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SIC\SIC 2023\PA\SEGUIMIENTO\Seguimiento PA 2023 octubre diciembre\"/>
    </mc:Choice>
  </mc:AlternateContent>
  <xr:revisionPtr revIDLastSave="0" documentId="13_ncr:1_{1A89FBF7-DD83-4382-97FF-A3C89CC35254}" xr6:coauthVersionLast="47" xr6:coauthVersionMax="47" xr10:uidLastSave="{00000000-0000-0000-0000-000000000000}"/>
  <bookViews>
    <workbookView xWindow="-120" yWindow="-120" windowWidth="20730" windowHeight="11040" activeTab="6" xr2:uid="{BE6E02EE-EBE3-45B6-A0BC-F6C5AF0DD891}"/>
  </bookViews>
  <sheets>
    <sheet name="CONTENIDO " sheetId="6" r:id="rId1"/>
    <sheet name="RANKING" sheetId="5" r:id="rId2"/>
    <sheet name="DATOS INFORME" sheetId="2" state="hidden" r:id="rId3"/>
    <sheet name="Conformación " sheetId="7" r:id="rId4"/>
    <sheet name="ind " sheetId="3" state="hidden" r:id="rId5"/>
    <sheet name="Interpretación " sheetId="10" r:id="rId6"/>
    <sheet name="PAI" sheetId="8" r:id="rId7"/>
    <sheet name="PAI 2013 (MOD)" sheetId="1"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3">#REF!</definedName>
    <definedName name="\A" localSheetId="0">#REF!</definedName>
    <definedName name="\A" localSheetId="5">#REF!</definedName>
    <definedName name="\A" localSheetId="1">#REF!</definedName>
    <definedName name="\A">#REF!</definedName>
    <definedName name="\Z" localSheetId="3">#REF!</definedName>
    <definedName name="\Z" localSheetId="0">#REF!</definedName>
    <definedName name="\Z" localSheetId="5">#REF!</definedName>
    <definedName name="\Z" localSheetId="1">#REF!</definedName>
    <definedName name="\Z">#REF!</definedName>
    <definedName name="_xlnm._FilterDatabase" localSheetId="3" hidden="1">'Conformación '!$B$46:$O$80</definedName>
    <definedName name="_xlnm._FilterDatabase" localSheetId="4" hidden="1">'ind '!$AD$6:$AL$40</definedName>
    <definedName name="_xlnm._FilterDatabase" localSheetId="6" hidden="1">PAI!$A$7:$WXN$7</definedName>
    <definedName name="_xlnm._FilterDatabase" localSheetId="7" hidden="1">'PAI 2013 (MOD)'!$A$8:$XBQ$1160</definedName>
    <definedName name="_xlnm._FilterDatabase" localSheetId="1" hidden="1">RANKING!$A$14:$U$48</definedName>
    <definedName name="A_IMPRESIÓN_IM" localSheetId="3">#REF!</definedName>
    <definedName name="A_IMPRESIÓN_IM" localSheetId="0">#REF!</definedName>
    <definedName name="A_IMPRESIÓN_IM" localSheetId="5">#REF!</definedName>
    <definedName name="A_IMPRESIÓN_IM" localSheetId="1">#REF!</definedName>
    <definedName name="A_IMPRESIÓN_IM">#REF!</definedName>
    <definedName name="aa" localSheetId="3">#REF!</definedName>
    <definedName name="aa" localSheetId="0">#REF!</definedName>
    <definedName name="aa" localSheetId="5">#REF!</definedName>
    <definedName name="aa" localSheetId="1">#REF!</definedName>
    <definedName name="aa">#REF!</definedName>
    <definedName name="AC" localSheetId="3">#REF!</definedName>
    <definedName name="AC" localSheetId="0">#REF!</definedName>
    <definedName name="AC" localSheetId="5">#REF!</definedName>
    <definedName name="AC" localSheetId="1">#REF!</definedName>
    <definedName name="AC">#REF!</definedName>
    <definedName name="ACI" localSheetId="3">#REF!</definedName>
    <definedName name="ACI" localSheetId="0">#REF!</definedName>
    <definedName name="ACI">#REF!</definedName>
    <definedName name="ACTIVIDADBP" localSheetId="3">#REF!</definedName>
    <definedName name="ACTIVIDADBP" localSheetId="0">#REF!</definedName>
    <definedName name="ACTIVIDADBP">#REF!</definedName>
    <definedName name="ACTIVIDADBP2" localSheetId="3">#REF!</definedName>
    <definedName name="ACTIVIDADBP2" localSheetId="0">#REF!</definedName>
    <definedName name="ACTIVIDADBP2">#REF!</definedName>
    <definedName name="ANARE1232" localSheetId="3">'[1]1232'!#REF!</definedName>
    <definedName name="ANARE1232" localSheetId="0">'[1]1232'!#REF!</definedName>
    <definedName name="ANARE1232">'[1]1232'!#REF!</definedName>
    <definedName name="ANARE3431" localSheetId="3">'[1]3431'!#REF!</definedName>
    <definedName name="ANARE3431" localSheetId="0">'[1]3431'!#REF!</definedName>
    <definedName name="ANARE3431">'[1]3431'!#REF!</definedName>
    <definedName name="ANARES1111">'[2]PE-14'!#REF!</definedName>
    <definedName name="ANARES1112">'[1]1112'!$C$30</definedName>
    <definedName name="ANARES1113">'[1]1113'!$B$36</definedName>
    <definedName name="ANARES1121">'[1]1121'!$B$36</definedName>
    <definedName name="ANARES1122">'[1]1122'!$B$34</definedName>
    <definedName name="ANARES1131">'[1]1131'!$B$33</definedName>
    <definedName name="ANARES1141">'[1]1141'!$B$35</definedName>
    <definedName name="ANARES1211">'[1]1211'!$B$36</definedName>
    <definedName name="ANARES1212">'[1]1212'!$B$36</definedName>
    <definedName name="ANARES1221">'[1]1221'!$B$36</definedName>
    <definedName name="ANARES1222">'[1]1222'!$B$39</definedName>
    <definedName name="ANARES1231">'[1]1231'!$B$38</definedName>
    <definedName name="ANARES1232">'[1]1232'!$B$47</definedName>
    <definedName name="ANARES1233">'[1]1233'!$B$35</definedName>
    <definedName name="ANARES1234">'[1]1234'!$B$39</definedName>
    <definedName name="ANARES1241">'[1]1241'!$B$35</definedName>
    <definedName name="ANARES2111">'[1]2111'!$B$38</definedName>
    <definedName name="ANARES2211">'[1]2211'!$B$35</definedName>
    <definedName name="ANARES3111">'[1]3111'!$B$44</definedName>
    <definedName name="ANARES3112">'[1]3112'!$L$30</definedName>
    <definedName name="ANARES3211">'[1]3211'!$B$35</definedName>
    <definedName name="ANARES3231">'[1]3231'!$B$38</definedName>
    <definedName name="ANARES3232">'[1]3232'!$B$35</definedName>
    <definedName name="ANARES3233">'[1]3233'!$B$36</definedName>
    <definedName name="ANARES3241">'[1]3241'!$A$1</definedName>
    <definedName name="ANARES3242">'[1]3242'!$B$36</definedName>
    <definedName name="ANARES3243">'[1]3243'!$B$36</definedName>
    <definedName name="ANARES3244">'[1]3244'!$B$9</definedName>
    <definedName name="ANARES3245">'[1]3245'!$B$41</definedName>
    <definedName name="ANARES3246">'[1]3246'!$B$38</definedName>
    <definedName name="ANARES3311">'[1]3311'!$B$36</definedName>
    <definedName name="ANARES3411">'[1]3411'!$B$38</definedName>
    <definedName name="ANARES3421">'[1]3421'!$B$60</definedName>
    <definedName name="ANARES3422">'[1]3422'!$B$44</definedName>
    <definedName name="ANARES3423">'[1]3423'!$B$59</definedName>
    <definedName name="ANARES3431">'[1]3431'!$B$65</definedName>
    <definedName name="ANARES3441">'[1]3441'!$B$38</definedName>
    <definedName name="ANARES3442">'[1]3442'!$B$34</definedName>
    <definedName name="ANARES3443">'[1]3443'!$B$35</definedName>
    <definedName name="ANARES3444">'[1]3444'!$B$36</definedName>
    <definedName name="ANARES3451">'[1]3451'!$B$44</definedName>
    <definedName name="ANARESU1232" localSheetId="3">'[1]1232'!#REF!</definedName>
    <definedName name="ANARESU1232" localSheetId="0">'[1]1232'!#REF!</definedName>
    <definedName name="ANARESU1232" localSheetId="5">'[1]1232'!#REF!</definedName>
    <definedName name="ANARESU1232" localSheetId="1">'[1]1232'!#REF!</definedName>
    <definedName name="ANARESU1232">'[1]1232'!#REF!</definedName>
    <definedName name="ANARESU3233" localSheetId="3">'[1]3233'!#REF!</definedName>
    <definedName name="ANARESU3233" localSheetId="0">'[1]3233'!#REF!</definedName>
    <definedName name="ANARESU3233" localSheetId="5">'[1]3233'!#REF!</definedName>
    <definedName name="ANARESU3233" localSheetId="1">'[1]3233'!#REF!</definedName>
    <definedName name="ANARESU3233">'[1]3233'!#REF!</definedName>
    <definedName name="años" localSheetId="3">#REF!</definedName>
    <definedName name="años" localSheetId="0">#REF!</definedName>
    <definedName name="años" localSheetId="5">#REF!</definedName>
    <definedName name="años" localSheetId="1">#REF!</definedName>
    <definedName name="años">#REF!</definedName>
    <definedName name="APELLIDOS" localSheetId="3">#REF!</definedName>
    <definedName name="APELLIDOS" localSheetId="0">#REF!</definedName>
    <definedName name="APELLIDOS" localSheetId="5">#REF!</definedName>
    <definedName name="APELLIDOS" localSheetId="1">#REF!</definedName>
    <definedName name="APELLIDOS">#REF!</definedName>
    <definedName name="area" localSheetId="6">[3]MODIFICACIÓN!#REF!</definedName>
    <definedName name="area" localSheetId="7">[3]MODIFICACIÓN!#REF!</definedName>
    <definedName name="_xlnm.Extract" localSheetId="6">PAI!#REF!</definedName>
    <definedName name="_xlnm.Extract" localSheetId="7">'PAI 2013 (MOD)'!#REF!</definedName>
    <definedName name="_xlnm.Print_Area" localSheetId="3">#REF!</definedName>
    <definedName name="_xlnm.Print_Area" localSheetId="0">#REF!</definedName>
    <definedName name="_xlnm.Print_Area" localSheetId="5">#REF!</definedName>
    <definedName name="_xlnm.Print_Area" localSheetId="6">PAI!$H$3:$X$7</definedName>
    <definedName name="_xlnm.Print_Area" localSheetId="7">'PAI 2013 (MOD)'!$H$4:$X$8</definedName>
    <definedName name="_xlnm.Print_Area" localSheetId="1">#REF!</definedName>
    <definedName name="_xlnm.Print_Area">#REF!</definedName>
    <definedName name="areadependencia" localSheetId="3">#REF!</definedName>
    <definedName name="areadependencia" localSheetId="0">#REF!</definedName>
    <definedName name="areadependencia" localSheetId="5">#REF!</definedName>
    <definedName name="areadependencia" localSheetId="1">#REF!</definedName>
    <definedName name="areadependencia">#REF!</definedName>
    <definedName name="areas" localSheetId="3">#REF!</definedName>
    <definedName name="areas" localSheetId="0">#REF!</definedName>
    <definedName name="areas" localSheetId="5">#REF!</definedName>
    <definedName name="areas" localSheetId="1">#REF!</definedName>
    <definedName name="areas">#REF!</definedName>
    <definedName name="ÁREAS" localSheetId="3">#REF!</definedName>
    <definedName name="ÁREAS" localSheetId="0">#REF!</definedName>
    <definedName name="ÁREAS" localSheetId="5">#REF!</definedName>
    <definedName name="ÁREAS" localSheetId="6">#REF!</definedName>
    <definedName name="ÁREAS" localSheetId="7">#REF!</definedName>
    <definedName name="ÁREAS" localSheetId="1">#REF!</definedName>
    <definedName name="ÁREAS">#REF!</definedName>
    <definedName name="areasdepen" localSheetId="3">#REF!</definedName>
    <definedName name="areasdepen" localSheetId="0">#REF!</definedName>
    <definedName name="areasdepen">#REF!</definedName>
    <definedName name="areasreponsables">'[4]Formulacion PA'!$A$102:$A$131</definedName>
    <definedName name="Arrenda">[5]Formato!$AJ$422:$AJ$423</definedName>
    <definedName name="asassasa" localSheetId="3">'[6]271-basica'!#REF!</definedName>
    <definedName name="asassasa" localSheetId="0">'[6]271-basica'!#REF!</definedName>
    <definedName name="asassasa" localSheetId="5">'[6]271-basica'!#REF!</definedName>
    <definedName name="asassasa" localSheetId="1">'[6]271-basica'!#REF!</definedName>
    <definedName name="asassasa">'[6]271-basica'!#REF!</definedName>
    <definedName name="ASD" localSheetId="3">#REF!</definedName>
    <definedName name="ASD" localSheetId="0">#REF!</definedName>
    <definedName name="ASD" localSheetId="5">#REF!</definedName>
    <definedName name="ASD" localSheetId="1">#REF!</definedName>
    <definedName name="ASD">#REF!</definedName>
    <definedName name="asigbas">[7]planta2002!$I:$I</definedName>
    <definedName name="asigmen">'[8]UNIDAD ICT'!$G:$G</definedName>
    <definedName name="auxalm">[7]planta2002!$L:$L</definedName>
    <definedName name="B" localSheetId="3">#REF!</definedName>
    <definedName name="B" localSheetId="0">#REF!</definedName>
    <definedName name="B" localSheetId="5">#REF!</definedName>
    <definedName name="B" localSheetId="1">#REF!</definedName>
    <definedName name="B">#REF!</definedName>
    <definedName name="boncom" localSheetId="3">#REF!</definedName>
    <definedName name="boncom" localSheetId="0">#REF!</definedName>
    <definedName name="boncom" localSheetId="5">#REF!</definedName>
    <definedName name="boncom" localSheetId="1">#REF!</definedName>
    <definedName name="boncom">#REF!</definedName>
    <definedName name="bonrec" localSheetId="3">#REF!</definedName>
    <definedName name="bonrec" localSheetId="0">#REF!</definedName>
    <definedName name="bonrec" localSheetId="5">#REF!</definedName>
    <definedName name="bonrec" localSheetId="1">#REF!</definedName>
    <definedName name="bonrec">#REF!</definedName>
    <definedName name="bonser">[7]planta2002!$M:$M</definedName>
    <definedName name="calsificar" localSheetId="3">'[9]cod Proceso'!#REF!</definedName>
    <definedName name="calsificar" localSheetId="0">'[9]cod Proceso'!#REF!</definedName>
    <definedName name="calsificar" localSheetId="5">'[9]cod Proceso'!#REF!</definedName>
    <definedName name="calsificar" localSheetId="1">'[9]cod Proceso'!#REF!</definedName>
    <definedName name="calsificar">'[9]cod Proceso'!#REF!</definedName>
    <definedName name="Capacit">[5]Formato!$AT$422:$AT$424</definedName>
    <definedName name="cargo" localSheetId="3">#REF!</definedName>
    <definedName name="cargo" localSheetId="0">#REF!</definedName>
    <definedName name="cargo" localSheetId="5">#REF!</definedName>
    <definedName name="cargo" localSheetId="1">#REF!</definedName>
    <definedName name="cargo">#REF!</definedName>
    <definedName name="cargos">[10]listas!$AY$2:$AY$67</definedName>
    <definedName name="cccc" localSheetId="3">'[6]271-basica'!#REF!</definedName>
    <definedName name="cccc" localSheetId="0">'[6]271-basica'!#REF!</definedName>
    <definedName name="cccc" localSheetId="5">'[6]271-basica'!#REF!</definedName>
    <definedName name="cccc" localSheetId="1">'[6]271-basica'!#REF!</definedName>
    <definedName name="cccc">'[6]271-basica'!#REF!</definedName>
    <definedName name="cesfna" localSheetId="3">#REF!</definedName>
    <definedName name="cesfna" localSheetId="0">#REF!</definedName>
    <definedName name="cesfna" localSheetId="5">#REF!</definedName>
    <definedName name="cesfna" localSheetId="1">#REF!</definedName>
    <definedName name="cesfna">#REF!</definedName>
    <definedName name="cfghjki" localSheetId="3">#REF!</definedName>
    <definedName name="cfghjki" localSheetId="0">#REF!</definedName>
    <definedName name="cfghjki" localSheetId="5">#REF!</definedName>
    <definedName name="cfghjki" localSheetId="1">#REF!</definedName>
    <definedName name="cfghjki">#REF!</definedName>
    <definedName name="clasificacion" localSheetId="0">'[9]cod Proceso'!#REF!</definedName>
    <definedName name="clasificacion" localSheetId="5">'[9]cod Proceso'!#REF!</definedName>
    <definedName name="clasificacion" localSheetId="1">'[9]cod Proceso'!#REF!</definedName>
    <definedName name="clasificacion">'[9]cod Proceso'!#REF!</definedName>
    <definedName name="clasificador">[11]Listas!$W$3:$W$11</definedName>
    <definedName name="Cod.09999" localSheetId="3">#REF!</definedName>
    <definedName name="Cod.09999" localSheetId="0">#REF!</definedName>
    <definedName name="Cod.09999" localSheetId="5">#REF!</definedName>
    <definedName name="Cod.09999" localSheetId="1">#REF!</definedName>
    <definedName name="Cod.09999">#REF!</definedName>
    <definedName name="Cod.10000" localSheetId="3">#REF!</definedName>
    <definedName name="Cod.10000" localSheetId="0">#REF!</definedName>
    <definedName name="Cod.10000" localSheetId="5">#REF!</definedName>
    <definedName name="Cod.10000" localSheetId="1">#REF!</definedName>
    <definedName name="Cod.10000">#REF!</definedName>
    <definedName name="Cod.1000005" localSheetId="3">#REF!</definedName>
    <definedName name="Cod.1000005" localSheetId="0">#REF!</definedName>
    <definedName name="Cod.1000005" localSheetId="5">#REF!</definedName>
    <definedName name="Cod.1000005" localSheetId="1">#REF!</definedName>
    <definedName name="Cod.1000005">#REF!</definedName>
    <definedName name="Cod.1000023" localSheetId="3">#REF!</definedName>
    <definedName name="Cod.1000023" localSheetId="0">#REF!</definedName>
    <definedName name="Cod.1000023">#REF!</definedName>
    <definedName name="Cod.1000057" localSheetId="3">#REF!</definedName>
    <definedName name="Cod.1000057" localSheetId="0">#REF!</definedName>
    <definedName name="Cod.1000057">#REF!</definedName>
    <definedName name="Cod.1000546" localSheetId="3">#REF!</definedName>
    <definedName name="Cod.1000546" localSheetId="0">#REF!</definedName>
    <definedName name="Cod.1000546">#REF!</definedName>
    <definedName name="Cod.1000579" localSheetId="3">#REF!</definedName>
    <definedName name="Cod.1000579" localSheetId="0">#REF!</definedName>
    <definedName name="Cod.1000579">#REF!</definedName>
    <definedName name="Cod.1000585" localSheetId="3">#REF!</definedName>
    <definedName name="Cod.1000585" localSheetId="0">#REF!</definedName>
    <definedName name="Cod.1000585">#REF!</definedName>
    <definedName name="Cod.20000" localSheetId="3">#REF!</definedName>
    <definedName name="Cod.20000" localSheetId="0">#REF!</definedName>
    <definedName name="Cod.20000">#REF!</definedName>
    <definedName name="cod.20110110002165" localSheetId="3">'[11]obj-produc'!#REF!</definedName>
    <definedName name="cod.20110110002165" localSheetId="0">'[11]obj-produc'!#REF!</definedName>
    <definedName name="cod.20110110002165">'[11]obj-produc'!#REF!</definedName>
    <definedName name="cod.20110110002434" localSheetId="3">'[11]obj-produc'!#REF!</definedName>
    <definedName name="cod.20110110002434" localSheetId="0">'[11]obj-produc'!#REF!</definedName>
    <definedName name="cod.20110110002434">'[11]obj-produc'!#REF!</definedName>
    <definedName name="cod.20130110000232">'[11]obj-produc'!#REF!</definedName>
    <definedName name="cod.20130110001971DIES">'[11]obj-produc'!#REF!</definedName>
    <definedName name="Cod.2220000" localSheetId="3">#REF!</definedName>
    <definedName name="Cod.2220000" localSheetId="0">#REF!</definedName>
    <definedName name="Cod.2220000" localSheetId="5">#REF!</definedName>
    <definedName name="Cod.2220000" localSheetId="1">#REF!</definedName>
    <definedName name="Cod.2220000">#REF!</definedName>
    <definedName name="Cod.30000" localSheetId="3">#REF!</definedName>
    <definedName name="Cod.30000" localSheetId="0">#REF!</definedName>
    <definedName name="Cod.30000" localSheetId="5">#REF!</definedName>
    <definedName name="Cod.30000" localSheetId="1">#REF!</definedName>
    <definedName name="Cod.30000">#REF!</definedName>
    <definedName name="Cod.5030000" localSheetId="3">#REF!</definedName>
    <definedName name="Cod.5030000" localSheetId="0">#REF!</definedName>
    <definedName name="Cod.5030000" localSheetId="5">#REF!</definedName>
    <definedName name="Cod.5030000" localSheetId="1">#REF!</definedName>
    <definedName name="Cod.5030000">#REF!</definedName>
    <definedName name="Cod.60000" localSheetId="3">#REF!</definedName>
    <definedName name="Cod.60000" localSheetId="0">#REF!</definedName>
    <definedName name="Cod.60000">#REF!</definedName>
    <definedName name="Cod.69999" localSheetId="3">#REF!</definedName>
    <definedName name="Cod.69999" localSheetId="0">#REF!</definedName>
    <definedName name="Cod.69999">#REF!</definedName>
    <definedName name="Cod.70000" localSheetId="3">#REF!</definedName>
    <definedName name="Cod.70000" localSheetId="0">#REF!</definedName>
    <definedName name="Cod.70000">#REF!</definedName>
    <definedName name="Cod2220000" localSheetId="3">#REF!</definedName>
    <definedName name="Cod2220000" localSheetId="0">#REF!</definedName>
    <definedName name="Cod2220000">#REF!</definedName>
    <definedName name="CODACTIVIDAD">'[12]TODAS (2)'!$F$5:$F$50</definedName>
    <definedName name="Codfichas">'ind '!$A$42:$A$74</definedName>
    <definedName name="codigo8100" localSheetId="3">[10]listas!#REF!</definedName>
    <definedName name="codigo8100" localSheetId="0">[10]listas!#REF!</definedName>
    <definedName name="codigo8100" localSheetId="5">[10]listas!#REF!</definedName>
    <definedName name="codigo8100" localSheetId="1">[10]listas!#REF!</definedName>
    <definedName name="codigo8100">[10]listas!#REF!</definedName>
    <definedName name="CODIGO8410" localSheetId="3">[10]listas!#REF!</definedName>
    <definedName name="CODIGO8410" localSheetId="0">[10]listas!#REF!</definedName>
    <definedName name="CODIGO8410" localSheetId="5">[10]listas!#REF!</definedName>
    <definedName name="CODIGO8410" localSheetId="1">[10]listas!#REF!</definedName>
    <definedName name="CODIGO8410">[10]listas!#REF!</definedName>
    <definedName name="comfam" localSheetId="3">#REF!</definedName>
    <definedName name="comfam" localSheetId="0">#REF!</definedName>
    <definedName name="comfam" localSheetId="5">#REF!</definedName>
    <definedName name="comfam" localSheetId="1">#REF!</definedName>
    <definedName name="comfam">#REF!</definedName>
    <definedName name="componente" localSheetId="3">#REF!</definedName>
    <definedName name="componente" localSheetId="0">#REF!</definedName>
    <definedName name="componente" localSheetId="5">#REF!</definedName>
    <definedName name="componente" localSheetId="1">#REF!</definedName>
    <definedName name="componente">#REF!</definedName>
    <definedName name="componentes">[10]listas!$I$48:$I$62</definedName>
    <definedName name="Compra">[5]Formato!$AP$422</definedName>
    <definedName name="Compraequi">[5]Formato!$R$422:$R$430</definedName>
    <definedName name="Compras">[1]Compras!$B$36</definedName>
    <definedName name="Comunic">[5]Formato!$AC$422:$AC$426</definedName>
    <definedName name="Consult">[5]Formato!$AZ$422</definedName>
    <definedName name="Contrat">[5]Formato!$AX$422:$AX$426</definedName>
    <definedName name="Contratos">[1]Contratos!$B$37</definedName>
    <definedName name="CRITERIO" localSheetId="3">#REF!</definedName>
    <definedName name="CRITERIO" localSheetId="0">#REF!</definedName>
    <definedName name="CRITERIO" localSheetId="5">#REF!</definedName>
    <definedName name="CRITERIO" localSheetId="1">#REF!</definedName>
    <definedName name="CRITERIO">#REF!</definedName>
    <definedName name="_xlnm.Criteria" localSheetId="6">PAI!#REF!</definedName>
    <definedName name="_xlnm.Criteria" localSheetId="7">'PAI 2013 (MOD)'!#REF!</definedName>
    <definedName name="cubs" localSheetId="3">#REF!</definedName>
    <definedName name="cubs" localSheetId="0">#REF!</definedName>
    <definedName name="cubs" localSheetId="1">#REF!</definedName>
    <definedName name="cubs">#REF!</definedName>
    <definedName name="DDRS" localSheetId="3">#REF!</definedName>
    <definedName name="DDRS" localSheetId="0">#REF!</definedName>
    <definedName name="DDRS" localSheetId="1">#REF!</definedName>
    <definedName name="DDRS">#REF!</definedName>
    <definedName name="DDTS" localSheetId="3">#REF!</definedName>
    <definedName name="DDTS" localSheetId="0">#REF!</definedName>
    <definedName name="DDTS">#REF!</definedName>
    <definedName name="DDU" localSheetId="3">#REF!</definedName>
    <definedName name="DDU" localSheetId="0">#REF!</definedName>
    <definedName name="DDU">#REF!</definedName>
    <definedName name="DEE" localSheetId="3">#REF!</definedName>
    <definedName name="DEE" localSheetId="0">#REF!</definedName>
    <definedName name="DEE">#REF!</definedName>
    <definedName name="Defensa">[5]Formato!$AN$422:$AN$423</definedName>
    <definedName name="denocargo" localSheetId="3">'[13]Anexos de Costos'!#REF!</definedName>
    <definedName name="denocargo" localSheetId="0">'[13]Anexos de Costos'!#REF!</definedName>
    <definedName name="denocargo" localSheetId="5">'[13]Anexos de Costos'!#REF!</definedName>
    <definedName name="denocargo" localSheetId="1">'[13]Anexos de Costos'!#REF!</definedName>
    <definedName name="denocargo">'[13]Anexos de Costos'!#REF!</definedName>
    <definedName name="DENOMINACION">[14]CARGOS!$B$1:$B$20</definedName>
    <definedName name="depen" localSheetId="3">#REF!</definedName>
    <definedName name="depen" localSheetId="0">#REF!</definedName>
    <definedName name="depen" localSheetId="5">#REF!</definedName>
    <definedName name="depen" localSheetId="1">#REF!</definedName>
    <definedName name="depen">#REF!</definedName>
    <definedName name="DEPENDENCIAS" localSheetId="3">#REF!</definedName>
    <definedName name="DEPENDENCIAS" localSheetId="0">#REF!</definedName>
    <definedName name="DEPENDENCIAS" localSheetId="5">#REF!</definedName>
    <definedName name="DEPENDENCIAS" localSheetId="1">#REF!</definedName>
    <definedName name="dependencias">[3]MODIFICACIÓN!#REF!</definedName>
    <definedName name="dependencias_regalias">'[15]Info listas desplegables'!$C$4:$C$19</definedName>
    <definedName name="DEPP" localSheetId="3">#REF!</definedName>
    <definedName name="DEPP" localSheetId="0">#REF!</definedName>
    <definedName name="DEPP" localSheetId="5">#REF!</definedName>
    <definedName name="DEPP" localSheetId="1">#REF!</definedName>
    <definedName name="DEPP">#REF!</definedName>
    <definedName name="DESPP" localSheetId="3">#REF!</definedName>
    <definedName name="DESPP" localSheetId="0">#REF!</definedName>
    <definedName name="DESPP" localSheetId="5">#REF!</definedName>
    <definedName name="DESPP" localSheetId="1">#REF!</definedName>
    <definedName name="DESPP">#REF!</definedName>
    <definedName name="detallebpin" localSheetId="3">#REF!</definedName>
    <definedName name="detallebpin" localSheetId="0">#REF!</definedName>
    <definedName name="detallebpin" localSheetId="5">#REF!</definedName>
    <definedName name="detallebpin" localSheetId="1">#REF!</definedName>
    <definedName name="detallebpin">#REF!</definedName>
    <definedName name="DIFP" localSheetId="3">#REF!</definedName>
    <definedName name="DIFP" localSheetId="0">#REF!</definedName>
    <definedName name="DIFP">#REF!</definedName>
    <definedName name="DIG">[5]Formato!$I$422:$I$429</definedName>
    <definedName name="DIGITALIZACION">[16]Hoja2!$V$5:$V$10</definedName>
    <definedName name="Dirección_de_Investigaciones_de_Protección_de_Usuarios_de_Servicios_de_Comunicaciones" localSheetId="3">[17]MODIFICACIÓN!#REF!</definedName>
    <definedName name="Dirección_de_Investigaciones_de_Protección_de_Usuarios_de_Servicios_de_Comunicaciones" localSheetId="0">[17]MODIFICACIÓN!#REF!</definedName>
    <definedName name="Dirección_de_Investigaciones_de_Protección_de_Usuarios_de_Servicios_de_Comunicaciones" localSheetId="1">[17]MODIFICACIÓN!#REF!</definedName>
    <definedName name="Dirección_de_Investigaciones_de_Protección_de_Usuarios_de_Servicios_de_Comunicaciones">[3]MODIFICACIÓN!#REF!</definedName>
    <definedName name="DJSG" localSheetId="3">#REF!</definedName>
    <definedName name="DJSG" localSheetId="0">#REF!</definedName>
    <definedName name="DJSG" localSheetId="5">#REF!</definedName>
    <definedName name="DJSG" localSheetId="1">#REF!</definedName>
    <definedName name="DJSG">#REF!</definedName>
    <definedName name="DTAM">[5]Formato!$I$430:$I$441</definedName>
    <definedName name="DTAN">[5]Formato!$I$442:$I$450</definedName>
    <definedName name="DTAO">[5]Formato!$I$451:$I$463</definedName>
    <definedName name="DTCA">[5]Formato!$I$464:$I$478</definedName>
    <definedName name="DTOR">[5]Formato!$I$479:$I$485</definedName>
    <definedName name="DTPA">[5]Formato!$I$486:$I$494</definedName>
    <definedName name="ejecpresup">[1]ejecpresup!$B$37</definedName>
    <definedName name="emppln" localSheetId="3">#REF!</definedName>
    <definedName name="emppln" localSheetId="0">#REF!</definedName>
    <definedName name="emppln" localSheetId="5">#REF!</definedName>
    <definedName name="emppln" localSheetId="1">#REF!</definedName>
    <definedName name="emppln">#REF!</definedName>
    <definedName name="Enseres">[5]Formato!$T$422:$T$424</definedName>
    <definedName name="Estado">'[18]Listas desplegables'!$L$3:$L$7</definedName>
    <definedName name="Estrategias" localSheetId="6">#REF!</definedName>
    <definedName name="Estrategias" localSheetId="7">#REF!</definedName>
    <definedName name="ESTRATEGIAS">[19]LISTAS!$AA$2:$AA$113</definedName>
    <definedName name="fcoos12" localSheetId="3">#REF!</definedName>
    <definedName name="fcoos12" localSheetId="0">#REF!</definedName>
    <definedName name="fcoos12" localSheetId="5">#REF!</definedName>
    <definedName name="fcoos12" localSheetId="1">#REF!</definedName>
    <definedName name="fcoos12">#REF!</definedName>
    <definedName name="FECHANAC" localSheetId="3">#REF!</definedName>
    <definedName name="FECHANAC" localSheetId="0">#REF!</definedName>
    <definedName name="FECHANAC" localSheetId="5">#REF!</definedName>
    <definedName name="FECHANAC" localSheetId="1">#REF!</definedName>
    <definedName name="FECHANAC">#REF!</definedName>
    <definedName name="ficha">[20]LISTAS!$A$2:$A$37</definedName>
    <definedName name="Ficha_1" localSheetId="3">'[21]DE02-F11'!#REF!</definedName>
    <definedName name="Ficha_1" localSheetId="0">'[22]DE02-F11'!#REF!</definedName>
    <definedName name="Ficha_1" localSheetId="5">'[21]DE02-F11'!#REF!</definedName>
    <definedName name="Ficha_1" localSheetId="6">[3]MODIFICACIÓN!#REF!</definedName>
    <definedName name="Ficha_1" localSheetId="7">[3]MODIFICACIÓN!#REF!</definedName>
    <definedName name="Ficha_1" localSheetId="1">'[21]DE02-F11'!#REF!</definedName>
    <definedName name="Ficha_1">'[20]DE02-F11'!#REF!</definedName>
    <definedName name="Ficha_10" localSheetId="3">'[21]DE02-F11'!#REF!</definedName>
    <definedName name="Ficha_10" localSheetId="0">'[22]DE02-F11'!#REF!</definedName>
    <definedName name="Ficha_10" localSheetId="5">'[21]DE02-F11'!#REF!</definedName>
    <definedName name="Ficha_10" localSheetId="6">[3]MODIFICACIÓN!#REF!</definedName>
    <definedName name="Ficha_10" localSheetId="7">[3]MODIFICACIÓN!#REF!</definedName>
    <definedName name="Ficha_10" localSheetId="1">'[21]DE02-F11'!#REF!</definedName>
    <definedName name="Ficha_10">'[20]DE02-F11'!#REF!</definedName>
    <definedName name="Ficha_11" localSheetId="3">'[21]DE02-F11'!#REF!</definedName>
    <definedName name="Ficha_11" localSheetId="0">'[22]DE02-F11'!#REF!</definedName>
    <definedName name="Ficha_11" localSheetId="5">'[21]DE02-F11'!#REF!</definedName>
    <definedName name="Ficha_11" localSheetId="6">[3]MODIFICACIÓN!#REF!</definedName>
    <definedName name="Ficha_11" localSheetId="7">[3]MODIFICACIÓN!#REF!</definedName>
    <definedName name="Ficha_11" localSheetId="1">'[21]DE02-F11'!#REF!</definedName>
    <definedName name="Ficha_11">'[20]DE02-F11'!#REF!</definedName>
    <definedName name="Ficha_12" localSheetId="3">'[21]DE02-F11'!#REF!</definedName>
    <definedName name="Ficha_12" localSheetId="0">'[22]DE02-F11'!#REF!</definedName>
    <definedName name="Ficha_12" localSheetId="5">'[21]DE02-F11'!#REF!</definedName>
    <definedName name="Ficha_12" localSheetId="1">'[21]DE02-F11'!#REF!</definedName>
    <definedName name="Ficha_12">[3]MODIFICACIÓN!#REF!</definedName>
    <definedName name="Ficha_13" localSheetId="3">'[20]DE02-F11'!#REF!</definedName>
    <definedName name="Ficha_13" localSheetId="0">'[20]DE02-F11'!#REF!</definedName>
    <definedName name="Ficha_13" localSheetId="1">'[20]DE02-F11'!#REF!</definedName>
    <definedName name="Ficha_13">[3]MODIFICACIÓN!#REF!</definedName>
    <definedName name="Ficha_2" localSheetId="3">'[21]DE02-F11'!#REF!</definedName>
    <definedName name="Ficha_2" localSheetId="0">'[22]DE02-F11'!#REF!</definedName>
    <definedName name="Ficha_2" localSheetId="5">'[21]DE02-F11'!#REF!</definedName>
    <definedName name="Ficha_2" localSheetId="1">'[21]DE02-F11'!#REF!</definedName>
    <definedName name="Ficha_2">[3]MODIFICACIÓN!#REF!</definedName>
    <definedName name="Ficha_3" localSheetId="3">'[21]DE02-F11'!#REF!</definedName>
    <definedName name="Ficha_3" localSheetId="0">'[22]DE02-F11'!#REF!</definedName>
    <definedName name="Ficha_3" localSheetId="5">'[21]DE02-F11'!#REF!</definedName>
    <definedName name="Ficha_3" localSheetId="1">'[21]DE02-F11'!#REF!</definedName>
    <definedName name="Ficha_3">[3]MODIFICACIÓN!#REF!</definedName>
    <definedName name="Ficha_4" localSheetId="3">'[21]DE02-F11'!#REF!</definedName>
    <definedName name="Ficha_4" localSheetId="0">'[22]DE02-F11'!#REF!</definedName>
    <definedName name="Ficha_4" localSheetId="5">'[21]DE02-F11'!#REF!</definedName>
    <definedName name="Ficha_4" localSheetId="1">'[21]DE02-F11'!#REF!</definedName>
    <definedName name="Ficha_4">[3]MODIFICACIÓN!#REF!</definedName>
    <definedName name="Ficha_5" localSheetId="3">'[20]DE02-F11'!#REF!</definedName>
    <definedName name="Ficha_5" localSheetId="0">'[20]DE02-F11'!#REF!</definedName>
    <definedName name="Ficha_5" localSheetId="1">'[20]DE02-F11'!#REF!</definedName>
    <definedName name="Ficha_5">[3]MODIFICACIÓN!#REF!</definedName>
    <definedName name="Ficha_6" localSheetId="3">'[20]DE02-F11'!#REF!</definedName>
    <definedName name="Ficha_6" localSheetId="0">'[20]DE02-F11'!#REF!</definedName>
    <definedName name="Ficha_6" localSheetId="1">'[20]DE02-F11'!#REF!</definedName>
    <definedName name="Ficha_6">[3]MODIFICACIÓN!#REF!</definedName>
    <definedName name="Ficha_7" localSheetId="3">'[21]DE02-F11'!#REF!</definedName>
    <definedName name="Ficha_7" localSheetId="0">'[22]DE02-F11'!#REF!</definedName>
    <definedName name="Ficha_7" localSheetId="5">'[21]DE02-F11'!#REF!</definedName>
    <definedName name="Ficha_7" localSheetId="1">'[21]DE02-F11'!#REF!</definedName>
    <definedName name="Ficha_7">[3]MODIFICACIÓN!#REF!</definedName>
    <definedName name="Ficha_8" localSheetId="3">'[21]DE02-F11'!#REF!</definedName>
    <definedName name="Ficha_8" localSheetId="0">'[22]DE02-F11'!#REF!</definedName>
    <definedName name="Ficha_8" localSheetId="5">'[21]DE02-F11'!#REF!</definedName>
    <definedName name="Ficha_8" localSheetId="1">'[21]DE02-F11'!#REF!</definedName>
    <definedName name="Ficha_8">[3]MODIFICACIÓN!#REF!</definedName>
    <definedName name="Ficha_9" localSheetId="3">'[21]DE02-F11'!#REF!</definedName>
    <definedName name="Ficha_9" localSheetId="0">'[22]DE02-F11'!#REF!</definedName>
    <definedName name="Ficha_9" localSheetId="5">'[21]DE02-F11'!#REF!</definedName>
    <definedName name="Ficha_9" localSheetId="1">'[21]DE02-F11'!#REF!</definedName>
    <definedName name="Ficha_9">[3]MODIFICACIÓN!#REF!</definedName>
    <definedName name="FICHAS" comment="Listado de las fichas de PAI" localSheetId="3">#REF!</definedName>
    <definedName name="FICHAS" comment="Listado de las fichas de PAI" localSheetId="0">#REF!</definedName>
    <definedName name="FICHAS" comment="Listado de las fichas de PAI" localSheetId="5">#REF!</definedName>
    <definedName name="FICHAS" comment="Listado de las fichas de PAI" localSheetId="1">#REF!</definedName>
    <definedName name="FICHAS" comment="Listado de las fichas de PAI">'ind '!$A$42:$A$74</definedName>
    <definedName name="FINANCIADO" localSheetId="3">#REF!</definedName>
    <definedName name="FINANCIADO" localSheetId="0">#REF!</definedName>
    <definedName name="FINANCIADO" localSheetId="5">#REF!</definedName>
    <definedName name="FINANCIADO" localSheetId="1">#REF!</definedName>
    <definedName name="FINANCIADO">#REF!</definedName>
    <definedName name="FOCOS">[11]Listas!$C$3:$C$123</definedName>
    <definedName name="focos12" localSheetId="3">#REF!</definedName>
    <definedName name="focos12" localSheetId="0">#REF!</definedName>
    <definedName name="focos12" localSheetId="5">#REF!</definedName>
    <definedName name="focos12" localSheetId="1">#REF!</definedName>
    <definedName name="focos12">#REF!</definedName>
    <definedName name="focos13" localSheetId="3">#REF!</definedName>
    <definedName name="focos13" localSheetId="0">#REF!</definedName>
    <definedName name="focos13" localSheetId="5">#REF!</definedName>
    <definedName name="focos13" localSheetId="1">#REF!</definedName>
    <definedName name="focos13">#REF!</definedName>
    <definedName name="funcionario">[10]listas!$E$73:$E$99</definedName>
    <definedName name="gasrep">[7]planta2002!$J:$J</definedName>
    <definedName name="Gastos">[5]Formato!$AV$422:$AV$423</definedName>
    <definedName name="GCRP" localSheetId="3">#REF!</definedName>
    <definedName name="GCRP" localSheetId="0">#REF!</definedName>
    <definedName name="GCRP" localSheetId="5">#REF!</definedName>
    <definedName name="GCRP" localSheetId="1">#REF!</definedName>
    <definedName name="GCRP">#REF!</definedName>
    <definedName name="GCT" localSheetId="3">#REF!</definedName>
    <definedName name="GCT" localSheetId="0">#REF!</definedName>
    <definedName name="GCT" localSheetId="5">#REF!</definedName>
    <definedName name="GCT" localSheetId="1">#REF!</definedName>
    <definedName name="GCT">#REF!</definedName>
    <definedName name="GP" localSheetId="3">#REF!</definedName>
    <definedName name="GP" localSheetId="0">#REF!</definedName>
    <definedName name="GP" localSheetId="5">#REF!</definedName>
    <definedName name="GP" localSheetId="1">#REF!</definedName>
    <definedName name="GP">#REF!</definedName>
    <definedName name="GPE" localSheetId="3">#REF!</definedName>
    <definedName name="GPE" localSheetId="0">#REF!</definedName>
    <definedName name="GPE">#REF!</definedName>
    <definedName name="grado" localSheetId="3">#REF!</definedName>
    <definedName name="grado" localSheetId="0">#REF!</definedName>
    <definedName name="grado">#REF!</definedName>
    <definedName name="Grupo">[5]Formato!$I$422:$I$507</definedName>
    <definedName name="GRUPO1" localSheetId="3">#REF!</definedName>
    <definedName name="GRUPO1" localSheetId="0">#REF!</definedName>
    <definedName name="GRUPO1" localSheetId="6">#REF!</definedName>
    <definedName name="GRUPO1" localSheetId="7">#REF!</definedName>
    <definedName name="GRUPO1">#REF!</definedName>
    <definedName name="GRUPO10" localSheetId="6">#REF!</definedName>
    <definedName name="GRUPO10" localSheetId="7">#REF!</definedName>
    <definedName name="GRUPO10">#REF!</definedName>
    <definedName name="GRUPO11" localSheetId="6">#REF!</definedName>
    <definedName name="GRUPO11" localSheetId="7">#REF!</definedName>
    <definedName name="GRUPO11">#REF!</definedName>
    <definedName name="GRUPO12" localSheetId="6">#REF!</definedName>
    <definedName name="GRUPO12" localSheetId="7">#REF!</definedName>
    <definedName name="GRUPO12">#REF!</definedName>
    <definedName name="GRUPO2" localSheetId="6">#REF!</definedName>
    <definedName name="GRUPO2" localSheetId="7">#REF!</definedName>
    <definedName name="GRUPO2">#REF!</definedName>
    <definedName name="GRUPO3" localSheetId="6">#REF!</definedName>
    <definedName name="GRUPO3" localSheetId="7">#REF!</definedName>
    <definedName name="GRUPO3">#REF!</definedName>
    <definedName name="GRUPO4" localSheetId="6">#REF!</definedName>
    <definedName name="GRUPO4" localSheetId="7">#REF!</definedName>
    <definedName name="GRUPO4">#REF!</definedName>
    <definedName name="GRUPO5" localSheetId="6">#REF!</definedName>
    <definedName name="GRUPO5" localSheetId="7">#REF!</definedName>
    <definedName name="GRUPO5">#REF!</definedName>
    <definedName name="GRUPO6" localSheetId="6">#REF!</definedName>
    <definedName name="GRUPO6" localSheetId="7">#REF!</definedName>
    <definedName name="GRUPO6">#REF!</definedName>
    <definedName name="GRUPO7" localSheetId="6">#REF!</definedName>
    <definedName name="GRUPO7" localSheetId="7">#REF!</definedName>
    <definedName name="GRUPO7">#REF!</definedName>
    <definedName name="GRUPO8" localSheetId="6">#REF!</definedName>
    <definedName name="GRUPO8" localSheetId="7">#REF!</definedName>
    <definedName name="GRUPO8">#REF!</definedName>
    <definedName name="GRUPO9" localSheetId="6">#REF!</definedName>
    <definedName name="GRUPO9" localSheetId="7">#REF!</definedName>
    <definedName name="GRUPO9">#REF!</definedName>
    <definedName name="GTE" localSheetId="3">#REF!</definedName>
    <definedName name="GTE" localSheetId="0">#REF!</definedName>
    <definedName name="GTE" localSheetId="5">#REF!</definedName>
    <definedName name="GTE" localSheetId="1">#REF!</definedName>
    <definedName name="GTE">#REF!</definedName>
    <definedName name="H" localSheetId="3">'[6]271-basica'!#REF!</definedName>
    <definedName name="H" localSheetId="0">'[6]271-basica'!#REF!</definedName>
    <definedName name="H" localSheetId="5">'[6]271-basica'!#REF!</definedName>
    <definedName name="H" localSheetId="1">'[6]271-basica'!#REF!</definedName>
    <definedName name="H">'[6]271-basica'!#REF!</definedName>
    <definedName name="hhhhhhhhhhhhhhhhhhhh" localSheetId="3">'[6]271-basica'!#REF!</definedName>
    <definedName name="hhhhhhhhhhhhhhhhhhhh" localSheetId="0">'[6]271-basica'!#REF!</definedName>
    <definedName name="hhhhhhhhhhhhhhhhhhhh" localSheetId="5">'[6]271-basica'!#REF!</definedName>
    <definedName name="hhhhhhhhhhhhhhhhhhhh" localSheetId="1">'[6]271-basica'!#REF!</definedName>
    <definedName name="hhhhhhhhhhhhhhhhhhhh">'[6]271-basica'!#REF!</definedName>
    <definedName name="hoa" localSheetId="0">'[6]271-basica'!#REF!</definedName>
    <definedName name="hoa" localSheetId="5">'[6]271-basica'!#REF!</definedName>
    <definedName name="hoa" localSheetId="1">'[6]271-basica'!#REF!</definedName>
    <definedName name="hoa">'[6]271-basica'!#REF!</definedName>
    <definedName name="horext">[7]planta2002!$AG:$AG</definedName>
    <definedName name="icbf" localSheetId="3">#REF!</definedName>
    <definedName name="icbf" localSheetId="0">#REF!</definedName>
    <definedName name="icbf" localSheetId="5">#REF!</definedName>
    <definedName name="icbf" localSheetId="1">#REF!</definedName>
    <definedName name="icbf">#REF!</definedName>
    <definedName name="Impreso">[5]Formato!$AE$422:$AE$426</definedName>
    <definedName name="Impuest">[5]Formato!$P$422:$P$425</definedName>
    <definedName name="indi">'[23]Registro Indicadores'!$C$6:$C$100</definedName>
    <definedName name="indicadores">'[2]DE01-F19 - PEI '!$E$10:$E$44</definedName>
    <definedName name="indvac" localSheetId="3">#REF!</definedName>
    <definedName name="indvac" localSheetId="0">#REF!</definedName>
    <definedName name="indvac" localSheetId="5">#REF!</definedName>
    <definedName name="indvac" localSheetId="1">#REF!</definedName>
    <definedName name="indvac">#REF!</definedName>
    <definedName name="instec" localSheetId="3">#REF!</definedName>
    <definedName name="instec" localSheetId="0">#REF!</definedName>
    <definedName name="instec" localSheetId="5">#REF!</definedName>
    <definedName name="instec" localSheetId="1">#REF!</definedName>
    <definedName name="instec">#REF!</definedName>
    <definedName name="INSUMOS" localSheetId="6">#REF!</definedName>
    <definedName name="INSUMOS" localSheetId="7">#REF!</definedName>
    <definedName name="INSUMOS">#REF!</definedName>
    <definedName name="Insumos_productos" localSheetId="3">#REF!</definedName>
    <definedName name="Insumos_productos" localSheetId="0">#REF!</definedName>
    <definedName name="Insumos_productos" localSheetId="5">#REF!</definedName>
    <definedName name="Insumos_productos" localSheetId="1">#REF!</definedName>
    <definedName name="Insumos_productos">#REF!</definedName>
    <definedName name="jorgito" localSheetId="3">#REF!</definedName>
    <definedName name="jorgito" localSheetId="0">#REF!</definedName>
    <definedName name="jorgito">#REF!</definedName>
    <definedName name="Lineamiento1" localSheetId="3">[10]listas!#REF!</definedName>
    <definedName name="Lineamiento1" localSheetId="0">[10]listas!#REF!</definedName>
    <definedName name="Lineamiento1">[10]listas!#REF!</definedName>
    <definedName name="Lineamiento15" localSheetId="3">[10]listas!#REF!</definedName>
    <definedName name="Lineamiento15" localSheetId="0">[10]listas!#REF!</definedName>
    <definedName name="Lineamiento15">[10]listas!#REF!</definedName>
    <definedName name="Lineamiento6">[10]listas!#REF!</definedName>
    <definedName name="Lineamiento7">[10]listas!#REF!</definedName>
    <definedName name="lineamientos">[10]listas!$A$2:$A$8</definedName>
    <definedName name="lista">'[24]Sabana EVALUACION'!$BG$12:$BG$23</definedName>
    <definedName name="LISTADO_FICHAS" localSheetId="3">#REF!</definedName>
    <definedName name="LISTADO_FICHAS" localSheetId="0">#REF!</definedName>
    <definedName name="LISTADO_FICHAS" localSheetId="5">#REF!</definedName>
    <definedName name="LISTADO_FICHAS" localSheetId="1">#REF!</definedName>
    <definedName name="LISTADO_FICHAS">#REF!</definedName>
    <definedName name="ListBoxOutput" localSheetId="6">#REF!</definedName>
    <definedName name="ListBoxOutput" localSheetId="7">#REF!</definedName>
    <definedName name="ListBoxOutput">#REF!</definedName>
    <definedName name="LTE" localSheetId="3">#REF!</definedName>
    <definedName name="LTE" localSheetId="0">#REF!</definedName>
    <definedName name="LTE" localSheetId="5">#REF!</definedName>
    <definedName name="LTE" localSheetId="1">#REF!</definedName>
    <definedName name="LTE">#REF!</definedName>
    <definedName name="Macroprocesos">'[18]Listas desplegables'!$B$3:$B$16</definedName>
    <definedName name="Manteni">[5]Formato!$BB$422:$BB$428</definedName>
    <definedName name="Materia">[5]Formato!$AA$422:$AA$432</definedName>
    <definedName name="meses" localSheetId="3">'[20]DE02-F11'!#REF!</definedName>
    <definedName name="meses" localSheetId="0">'[20]DE02-F11'!#REF!</definedName>
    <definedName name="meses" localSheetId="1">'[20]DE02-F11'!#REF!</definedName>
    <definedName name="meses">#REF!</definedName>
    <definedName name="META" localSheetId="3">#REF!</definedName>
    <definedName name="META" localSheetId="0">#REF!</definedName>
    <definedName name="META" localSheetId="5">#REF!</definedName>
    <definedName name="META" localSheetId="1">#REF!</definedName>
    <definedName name="META">#REF!</definedName>
    <definedName name="META1" localSheetId="3">#REF!</definedName>
    <definedName name="META1" localSheetId="0">#REF!</definedName>
    <definedName name="META1" localSheetId="5">#REF!</definedName>
    <definedName name="META1" localSheetId="1">#REF!</definedName>
    <definedName name="META1">#REF!</definedName>
    <definedName name="META2" localSheetId="3">#REF!</definedName>
    <definedName name="META2" localSheetId="0">#REF!</definedName>
    <definedName name="META2" localSheetId="5">#REF!</definedName>
    <definedName name="META2" localSheetId="1">#REF!</definedName>
    <definedName name="META2">#REF!</definedName>
    <definedName name="META3" localSheetId="3">#REF!</definedName>
    <definedName name="META3" localSheetId="0">#REF!</definedName>
    <definedName name="META3">#REF!</definedName>
    <definedName name="META4" localSheetId="3">#REF!</definedName>
    <definedName name="META4" localSheetId="0">#REF!</definedName>
    <definedName name="META4">#REF!</definedName>
    <definedName name="METAT" localSheetId="3">#REF!</definedName>
    <definedName name="METAT" localSheetId="0">#REF!</definedName>
    <definedName name="METAT">#REF!</definedName>
    <definedName name="nio" localSheetId="3">'[25]ANEXO 8'!#REF!</definedName>
    <definedName name="nio" localSheetId="0">'[25]ANEXO 8'!#REF!</definedName>
    <definedName name="nio">'[25]ANEXO 8'!#REF!</definedName>
    <definedName name="nivcar" localSheetId="3">'[6]271-basica'!#REF!</definedName>
    <definedName name="nivcar" localSheetId="0">'[6]271-basica'!#REF!</definedName>
    <definedName name="nivcar">'[6]271-basica'!#REF!</definedName>
    <definedName name="Noconformes">'[1]No conformes'!$B$37</definedName>
    <definedName name="NOMBRES" localSheetId="3">#REF!</definedName>
    <definedName name="NOMBRES" localSheetId="0">#REF!</definedName>
    <definedName name="NOMBRES" localSheetId="5">#REF!</definedName>
    <definedName name="NOMBRES" localSheetId="1">#REF!</definedName>
    <definedName name="NOMBRES">#REF!</definedName>
    <definedName name="nomcar" localSheetId="3">#REF!</definedName>
    <definedName name="nomcar" localSheetId="0">#REF!</definedName>
    <definedName name="nomcar" localSheetId="5">#REF!</definedName>
    <definedName name="nomcar" localSheetId="1">#REF!</definedName>
    <definedName name="nomcar">#REF!</definedName>
    <definedName name="NUMEROS" localSheetId="3">#REF!</definedName>
    <definedName name="NUMEROS" localSheetId="0">#REF!</definedName>
    <definedName name="NUMEROS" localSheetId="5">#REF!</definedName>
    <definedName name="NUMEROS" localSheetId="1">#REF!</definedName>
    <definedName name="NUMEROS">#REF!</definedName>
    <definedName name="OAJ" localSheetId="3">#REF!</definedName>
    <definedName name="OAJ" localSheetId="0">#REF!</definedName>
    <definedName name="OAJ">#REF!</definedName>
    <definedName name="OBJ_1" localSheetId="6">#REF!</definedName>
    <definedName name="OBJ_1" localSheetId="7">#REF!</definedName>
    <definedName name="OBJ_1">#REF!</definedName>
    <definedName name="OBJ_10" localSheetId="6">#REF!</definedName>
    <definedName name="OBJ_10" localSheetId="7">#REF!</definedName>
    <definedName name="OBJ_10">#REF!</definedName>
    <definedName name="OBJ_11" localSheetId="6">#REF!</definedName>
    <definedName name="OBJ_11" localSheetId="7">#REF!</definedName>
    <definedName name="OBJ_11">#REF!</definedName>
    <definedName name="OBJ_12" localSheetId="6">#REF!</definedName>
    <definedName name="OBJ_12" localSheetId="7">#REF!</definedName>
    <definedName name="OBJ_12">#REF!</definedName>
    <definedName name="OBJ_2" localSheetId="6">#REF!</definedName>
    <definedName name="OBJ_2" localSheetId="7">#REF!</definedName>
    <definedName name="OBJ_2">#REF!</definedName>
    <definedName name="OBJ_3" localSheetId="6">#REF!</definedName>
    <definedName name="OBJ_3" localSheetId="7">#REF!</definedName>
    <definedName name="OBJ_3">#REF!</definedName>
    <definedName name="OBJ_4" localSheetId="6">#REF!</definedName>
    <definedName name="OBJ_4" localSheetId="7">#REF!</definedName>
    <definedName name="OBJ_4">#REF!</definedName>
    <definedName name="OBJ_5" localSheetId="6">#REF!</definedName>
    <definedName name="OBJ_5" localSheetId="7">#REF!</definedName>
    <definedName name="OBJ_5">#REF!</definedName>
    <definedName name="OBJ_6" localSheetId="6">#REF!</definedName>
    <definedName name="OBJ_6" localSheetId="7">#REF!</definedName>
    <definedName name="OBJ_6">#REF!</definedName>
    <definedName name="OBJ_7" localSheetId="6">#REF!</definedName>
    <definedName name="OBJ_7" localSheetId="7">#REF!</definedName>
    <definedName name="OBJ_7">#REF!</definedName>
    <definedName name="OBJ_8" localSheetId="6">#REF!</definedName>
    <definedName name="OBJ_8" localSheetId="7">#REF!</definedName>
    <definedName name="OBJ_8">#REF!</definedName>
    <definedName name="OBJ_9" localSheetId="6">#REF!</definedName>
    <definedName name="OBJ_9" localSheetId="7">#REF!</definedName>
    <definedName name="OBJ_9">#REF!</definedName>
    <definedName name="OBJCALIDAD">[23]listas!$O$5:$O$9</definedName>
    <definedName name="obje1" localSheetId="3">#REF!</definedName>
    <definedName name="obje1" localSheetId="0">#REF!</definedName>
    <definedName name="obje1" localSheetId="5">#REF!</definedName>
    <definedName name="obje1" localSheetId="1">#REF!</definedName>
    <definedName name="obje1">#REF!</definedName>
    <definedName name="obje2" localSheetId="3">#REF!</definedName>
    <definedName name="obje2" localSheetId="0">#REF!</definedName>
    <definedName name="obje2" localSheetId="5">#REF!</definedName>
    <definedName name="obje2" localSheetId="1">#REF!</definedName>
    <definedName name="obje2">#REF!</definedName>
    <definedName name="obje3" localSheetId="3">#REF!</definedName>
    <definedName name="obje3" localSheetId="0">#REF!</definedName>
    <definedName name="obje3" localSheetId="5">#REF!</definedName>
    <definedName name="obje3" localSheetId="1">#REF!</definedName>
    <definedName name="obje3">#REF!</definedName>
    <definedName name="objet4" localSheetId="0">[10]listas!#REF!</definedName>
    <definedName name="objet4" localSheetId="5">[10]listas!#REF!</definedName>
    <definedName name="objet4" localSheetId="1">[10]listas!#REF!</definedName>
    <definedName name="objet4">[10]listas!#REF!</definedName>
    <definedName name="Objetivo10" localSheetId="0">[10]listas!#REF!</definedName>
    <definedName name="Objetivo10" localSheetId="5">[10]listas!#REF!</definedName>
    <definedName name="Objetivo10" localSheetId="1">[10]listas!#REF!</definedName>
    <definedName name="Objetivo10">[10]listas!#REF!</definedName>
    <definedName name="Objetivo11" localSheetId="0">[10]listas!#REF!</definedName>
    <definedName name="Objetivo11" localSheetId="5">[10]listas!#REF!</definedName>
    <definedName name="Objetivo11" localSheetId="1">[10]listas!#REF!</definedName>
    <definedName name="Objetivo11">[10]listas!#REF!</definedName>
    <definedName name="Objetivo12" localSheetId="0">[10]listas!#REF!</definedName>
    <definedName name="Objetivo12" localSheetId="5">[10]listas!#REF!</definedName>
    <definedName name="Objetivo12" localSheetId="1">[10]listas!#REF!</definedName>
    <definedName name="Objetivo12">[10]listas!#REF!</definedName>
    <definedName name="Objetivo13">[10]listas!#REF!</definedName>
    <definedName name="Objetivo14">[10]listas!#REF!</definedName>
    <definedName name="Objetivo15">[10]listas!#REF!</definedName>
    <definedName name="Objetivo16">[10]listas!#REF!</definedName>
    <definedName name="Objetivo17">[10]listas!#REF!</definedName>
    <definedName name="Objetivo18">[10]listas!#REF!</definedName>
    <definedName name="Objetivo19">[10]listas!#REF!</definedName>
    <definedName name="Objetivo20">[10]listas!#REF!</definedName>
    <definedName name="Objetivo21">[10]listas!#REF!</definedName>
    <definedName name="Objetivo22">[10]listas!#REF!</definedName>
    <definedName name="Objetivo3">[10]listas!#REF!</definedName>
    <definedName name="Objetivo4">[10]listas!#REF!</definedName>
    <definedName name="Objetivo5">[10]listas!#REF!</definedName>
    <definedName name="Objetivo6">[10]listas!#REF!</definedName>
    <definedName name="Objetivo7">[10]listas!#REF!</definedName>
    <definedName name="Objetivo8">[10]listas!#REF!</definedName>
    <definedName name="Objetivo9">[10]listas!#REF!</definedName>
    <definedName name="OBJETIVOCAL">[26]Objetivos!$A$5:$A$11</definedName>
    <definedName name="Objetivos" localSheetId="3">#REF!</definedName>
    <definedName name="Objetivos" localSheetId="0">#REF!</definedName>
    <definedName name="Objetivos" localSheetId="5">#REF!</definedName>
    <definedName name="Objetivos" localSheetId="6">#REF!</definedName>
    <definedName name="Objetivos" localSheetId="7">#REF!</definedName>
    <definedName name="Objetivos" localSheetId="1">#REF!</definedName>
    <definedName name="Objetivos">#REF!</definedName>
    <definedName name="Objetivos_calidad" localSheetId="3">'[18]Listas desplegables'!#REF!</definedName>
    <definedName name="Objetivos_calidad" localSheetId="0">'[18]Listas desplegables'!#REF!</definedName>
    <definedName name="Objetivos_calidad" localSheetId="5">'[18]Listas desplegables'!#REF!</definedName>
    <definedName name="Objetivos_calidad" localSheetId="1">'[18]Listas desplegables'!#REF!</definedName>
    <definedName name="Objetivos_calidad">'[18]Listas desplegables'!#REF!</definedName>
    <definedName name="Objetivos_Estratégicos" localSheetId="3">#REF!</definedName>
    <definedName name="Objetivos_Estratégicos" localSheetId="0">#REF!</definedName>
    <definedName name="Objetivos_Estratégicos" localSheetId="6">#REF!</definedName>
    <definedName name="Objetivos_Estratégicos" localSheetId="7">#REF!</definedName>
    <definedName name="Objetivos_Estratégicos">#REF!</definedName>
    <definedName name="objeto">[5]Formato!$N$422:$N$440</definedName>
    <definedName name="objetogasto">'[27]Obj Gasto (2)'!$A$2:$A$19</definedName>
    <definedName name="OBJINS">'[28]Marco estratégico'!$B$1:$B$15</definedName>
    <definedName name="obsejecpresup">[1]ejecpresup!$B$40</definedName>
    <definedName name="OBSER1111" localSheetId="3">'[2]PE-14'!#REF!</definedName>
    <definedName name="OBSER1111" localSheetId="0">'[2]PE-14'!#REF!</definedName>
    <definedName name="OBSER1111" localSheetId="5">'[2]PE-14'!#REF!</definedName>
    <definedName name="OBSER1111" localSheetId="1">'[2]PE-14'!#REF!</definedName>
    <definedName name="OBSER1111">'[2]PE-14'!#REF!</definedName>
    <definedName name="OBSER1112">'[1]1112'!$B$37</definedName>
    <definedName name="OBSER1113">'[1]1113'!$B$39</definedName>
    <definedName name="OBSER1121">'[1]1121'!$B$39</definedName>
    <definedName name="OBSER1122">'[1]1122'!$B$37</definedName>
    <definedName name="OBSER1131">'[1]1131'!$B$36</definedName>
    <definedName name="OBSER1141">'[1]1141'!$B$38</definedName>
    <definedName name="OBSER1211">'[1]1211'!$B$39</definedName>
    <definedName name="OBSER1212">'[1]1212'!$B$39</definedName>
    <definedName name="OBSER1221">'[1]1221'!$B$39</definedName>
    <definedName name="OBSER1222">'[1]1222'!$B$42</definedName>
    <definedName name="OBSER1231">'[1]1231'!$B$41</definedName>
    <definedName name="OBSER1232">'[1]1232'!$B$50</definedName>
    <definedName name="OBSER1233">'[1]1233'!$B$38</definedName>
    <definedName name="OBSER1234">'[1]1234'!$B$42</definedName>
    <definedName name="OBSER1241">'[1]1241'!$B$38</definedName>
    <definedName name="OBSER2111">'[1]2111'!$B$41</definedName>
    <definedName name="OBSER2211">'[1]2211'!$B$38</definedName>
    <definedName name="OBSER3111">'[1]3111'!$B$47</definedName>
    <definedName name="OBSER3112">'[1]3112'!$B$38</definedName>
    <definedName name="OBSER3211">'[1]3211'!$B$38</definedName>
    <definedName name="OBSER3231">'[1]3231'!$B$41</definedName>
    <definedName name="OBSER3232">'[1]3232'!$B$38</definedName>
    <definedName name="OBSER3233" localSheetId="3">'[1]3233'!#REF!</definedName>
    <definedName name="OBSER3233" localSheetId="0">'[1]3233'!#REF!</definedName>
    <definedName name="OBSER3233" localSheetId="5">'[1]3233'!#REF!</definedName>
    <definedName name="OBSER3233" localSheetId="1">'[1]3233'!#REF!</definedName>
    <definedName name="OBSER3233">'[1]3233'!#REF!</definedName>
    <definedName name="OBSER3241">'[1]3241'!$B$37</definedName>
    <definedName name="OBSER3242">'[1]3242'!$B$44</definedName>
    <definedName name="OBSER3243">'[1]3243'!$B$39</definedName>
    <definedName name="OBSER3244">'[1]3244'!$B$40</definedName>
    <definedName name="OBSER3245">'[1]3245'!$B$44</definedName>
    <definedName name="OBSER3246">'[1]3246'!$B$41</definedName>
    <definedName name="OBSER3311">'[1]3311'!$B$39</definedName>
    <definedName name="OBSER3411">'[1]3411'!$B$41</definedName>
    <definedName name="OBSER3421">'[1]3421'!$B$63</definedName>
    <definedName name="OBSER3422">'[1]3422'!$B$47</definedName>
    <definedName name="OBSER3423">'[1]3423'!$B$62</definedName>
    <definedName name="OBSER3431">'[1]3431'!$B$68</definedName>
    <definedName name="OBSER3441">'[1]3441'!$B$41</definedName>
    <definedName name="OBSER3442">'[1]3442'!$B$37</definedName>
    <definedName name="OBSER3443">'[1]3443'!$B$38</definedName>
    <definedName name="OBSER3444">'[1]3444'!$B$39</definedName>
    <definedName name="OBSER3451">'[1]3451'!$B$47</definedName>
    <definedName name="OBSERVACIONES" localSheetId="3">#REF!</definedName>
    <definedName name="OBSERVACIONES" localSheetId="0">#REF!</definedName>
    <definedName name="OBSERVACIONES" localSheetId="5">#REF!</definedName>
    <definedName name="OBSERVACIONES" localSheetId="1">#REF!</definedName>
    <definedName name="OBSERVACIONES">#REF!</definedName>
    <definedName name="OCI" localSheetId="3">#REF!</definedName>
    <definedName name="OCI" localSheetId="0">#REF!</definedName>
    <definedName name="OCI" localSheetId="5">#REF!</definedName>
    <definedName name="OCI" localSheetId="1">#REF!</definedName>
    <definedName name="OCI">#REF!</definedName>
    <definedName name="opciones" localSheetId="3">#REF!</definedName>
    <definedName name="opciones" localSheetId="0">#REF!</definedName>
    <definedName name="opciones" localSheetId="5">#REF!</definedName>
    <definedName name="opciones" localSheetId="1">#REF!</definedName>
    <definedName name="opciones">#REF!</definedName>
    <definedName name="otrosg">[5]Formato!$V$422</definedName>
    <definedName name="Periodicidad" localSheetId="3">#REF!</definedName>
    <definedName name="Periodicidad" localSheetId="0">#REF!</definedName>
    <definedName name="Periodicidad" localSheetId="5">#REF!</definedName>
    <definedName name="Periodicidad" localSheetId="1">#REF!</definedName>
    <definedName name="Periodicidad">#REF!</definedName>
    <definedName name="pespectiva">[23]listas!$M$5:$M$8</definedName>
    <definedName name="PLAN_DE_COMPRAS" localSheetId="3">#REF!</definedName>
    <definedName name="PLAN_DE_COMPRAS" localSheetId="0">#REF!</definedName>
    <definedName name="PLAN_DE_COMPRAS" localSheetId="5">#REF!</definedName>
    <definedName name="PLAN_DE_COMPRAS" localSheetId="1">#REF!</definedName>
    <definedName name="PLAN_DE_COMPRAS">#REF!</definedName>
    <definedName name="PLANES">[10]listas!$G$73:$G$102</definedName>
    <definedName name="PLANTA_AB" localSheetId="3">#REF!</definedName>
    <definedName name="PLANTA_AB" localSheetId="0">#REF!</definedName>
    <definedName name="PLANTA_AB" localSheetId="5">#REF!</definedName>
    <definedName name="PLANTA_AB" localSheetId="1">#REF!</definedName>
    <definedName name="PLANTA_AB">#REF!</definedName>
    <definedName name="PLANTA_CR" localSheetId="3">#REF!</definedName>
    <definedName name="PLANTA_CR" localSheetId="0">#REF!</definedName>
    <definedName name="PLANTA_CR" localSheetId="5">#REF!</definedName>
    <definedName name="PLANTA_CR" localSheetId="1">#REF!</definedName>
    <definedName name="PLANTA_CR">#REF!</definedName>
    <definedName name="PLANTA_DF" localSheetId="3">#REF!</definedName>
    <definedName name="PLANTA_DF" localSheetId="0">#REF!</definedName>
    <definedName name="PLANTA_DF" localSheetId="5">#REF!</definedName>
    <definedName name="PLANTA_DF" localSheetId="1">#REF!</definedName>
    <definedName name="PLANTA_DF">#REF!</definedName>
    <definedName name="PLANTA_EN" localSheetId="3">#REF!</definedName>
    <definedName name="PLANTA_EN" localSheetId="0">#REF!</definedName>
    <definedName name="PLANTA_EN">#REF!</definedName>
    <definedName name="PLANTA_MA" localSheetId="3">#REF!</definedName>
    <definedName name="PLANTA_MA" localSheetId="0">#REF!</definedName>
    <definedName name="PLANTA_MA">#REF!</definedName>
    <definedName name="politicas" localSheetId="3">[29]LISTAS!$A$3:$A$21</definedName>
    <definedName name="politicas" localSheetId="0">[29]LISTAS!$A$3:$A$21</definedName>
    <definedName name="politicas" localSheetId="1">[29]LISTAS!$A$3:$A$21</definedName>
    <definedName name="politicas">[30]LISTAS!$A$3:$A$21</definedName>
    <definedName name="POLITICAS_MIPG" localSheetId="3">#REF!</definedName>
    <definedName name="POLITICAS_MIPG" localSheetId="0">#REF!</definedName>
    <definedName name="POLITICAS_MIPG" localSheetId="5">#REF!</definedName>
    <definedName name="POLITICAS_MIPG" localSheetId="6">#REF!</definedName>
    <definedName name="POLITICAS_MIPG" localSheetId="7">#REF!</definedName>
    <definedName name="POLITICAS_MIPG" localSheetId="1">#REF!</definedName>
    <definedName name="POLITICAS_MIPG">#REF!</definedName>
    <definedName name="PQROPORTUNAS">'[1]PQR OPORTUNAS'!$B$37</definedName>
    <definedName name="prevarp" localSheetId="3">#REF!</definedName>
    <definedName name="prevarp" localSheetId="0">#REF!</definedName>
    <definedName name="prevarp" localSheetId="5">#REF!</definedName>
    <definedName name="prevarp" localSheetId="1">#REF!</definedName>
    <definedName name="prevarp">#REF!</definedName>
    <definedName name="Preventivo">[1]Preventivo!$B$35</definedName>
    <definedName name="prevpen" localSheetId="3">#REF!</definedName>
    <definedName name="prevpen" localSheetId="0">#REF!</definedName>
    <definedName name="prevpen" localSheetId="5">#REF!</definedName>
    <definedName name="prevpen" localSheetId="1">#REF!</definedName>
    <definedName name="prevpen">#REF!</definedName>
    <definedName name="prevsal" localSheetId="3">#REF!</definedName>
    <definedName name="prevsal" localSheetId="0">#REF!</definedName>
    <definedName name="prevsal" localSheetId="5">#REF!</definedName>
    <definedName name="prevsal" localSheetId="1">#REF!</definedName>
    <definedName name="prevsal">#REF!</definedName>
    <definedName name="primant" localSheetId="3">#REF!</definedName>
    <definedName name="primant" localSheetId="0">#REF!</definedName>
    <definedName name="primant" localSheetId="5">#REF!</definedName>
    <definedName name="primant" localSheetId="1">#REF!</definedName>
    <definedName name="primant">#REF!</definedName>
    <definedName name="primfas">[7]planta2002!$AA:$AA</definedName>
    <definedName name="primfns" localSheetId="3">#REF!</definedName>
    <definedName name="primfns" localSheetId="0">#REF!</definedName>
    <definedName name="primfns" localSheetId="5">#REF!</definedName>
    <definedName name="primfns" localSheetId="1">#REF!</definedName>
    <definedName name="primfns">#REF!</definedName>
    <definedName name="primnav" localSheetId="3">#REF!</definedName>
    <definedName name="primnav" localSheetId="0">#REF!</definedName>
    <definedName name="primnav" localSheetId="5">#REF!</definedName>
    <definedName name="primnav" localSheetId="1">#REF!</definedName>
    <definedName name="primnav">#REF!</definedName>
    <definedName name="primniv" localSheetId="3">#REF!</definedName>
    <definedName name="primniv" localSheetId="0">#REF!</definedName>
    <definedName name="primniv" localSheetId="5">#REF!</definedName>
    <definedName name="primniv" localSheetId="1">#REF!</definedName>
    <definedName name="primniv">#REF!</definedName>
    <definedName name="primser">[7]planta2002!$N:$N</definedName>
    <definedName name="primtec">[7]planta2002!$T:$T</definedName>
    <definedName name="primvac">[7]planta2002!$O:$O</definedName>
    <definedName name="Principios_Gest_Fiscal" localSheetId="3">'[18]Listas desplegables'!#REF!</definedName>
    <definedName name="Principios_Gest_Fiscal" localSheetId="0">'[18]Listas desplegables'!#REF!</definedName>
    <definedName name="Principios_Gest_Fiscal" localSheetId="5">'[18]Listas desplegables'!#REF!</definedName>
    <definedName name="Principios_Gest_Fiscal" localSheetId="1">'[18]Listas desplegables'!#REF!</definedName>
    <definedName name="Principios_Gest_Fiscal">'[18]Listas desplegables'!#REF!</definedName>
    <definedName name="PRIORIDAD" localSheetId="3">#REF!</definedName>
    <definedName name="PRIORIDAD" localSheetId="0">#REF!</definedName>
    <definedName name="PRIORIDAD" localSheetId="5">#REF!</definedName>
    <definedName name="PRIORIDAD" localSheetId="1">#REF!</definedName>
    <definedName name="PRIORIDAD">#REF!</definedName>
    <definedName name="proceso" localSheetId="3">#REF!</definedName>
    <definedName name="proceso" localSheetId="0">#REF!</definedName>
    <definedName name="proceso" localSheetId="5">#REF!</definedName>
    <definedName name="proceso" localSheetId="1">#REF!</definedName>
    <definedName name="proceso">#REF!</definedName>
    <definedName name="procesos" localSheetId="3">#REF!</definedName>
    <definedName name="procesos" localSheetId="0">#REF!</definedName>
    <definedName name="procesos" localSheetId="5">#REF!</definedName>
    <definedName name="procesos" localSheetId="1">#REF!</definedName>
    <definedName name="procesos">#REF!</definedName>
    <definedName name="procesoss">[31]Hoja2!$G$1:$G$49</definedName>
    <definedName name="procesosSGC">'[32]Procesos SGC'!$A$2:$A$10</definedName>
    <definedName name="PROFIIP" localSheetId="3">#REF!</definedName>
    <definedName name="PROFIIP" localSheetId="0">#REF!</definedName>
    <definedName name="PROFIIP" localSheetId="5">#REF!</definedName>
    <definedName name="PROFIIP" localSheetId="1">#REF!</definedName>
    <definedName name="PROFIIP">#REF!</definedName>
    <definedName name="Proy114805" localSheetId="3">#REF!</definedName>
    <definedName name="Proy114805" localSheetId="0">#REF!</definedName>
    <definedName name="Proy114805" localSheetId="5">#REF!</definedName>
    <definedName name="Proy114805" localSheetId="1">#REF!</definedName>
    <definedName name="Proy114805">#REF!</definedName>
    <definedName name="Proy115440" localSheetId="3">#REF!</definedName>
    <definedName name="Proy115440" localSheetId="0">#REF!</definedName>
    <definedName name="Proy115440" localSheetId="5">#REF!</definedName>
    <definedName name="Proy115440" localSheetId="1">#REF!</definedName>
    <definedName name="Proy115440">#REF!</definedName>
    <definedName name="Proy115442" localSheetId="3">#REF!</definedName>
    <definedName name="Proy115442" localSheetId="0">#REF!</definedName>
    <definedName name="Proy115442">#REF!</definedName>
    <definedName name="Proy115444" localSheetId="3">#REF!</definedName>
    <definedName name="Proy115444" localSheetId="0">#REF!</definedName>
    <definedName name="Proy115444">#REF!</definedName>
    <definedName name="Proy115446" localSheetId="3">#REF!</definedName>
    <definedName name="Proy115446" localSheetId="0">#REF!</definedName>
    <definedName name="Proy115446">#REF!</definedName>
    <definedName name="Proy115447" localSheetId="3">#REF!</definedName>
    <definedName name="Proy115447" localSheetId="0">#REF!</definedName>
    <definedName name="Proy115447">#REF!</definedName>
    <definedName name="Proy115448" localSheetId="3">#REF!</definedName>
    <definedName name="Proy115448" localSheetId="0">#REF!</definedName>
    <definedName name="Proy115448">#REF!</definedName>
    <definedName name="Proy115481" localSheetId="3">#REF!</definedName>
    <definedName name="Proy115481" localSheetId="0">#REF!</definedName>
    <definedName name="Proy115481">#REF!</definedName>
    <definedName name="Proy115485" localSheetId="3">#REF!</definedName>
    <definedName name="Proy115485" localSheetId="0">#REF!</definedName>
    <definedName name="Proy115485">#REF!</definedName>
    <definedName name="Proy115486" localSheetId="3">#REF!</definedName>
    <definedName name="Proy115486" localSheetId="0">#REF!</definedName>
    <definedName name="Proy115486">#REF!</definedName>
    <definedName name="Proy115488" localSheetId="3">#REF!</definedName>
    <definedName name="Proy115488" localSheetId="0">#REF!</definedName>
    <definedName name="Proy115488">#REF!</definedName>
    <definedName name="Proy115493" localSheetId="3">#REF!</definedName>
    <definedName name="Proy115493" localSheetId="0">#REF!</definedName>
    <definedName name="Proy115493">#REF!</definedName>
    <definedName name="Proy115501" localSheetId="3">#REF!</definedName>
    <definedName name="Proy115501" localSheetId="0">#REF!</definedName>
    <definedName name="Proy115501">#REF!</definedName>
    <definedName name="Proy115503" localSheetId="3">#REF!</definedName>
    <definedName name="Proy115503" localSheetId="0">#REF!</definedName>
    <definedName name="Proy115503">#REF!</definedName>
    <definedName name="Proy115504" localSheetId="3">#REF!</definedName>
    <definedName name="Proy115504" localSheetId="0">#REF!</definedName>
    <definedName name="Proy115504">#REF!</definedName>
    <definedName name="Proy115798" localSheetId="3">#REF!</definedName>
    <definedName name="Proy115798" localSheetId="0">#REF!</definedName>
    <definedName name="Proy115798">#REF!</definedName>
    <definedName name="Proy115856" localSheetId="3">#REF!</definedName>
    <definedName name="Proy115856" localSheetId="0">#REF!</definedName>
    <definedName name="Proy115856">#REF!</definedName>
    <definedName name="Proy115857" localSheetId="3">#REF!</definedName>
    <definedName name="Proy115857" localSheetId="0">#REF!</definedName>
    <definedName name="Proy115857">#REF!</definedName>
    <definedName name="Proy115858" localSheetId="3">#REF!</definedName>
    <definedName name="Proy115858" localSheetId="0">#REF!</definedName>
    <definedName name="Proy115858">#REF!</definedName>
    <definedName name="Proy116274" localSheetId="3">#REF!</definedName>
    <definedName name="Proy116274" localSheetId="0">#REF!</definedName>
    <definedName name="Proy116274">#REF!</definedName>
    <definedName name="Proy116278" localSheetId="3">#REF!</definedName>
    <definedName name="Proy116278" localSheetId="0">#REF!</definedName>
    <definedName name="Proy116278">#REF!</definedName>
    <definedName name="Proy116301" localSheetId="3">#REF!</definedName>
    <definedName name="Proy116301" localSheetId="0">#REF!</definedName>
    <definedName name="Proy116301">#REF!</definedName>
    <definedName name="Proy116342" localSheetId="3">#REF!</definedName>
    <definedName name="Proy116342" localSheetId="0">#REF!</definedName>
    <definedName name="Proy116342">#REF!</definedName>
    <definedName name="Proy116349" localSheetId="3">#REF!</definedName>
    <definedName name="Proy116349" localSheetId="0">#REF!</definedName>
    <definedName name="Proy116349">#REF!</definedName>
    <definedName name="Proy116730" localSheetId="3">#REF!</definedName>
    <definedName name="Proy116730" localSheetId="0">#REF!</definedName>
    <definedName name="Proy116730">#REF!</definedName>
    <definedName name="Proyecto_Inv" localSheetId="3">#REF!</definedName>
    <definedName name="Proyecto_Inv" localSheetId="0">#REF!</definedName>
    <definedName name="Proyecto_Inv" localSheetId="5">#REF!</definedName>
    <definedName name="Proyecto_Inv" localSheetId="6">#REF!</definedName>
    <definedName name="Proyecto_Inv" localSheetId="7">#REF!</definedName>
    <definedName name="Proyecto_Inv" localSheetId="1">#REF!</definedName>
    <definedName name="Proyecto_Inv">#REF!</definedName>
    <definedName name="proyectos">'[4]Formulacion PA'!$U$102:$U$113</definedName>
    <definedName name="REEMPLAZO" localSheetId="3">#REF!</definedName>
    <definedName name="REEMPLAZO" localSheetId="0">#REF!</definedName>
    <definedName name="REEMPLAZO" localSheetId="5">#REF!</definedName>
    <definedName name="REEMPLAZO" localSheetId="1">#REF!</definedName>
    <definedName name="REEMPLAZO">#REF!</definedName>
    <definedName name="Reestructuración">'[15]Info listas desplegables'!$J$7:$J$8</definedName>
    <definedName name="Requerimiento">[11]Listas!$AE$3:$AE$6</definedName>
    <definedName name="RESAH" localSheetId="3">'[25]ANEXO 8'!#REF!</definedName>
    <definedName name="RESAH" localSheetId="0">'[25]ANEXO 8'!#REF!</definedName>
    <definedName name="RESAH" localSheetId="5">'[25]ANEXO 8'!#REF!</definedName>
    <definedName name="RESAH" localSheetId="1">'[25]ANEXO 8'!#REF!</definedName>
    <definedName name="RESAH">'[25]ANEXO 8'!#REF!</definedName>
    <definedName name="RESUL1301" localSheetId="3">#REF!</definedName>
    <definedName name="RESUL1301" localSheetId="0">#REF!</definedName>
    <definedName name="RESUL1301" localSheetId="5">#REF!</definedName>
    <definedName name="RESUL1301" localSheetId="1">#REF!</definedName>
    <definedName name="RESUL1301">#REF!</definedName>
    <definedName name="RESULTADOS_PRIORITARIOS_INST">'[33]RESUL - PRIO - INST'!$A$3:$A$259</definedName>
    <definedName name="rrr" localSheetId="3">'[6]271-basica'!#REF!</definedName>
    <definedName name="rrr" localSheetId="0">'[6]271-basica'!#REF!</definedName>
    <definedName name="rrr" localSheetId="5">'[6]271-basica'!#REF!</definedName>
    <definedName name="rrr" localSheetId="1">'[6]271-basica'!#REF!</definedName>
    <definedName name="rrr">'[6]271-basica'!#REF!</definedName>
    <definedName name="rubro" localSheetId="3">#REF!</definedName>
    <definedName name="rubro" localSheetId="0">#REF!</definedName>
    <definedName name="rubro" localSheetId="5">#REF!</definedName>
    <definedName name="rubro" localSheetId="1">#REF!</definedName>
    <definedName name="rubro">#REF!</definedName>
    <definedName name="SA" localSheetId="3">#REF!</definedName>
    <definedName name="SA" localSheetId="0">#REF!</definedName>
    <definedName name="SA" localSheetId="5">#REF!</definedName>
    <definedName name="SA" localSheetId="1">#REF!</definedName>
    <definedName name="SA">#REF!</definedName>
    <definedName name="SAF">[5]Formato!$I$495:$I$501</definedName>
    <definedName name="SALARIO" localSheetId="3">#REF!</definedName>
    <definedName name="SALARIO" localSheetId="0">#REF!</definedName>
    <definedName name="SALARIO" localSheetId="5">#REF!</definedName>
    <definedName name="SALARIO" localSheetId="1">#REF!</definedName>
    <definedName name="SALARIO">#REF!</definedName>
    <definedName name="sandrita" localSheetId="3">#REF!</definedName>
    <definedName name="sandrita" localSheetId="0">#REF!</definedName>
    <definedName name="sandrita" localSheetId="5">#REF!</definedName>
    <definedName name="sandrita" localSheetId="1">#REF!</definedName>
    <definedName name="sandrita">#REF!</definedName>
    <definedName name="SB" localSheetId="3">#REF!</definedName>
    <definedName name="SB" localSheetId="0">#REF!</definedName>
    <definedName name="SB" localSheetId="5">#REF!</definedName>
    <definedName name="SB" localSheetId="1">#REF!</definedName>
    <definedName name="SB">#REF!</definedName>
    <definedName name="SC" localSheetId="3">#REF!</definedName>
    <definedName name="SC" localSheetId="0">#REF!</definedName>
    <definedName name="SC">#REF!</definedName>
    <definedName name="SDAS" localSheetId="3">#REF!</definedName>
    <definedName name="SDAS" localSheetId="0">#REF!</definedName>
    <definedName name="SDAS">#REF!</definedName>
    <definedName name="SDG" localSheetId="3">#REF!</definedName>
    <definedName name="SDG" localSheetId="0">#REF!</definedName>
    <definedName name="SDG">#REF!</definedName>
    <definedName name="seccion" localSheetId="3">'[6]271-basica'!#REF!</definedName>
    <definedName name="seccion" localSheetId="0">'[6]271-basica'!#REF!</definedName>
    <definedName name="seccion">'[6]271-basica'!#REF!</definedName>
    <definedName name="SEGUIMIENTO" localSheetId="3">#REF!</definedName>
    <definedName name="SEGUIMIENTO" localSheetId="0">#REF!</definedName>
    <definedName name="SEGUIMIENTO" localSheetId="5">#REF!</definedName>
    <definedName name="SEGUIMIENTO" localSheetId="1">#REF!</definedName>
    <definedName name="SEGUIMIENTO">#REF!</definedName>
    <definedName name="Seguros">[5]Formato!$BD$422:$BD$425</definedName>
    <definedName name="Seleccion" localSheetId="3">[15]PGN!#REF!</definedName>
    <definedName name="Seleccion" localSheetId="0">[15]PGN!#REF!</definedName>
    <definedName name="Seleccion" localSheetId="5">[15]PGN!#REF!</definedName>
    <definedName name="Seleccion" localSheetId="1">[15]PGN!#REF!</definedName>
    <definedName name="Seleccion">[15]PGN!#REF!</definedName>
    <definedName name="sena" localSheetId="3">#REF!</definedName>
    <definedName name="sena" localSheetId="0">#REF!</definedName>
    <definedName name="sena" localSheetId="5">#REF!</definedName>
    <definedName name="sena" localSheetId="1">#REF!</definedName>
    <definedName name="sena">#REF!</definedName>
    <definedName name="Servici">[5]Formato!$AH$422:$AH$426</definedName>
    <definedName name="SF" localSheetId="3">#REF!</definedName>
    <definedName name="SF" localSheetId="0">#REF!</definedName>
    <definedName name="SF" localSheetId="5">#REF!</definedName>
    <definedName name="SF" localSheetId="1">#REF!</definedName>
    <definedName name="SF">#REF!</definedName>
    <definedName name="SG" localSheetId="3">#REF!</definedName>
    <definedName name="SG" localSheetId="0">#REF!</definedName>
    <definedName name="SG" localSheetId="5">#REF!</definedName>
    <definedName name="SG" localSheetId="1">#REF!</definedName>
    <definedName name="SG">#REF!</definedName>
    <definedName name="SGC">[31]Hoja2!$B$15:$B$16</definedName>
    <definedName name="SGM">[5]Formato!$I$502:$I$506</definedName>
    <definedName name="SGR">'[15]Info listas desplegables'!$AD$7:$AD$8</definedName>
    <definedName name="SIGLAS">[5]Formato!$G$422:$G$431</definedName>
    <definedName name="silvia" localSheetId="3">#REF!</definedName>
    <definedName name="silvia" localSheetId="0">#REF!</definedName>
    <definedName name="silvia" localSheetId="5">#REF!</definedName>
    <definedName name="silvia" localSheetId="1">#REF!</definedName>
    <definedName name="silvia">#REF!</definedName>
    <definedName name="soportecnicos">[1]soportecnicos!$B$36</definedName>
    <definedName name="Sosteni">[5]Formato!$AR$422:$AR$423</definedName>
    <definedName name="SRH" localSheetId="3">#REF!</definedName>
    <definedName name="SRH" localSheetId="0">#REF!</definedName>
    <definedName name="SRH" localSheetId="5">#REF!</definedName>
    <definedName name="SRH" localSheetId="1">#REF!</definedName>
    <definedName name="SRH">#REF!</definedName>
    <definedName name="SSNA">[5]Formato!$I$507</definedName>
    <definedName name="STIP" localSheetId="3">#REF!</definedName>
    <definedName name="STIP" localSheetId="0">#REF!</definedName>
    <definedName name="STIP" localSheetId="5">#REF!</definedName>
    <definedName name="STIP" localSheetId="1">#REF!</definedName>
    <definedName name="STIP">#REF!</definedName>
    <definedName name="subprograma">[5]Formato!$B$422:$B$443</definedName>
    <definedName name="subtrn">[7]planta2002!$K:$K</definedName>
    <definedName name="tema" localSheetId="3">#REF!</definedName>
    <definedName name="tema" localSheetId="0">#REF!</definedName>
    <definedName name="tema" localSheetId="5">#REF!</definedName>
    <definedName name="tema" localSheetId="1">#REF!</definedName>
    <definedName name="tema">#REF!</definedName>
    <definedName name="temas" localSheetId="3">'[20]DE02-F11'!#REF!</definedName>
    <definedName name="temas" localSheetId="0">'[20]DE02-F11'!#REF!</definedName>
    <definedName name="temas" localSheetId="1">'[20]DE02-F11'!#REF!</definedName>
    <definedName name="temas">#REF!</definedName>
    <definedName name="tenden">'[2]base de datos'!$A$51:$A$54</definedName>
    <definedName name="Tendencia" localSheetId="3">#REF!</definedName>
    <definedName name="Tendencia" localSheetId="0">#REF!</definedName>
    <definedName name="Tendencia" localSheetId="5">#REF!</definedName>
    <definedName name="Tendencia" localSheetId="1">#REF!</definedName>
    <definedName name="Tendencia">#REF!</definedName>
    <definedName name="Tipo" localSheetId="3">#REF!</definedName>
    <definedName name="Tipo" localSheetId="0">#REF!</definedName>
    <definedName name="Tipo" localSheetId="5">#REF!</definedName>
    <definedName name="Tipo" localSheetId="1">#REF!</definedName>
    <definedName name="Tipo">#REF!</definedName>
    <definedName name="unidad" localSheetId="3">#REF!</definedName>
    <definedName name="unidad" localSheetId="0">#REF!</definedName>
    <definedName name="unidad" localSheetId="5">#REF!</definedName>
    <definedName name="unidad" localSheetId="1">#REF!</definedName>
    <definedName name="unidad">#REF!</definedName>
    <definedName name="Valoración" localSheetId="3">[26]Procesos!#REF!</definedName>
    <definedName name="Valoración" localSheetId="0">[26]Procesos!#REF!</definedName>
    <definedName name="Valoración" localSheetId="5">[26]Procesos!#REF!</definedName>
    <definedName name="Valoración" localSheetId="1">[26]Procesos!#REF!</definedName>
    <definedName name="Valoración">[26]Procesos!#REF!</definedName>
    <definedName name="Viático">[5]Formato!$AL$422:$AL$424</definedName>
    <definedName name="xxxx">[34]Hoja2!$B$15:$B$16</definedName>
  </definedNames>
  <calcPr calcId="191028"/>
  <pivotCaches>
    <pivotCache cacheId="77" r:id="rId44"/>
    <pivotCache cacheId="78" r:id="rId45"/>
    <pivotCache cacheId="79" r:id="rId46"/>
    <pivotCache cacheId="80" r:id="rId4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7" i="5" l="1"/>
  <c r="Q41" i="5" l="1"/>
  <c r="Q40" i="5"/>
  <c r="Q35" i="5"/>
  <c r="Q28" i="5"/>
  <c r="Q24" i="5"/>
  <c r="O24" i="5" l="1"/>
  <c r="O27" i="5"/>
  <c r="O28" i="5"/>
  <c r="O35" i="5"/>
  <c r="O40" i="5"/>
  <c r="O41" i="5"/>
  <c r="N24" i="5" l="1"/>
  <c r="N27" i="5"/>
  <c r="N28" i="5"/>
  <c r="N35" i="5"/>
  <c r="N40" i="5"/>
  <c r="N41" i="5"/>
  <c r="D7" i="10"/>
  <c r="K10" i="7" l="1"/>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9"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47" i="7"/>
  <c r="AL8" i="3" l="1"/>
  <c r="G48" i="7" s="1"/>
  <c r="AL9" i="3"/>
  <c r="G49" i="7" s="1"/>
  <c r="AL10" i="3"/>
  <c r="G50" i="7" s="1"/>
  <c r="AL11" i="3"/>
  <c r="G51" i="7" s="1"/>
  <c r="AL12" i="3"/>
  <c r="G52" i="7" s="1"/>
  <c r="AL13" i="3"/>
  <c r="G53" i="7" s="1"/>
  <c r="AL14" i="3"/>
  <c r="G54" i="7" s="1"/>
  <c r="AL15" i="3"/>
  <c r="G55" i="7" s="1"/>
  <c r="AL16" i="3"/>
  <c r="G56" i="7" s="1"/>
  <c r="AL17" i="3"/>
  <c r="G57" i="7" s="1"/>
  <c r="AL18" i="3"/>
  <c r="G58" i="7" s="1"/>
  <c r="AL19" i="3"/>
  <c r="G59" i="7" s="1"/>
  <c r="AL20" i="3"/>
  <c r="G60" i="7" s="1"/>
  <c r="AL21" i="3"/>
  <c r="G61" i="7" s="1"/>
  <c r="AL22" i="3"/>
  <c r="G62" i="7" s="1"/>
  <c r="AL23" i="3"/>
  <c r="G63" i="7" s="1"/>
  <c r="AL24" i="3"/>
  <c r="G64" i="7" s="1"/>
  <c r="AL25" i="3"/>
  <c r="G65" i="7" s="1"/>
  <c r="AL26" i="3"/>
  <c r="G66" i="7" s="1"/>
  <c r="AL27" i="3"/>
  <c r="G67" i="7" s="1"/>
  <c r="AL28" i="3"/>
  <c r="G68" i="7" s="1"/>
  <c r="AL29" i="3"/>
  <c r="G69" i="7" s="1"/>
  <c r="AL30" i="3"/>
  <c r="G70" i="7" s="1"/>
  <c r="AL31" i="3"/>
  <c r="G71" i="7" s="1"/>
  <c r="AL32" i="3"/>
  <c r="G72" i="7" s="1"/>
  <c r="AL33" i="3"/>
  <c r="G73" i="7" s="1"/>
  <c r="AL34" i="3"/>
  <c r="G74" i="7" s="1"/>
  <c r="AL35" i="3"/>
  <c r="G75" i="7" s="1"/>
  <c r="AL36" i="3"/>
  <c r="G76" i="7" s="1"/>
  <c r="AL37" i="3"/>
  <c r="G77" i="7" s="1"/>
  <c r="AL38" i="3"/>
  <c r="G78" i="7" s="1"/>
  <c r="AL39" i="3"/>
  <c r="G79" i="7" s="1"/>
  <c r="AL40" i="3"/>
  <c r="AL7" i="3"/>
  <c r="G47" i="7" s="1"/>
  <c r="H10" i="7"/>
  <c r="H11" i="7"/>
  <c r="H12" i="7"/>
  <c r="H13" i="7"/>
  <c r="H14" i="7"/>
  <c r="H15" i="7"/>
  <c r="H16" i="7"/>
  <c r="H17" i="7"/>
  <c r="H18" i="7"/>
  <c r="J18" i="7" s="1"/>
  <c r="H19" i="7"/>
  <c r="H20" i="7"/>
  <c r="H21" i="7"/>
  <c r="J21" i="7" s="1"/>
  <c r="H22" i="7"/>
  <c r="J22" i="7" s="1"/>
  <c r="H23" i="7"/>
  <c r="H24" i="7"/>
  <c r="H25" i="7"/>
  <c r="H26" i="7"/>
  <c r="H27" i="7"/>
  <c r="H28" i="7"/>
  <c r="H29" i="7"/>
  <c r="J29" i="7" s="1"/>
  <c r="H30" i="7"/>
  <c r="H31" i="7"/>
  <c r="H32" i="7"/>
  <c r="H33" i="7"/>
  <c r="H34" i="7"/>
  <c r="J34" i="7" s="1"/>
  <c r="H35" i="7"/>
  <c r="J35" i="7" s="1"/>
  <c r="H36" i="7"/>
  <c r="H37" i="7"/>
  <c r="H38" i="7"/>
  <c r="H39" i="7"/>
  <c r="H40" i="7"/>
  <c r="H41" i="7"/>
  <c r="H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9" i="7"/>
  <c r="CP10" i="1"/>
  <c r="CQ10" i="1"/>
  <c r="CR10" i="1"/>
  <c r="CS10" i="1"/>
  <c r="CT10" i="1"/>
  <c r="CU10" i="1"/>
  <c r="CV10" i="1"/>
  <c r="CW10" i="1"/>
  <c r="CX10" i="1"/>
  <c r="CY10" i="1"/>
  <c r="CZ10" i="1"/>
  <c r="DA10" i="1"/>
  <c r="DB10" i="1"/>
  <c r="DC10" i="1"/>
  <c r="DD10" i="1"/>
  <c r="DE10" i="1"/>
  <c r="DF10" i="1"/>
  <c r="DG10" i="1"/>
  <c r="DH10" i="1"/>
  <c r="DI10" i="1"/>
  <c r="DJ10" i="1"/>
  <c r="DK10" i="1"/>
  <c r="DL10" i="1"/>
  <c r="DM10" i="1"/>
  <c r="DN10" i="1"/>
  <c r="DO10" i="1"/>
  <c r="DP10" i="1"/>
  <c r="CP11" i="1"/>
  <c r="CQ11" i="1"/>
  <c r="CR11" i="1"/>
  <c r="CS11" i="1"/>
  <c r="CT11" i="1"/>
  <c r="CU11" i="1"/>
  <c r="CV11" i="1"/>
  <c r="CW11" i="1"/>
  <c r="CX11" i="1"/>
  <c r="CY11" i="1"/>
  <c r="CZ11" i="1"/>
  <c r="DA11" i="1"/>
  <c r="DB11" i="1"/>
  <c r="DC11" i="1"/>
  <c r="DD11" i="1"/>
  <c r="DE11" i="1"/>
  <c r="DF11" i="1"/>
  <c r="DG11" i="1"/>
  <c r="DH11" i="1"/>
  <c r="DI11" i="1"/>
  <c r="DJ11" i="1"/>
  <c r="DK11" i="1"/>
  <c r="DL11" i="1"/>
  <c r="DM11" i="1"/>
  <c r="DN11" i="1"/>
  <c r="DO11" i="1"/>
  <c r="DP11" i="1"/>
  <c r="CP12" i="1"/>
  <c r="CQ12" i="1"/>
  <c r="CR12" i="1"/>
  <c r="CS12" i="1"/>
  <c r="CT12" i="1"/>
  <c r="CU12" i="1"/>
  <c r="CV12" i="1"/>
  <c r="CW12" i="1"/>
  <c r="CX12" i="1"/>
  <c r="CY12" i="1"/>
  <c r="CZ12" i="1"/>
  <c r="DA12" i="1"/>
  <c r="DB12" i="1"/>
  <c r="DC12" i="1"/>
  <c r="DD12" i="1"/>
  <c r="DE12" i="1"/>
  <c r="DF12" i="1"/>
  <c r="DG12" i="1"/>
  <c r="DH12" i="1"/>
  <c r="DI12" i="1"/>
  <c r="DJ12" i="1"/>
  <c r="DK12" i="1"/>
  <c r="DL12" i="1"/>
  <c r="DM12" i="1"/>
  <c r="DN12" i="1"/>
  <c r="DO12" i="1"/>
  <c r="DP12" i="1"/>
  <c r="CP13" i="1"/>
  <c r="CQ13" i="1"/>
  <c r="CR13" i="1"/>
  <c r="CS13" i="1"/>
  <c r="CT13" i="1"/>
  <c r="CU13" i="1"/>
  <c r="CV13" i="1"/>
  <c r="CW13" i="1"/>
  <c r="CX13" i="1"/>
  <c r="CY13" i="1"/>
  <c r="CZ13" i="1"/>
  <c r="DA13" i="1"/>
  <c r="DB13" i="1"/>
  <c r="DC13" i="1"/>
  <c r="DD13" i="1"/>
  <c r="DE13" i="1"/>
  <c r="DF13" i="1"/>
  <c r="DG13" i="1"/>
  <c r="DH13" i="1"/>
  <c r="DI13" i="1"/>
  <c r="DJ13" i="1"/>
  <c r="DK13" i="1"/>
  <c r="DL13" i="1"/>
  <c r="DM13" i="1"/>
  <c r="DN13" i="1"/>
  <c r="DO13" i="1"/>
  <c r="DP13" i="1"/>
  <c r="CP14" i="1"/>
  <c r="CQ14" i="1"/>
  <c r="CR14" i="1"/>
  <c r="CS14" i="1"/>
  <c r="CT14" i="1"/>
  <c r="CU14" i="1"/>
  <c r="CV14" i="1"/>
  <c r="CW14" i="1"/>
  <c r="CX14" i="1"/>
  <c r="CY14" i="1"/>
  <c r="CZ14" i="1"/>
  <c r="DA14" i="1"/>
  <c r="DB14" i="1"/>
  <c r="DC14" i="1"/>
  <c r="DD14" i="1"/>
  <c r="DE14" i="1"/>
  <c r="DF14" i="1"/>
  <c r="DG14" i="1"/>
  <c r="DH14" i="1"/>
  <c r="DI14" i="1"/>
  <c r="DJ14" i="1"/>
  <c r="DK14" i="1"/>
  <c r="DL14" i="1"/>
  <c r="DM14" i="1"/>
  <c r="DN14" i="1"/>
  <c r="DO14" i="1"/>
  <c r="DP14" i="1"/>
  <c r="CP15" i="1"/>
  <c r="CQ15" i="1"/>
  <c r="CR15" i="1"/>
  <c r="CS15" i="1"/>
  <c r="CT15" i="1"/>
  <c r="CU15" i="1"/>
  <c r="CV15" i="1"/>
  <c r="CW15" i="1"/>
  <c r="CX15" i="1"/>
  <c r="CY15" i="1"/>
  <c r="CZ15" i="1"/>
  <c r="DA15" i="1"/>
  <c r="DB15" i="1"/>
  <c r="DC15" i="1"/>
  <c r="DD15" i="1"/>
  <c r="DE15" i="1"/>
  <c r="DF15" i="1"/>
  <c r="DG15" i="1"/>
  <c r="DH15" i="1"/>
  <c r="DI15" i="1"/>
  <c r="DJ15" i="1"/>
  <c r="DK15" i="1"/>
  <c r="DL15" i="1"/>
  <c r="DM15" i="1"/>
  <c r="DN15" i="1"/>
  <c r="DO15" i="1"/>
  <c r="DP15" i="1"/>
  <c r="CP16" i="1"/>
  <c r="CQ16" i="1"/>
  <c r="CR16" i="1"/>
  <c r="CS16" i="1"/>
  <c r="CT16" i="1"/>
  <c r="CU16" i="1"/>
  <c r="CV16" i="1"/>
  <c r="CW16" i="1"/>
  <c r="CX16" i="1"/>
  <c r="CY16" i="1"/>
  <c r="CZ16" i="1"/>
  <c r="DA16" i="1"/>
  <c r="DB16" i="1"/>
  <c r="DC16" i="1"/>
  <c r="DD16" i="1"/>
  <c r="DE16" i="1"/>
  <c r="DF16" i="1"/>
  <c r="DG16" i="1"/>
  <c r="DH16" i="1"/>
  <c r="DI16" i="1"/>
  <c r="DJ16" i="1"/>
  <c r="DK16" i="1"/>
  <c r="DL16" i="1"/>
  <c r="DM16" i="1"/>
  <c r="DN16" i="1"/>
  <c r="DO16" i="1"/>
  <c r="DP16" i="1"/>
  <c r="CP17" i="1"/>
  <c r="CQ17" i="1"/>
  <c r="CR17" i="1"/>
  <c r="CS17" i="1"/>
  <c r="CT17" i="1"/>
  <c r="CU17" i="1"/>
  <c r="CV17" i="1"/>
  <c r="CW17" i="1"/>
  <c r="CX17" i="1"/>
  <c r="CY17" i="1"/>
  <c r="CZ17" i="1"/>
  <c r="DA17" i="1"/>
  <c r="DB17" i="1"/>
  <c r="DC17" i="1"/>
  <c r="DD17" i="1"/>
  <c r="DE17" i="1"/>
  <c r="DF17" i="1"/>
  <c r="DG17" i="1"/>
  <c r="DH17" i="1"/>
  <c r="DI17" i="1"/>
  <c r="DJ17" i="1"/>
  <c r="DK17" i="1"/>
  <c r="DL17" i="1"/>
  <c r="DM17" i="1"/>
  <c r="DN17" i="1"/>
  <c r="DO17" i="1"/>
  <c r="DP17" i="1"/>
  <c r="CP18" i="1"/>
  <c r="CQ18" i="1"/>
  <c r="CR18" i="1"/>
  <c r="CS18" i="1"/>
  <c r="CT18" i="1"/>
  <c r="CU18" i="1"/>
  <c r="CV18" i="1"/>
  <c r="CW18" i="1"/>
  <c r="CX18" i="1"/>
  <c r="CY18" i="1"/>
  <c r="CZ18" i="1"/>
  <c r="DA18" i="1"/>
  <c r="DB18" i="1"/>
  <c r="DC18" i="1"/>
  <c r="DD18" i="1"/>
  <c r="DE18" i="1"/>
  <c r="DF18" i="1"/>
  <c r="DG18" i="1"/>
  <c r="DH18" i="1"/>
  <c r="DI18" i="1"/>
  <c r="DJ18" i="1"/>
  <c r="DK18" i="1"/>
  <c r="DL18" i="1"/>
  <c r="DM18" i="1"/>
  <c r="DN18" i="1"/>
  <c r="DO18" i="1"/>
  <c r="DP18" i="1"/>
  <c r="CP19" i="1"/>
  <c r="CQ19" i="1"/>
  <c r="CR19" i="1"/>
  <c r="CS19" i="1"/>
  <c r="CT19" i="1"/>
  <c r="CU19" i="1"/>
  <c r="CV19" i="1"/>
  <c r="CW19" i="1"/>
  <c r="CX19" i="1"/>
  <c r="CY19" i="1"/>
  <c r="CZ19" i="1"/>
  <c r="DA19" i="1"/>
  <c r="DB19" i="1"/>
  <c r="DC19" i="1"/>
  <c r="DD19" i="1"/>
  <c r="DE19" i="1"/>
  <c r="DF19" i="1"/>
  <c r="DG19" i="1"/>
  <c r="DH19" i="1"/>
  <c r="DI19" i="1"/>
  <c r="DJ19" i="1"/>
  <c r="DK19" i="1"/>
  <c r="DL19" i="1"/>
  <c r="DM19" i="1"/>
  <c r="DN19" i="1"/>
  <c r="DO19" i="1"/>
  <c r="DP19" i="1"/>
  <c r="CP20" i="1"/>
  <c r="CQ20" i="1"/>
  <c r="CR20" i="1"/>
  <c r="CS20" i="1"/>
  <c r="CT20" i="1"/>
  <c r="CU20" i="1"/>
  <c r="CV20" i="1"/>
  <c r="CW20" i="1"/>
  <c r="CX20" i="1"/>
  <c r="CY20" i="1"/>
  <c r="CZ20" i="1"/>
  <c r="DA20" i="1"/>
  <c r="DB20" i="1"/>
  <c r="DC20" i="1"/>
  <c r="DD20" i="1"/>
  <c r="DE20" i="1"/>
  <c r="DF20" i="1"/>
  <c r="DG20" i="1"/>
  <c r="DH20" i="1"/>
  <c r="DI20" i="1"/>
  <c r="DJ20" i="1"/>
  <c r="DK20" i="1"/>
  <c r="DL20" i="1"/>
  <c r="DM20" i="1"/>
  <c r="DN20" i="1"/>
  <c r="DO20" i="1"/>
  <c r="DP20" i="1"/>
  <c r="CP21" i="1"/>
  <c r="CQ21" i="1"/>
  <c r="CR21" i="1"/>
  <c r="CS21" i="1"/>
  <c r="CT21" i="1"/>
  <c r="CU21" i="1"/>
  <c r="CV21" i="1"/>
  <c r="CW21" i="1"/>
  <c r="CX21" i="1"/>
  <c r="CY21" i="1"/>
  <c r="CZ21" i="1"/>
  <c r="DA21" i="1"/>
  <c r="DB21" i="1"/>
  <c r="DC21" i="1"/>
  <c r="DD21" i="1"/>
  <c r="DE21" i="1"/>
  <c r="DF21" i="1"/>
  <c r="DG21" i="1"/>
  <c r="DH21" i="1"/>
  <c r="DI21" i="1"/>
  <c r="DJ21" i="1"/>
  <c r="DK21" i="1"/>
  <c r="DL21" i="1"/>
  <c r="DM21" i="1"/>
  <c r="DN21" i="1"/>
  <c r="DO21" i="1"/>
  <c r="DP21" i="1"/>
  <c r="CP22" i="1"/>
  <c r="CQ22" i="1"/>
  <c r="CR22" i="1"/>
  <c r="CS22" i="1"/>
  <c r="CT22" i="1"/>
  <c r="CU22" i="1"/>
  <c r="CV22" i="1"/>
  <c r="CW22" i="1"/>
  <c r="CX22" i="1"/>
  <c r="CY22" i="1"/>
  <c r="CZ22" i="1"/>
  <c r="DA22" i="1"/>
  <c r="DB22" i="1"/>
  <c r="DC22" i="1"/>
  <c r="DD22" i="1"/>
  <c r="DE22" i="1"/>
  <c r="DF22" i="1"/>
  <c r="DG22" i="1"/>
  <c r="DH22" i="1"/>
  <c r="DI22" i="1"/>
  <c r="DJ22" i="1"/>
  <c r="DK22" i="1"/>
  <c r="DL22" i="1"/>
  <c r="DM22" i="1"/>
  <c r="DN22" i="1"/>
  <c r="DO22" i="1"/>
  <c r="DP22" i="1"/>
  <c r="CP23" i="1"/>
  <c r="CQ23" i="1"/>
  <c r="CR23" i="1"/>
  <c r="CS23" i="1"/>
  <c r="CT23" i="1"/>
  <c r="CU23" i="1"/>
  <c r="CV23" i="1"/>
  <c r="CW23" i="1"/>
  <c r="CX23" i="1"/>
  <c r="CY23" i="1"/>
  <c r="CZ23" i="1"/>
  <c r="DA23" i="1"/>
  <c r="DB23" i="1"/>
  <c r="DC23" i="1"/>
  <c r="DD23" i="1"/>
  <c r="DE23" i="1"/>
  <c r="DF23" i="1"/>
  <c r="DG23" i="1"/>
  <c r="DH23" i="1"/>
  <c r="DI23" i="1"/>
  <c r="DJ23" i="1"/>
  <c r="DK23" i="1"/>
  <c r="DL23" i="1"/>
  <c r="DM23" i="1"/>
  <c r="DN23" i="1"/>
  <c r="DO23" i="1"/>
  <c r="DP23" i="1"/>
  <c r="CP24" i="1"/>
  <c r="CQ24" i="1"/>
  <c r="CR24" i="1"/>
  <c r="CS24" i="1"/>
  <c r="CT24" i="1"/>
  <c r="CU24" i="1"/>
  <c r="CV24" i="1"/>
  <c r="CW24" i="1"/>
  <c r="CX24" i="1"/>
  <c r="CY24" i="1"/>
  <c r="CZ24" i="1"/>
  <c r="DA24" i="1"/>
  <c r="DB24" i="1"/>
  <c r="DC24" i="1"/>
  <c r="DD24" i="1"/>
  <c r="DE24" i="1"/>
  <c r="DF24" i="1"/>
  <c r="DG24" i="1"/>
  <c r="DH24" i="1"/>
  <c r="DI24" i="1"/>
  <c r="DJ24" i="1"/>
  <c r="DK24" i="1"/>
  <c r="DL24" i="1"/>
  <c r="DM24" i="1"/>
  <c r="DN24" i="1"/>
  <c r="DO24" i="1"/>
  <c r="DP24" i="1"/>
  <c r="CP25" i="1"/>
  <c r="CQ25" i="1"/>
  <c r="CR25" i="1"/>
  <c r="CS25" i="1"/>
  <c r="CT25" i="1"/>
  <c r="CU25" i="1"/>
  <c r="CV25" i="1"/>
  <c r="CW25" i="1"/>
  <c r="CX25" i="1"/>
  <c r="CY25" i="1"/>
  <c r="CZ25" i="1"/>
  <c r="DA25" i="1"/>
  <c r="DB25" i="1"/>
  <c r="DC25" i="1"/>
  <c r="DD25" i="1"/>
  <c r="DE25" i="1"/>
  <c r="DF25" i="1"/>
  <c r="DG25" i="1"/>
  <c r="DH25" i="1"/>
  <c r="DI25" i="1"/>
  <c r="DJ25" i="1"/>
  <c r="DK25" i="1"/>
  <c r="DL25" i="1"/>
  <c r="DM25" i="1"/>
  <c r="DN25" i="1"/>
  <c r="DO25" i="1"/>
  <c r="DP25" i="1"/>
  <c r="CP26" i="1"/>
  <c r="CQ26" i="1"/>
  <c r="CR26" i="1"/>
  <c r="CS26" i="1"/>
  <c r="CT26" i="1"/>
  <c r="CU26" i="1"/>
  <c r="CV26" i="1"/>
  <c r="CW26" i="1"/>
  <c r="CX26" i="1"/>
  <c r="CY26" i="1"/>
  <c r="CZ26" i="1"/>
  <c r="DA26" i="1"/>
  <c r="DB26" i="1"/>
  <c r="DC26" i="1"/>
  <c r="DD26" i="1"/>
  <c r="DE26" i="1"/>
  <c r="DF26" i="1"/>
  <c r="DG26" i="1"/>
  <c r="DH26" i="1"/>
  <c r="DI26" i="1"/>
  <c r="DJ26" i="1"/>
  <c r="DK26" i="1"/>
  <c r="DL26" i="1"/>
  <c r="DM26" i="1"/>
  <c r="DN26" i="1"/>
  <c r="DO26" i="1"/>
  <c r="DP26" i="1"/>
  <c r="CP27" i="1"/>
  <c r="CQ27" i="1"/>
  <c r="CR27" i="1"/>
  <c r="CS27" i="1"/>
  <c r="CT27" i="1"/>
  <c r="CU27" i="1"/>
  <c r="CV27" i="1"/>
  <c r="CW27" i="1"/>
  <c r="CX27" i="1"/>
  <c r="CY27" i="1"/>
  <c r="CZ27" i="1"/>
  <c r="DA27" i="1"/>
  <c r="DB27" i="1"/>
  <c r="DC27" i="1"/>
  <c r="DD27" i="1"/>
  <c r="DE27" i="1"/>
  <c r="DF27" i="1"/>
  <c r="DG27" i="1"/>
  <c r="DH27" i="1"/>
  <c r="DI27" i="1"/>
  <c r="DJ27" i="1"/>
  <c r="DK27" i="1"/>
  <c r="DL27" i="1"/>
  <c r="DM27" i="1"/>
  <c r="DN27" i="1"/>
  <c r="DO27" i="1"/>
  <c r="DP27" i="1"/>
  <c r="CP28" i="1"/>
  <c r="CQ28" i="1"/>
  <c r="CR28" i="1"/>
  <c r="CS28" i="1"/>
  <c r="CT28" i="1"/>
  <c r="CU28" i="1"/>
  <c r="CV28" i="1"/>
  <c r="CW28" i="1"/>
  <c r="CX28" i="1"/>
  <c r="CY28" i="1"/>
  <c r="CZ28" i="1"/>
  <c r="DA28" i="1"/>
  <c r="DB28" i="1"/>
  <c r="DC28" i="1"/>
  <c r="DD28" i="1"/>
  <c r="DE28" i="1"/>
  <c r="DF28" i="1"/>
  <c r="DG28" i="1"/>
  <c r="DH28" i="1"/>
  <c r="DI28" i="1"/>
  <c r="DJ28" i="1"/>
  <c r="DK28" i="1"/>
  <c r="DL28" i="1"/>
  <c r="DM28" i="1"/>
  <c r="DN28" i="1"/>
  <c r="DO28" i="1"/>
  <c r="DP28" i="1"/>
  <c r="CP29" i="1"/>
  <c r="CQ29" i="1"/>
  <c r="CR29" i="1"/>
  <c r="CS29" i="1"/>
  <c r="CT29" i="1"/>
  <c r="CU29" i="1"/>
  <c r="CV29" i="1"/>
  <c r="CW29" i="1"/>
  <c r="CX29" i="1"/>
  <c r="CY29" i="1"/>
  <c r="CZ29" i="1"/>
  <c r="DA29" i="1"/>
  <c r="DB29" i="1"/>
  <c r="DC29" i="1"/>
  <c r="DD29" i="1"/>
  <c r="DE29" i="1"/>
  <c r="DF29" i="1"/>
  <c r="DG29" i="1"/>
  <c r="DH29" i="1"/>
  <c r="DI29" i="1"/>
  <c r="DJ29" i="1"/>
  <c r="DK29" i="1"/>
  <c r="DL29" i="1"/>
  <c r="DM29" i="1"/>
  <c r="DN29" i="1"/>
  <c r="DO29" i="1"/>
  <c r="DP29" i="1"/>
  <c r="CP30" i="1"/>
  <c r="CQ30" i="1"/>
  <c r="CR30" i="1"/>
  <c r="CS30" i="1"/>
  <c r="CT30" i="1"/>
  <c r="CU30" i="1"/>
  <c r="CV30" i="1"/>
  <c r="CW30" i="1"/>
  <c r="CX30" i="1"/>
  <c r="CY30" i="1"/>
  <c r="CZ30" i="1"/>
  <c r="DA30" i="1"/>
  <c r="DB30" i="1"/>
  <c r="DC30" i="1"/>
  <c r="DD30" i="1"/>
  <c r="DE30" i="1"/>
  <c r="DF30" i="1"/>
  <c r="DG30" i="1"/>
  <c r="DH30" i="1"/>
  <c r="DI30" i="1"/>
  <c r="DJ30" i="1"/>
  <c r="DK30" i="1"/>
  <c r="DL30" i="1"/>
  <c r="DM30" i="1"/>
  <c r="DN30" i="1"/>
  <c r="DO30" i="1"/>
  <c r="DP30" i="1"/>
  <c r="CP31" i="1"/>
  <c r="CQ31" i="1"/>
  <c r="CR31" i="1"/>
  <c r="CS31" i="1"/>
  <c r="CT31" i="1"/>
  <c r="CU31" i="1"/>
  <c r="CV31" i="1"/>
  <c r="CW31" i="1"/>
  <c r="CX31" i="1"/>
  <c r="CY31" i="1"/>
  <c r="CZ31" i="1"/>
  <c r="DA31" i="1"/>
  <c r="DB31" i="1"/>
  <c r="DC31" i="1"/>
  <c r="DD31" i="1"/>
  <c r="DE31" i="1"/>
  <c r="DF31" i="1"/>
  <c r="DG31" i="1"/>
  <c r="DH31" i="1"/>
  <c r="DI31" i="1"/>
  <c r="DJ31" i="1"/>
  <c r="DK31" i="1"/>
  <c r="DL31" i="1"/>
  <c r="DM31" i="1"/>
  <c r="DN31" i="1"/>
  <c r="DO31" i="1"/>
  <c r="DP31" i="1"/>
  <c r="CP32" i="1"/>
  <c r="CQ32" i="1"/>
  <c r="CR32" i="1"/>
  <c r="CS32" i="1"/>
  <c r="CT32" i="1"/>
  <c r="CU32" i="1"/>
  <c r="CV32" i="1"/>
  <c r="CW32" i="1"/>
  <c r="CX32" i="1"/>
  <c r="CY32" i="1"/>
  <c r="CZ32" i="1"/>
  <c r="DA32" i="1"/>
  <c r="DB32" i="1"/>
  <c r="DC32" i="1"/>
  <c r="DD32" i="1"/>
  <c r="DE32" i="1"/>
  <c r="DF32" i="1"/>
  <c r="DG32" i="1"/>
  <c r="DH32" i="1"/>
  <c r="DI32" i="1"/>
  <c r="DJ32" i="1"/>
  <c r="DK32" i="1"/>
  <c r="DL32" i="1"/>
  <c r="DM32" i="1"/>
  <c r="DN32" i="1"/>
  <c r="DO32" i="1"/>
  <c r="DP32" i="1"/>
  <c r="CP33" i="1"/>
  <c r="CQ33" i="1"/>
  <c r="CR33" i="1"/>
  <c r="CS33" i="1"/>
  <c r="CT33" i="1"/>
  <c r="CU33" i="1"/>
  <c r="CV33" i="1"/>
  <c r="CW33" i="1"/>
  <c r="CX33" i="1"/>
  <c r="CY33" i="1"/>
  <c r="CZ33" i="1"/>
  <c r="DA33" i="1"/>
  <c r="DB33" i="1"/>
  <c r="DC33" i="1"/>
  <c r="DD33" i="1"/>
  <c r="DE33" i="1"/>
  <c r="DF33" i="1"/>
  <c r="DG33" i="1"/>
  <c r="DH33" i="1"/>
  <c r="DI33" i="1"/>
  <c r="DJ33" i="1"/>
  <c r="DK33" i="1"/>
  <c r="DL33" i="1"/>
  <c r="DM33" i="1"/>
  <c r="DN33" i="1"/>
  <c r="DO33" i="1"/>
  <c r="DP33" i="1"/>
  <c r="CP34" i="1"/>
  <c r="CQ34" i="1"/>
  <c r="CR34" i="1"/>
  <c r="CS34" i="1"/>
  <c r="CT34" i="1"/>
  <c r="CU34" i="1"/>
  <c r="CV34" i="1"/>
  <c r="CW34" i="1"/>
  <c r="CX34" i="1"/>
  <c r="CY34" i="1"/>
  <c r="CZ34" i="1"/>
  <c r="DA34" i="1"/>
  <c r="DB34" i="1"/>
  <c r="DC34" i="1"/>
  <c r="DD34" i="1"/>
  <c r="DE34" i="1"/>
  <c r="DF34" i="1"/>
  <c r="DG34" i="1"/>
  <c r="DH34" i="1"/>
  <c r="DI34" i="1"/>
  <c r="DJ34" i="1"/>
  <c r="DK34" i="1"/>
  <c r="DL34" i="1"/>
  <c r="DM34" i="1"/>
  <c r="DN34" i="1"/>
  <c r="DO34" i="1"/>
  <c r="DP34" i="1"/>
  <c r="CP35" i="1"/>
  <c r="CQ35" i="1"/>
  <c r="CR35" i="1"/>
  <c r="CS35" i="1"/>
  <c r="CT35" i="1"/>
  <c r="CU35" i="1"/>
  <c r="CV35" i="1"/>
  <c r="CW35" i="1"/>
  <c r="CX35" i="1"/>
  <c r="CY35" i="1"/>
  <c r="CZ35" i="1"/>
  <c r="DA35" i="1"/>
  <c r="DB35" i="1"/>
  <c r="DC35" i="1"/>
  <c r="DD35" i="1"/>
  <c r="DE35" i="1"/>
  <c r="DF35" i="1"/>
  <c r="DG35" i="1"/>
  <c r="DH35" i="1"/>
  <c r="DI35" i="1"/>
  <c r="DJ35" i="1"/>
  <c r="DK35" i="1"/>
  <c r="DL35" i="1"/>
  <c r="DM35" i="1"/>
  <c r="DN35" i="1"/>
  <c r="DO35" i="1"/>
  <c r="DP35" i="1"/>
  <c r="CP36" i="1"/>
  <c r="CQ36" i="1"/>
  <c r="CR36" i="1"/>
  <c r="CS36" i="1"/>
  <c r="CT36" i="1"/>
  <c r="CU36" i="1"/>
  <c r="CV36" i="1"/>
  <c r="CW36" i="1"/>
  <c r="CX36" i="1"/>
  <c r="CY36" i="1"/>
  <c r="CZ36" i="1"/>
  <c r="DA36" i="1"/>
  <c r="DB36" i="1"/>
  <c r="DC36" i="1"/>
  <c r="DD36" i="1"/>
  <c r="DE36" i="1"/>
  <c r="DF36" i="1"/>
  <c r="DG36" i="1"/>
  <c r="DH36" i="1"/>
  <c r="DI36" i="1"/>
  <c r="DJ36" i="1"/>
  <c r="DK36" i="1"/>
  <c r="DL36" i="1"/>
  <c r="DM36" i="1"/>
  <c r="DN36" i="1"/>
  <c r="DO36" i="1"/>
  <c r="DP36" i="1"/>
  <c r="CP37" i="1"/>
  <c r="CQ37" i="1"/>
  <c r="CR37" i="1"/>
  <c r="CS37" i="1"/>
  <c r="CT37" i="1"/>
  <c r="CU37" i="1"/>
  <c r="CV37" i="1"/>
  <c r="CW37" i="1"/>
  <c r="CX37" i="1"/>
  <c r="CY37" i="1"/>
  <c r="CZ37" i="1"/>
  <c r="DA37" i="1"/>
  <c r="DB37" i="1"/>
  <c r="DC37" i="1"/>
  <c r="DD37" i="1"/>
  <c r="DE37" i="1"/>
  <c r="DF37" i="1"/>
  <c r="DG37" i="1"/>
  <c r="DH37" i="1"/>
  <c r="DI37" i="1"/>
  <c r="DJ37" i="1"/>
  <c r="DK37" i="1"/>
  <c r="DL37" i="1"/>
  <c r="DM37" i="1"/>
  <c r="DN37" i="1"/>
  <c r="DO37" i="1"/>
  <c r="DP37" i="1"/>
  <c r="CP38" i="1"/>
  <c r="CQ38" i="1"/>
  <c r="CR38" i="1"/>
  <c r="CS38" i="1"/>
  <c r="CT38" i="1"/>
  <c r="CU38" i="1"/>
  <c r="CV38" i="1"/>
  <c r="CW38" i="1"/>
  <c r="CX38" i="1"/>
  <c r="CY38" i="1"/>
  <c r="CZ38" i="1"/>
  <c r="DA38" i="1"/>
  <c r="DB38" i="1"/>
  <c r="DC38" i="1"/>
  <c r="DD38" i="1"/>
  <c r="DE38" i="1"/>
  <c r="DF38" i="1"/>
  <c r="DG38" i="1"/>
  <c r="DH38" i="1"/>
  <c r="DI38" i="1"/>
  <c r="DJ38" i="1"/>
  <c r="DK38" i="1"/>
  <c r="DL38" i="1"/>
  <c r="DM38" i="1"/>
  <c r="DN38" i="1"/>
  <c r="DO38" i="1"/>
  <c r="DP38" i="1"/>
  <c r="CP39" i="1"/>
  <c r="CQ39" i="1"/>
  <c r="CR39" i="1"/>
  <c r="CS39" i="1"/>
  <c r="CT39" i="1"/>
  <c r="CU39" i="1"/>
  <c r="CV39" i="1"/>
  <c r="CW39" i="1"/>
  <c r="CX39" i="1"/>
  <c r="CY39" i="1"/>
  <c r="CZ39" i="1"/>
  <c r="DA39" i="1"/>
  <c r="DB39" i="1"/>
  <c r="DC39" i="1"/>
  <c r="DD39" i="1"/>
  <c r="DE39" i="1"/>
  <c r="DF39" i="1"/>
  <c r="DG39" i="1"/>
  <c r="DH39" i="1"/>
  <c r="DI39" i="1"/>
  <c r="DJ39" i="1"/>
  <c r="DK39" i="1"/>
  <c r="DL39" i="1"/>
  <c r="DM39" i="1"/>
  <c r="DN39" i="1"/>
  <c r="DO39" i="1"/>
  <c r="DP39" i="1"/>
  <c r="CP40" i="1"/>
  <c r="CQ40" i="1"/>
  <c r="CR40" i="1"/>
  <c r="CS40" i="1"/>
  <c r="CT40" i="1"/>
  <c r="CU40" i="1"/>
  <c r="CV40" i="1"/>
  <c r="CW40" i="1"/>
  <c r="CX40" i="1"/>
  <c r="CY40" i="1"/>
  <c r="CZ40" i="1"/>
  <c r="DA40" i="1"/>
  <c r="DB40" i="1"/>
  <c r="DC40" i="1"/>
  <c r="DD40" i="1"/>
  <c r="DE40" i="1"/>
  <c r="DF40" i="1"/>
  <c r="DG40" i="1"/>
  <c r="DH40" i="1"/>
  <c r="DI40" i="1"/>
  <c r="DJ40" i="1"/>
  <c r="DK40" i="1"/>
  <c r="DL40" i="1"/>
  <c r="DM40" i="1"/>
  <c r="DN40" i="1"/>
  <c r="DO40" i="1"/>
  <c r="DP40" i="1"/>
  <c r="CP41" i="1"/>
  <c r="CQ41" i="1"/>
  <c r="CR41" i="1"/>
  <c r="CS41" i="1"/>
  <c r="CT41" i="1"/>
  <c r="CU41" i="1"/>
  <c r="CV41" i="1"/>
  <c r="CW41" i="1"/>
  <c r="CX41" i="1"/>
  <c r="CY41" i="1"/>
  <c r="CZ41" i="1"/>
  <c r="DA41" i="1"/>
  <c r="DB41" i="1"/>
  <c r="DC41" i="1"/>
  <c r="DD41" i="1"/>
  <c r="DE41" i="1"/>
  <c r="DF41" i="1"/>
  <c r="DG41" i="1"/>
  <c r="DH41" i="1"/>
  <c r="DI41" i="1"/>
  <c r="DJ41" i="1"/>
  <c r="DK41" i="1"/>
  <c r="DL41" i="1"/>
  <c r="DM41" i="1"/>
  <c r="DN41" i="1"/>
  <c r="DO41" i="1"/>
  <c r="DP41" i="1"/>
  <c r="CP42" i="1"/>
  <c r="CQ42" i="1"/>
  <c r="CR42" i="1"/>
  <c r="CS42" i="1"/>
  <c r="CT42" i="1"/>
  <c r="CU42" i="1"/>
  <c r="CV42" i="1"/>
  <c r="CW42" i="1"/>
  <c r="CX42" i="1"/>
  <c r="CY42" i="1"/>
  <c r="CZ42" i="1"/>
  <c r="DA42" i="1"/>
  <c r="DB42" i="1"/>
  <c r="DC42" i="1"/>
  <c r="DD42" i="1"/>
  <c r="DE42" i="1"/>
  <c r="DF42" i="1"/>
  <c r="DG42" i="1"/>
  <c r="DH42" i="1"/>
  <c r="DI42" i="1"/>
  <c r="DJ42" i="1"/>
  <c r="DK42" i="1"/>
  <c r="DL42" i="1"/>
  <c r="DM42" i="1"/>
  <c r="DN42" i="1"/>
  <c r="DO42" i="1"/>
  <c r="DP42" i="1"/>
  <c r="CP43" i="1"/>
  <c r="CQ43" i="1"/>
  <c r="CR43" i="1"/>
  <c r="CS43" i="1"/>
  <c r="CT43" i="1"/>
  <c r="CU43" i="1"/>
  <c r="CV43" i="1"/>
  <c r="CW43" i="1"/>
  <c r="CX43" i="1"/>
  <c r="CY43" i="1"/>
  <c r="CZ43" i="1"/>
  <c r="DA43" i="1"/>
  <c r="DB43" i="1"/>
  <c r="DC43" i="1"/>
  <c r="DD43" i="1"/>
  <c r="DE43" i="1"/>
  <c r="DF43" i="1"/>
  <c r="DG43" i="1"/>
  <c r="DH43" i="1"/>
  <c r="DI43" i="1"/>
  <c r="DJ43" i="1"/>
  <c r="DK43" i="1"/>
  <c r="DL43" i="1"/>
  <c r="DM43" i="1"/>
  <c r="DN43" i="1"/>
  <c r="DO43" i="1"/>
  <c r="DP43" i="1"/>
  <c r="CP44" i="1"/>
  <c r="CQ44" i="1"/>
  <c r="CR44" i="1"/>
  <c r="CS44" i="1"/>
  <c r="CT44" i="1"/>
  <c r="CU44" i="1"/>
  <c r="CV44" i="1"/>
  <c r="CW44" i="1"/>
  <c r="CX44" i="1"/>
  <c r="CY44" i="1"/>
  <c r="CZ44" i="1"/>
  <c r="DA44" i="1"/>
  <c r="DB44" i="1"/>
  <c r="DC44" i="1"/>
  <c r="DD44" i="1"/>
  <c r="DE44" i="1"/>
  <c r="DF44" i="1"/>
  <c r="DG44" i="1"/>
  <c r="DH44" i="1"/>
  <c r="DI44" i="1"/>
  <c r="DJ44" i="1"/>
  <c r="DK44" i="1"/>
  <c r="DL44" i="1"/>
  <c r="DM44" i="1"/>
  <c r="DN44" i="1"/>
  <c r="DO44" i="1"/>
  <c r="DP44" i="1"/>
  <c r="CP45" i="1"/>
  <c r="CQ45" i="1"/>
  <c r="CR45" i="1"/>
  <c r="CS45" i="1"/>
  <c r="CT45" i="1"/>
  <c r="CU45" i="1"/>
  <c r="CV45" i="1"/>
  <c r="CW45" i="1"/>
  <c r="CX45" i="1"/>
  <c r="CY45" i="1"/>
  <c r="CZ45" i="1"/>
  <c r="DA45" i="1"/>
  <c r="DB45" i="1"/>
  <c r="DC45" i="1"/>
  <c r="DD45" i="1"/>
  <c r="DE45" i="1"/>
  <c r="DF45" i="1"/>
  <c r="DG45" i="1"/>
  <c r="DH45" i="1"/>
  <c r="DI45" i="1"/>
  <c r="DJ45" i="1"/>
  <c r="DK45" i="1"/>
  <c r="DL45" i="1"/>
  <c r="DM45" i="1"/>
  <c r="DN45" i="1"/>
  <c r="DO45" i="1"/>
  <c r="DP45" i="1"/>
  <c r="CP46" i="1"/>
  <c r="CQ46" i="1"/>
  <c r="CR46" i="1"/>
  <c r="CS46" i="1"/>
  <c r="CT46" i="1"/>
  <c r="CU46" i="1"/>
  <c r="CV46" i="1"/>
  <c r="CW46" i="1"/>
  <c r="CX46" i="1"/>
  <c r="CY46" i="1"/>
  <c r="CZ46" i="1"/>
  <c r="DA46" i="1"/>
  <c r="DB46" i="1"/>
  <c r="DC46" i="1"/>
  <c r="DD46" i="1"/>
  <c r="DE46" i="1"/>
  <c r="DF46" i="1"/>
  <c r="DG46" i="1"/>
  <c r="DH46" i="1"/>
  <c r="DI46" i="1"/>
  <c r="DJ46" i="1"/>
  <c r="DK46" i="1"/>
  <c r="DL46" i="1"/>
  <c r="DM46" i="1"/>
  <c r="DN46" i="1"/>
  <c r="DO46" i="1"/>
  <c r="DP46" i="1"/>
  <c r="CP47" i="1"/>
  <c r="CQ47" i="1"/>
  <c r="CR47" i="1"/>
  <c r="CS47" i="1"/>
  <c r="CT47" i="1"/>
  <c r="CU47" i="1"/>
  <c r="CV47" i="1"/>
  <c r="CW47" i="1"/>
  <c r="CX47" i="1"/>
  <c r="CY47" i="1"/>
  <c r="CZ47" i="1"/>
  <c r="DA47" i="1"/>
  <c r="DB47" i="1"/>
  <c r="DC47" i="1"/>
  <c r="DD47" i="1"/>
  <c r="DE47" i="1"/>
  <c r="DF47" i="1"/>
  <c r="DG47" i="1"/>
  <c r="DH47" i="1"/>
  <c r="DI47" i="1"/>
  <c r="DJ47" i="1"/>
  <c r="DK47" i="1"/>
  <c r="DL47" i="1"/>
  <c r="DM47" i="1"/>
  <c r="DN47" i="1"/>
  <c r="DO47" i="1"/>
  <c r="DP47" i="1"/>
  <c r="CP48" i="1"/>
  <c r="CQ48" i="1"/>
  <c r="CR48" i="1"/>
  <c r="CS48" i="1"/>
  <c r="CT48" i="1"/>
  <c r="CU48" i="1"/>
  <c r="CV48" i="1"/>
  <c r="CW48" i="1"/>
  <c r="CX48" i="1"/>
  <c r="CY48" i="1"/>
  <c r="CZ48" i="1"/>
  <c r="DA48" i="1"/>
  <c r="DB48" i="1"/>
  <c r="DC48" i="1"/>
  <c r="DD48" i="1"/>
  <c r="DE48" i="1"/>
  <c r="DF48" i="1"/>
  <c r="DG48" i="1"/>
  <c r="DH48" i="1"/>
  <c r="DI48" i="1"/>
  <c r="DJ48" i="1"/>
  <c r="DK48" i="1"/>
  <c r="DL48" i="1"/>
  <c r="DM48" i="1"/>
  <c r="DN48" i="1"/>
  <c r="DO48" i="1"/>
  <c r="DP48" i="1"/>
  <c r="CP49" i="1"/>
  <c r="CQ49" i="1"/>
  <c r="CR49" i="1"/>
  <c r="CS49" i="1"/>
  <c r="CT49" i="1"/>
  <c r="CU49" i="1"/>
  <c r="CV49" i="1"/>
  <c r="CW49" i="1"/>
  <c r="CX49" i="1"/>
  <c r="CY49" i="1"/>
  <c r="CZ49" i="1"/>
  <c r="DA49" i="1"/>
  <c r="DB49" i="1"/>
  <c r="DC49" i="1"/>
  <c r="DD49" i="1"/>
  <c r="DE49" i="1"/>
  <c r="DF49" i="1"/>
  <c r="DG49" i="1"/>
  <c r="DH49" i="1"/>
  <c r="DI49" i="1"/>
  <c r="DJ49" i="1"/>
  <c r="DK49" i="1"/>
  <c r="DL49" i="1"/>
  <c r="DM49" i="1"/>
  <c r="DN49" i="1"/>
  <c r="DO49" i="1"/>
  <c r="DP49" i="1"/>
  <c r="CP50" i="1"/>
  <c r="CQ50" i="1"/>
  <c r="CR50" i="1"/>
  <c r="CS50" i="1"/>
  <c r="CT50" i="1"/>
  <c r="CU50" i="1"/>
  <c r="CV50" i="1"/>
  <c r="CW50" i="1"/>
  <c r="CX50" i="1"/>
  <c r="CY50" i="1"/>
  <c r="CZ50" i="1"/>
  <c r="DA50" i="1"/>
  <c r="DB50" i="1"/>
  <c r="DC50" i="1"/>
  <c r="DD50" i="1"/>
  <c r="DE50" i="1"/>
  <c r="DF50" i="1"/>
  <c r="DG50" i="1"/>
  <c r="DH50" i="1"/>
  <c r="DI50" i="1"/>
  <c r="DJ50" i="1"/>
  <c r="DK50" i="1"/>
  <c r="DL50" i="1"/>
  <c r="DM50" i="1"/>
  <c r="DN50" i="1"/>
  <c r="DO50" i="1"/>
  <c r="DP50" i="1"/>
  <c r="CP51" i="1"/>
  <c r="CQ51" i="1"/>
  <c r="CR51" i="1"/>
  <c r="CS51" i="1"/>
  <c r="CT51" i="1"/>
  <c r="CU51" i="1"/>
  <c r="CV51" i="1"/>
  <c r="CW51" i="1"/>
  <c r="CX51" i="1"/>
  <c r="CY51" i="1"/>
  <c r="CZ51" i="1"/>
  <c r="DA51" i="1"/>
  <c r="DB51" i="1"/>
  <c r="DC51" i="1"/>
  <c r="DD51" i="1"/>
  <c r="DE51" i="1"/>
  <c r="DF51" i="1"/>
  <c r="DG51" i="1"/>
  <c r="DH51" i="1"/>
  <c r="DI51" i="1"/>
  <c r="DJ51" i="1"/>
  <c r="DK51" i="1"/>
  <c r="DL51" i="1"/>
  <c r="DM51" i="1"/>
  <c r="DN51" i="1"/>
  <c r="DO51" i="1"/>
  <c r="DP51" i="1"/>
  <c r="CP52" i="1"/>
  <c r="CQ52" i="1"/>
  <c r="CR52" i="1"/>
  <c r="CS52" i="1"/>
  <c r="CT52" i="1"/>
  <c r="CU52" i="1"/>
  <c r="CV52" i="1"/>
  <c r="CW52" i="1"/>
  <c r="CX52" i="1"/>
  <c r="CY52" i="1"/>
  <c r="CZ52" i="1"/>
  <c r="DA52" i="1"/>
  <c r="DB52" i="1"/>
  <c r="DC52" i="1"/>
  <c r="DD52" i="1"/>
  <c r="DE52" i="1"/>
  <c r="DF52" i="1"/>
  <c r="DG52" i="1"/>
  <c r="DH52" i="1"/>
  <c r="DI52" i="1"/>
  <c r="DJ52" i="1"/>
  <c r="DK52" i="1"/>
  <c r="DL52" i="1"/>
  <c r="DM52" i="1"/>
  <c r="DN52" i="1"/>
  <c r="DO52" i="1"/>
  <c r="DP52" i="1"/>
  <c r="CP53" i="1"/>
  <c r="CQ53" i="1"/>
  <c r="CR53" i="1"/>
  <c r="CS53" i="1"/>
  <c r="CT53" i="1"/>
  <c r="CU53" i="1"/>
  <c r="CV53" i="1"/>
  <c r="CW53" i="1"/>
  <c r="CX53" i="1"/>
  <c r="CY53" i="1"/>
  <c r="CZ53" i="1"/>
  <c r="DA53" i="1"/>
  <c r="DB53" i="1"/>
  <c r="DC53" i="1"/>
  <c r="DD53" i="1"/>
  <c r="DE53" i="1"/>
  <c r="DF53" i="1"/>
  <c r="DG53" i="1"/>
  <c r="DH53" i="1"/>
  <c r="DI53" i="1"/>
  <c r="DJ53" i="1"/>
  <c r="DK53" i="1"/>
  <c r="DL53" i="1"/>
  <c r="DM53" i="1"/>
  <c r="DN53" i="1"/>
  <c r="DO53" i="1"/>
  <c r="DP53" i="1"/>
  <c r="CP54" i="1"/>
  <c r="CQ54" i="1"/>
  <c r="CR54" i="1"/>
  <c r="CS54" i="1"/>
  <c r="CT54" i="1"/>
  <c r="CU54" i="1"/>
  <c r="CV54" i="1"/>
  <c r="CW54" i="1"/>
  <c r="CX54" i="1"/>
  <c r="CY54" i="1"/>
  <c r="CZ54" i="1"/>
  <c r="DA54" i="1"/>
  <c r="DB54" i="1"/>
  <c r="DC54" i="1"/>
  <c r="DD54" i="1"/>
  <c r="DE54" i="1"/>
  <c r="DF54" i="1"/>
  <c r="DG54" i="1"/>
  <c r="DH54" i="1"/>
  <c r="DI54" i="1"/>
  <c r="DJ54" i="1"/>
  <c r="DK54" i="1"/>
  <c r="DL54" i="1"/>
  <c r="DM54" i="1"/>
  <c r="DN54" i="1"/>
  <c r="DO54" i="1"/>
  <c r="DP54" i="1"/>
  <c r="CP55" i="1"/>
  <c r="CQ55" i="1"/>
  <c r="CR55" i="1"/>
  <c r="CS55" i="1"/>
  <c r="CT55" i="1"/>
  <c r="CU55" i="1"/>
  <c r="CV55" i="1"/>
  <c r="CW55" i="1"/>
  <c r="CX55" i="1"/>
  <c r="CY55" i="1"/>
  <c r="CZ55" i="1"/>
  <c r="DA55" i="1"/>
  <c r="DB55" i="1"/>
  <c r="DC55" i="1"/>
  <c r="DD55" i="1"/>
  <c r="DE55" i="1"/>
  <c r="DF55" i="1"/>
  <c r="DG55" i="1"/>
  <c r="DH55" i="1"/>
  <c r="DI55" i="1"/>
  <c r="DJ55" i="1"/>
  <c r="DK55" i="1"/>
  <c r="DL55" i="1"/>
  <c r="DM55" i="1"/>
  <c r="DN55" i="1"/>
  <c r="DO55" i="1"/>
  <c r="DP55" i="1"/>
  <c r="CP56" i="1"/>
  <c r="CQ56" i="1"/>
  <c r="CR56" i="1"/>
  <c r="CS56" i="1"/>
  <c r="CT56" i="1"/>
  <c r="CU56" i="1"/>
  <c r="CV56" i="1"/>
  <c r="CW56" i="1"/>
  <c r="CX56" i="1"/>
  <c r="CY56" i="1"/>
  <c r="CZ56" i="1"/>
  <c r="DA56" i="1"/>
  <c r="DB56" i="1"/>
  <c r="DC56" i="1"/>
  <c r="DD56" i="1"/>
  <c r="DE56" i="1"/>
  <c r="DF56" i="1"/>
  <c r="DG56" i="1"/>
  <c r="DH56" i="1"/>
  <c r="DI56" i="1"/>
  <c r="DJ56" i="1"/>
  <c r="DK56" i="1"/>
  <c r="DL56" i="1"/>
  <c r="DM56" i="1"/>
  <c r="DN56" i="1"/>
  <c r="DO56" i="1"/>
  <c r="DP56" i="1"/>
  <c r="CP57" i="1"/>
  <c r="CQ57" i="1"/>
  <c r="CR57" i="1"/>
  <c r="CS57" i="1"/>
  <c r="CT57" i="1"/>
  <c r="CU57" i="1"/>
  <c r="CV57" i="1"/>
  <c r="CW57" i="1"/>
  <c r="CX57" i="1"/>
  <c r="CY57" i="1"/>
  <c r="CZ57" i="1"/>
  <c r="DA57" i="1"/>
  <c r="DB57" i="1"/>
  <c r="DC57" i="1"/>
  <c r="DD57" i="1"/>
  <c r="DE57" i="1"/>
  <c r="DF57" i="1"/>
  <c r="DG57" i="1"/>
  <c r="DH57" i="1"/>
  <c r="DI57" i="1"/>
  <c r="DJ57" i="1"/>
  <c r="DK57" i="1"/>
  <c r="DL57" i="1"/>
  <c r="DM57" i="1"/>
  <c r="DN57" i="1"/>
  <c r="DO57" i="1"/>
  <c r="DP57" i="1"/>
  <c r="CP58" i="1"/>
  <c r="CQ58" i="1"/>
  <c r="CR58" i="1"/>
  <c r="CS58" i="1"/>
  <c r="CT58" i="1"/>
  <c r="CU58" i="1"/>
  <c r="CV58" i="1"/>
  <c r="CW58" i="1"/>
  <c r="CX58" i="1"/>
  <c r="CY58" i="1"/>
  <c r="CZ58" i="1"/>
  <c r="DA58" i="1"/>
  <c r="DB58" i="1"/>
  <c r="DC58" i="1"/>
  <c r="DD58" i="1"/>
  <c r="DE58" i="1"/>
  <c r="DF58" i="1"/>
  <c r="DG58" i="1"/>
  <c r="DH58" i="1"/>
  <c r="DI58" i="1"/>
  <c r="DJ58" i="1"/>
  <c r="DK58" i="1"/>
  <c r="DL58" i="1"/>
  <c r="DM58" i="1"/>
  <c r="DN58" i="1"/>
  <c r="DO58" i="1"/>
  <c r="DP58" i="1"/>
  <c r="CP59" i="1"/>
  <c r="CQ59" i="1"/>
  <c r="CR59" i="1"/>
  <c r="CS59" i="1"/>
  <c r="CT59" i="1"/>
  <c r="CU59" i="1"/>
  <c r="CV59" i="1"/>
  <c r="CW59" i="1"/>
  <c r="CX59" i="1"/>
  <c r="CY59" i="1"/>
  <c r="CZ59" i="1"/>
  <c r="DA59" i="1"/>
  <c r="DB59" i="1"/>
  <c r="DC59" i="1"/>
  <c r="DD59" i="1"/>
  <c r="DE59" i="1"/>
  <c r="DF59" i="1"/>
  <c r="DG59" i="1"/>
  <c r="DH59" i="1"/>
  <c r="DI59" i="1"/>
  <c r="DJ59" i="1"/>
  <c r="DK59" i="1"/>
  <c r="DL59" i="1"/>
  <c r="DM59" i="1"/>
  <c r="DN59" i="1"/>
  <c r="DO59" i="1"/>
  <c r="DP59" i="1"/>
  <c r="CP60" i="1"/>
  <c r="CQ60" i="1"/>
  <c r="CR60" i="1"/>
  <c r="CS60" i="1"/>
  <c r="CT60" i="1"/>
  <c r="CU60" i="1"/>
  <c r="CV60" i="1"/>
  <c r="CW60" i="1"/>
  <c r="CX60" i="1"/>
  <c r="CY60" i="1"/>
  <c r="CZ60" i="1"/>
  <c r="DA60" i="1"/>
  <c r="DB60" i="1"/>
  <c r="DC60" i="1"/>
  <c r="DD60" i="1"/>
  <c r="DE60" i="1"/>
  <c r="DF60" i="1"/>
  <c r="DG60" i="1"/>
  <c r="DH60" i="1"/>
  <c r="DI60" i="1"/>
  <c r="DJ60" i="1"/>
  <c r="DK60" i="1"/>
  <c r="DL60" i="1"/>
  <c r="DM60" i="1"/>
  <c r="DN60" i="1"/>
  <c r="DO60" i="1"/>
  <c r="DP60" i="1"/>
  <c r="CP61" i="1"/>
  <c r="CQ61" i="1"/>
  <c r="CR61" i="1"/>
  <c r="CS61" i="1"/>
  <c r="CT61" i="1"/>
  <c r="CU61" i="1"/>
  <c r="CV61" i="1"/>
  <c r="CW61" i="1"/>
  <c r="CX61" i="1"/>
  <c r="CY61" i="1"/>
  <c r="CZ61" i="1"/>
  <c r="DA61" i="1"/>
  <c r="DB61" i="1"/>
  <c r="DC61" i="1"/>
  <c r="DD61" i="1"/>
  <c r="DE61" i="1"/>
  <c r="DF61" i="1"/>
  <c r="DG61" i="1"/>
  <c r="DH61" i="1"/>
  <c r="DI61" i="1"/>
  <c r="DJ61" i="1"/>
  <c r="DK61" i="1"/>
  <c r="DL61" i="1"/>
  <c r="DM61" i="1"/>
  <c r="DN61" i="1"/>
  <c r="DO61" i="1"/>
  <c r="DP61" i="1"/>
  <c r="CP62" i="1"/>
  <c r="CQ62" i="1"/>
  <c r="CR62" i="1"/>
  <c r="CS62" i="1"/>
  <c r="CT62" i="1"/>
  <c r="CU62" i="1"/>
  <c r="CV62" i="1"/>
  <c r="CW62" i="1"/>
  <c r="CX62" i="1"/>
  <c r="CY62" i="1"/>
  <c r="CZ62" i="1"/>
  <c r="DA62" i="1"/>
  <c r="DB62" i="1"/>
  <c r="DC62" i="1"/>
  <c r="DD62" i="1"/>
  <c r="DE62" i="1"/>
  <c r="DF62" i="1"/>
  <c r="DG62" i="1"/>
  <c r="DH62" i="1"/>
  <c r="DI62" i="1"/>
  <c r="DJ62" i="1"/>
  <c r="DK62" i="1"/>
  <c r="DL62" i="1"/>
  <c r="DM62" i="1"/>
  <c r="DN62" i="1"/>
  <c r="DO62" i="1"/>
  <c r="DP62" i="1"/>
  <c r="CP63" i="1"/>
  <c r="CQ63" i="1"/>
  <c r="CR63" i="1"/>
  <c r="CS63" i="1"/>
  <c r="CT63" i="1"/>
  <c r="CU63" i="1"/>
  <c r="CV63" i="1"/>
  <c r="CW63" i="1"/>
  <c r="CX63" i="1"/>
  <c r="CY63" i="1"/>
  <c r="CZ63" i="1"/>
  <c r="DA63" i="1"/>
  <c r="DB63" i="1"/>
  <c r="DC63" i="1"/>
  <c r="DD63" i="1"/>
  <c r="DE63" i="1"/>
  <c r="DF63" i="1"/>
  <c r="DG63" i="1"/>
  <c r="DH63" i="1"/>
  <c r="DI63" i="1"/>
  <c r="DJ63" i="1"/>
  <c r="DK63" i="1"/>
  <c r="DL63" i="1"/>
  <c r="DM63" i="1"/>
  <c r="DN63" i="1"/>
  <c r="DO63" i="1"/>
  <c r="DP63" i="1"/>
  <c r="CP64" i="1"/>
  <c r="CQ64" i="1"/>
  <c r="CR64" i="1"/>
  <c r="CS64" i="1"/>
  <c r="CT64" i="1"/>
  <c r="CU64" i="1"/>
  <c r="CV64" i="1"/>
  <c r="CW64" i="1"/>
  <c r="CX64" i="1"/>
  <c r="CY64" i="1"/>
  <c r="CZ64" i="1"/>
  <c r="DA64" i="1"/>
  <c r="DB64" i="1"/>
  <c r="DC64" i="1"/>
  <c r="DD64" i="1"/>
  <c r="DE64" i="1"/>
  <c r="DF64" i="1"/>
  <c r="DG64" i="1"/>
  <c r="DH64" i="1"/>
  <c r="DI64" i="1"/>
  <c r="DJ64" i="1"/>
  <c r="DK64" i="1"/>
  <c r="DL64" i="1"/>
  <c r="DM64" i="1"/>
  <c r="DN64" i="1"/>
  <c r="DO64" i="1"/>
  <c r="DP64" i="1"/>
  <c r="CP65" i="1"/>
  <c r="CQ65" i="1"/>
  <c r="CR65" i="1"/>
  <c r="CS65" i="1"/>
  <c r="CT65" i="1"/>
  <c r="CU65" i="1"/>
  <c r="CV65" i="1"/>
  <c r="CW65" i="1"/>
  <c r="CX65" i="1"/>
  <c r="CY65" i="1"/>
  <c r="CZ65" i="1"/>
  <c r="DA65" i="1"/>
  <c r="DB65" i="1"/>
  <c r="DC65" i="1"/>
  <c r="DD65" i="1"/>
  <c r="DE65" i="1"/>
  <c r="DF65" i="1"/>
  <c r="DG65" i="1"/>
  <c r="DH65" i="1"/>
  <c r="DI65" i="1"/>
  <c r="DJ65" i="1"/>
  <c r="DK65" i="1"/>
  <c r="DL65" i="1"/>
  <c r="DM65" i="1"/>
  <c r="DN65" i="1"/>
  <c r="DO65" i="1"/>
  <c r="DP65" i="1"/>
  <c r="CP66" i="1"/>
  <c r="CQ66" i="1"/>
  <c r="CR66" i="1"/>
  <c r="CS66" i="1"/>
  <c r="CT66" i="1"/>
  <c r="CU66" i="1"/>
  <c r="CV66" i="1"/>
  <c r="CW66" i="1"/>
  <c r="CX66" i="1"/>
  <c r="CY66" i="1"/>
  <c r="CZ66" i="1"/>
  <c r="DA66" i="1"/>
  <c r="DB66" i="1"/>
  <c r="DC66" i="1"/>
  <c r="DD66" i="1"/>
  <c r="DE66" i="1"/>
  <c r="DF66" i="1"/>
  <c r="DG66" i="1"/>
  <c r="DH66" i="1"/>
  <c r="DI66" i="1"/>
  <c r="DJ66" i="1"/>
  <c r="DK66" i="1"/>
  <c r="DL66" i="1"/>
  <c r="DM66" i="1"/>
  <c r="DN66" i="1"/>
  <c r="DO66" i="1"/>
  <c r="DP66" i="1"/>
  <c r="CP67" i="1"/>
  <c r="CQ67" i="1"/>
  <c r="CR67" i="1"/>
  <c r="CS67" i="1"/>
  <c r="CT67" i="1"/>
  <c r="CU67" i="1"/>
  <c r="CV67" i="1"/>
  <c r="CW67" i="1"/>
  <c r="CX67" i="1"/>
  <c r="CY67" i="1"/>
  <c r="CZ67" i="1"/>
  <c r="DA67" i="1"/>
  <c r="DB67" i="1"/>
  <c r="DC67" i="1"/>
  <c r="DD67" i="1"/>
  <c r="DE67" i="1"/>
  <c r="DF67" i="1"/>
  <c r="DG67" i="1"/>
  <c r="DH67" i="1"/>
  <c r="DI67" i="1"/>
  <c r="DJ67" i="1"/>
  <c r="DK67" i="1"/>
  <c r="DL67" i="1"/>
  <c r="DM67" i="1"/>
  <c r="DN67" i="1"/>
  <c r="DO67" i="1"/>
  <c r="DP67" i="1"/>
  <c r="CP68" i="1"/>
  <c r="CQ68" i="1"/>
  <c r="CR68" i="1"/>
  <c r="CS68" i="1"/>
  <c r="CT68" i="1"/>
  <c r="CU68" i="1"/>
  <c r="CV68" i="1"/>
  <c r="CW68" i="1"/>
  <c r="CX68" i="1"/>
  <c r="CY68" i="1"/>
  <c r="CZ68" i="1"/>
  <c r="DA68" i="1"/>
  <c r="DB68" i="1"/>
  <c r="DC68" i="1"/>
  <c r="DD68" i="1"/>
  <c r="DE68" i="1"/>
  <c r="DF68" i="1"/>
  <c r="DG68" i="1"/>
  <c r="DH68" i="1"/>
  <c r="DI68" i="1"/>
  <c r="DJ68" i="1"/>
  <c r="DK68" i="1"/>
  <c r="DL68" i="1"/>
  <c r="DM68" i="1"/>
  <c r="DN68" i="1"/>
  <c r="DO68" i="1"/>
  <c r="DP68" i="1"/>
  <c r="CP69" i="1"/>
  <c r="CQ69" i="1"/>
  <c r="CR69" i="1"/>
  <c r="CS69" i="1"/>
  <c r="CT69" i="1"/>
  <c r="CU69" i="1"/>
  <c r="CV69" i="1"/>
  <c r="CW69" i="1"/>
  <c r="CX69" i="1"/>
  <c r="CY69" i="1"/>
  <c r="CZ69" i="1"/>
  <c r="DA69" i="1"/>
  <c r="DB69" i="1"/>
  <c r="DC69" i="1"/>
  <c r="DD69" i="1"/>
  <c r="DE69" i="1"/>
  <c r="DF69" i="1"/>
  <c r="DG69" i="1"/>
  <c r="DH69" i="1"/>
  <c r="DI69" i="1"/>
  <c r="DJ69" i="1"/>
  <c r="DK69" i="1"/>
  <c r="DL69" i="1"/>
  <c r="DM69" i="1"/>
  <c r="DN69" i="1"/>
  <c r="DO69" i="1"/>
  <c r="DP69" i="1"/>
  <c r="CP70" i="1"/>
  <c r="CQ70" i="1"/>
  <c r="CR70" i="1"/>
  <c r="CS70" i="1"/>
  <c r="CT70" i="1"/>
  <c r="CU70" i="1"/>
  <c r="CV70" i="1"/>
  <c r="CW70" i="1"/>
  <c r="CX70" i="1"/>
  <c r="CY70" i="1"/>
  <c r="CZ70" i="1"/>
  <c r="DA70" i="1"/>
  <c r="DB70" i="1"/>
  <c r="DC70" i="1"/>
  <c r="DD70" i="1"/>
  <c r="DE70" i="1"/>
  <c r="DF70" i="1"/>
  <c r="DG70" i="1"/>
  <c r="DH70" i="1"/>
  <c r="DI70" i="1"/>
  <c r="DJ70" i="1"/>
  <c r="DK70" i="1"/>
  <c r="DL70" i="1"/>
  <c r="DM70" i="1"/>
  <c r="DN70" i="1"/>
  <c r="DO70" i="1"/>
  <c r="DP70" i="1"/>
  <c r="CP71" i="1"/>
  <c r="CQ71" i="1"/>
  <c r="CR71" i="1"/>
  <c r="CS71" i="1"/>
  <c r="CT71" i="1"/>
  <c r="CU71" i="1"/>
  <c r="CV71" i="1"/>
  <c r="CW71" i="1"/>
  <c r="CX71" i="1"/>
  <c r="CY71" i="1"/>
  <c r="CZ71" i="1"/>
  <c r="DA71" i="1"/>
  <c r="DB71" i="1"/>
  <c r="DC71" i="1"/>
  <c r="DD71" i="1"/>
  <c r="DE71" i="1"/>
  <c r="DF71" i="1"/>
  <c r="DG71" i="1"/>
  <c r="DH71" i="1"/>
  <c r="DI71" i="1"/>
  <c r="DJ71" i="1"/>
  <c r="DK71" i="1"/>
  <c r="DL71" i="1"/>
  <c r="DM71" i="1"/>
  <c r="DN71" i="1"/>
  <c r="DO71" i="1"/>
  <c r="DP71" i="1"/>
  <c r="CP72" i="1"/>
  <c r="CQ72" i="1"/>
  <c r="CR72" i="1"/>
  <c r="CS72" i="1"/>
  <c r="CT72" i="1"/>
  <c r="CU72" i="1"/>
  <c r="CV72" i="1"/>
  <c r="CW72" i="1"/>
  <c r="CX72" i="1"/>
  <c r="CY72" i="1"/>
  <c r="CZ72" i="1"/>
  <c r="DA72" i="1"/>
  <c r="DB72" i="1"/>
  <c r="DC72" i="1"/>
  <c r="DD72" i="1"/>
  <c r="DE72" i="1"/>
  <c r="DF72" i="1"/>
  <c r="DG72" i="1"/>
  <c r="DH72" i="1"/>
  <c r="DI72" i="1"/>
  <c r="DJ72" i="1"/>
  <c r="DK72" i="1"/>
  <c r="DL72" i="1"/>
  <c r="DM72" i="1"/>
  <c r="DN72" i="1"/>
  <c r="DO72" i="1"/>
  <c r="DP72" i="1"/>
  <c r="CP73" i="1"/>
  <c r="CQ73" i="1"/>
  <c r="CR73" i="1"/>
  <c r="CS73" i="1"/>
  <c r="CT73" i="1"/>
  <c r="CU73" i="1"/>
  <c r="CV73" i="1"/>
  <c r="CW73" i="1"/>
  <c r="CX73" i="1"/>
  <c r="CY73" i="1"/>
  <c r="CZ73" i="1"/>
  <c r="DA73" i="1"/>
  <c r="DB73" i="1"/>
  <c r="DC73" i="1"/>
  <c r="DD73" i="1"/>
  <c r="DE73" i="1"/>
  <c r="DF73" i="1"/>
  <c r="DG73" i="1"/>
  <c r="DH73" i="1"/>
  <c r="DI73" i="1"/>
  <c r="DJ73" i="1"/>
  <c r="DK73" i="1"/>
  <c r="DL73" i="1"/>
  <c r="DM73" i="1"/>
  <c r="DN73" i="1"/>
  <c r="DO73" i="1"/>
  <c r="DP73" i="1"/>
  <c r="CP74" i="1"/>
  <c r="CQ74" i="1"/>
  <c r="CR74" i="1"/>
  <c r="CS74" i="1"/>
  <c r="CT74" i="1"/>
  <c r="CU74" i="1"/>
  <c r="CV74" i="1"/>
  <c r="CW74" i="1"/>
  <c r="CX74" i="1"/>
  <c r="CY74" i="1"/>
  <c r="CZ74" i="1"/>
  <c r="DA74" i="1"/>
  <c r="DB74" i="1"/>
  <c r="DC74" i="1"/>
  <c r="DD74" i="1"/>
  <c r="DE74" i="1"/>
  <c r="DF74" i="1"/>
  <c r="DG74" i="1"/>
  <c r="DH74" i="1"/>
  <c r="DI74" i="1"/>
  <c r="DJ74" i="1"/>
  <c r="DK74" i="1"/>
  <c r="DL74" i="1"/>
  <c r="DM74" i="1"/>
  <c r="DN74" i="1"/>
  <c r="DO74" i="1"/>
  <c r="DP74" i="1"/>
  <c r="CP75" i="1"/>
  <c r="CQ75" i="1"/>
  <c r="CR75" i="1"/>
  <c r="CS75" i="1"/>
  <c r="CT75" i="1"/>
  <c r="CU75" i="1"/>
  <c r="CV75" i="1"/>
  <c r="CW75" i="1"/>
  <c r="CX75" i="1"/>
  <c r="CY75" i="1"/>
  <c r="CZ75" i="1"/>
  <c r="DA75" i="1"/>
  <c r="DB75" i="1"/>
  <c r="DC75" i="1"/>
  <c r="DD75" i="1"/>
  <c r="DE75" i="1"/>
  <c r="DF75" i="1"/>
  <c r="DG75" i="1"/>
  <c r="DH75" i="1"/>
  <c r="DI75" i="1"/>
  <c r="DJ75" i="1"/>
  <c r="DK75" i="1"/>
  <c r="DL75" i="1"/>
  <c r="DM75" i="1"/>
  <c r="DN75" i="1"/>
  <c r="DO75" i="1"/>
  <c r="DP75" i="1"/>
  <c r="CP76" i="1"/>
  <c r="CQ76" i="1"/>
  <c r="CR76" i="1"/>
  <c r="CS76" i="1"/>
  <c r="CT76" i="1"/>
  <c r="CU76" i="1"/>
  <c r="CV76" i="1"/>
  <c r="CW76" i="1"/>
  <c r="CX76" i="1"/>
  <c r="CY76" i="1"/>
  <c r="CZ76" i="1"/>
  <c r="DA76" i="1"/>
  <c r="DB76" i="1"/>
  <c r="DC76" i="1"/>
  <c r="DD76" i="1"/>
  <c r="DE76" i="1"/>
  <c r="DF76" i="1"/>
  <c r="DG76" i="1"/>
  <c r="DH76" i="1"/>
  <c r="DI76" i="1"/>
  <c r="DJ76" i="1"/>
  <c r="DK76" i="1"/>
  <c r="DL76" i="1"/>
  <c r="DM76" i="1"/>
  <c r="DN76" i="1"/>
  <c r="DO76" i="1"/>
  <c r="DP76" i="1"/>
  <c r="CP77" i="1"/>
  <c r="CQ77" i="1"/>
  <c r="CR77" i="1"/>
  <c r="CS77" i="1"/>
  <c r="CT77" i="1"/>
  <c r="CU77" i="1"/>
  <c r="CV77" i="1"/>
  <c r="CW77" i="1"/>
  <c r="CX77" i="1"/>
  <c r="CY77" i="1"/>
  <c r="CZ77" i="1"/>
  <c r="DA77" i="1"/>
  <c r="DB77" i="1"/>
  <c r="DC77" i="1"/>
  <c r="DD77" i="1"/>
  <c r="DE77" i="1"/>
  <c r="DF77" i="1"/>
  <c r="DG77" i="1"/>
  <c r="DH77" i="1"/>
  <c r="DI77" i="1"/>
  <c r="DJ77" i="1"/>
  <c r="DK77" i="1"/>
  <c r="DL77" i="1"/>
  <c r="DM77" i="1"/>
  <c r="DN77" i="1"/>
  <c r="DO77" i="1"/>
  <c r="DP77" i="1"/>
  <c r="CP78" i="1"/>
  <c r="CQ78" i="1"/>
  <c r="CR78" i="1"/>
  <c r="CS78" i="1"/>
  <c r="CT78" i="1"/>
  <c r="CU78" i="1"/>
  <c r="CV78" i="1"/>
  <c r="CW78" i="1"/>
  <c r="CX78" i="1"/>
  <c r="CY78" i="1"/>
  <c r="CZ78" i="1"/>
  <c r="DA78" i="1"/>
  <c r="DB78" i="1"/>
  <c r="DC78" i="1"/>
  <c r="DD78" i="1"/>
  <c r="DE78" i="1"/>
  <c r="DF78" i="1"/>
  <c r="DG78" i="1"/>
  <c r="DH78" i="1"/>
  <c r="DI78" i="1"/>
  <c r="DJ78" i="1"/>
  <c r="DK78" i="1"/>
  <c r="DL78" i="1"/>
  <c r="DM78" i="1"/>
  <c r="DN78" i="1"/>
  <c r="DO78" i="1"/>
  <c r="DP78" i="1"/>
  <c r="CP79" i="1"/>
  <c r="CQ79" i="1"/>
  <c r="CR79" i="1"/>
  <c r="CS79" i="1"/>
  <c r="CT79" i="1"/>
  <c r="CU79" i="1"/>
  <c r="CV79" i="1"/>
  <c r="CW79" i="1"/>
  <c r="CX79" i="1"/>
  <c r="CY79" i="1"/>
  <c r="CZ79" i="1"/>
  <c r="DA79" i="1"/>
  <c r="DB79" i="1"/>
  <c r="DC79" i="1"/>
  <c r="DD79" i="1"/>
  <c r="DE79" i="1"/>
  <c r="DF79" i="1"/>
  <c r="DG79" i="1"/>
  <c r="DH79" i="1"/>
  <c r="DI79" i="1"/>
  <c r="DJ79" i="1"/>
  <c r="DK79" i="1"/>
  <c r="DL79" i="1"/>
  <c r="DM79" i="1"/>
  <c r="DN79" i="1"/>
  <c r="DO79" i="1"/>
  <c r="DP79" i="1"/>
  <c r="CP80" i="1"/>
  <c r="CQ80" i="1"/>
  <c r="CR80" i="1"/>
  <c r="CS80" i="1"/>
  <c r="CT80" i="1"/>
  <c r="CU80" i="1"/>
  <c r="CV80" i="1"/>
  <c r="CW80" i="1"/>
  <c r="CX80" i="1"/>
  <c r="CY80" i="1"/>
  <c r="CZ80" i="1"/>
  <c r="DA80" i="1"/>
  <c r="DB80" i="1"/>
  <c r="DC80" i="1"/>
  <c r="DD80" i="1"/>
  <c r="DE80" i="1"/>
  <c r="DF80" i="1"/>
  <c r="DG80" i="1"/>
  <c r="DH80" i="1"/>
  <c r="DI80" i="1"/>
  <c r="DJ80" i="1"/>
  <c r="DK80" i="1"/>
  <c r="DL80" i="1"/>
  <c r="DM80" i="1"/>
  <c r="DN80" i="1"/>
  <c r="DO80" i="1"/>
  <c r="DP80" i="1"/>
  <c r="CP81" i="1"/>
  <c r="CQ81" i="1"/>
  <c r="CR81" i="1"/>
  <c r="CS81" i="1"/>
  <c r="CT81" i="1"/>
  <c r="CU81" i="1"/>
  <c r="CV81" i="1"/>
  <c r="CW81" i="1"/>
  <c r="CX81" i="1"/>
  <c r="CY81" i="1"/>
  <c r="CZ81" i="1"/>
  <c r="DA81" i="1"/>
  <c r="DB81" i="1"/>
  <c r="DC81" i="1"/>
  <c r="DD81" i="1"/>
  <c r="DE81" i="1"/>
  <c r="DF81" i="1"/>
  <c r="DG81" i="1"/>
  <c r="DH81" i="1"/>
  <c r="DI81" i="1"/>
  <c r="DJ81" i="1"/>
  <c r="DK81" i="1"/>
  <c r="DL81" i="1"/>
  <c r="DM81" i="1"/>
  <c r="DN81" i="1"/>
  <c r="DO81" i="1"/>
  <c r="DP81" i="1"/>
  <c r="CP82" i="1"/>
  <c r="CQ82" i="1"/>
  <c r="CR82" i="1"/>
  <c r="CS82" i="1"/>
  <c r="CT82" i="1"/>
  <c r="CU82" i="1"/>
  <c r="CV82" i="1"/>
  <c r="CW82" i="1"/>
  <c r="CX82" i="1"/>
  <c r="CY82" i="1"/>
  <c r="CZ82" i="1"/>
  <c r="DA82" i="1"/>
  <c r="DB82" i="1"/>
  <c r="DC82" i="1"/>
  <c r="DD82" i="1"/>
  <c r="DE82" i="1"/>
  <c r="DF82" i="1"/>
  <c r="DG82" i="1"/>
  <c r="DH82" i="1"/>
  <c r="DI82" i="1"/>
  <c r="DJ82" i="1"/>
  <c r="DK82" i="1"/>
  <c r="DL82" i="1"/>
  <c r="DM82" i="1"/>
  <c r="DN82" i="1"/>
  <c r="DO82" i="1"/>
  <c r="DP82" i="1"/>
  <c r="CP83" i="1"/>
  <c r="CQ83" i="1"/>
  <c r="CR83" i="1"/>
  <c r="CS83" i="1"/>
  <c r="CT83" i="1"/>
  <c r="CU83" i="1"/>
  <c r="CV83" i="1"/>
  <c r="CW83" i="1"/>
  <c r="CX83" i="1"/>
  <c r="CY83" i="1"/>
  <c r="CZ83" i="1"/>
  <c r="DA83" i="1"/>
  <c r="DB83" i="1"/>
  <c r="DC83" i="1"/>
  <c r="DD83" i="1"/>
  <c r="DE83" i="1"/>
  <c r="DF83" i="1"/>
  <c r="DG83" i="1"/>
  <c r="DH83" i="1"/>
  <c r="DI83" i="1"/>
  <c r="DJ83" i="1"/>
  <c r="DK83" i="1"/>
  <c r="DL83" i="1"/>
  <c r="DM83" i="1"/>
  <c r="DN83" i="1"/>
  <c r="DO83" i="1"/>
  <c r="DP83" i="1"/>
  <c r="CP84" i="1"/>
  <c r="CQ84" i="1"/>
  <c r="CR84" i="1"/>
  <c r="CS84" i="1"/>
  <c r="CT84" i="1"/>
  <c r="CU84" i="1"/>
  <c r="CV84" i="1"/>
  <c r="CW84" i="1"/>
  <c r="CX84" i="1"/>
  <c r="CY84" i="1"/>
  <c r="CZ84" i="1"/>
  <c r="DA84" i="1"/>
  <c r="DB84" i="1"/>
  <c r="DC84" i="1"/>
  <c r="DD84" i="1"/>
  <c r="DE84" i="1"/>
  <c r="DF84" i="1"/>
  <c r="DG84" i="1"/>
  <c r="DH84" i="1"/>
  <c r="DI84" i="1"/>
  <c r="DJ84" i="1"/>
  <c r="DK84" i="1"/>
  <c r="DL84" i="1"/>
  <c r="DM84" i="1"/>
  <c r="DN84" i="1"/>
  <c r="DO84" i="1"/>
  <c r="DP84" i="1"/>
  <c r="CP85" i="1"/>
  <c r="CQ85" i="1"/>
  <c r="CR85" i="1"/>
  <c r="CS85" i="1"/>
  <c r="CT85" i="1"/>
  <c r="CU85" i="1"/>
  <c r="CV85" i="1"/>
  <c r="CW85" i="1"/>
  <c r="CX85" i="1"/>
  <c r="CY85" i="1"/>
  <c r="CZ85" i="1"/>
  <c r="DA85" i="1"/>
  <c r="DB85" i="1"/>
  <c r="DC85" i="1"/>
  <c r="DD85" i="1"/>
  <c r="DE85" i="1"/>
  <c r="DF85" i="1"/>
  <c r="DG85" i="1"/>
  <c r="DH85" i="1"/>
  <c r="DI85" i="1"/>
  <c r="DJ85" i="1"/>
  <c r="DK85" i="1"/>
  <c r="DL85" i="1"/>
  <c r="DM85" i="1"/>
  <c r="DN85" i="1"/>
  <c r="DO85" i="1"/>
  <c r="DP85" i="1"/>
  <c r="CP86" i="1"/>
  <c r="CQ86" i="1"/>
  <c r="CR86" i="1"/>
  <c r="CS86" i="1"/>
  <c r="CT86" i="1"/>
  <c r="CU86" i="1"/>
  <c r="CV86" i="1"/>
  <c r="CW86" i="1"/>
  <c r="CX86" i="1"/>
  <c r="CY86" i="1"/>
  <c r="CZ86" i="1"/>
  <c r="DA86" i="1"/>
  <c r="DB86" i="1"/>
  <c r="DC86" i="1"/>
  <c r="DD86" i="1"/>
  <c r="DE86" i="1"/>
  <c r="DF86" i="1"/>
  <c r="DG86" i="1"/>
  <c r="DH86" i="1"/>
  <c r="DI86" i="1"/>
  <c r="DJ86" i="1"/>
  <c r="DK86" i="1"/>
  <c r="DL86" i="1"/>
  <c r="DM86" i="1"/>
  <c r="DN86" i="1"/>
  <c r="DO86" i="1"/>
  <c r="DP86" i="1"/>
  <c r="CP87" i="1"/>
  <c r="CQ87" i="1"/>
  <c r="CR87" i="1"/>
  <c r="CS87" i="1"/>
  <c r="CT87" i="1"/>
  <c r="CU87" i="1"/>
  <c r="CV87" i="1"/>
  <c r="CW87" i="1"/>
  <c r="CX87" i="1"/>
  <c r="CY87" i="1"/>
  <c r="CZ87" i="1"/>
  <c r="DA87" i="1"/>
  <c r="DB87" i="1"/>
  <c r="DC87" i="1"/>
  <c r="DD87" i="1"/>
  <c r="DE87" i="1"/>
  <c r="DF87" i="1"/>
  <c r="DG87" i="1"/>
  <c r="DH87" i="1"/>
  <c r="DI87" i="1"/>
  <c r="DJ87" i="1"/>
  <c r="DK87" i="1"/>
  <c r="DL87" i="1"/>
  <c r="DM87" i="1"/>
  <c r="DN87" i="1"/>
  <c r="DO87" i="1"/>
  <c r="DP87" i="1"/>
  <c r="CP88" i="1"/>
  <c r="CQ88" i="1"/>
  <c r="CR88" i="1"/>
  <c r="CS88" i="1"/>
  <c r="CT88" i="1"/>
  <c r="CU88" i="1"/>
  <c r="CV88" i="1"/>
  <c r="CW88" i="1"/>
  <c r="CX88" i="1"/>
  <c r="CY88" i="1"/>
  <c r="CZ88" i="1"/>
  <c r="DA88" i="1"/>
  <c r="DB88" i="1"/>
  <c r="DC88" i="1"/>
  <c r="DD88" i="1"/>
  <c r="DE88" i="1"/>
  <c r="DF88" i="1"/>
  <c r="DG88" i="1"/>
  <c r="DH88" i="1"/>
  <c r="DI88" i="1"/>
  <c r="DJ88" i="1"/>
  <c r="DK88" i="1"/>
  <c r="DL88" i="1"/>
  <c r="DM88" i="1"/>
  <c r="DN88" i="1"/>
  <c r="DO88" i="1"/>
  <c r="DP88" i="1"/>
  <c r="CP89" i="1"/>
  <c r="CQ89" i="1"/>
  <c r="CR89" i="1"/>
  <c r="CS89" i="1"/>
  <c r="CT89" i="1"/>
  <c r="CU89" i="1"/>
  <c r="CV89" i="1"/>
  <c r="CW89" i="1"/>
  <c r="CX89" i="1"/>
  <c r="CY89" i="1"/>
  <c r="CZ89" i="1"/>
  <c r="DA89" i="1"/>
  <c r="DB89" i="1"/>
  <c r="DC89" i="1"/>
  <c r="DD89" i="1"/>
  <c r="DE89" i="1"/>
  <c r="DF89" i="1"/>
  <c r="DG89" i="1"/>
  <c r="DH89" i="1"/>
  <c r="DI89" i="1"/>
  <c r="DJ89" i="1"/>
  <c r="DK89" i="1"/>
  <c r="DL89" i="1"/>
  <c r="DM89" i="1"/>
  <c r="DN89" i="1"/>
  <c r="DO89" i="1"/>
  <c r="DP89" i="1"/>
  <c r="CP90" i="1"/>
  <c r="CQ90" i="1"/>
  <c r="CR90" i="1"/>
  <c r="CS90" i="1"/>
  <c r="CT90" i="1"/>
  <c r="CU90" i="1"/>
  <c r="CV90" i="1"/>
  <c r="CW90" i="1"/>
  <c r="CX90" i="1"/>
  <c r="CY90" i="1"/>
  <c r="CZ90" i="1"/>
  <c r="DA90" i="1"/>
  <c r="DB90" i="1"/>
  <c r="DC90" i="1"/>
  <c r="DD90" i="1"/>
  <c r="DE90" i="1"/>
  <c r="DF90" i="1"/>
  <c r="DG90" i="1"/>
  <c r="DH90" i="1"/>
  <c r="DI90" i="1"/>
  <c r="DJ90" i="1"/>
  <c r="DK90" i="1"/>
  <c r="DL90" i="1"/>
  <c r="DM90" i="1"/>
  <c r="DN90" i="1"/>
  <c r="DO90" i="1"/>
  <c r="DP90" i="1"/>
  <c r="CP91" i="1"/>
  <c r="CQ91" i="1"/>
  <c r="CR91" i="1"/>
  <c r="CS91" i="1"/>
  <c r="CT91" i="1"/>
  <c r="CU91" i="1"/>
  <c r="CV91" i="1"/>
  <c r="CW91" i="1"/>
  <c r="CX91" i="1"/>
  <c r="CY91" i="1"/>
  <c r="CZ91" i="1"/>
  <c r="DA91" i="1"/>
  <c r="DB91" i="1"/>
  <c r="DC91" i="1"/>
  <c r="DD91" i="1"/>
  <c r="DE91" i="1"/>
  <c r="DF91" i="1"/>
  <c r="DG91" i="1"/>
  <c r="DH91" i="1"/>
  <c r="DI91" i="1"/>
  <c r="DJ91" i="1"/>
  <c r="DK91" i="1"/>
  <c r="DL91" i="1"/>
  <c r="DM91" i="1"/>
  <c r="DN91" i="1"/>
  <c r="DO91" i="1"/>
  <c r="DP91" i="1"/>
  <c r="CP92" i="1"/>
  <c r="CQ92" i="1"/>
  <c r="CR92" i="1"/>
  <c r="CS92" i="1"/>
  <c r="CT92" i="1"/>
  <c r="CU92" i="1"/>
  <c r="CV92" i="1"/>
  <c r="CW92" i="1"/>
  <c r="CX92" i="1"/>
  <c r="CY92" i="1"/>
  <c r="CZ92" i="1"/>
  <c r="DA92" i="1"/>
  <c r="DB92" i="1"/>
  <c r="DC92" i="1"/>
  <c r="DD92" i="1"/>
  <c r="DE92" i="1"/>
  <c r="DF92" i="1"/>
  <c r="DG92" i="1"/>
  <c r="DH92" i="1"/>
  <c r="DI92" i="1"/>
  <c r="DJ92" i="1"/>
  <c r="DK92" i="1"/>
  <c r="DL92" i="1"/>
  <c r="DM92" i="1"/>
  <c r="DN92" i="1"/>
  <c r="DO92" i="1"/>
  <c r="DP92" i="1"/>
  <c r="CP93" i="1"/>
  <c r="CQ93" i="1"/>
  <c r="CR93" i="1"/>
  <c r="CS93" i="1"/>
  <c r="CT93" i="1"/>
  <c r="CU93" i="1"/>
  <c r="CV93" i="1"/>
  <c r="CW93" i="1"/>
  <c r="CX93" i="1"/>
  <c r="CY93" i="1"/>
  <c r="CZ93" i="1"/>
  <c r="DA93" i="1"/>
  <c r="DB93" i="1"/>
  <c r="DC93" i="1"/>
  <c r="DD93" i="1"/>
  <c r="DE93" i="1"/>
  <c r="DF93" i="1"/>
  <c r="DG93" i="1"/>
  <c r="DH93" i="1"/>
  <c r="DI93" i="1"/>
  <c r="DJ93" i="1"/>
  <c r="DK93" i="1"/>
  <c r="DL93" i="1"/>
  <c r="DM93" i="1"/>
  <c r="DN93" i="1"/>
  <c r="DO93" i="1"/>
  <c r="DP93" i="1"/>
  <c r="CP94" i="1"/>
  <c r="CQ94" i="1"/>
  <c r="CR94" i="1"/>
  <c r="CS94" i="1"/>
  <c r="CT94" i="1"/>
  <c r="CU94" i="1"/>
  <c r="CV94" i="1"/>
  <c r="CW94" i="1"/>
  <c r="CX94" i="1"/>
  <c r="CY94" i="1"/>
  <c r="CZ94" i="1"/>
  <c r="DA94" i="1"/>
  <c r="DB94" i="1"/>
  <c r="DC94" i="1"/>
  <c r="DD94" i="1"/>
  <c r="DE94" i="1"/>
  <c r="DF94" i="1"/>
  <c r="DG94" i="1"/>
  <c r="DH94" i="1"/>
  <c r="DI94" i="1"/>
  <c r="DJ94" i="1"/>
  <c r="DK94" i="1"/>
  <c r="DL94" i="1"/>
  <c r="DM94" i="1"/>
  <c r="DN94" i="1"/>
  <c r="DO94" i="1"/>
  <c r="DP94" i="1"/>
  <c r="CP95" i="1"/>
  <c r="CQ95" i="1"/>
  <c r="CR95" i="1"/>
  <c r="CS95" i="1"/>
  <c r="CT95" i="1"/>
  <c r="CU95" i="1"/>
  <c r="CV95" i="1"/>
  <c r="CW95" i="1"/>
  <c r="CX95" i="1"/>
  <c r="CY95" i="1"/>
  <c r="CZ95" i="1"/>
  <c r="DA95" i="1"/>
  <c r="DB95" i="1"/>
  <c r="DC95" i="1"/>
  <c r="DD95" i="1"/>
  <c r="DE95" i="1"/>
  <c r="DF95" i="1"/>
  <c r="DG95" i="1"/>
  <c r="DH95" i="1"/>
  <c r="DI95" i="1"/>
  <c r="DJ95" i="1"/>
  <c r="DK95" i="1"/>
  <c r="DL95" i="1"/>
  <c r="DM95" i="1"/>
  <c r="DN95" i="1"/>
  <c r="DO95" i="1"/>
  <c r="DP95" i="1"/>
  <c r="CP96" i="1"/>
  <c r="CQ96" i="1"/>
  <c r="CR96" i="1"/>
  <c r="CS96" i="1"/>
  <c r="CT96" i="1"/>
  <c r="CU96" i="1"/>
  <c r="CV96" i="1"/>
  <c r="CW96" i="1"/>
  <c r="CX96" i="1"/>
  <c r="CY96" i="1"/>
  <c r="CZ96" i="1"/>
  <c r="DA96" i="1"/>
  <c r="DB96" i="1"/>
  <c r="DC96" i="1"/>
  <c r="DD96" i="1"/>
  <c r="DE96" i="1"/>
  <c r="DF96" i="1"/>
  <c r="DG96" i="1"/>
  <c r="DH96" i="1"/>
  <c r="DI96" i="1"/>
  <c r="DJ96" i="1"/>
  <c r="DK96" i="1"/>
  <c r="DL96" i="1"/>
  <c r="DM96" i="1"/>
  <c r="DN96" i="1"/>
  <c r="DO96" i="1"/>
  <c r="DP96" i="1"/>
  <c r="CP97" i="1"/>
  <c r="CQ97" i="1"/>
  <c r="CR97" i="1"/>
  <c r="CS97" i="1"/>
  <c r="CT97" i="1"/>
  <c r="CU97" i="1"/>
  <c r="CV97" i="1"/>
  <c r="CW97" i="1"/>
  <c r="CX97" i="1"/>
  <c r="CY97" i="1"/>
  <c r="CZ97" i="1"/>
  <c r="DA97" i="1"/>
  <c r="DB97" i="1"/>
  <c r="DC97" i="1"/>
  <c r="DD97" i="1"/>
  <c r="DE97" i="1"/>
  <c r="DF97" i="1"/>
  <c r="DG97" i="1"/>
  <c r="DH97" i="1"/>
  <c r="DI97" i="1"/>
  <c r="DJ97" i="1"/>
  <c r="DK97" i="1"/>
  <c r="DL97" i="1"/>
  <c r="DM97" i="1"/>
  <c r="DN97" i="1"/>
  <c r="DO97" i="1"/>
  <c r="DP97" i="1"/>
  <c r="CP98" i="1"/>
  <c r="CQ98" i="1"/>
  <c r="CR98" i="1"/>
  <c r="CS98" i="1"/>
  <c r="CT98" i="1"/>
  <c r="CU98" i="1"/>
  <c r="CV98" i="1"/>
  <c r="CW98" i="1"/>
  <c r="CX98" i="1"/>
  <c r="CY98" i="1"/>
  <c r="CZ98" i="1"/>
  <c r="DA98" i="1"/>
  <c r="DB98" i="1"/>
  <c r="DC98" i="1"/>
  <c r="DD98" i="1"/>
  <c r="DE98" i="1"/>
  <c r="DF98" i="1"/>
  <c r="DG98" i="1"/>
  <c r="DH98" i="1"/>
  <c r="DI98" i="1"/>
  <c r="DJ98" i="1"/>
  <c r="DK98" i="1"/>
  <c r="DL98" i="1"/>
  <c r="DM98" i="1"/>
  <c r="DN98" i="1"/>
  <c r="DO98" i="1"/>
  <c r="DP98" i="1"/>
  <c r="CP99" i="1"/>
  <c r="CQ99" i="1"/>
  <c r="CR99" i="1"/>
  <c r="CS99" i="1"/>
  <c r="CT99" i="1"/>
  <c r="CU99" i="1"/>
  <c r="CV99" i="1"/>
  <c r="CW99" i="1"/>
  <c r="CX99" i="1"/>
  <c r="CY99" i="1"/>
  <c r="CZ99" i="1"/>
  <c r="DA99" i="1"/>
  <c r="DB99" i="1"/>
  <c r="DC99" i="1"/>
  <c r="DD99" i="1"/>
  <c r="DE99" i="1"/>
  <c r="DF99" i="1"/>
  <c r="DG99" i="1"/>
  <c r="DH99" i="1"/>
  <c r="DI99" i="1"/>
  <c r="DJ99" i="1"/>
  <c r="DK99" i="1"/>
  <c r="DL99" i="1"/>
  <c r="DM99" i="1"/>
  <c r="DN99" i="1"/>
  <c r="DO99" i="1"/>
  <c r="DP99" i="1"/>
  <c r="CP100" i="1"/>
  <c r="CQ100" i="1"/>
  <c r="CR100" i="1"/>
  <c r="CS100" i="1"/>
  <c r="CT100" i="1"/>
  <c r="CU100" i="1"/>
  <c r="CV100" i="1"/>
  <c r="CW100" i="1"/>
  <c r="CX100" i="1"/>
  <c r="CY100" i="1"/>
  <c r="CZ100" i="1"/>
  <c r="DA100" i="1"/>
  <c r="DB100" i="1"/>
  <c r="DC100" i="1"/>
  <c r="DD100" i="1"/>
  <c r="DE100" i="1"/>
  <c r="DF100" i="1"/>
  <c r="DG100" i="1"/>
  <c r="DH100" i="1"/>
  <c r="DI100" i="1"/>
  <c r="DJ100" i="1"/>
  <c r="DK100" i="1"/>
  <c r="DL100" i="1"/>
  <c r="DM100" i="1"/>
  <c r="DN100" i="1"/>
  <c r="DO100" i="1"/>
  <c r="DP100" i="1"/>
  <c r="CP101" i="1"/>
  <c r="CQ101" i="1"/>
  <c r="CR101" i="1"/>
  <c r="CS101" i="1"/>
  <c r="CT101" i="1"/>
  <c r="CU101" i="1"/>
  <c r="CV101" i="1"/>
  <c r="CW101" i="1"/>
  <c r="CX101" i="1"/>
  <c r="CY101" i="1"/>
  <c r="CZ101" i="1"/>
  <c r="DA101" i="1"/>
  <c r="DB101" i="1"/>
  <c r="DC101" i="1"/>
  <c r="DD101" i="1"/>
  <c r="DE101" i="1"/>
  <c r="DF101" i="1"/>
  <c r="DG101" i="1"/>
  <c r="DH101" i="1"/>
  <c r="DI101" i="1"/>
  <c r="DJ101" i="1"/>
  <c r="DK101" i="1"/>
  <c r="DL101" i="1"/>
  <c r="DM101" i="1"/>
  <c r="DN101" i="1"/>
  <c r="DO101" i="1"/>
  <c r="DP101" i="1"/>
  <c r="CP102" i="1"/>
  <c r="CQ102" i="1"/>
  <c r="CR102" i="1"/>
  <c r="CS102" i="1"/>
  <c r="CT102" i="1"/>
  <c r="CU102" i="1"/>
  <c r="CV102" i="1"/>
  <c r="CW102" i="1"/>
  <c r="CX102" i="1"/>
  <c r="CY102" i="1"/>
  <c r="CZ102" i="1"/>
  <c r="DA102" i="1"/>
  <c r="DB102" i="1"/>
  <c r="DC102" i="1"/>
  <c r="DD102" i="1"/>
  <c r="DE102" i="1"/>
  <c r="DF102" i="1"/>
  <c r="DG102" i="1"/>
  <c r="DH102" i="1"/>
  <c r="DI102" i="1"/>
  <c r="DJ102" i="1"/>
  <c r="DK102" i="1"/>
  <c r="DL102" i="1"/>
  <c r="DM102" i="1"/>
  <c r="DN102" i="1"/>
  <c r="DO102" i="1"/>
  <c r="DP102" i="1"/>
  <c r="CP103" i="1"/>
  <c r="CQ103" i="1"/>
  <c r="CR103" i="1"/>
  <c r="CS103" i="1"/>
  <c r="CT103" i="1"/>
  <c r="CU103" i="1"/>
  <c r="CV103" i="1"/>
  <c r="CW103" i="1"/>
  <c r="CX103" i="1"/>
  <c r="CY103" i="1"/>
  <c r="CZ103" i="1"/>
  <c r="DA103" i="1"/>
  <c r="DB103" i="1"/>
  <c r="DC103" i="1"/>
  <c r="DD103" i="1"/>
  <c r="DE103" i="1"/>
  <c r="DF103" i="1"/>
  <c r="DG103" i="1"/>
  <c r="DH103" i="1"/>
  <c r="DI103" i="1"/>
  <c r="DJ103" i="1"/>
  <c r="DK103" i="1"/>
  <c r="DL103" i="1"/>
  <c r="DM103" i="1"/>
  <c r="DN103" i="1"/>
  <c r="DO103" i="1"/>
  <c r="DP103" i="1"/>
  <c r="CP104" i="1"/>
  <c r="CQ104" i="1"/>
  <c r="CR104" i="1"/>
  <c r="CS104" i="1"/>
  <c r="CT104" i="1"/>
  <c r="CU104" i="1"/>
  <c r="CV104" i="1"/>
  <c r="CW104" i="1"/>
  <c r="CX104" i="1"/>
  <c r="CY104" i="1"/>
  <c r="CZ104" i="1"/>
  <c r="DA104" i="1"/>
  <c r="DB104" i="1"/>
  <c r="DC104" i="1"/>
  <c r="DD104" i="1"/>
  <c r="DE104" i="1"/>
  <c r="DF104" i="1"/>
  <c r="DG104" i="1"/>
  <c r="DH104" i="1"/>
  <c r="DI104" i="1"/>
  <c r="DJ104" i="1"/>
  <c r="DK104" i="1"/>
  <c r="DL104" i="1"/>
  <c r="DM104" i="1"/>
  <c r="DN104" i="1"/>
  <c r="DO104" i="1"/>
  <c r="DP104" i="1"/>
  <c r="CP105" i="1"/>
  <c r="CQ105" i="1"/>
  <c r="CR105" i="1"/>
  <c r="CS105" i="1"/>
  <c r="CT105" i="1"/>
  <c r="CU105" i="1"/>
  <c r="CV105" i="1"/>
  <c r="CW105" i="1"/>
  <c r="CX105" i="1"/>
  <c r="CY105" i="1"/>
  <c r="CZ105" i="1"/>
  <c r="DA105" i="1"/>
  <c r="DB105" i="1"/>
  <c r="DC105" i="1"/>
  <c r="DD105" i="1"/>
  <c r="DE105" i="1"/>
  <c r="DF105" i="1"/>
  <c r="DG105" i="1"/>
  <c r="DH105" i="1"/>
  <c r="DI105" i="1"/>
  <c r="DJ105" i="1"/>
  <c r="DK105" i="1"/>
  <c r="DL105" i="1"/>
  <c r="DM105" i="1"/>
  <c r="DN105" i="1"/>
  <c r="DO105" i="1"/>
  <c r="DP105" i="1"/>
  <c r="CP106" i="1"/>
  <c r="CQ106" i="1"/>
  <c r="CR106" i="1"/>
  <c r="CS106" i="1"/>
  <c r="CT106" i="1"/>
  <c r="CU106" i="1"/>
  <c r="CV106" i="1"/>
  <c r="CW106" i="1"/>
  <c r="CX106" i="1"/>
  <c r="CY106" i="1"/>
  <c r="CZ106" i="1"/>
  <c r="DA106" i="1"/>
  <c r="DB106" i="1"/>
  <c r="DC106" i="1"/>
  <c r="DD106" i="1"/>
  <c r="DE106" i="1"/>
  <c r="DF106" i="1"/>
  <c r="DG106" i="1"/>
  <c r="DH106" i="1"/>
  <c r="DI106" i="1"/>
  <c r="DJ106" i="1"/>
  <c r="DK106" i="1"/>
  <c r="DL106" i="1"/>
  <c r="DM106" i="1"/>
  <c r="DN106" i="1"/>
  <c r="DO106" i="1"/>
  <c r="DP106" i="1"/>
  <c r="CP107" i="1"/>
  <c r="CQ107" i="1"/>
  <c r="CR107" i="1"/>
  <c r="CS107" i="1"/>
  <c r="CT107" i="1"/>
  <c r="CU107" i="1"/>
  <c r="CV107" i="1"/>
  <c r="CW107" i="1"/>
  <c r="CX107" i="1"/>
  <c r="CY107" i="1"/>
  <c r="CZ107" i="1"/>
  <c r="DA107" i="1"/>
  <c r="DB107" i="1"/>
  <c r="DC107" i="1"/>
  <c r="DD107" i="1"/>
  <c r="DE107" i="1"/>
  <c r="DF107" i="1"/>
  <c r="DG107" i="1"/>
  <c r="DH107" i="1"/>
  <c r="DI107" i="1"/>
  <c r="DJ107" i="1"/>
  <c r="DK107" i="1"/>
  <c r="DL107" i="1"/>
  <c r="DM107" i="1"/>
  <c r="DN107" i="1"/>
  <c r="DO107" i="1"/>
  <c r="DP107" i="1"/>
  <c r="CP108" i="1"/>
  <c r="CQ108" i="1"/>
  <c r="CR108" i="1"/>
  <c r="CS108" i="1"/>
  <c r="CT108" i="1"/>
  <c r="CU108" i="1"/>
  <c r="CV108" i="1"/>
  <c r="CW108" i="1"/>
  <c r="CX108" i="1"/>
  <c r="CY108" i="1"/>
  <c r="CZ108" i="1"/>
  <c r="DA108" i="1"/>
  <c r="DB108" i="1"/>
  <c r="DC108" i="1"/>
  <c r="DD108" i="1"/>
  <c r="DE108" i="1"/>
  <c r="DF108" i="1"/>
  <c r="DG108" i="1"/>
  <c r="DH108" i="1"/>
  <c r="DI108" i="1"/>
  <c r="DJ108" i="1"/>
  <c r="DK108" i="1"/>
  <c r="DL108" i="1"/>
  <c r="DM108" i="1"/>
  <c r="DN108" i="1"/>
  <c r="DO108" i="1"/>
  <c r="DP108" i="1"/>
  <c r="CP109" i="1"/>
  <c r="CQ109" i="1"/>
  <c r="CR109" i="1"/>
  <c r="CS109" i="1"/>
  <c r="CT109" i="1"/>
  <c r="CU109" i="1"/>
  <c r="CV109" i="1"/>
  <c r="CW109" i="1"/>
  <c r="CX109" i="1"/>
  <c r="CY109" i="1"/>
  <c r="CZ109" i="1"/>
  <c r="DA109" i="1"/>
  <c r="DB109" i="1"/>
  <c r="DC109" i="1"/>
  <c r="DD109" i="1"/>
  <c r="DE109" i="1"/>
  <c r="DF109" i="1"/>
  <c r="DG109" i="1"/>
  <c r="DH109" i="1"/>
  <c r="DI109" i="1"/>
  <c r="DJ109" i="1"/>
  <c r="DK109" i="1"/>
  <c r="DL109" i="1"/>
  <c r="DM109" i="1"/>
  <c r="DN109" i="1"/>
  <c r="DO109" i="1"/>
  <c r="DP109" i="1"/>
  <c r="CP110" i="1"/>
  <c r="CQ110" i="1"/>
  <c r="CR110" i="1"/>
  <c r="CS110" i="1"/>
  <c r="CT110" i="1"/>
  <c r="CU110" i="1"/>
  <c r="CV110" i="1"/>
  <c r="CW110" i="1"/>
  <c r="CX110" i="1"/>
  <c r="CY110" i="1"/>
  <c r="CZ110" i="1"/>
  <c r="DA110" i="1"/>
  <c r="DB110" i="1"/>
  <c r="DC110" i="1"/>
  <c r="DD110" i="1"/>
  <c r="DE110" i="1"/>
  <c r="DF110" i="1"/>
  <c r="DG110" i="1"/>
  <c r="DH110" i="1"/>
  <c r="DI110" i="1"/>
  <c r="DJ110" i="1"/>
  <c r="DK110" i="1"/>
  <c r="DL110" i="1"/>
  <c r="DM110" i="1"/>
  <c r="DN110" i="1"/>
  <c r="DO110" i="1"/>
  <c r="DP110" i="1"/>
  <c r="CP111" i="1"/>
  <c r="CQ111" i="1"/>
  <c r="CR111" i="1"/>
  <c r="CS111" i="1"/>
  <c r="CT111" i="1"/>
  <c r="CU111" i="1"/>
  <c r="CV111" i="1"/>
  <c r="CW111" i="1"/>
  <c r="CX111" i="1"/>
  <c r="CY111" i="1"/>
  <c r="CZ111" i="1"/>
  <c r="DA111" i="1"/>
  <c r="DB111" i="1"/>
  <c r="DC111" i="1"/>
  <c r="DD111" i="1"/>
  <c r="DE111" i="1"/>
  <c r="DF111" i="1"/>
  <c r="DG111" i="1"/>
  <c r="DH111" i="1"/>
  <c r="DI111" i="1"/>
  <c r="DJ111" i="1"/>
  <c r="DK111" i="1"/>
  <c r="DL111" i="1"/>
  <c r="DM111" i="1"/>
  <c r="DN111" i="1"/>
  <c r="DO111" i="1"/>
  <c r="DP111" i="1"/>
  <c r="CP112" i="1"/>
  <c r="CQ112" i="1"/>
  <c r="CR112" i="1"/>
  <c r="CS112" i="1"/>
  <c r="CT112" i="1"/>
  <c r="CU112" i="1"/>
  <c r="CV112" i="1"/>
  <c r="CW112" i="1"/>
  <c r="CX112" i="1"/>
  <c r="CY112" i="1"/>
  <c r="CZ112" i="1"/>
  <c r="DA112" i="1"/>
  <c r="DB112" i="1"/>
  <c r="DC112" i="1"/>
  <c r="DD112" i="1"/>
  <c r="DE112" i="1"/>
  <c r="DF112" i="1"/>
  <c r="DG112" i="1"/>
  <c r="DH112" i="1"/>
  <c r="DI112" i="1"/>
  <c r="DJ112" i="1"/>
  <c r="DK112" i="1"/>
  <c r="DL112" i="1"/>
  <c r="DM112" i="1"/>
  <c r="DN112" i="1"/>
  <c r="DO112" i="1"/>
  <c r="DP112" i="1"/>
  <c r="CP113" i="1"/>
  <c r="CQ113" i="1"/>
  <c r="CR113" i="1"/>
  <c r="CS113" i="1"/>
  <c r="CT113" i="1"/>
  <c r="CU113" i="1"/>
  <c r="CV113" i="1"/>
  <c r="CW113" i="1"/>
  <c r="CX113" i="1"/>
  <c r="CY113" i="1"/>
  <c r="CZ113" i="1"/>
  <c r="DA113" i="1"/>
  <c r="DB113" i="1"/>
  <c r="DC113" i="1"/>
  <c r="DD113" i="1"/>
  <c r="DE113" i="1"/>
  <c r="DF113" i="1"/>
  <c r="DG113" i="1"/>
  <c r="DH113" i="1"/>
  <c r="DI113" i="1"/>
  <c r="DJ113" i="1"/>
  <c r="DK113" i="1"/>
  <c r="DL113" i="1"/>
  <c r="DM113" i="1"/>
  <c r="DN113" i="1"/>
  <c r="DO113" i="1"/>
  <c r="DP113" i="1"/>
  <c r="CP114" i="1"/>
  <c r="CQ114" i="1"/>
  <c r="CR114" i="1"/>
  <c r="CS114" i="1"/>
  <c r="CT114" i="1"/>
  <c r="CU114" i="1"/>
  <c r="CV114" i="1"/>
  <c r="CW114" i="1"/>
  <c r="CX114" i="1"/>
  <c r="CY114" i="1"/>
  <c r="CZ114" i="1"/>
  <c r="DA114" i="1"/>
  <c r="DB114" i="1"/>
  <c r="DC114" i="1"/>
  <c r="DD114" i="1"/>
  <c r="DE114" i="1"/>
  <c r="DF114" i="1"/>
  <c r="DG114" i="1"/>
  <c r="DH114" i="1"/>
  <c r="DI114" i="1"/>
  <c r="DJ114" i="1"/>
  <c r="DK114" i="1"/>
  <c r="DL114" i="1"/>
  <c r="DM114" i="1"/>
  <c r="DN114" i="1"/>
  <c r="DO114" i="1"/>
  <c r="DP114" i="1"/>
  <c r="CP115" i="1"/>
  <c r="CQ115" i="1"/>
  <c r="CR115" i="1"/>
  <c r="CS115" i="1"/>
  <c r="CT115" i="1"/>
  <c r="CU115" i="1"/>
  <c r="CV115" i="1"/>
  <c r="CW115" i="1"/>
  <c r="CX115" i="1"/>
  <c r="CY115" i="1"/>
  <c r="CZ115" i="1"/>
  <c r="DA115" i="1"/>
  <c r="DB115" i="1"/>
  <c r="DC115" i="1"/>
  <c r="DD115" i="1"/>
  <c r="DE115" i="1"/>
  <c r="DF115" i="1"/>
  <c r="DG115" i="1"/>
  <c r="DH115" i="1"/>
  <c r="DI115" i="1"/>
  <c r="DJ115" i="1"/>
  <c r="DK115" i="1"/>
  <c r="DL115" i="1"/>
  <c r="DM115" i="1"/>
  <c r="DN115" i="1"/>
  <c r="DO115" i="1"/>
  <c r="DP115" i="1"/>
  <c r="CP116" i="1"/>
  <c r="CQ116" i="1"/>
  <c r="CR116" i="1"/>
  <c r="CS116" i="1"/>
  <c r="CT116" i="1"/>
  <c r="CU116" i="1"/>
  <c r="CV116" i="1"/>
  <c r="CW116" i="1"/>
  <c r="CX116" i="1"/>
  <c r="CY116" i="1"/>
  <c r="CZ116" i="1"/>
  <c r="DA116" i="1"/>
  <c r="DB116" i="1"/>
  <c r="DC116" i="1"/>
  <c r="DD116" i="1"/>
  <c r="DE116" i="1"/>
  <c r="DF116" i="1"/>
  <c r="DG116" i="1"/>
  <c r="DH116" i="1"/>
  <c r="DI116" i="1"/>
  <c r="DJ116" i="1"/>
  <c r="DK116" i="1"/>
  <c r="DL116" i="1"/>
  <c r="DM116" i="1"/>
  <c r="DN116" i="1"/>
  <c r="DO116" i="1"/>
  <c r="DP116" i="1"/>
  <c r="CP117" i="1"/>
  <c r="CQ117" i="1"/>
  <c r="CR117" i="1"/>
  <c r="CS117" i="1"/>
  <c r="CT117" i="1"/>
  <c r="CU117" i="1"/>
  <c r="CV117" i="1"/>
  <c r="CW117" i="1"/>
  <c r="CX117" i="1"/>
  <c r="CY117" i="1"/>
  <c r="CZ117" i="1"/>
  <c r="DA117" i="1"/>
  <c r="DB117" i="1"/>
  <c r="DC117" i="1"/>
  <c r="DD117" i="1"/>
  <c r="DE117" i="1"/>
  <c r="DF117" i="1"/>
  <c r="DG117" i="1"/>
  <c r="DH117" i="1"/>
  <c r="DI117" i="1"/>
  <c r="DJ117" i="1"/>
  <c r="DK117" i="1"/>
  <c r="DL117" i="1"/>
  <c r="DM117" i="1"/>
  <c r="DN117" i="1"/>
  <c r="DO117" i="1"/>
  <c r="DP117" i="1"/>
  <c r="CP118" i="1"/>
  <c r="CQ118" i="1"/>
  <c r="CR118" i="1"/>
  <c r="CS118" i="1"/>
  <c r="CT118" i="1"/>
  <c r="CU118" i="1"/>
  <c r="CV118" i="1"/>
  <c r="CW118" i="1"/>
  <c r="CX118" i="1"/>
  <c r="CY118" i="1"/>
  <c r="CZ118" i="1"/>
  <c r="DA118" i="1"/>
  <c r="DB118" i="1"/>
  <c r="DC118" i="1"/>
  <c r="DD118" i="1"/>
  <c r="DE118" i="1"/>
  <c r="DF118" i="1"/>
  <c r="DG118" i="1"/>
  <c r="DH118" i="1"/>
  <c r="DI118" i="1"/>
  <c r="DJ118" i="1"/>
  <c r="DK118" i="1"/>
  <c r="DL118" i="1"/>
  <c r="DM118" i="1"/>
  <c r="DN118" i="1"/>
  <c r="DO118" i="1"/>
  <c r="DP118" i="1"/>
  <c r="CP119" i="1"/>
  <c r="CQ119" i="1"/>
  <c r="CR119" i="1"/>
  <c r="CS119" i="1"/>
  <c r="CT119" i="1"/>
  <c r="CU119" i="1"/>
  <c r="CV119" i="1"/>
  <c r="CW119" i="1"/>
  <c r="CX119" i="1"/>
  <c r="CY119" i="1"/>
  <c r="CZ119" i="1"/>
  <c r="DA119" i="1"/>
  <c r="DB119" i="1"/>
  <c r="DC119" i="1"/>
  <c r="DD119" i="1"/>
  <c r="DE119" i="1"/>
  <c r="DF119" i="1"/>
  <c r="DG119" i="1"/>
  <c r="DH119" i="1"/>
  <c r="DI119" i="1"/>
  <c r="DJ119" i="1"/>
  <c r="DK119" i="1"/>
  <c r="DL119" i="1"/>
  <c r="DM119" i="1"/>
  <c r="DN119" i="1"/>
  <c r="DO119" i="1"/>
  <c r="DP119" i="1"/>
  <c r="CP120" i="1"/>
  <c r="CQ120" i="1"/>
  <c r="CR120" i="1"/>
  <c r="CS120" i="1"/>
  <c r="CT120" i="1"/>
  <c r="CU120" i="1"/>
  <c r="CV120" i="1"/>
  <c r="CW120" i="1"/>
  <c r="CX120" i="1"/>
  <c r="CY120" i="1"/>
  <c r="CZ120" i="1"/>
  <c r="DA120" i="1"/>
  <c r="DB120" i="1"/>
  <c r="DC120" i="1"/>
  <c r="DD120" i="1"/>
  <c r="DE120" i="1"/>
  <c r="DF120" i="1"/>
  <c r="DG120" i="1"/>
  <c r="DH120" i="1"/>
  <c r="DI120" i="1"/>
  <c r="DJ120" i="1"/>
  <c r="DK120" i="1"/>
  <c r="DL120" i="1"/>
  <c r="DM120" i="1"/>
  <c r="DN120" i="1"/>
  <c r="DO120" i="1"/>
  <c r="DP120" i="1"/>
  <c r="CP121" i="1"/>
  <c r="CQ121" i="1"/>
  <c r="CR121" i="1"/>
  <c r="CS121" i="1"/>
  <c r="CT121" i="1"/>
  <c r="CU121" i="1"/>
  <c r="CV121" i="1"/>
  <c r="CW121" i="1"/>
  <c r="CX121" i="1"/>
  <c r="CY121" i="1"/>
  <c r="CZ121" i="1"/>
  <c r="DA121" i="1"/>
  <c r="DB121" i="1"/>
  <c r="DC121" i="1"/>
  <c r="DD121" i="1"/>
  <c r="DE121" i="1"/>
  <c r="DF121" i="1"/>
  <c r="DG121" i="1"/>
  <c r="DH121" i="1"/>
  <c r="DI121" i="1"/>
  <c r="DJ121" i="1"/>
  <c r="DK121" i="1"/>
  <c r="DL121" i="1"/>
  <c r="DM121" i="1"/>
  <c r="DN121" i="1"/>
  <c r="DO121" i="1"/>
  <c r="DP121" i="1"/>
  <c r="CP122" i="1"/>
  <c r="CQ122" i="1"/>
  <c r="CR122" i="1"/>
  <c r="CS122" i="1"/>
  <c r="CT122" i="1"/>
  <c r="CU122" i="1"/>
  <c r="CV122" i="1"/>
  <c r="CW122" i="1"/>
  <c r="CX122" i="1"/>
  <c r="CY122" i="1"/>
  <c r="CZ122" i="1"/>
  <c r="DA122" i="1"/>
  <c r="DB122" i="1"/>
  <c r="DC122" i="1"/>
  <c r="DD122" i="1"/>
  <c r="DE122" i="1"/>
  <c r="DF122" i="1"/>
  <c r="DG122" i="1"/>
  <c r="DH122" i="1"/>
  <c r="DI122" i="1"/>
  <c r="DJ122" i="1"/>
  <c r="DK122" i="1"/>
  <c r="DL122" i="1"/>
  <c r="DM122" i="1"/>
  <c r="DN122" i="1"/>
  <c r="DO122" i="1"/>
  <c r="DP122" i="1"/>
  <c r="CP123" i="1"/>
  <c r="CQ123" i="1"/>
  <c r="CR123" i="1"/>
  <c r="CS123" i="1"/>
  <c r="CT123" i="1"/>
  <c r="CU123" i="1"/>
  <c r="CV123" i="1"/>
  <c r="CW123" i="1"/>
  <c r="CX123" i="1"/>
  <c r="CY123" i="1"/>
  <c r="CZ123" i="1"/>
  <c r="DA123" i="1"/>
  <c r="DB123" i="1"/>
  <c r="DC123" i="1"/>
  <c r="DD123" i="1"/>
  <c r="DE123" i="1"/>
  <c r="DF123" i="1"/>
  <c r="DG123" i="1"/>
  <c r="DH123" i="1"/>
  <c r="DI123" i="1"/>
  <c r="DJ123" i="1"/>
  <c r="DK123" i="1"/>
  <c r="DL123" i="1"/>
  <c r="DM123" i="1"/>
  <c r="DN123" i="1"/>
  <c r="DO123" i="1"/>
  <c r="DP123" i="1"/>
  <c r="CP124" i="1"/>
  <c r="CQ124" i="1"/>
  <c r="CR124" i="1"/>
  <c r="CS124" i="1"/>
  <c r="CT124" i="1"/>
  <c r="CU124" i="1"/>
  <c r="CV124" i="1"/>
  <c r="CW124" i="1"/>
  <c r="CX124" i="1"/>
  <c r="CY124" i="1"/>
  <c r="CZ124" i="1"/>
  <c r="DA124" i="1"/>
  <c r="DB124" i="1"/>
  <c r="DC124" i="1"/>
  <c r="DD124" i="1"/>
  <c r="DE124" i="1"/>
  <c r="DF124" i="1"/>
  <c r="DG124" i="1"/>
  <c r="DH124" i="1"/>
  <c r="DI124" i="1"/>
  <c r="DJ124" i="1"/>
  <c r="DK124" i="1"/>
  <c r="DL124" i="1"/>
  <c r="DM124" i="1"/>
  <c r="DN124" i="1"/>
  <c r="DO124" i="1"/>
  <c r="DP124" i="1"/>
  <c r="CP125" i="1"/>
  <c r="CQ125" i="1"/>
  <c r="CR125" i="1"/>
  <c r="CS125" i="1"/>
  <c r="CT125" i="1"/>
  <c r="CU125" i="1"/>
  <c r="CV125" i="1"/>
  <c r="CW125" i="1"/>
  <c r="CX125" i="1"/>
  <c r="CY125" i="1"/>
  <c r="CZ125" i="1"/>
  <c r="DA125" i="1"/>
  <c r="DB125" i="1"/>
  <c r="DC125" i="1"/>
  <c r="DD125" i="1"/>
  <c r="DE125" i="1"/>
  <c r="DF125" i="1"/>
  <c r="DG125" i="1"/>
  <c r="DH125" i="1"/>
  <c r="DI125" i="1"/>
  <c r="DJ125" i="1"/>
  <c r="DK125" i="1"/>
  <c r="DL125" i="1"/>
  <c r="DM125" i="1"/>
  <c r="DN125" i="1"/>
  <c r="DO125" i="1"/>
  <c r="DP125" i="1"/>
  <c r="CP126" i="1"/>
  <c r="CQ126" i="1"/>
  <c r="CR126" i="1"/>
  <c r="CS126" i="1"/>
  <c r="CT126" i="1"/>
  <c r="CU126" i="1"/>
  <c r="CV126" i="1"/>
  <c r="CW126" i="1"/>
  <c r="CX126" i="1"/>
  <c r="CY126" i="1"/>
  <c r="CZ126" i="1"/>
  <c r="DA126" i="1"/>
  <c r="DB126" i="1"/>
  <c r="DC126" i="1"/>
  <c r="DD126" i="1"/>
  <c r="DE126" i="1"/>
  <c r="DF126" i="1"/>
  <c r="DG126" i="1"/>
  <c r="DH126" i="1"/>
  <c r="DI126" i="1"/>
  <c r="DJ126" i="1"/>
  <c r="DK126" i="1"/>
  <c r="DL126" i="1"/>
  <c r="DM126" i="1"/>
  <c r="DN126" i="1"/>
  <c r="DO126" i="1"/>
  <c r="DP126" i="1"/>
  <c r="CP127" i="1"/>
  <c r="CQ127" i="1"/>
  <c r="CR127" i="1"/>
  <c r="CS127" i="1"/>
  <c r="CT127" i="1"/>
  <c r="CU127" i="1"/>
  <c r="CV127" i="1"/>
  <c r="CW127" i="1"/>
  <c r="CX127" i="1"/>
  <c r="CY127" i="1"/>
  <c r="CZ127" i="1"/>
  <c r="DA127" i="1"/>
  <c r="DB127" i="1"/>
  <c r="DC127" i="1"/>
  <c r="DD127" i="1"/>
  <c r="DE127" i="1"/>
  <c r="DF127" i="1"/>
  <c r="DG127" i="1"/>
  <c r="DH127" i="1"/>
  <c r="DI127" i="1"/>
  <c r="DJ127" i="1"/>
  <c r="DK127" i="1"/>
  <c r="DL127" i="1"/>
  <c r="DM127" i="1"/>
  <c r="DN127" i="1"/>
  <c r="DO127" i="1"/>
  <c r="DP127" i="1"/>
  <c r="CP128" i="1"/>
  <c r="CQ128" i="1"/>
  <c r="CR128" i="1"/>
  <c r="CS128" i="1"/>
  <c r="CT128" i="1"/>
  <c r="CU128" i="1"/>
  <c r="CV128" i="1"/>
  <c r="CW128" i="1"/>
  <c r="CX128" i="1"/>
  <c r="CY128" i="1"/>
  <c r="CZ128" i="1"/>
  <c r="DA128" i="1"/>
  <c r="DB128" i="1"/>
  <c r="DC128" i="1"/>
  <c r="DD128" i="1"/>
  <c r="DE128" i="1"/>
  <c r="DF128" i="1"/>
  <c r="DG128" i="1"/>
  <c r="DH128" i="1"/>
  <c r="DI128" i="1"/>
  <c r="DJ128" i="1"/>
  <c r="DK128" i="1"/>
  <c r="DL128" i="1"/>
  <c r="DM128" i="1"/>
  <c r="DN128" i="1"/>
  <c r="DO128" i="1"/>
  <c r="DP128" i="1"/>
  <c r="CP129" i="1"/>
  <c r="CQ129" i="1"/>
  <c r="CR129" i="1"/>
  <c r="CS129" i="1"/>
  <c r="CT129" i="1"/>
  <c r="CU129" i="1"/>
  <c r="CV129" i="1"/>
  <c r="CW129" i="1"/>
  <c r="CX129" i="1"/>
  <c r="CY129" i="1"/>
  <c r="CZ129" i="1"/>
  <c r="DA129" i="1"/>
  <c r="DB129" i="1"/>
  <c r="DC129" i="1"/>
  <c r="DD129" i="1"/>
  <c r="DE129" i="1"/>
  <c r="DF129" i="1"/>
  <c r="DG129" i="1"/>
  <c r="DH129" i="1"/>
  <c r="DI129" i="1"/>
  <c r="DJ129" i="1"/>
  <c r="DK129" i="1"/>
  <c r="DL129" i="1"/>
  <c r="DM129" i="1"/>
  <c r="DN129" i="1"/>
  <c r="DO129" i="1"/>
  <c r="DP129" i="1"/>
  <c r="CP130" i="1"/>
  <c r="CQ130" i="1"/>
  <c r="CR130" i="1"/>
  <c r="CS130" i="1"/>
  <c r="CT130" i="1"/>
  <c r="CU130" i="1"/>
  <c r="CV130" i="1"/>
  <c r="CW130" i="1"/>
  <c r="CX130" i="1"/>
  <c r="CY130" i="1"/>
  <c r="CZ130" i="1"/>
  <c r="DA130" i="1"/>
  <c r="DB130" i="1"/>
  <c r="DC130" i="1"/>
  <c r="DD130" i="1"/>
  <c r="DE130" i="1"/>
  <c r="DF130" i="1"/>
  <c r="DG130" i="1"/>
  <c r="DH130" i="1"/>
  <c r="DI130" i="1"/>
  <c r="DJ130" i="1"/>
  <c r="DK130" i="1"/>
  <c r="DL130" i="1"/>
  <c r="DM130" i="1"/>
  <c r="DN130" i="1"/>
  <c r="DO130" i="1"/>
  <c r="DP130" i="1"/>
  <c r="CP131" i="1"/>
  <c r="CQ131" i="1"/>
  <c r="CR131" i="1"/>
  <c r="CS131" i="1"/>
  <c r="CT131" i="1"/>
  <c r="CU131" i="1"/>
  <c r="CV131" i="1"/>
  <c r="CW131" i="1"/>
  <c r="CX131" i="1"/>
  <c r="CY131" i="1"/>
  <c r="CZ131" i="1"/>
  <c r="DA131" i="1"/>
  <c r="DB131" i="1"/>
  <c r="DC131" i="1"/>
  <c r="DD131" i="1"/>
  <c r="DE131" i="1"/>
  <c r="DF131" i="1"/>
  <c r="DG131" i="1"/>
  <c r="DH131" i="1"/>
  <c r="DI131" i="1"/>
  <c r="DJ131" i="1"/>
  <c r="DK131" i="1"/>
  <c r="DL131" i="1"/>
  <c r="DM131" i="1"/>
  <c r="DN131" i="1"/>
  <c r="DO131" i="1"/>
  <c r="DP131" i="1"/>
  <c r="CP132" i="1"/>
  <c r="CQ132" i="1"/>
  <c r="CR132" i="1"/>
  <c r="CS132" i="1"/>
  <c r="CT132" i="1"/>
  <c r="CU132" i="1"/>
  <c r="CV132" i="1"/>
  <c r="CW132" i="1"/>
  <c r="CX132" i="1"/>
  <c r="CY132" i="1"/>
  <c r="CZ132" i="1"/>
  <c r="DA132" i="1"/>
  <c r="DB132" i="1"/>
  <c r="DC132" i="1"/>
  <c r="DD132" i="1"/>
  <c r="DE132" i="1"/>
  <c r="DF132" i="1"/>
  <c r="DG132" i="1"/>
  <c r="DH132" i="1"/>
  <c r="DI132" i="1"/>
  <c r="DJ132" i="1"/>
  <c r="DK132" i="1"/>
  <c r="DL132" i="1"/>
  <c r="DM132" i="1"/>
  <c r="DN132" i="1"/>
  <c r="DO132" i="1"/>
  <c r="DP132" i="1"/>
  <c r="CP133" i="1"/>
  <c r="CQ133" i="1"/>
  <c r="CR133" i="1"/>
  <c r="CS133" i="1"/>
  <c r="CT133" i="1"/>
  <c r="CU133" i="1"/>
  <c r="CV133" i="1"/>
  <c r="CW133" i="1"/>
  <c r="CX133" i="1"/>
  <c r="CY133" i="1"/>
  <c r="CZ133" i="1"/>
  <c r="DA133" i="1"/>
  <c r="DB133" i="1"/>
  <c r="DC133" i="1"/>
  <c r="DD133" i="1"/>
  <c r="DE133" i="1"/>
  <c r="DF133" i="1"/>
  <c r="DG133" i="1"/>
  <c r="DH133" i="1"/>
  <c r="DI133" i="1"/>
  <c r="DJ133" i="1"/>
  <c r="DK133" i="1"/>
  <c r="DL133" i="1"/>
  <c r="DM133" i="1"/>
  <c r="DN133" i="1"/>
  <c r="DO133" i="1"/>
  <c r="DP133" i="1"/>
  <c r="CP134" i="1"/>
  <c r="CQ134" i="1"/>
  <c r="CR134" i="1"/>
  <c r="CS134" i="1"/>
  <c r="CT134" i="1"/>
  <c r="CU134" i="1"/>
  <c r="CV134" i="1"/>
  <c r="CW134" i="1"/>
  <c r="CX134" i="1"/>
  <c r="CY134" i="1"/>
  <c r="CZ134" i="1"/>
  <c r="DA134" i="1"/>
  <c r="DB134" i="1"/>
  <c r="DC134" i="1"/>
  <c r="DD134" i="1"/>
  <c r="DE134" i="1"/>
  <c r="DF134" i="1"/>
  <c r="DG134" i="1"/>
  <c r="DH134" i="1"/>
  <c r="DI134" i="1"/>
  <c r="DJ134" i="1"/>
  <c r="DK134" i="1"/>
  <c r="DL134" i="1"/>
  <c r="DM134" i="1"/>
  <c r="DN134" i="1"/>
  <c r="DO134" i="1"/>
  <c r="DP134" i="1"/>
  <c r="CP135" i="1"/>
  <c r="CQ135" i="1"/>
  <c r="CR135" i="1"/>
  <c r="CS135" i="1"/>
  <c r="CT135" i="1"/>
  <c r="CU135" i="1"/>
  <c r="CV135" i="1"/>
  <c r="CW135" i="1"/>
  <c r="CX135" i="1"/>
  <c r="CY135" i="1"/>
  <c r="CZ135" i="1"/>
  <c r="DA135" i="1"/>
  <c r="DB135" i="1"/>
  <c r="DC135" i="1"/>
  <c r="DD135" i="1"/>
  <c r="DE135" i="1"/>
  <c r="DF135" i="1"/>
  <c r="DG135" i="1"/>
  <c r="DH135" i="1"/>
  <c r="DI135" i="1"/>
  <c r="DJ135" i="1"/>
  <c r="DK135" i="1"/>
  <c r="DL135" i="1"/>
  <c r="DM135" i="1"/>
  <c r="DN135" i="1"/>
  <c r="DO135" i="1"/>
  <c r="DP135" i="1"/>
  <c r="CP136" i="1"/>
  <c r="CQ136" i="1"/>
  <c r="CR136" i="1"/>
  <c r="CS136" i="1"/>
  <c r="CT136" i="1"/>
  <c r="CU136" i="1"/>
  <c r="CV136" i="1"/>
  <c r="CW136" i="1"/>
  <c r="CX136" i="1"/>
  <c r="CY136" i="1"/>
  <c r="CZ136" i="1"/>
  <c r="DA136" i="1"/>
  <c r="DB136" i="1"/>
  <c r="DC136" i="1"/>
  <c r="DD136" i="1"/>
  <c r="DE136" i="1"/>
  <c r="DF136" i="1"/>
  <c r="DG136" i="1"/>
  <c r="DH136" i="1"/>
  <c r="DI136" i="1"/>
  <c r="DJ136" i="1"/>
  <c r="DK136" i="1"/>
  <c r="DL136" i="1"/>
  <c r="DM136" i="1"/>
  <c r="DN136" i="1"/>
  <c r="DO136" i="1"/>
  <c r="DP136" i="1"/>
  <c r="CP137" i="1"/>
  <c r="CQ137" i="1"/>
  <c r="CR137" i="1"/>
  <c r="CS137" i="1"/>
  <c r="CT137" i="1"/>
  <c r="CU137" i="1"/>
  <c r="CV137" i="1"/>
  <c r="CW137" i="1"/>
  <c r="CX137" i="1"/>
  <c r="CY137" i="1"/>
  <c r="CZ137" i="1"/>
  <c r="DA137" i="1"/>
  <c r="DB137" i="1"/>
  <c r="DC137" i="1"/>
  <c r="DD137" i="1"/>
  <c r="DE137" i="1"/>
  <c r="DF137" i="1"/>
  <c r="DG137" i="1"/>
  <c r="DH137" i="1"/>
  <c r="DI137" i="1"/>
  <c r="DJ137" i="1"/>
  <c r="DK137" i="1"/>
  <c r="DL137" i="1"/>
  <c r="DM137" i="1"/>
  <c r="DN137" i="1"/>
  <c r="DO137" i="1"/>
  <c r="DP137" i="1"/>
  <c r="CP138" i="1"/>
  <c r="CQ138" i="1"/>
  <c r="CR138" i="1"/>
  <c r="CS138" i="1"/>
  <c r="CT138" i="1"/>
  <c r="CU138" i="1"/>
  <c r="CV138" i="1"/>
  <c r="CW138" i="1"/>
  <c r="CX138" i="1"/>
  <c r="CY138" i="1"/>
  <c r="CZ138" i="1"/>
  <c r="DA138" i="1"/>
  <c r="DB138" i="1"/>
  <c r="DC138" i="1"/>
  <c r="DD138" i="1"/>
  <c r="DE138" i="1"/>
  <c r="DF138" i="1"/>
  <c r="DG138" i="1"/>
  <c r="DH138" i="1"/>
  <c r="DI138" i="1"/>
  <c r="DJ138" i="1"/>
  <c r="DK138" i="1"/>
  <c r="DL138" i="1"/>
  <c r="DM138" i="1"/>
  <c r="DN138" i="1"/>
  <c r="DO138" i="1"/>
  <c r="DP138" i="1"/>
  <c r="CP139" i="1"/>
  <c r="CQ139" i="1"/>
  <c r="CR139" i="1"/>
  <c r="CS139" i="1"/>
  <c r="CT139" i="1"/>
  <c r="CU139" i="1"/>
  <c r="CV139" i="1"/>
  <c r="CW139" i="1"/>
  <c r="CX139" i="1"/>
  <c r="CY139" i="1"/>
  <c r="CZ139" i="1"/>
  <c r="DA139" i="1"/>
  <c r="DB139" i="1"/>
  <c r="DC139" i="1"/>
  <c r="DD139" i="1"/>
  <c r="DE139" i="1"/>
  <c r="DF139" i="1"/>
  <c r="DG139" i="1"/>
  <c r="DH139" i="1"/>
  <c r="DI139" i="1"/>
  <c r="DJ139" i="1"/>
  <c r="DK139" i="1"/>
  <c r="DL139" i="1"/>
  <c r="DM139" i="1"/>
  <c r="DN139" i="1"/>
  <c r="DO139" i="1"/>
  <c r="DP139" i="1"/>
  <c r="CP140" i="1"/>
  <c r="CQ140" i="1"/>
  <c r="CR140" i="1"/>
  <c r="CS140" i="1"/>
  <c r="CT140" i="1"/>
  <c r="CU140" i="1"/>
  <c r="CV140" i="1"/>
  <c r="CW140" i="1"/>
  <c r="CX140" i="1"/>
  <c r="CY140" i="1"/>
  <c r="CZ140" i="1"/>
  <c r="DA140" i="1"/>
  <c r="DB140" i="1"/>
  <c r="DC140" i="1"/>
  <c r="DD140" i="1"/>
  <c r="DE140" i="1"/>
  <c r="DF140" i="1"/>
  <c r="DG140" i="1"/>
  <c r="DH140" i="1"/>
  <c r="DI140" i="1"/>
  <c r="DJ140" i="1"/>
  <c r="DK140" i="1"/>
  <c r="DL140" i="1"/>
  <c r="DM140" i="1"/>
  <c r="DN140" i="1"/>
  <c r="DO140" i="1"/>
  <c r="DP140" i="1"/>
  <c r="CP141" i="1"/>
  <c r="CQ141" i="1"/>
  <c r="CR141" i="1"/>
  <c r="CS141" i="1"/>
  <c r="CT141" i="1"/>
  <c r="CU141" i="1"/>
  <c r="CV141" i="1"/>
  <c r="CW141" i="1"/>
  <c r="CX141" i="1"/>
  <c r="CY141" i="1"/>
  <c r="CZ141" i="1"/>
  <c r="DA141" i="1"/>
  <c r="DB141" i="1"/>
  <c r="DC141" i="1"/>
  <c r="DD141" i="1"/>
  <c r="DE141" i="1"/>
  <c r="DF141" i="1"/>
  <c r="DG141" i="1"/>
  <c r="DH141" i="1"/>
  <c r="DI141" i="1"/>
  <c r="DJ141" i="1"/>
  <c r="DK141" i="1"/>
  <c r="DL141" i="1"/>
  <c r="DM141" i="1"/>
  <c r="DN141" i="1"/>
  <c r="DO141" i="1"/>
  <c r="DP141" i="1"/>
  <c r="CP142" i="1"/>
  <c r="CQ142" i="1"/>
  <c r="CR142" i="1"/>
  <c r="CS142" i="1"/>
  <c r="CT142" i="1"/>
  <c r="CU142" i="1"/>
  <c r="CV142" i="1"/>
  <c r="CW142" i="1"/>
  <c r="CX142" i="1"/>
  <c r="CY142" i="1"/>
  <c r="CZ142" i="1"/>
  <c r="DA142" i="1"/>
  <c r="DB142" i="1"/>
  <c r="DC142" i="1"/>
  <c r="DD142" i="1"/>
  <c r="DE142" i="1"/>
  <c r="DF142" i="1"/>
  <c r="DG142" i="1"/>
  <c r="DH142" i="1"/>
  <c r="DI142" i="1"/>
  <c r="DJ142" i="1"/>
  <c r="DK142" i="1"/>
  <c r="DL142" i="1"/>
  <c r="DM142" i="1"/>
  <c r="DN142" i="1"/>
  <c r="DO142" i="1"/>
  <c r="DP142" i="1"/>
  <c r="CP143" i="1"/>
  <c r="CQ143" i="1"/>
  <c r="CR143" i="1"/>
  <c r="CS143" i="1"/>
  <c r="CT143" i="1"/>
  <c r="CU143" i="1"/>
  <c r="CV143" i="1"/>
  <c r="CW143" i="1"/>
  <c r="CX143" i="1"/>
  <c r="CY143" i="1"/>
  <c r="CZ143" i="1"/>
  <c r="DA143" i="1"/>
  <c r="DB143" i="1"/>
  <c r="DC143" i="1"/>
  <c r="DD143" i="1"/>
  <c r="DE143" i="1"/>
  <c r="DF143" i="1"/>
  <c r="DG143" i="1"/>
  <c r="DH143" i="1"/>
  <c r="DI143" i="1"/>
  <c r="DJ143" i="1"/>
  <c r="DK143" i="1"/>
  <c r="DL143" i="1"/>
  <c r="DM143" i="1"/>
  <c r="DN143" i="1"/>
  <c r="DO143" i="1"/>
  <c r="DP143" i="1"/>
  <c r="CP144" i="1"/>
  <c r="CQ144" i="1"/>
  <c r="CR144" i="1"/>
  <c r="CS144" i="1"/>
  <c r="CT144" i="1"/>
  <c r="CU144" i="1"/>
  <c r="CV144" i="1"/>
  <c r="CW144" i="1"/>
  <c r="CX144" i="1"/>
  <c r="CY144" i="1"/>
  <c r="CZ144" i="1"/>
  <c r="DA144" i="1"/>
  <c r="DB144" i="1"/>
  <c r="DC144" i="1"/>
  <c r="DD144" i="1"/>
  <c r="DE144" i="1"/>
  <c r="DF144" i="1"/>
  <c r="DG144" i="1"/>
  <c r="DH144" i="1"/>
  <c r="DI144" i="1"/>
  <c r="DJ144" i="1"/>
  <c r="DK144" i="1"/>
  <c r="DL144" i="1"/>
  <c r="DM144" i="1"/>
  <c r="DN144" i="1"/>
  <c r="DO144" i="1"/>
  <c r="DP144" i="1"/>
  <c r="CP145" i="1"/>
  <c r="CQ145" i="1"/>
  <c r="CR145" i="1"/>
  <c r="CS145" i="1"/>
  <c r="CT145" i="1"/>
  <c r="CU145" i="1"/>
  <c r="CV145" i="1"/>
  <c r="CW145" i="1"/>
  <c r="CX145" i="1"/>
  <c r="CY145" i="1"/>
  <c r="CZ145" i="1"/>
  <c r="DA145" i="1"/>
  <c r="DB145" i="1"/>
  <c r="DC145" i="1"/>
  <c r="DD145" i="1"/>
  <c r="DE145" i="1"/>
  <c r="DF145" i="1"/>
  <c r="DG145" i="1"/>
  <c r="DH145" i="1"/>
  <c r="DI145" i="1"/>
  <c r="DJ145" i="1"/>
  <c r="DK145" i="1"/>
  <c r="DL145" i="1"/>
  <c r="DM145" i="1"/>
  <c r="DN145" i="1"/>
  <c r="DO145" i="1"/>
  <c r="DP145" i="1"/>
  <c r="CP146" i="1"/>
  <c r="CQ146" i="1"/>
  <c r="CR146" i="1"/>
  <c r="CS146" i="1"/>
  <c r="CT146" i="1"/>
  <c r="CU146" i="1"/>
  <c r="CV146" i="1"/>
  <c r="CW146" i="1"/>
  <c r="CX146" i="1"/>
  <c r="CY146" i="1"/>
  <c r="CZ146" i="1"/>
  <c r="DA146" i="1"/>
  <c r="DB146" i="1"/>
  <c r="DC146" i="1"/>
  <c r="DD146" i="1"/>
  <c r="DE146" i="1"/>
  <c r="DF146" i="1"/>
  <c r="DG146" i="1"/>
  <c r="DH146" i="1"/>
  <c r="DI146" i="1"/>
  <c r="DJ146" i="1"/>
  <c r="DK146" i="1"/>
  <c r="DL146" i="1"/>
  <c r="DM146" i="1"/>
  <c r="DN146" i="1"/>
  <c r="DO146" i="1"/>
  <c r="DP146" i="1"/>
  <c r="CP147" i="1"/>
  <c r="CQ147" i="1"/>
  <c r="CR147" i="1"/>
  <c r="CS147" i="1"/>
  <c r="CT147" i="1"/>
  <c r="CU147" i="1"/>
  <c r="CV147" i="1"/>
  <c r="CW147" i="1"/>
  <c r="CX147" i="1"/>
  <c r="CY147" i="1"/>
  <c r="CZ147" i="1"/>
  <c r="DA147" i="1"/>
  <c r="DB147" i="1"/>
  <c r="DC147" i="1"/>
  <c r="DD147" i="1"/>
  <c r="DE147" i="1"/>
  <c r="DF147" i="1"/>
  <c r="DG147" i="1"/>
  <c r="DH147" i="1"/>
  <c r="DI147" i="1"/>
  <c r="DJ147" i="1"/>
  <c r="DK147" i="1"/>
  <c r="DL147" i="1"/>
  <c r="DM147" i="1"/>
  <c r="DN147" i="1"/>
  <c r="DO147" i="1"/>
  <c r="DP147" i="1"/>
  <c r="CP148" i="1"/>
  <c r="CQ148" i="1"/>
  <c r="CR148" i="1"/>
  <c r="CS148" i="1"/>
  <c r="CT148" i="1"/>
  <c r="CU148" i="1"/>
  <c r="CV148" i="1"/>
  <c r="CW148" i="1"/>
  <c r="CX148" i="1"/>
  <c r="CY148" i="1"/>
  <c r="CZ148" i="1"/>
  <c r="DA148" i="1"/>
  <c r="DB148" i="1"/>
  <c r="DC148" i="1"/>
  <c r="DD148" i="1"/>
  <c r="DE148" i="1"/>
  <c r="DF148" i="1"/>
  <c r="DG148" i="1"/>
  <c r="DH148" i="1"/>
  <c r="DI148" i="1"/>
  <c r="DJ148" i="1"/>
  <c r="DK148" i="1"/>
  <c r="DL148" i="1"/>
  <c r="DM148" i="1"/>
  <c r="DN148" i="1"/>
  <c r="DO148" i="1"/>
  <c r="DP148" i="1"/>
  <c r="CP149" i="1"/>
  <c r="CQ149" i="1"/>
  <c r="CR149" i="1"/>
  <c r="CS149" i="1"/>
  <c r="CT149" i="1"/>
  <c r="CU149" i="1"/>
  <c r="CV149" i="1"/>
  <c r="CW149" i="1"/>
  <c r="CX149" i="1"/>
  <c r="CY149" i="1"/>
  <c r="CZ149" i="1"/>
  <c r="DA149" i="1"/>
  <c r="DB149" i="1"/>
  <c r="DC149" i="1"/>
  <c r="DD149" i="1"/>
  <c r="DE149" i="1"/>
  <c r="DF149" i="1"/>
  <c r="DG149" i="1"/>
  <c r="DH149" i="1"/>
  <c r="DI149" i="1"/>
  <c r="DJ149" i="1"/>
  <c r="DK149" i="1"/>
  <c r="DL149" i="1"/>
  <c r="DM149" i="1"/>
  <c r="DN149" i="1"/>
  <c r="DO149" i="1"/>
  <c r="DP149" i="1"/>
  <c r="CP150" i="1"/>
  <c r="CQ150" i="1"/>
  <c r="CR150" i="1"/>
  <c r="CS150" i="1"/>
  <c r="CT150" i="1"/>
  <c r="CU150" i="1"/>
  <c r="CV150" i="1"/>
  <c r="CW150" i="1"/>
  <c r="CX150" i="1"/>
  <c r="CY150" i="1"/>
  <c r="CZ150" i="1"/>
  <c r="DA150" i="1"/>
  <c r="DB150" i="1"/>
  <c r="DC150" i="1"/>
  <c r="DD150" i="1"/>
  <c r="DE150" i="1"/>
  <c r="DF150" i="1"/>
  <c r="DG150" i="1"/>
  <c r="DH150" i="1"/>
  <c r="DI150" i="1"/>
  <c r="DJ150" i="1"/>
  <c r="DK150" i="1"/>
  <c r="DL150" i="1"/>
  <c r="DM150" i="1"/>
  <c r="DN150" i="1"/>
  <c r="DO150" i="1"/>
  <c r="DP150" i="1"/>
  <c r="CP151" i="1"/>
  <c r="CQ151" i="1"/>
  <c r="CR151" i="1"/>
  <c r="CS151" i="1"/>
  <c r="CT151" i="1"/>
  <c r="CU151" i="1"/>
  <c r="CV151" i="1"/>
  <c r="CW151" i="1"/>
  <c r="CX151" i="1"/>
  <c r="CY151" i="1"/>
  <c r="CZ151" i="1"/>
  <c r="DA151" i="1"/>
  <c r="DB151" i="1"/>
  <c r="DC151" i="1"/>
  <c r="DD151" i="1"/>
  <c r="DE151" i="1"/>
  <c r="DF151" i="1"/>
  <c r="DG151" i="1"/>
  <c r="DH151" i="1"/>
  <c r="DI151" i="1"/>
  <c r="DJ151" i="1"/>
  <c r="DK151" i="1"/>
  <c r="DL151" i="1"/>
  <c r="DM151" i="1"/>
  <c r="DN151" i="1"/>
  <c r="DO151" i="1"/>
  <c r="DP151" i="1"/>
  <c r="CP152" i="1"/>
  <c r="CQ152" i="1"/>
  <c r="CR152" i="1"/>
  <c r="CS152" i="1"/>
  <c r="CT152" i="1"/>
  <c r="CU152" i="1"/>
  <c r="CV152" i="1"/>
  <c r="CW152" i="1"/>
  <c r="CX152" i="1"/>
  <c r="CY152" i="1"/>
  <c r="CZ152" i="1"/>
  <c r="DA152" i="1"/>
  <c r="DB152" i="1"/>
  <c r="DC152" i="1"/>
  <c r="DD152" i="1"/>
  <c r="DE152" i="1"/>
  <c r="DF152" i="1"/>
  <c r="DG152" i="1"/>
  <c r="DH152" i="1"/>
  <c r="DI152" i="1"/>
  <c r="DJ152" i="1"/>
  <c r="DK152" i="1"/>
  <c r="DL152" i="1"/>
  <c r="DM152" i="1"/>
  <c r="DN152" i="1"/>
  <c r="DO152" i="1"/>
  <c r="DP152" i="1"/>
  <c r="CP153" i="1"/>
  <c r="CQ153" i="1"/>
  <c r="CR153" i="1"/>
  <c r="CS153" i="1"/>
  <c r="CT153" i="1"/>
  <c r="CU153" i="1"/>
  <c r="CV153" i="1"/>
  <c r="CW153" i="1"/>
  <c r="CX153" i="1"/>
  <c r="CY153" i="1"/>
  <c r="CZ153" i="1"/>
  <c r="DA153" i="1"/>
  <c r="DB153" i="1"/>
  <c r="DC153" i="1"/>
  <c r="DD153" i="1"/>
  <c r="DE153" i="1"/>
  <c r="DF153" i="1"/>
  <c r="DG153" i="1"/>
  <c r="DH153" i="1"/>
  <c r="DI153" i="1"/>
  <c r="DJ153" i="1"/>
  <c r="DK153" i="1"/>
  <c r="DL153" i="1"/>
  <c r="DM153" i="1"/>
  <c r="DN153" i="1"/>
  <c r="DO153" i="1"/>
  <c r="DP153" i="1"/>
  <c r="CP154" i="1"/>
  <c r="CQ154" i="1"/>
  <c r="CR154" i="1"/>
  <c r="CS154" i="1"/>
  <c r="CT154" i="1"/>
  <c r="CU154" i="1"/>
  <c r="CV154" i="1"/>
  <c r="CW154" i="1"/>
  <c r="CX154" i="1"/>
  <c r="CY154" i="1"/>
  <c r="CZ154" i="1"/>
  <c r="DA154" i="1"/>
  <c r="DB154" i="1"/>
  <c r="DC154" i="1"/>
  <c r="DD154" i="1"/>
  <c r="DE154" i="1"/>
  <c r="DF154" i="1"/>
  <c r="DG154" i="1"/>
  <c r="DH154" i="1"/>
  <c r="DI154" i="1"/>
  <c r="DJ154" i="1"/>
  <c r="DK154" i="1"/>
  <c r="DL154" i="1"/>
  <c r="DM154" i="1"/>
  <c r="DN154" i="1"/>
  <c r="DO154" i="1"/>
  <c r="DP154" i="1"/>
  <c r="CP155" i="1"/>
  <c r="CQ155" i="1"/>
  <c r="CR155" i="1"/>
  <c r="CS155" i="1"/>
  <c r="CT155" i="1"/>
  <c r="CU155" i="1"/>
  <c r="CV155" i="1"/>
  <c r="CW155" i="1"/>
  <c r="CX155" i="1"/>
  <c r="CY155" i="1"/>
  <c r="CZ155" i="1"/>
  <c r="DA155" i="1"/>
  <c r="DB155" i="1"/>
  <c r="DC155" i="1"/>
  <c r="DD155" i="1"/>
  <c r="DE155" i="1"/>
  <c r="DF155" i="1"/>
  <c r="DG155" i="1"/>
  <c r="DH155" i="1"/>
  <c r="DI155" i="1"/>
  <c r="DJ155" i="1"/>
  <c r="DK155" i="1"/>
  <c r="DL155" i="1"/>
  <c r="DM155" i="1"/>
  <c r="DN155" i="1"/>
  <c r="DO155" i="1"/>
  <c r="DP155" i="1"/>
  <c r="CP156" i="1"/>
  <c r="CQ156" i="1"/>
  <c r="CR156" i="1"/>
  <c r="CS156" i="1"/>
  <c r="CT156" i="1"/>
  <c r="CU156" i="1"/>
  <c r="CV156" i="1"/>
  <c r="CW156" i="1"/>
  <c r="CX156" i="1"/>
  <c r="CY156" i="1"/>
  <c r="CZ156" i="1"/>
  <c r="DA156" i="1"/>
  <c r="DB156" i="1"/>
  <c r="DC156" i="1"/>
  <c r="DD156" i="1"/>
  <c r="DE156" i="1"/>
  <c r="DF156" i="1"/>
  <c r="DG156" i="1"/>
  <c r="DH156" i="1"/>
  <c r="DI156" i="1"/>
  <c r="DJ156" i="1"/>
  <c r="DK156" i="1"/>
  <c r="DL156" i="1"/>
  <c r="DM156" i="1"/>
  <c r="DN156" i="1"/>
  <c r="DO156" i="1"/>
  <c r="DP156" i="1"/>
  <c r="CP157" i="1"/>
  <c r="CQ157" i="1"/>
  <c r="CR157" i="1"/>
  <c r="CS157" i="1"/>
  <c r="CT157" i="1"/>
  <c r="CU157" i="1"/>
  <c r="CV157" i="1"/>
  <c r="CW157" i="1"/>
  <c r="CX157" i="1"/>
  <c r="CY157" i="1"/>
  <c r="CZ157" i="1"/>
  <c r="DA157" i="1"/>
  <c r="DB157" i="1"/>
  <c r="DC157" i="1"/>
  <c r="DD157" i="1"/>
  <c r="DE157" i="1"/>
  <c r="DF157" i="1"/>
  <c r="DG157" i="1"/>
  <c r="DH157" i="1"/>
  <c r="DI157" i="1"/>
  <c r="DJ157" i="1"/>
  <c r="DK157" i="1"/>
  <c r="DL157" i="1"/>
  <c r="DM157" i="1"/>
  <c r="DN157" i="1"/>
  <c r="DO157" i="1"/>
  <c r="DP157" i="1"/>
  <c r="CP158" i="1"/>
  <c r="CQ158" i="1"/>
  <c r="CR158" i="1"/>
  <c r="CS158" i="1"/>
  <c r="CT158" i="1"/>
  <c r="CU158" i="1"/>
  <c r="CV158" i="1"/>
  <c r="CW158" i="1"/>
  <c r="CX158" i="1"/>
  <c r="CY158" i="1"/>
  <c r="CZ158" i="1"/>
  <c r="DA158" i="1"/>
  <c r="DB158" i="1"/>
  <c r="DC158" i="1"/>
  <c r="DD158" i="1"/>
  <c r="DE158" i="1"/>
  <c r="DF158" i="1"/>
  <c r="DG158" i="1"/>
  <c r="DH158" i="1"/>
  <c r="DI158" i="1"/>
  <c r="DJ158" i="1"/>
  <c r="DK158" i="1"/>
  <c r="DL158" i="1"/>
  <c r="DM158" i="1"/>
  <c r="DN158" i="1"/>
  <c r="DO158" i="1"/>
  <c r="DP158" i="1"/>
  <c r="CP159" i="1"/>
  <c r="CQ159" i="1"/>
  <c r="CR159" i="1"/>
  <c r="CS159" i="1"/>
  <c r="CT159" i="1"/>
  <c r="CU159" i="1"/>
  <c r="CV159" i="1"/>
  <c r="CW159" i="1"/>
  <c r="CX159" i="1"/>
  <c r="CY159" i="1"/>
  <c r="CZ159" i="1"/>
  <c r="DA159" i="1"/>
  <c r="DB159" i="1"/>
  <c r="DC159" i="1"/>
  <c r="DD159" i="1"/>
  <c r="DE159" i="1"/>
  <c r="DF159" i="1"/>
  <c r="DG159" i="1"/>
  <c r="DH159" i="1"/>
  <c r="DI159" i="1"/>
  <c r="DJ159" i="1"/>
  <c r="DK159" i="1"/>
  <c r="DL159" i="1"/>
  <c r="DM159" i="1"/>
  <c r="DN159" i="1"/>
  <c r="DO159" i="1"/>
  <c r="DP159" i="1"/>
  <c r="CP160" i="1"/>
  <c r="CQ160" i="1"/>
  <c r="CR160" i="1"/>
  <c r="CS160" i="1"/>
  <c r="CT160" i="1"/>
  <c r="CU160" i="1"/>
  <c r="CV160" i="1"/>
  <c r="CW160" i="1"/>
  <c r="CX160" i="1"/>
  <c r="CY160" i="1"/>
  <c r="CZ160" i="1"/>
  <c r="DA160" i="1"/>
  <c r="DB160" i="1"/>
  <c r="DC160" i="1"/>
  <c r="DD160" i="1"/>
  <c r="DE160" i="1"/>
  <c r="DF160" i="1"/>
  <c r="DG160" i="1"/>
  <c r="DH160" i="1"/>
  <c r="DI160" i="1"/>
  <c r="DJ160" i="1"/>
  <c r="DK160" i="1"/>
  <c r="DL160" i="1"/>
  <c r="DM160" i="1"/>
  <c r="DN160" i="1"/>
  <c r="DO160" i="1"/>
  <c r="DP160" i="1"/>
  <c r="CP161" i="1"/>
  <c r="CQ161" i="1"/>
  <c r="CR161" i="1"/>
  <c r="CS161" i="1"/>
  <c r="CT161" i="1"/>
  <c r="CU161" i="1"/>
  <c r="CV161" i="1"/>
  <c r="CW161" i="1"/>
  <c r="CX161" i="1"/>
  <c r="CY161" i="1"/>
  <c r="CZ161" i="1"/>
  <c r="DA161" i="1"/>
  <c r="DB161" i="1"/>
  <c r="DC161" i="1"/>
  <c r="DD161" i="1"/>
  <c r="DE161" i="1"/>
  <c r="DF161" i="1"/>
  <c r="DG161" i="1"/>
  <c r="DH161" i="1"/>
  <c r="DI161" i="1"/>
  <c r="DJ161" i="1"/>
  <c r="DK161" i="1"/>
  <c r="DL161" i="1"/>
  <c r="DM161" i="1"/>
  <c r="DN161" i="1"/>
  <c r="DO161" i="1"/>
  <c r="DP161" i="1"/>
  <c r="CP162" i="1"/>
  <c r="CQ162" i="1"/>
  <c r="CR162" i="1"/>
  <c r="CS162" i="1"/>
  <c r="CT162" i="1"/>
  <c r="CU162" i="1"/>
  <c r="CV162" i="1"/>
  <c r="CW162" i="1"/>
  <c r="CX162" i="1"/>
  <c r="CY162" i="1"/>
  <c r="CZ162" i="1"/>
  <c r="DA162" i="1"/>
  <c r="DB162" i="1"/>
  <c r="DC162" i="1"/>
  <c r="DD162" i="1"/>
  <c r="DE162" i="1"/>
  <c r="DF162" i="1"/>
  <c r="DG162" i="1"/>
  <c r="DH162" i="1"/>
  <c r="DI162" i="1"/>
  <c r="DJ162" i="1"/>
  <c r="DK162" i="1"/>
  <c r="DL162" i="1"/>
  <c r="DM162" i="1"/>
  <c r="DN162" i="1"/>
  <c r="DO162" i="1"/>
  <c r="DP162" i="1"/>
  <c r="CP163" i="1"/>
  <c r="CQ163" i="1"/>
  <c r="CR163" i="1"/>
  <c r="CS163" i="1"/>
  <c r="CT163" i="1"/>
  <c r="CU163" i="1"/>
  <c r="CV163" i="1"/>
  <c r="CW163" i="1"/>
  <c r="CX163" i="1"/>
  <c r="CY163" i="1"/>
  <c r="CZ163" i="1"/>
  <c r="DA163" i="1"/>
  <c r="DB163" i="1"/>
  <c r="DC163" i="1"/>
  <c r="DD163" i="1"/>
  <c r="DE163" i="1"/>
  <c r="DF163" i="1"/>
  <c r="DG163" i="1"/>
  <c r="DH163" i="1"/>
  <c r="DI163" i="1"/>
  <c r="DJ163" i="1"/>
  <c r="DK163" i="1"/>
  <c r="DL163" i="1"/>
  <c r="DM163" i="1"/>
  <c r="DN163" i="1"/>
  <c r="DO163" i="1"/>
  <c r="DP163" i="1"/>
  <c r="CP164" i="1"/>
  <c r="CQ164" i="1"/>
  <c r="CR164" i="1"/>
  <c r="CS164" i="1"/>
  <c r="CT164" i="1"/>
  <c r="CU164" i="1"/>
  <c r="CV164" i="1"/>
  <c r="CW164" i="1"/>
  <c r="CX164" i="1"/>
  <c r="CY164" i="1"/>
  <c r="CZ164" i="1"/>
  <c r="DA164" i="1"/>
  <c r="DB164" i="1"/>
  <c r="DC164" i="1"/>
  <c r="DD164" i="1"/>
  <c r="DE164" i="1"/>
  <c r="DF164" i="1"/>
  <c r="DG164" i="1"/>
  <c r="DH164" i="1"/>
  <c r="DI164" i="1"/>
  <c r="DJ164" i="1"/>
  <c r="DK164" i="1"/>
  <c r="DL164" i="1"/>
  <c r="DM164" i="1"/>
  <c r="DN164" i="1"/>
  <c r="DO164" i="1"/>
  <c r="DP164" i="1"/>
  <c r="CP165" i="1"/>
  <c r="CQ165" i="1"/>
  <c r="CR165" i="1"/>
  <c r="CS165" i="1"/>
  <c r="CT165" i="1"/>
  <c r="CU165" i="1"/>
  <c r="CV165" i="1"/>
  <c r="CW165" i="1"/>
  <c r="CX165" i="1"/>
  <c r="CY165" i="1"/>
  <c r="CZ165" i="1"/>
  <c r="DA165" i="1"/>
  <c r="DB165" i="1"/>
  <c r="DC165" i="1"/>
  <c r="DD165" i="1"/>
  <c r="DE165" i="1"/>
  <c r="DF165" i="1"/>
  <c r="DG165" i="1"/>
  <c r="DH165" i="1"/>
  <c r="DI165" i="1"/>
  <c r="DJ165" i="1"/>
  <c r="DK165" i="1"/>
  <c r="DL165" i="1"/>
  <c r="DM165" i="1"/>
  <c r="DN165" i="1"/>
  <c r="DO165" i="1"/>
  <c r="DP165" i="1"/>
  <c r="CP166" i="1"/>
  <c r="CQ166" i="1"/>
  <c r="CR166" i="1"/>
  <c r="CS166" i="1"/>
  <c r="CT166" i="1"/>
  <c r="CU166" i="1"/>
  <c r="CV166" i="1"/>
  <c r="CW166" i="1"/>
  <c r="CX166" i="1"/>
  <c r="CY166" i="1"/>
  <c r="CZ166" i="1"/>
  <c r="DA166" i="1"/>
  <c r="DB166" i="1"/>
  <c r="DC166" i="1"/>
  <c r="DD166" i="1"/>
  <c r="DE166" i="1"/>
  <c r="DF166" i="1"/>
  <c r="DG166" i="1"/>
  <c r="DH166" i="1"/>
  <c r="DI166" i="1"/>
  <c r="DJ166" i="1"/>
  <c r="DK166" i="1"/>
  <c r="DL166" i="1"/>
  <c r="DM166" i="1"/>
  <c r="DN166" i="1"/>
  <c r="DO166" i="1"/>
  <c r="DP166" i="1"/>
  <c r="CP167" i="1"/>
  <c r="CQ167" i="1"/>
  <c r="CR167" i="1"/>
  <c r="CS167" i="1"/>
  <c r="CT167" i="1"/>
  <c r="CU167" i="1"/>
  <c r="CV167" i="1"/>
  <c r="CW167" i="1"/>
  <c r="CX167" i="1"/>
  <c r="CY167" i="1"/>
  <c r="CZ167" i="1"/>
  <c r="DA167" i="1"/>
  <c r="DB167" i="1"/>
  <c r="DC167" i="1"/>
  <c r="DD167" i="1"/>
  <c r="DE167" i="1"/>
  <c r="DF167" i="1"/>
  <c r="DG167" i="1"/>
  <c r="DH167" i="1"/>
  <c r="DI167" i="1"/>
  <c r="DJ167" i="1"/>
  <c r="DK167" i="1"/>
  <c r="DL167" i="1"/>
  <c r="DM167" i="1"/>
  <c r="DN167" i="1"/>
  <c r="DO167" i="1"/>
  <c r="DP167" i="1"/>
  <c r="CP168" i="1"/>
  <c r="CQ168" i="1"/>
  <c r="CR168" i="1"/>
  <c r="CS168" i="1"/>
  <c r="CT168" i="1"/>
  <c r="CU168" i="1"/>
  <c r="CV168" i="1"/>
  <c r="CW168" i="1"/>
  <c r="CX168" i="1"/>
  <c r="CY168" i="1"/>
  <c r="CZ168" i="1"/>
  <c r="DA168" i="1"/>
  <c r="DB168" i="1"/>
  <c r="DC168" i="1"/>
  <c r="DD168" i="1"/>
  <c r="DE168" i="1"/>
  <c r="DF168" i="1"/>
  <c r="DG168" i="1"/>
  <c r="DH168" i="1"/>
  <c r="DI168" i="1"/>
  <c r="DJ168" i="1"/>
  <c r="DK168" i="1"/>
  <c r="DL168" i="1"/>
  <c r="DM168" i="1"/>
  <c r="DN168" i="1"/>
  <c r="DO168" i="1"/>
  <c r="DP168" i="1"/>
  <c r="CP169" i="1"/>
  <c r="CQ169" i="1"/>
  <c r="CR169" i="1"/>
  <c r="CS169" i="1"/>
  <c r="CT169" i="1"/>
  <c r="CU169" i="1"/>
  <c r="CV169" i="1"/>
  <c r="CW169" i="1"/>
  <c r="CX169" i="1"/>
  <c r="CY169" i="1"/>
  <c r="CZ169" i="1"/>
  <c r="DA169" i="1"/>
  <c r="DB169" i="1"/>
  <c r="DC169" i="1"/>
  <c r="DD169" i="1"/>
  <c r="DE169" i="1"/>
  <c r="DF169" i="1"/>
  <c r="DG169" i="1"/>
  <c r="DH169" i="1"/>
  <c r="DI169" i="1"/>
  <c r="DJ169" i="1"/>
  <c r="DK169" i="1"/>
  <c r="DL169" i="1"/>
  <c r="DM169" i="1"/>
  <c r="DN169" i="1"/>
  <c r="DO169" i="1"/>
  <c r="DP169" i="1"/>
  <c r="CP170" i="1"/>
  <c r="CQ170" i="1"/>
  <c r="CR170" i="1"/>
  <c r="CS170" i="1"/>
  <c r="CT170" i="1"/>
  <c r="CU170" i="1"/>
  <c r="CV170" i="1"/>
  <c r="CW170" i="1"/>
  <c r="CX170" i="1"/>
  <c r="CY170" i="1"/>
  <c r="CZ170" i="1"/>
  <c r="DA170" i="1"/>
  <c r="DB170" i="1"/>
  <c r="DC170" i="1"/>
  <c r="DD170" i="1"/>
  <c r="DE170" i="1"/>
  <c r="DF170" i="1"/>
  <c r="DG170" i="1"/>
  <c r="DH170" i="1"/>
  <c r="DI170" i="1"/>
  <c r="DJ170" i="1"/>
  <c r="DK170" i="1"/>
  <c r="DL170" i="1"/>
  <c r="DM170" i="1"/>
  <c r="DN170" i="1"/>
  <c r="DO170" i="1"/>
  <c r="DP170" i="1"/>
  <c r="CP171" i="1"/>
  <c r="CQ171" i="1"/>
  <c r="CR171" i="1"/>
  <c r="CS171" i="1"/>
  <c r="CT171" i="1"/>
  <c r="CU171" i="1"/>
  <c r="CV171" i="1"/>
  <c r="CW171" i="1"/>
  <c r="CX171" i="1"/>
  <c r="CY171" i="1"/>
  <c r="CZ171" i="1"/>
  <c r="DA171" i="1"/>
  <c r="DB171" i="1"/>
  <c r="DC171" i="1"/>
  <c r="DD171" i="1"/>
  <c r="DE171" i="1"/>
  <c r="DF171" i="1"/>
  <c r="DG171" i="1"/>
  <c r="DH171" i="1"/>
  <c r="DI171" i="1"/>
  <c r="DJ171" i="1"/>
  <c r="DK171" i="1"/>
  <c r="DL171" i="1"/>
  <c r="DM171" i="1"/>
  <c r="DN171" i="1"/>
  <c r="DO171" i="1"/>
  <c r="DP171" i="1"/>
  <c r="CP172" i="1"/>
  <c r="CQ172" i="1"/>
  <c r="CR172" i="1"/>
  <c r="CS172" i="1"/>
  <c r="CT172" i="1"/>
  <c r="CU172" i="1"/>
  <c r="CV172" i="1"/>
  <c r="CW172" i="1"/>
  <c r="CX172" i="1"/>
  <c r="CY172" i="1"/>
  <c r="CZ172" i="1"/>
  <c r="DA172" i="1"/>
  <c r="DB172" i="1"/>
  <c r="DC172" i="1"/>
  <c r="DD172" i="1"/>
  <c r="DE172" i="1"/>
  <c r="DF172" i="1"/>
  <c r="DG172" i="1"/>
  <c r="DH172" i="1"/>
  <c r="DI172" i="1"/>
  <c r="DJ172" i="1"/>
  <c r="DK172" i="1"/>
  <c r="DL172" i="1"/>
  <c r="DM172" i="1"/>
  <c r="DN172" i="1"/>
  <c r="DO172" i="1"/>
  <c r="DP172" i="1"/>
  <c r="CP173" i="1"/>
  <c r="CQ173" i="1"/>
  <c r="CR173" i="1"/>
  <c r="CS173" i="1"/>
  <c r="CT173" i="1"/>
  <c r="CU173" i="1"/>
  <c r="CV173" i="1"/>
  <c r="CW173" i="1"/>
  <c r="CX173" i="1"/>
  <c r="CY173" i="1"/>
  <c r="CZ173" i="1"/>
  <c r="DA173" i="1"/>
  <c r="DB173" i="1"/>
  <c r="DC173" i="1"/>
  <c r="DD173" i="1"/>
  <c r="DE173" i="1"/>
  <c r="DF173" i="1"/>
  <c r="DG173" i="1"/>
  <c r="DH173" i="1"/>
  <c r="DI173" i="1"/>
  <c r="DJ173" i="1"/>
  <c r="DK173" i="1"/>
  <c r="DL173" i="1"/>
  <c r="DM173" i="1"/>
  <c r="DN173" i="1"/>
  <c r="DO173" i="1"/>
  <c r="DP173" i="1"/>
  <c r="CP174" i="1"/>
  <c r="CQ174" i="1"/>
  <c r="CR174" i="1"/>
  <c r="CS174" i="1"/>
  <c r="CT174" i="1"/>
  <c r="CU174" i="1"/>
  <c r="CV174" i="1"/>
  <c r="CW174" i="1"/>
  <c r="CX174" i="1"/>
  <c r="CY174" i="1"/>
  <c r="CZ174" i="1"/>
  <c r="DA174" i="1"/>
  <c r="DB174" i="1"/>
  <c r="DC174" i="1"/>
  <c r="DD174" i="1"/>
  <c r="DE174" i="1"/>
  <c r="DF174" i="1"/>
  <c r="DG174" i="1"/>
  <c r="DH174" i="1"/>
  <c r="DI174" i="1"/>
  <c r="DJ174" i="1"/>
  <c r="DK174" i="1"/>
  <c r="DL174" i="1"/>
  <c r="DM174" i="1"/>
  <c r="DN174" i="1"/>
  <c r="DO174" i="1"/>
  <c r="DP174" i="1"/>
  <c r="CP175" i="1"/>
  <c r="CQ175" i="1"/>
  <c r="CR175" i="1"/>
  <c r="CS175" i="1"/>
  <c r="CT175" i="1"/>
  <c r="CU175" i="1"/>
  <c r="CV175" i="1"/>
  <c r="CW175" i="1"/>
  <c r="CX175" i="1"/>
  <c r="CY175" i="1"/>
  <c r="CZ175" i="1"/>
  <c r="DA175" i="1"/>
  <c r="DB175" i="1"/>
  <c r="DC175" i="1"/>
  <c r="DD175" i="1"/>
  <c r="DE175" i="1"/>
  <c r="DF175" i="1"/>
  <c r="DG175" i="1"/>
  <c r="DH175" i="1"/>
  <c r="DI175" i="1"/>
  <c r="DJ175" i="1"/>
  <c r="DK175" i="1"/>
  <c r="DL175" i="1"/>
  <c r="DM175" i="1"/>
  <c r="DN175" i="1"/>
  <c r="DO175" i="1"/>
  <c r="DP175" i="1"/>
  <c r="CP176" i="1"/>
  <c r="CQ176" i="1"/>
  <c r="CR176" i="1"/>
  <c r="CS176" i="1"/>
  <c r="CT176" i="1"/>
  <c r="CU176" i="1"/>
  <c r="CV176" i="1"/>
  <c r="CW176" i="1"/>
  <c r="CX176" i="1"/>
  <c r="CY176" i="1"/>
  <c r="CZ176" i="1"/>
  <c r="DA176" i="1"/>
  <c r="DB176" i="1"/>
  <c r="DC176" i="1"/>
  <c r="DD176" i="1"/>
  <c r="DE176" i="1"/>
  <c r="DF176" i="1"/>
  <c r="DG176" i="1"/>
  <c r="DH176" i="1"/>
  <c r="DI176" i="1"/>
  <c r="DJ176" i="1"/>
  <c r="DK176" i="1"/>
  <c r="DL176" i="1"/>
  <c r="DM176" i="1"/>
  <c r="DN176" i="1"/>
  <c r="DO176" i="1"/>
  <c r="DP176" i="1"/>
  <c r="CP177" i="1"/>
  <c r="CQ177" i="1"/>
  <c r="CR177" i="1"/>
  <c r="CS177" i="1"/>
  <c r="CT177" i="1"/>
  <c r="CU177" i="1"/>
  <c r="CV177" i="1"/>
  <c r="CW177" i="1"/>
  <c r="CX177" i="1"/>
  <c r="CY177" i="1"/>
  <c r="CZ177" i="1"/>
  <c r="DA177" i="1"/>
  <c r="DB177" i="1"/>
  <c r="DC177" i="1"/>
  <c r="DD177" i="1"/>
  <c r="DE177" i="1"/>
  <c r="DF177" i="1"/>
  <c r="DG177" i="1"/>
  <c r="DH177" i="1"/>
  <c r="DI177" i="1"/>
  <c r="DJ177" i="1"/>
  <c r="DK177" i="1"/>
  <c r="DL177" i="1"/>
  <c r="DM177" i="1"/>
  <c r="DN177" i="1"/>
  <c r="DO177" i="1"/>
  <c r="DP177" i="1"/>
  <c r="CP178" i="1"/>
  <c r="CQ178" i="1"/>
  <c r="CR178" i="1"/>
  <c r="CS178" i="1"/>
  <c r="CT178" i="1"/>
  <c r="CU178" i="1"/>
  <c r="CV178" i="1"/>
  <c r="CW178" i="1"/>
  <c r="CX178" i="1"/>
  <c r="CY178" i="1"/>
  <c r="CZ178" i="1"/>
  <c r="DA178" i="1"/>
  <c r="DB178" i="1"/>
  <c r="DC178" i="1"/>
  <c r="DD178" i="1"/>
  <c r="DE178" i="1"/>
  <c r="DF178" i="1"/>
  <c r="DG178" i="1"/>
  <c r="DH178" i="1"/>
  <c r="DI178" i="1"/>
  <c r="DJ178" i="1"/>
  <c r="DK178" i="1"/>
  <c r="DL178" i="1"/>
  <c r="DM178" i="1"/>
  <c r="DN178" i="1"/>
  <c r="DO178" i="1"/>
  <c r="DP178" i="1"/>
  <c r="CP179" i="1"/>
  <c r="CQ179" i="1"/>
  <c r="CR179" i="1"/>
  <c r="CS179" i="1"/>
  <c r="CT179" i="1"/>
  <c r="CU179" i="1"/>
  <c r="CV179" i="1"/>
  <c r="CW179" i="1"/>
  <c r="CX179" i="1"/>
  <c r="CY179" i="1"/>
  <c r="CZ179" i="1"/>
  <c r="DA179" i="1"/>
  <c r="DB179" i="1"/>
  <c r="DC179" i="1"/>
  <c r="DD179" i="1"/>
  <c r="DE179" i="1"/>
  <c r="DF179" i="1"/>
  <c r="DG179" i="1"/>
  <c r="DH179" i="1"/>
  <c r="DI179" i="1"/>
  <c r="DJ179" i="1"/>
  <c r="DK179" i="1"/>
  <c r="DL179" i="1"/>
  <c r="DM179" i="1"/>
  <c r="DN179" i="1"/>
  <c r="DO179" i="1"/>
  <c r="DP179" i="1"/>
  <c r="CP180" i="1"/>
  <c r="CQ180" i="1"/>
  <c r="CR180" i="1"/>
  <c r="CS180" i="1"/>
  <c r="CT180" i="1"/>
  <c r="CU180" i="1"/>
  <c r="CV180" i="1"/>
  <c r="CW180" i="1"/>
  <c r="CX180" i="1"/>
  <c r="CY180" i="1"/>
  <c r="CZ180" i="1"/>
  <c r="DA180" i="1"/>
  <c r="DB180" i="1"/>
  <c r="DC180" i="1"/>
  <c r="DD180" i="1"/>
  <c r="DE180" i="1"/>
  <c r="DF180" i="1"/>
  <c r="DG180" i="1"/>
  <c r="DH180" i="1"/>
  <c r="DI180" i="1"/>
  <c r="DJ180" i="1"/>
  <c r="DK180" i="1"/>
  <c r="DL180" i="1"/>
  <c r="DM180" i="1"/>
  <c r="DN180" i="1"/>
  <c r="DO180" i="1"/>
  <c r="DP180" i="1"/>
  <c r="CP181" i="1"/>
  <c r="CQ181" i="1"/>
  <c r="CR181" i="1"/>
  <c r="CS181" i="1"/>
  <c r="CT181" i="1"/>
  <c r="CU181" i="1"/>
  <c r="CV181" i="1"/>
  <c r="CW181" i="1"/>
  <c r="CX181" i="1"/>
  <c r="CY181" i="1"/>
  <c r="CZ181" i="1"/>
  <c r="DA181" i="1"/>
  <c r="DB181" i="1"/>
  <c r="DC181" i="1"/>
  <c r="DD181" i="1"/>
  <c r="DE181" i="1"/>
  <c r="DF181" i="1"/>
  <c r="DG181" i="1"/>
  <c r="DH181" i="1"/>
  <c r="DI181" i="1"/>
  <c r="DJ181" i="1"/>
  <c r="DK181" i="1"/>
  <c r="DL181" i="1"/>
  <c r="DM181" i="1"/>
  <c r="DN181" i="1"/>
  <c r="DO181" i="1"/>
  <c r="DP181" i="1"/>
  <c r="CP182" i="1"/>
  <c r="CQ182" i="1"/>
  <c r="CR182" i="1"/>
  <c r="CS182" i="1"/>
  <c r="CT182" i="1"/>
  <c r="CU182" i="1"/>
  <c r="CV182" i="1"/>
  <c r="CW182" i="1"/>
  <c r="CX182" i="1"/>
  <c r="CY182" i="1"/>
  <c r="CZ182" i="1"/>
  <c r="DA182" i="1"/>
  <c r="DB182" i="1"/>
  <c r="DC182" i="1"/>
  <c r="DD182" i="1"/>
  <c r="DE182" i="1"/>
  <c r="DF182" i="1"/>
  <c r="DG182" i="1"/>
  <c r="DH182" i="1"/>
  <c r="DI182" i="1"/>
  <c r="DJ182" i="1"/>
  <c r="DK182" i="1"/>
  <c r="DL182" i="1"/>
  <c r="DM182" i="1"/>
  <c r="DN182" i="1"/>
  <c r="DO182" i="1"/>
  <c r="DP182" i="1"/>
  <c r="CP183" i="1"/>
  <c r="CQ183" i="1"/>
  <c r="CR183" i="1"/>
  <c r="CS183" i="1"/>
  <c r="CT183" i="1"/>
  <c r="CU183" i="1"/>
  <c r="CV183" i="1"/>
  <c r="CW183" i="1"/>
  <c r="CX183" i="1"/>
  <c r="CY183" i="1"/>
  <c r="CZ183" i="1"/>
  <c r="DA183" i="1"/>
  <c r="DB183" i="1"/>
  <c r="DC183" i="1"/>
  <c r="DD183" i="1"/>
  <c r="DE183" i="1"/>
  <c r="DF183" i="1"/>
  <c r="DG183" i="1"/>
  <c r="DH183" i="1"/>
  <c r="DI183" i="1"/>
  <c r="DJ183" i="1"/>
  <c r="DK183" i="1"/>
  <c r="DL183" i="1"/>
  <c r="DM183" i="1"/>
  <c r="DN183" i="1"/>
  <c r="DO183" i="1"/>
  <c r="DP183" i="1"/>
  <c r="CP184" i="1"/>
  <c r="CQ184" i="1"/>
  <c r="CR184" i="1"/>
  <c r="CS184" i="1"/>
  <c r="CT184" i="1"/>
  <c r="CU184" i="1"/>
  <c r="CV184" i="1"/>
  <c r="CW184" i="1"/>
  <c r="CX184" i="1"/>
  <c r="CY184" i="1"/>
  <c r="CZ184" i="1"/>
  <c r="DA184" i="1"/>
  <c r="DB184" i="1"/>
  <c r="DC184" i="1"/>
  <c r="DD184" i="1"/>
  <c r="DE184" i="1"/>
  <c r="DF184" i="1"/>
  <c r="DG184" i="1"/>
  <c r="DH184" i="1"/>
  <c r="DI184" i="1"/>
  <c r="DJ184" i="1"/>
  <c r="DK184" i="1"/>
  <c r="DL184" i="1"/>
  <c r="DM184" i="1"/>
  <c r="DN184" i="1"/>
  <c r="DO184" i="1"/>
  <c r="DP184" i="1"/>
  <c r="CP185" i="1"/>
  <c r="CQ185" i="1"/>
  <c r="CR185" i="1"/>
  <c r="CS185" i="1"/>
  <c r="CT185" i="1"/>
  <c r="CU185" i="1"/>
  <c r="CV185" i="1"/>
  <c r="CW185" i="1"/>
  <c r="CX185" i="1"/>
  <c r="CY185" i="1"/>
  <c r="CZ185" i="1"/>
  <c r="DA185" i="1"/>
  <c r="DB185" i="1"/>
  <c r="DC185" i="1"/>
  <c r="DD185" i="1"/>
  <c r="DE185" i="1"/>
  <c r="DF185" i="1"/>
  <c r="DG185" i="1"/>
  <c r="DH185" i="1"/>
  <c r="DI185" i="1"/>
  <c r="DJ185" i="1"/>
  <c r="DK185" i="1"/>
  <c r="DL185" i="1"/>
  <c r="DM185" i="1"/>
  <c r="DN185" i="1"/>
  <c r="DO185" i="1"/>
  <c r="DP185" i="1"/>
  <c r="CP186" i="1"/>
  <c r="CQ186" i="1"/>
  <c r="CR186" i="1"/>
  <c r="CS186" i="1"/>
  <c r="CT186" i="1"/>
  <c r="CU186" i="1"/>
  <c r="CV186" i="1"/>
  <c r="CW186" i="1"/>
  <c r="CX186" i="1"/>
  <c r="CY186" i="1"/>
  <c r="CZ186" i="1"/>
  <c r="DA186" i="1"/>
  <c r="DB186" i="1"/>
  <c r="DC186" i="1"/>
  <c r="DD186" i="1"/>
  <c r="DE186" i="1"/>
  <c r="DF186" i="1"/>
  <c r="DG186" i="1"/>
  <c r="DH186" i="1"/>
  <c r="DI186" i="1"/>
  <c r="DJ186" i="1"/>
  <c r="DK186" i="1"/>
  <c r="DL186" i="1"/>
  <c r="DM186" i="1"/>
  <c r="DN186" i="1"/>
  <c r="DO186" i="1"/>
  <c r="DP186" i="1"/>
  <c r="CP187" i="1"/>
  <c r="CQ187" i="1"/>
  <c r="CR187" i="1"/>
  <c r="CS187" i="1"/>
  <c r="CT187" i="1"/>
  <c r="CU187" i="1"/>
  <c r="CV187" i="1"/>
  <c r="CW187" i="1"/>
  <c r="CX187" i="1"/>
  <c r="CY187" i="1"/>
  <c r="CZ187" i="1"/>
  <c r="DA187" i="1"/>
  <c r="DB187" i="1"/>
  <c r="DC187" i="1"/>
  <c r="DD187" i="1"/>
  <c r="DE187" i="1"/>
  <c r="DF187" i="1"/>
  <c r="DG187" i="1"/>
  <c r="DH187" i="1"/>
  <c r="DI187" i="1"/>
  <c r="DJ187" i="1"/>
  <c r="DK187" i="1"/>
  <c r="DL187" i="1"/>
  <c r="DM187" i="1"/>
  <c r="DN187" i="1"/>
  <c r="DO187" i="1"/>
  <c r="DP187" i="1"/>
  <c r="CP188" i="1"/>
  <c r="CQ188" i="1"/>
  <c r="CR188" i="1"/>
  <c r="CS188" i="1"/>
  <c r="CT188" i="1"/>
  <c r="CU188" i="1"/>
  <c r="CV188" i="1"/>
  <c r="CW188" i="1"/>
  <c r="CX188" i="1"/>
  <c r="CY188" i="1"/>
  <c r="CZ188" i="1"/>
  <c r="DA188" i="1"/>
  <c r="DB188" i="1"/>
  <c r="DC188" i="1"/>
  <c r="DD188" i="1"/>
  <c r="DE188" i="1"/>
  <c r="DF188" i="1"/>
  <c r="DG188" i="1"/>
  <c r="DH188" i="1"/>
  <c r="DI188" i="1"/>
  <c r="DJ188" i="1"/>
  <c r="DK188" i="1"/>
  <c r="DL188" i="1"/>
  <c r="DM188" i="1"/>
  <c r="DN188" i="1"/>
  <c r="DO188" i="1"/>
  <c r="DP188" i="1"/>
  <c r="CP189" i="1"/>
  <c r="CQ189" i="1"/>
  <c r="CR189" i="1"/>
  <c r="CS189" i="1"/>
  <c r="CT189" i="1"/>
  <c r="CU189" i="1"/>
  <c r="CV189" i="1"/>
  <c r="CW189" i="1"/>
  <c r="CX189" i="1"/>
  <c r="CY189" i="1"/>
  <c r="CZ189" i="1"/>
  <c r="DA189" i="1"/>
  <c r="DB189" i="1"/>
  <c r="DC189" i="1"/>
  <c r="DD189" i="1"/>
  <c r="DE189" i="1"/>
  <c r="DF189" i="1"/>
  <c r="DG189" i="1"/>
  <c r="DH189" i="1"/>
  <c r="DI189" i="1"/>
  <c r="DJ189" i="1"/>
  <c r="DK189" i="1"/>
  <c r="DL189" i="1"/>
  <c r="DM189" i="1"/>
  <c r="DN189" i="1"/>
  <c r="DO189" i="1"/>
  <c r="DP189" i="1"/>
  <c r="CP190" i="1"/>
  <c r="CQ190" i="1"/>
  <c r="CR190" i="1"/>
  <c r="CS190" i="1"/>
  <c r="CT190" i="1"/>
  <c r="CU190" i="1"/>
  <c r="CV190" i="1"/>
  <c r="CW190" i="1"/>
  <c r="CX190" i="1"/>
  <c r="CY190" i="1"/>
  <c r="CZ190" i="1"/>
  <c r="DA190" i="1"/>
  <c r="DB190" i="1"/>
  <c r="DC190" i="1"/>
  <c r="DD190" i="1"/>
  <c r="DE190" i="1"/>
  <c r="DF190" i="1"/>
  <c r="DG190" i="1"/>
  <c r="DH190" i="1"/>
  <c r="DI190" i="1"/>
  <c r="DJ190" i="1"/>
  <c r="DK190" i="1"/>
  <c r="DL190" i="1"/>
  <c r="DM190" i="1"/>
  <c r="DN190" i="1"/>
  <c r="DO190" i="1"/>
  <c r="DP190" i="1"/>
  <c r="CP191" i="1"/>
  <c r="CQ191" i="1"/>
  <c r="CR191" i="1"/>
  <c r="CS191" i="1"/>
  <c r="CT191" i="1"/>
  <c r="CU191" i="1"/>
  <c r="CV191" i="1"/>
  <c r="CW191" i="1"/>
  <c r="CX191" i="1"/>
  <c r="CY191" i="1"/>
  <c r="CZ191" i="1"/>
  <c r="DA191" i="1"/>
  <c r="DB191" i="1"/>
  <c r="DC191" i="1"/>
  <c r="DD191" i="1"/>
  <c r="DE191" i="1"/>
  <c r="DF191" i="1"/>
  <c r="DG191" i="1"/>
  <c r="DH191" i="1"/>
  <c r="DI191" i="1"/>
  <c r="DJ191" i="1"/>
  <c r="DK191" i="1"/>
  <c r="DL191" i="1"/>
  <c r="DM191" i="1"/>
  <c r="DN191" i="1"/>
  <c r="DO191" i="1"/>
  <c r="DP191" i="1"/>
  <c r="CP192" i="1"/>
  <c r="CQ192" i="1"/>
  <c r="CR192" i="1"/>
  <c r="CS192" i="1"/>
  <c r="CT192" i="1"/>
  <c r="CU192" i="1"/>
  <c r="CV192" i="1"/>
  <c r="CW192" i="1"/>
  <c r="CX192" i="1"/>
  <c r="CY192" i="1"/>
  <c r="CZ192" i="1"/>
  <c r="DA192" i="1"/>
  <c r="DB192" i="1"/>
  <c r="DC192" i="1"/>
  <c r="DD192" i="1"/>
  <c r="DE192" i="1"/>
  <c r="DF192" i="1"/>
  <c r="DG192" i="1"/>
  <c r="DH192" i="1"/>
  <c r="DI192" i="1"/>
  <c r="DJ192" i="1"/>
  <c r="DK192" i="1"/>
  <c r="DL192" i="1"/>
  <c r="DM192" i="1"/>
  <c r="DN192" i="1"/>
  <c r="DO192" i="1"/>
  <c r="DP192" i="1"/>
  <c r="CP193" i="1"/>
  <c r="CQ193" i="1"/>
  <c r="CR193" i="1"/>
  <c r="CS193" i="1"/>
  <c r="CT193" i="1"/>
  <c r="CU193" i="1"/>
  <c r="CV193" i="1"/>
  <c r="CW193" i="1"/>
  <c r="CX193" i="1"/>
  <c r="CY193" i="1"/>
  <c r="CZ193" i="1"/>
  <c r="DA193" i="1"/>
  <c r="DB193" i="1"/>
  <c r="DC193" i="1"/>
  <c r="DD193" i="1"/>
  <c r="DE193" i="1"/>
  <c r="DF193" i="1"/>
  <c r="DG193" i="1"/>
  <c r="DH193" i="1"/>
  <c r="DI193" i="1"/>
  <c r="DJ193" i="1"/>
  <c r="DK193" i="1"/>
  <c r="DL193" i="1"/>
  <c r="DM193" i="1"/>
  <c r="DN193" i="1"/>
  <c r="DO193" i="1"/>
  <c r="DP193" i="1"/>
  <c r="CP194" i="1"/>
  <c r="CQ194" i="1"/>
  <c r="CR194" i="1"/>
  <c r="CS194" i="1"/>
  <c r="CT194" i="1"/>
  <c r="CU194" i="1"/>
  <c r="CV194" i="1"/>
  <c r="CW194" i="1"/>
  <c r="CX194" i="1"/>
  <c r="CY194" i="1"/>
  <c r="CZ194" i="1"/>
  <c r="DA194" i="1"/>
  <c r="DB194" i="1"/>
  <c r="DC194" i="1"/>
  <c r="DD194" i="1"/>
  <c r="DE194" i="1"/>
  <c r="DF194" i="1"/>
  <c r="DG194" i="1"/>
  <c r="DH194" i="1"/>
  <c r="DI194" i="1"/>
  <c r="DJ194" i="1"/>
  <c r="DK194" i="1"/>
  <c r="DL194" i="1"/>
  <c r="DM194" i="1"/>
  <c r="DN194" i="1"/>
  <c r="DO194" i="1"/>
  <c r="DP194" i="1"/>
  <c r="CP195" i="1"/>
  <c r="CQ195" i="1"/>
  <c r="CR195" i="1"/>
  <c r="CS195" i="1"/>
  <c r="CT195" i="1"/>
  <c r="CU195" i="1"/>
  <c r="CV195" i="1"/>
  <c r="CW195" i="1"/>
  <c r="CX195" i="1"/>
  <c r="CY195" i="1"/>
  <c r="CZ195" i="1"/>
  <c r="DA195" i="1"/>
  <c r="DB195" i="1"/>
  <c r="DC195" i="1"/>
  <c r="DD195" i="1"/>
  <c r="DE195" i="1"/>
  <c r="DF195" i="1"/>
  <c r="DG195" i="1"/>
  <c r="DH195" i="1"/>
  <c r="DI195" i="1"/>
  <c r="DJ195" i="1"/>
  <c r="DK195" i="1"/>
  <c r="DL195" i="1"/>
  <c r="DM195" i="1"/>
  <c r="DN195" i="1"/>
  <c r="DO195" i="1"/>
  <c r="DP195" i="1"/>
  <c r="CP196" i="1"/>
  <c r="CQ196" i="1"/>
  <c r="CR196" i="1"/>
  <c r="CS196" i="1"/>
  <c r="CT196" i="1"/>
  <c r="CU196" i="1"/>
  <c r="CV196" i="1"/>
  <c r="CW196" i="1"/>
  <c r="CX196" i="1"/>
  <c r="CY196" i="1"/>
  <c r="CZ196" i="1"/>
  <c r="DA196" i="1"/>
  <c r="DB196" i="1"/>
  <c r="DC196" i="1"/>
  <c r="DD196" i="1"/>
  <c r="DE196" i="1"/>
  <c r="DF196" i="1"/>
  <c r="DG196" i="1"/>
  <c r="DH196" i="1"/>
  <c r="DI196" i="1"/>
  <c r="DJ196" i="1"/>
  <c r="DK196" i="1"/>
  <c r="DL196" i="1"/>
  <c r="DM196" i="1"/>
  <c r="DN196" i="1"/>
  <c r="DO196" i="1"/>
  <c r="DP196" i="1"/>
  <c r="CP197" i="1"/>
  <c r="CQ197" i="1"/>
  <c r="CR197" i="1"/>
  <c r="CS197" i="1"/>
  <c r="CT197" i="1"/>
  <c r="CU197" i="1"/>
  <c r="CV197" i="1"/>
  <c r="CW197" i="1"/>
  <c r="CX197" i="1"/>
  <c r="CY197" i="1"/>
  <c r="CZ197" i="1"/>
  <c r="DA197" i="1"/>
  <c r="DB197" i="1"/>
  <c r="DC197" i="1"/>
  <c r="DD197" i="1"/>
  <c r="DE197" i="1"/>
  <c r="DF197" i="1"/>
  <c r="DG197" i="1"/>
  <c r="DH197" i="1"/>
  <c r="DI197" i="1"/>
  <c r="DJ197" i="1"/>
  <c r="DK197" i="1"/>
  <c r="DL197" i="1"/>
  <c r="DM197" i="1"/>
  <c r="DN197" i="1"/>
  <c r="DO197" i="1"/>
  <c r="DP197" i="1"/>
  <c r="CP198" i="1"/>
  <c r="CQ198" i="1"/>
  <c r="CR198" i="1"/>
  <c r="CS198" i="1"/>
  <c r="CT198" i="1"/>
  <c r="CU198" i="1"/>
  <c r="CV198" i="1"/>
  <c r="CW198" i="1"/>
  <c r="CX198" i="1"/>
  <c r="CY198" i="1"/>
  <c r="CZ198" i="1"/>
  <c r="DA198" i="1"/>
  <c r="DB198" i="1"/>
  <c r="DC198" i="1"/>
  <c r="DD198" i="1"/>
  <c r="DE198" i="1"/>
  <c r="DF198" i="1"/>
  <c r="DG198" i="1"/>
  <c r="DH198" i="1"/>
  <c r="DI198" i="1"/>
  <c r="DJ198" i="1"/>
  <c r="DK198" i="1"/>
  <c r="DL198" i="1"/>
  <c r="DM198" i="1"/>
  <c r="DN198" i="1"/>
  <c r="DO198" i="1"/>
  <c r="DP198" i="1"/>
  <c r="CP199" i="1"/>
  <c r="CQ199" i="1"/>
  <c r="CR199" i="1"/>
  <c r="CS199" i="1"/>
  <c r="CT199" i="1"/>
  <c r="CU199" i="1"/>
  <c r="CV199" i="1"/>
  <c r="CW199" i="1"/>
  <c r="CX199" i="1"/>
  <c r="CY199" i="1"/>
  <c r="CZ199" i="1"/>
  <c r="DA199" i="1"/>
  <c r="DB199" i="1"/>
  <c r="DC199" i="1"/>
  <c r="DD199" i="1"/>
  <c r="DE199" i="1"/>
  <c r="DF199" i="1"/>
  <c r="DG199" i="1"/>
  <c r="DH199" i="1"/>
  <c r="DI199" i="1"/>
  <c r="DJ199" i="1"/>
  <c r="DK199" i="1"/>
  <c r="DL199" i="1"/>
  <c r="DM199" i="1"/>
  <c r="DN199" i="1"/>
  <c r="DO199" i="1"/>
  <c r="DP199" i="1"/>
  <c r="CP200" i="1"/>
  <c r="CQ200" i="1"/>
  <c r="CR200" i="1"/>
  <c r="CS200" i="1"/>
  <c r="CT200" i="1"/>
  <c r="CU200" i="1"/>
  <c r="CV200" i="1"/>
  <c r="CW200" i="1"/>
  <c r="CX200" i="1"/>
  <c r="CY200" i="1"/>
  <c r="CZ200" i="1"/>
  <c r="DA200" i="1"/>
  <c r="DB200" i="1"/>
  <c r="DC200" i="1"/>
  <c r="DD200" i="1"/>
  <c r="DE200" i="1"/>
  <c r="DF200" i="1"/>
  <c r="DG200" i="1"/>
  <c r="DH200" i="1"/>
  <c r="DI200" i="1"/>
  <c r="DJ200" i="1"/>
  <c r="DK200" i="1"/>
  <c r="DL200" i="1"/>
  <c r="DM200" i="1"/>
  <c r="DN200" i="1"/>
  <c r="DO200" i="1"/>
  <c r="DP200" i="1"/>
  <c r="CP201" i="1"/>
  <c r="CQ201" i="1"/>
  <c r="CR201" i="1"/>
  <c r="CS201" i="1"/>
  <c r="CT201" i="1"/>
  <c r="CU201" i="1"/>
  <c r="CV201" i="1"/>
  <c r="CW201" i="1"/>
  <c r="CX201" i="1"/>
  <c r="CY201" i="1"/>
  <c r="CZ201" i="1"/>
  <c r="DA201" i="1"/>
  <c r="DB201" i="1"/>
  <c r="DC201" i="1"/>
  <c r="DD201" i="1"/>
  <c r="DE201" i="1"/>
  <c r="DF201" i="1"/>
  <c r="DG201" i="1"/>
  <c r="DH201" i="1"/>
  <c r="DI201" i="1"/>
  <c r="DJ201" i="1"/>
  <c r="DK201" i="1"/>
  <c r="DL201" i="1"/>
  <c r="DM201" i="1"/>
  <c r="DN201" i="1"/>
  <c r="DO201" i="1"/>
  <c r="DP201" i="1"/>
  <c r="CP202" i="1"/>
  <c r="CQ202" i="1"/>
  <c r="CR202" i="1"/>
  <c r="CS202" i="1"/>
  <c r="CT202" i="1"/>
  <c r="CU202" i="1"/>
  <c r="CV202" i="1"/>
  <c r="CW202" i="1"/>
  <c r="CX202" i="1"/>
  <c r="CY202" i="1"/>
  <c r="CZ202" i="1"/>
  <c r="DA202" i="1"/>
  <c r="DB202" i="1"/>
  <c r="DC202" i="1"/>
  <c r="DD202" i="1"/>
  <c r="DE202" i="1"/>
  <c r="DF202" i="1"/>
  <c r="DG202" i="1"/>
  <c r="DH202" i="1"/>
  <c r="DI202" i="1"/>
  <c r="DJ202" i="1"/>
  <c r="DK202" i="1"/>
  <c r="DL202" i="1"/>
  <c r="DM202" i="1"/>
  <c r="DN202" i="1"/>
  <c r="DO202" i="1"/>
  <c r="DP202" i="1"/>
  <c r="CP203" i="1"/>
  <c r="CQ203" i="1"/>
  <c r="CR203" i="1"/>
  <c r="CS203" i="1"/>
  <c r="CT203" i="1"/>
  <c r="CU203" i="1"/>
  <c r="CV203" i="1"/>
  <c r="CW203" i="1"/>
  <c r="CX203" i="1"/>
  <c r="CY203" i="1"/>
  <c r="CZ203" i="1"/>
  <c r="DA203" i="1"/>
  <c r="DB203" i="1"/>
  <c r="DC203" i="1"/>
  <c r="DD203" i="1"/>
  <c r="DE203" i="1"/>
  <c r="DF203" i="1"/>
  <c r="DG203" i="1"/>
  <c r="DH203" i="1"/>
  <c r="DI203" i="1"/>
  <c r="DJ203" i="1"/>
  <c r="DK203" i="1"/>
  <c r="DL203" i="1"/>
  <c r="DM203" i="1"/>
  <c r="DN203" i="1"/>
  <c r="DO203" i="1"/>
  <c r="DP203" i="1"/>
  <c r="CP204" i="1"/>
  <c r="CQ204" i="1"/>
  <c r="CR204" i="1"/>
  <c r="CS204" i="1"/>
  <c r="CT204" i="1"/>
  <c r="CU204" i="1"/>
  <c r="CV204" i="1"/>
  <c r="CW204" i="1"/>
  <c r="CX204" i="1"/>
  <c r="CY204" i="1"/>
  <c r="CZ204" i="1"/>
  <c r="DA204" i="1"/>
  <c r="DB204" i="1"/>
  <c r="DC204" i="1"/>
  <c r="DD204" i="1"/>
  <c r="DE204" i="1"/>
  <c r="DF204" i="1"/>
  <c r="DG204" i="1"/>
  <c r="DH204" i="1"/>
  <c r="DI204" i="1"/>
  <c r="DJ204" i="1"/>
  <c r="DK204" i="1"/>
  <c r="DL204" i="1"/>
  <c r="DM204" i="1"/>
  <c r="DN204" i="1"/>
  <c r="DO204" i="1"/>
  <c r="DP204" i="1"/>
  <c r="CP205" i="1"/>
  <c r="CQ205" i="1"/>
  <c r="CR205" i="1"/>
  <c r="CS205" i="1"/>
  <c r="CT205" i="1"/>
  <c r="CU205" i="1"/>
  <c r="CV205" i="1"/>
  <c r="CW205" i="1"/>
  <c r="CX205" i="1"/>
  <c r="CY205" i="1"/>
  <c r="CZ205" i="1"/>
  <c r="DA205" i="1"/>
  <c r="DB205" i="1"/>
  <c r="DC205" i="1"/>
  <c r="DD205" i="1"/>
  <c r="DE205" i="1"/>
  <c r="DF205" i="1"/>
  <c r="DG205" i="1"/>
  <c r="DH205" i="1"/>
  <c r="DI205" i="1"/>
  <c r="DJ205" i="1"/>
  <c r="DK205" i="1"/>
  <c r="DL205" i="1"/>
  <c r="DM205" i="1"/>
  <c r="DN205" i="1"/>
  <c r="DO205" i="1"/>
  <c r="DP205" i="1"/>
  <c r="CP206" i="1"/>
  <c r="CQ206" i="1"/>
  <c r="CR206" i="1"/>
  <c r="CS206" i="1"/>
  <c r="CT206" i="1"/>
  <c r="CU206" i="1"/>
  <c r="CV206" i="1"/>
  <c r="CW206" i="1"/>
  <c r="CX206" i="1"/>
  <c r="CY206" i="1"/>
  <c r="CZ206" i="1"/>
  <c r="DA206" i="1"/>
  <c r="DB206" i="1"/>
  <c r="DC206" i="1"/>
  <c r="DD206" i="1"/>
  <c r="DE206" i="1"/>
  <c r="DF206" i="1"/>
  <c r="DG206" i="1"/>
  <c r="DH206" i="1"/>
  <c r="DI206" i="1"/>
  <c r="DJ206" i="1"/>
  <c r="DK206" i="1"/>
  <c r="DL206" i="1"/>
  <c r="DM206" i="1"/>
  <c r="DN206" i="1"/>
  <c r="DO206" i="1"/>
  <c r="DP206" i="1"/>
  <c r="CP207" i="1"/>
  <c r="CQ207" i="1"/>
  <c r="CR207" i="1"/>
  <c r="CS207" i="1"/>
  <c r="CT207" i="1"/>
  <c r="CU207" i="1"/>
  <c r="CV207" i="1"/>
  <c r="CW207" i="1"/>
  <c r="CX207" i="1"/>
  <c r="CY207" i="1"/>
  <c r="CZ207" i="1"/>
  <c r="DA207" i="1"/>
  <c r="DB207" i="1"/>
  <c r="DC207" i="1"/>
  <c r="DD207" i="1"/>
  <c r="DE207" i="1"/>
  <c r="DF207" i="1"/>
  <c r="DG207" i="1"/>
  <c r="DH207" i="1"/>
  <c r="DI207" i="1"/>
  <c r="DJ207" i="1"/>
  <c r="DK207" i="1"/>
  <c r="DL207" i="1"/>
  <c r="DM207" i="1"/>
  <c r="DN207" i="1"/>
  <c r="DO207" i="1"/>
  <c r="DP207" i="1"/>
  <c r="CP208" i="1"/>
  <c r="CQ208" i="1"/>
  <c r="CR208" i="1"/>
  <c r="CS208" i="1"/>
  <c r="CT208" i="1"/>
  <c r="CU208" i="1"/>
  <c r="CV208" i="1"/>
  <c r="CW208" i="1"/>
  <c r="CX208" i="1"/>
  <c r="CY208" i="1"/>
  <c r="CZ208" i="1"/>
  <c r="DA208" i="1"/>
  <c r="DB208" i="1"/>
  <c r="DC208" i="1"/>
  <c r="DD208" i="1"/>
  <c r="DE208" i="1"/>
  <c r="DF208" i="1"/>
  <c r="DG208" i="1"/>
  <c r="DH208" i="1"/>
  <c r="DI208" i="1"/>
  <c r="DJ208" i="1"/>
  <c r="DK208" i="1"/>
  <c r="DL208" i="1"/>
  <c r="DM208" i="1"/>
  <c r="DN208" i="1"/>
  <c r="DO208" i="1"/>
  <c r="DP208" i="1"/>
  <c r="CP209" i="1"/>
  <c r="CQ209" i="1"/>
  <c r="CR209" i="1"/>
  <c r="CS209" i="1"/>
  <c r="CT209" i="1"/>
  <c r="CU209" i="1"/>
  <c r="CV209" i="1"/>
  <c r="CW209" i="1"/>
  <c r="CX209" i="1"/>
  <c r="CY209" i="1"/>
  <c r="CZ209" i="1"/>
  <c r="DA209" i="1"/>
  <c r="DB209" i="1"/>
  <c r="DC209" i="1"/>
  <c r="DD209" i="1"/>
  <c r="DE209" i="1"/>
  <c r="DF209" i="1"/>
  <c r="DG209" i="1"/>
  <c r="DH209" i="1"/>
  <c r="DI209" i="1"/>
  <c r="DJ209" i="1"/>
  <c r="DK209" i="1"/>
  <c r="DL209" i="1"/>
  <c r="DM209" i="1"/>
  <c r="DN209" i="1"/>
  <c r="DO209" i="1"/>
  <c r="DP209" i="1"/>
  <c r="CP210" i="1"/>
  <c r="CQ210" i="1"/>
  <c r="CR210" i="1"/>
  <c r="CS210" i="1"/>
  <c r="CT210" i="1"/>
  <c r="CU210" i="1"/>
  <c r="CV210" i="1"/>
  <c r="CW210" i="1"/>
  <c r="CX210" i="1"/>
  <c r="CY210" i="1"/>
  <c r="CZ210" i="1"/>
  <c r="DA210" i="1"/>
  <c r="DB210" i="1"/>
  <c r="DC210" i="1"/>
  <c r="DD210" i="1"/>
  <c r="DE210" i="1"/>
  <c r="DF210" i="1"/>
  <c r="DG210" i="1"/>
  <c r="DH210" i="1"/>
  <c r="DI210" i="1"/>
  <c r="DJ210" i="1"/>
  <c r="DK210" i="1"/>
  <c r="DL210" i="1"/>
  <c r="DM210" i="1"/>
  <c r="DN210" i="1"/>
  <c r="DO210" i="1"/>
  <c r="DP210" i="1"/>
  <c r="CP211" i="1"/>
  <c r="CQ211" i="1"/>
  <c r="CR211" i="1"/>
  <c r="CS211" i="1"/>
  <c r="CT211" i="1"/>
  <c r="CU211" i="1"/>
  <c r="CV211" i="1"/>
  <c r="CW211" i="1"/>
  <c r="CX211" i="1"/>
  <c r="CY211" i="1"/>
  <c r="CZ211" i="1"/>
  <c r="DA211" i="1"/>
  <c r="DB211" i="1"/>
  <c r="DC211" i="1"/>
  <c r="DD211" i="1"/>
  <c r="DE211" i="1"/>
  <c r="DF211" i="1"/>
  <c r="DG211" i="1"/>
  <c r="DH211" i="1"/>
  <c r="DI211" i="1"/>
  <c r="DJ211" i="1"/>
  <c r="DK211" i="1"/>
  <c r="DL211" i="1"/>
  <c r="DM211" i="1"/>
  <c r="DN211" i="1"/>
  <c r="DO211" i="1"/>
  <c r="DP211" i="1"/>
  <c r="CP212" i="1"/>
  <c r="CQ212" i="1"/>
  <c r="CR212" i="1"/>
  <c r="CS212" i="1"/>
  <c r="CT212" i="1"/>
  <c r="CU212" i="1"/>
  <c r="CV212" i="1"/>
  <c r="CW212" i="1"/>
  <c r="CX212" i="1"/>
  <c r="CY212" i="1"/>
  <c r="CZ212" i="1"/>
  <c r="DA212" i="1"/>
  <c r="DB212" i="1"/>
  <c r="DC212" i="1"/>
  <c r="DD212" i="1"/>
  <c r="DE212" i="1"/>
  <c r="DF212" i="1"/>
  <c r="DG212" i="1"/>
  <c r="DH212" i="1"/>
  <c r="DI212" i="1"/>
  <c r="DJ212" i="1"/>
  <c r="DK212" i="1"/>
  <c r="DL212" i="1"/>
  <c r="DM212" i="1"/>
  <c r="DN212" i="1"/>
  <c r="DO212" i="1"/>
  <c r="DP212" i="1"/>
  <c r="CP213" i="1"/>
  <c r="CQ213" i="1"/>
  <c r="CR213" i="1"/>
  <c r="CS213" i="1"/>
  <c r="CT213" i="1"/>
  <c r="CU213" i="1"/>
  <c r="CV213" i="1"/>
  <c r="CW213" i="1"/>
  <c r="CX213" i="1"/>
  <c r="CY213" i="1"/>
  <c r="CZ213" i="1"/>
  <c r="DA213" i="1"/>
  <c r="DB213" i="1"/>
  <c r="DC213" i="1"/>
  <c r="DD213" i="1"/>
  <c r="DE213" i="1"/>
  <c r="DF213" i="1"/>
  <c r="DG213" i="1"/>
  <c r="DH213" i="1"/>
  <c r="DI213" i="1"/>
  <c r="DJ213" i="1"/>
  <c r="DK213" i="1"/>
  <c r="DL213" i="1"/>
  <c r="DM213" i="1"/>
  <c r="DN213" i="1"/>
  <c r="DO213" i="1"/>
  <c r="DP213" i="1"/>
  <c r="CP214" i="1"/>
  <c r="CQ214" i="1"/>
  <c r="CR214" i="1"/>
  <c r="CS214" i="1"/>
  <c r="CT214" i="1"/>
  <c r="CU214" i="1"/>
  <c r="CV214" i="1"/>
  <c r="CW214" i="1"/>
  <c r="CX214" i="1"/>
  <c r="CY214" i="1"/>
  <c r="CZ214" i="1"/>
  <c r="DA214" i="1"/>
  <c r="DB214" i="1"/>
  <c r="DC214" i="1"/>
  <c r="DD214" i="1"/>
  <c r="DE214" i="1"/>
  <c r="DF214" i="1"/>
  <c r="DG214" i="1"/>
  <c r="DH214" i="1"/>
  <c r="DI214" i="1"/>
  <c r="DJ214" i="1"/>
  <c r="DK214" i="1"/>
  <c r="DL214" i="1"/>
  <c r="DM214" i="1"/>
  <c r="DN214" i="1"/>
  <c r="DO214" i="1"/>
  <c r="DP214" i="1"/>
  <c r="CP215" i="1"/>
  <c r="CQ215" i="1"/>
  <c r="CR215" i="1"/>
  <c r="CS215" i="1"/>
  <c r="CT215" i="1"/>
  <c r="CU215" i="1"/>
  <c r="CV215" i="1"/>
  <c r="CW215" i="1"/>
  <c r="CX215" i="1"/>
  <c r="CY215" i="1"/>
  <c r="CZ215" i="1"/>
  <c r="DA215" i="1"/>
  <c r="DB215" i="1"/>
  <c r="DC215" i="1"/>
  <c r="DD215" i="1"/>
  <c r="DE215" i="1"/>
  <c r="DF215" i="1"/>
  <c r="DG215" i="1"/>
  <c r="DH215" i="1"/>
  <c r="DI215" i="1"/>
  <c r="DJ215" i="1"/>
  <c r="DK215" i="1"/>
  <c r="DL215" i="1"/>
  <c r="DM215" i="1"/>
  <c r="DN215" i="1"/>
  <c r="DO215" i="1"/>
  <c r="DP215" i="1"/>
  <c r="CP216" i="1"/>
  <c r="CQ216" i="1"/>
  <c r="CR216" i="1"/>
  <c r="CS216" i="1"/>
  <c r="CT216" i="1"/>
  <c r="CU216" i="1"/>
  <c r="CV216" i="1"/>
  <c r="CW216" i="1"/>
  <c r="CX216" i="1"/>
  <c r="CY216" i="1"/>
  <c r="CZ216" i="1"/>
  <c r="DA216" i="1"/>
  <c r="DB216" i="1"/>
  <c r="DC216" i="1"/>
  <c r="DD216" i="1"/>
  <c r="DE216" i="1"/>
  <c r="DF216" i="1"/>
  <c r="DG216" i="1"/>
  <c r="DH216" i="1"/>
  <c r="DI216" i="1"/>
  <c r="DJ216" i="1"/>
  <c r="DK216" i="1"/>
  <c r="DL216" i="1"/>
  <c r="DM216" i="1"/>
  <c r="DN216" i="1"/>
  <c r="DO216" i="1"/>
  <c r="DP216" i="1"/>
  <c r="CP217" i="1"/>
  <c r="CQ217" i="1"/>
  <c r="CR217" i="1"/>
  <c r="CS217" i="1"/>
  <c r="CT217" i="1"/>
  <c r="CU217" i="1"/>
  <c r="CV217" i="1"/>
  <c r="CW217" i="1"/>
  <c r="CX217" i="1"/>
  <c r="CY217" i="1"/>
  <c r="CZ217" i="1"/>
  <c r="DA217" i="1"/>
  <c r="DB217" i="1"/>
  <c r="DC217" i="1"/>
  <c r="DD217" i="1"/>
  <c r="DE217" i="1"/>
  <c r="DF217" i="1"/>
  <c r="DG217" i="1"/>
  <c r="DH217" i="1"/>
  <c r="DI217" i="1"/>
  <c r="DJ217" i="1"/>
  <c r="DK217" i="1"/>
  <c r="DL217" i="1"/>
  <c r="DM217" i="1"/>
  <c r="DN217" i="1"/>
  <c r="DO217" i="1"/>
  <c r="DP217" i="1"/>
  <c r="CP218" i="1"/>
  <c r="CQ218" i="1"/>
  <c r="CR218" i="1"/>
  <c r="CS218" i="1"/>
  <c r="CT218" i="1"/>
  <c r="CU218" i="1"/>
  <c r="CV218" i="1"/>
  <c r="CW218" i="1"/>
  <c r="CX218" i="1"/>
  <c r="CY218" i="1"/>
  <c r="CZ218" i="1"/>
  <c r="DA218" i="1"/>
  <c r="DB218" i="1"/>
  <c r="DC218" i="1"/>
  <c r="DD218" i="1"/>
  <c r="DE218" i="1"/>
  <c r="DF218" i="1"/>
  <c r="DG218" i="1"/>
  <c r="DH218" i="1"/>
  <c r="DI218" i="1"/>
  <c r="DJ218" i="1"/>
  <c r="DK218" i="1"/>
  <c r="DL218" i="1"/>
  <c r="DM218" i="1"/>
  <c r="DN218" i="1"/>
  <c r="DO218" i="1"/>
  <c r="DP218" i="1"/>
  <c r="CP219" i="1"/>
  <c r="CQ219" i="1"/>
  <c r="CR219" i="1"/>
  <c r="CS219" i="1"/>
  <c r="CT219" i="1"/>
  <c r="CU219" i="1"/>
  <c r="CV219" i="1"/>
  <c r="CW219" i="1"/>
  <c r="CX219" i="1"/>
  <c r="CY219" i="1"/>
  <c r="CZ219" i="1"/>
  <c r="DA219" i="1"/>
  <c r="DB219" i="1"/>
  <c r="DC219" i="1"/>
  <c r="DD219" i="1"/>
  <c r="DE219" i="1"/>
  <c r="DF219" i="1"/>
  <c r="DG219" i="1"/>
  <c r="DH219" i="1"/>
  <c r="DI219" i="1"/>
  <c r="DJ219" i="1"/>
  <c r="DK219" i="1"/>
  <c r="DL219" i="1"/>
  <c r="DM219" i="1"/>
  <c r="DN219" i="1"/>
  <c r="DO219" i="1"/>
  <c r="DP219" i="1"/>
  <c r="CP220" i="1"/>
  <c r="CQ220" i="1"/>
  <c r="CR220" i="1"/>
  <c r="CS220" i="1"/>
  <c r="CT220" i="1"/>
  <c r="CU220" i="1"/>
  <c r="CV220" i="1"/>
  <c r="CW220" i="1"/>
  <c r="CX220" i="1"/>
  <c r="CY220" i="1"/>
  <c r="CZ220" i="1"/>
  <c r="DA220" i="1"/>
  <c r="DB220" i="1"/>
  <c r="DC220" i="1"/>
  <c r="DD220" i="1"/>
  <c r="DE220" i="1"/>
  <c r="DF220" i="1"/>
  <c r="DG220" i="1"/>
  <c r="DH220" i="1"/>
  <c r="DI220" i="1"/>
  <c r="DJ220" i="1"/>
  <c r="DK220" i="1"/>
  <c r="DL220" i="1"/>
  <c r="DM220" i="1"/>
  <c r="DN220" i="1"/>
  <c r="DO220" i="1"/>
  <c r="DP220" i="1"/>
  <c r="CP221" i="1"/>
  <c r="CQ221" i="1"/>
  <c r="CR221" i="1"/>
  <c r="CS221" i="1"/>
  <c r="CT221" i="1"/>
  <c r="CU221" i="1"/>
  <c r="CV221" i="1"/>
  <c r="CW221" i="1"/>
  <c r="CX221" i="1"/>
  <c r="CY221" i="1"/>
  <c r="CZ221" i="1"/>
  <c r="DA221" i="1"/>
  <c r="DB221" i="1"/>
  <c r="DC221" i="1"/>
  <c r="DD221" i="1"/>
  <c r="DE221" i="1"/>
  <c r="DF221" i="1"/>
  <c r="DG221" i="1"/>
  <c r="DH221" i="1"/>
  <c r="DI221" i="1"/>
  <c r="DJ221" i="1"/>
  <c r="DK221" i="1"/>
  <c r="DL221" i="1"/>
  <c r="DM221" i="1"/>
  <c r="DN221" i="1"/>
  <c r="DO221" i="1"/>
  <c r="DP221" i="1"/>
  <c r="CP222" i="1"/>
  <c r="CQ222" i="1"/>
  <c r="CR222" i="1"/>
  <c r="CS222" i="1"/>
  <c r="CT222" i="1"/>
  <c r="CU222" i="1"/>
  <c r="CV222" i="1"/>
  <c r="CW222" i="1"/>
  <c r="CX222" i="1"/>
  <c r="CY222" i="1"/>
  <c r="CZ222" i="1"/>
  <c r="DA222" i="1"/>
  <c r="DB222" i="1"/>
  <c r="DC222" i="1"/>
  <c r="DD222" i="1"/>
  <c r="DE222" i="1"/>
  <c r="DF222" i="1"/>
  <c r="DG222" i="1"/>
  <c r="DH222" i="1"/>
  <c r="DI222" i="1"/>
  <c r="DJ222" i="1"/>
  <c r="DK222" i="1"/>
  <c r="DL222" i="1"/>
  <c r="DM222" i="1"/>
  <c r="DN222" i="1"/>
  <c r="DO222" i="1"/>
  <c r="DP222" i="1"/>
  <c r="CP223" i="1"/>
  <c r="CQ223" i="1"/>
  <c r="CR223" i="1"/>
  <c r="CS223" i="1"/>
  <c r="CT223" i="1"/>
  <c r="CU223" i="1"/>
  <c r="CV223" i="1"/>
  <c r="CW223" i="1"/>
  <c r="CX223" i="1"/>
  <c r="CY223" i="1"/>
  <c r="CZ223" i="1"/>
  <c r="DA223" i="1"/>
  <c r="DB223" i="1"/>
  <c r="DC223" i="1"/>
  <c r="DD223" i="1"/>
  <c r="DE223" i="1"/>
  <c r="DF223" i="1"/>
  <c r="DG223" i="1"/>
  <c r="DH223" i="1"/>
  <c r="DI223" i="1"/>
  <c r="DJ223" i="1"/>
  <c r="DK223" i="1"/>
  <c r="DL223" i="1"/>
  <c r="DM223" i="1"/>
  <c r="DN223" i="1"/>
  <c r="DO223" i="1"/>
  <c r="DP223" i="1"/>
  <c r="CP224" i="1"/>
  <c r="CQ224" i="1"/>
  <c r="CR224" i="1"/>
  <c r="CS224" i="1"/>
  <c r="CT224" i="1"/>
  <c r="CU224" i="1"/>
  <c r="CV224" i="1"/>
  <c r="CW224" i="1"/>
  <c r="CX224" i="1"/>
  <c r="CY224" i="1"/>
  <c r="CZ224" i="1"/>
  <c r="DA224" i="1"/>
  <c r="DB224" i="1"/>
  <c r="DC224" i="1"/>
  <c r="DD224" i="1"/>
  <c r="DE224" i="1"/>
  <c r="DF224" i="1"/>
  <c r="DG224" i="1"/>
  <c r="DH224" i="1"/>
  <c r="DI224" i="1"/>
  <c r="DJ224" i="1"/>
  <c r="DK224" i="1"/>
  <c r="DL224" i="1"/>
  <c r="DM224" i="1"/>
  <c r="DN224" i="1"/>
  <c r="DO224" i="1"/>
  <c r="DP224" i="1"/>
  <c r="CP225" i="1"/>
  <c r="CQ225" i="1"/>
  <c r="CR225" i="1"/>
  <c r="CS225" i="1"/>
  <c r="CT225" i="1"/>
  <c r="CU225" i="1"/>
  <c r="CV225" i="1"/>
  <c r="CW225" i="1"/>
  <c r="CX225" i="1"/>
  <c r="CY225" i="1"/>
  <c r="CZ225" i="1"/>
  <c r="DA225" i="1"/>
  <c r="DB225" i="1"/>
  <c r="DC225" i="1"/>
  <c r="DD225" i="1"/>
  <c r="DE225" i="1"/>
  <c r="DF225" i="1"/>
  <c r="DG225" i="1"/>
  <c r="DH225" i="1"/>
  <c r="DI225" i="1"/>
  <c r="DJ225" i="1"/>
  <c r="DK225" i="1"/>
  <c r="DL225" i="1"/>
  <c r="DM225" i="1"/>
  <c r="DN225" i="1"/>
  <c r="DO225" i="1"/>
  <c r="DP225" i="1"/>
  <c r="CP226" i="1"/>
  <c r="CQ226" i="1"/>
  <c r="CR226" i="1"/>
  <c r="CS226" i="1"/>
  <c r="CT226" i="1"/>
  <c r="CU226" i="1"/>
  <c r="CV226" i="1"/>
  <c r="CW226" i="1"/>
  <c r="CX226" i="1"/>
  <c r="CY226" i="1"/>
  <c r="CZ226" i="1"/>
  <c r="DA226" i="1"/>
  <c r="DB226" i="1"/>
  <c r="DC226" i="1"/>
  <c r="DD226" i="1"/>
  <c r="DE226" i="1"/>
  <c r="DF226" i="1"/>
  <c r="DG226" i="1"/>
  <c r="DH226" i="1"/>
  <c r="DI226" i="1"/>
  <c r="DJ226" i="1"/>
  <c r="DK226" i="1"/>
  <c r="DL226" i="1"/>
  <c r="DM226" i="1"/>
  <c r="DN226" i="1"/>
  <c r="DO226" i="1"/>
  <c r="DP226" i="1"/>
  <c r="CP227" i="1"/>
  <c r="CQ227" i="1"/>
  <c r="CR227" i="1"/>
  <c r="CS227" i="1"/>
  <c r="CT227" i="1"/>
  <c r="CU227" i="1"/>
  <c r="CV227" i="1"/>
  <c r="CW227" i="1"/>
  <c r="CX227" i="1"/>
  <c r="CY227" i="1"/>
  <c r="CZ227" i="1"/>
  <c r="DA227" i="1"/>
  <c r="DB227" i="1"/>
  <c r="DC227" i="1"/>
  <c r="DD227" i="1"/>
  <c r="DE227" i="1"/>
  <c r="DF227" i="1"/>
  <c r="DG227" i="1"/>
  <c r="DH227" i="1"/>
  <c r="DI227" i="1"/>
  <c r="DJ227" i="1"/>
  <c r="DK227" i="1"/>
  <c r="DL227" i="1"/>
  <c r="DM227" i="1"/>
  <c r="DN227" i="1"/>
  <c r="DO227" i="1"/>
  <c r="DP227" i="1"/>
  <c r="CP228" i="1"/>
  <c r="CQ228" i="1"/>
  <c r="CR228" i="1"/>
  <c r="CS228" i="1"/>
  <c r="CT228" i="1"/>
  <c r="CU228" i="1"/>
  <c r="CV228" i="1"/>
  <c r="CW228" i="1"/>
  <c r="CX228" i="1"/>
  <c r="CY228" i="1"/>
  <c r="CZ228" i="1"/>
  <c r="DA228" i="1"/>
  <c r="DB228" i="1"/>
  <c r="DC228" i="1"/>
  <c r="DD228" i="1"/>
  <c r="DE228" i="1"/>
  <c r="DF228" i="1"/>
  <c r="DG228" i="1"/>
  <c r="DH228" i="1"/>
  <c r="DI228" i="1"/>
  <c r="DJ228" i="1"/>
  <c r="DK228" i="1"/>
  <c r="DL228" i="1"/>
  <c r="DM228" i="1"/>
  <c r="DN228" i="1"/>
  <c r="DO228" i="1"/>
  <c r="DP228" i="1"/>
  <c r="CP229" i="1"/>
  <c r="CQ229" i="1"/>
  <c r="CR229" i="1"/>
  <c r="CS229" i="1"/>
  <c r="CT229" i="1"/>
  <c r="CU229" i="1"/>
  <c r="CV229" i="1"/>
  <c r="CW229" i="1"/>
  <c r="CX229" i="1"/>
  <c r="CY229" i="1"/>
  <c r="CZ229" i="1"/>
  <c r="DA229" i="1"/>
  <c r="DB229" i="1"/>
  <c r="DC229" i="1"/>
  <c r="DD229" i="1"/>
  <c r="DE229" i="1"/>
  <c r="DF229" i="1"/>
  <c r="DG229" i="1"/>
  <c r="DH229" i="1"/>
  <c r="DI229" i="1"/>
  <c r="DJ229" i="1"/>
  <c r="DK229" i="1"/>
  <c r="DL229" i="1"/>
  <c r="DM229" i="1"/>
  <c r="DN229" i="1"/>
  <c r="DO229" i="1"/>
  <c r="DP229" i="1"/>
  <c r="CP230" i="1"/>
  <c r="CQ230" i="1"/>
  <c r="CR230" i="1"/>
  <c r="CS230" i="1"/>
  <c r="CT230" i="1"/>
  <c r="CU230" i="1"/>
  <c r="CV230" i="1"/>
  <c r="CW230" i="1"/>
  <c r="CX230" i="1"/>
  <c r="CY230" i="1"/>
  <c r="CZ230" i="1"/>
  <c r="DA230" i="1"/>
  <c r="DB230" i="1"/>
  <c r="DC230" i="1"/>
  <c r="DD230" i="1"/>
  <c r="DE230" i="1"/>
  <c r="DF230" i="1"/>
  <c r="DG230" i="1"/>
  <c r="DH230" i="1"/>
  <c r="DI230" i="1"/>
  <c r="DJ230" i="1"/>
  <c r="DK230" i="1"/>
  <c r="DL230" i="1"/>
  <c r="DM230" i="1"/>
  <c r="DN230" i="1"/>
  <c r="DO230" i="1"/>
  <c r="DP230" i="1"/>
  <c r="CP231" i="1"/>
  <c r="CQ231" i="1"/>
  <c r="CR231" i="1"/>
  <c r="CS231" i="1"/>
  <c r="CT231" i="1"/>
  <c r="CU231" i="1"/>
  <c r="CV231" i="1"/>
  <c r="CW231" i="1"/>
  <c r="CX231" i="1"/>
  <c r="CY231" i="1"/>
  <c r="CZ231" i="1"/>
  <c r="DA231" i="1"/>
  <c r="DB231" i="1"/>
  <c r="DC231" i="1"/>
  <c r="DD231" i="1"/>
  <c r="DE231" i="1"/>
  <c r="DF231" i="1"/>
  <c r="DG231" i="1"/>
  <c r="DH231" i="1"/>
  <c r="DI231" i="1"/>
  <c r="DJ231" i="1"/>
  <c r="DK231" i="1"/>
  <c r="DL231" i="1"/>
  <c r="DM231" i="1"/>
  <c r="DN231" i="1"/>
  <c r="DO231" i="1"/>
  <c r="DP231" i="1"/>
  <c r="CP232" i="1"/>
  <c r="CQ232" i="1"/>
  <c r="CR232" i="1"/>
  <c r="CS232" i="1"/>
  <c r="CT232" i="1"/>
  <c r="CU232" i="1"/>
  <c r="CV232" i="1"/>
  <c r="CW232" i="1"/>
  <c r="CX232" i="1"/>
  <c r="CY232" i="1"/>
  <c r="CZ232" i="1"/>
  <c r="DA232" i="1"/>
  <c r="DB232" i="1"/>
  <c r="DC232" i="1"/>
  <c r="DD232" i="1"/>
  <c r="DE232" i="1"/>
  <c r="DF232" i="1"/>
  <c r="DG232" i="1"/>
  <c r="DH232" i="1"/>
  <c r="DI232" i="1"/>
  <c r="DJ232" i="1"/>
  <c r="DK232" i="1"/>
  <c r="DL232" i="1"/>
  <c r="DM232" i="1"/>
  <c r="DN232" i="1"/>
  <c r="DO232" i="1"/>
  <c r="DP232" i="1"/>
  <c r="CP233" i="1"/>
  <c r="CQ233" i="1"/>
  <c r="CR233" i="1"/>
  <c r="CS233" i="1"/>
  <c r="CT233" i="1"/>
  <c r="CU233" i="1"/>
  <c r="CV233" i="1"/>
  <c r="CW233" i="1"/>
  <c r="CX233" i="1"/>
  <c r="CY233" i="1"/>
  <c r="CZ233" i="1"/>
  <c r="DA233" i="1"/>
  <c r="DB233" i="1"/>
  <c r="DC233" i="1"/>
  <c r="DD233" i="1"/>
  <c r="DE233" i="1"/>
  <c r="DF233" i="1"/>
  <c r="DG233" i="1"/>
  <c r="DH233" i="1"/>
  <c r="DI233" i="1"/>
  <c r="DJ233" i="1"/>
  <c r="DK233" i="1"/>
  <c r="DL233" i="1"/>
  <c r="DM233" i="1"/>
  <c r="DN233" i="1"/>
  <c r="DO233" i="1"/>
  <c r="DP233" i="1"/>
  <c r="CP234" i="1"/>
  <c r="CQ234" i="1"/>
  <c r="CR234" i="1"/>
  <c r="CS234" i="1"/>
  <c r="CT234" i="1"/>
  <c r="CU234" i="1"/>
  <c r="CV234" i="1"/>
  <c r="CW234" i="1"/>
  <c r="CX234" i="1"/>
  <c r="CY234" i="1"/>
  <c r="CZ234" i="1"/>
  <c r="DA234" i="1"/>
  <c r="DB234" i="1"/>
  <c r="DC234" i="1"/>
  <c r="DD234" i="1"/>
  <c r="DE234" i="1"/>
  <c r="DF234" i="1"/>
  <c r="DG234" i="1"/>
  <c r="DH234" i="1"/>
  <c r="DI234" i="1"/>
  <c r="DJ234" i="1"/>
  <c r="DK234" i="1"/>
  <c r="DL234" i="1"/>
  <c r="DM234" i="1"/>
  <c r="DN234" i="1"/>
  <c r="DO234" i="1"/>
  <c r="DP234" i="1"/>
  <c r="CP235" i="1"/>
  <c r="CQ235" i="1"/>
  <c r="CR235" i="1"/>
  <c r="CS235" i="1"/>
  <c r="CT235" i="1"/>
  <c r="CU235" i="1"/>
  <c r="CV235" i="1"/>
  <c r="CW235" i="1"/>
  <c r="CX235" i="1"/>
  <c r="CY235" i="1"/>
  <c r="CZ235" i="1"/>
  <c r="DA235" i="1"/>
  <c r="DB235" i="1"/>
  <c r="DC235" i="1"/>
  <c r="DD235" i="1"/>
  <c r="DE235" i="1"/>
  <c r="DF235" i="1"/>
  <c r="DG235" i="1"/>
  <c r="DH235" i="1"/>
  <c r="DI235" i="1"/>
  <c r="DJ235" i="1"/>
  <c r="DK235" i="1"/>
  <c r="DL235" i="1"/>
  <c r="DM235" i="1"/>
  <c r="DN235" i="1"/>
  <c r="DO235" i="1"/>
  <c r="DP235" i="1"/>
  <c r="CP236" i="1"/>
  <c r="CQ236" i="1"/>
  <c r="CR236" i="1"/>
  <c r="CS236" i="1"/>
  <c r="CT236" i="1"/>
  <c r="CU236" i="1"/>
  <c r="CV236" i="1"/>
  <c r="CW236" i="1"/>
  <c r="CX236" i="1"/>
  <c r="CY236" i="1"/>
  <c r="CZ236" i="1"/>
  <c r="DA236" i="1"/>
  <c r="DB236" i="1"/>
  <c r="DC236" i="1"/>
  <c r="DD236" i="1"/>
  <c r="DE236" i="1"/>
  <c r="DF236" i="1"/>
  <c r="DG236" i="1"/>
  <c r="DH236" i="1"/>
  <c r="DI236" i="1"/>
  <c r="DJ236" i="1"/>
  <c r="DK236" i="1"/>
  <c r="DL236" i="1"/>
  <c r="DM236" i="1"/>
  <c r="DN236" i="1"/>
  <c r="DO236" i="1"/>
  <c r="DP236" i="1"/>
  <c r="CP237" i="1"/>
  <c r="CQ237" i="1"/>
  <c r="CR237" i="1"/>
  <c r="CS237" i="1"/>
  <c r="CT237" i="1"/>
  <c r="CU237" i="1"/>
  <c r="CV237" i="1"/>
  <c r="CW237" i="1"/>
  <c r="CX237" i="1"/>
  <c r="CY237" i="1"/>
  <c r="CZ237" i="1"/>
  <c r="DA237" i="1"/>
  <c r="DB237" i="1"/>
  <c r="DC237" i="1"/>
  <c r="DD237" i="1"/>
  <c r="DE237" i="1"/>
  <c r="DF237" i="1"/>
  <c r="DG237" i="1"/>
  <c r="DH237" i="1"/>
  <c r="DI237" i="1"/>
  <c r="DJ237" i="1"/>
  <c r="DK237" i="1"/>
  <c r="DL237" i="1"/>
  <c r="DM237" i="1"/>
  <c r="DN237" i="1"/>
  <c r="DO237" i="1"/>
  <c r="DP237" i="1"/>
  <c r="CP238" i="1"/>
  <c r="CQ238" i="1"/>
  <c r="CR238" i="1"/>
  <c r="CS238" i="1"/>
  <c r="CT238" i="1"/>
  <c r="CU238" i="1"/>
  <c r="CV238" i="1"/>
  <c r="CW238" i="1"/>
  <c r="CX238" i="1"/>
  <c r="CY238" i="1"/>
  <c r="CZ238" i="1"/>
  <c r="DA238" i="1"/>
  <c r="DB238" i="1"/>
  <c r="DC238" i="1"/>
  <c r="DD238" i="1"/>
  <c r="DE238" i="1"/>
  <c r="DF238" i="1"/>
  <c r="DG238" i="1"/>
  <c r="DH238" i="1"/>
  <c r="DI238" i="1"/>
  <c r="DJ238" i="1"/>
  <c r="DK238" i="1"/>
  <c r="DL238" i="1"/>
  <c r="DM238" i="1"/>
  <c r="DN238" i="1"/>
  <c r="DO238" i="1"/>
  <c r="DP238" i="1"/>
  <c r="CP239" i="1"/>
  <c r="CQ239" i="1"/>
  <c r="CR239" i="1"/>
  <c r="CS239" i="1"/>
  <c r="CT239" i="1"/>
  <c r="CU239" i="1"/>
  <c r="CV239" i="1"/>
  <c r="CW239" i="1"/>
  <c r="CX239" i="1"/>
  <c r="CY239" i="1"/>
  <c r="CZ239" i="1"/>
  <c r="DA239" i="1"/>
  <c r="DB239" i="1"/>
  <c r="DC239" i="1"/>
  <c r="DD239" i="1"/>
  <c r="DE239" i="1"/>
  <c r="DF239" i="1"/>
  <c r="DG239" i="1"/>
  <c r="DH239" i="1"/>
  <c r="DI239" i="1"/>
  <c r="DJ239" i="1"/>
  <c r="DK239" i="1"/>
  <c r="DL239" i="1"/>
  <c r="DM239" i="1"/>
  <c r="DN239" i="1"/>
  <c r="DO239" i="1"/>
  <c r="DP239" i="1"/>
  <c r="CP240" i="1"/>
  <c r="CQ240" i="1"/>
  <c r="CR240" i="1"/>
  <c r="CS240" i="1"/>
  <c r="CT240" i="1"/>
  <c r="CU240" i="1"/>
  <c r="CV240" i="1"/>
  <c r="CW240" i="1"/>
  <c r="CX240" i="1"/>
  <c r="CY240" i="1"/>
  <c r="CZ240" i="1"/>
  <c r="DA240" i="1"/>
  <c r="DB240" i="1"/>
  <c r="DC240" i="1"/>
  <c r="DD240" i="1"/>
  <c r="DE240" i="1"/>
  <c r="DF240" i="1"/>
  <c r="DG240" i="1"/>
  <c r="DH240" i="1"/>
  <c r="DI240" i="1"/>
  <c r="DJ240" i="1"/>
  <c r="DK240" i="1"/>
  <c r="DL240" i="1"/>
  <c r="DM240" i="1"/>
  <c r="DN240" i="1"/>
  <c r="DO240" i="1"/>
  <c r="DP240" i="1"/>
  <c r="CP241" i="1"/>
  <c r="CQ241" i="1"/>
  <c r="CR241" i="1"/>
  <c r="CS241" i="1"/>
  <c r="CT241" i="1"/>
  <c r="CU241" i="1"/>
  <c r="CV241" i="1"/>
  <c r="CW241" i="1"/>
  <c r="CX241" i="1"/>
  <c r="CY241" i="1"/>
  <c r="CZ241" i="1"/>
  <c r="DA241" i="1"/>
  <c r="DB241" i="1"/>
  <c r="DC241" i="1"/>
  <c r="DD241" i="1"/>
  <c r="DE241" i="1"/>
  <c r="DF241" i="1"/>
  <c r="DG241" i="1"/>
  <c r="DH241" i="1"/>
  <c r="DI241" i="1"/>
  <c r="DJ241" i="1"/>
  <c r="DK241" i="1"/>
  <c r="DL241" i="1"/>
  <c r="DM241" i="1"/>
  <c r="DN241" i="1"/>
  <c r="DO241" i="1"/>
  <c r="DP241" i="1"/>
  <c r="CP242" i="1"/>
  <c r="CQ242" i="1"/>
  <c r="CR242" i="1"/>
  <c r="CS242" i="1"/>
  <c r="CT242" i="1"/>
  <c r="CU242" i="1"/>
  <c r="CV242" i="1"/>
  <c r="CW242" i="1"/>
  <c r="CX242" i="1"/>
  <c r="CY242" i="1"/>
  <c r="CZ242" i="1"/>
  <c r="DA242" i="1"/>
  <c r="DB242" i="1"/>
  <c r="DC242" i="1"/>
  <c r="DD242" i="1"/>
  <c r="DE242" i="1"/>
  <c r="DF242" i="1"/>
  <c r="DG242" i="1"/>
  <c r="DH242" i="1"/>
  <c r="DI242" i="1"/>
  <c r="DJ242" i="1"/>
  <c r="DK242" i="1"/>
  <c r="DL242" i="1"/>
  <c r="DM242" i="1"/>
  <c r="DN242" i="1"/>
  <c r="DO242" i="1"/>
  <c r="DP242" i="1"/>
  <c r="CP243" i="1"/>
  <c r="CQ243" i="1"/>
  <c r="CR243" i="1"/>
  <c r="CS243" i="1"/>
  <c r="CT243" i="1"/>
  <c r="CU243" i="1"/>
  <c r="CV243" i="1"/>
  <c r="CW243" i="1"/>
  <c r="CX243" i="1"/>
  <c r="CY243" i="1"/>
  <c r="CZ243" i="1"/>
  <c r="DA243" i="1"/>
  <c r="DB243" i="1"/>
  <c r="DC243" i="1"/>
  <c r="DD243" i="1"/>
  <c r="DE243" i="1"/>
  <c r="DF243" i="1"/>
  <c r="DG243" i="1"/>
  <c r="DH243" i="1"/>
  <c r="DI243" i="1"/>
  <c r="DJ243" i="1"/>
  <c r="DK243" i="1"/>
  <c r="DL243" i="1"/>
  <c r="DM243" i="1"/>
  <c r="DN243" i="1"/>
  <c r="DO243" i="1"/>
  <c r="DP243" i="1"/>
  <c r="CP244" i="1"/>
  <c r="CQ244" i="1"/>
  <c r="CR244" i="1"/>
  <c r="CS244" i="1"/>
  <c r="CT244" i="1"/>
  <c r="CU244" i="1"/>
  <c r="CV244" i="1"/>
  <c r="CW244" i="1"/>
  <c r="CX244" i="1"/>
  <c r="CY244" i="1"/>
  <c r="CZ244" i="1"/>
  <c r="DA244" i="1"/>
  <c r="DB244" i="1"/>
  <c r="DC244" i="1"/>
  <c r="DD244" i="1"/>
  <c r="DE244" i="1"/>
  <c r="DF244" i="1"/>
  <c r="DG244" i="1"/>
  <c r="DH244" i="1"/>
  <c r="DI244" i="1"/>
  <c r="DJ244" i="1"/>
  <c r="DK244" i="1"/>
  <c r="DL244" i="1"/>
  <c r="DM244" i="1"/>
  <c r="DN244" i="1"/>
  <c r="DO244" i="1"/>
  <c r="DP244" i="1"/>
  <c r="CP245" i="1"/>
  <c r="CQ245" i="1"/>
  <c r="CR245" i="1"/>
  <c r="CS245" i="1"/>
  <c r="CT245" i="1"/>
  <c r="CU245" i="1"/>
  <c r="CV245" i="1"/>
  <c r="CW245" i="1"/>
  <c r="CX245" i="1"/>
  <c r="CY245" i="1"/>
  <c r="CZ245" i="1"/>
  <c r="DA245" i="1"/>
  <c r="DB245" i="1"/>
  <c r="DC245" i="1"/>
  <c r="DD245" i="1"/>
  <c r="DE245" i="1"/>
  <c r="DF245" i="1"/>
  <c r="DG245" i="1"/>
  <c r="DH245" i="1"/>
  <c r="DI245" i="1"/>
  <c r="DJ245" i="1"/>
  <c r="DK245" i="1"/>
  <c r="DL245" i="1"/>
  <c r="DM245" i="1"/>
  <c r="DN245" i="1"/>
  <c r="DO245" i="1"/>
  <c r="DP245" i="1"/>
  <c r="CP246" i="1"/>
  <c r="CQ246" i="1"/>
  <c r="CR246" i="1"/>
  <c r="CS246" i="1"/>
  <c r="CT246" i="1"/>
  <c r="CU246" i="1"/>
  <c r="CV246" i="1"/>
  <c r="CW246" i="1"/>
  <c r="CX246" i="1"/>
  <c r="CY246" i="1"/>
  <c r="CZ246" i="1"/>
  <c r="DA246" i="1"/>
  <c r="DB246" i="1"/>
  <c r="DC246" i="1"/>
  <c r="DD246" i="1"/>
  <c r="DE246" i="1"/>
  <c r="DF246" i="1"/>
  <c r="DG246" i="1"/>
  <c r="DH246" i="1"/>
  <c r="DI246" i="1"/>
  <c r="DJ246" i="1"/>
  <c r="DK246" i="1"/>
  <c r="DL246" i="1"/>
  <c r="DM246" i="1"/>
  <c r="DN246" i="1"/>
  <c r="DO246" i="1"/>
  <c r="DP246" i="1"/>
  <c r="CP247" i="1"/>
  <c r="CQ247" i="1"/>
  <c r="CR247" i="1"/>
  <c r="CS247" i="1"/>
  <c r="CT247" i="1"/>
  <c r="CU247" i="1"/>
  <c r="CV247" i="1"/>
  <c r="CW247" i="1"/>
  <c r="CX247" i="1"/>
  <c r="CY247" i="1"/>
  <c r="CZ247" i="1"/>
  <c r="DA247" i="1"/>
  <c r="DB247" i="1"/>
  <c r="DC247" i="1"/>
  <c r="DD247" i="1"/>
  <c r="DE247" i="1"/>
  <c r="DF247" i="1"/>
  <c r="DG247" i="1"/>
  <c r="DH247" i="1"/>
  <c r="DI247" i="1"/>
  <c r="DJ247" i="1"/>
  <c r="DK247" i="1"/>
  <c r="DL247" i="1"/>
  <c r="DM247" i="1"/>
  <c r="DN247" i="1"/>
  <c r="DO247" i="1"/>
  <c r="DP247" i="1"/>
  <c r="CP248" i="1"/>
  <c r="CQ248" i="1"/>
  <c r="CR248" i="1"/>
  <c r="CS248" i="1"/>
  <c r="CT248" i="1"/>
  <c r="CU248" i="1"/>
  <c r="CV248" i="1"/>
  <c r="CW248" i="1"/>
  <c r="CX248" i="1"/>
  <c r="CY248" i="1"/>
  <c r="CZ248" i="1"/>
  <c r="DA248" i="1"/>
  <c r="DB248" i="1"/>
  <c r="DC248" i="1"/>
  <c r="DD248" i="1"/>
  <c r="DE248" i="1"/>
  <c r="DF248" i="1"/>
  <c r="DG248" i="1"/>
  <c r="DH248" i="1"/>
  <c r="DI248" i="1"/>
  <c r="DJ248" i="1"/>
  <c r="DK248" i="1"/>
  <c r="DL248" i="1"/>
  <c r="DM248" i="1"/>
  <c r="DN248" i="1"/>
  <c r="DO248" i="1"/>
  <c r="DP248" i="1"/>
  <c r="CP249" i="1"/>
  <c r="CQ249" i="1"/>
  <c r="CR249" i="1"/>
  <c r="CS249" i="1"/>
  <c r="CT249" i="1"/>
  <c r="CU249" i="1"/>
  <c r="CV249" i="1"/>
  <c r="CW249" i="1"/>
  <c r="CX249" i="1"/>
  <c r="CY249" i="1"/>
  <c r="CZ249" i="1"/>
  <c r="DA249" i="1"/>
  <c r="DB249" i="1"/>
  <c r="DC249" i="1"/>
  <c r="DD249" i="1"/>
  <c r="DE249" i="1"/>
  <c r="DF249" i="1"/>
  <c r="DG249" i="1"/>
  <c r="DH249" i="1"/>
  <c r="DI249" i="1"/>
  <c r="DJ249" i="1"/>
  <c r="DK249" i="1"/>
  <c r="DL249" i="1"/>
  <c r="DM249" i="1"/>
  <c r="DN249" i="1"/>
  <c r="DO249" i="1"/>
  <c r="DP249" i="1"/>
  <c r="CP250" i="1"/>
  <c r="CQ250" i="1"/>
  <c r="CR250" i="1"/>
  <c r="CS250" i="1"/>
  <c r="CT250" i="1"/>
  <c r="CU250" i="1"/>
  <c r="CV250" i="1"/>
  <c r="CW250" i="1"/>
  <c r="CX250" i="1"/>
  <c r="CY250" i="1"/>
  <c r="CZ250" i="1"/>
  <c r="DA250" i="1"/>
  <c r="DB250" i="1"/>
  <c r="DC250" i="1"/>
  <c r="DD250" i="1"/>
  <c r="DE250" i="1"/>
  <c r="DF250" i="1"/>
  <c r="DG250" i="1"/>
  <c r="DH250" i="1"/>
  <c r="DI250" i="1"/>
  <c r="DJ250" i="1"/>
  <c r="DK250" i="1"/>
  <c r="DL250" i="1"/>
  <c r="DM250" i="1"/>
  <c r="DN250" i="1"/>
  <c r="DO250" i="1"/>
  <c r="DP250" i="1"/>
  <c r="CP251" i="1"/>
  <c r="CQ251" i="1"/>
  <c r="CR251" i="1"/>
  <c r="CS251" i="1"/>
  <c r="CT251" i="1"/>
  <c r="CU251" i="1"/>
  <c r="CV251" i="1"/>
  <c r="CW251" i="1"/>
  <c r="CX251" i="1"/>
  <c r="CY251" i="1"/>
  <c r="CZ251" i="1"/>
  <c r="DA251" i="1"/>
  <c r="DB251" i="1"/>
  <c r="DC251" i="1"/>
  <c r="DD251" i="1"/>
  <c r="DE251" i="1"/>
  <c r="DF251" i="1"/>
  <c r="DG251" i="1"/>
  <c r="DH251" i="1"/>
  <c r="DI251" i="1"/>
  <c r="DJ251" i="1"/>
  <c r="DK251" i="1"/>
  <c r="DL251" i="1"/>
  <c r="DM251" i="1"/>
  <c r="DN251" i="1"/>
  <c r="DO251" i="1"/>
  <c r="DP251" i="1"/>
  <c r="CP252" i="1"/>
  <c r="CQ252" i="1"/>
  <c r="CR252" i="1"/>
  <c r="CS252" i="1"/>
  <c r="CT252" i="1"/>
  <c r="CU252" i="1"/>
  <c r="CV252" i="1"/>
  <c r="CW252" i="1"/>
  <c r="CX252" i="1"/>
  <c r="CY252" i="1"/>
  <c r="CZ252" i="1"/>
  <c r="DA252" i="1"/>
  <c r="DB252" i="1"/>
  <c r="DC252" i="1"/>
  <c r="DD252" i="1"/>
  <c r="DE252" i="1"/>
  <c r="DF252" i="1"/>
  <c r="DG252" i="1"/>
  <c r="DH252" i="1"/>
  <c r="DI252" i="1"/>
  <c r="DJ252" i="1"/>
  <c r="DK252" i="1"/>
  <c r="DL252" i="1"/>
  <c r="DM252" i="1"/>
  <c r="DN252" i="1"/>
  <c r="DO252" i="1"/>
  <c r="DP252" i="1"/>
  <c r="CP253" i="1"/>
  <c r="CQ253" i="1"/>
  <c r="CR253" i="1"/>
  <c r="CS253" i="1"/>
  <c r="CT253" i="1"/>
  <c r="CU253" i="1"/>
  <c r="CV253" i="1"/>
  <c r="CW253" i="1"/>
  <c r="CX253" i="1"/>
  <c r="CY253" i="1"/>
  <c r="CZ253" i="1"/>
  <c r="DA253" i="1"/>
  <c r="DB253" i="1"/>
  <c r="DC253" i="1"/>
  <c r="DD253" i="1"/>
  <c r="DE253" i="1"/>
  <c r="DF253" i="1"/>
  <c r="DG253" i="1"/>
  <c r="DH253" i="1"/>
  <c r="DI253" i="1"/>
  <c r="DJ253" i="1"/>
  <c r="DK253" i="1"/>
  <c r="DL253" i="1"/>
  <c r="DM253" i="1"/>
  <c r="DN253" i="1"/>
  <c r="DO253" i="1"/>
  <c r="DP253" i="1"/>
  <c r="CP254" i="1"/>
  <c r="CQ254" i="1"/>
  <c r="CR254" i="1"/>
  <c r="CS254" i="1"/>
  <c r="CT254" i="1"/>
  <c r="CU254" i="1"/>
  <c r="CV254" i="1"/>
  <c r="CW254" i="1"/>
  <c r="CX254" i="1"/>
  <c r="CY254" i="1"/>
  <c r="CZ254" i="1"/>
  <c r="DA254" i="1"/>
  <c r="DB254" i="1"/>
  <c r="DC254" i="1"/>
  <c r="DD254" i="1"/>
  <c r="DE254" i="1"/>
  <c r="DF254" i="1"/>
  <c r="DG254" i="1"/>
  <c r="DH254" i="1"/>
  <c r="DI254" i="1"/>
  <c r="DJ254" i="1"/>
  <c r="DK254" i="1"/>
  <c r="DL254" i="1"/>
  <c r="DM254" i="1"/>
  <c r="DN254" i="1"/>
  <c r="DO254" i="1"/>
  <c r="DP254" i="1"/>
  <c r="CP255" i="1"/>
  <c r="CQ255" i="1"/>
  <c r="CR255" i="1"/>
  <c r="CS255" i="1"/>
  <c r="CT255" i="1"/>
  <c r="CU255" i="1"/>
  <c r="CV255" i="1"/>
  <c r="CW255" i="1"/>
  <c r="CX255" i="1"/>
  <c r="CY255" i="1"/>
  <c r="CZ255" i="1"/>
  <c r="DA255" i="1"/>
  <c r="DB255" i="1"/>
  <c r="DC255" i="1"/>
  <c r="DD255" i="1"/>
  <c r="DE255" i="1"/>
  <c r="DF255" i="1"/>
  <c r="DG255" i="1"/>
  <c r="DH255" i="1"/>
  <c r="DI255" i="1"/>
  <c r="DJ255" i="1"/>
  <c r="DK255" i="1"/>
  <c r="DL255" i="1"/>
  <c r="DM255" i="1"/>
  <c r="DN255" i="1"/>
  <c r="DO255" i="1"/>
  <c r="DP255" i="1"/>
  <c r="CP256" i="1"/>
  <c r="CQ256" i="1"/>
  <c r="CR256" i="1"/>
  <c r="CS256" i="1"/>
  <c r="CT256" i="1"/>
  <c r="CU256" i="1"/>
  <c r="CV256" i="1"/>
  <c r="CW256" i="1"/>
  <c r="CX256" i="1"/>
  <c r="CY256" i="1"/>
  <c r="CZ256" i="1"/>
  <c r="DA256" i="1"/>
  <c r="DB256" i="1"/>
  <c r="DC256" i="1"/>
  <c r="DD256" i="1"/>
  <c r="DE256" i="1"/>
  <c r="DF256" i="1"/>
  <c r="DG256" i="1"/>
  <c r="DH256" i="1"/>
  <c r="DI256" i="1"/>
  <c r="DJ256" i="1"/>
  <c r="DK256" i="1"/>
  <c r="DL256" i="1"/>
  <c r="DM256" i="1"/>
  <c r="DN256" i="1"/>
  <c r="DO256" i="1"/>
  <c r="DP256" i="1"/>
  <c r="CP257" i="1"/>
  <c r="CQ257" i="1"/>
  <c r="CR257" i="1"/>
  <c r="CS257" i="1"/>
  <c r="CT257" i="1"/>
  <c r="CU257" i="1"/>
  <c r="CV257" i="1"/>
  <c r="CW257" i="1"/>
  <c r="CX257" i="1"/>
  <c r="CY257" i="1"/>
  <c r="CZ257" i="1"/>
  <c r="DA257" i="1"/>
  <c r="DB257" i="1"/>
  <c r="DC257" i="1"/>
  <c r="DD257" i="1"/>
  <c r="DE257" i="1"/>
  <c r="DF257" i="1"/>
  <c r="DG257" i="1"/>
  <c r="DH257" i="1"/>
  <c r="DI257" i="1"/>
  <c r="DJ257" i="1"/>
  <c r="DK257" i="1"/>
  <c r="DL257" i="1"/>
  <c r="DM257" i="1"/>
  <c r="DN257" i="1"/>
  <c r="DO257" i="1"/>
  <c r="DP257" i="1"/>
  <c r="CP258" i="1"/>
  <c r="CQ258" i="1"/>
  <c r="CR258" i="1"/>
  <c r="CS258" i="1"/>
  <c r="CT258" i="1"/>
  <c r="CU258" i="1"/>
  <c r="CV258" i="1"/>
  <c r="CW258" i="1"/>
  <c r="CX258" i="1"/>
  <c r="CY258" i="1"/>
  <c r="CZ258" i="1"/>
  <c r="DA258" i="1"/>
  <c r="DB258" i="1"/>
  <c r="DC258" i="1"/>
  <c r="DD258" i="1"/>
  <c r="DE258" i="1"/>
  <c r="DF258" i="1"/>
  <c r="DG258" i="1"/>
  <c r="DH258" i="1"/>
  <c r="DI258" i="1"/>
  <c r="DJ258" i="1"/>
  <c r="DK258" i="1"/>
  <c r="DL258" i="1"/>
  <c r="DM258" i="1"/>
  <c r="DN258" i="1"/>
  <c r="DO258" i="1"/>
  <c r="DP258" i="1"/>
  <c r="CP259" i="1"/>
  <c r="CQ259" i="1"/>
  <c r="CR259" i="1"/>
  <c r="CS259" i="1"/>
  <c r="CT259" i="1"/>
  <c r="CU259" i="1"/>
  <c r="CV259" i="1"/>
  <c r="CW259" i="1"/>
  <c r="CX259" i="1"/>
  <c r="CY259" i="1"/>
  <c r="CZ259" i="1"/>
  <c r="DA259" i="1"/>
  <c r="DB259" i="1"/>
  <c r="DC259" i="1"/>
  <c r="DD259" i="1"/>
  <c r="DE259" i="1"/>
  <c r="DF259" i="1"/>
  <c r="DG259" i="1"/>
  <c r="DH259" i="1"/>
  <c r="DI259" i="1"/>
  <c r="DJ259" i="1"/>
  <c r="DK259" i="1"/>
  <c r="DL259" i="1"/>
  <c r="DM259" i="1"/>
  <c r="DN259" i="1"/>
  <c r="DO259" i="1"/>
  <c r="DP259" i="1"/>
  <c r="CP260" i="1"/>
  <c r="CQ260" i="1"/>
  <c r="CR260" i="1"/>
  <c r="CS260" i="1"/>
  <c r="CT260" i="1"/>
  <c r="CU260" i="1"/>
  <c r="CV260" i="1"/>
  <c r="CW260" i="1"/>
  <c r="CX260" i="1"/>
  <c r="CY260" i="1"/>
  <c r="CZ260" i="1"/>
  <c r="DA260" i="1"/>
  <c r="DB260" i="1"/>
  <c r="DC260" i="1"/>
  <c r="DD260" i="1"/>
  <c r="DE260" i="1"/>
  <c r="DF260" i="1"/>
  <c r="DG260" i="1"/>
  <c r="DH260" i="1"/>
  <c r="DI260" i="1"/>
  <c r="DJ260" i="1"/>
  <c r="DK260" i="1"/>
  <c r="DL260" i="1"/>
  <c r="DM260" i="1"/>
  <c r="DN260" i="1"/>
  <c r="DO260" i="1"/>
  <c r="DP260" i="1"/>
  <c r="CP261" i="1"/>
  <c r="CQ261" i="1"/>
  <c r="CR261" i="1"/>
  <c r="CS261" i="1"/>
  <c r="CT261" i="1"/>
  <c r="CU261" i="1"/>
  <c r="CV261" i="1"/>
  <c r="CW261" i="1"/>
  <c r="CX261" i="1"/>
  <c r="CY261" i="1"/>
  <c r="CZ261" i="1"/>
  <c r="DA261" i="1"/>
  <c r="DB261" i="1"/>
  <c r="DC261" i="1"/>
  <c r="DD261" i="1"/>
  <c r="DE261" i="1"/>
  <c r="DF261" i="1"/>
  <c r="DG261" i="1"/>
  <c r="DH261" i="1"/>
  <c r="DI261" i="1"/>
  <c r="DJ261" i="1"/>
  <c r="DK261" i="1"/>
  <c r="DL261" i="1"/>
  <c r="DM261" i="1"/>
  <c r="DN261" i="1"/>
  <c r="DO261" i="1"/>
  <c r="DP261" i="1"/>
  <c r="CP262" i="1"/>
  <c r="CQ262" i="1"/>
  <c r="CR262" i="1"/>
  <c r="CS262" i="1"/>
  <c r="CT262" i="1"/>
  <c r="CU262" i="1"/>
  <c r="CV262" i="1"/>
  <c r="CW262" i="1"/>
  <c r="CX262" i="1"/>
  <c r="CY262" i="1"/>
  <c r="CZ262" i="1"/>
  <c r="DA262" i="1"/>
  <c r="DB262" i="1"/>
  <c r="DC262" i="1"/>
  <c r="DD262" i="1"/>
  <c r="DE262" i="1"/>
  <c r="DF262" i="1"/>
  <c r="DG262" i="1"/>
  <c r="DH262" i="1"/>
  <c r="DI262" i="1"/>
  <c r="DJ262" i="1"/>
  <c r="DK262" i="1"/>
  <c r="DL262" i="1"/>
  <c r="DM262" i="1"/>
  <c r="DN262" i="1"/>
  <c r="DO262" i="1"/>
  <c r="DP262" i="1"/>
  <c r="CP263" i="1"/>
  <c r="CQ263" i="1"/>
  <c r="CR263" i="1"/>
  <c r="CS263" i="1"/>
  <c r="CT263" i="1"/>
  <c r="CU263" i="1"/>
  <c r="CV263" i="1"/>
  <c r="CW263" i="1"/>
  <c r="CX263" i="1"/>
  <c r="CY263" i="1"/>
  <c r="CZ263" i="1"/>
  <c r="DA263" i="1"/>
  <c r="DB263" i="1"/>
  <c r="DC263" i="1"/>
  <c r="DD263" i="1"/>
  <c r="DE263" i="1"/>
  <c r="DF263" i="1"/>
  <c r="DG263" i="1"/>
  <c r="DH263" i="1"/>
  <c r="DI263" i="1"/>
  <c r="DJ263" i="1"/>
  <c r="DK263" i="1"/>
  <c r="DL263" i="1"/>
  <c r="DM263" i="1"/>
  <c r="DN263" i="1"/>
  <c r="DO263" i="1"/>
  <c r="DP263" i="1"/>
  <c r="CP264" i="1"/>
  <c r="CQ264" i="1"/>
  <c r="CR264" i="1"/>
  <c r="CS264" i="1"/>
  <c r="CT264" i="1"/>
  <c r="CU264" i="1"/>
  <c r="CV264" i="1"/>
  <c r="CW264" i="1"/>
  <c r="CX264" i="1"/>
  <c r="CY264" i="1"/>
  <c r="CZ264" i="1"/>
  <c r="DA264" i="1"/>
  <c r="DB264" i="1"/>
  <c r="DC264" i="1"/>
  <c r="DD264" i="1"/>
  <c r="DE264" i="1"/>
  <c r="DF264" i="1"/>
  <c r="DG264" i="1"/>
  <c r="DH264" i="1"/>
  <c r="DI264" i="1"/>
  <c r="DJ264" i="1"/>
  <c r="DK264" i="1"/>
  <c r="DL264" i="1"/>
  <c r="DM264" i="1"/>
  <c r="DN264" i="1"/>
  <c r="DO264" i="1"/>
  <c r="DP264" i="1"/>
  <c r="CP265" i="1"/>
  <c r="CQ265" i="1"/>
  <c r="CR265" i="1"/>
  <c r="CS265" i="1"/>
  <c r="CT265" i="1"/>
  <c r="CU265" i="1"/>
  <c r="CV265" i="1"/>
  <c r="CW265" i="1"/>
  <c r="CX265" i="1"/>
  <c r="CY265" i="1"/>
  <c r="CZ265" i="1"/>
  <c r="DA265" i="1"/>
  <c r="DB265" i="1"/>
  <c r="DC265" i="1"/>
  <c r="DD265" i="1"/>
  <c r="DE265" i="1"/>
  <c r="DF265" i="1"/>
  <c r="DG265" i="1"/>
  <c r="DH265" i="1"/>
  <c r="DI265" i="1"/>
  <c r="DJ265" i="1"/>
  <c r="DK265" i="1"/>
  <c r="DL265" i="1"/>
  <c r="DM265" i="1"/>
  <c r="DN265" i="1"/>
  <c r="DO265" i="1"/>
  <c r="DP265" i="1"/>
  <c r="CP266" i="1"/>
  <c r="CQ266" i="1"/>
  <c r="CR266" i="1"/>
  <c r="CS266" i="1"/>
  <c r="CT266" i="1"/>
  <c r="CU266" i="1"/>
  <c r="CV266" i="1"/>
  <c r="CW266" i="1"/>
  <c r="CX266" i="1"/>
  <c r="CY266" i="1"/>
  <c r="CZ266" i="1"/>
  <c r="DA266" i="1"/>
  <c r="DB266" i="1"/>
  <c r="DC266" i="1"/>
  <c r="DD266" i="1"/>
  <c r="DE266" i="1"/>
  <c r="DF266" i="1"/>
  <c r="DG266" i="1"/>
  <c r="DH266" i="1"/>
  <c r="DI266" i="1"/>
  <c r="DJ266" i="1"/>
  <c r="DK266" i="1"/>
  <c r="DL266" i="1"/>
  <c r="DM266" i="1"/>
  <c r="DN266" i="1"/>
  <c r="DO266" i="1"/>
  <c r="DP266" i="1"/>
  <c r="CP267" i="1"/>
  <c r="CQ267" i="1"/>
  <c r="CR267" i="1"/>
  <c r="CS267" i="1"/>
  <c r="CT267" i="1"/>
  <c r="CU267" i="1"/>
  <c r="CV267" i="1"/>
  <c r="CW267" i="1"/>
  <c r="CX267" i="1"/>
  <c r="CY267" i="1"/>
  <c r="CZ267" i="1"/>
  <c r="DA267" i="1"/>
  <c r="DB267" i="1"/>
  <c r="DC267" i="1"/>
  <c r="DD267" i="1"/>
  <c r="DE267" i="1"/>
  <c r="DF267" i="1"/>
  <c r="DG267" i="1"/>
  <c r="DH267" i="1"/>
  <c r="DI267" i="1"/>
  <c r="DJ267" i="1"/>
  <c r="DK267" i="1"/>
  <c r="DL267" i="1"/>
  <c r="DM267" i="1"/>
  <c r="DN267" i="1"/>
  <c r="DO267" i="1"/>
  <c r="DP267" i="1"/>
  <c r="CP268" i="1"/>
  <c r="CQ268" i="1"/>
  <c r="CR268" i="1"/>
  <c r="CS268" i="1"/>
  <c r="CT268" i="1"/>
  <c r="CU268" i="1"/>
  <c r="CV268" i="1"/>
  <c r="CW268" i="1"/>
  <c r="CX268" i="1"/>
  <c r="CY268" i="1"/>
  <c r="CZ268" i="1"/>
  <c r="DA268" i="1"/>
  <c r="DB268" i="1"/>
  <c r="DC268" i="1"/>
  <c r="DD268" i="1"/>
  <c r="DE268" i="1"/>
  <c r="DF268" i="1"/>
  <c r="DG268" i="1"/>
  <c r="DH268" i="1"/>
  <c r="DI268" i="1"/>
  <c r="DJ268" i="1"/>
  <c r="DK268" i="1"/>
  <c r="DL268" i="1"/>
  <c r="DM268" i="1"/>
  <c r="DN268" i="1"/>
  <c r="DO268" i="1"/>
  <c r="DP268" i="1"/>
  <c r="CP269" i="1"/>
  <c r="CQ269" i="1"/>
  <c r="CR269" i="1"/>
  <c r="CS269" i="1"/>
  <c r="CT269" i="1"/>
  <c r="CU269" i="1"/>
  <c r="CV269" i="1"/>
  <c r="CW269" i="1"/>
  <c r="CX269" i="1"/>
  <c r="CY269" i="1"/>
  <c r="CZ269" i="1"/>
  <c r="DA269" i="1"/>
  <c r="DB269" i="1"/>
  <c r="DC269" i="1"/>
  <c r="DD269" i="1"/>
  <c r="DE269" i="1"/>
  <c r="DF269" i="1"/>
  <c r="DG269" i="1"/>
  <c r="DH269" i="1"/>
  <c r="DI269" i="1"/>
  <c r="DJ269" i="1"/>
  <c r="DK269" i="1"/>
  <c r="DL269" i="1"/>
  <c r="DM269" i="1"/>
  <c r="DN269" i="1"/>
  <c r="DO269" i="1"/>
  <c r="DP269" i="1"/>
  <c r="CP270" i="1"/>
  <c r="CQ270" i="1"/>
  <c r="CR270" i="1"/>
  <c r="CS270" i="1"/>
  <c r="CT270" i="1"/>
  <c r="CU270" i="1"/>
  <c r="CV270" i="1"/>
  <c r="CW270" i="1"/>
  <c r="CX270" i="1"/>
  <c r="CY270" i="1"/>
  <c r="CZ270" i="1"/>
  <c r="DA270" i="1"/>
  <c r="DB270" i="1"/>
  <c r="DC270" i="1"/>
  <c r="DD270" i="1"/>
  <c r="DE270" i="1"/>
  <c r="DF270" i="1"/>
  <c r="DG270" i="1"/>
  <c r="DH270" i="1"/>
  <c r="DI270" i="1"/>
  <c r="DJ270" i="1"/>
  <c r="DK270" i="1"/>
  <c r="DL270" i="1"/>
  <c r="DM270" i="1"/>
  <c r="DN270" i="1"/>
  <c r="DO270" i="1"/>
  <c r="DP270" i="1"/>
  <c r="CP271" i="1"/>
  <c r="CQ271" i="1"/>
  <c r="CR271" i="1"/>
  <c r="CS271" i="1"/>
  <c r="CT271" i="1"/>
  <c r="CU271" i="1"/>
  <c r="CV271" i="1"/>
  <c r="CW271" i="1"/>
  <c r="CX271" i="1"/>
  <c r="CY271" i="1"/>
  <c r="CZ271" i="1"/>
  <c r="DA271" i="1"/>
  <c r="DB271" i="1"/>
  <c r="DC271" i="1"/>
  <c r="DD271" i="1"/>
  <c r="DE271" i="1"/>
  <c r="DF271" i="1"/>
  <c r="DG271" i="1"/>
  <c r="DH271" i="1"/>
  <c r="DI271" i="1"/>
  <c r="DJ271" i="1"/>
  <c r="DK271" i="1"/>
  <c r="DL271" i="1"/>
  <c r="DM271" i="1"/>
  <c r="DN271" i="1"/>
  <c r="DO271" i="1"/>
  <c r="DP271" i="1"/>
  <c r="CP272" i="1"/>
  <c r="CQ272" i="1"/>
  <c r="CR272" i="1"/>
  <c r="CS272" i="1"/>
  <c r="CT272" i="1"/>
  <c r="CU272" i="1"/>
  <c r="CV272" i="1"/>
  <c r="CW272" i="1"/>
  <c r="CX272" i="1"/>
  <c r="CY272" i="1"/>
  <c r="CZ272" i="1"/>
  <c r="DA272" i="1"/>
  <c r="DB272" i="1"/>
  <c r="DC272" i="1"/>
  <c r="DD272" i="1"/>
  <c r="DE272" i="1"/>
  <c r="DF272" i="1"/>
  <c r="DG272" i="1"/>
  <c r="DH272" i="1"/>
  <c r="DI272" i="1"/>
  <c r="DJ272" i="1"/>
  <c r="DK272" i="1"/>
  <c r="DL272" i="1"/>
  <c r="DM272" i="1"/>
  <c r="DN272" i="1"/>
  <c r="DO272" i="1"/>
  <c r="DP272" i="1"/>
  <c r="CP273" i="1"/>
  <c r="CQ273" i="1"/>
  <c r="CR273" i="1"/>
  <c r="CS273" i="1"/>
  <c r="CT273" i="1"/>
  <c r="CU273" i="1"/>
  <c r="CV273" i="1"/>
  <c r="CW273" i="1"/>
  <c r="CX273" i="1"/>
  <c r="CY273" i="1"/>
  <c r="CZ273" i="1"/>
  <c r="DA273" i="1"/>
  <c r="DB273" i="1"/>
  <c r="DC273" i="1"/>
  <c r="DD273" i="1"/>
  <c r="DE273" i="1"/>
  <c r="DF273" i="1"/>
  <c r="DG273" i="1"/>
  <c r="DH273" i="1"/>
  <c r="DI273" i="1"/>
  <c r="DJ273" i="1"/>
  <c r="DK273" i="1"/>
  <c r="DL273" i="1"/>
  <c r="DM273" i="1"/>
  <c r="DN273" i="1"/>
  <c r="DO273" i="1"/>
  <c r="DP273" i="1"/>
  <c r="CP274" i="1"/>
  <c r="CQ274" i="1"/>
  <c r="CR274" i="1"/>
  <c r="CS274" i="1"/>
  <c r="CT274" i="1"/>
  <c r="CU274" i="1"/>
  <c r="CV274" i="1"/>
  <c r="CW274" i="1"/>
  <c r="CX274" i="1"/>
  <c r="CY274" i="1"/>
  <c r="CZ274" i="1"/>
  <c r="DA274" i="1"/>
  <c r="DB274" i="1"/>
  <c r="DC274" i="1"/>
  <c r="DD274" i="1"/>
  <c r="DE274" i="1"/>
  <c r="DF274" i="1"/>
  <c r="DG274" i="1"/>
  <c r="DH274" i="1"/>
  <c r="DI274" i="1"/>
  <c r="DJ274" i="1"/>
  <c r="DK274" i="1"/>
  <c r="DL274" i="1"/>
  <c r="DM274" i="1"/>
  <c r="DN274" i="1"/>
  <c r="DO274" i="1"/>
  <c r="DP274" i="1"/>
  <c r="CP275" i="1"/>
  <c r="CQ275" i="1"/>
  <c r="CR275" i="1"/>
  <c r="CS275" i="1"/>
  <c r="CT275" i="1"/>
  <c r="CU275" i="1"/>
  <c r="CV275" i="1"/>
  <c r="CW275" i="1"/>
  <c r="CX275" i="1"/>
  <c r="CY275" i="1"/>
  <c r="CZ275" i="1"/>
  <c r="DA275" i="1"/>
  <c r="DB275" i="1"/>
  <c r="DC275" i="1"/>
  <c r="DD275" i="1"/>
  <c r="DE275" i="1"/>
  <c r="DF275" i="1"/>
  <c r="DG275" i="1"/>
  <c r="DH275" i="1"/>
  <c r="DI275" i="1"/>
  <c r="DJ275" i="1"/>
  <c r="DK275" i="1"/>
  <c r="DL275" i="1"/>
  <c r="DM275" i="1"/>
  <c r="DN275" i="1"/>
  <c r="DO275" i="1"/>
  <c r="DP275" i="1"/>
  <c r="CP276" i="1"/>
  <c r="CQ276" i="1"/>
  <c r="CR276" i="1"/>
  <c r="CS276" i="1"/>
  <c r="CT276" i="1"/>
  <c r="CU276" i="1"/>
  <c r="CV276" i="1"/>
  <c r="CW276" i="1"/>
  <c r="CX276" i="1"/>
  <c r="CY276" i="1"/>
  <c r="CZ276" i="1"/>
  <c r="DA276" i="1"/>
  <c r="DB276" i="1"/>
  <c r="DC276" i="1"/>
  <c r="DD276" i="1"/>
  <c r="DE276" i="1"/>
  <c r="DF276" i="1"/>
  <c r="DG276" i="1"/>
  <c r="DH276" i="1"/>
  <c r="DI276" i="1"/>
  <c r="DJ276" i="1"/>
  <c r="DK276" i="1"/>
  <c r="DL276" i="1"/>
  <c r="DM276" i="1"/>
  <c r="DN276" i="1"/>
  <c r="DO276" i="1"/>
  <c r="DP276" i="1"/>
  <c r="CP277" i="1"/>
  <c r="CQ277" i="1"/>
  <c r="CR277" i="1"/>
  <c r="CS277" i="1"/>
  <c r="CT277" i="1"/>
  <c r="CU277" i="1"/>
  <c r="CV277" i="1"/>
  <c r="CW277" i="1"/>
  <c r="CX277" i="1"/>
  <c r="CY277" i="1"/>
  <c r="CZ277" i="1"/>
  <c r="DA277" i="1"/>
  <c r="DB277" i="1"/>
  <c r="DC277" i="1"/>
  <c r="DD277" i="1"/>
  <c r="DE277" i="1"/>
  <c r="DF277" i="1"/>
  <c r="DG277" i="1"/>
  <c r="DH277" i="1"/>
  <c r="DI277" i="1"/>
  <c r="DJ277" i="1"/>
  <c r="DK277" i="1"/>
  <c r="DL277" i="1"/>
  <c r="DM277" i="1"/>
  <c r="DN277" i="1"/>
  <c r="DO277" i="1"/>
  <c r="DP277" i="1"/>
  <c r="CP278" i="1"/>
  <c r="CQ278" i="1"/>
  <c r="CR278" i="1"/>
  <c r="CS278" i="1"/>
  <c r="CT278" i="1"/>
  <c r="CU278" i="1"/>
  <c r="CV278" i="1"/>
  <c r="CW278" i="1"/>
  <c r="CX278" i="1"/>
  <c r="CY278" i="1"/>
  <c r="CZ278" i="1"/>
  <c r="DA278" i="1"/>
  <c r="DB278" i="1"/>
  <c r="DC278" i="1"/>
  <c r="DD278" i="1"/>
  <c r="DE278" i="1"/>
  <c r="DF278" i="1"/>
  <c r="DG278" i="1"/>
  <c r="DH278" i="1"/>
  <c r="DI278" i="1"/>
  <c r="DJ278" i="1"/>
  <c r="DK278" i="1"/>
  <c r="DL278" i="1"/>
  <c r="DM278" i="1"/>
  <c r="DN278" i="1"/>
  <c r="DO278" i="1"/>
  <c r="DP278" i="1"/>
  <c r="CP279" i="1"/>
  <c r="CQ279" i="1"/>
  <c r="CR279" i="1"/>
  <c r="CS279" i="1"/>
  <c r="CT279" i="1"/>
  <c r="CU279" i="1"/>
  <c r="CV279" i="1"/>
  <c r="CW279" i="1"/>
  <c r="CX279" i="1"/>
  <c r="CY279" i="1"/>
  <c r="CZ279" i="1"/>
  <c r="DA279" i="1"/>
  <c r="DB279" i="1"/>
  <c r="DC279" i="1"/>
  <c r="DD279" i="1"/>
  <c r="DE279" i="1"/>
  <c r="DF279" i="1"/>
  <c r="DG279" i="1"/>
  <c r="DH279" i="1"/>
  <c r="DI279" i="1"/>
  <c r="DJ279" i="1"/>
  <c r="DK279" i="1"/>
  <c r="DL279" i="1"/>
  <c r="DM279" i="1"/>
  <c r="DN279" i="1"/>
  <c r="DO279" i="1"/>
  <c r="DP279" i="1"/>
  <c r="CP280" i="1"/>
  <c r="CQ280" i="1"/>
  <c r="CR280" i="1"/>
  <c r="CS280" i="1"/>
  <c r="CT280" i="1"/>
  <c r="CU280" i="1"/>
  <c r="CV280" i="1"/>
  <c r="CW280" i="1"/>
  <c r="CX280" i="1"/>
  <c r="CY280" i="1"/>
  <c r="CZ280" i="1"/>
  <c r="DA280" i="1"/>
  <c r="DB280" i="1"/>
  <c r="DC280" i="1"/>
  <c r="DD280" i="1"/>
  <c r="DE280" i="1"/>
  <c r="DF280" i="1"/>
  <c r="DG280" i="1"/>
  <c r="DH280" i="1"/>
  <c r="DI280" i="1"/>
  <c r="DJ280" i="1"/>
  <c r="DK280" i="1"/>
  <c r="DL280" i="1"/>
  <c r="DM280" i="1"/>
  <c r="DN280" i="1"/>
  <c r="DO280" i="1"/>
  <c r="DP280" i="1"/>
  <c r="CP281" i="1"/>
  <c r="CQ281" i="1"/>
  <c r="CR281" i="1"/>
  <c r="CS281" i="1"/>
  <c r="CT281" i="1"/>
  <c r="CU281" i="1"/>
  <c r="CV281" i="1"/>
  <c r="CW281" i="1"/>
  <c r="CX281" i="1"/>
  <c r="CY281" i="1"/>
  <c r="CZ281" i="1"/>
  <c r="DA281" i="1"/>
  <c r="DB281" i="1"/>
  <c r="DC281" i="1"/>
  <c r="DD281" i="1"/>
  <c r="DE281" i="1"/>
  <c r="DF281" i="1"/>
  <c r="DG281" i="1"/>
  <c r="DH281" i="1"/>
  <c r="DI281" i="1"/>
  <c r="DJ281" i="1"/>
  <c r="DK281" i="1"/>
  <c r="DL281" i="1"/>
  <c r="DM281" i="1"/>
  <c r="DN281" i="1"/>
  <c r="DO281" i="1"/>
  <c r="DP281" i="1"/>
  <c r="CP282" i="1"/>
  <c r="CQ282" i="1"/>
  <c r="CR282" i="1"/>
  <c r="CS282" i="1"/>
  <c r="CT282" i="1"/>
  <c r="CU282" i="1"/>
  <c r="CV282" i="1"/>
  <c r="CW282" i="1"/>
  <c r="CX282" i="1"/>
  <c r="CY282" i="1"/>
  <c r="CZ282" i="1"/>
  <c r="DA282" i="1"/>
  <c r="DB282" i="1"/>
  <c r="DC282" i="1"/>
  <c r="DD282" i="1"/>
  <c r="DE282" i="1"/>
  <c r="DF282" i="1"/>
  <c r="DG282" i="1"/>
  <c r="DH282" i="1"/>
  <c r="DI282" i="1"/>
  <c r="DJ282" i="1"/>
  <c r="DK282" i="1"/>
  <c r="DL282" i="1"/>
  <c r="DM282" i="1"/>
  <c r="DN282" i="1"/>
  <c r="DO282" i="1"/>
  <c r="DP282" i="1"/>
  <c r="CP283" i="1"/>
  <c r="CQ283" i="1"/>
  <c r="CR283" i="1"/>
  <c r="CS283" i="1"/>
  <c r="CT283" i="1"/>
  <c r="CU283" i="1"/>
  <c r="CV283" i="1"/>
  <c r="CW283" i="1"/>
  <c r="CX283" i="1"/>
  <c r="CY283" i="1"/>
  <c r="CZ283" i="1"/>
  <c r="DA283" i="1"/>
  <c r="DB283" i="1"/>
  <c r="DC283" i="1"/>
  <c r="DD283" i="1"/>
  <c r="DE283" i="1"/>
  <c r="DF283" i="1"/>
  <c r="DG283" i="1"/>
  <c r="DH283" i="1"/>
  <c r="DI283" i="1"/>
  <c r="DJ283" i="1"/>
  <c r="DK283" i="1"/>
  <c r="DL283" i="1"/>
  <c r="DM283" i="1"/>
  <c r="DN283" i="1"/>
  <c r="DO283" i="1"/>
  <c r="DP283" i="1"/>
  <c r="CP284" i="1"/>
  <c r="CQ284" i="1"/>
  <c r="CR284" i="1"/>
  <c r="CS284" i="1"/>
  <c r="CT284" i="1"/>
  <c r="CU284" i="1"/>
  <c r="CV284" i="1"/>
  <c r="CW284" i="1"/>
  <c r="CX284" i="1"/>
  <c r="CY284" i="1"/>
  <c r="CZ284" i="1"/>
  <c r="DA284" i="1"/>
  <c r="DB284" i="1"/>
  <c r="DC284" i="1"/>
  <c r="DD284" i="1"/>
  <c r="DE284" i="1"/>
  <c r="DF284" i="1"/>
  <c r="DG284" i="1"/>
  <c r="DH284" i="1"/>
  <c r="DI284" i="1"/>
  <c r="DJ284" i="1"/>
  <c r="DK284" i="1"/>
  <c r="DL284" i="1"/>
  <c r="DM284" i="1"/>
  <c r="DN284" i="1"/>
  <c r="DO284" i="1"/>
  <c r="DP284" i="1"/>
  <c r="CP285" i="1"/>
  <c r="CQ285" i="1"/>
  <c r="CR285" i="1"/>
  <c r="CS285" i="1"/>
  <c r="CT285" i="1"/>
  <c r="CU285" i="1"/>
  <c r="CV285" i="1"/>
  <c r="CW285" i="1"/>
  <c r="CX285" i="1"/>
  <c r="CY285" i="1"/>
  <c r="CZ285" i="1"/>
  <c r="DA285" i="1"/>
  <c r="DB285" i="1"/>
  <c r="DC285" i="1"/>
  <c r="DD285" i="1"/>
  <c r="DE285" i="1"/>
  <c r="DF285" i="1"/>
  <c r="DG285" i="1"/>
  <c r="DH285" i="1"/>
  <c r="DI285" i="1"/>
  <c r="DJ285" i="1"/>
  <c r="DK285" i="1"/>
  <c r="DL285" i="1"/>
  <c r="DM285" i="1"/>
  <c r="DN285" i="1"/>
  <c r="DO285" i="1"/>
  <c r="DP285" i="1"/>
  <c r="CP286" i="1"/>
  <c r="CQ286" i="1"/>
  <c r="CR286" i="1"/>
  <c r="CS286" i="1"/>
  <c r="CT286" i="1"/>
  <c r="CU286" i="1"/>
  <c r="CV286" i="1"/>
  <c r="CW286" i="1"/>
  <c r="CX286" i="1"/>
  <c r="CY286" i="1"/>
  <c r="CZ286" i="1"/>
  <c r="DA286" i="1"/>
  <c r="DB286" i="1"/>
  <c r="DC286" i="1"/>
  <c r="DD286" i="1"/>
  <c r="DE286" i="1"/>
  <c r="DF286" i="1"/>
  <c r="DG286" i="1"/>
  <c r="DH286" i="1"/>
  <c r="DI286" i="1"/>
  <c r="DJ286" i="1"/>
  <c r="DK286" i="1"/>
  <c r="DL286" i="1"/>
  <c r="DM286" i="1"/>
  <c r="DN286" i="1"/>
  <c r="DO286" i="1"/>
  <c r="DP286" i="1"/>
  <c r="CP287" i="1"/>
  <c r="CQ287" i="1"/>
  <c r="CR287" i="1"/>
  <c r="CS287" i="1"/>
  <c r="CT287" i="1"/>
  <c r="CU287" i="1"/>
  <c r="CV287" i="1"/>
  <c r="CW287" i="1"/>
  <c r="CX287" i="1"/>
  <c r="CY287" i="1"/>
  <c r="CZ287" i="1"/>
  <c r="DA287" i="1"/>
  <c r="DB287" i="1"/>
  <c r="DC287" i="1"/>
  <c r="DD287" i="1"/>
  <c r="DE287" i="1"/>
  <c r="DF287" i="1"/>
  <c r="DG287" i="1"/>
  <c r="DH287" i="1"/>
  <c r="DI287" i="1"/>
  <c r="DJ287" i="1"/>
  <c r="DK287" i="1"/>
  <c r="DL287" i="1"/>
  <c r="DM287" i="1"/>
  <c r="DN287" i="1"/>
  <c r="DO287" i="1"/>
  <c r="DP287" i="1"/>
  <c r="CP288" i="1"/>
  <c r="CQ288" i="1"/>
  <c r="CR288" i="1"/>
  <c r="CS288" i="1"/>
  <c r="CT288" i="1"/>
  <c r="CU288" i="1"/>
  <c r="CV288" i="1"/>
  <c r="CW288" i="1"/>
  <c r="CX288" i="1"/>
  <c r="CY288" i="1"/>
  <c r="CZ288" i="1"/>
  <c r="DA288" i="1"/>
  <c r="DB288" i="1"/>
  <c r="DC288" i="1"/>
  <c r="DD288" i="1"/>
  <c r="DE288" i="1"/>
  <c r="DF288" i="1"/>
  <c r="DG288" i="1"/>
  <c r="DH288" i="1"/>
  <c r="DI288" i="1"/>
  <c r="DJ288" i="1"/>
  <c r="DK288" i="1"/>
  <c r="DL288" i="1"/>
  <c r="DM288" i="1"/>
  <c r="DN288" i="1"/>
  <c r="DO288" i="1"/>
  <c r="DP288" i="1"/>
  <c r="CP289" i="1"/>
  <c r="CQ289" i="1"/>
  <c r="CR289" i="1"/>
  <c r="CS289" i="1"/>
  <c r="CT289" i="1"/>
  <c r="CU289" i="1"/>
  <c r="CV289" i="1"/>
  <c r="CW289" i="1"/>
  <c r="CX289" i="1"/>
  <c r="CY289" i="1"/>
  <c r="CZ289" i="1"/>
  <c r="DA289" i="1"/>
  <c r="DB289" i="1"/>
  <c r="DC289" i="1"/>
  <c r="DD289" i="1"/>
  <c r="DE289" i="1"/>
  <c r="DF289" i="1"/>
  <c r="DG289" i="1"/>
  <c r="DH289" i="1"/>
  <c r="DI289" i="1"/>
  <c r="DJ289" i="1"/>
  <c r="DK289" i="1"/>
  <c r="DL289" i="1"/>
  <c r="DM289" i="1"/>
  <c r="DN289" i="1"/>
  <c r="DO289" i="1"/>
  <c r="DP289" i="1"/>
  <c r="CP290" i="1"/>
  <c r="CQ290" i="1"/>
  <c r="CR290" i="1"/>
  <c r="CS290" i="1"/>
  <c r="CT290" i="1"/>
  <c r="CU290" i="1"/>
  <c r="CV290" i="1"/>
  <c r="CW290" i="1"/>
  <c r="CX290" i="1"/>
  <c r="CY290" i="1"/>
  <c r="CZ290" i="1"/>
  <c r="DA290" i="1"/>
  <c r="DB290" i="1"/>
  <c r="DC290" i="1"/>
  <c r="DD290" i="1"/>
  <c r="DE290" i="1"/>
  <c r="DF290" i="1"/>
  <c r="DG290" i="1"/>
  <c r="DH290" i="1"/>
  <c r="DI290" i="1"/>
  <c r="DJ290" i="1"/>
  <c r="DK290" i="1"/>
  <c r="DL290" i="1"/>
  <c r="DM290" i="1"/>
  <c r="DN290" i="1"/>
  <c r="DO290" i="1"/>
  <c r="DP290" i="1"/>
  <c r="CP291" i="1"/>
  <c r="CQ291" i="1"/>
  <c r="CR291" i="1"/>
  <c r="CS291" i="1"/>
  <c r="CT291" i="1"/>
  <c r="CU291" i="1"/>
  <c r="CV291" i="1"/>
  <c r="CW291" i="1"/>
  <c r="CX291" i="1"/>
  <c r="CY291" i="1"/>
  <c r="CZ291" i="1"/>
  <c r="DA291" i="1"/>
  <c r="DB291" i="1"/>
  <c r="DC291" i="1"/>
  <c r="DD291" i="1"/>
  <c r="DE291" i="1"/>
  <c r="DF291" i="1"/>
  <c r="DG291" i="1"/>
  <c r="DH291" i="1"/>
  <c r="DI291" i="1"/>
  <c r="DJ291" i="1"/>
  <c r="DK291" i="1"/>
  <c r="DL291" i="1"/>
  <c r="DM291" i="1"/>
  <c r="DN291" i="1"/>
  <c r="DO291" i="1"/>
  <c r="DP291" i="1"/>
  <c r="CP292" i="1"/>
  <c r="CQ292" i="1"/>
  <c r="CR292" i="1"/>
  <c r="CS292" i="1"/>
  <c r="CT292" i="1"/>
  <c r="CU292" i="1"/>
  <c r="CV292" i="1"/>
  <c r="CW292" i="1"/>
  <c r="CX292" i="1"/>
  <c r="CY292" i="1"/>
  <c r="CZ292" i="1"/>
  <c r="DA292" i="1"/>
  <c r="DB292" i="1"/>
  <c r="DC292" i="1"/>
  <c r="DD292" i="1"/>
  <c r="DE292" i="1"/>
  <c r="DF292" i="1"/>
  <c r="DG292" i="1"/>
  <c r="DH292" i="1"/>
  <c r="DI292" i="1"/>
  <c r="DJ292" i="1"/>
  <c r="DK292" i="1"/>
  <c r="DL292" i="1"/>
  <c r="DM292" i="1"/>
  <c r="DN292" i="1"/>
  <c r="DO292" i="1"/>
  <c r="DP292" i="1"/>
  <c r="CP293" i="1"/>
  <c r="CQ293" i="1"/>
  <c r="CR293" i="1"/>
  <c r="CS293" i="1"/>
  <c r="CT293" i="1"/>
  <c r="CU293" i="1"/>
  <c r="CV293" i="1"/>
  <c r="CW293" i="1"/>
  <c r="CX293" i="1"/>
  <c r="CY293" i="1"/>
  <c r="CZ293" i="1"/>
  <c r="DA293" i="1"/>
  <c r="DB293" i="1"/>
  <c r="DC293" i="1"/>
  <c r="DD293" i="1"/>
  <c r="DE293" i="1"/>
  <c r="DF293" i="1"/>
  <c r="DG293" i="1"/>
  <c r="DH293" i="1"/>
  <c r="DI293" i="1"/>
  <c r="DJ293" i="1"/>
  <c r="DK293" i="1"/>
  <c r="DL293" i="1"/>
  <c r="DM293" i="1"/>
  <c r="DN293" i="1"/>
  <c r="DO293" i="1"/>
  <c r="DP293" i="1"/>
  <c r="CP294" i="1"/>
  <c r="CQ294" i="1"/>
  <c r="CR294" i="1"/>
  <c r="CS294" i="1"/>
  <c r="CT294" i="1"/>
  <c r="CU294" i="1"/>
  <c r="CV294" i="1"/>
  <c r="CW294" i="1"/>
  <c r="CX294" i="1"/>
  <c r="CY294" i="1"/>
  <c r="CZ294" i="1"/>
  <c r="DA294" i="1"/>
  <c r="DB294" i="1"/>
  <c r="DC294" i="1"/>
  <c r="DD294" i="1"/>
  <c r="DE294" i="1"/>
  <c r="DF294" i="1"/>
  <c r="DG294" i="1"/>
  <c r="DH294" i="1"/>
  <c r="DI294" i="1"/>
  <c r="DJ294" i="1"/>
  <c r="DK294" i="1"/>
  <c r="DL294" i="1"/>
  <c r="DM294" i="1"/>
  <c r="DN294" i="1"/>
  <c r="DO294" i="1"/>
  <c r="DP294" i="1"/>
  <c r="CP295" i="1"/>
  <c r="CQ295" i="1"/>
  <c r="CR295" i="1"/>
  <c r="CS295" i="1"/>
  <c r="CT295" i="1"/>
  <c r="CU295" i="1"/>
  <c r="CV295" i="1"/>
  <c r="CW295" i="1"/>
  <c r="CX295" i="1"/>
  <c r="CY295" i="1"/>
  <c r="CZ295" i="1"/>
  <c r="DA295" i="1"/>
  <c r="DB295" i="1"/>
  <c r="DC295" i="1"/>
  <c r="DD295" i="1"/>
  <c r="DE295" i="1"/>
  <c r="DF295" i="1"/>
  <c r="DG295" i="1"/>
  <c r="DH295" i="1"/>
  <c r="DI295" i="1"/>
  <c r="DJ295" i="1"/>
  <c r="DK295" i="1"/>
  <c r="DL295" i="1"/>
  <c r="DM295" i="1"/>
  <c r="DN295" i="1"/>
  <c r="DO295" i="1"/>
  <c r="DP295" i="1"/>
  <c r="CP296" i="1"/>
  <c r="CQ296" i="1"/>
  <c r="CR296" i="1"/>
  <c r="CS296" i="1"/>
  <c r="CT296" i="1"/>
  <c r="CU296" i="1"/>
  <c r="CV296" i="1"/>
  <c r="CW296" i="1"/>
  <c r="CX296" i="1"/>
  <c r="CY296" i="1"/>
  <c r="CZ296" i="1"/>
  <c r="DA296" i="1"/>
  <c r="DB296" i="1"/>
  <c r="DC296" i="1"/>
  <c r="DD296" i="1"/>
  <c r="DE296" i="1"/>
  <c r="DF296" i="1"/>
  <c r="DG296" i="1"/>
  <c r="DH296" i="1"/>
  <c r="DI296" i="1"/>
  <c r="DJ296" i="1"/>
  <c r="DK296" i="1"/>
  <c r="DL296" i="1"/>
  <c r="DM296" i="1"/>
  <c r="DN296" i="1"/>
  <c r="DO296" i="1"/>
  <c r="DP296" i="1"/>
  <c r="CP297" i="1"/>
  <c r="CQ297" i="1"/>
  <c r="CR297" i="1"/>
  <c r="CS297" i="1"/>
  <c r="CT297" i="1"/>
  <c r="CU297" i="1"/>
  <c r="CV297" i="1"/>
  <c r="CW297" i="1"/>
  <c r="CX297" i="1"/>
  <c r="CY297" i="1"/>
  <c r="CZ297" i="1"/>
  <c r="DA297" i="1"/>
  <c r="DB297" i="1"/>
  <c r="DC297" i="1"/>
  <c r="DD297" i="1"/>
  <c r="DE297" i="1"/>
  <c r="DF297" i="1"/>
  <c r="DG297" i="1"/>
  <c r="DH297" i="1"/>
  <c r="DI297" i="1"/>
  <c r="DJ297" i="1"/>
  <c r="DK297" i="1"/>
  <c r="DL297" i="1"/>
  <c r="DM297" i="1"/>
  <c r="DN297" i="1"/>
  <c r="DO297" i="1"/>
  <c r="DP297" i="1"/>
  <c r="CP298" i="1"/>
  <c r="CQ298" i="1"/>
  <c r="CR298" i="1"/>
  <c r="CS298" i="1"/>
  <c r="CT298" i="1"/>
  <c r="CU298" i="1"/>
  <c r="CV298" i="1"/>
  <c r="CW298" i="1"/>
  <c r="CX298" i="1"/>
  <c r="CY298" i="1"/>
  <c r="CZ298" i="1"/>
  <c r="DA298" i="1"/>
  <c r="DB298" i="1"/>
  <c r="DC298" i="1"/>
  <c r="DD298" i="1"/>
  <c r="DE298" i="1"/>
  <c r="DF298" i="1"/>
  <c r="DG298" i="1"/>
  <c r="DH298" i="1"/>
  <c r="DI298" i="1"/>
  <c r="DJ298" i="1"/>
  <c r="DK298" i="1"/>
  <c r="DL298" i="1"/>
  <c r="DM298" i="1"/>
  <c r="DN298" i="1"/>
  <c r="DO298" i="1"/>
  <c r="DP298" i="1"/>
  <c r="CP299" i="1"/>
  <c r="CQ299" i="1"/>
  <c r="CR299" i="1"/>
  <c r="CS299" i="1"/>
  <c r="CT299" i="1"/>
  <c r="CU299" i="1"/>
  <c r="CV299" i="1"/>
  <c r="CW299" i="1"/>
  <c r="CX299" i="1"/>
  <c r="CY299" i="1"/>
  <c r="CZ299" i="1"/>
  <c r="DA299" i="1"/>
  <c r="DB299" i="1"/>
  <c r="DC299" i="1"/>
  <c r="DD299" i="1"/>
  <c r="DE299" i="1"/>
  <c r="DF299" i="1"/>
  <c r="DG299" i="1"/>
  <c r="DH299" i="1"/>
  <c r="DI299" i="1"/>
  <c r="DJ299" i="1"/>
  <c r="DK299" i="1"/>
  <c r="DL299" i="1"/>
  <c r="DM299" i="1"/>
  <c r="DN299" i="1"/>
  <c r="DO299" i="1"/>
  <c r="DP299" i="1"/>
  <c r="CP300" i="1"/>
  <c r="CQ300" i="1"/>
  <c r="CR300" i="1"/>
  <c r="CS300" i="1"/>
  <c r="CT300" i="1"/>
  <c r="CU300" i="1"/>
  <c r="CV300" i="1"/>
  <c r="CW300" i="1"/>
  <c r="CX300" i="1"/>
  <c r="CY300" i="1"/>
  <c r="CZ300" i="1"/>
  <c r="DA300" i="1"/>
  <c r="DB300" i="1"/>
  <c r="DC300" i="1"/>
  <c r="DD300" i="1"/>
  <c r="DE300" i="1"/>
  <c r="DF300" i="1"/>
  <c r="DG300" i="1"/>
  <c r="DH300" i="1"/>
  <c r="DI300" i="1"/>
  <c r="DJ300" i="1"/>
  <c r="DK300" i="1"/>
  <c r="DL300" i="1"/>
  <c r="DM300" i="1"/>
  <c r="DN300" i="1"/>
  <c r="DO300" i="1"/>
  <c r="DP300" i="1"/>
  <c r="CP301" i="1"/>
  <c r="CQ301" i="1"/>
  <c r="CR301" i="1"/>
  <c r="CS301" i="1"/>
  <c r="CT301" i="1"/>
  <c r="CU301" i="1"/>
  <c r="CV301" i="1"/>
  <c r="CW301" i="1"/>
  <c r="CX301" i="1"/>
  <c r="CY301" i="1"/>
  <c r="CZ301" i="1"/>
  <c r="DA301" i="1"/>
  <c r="DB301" i="1"/>
  <c r="DC301" i="1"/>
  <c r="DD301" i="1"/>
  <c r="DE301" i="1"/>
  <c r="DF301" i="1"/>
  <c r="DG301" i="1"/>
  <c r="DH301" i="1"/>
  <c r="DI301" i="1"/>
  <c r="DJ301" i="1"/>
  <c r="DK301" i="1"/>
  <c r="DL301" i="1"/>
  <c r="DM301" i="1"/>
  <c r="DN301" i="1"/>
  <c r="DO301" i="1"/>
  <c r="DP301" i="1"/>
  <c r="CP302" i="1"/>
  <c r="CQ302" i="1"/>
  <c r="CR302" i="1"/>
  <c r="CS302" i="1"/>
  <c r="CT302" i="1"/>
  <c r="CU302" i="1"/>
  <c r="CV302" i="1"/>
  <c r="CW302" i="1"/>
  <c r="CX302" i="1"/>
  <c r="CY302" i="1"/>
  <c r="CZ302" i="1"/>
  <c r="DA302" i="1"/>
  <c r="DB302" i="1"/>
  <c r="DC302" i="1"/>
  <c r="DD302" i="1"/>
  <c r="DE302" i="1"/>
  <c r="DF302" i="1"/>
  <c r="DG302" i="1"/>
  <c r="DH302" i="1"/>
  <c r="DI302" i="1"/>
  <c r="DJ302" i="1"/>
  <c r="DK302" i="1"/>
  <c r="DL302" i="1"/>
  <c r="DM302" i="1"/>
  <c r="DN302" i="1"/>
  <c r="DO302" i="1"/>
  <c r="DP302" i="1"/>
  <c r="CP303" i="1"/>
  <c r="CQ303" i="1"/>
  <c r="CR303" i="1"/>
  <c r="CS303" i="1"/>
  <c r="CT303" i="1"/>
  <c r="CU303" i="1"/>
  <c r="CV303" i="1"/>
  <c r="CW303" i="1"/>
  <c r="CX303" i="1"/>
  <c r="CY303" i="1"/>
  <c r="CZ303" i="1"/>
  <c r="DA303" i="1"/>
  <c r="DB303" i="1"/>
  <c r="DC303" i="1"/>
  <c r="DD303" i="1"/>
  <c r="DE303" i="1"/>
  <c r="DF303" i="1"/>
  <c r="DG303" i="1"/>
  <c r="DH303" i="1"/>
  <c r="DI303" i="1"/>
  <c r="DJ303" i="1"/>
  <c r="DK303" i="1"/>
  <c r="DL303" i="1"/>
  <c r="DM303" i="1"/>
  <c r="DN303" i="1"/>
  <c r="DO303" i="1"/>
  <c r="DP303" i="1"/>
  <c r="CP304" i="1"/>
  <c r="CQ304" i="1"/>
  <c r="CR304" i="1"/>
  <c r="CS304" i="1"/>
  <c r="CT304" i="1"/>
  <c r="CU304" i="1"/>
  <c r="CV304" i="1"/>
  <c r="CW304" i="1"/>
  <c r="CX304" i="1"/>
  <c r="CY304" i="1"/>
  <c r="CZ304" i="1"/>
  <c r="DA304" i="1"/>
  <c r="DB304" i="1"/>
  <c r="DC304" i="1"/>
  <c r="DD304" i="1"/>
  <c r="DE304" i="1"/>
  <c r="DF304" i="1"/>
  <c r="DG304" i="1"/>
  <c r="DH304" i="1"/>
  <c r="DI304" i="1"/>
  <c r="DJ304" i="1"/>
  <c r="DK304" i="1"/>
  <c r="DL304" i="1"/>
  <c r="DM304" i="1"/>
  <c r="DN304" i="1"/>
  <c r="DO304" i="1"/>
  <c r="DP304" i="1"/>
  <c r="CP305" i="1"/>
  <c r="CQ305" i="1"/>
  <c r="CR305" i="1"/>
  <c r="CS305" i="1"/>
  <c r="CT305" i="1"/>
  <c r="CU305" i="1"/>
  <c r="CV305" i="1"/>
  <c r="CW305" i="1"/>
  <c r="CX305" i="1"/>
  <c r="CY305" i="1"/>
  <c r="CZ305" i="1"/>
  <c r="DA305" i="1"/>
  <c r="DB305" i="1"/>
  <c r="DC305" i="1"/>
  <c r="DD305" i="1"/>
  <c r="DE305" i="1"/>
  <c r="DF305" i="1"/>
  <c r="DG305" i="1"/>
  <c r="DH305" i="1"/>
  <c r="DI305" i="1"/>
  <c r="DJ305" i="1"/>
  <c r="DK305" i="1"/>
  <c r="DL305" i="1"/>
  <c r="DM305" i="1"/>
  <c r="DN305" i="1"/>
  <c r="DO305" i="1"/>
  <c r="DP305" i="1"/>
  <c r="CP306" i="1"/>
  <c r="CQ306" i="1"/>
  <c r="CR306" i="1"/>
  <c r="CS306" i="1"/>
  <c r="CT306" i="1"/>
  <c r="CU306" i="1"/>
  <c r="CV306" i="1"/>
  <c r="CW306" i="1"/>
  <c r="CX306" i="1"/>
  <c r="CY306" i="1"/>
  <c r="CZ306" i="1"/>
  <c r="DA306" i="1"/>
  <c r="DB306" i="1"/>
  <c r="DC306" i="1"/>
  <c r="DD306" i="1"/>
  <c r="DE306" i="1"/>
  <c r="DF306" i="1"/>
  <c r="DG306" i="1"/>
  <c r="DH306" i="1"/>
  <c r="DI306" i="1"/>
  <c r="DJ306" i="1"/>
  <c r="DK306" i="1"/>
  <c r="DL306" i="1"/>
  <c r="DM306" i="1"/>
  <c r="DN306" i="1"/>
  <c r="DO306" i="1"/>
  <c r="DP306" i="1"/>
  <c r="CP307" i="1"/>
  <c r="CQ307" i="1"/>
  <c r="CR307" i="1"/>
  <c r="CS307" i="1"/>
  <c r="CT307" i="1"/>
  <c r="CU307" i="1"/>
  <c r="CV307" i="1"/>
  <c r="CW307" i="1"/>
  <c r="CX307" i="1"/>
  <c r="CY307" i="1"/>
  <c r="CZ307" i="1"/>
  <c r="DA307" i="1"/>
  <c r="DB307" i="1"/>
  <c r="DC307" i="1"/>
  <c r="DD307" i="1"/>
  <c r="DE307" i="1"/>
  <c r="DF307" i="1"/>
  <c r="DG307" i="1"/>
  <c r="DH307" i="1"/>
  <c r="DI307" i="1"/>
  <c r="DJ307" i="1"/>
  <c r="DK307" i="1"/>
  <c r="DL307" i="1"/>
  <c r="DM307" i="1"/>
  <c r="DN307" i="1"/>
  <c r="DO307" i="1"/>
  <c r="DP307" i="1"/>
  <c r="CP308" i="1"/>
  <c r="CQ308" i="1"/>
  <c r="CR308" i="1"/>
  <c r="CS308" i="1"/>
  <c r="CT308" i="1"/>
  <c r="CU308" i="1"/>
  <c r="CV308" i="1"/>
  <c r="CW308" i="1"/>
  <c r="CX308" i="1"/>
  <c r="CY308" i="1"/>
  <c r="CZ308" i="1"/>
  <c r="DA308" i="1"/>
  <c r="DB308" i="1"/>
  <c r="DC308" i="1"/>
  <c r="DD308" i="1"/>
  <c r="DE308" i="1"/>
  <c r="DF308" i="1"/>
  <c r="DG308" i="1"/>
  <c r="DH308" i="1"/>
  <c r="DI308" i="1"/>
  <c r="DJ308" i="1"/>
  <c r="DK308" i="1"/>
  <c r="DL308" i="1"/>
  <c r="DM308" i="1"/>
  <c r="DN308" i="1"/>
  <c r="DO308" i="1"/>
  <c r="DP308" i="1"/>
  <c r="CP309" i="1"/>
  <c r="CQ309" i="1"/>
  <c r="CR309" i="1"/>
  <c r="CS309" i="1"/>
  <c r="CT309" i="1"/>
  <c r="CU309" i="1"/>
  <c r="CV309" i="1"/>
  <c r="CW309" i="1"/>
  <c r="CX309" i="1"/>
  <c r="CY309" i="1"/>
  <c r="CZ309" i="1"/>
  <c r="DA309" i="1"/>
  <c r="DB309" i="1"/>
  <c r="DC309" i="1"/>
  <c r="DD309" i="1"/>
  <c r="DE309" i="1"/>
  <c r="DF309" i="1"/>
  <c r="DG309" i="1"/>
  <c r="DH309" i="1"/>
  <c r="DI309" i="1"/>
  <c r="DJ309" i="1"/>
  <c r="DK309" i="1"/>
  <c r="DL309" i="1"/>
  <c r="DM309" i="1"/>
  <c r="DN309" i="1"/>
  <c r="DO309" i="1"/>
  <c r="DP309" i="1"/>
  <c r="CP310" i="1"/>
  <c r="CQ310" i="1"/>
  <c r="CR310" i="1"/>
  <c r="CS310" i="1"/>
  <c r="CT310" i="1"/>
  <c r="CU310" i="1"/>
  <c r="CV310" i="1"/>
  <c r="CW310" i="1"/>
  <c r="CX310" i="1"/>
  <c r="CY310" i="1"/>
  <c r="CZ310" i="1"/>
  <c r="DA310" i="1"/>
  <c r="DB310" i="1"/>
  <c r="DC310" i="1"/>
  <c r="DD310" i="1"/>
  <c r="DE310" i="1"/>
  <c r="DF310" i="1"/>
  <c r="DG310" i="1"/>
  <c r="DH310" i="1"/>
  <c r="DI310" i="1"/>
  <c r="DJ310" i="1"/>
  <c r="DK310" i="1"/>
  <c r="DL310" i="1"/>
  <c r="DM310" i="1"/>
  <c r="DN310" i="1"/>
  <c r="DO310" i="1"/>
  <c r="DP310" i="1"/>
  <c r="CP311" i="1"/>
  <c r="CQ311" i="1"/>
  <c r="CR311" i="1"/>
  <c r="CS311" i="1"/>
  <c r="CT311" i="1"/>
  <c r="CU311" i="1"/>
  <c r="CV311" i="1"/>
  <c r="CW311" i="1"/>
  <c r="CX311" i="1"/>
  <c r="CY311" i="1"/>
  <c r="CZ311" i="1"/>
  <c r="DA311" i="1"/>
  <c r="DB311" i="1"/>
  <c r="DC311" i="1"/>
  <c r="DD311" i="1"/>
  <c r="DE311" i="1"/>
  <c r="DF311" i="1"/>
  <c r="DG311" i="1"/>
  <c r="DH311" i="1"/>
  <c r="DI311" i="1"/>
  <c r="DJ311" i="1"/>
  <c r="DK311" i="1"/>
  <c r="DL311" i="1"/>
  <c r="DM311" i="1"/>
  <c r="DN311" i="1"/>
  <c r="DO311" i="1"/>
  <c r="DP311" i="1"/>
  <c r="CP312" i="1"/>
  <c r="CQ312" i="1"/>
  <c r="CR312" i="1"/>
  <c r="CS312" i="1"/>
  <c r="CT312" i="1"/>
  <c r="CU312" i="1"/>
  <c r="CV312" i="1"/>
  <c r="CW312" i="1"/>
  <c r="CX312" i="1"/>
  <c r="CY312" i="1"/>
  <c r="CZ312" i="1"/>
  <c r="DA312" i="1"/>
  <c r="DB312" i="1"/>
  <c r="DC312" i="1"/>
  <c r="DD312" i="1"/>
  <c r="DE312" i="1"/>
  <c r="DF312" i="1"/>
  <c r="DG312" i="1"/>
  <c r="DH312" i="1"/>
  <c r="DI312" i="1"/>
  <c r="DJ312" i="1"/>
  <c r="DK312" i="1"/>
  <c r="DL312" i="1"/>
  <c r="DM312" i="1"/>
  <c r="DN312" i="1"/>
  <c r="DO312" i="1"/>
  <c r="DP312" i="1"/>
  <c r="CP313" i="1"/>
  <c r="CQ313" i="1"/>
  <c r="CR313" i="1"/>
  <c r="CS313" i="1"/>
  <c r="CT313" i="1"/>
  <c r="CU313" i="1"/>
  <c r="CV313" i="1"/>
  <c r="CW313" i="1"/>
  <c r="CX313" i="1"/>
  <c r="CY313" i="1"/>
  <c r="CZ313" i="1"/>
  <c r="DA313" i="1"/>
  <c r="DB313" i="1"/>
  <c r="DC313" i="1"/>
  <c r="DD313" i="1"/>
  <c r="DE313" i="1"/>
  <c r="DF313" i="1"/>
  <c r="DG313" i="1"/>
  <c r="DH313" i="1"/>
  <c r="DI313" i="1"/>
  <c r="DJ313" i="1"/>
  <c r="DK313" i="1"/>
  <c r="DL313" i="1"/>
  <c r="DM313" i="1"/>
  <c r="DN313" i="1"/>
  <c r="DO313" i="1"/>
  <c r="DP313" i="1"/>
  <c r="CP314" i="1"/>
  <c r="CQ314" i="1"/>
  <c r="CR314" i="1"/>
  <c r="CS314" i="1"/>
  <c r="CT314" i="1"/>
  <c r="CU314" i="1"/>
  <c r="CV314" i="1"/>
  <c r="CW314" i="1"/>
  <c r="CX314" i="1"/>
  <c r="CY314" i="1"/>
  <c r="CZ314" i="1"/>
  <c r="DA314" i="1"/>
  <c r="DB314" i="1"/>
  <c r="DC314" i="1"/>
  <c r="DD314" i="1"/>
  <c r="DE314" i="1"/>
  <c r="DF314" i="1"/>
  <c r="DG314" i="1"/>
  <c r="DH314" i="1"/>
  <c r="DI314" i="1"/>
  <c r="DJ314" i="1"/>
  <c r="DK314" i="1"/>
  <c r="DL314" i="1"/>
  <c r="DM314" i="1"/>
  <c r="DN314" i="1"/>
  <c r="DO314" i="1"/>
  <c r="DP314" i="1"/>
  <c r="CP315" i="1"/>
  <c r="CQ315" i="1"/>
  <c r="CR315" i="1"/>
  <c r="CS315" i="1"/>
  <c r="CT315" i="1"/>
  <c r="CU315" i="1"/>
  <c r="CV315" i="1"/>
  <c r="CW315" i="1"/>
  <c r="CX315" i="1"/>
  <c r="CY315" i="1"/>
  <c r="CZ315" i="1"/>
  <c r="DA315" i="1"/>
  <c r="DB315" i="1"/>
  <c r="DC315" i="1"/>
  <c r="DD315" i="1"/>
  <c r="DE315" i="1"/>
  <c r="DF315" i="1"/>
  <c r="DG315" i="1"/>
  <c r="DH315" i="1"/>
  <c r="DI315" i="1"/>
  <c r="DJ315" i="1"/>
  <c r="DK315" i="1"/>
  <c r="DL315" i="1"/>
  <c r="DM315" i="1"/>
  <c r="DN315" i="1"/>
  <c r="DO315" i="1"/>
  <c r="DP315" i="1"/>
  <c r="CP316" i="1"/>
  <c r="CQ316" i="1"/>
  <c r="CR316" i="1"/>
  <c r="CS316" i="1"/>
  <c r="CT316" i="1"/>
  <c r="CU316" i="1"/>
  <c r="CV316" i="1"/>
  <c r="CW316" i="1"/>
  <c r="CX316" i="1"/>
  <c r="CY316" i="1"/>
  <c r="CZ316" i="1"/>
  <c r="DA316" i="1"/>
  <c r="DB316" i="1"/>
  <c r="DC316" i="1"/>
  <c r="DD316" i="1"/>
  <c r="DE316" i="1"/>
  <c r="DF316" i="1"/>
  <c r="DG316" i="1"/>
  <c r="DH316" i="1"/>
  <c r="DI316" i="1"/>
  <c r="DJ316" i="1"/>
  <c r="DK316" i="1"/>
  <c r="DL316" i="1"/>
  <c r="DM316" i="1"/>
  <c r="DN316" i="1"/>
  <c r="DO316" i="1"/>
  <c r="DP316" i="1"/>
  <c r="CP317" i="1"/>
  <c r="CQ317" i="1"/>
  <c r="CR317" i="1"/>
  <c r="CS317" i="1"/>
  <c r="CT317" i="1"/>
  <c r="CU317" i="1"/>
  <c r="CV317" i="1"/>
  <c r="CW317" i="1"/>
  <c r="CX317" i="1"/>
  <c r="CY317" i="1"/>
  <c r="CZ317" i="1"/>
  <c r="DA317" i="1"/>
  <c r="DB317" i="1"/>
  <c r="DC317" i="1"/>
  <c r="DD317" i="1"/>
  <c r="DE317" i="1"/>
  <c r="DF317" i="1"/>
  <c r="DG317" i="1"/>
  <c r="DH317" i="1"/>
  <c r="DI317" i="1"/>
  <c r="DJ317" i="1"/>
  <c r="DK317" i="1"/>
  <c r="DL317" i="1"/>
  <c r="DM317" i="1"/>
  <c r="DN317" i="1"/>
  <c r="DO317" i="1"/>
  <c r="DP317" i="1"/>
  <c r="CP318" i="1"/>
  <c r="CQ318" i="1"/>
  <c r="CR318" i="1"/>
  <c r="CS318" i="1"/>
  <c r="CT318" i="1"/>
  <c r="CU318" i="1"/>
  <c r="CV318" i="1"/>
  <c r="CW318" i="1"/>
  <c r="CX318" i="1"/>
  <c r="CY318" i="1"/>
  <c r="CZ318" i="1"/>
  <c r="DA318" i="1"/>
  <c r="DB318" i="1"/>
  <c r="DC318" i="1"/>
  <c r="DD318" i="1"/>
  <c r="DE318" i="1"/>
  <c r="DF318" i="1"/>
  <c r="DG318" i="1"/>
  <c r="DH318" i="1"/>
  <c r="DI318" i="1"/>
  <c r="DJ318" i="1"/>
  <c r="DK318" i="1"/>
  <c r="DL318" i="1"/>
  <c r="DM318" i="1"/>
  <c r="DN318" i="1"/>
  <c r="DO318" i="1"/>
  <c r="DP318" i="1"/>
  <c r="CP319" i="1"/>
  <c r="CQ319" i="1"/>
  <c r="CR319" i="1"/>
  <c r="CS319" i="1"/>
  <c r="CT319" i="1"/>
  <c r="CU319" i="1"/>
  <c r="CV319" i="1"/>
  <c r="CW319" i="1"/>
  <c r="CX319" i="1"/>
  <c r="CY319" i="1"/>
  <c r="CZ319" i="1"/>
  <c r="DA319" i="1"/>
  <c r="DB319" i="1"/>
  <c r="DC319" i="1"/>
  <c r="DD319" i="1"/>
  <c r="DE319" i="1"/>
  <c r="DF319" i="1"/>
  <c r="DG319" i="1"/>
  <c r="DH319" i="1"/>
  <c r="DI319" i="1"/>
  <c r="DJ319" i="1"/>
  <c r="DK319" i="1"/>
  <c r="DL319" i="1"/>
  <c r="DM319" i="1"/>
  <c r="DN319" i="1"/>
  <c r="DO319" i="1"/>
  <c r="DP319" i="1"/>
  <c r="CP320" i="1"/>
  <c r="CQ320" i="1"/>
  <c r="CR320" i="1"/>
  <c r="CS320" i="1"/>
  <c r="CT320" i="1"/>
  <c r="CU320" i="1"/>
  <c r="CV320" i="1"/>
  <c r="CW320" i="1"/>
  <c r="CX320" i="1"/>
  <c r="CY320" i="1"/>
  <c r="CZ320" i="1"/>
  <c r="DA320" i="1"/>
  <c r="DB320" i="1"/>
  <c r="DC320" i="1"/>
  <c r="DD320" i="1"/>
  <c r="DE320" i="1"/>
  <c r="DF320" i="1"/>
  <c r="DG320" i="1"/>
  <c r="DH320" i="1"/>
  <c r="DI320" i="1"/>
  <c r="DJ320" i="1"/>
  <c r="DK320" i="1"/>
  <c r="DL320" i="1"/>
  <c r="DM320" i="1"/>
  <c r="DN320" i="1"/>
  <c r="DO320" i="1"/>
  <c r="DP320" i="1"/>
  <c r="CP321" i="1"/>
  <c r="CQ321" i="1"/>
  <c r="CR321" i="1"/>
  <c r="CS321" i="1"/>
  <c r="CT321" i="1"/>
  <c r="CU321" i="1"/>
  <c r="CV321" i="1"/>
  <c r="CW321" i="1"/>
  <c r="CX321" i="1"/>
  <c r="CY321" i="1"/>
  <c r="CZ321" i="1"/>
  <c r="DA321" i="1"/>
  <c r="DB321" i="1"/>
  <c r="DC321" i="1"/>
  <c r="DD321" i="1"/>
  <c r="DE321" i="1"/>
  <c r="DF321" i="1"/>
  <c r="DG321" i="1"/>
  <c r="DH321" i="1"/>
  <c r="DI321" i="1"/>
  <c r="DJ321" i="1"/>
  <c r="DK321" i="1"/>
  <c r="DL321" i="1"/>
  <c r="DM321" i="1"/>
  <c r="DN321" i="1"/>
  <c r="DO321" i="1"/>
  <c r="DP321" i="1"/>
  <c r="CP322" i="1"/>
  <c r="CQ322" i="1"/>
  <c r="CR322" i="1"/>
  <c r="CS322" i="1"/>
  <c r="CT322" i="1"/>
  <c r="CU322" i="1"/>
  <c r="CV322" i="1"/>
  <c r="CW322" i="1"/>
  <c r="CX322" i="1"/>
  <c r="CY322" i="1"/>
  <c r="CZ322" i="1"/>
  <c r="DA322" i="1"/>
  <c r="DB322" i="1"/>
  <c r="DC322" i="1"/>
  <c r="DD322" i="1"/>
  <c r="DE322" i="1"/>
  <c r="DF322" i="1"/>
  <c r="DG322" i="1"/>
  <c r="DH322" i="1"/>
  <c r="DI322" i="1"/>
  <c r="DJ322" i="1"/>
  <c r="DK322" i="1"/>
  <c r="DL322" i="1"/>
  <c r="DM322" i="1"/>
  <c r="DN322" i="1"/>
  <c r="DO322" i="1"/>
  <c r="DP322" i="1"/>
  <c r="CP323" i="1"/>
  <c r="CQ323" i="1"/>
  <c r="CR323" i="1"/>
  <c r="CS323" i="1"/>
  <c r="CT323" i="1"/>
  <c r="CU323" i="1"/>
  <c r="CV323" i="1"/>
  <c r="CW323" i="1"/>
  <c r="CX323" i="1"/>
  <c r="CY323" i="1"/>
  <c r="CZ323" i="1"/>
  <c r="DA323" i="1"/>
  <c r="DB323" i="1"/>
  <c r="DC323" i="1"/>
  <c r="DD323" i="1"/>
  <c r="DE323" i="1"/>
  <c r="DF323" i="1"/>
  <c r="DG323" i="1"/>
  <c r="DH323" i="1"/>
  <c r="DI323" i="1"/>
  <c r="DJ323" i="1"/>
  <c r="DK323" i="1"/>
  <c r="DL323" i="1"/>
  <c r="DM323" i="1"/>
  <c r="DN323" i="1"/>
  <c r="DO323" i="1"/>
  <c r="DP323" i="1"/>
  <c r="CP324" i="1"/>
  <c r="CQ324" i="1"/>
  <c r="CR324" i="1"/>
  <c r="CS324" i="1"/>
  <c r="CT324" i="1"/>
  <c r="CU324" i="1"/>
  <c r="CV324" i="1"/>
  <c r="CW324" i="1"/>
  <c r="CX324" i="1"/>
  <c r="CY324" i="1"/>
  <c r="CZ324" i="1"/>
  <c r="DA324" i="1"/>
  <c r="DB324" i="1"/>
  <c r="DC324" i="1"/>
  <c r="DD324" i="1"/>
  <c r="DE324" i="1"/>
  <c r="DF324" i="1"/>
  <c r="DG324" i="1"/>
  <c r="DH324" i="1"/>
  <c r="DI324" i="1"/>
  <c r="DJ324" i="1"/>
  <c r="DK324" i="1"/>
  <c r="DL324" i="1"/>
  <c r="DM324" i="1"/>
  <c r="DN324" i="1"/>
  <c r="DO324" i="1"/>
  <c r="DP324" i="1"/>
  <c r="CP325" i="1"/>
  <c r="CQ325" i="1"/>
  <c r="CR325" i="1"/>
  <c r="CS325" i="1"/>
  <c r="CT325" i="1"/>
  <c r="CU325" i="1"/>
  <c r="CV325" i="1"/>
  <c r="CW325" i="1"/>
  <c r="CX325" i="1"/>
  <c r="CY325" i="1"/>
  <c r="CZ325" i="1"/>
  <c r="DA325" i="1"/>
  <c r="DB325" i="1"/>
  <c r="DC325" i="1"/>
  <c r="DD325" i="1"/>
  <c r="DE325" i="1"/>
  <c r="DF325" i="1"/>
  <c r="DG325" i="1"/>
  <c r="DH325" i="1"/>
  <c r="DI325" i="1"/>
  <c r="DJ325" i="1"/>
  <c r="DK325" i="1"/>
  <c r="DL325" i="1"/>
  <c r="DM325" i="1"/>
  <c r="DN325" i="1"/>
  <c r="DO325" i="1"/>
  <c r="DP325" i="1"/>
  <c r="CP326" i="1"/>
  <c r="CQ326" i="1"/>
  <c r="CR326" i="1"/>
  <c r="CS326" i="1"/>
  <c r="CT326" i="1"/>
  <c r="CU326" i="1"/>
  <c r="CV326" i="1"/>
  <c r="CW326" i="1"/>
  <c r="CX326" i="1"/>
  <c r="CY326" i="1"/>
  <c r="CZ326" i="1"/>
  <c r="DA326" i="1"/>
  <c r="DB326" i="1"/>
  <c r="DC326" i="1"/>
  <c r="DD326" i="1"/>
  <c r="DE326" i="1"/>
  <c r="DF326" i="1"/>
  <c r="DG326" i="1"/>
  <c r="DH326" i="1"/>
  <c r="DI326" i="1"/>
  <c r="DJ326" i="1"/>
  <c r="DK326" i="1"/>
  <c r="DL326" i="1"/>
  <c r="DM326" i="1"/>
  <c r="DN326" i="1"/>
  <c r="DO326" i="1"/>
  <c r="DP326" i="1"/>
  <c r="CP327" i="1"/>
  <c r="CQ327" i="1"/>
  <c r="CR327" i="1"/>
  <c r="CS327" i="1"/>
  <c r="CT327" i="1"/>
  <c r="CU327" i="1"/>
  <c r="CV327" i="1"/>
  <c r="CW327" i="1"/>
  <c r="CX327" i="1"/>
  <c r="CY327" i="1"/>
  <c r="CZ327" i="1"/>
  <c r="DA327" i="1"/>
  <c r="DB327" i="1"/>
  <c r="DC327" i="1"/>
  <c r="DD327" i="1"/>
  <c r="DE327" i="1"/>
  <c r="DF327" i="1"/>
  <c r="DG327" i="1"/>
  <c r="DH327" i="1"/>
  <c r="DI327" i="1"/>
  <c r="DJ327" i="1"/>
  <c r="DK327" i="1"/>
  <c r="DL327" i="1"/>
  <c r="DM327" i="1"/>
  <c r="DN327" i="1"/>
  <c r="DO327" i="1"/>
  <c r="DP327" i="1"/>
  <c r="CP328" i="1"/>
  <c r="CQ328" i="1"/>
  <c r="CR328" i="1"/>
  <c r="CS328" i="1"/>
  <c r="CT328" i="1"/>
  <c r="CU328" i="1"/>
  <c r="CV328" i="1"/>
  <c r="CW328" i="1"/>
  <c r="CX328" i="1"/>
  <c r="CY328" i="1"/>
  <c r="CZ328" i="1"/>
  <c r="DA328" i="1"/>
  <c r="DB328" i="1"/>
  <c r="DC328" i="1"/>
  <c r="DD328" i="1"/>
  <c r="DE328" i="1"/>
  <c r="DF328" i="1"/>
  <c r="DG328" i="1"/>
  <c r="DH328" i="1"/>
  <c r="DI328" i="1"/>
  <c r="DJ328" i="1"/>
  <c r="DK328" i="1"/>
  <c r="DL328" i="1"/>
  <c r="DM328" i="1"/>
  <c r="DN328" i="1"/>
  <c r="DO328" i="1"/>
  <c r="DP328" i="1"/>
  <c r="CP329" i="1"/>
  <c r="CQ329" i="1"/>
  <c r="CR329" i="1"/>
  <c r="CS329" i="1"/>
  <c r="CT329" i="1"/>
  <c r="CU329" i="1"/>
  <c r="CV329" i="1"/>
  <c r="CW329" i="1"/>
  <c r="CX329" i="1"/>
  <c r="CY329" i="1"/>
  <c r="CZ329" i="1"/>
  <c r="DA329" i="1"/>
  <c r="DB329" i="1"/>
  <c r="DC329" i="1"/>
  <c r="DD329" i="1"/>
  <c r="DE329" i="1"/>
  <c r="DF329" i="1"/>
  <c r="DG329" i="1"/>
  <c r="DH329" i="1"/>
  <c r="DI329" i="1"/>
  <c r="DJ329" i="1"/>
  <c r="DK329" i="1"/>
  <c r="DL329" i="1"/>
  <c r="DM329" i="1"/>
  <c r="DN329" i="1"/>
  <c r="DO329" i="1"/>
  <c r="DP329" i="1"/>
  <c r="CP330" i="1"/>
  <c r="CQ330" i="1"/>
  <c r="CR330" i="1"/>
  <c r="CS330" i="1"/>
  <c r="CT330" i="1"/>
  <c r="CU330" i="1"/>
  <c r="CV330" i="1"/>
  <c r="CW330" i="1"/>
  <c r="CX330" i="1"/>
  <c r="CY330" i="1"/>
  <c r="CZ330" i="1"/>
  <c r="DA330" i="1"/>
  <c r="DB330" i="1"/>
  <c r="DC330" i="1"/>
  <c r="DD330" i="1"/>
  <c r="DE330" i="1"/>
  <c r="DF330" i="1"/>
  <c r="DG330" i="1"/>
  <c r="DH330" i="1"/>
  <c r="DI330" i="1"/>
  <c r="DJ330" i="1"/>
  <c r="DK330" i="1"/>
  <c r="DL330" i="1"/>
  <c r="DM330" i="1"/>
  <c r="DN330" i="1"/>
  <c r="DO330" i="1"/>
  <c r="DP330" i="1"/>
  <c r="CP331" i="1"/>
  <c r="CQ331" i="1"/>
  <c r="CR331" i="1"/>
  <c r="CS331" i="1"/>
  <c r="CT331" i="1"/>
  <c r="CU331" i="1"/>
  <c r="CV331" i="1"/>
  <c r="CW331" i="1"/>
  <c r="CX331" i="1"/>
  <c r="CY331" i="1"/>
  <c r="CZ331" i="1"/>
  <c r="DA331" i="1"/>
  <c r="DB331" i="1"/>
  <c r="DC331" i="1"/>
  <c r="DD331" i="1"/>
  <c r="DE331" i="1"/>
  <c r="DF331" i="1"/>
  <c r="DG331" i="1"/>
  <c r="DH331" i="1"/>
  <c r="DI331" i="1"/>
  <c r="DJ331" i="1"/>
  <c r="DK331" i="1"/>
  <c r="DL331" i="1"/>
  <c r="DM331" i="1"/>
  <c r="DN331" i="1"/>
  <c r="DO331" i="1"/>
  <c r="DP331" i="1"/>
  <c r="CP332" i="1"/>
  <c r="CQ332" i="1"/>
  <c r="CR332" i="1"/>
  <c r="CS332" i="1"/>
  <c r="CT332" i="1"/>
  <c r="CU332" i="1"/>
  <c r="CV332" i="1"/>
  <c r="CW332" i="1"/>
  <c r="CX332" i="1"/>
  <c r="CY332" i="1"/>
  <c r="CZ332" i="1"/>
  <c r="DA332" i="1"/>
  <c r="DB332" i="1"/>
  <c r="DC332" i="1"/>
  <c r="DD332" i="1"/>
  <c r="DE332" i="1"/>
  <c r="DF332" i="1"/>
  <c r="DG332" i="1"/>
  <c r="DH332" i="1"/>
  <c r="DI332" i="1"/>
  <c r="DJ332" i="1"/>
  <c r="DK332" i="1"/>
  <c r="DL332" i="1"/>
  <c r="DM332" i="1"/>
  <c r="DN332" i="1"/>
  <c r="DO332" i="1"/>
  <c r="DP332" i="1"/>
  <c r="CP333" i="1"/>
  <c r="CQ333" i="1"/>
  <c r="CR333" i="1"/>
  <c r="CS333" i="1"/>
  <c r="CT333" i="1"/>
  <c r="CU333" i="1"/>
  <c r="CV333" i="1"/>
  <c r="CW333" i="1"/>
  <c r="CX333" i="1"/>
  <c r="CY333" i="1"/>
  <c r="CZ333" i="1"/>
  <c r="DA333" i="1"/>
  <c r="DB333" i="1"/>
  <c r="DC333" i="1"/>
  <c r="DD333" i="1"/>
  <c r="DE333" i="1"/>
  <c r="DF333" i="1"/>
  <c r="DG333" i="1"/>
  <c r="DH333" i="1"/>
  <c r="DI333" i="1"/>
  <c r="DJ333" i="1"/>
  <c r="DK333" i="1"/>
  <c r="DL333" i="1"/>
  <c r="DM333" i="1"/>
  <c r="DN333" i="1"/>
  <c r="DO333" i="1"/>
  <c r="DP333" i="1"/>
  <c r="CP334" i="1"/>
  <c r="CQ334" i="1"/>
  <c r="CR334" i="1"/>
  <c r="CS334" i="1"/>
  <c r="CT334" i="1"/>
  <c r="CU334" i="1"/>
  <c r="CV334" i="1"/>
  <c r="CW334" i="1"/>
  <c r="CX334" i="1"/>
  <c r="CY334" i="1"/>
  <c r="CZ334" i="1"/>
  <c r="DA334" i="1"/>
  <c r="DB334" i="1"/>
  <c r="DC334" i="1"/>
  <c r="DD334" i="1"/>
  <c r="DE334" i="1"/>
  <c r="DF334" i="1"/>
  <c r="DG334" i="1"/>
  <c r="DH334" i="1"/>
  <c r="DI334" i="1"/>
  <c r="DJ334" i="1"/>
  <c r="DK334" i="1"/>
  <c r="DL334" i="1"/>
  <c r="DM334" i="1"/>
  <c r="DN334" i="1"/>
  <c r="DO334" i="1"/>
  <c r="DP334" i="1"/>
  <c r="CP335" i="1"/>
  <c r="CQ335" i="1"/>
  <c r="CR335" i="1"/>
  <c r="CS335" i="1"/>
  <c r="CT335" i="1"/>
  <c r="CU335" i="1"/>
  <c r="CV335" i="1"/>
  <c r="CW335" i="1"/>
  <c r="CX335" i="1"/>
  <c r="CY335" i="1"/>
  <c r="CZ335" i="1"/>
  <c r="DA335" i="1"/>
  <c r="DB335" i="1"/>
  <c r="DC335" i="1"/>
  <c r="DD335" i="1"/>
  <c r="DE335" i="1"/>
  <c r="DF335" i="1"/>
  <c r="DG335" i="1"/>
  <c r="DH335" i="1"/>
  <c r="DI335" i="1"/>
  <c r="DJ335" i="1"/>
  <c r="DK335" i="1"/>
  <c r="DL335" i="1"/>
  <c r="DM335" i="1"/>
  <c r="DN335" i="1"/>
  <c r="DO335" i="1"/>
  <c r="DP335" i="1"/>
  <c r="CP336" i="1"/>
  <c r="CQ336" i="1"/>
  <c r="CR336" i="1"/>
  <c r="CS336" i="1"/>
  <c r="CT336" i="1"/>
  <c r="CU336" i="1"/>
  <c r="CV336" i="1"/>
  <c r="CW336" i="1"/>
  <c r="CX336" i="1"/>
  <c r="CY336" i="1"/>
  <c r="CZ336" i="1"/>
  <c r="DA336" i="1"/>
  <c r="DB336" i="1"/>
  <c r="DC336" i="1"/>
  <c r="DD336" i="1"/>
  <c r="DE336" i="1"/>
  <c r="DF336" i="1"/>
  <c r="DG336" i="1"/>
  <c r="DH336" i="1"/>
  <c r="DI336" i="1"/>
  <c r="DJ336" i="1"/>
  <c r="DK336" i="1"/>
  <c r="DL336" i="1"/>
  <c r="DM336" i="1"/>
  <c r="DN336" i="1"/>
  <c r="DO336" i="1"/>
  <c r="DP336" i="1"/>
  <c r="CP337" i="1"/>
  <c r="CQ337" i="1"/>
  <c r="CR337" i="1"/>
  <c r="CS337" i="1"/>
  <c r="CT337" i="1"/>
  <c r="CU337" i="1"/>
  <c r="CV337" i="1"/>
  <c r="CW337" i="1"/>
  <c r="CX337" i="1"/>
  <c r="CY337" i="1"/>
  <c r="CZ337" i="1"/>
  <c r="DA337" i="1"/>
  <c r="DB337" i="1"/>
  <c r="DC337" i="1"/>
  <c r="DD337" i="1"/>
  <c r="DE337" i="1"/>
  <c r="DF337" i="1"/>
  <c r="DG337" i="1"/>
  <c r="DH337" i="1"/>
  <c r="DI337" i="1"/>
  <c r="DJ337" i="1"/>
  <c r="DK337" i="1"/>
  <c r="DL337" i="1"/>
  <c r="DM337" i="1"/>
  <c r="DN337" i="1"/>
  <c r="DO337" i="1"/>
  <c r="DP337" i="1"/>
  <c r="CP338" i="1"/>
  <c r="CQ338" i="1"/>
  <c r="CR338" i="1"/>
  <c r="CS338" i="1"/>
  <c r="CT338" i="1"/>
  <c r="CU338" i="1"/>
  <c r="CV338" i="1"/>
  <c r="CW338" i="1"/>
  <c r="CX338" i="1"/>
  <c r="CY338" i="1"/>
  <c r="CZ338" i="1"/>
  <c r="DA338" i="1"/>
  <c r="DB338" i="1"/>
  <c r="DC338" i="1"/>
  <c r="DD338" i="1"/>
  <c r="DE338" i="1"/>
  <c r="DF338" i="1"/>
  <c r="DG338" i="1"/>
  <c r="DH338" i="1"/>
  <c r="DI338" i="1"/>
  <c r="DJ338" i="1"/>
  <c r="DK338" i="1"/>
  <c r="DL338" i="1"/>
  <c r="DM338" i="1"/>
  <c r="DN338" i="1"/>
  <c r="DO338" i="1"/>
  <c r="DP338" i="1"/>
  <c r="CP339" i="1"/>
  <c r="CQ339" i="1"/>
  <c r="CR339" i="1"/>
  <c r="CS339" i="1"/>
  <c r="CT339" i="1"/>
  <c r="CU339" i="1"/>
  <c r="CV339" i="1"/>
  <c r="CW339" i="1"/>
  <c r="CX339" i="1"/>
  <c r="CY339" i="1"/>
  <c r="CZ339" i="1"/>
  <c r="DA339" i="1"/>
  <c r="DB339" i="1"/>
  <c r="DC339" i="1"/>
  <c r="DD339" i="1"/>
  <c r="DE339" i="1"/>
  <c r="DF339" i="1"/>
  <c r="DG339" i="1"/>
  <c r="DH339" i="1"/>
  <c r="DI339" i="1"/>
  <c r="DJ339" i="1"/>
  <c r="DK339" i="1"/>
  <c r="DL339" i="1"/>
  <c r="DM339" i="1"/>
  <c r="DN339" i="1"/>
  <c r="DO339" i="1"/>
  <c r="DP339" i="1"/>
  <c r="CP340" i="1"/>
  <c r="CQ340" i="1"/>
  <c r="CR340" i="1"/>
  <c r="CS340" i="1"/>
  <c r="CT340" i="1"/>
  <c r="CU340" i="1"/>
  <c r="CV340" i="1"/>
  <c r="CW340" i="1"/>
  <c r="CX340" i="1"/>
  <c r="CY340" i="1"/>
  <c r="CZ340" i="1"/>
  <c r="DA340" i="1"/>
  <c r="DB340" i="1"/>
  <c r="DC340" i="1"/>
  <c r="DD340" i="1"/>
  <c r="DE340" i="1"/>
  <c r="DF340" i="1"/>
  <c r="DG340" i="1"/>
  <c r="DH340" i="1"/>
  <c r="DI340" i="1"/>
  <c r="DJ340" i="1"/>
  <c r="DK340" i="1"/>
  <c r="DL340" i="1"/>
  <c r="DM340" i="1"/>
  <c r="DN340" i="1"/>
  <c r="DO340" i="1"/>
  <c r="DP340" i="1"/>
  <c r="CP341" i="1"/>
  <c r="CQ341" i="1"/>
  <c r="CR341" i="1"/>
  <c r="CS341" i="1"/>
  <c r="CT341" i="1"/>
  <c r="CU341" i="1"/>
  <c r="CV341" i="1"/>
  <c r="CW341" i="1"/>
  <c r="CX341" i="1"/>
  <c r="CY341" i="1"/>
  <c r="CZ341" i="1"/>
  <c r="DA341" i="1"/>
  <c r="DB341" i="1"/>
  <c r="DC341" i="1"/>
  <c r="DD341" i="1"/>
  <c r="DE341" i="1"/>
  <c r="DF341" i="1"/>
  <c r="DG341" i="1"/>
  <c r="DH341" i="1"/>
  <c r="DI341" i="1"/>
  <c r="DJ341" i="1"/>
  <c r="DK341" i="1"/>
  <c r="DL341" i="1"/>
  <c r="DM341" i="1"/>
  <c r="DN341" i="1"/>
  <c r="DO341" i="1"/>
  <c r="DP341" i="1"/>
  <c r="CP342" i="1"/>
  <c r="CQ342" i="1"/>
  <c r="CR342" i="1"/>
  <c r="CS342" i="1"/>
  <c r="CT342" i="1"/>
  <c r="CU342" i="1"/>
  <c r="CV342" i="1"/>
  <c r="CW342" i="1"/>
  <c r="CX342" i="1"/>
  <c r="CY342" i="1"/>
  <c r="CZ342" i="1"/>
  <c r="DA342" i="1"/>
  <c r="DB342" i="1"/>
  <c r="DC342" i="1"/>
  <c r="DD342" i="1"/>
  <c r="DE342" i="1"/>
  <c r="DF342" i="1"/>
  <c r="DG342" i="1"/>
  <c r="DH342" i="1"/>
  <c r="DI342" i="1"/>
  <c r="DJ342" i="1"/>
  <c r="DK342" i="1"/>
  <c r="DL342" i="1"/>
  <c r="DM342" i="1"/>
  <c r="DN342" i="1"/>
  <c r="DO342" i="1"/>
  <c r="DP342" i="1"/>
  <c r="CP343" i="1"/>
  <c r="CQ343" i="1"/>
  <c r="CR343" i="1"/>
  <c r="CS343" i="1"/>
  <c r="CT343" i="1"/>
  <c r="CU343" i="1"/>
  <c r="CV343" i="1"/>
  <c r="CW343" i="1"/>
  <c r="CX343" i="1"/>
  <c r="CY343" i="1"/>
  <c r="CZ343" i="1"/>
  <c r="DA343" i="1"/>
  <c r="DB343" i="1"/>
  <c r="DC343" i="1"/>
  <c r="DD343" i="1"/>
  <c r="DE343" i="1"/>
  <c r="DF343" i="1"/>
  <c r="DG343" i="1"/>
  <c r="DH343" i="1"/>
  <c r="DI343" i="1"/>
  <c r="DJ343" i="1"/>
  <c r="DK343" i="1"/>
  <c r="DL343" i="1"/>
  <c r="DM343" i="1"/>
  <c r="DN343" i="1"/>
  <c r="DO343" i="1"/>
  <c r="DP343" i="1"/>
  <c r="CP344" i="1"/>
  <c r="CQ344" i="1"/>
  <c r="CR344" i="1"/>
  <c r="CS344" i="1"/>
  <c r="CT344" i="1"/>
  <c r="CU344" i="1"/>
  <c r="CV344" i="1"/>
  <c r="CW344" i="1"/>
  <c r="CX344" i="1"/>
  <c r="CY344" i="1"/>
  <c r="CZ344" i="1"/>
  <c r="DA344" i="1"/>
  <c r="DB344" i="1"/>
  <c r="DC344" i="1"/>
  <c r="DD344" i="1"/>
  <c r="DE344" i="1"/>
  <c r="DF344" i="1"/>
  <c r="DG344" i="1"/>
  <c r="DH344" i="1"/>
  <c r="DI344" i="1"/>
  <c r="DJ344" i="1"/>
  <c r="DK344" i="1"/>
  <c r="DL344" i="1"/>
  <c r="DM344" i="1"/>
  <c r="DN344" i="1"/>
  <c r="DO344" i="1"/>
  <c r="DP344" i="1"/>
  <c r="CP345" i="1"/>
  <c r="CQ345" i="1"/>
  <c r="CR345" i="1"/>
  <c r="CS345" i="1"/>
  <c r="CT345" i="1"/>
  <c r="CU345" i="1"/>
  <c r="CV345" i="1"/>
  <c r="CW345" i="1"/>
  <c r="CX345" i="1"/>
  <c r="CY345" i="1"/>
  <c r="CZ345" i="1"/>
  <c r="DA345" i="1"/>
  <c r="DB345" i="1"/>
  <c r="DC345" i="1"/>
  <c r="DD345" i="1"/>
  <c r="DE345" i="1"/>
  <c r="DF345" i="1"/>
  <c r="DG345" i="1"/>
  <c r="DH345" i="1"/>
  <c r="DI345" i="1"/>
  <c r="DJ345" i="1"/>
  <c r="DK345" i="1"/>
  <c r="DL345" i="1"/>
  <c r="DM345" i="1"/>
  <c r="DN345" i="1"/>
  <c r="DO345" i="1"/>
  <c r="DP345" i="1"/>
  <c r="CP346" i="1"/>
  <c r="CQ346" i="1"/>
  <c r="CR346" i="1"/>
  <c r="CS346" i="1"/>
  <c r="CT346" i="1"/>
  <c r="CU346" i="1"/>
  <c r="CV346" i="1"/>
  <c r="CW346" i="1"/>
  <c r="CX346" i="1"/>
  <c r="CY346" i="1"/>
  <c r="CZ346" i="1"/>
  <c r="DA346" i="1"/>
  <c r="DB346" i="1"/>
  <c r="DC346" i="1"/>
  <c r="DD346" i="1"/>
  <c r="DE346" i="1"/>
  <c r="DF346" i="1"/>
  <c r="DG346" i="1"/>
  <c r="DH346" i="1"/>
  <c r="DI346" i="1"/>
  <c r="DJ346" i="1"/>
  <c r="DK346" i="1"/>
  <c r="DL346" i="1"/>
  <c r="DM346" i="1"/>
  <c r="DN346" i="1"/>
  <c r="DO346" i="1"/>
  <c r="DP346" i="1"/>
  <c r="CP347" i="1"/>
  <c r="CQ347" i="1"/>
  <c r="CR347" i="1"/>
  <c r="CS347" i="1"/>
  <c r="CT347" i="1"/>
  <c r="CU347" i="1"/>
  <c r="CV347" i="1"/>
  <c r="CW347" i="1"/>
  <c r="CX347" i="1"/>
  <c r="CY347" i="1"/>
  <c r="CZ347" i="1"/>
  <c r="DA347" i="1"/>
  <c r="DB347" i="1"/>
  <c r="DC347" i="1"/>
  <c r="DD347" i="1"/>
  <c r="DE347" i="1"/>
  <c r="DF347" i="1"/>
  <c r="DG347" i="1"/>
  <c r="DH347" i="1"/>
  <c r="DI347" i="1"/>
  <c r="DJ347" i="1"/>
  <c r="DK347" i="1"/>
  <c r="DL347" i="1"/>
  <c r="DM347" i="1"/>
  <c r="DN347" i="1"/>
  <c r="DO347" i="1"/>
  <c r="DP347" i="1"/>
  <c r="CP348" i="1"/>
  <c r="CQ348" i="1"/>
  <c r="CR348" i="1"/>
  <c r="CS348" i="1"/>
  <c r="CT348" i="1"/>
  <c r="CU348" i="1"/>
  <c r="CV348" i="1"/>
  <c r="CW348" i="1"/>
  <c r="CX348" i="1"/>
  <c r="CY348" i="1"/>
  <c r="CZ348" i="1"/>
  <c r="DA348" i="1"/>
  <c r="DB348" i="1"/>
  <c r="DC348" i="1"/>
  <c r="DD348" i="1"/>
  <c r="DE348" i="1"/>
  <c r="DF348" i="1"/>
  <c r="DG348" i="1"/>
  <c r="DH348" i="1"/>
  <c r="DI348" i="1"/>
  <c r="DJ348" i="1"/>
  <c r="DK348" i="1"/>
  <c r="DL348" i="1"/>
  <c r="DM348" i="1"/>
  <c r="DN348" i="1"/>
  <c r="DO348" i="1"/>
  <c r="DP348" i="1"/>
  <c r="CP349" i="1"/>
  <c r="CQ349" i="1"/>
  <c r="CR349" i="1"/>
  <c r="CS349" i="1"/>
  <c r="CT349" i="1"/>
  <c r="CU349" i="1"/>
  <c r="CV349" i="1"/>
  <c r="CW349" i="1"/>
  <c r="CX349" i="1"/>
  <c r="CY349" i="1"/>
  <c r="CZ349" i="1"/>
  <c r="DA349" i="1"/>
  <c r="DB349" i="1"/>
  <c r="DC349" i="1"/>
  <c r="DD349" i="1"/>
  <c r="DE349" i="1"/>
  <c r="DF349" i="1"/>
  <c r="DG349" i="1"/>
  <c r="DH349" i="1"/>
  <c r="DI349" i="1"/>
  <c r="DJ349" i="1"/>
  <c r="DK349" i="1"/>
  <c r="DL349" i="1"/>
  <c r="DM349" i="1"/>
  <c r="DN349" i="1"/>
  <c r="DO349" i="1"/>
  <c r="DP349" i="1"/>
  <c r="CP350" i="1"/>
  <c r="CQ350" i="1"/>
  <c r="CR350" i="1"/>
  <c r="CS350" i="1"/>
  <c r="CT350" i="1"/>
  <c r="CU350" i="1"/>
  <c r="CV350" i="1"/>
  <c r="CW350" i="1"/>
  <c r="CX350" i="1"/>
  <c r="CY350" i="1"/>
  <c r="CZ350" i="1"/>
  <c r="DA350" i="1"/>
  <c r="DB350" i="1"/>
  <c r="DC350" i="1"/>
  <c r="DD350" i="1"/>
  <c r="DE350" i="1"/>
  <c r="DF350" i="1"/>
  <c r="DG350" i="1"/>
  <c r="DH350" i="1"/>
  <c r="DI350" i="1"/>
  <c r="DJ350" i="1"/>
  <c r="DK350" i="1"/>
  <c r="DL350" i="1"/>
  <c r="DM350" i="1"/>
  <c r="DN350" i="1"/>
  <c r="DO350" i="1"/>
  <c r="DP350" i="1"/>
  <c r="CP351" i="1"/>
  <c r="CQ351" i="1"/>
  <c r="CR351" i="1"/>
  <c r="CS351" i="1"/>
  <c r="CT351" i="1"/>
  <c r="CU351" i="1"/>
  <c r="CV351" i="1"/>
  <c r="CW351" i="1"/>
  <c r="CX351" i="1"/>
  <c r="CY351" i="1"/>
  <c r="CZ351" i="1"/>
  <c r="DA351" i="1"/>
  <c r="DB351" i="1"/>
  <c r="DC351" i="1"/>
  <c r="DD351" i="1"/>
  <c r="DE351" i="1"/>
  <c r="DF351" i="1"/>
  <c r="DG351" i="1"/>
  <c r="DH351" i="1"/>
  <c r="DI351" i="1"/>
  <c r="DJ351" i="1"/>
  <c r="DK351" i="1"/>
  <c r="DL351" i="1"/>
  <c r="DM351" i="1"/>
  <c r="DN351" i="1"/>
  <c r="DO351" i="1"/>
  <c r="DP351" i="1"/>
  <c r="CP352" i="1"/>
  <c r="CQ352" i="1"/>
  <c r="CR352" i="1"/>
  <c r="CS352" i="1"/>
  <c r="CT352" i="1"/>
  <c r="CU352" i="1"/>
  <c r="CV352" i="1"/>
  <c r="CW352" i="1"/>
  <c r="CX352" i="1"/>
  <c r="CY352" i="1"/>
  <c r="CZ352" i="1"/>
  <c r="DA352" i="1"/>
  <c r="DB352" i="1"/>
  <c r="DC352" i="1"/>
  <c r="DD352" i="1"/>
  <c r="DE352" i="1"/>
  <c r="DF352" i="1"/>
  <c r="DG352" i="1"/>
  <c r="DH352" i="1"/>
  <c r="DI352" i="1"/>
  <c r="DJ352" i="1"/>
  <c r="DK352" i="1"/>
  <c r="DL352" i="1"/>
  <c r="DM352" i="1"/>
  <c r="DN352" i="1"/>
  <c r="DO352" i="1"/>
  <c r="DP352" i="1"/>
  <c r="CP353" i="1"/>
  <c r="CQ353" i="1"/>
  <c r="CR353" i="1"/>
  <c r="CS353" i="1"/>
  <c r="CT353" i="1"/>
  <c r="CU353" i="1"/>
  <c r="CV353" i="1"/>
  <c r="CW353" i="1"/>
  <c r="CX353" i="1"/>
  <c r="CY353" i="1"/>
  <c r="CZ353" i="1"/>
  <c r="DA353" i="1"/>
  <c r="DB353" i="1"/>
  <c r="DC353" i="1"/>
  <c r="DD353" i="1"/>
  <c r="DE353" i="1"/>
  <c r="DF353" i="1"/>
  <c r="DG353" i="1"/>
  <c r="DH353" i="1"/>
  <c r="DI353" i="1"/>
  <c r="DJ353" i="1"/>
  <c r="DK353" i="1"/>
  <c r="DL353" i="1"/>
  <c r="DM353" i="1"/>
  <c r="DN353" i="1"/>
  <c r="DO353" i="1"/>
  <c r="DP353" i="1"/>
  <c r="CP354" i="1"/>
  <c r="CQ354" i="1"/>
  <c r="CR354" i="1"/>
  <c r="CS354" i="1"/>
  <c r="CT354" i="1"/>
  <c r="CU354" i="1"/>
  <c r="CV354" i="1"/>
  <c r="CW354" i="1"/>
  <c r="CX354" i="1"/>
  <c r="CY354" i="1"/>
  <c r="CZ354" i="1"/>
  <c r="DA354" i="1"/>
  <c r="DB354" i="1"/>
  <c r="DC354" i="1"/>
  <c r="DD354" i="1"/>
  <c r="DE354" i="1"/>
  <c r="DF354" i="1"/>
  <c r="DG354" i="1"/>
  <c r="DH354" i="1"/>
  <c r="DI354" i="1"/>
  <c r="DJ354" i="1"/>
  <c r="DK354" i="1"/>
  <c r="DL354" i="1"/>
  <c r="DM354" i="1"/>
  <c r="DN354" i="1"/>
  <c r="DO354" i="1"/>
  <c r="DP354" i="1"/>
  <c r="CP355" i="1"/>
  <c r="CQ355" i="1"/>
  <c r="CR355" i="1"/>
  <c r="CS355" i="1"/>
  <c r="CT355" i="1"/>
  <c r="CU355" i="1"/>
  <c r="CV355" i="1"/>
  <c r="CW355" i="1"/>
  <c r="CX355" i="1"/>
  <c r="CY355" i="1"/>
  <c r="CZ355" i="1"/>
  <c r="DA355" i="1"/>
  <c r="DB355" i="1"/>
  <c r="DC355" i="1"/>
  <c r="DD355" i="1"/>
  <c r="DE355" i="1"/>
  <c r="DF355" i="1"/>
  <c r="DG355" i="1"/>
  <c r="DH355" i="1"/>
  <c r="DI355" i="1"/>
  <c r="DJ355" i="1"/>
  <c r="DK355" i="1"/>
  <c r="DL355" i="1"/>
  <c r="DM355" i="1"/>
  <c r="DN355" i="1"/>
  <c r="DO355" i="1"/>
  <c r="DP355" i="1"/>
  <c r="CP356" i="1"/>
  <c r="CQ356" i="1"/>
  <c r="CR356" i="1"/>
  <c r="CS356" i="1"/>
  <c r="CT356" i="1"/>
  <c r="CU356" i="1"/>
  <c r="CV356" i="1"/>
  <c r="CW356" i="1"/>
  <c r="CX356" i="1"/>
  <c r="CY356" i="1"/>
  <c r="CZ356" i="1"/>
  <c r="DA356" i="1"/>
  <c r="DB356" i="1"/>
  <c r="DC356" i="1"/>
  <c r="DD356" i="1"/>
  <c r="DE356" i="1"/>
  <c r="DF356" i="1"/>
  <c r="DG356" i="1"/>
  <c r="DH356" i="1"/>
  <c r="DI356" i="1"/>
  <c r="DJ356" i="1"/>
  <c r="DK356" i="1"/>
  <c r="DL356" i="1"/>
  <c r="DM356" i="1"/>
  <c r="DN356" i="1"/>
  <c r="DO356" i="1"/>
  <c r="DP356" i="1"/>
  <c r="CP357" i="1"/>
  <c r="CQ357" i="1"/>
  <c r="CR357" i="1"/>
  <c r="CS357" i="1"/>
  <c r="CT357" i="1"/>
  <c r="CU357" i="1"/>
  <c r="CV357" i="1"/>
  <c r="CW357" i="1"/>
  <c r="CX357" i="1"/>
  <c r="CY357" i="1"/>
  <c r="CZ357" i="1"/>
  <c r="DA357" i="1"/>
  <c r="DB357" i="1"/>
  <c r="DC357" i="1"/>
  <c r="DD357" i="1"/>
  <c r="DE357" i="1"/>
  <c r="DF357" i="1"/>
  <c r="DG357" i="1"/>
  <c r="DH357" i="1"/>
  <c r="DI357" i="1"/>
  <c r="DJ357" i="1"/>
  <c r="DK357" i="1"/>
  <c r="DL357" i="1"/>
  <c r="DM357" i="1"/>
  <c r="DN357" i="1"/>
  <c r="DO357" i="1"/>
  <c r="DP357" i="1"/>
  <c r="CP358" i="1"/>
  <c r="CQ358" i="1"/>
  <c r="CR358" i="1"/>
  <c r="CS358" i="1"/>
  <c r="CT358" i="1"/>
  <c r="CU358" i="1"/>
  <c r="CV358" i="1"/>
  <c r="CW358" i="1"/>
  <c r="CX358" i="1"/>
  <c r="CY358" i="1"/>
  <c r="CZ358" i="1"/>
  <c r="DA358" i="1"/>
  <c r="DB358" i="1"/>
  <c r="DC358" i="1"/>
  <c r="DD358" i="1"/>
  <c r="DE358" i="1"/>
  <c r="DF358" i="1"/>
  <c r="DG358" i="1"/>
  <c r="DH358" i="1"/>
  <c r="DI358" i="1"/>
  <c r="DJ358" i="1"/>
  <c r="DK358" i="1"/>
  <c r="DL358" i="1"/>
  <c r="DM358" i="1"/>
  <c r="DN358" i="1"/>
  <c r="DO358" i="1"/>
  <c r="DP358" i="1"/>
  <c r="CP359" i="1"/>
  <c r="CQ359" i="1"/>
  <c r="CR359" i="1"/>
  <c r="CS359" i="1"/>
  <c r="CT359" i="1"/>
  <c r="CU359" i="1"/>
  <c r="CV359" i="1"/>
  <c r="CW359" i="1"/>
  <c r="CX359" i="1"/>
  <c r="CY359" i="1"/>
  <c r="CZ359" i="1"/>
  <c r="DA359" i="1"/>
  <c r="DB359" i="1"/>
  <c r="DC359" i="1"/>
  <c r="DD359" i="1"/>
  <c r="DE359" i="1"/>
  <c r="DF359" i="1"/>
  <c r="DG359" i="1"/>
  <c r="DH359" i="1"/>
  <c r="DI359" i="1"/>
  <c r="DJ359" i="1"/>
  <c r="DK359" i="1"/>
  <c r="DL359" i="1"/>
  <c r="DM359" i="1"/>
  <c r="DN359" i="1"/>
  <c r="DO359" i="1"/>
  <c r="DP359" i="1"/>
  <c r="CP360" i="1"/>
  <c r="CQ360" i="1"/>
  <c r="CR360" i="1"/>
  <c r="CS360" i="1"/>
  <c r="CT360" i="1"/>
  <c r="CU360" i="1"/>
  <c r="CV360" i="1"/>
  <c r="CW360" i="1"/>
  <c r="CX360" i="1"/>
  <c r="CY360" i="1"/>
  <c r="CZ360" i="1"/>
  <c r="DA360" i="1"/>
  <c r="DB360" i="1"/>
  <c r="DC360" i="1"/>
  <c r="DD360" i="1"/>
  <c r="DE360" i="1"/>
  <c r="DF360" i="1"/>
  <c r="DG360" i="1"/>
  <c r="DH360" i="1"/>
  <c r="DI360" i="1"/>
  <c r="DJ360" i="1"/>
  <c r="DK360" i="1"/>
  <c r="DL360" i="1"/>
  <c r="DM360" i="1"/>
  <c r="DN360" i="1"/>
  <c r="DO360" i="1"/>
  <c r="DP360" i="1"/>
  <c r="CP361" i="1"/>
  <c r="CQ361" i="1"/>
  <c r="CR361" i="1"/>
  <c r="CS361" i="1"/>
  <c r="CT361" i="1"/>
  <c r="CU361" i="1"/>
  <c r="CV361" i="1"/>
  <c r="CW361" i="1"/>
  <c r="CX361" i="1"/>
  <c r="CY361" i="1"/>
  <c r="CZ361" i="1"/>
  <c r="DA361" i="1"/>
  <c r="DB361" i="1"/>
  <c r="DC361" i="1"/>
  <c r="DD361" i="1"/>
  <c r="DE361" i="1"/>
  <c r="DF361" i="1"/>
  <c r="DG361" i="1"/>
  <c r="DH361" i="1"/>
  <c r="DI361" i="1"/>
  <c r="DJ361" i="1"/>
  <c r="DK361" i="1"/>
  <c r="DL361" i="1"/>
  <c r="DM361" i="1"/>
  <c r="DN361" i="1"/>
  <c r="DO361" i="1"/>
  <c r="DP361" i="1"/>
  <c r="CP362" i="1"/>
  <c r="CQ362" i="1"/>
  <c r="CR362" i="1"/>
  <c r="CS362" i="1"/>
  <c r="CT362" i="1"/>
  <c r="CU362" i="1"/>
  <c r="CV362" i="1"/>
  <c r="CW362" i="1"/>
  <c r="CX362" i="1"/>
  <c r="CY362" i="1"/>
  <c r="CZ362" i="1"/>
  <c r="DA362" i="1"/>
  <c r="DB362" i="1"/>
  <c r="DC362" i="1"/>
  <c r="DD362" i="1"/>
  <c r="DE362" i="1"/>
  <c r="DF362" i="1"/>
  <c r="DG362" i="1"/>
  <c r="DH362" i="1"/>
  <c r="DI362" i="1"/>
  <c r="DJ362" i="1"/>
  <c r="DK362" i="1"/>
  <c r="DL362" i="1"/>
  <c r="DM362" i="1"/>
  <c r="DN362" i="1"/>
  <c r="DO362" i="1"/>
  <c r="DP362" i="1"/>
  <c r="CP363" i="1"/>
  <c r="CQ363" i="1"/>
  <c r="CR363" i="1"/>
  <c r="CS363" i="1"/>
  <c r="CT363" i="1"/>
  <c r="CU363" i="1"/>
  <c r="CV363" i="1"/>
  <c r="CW363" i="1"/>
  <c r="CX363" i="1"/>
  <c r="CY363" i="1"/>
  <c r="CZ363" i="1"/>
  <c r="DA363" i="1"/>
  <c r="DB363" i="1"/>
  <c r="DC363" i="1"/>
  <c r="DD363" i="1"/>
  <c r="DE363" i="1"/>
  <c r="DF363" i="1"/>
  <c r="DG363" i="1"/>
  <c r="DH363" i="1"/>
  <c r="DI363" i="1"/>
  <c r="DJ363" i="1"/>
  <c r="DK363" i="1"/>
  <c r="DL363" i="1"/>
  <c r="DM363" i="1"/>
  <c r="DN363" i="1"/>
  <c r="DO363" i="1"/>
  <c r="DP363" i="1"/>
  <c r="CP364" i="1"/>
  <c r="CQ364" i="1"/>
  <c r="CR364" i="1"/>
  <c r="CS364" i="1"/>
  <c r="CT364" i="1"/>
  <c r="CU364" i="1"/>
  <c r="CV364" i="1"/>
  <c r="CW364" i="1"/>
  <c r="CX364" i="1"/>
  <c r="CY364" i="1"/>
  <c r="CZ364" i="1"/>
  <c r="DA364" i="1"/>
  <c r="DB364" i="1"/>
  <c r="DC364" i="1"/>
  <c r="DD364" i="1"/>
  <c r="DE364" i="1"/>
  <c r="DF364" i="1"/>
  <c r="DG364" i="1"/>
  <c r="DH364" i="1"/>
  <c r="DI364" i="1"/>
  <c r="DJ364" i="1"/>
  <c r="DK364" i="1"/>
  <c r="DL364" i="1"/>
  <c r="DM364" i="1"/>
  <c r="DN364" i="1"/>
  <c r="DO364" i="1"/>
  <c r="DP364" i="1"/>
  <c r="CP365" i="1"/>
  <c r="CQ365" i="1"/>
  <c r="CR365" i="1"/>
  <c r="CS365" i="1"/>
  <c r="CT365" i="1"/>
  <c r="CU365" i="1"/>
  <c r="CV365" i="1"/>
  <c r="CW365" i="1"/>
  <c r="CX365" i="1"/>
  <c r="CY365" i="1"/>
  <c r="CZ365" i="1"/>
  <c r="DA365" i="1"/>
  <c r="DB365" i="1"/>
  <c r="DC365" i="1"/>
  <c r="DD365" i="1"/>
  <c r="DE365" i="1"/>
  <c r="DF365" i="1"/>
  <c r="DG365" i="1"/>
  <c r="DH365" i="1"/>
  <c r="DI365" i="1"/>
  <c r="DJ365" i="1"/>
  <c r="DK365" i="1"/>
  <c r="DL365" i="1"/>
  <c r="DM365" i="1"/>
  <c r="DN365" i="1"/>
  <c r="DO365" i="1"/>
  <c r="DP365" i="1"/>
  <c r="CP366" i="1"/>
  <c r="CQ366" i="1"/>
  <c r="CR366" i="1"/>
  <c r="CS366" i="1"/>
  <c r="CT366" i="1"/>
  <c r="CU366" i="1"/>
  <c r="CV366" i="1"/>
  <c r="CW366" i="1"/>
  <c r="CX366" i="1"/>
  <c r="CY366" i="1"/>
  <c r="CZ366" i="1"/>
  <c r="DA366" i="1"/>
  <c r="DB366" i="1"/>
  <c r="DC366" i="1"/>
  <c r="DD366" i="1"/>
  <c r="DE366" i="1"/>
  <c r="DF366" i="1"/>
  <c r="DG366" i="1"/>
  <c r="DH366" i="1"/>
  <c r="DI366" i="1"/>
  <c r="DJ366" i="1"/>
  <c r="DK366" i="1"/>
  <c r="DL366" i="1"/>
  <c r="DM366" i="1"/>
  <c r="DN366" i="1"/>
  <c r="DO366" i="1"/>
  <c r="DP366" i="1"/>
  <c r="CP367" i="1"/>
  <c r="CQ367" i="1"/>
  <c r="CR367" i="1"/>
  <c r="CS367" i="1"/>
  <c r="CT367" i="1"/>
  <c r="CU367" i="1"/>
  <c r="CV367" i="1"/>
  <c r="CW367" i="1"/>
  <c r="CX367" i="1"/>
  <c r="CY367" i="1"/>
  <c r="CZ367" i="1"/>
  <c r="DA367" i="1"/>
  <c r="DB367" i="1"/>
  <c r="DC367" i="1"/>
  <c r="DD367" i="1"/>
  <c r="DE367" i="1"/>
  <c r="DF367" i="1"/>
  <c r="DG367" i="1"/>
  <c r="DH367" i="1"/>
  <c r="DI367" i="1"/>
  <c r="DJ367" i="1"/>
  <c r="DK367" i="1"/>
  <c r="DL367" i="1"/>
  <c r="DM367" i="1"/>
  <c r="DN367" i="1"/>
  <c r="DO367" i="1"/>
  <c r="DP367" i="1"/>
  <c r="CP368" i="1"/>
  <c r="CQ368" i="1"/>
  <c r="CR368" i="1"/>
  <c r="CS368" i="1"/>
  <c r="CT368" i="1"/>
  <c r="CU368" i="1"/>
  <c r="CV368" i="1"/>
  <c r="CW368" i="1"/>
  <c r="CX368" i="1"/>
  <c r="CY368" i="1"/>
  <c r="CZ368" i="1"/>
  <c r="DA368" i="1"/>
  <c r="DB368" i="1"/>
  <c r="DC368" i="1"/>
  <c r="DD368" i="1"/>
  <c r="DE368" i="1"/>
  <c r="DF368" i="1"/>
  <c r="DG368" i="1"/>
  <c r="DH368" i="1"/>
  <c r="DI368" i="1"/>
  <c r="DJ368" i="1"/>
  <c r="DK368" i="1"/>
  <c r="DL368" i="1"/>
  <c r="DM368" i="1"/>
  <c r="DN368" i="1"/>
  <c r="DO368" i="1"/>
  <c r="DP368" i="1"/>
  <c r="CP369" i="1"/>
  <c r="CQ369" i="1"/>
  <c r="CR369" i="1"/>
  <c r="CS369" i="1"/>
  <c r="CT369" i="1"/>
  <c r="CU369" i="1"/>
  <c r="CV369" i="1"/>
  <c r="CW369" i="1"/>
  <c r="CX369" i="1"/>
  <c r="CY369" i="1"/>
  <c r="CZ369" i="1"/>
  <c r="DA369" i="1"/>
  <c r="DB369" i="1"/>
  <c r="DC369" i="1"/>
  <c r="DD369" i="1"/>
  <c r="DE369" i="1"/>
  <c r="DF369" i="1"/>
  <c r="DG369" i="1"/>
  <c r="DH369" i="1"/>
  <c r="DI369" i="1"/>
  <c r="DJ369" i="1"/>
  <c r="DK369" i="1"/>
  <c r="DL369" i="1"/>
  <c r="DM369" i="1"/>
  <c r="DN369" i="1"/>
  <c r="DO369" i="1"/>
  <c r="DP369" i="1"/>
  <c r="CP370" i="1"/>
  <c r="CQ370" i="1"/>
  <c r="CR370" i="1"/>
  <c r="CS370" i="1"/>
  <c r="CT370" i="1"/>
  <c r="CU370" i="1"/>
  <c r="CV370" i="1"/>
  <c r="CW370" i="1"/>
  <c r="CX370" i="1"/>
  <c r="CY370" i="1"/>
  <c r="CZ370" i="1"/>
  <c r="DA370" i="1"/>
  <c r="DB370" i="1"/>
  <c r="DC370" i="1"/>
  <c r="DD370" i="1"/>
  <c r="DE370" i="1"/>
  <c r="DF370" i="1"/>
  <c r="DG370" i="1"/>
  <c r="DH370" i="1"/>
  <c r="DI370" i="1"/>
  <c r="DJ370" i="1"/>
  <c r="DK370" i="1"/>
  <c r="DL370" i="1"/>
  <c r="DM370" i="1"/>
  <c r="DN370" i="1"/>
  <c r="DO370" i="1"/>
  <c r="DP370" i="1"/>
  <c r="CP371" i="1"/>
  <c r="CQ371" i="1"/>
  <c r="CR371" i="1"/>
  <c r="CS371" i="1"/>
  <c r="CT371" i="1"/>
  <c r="CU371" i="1"/>
  <c r="CV371" i="1"/>
  <c r="CW371" i="1"/>
  <c r="CX371" i="1"/>
  <c r="CY371" i="1"/>
  <c r="CZ371" i="1"/>
  <c r="DA371" i="1"/>
  <c r="DB371" i="1"/>
  <c r="DC371" i="1"/>
  <c r="DD371" i="1"/>
  <c r="DE371" i="1"/>
  <c r="DF371" i="1"/>
  <c r="DG371" i="1"/>
  <c r="DH371" i="1"/>
  <c r="DI371" i="1"/>
  <c r="DJ371" i="1"/>
  <c r="DK371" i="1"/>
  <c r="DL371" i="1"/>
  <c r="DM371" i="1"/>
  <c r="DN371" i="1"/>
  <c r="DO371" i="1"/>
  <c r="DP371" i="1"/>
  <c r="CP372" i="1"/>
  <c r="CQ372" i="1"/>
  <c r="CR372" i="1"/>
  <c r="CS372" i="1"/>
  <c r="CT372" i="1"/>
  <c r="CU372" i="1"/>
  <c r="CV372" i="1"/>
  <c r="CW372" i="1"/>
  <c r="CX372" i="1"/>
  <c r="CY372" i="1"/>
  <c r="CZ372" i="1"/>
  <c r="DA372" i="1"/>
  <c r="DB372" i="1"/>
  <c r="DC372" i="1"/>
  <c r="DD372" i="1"/>
  <c r="DE372" i="1"/>
  <c r="DF372" i="1"/>
  <c r="DG372" i="1"/>
  <c r="DH372" i="1"/>
  <c r="DI372" i="1"/>
  <c r="DJ372" i="1"/>
  <c r="DK372" i="1"/>
  <c r="DL372" i="1"/>
  <c r="DM372" i="1"/>
  <c r="DN372" i="1"/>
  <c r="DO372" i="1"/>
  <c r="DP372" i="1"/>
  <c r="CP373" i="1"/>
  <c r="CQ373" i="1"/>
  <c r="CR373" i="1"/>
  <c r="CS373" i="1"/>
  <c r="CT373" i="1"/>
  <c r="CU373" i="1"/>
  <c r="CV373" i="1"/>
  <c r="CW373" i="1"/>
  <c r="CX373" i="1"/>
  <c r="CY373" i="1"/>
  <c r="CZ373" i="1"/>
  <c r="DA373" i="1"/>
  <c r="DB373" i="1"/>
  <c r="DC373" i="1"/>
  <c r="DD373" i="1"/>
  <c r="DE373" i="1"/>
  <c r="DF373" i="1"/>
  <c r="DG373" i="1"/>
  <c r="DH373" i="1"/>
  <c r="DI373" i="1"/>
  <c r="DJ373" i="1"/>
  <c r="DK373" i="1"/>
  <c r="DL373" i="1"/>
  <c r="DM373" i="1"/>
  <c r="DN373" i="1"/>
  <c r="DO373" i="1"/>
  <c r="DP373" i="1"/>
  <c r="CP374" i="1"/>
  <c r="CQ374" i="1"/>
  <c r="CR374" i="1"/>
  <c r="CS374" i="1"/>
  <c r="CT374" i="1"/>
  <c r="CU374" i="1"/>
  <c r="CV374" i="1"/>
  <c r="CW374" i="1"/>
  <c r="CX374" i="1"/>
  <c r="CY374" i="1"/>
  <c r="CZ374" i="1"/>
  <c r="DA374" i="1"/>
  <c r="DB374" i="1"/>
  <c r="DC374" i="1"/>
  <c r="DD374" i="1"/>
  <c r="DE374" i="1"/>
  <c r="DF374" i="1"/>
  <c r="DG374" i="1"/>
  <c r="DH374" i="1"/>
  <c r="DI374" i="1"/>
  <c r="DJ374" i="1"/>
  <c r="DK374" i="1"/>
  <c r="DL374" i="1"/>
  <c r="DM374" i="1"/>
  <c r="DN374" i="1"/>
  <c r="DO374" i="1"/>
  <c r="DP374" i="1"/>
  <c r="CP375" i="1"/>
  <c r="CQ375" i="1"/>
  <c r="CR375" i="1"/>
  <c r="CS375" i="1"/>
  <c r="CT375" i="1"/>
  <c r="CU375" i="1"/>
  <c r="CV375" i="1"/>
  <c r="CW375" i="1"/>
  <c r="CX375" i="1"/>
  <c r="CY375" i="1"/>
  <c r="CZ375" i="1"/>
  <c r="DA375" i="1"/>
  <c r="DB375" i="1"/>
  <c r="DC375" i="1"/>
  <c r="DD375" i="1"/>
  <c r="DE375" i="1"/>
  <c r="DF375" i="1"/>
  <c r="DG375" i="1"/>
  <c r="DH375" i="1"/>
  <c r="DI375" i="1"/>
  <c r="DJ375" i="1"/>
  <c r="DK375" i="1"/>
  <c r="DL375" i="1"/>
  <c r="DM375" i="1"/>
  <c r="DN375" i="1"/>
  <c r="DO375" i="1"/>
  <c r="DP375" i="1"/>
  <c r="CP376" i="1"/>
  <c r="CQ376" i="1"/>
  <c r="CR376" i="1"/>
  <c r="CS376" i="1"/>
  <c r="CT376" i="1"/>
  <c r="CU376" i="1"/>
  <c r="CV376" i="1"/>
  <c r="CW376" i="1"/>
  <c r="CX376" i="1"/>
  <c r="CY376" i="1"/>
  <c r="CZ376" i="1"/>
  <c r="DA376" i="1"/>
  <c r="DB376" i="1"/>
  <c r="DC376" i="1"/>
  <c r="DD376" i="1"/>
  <c r="DE376" i="1"/>
  <c r="DF376" i="1"/>
  <c r="DG376" i="1"/>
  <c r="DH376" i="1"/>
  <c r="DI376" i="1"/>
  <c r="DJ376" i="1"/>
  <c r="DK376" i="1"/>
  <c r="DL376" i="1"/>
  <c r="DM376" i="1"/>
  <c r="DN376" i="1"/>
  <c r="DO376" i="1"/>
  <c r="DP376" i="1"/>
  <c r="CP377" i="1"/>
  <c r="CQ377" i="1"/>
  <c r="CR377" i="1"/>
  <c r="CS377" i="1"/>
  <c r="CT377" i="1"/>
  <c r="CU377" i="1"/>
  <c r="CV377" i="1"/>
  <c r="CW377" i="1"/>
  <c r="CX377" i="1"/>
  <c r="CY377" i="1"/>
  <c r="CZ377" i="1"/>
  <c r="DA377" i="1"/>
  <c r="DB377" i="1"/>
  <c r="DC377" i="1"/>
  <c r="DD377" i="1"/>
  <c r="DE377" i="1"/>
  <c r="DF377" i="1"/>
  <c r="DG377" i="1"/>
  <c r="DH377" i="1"/>
  <c r="DI377" i="1"/>
  <c r="DJ377" i="1"/>
  <c r="DK377" i="1"/>
  <c r="DL377" i="1"/>
  <c r="DM377" i="1"/>
  <c r="DN377" i="1"/>
  <c r="DO377" i="1"/>
  <c r="DP377" i="1"/>
  <c r="CP378" i="1"/>
  <c r="CQ378" i="1"/>
  <c r="CR378" i="1"/>
  <c r="CS378" i="1"/>
  <c r="CT378" i="1"/>
  <c r="CU378" i="1"/>
  <c r="CV378" i="1"/>
  <c r="CW378" i="1"/>
  <c r="CX378" i="1"/>
  <c r="CY378" i="1"/>
  <c r="CZ378" i="1"/>
  <c r="DA378" i="1"/>
  <c r="DB378" i="1"/>
  <c r="DC378" i="1"/>
  <c r="DD378" i="1"/>
  <c r="DE378" i="1"/>
  <c r="DF378" i="1"/>
  <c r="DG378" i="1"/>
  <c r="DH378" i="1"/>
  <c r="DI378" i="1"/>
  <c r="DJ378" i="1"/>
  <c r="DK378" i="1"/>
  <c r="DL378" i="1"/>
  <c r="DM378" i="1"/>
  <c r="DN378" i="1"/>
  <c r="DO378" i="1"/>
  <c r="DP378" i="1"/>
  <c r="CP379" i="1"/>
  <c r="CQ379" i="1"/>
  <c r="CR379" i="1"/>
  <c r="CS379" i="1"/>
  <c r="CT379" i="1"/>
  <c r="CU379" i="1"/>
  <c r="CV379" i="1"/>
  <c r="CW379" i="1"/>
  <c r="CX379" i="1"/>
  <c r="CY379" i="1"/>
  <c r="CZ379" i="1"/>
  <c r="DA379" i="1"/>
  <c r="DB379" i="1"/>
  <c r="DC379" i="1"/>
  <c r="DD379" i="1"/>
  <c r="DE379" i="1"/>
  <c r="DF379" i="1"/>
  <c r="DG379" i="1"/>
  <c r="DH379" i="1"/>
  <c r="DI379" i="1"/>
  <c r="DJ379" i="1"/>
  <c r="DK379" i="1"/>
  <c r="DL379" i="1"/>
  <c r="DM379" i="1"/>
  <c r="DN379" i="1"/>
  <c r="DO379" i="1"/>
  <c r="DP379" i="1"/>
  <c r="CP380" i="1"/>
  <c r="CQ380" i="1"/>
  <c r="CR380" i="1"/>
  <c r="CS380" i="1"/>
  <c r="CT380" i="1"/>
  <c r="CU380" i="1"/>
  <c r="CV380" i="1"/>
  <c r="CW380" i="1"/>
  <c r="CX380" i="1"/>
  <c r="CY380" i="1"/>
  <c r="CZ380" i="1"/>
  <c r="DA380" i="1"/>
  <c r="DB380" i="1"/>
  <c r="DC380" i="1"/>
  <c r="DD380" i="1"/>
  <c r="DE380" i="1"/>
  <c r="DF380" i="1"/>
  <c r="DG380" i="1"/>
  <c r="DH380" i="1"/>
  <c r="DI380" i="1"/>
  <c r="DJ380" i="1"/>
  <c r="DK380" i="1"/>
  <c r="DL380" i="1"/>
  <c r="DM380" i="1"/>
  <c r="DN380" i="1"/>
  <c r="DO380" i="1"/>
  <c r="DP380" i="1"/>
  <c r="CP381" i="1"/>
  <c r="CQ381" i="1"/>
  <c r="CR381" i="1"/>
  <c r="CS381" i="1"/>
  <c r="CT381" i="1"/>
  <c r="CU381" i="1"/>
  <c r="CV381" i="1"/>
  <c r="CW381" i="1"/>
  <c r="CX381" i="1"/>
  <c r="CY381" i="1"/>
  <c r="CZ381" i="1"/>
  <c r="DA381" i="1"/>
  <c r="DB381" i="1"/>
  <c r="DC381" i="1"/>
  <c r="DD381" i="1"/>
  <c r="DE381" i="1"/>
  <c r="DF381" i="1"/>
  <c r="DG381" i="1"/>
  <c r="DH381" i="1"/>
  <c r="DI381" i="1"/>
  <c r="DJ381" i="1"/>
  <c r="DK381" i="1"/>
  <c r="DL381" i="1"/>
  <c r="DM381" i="1"/>
  <c r="DN381" i="1"/>
  <c r="DO381" i="1"/>
  <c r="DP381" i="1"/>
  <c r="CP382" i="1"/>
  <c r="CQ382" i="1"/>
  <c r="CR382" i="1"/>
  <c r="CS382" i="1"/>
  <c r="CT382" i="1"/>
  <c r="CU382" i="1"/>
  <c r="CV382" i="1"/>
  <c r="CW382" i="1"/>
  <c r="CX382" i="1"/>
  <c r="CY382" i="1"/>
  <c r="CZ382" i="1"/>
  <c r="DA382" i="1"/>
  <c r="DB382" i="1"/>
  <c r="DC382" i="1"/>
  <c r="DD382" i="1"/>
  <c r="DE382" i="1"/>
  <c r="DF382" i="1"/>
  <c r="DG382" i="1"/>
  <c r="DH382" i="1"/>
  <c r="DI382" i="1"/>
  <c r="DJ382" i="1"/>
  <c r="DK382" i="1"/>
  <c r="DL382" i="1"/>
  <c r="DM382" i="1"/>
  <c r="DN382" i="1"/>
  <c r="DO382" i="1"/>
  <c r="DP382" i="1"/>
  <c r="CP383" i="1"/>
  <c r="CQ383" i="1"/>
  <c r="CR383" i="1"/>
  <c r="CS383" i="1"/>
  <c r="CT383" i="1"/>
  <c r="CU383" i="1"/>
  <c r="CV383" i="1"/>
  <c r="CW383" i="1"/>
  <c r="CX383" i="1"/>
  <c r="CY383" i="1"/>
  <c r="CZ383" i="1"/>
  <c r="DA383" i="1"/>
  <c r="DB383" i="1"/>
  <c r="DC383" i="1"/>
  <c r="DD383" i="1"/>
  <c r="DE383" i="1"/>
  <c r="DF383" i="1"/>
  <c r="DG383" i="1"/>
  <c r="DH383" i="1"/>
  <c r="DI383" i="1"/>
  <c r="DJ383" i="1"/>
  <c r="DK383" i="1"/>
  <c r="DL383" i="1"/>
  <c r="DM383" i="1"/>
  <c r="DN383" i="1"/>
  <c r="DO383" i="1"/>
  <c r="DP383" i="1"/>
  <c r="CP384" i="1"/>
  <c r="CQ384" i="1"/>
  <c r="CR384" i="1"/>
  <c r="CS384" i="1"/>
  <c r="CT384" i="1"/>
  <c r="CU384" i="1"/>
  <c r="CV384" i="1"/>
  <c r="CW384" i="1"/>
  <c r="CX384" i="1"/>
  <c r="CY384" i="1"/>
  <c r="CZ384" i="1"/>
  <c r="DA384" i="1"/>
  <c r="DB384" i="1"/>
  <c r="DC384" i="1"/>
  <c r="DD384" i="1"/>
  <c r="DE384" i="1"/>
  <c r="DF384" i="1"/>
  <c r="DG384" i="1"/>
  <c r="DH384" i="1"/>
  <c r="DI384" i="1"/>
  <c r="DJ384" i="1"/>
  <c r="DK384" i="1"/>
  <c r="DL384" i="1"/>
  <c r="DM384" i="1"/>
  <c r="DN384" i="1"/>
  <c r="DO384" i="1"/>
  <c r="DP384" i="1"/>
  <c r="CP385" i="1"/>
  <c r="CQ385" i="1"/>
  <c r="CR385" i="1"/>
  <c r="CS385" i="1"/>
  <c r="CT385" i="1"/>
  <c r="CU385" i="1"/>
  <c r="CV385" i="1"/>
  <c r="CW385" i="1"/>
  <c r="CX385" i="1"/>
  <c r="CY385" i="1"/>
  <c r="CZ385" i="1"/>
  <c r="DA385" i="1"/>
  <c r="DB385" i="1"/>
  <c r="DC385" i="1"/>
  <c r="DD385" i="1"/>
  <c r="DE385" i="1"/>
  <c r="DF385" i="1"/>
  <c r="DG385" i="1"/>
  <c r="DH385" i="1"/>
  <c r="DI385" i="1"/>
  <c r="DJ385" i="1"/>
  <c r="DK385" i="1"/>
  <c r="DL385" i="1"/>
  <c r="DM385" i="1"/>
  <c r="DN385" i="1"/>
  <c r="DO385" i="1"/>
  <c r="DP385" i="1"/>
  <c r="CP386" i="1"/>
  <c r="CQ386" i="1"/>
  <c r="CR386" i="1"/>
  <c r="CS386" i="1"/>
  <c r="CT386" i="1"/>
  <c r="CU386" i="1"/>
  <c r="CV386" i="1"/>
  <c r="CW386" i="1"/>
  <c r="CX386" i="1"/>
  <c r="CY386" i="1"/>
  <c r="CZ386" i="1"/>
  <c r="DA386" i="1"/>
  <c r="DB386" i="1"/>
  <c r="DC386" i="1"/>
  <c r="DD386" i="1"/>
  <c r="DE386" i="1"/>
  <c r="DF386" i="1"/>
  <c r="DG386" i="1"/>
  <c r="DH386" i="1"/>
  <c r="DI386" i="1"/>
  <c r="DJ386" i="1"/>
  <c r="DK386" i="1"/>
  <c r="DL386" i="1"/>
  <c r="DM386" i="1"/>
  <c r="DN386" i="1"/>
  <c r="DO386" i="1"/>
  <c r="DP386" i="1"/>
  <c r="CP387" i="1"/>
  <c r="CQ387" i="1"/>
  <c r="CR387" i="1"/>
  <c r="CS387" i="1"/>
  <c r="CT387" i="1"/>
  <c r="CU387" i="1"/>
  <c r="CV387" i="1"/>
  <c r="CW387" i="1"/>
  <c r="CX387" i="1"/>
  <c r="CY387" i="1"/>
  <c r="CZ387" i="1"/>
  <c r="DA387" i="1"/>
  <c r="DB387" i="1"/>
  <c r="DC387" i="1"/>
  <c r="DD387" i="1"/>
  <c r="DE387" i="1"/>
  <c r="DF387" i="1"/>
  <c r="DG387" i="1"/>
  <c r="DH387" i="1"/>
  <c r="DI387" i="1"/>
  <c r="DJ387" i="1"/>
  <c r="DK387" i="1"/>
  <c r="DL387" i="1"/>
  <c r="DM387" i="1"/>
  <c r="DN387" i="1"/>
  <c r="DO387" i="1"/>
  <c r="DP387" i="1"/>
  <c r="CP388" i="1"/>
  <c r="CQ388" i="1"/>
  <c r="CR388" i="1"/>
  <c r="CS388" i="1"/>
  <c r="CT388" i="1"/>
  <c r="CU388" i="1"/>
  <c r="CV388" i="1"/>
  <c r="CW388" i="1"/>
  <c r="CX388" i="1"/>
  <c r="CY388" i="1"/>
  <c r="CZ388" i="1"/>
  <c r="DA388" i="1"/>
  <c r="DB388" i="1"/>
  <c r="DC388" i="1"/>
  <c r="DD388" i="1"/>
  <c r="DE388" i="1"/>
  <c r="DF388" i="1"/>
  <c r="DG388" i="1"/>
  <c r="DH388" i="1"/>
  <c r="DI388" i="1"/>
  <c r="DJ388" i="1"/>
  <c r="DK388" i="1"/>
  <c r="DL388" i="1"/>
  <c r="DM388" i="1"/>
  <c r="DN388" i="1"/>
  <c r="DO388" i="1"/>
  <c r="DP388" i="1"/>
  <c r="CP389" i="1"/>
  <c r="CQ389" i="1"/>
  <c r="CR389" i="1"/>
  <c r="CS389" i="1"/>
  <c r="CT389" i="1"/>
  <c r="CU389" i="1"/>
  <c r="CV389" i="1"/>
  <c r="CW389" i="1"/>
  <c r="CX389" i="1"/>
  <c r="CY389" i="1"/>
  <c r="CZ389" i="1"/>
  <c r="DA389" i="1"/>
  <c r="DB389" i="1"/>
  <c r="DC389" i="1"/>
  <c r="DD389" i="1"/>
  <c r="DE389" i="1"/>
  <c r="DF389" i="1"/>
  <c r="DG389" i="1"/>
  <c r="DH389" i="1"/>
  <c r="DI389" i="1"/>
  <c r="DJ389" i="1"/>
  <c r="DK389" i="1"/>
  <c r="DL389" i="1"/>
  <c r="DM389" i="1"/>
  <c r="DN389" i="1"/>
  <c r="DO389" i="1"/>
  <c r="DP389" i="1"/>
  <c r="CP390" i="1"/>
  <c r="CQ390" i="1"/>
  <c r="CR390" i="1"/>
  <c r="CS390" i="1"/>
  <c r="CT390" i="1"/>
  <c r="CU390" i="1"/>
  <c r="CV390" i="1"/>
  <c r="CW390" i="1"/>
  <c r="CX390" i="1"/>
  <c r="CY390" i="1"/>
  <c r="CZ390" i="1"/>
  <c r="DA390" i="1"/>
  <c r="DB390" i="1"/>
  <c r="DC390" i="1"/>
  <c r="DD390" i="1"/>
  <c r="DE390" i="1"/>
  <c r="DF390" i="1"/>
  <c r="DG390" i="1"/>
  <c r="DH390" i="1"/>
  <c r="DI390" i="1"/>
  <c r="DJ390" i="1"/>
  <c r="DK390" i="1"/>
  <c r="DL390" i="1"/>
  <c r="DM390" i="1"/>
  <c r="DN390" i="1"/>
  <c r="DO390" i="1"/>
  <c r="DP390" i="1"/>
  <c r="CP391" i="1"/>
  <c r="CQ391" i="1"/>
  <c r="CR391" i="1"/>
  <c r="CS391" i="1"/>
  <c r="CT391" i="1"/>
  <c r="CU391" i="1"/>
  <c r="CV391" i="1"/>
  <c r="CW391" i="1"/>
  <c r="CX391" i="1"/>
  <c r="CY391" i="1"/>
  <c r="CZ391" i="1"/>
  <c r="DA391" i="1"/>
  <c r="DB391" i="1"/>
  <c r="DC391" i="1"/>
  <c r="DD391" i="1"/>
  <c r="DE391" i="1"/>
  <c r="DF391" i="1"/>
  <c r="DG391" i="1"/>
  <c r="DH391" i="1"/>
  <c r="DI391" i="1"/>
  <c r="DJ391" i="1"/>
  <c r="DK391" i="1"/>
  <c r="DL391" i="1"/>
  <c r="DM391" i="1"/>
  <c r="DN391" i="1"/>
  <c r="DO391" i="1"/>
  <c r="DP391" i="1"/>
  <c r="CP392" i="1"/>
  <c r="CQ392" i="1"/>
  <c r="CR392" i="1"/>
  <c r="CS392" i="1"/>
  <c r="CT392" i="1"/>
  <c r="CU392" i="1"/>
  <c r="CV392" i="1"/>
  <c r="CW392" i="1"/>
  <c r="CX392" i="1"/>
  <c r="CY392" i="1"/>
  <c r="CZ392" i="1"/>
  <c r="DA392" i="1"/>
  <c r="DB392" i="1"/>
  <c r="DC392" i="1"/>
  <c r="DD392" i="1"/>
  <c r="DE392" i="1"/>
  <c r="DF392" i="1"/>
  <c r="DG392" i="1"/>
  <c r="DH392" i="1"/>
  <c r="DI392" i="1"/>
  <c r="DJ392" i="1"/>
  <c r="DK392" i="1"/>
  <c r="DL392" i="1"/>
  <c r="DM392" i="1"/>
  <c r="DN392" i="1"/>
  <c r="DO392" i="1"/>
  <c r="DP392" i="1"/>
  <c r="CP393" i="1"/>
  <c r="CQ393" i="1"/>
  <c r="CR393" i="1"/>
  <c r="CS393" i="1"/>
  <c r="CT393" i="1"/>
  <c r="CU393" i="1"/>
  <c r="CV393" i="1"/>
  <c r="CW393" i="1"/>
  <c r="CX393" i="1"/>
  <c r="CY393" i="1"/>
  <c r="CZ393" i="1"/>
  <c r="DA393" i="1"/>
  <c r="DB393" i="1"/>
  <c r="DC393" i="1"/>
  <c r="DD393" i="1"/>
  <c r="DE393" i="1"/>
  <c r="DF393" i="1"/>
  <c r="DG393" i="1"/>
  <c r="DH393" i="1"/>
  <c r="DI393" i="1"/>
  <c r="DJ393" i="1"/>
  <c r="DK393" i="1"/>
  <c r="DL393" i="1"/>
  <c r="DM393" i="1"/>
  <c r="DN393" i="1"/>
  <c r="DO393" i="1"/>
  <c r="DP393" i="1"/>
  <c r="CP394" i="1"/>
  <c r="CQ394" i="1"/>
  <c r="CR394" i="1"/>
  <c r="CS394" i="1"/>
  <c r="CT394" i="1"/>
  <c r="CU394" i="1"/>
  <c r="CV394" i="1"/>
  <c r="CW394" i="1"/>
  <c r="CX394" i="1"/>
  <c r="CY394" i="1"/>
  <c r="CZ394" i="1"/>
  <c r="DA394" i="1"/>
  <c r="DB394" i="1"/>
  <c r="DC394" i="1"/>
  <c r="DD394" i="1"/>
  <c r="DE394" i="1"/>
  <c r="DF394" i="1"/>
  <c r="DG394" i="1"/>
  <c r="DH394" i="1"/>
  <c r="DI394" i="1"/>
  <c r="DJ394" i="1"/>
  <c r="DK394" i="1"/>
  <c r="DL394" i="1"/>
  <c r="DM394" i="1"/>
  <c r="DN394" i="1"/>
  <c r="DO394" i="1"/>
  <c r="DP394" i="1"/>
  <c r="CP395" i="1"/>
  <c r="CQ395" i="1"/>
  <c r="CR395" i="1"/>
  <c r="CS395" i="1"/>
  <c r="CT395" i="1"/>
  <c r="CU395" i="1"/>
  <c r="CV395" i="1"/>
  <c r="CW395" i="1"/>
  <c r="CX395" i="1"/>
  <c r="CY395" i="1"/>
  <c r="CZ395" i="1"/>
  <c r="DA395" i="1"/>
  <c r="DB395" i="1"/>
  <c r="DC395" i="1"/>
  <c r="DD395" i="1"/>
  <c r="DE395" i="1"/>
  <c r="DF395" i="1"/>
  <c r="DG395" i="1"/>
  <c r="DH395" i="1"/>
  <c r="DI395" i="1"/>
  <c r="DJ395" i="1"/>
  <c r="DK395" i="1"/>
  <c r="DL395" i="1"/>
  <c r="DM395" i="1"/>
  <c r="DN395" i="1"/>
  <c r="DO395" i="1"/>
  <c r="DP395" i="1"/>
  <c r="CP396" i="1"/>
  <c r="CQ396" i="1"/>
  <c r="CR396" i="1"/>
  <c r="CS396" i="1"/>
  <c r="CT396" i="1"/>
  <c r="CU396" i="1"/>
  <c r="CV396" i="1"/>
  <c r="CW396" i="1"/>
  <c r="CX396" i="1"/>
  <c r="CY396" i="1"/>
  <c r="CZ396" i="1"/>
  <c r="DA396" i="1"/>
  <c r="DB396" i="1"/>
  <c r="DC396" i="1"/>
  <c r="DD396" i="1"/>
  <c r="DE396" i="1"/>
  <c r="DF396" i="1"/>
  <c r="DG396" i="1"/>
  <c r="DH396" i="1"/>
  <c r="DI396" i="1"/>
  <c r="DJ396" i="1"/>
  <c r="DK396" i="1"/>
  <c r="DL396" i="1"/>
  <c r="DM396" i="1"/>
  <c r="DN396" i="1"/>
  <c r="DO396" i="1"/>
  <c r="DP396" i="1"/>
  <c r="CP397" i="1"/>
  <c r="CQ397" i="1"/>
  <c r="CR397" i="1"/>
  <c r="CS397" i="1"/>
  <c r="CT397" i="1"/>
  <c r="CU397" i="1"/>
  <c r="CV397" i="1"/>
  <c r="CW397" i="1"/>
  <c r="CX397" i="1"/>
  <c r="CY397" i="1"/>
  <c r="CZ397" i="1"/>
  <c r="DA397" i="1"/>
  <c r="DB397" i="1"/>
  <c r="DC397" i="1"/>
  <c r="DD397" i="1"/>
  <c r="DE397" i="1"/>
  <c r="DF397" i="1"/>
  <c r="DG397" i="1"/>
  <c r="DH397" i="1"/>
  <c r="DI397" i="1"/>
  <c r="DJ397" i="1"/>
  <c r="DK397" i="1"/>
  <c r="DL397" i="1"/>
  <c r="DM397" i="1"/>
  <c r="DN397" i="1"/>
  <c r="DO397" i="1"/>
  <c r="DP397" i="1"/>
  <c r="CP398" i="1"/>
  <c r="CQ398" i="1"/>
  <c r="CR398" i="1"/>
  <c r="CS398" i="1"/>
  <c r="CT398" i="1"/>
  <c r="CU398" i="1"/>
  <c r="CV398" i="1"/>
  <c r="CW398" i="1"/>
  <c r="CX398" i="1"/>
  <c r="CY398" i="1"/>
  <c r="CZ398" i="1"/>
  <c r="DA398" i="1"/>
  <c r="DB398" i="1"/>
  <c r="DC398" i="1"/>
  <c r="DD398" i="1"/>
  <c r="DE398" i="1"/>
  <c r="DF398" i="1"/>
  <c r="DG398" i="1"/>
  <c r="DH398" i="1"/>
  <c r="DI398" i="1"/>
  <c r="DJ398" i="1"/>
  <c r="DK398" i="1"/>
  <c r="DL398" i="1"/>
  <c r="DM398" i="1"/>
  <c r="DN398" i="1"/>
  <c r="DO398" i="1"/>
  <c r="DP398" i="1"/>
  <c r="CP399" i="1"/>
  <c r="CQ399" i="1"/>
  <c r="CR399" i="1"/>
  <c r="CS399" i="1"/>
  <c r="CT399" i="1"/>
  <c r="CU399" i="1"/>
  <c r="CV399" i="1"/>
  <c r="CW399" i="1"/>
  <c r="CX399" i="1"/>
  <c r="CY399" i="1"/>
  <c r="CZ399" i="1"/>
  <c r="DA399" i="1"/>
  <c r="DB399" i="1"/>
  <c r="DC399" i="1"/>
  <c r="DD399" i="1"/>
  <c r="DE399" i="1"/>
  <c r="DF399" i="1"/>
  <c r="DG399" i="1"/>
  <c r="DH399" i="1"/>
  <c r="DI399" i="1"/>
  <c r="DJ399" i="1"/>
  <c r="DK399" i="1"/>
  <c r="DL399" i="1"/>
  <c r="DM399" i="1"/>
  <c r="DN399" i="1"/>
  <c r="DO399" i="1"/>
  <c r="DP399" i="1"/>
  <c r="CP400" i="1"/>
  <c r="CQ400" i="1"/>
  <c r="CR400" i="1"/>
  <c r="CS400" i="1"/>
  <c r="CT400" i="1"/>
  <c r="CU400" i="1"/>
  <c r="CV400" i="1"/>
  <c r="CW400" i="1"/>
  <c r="CX400" i="1"/>
  <c r="CY400" i="1"/>
  <c r="CZ400" i="1"/>
  <c r="DA400" i="1"/>
  <c r="DB400" i="1"/>
  <c r="DC400" i="1"/>
  <c r="DD400" i="1"/>
  <c r="DE400" i="1"/>
  <c r="DF400" i="1"/>
  <c r="DG400" i="1"/>
  <c r="DH400" i="1"/>
  <c r="DI400" i="1"/>
  <c r="DJ400" i="1"/>
  <c r="DK400" i="1"/>
  <c r="DL400" i="1"/>
  <c r="DM400" i="1"/>
  <c r="DN400" i="1"/>
  <c r="DO400" i="1"/>
  <c r="DP400" i="1"/>
  <c r="CP401" i="1"/>
  <c r="CQ401" i="1"/>
  <c r="CR401" i="1"/>
  <c r="CS401" i="1"/>
  <c r="CT401" i="1"/>
  <c r="CU401" i="1"/>
  <c r="CV401" i="1"/>
  <c r="CW401" i="1"/>
  <c r="CX401" i="1"/>
  <c r="CY401" i="1"/>
  <c r="CZ401" i="1"/>
  <c r="DA401" i="1"/>
  <c r="DB401" i="1"/>
  <c r="DC401" i="1"/>
  <c r="DD401" i="1"/>
  <c r="DE401" i="1"/>
  <c r="DF401" i="1"/>
  <c r="DG401" i="1"/>
  <c r="DH401" i="1"/>
  <c r="DI401" i="1"/>
  <c r="DJ401" i="1"/>
  <c r="DK401" i="1"/>
  <c r="DL401" i="1"/>
  <c r="DM401" i="1"/>
  <c r="DN401" i="1"/>
  <c r="DO401" i="1"/>
  <c r="DP401" i="1"/>
  <c r="CP402" i="1"/>
  <c r="CQ402" i="1"/>
  <c r="CR402" i="1"/>
  <c r="CS402" i="1"/>
  <c r="CT402" i="1"/>
  <c r="CU402" i="1"/>
  <c r="CV402" i="1"/>
  <c r="CW402" i="1"/>
  <c r="CX402" i="1"/>
  <c r="CY402" i="1"/>
  <c r="CZ402" i="1"/>
  <c r="DA402" i="1"/>
  <c r="DB402" i="1"/>
  <c r="DC402" i="1"/>
  <c r="DD402" i="1"/>
  <c r="DE402" i="1"/>
  <c r="DF402" i="1"/>
  <c r="DG402" i="1"/>
  <c r="DH402" i="1"/>
  <c r="DI402" i="1"/>
  <c r="DJ402" i="1"/>
  <c r="DK402" i="1"/>
  <c r="DL402" i="1"/>
  <c r="DM402" i="1"/>
  <c r="DN402" i="1"/>
  <c r="DO402" i="1"/>
  <c r="DP402" i="1"/>
  <c r="CP403" i="1"/>
  <c r="CQ403" i="1"/>
  <c r="CR403" i="1"/>
  <c r="CS403" i="1"/>
  <c r="CT403" i="1"/>
  <c r="CU403" i="1"/>
  <c r="CV403" i="1"/>
  <c r="CW403" i="1"/>
  <c r="CX403" i="1"/>
  <c r="CY403" i="1"/>
  <c r="CZ403" i="1"/>
  <c r="DA403" i="1"/>
  <c r="DB403" i="1"/>
  <c r="DC403" i="1"/>
  <c r="DD403" i="1"/>
  <c r="DE403" i="1"/>
  <c r="DF403" i="1"/>
  <c r="DG403" i="1"/>
  <c r="DH403" i="1"/>
  <c r="DI403" i="1"/>
  <c r="DJ403" i="1"/>
  <c r="DK403" i="1"/>
  <c r="DL403" i="1"/>
  <c r="DM403" i="1"/>
  <c r="DN403" i="1"/>
  <c r="DO403" i="1"/>
  <c r="DP403" i="1"/>
  <c r="CP404" i="1"/>
  <c r="CQ404" i="1"/>
  <c r="CR404" i="1"/>
  <c r="CS404" i="1"/>
  <c r="CT404" i="1"/>
  <c r="CU404" i="1"/>
  <c r="CV404" i="1"/>
  <c r="CW404" i="1"/>
  <c r="CX404" i="1"/>
  <c r="CY404" i="1"/>
  <c r="CZ404" i="1"/>
  <c r="DA404" i="1"/>
  <c r="DB404" i="1"/>
  <c r="DC404" i="1"/>
  <c r="DD404" i="1"/>
  <c r="DE404" i="1"/>
  <c r="DF404" i="1"/>
  <c r="DG404" i="1"/>
  <c r="DH404" i="1"/>
  <c r="DI404" i="1"/>
  <c r="DJ404" i="1"/>
  <c r="DK404" i="1"/>
  <c r="DL404" i="1"/>
  <c r="DM404" i="1"/>
  <c r="DN404" i="1"/>
  <c r="DO404" i="1"/>
  <c r="DP404" i="1"/>
  <c r="CP405" i="1"/>
  <c r="CQ405" i="1"/>
  <c r="CR405" i="1"/>
  <c r="CS405" i="1"/>
  <c r="CT405" i="1"/>
  <c r="CU405" i="1"/>
  <c r="CV405" i="1"/>
  <c r="CW405" i="1"/>
  <c r="CX405" i="1"/>
  <c r="CY405" i="1"/>
  <c r="CZ405" i="1"/>
  <c r="DA405" i="1"/>
  <c r="DB405" i="1"/>
  <c r="DC405" i="1"/>
  <c r="DD405" i="1"/>
  <c r="DE405" i="1"/>
  <c r="DF405" i="1"/>
  <c r="DG405" i="1"/>
  <c r="DH405" i="1"/>
  <c r="DI405" i="1"/>
  <c r="DJ405" i="1"/>
  <c r="DK405" i="1"/>
  <c r="DL405" i="1"/>
  <c r="DM405" i="1"/>
  <c r="DN405" i="1"/>
  <c r="DO405" i="1"/>
  <c r="DP405" i="1"/>
  <c r="CP406" i="1"/>
  <c r="CQ406" i="1"/>
  <c r="CR406" i="1"/>
  <c r="CS406" i="1"/>
  <c r="CT406" i="1"/>
  <c r="CU406" i="1"/>
  <c r="CV406" i="1"/>
  <c r="CW406" i="1"/>
  <c r="CX406" i="1"/>
  <c r="CY406" i="1"/>
  <c r="CZ406" i="1"/>
  <c r="DA406" i="1"/>
  <c r="DB406" i="1"/>
  <c r="DC406" i="1"/>
  <c r="DD406" i="1"/>
  <c r="DE406" i="1"/>
  <c r="DF406" i="1"/>
  <c r="DG406" i="1"/>
  <c r="DH406" i="1"/>
  <c r="DI406" i="1"/>
  <c r="DJ406" i="1"/>
  <c r="DK406" i="1"/>
  <c r="DL406" i="1"/>
  <c r="DM406" i="1"/>
  <c r="DN406" i="1"/>
  <c r="DO406" i="1"/>
  <c r="DP406" i="1"/>
  <c r="CP407" i="1"/>
  <c r="CQ407" i="1"/>
  <c r="CR407" i="1"/>
  <c r="CS407" i="1"/>
  <c r="CT407" i="1"/>
  <c r="CU407" i="1"/>
  <c r="CV407" i="1"/>
  <c r="CW407" i="1"/>
  <c r="CX407" i="1"/>
  <c r="CY407" i="1"/>
  <c r="CZ407" i="1"/>
  <c r="DA407" i="1"/>
  <c r="DB407" i="1"/>
  <c r="DC407" i="1"/>
  <c r="DD407" i="1"/>
  <c r="DE407" i="1"/>
  <c r="DF407" i="1"/>
  <c r="DG407" i="1"/>
  <c r="DH407" i="1"/>
  <c r="DI407" i="1"/>
  <c r="DJ407" i="1"/>
  <c r="DK407" i="1"/>
  <c r="DL407" i="1"/>
  <c r="DM407" i="1"/>
  <c r="DN407" i="1"/>
  <c r="DO407" i="1"/>
  <c r="DP407" i="1"/>
  <c r="CP408" i="1"/>
  <c r="CQ408" i="1"/>
  <c r="CR408" i="1"/>
  <c r="CS408" i="1"/>
  <c r="CT408" i="1"/>
  <c r="CU408" i="1"/>
  <c r="CV408" i="1"/>
  <c r="CW408" i="1"/>
  <c r="CX408" i="1"/>
  <c r="CY408" i="1"/>
  <c r="CZ408" i="1"/>
  <c r="DA408" i="1"/>
  <c r="DB408" i="1"/>
  <c r="DC408" i="1"/>
  <c r="DD408" i="1"/>
  <c r="DE408" i="1"/>
  <c r="DF408" i="1"/>
  <c r="DG408" i="1"/>
  <c r="DH408" i="1"/>
  <c r="DI408" i="1"/>
  <c r="DJ408" i="1"/>
  <c r="DK408" i="1"/>
  <c r="DL408" i="1"/>
  <c r="DM408" i="1"/>
  <c r="DN408" i="1"/>
  <c r="DO408" i="1"/>
  <c r="DP408" i="1"/>
  <c r="CP409" i="1"/>
  <c r="CQ409" i="1"/>
  <c r="CR409" i="1"/>
  <c r="CS409" i="1"/>
  <c r="CT409" i="1"/>
  <c r="CU409" i="1"/>
  <c r="CV409" i="1"/>
  <c r="CW409" i="1"/>
  <c r="CX409" i="1"/>
  <c r="CY409" i="1"/>
  <c r="CZ409" i="1"/>
  <c r="DA409" i="1"/>
  <c r="DB409" i="1"/>
  <c r="DC409" i="1"/>
  <c r="DD409" i="1"/>
  <c r="DE409" i="1"/>
  <c r="DF409" i="1"/>
  <c r="DG409" i="1"/>
  <c r="DH409" i="1"/>
  <c r="DI409" i="1"/>
  <c r="DJ409" i="1"/>
  <c r="DK409" i="1"/>
  <c r="DL409" i="1"/>
  <c r="DM409" i="1"/>
  <c r="DN409" i="1"/>
  <c r="DO409" i="1"/>
  <c r="DP409" i="1"/>
  <c r="CP410" i="1"/>
  <c r="CQ410" i="1"/>
  <c r="CR410" i="1"/>
  <c r="CS410" i="1"/>
  <c r="CT410" i="1"/>
  <c r="CU410" i="1"/>
  <c r="CV410" i="1"/>
  <c r="CW410" i="1"/>
  <c r="CX410" i="1"/>
  <c r="CY410" i="1"/>
  <c r="CZ410" i="1"/>
  <c r="DA410" i="1"/>
  <c r="DB410" i="1"/>
  <c r="DC410" i="1"/>
  <c r="DD410" i="1"/>
  <c r="DE410" i="1"/>
  <c r="DF410" i="1"/>
  <c r="DG410" i="1"/>
  <c r="DH410" i="1"/>
  <c r="DI410" i="1"/>
  <c r="DJ410" i="1"/>
  <c r="DK410" i="1"/>
  <c r="DL410" i="1"/>
  <c r="DM410" i="1"/>
  <c r="DN410" i="1"/>
  <c r="DO410" i="1"/>
  <c r="DP410" i="1"/>
  <c r="CP411" i="1"/>
  <c r="CQ411" i="1"/>
  <c r="CR411" i="1"/>
  <c r="CS411" i="1"/>
  <c r="CT411" i="1"/>
  <c r="CU411" i="1"/>
  <c r="CV411" i="1"/>
  <c r="CW411" i="1"/>
  <c r="CX411" i="1"/>
  <c r="CY411" i="1"/>
  <c r="CZ411" i="1"/>
  <c r="DA411" i="1"/>
  <c r="DB411" i="1"/>
  <c r="DC411" i="1"/>
  <c r="DD411" i="1"/>
  <c r="DE411" i="1"/>
  <c r="DF411" i="1"/>
  <c r="DG411" i="1"/>
  <c r="DH411" i="1"/>
  <c r="DI411" i="1"/>
  <c r="DJ411" i="1"/>
  <c r="DK411" i="1"/>
  <c r="DL411" i="1"/>
  <c r="DM411" i="1"/>
  <c r="DN411" i="1"/>
  <c r="DO411" i="1"/>
  <c r="DP411" i="1"/>
  <c r="CP412" i="1"/>
  <c r="CQ412" i="1"/>
  <c r="CR412" i="1"/>
  <c r="CS412" i="1"/>
  <c r="CT412" i="1"/>
  <c r="CU412" i="1"/>
  <c r="CV412" i="1"/>
  <c r="CW412" i="1"/>
  <c r="CX412" i="1"/>
  <c r="CY412" i="1"/>
  <c r="CZ412" i="1"/>
  <c r="DA412" i="1"/>
  <c r="DB412" i="1"/>
  <c r="DC412" i="1"/>
  <c r="DD412" i="1"/>
  <c r="DE412" i="1"/>
  <c r="DF412" i="1"/>
  <c r="DG412" i="1"/>
  <c r="DH412" i="1"/>
  <c r="DI412" i="1"/>
  <c r="DJ412" i="1"/>
  <c r="DK412" i="1"/>
  <c r="DL412" i="1"/>
  <c r="DM412" i="1"/>
  <c r="DN412" i="1"/>
  <c r="DO412" i="1"/>
  <c r="DP412" i="1"/>
  <c r="CP413" i="1"/>
  <c r="CQ413" i="1"/>
  <c r="CR413" i="1"/>
  <c r="CS413" i="1"/>
  <c r="CT413" i="1"/>
  <c r="CU413" i="1"/>
  <c r="CV413" i="1"/>
  <c r="CW413" i="1"/>
  <c r="CX413" i="1"/>
  <c r="CY413" i="1"/>
  <c r="CZ413" i="1"/>
  <c r="DA413" i="1"/>
  <c r="DB413" i="1"/>
  <c r="DC413" i="1"/>
  <c r="DD413" i="1"/>
  <c r="DE413" i="1"/>
  <c r="DF413" i="1"/>
  <c r="DG413" i="1"/>
  <c r="DH413" i="1"/>
  <c r="DI413" i="1"/>
  <c r="DJ413" i="1"/>
  <c r="DK413" i="1"/>
  <c r="DL413" i="1"/>
  <c r="DM413" i="1"/>
  <c r="DN413" i="1"/>
  <c r="DO413" i="1"/>
  <c r="DP413" i="1"/>
  <c r="CP414" i="1"/>
  <c r="CQ414" i="1"/>
  <c r="CR414" i="1"/>
  <c r="CS414" i="1"/>
  <c r="CT414" i="1"/>
  <c r="CU414" i="1"/>
  <c r="CV414" i="1"/>
  <c r="CW414" i="1"/>
  <c r="CX414" i="1"/>
  <c r="CY414" i="1"/>
  <c r="CZ414" i="1"/>
  <c r="DA414" i="1"/>
  <c r="DB414" i="1"/>
  <c r="DC414" i="1"/>
  <c r="DD414" i="1"/>
  <c r="DE414" i="1"/>
  <c r="DF414" i="1"/>
  <c r="DG414" i="1"/>
  <c r="DH414" i="1"/>
  <c r="DI414" i="1"/>
  <c r="DJ414" i="1"/>
  <c r="DK414" i="1"/>
  <c r="DL414" i="1"/>
  <c r="DM414" i="1"/>
  <c r="DN414" i="1"/>
  <c r="DO414" i="1"/>
  <c r="DP414" i="1"/>
  <c r="CP415" i="1"/>
  <c r="CQ415" i="1"/>
  <c r="CR415" i="1"/>
  <c r="CS415" i="1"/>
  <c r="CT415" i="1"/>
  <c r="CU415" i="1"/>
  <c r="CV415" i="1"/>
  <c r="CW415" i="1"/>
  <c r="CX415" i="1"/>
  <c r="CY415" i="1"/>
  <c r="CZ415" i="1"/>
  <c r="DA415" i="1"/>
  <c r="DB415" i="1"/>
  <c r="DC415" i="1"/>
  <c r="DD415" i="1"/>
  <c r="DE415" i="1"/>
  <c r="DF415" i="1"/>
  <c r="DG415" i="1"/>
  <c r="DH415" i="1"/>
  <c r="DI415" i="1"/>
  <c r="DJ415" i="1"/>
  <c r="DK415" i="1"/>
  <c r="DL415" i="1"/>
  <c r="DM415" i="1"/>
  <c r="DN415" i="1"/>
  <c r="DO415" i="1"/>
  <c r="DP415" i="1"/>
  <c r="CP416" i="1"/>
  <c r="CQ416" i="1"/>
  <c r="CR416" i="1"/>
  <c r="CS416" i="1"/>
  <c r="CT416" i="1"/>
  <c r="CU416" i="1"/>
  <c r="CV416" i="1"/>
  <c r="CW416" i="1"/>
  <c r="CX416" i="1"/>
  <c r="CY416" i="1"/>
  <c r="CZ416" i="1"/>
  <c r="DA416" i="1"/>
  <c r="DB416" i="1"/>
  <c r="DC416" i="1"/>
  <c r="DD416" i="1"/>
  <c r="DE416" i="1"/>
  <c r="DF416" i="1"/>
  <c r="DG416" i="1"/>
  <c r="DH416" i="1"/>
  <c r="DI416" i="1"/>
  <c r="DJ416" i="1"/>
  <c r="DK416" i="1"/>
  <c r="DL416" i="1"/>
  <c r="DM416" i="1"/>
  <c r="DN416" i="1"/>
  <c r="DO416" i="1"/>
  <c r="DP416" i="1"/>
  <c r="CP417" i="1"/>
  <c r="CQ417" i="1"/>
  <c r="CR417" i="1"/>
  <c r="CS417" i="1"/>
  <c r="CT417" i="1"/>
  <c r="CU417" i="1"/>
  <c r="CV417" i="1"/>
  <c r="CW417" i="1"/>
  <c r="CX417" i="1"/>
  <c r="CY417" i="1"/>
  <c r="CZ417" i="1"/>
  <c r="DA417" i="1"/>
  <c r="DB417" i="1"/>
  <c r="DC417" i="1"/>
  <c r="DD417" i="1"/>
  <c r="DE417" i="1"/>
  <c r="DF417" i="1"/>
  <c r="DG417" i="1"/>
  <c r="DH417" i="1"/>
  <c r="DI417" i="1"/>
  <c r="DJ417" i="1"/>
  <c r="DK417" i="1"/>
  <c r="DL417" i="1"/>
  <c r="DM417" i="1"/>
  <c r="DN417" i="1"/>
  <c r="DO417" i="1"/>
  <c r="DP417" i="1"/>
  <c r="CP418" i="1"/>
  <c r="CQ418" i="1"/>
  <c r="CR418" i="1"/>
  <c r="CS418" i="1"/>
  <c r="CT418" i="1"/>
  <c r="CU418" i="1"/>
  <c r="CV418" i="1"/>
  <c r="CW418" i="1"/>
  <c r="CX418" i="1"/>
  <c r="CY418" i="1"/>
  <c r="CZ418" i="1"/>
  <c r="DA418" i="1"/>
  <c r="DB418" i="1"/>
  <c r="DC418" i="1"/>
  <c r="DD418" i="1"/>
  <c r="DE418" i="1"/>
  <c r="DF418" i="1"/>
  <c r="DG418" i="1"/>
  <c r="DH418" i="1"/>
  <c r="DI418" i="1"/>
  <c r="DJ418" i="1"/>
  <c r="DK418" i="1"/>
  <c r="DL418" i="1"/>
  <c r="DM418" i="1"/>
  <c r="DN418" i="1"/>
  <c r="DO418" i="1"/>
  <c r="DP418" i="1"/>
  <c r="CP419" i="1"/>
  <c r="CQ419" i="1"/>
  <c r="CR419" i="1"/>
  <c r="CS419" i="1"/>
  <c r="CT419" i="1"/>
  <c r="CU419" i="1"/>
  <c r="CV419" i="1"/>
  <c r="CW419" i="1"/>
  <c r="CX419" i="1"/>
  <c r="CY419" i="1"/>
  <c r="CZ419" i="1"/>
  <c r="DA419" i="1"/>
  <c r="DB419" i="1"/>
  <c r="DC419" i="1"/>
  <c r="DD419" i="1"/>
  <c r="DE419" i="1"/>
  <c r="DF419" i="1"/>
  <c r="DG419" i="1"/>
  <c r="DH419" i="1"/>
  <c r="DI419" i="1"/>
  <c r="DJ419" i="1"/>
  <c r="DK419" i="1"/>
  <c r="DL419" i="1"/>
  <c r="DM419" i="1"/>
  <c r="DN419" i="1"/>
  <c r="DO419" i="1"/>
  <c r="DP419" i="1"/>
  <c r="CP420" i="1"/>
  <c r="CQ420" i="1"/>
  <c r="CR420" i="1"/>
  <c r="CS420" i="1"/>
  <c r="CT420" i="1"/>
  <c r="CU420" i="1"/>
  <c r="CV420" i="1"/>
  <c r="CW420" i="1"/>
  <c r="CX420" i="1"/>
  <c r="CY420" i="1"/>
  <c r="CZ420" i="1"/>
  <c r="DA420" i="1"/>
  <c r="DB420" i="1"/>
  <c r="DC420" i="1"/>
  <c r="DD420" i="1"/>
  <c r="DE420" i="1"/>
  <c r="DF420" i="1"/>
  <c r="DG420" i="1"/>
  <c r="DH420" i="1"/>
  <c r="DI420" i="1"/>
  <c r="DJ420" i="1"/>
  <c r="DK420" i="1"/>
  <c r="DL420" i="1"/>
  <c r="DM420" i="1"/>
  <c r="DN420" i="1"/>
  <c r="DO420" i="1"/>
  <c r="DP420" i="1"/>
  <c r="CP421" i="1"/>
  <c r="CQ421" i="1"/>
  <c r="CR421" i="1"/>
  <c r="CS421" i="1"/>
  <c r="CT421" i="1"/>
  <c r="CU421" i="1"/>
  <c r="CV421" i="1"/>
  <c r="CW421" i="1"/>
  <c r="CX421" i="1"/>
  <c r="CY421" i="1"/>
  <c r="CZ421" i="1"/>
  <c r="DA421" i="1"/>
  <c r="DB421" i="1"/>
  <c r="DC421" i="1"/>
  <c r="DD421" i="1"/>
  <c r="DE421" i="1"/>
  <c r="DF421" i="1"/>
  <c r="DG421" i="1"/>
  <c r="DH421" i="1"/>
  <c r="DI421" i="1"/>
  <c r="DJ421" i="1"/>
  <c r="DK421" i="1"/>
  <c r="DL421" i="1"/>
  <c r="DM421" i="1"/>
  <c r="DN421" i="1"/>
  <c r="DO421" i="1"/>
  <c r="DP421" i="1"/>
  <c r="CP422" i="1"/>
  <c r="CQ422" i="1"/>
  <c r="CR422" i="1"/>
  <c r="CS422" i="1"/>
  <c r="CT422" i="1"/>
  <c r="CU422" i="1"/>
  <c r="CV422" i="1"/>
  <c r="CW422" i="1"/>
  <c r="CX422" i="1"/>
  <c r="CY422" i="1"/>
  <c r="CZ422" i="1"/>
  <c r="DA422" i="1"/>
  <c r="DB422" i="1"/>
  <c r="DC422" i="1"/>
  <c r="DD422" i="1"/>
  <c r="DE422" i="1"/>
  <c r="DF422" i="1"/>
  <c r="DG422" i="1"/>
  <c r="DH422" i="1"/>
  <c r="DI422" i="1"/>
  <c r="DJ422" i="1"/>
  <c r="DK422" i="1"/>
  <c r="DL422" i="1"/>
  <c r="DM422" i="1"/>
  <c r="DN422" i="1"/>
  <c r="DO422" i="1"/>
  <c r="DP422" i="1"/>
  <c r="CP423" i="1"/>
  <c r="CQ423" i="1"/>
  <c r="CR423" i="1"/>
  <c r="CS423" i="1"/>
  <c r="CT423" i="1"/>
  <c r="CU423" i="1"/>
  <c r="CV423" i="1"/>
  <c r="CW423" i="1"/>
  <c r="CX423" i="1"/>
  <c r="CY423" i="1"/>
  <c r="CZ423" i="1"/>
  <c r="DA423" i="1"/>
  <c r="DB423" i="1"/>
  <c r="DC423" i="1"/>
  <c r="DD423" i="1"/>
  <c r="DE423" i="1"/>
  <c r="DF423" i="1"/>
  <c r="DG423" i="1"/>
  <c r="DH423" i="1"/>
  <c r="DI423" i="1"/>
  <c r="DJ423" i="1"/>
  <c r="DK423" i="1"/>
  <c r="DL423" i="1"/>
  <c r="DM423" i="1"/>
  <c r="DN423" i="1"/>
  <c r="DO423" i="1"/>
  <c r="DP423" i="1"/>
  <c r="CP424" i="1"/>
  <c r="CQ424" i="1"/>
  <c r="CR424" i="1"/>
  <c r="CS424" i="1"/>
  <c r="CT424" i="1"/>
  <c r="CU424" i="1"/>
  <c r="CV424" i="1"/>
  <c r="CW424" i="1"/>
  <c r="CX424" i="1"/>
  <c r="CY424" i="1"/>
  <c r="CZ424" i="1"/>
  <c r="DA424" i="1"/>
  <c r="DB424" i="1"/>
  <c r="DC424" i="1"/>
  <c r="DD424" i="1"/>
  <c r="DE424" i="1"/>
  <c r="DF424" i="1"/>
  <c r="DG424" i="1"/>
  <c r="DH424" i="1"/>
  <c r="DI424" i="1"/>
  <c r="DJ424" i="1"/>
  <c r="DK424" i="1"/>
  <c r="DL424" i="1"/>
  <c r="DM424" i="1"/>
  <c r="DN424" i="1"/>
  <c r="DO424" i="1"/>
  <c r="DP424" i="1"/>
  <c r="CP425" i="1"/>
  <c r="CQ425" i="1"/>
  <c r="CR425" i="1"/>
  <c r="CS425" i="1"/>
  <c r="CT425" i="1"/>
  <c r="CU425" i="1"/>
  <c r="CV425" i="1"/>
  <c r="CW425" i="1"/>
  <c r="CX425" i="1"/>
  <c r="CY425" i="1"/>
  <c r="CZ425" i="1"/>
  <c r="DA425" i="1"/>
  <c r="DB425" i="1"/>
  <c r="DC425" i="1"/>
  <c r="DD425" i="1"/>
  <c r="DE425" i="1"/>
  <c r="DF425" i="1"/>
  <c r="DG425" i="1"/>
  <c r="DH425" i="1"/>
  <c r="DI425" i="1"/>
  <c r="DJ425" i="1"/>
  <c r="DK425" i="1"/>
  <c r="DL425" i="1"/>
  <c r="DM425" i="1"/>
  <c r="DN425" i="1"/>
  <c r="DO425" i="1"/>
  <c r="DP425" i="1"/>
  <c r="CP426" i="1"/>
  <c r="CQ426" i="1"/>
  <c r="CR426" i="1"/>
  <c r="CS426" i="1"/>
  <c r="CT426" i="1"/>
  <c r="CU426" i="1"/>
  <c r="CV426" i="1"/>
  <c r="CW426" i="1"/>
  <c r="CX426" i="1"/>
  <c r="CY426" i="1"/>
  <c r="CZ426" i="1"/>
  <c r="DA426" i="1"/>
  <c r="DB426" i="1"/>
  <c r="DC426" i="1"/>
  <c r="DD426" i="1"/>
  <c r="DE426" i="1"/>
  <c r="DF426" i="1"/>
  <c r="DG426" i="1"/>
  <c r="DH426" i="1"/>
  <c r="DI426" i="1"/>
  <c r="DJ426" i="1"/>
  <c r="DK426" i="1"/>
  <c r="DL426" i="1"/>
  <c r="DM426" i="1"/>
  <c r="DN426" i="1"/>
  <c r="DO426" i="1"/>
  <c r="DP426" i="1"/>
  <c r="CP427" i="1"/>
  <c r="CQ427" i="1"/>
  <c r="CR427" i="1"/>
  <c r="CS427" i="1"/>
  <c r="CT427" i="1"/>
  <c r="CU427" i="1"/>
  <c r="CV427" i="1"/>
  <c r="CW427" i="1"/>
  <c r="CX427" i="1"/>
  <c r="CY427" i="1"/>
  <c r="CZ427" i="1"/>
  <c r="DA427" i="1"/>
  <c r="DB427" i="1"/>
  <c r="DC427" i="1"/>
  <c r="DD427" i="1"/>
  <c r="DE427" i="1"/>
  <c r="DF427" i="1"/>
  <c r="DG427" i="1"/>
  <c r="DH427" i="1"/>
  <c r="DI427" i="1"/>
  <c r="DJ427" i="1"/>
  <c r="DK427" i="1"/>
  <c r="DL427" i="1"/>
  <c r="DM427" i="1"/>
  <c r="DN427" i="1"/>
  <c r="DO427" i="1"/>
  <c r="DP427" i="1"/>
  <c r="CP428" i="1"/>
  <c r="CQ428" i="1"/>
  <c r="CR428" i="1"/>
  <c r="CS428" i="1"/>
  <c r="CT428" i="1"/>
  <c r="CU428" i="1"/>
  <c r="CV428" i="1"/>
  <c r="CW428" i="1"/>
  <c r="CX428" i="1"/>
  <c r="CY428" i="1"/>
  <c r="CZ428" i="1"/>
  <c r="DA428" i="1"/>
  <c r="DB428" i="1"/>
  <c r="DC428" i="1"/>
  <c r="DD428" i="1"/>
  <c r="DE428" i="1"/>
  <c r="DF428" i="1"/>
  <c r="DG428" i="1"/>
  <c r="DH428" i="1"/>
  <c r="DI428" i="1"/>
  <c r="DJ428" i="1"/>
  <c r="DK428" i="1"/>
  <c r="DL428" i="1"/>
  <c r="DM428" i="1"/>
  <c r="DN428" i="1"/>
  <c r="DO428" i="1"/>
  <c r="DP428" i="1"/>
  <c r="CP429" i="1"/>
  <c r="CQ429" i="1"/>
  <c r="CR429" i="1"/>
  <c r="CS429" i="1"/>
  <c r="CT429" i="1"/>
  <c r="CU429" i="1"/>
  <c r="CV429" i="1"/>
  <c r="CW429" i="1"/>
  <c r="CX429" i="1"/>
  <c r="CY429" i="1"/>
  <c r="CZ429" i="1"/>
  <c r="DA429" i="1"/>
  <c r="DB429" i="1"/>
  <c r="DC429" i="1"/>
  <c r="DD429" i="1"/>
  <c r="DE429" i="1"/>
  <c r="DF429" i="1"/>
  <c r="DG429" i="1"/>
  <c r="DH429" i="1"/>
  <c r="DI429" i="1"/>
  <c r="DJ429" i="1"/>
  <c r="DK429" i="1"/>
  <c r="DL429" i="1"/>
  <c r="DM429" i="1"/>
  <c r="DN429" i="1"/>
  <c r="DO429" i="1"/>
  <c r="DP429" i="1"/>
  <c r="CP430" i="1"/>
  <c r="CQ430" i="1"/>
  <c r="CR430" i="1"/>
  <c r="CS430" i="1"/>
  <c r="CT430" i="1"/>
  <c r="CU430" i="1"/>
  <c r="CV430" i="1"/>
  <c r="CW430" i="1"/>
  <c r="CX430" i="1"/>
  <c r="CY430" i="1"/>
  <c r="CZ430" i="1"/>
  <c r="DA430" i="1"/>
  <c r="DB430" i="1"/>
  <c r="DC430" i="1"/>
  <c r="DD430" i="1"/>
  <c r="DE430" i="1"/>
  <c r="DF430" i="1"/>
  <c r="DG430" i="1"/>
  <c r="DH430" i="1"/>
  <c r="DI430" i="1"/>
  <c r="DJ430" i="1"/>
  <c r="DK430" i="1"/>
  <c r="DL430" i="1"/>
  <c r="DM430" i="1"/>
  <c r="DN430" i="1"/>
  <c r="DO430" i="1"/>
  <c r="DP430" i="1"/>
  <c r="CP431" i="1"/>
  <c r="CQ431" i="1"/>
  <c r="CR431" i="1"/>
  <c r="CS431" i="1"/>
  <c r="CT431" i="1"/>
  <c r="CU431" i="1"/>
  <c r="CV431" i="1"/>
  <c r="CW431" i="1"/>
  <c r="CX431" i="1"/>
  <c r="CY431" i="1"/>
  <c r="CZ431" i="1"/>
  <c r="DA431" i="1"/>
  <c r="DB431" i="1"/>
  <c r="DC431" i="1"/>
  <c r="DD431" i="1"/>
  <c r="DE431" i="1"/>
  <c r="DF431" i="1"/>
  <c r="DG431" i="1"/>
  <c r="DH431" i="1"/>
  <c r="DI431" i="1"/>
  <c r="DJ431" i="1"/>
  <c r="DK431" i="1"/>
  <c r="DL431" i="1"/>
  <c r="DM431" i="1"/>
  <c r="DN431" i="1"/>
  <c r="DO431" i="1"/>
  <c r="DP431" i="1"/>
  <c r="CP432" i="1"/>
  <c r="CQ432" i="1"/>
  <c r="CR432" i="1"/>
  <c r="CS432" i="1"/>
  <c r="CT432" i="1"/>
  <c r="CU432" i="1"/>
  <c r="CV432" i="1"/>
  <c r="CW432" i="1"/>
  <c r="CX432" i="1"/>
  <c r="CY432" i="1"/>
  <c r="CZ432" i="1"/>
  <c r="DA432" i="1"/>
  <c r="DB432" i="1"/>
  <c r="DC432" i="1"/>
  <c r="DD432" i="1"/>
  <c r="DE432" i="1"/>
  <c r="DF432" i="1"/>
  <c r="DG432" i="1"/>
  <c r="DH432" i="1"/>
  <c r="DI432" i="1"/>
  <c r="DJ432" i="1"/>
  <c r="DK432" i="1"/>
  <c r="DL432" i="1"/>
  <c r="DM432" i="1"/>
  <c r="DN432" i="1"/>
  <c r="DO432" i="1"/>
  <c r="DP432" i="1"/>
  <c r="CP433" i="1"/>
  <c r="CQ433" i="1"/>
  <c r="CR433" i="1"/>
  <c r="CS433" i="1"/>
  <c r="CT433" i="1"/>
  <c r="CU433" i="1"/>
  <c r="CV433" i="1"/>
  <c r="CW433" i="1"/>
  <c r="CX433" i="1"/>
  <c r="CY433" i="1"/>
  <c r="CZ433" i="1"/>
  <c r="DA433" i="1"/>
  <c r="DB433" i="1"/>
  <c r="DC433" i="1"/>
  <c r="DD433" i="1"/>
  <c r="DE433" i="1"/>
  <c r="DF433" i="1"/>
  <c r="DG433" i="1"/>
  <c r="DH433" i="1"/>
  <c r="DI433" i="1"/>
  <c r="DJ433" i="1"/>
  <c r="DK433" i="1"/>
  <c r="DL433" i="1"/>
  <c r="DM433" i="1"/>
  <c r="DN433" i="1"/>
  <c r="DO433" i="1"/>
  <c r="DP433" i="1"/>
  <c r="CP434" i="1"/>
  <c r="CQ434" i="1"/>
  <c r="CR434" i="1"/>
  <c r="CS434" i="1"/>
  <c r="CT434" i="1"/>
  <c r="CU434" i="1"/>
  <c r="CV434" i="1"/>
  <c r="CW434" i="1"/>
  <c r="CX434" i="1"/>
  <c r="CY434" i="1"/>
  <c r="CZ434" i="1"/>
  <c r="DA434" i="1"/>
  <c r="DB434" i="1"/>
  <c r="DC434" i="1"/>
  <c r="DD434" i="1"/>
  <c r="DE434" i="1"/>
  <c r="DF434" i="1"/>
  <c r="DG434" i="1"/>
  <c r="DH434" i="1"/>
  <c r="DI434" i="1"/>
  <c r="DJ434" i="1"/>
  <c r="DK434" i="1"/>
  <c r="DL434" i="1"/>
  <c r="DM434" i="1"/>
  <c r="DN434" i="1"/>
  <c r="DO434" i="1"/>
  <c r="DP434" i="1"/>
  <c r="CP435" i="1"/>
  <c r="CQ435" i="1"/>
  <c r="CR435" i="1"/>
  <c r="CS435" i="1"/>
  <c r="CT435" i="1"/>
  <c r="CU435" i="1"/>
  <c r="CV435" i="1"/>
  <c r="CW435" i="1"/>
  <c r="CX435" i="1"/>
  <c r="CY435" i="1"/>
  <c r="CZ435" i="1"/>
  <c r="DA435" i="1"/>
  <c r="DB435" i="1"/>
  <c r="DC435" i="1"/>
  <c r="DD435" i="1"/>
  <c r="DE435" i="1"/>
  <c r="DF435" i="1"/>
  <c r="DG435" i="1"/>
  <c r="DH435" i="1"/>
  <c r="DI435" i="1"/>
  <c r="DJ435" i="1"/>
  <c r="DK435" i="1"/>
  <c r="DL435" i="1"/>
  <c r="DM435" i="1"/>
  <c r="DN435" i="1"/>
  <c r="DO435" i="1"/>
  <c r="DP435" i="1"/>
  <c r="CP436" i="1"/>
  <c r="CQ436" i="1"/>
  <c r="CR436" i="1"/>
  <c r="CS436" i="1"/>
  <c r="CT436" i="1"/>
  <c r="CU436" i="1"/>
  <c r="CV436" i="1"/>
  <c r="CW436" i="1"/>
  <c r="CX436" i="1"/>
  <c r="CY436" i="1"/>
  <c r="CZ436" i="1"/>
  <c r="DA436" i="1"/>
  <c r="DB436" i="1"/>
  <c r="DC436" i="1"/>
  <c r="DD436" i="1"/>
  <c r="DE436" i="1"/>
  <c r="DF436" i="1"/>
  <c r="DG436" i="1"/>
  <c r="DH436" i="1"/>
  <c r="DI436" i="1"/>
  <c r="DJ436" i="1"/>
  <c r="DK436" i="1"/>
  <c r="DL436" i="1"/>
  <c r="DM436" i="1"/>
  <c r="DN436" i="1"/>
  <c r="DO436" i="1"/>
  <c r="DP436" i="1"/>
  <c r="CP437" i="1"/>
  <c r="CQ437" i="1"/>
  <c r="CR437" i="1"/>
  <c r="CS437" i="1"/>
  <c r="CT437" i="1"/>
  <c r="CU437" i="1"/>
  <c r="CV437" i="1"/>
  <c r="CW437" i="1"/>
  <c r="CX437" i="1"/>
  <c r="CY437" i="1"/>
  <c r="CZ437" i="1"/>
  <c r="DA437" i="1"/>
  <c r="DB437" i="1"/>
  <c r="DC437" i="1"/>
  <c r="DD437" i="1"/>
  <c r="DE437" i="1"/>
  <c r="DF437" i="1"/>
  <c r="DG437" i="1"/>
  <c r="DH437" i="1"/>
  <c r="DI437" i="1"/>
  <c r="DJ437" i="1"/>
  <c r="DK437" i="1"/>
  <c r="DL437" i="1"/>
  <c r="DM437" i="1"/>
  <c r="DN437" i="1"/>
  <c r="DO437" i="1"/>
  <c r="DP437" i="1"/>
  <c r="CP438" i="1"/>
  <c r="CQ438" i="1"/>
  <c r="CR438" i="1"/>
  <c r="CS438" i="1"/>
  <c r="CT438" i="1"/>
  <c r="CU438" i="1"/>
  <c r="CV438" i="1"/>
  <c r="CW438" i="1"/>
  <c r="CX438" i="1"/>
  <c r="CY438" i="1"/>
  <c r="CZ438" i="1"/>
  <c r="DA438" i="1"/>
  <c r="DB438" i="1"/>
  <c r="DC438" i="1"/>
  <c r="DD438" i="1"/>
  <c r="DE438" i="1"/>
  <c r="DF438" i="1"/>
  <c r="DG438" i="1"/>
  <c r="DH438" i="1"/>
  <c r="DI438" i="1"/>
  <c r="DJ438" i="1"/>
  <c r="DK438" i="1"/>
  <c r="DL438" i="1"/>
  <c r="DM438" i="1"/>
  <c r="DN438" i="1"/>
  <c r="DO438" i="1"/>
  <c r="DP438" i="1"/>
  <c r="CP439" i="1"/>
  <c r="CQ439" i="1"/>
  <c r="CR439" i="1"/>
  <c r="CS439" i="1"/>
  <c r="CT439" i="1"/>
  <c r="CU439" i="1"/>
  <c r="CV439" i="1"/>
  <c r="CW439" i="1"/>
  <c r="CX439" i="1"/>
  <c r="CY439" i="1"/>
  <c r="CZ439" i="1"/>
  <c r="DA439" i="1"/>
  <c r="DB439" i="1"/>
  <c r="DC439" i="1"/>
  <c r="DD439" i="1"/>
  <c r="DE439" i="1"/>
  <c r="DF439" i="1"/>
  <c r="DG439" i="1"/>
  <c r="DH439" i="1"/>
  <c r="DI439" i="1"/>
  <c r="DJ439" i="1"/>
  <c r="DK439" i="1"/>
  <c r="DL439" i="1"/>
  <c r="DM439" i="1"/>
  <c r="DN439" i="1"/>
  <c r="DO439" i="1"/>
  <c r="DP439" i="1"/>
  <c r="CP440" i="1"/>
  <c r="CQ440" i="1"/>
  <c r="CR440" i="1"/>
  <c r="CS440" i="1"/>
  <c r="CT440" i="1"/>
  <c r="CU440" i="1"/>
  <c r="CV440" i="1"/>
  <c r="CW440" i="1"/>
  <c r="CX440" i="1"/>
  <c r="CY440" i="1"/>
  <c r="CZ440" i="1"/>
  <c r="DA440" i="1"/>
  <c r="DB440" i="1"/>
  <c r="DC440" i="1"/>
  <c r="DD440" i="1"/>
  <c r="DE440" i="1"/>
  <c r="DF440" i="1"/>
  <c r="DG440" i="1"/>
  <c r="DH440" i="1"/>
  <c r="DI440" i="1"/>
  <c r="DJ440" i="1"/>
  <c r="DK440" i="1"/>
  <c r="DL440" i="1"/>
  <c r="DM440" i="1"/>
  <c r="DN440" i="1"/>
  <c r="DO440" i="1"/>
  <c r="DP440" i="1"/>
  <c r="CP441" i="1"/>
  <c r="CQ441" i="1"/>
  <c r="CR441" i="1"/>
  <c r="CS441" i="1"/>
  <c r="CT441" i="1"/>
  <c r="CU441" i="1"/>
  <c r="CV441" i="1"/>
  <c r="CW441" i="1"/>
  <c r="CX441" i="1"/>
  <c r="CY441" i="1"/>
  <c r="CZ441" i="1"/>
  <c r="DA441" i="1"/>
  <c r="DB441" i="1"/>
  <c r="DC441" i="1"/>
  <c r="DD441" i="1"/>
  <c r="DE441" i="1"/>
  <c r="DF441" i="1"/>
  <c r="DG441" i="1"/>
  <c r="DH441" i="1"/>
  <c r="DI441" i="1"/>
  <c r="DJ441" i="1"/>
  <c r="DK441" i="1"/>
  <c r="DL441" i="1"/>
  <c r="DM441" i="1"/>
  <c r="DN441" i="1"/>
  <c r="DO441" i="1"/>
  <c r="DP441" i="1"/>
  <c r="CP442" i="1"/>
  <c r="CQ442" i="1"/>
  <c r="CR442" i="1"/>
  <c r="CS442" i="1"/>
  <c r="CT442" i="1"/>
  <c r="CU442" i="1"/>
  <c r="CV442" i="1"/>
  <c r="CW442" i="1"/>
  <c r="CX442" i="1"/>
  <c r="CY442" i="1"/>
  <c r="CZ442" i="1"/>
  <c r="DA442" i="1"/>
  <c r="DB442" i="1"/>
  <c r="DC442" i="1"/>
  <c r="DD442" i="1"/>
  <c r="DE442" i="1"/>
  <c r="DF442" i="1"/>
  <c r="DG442" i="1"/>
  <c r="DH442" i="1"/>
  <c r="DI442" i="1"/>
  <c r="DJ442" i="1"/>
  <c r="DK442" i="1"/>
  <c r="DL442" i="1"/>
  <c r="DM442" i="1"/>
  <c r="DN442" i="1"/>
  <c r="DO442" i="1"/>
  <c r="DP442" i="1"/>
  <c r="CP443" i="1"/>
  <c r="CQ443" i="1"/>
  <c r="CR443" i="1"/>
  <c r="CS443" i="1"/>
  <c r="CT443" i="1"/>
  <c r="CU443" i="1"/>
  <c r="CV443" i="1"/>
  <c r="CW443" i="1"/>
  <c r="CX443" i="1"/>
  <c r="CY443" i="1"/>
  <c r="CZ443" i="1"/>
  <c r="DA443" i="1"/>
  <c r="DB443" i="1"/>
  <c r="DC443" i="1"/>
  <c r="DD443" i="1"/>
  <c r="DE443" i="1"/>
  <c r="DF443" i="1"/>
  <c r="DG443" i="1"/>
  <c r="DH443" i="1"/>
  <c r="DI443" i="1"/>
  <c r="DJ443" i="1"/>
  <c r="DK443" i="1"/>
  <c r="DL443" i="1"/>
  <c r="DM443" i="1"/>
  <c r="DN443" i="1"/>
  <c r="DO443" i="1"/>
  <c r="DP443" i="1"/>
  <c r="CP444" i="1"/>
  <c r="CQ444" i="1"/>
  <c r="CR444" i="1"/>
  <c r="CS444" i="1"/>
  <c r="CT444" i="1"/>
  <c r="CU444" i="1"/>
  <c r="CV444" i="1"/>
  <c r="CW444" i="1"/>
  <c r="CX444" i="1"/>
  <c r="CY444" i="1"/>
  <c r="CZ444" i="1"/>
  <c r="DA444" i="1"/>
  <c r="DB444" i="1"/>
  <c r="DC444" i="1"/>
  <c r="DD444" i="1"/>
  <c r="DE444" i="1"/>
  <c r="DF444" i="1"/>
  <c r="DG444" i="1"/>
  <c r="DH444" i="1"/>
  <c r="DI444" i="1"/>
  <c r="DJ444" i="1"/>
  <c r="DK444" i="1"/>
  <c r="DL444" i="1"/>
  <c r="DM444" i="1"/>
  <c r="DN444" i="1"/>
  <c r="DO444" i="1"/>
  <c r="DP444" i="1"/>
  <c r="CP445" i="1"/>
  <c r="CQ445" i="1"/>
  <c r="CR445" i="1"/>
  <c r="CS445" i="1"/>
  <c r="CT445" i="1"/>
  <c r="CU445" i="1"/>
  <c r="CV445" i="1"/>
  <c r="CW445" i="1"/>
  <c r="CX445" i="1"/>
  <c r="CY445" i="1"/>
  <c r="CZ445" i="1"/>
  <c r="DA445" i="1"/>
  <c r="DB445" i="1"/>
  <c r="DC445" i="1"/>
  <c r="DD445" i="1"/>
  <c r="DE445" i="1"/>
  <c r="DF445" i="1"/>
  <c r="DG445" i="1"/>
  <c r="DH445" i="1"/>
  <c r="DI445" i="1"/>
  <c r="DJ445" i="1"/>
  <c r="DK445" i="1"/>
  <c r="DL445" i="1"/>
  <c r="DM445" i="1"/>
  <c r="DN445" i="1"/>
  <c r="DO445" i="1"/>
  <c r="DP445" i="1"/>
  <c r="CP446" i="1"/>
  <c r="CQ446" i="1"/>
  <c r="CR446" i="1"/>
  <c r="CS446" i="1"/>
  <c r="CT446" i="1"/>
  <c r="CU446" i="1"/>
  <c r="CV446" i="1"/>
  <c r="CW446" i="1"/>
  <c r="CX446" i="1"/>
  <c r="CY446" i="1"/>
  <c r="CZ446" i="1"/>
  <c r="DA446" i="1"/>
  <c r="DB446" i="1"/>
  <c r="DC446" i="1"/>
  <c r="DD446" i="1"/>
  <c r="DE446" i="1"/>
  <c r="DF446" i="1"/>
  <c r="DG446" i="1"/>
  <c r="DH446" i="1"/>
  <c r="DI446" i="1"/>
  <c r="DJ446" i="1"/>
  <c r="DK446" i="1"/>
  <c r="DL446" i="1"/>
  <c r="DM446" i="1"/>
  <c r="DN446" i="1"/>
  <c r="DO446" i="1"/>
  <c r="DP446" i="1"/>
  <c r="CP447" i="1"/>
  <c r="CQ447" i="1"/>
  <c r="CR447" i="1"/>
  <c r="CS447" i="1"/>
  <c r="CT447" i="1"/>
  <c r="CU447" i="1"/>
  <c r="CV447" i="1"/>
  <c r="CW447" i="1"/>
  <c r="CX447" i="1"/>
  <c r="CY447" i="1"/>
  <c r="CZ447" i="1"/>
  <c r="DA447" i="1"/>
  <c r="DB447" i="1"/>
  <c r="DC447" i="1"/>
  <c r="DD447" i="1"/>
  <c r="DE447" i="1"/>
  <c r="DF447" i="1"/>
  <c r="DG447" i="1"/>
  <c r="DH447" i="1"/>
  <c r="DI447" i="1"/>
  <c r="DJ447" i="1"/>
  <c r="DK447" i="1"/>
  <c r="DL447" i="1"/>
  <c r="DM447" i="1"/>
  <c r="DN447" i="1"/>
  <c r="DO447" i="1"/>
  <c r="DP447" i="1"/>
  <c r="CP448" i="1"/>
  <c r="CQ448" i="1"/>
  <c r="CR448" i="1"/>
  <c r="CS448" i="1"/>
  <c r="CT448" i="1"/>
  <c r="CU448" i="1"/>
  <c r="CV448" i="1"/>
  <c r="CW448" i="1"/>
  <c r="CX448" i="1"/>
  <c r="CY448" i="1"/>
  <c r="CZ448" i="1"/>
  <c r="DA448" i="1"/>
  <c r="DB448" i="1"/>
  <c r="DC448" i="1"/>
  <c r="DD448" i="1"/>
  <c r="DE448" i="1"/>
  <c r="DF448" i="1"/>
  <c r="DG448" i="1"/>
  <c r="DH448" i="1"/>
  <c r="DI448" i="1"/>
  <c r="DJ448" i="1"/>
  <c r="DK448" i="1"/>
  <c r="DL448" i="1"/>
  <c r="DM448" i="1"/>
  <c r="DN448" i="1"/>
  <c r="DO448" i="1"/>
  <c r="DP448" i="1"/>
  <c r="CP449" i="1"/>
  <c r="CQ449" i="1"/>
  <c r="CR449" i="1"/>
  <c r="CS449" i="1"/>
  <c r="CT449" i="1"/>
  <c r="CU449" i="1"/>
  <c r="CV449" i="1"/>
  <c r="CW449" i="1"/>
  <c r="CX449" i="1"/>
  <c r="CY449" i="1"/>
  <c r="CZ449" i="1"/>
  <c r="DA449" i="1"/>
  <c r="DB449" i="1"/>
  <c r="DC449" i="1"/>
  <c r="DD449" i="1"/>
  <c r="DE449" i="1"/>
  <c r="DF449" i="1"/>
  <c r="DG449" i="1"/>
  <c r="DH449" i="1"/>
  <c r="DI449" i="1"/>
  <c r="DJ449" i="1"/>
  <c r="DK449" i="1"/>
  <c r="DL449" i="1"/>
  <c r="DM449" i="1"/>
  <c r="DN449" i="1"/>
  <c r="DO449" i="1"/>
  <c r="DP449" i="1"/>
  <c r="CP450" i="1"/>
  <c r="CQ450" i="1"/>
  <c r="CR450" i="1"/>
  <c r="CS450" i="1"/>
  <c r="CT450" i="1"/>
  <c r="CU450" i="1"/>
  <c r="CV450" i="1"/>
  <c r="CW450" i="1"/>
  <c r="CX450" i="1"/>
  <c r="CY450" i="1"/>
  <c r="CZ450" i="1"/>
  <c r="DA450" i="1"/>
  <c r="DB450" i="1"/>
  <c r="DC450" i="1"/>
  <c r="DD450" i="1"/>
  <c r="DE450" i="1"/>
  <c r="DF450" i="1"/>
  <c r="DG450" i="1"/>
  <c r="DH450" i="1"/>
  <c r="DI450" i="1"/>
  <c r="DJ450" i="1"/>
  <c r="DK450" i="1"/>
  <c r="DL450" i="1"/>
  <c r="DM450" i="1"/>
  <c r="DN450" i="1"/>
  <c r="DO450" i="1"/>
  <c r="DP450" i="1"/>
  <c r="CP451" i="1"/>
  <c r="CQ451" i="1"/>
  <c r="CR451" i="1"/>
  <c r="CS451" i="1"/>
  <c r="CT451" i="1"/>
  <c r="CU451" i="1"/>
  <c r="CV451" i="1"/>
  <c r="CW451" i="1"/>
  <c r="CX451" i="1"/>
  <c r="CY451" i="1"/>
  <c r="CZ451" i="1"/>
  <c r="DA451" i="1"/>
  <c r="DB451" i="1"/>
  <c r="DC451" i="1"/>
  <c r="DD451" i="1"/>
  <c r="DE451" i="1"/>
  <c r="DF451" i="1"/>
  <c r="DG451" i="1"/>
  <c r="DH451" i="1"/>
  <c r="DI451" i="1"/>
  <c r="DJ451" i="1"/>
  <c r="DK451" i="1"/>
  <c r="DL451" i="1"/>
  <c r="DM451" i="1"/>
  <c r="DN451" i="1"/>
  <c r="DO451" i="1"/>
  <c r="DP451" i="1"/>
  <c r="CP452" i="1"/>
  <c r="CQ452" i="1"/>
  <c r="CR452" i="1"/>
  <c r="CS452" i="1"/>
  <c r="CT452" i="1"/>
  <c r="CU452" i="1"/>
  <c r="CV452" i="1"/>
  <c r="CW452" i="1"/>
  <c r="CX452" i="1"/>
  <c r="CY452" i="1"/>
  <c r="CZ452" i="1"/>
  <c r="DA452" i="1"/>
  <c r="DB452" i="1"/>
  <c r="DC452" i="1"/>
  <c r="DD452" i="1"/>
  <c r="DE452" i="1"/>
  <c r="DF452" i="1"/>
  <c r="DG452" i="1"/>
  <c r="DH452" i="1"/>
  <c r="DI452" i="1"/>
  <c r="DJ452" i="1"/>
  <c r="DK452" i="1"/>
  <c r="DL452" i="1"/>
  <c r="DM452" i="1"/>
  <c r="DN452" i="1"/>
  <c r="DO452" i="1"/>
  <c r="DP452" i="1"/>
  <c r="CP453" i="1"/>
  <c r="CQ453" i="1"/>
  <c r="CR453" i="1"/>
  <c r="CS453" i="1"/>
  <c r="CT453" i="1"/>
  <c r="CU453" i="1"/>
  <c r="CV453" i="1"/>
  <c r="CW453" i="1"/>
  <c r="CX453" i="1"/>
  <c r="CY453" i="1"/>
  <c r="CZ453" i="1"/>
  <c r="DA453" i="1"/>
  <c r="DB453" i="1"/>
  <c r="DC453" i="1"/>
  <c r="DD453" i="1"/>
  <c r="DE453" i="1"/>
  <c r="DF453" i="1"/>
  <c r="DG453" i="1"/>
  <c r="DH453" i="1"/>
  <c r="DI453" i="1"/>
  <c r="DJ453" i="1"/>
  <c r="DK453" i="1"/>
  <c r="DL453" i="1"/>
  <c r="DM453" i="1"/>
  <c r="DN453" i="1"/>
  <c r="DO453" i="1"/>
  <c r="DP453" i="1"/>
  <c r="CP454" i="1"/>
  <c r="CQ454" i="1"/>
  <c r="CR454" i="1"/>
  <c r="CS454" i="1"/>
  <c r="CT454" i="1"/>
  <c r="CU454" i="1"/>
  <c r="CV454" i="1"/>
  <c r="CW454" i="1"/>
  <c r="CX454" i="1"/>
  <c r="CY454" i="1"/>
  <c r="CZ454" i="1"/>
  <c r="DA454" i="1"/>
  <c r="DB454" i="1"/>
  <c r="DC454" i="1"/>
  <c r="DD454" i="1"/>
  <c r="DE454" i="1"/>
  <c r="DF454" i="1"/>
  <c r="DG454" i="1"/>
  <c r="DH454" i="1"/>
  <c r="DI454" i="1"/>
  <c r="DJ454" i="1"/>
  <c r="DK454" i="1"/>
  <c r="DL454" i="1"/>
  <c r="DM454" i="1"/>
  <c r="DN454" i="1"/>
  <c r="DO454" i="1"/>
  <c r="DP454" i="1"/>
  <c r="CP455" i="1"/>
  <c r="CQ455" i="1"/>
  <c r="CR455" i="1"/>
  <c r="CS455" i="1"/>
  <c r="CT455" i="1"/>
  <c r="CU455" i="1"/>
  <c r="CV455" i="1"/>
  <c r="CW455" i="1"/>
  <c r="CX455" i="1"/>
  <c r="CY455" i="1"/>
  <c r="CZ455" i="1"/>
  <c r="DA455" i="1"/>
  <c r="DB455" i="1"/>
  <c r="DC455" i="1"/>
  <c r="DD455" i="1"/>
  <c r="DE455" i="1"/>
  <c r="DF455" i="1"/>
  <c r="DG455" i="1"/>
  <c r="DH455" i="1"/>
  <c r="DI455" i="1"/>
  <c r="DJ455" i="1"/>
  <c r="DK455" i="1"/>
  <c r="DL455" i="1"/>
  <c r="DM455" i="1"/>
  <c r="DN455" i="1"/>
  <c r="DO455" i="1"/>
  <c r="DP455" i="1"/>
  <c r="CP456" i="1"/>
  <c r="CQ456" i="1"/>
  <c r="CR456" i="1"/>
  <c r="CS456" i="1"/>
  <c r="CT456" i="1"/>
  <c r="CU456" i="1"/>
  <c r="CV456" i="1"/>
  <c r="CW456" i="1"/>
  <c r="CX456" i="1"/>
  <c r="CY456" i="1"/>
  <c r="CZ456" i="1"/>
  <c r="DA456" i="1"/>
  <c r="DB456" i="1"/>
  <c r="DC456" i="1"/>
  <c r="DD456" i="1"/>
  <c r="DE456" i="1"/>
  <c r="DF456" i="1"/>
  <c r="DG456" i="1"/>
  <c r="DH456" i="1"/>
  <c r="DI456" i="1"/>
  <c r="DJ456" i="1"/>
  <c r="DK456" i="1"/>
  <c r="DL456" i="1"/>
  <c r="DM456" i="1"/>
  <c r="DN456" i="1"/>
  <c r="DO456" i="1"/>
  <c r="DP456" i="1"/>
  <c r="CP457" i="1"/>
  <c r="CQ457" i="1"/>
  <c r="CR457" i="1"/>
  <c r="CS457" i="1"/>
  <c r="CT457" i="1"/>
  <c r="CU457" i="1"/>
  <c r="CV457" i="1"/>
  <c r="CW457" i="1"/>
  <c r="CX457" i="1"/>
  <c r="CY457" i="1"/>
  <c r="CZ457" i="1"/>
  <c r="DA457" i="1"/>
  <c r="DB457" i="1"/>
  <c r="DC457" i="1"/>
  <c r="DD457" i="1"/>
  <c r="DE457" i="1"/>
  <c r="DF457" i="1"/>
  <c r="DG457" i="1"/>
  <c r="DH457" i="1"/>
  <c r="DI457" i="1"/>
  <c r="DJ457" i="1"/>
  <c r="DK457" i="1"/>
  <c r="DL457" i="1"/>
  <c r="DM457" i="1"/>
  <c r="DN457" i="1"/>
  <c r="DO457" i="1"/>
  <c r="DP457" i="1"/>
  <c r="CP458" i="1"/>
  <c r="CQ458" i="1"/>
  <c r="CR458" i="1"/>
  <c r="CS458" i="1"/>
  <c r="CT458" i="1"/>
  <c r="CU458" i="1"/>
  <c r="CV458" i="1"/>
  <c r="CW458" i="1"/>
  <c r="CX458" i="1"/>
  <c r="CY458" i="1"/>
  <c r="CZ458" i="1"/>
  <c r="DA458" i="1"/>
  <c r="DB458" i="1"/>
  <c r="DC458" i="1"/>
  <c r="DD458" i="1"/>
  <c r="DE458" i="1"/>
  <c r="DF458" i="1"/>
  <c r="DG458" i="1"/>
  <c r="DH458" i="1"/>
  <c r="DI458" i="1"/>
  <c r="DJ458" i="1"/>
  <c r="DK458" i="1"/>
  <c r="DL458" i="1"/>
  <c r="DM458" i="1"/>
  <c r="DN458" i="1"/>
  <c r="DO458" i="1"/>
  <c r="DP458" i="1"/>
  <c r="CP459" i="1"/>
  <c r="CQ459" i="1"/>
  <c r="CR459" i="1"/>
  <c r="CS459" i="1"/>
  <c r="CT459" i="1"/>
  <c r="CU459" i="1"/>
  <c r="CV459" i="1"/>
  <c r="CW459" i="1"/>
  <c r="CX459" i="1"/>
  <c r="CY459" i="1"/>
  <c r="CZ459" i="1"/>
  <c r="DA459" i="1"/>
  <c r="DB459" i="1"/>
  <c r="DC459" i="1"/>
  <c r="DD459" i="1"/>
  <c r="DE459" i="1"/>
  <c r="DF459" i="1"/>
  <c r="DG459" i="1"/>
  <c r="DH459" i="1"/>
  <c r="DI459" i="1"/>
  <c r="DJ459" i="1"/>
  <c r="DK459" i="1"/>
  <c r="DL459" i="1"/>
  <c r="DM459" i="1"/>
  <c r="DN459" i="1"/>
  <c r="DO459" i="1"/>
  <c r="DP459" i="1"/>
  <c r="CP460" i="1"/>
  <c r="CQ460" i="1"/>
  <c r="CR460" i="1"/>
  <c r="CS460" i="1"/>
  <c r="CT460" i="1"/>
  <c r="CU460" i="1"/>
  <c r="CV460" i="1"/>
  <c r="CW460" i="1"/>
  <c r="CX460" i="1"/>
  <c r="CY460" i="1"/>
  <c r="CZ460" i="1"/>
  <c r="DA460" i="1"/>
  <c r="DB460" i="1"/>
  <c r="DC460" i="1"/>
  <c r="DD460" i="1"/>
  <c r="DE460" i="1"/>
  <c r="DF460" i="1"/>
  <c r="DG460" i="1"/>
  <c r="DH460" i="1"/>
  <c r="DI460" i="1"/>
  <c r="DJ460" i="1"/>
  <c r="DK460" i="1"/>
  <c r="DL460" i="1"/>
  <c r="DM460" i="1"/>
  <c r="DN460" i="1"/>
  <c r="DO460" i="1"/>
  <c r="DP460" i="1"/>
  <c r="CP461" i="1"/>
  <c r="CQ461" i="1"/>
  <c r="CR461" i="1"/>
  <c r="CS461" i="1"/>
  <c r="CT461" i="1"/>
  <c r="CU461" i="1"/>
  <c r="CV461" i="1"/>
  <c r="CW461" i="1"/>
  <c r="CX461" i="1"/>
  <c r="CY461" i="1"/>
  <c r="CZ461" i="1"/>
  <c r="DA461" i="1"/>
  <c r="DB461" i="1"/>
  <c r="DC461" i="1"/>
  <c r="DD461" i="1"/>
  <c r="DE461" i="1"/>
  <c r="DF461" i="1"/>
  <c r="DG461" i="1"/>
  <c r="DH461" i="1"/>
  <c r="DI461" i="1"/>
  <c r="DJ461" i="1"/>
  <c r="DK461" i="1"/>
  <c r="DL461" i="1"/>
  <c r="DM461" i="1"/>
  <c r="DN461" i="1"/>
  <c r="DO461" i="1"/>
  <c r="DP461" i="1"/>
  <c r="CP462" i="1"/>
  <c r="CQ462" i="1"/>
  <c r="CR462" i="1"/>
  <c r="CS462" i="1"/>
  <c r="CT462" i="1"/>
  <c r="CU462" i="1"/>
  <c r="CV462" i="1"/>
  <c r="CW462" i="1"/>
  <c r="CX462" i="1"/>
  <c r="CY462" i="1"/>
  <c r="CZ462" i="1"/>
  <c r="DA462" i="1"/>
  <c r="DB462" i="1"/>
  <c r="DC462" i="1"/>
  <c r="DD462" i="1"/>
  <c r="DE462" i="1"/>
  <c r="DF462" i="1"/>
  <c r="DG462" i="1"/>
  <c r="DH462" i="1"/>
  <c r="DI462" i="1"/>
  <c r="DJ462" i="1"/>
  <c r="DK462" i="1"/>
  <c r="DL462" i="1"/>
  <c r="DM462" i="1"/>
  <c r="DN462" i="1"/>
  <c r="DO462" i="1"/>
  <c r="DP462" i="1"/>
  <c r="CP463" i="1"/>
  <c r="CQ463" i="1"/>
  <c r="CR463" i="1"/>
  <c r="CS463" i="1"/>
  <c r="CT463" i="1"/>
  <c r="CU463" i="1"/>
  <c r="CV463" i="1"/>
  <c r="CW463" i="1"/>
  <c r="CX463" i="1"/>
  <c r="CY463" i="1"/>
  <c r="CZ463" i="1"/>
  <c r="DA463" i="1"/>
  <c r="DB463" i="1"/>
  <c r="DC463" i="1"/>
  <c r="DD463" i="1"/>
  <c r="DE463" i="1"/>
  <c r="DF463" i="1"/>
  <c r="DG463" i="1"/>
  <c r="DH463" i="1"/>
  <c r="DI463" i="1"/>
  <c r="DJ463" i="1"/>
  <c r="DK463" i="1"/>
  <c r="DL463" i="1"/>
  <c r="DM463" i="1"/>
  <c r="DN463" i="1"/>
  <c r="DO463" i="1"/>
  <c r="DP463" i="1"/>
  <c r="CP464" i="1"/>
  <c r="CQ464" i="1"/>
  <c r="CR464" i="1"/>
  <c r="CS464" i="1"/>
  <c r="CT464" i="1"/>
  <c r="CU464" i="1"/>
  <c r="CV464" i="1"/>
  <c r="CW464" i="1"/>
  <c r="CX464" i="1"/>
  <c r="CY464" i="1"/>
  <c r="CZ464" i="1"/>
  <c r="DA464" i="1"/>
  <c r="DB464" i="1"/>
  <c r="DC464" i="1"/>
  <c r="DD464" i="1"/>
  <c r="DE464" i="1"/>
  <c r="DF464" i="1"/>
  <c r="DG464" i="1"/>
  <c r="DH464" i="1"/>
  <c r="DI464" i="1"/>
  <c r="DJ464" i="1"/>
  <c r="DK464" i="1"/>
  <c r="DL464" i="1"/>
  <c r="DM464" i="1"/>
  <c r="DN464" i="1"/>
  <c r="DO464" i="1"/>
  <c r="DP464" i="1"/>
  <c r="CP465" i="1"/>
  <c r="CQ465" i="1"/>
  <c r="CR465" i="1"/>
  <c r="CS465" i="1"/>
  <c r="CT465" i="1"/>
  <c r="CU465" i="1"/>
  <c r="CV465" i="1"/>
  <c r="CW465" i="1"/>
  <c r="CX465" i="1"/>
  <c r="CY465" i="1"/>
  <c r="CZ465" i="1"/>
  <c r="DA465" i="1"/>
  <c r="DB465" i="1"/>
  <c r="DC465" i="1"/>
  <c r="DD465" i="1"/>
  <c r="DE465" i="1"/>
  <c r="DF465" i="1"/>
  <c r="DG465" i="1"/>
  <c r="DH465" i="1"/>
  <c r="DI465" i="1"/>
  <c r="DJ465" i="1"/>
  <c r="DK465" i="1"/>
  <c r="DL465" i="1"/>
  <c r="DM465" i="1"/>
  <c r="DN465" i="1"/>
  <c r="DO465" i="1"/>
  <c r="DP465" i="1"/>
  <c r="CP466" i="1"/>
  <c r="CQ466" i="1"/>
  <c r="CR466" i="1"/>
  <c r="CS466" i="1"/>
  <c r="CT466" i="1"/>
  <c r="CU466" i="1"/>
  <c r="CV466" i="1"/>
  <c r="CW466" i="1"/>
  <c r="CX466" i="1"/>
  <c r="CY466" i="1"/>
  <c r="CZ466" i="1"/>
  <c r="DA466" i="1"/>
  <c r="DB466" i="1"/>
  <c r="DC466" i="1"/>
  <c r="DD466" i="1"/>
  <c r="DE466" i="1"/>
  <c r="DF466" i="1"/>
  <c r="DG466" i="1"/>
  <c r="DH466" i="1"/>
  <c r="DI466" i="1"/>
  <c r="DJ466" i="1"/>
  <c r="DK466" i="1"/>
  <c r="DL466" i="1"/>
  <c r="DM466" i="1"/>
  <c r="DN466" i="1"/>
  <c r="DO466" i="1"/>
  <c r="DP466" i="1"/>
  <c r="CP467" i="1"/>
  <c r="CQ467" i="1"/>
  <c r="CR467" i="1"/>
  <c r="CS467" i="1"/>
  <c r="CT467" i="1"/>
  <c r="CU467" i="1"/>
  <c r="CV467" i="1"/>
  <c r="CW467" i="1"/>
  <c r="CX467" i="1"/>
  <c r="CY467" i="1"/>
  <c r="CZ467" i="1"/>
  <c r="DA467" i="1"/>
  <c r="DB467" i="1"/>
  <c r="DC467" i="1"/>
  <c r="DD467" i="1"/>
  <c r="DE467" i="1"/>
  <c r="DF467" i="1"/>
  <c r="DG467" i="1"/>
  <c r="DH467" i="1"/>
  <c r="DI467" i="1"/>
  <c r="DJ467" i="1"/>
  <c r="DK467" i="1"/>
  <c r="DL467" i="1"/>
  <c r="DM467" i="1"/>
  <c r="DN467" i="1"/>
  <c r="DO467" i="1"/>
  <c r="DP467" i="1"/>
  <c r="CP468" i="1"/>
  <c r="CQ468" i="1"/>
  <c r="CR468" i="1"/>
  <c r="CS468" i="1"/>
  <c r="CT468" i="1"/>
  <c r="CU468" i="1"/>
  <c r="CV468" i="1"/>
  <c r="CW468" i="1"/>
  <c r="CX468" i="1"/>
  <c r="CY468" i="1"/>
  <c r="CZ468" i="1"/>
  <c r="DA468" i="1"/>
  <c r="DB468" i="1"/>
  <c r="DC468" i="1"/>
  <c r="DD468" i="1"/>
  <c r="DE468" i="1"/>
  <c r="DF468" i="1"/>
  <c r="DG468" i="1"/>
  <c r="DH468" i="1"/>
  <c r="DI468" i="1"/>
  <c r="DJ468" i="1"/>
  <c r="DK468" i="1"/>
  <c r="DL468" i="1"/>
  <c r="DM468" i="1"/>
  <c r="DN468" i="1"/>
  <c r="DO468" i="1"/>
  <c r="DP468" i="1"/>
  <c r="CP469" i="1"/>
  <c r="CQ469" i="1"/>
  <c r="CR469" i="1"/>
  <c r="CS469" i="1"/>
  <c r="CT469" i="1"/>
  <c r="CU469" i="1"/>
  <c r="CV469" i="1"/>
  <c r="CW469" i="1"/>
  <c r="CX469" i="1"/>
  <c r="CY469" i="1"/>
  <c r="CZ469" i="1"/>
  <c r="DA469" i="1"/>
  <c r="DB469" i="1"/>
  <c r="DC469" i="1"/>
  <c r="DD469" i="1"/>
  <c r="DE469" i="1"/>
  <c r="DF469" i="1"/>
  <c r="DG469" i="1"/>
  <c r="DH469" i="1"/>
  <c r="DI469" i="1"/>
  <c r="DJ469" i="1"/>
  <c r="DK469" i="1"/>
  <c r="DL469" i="1"/>
  <c r="DM469" i="1"/>
  <c r="DN469" i="1"/>
  <c r="DO469" i="1"/>
  <c r="DP469" i="1"/>
  <c r="CP470" i="1"/>
  <c r="CQ470" i="1"/>
  <c r="CR470" i="1"/>
  <c r="CS470" i="1"/>
  <c r="CT470" i="1"/>
  <c r="CU470" i="1"/>
  <c r="CV470" i="1"/>
  <c r="CW470" i="1"/>
  <c r="CX470" i="1"/>
  <c r="CY470" i="1"/>
  <c r="CZ470" i="1"/>
  <c r="DA470" i="1"/>
  <c r="DB470" i="1"/>
  <c r="DC470" i="1"/>
  <c r="DD470" i="1"/>
  <c r="DE470" i="1"/>
  <c r="DF470" i="1"/>
  <c r="DG470" i="1"/>
  <c r="DH470" i="1"/>
  <c r="DI470" i="1"/>
  <c r="DJ470" i="1"/>
  <c r="DK470" i="1"/>
  <c r="DL470" i="1"/>
  <c r="DM470" i="1"/>
  <c r="DN470" i="1"/>
  <c r="DO470" i="1"/>
  <c r="DP470" i="1"/>
  <c r="CP471" i="1"/>
  <c r="CQ471" i="1"/>
  <c r="CR471" i="1"/>
  <c r="CS471" i="1"/>
  <c r="CT471" i="1"/>
  <c r="CU471" i="1"/>
  <c r="CV471" i="1"/>
  <c r="CW471" i="1"/>
  <c r="CX471" i="1"/>
  <c r="CY471" i="1"/>
  <c r="CZ471" i="1"/>
  <c r="DA471" i="1"/>
  <c r="DB471" i="1"/>
  <c r="DC471" i="1"/>
  <c r="DD471" i="1"/>
  <c r="DE471" i="1"/>
  <c r="DF471" i="1"/>
  <c r="DG471" i="1"/>
  <c r="DH471" i="1"/>
  <c r="DI471" i="1"/>
  <c r="DJ471" i="1"/>
  <c r="DK471" i="1"/>
  <c r="DL471" i="1"/>
  <c r="DM471" i="1"/>
  <c r="DN471" i="1"/>
  <c r="DO471" i="1"/>
  <c r="DP471" i="1"/>
  <c r="CP472" i="1"/>
  <c r="CQ472" i="1"/>
  <c r="CR472" i="1"/>
  <c r="CS472" i="1"/>
  <c r="CT472" i="1"/>
  <c r="CU472" i="1"/>
  <c r="CV472" i="1"/>
  <c r="CW472" i="1"/>
  <c r="CX472" i="1"/>
  <c r="CY472" i="1"/>
  <c r="CZ472" i="1"/>
  <c r="DA472" i="1"/>
  <c r="DB472" i="1"/>
  <c r="DC472" i="1"/>
  <c r="DD472" i="1"/>
  <c r="DE472" i="1"/>
  <c r="DF472" i="1"/>
  <c r="DG472" i="1"/>
  <c r="DH472" i="1"/>
  <c r="DI472" i="1"/>
  <c r="DJ472" i="1"/>
  <c r="DK472" i="1"/>
  <c r="DL472" i="1"/>
  <c r="DM472" i="1"/>
  <c r="DN472" i="1"/>
  <c r="DO472" i="1"/>
  <c r="DP472" i="1"/>
  <c r="CP473" i="1"/>
  <c r="CQ473" i="1"/>
  <c r="CR473" i="1"/>
  <c r="CS473" i="1"/>
  <c r="CT473" i="1"/>
  <c r="CU473" i="1"/>
  <c r="CV473" i="1"/>
  <c r="CW473" i="1"/>
  <c r="CX473" i="1"/>
  <c r="CY473" i="1"/>
  <c r="CZ473" i="1"/>
  <c r="DA473" i="1"/>
  <c r="DB473" i="1"/>
  <c r="DC473" i="1"/>
  <c r="DD473" i="1"/>
  <c r="DE473" i="1"/>
  <c r="DF473" i="1"/>
  <c r="DG473" i="1"/>
  <c r="DH473" i="1"/>
  <c r="DI473" i="1"/>
  <c r="DJ473" i="1"/>
  <c r="DK473" i="1"/>
  <c r="DL473" i="1"/>
  <c r="DM473" i="1"/>
  <c r="DN473" i="1"/>
  <c r="DO473" i="1"/>
  <c r="DP473" i="1"/>
  <c r="CP474" i="1"/>
  <c r="CQ474" i="1"/>
  <c r="CR474" i="1"/>
  <c r="CS474" i="1"/>
  <c r="CT474" i="1"/>
  <c r="CU474" i="1"/>
  <c r="CV474" i="1"/>
  <c r="CW474" i="1"/>
  <c r="CX474" i="1"/>
  <c r="CY474" i="1"/>
  <c r="CZ474" i="1"/>
  <c r="DA474" i="1"/>
  <c r="DB474" i="1"/>
  <c r="DC474" i="1"/>
  <c r="DD474" i="1"/>
  <c r="DE474" i="1"/>
  <c r="DF474" i="1"/>
  <c r="DG474" i="1"/>
  <c r="DH474" i="1"/>
  <c r="DI474" i="1"/>
  <c r="DJ474" i="1"/>
  <c r="DK474" i="1"/>
  <c r="DL474" i="1"/>
  <c r="DM474" i="1"/>
  <c r="DN474" i="1"/>
  <c r="DO474" i="1"/>
  <c r="DP474" i="1"/>
  <c r="CP475" i="1"/>
  <c r="CQ475" i="1"/>
  <c r="CR475" i="1"/>
  <c r="CS475" i="1"/>
  <c r="CT475" i="1"/>
  <c r="CU475" i="1"/>
  <c r="CV475" i="1"/>
  <c r="CW475" i="1"/>
  <c r="CX475" i="1"/>
  <c r="CY475" i="1"/>
  <c r="CZ475" i="1"/>
  <c r="DA475" i="1"/>
  <c r="DB475" i="1"/>
  <c r="DC475" i="1"/>
  <c r="DD475" i="1"/>
  <c r="DE475" i="1"/>
  <c r="DF475" i="1"/>
  <c r="DG475" i="1"/>
  <c r="DH475" i="1"/>
  <c r="DI475" i="1"/>
  <c r="DJ475" i="1"/>
  <c r="DK475" i="1"/>
  <c r="DL475" i="1"/>
  <c r="DM475" i="1"/>
  <c r="DN475" i="1"/>
  <c r="DO475" i="1"/>
  <c r="DP475" i="1"/>
  <c r="CP476" i="1"/>
  <c r="CQ476" i="1"/>
  <c r="CR476" i="1"/>
  <c r="CS476" i="1"/>
  <c r="CT476" i="1"/>
  <c r="CU476" i="1"/>
  <c r="CV476" i="1"/>
  <c r="CW476" i="1"/>
  <c r="CX476" i="1"/>
  <c r="CY476" i="1"/>
  <c r="CZ476" i="1"/>
  <c r="DA476" i="1"/>
  <c r="DB476" i="1"/>
  <c r="DC476" i="1"/>
  <c r="DD476" i="1"/>
  <c r="DE476" i="1"/>
  <c r="DF476" i="1"/>
  <c r="DG476" i="1"/>
  <c r="DH476" i="1"/>
  <c r="DI476" i="1"/>
  <c r="DJ476" i="1"/>
  <c r="DK476" i="1"/>
  <c r="DL476" i="1"/>
  <c r="DM476" i="1"/>
  <c r="DN476" i="1"/>
  <c r="DO476" i="1"/>
  <c r="DP476" i="1"/>
  <c r="CP477" i="1"/>
  <c r="CQ477" i="1"/>
  <c r="CR477" i="1"/>
  <c r="CS477" i="1"/>
  <c r="CT477" i="1"/>
  <c r="CU477" i="1"/>
  <c r="CV477" i="1"/>
  <c r="CW477" i="1"/>
  <c r="CX477" i="1"/>
  <c r="CY477" i="1"/>
  <c r="CZ477" i="1"/>
  <c r="DA477" i="1"/>
  <c r="DB477" i="1"/>
  <c r="DC477" i="1"/>
  <c r="DD477" i="1"/>
  <c r="DE477" i="1"/>
  <c r="DF477" i="1"/>
  <c r="DG477" i="1"/>
  <c r="DH477" i="1"/>
  <c r="DI477" i="1"/>
  <c r="DJ477" i="1"/>
  <c r="DK477" i="1"/>
  <c r="DL477" i="1"/>
  <c r="DM477" i="1"/>
  <c r="DN477" i="1"/>
  <c r="DO477" i="1"/>
  <c r="DP477" i="1"/>
  <c r="CP478" i="1"/>
  <c r="CQ478" i="1"/>
  <c r="CR478" i="1"/>
  <c r="CS478" i="1"/>
  <c r="CT478" i="1"/>
  <c r="CU478" i="1"/>
  <c r="CV478" i="1"/>
  <c r="CW478" i="1"/>
  <c r="CX478" i="1"/>
  <c r="CY478" i="1"/>
  <c r="CZ478" i="1"/>
  <c r="DA478" i="1"/>
  <c r="DB478" i="1"/>
  <c r="DC478" i="1"/>
  <c r="DD478" i="1"/>
  <c r="DE478" i="1"/>
  <c r="DF478" i="1"/>
  <c r="DG478" i="1"/>
  <c r="DH478" i="1"/>
  <c r="DI478" i="1"/>
  <c r="DJ478" i="1"/>
  <c r="DK478" i="1"/>
  <c r="DL478" i="1"/>
  <c r="DM478" i="1"/>
  <c r="DN478" i="1"/>
  <c r="DO478" i="1"/>
  <c r="DP478" i="1"/>
  <c r="CP479" i="1"/>
  <c r="CQ479" i="1"/>
  <c r="CR479" i="1"/>
  <c r="CS479" i="1"/>
  <c r="CT479" i="1"/>
  <c r="CU479" i="1"/>
  <c r="CV479" i="1"/>
  <c r="CW479" i="1"/>
  <c r="CX479" i="1"/>
  <c r="CY479" i="1"/>
  <c r="CZ479" i="1"/>
  <c r="DA479" i="1"/>
  <c r="DB479" i="1"/>
  <c r="DC479" i="1"/>
  <c r="DD479" i="1"/>
  <c r="DE479" i="1"/>
  <c r="DF479" i="1"/>
  <c r="DG479" i="1"/>
  <c r="DH479" i="1"/>
  <c r="DI479" i="1"/>
  <c r="DJ479" i="1"/>
  <c r="DK479" i="1"/>
  <c r="DL479" i="1"/>
  <c r="DM479" i="1"/>
  <c r="DN479" i="1"/>
  <c r="DO479" i="1"/>
  <c r="DP479" i="1"/>
  <c r="CP480" i="1"/>
  <c r="CQ480" i="1"/>
  <c r="CR480" i="1"/>
  <c r="CS480" i="1"/>
  <c r="CT480" i="1"/>
  <c r="CU480" i="1"/>
  <c r="CV480" i="1"/>
  <c r="CW480" i="1"/>
  <c r="CX480" i="1"/>
  <c r="CY480" i="1"/>
  <c r="CZ480" i="1"/>
  <c r="DA480" i="1"/>
  <c r="DB480" i="1"/>
  <c r="DC480" i="1"/>
  <c r="DD480" i="1"/>
  <c r="DE480" i="1"/>
  <c r="DF480" i="1"/>
  <c r="DG480" i="1"/>
  <c r="DH480" i="1"/>
  <c r="DI480" i="1"/>
  <c r="DJ480" i="1"/>
  <c r="DK480" i="1"/>
  <c r="DL480" i="1"/>
  <c r="DM480" i="1"/>
  <c r="DN480" i="1"/>
  <c r="DO480" i="1"/>
  <c r="DP480" i="1"/>
  <c r="CP481" i="1"/>
  <c r="CQ481" i="1"/>
  <c r="CR481" i="1"/>
  <c r="CS481" i="1"/>
  <c r="CT481" i="1"/>
  <c r="CU481" i="1"/>
  <c r="CV481" i="1"/>
  <c r="CW481" i="1"/>
  <c r="CX481" i="1"/>
  <c r="CY481" i="1"/>
  <c r="CZ481" i="1"/>
  <c r="DA481" i="1"/>
  <c r="DB481" i="1"/>
  <c r="DC481" i="1"/>
  <c r="DD481" i="1"/>
  <c r="DE481" i="1"/>
  <c r="DF481" i="1"/>
  <c r="DG481" i="1"/>
  <c r="DH481" i="1"/>
  <c r="DI481" i="1"/>
  <c r="DJ481" i="1"/>
  <c r="DK481" i="1"/>
  <c r="DL481" i="1"/>
  <c r="DM481" i="1"/>
  <c r="DN481" i="1"/>
  <c r="DO481" i="1"/>
  <c r="DP481" i="1"/>
  <c r="CP482" i="1"/>
  <c r="CQ482" i="1"/>
  <c r="CR482" i="1"/>
  <c r="CS482" i="1"/>
  <c r="CT482" i="1"/>
  <c r="CU482" i="1"/>
  <c r="CV482" i="1"/>
  <c r="CW482" i="1"/>
  <c r="CX482" i="1"/>
  <c r="CY482" i="1"/>
  <c r="CZ482" i="1"/>
  <c r="DA482" i="1"/>
  <c r="DB482" i="1"/>
  <c r="DC482" i="1"/>
  <c r="DD482" i="1"/>
  <c r="DE482" i="1"/>
  <c r="DF482" i="1"/>
  <c r="DG482" i="1"/>
  <c r="DH482" i="1"/>
  <c r="DI482" i="1"/>
  <c r="DJ482" i="1"/>
  <c r="DK482" i="1"/>
  <c r="DL482" i="1"/>
  <c r="DM482" i="1"/>
  <c r="DN482" i="1"/>
  <c r="DO482" i="1"/>
  <c r="DP482" i="1"/>
  <c r="CP483" i="1"/>
  <c r="CQ483" i="1"/>
  <c r="CR483" i="1"/>
  <c r="CS483" i="1"/>
  <c r="CT483" i="1"/>
  <c r="CU483" i="1"/>
  <c r="CV483" i="1"/>
  <c r="CW483" i="1"/>
  <c r="CX483" i="1"/>
  <c r="CY483" i="1"/>
  <c r="CZ483" i="1"/>
  <c r="DA483" i="1"/>
  <c r="DB483" i="1"/>
  <c r="DC483" i="1"/>
  <c r="DD483" i="1"/>
  <c r="DE483" i="1"/>
  <c r="DF483" i="1"/>
  <c r="DG483" i="1"/>
  <c r="DH483" i="1"/>
  <c r="DI483" i="1"/>
  <c r="DJ483" i="1"/>
  <c r="DK483" i="1"/>
  <c r="DL483" i="1"/>
  <c r="DM483" i="1"/>
  <c r="DN483" i="1"/>
  <c r="DO483" i="1"/>
  <c r="DP483" i="1"/>
  <c r="CP484" i="1"/>
  <c r="CQ484" i="1"/>
  <c r="CR484" i="1"/>
  <c r="CS484" i="1"/>
  <c r="CT484" i="1"/>
  <c r="CU484" i="1"/>
  <c r="CV484" i="1"/>
  <c r="CW484" i="1"/>
  <c r="CX484" i="1"/>
  <c r="CY484" i="1"/>
  <c r="CZ484" i="1"/>
  <c r="DA484" i="1"/>
  <c r="DB484" i="1"/>
  <c r="DC484" i="1"/>
  <c r="DD484" i="1"/>
  <c r="DE484" i="1"/>
  <c r="DF484" i="1"/>
  <c r="DG484" i="1"/>
  <c r="DH484" i="1"/>
  <c r="DI484" i="1"/>
  <c r="DJ484" i="1"/>
  <c r="DK484" i="1"/>
  <c r="DL484" i="1"/>
  <c r="DM484" i="1"/>
  <c r="DN484" i="1"/>
  <c r="DO484" i="1"/>
  <c r="DP484" i="1"/>
  <c r="CP485" i="1"/>
  <c r="CQ485" i="1"/>
  <c r="CR485" i="1"/>
  <c r="CS485" i="1"/>
  <c r="CT485" i="1"/>
  <c r="CU485" i="1"/>
  <c r="CV485" i="1"/>
  <c r="CW485" i="1"/>
  <c r="CX485" i="1"/>
  <c r="CY485" i="1"/>
  <c r="CZ485" i="1"/>
  <c r="DA485" i="1"/>
  <c r="DB485" i="1"/>
  <c r="DC485" i="1"/>
  <c r="DD485" i="1"/>
  <c r="DE485" i="1"/>
  <c r="DF485" i="1"/>
  <c r="DG485" i="1"/>
  <c r="DH485" i="1"/>
  <c r="DI485" i="1"/>
  <c r="DJ485" i="1"/>
  <c r="DK485" i="1"/>
  <c r="DL485" i="1"/>
  <c r="DM485" i="1"/>
  <c r="DN485" i="1"/>
  <c r="DO485" i="1"/>
  <c r="DP485" i="1"/>
  <c r="CP486" i="1"/>
  <c r="CQ486" i="1"/>
  <c r="CR486" i="1"/>
  <c r="CS486" i="1"/>
  <c r="CT486" i="1"/>
  <c r="CU486" i="1"/>
  <c r="CV486" i="1"/>
  <c r="CW486" i="1"/>
  <c r="CX486" i="1"/>
  <c r="CY486" i="1"/>
  <c r="CZ486" i="1"/>
  <c r="DA486" i="1"/>
  <c r="DB486" i="1"/>
  <c r="DC486" i="1"/>
  <c r="DD486" i="1"/>
  <c r="DE486" i="1"/>
  <c r="DF486" i="1"/>
  <c r="DG486" i="1"/>
  <c r="DH486" i="1"/>
  <c r="DI486" i="1"/>
  <c r="DJ486" i="1"/>
  <c r="DK486" i="1"/>
  <c r="DL486" i="1"/>
  <c r="DM486" i="1"/>
  <c r="DN486" i="1"/>
  <c r="DO486" i="1"/>
  <c r="DP486" i="1"/>
  <c r="CP487" i="1"/>
  <c r="CQ487" i="1"/>
  <c r="CR487" i="1"/>
  <c r="CS487" i="1"/>
  <c r="CT487" i="1"/>
  <c r="CU487" i="1"/>
  <c r="CV487" i="1"/>
  <c r="CW487" i="1"/>
  <c r="CX487" i="1"/>
  <c r="CY487" i="1"/>
  <c r="CZ487" i="1"/>
  <c r="DA487" i="1"/>
  <c r="DB487" i="1"/>
  <c r="DC487" i="1"/>
  <c r="DD487" i="1"/>
  <c r="DE487" i="1"/>
  <c r="DF487" i="1"/>
  <c r="DG487" i="1"/>
  <c r="DH487" i="1"/>
  <c r="DI487" i="1"/>
  <c r="DJ487" i="1"/>
  <c r="DK487" i="1"/>
  <c r="DL487" i="1"/>
  <c r="DM487" i="1"/>
  <c r="DN487" i="1"/>
  <c r="DO487" i="1"/>
  <c r="DP487" i="1"/>
  <c r="CP488" i="1"/>
  <c r="CQ488" i="1"/>
  <c r="CR488" i="1"/>
  <c r="CS488" i="1"/>
  <c r="CT488" i="1"/>
  <c r="CU488" i="1"/>
  <c r="CV488" i="1"/>
  <c r="CW488" i="1"/>
  <c r="CX488" i="1"/>
  <c r="CY488" i="1"/>
  <c r="CZ488" i="1"/>
  <c r="DA488" i="1"/>
  <c r="DB488" i="1"/>
  <c r="DC488" i="1"/>
  <c r="DD488" i="1"/>
  <c r="DE488" i="1"/>
  <c r="DF488" i="1"/>
  <c r="DG488" i="1"/>
  <c r="DH488" i="1"/>
  <c r="DI488" i="1"/>
  <c r="DJ488" i="1"/>
  <c r="DK488" i="1"/>
  <c r="DL488" i="1"/>
  <c r="DM488" i="1"/>
  <c r="DN488" i="1"/>
  <c r="DO488" i="1"/>
  <c r="DP488" i="1"/>
  <c r="CP489" i="1"/>
  <c r="CQ489" i="1"/>
  <c r="CR489" i="1"/>
  <c r="CS489" i="1"/>
  <c r="CT489" i="1"/>
  <c r="CU489" i="1"/>
  <c r="CV489" i="1"/>
  <c r="CW489" i="1"/>
  <c r="CX489" i="1"/>
  <c r="CY489" i="1"/>
  <c r="CZ489" i="1"/>
  <c r="DA489" i="1"/>
  <c r="DB489" i="1"/>
  <c r="DC489" i="1"/>
  <c r="DD489" i="1"/>
  <c r="DE489" i="1"/>
  <c r="DF489" i="1"/>
  <c r="DG489" i="1"/>
  <c r="DH489" i="1"/>
  <c r="DI489" i="1"/>
  <c r="DJ489" i="1"/>
  <c r="DK489" i="1"/>
  <c r="DL489" i="1"/>
  <c r="DM489" i="1"/>
  <c r="DN489" i="1"/>
  <c r="DO489" i="1"/>
  <c r="DP489" i="1"/>
  <c r="CP490" i="1"/>
  <c r="CQ490" i="1"/>
  <c r="CR490" i="1"/>
  <c r="CS490" i="1"/>
  <c r="CT490" i="1"/>
  <c r="CU490" i="1"/>
  <c r="CV490" i="1"/>
  <c r="CW490" i="1"/>
  <c r="CX490" i="1"/>
  <c r="CY490" i="1"/>
  <c r="CZ490" i="1"/>
  <c r="DA490" i="1"/>
  <c r="DB490" i="1"/>
  <c r="DC490" i="1"/>
  <c r="DD490" i="1"/>
  <c r="DE490" i="1"/>
  <c r="DF490" i="1"/>
  <c r="DG490" i="1"/>
  <c r="DH490" i="1"/>
  <c r="DI490" i="1"/>
  <c r="DJ490" i="1"/>
  <c r="DK490" i="1"/>
  <c r="DL490" i="1"/>
  <c r="DM490" i="1"/>
  <c r="DN490" i="1"/>
  <c r="DO490" i="1"/>
  <c r="DP490" i="1"/>
  <c r="CP491" i="1"/>
  <c r="CQ491" i="1"/>
  <c r="CR491" i="1"/>
  <c r="CS491" i="1"/>
  <c r="CT491" i="1"/>
  <c r="CU491" i="1"/>
  <c r="CV491" i="1"/>
  <c r="CW491" i="1"/>
  <c r="CX491" i="1"/>
  <c r="CY491" i="1"/>
  <c r="CZ491" i="1"/>
  <c r="DA491" i="1"/>
  <c r="DB491" i="1"/>
  <c r="DC491" i="1"/>
  <c r="DD491" i="1"/>
  <c r="DE491" i="1"/>
  <c r="DF491" i="1"/>
  <c r="DG491" i="1"/>
  <c r="DH491" i="1"/>
  <c r="DI491" i="1"/>
  <c r="DJ491" i="1"/>
  <c r="DK491" i="1"/>
  <c r="DL491" i="1"/>
  <c r="DM491" i="1"/>
  <c r="DN491" i="1"/>
  <c r="DO491" i="1"/>
  <c r="DP491" i="1"/>
  <c r="CP492" i="1"/>
  <c r="CQ492" i="1"/>
  <c r="CR492" i="1"/>
  <c r="CS492" i="1"/>
  <c r="CT492" i="1"/>
  <c r="CU492" i="1"/>
  <c r="CV492" i="1"/>
  <c r="CW492" i="1"/>
  <c r="CX492" i="1"/>
  <c r="CY492" i="1"/>
  <c r="CZ492" i="1"/>
  <c r="DA492" i="1"/>
  <c r="DB492" i="1"/>
  <c r="DC492" i="1"/>
  <c r="DD492" i="1"/>
  <c r="DE492" i="1"/>
  <c r="DF492" i="1"/>
  <c r="DG492" i="1"/>
  <c r="DH492" i="1"/>
  <c r="DI492" i="1"/>
  <c r="DJ492" i="1"/>
  <c r="DK492" i="1"/>
  <c r="DL492" i="1"/>
  <c r="DM492" i="1"/>
  <c r="DN492" i="1"/>
  <c r="DO492" i="1"/>
  <c r="DP492" i="1"/>
  <c r="CP493" i="1"/>
  <c r="CQ493" i="1"/>
  <c r="CR493" i="1"/>
  <c r="CS493" i="1"/>
  <c r="CT493" i="1"/>
  <c r="CU493" i="1"/>
  <c r="CV493" i="1"/>
  <c r="CW493" i="1"/>
  <c r="CX493" i="1"/>
  <c r="CY493" i="1"/>
  <c r="CZ493" i="1"/>
  <c r="DA493" i="1"/>
  <c r="DB493" i="1"/>
  <c r="DC493" i="1"/>
  <c r="DD493" i="1"/>
  <c r="DE493" i="1"/>
  <c r="DF493" i="1"/>
  <c r="DG493" i="1"/>
  <c r="DH493" i="1"/>
  <c r="DI493" i="1"/>
  <c r="DJ493" i="1"/>
  <c r="DK493" i="1"/>
  <c r="DL493" i="1"/>
  <c r="DM493" i="1"/>
  <c r="DN493" i="1"/>
  <c r="DO493" i="1"/>
  <c r="DP493" i="1"/>
  <c r="CP494" i="1"/>
  <c r="CQ494" i="1"/>
  <c r="CR494" i="1"/>
  <c r="CS494" i="1"/>
  <c r="CT494" i="1"/>
  <c r="CU494" i="1"/>
  <c r="CV494" i="1"/>
  <c r="CW494" i="1"/>
  <c r="CX494" i="1"/>
  <c r="CY494" i="1"/>
  <c r="CZ494" i="1"/>
  <c r="DA494" i="1"/>
  <c r="DB494" i="1"/>
  <c r="DC494" i="1"/>
  <c r="DD494" i="1"/>
  <c r="DE494" i="1"/>
  <c r="DF494" i="1"/>
  <c r="DG494" i="1"/>
  <c r="DH494" i="1"/>
  <c r="DI494" i="1"/>
  <c r="DJ494" i="1"/>
  <c r="DK494" i="1"/>
  <c r="DL494" i="1"/>
  <c r="DM494" i="1"/>
  <c r="DN494" i="1"/>
  <c r="DO494" i="1"/>
  <c r="DP494" i="1"/>
  <c r="CP495" i="1"/>
  <c r="CQ495" i="1"/>
  <c r="CR495" i="1"/>
  <c r="CS495" i="1"/>
  <c r="CT495" i="1"/>
  <c r="CU495" i="1"/>
  <c r="CV495" i="1"/>
  <c r="CW495" i="1"/>
  <c r="CX495" i="1"/>
  <c r="CY495" i="1"/>
  <c r="CZ495" i="1"/>
  <c r="DA495" i="1"/>
  <c r="DB495" i="1"/>
  <c r="DC495" i="1"/>
  <c r="DD495" i="1"/>
  <c r="DE495" i="1"/>
  <c r="DF495" i="1"/>
  <c r="DG495" i="1"/>
  <c r="DH495" i="1"/>
  <c r="DI495" i="1"/>
  <c r="DJ495" i="1"/>
  <c r="DK495" i="1"/>
  <c r="DL495" i="1"/>
  <c r="DM495" i="1"/>
  <c r="DN495" i="1"/>
  <c r="DO495" i="1"/>
  <c r="DP495" i="1"/>
  <c r="CP496" i="1"/>
  <c r="CQ496" i="1"/>
  <c r="CR496" i="1"/>
  <c r="CS496" i="1"/>
  <c r="CT496" i="1"/>
  <c r="CU496" i="1"/>
  <c r="CV496" i="1"/>
  <c r="CW496" i="1"/>
  <c r="CX496" i="1"/>
  <c r="CY496" i="1"/>
  <c r="CZ496" i="1"/>
  <c r="DA496" i="1"/>
  <c r="DB496" i="1"/>
  <c r="DC496" i="1"/>
  <c r="DD496" i="1"/>
  <c r="DE496" i="1"/>
  <c r="DF496" i="1"/>
  <c r="DG496" i="1"/>
  <c r="DH496" i="1"/>
  <c r="DI496" i="1"/>
  <c r="DJ496" i="1"/>
  <c r="DK496" i="1"/>
  <c r="DL496" i="1"/>
  <c r="DM496" i="1"/>
  <c r="DN496" i="1"/>
  <c r="DO496" i="1"/>
  <c r="DP496" i="1"/>
  <c r="CP497" i="1"/>
  <c r="CQ497" i="1"/>
  <c r="CR497" i="1"/>
  <c r="CS497" i="1"/>
  <c r="CT497" i="1"/>
  <c r="CU497" i="1"/>
  <c r="CV497" i="1"/>
  <c r="CW497" i="1"/>
  <c r="CX497" i="1"/>
  <c r="CY497" i="1"/>
  <c r="CZ497" i="1"/>
  <c r="DA497" i="1"/>
  <c r="DB497" i="1"/>
  <c r="DC497" i="1"/>
  <c r="DD497" i="1"/>
  <c r="DE497" i="1"/>
  <c r="DF497" i="1"/>
  <c r="DG497" i="1"/>
  <c r="DH497" i="1"/>
  <c r="DI497" i="1"/>
  <c r="DJ497" i="1"/>
  <c r="DK497" i="1"/>
  <c r="DL497" i="1"/>
  <c r="DM497" i="1"/>
  <c r="DN497" i="1"/>
  <c r="DO497" i="1"/>
  <c r="DP497" i="1"/>
  <c r="CP498" i="1"/>
  <c r="CQ498" i="1"/>
  <c r="CR498" i="1"/>
  <c r="CS498" i="1"/>
  <c r="CT498" i="1"/>
  <c r="CU498" i="1"/>
  <c r="CV498" i="1"/>
  <c r="CW498" i="1"/>
  <c r="CX498" i="1"/>
  <c r="CY498" i="1"/>
  <c r="CZ498" i="1"/>
  <c r="DA498" i="1"/>
  <c r="DB498" i="1"/>
  <c r="DC498" i="1"/>
  <c r="DD498" i="1"/>
  <c r="DE498" i="1"/>
  <c r="DF498" i="1"/>
  <c r="DG498" i="1"/>
  <c r="DH498" i="1"/>
  <c r="DI498" i="1"/>
  <c r="DJ498" i="1"/>
  <c r="DK498" i="1"/>
  <c r="DL498" i="1"/>
  <c r="DM498" i="1"/>
  <c r="DN498" i="1"/>
  <c r="DO498" i="1"/>
  <c r="DP498" i="1"/>
  <c r="CP499" i="1"/>
  <c r="CQ499" i="1"/>
  <c r="CR499" i="1"/>
  <c r="CS499" i="1"/>
  <c r="CT499" i="1"/>
  <c r="CU499" i="1"/>
  <c r="CV499" i="1"/>
  <c r="CW499" i="1"/>
  <c r="CX499" i="1"/>
  <c r="CY499" i="1"/>
  <c r="CZ499" i="1"/>
  <c r="DA499" i="1"/>
  <c r="DB499" i="1"/>
  <c r="DC499" i="1"/>
  <c r="DD499" i="1"/>
  <c r="DE499" i="1"/>
  <c r="DF499" i="1"/>
  <c r="DG499" i="1"/>
  <c r="DH499" i="1"/>
  <c r="DI499" i="1"/>
  <c r="DJ499" i="1"/>
  <c r="DK499" i="1"/>
  <c r="DL499" i="1"/>
  <c r="DM499" i="1"/>
  <c r="DN499" i="1"/>
  <c r="DO499" i="1"/>
  <c r="DP499" i="1"/>
  <c r="CP500" i="1"/>
  <c r="CQ500" i="1"/>
  <c r="CR500" i="1"/>
  <c r="CS500" i="1"/>
  <c r="CT500" i="1"/>
  <c r="CU500" i="1"/>
  <c r="CV500" i="1"/>
  <c r="CW500" i="1"/>
  <c r="CX500" i="1"/>
  <c r="CY500" i="1"/>
  <c r="CZ500" i="1"/>
  <c r="DA500" i="1"/>
  <c r="DB500" i="1"/>
  <c r="DC500" i="1"/>
  <c r="DD500" i="1"/>
  <c r="DE500" i="1"/>
  <c r="DF500" i="1"/>
  <c r="DG500" i="1"/>
  <c r="DH500" i="1"/>
  <c r="DI500" i="1"/>
  <c r="DJ500" i="1"/>
  <c r="DK500" i="1"/>
  <c r="DL500" i="1"/>
  <c r="DM500" i="1"/>
  <c r="DN500" i="1"/>
  <c r="DO500" i="1"/>
  <c r="DP500" i="1"/>
  <c r="CP501" i="1"/>
  <c r="CQ501" i="1"/>
  <c r="CR501" i="1"/>
  <c r="CS501" i="1"/>
  <c r="CT501" i="1"/>
  <c r="CU501" i="1"/>
  <c r="CV501" i="1"/>
  <c r="CW501" i="1"/>
  <c r="CX501" i="1"/>
  <c r="CY501" i="1"/>
  <c r="CZ501" i="1"/>
  <c r="DA501" i="1"/>
  <c r="DB501" i="1"/>
  <c r="DC501" i="1"/>
  <c r="DD501" i="1"/>
  <c r="DE501" i="1"/>
  <c r="DF501" i="1"/>
  <c r="DG501" i="1"/>
  <c r="DH501" i="1"/>
  <c r="DI501" i="1"/>
  <c r="DJ501" i="1"/>
  <c r="DK501" i="1"/>
  <c r="DL501" i="1"/>
  <c r="DM501" i="1"/>
  <c r="DN501" i="1"/>
  <c r="DO501" i="1"/>
  <c r="DP501" i="1"/>
  <c r="CP502" i="1"/>
  <c r="CQ502" i="1"/>
  <c r="CR502" i="1"/>
  <c r="CS502" i="1"/>
  <c r="CT502" i="1"/>
  <c r="CU502" i="1"/>
  <c r="CV502" i="1"/>
  <c r="CW502" i="1"/>
  <c r="CX502" i="1"/>
  <c r="CY502" i="1"/>
  <c r="CZ502" i="1"/>
  <c r="DA502" i="1"/>
  <c r="DB502" i="1"/>
  <c r="DC502" i="1"/>
  <c r="DD502" i="1"/>
  <c r="DE502" i="1"/>
  <c r="DF502" i="1"/>
  <c r="DG502" i="1"/>
  <c r="DH502" i="1"/>
  <c r="DI502" i="1"/>
  <c r="DJ502" i="1"/>
  <c r="DK502" i="1"/>
  <c r="DL502" i="1"/>
  <c r="DM502" i="1"/>
  <c r="DN502" i="1"/>
  <c r="DO502" i="1"/>
  <c r="DP502" i="1"/>
  <c r="CP503" i="1"/>
  <c r="CQ503" i="1"/>
  <c r="CR503" i="1"/>
  <c r="CS503" i="1"/>
  <c r="CT503" i="1"/>
  <c r="CU503" i="1"/>
  <c r="CV503" i="1"/>
  <c r="CW503" i="1"/>
  <c r="CX503" i="1"/>
  <c r="CY503" i="1"/>
  <c r="CZ503" i="1"/>
  <c r="DA503" i="1"/>
  <c r="DB503" i="1"/>
  <c r="DC503" i="1"/>
  <c r="DD503" i="1"/>
  <c r="DE503" i="1"/>
  <c r="DF503" i="1"/>
  <c r="DG503" i="1"/>
  <c r="DH503" i="1"/>
  <c r="DI503" i="1"/>
  <c r="DJ503" i="1"/>
  <c r="DK503" i="1"/>
  <c r="DL503" i="1"/>
  <c r="DM503" i="1"/>
  <c r="DN503" i="1"/>
  <c r="DO503" i="1"/>
  <c r="DP503" i="1"/>
  <c r="CP504" i="1"/>
  <c r="CQ504" i="1"/>
  <c r="CR504" i="1"/>
  <c r="CS504" i="1"/>
  <c r="CT504" i="1"/>
  <c r="CU504" i="1"/>
  <c r="CV504" i="1"/>
  <c r="CW504" i="1"/>
  <c r="CX504" i="1"/>
  <c r="CY504" i="1"/>
  <c r="CZ504" i="1"/>
  <c r="DA504" i="1"/>
  <c r="DB504" i="1"/>
  <c r="DC504" i="1"/>
  <c r="DD504" i="1"/>
  <c r="DE504" i="1"/>
  <c r="DF504" i="1"/>
  <c r="DG504" i="1"/>
  <c r="DH504" i="1"/>
  <c r="DI504" i="1"/>
  <c r="DJ504" i="1"/>
  <c r="DK504" i="1"/>
  <c r="DL504" i="1"/>
  <c r="DM504" i="1"/>
  <c r="DN504" i="1"/>
  <c r="DO504" i="1"/>
  <c r="DP504" i="1"/>
  <c r="CP505" i="1"/>
  <c r="CQ505" i="1"/>
  <c r="CR505" i="1"/>
  <c r="CS505" i="1"/>
  <c r="CT505" i="1"/>
  <c r="CU505" i="1"/>
  <c r="CV505" i="1"/>
  <c r="CW505" i="1"/>
  <c r="CX505" i="1"/>
  <c r="CY505" i="1"/>
  <c r="CZ505" i="1"/>
  <c r="DA505" i="1"/>
  <c r="DB505" i="1"/>
  <c r="DC505" i="1"/>
  <c r="DD505" i="1"/>
  <c r="DE505" i="1"/>
  <c r="DF505" i="1"/>
  <c r="DG505" i="1"/>
  <c r="DH505" i="1"/>
  <c r="DI505" i="1"/>
  <c r="DJ505" i="1"/>
  <c r="DK505" i="1"/>
  <c r="DL505" i="1"/>
  <c r="DM505" i="1"/>
  <c r="DN505" i="1"/>
  <c r="DO505" i="1"/>
  <c r="DP505" i="1"/>
  <c r="CP506" i="1"/>
  <c r="CQ506" i="1"/>
  <c r="CR506" i="1"/>
  <c r="CS506" i="1"/>
  <c r="CT506" i="1"/>
  <c r="CU506" i="1"/>
  <c r="CV506" i="1"/>
  <c r="CW506" i="1"/>
  <c r="CX506" i="1"/>
  <c r="CY506" i="1"/>
  <c r="CZ506" i="1"/>
  <c r="DA506" i="1"/>
  <c r="DB506" i="1"/>
  <c r="DC506" i="1"/>
  <c r="DD506" i="1"/>
  <c r="DE506" i="1"/>
  <c r="DF506" i="1"/>
  <c r="DG506" i="1"/>
  <c r="DH506" i="1"/>
  <c r="DI506" i="1"/>
  <c r="DJ506" i="1"/>
  <c r="DK506" i="1"/>
  <c r="DL506" i="1"/>
  <c r="DM506" i="1"/>
  <c r="DN506" i="1"/>
  <c r="DO506" i="1"/>
  <c r="DP506" i="1"/>
  <c r="CP507" i="1"/>
  <c r="CQ507" i="1"/>
  <c r="CR507" i="1"/>
  <c r="CS507" i="1"/>
  <c r="CT507" i="1"/>
  <c r="CU507" i="1"/>
  <c r="CV507" i="1"/>
  <c r="CW507" i="1"/>
  <c r="CX507" i="1"/>
  <c r="CY507" i="1"/>
  <c r="CZ507" i="1"/>
  <c r="DA507" i="1"/>
  <c r="DB507" i="1"/>
  <c r="DC507" i="1"/>
  <c r="DD507" i="1"/>
  <c r="DE507" i="1"/>
  <c r="DF507" i="1"/>
  <c r="DG507" i="1"/>
  <c r="DH507" i="1"/>
  <c r="DI507" i="1"/>
  <c r="DJ507" i="1"/>
  <c r="DK507" i="1"/>
  <c r="DL507" i="1"/>
  <c r="DM507" i="1"/>
  <c r="DN507" i="1"/>
  <c r="DO507" i="1"/>
  <c r="DP507" i="1"/>
  <c r="CP508" i="1"/>
  <c r="CQ508" i="1"/>
  <c r="CR508" i="1"/>
  <c r="CS508" i="1"/>
  <c r="CT508" i="1"/>
  <c r="CU508" i="1"/>
  <c r="CV508" i="1"/>
  <c r="CW508" i="1"/>
  <c r="CX508" i="1"/>
  <c r="CY508" i="1"/>
  <c r="CZ508" i="1"/>
  <c r="DA508" i="1"/>
  <c r="DB508" i="1"/>
  <c r="DC508" i="1"/>
  <c r="DD508" i="1"/>
  <c r="DE508" i="1"/>
  <c r="DF508" i="1"/>
  <c r="DG508" i="1"/>
  <c r="DH508" i="1"/>
  <c r="DI508" i="1"/>
  <c r="DJ508" i="1"/>
  <c r="DK508" i="1"/>
  <c r="DL508" i="1"/>
  <c r="DM508" i="1"/>
  <c r="DN508" i="1"/>
  <c r="DO508" i="1"/>
  <c r="DP508" i="1"/>
  <c r="CP509" i="1"/>
  <c r="CQ509" i="1"/>
  <c r="CR509" i="1"/>
  <c r="CS509" i="1"/>
  <c r="CT509" i="1"/>
  <c r="CU509" i="1"/>
  <c r="CV509" i="1"/>
  <c r="CW509" i="1"/>
  <c r="CX509" i="1"/>
  <c r="CY509" i="1"/>
  <c r="CZ509" i="1"/>
  <c r="DA509" i="1"/>
  <c r="DB509" i="1"/>
  <c r="DC509" i="1"/>
  <c r="DD509" i="1"/>
  <c r="DE509" i="1"/>
  <c r="DF509" i="1"/>
  <c r="DG509" i="1"/>
  <c r="DH509" i="1"/>
  <c r="DI509" i="1"/>
  <c r="DJ509" i="1"/>
  <c r="DK509" i="1"/>
  <c r="DL509" i="1"/>
  <c r="DM509" i="1"/>
  <c r="DN509" i="1"/>
  <c r="DO509" i="1"/>
  <c r="DP509" i="1"/>
  <c r="CP510" i="1"/>
  <c r="CQ510" i="1"/>
  <c r="CR510" i="1"/>
  <c r="CS510" i="1"/>
  <c r="CT510" i="1"/>
  <c r="CU510" i="1"/>
  <c r="CV510" i="1"/>
  <c r="CW510" i="1"/>
  <c r="CX510" i="1"/>
  <c r="CY510" i="1"/>
  <c r="CZ510" i="1"/>
  <c r="DA510" i="1"/>
  <c r="DB510" i="1"/>
  <c r="DC510" i="1"/>
  <c r="DD510" i="1"/>
  <c r="DE510" i="1"/>
  <c r="DF510" i="1"/>
  <c r="DG510" i="1"/>
  <c r="DH510" i="1"/>
  <c r="DI510" i="1"/>
  <c r="DJ510" i="1"/>
  <c r="DK510" i="1"/>
  <c r="DL510" i="1"/>
  <c r="DM510" i="1"/>
  <c r="DN510" i="1"/>
  <c r="DO510" i="1"/>
  <c r="DP510" i="1"/>
  <c r="CP511" i="1"/>
  <c r="CQ511" i="1"/>
  <c r="CR511" i="1"/>
  <c r="CS511" i="1"/>
  <c r="CT511" i="1"/>
  <c r="CU511" i="1"/>
  <c r="CV511" i="1"/>
  <c r="CW511" i="1"/>
  <c r="CX511" i="1"/>
  <c r="CY511" i="1"/>
  <c r="CZ511" i="1"/>
  <c r="DA511" i="1"/>
  <c r="DB511" i="1"/>
  <c r="DC511" i="1"/>
  <c r="DD511" i="1"/>
  <c r="DE511" i="1"/>
  <c r="DF511" i="1"/>
  <c r="DG511" i="1"/>
  <c r="DH511" i="1"/>
  <c r="DI511" i="1"/>
  <c r="DJ511" i="1"/>
  <c r="DK511" i="1"/>
  <c r="DL511" i="1"/>
  <c r="DM511" i="1"/>
  <c r="DN511" i="1"/>
  <c r="DO511" i="1"/>
  <c r="DP511" i="1"/>
  <c r="CP512" i="1"/>
  <c r="CQ512" i="1"/>
  <c r="CR512" i="1"/>
  <c r="CS512" i="1"/>
  <c r="CT512" i="1"/>
  <c r="CU512" i="1"/>
  <c r="CV512" i="1"/>
  <c r="CW512" i="1"/>
  <c r="CX512" i="1"/>
  <c r="CY512" i="1"/>
  <c r="CZ512" i="1"/>
  <c r="DA512" i="1"/>
  <c r="DB512" i="1"/>
  <c r="DC512" i="1"/>
  <c r="DD512" i="1"/>
  <c r="DE512" i="1"/>
  <c r="DF512" i="1"/>
  <c r="DG512" i="1"/>
  <c r="DH512" i="1"/>
  <c r="DI512" i="1"/>
  <c r="DJ512" i="1"/>
  <c r="DK512" i="1"/>
  <c r="DL512" i="1"/>
  <c r="DM512" i="1"/>
  <c r="DN512" i="1"/>
  <c r="DO512" i="1"/>
  <c r="DP512" i="1"/>
  <c r="CP513" i="1"/>
  <c r="CQ513" i="1"/>
  <c r="CR513" i="1"/>
  <c r="CS513" i="1"/>
  <c r="CT513" i="1"/>
  <c r="CU513" i="1"/>
  <c r="CV513" i="1"/>
  <c r="CW513" i="1"/>
  <c r="CX513" i="1"/>
  <c r="CY513" i="1"/>
  <c r="CZ513" i="1"/>
  <c r="DA513" i="1"/>
  <c r="DB513" i="1"/>
  <c r="DC513" i="1"/>
  <c r="DD513" i="1"/>
  <c r="DE513" i="1"/>
  <c r="DF513" i="1"/>
  <c r="DG513" i="1"/>
  <c r="DH513" i="1"/>
  <c r="DI513" i="1"/>
  <c r="DJ513" i="1"/>
  <c r="DK513" i="1"/>
  <c r="DL513" i="1"/>
  <c r="DM513" i="1"/>
  <c r="DN513" i="1"/>
  <c r="DO513" i="1"/>
  <c r="DP513" i="1"/>
  <c r="CP514" i="1"/>
  <c r="CQ514" i="1"/>
  <c r="CR514" i="1"/>
  <c r="CS514" i="1"/>
  <c r="CT514" i="1"/>
  <c r="CU514" i="1"/>
  <c r="CV514" i="1"/>
  <c r="CW514" i="1"/>
  <c r="CX514" i="1"/>
  <c r="CY514" i="1"/>
  <c r="CZ514" i="1"/>
  <c r="DA514" i="1"/>
  <c r="DB514" i="1"/>
  <c r="DC514" i="1"/>
  <c r="DD514" i="1"/>
  <c r="DE514" i="1"/>
  <c r="DF514" i="1"/>
  <c r="DG514" i="1"/>
  <c r="DH514" i="1"/>
  <c r="DI514" i="1"/>
  <c r="DJ514" i="1"/>
  <c r="DK514" i="1"/>
  <c r="DL514" i="1"/>
  <c r="DM514" i="1"/>
  <c r="DN514" i="1"/>
  <c r="DO514" i="1"/>
  <c r="DP514" i="1"/>
  <c r="CP515" i="1"/>
  <c r="CQ515" i="1"/>
  <c r="CR515" i="1"/>
  <c r="CS515" i="1"/>
  <c r="CT515" i="1"/>
  <c r="CU515" i="1"/>
  <c r="CV515" i="1"/>
  <c r="CW515" i="1"/>
  <c r="CX515" i="1"/>
  <c r="CY515" i="1"/>
  <c r="CZ515" i="1"/>
  <c r="DA515" i="1"/>
  <c r="DB515" i="1"/>
  <c r="DC515" i="1"/>
  <c r="DD515" i="1"/>
  <c r="DE515" i="1"/>
  <c r="DF515" i="1"/>
  <c r="DG515" i="1"/>
  <c r="DH515" i="1"/>
  <c r="DI515" i="1"/>
  <c r="DJ515" i="1"/>
  <c r="DK515" i="1"/>
  <c r="DL515" i="1"/>
  <c r="DM515" i="1"/>
  <c r="DN515" i="1"/>
  <c r="DO515" i="1"/>
  <c r="DP515" i="1"/>
  <c r="CP516" i="1"/>
  <c r="CQ516" i="1"/>
  <c r="CR516" i="1"/>
  <c r="CS516" i="1"/>
  <c r="CT516" i="1"/>
  <c r="CU516" i="1"/>
  <c r="CV516" i="1"/>
  <c r="CW516" i="1"/>
  <c r="CX516" i="1"/>
  <c r="CY516" i="1"/>
  <c r="CZ516" i="1"/>
  <c r="DA516" i="1"/>
  <c r="DB516" i="1"/>
  <c r="DC516" i="1"/>
  <c r="DD516" i="1"/>
  <c r="DE516" i="1"/>
  <c r="DF516" i="1"/>
  <c r="DG516" i="1"/>
  <c r="DH516" i="1"/>
  <c r="DI516" i="1"/>
  <c r="DJ516" i="1"/>
  <c r="DK516" i="1"/>
  <c r="DL516" i="1"/>
  <c r="DM516" i="1"/>
  <c r="DN516" i="1"/>
  <c r="DO516" i="1"/>
  <c r="DP516" i="1"/>
  <c r="CP517" i="1"/>
  <c r="CQ517" i="1"/>
  <c r="CR517" i="1"/>
  <c r="CS517" i="1"/>
  <c r="CT517" i="1"/>
  <c r="CU517" i="1"/>
  <c r="CV517" i="1"/>
  <c r="CW517" i="1"/>
  <c r="CX517" i="1"/>
  <c r="CY517" i="1"/>
  <c r="CZ517" i="1"/>
  <c r="DA517" i="1"/>
  <c r="DB517" i="1"/>
  <c r="DC517" i="1"/>
  <c r="DD517" i="1"/>
  <c r="DE517" i="1"/>
  <c r="DF517" i="1"/>
  <c r="DG517" i="1"/>
  <c r="DH517" i="1"/>
  <c r="DI517" i="1"/>
  <c r="DJ517" i="1"/>
  <c r="DK517" i="1"/>
  <c r="DL517" i="1"/>
  <c r="DM517" i="1"/>
  <c r="DN517" i="1"/>
  <c r="DO517" i="1"/>
  <c r="DP517" i="1"/>
  <c r="CP518" i="1"/>
  <c r="CQ518" i="1"/>
  <c r="CR518" i="1"/>
  <c r="CS518" i="1"/>
  <c r="CT518" i="1"/>
  <c r="CU518" i="1"/>
  <c r="CV518" i="1"/>
  <c r="CW518" i="1"/>
  <c r="CX518" i="1"/>
  <c r="CY518" i="1"/>
  <c r="CZ518" i="1"/>
  <c r="DA518" i="1"/>
  <c r="DB518" i="1"/>
  <c r="DC518" i="1"/>
  <c r="DD518" i="1"/>
  <c r="DE518" i="1"/>
  <c r="DF518" i="1"/>
  <c r="DG518" i="1"/>
  <c r="DH518" i="1"/>
  <c r="DI518" i="1"/>
  <c r="DJ518" i="1"/>
  <c r="DK518" i="1"/>
  <c r="DL518" i="1"/>
  <c r="DM518" i="1"/>
  <c r="DN518" i="1"/>
  <c r="DO518" i="1"/>
  <c r="DP518" i="1"/>
  <c r="CP519" i="1"/>
  <c r="CQ519" i="1"/>
  <c r="CR519" i="1"/>
  <c r="CS519" i="1"/>
  <c r="CT519" i="1"/>
  <c r="CU519" i="1"/>
  <c r="CV519" i="1"/>
  <c r="CW519" i="1"/>
  <c r="CX519" i="1"/>
  <c r="CY519" i="1"/>
  <c r="CZ519" i="1"/>
  <c r="DA519" i="1"/>
  <c r="DB519" i="1"/>
  <c r="DC519" i="1"/>
  <c r="DD519" i="1"/>
  <c r="DE519" i="1"/>
  <c r="DF519" i="1"/>
  <c r="DG519" i="1"/>
  <c r="DH519" i="1"/>
  <c r="DI519" i="1"/>
  <c r="DJ519" i="1"/>
  <c r="DK519" i="1"/>
  <c r="DL519" i="1"/>
  <c r="DM519" i="1"/>
  <c r="DN519" i="1"/>
  <c r="DO519" i="1"/>
  <c r="DP519" i="1"/>
  <c r="CP520" i="1"/>
  <c r="CQ520" i="1"/>
  <c r="CR520" i="1"/>
  <c r="CS520" i="1"/>
  <c r="CT520" i="1"/>
  <c r="CU520" i="1"/>
  <c r="CV520" i="1"/>
  <c r="CW520" i="1"/>
  <c r="CX520" i="1"/>
  <c r="CY520" i="1"/>
  <c r="CZ520" i="1"/>
  <c r="DA520" i="1"/>
  <c r="DB520" i="1"/>
  <c r="DC520" i="1"/>
  <c r="DD520" i="1"/>
  <c r="DE520" i="1"/>
  <c r="DF520" i="1"/>
  <c r="DG520" i="1"/>
  <c r="DH520" i="1"/>
  <c r="DI520" i="1"/>
  <c r="DJ520" i="1"/>
  <c r="DK520" i="1"/>
  <c r="DL520" i="1"/>
  <c r="DM520" i="1"/>
  <c r="DN520" i="1"/>
  <c r="DO520" i="1"/>
  <c r="DP520" i="1"/>
  <c r="CP521" i="1"/>
  <c r="CQ521" i="1"/>
  <c r="CR521" i="1"/>
  <c r="CS521" i="1"/>
  <c r="CT521" i="1"/>
  <c r="CU521" i="1"/>
  <c r="CV521" i="1"/>
  <c r="CW521" i="1"/>
  <c r="CX521" i="1"/>
  <c r="CY521" i="1"/>
  <c r="CZ521" i="1"/>
  <c r="DA521" i="1"/>
  <c r="DB521" i="1"/>
  <c r="DC521" i="1"/>
  <c r="DD521" i="1"/>
  <c r="DE521" i="1"/>
  <c r="DF521" i="1"/>
  <c r="DG521" i="1"/>
  <c r="DH521" i="1"/>
  <c r="DI521" i="1"/>
  <c r="DJ521" i="1"/>
  <c r="DK521" i="1"/>
  <c r="DL521" i="1"/>
  <c r="DM521" i="1"/>
  <c r="DN521" i="1"/>
  <c r="DO521" i="1"/>
  <c r="DP521" i="1"/>
  <c r="CP522" i="1"/>
  <c r="CQ522" i="1"/>
  <c r="CR522" i="1"/>
  <c r="CS522" i="1"/>
  <c r="CT522" i="1"/>
  <c r="CU522" i="1"/>
  <c r="CV522" i="1"/>
  <c r="CW522" i="1"/>
  <c r="CX522" i="1"/>
  <c r="CY522" i="1"/>
  <c r="CZ522" i="1"/>
  <c r="DA522" i="1"/>
  <c r="DB522" i="1"/>
  <c r="DC522" i="1"/>
  <c r="DD522" i="1"/>
  <c r="DE522" i="1"/>
  <c r="DF522" i="1"/>
  <c r="DG522" i="1"/>
  <c r="DH522" i="1"/>
  <c r="DI522" i="1"/>
  <c r="DJ522" i="1"/>
  <c r="DK522" i="1"/>
  <c r="DL522" i="1"/>
  <c r="DM522" i="1"/>
  <c r="DN522" i="1"/>
  <c r="DO522" i="1"/>
  <c r="DP522" i="1"/>
  <c r="CP523" i="1"/>
  <c r="CQ523" i="1"/>
  <c r="CR523" i="1"/>
  <c r="CS523" i="1"/>
  <c r="CT523" i="1"/>
  <c r="CU523" i="1"/>
  <c r="CV523" i="1"/>
  <c r="CW523" i="1"/>
  <c r="CX523" i="1"/>
  <c r="CY523" i="1"/>
  <c r="CZ523" i="1"/>
  <c r="DA523" i="1"/>
  <c r="DB523" i="1"/>
  <c r="DC523" i="1"/>
  <c r="DD523" i="1"/>
  <c r="DE523" i="1"/>
  <c r="DF523" i="1"/>
  <c r="DG523" i="1"/>
  <c r="DH523" i="1"/>
  <c r="DI523" i="1"/>
  <c r="DJ523" i="1"/>
  <c r="DK523" i="1"/>
  <c r="DL523" i="1"/>
  <c r="DM523" i="1"/>
  <c r="DN523" i="1"/>
  <c r="DO523" i="1"/>
  <c r="DP523" i="1"/>
  <c r="CP524" i="1"/>
  <c r="CQ524" i="1"/>
  <c r="CR524" i="1"/>
  <c r="CS524" i="1"/>
  <c r="CT524" i="1"/>
  <c r="CU524" i="1"/>
  <c r="CV524" i="1"/>
  <c r="CW524" i="1"/>
  <c r="CX524" i="1"/>
  <c r="CY524" i="1"/>
  <c r="CZ524" i="1"/>
  <c r="DA524" i="1"/>
  <c r="DB524" i="1"/>
  <c r="DC524" i="1"/>
  <c r="DD524" i="1"/>
  <c r="DE524" i="1"/>
  <c r="DF524" i="1"/>
  <c r="DG524" i="1"/>
  <c r="DH524" i="1"/>
  <c r="DI524" i="1"/>
  <c r="DJ524" i="1"/>
  <c r="DK524" i="1"/>
  <c r="DL524" i="1"/>
  <c r="DM524" i="1"/>
  <c r="DN524" i="1"/>
  <c r="DO524" i="1"/>
  <c r="DP524" i="1"/>
  <c r="CP525" i="1"/>
  <c r="CQ525" i="1"/>
  <c r="CR525" i="1"/>
  <c r="CS525" i="1"/>
  <c r="CT525" i="1"/>
  <c r="CU525" i="1"/>
  <c r="CV525" i="1"/>
  <c r="CW525" i="1"/>
  <c r="CX525" i="1"/>
  <c r="CY525" i="1"/>
  <c r="CZ525" i="1"/>
  <c r="DA525" i="1"/>
  <c r="DB525" i="1"/>
  <c r="DC525" i="1"/>
  <c r="DD525" i="1"/>
  <c r="DE525" i="1"/>
  <c r="DF525" i="1"/>
  <c r="DG525" i="1"/>
  <c r="DH525" i="1"/>
  <c r="DI525" i="1"/>
  <c r="DJ525" i="1"/>
  <c r="DK525" i="1"/>
  <c r="DL525" i="1"/>
  <c r="DM525" i="1"/>
  <c r="DN525" i="1"/>
  <c r="DO525" i="1"/>
  <c r="DP525" i="1"/>
  <c r="CP526" i="1"/>
  <c r="CQ526" i="1"/>
  <c r="CR526" i="1"/>
  <c r="CS526" i="1"/>
  <c r="CT526" i="1"/>
  <c r="CU526" i="1"/>
  <c r="CV526" i="1"/>
  <c r="CW526" i="1"/>
  <c r="CX526" i="1"/>
  <c r="CY526" i="1"/>
  <c r="CZ526" i="1"/>
  <c r="DA526" i="1"/>
  <c r="DB526" i="1"/>
  <c r="DC526" i="1"/>
  <c r="DD526" i="1"/>
  <c r="DE526" i="1"/>
  <c r="DF526" i="1"/>
  <c r="DG526" i="1"/>
  <c r="DH526" i="1"/>
  <c r="DI526" i="1"/>
  <c r="DJ526" i="1"/>
  <c r="DK526" i="1"/>
  <c r="DL526" i="1"/>
  <c r="DM526" i="1"/>
  <c r="DN526" i="1"/>
  <c r="DO526" i="1"/>
  <c r="DP526" i="1"/>
  <c r="CP527" i="1"/>
  <c r="CQ527" i="1"/>
  <c r="CR527" i="1"/>
  <c r="CS527" i="1"/>
  <c r="CT527" i="1"/>
  <c r="CU527" i="1"/>
  <c r="CV527" i="1"/>
  <c r="CW527" i="1"/>
  <c r="CX527" i="1"/>
  <c r="CY527" i="1"/>
  <c r="CZ527" i="1"/>
  <c r="DA527" i="1"/>
  <c r="DB527" i="1"/>
  <c r="DC527" i="1"/>
  <c r="DD527" i="1"/>
  <c r="DE527" i="1"/>
  <c r="DF527" i="1"/>
  <c r="DG527" i="1"/>
  <c r="DH527" i="1"/>
  <c r="DI527" i="1"/>
  <c r="DJ527" i="1"/>
  <c r="DK527" i="1"/>
  <c r="DL527" i="1"/>
  <c r="DM527" i="1"/>
  <c r="DN527" i="1"/>
  <c r="DO527" i="1"/>
  <c r="DP527" i="1"/>
  <c r="CP528" i="1"/>
  <c r="CQ528" i="1"/>
  <c r="CR528" i="1"/>
  <c r="CS528" i="1"/>
  <c r="CT528" i="1"/>
  <c r="CU528" i="1"/>
  <c r="CV528" i="1"/>
  <c r="CW528" i="1"/>
  <c r="CX528" i="1"/>
  <c r="CY528" i="1"/>
  <c r="CZ528" i="1"/>
  <c r="DA528" i="1"/>
  <c r="DB528" i="1"/>
  <c r="DC528" i="1"/>
  <c r="DD528" i="1"/>
  <c r="DE528" i="1"/>
  <c r="DF528" i="1"/>
  <c r="DG528" i="1"/>
  <c r="DH528" i="1"/>
  <c r="DI528" i="1"/>
  <c r="DJ528" i="1"/>
  <c r="DK528" i="1"/>
  <c r="DL528" i="1"/>
  <c r="DM528" i="1"/>
  <c r="DN528" i="1"/>
  <c r="DO528" i="1"/>
  <c r="DP528" i="1"/>
  <c r="CP529" i="1"/>
  <c r="CQ529" i="1"/>
  <c r="CR529" i="1"/>
  <c r="CS529" i="1"/>
  <c r="CT529" i="1"/>
  <c r="CU529" i="1"/>
  <c r="CV529" i="1"/>
  <c r="CW529" i="1"/>
  <c r="CX529" i="1"/>
  <c r="CY529" i="1"/>
  <c r="CZ529" i="1"/>
  <c r="DA529" i="1"/>
  <c r="DB529" i="1"/>
  <c r="DC529" i="1"/>
  <c r="DD529" i="1"/>
  <c r="DE529" i="1"/>
  <c r="DF529" i="1"/>
  <c r="DG529" i="1"/>
  <c r="DH529" i="1"/>
  <c r="DI529" i="1"/>
  <c r="DJ529" i="1"/>
  <c r="DK529" i="1"/>
  <c r="DL529" i="1"/>
  <c r="DM529" i="1"/>
  <c r="DN529" i="1"/>
  <c r="DO529" i="1"/>
  <c r="DP529" i="1"/>
  <c r="CP530" i="1"/>
  <c r="CQ530" i="1"/>
  <c r="CR530" i="1"/>
  <c r="CS530" i="1"/>
  <c r="CT530" i="1"/>
  <c r="CU530" i="1"/>
  <c r="CV530" i="1"/>
  <c r="CW530" i="1"/>
  <c r="CX530" i="1"/>
  <c r="CY530" i="1"/>
  <c r="CZ530" i="1"/>
  <c r="DA530" i="1"/>
  <c r="DB530" i="1"/>
  <c r="DC530" i="1"/>
  <c r="DD530" i="1"/>
  <c r="DE530" i="1"/>
  <c r="DF530" i="1"/>
  <c r="DG530" i="1"/>
  <c r="DH530" i="1"/>
  <c r="DI530" i="1"/>
  <c r="DJ530" i="1"/>
  <c r="DK530" i="1"/>
  <c r="DL530" i="1"/>
  <c r="DM530" i="1"/>
  <c r="DN530" i="1"/>
  <c r="DO530" i="1"/>
  <c r="DP530" i="1"/>
  <c r="CP531" i="1"/>
  <c r="CQ531" i="1"/>
  <c r="CR531" i="1"/>
  <c r="CS531" i="1"/>
  <c r="CT531" i="1"/>
  <c r="CU531" i="1"/>
  <c r="CV531" i="1"/>
  <c r="CW531" i="1"/>
  <c r="CX531" i="1"/>
  <c r="CY531" i="1"/>
  <c r="CZ531" i="1"/>
  <c r="DA531" i="1"/>
  <c r="DB531" i="1"/>
  <c r="DC531" i="1"/>
  <c r="DD531" i="1"/>
  <c r="DE531" i="1"/>
  <c r="DF531" i="1"/>
  <c r="DG531" i="1"/>
  <c r="DH531" i="1"/>
  <c r="DI531" i="1"/>
  <c r="DJ531" i="1"/>
  <c r="DK531" i="1"/>
  <c r="DL531" i="1"/>
  <c r="DM531" i="1"/>
  <c r="DN531" i="1"/>
  <c r="DO531" i="1"/>
  <c r="DP531" i="1"/>
  <c r="CP532" i="1"/>
  <c r="CQ532" i="1"/>
  <c r="CR532" i="1"/>
  <c r="CS532" i="1"/>
  <c r="CT532" i="1"/>
  <c r="CU532" i="1"/>
  <c r="CV532" i="1"/>
  <c r="CW532" i="1"/>
  <c r="CX532" i="1"/>
  <c r="CY532" i="1"/>
  <c r="CZ532" i="1"/>
  <c r="DA532" i="1"/>
  <c r="DB532" i="1"/>
  <c r="DC532" i="1"/>
  <c r="DD532" i="1"/>
  <c r="DE532" i="1"/>
  <c r="DF532" i="1"/>
  <c r="DG532" i="1"/>
  <c r="DH532" i="1"/>
  <c r="DI532" i="1"/>
  <c r="DJ532" i="1"/>
  <c r="DK532" i="1"/>
  <c r="DL532" i="1"/>
  <c r="DM532" i="1"/>
  <c r="DN532" i="1"/>
  <c r="DO532" i="1"/>
  <c r="DP532" i="1"/>
  <c r="CP533" i="1"/>
  <c r="CQ533" i="1"/>
  <c r="CR533" i="1"/>
  <c r="CS533" i="1"/>
  <c r="CT533" i="1"/>
  <c r="CU533" i="1"/>
  <c r="CV533" i="1"/>
  <c r="CW533" i="1"/>
  <c r="CX533" i="1"/>
  <c r="CY533" i="1"/>
  <c r="CZ533" i="1"/>
  <c r="DA533" i="1"/>
  <c r="DB533" i="1"/>
  <c r="DC533" i="1"/>
  <c r="DD533" i="1"/>
  <c r="DE533" i="1"/>
  <c r="DF533" i="1"/>
  <c r="DG533" i="1"/>
  <c r="DH533" i="1"/>
  <c r="DI533" i="1"/>
  <c r="DJ533" i="1"/>
  <c r="DK533" i="1"/>
  <c r="DL533" i="1"/>
  <c r="DM533" i="1"/>
  <c r="DN533" i="1"/>
  <c r="DO533" i="1"/>
  <c r="DP533" i="1"/>
  <c r="CP534" i="1"/>
  <c r="CQ534" i="1"/>
  <c r="CR534" i="1"/>
  <c r="CS534" i="1"/>
  <c r="CT534" i="1"/>
  <c r="CU534" i="1"/>
  <c r="CV534" i="1"/>
  <c r="CW534" i="1"/>
  <c r="CX534" i="1"/>
  <c r="CY534" i="1"/>
  <c r="CZ534" i="1"/>
  <c r="DA534" i="1"/>
  <c r="DB534" i="1"/>
  <c r="DC534" i="1"/>
  <c r="DD534" i="1"/>
  <c r="DE534" i="1"/>
  <c r="DF534" i="1"/>
  <c r="DG534" i="1"/>
  <c r="DH534" i="1"/>
  <c r="DI534" i="1"/>
  <c r="DJ534" i="1"/>
  <c r="DK534" i="1"/>
  <c r="DL534" i="1"/>
  <c r="DM534" i="1"/>
  <c r="DN534" i="1"/>
  <c r="DO534" i="1"/>
  <c r="DP534" i="1"/>
  <c r="CP535" i="1"/>
  <c r="CQ535" i="1"/>
  <c r="CR535" i="1"/>
  <c r="CS535" i="1"/>
  <c r="CT535" i="1"/>
  <c r="CU535" i="1"/>
  <c r="CV535" i="1"/>
  <c r="CW535" i="1"/>
  <c r="CX535" i="1"/>
  <c r="CY535" i="1"/>
  <c r="CZ535" i="1"/>
  <c r="DA535" i="1"/>
  <c r="DB535" i="1"/>
  <c r="DC535" i="1"/>
  <c r="DD535" i="1"/>
  <c r="DE535" i="1"/>
  <c r="DF535" i="1"/>
  <c r="DG535" i="1"/>
  <c r="DH535" i="1"/>
  <c r="DI535" i="1"/>
  <c r="DJ535" i="1"/>
  <c r="DK535" i="1"/>
  <c r="DL535" i="1"/>
  <c r="DM535" i="1"/>
  <c r="DN535" i="1"/>
  <c r="DO535" i="1"/>
  <c r="DP535" i="1"/>
  <c r="CP536" i="1"/>
  <c r="CQ536" i="1"/>
  <c r="CR536" i="1"/>
  <c r="CS536" i="1"/>
  <c r="CT536" i="1"/>
  <c r="CU536" i="1"/>
  <c r="CV536" i="1"/>
  <c r="CW536" i="1"/>
  <c r="CX536" i="1"/>
  <c r="CY536" i="1"/>
  <c r="CZ536" i="1"/>
  <c r="DA536" i="1"/>
  <c r="DB536" i="1"/>
  <c r="DC536" i="1"/>
  <c r="DD536" i="1"/>
  <c r="DE536" i="1"/>
  <c r="DF536" i="1"/>
  <c r="DG536" i="1"/>
  <c r="DH536" i="1"/>
  <c r="DI536" i="1"/>
  <c r="DJ536" i="1"/>
  <c r="DK536" i="1"/>
  <c r="DL536" i="1"/>
  <c r="DM536" i="1"/>
  <c r="DN536" i="1"/>
  <c r="DO536" i="1"/>
  <c r="DP536" i="1"/>
  <c r="CP537" i="1"/>
  <c r="CQ537" i="1"/>
  <c r="CR537" i="1"/>
  <c r="CS537" i="1"/>
  <c r="CT537" i="1"/>
  <c r="CU537" i="1"/>
  <c r="CV537" i="1"/>
  <c r="CW537" i="1"/>
  <c r="CX537" i="1"/>
  <c r="CY537" i="1"/>
  <c r="CZ537" i="1"/>
  <c r="DA537" i="1"/>
  <c r="DB537" i="1"/>
  <c r="DC537" i="1"/>
  <c r="DD537" i="1"/>
  <c r="DE537" i="1"/>
  <c r="DF537" i="1"/>
  <c r="DG537" i="1"/>
  <c r="DH537" i="1"/>
  <c r="DI537" i="1"/>
  <c r="DJ537" i="1"/>
  <c r="DK537" i="1"/>
  <c r="DL537" i="1"/>
  <c r="DM537" i="1"/>
  <c r="DN537" i="1"/>
  <c r="DO537" i="1"/>
  <c r="DP537" i="1"/>
  <c r="CP538" i="1"/>
  <c r="CQ538" i="1"/>
  <c r="CR538" i="1"/>
  <c r="CS538" i="1"/>
  <c r="CT538" i="1"/>
  <c r="CU538" i="1"/>
  <c r="CV538" i="1"/>
  <c r="CW538" i="1"/>
  <c r="CX538" i="1"/>
  <c r="CY538" i="1"/>
  <c r="CZ538" i="1"/>
  <c r="DA538" i="1"/>
  <c r="DB538" i="1"/>
  <c r="DC538" i="1"/>
  <c r="DD538" i="1"/>
  <c r="DE538" i="1"/>
  <c r="DF538" i="1"/>
  <c r="DG538" i="1"/>
  <c r="DH538" i="1"/>
  <c r="DI538" i="1"/>
  <c r="DJ538" i="1"/>
  <c r="DK538" i="1"/>
  <c r="DL538" i="1"/>
  <c r="DM538" i="1"/>
  <c r="DN538" i="1"/>
  <c r="DO538" i="1"/>
  <c r="DP538" i="1"/>
  <c r="CP539" i="1"/>
  <c r="CQ539" i="1"/>
  <c r="CR539" i="1"/>
  <c r="CS539" i="1"/>
  <c r="CT539" i="1"/>
  <c r="CU539" i="1"/>
  <c r="CV539" i="1"/>
  <c r="CW539" i="1"/>
  <c r="CX539" i="1"/>
  <c r="CY539" i="1"/>
  <c r="CZ539" i="1"/>
  <c r="DA539" i="1"/>
  <c r="DB539" i="1"/>
  <c r="DC539" i="1"/>
  <c r="DD539" i="1"/>
  <c r="DE539" i="1"/>
  <c r="DF539" i="1"/>
  <c r="DG539" i="1"/>
  <c r="DH539" i="1"/>
  <c r="DI539" i="1"/>
  <c r="DJ539" i="1"/>
  <c r="DK539" i="1"/>
  <c r="DL539" i="1"/>
  <c r="DM539" i="1"/>
  <c r="DN539" i="1"/>
  <c r="DO539" i="1"/>
  <c r="DP539" i="1"/>
  <c r="CP540" i="1"/>
  <c r="CQ540" i="1"/>
  <c r="CR540" i="1"/>
  <c r="CS540" i="1"/>
  <c r="CT540" i="1"/>
  <c r="CU540" i="1"/>
  <c r="CV540" i="1"/>
  <c r="CW540" i="1"/>
  <c r="CX540" i="1"/>
  <c r="CY540" i="1"/>
  <c r="CZ540" i="1"/>
  <c r="DA540" i="1"/>
  <c r="DB540" i="1"/>
  <c r="DC540" i="1"/>
  <c r="DD540" i="1"/>
  <c r="DE540" i="1"/>
  <c r="DF540" i="1"/>
  <c r="DG540" i="1"/>
  <c r="DH540" i="1"/>
  <c r="DI540" i="1"/>
  <c r="DJ540" i="1"/>
  <c r="DK540" i="1"/>
  <c r="DL540" i="1"/>
  <c r="DM540" i="1"/>
  <c r="DN540" i="1"/>
  <c r="DO540" i="1"/>
  <c r="DP540" i="1"/>
  <c r="CP541" i="1"/>
  <c r="CQ541" i="1"/>
  <c r="CR541" i="1"/>
  <c r="CS541" i="1"/>
  <c r="CT541" i="1"/>
  <c r="CU541" i="1"/>
  <c r="CV541" i="1"/>
  <c r="CW541" i="1"/>
  <c r="CX541" i="1"/>
  <c r="CY541" i="1"/>
  <c r="CZ541" i="1"/>
  <c r="DA541" i="1"/>
  <c r="DB541" i="1"/>
  <c r="DC541" i="1"/>
  <c r="DD541" i="1"/>
  <c r="DE541" i="1"/>
  <c r="DF541" i="1"/>
  <c r="DG541" i="1"/>
  <c r="DH541" i="1"/>
  <c r="DI541" i="1"/>
  <c r="DJ541" i="1"/>
  <c r="DK541" i="1"/>
  <c r="DL541" i="1"/>
  <c r="DM541" i="1"/>
  <c r="DN541" i="1"/>
  <c r="DO541" i="1"/>
  <c r="DP541" i="1"/>
  <c r="CP542" i="1"/>
  <c r="CQ542" i="1"/>
  <c r="CR542" i="1"/>
  <c r="CS542" i="1"/>
  <c r="CT542" i="1"/>
  <c r="CU542" i="1"/>
  <c r="CV542" i="1"/>
  <c r="CW542" i="1"/>
  <c r="CX542" i="1"/>
  <c r="CY542" i="1"/>
  <c r="CZ542" i="1"/>
  <c r="DA542" i="1"/>
  <c r="DB542" i="1"/>
  <c r="DC542" i="1"/>
  <c r="DD542" i="1"/>
  <c r="DE542" i="1"/>
  <c r="DF542" i="1"/>
  <c r="DG542" i="1"/>
  <c r="DH542" i="1"/>
  <c r="DI542" i="1"/>
  <c r="DJ542" i="1"/>
  <c r="DK542" i="1"/>
  <c r="DL542" i="1"/>
  <c r="DM542" i="1"/>
  <c r="DN542" i="1"/>
  <c r="DO542" i="1"/>
  <c r="DP542" i="1"/>
  <c r="CP543" i="1"/>
  <c r="CQ543" i="1"/>
  <c r="CR543" i="1"/>
  <c r="CS543" i="1"/>
  <c r="CT543" i="1"/>
  <c r="CU543" i="1"/>
  <c r="CV543" i="1"/>
  <c r="CW543" i="1"/>
  <c r="CX543" i="1"/>
  <c r="CY543" i="1"/>
  <c r="CZ543" i="1"/>
  <c r="DA543" i="1"/>
  <c r="DB543" i="1"/>
  <c r="DC543" i="1"/>
  <c r="DD543" i="1"/>
  <c r="DE543" i="1"/>
  <c r="DF543" i="1"/>
  <c r="DG543" i="1"/>
  <c r="DH543" i="1"/>
  <c r="DI543" i="1"/>
  <c r="DJ543" i="1"/>
  <c r="DK543" i="1"/>
  <c r="DL543" i="1"/>
  <c r="DM543" i="1"/>
  <c r="DN543" i="1"/>
  <c r="DO543" i="1"/>
  <c r="DP543" i="1"/>
  <c r="CP544" i="1"/>
  <c r="CQ544" i="1"/>
  <c r="CR544" i="1"/>
  <c r="CS544" i="1"/>
  <c r="CT544" i="1"/>
  <c r="CU544" i="1"/>
  <c r="CV544" i="1"/>
  <c r="CW544" i="1"/>
  <c r="CX544" i="1"/>
  <c r="CY544" i="1"/>
  <c r="CZ544" i="1"/>
  <c r="DA544" i="1"/>
  <c r="DB544" i="1"/>
  <c r="DC544" i="1"/>
  <c r="DD544" i="1"/>
  <c r="DE544" i="1"/>
  <c r="DF544" i="1"/>
  <c r="DG544" i="1"/>
  <c r="DH544" i="1"/>
  <c r="DI544" i="1"/>
  <c r="DJ544" i="1"/>
  <c r="DK544" i="1"/>
  <c r="DL544" i="1"/>
  <c r="DM544" i="1"/>
  <c r="DN544" i="1"/>
  <c r="DO544" i="1"/>
  <c r="DP544" i="1"/>
  <c r="CP545" i="1"/>
  <c r="CQ545" i="1"/>
  <c r="CR545" i="1"/>
  <c r="CS545" i="1"/>
  <c r="CT545" i="1"/>
  <c r="CU545" i="1"/>
  <c r="CV545" i="1"/>
  <c r="CW545" i="1"/>
  <c r="CX545" i="1"/>
  <c r="CY545" i="1"/>
  <c r="CZ545" i="1"/>
  <c r="DA545" i="1"/>
  <c r="DB545" i="1"/>
  <c r="DC545" i="1"/>
  <c r="DD545" i="1"/>
  <c r="DE545" i="1"/>
  <c r="DF545" i="1"/>
  <c r="DG545" i="1"/>
  <c r="DH545" i="1"/>
  <c r="DI545" i="1"/>
  <c r="DJ545" i="1"/>
  <c r="DK545" i="1"/>
  <c r="DL545" i="1"/>
  <c r="DM545" i="1"/>
  <c r="DN545" i="1"/>
  <c r="DO545" i="1"/>
  <c r="DP545" i="1"/>
  <c r="CP546" i="1"/>
  <c r="CQ546" i="1"/>
  <c r="CR546" i="1"/>
  <c r="CS546" i="1"/>
  <c r="CT546" i="1"/>
  <c r="CU546" i="1"/>
  <c r="CV546" i="1"/>
  <c r="CW546" i="1"/>
  <c r="CX546" i="1"/>
  <c r="CY546" i="1"/>
  <c r="CZ546" i="1"/>
  <c r="DA546" i="1"/>
  <c r="DB546" i="1"/>
  <c r="DC546" i="1"/>
  <c r="DD546" i="1"/>
  <c r="DE546" i="1"/>
  <c r="DF546" i="1"/>
  <c r="DG546" i="1"/>
  <c r="DH546" i="1"/>
  <c r="DI546" i="1"/>
  <c r="DJ546" i="1"/>
  <c r="DK546" i="1"/>
  <c r="DL546" i="1"/>
  <c r="DM546" i="1"/>
  <c r="DN546" i="1"/>
  <c r="DO546" i="1"/>
  <c r="DP546" i="1"/>
  <c r="CP547" i="1"/>
  <c r="CQ547" i="1"/>
  <c r="CR547" i="1"/>
  <c r="CS547" i="1"/>
  <c r="CT547" i="1"/>
  <c r="CU547" i="1"/>
  <c r="CV547" i="1"/>
  <c r="CW547" i="1"/>
  <c r="CX547" i="1"/>
  <c r="CY547" i="1"/>
  <c r="CZ547" i="1"/>
  <c r="DA547" i="1"/>
  <c r="DB547" i="1"/>
  <c r="DC547" i="1"/>
  <c r="DD547" i="1"/>
  <c r="DE547" i="1"/>
  <c r="DF547" i="1"/>
  <c r="DG547" i="1"/>
  <c r="DH547" i="1"/>
  <c r="DI547" i="1"/>
  <c r="DJ547" i="1"/>
  <c r="DK547" i="1"/>
  <c r="DL547" i="1"/>
  <c r="DM547" i="1"/>
  <c r="DN547" i="1"/>
  <c r="DO547" i="1"/>
  <c r="DP547" i="1"/>
  <c r="CP548" i="1"/>
  <c r="CQ548" i="1"/>
  <c r="CR548" i="1"/>
  <c r="CS548" i="1"/>
  <c r="CT548" i="1"/>
  <c r="CU548" i="1"/>
  <c r="CV548" i="1"/>
  <c r="CW548" i="1"/>
  <c r="CX548" i="1"/>
  <c r="CY548" i="1"/>
  <c r="CZ548" i="1"/>
  <c r="DA548" i="1"/>
  <c r="DB548" i="1"/>
  <c r="DC548" i="1"/>
  <c r="DD548" i="1"/>
  <c r="DE548" i="1"/>
  <c r="DF548" i="1"/>
  <c r="DG548" i="1"/>
  <c r="DH548" i="1"/>
  <c r="DI548" i="1"/>
  <c r="DJ548" i="1"/>
  <c r="DK548" i="1"/>
  <c r="DL548" i="1"/>
  <c r="DM548" i="1"/>
  <c r="DN548" i="1"/>
  <c r="DO548" i="1"/>
  <c r="DP548" i="1"/>
  <c r="CP549" i="1"/>
  <c r="CQ549" i="1"/>
  <c r="CR549" i="1"/>
  <c r="CS549" i="1"/>
  <c r="CT549" i="1"/>
  <c r="CU549" i="1"/>
  <c r="CV549" i="1"/>
  <c r="CW549" i="1"/>
  <c r="CX549" i="1"/>
  <c r="CY549" i="1"/>
  <c r="CZ549" i="1"/>
  <c r="DA549" i="1"/>
  <c r="DB549" i="1"/>
  <c r="DC549" i="1"/>
  <c r="DD549" i="1"/>
  <c r="DE549" i="1"/>
  <c r="DF549" i="1"/>
  <c r="DG549" i="1"/>
  <c r="DH549" i="1"/>
  <c r="DI549" i="1"/>
  <c r="DJ549" i="1"/>
  <c r="DK549" i="1"/>
  <c r="DL549" i="1"/>
  <c r="DM549" i="1"/>
  <c r="DN549" i="1"/>
  <c r="DO549" i="1"/>
  <c r="DP549" i="1"/>
  <c r="CP550" i="1"/>
  <c r="CQ550" i="1"/>
  <c r="CR550" i="1"/>
  <c r="CS550" i="1"/>
  <c r="CT550" i="1"/>
  <c r="CU550" i="1"/>
  <c r="CV550" i="1"/>
  <c r="CW550" i="1"/>
  <c r="CX550" i="1"/>
  <c r="CY550" i="1"/>
  <c r="CZ550" i="1"/>
  <c r="DA550" i="1"/>
  <c r="DB550" i="1"/>
  <c r="DC550" i="1"/>
  <c r="DD550" i="1"/>
  <c r="DE550" i="1"/>
  <c r="DF550" i="1"/>
  <c r="DG550" i="1"/>
  <c r="DH550" i="1"/>
  <c r="DI550" i="1"/>
  <c r="DJ550" i="1"/>
  <c r="DK550" i="1"/>
  <c r="DL550" i="1"/>
  <c r="DM550" i="1"/>
  <c r="DN550" i="1"/>
  <c r="DO550" i="1"/>
  <c r="DP550" i="1"/>
  <c r="CP551" i="1"/>
  <c r="CQ551" i="1"/>
  <c r="CR551" i="1"/>
  <c r="CS551" i="1"/>
  <c r="CT551" i="1"/>
  <c r="CU551" i="1"/>
  <c r="CV551" i="1"/>
  <c r="CW551" i="1"/>
  <c r="CX551" i="1"/>
  <c r="CY551" i="1"/>
  <c r="CZ551" i="1"/>
  <c r="DA551" i="1"/>
  <c r="DB551" i="1"/>
  <c r="DC551" i="1"/>
  <c r="DD551" i="1"/>
  <c r="DE551" i="1"/>
  <c r="DF551" i="1"/>
  <c r="DG551" i="1"/>
  <c r="DH551" i="1"/>
  <c r="DI551" i="1"/>
  <c r="DJ551" i="1"/>
  <c r="DK551" i="1"/>
  <c r="DL551" i="1"/>
  <c r="DM551" i="1"/>
  <c r="DN551" i="1"/>
  <c r="DO551" i="1"/>
  <c r="DP551" i="1"/>
  <c r="CP552" i="1"/>
  <c r="CQ552" i="1"/>
  <c r="CR552" i="1"/>
  <c r="CS552" i="1"/>
  <c r="CT552" i="1"/>
  <c r="CU552" i="1"/>
  <c r="CV552" i="1"/>
  <c r="CW552" i="1"/>
  <c r="CX552" i="1"/>
  <c r="CY552" i="1"/>
  <c r="CZ552" i="1"/>
  <c r="DA552" i="1"/>
  <c r="DB552" i="1"/>
  <c r="DC552" i="1"/>
  <c r="DD552" i="1"/>
  <c r="DE552" i="1"/>
  <c r="DF552" i="1"/>
  <c r="DG552" i="1"/>
  <c r="DH552" i="1"/>
  <c r="DI552" i="1"/>
  <c r="DJ552" i="1"/>
  <c r="DK552" i="1"/>
  <c r="DL552" i="1"/>
  <c r="DM552" i="1"/>
  <c r="DN552" i="1"/>
  <c r="DO552" i="1"/>
  <c r="DP552" i="1"/>
  <c r="CP553" i="1"/>
  <c r="CQ553" i="1"/>
  <c r="CR553" i="1"/>
  <c r="CS553" i="1"/>
  <c r="CT553" i="1"/>
  <c r="CU553" i="1"/>
  <c r="CV553" i="1"/>
  <c r="CW553" i="1"/>
  <c r="CX553" i="1"/>
  <c r="CY553" i="1"/>
  <c r="CZ553" i="1"/>
  <c r="DA553" i="1"/>
  <c r="DB553" i="1"/>
  <c r="DC553" i="1"/>
  <c r="DD553" i="1"/>
  <c r="DE553" i="1"/>
  <c r="DF553" i="1"/>
  <c r="DG553" i="1"/>
  <c r="DH553" i="1"/>
  <c r="DI553" i="1"/>
  <c r="DJ553" i="1"/>
  <c r="DK553" i="1"/>
  <c r="DL553" i="1"/>
  <c r="DM553" i="1"/>
  <c r="DN553" i="1"/>
  <c r="DO553" i="1"/>
  <c r="DP553" i="1"/>
  <c r="CP554" i="1"/>
  <c r="CQ554" i="1"/>
  <c r="CR554" i="1"/>
  <c r="CS554" i="1"/>
  <c r="CT554" i="1"/>
  <c r="CU554" i="1"/>
  <c r="CV554" i="1"/>
  <c r="CW554" i="1"/>
  <c r="CX554" i="1"/>
  <c r="CY554" i="1"/>
  <c r="CZ554" i="1"/>
  <c r="DA554" i="1"/>
  <c r="DB554" i="1"/>
  <c r="DC554" i="1"/>
  <c r="DD554" i="1"/>
  <c r="DE554" i="1"/>
  <c r="DF554" i="1"/>
  <c r="DG554" i="1"/>
  <c r="DH554" i="1"/>
  <c r="DI554" i="1"/>
  <c r="DJ554" i="1"/>
  <c r="DK554" i="1"/>
  <c r="DL554" i="1"/>
  <c r="DM554" i="1"/>
  <c r="DN554" i="1"/>
  <c r="DO554" i="1"/>
  <c r="DP554" i="1"/>
  <c r="CP555" i="1"/>
  <c r="CQ555" i="1"/>
  <c r="CR555" i="1"/>
  <c r="CS555" i="1"/>
  <c r="CT555" i="1"/>
  <c r="CU555" i="1"/>
  <c r="CV555" i="1"/>
  <c r="CW555" i="1"/>
  <c r="CX555" i="1"/>
  <c r="CY555" i="1"/>
  <c r="CZ555" i="1"/>
  <c r="DA555" i="1"/>
  <c r="DB555" i="1"/>
  <c r="DC555" i="1"/>
  <c r="DD555" i="1"/>
  <c r="DE555" i="1"/>
  <c r="DF555" i="1"/>
  <c r="DG555" i="1"/>
  <c r="DH555" i="1"/>
  <c r="DI555" i="1"/>
  <c r="DJ555" i="1"/>
  <c r="DK555" i="1"/>
  <c r="DL555" i="1"/>
  <c r="DM555" i="1"/>
  <c r="DN555" i="1"/>
  <c r="DO555" i="1"/>
  <c r="DP555" i="1"/>
  <c r="CP556" i="1"/>
  <c r="CQ556" i="1"/>
  <c r="CR556" i="1"/>
  <c r="CS556" i="1"/>
  <c r="CT556" i="1"/>
  <c r="CU556" i="1"/>
  <c r="CV556" i="1"/>
  <c r="CW556" i="1"/>
  <c r="CX556" i="1"/>
  <c r="CY556" i="1"/>
  <c r="CZ556" i="1"/>
  <c r="DA556" i="1"/>
  <c r="DB556" i="1"/>
  <c r="DC556" i="1"/>
  <c r="DD556" i="1"/>
  <c r="DE556" i="1"/>
  <c r="DF556" i="1"/>
  <c r="DG556" i="1"/>
  <c r="DH556" i="1"/>
  <c r="DI556" i="1"/>
  <c r="DJ556" i="1"/>
  <c r="DK556" i="1"/>
  <c r="DL556" i="1"/>
  <c r="DM556" i="1"/>
  <c r="DN556" i="1"/>
  <c r="DO556" i="1"/>
  <c r="DP556" i="1"/>
  <c r="CP557" i="1"/>
  <c r="CQ557" i="1"/>
  <c r="CR557" i="1"/>
  <c r="CS557" i="1"/>
  <c r="CT557" i="1"/>
  <c r="CU557" i="1"/>
  <c r="CV557" i="1"/>
  <c r="CW557" i="1"/>
  <c r="CX557" i="1"/>
  <c r="CY557" i="1"/>
  <c r="CZ557" i="1"/>
  <c r="DA557" i="1"/>
  <c r="DB557" i="1"/>
  <c r="DC557" i="1"/>
  <c r="DD557" i="1"/>
  <c r="DE557" i="1"/>
  <c r="DF557" i="1"/>
  <c r="DG557" i="1"/>
  <c r="DH557" i="1"/>
  <c r="DI557" i="1"/>
  <c r="DJ557" i="1"/>
  <c r="DK557" i="1"/>
  <c r="DL557" i="1"/>
  <c r="DM557" i="1"/>
  <c r="DN557" i="1"/>
  <c r="DO557" i="1"/>
  <c r="DP557" i="1"/>
  <c r="CP558" i="1"/>
  <c r="CQ558" i="1"/>
  <c r="CR558" i="1"/>
  <c r="CS558" i="1"/>
  <c r="CT558" i="1"/>
  <c r="CU558" i="1"/>
  <c r="CV558" i="1"/>
  <c r="CW558" i="1"/>
  <c r="CX558" i="1"/>
  <c r="CY558" i="1"/>
  <c r="CZ558" i="1"/>
  <c r="DA558" i="1"/>
  <c r="DB558" i="1"/>
  <c r="DC558" i="1"/>
  <c r="DD558" i="1"/>
  <c r="DE558" i="1"/>
  <c r="DF558" i="1"/>
  <c r="DG558" i="1"/>
  <c r="DH558" i="1"/>
  <c r="DI558" i="1"/>
  <c r="DJ558" i="1"/>
  <c r="DK558" i="1"/>
  <c r="DL558" i="1"/>
  <c r="DM558" i="1"/>
  <c r="DN558" i="1"/>
  <c r="DO558" i="1"/>
  <c r="DP558" i="1"/>
  <c r="CP559" i="1"/>
  <c r="CQ559" i="1"/>
  <c r="CR559" i="1"/>
  <c r="CS559" i="1"/>
  <c r="CT559" i="1"/>
  <c r="CU559" i="1"/>
  <c r="CV559" i="1"/>
  <c r="CW559" i="1"/>
  <c r="CX559" i="1"/>
  <c r="CY559" i="1"/>
  <c r="CZ559" i="1"/>
  <c r="DA559" i="1"/>
  <c r="DB559" i="1"/>
  <c r="DC559" i="1"/>
  <c r="DD559" i="1"/>
  <c r="DE559" i="1"/>
  <c r="DF559" i="1"/>
  <c r="DG559" i="1"/>
  <c r="DH559" i="1"/>
  <c r="DI559" i="1"/>
  <c r="DJ559" i="1"/>
  <c r="DK559" i="1"/>
  <c r="DL559" i="1"/>
  <c r="DM559" i="1"/>
  <c r="DN559" i="1"/>
  <c r="DO559" i="1"/>
  <c r="DP559" i="1"/>
  <c r="CP560" i="1"/>
  <c r="CQ560" i="1"/>
  <c r="CR560" i="1"/>
  <c r="CS560" i="1"/>
  <c r="CT560" i="1"/>
  <c r="CU560" i="1"/>
  <c r="CV560" i="1"/>
  <c r="CW560" i="1"/>
  <c r="CX560" i="1"/>
  <c r="CY560" i="1"/>
  <c r="CZ560" i="1"/>
  <c r="DA560" i="1"/>
  <c r="DB560" i="1"/>
  <c r="DC560" i="1"/>
  <c r="DD560" i="1"/>
  <c r="DE560" i="1"/>
  <c r="DF560" i="1"/>
  <c r="DG560" i="1"/>
  <c r="DH560" i="1"/>
  <c r="DI560" i="1"/>
  <c r="DJ560" i="1"/>
  <c r="DK560" i="1"/>
  <c r="DL560" i="1"/>
  <c r="DM560" i="1"/>
  <c r="DN560" i="1"/>
  <c r="DO560" i="1"/>
  <c r="DP560" i="1"/>
  <c r="CP561" i="1"/>
  <c r="CQ561" i="1"/>
  <c r="CR561" i="1"/>
  <c r="CS561" i="1"/>
  <c r="CT561" i="1"/>
  <c r="CU561" i="1"/>
  <c r="CV561" i="1"/>
  <c r="CW561" i="1"/>
  <c r="CX561" i="1"/>
  <c r="CY561" i="1"/>
  <c r="CZ561" i="1"/>
  <c r="DA561" i="1"/>
  <c r="DB561" i="1"/>
  <c r="DC561" i="1"/>
  <c r="DD561" i="1"/>
  <c r="DE561" i="1"/>
  <c r="DF561" i="1"/>
  <c r="DG561" i="1"/>
  <c r="DH561" i="1"/>
  <c r="DI561" i="1"/>
  <c r="DJ561" i="1"/>
  <c r="DK561" i="1"/>
  <c r="DL561" i="1"/>
  <c r="DM561" i="1"/>
  <c r="DN561" i="1"/>
  <c r="DO561" i="1"/>
  <c r="DP561" i="1"/>
  <c r="CP562" i="1"/>
  <c r="CQ562" i="1"/>
  <c r="CR562" i="1"/>
  <c r="CS562" i="1"/>
  <c r="CT562" i="1"/>
  <c r="CU562" i="1"/>
  <c r="CV562" i="1"/>
  <c r="CW562" i="1"/>
  <c r="CX562" i="1"/>
  <c r="CY562" i="1"/>
  <c r="CZ562" i="1"/>
  <c r="DA562" i="1"/>
  <c r="DB562" i="1"/>
  <c r="DC562" i="1"/>
  <c r="DD562" i="1"/>
  <c r="DE562" i="1"/>
  <c r="DF562" i="1"/>
  <c r="DG562" i="1"/>
  <c r="DH562" i="1"/>
  <c r="DI562" i="1"/>
  <c r="DJ562" i="1"/>
  <c r="DK562" i="1"/>
  <c r="DL562" i="1"/>
  <c r="DM562" i="1"/>
  <c r="DN562" i="1"/>
  <c r="DO562" i="1"/>
  <c r="DP562" i="1"/>
  <c r="CP563" i="1"/>
  <c r="CQ563" i="1"/>
  <c r="CR563" i="1"/>
  <c r="CS563" i="1"/>
  <c r="CT563" i="1"/>
  <c r="CU563" i="1"/>
  <c r="CV563" i="1"/>
  <c r="CW563" i="1"/>
  <c r="CX563" i="1"/>
  <c r="CY563" i="1"/>
  <c r="CZ563" i="1"/>
  <c r="DA563" i="1"/>
  <c r="DB563" i="1"/>
  <c r="DC563" i="1"/>
  <c r="DD563" i="1"/>
  <c r="DE563" i="1"/>
  <c r="DF563" i="1"/>
  <c r="DG563" i="1"/>
  <c r="DH563" i="1"/>
  <c r="DI563" i="1"/>
  <c r="DJ563" i="1"/>
  <c r="DK563" i="1"/>
  <c r="DL563" i="1"/>
  <c r="DM563" i="1"/>
  <c r="DN563" i="1"/>
  <c r="DO563" i="1"/>
  <c r="DP563" i="1"/>
  <c r="CP564" i="1"/>
  <c r="CQ564" i="1"/>
  <c r="CR564" i="1"/>
  <c r="CS564" i="1"/>
  <c r="CT564" i="1"/>
  <c r="CU564" i="1"/>
  <c r="CV564" i="1"/>
  <c r="CW564" i="1"/>
  <c r="CX564" i="1"/>
  <c r="CY564" i="1"/>
  <c r="CZ564" i="1"/>
  <c r="DA564" i="1"/>
  <c r="DB564" i="1"/>
  <c r="DC564" i="1"/>
  <c r="DD564" i="1"/>
  <c r="DE564" i="1"/>
  <c r="DF564" i="1"/>
  <c r="DG564" i="1"/>
  <c r="DH564" i="1"/>
  <c r="DI564" i="1"/>
  <c r="DJ564" i="1"/>
  <c r="DK564" i="1"/>
  <c r="DL564" i="1"/>
  <c r="DM564" i="1"/>
  <c r="DN564" i="1"/>
  <c r="DO564" i="1"/>
  <c r="DP564" i="1"/>
  <c r="CP565" i="1"/>
  <c r="CQ565" i="1"/>
  <c r="CR565" i="1"/>
  <c r="CS565" i="1"/>
  <c r="CT565" i="1"/>
  <c r="CU565" i="1"/>
  <c r="CV565" i="1"/>
  <c r="CW565" i="1"/>
  <c r="CX565" i="1"/>
  <c r="CY565" i="1"/>
  <c r="CZ565" i="1"/>
  <c r="DA565" i="1"/>
  <c r="DB565" i="1"/>
  <c r="DC565" i="1"/>
  <c r="DD565" i="1"/>
  <c r="DE565" i="1"/>
  <c r="DF565" i="1"/>
  <c r="DG565" i="1"/>
  <c r="DH565" i="1"/>
  <c r="DI565" i="1"/>
  <c r="DJ565" i="1"/>
  <c r="DK565" i="1"/>
  <c r="DL565" i="1"/>
  <c r="DM565" i="1"/>
  <c r="DN565" i="1"/>
  <c r="DO565" i="1"/>
  <c r="DP565" i="1"/>
  <c r="CP566" i="1"/>
  <c r="CQ566" i="1"/>
  <c r="CR566" i="1"/>
  <c r="CS566" i="1"/>
  <c r="CT566" i="1"/>
  <c r="CU566" i="1"/>
  <c r="CV566" i="1"/>
  <c r="CW566" i="1"/>
  <c r="CX566" i="1"/>
  <c r="CY566" i="1"/>
  <c r="CZ566" i="1"/>
  <c r="DA566" i="1"/>
  <c r="DB566" i="1"/>
  <c r="DC566" i="1"/>
  <c r="DD566" i="1"/>
  <c r="DE566" i="1"/>
  <c r="DF566" i="1"/>
  <c r="DG566" i="1"/>
  <c r="DH566" i="1"/>
  <c r="DI566" i="1"/>
  <c r="DJ566" i="1"/>
  <c r="DK566" i="1"/>
  <c r="DL566" i="1"/>
  <c r="DM566" i="1"/>
  <c r="DN566" i="1"/>
  <c r="DO566" i="1"/>
  <c r="DP566" i="1"/>
  <c r="CP567" i="1"/>
  <c r="CQ567" i="1"/>
  <c r="CR567" i="1"/>
  <c r="CS567" i="1"/>
  <c r="CT567" i="1"/>
  <c r="CU567" i="1"/>
  <c r="CV567" i="1"/>
  <c r="CW567" i="1"/>
  <c r="CX567" i="1"/>
  <c r="CY567" i="1"/>
  <c r="CZ567" i="1"/>
  <c r="DA567" i="1"/>
  <c r="DB567" i="1"/>
  <c r="DC567" i="1"/>
  <c r="DD567" i="1"/>
  <c r="DE567" i="1"/>
  <c r="DF567" i="1"/>
  <c r="DG567" i="1"/>
  <c r="DH567" i="1"/>
  <c r="DI567" i="1"/>
  <c r="DJ567" i="1"/>
  <c r="DK567" i="1"/>
  <c r="DL567" i="1"/>
  <c r="DM567" i="1"/>
  <c r="DN567" i="1"/>
  <c r="DO567" i="1"/>
  <c r="DP567" i="1"/>
  <c r="CP568" i="1"/>
  <c r="CQ568" i="1"/>
  <c r="CR568" i="1"/>
  <c r="CS568" i="1"/>
  <c r="CT568" i="1"/>
  <c r="CU568" i="1"/>
  <c r="CV568" i="1"/>
  <c r="CW568" i="1"/>
  <c r="CX568" i="1"/>
  <c r="CY568" i="1"/>
  <c r="CZ568" i="1"/>
  <c r="DA568" i="1"/>
  <c r="DB568" i="1"/>
  <c r="DC568" i="1"/>
  <c r="DD568" i="1"/>
  <c r="DE568" i="1"/>
  <c r="DF568" i="1"/>
  <c r="DG568" i="1"/>
  <c r="DH568" i="1"/>
  <c r="DI568" i="1"/>
  <c r="DJ568" i="1"/>
  <c r="DK568" i="1"/>
  <c r="DL568" i="1"/>
  <c r="DM568" i="1"/>
  <c r="DN568" i="1"/>
  <c r="DO568" i="1"/>
  <c r="DP568" i="1"/>
  <c r="CP569" i="1"/>
  <c r="CQ569" i="1"/>
  <c r="CR569" i="1"/>
  <c r="CS569" i="1"/>
  <c r="CT569" i="1"/>
  <c r="CU569" i="1"/>
  <c r="CV569" i="1"/>
  <c r="CW569" i="1"/>
  <c r="CX569" i="1"/>
  <c r="CY569" i="1"/>
  <c r="CZ569" i="1"/>
  <c r="DA569" i="1"/>
  <c r="DB569" i="1"/>
  <c r="DC569" i="1"/>
  <c r="DD569" i="1"/>
  <c r="DE569" i="1"/>
  <c r="DF569" i="1"/>
  <c r="DG569" i="1"/>
  <c r="DH569" i="1"/>
  <c r="DI569" i="1"/>
  <c r="DJ569" i="1"/>
  <c r="DK569" i="1"/>
  <c r="DL569" i="1"/>
  <c r="DM569" i="1"/>
  <c r="DN569" i="1"/>
  <c r="DO569" i="1"/>
  <c r="DP569" i="1"/>
  <c r="CP570" i="1"/>
  <c r="CQ570" i="1"/>
  <c r="CR570" i="1"/>
  <c r="CS570" i="1"/>
  <c r="CT570" i="1"/>
  <c r="CU570" i="1"/>
  <c r="CV570" i="1"/>
  <c r="CW570" i="1"/>
  <c r="CX570" i="1"/>
  <c r="CY570" i="1"/>
  <c r="CZ570" i="1"/>
  <c r="DA570" i="1"/>
  <c r="DB570" i="1"/>
  <c r="DC570" i="1"/>
  <c r="DD570" i="1"/>
  <c r="DE570" i="1"/>
  <c r="DF570" i="1"/>
  <c r="DG570" i="1"/>
  <c r="DH570" i="1"/>
  <c r="DI570" i="1"/>
  <c r="DJ570" i="1"/>
  <c r="DK570" i="1"/>
  <c r="DL570" i="1"/>
  <c r="DM570" i="1"/>
  <c r="DN570" i="1"/>
  <c r="DO570" i="1"/>
  <c r="DP570" i="1"/>
  <c r="CP571" i="1"/>
  <c r="CQ571" i="1"/>
  <c r="CR571" i="1"/>
  <c r="CS571" i="1"/>
  <c r="CT571" i="1"/>
  <c r="CU571" i="1"/>
  <c r="CV571" i="1"/>
  <c r="CW571" i="1"/>
  <c r="CX571" i="1"/>
  <c r="CY571" i="1"/>
  <c r="CZ571" i="1"/>
  <c r="DA571" i="1"/>
  <c r="DB571" i="1"/>
  <c r="DC571" i="1"/>
  <c r="DD571" i="1"/>
  <c r="DE571" i="1"/>
  <c r="DF571" i="1"/>
  <c r="DG571" i="1"/>
  <c r="DH571" i="1"/>
  <c r="DI571" i="1"/>
  <c r="DJ571" i="1"/>
  <c r="DK571" i="1"/>
  <c r="DL571" i="1"/>
  <c r="DM571" i="1"/>
  <c r="DN571" i="1"/>
  <c r="DO571" i="1"/>
  <c r="DP571" i="1"/>
  <c r="CP572" i="1"/>
  <c r="CQ572" i="1"/>
  <c r="CR572" i="1"/>
  <c r="CS572" i="1"/>
  <c r="CT572" i="1"/>
  <c r="CU572" i="1"/>
  <c r="CV572" i="1"/>
  <c r="CW572" i="1"/>
  <c r="CX572" i="1"/>
  <c r="CY572" i="1"/>
  <c r="CZ572" i="1"/>
  <c r="DA572" i="1"/>
  <c r="DB572" i="1"/>
  <c r="DC572" i="1"/>
  <c r="DD572" i="1"/>
  <c r="DE572" i="1"/>
  <c r="DF572" i="1"/>
  <c r="DG572" i="1"/>
  <c r="DH572" i="1"/>
  <c r="DI572" i="1"/>
  <c r="DJ572" i="1"/>
  <c r="DK572" i="1"/>
  <c r="DL572" i="1"/>
  <c r="DM572" i="1"/>
  <c r="DN572" i="1"/>
  <c r="DO572" i="1"/>
  <c r="DP572" i="1"/>
  <c r="CP573" i="1"/>
  <c r="CQ573" i="1"/>
  <c r="CR573" i="1"/>
  <c r="CS573" i="1"/>
  <c r="CT573" i="1"/>
  <c r="CU573" i="1"/>
  <c r="CV573" i="1"/>
  <c r="CW573" i="1"/>
  <c r="CX573" i="1"/>
  <c r="CY573" i="1"/>
  <c r="CZ573" i="1"/>
  <c r="DA573" i="1"/>
  <c r="DB573" i="1"/>
  <c r="DC573" i="1"/>
  <c r="DD573" i="1"/>
  <c r="DE573" i="1"/>
  <c r="DF573" i="1"/>
  <c r="DG573" i="1"/>
  <c r="DH573" i="1"/>
  <c r="DI573" i="1"/>
  <c r="DJ573" i="1"/>
  <c r="DK573" i="1"/>
  <c r="DL573" i="1"/>
  <c r="DM573" i="1"/>
  <c r="DN573" i="1"/>
  <c r="DO573" i="1"/>
  <c r="DP573" i="1"/>
  <c r="CP574" i="1"/>
  <c r="CQ574" i="1"/>
  <c r="CR574" i="1"/>
  <c r="CS574" i="1"/>
  <c r="CT574" i="1"/>
  <c r="CU574" i="1"/>
  <c r="CV574" i="1"/>
  <c r="CW574" i="1"/>
  <c r="CX574" i="1"/>
  <c r="CY574" i="1"/>
  <c r="CZ574" i="1"/>
  <c r="DA574" i="1"/>
  <c r="DB574" i="1"/>
  <c r="DC574" i="1"/>
  <c r="DD574" i="1"/>
  <c r="DE574" i="1"/>
  <c r="DF574" i="1"/>
  <c r="DG574" i="1"/>
  <c r="DH574" i="1"/>
  <c r="DI574" i="1"/>
  <c r="DJ574" i="1"/>
  <c r="DK574" i="1"/>
  <c r="DL574" i="1"/>
  <c r="DM574" i="1"/>
  <c r="DN574" i="1"/>
  <c r="DO574" i="1"/>
  <c r="DP574" i="1"/>
  <c r="CP575" i="1"/>
  <c r="CQ575" i="1"/>
  <c r="CR575" i="1"/>
  <c r="CS575" i="1"/>
  <c r="CT575" i="1"/>
  <c r="CU575" i="1"/>
  <c r="CV575" i="1"/>
  <c r="CW575" i="1"/>
  <c r="CX575" i="1"/>
  <c r="CY575" i="1"/>
  <c r="CZ575" i="1"/>
  <c r="DA575" i="1"/>
  <c r="DB575" i="1"/>
  <c r="DC575" i="1"/>
  <c r="DD575" i="1"/>
  <c r="DE575" i="1"/>
  <c r="DF575" i="1"/>
  <c r="DG575" i="1"/>
  <c r="DH575" i="1"/>
  <c r="DI575" i="1"/>
  <c r="DJ575" i="1"/>
  <c r="DK575" i="1"/>
  <c r="DL575" i="1"/>
  <c r="DM575" i="1"/>
  <c r="DN575" i="1"/>
  <c r="DO575" i="1"/>
  <c r="DP575" i="1"/>
  <c r="CP576" i="1"/>
  <c r="CQ576" i="1"/>
  <c r="CR576" i="1"/>
  <c r="CS576" i="1"/>
  <c r="CT576" i="1"/>
  <c r="CU576" i="1"/>
  <c r="CV576" i="1"/>
  <c r="CW576" i="1"/>
  <c r="CX576" i="1"/>
  <c r="CY576" i="1"/>
  <c r="CZ576" i="1"/>
  <c r="DA576" i="1"/>
  <c r="DB576" i="1"/>
  <c r="DC576" i="1"/>
  <c r="DD576" i="1"/>
  <c r="DE576" i="1"/>
  <c r="DF576" i="1"/>
  <c r="DG576" i="1"/>
  <c r="DH576" i="1"/>
  <c r="DI576" i="1"/>
  <c r="DJ576" i="1"/>
  <c r="DK576" i="1"/>
  <c r="DL576" i="1"/>
  <c r="DM576" i="1"/>
  <c r="DN576" i="1"/>
  <c r="DO576" i="1"/>
  <c r="DP576" i="1"/>
  <c r="CP577" i="1"/>
  <c r="CQ577" i="1"/>
  <c r="CR577" i="1"/>
  <c r="CS577" i="1"/>
  <c r="CT577" i="1"/>
  <c r="CU577" i="1"/>
  <c r="CV577" i="1"/>
  <c r="CW577" i="1"/>
  <c r="CX577" i="1"/>
  <c r="CY577" i="1"/>
  <c r="CZ577" i="1"/>
  <c r="DA577" i="1"/>
  <c r="DB577" i="1"/>
  <c r="DC577" i="1"/>
  <c r="DD577" i="1"/>
  <c r="DE577" i="1"/>
  <c r="DF577" i="1"/>
  <c r="DG577" i="1"/>
  <c r="DH577" i="1"/>
  <c r="DI577" i="1"/>
  <c r="DJ577" i="1"/>
  <c r="DK577" i="1"/>
  <c r="DL577" i="1"/>
  <c r="DM577" i="1"/>
  <c r="DN577" i="1"/>
  <c r="DO577" i="1"/>
  <c r="DP577" i="1"/>
  <c r="CP578" i="1"/>
  <c r="CQ578" i="1"/>
  <c r="CR578" i="1"/>
  <c r="CS578" i="1"/>
  <c r="CT578" i="1"/>
  <c r="CU578" i="1"/>
  <c r="CV578" i="1"/>
  <c r="CW578" i="1"/>
  <c r="CX578" i="1"/>
  <c r="CY578" i="1"/>
  <c r="CZ578" i="1"/>
  <c r="DA578" i="1"/>
  <c r="DB578" i="1"/>
  <c r="DC578" i="1"/>
  <c r="DD578" i="1"/>
  <c r="DE578" i="1"/>
  <c r="DF578" i="1"/>
  <c r="DG578" i="1"/>
  <c r="DH578" i="1"/>
  <c r="DI578" i="1"/>
  <c r="DJ578" i="1"/>
  <c r="DK578" i="1"/>
  <c r="DL578" i="1"/>
  <c r="DM578" i="1"/>
  <c r="DN578" i="1"/>
  <c r="DO578" i="1"/>
  <c r="DP578" i="1"/>
  <c r="CP579" i="1"/>
  <c r="CQ579" i="1"/>
  <c r="CR579" i="1"/>
  <c r="CS579" i="1"/>
  <c r="CT579" i="1"/>
  <c r="CU579" i="1"/>
  <c r="CV579" i="1"/>
  <c r="CW579" i="1"/>
  <c r="CX579" i="1"/>
  <c r="CY579" i="1"/>
  <c r="CZ579" i="1"/>
  <c r="DA579" i="1"/>
  <c r="DB579" i="1"/>
  <c r="DC579" i="1"/>
  <c r="DD579" i="1"/>
  <c r="DE579" i="1"/>
  <c r="DF579" i="1"/>
  <c r="DG579" i="1"/>
  <c r="DH579" i="1"/>
  <c r="DI579" i="1"/>
  <c r="DJ579" i="1"/>
  <c r="DK579" i="1"/>
  <c r="DL579" i="1"/>
  <c r="DM579" i="1"/>
  <c r="DN579" i="1"/>
  <c r="DO579" i="1"/>
  <c r="DP579" i="1"/>
  <c r="CP580" i="1"/>
  <c r="CQ580" i="1"/>
  <c r="CR580" i="1"/>
  <c r="CS580" i="1"/>
  <c r="CT580" i="1"/>
  <c r="CU580" i="1"/>
  <c r="CV580" i="1"/>
  <c r="CW580" i="1"/>
  <c r="CX580" i="1"/>
  <c r="CY580" i="1"/>
  <c r="CZ580" i="1"/>
  <c r="DA580" i="1"/>
  <c r="DB580" i="1"/>
  <c r="DC580" i="1"/>
  <c r="DD580" i="1"/>
  <c r="DE580" i="1"/>
  <c r="DF580" i="1"/>
  <c r="DG580" i="1"/>
  <c r="DH580" i="1"/>
  <c r="DI580" i="1"/>
  <c r="DJ580" i="1"/>
  <c r="DK580" i="1"/>
  <c r="DL580" i="1"/>
  <c r="DM580" i="1"/>
  <c r="DN580" i="1"/>
  <c r="DO580" i="1"/>
  <c r="DP580" i="1"/>
  <c r="CP581" i="1"/>
  <c r="CQ581" i="1"/>
  <c r="CR581" i="1"/>
  <c r="CS581" i="1"/>
  <c r="CT581" i="1"/>
  <c r="CU581" i="1"/>
  <c r="CV581" i="1"/>
  <c r="CW581" i="1"/>
  <c r="CX581" i="1"/>
  <c r="CY581" i="1"/>
  <c r="CZ581" i="1"/>
  <c r="DA581" i="1"/>
  <c r="DB581" i="1"/>
  <c r="DC581" i="1"/>
  <c r="DD581" i="1"/>
  <c r="DE581" i="1"/>
  <c r="DF581" i="1"/>
  <c r="DG581" i="1"/>
  <c r="DH581" i="1"/>
  <c r="DI581" i="1"/>
  <c r="DJ581" i="1"/>
  <c r="DK581" i="1"/>
  <c r="DL581" i="1"/>
  <c r="DM581" i="1"/>
  <c r="DN581" i="1"/>
  <c r="DO581" i="1"/>
  <c r="DP581" i="1"/>
  <c r="CP582" i="1"/>
  <c r="CQ582" i="1"/>
  <c r="CR582" i="1"/>
  <c r="CS582" i="1"/>
  <c r="CT582" i="1"/>
  <c r="CU582" i="1"/>
  <c r="CV582" i="1"/>
  <c r="CW582" i="1"/>
  <c r="CX582" i="1"/>
  <c r="CY582" i="1"/>
  <c r="CZ582" i="1"/>
  <c r="DA582" i="1"/>
  <c r="DB582" i="1"/>
  <c r="DC582" i="1"/>
  <c r="DD582" i="1"/>
  <c r="DE582" i="1"/>
  <c r="DF582" i="1"/>
  <c r="DG582" i="1"/>
  <c r="DH582" i="1"/>
  <c r="DI582" i="1"/>
  <c r="DJ582" i="1"/>
  <c r="DK582" i="1"/>
  <c r="DL582" i="1"/>
  <c r="DM582" i="1"/>
  <c r="DN582" i="1"/>
  <c r="DO582" i="1"/>
  <c r="DP582" i="1"/>
  <c r="CP583" i="1"/>
  <c r="CQ583" i="1"/>
  <c r="CR583" i="1"/>
  <c r="CS583" i="1"/>
  <c r="CT583" i="1"/>
  <c r="CU583" i="1"/>
  <c r="CV583" i="1"/>
  <c r="CW583" i="1"/>
  <c r="CX583" i="1"/>
  <c r="CY583" i="1"/>
  <c r="CZ583" i="1"/>
  <c r="DA583" i="1"/>
  <c r="DB583" i="1"/>
  <c r="DC583" i="1"/>
  <c r="DD583" i="1"/>
  <c r="DE583" i="1"/>
  <c r="DF583" i="1"/>
  <c r="DG583" i="1"/>
  <c r="DH583" i="1"/>
  <c r="DI583" i="1"/>
  <c r="DJ583" i="1"/>
  <c r="DK583" i="1"/>
  <c r="DL583" i="1"/>
  <c r="DM583" i="1"/>
  <c r="DN583" i="1"/>
  <c r="DO583" i="1"/>
  <c r="DP583" i="1"/>
  <c r="CP584" i="1"/>
  <c r="CQ584" i="1"/>
  <c r="CR584" i="1"/>
  <c r="CS584" i="1"/>
  <c r="CT584" i="1"/>
  <c r="CU584" i="1"/>
  <c r="CV584" i="1"/>
  <c r="CW584" i="1"/>
  <c r="CX584" i="1"/>
  <c r="CY584" i="1"/>
  <c r="CZ584" i="1"/>
  <c r="DA584" i="1"/>
  <c r="DB584" i="1"/>
  <c r="DC584" i="1"/>
  <c r="DD584" i="1"/>
  <c r="DE584" i="1"/>
  <c r="DF584" i="1"/>
  <c r="DG584" i="1"/>
  <c r="DH584" i="1"/>
  <c r="DI584" i="1"/>
  <c r="DJ584" i="1"/>
  <c r="DK584" i="1"/>
  <c r="DL584" i="1"/>
  <c r="DM584" i="1"/>
  <c r="DN584" i="1"/>
  <c r="DO584" i="1"/>
  <c r="DP584" i="1"/>
  <c r="CP585" i="1"/>
  <c r="CQ585" i="1"/>
  <c r="CR585" i="1"/>
  <c r="CS585" i="1"/>
  <c r="CT585" i="1"/>
  <c r="CU585" i="1"/>
  <c r="CV585" i="1"/>
  <c r="CW585" i="1"/>
  <c r="CX585" i="1"/>
  <c r="CY585" i="1"/>
  <c r="CZ585" i="1"/>
  <c r="DA585" i="1"/>
  <c r="DB585" i="1"/>
  <c r="DC585" i="1"/>
  <c r="DD585" i="1"/>
  <c r="DE585" i="1"/>
  <c r="DF585" i="1"/>
  <c r="DG585" i="1"/>
  <c r="DH585" i="1"/>
  <c r="DI585" i="1"/>
  <c r="DJ585" i="1"/>
  <c r="DK585" i="1"/>
  <c r="DL585" i="1"/>
  <c r="DM585" i="1"/>
  <c r="DN585" i="1"/>
  <c r="DO585" i="1"/>
  <c r="DP585" i="1"/>
  <c r="CP586" i="1"/>
  <c r="CQ586" i="1"/>
  <c r="CR586" i="1"/>
  <c r="CS586" i="1"/>
  <c r="CT586" i="1"/>
  <c r="CU586" i="1"/>
  <c r="CV586" i="1"/>
  <c r="CW586" i="1"/>
  <c r="CX586" i="1"/>
  <c r="CY586" i="1"/>
  <c r="CZ586" i="1"/>
  <c r="DA586" i="1"/>
  <c r="DB586" i="1"/>
  <c r="DC586" i="1"/>
  <c r="DD586" i="1"/>
  <c r="DE586" i="1"/>
  <c r="DF586" i="1"/>
  <c r="DG586" i="1"/>
  <c r="DH586" i="1"/>
  <c r="DI586" i="1"/>
  <c r="DJ586" i="1"/>
  <c r="DK586" i="1"/>
  <c r="DL586" i="1"/>
  <c r="DM586" i="1"/>
  <c r="DN586" i="1"/>
  <c r="DO586" i="1"/>
  <c r="DP586" i="1"/>
  <c r="CP587" i="1"/>
  <c r="CQ587" i="1"/>
  <c r="CR587" i="1"/>
  <c r="CS587" i="1"/>
  <c r="CT587" i="1"/>
  <c r="CU587" i="1"/>
  <c r="CV587" i="1"/>
  <c r="CW587" i="1"/>
  <c r="CX587" i="1"/>
  <c r="CY587" i="1"/>
  <c r="CZ587" i="1"/>
  <c r="DA587" i="1"/>
  <c r="DB587" i="1"/>
  <c r="DC587" i="1"/>
  <c r="DD587" i="1"/>
  <c r="DE587" i="1"/>
  <c r="DF587" i="1"/>
  <c r="DG587" i="1"/>
  <c r="DH587" i="1"/>
  <c r="DI587" i="1"/>
  <c r="DJ587" i="1"/>
  <c r="DK587" i="1"/>
  <c r="DL587" i="1"/>
  <c r="DM587" i="1"/>
  <c r="DN587" i="1"/>
  <c r="DO587" i="1"/>
  <c r="DP587" i="1"/>
  <c r="CP588" i="1"/>
  <c r="CQ588" i="1"/>
  <c r="CR588" i="1"/>
  <c r="CS588" i="1"/>
  <c r="CT588" i="1"/>
  <c r="CU588" i="1"/>
  <c r="CV588" i="1"/>
  <c r="CW588" i="1"/>
  <c r="CX588" i="1"/>
  <c r="CY588" i="1"/>
  <c r="CZ588" i="1"/>
  <c r="DA588" i="1"/>
  <c r="DB588" i="1"/>
  <c r="DC588" i="1"/>
  <c r="DD588" i="1"/>
  <c r="DE588" i="1"/>
  <c r="DF588" i="1"/>
  <c r="DG588" i="1"/>
  <c r="DH588" i="1"/>
  <c r="DI588" i="1"/>
  <c r="DJ588" i="1"/>
  <c r="DK588" i="1"/>
  <c r="DL588" i="1"/>
  <c r="DM588" i="1"/>
  <c r="DN588" i="1"/>
  <c r="DO588" i="1"/>
  <c r="DP588" i="1"/>
  <c r="CP589" i="1"/>
  <c r="CQ589" i="1"/>
  <c r="CR589" i="1"/>
  <c r="CS589" i="1"/>
  <c r="CT589" i="1"/>
  <c r="CU589" i="1"/>
  <c r="CV589" i="1"/>
  <c r="CW589" i="1"/>
  <c r="CX589" i="1"/>
  <c r="CY589" i="1"/>
  <c r="CZ589" i="1"/>
  <c r="DA589" i="1"/>
  <c r="DB589" i="1"/>
  <c r="DC589" i="1"/>
  <c r="DD589" i="1"/>
  <c r="DE589" i="1"/>
  <c r="DF589" i="1"/>
  <c r="DG589" i="1"/>
  <c r="DH589" i="1"/>
  <c r="DI589" i="1"/>
  <c r="DJ589" i="1"/>
  <c r="DK589" i="1"/>
  <c r="DL589" i="1"/>
  <c r="DM589" i="1"/>
  <c r="DN589" i="1"/>
  <c r="DO589" i="1"/>
  <c r="DP589" i="1"/>
  <c r="CP590" i="1"/>
  <c r="CQ590" i="1"/>
  <c r="CR590" i="1"/>
  <c r="CS590" i="1"/>
  <c r="CT590" i="1"/>
  <c r="CU590" i="1"/>
  <c r="CV590" i="1"/>
  <c r="CW590" i="1"/>
  <c r="CX590" i="1"/>
  <c r="CY590" i="1"/>
  <c r="CZ590" i="1"/>
  <c r="DA590" i="1"/>
  <c r="DB590" i="1"/>
  <c r="DC590" i="1"/>
  <c r="DD590" i="1"/>
  <c r="DE590" i="1"/>
  <c r="DF590" i="1"/>
  <c r="DG590" i="1"/>
  <c r="DH590" i="1"/>
  <c r="DI590" i="1"/>
  <c r="DJ590" i="1"/>
  <c r="DK590" i="1"/>
  <c r="DL590" i="1"/>
  <c r="DM590" i="1"/>
  <c r="DN590" i="1"/>
  <c r="DO590" i="1"/>
  <c r="DP590" i="1"/>
  <c r="CP591" i="1"/>
  <c r="CQ591" i="1"/>
  <c r="CR591" i="1"/>
  <c r="CS591" i="1"/>
  <c r="CT591" i="1"/>
  <c r="CU591" i="1"/>
  <c r="CV591" i="1"/>
  <c r="CW591" i="1"/>
  <c r="CX591" i="1"/>
  <c r="CY591" i="1"/>
  <c r="CZ591" i="1"/>
  <c r="DA591" i="1"/>
  <c r="DB591" i="1"/>
  <c r="DC591" i="1"/>
  <c r="DD591" i="1"/>
  <c r="DE591" i="1"/>
  <c r="DF591" i="1"/>
  <c r="DG591" i="1"/>
  <c r="DH591" i="1"/>
  <c r="DI591" i="1"/>
  <c r="DJ591" i="1"/>
  <c r="DK591" i="1"/>
  <c r="DL591" i="1"/>
  <c r="DM591" i="1"/>
  <c r="DN591" i="1"/>
  <c r="DO591" i="1"/>
  <c r="DP591" i="1"/>
  <c r="CP592" i="1"/>
  <c r="CQ592" i="1"/>
  <c r="CR592" i="1"/>
  <c r="CS592" i="1"/>
  <c r="CT592" i="1"/>
  <c r="CU592" i="1"/>
  <c r="CV592" i="1"/>
  <c r="CW592" i="1"/>
  <c r="CX592" i="1"/>
  <c r="CY592" i="1"/>
  <c r="CZ592" i="1"/>
  <c r="DA592" i="1"/>
  <c r="DB592" i="1"/>
  <c r="DC592" i="1"/>
  <c r="DD592" i="1"/>
  <c r="DE592" i="1"/>
  <c r="DF592" i="1"/>
  <c r="DG592" i="1"/>
  <c r="DH592" i="1"/>
  <c r="DI592" i="1"/>
  <c r="DJ592" i="1"/>
  <c r="DK592" i="1"/>
  <c r="DL592" i="1"/>
  <c r="DM592" i="1"/>
  <c r="DN592" i="1"/>
  <c r="DO592" i="1"/>
  <c r="DP592" i="1"/>
  <c r="CP593" i="1"/>
  <c r="CQ593" i="1"/>
  <c r="CR593" i="1"/>
  <c r="CS593" i="1"/>
  <c r="CT593" i="1"/>
  <c r="CU593" i="1"/>
  <c r="CV593" i="1"/>
  <c r="CW593" i="1"/>
  <c r="CX593" i="1"/>
  <c r="CY593" i="1"/>
  <c r="CZ593" i="1"/>
  <c r="DA593" i="1"/>
  <c r="DB593" i="1"/>
  <c r="DC593" i="1"/>
  <c r="DD593" i="1"/>
  <c r="DE593" i="1"/>
  <c r="DF593" i="1"/>
  <c r="DG593" i="1"/>
  <c r="DH593" i="1"/>
  <c r="DI593" i="1"/>
  <c r="DJ593" i="1"/>
  <c r="DK593" i="1"/>
  <c r="DL593" i="1"/>
  <c r="DM593" i="1"/>
  <c r="DN593" i="1"/>
  <c r="DO593" i="1"/>
  <c r="DP593" i="1"/>
  <c r="CP594" i="1"/>
  <c r="CQ594" i="1"/>
  <c r="CR594" i="1"/>
  <c r="CS594" i="1"/>
  <c r="CT594" i="1"/>
  <c r="CU594" i="1"/>
  <c r="CV594" i="1"/>
  <c r="CW594" i="1"/>
  <c r="CX594" i="1"/>
  <c r="CY594" i="1"/>
  <c r="CZ594" i="1"/>
  <c r="DA594" i="1"/>
  <c r="DB594" i="1"/>
  <c r="DC594" i="1"/>
  <c r="DD594" i="1"/>
  <c r="DE594" i="1"/>
  <c r="DF594" i="1"/>
  <c r="DG594" i="1"/>
  <c r="DH594" i="1"/>
  <c r="DI594" i="1"/>
  <c r="DJ594" i="1"/>
  <c r="DK594" i="1"/>
  <c r="DL594" i="1"/>
  <c r="DM594" i="1"/>
  <c r="DN594" i="1"/>
  <c r="DO594" i="1"/>
  <c r="DP594" i="1"/>
  <c r="CP595" i="1"/>
  <c r="CQ595" i="1"/>
  <c r="CR595" i="1"/>
  <c r="CS595" i="1"/>
  <c r="CT595" i="1"/>
  <c r="CU595" i="1"/>
  <c r="CV595" i="1"/>
  <c r="CW595" i="1"/>
  <c r="CX595" i="1"/>
  <c r="CY595" i="1"/>
  <c r="CZ595" i="1"/>
  <c r="DA595" i="1"/>
  <c r="DB595" i="1"/>
  <c r="DC595" i="1"/>
  <c r="DD595" i="1"/>
  <c r="DE595" i="1"/>
  <c r="DF595" i="1"/>
  <c r="DG595" i="1"/>
  <c r="DH595" i="1"/>
  <c r="DI595" i="1"/>
  <c r="DJ595" i="1"/>
  <c r="DK595" i="1"/>
  <c r="DL595" i="1"/>
  <c r="DM595" i="1"/>
  <c r="DN595" i="1"/>
  <c r="DO595" i="1"/>
  <c r="DP595" i="1"/>
  <c r="CP596" i="1"/>
  <c r="CQ596" i="1"/>
  <c r="CR596" i="1"/>
  <c r="CS596" i="1"/>
  <c r="CT596" i="1"/>
  <c r="CU596" i="1"/>
  <c r="CV596" i="1"/>
  <c r="CW596" i="1"/>
  <c r="CX596" i="1"/>
  <c r="CY596" i="1"/>
  <c r="CZ596" i="1"/>
  <c r="DA596" i="1"/>
  <c r="DB596" i="1"/>
  <c r="DC596" i="1"/>
  <c r="DD596" i="1"/>
  <c r="DE596" i="1"/>
  <c r="DF596" i="1"/>
  <c r="DG596" i="1"/>
  <c r="DH596" i="1"/>
  <c r="DI596" i="1"/>
  <c r="DJ596" i="1"/>
  <c r="DK596" i="1"/>
  <c r="DL596" i="1"/>
  <c r="DM596" i="1"/>
  <c r="DN596" i="1"/>
  <c r="DO596" i="1"/>
  <c r="DP596" i="1"/>
  <c r="CP597" i="1"/>
  <c r="CQ597" i="1"/>
  <c r="CR597" i="1"/>
  <c r="CS597" i="1"/>
  <c r="CT597" i="1"/>
  <c r="CU597" i="1"/>
  <c r="CV597" i="1"/>
  <c r="CW597" i="1"/>
  <c r="CX597" i="1"/>
  <c r="CY597" i="1"/>
  <c r="CZ597" i="1"/>
  <c r="DA597" i="1"/>
  <c r="DB597" i="1"/>
  <c r="DC597" i="1"/>
  <c r="DD597" i="1"/>
  <c r="DE597" i="1"/>
  <c r="DF597" i="1"/>
  <c r="DG597" i="1"/>
  <c r="DH597" i="1"/>
  <c r="DI597" i="1"/>
  <c r="DJ597" i="1"/>
  <c r="DK597" i="1"/>
  <c r="DL597" i="1"/>
  <c r="DM597" i="1"/>
  <c r="DN597" i="1"/>
  <c r="DO597" i="1"/>
  <c r="DP597" i="1"/>
  <c r="CP598" i="1"/>
  <c r="CQ598" i="1"/>
  <c r="CR598" i="1"/>
  <c r="CS598" i="1"/>
  <c r="CT598" i="1"/>
  <c r="CU598" i="1"/>
  <c r="CV598" i="1"/>
  <c r="CW598" i="1"/>
  <c r="CX598" i="1"/>
  <c r="CY598" i="1"/>
  <c r="CZ598" i="1"/>
  <c r="DA598" i="1"/>
  <c r="DB598" i="1"/>
  <c r="DC598" i="1"/>
  <c r="DD598" i="1"/>
  <c r="DE598" i="1"/>
  <c r="DF598" i="1"/>
  <c r="DG598" i="1"/>
  <c r="DH598" i="1"/>
  <c r="DI598" i="1"/>
  <c r="DJ598" i="1"/>
  <c r="DK598" i="1"/>
  <c r="DL598" i="1"/>
  <c r="DM598" i="1"/>
  <c r="DN598" i="1"/>
  <c r="DO598" i="1"/>
  <c r="DP598" i="1"/>
  <c r="CP599" i="1"/>
  <c r="CQ599" i="1"/>
  <c r="CR599" i="1"/>
  <c r="CS599" i="1"/>
  <c r="CT599" i="1"/>
  <c r="CU599" i="1"/>
  <c r="CV599" i="1"/>
  <c r="CW599" i="1"/>
  <c r="CX599" i="1"/>
  <c r="CY599" i="1"/>
  <c r="CZ599" i="1"/>
  <c r="DA599" i="1"/>
  <c r="DB599" i="1"/>
  <c r="DC599" i="1"/>
  <c r="DD599" i="1"/>
  <c r="DE599" i="1"/>
  <c r="DF599" i="1"/>
  <c r="DG599" i="1"/>
  <c r="DH599" i="1"/>
  <c r="DI599" i="1"/>
  <c r="DJ599" i="1"/>
  <c r="DK599" i="1"/>
  <c r="DL599" i="1"/>
  <c r="DM599" i="1"/>
  <c r="DN599" i="1"/>
  <c r="DO599" i="1"/>
  <c r="DP599" i="1"/>
  <c r="CP600" i="1"/>
  <c r="CQ600" i="1"/>
  <c r="CR600" i="1"/>
  <c r="CS600" i="1"/>
  <c r="CT600" i="1"/>
  <c r="CU600" i="1"/>
  <c r="CV600" i="1"/>
  <c r="CW600" i="1"/>
  <c r="CX600" i="1"/>
  <c r="CY600" i="1"/>
  <c r="CZ600" i="1"/>
  <c r="DA600" i="1"/>
  <c r="DB600" i="1"/>
  <c r="DC600" i="1"/>
  <c r="DD600" i="1"/>
  <c r="DE600" i="1"/>
  <c r="DF600" i="1"/>
  <c r="DG600" i="1"/>
  <c r="DH600" i="1"/>
  <c r="DI600" i="1"/>
  <c r="DJ600" i="1"/>
  <c r="DK600" i="1"/>
  <c r="DL600" i="1"/>
  <c r="DM600" i="1"/>
  <c r="DN600" i="1"/>
  <c r="DO600" i="1"/>
  <c r="DP600" i="1"/>
  <c r="CP601" i="1"/>
  <c r="CQ601" i="1"/>
  <c r="CR601" i="1"/>
  <c r="CS601" i="1"/>
  <c r="CT601" i="1"/>
  <c r="CU601" i="1"/>
  <c r="CV601" i="1"/>
  <c r="CW601" i="1"/>
  <c r="CX601" i="1"/>
  <c r="CY601" i="1"/>
  <c r="CZ601" i="1"/>
  <c r="DA601" i="1"/>
  <c r="DB601" i="1"/>
  <c r="DC601" i="1"/>
  <c r="DD601" i="1"/>
  <c r="DE601" i="1"/>
  <c r="DF601" i="1"/>
  <c r="DG601" i="1"/>
  <c r="DH601" i="1"/>
  <c r="DI601" i="1"/>
  <c r="DJ601" i="1"/>
  <c r="DK601" i="1"/>
  <c r="DL601" i="1"/>
  <c r="DM601" i="1"/>
  <c r="DN601" i="1"/>
  <c r="DO601" i="1"/>
  <c r="DP601" i="1"/>
  <c r="CP602" i="1"/>
  <c r="CQ602" i="1"/>
  <c r="CR602" i="1"/>
  <c r="CS602" i="1"/>
  <c r="CT602" i="1"/>
  <c r="CU602" i="1"/>
  <c r="CV602" i="1"/>
  <c r="CW602" i="1"/>
  <c r="CX602" i="1"/>
  <c r="CY602" i="1"/>
  <c r="CZ602" i="1"/>
  <c r="DA602" i="1"/>
  <c r="DB602" i="1"/>
  <c r="DC602" i="1"/>
  <c r="DD602" i="1"/>
  <c r="DE602" i="1"/>
  <c r="DF602" i="1"/>
  <c r="DG602" i="1"/>
  <c r="DH602" i="1"/>
  <c r="DI602" i="1"/>
  <c r="DJ602" i="1"/>
  <c r="DK602" i="1"/>
  <c r="DL602" i="1"/>
  <c r="DM602" i="1"/>
  <c r="DN602" i="1"/>
  <c r="DO602" i="1"/>
  <c r="DP602" i="1"/>
  <c r="CP603" i="1"/>
  <c r="CQ603" i="1"/>
  <c r="CR603" i="1"/>
  <c r="CS603" i="1"/>
  <c r="CT603" i="1"/>
  <c r="CU603" i="1"/>
  <c r="CV603" i="1"/>
  <c r="CW603" i="1"/>
  <c r="CX603" i="1"/>
  <c r="CY603" i="1"/>
  <c r="CZ603" i="1"/>
  <c r="DA603" i="1"/>
  <c r="DB603" i="1"/>
  <c r="DC603" i="1"/>
  <c r="DD603" i="1"/>
  <c r="DE603" i="1"/>
  <c r="DF603" i="1"/>
  <c r="DG603" i="1"/>
  <c r="DH603" i="1"/>
  <c r="DI603" i="1"/>
  <c r="DJ603" i="1"/>
  <c r="DK603" i="1"/>
  <c r="DL603" i="1"/>
  <c r="DM603" i="1"/>
  <c r="DN603" i="1"/>
  <c r="DO603" i="1"/>
  <c r="DP603" i="1"/>
  <c r="CP604" i="1"/>
  <c r="CQ604" i="1"/>
  <c r="CR604" i="1"/>
  <c r="CS604" i="1"/>
  <c r="CT604" i="1"/>
  <c r="CU604" i="1"/>
  <c r="CV604" i="1"/>
  <c r="CW604" i="1"/>
  <c r="CX604" i="1"/>
  <c r="CY604" i="1"/>
  <c r="CZ604" i="1"/>
  <c r="DA604" i="1"/>
  <c r="DB604" i="1"/>
  <c r="DC604" i="1"/>
  <c r="DD604" i="1"/>
  <c r="DE604" i="1"/>
  <c r="DF604" i="1"/>
  <c r="DG604" i="1"/>
  <c r="DH604" i="1"/>
  <c r="DI604" i="1"/>
  <c r="DJ604" i="1"/>
  <c r="DK604" i="1"/>
  <c r="DL604" i="1"/>
  <c r="DM604" i="1"/>
  <c r="DN604" i="1"/>
  <c r="DO604" i="1"/>
  <c r="DP604" i="1"/>
  <c r="CP605" i="1"/>
  <c r="CQ605" i="1"/>
  <c r="CR605" i="1"/>
  <c r="CS605" i="1"/>
  <c r="CT605" i="1"/>
  <c r="CU605" i="1"/>
  <c r="CV605" i="1"/>
  <c r="CW605" i="1"/>
  <c r="CX605" i="1"/>
  <c r="CY605" i="1"/>
  <c r="CZ605" i="1"/>
  <c r="DA605" i="1"/>
  <c r="DB605" i="1"/>
  <c r="DC605" i="1"/>
  <c r="DD605" i="1"/>
  <c r="DE605" i="1"/>
  <c r="DF605" i="1"/>
  <c r="DG605" i="1"/>
  <c r="DH605" i="1"/>
  <c r="DI605" i="1"/>
  <c r="DJ605" i="1"/>
  <c r="DK605" i="1"/>
  <c r="DL605" i="1"/>
  <c r="DM605" i="1"/>
  <c r="DN605" i="1"/>
  <c r="DO605" i="1"/>
  <c r="DP605" i="1"/>
  <c r="CP606" i="1"/>
  <c r="CQ606" i="1"/>
  <c r="CR606" i="1"/>
  <c r="CS606" i="1"/>
  <c r="CT606" i="1"/>
  <c r="CU606" i="1"/>
  <c r="CV606" i="1"/>
  <c r="CW606" i="1"/>
  <c r="CX606" i="1"/>
  <c r="CY606" i="1"/>
  <c r="CZ606" i="1"/>
  <c r="DA606" i="1"/>
  <c r="DB606" i="1"/>
  <c r="DC606" i="1"/>
  <c r="DD606" i="1"/>
  <c r="DE606" i="1"/>
  <c r="DF606" i="1"/>
  <c r="DG606" i="1"/>
  <c r="DH606" i="1"/>
  <c r="DI606" i="1"/>
  <c r="DJ606" i="1"/>
  <c r="DK606" i="1"/>
  <c r="DL606" i="1"/>
  <c r="DM606" i="1"/>
  <c r="DN606" i="1"/>
  <c r="DO606" i="1"/>
  <c r="DP606" i="1"/>
  <c r="CP607" i="1"/>
  <c r="CQ607" i="1"/>
  <c r="CR607" i="1"/>
  <c r="CS607" i="1"/>
  <c r="CT607" i="1"/>
  <c r="CU607" i="1"/>
  <c r="CV607" i="1"/>
  <c r="CW607" i="1"/>
  <c r="CX607" i="1"/>
  <c r="CY607" i="1"/>
  <c r="CZ607" i="1"/>
  <c r="DA607" i="1"/>
  <c r="DB607" i="1"/>
  <c r="DC607" i="1"/>
  <c r="DD607" i="1"/>
  <c r="DE607" i="1"/>
  <c r="DF607" i="1"/>
  <c r="DG607" i="1"/>
  <c r="DH607" i="1"/>
  <c r="DI607" i="1"/>
  <c r="DJ607" i="1"/>
  <c r="DK607" i="1"/>
  <c r="DL607" i="1"/>
  <c r="DM607" i="1"/>
  <c r="DN607" i="1"/>
  <c r="DO607" i="1"/>
  <c r="DP607" i="1"/>
  <c r="CP608" i="1"/>
  <c r="CQ608" i="1"/>
  <c r="CR608" i="1"/>
  <c r="CS608" i="1"/>
  <c r="CT608" i="1"/>
  <c r="CU608" i="1"/>
  <c r="CV608" i="1"/>
  <c r="CW608" i="1"/>
  <c r="CX608" i="1"/>
  <c r="CY608" i="1"/>
  <c r="CZ608" i="1"/>
  <c r="DA608" i="1"/>
  <c r="DB608" i="1"/>
  <c r="DC608" i="1"/>
  <c r="DD608" i="1"/>
  <c r="DE608" i="1"/>
  <c r="DF608" i="1"/>
  <c r="DG608" i="1"/>
  <c r="DH608" i="1"/>
  <c r="DI608" i="1"/>
  <c r="DJ608" i="1"/>
  <c r="DK608" i="1"/>
  <c r="DL608" i="1"/>
  <c r="DM608" i="1"/>
  <c r="DN608" i="1"/>
  <c r="DO608" i="1"/>
  <c r="DP608" i="1"/>
  <c r="CP609" i="1"/>
  <c r="CQ609" i="1"/>
  <c r="CR609" i="1"/>
  <c r="CS609" i="1"/>
  <c r="CT609" i="1"/>
  <c r="CU609" i="1"/>
  <c r="CV609" i="1"/>
  <c r="CW609" i="1"/>
  <c r="CX609" i="1"/>
  <c r="CY609" i="1"/>
  <c r="CZ609" i="1"/>
  <c r="DA609" i="1"/>
  <c r="DB609" i="1"/>
  <c r="DC609" i="1"/>
  <c r="DD609" i="1"/>
  <c r="DE609" i="1"/>
  <c r="DF609" i="1"/>
  <c r="DG609" i="1"/>
  <c r="DH609" i="1"/>
  <c r="DI609" i="1"/>
  <c r="DJ609" i="1"/>
  <c r="DK609" i="1"/>
  <c r="DL609" i="1"/>
  <c r="DM609" i="1"/>
  <c r="DN609" i="1"/>
  <c r="DO609" i="1"/>
  <c r="DP609" i="1"/>
  <c r="CP610" i="1"/>
  <c r="CQ610" i="1"/>
  <c r="CR610" i="1"/>
  <c r="CS610" i="1"/>
  <c r="CT610" i="1"/>
  <c r="CU610" i="1"/>
  <c r="CV610" i="1"/>
  <c r="CW610" i="1"/>
  <c r="CX610" i="1"/>
  <c r="CY610" i="1"/>
  <c r="CZ610" i="1"/>
  <c r="DA610" i="1"/>
  <c r="DB610" i="1"/>
  <c r="DC610" i="1"/>
  <c r="DD610" i="1"/>
  <c r="DE610" i="1"/>
  <c r="DF610" i="1"/>
  <c r="DG610" i="1"/>
  <c r="DH610" i="1"/>
  <c r="DI610" i="1"/>
  <c r="DJ610" i="1"/>
  <c r="DK610" i="1"/>
  <c r="DL610" i="1"/>
  <c r="DM610" i="1"/>
  <c r="DN610" i="1"/>
  <c r="DO610" i="1"/>
  <c r="DP610" i="1"/>
  <c r="CP611" i="1"/>
  <c r="CQ611" i="1"/>
  <c r="CR611" i="1"/>
  <c r="CS611" i="1"/>
  <c r="CT611" i="1"/>
  <c r="CU611" i="1"/>
  <c r="CV611" i="1"/>
  <c r="CW611" i="1"/>
  <c r="CX611" i="1"/>
  <c r="CY611" i="1"/>
  <c r="CZ611" i="1"/>
  <c r="DA611" i="1"/>
  <c r="DB611" i="1"/>
  <c r="DC611" i="1"/>
  <c r="DD611" i="1"/>
  <c r="DE611" i="1"/>
  <c r="DF611" i="1"/>
  <c r="DG611" i="1"/>
  <c r="DH611" i="1"/>
  <c r="DI611" i="1"/>
  <c r="DJ611" i="1"/>
  <c r="DK611" i="1"/>
  <c r="DL611" i="1"/>
  <c r="DM611" i="1"/>
  <c r="DN611" i="1"/>
  <c r="DO611" i="1"/>
  <c r="DP611" i="1"/>
  <c r="CP612" i="1"/>
  <c r="CQ612" i="1"/>
  <c r="CR612" i="1"/>
  <c r="CS612" i="1"/>
  <c r="CT612" i="1"/>
  <c r="CU612" i="1"/>
  <c r="CV612" i="1"/>
  <c r="CW612" i="1"/>
  <c r="CX612" i="1"/>
  <c r="CY612" i="1"/>
  <c r="CZ612" i="1"/>
  <c r="DA612" i="1"/>
  <c r="DB612" i="1"/>
  <c r="DC612" i="1"/>
  <c r="DD612" i="1"/>
  <c r="DE612" i="1"/>
  <c r="DF612" i="1"/>
  <c r="DG612" i="1"/>
  <c r="DH612" i="1"/>
  <c r="DI612" i="1"/>
  <c r="DJ612" i="1"/>
  <c r="DK612" i="1"/>
  <c r="DL612" i="1"/>
  <c r="DM612" i="1"/>
  <c r="DN612" i="1"/>
  <c r="DO612" i="1"/>
  <c r="DP612" i="1"/>
  <c r="CP613" i="1"/>
  <c r="CQ613" i="1"/>
  <c r="CR613" i="1"/>
  <c r="CS613" i="1"/>
  <c r="CT613" i="1"/>
  <c r="CU613" i="1"/>
  <c r="CV613" i="1"/>
  <c r="CW613" i="1"/>
  <c r="CX613" i="1"/>
  <c r="CY613" i="1"/>
  <c r="CZ613" i="1"/>
  <c r="DA613" i="1"/>
  <c r="DB613" i="1"/>
  <c r="DC613" i="1"/>
  <c r="DD613" i="1"/>
  <c r="DE613" i="1"/>
  <c r="DF613" i="1"/>
  <c r="DG613" i="1"/>
  <c r="DH613" i="1"/>
  <c r="DI613" i="1"/>
  <c r="DJ613" i="1"/>
  <c r="DK613" i="1"/>
  <c r="DL613" i="1"/>
  <c r="DM613" i="1"/>
  <c r="DN613" i="1"/>
  <c r="DO613" i="1"/>
  <c r="DP613" i="1"/>
  <c r="CP614" i="1"/>
  <c r="CQ614" i="1"/>
  <c r="CR614" i="1"/>
  <c r="CS614" i="1"/>
  <c r="CT614" i="1"/>
  <c r="CU614" i="1"/>
  <c r="CV614" i="1"/>
  <c r="CW614" i="1"/>
  <c r="CX614" i="1"/>
  <c r="CY614" i="1"/>
  <c r="CZ614" i="1"/>
  <c r="DA614" i="1"/>
  <c r="DB614" i="1"/>
  <c r="DC614" i="1"/>
  <c r="DD614" i="1"/>
  <c r="DE614" i="1"/>
  <c r="DF614" i="1"/>
  <c r="DG614" i="1"/>
  <c r="DH614" i="1"/>
  <c r="DI614" i="1"/>
  <c r="DJ614" i="1"/>
  <c r="DK614" i="1"/>
  <c r="DL614" i="1"/>
  <c r="DM614" i="1"/>
  <c r="DN614" i="1"/>
  <c r="DO614" i="1"/>
  <c r="DP614" i="1"/>
  <c r="CP615" i="1"/>
  <c r="CQ615" i="1"/>
  <c r="CR615" i="1"/>
  <c r="CS615" i="1"/>
  <c r="CT615" i="1"/>
  <c r="CU615" i="1"/>
  <c r="CV615" i="1"/>
  <c r="CW615" i="1"/>
  <c r="CX615" i="1"/>
  <c r="CY615" i="1"/>
  <c r="CZ615" i="1"/>
  <c r="DA615" i="1"/>
  <c r="DB615" i="1"/>
  <c r="DC615" i="1"/>
  <c r="DD615" i="1"/>
  <c r="DE615" i="1"/>
  <c r="DF615" i="1"/>
  <c r="DG615" i="1"/>
  <c r="DH615" i="1"/>
  <c r="DI615" i="1"/>
  <c r="DJ615" i="1"/>
  <c r="DK615" i="1"/>
  <c r="DL615" i="1"/>
  <c r="DM615" i="1"/>
  <c r="DN615" i="1"/>
  <c r="DO615" i="1"/>
  <c r="DP615" i="1"/>
  <c r="CP616" i="1"/>
  <c r="CQ616" i="1"/>
  <c r="CR616" i="1"/>
  <c r="CS616" i="1"/>
  <c r="CT616" i="1"/>
  <c r="CU616" i="1"/>
  <c r="CV616" i="1"/>
  <c r="CW616" i="1"/>
  <c r="CX616" i="1"/>
  <c r="CY616" i="1"/>
  <c r="CZ616" i="1"/>
  <c r="DA616" i="1"/>
  <c r="DB616" i="1"/>
  <c r="DC616" i="1"/>
  <c r="DD616" i="1"/>
  <c r="DE616" i="1"/>
  <c r="DF616" i="1"/>
  <c r="DG616" i="1"/>
  <c r="DH616" i="1"/>
  <c r="DI616" i="1"/>
  <c r="DJ616" i="1"/>
  <c r="DK616" i="1"/>
  <c r="DL616" i="1"/>
  <c r="DM616" i="1"/>
  <c r="DN616" i="1"/>
  <c r="DO616" i="1"/>
  <c r="DP616" i="1"/>
  <c r="CP617" i="1"/>
  <c r="CQ617" i="1"/>
  <c r="CR617" i="1"/>
  <c r="CS617" i="1"/>
  <c r="CT617" i="1"/>
  <c r="CU617" i="1"/>
  <c r="CV617" i="1"/>
  <c r="CW617" i="1"/>
  <c r="CX617" i="1"/>
  <c r="CY617" i="1"/>
  <c r="CZ617" i="1"/>
  <c r="DA617" i="1"/>
  <c r="DB617" i="1"/>
  <c r="DC617" i="1"/>
  <c r="DD617" i="1"/>
  <c r="DE617" i="1"/>
  <c r="DF617" i="1"/>
  <c r="DG617" i="1"/>
  <c r="DH617" i="1"/>
  <c r="DI617" i="1"/>
  <c r="DJ617" i="1"/>
  <c r="DK617" i="1"/>
  <c r="DL617" i="1"/>
  <c r="DM617" i="1"/>
  <c r="DN617" i="1"/>
  <c r="DO617" i="1"/>
  <c r="DP617" i="1"/>
  <c r="CP618" i="1"/>
  <c r="CQ618" i="1"/>
  <c r="CR618" i="1"/>
  <c r="CS618" i="1"/>
  <c r="CT618" i="1"/>
  <c r="CU618" i="1"/>
  <c r="CV618" i="1"/>
  <c r="CW618" i="1"/>
  <c r="CX618" i="1"/>
  <c r="CY618" i="1"/>
  <c r="CZ618" i="1"/>
  <c r="DA618" i="1"/>
  <c r="DB618" i="1"/>
  <c r="DC618" i="1"/>
  <c r="DD618" i="1"/>
  <c r="DE618" i="1"/>
  <c r="DF618" i="1"/>
  <c r="DG618" i="1"/>
  <c r="DH618" i="1"/>
  <c r="DI618" i="1"/>
  <c r="DJ618" i="1"/>
  <c r="DK618" i="1"/>
  <c r="DL618" i="1"/>
  <c r="DM618" i="1"/>
  <c r="DN618" i="1"/>
  <c r="DO618" i="1"/>
  <c r="DP618" i="1"/>
  <c r="CP619" i="1"/>
  <c r="CQ619" i="1"/>
  <c r="CR619" i="1"/>
  <c r="CS619" i="1"/>
  <c r="CT619" i="1"/>
  <c r="CU619" i="1"/>
  <c r="CV619" i="1"/>
  <c r="CW619" i="1"/>
  <c r="CX619" i="1"/>
  <c r="CY619" i="1"/>
  <c r="CZ619" i="1"/>
  <c r="DA619" i="1"/>
  <c r="DB619" i="1"/>
  <c r="DC619" i="1"/>
  <c r="DD619" i="1"/>
  <c r="DE619" i="1"/>
  <c r="DF619" i="1"/>
  <c r="DG619" i="1"/>
  <c r="DH619" i="1"/>
  <c r="DI619" i="1"/>
  <c r="DJ619" i="1"/>
  <c r="DK619" i="1"/>
  <c r="DL619" i="1"/>
  <c r="DM619" i="1"/>
  <c r="DN619" i="1"/>
  <c r="DO619" i="1"/>
  <c r="DP619" i="1"/>
  <c r="CP620" i="1"/>
  <c r="CQ620" i="1"/>
  <c r="CR620" i="1"/>
  <c r="CS620" i="1"/>
  <c r="CT620" i="1"/>
  <c r="CU620" i="1"/>
  <c r="CV620" i="1"/>
  <c r="CW620" i="1"/>
  <c r="CX620" i="1"/>
  <c r="CY620" i="1"/>
  <c r="CZ620" i="1"/>
  <c r="DA620" i="1"/>
  <c r="DB620" i="1"/>
  <c r="DC620" i="1"/>
  <c r="DD620" i="1"/>
  <c r="DE620" i="1"/>
  <c r="DF620" i="1"/>
  <c r="DG620" i="1"/>
  <c r="DH620" i="1"/>
  <c r="DI620" i="1"/>
  <c r="DJ620" i="1"/>
  <c r="DK620" i="1"/>
  <c r="DL620" i="1"/>
  <c r="DM620" i="1"/>
  <c r="DN620" i="1"/>
  <c r="DO620" i="1"/>
  <c r="DP620" i="1"/>
  <c r="CP621" i="1"/>
  <c r="CQ621" i="1"/>
  <c r="CR621" i="1"/>
  <c r="CS621" i="1"/>
  <c r="CT621" i="1"/>
  <c r="CU621" i="1"/>
  <c r="CV621" i="1"/>
  <c r="CW621" i="1"/>
  <c r="CX621" i="1"/>
  <c r="CY621" i="1"/>
  <c r="CZ621" i="1"/>
  <c r="DA621" i="1"/>
  <c r="DB621" i="1"/>
  <c r="DC621" i="1"/>
  <c r="DD621" i="1"/>
  <c r="DE621" i="1"/>
  <c r="DF621" i="1"/>
  <c r="DG621" i="1"/>
  <c r="DH621" i="1"/>
  <c r="DI621" i="1"/>
  <c r="DJ621" i="1"/>
  <c r="DK621" i="1"/>
  <c r="DL621" i="1"/>
  <c r="DM621" i="1"/>
  <c r="DN621" i="1"/>
  <c r="DO621" i="1"/>
  <c r="DP621" i="1"/>
  <c r="CP622" i="1"/>
  <c r="CQ622" i="1"/>
  <c r="CR622" i="1"/>
  <c r="CS622" i="1"/>
  <c r="CT622" i="1"/>
  <c r="CU622" i="1"/>
  <c r="CV622" i="1"/>
  <c r="CW622" i="1"/>
  <c r="CX622" i="1"/>
  <c r="CY622" i="1"/>
  <c r="CZ622" i="1"/>
  <c r="DA622" i="1"/>
  <c r="DB622" i="1"/>
  <c r="DC622" i="1"/>
  <c r="DD622" i="1"/>
  <c r="DE622" i="1"/>
  <c r="DF622" i="1"/>
  <c r="DG622" i="1"/>
  <c r="DH622" i="1"/>
  <c r="DI622" i="1"/>
  <c r="DJ622" i="1"/>
  <c r="DK622" i="1"/>
  <c r="DL622" i="1"/>
  <c r="DM622" i="1"/>
  <c r="DN622" i="1"/>
  <c r="DO622" i="1"/>
  <c r="DP622" i="1"/>
  <c r="CP623" i="1"/>
  <c r="CQ623" i="1"/>
  <c r="CR623" i="1"/>
  <c r="CS623" i="1"/>
  <c r="CT623" i="1"/>
  <c r="CU623" i="1"/>
  <c r="CV623" i="1"/>
  <c r="CW623" i="1"/>
  <c r="CX623" i="1"/>
  <c r="CY623" i="1"/>
  <c r="CZ623" i="1"/>
  <c r="DA623" i="1"/>
  <c r="DB623" i="1"/>
  <c r="DC623" i="1"/>
  <c r="DD623" i="1"/>
  <c r="DE623" i="1"/>
  <c r="DF623" i="1"/>
  <c r="DG623" i="1"/>
  <c r="DH623" i="1"/>
  <c r="DI623" i="1"/>
  <c r="DJ623" i="1"/>
  <c r="DK623" i="1"/>
  <c r="DL623" i="1"/>
  <c r="DM623" i="1"/>
  <c r="DN623" i="1"/>
  <c r="DO623" i="1"/>
  <c r="DP623" i="1"/>
  <c r="CP624" i="1"/>
  <c r="CQ624" i="1"/>
  <c r="CR624" i="1"/>
  <c r="CS624" i="1"/>
  <c r="CT624" i="1"/>
  <c r="CU624" i="1"/>
  <c r="CV624" i="1"/>
  <c r="CW624" i="1"/>
  <c r="CX624" i="1"/>
  <c r="CY624" i="1"/>
  <c r="CZ624" i="1"/>
  <c r="DA624" i="1"/>
  <c r="DB624" i="1"/>
  <c r="DC624" i="1"/>
  <c r="DD624" i="1"/>
  <c r="DE624" i="1"/>
  <c r="DF624" i="1"/>
  <c r="DG624" i="1"/>
  <c r="DH624" i="1"/>
  <c r="DI624" i="1"/>
  <c r="DJ624" i="1"/>
  <c r="DK624" i="1"/>
  <c r="DL624" i="1"/>
  <c r="DM624" i="1"/>
  <c r="DN624" i="1"/>
  <c r="DO624" i="1"/>
  <c r="DP624" i="1"/>
  <c r="CP625" i="1"/>
  <c r="CQ625" i="1"/>
  <c r="CR625" i="1"/>
  <c r="CS625" i="1"/>
  <c r="CT625" i="1"/>
  <c r="CU625" i="1"/>
  <c r="CV625" i="1"/>
  <c r="CW625" i="1"/>
  <c r="CX625" i="1"/>
  <c r="CY625" i="1"/>
  <c r="CZ625" i="1"/>
  <c r="DA625" i="1"/>
  <c r="DB625" i="1"/>
  <c r="DC625" i="1"/>
  <c r="DD625" i="1"/>
  <c r="DE625" i="1"/>
  <c r="DF625" i="1"/>
  <c r="DG625" i="1"/>
  <c r="DH625" i="1"/>
  <c r="DI625" i="1"/>
  <c r="DJ625" i="1"/>
  <c r="DK625" i="1"/>
  <c r="DL625" i="1"/>
  <c r="DM625" i="1"/>
  <c r="DN625" i="1"/>
  <c r="DO625" i="1"/>
  <c r="DP625" i="1"/>
  <c r="CP626" i="1"/>
  <c r="CQ626" i="1"/>
  <c r="CR626" i="1"/>
  <c r="CS626" i="1"/>
  <c r="CT626" i="1"/>
  <c r="CU626" i="1"/>
  <c r="CV626" i="1"/>
  <c r="CW626" i="1"/>
  <c r="CX626" i="1"/>
  <c r="CY626" i="1"/>
  <c r="CZ626" i="1"/>
  <c r="DA626" i="1"/>
  <c r="DB626" i="1"/>
  <c r="DC626" i="1"/>
  <c r="DD626" i="1"/>
  <c r="DE626" i="1"/>
  <c r="DF626" i="1"/>
  <c r="DG626" i="1"/>
  <c r="DH626" i="1"/>
  <c r="DI626" i="1"/>
  <c r="DJ626" i="1"/>
  <c r="DK626" i="1"/>
  <c r="DL626" i="1"/>
  <c r="DM626" i="1"/>
  <c r="DN626" i="1"/>
  <c r="DO626" i="1"/>
  <c r="DP626" i="1"/>
  <c r="CP627" i="1"/>
  <c r="CQ627" i="1"/>
  <c r="CR627" i="1"/>
  <c r="CS627" i="1"/>
  <c r="CT627" i="1"/>
  <c r="CU627" i="1"/>
  <c r="CV627" i="1"/>
  <c r="CW627" i="1"/>
  <c r="CX627" i="1"/>
  <c r="CY627" i="1"/>
  <c r="CZ627" i="1"/>
  <c r="DA627" i="1"/>
  <c r="DB627" i="1"/>
  <c r="DC627" i="1"/>
  <c r="DD627" i="1"/>
  <c r="DE627" i="1"/>
  <c r="DF627" i="1"/>
  <c r="DG627" i="1"/>
  <c r="DH627" i="1"/>
  <c r="DI627" i="1"/>
  <c r="DJ627" i="1"/>
  <c r="DK627" i="1"/>
  <c r="DL627" i="1"/>
  <c r="DM627" i="1"/>
  <c r="DN627" i="1"/>
  <c r="DO627" i="1"/>
  <c r="DP627" i="1"/>
  <c r="CP628" i="1"/>
  <c r="CQ628" i="1"/>
  <c r="CR628" i="1"/>
  <c r="CS628" i="1"/>
  <c r="CT628" i="1"/>
  <c r="CU628" i="1"/>
  <c r="CV628" i="1"/>
  <c r="CW628" i="1"/>
  <c r="CX628" i="1"/>
  <c r="CY628" i="1"/>
  <c r="CZ628" i="1"/>
  <c r="DA628" i="1"/>
  <c r="DB628" i="1"/>
  <c r="DC628" i="1"/>
  <c r="DD628" i="1"/>
  <c r="DE628" i="1"/>
  <c r="DF628" i="1"/>
  <c r="DG628" i="1"/>
  <c r="DH628" i="1"/>
  <c r="DI628" i="1"/>
  <c r="DJ628" i="1"/>
  <c r="DK628" i="1"/>
  <c r="DL628" i="1"/>
  <c r="DM628" i="1"/>
  <c r="DN628" i="1"/>
  <c r="DO628" i="1"/>
  <c r="DP628" i="1"/>
  <c r="CP629" i="1"/>
  <c r="CQ629" i="1"/>
  <c r="CR629" i="1"/>
  <c r="CS629" i="1"/>
  <c r="CT629" i="1"/>
  <c r="CU629" i="1"/>
  <c r="CV629" i="1"/>
  <c r="CW629" i="1"/>
  <c r="CX629" i="1"/>
  <c r="CY629" i="1"/>
  <c r="CZ629" i="1"/>
  <c r="DA629" i="1"/>
  <c r="DB629" i="1"/>
  <c r="DC629" i="1"/>
  <c r="DD629" i="1"/>
  <c r="DE629" i="1"/>
  <c r="DF629" i="1"/>
  <c r="DG629" i="1"/>
  <c r="DH629" i="1"/>
  <c r="DI629" i="1"/>
  <c r="DJ629" i="1"/>
  <c r="DK629" i="1"/>
  <c r="DL629" i="1"/>
  <c r="DM629" i="1"/>
  <c r="DN629" i="1"/>
  <c r="DO629" i="1"/>
  <c r="DP629" i="1"/>
  <c r="CP630" i="1"/>
  <c r="CQ630" i="1"/>
  <c r="CR630" i="1"/>
  <c r="CS630" i="1"/>
  <c r="CT630" i="1"/>
  <c r="CU630" i="1"/>
  <c r="CV630" i="1"/>
  <c r="CW630" i="1"/>
  <c r="CX630" i="1"/>
  <c r="CY630" i="1"/>
  <c r="CZ630" i="1"/>
  <c r="DA630" i="1"/>
  <c r="DB630" i="1"/>
  <c r="DC630" i="1"/>
  <c r="DD630" i="1"/>
  <c r="DE630" i="1"/>
  <c r="DF630" i="1"/>
  <c r="DG630" i="1"/>
  <c r="DH630" i="1"/>
  <c r="DI630" i="1"/>
  <c r="DJ630" i="1"/>
  <c r="DK630" i="1"/>
  <c r="DL630" i="1"/>
  <c r="DM630" i="1"/>
  <c r="DN630" i="1"/>
  <c r="DO630" i="1"/>
  <c r="DP630" i="1"/>
  <c r="CP631" i="1"/>
  <c r="CQ631" i="1"/>
  <c r="CR631" i="1"/>
  <c r="CS631" i="1"/>
  <c r="CT631" i="1"/>
  <c r="CU631" i="1"/>
  <c r="CV631" i="1"/>
  <c r="CW631" i="1"/>
  <c r="CX631" i="1"/>
  <c r="CY631" i="1"/>
  <c r="CZ631" i="1"/>
  <c r="DA631" i="1"/>
  <c r="DB631" i="1"/>
  <c r="DC631" i="1"/>
  <c r="DD631" i="1"/>
  <c r="DE631" i="1"/>
  <c r="DF631" i="1"/>
  <c r="DG631" i="1"/>
  <c r="DH631" i="1"/>
  <c r="DI631" i="1"/>
  <c r="DJ631" i="1"/>
  <c r="DK631" i="1"/>
  <c r="DL631" i="1"/>
  <c r="DM631" i="1"/>
  <c r="DN631" i="1"/>
  <c r="DO631" i="1"/>
  <c r="DP631" i="1"/>
  <c r="CP632" i="1"/>
  <c r="CQ632" i="1"/>
  <c r="CR632" i="1"/>
  <c r="CS632" i="1"/>
  <c r="CT632" i="1"/>
  <c r="CU632" i="1"/>
  <c r="CV632" i="1"/>
  <c r="CW632" i="1"/>
  <c r="CX632" i="1"/>
  <c r="CY632" i="1"/>
  <c r="CZ632" i="1"/>
  <c r="DA632" i="1"/>
  <c r="DB632" i="1"/>
  <c r="DC632" i="1"/>
  <c r="DD632" i="1"/>
  <c r="DE632" i="1"/>
  <c r="DF632" i="1"/>
  <c r="DG632" i="1"/>
  <c r="DH632" i="1"/>
  <c r="DI632" i="1"/>
  <c r="DJ632" i="1"/>
  <c r="DK632" i="1"/>
  <c r="DL632" i="1"/>
  <c r="DM632" i="1"/>
  <c r="DN632" i="1"/>
  <c r="DO632" i="1"/>
  <c r="DP632" i="1"/>
  <c r="CP633" i="1"/>
  <c r="CQ633" i="1"/>
  <c r="CR633" i="1"/>
  <c r="CS633" i="1"/>
  <c r="CT633" i="1"/>
  <c r="CU633" i="1"/>
  <c r="CV633" i="1"/>
  <c r="CW633" i="1"/>
  <c r="CX633" i="1"/>
  <c r="CY633" i="1"/>
  <c r="CZ633" i="1"/>
  <c r="DA633" i="1"/>
  <c r="DB633" i="1"/>
  <c r="DC633" i="1"/>
  <c r="DD633" i="1"/>
  <c r="DE633" i="1"/>
  <c r="DF633" i="1"/>
  <c r="DG633" i="1"/>
  <c r="DH633" i="1"/>
  <c r="DI633" i="1"/>
  <c r="DJ633" i="1"/>
  <c r="DK633" i="1"/>
  <c r="DL633" i="1"/>
  <c r="DM633" i="1"/>
  <c r="DN633" i="1"/>
  <c r="DO633" i="1"/>
  <c r="DP633" i="1"/>
  <c r="CP634" i="1"/>
  <c r="CQ634" i="1"/>
  <c r="CR634" i="1"/>
  <c r="CS634" i="1"/>
  <c r="CT634" i="1"/>
  <c r="CU634" i="1"/>
  <c r="CV634" i="1"/>
  <c r="CW634" i="1"/>
  <c r="CX634" i="1"/>
  <c r="CY634" i="1"/>
  <c r="CZ634" i="1"/>
  <c r="DA634" i="1"/>
  <c r="DB634" i="1"/>
  <c r="DC634" i="1"/>
  <c r="DD634" i="1"/>
  <c r="DE634" i="1"/>
  <c r="DF634" i="1"/>
  <c r="DG634" i="1"/>
  <c r="DH634" i="1"/>
  <c r="DI634" i="1"/>
  <c r="DJ634" i="1"/>
  <c r="DK634" i="1"/>
  <c r="DL634" i="1"/>
  <c r="DM634" i="1"/>
  <c r="DN634" i="1"/>
  <c r="DO634" i="1"/>
  <c r="DP634" i="1"/>
  <c r="CP635" i="1"/>
  <c r="CQ635" i="1"/>
  <c r="CR635" i="1"/>
  <c r="CS635" i="1"/>
  <c r="CT635" i="1"/>
  <c r="CU635" i="1"/>
  <c r="CV635" i="1"/>
  <c r="CW635" i="1"/>
  <c r="CX635" i="1"/>
  <c r="CY635" i="1"/>
  <c r="CZ635" i="1"/>
  <c r="DA635" i="1"/>
  <c r="DB635" i="1"/>
  <c r="DC635" i="1"/>
  <c r="DD635" i="1"/>
  <c r="DE635" i="1"/>
  <c r="DF635" i="1"/>
  <c r="DG635" i="1"/>
  <c r="DH635" i="1"/>
  <c r="DI635" i="1"/>
  <c r="DJ635" i="1"/>
  <c r="DK635" i="1"/>
  <c r="DL635" i="1"/>
  <c r="DM635" i="1"/>
  <c r="DN635" i="1"/>
  <c r="DO635" i="1"/>
  <c r="DP635" i="1"/>
  <c r="CP636" i="1"/>
  <c r="CQ636" i="1"/>
  <c r="CR636" i="1"/>
  <c r="CS636" i="1"/>
  <c r="CT636" i="1"/>
  <c r="CU636" i="1"/>
  <c r="CV636" i="1"/>
  <c r="CW636" i="1"/>
  <c r="CX636" i="1"/>
  <c r="CY636" i="1"/>
  <c r="CZ636" i="1"/>
  <c r="DA636" i="1"/>
  <c r="DB636" i="1"/>
  <c r="DC636" i="1"/>
  <c r="DD636" i="1"/>
  <c r="DE636" i="1"/>
  <c r="DF636" i="1"/>
  <c r="DG636" i="1"/>
  <c r="DH636" i="1"/>
  <c r="DI636" i="1"/>
  <c r="DJ636" i="1"/>
  <c r="DK636" i="1"/>
  <c r="DL636" i="1"/>
  <c r="DM636" i="1"/>
  <c r="DN636" i="1"/>
  <c r="DO636" i="1"/>
  <c r="DP636" i="1"/>
  <c r="CP637" i="1"/>
  <c r="CQ637" i="1"/>
  <c r="CR637" i="1"/>
  <c r="CS637" i="1"/>
  <c r="CT637" i="1"/>
  <c r="CU637" i="1"/>
  <c r="CV637" i="1"/>
  <c r="CW637" i="1"/>
  <c r="CX637" i="1"/>
  <c r="CY637" i="1"/>
  <c r="CZ637" i="1"/>
  <c r="DA637" i="1"/>
  <c r="DB637" i="1"/>
  <c r="DC637" i="1"/>
  <c r="DD637" i="1"/>
  <c r="DE637" i="1"/>
  <c r="DF637" i="1"/>
  <c r="DG637" i="1"/>
  <c r="DH637" i="1"/>
  <c r="DI637" i="1"/>
  <c r="DJ637" i="1"/>
  <c r="DK637" i="1"/>
  <c r="DL637" i="1"/>
  <c r="DM637" i="1"/>
  <c r="DN637" i="1"/>
  <c r="DO637" i="1"/>
  <c r="DP637" i="1"/>
  <c r="CP638" i="1"/>
  <c r="CQ638" i="1"/>
  <c r="CR638" i="1"/>
  <c r="CS638" i="1"/>
  <c r="CT638" i="1"/>
  <c r="CU638" i="1"/>
  <c r="CV638" i="1"/>
  <c r="CW638" i="1"/>
  <c r="CX638" i="1"/>
  <c r="CY638" i="1"/>
  <c r="CZ638" i="1"/>
  <c r="DA638" i="1"/>
  <c r="DB638" i="1"/>
  <c r="DC638" i="1"/>
  <c r="DD638" i="1"/>
  <c r="DE638" i="1"/>
  <c r="DF638" i="1"/>
  <c r="DG638" i="1"/>
  <c r="DH638" i="1"/>
  <c r="DI638" i="1"/>
  <c r="DJ638" i="1"/>
  <c r="DK638" i="1"/>
  <c r="DL638" i="1"/>
  <c r="DM638" i="1"/>
  <c r="DN638" i="1"/>
  <c r="DO638" i="1"/>
  <c r="DP638" i="1"/>
  <c r="CP639" i="1"/>
  <c r="CQ639" i="1"/>
  <c r="CR639" i="1"/>
  <c r="CS639" i="1"/>
  <c r="CT639" i="1"/>
  <c r="CU639" i="1"/>
  <c r="CV639" i="1"/>
  <c r="CW639" i="1"/>
  <c r="CX639" i="1"/>
  <c r="CY639" i="1"/>
  <c r="CZ639" i="1"/>
  <c r="DA639" i="1"/>
  <c r="DB639" i="1"/>
  <c r="DC639" i="1"/>
  <c r="DD639" i="1"/>
  <c r="DE639" i="1"/>
  <c r="DF639" i="1"/>
  <c r="DG639" i="1"/>
  <c r="DH639" i="1"/>
  <c r="DI639" i="1"/>
  <c r="DJ639" i="1"/>
  <c r="DK639" i="1"/>
  <c r="DL639" i="1"/>
  <c r="DM639" i="1"/>
  <c r="DN639" i="1"/>
  <c r="DO639" i="1"/>
  <c r="DP639" i="1"/>
  <c r="CP640" i="1"/>
  <c r="CQ640" i="1"/>
  <c r="CR640" i="1"/>
  <c r="CS640" i="1"/>
  <c r="CT640" i="1"/>
  <c r="CU640" i="1"/>
  <c r="CV640" i="1"/>
  <c r="CW640" i="1"/>
  <c r="CX640" i="1"/>
  <c r="CY640" i="1"/>
  <c r="CZ640" i="1"/>
  <c r="DA640" i="1"/>
  <c r="DB640" i="1"/>
  <c r="DC640" i="1"/>
  <c r="DD640" i="1"/>
  <c r="DE640" i="1"/>
  <c r="DF640" i="1"/>
  <c r="DG640" i="1"/>
  <c r="DH640" i="1"/>
  <c r="DI640" i="1"/>
  <c r="DJ640" i="1"/>
  <c r="DK640" i="1"/>
  <c r="DL640" i="1"/>
  <c r="DM640" i="1"/>
  <c r="DN640" i="1"/>
  <c r="DO640" i="1"/>
  <c r="DP640" i="1"/>
  <c r="CP641" i="1"/>
  <c r="CQ641" i="1"/>
  <c r="CR641" i="1"/>
  <c r="CS641" i="1"/>
  <c r="CT641" i="1"/>
  <c r="CU641" i="1"/>
  <c r="CV641" i="1"/>
  <c r="CW641" i="1"/>
  <c r="CX641" i="1"/>
  <c r="CY641" i="1"/>
  <c r="CZ641" i="1"/>
  <c r="DA641" i="1"/>
  <c r="DB641" i="1"/>
  <c r="DC641" i="1"/>
  <c r="DD641" i="1"/>
  <c r="DE641" i="1"/>
  <c r="DF641" i="1"/>
  <c r="DG641" i="1"/>
  <c r="DH641" i="1"/>
  <c r="DI641" i="1"/>
  <c r="DJ641" i="1"/>
  <c r="DK641" i="1"/>
  <c r="DL641" i="1"/>
  <c r="DM641" i="1"/>
  <c r="DN641" i="1"/>
  <c r="DO641" i="1"/>
  <c r="DP641" i="1"/>
  <c r="CP642" i="1"/>
  <c r="CQ642" i="1"/>
  <c r="CR642" i="1"/>
  <c r="CS642" i="1"/>
  <c r="CT642" i="1"/>
  <c r="CU642" i="1"/>
  <c r="CV642" i="1"/>
  <c r="CW642" i="1"/>
  <c r="CX642" i="1"/>
  <c r="CY642" i="1"/>
  <c r="CZ642" i="1"/>
  <c r="DA642" i="1"/>
  <c r="DB642" i="1"/>
  <c r="DC642" i="1"/>
  <c r="DD642" i="1"/>
  <c r="DE642" i="1"/>
  <c r="DF642" i="1"/>
  <c r="DG642" i="1"/>
  <c r="DH642" i="1"/>
  <c r="DI642" i="1"/>
  <c r="DJ642" i="1"/>
  <c r="DK642" i="1"/>
  <c r="DL642" i="1"/>
  <c r="DM642" i="1"/>
  <c r="DN642" i="1"/>
  <c r="DO642" i="1"/>
  <c r="DP642" i="1"/>
  <c r="CP643" i="1"/>
  <c r="CQ643" i="1"/>
  <c r="CR643" i="1"/>
  <c r="CS643" i="1"/>
  <c r="CT643" i="1"/>
  <c r="CU643" i="1"/>
  <c r="CV643" i="1"/>
  <c r="CW643" i="1"/>
  <c r="CX643" i="1"/>
  <c r="CY643" i="1"/>
  <c r="CZ643" i="1"/>
  <c r="DA643" i="1"/>
  <c r="DB643" i="1"/>
  <c r="DC643" i="1"/>
  <c r="DD643" i="1"/>
  <c r="DE643" i="1"/>
  <c r="DF643" i="1"/>
  <c r="DG643" i="1"/>
  <c r="DH643" i="1"/>
  <c r="DI643" i="1"/>
  <c r="DJ643" i="1"/>
  <c r="DK643" i="1"/>
  <c r="DL643" i="1"/>
  <c r="DM643" i="1"/>
  <c r="DN643" i="1"/>
  <c r="DO643" i="1"/>
  <c r="DP643" i="1"/>
  <c r="CP644" i="1"/>
  <c r="CQ644" i="1"/>
  <c r="CR644" i="1"/>
  <c r="CS644" i="1"/>
  <c r="CT644" i="1"/>
  <c r="CU644" i="1"/>
  <c r="CV644" i="1"/>
  <c r="CW644" i="1"/>
  <c r="CX644" i="1"/>
  <c r="CY644" i="1"/>
  <c r="CZ644" i="1"/>
  <c r="DA644" i="1"/>
  <c r="DB644" i="1"/>
  <c r="DC644" i="1"/>
  <c r="DD644" i="1"/>
  <c r="DE644" i="1"/>
  <c r="DF644" i="1"/>
  <c r="DG644" i="1"/>
  <c r="DH644" i="1"/>
  <c r="DI644" i="1"/>
  <c r="DJ644" i="1"/>
  <c r="DK644" i="1"/>
  <c r="DL644" i="1"/>
  <c r="DM644" i="1"/>
  <c r="DN644" i="1"/>
  <c r="DO644" i="1"/>
  <c r="DP644" i="1"/>
  <c r="CP645" i="1"/>
  <c r="CQ645" i="1"/>
  <c r="CR645" i="1"/>
  <c r="CS645" i="1"/>
  <c r="CT645" i="1"/>
  <c r="CU645" i="1"/>
  <c r="CV645" i="1"/>
  <c r="CW645" i="1"/>
  <c r="CX645" i="1"/>
  <c r="CY645" i="1"/>
  <c r="CZ645" i="1"/>
  <c r="DA645" i="1"/>
  <c r="DB645" i="1"/>
  <c r="DC645" i="1"/>
  <c r="DD645" i="1"/>
  <c r="DE645" i="1"/>
  <c r="DF645" i="1"/>
  <c r="DG645" i="1"/>
  <c r="DH645" i="1"/>
  <c r="DI645" i="1"/>
  <c r="DJ645" i="1"/>
  <c r="DK645" i="1"/>
  <c r="DL645" i="1"/>
  <c r="DM645" i="1"/>
  <c r="DN645" i="1"/>
  <c r="DO645" i="1"/>
  <c r="DP645" i="1"/>
  <c r="CP646" i="1"/>
  <c r="CQ646" i="1"/>
  <c r="CR646" i="1"/>
  <c r="CS646" i="1"/>
  <c r="CT646" i="1"/>
  <c r="CU646" i="1"/>
  <c r="CV646" i="1"/>
  <c r="CW646" i="1"/>
  <c r="CX646" i="1"/>
  <c r="CY646" i="1"/>
  <c r="CZ646" i="1"/>
  <c r="DA646" i="1"/>
  <c r="DB646" i="1"/>
  <c r="DC646" i="1"/>
  <c r="DD646" i="1"/>
  <c r="DE646" i="1"/>
  <c r="DF646" i="1"/>
  <c r="DG646" i="1"/>
  <c r="DH646" i="1"/>
  <c r="DI646" i="1"/>
  <c r="DJ646" i="1"/>
  <c r="DK646" i="1"/>
  <c r="DL646" i="1"/>
  <c r="DM646" i="1"/>
  <c r="DN646" i="1"/>
  <c r="DO646" i="1"/>
  <c r="DP646" i="1"/>
  <c r="CP647" i="1"/>
  <c r="CQ647" i="1"/>
  <c r="CR647" i="1"/>
  <c r="CS647" i="1"/>
  <c r="CT647" i="1"/>
  <c r="CU647" i="1"/>
  <c r="CV647" i="1"/>
  <c r="CW647" i="1"/>
  <c r="CX647" i="1"/>
  <c r="CY647" i="1"/>
  <c r="CZ647" i="1"/>
  <c r="DA647" i="1"/>
  <c r="DB647" i="1"/>
  <c r="DC647" i="1"/>
  <c r="DD647" i="1"/>
  <c r="DE647" i="1"/>
  <c r="DF647" i="1"/>
  <c r="DG647" i="1"/>
  <c r="DH647" i="1"/>
  <c r="DI647" i="1"/>
  <c r="DJ647" i="1"/>
  <c r="DK647" i="1"/>
  <c r="DL647" i="1"/>
  <c r="DM647" i="1"/>
  <c r="DN647" i="1"/>
  <c r="DO647" i="1"/>
  <c r="DP647" i="1"/>
  <c r="CP648" i="1"/>
  <c r="CQ648" i="1"/>
  <c r="CR648" i="1"/>
  <c r="CS648" i="1"/>
  <c r="CT648" i="1"/>
  <c r="CU648" i="1"/>
  <c r="CV648" i="1"/>
  <c r="CW648" i="1"/>
  <c r="CX648" i="1"/>
  <c r="CY648" i="1"/>
  <c r="CZ648" i="1"/>
  <c r="DA648" i="1"/>
  <c r="DB648" i="1"/>
  <c r="DC648" i="1"/>
  <c r="DD648" i="1"/>
  <c r="DE648" i="1"/>
  <c r="DF648" i="1"/>
  <c r="DG648" i="1"/>
  <c r="DH648" i="1"/>
  <c r="DI648" i="1"/>
  <c r="DJ648" i="1"/>
  <c r="DK648" i="1"/>
  <c r="DL648" i="1"/>
  <c r="DM648" i="1"/>
  <c r="DN648" i="1"/>
  <c r="DO648" i="1"/>
  <c r="DP648" i="1"/>
  <c r="CP649" i="1"/>
  <c r="CQ649" i="1"/>
  <c r="CR649" i="1"/>
  <c r="CS649" i="1"/>
  <c r="CT649" i="1"/>
  <c r="CU649" i="1"/>
  <c r="CV649" i="1"/>
  <c r="CW649" i="1"/>
  <c r="CX649" i="1"/>
  <c r="CY649" i="1"/>
  <c r="CZ649" i="1"/>
  <c r="DA649" i="1"/>
  <c r="DB649" i="1"/>
  <c r="DC649" i="1"/>
  <c r="DD649" i="1"/>
  <c r="DE649" i="1"/>
  <c r="DF649" i="1"/>
  <c r="DG649" i="1"/>
  <c r="DH649" i="1"/>
  <c r="DI649" i="1"/>
  <c r="DJ649" i="1"/>
  <c r="DK649" i="1"/>
  <c r="DL649" i="1"/>
  <c r="DM649" i="1"/>
  <c r="DN649" i="1"/>
  <c r="DO649" i="1"/>
  <c r="DP649" i="1"/>
  <c r="CP650" i="1"/>
  <c r="CQ650" i="1"/>
  <c r="CR650" i="1"/>
  <c r="CS650" i="1"/>
  <c r="CT650" i="1"/>
  <c r="CU650" i="1"/>
  <c r="CV650" i="1"/>
  <c r="CW650" i="1"/>
  <c r="CX650" i="1"/>
  <c r="CY650" i="1"/>
  <c r="CZ650" i="1"/>
  <c r="DA650" i="1"/>
  <c r="DB650" i="1"/>
  <c r="DC650" i="1"/>
  <c r="DD650" i="1"/>
  <c r="DE650" i="1"/>
  <c r="DF650" i="1"/>
  <c r="DG650" i="1"/>
  <c r="DH650" i="1"/>
  <c r="DI650" i="1"/>
  <c r="DJ650" i="1"/>
  <c r="DK650" i="1"/>
  <c r="DL650" i="1"/>
  <c r="DM650" i="1"/>
  <c r="DN650" i="1"/>
  <c r="DO650" i="1"/>
  <c r="DP650" i="1"/>
  <c r="CP651" i="1"/>
  <c r="CQ651" i="1"/>
  <c r="CR651" i="1"/>
  <c r="CS651" i="1"/>
  <c r="CT651" i="1"/>
  <c r="CU651" i="1"/>
  <c r="CV651" i="1"/>
  <c r="CW651" i="1"/>
  <c r="CX651" i="1"/>
  <c r="CY651" i="1"/>
  <c r="CZ651" i="1"/>
  <c r="DA651" i="1"/>
  <c r="DB651" i="1"/>
  <c r="DC651" i="1"/>
  <c r="DD651" i="1"/>
  <c r="DE651" i="1"/>
  <c r="DF651" i="1"/>
  <c r="DG651" i="1"/>
  <c r="DH651" i="1"/>
  <c r="DI651" i="1"/>
  <c r="DJ651" i="1"/>
  <c r="DK651" i="1"/>
  <c r="DL651" i="1"/>
  <c r="DM651" i="1"/>
  <c r="DN651" i="1"/>
  <c r="DO651" i="1"/>
  <c r="DP651" i="1"/>
  <c r="CP652" i="1"/>
  <c r="CQ652" i="1"/>
  <c r="CR652" i="1"/>
  <c r="CS652" i="1"/>
  <c r="CT652" i="1"/>
  <c r="CU652" i="1"/>
  <c r="CV652" i="1"/>
  <c r="CW652" i="1"/>
  <c r="CX652" i="1"/>
  <c r="CY652" i="1"/>
  <c r="CZ652" i="1"/>
  <c r="DA652" i="1"/>
  <c r="DB652" i="1"/>
  <c r="DC652" i="1"/>
  <c r="DD652" i="1"/>
  <c r="DE652" i="1"/>
  <c r="DF652" i="1"/>
  <c r="DG652" i="1"/>
  <c r="DH652" i="1"/>
  <c r="DI652" i="1"/>
  <c r="DJ652" i="1"/>
  <c r="DK652" i="1"/>
  <c r="DL652" i="1"/>
  <c r="DM652" i="1"/>
  <c r="DN652" i="1"/>
  <c r="DO652" i="1"/>
  <c r="DP652" i="1"/>
  <c r="CP653" i="1"/>
  <c r="CQ653" i="1"/>
  <c r="CR653" i="1"/>
  <c r="CS653" i="1"/>
  <c r="CT653" i="1"/>
  <c r="CU653" i="1"/>
  <c r="CV653" i="1"/>
  <c r="CW653" i="1"/>
  <c r="CX653" i="1"/>
  <c r="CY653" i="1"/>
  <c r="CZ653" i="1"/>
  <c r="DA653" i="1"/>
  <c r="DB653" i="1"/>
  <c r="DC653" i="1"/>
  <c r="DD653" i="1"/>
  <c r="DE653" i="1"/>
  <c r="DF653" i="1"/>
  <c r="DG653" i="1"/>
  <c r="DH653" i="1"/>
  <c r="DI653" i="1"/>
  <c r="DJ653" i="1"/>
  <c r="DK653" i="1"/>
  <c r="DL653" i="1"/>
  <c r="DM653" i="1"/>
  <c r="DN653" i="1"/>
  <c r="DO653" i="1"/>
  <c r="DP653" i="1"/>
  <c r="CP654" i="1"/>
  <c r="CQ654" i="1"/>
  <c r="CR654" i="1"/>
  <c r="CS654" i="1"/>
  <c r="CT654" i="1"/>
  <c r="CU654" i="1"/>
  <c r="CV654" i="1"/>
  <c r="CW654" i="1"/>
  <c r="CX654" i="1"/>
  <c r="CY654" i="1"/>
  <c r="CZ654" i="1"/>
  <c r="DA654" i="1"/>
  <c r="DB654" i="1"/>
  <c r="DC654" i="1"/>
  <c r="DD654" i="1"/>
  <c r="DE654" i="1"/>
  <c r="DF654" i="1"/>
  <c r="DG654" i="1"/>
  <c r="DH654" i="1"/>
  <c r="DI654" i="1"/>
  <c r="DJ654" i="1"/>
  <c r="DK654" i="1"/>
  <c r="DL654" i="1"/>
  <c r="DM654" i="1"/>
  <c r="DN654" i="1"/>
  <c r="DO654" i="1"/>
  <c r="DP654" i="1"/>
  <c r="CP655" i="1"/>
  <c r="CQ655" i="1"/>
  <c r="CR655" i="1"/>
  <c r="CS655" i="1"/>
  <c r="CT655" i="1"/>
  <c r="CU655" i="1"/>
  <c r="CV655" i="1"/>
  <c r="CW655" i="1"/>
  <c r="CX655" i="1"/>
  <c r="CY655" i="1"/>
  <c r="CZ655" i="1"/>
  <c r="DA655" i="1"/>
  <c r="DB655" i="1"/>
  <c r="DC655" i="1"/>
  <c r="DD655" i="1"/>
  <c r="DE655" i="1"/>
  <c r="DF655" i="1"/>
  <c r="DG655" i="1"/>
  <c r="DH655" i="1"/>
  <c r="DI655" i="1"/>
  <c r="DJ655" i="1"/>
  <c r="DK655" i="1"/>
  <c r="DL655" i="1"/>
  <c r="DM655" i="1"/>
  <c r="DN655" i="1"/>
  <c r="DO655" i="1"/>
  <c r="DP655" i="1"/>
  <c r="CP656" i="1"/>
  <c r="CQ656" i="1"/>
  <c r="CR656" i="1"/>
  <c r="CS656" i="1"/>
  <c r="CT656" i="1"/>
  <c r="CU656" i="1"/>
  <c r="CV656" i="1"/>
  <c r="CW656" i="1"/>
  <c r="CX656" i="1"/>
  <c r="CY656" i="1"/>
  <c r="CZ656" i="1"/>
  <c r="DA656" i="1"/>
  <c r="DB656" i="1"/>
  <c r="DC656" i="1"/>
  <c r="DD656" i="1"/>
  <c r="DE656" i="1"/>
  <c r="DF656" i="1"/>
  <c r="DG656" i="1"/>
  <c r="DH656" i="1"/>
  <c r="DI656" i="1"/>
  <c r="DJ656" i="1"/>
  <c r="DK656" i="1"/>
  <c r="DL656" i="1"/>
  <c r="DM656" i="1"/>
  <c r="DN656" i="1"/>
  <c r="DO656" i="1"/>
  <c r="DP656" i="1"/>
  <c r="CP657" i="1"/>
  <c r="CQ657" i="1"/>
  <c r="CR657" i="1"/>
  <c r="CS657" i="1"/>
  <c r="CT657" i="1"/>
  <c r="CU657" i="1"/>
  <c r="CV657" i="1"/>
  <c r="CW657" i="1"/>
  <c r="CX657" i="1"/>
  <c r="CY657" i="1"/>
  <c r="CZ657" i="1"/>
  <c r="DA657" i="1"/>
  <c r="DB657" i="1"/>
  <c r="DC657" i="1"/>
  <c r="DD657" i="1"/>
  <c r="DE657" i="1"/>
  <c r="DF657" i="1"/>
  <c r="DG657" i="1"/>
  <c r="DH657" i="1"/>
  <c r="DI657" i="1"/>
  <c r="DJ657" i="1"/>
  <c r="DK657" i="1"/>
  <c r="DL657" i="1"/>
  <c r="DM657" i="1"/>
  <c r="DN657" i="1"/>
  <c r="DO657" i="1"/>
  <c r="DP657" i="1"/>
  <c r="CP658" i="1"/>
  <c r="CQ658" i="1"/>
  <c r="CR658" i="1"/>
  <c r="CS658" i="1"/>
  <c r="CT658" i="1"/>
  <c r="CU658" i="1"/>
  <c r="CV658" i="1"/>
  <c r="CW658" i="1"/>
  <c r="CX658" i="1"/>
  <c r="CY658" i="1"/>
  <c r="CZ658" i="1"/>
  <c r="DA658" i="1"/>
  <c r="DB658" i="1"/>
  <c r="DC658" i="1"/>
  <c r="DD658" i="1"/>
  <c r="DE658" i="1"/>
  <c r="DF658" i="1"/>
  <c r="DG658" i="1"/>
  <c r="DH658" i="1"/>
  <c r="DI658" i="1"/>
  <c r="DJ658" i="1"/>
  <c r="DK658" i="1"/>
  <c r="DL658" i="1"/>
  <c r="DM658" i="1"/>
  <c r="DN658" i="1"/>
  <c r="DO658" i="1"/>
  <c r="DP658" i="1"/>
  <c r="CP659" i="1"/>
  <c r="CQ659" i="1"/>
  <c r="CR659" i="1"/>
  <c r="CS659" i="1"/>
  <c r="CT659" i="1"/>
  <c r="CU659" i="1"/>
  <c r="CV659" i="1"/>
  <c r="CW659" i="1"/>
  <c r="CX659" i="1"/>
  <c r="CY659" i="1"/>
  <c r="CZ659" i="1"/>
  <c r="DA659" i="1"/>
  <c r="DB659" i="1"/>
  <c r="DC659" i="1"/>
  <c r="DD659" i="1"/>
  <c r="DE659" i="1"/>
  <c r="DF659" i="1"/>
  <c r="DG659" i="1"/>
  <c r="DH659" i="1"/>
  <c r="DI659" i="1"/>
  <c r="DJ659" i="1"/>
  <c r="DK659" i="1"/>
  <c r="DL659" i="1"/>
  <c r="DM659" i="1"/>
  <c r="DN659" i="1"/>
  <c r="DO659" i="1"/>
  <c r="DP659" i="1"/>
  <c r="CP660" i="1"/>
  <c r="CQ660" i="1"/>
  <c r="CR660" i="1"/>
  <c r="CS660" i="1"/>
  <c r="CT660" i="1"/>
  <c r="CU660" i="1"/>
  <c r="CV660" i="1"/>
  <c r="CW660" i="1"/>
  <c r="CX660" i="1"/>
  <c r="CY660" i="1"/>
  <c r="CZ660" i="1"/>
  <c r="DA660" i="1"/>
  <c r="DB660" i="1"/>
  <c r="DC660" i="1"/>
  <c r="DD660" i="1"/>
  <c r="DE660" i="1"/>
  <c r="DF660" i="1"/>
  <c r="DG660" i="1"/>
  <c r="DH660" i="1"/>
  <c r="DI660" i="1"/>
  <c r="DJ660" i="1"/>
  <c r="DK660" i="1"/>
  <c r="DL660" i="1"/>
  <c r="DM660" i="1"/>
  <c r="DN660" i="1"/>
  <c r="DO660" i="1"/>
  <c r="DP660" i="1"/>
  <c r="CP661" i="1"/>
  <c r="CQ661" i="1"/>
  <c r="CR661" i="1"/>
  <c r="CS661" i="1"/>
  <c r="CT661" i="1"/>
  <c r="CU661" i="1"/>
  <c r="CV661" i="1"/>
  <c r="CW661" i="1"/>
  <c r="CX661" i="1"/>
  <c r="CY661" i="1"/>
  <c r="CZ661" i="1"/>
  <c r="DA661" i="1"/>
  <c r="DB661" i="1"/>
  <c r="DC661" i="1"/>
  <c r="DD661" i="1"/>
  <c r="DE661" i="1"/>
  <c r="DF661" i="1"/>
  <c r="DG661" i="1"/>
  <c r="DH661" i="1"/>
  <c r="DI661" i="1"/>
  <c r="DJ661" i="1"/>
  <c r="DK661" i="1"/>
  <c r="DL661" i="1"/>
  <c r="DM661" i="1"/>
  <c r="DN661" i="1"/>
  <c r="DO661" i="1"/>
  <c r="DP661" i="1"/>
  <c r="CP662" i="1"/>
  <c r="CQ662" i="1"/>
  <c r="CR662" i="1"/>
  <c r="CS662" i="1"/>
  <c r="CT662" i="1"/>
  <c r="CU662" i="1"/>
  <c r="CV662" i="1"/>
  <c r="CW662" i="1"/>
  <c r="CX662" i="1"/>
  <c r="CY662" i="1"/>
  <c r="CZ662" i="1"/>
  <c r="DA662" i="1"/>
  <c r="DB662" i="1"/>
  <c r="DC662" i="1"/>
  <c r="DD662" i="1"/>
  <c r="DE662" i="1"/>
  <c r="DF662" i="1"/>
  <c r="DG662" i="1"/>
  <c r="DH662" i="1"/>
  <c r="DI662" i="1"/>
  <c r="DJ662" i="1"/>
  <c r="DK662" i="1"/>
  <c r="DL662" i="1"/>
  <c r="DM662" i="1"/>
  <c r="DN662" i="1"/>
  <c r="DO662" i="1"/>
  <c r="DP662" i="1"/>
  <c r="CP663" i="1"/>
  <c r="CQ663" i="1"/>
  <c r="CR663" i="1"/>
  <c r="CS663" i="1"/>
  <c r="CT663" i="1"/>
  <c r="CU663" i="1"/>
  <c r="CV663" i="1"/>
  <c r="CW663" i="1"/>
  <c r="CX663" i="1"/>
  <c r="CY663" i="1"/>
  <c r="CZ663" i="1"/>
  <c r="DA663" i="1"/>
  <c r="DB663" i="1"/>
  <c r="DC663" i="1"/>
  <c r="DD663" i="1"/>
  <c r="DE663" i="1"/>
  <c r="DF663" i="1"/>
  <c r="DG663" i="1"/>
  <c r="DH663" i="1"/>
  <c r="DI663" i="1"/>
  <c r="DJ663" i="1"/>
  <c r="DK663" i="1"/>
  <c r="DL663" i="1"/>
  <c r="DM663" i="1"/>
  <c r="DN663" i="1"/>
  <c r="DO663" i="1"/>
  <c r="DP663" i="1"/>
  <c r="CP664" i="1"/>
  <c r="CQ664" i="1"/>
  <c r="CR664" i="1"/>
  <c r="CS664" i="1"/>
  <c r="CT664" i="1"/>
  <c r="CU664" i="1"/>
  <c r="CV664" i="1"/>
  <c r="CW664" i="1"/>
  <c r="CX664" i="1"/>
  <c r="CY664" i="1"/>
  <c r="CZ664" i="1"/>
  <c r="DA664" i="1"/>
  <c r="DB664" i="1"/>
  <c r="DC664" i="1"/>
  <c r="DD664" i="1"/>
  <c r="DE664" i="1"/>
  <c r="DF664" i="1"/>
  <c r="DG664" i="1"/>
  <c r="DH664" i="1"/>
  <c r="DI664" i="1"/>
  <c r="DJ664" i="1"/>
  <c r="DK664" i="1"/>
  <c r="DL664" i="1"/>
  <c r="DM664" i="1"/>
  <c r="DN664" i="1"/>
  <c r="DO664" i="1"/>
  <c r="DP664" i="1"/>
  <c r="CP665" i="1"/>
  <c r="CQ665" i="1"/>
  <c r="CR665" i="1"/>
  <c r="CS665" i="1"/>
  <c r="CT665" i="1"/>
  <c r="CU665" i="1"/>
  <c r="CV665" i="1"/>
  <c r="CW665" i="1"/>
  <c r="CX665" i="1"/>
  <c r="CY665" i="1"/>
  <c r="CZ665" i="1"/>
  <c r="DA665" i="1"/>
  <c r="DB665" i="1"/>
  <c r="DC665" i="1"/>
  <c r="DD665" i="1"/>
  <c r="DE665" i="1"/>
  <c r="DF665" i="1"/>
  <c r="DG665" i="1"/>
  <c r="DH665" i="1"/>
  <c r="DI665" i="1"/>
  <c r="DJ665" i="1"/>
  <c r="DK665" i="1"/>
  <c r="DL665" i="1"/>
  <c r="DM665" i="1"/>
  <c r="DN665" i="1"/>
  <c r="DO665" i="1"/>
  <c r="DP665" i="1"/>
  <c r="CP666" i="1"/>
  <c r="CQ666" i="1"/>
  <c r="CR666" i="1"/>
  <c r="CS666" i="1"/>
  <c r="CT666" i="1"/>
  <c r="CU666" i="1"/>
  <c r="CV666" i="1"/>
  <c r="CW666" i="1"/>
  <c r="CX666" i="1"/>
  <c r="CY666" i="1"/>
  <c r="CZ666" i="1"/>
  <c r="DA666" i="1"/>
  <c r="DB666" i="1"/>
  <c r="DC666" i="1"/>
  <c r="DD666" i="1"/>
  <c r="DE666" i="1"/>
  <c r="DF666" i="1"/>
  <c r="DG666" i="1"/>
  <c r="DH666" i="1"/>
  <c r="DI666" i="1"/>
  <c r="DJ666" i="1"/>
  <c r="DK666" i="1"/>
  <c r="DL666" i="1"/>
  <c r="DM666" i="1"/>
  <c r="DN666" i="1"/>
  <c r="DO666" i="1"/>
  <c r="DP666" i="1"/>
  <c r="CP667" i="1"/>
  <c r="CQ667" i="1"/>
  <c r="CR667" i="1"/>
  <c r="CS667" i="1"/>
  <c r="CT667" i="1"/>
  <c r="CU667" i="1"/>
  <c r="CV667" i="1"/>
  <c r="CW667" i="1"/>
  <c r="CX667" i="1"/>
  <c r="CY667" i="1"/>
  <c r="CZ667" i="1"/>
  <c r="DA667" i="1"/>
  <c r="DB667" i="1"/>
  <c r="DC667" i="1"/>
  <c r="DD667" i="1"/>
  <c r="DE667" i="1"/>
  <c r="DF667" i="1"/>
  <c r="DG667" i="1"/>
  <c r="DH667" i="1"/>
  <c r="DI667" i="1"/>
  <c r="DJ667" i="1"/>
  <c r="DK667" i="1"/>
  <c r="DL667" i="1"/>
  <c r="DM667" i="1"/>
  <c r="DN667" i="1"/>
  <c r="DO667" i="1"/>
  <c r="DP667" i="1"/>
  <c r="CP668" i="1"/>
  <c r="CQ668" i="1"/>
  <c r="CR668" i="1"/>
  <c r="CS668" i="1"/>
  <c r="CT668" i="1"/>
  <c r="CU668" i="1"/>
  <c r="CV668" i="1"/>
  <c r="CW668" i="1"/>
  <c r="CX668" i="1"/>
  <c r="CY668" i="1"/>
  <c r="CZ668" i="1"/>
  <c r="DA668" i="1"/>
  <c r="DB668" i="1"/>
  <c r="DC668" i="1"/>
  <c r="DD668" i="1"/>
  <c r="DE668" i="1"/>
  <c r="DF668" i="1"/>
  <c r="DG668" i="1"/>
  <c r="DH668" i="1"/>
  <c r="DI668" i="1"/>
  <c r="DJ668" i="1"/>
  <c r="DK668" i="1"/>
  <c r="DL668" i="1"/>
  <c r="DM668" i="1"/>
  <c r="DN668" i="1"/>
  <c r="DO668" i="1"/>
  <c r="DP668" i="1"/>
  <c r="CP669" i="1"/>
  <c r="CQ669" i="1"/>
  <c r="CR669" i="1"/>
  <c r="CS669" i="1"/>
  <c r="CT669" i="1"/>
  <c r="CU669" i="1"/>
  <c r="CV669" i="1"/>
  <c r="CW669" i="1"/>
  <c r="CX669" i="1"/>
  <c r="CY669" i="1"/>
  <c r="CZ669" i="1"/>
  <c r="DA669" i="1"/>
  <c r="DB669" i="1"/>
  <c r="DC669" i="1"/>
  <c r="DD669" i="1"/>
  <c r="DE669" i="1"/>
  <c r="DF669" i="1"/>
  <c r="DG669" i="1"/>
  <c r="DH669" i="1"/>
  <c r="DI669" i="1"/>
  <c r="DJ669" i="1"/>
  <c r="DK669" i="1"/>
  <c r="DL669" i="1"/>
  <c r="DM669" i="1"/>
  <c r="DN669" i="1"/>
  <c r="DO669" i="1"/>
  <c r="DP669" i="1"/>
  <c r="CP670" i="1"/>
  <c r="CQ670" i="1"/>
  <c r="CR670" i="1"/>
  <c r="CS670" i="1"/>
  <c r="CT670" i="1"/>
  <c r="CU670" i="1"/>
  <c r="CV670" i="1"/>
  <c r="CW670" i="1"/>
  <c r="CX670" i="1"/>
  <c r="CY670" i="1"/>
  <c r="CZ670" i="1"/>
  <c r="DA670" i="1"/>
  <c r="DB670" i="1"/>
  <c r="DC670" i="1"/>
  <c r="DD670" i="1"/>
  <c r="DE670" i="1"/>
  <c r="DF670" i="1"/>
  <c r="DG670" i="1"/>
  <c r="DH670" i="1"/>
  <c r="DI670" i="1"/>
  <c r="DJ670" i="1"/>
  <c r="DK670" i="1"/>
  <c r="DL670" i="1"/>
  <c r="DM670" i="1"/>
  <c r="DN670" i="1"/>
  <c r="DO670" i="1"/>
  <c r="DP670" i="1"/>
  <c r="CP671" i="1"/>
  <c r="CQ671" i="1"/>
  <c r="CR671" i="1"/>
  <c r="CS671" i="1"/>
  <c r="CT671" i="1"/>
  <c r="CU671" i="1"/>
  <c r="CV671" i="1"/>
  <c r="CW671" i="1"/>
  <c r="CX671" i="1"/>
  <c r="CY671" i="1"/>
  <c r="CZ671" i="1"/>
  <c r="DA671" i="1"/>
  <c r="DB671" i="1"/>
  <c r="DC671" i="1"/>
  <c r="DD671" i="1"/>
  <c r="DE671" i="1"/>
  <c r="DF671" i="1"/>
  <c r="DG671" i="1"/>
  <c r="DH671" i="1"/>
  <c r="DI671" i="1"/>
  <c r="DJ671" i="1"/>
  <c r="DK671" i="1"/>
  <c r="DL671" i="1"/>
  <c r="DM671" i="1"/>
  <c r="DN671" i="1"/>
  <c r="DO671" i="1"/>
  <c r="DP671" i="1"/>
  <c r="CP672" i="1"/>
  <c r="CQ672" i="1"/>
  <c r="CR672" i="1"/>
  <c r="CS672" i="1"/>
  <c r="CT672" i="1"/>
  <c r="CU672" i="1"/>
  <c r="CV672" i="1"/>
  <c r="CW672" i="1"/>
  <c r="CX672" i="1"/>
  <c r="CY672" i="1"/>
  <c r="CZ672" i="1"/>
  <c r="DA672" i="1"/>
  <c r="DB672" i="1"/>
  <c r="DC672" i="1"/>
  <c r="DD672" i="1"/>
  <c r="DE672" i="1"/>
  <c r="DF672" i="1"/>
  <c r="DG672" i="1"/>
  <c r="DH672" i="1"/>
  <c r="DI672" i="1"/>
  <c r="DJ672" i="1"/>
  <c r="DK672" i="1"/>
  <c r="DL672" i="1"/>
  <c r="DM672" i="1"/>
  <c r="DN672" i="1"/>
  <c r="DO672" i="1"/>
  <c r="DP672" i="1"/>
  <c r="CP673" i="1"/>
  <c r="CQ673" i="1"/>
  <c r="CR673" i="1"/>
  <c r="CS673" i="1"/>
  <c r="CT673" i="1"/>
  <c r="CU673" i="1"/>
  <c r="CV673" i="1"/>
  <c r="CW673" i="1"/>
  <c r="CX673" i="1"/>
  <c r="CY673" i="1"/>
  <c r="CZ673" i="1"/>
  <c r="DA673" i="1"/>
  <c r="DB673" i="1"/>
  <c r="DC673" i="1"/>
  <c r="DD673" i="1"/>
  <c r="DE673" i="1"/>
  <c r="DF673" i="1"/>
  <c r="DG673" i="1"/>
  <c r="DH673" i="1"/>
  <c r="DI673" i="1"/>
  <c r="DJ673" i="1"/>
  <c r="DK673" i="1"/>
  <c r="DL673" i="1"/>
  <c r="DM673" i="1"/>
  <c r="DN673" i="1"/>
  <c r="DO673" i="1"/>
  <c r="DP673" i="1"/>
  <c r="CP674" i="1"/>
  <c r="CQ674" i="1"/>
  <c r="CR674" i="1"/>
  <c r="CS674" i="1"/>
  <c r="CT674" i="1"/>
  <c r="CU674" i="1"/>
  <c r="CV674" i="1"/>
  <c r="CW674" i="1"/>
  <c r="CX674" i="1"/>
  <c r="CY674" i="1"/>
  <c r="CZ674" i="1"/>
  <c r="DA674" i="1"/>
  <c r="DB674" i="1"/>
  <c r="DC674" i="1"/>
  <c r="DD674" i="1"/>
  <c r="DE674" i="1"/>
  <c r="DF674" i="1"/>
  <c r="DG674" i="1"/>
  <c r="DH674" i="1"/>
  <c r="DI674" i="1"/>
  <c r="DJ674" i="1"/>
  <c r="DK674" i="1"/>
  <c r="DL674" i="1"/>
  <c r="DM674" i="1"/>
  <c r="DN674" i="1"/>
  <c r="DO674" i="1"/>
  <c r="DP674" i="1"/>
  <c r="CP675" i="1"/>
  <c r="CQ675" i="1"/>
  <c r="CR675" i="1"/>
  <c r="CS675" i="1"/>
  <c r="CT675" i="1"/>
  <c r="CU675" i="1"/>
  <c r="CV675" i="1"/>
  <c r="CW675" i="1"/>
  <c r="CX675" i="1"/>
  <c r="CY675" i="1"/>
  <c r="CZ675" i="1"/>
  <c r="DA675" i="1"/>
  <c r="DB675" i="1"/>
  <c r="DC675" i="1"/>
  <c r="DD675" i="1"/>
  <c r="DE675" i="1"/>
  <c r="DF675" i="1"/>
  <c r="DG675" i="1"/>
  <c r="DH675" i="1"/>
  <c r="DI675" i="1"/>
  <c r="DJ675" i="1"/>
  <c r="DK675" i="1"/>
  <c r="DL675" i="1"/>
  <c r="DM675" i="1"/>
  <c r="DN675" i="1"/>
  <c r="DO675" i="1"/>
  <c r="DP675" i="1"/>
  <c r="CP676" i="1"/>
  <c r="CQ676" i="1"/>
  <c r="CR676" i="1"/>
  <c r="CS676" i="1"/>
  <c r="CT676" i="1"/>
  <c r="CU676" i="1"/>
  <c r="CV676" i="1"/>
  <c r="CW676" i="1"/>
  <c r="CX676" i="1"/>
  <c r="CY676" i="1"/>
  <c r="CZ676" i="1"/>
  <c r="DA676" i="1"/>
  <c r="DB676" i="1"/>
  <c r="DC676" i="1"/>
  <c r="DD676" i="1"/>
  <c r="DE676" i="1"/>
  <c r="DF676" i="1"/>
  <c r="DG676" i="1"/>
  <c r="DH676" i="1"/>
  <c r="DI676" i="1"/>
  <c r="DJ676" i="1"/>
  <c r="DK676" i="1"/>
  <c r="DL676" i="1"/>
  <c r="DM676" i="1"/>
  <c r="DN676" i="1"/>
  <c r="DO676" i="1"/>
  <c r="DP676" i="1"/>
  <c r="CP677" i="1"/>
  <c r="CQ677" i="1"/>
  <c r="CR677" i="1"/>
  <c r="CS677" i="1"/>
  <c r="CT677" i="1"/>
  <c r="CU677" i="1"/>
  <c r="CV677" i="1"/>
  <c r="CW677" i="1"/>
  <c r="CX677" i="1"/>
  <c r="CY677" i="1"/>
  <c r="CZ677" i="1"/>
  <c r="DA677" i="1"/>
  <c r="DB677" i="1"/>
  <c r="DC677" i="1"/>
  <c r="DD677" i="1"/>
  <c r="DE677" i="1"/>
  <c r="DF677" i="1"/>
  <c r="DG677" i="1"/>
  <c r="DH677" i="1"/>
  <c r="DI677" i="1"/>
  <c r="DJ677" i="1"/>
  <c r="DK677" i="1"/>
  <c r="DL677" i="1"/>
  <c r="DM677" i="1"/>
  <c r="DN677" i="1"/>
  <c r="DO677" i="1"/>
  <c r="DP677" i="1"/>
  <c r="CP678" i="1"/>
  <c r="CQ678" i="1"/>
  <c r="CR678" i="1"/>
  <c r="CS678" i="1"/>
  <c r="CT678" i="1"/>
  <c r="CU678" i="1"/>
  <c r="CV678" i="1"/>
  <c r="CW678" i="1"/>
  <c r="CX678" i="1"/>
  <c r="CY678" i="1"/>
  <c r="CZ678" i="1"/>
  <c r="DA678" i="1"/>
  <c r="DB678" i="1"/>
  <c r="DC678" i="1"/>
  <c r="DD678" i="1"/>
  <c r="DE678" i="1"/>
  <c r="DF678" i="1"/>
  <c r="DG678" i="1"/>
  <c r="DH678" i="1"/>
  <c r="DI678" i="1"/>
  <c r="DJ678" i="1"/>
  <c r="DK678" i="1"/>
  <c r="DL678" i="1"/>
  <c r="DM678" i="1"/>
  <c r="DN678" i="1"/>
  <c r="DO678" i="1"/>
  <c r="DP678" i="1"/>
  <c r="CP679" i="1"/>
  <c r="CQ679" i="1"/>
  <c r="CR679" i="1"/>
  <c r="CS679" i="1"/>
  <c r="CT679" i="1"/>
  <c r="CU679" i="1"/>
  <c r="CV679" i="1"/>
  <c r="CW679" i="1"/>
  <c r="CX679" i="1"/>
  <c r="CY679" i="1"/>
  <c r="CZ679" i="1"/>
  <c r="DA679" i="1"/>
  <c r="DB679" i="1"/>
  <c r="DC679" i="1"/>
  <c r="DD679" i="1"/>
  <c r="DE679" i="1"/>
  <c r="DF679" i="1"/>
  <c r="DG679" i="1"/>
  <c r="DH679" i="1"/>
  <c r="DI679" i="1"/>
  <c r="DJ679" i="1"/>
  <c r="DK679" i="1"/>
  <c r="DL679" i="1"/>
  <c r="DM679" i="1"/>
  <c r="DN679" i="1"/>
  <c r="DO679" i="1"/>
  <c r="DP679" i="1"/>
  <c r="CP680" i="1"/>
  <c r="CQ680" i="1"/>
  <c r="CR680" i="1"/>
  <c r="CS680" i="1"/>
  <c r="CT680" i="1"/>
  <c r="CU680" i="1"/>
  <c r="CV680" i="1"/>
  <c r="CW680" i="1"/>
  <c r="CX680" i="1"/>
  <c r="CY680" i="1"/>
  <c r="CZ680" i="1"/>
  <c r="DA680" i="1"/>
  <c r="DB680" i="1"/>
  <c r="DC680" i="1"/>
  <c r="DD680" i="1"/>
  <c r="DE680" i="1"/>
  <c r="DF680" i="1"/>
  <c r="DG680" i="1"/>
  <c r="DH680" i="1"/>
  <c r="DI680" i="1"/>
  <c r="DJ680" i="1"/>
  <c r="DK680" i="1"/>
  <c r="DL680" i="1"/>
  <c r="DM680" i="1"/>
  <c r="DN680" i="1"/>
  <c r="DO680" i="1"/>
  <c r="DP680" i="1"/>
  <c r="CP681" i="1"/>
  <c r="CQ681" i="1"/>
  <c r="CR681" i="1"/>
  <c r="CS681" i="1"/>
  <c r="CT681" i="1"/>
  <c r="CU681" i="1"/>
  <c r="CV681" i="1"/>
  <c r="CW681" i="1"/>
  <c r="CX681" i="1"/>
  <c r="CY681" i="1"/>
  <c r="CZ681" i="1"/>
  <c r="DA681" i="1"/>
  <c r="DB681" i="1"/>
  <c r="DC681" i="1"/>
  <c r="DD681" i="1"/>
  <c r="DE681" i="1"/>
  <c r="DF681" i="1"/>
  <c r="DG681" i="1"/>
  <c r="DH681" i="1"/>
  <c r="DI681" i="1"/>
  <c r="DJ681" i="1"/>
  <c r="DK681" i="1"/>
  <c r="DL681" i="1"/>
  <c r="DM681" i="1"/>
  <c r="DN681" i="1"/>
  <c r="DO681" i="1"/>
  <c r="DP681" i="1"/>
  <c r="CP682" i="1"/>
  <c r="CQ682" i="1"/>
  <c r="CR682" i="1"/>
  <c r="CS682" i="1"/>
  <c r="CT682" i="1"/>
  <c r="CU682" i="1"/>
  <c r="CV682" i="1"/>
  <c r="CW682" i="1"/>
  <c r="CX682" i="1"/>
  <c r="CY682" i="1"/>
  <c r="CZ682" i="1"/>
  <c r="DA682" i="1"/>
  <c r="DB682" i="1"/>
  <c r="DC682" i="1"/>
  <c r="DD682" i="1"/>
  <c r="DE682" i="1"/>
  <c r="DF682" i="1"/>
  <c r="DG682" i="1"/>
  <c r="DH682" i="1"/>
  <c r="DI682" i="1"/>
  <c r="DJ682" i="1"/>
  <c r="DK682" i="1"/>
  <c r="DL682" i="1"/>
  <c r="DM682" i="1"/>
  <c r="DN682" i="1"/>
  <c r="DO682" i="1"/>
  <c r="DP682" i="1"/>
  <c r="CP683" i="1"/>
  <c r="CQ683" i="1"/>
  <c r="CR683" i="1"/>
  <c r="CS683" i="1"/>
  <c r="CT683" i="1"/>
  <c r="CU683" i="1"/>
  <c r="CV683" i="1"/>
  <c r="CW683" i="1"/>
  <c r="CX683" i="1"/>
  <c r="CY683" i="1"/>
  <c r="CZ683" i="1"/>
  <c r="DA683" i="1"/>
  <c r="DB683" i="1"/>
  <c r="DC683" i="1"/>
  <c r="DD683" i="1"/>
  <c r="DE683" i="1"/>
  <c r="DF683" i="1"/>
  <c r="DG683" i="1"/>
  <c r="DH683" i="1"/>
  <c r="DI683" i="1"/>
  <c r="DJ683" i="1"/>
  <c r="DK683" i="1"/>
  <c r="DL683" i="1"/>
  <c r="DM683" i="1"/>
  <c r="DN683" i="1"/>
  <c r="DO683" i="1"/>
  <c r="DP683" i="1"/>
  <c r="CP684" i="1"/>
  <c r="CQ684" i="1"/>
  <c r="CR684" i="1"/>
  <c r="CS684" i="1"/>
  <c r="CT684" i="1"/>
  <c r="CU684" i="1"/>
  <c r="CV684" i="1"/>
  <c r="CW684" i="1"/>
  <c r="CX684" i="1"/>
  <c r="CY684" i="1"/>
  <c r="CZ684" i="1"/>
  <c r="DA684" i="1"/>
  <c r="DB684" i="1"/>
  <c r="DC684" i="1"/>
  <c r="DD684" i="1"/>
  <c r="DE684" i="1"/>
  <c r="DF684" i="1"/>
  <c r="DG684" i="1"/>
  <c r="DH684" i="1"/>
  <c r="DI684" i="1"/>
  <c r="DJ684" i="1"/>
  <c r="DK684" i="1"/>
  <c r="DL684" i="1"/>
  <c r="DM684" i="1"/>
  <c r="DN684" i="1"/>
  <c r="DO684" i="1"/>
  <c r="DP684" i="1"/>
  <c r="CP685" i="1"/>
  <c r="CQ685" i="1"/>
  <c r="CR685" i="1"/>
  <c r="CS685" i="1"/>
  <c r="CT685" i="1"/>
  <c r="CU685" i="1"/>
  <c r="CV685" i="1"/>
  <c r="CW685" i="1"/>
  <c r="CX685" i="1"/>
  <c r="CY685" i="1"/>
  <c r="CZ685" i="1"/>
  <c r="DA685" i="1"/>
  <c r="DB685" i="1"/>
  <c r="DC685" i="1"/>
  <c r="DD685" i="1"/>
  <c r="DE685" i="1"/>
  <c r="DF685" i="1"/>
  <c r="DG685" i="1"/>
  <c r="DH685" i="1"/>
  <c r="DI685" i="1"/>
  <c r="DJ685" i="1"/>
  <c r="DK685" i="1"/>
  <c r="DL685" i="1"/>
  <c r="DM685" i="1"/>
  <c r="DN685" i="1"/>
  <c r="DO685" i="1"/>
  <c r="DP685" i="1"/>
  <c r="CP686" i="1"/>
  <c r="CQ686" i="1"/>
  <c r="CR686" i="1"/>
  <c r="CS686" i="1"/>
  <c r="CT686" i="1"/>
  <c r="CU686" i="1"/>
  <c r="CV686" i="1"/>
  <c r="CW686" i="1"/>
  <c r="CX686" i="1"/>
  <c r="CY686" i="1"/>
  <c r="CZ686" i="1"/>
  <c r="DA686" i="1"/>
  <c r="DB686" i="1"/>
  <c r="DC686" i="1"/>
  <c r="DD686" i="1"/>
  <c r="DE686" i="1"/>
  <c r="DF686" i="1"/>
  <c r="DG686" i="1"/>
  <c r="DH686" i="1"/>
  <c r="DI686" i="1"/>
  <c r="DJ686" i="1"/>
  <c r="DK686" i="1"/>
  <c r="DL686" i="1"/>
  <c r="DM686" i="1"/>
  <c r="DN686" i="1"/>
  <c r="DO686" i="1"/>
  <c r="DP686" i="1"/>
  <c r="CP687" i="1"/>
  <c r="CQ687" i="1"/>
  <c r="CR687" i="1"/>
  <c r="CS687" i="1"/>
  <c r="CT687" i="1"/>
  <c r="CU687" i="1"/>
  <c r="CV687" i="1"/>
  <c r="CW687" i="1"/>
  <c r="CX687" i="1"/>
  <c r="CY687" i="1"/>
  <c r="CZ687" i="1"/>
  <c r="DA687" i="1"/>
  <c r="DB687" i="1"/>
  <c r="DC687" i="1"/>
  <c r="DD687" i="1"/>
  <c r="DE687" i="1"/>
  <c r="DF687" i="1"/>
  <c r="DG687" i="1"/>
  <c r="DH687" i="1"/>
  <c r="DI687" i="1"/>
  <c r="DJ687" i="1"/>
  <c r="DK687" i="1"/>
  <c r="DL687" i="1"/>
  <c r="DM687" i="1"/>
  <c r="DN687" i="1"/>
  <c r="DO687" i="1"/>
  <c r="DP687" i="1"/>
  <c r="CP688" i="1"/>
  <c r="CQ688" i="1"/>
  <c r="CR688" i="1"/>
  <c r="CS688" i="1"/>
  <c r="CT688" i="1"/>
  <c r="CU688" i="1"/>
  <c r="CV688" i="1"/>
  <c r="CW688" i="1"/>
  <c r="CX688" i="1"/>
  <c r="CY688" i="1"/>
  <c r="CZ688" i="1"/>
  <c r="DA688" i="1"/>
  <c r="DB688" i="1"/>
  <c r="DC688" i="1"/>
  <c r="DD688" i="1"/>
  <c r="DE688" i="1"/>
  <c r="DF688" i="1"/>
  <c r="DG688" i="1"/>
  <c r="DH688" i="1"/>
  <c r="DI688" i="1"/>
  <c r="DJ688" i="1"/>
  <c r="DK688" i="1"/>
  <c r="DL688" i="1"/>
  <c r="DM688" i="1"/>
  <c r="DN688" i="1"/>
  <c r="DO688" i="1"/>
  <c r="DP688" i="1"/>
  <c r="CP689" i="1"/>
  <c r="CQ689" i="1"/>
  <c r="CR689" i="1"/>
  <c r="CS689" i="1"/>
  <c r="CT689" i="1"/>
  <c r="CU689" i="1"/>
  <c r="CV689" i="1"/>
  <c r="CW689" i="1"/>
  <c r="CX689" i="1"/>
  <c r="CY689" i="1"/>
  <c r="CZ689" i="1"/>
  <c r="DA689" i="1"/>
  <c r="DB689" i="1"/>
  <c r="DC689" i="1"/>
  <c r="DD689" i="1"/>
  <c r="DE689" i="1"/>
  <c r="DF689" i="1"/>
  <c r="DG689" i="1"/>
  <c r="DH689" i="1"/>
  <c r="DI689" i="1"/>
  <c r="DJ689" i="1"/>
  <c r="DK689" i="1"/>
  <c r="DL689" i="1"/>
  <c r="DM689" i="1"/>
  <c r="DN689" i="1"/>
  <c r="DO689" i="1"/>
  <c r="DP689" i="1"/>
  <c r="CP690" i="1"/>
  <c r="CQ690" i="1"/>
  <c r="CR690" i="1"/>
  <c r="CS690" i="1"/>
  <c r="CT690" i="1"/>
  <c r="CU690" i="1"/>
  <c r="CV690" i="1"/>
  <c r="CW690" i="1"/>
  <c r="CX690" i="1"/>
  <c r="CY690" i="1"/>
  <c r="CZ690" i="1"/>
  <c r="DA690" i="1"/>
  <c r="DB690" i="1"/>
  <c r="DC690" i="1"/>
  <c r="DD690" i="1"/>
  <c r="DE690" i="1"/>
  <c r="DF690" i="1"/>
  <c r="DG690" i="1"/>
  <c r="DH690" i="1"/>
  <c r="DI690" i="1"/>
  <c r="DJ690" i="1"/>
  <c r="DK690" i="1"/>
  <c r="DL690" i="1"/>
  <c r="DM690" i="1"/>
  <c r="DN690" i="1"/>
  <c r="DO690" i="1"/>
  <c r="DP690" i="1"/>
  <c r="CP691" i="1"/>
  <c r="CQ691" i="1"/>
  <c r="CR691" i="1"/>
  <c r="CS691" i="1"/>
  <c r="CT691" i="1"/>
  <c r="CU691" i="1"/>
  <c r="CV691" i="1"/>
  <c r="CW691" i="1"/>
  <c r="CX691" i="1"/>
  <c r="CY691" i="1"/>
  <c r="CZ691" i="1"/>
  <c r="DA691" i="1"/>
  <c r="DB691" i="1"/>
  <c r="DC691" i="1"/>
  <c r="DD691" i="1"/>
  <c r="DE691" i="1"/>
  <c r="DF691" i="1"/>
  <c r="DG691" i="1"/>
  <c r="DH691" i="1"/>
  <c r="DI691" i="1"/>
  <c r="DJ691" i="1"/>
  <c r="DK691" i="1"/>
  <c r="DL691" i="1"/>
  <c r="DM691" i="1"/>
  <c r="DN691" i="1"/>
  <c r="DO691" i="1"/>
  <c r="DP691" i="1"/>
  <c r="CP692" i="1"/>
  <c r="CQ692" i="1"/>
  <c r="CR692" i="1"/>
  <c r="CS692" i="1"/>
  <c r="CT692" i="1"/>
  <c r="CU692" i="1"/>
  <c r="CV692" i="1"/>
  <c r="CW692" i="1"/>
  <c r="CX692" i="1"/>
  <c r="CY692" i="1"/>
  <c r="CZ692" i="1"/>
  <c r="DA692" i="1"/>
  <c r="DB692" i="1"/>
  <c r="DC692" i="1"/>
  <c r="DD692" i="1"/>
  <c r="DE692" i="1"/>
  <c r="DF692" i="1"/>
  <c r="DG692" i="1"/>
  <c r="DH692" i="1"/>
  <c r="DI692" i="1"/>
  <c r="DJ692" i="1"/>
  <c r="DK692" i="1"/>
  <c r="DL692" i="1"/>
  <c r="DM692" i="1"/>
  <c r="DN692" i="1"/>
  <c r="DO692" i="1"/>
  <c r="DP692" i="1"/>
  <c r="CP693" i="1"/>
  <c r="CQ693" i="1"/>
  <c r="CR693" i="1"/>
  <c r="CS693" i="1"/>
  <c r="CT693" i="1"/>
  <c r="CU693" i="1"/>
  <c r="CV693" i="1"/>
  <c r="CW693" i="1"/>
  <c r="CX693" i="1"/>
  <c r="CY693" i="1"/>
  <c r="CZ693" i="1"/>
  <c r="DA693" i="1"/>
  <c r="DB693" i="1"/>
  <c r="DC693" i="1"/>
  <c r="DD693" i="1"/>
  <c r="DE693" i="1"/>
  <c r="DF693" i="1"/>
  <c r="DG693" i="1"/>
  <c r="DH693" i="1"/>
  <c r="DI693" i="1"/>
  <c r="DJ693" i="1"/>
  <c r="DK693" i="1"/>
  <c r="DL693" i="1"/>
  <c r="DM693" i="1"/>
  <c r="DN693" i="1"/>
  <c r="DO693" i="1"/>
  <c r="DP693" i="1"/>
  <c r="CP694" i="1"/>
  <c r="CQ694" i="1"/>
  <c r="CR694" i="1"/>
  <c r="CS694" i="1"/>
  <c r="CT694" i="1"/>
  <c r="CU694" i="1"/>
  <c r="CV694" i="1"/>
  <c r="CW694" i="1"/>
  <c r="CX694" i="1"/>
  <c r="CY694" i="1"/>
  <c r="CZ694" i="1"/>
  <c r="DA694" i="1"/>
  <c r="DB694" i="1"/>
  <c r="DC694" i="1"/>
  <c r="DD694" i="1"/>
  <c r="DE694" i="1"/>
  <c r="DF694" i="1"/>
  <c r="DG694" i="1"/>
  <c r="DH694" i="1"/>
  <c r="DI694" i="1"/>
  <c r="DJ694" i="1"/>
  <c r="DK694" i="1"/>
  <c r="DL694" i="1"/>
  <c r="DM694" i="1"/>
  <c r="DN694" i="1"/>
  <c r="DO694" i="1"/>
  <c r="DP694" i="1"/>
  <c r="CP695" i="1"/>
  <c r="CQ695" i="1"/>
  <c r="CR695" i="1"/>
  <c r="CS695" i="1"/>
  <c r="CT695" i="1"/>
  <c r="CU695" i="1"/>
  <c r="CV695" i="1"/>
  <c r="CW695" i="1"/>
  <c r="CX695" i="1"/>
  <c r="CY695" i="1"/>
  <c r="CZ695" i="1"/>
  <c r="DA695" i="1"/>
  <c r="DB695" i="1"/>
  <c r="DC695" i="1"/>
  <c r="DD695" i="1"/>
  <c r="DE695" i="1"/>
  <c r="DF695" i="1"/>
  <c r="DG695" i="1"/>
  <c r="DH695" i="1"/>
  <c r="DI695" i="1"/>
  <c r="DJ695" i="1"/>
  <c r="DK695" i="1"/>
  <c r="DL695" i="1"/>
  <c r="DM695" i="1"/>
  <c r="DN695" i="1"/>
  <c r="DO695" i="1"/>
  <c r="DP695" i="1"/>
  <c r="CP696" i="1"/>
  <c r="CQ696" i="1"/>
  <c r="CR696" i="1"/>
  <c r="CS696" i="1"/>
  <c r="CT696" i="1"/>
  <c r="CU696" i="1"/>
  <c r="CV696" i="1"/>
  <c r="CW696" i="1"/>
  <c r="CX696" i="1"/>
  <c r="CY696" i="1"/>
  <c r="CZ696" i="1"/>
  <c r="DA696" i="1"/>
  <c r="DB696" i="1"/>
  <c r="DC696" i="1"/>
  <c r="DD696" i="1"/>
  <c r="DE696" i="1"/>
  <c r="DF696" i="1"/>
  <c r="DG696" i="1"/>
  <c r="DH696" i="1"/>
  <c r="DI696" i="1"/>
  <c r="DJ696" i="1"/>
  <c r="DK696" i="1"/>
  <c r="DL696" i="1"/>
  <c r="DM696" i="1"/>
  <c r="DN696" i="1"/>
  <c r="DO696" i="1"/>
  <c r="DP696" i="1"/>
  <c r="CP697" i="1"/>
  <c r="CQ697" i="1"/>
  <c r="CR697" i="1"/>
  <c r="CS697" i="1"/>
  <c r="CT697" i="1"/>
  <c r="CU697" i="1"/>
  <c r="CV697" i="1"/>
  <c r="CW697" i="1"/>
  <c r="CX697" i="1"/>
  <c r="CY697" i="1"/>
  <c r="CZ697" i="1"/>
  <c r="DA697" i="1"/>
  <c r="DB697" i="1"/>
  <c r="DC697" i="1"/>
  <c r="DD697" i="1"/>
  <c r="DE697" i="1"/>
  <c r="DF697" i="1"/>
  <c r="DG697" i="1"/>
  <c r="DH697" i="1"/>
  <c r="DI697" i="1"/>
  <c r="DJ697" i="1"/>
  <c r="DK697" i="1"/>
  <c r="DL697" i="1"/>
  <c r="DM697" i="1"/>
  <c r="DN697" i="1"/>
  <c r="DO697" i="1"/>
  <c r="DP697" i="1"/>
  <c r="CP698" i="1"/>
  <c r="CQ698" i="1"/>
  <c r="CR698" i="1"/>
  <c r="CS698" i="1"/>
  <c r="CT698" i="1"/>
  <c r="CU698" i="1"/>
  <c r="CV698" i="1"/>
  <c r="CW698" i="1"/>
  <c r="CX698" i="1"/>
  <c r="CY698" i="1"/>
  <c r="CZ698" i="1"/>
  <c r="DA698" i="1"/>
  <c r="DB698" i="1"/>
  <c r="DC698" i="1"/>
  <c r="DD698" i="1"/>
  <c r="DE698" i="1"/>
  <c r="DF698" i="1"/>
  <c r="DG698" i="1"/>
  <c r="DH698" i="1"/>
  <c r="DI698" i="1"/>
  <c r="DJ698" i="1"/>
  <c r="DK698" i="1"/>
  <c r="DL698" i="1"/>
  <c r="DM698" i="1"/>
  <c r="DN698" i="1"/>
  <c r="DO698" i="1"/>
  <c r="DP698" i="1"/>
  <c r="CP699" i="1"/>
  <c r="CQ699" i="1"/>
  <c r="CR699" i="1"/>
  <c r="CS699" i="1"/>
  <c r="CT699" i="1"/>
  <c r="CU699" i="1"/>
  <c r="CV699" i="1"/>
  <c r="CW699" i="1"/>
  <c r="CX699" i="1"/>
  <c r="CY699" i="1"/>
  <c r="CZ699" i="1"/>
  <c r="DA699" i="1"/>
  <c r="DB699" i="1"/>
  <c r="DC699" i="1"/>
  <c r="DD699" i="1"/>
  <c r="DE699" i="1"/>
  <c r="DF699" i="1"/>
  <c r="DG699" i="1"/>
  <c r="DH699" i="1"/>
  <c r="DI699" i="1"/>
  <c r="DJ699" i="1"/>
  <c r="DK699" i="1"/>
  <c r="DL699" i="1"/>
  <c r="DM699" i="1"/>
  <c r="DN699" i="1"/>
  <c r="DO699" i="1"/>
  <c r="DP699" i="1"/>
  <c r="CP700" i="1"/>
  <c r="CQ700" i="1"/>
  <c r="CR700" i="1"/>
  <c r="CS700" i="1"/>
  <c r="CT700" i="1"/>
  <c r="CU700" i="1"/>
  <c r="CV700" i="1"/>
  <c r="CW700" i="1"/>
  <c r="CX700" i="1"/>
  <c r="CY700" i="1"/>
  <c r="CZ700" i="1"/>
  <c r="DA700" i="1"/>
  <c r="DB700" i="1"/>
  <c r="DC700" i="1"/>
  <c r="DD700" i="1"/>
  <c r="DE700" i="1"/>
  <c r="DF700" i="1"/>
  <c r="DG700" i="1"/>
  <c r="DH700" i="1"/>
  <c r="DI700" i="1"/>
  <c r="DJ700" i="1"/>
  <c r="DK700" i="1"/>
  <c r="DL700" i="1"/>
  <c r="DM700" i="1"/>
  <c r="DN700" i="1"/>
  <c r="DO700" i="1"/>
  <c r="DP700" i="1"/>
  <c r="CP701" i="1"/>
  <c r="CQ701" i="1"/>
  <c r="CR701" i="1"/>
  <c r="CS701" i="1"/>
  <c r="CT701" i="1"/>
  <c r="CU701" i="1"/>
  <c r="CV701" i="1"/>
  <c r="CW701" i="1"/>
  <c r="CX701" i="1"/>
  <c r="CY701" i="1"/>
  <c r="CZ701" i="1"/>
  <c r="DA701" i="1"/>
  <c r="DB701" i="1"/>
  <c r="DC701" i="1"/>
  <c r="DD701" i="1"/>
  <c r="DE701" i="1"/>
  <c r="DF701" i="1"/>
  <c r="DG701" i="1"/>
  <c r="DH701" i="1"/>
  <c r="DI701" i="1"/>
  <c r="DJ701" i="1"/>
  <c r="DK701" i="1"/>
  <c r="DL701" i="1"/>
  <c r="DM701" i="1"/>
  <c r="DN701" i="1"/>
  <c r="DO701" i="1"/>
  <c r="DP701" i="1"/>
  <c r="CP702" i="1"/>
  <c r="CQ702" i="1"/>
  <c r="CR702" i="1"/>
  <c r="CS702" i="1"/>
  <c r="CT702" i="1"/>
  <c r="CU702" i="1"/>
  <c r="CV702" i="1"/>
  <c r="CW702" i="1"/>
  <c r="CX702" i="1"/>
  <c r="CY702" i="1"/>
  <c r="CZ702" i="1"/>
  <c r="DA702" i="1"/>
  <c r="DB702" i="1"/>
  <c r="DC702" i="1"/>
  <c r="DD702" i="1"/>
  <c r="DE702" i="1"/>
  <c r="DF702" i="1"/>
  <c r="DG702" i="1"/>
  <c r="DH702" i="1"/>
  <c r="DI702" i="1"/>
  <c r="DJ702" i="1"/>
  <c r="DK702" i="1"/>
  <c r="DL702" i="1"/>
  <c r="DM702" i="1"/>
  <c r="DN702" i="1"/>
  <c r="DO702" i="1"/>
  <c r="DP702" i="1"/>
  <c r="CP703" i="1"/>
  <c r="CQ703" i="1"/>
  <c r="CR703" i="1"/>
  <c r="CS703" i="1"/>
  <c r="CT703" i="1"/>
  <c r="CU703" i="1"/>
  <c r="CV703" i="1"/>
  <c r="CW703" i="1"/>
  <c r="CX703" i="1"/>
  <c r="CY703" i="1"/>
  <c r="CZ703" i="1"/>
  <c r="DA703" i="1"/>
  <c r="DB703" i="1"/>
  <c r="DC703" i="1"/>
  <c r="DD703" i="1"/>
  <c r="DE703" i="1"/>
  <c r="DF703" i="1"/>
  <c r="DG703" i="1"/>
  <c r="DH703" i="1"/>
  <c r="DI703" i="1"/>
  <c r="DJ703" i="1"/>
  <c r="DK703" i="1"/>
  <c r="DL703" i="1"/>
  <c r="DM703" i="1"/>
  <c r="DN703" i="1"/>
  <c r="DO703" i="1"/>
  <c r="DP703" i="1"/>
  <c r="CP704" i="1"/>
  <c r="CQ704" i="1"/>
  <c r="CR704" i="1"/>
  <c r="CS704" i="1"/>
  <c r="CT704" i="1"/>
  <c r="CU704" i="1"/>
  <c r="CV704" i="1"/>
  <c r="CW704" i="1"/>
  <c r="CX704" i="1"/>
  <c r="CY704" i="1"/>
  <c r="CZ704" i="1"/>
  <c r="DA704" i="1"/>
  <c r="DB704" i="1"/>
  <c r="DC704" i="1"/>
  <c r="DD704" i="1"/>
  <c r="DE704" i="1"/>
  <c r="DF704" i="1"/>
  <c r="DG704" i="1"/>
  <c r="DH704" i="1"/>
  <c r="DI704" i="1"/>
  <c r="DJ704" i="1"/>
  <c r="DK704" i="1"/>
  <c r="DL704" i="1"/>
  <c r="DM704" i="1"/>
  <c r="DN704" i="1"/>
  <c r="DO704" i="1"/>
  <c r="DP704" i="1"/>
  <c r="CP705" i="1"/>
  <c r="CQ705" i="1"/>
  <c r="CR705" i="1"/>
  <c r="CS705" i="1"/>
  <c r="CT705" i="1"/>
  <c r="CU705" i="1"/>
  <c r="CV705" i="1"/>
  <c r="CW705" i="1"/>
  <c r="CX705" i="1"/>
  <c r="CY705" i="1"/>
  <c r="CZ705" i="1"/>
  <c r="DA705" i="1"/>
  <c r="DB705" i="1"/>
  <c r="DC705" i="1"/>
  <c r="DD705" i="1"/>
  <c r="DE705" i="1"/>
  <c r="DF705" i="1"/>
  <c r="DG705" i="1"/>
  <c r="DH705" i="1"/>
  <c r="DI705" i="1"/>
  <c r="DJ705" i="1"/>
  <c r="DK705" i="1"/>
  <c r="DL705" i="1"/>
  <c r="DM705" i="1"/>
  <c r="DN705" i="1"/>
  <c r="DO705" i="1"/>
  <c r="DP705" i="1"/>
  <c r="CP706" i="1"/>
  <c r="CQ706" i="1"/>
  <c r="CR706" i="1"/>
  <c r="CS706" i="1"/>
  <c r="CT706" i="1"/>
  <c r="CU706" i="1"/>
  <c r="CV706" i="1"/>
  <c r="CW706" i="1"/>
  <c r="CX706" i="1"/>
  <c r="CY706" i="1"/>
  <c r="CZ706" i="1"/>
  <c r="DA706" i="1"/>
  <c r="DB706" i="1"/>
  <c r="DC706" i="1"/>
  <c r="DD706" i="1"/>
  <c r="DE706" i="1"/>
  <c r="DF706" i="1"/>
  <c r="DG706" i="1"/>
  <c r="DH706" i="1"/>
  <c r="DI706" i="1"/>
  <c r="DJ706" i="1"/>
  <c r="DK706" i="1"/>
  <c r="DL706" i="1"/>
  <c r="DM706" i="1"/>
  <c r="DN706" i="1"/>
  <c r="DO706" i="1"/>
  <c r="DP706" i="1"/>
  <c r="CP707" i="1"/>
  <c r="CQ707" i="1"/>
  <c r="CR707" i="1"/>
  <c r="CS707" i="1"/>
  <c r="CT707" i="1"/>
  <c r="CU707" i="1"/>
  <c r="CV707" i="1"/>
  <c r="CW707" i="1"/>
  <c r="CX707" i="1"/>
  <c r="CY707" i="1"/>
  <c r="CZ707" i="1"/>
  <c r="DA707" i="1"/>
  <c r="DB707" i="1"/>
  <c r="DC707" i="1"/>
  <c r="DD707" i="1"/>
  <c r="DE707" i="1"/>
  <c r="DF707" i="1"/>
  <c r="DG707" i="1"/>
  <c r="DH707" i="1"/>
  <c r="DI707" i="1"/>
  <c r="DJ707" i="1"/>
  <c r="DK707" i="1"/>
  <c r="DL707" i="1"/>
  <c r="DM707" i="1"/>
  <c r="DN707" i="1"/>
  <c r="DO707" i="1"/>
  <c r="DP707" i="1"/>
  <c r="CP708" i="1"/>
  <c r="CQ708" i="1"/>
  <c r="CR708" i="1"/>
  <c r="CS708" i="1"/>
  <c r="CT708" i="1"/>
  <c r="CU708" i="1"/>
  <c r="CV708" i="1"/>
  <c r="CW708" i="1"/>
  <c r="CX708" i="1"/>
  <c r="CY708" i="1"/>
  <c r="CZ708" i="1"/>
  <c r="DA708" i="1"/>
  <c r="DB708" i="1"/>
  <c r="DC708" i="1"/>
  <c r="DD708" i="1"/>
  <c r="DE708" i="1"/>
  <c r="DF708" i="1"/>
  <c r="DG708" i="1"/>
  <c r="DH708" i="1"/>
  <c r="DI708" i="1"/>
  <c r="DJ708" i="1"/>
  <c r="DK708" i="1"/>
  <c r="DL708" i="1"/>
  <c r="DM708" i="1"/>
  <c r="DN708" i="1"/>
  <c r="DO708" i="1"/>
  <c r="DP708" i="1"/>
  <c r="CP709" i="1"/>
  <c r="CQ709" i="1"/>
  <c r="CR709" i="1"/>
  <c r="CS709" i="1"/>
  <c r="CT709" i="1"/>
  <c r="CU709" i="1"/>
  <c r="CV709" i="1"/>
  <c r="CW709" i="1"/>
  <c r="CX709" i="1"/>
  <c r="CY709" i="1"/>
  <c r="CZ709" i="1"/>
  <c r="DA709" i="1"/>
  <c r="DB709" i="1"/>
  <c r="DC709" i="1"/>
  <c r="DD709" i="1"/>
  <c r="DE709" i="1"/>
  <c r="DF709" i="1"/>
  <c r="DG709" i="1"/>
  <c r="DH709" i="1"/>
  <c r="DI709" i="1"/>
  <c r="DJ709" i="1"/>
  <c r="DK709" i="1"/>
  <c r="DL709" i="1"/>
  <c r="DM709" i="1"/>
  <c r="DN709" i="1"/>
  <c r="DO709" i="1"/>
  <c r="DP709" i="1"/>
  <c r="CP710" i="1"/>
  <c r="CQ710" i="1"/>
  <c r="CR710" i="1"/>
  <c r="CS710" i="1"/>
  <c r="CT710" i="1"/>
  <c r="CU710" i="1"/>
  <c r="CV710" i="1"/>
  <c r="CW710" i="1"/>
  <c r="CX710" i="1"/>
  <c r="CY710" i="1"/>
  <c r="CZ710" i="1"/>
  <c r="DA710" i="1"/>
  <c r="DB710" i="1"/>
  <c r="DC710" i="1"/>
  <c r="DD710" i="1"/>
  <c r="DE710" i="1"/>
  <c r="DF710" i="1"/>
  <c r="DG710" i="1"/>
  <c r="DH710" i="1"/>
  <c r="DI710" i="1"/>
  <c r="DJ710" i="1"/>
  <c r="DK710" i="1"/>
  <c r="DL710" i="1"/>
  <c r="DM710" i="1"/>
  <c r="DN710" i="1"/>
  <c r="DO710" i="1"/>
  <c r="DP710" i="1"/>
  <c r="CP711" i="1"/>
  <c r="CQ711" i="1"/>
  <c r="CR711" i="1"/>
  <c r="CS711" i="1"/>
  <c r="CT711" i="1"/>
  <c r="CU711" i="1"/>
  <c r="CV711" i="1"/>
  <c r="CW711" i="1"/>
  <c r="CX711" i="1"/>
  <c r="CY711" i="1"/>
  <c r="CZ711" i="1"/>
  <c r="DA711" i="1"/>
  <c r="DB711" i="1"/>
  <c r="DC711" i="1"/>
  <c r="DD711" i="1"/>
  <c r="DE711" i="1"/>
  <c r="DF711" i="1"/>
  <c r="DG711" i="1"/>
  <c r="DH711" i="1"/>
  <c r="DI711" i="1"/>
  <c r="DJ711" i="1"/>
  <c r="DK711" i="1"/>
  <c r="DL711" i="1"/>
  <c r="DM711" i="1"/>
  <c r="DN711" i="1"/>
  <c r="DO711" i="1"/>
  <c r="DP711" i="1"/>
  <c r="CP712" i="1"/>
  <c r="CQ712" i="1"/>
  <c r="CR712" i="1"/>
  <c r="CS712" i="1"/>
  <c r="CT712" i="1"/>
  <c r="CU712" i="1"/>
  <c r="CV712" i="1"/>
  <c r="CW712" i="1"/>
  <c r="CX712" i="1"/>
  <c r="CY712" i="1"/>
  <c r="CZ712" i="1"/>
  <c r="DA712" i="1"/>
  <c r="DB712" i="1"/>
  <c r="DC712" i="1"/>
  <c r="DD712" i="1"/>
  <c r="DE712" i="1"/>
  <c r="DF712" i="1"/>
  <c r="DG712" i="1"/>
  <c r="DH712" i="1"/>
  <c r="DI712" i="1"/>
  <c r="DJ712" i="1"/>
  <c r="DK712" i="1"/>
  <c r="DL712" i="1"/>
  <c r="DM712" i="1"/>
  <c r="DN712" i="1"/>
  <c r="DO712" i="1"/>
  <c r="DP712" i="1"/>
  <c r="CP713" i="1"/>
  <c r="CQ713" i="1"/>
  <c r="CR713" i="1"/>
  <c r="CS713" i="1"/>
  <c r="CT713" i="1"/>
  <c r="CU713" i="1"/>
  <c r="CV713" i="1"/>
  <c r="CW713" i="1"/>
  <c r="CX713" i="1"/>
  <c r="CY713" i="1"/>
  <c r="CZ713" i="1"/>
  <c r="DA713" i="1"/>
  <c r="DB713" i="1"/>
  <c r="DC713" i="1"/>
  <c r="DD713" i="1"/>
  <c r="DE713" i="1"/>
  <c r="DF713" i="1"/>
  <c r="DG713" i="1"/>
  <c r="DH713" i="1"/>
  <c r="DI713" i="1"/>
  <c r="DJ713" i="1"/>
  <c r="DK713" i="1"/>
  <c r="DL713" i="1"/>
  <c r="DM713" i="1"/>
  <c r="DN713" i="1"/>
  <c r="DO713" i="1"/>
  <c r="DP713" i="1"/>
  <c r="CP714" i="1"/>
  <c r="CQ714" i="1"/>
  <c r="CR714" i="1"/>
  <c r="CS714" i="1"/>
  <c r="CT714" i="1"/>
  <c r="CU714" i="1"/>
  <c r="CV714" i="1"/>
  <c r="CW714" i="1"/>
  <c r="CX714" i="1"/>
  <c r="CY714" i="1"/>
  <c r="CZ714" i="1"/>
  <c r="DA714" i="1"/>
  <c r="DB714" i="1"/>
  <c r="DC714" i="1"/>
  <c r="DD714" i="1"/>
  <c r="DE714" i="1"/>
  <c r="DF714" i="1"/>
  <c r="DG714" i="1"/>
  <c r="DH714" i="1"/>
  <c r="DI714" i="1"/>
  <c r="DJ714" i="1"/>
  <c r="DK714" i="1"/>
  <c r="DL714" i="1"/>
  <c r="DM714" i="1"/>
  <c r="DN714" i="1"/>
  <c r="DO714" i="1"/>
  <c r="DP714" i="1"/>
  <c r="CP715" i="1"/>
  <c r="CQ715" i="1"/>
  <c r="CR715" i="1"/>
  <c r="CS715" i="1"/>
  <c r="CT715" i="1"/>
  <c r="CU715" i="1"/>
  <c r="CV715" i="1"/>
  <c r="CW715" i="1"/>
  <c r="CX715" i="1"/>
  <c r="CY715" i="1"/>
  <c r="CZ715" i="1"/>
  <c r="DA715" i="1"/>
  <c r="DB715" i="1"/>
  <c r="DC715" i="1"/>
  <c r="DD715" i="1"/>
  <c r="DE715" i="1"/>
  <c r="DF715" i="1"/>
  <c r="DG715" i="1"/>
  <c r="DH715" i="1"/>
  <c r="DI715" i="1"/>
  <c r="DJ715" i="1"/>
  <c r="DK715" i="1"/>
  <c r="DL715" i="1"/>
  <c r="DM715" i="1"/>
  <c r="DN715" i="1"/>
  <c r="DO715" i="1"/>
  <c r="DP715" i="1"/>
  <c r="CP716" i="1"/>
  <c r="CQ716" i="1"/>
  <c r="CR716" i="1"/>
  <c r="CS716" i="1"/>
  <c r="CT716" i="1"/>
  <c r="CU716" i="1"/>
  <c r="CV716" i="1"/>
  <c r="CW716" i="1"/>
  <c r="CX716" i="1"/>
  <c r="CY716" i="1"/>
  <c r="CZ716" i="1"/>
  <c r="DA716" i="1"/>
  <c r="DB716" i="1"/>
  <c r="DC716" i="1"/>
  <c r="DD716" i="1"/>
  <c r="DE716" i="1"/>
  <c r="DF716" i="1"/>
  <c r="DG716" i="1"/>
  <c r="DH716" i="1"/>
  <c r="DI716" i="1"/>
  <c r="DJ716" i="1"/>
  <c r="DK716" i="1"/>
  <c r="DL716" i="1"/>
  <c r="DM716" i="1"/>
  <c r="DN716" i="1"/>
  <c r="DO716" i="1"/>
  <c r="DP716" i="1"/>
  <c r="CP717" i="1"/>
  <c r="CQ717" i="1"/>
  <c r="CR717" i="1"/>
  <c r="CS717" i="1"/>
  <c r="CT717" i="1"/>
  <c r="CU717" i="1"/>
  <c r="CV717" i="1"/>
  <c r="CW717" i="1"/>
  <c r="CX717" i="1"/>
  <c r="CY717" i="1"/>
  <c r="CZ717" i="1"/>
  <c r="DA717" i="1"/>
  <c r="DB717" i="1"/>
  <c r="DC717" i="1"/>
  <c r="DD717" i="1"/>
  <c r="DE717" i="1"/>
  <c r="DF717" i="1"/>
  <c r="DG717" i="1"/>
  <c r="DH717" i="1"/>
  <c r="DI717" i="1"/>
  <c r="DJ717" i="1"/>
  <c r="DK717" i="1"/>
  <c r="DL717" i="1"/>
  <c r="DM717" i="1"/>
  <c r="DN717" i="1"/>
  <c r="DO717" i="1"/>
  <c r="DP717" i="1"/>
  <c r="CP718" i="1"/>
  <c r="CQ718" i="1"/>
  <c r="CR718" i="1"/>
  <c r="CS718" i="1"/>
  <c r="CT718" i="1"/>
  <c r="CU718" i="1"/>
  <c r="CV718" i="1"/>
  <c r="CW718" i="1"/>
  <c r="CX718" i="1"/>
  <c r="CY718" i="1"/>
  <c r="CZ718" i="1"/>
  <c r="DA718" i="1"/>
  <c r="DB718" i="1"/>
  <c r="DC718" i="1"/>
  <c r="DD718" i="1"/>
  <c r="DE718" i="1"/>
  <c r="DF718" i="1"/>
  <c r="DG718" i="1"/>
  <c r="DH718" i="1"/>
  <c r="DI718" i="1"/>
  <c r="DJ718" i="1"/>
  <c r="DK718" i="1"/>
  <c r="DL718" i="1"/>
  <c r="DM718" i="1"/>
  <c r="DN718" i="1"/>
  <c r="DO718" i="1"/>
  <c r="DP718" i="1"/>
  <c r="CP719" i="1"/>
  <c r="CQ719" i="1"/>
  <c r="CR719" i="1"/>
  <c r="CS719" i="1"/>
  <c r="CT719" i="1"/>
  <c r="CU719" i="1"/>
  <c r="CV719" i="1"/>
  <c r="CW719" i="1"/>
  <c r="CX719" i="1"/>
  <c r="CY719" i="1"/>
  <c r="CZ719" i="1"/>
  <c r="DA719" i="1"/>
  <c r="DB719" i="1"/>
  <c r="DC719" i="1"/>
  <c r="DD719" i="1"/>
  <c r="DE719" i="1"/>
  <c r="DF719" i="1"/>
  <c r="DG719" i="1"/>
  <c r="DH719" i="1"/>
  <c r="DI719" i="1"/>
  <c r="DJ719" i="1"/>
  <c r="DK719" i="1"/>
  <c r="DL719" i="1"/>
  <c r="DM719" i="1"/>
  <c r="DN719" i="1"/>
  <c r="DO719" i="1"/>
  <c r="DP719" i="1"/>
  <c r="CP720" i="1"/>
  <c r="CQ720" i="1"/>
  <c r="CR720" i="1"/>
  <c r="CS720" i="1"/>
  <c r="CT720" i="1"/>
  <c r="CU720" i="1"/>
  <c r="CV720" i="1"/>
  <c r="CW720" i="1"/>
  <c r="CX720" i="1"/>
  <c r="CY720" i="1"/>
  <c r="CZ720" i="1"/>
  <c r="DA720" i="1"/>
  <c r="DB720" i="1"/>
  <c r="DC720" i="1"/>
  <c r="DD720" i="1"/>
  <c r="DE720" i="1"/>
  <c r="DF720" i="1"/>
  <c r="DG720" i="1"/>
  <c r="DH720" i="1"/>
  <c r="DI720" i="1"/>
  <c r="DJ720" i="1"/>
  <c r="DK720" i="1"/>
  <c r="DL720" i="1"/>
  <c r="DM720" i="1"/>
  <c r="DN720" i="1"/>
  <c r="DO720" i="1"/>
  <c r="DP720" i="1"/>
  <c r="CP721" i="1"/>
  <c r="CQ721" i="1"/>
  <c r="CR721" i="1"/>
  <c r="CS721" i="1"/>
  <c r="CT721" i="1"/>
  <c r="CU721" i="1"/>
  <c r="CV721" i="1"/>
  <c r="CW721" i="1"/>
  <c r="CX721" i="1"/>
  <c r="CY721" i="1"/>
  <c r="CZ721" i="1"/>
  <c r="DA721" i="1"/>
  <c r="DB721" i="1"/>
  <c r="DC721" i="1"/>
  <c r="DD721" i="1"/>
  <c r="DE721" i="1"/>
  <c r="DF721" i="1"/>
  <c r="DG721" i="1"/>
  <c r="DH721" i="1"/>
  <c r="DI721" i="1"/>
  <c r="DJ721" i="1"/>
  <c r="DK721" i="1"/>
  <c r="DL721" i="1"/>
  <c r="DM721" i="1"/>
  <c r="DN721" i="1"/>
  <c r="DO721" i="1"/>
  <c r="DP721" i="1"/>
  <c r="CP722" i="1"/>
  <c r="CQ722" i="1"/>
  <c r="CR722" i="1"/>
  <c r="CS722" i="1"/>
  <c r="CT722" i="1"/>
  <c r="CU722" i="1"/>
  <c r="CV722" i="1"/>
  <c r="CW722" i="1"/>
  <c r="CX722" i="1"/>
  <c r="CY722" i="1"/>
  <c r="CZ722" i="1"/>
  <c r="DA722" i="1"/>
  <c r="DB722" i="1"/>
  <c r="DC722" i="1"/>
  <c r="DD722" i="1"/>
  <c r="DE722" i="1"/>
  <c r="DF722" i="1"/>
  <c r="DG722" i="1"/>
  <c r="DH722" i="1"/>
  <c r="DI722" i="1"/>
  <c r="DJ722" i="1"/>
  <c r="DK722" i="1"/>
  <c r="DL722" i="1"/>
  <c r="DM722" i="1"/>
  <c r="DN722" i="1"/>
  <c r="DO722" i="1"/>
  <c r="DP722" i="1"/>
  <c r="CP723" i="1"/>
  <c r="CQ723" i="1"/>
  <c r="CR723" i="1"/>
  <c r="CS723" i="1"/>
  <c r="CT723" i="1"/>
  <c r="CU723" i="1"/>
  <c r="CV723" i="1"/>
  <c r="CW723" i="1"/>
  <c r="CX723" i="1"/>
  <c r="CY723" i="1"/>
  <c r="CZ723" i="1"/>
  <c r="DA723" i="1"/>
  <c r="DB723" i="1"/>
  <c r="DC723" i="1"/>
  <c r="DD723" i="1"/>
  <c r="DE723" i="1"/>
  <c r="DF723" i="1"/>
  <c r="DG723" i="1"/>
  <c r="DH723" i="1"/>
  <c r="DI723" i="1"/>
  <c r="DJ723" i="1"/>
  <c r="DK723" i="1"/>
  <c r="DL723" i="1"/>
  <c r="DM723" i="1"/>
  <c r="DN723" i="1"/>
  <c r="DO723" i="1"/>
  <c r="DP723" i="1"/>
  <c r="CP724" i="1"/>
  <c r="CQ724" i="1"/>
  <c r="CR724" i="1"/>
  <c r="CS724" i="1"/>
  <c r="CT724" i="1"/>
  <c r="CU724" i="1"/>
  <c r="CV724" i="1"/>
  <c r="CW724" i="1"/>
  <c r="CX724" i="1"/>
  <c r="CY724" i="1"/>
  <c r="CZ724" i="1"/>
  <c r="DA724" i="1"/>
  <c r="DB724" i="1"/>
  <c r="DC724" i="1"/>
  <c r="DD724" i="1"/>
  <c r="DE724" i="1"/>
  <c r="DF724" i="1"/>
  <c r="DG724" i="1"/>
  <c r="DH724" i="1"/>
  <c r="DI724" i="1"/>
  <c r="DJ724" i="1"/>
  <c r="DK724" i="1"/>
  <c r="DL724" i="1"/>
  <c r="DM724" i="1"/>
  <c r="DN724" i="1"/>
  <c r="DO724" i="1"/>
  <c r="DP724" i="1"/>
  <c r="CP725" i="1"/>
  <c r="CQ725" i="1"/>
  <c r="CR725" i="1"/>
  <c r="CS725" i="1"/>
  <c r="CT725" i="1"/>
  <c r="CU725" i="1"/>
  <c r="CV725" i="1"/>
  <c r="CW725" i="1"/>
  <c r="CX725" i="1"/>
  <c r="CY725" i="1"/>
  <c r="CZ725" i="1"/>
  <c r="DA725" i="1"/>
  <c r="DB725" i="1"/>
  <c r="DC725" i="1"/>
  <c r="DD725" i="1"/>
  <c r="DE725" i="1"/>
  <c r="DF725" i="1"/>
  <c r="DG725" i="1"/>
  <c r="DH725" i="1"/>
  <c r="DI725" i="1"/>
  <c r="DJ725" i="1"/>
  <c r="DK725" i="1"/>
  <c r="DL725" i="1"/>
  <c r="DM725" i="1"/>
  <c r="DN725" i="1"/>
  <c r="DO725" i="1"/>
  <c r="DP725" i="1"/>
  <c r="CP726" i="1"/>
  <c r="CQ726" i="1"/>
  <c r="CR726" i="1"/>
  <c r="CS726" i="1"/>
  <c r="CT726" i="1"/>
  <c r="CU726" i="1"/>
  <c r="CV726" i="1"/>
  <c r="CW726" i="1"/>
  <c r="CX726" i="1"/>
  <c r="CY726" i="1"/>
  <c r="CZ726" i="1"/>
  <c r="DA726" i="1"/>
  <c r="DB726" i="1"/>
  <c r="DC726" i="1"/>
  <c r="DD726" i="1"/>
  <c r="DE726" i="1"/>
  <c r="DF726" i="1"/>
  <c r="DG726" i="1"/>
  <c r="DH726" i="1"/>
  <c r="DI726" i="1"/>
  <c r="DJ726" i="1"/>
  <c r="DK726" i="1"/>
  <c r="DL726" i="1"/>
  <c r="DM726" i="1"/>
  <c r="DN726" i="1"/>
  <c r="DO726" i="1"/>
  <c r="DP726" i="1"/>
  <c r="CP727" i="1"/>
  <c r="CQ727" i="1"/>
  <c r="CR727" i="1"/>
  <c r="CS727" i="1"/>
  <c r="CT727" i="1"/>
  <c r="CU727" i="1"/>
  <c r="CV727" i="1"/>
  <c r="CW727" i="1"/>
  <c r="CX727" i="1"/>
  <c r="CY727" i="1"/>
  <c r="CZ727" i="1"/>
  <c r="DA727" i="1"/>
  <c r="DB727" i="1"/>
  <c r="DC727" i="1"/>
  <c r="DD727" i="1"/>
  <c r="DE727" i="1"/>
  <c r="DF727" i="1"/>
  <c r="DG727" i="1"/>
  <c r="DH727" i="1"/>
  <c r="DI727" i="1"/>
  <c r="DJ727" i="1"/>
  <c r="DK727" i="1"/>
  <c r="DL727" i="1"/>
  <c r="DM727" i="1"/>
  <c r="DN727" i="1"/>
  <c r="DO727" i="1"/>
  <c r="DP727" i="1"/>
  <c r="CP728" i="1"/>
  <c r="CQ728" i="1"/>
  <c r="CR728" i="1"/>
  <c r="CS728" i="1"/>
  <c r="CT728" i="1"/>
  <c r="CU728" i="1"/>
  <c r="CV728" i="1"/>
  <c r="CW728" i="1"/>
  <c r="CX728" i="1"/>
  <c r="CY728" i="1"/>
  <c r="CZ728" i="1"/>
  <c r="DA728" i="1"/>
  <c r="DB728" i="1"/>
  <c r="DC728" i="1"/>
  <c r="DD728" i="1"/>
  <c r="DE728" i="1"/>
  <c r="DF728" i="1"/>
  <c r="DG728" i="1"/>
  <c r="DH728" i="1"/>
  <c r="DI728" i="1"/>
  <c r="DJ728" i="1"/>
  <c r="DK728" i="1"/>
  <c r="DL728" i="1"/>
  <c r="DM728" i="1"/>
  <c r="DN728" i="1"/>
  <c r="DO728" i="1"/>
  <c r="DP728" i="1"/>
  <c r="CP729" i="1"/>
  <c r="CQ729" i="1"/>
  <c r="CR729" i="1"/>
  <c r="CS729" i="1"/>
  <c r="CT729" i="1"/>
  <c r="CU729" i="1"/>
  <c r="CV729" i="1"/>
  <c r="CW729" i="1"/>
  <c r="CX729" i="1"/>
  <c r="CY729" i="1"/>
  <c r="CZ729" i="1"/>
  <c r="DA729" i="1"/>
  <c r="DB729" i="1"/>
  <c r="DC729" i="1"/>
  <c r="DD729" i="1"/>
  <c r="DE729" i="1"/>
  <c r="DF729" i="1"/>
  <c r="DG729" i="1"/>
  <c r="DH729" i="1"/>
  <c r="DI729" i="1"/>
  <c r="DJ729" i="1"/>
  <c r="DK729" i="1"/>
  <c r="DL729" i="1"/>
  <c r="DM729" i="1"/>
  <c r="DN729" i="1"/>
  <c r="DO729" i="1"/>
  <c r="DP729" i="1"/>
  <c r="CP730" i="1"/>
  <c r="CQ730" i="1"/>
  <c r="CR730" i="1"/>
  <c r="CS730" i="1"/>
  <c r="CT730" i="1"/>
  <c r="CU730" i="1"/>
  <c r="CV730" i="1"/>
  <c r="CW730" i="1"/>
  <c r="CX730" i="1"/>
  <c r="CY730" i="1"/>
  <c r="CZ730" i="1"/>
  <c r="DA730" i="1"/>
  <c r="DB730" i="1"/>
  <c r="DC730" i="1"/>
  <c r="DD730" i="1"/>
  <c r="DE730" i="1"/>
  <c r="DF730" i="1"/>
  <c r="DG730" i="1"/>
  <c r="DH730" i="1"/>
  <c r="DI730" i="1"/>
  <c r="DJ730" i="1"/>
  <c r="DK730" i="1"/>
  <c r="DL730" i="1"/>
  <c r="DM730" i="1"/>
  <c r="DN730" i="1"/>
  <c r="DO730" i="1"/>
  <c r="DP730" i="1"/>
  <c r="CP731" i="1"/>
  <c r="CQ731" i="1"/>
  <c r="CR731" i="1"/>
  <c r="CS731" i="1"/>
  <c r="CT731" i="1"/>
  <c r="CU731" i="1"/>
  <c r="CV731" i="1"/>
  <c r="CW731" i="1"/>
  <c r="CX731" i="1"/>
  <c r="CY731" i="1"/>
  <c r="CZ731" i="1"/>
  <c r="DA731" i="1"/>
  <c r="DB731" i="1"/>
  <c r="DC731" i="1"/>
  <c r="DD731" i="1"/>
  <c r="DE731" i="1"/>
  <c r="DF731" i="1"/>
  <c r="DG731" i="1"/>
  <c r="DH731" i="1"/>
  <c r="DI731" i="1"/>
  <c r="DJ731" i="1"/>
  <c r="DK731" i="1"/>
  <c r="DL731" i="1"/>
  <c r="DM731" i="1"/>
  <c r="DN731" i="1"/>
  <c r="DO731" i="1"/>
  <c r="DP731" i="1"/>
  <c r="CP732" i="1"/>
  <c r="CQ732" i="1"/>
  <c r="CR732" i="1"/>
  <c r="CS732" i="1"/>
  <c r="CT732" i="1"/>
  <c r="CU732" i="1"/>
  <c r="CV732" i="1"/>
  <c r="CW732" i="1"/>
  <c r="CX732" i="1"/>
  <c r="CY732" i="1"/>
  <c r="CZ732" i="1"/>
  <c r="DA732" i="1"/>
  <c r="DB732" i="1"/>
  <c r="DC732" i="1"/>
  <c r="DD732" i="1"/>
  <c r="DE732" i="1"/>
  <c r="DF732" i="1"/>
  <c r="DG732" i="1"/>
  <c r="DH732" i="1"/>
  <c r="DI732" i="1"/>
  <c r="DJ732" i="1"/>
  <c r="DK732" i="1"/>
  <c r="DL732" i="1"/>
  <c r="DM732" i="1"/>
  <c r="DN732" i="1"/>
  <c r="DO732" i="1"/>
  <c r="DP732" i="1"/>
  <c r="CP733" i="1"/>
  <c r="CQ733" i="1"/>
  <c r="CR733" i="1"/>
  <c r="CS733" i="1"/>
  <c r="CT733" i="1"/>
  <c r="CU733" i="1"/>
  <c r="CV733" i="1"/>
  <c r="CW733" i="1"/>
  <c r="CX733" i="1"/>
  <c r="CY733" i="1"/>
  <c r="CZ733" i="1"/>
  <c r="DA733" i="1"/>
  <c r="DB733" i="1"/>
  <c r="DC733" i="1"/>
  <c r="DD733" i="1"/>
  <c r="DE733" i="1"/>
  <c r="DF733" i="1"/>
  <c r="DG733" i="1"/>
  <c r="DH733" i="1"/>
  <c r="DI733" i="1"/>
  <c r="DJ733" i="1"/>
  <c r="DK733" i="1"/>
  <c r="DL733" i="1"/>
  <c r="DM733" i="1"/>
  <c r="DN733" i="1"/>
  <c r="DO733" i="1"/>
  <c r="DP733" i="1"/>
  <c r="CP734" i="1"/>
  <c r="CQ734" i="1"/>
  <c r="CR734" i="1"/>
  <c r="CS734" i="1"/>
  <c r="CT734" i="1"/>
  <c r="CU734" i="1"/>
  <c r="CV734" i="1"/>
  <c r="CW734" i="1"/>
  <c r="CX734" i="1"/>
  <c r="CY734" i="1"/>
  <c r="CZ734" i="1"/>
  <c r="DA734" i="1"/>
  <c r="DB734" i="1"/>
  <c r="DC734" i="1"/>
  <c r="DD734" i="1"/>
  <c r="DE734" i="1"/>
  <c r="DF734" i="1"/>
  <c r="DG734" i="1"/>
  <c r="DH734" i="1"/>
  <c r="DI734" i="1"/>
  <c r="DJ734" i="1"/>
  <c r="DK734" i="1"/>
  <c r="DL734" i="1"/>
  <c r="DM734" i="1"/>
  <c r="DN734" i="1"/>
  <c r="DO734" i="1"/>
  <c r="DP734" i="1"/>
  <c r="CP735" i="1"/>
  <c r="CQ735" i="1"/>
  <c r="CR735" i="1"/>
  <c r="CS735" i="1"/>
  <c r="CT735" i="1"/>
  <c r="CU735" i="1"/>
  <c r="CV735" i="1"/>
  <c r="CW735" i="1"/>
  <c r="CX735" i="1"/>
  <c r="CY735" i="1"/>
  <c r="CZ735" i="1"/>
  <c r="DA735" i="1"/>
  <c r="DB735" i="1"/>
  <c r="DC735" i="1"/>
  <c r="DD735" i="1"/>
  <c r="DE735" i="1"/>
  <c r="DF735" i="1"/>
  <c r="DG735" i="1"/>
  <c r="DH735" i="1"/>
  <c r="DI735" i="1"/>
  <c r="DJ735" i="1"/>
  <c r="DK735" i="1"/>
  <c r="DL735" i="1"/>
  <c r="DM735" i="1"/>
  <c r="DN735" i="1"/>
  <c r="DO735" i="1"/>
  <c r="DP735" i="1"/>
  <c r="CP736" i="1"/>
  <c r="CQ736" i="1"/>
  <c r="CR736" i="1"/>
  <c r="CS736" i="1"/>
  <c r="CT736" i="1"/>
  <c r="CU736" i="1"/>
  <c r="CV736" i="1"/>
  <c r="CW736" i="1"/>
  <c r="CX736" i="1"/>
  <c r="CY736" i="1"/>
  <c r="CZ736" i="1"/>
  <c r="DA736" i="1"/>
  <c r="DB736" i="1"/>
  <c r="DC736" i="1"/>
  <c r="DD736" i="1"/>
  <c r="DE736" i="1"/>
  <c r="DF736" i="1"/>
  <c r="DG736" i="1"/>
  <c r="DH736" i="1"/>
  <c r="DI736" i="1"/>
  <c r="DJ736" i="1"/>
  <c r="DK736" i="1"/>
  <c r="DL736" i="1"/>
  <c r="DM736" i="1"/>
  <c r="DN736" i="1"/>
  <c r="DO736" i="1"/>
  <c r="DP736" i="1"/>
  <c r="CP737" i="1"/>
  <c r="CQ737" i="1"/>
  <c r="CR737" i="1"/>
  <c r="CS737" i="1"/>
  <c r="CT737" i="1"/>
  <c r="CU737" i="1"/>
  <c r="CV737" i="1"/>
  <c r="CW737" i="1"/>
  <c r="CX737" i="1"/>
  <c r="CY737" i="1"/>
  <c r="CZ737" i="1"/>
  <c r="DA737" i="1"/>
  <c r="DB737" i="1"/>
  <c r="DC737" i="1"/>
  <c r="DD737" i="1"/>
  <c r="DE737" i="1"/>
  <c r="DF737" i="1"/>
  <c r="DG737" i="1"/>
  <c r="DH737" i="1"/>
  <c r="DI737" i="1"/>
  <c r="DJ737" i="1"/>
  <c r="DK737" i="1"/>
  <c r="DL737" i="1"/>
  <c r="DM737" i="1"/>
  <c r="DN737" i="1"/>
  <c r="DO737" i="1"/>
  <c r="DP737" i="1"/>
  <c r="CP738" i="1"/>
  <c r="CQ738" i="1"/>
  <c r="CR738" i="1"/>
  <c r="CS738" i="1"/>
  <c r="CT738" i="1"/>
  <c r="CU738" i="1"/>
  <c r="CV738" i="1"/>
  <c r="CW738" i="1"/>
  <c r="CX738" i="1"/>
  <c r="CY738" i="1"/>
  <c r="CZ738" i="1"/>
  <c r="DA738" i="1"/>
  <c r="DB738" i="1"/>
  <c r="DC738" i="1"/>
  <c r="DD738" i="1"/>
  <c r="DE738" i="1"/>
  <c r="DF738" i="1"/>
  <c r="DG738" i="1"/>
  <c r="DH738" i="1"/>
  <c r="DI738" i="1"/>
  <c r="DJ738" i="1"/>
  <c r="DK738" i="1"/>
  <c r="DL738" i="1"/>
  <c r="DM738" i="1"/>
  <c r="DN738" i="1"/>
  <c r="DO738" i="1"/>
  <c r="DP738" i="1"/>
  <c r="CP739" i="1"/>
  <c r="CQ739" i="1"/>
  <c r="CR739" i="1"/>
  <c r="CS739" i="1"/>
  <c r="CT739" i="1"/>
  <c r="CU739" i="1"/>
  <c r="CV739" i="1"/>
  <c r="CW739" i="1"/>
  <c r="CX739" i="1"/>
  <c r="CY739" i="1"/>
  <c r="CZ739" i="1"/>
  <c r="DA739" i="1"/>
  <c r="DB739" i="1"/>
  <c r="DC739" i="1"/>
  <c r="DD739" i="1"/>
  <c r="DE739" i="1"/>
  <c r="DF739" i="1"/>
  <c r="DG739" i="1"/>
  <c r="DH739" i="1"/>
  <c r="DI739" i="1"/>
  <c r="DJ739" i="1"/>
  <c r="DK739" i="1"/>
  <c r="DL739" i="1"/>
  <c r="DM739" i="1"/>
  <c r="DN739" i="1"/>
  <c r="DO739" i="1"/>
  <c r="DP739" i="1"/>
  <c r="CP740" i="1"/>
  <c r="CQ740" i="1"/>
  <c r="CR740" i="1"/>
  <c r="CS740" i="1"/>
  <c r="CT740" i="1"/>
  <c r="CU740" i="1"/>
  <c r="CV740" i="1"/>
  <c r="CW740" i="1"/>
  <c r="CX740" i="1"/>
  <c r="CY740" i="1"/>
  <c r="CZ740" i="1"/>
  <c r="DA740" i="1"/>
  <c r="DB740" i="1"/>
  <c r="DC740" i="1"/>
  <c r="DD740" i="1"/>
  <c r="DE740" i="1"/>
  <c r="DF740" i="1"/>
  <c r="DG740" i="1"/>
  <c r="DH740" i="1"/>
  <c r="DI740" i="1"/>
  <c r="DJ740" i="1"/>
  <c r="DK740" i="1"/>
  <c r="DL740" i="1"/>
  <c r="DM740" i="1"/>
  <c r="DN740" i="1"/>
  <c r="DO740" i="1"/>
  <c r="DP740" i="1"/>
  <c r="CP741" i="1"/>
  <c r="CQ741" i="1"/>
  <c r="CR741" i="1"/>
  <c r="CS741" i="1"/>
  <c r="CT741" i="1"/>
  <c r="CU741" i="1"/>
  <c r="CV741" i="1"/>
  <c r="CW741" i="1"/>
  <c r="CX741" i="1"/>
  <c r="CY741" i="1"/>
  <c r="CZ741" i="1"/>
  <c r="DA741" i="1"/>
  <c r="DB741" i="1"/>
  <c r="DC741" i="1"/>
  <c r="DD741" i="1"/>
  <c r="DE741" i="1"/>
  <c r="DF741" i="1"/>
  <c r="DG741" i="1"/>
  <c r="DH741" i="1"/>
  <c r="DI741" i="1"/>
  <c r="DJ741" i="1"/>
  <c r="DK741" i="1"/>
  <c r="DL741" i="1"/>
  <c r="DM741" i="1"/>
  <c r="DN741" i="1"/>
  <c r="DO741" i="1"/>
  <c r="DP741" i="1"/>
  <c r="CP742" i="1"/>
  <c r="CQ742" i="1"/>
  <c r="CR742" i="1"/>
  <c r="CS742" i="1"/>
  <c r="CT742" i="1"/>
  <c r="CU742" i="1"/>
  <c r="CV742" i="1"/>
  <c r="CW742" i="1"/>
  <c r="CX742" i="1"/>
  <c r="CY742" i="1"/>
  <c r="CZ742" i="1"/>
  <c r="DA742" i="1"/>
  <c r="DB742" i="1"/>
  <c r="DC742" i="1"/>
  <c r="DD742" i="1"/>
  <c r="DE742" i="1"/>
  <c r="DF742" i="1"/>
  <c r="DG742" i="1"/>
  <c r="DH742" i="1"/>
  <c r="DI742" i="1"/>
  <c r="DJ742" i="1"/>
  <c r="DK742" i="1"/>
  <c r="DL742" i="1"/>
  <c r="DM742" i="1"/>
  <c r="DN742" i="1"/>
  <c r="DO742" i="1"/>
  <c r="DP742" i="1"/>
  <c r="CP743" i="1"/>
  <c r="CQ743" i="1"/>
  <c r="CR743" i="1"/>
  <c r="CS743" i="1"/>
  <c r="CT743" i="1"/>
  <c r="CU743" i="1"/>
  <c r="CV743" i="1"/>
  <c r="CW743" i="1"/>
  <c r="CX743" i="1"/>
  <c r="CY743" i="1"/>
  <c r="CZ743" i="1"/>
  <c r="DA743" i="1"/>
  <c r="DB743" i="1"/>
  <c r="DC743" i="1"/>
  <c r="DD743" i="1"/>
  <c r="DE743" i="1"/>
  <c r="DF743" i="1"/>
  <c r="DG743" i="1"/>
  <c r="DH743" i="1"/>
  <c r="DI743" i="1"/>
  <c r="DJ743" i="1"/>
  <c r="DK743" i="1"/>
  <c r="DL743" i="1"/>
  <c r="DM743" i="1"/>
  <c r="DN743" i="1"/>
  <c r="DO743" i="1"/>
  <c r="DP743" i="1"/>
  <c r="CP744" i="1"/>
  <c r="CQ744" i="1"/>
  <c r="CR744" i="1"/>
  <c r="CS744" i="1"/>
  <c r="CT744" i="1"/>
  <c r="CU744" i="1"/>
  <c r="CV744" i="1"/>
  <c r="CW744" i="1"/>
  <c r="CX744" i="1"/>
  <c r="CY744" i="1"/>
  <c r="CZ744" i="1"/>
  <c r="DA744" i="1"/>
  <c r="DB744" i="1"/>
  <c r="DC744" i="1"/>
  <c r="DD744" i="1"/>
  <c r="DE744" i="1"/>
  <c r="DF744" i="1"/>
  <c r="DG744" i="1"/>
  <c r="DH744" i="1"/>
  <c r="DI744" i="1"/>
  <c r="DJ744" i="1"/>
  <c r="DK744" i="1"/>
  <c r="DL744" i="1"/>
  <c r="DM744" i="1"/>
  <c r="DN744" i="1"/>
  <c r="DO744" i="1"/>
  <c r="DP744" i="1"/>
  <c r="CP745" i="1"/>
  <c r="CQ745" i="1"/>
  <c r="CR745" i="1"/>
  <c r="CS745" i="1"/>
  <c r="CT745" i="1"/>
  <c r="CU745" i="1"/>
  <c r="CV745" i="1"/>
  <c r="CW745" i="1"/>
  <c r="CX745" i="1"/>
  <c r="CY745" i="1"/>
  <c r="CZ745" i="1"/>
  <c r="DA745" i="1"/>
  <c r="DB745" i="1"/>
  <c r="DC745" i="1"/>
  <c r="DD745" i="1"/>
  <c r="DE745" i="1"/>
  <c r="DF745" i="1"/>
  <c r="DG745" i="1"/>
  <c r="DH745" i="1"/>
  <c r="DI745" i="1"/>
  <c r="DJ745" i="1"/>
  <c r="DK745" i="1"/>
  <c r="DL745" i="1"/>
  <c r="DM745" i="1"/>
  <c r="DN745" i="1"/>
  <c r="DO745" i="1"/>
  <c r="DP745" i="1"/>
  <c r="CP746" i="1"/>
  <c r="CQ746" i="1"/>
  <c r="CR746" i="1"/>
  <c r="CS746" i="1"/>
  <c r="CT746" i="1"/>
  <c r="CU746" i="1"/>
  <c r="CV746" i="1"/>
  <c r="CW746" i="1"/>
  <c r="CX746" i="1"/>
  <c r="CY746" i="1"/>
  <c r="CZ746" i="1"/>
  <c r="DA746" i="1"/>
  <c r="DB746" i="1"/>
  <c r="DC746" i="1"/>
  <c r="DD746" i="1"/>
  <c r="DE746" i="1"/>
  <c r="DF746" i="1"/>
  <c r="DG746" i="1"/>
  <c r="DH746" i="1"/>
  <c r="DI746" i="1"/>
  <c r="DJ746" i="1"/>
  <c r="DK746" i="1"/>
  <c r="DL746" i="1"/>
  <c r="DM746" i="1"/>
  <c r="DN746" i="1"/>
  <c r="DO746" i="1"/>
  <c r="DP746" i="1"/>
  <c r="CP747" i="1"/>
  <c r="CQ747" i="1"/>
  <c r="CR747" i="1"/>
  <c r="CS747" i="1"/>
  <c r="CT747" i="1"/>
  <c r="CU747" i="1"/>
  <c r="CV747" i="1"/>
  <c r="CW747" i="1"/>
  <c r="CX747" i="1"/>
  <c r="CY747" i="1"/>
  <c r="CZ747" i="1"/>
  <c r="DA747" i="1"/>
  <c r="DB747" i="1"/>
  <c r="DC747" i="1"/>
  <c r="DD747" i="1"/>
  <c r="DE747" i="1"/>
  <c r="DF747" i="1"/>
  <c r="DG747" i="1"/>
  <c r="DH747" i="1"/>
  <c r="DI747" i="1"/>
  <c r="DJ747" i="1"/>
  <c r="DK747" i="1"/>
  <c r="DL747" i="1"/>
  <c r="DM747" i="1"/>
  <c r="DN747" i="1"/>
  <c r="DO747" i="1"/>
  <c r="DP747" i="1"/>
  <c r="CP748" i="1"/>
  <c r="CQ748" i="1"/>
  <c r="CR748" i="1"/>
  <c r="CS748" i="1"/>
  <c r="CT748" i="1"/>
  <c r="CU748" i="1"/>
  <c r="CV748" i="1"/>
  <c r="CW748" i="1"/>
  <c r="CX748" i="1"/>
  <c r="CY748" i="1"/>
  <c r="CZ748" i="1"/>
  <c r="DA748" i="1"/>
  <c r="DB748" i="1"/>
  <c r="DC748" i="1"/>
  <c r="DD748" i="1"/>
  <c r="DE748" i="1"/>
  <c r="DF748" i="1"/>
  <c r="DG748" i="1"/>
  <c r="DH748" i="1"/>
  <c r="DI748" i="1"/>
  <c r="DJ748" i="1"/>
  <c r="DK748" i="1"/>
  <c r="DL748" i="1"/>
  <c r="DM748" i="1"/>
  <c r="DN748" i="1"/>
  <c r="DO748" i="1"/>
  <c r="DP748" i="1"/>
  <c r="CP749" i="1"/>
  <c r="CQ749" i="1"/>
  <c r="CR749" i="1"/>
  <c r="CS749" i="1"/>
  <c r="CT749" i="1"/>
  <c r="CU749" i="1"/>
  <c r="CV749" i="1"/>
  <c r="CW749" i="1"/>
  <c r="CX749" i="1"/>
  <c r="CY749" i="1"/>
  <c r="CZ749" i="1"/>
  <c r="DA749" i="1"/>
  <c r="DB749" i="1"/>
  <c r="DC749" i="1"/>
  <c r="DD749" i="1"/>
  <c r="DE749" i="1"/>
  <c r="DF749" i="1"/>
  <c r="DG749" i="1"/>
  <c r="DH749" i="1"/>
  <c r="DI749" i="1"/>
  <c r="DJ749" i="1"/>
  <c r="DK749" i="1"/>
  <c r="DL749" i="1"/>
  <c r="DM749" i="1"/>
  <c r="DN749" i="1"/>
  <c r="DO749" i="1"/>
  <c r="DP749" i="1"/>
  <c r="CP750" i="1"/>
  <c r="CQ750" i="1"/>
  <c r="CR750" i="1"/>
  <c r="CS750" i="1"/>
  <c r="CT750" i="1"/>
  <c r="CU750" i="1"/>
  <c r="CV750" i="1"/>
  <c r="CW750" i="1"/>
  <c r="CX750" i="1"/>
  <c r="CY750" i="1"/>
  <c r="CZ750" i="1"/>
  <c r="DA750" i="1"/>
  <c r="DB750" i="1"/>
  <c r="DC750" i="1"/>
  <c r="DD750" i="1"/>
  <c r="DE750" i="1"/>
  <c r="DF750" i="1"/>
  <c r="DG750" i="1"/>
  <c r="DH750" i="1"/>
  <c r="DI750" i="1"/>
  <c r="DJ750" i="1"/>
  <c r="DK750" i="1"/>
  <c r="DL750" i="1"/>
  <c r="DM750" i="1"/>
  <c r="DN750" i="1"/>
  <c r="DO750" i="1"/>
  <c r="DP750" i="1"/>
  <c r="CP751" i="1"/>
  <c r="CQ751" i="1"/>
  <c r="CR751" i="1"/>
  <c r="CS751" i="1"/>
  <c r="CT751" i="1"/>
  <c r="CU751" i="1"/>
  <c r="CV751" i="1"/>
  <c r="CW751" i="1"/>
  <c r="CX751" i="1"/>
  <c r="CY751" i="1"/>
  <c r="CZ751" i="1"/>
  <c r="DA751" i="1"/>
  <c r="DB751" i="1"/>
  <c r="DC751" i="1"/>
  <c r="DD751" i="1"/>
  <c r="DE751" i="1"/>
  <c r="DF751" i="1"/>
  <c r="DG751" i="1"/>
  <c r="DH751" i="1"/>
  <c r="DI751" i="1"/>
  <c r="DJ751" i="1"/>
  <c r="DK751" i="1"/>
  <c r="DL751" i="1"/>
  <c r="DM751" i="1"/>
  <c r="DN751" i="1"/>
  <c r="DO751" i="1"/>
  <c r="DP751" i="1"/>
  <c r="CP752" i="1"/>
  <c r="CQ752" i="1"/>
  <c r="CR752" i="1"/>
  <c r="CS752" i="1"/>
  <c r="CT752" i="1"/>
  <c r="CU752" i="1"/>
  <c r="CV752" i="1"/>
  <c r="CW752" i="1"/>
  <c r="CX752" i="1"/>
  <c r="CY752" i="1"/>
  <c r="CZ752" i="1"/>
  <c r="DA752" i="1"/>
  <c r="DB752" i="1"/>
  <c r="DC752" i="1"/>
  <c r="DD752" i="1"/>
  <c r="DE752" i="1"/>
  <c r="DF752" i="1"/>
  <c r="DG752" i="1"/>
  <c r="DH752" i="1"/>
  <c r="DI752" i="1"/>
  <c r="DJ752" i="1"/>
  <c r="DK752" i="1"/>
  <c r="DL752" i="1"/>
  <c r="DM752" i="1"/>
  <c r="DN752" i="1"/>
  <c r="DO752" i="1"/>
  <c r="DP752" i="1"/>
  <c r="CP753" i="1"/>
  <c r="CQ753" i="1"/>
  <c r="CR753" i="1"/>
  <c r="CS753" i="1"/>
  <c r="CT753" i="1"/>
  <c r="CU753" i="1"/>
  <c r="CV753" i="1"/>
  <c r="CW753" i="1"/>
  <c r="CX753" i="1"/>
  <c r="CY753" i="1"/>
  <c r="CZ753" i="1"/>
  <c r="DA753" i="1"/>
  <c r="DB753" i="1"/>
  <c r="DC753" i="1"/>
  <c r="DD753" i="1"/>
  <c r="DE753" i="1"/>
  <c r="DF753" i="1"/>
  <c r="DG753" i="1"/>
  <c r="DH753" i="1"/>
  <c r="DI753" i="1"/>
  <c r="DJ753" i="1"/>
  <c r="DK753" i="1"/>
  <c r="DL753" i="1"/>
  <c r="DM753" i="1"/>
  <c r="DN753" i="1"/>
  <c r="DO753" i="1"/>
  <c r="DP753" i="1"/>
  <c r="CP754" i="1"/>
  <c r="CQ754" i="1"/>
  <c r="CR754" i="1"/>
  <c r="CS754" i="1"/>
  <c r="CT754" i="1"/>
  <c r="CU754" i="1"/>
  <c r="CV754" i="1"/>
  <c r="CW754" i="1"/>
  <c r="CX754" i="1"/>
  <c r="CY754" i="1"/>
  <c r="CZ754" i="1"/>
  <c r="DA754" i="1"/>
  <c r="DB754" i="1"/>
  <c r="DC754" i="1"/>
  <c r="DD754" i="1"/>
  <c r="DE754" i="1"/>
  <c r="DF754" i="1"/>
  <c r="DG754" i="1"/>
  <c r="DH754" i="1"/>
  <c r="DI754" i="1"/>
  <c r="DJ754" i="1"/>
  <c r="DK754" i="1"/>
  <c r="DL754" i="1"/>
  <c r="DM754" i="1"/>
  <c r="DN754" i="1"/>
  <c r="DO754" i="1"/>
  <c r="DP754" i="1"/>
  <c r="CP755" i="1"/>
  <c r="CQ755" i="1"/>
  <c r="CR755" i="1"/>
  <c r="CS755" i="1"/>
  <c r="CT755" i="1"/>
  <c r="CU755" i="1"/>
  <c r="CV755" i="1"/>
  <c r="CW755" i="1"/>
  <c r="CX755" i="1"/>
  <c r="CY755" i="1"/>
  <c r="CZ755" i="1"/>
  <c r="DA755" i="1"/>
  <c r="DB755" i="1"/>
  <c r="DC755" i="1"/>
  <c r="DD755" i="1"/>
  <c r="DE755" i="1"/>
  <c r="DF755" i="1"/>
  <c r="DG755" i="1"/>
  <c r="DH755" i="1"/>
  <c r="DI755" i="1"/>
  <c r="DJ755" i="1"/>
  <c r="DK755" i="1"/>
  <c r="DL755" i="1"/>
  <c r="DM755" i="1"/>
  <c r="DN755" i="1"/>
  <c r="DO755" i="1"/>
  <c r="DP755" i="1"/>
  <c r="CP756" i="1"/>
  <c r="CQ756" i="1"/>
  <c r="CR756" i="1"/>
  <c r="CS756" i="1"/>
  <c r="CT756" i="1"/>
  <c r="CU756" i="1"/>
  <c r="CV756" i="1"/>
  <c r="CW756" i="1"/>
  <c r="CX756" i="1"/>
  <c r="CY756" i="1"/>
  <c r="CZ756" i="1"/>
  <c r="DA756" i="1"/>
  <c r="DB756" i="1"/>
  <c r="DC756" i="1"/>
  <c r="DD756" i="1"/>
  <c r="DE756" i="1"/>
  <c r="DF756" i="1"/>
  <c r="DG756" i="1"/>
  <c r="DH756" i="1"/>
  <c r="DI756" i="1"/>
  <c r="DJ756" i="1"/>
  <c r="DK756" i="1"/>
  <c r="DL756" i="1"/>
  <c r="DM756" i="1"/>
  <c r="DN756" i="1"/>
  <c r="DO756" i="1"/>
  <c r="DP756" i="1"/>
  <c r="CP757" i="1"/>
  <c r="CQ757" i="1"/>
  <c r="CR757" i="1"/>
  <c r="CS757" i="1"/>
  <c r="CT757" i="1"/>
  <c r="CU757" i="1"/>
  <c r="CV757" i="1"/>
  <c r="CW757" i="1"/>
  <c r="CX757" i="1"/>
  <c r="CY757" i="1"/>
  <c r="CZ757" i="1"/>
  <c r="DA757" i="1"/>
  <c r="DB757" i="1"/>
  <c r="DC757" i="1"/>
  <c r="DD757" i="1"/>
  <c r="DE757" i="1"/>
  <c r="DF757" i="1"/>
  <c r="DG757" i="1"/>
  <c r="DH757" i="1"/>
  <c r="DI757" i="1"/>
  <c r="DJ757" i="1"/>
  <c r="DK757" i="1"/>
  <c r="DL757" i="1"/>
  <c r="DM757" i="1"/>
  <c r="DN757" i="1"/>
  <c r="DO757" i="1"/>
  <c r="DP757" i="1"/>
  <c r="CP758" i="1"/>
  <c r="CQ758" i="1"/>
  <c r="CR758" i="1"/>
  <c r="CS758" i="1"/>
  <c r="CT758" i="1"/>
  <c r="CU758" i="1"/>
  <c r="CV758" i="1"/>
  <c r="CW758" i="1"/>
  <c r="CX758" i="1"/>
  <c r="CY758" i="1"/>
  <c r="CZ758" i="1"/>
  <c r="DA758" i="1"/>
  <c r="DB758" i="1"/>
  <c r="DC758" i="1"/>
  <c r="DD758" i="1"/>
  <c r="DE758" i="1"/>
  <c r="DF758" i="1"/>
  <c r="DG758" i="1"/>
  <c r="DH758" i="1"/>
  <c r="DI758" i="1"/>
  <c r="DJ758" i="1"/>
  <c r="DK758" i="1"/>
  <c r="DL758" i="1"/>
  <c r="DM758" i="1"/>
  <c r="DN758" i="1"/>
  <c r="DO758" i="1"/>
  <c r="DP758" i="1"/>
  <c r="CP759" i="1"/>
  <c r="CQ759" i="1"/>
  <c r="CR759" i="1"/>
  <c r="CS759" i="1"/>
  <c r="CT759" i="1"/>
  <c r="CU759" i="1"/>
  <c r="CV759" i="1"/>
  <c r="CW759" i="1"/>
  <c r="CX759" i="1"/>
  <c r="CY759" i="1"/>
  <c r="CZ759" i="1"/>
  <c r="DA759" i="1"/>
  <c r="DB759" i="1"/>
  <c r="DC759" i="1"/>
  <c r="DD759" i="1"/>
  <c r="DE759" i="1"/>
  <c r="DF759" i="1"/>
  <c r="DG759" i="1"/>
  <c r="DH759" i="1"/>
  <c r="DI759" i="1"/>
  <c r="DJ759" i="1"/>
  <c r="DK759" i="1"/>
  <c r="DL759" i="1"/>
  <c r="DM759" i="1"/>
  <c r="DN759" i="1"/>
  <c r="DO759" i="1"/>
  <c r="DP759" i="1"/>
  <c r="CP760" i="1"/>
  <c r="CQ760" i="1"/>
  <c r="CR760" i="1"/>
  <c r="CS760" i="1"/>
  <c r="CT760" i="1"/>
  <c r="CU760" i="1"/>
  <c r="CV760" i="1"/>
  <c r="CW760" i="1"/>
  <c r="CX760" i="1"/>
  <c r="CY760" i="1"/>
  <c r="CZ760" i="1"/>
  <c r="DA760" i="1"/>
  <c r="DB760" i="1"/>
  <c r="DC760" i="1"/>
  <c r="DD760" i="1"/>
  <c r="DE760" i="1"/>
  <c r="DF760" i="1"/>
  <c r="DG760" i="1"/>
  <c r="DH760" i="1"/>
  <c r="DI760" i="1"/>
  <c r="DJ760" i="1"/>
  <c r="DK760" i="1"/>
  <c r="DL760" i="1"/>
  <c r="DM760" i="1"/>
  <c r="DN760" i="1"/>
  <c r="DO760" i="1"/>
  <c r="DP760" i="1"/>
  <c r="CP761" i="1"/>
  <c r="CQ761" i="1"/>
  <c r="CR761" i="1"/>
  <c r="CS761" i="1"/>
  <c r="CT761" i="1"/>
  <c r="CU761" i="1"/>
  <c r="CV761" i="1"/>
  <c r="CW761" i="1"/>
  <c r="CX761" i="1"/>
  <c r="CY761" i="1"/>
  <c r="CZ761" i="1"/>
  <c r="DA761" i="1"/>
  <c r="DB761" i="1"/>
  <c r="DC761" i="1"/>
  <c r="DD761" i="1"/>
  <c r="DE761" i="1"/>
  <c r="DF761" i="1"/>
  <c r="DG761" i="1"/>
  <c r="DH761" i="1"/>
  <c r="DI761" i="1"/>
  <c r="DJ761" i="1"/>
  <c r="DK761" i="1"/>
  <c r="DL761" i="1"/>
  <c r="DM761" i="1"/>
  <c r="DN761" i="1"/>
  <c r="DO761" i="1"/>
  <c r="DP761" i="1"/>
  <c r="CP762" i="1"/>
  <c r="CQ762" i="1"/>
  <c r="CR762" i="1"/>
  <c r="CS762" i="1"/>
  <c r="CT762" i="1"/>
  <c r="CU762" i="1"/>
  <c r="CV762" i="1"/>
  <c r="CW762" i="1"/>
  <c r="CX762" i="1"/>
  <c r="CY762" i="1"/>
  <c r="CZ762" i="1"/>
  <c r="DA762" i="1"/>
  <c r="DB762" i="1"/>
  <c r="DC762" i="1"/>
  <c r="DD762" i="1"/>
  <c r="DE762" i="1"/>
  <c r="DF762" i="1"/>
  <c r="DG762" i="1"/>
  <c r="DH762" i="1"/>
  <c r="DI762" i="1"/>
  <c r="DJ762" i="1"/>
  <c r="DK762" i="1"/>
  <c r="DL762" i="1"/>
  <c r="DM762" i="1"/>
  <c r="DN762" i="1"/>
  <c r="DO762" i="1"/>
  <c r="DP762" i="1"/>
  <c r="CP763" i="1"/>
  <c r="CQ763" i="1"/>
  <c r="CR763" i="1"/>
  <c r="CS763" i="1"/>
  <c r="CT763" i="1"/>
  <c r="CU763" i="1"/>
  <c r="CV763" i="1"/>
  <c r="CW763" i="1"/>
  <c r="CX763" i="1"/>
  <c r="CY763" i="1"/>
  <c r="CZ763" i="1"/>
  <c r="DA763" i="1"/>
  <c r="DB763" i="1"/>
  <c r="DC763" i="1"/>
  <c r="DD763" i="1"/>
  <c r="DE763" i="1"/>
  <c r="DF763" i="1"/>
  <c r="DG763" i="1"/>
  <c r="DH763" i="1"/>
  <c r="DI763" i="1"/>
  <c r="DJ763" i="1"/>
  <c r="DK763" i="1"/>
  <c r="DL763" i="1"/>
  <c r="DM763" i="1"/>
  <c r="DN763" i="1"/>
  <c r="DO763" i="1"/>
  <c r="DP763" i="1"/>
  <c r="CP764" i="1"/>
  <c r="CQ764" i="1"/>
  <c r="CR764" i="1"/>
  <c r="CS764" i="1"/>
  <c r="CT764" i="1"/>
  <c r="CU764" i="1"/>
  <c r="CV764" i="1"/>
  <c r="CW764" i="1"/>
  <c r="CX764" i="1"/>
  <c r="CY764" i="1"/>
  <c r="CZ764" i="1"/>
  <c r="DA764" i="1"/>
  <c r="DB764" i="1"/>
  <c r="DC764" i="1"/>
  <c r="DD764" i="1"/>
  <c r="DE764" i="1"/>
  <c r="DF764" i="1"/>
  <c r="DG764" i="1"/>
  <c r="DH764" i="1"/>
  <c r="DI764" i="1"/>
  <c r="DJ764" i="1"/>
  <c r="DK764" i="1"/>
  <c r="DL764" i="1"/>
  <c r="DM764" i="1"/>
  <c r="DN764" i="1"/>
  <c r="DO764" i="1"/>
  <c r="DP764" i="1"/>
  <c r="CP765" i="1"/>
  <c r="CQ765" i="1"/>
  <c r="CR765" i="1"/>
  <c r="CS765" i="1"/>
  <c r="CT765" i="1"/>
  <c r="CU765" i="1"/>
  <c r="CV765" i="1"/>
  <c r="CW765" i="1"/>
  <c r="CX765" i="1"/>
  <c r="CY765" i="1"/>
  <c r="CZ765" i="1"/>
  <c r="DA765" i="1"/>
  <c r="DB765" i="1"/>
  <c r="DC765" i="1"/>
  <c r="DD765" i="1"/>
  <c r="DE765" i="1"/>
  <c r="DF765" i="1"/>
  <c r="DG765" i="1"/>
  <c r="DH765" i="1"/>
  <c r="DI765" i="1"/>
  <c r="DJ765" i="1"/>
  <c r="DK765" i="1"/>
  <c r="DL765" i="1"/>
  <c r="DM765" i="1"/>
  <c r="DN765" i="1"/>
  <c r="DO765" i="1"/>
  <c r="DP765" i="1"/>
  <c r="CP766" i="1"/>
  <c r="CQ766" i="1"/>
  <c r="CR766" i="1"/>
  <c r="CS766" i="1"/>
  <c r="CT766" i="1"/>
  <c r="CU766" i="1"/>
  <c r="CV766" i="1"/>
  <c r="CW766" i="1"/>
  <c r="CX766" i="1"/>
  <c r="CY766" i="1"/>
  <c r="CZ766" i="1"/>
  <c r="DA766" i="1"/>
  <c r="DB766" i="1"/>
  <c r="DC766" i="1"/>
  <c r="DD766" i="1"/>
  <c r="DE766" i="1"/>
  <c r="DF766" i="1"/>
  <c r="DG766" i="1"/>
  <c r="DH766" i="1"/>
  <c r="DI766" i="1"/>
  <c r="DJ766" i="1"/>
  <c r="DK766" i="1"/>
  <c r="DL766" i="1"/>
  <c r="DM766" i="1"/>
  <c r="DN766" i="1"/>
  <c r="DO766" i="1"/>
  <c r="DP766" i="1"/>
  <c r="CP767" i="1"/>
  <c r="CQ767" i="1"/>
  <c r="CR767" i="1"/>
  <c r="CS767" i="1"/>
  <c r="CT767" i="1"/>
  <c r="CU767" i="1"/>
  <c r="CV767" i="1"/>
  <c r="CW767" i="1"/>
  <c r="CX767" i="1"/>
  <c r="CY767" i="1"/>
  <c r="CZ767" i="1"/>
  <c r="DA767" i="1"/>
  <c r="DB767" i="1"/>
  <c r="DC767" i="1"/>
  <c r="DD767" i="1"/>
  <c r="DE767" i="1"/>
  <c r="DF767" i="1"/>
  <c r="DG767" i="1"/>
  <c r="DH767" i="1"/>
  <c r="DI767" i="1"/>
  <c r="DJ767" i="1"/>
  <c r="DK767" i="1"/>
  <c r="DL767" i="1"/>
  <c r="DM767" i="1"/>
  <c r="DN767" i="1"/>
  <c r="DO767" i="1"/>
  <c r="DP767" i="1"/>
  <c r="CP768" i="1"/>
  <c r="CQ768" i="1"/>
  <c r="CR768" i="1"/>
  <c r="CS768" i="1"/>
  <c r="CT768" i="1"/>
  <c r="CU768" i="1"/>
  <c r="CV768" i="1"/>
  <c r="CW768" i="1"/>
  <c r="CX768" i="1"/>
  <c r="CY768" i="1"/>
  <c r="CZ768" i="1"/>
  <c r="DA768" i="1"/>
  <c r="DB768" i="1"/>
  <c r="DC768" i="1"/>
  <c r="DD768" i="1"/>
  <c r="DE768" i="1"/>
  <c r="DF768" i="1"/>
  <c r="DG768" i="1"/>
  <c r="DH768" i="1"/>
  <c r="DI768" i="1"/>
  <c r="DJ768" i="1"/>
  <c r="DK768" i="1"/>
  <c r="DL768" i="1"/>
  <c r="DM768" i="1"/>
  <c r="DN768" i="1"/>
  <c r="DO768" i="1"/>
  <c r="DP768" i="1"/>
  <c r="CP769" i="1"/>
  <c r="CQ769" i="1"/>
  <c r="CR769" i="1"/>
  <c r="CS769" i="1"/>
  <c r="CT769" i="1"/>
  <c r="CU769" i="1"/>
  <c r="CV769" i="1"/>
  <c r="CW769" i="1"/>
  <c r="CX769" i="1"/>
  <c r="CY769" i="1"/>
  <c r="CZ769" i="1"/>
  <c r="DA769" i="1"/>
  <c r="DB769" i="1"/>
  <c r="DC769" i="1"/>
  <c r="DD769" i="1"/>
  <c r="DE769" i="1"/>
  <c r="DF769" i="1"/>
  <c r="DG769" i="1"/>
  <c r="DH769" i="1"/>
  <c r="DI769" i="1"/>
  <c r="DJ769" i="1"/>
  <c r="DK769" i="1"/>
  <c r="DL769" i="1"/>
  <c r="DM769" i="1"/>
  <c r="DN769" i="1"/>
  <c r="DO769" i="1"/>
  <c r="DP769" i="1"/>
  <c r="CP770" i="1"/>
  <c r="CQ770" i="1"/>
  <c r="CR770" i="1"/>
  <c r="CS770" i="1"/>
  <c r="CT770" i="1"/>
  <c r="CU770" i="1"/>
  <c r="CV770" i="1"/>
  <c r="CW770" i="1"/>
  <c r="CX770" i="1"/>
  <c r="CY770" i="1"/>
  <c r="CZ770" i="1"/>
  <c r="DA770" i="1"/>
  <c r="DB770" i="1"/>
  <c r="DC770" i="1"/>
  <c r="DD770" i="1"/>
  <c r="DE770" i="1"/>
  <c r="DF770" i="1"/>
  <c r="DG770" i="1"/>
  <c r="DH770" i="1"/>
  <c r="DI770" i="1"/>
  <c r="DJ770" i="1"/>
  <c r="DK770" i="1"/>
  <c r="DL770" i="1"/>
  <c r="DM770" i="1"/>
  <c r="DN770" i="1"/>
  <c r="DO770" i="1"/>
  <c r="DP770" i="1"/>
  <c r="CP771" i="1"/>
  <c r="CQ771" i="1"/>
  <c r="CR771" i="1"/>
  <c r="CS771" i="1"/>
  <c r="CT771" i="1"/>
  <c r="CU771" i="1"/>
  <c r="CV771" i="1"/>
  <c r="CW771" i="1"/>
  <c r="CX771" i="1"/>
  <c r="CY771" i="1"/>
  <c r="CZ771" i="1"/>
  <c r="DA771" i="1"/>
  <c r="DB771" i="1"/>
  <c r="DC771" i="1"/>
  <c r="DD771" i="1"/>
  <c r="DE771" i="1"/>
  <c r="DF771" i="1"/>
  <c r="DG771" i="1"/>
  <c r="DH771" i="1"/>
  <c r="DI771" i="1"/>
  <c r="DJ771" i="1"/>
  <c r="DK771" i="1"/>
  <c r="DL771" i="1"/>
  <c r="DM771" i="1"/>
  <c r="DN771" i="1"/>
  <c r="DO771" i="1"/>
  <c r="DP771" i="1"/>
  <c r="CP772" i="1"/>
  <c r="CQ772" i="1"/>
  <c r="CR772" i="1"/>
  <c r="CS772" i="1"/>
  <c r="CT772" i="1"/>
  <c r="CU772" i="1"/>
  <c r="CV772" i="1"/>
  <c r="CW772" i="1"/>
  <c r="CX772" i="1"/>
  <c r="CY772" i="1"/>
  <c r="CZ772" i="1"/>
  <c r="DA772" i="1"/>
  <c r="DB772" i="1"/>
  <c r="DC772" i="1"/>
  <c r="DD772" i="1"/>
  <c r="DE772" i="1"/>
  <c r="DF772" i="1"/>
  <c r="DG772" i="1"/>
  <c r="DH772" i="1"/>
  <c r="DI772" i="1"/>
  <c r="DJ772" i="1"/>
  <c r="DK772" i="1"/>
  <c r="DL772" i="1"/>
  <c r="DM772" i="1"/>
  <c r="DN772" i="1"/>
  <c r="DO772" i="1"/>
  <c r="DP772" i="1"/>
  <c r="CP773" i="1"/>
  <c r="CQ773" i="1"/>
  <c r="CR773" i="1"/>
  <c r="CS773" i="1"/>
  <c r="CT773" i="1"/>
  <c r="CU773" i="1"/>
  <c r="CV773" i="1"/>
  <c r="CW773" i="1"/>
  <c r="CX773" i="1"/>
  <c r="CY773" i="1"/>
  <c r="CZ773" i="1"/>
  <c r="DA773" i="1"/>
  <c r="DB773" i="1"/>
  <c r="DC773" i="1"/>
  <c r="DD773" i="1"/>
  <c r="DE773" i="1"/>
  <c r="DF773" i="1"/>
  <c r="DG773" i="1"/>
  <c r="DH773" i="1"/>
  <c r="DI773" i="1"/>
  <c r="DJ773" i="1"/>
  <c r="DK773" i="1"/>
  <c r="DL773" i="1"/>
  <c r="DM773" i="1"/>
  <c r="DN773" i="1"/>
  <c r="DO773" i="1"/>
  <c r="DP773" i="1"/>
  <c r="CP774" i="1"/>
  <c r="CQ774" i="1"/>
  <c r="CR774" i="1"/>
  <c r="CS774" i="1"/>
  <c r="CT774" i="1"/>
  <c r="CU774" i="1"/>
  <c r="CV774" i="1"/>
  <c r="CW774" i="1"/>
  <c r="CX774" i="1"/>
  <c r="CY774" i="1"/>
  <c r="CZ774" i="1"/>
  <c r="DA774" i="1"/>
  <c r="DB774" i="1"/>
  <c r="DC774" i="1"/>
  <c r="DD774" i="1"/>
  <c r="DE774" i="1"/>
  <c r="DF774" i="1"/>
  <c r="DG774" i="1"/>
  <c r="DH774" i="1"/>
  <c r="DI774" i="1"/>
  <c r="DJ774" i="1"/>
  <c r="DK774" i="1"/>
  <c r="DL774" i="1"/>
  <c r="DM774" i="1"/>
  <c r="DN774" i="1"/>
  <c r="DO774" i="1"/>
  <c r="DP774" i="1"/>
  <c r="CP775" i="1"/>
  <c r="CQ775" i="1"/>
  <c r="CR775" i="1"/>
  <c r="CS775" i="1"/>
  <c r="CT775" i="1"/>
  <c r="CU775" i="1"/>
  <c r="CV775" i="1"/>
  <c r="CW775" i="1"/>
  <c r="CX775" i="1"/>
  <c r="CY775" i="1"/>
  <c r="CZ775" i="1"/>
  <c r="DA775" i="1"/>
  <c r="DB775" i="1"/>
  <c r="DC775" i="1"/>
  <c r="DD775" i="1"/>
  <c r="DE775" i="1"/>
  <c r="DF775" i="1"/>
  <c r="DG775" i="1"/>
  <c r="DH775" i="1"/>
  <c r="DI775" i="1"/>
  <c r="DJ775" i="1"/>
  <c r="DK775" i="1"/>
  <c r="DL775" i="1"/>
  <c r="DM775" i="1"/>
  <c r="DN775" i="1"/>
  <c r="DO775" i="1"/>
  <c r="DP775" i="1"/>
  <c r="CP776" i="1"/>
  <c r="CQ776" i="1"/>
  <c r="CR776" i="1"/>
  <c r="CS776" i="1"/>
  <c r="CT776" i="1"/>
  <c r="CU776" i="1"/>
  <c r="CV776" i="1"/>
  <c r="CW776" i="1"/>
  <c r="CX776" i="1"/>
  <c r="CY776" i="1"/>
  <c r="CZ776" i="1"/>
  <c r="DA776" i="1"/>
  <c r="DB776" i="1"/>
  <c r="DC776" i="1"/>
  <c r="DD776" i="1"/>
  <c r="DE776" i="1"/>
  <c r="DF776" i="1"/>
  <c r="DG776" i="1"/>
  <c r="DH776" i="1"/>
  <c r="DI776" i="1"/>
  <c r="DJ776" i="1"/>
  <c r="DK776" i="1"/>
  <c r="DL776" i="1"/>
  <c r="DM776" i="1"/>
  <c r="DN776" i="1"/>
  <c r="DO776" i="1"/>
  <c r="DP776" i="1"/>
  <c r="CP777" i="1"/>
  <c r="CQ777" i="1"/>
  <c r="CR777" i="1"/>
  <c r="CS777" i="1"/>
  <c r="CT777" i="1"/>
  <c r="CU777" i="1"/>
  <c r="CV777" i="1"/>
  <c r="CW777" i="1"/>
  <c r="CX777" i="1"/>
  <c r="CY777" i="1"/>
  <c r="CZ777" i="1"/>
  <c r="DA777" i="1"/>
  <c r="DB777" i="1"/>
  <c r="DC777" i="1"/>
  <c r="DD777" i="1"/>
  <c r="DE777" i="1"/>
  <c r="DF777" i="1"/>
  <c r="DG777" i="1"/>
  <c r="DH777" i="1"/>
  <c r="DI777" i="1"/>
  <c r="DJ777" i="1"/>
  <c r="DK777" i="1"/>
  <c r="DL777" i="1"/>
  <c r="DM777" i="1"/>
  <c r="DN777" i="1"/>
  <c r="DO777" i="1"/>
  <c r="DP777" i="1"/>
  <c r="CP778" i="1"/>
  <c r="CQ778" i="1"/>
  <c r="CR778" i="1"/>
  <c r="CS778" i="1"/>
  <c r="CT778" i="1"/>
  <c r="CU778" i="1"/>
  <c r="CV778" i="1"/>
  <c r="CW778" i="1"/>
  <c r="CX778" i="1"/>
  <c r="CY778" i="1"/>
  <c r="CZ778" i="1"/>
  <c r="DA778" i="1"/>
  <c r="DB778" i="1"/>
  <c r="DC778" i="1"/>
  <c r="DD778" i="1"/>
  <c r="DE778" i="1"/>
  <c r="DF778" i="1"/>
  <c r="DG778" i="1"/>
  <c r="DH778" i="1"/>
  <c r="DI778" i="1"/>
  <c r="DJ778" i="1"/>
  <c r="DK778" i="1"/>
  <c r="DL778" i="1"/>
  <c r="DM778" i="1"/>
  <c r="DN778" i="1"/>
  <c r="DO778" i="1"/>
  <c r="DP778" i="1"/>
  <c r="CP779" i="1"/>
  <c r="CQ779" i="1"/>
  <c r="CR779" i="1"/>
  <c r="CS779" i="1"/>
  <c r="CT779" i="1"/>
  <c r="CU779" i="1"/>
  <c r="CV779" i="1"/>
  <c r="CW779" i="1"/>
  <c r="CX779" i="1"/>
  <c r="CY779" i="1"/>
  <c r="CZ779" i="1"/>
  <c r="DA779" i="1"/>
  <c r="DB779" i="1"/>
  <c r="DC779" i="1"/>
  <c r="DD779" i="1"/>
  <c r="DE779" i="1"/>
  <c r="DF779" i="1"/>
  <c r="DG779" i="1"/>
  <c r="DH779" i="1"/>
  <c r="DI779" i="1"/>
  <c r="DJ779" i="1"/>
  <c r="DK779" i="1"/>
  <c r="DL779" i="1"/>
  <c r="DM779" i="1"/>
  <c r="DN779" i="1"/>
  <c r="DO779" i="1"/>
  <c r="DP779" i="1"/>
  <c r="CP780" i="1"/>
  <c r="CQ780" i="1"/>
  <c r="CR780" i="1"/>
  <c r="CS780" i="1"/>
  <c r="CT780" i="1"/>
  <c r="CU780" i="1"/>
  <c r="CV780" i="1"/>
  <c r="CW780" i="1"/>
  <c r="CX780" i="1"/>
  <c r="CY780" i="1"/>
  <c r="CZ780" i="1"/>
  <c r="DA780" i="1"/>
  <c r="DB780" i="1"/>
  <c r="DC780" i="1"/>
  <c r="DD780" i="1"/>
  <c r="DE780" i="1"/>
  <c r="DF780" i="1"/>
  <c r="DG780" i="1"/>
  <c r="DH780" i="1"/>
  <c r="DI780" i="1"/>
  <c r="DJ780" i="1"/>
  <c r="DK780" i="1"/>
  <c r="DL780" i="1"/>
  <c r="DM780" i="1"/>
  <c r="DN780" i="1"/>
  <c r="DO780" i="1"/>
  <c r="DP780" i="1"/>
  <c r="CP781" i="1"/>
  <c r="CQ781" i="1"/>
  <c r="CR781" i="1"/>
  <c r="CS781" i="1"/>
  <c r="CT781" i="1"/>
  <c r="CU781" i="1"/>
  <c r="CV781" i="1"/>
  <c r="CW781" i="1"/>
  <c r="CX781" i="1"/>
  <c r="CY781" i="1"/>
  <c r="CZ781" i="1"/>
  <c r="DA781" i="1"/>
  <c r="DB781" i="1"/>
  <c r="DC781" i="1"/>
  <c r="DD781" i="1"/>
  <c r="DE781" i="1"/>
  <c r="DF781" i="1"/>
  <c r="DG781" i="1"/>
  <c r="DH781" i="1"/>
  <c r="DI781" i="1"/>
  <c r="DJ781" i="1"/>
  <c r="DK781" i="1"/>
  <c r="DL781" i="1"/>
  <c r="DM781" i="1"/>
  <c r="DN781" i="1"/>
  <c r="DO781" i="1"/>
  <c r="DP781" i="1"/>
  <c r="CP782" i="1"/>
  <c r="CQ782" i="1"/>
  <c r="CR782" i="1"/>
  <c r="CS782" i="1"/>
  <c r="CT782" i="1"/>
  <c r="CU782" i="1"/>
  <c r="CV782" i="1"/>
  <c r="CW782" i="1"/>
  <c r="CX782" i="1"/>
  <c r="CY782" i="1"/>
  <c r="CZ782" i="1"/>
  <c r="DA782" i="1"/>
  <c r="DB782" i="1"/>
  <c r="DC782" i="1"/>
  <c r="DD782" i="1"/>
  <c r="DE782" i="1"/>
  <c r="DF782" i="1"/>
  <c r="DG782" i="1"/>
  <c r="DH782" i="1"/>
  <c r="DI782" i="1"/>
  <c r="DJ782" i="1"/>
  <c r="DK782" i="1"/>
  <c r="DL782" i="1"/>
  <c r="DM782" i="1"/>
  <c r="DN782" i="1"/>
  <c r="DO782" i="1"/>
  <c r="DP782" i="1"/>
  <c r="CP783" i="1"/>
  <c r="CQ783" i="1"/>
  <c r="CR783" i="1"/>
  <c r="CS783" i="1"/>
  <c r="CT783" i="1"/>
  <c r="CU783" i="1"/>
  <c r="CV783" i="1"/>
  <c r="CW783" i="1"/>
  <c r="CX783" i="1"/>
  <c r="CY783" i="1"/>
  <c r="CZ783" i="1"/>
  <c r="DA783" i="1"/>
  <c r="DB783" i="1"/>
  <c r="DC783" i="1"/>
  <c r="DD783" i="1"/>
  <c r="DE783" i="1"/>
  <c r="DF783" i="1"/>
  <c r="DG783" i="1"/>
  <c r="DH783" i="1"/>
  <c r="DI783" i="1"/>
  <c r="DJ783" i="1"/>
  <c r="DK783" i="1"/>
  <c r="DL783" i="1"/>
  <c r="DM783" i="1"/>
  <c r="DN783" i="1"/>
  <c r="DO783" i="1"/>
  <c r="DP783" i="1"/>
  <c r="CP784" i="1"/>
  <c r="CQ784" i="1"/>
  <c r="CR784" i="1"/>
  <c r="CS784" i="1"/>
  <c r="CT784" i="1"/>
  <c r="CU784" i="1"/>
  <c r="CV784" i="1"/>
  <c r="CW784" i="1"/>
  <c r="CX784" i="1"/>
  <c r="CY784" i="1"/>
  <c r="CZ784" i="1"/>
  <c r="DA784" i="1"/>
  <c r="DB784" i="1"/>
  <c r="DC784" i="1"/>
  <c r="DD784" i="1"/>
  <c r="DE784" i="1"/>
  <c r="DF784" i="1"/>
  <c r="DG784" i="1"/>
  <c r="DH784" i="1"/>
  <c r="DI784" i="1"/>
  <c r="DJ784" i="1"/>
  <c r="DK784" i="1"/>
  <c r="DL784" i="1"/>
  <c r="DM784" i="1"/>
  <c r="DN784" i="1"/>
  <c r="DO784" i="1"/>
  <c r="DP784" i="1"/>
  <c r="CP785" i="1"/>
  <c r="CQ785" i="1"/>
  <c r="CR785" i="1"/>
  <c r="CS785" i="1"/>
  <c r="CT785" i="1"/>
  <c r="CU785" i="1"/>
  <c r="CV785" i="1"/>
  <c r="CW785" i="1"/>
  <c r="CX785" i="1"/>
  <c r="CY785" i="1"/>
  <c r="CZ785" i="1"/>
  <c r="DA785" i="1"/>
  <c r="DB785" i="1"/>
  <c r="DC785" i="1"/>
  <c r="DD785" i="1"/>
  <c r="DE785" i="1"/>
  <c r="DF785" i="1"/>
  <c r="DG785" i="1"/>
  <c r="DH785" i="1"/>
  <c r="DI785" i="1"/>
  <c r="DJ785" i="1"/>
  <c r="DK785" i="1"/>
  <c r="DL785" i="1"/>
  <c r="DM785" i="1"/>
  <c r="DN785" i="1"/>
  <c r="DO785" i="1"/>
  <c r="DP785" i="1"/>
  <c r="CP786" i="1"/>
  <c r="CQ786" i="1"/>
  <c r="CR786" i="1"/>
  <c r="CS786" i="1"/>
  <c r="CT786" i="1"/>
  <c r="CU786" i="1"/>
  <c r="CV786" i="1"/>
  <c r="CW786" i="1"/>
  <c r="CX786" i="1"/>
  <c r="CY786" i="1"/>
  <c r="CZ786" i="1"/>
  <c r="DA786" i="1"/>
  <c r="DB786" i="1"/>
  <c r="DC786" i="1"/>
  <c r="DD786" i="1"/>
  <c r="DE786" i="1"/>
  <c r="DF786" i="1"/>
  <c r="DG786" i="1"/>
  <c r="DH786" i="1"/>
  <c r="DI786" i="1"/>
  <c r="DJ786" i="1"/>
  <c r="DK786" i="1"/>
  <c r="DL786" i="1"/>
  <c r="DM786" i="1"/>
  <c r="DN786" i="1"/>
  <c r="DO786" i="1"/>
  <c r="DP786" i="1"/>
  <c r="CP787" i="1"/>
  <c r="CQ787" i="1"/>
  <c r="CR787" i="1"/>
  <c r="CS787" i="1"/>
  <c r="CT787" i="1"/>
  <c r="CU787" i="1"/>
  <c r="CV787" i="1"/>
  <c r="CW787" i="1"/>
  <c r="CX787" i="1"/>
  <c r="CY787" i="1"/>
  <c r="CZ787" i="1"/>
  <c r="DA787" i="1"/>
  <c r="DB787" i="1"/>
  <c r="DC787" i="1"/>
  <c r="DD787" i="1"/>
  <c r="DE787" i="1"/>
  <c r="DF787" i="1"/>
  <c r="DG787" i="1"/>
  <c r="DH787" i="1"/>
  <c r="DI787" i="1"/>
  <c r="DJ787" i="1"/>
  <c r="DK787" i="1"/>
  <c r="DL787" i="1"/>
  <c r="DM787" i="1"/>
  <c r="DN787" i="1"/>
  <c r="DO787" i="1"/>
  <c r="DP787" i="1"/>
  <c r="CP788" i="1"/>
  <c r="CQ788" i="1"/>
  <c r="CR788" i="1"/>
  <c r="CS788" i="1"/>
  <c r="CT788" i="1"/>
  <c r="CU788" i="1"/>
  <c r="CV788" i="1"/>
  <c r="CW788" i="1"/>
  <c r="CX788" i="1"/>
  <c r="CY788" i="1"/>
  <c r="CZ788" i="1"/>
  <c r="DA788" i="1"/>
  <c r="DB788" i="1"/>
  <c r="DC788" i="1"/>
  <c r="DD788" i="1"/>
  <c r="DE788" i="1"/>
  <c r="DF788" i="1"/>
  <c r="DG788" i="1"/>
  <c r="DH788" i="1"/>
  <c r="DI788" i="1"/>
  <c r="DJ788" i="1"/>
  <c r="DK788" i="1"/>
  <c r="DL788" i="1"/>
  <c r="DM788" i="1"/>
  <c r="DN788" i="1"/>
  <c r="DO788" i="1"/>
  <c r="DP788" i="1"/>
  <c r="CP789" i="1"/>
  <c r="CQ789" i="1"/>
  <c r="CR789" i="1"/>
  <c r="CS789" i="1"/>
  <c r="CT789" i="1"/>
  <c r="CU789" i="1"/>
  <c r="CV789" i="1"/>
  <c r="CW789" i="1"/>
  <c r="CX789" i="1"/>
  <c r="CY789" i="1"/>
  <c r="CZ789" i="1"/>
  <c r="DA789" i="1"/>
  <c r="DB789" i="1"/>
  <c r="DC789" i="1"/>
  <c r="DD789" i="1"/>
  <c r="DE789" i="1"/>
  <c r="DF789" i="1"/>
  <c r="DG789" i="1"/>
  <c r="DH789" i="1"/>
  <c r="DI789" i="1"/>
  <c r="DJ789" i="1"/>
  <c r="DK789" i="1"/>
  <c r="DL789" i="1"/>
  <c r="DM789" i="1"/>
  <c r="DN789" i="1"/>
  <c r="DO789" i="1"/>
  <c r="DP789" i="1"/>
  <c r="CP790" i="1"/>
  <c r="CQ790" i="1"/>
  <c r="CR790" i="1"/>
  <c r="CS790" i="1"/>
  <c r="CT790" i="1"/>
  <c r="CU790" i="1"/>
  <c r="CV790" i="1"/>
  <c r="CW790" i="1"/>
  <c r="CX790" i="1"/>
  <c r="CY790" i="1"/>
  <c r="CZ790" i="1"/>
  <c r="DA790" i="1"/>
  <c r="DB790" i="1"/>
  <c r="DC790" i="1"/>
  <c r="DD790" i="1"/>
  <c r="DE790" i="1"/>
  <c r="DF790" i="1"/>
  <c r="DG790" i="1"/>
  <c r="DH790" i="1"/>
  <c r="DI790" i="1"/>
  <c r="DJ790" i="1"/>
  <c r="DK790" i="1"/>
  <c r="DL790" i="1"/>
  <c r="DM790" i="1"/>
  <c r="DN790" i="1"/>
  <c r="DO790" i="1"/>
  <c r="DP790" i="1"/>
  <c r="CP791" i="1"/>
  <c r="CQ791" i="1"/>
  <c r="CR791" i="1"/>
  <c r="CS791" i="1"/>
  <c r="CT791" i="1"/>
  <c r="CU791" i="1"/>
  <c r="CV791" i="1"/>
  <c r="CW791" i="1"/>
  <c r="CX791" i="1"/>
  <c r="CY791" i="1"/>
  <c r="CZ791" i="1"/>
  <c r="DA791" i="1"/>
  <c r="DB791" i="1"/>
  <c r="DC791" i="1"/>
  <c r="DD791" i="1"/>
  <c r="DE791" i="1"/>
  <c r="DF791" i="1"/>
  <c r="DG791" i="1"/>
  <c r="DH791" i="1"/>
  <c r="DI791" i="1"/>
  <c r="DJ791" i="1"/>
  <c r="DK791" i="1"/>
  <c r="DL791" i="1"/>
  <c r="DM791" i="1"/>
  <c r="DN791" i="1"/>
  <c r="DO791" i="1"/>
  <c r="DP791" i="1"/>
  <c r="CP792" i="1"/>
  <c r="CQ792" i="1"/>
  <c r="CR792" i="1"/>
  <c r="CS792" i="1"/>
  <c r="CT792" i="1"/>
  <c r="CU792" i="1"/>
  <c r="CV792" i="1"/>
  <c r="CW792" i="1"/>
  <c r="CX792" i="1"/>
  <c r="CY792" i="1"/>
  <c r="CZ792" i="1"/>
  <c r="DA792" i="1"/>
  <c r="DB792" i="1"/>
  <c r="DC792" i="1"/>
  <c r="DD792" i="1"/>
  <c r="DE792" i="1"/>
  <c r="DF792" i="1"/>
  <c r="DG792" i="1"/>
  <c r="DH792" i="1"/>
  <c r="DI792" i="1"/>
  <c r="DJ792" i="1"/>
  <c r="DK792" i="1"/>
  <c r="DL792" i="1"/>
  <c r="DM792" i="1"/>
  <c r="DN792" i="1"/>
  <c r="DO792" i="1"/>
  <c r="DP792" i="1"/>
  <c r="CP793" i="1"/>
  <c r="CQ793" i="1"/>
  <c r="CR793" i="1"/>
  <c r="CS793" i="1"/>
  <c r="CT793" i="1"/>
  <c r="CU793" i="1"/>
  <c r="CV793" i="1"/>
  <c r="CW793" i="1"/>
  <c r="CX793" i="1"/>
  <c r="CY793" i="1"/>
  <c r="CZ793" i="1"/>
  <c r="DA793" i="1"/>
  <c r="DB793" i="1"/>
  <c r="DC793" i="1"/>
  <c r="DD793" i="1"/>
  <c r="DE793" i="1"/>
  <c r="DF793" i="1"/>
  <c r="DG793" i="1"/>
  <c r="DH793" i="1"/>
  <c r="DI793" i="1"/>
  <c r="DJ793" i="1"/>
  <c r="DK793" i="1"/>
  <c r="DL793" i="1"/>
  <c r="DM793" i="1"/>
  <c r="DN793" i="1"/>
  <c r="DO793" i="1"/>
  <c r="DP793" i="1"/>
  <c r="CP794" i="1"/>
  <c r="CQ794" i="1"/>
  <c r="CR794" i="1"/>
  <c r="CS794" i="1"/>
  <c r="CT794" i="1"/>
  <c r="CU794" i="1"/>
  <c r="CV794" i="1"/>
  <c r="CW794" i="1"/>
  <c r="CX794" i="1"/>
  <c r="CY794" i="1"/>
  <c r="CZ794" i="1"/>
  <c r="DA794" i="1"/>
  <c r="DB794" i="1"/>
  <c r="DC794" i="1"/>
  <c r="DD794" i="1"/>
  <c r="DE794" i="1"/>
  <c r="DF794" i="1"/>
  <c r="DG794" i="1"/>
  <c r="DH794" i="1"/>
  <c r="DI794" i="1"/>
  <c r="DJ794" i="1"/>
  <c r="DK794" i="1"/>
  <c r="DL794" i="1"/>
  <c r="DM794" i="1"/>
  <c r="DN794" i="1"/>
  <c r="DO794" i="1"/>
  <c r="DP794" i="1"/>
  <c r="CP795" i="1"/>
  <c r="CQ795" i="1"/>
  <c r="CR795" i="1"/>
  <c r="CS795" i="1"/>
  <c r="CT795" i="1"/>
  <c r="CU795" i="1"/>
  <c r="CV795" i="1"/>
  <c r="CW795" i="1"/>
  <c r="CX795" i="1"/>
  <c r="CY795" i="1"/>
  <c r="CZ795" i="1"/>
  <c r="DA795" i="1"/>
  <c r="DB795" i="1"/>
  <c r="DC795" i="1"/>
  <c r="DD795" i="1"/>
  <c r="DE795" i="1"/>
  <c r="DF795" i="1"/>
  <c r="DG795" i="1"/>
  <c r="DH795" i="1"/>
  <c r="DI795" i="1"/>
  <c r="DJ795" i="1"/>
  <c r="DK795" i="1"/>
  <c r="DL795" i="1"/>
  <c r="DM795" i="1"/>
  <c r="DN795" i="1"/>
  <c r="DO795" i="1"/>
  <c r="DP795" i="1"/>
  <c r="CP796" i="1"/>
  <c r="CQ796" i="1"/>
  <c r="CR796" i="1"/>
  <c r="CS796" i="1"/>
  <c r="CT796" i="1"/>
  <c r="CU796" i="1"/>
  <c r="CV796" i="1"/>
  <c r="CW796" i="1"/>
  <c r="CX796" i="1"/>
  <c r="CY796" i="1"/>
  <c r="CZ796" i="1"/>
  <c r="DA796" i="1"/>
  <c r="DB796" i="1"/>
  <c r="DC796" i="1"/>
  <c r="DD796" i="1"/>
  <c r="DE796" i="1"/>
  <c r="DF796" i="1"/>
  <c r="DG796" i="1"/>
  <c r="DH796" i="1"/>
  <c r="DI796" i="1"/>
  <c r="DJ796" i="1"/>
  <c r="DK796" i="1"/>
  <c r="DL796" i="1"/>
  <c r="DM796" i="1"/>
  <c r="DN796" i="1"/>
  <c r="DO796" i="1"/>
  <c r="DP796" i="1"/>
  <c r="CP797" i="1"/>
  <c r="CQ797" i="1"/>
  <c r="CR797" i="1"/>
  <c r="CS797" i="1"/>
  <c r="CT797" i="1"/>
  <c r="CU797" i="1"/>
  <c r="CV797" i="1"/>
  <c r="CW797" i="1"/>
  <c r="CX797" i="1"/>
  <c r="CY797" i="1"/>
  <c r="CZ797" i="1"/>
  <c r="DA797" i="1"/>
  <c r="DB797" i="1"/>
  <c r="DC797" i="1"/>
  <c r="DD797" i="1"/>
  <c r="DE797" i="1"/>
  <c r="DF797" i="1"/>
  <c r="DG797" i="1"/>
  <c r="DH797" i="1"/>
  <c r="DI797" i="1"/>
  <c r="DJ797" i="1"/>
  <c r="DK797" i="1"/>
  <c r="DL797" i="1"/>
  <c r="DM797" i="1"/>
  <c r="DN797" i="1"/>
  <c r="DO797" i="1"/>
  <c r="DP797" i="1"/>
  <c r="CP798" i="1"/>
  <c r="CQ798" i="1"/>
  <c r="CR798" i="1"/>
  <c r="CS798" i="1"/>
  <c r="CT798" i="1"/>
  <c r="CU798" i="1"/>
  <c r="CV798" i="1"/>
  <c r="CW798" i="1"/>
  <c r="CX798" i="1"/>
  <c r="CY798" i="1"/>
  <c r="CZ798" i="1"/>
  <c r="DA798" i="1"/>
  <c r="DB798" i="1"/>
  <c r="DC798" i="1"/>
  <c r="DD798" i="1"/>
  <c r="DE798" i="1"/>
  <c r="DF798" i="1"/>
  <c r="DG798" i="1"/>
  <c r="DH798" i="1"/>
  <c r="DI798" i="1"/>
  <c r="DJ798" i="1"/>
  <c r="DK798" i="1"/>
  <c r="DL798" i="1"/>
  <c r="DM798" i="1"/>
  <c r="DN798" i="1"/>
  <c r="DO798" i="1"/>
  <c r="DP798" i="1"/>
  <c r="CP799" i="1"/>
  <c r="CQ799" i="1"/>
  <c r="CR799" i="1"/>
  <c r="CS799" i="1"/>
  <c r="CT799" i="1"/>
  <c r="CU799" i="1"/>
  <c r="CV799" i="1"/>
  <c r="CW799" i="1"/>
  <c r="CX799" i="1"/>
  <c r="CY799" i="1"/>
  <c r="CZ799" i="1"/>
  <c r="DA799" i="1"/>
  <c r="DB799" i="1"/>
  <c r="DC799" i="1"/>
  <c r="DD799" i="1"/>
  <c r="DE799" i="1"/>
  <c r="DF799" i="1"/>
  <c r="DG799" i="1"/>
  <c r="DH799" i="1"/>
  <c r="DI799" i="1"/>
  <c r="DJ799" i="1"/>
  <c r="DK799" i="1"/>
  <c r="DL799" i="1"/>
  <c r="DM799" i="1"/>
  <c r="DN799" i="1"/>
  <c r="DO799" i="1"/>
  <c r="DP799" i="1"/>
  <c r="CP800" i="1"/>
  <c r="CQ800" i="1"/>
  <c r="CR800" i="1"/>
  <c r="CS800" i="1"/>
  <c r="CT800" i="1"/>
  <c r="CU800" i="1"/>
  <c r="CV800" i="1"/>
  <c r="CW800" i="1"/>
  <c r="CX800" i="1"/>
  <c r="CY800" i="1"/>
  <c r="CZ800" i="1"/>
  <c r="DA800" i="1"/>
  <c r="DB800" i="1"/>
  <c r="DC800" i="1"/>
  <c r="DD800" i="1"/>
  <c r="DE800" i="1"/>
  <c r="DF800" i="1"/>
  <c r="DG800" i="1"/>
  <c r="DH800" i="1"/>
  <c r="DI800" i="1"/>
  <c r="DJ800" i="1"/>
  <c r="DK800" i="1"/>
  <c r="DL800" i="1"/>
  <c r="DM800" i="1"/>
  <c r="DN800" i="1"/>
  <c r="DO800" i="1"/>
  <c r="DP800" i="1"/>
  <c r="CP801" i="1"/>
  <c r="CQ801" i="1"/>
  <c r="CR801" i="1"/>
  <c r="CS801" i="1"/>
  <c r="CT801" i="1"/>
  <c r="CU801" i="1"/>
  <c r="CV801" i="1"/>
  <c r="CW801" i="1"/>
  <c r="CX801" i="1"/>
  <c r="CY801" i="1"/>
  <c r="CZ801" i="1"/>
  <c r="DA801" i="1"/>
  <c r="DB801" i="1"/>
  <c r="DC801" i="1"/>
  <c r="DD801" i="1"/>
  <c r="DE801" i="1"/>
  <c r="DF801" i="1"/>
  <c r="DG801" i="1"/>
  <c r="DH801" i="1"/>
  <c r="DI801" i="1"/>
  <c r="DJ801" i="1"/>
  <c r="DK801" i="1"/>
  <c r="DL801" i="1"/>
  <c r="DM801" i="1"/>
  <c r="DN801" i="1"/>
  <c r="DO801" i="1"/>
  <c r="DP801" i="1"/>
  <c r="CP802" i="1"/>
  <c r="CQ802" i="1"/>
  <c r="CR802" i="1"/>
  <c r="CS802" i="1"/>
  <c r="CT802" i="1"/>
  <c r="CU802" i="1"/>
  <c r="CV802" i="1"/>
  <c r="CW802" i="1"/>
  <c r="CX802" i="1"/>
  <c r="CY802" i="1"/>
  <c r="CZ802" i="1"/>
  <c r="DA802" i="1"/>
  <c r="DB802" i="1"/>
  <c r="DC802" i="1"/>
  <c r="DD802" i="1"/>
  <c r="DE802" i="1"/>
  <c r="DF802" i="1"/>
  <c r="DG802" i="1"/>
  <c r="DH802" i="1"/>
  <c r="DI802" i="1"/>
  <c r="DJ802" i="1"/>
  <c r="DK802" i="1"/>
  <c r="DL802" i="1"/>
  <c r="DM802" i="1"/>
  <c r="DN802" i="1"/>
  <c r="DO802" i="1"/>
  <c r="DP802" i="1"/>
  <c r="CP803" i="1"/>
  <c r="CQ803" i="1"/>
  <c r="CR803" i="1"/>
  <c r="CS803" i="1"/>
  <c r="CT803" i="1"/>
  <c r="CU803" i="1"/>
  <c r="CV803" i="1"/>
  <c r="CW803" i="1"/>
  <c r="CX803" i="1"/>
  <c r="CY803" i="1"/>
  <c r="CZ803" i="1"/>
  <c r="DA803" i="1"/>
  <c r="DB803" i="1"/>
  <c r="DC803" i="1"/>
  <c r="DD803" i="1"/>
  <c r="DE803" i="1"/>
  <c r="DF803" i="1"/>
  <c r="DG803" i="1"/>
  <c r="DH803" i="1"/>
  <c r="DI803" i="1"/>
  <c r="DJ803" i="1"/>
  <c r="DK803" i="1"/>
  <c r="DL803" i="1"/>
  <c r="DM803" i="1"/>
  <c r="DN803" i="1"/>
  <c r="DO803" i="1"/>
  <c r="DP803" i="1"/>
  <c r="CP804" i="1"/>
  <c r="CQ804" i="1"/>
  <c r="CR804" i="1"/>
  <c r="CS804" i="1"/>
  <c r="CT804" i="1"/>
  <c r="CU804" i="1"/>
  <c r="CV804" i="1"/>
  <c r="CW804" i="1"/>
  <c r="CX804" i="1"/>
  <c r="CY804" i="1"/>
  <c r="CZ804" i="1"/>
  <c r="DA804" i="1"/>
  <c r="DB804" i="1"/>
  <c r="DC804" i="1"/>
  <c r="DD804" i="1"/>
  <c r="DE804" i="1"/>
  <c r="DF804" i="1"/>
  <c r="DG804" i="1"/>
  <c r="DH804" i="1"/>
  <c r="DI804" i="1"/>
  <c r="DJ804" i="1"/>
  <c r="DK804" i="1"/>
  <c r="DL804" i="1"/>
  <c r="DM804" i="1"/>
  <c r="DN804" i="1"/>
  <c r="DO804" i="1"/>
  <c r="DP804" i="1"/>
  <c r="CP805" i="1"/>
  <c r="CQ805" i="1"/>
  <c r="CR805" i="1"/>
  <c r="CS805" i="1"/>
  <c r="CT805" i="1"/>
  <c r="CU805" i="1"/>
  <c r="CV805" i="1"/>
  <c r="CW805" i="1"/>
  <c r="CX805" i="1"/>
  <c r="CY805" i="1"/>
  <c r="CZ805" i="1"/>
  <c r="DA805" i="1"/>
  <c r="DB805" i="1"/>
  <c r="DC805" i="1"/>
  <c r="DD805" i="1"/>
  <c r="DE805" i="1"/>
  <c r="DF805" i="1"/>
  <c r="DG805" i="1"/>
  <c r="DH805" i="1"/>
  <c r="DI805" i="1"/>
  <c r="DJ805" i="1"/>
  <c r="DK805" i="1"/>
  <c r="DL805" i="1"/>
  <c r="DM805" i="1"/>
  <c r="DN805" i="1"/>
  <c r="DO805" i="1"/>
  <c r="DP805" i="1"/>
  <c r="CP806" i="1"/>
  <c r="CQ806" i="1"/>
  <c r="CR806" i="1"/>
  <c r="CS806" i="1"/>
  <c r="CT806" i="1"/>
  <c r="CU806" i="1"/>
  <c r="CV806" i="1"/>
  <c r="CW806" i="1"/>
  <c r="CX806" i="1"/>
  <c r="CY806" i="1"/>
  <c r="CZ806" i="1"/>
  <c r="DA806" i="1"/>
  <c r="DB806" i="1"/>
  <c r="DC806" i="1"/>
  <c r="DD806" i="1"/>
  <c r="DE806" i="1"/>
  <c r="DF806" i="1"/>
  <c r="DG806" i="1"/>
  <c r="DH806" i="1"/>
  <c r="DI806" i="1"/>
  <c r="DJ806" i="1"/>
  <c r="DK806" i="1"/>
  <c r="DL806" i="1"/>
  <c r="DM806" i="1"/>
  <c r="DN806" i="1"/>
  <c r="DO806" i="1"/>
  <c r="DP806" i="1"/>
  <c r="CP807" i="1"/>
  <c r="CQ807" i="1"/>
  <c r="CR807" i="1"/>
  <c r="CS807" i="1"/>
  <c r="CT807" i="1"/>
  <c r="CU807" i="1"/>
  <c r="CV807" i="1"/>
  <c r="CW807" i="1"/>
  <c r="CX807" i="1"/>
  <c r="CY807" i="1"/>
  <c r="CZ807" i="1"/>
  <c r="DA807" i="1"/>
  <c r="DB807" i="1"/>
  <c r="DC807" i="1"/>
  <c r="DD807" i="1"/>
  <c r="DE807" i="1"/>
  <c r="DF807" i="1"/>
  <c r="DG807" i="1"/>
  <c r="DH807" i="1"/>
  <c r="DI807" i="1"/>
  <c r="DJ807" i="1"/>
  <c r="DK807" i="1"/>
  <c r="DL807" i="1"/>
  <c r="DM807" i="1"/>
  <c r="DN807" i="1"/>
  <c r="DO807" i="1"/>
  <c r="DP807" i="1"/>
  <c r="CP808" i="1"/>
  <c r="CQ808" i="1"/>
  <c r="CR808" i="1"/>
  <c r="CS808" i="1"/>
  <c r="CT808" i="1"/>
  <c r="CU808" i="1"/>
  <c r="CV808" i="1"/>
  <c r="CW808" i="1"/>
  <c r="CX808" i="1"/>
  <c r="CY808" i="1"/>
  <c r="CZ808" i="1"/>
  <c r="DA808" i="1"/>
  <c r="DB808" i="1"/>
  <c r="DC808" i="1"/>
  <c r="DD808" i="1"/>
  <c r="DE808" i="1"/>
  <c r="DF808" i="1"/>
  <c r="DG808" i="1"/>
  <c r="DH808" i="1"/>
  <c r="DI808" i="1"/>
  <c r="DJ808" i="1"/>
  <c r="DK808" i="1"/>
  <c r="DL808" i="1"/>
  <c r="DM808" i="1"/>
  <c r="DN808" i="1"/>
  <c r="DO808" i="1"/>
  <c r="DP808" i="1"/>
  <c r="CP809" i="1"/>
  <c r="CQ809" i="1"/>
  <c r="CR809" i="1"/>
  <c r="CS809" i="1"/>
  <c r="CT809" i="1"/>
  <c r="CU809" i="1"/>
  <c r="CV809" i="1"/>
  <c r="CW809" i="1"/>
  <c r="CX809" i="1"/>
  <c r="CY809" i="1"/>
  <c r="CZ809" i="1"/>
  <c r="DA809" i="1"/>
  <c r="DB809" i="1"/>
  <c r="DC809" i="1"/>
  <c r="DD809" i="1"/>
  <c r="DE809" i="1"/>
  <c r="DF809" i="1"/>
  <c r="DG809" i="1"/>
  <c r="DH809" i="1"/>
  <c r="DI809" i="1"/>
  <c r="DJ809" i="1"/>
  <c r="DK809" i="1"/>
  <c r="DL809" i="1"/>
  <c r="DM809" i="1"/>
  <c r="DN809" i="1"/>
  <c r="DO809" i="1"/>
  <c r="DP809" i="1"/>
  <c r="CP810" i="1"/>
  <c r="CQ810" i="1"/>
  <c r="CR810" i="1"/>
  <c r="CS810" i="1"/>
  <c r="CT810" i="1"/>
  <c r="CU810" i="1"/>
  <c r="CV810" i="1"/>
  <c r="CW810" i="1"/>
  <c r="CX810" i="1"/>
  <c r="CY810" i="1"/>
  <c r="CZ810" i="1"/>
  <c r="DA810" i="1"/>
  <c r="DB810" i="1"/>
  <c r="DC810" i="1"/>
  <c r="DD810" i="1"/>
  <c r="DE810" i="1"/>
  <c r="DF810" i="1"/>
  <c r="DG810" i="1"/>
  <c r="DH810" i="1"/>
  <c r="DI810" i="1"/>
  <c r="DJ810" i="1"/>
  <c r="DK810" i="1"/>
  <c r="DL810" i="1"/>
  <c r="DM810" i="1"/>
  <c r="DN810" i="1"/>
  <c r="DO810" i="1"/>
  <c r="DP810" i="1"/>
  <c r="CP811" i="1"/>
  <c r="CQ811" i="1"/>
  <c r="CR811" i="1"/>
  <c r="CS811" i="1"/>
  <c r="CT811" i="1"/>
  <c r="CU811" i="1"/>
  <c r="CV811" i="1"/>
  <c r="CW811" i="1"/>
  <c r="CX811" i="1"/>
  <c r="CY811" i="1"/>
  <c r="CZ811" i="1"/>
  <c r="DA811" i="1"/>
  <c r="DB811" i="1"/>
  <c r="DC811" i="1"/>
  <c r="DD811" i="1"/>
  <c r="DE811" i="1"/>
  <c r="DF811" i="1"/>
  <c r="DG811" i="1"/>
  <c r="DH811" i="1"/>
  <c r="DI811" i="1"/>
  <c r="DJ811" i="1"/>
  <c r="DK811" i="1"/>
  <c r="DL811" i="1"/>
  <c r="DM811" i="1"/>
  <c r="DN811" i="1"/>
  <c r="DO811" i="1"/>
  <c r="DP811" i="1"/>
  <c r="CP812" i="1"/>
  <c r="CQ812" i="1"/>
  <c r="CR812" i="1"/>
  <c r="CS812" i="1"/>
  <c r="CT812" i="1"/>
  <c r="CU812" i="1"/>
  <c r="CV812" i="1"/>
  <c r="CW812" i="1"/>
  <c r="CX812" i="1"/>
  <c r="CY812" i="1"/>
  <c r="CZ812" i="1"/>
  <c r="DA812" i="1"/>
  <c r="DB812" i="1"/>
  <c r="DC812" i="1"/>
  <c r="DD812" i="1"/>
  <c r="DE812" i="1"/>
  <c r="DF812" i="1"/>
  <c r="DG812" i="1"/>
  <c r="DH812" i="1"/>
  <c r="DI812" i="1"/>
  <c r="DJ812" i="1"/>
  <c r="DK812" i="1"/>
  <c r="DL812" i="1"/>
  <c r="DM812" i="1"/>
  <c r="DN812" i="1"/>
  <c r="DO812" i="1"/>
  <c r="DP812" i="1"/>
  <c r="CP813" i="1"/>
  <c r="CQ813" i="1"/>
  <c r="CR813" i="1"/>
  <c r="CS813" i="1"/>
  <c r="CT813" i="1"/>
  <c r="CU813" i="1"/>
  <c r="CV813" i="1"/>
  <c r="CW813" i="1"/>
  <c r="CX813" i="1"/>
  <c r="CY813" i="1"/>
  <c r="CZ813" i="1"/>
  <c r="DA813" i="1"/>
  <c r="DB813" i="1"/>
  <c r="DC813" i="1"/>
  <c r="DD813" i="1"/>
  <c r="DE813" i="1"/>
  <c r="DF813" i="1"/>
  <c r="DG813" i="1"/>
  <c r="DH813" i="1"/>
  <c r="DI813" i="1"/>
  <c r="DJ813" i="1"/>
  <c r="DK813" i="1"/>
  <c r="DL813" i="1"/>
  <c r="DM813" i="1"/>
  <c r="DN813" i="1"/>
  <c r="DO813" i="1"/>
  <c r="DP813" i="1"/>
  <c r="CP814" i="1"/>
  <c r="CQ814" i="1"/>
  <c r="CR814" i="1"/>
  <c r="CS814" i="1"/>
  <c r="CT814" i="1"/>
  <c r="CU814" i="1"/>
  <c r="CV814" i="1"/>
  <c r="CW814" i="1"/>
  <c r="CX814" i="1"/>
  <c r="CY814" i="1"/>
  <c r="CZ814" i="1"/>
  <c r="DA814" i="1"/>
  <c r="DB814" i="1"/>
  <c r="DC814" i="1"/>
  <c r="DD814" i="1"/>
  <c r="DE814" i="1"/>
  <c r="DF814" i="1"/>
  <c r="DG814" i="1"/>
  <c r="DH814" i="1"/>
  <c r="DI814" i="1"/>
  <c r="DJ814" i="1"/>
  <c r="DK814" i="1"/>
  <c r="DL814" i="1"/>
  <c r="DM814" i="1"/>
  <c r="DN814" i="1"/>
  <c r="DO814" i="1"/>
  <c r="DP814" i="1"/>
  <c r="CP815" i="1"/>
  <c r="CQ815" i="1"/>
  <c r="CR815" i="1"/>
  <c r="CS815" i="1"/>
  <c r="CT815" i="1"/>
  <c r="CU815" i="1"/>
  <c r="CV815" i="1"/>
  <c r="CW815" i="1"/>
  <c r="CX815" i="1"/>
  <c r="CY815" i="1"/>
  <c r="CZ815" i="1"/>
  <c r="DA815" i="1"/>
  <c r="DB815" i="1"/>
  <c r="DC815" i="1"/>
  <c r="DD815" i="1"/>
  <c r="DE815" i="1"/>
  <c r="DF815" i="1"/>
  <c r="DG815" i="1"/>
  <c r="DH815" i="1"/>
  <c r="DI815" i="1"/>
  <c r="DJ815" i="1"/>
  <c r="DK815" i="1"/>
  <c r="DL815" i="1"/>
  <c r="DM815" i="1"/>
  <c r="DN815" i="1"/>
  <c r="DO815" i="1"/>
  <c r="DP815" i="1"/>
  <c r="CP816" i="1"/>
  <c r="CQ816" i="1"/>
  <c r="CR816" i="1"/>
  <c r="CS816" i="1"/>
  <c r="CT816" i="1"/>
  <c r="CU816" i="1"/>
  <c r="CV816" i="1"/>
  <c r="CW816" i="1"/>
  <c r="CX816" i="1"/>
  <c r="CY816" i="1"/>
  <c r="CZ816" i="1"/>
  <c r="DA816" i="1"/>
  <c r="DB816" i="1"/>
  <c r="DC816" i="1"/>
  <c r="DD816" i="1"/>
  <c r="DE816" i="1"/>
  <c r="DF816" i="1"/>
  <c r="DG816" i="1"/>
  <c r="DH816" i="1"/>
  <c r="DI816" i="1"/>
  <c r="DJ816" i="1"/>
  <c r="DK816" i="1"/>
  <c r="DL816" i="1"/>
  <c r="DM816" i="1"/>
  <c r="DN816" i="1"/>
  <c r="DO816" i="1"/>
  <c r="DP816" i="1"/>
  <c r="CP817" i="1"/>
  <c r="CQ817" i="1"/>
  <c r="CR817" i="1"/>
  <c r="CS817" i="1"/>
  <c r="CT817" i="1"/>
  <c r="CU817" i="1"/>
  <c r="CV817" i="1"/>
  <c r="CW817" i="1"/>
  <c r="CX817" i="1"/>
  <c r="CY817" i="1"/>
  <c r="CZ817" i="1"/>
  <c r="DA817" i="1"/>
  <c r="DB817" i="1"/>
  <c r="DC817" i="1"/>
  <c r="DD817" i="1"/>
  <c r="DE817" i="1"/>
  <c r="DF817" i="1"/>
  <c r="DG817" i="1"/>
  <c r="DH817" i="1"/>
  <c r="DI817" i="1"/>
  <c r="DJ817" i="1"/>
  <c r="DK817" i="1"/>
  <c r="DL817" i="1"/>
  <c r="DM817" i="1"/>
  <c r="DN817" i="1"/>
  <c r="DO817" i="1"/>
  <c r="DP817" i="1"/>
  <c r="CP818" i="1"/>
  <c r="CQ818" i="1"/>
  <c r="CR818" i="1"/>
  <c r="CS818" i="1"/>
  <c r="CT818" i="1"/>
  <c r="CU818" i="1"/>
  <c r="CV818" i="1"/>
  <c r="CW818" i="1"/>
  <c r="CX818" i="1"/>
  <c r="CY818" i="1"/>
  <c r="CZ818" i="1"/>
  <c r="DA818" i="1"/>
  <c r="DB818" i="1"/>
  <c r="DC818" i="1"/>
  <c r="DD818" i="1"/>
  <c r="DE818" i="1"/>
  <c r="DF818" i="1"/>
  <c r="DG818" i="1"/>
  <c r="DH818" i="1"/>
  <c r="DI818" i="1"/>
  <c r="DJ818" i="1"/>
  <c r="DK818" i="1"/>
  <c r="DL818" i="1"/>
  <c r="DM818" i="1"/>
  <c r="DN818" i="1"/>
  <c r="DO818" i="1"/>
  <c r="DP818" i="1"/>
  <c r="CP819" i="1"/>
  <c r="CQ819" i="1"/>
  <c r="CR819" i="1"/>
  <c r="CS819" i="1"/>
  <c r="CT819" i="1"/>
  <c r="CU819" i="1"/>
  <c r="CV819" i="1"/>
  <c r="CW819" i="1"/>
  <c r="CX819" i="1"/>
  <c r="CY819" i="1"/>
  <c r="CZ819" i="1"/>
  <c r="DA819" i="1"/>
  <c r="DB819" i="1"/>
  <c r="DC819" i="1"/>
  <c r="DD819" i="1"/>
  <c r="DE819" i="1"/>
  <c r="DF819" i="1"/>
  <c r="DG819" i="1"/>
  <c r="DH819" i="1"/>
  <c r="DI819" i="1"/>
  <c r="DJ819" i="1"/>
  <c r="DK819" i="1"/>
  <c r="DL819" i="1"/>
  <c r="DM819" i="1"/>
  <c r="DN819" i="1"/>
  <c r="DO819" i="1"/>
  <c r="DP819" i="1"/>
  <c r="CP820" i="1"/>
  <c r="CQ820" i="1"/>
  <c r="CR820" i="1"/>
  <c r="CS820" i="1"/>
  <c r="CT820" i="1"/>
  <c r="CU820" i="1"/>
  <c r="CV820" i="1"/>
  <c r="CW820" i="1"/>
  <c r="CX820" i="1"/>
  <c r="CY820" i="1"/>
  <c r="CZ820" i="1"/>
  <c r="DA820" i="1"/>
  <c r="DB820" i="1"/>
  <c r="DC820" i="1"/>
  <c r="DD820" i="1"/>
  <c r="DE820" i="1"/>
  <c r="DF820" i="1"/>
  <c r="DG820" i="1"/>
  <c r="DH820" i="1"/>
  <c r="DI820" i="1"/>
  <c r="DJ820" i="1"/>
  <c r="DK820" i="1"/>
  <c r="DL820" i="1"/>
  <c r="DM820" i="1"/>
  <c r="DN820" i="1"/>
  <c r="DO820" i="1"/>
  <c r="DP820" i="1"/>
  <c r="CP821" i="1"/>
  <c r="CQ821" i="1"/>
  <c r="CR821" i="1"/>
  <c r="CS821" i="1"/>
  <c r="CT821" i="1"/>
  <c r="CU821" i="1"/>
  <c r="CV821" i="1"/>
  <c r="CW821" i="1"/>
  <c r="CX821" i="1"/>
  <c r="CY821" i="1"/>
  <c r="CZ821" i="1"/>
  <c r="DA821" i="1"/>
  <c r="DB821" i="1"/>
  <c r="DC821" i="1"/>
  <c r="DD821" i="1"/>
  <c r="DE821" i="1"/>
  <c r="DF821" i="1"/>
  <c r="DG821" i="1"/>
  <c r="DH821" i="1"/>
  <c r="DI821" i="1"/>
  <c r="DJ821" i="1"/>
  <c r="DK821" i="1"/>
  <c r="DL821" i="1"/>
  <c r="DM821" i="1"/>
  <c r="DN821" i="1"/>
  <c r="DO821" i="1"/>
  <c r="DP821" i="1"/>
  <c r="CP822" i="1"/>
  <c r="CQ822" i="1"/>
  <c r="CR822" i="1"/>
  <c r="CS822" i="1"/>
  <c r="CT822" i="1"/>
  <c r="CU822" i="1"/>
  <c r="CV822" i="1"/>
  <c r="CW822" i="1"/>
  <c r="CX822" i="1"/>
  <c r="CY822" i="1"/>
  <c r="CZ822" i="1"/>
  <c r="DA822" i="1"/>
  <c r="DB822" i="1"/>
  <c r="DC822" i="1"/>
  <c r="DD822" i="1"/>
  <c r="DE822" i="1"/>
  <c r="DF822" i="1"/>
  <c r="DG822" i="1"/>
  <c r="DH822" i="1"/>
  <c r="DI822" i="1"/>
  <c r="DJ822" i="1"/>
  <c r="DK822" i="1"/>
  <c r="DL822" i="1"/>
  <c r="DM822" i="1"/>
  <c r="DN822" i="1"/>
  <c r="DO822" i="1"/>
  <c r="DP822" i="1"/>
  <c r="CP823" i="1"/>
  <c r="CQ823" i="1"/>
  <c r="CR823" i="1"/>
  <c r="CS823" i="1"/>
  <c r="CT823" i="1"/>
  <c r="CU823" i="1"/>
  <c r="CV823" i="1"/>
  <c r="CW823" i="1"/>
  <c r="CX823" i="1"/>
  <c r="CY823" i="1"/>
  <c r="CZ823" i="1"/>
  <c r="DA823" i="1"/>
  <c r="DB823" i="1"/>
  <c r="DC823" i="1"/>
  <c r="DD823" i="1"/>
  <c r="DE823" i="1"/>
  <c r="DF823" i="1"/>
  <c r="DG823" i="1"/>
  <c r="DH823" i="1"/>
  <c r="DI823" i="1"/>
  <c r="DJ823" i="1"/>
  <c r="DK823" i="1"/>
  <c r="DL823" i="1"/>
  <c r="DM823" i="1"/>
  <c r="DN823" i="1"/>
  <c r="DO823" i="1"/>
  <c r="DP823" i="1"/>
  <c r="CP824" i="1"/>
  <c r="CQ824" i="1"/>
  <c r="CR824" i="1"/>
  <c r="CS824" i="1"/>
  <c r="CT824" i="1"/>
  <c r="CU824" i="1"/>
  <c r="CV824" i="1"/>
  <c r="CW824" i="1"/>
  <c r="CX824" i="1"/>
  <c r="CY824" i="1"/>
  <c r="CZ824" i="1"/>
  <c r="DA824" i="1"/>
  <c r="DB824" i="1"/>
  <c r="DC824" i="1"/>
  <c r="DD824" i="1"/>
  <c r="DE824" i="1"/>
  <c r="DF824" i="1"/>
  <c r="DG824" i="1"/>
  <c r="DH824" i="1"/>
  <c r="DI824" i="1"/>
  <c r="DJ824" i="1"/>
  <c r="DK824" i="1"/>
  <c r="DL824" i="1"/>
  <c r="DM824" i="1"/>
  <c r="DN824" i="1"/>
  <c r="DO824" i="1"/>
  <c r="DP824" i="1"/>
  <c r="CP825" i="1"/>
  <c r="CQ825" i="1"/>
  <c r="CR825" i="1"/>
  <c r="CS825" i="1"/>
  <c r="CT825" i="1"/>
  <c r="CU825" i="1"/>
  <c r="CV825" i="1"/>
  <c r="CW825" i="1"/>
  <c r="CX825" i="1"/>
  <c r="CY825" i="1"/>
  <c r="CZ825" i="1"/>
  <c r="DA825" i="1"/>
  <c r="DB825" i="1"/>
  <c r="DC825" i="1"/>
  <c r="DD825" i="1"/>
  <c r="DE825" i="1"/>
  <c r="DF825" i="1"/>
  <c r="DG825" i="1"/>
  <c r="DH825" i="1"/>
  <c r="DI825" i="1"/>
  <c r="DJ825" i="1"/>
  <c r="DK825" i="1"/>
  <c r="DL825" i="1"/>
  <c r="DM825" i="1"/>
  <c r="DN825" i="1"/>
  <c r="DO825" i="1"/>
  <c r="DP825" i="1"/>
  <c r="CP826" i="1"/>
  <c r="CQ826" i="1"/>
  <c r="CR826" i="1"/>
  <c r="CS826" i="1"/>
  <c r="CT826" i="1"/>
  <c r="CU826" i="1"/>
  <c r="CV826" i="1"/>
  <c r="CW826" i="1"/>
  <c r="CX826" i="1"/>
  <c r="CY826" i="1"/>
  <c r="CZ826" i="1"/>
  <c r="DA826" i="1"/>
  <c r="DB826" i="1"/>
  <c r="DC826" i="1"/>
  <c r="DD826" i="1"/>
  <c r="DE826" i="1"/>
  <c r="DF826" i="1"/>
  <c r="DG826" i="1"/>
  <c r="DH826" i="1"/>
  <c r="DI826" i="1"/>
  <c r="DJ826" i="1"/>
  <c r="DK826" i="1"/>
  <c r="DL826" i="1"/>
  <c r="DM826" i="1"/>
  <c r="DN826" i="1"/>
  <c r="DO826" i="1"/>
  <c r="DP826" i="1"/>
  <c r="CP827" i="1"/>
  <c r="CQ827" i="1"/>
  <c r="CR827" i="1"/>
  <c r="CS827" i="1"/>
  <c r="CT827" i="1"/>
  <c r="CU827" i="1"/>
  <c r="CV827" i="1"/>
  <c r="CW827" i="1"/>
  <c r="CX827" i="1"/>
  <c r="CY827" i="1"/>
  <c r="CZ827" i="1"/>
  <c r="DA827" i="1"/>
  <c r="DB827" i="1"/>
  <c r="DC827" i="1"/>
  <c r="DD827" i="1"/>
  <c r="DE827" i="1"/>
  <c r="DF827" i="1"/>
  <c r="DG827" i="1"/>
  <c r="DH827" i="1"/>
  <c r="DI827" i="1"/>
  <c r="DJ827" i="1"/>
  <c r="DK827" i="1"/>
  <c r="DL827" i="1"/>
  <c r="DM827" i="1"/>
  <c r="DN827" i="1"/>
  <c r="DO827" i="1"/>
  <c r="DP827" i="1"/>
  <c r="CP828" i="1"/>
  <c r="CQ828" i="1"/>
  <c r="CR828" i="1"/>
  <c r="CS828" i="1"/>
  <c r="CT828" i="1"/>
  <c r="CU828" i="1"/>
  <c r="CV828" i="1"/>
  <c r="CW828" i="1"/>
  <c r="CX828" i="1"/>
  <c r="CY828" i="1"/>
  <c r="CZ828" i="1"/>
  <c r="DA828" i="1"/>
  <c r="DB828" i="1"/>
  <c r="DC828" i="1"/>
  <c r="DD828" i="1"/>
  <c r="DE828" i="1"/>
  <c r="DF828" i="1"/>
  <c r="DG828" i="1"/>
  <c r="DH828" i="1"/>
  <c r="DI828" i="1"/>
  <c r="DJ828" i="1"/>
  <c r="DK828" i="1"/>
  <c r="DL828" i="1"/>
  <c r="DM828" i="1"/>
  <c r="DN828" i="1"/>
  <c r="DO828" i="1"/>
  <c r="DP828" i="1"/>
  <c r="CP829" i="1"/>
  <c r="CQ829" i="1"/>
  <c r="CR829" i="1"/>
  <c r="CS829" i="1"/>
  <c r="CT829" i="1"/>
  <c r="CU829" i="1"/>
  <c r="CV829" i="1"/>
  <c r="CW829" i="1"/>
  <c r="CX829" i="1"/>
  <c r="CY829" i="1"/>
  <c r="CZ829" i="1"/>
  <c r="DA829" i="1"/>
  <c r="DB829" i="1"/>
  <c r="DC829" i="1"/>
  <c r="DD829" i="1"/>
  <c r="DE829" i="1"/>
  <c r="DF829" i="1"/>
  <c r="DG829" i="1"/>
  <c r="DH829" i="1"/>
  <c r="DI829" i="1"/>
  <c r="DJ829" i="1"/>
  <c r="DK829" i="1"/>
  <c r="DL829" i="1"/>
  <c r="DM829" i="1"/>
  <c r="DN829" i="1"/>
  <c r="DO829" i="1"/>
  <c r="DP829" i="1"/>
  <c r="CP830" i="1"/>
  <c r="CQ830" i="1"/>
  <c r="CR830" i="1"/>
  <c r="CS830" i="1"/>
  <c r="CT830" i="1"/>
  <c r="CU830" i="1"/>
  <c r="CV830" i="1"/>
  <c r="CW830" i="1"/>
  <c r="CX830" i="1"/>
  <c r="CY830" i="1"/>
  <c r="CZ830" i="1"/>
  <c r="DA830" i="1"/>
  <c r="DB830" i="1"/>
  <c r="DC830" i="1"/>
  <c r="DD830" i="1"/>
  <c r="DE830" i="1"/>
  <c r="DF830" i="1"/>
  <c r="DG830" i="1"/>
  <c r="DH830" i="1"/>
  <c r="DI830" i="1"/>
  <c r="DJ830" i="1"/>
  <c r="DK830" i="1"/>
  <c r="DL830" i="1"/>
  <c r="DM830" i="1"/>
  <c r="DN830" i="1"/>
  <c r="DO830" i="1"/>
  <c r="DP830" i="1"/>
  <c r="CP831" i="1"/>
  <c r="CQ831" i="1"/>
  <c r="CR831" i="1"/>
  <c r="CS831" i="1"/>
  <c r="CT831" i="1"/>
  <c r="CU831" i="1"/>
  <c r="CV831" i="1"/>
  <c r="CW831" i="1"/>
  <c r="CX831" i="1"/>
  <c r="CY831" i="1"/>
  <c r="CZ831" i="1"/>
  <c r="DA831" i="1"/>
  <c r="DB831" i="1"/>
  <c r="DC831" i="1"/>
  <c r="DD831" i="1"/>
  <c r="DE831" i="1"/>
  <c r="DF831" i="1"/>
  <c r="DG831" i="1"/>
  <c r="DH831" i="1"/>
  <c r="DI831" i="1"/>
  <c r="DJ831" i="1"/>
  <c r="DK831" i="1"/>
  <c r="DL831" i="1"/>
  <c r="DM831" i="1"/>
  <c r="DN831" i="1"/>
  <c r="DO831" i="1"/>
  <c r="DP831" i="1"/>
  <c r="CP832" i="1"/>
  <c r="CQ832" i="1"/>
  <c r="CR832" i="1"/>
  <c r="CS832" i="1"/>
  <c r="CT832" i="1"/>
  <c r="CU832" i="1"/>
  <c r="CV832" i="1"/>
  <c r="CW832" i="1"/>
  <c r="CX832" i="1"/>
  <c r="CY832" i="1"/>
  <c r="CZ832" i="1"/>
  <c r="DA832" i="1"/>
  <c r="DB832" i="1"/>
  <c r="DC832" i="1"/>
  <c r="DD832" i="1"/>
  <c r="DE832" i="1"/>
  <c r="DF832" i="1"/>
  <c r="DG832" i="1"/>
  <c r="DH832" i="1"/>
  <c r="DI832" i="1"/>
  <c r="DJ832" i="1"/>
  <c r="DK832" i="1"/>
  <c r="DL832" i="1"/>
  <c r="DM832" i="1"/>
  <c r="DN832" i="1"/>
  <c r="DO832" i="1"/>
  <c r="DP832" i="1"/>
  <c r="CP833" i="1"/>
  <c r="CQ833" i="1"/>
  <c r="CR833" i="1"/>
  <c r="CS833" i="1"/>
  <c r="CT833" i="1"/>
  <c r="CU833" i="1"/>
  <c r="CV833" i="1"/>
  <c r="CW833" i="1"/>
  <c r="CX833" i="1"/>
  <c r="CY833" i="1"/>
  <c r="CZ833" i="1"/>
  <c r="DA833" i="1"/>
  <c r="DB833" i="1"/>
  <c r="DC833" i="1"/>
  <c r="DD833" i="1"/>
  <c r="DE833" i="1"/>
  <c r="DF833" i="1"/>
  <c r="DG833" i="1"/>
  <c r="DH833" i="1"/>
  <c r="DI833" i="1"/>
  <c r="DJ833" i="1"/>
  <c r="DK833" i="1"/>
  <c r="DL833" i="1"/>
  <c r="DM833" i="1"/>
  <c r="DN833" i="1"/>
  <c r="DO833" i="1"/>
  <c r="DP833" i="1"/>
  <c r="CP834" i="1"/>
  <c r="CQ834" i="1"/>
  <c r="CR834" i="1"/>
  <c r="CS834" i="1"/>
  <c r="CT834" i="1"/>
  <c r="CU834" i="1"/>
  <c r="CV834" i="1"/>
  <c r="CW834" i="1"/>
  <c r="CX834" i="1"/>
  <c r="CY834" i="1"/>
  <c r="CZ834" i="1"/>
  <c r="DA834" i="1"/>
  <c r="DB834" i="1"/>
  <c r="DC834" i="1"/>
  <c r="DD834" i="1"/>
  <c r="DE834" i="1"/>
  <c r="DF834" i="1"/>
  <c r="DG834" i="1"/>
  <c r="DH834" i="1"/>
  <c r="DI834" i="1"/>
  <c r="DJ834" i="1"/>
  <c r="DK834" i="1"/>
  <c r="DL834" i="1"/>
  <c r="DM834" i="1"/>
  <c r="DN834" i="1"/>
  <c r="DO834" i="1"/>
  <c r="DP834" i="1"/>
  <c r="CP835" i="1"/>
  <c r="CQ835" i="1"/>
  <c r="CR835" i="1"/>
  <c r="CS835" i="1"/>
  <c r="CT835" i="1"/>
  <c r="CU835" i="1"/>
  <c r="CV835" i="1"/>
  <c r="CW835" i="1"/>
  <c r="CX835" i="1"/>
  <c r="CY835" i="1"/>
  <c r="CZ835" i="1"/>
  <c r="DA835" i="1"/>
  <c r="DB835" i="1"/>
  <c r="DC835" i="1"/>
  <c r="DD835" i="1"/>
  <c r="DE835" i="1"/>
  <c r="DF835" i="1"/>
  <c r="DG835" i="1"/>
  <c r="DH835" i="1"/>
  <c r="DI835" i="1"/>
  <c r="DJ835" i="1"/>
  <c r="DK835" i="1"/>
  <c r="DL835" i="1"/>
  <c r="DM835" i="1"/>
  <c r="DN835" i="1"/>
  <c r="DO835" i="1"/>
  <c r="DP835" i="1"/>
  <c r="CP836" i="1"/>
  <c r="CQ836" i="1"/>
  <c r="CR836" i="1"/>
  <c r="CS836" i="1"/>
  <c r="CT836" i="1"/>
  <c r="CU836" i="1"/>
  <c r="CV836" i="1"/>
  <c r="CW836" i="1"/>
  <c r="CX836" i="1"/>
  <c r="CY836" i="1"/>
  <c r="CZ836" i="1"/>
  <c r="DA836" i="1"/>
  <c r="DB836" i="1"/>
  <c r="DC836" i="1"/>
  <c r="DD836" i="1"/>
  <c r="DE836" i="1"/>
  <c r="DF836" i="1"/>
  <c r="DG836" i="1"/>
  <c r="DH836" i="1"/>
  <c r="DI836" i="1"/>
  <c r="DJ836" i="1"/>
  <c r="DK836" i="1"/>
  <c r="DL836" i="1"/>
  <c r="DM836" i="1"/>
  <c r="DN836" i="1"/>
  <c r="DO836" i="1"/>
  <c r="DP836" i="1"/>
  <c r="CP837" i="1"/>
  <c r="CQ837" i="1"/>
  <c r="CR837" i="1"/>
  <c r="CS837" i="1"/>
  <c r="CT837" i="1"/>
  <c r="CU837" i="1"/>
  <c r="CV837" i="1"/>
  <c r="CW837" i="1"/>
  <c r="CX837" i="1"/>
  <c r="CY837" i="1"/>
  <c r="CZ837" i="1"/>
  <c r="DA837" i="1"/>
  <c r="DB837" i="1"/>
  <c r="DC837" i="1"/>
  <c r="DD837" i="1"/>
  <c r="DE837" i="1"/>
  <c r="DF837" i="1"/>
  <c r="DG837" i="1"/>
  <c r="DH837" i="1"/>
  <c r="DI837" i="1"/>
  <c r="DJ837" i="1"/>
  <c r="DK837" i="1"/>
  <c r="DL837" i="1"/>
  <c r="DM837" i="1"/>
  <c r="DN837" i="1"/>
  <c r="DO837" i="1"/>
  <c r="DP837" i="1"/>
  <c r="CP838" i="1"/>
  <c r="CQ838" i="1"/>
  <c r="CR838" i="1"/>
  <c r="CS838" i="1"/>
  <c r="CT838" i="1"/>
  <c r="CU838" i="1"/>
  <c r="CV838" i="1"/>
  <c r="CW838" i="1"/>
  <c r="CX838" i="1"/>
  <c r="CY838" i="1"/>
  <c r="CZ838" i="1"/>
  <c r="DA838" i="1"/>
  <c r="DB838" i="1"/>
  <c r="DC838" i="1"/>
  <c r="DD838" i="1"/>
  <c r="DE838" i="1"/>
  <c r="DF838" i="1"/>
  <c r="DG838" i="1"/>
  <c r="DH838" i="1"/>
  <c r="DI838" i="1"/>
  <c r="DJ838" i="1"/>
  <c r="DK838" i="1"/>
  <c r="DL838" i="1"/>
  <c r="DM838" i="1"/>
  <c r="DN838" i="1"/>
  <c r="DO838" i="1"/>
  <c r="DP838" i="1"/>
  <c r="CP839" i="1"/>
  <c r="CQ839" i="1"/>
  <c r="CR839" i="1"/>
  <c r="CS839" i="1"/>
  <c r="CT839" i="1"/>
  <c r="CU839" i="1"/>
  <c r="CV839" i="1"/>
  <c r="CW839" i="1"/>
  <c r="CX839" i="1"/>
  <c r="CY839" i="1"/>
  <c r="CZ839" i="1"/>
  <c r="DA839" i="1"/>
  <c r="DB839" i="1"/>
  <c r="DC839" i="1"/>
  <c r="DD839" i="1"/>
  <c r="DE839" i="1"/>
  <c r="DF839" i="1"/>
  <c r="DG839" i="1"/>
  <c r="DH839" i="1"/>
  <c r="DI839" i="1"/>
  <c r="DJ839" i="1"/>
  <c r="DK839" i="1"/>
  <c r="DL839" i="1"/>
  <c r="DM839" i="1"/>
  <c r="DN839" i="1"/>
  <c r="DO839" i="1"/>
  <c r="DP839" i="1"/>
  <c r="CP840" i="1"/>
  <c r="CQ840" i="1"/>
  <c r="CR840" i="1"/>
  <c r="CS840" i="1"/>
  <c r="CT840" i="1"/>
  <c r="CU840" i="1"/>
  <c r="CV840" i="1"/>
  <c r="CW840" i="1"/>
  <c r="CX840" i="1"/>
  <c r="CY840" i="1"/>
  <c r="CZ840" i="1"/>
  <c r="DA840" i="1"/>
  <c r="DB840" i="1"/>
  <c r="DC840" i="1"/>
  <c r="DD840" i="1"/>
  <c r="DE840" i="1"/>
  <c r="DF840" i="1"/>
  <c r="DG840" i="1"/>
  <c r="DH840" i="1"/>
  <c r="DI840" i="1"/>
  <c r="DJ840" i="1"/>
  <c r="DK840" i="1"/>
  <c r="DL840" i="1"/>
  <c r="DM840" i="1"/>
  <c r="DN840" i="1"/>
  <c r="DO840" i="1"/>
  <c r="DP840" i="1"/>
  <c r="CP841" i="1"/>
  <c r="CQ841" i="1"/>
  <c r="CR841" i="1"/>
  <c r="CS841" i="1"/>
  <c r="CT841" i="1"/>
  <c r="CU841" i="1"/>
  <c r="CV841" i="1"/>
  <c r="CW841" i="1"/>
  <c r="CX841" i="1"/>
  <c r="CY841" i="1"/>
  <c r="CZ841" i="1"/>
  <c r="DA841" i="1"/>
  <c r="DB841" i="1"/>
  <c r="DC841" i="1"/>
  <c r="DD841" i="1"/>
  <c r="DE841" i="1"/>
  <c r="DF841" i="1"/>
  <c r="DG841" i="1"/>
  <c r="DH841" i="1"/>
  <c r="DI841" i="1"/>
  <c r="DJ841" i="1"/>
  <c r="DK841" i="1"/>
  <c r="DL841" i="1"/>
  <c r="DM841" i="1"/>
  <c r="DN841" i="1"/>
  <c r="DO841" i="1"/>
  <c r="DP841" i="1"/>
  <c r="CP842" i="1"/>
  <c r="CQ842" i="1"/>
  <c r="CR842" i="1"/>
  <c r="CS842" i="1"/>
  <c r="CT842" i="1"/>
  <c r="CU842" i="1"/>
  <c r="CV842" i="1"/>
  <c r="CW842" i="1"/>
  <c r="CX842" i="1"/>
  <c r="CY842" i="1"/>
  <c r="CZ842" i="1"/>
  <c r="DA842" i="1"/>
  <c r="DB842" i="1"/>
  <c r="DC842" i="1"/>
  <c r="DD842" i="1"/>
  <c r="DE842" i="1"/>
  <c r="DF842" i="1"/>
  <c r="DG842" i="1"/>
  <c r="DH842" i="1"/>
  <c r="DI842" i="1"/>
  <c r="DJ842" i="1"/>
  <c r="DK842" i="1"/>
  <c r="DL842" i="1"/>
  <c r="DM842" i="1"/>
  <c r="DN842" i="1"/>
  <c r="DO842" i="1"/>
  <c r="DP842" i="1"/>
  <c r="CP843" i="1"/>
  <c r="CQ843" i="1"/>
  <c r="CR843" i="1"/>
  <c r="CS843" i="1"/>
  <c r="CT843" i="1"/>
  <c r="CU843" i="1"/>
  <c r="CV843" i="1"/>
  <c r="CW843" i="1"/>
  <c r="CX843" i="1"/>
  <c r="CY843" i="1"/>
  <c r="CZ843" i="1"/>
  <c r="DA843" i="1"/>
  <c r="DB843" i="1"/>
  <c r="DC843" i="1"/>
  <c r="DD843" i="1"/>
  <c r="DE843" i="1"/>
  <c r="DF843" i="1"/>
  <c r="DG843" i="1"/>
  <c r="DH843" i="1"/>
  <c r="DI843" i="1"/>
  <c r="DJ843" i="1"/>
  <c r="DK843" i="1"/>
  <c r="DL843" i="1"/>
  <c r="DM843" i="1"/>
  <c r="DN843" i="1"/>
  <c r="DO843" i="1"/>
  <c r="DP843" i="1"/>
  <c r="CP844" i="1"/>
  <c r="CQ844" i="1"/>
  <c r="CR844" i="1"/>
  <c r="CS844" i="1"/>
  <c r="CT844" i="1"/>
  <c r="CU844" i="1"/>
  <c r="CV844" i="1"/>
  <c r="CW844" i="1"/>
  <c r="CX844" i="1"/>
  <c r="CY844" i="1"/>
  <c r="CZ844" i="1"/>
  <c r="DA844" i="1"/>
  <c r="DB844" i="1"/>
  <c r="DC844" i="1"/>
  <c r="DD844" i="1"/>
  <c r="DE844" i="1"/>
  <c r="DF844" i="1"/>
  <c r="DG844" i="1"/>
  <c r="DH844" i="1"/>
  <c r="DI844" i="1"/>
  <c r="DJ844" i="1"/>
  <c r="DK844" i="1"/>
  <c r="DL844" i="1"/>
  <c r="DM844" i="1"/>
  <c r="DN844" i="1"/>
  <c r="DO844" i="1"/>
  <c r="DP844" i="1"/>
  <c r="CP845" i="1"/>
  <c r="CQ845" i="1"/>
  <c r="CR845" i="1"/>
  <c r="CS845" i="1"/>
  <c r="CT845" i="1"/>
  <c r="CU845" i="1"/>
  <c r="CV845" i="1"/>
  <c r="CW845" i="1"/>
  <c r="CX845" i="1"/>
  <c r="CY845" i="1"/>
  <c r="CZ845" i="1"/>
  <c r="DA845" i="1"/>
  <c r="DB845" i="1"/>
  <c r="DC845" i="1"/>
  <c r="DD845" i="1"/>
  <c r="DE845" i="1"/>
  <c r="DF845" i="1"/>
  <c r="DG845" i="1"/>
  <c r="DH845" i="1"/>
  <c r="DI845" i="1"/>
  <c r="DJ845" i="1"/>
  <c r="DK845" i="1"/>
  <c r="DL845" i="1"/>
  <c r="DM845" i="1"/>
  <c r="DN845" i="1"/>
  <c r="DO845" i="1"/>
  <c r="DP845" i="1"/>
  <c r="CP846" i="1"/>
  <c r="CQ846" i="1"/>
  <c r="CR846" i="1"/>
  <c r="CS846" i="1"/>
  <c r="CT846" i="1"/>
  <c r="CU846" i="1"/>
  <c r="CV846" i="1"/>
  <c r="CW846" i="1"/>
  <c r="CX846" i="1"/>
  <c r="CY846" i="1"/>
  <c r="CZ846" i="1"/>
  <c r="DA846" i="1"/>
  <c r="DB846" i="1"/>
  <c r="DC846" i="1"/>
  <c r="DD846" i="1"/>
  <c r="DE846" i="1"/>
  <c r="DF846" i="1"/>
  <c r="DG846" i="1"/>
  <c r="DH846" i="1"/>
  <c r="DI846" i="1"/>
  <c r="DJ846" i="1"/>
  <c r="DK846" i="1"/>
  <c r="DL846" i="1"/>
  <c r="DM846" i="1"/>
  <c r="DN846" i="1"/>
  <c r="DO846" i="1"/>
  <c r="DP846" i="1"/>
  <c r="CP847" i="1"/>
  <c r="CQ847" i="1"/>
  <c r="CR847" i="1"/>
  <c r="CS847" i="1"/>
  <c r="CT847" i="1"/>
  <c r="CU847" i="1"/>
  <c r="CV847" i="1"/>
  <c r="CW847" i="1"/>
  <c r="CX847" i="1"/>
  <c r="CY847" i="1"/>
  <c r="CZ847" i="1"/>
  <c r="DA847" i="1"/>
  <c r="DB847" i="1"/>
  <c r="DC847" i="1"/>
  <c r="DD847" i="1"/>
  <c r="DE847" i="1"/>
  <c r="DF847" i="1"/>
  <c r="DG847" i="1"/>
  <c r="DH847" i="1"/>
  <c r="DI847" i="1"/>
  <c r="DJ847" i="1"/>
  <c r="DK847" i="1"/>
  <c r="DL847" i="1"/>
  <c r="DM847" i="1"/>
  <c r="DN847" i="1"/>
  <c r="DO847" i="1"/>
  <c r="DP847" i="1"/>
  <c r="CP848" i="1"/>
  <c r="CQ848" i="1"/>
  <c r="CR848" i="1"/>
  <c r="CS848" i="1"/>
  <c r="CT848" i="1"/>
  <c r="CU848" i="1"/>
  <c r="CV848" i="1"/>
  <c r="CW848" i="1"/>
  <c r="CX848" i="1"/>
  <c r="CY848" i="1"/>
  <c r="CZ848" i="1"/>
  <c r="DA848" i="1"/>
  <c r="DB848" i="1"/>
  <c r="DC848" i="1"/>
  <c r="DD848" i="1"/>
  <c r="DE848" i="1"/>
  <c r="DF848" i="1"/>
  <c r="DG848" i="1"/>
  <c r="DH848" i="1"/>
  <c r="DI848" i="1"/>
  <c r="DJ848" i="1"/>
  <c r="DK848" i="1"/>
  <c r="DL848" i="1"/>
  <c r="DM848" i="1"/>
  <c r="DN848" i="1"/>
  <c r="DO848" i="1"/>
  <c r="DP848" i="1"/>
  <c r="CP849" i="1"/>
  <c r="CQ849" i="1"/>
  <c r="CR849" i="1"/>
  <c r="CS849" i="1"/>
  <c r="CT849" i="1"/>
  <c r="CU849" i="1"/>
  <c r="CV849" i="1"/>
  <c r="CW849" i="1"/>
  <c r="CX849" i="1"/>
  <c r="CY849" i="1"/>
  <c r="CZ849" i="1"/>
  <c r="DA849" i="1"/>
  <c r="DB849" i="1"/>
  <c r="DC849" i="1"/>
  <c r="DD849" i="1"/>
  <c r="DE849" i="1"/>
  <c r="DF849" i="1"/>
  <c r="DG849" i="1"/>
  <c r="DH849" i="1"/>
  <c r="DI849" i="1"/>
  <c r="DJ849" i="1"/>
  <c r="DK849" i="1"/>
  <c r="DL849" i="1"/>
  <c r="DM849" i="1"/>
  <c r="DN849" i="1"/>
  <c r="DO849" i="1"/>
  <c r="DP849" i="1"/>
  <c r="CP850" i="1"/>
  <c r="CQ850" i="1"/>
  <c r="CR850" i="1"/>
  <c r="CS850" i="1"/>
  <c r="CT850" i="1"/>
  <c r="CU850" i="1"/>
  <c r="CV850" i="1"/>
  <c r="CW850" i="1"/>
  <c r="CX850" i="1"/>
  <c r="CY850" i="1"/>
  <c r="CZ850" i="1"/>
  <c r="DA850" i="1"/>
  <c r="DB850" i="1"/>
  <c r="DC850" i="1"/>
  <c r="DD850" i="1"/>
  <c r="DE850" i="1"/>
  <c r="DF850" i="1"/>
  <c r="DG850" i="1"/>
  <c r="DH850" i="1"/>
  <c r="DI850" i="1"/>
  <c r="DJ850" i="1"/>
  <c r="DK850" i="1"/>
  <c r="DL850" i="1"/>
  <c r="DM850" i="1"/>
  <c r="DN850" i="1"/>
  <c r="DO850" i="1"/>
  <c r="DP850" i="1"/>
  <c r="CP851" i="1"/>
  <c r="CQ851" i="1"/>
  <c r="CR851" i="1"/>
  <c r="CS851" i="1"/>
  <c r="CT851" i="1"/>
  <c r="CU851" i="1"/>
  <c r="CV851" i="1"/>
  <c r="CW851" i="1"/>
  <c r="CX851" i="1"/>
  <c r="CY851" i="1"/>
  <c r="CZ851" i="1"/>
  <c r="DA851" i="1"/>
  <c r="DB851" i="1"/>
  <c r="DC851" i="1"/>
  <c r="DD851" i="1"/>
  <c r="DE851" i="1"/>
  <c r="DF851" i="1"/>
  <c r="DG851" i="1"/>
  <c r="DH851" i="1"/>
  <c r="DI851" i="1"/>
  <c r="DJ851" i="1"/>
  <c r="DK851" i="1"/>
  <c r="DL851" i="1"/>
  <c r="DM851" i="1"/>
  <c r="DN851" i="1"/>
  <c r="DO851" i="1"/>
  <c r="DP851" i="1"/>
  <c r="CP852" i="1"/>
  <c r="CQ852" i="1"/>
  <c r="CR852" i="1"/>
  <c r="CS852" i="1"/>
  <c r="CT852" i="1"/>
  <c r="CU852" i="1"/>
  <c r="CV852" i="1"/>
  <c r="CW852" i="1"/>
  <c r="CX852" i="1"/>
  <c r="CY852" i="1"/>
  <c r="CZ852" i="1"/>
  <c r="DA852" i="1"/>
  <c r="DB852" i="1"/>
  <c r="DC852" i="1"/>
  <c r="DD852" i="1"/>
  <c r="DE852" i="1"/>
  <c r="DF852" i="1"/>
  <c r="DG852" i="1"/>
  <c r="DH852" i="1"/>
  <c r="DI852" i="1"/>
  <c r="DJ852" i="1"/>
  <c r="DK852" i="1"/>
  <c r="DL852" i="1"/>
  <c r="DM852" i="1"/>
  <c r="DN852" i="1"/>
  <c r="DO852" i="1"/>
  <c r="DP852" i="1"/>
  <c r="CP853" i="1"/>
  <c r="CQ853" i="1"/>
  <c r="CR853" i="1"/>
  <c r="CS853" i="1"/>
  <c r="CT853" i="1"/>
  <c r="CU853" i="1"/>
  <c r="CV853" i="1"/>
  <c r="CW853" i="1"/>
  <c r="CX853" i="1"/>
  <c r="CY853" i="1"/>
  <c r="CZ853" i="1"/>
  <c r="DA853" i="1"/>
  <c r="DB853" i="1"/>
  <c r="DC853" i="1"/>
  <c r="DD853" i="1"/>
  <c r="DE853" i="1"/>
  <c r="DF853" i="1"/>
  <c r="DG853" i="1"/>
  <c r="DH853" i="1"/>
  <c r="DI853" i="1"/>
  <c r="DJ853" i="1"/>
  <c r="DK853" i="1"/>
  <c r="DL853" i="1"/>
  <c r="DM853" i="1"/>
  <c r="DN853" i="1"/>
  <c r="DO853" i="1"/>
  <c r="DP853" i="1"/>
  <c r="CP854" i="1"/>
  <c r="CQ854" i="1"/>
  <c r="CR854" i="1"/>
  <c r="CS854" i="1"/>
  <c r="CT854" i="1"/>
  <c r="CU854" i="1"/>
  <c r="CV854" i="1"/>
  <c r="CW854" i="1"/>
  <c r="CX854" i="1"/>
  <c r="CY854" i="1"/>
  <c r="CZ854" i="1"/>
  <c r="DA854" i="1"/>
  <c r="DB854" i="1"/>
  <c r="DC854" i="1"/>
  <c r="DD854" i="1"/>
  <c r="DE854" i="1"/>
  <c r="DF854" i="1"/>
  <c r="DG854" i="1"/>
  <c r="DH854" i="1"/>
  <c r="DI854" i="1"/>
  <c r="DJ854" i="1"/>
  <c r="DK854" i="1"/>
  <c r="DL854" i="1"/>
  <c r="DM854" i="1"/>
  <c r="DN854" i="1"/>
  <c r="DO854" i="1"/>
  <c r="DP854" i="1"/>
  <c r="CP855" i="1"/>
  <c r="CQ855" i="1"/>
  <c r="CR855" i="1"/>
  <c r="CS855" i="1"/>
  <c r="CT855" i="1"/>
  <c r="CU855" i="1"/>
  <c r="CV855" i="1"/>
  <c r="CW855" i="1"/>
  <c r="CX855" i="1"/>
  <c r="CY855" i="1"/>
  <c r="CZ855" i="1"/>
  <c r="DA855" i="1"/>
  <c r="DB855" i="1"/>
  <c r="DC855" i="1"/>
  <c r="DD855" i="1"/>
  <c r="DE855" i="1"/>
  <c r="DF855" i="1"/>
  <c r="DG855" i="1"/>
  <c r="DH855" i="1"/>
  <c r="DI855" i="1"/>
  <c r="DJ855" i="1"/>
  <c r="DK855" i="1"/>
  <c r="DL855" i="1"/>
  <c r="DM855" i="1"/>
  <c r="DN855" i="1"/>
  <c r="DO855" i="1"/>
  <c r="DP855" i="1"/>
  <c r="CP856" i="1"/>
  <c r="CQ856" i="1"/>
  <c r="CR856" i="1"/>
  <c r="CS856" i="1"/>
  <c r="CT856" i="1"/>
  <c r="CU856" i="1"/>
  <c r="CV856" i="1"/>
  <c r="CW856" i="1"/>
  <c r="CX856" i="1"/>
  <c r="CY856" i="1"/>
  <c r="CZ856" i="1"/>
  <c r="DA856" i="1"/>
  <c r="DB856" i="1"/>
  <c r="DC856" i="1"/>
  <c r="DD856" i="1"/>
  <c r="DE856" i="1"/>
  <c r="DF856" i="1"/>
  <c r="DG856" i="1"/>
  <c r="DH856" i="1"/>
  <c r="DI856" i="1"/>
  <c r="DJ856" i="1"/>
  <c r="DK856" i="1"/>
  <c r="DL856" i="1"/>
  <c r="DM856" i="1"/>
  <c r="DN856" i="1"/>
  <c r="DO856" i="1"/>
  <c r="DP856" i="1"/>
  <c r="CP857" i="1"/>
  <c r="CQ857" i="1"/>
  <c r="CR857" i="1"/>
  <c r="CS857" i="1"/>
  <c r="CT857" i="1"/>
  <c r="CU857" i="1"/>
  <c r="CV857" i="1"/>
  <c r="CW857" i="1"/>
  <c r="CX857" i="1"/>
  <c r="CY857" i="1"/>
  <c r="CZ857" i="1"/>
  <c r="DA857" i="1"/>
  <c r="DB857" i="1"/>
  <c r="DC857" i="1"/>
  <c r="DD857" i="1"/>
  <c r="DE857" i="1"/>
  <c r="DF857" i="1"/>
  <c r="DG857" i="1"/>
  <c r="DH857" i="1"/>
  <c r="DI857" i="1"/>
  <c r="DJ857" i="1"/>
  <c r="DK857" i="1"/>
  <c r="DL857" i="1"/>
  <c r="DM857" i="1"/>
  <c r="DN857" i="1"/>
  <c r="DO857" i="1"/>
  <c r="DP857" i="1"/>
  <c r="CP858" i="1"/>
  <c r="CQ858" i="1"/>
  <c r="CR858" i="1"/>
  <c r="CS858" i="1"/>
  <c r="CT858" i="1"/>
  <c r="CU858" i="1"/>
  <c r="CV858" i="1"/>
  <c r="CW858" i="1"/>
  <c r="CX858" i="1"/>
  <c r="CY858" i="1"/>
  <c r="CZ858" i="1"/>
  <c r="DA858" i="1"/>
  <c r="DB858" i="1"/>
  <c r="DC858" i="1"/>
  <c r="DD858" i="1"/>
  <c r="DE858" i="1"/>
  <c r="DF858" i="1"/>
  <c r="DG858" i="1"/>
  <c r="DH858" i="1"/>
  <c r="DI858" i="1"/>
  <c r="DJ858" i="1"/>
  <c r="DK858" i="1"/>
  <c r="DL858" i="1"/>
  <c r="DM858" i="1"/>
  <c r="DN858" i="1"/>
  <c r="DO858" i="1"/>
  <c r="DP858" i="1"/>
  <c r="CP859" i="1"/>
  <c r="CQ859" i="1"/>
  <c r="CR859" i="1"/>
  <c r="CS859" i="1"/>
  <c r="CT859" i="1"/>
  <c r="CU859" i="1"/>
  <c r="CV859" i="1"/>
  <c r="CW859" i="1"/>
  <c r="CX859" i="1"/>
  <c r="CY859" i="1"/>
  <c r="CZ859" i="1"/>
  <c r="DA859" i="1"/>
  <c r="DB859" i="1"/>
  <c r="DC859" i="1"/>
  <c r="DD859" i="1"/>
  <c r="DE859" i="1"/>
  <c r="DF859" i="1"/>
  <c r="DG859" i="1"/>
  <c r="DH859" i="1"/>
  <c r="DI859" i="1"/>
  <c r="DJ859" i="1"/>
  <c r="DK859" i="1"/>
  <c r="DL859" i="1"/>
  <c r="DM859" i="1"/>
  <c r="DN859" i="1"/>
  <c r="DO859" i="1"/>
  <c r="DP859" i="1"/>
  <c r="CP860" i="1"/>
  <c r="CQ860" i="1"/>
  <c r="CR860" i="1"/>
  <c r="CS860" i="1"/>
  <c r="CT860" i="1"/>
  <c r="CU860" i="1"/>
  <c r="CV860" i="1"/>
  <c r="CW860" i="1"/>
  <c r="CX860" i="1"/>
  <c r="CY860" i="1"/>
  <c r="CZ860" i="1"/>
  <c r="DA860" i="1"/>
  <c r="DB860" i="1"/>
  <c r="DC860" i="1"/>
  <c r="DD860" i="1"/>
  <c r="DE860" i="1"/>
  <c r="DF860" i="1"/>
  <c r="DG860" i="1"/>
  <c r="DH860" i="1"/>
  <c r="DI860" i="1"/>
  <c r="DJ860" i="1"/>
  <c r="DK860" i="1"/>
  <c r="DL860" i="1"/>
  <c r="DM860" i="1"/>
  <c r="DN860" i="1"/>
  <c r="DO860" i="1"/>
  <c r="DP860" i="1"/>
  <c r="CP861" i="1"/>
  <c r="CQ861" i="1"/>
  <c r="CR861" i="1"/>
  <c r="CS861" i="1"/>
  <c r="CT861" i="1"/>
  <c r="CU861" i="1"/>
  <c r="CV861" i="1"/>
  <c r="CW861" i="1"/>
  <c r="CX861" i="1"/>
  <c r="CY861" i="1"/>
  <c r="CZ861" i="1"/>
  <c r="DA861" i="1"/>
  <c r="DB861" i="1"/>
  <c r="DC861" i="1"/>
  <c r="DD861" i="1"/>
  <c r="DE861" i="1"/>
  <c r="DF861" i="1"/>
  <c r="DG861" i="1"/>
  <c r="DH861" i="1"/>
  <c r="DI861" i="1"/>
  <c r="DJ861" i="1"/>
  <c r="DK861" i="1"/>
  <c r="DL861" i="1"/>
  <c r="DM861" i="1"/>
  <c r="DN861" i="1"/>
  <c r="DO861" i="1"/>
  <c r="DP861" i="1"/>
  <c r="CP862" i="1"/>
  <c r="CQ862" i="1"/>
  <c r="CR862" i="1"/>
  <c r="CS862" i="1"/>
  <c r="CT862" i="1"/>
  <c r="CU862" i="1"/>
  <c r="CV862" i="1"/>
  <c r="CW862" i="1"/>
  <c r="CX862" i="1"/>
  <c r="CY862" i="1"/>
  <c r="CZ862" i="1"/>
  <c r="DA862" i="1"/>
  <c r="DB862" i="1"/>
  <c r="DC862" i="1"/>
  <c r="DD862" i="1"/>
  <c r="DE862" i="1"/>
  <c r="DF862" i="1"/>
  <c r="DG862" i="1"/>
  <c r="DH862" i="1"/>
  <c r="DI862" i="1"/>
  <c r="DJ862" i="1"/>
  <c r="DK862" i="1"/>
  <c r="DL862" i="1"/>
  <c r="DM862" i="1"/>
  <c r="DN862" i="1"/>
  <c r="DO862" i="1"/>
  <c r="DP862" i="1"/>
  <c r="CP863" i="1"/>
  <c r="CQ863" i="1"/>
  <c r="CR863" i="1"/>
  <c r="CS863" i="1"/>
  <c r="CT863" i="1"/>
  <c r="CU863" i="1"/>
  <c r="CV863" i="1"/>
  <c r="CW863" i="1"/>
  <c r="CX863" i="1"/>
  <c r="CY863" i="1"/>
  <c r="CZ863" i="1"/>
  <c r="DA863" i="1"/>
  <c r="DB863" i="1"/>
  <c r="DC863" i="1"/>
  <c r="DD863" i="1"/>
  <c r="DE863" i="1"/>
  <c r="DF863" i="1"/>
  <c r="DG863" i="1"/>
  <c r="DH863" i="1"/>
  <c r="DI863" i="1"/>
  <c r="DJ863" i="1"/>
  <c r="DK863" i="1"/>
  <c r="DL863" i="1"/>
  <c r="DM863" i="1"/>
  <c r="DN863" i="1"/>
  <c r="DO863" i="1"/>
  <c r="DP863" i="1"/>
  <c r="CP864" i="1"/>
  <c r="CQ864" i="1"/>
  <c r="CR864" i="1"/>
  <c r="CS864" i="1"/>
  <c r="CT864" i="1"/>
  <c r="CU864" i="1"/>
  <c r="CV864" i="1"/>
  <c r="CW864" i="1"/>
  <c r="CX864" i="1"/>
  <c r="CY864" i="1"/>
  <c r="CZ864" i="1"/>
  <c r="DA864" i="1"/>
  <c r="DB864" i="1"/>
  <c r="DC864" i="1"/>
  <c r="DD864" i="1"/>
  <c r="DE864" i="1"/>
  <c r="DF864" i="1"/>
  <c r="DG864" i="1"/>
  <c r="DH864" i="1"/>
  <c r="DI864" i="1"/>
  <c r="DJ864" i="1"/>
  <c r="DK864" i="1"/>
  <c r="DL864" i="1"/>
  <c r="DM864" i="1"/>
  <c r="DN864" i="1"/>
  <c r="DO864" i="1"/>
  <c r="DP864" i="1"/>
  <c r="CP865" i="1"/>
  <c r="CQ865" i="1"/>
  <c r="CR865" i="1"/>
  <c r="CS865" i="1"/>
  <c r="CT865" i="1"/>
  <c r="CU865" i="1"/>
  <c r="CV865" i="1"/>
  <c r="CW865" i="1"/>
  <c r="CX865" i="1"/>
  <c r="CY865" i="1"/>
  <c r="CZ865" i="1"/>
  <c r="DA865" i="1"/>
  <c r="DB865" i="1"/>
  <c r="DC865" i="1"/>
  <c r="DD865" i="1"/>
  <c r="DE865" i="1"/>
  <c r="DF865" i="1"/>
  <c r="DG865" i="1"/>
  <c r="DH865" i="1"/>
  <c r="DI865" i="1"/>
  <c r="DJ865" i="1"/>
  <c r="DK865" i="1"/>
  <c r="DL865" i="1"/>
  <c r="DM865" i="1"/>
  <c r="DN865" i="1"/>
  <c r="DO865" i="1"/>
  <c r="DP865" i="1"/>
  <c r="CP866" i="1"/>
  <c r="CQ866" i="1"/>
  <c r="CR866" i="1"/>
  <c r="CS866" i="1"/>
  <c r="CT866" i="1"/>
  <c r="CU866" i="1"/>
  <c r="CV866" i="1"/>
  <c r="CW866" i="1"/>
  <c r="CX866" i="1"/>
  <c r="CY866" i="1"/>
  <c r="CZ866" i="1"/>
  <c r="DA866" i="1"/>
  <c r="DB866" i="1"/>
  <c r="DC866" i="1"/>
  <c r="DD866" i="1"/>
  <c r="DE866" i="1"/>
  <c r="DF866" i="1"/>
  <c r="DG866" i="1"/>
  <c r="DH866" i="1"/>
  <c r="DI866" i="1"/>
  <c r="DJ866" i="1"/>
  <c r="DK866" i="1"/>
  <c r="DL866" i="1"/>
  <c r="DM866" i="1"/>
  <c r="DN866" i="1"/>
  <c r="DO866" i="1"/>
  <c r="DP866" i="1"/>
  <c r="CP867" i="1"/>
  <c r="CQ867" i="1"/>
  <c r="CR867" i="1"/>
  <c r="CS867" i="1"/>
  <c r="CT867" i="1"/>
  <c r="CU867" i="1"/>
  <c r="CV867" i="1"/>
  <c r="CW867" i="1"/>
  <c r="CX867" i="1"/>
  <c r="CY867" i="1"/>
  <c r="CZ867" i="1"/>
  <c r="DA867" i="1"/>
  <c r="DB867" i="1"/>
  <c r="DC867" i="1"/>
  <c r="DD867" i="1"/>
  <c r="DE867" i="1"/>
  <c r="DF867" i="1"/>
  <c r="DG867" i="1"/>
  <c r="DH867" i="1"/>
  <c r="DI867" i="1"/>
  <c r="DJ867" i="1"/>
  <c r="DK867" i="1"/>
  <c r="DL867" i="1"/>
  <c r="DM867" i="1"/>
  <c r="DN867" i="1"/>
  <c r="DO867" i="1"/>
  <c r="DP867" i="1"/>
  <c r="CP868" i="1"/>
  <c r="CQ868" i="1"/>
  <c r="CR868" i="1"/>
  <c r="CS868" i="1"/>
  <c r="CT868" i="1"/>
  <c r="CU868" i="1"/>
  <c r="CV868" i="1"/>
  <c r="CW868" i="1"/>
  <c r="CX868" i="1"/>
  <c r="CY868" i="1"/>
  <c r="CZ868" i="1"/>
  <c r="DA868" i="1"/>
  <c r="DB868" i="1"/>
  <c r="DC868" i="1"/>
  <c r="DD868" i="1"/>
  <c r="DE868" i="1"/>
  <c r="DF868" i="1"/>
  <c r="DG868" i="1"/>
  <c r="DH868" i="1"/>
  <c r="DI868" i="1"/>
  <c r="DJ868" i="1"/>
  <c r="DK868" i="1"/>
  <c r="DL868" i="1"/>
  <c r="DM868" i="1"/>
  <c r="DN868" i="1"/>
  <c r="DO868" i="1"/>
  <c r="DP868" i="1"/>
  <c r="CP869" i="1"/>
  <c r="CQ869" i="1"/>
  <c r="CR869" i="1"/>
  <c r="CS869" i="1"/>
  <c r="CT869" i="1"/>
  <c r="CU869" i="1"/>
  <c r="CV869" i="1"/>
  <c r="CW869" i="1"/>
  <c r="CX869" i="1"/>
  <c r="CY869" i="1"/>
  <c r="CZ869" i="1"/>
  <c r="DA869" i="1"/>
  <c r="DB869" i="1"/>
  <c r="DC869" i="1"/>
  <c r="DD869" i="1"/>
  <c r="DE869" i="1"/>
  <c r="DF869" i="1"/>
  <c r="DG869" i="1"/>
  <c r="DH869" i="1"/>
  <c r="DI869" i="1"/>
  <c r="DJ869" i="1"/>
  <c r="DK869" i="1"/>
  <c r="DL869" i="1"/>
  <c r="DM869" i="1"/>
  <c r="DN869" i="1"/>
  <c r="DO869" i="1"/>
  <c r="DP869" i="1"/>
  <c r="CP870" i="1"/>
  <c r="CQ870" i="1"/>
  <c r="CR870" i="1"/>
  <c r="CS870" i="1"/>
  <c r="CT870" i="1"/>
  <c r="CU870" i="1"/>
  <c r="CV870" i="1"/>
  <c r="CW870" i="1"/>
  <c r="CX870" i="1"/>
  <c r="CY870" i="1"/>
  <c r="CZ870" i="1"/>
  <c r="DA870" i="1"/>
  <c r="DB870" i="1"/>
  <c r="DC870" i="1"/>
  <c r="DD870" i="1"/>
  <c r="DE870" i="1"/>
  <c r="DF870" i="1"/>
  <c r="DG870" i="1"/>
  <c r="DH870" i="1"/>
  <c r="DI870" i="1"/>
  <c r="DJ870" i="1"/>
  <c r="DK870" i="1"/>
  <c r="DL870" i="1"/>
  <c r="DM870" i="1"/>
  <c r="DN870" i="1"/>
  <c r="DO870" i="1"/>
  <c r="DP870" i="1"/>
  <c r="CP871" i="1"/>
  <c r="CQ871" i="1"/>
  <c r="CR871" i="1"/>
  <c r="CS871" i="1"/>
  <c r="CT871" i="1"/>
  <c r="CU871" i="1"/>
  <c r="CV871" i="1"/>
  <c r="CW871" i="1"/>
  <c r="CX871" i="1"/>
  <c r="CY871" i="1"/>
  <c r="CZ871" i="1"/>
  <c r="DA871" i="1"/>
  <c r="DB871" i="1"/>
  <c r="DC871" i="1"/>
  <c r="DD871" i="1"/>
  <c r="DE871" i="1"/>
  <c r="DF871" i="1"/>
  <c r="DG871" i="1"/>
  <c r="DH871" i="1"/>
  <c r="DI871" i="1"/>
  <c r="DJ871" i="1"/>
  <c r="DK871" i="1"/>
  <c r="DL871" i="1"/>
  <c r="DM871" i="1"/>
  <c r="DN871" i="1"/>
  <c r="DO871" i="1"/>
  <c r="DP871" i="1"/>
  <c r="CP872" i="1"/>
  <c r="CQ872" i="1"/>
  <c r="CR872" i="1"/>
  <c r="CS872" i="1"/>
  <c r="CT872" i="1"/>
  <c r="CU872" i="1"/>
  <c r="CV872" i="1"/>
  <c r="CW872" i="1"/>
  <c r="CX872" i="1"/>
  <c r="CY872" i="1"/>
  <c r="CZ872" i="1"/>
  <c r="DA872" i="1"/>
  <c r="DB872" i="1"/>
  <c r="DC872" i="1"/>
  <c r="DD872" i="1"/>
  <c r="DE872" i="1"/>
  <c r="DF872" i="1"/>
  <c r="DG872" i="1"/>
  <c r="DH872" i="1"/>
  <c r="DI872" i="1"/>
  <c r="DJ872" i="1"/>
  <c r="DK872" i="1"/>
  <c r="DL872" i="1"/>
  <c r="DM872" i="1"/>
  <c r="DN872" i="1"/>
  <c r="DO872" i="1"/>
  <c r="DP872" i="1"/>
  <c r="CP873" i="1"/>
  <c r="CQ873" i="1"/>
  <c r="CR873" i="1"/>
  <c r="CS873" i="1"/>
  <c r="CT873" i="1"/>
  <c r="CU873" i="1"/>
  <c r="CV873" i="1"/>
  <c r="CW873" i="1"/>
  <c r="CX873" i="1"/>
  <c r="CY873" i="1"/>
  <c r="CZ873" i="1"/>
  <c r="DA873" i="1"/>
  <c r="DB873" i="1"/>
  <c r="DC873" i="1"/>
  <c r="DD873" i="1"/>
  <c r="DE873" i="1"/>
  <c r="DF873" i="1"/>
  <c r="DG873" i="1"/>
  <c r="DH873" i="1"/>
  <c r="DI873" i="1"/>
  <c r="DJ873" i="1"/>
  <c r="DK873" i="1"/>
  <c r="DL873" i="1"/>
  <c r="DM873" i="1"/>
  <c r="DN873" i="1"/>
  <c r="DO873" i="1"/>
  <c r="DP873" i="1"/>
  <c r="CP874" i="1"/>
  <c r="CQ874" i="1"/>
  <c r="CR874" i="1"/>
  <c r="CS874" i="1"/>
  <c r="CT874" i="1"/>
  <c r="CU874" i="1"/>
  <c r="CV874" i="1"/>
  <c r="CW874" i="1"/>
  <c r="CX874" i="1"/>
  <c r="CY874" i="1"/>
  <c r="CZ874" i="1"/>
  <c r="DA874" i="1"/>
  <c r="DB874" i="1"/>
  <c r="DC874" i="1"/>
  <c r="DD874" i="1"/>
  <c r="DE874" i="1"/>
  <c r="DF874" i="1"/>
  <c r="DG874" i="1"/>
  <c r="DH874" i="1"/>
  <c r="DI874" i="1"/>
  <c r="DJ874" i="1"/>
  <c r="DK874" i="1"/>
  <c r="DL874" i="1"/>
  <c r="DM874" i="1"/>
  <c r="DN874" i="1"/>
  <c r="DO874" i="1"/>
  <c r="DP874" i="1"/>
  <c r="CP875" i="1"/>
  <c r="CQ875" i="1"/>
  <c r="CR875" i="1"/>
  <c r="CS875" i="1"/>
  <c r="CT875" i="1"/>
  <c r="CU875" i="1"/>
  <c r="CV875" i="1"/>
  <c r="CW875" i="1"/>
  <c r="CX875" i="1"/>
  <c r="CY875" i="1"/>
  <c r="CZ875" i="1"/>
  <c r="DA875" i="1"/>
  <c r="DB875" i="1"/>
  <c r="DC875" i="1"/>
  <c r="DD875" i="1"/>
  <c r="DE875" i="1"/>
  <c r="DF875" i="1"/>
  <c r="DG875" i="1"/>
  <c r="DH875" i="1"/>
  <c r="DI875" i="1"/>
  <c r="DJ875" i="1"/>
  <c r="DK875" i="1"/>
  <c r="DL875" i="1"/>
  <c r="DM875" i="1"/>
  <c r="DN875" i="1"/>
  <c r="DO875" i="1"/>
  <c r="DP875" i="1"/>
  <c r="CP876" i="1"/>
  <c r="CQ876" i="1"/>
  <c r="CR876" i="1"/>
  <c r="CS876" i="1"/>
  <c r="CT876" i="1"/>
  <c r="CU876" i="1"/>
  <c r="CV876" i="1"/>
  <c r="CW876" i="1"/>
  <c r="CX876" i="1"/>
  <c r="CY876" i="1"/>
  <c r="CZ876" i="1"/>
  <c r="DA876" i="1"/>
  <c r="DB876" i="1"/>
  <c r="DC876" i="1"/>
  <c r="DD876" i="1"/>
  <c r="DE876" i="1"/>
  <c r="DF876" i="1"/>
  <c r="DG876" i="1"/>
  <c r="DH876" i="1"/>
  <c r="DI876" i="1"/>
  <c r="DJ876" i="1"/>
  <c r="DK876" i="1"/>
  <c r="DL876" i="1"/>
  <c r="DM876" i="1"/>
  <c r="DN876" i="1"/>
  <c r="DO876" i="1"/>
  <c r="DP876" i="1"/>
  <c r="CP877" i="1"/>
  <c r="CQ877" i="1"/>
  <c r="CR877" i="1"/>
  <c r="CS877" i="1"/>
  <c r="CT877" i="1"/>
  <c r="CU877" i="1"/>
  <c r="CV877" i="1"/>
  <c r="CW877" i="1"/>
  <c r="CX877" i="1"/>
  <c r="CY877" i="1"/>
  <c r="CZ877" i="1"/>
  <c r="DA877" i="1"/>
  <c r="DB877" i="1"/>
  <c r="DC877" i="1"/>
  <c r="DD877" i="1"/>
  <c r="DE877" i="1"/>
  <c r="DF877" i="1"/>
  <c r="DG877" i="1"/>
  <c r="DH877" i="1"/>
  <c r="DI877" i="1"/>
  <c r="DJ877" i="1"/>
  <c r="DK877" i="1"/>
  <c r="DL877" i="1"/>
  <c r="DM877" i="1"/>
  <c r="DN877" i="1"/>
  <c r="DO877" i="1"/>
  <c r="DP877" i="1"/>
  <c r="CP878" i="1"/>
  <c r="CQ878" i="1"/>
  <c r="CR878" i="1"/>
  <c r="CS878" i="1"/>
  <c r="CT878" i="1"/>
  <c r="CU878" i="1"/>
  <c r="CV878" i="1"/>
  <c r="CW878" i="1"/>
  <c r="CX878" i="1"/>
  <c r="CY878" i="1"/>
  <c r="CZ878" i="1"/>
  <c r="DA878" i="1"/>
  <c r="DB878" i="1"/>
  <c r="DC878" i="1"/>
  <c r="DD878" i="1"/>
  <c r="DE878" i="1"/>
  <c r="DF878" i="1"/>
  <c r="DG878" i="1"/>
  <c r="DH878" i="1"/>
  <c r="DI878" i="1"/>
  <c r="DJ878" i="1"/>
  <c r="DK878" i="1"/>
  <c r="DL878" i="1"/>
  <c r="DM878" i="1"/>
  <c r="DN878" i="1"/>
  <c r="DO878" i="1"/>
  <c r="DP878" i="1"/>
  <c r="CP879" i="1"/>
  <c r="CQ879" i="1"/>
  <c r="CR879" i="1"/>
  <c r="CS879" i="1"/>
  <c r="CT879" i="1"/>
  <c r="CU879" i="1"/>
  <c r="CV879" i="1"/>
  <c r="CW879" i="1"/>
  <c r="CX879" i="1"/>
  <c r="CY879" i="1"/>
  <c r="CZ879" i="1"/>
  <c r="DA879" i="1"/>
  <c r="DB879" i="1"/>
  <c r="DC879" i="1"/>
  <c r="DD879" i="1"/>
  <c r="DE879" i="1"/>
  <c r="DF879" i="1"/>
  <c r="DG879" i="1"/>
  <c r="DH879" i="1"/>
  <c r="DI879" i="1"/>
  <c r="DJ879" i="1"/>
  <c r="DK879" i="1"/>
  <c r="DL879" i="1"/>
  <c r="DM879" i="1"/>
  <c r="DN879" i="1"/>
  <c r="DO879" i="1"/>
  <c r="DP879" i="1"/>
  <c r="CP880" i="1"/>
  <c r="CQ880" i="1"/>
  <c r="CR880" i="1"/>
  <c r="CS880" i="1"/>
  <c r="CT880" i="1"/>
  <c r="CU880" i="1"/>
  <c r="CV880" i="1"/>
  <c r="CW880" i="1"/>
  <c r="CX880" i="1"/>
  <c r="CY880" i="1"/>
  <c r="CZ880" i="1"/>
  <c r="DA880" i="1"/>
  <c r="DB880" i="1"/>
  <c r="DC880" i="1"/>
  <c r="DD880" i="1"/>
  <c r="DE880" i="1"/>
  <c r="DF880" i="1"/>
  <c r="DG880" i="1"/>
  <c r="DH880" i="1"/>
  <c r="DI880" i="1"/>
  <c r="DJ880" i="1"/>
  <c r="DK880" i="1"/>
  <c r="DL880" i="1"/>
  <c r="DM880" i="1"/>
  <c r="DN880" i="1"/>
  <c r="DO880" i="1"/>
  <c r="DP880" i="1"/>
  <c r="CP881" i="1"/>
  <c r="CQ881" i="1"/>
  <c r="CR881" i="1"/>
  <c r="CS881" i="1"/>
  <c r="CT881" i="1"/>
  <c r="CU881" i="1"/>
  <c r="CV881" i="1"/>
  <c r="CW881" i="1"/>
  <c r="CX881" i="1"/>
  <c r="CY881" i="1"/>
  <c r="CZ881" i="1"/>
  <c r="DA881" i="1"/>
  <c r="DB881" i="1"/>
  <c r="DC881" i="1"/>
  <c r="DD881" i="1"/>
  <c r="DE881" i="1"/>
  <c r="DF881" i="1"/>
  <c r="DG881" i="1"/>
  <c r="DH881" i="1"/>
  <c r="DI881" i="1"/>
  <c r="DJ881" i="1"/>
  <c r="DK881" i="1"/>
  <c r="DL881" i="1"/>
  <c r="DM881" i="1"/>
  <c r="DN881" i="1"/>
  <c r="DO881" i="1"/>
  <c r="DP881" i="1"/>
  <c r="CP882" i="1"/>
  <c r="CQ882" i="1"/>
  <c r="CR882" i="1"/>
  <c r="CS882" i="1"/>
  <c r="CT882" i="1"/>
  <c r="CU882" i="1"/>
  <c r="CV882" i="1"/>
  <c r="CW882" i="1"/>
  <c r="CX882" i="1"/>
  <c r="CY882" i="1"/>
  <c r="CZ882" i="1"/>
  <c r="DA882" i="1"/>
  <c r="DB882" i="1"/>
  <c r="DC882" i="1"/>
  <c r="DD882" i="1"/>
  <c r="DE882" i="1"/>
  <c r="DF882" i="1"/>
  <c r="DG882" i="1"/>
  <c r="DH882" i="1"/>
  <c r="DI882" i="1"/>
  <c r="DJ882" i="1"/>
  <c r="DK882" i="1"/>
  <c r="DL882" i="1"/>
  <c r="DM882" i="1"/>
  <c r="DN882" i="1"/>
  <c r="DO882" i="1"/>
  <c r="DP882" i="1"/>
  <c r="CP883" i="1"/>
  <c r="CQ883" i="1"/>
  <c r="CR883" i="1"/>
  <c r="CS883" i="1"/>
  <c r="CT883" i="1"/>
  <c r="CU883" i="1"/>
  <c r="CV883" i="1"/>
  <c r="CW883" i="1"/>
  <c r="CX883" i="1"/>
  <c r="CY883" i="1"/>
  <c r="CZ883" i="1"/>
  <c r="DA883" i="1"/>
  <c r="DB883" i="1"/>
  <c r="DC883" i="1"/>
  <c r="DD883" i="1"/>
  <c r="DE883" i="1"/>
  <c r="DF883" i="1"/>
  <c r="DG883" i="1"/>
  <c r="DH883" i="1"/>
  <c r="DI883" i="1"/>
  <c r="DJ883" i="1"/>
  <c r="DK883" i="1"/>
  <c r="DL883" i="1"/>
  <c r="DM883" i="1"/>
  <c r="DN883" i="1"/>
  <c r="DO883" i="1"/>
  <c r="DP883" i="1"/>
  <c r="CP884" i="1"/>
  <c r="CQ884" i="1"/>
  <c r="CR884" i="1"/>
  <c r="CS884" i="1"/>
  <c r="CT884" i="1"/>
  <c r="CU884" i="1"/>
  <c r="CV884" i="1"/>
  <c r="CW884" i="1"/>
  <c r="CX884" i="1"/>
  <c r="CY884" i="1"/>
  <c r="CZ884" i="1"/>
  <c r="DA884" i="1"/>
  <c r="DB884" i="1"/>
  <c r="DC884" i="1"/>
  <c r="DD884" i="1"/>
  <c r="DE884" i="1"/>
  <c r="DF884" i="1"/>
  <c r="DG884" i="1"/>
  <c r="DH884" i="1"/>
  <c r="DI884" i="1"/>
  <c r="DJ884" i="1"/>
  <c r="DK884" i="1"/>
  <c r="DL884" i="1"/>
  <c r="DM884" i="1"/>
  <c r="DN884" i="1"/>
  <c r="DO884" i="1"/>
  <c r="DP884" i="1"/>
  <c r="CP885" i="1"/>
  <c r="CQ885" i="1"/>
  <c r="CR885" i="1"/>
  <c r="CS885" i="1"/>
  <c r="CT885" i="1"/>
  <c r="CU885" i="1"/>
  <c r="CV885" i="1"/>
  <c r="CW885" i="1"/>
  <c r="CX885" i="1"/>
  <c r="CY885" i="1"/>
  <c r="CZ885" i="1"/>
  <c r="DA885" i="1"/>
  <c r="DB885" i="1"/>
  <c r="DC885" i="1"/>
  <c r="DD885" i="1"/>
  <c r="DE885" i="1"/>
  <c r="DF885" i="1"/>
  <c r="DG885" i="1"/>
  <c r="DH885" i="1"/>
  <c r="DI885" i="1"/>
  <c r="DJ885" i="1"/>
  <c r="DK885" i="1"/>
  <c r="DL885" i="1"/>
  <c r="DM885" i="1"/>
  <c r="DN885" i="1"/>
  <c r="DO885" i="1"/>
  <c r="DP885" i="1"/>
  <c r="CP886" i="1"/>
  <c r="CQ886" i="1"/>
  <c r="CR886" i="1"/>
  <c r="CS886" i="1"/>
  <c r="CT886" i="1"/>
  <c r="CU886" i="1"/>
  <c r="CV886" i="1"/>
  <c r="CW886" i="1"/>
  <c r="CX886" i="1"/>
  <c r="CY886" i="1"/>
  <c r="CZ886" i="1"/>
  <c r="DA886" i="1"/>
  <c r="DB886" i="1"/>
  <c r="DC886" i="1"/>
  <c r="DD886" i="1"/>
  <c r="DE886" i="1"/>
  <c r="DF886" i="1"/>
  <c r="DG886" i="1"/>
  <c r="DH886" i="1"/>
  <c r="DI886" i="1"/>
  <c r="DJ886" i="1"/>
  <c r="DK886" i="1"/>
  <c r="DL886" i="1"/>
  <c r="DM886" i="1"/>
  <c r="DN886" i="1"/>
  <c r="DO886" i="1"/>
  <c r="DP886" i="1"/>
  <c r="CP887" i="1"/>
  <c r="CQ887" i="1"/>
  <c r="CR887" i="1"/>
  <c r="CS887" i="1"/>
  <c r="CT887" i="1"/>
  <c r="CU887" i="1"/>
  <c r="CV887" i="1"/>
  <c r="CW887" i="1"/>
  <c r="CX887" i="1"/>
  <c r="CY887" i="1"/>
  <c r="CZ887" i="1"/>
  <c r="DA887" i="1"/>
  <c r="DB887" i="1"/>
  <c r="DC887" i="1"/>
  <c r="DD887" i="1"/>
  <c r="DE887" i="1"/>
  <c r="DF887" i="1"/>
  <c r="DG887" i="1"/>
  <c r="DH887" i="1"/>
  <c r="DI887" i="1"/>
  <c r="DJ887" i="1"/>
  <c r="DK887" i="1"/>
  <c r="DL887" i="1"/>
  <c r="DM887" i="1"/>
  <c r="DN887" i="1"/>
  <c r="DO887" i="1"/>
  <c r="DP887" i="1"/>
  <c r="CP888" i="1"/>
  <c r="CQ888" i="1"/>
  <c r="CR888" i="1"/>
  <c r="CS888" i="1"/>
  <c r="CT888" i="1"/>
  <c r="CU888" i="1"/>
  <c r="CV888" i="1"/>
  <c r="CW888" i="1"/>
  <c r="CX888" i="1"/>
  <c r="CY888" i="1"/>
  <c r="CZ888" i="1"/>
  <c r="DA888" i="1"/>
  <c r="DB888" i="1"/>
  <c r="DC888" i="1"/>
  <c r="DD888" i="1"/>
  <c r="DE888" i="1"/>
  <c r="DF888" i="1"/>
  <c r="DG888" i="1"/>
  <c r="DH888" i="1"/>
  <c r="DI888" i="1"/>
  <c r="DJ888" i="1"/>
  <c r="DK888" i="1"/>
  <c r="DL888" i="1"/>
  <c r="DM888" i="1"/>
  <c r="DN888" i="1"/>
  <c r="DO888" i="1"/>
  <c r="DP888" i="1"/>
  <c r="CP889" i="1"/>
  <c r="CQ889" i="1"/>
  <c r="CR889" i="1"/>
  <c r="CS889" i="1"/>
  <c r="CT889" i="1"/>
  <c r="CU889" i="1"/>
  <c r="CV889" i="1"/>
  <c r="CW889" i="1"/>
  <c r="CX889" i="1"/>
  <c r="CY889" i="1"/>
  <c r="CZ889" i="1"/>
  <c r="DA889" i="1"/>
  <c r="DB889" i="1"/>
  <c r="DC889" i="1"/>
  <c r="DD889" i="1"/>
  <c r="DE889" i="1"/>
  <c r="DF889" i="1"/>
  <c r="DG889" i="1"/>
  <c r="DH889" i="1"/>
  <c r="DI889" i="1"/>
  <c r="DJ889" i="1"/>
  <c r="DK889" i="1"/>
  <c r="DL889" i="1"/>
  <c r="DM889" i="1"/>
  <c r="DN889" i="1"/>
  <c r="DO889" i="1"/>
  <c r="DP889" i="1"/>
  <c r="CP890" i="1"/>
  <c r="CQ890" i="1"/>
  <c r="CR890" i="1"/>
  <c r="CS890" i="1"/>
  <c r="CT890" i="1"/>
  <c r="CU890" i="1"/>
  <c r="CV890" i="1"/>
  <c r="CW890" i="1"/>
  <c r="CX890" i="1"/>
  <c r="CY890" i="1"/>
  <c r="CZ890" i="1"/>
  <c r="DA890" i="1"/>
  <c r="DB890" i="1"/>
  <c r="DC890" i="1"/>
  <c r="DD890" i="1"/>
  <c r="DE890" i="1"/>
  <c r="DF890" i="1"/>
  <c r="DG890" i="1"/>
  <c r="DH890" i="1"/>
  <c r="DI890" i="1"/>
  <c r="DJ890" i="1"/>
  <c r="DK890" i="1"/>
  <c r="DL890" i="1"/>
  <c r="DM890" i="1"/>
  <c r="DN890" i="1"/>
  <c r="DO890" i="1"/>
  <c r="DP890" i="1"/>
  <c r="CP891" i="1"/>
  <c r="CQ891" i="1"/>
  <c r="CR891" i="1"/>
  <c r="CS891" i="1"/>
  <c r="CT891" i="1"/>
  <c r="CU891" i="1"/>
  <c r="CV891" i="1"/>
  <c r="CW891" i="1"/>
  <c r="CX891" i="1"/>
  <c r="CY891" i="1"/>
  <c r="CZ891" i="1"/>
  <c r="DA891" i="1"/>
  <c r="DB891" i="1"/>
  <c r="DC891" i="1"/>
  <c r="DD891" i="1"/>
  <c r="DE891" i="1"/>
  <c r="DF891" i="1"/>
  <c r="DG891" i="1"/>
  <c r="DH891" i="1"/>
  <c r="DI891" i="1"/>
  <c r="DJ891" i="1"/>
  <c r="DK891" i="1"/>
  <c r="DL891" i="1"/>
  <c r="DM891" i="1"/>
  <c r="DN891" i="1"/>
  <c r="DO891" i="1"/>
  <c r="DP891" i="1"/>
  <c r="CP892" i="1"/>
  <c r="CQ892" i="1"/>
  <c r="CR892" i="1"/>
  <c r="CS892" i="1"/>
  <c r="CT892" i="1"/>
  <c r="CU892" i="1"/>
  <c r="CV892" i="1"/>
  <c r="CW892" i="1"/>
  <c r="CX892" i="1"/>
  <c r="CY892" i="1"/>
  <c r="CZ892" i="1"/>
  <c r="DA892" i="1"/>
  <c r="DB892" i="1"/>
  <c r="DC892" i="1"/>
  <c r="DD892" i="1"/>
  <c r="DE892" i="1"/>
  <c r="DF892" i="1"/>
  <c r="DG892" i="1"/>
  <c r="DH892" i="1"/>
  <c r="DI892" i="1"/>
  <c r="DJ892" i="1"/>
  <c r="DK892" i="1"/>
  <c r="DL892" i="1"/>
  <c r="DM892" i="1"/>
  <c r="DN892" i="1"/>
  <c r="DO892" i="1"/>
  <c r="DP892" i="1"/>
  <c r="CP893" i="1"/>
  <c r="CQ893" i="1"/>
  <c r="CR893" i="1"/>
  <c r="CS893" i="1"/>
  <c r="CT893" i="1"/>
  <c r="CU893" i="1"/>
  <c r="CV893" i="1"/>
  <c r="CW893" i="1"/>
  <c r="CX893" i="1"/>
  <c r="CY893" i="1"/>
  <c r="CZ893" i="1"/>
  <c r="DA893" i="1"/>
  <c r="DB893" i="1"/>
  <c r="DC893" i="1"/>
  <c r="DD893" i="1"/>
  <c r="DE893" i="1"/>
  <c r="DF893" i="1"/>
  <c r="DG893" i="1"/>
  <c r="DH893" i="1"/>
  <c r="DI893" i="1"/>
  <c r="DJ893" i="1"/>
  <c r="DK893" i="1"/>
  <c r="DL893" i="1"/>
  <c r="DM893" i="1"/>
  <c r="DN893" i="1"/>
  <c r="DO893" i="1"/>
  <c r="DP893" i="1"/>
  <c r="CP894" i="1"/>
  <c r="CQ894" i="1"/>
  <c r="CR894" i="1"/>
  <c r="CS894" i="1"/>
  <c r="CT894" i="1"/>
  <c r="CU894" i="1"/>
  <c r="CV894" i="1"/>
  <c r="CW894" i="1"/>
  <c r="CX894" i="1"/>
  <c r="CY894" i="1"/>
  <c r="CZ894" i="1"/>
  <c r="DA894" i="1"/>
  <c r="DB894" i="1"/>
  <c r="DC894" i="1"/>
  <c r="DD894" i="1"/>
  <c r="DE894" i="1"/>
  <c r="DF894" i="1"/>
  <c r="DG894" i="1"/>
  <c r="DH894" i="1"/>
  <c r="DI894" i="1"/>
  <c r="DJ894" i="1"/>
  <c r="DK894" i="1"/>
  <c r="DL894" i="1"/>
  <c r="DM894" i="1"/>
  <c r="DN894" i="1"/>
  <c r="DO894" i="1"/>
  <c r="DP894" i="1"/>
  <c r="CP895" i="1"/>
  <c r="CQ895" i="1"/>
  <c r="CR895" i="1"/>
  <c r="CS895" i="1"/>
  <c r="CT895" i="1"/>
  <c r="CU895" i="1"/>
  <c r="CV895" i="1"/>
  <c r="CW895" i="1"/>
  <c r="CX895" i="1"/>
  <c r="CY895" i="1"/>
  <c r="CZ895" i="1"/>
  <c r="DA895" i="1"/>
  <c r="DB895" i="1"/>
  <c r="DC895" i="1"/>
  <c r="DD895" i="1"/>
  <c r="DE895" i="1"/>
  <c r="DF895" i="1"/>
  <c r="DG895" i="1"/>
  <c r="DH895" i="1"/>
  <c r="DI895" i="1"/>
  <c r="DJ895" i="1"/>
  <c r="DK895" i="1"/>
  <c r="DL895" i="1"/>
  <c r="DM895" i="1"/>
  <c r="DN895" i="1"/>
  <c r="DO895" i="1"/>
  <c r="DP895" i="1"/>
  <c r="CP896" i="1"/>
  <c r="CQ896" i="1"/>
  <c r="CR896" i="1"/>
  <c r="CS896" i="1"/>
  <c r="CT896" i="1"/>
  <c r="CU896" i="1"/>
  <c r="CV896" i="1"/>
  <c r="CW896" i="1"/>
  <c r="CX896" i="1"/>
  <c r="CY896" i="1"/>
  <c r="CZ896" i="1"/>
  <c r="DA896" i="1"/>
  <c r="DB896" i="1"/>
  <c r="DC896" i="1"/>
  <c r="DD896" i="1"/>
  <c r="DE896" i="1"/>
  <c r="DF896" i="1"/>
  <c r="DG896" i="1"/>
  <c r="DH896" i="1"/>
  <c r="DI896" i="1"/>
  <c r="DJ896" i="1"/>
  <c r="DK896" i="1"/>
  <c r="DL896" i="1"/>
  <c r="DM896" i="1"/>
  <c r="DN896" i="1"/>
  <c r="DO896" i="1"/>
  <c r="DP896" i="1"/>
  <c r="CP897" i="1"/>
  <c r="CQ897" i="1"/>
  <c r="CR897" i="1"/>
  <c r="CS897" i="1"/>
  <c r="CT897" i="1"/>
  <c r="CU897" i="1"/>
  <c r="CV897" i="1"/>
  <c r="CW897" i="1"/>
  <c r="CX897" i="1"/>
  <c r="CY897" i="1"/>
  <c r="CZ897" i="1"/>
  <c r="DA897" i="1"/>
  <c r="DB897" i="1"/>
  <c r="DC897" i="1"/>
  <c r="DD897" i="1"/>
  <c r="DE897" i="1"/>
  <c r="DF897" i="1"/>
  <c r="DG897" i="1"/>
  <c r="DH897" i="1"/>
  <c r="DI897" i="1"/>
  <c r="DJ897" i="1"/>
  <c r="DK897" i="1"/>
  <c r="DL897" i="1"/>
  <c r="DM897" i="1"/>
  <c r="DN897" i="1"/>
  <c r="DO897" i="1"/>
  <c r="DP897" i="1"/>
  <c r="CP898" i="1"/>
  <c r="CQ898" i="1"/>
  <c r="CR898" i="1"/>
  <c r="CS898" i="1"/>
  <c r="CT898" i="1"/>
  <c r="CU898" i="1"/>
  <c r="CV898" i="1"/>
  <c r="CW898" i="1"/>
  <c r="CX898" i="1"/>
  <c r="CY898" i="1"/>
  <c r="CZ898" i="1"/>
  <c r="DA898" i="1"/>
  <c r="DB898" i="1"/>
  <c r="DC898" i="1"/>
  <c r="DD898" i="1"/>
  <c r="DE898" i="1"/>
  <c r="DF898" i="1"/>
  <c r="DG898" i="1"/>
  <c r="DH898" i="1"/>
  <c r="DI898" i="1"/>
  <c r="DJ898" i="1"/>
  <c r="DK898" i="1"/>
  <c r="DL898" i="1"/>
  <c r="DM898" i="1"/>
  <c r="DN898" i="1"/>
  <c r="DO898" i="1"/>
  <c r="DP898" i="1"/>
  <c r="CP899" i="1"/>
  <c r="CQ899" i="1"/>
  <c r="CR899" i="1"/>
  <c r="CS899" i="1"/>
  <c r="CT899" i="1"/>
  <c r="CU899" i="1"/>
  <c r="CV899" i="1"/>
  <c r="CW899" i="1"/>
  <c r="CX899" i="1"/>
  <c r="CY899" i="1"/>
  <c r="CZ899" i="1"/>
  <c r="DA899" i="1"/>
  <c r="DB899" i="1"/>
  <c r="DC899" i="1"/>
  <c r="DD899" i="1"/>
  <c r="DE899" i="1"/>
  <c r="DF899" i="1"/>
  <c r="DG899" i="1"/>
  <c r="DH899" i="1"/>
  <c r="DI899" i="1"/>
  <c r="DJ899" i="1"/>
  <c r="DK899" i="1"/>
  <c r="DL899" i="1"/>
  <c r="DM899" i="1"/>
  <c r="DN899" i="1"/>
  <c r="DO899" i="1"/>
  <c r="DP899" i="1"/>
  <c r="CP900" i="1"/>
  <c r="CQ900" i="1"/>
  <c r="CR900" i="1"/>
  <c r="CS900" i="1"/>
  <c r="CT900" i="1"/>
  <c r="CU900" i="1"/>
  <c r="CV900" i="1"/>
  <c r="CW900" i="1"/>
  <c r="CX900" i="1"/>
  <c r="CY900" i="1"/>
  <c r="CZ900" i="1"/>
  <c r="DA900" i="1"/>
  <c r="DB900" i="1"/>
  <c r="DC900" i="1"/>
  <c r="DD900" i="1"/>
  <c r="DE900" i="1"/>
  <c r="DF900" i="1"/>
  <c r="DG900" i="1"/>
  <c r="DH900" i="1"/>
  <c r="DI900" i="1"/>
  <c r="DJ900" i="1"/>
  <c r="DK900" i="1"/>
  <c r="DL900" i="1"/>
  <c r="DM900" i="1"/>
  <c r="DN900" i="1"/>
  <c r="DO900" i="1"/>
  <c r="DP900" i="1"/>
  <c r="CP901" i="1"/>
  <c r="CQ901" i="1"/>
  <c r="CR901" i="1"/>
  <c r="CS901" i="1"/>
  <c r="CT901" i="1"/>
  <c r="CU901" i="1"/>
  <c r="CV901" i="1"/>
  <c r="CW901" i="1"/>
  <c r="CX901" i="1"/>
  <c r="CY901" i="1"/>
  <c r="CZ901" i="1"/>
  <c r="DA901" i="1"/>
  <c r="DB901" i="1"/>
  <c r="DC901" i="1"/>
  <c r="DD901" i="1"/>
  <c r="DE901" i="1"/>
  <c r="DF901" i="1"/>
  <c r="DG901" i="1"/>
  <c r="DH901" i="1"/>
  <c r="DI901" i="1"/>
  <c r="DJ901" i="1"/>
  <c r="DK901" i="1"/>
  <c r="DL901" i="1"/>
  <c r="DM901" i="1"/>
  <c r="DN901" i="1"/>
  <c r="DO901" i="1"/>
  <c r="DP901" i="1"/>
  <c r="CP902" i="1"/>
  <c r="CQ902" i="1"/>
  <c r="CR902" i="1"/>
  <c r="CS902" i="1"/>
  <c r="CT902" i="1"/>
  <c r="CU902" i="1"/>
  <c r="CV902" i="1"/>
  <c r="CW902" i="1"/>
  <c r="CX902" i="1"/>
  <c r="CY902" i="1"/>
  <c r="CZ902" i="1"/>
  <c r="DA902" i="1"/>
  <c r="DB902" i="1"/>
  <c r="DC902" i="1"/>
  <c r="DD902" i="1"/>
  <c r="DE902" i="1"/>
  <c r="DF902" i="1"/>
  <c r="DG902" i="1"/>
  <c r="DH902" i="1"/>
  <c r="DI902" i="1"/>
  <c r="DJ902" i="1"/>
  <c r="DK902" i="1"/>
  <c r="DL902" i="1"/>
  <c r="DM902" i="1"/>
  <c r="DN902" i="1"/>
  <c r="DO902" i="1"/>
  <c r="DP902" i="1"/>
  <c r="CP903" i="1"/>
  <c r="CQ903" i="1"/>
  <c r="CR903" i="1"/>
  <c r="CS903" i="1"/>
  <c r="CT903" i="1"/>
  <c r="CU903" i="1"/>
  <c r="CV903" i="1"/>
  <c r="CW903" i="1"/>
  <c r="CX903" i="1"/>
  <c r="CY903" i="1"/>
  <c r="CZ903" i="1"/>
  <c r="DA903" i="1"/>
  <c r="DB903" i="1"/>
  <c r="DC903" i="1"/>
  <c r="DD903" i="1"/>
  <c r="DE903" i="1"/>
  <c r="DF903" i="1"/>
  <c r="DG903" i="1"/>
  <c r="DH903" i="1"/>
  <c r="DI903" i="1"/>
  <c r="DJ903" i="1"/>
  <c r="DK903" i="1"/>
  <c r="DL903" i="1"/>
  <c r="DM903" i="1"/>
  <c r="DN903" i="1"/>
  <c r="DO903" i="1"/>
  <c r="DP903" i="1"/>
  <c r="CP904" i="1"/>
  <c r="CQ904" i="1"/>
  <c r="CR904" i="1"/>
  <c r="CS904" i="1"/>
  <c r="CT904" i="1"/>
  <c r="CU904" i="1"/>
  <c r="CV904" i="1"/>
  <c r="CW904" i="1"/>
  <c r="CX904" i="1"/>
  <c r="CY904" i="1"/>
  <c r="CZ904" i="1"/>
  <c r="DA904" i="1"/>
  <c r="DB904" i="1"/>
  <c r="DC904" i="1"/>
  <c r="DD904" i="1"/>
  <c r="DE904" i="1"/>
  <c r="DF904" i="1"/>
  <c r="DG904" i="1"/>
  <c r="DH904" i="1"/>
  <c r="DI904" i="1"/>
  <c r="DJ904" i="1"/>
  <c r="DK904" i="1"/>
  <c r="DL904" i="1"/>
  <c r="DM904" i="1"/>
  <c r="DN904" i="1"/>
  <c r="DO904" i="1"/>
  <c r="DP904" i="1"/>
  <c r="CP905" i="1"/>
  <c r="CQ905" i="1"/>
  <c r="CR905" i="1"/>
  <c r="CS905" i="1"/>
  <c r="CT905" i="1"/>
  <c r="CU905" i="1"/>
  <c r="CV905" i="1"/>
  <c r="CW905" i="1"/>
  <c r="CX905" i="1"/>
  <c r="CY905" i="1"/>
  <c r="CZ905" i="1"/>
  <c r="DA905" i="1"/>
  <c r="DB905" i="1"/>
  <c r="DC905" i="1"/>
  <c r="DD905" i="1"/>
  <c r="DE905" i="1"/>
  <c r="DF905" i="1"/>
  <c r="DG905" i="1"/>
  <c r="DH905" i="1"/>
  <c r="DI905" i="1"/>
  <c r="DJ905" i="1"/>
  <c r="DK905" i="1"/>
  <c r="DL905" i="1"/>
  <c r="DM905" i="1"/>
  <c r="DN905" i="1"/>
  <c r="DO905" i="1"/>
  <c r="DP905" i="1"/>
  <c r="CP906" i="1"/>
  <c r="CQ906" i="1"/>
  <c r="CR906" i="1"/>
  <c r="CS906" i="1"/>
  <c r="CT906" i="1"/>
  <c r="CU906" i="1"/>
  <c r="CV906" i="1"/>
  <c r="CW906" i="1"/>
  <c r="CX906" i="1"/>
  <c r="CY906" i="1"/>
  <c r="CZ906" i="1"/>
  <c r="DA906" i="1"/>
  <c r="DB906" i="1"/>
  <c r="DC906" i="1"/>
  <c r="DD906" i="1"/>
  <c r="DE906" i="1"/>
  <c r="DF906" i="1"/>
  <c r="DG906" i="1"/>
  <c r="DH906" i="1"/>
  <c r="DI906" i="1"/>
  <c r="DJ906" i="1"/>
  <c r="DK906" i="1"/>
  <c r="DL906" i="1"/>
  <c r="DM906" i="1"/>
  <c r="DN906" i="1"/>
  <c r="DO906" i="1"/>
  <c r="DP906" i="1"/>
  <c r="CP907" i="1"/>
  <c r="CQ907" i="1"/>
  <c r="CR907" i="1"/>
  <c r="CS907" i="1"/>
  <c r="CT907" i="1"/>
  <c r="CU907" i="1"/>
  <c r="CV907" i="1"/>
  <c r="CW907" i="1"/>
  <c r="CX907" i="1"/>
  <c r="CY907" i="1"/>
  <c r="CZ907" i="1"/>
  <c r="DA907" i="1"/>
  <c r="DB907" i="1"/>
  <c r="DC907" i="1"/>
  <c r="DD907" i="1"/>
  <c r="DE907" i="1"/>
  <c r="DF907" i="1"/>
  <c r="DG907" i="1"/>
  <c r="DH907" i="1"/>
  <c r="DI907" i="1"/>
  <c r="DJ907" i="1"/>
  <c r="DK907" i="1"/>
  <c r="DL907" i="1"/>
  <c r="DM907" i="1"/>
  <c r="DN907" i="1"/>
  <c r="DO907" i="1"/>
  <c r="DP907" i="1"/>
  <c r="CP908" i="1"/>
  <c r="CQ908" i="1"/>
  <c r="CR908" i="1"/>
  <c r="CS908" i="1"/>
  <c r="CT908" i="1"/>
  <c r="CU908" i="1"/>
  <c r="CV908" i="1"/>
  <c r="CW908" i="1"/>
  <c r="CX908" i="1"/>
  <c r="CY908" i="1"/>
  <c r="CZ908" i="1"/>
  <c r="DA908" i="1"/>
  <c r="DB908" i="1"/>
  <c r="DC908" i="1"/>
  <c r="DD908" i="1"/>
  <c r="DE908" i="1"/>
  <c r="DF908" i="1"/>
  <c r="DG908" i="1"/>
  <c r="DH908" i="1"/>
  <c r="DI908" i="1"/>
  <c r="DJ908" i="1"/>
  <c r="DK908" i="1"/>
  <c r="DL908" i="1"/>
  <c r="DM908" i="1"/>
  <c r="DN908" i="1"/>
  <c r="DO908" i="1"/>
  <c r="DP908" i="1"/>
  <c r="CP909" i="1"/>
  <c r="CQ909" i="1"/>
  <c r="CR909" i="1"/>
  <c r="CS909" i="1"/>
  <c r="CT909" i="1"/>
  <c r="CU909" i="1"/>
  <c r="CV909" i="1"/>
  <c r="CW909" i="1"/>
  <c r="CX909" i="1"/>
  <c r="CY909" i="1"/>
  <c r="CZ909" i="1"/>
  <c r="DA909" i="1"/>
  <c r="DB909" i="1"/>
  <c r="DC909" i="1"/>
  <c r="DD909" i="1"/>
  <c r="DE909" i="1"/>
  <c r="DF909" i="1"/>
  <c r="DG909" i="1"/>
  <c r="DH909" i="1"/>
  <c r="DI909" i="1"/>
  <c r="DJ909" i="1"/>
  <c r="DK909" i="1"/>
  <c r="DL909" i="1"/>
  <c r="DM909" i="1"/>
  <c r="DN909" i="1"/>
  <c r="DO909" i="1"/>
  <c r="DP909" i="1"/>
  <c r="CP910" i="1"/>
  <c r="CQ910" i="1"/>
  <c r="CR910" i="1"/>
  <c r="CS910" i="1"/>
  <c r="CT910" i="1"/>
  <c r="CU910" i="1"/>
  <c r="CV910" i="1"/>
  <c r="CW910" i="1"/>
  <c r="CX910" i="1"/>
  <c r="CY910" i="1"/>
  <c r="CZ910" i="1"/>
  <c r="DA910" i="1"/>
  <c r="DB910" i="1"/>
  <c r="DC910" i="1"/>
  <c r="DD910" i="1"/>
  <c r="DE910" i="1"/>
  <c r="DF910" i="1"/>
  <c r="DG910" i="1"/>
  <c r="DH910" i="1"/>
  <c r="DI910" i="1"/>
  <c r="DJ910" i="1"/>
  <c r="DK910" i="1"/>
  <c r="DL910" i="1"/>
  <c r="DM910" i="1"/>
  <c r="DN910" i="1"/>
  <c r="DO910" i="1"/>
  <c r="DP910" i="1"/>
  <c r="CP911" i="1"/>
  <c r="CQ911" i="1"/>
  <c r="CR911" i="1"/>
  <c r="CS911" i="1"/>
  <c r="CT911" i="1"/>
  <c r="CU911" i="1"/>
  <c r="CV911" i="1"/>
  <c r="CW911" i="1"/>
  <c r="CX911" i="1"/>
  <c r="CY911" i="1"/>
  <c r="CZ911" i="1"/>
  <c r="DA911" i="1"/>
  <c r="DB911" i="1"/>
  <c r="DC911" i="1"/>
  <c r="DD911" i="1"/>
  <c r="DE911" i="1"/>
  <c r="DF911" i="1"/>
  <c r="DG911" i="1"/>
  <c r="DH911" i="1"/>
  <c r="DI911" i="1"/>
  <c r="DJ911" i="1"/>
  <c r="DK911" i="1"/>
  <c r="DL911" i="1"/>
  <c r="DM911" i="1"/>
  <c r="DN911" i="1"/>
  <c r="DO911" i="1"/>
  <c r="DP911" i="1"/>
  <c r="CP912" i="1"/>
  <c r="CQ912" i="1"/>
  <c r="CR912" i="1"/>
  <c r="CS912" i="1"/>
  <c r="CT912" i="1"/>
  <c r="CU912" i="1"/>
  <c r="CV912" i="1"/>
  <c r="CW912" i="1"/>
  <c r="CX912" i="1"/>
  <c r="CY912" i="1"/>
  <c r="CZ912" i="1"/>
  <c r="DA912" i="1"/>
  <c r="DB912" i="1"/>
  <c r="DC912" i="1"/>
  <c r="DD912" i="1"/>
  <c r="DE912" i="1"/>
  <c r="DF912" i="1"/>
  <c r="DG912" i="1"/>
  <c r="DH912" i="1"/>
  <c r="DI912" i="1"/>
  <c r="DJ912" i="1"/>
  <c r="DK912" i="1"/>
  <c r="DL912" i="1"/>
  <c r="DM912" i="1"/>
  <c r="DN912" i="1"/>
  <c r="DO912" i="1"/>
  <c r="DP912" i="1"/>
  <c r="CP913" i="1"/>
  <c r="CQ913" i="1"/>
  <c r="CR913" i="1"/>
  <c r="CS913" i="1"/>
  <c r="CT913" i="1"/>
  <c r="CU913" i="1"/>
  <c r="CV913" i="1"/>
  <c r="CW913" i="1"/>
  <c r="CX913" i="1"/>
  <c r="CY913" i="1"/>
  <c r="CZ913" i="1"/>
  <c r="DA913" i="1"/>
  <c r="DB913" i="1"/>
  <c r="DC913" i="1"/>
  <c r="DD913" i="1"/>
  <c r="DE913" i="1"/>
  <c r="DF913" i="1"/>
  <c r="DG913" i="1"/>
  <c r="DH913" i="1"/>
  <c r="DI913" i="1"/>
  <c r="DJ913" i="1"/>
  <c r="DK913" i="1"/>
  <c r="DL913" i="1"/>
  <c r="DM913" i="1"/>
  <c r="DN913" i="1"/>
  <c r="DO913" i="1"/>
  <c r="DP913" i="1"/>
  <c r="CP914" i="1"/>
  <c r="CQ914" i="1"/>
  <c r="CR914" i="1"/>
  <c r="CS914" i="1"/>
  <c r="CT914" i="1"/>
  <c r="CU914" i="1"/>
  <c r="CV914" i="1"/>
  <c r="CW914" i="1"/>
  <c r="CX914" i="1"/>
  <c r="CY914" i="1"/>
  <c r="CZ914" i="1"/>
  <c r="DA914" i="1"/>
  <c r="DB914" i="1"/>
  <c r="DC914" i="1"/>
  <c r="DD914" i="1"/>
  <c r="DE914" i="1"/>
  <c r="DF914" i="1"/>
  <c r="DG914" i="1"/>
  <c r="DH914" i="1"/>
  <c r="DI914" i="1"/>
  <c r="DJ914" i="1"/>
  <c r="DK914" i="1"/>
  <c r="DL914" i="1"/>
  <c r="DM914" i="1"/>
  <c r="DN914" i="1"/>
  <c r="DO914" i="1"/>
  <c r="DP914" i="1"/>
  <c r="CP915" i="1"/>
  <c r="CQ915" i="1"/>
  <c r="CR915" i="1"/>
  <c r="CS915" i="1"/>
  <c r="CT915" i="1"/>
  <c r="CU915" i="1"/>
  <c r="CV915" i="1"/>
  <c r="CW915" i="1"/>
  <c r="CX915" i="1"/>
  <c r="CY915" i="1"/>
  <c r="CZ915" i="1"/>
  <c r="DA915" i="1"/>
  <c r="DB915" i="1"/>
  <c r="DC915" i="1"/>
  <c r="DD915" i="1"/>
  <c r="DE915" i="1"/>
  <c r="DF915" i="1"/>
  <c r="DG915" i="1"/>
  <c r="DH915" i="1"/>
  <c r="DI915" i="1"/>
  <c r="DJ915" i="1"/>
  <c r="DK915" i="1"/>
  <c r="DL915" i="1"/>
  <c r="DM915" i="1"/>
  <c r="DN915" i="1"/>
  <c r="DO915" i="1"/>
  <c r="DP915" i="1"/>
  <c r="CP916" i="1"/>
  <c r="CQ916" i="1"/>
  <c r="CR916" i="1"/>
  <c r="CS916" i="1"/>
  <c r="CT916" i="1"/>
  <c r="CU916" i="1"/>
  <c r="CV916" i="1"/>
  <c r="CW916" i="1"/>
  <c r="CX916" i="1"/>
  <c r="CY916" i="1"/>
  <c r="CZ916" i="1"/>
  <c r="DA916" i="1"/>
  <c r="DB916" i="1"/>
  <c r="DC916" i="1"/>
  <c r="DD916" i="1"/>
  <c r="DE916" i="1"/>
  <c r="DF916" i="1"/>
  <c r="DG916" i="1"/>
  <c r="DH916" i="1"/>
  <c r="DI916" i="1"/>
  <c r="DJ916" i="1"/>
  <c r="DK916" i="1"/>
  <c r="DL916" i="1"/>
  <c r="DM916" i="1"/>
  <c r="DN916" i="1"/>
  <c r="DO916" i="1"/>
  <c r="DP916" i="1"/>
  <c r="CP917" i="1"/>
  <c r="CQ917" i="1"/>
  <c r="CR917" i="1"/>
  <c r="CS917" i="1"/>
  <c r="CT917" i="1"/>
  <c r="CU917" i="1"/>
  <c r="CV917" i="1"/>
  <c r="CW917" i="1"/>
  <c r="CX917" i="1"/>
  <c r="CY917" i="1"/>
  <c r="CZ917" i="1"/>
  <c r="DA917" i="1"/>
  <c r="DB917" i="1"/>
  <c r="DC917" i="1"/>
  <c r="DD917" i="1"/>
  <c r="DE917" i="1"/>
  <c r="DF917" i="1"/>
  <c r="DG917" i="1"/>
  <c r="DH917" i="1"/>
  <c r="DI917" i="1"/>
  <c r="DJ917" i="1"/>
  <c r="DK917" i="1"/>
  <c r="DL917" i="1"/>
  <c r="DM917" i="1"/>
  <c r="DN917" i="1"/>
  <c r="DO917" i="1"/>
  <c r="DP917" i="1"/>
  <c r="CP918" i="1"/>
  <c r="CQ918" i="1"/>
  <c r="CR918" i="1"/>
  <c r="CS918" i="1"/>
  <c r="CT918" i="1"/>
  <c r="CU918" i="1"/>
  <c r="CV918" i="1"/>
  <c r="CW918" i="1"/>
  <c r="CX918" i="1"/>
  <c r="CY918" i="1"/>
  <c r="CZ918" i="1"/>
  <c r="DA918" i="1"/>
  <c r="DB918" i="1"/>
  <c r="DC918" i="1"/>
  <c r="DD918" i="1"/>
  <c r="DE918" i="1"/>
  <c r="DF918" i="1"/>
  <c r="DG918" i="1"/>
  <c r="DH918" i="1"/>
  <c r="DI918" i="1"/>
  <c r="DJ918" i="1"/>
  <c r="DK918" i="1"/>
  <c r="DL918" i="1"/>
  <c r="DM918" i="1"/>
  <c r="DN918" i="1"/>
  <c r="DO918" i="1"/>
  <c r="DP918" i="1"/>
  <c r="CP919" i="1"/>
  <c r="CQ919" i="1"/>
  <c r="CR919" i="1"/>
  <c r="CS919" i="1"/>
  <c r="CT919" i="1"/>
  <c r="CU919" i="1"/>
  <c r="CV919" i="1"/>
  <c r="CW919" i="1"/>
  <c r="CX919" i="1"/>
  <c r="CY919" i="1"/>
  <c r="CZ919" i="1"/>
  <c r="DA919" i="1"/>
  <c r="DB919" i="1"/>
  <c r="DC919" i="1"/>
  <c r="DD919" i="1"/>
  <c r="DE919" i="1"/>
  <c r="DF919" i="1"/>
  <c r="DG919" i="1"/>
  <c r="DH919" i="1"/>
  <c r="DI919" i="1"/>
  <c r="DJ919" i="1"/>
  <c r="DK919" i="1"/>
  <c r="DL919" i="1"/>
  <c r="DM919" i="1"/>
  <c r="DN919" i="1"/>
  <c r="DO919" i="1"/>
  <c r="DP919" i="1"/>
  <c r="CP920" i="1"/>
  <c r="CQ920" i="1"/>
  <c r="CR920" i="1"/>
  <c r="CS920" i="1"/>
  <c r="CT920" i="1"/>
  <c r="CU920" i="1"/>
  <c r="CV920" i="1"/>
  <c r="CW920" i="1"/>
  <c r="CX920" i="1"/>
  <c r="CY920" i="1"/>
  <c r="CZ920" i="1"/>
  <c r="DA920" i="1"/>
  <c r="DB920" i="1"/>
  <c r="DC920" i="1"/>
  <c r="DD920" i="1"/>
  <c r="DE920" i="1"/>
  <c r="DF920" i="1"/>
  <c r="DG920" i="1"/>
  <c r="DH920" i="1"/>
  <c r="DI920" i="1"/>
  <c r="DJ920" i="1"/>
  <c r="DK920" i="1"/>
  <c r="DL920" i="1"/>
  <c r="DM920" i="1"/>
  <c r="DN920" i="1"/>
  <c r="DO920" i="1"/>
  <c r="DP920" i="1"/>
  <c r="CP921" i="1"/>
  <c r="CQ921" i="1"/>
  <c r="CR921" i="1"/>
  <c r="CS921" i="1"/>
  <c r="CT921" i="1"/>
  <c r="CU921" i="1"/>
  <c r="CV921" i="1"/>
  <c r="CW921" i="1"/>
  <c r="CX921" i="1"/>
  <c r="CY921" i="1"/>
  <c r="CZ921" i="1"/>
  <c r="DA921" i="1"/>
  <c r="DB921" i="1"/>
  <c r="DC921" i="1"/>
  <c r="DD921" i="1"/>
  <c r="DE921" i="1"/>
  <c r="DF921" i="1"/>
  <c r="DG921" i="1"/>
  <c r="DH921" i="1"/>
  <c r="DI921" i="1"/>
  <c r="DJ921" i="1"/>
  <c r="DK921" i="1"/>
  <c r="DL921" i="1"/>
  <c r="DM921" i="1"/>
  <c r="DN921" i="1"/>
  <c r="DO921" i="1"/>
  <c r="DP921" i="1"/>
  <c r="CP922" i="1"/>
  <c r="CQ922" i="1"/>
  <c r="CR922" i="1"/>
  <c r="CS922" i="1"/>
  <c r="CT922" i="1"/>
  <c r="CU922" i="1"/>
  <c r="CV922" i="1"/>
  <c r="CW922" i="1"/>
  <c r="CX922" i="1"/>
  <c r="CY922" i="1"/>
  <c r="CZ922" i="1"/>
  <c r="DA922" i="1"/>
  <c r="DB922" i="1"/>
  <c r="DC922" i="1"/>
  <c r="DD922" i="1"/>
  <c r="DE922" i="1"/>
  <c r="DF922" i="1"/>
  <c r="DG922" i="1"/>
  <c r="DH922" i="1"/>
  <c r="DI922" i="1"/>
  <c r="DJ922" i="1"/>
  <c r="DK922" i="1"/>
  <c r="DL922" i="1"/>
  <c r="DM922" i="1"/>
  <c r="DN922" i="1"/>
  <c r="DO922" i="1"/>
  <c r="DP922" i="1"/>
  <c r="CP923" i="1"/>
  <c r="CQ923" i="1"/>
  <c r="CR923" i="1"/>
  <c r="CS923" i="1"/>
  <c r="CT923" i="1"/>
  <c r="CU923" i="1"/>
  <c r="CV923" i="1"/>
  <c r="CW923" i="1"/>
  <c r="CX923" i="1"/>
  <c r="CY923" i="1"/>
  <c r="CZ923" i="1"/>
  <c r="DA923" i="1"/>
  <c r="DB923" i="1"/>
  <c r="DC923" i="1"/>
  <c r="DD923" i="1"/>
  <c r="DE923" i="1"/>
  <c r="DF923" i="1"/>
  <c r="DG923" i="1"/>
  <c r="DH923" i="1"/>
  <c r="DI923" i="1"/>
  <c r="DJ923" i="1"/>
  <c r="DK923" i="1"/>
  <c r="DL923" i="1"/>
  <c r="DM923" i="1"/>
  <c r="DN923" i="1"/>
  <c r="DO923" i="1"/>
  <c r="DP923" i="1"/>
  <c r="CP924" i="1"/>
  <c r="CQ924" i="1"/>
  <c r="CR924" i="1"/>
  <c r="CS924" i="1"/>
  <c r="CT924" i="1"/>
  <c r="CU924" i="1"/>
  <c r="CV924" i="1"/>
  <c r="CW924" i="1"/>
  <c r="CX924" i="1"/>
  <c r="CY924" i="1"/>
  <c r="CZ924" i="1"/>
  <c r="DA924" i="1"/>
  <c r="DB924" i="1"/>
  <c r="DC924" i="1"/>
  <c r="DD924" i="1"/>
  <c r="DE924" i="1"/>
  <c r="DF924" i="1"/>
  <c r="DG924" i="1"/>
  <c r="DH924" i="1"/>
  <c r="DI924" i="1"/>
  <c r="DJ924" i="1"/>
  <c r="DK924" i="1"/>
  <c r="DL924" i="1"/>
  <c r="DM924" i="1"/>
  <c r="DN924" i="1"/>
  <c r="DO924" i="1"/>
  <c r="DP924" i="1"/>
  <c r="CP925" i="1"/>
  <c r="CQ925" i="1"/>
  <c r="CR925" i="1"/>
  <c r="CS925" i="1"/>
  <c r="CT925" i="1"/>
  <c r="CU925" i="1"/>
  <c r="CV925" i="1"/>
  <c r="CW925" i="1"/>
  <c r="CX925" i="1"/>
  <c r="CY925" i="1"/>
  <c r="CZ925" i="1"/>
  <c r="DA925" i="1"/>
  <c r="DB925" i="1"/>
  <c r="DC925" i="1"/>
  <c r="DD925" i="1"/>
  <c r="DE925" i="1"/>
  <c r="DF925" i="1"/>
  <c r="DG925" i="1"/>
  <c r="DH925" i="1"/>
  <c r="DI925" i="1"/>
  <c r="DJ925" i="1"/>
  <c r="DK925" i="1"/>
  <c r="DL925" i="1"/>
  <c r="DM925" i="1"/>
  <c r="DN925" i="1"/>
  <c r="DO925" i="1"/>
  <c r="DP925" i="1"/>
  <c r="CP926" i="1"/>
  <c r="CQ926" i="1"/>
  <c r="CR926" i="1"/>
  <c r="CS926" i="1"/>
  <c r="CT926" i="1"/>
  <c r="CU926" i="1"/>
  <c r="CV926" i="1"/>
  <c r="CW926" i="1"/>
  <c r="CX926" i="1"/>
  <c r="CY926" i="1"/>
  <c r="CZ926" i="1"/>
  <c r="DA926" i="1"/>
  <c r="DB926" i="1"/>
  <c r="DC926" i="1"/>
  <c r="DD926" i="1"/>
  <c r="DE926" i="1"/>
  <c r="DF926" i="1"/>
  <c r="DG926" i="1"/>
  <c r="DH926" i="1"/>
  <c r="DI926" i="1"/>
  <c r="DJ926" i="1"/>
  <c r="DK926" i="1"/>
  <c r="DL926" i="1"/>
  <c r="DM926" i="1"/>
  <c r="DN926" i="1"/>
  <c r="DO926" i="1"/>
  <c r="DP926" i="1"/>
  <c r="CP927" i="1"/>
  <c r="CQ927" i="1"/>
  <c r="CR927" i="1"/>
  <c r="CS927" i="1"/>
  <c r="CT927" i="1"/>
  <c r="CU927" i="1"/>
  <c r="CV927" i="1"/>
  <c r="CW927" i="1"/>
  <c r="CX927" i="1"/>
  <c r="CY927" i="1"/>
  <c r="CZ927" i="1"/>
  <c r="DA927" i="1"/>
  <c r="DB927" i="1"/>
  <c r="DC927" i="1"/>
  <c r="DD927" i="1"/>
  <c r="DE927" i="1"/>
  <c r="DF927" i="1"/>
  <c r="DG927" i="1"/>
  <c r="DH927" i="1"/>
  <c r="DI927" i="1"/>
  <c r="DJ927" i="1"/>
  <c r="DK927" i="1"/>
  <c r="DL927" i="1"/>
  <c r="DM927" i="1"/>
  <c r="DN927" i="1"/>
  <c r="DO927" i="1"/>
  <c r="DP927" i="1"/>
  <c r="CP928" i="1"/>
  <c r="CQ928" i="1"/>
  <c r="CR928" i="1"/>
  <c r="CS928" i="1"/>
  <c r="CT928" i="1"/>
  <c r="CU928" i="1"/>
  <c r="CV928" i="1"/>
  <c r="CW928" i="1"/>
  <c r="CX928" i="1"/>
  <c r="CY928" i="1"/>
  <c r="CZ928" i="1"/>
  <c r="DA928" i="1"/>
  <c r="DB928" i="1"/>
  <c r="DC928" i="1"/>
  <c r="DD928" i="1"/>
  <c r="DE928" i="1"/>
  <c r="DF928" i="1"/>
  <c r="DG928" i="1"/>
  <c r="DH928" i="1"/>
  <c r="DI928" i="1"/>
  <c r="DJ928" i="1"/>
  <c r="DK928" i="1"/>
  <c r="DL928" i="1"/>
  <c r="DM928" i="1"/>
  <c r="DN928" i="1"/>
  <c r="DO928" i="1"/>
  <c r="DP928" i="1"/>
  <c r="CP929" i="1"/>
  <c r="CQ929" i="1"/>
  <c r="CR929" i="1"/>
  <c r="CS929" i="1"/>
  <c r="CT929" i="1"/>
  <c r="CU929" i="1"/>
  <c r="CV929" i="1"/>
  <c r="CW929" i="1"/>
  <c r="CX929" i="1"/>
  <c r="CY929" i="1"/>
  <c r="CZ929" i="1"/>
  <c r="DA929" i="1"/>
  <c r="DB929" i="1"/>
  <c r="DC929" i="1"/>
  <c r="DD929" i="1"/>
  <c r="DE929" i="1"/>
  <c r="DF929" i="1"/>
  <c r="DG929" i="1"/>
  <c r="DH929" i="1"/>
  <c r="DI929" i="1"/>
  <c r="DJ929" i="1"/>
  <c r="DK929" i="1"/>
  <c r="DL929" i="1"/>
  <c r="DM929" i="1"/>
  <c r="DN929" i="1"/>
  <c r="DO929" i="1"/>
  <c r="DP929" i="1"/>
  <c r="CP930" i="1"/>
  <c r="CQ930" i="1"/>
  <c r="CR930" i="1"/>
  <c r="CS930" i="1"/>
  <c r="CT930" i="1"/>
  <c r="CU930" i="1"/>
  <c r="CV930" i="1"/>
  <c r="CW930" i="1"/>
  <c r="CX930" i="1"/>
  <c r="CY930" i="1"/>
  <c r="CZ930" i="1"/>
  <c r="DA930" i="1"/>
  <c r="DB930" i="1"/>
  <c r="DC930" i="1"/>
  <c r="DD930" i="1"/>
  <c r="DE930" i="1"/>
  <c r="DF930" i="1"/>
  <c r="DG930" i="1"/>
  <c r="DH930" i="1"/>
  <c r="DI930" i="1"/>
  <c r="DJ930" i="1"/>
  <c r="DK930" i="1"/>
  <c r="DL930" i="1"/>
  <c r="DM930" i="1"/>
  <c r="DN930" i="1"/>
  <c r="DO930" i="1"/>
  <c r="DP930" i="1"/>
  <c r="CP931" i="1"/>
  <c r="CQ931" i="1"/>
  <c r="CR931" i="1"/>
  <c r="CS931" i="1"/>
  <c r="CT931" i="1"/>
  <c r="CU931" i="1"/>
  <c r="CV931" i="1"/>
  <c r="CW931" i="1"/>
  <c r="CX931" i="1"/>
  <c r="CY931" i="1"/>
  <c r="CZ931" i="1"/>
  <c r="DA931" i="1"/>
  <c r="DB931" i="1"/>
  <c r="DC931" i="1"/>
  <c r="DD931" i="1"/>
  <c r="DE931" i="1"/>
  <c r="DF931" i="1"/>
  <c r="DG931" i="1"/>
  <c r="DH931" i="1"/>
  <c r="DI931" i="1"/>
  <c r="DJ931" i="1"/>
  <c r="DK931" i="1"/>
  <c r="DL931" i="1"/>
  <c r="DM931" i="1"/>
  <c r="DN931" i="1"/>
  <c r="DO931" i="1"/>
  <c r="DP931" i="1"/>
  <c r="CP932" i="1"/>
  <c r="CQ932" i="1"/>
  <c r="CR932" i="1"/>
  <c r="CS932" i="1"/>
  <c r="CT932" i="1"/>
  <c r="CU932" i="1"/>
  <c r="CV932" i="1"/>
  <c r="CW932" i="1"/>
  <c r="CX932" i="1"/>
  <c r="CY932" i="1"/>
  <c r="CZ932" i="1"/>
  <c r="DA932" i="1"/>
  <c r="DB932" i="1"/>
  <c r="DC932" i="1"/>
  <c r="DD932" i="1"/>
  <c r="DE932" i="1"/>
  <c r="DF932" i="1"/>
  <c r="DG932" i="1"/>
  <c r="DH932" i="1"/>
  <c r="DI932" i="1"/>
  <c r="DJ932" i="1"/>
  <c r="DK932" i="1"/>
  <c r="DL932" i="1"/>
  <c r="DM932" i="1"/>
  <c r="DN932" i="1"/>
  <c r="DO932" i="1"/>
  <c r="DP932" i="1"/>
  <c r="CP933" i="1"/>
  <c r="CQ933" i="1"/>
  <c r="CR933" i="1"/>
  <c r="CS933" i="1"/>
  <c r="CT933" i="1"/>
  <c r="CU933" i="1"/>
  <c r="CV933" i="1"/>
  <c r="CW933" i="1"/>
  <c r="CX933" i="1"/>
  <c r="CY933" i="1"/>
  <c r="CZ933" i="1"/>
  <c r="DA933" i="1"/>
  <c r="DB933" i="1"/>
  <c r="DC933" i="1"/>
  <c r="DD933" i="1"/>
  <c r="DE933" i="1"/>
  <c r="DF933" i="1"/>
  <c r="DG933" i="1"/>
  <c r="DH933" i="1"/>
  <c r="DI933" i="1"/>
  <c r="DJ933" i="1"/>
  <c r="DK933" i="1"/>
  <c r="DL933" i="1"/>
  <c r="DM933" i="1"/>
  <c r="DN933" i="1"/>
  <c r="DO933" i="1"/>
  <c r="DP933" i="1"/>
  <c r="CP934" i="1"/>
  <c r="CQ934" i="1"/>
  <c r="CR934" i="1"/>
  <c r="CS934" i="1"/>
  <c r="CT934" i="1"/>
  <c r="CU934" i="1"/>
  <c r="CV934" i="1"/>
  <c r="CW934" i="1"/>
  <c r="CX934" i="1"/>
  <c r="CY934" i="1"/>
  <c r="CZ934" i="1"/>
  <c r="DA934" i="1"/>
  <c r="DB934" i="1"/>
  <c r="DC934" i="1"/>
  <c r="DD934" i="1"/>
  <c r="DE934" i="1"/>
  <c r="DF934" i="1"/>
  <c r="DG934" i="1"/>
  <c r="DH934" i="1"/>
  <c r="DI934" i="1"/>
  <c r="DJ934" i="1"/>
  <c r="DK934" i="1"/>
  <c r="DL934" i="1"/>
  <c r="DM934" i="1"/>
  <c r="DN934" i="1"/>
  <c r="DO934" i="1"/>
  <c r="DP934" i="1"/>
  <c r="CP935" i="1"/>
  <c r="CQ935" i="1"/>
  <c r="CR935" i="1"/>
  <c r="CS935" i="1"/>
  <c r="CT935" i="1"/>
  <c r="CU935" i="1"/>
  <c r="CV935" i="1"/>
  <c r="CW935" i="1"/>
  <c r="CX935" i="1"/>
  <c r="CY935" i="1"/>
  <c r="CZ935" i="1"/>
  <c r="DA935" i="1"/>
  <c r="DB935" i="1"/>
  <c r="DC935" i="1"/>
  <c r="DD935" i="1"/>
  <c r="DE935" i="1"/>
  <c r="DF935" i="1"/>
  <c r="DG935" i="1"/>
  <c r="DH935" i="1"/>
  <c r="DI935" i="1"/>
  <c r="DJ935" i="1"/>
  <c r="DK935" i="1"/>
  <c r="DL935" i="1"/>
  <c r="DM935" i="1"/>
  <c r="DN935" i="1"/>
  <c r="DO935" i="1"/>
  <c r="DP935" i="1"/>
  <c r="CP936" i="1"/>
  <c r="CQ936" i="1"/>
  <c r="CR936" i="1"/>
  <c r="CS936" i="1"/>
  <c r="CT936" i="1"/>
  <c r="CU936" i="1"/>
  <c r="CV936" i="1"/>
  <c r="CW936" i="1"/>
  <c r="CX936" i="1"/>
  <c r="CY936" i="1"/>
  <c r="CZ936" i="1"/>
  <c r="DA936" i="1"/>
  <c r="DB936" i="1"/>
  <c r="DC936" i="1"/>
  <c r="DD936" i="1"/>
  <c r="DE936" i="1"/>
  <c r="DF936" i="1"/>
  <c r="DG936" i="1"/>
  <c r="DH936" i="1"/>
  <c r="DI936" i="1"/>
  <c r="DJ936" i="1"/>
  <c r="DK936" i="1"/>
  <c r="DL936" i="1"/>
  <c r="DM936" i="1"/>
  <c r="DN936" i="1"/>
  <c r="DO936" i="1"/>
  <c r="DP936" i="1"/>
  <c r="CP937" i="1"/>
  <c r="CQ937" i="1"/>
  <c r="CR937" i="1"/>
  <c r="CS937" i="1"/>
  <c r="CT937" i="1"/>
  <c r="CU937" i="1"/>
  <c r="CV937" i="1"/>
  <c r="CW937" i="1"/>
  <c r="CX937" i="1"/>
  <c r="CY937" i="1"/>
  <c r="CZ937" i="1"/>
  <c r="DA937" i="1"/>
  <c r="DB937" i="1"/>
  <c r="DC937" i="1"/>
  <c r="DD937" i="1"/>
  <c r="DE937" i="1"/>
  <c r="DF937" i="1"/>
  <c r="DG937" i="1"/>
  <c r="DH937" i="1"/>
  <c r="DI937" i="1"/>
  <c r="DJ937" i="1"/>
  <c r="DK937" i="1"/>
  <c r="DL937" i="1"/>
  <c r="DM937" i="1"/>
  <c r="DN937" i="1"/>
  <c r="DO937" i="1"/>
  <c r="DP937" i="1"/>
  <c r="CP938" i="1"/>
  <c r="CQ938" i="1"/>
  <c r="CR938" i="1"/>
  <c r="CS938" i="1"/>
  <c r="CT938" i="1"/>
  <c r="CU938" i="1"/>
  <c r="CV938" i="1"/>
  <c r="CW938" i="1"/>
  <c r="CX938" i="1"/>
  <c r="CY938" i="1"/>
  <c r="CZ938" i="1"/>
  <c r="DA938" i="1"/>
  <c r="DB938" i="1"/>
  <c r="DC938" i="1"/>
  <c r="DD938" i="1"/>
  <c r="DE938" i="1"/>
  <c r="DF938" i="1"/>
  <c r="DG938" i="1"/>
  <c r="DH938" i="1"/>
  <c r="DI938" i="1"/>
  <c r="DJ938" i="1"/>
  <c r="DK938" i="1"/>
  <c r="DL938" i="1"/>
  <c r="DM938" i="1"/>
  <c r="DN938" i="1"/>
  <c r="DO938" i="1"/>
  <c r="DP938" i="1"/>
  <c r="CP939" i="1"/>
  <c r="CQ939" i="1"/>
  <c r="CR939" i="1"/>
  <c r="CS939" i="1"/>
  <c r="CT939" i="1"/>
  <c r="CU939" i="1"/>
  <c r="CV939" i="1"/>
  <c r="CW939" i="1"/>
  <c r="CX939" i="1"/>
  <c r="CY939" i="1"/>
  <c r="CZ939" i="1"/>
  <c r="DA939" i="1"/>
  <c r="DB939" i="1"/>
  <c r="DC939" i="1"/>
  <c r="DD939" i="1"/>
  <c r="DE939" i="1"/>
  <c r="DF939" i="1"/>
  <c r="DG939" i="1"/>
  <c r="DH939" i="1"/>
  <c r="DI939" i="1"/>
  <c r="DJ939" i="1"/>
  <c r="DK939" i="1"/>
  <c r="DL939" i="1"/>
  <c r="DM939" i="1"/>
  <c r="DN939" i="1"/>
  <c r="DO939" i="1"/>
  <c r="DP939" i="1"/>
  <c r="CP940" i="1"/>
  <c r="CQ940" i="1"/>
  <c r="CR940" i="1"/>
  <c r="CS940" i="1"/>
  <c r="CT940" i="1"/>
  <c r="CU940" i="1"/>
  <c r="CV940" i="1"/>
  <c r="CW940" i="1"/>
  <c r="CX940" i="1"/>
  <c r="CY940" i="1"/>
  <c r="CZ940" i="1"/>
  <c r="DA940" i="1"/>
  <c r="DB940" i="1"/>
  <c r="DC940" i="1"/>
  <c r="DD940" i="1"/>
  <c r="DE940" i="1"/>
  <c r="DF940" i="1"/>
  <c r="DG940" i="1"/>
  <c r="DH940" i="1"/>
  <c r="DI940" i="1"/>
  <c r="DJ940" i="1"/>
  <c r="DK940" i="1"/>
  <c r="DL940" i="1"/>
  <c r="DM940" i="1"/>
  <c r="DN940" i="1"/>
  <c r="DO940" i="1"/>
  <c r="DP940" i="1"/>
  <c r="CP941" i="1"/>
  <c r="CQ941" i="1"/>
  <c r="CR941" i="1"/>
  <c r="CS941" i="1"/>
  <c r="CT941" i="1"/>
  <c r="CU941" i="1"/>
  <c r="CV941" i="1"/>
  <c r="CW941" i="1"/>
  <c r="CX941" i="1"/>
  <c r="CY941" i="1"/>
  <c r="CZ941" i="1"/>
  <c r="DA941" i="1"/>
  <c r="DB941" i="1"/>
  <c r="DC941" i="1"/>
  <c r="DD941" i="1"/>
  <c r="DE941" i="1"/>
  <c r="DF941" i="1"/>
  <c r="DG941" i="1"/>
  <c r="DH941" i="1"/>
  <c r="DI941" i="1"/>
  <c r="DJ941" i="1"/>
  <c r="DK941" i="1"/>
  <c r="DL941" i="1"/>
  <c r="DM941" i="1"/>
  <c r="DN941" i="1"/>
  <c r="DO941" i="1"/>
  <c r="DP941" i="1"/>
  <c r="CP942" i="1"/>
  <c r="CQ942" i="1"/>
  <c r="CR942" i="1"/>
  <c r="CS942" i="1"/>
  <c r="CT942" i="1"/>
  <c r="CU942" i="1"/>
  <c r="CV942" i="1"/>
  <c r="CW942" i="1"/>
  <c r="CX942" i="1"/>
  <c r="CY942" i="1"/>
  <c r="CZ942" i="1"/>
  <c r="DA942" i="1"/>
  <c r="DB942" i="1"/>
  <c r="DC942" i="1"/>
  <c r="DD942" i="1"/>
  <c r="DE942" i="1"/>
  <c r="DF942" i="1"/>
  <c r="DG942" i="1"/>
  <c r="DH942" i="1"/>
  <c r="DI942" i="1"/>
  <c r="DJ942" i="1"/>
  <c r="DK942" i="1"/>
  <c r="DL942" i="1"/>
  <c r="DM942" i="1"/>
  <c r="DN942" i="1"/>
  <c r="DO942" i="1"/>
  <c r="DP942" i="1"/>
  <c r="CP943" i="1"/>
  <c r="CQ943" i="1"/>
  <c r="CR943" i="1"/>
  <c r="CS943" i="1"/>
  <c r="CT943" i="1"/>
  <c r="CU943" i="1"/>
  <c r="CV943" i="1"/>
  <c r="CW943" i="1"/>
  <c r="CX943" i="1"/>
  <c r="CY943" i="1"/>
  <c r="CZ943" i="1"/>
  <c r="DA943" i="1"/>
  <c r="DB943" i="1"/>
  <c r="DC943" i="1"/>
  <c r="DD943" i="1"/>
  <c r="DE943" i="1"/>
  <c r="DF943" i="1"/>
  <c r="DG943" i="1"/>
  <c r="DH943" i="1"/>
  <c r="DI943" i="1"/>
  <c r="DJ943" i="1"/>
  <c r="DK943" i="1"/>
  <c r="DL943" i="1"/>
  <c r="DM943" i="1"/>
  <c r="DN943" i="1"/>
  <c r="DO943" i="1"/>
  <c r="DP943" i="1"/>
  <c r="CP944" i="1"/>
  <c r="CQ944" i="1"/>
  <c r="CR944" i="1"/>
  <c r="CS944" i="1"/>
  <c r="CT944" i="1"/>
  <c r="CU944" i="1"/>
  <c r="CV944" i="1"/>
  <c r="CW944" i="1"/>
  <c r="CX944" i="1"/>
  <c r="CY944" i="1"/>
  <c r="CZ944" i="1"/>
  <c r="DA944" i="1"/>
  <c r="DB944" i="1"/>
  <c r="DC944" i="1"/>
  <c r="DD944" i="1"/>
  <c r="DE944" i="1"/>
  <c r="DF944" i="1"/>
  <c r="DG944" i="1"/>
  <c r="DH944" i="1"/>
  <c r="DI944" i="1"/>
  <c r="DJ944" i="1"/>
  <c r="DK944" i="1"/>
  <c r="DL944" i="1"/>
  <c r="DM944" i="1"/>
  <c r="DN944" i="1"/>
  <c r="DO944" i="1"/>
  <c r="DP944" i="1"/>
  <c r="CP945" i="1"/>
  <c r="CQ945" i="1"/>
  <c r="CR945" i="1"/>
  <c r="CS945" i="1"/>
  <c r="CT945" i="1"/>
  <c r="CU945" i="1"/>
  <c r="CV945" i="1"/>
  <c r="CW945" i="1"/>
  <c r="CX945" i="1"/>
  <c r="CY945" i="1"/>
  <c r="CZ945" i="1"/>
  <c r="DA945" i="1"/>
  <c r="DB945" i="1"/>
  <c r="DC945" i="1"/>
  <c r="DD945" i="1"/>
  <c r="DE945" i="1"/>
  <c r="DF945" i="1"/>
  <c r="DG945" i="1"/>
  <c r="DH945" i="1"/>
  <c r="DI945" i="1"/>
  <c r="DJ945" i="1"/>
  <c r="DK945" i="1"/>
  <c r="DL945" i="1"/>
  <c r="DM945" i="1"/>
  <c r="DN945" i="1"/>
  <c r="DO945" i="1"/>
  <c r="DP945" i="1"/>
  <c r="CP946" i="1"/>
  <c r="CQ946" i="1"/>
  <c r="CR946" i="1"/>
  <c r="CS946" i="1"/>
  <c r="CT946" i="1"/>
  <c r="CU946" i="1"/>
  <c r="CV946" i="1"/>
  <c r="CW946" i="1"/>
  <c r="CX946" i="1"/>
  <c r="CY946" i="1"/>
  <c r="CZ946" i="1"/>
  <c r="DA946" i="1"/>
  <c r="DB946" i="1"/>
  <c r="DC946" i="1"/>
  <c r="DD946" i="1"/>
  <c r="DE946" i="1"/>
  <c r="DF946" i="1"/>
  <c r="DG946" i="1"/>
  <c r="DH946" i="1"/>
  <c r="DI946" i="1"/>
  <c r="DJ946" i="1"/>
  <c r="DK946" i="1"/>
  <c r="DL946" i="1"/>
  <c r="DM946" i="1"/>
  <c r="DN946" i="1"/>
  <c r="DO946" i="1"/>
  <c r="DP946" i="1"/>
  <c r="CP947" i="1"/>
  <c r="CQ947" i="1"/>
  <c r="CR947" i="1"/>
  <c r="CS947" i="1"/>
  <c r="CT947" i="1"/>
  <c r="CU947" i="1"/>
  <c r="CV947" i="1"/>
  <c r="CW947" i="1"/>
  <c r="CX947" i="1"/>
  <c r="CY947" i="1"/>
  <c r="CZ947" i="1"/>
  <c r="DA947" i="1"/>
  <c r="DB947" i="1"/>
  <c r="DC947" i="1"/>
  <c r="DD947" i="1"/>
  <c r="DE947" i="1"/>
  <c r="DF947" i="1"/>
  <c r="DG947" i="1"/>
  <c r="DH947" i="1"/>
  <c r="DI947" i="1"/>
  <c r="DJ947" i="1"/>
  <c r="DK947" i="1"/>
  <c r="DL947" i="1"/>
  <c r="DM947" i="1"/>
  <c r="DN947" i="1"/>
  <c r="DO947" i="1"/>
  <c r="DP947" i="1"/>
  <c r="CP948" i="1"/>
  <c r="CQ948" i="1"/>
  <c r="CR948" i="1"/>
  <c r="CS948" i="1"/>
  <c r="CT948" i="1"/>
  <c r="CU948" i="1"/>
  <c r="CV948" i="1"/>
  <c r="CW948" i="1"/>
  <c r="CX948" i="1"/>
  <c r="CY948" i="1"/>
  <c r="CZ948" i="1"/>
  <c r="DA948" i="1"/>
  <c r="DB948" i="1"/>
  <c r="DC948" i="1"/>
  <c r="DD948" i="1"/>
  <c r="DE948" i="1"/>
  <c r="DF948" i="1"/>
  <c r="DG948" i="1"/>
  <c r="DH948" i="1"/>
  <c r="DI948" i="1"/>
  <c r="DJ948" i="1"/>
  <c r="DK948" i="1"/>
  <c r="DL948" i="1"/>
  <c r="DM948" i="1"/>
  <c r="DN948" i="1"/>
  <c r="DO948" i="1"/>
  <c r="DP948" i="1"/>
  <c r="CP949" i="1"/>
  <c r="CQ949" i="1"/>
  <c r="CR949" i="1"/>
  <c r="CS949" i="1"/>
  <c r="CT949" i="1"/>
  <c r="CU949" i="1"/>
  <c r="CV949" i="1"/>
  <c r="CW949" i="1"/>
  <c r="CX949" i="1"/>
  <c r="CY949" i="1"/>
  <c r="CZ949" i="1"/>
  <c r="DA949" i="1"/>
  <c r="DB949" i="1"/>
  <c r="DC949" i="1"/>
  <c r="DD949" i="1"/>
  <c r="DE949" i="1"/>
  <c r="DF949" i="1"/>
  <c r="DG949" i="1"/>
  <c r="DH949" i="1"/>
  <c r="DI949" i="1"/>
  <c r="DJ949" i="1"/>
  <c r="DK949" i="1"/>
  <c r="DL949" i="1"/>
  <c r="DM949" i="1"/>
  <c r="DN949" i="1"/>
  <c r="DO949" i="1"/>
  <c r="DP949" i="1"/>
  <c r="CP950" i="1"/>
  <c r="CQ950" i="1"/>
  <c r="CR950" i="1"/>
  <c r="CS950" i="1"/>
  <c r="CT950" i="1"/>
  <c r="CU950" i="1"/>
  <c r="CV950" i="1"/>
  <c r="CW950" i="1"/>
  <c r="CX950" i="1"/>
  <c r="CY950" i="1"/>
  <c r="CZ950" i="1"/>
  <c r="DA950" i="1"/>
  <c r="DB950" i="1"/>
  <c r="DC950" i="1"/>
  <c r="DD950" i="1"/>
  <c r="DE950" i="1"/>
  <c r="DF950" i="1"/>
  <c r="DG950" i="1"/>
  <c r="DH950" i="1"/>
  <c r="DI950" i="1"/>
  <c r="DJ950" i="1"/>
  <c r="DK950" i="1"/>
  <c r="DL950" i="1"/>
  <c r="DM950" i="1"/>
  <c r="DN950" i="1"/>
  <c r="DO950" i="1"/>
  <c r="DP950" i="1"/>
  <c r="CP951" i="1"/>
  <c r="CQ951" i="1"/>
  <c r="CR951" i="1"/>
  <c r="CS951" i="1"/>
  <c r="CT951" i="1"/>
  <c r="CU951" i="1"/>
  <c r="CV951" i="1"/>
  <c r="CW951" i="1"/>
  <c r="CX951" i="1"/>
  <c r="CY951" i="1"/>
  <c r="CZ951" i="1"/>
  <c r="DA951" i="1"/>
  <c r="DB951" i="1"/>
  <c r="DC951" i="1"/>
  <c r="DD951" i="1"/>
  <c r="DE951" i="1"/>
  <c r="DF951" i="1"/>
  <c r="DG951" i="1"/>
  <c r="DH951" i="1"/>
  <c r="DI951" i="1"/>
  <c r="DJ951" i="1"/>
  <c r="DK951" i="1"/>
  <c r="DL951" i="1"/>
  <c r="DM951" i="1"/>
  <c r="DN951" i="1"/>
  <c r="DO951" i="1"/>
  <c r="DP951" i="1"/>
  <c r="CP952" i="1"/>
  <c r="CQ952" i="1"/>
  <c r="CR952" i="1"/>
  <c r="CS952" i="1"/>
  <c r="CT952" i="1"/>
  <c r="CU952" i="1"/>
  <c r="CV952" i="1"/>
  <c r="CW952" i="1"/>
  <c r="CX952" i="1"/>
  <c r="CY952" i="1"/>
  <c r="CZ952" i="1"/>
  <c r="DA952" i="1"/>
  <c r="DB952" i="1"/>
  <c r="DC952" i="1"/>
  <c r="DD952" i="1"/>
  <c r="DE952" i="1"/>
  <c r="DF952" i="1"/>
  <c r="DG952" i="1"/>
  <c r="DH952" i="1"/>
  <c r="DI952" i="1"/>
  <c r="DJ952" i="1"/>
  <c r="DK952" i="1"/>
  <c r="DL952" i="1"/>
  <c r="DM952" i="1"/>
  <c r="DN952" i="1"/>
  <c r="DO952" i="1"/>
  <c r="DP952" i="1"/>
  <c r="CP953" i="1"/>
  <c r="CQ953" i="1"/>
  <c r="CR953" i="1"/>
  <c r="CS953" i="1"/>
  <c r="CT953" i="1"/>
  <c r="CU953" i="1"/>
  <c r="CV953" i="1"/>
  <c r="CW953" i="1"/>
  <c r="CX953" i="1"/>
  <c r="CY953" i="1"/>
  <c r="CZ953" i="1"/>
  <c r="DA953" i="1"/>
  <c r="DB953" i="1"/>
  <c r="DC953" i="1"/>
  <c r="DD953" i="1"/>
  <c r="DE953" i="1"/>
  <c r="DF953" i="1"/>
  <c r="DG953" i="1"/>
  <c r="DH953" i="1"/>
  <c r="DI953" i="1"/>
  <c r="DJ953" i="1"/>
  <c r="DK953" i="1"/>
  <c r="DL953" i="1"/>
  <c r="DM953" i="1"/>
  <c r="DN953" i="1"/>
  <c r="DO953" i="1"/>
  <c r="DP953" i="1"/>
  <c r="CP954" i="1"/>
  <c r="CQ954" i="1"/>
  <c r="CR954" i="1"/>
  <c r="CS954" i="1"/>
  <c r="CT954" i="1"/>
  <c r="CU954" i="1"/>
  <c r="CV954" i="1"/>
  <c r="CW954" i="1"/>
  <c r="CX954" i="1"/>
  <c r="CY954" i="1"/>
  <c r="CZ954" i="1"/>
  <c r="DA954" i="1"/>
  <c r="DB954" i="1"/>
  <c r="DC954" i="1"/>
  <c r="DD954" i="1"/>
  <c r="DE954" i="1"/>
  <c r="DF954" i="1"/>
  <c r="DG954" i="1"/>
  <c r="DH954" i="1"/>
  <c r="DI954" i="1"/>
  <c r="DJ954" i="1"/>
  <c r="DK954" i="1"/>
  <c r="DL954" i="1"/>
  <c r="DM954" i="1"/>
  <c r="DN954" i="1"/>
  <c r="DO954" i="1"/>
  <c r="DP954" i="1"/>
  <c r="CP955" i="1"/>
  <c r="CQ955" i="1"/>
  <c r="CR955" i="1"/>
  <c r="CS955" i="1"/>
  <c r="CT955" i="1"/>
  <c r="CU955" i="1"/>
  <c r="CV955" i="1"/>
  <c r="CW955" i="1"/>
  <c r="CX955" i="1"/>
  <c r="CY955" i="1"/>
  <c r="CZ955" i="1"/>
  <c r="DA955" i="1"/>
  <c r="DB955" i="1"/>
  <c r="DC955" i="1"/>
  <c r="DD955" i="1"/>
  <c r="DE955" i="1"/>
  <c r="DF955" i="1"/>
  <c r="DG955" i="1"/>
  <c r="DH955" i="1"/>
  <c r="DI955" i="1"/>
  <c r="DJ955" i="1"/>
  <c r="DK955" i="1"/>
  <c r="DL955" i="1"/>
  <c r="DM955" i="1"/>
  <c r="DN955" i="1"/>
  <c r="DO955" i="1"/>
  <c r="DP955" i="1"/>
  <c r="CP956" i="1"/>
  <c r="CQ956" i="1"/>
  <c r="CR956" i="1"/>
  <c r="CS956" i="1"/>
  <c r="CT956" i="1"/>
  <c r="CU956" i="1"/>
  <c r="CV956" i="1"/>
  <c r="CW956" i="1"/>
  <c r="CX956" i="1"/>
  <c r="CY956" i="1"/>
  <c r="CZ956" i="1"/>
  <c r="DA956" i="1"/>
  <c r="DB956" i="1"/>
  <c r="DC956" i="1"/>
  <c r="DD956" i="1"/>
  <c r="DE956" i="1"/>
  <c r="DF956" i="1"/>
  <c r="DG956" i="1"/>
  <c r="DH956" i="1"/>
  <c r="DI956" i="1"/>
  <c r="DJ956" i="1"/>
  <c r="DK956" i="1"/>
  <c r="DL956" i="1"/>
  <c r="DM956" i="1"/>
  <c r="DN956" i="1"/>
  <c r="DO956" i="1"/>
  <c r="DP956" i="1"/>
  <c r="CP957" i="1"/>
  <c r="CQ957" i="1"/>
  <c r="CR957" i="1"/>
  <c r="CS957" i="1"/>
  <c r="CT957" i="1"/>
  <c r="CU957" i="1"/>
  <c r="CV957" i="1"/>
  <c r="CW957" i="1"/>
  <c r="CX957" i="1"/>
  <c r="CY957" i="1"/>
  <c r="CZ957" i="1"/>
  <c r="DA957" i="1"/>
  <c r="DB957" i="1"/>
  <c r="DC957" i="1"/>
  <c r="DD957" i="1"/>
  <c r="DE957" i="1"/>
  <c r="DF957" i="1"/>
  <c r="DG957" i="1"/>
  <c r="DH957" i="1"/>
  <c r="DI957" i="1"/>
  <c r="DJ957" i="1"/>
  <c r="DK957" i="1"/>
  <c r="DL957" i="1"/>
  <c r="DM957" i="1"/>
  <c r="DN957" i="1"/>
  <c r="DO957" i="1"/>
  <c r="DP957" i="1"/>
  <c r="CP958" i="1"/>
  <c r="CQ958" i="1"/>
  <c r="CR958" i="1"/>
  <c r="CS958" i="1"/>
  <c r="CT958" i="1"/>
  <c r="CU958" i="1"/>
  <c r="CV958" i="1"/>
  <c r="CW958" i="1"/>
  <c r="CX958" i="1"/>
  <c r="CY958" i="1"/>
  <c r="CZ958" i="1"/>
  <c r="DA958" i="1"/>
  <c r="DB958" i="1"/>
  <c r="DC958" i="1"/>
  <c r="DD958" i="1"/>
  <c r="DE958" i="1"/>
  <c r="DF958" i="1"/>
  <c r="DG958" i="1"/>
  <c r="DH958" i="1"/>
  <c r="DI958" i="1"/>
  <c r="DJ958" i="1"/>
  <c r="DK958" i="1"/>
  <c r="DL958" i="1"/>
  <c r="DM958" i="1"/>
  <c r="DN958" i="1"/>
  <c r="DO958" i="1"/>
  <c r="DP958" i="1"/>
  <c r="CP959" i="1"/>
  <c r="CQ959" i="1"/>
  <c r="CR959" i="1"/>
  <c r="CS959" i="1"/>
  <c r="CT959" i="1"/>
  <c r="CU959" i="1"/>
  <c r="CV959" i="1"/>
  <c r="CW959" i="1"/>
  <c r="CX959" i="1"/>
  <c r="CY959" i="1"/>
  <c r="CZ959" i="1"/>
  <c r="DA959" i="1"/>
  <c r="DB959" i="1"/>
  <c r="DC959" i="1"/>
  <c r="DD959" i="1"/>
  <c r="DE959" i="1"/>
  <c r="DF959" i="1"/>
  <c r="DG959" i="1"/>
  <c r="DH959" i="1"/>
  <c r="DI959" i="1"/>
  <c r="DJ959" i="1"/>
  <c r="DK959" i="1"/>
  <c r="DL959" i="1"/>
  <c r="DM959" i="1"/>
  <c r="DN959" i="1"/>
  <c r="DO959" i="1"/>
  <c r="DP959" i="1"/>
  <c r="CP960" i="1"/>
  <c r="CQ960" i="1"/>
  <c r="CR960" i="1"/>
  <c r="CS960" i="1"/>
  <c r="CT960" i="1"/>
  <c r="CU960" i="1"/>
  <c r="CV960" i="1"/>
  <c r="CW960" i="1"/>
  <c r="CX960" i="1"/>
  <c r="CY960" i="1"/>
  <c r="CZ960" i="1"/>
  <c r="DA960" i="1"/>
  <c r="DB960" i="1"/>
  <c r="DC960" i="1"/>
  <c r="DD960" i="1"/>
  <c r="DE960" i="1"/>
  <c r="DF960" i="1"/>
  <c r="DG960" i="1"/>
  <c r="DH960" i="1"/>
  <c r="DI960" i="1"/>
  <c r="DJ960" i="1"/>
  <c r="DK960" i="1"/>
  <c r="DL960" i="1"/>
  <c r="DM960" i="1"/>
  <c r="DN960" i="1"/>
  <c r="DO960" i="1"/>
  <c r="DP960" i="1"/>
  <c r="CP961" i="1"/>
  <c r="CQ961" i="1"/>
  <c r="CR961" i="1"/>
  <c r="CS961" i="1"/>
  <c r="CT961" i="1"/>
  <c r="CU961" i="1"/>
  <c r="CV961" i="1"/>
  <c r="CW961" i="1"/>
  <c r="CX961" i="1"/>
  <c r="CY961" i="1"/>
  <c r="CZ961" i="1"/>
  <c r="DA961" i="1"/>
  <c r="DB961" i="1"/>
  <c r="DC961" i="1"/>
  <c r="DD961" i="1"/>
  <c r="DE961" i="1"/>
  <c r="DF961" i="1"/>
  <c r="DG961" i="1"/>
  <c r="DH961" i="1"/>
  <c r="DI961" i="1"/>
  <c r="DJ961" i="1"/>
  <c r="DK961" i="1"/>
  <c r="DL961" i="1"/>
  <c r="DM961" i="1"/>
  <c r="DN961" i="1"/>
  <c r="DO961" i="1"/>
  <c r="DP961" i="1"/>
  <c r="CP962" i="1"/>
  <c r="CQ962" i="1"/>
  <c r="CR962" i="1"/>
  <c r="CS962" i="1"/>
  <c r="CT962" i="1"/>
  <c r="CU962" i="1"/>
  <c r="CV962" i="1"/>
  <c r="CW962" i="1"/>
  <c r="CX962" i="1"/>
  <c r="CY962" i="1"/>
  <c r="CZ962" i="1"/>
  <c r="DA962" i="1"/>
  <c r="DB962" i="1"/>
  <c r="DC962" i="1"/>
  <c r="DD962" i="1"/>
  <c r="DE962" i="1"/>
  <c r="DF962" i="1"/>
  <c r="DG962" i="1"/>
  <c r="DH962" i="1"/>
  <c r="DI962" i="1"/>
  <c r="DJ962" i="1"/>
  <c r="DK962" i="1"/>
  <c r="DL962" i="1"/>
  <c r="DM962" i="1"/>
  <c r="DN962" i="1"/>
  <c r="DO962" i="1"/>
  <c r="DP962" i="1"/>
  <c r="CP963" i="1"/>
  <c r="CQ963" i="1"/>
  <c r="CR963" i="1"/>
  <c r="CS963" i="1"/>
  <c r="CT963" i="1"/>
  <c r="CU963" i="1"/>
  <c r="CV963" i="1"/>
  <c r="CW963" i="1"/>
  <c r="CX963" i="1"/>
  <c r="CY963" i="1"/>
  <c r="CZ963" i="1"/>
  <c r="DA963" i="1"/>
  <c r="DB963" i="1"/>
  <c r="DC963" i="1"/>
  <c r="DD963" i="1"/>
  <c r="DE963" i="1"/>
  <c r="DF963" i="1"/>
  <c r="DG963" i="1"/>
  <c r="DH963" i="1"/>
  <c r="DI963" i="1"/>
  <c r="DJ963" i="1"/>
  <c r="DK963" i="1"/>
  <c r="DL963" i="1"/>
  <c r="DM963" i="1"/>
  <c r="DN963" i="1"/>
  <c r="DO963" i="1"/>
  <c r="DP963" i="1"/>
  <c r="CP964" i="1"/>
  <c r="CQ964" i="1"/>
  <c r="CR964" i="1"/>
  <c r="CS964" i="1"/>
  <c r="CT964" i="1"/>
  <c r="CU964" i="1"/>
  <c r="CV964" i="1"/>
  <c r="CW964" i="1"/>
  <c r="CX964" i="1"/>
  <c r="CY964" i="1"/>
  <c r="CZ964" i="1"/>
  <c r="DA964" i="1"/>
  <c r="DB964" i="1"/>
  <c r="DC964" i="1"/>
  <c r="DD964" i="1"/>
  <c r="DE964" i="1"/>
  <c r="DF964" i="1"/>
  <c r="DG964" i="1"/>
  <c r="DH964" i="1"/>
  <c r="DI964" i="1"/>
  <c r="DJ964" i="1"/>
  <c r="DK964" i="1"/>
  <c r="DL964" i="1"/>
  <c r="DM964" i="1"/>
  <c r="DN964" i="1"/>
  <c r="DO964" i="1"/>
  <c r="DP964" i="1"/>
  <c r="CP965" i="1"/>
  <c r="CQ965" i="1"/>
  <c r="CR965" i="1"/>
  <c r="CS965" i="1"/>
  <c r="CT965" i="1"/>
  <c r="CU965" i="1"/>
  <c r="CV965" i="1"/>
  <c r="CW965" i="1"/>
  <c r="CX965" i="1"/>
  <c r="CY965" i="1"/>
  <c r="CZ965" i="1"/>
  <c r="DA965" i="1"/>
  <c r="DB965" i="1"/>
  <c r="DC965" i="1"/>
  <c r="DD965" i="1"/>
  <c r="DE965" i="1"/>
  <c r="DF965" i="1"/>
  <c r="DG965" i="1"/>
  <c r="DH965" i="1"/>
  <c r="DI965" i="1"/>
  <c r="DJ965" i="1"/>
  <c r="DK965" i="1"/>
  <c r="DL965" i="1"/>
  <c r="DM965" i="1"/>
  <c r="DN965" i="1"/>
  <c r="DO965" i="1"/>
  <c r="DP965" i="1"/>
  <c r="CP966" i="1"/>
  <c r="CQ966" i="1"/>
  <c r="CR966" i="1"/>
  <c r="CS966" i="1"/>
  <c r="CT966" i="1"/>
  <c r="CU966" i="1"/>
  <c r="CV966" i="1"/>
  <c r="CW966" i="1"/>
  <c r="CX966" i="1"/>
  <c r="CY966" i="1"/>
  <c r="CZ966" i="1"/>
  <c r="DA966" i="1"/>
  <c r="DB966" i="1"/>
  <c r="DC966" i="1"/>
  <c r="DD966" i="1"/>
  <c r="DE966" i="1"/>
  <c r="DF966" i="1"/>
  <c r="DG966" i="1"/>
  <c r="DH966" i="1"/>
  <c r="DI966" i="1"/>
  <c r="DJ966" i="1"/>
  <c r="DK966" i="1"/>
  <c r="DL966" i="1"/>
  <c r="DM966" i="1"/>
  <c r="DN966" i="1"/>
  <c r="DO966" i="1"/>
  <c r="DP966" i="1"/>
  <c r="CP967" i="1"/>
  <c r="CQ967" i="1"/>
  <c r="CR967" i="1"/>
  <c r="CS967" i="1"/>
  <c r="CT967" i="1"/>
  <c r="CU967" i="1"/>
  <c r="CV967" i="1"/>
  <c r="CW967" i="1"/>
  <c r="CX967" i="1"/>
  <c r="CY967" i="1"/>
  <c r="CZ967" i="1"/>
  <c r="DA967" i="1"/>
  <c r="DB967" i="1"/>
  <c r="DC967" i="1"/>
  <c r="DD967" i="1"/>
  <c r="DE967" i="1"/>
  <c r="DF967" i="1"/>
  <c r="DG967" i="1"/>
  <c r="DH967" i="1"/>
  <c r="DI967" i="1"/>
  <c r="DJ967" i="1"/>
  <c r="DK967" i="1"/>
  <c r="DL967" i="1"/>
  <c r="DM967" i="1"/>
  <c r="DN967" i="1"/>
  <c r="DO967" i="1"/>
  <c r="DP967" i="1"/>
  <c r="CP968" i="1"/>
  <c r="CQ968" i="1"/>
  <c r="CR968" i="1"/>
  <c r="CS968" i="1"/>
  <c r="CT968" i="1"/>
  <c r="CU968" i="1"/>
  <c r="CV968" i="1"/>
  <c r="CW968" i="1"/>
  <c r="CX968" i="1"/>
  <c r="CY968" i="1"/>
  <c r="CZ968" i="1"/>
  <c r="DA968" i="1"/>
  <c r="DB968" i="1"/>
  <c r="DC968" i="1"/>
  <c r="DD968" i="1"/>
  <c r="DE968" i="1"/>
  <c r="DF968" i="1"/>
  <c r="DG968" i="1"/>
  <c r="DH968" i="1"/>
  <c r="DI968" i="1"/>
  <c r="DJ968" i="1"/>
  <c r="DK968" i="1"/>
  <c r="DL968" i="1"/>
  <c r="DM968" i="1"/>
  <c r="DN968" i="1"/>
  <c r="DO968" i="1"/>
  <c r="DP968" i="1"/>
  <c r="CP969" i="1"/>
  <c r="CQ969" i="1"/>
  <c r="CR969" i="1"/>
  <c r="CS969" i="1"/>
  <c r="CT969" i="1"/>
  <c r="CU969" i="1"/>
  <c r="CV969" i="1"/>
  <c r="CW969" i="1"/>
  <c r="CX969" i="1"/>
  <c r="CY969" i="1"/>
  <c r="CZ969" i="1"/>
  <c r="DA969" i="1"/>
  <c r="DB969" i="1"/>
  <c r="DC969" i="1"/>
  <c r="DD969" i="1"/>
  <c r="DE969" i="1"/>
  <c r="DF969" i="1"/>
  <c r="DG969" i="1"/>
  <c r="DH969" i="1"/>
  <c r="DI969" i="1"/>
  <c r="DJ969" i="1"/>
  <c r="DK969" i="1"/>
  <c r="DL969" i="1"/>
  <c r="DM969" i="1"/>
  <c r="DN969" i="1"/>
  <c r="DO969" i="1"/>
  <c r="DP969" i="1"/>
  <c r="CP970" i="1"/>
  <c r="CQ970" i="1"/>
  <c r="CR970" i="1"/>
  <c r="CS970" i="1"/>
  <c r="CT970" i="1"/>
  <c r="CU970" i="1"/>
  <c r="CV970" i="1"/>
  <c r="CW970" i="1"/>
  <c r="CX970" i="1"/>
  <c r="CY970" i="1"/>
  <c r="CZ970" i="1"/>
  <c r="DA970" i="1"/>
  <c r="DB970" i="1"/>
  <c r="DC970" i="1"/>
  <c r="DD970" i="1"/>
  <c r="DE970" i="1"/>
  <c r="DF970" i="1"/>
  <c r="DG970" i="1"/>
  <c r="DH970" i="1"/>
  <c r="DI970" i="1"/>
  <c r="DJ970" i="1"/>
  <c r="DK970" i="1"/>
  <c r="DL970" i="1"/>
  <c r="DM970" i="1"/>
  <c r="DN970" i="1"/>
  <c r="DO970" i="1"/>
  <c r="DP970" i="1"/>
  <c r="CP971" i="1"/>
  <c r="CQ971" i="1"/>
  <c r="CR971" i="1"/>
  <c r="CS971" i="1"/>
  <c r="CT971" i="1"/>
  <c r="CU971" i="1"/>
  <c r="CV971" i="1"/>
  <c r="CW971" i="1"/>
  <c r="CX971" i="1"/>
  <c r="CY971" i="1"/>
  <c r="CZ971" i="1"/>
  <c r="DA971" i="1"/>
  <c r="DB971" i="1"/>
  <c r="DC971" i="1"/>
  <c r="DD971" i="1"/>
  <c r="DE971" i="1"/>
  <c r="DF971" i="1"/>
  <c r="DG971" i="1"/>
  <c r="DH971" i="1"/>
  <c r="DI971" i="1"/>
  <c r="DJ971" i="1"/>
  <c r="DK971" i="1"/>
  <c r="DL971" i="1"/>
  <c r="DM971" i="1"/>
  <c r="DN971" i="1"/>
  <c r="DO971" i="1"/>
  <c r="DP971" i="1"/>
  <c r="CP972" i="1"/>
  <c r="CQ972" i="1"/>
  <c r="CR972" i="1"/>
  <c r="CS972" i="1"/>
  <c r="CT972" i="1"/>
  <c r="CU972" i="1"/>
  <c r="CV972" i="1"/>
  <c r="CW972" i="1"/>
  <c r="CX972" i="1"/>
  <c r="CY972" i="1"/>
  <c r="CZ972" i="1"/>
  <c r="DA972" i="1"/>
  <c r="DB972" i="1"/>
  <c r="DC972" i="1"/>
  <c r="DD972" i="1"/>
  <c r="DE972" i="1"/>
  <c r="DF972" i="1"/>
  <c r="DG972" i="1"/>
  <c r="DH972" i="1"/>
  <c r="DI972" i="1"/>
  <c r="DJ972" i="1"/>
  <c r="DK972" i="1"/>
  <c r="DL972" i="1"/>
  <c r="DM972" i="1"/>
  <c r="DN972" i="1"/>
  <c r="DO972" i="1"/>
  <c r="DP972" i="1"/>
  <c r="CP973" i="1"/>
  <c r="CQ973" i="1"/>
  <c r="CR973" i="1"/>
  <c r="CS973" i="1"/>
  <c r="CT973" i="1"/>
  <c r="CU973" i="1"/>
  <c r="CV973" i="1"/>
  <c r="CW973" i="1"/>
  <c r="CX973" i="1"/>
  <c r="CY973" i="1"/>
  <c r="CZ973" i="1"/>
  <c r="DA973" i="1"/>
  <c r="DB973" i="1"/>
  <c r="DC973" i="1"/>
  <c r="DD973" i="1"/>
  <c r="DE973" i="1"/>
  <c r="DF973" i="1"/>
  <c r="DG973" i="1"/>
  <c r="DH973" i="1"/>
  <c r="DI973" i="1"/>
  <c r="DJ973" i="1"/>
  <c r="DK973" i="1"/>
  <c r="DL973" i="1"/>
  <c r="DM973" i="1"/>
  <c r="DN973" i="1"/>
  <c r="DO973" i="1"/>
  <c r="DP973" i="1"/>
  <c r="CP974" i="1"/>
  <c r="CQ974" i="1"/>
  <c r="CR974" i="1"/>
  <c r="CS974" i="1"/>
  <c r="CT974" i="1"/>
  <c r="CU974" i="1"/>
  <c r="CV974" i="1"/>
  <c r="CW974" i="1"/>
  <c r="CX974" i="1"/>
  <c r="CY974" i="1"/>
  <c r="CZ974" i="1"/>
  <c r="DA974" i="1"/>
  <c r="DB974" i="1"/>
  <c r="DC974" i="1"/>
  <c r="DD974" i="1"/>
  <c r="DE974" i="1"/>
  <c r="DF974" i="1"/>
  <c r="DG974" i="1"/>
  <c r="DH974" i="1"/>
  <c r="DI974" i="1"/>
  <c r="DJ974" i="1"/>
  <c r="DK974" i="1"/>
  <c r="DL974" i="1"/>
  <c r="DM974" i="1"/>
  <c r="DN974" i="1"/>
  <c r="DO974" i="1"/>
  <c r="DP974" i="1"/>
  <c r="CP975" i="1"/>
  <c r="CQ975" i="1"/>
  <c r="CR975" i="1"/>
  <c r="CS975" i="1"/>
  <c r="CT975" i="1"/>
  <c r="CU975" i="1"/>
  <c r="CV975" i="1"/>
  <c r="CW975" i="1"/>
  <c r="CX975" i="1"/>
  <c r="CY975" i="1"/>
  <c r="CZ975" i="1"/>
  <c r="DA975" i="1"/>
  <c r="DB975" i="1"/>
  <c r="DC975" i="1"/>
  <c r="DD975" i="1"/>
  <c r="DE975" i="1"/>
  <c r="DF975" i="1"/>
  <c r="DG975" i="1"/>
  <c r="DH975" i="1"/>
  <c r="DI975" i="1"/>
  <c r="DJ975" i="1"/>
  <c r="DK975" i="1"/>
  <c r="DL975" i="1"/>
  <c r="DM975" i="1"/>
  <c r="DN975" i="1"/>
  <c r="DO975" i="1"/>
  <c r="DP975" i="1"/>
  <c r="CP976" i="1"/>
  <c r="CQ976" i="1"/>
  <c r="CR976" i="1"/>
  <c r="CS976" i="1"/>
  <c r="CT976" i="1"/>
  <c r="CU976" i="1"/>
  <c r="CV976" i="1"/>
  <c r="CW976" i="1"/>
  <c r="CX976" i="1"/>
  <c r="CY976" i="1"/>
  <c r="CZ976" i="1"/>
  <c r="DA976" i="1"/>
  <c r="DB976" i="1"/>
  <c r="DC976" i="1"/>
  <c r="DD976" i="1"/>
  <c r="DE976" i="1"/>
  <c r="DF976" i="1"/>
  <c r="DG976" i="1"/>
  <c r="DH976" i="1"/>
  <c r="DI976" i="1"/>
  <c r="DJ976" i="1"/>
  <c r="DK976" i="1"/>
  <c r="DL976" i="1"/>
  <c r="DM976" i="1"/>
  <c r="DN976" i="1"/>
  <c r="DO976" i="1"/>
  <c r="DP976" i="1"/>
  <c r="CP977" i="1"/>
  <c r="CQ977" i="1"/>
  <c r="CR977" i="1"/>
  <c r="CS977" i="1"/>
  <c r="CT977" i="1"/>
  <c r="CU977" i="1"/>
  <c r="CV977" i="1"/>
  <c r="CW977" i="1"/>
  <c r="CX977" i="1"/>
  <c r="CY977" i="1"/>
  <c r="CZ977" i="1"/>
  <c r="DA977" i="1"/>
  <c r="DB977" i="1"/>
  <c r="DC977" i="1"/>
  <c r="DD977" i="1"/>
  <c r="DE977" i="1"/>
  <c r="DF977" i="1"/>
  <c r="DG977" i="1"/>
  <c r="DH977" i="1"/>
  <c r="DI977" i="1"/>
  <c r="DJ977" i="1"/>
  <c r="DK977" i="1"/>
  <c r="DL977" i="1"/>
  <c r="DM977" i="1"/>
  <c r="DN977" i="1"/>
  <c r="DO977" i="1"/>
  <c r="DP977" i="1"/>
  <c r="CP978" i="1"/>
  <c r="CQ978" i="1"/>
  <c r="CR978" i="1"/>
  <c r="CS978" i="1"/>
  <c r="CT978" i="1"/>
  <c r="CU978" i="1"/>
  <c r="CV978" i="1"/>
  <c r="CW978" i="1"/>
  <c r="CX978" i="1"/>
  <c r="CY978" i="1"/>
  <c r="CZ978" i="1"/>
  <c r="DA978" i="1"/>
  <c r="DB978" i="1"/>
  <c r="DC978" i="1"/>
  <c r="DD978" i="1"/>
  <c r="DE978" i="1"/>
  <c r="DF978" i="1"/>
  <c r="DG978" i="1"/>
  <c r="DH978" i="1"/>
  <c r="DI978" i="1"/>
  <c r="DJ978" i="1"/>
  <c r="DK978" i="1"/>
  <c r="DL978" i="1"/>
  <c r="DM978" i="1"/>
  <c r="DN978" i="1"/>
  <c r="DO978" i="1"/>
  <c r="DP978" i="1"/>
  <c r="CP979" i="1"/>
  <c r="CQ979" i="1"/>
  <c r="CR979" i="1"/>
  <c r="CS979" i="1"/>
  <c r="CT979" i="1"/>
  <c r="CU979" i="1"/>
  <c r="CV979" i="1"/>
  <c r="CW979" i="1"/>
  <c r="CX979" i="1"/>
  <c r="CY979" i="1"/>
  <c r="CZ979" i="1"/>
  <c r="DA979" i="1"/>
  <c r="DB979" i="1"/>
  <c r="DC979" i="1"/>
  <c r="DD979" i="1"/>
  <c r="DE979" i="1"/>
  <c r="DF979" i="1"/>
  <c r="DG979" i="1"/>
  <c r="DH979" i="1"/>
  <c r="DI979" i="1"/>
  <c r="DJ979" i="1"/>
  <c r="DK979" i="1"/>
  <c r="DL979" i="1"/>
  <c r="DM979" i="1"/>
  <c r="DN979" i="1"/>
  <c r="DO979" i="1"/>
  <c r="DP979" i="1"/>
  <c r="CP980" i="1"/>
  <c r="CQ980" i="1"/>
  <c r="CR980" i="1"/>
  <c r="CS980" i="1"/>
  <c r="CT980" i="1"/>
  <c r="CU980" i="1"/>
  <c r="CV980" i="1"/>
  <c r="CW980" i="1"/>
  <c r="CX980" i="1"/>
  <c r="CY980" i="1"/>
  <c r="CZ980" i="1"/>
  <c r="DA980" i="1"/>
  <c r="DB980" i="1"/>
  <c r="DC980" i="1"/>
  <c r="DD980" i="1"/>
  <c r="DE980" i="1"/>
  <c r="DF980" i="1"/>
  <c r="DG980" i="1"/>
  <c r="DH980" i="1"/>
  <c r="DI980" i="1"/>
  <c r="DJ980" i="1"/>
  <c r="DK980" i="1"/>
  <c r="DL980" i="1"/>
  <c r="DM980" i="1"/>
  <c r="DN980" i="1"/>
  <c r="DO980" i="1"/>
  <c r="DP980" i="1"/>
  <c r="CP981" i="1"/>
  <c r="CQ981" i="1"/>
  <c r="CR981" i="1"/>
  <c r="CS981" i="1"/>
  <c r="CT981" i="1"/>
  <c r="CU981" i="1"/>
  <c r="CV981" i="1"/>
  <c r="CW981" i="1"/>
  <c r="CX981" i="1"/>
  <c r="CY981" i="1"/>
  <c r="CZ981" i="1"/>
  <c r="DA981" i="1"/>
  <c r="DB981" i="1"/>
  <c r="DC981" i="1"/>
  <c r="DD981" i="1"/>
  <c r="DE981" i="1"/>
  <c r="DF981" i="1"/>
  <c r="DG981" i="1"/>
  <c r="DH981" i="1"/>
  <c r="DI981" i="1"/>
  <c r="DJ981" i="1"/>
  <c r="DK981" i="1"/>
  <c r="DL981" i="1"/>
  <c r="DM981" i="1"/>
  <c r="DN981" i="1"/>
  <c r="DO981" i="1"/>
  <c r="DP981" i="1"/>
  <c r="CP982" i="1"/>
  <c r="CQ982" i="1"/>
  <c r="CR982" i="1"/>
  <c r="CS982" i="1"/>
  <c r="CT982" i="1"/>
  <c r="CU982" i="1"/>
  <c r="CV982" i="1"/>
  <c r="CW982" i="1"/>
  <c r="CX982" i="1"/>
  <c r="CY982" i="1"/>
  <c r="CZ982" i="1"/>
  <c r="DA982" i="1"/>
  <c r="DB982" i="1"/>
  <c r="DC982" i="1"/>
  <c r="DD982" i="1"/>
  <c r="DE982" i="1"/>
  <c r="DF982" i="1"/>
  <c r="DG982" i="1"/>
  <c r="DH982" i="1"/>
  <c r="DI982" i="1"/>
  <c r="DJ982" i="1"/>
  <c r="DK982" i="1"/>
  <c r="DL982" i="1"/>
  <c r="DM982" i="1"/>
  <c r="DN982" i="1"/>
  <c r="DO982" i="1"/>
  <c r="DP982" i="1"/>
  <c r="CP983" i="1"/>
  <c r="CQ983" i="1"/>
  <c r="CR983" i="1"/>
  <c r="CS983" i="1"/>
  <c r="CT983" i="1"/>
  <c r="CU983" i="1"/>
  <c r="CV983" i="1"/>
  <c r="CW983" i="1"/>
  <c r="CX983" i="1"/>
  <c r="CY983" i="1"/>
  <c r="CZ983" i="1"/>
  <c r="DA983" i="1"/>
  <c r="DB983" i="1"/>
  <c r="DC983" i="1"/>
  <c r="DD983" i="1"/>
  <c r="DE983" i="1"/>
  <c r="DF983" i="1"/>
  <c r="DG983" i="1"/>
  <c r="DH983" i="1"/>
  <c r="DI983" i="1"/>
  <c r="DJ983" i="1"/>
  <c r="DK983" i="1"/>
  <c r="DL983" i="1"/>
  <c r="DM983" i="1"/>
  <c r="DN983" i="1"/>
  <c r="DO983" i="1"/>
  <c r="DP983" i="1"/>
  <c r="CP984" i="1"/>
  <c r="CQ984" i="1"/>
  <c r="CR984" i="1"/>
  <c r="CS984" i="1"/>
  <c r="CT984" i="1"/>
  <c r="CU984" i="1"/>
  <c r="CV984" i="1"/>
  <c r="CW984" i="1"/>
  <c r="CX984" i="1"/>
  <c r="CY984" i="1"/>
  <c r="CZ984" i="1"/>
  <c r="DA984" i="1"/>
  <c r="DB984" i="1"/>
  <c r="DC984" i="1"/>
  <c r="DD984" i="1"/>
  <c r="DE984" i="1"/>
  <c r="DF984" i="1"/>
  <c r="DG984" i="1"/>
  <c r="DH984" i="1"/>
  <c r="DI984" i="1"/>
  <c r="DJ984" i="1"/>
  <c r="DK984" i="1"/>
  <c r="DL984" i="1"/>
  <c r="DM984" i="1"/>
  <c r="DN984" i="1"/>
  <c r="DO984" i="1"/>
  <c r="DP984" i="1"/>
  <c r="CP985" i="1"/>
  <c r="CQ985" i="1"/>
  <c r="CR985" i="1"/>
  <c r="CS985" i="1"/>
  <c r="CT985" i="1"/>
  <c r="CU985" i="1"/>
  <c r="CV985" i="1"/>
  <c r="CW985" i="1"/>
  <c r="CX985" i="1"/>
  <c r="CY985" i="1"/>
  <c r="CZ985" i="1"/>
  <c r="DA985" i="1"/>
  <c r="DB985" i="1"/>
  <c r="DC985" i="1"/>
  <c r="DD985" i="1"/>
  <c r="DE985" i="1"/>
  <c r="DF985" i="1"/>
  <c r="DG985" i="1"/>
  <c r="DH985" i="1"/>
  <c r="DI985" i="1"/>
  <c r="DJ985" i="1"/>
  <c r="DK985" i="1"/>
  <c r="DL985" i="1"/>
  <c r="DM985" i="1"/>
  <c r="DN985" i="1"/>
  <c r="DO985" i="1"/>
  <c r="DP985" i="1"/>
  <c r="CP986" i="1"/>
  <c r="CQ986" i="1"/>
  <c r="CR986" i="1"/>
  <c r="CS986" i="1"/>
  <c r="CT986" i="1"/>
  <c r="CU986" i="1"/>
  <c r="CV986" i="1"/>
  <c r="CW986" i="1"/>
  <c r="CX986" i="1"/>
  <c r="CY986" i="1"/>
  <c r="CZ986" i="1"/>
  <c r="DA986" i="1"/>
  <c r="DB986" i="1"/>
  <c r="DC986" i="1"/>
  <c r="DD986" i="1"/>
  <c r="DE986" i="1"/>
  <c r="DF986" i="1"/>
  <c r="DG986" i="1"/>
  <c r="DH986" i="1"/>
  <c r="DI986" i="1"/>
  <c r="DJ986" i="1"/>
  <c r="DK986" i="1"/>
  <c r="DL986" i="1"/>
  <c r="DM986" i="1"/>
  <c r="DN986" i="1"/>
  <c r="DO986" i="1"/>
  <c r="DP986" i="1"/>
  <c r="CP987" i="1"/>
  <c r="CQ987" i="1"/>
  <c r="CR987" i="1"/>
  <c r="CS987" i="1"/>
  <c r="CT987" i="1"/>
  <c r="CU987" i="1"/>
  <c r="CV987" i="1"/>
  <c r="CW987" i="1"/>
  <c r="CX987" i="1"/>
  <c r="CY987" i="1"/>
  <c r="CZ987" i="1"/>
  <c r="DA987" i="1"/>
  <c r="DB987" i="1"/>
  <c r="DC987" i="1"/>
  <c r="DD987" i="1"/>
  <c r="DE987" i="1"/>
  <c r="DF987" i="1"/>
  <c r="DG987" i="1"/>
  <c r="DH987" i="1"/>
  <c r="DI987" i="1"/>
  <c r="DJ987" i="1"/>
  <c r="DK987" i="1"/>
  <c r="DL987" i="1"/>
  <c r="DM987" i="1"/>
  <c r="DN987" i="1"/>
  <c r="DO987" i="1"/>
  <c r="DP987" i="1"/>
  <c r="CP988" i="1"/>
  <c r="CQ988" i="1"/>
  <c r="CR988" i="1"/>
  <c r="CS988" i="1"/>
  <c r="CT988" i="1"/>
  <c r="CU988" i="1"/>
  <c r="CV988" i="1"/>
  <c r="CW988" i="1"/>
  <c r="CX988" i="1"/>
  <c r="CY988" i="1"/>
  <c r="CZ988" i="1"/>
  <c r="DA988" i="1"/>
  <c r="DB988" i="1"/>
  <c r="DC988" i="1"/>
  <c r="DD988" i="1"/>
  <c r="DE988" i="1"/>
  <c r="DF988" i="1"/>
  <c r="DG988" i="1"/>
  <c r="DH988" i="1"/>
  <c r="DI988" i="1"/>
  <c r="DJ988" i="1"/>
  <c r="DK988" i="1"/>
  <c r="DL988" i="1"/>
  <c r="DM988" i="1"/>
  <c r="DN988" i="1"/>
  <c r="DO988" i="1"/>
  <c r="DP988" i="1"/>
  <c r="CP989" i="1"/>
  <c r="CQ989" i="1"/>
  <c r="CR989" i="1"/>
  <c r="CS989" i="1"/>
  <c r="CT989" i="1"/>
  <c r="CU989" i="1"/>
  <c r="CV989" i="1"/>
  <c r="CW989" i="1"/>
  <c r="CX989" i="1"/>
  <c r="CY989" i="1"/>
  <c r="CZ989" i="1"/>
  <c r="DA989" i="1"/>
  <c r="DB989" i="1"/>
  <c r="DC989" i="1"/>
  <c r="DD989" i="1"/>
  <c r="DE989" i="1"/>
  <c r="DF989" i="1"/>
  <c r="DG989" i="1"/>
  <c r="DH989" i="1"/>
  <c r="DI989" i="1"/>
  <c r="DJ989" i="1"/>
  <c r="DK989" i="1"/>
  <c r="DL989" i="1"/>
  <c r="DM989" i="1"/>
  <c r="DN989" i="1"/>
  <c r="DO989" i="1"/>
  <c r="DP989" i="1"/>
  <c r="CP990" i="1"/>
  <c r="CQ990" i="1"/>
  <c r="CR990" i="1"/>
  <c r="CS990" i="1"/>
  <c r="CT990" i="1"/>
  <c r="CU990" i="1"/>
  <c r="CV990" i="1"/>
  <c r="CW990" i="1"/>
  <c r="CX990" i="1"/>
  <c r="CY990" i="1"/>
  <c r="CZ990" i="1"/>
  <c r="DA990" i="1"/>
  <c r="DB990" i="1"/>
  <c r="DC990" i="1"/>
  <c r="DD990" i="1"/>
  <c r="DE990" i="1"/>
  <c r="DF990" i="1"/>
  <c r="DG990" i="1"/>
  <c r="DH990" i="1"/>
  <c r="DI990" i="1"/>
  <c r="DJ990" i="1"/>
  <c r="DK990" i="1"/>
  <c r="DL990" i="1"/>
  <c r="DM990" i="1"/>
  <c r="DN990" i="1"/>
  <c r="DO990" i="1"/>
  <c r="DP990" i="1"/>
  <c r="CP991" i="1"/>
  <c r="CQ991" i="1"/>
  <c r="CR991" i="1"/>
  <c r="CS991" i="1"/>
  <c r="CT991" i="1"/>
  <c r="CU991" i="1"/>
  <c r="CV991" i="1"/>
  <c r="CW991" i="1"/>
  <c r="CX991" i="1"/>
  <c r="CY991" i="1"/>
  <c r="CZ991" i="1"/>
  <c r="DA991" i="1"/>
  <c r="DB991" i="1"/>
  <c r="DC991" i="1"/>
  <c r="DD991" i="1"/>
  <c r="DE991" i="1"/>
  <c r="DF991" i="1"/>
  <c r="DG991" i="1"/>
  <c r="DH991" i="1"/>
  <c r="DI991" i="1"/>
  <c r="DJ991" i="1"/>
  <c r="DK991" i="1"/>
  <c r="DL991" i="1"/>
  <c r="DM991" i="1"/>
  <c r="DN991" i="1"/>
  <c r="DO991" i="1"/>
  <c r="DP991" i="1"/>
  <c r="CP992" i="1"/>
  <c r="CQ992" i="1"/>
  <c r="CR992" i="1"/>
  <c r="CS992" i="1"/>
  <c r="CT992" i="1"/>
  <c r="CU992" i="1"/>
  <c r="CV992" i="1"/>
  <c r="CW992" i="1"/>
  <c r="CX992" i="1"/>
  <c r="CY992" i="1"/>
  <c r="CZ992" i="1"/>
  <c r="DA992" i="1"/>
  <c r="DB992" i="1"/>
  <c r="DC992" i="1"/>
  <c r="DD992" i="1"/>
  <c r="DE992" i="1"/>
  <c r="DF992" i="1"/>
  <c r="DG992" i="1"/>
  <c r="DH992" i="1"/>
  <c r="DI992" i="1"/>
  <c r="DJ992" i="1"/>
  <c r="DK992" i="1"/>
  <c r="DL992" i="1"/>
  <c r="DM992" i="1"/>
  <c r="DN992" i="1"/>
  <c r="DO992" i="1"/>
  <c r="DP992" i="1"/>
  <c r="CP993" i="1"/>
  <c r="CQ993" i="1"/>
  <c r="CR993" i="1"/>
  <c r="CS993" i="1"/>
  <c r="CT993" i="1"/>
  <c r="CU993" i="1"/>
  <c r="CV993" i="1"/>
  <c r="CW993" i="1"/>
  <c r="CX993" i="1"/>
  <c r="CY993" i="1"/>
  <c r="CZ993" i="1"/>
  <c r="DA993" i="1"/>
  <c r="DB993" i="1"/>
  <c r="DC993" i="1"/>
  <c r="DD993" i="1"/>
  <c r="DE993" i="1"/>
  <c r="DF993" i="1"/>
  <c r="DG993" i="1"/>
  <c r="DH993" i="1"/>
  <c r="DI993" i="1"/>
  <c r="DJ993" i="1"/>
  <c r="DK993" i="1"/>
  <c r="DL993" i="1"/>
  <c r="DM993" i="1"/>
  <c r="DN993" i="1"/>
  <c r="DO993" i="1"/>
  <c r="DP993" i="1"/>
  <c r="CP994" i="1"/>
  <c r="CQ994" i="1"/>
  <c r="CR994" i="1"/>
  <c r="CS994" i="1"/>
  <c r="CT994" i="1"/>
  <c r="CU994" i="1"/>
  <c r="CV994" i="1"/>
  <c r="CW994" i="1"/>
  <c r="CX994" i="1"/>
  <c r="CY994" i="1"/>
  <c r="CZ994" i="1"/>
  <c r="DA994" i="1"/>
  <c r="DB994" i="1"/>
  <c r="DC994" i="1"/>
  <c r="DD994" i="1"/>
  <c r="DE994" i="1"/>
  <c r="DF994" i="1"/>
  <c r="DG994" i="1"/>
  <c r="DH994" i="1"/>
  <c r="DI994" i="1"/>
  <c r="DJ994" i="1"/>
  <c r="DK994" i="1"/>
  <c r="DL994" i="1"/>
  <c r="DM994" i="1"/>
  <c r="DN994" i="1"/>
  <c r="DO994" i="1"/>
  <c r="DP994" i="1"/>
  <c r="CP995" i="1"/>
  <c r="CQ995" i="1"/>
  <c r="CR995" i="1"/>
  <c r="CS995" i="1"/>
  <c r="CT995" i="1"/>
  <c r="CU995" i="1"/>
  <c r="CV995" i="1"/>
  <c r="CW995" i="1"/>
  <c r="CX995" i="1"/>
  <c r="CY995" i="1"/>
  <c r="CZ995" i="1"/>
  <c r="DA995" i="1"/>
  <c r="DB995" i="1"/>
  <c r="DC995" i="1"/>
  <c r="DD995" i="1"/>
  <c r="DE995" i="1"/>
  <c r="DF995" i="1"/>
  <c r="DG995" i="1"/>
  <c r="DH995" i="1"/>
  <c r="DI995" i="1"/>
  <c r="DJ995" i="1"/>
  <c r="DK995" i="1"/>
  <c r="DL995" i="1"/>
  <c r="DM995" i="1"/>
  <c r="DN995" i="1"/>
  <c r="DO995" i="1"/>
  <c r="DP995" i="1"/>
  <c r="CP996" i="1"/>
  <c r="CQ996" i="1"/>
  <c r="CR996" i="1"/>
  <c r="CS996" i="1"/>
  <c r="CT996" i="1"/>
  <c r="CU996" i="1"/>
  <c r="CV996" i="1"/>
  <c r="CW996" i="1"/>
  <c r="CX996" i="1"/>
  <c r="CY996" i="1"/>
  <c r="CZ996" i="1"/>
  <c r="DA996" i="1"/>
  <c r="DB996" i="1"/>
  <c r="DC996" i="1"/>
  <c r="DD996" i="1"/>
  <c r="DE996" i="1"/>
  <c r="DF996" i="1"/>
  <c r="DG996" i="1"/>
  <c r="DH996" i="1"/>
  <c r="DI996" i="1"/>
  <c r="DJ996" i="1"/>
  <c r="DK996" i="1"/>
  <c r="DL996" i="1"/>
  <c r="DM996" i="1"/>
  <c r="DN996" i="1"/>
  <c r="DO996" i="1"/>
  <c r="DP996" i="1"/>
  <c r="CP997" i="1"/>
  <c r="CQ997" i="1"/>
  <c r="CR997" i="1"/>
  <c r="CS997" i="1"/>
  <c r="CT997" i="1"/>
  <c r="CU997" i="1"/>
  <c r="CV997" i="1"/>
  <c r="CW997" i="1"/>
  <c r="CX997" i="1"/>
  <c r="CY997" i="1"/>
  <c r="CZ997" i="1"/>
  <c r="DA997" i="1"/>
  <c r="DB997" i="1"/>
  <c r="DC997" i="1"/>
  <c r="DD997" i="1"/>
  <c r="DE997" i="1"/>
  <c r="DF997" i="1"/>
  <c r="DG997" i="1"/>
  <c r="DH997" i="1"/>
  <c r="DI997" i="1"/>
  <c r="DJ997" i="1"/>
  <c r="DK997" i="1"/>
  <c r="DL997" i="1"/>
  <c r="DM997" i="1"/>
  <c r="DN997" i="1"/>
  <c r="DO997" i="1"/>
  <c r="DP997" i="1"/>
  <c r="CP998" i="1"/>
  <c r="CQ998" i="1"/>
  <c r="CR998" i="1"/>
  <c r="CS998" i="1"/>
  <c r="CT998" i="1"/>
  <c r="CU998" i="1"/>
  <c r="CV998" i="1"/>
  <c r="CW998" i="1"/>
  <c r="CX998" i="1"/>
  <c r="CY998" i="1"/>
  <c r="CZ998" i="1"/>
  <c r="DA998" i="1"/>
  <c r="DB998" i="1"/>
  <c r="DC998" i="1"/>
  <c r="DD998" i="1"/>
  <c r="DE998" i="1"/>
  <c r="DF998" i="1"/>
  <c r="DG998" i="1"/>
  <c r="DH998" i="1"/>
  <c r="DI998" i="1"/>
  <c r="DJ998" i="1"/>
  <c r="DK998" i="1"/>
  <c r="DL998" i="1"/>
  <c r="DM998" i="1"/>
  <c r="DN998" i="1"/>
  <c r="DO998" i="1"/>
  <c r="DP998" i="1"/>
  <c r="CP999" i="1"/>
  <c r="CQ999" i="1"/>
  <c r="CR999" i="1"/>
  <c r="CS999" i="1"/>
  <c r="CT999" i="1"/>
  <c r="CU999" i="1"/>
  <c r="CV999" i="1"/>
  <c r="CW999" i="1"/>
  <c r="CX999" i="1"/>
  <c r="CY999" i="1"/>
  <c r="CZ999" i="1"/>
  <c r="DA999" i="1"/>
  <c r="DB999" i="1"/>
  <c r="DC999" i="1"/>
  <c r="DD999" i="1"/>
  <c r="DE999" i="1"/>
  <c r="DF999" i="1"/>
  <c r="DG999" i="1"/>
  <c r="DH999" i="1"/>
  <c r="DI999" i="1"/>
  <c r="DJ999" i="1"/>
  <c r="DK999" i="1"/>
  <c r="DL999" i="1"/>
  <c r="DM999" i="1"/>
  <c r="DN999" i="1"/>
  <c r="DO999" i="1"/>
  <c r="DP999" i="1"/>
  <c r="CP1000" i="1"/>
  <c r="CQ1000" i="1"/>
  <c r="CR1000" i="1"/>
  <c r="CS1000" i="1"/>
  <c r="CT1000" i="1"/>
  <c r="CU1000" i="1"/>
  <c r="CV1000" i="1"/>
  <c r="CW1000" i="1"/>
  <c r="CX1000" i="1"/>
  <c r="CY1000" i="1"/>
  <c r="CZ1000" i="1"/>
  <c r="DA1000" i="1"/>
  <c r="DB1000" i="1"/>
  <c r="DC1000" i="1"/>
  <c r="DD1000" i="1"/>
  <c r="DE1000" i="1"/>
  <c r="DF1000" i="1"/>
  <c r="DG1000" i="1"/>
  <c r="DH1000" i="1"/>
  <c r="DI1000" i="1"/>
  <c r="DJ1000" i="1"/>
  <c r="DK1000" i="1"/>
  <c r="DL1000" i="1"/>
  <c r="DM1000" i="1"/>
  <c r="DN1000" i="1"/>
  <c r="DO1000" i="1"/>
  <c r="DP1000" i="1"/>
  <c r="CP1001" i="1"/>
  <c r="CQ1001" i="1"/>
  <c r="CR1001" i="1"/>
  <c r="CS1001" i="1"/>
  <c r="CT1001" i="1"/>
  <c r="CU1001" i="1"/>
  <c r="CV1001" i="1"/>
  <c r="CW1001" i="1"/>
  <c r="CX1001" i="1"/>
  <c r="CY1001" i="1"/>
  <c r="CZ1001" i="1"/>
  <c r="DA1001" i="1"/>
  <c r="DB1001" i="1"/>
  <c r="DC1001" i="1"/>
  <c r="DD1001" i="1"/>
  <c r="DE1001" i="1"/>
  <c r="DF1001" i="1"/>
  <c r="DG1001" i="1"/>
  <c r="DH1001" i="1"/>
  <c r="DI1001" i="1"/>
  <c r="DJ1001" i="1"/>
  <c r="DK1001" i="1"/>
  <c r="DL1001" i="1"/>
  <c r="DM1001" i="1"/>
  <c r="DN1001" i="1"/>
  <c r="DO1001" i="1"/>
  <c r="DP1001" i="1"/>
  <c r="CP1002" i="1"/>
  <c r="CQ1002" i="1"/>
  <c r="CR1002" i="1"/>
  <c r="CS1002" i="1"/>
  <c r="CT1002" i="1"/>
  <c r="CU1002" i="1"/>
  <c r="CV1002" i="1"/>
  <c r="CW1002" i="1"/>
  <c r="CX1002" i="1"/>
  <c r="CY1002" i="1"/>
  <c r="CZ1002" i="1"/>
  <c r="DA1002" i="1"/>
  <c r="DB1002" i="1"/>
  <c r="DC1002" i="1"/>
  <c r="DD1002" i="1"/>
  <c r="DE1002" i="1"/>
  <c r="DF1002" i="1"/>
  <c r="DG1002" i="1"/>
  <c r="DH1002" i="1"/>
  <c r="DI1002" i="1"/>
  <c r="DJ1002" i="1"/>
  <c r="DK1002" i="1"/>
  <c r="DL1002" i="1"/>
  <c r="DM1002" i="1"/>
  <c r="DN1002" i="1"/>
  <c r="DO1002" i="1"/>
  <c r="DP1002" i="1"/>
  <c r="CP1003" i="1"/>
  <c r="CQ1003" i="1"/>
  <c r="CR1003" i="1"/>
  <c r="CS1003" i="1"/>
  <c r="CT1003" i="1"/>
  <c r="CU1003" i="1"/>
  <c r="CV1003" i="1"/>
  <c r="CW1003" i="1"/>
  <c r="CX1003" i="1"/>
  <c r="CY1003" i="1"/>
  <c r="CZ1003" i="1"/>
  <c r="DA1003" i="1"/>
  <c r="DB1003" i="1"/>
  <c r="DC1003" i="1"/>
  <c r="DD1003" i="1"/>
  <c r="DE1003" i="1"/>
  <c r="DF1003" i="1"/>
  <c r="DG1003" i="1"/>
  <c r="DH1003" i="1"/>
  <c r="DI1003" i="1"/>
  <c r="DJ1003" i="1"/>
  <c r="DK1003" i="1"/>
  <c r="DL1003" i="1"/>
  <c r="DM1003" i="1"/>
  <c r="DN1003" i="1"/>
  <c r="DO1003" i="1"/>
  <c r="DP1003" i="1"/>
  <c r="CP1004" i="1"/>
  <c r="CQ1004" i="1"/>
  <c r="CR1004" i="1"/>
  <c r="CS1004" i="1"/>
  <c r="CT1004" i="1"/>
  <c r="CU1004" i="1"/>
  <c r="CV1004" i="1"/>
  <c r="CW1004" i="1"/>
  <c r="CX1004" i="1"/>
  <c r="CY1004" i="1"/>
  <c r="CZ1004" i="1"/>
  <c r="DA1004" i="1"/>
  <c r="DB1004" i="1"/>
  <c r="DC1004" i="1"/>
  <c r="DD1004" i="1"/>
  <c r="DE1004" i="1"/>
  <c r="DF1004" i="1"/>
  <c r="DG1004" i="1"/>
  <c r="DH1004" i="1"/>
  <c r="DI1004" i="1"/>
  <c r="DJ1004" i="1"/>
  <c r="DK1004" i="1"/>
  <c r="DL1004" i="1"/>
  <c r="DM1004" i="1"/>
  <c r="DN1004" i="1"/>
  <c r="DO1004" i="1"/>
  <c r="DP1004" i="1"/>
  <c r="CP1005" i="1"/>
  <c r="CQ1005" i="1"/>
  <c r="CR1005" i="1"/>
  <c r="CS1005" i="1"/>
  <c r="CT1005" i="1"/>
  <c r="CU1005" i="1"/>
  <c r="CV1005" i="1"/>
  <c r="CW1005" i="1"/>
  <c r="CX1005" i="1"/>
  <c r="CY1005" i="1"/>
  <c r="CZ1005" i="1"/>
  <c r="DA1005" i="1"/>
  <c r="DB1005" i="1"/>
  <c r="DC1005" i="1"/>
  <c r="DD1005" i="1"/>
  <c r="DE1005" i="1"/>
  <c r="DF1005" i="1"/>
  <c r="DG1005" i="1"/>
  <c r="DH1005" i="1"/>
  <c r="DI1005" i="1"/>
  <c r="DJ1005" i="1"/>
  <c r="DK1005" i="1"/>
  <c r="DL1005" i="1"/>
  <c r="DM1005" i="1"/>
  <c r="DN1005" i="1"/>
  <c r="DO1005" i="1"/>
  <c r="DP1005" i="1"/>
  <c r="CP1006" i="1"/>
  <c r="CQ1006" i="1"/>
  <c r="CR1006" i="1"/>
  <c r="CS1006" i="1"/>
  <c r="CT1006" i="1"/>
  <c r="CU1006" i="1"/>
  <c r="CV1006" i="1"/>
  <c r="CW1006" i="1"/>
  <c r="CX1006" i="1"/>
  <c r="CY1006" i="1"/>
  <c r="CZ1006" i="1"/>
  <c r="DA1006" i="1"/>
  <c r="DB1006" i="1"/>
  <c r="DC1006" i="1"/>
  <c r="DD1006" i="1"/>
  <c r="DE1006" i="1"/>
  <c r="DF1006" i="1"/>
  <c r="DG1006" i="1"/>
  <c r="DH1006" i="1"/>
  <c r="DI1006" i="1"/>
  <c r="DJ1006" i="1"/>
  <c r="DK1006" i="1"/>
  <c r="DL1006" i="1"/>
  <c r="DM1006" i="1"/>
  <c r="DN1006" i="1"/>
  <c r="DO1006" i="1"/>
  <c r="DP1006" i="1"/>
  <c r="CP1007" i="1"/>
  <c r="CQ1007" i="1"/>
  <c r="CR1007" i="1"/>
  <c r="CS1007" i="1"/>
  <c r="CT1007" i="1"/>
  <c r="CU1007" i="1"/>
  <c r="CV1007" i="1"/>
  <c r="CW1007" i="1"/>
  <c r="CX1007" i="1"/>
  <c r="CY1007" i="1"/>
  <c r="CZ1007" i="1"/>
  <c r="DA1007" i="1"/>
  <c r="DB1007" i="1"/>
  <c r="DC1007" i="1"/>
  <c r="DD1007" i="1"/>
  <c r="DE1007" i="1"/>
  <c r="DF1007" i="1"/>
  <c r="DG1007" i="1"/>
  <c r="DH1007" i="1"/>
  <c r="DI1007" i="1"/>
  <c r="DJ1007" i="1"/>
  <c r="DK1007" i="1"/>
  <c r="DL1007" i="1"/>
  <c r="DM1007" i="1"/>
  <c r="DN1007" i="1"/>
  <c r="DO1007" i="1"/>
  <c r="DP1007" i="1"/>
  <c r="CP1008" i="1"/>
  <c r="CQ1008" i="1"/>
  <c r="CR1008" i="1"/>
  <c r="CS1008" i="1"/>
  <c r="CT1008" i="1"/>
  <c r="CU1008" i="1"/>
  <c r="CV1008" i="1"/>
  <c r="CW1008" i="1"/>
  <c r="CX1008" i="1"/>
  <c r="CY1008" i="1"/>
  <c r="CZ1008" i="1"/>
  <c r="DA1008" i="1"/>
  <c r="DB1008" i="1"/>
  <c r="DC1008" i="1"/>
  <c r="DD1008" i="1"/>
  <c r="DE1008" i="1"/>
  <c r="DF1008" i="1"/>
  <c r="DG1008" i="1"/>
  <c r="DH1008" i="1"/>
  <c r="DI1008" i="1"/>
  <c r="DJ1008" i="1"/>
  <c r="DK1008" i="1"/>
  <c r="DL1008" i="1"/>
  <c r="DM1008" i="1"/>
  <c r="DN1008" i="1"/>
  <c r="DO1008" i="1"/>
  <c r="DP1008" i="1"/>
  <c r="CP1009" i="1"/>
  <c r="CQ1009" i="1"/>
  <c r="CR1009" i="1"/>
  <c r="CS1009" i="1"/>
  <c r="CT1009" i="1"/>
  <c r="CU1009" i="1"/>
  <c r="CV1009" i="1"/>
  <c r="CW1009" i="1"/>
  <c r="CX1009" i="1"/>
  <c r="CY1009" i="1"/>
  <c r="CZ1009" i="1"/>
  <c r="DA1009" i="1"/>
  <c r="DB1009" i="1"/>
  <c r="DC1009" i="1"/>
  <c r="DD1009" i="1"/>
  <c r="DE1009" i="1"/>
  <c r="DF1009" i="1"/>
  <c r="DG1009" i="1"/>
  <c r="DH1009" i="1"/>
  <c r="DI1009" i="1"/>
  <c r="DJ1009" i="1"/>
  <c r="DK1009" i="1"/>
  <c r="DL1009" i="1"/>
  <c r="DM1009" i="1"/>
  <c r="DN1009" i="1"/>
  <c r="DO1009" i="1"/>
  <c r="DP1009" i="1"/>
  <c r="CP1010" i="1"/>
  <c r="CQ1010" i="1"/>
  <c r="CR1010" i="1"/>
  <c r="CS1010" i="1"/>
  <c r="CT1010" i="1"/>
  <c r="CU1010" i="1"/>
  <c r="CV1010" i="1"/>
  <c r="CW1010" i="1"/>
  <c r="CX1010" i="1"/>
  <c r="CY1010" i="1"/>
  <c r="CZ1010" i="1"/>
  <c r="DA1010" i="1"/>
  <c r="DB1010" i="1"/>
  <c r="DC1010" i="1"/>
  <c r="DD1010" i="1"/>
  <c r="DE1010" i="1"/>
  <c r="DF1010" i="1"/>
  <c r="DG1010" i="1"/>
  <c r="DH1010" i="1"/>
  <c r="DI1010" i="1"/>
  <c r="DJ1010" i="1"/>
  <c r="DK1010" i="1"/>
  <c r="DL1010" i="1"/>
  <c r="DM1010" i="1"/>
  <c r="DN1010" i="1"/>
  <c r="DO1010" i="1"/>
  <c r="DP1010" i="1"/>
  <c r="CP1011" i="1"/>
  <c r="CQ1011" i="1"/>
  <c r="CR1011" i="1"/>
  <c r="CS1011" i="1"/>
  <c r="CT1011" i="1"/>
  <c r="CU1011" i="1"/>
  <c r="CV1011" i="1"/>
  <c r="CW1011" i="1"/>
  <c r="CX1011" i="1"/>
  <c r="CY1011" i="1"/>
  <c r="CZ1011" i="1"/>
  <c r="DA1011" i="1"/>
  <c r="DB1011" i="1"/>
  <c r="DC1011" i="1"/>
  <c r="DD1011" i="1"/>
  <c r="DE1011" i="1"/>
  <c r="DF1011" i="1"/>
  <c r="DG1011" i="1"/>
  <c r="DH1011" i="1"/>
  <c r="DI1011" i="1"/>
  <c r="DJ1011" i="1"/>
  <c r="DK1011" i="1"/>
  <c r="DL1011" i="1"/>
  <c r="DM1011" i="1"/>
  <c r="DN1011" i="1"/>
  <c r="DO1011" i="1"/>
  <c r="DP1011" i="1"/>
  <c r="CP1012" i="1"/>
  <c r="CQ1012" i="1"/>
  <c r="CR1012" i="1"/>
  <c r="CS1012" i="1"/>
  <c r="CT1012" i="1"/>
  <c r="CU1012" i="1"/>
  <c r="CV1012" i="1"/>
  <c r="CW1012" i="1"/>
  <c r="CX1012" i="1"/>
  <c r="CY1012" i="1"/>
  <c r="CZ1012" i="1"/>
  <c r="DA1012" i="1"/>
  <c r="DB1012" i="1"/>
  <c r="DC1012" i="1"/>
  <c r="DD1012" i="1"/>
  <c r="DE1012" i="1"/>
  <c r="DF1012" i="1"/>
  <c r="DG1012" i="1"/>
  <c r="DH1012" i="1"/>
  <c r="DI1012" i="1"/>
  <c r="DJ1012" i="1"/>
  <c r="DK1012" i="1"/>
  <c r="DL1012" i="1"/>
  <c r="DM1012" i="1"/>
  <c r="DN1012" i="1"/>
  <c r="DO1012" i="1"/>
  <c r="DP1012" i="1"/>
  <c r="CP1013" i="1"/>
  <c r="CQ1013" i="1"/>
  <c r="CR1013" i="1"/>
  <c r="CS1013" i="1"/>
  <c r="CT1013" i="1"/>
  <c r="CU1013" i="1"/>
  <c r="CV1013" i="1"/>
  <c r="CW1013" i="1"/>
  <c r="CX1013" i="1"/>
  <c r="CY1013" i="1"/>
  <c r="CZ1013" i="1"/>
  <c r="DA1013" i="1"/>
  <c r="DB1013" i="1"/>
  <c r="DC1013" i="1"/>
  <c r="DD1013" i="1"/>
  <c r="DE1013" i="1"/>
  <c r="DF1013" i="1"/>
  <c r="DG1013" i="1"/>
  <c r="DH1013" i="1"/>
  <c r="DI1013" i="1"/>
  <c r="DJ1013" i="1"/>
  <c r="DK1013" i="1"/>
  <c r="DL1013" i="1"/>
  <c r="DM1013" i="1"/>
  <c r="DN1013" i="1"/>
  <c r="DO1013" i="1"/>
  <c r="DP1013" i="1"/>
  <c r="CP1014" i="1"/>
  <c r="CQ1014" i="1"/>
  <c r="CR1014" i="1"/>
  <c r="CS1014" i="1"/>
  <c r="CT1014" i="1"/>
  <c r="CU1014" i="1"/>
  <c r="CV1014" i="1"/>
  <c r="CW1014" i="1"/>
  <c r="CX1014" i="1"/>
  <c r="CY1014" i="1"/>
  <c r="CZ1014" i="1"/>
  <c r="DA1014" i="1"/>
  <c r="DB1014" i="1"/>
  <c r="DC1014" i="1"/>
  <c r="DD1014" i="1"/>
  <c r="DE1014" i="1"/>
  <c r="DF1014" i="1"/>
  <c r="DG1014" i="1"/>
  <c r="DH1014" i="1"/>
  <c r="DI1014" i="1"/>
  <c r="DJ1014" i="1"/>
  <c r="DK1014" i="1"/>
  <c r="DL1014" i="1"/>
  <c r="DM1014" i="1"/>
  <c r="DN1014" i="1"/>
  <c r="DO1014" i="1"/>
  <c r="DP1014" i="1"/>
  <c r="CP1015" i="1"/>
  <c r="CQ1015" i="1"/>
  <c r="CR1015" i="1"/>
  <c r="CS1015" i="1"/>
  <c r="CT1015" i="1"/>
  <c r="CU1015" i="1"/>
  <c r="CV1015" i="1"/>
  <c r="CW1015" i="1"/>
  <c r="CX1015" i="1"/>
  <c r="CY1015" i="1"/>
  <c r="CZ1015" i="1"/>
  <c r="DA1015" i="1"/>
  <c r="DB1015" i="1"/>
  <c r="DC1015" i="1"/>
  <c r="DD1015" i="1"/>
  <c r="DE1015" i="1"/>
  <c r="DF1015" i="1"/>
  <c r="DG1015" i="1"/>
  <c r="DH1015" i="1"/>
  <c r="DI1015" i="1"/>
  <c r="DJ1015" i="1"/>
  <c r="DK1015" i="1"/>
  <c r="DL1015" i="1"/>
  <c r="DM1015" i="1"/>
  <c r="DN1015" i="1"/>
  <c r="DO1015" i="1"/>
  <c r="DP1015" i="1"/>
  <c r="CP1016" i="1"/>
  <c r="CQ1016" i="1"/>
  <c r="CR1016" i="1"/>
  <c r="CS1016" i="1"/>
  <c r="CT1016" i="1"/>
  <c r="CU1016" i="1"/>
  <c r="CV1016" i="1"/>
  <c r="CW1016" i="1"/>
  <c r="CX1016" i="1"/>
  <c r="CY1016" i="1"/>
  <c r="CZ1016" i="1"/>
  <c r="DA1016" i="1"/>
  <c r="DB1016" i="1"/>
  <c r="DC1016" i="1"/>
  <c r="DD1016" i="1"/>
  <c r="DE1016" i="1"/>
  <c r="DF1016" i="1"/>
  <c r="DG1016" i="1"/>
  <c r="DH1016" i="1"/>
  <c r="DI1016" i="1"/>
  <c r="DJ1016" i="1"/>
  <c r="DK1016" i="1"/>
  <c r="DL1016" i="1"/>
  <c r="DM1016" i="1"/>
  <c r="DN1016" i="1"/>
  <c r="DO1016" i="1"/>
  <c r="DP1016" i="1"/>
  <c r="CP1017" i="1"/>
  <c r="CQ1017" i="1"/>
  <c r="CR1017" i="1"/>
  <c r="CS1017" i="1"/>
  <c r="CT1017" i="1"/>
  <c r="CU1017" i="1"/>
  <c r="CV1017" i="1"/>
  <c r="CW1017" i="1"/>
  <c r="CX1017" i="1"/>
  <c r="CY1017" i="1"/>
  <c r="CZ1017" i="1"/>
  <c r="DA1017" i="1"/>
  <c r="DB1017" i="1"/>
  <c r="DC1017" i="1"/>
  <c r="DD1017" i="1"/>
  <c r="DE1017" i="1"/>
  <c r="DF1017" i="1"/>
  <c r="DG1017" i="1"/>
  <c r="DH1017" i="1"/>
  <c r="DI1017" i="1"/>
  <c r="DJ1017" i="1"/>
  <c r="DK1017" i="1"/>
  <c r="DL1017" i="1"/>
  <c r="DM1017" i="1"/>
  <c r="DN1017" i="1"/>
  <c r="DO1017" i="1"/>
  <c r="DP1017" i="1"/>
  <c r="CP1018" i="1"/>
  <c r="CQ1018" i="1"/>
  <c r="CR1018" i="1"/>
  <c r="CS1018" i="1"/>
  <c r="CT1018" i="1"/>
  <c r="CU1018" i="1"/>
  <c r="CV1018" i="1"/>
  <c r="CW1018" i="1"/>
  <c r="CX1018" i="1"/>
  <c r="CY1018" i="1"/>
  <c r="CZ1018" i="1"/>
  <c r="DA1018" i="1"/>
  <c r="DB1018" i="1"/>
  <c r="DC1018" i="1"/>
  <c r="DD1018" i="1"/>
  <c r="DE1018" i="1"/>
  <c r="DF1018" i="1"/>
  <c r="DG1018" i="1"/>
  <c r="DH1018" i="1"/>
  <c r="DI1018" i="1"/>
  <c r="DJ1018" i="1"/>
  <c r="DK1018" i="1"/>
  <c r="DL1018" i="1"/>
  <c r="DM1018" i="1"/>
  <c r="DN1018" i="1"/>
  <c r="DO1018" i="1"/>
  <c r="DP1018" i="1"/>
  <c r="CP1019" i="1"/>
  <c r="CQ1019" i="1"/>
  <c r="CR1019" i="1"/>
  <c r="CS1019" i="1"/>
  <c r="CT1019" i="1"/>
  <c r="CU1019" i="1"/>
  <c r="CV1019" i="1"/>
  <c r="CW1019" i="1"/>
  <c r="CX1019" i="1"/>
  <c r="CY1019" i="1"/>
  <c r="CZ1019" i="1"/>
  <c r="DA1019" i="1"/>
  <c r="DB1019" i="1"/>
  <c r="DC1019" i="1"/>
  <c r="DD1019" i="1"/>
  <c r="DE1019" i="1"/>
  <c r="DF1019" i="1"/>
  <c r="DG1019" i="1"/>
  <c r="DH1019" i="1"/>
  <c r="DI1019" i="1"/>
  <c r="DJ1019" i="1"/>
  <c r="DK1019" i="1"/>
  <c r="DL1019" i="1"/>
  <c r="DM1019" i="1"/>
  <c r="DN1019" i="1"/>
  <c r="DO1019" i="1"/>
  <c r="DP1019" i="1"/>
  <c r="CP1020" i="1"/>
  <c r="CQ1020" i="1"/>
  <c r="CR1020" i="1"/>
  <c r="CS1020" i="1"/>
  <c r="CT1020" i="1"/>
  <c r="CU1020" i="1"/>
  <c r="CV1020" i="1"/>
  <c r="CW1020" i="1"/>
  <c r="CX1020" i="1"/>
  <c r="CY1020" i="1"/>
  <c r="CZ1020" i="1"/>
  <c r="DA1020" i="1"/>
  <c r="DB1020" i="1"/>
  <c r="DC1020" i="1"/>
  <c r="DD1020" i="1"/>
  <c r="DE1020" i="1"/>
  <c r="DF1020" i="1"/>
  <c r="DG1020" i="1"/>
  <c r="DH1020" i="1"/>
  <c r="DI1020" i="1"/>
  <c r="DJ1020" i="1"/>
  <c r="DK1020" i="1"/>
  <c r="DL1020" i="1"/>
  <c r="DM1020" i="1"/>
  <c r="DN1020" i="1"/>
  <c r="DO1020" i="1"/>
  <c r="DP1020" i="1"/>
  <c r="CP1021" i="1"/>
  <c r="CQ1021" i="1"/>
  <c r="CR1021" i="1"/>
  <c r="CS1021" i="1"/>
  <c r="CT1021" i="1"/>
  <c r="CU1021" i="1"/>
  <c r="CV1021" i="1"/>
  <c r="CW1021" i="1"/>
  <c r="CX1021" i="1"/>
  <c r="CY1021" i="1"/>
  <c r="CZ1021" i="1"/>
  <c r="DA1021" i="1"/>
  <c r="DB1021" i="1"/>
  <c r="DC1021" i="1"/>
  <c r="DD1021" i="1"/>
  <c r="DE1021" i="1"/>
  <c r="DF1021" i="1"/>
  <c r="DG1021" i="1"/>
  <c r="DH1021" i="1"/>
  <c r="DI1021" i="1"/>
  <c r="DJ1021" i="1"/>
  <c r="DK1021" i="1"/>
  <c r="DL1021" i="1"/>
  <c r="DM1021" i="1"/>
  <c r="DN1021" i="1"/>
  <c r="DO1021" i="1"/>
  <c r="DP1021" i="1"/>
  <c r="CP1022" i="1"/>
  <c r="CQ1022" i="1"/>
  <c r="CR1022" i="1"/>
  <c r="CS1022" i="1"/>
  <c r="CT1022" i="1"/>
  <c r="CU1022" i="1"/>
  <c r="CV1022" i="1"/>
  <c r="CW1022" i="1"/>
  <c r="CX1022" i="1"/>
  <c r="CY1022" i="1"/>
  <c r="CZ1022" i="1"/>
  <c r="DA1022" i="1"/>
  <c r="DB1022" i="1"/>
  <c r="DC1022" i="1"/>
  <c r="DD1022" i="1"/>
  <c r="DE1022" i="1"/>
  <c r="DF1022" i="1"/>
  <c r="DG1022" i="1"/>
  <c r="DH1022" i="1"/>
  <c r="DI1022" i="1"/>
  <c r="DJ1022" i="1"/>
  <c r="DK1022" i="1"/>
  <c r="DL1022" i="1"/>
  <c r="DM1022" i="1"/>
  <c r="DN1022" i="1"/>
  <c r="DO1022" i="1"/>
  <c r="DP1022" i="1"/>
  <c r="CP1023" i="1"/>
  <c r="CQ1023" i="1"/>
  <c r="CR1023" i="1"/>
  <c r="CS1023" i="1"/>
  <c r="CT1023" i="1"/>
  <c r="CU1023" i="1"/>
  <c r="CV1023" i="1"/>
  <c r="CW1023" i="1"/>
  <c r="CX1023" i="1"/>
  <c r="CY1023" i="1"/>
  <c r="CZ1023" i="1"/>
  <c r="DA1023" i="1"/>
  <c r="DB1023" i="1"/>
  <c r="DC1023" i="1"/>
  <c r="DD1023" i="1"/>
  <c r="DE1023" i="1"/>
  <c r="DF1023" i="1"/>
  <c r="DG1023" i="1"/>
  <c r="DH1023" i="1"/>
  <c r="DI1023" i="1"/>
  <c r="DJ1023" i="1"/>
  <c r="DK1023" i="1"/>
  <c r="DL1023" i="1"/>
  <c r="DM1023" i="1"/>
  <c r="DN1023" i="1"/>
  <c r="DO1023" i="1"/>
  <c r="DP1023" i="1"/>
  <c r="CP1024" i="1"/>
  <c r="CQ1024" i="1"/>
  <c r="CR1024" i="1"/>
  <c r="CS1024" i="1"/>
  <c r="CT1024" i="1"/>
  <c r="CU1024" i="1"/>
  <c r="CV1024" i="1"/>
  <c r="CW1024" i="1"/>
  <c r="CX1024" i="1"/>
  <c r="CY1024" i="1"/>
  <c r="CZ1024" i="1"/>
  <c r="DA1024" i="1"/>
  <c r="DB1024" i="1"/>
  <c r="DC1024" i="1"/>
  <c r="DD1024" i="1"/>
  <c r="DE1024" i="1"/>
  <c r="DF1024" i="1"/>
  <c r="DG1024" i="1"/>
  <c r="DH1024" i="1"/>
  <c r="DI1024" i="1"/>
  <c r="DJ1024" i="1"/>
  <c r="DK1024" i="1"/>
  <c r="DL1024" i="1"/>
  <c r="DM1024" i="1"/>
  <c r="DN1024" i="1"/>
  <c r="DO1024" i="1"/>
  <c r="DP1024" i="1"/>
  <c r="CP1025" i="1"/>
  <c r="CQ1025" i="1"/>
  <c r="CR1025" i="1"/>
  <c r="CS1025" i="1"/>
  <c r="CT1025" i="1"/>
  <c r="CU1025" i="1"/>
  <c r="CV1025" i="1"/>
  <c r="CW1025" i="1"/>
  <c r="CX1025" i="1"/>
  <c r="CY1025" i="1"/>
  <c r="CZ1025" i="1"/>
  <c r="DA1025" i="1"/>
  <c r="DB1025" i="1"/>
  <c r="DC1025" i="1"/>
  <c r="DD1025" i="1"/>
  <c r="DE1025" i="1"/>
  <c r="DF1025" i="1"/>
  <c r="DG1025" i="1"/>
  <c r="DH1025" i="1"/>
  <c r="DI1025" i="1"/>
  <c r="DJ1025" i="1"/>
  <c r="DK1025" i="1"/>
  <c r="DL1025" i="1"/>
  <c r="DM1025" i="1"/>
  <c r="DN1025" i="1"/>
  <c r="DO1025" i="1"/>
  <c r="DP1025" i="1"/>
  <c r="CP1026" i="1"/>
  <c r="CQ1026" i="1"/>
  <c r="CR1026" i="1"/>
  <c r="CS1026" i="1"/>
  <c r="CT1026" i="1"/>
  <c r="CU1026" i="1"/>
  <c r="CV1026" i="1"/>
  <c r="CW1026" i="1"/>
  <c r="CX1026" i="1"/>
  <c r="CY1026" i="1"/>
  <c r="CZ1026" i="1"/>
  <c r="DA1026" i="1"/>
  <c r="DB1026" i="1"/>
  <c r="DC1026" i="1"/>
  <c r="DD1026" i="1"/>
  <c r="DE1026" i="1"/>
  <c r="DF1026" i="1"/>
  <c r="DG1026" i="1"/>
  <c r="DH1026" i="1"/>
  <c r="DI1026" i="1"/>
  <c r="DJ1026" i="1"/>
  <c r="DK1026" i="1"/>
  <c r="DL1026" i="1"/>
  <c r="DM1026" i="1"/>
  <c r="DN1026" i="1"/>
  <c r="DO1026" i="1"/>
  <c r="DP1026" i="1"/>
  <c r="CP1027" i="1"/>
  <c r="CQ1027" i="1"/>
  <c r="CR1027" i="1"/>
  <c r="CS1027" i="1"/>
  <c r="CT1027" i="1"/>
  <c r="CU1027" i="1"/>
  <c r="CV1027" i="1"/>
  <c r="CW1027" i="1"/>
  <c r="CX1027" i="1"/>
  <c r="CY1027" i="1"/>
  <c r="CZ1027" i="1"/>
  <c r="DA1027" i="1"/>
  <c r="DB1027" i="1"/>
  <c r="DC1027" i="1"/>
  <c r="DD1027" i="1"/>
  <c r="DE1027" i="1"/>
  <c r="DF1027" i="1"/>
  <c r="DG1027" i="1"/>
  <c r="DH1027" i="1"/>
  <c r="DI1027" i="1"/>
  <c r="DJ1027" i="1"/>
  <c r="DK1027" i="1"/>
  <c r="DL1027" i="1"/>
  <c r="DM1027" i="1"/>
  <c r="DN1027" i="1"/>
  <c r="DO1027" i="1"/>
  <c r="DP1027" i="1"/>
  <c r="CP1028" i="1"/>
  <c r="CQ1028" i="1"/>
  <c r="CR1028" i="1"/>
  <c r="CS1028" i="1"/>
  <c r="CT1028" i="1"/>
  <c r="CU1028" i="1"/>
  <c r="CV1028" i="1"/>
  <c r="CW1028" i="1"/>
  <c r="CX1028" i="1"/>
  <c r="CY1028" i="1"/>
  <c r="CZ1028" i="1"/>
  <c r="DA1028" i="1"/>
  <c r="DB1028" i="1"/>
  <c r="DC1028" i="1"/>
  <c r="DD1028" i="1"/>
  <c r="DE1028" i="1"/>
  <c r="DF1028" i="1"/>
  <c r="DG1028" i="1"/>
  <c r="DH1028" i="1"/>
  <c r="DI1028" i="1"/>
  <c r="DJ1028" i="1"/>
  <c r="DK1028" i="1"/>
  <c r="DL1028" i="1"/>
  <c r="DM1028" i="1"/>
  <c r="DN1028" i="1"/>
  <c r="DO1028" i="1"/>
  <c r="DP1028" i="1"/>
  <c r="CP1029" i="1"/>
  <c r="CQ1029" i="1"/>
  <c r="CR1029" i="1"/>
  <c r="CS1029" i="1"/>
  <c r="CT1029" i="1"/>
  <c r="CU1029" i="1"/>
  <c r="CV1029" i="1"/>
  <c r="CW1029" i="1"/>
  <c r="CX1029" i="1"/>
  <c r="CY1029" i="1"/>
  <c r="CZ1029" i="1"/>
  <c r="DA1029" i="1"/>
  <c r="DB1029" i="1"/>
  <c r="DC1029" i="1"/>
  <c r="DD1029" i="1"/>
  <c r="DE1029" i="1"/>
  <c r="DF1029" i="1"/>
  <c r="DG1029" i="1"/>
  <c r="DH1029" i="1"/>
  <c r="DI1029" i="1"/>
  <c r="DJ1029" i="1"/>
  <c r="DK1029" i="1"/>
  <c r="DL1029" i="1"/>
  <c r="DM1029" i="1"/>
  <c r="DN1029" i="1"/>
  <c r="DO1029" i="1"/>
  <c r="DP1029" i="1"/>
  <c r="CP1030" i="1"/>
  <c r="CQ1030" i="1"/>
  <c r="CR1030" i="1"/>
  <c r="CS1030" i="1"/>
  <c r="CT1030" i="1"/>
  <c r="CU1030" i="1"/>
  <c r="CV1030" i="1"/>
  <c r="CW1030" i="1"/>
  <c r="CX1030" i="1"/>
  <c r="CY1030" i="1"/>
  <c r="CZ1030" i="1"/>
  <c r="DA1030" i="1"/>
  <c r="DB1030" i="1"/>
  <c r="DC1030" i="1"/>
  <c r="DD1030" i="1"/>
  <c r="DE1030" i="1"/>
  <c r="DF1030" i="1"/>
  <c r="DG1030" i="1"/>
  <c r="DH1030" i="1"/>
  <c r="DI1030" i="1"/>
  <c r="DJ1030" i="1"/>
  <c r="DK1030" i="1"/>
  <c r="DL1030" i="1"/>
  <c r="DM1030" i="1"/>
  <c r="DN1030" i="1"/>
  <c r="DO1030" i="1"/>
  <c r="DP1030" i="1"/>
  <c r="CP1031" i="1"/>
  <c r="CQ1031" i="1"/>
  <c r="CR1031" i="1"/>
  <c r="CS1031" i="1"/>
  <c r="CT1031" i="1"/>
  <c r="CU1031" i="1"/>
  <c r="CV1031" i="1"/>
  <c r="CW1031" i="1"/>
  <c r="CX1031" i="1"/>
  <c r="CY1031" i="1"/>
  <c r="CZ1031" i="1"/>
  <c r="DA1031" i="1"/>
  <c r="DB1031" i="1"/>
  <c r="DC1031" i="1"/>
  <c r="DD1031" i="1"/>
  <c r="DE1031" i="1"/>
  <c r="DF1031" i="1"/>
  <c r="DG1031" i="1"/>
  <c r="DH1031" i="1"/>
  <c r="DI1031" i="1"/>
  <c r="DJ1031" i="1"/>
  <c r="DK1031" i="1"/>
  <c r="DL1031" i="1"/>
  <c r="DM1031" i="1"/>
  <c r="DN1031" i="1"/>
  <c r="DO1031" i="1"/>
  <c r="DP1031" i="1"/>
  <c r="CP1032" i="1"/>
  <c r="CQ1032" i="1"/>
  <c r="CR1032" i="1"/>
  <c r="CS1032" i="1"/>
  <c r="CT1032" i="1"/>
  <c r="CU1032" i="1"/>
  <c r="CV1032" i="1"/>
  <c r="CW1032" i="1"/>
  <c r="CX1032" i="1"/>
  <c r="CY1032" i="1"/>
  <c r="CZ1032" i="1"/>
  <c r="DA1032" i="1"/>
  <c r="DB1032" i="1"/>
  <c r="DC1032" i="1"/>
  <c r="DD1032" i="1"/>
  <c r="DE1032" i="1"/>
  <c r="DF1032" i="1"/>
  <c r="DG1032" i="1"/>
  <c r="DH1032" i="1"/>
  <c r="DI1032" i="1"/>
  <c r="DJ1032" i="1"/>
  <c r="DK1032" i="1"/>
  <c r="DL1032" i="1"/>
  <c r="DM1032" i="1"/>
  <c r="DN1032" i="1"/>
  <c r="DO1032" i="1"/>
  <c r="DP1032" i="1"/>
  <c r="CP1033" i="1"/>
  <c r="CQ1033" i="1"/>
  <c r="CR1033" i="1"/>
  <c r="CS1033" i="1"/>
  <c r="CT1033" i="1"/>
  <c r="CU1033" i="1"/>
  <c r="CV1033" i="1"/>
  <c r="CW1033" i="1"/>
  <c r="CX1033" i="1"/>
  <c r="CY1033" i="1"/>
  <c r="CZ1033" i="1"/>
  <c r="DA1033" i="1"/>
  <c r="DB1033" i="1"/>
  <c r="DC1033" i="1"/>
  <c r="DD1033" i="1"/>
  <c r="DE1033" i="1"/>
  <c r="DF1033" i="1"/>
  <c r="DG1033" i="1"/>
  <c r="DH1033" i="1"/>
  <c r="DI1033" i="1"/>
  <c r="DJ1033" i="1"/>
  <c r="DK1033" i="1"/>
  <c r="DL1033" i="1"/>
  <c r="DM1033" i="1"/>
  <c r="DN1033" i="1"/>
  <c r="DO1033" i="1"/>
  <c r="DP1033" i="1"/>
  <c r="CP1034" i="1"/>
  <c r="CQ1034" i="1"/>
  <c r="CR1034" i="1"/>
  <c r="CS1034" i="1"/>
  <c r="CT1034" i="1"/>
  <c r="CU1034" i="1"/>
  <c r="CV1034" i="1"/>
  <c r="CW1034" i="1"/>
  <c r="CX1034" i="1"/>
  <c r="CY1034" i="1"/>
  <c r="CZ1034" i="1"/>
  <c r="DA1034" i="1"/>
  <c r="DB1034" i="1"/>
  <c r="DC1034" i="1"/>
  <c r="DD1034" i="1"/>
  <c r="DE1034" i="1"/>
  <c r="DF1034" i="1"/>
  <c r="DG1034" i="1"/>
  <c r="DH1034" i="1"/>
  <c r="DI1034" i="1"/>
  <c r="DJ1034" i="1"/>
  <c r="DK1034" i="1"/>
  <c r="DL1034" i="1"/>
  <c r="DM1034" i="1"/>
  <c r="DN1034" i="1"/>
  <c r="DO1034" i="1"/>
  <c r="DP1034" i="1"/>
  <c r="CP1035" i="1"/>
  <c r="CQ1035" i="1"/>
  <c r="CR1035" i="1"/>
  <c r="CS1035" i="1"/>
  <c r="CT1035" i="1"/>
  <c r="CU1035" i="1"/>
  <c r="CV1035" i="1"/>
  <c r="CW1035" i="1"/>
  <c r="CX1035" i="1"/>
  <c r="CY1035" i="1"/>
  <c r="CZ1035" i="1"/>
  <c r="DA1035" i="1"/>
  <c r="DB1035" i="1"/>
  <c r="DC1035" i="1"/>
  <c r="DD1035" i="1"/>
  <c r="DE1035" i="1"/>
  <c r="DF1035" i="1"/>
  <c r="DG1035" i="1"/>
  <c r="DH1035" i="1"/>
  <c r="DI1035" i="1"/>
  <c r="DJ1035" i="1"/>
  <c r="DK1035" i="1"/>
  <c r="DL1035" i="1"/>
  <c r="DM1035" i="1"/>
  <c r="DN1035" i="1"/>
  <c r="DO1035" i="1"/>
  <c r="DP1035" i="1"/>
  <c r="CP1036" i="1"/>
  <c r="CQ1036" i="1"/>
  <c r="CR1036" i="1"/>
  <c r="CS1036" i="1"/>
  <c r="CT1036" i="1"/>
  <c r="CU1036" i="1"/>
  <c r="CV1036" i="1"/>
  <c r="CW1036" i="1"/>
  <c r="CX1036" i="1"/>
  <c r="CY1036" i="1"/>
  <c r="CZ1036" i="1"/>
  <c r="DA1036" i="1"/>
  <c r="DB1036" i="1"/>
  <c r="DC1036" i="1"/>
  <c r="DD1036" i="1"/>
  <c r="DE1036" i="1"/>
  <c r="DF1036" i="1"/>
  <c r="DG1036" i="1"/>
  <c r="DH1036" i="1"/>
  <c r="DI1036" i="1"/>
  <c r="DJ1036" i="1"/>
  <c r="DK1036" i="1"/>
  <c r="DL1036" i="1"/>
  <c r="DM1036" i="1"/>
  <c r="DN1036" i="1"/>
  <c r="DO1036" i="1"/>
  <c r="DP1036" i="1"/>
  <c r="CP1037" i="1"/>
  <c r="CQ1037" i="1"/>
  <c r="CR1037" i="1"/>
  <c r="CS1037" i="1"/>
  <c r="CT1037" i="1"/>
  <c r="CU1037" i="1"/>
  <c r="CV1037" i="1"/>
  <c r="CW1037" i="1"/>
  <c r="CX1037" i="1"/>
  <c r="CY1037" i="1"/>
  <c r="CZ1037" i="1"/>
  <c r="DA1037" i="1"/>
  <c r="DB1037" i="1"/>
  <c r="DC1037" i="1"/>
  <c r="DD1037" i="1"/>
  <c r="DE1037" i="1"/>
  <c r="DF1037" i="1"/>
  <c r="DG1037" i="1"/>
  <c r="DH1037" i="1"/>
  <c r="DI1037" i="1"/>
  <c r="DJ1037" i="1"/>
  <c r="DK1037" i="1"/>
  <c r="DL1037" i="1"/>
  <c r="DM1037" i="1"/>
  <c r="DN1037" i="1"/>
  <c r="DO1037" i="1"/>
  <c r="DP1037" i="1"/>
  <c r="CP1038" i="1"/>
  <c r="CQ1038" i="1"/>
  <c r="CR1038" i="1"/>
  <c r="CS1038" i="1"/>
  <c r="CT1038" i="1"/>
  <c r="CU1038" i="1"/>
  <c r="CV1038" i="1"/>
  <c r="CW1038" i="1"/>
  <c r="CX1038" i="1"/>
  <c r="CY1038" i="1"/>
  <c r="CZ1038" i="1"/>
  <c r="DA1038" i="1"/>
  <c r="DB1038" i="1"/>
  <c r="DC1038" i="1"/>
  <c r="DD1038" i="1"/>
  <c r="DE1038" i="1"/>
  <c r="DF1038" i="1"/>
  <c r="DG1038" i="1"/>
  <c r="DH1038" i="1"/>
  <c r="DI1038" i="1"/>
  <c r="DJ1038" i="1"/>
  <c r="DK1038" i="1"/>
  <c r="DL1038" i="1"/>
  <c r="DM1038" i="1"/>
  <c r="DN1038" i="1"/>
  <c r="DO1038" i="1"/>
  <c r="DP1038" i="1"/>
  <c r="CP1039" i="1"/>
  <c r="CQ1039" i="1"/>
  <c r="CR1039" i="1"/>
  <c r="CS1039" i="1"/>
  <c r="CT1039" i="1"/>
  <c r="CU1039" i="1"/>
  <c r="CV1039" i="1"/>
  <c r="CW1039" i="1"/>
  <c r="CX1039" i="1"/>
  <c r="CY1039" i="1"/>
  <c r="CZ1039" i="1"/>
  <c r="DA1039" i="1"/>
  <c r="DB1039" i="1"/>
  <c r="DC1039" i="1"/>
  <c r="DD1039" i="1"/>
  <c r="DE1039" i="1"/>
  <c r="DF1039" i="1"/>
  <c r="DG1039" i="1"/>
  <c r="DH1039" i="1"/>
  <c r="DI1039" i="1"/>
  <c r="DJ1039" i="1"/>
  <c r="DK1039" i="1"/>
  <c r="DL1039" i="1"/>
  <c r="DM1039" i="1"/>
  <c r="DN1039" i="1"/>
  <c r="DO1039" i="1"/>
  <c r="DP1039" i="1"/>
  <c r="CP1040" i="1"/>
  <c r="CQ1040" i="1"/>
  <c r="CR1040" i="1"/>
  <c r="CS1040" i="1"/>
  <c r="CT1040" i="1"/>
  <c r="CU1040" i="1"/>
  <c r="CV1040" i="1"/>
  <c r="CW1040" i="1"/>
  <c r="CX1040" i="1"/>
  <c r="CY1040" i="1"/>
  <c r="CZ1040" i="1"/>
  <c r="DA1040" i="1"/>
  <c r="DB1040" i="1"/>
  <c r="DC1040" i="1"/>
  <c r="DD1040" i="1"/>
  <c r="DE1040" i="1"/>
  <c r="DF1040" i="1"/>
  <c r="DG1040" i="1"/>
  <c r="DH1040" i="1"/>
  <c r="DI1040" i="1"/>
  <c r="DJ1040" i="1"/>
  <c r="DK1040" i="1"/>
  <c r="DL1040" i="1"/>
  <c r="DM1040" i="1"/>
  <c r="DN1040" i="1"/>
  <c r="DO1040" i="1"/>
  <c r="DP1040" i="1"/>
  <c r="CP1041" i="1"/>
  <c r="CQ1041" i="1"/>
  <c r="CR1041" i="1"/>
  <c r="CS1041" i="1"/>
  <c r="CT1041" i="1"/>
  <c r="CU1041" i="1"/>
  <c r="CV1041" i="1"/>
  <c r="CW1041" i="1"/>
  <c r="CX1041" i="1"/>
  <c r="CY1041" i="1"/>
  <c r="CZ1041" i="1"/>
  <c r="DA1041" i="1"/>
  <c r="DB1041" i="1"/>
  <c r="DC1041" i="1"/>
  <c r="DD1041" i="1"/>
  <c r="DE1041" i="1"/>
  <c r="DF1041" i="1"/>
  <c r="DG1041" i="1"/>
  <c r="DH1041" i="1"/>
  <c r="DI1041" i="1"/>
  <c r="DJ1041" i="1"/>
  <c r="DK1041" i="1"/>
  <c r="DL1041" i="1"/>
  <c r="DM1041" i="1"/>
  <c r="DN1041" i="1"/>
  <c r="DO1041" i="1"/>
  <c r="DP1041" i="1"/>
  <c r="CP1042" i="1"/>
  <c r="CQ1042" i="1"/>
  <c r="CR1042" i="1"/>
  <c r="CS1042" i="1"/>
  <c r="CT1042" i="1"/>
  <c r="CU1042" i="1"/>
  <c r="CV1042" i="1"/>
  <c r="CW1042" i="1"/>
  <c r="CX1042" i="1"/>
  <c r="CY1042" i="1"/>
  <c r="CZ1042" i="1"/>
  <c r="DA1042" i="1"/>
  <c r="DB1042" i="1"/>
  <c r="DC1042" i="1"/>
  <c r="DD1042" i="1"/>
  <c r="DE1042" i="1"/>
  <c r="DF1042" i="1"/>
  <c r="DG1042" i="1"/>
  <c r="DH1042" i="1"/>
  <c r="DI1042" i="1"/>
  <c r="DJ1042" i="1"/>
  <c r="DK1042" i="1"/>
  <c r="DL1042" i="1"/>
  <c r="DM1042" i="1"/>
  <c r="DN1042" i="1"/>
  <c r="DO1042" i="1"/>
  <c r="DP1042" i="1"/>
  <c r="CP1043" i="1"/>
  <c r="CQ1043" i="1"/>
  <c r="CR1043" i="1"/>
  <c r="CS1043" i="1"/>
  <c r="CT1043" i="1"/>
  <c r="CU1043" i="1"/>
  <c r="CV1043" i="1"/>
  <c r="CW1043" i="1"/>
  <c r="CX1043" i="1"/>
  <c r="CY1043" i="1"/>
  <c r="CZ1043" i="1"/>
  <c r="DA1043" i="1"/>
  <c r="DB1043" i="1"/>
  <c r="DC1043" i="1"/>
  <c r="DD1043" i="1"/>
  <c r="DE1043" i="1"/>
  <c r="DF1043" i="1"/>
  <c r="DG1043" i="1"/>
  <c r="DH1043" i="1"/>
  <c r="DI1043" i="1"/>
  <c r="DJ1043" i="1"/>
  <c r="DK1043" i="1"/>
  <c r="DL1043" i="1"/>
  <c r="DM1043" i="1"/>
  <c r="DN1043" i="1"/>
  <c r="DO1043" i="1"/>
  <c r="DP1043" i="1"/>
  <c r="CP1044" i="1"/>
  <c r="CQ1044" i="1"/>
  <c r="CR1044" i="1"/>
  <c r="CS1044" i="1"/>
  <c r="CT1044" i="1"/>
  <c r="CU1044" i="1"/>
  <c r="CV1044" i="1"/>
  <c r="CW1044" i="1"/>
  <c r="CX1044" i="1"/>
  <c r="CY1044" i="1"/>
  <c r="CZ1044" i="1"/>
  <c r="DA1044" i="1"/>
  <c r="DB1044" i="1"/>
  <c r="DC1044" i="1"/>
  <c r="DD1044" i="1"/>
  <c r="DE1044" i="1"/>
  <c r="DF1044" i="1"/>
  <c r="DG1044" i="1"/>
  <c r="DH1044" i="1"/>
  <c r="DI1044" i="1"/>
  <c r="DJ1044" i="1"/>
  <c r="DK1044" i="1"/>
  <c r="DL1044" i="1"/>
  <c r="DM1044" i="1"/>
  <c r="DN1044" i="1"/>
  <c r="DO1044" i="1"/>
  <c r="DP1044" i="1"/>
  <c r="CP1045" i="1"/>
  <c r="CQ1045" i="1"/>
  <c r="CR1045" i="1"/>
  <c r="CS1045" i="1"/>
  <c r="CT1045" i="1"/>
  <c r="CU1045" i="1"/>
  <c r="CV1045" i="1"/>
  <c r="CW1045" i="1"/>
  <c r="CX1045" i="1"/>
  <c r="CY1045" i="1"/>
  <c r="CZ1045" i="1"/>
  <c r="DA1045" i="1"/>
  <c r="DB1045" i="1"/>
  <c r="DC1045" i="1"/>
  <c r="DD1045" i="1"/>
  <c r="DE1045" i="1"/>
  <c r="DF1045" i="1"/>
  <c r="DG1045" i="1"/>
  <c r="DH1045" i="1"/>
  <c r="DI1045" i="1"/>
  <c r="DJ1045" i="1"/>
  <c r="DK1045" i="1"/>
  <c r="DL1045" i="1"/>
  <c r="DM1045" i="1"/>
  <c r="DN1045" i="1"/>
  <c r="DO1045" i="1"/>
  <c r="DP1045" i="1"/>
  <c r="CP1046" i="1"/>
  <c r="CQ1046" i="1"/>
  <c r="CR1046" i="1"/>
  <c r="CS1046" i="1"/>
  <c r="CT1046" i="1"/>
  <c r="CU1046" i="1"/>
  <c r="CV1046" i="1"/>
  <c r="CW1046" i="1"/>
  <c r="CX1046" i="1"/>
  <c r="CY1046" i="1"/>
  <c r="CZ1046" i="1"/>
  <c r="DA1046" i="1"/>
  <c r="DB1046" i="1"/>
  <c r="DC1046" i="1"/>
  <c r="DD1046" i="1"/>
  <c r="DE1046" i="1"/>
  <c r="DF1046" i="1"/>
  <c r="DG1046" i="1"/>
  <c r="DH1046" i="1"/>
  <c r="DI1046" i="1"/>
  <c r="DJ1046" i="1"/>
  <c r="DK1046" i="1"/>
  <c r="DL1046" i="1"/>
  <c r="DM1046" i="1"/>
  <c r="DN1046" i="1"/>
  <c r="DO1046" i="1"/>
  <c r="DP1046" i="1"/>
  <c r="CP1047" i="1"/>
  <c r="CQ1047" i="1"/>
  <c r="CR1047" i="1"/>
  <c r="CS1047" i="1"/>
  <c r="CT1047" i="1"/>
  <c r="CU1047" i="1"/>
  <c r="CV1047" i="1"/>
  <c r="CW1047" i="1"/>
  <c r="CX1047" i="1"/>
  <c r="CY1047" i="1"/>
  <c r="CZ1047" i="1"/>
  <c r="DA1047" i="1"/>
  <c r="DB1047" i="1"/>
  <c r="DC1047" i="1"/>
  <c r="DD1047" i="1"/>
  <c r="DE1047" i="1"/>
  <c r="DF1047" i="1"/>
  <c r="DG1047" i="1"/>
  <c r="DH1047" i="1"/>
  <c r="DI1047" i="1"/>
  <c r="DJ1047" i="1"/>
  <c r="DK1047" i="1"/>
  <c r="DL1047" i="1"/>
  <c r="DM1047" i="1"/>
  <c r="DN1047" i="1"/>
  <c r="DO1047" i="1"/>
  <c r="DP1047" i="1"/>
  <c r="CP1048" i="1"/>
  <c r="CQ1048" i="1"/>
  <c r="CR1048" i="1"/>
  <c r="CS1048" i="1"/>
  <c r="CT1048" i="1"/>
  <c r="CU1048" i="1"/>
  <c r="CV1048" i="1"/>
  <c r="CW1048" i="1"/>
  <c r="CX1048" i="1"/>
  <c r="CY1048" i="1"/>
  <c r="CZ1048" i="1"/>
  <c r="DA1048" i="1"/>
  <c r="DB1048" i="1"/>
  <c r="DC1048" i="1"/>
  <c r="DD1048" i="1"/>
  <c r="DE1048" i="1"/>
  <c r="DF1048" i="1"/>
  <c r="DG1048" i="1"/>
  <c r="DH1048" i="1"/>
  <c r="DI1048" i="1"/>
  <c r="DJ1048" i="1"/>
  <c r="DK1048" i="1"/>
  <c r="DL1048" i="1"/>
  <c r="DM1048" i="1"/>
  <c r="DN1048" i="1"/>
  <c r="DO1048" i="1"/>
  <c r="DP1048" i="1"/>
  <c r="CP1049" i="1"/>
  <c r="CQ1049" i="1"/>
  <c r="CR1049" i="1"/>
  <c r="CS1049" i="1"/>
  <c r="CT1049" i="1"/>
  <c r="CU1049" i="1"/>
  <c r="CV1049" i="1"/>
  <c r="CW1049" i="1"/>
  <c r="CX1049" i="1"/>
  <c r="CY1049" i="1"/>
  <c r="CZ1049" i="1"/>
  <c r="DA1049" i="1"/>
  <c r="DB1049" i="1"/>
  <c r="DC1049" i="1"/>
  <c r="DD1049" i="1"/>
  <c r="DE1049" i="1"/>
  <c r="DF1049" i="1"/>
  <c r="DG1049" i="1"/>
  <c r="DH1049" i="1"/>
  <c r="DI1049" i="1"/>
  <c r="DJ1049" i="1"/>
  <c r="DK1049" i="1"/>
  <c r="DL1049" i="1"/>
  <c r="DM1049" i="1"/>
  <c r="DN1049" i="1"/>
  <c r="DO1049" i="1"/>
  <c r="DP1049" i="1"/>
  <c r="CP1050" i="1"/>
  <c r="CQ1050" i="1"/>
  <c r="CR1050" i="1"/>
  <c r="CS1050" i="1"/>
  <c r="CT1050" i="1"/>
  <c r="CU1050" i="1"/>
  <c r="CV1050" i="1"/>
  <c r="CW1050" i="1"/>
  <c r="CX1050" i="1"/>
  <c r="CY1050" i="1"/>
  <c r="CZ1050" i="1"/>
  <c r="DA1050" i="1"/>
  <c r="DB1050" i="1"/>
  <c r="DC1050" i="1"/>
  <c r="DD1050" i="1"/>
  <c r="DE1050" i="1"/>
  <c r="DF1050" i="1"/>
  <c r="DG1050" i="1"/>
  <c r="DH1050" i="1"/>
  <c r="DI1050" i="1"/>
  <c r="DJ1050" i="1"/>
  <c r="DK1050" i="1"/>
  <c r="DL1050" i="1"/>
  <c r="DM1050" i="1"/>
  <c r="DN1050" i="1"/>
  <c r="DO1050" i="1"/>
  <c r="DP1050" i="1"/>
  <c r="CP1051" i="1"/>
  <c r="CQ1051" i="1"/>
  <c r="CR1051" i="1"/>
  <c r="CS1051" i="1"/>
  <c r="CT1051" i="1"/>
  <c r="CU1051" i="1"/>
  <c r="CV1051" i="1"/>
  <c r="CW1051" i="1"/>
  <c r="CX1051" i="1"/>
  <c r="CY1051" i="1"/>
  <c r="CZ1051" i="1"/>
  <c r="DA1051" i="1"/>
  <c r="DB1051" i="1"/>
  <c r="DC1051" i="1"/>
  <c r="DD1051" i="1"/>
  <c r="DE1051" i="1"/>
  <c r="DF1051" i="1"/>
  <c r="DG1051" i="1"/>
  <c r="DH1051" i="1"/>
  <c r="DI1051" i="1"/>
  <c r="DJ1051" i="1"/>
  <c r="DK1051" i="1"/>
  <c r="DL1051" i="1"/>
  <c r="DM1051" i="1"/>
  <c r="DN1051" i="1"/>
  <c r="DO1051" i="1"/>
  <c r="DP1051" i="1"/>
  <c r="CP1052" i="1"/>
  <c r="CQ1052" i="1"/>
  <c r="CR1052" i="1"/>
  <c r="CS1052" i="1"/>
  <c r="CT1052" i="1"/>
  <c r="CU1052" i="1"/>
  <c r="CV1052" i="1"/>
  <c r="CW1052" i="1"/>
  <c r="CX1052" i="1"/>
  <c r="CY1052" i="1"/>
  <c r="CZ1052" i="1"/>
  <c r="DA1052" i="1"/>
  <c r="DB1052" i="1"/>
  <c r="DC1052" i="1"/>
  <c r="DD1052" i="1"/>
  <c r="DE1052" i="1"/>
  <c r="DF1052" i="1"/>
  <c r="DG1052" i="1"/>
  <c r="DH1052" i="1"/>
  <c r="DI1052" i="1"/>
  <c r="DJ1052" i="1"/>
  <c r="DK1052" i="1"/>
  <c r="DL1052" i="1"/>
  <c r="DM1052" i="1"/>
  <c r="DN1052" i="1"/>
  <c r="DO1052" i="1"/>
  <c r="DP1052" i="1"/>
  <c r="CP1053" i="1"/>
  <c r="CQ1053" i="1"/>
  <c r="CR1053" i="1"/>
  <c r="CS1053" i="1"/>
  <c r="CT1053" i="1"/>
  <c r="CU1053" i="1"/>
  <c r="CV1053" i="1"/>
  <c r="CW1053" i="1"/>
  <c r="CX1053" i="1"/>
  <c r="CY1053" i="1"/>
  <c r="CZ1053" i="1"/>
  <c r="DA1053" i="1"/>
  <c r="DB1053" i="1"/>
  <c r="DC1053" i="1"/>
  <c r="DD1053" i="1"/>
  <c r="DE1053" i="1"/>
  <c r="DF1053" i="1"/>
  <c r="DG1053" i="1"/>
  <c r="DH1053" i="1"/>
  <c r="DI1053" i="1"/>
  <c r="DJ1053" i="1"/>
  <c r="DK1053" i="1"/>
  <c r="DL1053" i="1"/>
  <c r="DM1053" i="1"/>
  <c r="DN1053" i="1"/>
  <c r="DO1053" i="1"/>
  <c r="DP1053" i="1"/>
  <c r="CP1054" i="1"/>
  <c r="CQ1054" i="1"/>
  <c r="CR1054" i="1"/>
  <c r="CS1054" i="1"/>
  <c r="CT1054" i="1"/>
  <c r="CU1054" i="1"/>
  <c r="CV1054" i="1"/>
  <c r="CW1054" i="1"/>
  <c r="CX1054" i="1"/>
  <c r="CY1054" i="1"/>
  <c r="CZ1054" i="1"/>
  <c r="DA1054" i="1"/>
  <c r="DB1054" i="1"/>
  <c r="DC1054" i="1"/>
  <c r="DD1054" i="1"/>
  <c r="DE1054" i="1"/>
  <c r="DF1054" i="1"/>
  <c r="DG1054" i="1"/>
  <c r="DH1054" i="1"/>
  <c r="DI1054" i="1"/>
  <c r="DJ1054" i="1"/>
  <c r="DK1054" i="1"/>
  <c r="DL1054" i="1"/>
  <c r="DM1054" i="1"/>
  <c r="DN1054" i="1"/>
  <c r="DO1054" i="1"/>
  <c r="DP1054" i="1"/>
  <c r="CP1055" i="1"/>
  <c r="CQ1055" i="1"/>
  <c r="CR1055" i="1"/>
  <c r="CS1055" i="1"/>
  <c r="CT1055" i="1"/>
  <c r="CU1055" i="1"/>
  <c r="CV1055" i="1"/>
  <c r="CW1055" i="1"/>
  <c r="CX1055" i="1"/>
  <c r="CY1055" i="1"/>
  <c r="CZ1055" i="1"/>
  <c r="DA1055" i="1"/>
  <c r="DB1055" i="1"/>
  <c r="DC1055" i="1"/>
  <c r="DD1055" i="1"/>
  <c r="DE1055" i="1"/>
  <c r="DF1055" i="1"/>
  <c r="DG1055" i="1"/>
  <c r="DH1055" i="1"/>
  <c r="DI1055" i="1"/>
  <c r="DJ1055" i="1"/>
  <c r="DK1055" i="1"/>
  <c r="DL1055" i="1"/>
  <c r="DM1055" i="1"/>
  <c r="DN1055" i="1"/>
  <c r="DO1055" i="1"/>
  <c r="DP1055" i="1"/>
  <c r="CP1056" i="1"/>
  <c r="CQ1056" i="1"/>
  <c r="CR1056" i="1"/>
  <c r="CS1056" i="1"/>
  <c r="CT1056" i="1"/>
  <c r="CU1056" i="1"/>
  <c r="CV1056" i="1"/>
  <c r="CW1056" i="1"/>
  <c r="CX1056" i="1"/>
  <c r="CY1056" i="1"/>
  <c r="CZ1056" i="1"/>
  <c r="DA1056" i="1"/>
  <c r="DB1056" i="1"/>
  <c r="DC1056" i="1"/>
  <c r="DD1056" i="1"/>
  <c r="DE1056" i="1"/>
  <c r="DF1056" i="1"/>
  <c r="DG1056" i="1"/>
  <c r="DH1056" i="1"/>
  <c r="DI1056" i="1"/>
  <c r="DJ1056" i="1"/>
  <c r="DK1056" i="1"/>
  <c r="DL1056" i="1"/>
  <c r="DM1056" i="1"/>
  <c r="DN1056" i="1"/>
  <c r="DO1056" i="1"/>
  <c r="DP1056" i="1"/>
  <c r="CP1057" i="1"/>
  <c r="CQ1057" i="1"/>
  <c r="CR1057" i="1"/>
  <c r="CS1057" i="1"/>
  <c r="CT1057" i="1"/>
  <c r="CU1057" i="1"/>
  <c r="CV1057" i="1"/>
  <c r="CW1057" i="1"/>
  <c r="CX1057" i="1"/>
  <c r="CY1057" i="1"/>
  <c r="CZ1057" i="1"/>
  <c r="DA1057" i="1"/>
  <c r="DB1057" i="1"/>
  <c r="DC1057" i="1"/>
  <c r="DD1057" i="1"/>
  <c r="DE1057" i="1"/>
  <c r="DF1057" i="1"/>
  <c r="DG1057" i="1"/>
  <c r="DH1057" i="1"/>
  <c r="DI1057" i="1"/>
  <c r="DJ1057" i="1"/>
  <c r="DK1057" i="1"/>
  <c r="DL1057" i="1"/>
  <c r="DM1057" i="1"/>
  <c r="DN1057" i="1"/>
  <c r="DO1057" i="1"/>
  <c r="DP1057" i="1"/>
  <c r="CP1058" i="1"/>
  <c r="CQ1058" i="1"/>
  <c r="CR1058" i="1"/>
  <c r="CS1058" i="1"/>
  <c r="CT1058" i="1"/>
  <c r="CU1058" i="1"/>
  <c r="CV1058" i="1"/>
  <c r="CW1058" i="1"/>
  <c r="CX1058" i="1"/>
  <c r="CY1058" i="1"/>
  <c r="CZ1058" i="1"/>
  <c r="DA1058" i="1"/>
  <c r="DB1058" i="1"/>
  <c r="DC1058" i="1"/>
  <c r="DD1058" i="1"/>
  <c r="DE1058" i="1"/>
  <c r="DF1058" i="1"/>
  <c r="DG1058" i="1"/>
  <c r="DH1058" i="1"/>
  <c r="DI1058" i="1"/>
  <c r="DJ1058" i="1"/>
  <c r="DK1058" i="1"/>
  <c r="DL1058" i="1"/>
  <c r="DM1058" i="1"/>
  <c r="DN1058" i="1"/>
  <c r="DO1058" i="1"/>
  <c r="DP1058" i="1"/>
  <c r="CP1059" i="1"/>
  <c r="CQ1059" i="1"/>
  <c r="CR1059" i="1"/>
  <c r="CS1059" i="1"/>
  <c r="CT1059" i="1"/>
  <c r="CU1059" i="1"/>
  <c r="CV1059" i="1"/>
  <c r="CW1059" i="1"/>
  <c r="CX1059" i="1"/>
  <c r="CY1059" i="1"/>
  <c r="CZ1059" i="1"/>
  <c r="DA1059" i="1"/>
  <c r="DB1059" i="1"/>
  <c r="DC1059" i="1"/>
  <c r="DD1059" i="1"/>
  <c r="DE1059" i="1"/>
  <c r="DF1059" i="1"/>
  <c r="DG1059" i="1"/>
  <c r="DH1059" i="1"/>
  <c r="DI1059" i="1"/>
  <c r="DJ1059" i="1"/>
  <c r="DK1059" i="1"/>
  <c r="DL1059" i="1"/>
  <c r="DM1059" i="1"/>
  <c r="DN1059" i="1"/>
  <c r="DO1059" i="1"/>
  <c r="DP1059" i="1"/>
  <c r="CP1060" i="1"/>
  <c r="CQ1060" i="1"/>
  <c r="CR1060" i="1"/>
  <c r="CS1060" i="1"/>
  <c r="CT1060" i="1"/>
  <c r="CU1060" i="1"/>
  <c r="CV1060" i="1"/>
  <c r="CW1060" i="1"/>
  <c r="CX1060" i="1"/>
  <c r="CY1060" i="1"/>
  <c r="CZ1060" i="1"/>
  <c r="DA1060" i="1"/>
  <c r="DB1060" i="1"/>
  <c r="DC1060" i="1"/>
  <c r="DD1060" i="1"/>
  <c r="DE1060" i="1"/>
  <c r="DF1060" i="1"/>
  <c r="DG1060" i="1"/>
  <c r="DH1060" i="1"/>
  <c r="DI1060" i="1"/>
  <c r="DJ1060" i="1"/>
  <c r="DK1060" i="1"/>
  <c r="DL1060" i="1"/>
  <c r="DM1060" i="1"/>
  <c r="DN1060" i="1"/>
  <c r="DO1060" i="1"/>
  <c r="DP1060" i="1"/>
  <c r="CP1061" i="1"/>
  <c r="CQ1061" i="1"/>
  <c r="CR1061" i="1"/>
  <c r="CS1061" i="1"/>
  <c r="CT1061" i="1"/>
  <c r="CU1061" i="1"/>
  <c r="CV1061" i="1"/>
  <c r="CW1061" i="1"/>
  <c r="CX1061" i="1"/>
  <c r="CY1061" i="1"/>
  <c r="CZ1061" i="1"/>
  <c r="DA1061" i="1"/>
  <c r="DB1061" i="1"/>
  <c r="DC1061" i="1"/>
  <c r="DD1061" i="1"/>
  <c r="DE1061" i="1"/>
  <c r="DF1061" i="1"/>
  <c r="DG1061" i="1"/>
  <c r="DH1061" i="1"/>
  <c r="DI1061" i="1"/>
  <c r="DJ1061" i="1"/>
  <c r="DK1061" i="1"/>
  <c r="DL1061" i="1"/>
  <c r="DM1061" i="1"/>
  <c r="DN1061" i="1"/>
  <c r="DO1061" i="1"/>
  <c r="DP1061" i="1"/>
  <c r="CP1062" i="1"/>
  <c r="CQ1062" i="1"/>
  <c r="CR1062" i="1"/>
  <c r="CS1062" i="1"/>
  <c r="CT1062" i="1"/>
  <c r="CU1062" i="1"/>
  <c r="CV1062" i="1"/>
  <c r="CW1062" i="1"/>
  <c r="CX1062" i="1"/>
  <c r="CY1062" i="1"/>
  <c r="CZ1062" i="1"/>
  <c r="DA1062" i="1"/>
  <c r="DB1062" i="1"/>
  <c r="DC1062" i="1"/>
  <c r="DD1062" i="1"/>
  <c r="DE1062" i="1"/>
  <c r="DF1062" i="1"/>
  <c r="DG1062" i="1"/>
  <c r="DH1062" i="1"/>
  <c r="DI1062" i="1"/>
  <c r="DJ1062" i="1"/>
  <c r="DK1062" i="1"/>
  <c r="DL1062" i="1"/>
  <c r="DM1062" i="1"/>
  <c r="DN1062" i="1"/>
  <c r="DO1062" i="1"/>
  <c r="DP1062" i="1"/>
  <c r="CP1063" i="1"/>
  <c r="CQ1063" i="1"/>
  <c r="CR1063" i="1"/>
  <c r="CS1063" i="1"/>
  <c r="CT1063" i="1"/>
  <c r="CU1063" i="1"/>
  <c r="CV1063" i="1"/>
  <c r="CW1063" i="1"/>
  <c r="CX1063" i="1"/>
  <c r="CY1063" i="1"/>
  <c r="CZ1063" i="1"/>
  <c r="DA1063" i="1"/>
  <c r="DB1063" i="1"/>
  <c r="DC1063" i="1"/>
  <c r="DD1063" i="1"/>
  <c r="DE1063" i="1"/>
  <c r="DF1063" i="1"/>
  <c r="DG1063" i="1"/>
  <c r="DH1063" i="1"/>
  <c r="DI1063" i="1"/>
  <c r="DJ1063" i="1"/>
  <c r="DK1063" i="1"/>
  <c r="DL1063" i="1"/>
  <c r="DM1063" i="1"/>
  <c r="DN1063" i="1"/>
  <c r="DO1063" i="1"/>
  <c r="DP1063" i="1"/>
  <c r="CP1064" i="1"/>
  <c r="CQ1064" i="1"/>
  <c r="CR1064" i="1"/>
  <c r="CS1064" i="1"/>
  <c r="CT1064" i="1"/>
  <c r="CU1064" i="1"/>
  <c r="CV1064" i="1"/>
  <c r="CW1064" i="1"/>
  <c r="CX1064" i="1"/>
  <c r="CY1064" i="1"/>
  <c r="CZ1064" i="1"/>
  <c r="DA1064" i="1"/>
  <c r="DB1064" i="1"/>
  <c r="DC1064" i="1"/>
  <c r="DD1064" i="1"/>
  <c r="DE1064" i="1"/>
  <c r="DF1064" i="1"/>
  <c r="DG1064" i="1"/>
  <c r="DH1064" i="1"/>
  <c r="DI1064" i="1"/>
  <c r="DJ1064" i="1"/>
  <c r="DK1064" i="1"/>
  <c r="DL1064" i="1"/>
  <c r="DM1064" i="1"/>
  <c r="DN1064" i="1"/>
  <c r="DO1064" i="1"/>
  <c r="DP1064" i="1"/>
  <c r="CP1065" i="1"/>
  <c r="CQ1065" i="1"/>
  <c r="CR1065" i="1"/>
  <c r="CS1065" i="1"/>
  <c r="CT1065" i="1"/>
  <c r="CU1065" i="1"/>
  <c r="CV1065" i="1"/>
  <c r="CW1065" i="1"/>
  <c r="CX1065" i="1"/>
  <c r="CY1065" i="1"/>
  <c r="CZ1065" i="1"/>
  <c r="DA1065" i="1"/>
  <c r="DB1065" i="1"/>
  <c r="DC1065" i="1"/>
  <c r="DD1065" i="1"/>
  <c r="DE1065" i="1"/>
  <c r="DF1065" i="1"/>
  <c r="DG1065" i="1"/>
  <c r="DH1065" i="1"/>
  <c r="DI1065" i="1"/>
  <c r="DJ1065" i="1"/>
  <c r="DK1065" i="1"/>
  <c r="DL1065" i="1"/>
  <c r="DM1065" i="1"/>
  <c r="DN1065" i="1"/>
  <c r="DO1065" i="1"/>
  <c r="DP1065" i="1"/>
  <c r="CP1066" i="1"/>
  <c r="CQ1066" i="1"/>
  <c r="CR1066" i="1"/>
  <c r="CS1066" i="1"/>
  <c r="CT1066" i="1"/>
  <c r="CU1066" i="1"/>
  <c r="CV1066" i="1"/>
  <c r="CW1066" i="1"/>
  <c r="CX1066" i="1"/>
  <c r="CY1066" i="1"/>
  <c r="CZ1066" i="1"/>
  <c r="DA1066" i="1"/>
  <c r="DB1066" i="1"/>
  <c r="DC1066" i="1"/>
  <c r="DD1066" i="1"/>
  <c r="DE1066" i="1"/>
  <c r="DF1066" i="1"/>
  <c r="DG1066" i="1"/>
  <c r="DH1066" i="1"/>
  <c r="DI1066" i="1"/>
  <c r="DJ1066" i="1"/>
  <c r="DK1066" i="1"/>
  <c r="DL1066" i="1"/>
  <c r="DM1066" i="1"/>
  <c r="DN1066" i="1"/>
  <c r="DO1066" i="1"/>
  <c r="DP1066" i="1"/>
  <c r="CP1067" i="1"/>
  <c r="CQ1067" i="1"/>
  <c r="CR1067" i="1"/>
  <c r="CS1067" i="1"/>
  <c r="CT1067" i="1"/>
  <c r="CU1067" i="1"/>
  <c r="CV1067" i="1"/>
  <c r="CW1067" i="1"/>
  <c r="CX1067" i="1"/>
  <c r="CY1067" i="1"/>
  <c r="CZ1067" i="1"/>
  <c r="DA1067" i="1"/>
  <c r="DB1067" i="1"/>
  <c r="DC1067" i="1"/>
  <c r="DD1067" i="1"/>
  <c r="DE1067" i="1"/>
  <c r="DF1067" i="1"/>
  <c r="DG1067" i="1"/>
  <c r="DH1067" i="1"/>
  <c r="DI1067" i="1"/>
  <c r="DJ1067" i="1"/>
  <c r="DK1067" i="1"/>
  <c r="DL1067" i="1"/>
  <c r="DM1067" i="1"/>
  <c r="DN1067" i="1"/>
  <c r="DO1067" i="1"/>
  <c r="DP1067" i="1"/>
  <c r="CP1068" i="1"/>
  <c r="CQ1068" i="1"/>
  <c r="CR1068" i="1"/>
  <c r="CS1068" i="1"/>
  <c r="CT1068" i="1"/>
  <c r="CU1068" i="1"/>
  <c r="CV1068" i="1"/>
  <c r="CW1068" i="1"/>
  <c r="CX1068" i="1"/>
  <c r="CY1068" i="1"/>
  <c r="CZ1068" i="1"/>
  <c r="DA1068" i="1"/>
  <c r="DB1068" i="1"/>
  <c r="DC1068" i="1"/>
  <c r="DD1068" i="1"/>
  <c r="DE1068" i="1"/>
  <c r="DF1068" i="1"/>
  <c r="DG1068" i="1"/>
  <c r="DH1068" i="1"/>
  <c r="DI1068" i="1"/>
  <c r="DJ1068" i="1"/>
  <c r="DK1068" i="1"/>
  <c r="DL1068" i="1"/>
  <c r="DM1068" i="1"/>
  <c r="DN1068" i="1"/>
  <c r="DO1068" i="1"/>
  <c r="DP1068" i="1"/>
  <c r="CP1069" i="1"/>
  <c r="CQ1069" i="1"/>
  <c r="CR1069" i="1"/>
  <c r="CS1069" i="1"/>
  <c r="CT1069" i="1"/>
  <c r="CU1069" i="1"/>
  <c r="CV1069" i="1"/>
  <c r="CW1069" i="1"/>
  <c r="CX1069" i="1"/>
  <c r="CY1069" i="1"/>
  <c r="CZ1069" i="1"/>
  <c r="DA1069" i="1"/>
  <c r="DB1069" i="1"/>
  <c r="DC1069" i="1"/>
  <c r="DD1069" i="1"/>
  <c r="DE1069" i="1"/>
  <c r="DF1069" i="1"/>
  <c r="DG1069" i="1"/>
  <c r="DH1069" i="1"/>
  <c r="DI1069" i="1"/>
  <c r="DJ1069" i="1"/>
  <c r="DK1069" i="1"/>
  <c r="DL1069" i="1"/>
  <c r="DM1069" i="1"/>
  <c r="DN1069" i="1"/>
  <c r="DO1069" i="1"/>
  <c r="DP1069" i="1"/>
  <c r="CP1070" i="1"/>
  <c r="CQ1070" i="1"/>
  <c r="CR1070" i="1"/>
  <c r="CS1070" i="1"/>
  <c r="CT1070" i="1"/>
  <c r="CU1070" i="1"/>
  <c r="CV1070" i="1"/>
  <c r="CW1070" i="1"/>
  <c r="CX1070" i="1"/>
  <c r="CY1070" i="1"/>
  <c r="CZ1070" i="1"/>
  <c r="DA1070" i="1"/>
  <c r="DB1070" i="1"/>
  <c r="DC1070" i="1"/>
  <c r="DD1070" i="1"/>
  <c r="DE1070" i="1"/>
  <c r="DF1070" i="1"/>
  <c r="DG1070" i="1"/>
  <c r="DH1070" i="1"/>
  <c r="DI1070" i="1"/>
  <c r="DJ1070" i="1"/>
  <c r="DK1070" i="1"/>
  <c r="DL1070" i="1"/>
  <c r="DM1070" i="1"/>
  <c r="DN1070" i="1"/>
  <c r="DO1070" i="1"/>
  <c r="DP1070" i="1"/>
  <c r="CP1071" i="1"/>
  <c r="CQ1071" i="1"/>
  <c r="CR1071" i="1"/>
  <c r="CS1071" i="1"/>
  <c r="CT1071" i="1"/>
  <c r="CU1071" i="1"/>
  <c r="CV1071" i="1"/>
  <c r="CW1071" i="1"/>
  <c r="CX1071" i="1"/>
  <c r="CY1071" i="1"/>
  <c r="CZ1071" i="1"/>
  <c r="DA1071" i="1"/>
  <c r="DB1071" i="1"/>
  <c r="DC1071" i="1"/>
  <c r="DD1071" i="1"/>
  <c r="DE1071" i="1"/>
  <c r="DF1071" i="1"/>
  <c r="DG1071" i="1"/>
  <c r="DH1071" i="1"/>
  <c r="DI1071" i="1"/>
  <c r="DJ1071" i="1"/>
  <c r="DK1071" i="1"/>
  <c r="DL1071" i="1"/>
  <c r="DM1071" i="1"/>
  <c r="DN1071" i="1"/>
  <c r="DO1071" i="1"/>
  <c r="DP1071" i="1"/>
  <c r="CP1072" i="1"/>
  <c r="CQ1072" i="1"/>
  <c r="CR1072" i="1"/>
  <c r="CS1072" i="1"/>
  <c r="CT1072" i="1"/>
  <c r="CU1072" i="1"/>
  <c r="CV1072" i="1"/>
  <c r="CW1072" i="1"/>
  <c r="CX1072" i="1"/>
  <c r="CY1072" i="1"/>
  <c r="CZ1072" i="1"/>
  <c r="DA1072" i="1"/>
  <c r="DB1072" i="1"/>
  <c r="DC1072" i="1"/>
  <c r="DD1072" i="1"/>
  <c r="DE1072" i="1"/>
  <c r="DF1072" i="1"/>
  <c r="DG1072" i="1"/>
  <c r="DH1072" i="1"/>
  <c r="DI1072" i="1"/>
  <c r="DJ1072" i="1"/>
  <c r="DK1072" i="1"/>
  <c r="DL1072" i="1"/>
  <c r="DM1072" i="1"/>
  <c r="DN1072" i="1"/>
  <c r="DO1072" i="1"/>
  <c r="DP1072" i="1"/>
  <c r="CP1073" i="1"/>
  <c r="CQ1073" i="1"/>
  <c r="CR1073" i="1"/>
  <c r="CS1073" i="1"/>
  <c r="CT1073" i="1"/>
  <c r="CU1073" i="1"/>
  <c r="CV1073" i="1"/>
  <c r="CW1073" i="1"/>
  <c r="CX1073" i="1"/>
  <c r="CY1073" i="1"/>
  <c r="CZ1073" i="1"/>
  <c r="DA1073" i="1"/>
  <c r="DB1073" i="1"/>
  <c r="DC1073" i="1"/>
  <c r="DD1073" i="1"/>
  <c r="DE1073" i="1"/>
  <c r="DF1073" i="1"/>
  <c r="DG1073" i="1"/>
  <c r="DH1073" i="1"/>
  <c r="DI1073" i="1"/>
  <c r="DJ1073" i="1"/>
  <c r="DK1073" i="1"/>
  <c r="DL1073" i="1"/>
  <c r="DM1073" i="1"/>
  <c r="DN1073" i="1"/>
  <c r="DO1073" i="1"/>
  <c r="DP1073" i="1"/>
  <c r="CP1074" i="1"/>
  <c r="CQ1074" i="1"/>
  <c r="CR1074" i="1"/>
  <c r="CS1074" i="1"/>
  <c r="CT1074" i="1"/>
  <c r="CU1074" i="1"/>
  <c r="CV1074" i="1"/>
  <c r="CW1074" i="1"/>
  <c r="CX1074" i="1"/>
  <c r="CY1074" i="1"/>
  <c r="CZ1074" i="1"/>
  <c r="DA1074" i="1"/>
  <c r="DB1074" i="1"/>
  <c r="DC1074" i="1"/>
  <c r="DD1074" i="1"/>
  <c r="DE1074" i="1"/>
  <c r="DF1074" i="1"/>
  <c r="DG1074" i="1"/>
  <c r="DH1074" i="1"/>
  <c r="DI1074" i="1"/>
  <c r="DJ1074" i="1"/>
  <c r="DK1074" i="1"/>
  <c r="DL1074" i="1"/>
  <c r="DM1074" i="1"/>
  <c r="DN1074" i="1"/>
  <c r="DO1074" i="1"/>
  <c r="DP1074" i="1"/>
  <c r="CP1075" i="1"/>
  <c r="CQ1075" i="1"/>
  <c r="CR1075" i="1"/>
  <c r="CS1075" i="1"/>
  <c r="CT1075" i="1"/>
  <c r="CU1075" i="1"/>
  <c r="CV1075" i="1"/>
  <c r="CW1075" i="1"/>
  <c r="CX1075" i="1"/>
  <c r="CY1075" i="1"/>
  <c r="CZ1075" i="1"/>
  <c r="DA1075" i="1"/>
  <c r="DB1075" i="1"/>
  <c r="DC1075" i="1"/>
  <c r="DD1075" i="1"/>
  <c r="DE1075" i="1"/>
  <c r="DF1075" i="1"/>
  <c r="DG1075" i="1"/>
  <c r="DH1075" i="1"/>
  <c r="DI1075" i="1"/>
  <c r="DJ1075" i="1"/>
  <c r="DK1075" i="1"/>
  <c r="DL1075" i="1"/>
  <c r="DM1075" i="1"/>
  <c r="DN1075" i="1"/>
  <c r="DO1075" i="1"/>
  <c r="DP1075" i="1"/>
  <c r="CP1076" i="1"/>
  <c r="CQ1076" i="1"/>
  <c r="CR1076" i="1"/>
  <c r="CS1076" i="1"/>
  <c r="CT1076" i="1"/>
  <c r="CU1076" i="1"/>
  <c r="CV1076" i="1"/>
  <c r="CW1076" i="1"/>
  <c r="CX1076" i="1"/>
  <c r="CY1076" i="1"/>
  <c r="CZ1076" i="1"/>
  <c r="DA1076" i="1"/>
  <c r="DB1076" i="1"/>
  <c r="DC1076" i="1"/>
  <c r="DD1076" i="1"/>
  <c r="DE1076" i="1"/>
  <c r="DF1076" i="1"/>
  <c r="DG1076" i="1"/>
  <c r="DH1076" i="1"/>
  <c r="DI1076" i="1"/>
  <c r="DJ1076" i="1"/>
  <c r="DK1076" i="1"/>
  <c r="DL1076" i="1"/>
  <c r="DM1076" i="1"/>
  <c r="DN1076" i="1"/>
  <c r="DO1076" i="1"/>
  <c r="DP1076" i="1"/>
  <c r="CP1077" i="1"/>
  <c r="CQ1077" i="1"/>
  <c r="CR1077" i="1"/>
  <c r="CS1077" i="1"/>
  <c r="CT1077" i="1"/>
  <c r="CU1077" i="1"/>
  <c r="CV1077" i="1"/>
  <c r="CW1077" i="1"/>
  <c r="CX1077" i="1"/>
  <c r="CY1077" i="1"/>
  <c r="CZ1077" i="1"/>
  <c r="DA1077" i="1"/>
  <c r="DB1077" i="1"/>
  <c r="DC1077" i="1"/>
  <c r="DD1077" i="1"/>
  <c r="DE1077" i="1"/>
  <c r="DF1077" i="1"/>
  <c r="DG1077" i="1"/>
  <c r="DH1077" i="1"/>
  <c r="DI1077" i="1"/>
  <c r="DJ1077" i="1"/>
  <c r="DK1077" i="1"/>
  <c r="DL1077" i="1"/>
  <c r="DM1077" i="1"/>
  <c r="DN1077" i="1"/>
  <c r="DO1077" i="1"/>
  <c r="DP1077" i="1"/>
  <c r="CP1078" i="1"/>
  <c r="CQ1078" i="1"/>
  <c r="CR1078" i="1"/>
  <c r="CS1078" i="1"/>
  <c r="CT1078" i="1"/>
  <c r="CU1078" i="1"/>
  <c r="CV1078" i="1"/>
  <c r="CW1078" i="1"/>
  <c r="CX1078" i="1"/>
  <c r="CY1078" i="1"/>
  <c r="CZ1078" i="1"/>
  <c r="DA1078" i="1"/>
  <c r="DB1078" i="1"/>
  <c r="DC1078" i="1"/>
  <c r="DD1078" i="1"/>
  <c r="DE1078" i="1"/>
  <c r="DF1078" i="1"/>
  <c r="DG1078" i="1"/>
  <c r="DH1078" i="1"/>
  <c r="DI1078" i="1"/>
  <c r="DJ1078" i="1"/>
  <c r="DK1078" i="1"/>
  <c r="DL1078" i="1"/>
  <c r="DM1078" i="1"/>
  <c r="DN1078" i="1"/>
  <c r="DO1078" i="1"/>
  <c r="DP1078" i="1"/>
  <c r="CP1079" i="1"/>
  <c r="CQ1079" i="1"/>
  <c r="CR1079" i="1"/>
  <c r="CS1079" i="1"/>
  <c r="CT1079" i="1"/>
  <c r="CU1079" i="1"/>
  <c r="CV1079" i="1"/>
  <c r="CW1079" i="1"/>
  <c r="CX1079" i="1"/>
  <c r="CY1079" i="1"/>
  <c r="CZ1079" i="1"/>
  <c r="DA1079" i="1"/>
  <c r="DB1079" i="1"/>
  <c r="DC1079" i="1"/>
  <c r="DD1079" i="1"/>
  <c r="DE1079" i="1"/>
  <c r="DF1079" i="1"/>
  <c r="DG1079" i="1"/>
  <c r="DH1079" i="1"/>
  <c r="DI1079" i="1"/>
  <c r="DJ1079" i="1"/>
  <c r="DK1079" i="1"/>
  <c r="DL1079" i="1"/>
  <c r="DM1079" i="1"/>
  <c r="DN1079" i="1"/>
  <c r="DO1079" i="1"/>
  <c r="DP1079" i="1"/>
  <c r="CP1080" i="1"/>
  <c r="CQ1080" i="1"/>
  <c r="CR1080" i="1"/>
  <c r="CS1080" i="1"/>
  <c r="CT1080" i="1"/>
  <c r="CU1080" i="1"/>
  <c r="CV1080" i="1"/>
  <c r="CW1080" i="1"/>
  <c r="CX1080" i="1"/>
  <c r="CY1080" i="1"/>
  <c r="CZ1080" i="1"/>
  <c r="DA1080" i="1"/>
  <c r="DB1080" i="1"/>
  <c r="DC1080" i="1"/>
  <c r="DD1080" i="1"/>
  <c r="DE1080" i="1"/>
  <c r="DF1080" i="1"/>
  <c r="DG1080" i="1"/>
  <c r="DH1080" i="1"/>
  <c r="DI1080" i="1"/>
  <c r="DJ1080" i="1"/>
  <c r="DK1080" i="1"/>
  <c r="DL1080" i="1"/>
  <c r="DM1080" i="1"/>
  <c r="DN1080" i="1"/>
  <c r="DO1080" i="1"/>
  <c r="DP1080" i="1"/>
  <c r="CP1081" i="1"/>
  <c r="CQ1081" i="1"/>
  <c r="CR1081" i="1"/>
  <c r="CS1081" i="1"/>
  <c r="CT1081" i="1"/>
  <c r="CU1081" i="1"/>
  <c r="CV1081" i="1"/>
  <c r="CW1081" i="1"/>
  <c r="CX1081" i="1"/>
  <c r="CY1081" i="1"/>
  <c r="CZ1081" i="1"/>
  <c r="DA1081" i="1"/>
  <c r="DB1081" i="1"/>
  <c r="DC1081" i="1"/>
  <c r="DD1081" i="1"/>
  <c r="DE1081" i="1"/>
  <c r="DF1081" i="1"/>
  <c r="DG1081" i="1"/>
  <c r="DH1081" i="1"/>
  <c r="DI1081" i="1"/>
  <c r="DJ1081" i="1"/>
  <c r="DK1081" i="1"/>
  <c r="DL1081" i="1"/>
  <c r="DM1081" i="1"/>
  <c r="DN1081" i="1"/>
  <c r="DO1081" i="1"/>
  <c r="DP1081" i="1"/>
  <c r="CP1082" i="1"/>
  <c r="CQ1082" i="1"/>
  <c r="CR1082" i="1"/>
  <c r="CS1082" i="1"/>
  <c r="CT1082" i="1"/>
  <c r="CU1082" i="1"/>
  <c r="CV1082" i="1"/>
  <c r="CW1082" i="1"/>
  <c r="CX1082" i="1"/>
  <c r="CY1082" i="1"/>
  <c r="CZ1082" i="1"/>
  <c r="DA1082" i="1"/>
  <c r="DB1082" i="1"/>
  <c r="DC1082" i="1"/>
  <c r="DD1082" i="1"/>
  <c r="DE1082" i="1"/>
  <c r="DF1082" i="1"/>
  <c r="DG1082" i="1"/>
  <c r="DH1082" i="1"/>
  <c r="DI1082" i="1"/>
  <c r="DJ1082" i="1"/>
  <c r="DK1082" i="1"/>
  <c r="DL1082" i="1"/>
  <c r="DM1082" i="1"/>
  <c r="DN1082" i="1"/>
  <c r="DO1082" i="1"/>
  <c r="DP1082" i="1"/>
  <c r="CP1083" i="1"/>
  <c r="CQ1083" i="1"/>
  <c r="CR1083" i="1"/>
  <c r="CS1083" i="1"/>
  <c r="CT1083" i="1"/>
  <c r="CU1083" i="1"/>
  <c r="CV1083" i="1"/>
  <c r="CW1083" i="1"/>
  <c r="CX1083" i="1"/>
  <c r="CY1083" i="1"/>
  <c r="CZ1083" i="1"/>
  <c r="DA1083" i="1"/>
  <c r="DB1083" i="1"/>
  <c r="DC1083" i="1"/>
  <c r="DD1083" i="1"/>
  <c r="DE1083" i="1"/>
  <c r="DF1083" i="1"/>
  <c r="DG1083" i="1"/>
  <c r="DH1083" i="1"/>
  <c r="DI1083" i="1"/>
  <c r="DJ1083" i="1"/>
  <c r="DK1083" i="1"/>
  <c r="DL1083" i="1"/>
  <c r="DM1083" i="1"/>
  <c r="DN1083" i="1"/>
  <c r="DO1083" i="1"/>
  <c r="DP1083" i="1"/>
  <c r="CP1084" i="1"/>
  <c r="CQ1084" i="1"/>
  <c r="CR1084" i="1"/>
  <c r="CS1084" i="1"/>
  <c r="CT1084" i="1"/>
  <c r="CU1084" i="1"/>
  <c r="CV1084" i="1"/>
  <c r="CW1084" i="1"/>
  <c r="CX1084" i="1"/>
  <c r="CY1084" i="1"/>
  <c r="CZ1084" i="1"/>
  <c r="DA1084" i="1"/>
  <c r="DB1084" i="1"/>
  <c r="DC1084" i="1"/>
  <c r="DD1084" i="1"/>
  <c r="DE1084" i="1"/>
  <c r="DF1084" i="1"/>
  <c r="DG1084" i="1"/>
  <c r="DH1084" i="1"/>
  <c r="DI1084" i="1"/>
  <c r="DJ1084" i="1"/>
  <c r="DK1084" i="1"/>
  <c r="DL1084" i="1"/>
  <c r="DM1084" i="1"/>
  <c r="DN1084" i="1"/>
  <c r="DO1084" i="1"/>
  <c r="DP1084" i="1"/>
  <c r="CP1085" i="1"/>
  <c r="CQ1085" i="1"/>
  <c r="CR1085" i="1"/>
  <c r="CS1085" i="1"/>
  <c r="CT1085" i="1"/>
  <c r="CU1085" i="1"/>
  <c r="CV1085" i="1"/>
  <c r="CW1085" i="1"/>
  <c r="CX1085" i="1"/>
  <c r="CY1085" i="1"/>
  <c r="CZ1085" i="1"/>
  <c r="DA1085" i="1"/>
  <c r="DB1085" i="1"/>
  <c r="DC1085" i="1"/>
  <c r="DD1085" i="1"/>
  <c r="DE1085" i="1"/>
  <c r="DF1085" i="1"/>
  <c r="DG1085" i="1"/>
  <c r="DH1085" i="1"/>
  <c r="DI1085" i="1"/>
  <c r="DJ1085" i="1"/>
  <c r="DK1085" i="1"/>
  <c r="DL1085" i="1"/>
  <c r="DM1085" i="1"/>
  <c r="DN1085" i="1"/>
  <c r="DO1085" i="1"/>
  <c r="DP1085" i="1"/>
  <c r="CP1086" i="1"/>
  <c r="CQ1086" i="1"/>
  <c r="CR1086" i="1"/>
  <c r="CS1086" i="1"/>
  <c r="CT1086" i="1"/>
  <c r="CU1086" i="1"/>
  <c r="CV1086" i="1"/>
  <c r="CW1086" i="1"/>
  <c r="CX1086" i="1"/>
  <c r="CY1086" i="1"/>
  <c r="CZ1086" i="1"/>
  <c r="DA1086" i="1"/>
  <c r="DB1086" i="1"/>
  <c r="DC1086" i="1"/>
  <c r="DD1086" i="1"/>
  <c r="DE1086" i="1"/>
  <c r="DF1086" i="1"/>
  <c r="DG1086" i="1"/>
  <c r="DH1086" i="1"/>
  <c r="DI1086" i="1"/>
  <c r="DJ1086" i="1"/>
  <c r="DK1086" i="1"/>
  <c r="DL1086" i="1"/>
  <c r="DM1086" i="1"/>
  <c r="DN1086" i="1"/>
  <c r="DO1086" i="1"/>
  <c r="DP1086" i="1"/>
  <c r="CP1087" i="1"/>
  <c r="CQ1087" i="1"/>
  <c r="CR1087" i="1"/>
  <c r="CS1087" i="1"/>
  <c r="CT1087" i="1"/>
  <c r="CU1087" i="1"/>
  <c r="CV1087" i="1"/>
  <c r="CW1087" i="1"/>
  <c r="CX1087" i="1"/>
  <c r="CY1087" i="1"/>
  <c r="CZ1087" i="1"/>
  <c r="DA1087" i="1"/>
  <c r="DB1087" i="1"/>
  <c r="DC1087" i="1"/>
  <c r="DD1087" i="1"/>
  <c r="DE1087" i="1"/>
  <c r="DF1087" i="1"/>
  <c r="DG1087" i="1"/>
  <c r="DH1087" i="1"/>
  <c r="DI1087" i="1"/>
  <c r="DJ1087" i="1"/>
  <c r="DK1087" i="1"/>
  <c r="DL1087" i="1"/>
  <c r="DM1087" i="1"/>
  <c r="DN1087" i="1"/>
  <c r="DO1087" i="1"/>
  <c r="DP1087" i="1"/>
  <c r="CP1088" i="1"/>
  <c r="CQ1088" i="1"/>
  <c r="CR1088" i="1"/>
  <c r="CS1088" i="1"/>
  <c r="CT1088" i="1"/>
  <c r="CU1088" i="1"/>
  <c r="CV1088" i="1"/>
  <c r="CW1088" i="1"/>
  <c r="CX1088" i="1"/>
  <c r="CY1088" i="1"/>
  <c r="CZ1088" i="1"/>
  <c r="DA1088" i="1"/>
  <c r="DB1088" i="1"/>
  <c r="DC1088" i="1"/>
  <c r="DD1088" i="1"/>
  <c r="DE1088" i="1"/>
  <c r="DF1088" i="1"/>
  <c r="DG1088" i="1"/>
  <c r="DH1088" i="1"/>
  <c r="DI1088" i="1"/>
  <c r="DJ1088" i="1"/>
  <c r="DK1088" i="1"/>
  <c r="DL1088" i="1"/>
  <c r="DM1088" i="1"/>
  <c r="DN1088" i="1"/>
  <c r="DO1088" i="1"/>
  <c r="DP1088" i="1"/>
  <c r="CP1089" i="1"/>
  <c r="CQ1089" i="1"/>
  <c r="CR1089" i="1"/>
  <c r="CS1089" i="1"/>
  <c r="CT1089" i="1"/>
  <c r="CU1089" i="1"/>
  <c r="CV1089" i="1"/>
  <c r="CW1089" i="1"/>
  <c r="CX1089" i="1"/>
  <c r="CY1089" i="1"/>
  <c r="CZ1089" i="1"/>
  <c r="DA1089" i="1"/>
  <c r="DB1089" i="1"/>
  <c r="DC1089" i="1"/>
  <c r="DD1089" i="1"/>
  <c r="DE1089" i="1"/>
  <c r="DF1089" i="1"/>
  <c r="DG1089" i="1"/>
  <c r="DH1089" i="1"/>
  <c r="DI1089" i="1"/>
  <c r="DJ1089" i="1"/>
  <c r="DK1089" i="1"/>
  <c r="DL1089" i="1"/>
  <c r="DM1089" i="1"/>
  <c r="DN1089" i="1"/>
  <c r="DO1089" i="1"/>
  <c r="DP1089" i="1"/>
  <c r="CP1090" i="1"/>
  <c r="CQ1090" i="1"/>
  <c r="CR1090" i="1"/>
  <c r="CS1090" i="1"/>
  <c r="CT1090" i="1"/>
  <c r="CU1090" i="1"/>
  <c r="CV1090" i="1"/>
  <c r="CW1090" i="1"/>
  <c r="CX1090" i="1"/>
  <c r="CY1090" i="1"/>
  <c r="CZ1090" i="1"/>
  <c r="DA1090" i="1"/>
  <c r="DB1090" i="1"/>
  <c r="DC1090" i="1"/>
  <c r="DD1090" i="1"/>
  <c r="DE1090" i="1"/>
  <c r="DF1090" i="1"/>
  <c r="DG1090" i="1"/>
  <c r="DH1090" i="1"/>
  <c r="DI1090" i="1"/>
  <c r="DJ1090" i="1"/>
  <c r="DK1090" i="1"/>
  <c r="DL1090" i="1"/>
  <c r="DM1090" i="1"/>
  <c r="DN1090" i="1"/>
  <c r="DO1090" i="1"/>
  <c r="DP1090" i="1"/>
  <c r="CP1091" i="1"/>
  <c r="CQ1091" i="1"/>
  <c r="CR1091" i="1"/>
  <c r="CS1091" i="1"/>
  <c r="CT1091" i="1"/>
  <c r="CU1091" i="1"/>
  <c r="CV1091" i="1"/>
  <c r="CW1091" i="1"/>
  <c r="CX1091" i="1"/>
  <c r="CY1091" i="1"/>
  <c r="CZ1091" i="1"/>
  <c r="DA1091" i="1"/>
  <c r="DB1091" i="1"/>
  <c r="DC1091" i="1"/>
  <c r="DD1091" i="1"/>
  <c r="DE1091" i="1"/>
  <c r="DF1091" i="1"/>
  <c r="DG1091" i="1"/>
  <c r="DH1091" i="1"/>
  <c r="DI1091" i="1"/>
  <c r="DJ1091" i="1"/>
  <c r="DK1091" i="1"/>
  <c r="DL1091" i="1"/>
  <c r="DM1091" i="1"/>
  <c r="DN1091" i="1"/>
  <c r="DO1091" i="1"/>
  <c r="DP1091" i="1"/>
  <c r="CP1092" i="1"/>
  <c r="CQ1092" i="1"/>
  <c r="CR1092" i="1"/>
  <c r="CS1092" i="1"/>
  <c r="CT1092" i="1"/>
  <c r="CU1092" i="1"/>
  <c r="CV1092" i="1"/>
  <c r="CW1092" i="1"/>
  <c r="CX1092" i="1"/>
  <c r="CY1092" i="1"/>
  <c r="CZ1092" i="1"/>
  <c r="DA1092" i="1"/>
  <c r="DB1092" i="1"/>
  <c r="DC1092" i="1"/>
  <c r="DD1092" i="1"/>
  <c r="DE1092" i="1"/>
  <c r="DF1092" i="1"/>
  <c r="DG1092" i="1"/>
  <c r="DH1092" i="1"/>
  <c r="DI1092" i="1"/>
  <c r="DJ1092" i="1"/>
  <c r="DK1092" i="1"/>
  <c r="DL1092" i="1"/>
  <c r="DM1092" i="1"/>
  <c r="DN1092" i="1"/>
  <c r="DO1092" i="1"/>
  <c r="DP1092" i="1"/>
  <c r="CP1093" i="1"/>
  <c r="CQ1093" i="1"/>
  <c r="CR1093" i="1"/>
  <c r="CS1093" i="1"/>
  <c r="CT1093" i="1"/>
  <c r="CU1093" i="1"/>
  <c r="CV1093" i="1"/>
  <c r="CW1093" i="1"/>
  <c r="CX1093" i="1"/>
  <c r="CY1093" i="1"/>
  <c r="CZ1093" i="1"/>
  <c r="DA1093" i="1"/>
  <c r="DB1093" i="1"/>
  <c r="DC1093" i="1"/>
  <c r="DD1093" i="1"/>
  <c r="DE1093" i="1"/>
  <c r="DF1093" i="1"/>
  <c r="DG1093" i="1"/>
  <c r="DH1093" i="1"/>
  <c r="DI1093" i="1"/>
  <c r="DJ1093" i="1"/>
  <c r="DK1093" i="1"/>
  <c r="DL1093" i="1"/>
  <c r="DM1093" i="1"/>
  <c r="DN1093" i="1"/>
  <c r="DO1093" i="1"/>
  <c r="DP1093" i="1"/>
  <c r="CP1094" i="1"/>
  <c r="CQ1094" i="1"/>
  <c r="CR1094" i="1"/>
  <c r="CS1094" i="1"/>
  <c r="CT1094" i="1"/>
  <c r="CU1094" i="1"/>
  <c r="CV1094" i="1"/>
  <c r="CW1094" i="1"/>
  <c r="CX1094" i="1"/>
  <c r="CY1094" i="1"/>
  <c r="CZ1094" i="1"/>
  <c r="DA1094" i="1"/>
  <c r="DB1094" i="1"/>
  <c r="DC1094" i="1"/>
  <c r="DD1094" i="1"/>
  <c r="DE1094" i="1"/>
  <c r="DF1094" i="1"/>
  <c r="DG1094" i="1"/>
  <c r="DH1094" i="1"/>
  <c r="DI1094" i="1"/>
  <c r="DJ1094" i="1"/>
  <c r="DK1094" i="1"/>
  <c r="DL1094" i="1"/>
  <c r="DM1094" i="1"/>
  <c r="DN1094" i="1"/>
  <c r="DO1094" i="1"/>
  <c r="DP1094" i="1"/>
  <c r="CP1095" i="1"/>
  <c r="CQ1095" i="1"/>
  <c r="CR1095" i="1"/>
  <c r="CS1095" i="1"/>
  <c r="CT1095" i="1"/>
  <c r="CU1095" i="1"/>
  <c r="CV1095" i="1"/>
  <c r="CW1095" i="1"/>
  <c r="CX1095" i="1"/>
  <c r="CY1095" i="1"/>
  <c r="CZ1095" i="1"/>
  <c r="DA1095" i="1"/>
  <c r="DB1095" i="1"/>
  <c r="DC1095" i="1"/>
  <c r="DD1095" i="1"/>
  <c r="DE1095" i="1"/>
  <c r="DF1095" i="1"/>
  <c r="DG1095" i="1"/>
  <c r="DH1095" i="1"/>
  <c r="DI1095" i="1"/>
  <c r="DJ1095" i="1"/>
  <c r="DK1095" i="1"/>
  <c r="DL1095" i="1"/>
  <c r="DM1095" i="1"/>
  <c r="DN1095" i="1"/>
  <c r="DO1095" i="1"/>
  <c r="DP1095" i="1"/>
  <c r="CP1096" i="1"/>
  <c r="CQ1096" i="1"/>
  <c r="CR1096" i="1"/>
  <c r="CS1096" i="1"/>
  <c r="CT1096" i="1"/>
  <c r="CU1096" i="1"/>
  <c r="CV1096" i="1"/>
  <c r="CW1096" i="1"/>
  <c r="CX1096" i="1"/>
  <c r="CY1096" i="1"/>
  <c r="CZ1096" i="1"/>
  <c r="DA1096" i="1"/>
  <c r="DB1096" i="1"/>
  <c r="DC1096" i="1"/>
  <c r="DD1096" i="1"/>
  <c r="DE1096" i="1"/>
  <c r="DF1096" i="1"/>
  <c r="DG1096" i="1"/>
  <c r="DH1096" i="1"/>
  <c r="DI1096" i="1"/>
  <c r="DJ1096" i="1"/>
  <c r="DK1096" i="1"/>
  <c r="DL1096" i="1"/>
  <c r="DM1096" i="1"/>
  <c r="DN1096" i="1"/>
  <c r="DO1096" i="1"/>
  <c r="DP1096" i="1"/>
  <c r="CP1097" i="1"/>
  <c r="CQ1097" i="1"/>
  <c r="CR1097" i="1"/>
  <c r="CS1097" i="1"/>
  <c r="CT1097" i="1"/>
  <c r="CU1097" i="1"/>
  <c r="CV1097" i="1"/>
  <c r="CW1097" i="1"/>
  <c r="CX1097" i="1"/>
  <c r="CY1097" i="1"/>
  <c r="CZ1097" i="1"/>
  <c r="DA1097" i="1"/>
  <c r="DB1097" i="1"/>
  <c r="DC1097" i="1"/>
  <c r="DD1097" i="1"/>
  <c r="DE1097" i="1"/>
  <c r="DF1097" i="1"/>
  <c r="DG1097" i="1"/>
  <c r="DH1097" i="1"/>
  <c r="DI1097" i="1"/>
  <c r="DJ1097" i="1"/>
  <c r="DK1097" i="1"/>
  <c r="DL1097" i="1"/>
  <c r="DM1097" i="1"/>
  <c r="DN1097" i="1"/>
  <c r="DO1097" i="1"/>
  <c r="DP1097" i="1"/>
  <c r="CP1098" i="1"/>
  <c r="CQ1098" i="1"/>
  <c r="CR1098" i="1"/>
  <c r="CS1098" i="1"/>
  <c r="CT1098" i="1"/>
  <c r="CU1098" i="1"/>
  <c r="CV1098" i="1"/>
  <c r="CW1098" i="1"/>
  <c r="CX1098" i="1"/>
  <c r="CY1098" i="1"/>
  <c r="CZ1098" i="1"/>
  <c r="DA1098" i="1"/>
  <c r="DB1098" i="1"/>
  <c r="DC1098" i="1"/>
  <c r="DD1098" i="1"/>
  <c r="DE1098" i="1"/>
  <c r="DF1098" i="1"/>
  <c r="DG1098" i="1"/>
  <c r="DH1098" i="1"/>
  <c r="DI1098" i="1"/>
  <c r="DJ1098" i="1"/>
  <c r="DK1098" i="1"/>
  <c r="DL1098" i="1"/>
  <c r="DM1098" i="1"/>
  <c r="DN1098" i="1"/>
  <c r="DO1098" i="1"/>
  <c r="DP1098" i="1"/>
  <c r="CP1099" i="1"/>
  <c r="CQ1099" i="1"/>
  <c r="CR1099" i="1"/>
  <c r="CS1099" i="1"/>
  <c r="CT1099" i="1"/>
  <c r="CU1099" i="1"/>
  <c r="CV1099" i="1"/>
  <c r="CW1099" i="1"/>
  <c r="CX1099" i="1"/>
  <c r="CY1099" i="1"/>
  <c r="CZ1099" i="1"/>
  <c r="DA1099" i="1"/>
  <c r="DB1099" i="1"/>
  <c r="DC1099" i="1"/>
  <c r="DD1099" i="1"/>
  <c r="DE1099" i="1"/>
  <c r="DF1099" i="1"/>
  <c r="DG1099" i="1"/>
  <c r="DH1099" i="1"/>
  <c r="DI1099" i="1"/>
  <c r="DJ1099" i="1"/>
  <c r="DK1099" i="1"/>
  <c r="DL1099" i="1"/>
  <c r="DM1099" i="1"/>
  <c r="DN1099" i="1"/>
  <c r="DO1099" i="1"/>
  <c r="DP1099" i="1"/>
  <c r="CP1100" i="1"/>
  <c r="CQ1100" i="1"/>
  <c r="CR1100" i="1"/>
  <c r="CS1100" i="1"/>
  <c r="CT1100" i="1"/>
  <c r="CU1100" i="1"/>
  <c r="CV1100" i="1"/>
  <c r="CW1100" i="1"/>
  <c r="CX1100" i="1"/>
  <c r="CY1100" i="1"/>
  <c r="CZ1100" i="1"/>
  <c r="DA1100" i="1"/>
  <c r="DB1100" i="1"/>
  <c r="DC1100" i="1"/>
  <c r="DD1100" i="1"/>
  <c r="DE1100" i="1"/>
  <c r="DF1100" i="1"/>
  <c r="DG1100" i="1"/>
  <c r="DH1100" i="1"/>
  <c r="DI1100" i="1"/>
  <c r="DJ1100" i="1"/>
  <c r="DK1100" i="1"/>
  <c r="DL1100" i="1"/>
  <c r="DM1100" i="1"/>
  <c r="DN1100" i="1"/>
  <c r="DO1100" i="1"/>
  <c r="DP1100" i="1"/>
  <c r="CP1101" i="1"/>
  <c r="CQ1101" i="1"/>
  <c r="CR1101" i="1"/>
  <c r="CS1101" i="1"/>
  <c r="CT1101" i="1"/>
  <c r="CU1101" i="1"/>
  <c r="CV1101" i="1"/>
  <c r="CW1101" i="1"/>
  <c r="CX1101" i="1"/>
  <c r="CY1101" i="1"/>
  <c r="CZ1101" i="1"/>
  <c r="DA1101" i="1"/>
  <c r="DB1101" i="1"/>
  <c r="DC1101" i="1"/>
  <c r="DD1101" i="1"/>
  <c r="DE1101" i="1"/>
  <c r="DF1101" i="1"/>
  <c r="DG1101" i="1"/>
  <c r="DH1101" i="1"/>
  <c r="DI1101" i="1"/>
  <c r="DJ1101" i="1"/>
  <c r="DK1101" i="1"/>
  <c r="DL1101" i="1"/>
  <c r="DM1101" i="1"/>
  <c r="DN1101" i="1"/>
  <c r="DO1101" i="1"/>
  <c r="DP1101" i="1"/>
  <c r="CP1102" i="1"/>
  <c r="CQ1102" i="1"/>
  <c r="CR1102" i="1"/>
  <c r="CS1102" i="1"/>
  <c r="CT1102" i="1"/>
  <c r="CU1102" i="1"/>
  <c r="CV1102" i="1"/>
  <c r="CW1102" i="1"/>
  <c r="CX1102" i="1"/>
  <c r="CY1102" i="1"/>
  <c r="CZ1102" i="1"/>
  <c r="DA1102" i="1"/>
  <c r="DB1102" i="1"/>
  <c r="DC1102" i="1"/>
  <c r="DD1102" i="1"/>
  <c r="DE1102" i="1"/>
  <c r="DF1102" i="1"/>
  <c r="DG1102" i="1"/>
  <c r="DH1102" i="1"/>
  <c r="DI1102" i="1"/>
  <c r="DJ1102" i="1"/>
  <c r="DK1102" i="1"/>
  <c r="DL1102" i="1"/>
  <c r="DM1102" i="1"/>
  <c r="DN1102" i="1"/>
  <c r="DO1102" i="1"/>
  <c r="DP1102" i="1"/>
  <c r="CP1103" i="1"/>
  <c r="CQ1103" i="1"/>
  <c r="CR1103" i="1"/>
  <c r="CS1103" i="1"/>
  <c r="CT1103" i="1"/>
  <c r="CU1103" i="1"/>
  <c r="CV1103" i="1"/>
  <c r="CW1103" i="1"/>
  <c r="CX1103" i="1"/>
  <c r="CY1103" i="1"/>
  <c r="CZ1103" i="1"/>
  <c r="DA1103" i="1"/>
  <c r="DB1103" i="1"/>
  <c r="DC1103" i="1"/>
  <c r="DD1103" i="1"/>
  <c r="DE1103" i="1"/>
  <c r="DF1103" i="1"/>
  <c r="DG1103" i="1"/>
  <c r="DH1103" i="1"/>
  <c r="DI1103" i="1"/>
  <c r="DJ1103" i="1"/>
  <c r="DK1103" i="1"/>
  <c r="DL1103" i="1"/>
  <c r="DM1103" i="1"/>
  <c r="DN1103" i="1"/>
  <c r="DO1103" i="1"/>
  <c r="DP1103" i="1"/>
  <c r="CP1104" i="1"/>
  <c r="CQ1104" i="1"/>
  <c r="CR1104" i="1"/>
  <c r="CS1104" i="1"/>
  <c r="CT1104" i="1"/>
  <c r="CU1104" i="1"/>
  <c r="CV1104" i="1"/>
  <c r="CW1104" i="1"/>
  <c r="CX1104" i="1"/>
  <c r="CY1104" i="1"/>
  <c r="CZ1104" i="1"/>
  <c r="DA1104" i="1"/>
  <c r="DB1104" i="1"/>
  <c r="DC1104" i="1"/>
  <c r="DD1104" i="1"/>
  <c r="DE1104" i="1"/>
  <c r="DF1104" i="1"/>
  <c r="DG1104" i="1"/>
  <c r="DH1104" i="1"/>
  <c r="DI1104" i="1"/>
  <c r="DJ1104" i="1"/>
  <c r="DK1104" i="1"/>
  <c r="DL1104" i="1"/>
  <c r="DM1104" i="1"/>
  <c r="DN1104" i="1"/>
  <c r="DO1104" i="1"/>
  <c r="DP1104" i="1"/>
  <c r="CP1105" i="1"/>
  <c r="CQ1105" i="1"/>
  <c r="CR1105" i="1"/>
  <c r="CS1105" i="1"/>
  <c r="CT1105" i="1"/>
  <c r="CU1105" i="1"/>
  <c r="CV1105" i="1"/>
  <c r="CW1105" i="1"/>
  <c r="CX1105" i="1"/>
  <c r="CY1105" i="1"/>
  <c r="CZ1105" i="1"/>
  <c r="DA1105" i="1"/>
  <c r="DB1105" i="1"/>
  <c r="DC1105" i="1"/>
  <c r="DD1105" i="1"/>
  <c r="DE1105" i="1"/>
  <c r="DF1105" i="1"/>
  <c r="DG1105" i="1"/>
  <c r="DH1105" i="1"/>
  <c r="DI1105" i="1"/>
  <c r="DJ1105" i="1"/>
  <c r="DK1105" i="1"/>
  <c r="DL1105" i="1"/>
  <c r="DM1105" i="1"/>
  <c r="DN1105" i="1"/>
  <c r="DO1105" i="1"/>
  <c r="DP1105" i="1"/>
  <c r="CP1106" i="1"/>
  <c r="CQ1106" i="1"/>
  <c r="CR1106" i="1"/>
  <c r="CS1106" i="1"/>
  <c r="CT1106" i="1"/>
  <c r="CU1106" i="1"/>
  <c r="CV1106" i="1"/>
  <c r="CW1106" i="1"/>
  <c r="CX1106" i="1"/>
  <c r="CY1106" i="1"/>
  <c r="CZ1106" i="1"/>
  <c r="DA1106" i="1"/>
  <c r="DB1106" i="1"/>
  <c r="DC1106" i="1"/>
  <c r="DD1106" i="1"/>
  <c r="DE1106" i="1"/>
  <c r="DF1106" i="1"/>
  <c r="DG1106" i="1"/>
  <c r="DH1106" i="1"/>
  <c r="DI1106" i="1"/>
  <c r="DJ1106" i="1"/>
  <c r="DK1106" i="1"/>
  <c r="DL1106" i="1"/>
  <c r="DM1106" i="1"/>
  <c r="DN1106" i="1"/>
  <c r="DO1106" i="1"/>
  <c r="DP1106" i="1"/>
  <c r="CP1107" i="1"/>
  <c r="CQ1107" i="1"/>
  <c r="CR1107" i="1"/>
  <c r="CS1107" i="1"/>
  <c r="CT1107" i="1"/>
  <c r="CU1107" i="1"/>
  <c r="CV1107" i="1"/>
  <c r="CW1107" i="1"/>
  <c r="CX1107" i="1"/>
  <c r="CY1107" i="1"/>
  <c r="CZ1107" i="1"/>
  <c r="DA1107" i="1"/>
  <c r="DB1107" i="1"/>
  <c r="DC1107" i="1"/>
  <c r="DD1107" i="1"/>
  <c r="DE1107" i="1"/>
  <c r="DF1107" i="1"/>
  <c r="DG1107" i="1"/>
  <c r="DH1107" i="1"/>
  <c r="DI1107" i="1"/>
  <c r="DJ1107" i="1"/>
  <c r="DK1107" i="1"/>
  <c r="DL1107" i="1"/>
  <c r="DM1107" i="1"/>
  <c r="DN1107" i="1"/>
  <c r="DO1107" i="1"/>
  <c r="DP1107" i="1"/>
  <c r="CP1108" i="1"/>
  <c r="CQ1108" i="1"/>
  <c r="CR1108" i="1"/>
  <c r="CS1108" i="1"/>
  <c r="CT1108" i="1"/>
  <c r="CU1108" i="1"/>
  <c r="CV1108" i="1"/>
  <c r="CW1108" i="1"/>
  <c r="CX1108" i="1"/>
  <c r="CY1108" i="1"/>
  <c r="CZ1108" i="1"/>
  <c r="DA1108" i="1"/>
  <c r="DB1108" i="1"/>
  <c r="DC1108" i="1"/>
  <c r="DD1108" i="1"/>
  <c r="DE1108" i="1"/>
  <c r="DF1108" i="1"/>
  <c r="DG1108" i="1"/>
  <c r="DH1108" i="1"/>
  <c r="DI1108" i="1"/>
  <c r="DJ1108" i="1"/>
  <c r="DK1108" i="1"/>
  <c r="DL1108" i="1"/>
  <c r="DM1108" i="1"/>
  <c r="DN1108" i="1"/>
  <c r="DO1108" i="1"/>
  <c r="DP1108" i="1"/>
  <c r="CP1109" i="1"/>
  <c r="CQ1109" i="1"/>
  <c r="CR1109" i="1"/>
  <c r="CS1109" i="1"/>
  <c r="CT1109" i="1"/>
  <c r="CU1109" i="1"/>
  <c r="CV1109" i="1"/>
  <c r="CW1109" i="1"/>
  <c r="CX1109" i="1"/>
  <c r="CY1109" i="1"/>
  <c r="CZ1109" i="1"/>
  <c r="DA1109" i="1"/>
  <c r="DB1109" i="1"/>
  <c r="DC1109" i="1"/>
  <c r="DD1109" i="1"/>
  <c r="DE1109" i="1"/>
  <c r="DF1109" i="1"/>
  <c r="DG1109" i="1"/>
  <c r="DH1109" i="1"/>
  <c r="DI1109" i="1"/>
  <c r="DJ1109" i="1"/>
  <c r="DK1109" i="1"/>
  <c r="DL1109" i="1"/>
  <c r="DM1109" i="1"/>
  <c r="DN1109" i="1"/>
  <c r="DO1109" i="1"/>
  <c r="DP1109" i="1"/>
  <c r="CP1110" i="1"/>
  <c r="CQ1110" i="1"/>
  <c r="CR1110" i="1"/>
  <c r="CS1110" i="1"/>
  <c r="CT1110" i="1"/>
  <c r="CU1110" i="1"/>
  <c r="CV1110" i="1"/>
  <c r="CW1110" i="1"/>
  <c r="CX1110" i="1"/>
  <c r="CY1110" i="1"/>
  <c r="CZ1110" i="1"/>
  <c r="DA1110" i="1"/>
  <c r="DB1110" i="1"/>
  <c r="DC1110" i="1"/>
  <c r="DD1110" i="1"/>
  <c r="DE1110" i="1"/>
  <c r="DF1110" i="1"/>
  <c r="DG1110" i="1"/>
  <c r="DH1110" i="1"/>
  <c r="DI1110" i="1"/>
  <c r="DJ1110" i="1"/>
  <c r="DK1110" i="1"/>
  <c r="DL1110" i="1"/>
  <c r="DM1110" i="1"/>
  <c r="DN1110" i="1"/>
  <c r="DO1110" i="1"/>
  <c r="DP1110" i="1"/>
  <c r="CP1111" i="1"/>
  <c r="CQ1111" i="1"/>
  <c r="CR1111" i="1"/>
  <c r="CS1111" i="1"/>
  <c r="CT1111" i="1"/>
  <c r="CU1111" i="1"/>
  <c r="CV1111" i="1"/>
  <c r="CW1111" i="1"/>
  <c r="CX1111" i="1"/>
  <c r="CY1111" i="1"/>
  <c r="CZ1111" i="1"/>
  <c r="DA1111" i="1"/>
  <c r="DB1111" i="1"/>
  <c r="DC1111" i="1"/>
  <c r="DD1111" i="1"/>
  <c r="DE1111" i="1"/>
  <c r="DF1111" i="1"/>
  <c r="DG1111" i="1"/>
  <c r="DH1111" i="1"/>
  <c r="DI1111" i="1"/>
  <c r="DJ1111" i="1"/>
  <c r="DK1111" i="1"/>
  <c r="DL1111" i="1"/>
  <c r="DM1111" i="1"/>
  <c r="DN1111" i="1"/>
  <c r="DO1111" i="1"/>
  <c r="DP1111" i="1"/>
  <c r="CP1112" i="1"/>
  <c r="CQ1112" i="1"/>
  <c r="CR1112" i="1"/>
  <c r="CS1112" i="1"/>
  <c r="CT1112" i="1"/>
  <c r="CU1112" i="1"/>
  <c r="CV1112" i="1"/>
  <c r="CW1112" i="1"/>
  <c r="CX1112" i="1"/>
  <c r="CY1112" i="1"/>
  <c r="CZ1112" i="1"/>
  <c r="DA1112" i="1"/>
  <c r="DB1112" i="1"/>
  <c r="DC1112" i="1"/>
  <c r="DD1112" i="1"/>
  <c r="DE1112" i="1"/>
  <c r="DF1112" i="1"/>
  <c r="DG1112" i="1"/>
  <c r="DH1112" i="1"/>
  <c r="DI1112" i="1"/>
  <c r="DJ1112" i="1"/>
  <c r="DK1112" i="1"/>
  <c r="DL1112" i="1"/>
  <c r="DM1112" i="1"/>
  <c r="DN1112" i="1"/>
  <c r="DO1112" i="1"/>
  <c r="DP1112" i="1"/>
  <c r="CP1113" i="1"/>
  <c r="CQ1113" i="1"/>
  <c r="CR1113" i="1"/>
  <c r="CS1113" i="1"/>
  <c r="CT1113" i="1"/>
  <c r="CU1113" i="1"/>
  <c r="CV1113" i="1"/>
  <c r="CW1113" i="1"/>
  <c r="CX1113" i="1"/>
  <c r="CY1113" i="1"/>
  <c r="CZ1113" i="1"/>
  <c r="DA1113" i="1"/>
  <c r="DB1113" i="1"/>
  <c r="DC1113" i="1"/>
  <c r="DD1113" i="1"/>
  <c r="DE1113" i="1"/>
  <c r="DF1113" i="1"/>
  <c r="DG1113" i="1"/>
  <c r="DH1113" i="1"/>
  <c r="DI1113" i="1"/>
  <c r="DJ1113" i="1"/>
  <c r="DK1113" i="1"/>
  <c r="DL1113" i="1"/>
  <c r="DM1113" i="1"/>
  <c r="DN1113" i="1"/>
  <c r="DO1113" i="1"/>
  <c r="DP1113" i="1"/>
  <c r="CP1114" i="1"/>
  <c r="CQ1114" i="1"/>
  <c r="CR1114" i="1"/>
  <c r="CS1114" i="1"/>
  <c r="CT1114" i="1"/>
  <c r="CU1114" i="1"/>
  <c r="CV1114" i="1"/>
  <c r="CW1114" i="1"/>
  <c r="CX1114" i="1"/>
  <c r="CY1114" i="1"/>
  <c r="CZ1114" i="1"/>
  <c r="DA1114" i="1"/>
  <c r="DB1114" i="1"/>
  <c r="DC1114" i="1"/>
  <c r="DD1114" i="1"/>
  <c r="DE1114" i="1"/>
  <c r="DF1114" i="1"/>
  <c r="DG1114" i="1"/>
  <c r="DH1114" i="1"/>
  <c r="DI1114" i="1"/>
  <c r="DJ1114" i="1"/>
  <c r="DK1114" i="1"/>
  <c r="DL1114" i="1"/>
  <c r="DM1114" i="1"/>
  <c r="DN1114" i="1"/>
  <c r="DO1114" i="1"/>
  <c r="DP1114" i="1"/>
  <c r="CP1115" i="1"/>
  <c r="CQ1115" i="1"/>
  <c r="CR1115" i="1"/>
  <c r="CS1115" i="1"/>
  <c r="CT1115" i="1"/>
  <c r="CU1115" i="1"/>
  <c r="CV1115" i="1"/>
  <c r="CW1115" i="1"/>
  <c r="CX1115" i="1"/>
  <c r="CY1115" i="1"/>
  <c r="CZ1115" i="1"/>
  <c r="DA1115" i="1"/>
  <c r="DB1115" i="1"/>
  <c r="DC1115" i="1"/>
  <c r="DD1115" i="1"/>
  <c r="DE1115" i="1"/>
  <c r="DF1115" i="1"/>
  <c r="DG1115" i="1"/>
  <c r="DH1115" i="1"/>
  <c r="DI1115" i="1"/>
  <c r="DJ1115" i="1"/>
  <c r="DK1115" i="1"/>
  <c r="DL1115" i="1"/>
  <c r="DM1115" i="1"/>
  <c r="DN1115" i="1"/>
  <c r="DO1115" i="1"/>
  <c r="DP1115" i="1"/>
  <c r="CP1116" i="1"/>
  <c r="CQ1116" i="1"/>
  <c r="CR1116" i="1"/>
  <c r="CS1116" i="1"/>
  <c r="CT1116" i="1"/>
  <c r="CU1116" i="1"/>
  <c r="CV1116" i="1"/>
  <c r="CW1116" i="1"/>
  <c r="CX1116" i="1"/>
  <c r="CY1116" i="1"/>
  <c r="CZ1116" i="1"/>
  <c r="DA1116" i="1"/>
  <c r="DB1116" i="1"/>
  <c r="DC1116" i="1"/>
  <c r="DD1116" i="1"/>
  <c r="DE1116" i="1"/>
  <c r="DF1116" i="1"/>
  <c r="DG1116" i="1"/>
  <c r="DH1116" i="1"/>
  <c r="DI1116" i="1"/>
  <c r="DJ1116" i="1"/>
  <c r="DK1116" i="1"/>
  <c r="DL1116" i="1"/>
  <c r="DM1116" i="1"/>
  <c r="DN1116" i="1"/>
  <c r="DO1116" i="1"/>
  <c r="DP1116" i="1"/>
  <c r="CP1117" i="1"/>
  <c r="CQ1117" i="1"/>
  <c r="CR1117" i="1"/>
  <c r="CS1117" i="1"/>
  <c r="CT1117" i="1"/>
  <c r="CU1117" i="1"/>
  <c r="CV1117" i="1"/>
  <c r="CW1117" i="1"/>
  <c r="CX1117" i="1"/>
  <c r="CY1117" i="1"/>
  <c r="CZ1117" i="1"/>
  <c r="DA1117" i="1"/>
  <c r="DB1117" i="1"/>
  <c r="DC1117" i="1"/>
  <c r="DD1117" i="1"/>
  <c r="DE1117" i="1"/>
  <c r="DF1117" i="1"/>
  <c r="DG1117" i="1"/>
  <c r="DH1117" i="1"/>
  <c r="DI1117" i="1"/>
  <c r="DJ1117" i="1"/>
  <c r="DK1117" i="1"/>
  <c r="DL1117" i="1"/>
  <c r="DM1117" i="1"/>
  <c r="DN1117" i="1"/>
  <c r="DO1117" i="1"/>
  <c r="DP1117" i="1"/>
  <c r="CP1118" i="1"/>
  <c r="CQ1118" i="1"/>
  <c r="CR1118" i="1"/>
  <c r="CS1118" i="1"/>
  <c r="CT1118" i="1"/>
  <c r="CU1118" i="1"/>
  <c r="CV1118" i="1"/>
  <c r="CW1118" i="1"/>
  <c r="CX1118" i="1"/>
  <c r="CY1118" i="1"/>
  <c r="CZ1118" i="1"/>
  <c r="DA1118" i="1"/>
  <c r="DB1118" i="1"/>
  <c r="DC1118" i="1"/>
  <c r="DD1118" i="1"/>
  <c r="DE1118" i="1"/>
  <c r="DF1118" i="1"/>
  <c r="DG1118" i="1"/>
  <c r="DH1118" i="1"/>
  <c r="DI1118" i="1"/>
  <c r="DJ1118" i="1"/>
  <c r="DK1118" i="1"/>
  <c r="DL1118" i="1"/>
  <c r="DM1118" i="1"/>
  <c r="DN1118" i="1"/>
  <c r="DO1118" i="1"/>
  <c r="DP1118" i="1"/>
  <c r="CP1119" i="1"/>
  <c r="CQ1119" i="1"/>
  <c r="CR1119" i="1"/>
  <c r="CS1119" i="1"/>
  <c r="CT1119" i="1"/>
  <c r="CU1119" i="1"/>
  <c r="CV1119" i="1"/>
  <c r="CW1119" i="1"/>
  <c r="CX1119" i="1"/>
  <c r="CY1119" i="1"/>
  <c r="CZ1119" i="1"/>
  <c r="DA1119" i="1"/>
  <c r="DB1119" i="1"/>
  <c r="DC1119" i="1"/>
  <c r="DD1119" i="1"/>
  <c r="DE1119" i="1"/>
  <c r="DF1119" i="1"/>
  <c r="DG1119" i="1"/>
  <c r="DH1119" i="1"/>
  <c r="DI1119" i="1"/>
  <c r="DJ1119" i="1"/>
  <c r="DK1119" i="1"/>
  <c r="DL1119" i="1"/>
  <c r="DM1119" i="1"/>
  <c r="DN1119" i="1"/>
  <c r="DO1119" i="1"/>
  <c r="DP1119" i="1"/>
  <c r="CP1120" i="1"/>
  <c r="CQ1120" i="1"/>
  <c r="CR1120" i="1"/>
  <c r="CS1120" i="1"/>
  <c r="CT1120" i="1"/>
  <c r="CU1120" i="1"/>
  <c r="CV1120" i="1"/>
  <c r="CW1120" i="1"/>
  <c r="CX1120" i="1"/>
  <c r="CY1120" i="1"/>
  <c r="CZ1120" i="1"/>
  <c r="DA1120" i="1"/>
  <c r="DB1120" i="1"/>
  <c r="DC1120" i="1"/>
  <c r="DD1120" i="1"/>
  <c r="DE1120" i="1"/>
  <c r="DF1120" i="1"/>
  <c r="DG1120" i="1"/>
  <c r="DH1120" i="1"/>
  <c r="DI1120" i="1"/>
  <c r="DJ1120" i="1"/>
  <c r="DK1120" i="1"/>
  <c r="DL1120" i="1"/>
  <c r="DM1120" i="1"/>
  <c r="DN1120" i="1"/>
  <c r="DO1120" i="1"/>
  <c r="DP1120" i="1"/>
  <c r="CP1121" i="1"/>
  <c r="CQ1121" i="1"/>
  <c r="CR1121" i="1"/>
  <c r="CS1121" i="1"/>
  <c r="CT1121" i="1"/>
  <c r="CU1121" i="1"/>
  <c r="CV1121" i="1"/>
  <c r="CW1121" i="1"/>
  <c r="CX1121" i="1"/>
  <c r="CY1121" i="1"/>
  <c r="CZ1121" i="1"/>
  <c r="DA1121" i="1"/>
  <c r="DB1121" i="1"/>
  <c r="DC1121" i="1"/>
  <c r="DD1121" i="1"/>
  <c r="DE1121" i="1"/>
  <c r="DF1121" i="1"/>
  <c r="DG1121" i="1"/>
  <c r="DH1121" i="1"/>
  <c r="DI1121" i="1"/>
  <c r="DJ1121" i="1"/>
  <c r="DK1121" i="1"/>
  <c r="DL1121" i="1"/>
  <c r="DM1121" i="1"/>
  <c r="DN1121" i="1"/>
  <c r="DO1121" i="1"/>
  <c r="DP1121" i="1"/>
  <c r="CP1122" i="1"/>
  <c r="CQ1122" i="1"/>
  <c r="CR1122" i="1"/>
  <c r="CS1122" i="1"/>
  <c r="CT1122" i="1"/>
  <c r="CU1122" i="1"/>
  <c r="CV1122" i="1"/>
  <c r="CW1122" i="1"/>
  <c r="CX1122" i="1"/>
  <c r="CY1122" i="1"/>
  <c r="CZ1122" i="1"/>
  <c r="DA1122" i="1"/>
  <c r="DB1122" i="1"/>
  <c r="DC1122" i="1"/>
  <c r="DD1122" i="1"/>
  <c r="DE1122" i="1"/>
  <c r="DF1122" i="1"/>
  <c r="DG1122" i="1"/>
  <c r="DH1122" i="1"/>
  <c r="DI1122" i="1"/>
  <c r="DJ1122" i="1"/>
  <c r="DK1122" i="1"/>
  <c r="DL1122" i="1"/>
  <c r="DM1122" i="1"/>
  <c r="DN1122" i="1"/>
  <c r="DO1122" i="1"/>
  <c r="DP1122" i="1"/>
  <c r="CP1123" i="1"/>
  <c r="CQ1123" i="1"/>
  <c r="CR1123" i="1"/>
  <c r="CS1123" i="1"/>
  <c r="CT1123" i="1"/>
  <c r="CU1123" i="1"/>
  <c r="CV1123" i="1"/>
  <c r="CW1123" i="1"/>
  <c r="CX1123" i="1"/>
  <c r="CY1123" i="1"/>
  <c r="CZ1123" i="1"/>
  <c r="DA1123" i="1"/>
  <c r="DB1123" i="1"/>
  <c r="DC1123" i="1"/>
  <c r="DD1123" i="1"/>
  <c r="DE1123" i="1"/>
  <c r="DF1123" i="1"/>
  <c r="DG1123" i="1"/>
  <c r="DH1123" i="1"/>
  <c r="DI1123" i="1"/>
  <c r="DJ1123" i="1"/>
  <c r="DK1123" i="1"/>
  <c r="DL1123" i="1"/>
  <c r="DM1123" i="1"/>
  <c r="DN1123" i="1"/>
  <c r="DO1123" i="1"/>
  <c r="DP1123" i="1"/>
  <c r="CP1124" i="1"/>
  <c r="CQ1124" i="1"/>
  <c r="CR1124" i="1"/>
  <c r="CS1124" i="1"/>
  <c r="CT1124" i="1"/>
  <c r="CU1124" i="1"/>
  <c r="CV1124" i="1"/>
  <c r="CW1124" i="1"/>
  <c r="CX1124" i="1"/>
  <c r="CY1124" i="1"/>
  <c r="CZ1124" i="1"/>
  <c r="DA1124" i="1"/>
  <c r="DB1124" i="1"/>
  <c r="DC1124" i="1"/>
  <c r="DD1124" i="1"/>
  <c r="DE1124" i="1"/>
  <c r="DF1124" i="1"/>
  <c r="DG1124" i="1"/>
  <c r="DH1124" i="1"/>
  <c r="DI1124" i="1"/>
  <c r="DJ1124" i="1"/>
  <c r="DK1124" i="1"/>
  <c r="DL1124" i="1"/>
  <c r="DM1124" i="1"/>
  <c r="DN1124" i="1"/>
  <c r="DO1124" i="1"/>
  <c r="DP1124" i="1"/>
  <c r="CP1125" i="1"/>
  <c r="CQ1125" i="1"/>
  <c r="CR1125" i="1"/>
  <c r="CS1125" i="1"/>
  <c r="CT1125" i="1"/>
  <c r="CU1125" i="1"/>
  <c r="CV1125" i="1"/>
  <c r="CW1125" i="1"/>
  <c r="CX1125" i="1"/>
  <c r="CY1125" i="1"/>
  <c r="CZ1125" i="1"/>
  <c r="DA1125" i="1"/>
  <c r="DB1125" i="1"/>
  <c r="DC1125" i="1"/>
  <c r="DD1125" i="1"/>
  <c r="DE1125" i="1"/>
  <c r="DF1125" i="1"/>
  <c r="DG1125" i="1"/>
  <c r="DH1125" i="1"/>
  <c r="DI1125" i="1"/>
  <c r="DJ1125" i="1"/>
  <c r="DK1125" i="1"/>
  <c r="DL1125" i="1"/>
  <c r="DM1125" i="1"/>
  <c r="DN1125" i="1"/>
  <c r="DO1125" i="1"/>
  <c r="DP1125" i="1"/>
  <c r="CP1126" i="1"/>
  <c r="CQ1126" i="1"/>
  <c r="CR1126" i="1"/>
  <c r="CS1126" i="1"/>
  <c r="CT1126" i="1"/>
  <c r="CU1126" i="1"/>
  <c r="CV1126" i="1"/>
  <c r="CW1126" i="1"/>
  <c r="CX1126" i="1"/>
  <c r="CY1126" i="1"/>
  <c r="CZ1126" i="1"/>
  <c r="DA1126" i="1"/>
  <c r="DB1126" i="1"/>
  <c r="DC1126" i="1"/>
  <c r="DD1126" i="1"/>
  <c r="DE1126" i="1"/>
  <c r="DF1126" i="1"/>
  <c r="DG1126" i="1"/>
  <c r="DH1126" i="1"/>
  <c r="DI1126" i="1"/>
  <c r="DJ1126" i="1"/>
  <c r="DK1126" i="1"/>
  <c r="DL1126" i="1"/>
  <c r="DM1126" i="1"/>
  <c r="DN1126" i="1"/>
  <c r="DO1126" i="1"/>
  <c r="DP1126" i="1"/>
  <c r="CP1127" i="1"/>
  <c r="CQ1127" i="1"/>
  <c r="CR1127" i="1"/>
  <c r="CS1127" i="1"/>
  <c r="CT1127" i="1"/>
  <c r="CU1127" i="1"/>
  <c r="CV1127" i="1"/>
  <c r="CW1127" i="1"/>
  <c r="CX1127" i="1"/>
  <c r="CY1127" i="1"/>
  <c r="CZ1127" i="1"/>
  <c r="DA1127" i="1"/>
  <c r="DB1127" i="1"/>
  <c r="DC1127" i="1"/>
  <c r="DD1127" i="1"/>
  <c r="DE1127" i="1"/>
  <c r="DF1127" i="1"/>
  <c r="DG1127" i="1"/>
  <c r="DH1127" i="1"/>
  <c r="DI1127" i="1"/>
  <c r="DJ1127" i="1"/>
  <c r="DK1127" i="1"/>
  <c r="DL1127" i="1"/>
  <c r="DM1127" i="1"/>
  <c r="DN1127" i="1"/>
  <c r="DO1127" i="1"/>
  <c r="DP1127" i="1"/>
  <c r="CP1128" i="1"/>
  <c r="CQ1128" i="1"/>
  <c r="CR1128" i="1"/>
  <c r="CS1128" i="1"/>
  <c r="CT1128" i="1"/>
  <c r="CU1128" i="1"/>
  <c r="CV1128" i="1"/>
  <c r="CW1128" i="1"/>
  <c r="CX1128" i="1"/>
  <c r="CY1128" i="1"/>
  <c r="CZ1128" i="1"/>
  <c r="DA1128" i="1"/>
  <c r="DB1128" i="1"/>
  <c r="DC1128" i="1"/>
  <c r="DD1128" i="1"/>
  <c r="DE1128" i="1"/>
  <c r="DF1128" i="1"/>
  <c r="DG1128" i="1"/>
  <c r="DH1128" i="1"/>
  <c r="DI1128" i="1"/>
  <c r="DJ1128" i="1"/>
  <c r="DK1128" i="1"/>
  <c r="DL1128" i="1"/>
  <c r="DM1128" i="1"/>
  <c r="DN1128" i="1"/>
  <c r="DO1128" i="1"/>
  <c r="DP1128" i="1"/>
  <c r="CP1129" i="1"/>
  <c r="CQ1129" i="1"/>
  <c r="CR1129" i="1"/>
  <c r="CS1129" i="1"/>
  <c r="CT1129" i="1"/>
  <c r="CU1129" i="1"/>
  <c r="CV1129" i="1"/>
  <c r="CW1129" i="1"/>
  <c r="CX1129" i="1"/>
  <c r="CY1129" i="1"/>
  <c r="CZ1129" i="1"/>
  <c r="DA1129" i="1"/>
  <c r="DB1129" i="1"/>
  <c r="DC1129" i="1"/>
  <c r="DD1129" i="1"/>
  <c r="DE1129" i="1"/>
  <c r="DF1129" i="1"/>
  <c r="DG1129" i="1"/>
  <c r="DH1129" i="1"/>
  <c r="DI1129" i="1"/>
  <c r="DJ1129" i="1"/>
  <c r="DK1129" i="1"/>
  <c r="DL1129" i="1"/>
  <c r="DM1129" i="1"/>
  <c r="DN1129" i="1"/>
  <c r="DO1129" i="1"/>
  <c r="DP1129" i="1"/>
  <c r="CP1130" i="1"/>
  <c r="CQ1130" i="1"/>
  <c r="CR1130" i="1"/>
  <c r="CS1130" i="1"/>
  <c r="CT1130" i="1"/>
  <c r="CU1130" i="1"/>
  <c r="CV1130" i="1"/>
  <c r="CW1130" i="1"/>
  <c r="CX1130" i="1"/>
  <c r="CY1130" i="1"/>
  <c r="CZ1130" i="1"/>
  <c r="DA1130" i="1"/>
  <c r="DB1130" i="1"/>
  <c r="DC1130" i="1"/>
  <c r="DD1130" i="1"/>
  <c r="DE1130" i="1"/>
  <c r="DF1130" i="1"/>
  <c r="DG1130" i="1"/>
  <c r="DH1130" i="1"/>
  <c r="DI1130" i="1"/>
  <c r="DJ1130" i="1"/>
  <c r="DK1130" i="1"/>
  <c r="DL1130" i="1"/>
  <c r="DM1130" i="1"/>
  <c r="DN1130" i="1"/>
  <c r="DO1130" i="1"/>
  <c r="DP1130" i="1"/>
  <c r="CP1131" i="1"/>
  <c r="CQ1131" i="1"/>
  <c r="CR1131" i="1"/>
  <c r="CS1131" i="1"/>
  <c r="CT1131" i="1"/>
  <c r="CU1131" i="1"/>
  <c r="CV1131" i="1"/>
  <c r="CW1131" i="1"/>
  <c r="CX1131" i="1"/>
  <c r="CY1131" i="1"/>
  <c r="CZ1131" i="1"/>
  <c r="DA1131" i="1"/>
  <c r="DB1131" i="1"/>
  <c r="DC1131" i="1"/>
  <c r="DD1131" i="1"/>
  <c r="DE1131" i="1"/>
  <c r="DF1131" i="1"/>
  <c r="DG1131" i="1"/>
  <c r="DH1131" i="1"/>
  <c r="DI1131" i="1"/>
  <c r="DJ1131" i="1"/>
  <c r="DK1131" i="1"/>
  <c r="DL1131" i="1"/>
  <c r="DM1131" i="1"/>
  <c r="DN1131" i="1"/>
  <c r="DO1131" i="1"/>
  <c r="DP1131" i="1"/>
  <c r="CP1132" i="1"/>
  <c r="CQ1132" i="1"/>
  <c r="CR1132" i="1"/>
  <c r="CS1132" i="1"/>
  <c r="CT1132" i="1"/>
  <c r="CU1132" i="1"/>
  <c r="CV1132" i="1"/>
  <c r="CW1132" i="1"/>
  <c r="CX1132" i="1"/>
  <c r="CY1132" i="1"/>
  <c r="CZ1132" i="1"/>
  <c r="DA1132" i="1"/>
  <c r="DB1132" i="1"/>
  <c r="DC1132" i="1"/>
  <c r="DD1132" i="1"/>
  <c r="DE1132" i="1"/>
  <c r="DF1132" i="1"/>
  <c r="DG1132" i="1"/>
  <c r="DH1132" i="1"/>
  <c r="DI1132" i="1"/>
  <c r="DJ1132" i="1"/>
  <c r="DK1132" i="1"/>
  <c r="DL1132" i="1"/>
  <c r="DM1132" i="1"/>
  <c r="DN1132" i="1"/>
  <c r="DO1132" i="1"/>
  <c r="DP1132" i="1"/>
  <c r="CP1133" i="1"/>
  <c r="CQ1133" i="1"/>
  <c r="CR1133" i="1"/>
  <c r="CS1133" i="1"/>
  <c r="CT1133" i="1"/>
  <c r="CU1133" i="1"/>
  <c r="CV1133" i="1"/>
  <c r="CW1133" i="1"/>
  <c r="CX1133" i="1"/>
  <c r="CY1133" i="1"/>
  <c r="CZ1133" i="1"/>
  <c r="DA1133" i="1"/>
  <c r="DB1133" i="1"/>
  <c r="DC1133" i="1"/>
  <c r="DD1133" i="1"/>
  <c r="DE1133" i="1"/>
  <c r="DF1133" i="1"/>
  <c r="DG1133" i="1"/>
  <c r="DH1133" i="1"/>
  <c r="DI1133" i="1"/>
  <c r="DJ1133" i="1"/>
  <c r="DK1133" i="1"/>
  <c r="DL1133" i="1"/>
  <c r="DM1133" i="1"/>
  <c r="DN1133" i="1"/>
  <c r="DO1133" i="1"/>
  <c r="DP1133" i="1"/>
  <c r="CP1134" i="1"/>
  <c r="CQ1134" i="1"/>
  <c r="CR1134" i="1"/>
  <c r="CS1134" i="1"/>
  <c r="CT1134" i="1"/>
  <c r="CU1134" i="1"/>
  <c r="CV1134" i="1"/>
  <c r="CW1134" i="1"/>
  <c r="CX1134" i="1"/>
  <c r="CY1134" i="1"/>
  <c r="CZ1134" i="1"/>
  <c r="DA1134" i="1"/>
  <c r="DB1134" i="1"/>
  <c r="DC1134" i="1"/>
  <c r="DD1134" i="1"/>
  <c r="DE1134" i="1"/>
  <c r="DF1134" i="1"/>
  <c r="DG1134" i="1"/>
  <c r="DH1134" i="1"/>
  <c r="DI1134" i="1"/>
  <c r="DJ1134" i="1"/>
  <c r="DK1134" i="1"/>
  <c r="DL1134" i="1"/>
  <c r="DM1134" i="1"/>
  <c r="DN1134" i="1"/>
  <c r="DO1134" i="1"/>
  <c r="DP1134" i="1"/>
  <c r="CP1135" i="1"/>
  <c r="CQ1135" i="1"/>
  <c r="CR1135" i="1"/>
  <c r="CS1135" i="1"/>
  <c r="CT1135" i="1"/>
  <c r="CU1135" i="1"/>
  <c r="CV1135" i="1"/>
  <c r="CW1135" i="1"/>
  <c r="CX1135" i="1"/>
  <c r="CY1135" i="1"/>
  <c r="CZ1135" i="1"/>
  <c r="DA1135" i="1"/>
  <c r="DB1135" i="1"/>
  <c r="DC1135" i="1"/>
  <c r="DD1135" i="1"/>
  <c r="DE1135" i="1"/>
  <c r="DF1135" i="1"/>
  <c r="DG1135" i="1"/>
  <c r="DH1135" i="1"/>
  <c r="DI1135" i="1"/>
  <c r="DJ1135" i="1"/>
  <c r="DK1135" i="1"/>
  <c r="DL1135" i="1"/>
  <c r="DM1135" i="1"/>
  <c r="DN1135" i="1"/>
  <c r="DO1135" i="1"/>
  <c r="DP1135" i="1"/>
  <c r="CP1136" i="1"/>
  <c r="CQ1136" i="1"/>
  <c r="CR1136" i="1"/>
  <c r="CS1136" i="1"/>
  <c r="CT1136" i="1"/>
  <c r="CU1136" i="1"/>
  <c r="CV1136" i="1"/>
  <c r="CW1136" i="1"/>
  <c r="CX1136" i="1"/>
  <c r="CY1136" i="1"/>
  <c r="CZ1136" i="1"/>
  <c r="DA1136" i="1"/>
  <c r="DB1136" i="1"/>
  <c r="DC1136" i="1"/>
  <c r="DD1136" i="1"/>
  <c r="DE1136" i="1"/>
  <c r="DF1136" i="1"/>
  <c r="DG1136" i="1"/>
  <c r="DH1136" i="1"/>
  <c r="DI1136" i="1"/>
  <c r="DJ1136" i="1"/>
  <c r="DK1136" i="1"/>
  <c r="DL1136" i="1"/>
  <c r="DM1136" i="1"/>
  <c r="DN1136" i="1"/>
  <c r="DO1136" i="1"/>
  <c r="DP1136" i="1"/>
  <c r="CP1137" i="1"/>
  <c r="CQ1137" i="1"/>
  <c r="CR1137" i="1"/>
  <c r="CS1137" i="1"/>
  <c r="CT1137" i="1"/>
  <c r="CU1137" i="1"/>
  <c r="CV1137" i="1"/>
  <c r="CW1137" i="1"/>
  <c r="CX1137" i="1"/>
  <c r="CY1137" i="1"/>
  <c r="CZ1137" i="1"/>
  <c r="DA1137" i="1"/>
  <c r="DB1137" i="1"/>
  <c r="DC1137" i="1"/>
  <c r="DD1137" i="1"/>
  <c r="DE1137" i="1"/>
  <c r="DF1137" i="1"/>
  <c r="DG1137" i="1"/>
  <c r="DH1137" i="1"/>
  <c r="DI1137" i="1"/>
  <c r="DJ1137" i="1"/>
  <c r="DK1137" i="1"/>
  <c r="DL1137" i="1"/>
  <c r="DM1137" i="1"/>
  <c r="DN1137" i="1"/>
  <c r="DO1137" i="1"/>
  <c r="DP1137" i="1"/>
  <c r="CP1138" i="1"/>
  <c r="CQ1138" i="1"/>
  <c r="CR1138" i="1"/>
  <c r="CS1138" i="1"/>
  <c r="CT1138" i="1"/>
  <c r="CU1138" i="1"/>
  <c r="CV1138" i="1"/>
  <c r="CW1138" i="1"/>
  <c r="CX1138" i="1"/>
  <c r="CY1138" i="1"/>
  <c r="CZ1138" i="1"/>
  <c r="DA1138" i="1"/>
  <c r="DB1138" i="1"/>
  <c r="DC1138" i="1"/>
  <c r="DD1138" i="1"/>
  <c r="DE1138" i="1"/>
  <c r="DF1138" i="1"/>
  <c r="DG1138" i="1"/>
  <c r="DH1138" i="1"/>
  <c r="DI1138" i="1"/>
  <c r="DJ1138" i="1"/>
  <c r="DK1138" i="1"/>
  <c r="DL1138" i="1"/>
  <c r="DM1138" i="1"/>
  <c r="DN1138" i="1"/>
  <c r="DO1138" i="1"/>
  <c r="DP1138" i="1"/>
  <c r="CP1139" i="1"/>
  <c r="CQ1139" i="1"/>
  <c r="CR1139" i="1"/>
  <c r="CS1139" i="1"/>
  <c r="CT1139" i="1"/>
  <c r="CU1139" i="1"/>
  <c r="CV1139" i="1"/>
  <c r="CW1139" i="1"/>
  <c r="CX1139" i="1"/>
  <c r="CY1139" i="1"/>
  <c r="CZ1139" i="1"/>
  <c r="DA1139" i="1"/>
  <c r="DB1139" i="1"/>
  <c r="DC1139" i="1"/>
  <c r="DD1139" i="1"/>
  <c r="DE1139" i="1"/>
  <c r="DF1139" i="1"/>
  <c r="DG1139" i="1"/>
  <c r="DH1139" i="1"/>
  <c r="DI1139" i="1"/>
  <c r="DJ1139" i="1"/>
  <c r="DK1139" i="1"/>
  <c r="DL1139" i="1"/>
  <c r="DM1139" i="1"/>
  <c r="DN1139" i="1"/>
  <c r="DO1139" i="1"/>
  <c r="DP1139" i="1"/>
  <c r="CP1140" i="1"/>
  <c r="CQ1140" i="1"/>
  <c r="CR1140" i="1"/>
  <c r="CS1140" i="1"/>
  <c r="CT1140" i="1"/>
  <c r="CU1140" i="1"/>
  <c r="CV1140" i="1"/>
  <c r="CW1140" i="1"/>
  <c r="CX1140" i="1"/>
  <c r="CY1140" i="1"/>
  <c r="CZ1140" i="1"/>
  <c r="DA1140" i="1"/>
  <c r="DB1140" i="1"/>
  <c r="DC1140" i="1"/>
  <c r="DD1140" i="1"/>
  <c r="DE1140" i="1"/>
  <c r="DF1140" i="1"/>
  <c r="DG1140" i="1"/>
  <c r="DH1140" i="1"/>
  <c r="DI1140" i="1"/>
  <c r="DJ1140" i="1"/>
  <c r="DK1140" i="1"/>
  <c r="DL1140" i="1"/>
  <c r="DM1140" i="1"/>
  <c r="DN1140" i="1"/>
  <c r="DO1140" i="1"/>
  <c r="DP1140" i="1"/>
  <c r="CP1141" i="1"/>
  <c r="CQ1141" i="1"/>
  <c r="CR1141" i="1"/>
  <c r="CS1141" i="1"/>
  <c r="CT1141" i="1"/>
  <c r="CU1141" i="1"/>
  <c r="CV1141" i="1"/>
  <c r="CW1141" i="1"/>
  <c r="CX1141" i="1"/>
  <c r="CY1141" i="1"/>
  <c r="CZ1141" i="1"/>
  <c r="DA1141" i="1"/>
  <c r="DB1141" i="1"/>
  <c r="DC1141" i="1"/>
  <c r="DD1141" i="1"/>
  <c r="DE1141" i="1"/>
  <c r="DF1141" i="1"/>
  <c r="DG1141" i="1"/>
  <c r="DH1141" i="1"/>
  <c r="DI1141" i="1"/>
  <c r="DJ1141" i="1"/>
  <c r="DK1141" i="1"/>
  <c r="DL1141" i="1"/>
  <c r="DM1141" i="1"/>
  <c r="DN1141" i="1"/>
  <c r="DO1141" i="1"/>
  <c r="DP1141" i="1"/>
  <c r="CP1142" i="1"/>
  <c r="CQ1142" i="1"/>
  <c r="CR1142" i="1"/>
  <c r="CS1142" i="1"/>
  <c r="CT1142" i="1"/>
  <c r="CU1142" i="1"/>
  <c r="CV1142" i="1"/>
  <c r="CW1142" i="1"/>
  <c r="CX1142" i="1"/>
  <c r="CY1142" i="1"/>
  <c r="CZ1142" i="1"/>
  <c r="DA1142" i="1"/>
  <c r="DB1142" i="1"/>
  <c r="DC1142" i="1"/>
  <c r="DD1142" i="1"/>
  <c r="DE1142" i="1"/>
  <c r="DF1142" i="1"/>
  <c r="DG1142" i="1"/>
  <c r="DH1142" i="1"/>
  <c r="DI1142" i="1"/>
  <c r="DJ1142" i="1"/>
  <c r="DK1142" i="1"/>
  <c r="DL1142" i="1"/>
  <c r="DM1142" i="1"/>
  <c r="DN1142" i="1"/>
  <c r="DO1142" i="1"/>
  <c r="DP1142" i="1"/>
  <c r="CP1143" i="1"/>
  <c r="CQ1143" i="1"/>
  <c r="CR1143" i="1"/>
  <c r="CS1143" i="1"/>
  <c r="CT1143" i="1"/>
  <c r="CU1143" i="1"/>
  <c r="CV1143" i="1"/>
  <c r="CW1143" i="1"/>
  <c r="CX1143" i="1"/>
  <c r="CY1143" i="1"/>
  <c r="CZ1143" i="1"/>
  <c r="DA1143" i="1"/>
  <c r="DB1143" i="1"/>
  <c r="DC1143" i="1"/>
  <c r="DD1143" i="1"/>
  <c r="DE1143" i="1"/>
  <c r="DF1143" i="1"/>
  <c r="DG1143" i="1"/>
  <c r="DH1143" i="1"/>
  <c r="DI1143" i="1"/>
  <c r="DJ1143" i="1"/>
  <c r="DK1143" i="1"/>
  <c r="DL1143" i="1"/>
  <c r="DM1143" i="1"/>
  <c r="DN1143" i="1"/>
  <c r="DO1143" i="1"/>
  <c r="DP1143" i="1"/>
  <c r="CP1144" i="1"/>
  <c r="CQ1144" i="1"/>
  <c r="CR1144" i="1"/>
  <c r="CS1144" i="1"/>
  <c r="CT1144" i="1"/>
  <c r="CU1144" i="1"/>
  <c r="CV1144" i="1"/>
  <c r="CW1144" i="1"/>
  <c r="CX1144" i="1"/>
  <c r="CY1144" i="1"/>
  <c r="CZ1144" i="1"/>
  <c r="DA1144" i="1"/>
  <c r="DB1144" i="1"/>
  <c r="DC1144" i="1"/>
  <c r="DD1144" i="1"/>
  <c r="DE1144" i="1"/>
  <c r="DF1144" i="1"/>
  <c r="DG1144" i="1"/>
  <c r="DH1144" i="1"/>
  <c r="DI1144" i="1"/>
  <c r="DJ1144" i="1"/>
  <c r="DK1144" i="1"/>
  <c r="DL1144" i="1"/>
  <c r="DM1144" i="1"/>
  <c r="DN1144" i="1"/>
  <c r="DO1144" i="1"/>
  <c r="DP1144" i="1"/>
  <c r="CP1145" i="1"/>
  <c r="CQ1145" i="1"/>
  <c r="CR1145" i="1"/>
  <c r="CS1145" i="1"/>
  <c r="CT1145" i="1"/>
  <c r="CU1145" i="1"/>
  <c r="CV1145" i="1"/>
  <c r="CW1145" i="1"/>
  <c r="CX1145" i="1"/>
  <c r="CY1145" i="1"/>
  <c r="CZ1145" i="1"/>
  <c r="DA1145" i="1"/>
  <c r="DB1145" i="1"/>
  <c r="DC1145" i="1"/>
  <c r="DD1145" i="1"/>
  <c r="DE1145" i="1"/>
  <c r="DF1145" i="1"/>
  <c r="DG1145" i="1"/>
  <c r="DH1145" i="1"/>
  <c r="DI1145" i="1"/>
  <c r="DJ1145" i="1"/>
  <c r="DK1145" i="1"/>
  <c r="DL1145" i="1"/>
  <c r="DM1145" i="1"/>
  <c r="DN1145" i="1"/>
  <c r="DO1145" i="1"/>
  <c r="DP1145" i="1"/>
  <c r="CP1146" i="1"/>
  <c r="CQ1146" i="1"/>
  <c r="CR1146" i="1"/>
  <c r="CS1146" i="1"/>
  <c r="CT1146" i="1"/>
  <c r="CU1146" i="1"/>
  <c r="CV1146" i="1"/>
  <c r="CW1146" i="1"/>
  <c r="CX1146" i="1"/>
  <c r="CY1146" i="1"/>
  <c r="CZ1146" i="1"/>
  <c r="DA1146" i="1"/>
  <c r="DB1146" i="1"/>
  <c r="DC1146" i="1"/>
  <c r="DD1146" i="1"/>
  <c r="DE1146" i="1"/>
  <c r="DF1146" i="1"/>
  <c r="DG1146" i="1"/>
  <c r="DH1146" i="1"/>
  <c r="DI1146" i="1"/>
  <c r="DJ1146" i="1"/>
  <c r="DK1146" i="1"/>
  <c r="DL1146" i="1"/>
  <c r="DM1146" i="1"/>
  <c r="DN1146" i="1"/>
  <c r="DO1146" i="1"/>
  <c r="DP1146" i="1"/>
  <c r="CP1147" i="1"/>
  <c r="CQ1147" i="1"/>
  <c r="CR1147" i="1"/>
  <c r="CS1147" i="1"/>
  <c r="CT1147" i="1"/>
  <c r="CU1147" i="1"/>
  <c r="CV1147" i="1"/>
  <c r="CW1147" i="1"/>
  <c r="CX1147" i="1"/>
  <c r="CY1147" i="1"/>
  <c r="CZ1147" i="1"/>
  <c r="DA1147" i="1"/>
  <c r="DB1147" i="1"/>
  <c r="DC1147" i="1"/>
  <c r="DD1147" i="1"/>
  <c r="DE1147" i="1"/>
  <c r="DF1147" i="1"/>
  <c r="DG1147" i="1"/>
  <c r="DH1147" i="1"/>
  <c r="DI1147" i="1"/>
  <c r="DJ1147" i="1"/>
  <c r="DK1147" i="1"/>
  <c r="DL1147" i="1"/>
  <c r="DM1147" i="1"/>
  <c r="DN1147" i="1"/>
  <c r="DO1147" i="1"/>
  <c r="DP1147" i="1"/>
  <c r="CP1148" i="1"/>
  <c r="CQ1148" i="1"/>
  <c r="CR1148" i="1"/>
  <c r="CS1148" i="1"/>
  <c r="CT1148" i="1"/>
  <c r="CU1148" i="1"/>
  <c r="CV1148" i="1"/>
  <c r="CW1148" i="1"/>
  <c r="CX1148" i="1"/>
  <c r="CY1148" i="1"/>
  <c r="CZ1148" i="1"/>
  <c r="DA1148" i="1"/>
  <c r="DB1148" i="1"/>
  <c r="DC1148" i="1"/>
  <c r="DD1148" i="1"/>
  <c r="DE1148" i="1"/>
  <c r="DF1148" i="1"/>
  <c r="DG1148" i="1"/>
  <c r="DH1148" i="1"/>
  <c r="DI1148" i="1"/>
  <c r="DJ1148" i="1"/>
  <c r="DK1148" i="1"/>
  <c r="DL1148" i="1"/>
  <c r="DM1148" i="1"/>
  <c r="DN1148" i="1"/>
  <c r="DO1148" i="1"/>
  <c r="DP1148" i="1"/>
  <c r="CP1149" i="1"/>
  <c r="CQ1149" i="1"/>
  <c r="CR1149" i="1"/>
  <c r="CS1149" i="1"/>
  <c r="CT1149" i="1"/>
  <c r="CU1149" i="1"/>
  <c r="CV1149" i="1"/>
  <c r="CW1149" i="1"/>
  <c r="CX1149" i="1"/>
  <c r="CY1149" i="1"/>
  <c r="CZ1149" i="1"/>
  <c r="DA1149" i="1"/>
  <c r="DB1149" i="1"/>
  <c r="DC1149" i="1"/>
  <c r="DD1149" i="1"/>
  <c r="DE1149" i="1"/>
  <c r="DF1149" i="1"/>
  <c r="DG1149" i="1"/>
  <c r="DH1149" i="1"/>
  <c r="DI1149" i="1"/>
  <c r="DJ1149" i="1"/>
  <c r="DK1149" i="1"/>
  <c r="DL1149" i="1"/>
  <c r="DM1149" i="1"/>
  <c r="DN1149" i="1"/>
  <c r="DO1149" i="1"/>
  <c r="DP1149" i="1"/>
  <c r="CP1150" i="1"/>
  <c r="CQ1150" i="1"/>
  <c r="CR1150" i="1"/>
  <c r="CS1150" i="1"/>
  <c r="CT1150" i="1"/>
  <c r="CU1150" i="1"/>
  <c r="CV1150" i="1"/>
  <c r="CW1150" i="1"/>
  <c r="CX1150" i="1"/>
  <c r="CY1150" i="1"/>
  <c r="CZ1150" i="1"/>
  <c r="DA1150" i="1"/>
  <c r="DB1150" i="1"/>
  <c r="DC1150" i="1"/>
  <c r="DD1150" i="1"/>
  <c r="DE1150" i="1"/>
  <c r="DF1150" i="1"/>
  <c r="DG1150" i="1"/>
  <c r="DH1150" i="1"/>
  <c r="DI1150" i="1"/>
  <c r="DJ1150" i="1"/>
  <c r="DK1150" i="1"/>
  <c r="DL1150" i="1"/>
  <c r="DM1150" i="1"/>
  <c r="DN1150" i="1"/>
  <c r="DO1150" i="1"/>
  <c r="DP1150" i="1"/>
  <c r="CP1151" i="1"/>
  <c r="CQ1151" i="1"/>
  <c r="CR1151" i="1"/>
  <c r="CS1151" i="1"/>
  <c r="CT1151" i="1"/>
  <c r="CU1151" i="1"/>
  <c r="CV1151" i="1"/>
  <c r="CW1151" i="1"/>
  <c r="CX1151" i="1"/>
  <c r="CY1151" i="1"/>
  <c r="CZ1151" i="1"/>
  <c r="DA1151" i="1"/>
  <c r="DB1151" i="1"/>
  <c r="DC1151" i="1"/>
  <c r="DD1151" i="1"/>
  <c r="DE1151" i="1"/>
  <c r="DF1151" i="1"/>
  <c r="DG1151" i="1"/>
  <c r="DH1151" i="1"/>
  <c r="DI1151" i="1"/>
  <c r="DJ1151" i="1"/>
  <c r="DK1151" i="1"/>
  <c r="DL1151" i="1"/>
  <c r="DM1151" i="1"/>
  <c r="DN1151" i="1"/>
  <c r="DO1151" i="1"/>
  <c r="DP1151" i="1"/>
  <c r="CP1152" i="1"/>
  <c r="CQ1152" i="1"/>
  <c r="CR1152" i="1"/>
  <c r="CS1152" i="1"/>
  <c r="CT1152" i="1"/>
  <c r="CU1152" i="1"/>
  <c r="CV1152" i="1"/>
  <c r="CW1152" i="1"/>
  <c r="CX1152" i="1"/>
  <c r="CY1152" i="1"/>
  <c r="CZ1152" i="1"/>
  <c r="DA1152" i="1"/>
  <c r="DB1152" i="1"/>
  <c r="DC1152" i="1"/>
  <c r="DD1152" i="1"/>
  <c r="DE1152" i="1"/>
  <c r="DF1152" i="1"/>
  <c r="DG1152" i="1"/>
  <c r="DH1152" i="1"/>
  <c r="DI1152" i="1"/>
  <c r="DJ1152" i="1"/>
  <c r="DK1152" i="1"/>
  <c r="DL1152" i="1"/>
  <c r="DM1152" i="1"/>
  <c r="DN1152" i="1"/>
  <c r="DO1152" i="1"/>
  <c r="DP1152" i="1"/>
  <c r="CP1153" i="1"/>
  <c r="CQ1153" i="1"/>
  <c r="CR1153" i="1"/>
  <c r="CS1153" i="1"/>
  <c r="CT1153" i="1"/>
  <c r="CU1153" i="1"/>
  <c r="CV1153" i="1"/>
  <c r="CW1153" i="1"/>
  <c r="CX1153" i="1"/>
  <c r="CY1153" i="1"/>
  <c r="CZ1153" i="1"/>
  <c r="DA1153" i="1"/>
  <c r="DB1153" i="1"/>
  <c r="DC1153" i="1"/>
  <c r="DD1153" i="1"/>
  <c r="DE1153" i="1"/>
  <c r="DF1153" i="1"/>
  <c r="DG1153" i="1"/>
  <c r="DH1153" i="1"/>
  <c r="DI1153" i="1"/>
  <c r="DJ1153" i="1"/>
  <c r="DK1153" i="1"/>
  <c r="DL1153" i="1"/>
  <c r="DM1153" i="1"/>
  <c r="DN1153" i="1"/>
  <c r="DO1153" i="1"/>
  <c r="DP1153" i="1"/>
  <c r="CP1154" i="1"/>
  <c r="CQ1154" i="1"/>
  <c r="CR1154" i="1"/>
  <c r="CS1154" i="1"/>
  <c r="CT1154" i="1"/>
  <c r="CU1154" i="1"/>
  <c r="CV1154" i="1"/>
  <c r="CW1154" i="1"/>
  <c r="CX1154" i="1"/>
  <c r="CY1154" i="1"/>
  <c r="CZ1154" i="1"/>
  <c r="DA1154" i="1"/>
  <c r="DB1154" i="1"/>
  <c r="DC1154" i="1"/>
  <c r="DD1154" i="1"/>
  <c r="DE1154" i="1"/>
  <c r="DF1154" i="1"/>
  <c r="DG1154" i="1"/>
  <c r="DH1154" i="1"/>
  <c r="DI1154" i="1"/>
  <c r="DJ1154" i="1"/>
  <c r="DK1154" i="1"/>
  <c r="DL1154" i="1"/>
  <c r="DM1154" i="1"/>
  <c r="DN1154" i="1"/>
  <c r="DO1154" i="1"/>
  <c r="DP1154" i="1"/>
  <c r="CP1155" i="1"/>
  <c r="CQ1155" i="1"/>
  <c r="CR1155" i="1"/>
  <c r="CS1155" i="1"/>
  <c r="CT1155" i="1"/>
  <c r="CU1155" i="1"/>
  <c r="CV1155" i="1"/>
  <c r="CW1155" i="1"/>
  <c r="CX1155" i="1"/>
  <c r="CY1155" i="1"/>
  <c r="CZ1155" i="1"/>
  <c r="DA1155" i="1"/>
  <c r="DB1155" i="1"/>
  <c r="DC1155" i="1"/>
  <c r="DD1155" i="1"/>
  <c r="DE1155" i="1"/>
  <c r="DF1155" i="1"/>
  <c r="DG1155" i="1"/>
  <c r="DH1155" i="1"/>
  <c r="DI1155" i="1"/>
  <c r="DJ1155" i="1"/>
  <c r="DK1155" i="1"/>
  <c r="DL1155" i="1"/>
  <c r="DM1155" i="1"/>
  <c r="DN1155" i="1"/>
  <c r="DO1155" i="1"/>
  <c r="DP1155" i="1"/>
  <c r="CP1156" i="1"/>
  <c r="CQ1156" i="1"/>
  <c r="CR1156" i="1"/>
  <c r="CS1156" i="1"/>
  <c r="CT1156" i="1"/>
  <c r="CU1156" i="1"/>
  <c r="CV1156" i="1"/>
  <c r="CW1156" i="1"/>
  <c r="CX1156" i="1"/>
  <c r="CY1156" i="1"/>
  <c r="CZ1156" i="1"/>
  <c r="DA1156" i="1"/>
  <c r="DB1156" i="1"/>
  <c r="DC1156" i="1"/>
  <c r="DD1156" i="1"/>
  <c r="DE1156" i="1"/>
  <c r="DF1156" i="1"/>
  <c r="DG1156" i="1"/>
  <c r="DH1156" i="1"/>
  <c r="DI1156" i="1"/>
  <c r="DJ1156" i="1"/>
  <c r="DK1156" i="1"/>
  <c r="DL1156" i="1"/>
  <c r="DM1156" i="1"/>
  <c r="DN1156" i="1"/>
  <c r="DO1156" i="1"/>
  <c r="DP1156" i="1"/>
  <c r="CP1157" i="1"/>
  <c r="CQ1157" i="1"/>
  <c r="CR1157" i="1"/>
  <c r="CS1157" i="1"/>
  <c r="CT1157" i="1"/>
  <c r="CU1157" i="1"/>
  <c r="CV1157" i="1"/>
  <c r="CW1157" i="1"/>
  <c r="CX1157" i="1"/>
  <c r="CY1157" i="1"/>
  <c r="CZ1157" i="1"/>
  <c r="DA1157" i="1"/>
  <c r="DB1157" i="1"/>
  <c r="DC1157" i="1"/>
  <c r="DD1157" i="1"/>
  <c r="DE1157" i="1"/>
  <c r="DF1157" i="1"/>
  <c r="DG1157" i="1"/>
  <c r="DH1157" i="1"/>
  <c r="DI1157" i="1"/>
  <c r="DJ1157" i="1"/>
  <c r="DK1157" i="1"/>
  <c r="DL1157" i="1"/>
  <c r="DM1157" i="1"/>
  <c r="DN1157" i="1"/>
  <c r="DO1157" i="1"/>
  <c r="DP1157" i="1"/>
  <c r="CP1158" i="1"/>
  <c r="CQ1158" i="1"/>
  <c r="CR1158" i="1"/>
  <c r="CS1158" i="1"/>
  <c r="CT1158" i="1"/>
  <c r="CU1158" i="1"/>
  <c r="CV1158" i="1"/>
  <c r="CW1158" i="1"/>
  <c r="CX1158" i="1"/>
  <c r="CY1158" i="1"/>
  <c r="CZ1158" i="1"/>
  <c r="DA1158" i="1"/>
  <c r="DB1158" i="1"/>
  <c r="DC1158" i="1"/>
  <c r="DD1158" i="1"/>
  <c r="DE1158" i="1"/>
  <c r="DF1158" i="1"/>
  <c r="DG1158" i="1"/>
  <c r="DH1158" i="1"/>
  <c r="DI1158" i="1"/>
  <c r="DJ1158" i="1"/>
  <c r="DK1158" i="1"/>
  <c r="DL1158" i="1"/>
  <c r="DM1158" i="1"/>
  <c r="DN1158" i="1"/>
  <c r="DO1158" i="1"/>
  <c r="DP1158" i="1"/>
  <c r="CP1159" i="1"/>
  <c r="CQ1159" i="1"/>
  <c r="CR1159" i="1"/>
  <c r="CS1159" i="1"/>
  <c r="CT1159" i="1"/>
  <c r="CU1159" i="1"/>
  <c r="CV1159" i="1"/>
  <c r="CW1159" i="1"/>
  <c r="CX1159" i="1"/>
  <c r="CY1159" i="1"/>
  <c r="CZ1159" i="1"/>
  <c r="DA1159" i="1"/>
  <c r="DB1159" i="1"/>
  <c r="DC1159" i="1"/>
  <c r="DD1159" i="1"/>
  <c r="DE1159" i="1"/>
  <c r="DF1159" i="1"/>
  <c r="DG1159" i="1"/>
  <c r="DH1159" i="1"/>
  <c r="DI1159" i="1"/>
  <c r="DJ1159" i="1"/>
  <c r="DK1159" i="1"/>
  <c r="DL1159" i="1"/>
  <c r="DM1159" i="1"/>
  <c r="DN1159" i="1"/>
  <c r="DO1159" i="1"/>
  <c r="DP1159" i="1"/>
  <c r="CP1160" i="1"/>
  <c r="CQ1160" i="1"/>
  <c r="CR1160" i="1"/>
  <c r="CS1160" i="1"/>
  <c r="CT1160" i="1"/>
  <c r="CU1160" i="1"/>
  <c r="CV1160" i="1"/>
  <c r="CW1160" i="1"/>
  <c r="CX1160" i="1"/>
  <c r="CY1160" i="1"/>
  <c r="CZ1160" i="1"/>
  <c r="DA1160" i="1"/>
  <c r="DB1160" i="1"/>
  <c r="DC1160" i="1"/>
  <c r="DD1160" i="1"/>
  <c r="DE1160" i="1"/>
  <c r="DF1160" i="1"/>
  <c r="DG1160" i="1"/>
  <c r="DH1160" i="1"/>
  <c r="DI1160" i="1"/>
  <c r="DJ1160" i="1"/>
  <c r="DK1160" i="1"/>
  <c r="DL1160" i="1"/>
  <c r="DM1160" i="1"/>
  <c r="DN1160" i="1"/>
  <c r="DO1160" i="1"/>
  <c r="DP1160" i="1"/>
  <c r="CQ9" i="1"/>
  <c r="CR9" i="1"/>
  <c r="CS9" i="1"/>
  <c r="CT9" i="1"/>
  <c r="CU9" i="1"/>
  <c r="CV9" i="1"/>
  <c r="CW9" i="1"/>
  <c r="CX9" i="1"/>
  <c r="CY9" i="1"/>
  <c r="CZ9" i="1"/>
  <c r="DA9" i="1"/>
  <c r="DB9" i="1"/>
  <c r="DC9" i="1"/>
  <c r="DD9" i="1"/>
  <c r="DE9" i="1"/>
  <c r="DF9" i="1"/>
  <c r="DG9" i="1"/>
  <c r="DH9" i="1"/>
  <c r="DI9" i="1"/>
  <c r="DJ9" i="1"/>
  <c r="DK9" i="1"/>
  <c r="DL9" i="1"/>
  <c r="DM9" i="1"/>
  <c r="DN9" i="1"/>
  <c r="DO9" i="1"/>
  <c r="DP9" i="1"/>
  <c r="CP9" i="1"/>
  <c r="BN9" i="1"/>
  <c r="C43" i="7"/>
  <c r="K42" i="7"/>
  <c r="E42" i="7" l="1"/>
  <c r="H42" i="7"/>
  <c r="C5" i="7" s="1"/>
  <c r="DN7" i="1"/>
  <c r="F39" i="7" s="1"/>
  <c r="G39" i="7" s="1"/>
  <c r="DJ7" i="1"/>
  <c r="F33" i="7" s="1"/>
  <c r="G33" i="7" s="1"/>
  <c r="DF7" i="1"/>
  <c r="F28" i="7" s="1"/>
  <c r="G28" i="7" s="1"/>
  <c r="DB7" i="1"/>
  <c r="F24" i="7" s="1"/>
  <c r="G24" i="7" s="1"/>
  <c r="CX7" i="1"/>
  <c r="F17" i="7" s="1"/>
  <c r="G17" i="7" s="1"/>
  <c r="CT7" i="1"/>
  <c r="F13" i="7" s="1"/>
  <c r="G13" i="7" s="1"/>
  <c r="CW7" i="1"/>
  <c r="F16" i="7" s="1"/>
  <c r="G16" i="7" s="1"/>
  <c r="DI7" i="1"/>
  <c r="F32" i="7" s="1"/>
  <c r="G32" i="7" s="1"/>
  <c r="DA7" i="1"/>
  <c r="F23" i="7" s="1"/>
  <c r="DP7" i="1"/>
  <c r="F41" i="7" s="1"/>
  <c r="G41" i="7" s="1"/>
  <c r="DL7" i="1"/>
  <c r="F37" i="7" s="1"/>
  <c r="G37" i="7" s="1"/>
  <c r="DH7" i="1"/>
  <c r="F31" i="7" s="1"/>
  <c r="G31" i="7" s="1"/>
  <c r="DD7" i="1"/>
  <c r="F26" i="7" s="1"/>
  <c r="G26" i="7" s="1"/>
  <c r="CZ7" i="1"/>
  <c r="F20" i="7" s="1"/>
  <c r="G20" i="7" s="1"/>
  <c r="CV7" i="1"/>
  <c r="F15" i="7" s="1"/>
  <c r="G15" i="7" s="1"/>
  <c r="CR7" i="1"/>
  <c r="F11" i="7" s="1"/>
  <c r="G11" i="7" s="1"/>
  <c r="DM7" i="1"/>
  <c r="F38" i="7" s="1"/>
  <c r="G38" i="7" s="1"/>
  <c r="DE7" i="1"/>
  <c r="F27" i="7" s="1"/>
  <c r="G27" i="7" s="1"/>
  <c r="CS7" i="1"/>
  <c r="F12" i="7" s="1"/>
  <c r="DO7" i="1"/>
  <c r="F40" i="7" s="1"/>
  <c r="G40" i="7" s="1"/>
  <c r="DK7" i="1"/>
  <c r="F36" i="7" s="1"/>
  <c r="G36" i="7" s="1"/>
  <c r="DG7" i="1"/>
  <c r="F30" i="7" s="1"/>
  <c r="G30" i="7" s="1"/>
  <c r="DC7" i="1"/>
  <c r="F25" i="7" s="1"/>
  <c r="G25" i="7" s="1"/>
  <c r="CY7" i="1"/>
  <c r="F19" i="7" s="1"/>
  <c r="G19" i="7" s="1"/>
  <c r="CU7" i="1"/>
  <c r="F14" i="7" s="1"/>
  <c r="G14" i="7" s="1"/>
  <c r="CQ7" i="1"/>
  <c r="F10" i="7" s="1"/>
  <c r="G10" i="7" s="1"/>
  <c r="CP7" i="1"/>
  <c r="F9" i="7" s="1"/>
  <c r="G9" i="7" s="1"/>
  <c r="F42" i="7" l="1"/>
  <c r="G12" i="7"/>
  <c r="G42" i="7" s="1"/>
  <c r="C48" i="5" l="1"/>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R14" i="5"/>
  <c r="AH349" i="1"/>
  <c r="BN10" i="1"/>
  <c r="BO10" i="1"/>
  <c r="BP10" i="1"/>
  <c r="BQ10" i="1"/>
  <c r="BR10" i="1"/>
  <c r="BS10" i="1"/>
  <c r="BT10" i="1"/>
  <c r="BU10" i="1"/>
  <c r="BV10" i="1"/>
  <c r="BW10" i="1"/>
  <c r="BX10" i="1"/>
  <c r="BY10" i="1"/>
  <c r="BZ10" i="1"/>
  <c r="CA10" i="1"/>
  <c r="CB10" i="1"/>
  <c r="CC10" i="1"/>
  <c r="CD10" i="1"/>
  <c r="CE10" i="1"/>
  <c r="CF10" i="1"/>
  <c r="CG10" i="1"/>
  <c r="CH10" i="1"/>
  <c r="CI10" i="1"/>
  <c r="CJ10" i="1"/>
  <c r="CK10" i="1"/>
  <c r="CL10" i="1"/>
  <c r="CM10" i="1"/>
  <c r="CN10" i="1"/>
  <c r="BN11" i="1"/>
  <c r="BO11" i="1"/>
  <c r="BP11" i="1"/>
  <c r="BQ11" i="1"/>
  <c r="BR11" i="1"/>
  <c r="BS11" i="1"/>
  <c r="BT11" i="1"/>
  <c r="BU11" i="1"/>
  <c r="BV11" i="1"/>
  <c r="BW11" i="1"/>
  <c r="BX11" i="1"/>
  <c r="BY11" i="1"/>
  <c r="BZ11" i="1"/>
  <c r="CA11" i="1"/>
  <c r="CB11" i="1"/>
  <c r="CC11" i="1"/>
  <c r="CD11" i="1"/>
  <c r="CE11" i="1"/>
  <c r="CF11" i="1"/>
  <c r="CG11" i="1"/>
  <c r="CH11" i="1"/>
  <c r="CI11" i="1"/>
  <c r="CJ11" i="1"/>
  <c r="CK11" i="1"/>
  <c r="CL11" i="1"/>
  <c r="CM11" i="1"/>
  <c r="CN11" i="1"/>
  <c r="BN12" i="1"/>
  <c r="BO12" i="1"/>
  <c r="BP12" i="1"/>
  <c r="BQ12" i="1"/>
  <c r="BR12" i="1"/>
  <c r="BS12" i="1"/>
  <c r="BT12" i="1"/>
  <c r="BU12" i="1"/>
  <c r="BV12" i="1"/>
  <c r="BW12" i="1"/>
  <c r="BX12" i="1"/>
  <c r="BY12" i="1"/>
  <c r="BZ12" i="1"/>
  <c r="CA12" i="1"/>
  <c r="CB12" i="1"/>
  <c r="CC12" i="1"/>
  <c r="CD12" i="1"/>
  <c r="CE12" i="1"/>
  <c r="CF12" i="1"/>
  <c r="CG12" i="1"/>
  <c r="CH12" i="1"/>
  <c r="CI12" i="1"/>
  <c r="CJ12" i="1"/>
  <c r="CK12" i="1"/>
  <c r="CL12" i="1"/>
  <c r="CM12" i="1"/>
  <c r="CN12" i="1"/>
  <c r="BN13" i="1"/>
  <c r="BO13" i="1"/>
  <c r="BP13" i="1"/>
  <c r="BQ13" i="1"/>
  <c r="BR13" i="1"/>
  <c r="BS13" i="1"/>
  <c r="BT13" i="1"/>
  <c r="BU13" i="1"/>
  <c r="BV13" i="1"/>
  <c r="BW13" i="1"/>
  <c r="BX13" i="1"/>
  <c r="BY13" i="1"/>
  <c r="BZ13" i="1"/>
  <c r="CA13" i="1"/>
  <c r="CB13" i="1"/>
  <c r="CC13" i="1"/>
  <c r="CD13" i="1"/>
  <c r="CE13" i="1"/>
  <c r="CF13" i="1"/>
  <c r="CG13" i="1"/>
  <c r="CH13" i="1"/>
  <c r="CI13" i="1"/>
  <c r="CJ13" i="1"/>
  <c r="CK13" i="1"/>
  <c r="CL13" i="1"/>
  <c r="CM13" i="1"/>
  <c r="CN13" i="1"/>
  <c r="BN14" i="1"/>
  <c r="BO14" i="1"/>
  <c r="BP14" i="1"/>
  <c r="BQ14" i="1"/>
  <c r="BR14" i="1"/>
  <c r="BS14" i="1"/>
  <c r="BT14" i="1"/>
  <c r="BU14" i="1"/>
  <c r="BV14" i="1"/>
  <c r="BW14" i="1"/>
  <c r="BX14" i="1"/>
  <c r="BY14" i="1"/>
  <c r="BZ14" i="1"/>
  <c r="CA14" i="1"/>
  <c r="CB14" i="1"/>
  <c r="CC14" i="1"/>
  <c r="CD14" i="1"/>
  <c r="CE14" i="1"/>
  <c r="CF14" i="1"/>
  <c r="CG14" i="1"/>
  <c r="CH14" i="1"/>
  <c r="CI14" i="1"/>
  <c r="CJ14" i="1"/>
  <c r="CK14" i="1"/>
  <c r="CL14" i="1"/>
  <c r="CM14" i="1"/>
  <c r="CN14" i="1"/>
  <c r="BN15" i="1"/>
  <c r="BO15" i="1"/>
  <c r="BP15" i="1"/>
  <c r="BQ15" i="1"/>
  <c r="BR15" i="1"/>
  <c r="BS15" i="1"/>
  <c r="BT15" i="1"/>
  <c r="BU15" i="1"/>
  <c r="BV15" i="1"/>
  <c r="BW15" i="1"/>
  <c r="BX15" i="1"/>
  <c r="BY15" i="1"/>
  <c r="BZ15" i="1"/>
  <c r="CA15" i="1"/>
  <c r="CB15" i="1"/>
  <c r="CC15" i="1"/>
  <c r="CD15" i="1"/>
  <c r="CE15" i="1"/>
  <c r="CF15" i="1"/>
  <c r="CG15" i="1"/>
  <c r="CH15" i="1"/>
  <c r="CI15" i="1"/>
  <c r="CJ15" i="1"/>
  <c r="CK15" i="1"/>
  <c r="CL15" i="1"/>
  <c r="CM15" i="1"/>
  <c r="CN15" i="1"/>
  <c r="BN16" i="1"/>
  <c r="BO16" i="1"/>
  <c r="BP16" i="1"/>
  <c r="BQ16" i="1"/>
  <c r="BR16" i="1"/>
  <c r="BS16" i="1"/>
  <c r="BT16" i="1"/>
  <c r="BU16" i="1"/>
  <c r="BV16" i="1"/>
  <c r="BW16" i="1"/>
  <c r="BX16" i="1"/>
  <c r="BY16" i="1"/>
  <c r="BZ16" i="1"/>
  <c r="CA16" i="1"/>
  <c r="CB16" i="1"/>
  <c r="CC16" i="1"/>
  <c r="CD16" i="1"/>
  <c r="CE16" i="1"/>
  <c r="CF16" i="1"/>
  <c r="CG16" i="1"/>
  <c r="CH16" i="1"/>
  <c r="CI16" i="1"/>
  <c r="CJ16" i="1"/>
  <c r="CK16" i="1"/>
  <c r="CL16" i="1"/>
  <c r="CM16" i="1"/>
  <c r="CN16" i="1"/>
  <c r="BN17" i="1"/>
  <c r="BO17" i="1"/>
  <c r="BP17" i="1"/>
  <c r="BQ17" i="1"/>
  <c r="BR17" i="1"/>
  <c r="BS17" i="1"/>
  <c r="BT17" i="1"/>
  <c r="BU17" i="1"/>
  <c r="BV17" i="1"/>
  <c r="BW17" i="1"/>
  <c r="BX17" i="1"/>
  <c r="BY17" i="1"/>
  <c r="BZ17" i="1"/>
  <c r="CA17" i="1"/>
  <c r="CB17" i="1"/>
  <c r="CC17" i="1"/>
  <c r="CD17" i="1"/>
  <c r="CE17" i="1"/>
  <c r="CF17" i="1"/>
  <c r="CG17" i="1"/>
  <c r="CH17" i="1"/>
  <c r="CI17" i="1"/>
  <c r="CJ17" i="1"/>
  <c r="CK17" i="1"/>
  <c r="CL17" i="1"/>
  <c r="CM17" i="1"/>
  <c r="CN17" i="1"/>
  <c r="BN18" i="1"/>
  <c r="BO18" i="1"/>
  <c r="BP18" i="1"/>
  <c r="BQ18" i="1"/>
  <c r="BR18" i="1"/>
  <c r="BS18" i="1"/>
  <c r="BT18" i="1"/>
  <c r="BU18" i="1"/>
  <c r="BV18" i="1"/>
  <c r="BW18" i="1"/>
  <c r="BX18" i="1"/>
  <c r="BY18" i="1"/>
  <c r="BZ18" i="1"/>
  <c r="CA18" i="1"/>
  <c r="CB18" i="1"/>
  <c r="CC18" i="1"/>
  <c r="CD18" i="1"/>
  <c r="CE18" i="1"/>
  <c r="CF18" i="1"/>
  <c r="CG18" i="1"/>
  <c r="CH18" i="1"/>
  <c r="CI18" i="1"/>
  <c r="CJ18" i="1"/>
  <c r="CK18" i="1"/>
  <c r="CL18" i="1"/>
  <c r="CM18" i="1"/>
  <c r="CN18" i="1"/>
  <c r="BN19" i="1"/>
  <c r="BO19" i="1"/>
  <c r="BP19" i="1"/>
  <c r="BQ19" i="1"/>
  <c r="BR19" i="1"/>
  <c r="BS19" i="1"/>
  <c r="BT19" i="1"/>
  <c r="BU19" i="1"/>
  <c r="BV19" i="1"/>
  <c r="BW19" i="1"/>
  <c r="BX19" i="1"/>
  <c r="BY19" i="1"/>
  <c r="BZ19" i="1"/>
  <c r="CA19" i="1"/>
  <c r="CB19" i="1"/>
  <c r="CC19" i="1"/>
  <c r="CD19" i="1"/>
  <c r="CE19" i="1"/>
  <c r="CF19" i="1"/>
  <c r="CG19" i="1"/>
  <c r="CH19" i="1"/>
  <c r="CI19" i="1"/>
  <c r="CJ19" i="1"/>
  <c r="CK19" i="1"/>
  <c r="CL19" i="1"/>
  <c r="CM19" i="1"/>
  <c r="CN19" i="1"/>
  <c r="BN20" i="1"/>
  <c r="BO20" i="1"/>
  <c r="BP20" i="1"/>
  <c r="BQ20" i="1"/>
  <c r="BR20" i="1"/>
  <c r="BS20" i="1"/>
  <c r="BT20" i="1"/>
  <c r="BU20" i="1"/>
  <c r="BV20" i="1"/>
  <c r="BW20" i="1"/>
  <c r="BX20" i="1"/>
  <c r="BY20" i="1"/>
  <c r="BZ20" i="1"/>
  <c r="CA20" i="1"/>
  <c r="CB20" i="1"/>
  <c r="CC20" i="1"/>
  <c r="CD20" i="1"/>
  <c r="CE20" i="1"/>
  <c r="CF20" i="1"/>
  <c r="CG20" i="1"/>
  <c r="CH20" i="1"/>
  <c r="CI20" i="1"/>
  <c r="CJ20" i="1"/>
  <c r="CK20" i="1"/>
  <c r="CL20" i="1"/>
  <c r="CM20" i="1"/>
  <c r="CN20" i="1"/>
  <c r="BN21" i="1"/>
  <c r="BO21" i="1"/>
  <c r="BP21" i="1"/>
  <c r="BQ21" i="1"/>
  <c r="BR21" i="1"/>
  <c r="BS21" i="1"/>
  <c r="BT21" i="1"/>
  <c r="BU21" i="1"/>
  <c r="BV21" i="1"/>
  <c r="BW21" i="1"/>
  <c r="BX21" i="1"/>
  <c r="BY21" i="1"/>
  <c r="BZ21" i="1"/>
  <c r="CA21" i="1"/>
  <c r="CB21" i="1"/>
  <c r="CC21" i="1"/>
  <c r="CD21" i="1"/>
  <c r="CE21" i="1"/>
  <c r="CF21" i="1"/>
  <c r="CG21" i="1"/>
  <c r="CH21" i="1"/>
  <c r="CI21" i="1"/>
  <c r="CJ21" i="1"/>
  <c r="CK21" i="1"/>
  <c r="CL21" i="1"/>
  <c r="CM21" i="1"/>
  <c r="CN21" i="1"/>
  <c r="BN22" i="1"/>
  <c r="BO22" i="1"/>
  <c r="BP22" i="1"/>
  <c r="BQ22" i="1"/>
  <c r="BR22" i="1"/>
  <c r="BS22" i="1"/>
  <c r="BT22" i="1"/>
  <c r="BU22" i="1"/>
  <c r="BV22" i="1"/>
  <c r="BW22" i="1"/>
  <c r="BX22" i="1"/>
  <c r="BY22" i="1"/>
  <c r="BZ22" i="1"/>
  <c r="CA22" i="1"/>
  <c r="CB22" i="1"/>
  <c r="CC22" i="1"/>
  <c r="CD22" i="1"/>
  <c r="CE22" i="1"/>
  <c r="CF22" i="1"/>
  <c r="CG22" i="1"/>
  <c r="CH22" i="1"/>
  <c r="CI22" i="1"/>
  <c r="CJ22" i="1"/>
  <c r="CK22" i="1"/>
  <c r="CL22" i="1"/>
  <c r="CM22" i="1"/>
  <c r="CN22" i="1"/>
  <c r="BN23" i="1"/>
  <c r="BO23" i="1"/>
  <c r="BP23" i="1"/>
  <c r="BQ23" i="1"/>
  <c r="BR23" i="1"/>
  <c r="BS23" i="1"/>
  <c r="BT23" i="1"/>
  <c r="BU23" i="1"/>
  <c r="BV23" i="1"/>
  <c r="BW23" i="1"/>
  <c r="BX23" i="1"/>
  <c r="BY23" i="1"/>
  <c r="BZ23" i="1"/>
  <c r="CA23" i="1"/>
  <c r="CB23" i="1"/>
  <c r="CC23" i="1"/>
  <c r="CD23" i="1"/>
  <c r="CE23" i="1"/>
  <c r="CF23" i="1"/>
  <c r="CG23" i="1"/>
  <c r="CH23" i="1"/>
  <c r="CI23" i="1"/>
  <c r="CJ23" i="1"/>
  <c r="CK23" i="1"/>
  <c r="CL23" i="1"/>
  <c r="CM23" i="1"/>
  <c r="CN23" i="1"/>
  <c r="BN24" i="1"/>
  <c r="BO24" i="1"/>
  <c r="BP24" i="1"/>
  <c r="BQ24" i="1"/>
  <c r="BR24" i="1"/>
  <c r="BS24" i="1"/>
  <c r="BT24" i="1"/>
  <c r="BU24" i="1"/>
  <c r="BV24" i="1"/>
  <c r="BW24" i="1"/>
  <c r="BX24" i="1"/>
  <c r="BY24" i="1"/>
  <c r="BZ24" i="1"/>
  <c r="CA24" i="1"/>
  <c r="CB24" i="1"/>
  <c r="CC24" i="1"/>
  <c r="CD24" i="1"/>
  <c r="CE24" i="1"/>
  <c r="CF24" i="1"/>
  <c r="CG24" i="1"/>
  <c r="CH24" i="1"/>
  <c r="CI24" i="1"/>
  <c r="CJ24" i="1"/>
  <c r="CK24" i="1"/>
  <c r="CL24" i="1"/>
  <c r="CM24" i="1"/>
  <c r="CN24" i="1"/>
  <c r="BN25" i="1"/>
  <c r="BO25" i="1"/>
  <c r="BP25" i="1"/>
  <c r="BQ25" i="1"/>
  <c r="BR25" i="1"/>
  <c r="BS25" i="1"/>
  <c r="BT25" i="1"/>
  <c r="BU25" i="1"/>
  <c r="BV25" i="1"/>
  <c r="BW25" i="1"/>
  <c r="BX25" i="1"/>
  <c r="BY25" i="1"/>
  <c r="BZ25" i="1"/>
  <c r="CA25" i="1"/>
  <c r="CB25" i="1"/>
  <c r="CC25" i="1"/>
  <c r="CD25" i="1"/>
  <c r="CE25" i="1"/>
  <c r="CF25" i="1"/>
  <c r="CG25" i="1"/>
  <c r="CH25" i="1"/>
  <c r="CI25" i="1"/>
  <c r="CJ25" i="1"/>
  <c r="CK25" i="1"/>
  <c r="CL25" i="1"/>
  <c r="CM25" i="1"/>
  <c r="CN25" i="1"/>
  <c r="BN26" i="1"/>
  <c r="BO26" i="1"/>
  <c r="BP26" i="1"/>
  <c r="BQ26" i="1"/>
  <c r="BR26" i="1"/>
  <c r="BS26" i="1"/>
  <c r="BT26" i="1"/>
  <c r="BU26" i="1"/>
  <c r="BV26" i="1"/>
  <c r="BW26" i="1"/>
  <c r="BX26" i="1"/>
  <c r="BY26" i="1"/>
  <c r="BZ26" i="1"/>
  <c r="CA26" i="1"/>
  <c r="CB26" i="1"/>
  <c r="CC26" i="1"/>
  <c r="CD26" i="1"/>
  <c r="CE26" i="1"/>
  <c r="CF26" i="1"/>
  <c r="CG26" i="1"/>
  <c r="CH26" i="1"/>
  <c r="CI26" i="1"/>
  <c r="CJ26" i="1"/>
  <c r="CK26" i="1"/>
  <c r="CL26" i="1"/>
  <c r="CM26" i="1"/>
  <c r="CN26" i="1"/>
  <c r="BN27" i="1"/>
  <c r="BO27" i="1"/>
  <c r="BP27" i="1"/>
  <c r="BQ27" i="1"/>
  <c r="BR27" i="1"/>
  <c r="BS27" i="1"/>
  <c r="BT27" i="1"/>
  <c r="BU27" i="1"/>
  <c r="BV27" i="1"/>
  <c r="BW27" i="1"/>
  <c r="BX27" i="1"/>
  <c r="BY27" i="1"/>
  <c r="BZ27" i="1"/>
  <c r="CA27" i="1"/>
  <c r="CB27" i="1"/>
  <c r="CC27" i="1"/>
  <c r="CD27" i="1"/>
  <c r="CE27" i="1"/>
  <c r="CF27" i="1"/>
  <c r="CG27" i="1"/>
  <c r="CH27" i="1"/>
  <c r="CI27" i="1"/>
  <c r="CJ27" i="1"/>
  <c r="CK27" i="1"/>
  <c r="CL27" i="1"/>
  <c r="CM27" i="1"/>
  <c r="CN27" i="1"/>
  <c r="BN28" i="1"/>
  <c r="BO28" i="1"/>
  <c r="BP28" i="1"/>
  <c r="BQ28" i="1"/>
  <c r="BR28" i="1"/>
  <c r="BS28" i="1"/>
  <c r="BT28" i="1"/>
  <c r="BU28" i="1"/>
  <c r="BV28" i="1"/>
  <c r="BW28" i="1"/>
  <c r="BX28" i="1"/>
  <c r="BY28" i="1"/>
  <c r="BZ28" i="1"/>
  <c r="CA28" i="1"/>
  <c r="CB28" i="1"/>
  <c r="CC28" i="1"/>
  <c r="CD28" i="1"/>
  <c r="CE28" i="1"/>
  <c r="CF28" i="1"/>
  <c r="CG28" i="1"/>
  <c r="CH28" i="1"/>
  <c r="CI28" i="1"/>
  <c r="CJ28" i="1"/>
  <c r="CK28" i="1"/>
  <c r="CL28" i="1"/>
  <c r="CM28" i="1"/>
  <c r="CN28" i="1"/>
  <c r="BN29" i="1"/>
  <c r="BO29" i="1"/>
  <c r="BP29" i="1"/>
  <c r="BQ29" i="1"/>
  <c r="BR29" i="1"/>
  <c r="BS29" i="1"/>
  <c r="BT29" i="1"/>
  <c r="BU29" i="1"/>
  <c r="BV29" i="1"/>
  <c r="BW29" i="1"/>
  <c r="BX29" i="1"/>
  <c r="BY29" i="1"/>
  <c r="BZ29" i="1"/>
  <c r="CA29" i="1"/>
  <c r="CB29" i="1"/>
  <c r="CC29" i="1"/>
  <c r="CD29" i="1"/>
  <c r="CE29" i="1"/>
  <c r="CF29" i="1"/>
  <c r="CG29" i="1"/>
  <c r="CH29" i="1"/>
  <c r="CI29" i="1"/>
  <c r="CJ29" i="1"/>
  <c r="CK29" i="1"/>
  <c r="CL29" i="1"/>
  <c r="CM29" i="1"/>
  <c r="CN29" i="1"/>
  <c r="BN30" i="1"/>
  <c r="BO30" i="1"/>
  <c r="BP30" i="1"/>
  <c r="BQ30" i="1"/>
  <c r="BR30" i="1"/>
  <c r="BS30" i="1"/>
  <c r="BT30" i="1"/>
  <c r="BU30" i="1"/>
  <c r="BV30" i="1"/>
  <c r="BW30" i="1"/>
  <c r="BX30" i="1"/>
  <c r="BY30" i="1"/>
  <c r="BZ30" i="1"/>
  <c r="CA30" i="1"/>
  <c r="CB30" i="1"/>
  <c r="CC30" i="1"/>
  <c r="CD30" i="1"/>
  <c r="CE30" i="1"/>
  <c r="CF30" i="1"/>
  <c r="CG30" i="1"/>
  <c r="CH30" i="1"/>
  <c r="CI30" i="1"/>
  <c r="CJ30" i="1"/>
  <c r="CK30" i="1"/>
  <c r="CL30" i="1"/>
  <c r="CM30" i="1"/>
  <c r="CN30" i="1"/>
  <c r="BN31" i="1"/>
  <c r="BO31" i="1"/>
  <c r="BP31" i="1"/>
  <c r="BQ31" i="1"/>
  <c r="BR31" i="1"/>
  <c r="BS31" i="1"/>
  <c r="BT31" i="1"/>
  <c r="BU31" i="1"/>
  <c r="BV31" i="1"/>
  <c r="BW31" i="1"/>
  <c r="BX31" i="1"/>
  <c r="BY31" i="1"/>
  <c r="BZ31" i="1"/>
  <c r="CA31" i="1"/>
  <c r="CB31" i="1"/>
  <c r="CC31" i="1"/>
  <c r="CD31" i="1"/>
  <c r="CE31" i="1"/>
  <c r="CF31" i="1"/>
  <c r="CG31" i="1"/>
  <c r="CH31" i="1"/>
  <c r="CI31" i="1"/>
  <c r="CJ31" i="1"/>
  <c r="CK31" i="1"/>
  <c r="CL31" i="1"/>
  <c r="CM31" i="1"/>
  <c r="CN31" i="1"/>
  <c r="BN32" i="1"/>
  <c r="BO32" i="1"/>
  <c r="BP32" i="1"/>
  <c r="BQ32" i="1"/>
  <c r="BR32" i="1"/>
  <c r="BS32" i="1"/>
  <c r="BT32" i="1"/>
  <c r="BU32" i="1"/>
  <c r="BV32" i="1"/>
  <c r="BW32" i="1"/>
  <c r="BX32" i="1"/>
  <c r="BY32" i="1"/>
  <c r="BZ32" i="1"/>
  <c r="CA32" i="1"/>
  <c r="CB32" i="1"/>
  <c r="CC32" i="1"/>
  <c r="CD32" i="1"/>
  <c r="CE32" i="1"/>
  <c r="CF32" i="1"/>
  <c r="CG32" i="1"/>
  <c r="CH32" i="1"/>
  <c r="CI32" i="1"/>
  <c r="CJ32" i="1"/>
  <c r="CK32" i="1"/>
  <c r="CL32" i="1"/>
  <c r="CM32" i="1"/>
  <c r="CN32" i="1"/>
  <c r="BN33" i="1"/>
  <c r="BO33" i="1"/>
  <c r="BP33" i="1"/>
  <c r="BQ33" i="1"/>
  <c r="BR33" i="1"/>
  <c r="BS33" i="1"/>
  <c r="BT33" i="1"/>
  <c r="BU33" i="1"/>
  <c r="BV33" i="1"/>
  <c r="BW33" i="1"/>
  <c r="BX33" i="1"/>
  <c r="BY33" i="1"/>
  <c r="BZ33" i="1"/>
  <c r="CA33" i="1"/>
  <c r="CB33" i="1"/>
  <c r="CC33" i="1"/>
  <c r="CD33" i="1"/>
  <c r="CE33" i="1"/>
  <c r="CF33" i="1"/>
  <c r="CG33" i="1"/>
  <c r="CH33" i="1"/>
  <c r="CI33" i="1"/>
  <c r="CJ33" i="1"/>
  <c r="CK33" i="1"/>
  <c r="CL33" i="1"/>
  <c r="CM33" i="1"/>
  <c r="CN33" i="1"/>
  <c r="BN34" i="1"/>
  <c r="BO34" i="1"/>
  <c r="BP34" i="1"/>
  <c r="BQ34" i="1"/>
  <c r="BR34" i="1"/>
  <c r="BS34" i="1"/>
  <c r="BT34" i="1"/>
  <c r="BU34" i="1"/>
  <c r="BV34" i="1"/>
  <c r="BW34" i="1"/>
  <c r="BX34" i="1"/>
  <c r="BY34" i="1"/>
  <c r="BZ34" i="1"/>
  <c r="CA34" i="1"/>
  <c r="CB34" i="1"/>
  <c r="CC34" i="1"/>
  <c r="CD34" i="1"/>
  <c r="CE34" i="1"/>
  <c r="CF34" i="1"/>
  <c r="CG34" i="1"/>
  <c r="CH34" i="1"/>
  <c r="CI34" i="1"/>
  <c r="CJ34" i="1"/>
  <c r="CK34" i="1"/>
  <c r="CL34" i="1"/>
  <c r="CM34" i="1"/>
  <c r="CN34" i="1"/>
  <c r="BN35" i="1"/>
  <c r="BO35" i="1"/>
  <c r="BP35" i="1"/>
  <c r="BQ35" i="1"/>
  <c r="BR35" i="1"/>
  <c r="BS35" i="1"/>
  <c r="BT35" i="1"/>
  <c r="BU35" i="1"/>
  <c r="BV35" i="1"/>
  <c r="BW35" i="1"/>
  <c r="BX35" i="1"/>
  <c r="BY35" i="1"/>
  <c r="BZ35" i="1"/>
  <c r="CA35" i="1"/>
  <c r="CB35" i="1"/>
  <c r="CC35" i="1"/>
  <c r="CD35" i="1"/>
  <c r="CE35" i="1"/>
  <c r="CF35" i="1"/>
  <c r="CG35" i="1"/>
  <c r="CH35" i="1"/>
  <c r="CI35" i="1"/>
  <c r="CJ35" i="1"/>
  <c r="CK35" i="1"/>
  <c r="CL35" i="1"/>
  <c r="CM35" i="1"/>
  <c r="CN35" i="1"/>
  <c r="BN36" i="1"/>
  <c r="BO36" i="1"/>
  <c r="BP36" i="1"/>
  <c r="BQ36" i="1"/>
  <c r="BR36" i="1"/>
  <c r="BS36" i="1"/>
  <c r="BT36" i="1"/>
  <c r="BU36" i="1"/>
  <c r="BV36" i="1"/>
  <c r="BW36" i="1"/>
  <c r="BX36" i="1"/>
  <c r="BY36" i="1"/>
  <c r="BZ36" i="1"/>
  <c r="CA36" i="1"/>
  <c r="CB36" i="1"/>
  <c r="CC36" i="1"/>
  <c r="CD36" i="1"/>
  <c r="CE36" i="1"/>
  <c r="CF36" i="1"/>
  <c r="CG36" i="1"/>
  <c r="CH36" i="1"/>
  <c r="CI36" i="1"/>
  <c r="CJ36" i="1"/>
  <c r="CK36" i="1"/>
  <c r="CL36" i="1"/>
  <c r="CM36" i="1"/>
  <c r="CN36" i="1"/>
  <c r="BN37" i="1"/>
  <c r="BO37" i="1"/>
  <c r="BP37" i="1"/>
  <c r="BQ37" i="1"/>
  <c r="BR37" i="1"/>
  <c r="BS37" i="1"/>
  <c r="BT37" i="1"/>
  <c r="BU37" i="1"/>
  <c r="BV37" i="1"/>
  <c r="BW37" i="1"/>
  <c r="BX37" i="1"/>
  <c r="BY37" i="1"/>
  <c r="BZ37" i="1"/>
  <c r="CA37" i="1"/>
  <c r="CB37" i="1"/>
  <c r="CC37" i="1"/>
  <c r="CD37" i="1"/>
  <c r="CE37" i="1"/>
  <c r="CF37" i="1"/>
  <c r="CG37" i="1"/>
  <c r="CH37" i="1"/>
  <c r="CI37" i="1"/>
  <c r="CJ37" i="1"/>
  <c r="CK37" i="1"/>
  <c r="CL37" i="1"/>
  <c r="CM37" i="1"/>
  <c r="CN37" i="1"/>
  <c r="BN38" i="1"/>
  <c r="BO38" i="1"/>
  <c r="BP38" i="1"/>
  <c r="BQ38" i="1"/>
  <c r="BR38" i="1"/>
  <c r="BS38" i="1"/>
  <c r="BT38" i="1"/>
  <c r="BU38" i="1"/>
  <c r="BV38" i="1"/>
  <c r="BW38" i="1"/>
  <c r="BX38" i="1"/>
  <c r="BY38" i="1"/>
  <c r="BZ38" i="1"/>
  <c r="CA38" i="1"/>
  <c r="CB38" i="1"/>
  <c r="CC38" i="1"/>
  <c r="CD38" i="1"/>
  <c r="CE38" i="1"/>
  <c r="CF38" i="1"/>
  <c r="CG38" i="1"/>
  <c r="CH38" i="1"/>
  <c r="CI38" i="1"/>
  <c r="CJ38" i="1"/>
  <c r="CK38" i="1"/>
  <c r="CL38" i="1"/>
  <c r="CM38" i="1"/>
  <c r="CN38" i="1"/>
  <c r="BN39" i="1"/>
  <c r="BO39" i="1"/>
  <c r="BP39" i="1"/>
  <c r="BQ39" i="1"/>
  <c r="BR39" i="1"/>
  <c r="BS39" i="1"/>
  <c r="BT39" i="1"/>
  <c r="BU39" i="1"/>
  <c r="BV39" i="1"/>
  <c r="BW39" i="1"/>
  <c r="BX39" i="1"/>
  <c r="BY39" i="1"/>
  <c r="BZ39" i="1"/>
  <c r="CA39" i="1"/>
  <c r="CB39" i="1"/>
  <c r="CC39" i="1"/>
  <c r="CD39" i="1"/>
  <c r="CE39" i="1"/>
  <c r="CF39" i="1"/>
  <c r="CG39" i="1"/>
  <c r="CH39" i="1"/>
  <c r="CI39" i="1"/>
  <c r="CJ39" i="1"/>
  <c r="CK39" i="1"/>
  <c r="CL39" i="1"/>
  <c r="CM39" i="1"/>
  <c r="CN39" i="1"/>
  <c r="BN40" i="1"/>
  <c r="BO40" i="1"/>
  <c r="BP40" i="1"/>
  <c r="BQ40" i="1"/>
  <c r="BR40" i="1"/>
  <c r="BS40" i="1"/>
  <c r="BT40" i="1"/>
  <c r="BU40" i="1"/>
  <c r="BV40" i="1"/>
  <c r="BW40" i="1"/>
  <c r="BX40" i="1"/>
  <c r="BY40" i="1"/>
  <c r="BZ40" i="1"/>
  <c r="CA40" i="1"/>
  <c r="CB40" i="1"/>
  <c r="CC40" i="1"/>
  <c r="CD40" i="1"/>
  <c r="CE40" i="1"/>
  <c r="CF40" i="1"/>
  <c r="CG40" i="1"/>
  <c r="CH40" i="1"/>
  <c r="CI40" i="1"/>
  <c r="CJ40" i="1"/>
  <c r="CK40" i="1"/>
  <c r="CL40" i="1"/>
  <c r="CM40" i="1"/>
  <c r="CN40" i="1"/>
  <c r="BN41" i="1"/>
  <c r="BO41" i="1"/>
  <c r="BP41" i="1"/>
  <c r="BQ41" i="1"/>
  <c r="BR41" i="1"/>
  <c r="BS41" i="1"/>
  <c r="BT41" i="1"/>
  <c r="BU41" i="1"/>
  <c r="BV41" i="1"/>
  <c r="BW41" i="1"/>
  <c r="BX41" i="1"/>
  <c r="BY41" i="1"/>
  <c r="BZ41" i="1"/>
  <c r="CA41" i="1"/>
  <c r="CB41" i="1"/>
  <c r="CC41" i="1"/>
  <c r="CD41" i="1"/>
  <c r="CE41" i="1"/>
  <c r="CF41" i="1"/>
  <c r="CG41" i="1"/>
  <c r="CH41" i="1"/>
  <c r="CI41" i="1"/>
  <c r="CJ41" i="1"/>
  <c r="CK41" i="1"/>
  <c r="CL41" i="1"/>
  <c r="CM41" i="1"/>
  <c r="CN41" i="1"/>
  <c r="BN42" i="1"/>
  <c r="BO42" i="1"/>
  <c r="BP42" i="1"/>
  <c r="BQ42" i="1"/>
  <c r="BR42" i="1"/>
  <c r="BS42" i="1"/>
  <c r="BT42" i="1"/>
  <c r="BU42" i="1"/>
  <c r="BV42" i="1"/>
  <c r="BW42" i="1"/>
  <c r="BX42" i="1"/>
  <c r="BY42" i="1"/>
  <c r="BZ42" i="1"/>
  <c r="CA42" i="1"/>
  <c r="CB42" i="1"/>
  <c r="CC42" i="1"/>
  <c r="CD42" i="1"/>
  <c r="CE42" i="1"/>
  <c r="CF42" i="1"/>
  <c r="CG42" i="1"/>
  <c r="CH42" i="1"/>
  <c r="CI42" i="1"/>
  <c r="CJ42" i="1"/>
  <c r="CK42" i="1"/>
  <c r="CL42" i="1"/>
  <c r="CM42" i="1"/>
  <c r="CN42" i="1"/>
  <c r="BN43" i="1"/>
  <c r="BO43" i="1"/>
  <c r="BP43" i="1"/>
  <c r="BQ43" i="1"/>
  <c r="BR43" i="1"/>
  <c r="BS43" i="1"/>
  <c r="BT43" i="1"/>
  <c r="BU43" i="1"/>
  <c r="BV43" i="1"/>
  <c r="BW43" i="1"/>
  <c r="BX43" i="1"/>
  <c r="BY43" i="1"/>
  <c r="BZ43" i="1"/>
  <c r="CA43" i="1"/>
  <c r="CB43" i="1"/>
  <c r="CC43" i="1"/>
  <c r="CD43" i="1"/>
  <c r="CE43" i="1"/>
  <c r="CF43" i="1"/>
  <c r="CG43" i="1"/>
  <c r="CH43" i="1"/>
  <c r="CI43" i="1"/>
  <c r="CJ43" i="1"/>
  <c r="CK43" i="1"/>
  <c r="CL43" i="1"/>
  <c r="CM43" i="1"/>
  <c r="CN43" i="1"/>
  <c r="BN44" i="1"/>
  <c r="BO44" i="1"/>
  <c r="BP44" i="1"/>
  <c r="BQ44" i="1"/>
  <c r="BR44" i="1"/>
  <c r="BS44" i="1"/>
  <c r="BT44" i="1"/>
  <c r="BU44" i="1"/>
  <c r="BV44" i="1"/>
  <c r="BW44" i="1"/>
  <c r="BX44" i="1"/>
  <c r="BY44" i="1"/>
  <c r="BZ44" i="1"/>
  <c r="CA44" i="1"/>
  <c r="CB44" i="1"/>
  <c r="CC44" i="1"/>
  <c r="CD44" i="1"/>
  <c r="CE44" i="1"/>
  <c r="CF44" i="1"/>
  <c r="CG44" i="1"/>
  <c r="CH44" i="1"/>
  <c r="CI44" i="1"/>
  <c r="CJ44" i="1"/>
  <c r="CK44" i="1"/>
  <c r="CL44" i="1"/>
  <c r="CM44" i="1"/>
  <c r="CN44" i="1"/>
  <c r="BN45" i="1"/>
  <c r="BO45" i="1"/>
  <c r="BP45" i="1"/>
  <c r="BQ45" i="1"/>
  <c r="BR45" i="1"/>
  <c r="BS45" i="1"/>
  <c r="BT45" i="1"/>
  <c r="BU45" i="1"/>
  <c r="BV45" i="1"/>
  <c r="BW45" i="1"/>
  <c r="BX45" i="1"/>
  <c r="BY45" i="1"/>
  <c r="BZ45" i="1"/>
  <c r="CA45" i="1"/>
  <c r="CB45" i="1"/>
  <c r="CC45" i="1"/>
  <c r="CD45" i="1"/>
  <c r="CE45" i="1"/>
  <c r="CF45" i="1"/>
  <c r="CG45" i="1"/>
  <c r="CH45" i="1"/>
  <c r="CI45" i="1"/>
  <c r="CJ45" i="1"/>
  <c r="CK45" i="1"/>
  <c r="CL45" i="1"/>
  <c r="CM45" i="1"/>
  <c r="CN45" i="1"/>
  <c r="BN46" i="1"/>
  <c r="BO46" i="1"/>
  <c r="BP46" i="1"/>
  <c r="BQ46" i="1"/>
  <c r="BR46" i="1"/>
  <c r="BS46" i="1"/>
  <c r="BT46" i="1"/>
  <c r="BU46" i="1"/>
  <c r="BV46" i="1"/>
  <c r="BW46" i="1"/>
  <c r="BX46" i="1"/>
  <c r="BY46" i="1"/>
  <c r="BZ46" i="1"/>
  <c r="CA46" i="1"/>
  <c r="CB46" i="1"/>
  <c r="CC46" i="1"/>
  <c r="CD46" i="1"/>
  <c r="CE46" i="1"/>
  <c r="CF46" i="1"/>
  <c r="CG46" i="1"/>
  <c r="CH46" i="1"/>
  <c r="CI46" i="1"/>
  <c r="CJ46" i="1"/>
  <c r="CK46" i="1"/>
  <c r="CL46" i="1"/>
  <c r="CM46" i="1"/>
  <c r="CN46" i="1"/>
  <c r="BN47" i="1"/>
  <c r="BO47" i="1"/>
  <c r="BP47" i="1"/>
  <c r="BQ47" i="1"/>
  <c r="BR47" i="1"/>
  <c r="BS47" i="1"/>
  <c r="BT47" i="1"/>
  <c r="BU47" i="1"/>
  <c r="BV47" i="1"/>
  <c r="BW47" i="1"/>
  <c r="BX47" i="1"/>
  <c r="BY47" i="1"/>
  <c r="BZ47" i="1"/>
  <c r="CA47" i="1"/>
  <c r="CB47" i="1"/>
  <c r="CC47" i="1"/>
  <c r="CD47" i="1"/>
  <c r="CE47" i="1"/>
  <c r="CF47" i="1"/>
  <c r="CG47" i="1"/>
  <c r="CH47" i="1"/>
  <c r="CI47" i="1"/>
  <c r="CJ47" i="1"/>
  <c r="CK47" i="1"/>
  <c r="CL47" i="1"/>
  <c r="CM47" i="1"/>
  <c r="CN47" i="1"/>
  <c r="BN48" i="1"/>
  <c r="BO48" i="1"/>
  <c r="BP48" i="1"/>
  <c r="BQ48" i="1"/>
  <c r="BR48" i="1"/>
  <c r="BS48" i="1"/>
  <c r="BT48" i="1"/>
  <c r="BU48" i="1"/>
  <c r="BV48" i="1"/>
  <c r="BW48" i="1"/>
  <c r="BX48" i="1"/>
  <c r="BY48" i="1"/>
  <c r="BZ48" i="1"/>
  <c r="CA48" i="1"/>
  <c r="CB48" i="1"/>
  <c r="CC48" i="1"/>
  <c r="CD48" i="1"/>
  <c r="CE48" i="1"/>
  <c r="CF48" i="1"/>
  <c r="CG48" i="1"/>
  <c r="CH48" i="1"/>
  <c r="CI48" i="1"/>
  <c r="CJ48" i="1"/>
  <c r="CK48" i="1"/>
  <c r="CL48" i="1"/>
  <c r="CM48" i="1"/>
  <c r="CN48" i="1"/>
  <c r="BN49" i="1"/>
  <c r="BO49" i="1"/>
  <c r="BP49" i="1"/>
  <c r="BQ49" i="1"/>
  <c r="BR49" i="1"/>
  <c r="BS49" i="1"/>
  <c r="BT49" i="1"/>
  <c r="BU49" i="1"/>
  <c r="BV49" i="1"/>
  <c r="BW49" i="1"/>
  <c r="BX49" i="1"/>
  <c r="BY49" i="1"/>
  <c r="BZ49" i="1"/>
  <c r="CA49" i="1"/>
  <c r="CB49" i="1"/>
  <c r="CC49" i="1"/>
  <c r="CD49" i="1"/>
  <c r="CE49" i="1"/>
  <c r="CF49" i="1"/>
  <c r="CG49" i="1"/>
  <c r="CH49" i="1"/>
  <c r="CI49" i="1"/>
  <c r="CJ49" i="1"/>
  <c r="CK49" i="1"/>
  <c r="CL49" i="1"/>
  <c r="CM49" i="1"/>
  <c r="CN49" i="1"/>
  <c r="BN50" i="1"/>
  <c r="BO50" i="1"/>
  <c r="BP50" i="1"/>
  <c r="BQ50" i="1"/>
  <c r="BR50" i="1"/>
  <c r="BS50" i="1"/>
  <c r="BT50" i="1"/>
  <c r="BU50" i="1"/>
  <c r="BV50" i="1"/>
  <c r="BW50" i="1"/>
  <c r="BX50" i="1"/>
  <c r="BY50" i="1"/>
  <c r="BZ50" i="1"/>
  <c r="CA50" i="1"/>
  <c r="CB50" i="1"/>
  <c r="CC50" i="1"/>
  <c r="CD50" i="1"/>
  <c r="CE50" i="1"/>
  <c r="CF50" i="1"/>
  <c r="CG50" i="1"/>
  <c r="CH50" i="1"/>
  <c r="CI50" i="1"/>
  <c r="CJ50" i="1"/>
  <c r="CK50" i="1"/>
  <c r="CL50" i="1"/>
  <c r="CM50" i="1"/>
  <c r="CN50" i="1"/>
  <c r="BN51" i="1"/>
  <c r="BO51" i="1"/>
  <c r="BP51" i="1"/>
  <c r="BQ51" i="1"/>
  <c r="BR51" i="1"/>
  <c r="BS51" i="1"/>
  <c r="BT51" i="1"/>
  <c r="BU51" i="1"/>
  <c r="BV51" i="1"/>
  <c r="BW51" i="1"/>
  <c r="BX51" i="1"/>
  <c r="BY51" i="1"/>
  <c r="BZ51" i="1"/>
  <c r="CA51" i="1"/>
  <c r="CB51" i="1"/>
  <c r="CC51" i="1"/>
  <c r="CD51" i="1"/>
  <c r="CE51" i="1"/>
  <c r="CF51" i="1"/>
  <c r="CG51" i="1"/>
  <c r="CH51" i="1"/>
  <c r="CI51" i="1"/>
  <c r="CJ51" i="1"/>
  <c r="CK51" i="1"/>
  <c r="CL51" i="1"/>
  <c r="CM51" i="1"/>
  <c r="CN51" i="1"/>
  <c r="BN52" i="1"/>
  <c r="BO52" i="1"/>
  <c r="BP52" i="1"/>
  <c r="BQ52" i="1"/>
  <c r="BR52" i="1"/>
  <c r="BS52" i="1"/>
  <c r="BT52" i="1"/>
  <c r="BU52" i="1"/>
  <c r="BV52" i="1"/>
  <c r="BW52" i="1"/>
  <c r="BX52" i="1"/>
  <c r="BY52" i="1"/>
  <c r="BZ52" i="1"/>
  <c r="CA52" i="1"/>
  <c r="CB52" i="1"/>
  <c r="CC52" i="1"/>
  <c r="CD52" i="1"/>
  <c r="CE52" i="1"/>
  <c r="CF52" i="1"/>
  <c r="CG52" i="1"/>
  <c r="CH52" i="1"/>
  <c r="CI52" i="1"/>
  <c r="CJ52" i="1"/>
  <c r="CK52" i="1"/>
  <c r="CL52" i="1"/>
  <c r="CM52" i="1"/>
  <c r="CN52" i="1"/>
  <c r="BN53" i="1"/>
  <c r="BO53" i="1"/>
  <c r="BP53" i="1"/>
  <c r="BQ53" i="1"/>
  <c r="BR53" i="1"/>
  <c r="BS53" i="1"/>
  <c r="BT53" i="1"/>
  <c r="BU53" i="1"/>
  <c r="BV53" i="1"/>
  <c r="BW53" i="1"/>
  <c r="BX53" i="1"/>
  <c r="BY53" i="1"/>
  <c r="BZ53" i="1"/>
  <c r="CA53" i="1"/>
  <c r="CB53" i="1"/>
  <c r="CC53" i="1"/>
  <c r="CD53" i="1"/>
  <c r="CE53" i="1"/>
  <c r="CF53" i="1"/>
  <c r="CG53" i="1"/>
  <c r="CH53" i="1"/>
  <c r="CI53" i="1"/>
  <c r="CJ53" i="1"/>
  <c r="CK53" i="1"/>
  <c r="CL53" i="1"/>
  <c r="CM53" i="1"/>
  <c r="CN53" i="1"/>
  <c r="BN54" i="1"/>
  <c r="BO54" i="1"/>
  <c r="BP54" i="1"/>
  <c r="BQ54" i="1"/>
  <c r="BR54" i="1"/>
  <c r="BS54" i="1"/>
  <c r="BT54" i="1"/>
  <c r="BU54" i="1"/>
  <c r="BV54" i="1"/>
  <c r="BW54" i="1"/>
  <c r="BX54" i="1"/>
  <c r="BY54" i="1"/>
  <c r="BZ54" i="1"/>
  <c r="CA54" i="1"/>
  <c r="CB54" i="1"/>
  <c r="CC54" i="1"/>
  <c r="CD54" i="1"/>
  <c r="CE54" i="1"/>
  <c r="CF54" i="1"/>
  <c r="CG54" i="1"/>
  <c r="CH54" i="1"/>
  <c r="CI54" i="1"/>
  <c r="CJ54" i="1"/>
  <c r="CK54" i="1"/>
  <c r="CL54" i="1"/>
  <c r="CM54" i="1"/>
  <c r="CN54" i="1"/>
  <c r="BN55" i="1"/>
  <c r="BO55" i="1"/>
  <c r="BP55" i="1"/>
  <c r="BQ55" i="1"/>
  <c r="BR55" i="1"/>
  <c r="BS55" i="1"/>
  <c r="BT55" i="1"/>
  <c r="BU55" i="1"/>
  <c r="BV55" i="1"/>
  <c r="BW55" i="1"/>
  <c r="BX55" i="1"/>
  <c r="BY55" i="1"/>
  <c r="BZ55" i="1"/>
  <c r="CA55" i="1"/>
  <c r="CB55" i="1"/>
  <c r="CC55" i="1"/>
  <c r="CD55" i="1"/>
  <c r="CE55" i="1"/>
  <c r="CF55" i="1"/>
  <c r="CG55" i="1"/>
  <c r="CH55" i="1"/>
  <c r="CI55" i="1"/>
  <c r="CJ55" i="1"/>
  <c r="CK55" i="1"/>
  <c r="CL55" i="1"/>
  <c r="CM55" i="1"/>
  <c r="CN55" i="1"/>
  <c r="BN56" i="1"/>
  <c r="BO56" i="1"/>
  <c r="BP56" i="1"/>
  <c r="BQ56" i="1"/>
  <c r="BR56" i="1"/>
  <c r="BS56" i="1"/>
  <c r="BT56" i="1"/>
  <c r="BU56" i="1"/>
  <c r="BV56" i="1"/>
  <c r="BW56" i="1"/>
  <c r="BX56" i="1"/>
  <c r="BY56" i="1"/>
  <c r="BZ56" i="1"/>
  <c r="CA56" i="1"/>
  <c r="CB56" i="1"/>
  <c r="CC56" i="1"/>
  <c r="CD56" i="1"/>
  <c r="CE56" i="1"/>
  <c r="CF56" i="1"/>
  <c r="CG56" i="1"/>
  <c r="CH56" i="1"/>
  <c r="CI56" i="1"/>
  <c r="CJ56" i="1"/>
  <c r="CK56" i="1"/>
  <c r="CL56" i="1"/>
  <c r="CM56" i="1"/>
  <c r="CN56" i="1"/>
  <c r="BN57" i="1"/>
  <c r="BO57" i="1"/>
  <c r="BP57" i="1"/>
  <c r="BQ57" i="1"/>
  <c r="BR57" i="1"/>
  <c r="BS57" i="1"/>
  <c r="BT57" i="1"/>
  <c r="BU57" i="1"/>
  <c r="BV57" i="1"/>
  <c r="BW57" i="1"/>
  <c r="BX57" i="1"/>
  <c r="BY57" i="1"/>
  <c r="BZ57" i="1"/>
  <c r="CA57" i="1"/>
  <c r="CB57" i="1"/>
  <c r="CC57" i="1"/>
  <c r="CD57" i="1"/>
  <c r="CE57" i="1"/>
  <c r="CF57" i="1"/>
  <c r="CG57" i="1"/>
  <c r="CH57" i="1"/>
  <c r="CI57" i="1"/>
  <c r="CJ57" i="1"/>
  <c r="CK57" i="1"/>
  <c r="CL57" i="1"/>
  <c r="CM57" i="1"/>
  <c r="CN57" i="1"/>
  <c r="BN58" i="1"/>
  <c r="BO58" i="1"/>
  <c r="BP58" i="1"/>
  <c r="BQ58" i="1"/>
  <c r="BR58" i="1"/>
  <c r="BS58" i="1"/>
  <c r="BT58" i="1"/>
  <c r="BU58" i="1"/>
  <c r="BV58" i="1"/>
  <c r="BW58" i="1"/>
  <c r="BX58" i="1"/>
  <c r="BY58" i="1"/>
  <c r="BZ58" i="1"/>
  <c r="CA58" i="1"/>
  <c r="CB58" i="1"/>
  <c r="CC58" i="1"/>
  <c r="CD58" i="1"/>
  <c r="CE58" i="1"/>
  <c r="CF58" i="1"/>
  <c r="CG58" i="1"/>
  <c r="CH58" i="1"/>
  <c r="CI58" i="1"/>
  <c r="CJ58" i="1"/>
  <c r="CK58" i="1"/>
  <c r="CL58" i="1"/>
  <c r="CM58" i="1"/>
  <c r="CN58" i="1"/>
  <c r="BN59" i="1"/>
  <c r="BO59" i="1"/>
  <c r="BP59" i="1"/>
  <c r="BQ59" i="1"/>
  <c r="BR59" i="1"/>
  <c r="BS59" i="1"/>
  <c r="BT59" i="1"/>
  <c r="BU59" i="1"/>
  <c r="BV59" i="1"/>
  <c r="BW59" i="1"/>
  <c r="BX59" i="1"/>
  <c r="BY59" i="1"/>
  <c r="BZ59" i="1"/>
  <c r="CA59" i="1"/>
  <c r="CB59" i="1"/>
  <c r="CC59" i="1"/>
  <c r="CD59" i="1"/>
  <c r="CE59" i="1"/>
  <c r="CF59" i="1"/>
  <c r="CG59" i="1"/>
  <c r="CH59" i="1"/>
  <c r="CI59" i="1"/>
  <c r="CJ59" i="1"/>
  <c r="CK59" i="1"/>
  <c r="CL59" i="1"/>
  <c r="CM59" i="1"/>
  <c r="CN59" i="1"/>
  <c r="BN60" i="1"/>
  <c r="BO60" i="1"/>
  <c r="BP60" i="1"/>
  <c r="BQ60" i="1"/>
  <c r="BR60" i="1"/>
  <c r="BS60" i="1"/>
  <c r="BT60" i="1"/>
  <c r="BU60" i="1"/>
  <c r="BV60" i="1"/>
  <c r="BW60" i="1"/>
  <c r="BX60" i="1"/>
  <c r="BY60" i="1"/>
  <c r="BZ60" i="1"/>
  <c r="CA60" i="1"/>
  <c r="CB60" i="1"/>
  <c r="CC60" i="1"/>
  <c r="CD60" i="1"/>
  <c r="CE60" i="1"/>
  <c r="CF60" i="1"/>
  <c r="CG60" i="1"/>
  <c r="CH60" i="1"/>
  <c r="CI60" i="1"/>
  <c r="CJ60" i="1"/>
  <c r="CK60" i="1"/>
  <c r="CL60" i="1"/>
  <c r="CM60" i="1"/>
  <c r="CN60" i="1"/>
  <c r="BN61" i="1"/>
  <c r="BO61" i="1"/>
  <c r="BP61" i="1"/>
  <c r="BQ61" i="1"/>
  <c r="BR61" i="1"/>
  <c r="BS61" i="1"/>
  <c r="BT61" i="1"/>
  <c r="BU61" i="1"/>
  <c r="BV61" i="1"/>
  <c r="BW61" i="1"/>
  <c r="BX61" i="1"/>
  <c r="BY61" i="1"/>
  <c r="BZ61" i="1"/>
  <c r="CA61" i="1"/>
  <c r="CB61" i="1"/>
  <c r="CC61" i="1"/>
  <c r="CD61" i="1"/>
  <c r="CE61" i="1"/>
  <c r="CF61" i="1"/>
  <c r="CG61" i="1"/>
  <c r="CH61" i="1"/>
  <c r="CI61" i="1"/>
  <c r="CJ61" i="1"/>
  <c r="CK61" i="1"/>
  <c r="CL61" i="1"/>
  <c r="CM61" i="1"/>
  <c r="CN61" i="1"/>
  <c r="BN62" i="1"/>
  <c r="BO62" i="1"/>
  <c r="BP62" i="1"/>
  <c r="BQ62" i="1"/>
  <c r="BR62" i="1"/>
  <c r="BS62" i="1"/>
  <c r="BT62" i="1"/>
  <c r="BU62" i="1"/>
  <c r="BV62" i="1"/>
  <c r="BW62" i="1"/>
  <c r="BX62" i="1"/>
  <c r="BY62" i="1"/>
  <c r="BZ62" i="1"/>
  <c r="CA62" i="1"/>
  <c r="CB62" i="1"/>
  <c r="CC62" i="1"/>
  <c r="CD62" i="1"/>
  <c r="CE62" i="1"/>
  <c r="CF62" i="1"/>
  <c r="CG62" i="1"/>
  <c r="CH62" i="1"/>
  <c r="CI62" i="1"/>
  <c r="CJ62" i="1"/>
  <c r="CK62" i="1"/>
  <c r="CL62" i="1"/>
  <c r="CM62" i="1"/>
  <c r="CN62" i="1"/>
  <c r="BN63" i="1"/>
  <c r="BO63" i="1"/>
  <c r="BP63" i="1"/>
  <c r="BQ63" i="1"/>
  <c r="BR63" i="1"/>
  <c r="BS63" i="1"/>
  <c r="BT63" i="1"/>
  <c r="BU63" i="1"/>
  <c r="BV63" i="1"/>
  <c r="BW63" i="1"/>
  <c r="BX63" i="1"/>
  <c r="BY63" i="1"/>
  <c r="BZ63" i="1"/>
  <c r="CA63" i="1"/>
  <c r="CB63" i="1"/>
  <c r="CC63" i="1"/>
  <c r="CD63" i="1"/>
  <c r="CE63" i="1"/>
  <c r="CF63" i="1"/>
  <c r="CG63" i="1"/>
  <c r="CH63" i="1"/>
  <c r="CI63" i="1"/>
  <c r="CJ63" i="1"/>
  <c r="CK63" i="1"/>
  <c r="CL63" i="1"/>
  <c r="CM63" i="1"/>
  <c r="CN63" i="1"/>
  <c r="BN64" i="1"/>
  <c r="BO64" i="1"/>
  <c r="BP64" i="1"/>
  <c r="BQ64" i="1"/>
  <c r="BR64" i="1"/>
  <c r="BS64" i="1"/>
  <c r="BT64" i="1"/>
  <c r="BU64" i="1"/>
  <c r="BV64" i="1"/>
  <c r="BW64" i="1"/>
  <c r="BX64" i="1"/>
  <c r="BY64" i="1"/>
  <c r="BZ64" i="1"/>
  <c r="CA64" i="1"/>
  <c r="CB64" i="1"/>
  <c r="CC64" i="1"/>
  <c r="CD64" i="1"/>
  <c r="CE64" i="1"/>
  <c r="CF64" i="1"/>
  <c r="CG64" i="1"/>
  <c r="CH64" i="1"/>
  <c r="CI64" i="1"/>
  <c r="CJ64" i="1"/>
  <c r="CK64" i="1"/>
  <c r="CL64" i="1"/>
  <c r="CM64" i="1"/>
  <c r="CN64" i="1"/>
  <c r="BN65" i="1"/>
  <c r="BO65" i="1"/>
  <c r="BP65" i="1"/>
  <c r="BQ65" i="1"/>
  <c r="BR65" i="1"/>
  <c r="BS65" i="1"/>
  <c r="BT65" i="1"/>
  <c r="BU65" i="1"/>
  <c r="BV65" i="1"/>
  <c r="BW65" i="1"/>
  <c r="BX65" i="1"/>
  <c r="BY65" i="1"/>
  <c r="BZ65" i="1"/>
  <c r="CA65" i="1"/>
  <c r="CB65" i="1"/>
  <c r="CC65" i="1"/>
  <c r="CD65" i="1"/>
  <c r="CE65" i="1"/>
  <c r="CF65" i="1"/>
  <c r="CG65" i="1"/>
  <c r="CH65" i="1"/>
  <c r="CI65" i="1"/>
  <c r="CJ65" i="1"/>
  <c r="CK65" i="1"/>
  <c r="CL65" i="1"/>
  <c r="CM65" i="1"/>
  <c r="CN65" i="1"/>
  <c r="BN66" i="1"/>
  <c r="BO66" i="1"/>
  <c r="BP66" i="1"/>
  <c r="BQ66" i="1"/>
  <c r="BR66" i="1"/>
  <c r="BS66" i="1"/>
  <c r="BT66" i="1"/>
  <c r="BU66" i="1"/>
  <c r="BV66" i="1"/>
  <c r="BW66" i="1"/>
  <c r="BX66" i="1"/>
  <c r="BY66" i="1"/>
  <c r="BZ66" i="1"/>
  <c r="CA66" i="1"/>
  <c r="CB66" i="1"/>
  <c r="CC66" i="1"/>
  <c r="CD66" i="1"/>
  <c r="CE66" i="1"/>
  <c r="CF66" i="1"/>
  <c r="CG66" i="1"/>
  <c r="CH66" i="1"/>
  <c r="CI66" i="1"/>
  <c r="CJ66" i="1"/>
  <c r="CK66" i="1"/>
  <c r="CL66" i="1"/>
  <c r="CM66" i="1"/>
  <c r="CN66" i="1"/>
  <c r="BN67" i="1"/>
  <c r="BO67" i="1"/>
  <c r="BP67" i="1"/>
  <c r="BQ67" i="1"/>
  <c r="BR67" i="1"/>
  <c r="BS67" i="1"/>
  <c r="BT67" i="1"/>
  <c r="BU67" i="1"/>
  <c r="BV67" i="1"/>
  <c r="BW67" i="1"/>
  <c r="BX67" i="1"/>
  <c r="BY67" i="1"/>
  <c r="BZ67" i="1"/>
  <c r="CA67" i="1"/>
  <c r="CB67" i="1"/>
  <c r="CC67" i="1"/>
  <c r="CD67" i="1"/>
  <c r="CE67" i="1"/>
  <c r="CF67" i="1"/>
  <c r="CG67" i="1"/>
  <c r="CH67" i="1"/>
  <c r="CI67" i="1"/>
  <c r="CJ67" i="1"/>
  <c r="CK67" i="1"/>
  <c r="CL67" i="1"/>
  <c r="CM67" i="1"/>
  <c r="CN67" i="1"/>
  <c r="BN68" i="1"/>
  <c r="BO68" i="1"/>
  <c r="BP68" i="1"/>
  <c r="BQ68" i="1"/>
  <c r="BR68" i="1"/>
  <c r="BS68" i="1"/>
  <c r="BT68" i="1"/>
  <c r="BU68" i="1"/>
  <c r="BV68" i="1"/>
  <c r="BW68" i="1"/>
  <c r="BX68" i="1"/>
  <c r="BY68" i="1"/>
  <c r="BZ68" i="1"/>
  <c r="CA68" i="1"/>
  <c r="CB68" i="1"/>
  <c r="CC68" i="1"/>
  <c r="CD68" i="1"/>
  <c r="CE68" i="1"/>
  <c r="CF68" i="1"/>
  <c r="CG68" i="1"/>
  <c r="CH68" i="1"/>
  <c r="CI68" i="1"/>
  <c r="CJ68" i="1"/>
  <c r="CK68" i="1"/>
  <c r="CL68" i="1"/>
  <c r="CM68" i="1"/>
  <c r="CN68" i="1"/>
  <c r="BN69" i="1"/>
  <c r="BO69" i="1"/>
  <c r="BP69" i="1"/>
  <c r="BQ69" i="1"/>
  <c r="BR69" i="1"/>
  <c r="BS69" i="1"/>
  <c r="BT69" i="1"/>
  <c r="BU69" i="1"/>
  <c r="BV69" i="1"/>
  <c r="BW69" i="1"/>
  <c r="BX69" i="1"/>
  <c r="BY69" i="1"/>
  <c r="BZ69" i="1"/>
  <c r="CA69" i="1"/>
  <c r="CB69" i="1"/>
  <c r="CC69" i="1"/>
  <c r="CD69" i="1"/>
  <c r="CE69" i="1"/>
  <c r="CF69" i="1"/>
  <c r="CG69" i="1"/>
  <c r="CH69" i="1"/>
  <c r="CI69" i="1"/>
  <c r="CJ69" i="1"/>
  <c r="CK69" i="1"/>
  <c r="CL69" i="1"/>
  <c r="CM69" i="1"/>
  <c r="CN69" i="1"/>
  <c r="BN70" i="1"/>
  <c r="BO70" i="1"/>
  <c r="BP70" i="1"/>
  <c r="BQ70" i="1"/>
  <c r="BR70" i="1"/>
  <c r="BS70" i="1"/>
  <c r="BT70" i="1"/>
  <c r="BU70" i="1"/>
  <c r="BV70" i="1"/>
  <c r="BW70" i="1"/>
  <c r="BX70" i="1"/>
  <c r="BY70" i="1"/>
  <c r="BZ70" i="1"/>
  <c r="CA70" i="1"/>
  <c r="CB70" i="1"/>
  <c r="CC70" i="1"/>
  <c r="CD70" i="1"/>
  <c r="CE70" i="1"/>
  <c r="CF70" i="1"/>
  <c r="CG70" i="1"/>
  <c r="CH70" i="1"/>
  <c r="CI70" i="1"/>
  <c r="CJ70" i="1"/>
  <c r="CK70" i="1"/>
  <c r="CL70" i="1"/>
  <c r="CM70" i="1"/>
  <c r="CN70" i="1"/>
  <c r="BN71" i="1"/>
  <c r="BO71" i="1"/>
  <c r="BP71" i="1"/>
  <c r="BQ71" i="1"/>
  <c r="BR71" i="1"/>
  <c r="BS71" i="1"/>
  <c r="BT71" i="1"/>
  <c r="BU71" i="1"/>
  <c r="BV71" i="1"/>
  <c r="BW71" i="1"/>
  <c r="BX71" i="1"/>
  <c r="BY71" i="1"/>
  <c r="BZ71" i="1"/>
  <c r="CA71" i="1"/>
  <c r="CB71" i="1"/>
  <c r="CC71" i="1"/>
  <c r="CD71" i="1"/>
  <c r="CE71" i="1"/>
  <c r="CF71" i="1"/>
  <c r="CG71" i="1"/>
  <c r="CH71" i="1"/>
  <c r="CI71" i="1"/>
  <c r="CJ71" i="1"/>
  <c r="CK71" i="1"/>
  <c r="CL71" i="1"/>
  <c r="CM71" i="1"/>
  <c r="CN71" i="1"/>
  <c r="BN72" i="1"/>
  <c r="BO72" i="1"/>
  <c r="BP72" i="1"/>
  <c r="BQ72" i="1"/>
  <c r="BR72" i="1"/>
  <c r="BS72" i="1"/>
  <c r="BT72" i="1"/>
  <c r="BU72" i="1"/>
  <c r="BV72" i="1"/>
  <c r="BW72" i="1"/>
  <c r="BX72" i="1"/>
  <c r="BY72" i="1"/>
  <c r="BZ72" i="1"/>
  <c r="CA72" i="1"/>
  <c r="CB72" i="1"/>
  <c r="CC72" i="1"/>
  <c r="CD72" i="1"/>
  <c r="CE72" i="1"/>
  <c r="CF72" i="1"/>
  <c r="CG72" i="1"/>
  <c r="CH72" i="1"/>
  <c r="CI72" i="1"/>
  <c r="CJ72" i="1"/>
  <c r="CK72" i="1"/>
  <c r="CL72" i="1"/>
  <c r="CM72" i="1"/>
  <c r="CN72" i="1"/>
  <c r="BN73" i="1"/>
  <c r="BO73" i="1"/>
  <c r="BP73" i="1"/>
  <c r="BQ73" i="1"/>
  <c r="BR73" i="1"/>
  <c r="BS73" i="1"/>
  <c r="BT73" i="1"/>
  <c r="BU73" i="1"/>
  <c r="BV73" i="1"/>
  <c r="BW73" i="1"/>
  <c r="BX73" i="1"/>
  <c r="BY73" i="1"/>
  <c r="BZ73" i="1"/>
  <c r="CA73" i="1"/>
  <c r="CB73" i="1"/>
  <c r="CC73" i="1"/>
  <c r="CD73" i="1"/>
  <c r="CE73" i="1"/>
  <c r="CF73" i="1"/>
  <c r="CG73" i="1"/>
  <c r="CH73" i="1"/>
  <c r="CI73" i="1"/>
  <c r="CJ73" i="1"/>
  <c r="CK73" i="1"/>
  <c r="CL73" i="1"/>
  <c r="CM73" i="1"/>
  <c r="CN73" i="1"/>
  <c r="BN74" i="1"/>
  <c r="BO74" i="1"/>
  <c r="BP74" i="1"/>
  <c r="BQ74" i="1"/>
  <c r="BR74" i="1"/>
  <c r="BS74" i="1"/>
  <c r="BT74" i="1"/>
  <c r="BU74" i="1"/>
  <c r="BV74" i="1"/>
  <c r="BW74" i="1"/>
  <c r="BX74" i="1"/>
  <c r="BY74" i="1"/>
  <c r="BZ74" i="1"/>
  <c r="CA74" i="1"/>
  <c r="CB74" i="1"/>
  <c r="CC74" i="1"/>
  <c r="CD74" i="1"/>
  <c r="CE74" i="1"/>
  <c r="CF74" i="1"/>
  <c r="CG74" i="1"/>
  <c r="CH74" i="1"/>
  <c r="CI74" i="1"/>
  <c r="CJ74" i="1"/>
  <c r="CK74" i="1"/>
  <c r="CL74" i="1"/>
  <c r="CM74" i="1"/>
  <c r="CN74" i="1"/>
  <c r="BN75" i="1"/>
  <c r="BO75" i="1"/>
  <c r="BP75" i="1"/>
  <c r="BQ75" i="1"/>
  <c r="BR75" i="1"/>
  <c r="BS75" i="1"/>
  <c r="BT75" i="1"/>
  <c r="BU75" i="1"/>
  <c r="BV75" i="1"/>
  <c r="BW75" i="1"/>
  <c r="BX75" i="1"/>
  <c r="BY75" i="1"/>
  <c r="BZ75" i="1"/>
  <c r="CA75" i="1"/>
  <c r="CB75" i="1"/>
  <c r="CC75" i="1"/>
  <c r="CD75" i="1"/>
  <c r="CE75" i="1"/>
  <c r="CF75" i="1"/>
  <c r="CG75" i="1"/>
  <c r="CH75" i="1"/>
  <c r="CI75" i="1"/>
  <c r="CJ75" i="1"/>
  <c r="CK75" i="1"/>
  <c r="CL75" i="1"/>
  <c r="CM75" i="1"/>
  <c r="CN75" i="1"/>
  <c r="BN76" i="1"/>
  <c r="BO76" i="1"/>
  <c r="BP76" i="1"/>
  <c r="BQ76" i="1"/>
  <c r="BR76" i="1"/>
  <c r="BS76" i="1"/>
  <c r="BT76" i="1"/>
  <c r="BU76" i="1"/>
  <c r="BV76" i="1"/>
  <c r="BW76" i="1"/>
  <c r="BX76" i="1"/>
  <c r="BY76" i="1"/>
  <c r="BZ76" i="1"/>
  <c r="CA76" i="1"/>
  <c r="CB76" i="1"/>
  <c r="CC76" i="1"/>
  <c r="CD76" i="1"/>
  <c r="CE76" i="1"/>
  <c r="CF76" i="1"/>
  <c r="CG76" i="1"/>
  <c r="CH76" i="1"/>
  <c r="CI76" i="1"/>
  <c r="CJ76" i="1"/>
  <c r="CK76" i="1"/>
  <c r="CL76" i="1"/>
  <c r="CM76" i="1"/>
  <c r="CN76" i="1"/>
  <c r="BN77" i="1"/>
  <c r="BO77" i="1"/>
  <c r="BP77" i="1"/>
  <c r="BQ77" i="1"/>
  <c r="BR77" i="1"/>
  <c r="BS77" i="1"/>
  <c r="BT77" i="1"/>
  <c r="BU77" i="1"/>
  <c r="BV77" i="1"/>
  <c r="BW77" i="1"/>
  <c r="BX77" i="1"/>
  <c r="BY77" i="1"/>
  <c r="BZ77" i="1"/>
  <c r="CA77" i="1"/>
  <c r="CB77" i="1"/>
  <c r="CC77" i="1"/>
  <c r="CD77" i="1"/>
  <c r="CE77" i="1"/>
  <c r="CF77" i="1"/>
  <c r="CG77" i="1"/>
  <c r="CH77" i="1"/>
  <c r="CI77" i="1"/>
  <c r="CJ77" i="1"/>
  <c r="CK77" i="1"/>
  <c r="CL77" i="1"/>
  <c r="CM77" i="1"/>
  <c r="CN77" i="1"/>
  <c r="BN78" i="1"/>
  <c r="BO78" i="1"/>
  <c r="BP78" i="1"/>
  <c r="BQ78" i="1"/>
  <c r="BR78" i="1"/>
  <c r="BS78" i="1"/>
  <c r="BT78" i="1"/>
  <c r="BU78" i="1"/>
  <c r="BV78" i="1"/>
  <c r="BW78" i="1"/>
  <c r="BX78" i="1"/>
  <c r="BY78" i="1"/>
  <c r="BZ78" i="1"/>
  <c r="CA78" i="1"/>
  <c r="CB78" i="1"/>
  <c r="CC78" i="1"/>
  <c r="CD78" i="1"/>
  <c r="CE78" i="1"/>
  <c r="CF78" i="1"/>
  <c r="CG78" i="1"/>
  <c r="CH78" i="1"/>
  <c r="CI78" i="1"/>
  <c r="CJ78" i="1"/>
  <c r="CK78" i="1"/>
  <c r="CL78" i="1"/>
  <c r="CM78" i="1"/>
  <c r="CN78" i="1"/>
  <c r="BN79" i="1"/>
  <c r="BO79" i="1"/>
  <c r="BP79" i="1"/>
  <c r="BQ79" i="1"/>
  <c r="BR79" i="1"/>
  <c r="BS79" i="1"/>
  <c r="BT79" i="1"/>
  <c r="BU79" i="1"/>
  <c r="BV79" i="1"/>
  <c r="BW79" i="1"/>
  <c r="BX79" i="1"/>
  <c r="BY79" i="1"/>
  <c r="BZ79" i="1"/>
  <c r="CA79" i="1"/>
  <c r="CB79" i="1"/>
  <c r="CC79" i="1"/>
  <c r="CD79" i="1"/>
  <c r="CE79" i="1"/>
  <c r="CF79" i="1"/>
  <c r="CG79" i="1"/>
  <c r="CH79" i="1"/>
  <c r="CI79" i="1"/>
  <c r="CJ79" i="1"/>
  <c r="CK79" i="1"/>
  <c r="CL79" i="1"/>
  <c r="CM79" i="1"/>
  <c r="CN79" i="1"/>
  <c r="BN80" i="1"/>
  <c r="BO80" i="1"/>
  <c r="BP80" i="1"/>
  <c r="BQ80" i="1"/>
  <c r="BR80" i="1"/>
  <c r="BS80" i="1"/>
  <c r="BT80" i="1"/>
  <c r="BU80" i="1"/>
  <c r="BV80" i="1"/>
  <c r="BW80" i="1"/>
  <c r="BX80" i="1"/>
  <c r="BY80" i="1"/>
  <c r="BZ80" i="1"/>
  <c r="CA80" i="1"/>
  <c r="CB80" i="1"/>
  <c r="CC80" i="1"/>
  <c r="CD80" i="1"/>
  <c r="CE80" i="1"/>
  <c r="CF80" i="1"/>
  <c r="CG80" i="1"/>
  <c r="CH80" i="1"/>
  <c r="CI80" i="1"/>
  <c r="CJ80" i="1"/>
  <c r="CK80" i="1"/>
  <c r="CL80" i="1"/>
  <c r="CM80" i="1"/>
  <c r="CN80" i="1"/>
  <c r="BN81" i="1"/>
  <c r="BO81" i="1"/>
  <c r="BP81" i="1"/>
  <c r="BQ81" i="1"/>
  <c r="BR81" i="1"/>
  <c r="BS81" i="1"/>
  <c r="BT81" i="1"/>
  <c r="BU81" i="1"/>
  <c r="BV81" i="1"/>
  <c r="BW81" i="1"/>
  <c r="BX81" i="1"/>
  <c r="BY81" i="1"/>
  <c r="BZ81" i="1"/>
  <c r="CA81" i="1"/>
  <c r="CB81" i="1"/>
  <c r="CC81" i="1"/>
  <c r="CD81" i="1"/>
  <c r="CE81" i="1"/>
  <c r="CF81" i="1"/>
  <c r="CG81" i="1"/>
  <c r="CH81" i="1"/>
  <c r="CI81" i="1"/>
  <c r="CJ81" i="1"/>
  <c r="CK81" i="1"/>
  <c r="CL81" i="1"/>
  <c r="CM81" i="1"/>
  <c r="CN81" i="1"/>
  <c r="BN82" i="1"/>
  <c r="BO82" i="1"/>
  <c r="BP82" i="1"/>
  <c r="BQ82" i="1"/>
  <c r="BR82" i="1"/>
  <c r="BS82" i="1"/>
  <c r="BT82" i="1"/>
  <c r="BU82" i="1"/>
  <c r="BV82" i="1"/>
  <c r="BW82" i="1"/>
  <c r="BX82" i="1"/>
  <c r="BY82" i="1"/>
  <c r="BZ82" i="1"/>
  <c r="CA82" i="1"/>
  <c r="CB82" i="1"/>
  <c r="CC82" i="1"/>
  <c r="CD82" i="1"/>
  <c r="CE82" i="1"/>
  <c r="CF82" i="1"/>
  <c r="CG82" i="1"/>
  <c r="CH82" i="1"/>
  <c r="CI82" i="1"/>
  <c r="CJ82" i="1"/>
  <c r="CK82" i="1"/>
  <c r="CL82" i="1"/>
  <c r="CM82" i="1"/>
  <c r="CN82" i="1"/>
  <c r="BN83" i="1"/>
  <c r="BO83" i="1"/>
  <c r="BP83" i="1"/>
  <c r="BQ83" i="1"/>
  <c r="BR83" i="1"/>
  <c r="BS83" i="1"/>
  <c r="BT83" i="1"/>
  <c r="BU83" i="1"/>
  <c r="BV83" i="1"/>
  <c r="BW83" i="1"/>
  <c r="BX83" i="1"/>
  <c r="BY83" i="1"/>
  <c r="BZ83" i="1"/>
  <c r="CA83" i="1"/>
  <c r="CB83" i="1"/>
  <c r="CC83" i="1"/>
  <c r="CD83" i="1"/>
  <c r="CE83" i="1"/>
  <c r="CF83" i="1"/>
  <c r="CG83" i="1"/>
  <c r="CH83" i="1"/>
  <c r="CI83" i="1"/>
  <c r="CJ83" i="1"/>
  <c r="CK83" i="1"/>
  <c r="CL83" i="1"/>
  <c r="CM83" i="1"/>
  <c r="CN83" i="1"/>
  <c r="BN84" i="1"/>
  <c r="BO84" i="1"/>
  <c r="BP84" i="1"/>
  <c r="BQ84" i="1"/>
  <c r="BR84" i="1"/>
  <c r="BS84" i="1"/>
  <c r="BT84" i="1"/>
  <c r="BU84" i="1"/>
  <c r="BV84" i="1"/>
  <c r="BW84" i="1"/>
  <c r="BX84" i="1"/>
  <c r="BY84" i="1"/>
  <c r="BZ84" i="1"/>
  <c r="CA84" i="1"/>
  <c r="CB84" i="1"/>
  <c r="CC84" i="1"/>
  <c r="CD84" i="1"/>
  <c r="CE84" i="1"/>
  <c r="CF84" i="1"/>
  <c r="CG84" i="1"/>
  <c r="CH84" i="1"/>
  <c r="CI84" i="1"/>
  <c r="CJ84" i="1"/>
  <c r="CK84" i="1"/>
  <c r="CL84" i="1"/>
  <c r="CM84" i="1"/>
  <c r="CN84" i="1"/>
  <c r="BN85" i="1"/>
  <c r="BO85" i="1"/>
  <c r="BP85" i="1"/>
  <c r="BQ85" i="1"/>
  <c r="BR85" i="1"/>
  <c r="BS85" i="1"/>
  <c r="BT85" i="1"/>
  <c r="BU85" i="1"/>
  <c r="BV85" i="1"/>
  <c r="BW85" i="1"/>
  <c r="BX85" i="1"/>
  <c r="BY85" i="1"/>
  <c r="BZ85" i="1"/>
  <c r="CA85" i="1"/>
  <c r="CB85" i="1"/>
  <c r="CC85" i="1"/>
  <c r="CD85" i="1"/>
  <c r="CE85" i="1"/>
  <c r="CF85" i="1"/>
  <c r="CG85" i="1"/>
  <c r="CH85" i="1"/>
  <c r="CI85" i="1"/>
  <c r="CJ85" i="1"/>
  <c r="CK85" i="1"/>
  <c r="CL85" i="1"/>
  <c r="CM85" i="1"/>
  <c r="CN85" i="1"/>
  <c r="BN86" i="1"/>
  <c r="BO86" i="1"/>
  <c r="BP86" i="1"/>
  <c r="BQ86" i="1"/>
  <c r="BR86" i="1"/>
  <c r="BS86" i="1"/>
  <c r="BT86" i="1"/>
  <c r="BU86" i="1"/>
  <c r="BV86" i="1"/>
  <c r="BW86" i="1"/>
  <c r="BX86" i="1"/>
  <c r="BY86" i="1"/>
  <c r="BZ86" i="1"/>
  <c r="CA86" i="1"/>
  <c r="CB86" i="1"/>
  <c r="CC86" i="1"/>
  <c r="CD86" i="1"/>
  <c r="CE86" i="1"/>
  <c r="CF86" i="1"/>
  <c r="CG86" i="1"/>
  <c r="CH86" i="1"/>
  <c r="CI86" i="1"/>
  <c r="CJ86" i="1"/>
  <c r="CK86" i="1"/>
  <c r="CL86" i="1"/>
  <c r="CM86" i="1"/>
  <c r="CN86" i="1"/>
  <c r="BN87" i="1"/>
  <c r="BO87" i="1"/>
  <c r="BP87" i="1"/>
  <c r="BQ87" i="1"/>
  <c r="BR87" i="1"/>
  <c r="BS87" i="1"/>
  <c r="BT87" i="1"/>
  <c r="BU87" i="1"/>
  <c r="BV87" i="1"/>
  <c r="BW87" i="1"/>
  <c r="BX87" i="1"/>
  <c r="BY87" i="1"/>
  <c r="BZ87" i="1"/>
  <c r="CA87" i="1"/>
  <c r="CB87" i="1"/>
  <c r="CC87" i="1"/>
  <c r="CD87" i="1"/>
  <c r="CE87" i="1"/>
  <c r="CF87" i="1"/>
  <c r="CG87" i="1"/>
  <c r="CH87" i="1"/>
  <c r="CI87" i="1"/>
  <c r="CJ87" i="1"/>
  <c r="CK87" i="1"/>
  <c r="CL87" i="1"/>
  <c r="CM87" i="1"/>
  <c r="CN87" i="1"/>
  <c r="BN88" i="1"/>
  <c r="BO88" i="1"/>
  <c r="BP88" i="1"/>
  <c r="BQ88" i="1"/>
  <c r="BR88" i="1"/>
  <c r="BS88" i="1"/>
  <c r="BT88" i="1"/>
  <c r="BU88" i="1"/>
  <c r="BV88" i="1"/>
  <c r="BW88" i="1"/>
  <c r="BX88" i="1"/>
  <c r="BY88" i="1"/>
  <c r="BZ88" i="1"/>
  <c r="CA88" i="1"/>
  <c r="CB88" i="1"/>
  <c r="CC88" i="1"/>
  <c r="CD88" i="1"/>
  <c r="CE88" i="1"/>
  <c r="CF88" i="1"/>
  <c r="CG88" i="1"/>
  <c r="CH88" i="1"/>
  <c r="CI88" i="1"/>
  <c r="CJ88" i="1"/>
  <c r="CK88" i="1"/>
  <c r="CL88" i="1"/>
  <c r="CM88" i="1"/>
  <c r="CN88" i="1"/>
  <c r="BN89" i="1"/>
  <c r="BO89" i="1"/>
  <c r="BP89" i="1"/>
  <c r="BQ89" i="1"/>
  <c r="BR89" i="1"/>
  <c r="BS89" i="1"/>
  <c r="BT89" i="1"/>
  <c r="BU89" i="1"/>
  <c r="BV89" i="1"/>
  <c r="BW89" i="1"/>
  <c r="BX89" i="1"/>
  <c r="BY89" i="1"/>
  <c r="BZ89" i="1"/>
  <c r="CA89" i="1"/>
  <c r="CB89" i="1"/>
  <c r="CC89" i="1"/>
  <c r="CD89" i="1"/>
  <c r="CE89" i="1"/>
  <c r="CF89" i="1"/>
  <c r="CG89" i="1"/>
  <c r="CH89" i="1"/>
  <c r="CI89" i="1"/>
  <c r="CJ89" i="1"/>
  <c r="CK89" i="1"/>
  <c r="CL89" i="1"/>
  <c r="CM89" i="1"/>
  <c r="CN89" i="1"/>
  <c r="BN90" i="1"/>
  <c r="BO90" i="1"/>
  <c r="BP90" i="1"/>
  <c r="BQ90" i="1"/>
  <c r="BR90" i="1"/>
  <c r="BS90" i="1"/>
  <c r="BT90" i="1"/>
  <c r="BU90" i="1"/>
  <c r="BV90" i="1"/>
  <c r="BW90" i="1"/>
  <c r="BX90" i="1"/>
  <c r="BY90" i="1"/>
  <c r="BZ90" i="1"/>
  <c r="CA90" i="1"/>
  <c r="CB90" i="1"/>
  <c r="CC90" i="1"/>
  <c r="CD90" i="1"/>
  <c r="CE90" i="1"/>
  <c r="CF90" i="1"/>
  <c r="CG90" i="1"/>
  <c r="CH90" i="1"/>
  <c r="CI90" i="1"/>
  <c r="CJ90" i="1"/>
  <c r="CK90" i="1"/>
  <c r="CL90" i="1"/>
  <c r="CM90" i="1"/>
  <c r="CN90" i="1"/>
  <c r="BN91" i="1"/>
  <c r="BO91" i="1"/>
  <c r="BP91" i="1"/>
  <c r="BQ91" i="1"/>
  <c r="BR91" i="1"/>
  <c r="BS91" i="1"/>
  <c r="BT91" i="1"/>
  <c r="BU91" i="1"/>
  <c r="BV91" i="1"/>
  <c r="BW91" i="1"/>
  <c r="BX91" i="1"/>
  <c r="BY91" i="1"/>
  <c r="BZ91" i="1"/>
  <c r="CA91" i="1"/>
  <c r="CB91" i="1"/>
  <c r="CC91" i="1"/>
  <c r="CD91" i="1"/>
  <c r="CE91" i="1"/>
  <c r="CF91" i="1"/>
  <c r="CG91" i="1"/>
  <c r="CH91" i="1"/>
  <c r="CI91" i="1"/>
  <c r="CJ91" i="1"/>
  <c r="CK91" i="1"/>
  <c r="CL91" i="1"/>
  <c r="CM91" i="1"/>
  <c r="CN91" i="1"/>
  <c r="BN92" i="1"/>
  <c r="BO92" i="1"/>
  <c r="BP92" i="1"/>
  <c r="BQ92" i="1"/>
  <c r="BR92" i="1"/>
  <c r="BS92" i="1"/>
  <c r="BT92" i="1"/>
  <c r="BU92" i="1"/>
  <c r="BV92" i="1"/>
  <c r="BW92" i="1"/>
  <c r="BX92" i="1"/>
  <c r="BY92" i="1"/>
  <c r="BZ92" i="1"/>
  <c r="CA92" i="1"/>
  <c r="CB92" i="1"/>
  <c r="CC92" i="1"/>
  <c r="CD92" i="1"/>
  <c r="CE92" i="1"/>
  <c r="CF92" i="1"/>
  <c r="CG92" i="1"/>
  <c r="CH92" i="1"/>
  <c r="CI92" i="1"/>
  <c r="CJ92" i="1"/>
  <c r="CK92" i="1"/>
  <c r="CL92" i="1"/>
  <c r="CM92" i="1"/>
  <c r="CN92" i="1"/>
  <c r="BN93" i="1"/>
  <c r="BO93" i="1"/>
  <c r="BP93" i="1"/>
  <c r="BQ93" i="1"/>
  <c r="BR93" i="1"/>
  <c r="BS93" i="1"/>
  <c r="BT93" i="1"/>
  <c r="BU93" i="1"/>
  <c r="BV93" i="1"/>
  <c r="BW93" i="1"/>
  <c r="BX93" i="1"/>
  <c r="BY93" i="1"/>
  <c r="BZ93" i="1"/>
  <c r="CA93" i="1"/>
  <c r="CB93" i="1"/>
  <c r="CC93" i="1"/>
  <c r="CD93" i="1"/>
  <c r="CE93" i="1"/>
  <c r="CF93" i="1"/>
  <c r="CG93" i="1"/>
  <c r="CH93" i="1"/>
  <c r="CI93" i="1"/>
  <c r="CJ93" i="1"/>
  <c r="CK93" i="1"/>
  <c r="CL93" i="1"/>
  <c r="CM93" i="1"/>
  <c r="CN93" i="1"/>
  <c r="BN94" i="1"/>
  <c r="BO94" i="1"/>
  <c r="BP94" i="1"/>
  <c r="BQ94" i="1"/>
  <c r="BR94" i="1"/>
  <c r="BS94" i="1"/>
  <c r="BT94" i="1"/>
  <c r="BU94" i="1"/>
  <c r="BV94" i="1"/>
  <c r="BW94" i="1"/>
  <c r="BX94" i="1"/>
  <c r="BY94" i="1"/>
  <c r="BZ94" i="1"/>
  <c r="CA94" i="1"/>
  <c r="CB94" i="1"/>
  <c r="CC94" i="1"/>
  <c r="CD94" i="1"/>
  <c r="CE94" i="1"/>
  <c r="CF94" i="1"/>
  <c r="CG94" i="1"/>
  <c r="CH94" i="1"/>
  <c r="CI94" i="1"/>
  <c r="CJ94" i="1"/>
  <c r="CK94" i="1"/>
  <c r="CL94" i="1"/>
  <c r="CM94" i="1"/>
  <c r="CN94" i="1"/>
  <c r="BN95" i="1"/>
  <c r="BO95" i="1"/>
  <c r="BP95" i="1"/>
  <c r="BQ95" i="1"/>
  <c r="BR95" i="1"/>
  <c r="BS95" i="1"/>
  <c r="BT95" i="1"/>
  <c r="BU95" i="1"/>
  <c r="BV95" i="1"/>
  <c r="BW95" i="1"/>
  <c r="BX95" i="1"/>
  <c r="BY95" i="1"/>
  <c r="BZ95" i="1"/>
  <c r="CA95" i="1"/>
  <c r="CB95" i="1"/>
  <c r="CC95" i="1"/>
  <c r="CD95" i="1"/>
  <c r="CE95" i="1"/>
  <c r="CF95" i="1"/>
  <c r="CG95" i="1"/>
  <c r="CH95" i="1"/>
  <c r="CI95" i="1"/>
  <c r="CJ95" i="1"/>
  <c r="CK95" i="1"/>
  <c r="CL95" i="1"/>
  <c r="CM95" i="1"/>
  <c r="CN95" i="1"/>
  <c r="BN96" i="1"/>
  <c r="BO96" i="1"/>
  <c r="BP96" i="1"/>
  <c r="BQ96" i="1"/>
  <c r="BR96" i="1"/>
  <c r="BS96" i="1"/>
  <c r="BT96" i="1"/>
  <c r="BU96" i="1"/>
  <c r="BV96" i="1"/>
  <c r="BW96" i="1"/>
  <c r="BX96" i="1"/>
  <c r="BY96" i="1"/>
  <c r="BZ96" i="1"/>
  <c r="CA96" i="1"/>
  <c r="CB96" i="1"/>
  <c r="CC96" i="1"/>
  <c r="CD96" i="1"/>
  <c r="CE96" i="1"/>
  <c r="CF96" i="1"/>
  <c r="CG96" i="1"/>
  <c r="CH96" i="1"/>
  <c r="CI96" i="1"/>
  <c r="CJ96" i="1"/>
  <c r="CK96" i="1"/>
  <c r="CL96" i="1"/>
  <c r="CM96" i="1"/>
  <c r="CN96" i="1"/>
  <c r="BN97" i="1"/>
  <c r="BO97" i="1"/>
  <c r="BP97" i="1"/>
  <c r="BQ97" i="1"/>
  <c r="BR97" i="1"/>
  <c r="BS97" i="1"/>
  <c r="BT97" i="1"/>
  <c r="BU97" i="1"/>
  <c r="BV97" i="1"/>
  <c r="BW97" i="1"/>
  <c r="BX97" i="1"/>
  <c r="BY97" i="1"/>
  <c r="BZ97" i="1"/>
  <c r="CA97" i="1"/>
  <c r="CB97" i="1"/>
  <c r="CC97" i="1"/>
  <c r="CD97" i="1"/>
  <c r="CE97" i="1"/>
  <c r="CF97" i="1"/>
  <c r="CG97" i="1"/>
  <c r="CH97" i="1"/>
  <c r="CI97" i="1"/>
  <c r="CJ97" i="1"/>
  <c r="CK97" i="1"/>
  <c r="CL97" i="1"/>
  <c r="CM97" i="1"/>
  <c r="CN97" i="1"/>
  <c r="BN98" i="1"/>
  <c r="BO98" i="1"/>
  <c r="BP98" i="1"/>
  <c r="BQ98" i="1"/>
  <c r="BR98" i="1"/>
  <c r="BS98" i="1"/>
  <c r="BT98" i="1"/>
  <c r="BU98" i="1"/>
  <c r="BV98" i="1"/>
  <c r="BW98" i="1"/>
  <c r="BX98" i="1"/>
  <c r="BY98" i="1"/>
  <c r="BZ98" i="1"/>
  <c r="CA98" i="1"/>
  <c r="CB98" i="1"/>
  <c r="CC98" i="1"/>
  <c r="CD98" i="1"/>
  <c r="CE98" i="1"/>
  <c r="CF98" i="1"/>
  <c r="CG98" i="1"/>
  <c r="CH98" i="1"/>
  <c r="CI98" i="1"/>
  <c r="CJ98" i="1"/>
  <c r="CK98" i="1"/>
  <c r="CL98" i="1"/>
  <c r="CM98" i="1"/>
  <c r="CN98" i="1"/>
  <c r="BN99" i="1"/>
  <c r="BO99" i="1"/>
  <c r="BP99" i="1"/>
  <c r="BQ99" i="1"/>
  <c r="BR99" i="1"/>
  <c r="BS99" i="1"/>
  <c r="BT99" i="1"/>
  <c r="BU99" i="1"/>
  <c r="BV99" i="1"/>
  <c r="BW99" i="1"/>
  <c r="BX99" i="1"/>
  <c r="BY99" i="1"/>
  <c r="BZ99" i="1"/>
  <c r="CA99" i="1"/>
  <c r="CB99" i="1"/>
  <c r="CC99" i="1"/>
  <c r="CD99" i="1"/>
  <c r="CE99" i="1"/>
  <c r="CF99" i="1"/>
  <c r="CG99" i="1"/>
  <c r="CH99" i="1"/>
  <c r="CI99" i="1"/>
  <c r="CJ99" i="1"/>
  <c r="CK99" i="1"/>
  <c r="CL99" i="1"/>
  <c r="CM99" i="1"/>
  <c r="CN99" i="1"/>
  <c r="BN100" i="1"/>
  <c r="BO100" i="1"/>
  <c r="BP100" i="1"/>
  <c r="BQ100" i="1"/>
  <c r="BR100" i="1"/>
  <c r="BS100" i="1"/>
  <c r="BT100" i="1"/>
  <c r="BU100" i="1"/>
  <c r="BV100" i="1"/>
  <c r="BW100" i="1"/>
  <c r="BX100" i="1"/>
  <c r="BY100" i="1"/>
  <c r="BZ100" i="1"/>
  <c r="CA100" i="1"/>
  <c r="CB100" i="1"/>
  <c r="CC100" i="1"/>
  <c r="CD100" i="1"/>
  <c r="CE100" i="1"/>
  <c r="CF100" i="1"/>
  <c r="CG100" i="1"/>
  <c r="CH100" i="1"/>
  <c r="CI100" i="1"/>
  <c r="CJ100" i="1"/>
  <c r="CK100" i="1"/>
  <c r="CL100" i="1"/>
  <c r="CM100" i="1"/>
  <c r="CN100" i="1"/>
  <c r="BN101" i="1"/>
  <c r="BO101" i="1"/>
  <c r="BP101" i="1"/>
  <c r="BQ101" i="1"/>
  <c r="BR101" i="1"/>
  <c r="BS101" i="1"/>
  <c r="BT101" i="1"/>
  <c r="BU101" i="1"/>
  <c r="BV101" i="1"/>
  <c r="BW101" i="1"/>
  <c r="BX101" i="1"/>
  <c r="BY101" i="1"/>
  <c r="BZ101" i="1"/>
  <c r="CA101" i="1"/>
  <c r="CB101" i="1"/>
  <c r="CC101" i="1"/>
  <c r="CD101" i="1"/>
  <c r="CE101" i="1"/>
  <c r="CF101" i="1"/>
  <c r="CG101" i="1"/>
  <c r="CH101" i="1"/>
  <c r="CI101" i="1"/>
  <c r="CJ101" i="1"/>
  <c r="CK101" i="1"/>
  <c r="CL101" i="1"/>
  <c r="CM101" i="1"/>
  <c r="CN101" i="1"/>
  <c r="BN102" i="1"/>
  <c r="BO102" i="1"/>
  <c r="BP102" i="1"/>
  <c r="BQ102" i="1"/>
  <c r="BR102" i="1"/>
  <c r="BS102" i="1"/>
  <c r="BT102" i="1"/>
  <c r="BU102" i="1"/>
  <c r="BV102" i="1"/>
  <c r="BW102" i="1"/>
  <c r="BX102" i="1"/>
  <c r="BY102" i="1"/>
  <c r="BZ102" i="1"/>
  <c r="CA102" i="1"/>
  <c r="CB102" i="1"/>
  <c r="CC102" i="1"/>
  <c r="CD102" i="1"/>
  <c r="CE102" i="1"/>
  <c r="CF102" i="1"/>
  <c r="CG102" i="1"/>
  <c r="CH102" i="1"/>
  <c r="CI102" i="1"/>
  <c r="CJ102" i="1"/>
  <c r="CK102" i="1"/>
  <c r="CL102" i="1"/>
  <c r="CM102" i="1"/>
  <c r="CN102" i="1"/>
  <c r="BN103" i="1"/>
  <c r="BO103" i="1"/>
  <c r="BP103" i="1"/>
  <c r="BQ103" i="1"/>
  <c r="BR103" i="1"/>
  <c r="BS103" i="1"/>
  <c r="BT103" i="1"/>
  <c r="BU103" i="1"/>
  <c r="BV103" i="1"/>
  <c r="BW103" i="1"/>
  <c r="BX103" i="1"/>
  <c r="BY103" i="1"/>
  <c r="BZ103" i="1"/>
  <c r="CA103" i="1"/>
  <c r="CB103" i="1"/>
  <c r="CC103" i="1"/>
  <c r="CD103" i="1"/>
  <c r="CE103" i="1"/>
  <c r="CF103" i="1"/>
  <c r="CG103" i="1"/>
  <c r="CH103" i="1"/>
  <c r="CI103" i="1"/>
  <c r="CJ103" i="1"/>
  <c r="CK103" i="1"/>
  <c r="CL103" i="1"/>
  <c r="CM103" i="1"/>
  <c r="CN103" i="1"/>
  <c r="BN104" i="1"/>
  <c r="BO104" i="1"/>
  <c r="BP104" i="1"/>
  <c r="BQ104" i="1"/>
  <c r="BR104" i="1"/>
  <c r="BS104" i="1"/>
  <c r="BT104" i="1"/>
  <c r="BU104" i="1"/>
  <c r="BV104" i="1"/>
  <c r="BW104" i="1"/>
  <c r="BX104" i="1"/>
  <c r="BY104" i="1"/>
  <c r="BZ104" i="1"/>
  <c r="CA104" i="1"/>
  <c r="CB104" i="1"/>
  <c r="CC104" i="1"/>
  <c r="CD104" i="1"/>
  <c r="CE104" i="1"/>
  <c r="CF104" i="1"/>
  <c r="CG104" i="1"/>
  <c r="CH104" i="1"/>
  <c r="CI104" i="1"/>
  <c r="CJ104" i="1"/>
  <c r="CK104" i="1"/>
  <c r="CL104" i="1"/>
  <c r="CM104" i="1"/>
  <c r="CN104" i="1"/>
  <c r="BN105" i="1"/>
  <c r="BO105" i="1"/>
  <c r="BP105" i="1"/>
  <c r="BQ105" i="1"/>
  <c r="BR105" i="1"/>
  <c r="BS105" i="1"/>
  <c r="BT105" i="1"/>
  <c r="BU105" i="1"/>
  <c r="BV105" i="1"/>
  <c r="BW105" i="1"/>
  <c r="BX105" i="1"/>
  <c r="BY105" i="1"/>
  <c r="BZ105" i="1"/>
  <c r="CA105" i="1"/>
  <c r="CB105" i="1"/>
  <c r="CC105" i="1"/>
  <c r="CD105" i="1"/>
  <c r="CE105" i="1"/>
  <c r="CF105" i="1"/>
  <c r="CG105" i="1"/>
  <c r="CH105" i="1"/>
  <c r="CI105" i="1"/>
  <c r="CJ105" i="1"/>
  <c r="CK105" i="1"/>
  <c r="CL105" i="1"/>
  <c r="CM105" i="1"/>
  <c r="CN105" i="1"/>
  <c r="BN106" i="1"/>
  <c r="BO106" i="1"/>
  <c r="BP106" i="1"/>
  <c r="BQ106" i="1"/>
  <c r="BR106" i="1"/>
  <c r="BS106" i="1"/>
  <c r="BT106" i="1"/>
  <c r="BU106" i="1"/>
  <c r="BV106" i="1"/>
  <c r="BW106" i="1"/>
  <c r="BX106" i="1"/>
  <c r="BY106" i="1"/>
  <c r="BZ106" i="1"/>
  <c r="CA106" i="1"/>
  <c r="CB106" i="1"/>
  <c r="CC106" i="1"/>
  <c r="CD106" i="1"/>
  <c r="CE106" i="1"/>
  <c r="CF106" i="1"/>
  <c r="CG106" i="1"/>
  <c r="CH106" i="1"/>
  <c r="CI106" i="1"/>
  <c r="CJ106" i="1"/>
  <c r="CK106" i="1"/>
  <c r="CL106" i="1"/>
  <c r="CM106" i="1"/>
  <c r="CN106" i="1"/>
  <c r="BN107" i="1"/>
  <c r="BO107" i="1"/>
  <c r="BP107" i="1"/>
  <c r="BQ107" i="1"/>
  <c r="BR107" i="1"/>
  <c r="BS107" i="1"/>
  <c r="BT107" i="1"/>
  <c r="BU107" i="1"/>
  <c r="BV107" i="1"/>
  <c r="BW107" i="1"/>
  <c r="BX107" i="1"/>
  <c r="BY107" i="1"/>
  <c r="BZ107" i="1"/>
  <c r="CA107" i="1"/>
  <c r="CB107" i="1"/>
  <c r="CC107" i="1"/>
  <c r="CD107" i="1"/>
  <c r="CE107" i="1"/>
  <c r="CF107" i="1"/>
  <c r="CG107" i="1"/>
  <c r="CH107" i="1"/>
  <c r="CI107" i="1"/>
  <c r="CJ107" i="1"/>
  <c r="CK107" i="1"/>
  <c r="CL107" i="1"/>
  <c r="CM107" i="1"/>
  <c r="CN107" i="1"/>
  <c r="BN108" i="1"/>
  <c r="BO108" i="1"/>
  <c r="BP108" i="1"/>
  <c r="BQ108" i="1"/>
  <c r="BR108" i="1"/>
  <c r="BS108" i="1"/>
  <c r="BT108" i="1"/>
  <c r="BU108" i="1"/>
  <c r="BV108" i="1"/>
  <c r="BW108" i="1"/>
  <c r="BX108" i="1"/>
  <c r="BY108" i="1"/>
  <c r="BZ108" i="1"/>
  <c r="CA108" i="1"/>
  <c r="CB108" i="1"/>
  <c r="CC108" i="1"/>
  <c r="CD108" i="1"/>
  <c r="CE108" i="1"/>
  <c r="CF108" i="1"/>
  <c r="CG108" i="1"/>
  <c r="CH108" i="1"/>
  <c r="CI108" i="1"/>
  <c r="CJ108" i="1"/>
  <c r="CK108" i="1"/>
  <c r="CL108" i="1"/>
  <c r="CM108" i="1"/>
  <c r="CN108" i="1"/>
  <c r="BN109" i="1"/>
  <c r="BO109" i="1"/>
  <c r="BP109" i="1"/>
  <c r="BQ109" i="1"/>
  <c r="BR109" i="1"/>
  <c r="BS109" i="1"/>
  <c r="BT109" i="1"/>
  <c r="BU109" i="1"/>
  <c r="BV109" i="1"/>
  <c r="BW109" i="1"/>
  <c r="BX109" i="1"/>
  <c r="BY109" i="1"/>
  <c r="BZ109" i="1"/>
  <c r="CA109" i="1"/>
  <c r="CB109" i="1"/>
  <c r="CC109" i="1"/>
  <c r="CD109" i="1"/>
  <c r="CE109" i="1"/>
  <c r="CF109" i="1"/>
  <c r="CG109" i="1"/>
  <c r="CH109" i="1"/>
  <c r="CI109" i="1"/>
  <c r="CJ109" i="1"/>
  <c r="CK109" i="1"/>
  <c r="CL109" i="1"/>
  <c r="CM109" i="1"/>
  <c r="CN109" i="1"/>
  <c r="BN110" i="1"/>
  <c r="BO110" i="1"/>
  <c r="BP110" i="1"/>
  <c r="BQ110" i="1"/>
  <c r="BR110" i="1"/>
  <c r="BS110" i="1"/>
  <c r="BT110" i="1"/>
  <c r="BU110" i="1"/>
  <c r="BV110" i="1"/>
  <c r="BW110" i="1"/>
  <c r="BX110" i="1"/>
  <c r="BY110" i="1"/>
  <c r="BZ110" i="1"/>
  <c r="CA110" i="1"/>
  <c r="CB110" i="1"/>
  <c r="CC110" i="1"/>
  <c r="CD110" i="1"/>
  <c r="CE110" i="1"/>
  <c r="CF110" i="1"/>
  <c r="CG110" i="1"/>
  <c r="CH110" i="1"/>
  <c r="CI110" i="1"/>
  <c r="CJ110" i="1"/>
  <c r="CK110" i="1"/>
  <c r="CL110" i="1"/>
  <c r="CM110" i="1"/>
  <c r="CN110" i="1"/>
  <c r="BN111" i="1"/>
  <c r="BO111" i="1"/>
  <c r="BP111" i="1"/>
  <c r="BQ111" i="1"/>
  <c r="BR111" i="1"/>
  <c r="BS111" i="1"/>
  <c r="BT111" i="1"/>
  <c r="BU111" i="1"/>
  <c r="BV111" i="1"/>
  <c r="BW111" i="1"/>
  <c r="BX111" i="1"/>
  <c r="BY111" i="1"/>
  <c r="BZ111" i="1"/>
  <c r="CA111" i="1"/>
  <c r="CB111" i="1"/>
  <c r="CC111" i="1"/>
  <c r="CD111" i="1"/>
  <c r="CE111" i="1"/>
  <c r="CF111" i="1"/>
  <c r="CG111" i="1"/>
  <c r="CH111" i="1"/>
  <c r="CI111" i="1"/>
  <c r="CJ111" i="1"/>
  <c r="CK111" i="1"/>
  <c r="CL111" i="1"/>
  <c r="CM111" i="1"/>
  <c r="CN111" i="1"/>
  <c r="BN112" i="1"/>
  <c r="BO112" i="1"/>
  <c r="BP112" i="1"/>
  <c r="BQ112" i="1"/>
  <c r="BR112" i="1"/>
  <c r="BS112" i="1"/>
  <c r="BT112" i="1"/>
  <c r="BU112" i="1"/>
  <c r="BV112" i="1"/>
  <c r="BW112" i="1"/>
  <c r="BX112" i="1"/>
  <c r="BY112" i="1"/>
  <c r="BZ112" i="1"/>
  <c r="CA112" i="1"/>
  <c r="CB112" i="1"/>
  <c r="CC112" i="1"/>
  <c r="CD112" i="1"/>
  <c r="CE112" i="1"/>
  <c r="CF112" i="1"/>
  <c r="CG112" i="1"/>
  <c r="CH112" i="1"/>
  <c r="CI112" i="1"/>
  <c r="CJ112" i="1"/>
  <c r="CK112" i="1"/>
  <c r="CL112" i="1"/>
  <c r="CM112" i="1"/>
  <c r="CN112" i="1"/>
  <c r="BN113" i="1"/>
  <c r="BO113" i="1"/>
  <c r="BP113" i="1"/>
  <c r="BQ113" i="1"/>
  <c r="BR113" i="1"/>
  <c r="BS113" i="1"/>
  <c r="BT113" i="1"/>
  <c r="BU113" i="1"/>
  <c r="BV113" i="1"/>
  <c r="BW113" i="1"/>
  <c r="BX113" i="1"/>
  <c r="BY113" i="1"/>
  <c r="BZ113" i="1"/>
  <c r="CA113" i="1"/>
  <c r="CB113" i="1"/>
  <c r="CC113" i="1"/>
  <c r="CD113" i="1"/>
  <c r="CE113" i="1"/>
  <c r="CF113" i="1"/>
  <c r="CG113" i="1"/>
  <c r="CH113" i="1"/>
  <c r="CI113" i="1"/>
  <c r="CJ113" i="1"/>
  <c r="CK113" i="1"/>
  <c r="CL113" i="1"/>
  <c r="CM113" i="1"/>
  <c r="CN113" i="1"/>
  <c r="BN114" i="1"/>
  <c r="BO114" i="1"/>
  <c r="BP114" i="1"/>
  <c r="BQ114" i="1"/>
  <c r="BR114" i="1"/>
  <c r="BS114" i="1"/>
  <c r="BT114" i="1"/>
  <c r="BU114" i="1"/>
  <c r="BV114" i="1"/>
  <c r="BW114" i="1"/>
  <c r="BX114" i="1"/>
  <c r="BY114" i="1"/>
  <c r="BZ114" i="1"/>
  <c r="CA114" i="1"/>
  <c r="CB114" i="1"/>
  <c r="CC114" i="1"/>
  <c r="CD114" i="1"/>
  <c r="CE114" i="1"/>
  <c r="CF114" i="1"/>
  <c r="CG114" i="1"/>
  <c r="CH114" i="1"/>
  <c r="CI114" i="1"/>
  <c r="CJ114" i="1"/>
  <c r="CK114" i="1"/>
  <c r="CL114" i="1"/>
  <c r="CM114" i="1"/>
  <c r="CN114" i="1"/>
  <c r="BN115" i="1"/>
  <c r="BO115" i="1"/>
  <c r="BP115" i="1"/>
  <c r="BQ115" i="1"/>
  <c r="BR115" i="1"/>
  <c r="BS115" i="1"/>
  <c r="BT115" i="1"/>
  <c r="BU115" i="1"/>
  <c r="BV115" i="1"/>
  <c r="BW115" i="1"/>
  <c r="BX115" i="1"/>
  <c r="BY115" i="1"/>
  <c r="BZ115" i="1"/>
  <c r="CA115" i="1"/>
  <c r="CB115" i="1"/>
  <c r="CC115" i="1"/>
  <c r="CD115" i="1"/>
  <c r="CE115" i="1"/>
  <c r="CF115" i="1"/>
  <c r="CG115" i="1"/>
  <c r="CH115" i="1"/>
  <c r="CI115" i="1"/>
  <c r="CJ115" i="1"/>
  <c r="CK115" i="1"/>
  <c r="CL115" i="1"/>
  <c r="CM115" i="1"/>
  <c r="CN115" i="1"/>
  <c r="BN116" i="1"/>
  <c r="BO116" i="1"/>
  <c r="BP116" i="1"/>
  <c r="BQ116" i="1"/>
  <c r="BR116" i="1"/>
  <c r="BS116" i="1"/>
  <c r="BT116" i="1"/>
  <c r="BU116" i="1"/>
  <c r="BV116" i="1"/>
  <c r="BW116" i="1"/>
  <c r="BX116" i="1"/>
  <c r="BY116" i="1"/>
  <c r="BZ116" i="1"/>
  <c r="CA116" i="1"/>
  <c r="CB116" i="1"/>
  <c r="CC116" i="1"/>
  <c r="CD116" i="1"/>
  <c r="CE116" i="1"/>
  <c r="CF116" i="1"/>
  <c r="CG116" i="1"/>
  <c r="CH116" i="1"/>
  <c r="CI116" i="1"/>
  <c r="CJ116" i="1"/>
  <c r="CK116" i="1"/>
  <c r="CL116" i="1"/>
  <c r="CM116" i="1"/>
  <c r="CN116" i="1"/>
  <c r="BN117" i="1"/>
  <c r="BO117" i="1"/>
  <c r="BP117" i="1"/>
  <c r="BQ117" i="1"/>
  <c r="BR117" i="1"/>
  <c r="BS117" i="1"/>
  <c r="BT117" i="1"/>
  <c r="BU117" i="1"/>
  <c r="BV117" i="1"/>
  <c r="BW117" i="1"/>
  <c r="BX117" i="1"/>
  <c r="BY117" i="1"/>
  <c r="BZ117" i="1"/>
  <c r="CA117" i="1"/>
  <c r="CB117" i="1"/>
  <c r="CC117" i="1"/>
  <c r="CD117" i="1"/>
  <c r="CE117" i="1"/>
  <c r="CF117" i="1"/>
  <c r="CG117" i="1"/>
  <c r="CH117" i="1"/>
  <c r="CI117" i="1"/>
  <c r="CJ117" i="1"/>
  <c r="CK117" i="1"/>
  <c r="CL117" i="1"/>
  <c r="CM117" i="1"/>
  <c r="CN117" i="1"/>
  <c r="BN118" i="1"/>
  <c r="BO118" i="1"/>
  <c r="BP118" i="1"/>
  <c r="BQ118" i="1"/>
  <c r="BR118" i="1"/>
  <c r="BS118" i="1"/>
  <c r="BT118" i="1"/>
  <c r="BU118" i="1"/>
  <c r="BV118" i="1"/>
  <c r="BW118" i="1"/>
  <c r="BX118" i="1"/>
  <c r="BY118" i="1"/>
  <c r="BZ118" i="1"/>
  <c r="CA118" i="1"/>
  <c r="CB118" i="1"/>
  <c r="CC118" i="1"/>
  <c r="CD118" i="1"/>
  <c r="CE118" i="1"/>
  <c r="CF118" i="1"/>
  <c r="CG118" i="1"/>
  <c r="CH118" i="1"/>
  <c r="CI118" i="1"/>
  <c r="CJ118" i="1"/>
  <c r="CK118" i="1"/>
  <c r="CL118" i="1"/>
  <c r="CM118" i="1"/>
  <c r="CN118" i="1"/>
  <c r="BN119" i="1"/>
  <c r="BO119" i="1"/>
  <c r="BP119" i="1"/>
  <c r="BQ119" i="1"/>
  <c r="BR119" i="1"/>
  <c r="BS119" i="1"/>
  <c r="BT119" i="1"/>
  <c r="BU119" i="1"/>
  <c r="BV119" i="1"/>
  <c r="BW119" i="1"/>
  <c r="BX119" i="1"/>
  <c r="BY119" i="1"/>
  <c r="BZ119" i="1"/>
  <c r="CA119" i="1"/>
  <c r="CB119" i="1"/>
  <c r="CC119" i="1"/>
  <c r="CD119" i="1"/>
  <c r="CE119" i="1"/>
  <c r="CF119" i="1"/>
  <c r="CG119" i="1"/>
  <c r="CH119" i="1"/>
  <c r="CI119" i="1"/>
  <c r="CJ119" i="1"/>
  <c r="CK119" i="1"/>
  <c r="CL119" i="1"/>
  <c r="CM119" i="1"/>
  <c r="CN119" i="1"/>
  <c r="BN120" i="1"/>
  <c r="BO120" i="1"/>
  <c r="BP120" i="1"/>
  <c r="BQ120" i="1"/>
  <c r="BR120" i="1"/>
  <c r="BS120" i="1"/>
  <c r="BT120" i="1"/>
  <c r="BU120" i="1"/>
  <c r="BV120" i="1"/>
  <c r="BW120" i="1"/>
  <c r="BX120" i="1"/>
  <c r="BY120" i="1"/>
  <c r="BZ120" i="1"/>
  <c r="CA120" i="1"/>
  <c r="CB120" i="1"/>
  <c r="CC120" i="1"/>
  <c r="CD120" i="1"/>
  <c r="CE120" i="1"/>
  <c r="CF120" i="1"/>
  <c r="CG120" i="1"/>
  <c r="CH120" i="1"/>
  <c r="CI120" i="1"/>
  <c r="CJ120" i="1"/>
  <c r="CK120" i="1"/>
  <c r="CL120" i="1"/>
  <c r="CM120" i="1"/>
  <c r="CN120" i="1"/>
  <c r="BN121" i="1"/>
  <c r="BO121" i="1"/>
  <c r="BP121" i="1"/>
  <c r="BQ121" i="1"/>
  <c r="BR121" i="1"/>
  <c r="BS121" i="1"/>
  <c r="BT121" i="1"/>
  <c r="BU121" i="1"/>
  <c r="BV121" i="1"/>
  <c r="BW121" i="1"/>
  <c r="BX121" i="1"/>
  <c r="BY121" i="1"/>
  <c r="BZ121" i="1"/>
  <c r="CA121" i="1"/>
  <c r="CB121" i="1"/>
  <c r="CC121" i="1"/>
  <c r="CD121" i="1"/>
  <c r="CE121" i="1"/>
  <c r="CF121" i="1"/>
  <c r="CG121" i="1"/>
  <c r="CH121" i="1"/>
  <c r="CI121" i="1"/>
  <c r="CJ121" i="1"/>
  <c r="CK121" i="1"/>
  <c r="CL121" i="1"/>
  <c r="CM121" i="1"/>
  <c r="CN121" i="1"/>
  <c r="BN122" i="1"/>
  <c r="BO122" i="1"/>
  <c r="BP122" i="1"/>
  <c r="BQ122" i="1"/>
  <c r="BR122" i="1"/>
  <c r="BS122" i="1"/>
  <c r="BT122" i="1"/>
  <c r="BU122" i="1"/>
  <c r="BV122" i="1"/>
  <c r="BW122" i="1"/>
  <c r="BX122" i="1"/>
  <c r="BY122" i="1"/>
  <c r="BZ122" i="1"/>
  <c r="CA122" i="1"/>
  <c r="CB122" i="1"/>
  <c r="CC122" i="1"/>
  <c r="CD122" i="1"/>
  <c r="CE122" i="1"/>
  <c r="CF122" i="1"/>
  <c r="CG122" i="1"/>
  <c r="CH122" i="1"/>
  <c r="CI122" i="1"/>
  <c r="CJ122" i="1"/>
  <c r="CK122" i="1"/>
  <c r="CL122" i="1"/>
  <c r="CM122" i="1"/>
  <c r="CN122" i="1"/>
  <c r="BN123" i="1"/>
  <c r="BO123" i="1"/>
  <c r="BP123" i="1"/>
  <c r="BQ123" i="1"/>
  <c r="BR123" i="1"/>
  <c r="BS123" i="1"/>
  <c r="BT123" i="1"/>
  <c r="BU123" i="1"/>
  <c r="BV123" i="1"/>
  <c r="BW123" i="1"/>
  <c r="BX123" i="1"/>
  <c r="BY123" i="1"/>
  <c r="BZ123" i="1"/>
  <c r="CA123" i="1"/>
  <c r="CB123" i="1"/>
  <c r="CC123" i="1"/>
  <c r="CD123" i="1"/>
  <c r="CE123" i="1"/>
  <c r="CF123" i="1"/>
  <c r="CG123" i="1"/>
  <c r="CH123" i="1"/>
  <c r="CI123" i="1"/>
  <c r="CJ123" i="1"/>
  <c r="CK123" i="1"/>
  <c r="CL123" i="1"/>
  <c r="CM123" i="1"/>
  <c r="CN123" i="1"/>
  <c r="BN124" i="1"/>
  <c r="BO124" i="1"/>
  <c r="BP124" i="1"/>
  <c r="BQ124" i="1"/>
  <c r="BR124" i="1"/>
  <c r="BS124" i="1"/>
  <c r="BT124" i="1"/>
  <c r="BU124" i="1"/>
  <c r="BV124" i="1"/>
  <c r="BW124" i="1"/>
  <c r="BX124" i="1"/>
  <c r="BY124" i="1"/>
  <c r="BZ124" i="1"/>
  <c r="CA124" i="1"/>
  <c r="CB124" i="1"/>
  <c r="CC124" i="1"/>
  <c r="CD124" i="1"/>
  <c r="CE124" i="1"/>
  <c r="CF124" i="1"/>
  <c r="CG124" i="1"/>
  <c r="CH124" i="1"/>
  <c r="CI124" i="1"/>
  <c r="CJ124" i="1"/>
  <c r="CK124" i="1"/>
  <c r="CL124" i="1"/>
  <c r="CM124" i="1"/>
  <c r="CN124" i="1"/>
  <c r="BN125" i="1"/>
  <c r="BO125" i="1"/>
  <c r="BP125" i="1"/>
  <c r="BQ125" i="1"/>
  <c r="BR125" i="1"/>
  <c r="BS125" i="1"/>
  <c r="BT125" i="1"/>
  <c r="BU125" i="1"/>
  <c r="BV125" i="1"/>
  <c r="BW125" i="1"/>
  <c r="BX125" i="1"/>
  <c r="BY125" i="1"/>
  <c r="BZ125" i="1"/>
  <c r="CA125" i="1"/>
  <c r="CB125" i="1"/>
  <c r="CC125" i="1"/>
  <c r="CD125" i="1"/>
  <c r="CE125" i="1"/>
  <c r="CF125" i="1"/>
  <c r="CG125" i="1"/>
  <c r="CH125" i="1"/>
  <c r="CI125" i="1"/>
  <c r="CJ125" i="1"/>
  <c r="CK125" i="1"/>
  <c r="CL125" i="1"/>
  <c r="CM125" i="1"/>
  <c r="CN125" i="1"/>
  <c r="BN126" i="1"/>
  <c r="BO126" i="1"/>
  <c r="BP126" i="1"/>
  <c r="BQ126" i="1"/>
  <c r="BR126" i="1"/>
  <c r="BS126" i="1"/>
  <c r="BT126" i="1"/>
  <c r="BU126" i="1"/>
  <c r="BV126" i="1"/>
  <c r="BW126" i="1"/>
  <c r="BX126" i="1"/>
  <c r="BY126" i="1"/>
  <c r="BZ126" i="1"/>
  <c r="CA126" i="1"/>
  <c r="CB126" i="1"/>
  <c r="CC126" i="1"/>
  <c r="CD126" i="1"/>
  <c r="CE126" i="1"/>
  <c r="CF126" i="1"/>
  <c r="CG126" i="1"/>
  <c r="CH126" i="1"/>
  <c r="CI126" i="1"/>
  <c r="CJ126" i="1"/>
  <c r="CK126" i="1"/>
  <c r="CL126" i="1"/>
  <c r="CM126" i="1"/>
  <c r="CN126" i="1"/>
  <c r="BN127" i="1"/>
  <c r="BO127" i="1"/>
  <c r="BP127" i="1"/>
  <c r="BQ127" i="1"/>
  <c r="BR127" i="1"/>
  <c r="BS127" i="1"/>
  <c r="BT127" i="1"/>
  <c r="BU127" i="1"/>
  <c r="BV127" i="1"/>
  <c r="BW127" i="1"/>
  <c r="BX127" i="1"/>
  <c r="BY127" i="1"/>
  <c r="BZ127" i="1"/>
  <c r="CA127" i="1"/>
  <c r="CB127" i="1"/>
  <c r="CC127" i="1"/>
  <c r="CD127" i="1"/>
  <c r="CE127" i="1"/>
  <c r="CF127" i="1"/>
  <c r="CG127" i="1"/>
  <c r="CH127" i="1"/>
  <c r="CI127" i="1"/>
  <c r="CJ127" i="1"/>
  <c r="CK127" i="1"/>
  <c r="CL127" i="1"/>
  <c r="CM127" i="1"/>
  <c r="CN127" i="1"/>
  <c r="BN128" i="1"/>
  <c r="BO128" i="1"/>
  <c r="BP128" i="1"/>
  <c r="BQ128" i="1"/>
  <c r="BR128" i="1"/>
  <c r="BS128" i="1"/>
  <c r="BT128" i="1"/>
  <c r="BU128" i="1"/>
  <c r="BV128" i="1"/>
  <c r="BW128" i="1"/>
  <c r="BX128" i="1"/>
  <c r="BY128" i="1"/>
  <c r="BZ128" i="1"/>
  <c r="CA128" i="1"/>
  <c r="CB128" i="1"/>
  <c r="CC128" i="1"/>
  <c r="CD128" i="1"/>
  <c r="CE128" i="1"/>
  <c r="CF128" i="1"/>
  <c r="CG128" i="1"/>
  <c r="CH128" i="1"/>
  <c r="CI128" i="1"/>
  <c r="CJ128" i="1"/>
  <c r="CK128" i="1"/>
  <c r="CL128" i="1"/>
  <c r="CM128" i="1"/>
  <c r="CN128" i="1"/>
  <c r="BN129" i="1"/>
  <c r="BO129" i="1"/>
  <c r="BP129" i="1"/>
  <c r="BQ129" i="1"/>
  <c r="BR129" i="1"/>
  <c r="BS129" i="1"/>
  <c r="BT129" i="1"/>
  <c r="BU129" i="1"/>
  <c r="BV129" i="1"/>
  <c r="BW129" i="1"/>
  <c r="BX129" i="1"/>
  <c r="BY129" i="1"/>
  <c r="BZ129" i="1"/>
  <c r="CA129" i="1"/>
  <c r="CB129" i="1"/>
  <c r="CC129" i="1"/>
  <c r="CD129" i="1"/>
  <c r="CE129" i="1"/>
  <c r="CF129" i="1"/>
  <c r="CG129" i="1"/>
  <c r="CH129" i="1"/>
  <c r="CI129" i="1"/>
  <c r="CJ129" i="1"/>
  <c r="CK129" i="1"/>
  <c r="CL129" i="1"/>
  <c r="CM129" i="1"/>
  <c r="CN129" i="1"/>
  <c r="BN130" i="1"/>
  <c r="BO130" i="1"/>
  <c r="BP130" i="1"/>
  <c r="BQ130" i="1"/>
  <c r="BR130" i="1"/>
  <c r="BS130" i="1"/>
  <c r="BT130" i="1"/>
  <c r="BU130" i="1"/>
  <c r="BV130" i="1"/>
  <c r="BW130" i="1"/>
  <c r="BX130" i="1"/>
  <c r="BY130" i="1"/>
  <c r="BZ130" i="1"/>
  <c r="CA130" i="1"/>
  <c r="CB130" i="1"/>
  <c r="CC130" i="1"/>
  <c r="CD130" i="1"/>
  <c r="CE130" i="1"/>
  <c r="CF130" i="1"/>
  <c r="CG130" i="1"/>
  <c r="CH130" i="1"/>
  <c r="CI130" i="1"/>
  <c r="CJ130" i="1"/>
  <c r="CK130" i="1"/>
  <c r="CL130" i="1"/>
  <c r="CM130" i="1"/>
  <c r="CN130" i="1"/>
  <c r="BN131" i="1"/>
  <c r="BO131" i="1"/>
  <c r="BP131" i="1"/>
  <c r="BQ131" i="1"/>
  <c r="BR131" i="1"/>
  <c r="BS131" i="1"/>
  <c r="BT131" i="1"/>
  <c r="BU131" i="1"/>
  <c r="BV131" i="1"/>
  <c r="BW131" i="1"/>
  <c r="BX131" i="1"/>
  <c r="BY131" i="1"/>
  <c r="BZ131" i="1"/>
  <c r="CA131" i="1"/>
  <c r="CB131" i="1"/>
  <c r="CC131" i="1"/>
  <c r="CD131" i="1"/>
  <c r="CE131" i="1"/>
  <c r="CF131" i="1"/>
  <c r="CG131" i="1"/>
  <c r="CH131" i="1"/>
  <c r="CI131" i="1"/>
  <c r="CJ131" i="1"/>
  <c r="CK131" i="1"/>
  <c r="CL131" i="1"/>
  <c r="CM131" i="1"/>
  <c r="CN131" i="1"/>
  <c r="BN132" i="1"/>
  <c r="BO132" i="1"/>
  <c r="BP132" i="1"/>
  <c r="BQ132" i="1"/>
  <c r="BR132" i="1"/>
  <c r="BS132" i="1"/>
  <c r="BT132" i="1"/>
  <c r="BU132" i="1"/>
  <c r="BV132" i="1"/>
  <c r="BW132" i="1"/>
  <c r="BX132" i="1"/>
  <c r="BY132" i="1"/>
  <c r="BZ132" i="1"/>
  <c r="CA132" i="1"/>
  <c r="CB132" i="1"/>
  <c r="CC132" i="1"/>
  <c r="CD132" i="1"/>
  <c r="CE132" i="1"/>
  <c r="CF132" i="1"/>
  <c r="CG132" i="1"/>
  <c r="CH132" i="1"/>
  <c r="CI132" i="1"/>
  <c r="CJ132" i="1"/>
  <c r="CK132" i="1"/>
  <c r="CL132" i="1"/>
  <c r="CM132" i="1"/>
  <c r="CN132" i="1"/>
  <c r="BN133" i="1"/>
  <c r="BO133" i="1"/>
  <c r="BP133" i="1"/>
  <c r="BQ133" i="1"/>
  <c r="BR133" i="1"/>
  <c r="BS133" i="1"/>
  <c r="BT133" i="1"/>
  <c r="BU133" i="1"/>
  <c r="BV133" i="1"/>
  <c r="BW133" i="1"/>
  <c r="BX133" i="1"/>
  <c r="BY133" i="1"/>
  <c r="BZ133" i="1"/>
  <c r="CA133" i="1"/>
  <c r="CB133" i="1"/>
  <c r="CC133" i="1"/>
  <c r="CD133" i="1"/>
  <c r="CE133" i="1"/>
  <c r="CF133" i="1"/>
  <c r="CG133" i="1"/>
  <c r="CH133" i="1"/>
  <c r="CI133" i="1"/>
  <c r="CJ133" i="1"/>
  <c r="CK133" i="1"/>
  <c r="CL133" i="1"/>
  <c r="CM133" i="1"/>
  <c r="CN133" i="1"/>
  <c r="BN134" i="1"/>
  <c r="BO134" i="1"/>
  <c r="BP134" i="1"/>
  <c r="BQ134" i="1"/>
  <c r="BR134" i="1"/>
  <c r="BS134" i="1"/>
  <c r="BT134" i="1"/>
  <c r="BU134" i="1"/>
  <c r="BV134" i="1"/>
  <c r="BW134" i="1"/>
  <c r="BX134" i="1"/>
  <c r="BY134" i="1"/>
  <c r="BZ134" i="1"/>
  <c r="CA134" i="1"/>
  <c r="CB134" i="1"/>
  <c r="CC134" i="1"/>
  <c r="CD134" i="1"/>
  <c r="CE134" i="1"/>
  <c r="CF134" i="1"/>
  <c r="CG134" i="1"/>
  <c r="CH134" i="1"/>
  <c r="CI134" i="1"/>
  <c r="CJ134" i="1"/>
  <c r="CK134" i="1"/>
  <c r="CL134" i="1"/>
  <c r="CM134" i="1"/>
  <c r="CN134" i="1"/>
  <c r="BN135" i="1"/>
  <c r="BO135" i="1"/>
  <c r="BP135" i="1"/>
  <c r="BQ135" i="1"/>
  <c r="BR135" i="1"/>
  <c r="BS135" i="1"/>
  <c r="BT135" i="1"/>
  <c r="BU135" i="1"/>
  <c r="BV135" i="1"/>
  <c r="BW135" i="1"/>
  <c r="BX135" i="1"/>
  <c r="BY135" i="1"/>
  <c r="BZ135" i="1"/>
  <c r="CA135" i="1"/>
  <c r="CB135" i="1"/>
  <c r="CC135" i="1"/>
  <c r="CD135" i="1"/>
  <c r="CE135" i="1"/>
  <c r="CF135" i="1"/>
  <c r="CG135" i="1"/>
  <c r="CH135" i="1"/>
  <c r="CI135" i="1"/>
  <c r="CJ135" i="1"/>
  <c r="CK135" i="1"/>
  <c r="CL135" i="1"/>
  <c r="CM135" i="1"/>
  <c r="CN135" i="1"/>
  <c r="BN136" i="1"/>
  <c r="BO136" i="1"/>
  <c r="BP136" i="1"/>
  <c r="BQ136" i="1"/>
  <c r="BR136" i="1"/>
  <c r="BS136" i="1"/>
  <c r="BT136" i="1"/>
  <c r="BU136" i="1"/>
  <c r="BV136" i="1"/>
  <c r="BW136" i="1"/>
  <c r="BX136" i="1"/>
  <c r="BY136" i="1"/>
  <c r="BZ136" i="1"/>
  <c r="CA136" i="1"/>
  <c r="CB136" i="1"/>
  <c r="CC136" i="1"/>
  <c r="CD136" i="1"/>
  <c r="CE136" i="1"/>
  <c r="CF136" i="1"/>
  <c r="CG136" i="1"/>
  <c r="CH136" i="1"/>
  <c r="CI136" i="1"/>
  <c r="CJ136" i="1"/>
  <c r="CK136" i="1"/>
  <c r="CL136" i="1"/>
  <c r="CM136" i="1"/>
  <c r="CN136" i="1"/>
  <c r="BN137" i="1"/>
  <c r="BO137" i="1"/>
  <c r="BP137" i="1"/>
  <c r="BQ137" i="1"/>
  <c r="BR137" i="1"/>
  <c r="BS137" i="1"/>
  <c r="BT137" i="1"/>
  <c r="BU137" i="1"/>
  <c r="BV137" i="1"/>
  <c r="BW137" i="1"/>
  <c r="BX137" i="1"/>
  <c r="BY137" i="1"/>
  <c r="BZ137" i="1"/>
  <c r="CA137" i="1"/>
  <c r="CB137" i="1"/>
  <c r="CC137" i="1"/>
  <c r="CD137" i="1"/>
  <c r="CE137" i="1"/>
  <c r="CF137" i="1"/>
  <c r="CG137" i="1"/>
  <c r="CH137" i="1"/>
  <c r="CI137" i="1"/>
  <c r="CJ137" i="1"/>
  <c r="CK137" i="1"/>
  <c r="CL137" i="1"/>
  <c r="CM137" i="1"/>
  <c r="CN137" i="1"/>
  <c r="BN138" i="1"/>
  <c r="BO138" i="1"/>
  <c r="BP138" i="1"/>
  <c r="BQ138" i="1"/>
  <c r="BR138" i="1"/>
  <c r="BS138" i="1"/>
  <c r="BT138" i="1"/>
  <c r="BU138" i="1"/>
  <c r="BV138" i="1"/>
  <c r="BW138" i="1"/>
  <c r="BX138" i="1"/>
  <c r="BY138" i="1"/>
  <c r="BZ138" i="1"/>
  <c r="CA138" i="1"/>
  <c r="CB138" i="1"/>
  <c r="CC138" i="1"/>
  <c r="CD138" i="1"/>
  <c r="CE138" i="1"/>
  <c r="CF138" i="1"/>
  <c r="CG138" i="1"/>
  <c r="CH138" i="1"/>
  <c r="CI138" i="1"/>
  <c r="CJ138" i="1"/>
  <c r="CK138" i="1"/>
  <c r="CL138" i="1"/>
  <c r="CM138" i="1"/>
  <c r="CN138" i="1"/>
  <c r="BN139" i="1"/>
  <c r="BO139" i="1"/>
  <c r="BP139" i="1"/>
  <c r="BQ139" i="1"/>
  <c r="BR139" i="1"/>
  <c r="BS139" i="1"/>
  <c r="BT139" i="1"/>
  <c r="BU139" i="1"/>
  <c r="BV139" i="1"/>
  <c r="BW139" i="1"/>
  <c r="BX139" i="1"/>
  <c r="BY139" i="1"/>
  <c r="BZ139" i="1"/>
  <c r="CA139" i="1"/>
  <c r="CB139" i="1"/>
  <c r="CC139" i="1"/>
  <c r="CD139" i="1"/>
  <c r="CE139" i="1"/>
  <c r="CF139" i="1"/>
  <c r="CG139" i="1"/>
  <c r="CH139" i="1"/>
  <c r="CI139" i="1"/>
  <c r="CJ139" i="1"/>
  <c r="CK139" i="1"/>
  <c r="CL139" i="1"/>
  <c r="CM139" i="1"/>
  <c r="CN139" i="1"/>
  <c r="BN140" i="1"/>
  <c r="BO140" i="1"/>
  <c r="BP140" i="1"/>
  <c r="BQ140" i="1"/>
  <c r="BR140" i="1"/>
  <c r="BS140" i="1"/>
  <c r="BT140" i="1"/>
  <c r="BU140" i="1"/>
  <c r="BV140" i="1"/>
  <c r="BW140" i="1"/>
  <c r="BX140" i="1"/>
  <c r="BY140" i="1"/>
  <c r="BZ140" i="1"/>
  <c r="CA140" i="1"/>
  <c r="CB140" i="1"/>
  <c r="CC140" i="1"/>
  <c r="CD140" i="1"/>
  <c r="CE140" i="1"/>
  <c r="CF140" i="1"/>
  <c r="CG140" i="1"/>
  <c r="CH140" i="1"/>
  <c r="CI140" i="1"/>
  <c r="CJ140" i="1"/>
  <c r="CK140" i="1"/>
  <c r="CL140" i="1"/>
  <c r="CM140" i="1"/>
  <c r="CN140" i="1"/>
  <c r="BN141" i="1"/>
  <c r="BO141" i="1"/>
  <c r="BP141" i="1"/>
  <c r="BQ141" i="1"/>
  <c r="BR141" i="1"/>
  <c r="BS141" i="1"/>
  <c r="BT141" i="1"/>
  <c r="BU141" i="1"/>
  <c r="BV141" i="1"/>
  <c r="BW141" i="1"/>
  <c r="BX141" i="1"/>
  <c r="BY141" i="1"/>
  <c r="BZ141" i="1"/>
  <c r="CA141" i="1"/>
  <c r="CB141" i="1"/>
  <c r="CC141" i="1"/>
  <c r="CD141" i="1"/>
  <c r="CE141" i="1"/>
  <c r="CF141" i="1"/>
  <c r="CG141" i="1"/>
  <c r="CH141" i="1"/>
  <c r="CI141" i="1"/>
  <c r="CJ141" i="1"/>
  <c r="CK141" i="1"/>
  <c r="CL141" i="1"/>
  <c r="CM141" i="1"/>
  <c r="CN141" i="1"/>
  <c r="BN142" i="1"/>
  <c r="BO142" i="1"/>
  <c r="BP142" i="1"/>
  <c r="BQ142" i="1"/>
  <c r="BR142" i="1"/>
  <c r="BS142" i="1"/>
  <c r="BT142" i="1"/>
  <c r="BU142" i="1"/>
  <c r="BV142" i="1"/>
  <c r="BW142" i="1"/>
  <c r="BX142" i="1"/>
  <c r="BY142" i="1"/>
  <c r="BZ142" i="1"/>
  <c r="CA142" i="1"/>
  <c r="CB142" i="1"/>
  <c r="CC142" i="1"/>
  <c r="CD142" i="1"/>
  <c r="CE142" i="1"/>
  <c r="CF142" i="1"/>
  <c r="CG142" i="1"/>
  <c r="CH142" i="1"/>
  <c r="CI142" i="1"/>
  <c r="CJ142" i="1"/>
  <c r="CK142" i="1"/>
  <c r="CL142" i="1"/>
  <c r="CM142" i="1"/>
  <c r="CN142" i="1"/>
  <c r="BN143" i="1"/>
  <c r="BO143" i="1"/>
  <c r="BP143" i="1"/>
  <c r="BQ143" i="1"/>
  <c r="BR143" i="1"/>
  <c r="BS143" i="1"/>
  <c r="BT143" i="1"/>
  <c r="BU143" i="1"/>
  <c r="BV143" i="1"/>
  <c r="BW143" i="1"/>
  <c r="BX143" i="1"/>
  <c r="BY143" i="1"/>
  <c r="BZ143" i="1"/>
  <c r="CA143" i="1"/>
  <c r="CB143" i="1"/>
  <c r="CC143" i="1"/>
  <c r="CD143" i="1"/>
  <c r="CE143" i="1"/>
  <c r="CF143" i="1"/>
  <c r="CG143" i="1"/>
  <c r="CH143" i="1"/>
  <c r="CI143" i="1"/>
  <c r="CJ143" i="1"/>
  <c r="CK143" i="1"/>
  <c r="CL143" i="1"/>
  <c r="CM143" i="1"/>
  <c r="CN143" i="1"/>
  <c r="BN144" i="1"/>
  <c r="BO144" i="1"/>
  <c r="BP144" i="1"/>
  <c r="BQ144" i="1"/>
  <c r="BR144" i="1"/>
  <c r="BS144" i="1"/>
  <c r="BT144" i="1"/>
  <c r="BU144" i="1"/>
  <c r="BV144" i="1"/>
  <c r="BW144" i="1"/>
  <c r="BX144" i="1"/>
  <c r="BY144" i="1"/>
  <c r="BZ144" i="1"/>
  <c r="CA144" i="1"/>
  <c r="CB144" i="1"/>
  <c r="CC144" i="1"/>
  <c r="CD144" i="1"/>
  <c r="CE144" i="1"/>
  <c r="CF144" i="1"/>
  <c r="CG144" i="1"/>
  <c r="CH144" i="1"/>
  <c r="CI144" i="1"/>
  <c r="CJ144" i="1"/>
  <c r="CK144" i="1"/>
  <c r="CL144" i="1"/>
  <c r="CM144" i="1"/>
  <c r="CN144" i="1"/>
  <c r="BN145" i="1"/>
  <c r="BO145" i="1"/>
  <c r="BP145" i="1"/>
  <c r="BQ145" i="1"/>
  <c r="BR145" i="1"/>
  <c r="BS145" i="1"/>
  <c r="BT145" i="1"/>
  <c r="BU145" i="1"/>
  <c r="BV145" i="1"/>
  <c r="BW145" i="1"/>
  <c r="BX145" i="1"/>
  <c r="BY145" i="1"/>
  <c r="BZ145" i="1"/>
  <c r="CA145" i="1"/>
  <c r="CB145" i="1"/>
  <c r="CC145" i="1"/>
  <c r="CD145" i="1"/>
  <c r="CE145" i="1"/>
  <c r="CF145" i="1"/>
  <c r="CG145" i="1"/>
  <c r="CH145" i="1"/>
  <c r="CI145" i="1"/>
  <c r="CJ145" i="1"/>
  <c r="CK145" i="1"/>
  <c r="CL145" i="1"/>
  <c r="CM145" i="1"/>
  <c r="CN145" i="1"/>
  <c r="BN146" i="1"/>
  <c r="BO146" i="1"/>
  <c r="BP146" i="1"/>
  <c r="BQ146" i="1"/>
  <c r="BR146" i="1"/>
  <c r="BS146" i="1"/>
  <c r="BT146" i="1"/>
  <c r="BU146" i="1"/>
  <c r="BV146" i="1"/>
  <c r="BW146" i="1"/>
  <c r="BX146" i="1"/>
  <c r="BY146" i="1"/>
  <c r="BZ146" i="1"/>
  <c r="CA146" i="1"/>
  <c r="CB146" i="1"/>
  <c r="CC146" i="1"/>
  <c r="CD146" i="1"/>
  <c r="CE146" i="1"/>
  <c r="CF146" i="1"/>
  <c r="CG146" i="1"/>
  <c r="CH146" i="1"/>
  <c r="CI146" i="1"/>
  <c r="CJ146" i="1"/>
  <c r="CK146" i="1"/>
  <c r="CL146" i="1"/>
  <c r="CM146" i="1"/>
  <c r="CN146" i="1"/>
  <c r="BN147" i="1"/>
  <c r="BO147" i="1"/>
  <c r="BP147" i="1"/>
  <c r="BQ147" i="1"/>
  <c r="BR147" i="1"/>
  <c r="BS147" i="1"/>
  <c r="BT147" i="1"/>
  <c r="BU147" i="1"/>
  <c r="BV147" i="1"/>
  <c r="BW147" i="1"/>
  <c r="BX147" i="1"/>
  <c r="BY147" i="1"/>
  <c r="BZ147" i="1"/>
  <c r="CA147" i="1"/>
  <c r="CB147" i="1"/>
  <c r="CC147" i="1"/>
  <c r="CD147" i="1"/>
  <c r="CE147" i="1"/>
  <c r="CF147" i="1"/>
  <c r="CG147" i="1"/>
  <c r="CH147" i="1"/>
  <c r="CI147" i="1"/>
  <c r="CJ147" i="1"/>
  <c r="CK147" i="1"/>
  <c r="CL147" i="1"/>
  <c r="CM147" i="1"/>
  <c r="CN147" i="1"/>
  <c r="BN148" i="1"/>
  <c r="BO148" i="1"/>
  <c r="BP148" i="1"/>
  <c r="BQ148" i="1"/>
  <c r="BR148" i="1"/>
  <c r="BS148" i="1"/>
  <c r="BT148" i="1"/>
  <c r="BU148" i="1"/>
  <c r="BV148" i="1"/>
  <c r="BW148" i="1"/>
  <c r="BX148" i="1"/>
  <c r="BY148" i="1"/>
  <c r="BZ148" i="1"/>
  <c r="CA148" i="1"/>
  <c r="CB148" i="1"/>
  <c r="CC148" i="1"/>
  <c r="CD148" i="1"/>
  <c r="CE148" i="1"/>
  <c r="CF148" i="1"/>
  <c r="CG148" i="1"/>
  <c r="CH148" i="1"/>
  <c r="CI148" i="1"/>
  <c r="CJ148" i="1"/>
  <c r="CK148" i="1"/>
  <c r="CL148" i="1"/>
  <c r="CM148" i="1"/>
  <c r="CN148" i="1"/>
  <c r="BN149" i="1"/>
  <c r="BO149" i="1"/>
  <c r="BP149" i="1"/>
  <c r="BQ149" i="1"/>
  <c r="BR149" i="1"/>
  <c r="BS149" i="1"/>
  <c r="BT149" i="1"/>
  <c r="BU149" i="1"/>
  <c r="BV149" i="1"/>
  <c r="BW149" i="1"/>
  <c r="BX149" i="1"/>
  <c r="BY149" i="1"/>
  <c r="BZ149" i="1"/>
  <c r="CA149" i="1"/>
  <c r="CB149" i="1"/>
  <c r="CC149" i="1"/>
  <c r="CD149" i="1"/>
  <c r="CE149" i="1"/>
  <c r="CF149" i="1"/>
  <c r="CG149" i="1"/>
  <c r="CH149" i="1"/>
  <c r="CI149" i="1"/>
  <c r="CJ149" i="1"/>
  <c r="CK149" i="1"/>
  <c r="CL149" i="1"/>
  <c r="CM149" i="1"/>
  <c r="CN149" i="1"/>
  <c r="BN150" i="1"/>
  <c r="BO150" i="1"/>
  <c r="BP150" i="1"/>
  <c r="BQ150" i="1"/>
  <c r="BR150" i="1"/>
  <c r="BS150" i="1"/>
  <c r="BT150" i="1"/>
  <c r="BU150" i="1"/>
  <c r="BV150" i="1"/>
  <c r="BW150" i="1"/>
  <c r="BX150" i="1"/>
  <c r="BY150" i="1"/>
  <c r="BZ150" i="1"/>
  <c r="CA150" i="1"/>
  <c r="CB150" i="1"/>
  <c r="CC150" i="1"/>
  <c r="CD150" i="1"/>
  <c r="CE150" i="1"/>
  <c r="CF150" i="1"/>
  <c r="CG150" i="1"/>
  <c r="CH150" i="1"/>
  <c r="CI150" i="1"/>
  <c r="CJ150" i="1"/>
  <c r="CK150" i="1"/>
  <c r="CL150" i="1"/>
  <c r="CM150" i="1"/>
  <c r="CN150" i="1"/>
  <c r="BN151" i="1"/>
  <c r="BO151" i="1"/>
  <c r="BP151" i="1"/>
  <c r="BQ151" i="1"/>
  <c r="BR151" i="1"/>
  <c r="BS151" i="1"/>
  <c r="BT151" i="1"/>
  <c r="BU151" i="1"/>
  <c r="BV151" i="1"/>
  <c r="BW151" i="1"/>
  <c r="BX151" i="1"/>
  <c r="BY151" i="1"/>
  <c r="BZ151" i="1"/>
  <c r="CA151" i="1"/>
  <c r="CB151" i="1"/>
  <c r="CC151" i="1"/>
  <c r="CD151" i="1"/>
  <c r="CE151" i="1"/>
  <c r="CF151" i="1"/>
  <c r="CG151" i="1"/>
  <c r="CH151" i="1"/>
  <c r="CI151" i="1"/>
  <c r="CJ151" i="1"/>
  <c r="CK151" i="1"/>
  <c r="CL151" i="1"/>
  <c r="CM151" i="1"/>
  <c r="CN151" i="1"/>
  <c r="BN152" i="1"/>
  <c r="BO152" i="1"/>
  <c r="BP152" i="1"/>
  <c r="BQ152" i="1"/>
  <c r="BR152" i="1"/>
  <c r="BS152" i="1"/>
  <c r="BT152" i="1"/>
  <c r="BU152" i="1"/>
  <c r="BV152" i="1"/>
  <c r="BW152" i="1"/>
  <c r="BX152" i="1"/>
  <c r="BY152" i="1"/>
  <c r="BZ152" i="1"/>
  <c r="CA152" i="1"/>
  <c r="CB152" i="1"/>
  <c r="CC152" i="1"/>
  <c r="CD152" i="1"/>
  <c r="CE152" i="1"/>
  <c r="CF152" i="1"/>
  <c r="CG152" i="1"/>
  <c r="CH152" i="1"/>
  <c r="CI152" i="1"/>
  <c r="CJ152" i="1"/>
  <c r="CK152" i="1"/>
  <c r="CL152" i="1"/>
  <c r="CM152" i="1"/>
  <c r="CN152" i="1"/>
  <c r="BN153" i="1"/>
  <c r="BO153" i="1"/>
  <c r="BP153" i="1"/>
  <c r="BQ153" i="1"/>
  <c r="BR153" i="1"/>
  <c r="BS153" i="1"/>
  <c r="BT153" i="1"/>
  <c r="BU153" i="1"/>
  <c r="BV153" i="1"/>
  <c r="BW153" i="1"/>
  <c r="BX153" i="1"/>
  <c r="BY153" i="1"/>
  <c r="BZ153" i="1"/>
  <c r="CA153" i="1"/>
  <c r="CB153" i="1"/>
  <c r="CC153" i="1"/>
  <c r="CD153" i="1"/>
  <c r="CE153" i="1"/>
  <c r="CF153" i="1"/>
  <c r="CG153" i="1"/>
  <c r="CH153" i="1"/>
  <c r="CI153" i="1"/>
  <c r="CJ153" i="1"/>
  <c r="CK153" i="1"/>
  <c r="CL153" i="1"/>
  <c r="CM153" i="1"/>
  <c r="CN153" i="1"/>
  <c r="BN154" i="1"/>
  <c r="BO154" i="1"/>
  <c r="BP154" i="1"/>
  <c r="BQ154" i="1"/>
  <c r="BR154" i="1"/>
  <c r="BS154" i="1"/>
  <c r="BT154" i="1"/>
  <c r="BU154" i="1"/>
  <c r="BV154" i="1"/>
  <c r="BW154" i="1"/>
  <c r="BX154" i="1"/>
  <c r="BY154" i="1"/>
  <c r="BZ154" i="1"/>
  <c r="CA154" i="1"/>
  <c r="CB154" i="1"/>
  <c r="CC154" i="1"/>
  <c r="CD154" i="1"/>
  <c r="CE154" i="1"/>
  <c r="CF154" i="1"/>
  <c r="CG154" i="1"/>
  <c r="CH154" i="1"/>
  <c r="CI154" i="1"/>
  <c r="CJ154" i="1"/>
  <c r="CK154" i="1"/>
  <c r="CL154" i="1"/>
  <c r="CM154" i="1"/>
  <c r="CN154" i="1"/>
  <c r="BN155" i="1"/>
  <c r="BO155" i="1"/>
  <c r="BP155" i="1"/>
  <c r="BQ155" i="1"/>
  <c r="BR155" i="1"/>
  <c r="BS155" i="1"/>
  <c r="BT155" i="1"/>
  <c r="BU155" i="1"/>
  <c r="BV155" i="1"/>
  <c r="BW155" i="1"/>
  <c r="BX155" i="1"/>
  <c r="BY155" i="1"/>
  <c r="BZ155" i="1"/>
  <c r="CA155" i="1"/>
  <c r="CB155" i="1"/>
  <c r="CC155" i="1"/>
  <c r="CD155" i="1"/>
  <c r="CE155" i="1"/>
  <c r="CF155" i="1"/>
  <c r="CG155" i="1"/>
  <c r="CH155" i="1"/>
  <c r="CI155" i="1"/>
  <c r="CJ155" i="1"/>
  <c r="CK155" i="1"/>
  <c r="CL155" i="1"/>
  <c r="CM155" i="1"/>
  <c r="CN155" i="1"/>
  <c r="BN156" i="1"/>
  <c r="BO156" i="1"/>
  <c r="BP156" i="1"/>
  <c r="BQ156" i="1"/>
  <c r="BR156" i="1"/>
  <c r="BS156" i="1"/>
  <c r="BT156" i="1"/>
  <c r="BU156" i="1"/>
  <c r="BV156" i="1"/>
  <c r="BW156" i="1"/>
  <c r="BX156" i="1"/>
  <c r="BY156" i="1"/>
  <c r="BZ156" i="1"/>
  <c r="CA156" i="1"/>
  <c r="CB156" i="1"/>
  <c r="CC156" i="1"/>
  <c r="CD156" i="1"/>
  <c r="CE156" i="1"/>
  <c r="CF156" i="1"/>
  <c r="CG156" i="1"/>
  <c r="CH156" i="1"/>
  <c r="CI156" i="1"/>
  <c r="CJ156" i="1"/>
  <c r="CK156" i="1"/>
  <c r="CL156" i="1"/>
  <c r="CM156" i="1"/>
  <c r="CN156" i="1"/>
  <c r="BN157" i="1"/>
  <c r="BO157" i="1"/>
  <c r="BP157" i="1"/>
  <c r="BQ157" i="1"/>
  <c r="BR157" i="1"/>
  <c r="BS157" i="1"/>
  <c r="BT157" i="1"/>
  <c r="BU157" i="1"/>
  <c r="BV157" i="1"/>
  <c r="BW157" i="1"/>
  <c r="BX157" i="1"/>
  <c r="BY157" i="1"/>
  <c r="BZ157" i="1"/>
  <c r="CA157" i="1"/>
  <c r="CB157" i="1"/>
  <c r="CC157" i="1"/>
  <c r="CD157" i="1"/>
  <c r="CE157" i="1"/>
  <c r="CF157" i="1"/>
  <c r="CG157" i="1"/>
  <c r="CH157" i="1"/>
  <c r="CI157" i="1"/>
  <c r="CJ157" i="1"/>
  <c r="CK157" i="1"/>
  <c r="CL157" i="1"/>
  <c r="CM157" i="1"/>
  <c r="CN157" i="1"/>
  <c r="BN158" i="1"/>
  <c r="BO158" i="1"/>
  <c r="BP158" i="1"/>
  <c r="BQ158" i="1"/>
  <c r="BR158" i="1"/>
  <c r="BS158" i="1"/>
  <c r="BT158" i="1"/>
  <c r="BU158" i="1"/>
  <c r="BV158" i="1"/>
  <c r="BW158" i="1"/>
  <c r="BX158" i="1"/>
  <c r="BY158" i="1"/>
  <c r="BZ158" i="1"/>
  <c r="CA158" i="1"/>
  <c r="CB158" i="1"/>
  <c r="CC158" i="1"/>
  <c r="CD158" i="1"/>
  <c r="CE158" i="1"/>
  <c r="CF158" i="1"/>
  <c r="CG158" i="1"/>
  <c r="CH158" i="1"/>
  <c r="CI158" i="1"/>
  <c r="CJ158" i="1"/>
  <c r="CK158" i="1"/>
  <c r="CL158" i="1"/>
  <c r="CM158" i="1"/>
  <c r="CN158" i="1"/>
  <c r="BN159" i="1"/>
  <c r="BO159" i="1"/>
  <c r="BP159" i="1"/>
  <c r="BQ159" i="1"/>
  <c r="BR159" i="1"/>
  <c r="BS159" i="1"/>
  <c r="BT159" i="1"/>
  <c r="BU159" i="1"/>
  <c r="BV159" i="1"/>
  <c r="BW159" i="1"/>
  <c r="BX159" i="1"/>
  <c r="BY159" i="1"/>
  <c r="BZ159" i="1"/>
  <c r="CA159" i="1"/>
  <c r="CB159" i="1"/>
  <c r="CC159" i="1"/>
  <c r="CD159" i="1"/>
  <c r="CE159" i="1"/>
  <c r="CF159" i="1"/>
  <c r="CG159" i="1"/>
  <c r="CH159" i="1"/>
  <c r="CI159" i="1"/>
  <c r="CJ159" i="1"/>
  <c r="CK159" i="1"/>
  <c r="CL159" i="1"/>
  <c r="CM159" i="1"/>
  <c r="CN159" i="1"/>
  <c r="BN160" i="1"/>
  <c r="BO160" i="1"/>
  <c r="BP160" i="1"/>
  <c r="BQ160" i="1"/>
  <c r="BR160" i="1"/>
  <c r="BS160" i="1"/>
  <c r="BT160" i="1"/>
  <c r="BU160" i="1"/>
  <c r="BV160" i="1"/>
  <c r="BW160" i="1"/>
  <c r="BX160" i="1"/>
  <c r="BY160" i="1"/>
  <c r="BZ160" i="1"/>
  <c r="CA160" i="1"/>
  <c r="CB160" i="1"/>
  <c r="CC160" i="1"/>
  <c r="CD160" i="1"/>
  <c r="CE160" i="1"/>
  <c r="CF160" i="1"/>
  <c r="CG160" i="1"/>
  <c r="CH160" i="1"/>
  <c r="CI160" i="1"/>
  <c r="CJ160" i="1"/>
  <c r="CK160" i="1"/>
  <c r="CL160" i="1"/>
  <c r="CM160" i="1"/>
  <c r="CN160" i="1"/>
  <c r="BN161" i="1"/>
  <c r="BO161" i="1"/>
  <c r="BP161" i="1"/>
  <c r="BQ161" i="1"/>
  <c r="BR161" i="1"/>
  <c r="BS161" i="1"/>
  <c r="BT161" i="1"/>
  <c r="BU161" i="1"/>
  <c r="BV161" i="1"/>
  <c r="BW161" i="1"/>
  <c r="BX161" i="1"/>
  <c r="BY161" i="1"/>
  <c r="BZ161" i="1"/>
  <c r="CA161" i="1"/>
  <c r="CB161" i="1"/>
  <c r="CC161" i="1"/>
  <c r="CD161" i="1"/>
  <c r="CE161" i="1"/>
  <c r="CF161" i="1"/>
  <c r="CG161" i="1"/>
  <c r="CH161" i="1"/>
  <c r="CI161" i="1"/>
  <c r="CJ161" i="1"/>
  <c r="CK161" i="1"/>
  <c r="CL161" i="1"/>
  <c r="CM161" i="1"/>
  <c r="CN161" i="1"/>
  <c r="BN162" i="1"/>
  <c r="BO162" i="1"/>
  <c r="BP162" i="1"/>
  <c r="BQ162" i="1"/>
  <c r="BR162" i="1"/>
  <c r="BS162" i="1"/>
  <c r="BT162" i="1"/>
  <c r="BU162" i="1"/>
  <c r="BV162" i="1"/>
  <c r="BW162" i="1"/>
  <c r="BX162" i="1"/>
  <c r="BY162" i="1"/>
  <c r="BZ162" i="1"/>
  <c r="CA162" i="1"/>
  <c r="CB162" i="1"/>
  <c r="CC162" i="1"/>
  <c r="CD162" i="1"/>
  <c r="CE162" i="1"/>
  <c r="CF162" i="1"/>
  <c r="CG162" i="1"/>
  <c r="CH162" i="1"/>
  <c r="CI162" i="1"/>
  <c r="CJ162" i="1"/>
  <c r="CK162" i="1"/>
  <c r="CL162" i="1"/>
  <c r="CM162" i="1"/>
  <c r="CN162" i="1"/>
  <c r="BN163" i="1"/>
  <c r="BO163" i="1"/>
  <c r="BP163" i="1"/>
  <c r="BQ163" i="1"/>
  <c r="BR163" i="1"/>
  <c r="BS163" i="1"/>
  <c r="BT163" i="1"/>
  <c r="BU163" i="1"/>
  <c r="BV163" i="1"/>
  <c r="BW163" i="1"/>
  <c r="BX163" i="1"/>
  <c r="BY163" i="1"/>
  <c r="BZ163" i="1"/>
  <c r="CA163" i="1"/>
  <c r="CB163" i="1"/>
  <c r="CC163" i="1"/>
  <c r="CD163" i="1"/>
  <c r="CE163" i="1"/>
  <c r="CF163" i="1"/>
  <c r="CG163" i="1"/>
  <c r="CH163" i="1"/>
  <c r="CI163" i="1"/>
  <c r="CJ163" i="1"/>
  <c r="CK163" i="1"/>
  <c r="CL163" i="1"/>
  <c r="CM163" i="1"/>
  <c r="CN163" i="1"/>
  <c r="BN164" i="1"/>
  <c r="BO164" i="1"/>
  <c r="BP164" i="1"/>
  <c r="BQ164" i="1"/>
  <c r="BR164" i="1"/>
  <c r="BS164" i="1"/>
  <c r="BT164" i="1"/>
  <c r="BU164" i="1"/>
  <c r="BV164" i="1"/>
  <c r="BW164" i="1"/>
  <c r="BX164" i="1"/>
  <c r="BY164" i="1"/>
  <c r="BZ164" i="1"/>
  <c r="CA164" i="1"/>
  <c r="CB164" i="1"/>
  <c r="CC164" i="1"/>
  <c r="CD164" i="1"/>
  <c r="CE164" i="1"/>
  <c r="CF164" i="1"/>
  <c r="CG164" i="1"/>
  <c r="CH164" i="1"/>
  <c r="CI164" i="1"/>
  <c r="CJ164" i="1"/>
  <c r="CK164" i="1"/>
  <c r="CL164" i="1"/>
  <c r="CM164" i="1"/>
  <c r="CN164" i="1"/>
  <c r="BN165" i="1"/>
  <c r="BO165" i="1"/>
  <c r="BP165" i="1"/>
  <c r="BQ165" i="1"/>
  <c r="BR165" i="1"/>
  <c r="BS165" i="1"/>
  <c r="BT165" i="1"/>
  <c r="BU165" i="1"/>
  <c r="BV165" i="1"/>
  <c r="BW165" i="1"/>
  <c r="BX165" i="1"/>
  <c r="BY165" i="1"/>
  <c r="BZ165" i="1"/>
  <c r="CA165" i="1"/>
  <c r="CB165" i="1"/>
  <c r="CC165" i="1"/>
  <c r="CD165" i="1"/>
  <c r="CE165" i="1"/>
  <c r="CF165" i="1"/>
  <c r="CG165" i="1"/>
  <c r="CH165" i="1"/>
  <c r="CI165" i="1"/>
  <c r="CJ165" i="1"/>
  <c r="CK165" i="1"/>
  <c r="CL165" i="1"/>
  <c r="CM165" i="1"/>
  <c r="CN165" i="1"/>
  <c r="BN166" i="1"/>
  <c r="BO166" i="1"/>
  <c r="BP166" i="1"/>
  <c r="BQ166" i="1"/>
  <c r="BR166" i="1"/>
  <c r="BS166" i="1"/>
  <c r="BT166" i="1"/>
  <c r="BU166" i="1"/>
  <c r="BV166" i="1"/>
  <c r="BW166" i="1"/>
  <c r="BX166" i="1"/>
  <c r="BY166" i="1"/>
  <c r="BZ166" i="1"/>
  <c r="CA166" i="1"/>
  <c r="CB166" i="1"/>
  <c r="CC166" i="1"/>
  <c r="CD166" i="1"/>
  <c r="CE166" i="1"/>
  <c r="CF166" i="1"/>
  <c r="CG166" i="1"/>
  <c r="CH166" i="1"/>
  <c r="CI166" i="1"/>
  <c r="CJ166" i="1"/>
  <c r="CK166" i="1"/>
  <c r="CL166" i="1"/>
  <c r="CM166" i="1"/>
  <c r="CN166" i="1"/>
  <c r="BN167" i="1"/>
  <c r="BO167" i="1"/>
  <c r="BP167" i="1"/>
  <c r="BQ167" i="1"/>
  <c r="BR167" i="1"/>
  <c r="BS167" i="1"/>
  <c r="BT167" i="1"/>
  <c r="BU167" i="1"/>
  <c r="BV167" i="1"/>
  <c r="BW167" i="1"/>
  <c r="BX167" i="1"/>
  <c r="BY167" i="1"/>
  <c r="BZ167" i="1"/>
  <c r="CA167" i="1"/>
  <c r="CB167" i="1"/>
  <c r="CC167" i="1"/>
  <c r="CD167" i="1"/>
  <c r="CE167" i="1"/>
  <c r="CF167" i="1"/>
  <c r="CG167" i="1"/>
  <c r="CH167" i="1"/>
  <c r="CI167" i="1"/>
  <c r="CJ167" i="1"/>
  <c r="CK167" i="1"/>
  <c r="CL167" i="1"/>
  <c r="CM167" i="1"/>
  <c r="CN167" i="1"/>
  <c r="BN168" i="1"/>
  <c r="BO168" i="1"/>
  <c r="BP168" i="1"/>
  <c r="BQ168" i="1"/>
  <c r="BR168" i="1"/>
  <c r="BS168" i="1"/>
  <c r="BT168" i="1"/>
  <c r="BU168" i="1"/>
  <c r="BV168" i="1"/>
  <c r="BW168" i="1"/>
  <c r="BX168" i="1"/>
  <c r="BY168" i="1"/>
  <c r="BZ168" i="1"/>
  <c r="CA168" i="1"/>
  <c r="CB168" i="1"/>
  <c r="CC168" i="1"/>
  <c r="CD168" i="1"/>
  <c r="CE168" i="1"/>
  <c r="CF168" i="1"/>
  <c r="CG168" i="1"/>
  <c r="CH168" i="1"/>
  <c r="CI168" i="1"/>
  <c r="CJ168" i="1"/>
  <c r="CK168" i="1"/>
  <c r="CL168" i="1"/>
  <c r="CM168" i="1"/>
  <c r="CN168" i="1"/>
  <c r="BN169" i="1"/>
  <c r="BO169" i="1"/>
  <c r="BP169" i="1"/>
  <c r="BQ169" i="1"/>
  <c r="BR169" i="1"/>
  <c r="BS169" i="1"/>
  <c r="BT169" i="1"/>
  <c r="BU169" i="1"/>
  <c r="BV169" i="1"/>
  <c r="BW169" i="1"/>
  <c r="BX169" i="1"/>
  <c r="BY169" i="1"/>
  <c r="BZ169" i="1"/>
  <c r="CA169" i="1"/>
  <c r="CB169" i="1"/>
  <c r="CC169" i="1"/>
  <c r="CD169" i="1"/>
  <c r="CE169" i="1"/>
  <c r="CF169" i="1"/>
  <c r="CG169" i="1"/>
  <c r="CH169" i="1"/>
  <c r="CI169" i="1"/>
  <c r="CJ169" i="1"/>
  <c r="CK169" i="1"/>
  <c r="CL169" i="1"/>
  <c r="CM169" i="1"/>
  <c r="CN169" i="1"/>
  <c r="BN170" i="1"/>
  <c r="BO170" i="1"/>
  <c r="BP170" i="1"/>
  <c r="BQ170" i="1"/>
  <c r="BR170" i="1"/>
  <c r="BS170" i="1"/>
  <c r="BT170" i="1"/>
  <c r="BU170" i="1"/>
  <c r="BV170" i="1"/>
  <c r="BW170" i="1"/>
  <c r="BX170" i="1"/>
  <c r="BY170" i="1"/>
  <c r="BZ170" i="1"/>
  <c r="CA170" i="1"/>
  <c r="CB170" i="1"/>
  <c r="CC170" i="1"/>
  <c r="CD170" i="1"/>
  <c r="CE170" i="1"/>
  <c r="CF170" i="1"/>
  <c r="CG170" i="1"/>
  <c r="CH170" i="1"/>
  <c r="CI170" i="1"/>
  <c r="CJ170" i="1"/>
  <c r="CK170" i="1"/>
  <c r="CL170" i="1"/>
  <c r="CM170" i="1"/>
  <c r="CN170" i="1"/>
  <c r="BN171" i="1"/>
  <c r="BO171" i="1"/>
  <c r="BP171" i="1"/>
  <c r="BQ171" i="1"/>
  <c r="BR171" i="1"/>
  <c r="BS171" i="1"/>
  <c r="BT171" i="1"/>
  <c r="BU171" i="1"/>
  <c r="BV171" i="1"/>
  <c r="BW171" i="1"/>
  <c r="BX171" i="1"/>
  <c r="BY171" i="1"/>
  <c r="BZ171" i="1"/>
  <c r="CA171" i="1"/>
  <c r="CB171" i="1"/>
  <c r="CC171" i="1"/>
  <c r="CD171" i="1"/>
  <c r="CE171" i="1"/>
  <c r="CF171" i="1"/>
  <c r="CG171" i="1"/>
  <c r="CH171" i="1"/>
  <c r="CI171" i="1"/>
  <c r="CJ171" i="1"/>
  <c r="CK171" i="1"/>
  <c r="CL171" i="1"/>
  <c r="CM171" i="1"/>
  <c r="CN171" i="1"/>
  <c r="BN172" i="1"/>
  <c r="BO172" i="1"/>
  <c r="BP172" i="1"/>
  <c r="BQ172" i="1"/>
  <c r="BR172" i="1"/>
  <c r="BS172" i="1"/>
  <c r="BT172" i="1"/>
  <c r="BU172" i="1"/>
  <c r="BV172" i="1"/>
  <c r="BW172" i="1"/>
  <c r="BX172" i="1"/>
  <c r="BY172" i="1"/>
  <c r="BZ172" i="1"/>
  <c r="CA172" i="1"/>
  <c r="CB172" i="1"/>
  <c r="CC172" i="1"/>
  <c r="CD172" i="1"/>
  <c r="CE172" i="1"/>
  <c r="CF172" i="1"/>
  <c r="CG172" i="1"/>
  <c r="CH172" i="1"/>
  <c r="CI172" i="1"/>
  <c r="CJ172" i="1"/>
  <c r="CK172" i="1"/>
  <c r="CL172" i="1"/>
  <c r="CM172" i="1"/>
  <c r="CN172" i="1"/>
  <c r="BN173" i="1"/>
  <c r="BO173" i="1"/>
  <c r="BP173" i="1"/>
  <c r="BQ173" i="1"/>
  <c r="BR173" i="1"/>
  <c r="BS173" i="1"/>
  <c r="BT173" i="1"/>
  <c r="BU173" i="1"/>
  <c r="BV173" i="1"/>
  <c r="BW173" i="1"/>
  <c r="BX173" i="1"/>
  <c r="BY173" i="1"/>
  <c r="BZ173" i="1"/>
  <c r="CA173" i="1"/>
  <c r="CB173" i="1"/>
  <c r="CC173" i="1"/>
  <c r="CD173" i="1"/>
  <c r="CE173" i="1"/>
  <c r="CF173" i="1"/>
  <c r="CG173" i="1"/>
  <c r="CH173" i="1"/>
  <c r="CI173" i="1"/>
  <c r="CJ173" i="1"/>
  <c r="CK173" i="1"/>
  <c r="CL173" i="1"/>
  <c r="CM173" i="1"/>
  <c r="CN173" i="1"/>
  <c r="BN174" i="1"/>
  <c r="BO174" i="1"/>
  <c r="BP174" i="1"/>
  <c r="BQ174" i="1"/>
  <c r="BR174" i="1"/>
  <c r="BS174" i="1"/>
  <c r="BT174" i="1"/>
  <c r="BU174" i="1"/>
  <c r="BV174" i="1"/>
  <c r="BW174" i="1"/>
  <c r="BX174" i="1"/>
  <c r="BY174" i="1"/>
  <c r="BZ174" i="1"/>
  <c r="CA174" i="1"/>
  <c r="CB174" i="1"/>
  <c r="CC174" i="1"/>
  <c r="CD174" i="1"/>
  <c r="CE174" i="1"/>
  <c r="CF174" i="1"/>
  <c r="CG174" i="1"/>
  <c r="CH174" i="1"/>
  <c r="CI174" i="1"/>
  <c r="CJ174" i="1"/>
  <c r="CK174" i="1"/>
  <c r="CL174" i="1"/>
  <c r="CM174" i="1"/>
  <c r="CN174" i="1"/>
  <c r="BN175" i="1"/>
  <c r="BO175" i="1"/>
  <c r="BP175" i="1"/>
  <c r="BQ175" i="1"/>
  <c r="BR175" i="1"/>
  <c r="BS175" i="1"/>
  <c r="BT175" i="1"/>
  <c r="BU175" i="1"/>
  <c r="BV175" i="1"/>
  <c r="BW175" i="1"/>
  <c r="BX175" i="1"/>
  <c r="BY175" i="1"/>
  <c r="BZ175" i="1"/>
  <c r="CA175" i="1"/>
  <c r="CB175" i="1"/>
  <c r="CC175" i="1"/>
  <c r="CD175" i="1"/>
  <c r="CE175" i="1"/>
  <c r="CF175" i="1"/>
  <c r="CG175" i="1"/>
  <c r="CH175" i="1"/>
  <c r="CI175" i="1"/>
  <c r="CJ175" i="1"/>
  <c r="CK175" i="1"/>
  <c r="CL175" i="1"/>
  <c r="CM175" i="1"/>
  <c r="CN175" i="1"/>
  <c r="BN176" i="1"/>
  <c r="BO176" i="1"/>
  <c r="BP176" i="1"/>
  <c r="BQ176" i="1"/>
  <c r="BR176" i="1"/>
  <c r="BS176" i="1"/>
  <c r="BT176" i="1"/>
  <c r="BU176" i="1"/>
  <c r="BV176" i="1"/>
  <c r="BW176" i="1"/>
  <c r="BX176" i="1"/>
  <c r="BY176" i="1"/>
  <c r="BZ176" i="1"/>
  <c r="CA176" i="1"/>
  <c r="CB176" i="1"/>
  <c r="CC176" i="1"/>
  <c r="CD176" i="1"/>
  <c r="CE176" i="1"/>
  <c r="CF176" i="1"/>
  <c r="CG176" i="1"/>
  <c r="CH176" i="1"/>
  <c r="CI176" i="1"/>
  <c r="CJ176" i="1"/>
  <c r="CK176" i="1"/>
  <c r="CL176" i="1"/>
  <c r="CM176" i="1"/>
  <c r="CN176" i="1"/>
  <c r="BN177" i="1"/>
  <c r="BO177" i="1"/>
  <c r="BP177" i="1"/>
  <c r="BQ177" i="1"/>
  <c r="BR177" i="1"/>
  <c r="BS177" i="1"/>
  <c r="BT177" i="1"/>
  <c r="BU177" i="1"/>
  <c r="BV177" i="1"/>
  <c r="BW177" i="1"/>
  <c r="BX177" i="1"/>
  <c r="BY177" i="1"/>
  <c r="BZ177" i="1"/>
  <c r="CA177" i="1"/>
  <c r="CB177" i="1"/>
  <c r="CC177" i="1"/>
  <c r="CD177" i="1"/>
  <c r="CE177" i="1"/>
  <c r="CF177" i="1"/>
  <c r="CG177" i="1"/>
  <c r="CH177" i="1"/>
  <c r="CI177" i="1"/>
  <c r="CJ177" i="1"/>
  <c r="CK177" i="1"/>
  <c r="CL177" i="1"/>
  <c r="CM177" i="1"/>
  <c r="CN177" i="1"/>
  <c r="BN178" i="1"/>
  <c r="BO178" i="1"/>
  <c r="BP178" i="1"/>
  <c r="BQ178" i="1"/>
  <c r="BR178" i="1"/>
  <c r="BS178" i="1"/>
  <c r="BT178" i="1"/>
  <c r="BU178" i="1"/>
  <c r="BV178" i="1"/>
  <c r="BW178" i="1"/>
  <c r="BX178" i="1"/>
  <c r="BY178" i="1"/>
  <c r="BZ178" i="1"/>
  <c r="CA178" i="1"/>
  <c r="CB178" i="1"/>
  <c r="CC178" i="1"/>
  <c r="CD178" i="1"/>
  <c r="CE178" i="1"/>
  <c r="CF178" i="1"/>
  <c r="CG178" i="1"/>
  <c r="CH178" i="1"/>
  <c r="CI178" i="1"/>
  <c r="CJ178" i="1"/>
  <c r="CK178" i="1"/>
  <c r="CL178" i="1"/>
  <c r="CM178" i="1"/>
  <c r="CN178" i="1"/>
  <c r="BN179" i="1"/>
  <c r="BO179" i="1"/>
  <c r="BP179" i="1"/>
  <c r="BQ179" i="1"/>
  <c r="BR179" i="1"/>
  <c r="BS179" i="1"/>
  <c r="BT179" i="1"/>
  <c r="BU179" i="1"/>
  <c r="BV179" i="1"/>
  <c r="BW179" i="1"/>
  <c r="BX179" i="1"/>
  <c r="BY179" i="1"/>
  <c r="BZ179" i="1"/>
  <c r="CA179" i="1"/>
  <c r="CB179" i="1"/>
  <c r="CC179" i="1"/>
  <c r="CD179" i="1"/>
  <c r="CE179" i="1"/>
  <c r="CF179" i="1"/>
  <c r="CG179" i="1"/>
  <c r="CH179" i="1"/>
  <c r="CI179" i="1"/>
  <c r="CJ179" i="1"/>
  <c r="CK179" i="1"/>
  <c r="CL179" i="1"/>
  <c r="CM179" i="1"/>
  <c r="CN179" i="1"/>
  <c r="BN180" i="1"/>
  <c r="BO180" i="1"/>
  <c r="BP180" i="1"/>
  <c r="BQ180" i="1"/>
  <c r="BR180" i="1"/>
  <c r="BS180" i="1"/>
  <c r="BT180" i="1"/>
  <c r="BU180" i="1"/>
  <c r="BV180" i="1"/>
  <c r="BW180" i="1"/>
  <c r="BX180" i="1"/>
  <c r="BY180" i="1"/>
  <c r="BZ180" i="1"/>
  <c r="CA180" i="1"/>
  <c r="CB180" i="1"/>
  <c r="CC180" i="1"/>
  <c r="CD180" i="1"/>
  <c r="CE180" i="1"/>
  <c r="CF180" i="1"/>
  <c r="CG180" i="1"/>
  <c r="CH180" i="1"/>
  <c r="CI180" i="1"/>
  <c r="CJ180" i="1"/>
  <c r="CK180" i="1"/>
  <c r="CL180" i="1"/>
  <c r="CM180" i="1"/>
  <c r="CN180" i="1"/>
  <c r="BN181" i="1"/>
  <c r="BO181" i="1"/>
  <c r="BP181" i="1"/>
  <c r="BQ181" i="1"/>
  <c r="BR181" i="1"/>
  <c r="BS181" i="1"/>
  <c r="BT181" i="1"/>
  <c r="BU181" i="1"/>
  <c r="BV181" i="1"/>
  <c r="BW181" i="1"/>
  <c r="BX181" i="1"/>
  <c r="BY181" i="1"/>
  <c r="BZ181" i="1"/>
  <c r="CA181" i="1"/>
  <c r="CB181" i="1"/>
  <c r="CC181" i="1"/>
  <c r="CD181" i="1"/>
  <c r="CE181" i="1"/>
  <c r="CF181" i="1"/>
  <c r="CG181" i="1"/>
  <c r="CH181" i="1"/>
  <c r="CI181" i="1"/>
  <c r="CJ181" i="1"/>
  <c r="CK181" i="1"/>
  <c r="CL181" i="1"/>
  <c r="CM181" i="1"/>
  <c r="CN181" i="1"/>
  <c r="BN182" i="1"/>
  <c r="BO182" i="1"/>
  <c r="BP182" i="1"/>
  <c r="BQ182" i="1"/>
  <c r="BR182" i="1"/>
  <c r="BS182" i="1"/>
  <c r="BT182" i="1"/>
  <c r="BU182" i="1"/>
  <c r="BV182" i="1"/>
  <c r="BW182" i="1"/>
  <c r="BX182" i="1"/>
  <c r="BY182" i="1"/>
  <c r="BZ182" i="1"/>
  <c r="CA182" i="1"/>
  <c r="CB182" i="1"/>
  <c r="CC182" i="1"/>
  <c r="CD182" i="1"/>
  <c r="CE182" i="1"/>
  <c r="CF182" i="1"/>
  <c r="CG182" i="1"/>
  <c r="CH182" i="1"/>
  <c r="CI182" i="1"/>
  <c r="CJ182" i="1"/>
  <c r="CK182" i="1"/>
  <c r="CL182" i="1"/>
  <c r="CM182" i="1"/>
  <c r="CN182" i="1"/>
  <c r="BN183" i="1"/>
  <c r="BO183" i="1"/>
  <c r="BP183" i="1"/>
  <c r="BQ183" i="1"/>
  <c r="BR183" i="1"/>
  <c r="BS183" i="1"/>
  <c r="BT183" i="1"/>
  <c r="BU183" i="1"/>
  <c r="BV183" i="1"/>
  <c r="BW183" i="1"/>
  <c r="BX183" i="1"/>
  <c r="BY183" i="1"/>
  <c r="BZ183" i="1"/>
  <c r="CA183" i="1"/>
  <c r="CB183" i="1"/>
  <c r="CC183" i="1"/>
  <c r="CD183" i="1"/>
  <c r="CE183" i="1"/>
  <c r="CF183" i="1"/>
  <c r="CG183" i="1"/>
  <c r="CH183" i="1"/>
  <c r="CI183" i="1"/>
  <c r="CJ183" i="1"/>
  <c r="CK183" i="1"/>
  <c r="CL183" i="1"/>
  <c r="CM183" i="1"/>
  <c r="CN183" i="1"/>
  <c r="BN184" i="1"/>
  <c r="BO184" i="1"/>
  <c r="BP184" i="1"/>
  <c r="BQ184" i="1"/>
  <c r="BR184" i="1"/>
  <c r="BS184" i="1"/>
  <c r="BT184" i="1"/>
  <c r="BU184" i="1"/>
  <c r="BV184" i="1"/>
  <c r="BW184" i="1"/>
  <c r="BX184" i="1"/>
  <c r="BY184" i="1"/>
  <c r="BZ184" i="1"/>
  <c r="CA184" i="1"/>
  <c r="CB184" i="1"/>
  <c r="CC184" i="1"/>
  <c r="CD184" i="1"/>
  <c r="CE184" i="1"/>
  <c r="CF184" i="1"/>
  <c r="CG184" i="1"/>
  <c r="CH184" i="1"/>
  <c r="CI184" i="1"/>
  <c r="CJ184" i="1"/>
  <c r="CK184" i="1"/>
  <c r="CL184" i="1"/>
  <c r="CM184" i="1"/>
  <c r="CN184" i="1"/>
  <c r="BN185" i="1"/>
  <c r="BO185" i="1"/>
  <c r="BP185" i="1"/>
  <c r="BQ185" i="1"/>
  <c r="BR185" i="1"/>
  <c r="BS185" i="1"/>
  <c r="BT185" i="1"/>
  <c r="BU185" i="1"/>
  <c r="BV185" i="1"/>
  <c r="BW185" i="1"/>
  <c r="BX185" i="1"/>
  <c r="BY185" i="1"/>
  <c r="BZ185" i="1"/>
  <c r="CA185" i="1"/>
  <c r="CB185" i="1"/>
  <c r="CC185" i="1"/>
  <c r="CD185" i="1"/>
  <c r="CE185" i="1"/>
  <c r="CF185" i="1"/>
  <c r="CG185" i="1"/>
  <c r="CH185" i="1"/>
  <c r="CI185" i="1"/>
  <c r="CJ185" i="1"/>
  <c r="CK185" i="1"/>
  <c r="CL185" i="1"/>
  <c r="CM185" i="1"/>
  <c r="CN185" i="1"/>
  <c r="BN186" i="1"/>
  <c r="BO186" i="1"/>
  <c r="BP186" i="1"/>
  <c r="BQ186" i="1"/>
  <c r="BR186" i="1"/>
  <c r="BS186" i="1"/>
  <c r="BT186" i="1"/>
  <c r="BU186" i="1"/>
  <c r="BV186" i="1"/>
  <c r="BW186" i="1"/>
  <c r="BX186" i="1"/>
  <c r="BY186" i="1"/>
  <c r="BZ186" i="1"/>
  <c r="CA186" i="1"/>
  <c r="CB186" i="1"/>
  <c r="CC186" i="1"/>
  <c r="CD186" i="1"/>
  <c r="CE186" i="1"/>
  <c r="CF186" i="1"/>
  <c r="CG186" i="1"/>
  <c r="CH186" i="1"/>
  <c r="CI186" i="1"/>
  <c r="CJ186" i="1"/>
  <c r="CK186" i="1"/>
  <c r="CL186" i="1"/>
  <c r="CM186" i="1"/>
  <c r="CN186" i="1"/>
  <c r="BN187" i="1"/>
  <c r="BO187" i="1"/>
  <c r="BP187" i="1"/>
  <c r="BQ187" i="1"/>
  <c r="BR187" i="1"/>
  <c r="BS187" i="1"/>
  <c r="BT187" i="1"/>
  <c r="BU187" i="1"/>
  <c r="BV187" i="1"/>
  <c r="BW187" i="1"/>
  <c r="BX187" i="1"/>
  <c r="BY187" i="1"/>
  <c r="BZ187" i="1"/>
  <c r="CA187" i="1"/>
  <c r="CB187" i="1"/>
  <c r="CC187" i="1"/>
  <c r="CD187" i="1"/>
  <c r="CE187" i="1"/>
  <c r="CF187" i="1"/>
  <c r="CG187" i="1"/>
  <c r="CH187" i="1"/>
  <c r="CI187" i="1"/>
  <c r="CJ187" i="1"/>
  <c r="CK187" i="1"/>
  <c r="CL187" i="1"/>
  <c r="CM187" i="1"/>
  <c r="CN187" i="1"/>
  <c r="BN188" i="1"/>
  <c r="BO188" i="1"/>
  <c r="BP188" i="1"/>
  <c r="BQ188" i="1"/>
  <c r="BR188" i="1"/>
  <c r="BS188" i="1"/>
  <c r="BT188" i="1"/>
  <c r="BU188" i="1"/>
  <c r="BV188" i="1"/>
  <c r="BW188" i="1"/>
  <c r="BX188" i="1"/>
  <c r="BY188" i="1"/>
  <c r="BZ188" i="1"/>
  <c r="CA188" i="1"/>
  <c r="CB188" i="1"/>
  <c r="CC188" i="1"/>
  <c r="CD188" i="1"/>
  <c r="CE188" i="1"/>
  <c r="CF188" i="1"/>
  <c r="CG188" i="1"/>
  <c r="CH188" i="1"/>
  <c r="CI188" i="1"/>
  <c r="CJ188" i="1"/>
  <c r="CK188" i="1"/>
  <c r="CL188" i="1"/>
  <c r="CM188" i="1"/>
  <c r="CN188" i="1"/>
  <c r="BN189" i="1"/>
  <c r="BO189" i="1"/>
  <c r="BP189" i="1"/>
  <c r="BQ189" i="1"/>
  <c r="BR189" i="1"/>
  <c r="BS189" i="1"/>
  <c r="BT189" i="1"/>
  <c r="BU189" i="1"/>
  <c r="BV189" i="1"/>
  <c r="BW189" i="1"/>
  <c r="BX189" i="1"/>
  <c r="BY189" i="1"/>
  <c r="BZ189" i="1"/>
  <c r="CA189" i="1"/>
  <c r="CB189" i="1"/>
  <c r="CC189" i="1"/>
  <c r="CD189" i="1"/>
  <c r="CE189" i="1"/>
  <c r="CF189" i="1"/>
  <c r="CG189" i="1"/>
  <c r="CH189" i="1"/>
  <c r="CI189" i="1"/>
  <c r="CJ189" i="1"/>
  <c r="CK189" i="1"/>
  <c r="CL189" i="1"/>
  <c r="CM189" i="1"/>
  <c r="CN189" i="1"/>
  <c r="BN190" i="1"/>
  <c r="BO190" i="1"/>
  <c r="BP190" i="1"/>
  <c r="BQ190" i="1"/>
  <c r="BR190" i="1"/>
  <c r="BS190" i="1"/>
  <c r="BT190" i="1"/>
  <c r="BU190" i="1"/>
  <c r="BV190" i="1"/>
  <c r="BW190" i="1"/>
  <c r="BX190" i="1"/>
  <c r="BY190" i="1"/>
  <c r="BZ190" i="1"/>
  <c r="CA190" i="1"/>
  <c r="CB190" i="1"/>
  <c r="CC190" i="1"/>
  <c r="CD190" i="1"/>
  <c r="CE190" i="1"/>
  <c r="CF190" i="1"/>
  <c r="CG190" i="1"/>
  <c r="CH190" i="1"/>
  <c r="CI190" i="1"/>
  <c r="CJ190" i="1"/>
  <c r="CK190" i="1"/>
  <c r="CL190" i="1"/>
  <c r="CM190" i="1"/>
  <c r="CN190" i="1"/>
  <c r="BN191" i="1"/>
  <c r="BO191" i="1"/>
  <c r="BP191" i="1"/>
  <c r="BQ191" i="1"/>
  <c r="BR191" i="1"/>
  <c r="BS191" i="1"/>
  <c r="BT191" i="1"/>
  <c r="BU191" i="1"/>
  <c r="BV191" i="1"/>
  <c r="BW191" i="1"/>
  <c r="BX191" i="1"/>
  <c r="BY191" i="1"/>
  <c r="BZ191" i="1"/>
  <c r="CA191" i="1"/>
  <c r="CB191" i="1"/>
  <c r="CC191" i="1"/>
  <c r="CD191" i="1"/>
  <c r="CE191" i="1"/>
  <c r="CF191" i="1"/>
  <c r="CG191" i="1"/>
  <c r="CH191" i="1"/>
  <c r="CI191" i="1"/>
  <c r="CJ191" i="1"/>
  <c r="CK191" i="1"/>
  <c r="CL191" i="1"/>
  <c r="CM191" i="1"/>
  <c r="CN191" i="1"/>
  <c r="BN192" i="1"/>
  <c r="BO192" i="1"/>
  <c r="BP192" i="1"/>
  <c r="BQ192" i="1"/>
  <c r="BR192" i="1"/>
  <c r="BS192" i="1"/>
  <c r="BT192" i="1"/>
  <c r="BU192" i="1"/>
  <c r="BV192" i="1"/>
  <c r="BW192" i="1"/>
  <c r="BX192" i="1"/>
  <c r="BY192" i="1"/>
  <c r="BZ192" i="1"/>
  <c r="CA192" i="1"/>
  <c r="CB192" i="1"/>
  <c r="CC192" i="1"/>
  <c r="CD192" i="1"/>
  <c r="CE192" i="1"/>
  <c r="CF192" i="1"/>
  <c r="CG192" i="1"/>
  <c r="CH192" i="1"/>
  <c r="CI192" i="1"/>
  <c r="CJ192" i="1"/>
  <c r="CK192" i="1"/>
  <c r="CL192" i="1"/>
  <c r="CM192" i="1"/>
  <c r="CN192" i="1"/>
  <c r="BN193" i="1"/>
  <c r="BO193" i="1"/>
  <c r="BP193" i="1"/>
  <c r="BQ193" i="1"/>
  <c r="BR193" i="1"/>
  <c r="BS193" i="1"/>
  <c r="BT193" i="1"/>
  <c r="BU193" i="1"/>
  <c r="BV193" i="1"/>
  <c r="BW193" i="1"/>
  <c r="BX193" i="1"/>
  <c r="BY193" i="1"/>
  <c r="BZ193" i="1"/>
  <c r="CA193" i="1"/>
  <c r="CB193" i="1"/>
  <c r="CC193" i="1"/>
  <c r="CD193" i="1"/>
  <c r="CE193" i="1"/>
  <c r="CF193" i="1"/>
  <c r="CG193" i="1"/>
  <c r="CH193" i="1"/>
  <c r="CI193" i="1"/>
  <c r="CJ193" i="1"/>
  <c r="CK193" i="1"/>
  <c r="CL193" i="1"/>
  <c r="CM193" i="1"/>
  <c r="CN193" i="1"/>
  <c r="BN194" i="1"/>
  <c r="BO194" i="1"/>
  <c r="BP194" i="1"/>
  <c r="BQ194" i="1"/>
  <c r="BR194" i="1"/>
  <c r="BS194" i="1"/>
  <c r="BT194" i="1"/>
  <c r="BU194" i="1"/>
  <c r="BV194" i="1"/>
  <c r="BW194" i="1"/>
  <c r="BX194" i="1"/>
  <c r="BY194" i="1"/>
  <c r="BZ194" i="1"/>
  <c r="CA194" i="1"/>
  <c r="CB194" i="1"/>
  <c r="CC194" i="1"/>
  <c r="CD194" i="1"/>
  <c r="CE194" i="1"/>
  <c r="CF194" i="1"/>
  <c r="CG194" i="1"/>
  <c r="CH194" i="1"/>
  <c r="CI194" i="1"/>
  <c r="CJ194" i="1"/>
  <c r="CK194" i="1"/>
  <c r="CL194" i="1"/>
  <c r="CM194" i="1"/>
  <c r="CN194" i="1"/>
  <c r="BN195" i="1"/>
  <c r="BO195" i="1"/>
  <c r="BP195" i="1"/>
  <c r="BQ195" i="1"/>
  <c r="BR195" i="1"/>
  <c r="BS195" i="1"/>
  <c r="BT195" i="1"/>
  <c r="BU195" i="1"/>
  <c r="BV195" i="1"/>
  <c r="BW195" i="1"/>
  <c r="BX195" i="1"/>
  <c r="BY195" i="1"/>
  <c r="BZ195" i="1"/>
  <c r="CA195" i="1"/>
  <c r="CB195" i="1"/>
  <c r="CC195" i="1"/>
  <c r="CD195" i="1"/>
  <c r="CE195" i="1"/>
  <c r="CF195" i="1"/>
  <c r="CG195" i="1"/>
  <c r="CH195" i="1"/>
  <c r="CI195" i="1"/>
  <c r="CJ195" i="1"/>
  <c r="CK195" i="1"/>
  <c r="CL195" i="1"/>
  <c r="CM195" i="1"/>
  <c r="CN195" i="1"/>
  <c r="BN196" i="1"/>
  <c r="BO196" i="1"/>
  <c r="BP196" i="1"/>
  <c r="BQ196" i="1"/>
  <c r="BR196" i="1"/>
  <c r="BS196" i="1"/>
  <c r="BT196" i="1"/>
  <c r="BU196" i="1"/>
  <c r="BV196" i="1"/>
  <c r="BW196" i="1"/>
  <c r="BX196" i="1"/>
  <c r="BY196" i="1"/>
  <c r="BZ196" i="1"/>
  <c r="CA196" i="1"/>
  <c r="CB196" i="1"/>
  <c r="CC196" i="1"/>
  <c r="CD196" i="1"/>
  <c r="CE196" i="1"/>
  <c r="CF196" i="1"/>
  <c r="CG196" i="1"/>
  <c r="CH196" i="1"/>
  <c r="CI196" i="1"/>
  <c r="CJ196" i="1"/>
  <c r="CK196" i="1"/>
  <c r="CL196" i="1"/>
  <c r="CM196" i="1"/>
  <c r="CN196" i="1"/>
  <c r="BN197" i="1"/>
  <c r="BO197" i="1"/>
  <c r="BP197" i="1"/>
  <c r="BQ197" i="1"/>
  <c r="BR197" i="1"/>
  <c r="BS197" i="1"/>
  <c r="BT197" i="1"/>
  <c r="BU197" i="1"/>
  <c r="BV197" i="1"/>
  <c r="BW197" i="1"/>
  <c r="BX197" i="1"/>
  <c r="BY197" i="1"/>
  <c r="BZ197" i="1"/>
  <c r="CA197" i="1"/>
  <c r="CB197" i="1"/>
  <c r="CC197" i="1"/>
  <c r="CD197" i="1"/>
  <c r="CE197" i="1"/>
  <c r="CF197" i="1"/>
  <c r="CG197" i="1"/>
  <c r="CH197" i="1"/>
  <c r="CI197" i="1"/>
  <c r="CJ197" i="1"/>
  <c r="CK197" i="1"/>
  <c r="CL197" i="1"/>
  <c r="CM197" i="1"/>
  <c r="CN197" i="1"/>
  <c r="BN198" i="1"/>
  <c r="BO198" i="1"/>
  <c r="BP198" i="1"/>
  <c r="BQ198" i="1"/>
  <c r="BR198" i="1"/>
  <c r="BS198" i="1"/>
  <c r="BT198" i="1"/>
  <c r="BU198" i="1"/>
  <c r="BV198" i="1"/>
  <c r="BW198" i="1"/>
  <c r="BX198" i="1"/>
  <c r="BY198" i="1"/>
  <c r="BZ198" i="1"/>
  <c r="CA198" i="1"/>
  <c r="CB198" i="1"/>
  <c r="CC198" i="1"/>
  <c r="CD198" i="1"/>
  <c r="CE198" i="1"/>
  <c r="CF198" i="1"/>
  <c r="CG198" i="1"/>
  <c r="CH198" i="1"/>
  <c r="CI198" i="1"/>
  <c r="CJ198" i="1"/>
  <c r="CK198" i="1"/>
  <c r="CL198" i="1"/>
  <c r="CM198" i="1"/>
  <c r="CN198" i="1"/>
  <c r="BN199" i="1"/>
  <c r="BO199" i="1"/>
  <c r="BP199" i="1"/>
  <c r="BQ199" i="1"/>
  <c r="BR199" i="1"/>
  <c r="BS199" i="1"/>
  <c r="BT199" i="1"/>
  <c r="BU199" i="1"/>
  <c r="BV199" i="1"/>
  <c r="BW199" i="1"/>
  <c r="BX199" i="1"/>
  <c r="BY199" i="1"/>
  <c r="BZ199" i="1"/>
  <c r="CA199" i="1"/>
  <c r="CB199" i="1"/>
  <c r="CC199" i="1"/>
  <c r="CD199" i="1"/>
  <c r="CE199" i="1"/>
  <c r="CF199" i="1"/>
  <c r="CG199" i="1"/>
  <c r="CH199" i="1"/>
  <c r="CI199" i="1"/>
  <c r="CJ199" i="1"/>
  <c r="CK199" i="1"/>
  <c r="CL199" i="1"/>
  <c r="CM199" i="1"/>
  <c r="CN199" i="1"/>
  <c r="BN200" i="1"/>
  <c r="BO200" i="1"/>
  <c r="BP200" i="1"/>
  <c r="BQ200" i="1"/>
  <c r="BR200" i="1"/>
  <c r="BS200" i="1"/>
  <c r="BT200" i="1"/>
  <c r="BU200" i="1"/>
  <c r="BV200" i="1"/>
  <c r="BW200" i="1"/>
  <c r="BX200" i="1"/>
  <c r="BY200" i="1"/>
  <c r="BZ200" i="1"/>
  <c r="CA200" i="1"/>
  <c r="CB200" i="1"/>
  <c r="CC200" i="1"/>
  <c r="CD200" i="1"/>
  <c r="CE200" i="1"/>
  <c r="CF200" i="1"/>
  <c r="CG200" i="1"/>
  <c r="CH200" i="1"/>
  <c r="CI200" i="1"/>
  <c r="CJ200" i="1"/>
  <c r="CK200" i="1"/>
  <c r="CL200" i="1"/>
  <c r="CM200" i="1"/>
  <c r="CN200" i="1"/>
  <c r="BN201" i="1"/>
  <c r="BO201" i="1"/>
  <c r="BP201" i="1"/>
  <c r="BQ201" i="1"/>
  <c r="BR201" i="1"/>
  <c r="BS201" i="1"/>
  <c r="BT201" i="1"/>
  <c r="BU201" i="1"/>
  <c r="BV201" i="1"/>
  <c r="BW201" i="1"/>
  <c r="BX201" i="1"/>
  <c r="BY201" i="1"/>
  <c r="BZ201" i="1"/>
  <c r="CA201" i="1"/>
  <c r="CB201" i="1"/>
  <c r="CC201" i="1"/>
  <c r="CD201" i="1"/>
  <c r="CE201" i="1"/>
  <c r="CF201" i="1"/>
  <c r="CG201" i="1"/>
  <c r="CH201" i="1"/>
  <c r="CI201" i="1"/>
  <c r="CJ201" i="1"/>
  <c r="CK201" i="1"/>
  <c r="CL201" i="1"/>
  <c r="CM201" i="1"/>
  <c r="CN201" i="1"/>
  <c r="BN202" i="1"/>
  <c r="BO202" i="1"/>
  <c r="BP202" i="1"/>
  <c r="BQ202" i="1"/>
  <c r="BR202" i="1"/>
  <c r="BS202" i="1"/>
  <c r="BT202" i="1"/>
  <c r="BU202" i="1"/>
  <c r="BV202" i="1"/>
  <c r="BW202" i="1"/>
  <c r="BX202" i="1"/>
  <c r="BY202" i="1"/>
  <c r="BZ202" i="1"/>
  <c r="CA202" i="1"/>
  <c r="CB202" i="1"/>
  <c r="CC202" i="1"/>
  <c r="CD202" i="1"/>
  <c r="CE202" i="1"/>
  <c r="CF202" i="1"/>
  <c r="CG202" i="1"/>
  <c r="CH202" i="1"/>
  <c r="CI202" i="1"/>
  <c r="CJ202" i="1"/>
  <c r="CK202" i="1"/>
  <c r="CL202" i="1"/>
  <c r="CM202" i="1"/>
  <c r="CN202" i="1"/>
  <c r="BN203" i="1"/>
  <c r="BO203" i="1"/>
  <c r="BP203" i="1"/>
  <c r="BQ203" i="1"/>
  <c r="BR203" i="1"/>
  <c r="BS203" i="1"/>
  <c r="BT203" i="1"/>
  <c r="BU203" i="1"/>
  <c r="BV203" i="1"/>
  <c r="BW203" i="1"/>
  <c r="BX203" i="1"/>
  <c r="BY203" i="1"/>
  <c r="BZ203" i="1"/>
  <c r="CA203" i="1"/>
  <c r="CB203" i="1"/>
  <c r="CC203" i="1"/>
  <c r="CD203" i="1"/>
  <c r="CE203" i="1"/>
  <c r="CF203" i="1"/>
  <c r="CG203" i="1"/>
  <c r="CH203" i="1"/>
  <c r="CI203" i="1"/>
  <c r="CJ203" i="1"/>
  <c r="CK203" i="1"/>
  <c r="CL203" i="1"/>
  <c r="CM203" i="1"/>
  <c r="CN203" i="1"/>
  <c r="BN204" i="1"/>
  <c r="BO204" i="1"/>
  <c r="BP204" i="1"/>
  <c r="BQ204" i="1"/>
  <c r="BR204" i="1"/>
  <c r="BS204" i="1"/>
  <c r="BT204" i="1"/>
  <c r="BU204" i="1"/>
  <c r="BV204" i="1"/>
  <c r="BW204" i="1"/>
  <c r="BX204" i="1"/>
  <c r="BY204" i="1"/>
  <c r="BZ204" i="1"/>
  <c r="CA204" i="1"/>
  <c r="CB204" i="1"/>
  <c r="CC204" i="1"/>
  <c r="CD204" i="1"/>
  <c r="CE204" i="1"/>
  <c r="CF204" i="1"/>
  <c r="CG204" i="1"/>
  <c r="CH204" i="1"/>
  <c r="CI204" i="1"/>
  <c r="CJ204" i="1"/>
  <c r="CK204" i="1"/>
  <c r="CL204" i="1"/>
  <c r="CM204" i="1"/>
  <c r="CN204" i="1"/>
  <c r="BN205" i="1"/>
  <c r="BO205" i="1"/>
  <c r="BP205" i="1"/>
  <c r="BQ205" i="1"/>
  <c r="BR205" i="1"/>
  <c r="BS205" i="1"/>
  <c r="BT205" i="1"/>
  <c r="BU205" i="1"/>
  <c r="BV205" i="1"/>
  <c r="BW205" i="1"/>
  <c r="BX205" i="1"/>
  <c r="BY205" i="1"/>
  <c r="BZ205" i="1"/>
  <c r="CA205" i="1"/>
  <c r="CB205" i="1"/>
  <c r="CC205" i="1"/>
  <c r="CD205" i="1"/>
  <c r="CE205" i="1"/>
  <c r="CF205" i="1"/>
  <c r="CG205" i="1"/>
  <c r="CH205" i="1"/>
  <c r="CI205" i="1"/>
  <c r="CJ205" i="1"/>
  <c r="CK205" i="1"/>
  <c r="CL205" i="1"/>
  <c r="CM205" i="1"/>
  <c r="CN205" i="1"/>
  <c r="BN206" i="1"/>
  <c r="BO206" i="1"/>
  <c r="BP206" i="1"/>
  <c r="BQ206" i="1"/>
  <c r="BR206" i="1"/>
  <c r="BS206" i="1"/>
  <c r="BT206" i="1"/>
  <c r="BU206" i="1"/>
  <c r="BV206" i="1"/>
  <c r="BW206" i="1"/>
  <c r="BX206" i="1"/>
  <c r="BY206" i="1"/>
  <c r="BZ206" i="1"/>
  <c r="CA206" i="1"/>
  <c r="CB206" i="1"/>
  <c r="CC206" i="1"/>
  <c r="CD206" i="1"/>
  <c r="CE206" i="1"/>
  <c r="CF206" i="1"/>
  <c r="CG206" i="1"/>
  <c r="CH206" i="1"/>
  <c r="CI206" i="1"/>
  <c r="CJ206" i="1"/>
  <c r="CK206" i="1"/>
  <c r="CL206" i="1"/>
  <c r="CM206" i="1"/>
  <c r="CN206" i="1"/>
  <c r="BN207" i="1"/>
  <c r="BO207" i="1"/>
  <c r="BP207" i="1"/>
  <c r="BQ207" i="1"/>
  <c r="BR207" i="1"/>
  <c r="BS207" i="1"/>
  <c r="BT207" i="1"/>
  <c r="BU207" i="1"/>
  <c r="BV207" i="1"/>
  <c r="BW207" i="1"/>
  <c r="BX207" i="1"/>
  <c r="BY207" i="1"/>
  <c r="BZ207" i="1"/>
  <c r="CA207" i="1"/>
  <c r="CB207" i="1"/>
  <c r="CC207" i="1"/>
  <c r="CD207" i="1"/>
  <c r="CE207" i="1"/>
  <c r="CF207" i="1"/>
  <c r="CG207" i="1"/>
  <c r="CH207" i="1"/>
  <c r="CI207" i="1"/>
  <c r="CJ207" i="1"/>
  <c r="CK207" i="1"/>
  <c r="CL207" i="1"/>
  <c r="CM207" i="1"/>
  <c r="CN207" i="1"/>
  <c r="BN208" i="1"/>
  <c r="BO208" i="1"/>
  <c r="BP208" i="1"/>
  <c r="BQ208" i="1"/>
  <c r="BR208" i="1"/>
  <c r="BS208" i="1"/>
  <c r="BT208" i="1"/>
  <c r="BU208" i="1"/>
  <c r="BV208" i="1"/>
  <c r="BW208" i="1"/>
  <c r="BX208" i="1"/>
  <c r="BY208" i="1"/>
  <c r="BZ208" i="1"/>
  <c r="CA208" i="1"/>
  <c r="CB208" i="1"/>
  <c r="CC208" i="1"/>
  <c r="CD208" i="1"/>
  <c r="CE208" i="1"/>
  <c r="CF208" i="1"/>
  <c r="CG208" i="1"/>
  <c r="CH208" i="1"/>
  <c r="CI208" i="1"/>
  <c r="CJ208" i="1"/>
  <c r="CK208" i="1"/>
  <c r="CL208" i="1"/>
  <c r="CM208" i="1"/>
  <c r="CN208" i="1"/>
  <c r="BN209" i="1"/>
  <c r="BO209" i="1"/>
  <c r="BP209" i="1"/>
  <c r="BQ209" i="1"/>
  <c r="BR209" i="1"/>
  <c r="BS209" i="1"/>
  <c r="BT209" i="1"/>
  <c r="BU209" i="1"/>
  <c r="BV209" i="1"/>
  <c r="BW209" i="1"/>
  <c r="BX209" i="1"/>
  <c r="BY209" i="1"/>
  <c r="BZ209" i="1"/>
  <c r="CA209" i="1"/>
  <c r="CB209" i="1"/>
  <c r="CC209" i="1"/>
  <c r="CD209" i="1"/>
  <c r="CE209" i="1"/>
  <c r="CF209" i="1"/>
  <c r="CG209" i="1"/>
  <c r="CH209" i="1"/>
  <c r="CI209" i="1"/>
  <c r="CJ209" i="1"/>
  <c r="CK209" i="1"/>
  <c r="CL209" i="1"/>
  <c r="CM209" i="1"/>
  <c r="CN209" i="1"/>
  <c r="BN210" i="1"/>
  <c r="BO210" i="1"/>
  <c r="BP210" i="1"/>
  <c r="BQ210" i="1"/>
  <c r="BR210" i="1"/>
  <c r="BS210" i="1"/>
  <c r="BT210" i="1"/>
  <c r="BU210" i="1"/>
  <c r="BV210" i="1"/>
  <c r="BW210" i="1"/>
  <c r="BX210" i="1"/>
  <c r="BY210" i="1"/>
  <c r="BZ210" i="1"/>
  <c r="CA210" i="1"/>
  <c r="CB210" i="1"/>
  <c r="CC210" i="1"/>
  <c r="CD210" i="1"/>
  <c r="CE210" i="1"/>
  <c r="CF210" i="1"/>
  <c r="CG210" i="1"/>
  <c r="CH210" i="1"/>
  <c r="CI210" i="1"/>
  <c r="CJ210" i="1"/>
  <c r="CK210" i="1"/>
  <c r="CL210" i="1"/>
  <c r="CM210" i="1"/>
  <c r="CN210" i="1"/>
  <c r="BN211" i="1"/>
  <c r="BO211" i="1"/>
  <c r="BP211" i="1"/>
  <c r="BQ211" i="1"/>
  <c r="BR211" i="1"/>
  <c r="BS211" i="1"/>
  <c r="BT211" i="1"/>
  <c r="BU211" i="1"/>
  <c r="BV211" i="1"/>
  <c r="BW211" i="1"/>
  <c r="BX211" i="1"/>
  <c r="BY211" i="1"/>
  <c r="BZ211" i="1"/>
  <c r="CA211" i="1"/>
  <c r="CB211" i="1"/>
  <c r="CC211" i="1"/>
  <c r="CD211" i="1"/>
  <c r="CE211" i="1"/>
  <c r="CF211" i="1"/>
  <c r="CG211" i="1"/>
  <c r="CH211" i="1"/>
  <c r="CI211" i="1"/>
  <c r="CJ211" i="1"/>
  <c r="CK211" i="1"/>
  <c r="CL211" i="1"/>
  <c r="CM211" i="1"/>
  <c r="CN211" i="1"/>
  <c r="BN212" i="1"/>
  <c r="BO212" i="1"/>
  <c r="BP212" i="1"/>
  <c r="BQ212" i="1"/>
  <c r="BR212" i="1"/>
  <c r="BS212" i="1"/>
  <c r="BT212" i="1"/>
  <c r="BU212" i="1"/>
  <c r="BV212" i="1"/>
  <c r="BW212" i="1"/>
  <c r="BX212" i="1"/>
  <c r="BY212" i="1"/>
  <c r="BZ212" i="1"/>
  <c r="CA212" i="1"/>
  <c r="CB212" i="1"/>
  <c r="CC212" i="1"/>
  <c r="CD212" i="1"/>
  <c r="CE212" i="1"/>
  <c r="CF212" i="1"/>
  <c r="CG212" i="1"/>
  <c r="CH212" i="1"/>
  <c r="CI212" i="1"/>
  <c r="CJ212" i="1"/>
  <c r="CK212" i="1"/>
  <c r="CL212" i="1"/>
  <c r="CM212" i="1"/>
  <c r="CN212" i="1"/>
  <c r="BN213" i="1"/>
  <c r="BO213" i="1"/>
  <c r="BP213" i="1"/>
  <c r="BQ213" i="1"/>
  <c r="BR213" i="1"/>
  <c r="BS213" i="1"/>
  <c r="BT213" i="1"/>
  <c r="BU213" i="1"/>
  <c r="BV213" i="1"/>
  <c r="BW213" i="1"/>
  <c r="BX213" i="1"/>
  <c r="BY213" i="1"/>
  <c r="BZ213" i="1"/>
  <c r="CA213" i="1"/>
  <c r="CB213" i="1"/>
  <c r="CC213" i="1"/>
  <c r="CD213" i="1"/>
  <c r="CE213" i="1"/>
  <c r="CF213" i="1"/>
  <c r="CG213" i="1"/>
  <c r="CH213" i="1"/>
  <c r="CI213" i="1"/>
  <c r="CJ213" i="1"/>
  <c r="CK213" i="1"/>
  <c r="CL213" i="1"/>
  <c r="CM213" i="1"/>
  <c r="CN213" i="1"/>
  <c r="BN214" i="1"/>
  <c r="BO214" i="1"/>
  <c r="BP214" i="1"/>
  <c r="BQ214" i="1"/>
  <c r="BR214" i="1"/>
  <c r="BS214" i="1"/>
  <c r="BT214" i="1"/>
  <c r="BU214" i="1"/>
  <c r="BV214" i="1"/>
  <c r="BW214" i="1"/>
  <c r="BX214" i="1"/>
  <c r="BY214" i="1"/>
  <c r="BZ214" i="1"/>
  <c r="CA214" i="1"/>
  <c r="CB214" i="1"/>
  <c r="CC214" i="1"/>
  <c r="CD214" i="1"/>
  <c r="CE214" i="1"/>
  <c r="CF214" i="1"/>
  <c r="CG214" i="1"/>
  <c r="CH214" i="1"/>
  <c r="CI214" i="1"/>
  <c r="CJ214" i="1"/>
  <c r="CK214" i="1"/>
  <c r="CL214" i="1"/>
  <c r="CM214" i="1"/>
  <c r="CN214" i="1"/>
  <c r="BN215" i="1"/>
  <c r="BO215" i="1"/>
  <c r="BP215" i="1"/>
  <c r="BQ215" i="1"/>
  <c r="BR215" i="1"/>
  <c r="BS215" i="1"/>
  <c r="BT215" i="1"/>
  <c r="BU215" i="1"/>
  <c r="BV215" i="1"/>
  <c r="BW215" i="1"/>
  <c r="BX215" i="1"/>
  <c r="BY215" i="1"/>
  <c r="BZ215" i="1"/>
  <c r="CA215" i="1"/>
  <c r="CB215" i="1"/>
  <c r="CC215" i="1"/>
  <c r="CD215" i="1"/>
  <c r="CE215" i="1"/>
  <c r="CF215" i="1"/>
  <c r="CG215" i="1"/>
  <c r="CH215" i="1"/>
  <c r="CI215" i="1"/>
  <c r="CJ215" i="1"/>
  <c r="CK215" i="1"/>
  <c r="CL215" i="1"/>
  <c r="CM215" i="1"/>
  <c r="CN215" i="1"/>
  <c r="BN216" i="1"/>
  <c r="BO216" i="1"/>
  <c r="BP216" i="1"/>
  <c r="BQ216" i="1"/>
  <c r="BR216" i="1"/>
  <c r="BS216" i="1"/>
  <c r="BT216" i="1"/>
  <c r="BU216" i="1"/>
  <c r="BV216" i="1"/>
  <c r="BW216" i="1"/>
  <c r="BX216" i="1"/>
  <c r="BY216" i="1"/>
  <c r="BZ216" i="1"/>
  <c r="CA216" i="1"/>
  <c r="CB216" i="1"/>
  <c r="CC216" i="1"/>
  <c r="CD216" i="1"/>
  <c r="CE216" i="1"/>
  <c r="CF216" i="1"/>
  <c r="CG216" i="1"/>
  <c r="CH216" i="1"/>
  <c r="CI216" i="1"/>
  <c r="CJ216" i="1"/>
  <c r="CK216" i="1"/>
  <c r="CL216" i="1"/>
  <c r="CM216" i="1"/>
  <c r="CN216" i="1"/>
  <c r="BN217" i="1"/>
  <c r="BO217" i="1"/>
  <c r="BP217" i="1"/>
  <c r="BQ217" i="1"/>
  <c r="BR217" i="1"/>
  <c r="BS217" i="1"/>
  <c r="BT217" i="1"/>
  <c r="BU217" i="1"/>
  <c r="BV217" i="1"/>
  <c r="BW217" i="1"/>
  <c r="BX217" i="1"/>
  <c r="BY217" i="1"/>
  <c r="BZ217" i="1"/>
  <c r="CA217" i="1"/>
  <c r="CB217" i="1"/>
  <c r="CC217" i="1"/>
  <c r="CD217" i="1"/>
  <c r="CE217" i="1"/>
  <c r="CF217" i="1"/>
  <c r="CG217" i="1"/>
  <c r="CH217" i="1"/>
  <c r="CI217" i="1"/>
  <c r="CJ217" i="1"/>
  <c r="CK217" i="1"/>
  <c r="CL217" i="1"/>
  <c r="CM217" i="1"/>
  <c r="CN217" i="1"/>
  <c r="BN218" i="1"/>
  <c r="BO218" i="1"/>
  <c r="BP218" i="1"/>
  <c r="BQ218" i="1"/>
  <c r="BR218" i="1"/>
  <c r="BS218" i="1"/>
  <c r="BT218" i="1"/>
  <c r="BU218" i="1"/>
  <c r="BV218" i="1"/>
  <c r="BW218" i="1"/>
  <c r="BX218" i="1"/>
  <c r="BY218" i="1"/>
  <c r="BZ218" i="1"/>
  <c r="CA218" i="1"/>
  <c r="CB218" i="1"/>
  <c r="CC218" i="1"/>
  <c r="CD218" i="1"/>
  <c r="CE218" i="1"/>
  <c r="CF218" i="1"/>
  <c r="CG218" i="1"/>
  <c r="CH218" i="1"/>
  <c r="CI218" i="1"/>
  <c r="CJ218" i="1"/>
  <c r="CK218" i="1"/>
  <c r="CL218" i="1"/>
  <c r="CM218" i="1"/>
  <c r="CN218" i="1"/>
  <c r="BN219" i="1"/>
  <c r="BO219" i="1"/>
  <c r="BP219" i="1"/>
  <c r="BQ219" i="1"/>
  <c r="BR219" i="1"/>
  <c r="BS219" i="1"/>
  <c r="BT219" i="1"/>
  <c r="BU219" i="1"/>
  <c r="BV219" i="1"/>
  <c r="BW219" i="1"/>
  <c r="BX219" i="1"/>
  <c r="BY219" i="1"/>
  <c r="BZ219" i="1"/>
  <c r="CA219" i="1"/>
  <c r="CB219" i="1"/>
  <c r="CC219" i="1"/>
  <c r="CD219" i="1"/>
  <c r="CE219" i="1"/>
  <c r="CF219" i="1"/>
  <c r="CG219" i="1"/>
  <c r="CH219" i="1"/>
  <c r="CI219" i="1"/>
  <c r="CJ219" i="1"/>
  <c r="CK219" i="1"/>
  <c r="CL219" i="1"/>
  <c r="CM219" i="1"/>
  <c r="CN219" i="1"/>
  <c r="BN220" i="1"/>
  <c r="BO220" i="1"/>
  <c r="BP220" i="1"/>
  <c r="BQ220" i="1"/>
  <c r="BR220" i="1"/>
  <c r="BS220" i="1"/>
  <c r="BT220" i="1"/>
  <c r="BU220" i="1"/>
  <c r="BV220" i="1"/>
  <c r="BW220" i="1"/>
  <c r="BX220" i="1"/>
  <c r="BY220" i="1"/>
  <c r="BZ220" i="1"/>
  <c r="CA220" i="1"/>
  <c r="CB220" i="1"/>
  <c r="CC220" i="1"/>
  <c r="CD220" i="1"/>
  <c r="CE220" i="1"/>
  <c r="CF220" i="1"/>
  <c r="CG220" i="1"/>
  <c r="CH220" i="1"/>
  <c r="CI220" i="1"/>
  <c r="CJ220" i="1"/>
  <c r="CK220" i="1"/>
  <c r="CL220" i="1"/>
  <c r="CM220" i="1"/>
  <c r="CN220" i="1"/>
  <c r="BN221" i="1"/>
  <c r="BO221" i="1"/>
  <c r="BP221" i="1"/>
  <c r="BQ221" i="1"/>
  <c r="BR221" i="1"/>
  <c r="BS221" i="1"/>
  <c r="BT221" i="1"/>
  <c r="BU221" i="1"/>
  <c r="BV221" i="1"/>
  <c r="BW221" i="1"/>
  <c r="BX221" i="1"/>
  <c r="BY221" i="1"/>
  <c r="BZ221" i="1"/>
  <c r="CA221" i="1"/>
  <c r="CB221" i="1"/>
  <c r="CC221" i="1"/>
  <c r="CD221" i="1"/>
  <c r="CE221" i="1"/>
  <c r="CF221" i="1"/>
  <c r="CG221" i="1"/>
  <c r="CH221" i="1"/>
  <c r="CI221" i="1"/>
  <c r="CJ221" i="1"/>
  <c r="CK221" i="1"/>
  <c r="CL221" i="1"/>
  <c r="CM221" i="1"/>
  <c r="CN221" i="1"/>
  <c r="BN222" i="1"/>
  <c r="BO222" i="1"/>
  <c r="BP222" i="1"/>
  <c r="BQ222" i="1"/>
  <c r="BR222" i="1"/>
  <c r="BS222" i="1"/>
  <c r="BT222" i="1"/>
  <c r="BU222" i="1"/>
  <c r="BV222" i="1"/>
  <c r="BW222" i="1"/>
  <c r="BX222" i="1"/>
  <c r="BY222" i="1"/>
  <c r="BZ222" i="1"/>
  <c r="CA222" i="1"/>
  <c r="CB222" i="1"/>
  <c r="CC222" i="1"/>
  <c r="CD222" i="1"/>
  <c r="CE222" i="1"/>
  <c r="CF222" i="1"/>
  <c r="CG222" i="1"/>
  <c r="CH222" i="1"/>
  <c r="CI222" i="1"/>
  <c r="CJ222" i="1"/>
  <c r="CK222" i="1"/>
  <c r="CL222" i="1"/>
  <c r="CM222" i="1"/>
  <c r="CN222" i="1"/>
  <c r="BN223" i="1"/>
  <c r="BO223" i="1"/>
  <c r="BP223" i="1"/>
  <c r="BQ223" i="1"/>
  <c r="BR223" i="1"/>
  <c r="BS223" i="1"/>
  <c r="BT223" i="1"/>
  <c r="BU223" i="1"/>
  <c r="BV223" i="1"/>
  <c r="BW223" i="1"/>
  <c r="BX223" i="1"/>
  <c r="BY223" i="1"/>
  <c r="BZ223" i="1"/>
  <c r="CA223" i="1"/>
  <c r="CB223" i="1"/>
  <c r="CC223" i="1"/>
  <c r="CD223" i="1"/>
  <c r="CE223" i="1"/>
  <c r="CF223" i="1"/>
  <c r="CG223" i="1"/>
  <c r="CH223" i="1"/>
  <c r="CI223" i="1"/>
  <c r="CJ223" i="1"/>
  <c r="CK223" i="1"/>
  <c r="CL223" i="1"/>
  <c r="CM223" i="1"/>
  <c r="CN223" i="1"/>
  <c r="BN224" i="1"/>
  <c r="BO224" i="1"/>
  <c r="BP224" i="1"/>
  <c r="BQ224" i="1"/>
  <c r="BR224" i="1"/>
  <c r="BS224" i="1"/>
  <c r="BT224" i="1"/>
  <c r="BU224" i="1"/>
  <c r="BV224" i="1"/>
  <c r="BW224" i="1"/>
  <c r="BX224" i="1"/>
  <c r="BY224" i="1"/>
  <c r="BZ224" i="1"/>
  <c r="CA224" i="1"/>
  <c r="CB224" i="1"/>
  <c r="CC224" i="1"/>
  <c r="CD224" i="1"/>
  <c r="CE224" i="1"/>
  <c r="CF224" i="1"/>
  <c r="CG224" i="1"/>
  <c r="CH224" i="1"/>
  <c r="CI224" i="1"/>
  <c r="CJ224" i="1"/>
  <c r="CK224" i="1"/>
  <c r="CL224" i="1"/>
  <c r="CM224" i="1"/>
  <c r="CN224" i="1"/>
  <c r="BN225" i="1"/>
  <c r="BO225" i="1"/>
  <c r="BP225" i="1"/>
  <c r="BQ225" i="1"/>
  <c r="BR225" i="1"/>
  <c r="BS225" i="1"/>
  <c r="BT225" i="1"/>
  <c r="BU225" i="1"/>
  <c r="BV225" i="1"/>
  <c r="BW225" i="1"/>
  <c r="BX225" i="1"/>
  <c r="BY225" i="1"/>
  <c r="BZ225" i="1"/>
  <c r="CA225" i="1"/>
  <c r="CB225" i="1"/>
  <c r="CC225" i="1"/>
  <c r="CD225" i="1"/>
  <c r="CE225" i="1"/>
  <c r="CF225" i="1"/>
  <c r="CG225" i="1"/>
  <c r="CH225" i="1"/>
  <c r="CI225" i="1"/>
  <c r="CJ225" i="1"/>
  <c r="CK225" i="1"/>
  <c r="CL225" i="1"/>
  <c r="CM225" i="1"/>
  <c r="CN225" i="1"/>
  <c r="BN226" i="1"/>
  <c r="BO226" i="1"/>
  <c r="BP226" i="1"/>
  <c r="BQ226" i="1"/>
  <c r="BR226" i="1"/>
  <c r="BS226" i="1"/>
  <c r="BT226" i="1"/>
  <c r="BU226" i="1"/>
  <c r="BV226" i="1"/>
  <c r="BW226" i="1"/>
  <c r="BX226" i="1"/>
  <c r="BY226" i="1"/>
  <c r="BZ226" i="1"/>
  <c r="CA226" i="1"/>
  <c r="CB226" i="1"/>
  <c r="CC226" i="1"/>
  <c r="CD226" i="1"/>
  <c r="CE226" i="1"/>
  <c r="CF226" i="1"/>
  <c r="CG226" i="1"/>
  <c r="CH226" i="1"/>
  <c r="CI226" i="1"/>
  <c r="CJ226" i="1"/>
  <c r="CK226" i="1"/>
  <c r="CL226" i="1"/>
  <c r="CM226" i="1"/>
  <c r="CN226" i="1"/>
  <c r="BN227" i="1"/>
  <c r="BO227" i="1"/>
  <c r="BP227" i="1"/>
  <c r="BQ227" i="1"/>
  <c r="BR227" i="1"/>
  <c r="BS227" i="1"/>
  <c r="BT227" i="1"/>
  <c r="BU227" i="1"/>
  <c r="BV227" i="1"/>
  <c r="BW227" i="1"/>
  <c r="BX227" i="1"/>
  <c r="BY227" i="1"/>
  <c r="BZ227" i="1"/>
  <c r="CA227" i="1"/>
  <c r="CB227" i="1"/>
  <c r="CC227" i="1"/>
  <c r="CD227" i="1"/>
  <c r="CE227" i="1"/>
  <c r="CF227" i="1"/>
  <c r="CG227" i="1"/>
  <c r="CH227" i="1"/>
  <c r="CI227" i="1"/>
  <c r="CJ227" i="1"/>
  <c r="CK227" i="1"/>
  <c r="CL227" i="1"/>
  <c r="CM227" i="1"/>
  <c r="CN227" i="1"/>
  <c r="BN228" i="1"/>
  <c r="BO228" i="1"/>
  <c r="BP228" i="1"/>
  <c r="BQ228" i="1"/>
  <c r="BR228" i="1"/>
  <c r="BS228" i="1"/>
  <c r="BT228" i="1"/>
  <c r="BU228" i="1"/>
  <c r="BV228" i="1"/>
  <c r="BW228" i="1"/>
  <c r="BX228" i="1"/>
  <c r="BY228" i="1"/>
  <c r="BZ228" i="1"/>
  <c r="CA228" i="1"/>
  <c r="CB228" i="1"/>
  <c r="CC228" i="1"/>
  <c r="CD228" i="1"/>
  <c r="CE228" i="1"/>
  <c r="CF228" i="1"/>
  <c r="CG228" i="1"/>
  <c r="CH228" i="1"/>
  <c r="CI228" i="1"/>
  <c r="CJ228" i="1"/>
  <c r="CK228" i="1"/>
  <c r="CL228" i="1"/>
  <c r="CM228" i="1"/>
  <c r="CN228" i="1"/>
  <c r="BN229" i="1"/>
  <c r="BO229" i="1"/>
  <c r="BP229" i="1"/>
  <c r="BQ229" i="1"/>
  <c r="BR229" i="1"/>
  <c r="BS229" i="1"/>
  <c r="BT229" i="1"/>
  <c r="BU229" i="1"/>
  <c r="BV229" i="1"/>
  <c r="BW229" i="1"/>
  <c r="BX229" i="1"/>
  <c r="BY229" i="1"/>
  <c r="BZ229" i="1"/>
  <c r="CA229" i="1"/>
  <c r="CB229" i="1"/>
  <c r="CC229" i="1"/>
  <c r="CD229" i="1"/>
  <c r="CE229" i="1"/>
  <c r="CF229" i="1"/>
  <c r="CG229" i="1"/>
  <c r="CH229" i="1"/>
  <c r="CI229" i="1"/>
  <c r="CJ229" i="1"/>
  <c r="CK229" i="1"/>
  <c r="CL229" i="1"/>
  <c r="CM229" i="1"/>
  <c r="CN229" i="1"/>
  <c r="BN230" i="1"/>
  <c r="BO230" i="1"/>
  <c r="BP230" i="1"/>
  <c r="BQ230" i="1"/>
  <c r="BR230" i="1"/>
  <c r="BS230" i="1"/>
  <c r="BT230" i="1"/>
  <c r="BU230" i="1"/>
  <c r="BV230" i="1"/>
  <c r="BW230" i="1"/>
  <c r="BX230" i="1"/>
  <c r="BY230" i="1"/>
  <c r="BZ230" i="1"/>
  <c r="CA230" i="1"/>
  <c r="CB230" i="1"/>
  <c r="CC230" i="1"/>
  <c r="CD230" i="1"/>
  <c r="CE230" i="1"/>
  <c r="CF230" i="1"/>
  <c r="CG230" i="1"/>
  <c r="CH230" i="1"/>
  <c r="CI230" i="1"/>
  <c r="CJ230" i="1"/>
  <c r="CK230" i="1"/>
  <c r="CL230" i="1"/>
  <c r="CM230" i="1"/>
  <c r="CN230" i="1"/>
  <c r="BN231" i="1"/>
  <c r="BO231" i="1"/>
  <c r="BP231" i="1"/>
  <c r="BQ231" i="1"/>
  <c r="BR231" i="1"/>
  <c r="BS231" i="1"/>
  <c r="BT231" i="1"/>
  <c r="BU231" i="1"/>
  <c r="BV231" i="1"/>
  <c r="BW231" i="1"/>
  <c r="BX231" i="1"/>
  <c r="BY231" i="1"/>
  <c r="BZ231" i="1"/>
  <c r="CA231" i="1"/>
  <c r="CB231" i="1"/>
  <c r="CC231" i="1"/>
  <c r="CD231" i="1"/>
  <c r="CE231" i="1"/>
  <c r="CF231" i="1"/>
  <c r="CG231" i="1"/>
  <c r="CH231" i="1"/>
  <c r="CI231" i="1"/>
  <c r="CJ231" i="1"/>
  <c r="CK231" i="1"/>
  <c r="CL231" i="1"/>
  <c r="CM231" i="1"/>
  <c r="CN231" i="1"/>
  <c r="BN232" i="1"/>
  <c r="BO232" i="1"/>
  <c r="BP232" i="1"/>
  <c r="BQ232" i="1"/>
  <c r="BR232" i="1"/>
  <c r="BS232" i="1"/>
  <c r="BT232" i="1"/>
  <c r="BU232" i="1"/>
  <c r="BV232" i="1"/>
  <c r="BW232" i="1"/>
  <c r="BX232" i="1"/>
  <c r="BY232" i="1"/>
  <c r="BZ232" i="1"/>
  <c r="CA232" i="1"/>
  <c r="CB232" i="1"/>
  <c r="CC232" i="1"/>
  <c r="CD232" i="1"/>
  <c r="CE232" i="1"/>
  <c r="CF232" i="1"/>
  <c r="CG232" i="1"/>
  <c r="CH232" i="1"/>
  <c r="CI232" i="1"/>
  <c r="CJ232" i="1"/>
  <c r="CK232" i="1"/>
  <c r="CL232" i="1"/>
  <c r="CM232" i="1"/>
  <c r="CN232" i="1"/>
  <c r="BN233" i="1"/>
  <c r="BO233" i="1"/>
  <c r="BP233" i="1"/>
  <c r="BQ233" i="1"/>
  <c r="BR233" i="1"/>
  <c r="BS233" i="1"/>
  <c r="BT233" i="1"/>
  <c r="BU233" i="1"/>
  <c r="BV233" i="1"/>
  <c r="BW233" i="1"/>
  <c r="BX233" i="1"/>
  <c r="BY233" i="1"/>
  <c r="BZ233" i="1"/>
  <c r="CA233" i="1"/>
  <c r="CB233" i="1"/>
  <c r="CC233" i="1"/>
  <c r="CD233" i="1"/>
  <c r="CE233" i="1"/>
  <c r="CF233" i="1"/>
  <c r="CG233" i="1"/>
  <c r="CH233" i="1"/>
  <c r="CI233" i="1"/>
  <c r="CJ233" i="1"/>
  <c r="CK233" i="1"/>
  <c r="CL233" i="1"/>
  <c r="CM233" i="1"/>
  <c r="CN233" i="1"/>
  <c r="BN234" i="1"/>
  <c r="BO234" i="1"/>
  <c r="BP234" i="1"/>
  <c r="BQ234" i="1"/>
  <c r="BR234" i="1"/>
  <c r="BS234" i="1"/>
  <c r="BT234" i="1"/>
  <c r="BU234" i="1"/>
  <c r="BV234" i="1"/>
  <c r="BW234" i="1"/>
  <c r="BX234" i="1"/>
  <c r="BY234" i="1"/>
  <c r="BZ234" i="1"/>
  <c r="CA234" i="1"/>
  <c r="CB234" i="1"/>
  <c r="CC234" i="1"/>
  <c r="CD234" i="1"/>
  <c r="CE234" i="1"/>
  <c r="CF234" i="1"/>
  <c r="CG234" i="1"/>
  <c r="CH234" i="1"/>
  <c r="CI234" i="1"/>
  <c r="CJ234" i="1"/>
  <c r="CK234" i="1"/>
  <c r="CL234" i="1"/>
  <c r="CM234" i="1"/>
  <c r="CN234" i="1"/>
  <c r="BN235" i="1"/>
  <c r="BO235" i="1"/>
  <c r="BP235" i="1"/>
  <c r="BQ235" i="1"/>
  <c r="BR235" i="1"/>
  <c r="BS235" i="1"/>
  <c r="BT235" i="1"/>
  <c r="BU235" i="1"/>
  <c r="BV235" i="1"/>
  <c r="BW235" i="1"/>
  <c r="BX235" i="1"/>
  <c r="BY235" i="1"/>
  <c r="BZ235" i="1"/>
  <c r="CA235" i="1"/>
  <c r="CB235" i="1"/>
  <c r="CC235" i="1"/>
  <c r="CD235" i="1"/>
  <c r="CE235" i="1"/>
  <c r="CF235" i="1"/>
  <c r="CG235" i="1"/>
  <c r="CH235" i="1"/>
  <c r="CI235" i="1"/>
  <c r="CJ235" i="1"/>
  <c r="CK235" i="1"/>
  <c r="CL235" i="1"/>
  <c r="CM235" i="1"/>
  <c r="CN235" i="1"/>
  <c r="BN236" i="1"/>
  <c r="BO236" i="1"/>
  <c r="BP236" i="1"/>
  <c r="BQ236" i="1"/>
  <c r="BR236" i="1"/>
  <c r="BS236" i="1"/>
  <c r="BT236" i="1"/>
  <c r="BU236" i="1"/>
  <c r="BV236" i="1"/>
  <c r="BW236" i="1"/>
  <c r="BX236" i="1"/>
  <c r="BY236" i="1"/>
  <c r="BZ236" i="1"/>
  <c r="CA236" i="1"/>
  <c r="CB236" i="1"/>
  <c r="CC236" i="1"/>
  <c r="CD236" i="1"/>
  <c r="CE236" i="1"/>
  <c r="CF236" i="1"/>
  <c r="CG236" i="1"/>
  <c r="CH236" i="1"/>
  <c r="CI236" i="1"/>
  <c r="CJ236" i="1"/>
  <c r="CK236" i="1"/>
  <c r="CL236" i="1"/>
  <c r="CM236" i="1"/>
  <c r="CN236" i="1"/>
  <c r="BN237" i="1"/>
  <c r="BO237" i="1"/>
  <c r="BP237" i="1"/>
  <c r="BQ237" i="1"/>
  <c r="BR237" i="1"/>
  <c r="BS237" i="1"/>
  <c r="BT237" i="1"/>
  <c r="BU237" i="1"/>
  <c r="BV237" i="1"/>
  <c r="BW237" i="1"/>
  <c r="BX237" i="1"/>
  <c r="BY237" i="1"/>
  <c r="BZ237" i="1"/>
  <c r="CA237" i="1"/>
  <c r="CB237" i="1"/>
  <c r="CC237" i="1"/>
  <c r="CD237" i="1"/>
  <c r="CE237" i="1"/>
  <c r="CF237" i="1"/>
  <c r="CG237" i="1"/>
  <c r="CH237" i="1"/>
  <c r="CI237" i="1"/>
  <c r="CJ237" i="1"/>
  <c r="CK237" i="1"/>
  <c r="CL237" i="1"/>
  <c r="CM237" i="1"/>
  <c r="CN237" i="1"/>
  <c r="BN238" i="1"/>
  <c r="BO238" i="1"/>
  <c r="BP238" i="1"/>
  <c r="BQ238" i="1"/>
  <c r="BR238" i="1"/>
  <c r="BS238" i="1"/>
  <c r="BT238" i="1"/>
  <c r="BU238" i="1"/>
  <c r="BV238" i="1"/>
  <c r="BW238" i="1"/>
  <c r="BX238" i="1"/>
  <c r="BY238" i="1"/>
  <c r="BZ238" i="1"/>
  <c r="CA238" i="1"/>
  <c r="CB238" i="1"/>
  <c r="CC238" i="1"/>
  <c r="CD238" i="1"/>
  <c r="CE238" i="1"/>
  <c r="CF238" i="1"/>
  <c r="CG238" i="1"/>
  <c r="CH238" i="1"/>
  <c r="CI238" i="1"/>
  <c r="CJ238" i="1"/>
  <c r="CK238" i="1"/>
  <c r="CL238" i="1"/>
  <c r="CM238" i="1"/>
  <c r="CN238" i="1"/>
  <c r="BN239" i="1"/>
  <c r="BO239" i="1"/>
  <c r="BP239" i="1"/>
  <c r="BQ239" i="1"/>
  <c r="BR239" i="1"/>
  <c r="BS239" i="1"/>
  <c r="BT239" i="1"/>
  <c r="BU239" i="1"/>
  <c r="BV239" i="1"/>
  <c r="BW239" i="1"/>
  <c r="BX239" i="1"/>
  <c r="BY239" i="1"/>
  <c r="BZ239" i="1"/>
  <c r="CA239" i="1"/>
  <c r="CB239" i="1"/>
  <c r="CC239" i="1"/>
  <c r="CD239" i="1"/>
  <c r="CE239" i="1"/>
  <c r="CF239" i="1"/>
  <c r="CG239" i="1"/>
  <c r="CH239" i="1"/>
  <c r="CI239" i="1"/>
  <c r="CJ239" i="1"/>
  <c r="CK239" i="1"/>
  <c r="CL239" i="1"/>
  <c r="CM239" i="1"/>
  <c r="CN239" i="1"/>
  <c r="BN240" i="1"/>
  <c r="BO240" i="1"/>
  <c r="BP240" i="1"/>
  <c r="BQ240" i="1"/>
  <c r="BR240" i="1"/>
  <c r="BS240" i="1"/>
  <c r="BT240" i="1"/>
  <c r="BU240" i="1"/>
  <c r="BV240" i="1"/>
  <c r="BW240" i="1"/>
  <c r="BX240" i="1"/>
  <c r="BY240" i="1"/>
  <c r="BZ240" i="1"/>
  <c r="CA240" i="1"/>
  <c r="CB240" i="1"/>
  <c r="CC240" i="1"/>
  <c r="CD240" i="1"/>
  <c r="CE240" i="1"/>
  <c r="CF240" i="1"/>
  <c r="CG240" i="1"/>
  <c r="CH240" i="1"/>
  <c r="CI240" i="1"/>
  <c r="CJ240" i="1"/>
  <c r="CK240" i="1"/>
  <c r="CL240" i="1"/>
  <c r="CM240" i="1"/>
  <c r="CN240" i="1"/>
  <c r="BN241" i="1"/>
  <c r="BO241" i="1"/>
  <c r="BP241" i="1"/>
  <c r="BQ241" i="1"/>
  <c r="BR241" i="1"/>
  <c r="BS241" i="1"/>
  <c r="BT241" i="1"/>
  <c r="BU241" i="1"/>
  <c r="BV241" i="1"/>
  <c r="BW241" i="1"/>
  <c r="BX241" i="1"/>
  <c r="BY241" i="1"/>
  <c r="BZ241" i="1"/>
  <c r="CA241" i="1"/>
  <c r="CB241" i="1"/>
  <c r="CC241" i="1"/>
  <c r="CD241" i="1"/>
  <c r="CE241" i="1"/>
  <c r="CF241" i="1"/>
  <c r="CG241" i="1"/>
  <c r="CH241" i="1"/>
  <c r="CI241" i="1"/>
  <c r="CJ241" i="1"/>
  <c r="CK241" i="1"/>
  <c r="CL241" i="1"/>
  <c r="CM241" i="1"/>
  <c r="CN241" i="1"/>
  <c r="BN242" i="1"/>
  <c r="BO242" i="1"/>
  <c r="BP242" i="1"/>
  <c r="BQ242" i="1"/>
  <c r="BR242" i="1"/>
  <c r="BS242" i="1"/>
  <c r="BT242" i="1"/>
  <c r="BU242" i="1"/>
  <c r="BV242" i="1"/>
  <c r="BW242" i="1"/>
  <c r="BX242" i="1"/>
  <c r="BY242" i="1"/>
  <c r="BZ242" i="1"/>
  <c r="CA242" i="1"/>
  <c r="CB242" i="1"/>
  <c r="CC242" i="1"/>
  <c r="CD242" i="1"/>
  <c r="CE242" i="1"/>
  <c r="CF242" i="1"/>
  <c r="CG242" i="1"/>
  <c r="CH242" i="1"/>
  <c r="CI242" i="1"/>
  <c r="CJ242" i="1"/>
  <c r="CK242" i="1"/>
  <c r="CL242" i="1"/>
  <c r="CM242" i="1"/>
  <c r="CN242" i="1"/>
  <c r="BN243" i="1"/>
  <c r="BO243" i="1"/>
  <c r="BP243" i="1"/>
  <c r="BQ243" i="1"/>
  <c r="BR243" i="1"/>
  <c r="BS243" i="1"/>
  <c r="BT243" i="1"/>
  <c r="BU243" i="1"/>
  <c r="BV243" i="1"/>
  <c r="BW243" i="1"/>
  <c r="BX243" i="1"/>
  <c r="BY243" i="1"/>
  <c r="BZ243" i="1"/>
  <c r="CA243" i="1"/>
  <c r="CB243" i="1"/>
  <c r="CC243" i="1"/>
  <c r="CD243" i="1"/>
  <c r="CE243" i="1"/>
  <c r="CF243" i="1"/>
  <c r="CG243" i="1"/>
  <c r="CH243" i="1"/>
  <c r="CI243" i="1"/>
  <c r="CJ243" i="1"/>
  <c r="CK243" i="1"/>
  <c r="CL243" i="1"/>
  <c r="CM243" i="1"/>
  <c r="CN243" i="1"/>
  <c r="BN244" i="1"/>
  <c r="BO244" i="1"/>
  <c r="BP244" i="1"/>
  <c r="BQ244" i="1"/>
  <c r="BR244" i="1"/>
  <c r="BS244" i="1"/>
  <c r="BT244" i="1"/>
  <c r="BU244" i="1"/>
  <c r="BV244" i="1"/>
  <c r="BW244" i="1"/>
  <c r="BX244" i="1"/>
  <c r="BY244" i="1"/>
  <c r="BZ244" i="1"/>
  <c r="CA244" i="1"/>
  <c r="CB244" i="1"/>
  <c r="CC244" i="1"/>
  <c r="CD244" i="1"/>
  <c r="CE244" i="1"/>
  <c r="CF244" i="1"/>
  <c r="CG244" i="1"/>
  <c r="CH244" i="1"/>
  <c r="CI244" i="1"/>
  <c r="CJ244" i="1"/>
  <c r="CK244" i="1"/>
  <c r="CL244" i="1"/>
  <c r="CM244" i="1"/>
  <c r="CN244" i="1"/>
  <c r="BN245" i="1"/>
  <c r="BO245" i="1"/>
  <c r="BP245" i="1"/>
  <c r="BQ245" i="1"/>
  <c r="BR245" i="1"/>
  <c r="BS245" i="1"/>
  <c r="BT245" i="1"/>
  <c r="BU245" i="1"/>
  <c r="BV245" i="1"/>
  <c r="BW245" i="1"/>
  <c r="BX245" i="1"/>
  <c r="BY245" i="1"/>
  <c r="BZ245" i="1"/>
  <c r="CA245" i="1"/>
  <c r="CB245" i="1"/>
  <c r="CC245" i="1"/>
  <c r="CD245" i="1"/>
  <c r="CE245" i="1"/>
  <c r="CF245" i="1"/>
  <c r="CG245" i="1"/>
  <c r="CH245" i="1"/>
  <c r="CI245" i="1"/>
  <c r="CJ245" i="1"/>
  <c r="CK245" i="1"/>
  <c r="CL245" i="1"/>
  <c r="CM245" i="1"/>
  <c r="CN245" i="1"/>
  <c r="BN246" i="1"/>
  <c r="BO246" i="1"/>
  <c r="BP246" i="1"/>
  <c r="BQ246" i="1"/>
  <c r="BR246" i="1"/>
  <c r="BS246" i="1"/>
  <c r="BT246" i="1"/>
  <c r="BU246" i="1"/>
  <c r="BV246" i="1"/>
  <c r="BW246" i="1"/>
  <c r="BX246" i="1"/>
  <c r="BY246" i="1"/>
  <c r="BZ246" i="1"/>
  <c r="CA246" i="1"/>
  <c r="CB246" i="1"/>
  <c r="CC246" i="1"/>
  <c r="CD246" i="1"/>
  <c r="CE246" i="1"/>
  <c r="CF246" i="1"/>
  <c r="CG246" i="1"/>
  <c r="CH246" i="1"/>
  <c r="CI246" i="1"/>
  <c r="CJ246" i="1"/>
  <c r="CK246" i="1"/>
  <c r="CL246" i="1"/>
  <c r="CM246" i="1"/>
  <c r="CN246" i="1"/>
  <c r="BN247" i="1"/>
  <c r="BO247" i="1"/>
  <c r="BP247" i="1"/>
  <c r="BQ247" i="1"/>
  <c r="BR247" i="1"/>
  <c r="BS247" i="1"/>
  <c r="BT247" i="1"/>
  <c r="BU247" i="1"/>
  <c r="BV247" i="1"/>
  <c r="BW247" i="1"/>
  <c r="BX247" i="1"/>
  <c r="BY247" i="1"/>
  <c r="BZ247" i="1"/>
  <c r="CA247" i="1"/>
  <c r="CB247" i="1"/>
  <c r="CC247" i="1"/>
  <c r="CD247" i="1"/>
  <c r="CE247" i="1"/>
  <c r="CF247" i="1"/>
  <c r="CG247" i="1"/>
  <c r="CH247" i="1"/>
  <c r="CI247" i="1"/>
  <c r="CJ247" i="1"/>
  <c r="CK247" i="1"/>
  <c r="CL247" i="1"/>
  <c r="CM247" i="1"/>
  <c r="CN247" i="1"/>
  <c r="BN248" i="1"/>
  <c r="BO248" i="1"/>
  <c r="BP248" i="1"/>
  <c r="BQ248" i="1"/>
  <c r="BR248" i="1"/>
  <c r="BS248" i="1"/>
  <c r="BT248" i="1"/>
  <c r="BU248" i="1"/>
  <c r="BV248" i="1"/>
  <c r="BW248" i="1"/>
  <c r="BX248" i="1"/>
  <c r="BY248" i="1"/>
  <c r="BZ248" i="1"/>
  <c r="CA248" i="1"/>
  <c r="CB248" i="1"/>
  <c r="CC248" i="1"/>
  <c r="CD248" i="1"/>
  <c r="CE248" i="1"/>
  <c r="CF248" i="1"/>
  <c r="CG248" i="1"/>
  <c r="CH248" i="1"/>
  <c r="CI248" i="1"/>
  <c r="CJ248" i="1"/>
  <c r="CK248" i="1"/>
  <c r="CL248" i="1"/>
  <c r="CM248" i="1"/>
  <c r="CN248" i="1"/>
  <c r="BN249" i="1"/>
  <c r="BO249" i="1"/>
  <c r="BP249" i="1"/>
  <c r="BQ249" i="1"/>
  <c r="BR249" i="1"/>
  <c r="BS249" i="1"/>
  <c r="BT249" i="1"/>
  <c r="BU249" i="1"/>
  <c r="BV249" i="1"/>
  <c r="BW249" i="1"/>
  <c r="BX249" i="1"/>
  <c r="BY249" i="1"/>
  <c r="BZ249" i="1"/>
  <c r="CA249" i="1"/>
  <c r="CB249" i="1"/>
  <c r="CC249" i="1"/>
  <c r="CD249" i="1"/>
  <c r="CE249" i="1"/>
  <c r="CF249" i="1"/>
  <c r="CG249" i="1"/>
  <c r="CH249" i="1"/>
  <c r="CI249" i="1"/>
  <c r="CJ249" i="1"/>
  <c r="CK249" i="1"/>
  <c r="CL249" i="1"/>
  <c r="CM249" i="1"/>
  <c r="CN249" i="1"/>
  <c r="BN250" i="1"/>
  <c r="BO250" i="1"/>
  <c r="BP250" i="1"/>
  <c r="BQ250" i="1"/>
  <c r="BR250" i="1"/>
  <c r="BS250" i="1"/>
  <c r="BT250" i="1"/>
  <c r="BU250" i="1"/>
  <c r="BV250" i="1"/>
  <c r="BW250" i="1"/>
  <c r="BX250" i="1"/>
  <c r="BY250" i="1"/>
  <c r="BZ250" i="1"/>
  <c r="CA250" i="1"/>
  <c r="CB250" i="1"/>
  <c r="CC250" i="1"/>
  <c r="CD250" i="1"/>
  <c r="CE250" i="1"/>
  <c r="CF250" i="1"/>
  <c r="CG250" i="1"/>
  <c r="CH250" i="1"/>
  <c r="CI250" i="1"/>
  <c r="CJ250" i="1"/>
  <c r="CK250" i="1"/>
  <c r="CL250" i="1"/>
  <c r="CM250" i="1"/>
  <c r="CN250" i="1"/>
  <c r="BN251" i="1"/>
  <c r="BO251" i="1"/>
  <c r="BP251" i="1"/>
  <c r="BQ251" i="1"/>
  <c r="BR251" i="1"/>
  <c r="BS251" i="1"/>
  <c r="BT251" i="1"/>
  <c r="BU251" i="1"/>
  <c r="BV251" i="1"/>
  <c r="BW251" i="1"/>
  <c r="BX251" i="1"/>
  <c r="BY251" i="1"/>
  <c r="BZ251" i="1"/>
  <c r="CA251" i="1"/>
  <c r="CB251" i="1"/>
  <c r="CC251" i="1"/>
  <c r="CD251" i="1"/>
  <c r="CE251" i="1"/>
  <c r="CF251" i="1"/>
  <c r="CG251" i="1"/>
  <c r="CH251" i="1"/>
  <c r="CI251" i="1"/>
  <c r="CJ251" i="1"/>
  <c r="CK251" i="1"/>
  <c r="CL251" i="1"/>
  <c r="CM251" i="1"/>
  <c r="CN251" i="1"/>
  <c r="BN252" i="1"/>
  <c r="BO252" i="1"/>
  <c r="BP252" i="1"/>
  <c r="BQ252" i="1"/>
  <c r="BR252" i="1"/>
  <c r="BS252" i="1"/>
  <c r="BT252" i="1"/>
  <c r="BU252" i="1"/>
  <c r="BV252" i="1"/>
  <c r="BW252" i="1"/>
  <c r="BX252" i="1"/>
  <c r="BY252" i="1"/>
  <c r="BZ252" i="1"/>
  <c r="CA252" i="1"/>
  <c r="CB252" i="1"/>
  <c r="CC252" i="1"/>
  <c r="CD252" i="1"/>
  <c r="CE252" i="1"/>
  <c r="CF252" i="1"/>
  <c r="CG252" i="1"/>
  <c r="CH252" i="1"/>
  <c r="CI252" i="1"/>
  <c r="CJ252" i="1"/>
  <c r="CK252" i="1"/>
  <c r="CL252" i="1"/>
  <c r="CM252" i="1"/>
  <c r="CN252" i="1"/>
  <c r="BN253" i="1"/>
  <c r="BO253" i="1"/>
  <c r="BP253" i="1"/>
  <c r="BQ253" i="1"/>
  <c r="BR253" i="1"/>
  <c r="BS253" i="1"/>
  <c r="BT253" i="1"/>
  <c r="BU253" i="1"/>
  <c r="BV253" i="1"/>
  <c r="BW253" i="1"/>
  <c r="BX253" i="1"/>
  <c r="BY253" i="1"/>
  <c r="BZ253" i="1"/>
  <c r="CA253" i="1"/>
  <c r="CB253" i="1"/>
  <c r="CC253" i="1"/>
  <c r="CD253" i="1"/>
  <c r="CE253" i="1"/>
  <c r="CF253" i="1"/>
  <c r="CG253" i="1"/>
  <c r="CH253" i="1"/>
  <c r="CI253" i="1"/>
  <c r="CJ253" i="1"/>
  <c r="CK253" i="1"/>
  <c r="CL253" i="1"/>
  <c r="CM253" i="1"/>
  <c r="CN253" i="1"/>
  <c r="BN254" i="1"/>
  <c r="BO254" i="1"/>
  <c r="BP254" i="1"/>
  <c r="BQ254" i="1"/>
  <c r="BR254" i="1"/>
  <c r="BS254" i="1"/>
  <c r="BT254" i="1"/>
  <c r="BU254" i="1"/>
  <c r="BV254" i="1"/>
  <c r="BW254" i="1"/>
  <c r="BX254" i="1"/>
  <c r="BY254" i="1"/>
  <c r="BZ254" i="1"/>
  <c r="CA254" i="1"/>
  <c r="CB254" i="1"/>
  <c r="CC254" i="1"/>
  <c r="CD254" i="1"/>
  <c r="CE254" i="1"/>
  <c r="CF254" i="1"/>
  <c r="CG254" i="1"/>
  <c r="CH254" i="1"/>
  <c r="CI254" i="1"/>
  <c r="CJ254" i="1"/>
  <c r="CK254" i="1"/>
  <c r="CL254" i="1"/>
  <c r="CM254" i="1"/>
  <c r="CN254" i="1"/>
  <c r="BN255" i="1"/>
  <c r="BO255" i="1"/>
  <c r="BP255" i="1"/>
  <c r="BQ255" i="1"/>
  <c r="BR255" i="1"/>
  <c r="BS255" i="1"/>
  <c r="BT255" i="1"/>
  <c r="BU255" i="1"/>
  <c r="BV255" i="1"/>
  <c r="BW255" i="1"/>
  <c r="BX255" i="1"/>
  <c r="BY255" i="1"/>
  <c r="BZ255" i="1"/>
  <c r="CA255" i="1"/>
  <c r="CB255" i="1"/>
  <c r="CC255" i="1"/>
  <c r="CD255" i="1"/>
  <c r="CE255" i="1"/>
  <c r="CF255" i="1"/>
  <c r="CG255" i="1"/>
  <c r="CH255" i="1"/>
  <c r="CI255" i="1"/>
  <c r="CJ255" i="1"/>
  <c r="CK255" i="1"/>
  <c r="CL255" i="1"/>
  <c r="CM255" i="1"/>
  <c r="CN255" i="1"/>
  <c r="BN256" i="1"/>
  <c r="BO256" i="1"/>
  <c r="BP256" i="1"/>
  <c r="BQ256" i="1"/>
  <c r="BR256" i="1"/>
  <c r="BS256" i="1"/>
  <c r="BT256" i="1"/>
  <c r="BU256" i="1"/>
  <c r="BV256" i="1"/>
  <c r="BW256" i="1"/>
  <c r="BX256" i="1"/>
  <c r="BY256" i="1"/>
  <c r="BZ256" i="1"/>
  <c r="CA256" i="1"/>
  <c r="CB256" i="1"/>
  <c r="CC256" i="1"/>
  <c r="CD256" i="1"/>
  <c r="CE256" i="1"/>
  <c r="CF256" i="1"/>
  <c r="CG256" i="1"/>
  <c r="CH256" i="1"/>
  <c r="CI256" i="1"/>
  <c r="CJ256" i="1"/>
  <c r="CK256" i="1"/>
  <c r="CL256" i="1"/>
  <c r="CM256" i="1"/>
  <c r="CN256" i="1"/>
  <c r="BN257" i="1"/>
  <c r="BO257" i="1"/>
  <c r="BP257" i="1"/>
  <c r="BQ257" i="1"/>
  <c r="BR257" i="1"/>
  <c r="BS257" i="1"/>
  <c r="BT257" i="1"/>
  <c r="BU257" i="1"/>
  <c r="BV257" i="1"/>
  <c r="BW257" i="1"/>
  <c r="BX257" i="1"/>
  <c r="BY257" i="1"/>
  <c r="BZ257" i="1"/>
  <c r="CA257" i="1"/>
  <c r="CB257" i="1"/>
  <c r="CC257" i="1"/>
  <c r="CD257" i="1"/>
  <c r="CE257" i="1"/>
  <c r="CF257" i="1"/>
  <c r="CG257" i="1"/>
  <c r="CH257" i="1"/>
  <c r="CI257" i="1"/>
  <c r="CJ257" i="1"/>
  <c r="CK257" i="1"/>
  <c r="CL257" i="1"/>
  <c r="CM257" i="1"/>
  <c r="CN257" i="1"/>
  <c r="BN258" i="1"/>
  <c r="BO258" i="1"/>
  <c r="BP258" i="1"/>
  <c r="BQ258" i="1"/>
  <c r="BR258" i="1"/>
  <c r="BS258" i="1"/>
  <c r="BT258" i="1"/>
  <c r="BU258" i="1"/>
  <c r="BV258" i="1"/>
  <c r="BW258" i="1"/>
  <c r="BX258" i="1"/>
  <c r="BY258" i="1"/>
  <c r="BZ258" i="1"/>
  <c r="CA258" i="1"/>
  <c r="CB258" i="1"/>
  <c r="CC258" i="1"/>
  <c r="CD258" i="1"/>
  <c r="CE258" i="1"/>
  <c r="CF258" i="1"/>
  <c r="CG258" i="1"/>
  <c r="CH258" i="1"/>
  <c r="CI258" i="1"/>
  <c r="CJ258" i="1"/>
  <c r="CK258" i="1"/>
  <c r="CL258" i="1"/>
  <c r="CM258" i="1"/>
  <c r="CN258" i="1"/>
  <c r="BN259" i="1"/>
  <c r="BO259" i="1"/>
  <c r="BP259" i="1"/>
  <c r="BQ259" i="1"/>
  <c r="BR259" i="1"/>
  <c r="BS259" i="1"/>
  <c r="BT259" i="1"/>
  <c r="BU259" i="1"/>
  <c r="BV259" i="1"/>
  <c r="BW259" i="1"/>
  <c r="BX259" i="1"/>
  <c r="BY259" i="1"/>
  <c r="BZ259" i="1"/>
  <c r="CA259" i="1"/>
  <c r="CB259" i="1"/>
  <c r="CC259" i="1"/>
  <c r="CD259" i="1"/>
  <c r="CE259" i="1"/>
  <c r="CF259" i="1"/>
  <c r="CG259" i="1"/>
  <c r="CH259" i="1"/>
  <c r="CI259" i="1"/>
  <c r="CJ259" i="1"/>
  <c r="CK259" i="1"/>
  <c r="CL259" i="1"/>
  <c r="CM259" i="1"/>
  <c r="CN259" i="1"/>
  <c r="BN260" i="1"/>
  <c r="BO260" i="1"/>
  <c r="BP260" i="1"/>
  <c r="BQ260" i="1"/>
  <c r="BR260" i="1"/>
  <c r="BS260" i="1"/>
  <c r="BT260" i="1"/>
  <c r="BU260" i="1"/>
  <c r="BV260" i="1"/>
  <c r="BW260" i="1"/>
  <c r="BX260" i="1"/>
  <c r="BY260" i="1"/>
  <c r="BZ260" i="1"/>
  <c r="CA260" i="1"/>
  <c r="CB260" i="1"/>
  <c r="CC260" i="1"/>
  <c r="CD260" i="1"/>
  <c r="CE260" i="1"/>
  <c r="CF260" i="1"/>
  <c r="CG260" i="1"/>
  <c r="CH260" i="1"/>
  <c r="CI260" i="1"/>
  <c r="CJ260" i="1"/>
  <c r="CK260" i="1"/>
  <c r="CL260" i="1"/>
  <c r="CM260" i="1"/>
  <c r="CN260" i="1"/>
  <c r="BN261" i="1"/>
  <c r="BO261" i="1"/>
  <c r="BP261" i="1"/>
  <c r="BQ261" i="1"/>
  <c r="BR261" i="1"/>
  <c r="BS261" i="1"/>
  <c r="BT261" i="1"/>
  <c r="BU261" i="1"/>
  <c r="BV261" i="1"/>
  <c r="BW261" i="1"/>
  <c r="BX261" i="1"/>
  <c r="BY261" i="1"/>
  <c r="BZ261" i="1"/>
  <c r="CA261" i="1"/>
  <c r="CB261" i="1"/>
  <c r="CC261" i="1"/>
  <c r="CD261" i="1"/>
  <c r="CE261" i="1"/>
  <c r="CF261" i="1"/>
  <c r="CG261" i="1"/>
  <c r="CH261" i="1"/>
  <c r="CI261" i="1"/>
  <c r="CJ261" i="1"/>
  <c r="CK261" i="1"/>
  <c r="CL261" i="1"/>
  <c r="CM261" i="1"/>
  <c r="CN261" i="1"/>
  <c r="BN262" i="1"/>
  <c r="BO262" i="1"/>
  <c r="BP262" i="1"/>
  <c r="BQ262" i="1"/>
  <c r="BR262" i="1"/>
  <c r="BS262" i="1"/>
  <c r="BT262" i="1"/>
  <c r="BU262" i="1"/>
  <c r="BV262" i="1"/>
  <c r="BW262" i="1"/>
  <c r="BX262" i="1"/>
  <c r="BY262" i="1"/>
  <c r="BZ262" i="1"/>
  <c r="CA262" i="1"/>
  <c r="CB262" i="1"/>
  <c r="CC262" i="1"/>
  <c r="CD262" i="1"/>
  <c r="CE262" i="1"/>
  <c r="CF262" i="1"/>
  <c r="CG262" i="1"/>
  <c r="CH262" i="1"/>
  <c r="CI262" i="1"/>
  <c r="CJ262" i="1"/>
  <c r="CK262" i="1"/>
  <c r="CL262" i="1"/>
  <c r="CM262" i="1"/>
  <c r="CN262" i="1"/>
  <c r="BN263" i="1"/>
  <c r="BO263" i="1"/>
  <c r="BP263" i="1"/>
  <c r="BQ263" i="1"/>
  <c r="BR263" i="1"/>
  <c r="BS263" i="1"/>
  <c r="BT263" i="1"/>
  <c r="BU263" i="1"/>
  <c r="BV263" i="1"/>
  <c r="BW263" i="1"/>
  <c r="BX263" i="1"/>
  <c r="BY263" i="1"/>
  <c r="BZ263" i="1"/>
  <c r="CA263" i="1"/>
  <c r="CB263" i="1"/>
  <c r="CC263" i="1"/>
  <c r="CD263" i="1"/>
  <c r="CE263" i="1"/>
  <c r="CF263" i="1"/>
  <c r="CG263" i="1"/>
  <c r="CH263" i="1"/>
  <c r="CI263" i="1"/>
  <c r="CJ263" i="1"/>
  <c r="CK263" i="1"/>
  <c r="CL263" i="1"/>
  <c r="CM263" i="1"/>
  <c r="CN263" i="1"/>
  <c r="BN264" i="1"/>
  <c r="BO264" i="1"/>
  <c r="BP264" i="1"/>
  <c r="BQ264" i="1"/>
  <c r="BR264" i="1"/>
  <c r="BS264" i="1"/>
  <c r="BT264" i="1"/>
  <c r="BU264" i="1"/>
  <c r="BV264" i="1"/>
  <c r="BW264" i="1"/>
  <c r="BX264" i="1"/>
  <c r="BY264" i="1"/>
  <c r="BZ264" i="1"/>
  <c r="CA264" i="1"/>
  <c r="CB264" i="1"/>
  <c r="CC264" i="1"/>
  <c r="CD264" i="1"/>
  <c r="CE264" i="1"/>
  <c r="CF264" i="1"/>
  <c r="CG264" i="1"/>
  <c r="CH264" i="1"/>
  <c r="CI264" i="1"/>
  <c r="CJ264" i="1"/>
  <c r="CK264" i="1"/>
  <c r="CL264" i="1"/>
  <c r="CM264" i="1"/>
  <c r="CN264" i="1"/>
  <c r="BN265" i="1"/>
  <c r="BO265" i="1"/>
  <c r="BP265" i="1"/>
  <c r="BQ265" i="1"/>
  <c r="BR265" i="1"/>
  <c r="BS265" i="1"/>
  <c r="BT265" i="1"/>
  <c r="BU265" i="1"/>
  <c r="BV265" i="1"/>
  <c r="BW265" i="1"/>
  <c r="BX265" i="1"/>
  <c r="BY265" i="1"/>
  <c r="BZ265" i="1"/>
  <c r="CA265" i="1"/>
  <c r="CB265" i="1"/>
  <c r="CC265" i="1"/>
  <c r="CD265" i="1"/>
  <c r="CE265" i="1"/>
  <c r="CF265" i="1"/>
  <c r="CG265" i="1"/>
  <c r="CH265" i="1"/>
  <c r="CI265" i="1"/>
  <c r="CJ265" i="1"/>
  <c r="CK265" i="1"/>
  <c r="CL265" i="1"/>
  <c r="CM265" i="1"/>
  <c r="CN265" i="1"/>
  <c r="BN266" i="1"/>
  <c r="BO266" i="1"/>
  <c r="BP266" i="1"/>
  <c r="BQ266" i="1"/>
  <c r="BR266" i="1"/>
  <c r="BS266" i="1"/>
  <c r="BT266" i="1"/>
  <c r="BU266" i="1"/>
  <c r="BV266" i="1"/>
  <c r="BW266" i="1"/>
  <c r="BX266" i="1"/>
  <c r="BY266" i="1"/>
  <c r="BZ266" i="1"/>
  <c r="CA266" i="1"/>
  <c r="CB266" i="1"/>
  <c r="CC266" i="1"/>
  <c r="CD266" i="1"/>
  <c r="CE266" i="1"/>
  <c r="CF266" i="1"/>
  <c r="CG266" i="1"/>
  <c r="CH266" i="1"/>
  <c r="CI266" i="1"/>
  <c r="CJ266" i="1"/>
  <c r="CK266" i="1"/>
  <c r="CL266" i="1"/>
  <c r="CM266" i="1"/>
  <c r="CN266" i="1"/>
  <c r="BN267" i="1"/>
  <c r="BO267" i="1"/>
  <c r="BP267" i="1"/>
  <c r="BQ267" i="1"/>
  <c r="BR267" i="1"/>
  <c r="BS267" i="1"/>
  <c r="BT267" i="1"/>
  <c r="BU267" i="1"/>
  <c r="BV267" i="1"/>
  <c r="BW267" i="1"/>
  <c r="BX267" i="1"/>
  <c r="BY267" i="1"/>
  <c r="BZ267" i="1"/>
  <c r="CA267" i="1"/>
  <c r="CB267" i="1"/>
  <c r="CC267" i="1"/>
  <c r="CD267" i="1"/>
  <c r="CE267" i="1"/>
  <c r="CF267" i="1"/>
  <c r="CG267" i="1"/>
  <c r="CH267" i="1"/>
  <c r="CI267" i="1"/>
  <c r="CJ267" i="1"/>
  <c r="CK267" i="1"/>
  <c r="CL267" i="1"/>
  <c r="CM267" i="1"/>
  <c r="CN267" i="1"/>
  <c r="BN268" i="1"/>
  <c r="BO268" i="1"/>
  <c r="BP268" i="1"/>
  <c r="BQ268" i="1"/>
  <c r="BR268" i="1"/>
  <c r="BS268" i="1"/>
  <c r="BT268" i="1"/>
  <c r="BU268" i="1"/>
  <c r="BV268" i="1"/>
  <c r="BW268" i="1"/>
  <c r="BX268" i="1"/>
  <c r="BY268" i="1"/>
  <c r="BZ268" i="1"/>
  <c r="CA268" i="1"/>
  <c r="CB268" i="1"/>
  <c r="CC268" i="1"/>
  <c r="CD268" i="1"/>
  <c r="CE268" i="1"/>
  <c r="CF268" i="1"/>
  <c r="CG268" i="1"/>
  <c r="CH268" i="1"/>
  <c r="CI268" i="1"/>
  <c r="CJ268" i="1"/>
  <c r="CK268" i="1"/>
  <c r="CL268" i="1"/>
  <c r="CM268" i="1"/>
  <c r="CN268" i="1"/>
  <c r="BN269" i="1"/>
  <c r="BO269" i="1"/>
  <c r="BP269" i="1"/>
  <c r="BQ269" i="1"/>
  <c r="BR269" i="1"/>
  <c r="BS269" i="1"/>
  <c r="BT269" i="1"/>
  <c r="BU269" i="1"/>
  <c r="BV269" i="1"/>
  <c r="BW269" i="1"/>
  <c r="BX269" i="1"/>
  <c r="BY269" i="1"/>
  <c r="BZ269" i="1"/>
  <c r="CA269" i="1"/>
  <c r="CB269" i="1"/>
  <c r="CC269" i="1"/>
  <c r="CD269" i="1"/>
  <c r="CE269" i="1"/>
  <c r="CF269" i="1"/>
  <c r="CG269" i="1"/>
  <c r="CH269" i="1"/>
  <c r="CI269" i="1"/>
  <c r="CJ269" i="1"/>
  <c r="CK269" i="1"/>
  <c r="CL269" i="1"/>
  <c r="CM269" i="1"/>
  <c r="CN269" i="1"/>
  <c r="BN270" i="1"/>
  <c r="BO270" i="1"/>
  <c r="BP270" i="1"/>
  <c r="BQ270" i="1"/>
  <c r="BR270" i="1"/>
  <c r="BS270" i="1"/>
  <c r="BT270" i="1"/>
  <c r="BU270" i="1"/>
  <c r="BV270" i="1"/>
  <c r="BW270" i="1"/>
  <c r="BX270" i="1"/>
  <c r="BY270" i="1"/>
  <c r="BZ270" i="1"/>
  <c r="CA270" i="1"/>
  <c r="CB270" i="1"/>
  <c r="CC270" i="1"/>
  <c r="CD270" i="1"/>
  <c r="CE270" i="1"/>
  <c r="CF270" i="1"/>
  <c r="CG270" i="1"/>
  <c r="CH270" i="1"/>
  <c r="CI270" i="1"/>
  <c r="CJ270" i="1"/>
  <c r="CK270" i="1"/>
  <c r="CL270" i="1"/>
  <c r="CM270" i="1"/>
  <c r="CN270" i="1"/>
  <c r="BN271" i="1"/>
  <c r="BO271" i="1"/>
  <c r="BP271" i="1"/>
  <c r="BQ271" i="1"/>
  <c r="BR271" i="1"/>
  <c r="BS271" i="1"/>
  <c r="BT271" i="1"/>
  <c r="BU271" i="1"/>
  <c r="BV271" i="1"/>
  <c r="BW271" i="1"/>
  <c r="BX271" i="1"/>
  <c r="BY271" i="1"/>
  <c r="BZ271" i="1"/>
  <c r="CA271" i="1"/>
  <c r="CB271" i="1"/>
  <c r="CC271" i="1"/>
  <c r="CD271" i="1"/>
  <c r="CE271" i="1"/>
  <c r="CF271" i="1"/>
  <c r="CG271" i="1"/>
  <c r="CH271" i="1"/>
  <c r="CI271" i="1"/>
  <c r="CJ271" i="1"/>
  <c r="CK271" i="1"/>
  <c r="CL271" i="1"/>
  <c r="CM271" i="1"/>
  <c r="CN271" i="1"/>
  <c r="BN272" i="1"/>
  <c r="BO272" i="1"/>
  <c r="BP272" i="1"/>
  <c r="BQ272" i="1"/>
  <c r="BR272" i="1"/>
  <c r="BS272" i="1"/>
  <c r="BT272" i="1"/>
  <c r="BU272" i="1"/>
  <c r="BV272" i="1"/>
  <c r="BW272" i="1"/>
  <c r="BX272" i="1"/>
  <c r="BY272" i="1"/>
  <c r="BZ272" i="1"/>
  <c r="CA272" i="1"/>
  <c r="CB272" i="1"/>
  <c r="CC272" i="1"/>
  <c r="CD272" i="1"/>
  <c r="CE272" i="1"/>
  <c r="CF272" i="1"/>
  <c r="CG272" i="1"/>
  <c r="CH272" i="1"/>
  <c r="CI272" i="1"/>
  <c r="CJ272" i="1"/>
  <c r="CK272" i="1"/>
  <c r="CL272" i="1"/>
  <c r="CM272" i="1"/>
  <c r="CN272" i="1"/>
  <c r="BN273" i="1"/>
  <c r="BO273" i="1"/>
  <c r="BP273" i="1"/>
  <c r="BQ273" i="1"/>
  <c r="BR273" i="1"/>
  <c r="BS273" i="1"/>
  <c r="BT273" i="1"/>
  <c r="BU273" i="1"/>
  <c r="BV273" i="1"/>
  <c r="BW273" i="1"/>
  <c r="BX273" i="1"/>
  <c r="BY273" i="1"/>
  <c r="BZ273" i="1"/>
  <c r="CA273" i="1"/>
  <c r="CB273" i="1"/>
  <c r="CC273" i="1"/>
  <c r="CD273" i="1"/>
  <c r="CE273" i="1"/>
  <c r="CF273" i="1"/>
  <c r="CG273" i="1"/>
  <c r="CH273" i="1"/>
  <c r="CI273" i="1"/>
  <c r="CJ273" i="1"/>
  <c r="CK273" i="1"/>
  <c r="CL273" i="1"/>
  <c r="CM273" i="1"/>
  <c r="CN273" i="1"/>
  <c r="BN274" i="1"/>
  <c r="BO274" i="1"/>
  <c r="BP274" i="1"/>
  <c r="BQ274" i="1"/>
  <c r="BR274" i="1"/>
  <c r="BS274" i="1"/>
  <c r="BT274" i="1"/>
  <c r="BU274" i="1"/>
  <c r="BV274" i="1"/>
  <c r="BW274" i="1"/>
  <c r="BX274" i="1"/>
  <c r="BY274" i="1"/>
  <c r="BZ274" i="1"/>
  <c r="CA274" i="1"/>
  <c r="CB274" i="1"/>
  <c r="CC274" i="1"/>
  <c r="CD274" i="1"/>
  <c r="CE274" i="1"/>
  <c r="CF274" i="1"/>
  <c r="CG274" i="1"/>
  <c r="CH274" i="1"/>
  <c r="CI274" i="1"/>
  <c r="CJ274" i="1"/>
  <c r="CK274" i="1"/>
  <c r="CL274" i="1"/>
  <c r="CM274" i="1"/>
  <c r="CN274" i="1"/>
  <c r="BN275" i="1"/>
  <c r="BO275" i="1"/>
  <c r="BP275" i="1"/>
  <c r="BQ275" i="1"/>
  <c r="BR275" i="1"/>
  <c r="BS275" i="1"/>
  <c r="BT275" i="1"/>
  <c r="BU275" i="1"/>
  <c r="BV275" i="1"/>
  <c r="BW275" i="1"/>
  <c r="BX275" i="1"/>
  <c r="BY275" i="1"/>
  <c r="BZ275" i="1"/>
  <c r="CA275" i="1"/>
  <c r="CB275" i="1"/>
  <c r="CC275" i="1"/>
  <c r="CD275" i="1"/>
  <c r="CE275" i="1"/>
  <c r="CF275" i="1"/>
  <c r="CG275" i="1"/>
  <c r="CH275" i="1"/>
  <c r="CI275" i="1"/>
  <c r="CJ275" i="1"/>
  <c r="CK275" i="1"/>
  <c r="CL275" i="1"/>
  <c r="CM275" i="1"/>
  <c r="CN275" i="1"/>
  <c r="BN276" i="1"/>
  <c r="BO276" i="1"/>
  <c r="BP276" i="1"/>
  <c r="BQ276" i="1"/>
  <c r="BR276" i="1"/>
  <c r="BS276" i="1"/>
  <c r="BT276" i="1"/>
  <c r="BU276" i="1"/>
  <c r="BV276" i="1"/>
  <c r="BW276" i="1"/>
  <c r="BX276" i="1"/>
  <c r="BY276" i="1"/>
  <c r="BZ276" i="1"/>
  <c r="CA276" i="1"/>
  <c r="CB276" i="1"/>
  <c r="CC276" i="1"/>
  <c r="CD276" i="1"/>
  <c r="CE276" i="1"/>
  <c r="CF276" i="1"/>
  <c r="CG276" i="1"/>
  <c r="CH276" i="1"/>
  <c r="CI276" i="1"/>
  <c r="CJ276" i="1"/>
  <c r="CK276" i="1"/>
  <c r="CL276" i="1"/>
  <c r="CM276" i="1"/>
  <c r="CN276" i="1"/>
  <c r="BN277" i="1"/>
  <c r="BO277" i="1"/>
  <c r="BP277" i="1"/>
  <c r="BQ277" i="1"/>
  <c r="BR277" i="1"/>
  <c r="BS277" i="1"/>
  <c r="BT277" i="1"/>
  <c r="BU277" i="1"/>
  <c r="BV277" i="1"/>
  <c r="BW277" i="1"/>
  <c r="BX277" i="1"/>
  <c r="BY277" i="1"/>
  <c r="BZ277" i="1"/>
  <c r="CA277" i="1"/>
  <c r="CB277" i="1"/>
  <c r="CC277" i="1"/>
  <c r="CD277" i="1"/>
  <c r="CE277" i="1"/>
  <c r="CF277" i="1"/>
  <c r="CG277" i="1"/>
  <c r="CH277" i="1"/>
  <c r="CI277" i="1"/>
  <c r="CJ277" i="1"/>
  <c r="CK277" i="1"/>
  <c r="CL277" i="1"/>
  <c r="CM277" i="1"/>
  <c r="CN277" i="1"/>
  <c r="BN278" i="1"/>
  <c r="BO278" i="1"/>
  <c r="BP278" i="1"/>
  <c r="BQ278" i="1"/>
  <c r="BR278" i="1"/>
  <c r="BS278" i="1"/>
  <c r="BT278" i="1"/>
  <c r="BU278" i="1"/>
  <c r="BV278" i="1"/>
  <c r="BW278" i="1"/>
  <c r="BX278" i="1"/>
  <c r="BY278" i="1"/>
  <c r="BZ278" i="1"/>
  <c r="CA278" i="1"/>
  <c r="CB278" i="1"/>
  <c r="CC278" i="1"/>
  <c r="CD278" i="1"/>
  <c r="CE278" i="1"/>
  <c r="CF278" i="1"/>
  <c r="CG278" i="1"/>
  <c r="CH278" i="1"/>
  <c r="CI278" i="1"/>
  <c r="CJ278" i="1"/>
  <c r="CK278" i="1"/>
  <c r="CL278" i="1"/>
  <c r="CM278" i="1"/>
  <c r="CN278" i="1"/>
  <c r="BN279" i="1"/>
  <c r="BO279" i="1"/>
  <c r="BP279" i="1"/>
  <c r="BQ279" i="1"/>
  <c r="BR279" i="1"/>
  <c r="BS279" i="1"/>
  <c r="BT279" i="1"/>
  <c r="BU279" i="1"/>
  <c r="BV279" i="1"/>
  <c r="BW279" i="1"/>
  <c r="BX279" i="1"/>
  <c r="BY279" i="1"/>
  <c r="BZ279" i="1"/>
  <c r="CA279" i="1"/>
  <c r="CB279" i="1"/>
  <c r="CC279" i="1"/>
  <c r="CD279" i="1"/>
  <c r="CE279" i="1"/>
  <c r="CF279" i="1"/>
  <c r="CG279" i="1"/>
  <c r="CH279" i="1"/>
  <c r="CI279" i="1"/>
  <c r="CJ279" i="1"/>
  <c r="CK279" i="1"/>
  <c r="CL279" i="1"/>
  <c r="CM279" i="1"/>
  <c r="CN279" i="1"/>
  <c r="BN280" i="1"/>
  <c r="BO280" i="1"/>
  <c r="BP280" i="1"/>
  <c r="BQ280" i="1"/>
  <c r="BR280" i="1"/>
  <c r="BS280" i="1"/>
  <c r="BT280" i="1"/>
  <c r="BU280" i="1"/>
  <c r="BV280" i="1"/>
  <c r="BW280" i="1"/>
  <c r="BX280" i="1"/>
  <c r="BY280" i="1"/>
  <c r="BZ280" i="1"/>
  <c r="CA280" i="1"/>
  <c r="CB280" i="1"/>
  <c r="CC280" i="1"/>
  <c r="CD280" i="1"/>
  <c r="CE280" i="1"/>
  <c r="CF280" i="1"/>
  <c r="CG280" i="1"/>
  <c r="CH280" i="1"/>
  <c r="CI280" i="1"/>
  <c r="CJ280" i="1"/>
  <c r="CK280" i="1"/>
  <c r="CL280" i="1"/>
  <c r="CM280" i="1"/>
  <c r="CN280" i="1"/>
  <c r="BN281" i="1"/>
  <c r="BO281" i="1"/>
  <c r="BP281" i="1"/>
  <c r="BQ281" i="1"/>
  <c r="BR281" i="1"/>
  <c r="BS281" i="1"/>
  <c r="BT281" i="1"/>
  <c r="BU281" i="1"/>
  <c r="BV281" i="1"/>
  <c r="BW281" i="1"/>
  <c r="BX281" i="1"/>
  <c r="BY281" i="1"/>
  <c r="BZ281" i="1"/>
  <c r="CA281" i="1"/>
  <c r="CB281" i="1"/>
  <c r="CC281" i="1"/>
  <c r="CD281" i="1"/>
  <c r="CE281" i="1"/>
  <c r="CF281" i="1"/>
  <c r="CG281" i="1"/>
  <c r="CH281" i="1"/>
  <c r="CI281" i="1"/>
  <c r="CJ281" i="1"/>
  <c r="CK281" i="1"/>
  <c r="CL281" i="1"/>
  <c r="CM281" i="1"/>
  <c r="CN281" i="1"/>
  <c r="BN282" i="1"/>
  <c r="BO282" i="1"/>
  <c r="BP282" i="1"/>
  <c r="BQ282" i="1"/>
  <c r="BR282" i="1"/>
  <c r="BS282" i="1"/>
  <c r="BT282" i="1"/>
  <c r="BU282" i="1"/>
  <c r="BV282" i="1"/>
  <c r="BW282" i="1"/>
  <c r="BX282" i="1"/>
  <c r="BY282" i="1"/>
  <c r="BZ282" i="1"/>
  <c r="CA282" i="1"/>
  <c r="CB282" i="1"/>
  <c r="CC282" i="1"/>
  <c r="CD282" i="1"/>
  <c r="CE282" i="1"/>
  <c r="CF282" i="1"/>
  <c r="CG282" i="1"/>
  <c r="CH282" i="1"/>
  <c r="CI282" i="1"/>
  <c r="CJ282" i="1"/>
  <c r="CK282" i="1"/>
  <c r="CL282" i="1"/>
  <c r="CM282" i="1"/>
  <c r="CN282" i="1"/>
  <c r="BN283" i="1"/>
  <c r="BO283" i="1"/>
  <c r="BP283" i="1"/>
  <c r="BQ283" i="1"/>
  <c r="BR283" i="1"/>
  <c r="BS283" i="1"/>
  <c r="BT283" i="1"/>
  <c r="BU283" i="1"/>
  <c r="BV283" i="1"/>
  <c r="BW283" i="1"/>
  <c r="BX283" i="1"/>
  <c r="BY283" i="1"/>
  <c r="BZ283" i="1"/>
  <c r="CA283" i="1"/>
  <c r="CB283" i="1"/>
  <c r="CC283" i="1"/>
  <c r="CD283" i="1"/>
  <c r="CE283" i="1"/>
  <c r="CF283" i="1"/>
  <c r="CG283" i="1"/>
  <c r="CH283" i="1"/>
  <c r="CI283" i="1"/>
  <c r="CJ283" i="1"/>
  <c r="CK283" i="1"/>
  <c r="CL283" i="1"/>
  <c r="CM283" i="1"/>
  <c r="CN283" i="1"/>
  <c r="BN284" i="1"/>
  <c r="BO284" i="1"/>
  <c r="BP284" i="1"/>
  <c r="BQ284" i="1"/>
  <c r="BR284" i="1"/>
  <c r="BS284" i="1"/>
  <c r="BT284" i="1"/>
  <c r="BU284" i="1"/>
  <c r="BV284" i="1"/>
  <c r="BW284" i="1"/>
  <c r="BX284" i="1"/>
  <c r="BY284" i="1"/>
  <c r="BZ284" i="1"/>
  <c r="CA284" i="1"/>
  <c r="CB284" i="1"/>
  <c r="CC284" i="1"/>
  <c r="CD284" i="1"/>
  <c r="CE284" i="1"/>
  <c r="CF284" i="1"/>
  <c r="CG284" i="1"/>
  <c r="CH284" i="1"/>
  <c r="CI284" i="1"/>
  <c r="CJ284" i="1"/>
  <c r="CK284" i="1"/>
  <c r="CL284" i="1"/>
  <c r="CM284" i="1"/>
  <c r="CN284" i="1"/>
  <c r="BN285" i="1"/>
  <c r="BO285" i="1"/>
  <c r="BP285" i="1"/>
  <c r="BQ285" i="1"/>
  <c r="BR285" i="1"/>
  <c r="BS285" i="1"/>
  <c r="BT285" i="1"/>
  <c r="BU285" i="1"/>
  <c r="BV285" i="1"/>
  <c r="BW285" i="1"/>
  <c r="BX285" i="1"/>
  <c r="BY285" i="1"/>
  <c r="BZ285" i="1"/>
  <c r="CA285" i="1"/>
  <c r="CB285" i="1"/>
  <c r="CC285" i="1"/>
  <c r="CD285" i="1"/>
  <c r="CE285" i="1"/>
  <c r="CF285" i="1"/>
  <c r="CG285" i="1"/>
  <c r="CH285" i="1"/>
  <c r="CI285" i="1"/>
  <c r="CJ285" i="1"/>
  <c r="CK285" i="1"/>
  <c r="CL285" i="1"/>
  <c r="CM285" i="1"/>
  <c r="CN285" i="1"/>
  <c r="BN286" i="1"/>
  <c r="BO286" i="1"/>
  <c r="BP286" i="1"/>
  <c r="BQ286" i="1"/>
  <c r="BR286" i="1"/>
  <c r="BS286" i="1"/>
  <c r="BT286" i="1"/>
  <c r="BU286" i="1"/>
  <c r="BV286" i="1"/>
  <c r="BW286" i="1"/>
  <c r="BX286" i="1"/>
  <c r="BY286" i="1"/>
  <c r="BZ286" i="1"/>
  <c r="CA286" i="1"/>
  <c r="CB286" i="1"/>
  <c r="CC286" i="1"/>
  <c r="CD286" i="1"/>
  <c r="CE286" i="1"/>
  <c r="CF286" i="1"/>
  <c r="CG286" i="1"/>
  <c r="CH286" i="1"/>
  <c r="CI286" i="1"/>
  <c r="CJ286" i="1"/>
  <c r="CK286" i="1"/>
  <c r="CL286" i="1"/>
  <c r="CM286" i="1"/>
  <c r="CN286" i="1"/>
  <c r="BN287" i="1"/>
  <c r="BO287" i="1"/>
  <c r="BP287" i="1"/>
  <c r="BQ287" i="1"/>
  <c r="BR287" i="1"/>
  <c r="BS287" i="1"/>
  <c r="BT287" i="1"/>
  <c r="BU287" i="1"/>
  <c r="BV287" i="1"/>
  <c r="BW287" i="1"/>
  <c r="BX287" i="1"/>
  <c r="BY287" i="1"/>
  <c r="BZ287" i="1"/>
  <c r="CA287" i="1"/>
  <c r="CB287" i="1"/>
  <c r="CC287" i="1"/>
  <c r="CD287" i="1"/>
  <c r="CE287" i="1"/>
  <c r="CF287" i="1"/>
  <c r="CG287" i="1"/>
  <c r="CH287" i="1"/>
  <c r="CI287" i="1"/>
  <c r="CJ287" i="1"/>
  <c r="CK287" i="1"/>
  <c r="CL287" i="1"/>
  <c r="CM287" i="1"/>
  <c r="CN287" i="1"/>
  <c r="BN288" i="1"/>
  <c r="BO288" i="1"/>
  <c r="BP288" i="1"/>
  <c r="BQ288" i="1"/>
  <c r="BR288" i="1"/>
  <c r="BS288" i="1"/>
  <c r="BT288" i="1"/>
  <c r="BU288" i="1"/>
  <c r="BV288" i="1"/>
  <c r="BW288" i="1"/>
  <c r="BX288" i="1"/>
  <c r="BY288" i="1"/>
  <c r="BZ288" i="1"/>
  <c r="CA288" i="1"/>
  <c r="CB288" i="1"/>
  <c r="CC288" i="1"/>
  <c r="CD288" i="1"/>
  <c r="CE288" i="1"/>
  <c r="CF288" i="1"/>
  <c r="CG288" i="1"/>
  <c r="CH288" i="1"/>
  <c r="CI288" i="1"/>
  <c r="CJ288" i="1"/>
  <c r="CK288" i="1"/>
  <c r="CL288" i="1"/>
  <c r="CM288" i="1"/>
  <c r="CN288" i="1"/>
  <c r="BN289" i="1"/>
  <c r="BO289" i="1"/>
  <c r="BP289" i="1"/>
  <c r="BQ289" i="1"/>
  <c r="BR289" i="1"/>
  <c r="BS289" i="1"/>
  <c r="BT289" i="1"/>
  <c r="BU289" i="1"/>
  <c r="BV289" i="1"/>
  <c r="BW289" i="1"/>
  <c r="BX289" i="1"/>
  <c r="BY289" i="1"/>
  <c r="BZ289" i="1"/>
  <c r="CA289" i="1"/>
  <c r="CB289" i="1"/>
  <c r="CC289" i="1"/>
  <c r="CD289" i="1"/>
  <c r="CE289" i="1"/>
  <c r="CF289" i="1"/>
  <c r="CG289" i="1"/>
  <c r="CH289" i="1"/>
  <c r="CI289" i="1"/>
  <c r="CJ289" i="1"/>
  <c r="CK289" i="1"/>
  <c r="CL289" i="1"/>
  <c r="CM289" i="1"/>
  <c r="CN289" i="1"/>
  <c r="BN290" i="1"/>
  <c r="BO290" i="1"/>
  <c r="BP290" i="1"/>
  <c r="BQ290" i="1"/>
  <c r="BR290" i="1"/>
  <c r="BS290" i="1"/>
  <c r="BT290" i="1"/>
  <c r="BU290" i="1"/>
  <c r="BV290" i="1"/>
  <c r="BW290" i="1"/>
  <c r="BX290" i="1"/>
  <c r="BY290" i="1"/>
  <c r="BZ290" i="1"/>
  <c r="CA290" i="1"/>
  <c r="CB290" i="1"/>
  <c r="CC290" i="1"/>
  <c r="CD290" i="1"/>
  <c r="CE290" i="1"/>
  <c r="CF290" i="1"/>
  <c r="CG290" i="1"/>
  <c r="CH290" i="1"/>
  <c r="CI290" i="1"/>
  <c r="CJ290" i="1"/>
  <c r="CK290" i="1"/>
  <c r="CL290" i="1"/>
  <c r="CM290" i="1"/>
  <c r="CN290" i="1"/>
  <c r="BN291" i="1"/>
  <c r="BO291" i="1"/>
  <c r="BP291" i="1"/>
  <c r="BQ291" i="1"/>
  <c r="BR291" i="1"/>
  <c r="BS291" i="1"/>
  <c r="BT291" i="1"/>
  <c r="BU291" i="1"/>
  <c r="BV291" i="1"/>
  <c r="BW291" i="1"/>
  <c r="BX291" i="1"/>
  <c r="BY291" i="1"/>
  <c r="BZ291" i="1"/>
  <c r="CA291" i="1"/>
  <c r="CB291" i="1"/>
  <c r="CC291" i="1"/>
  <c r="CD291" i="1"/>
  <c r="CE291" i="1"/>
  <c r="CF291" i="1"/>
  <c r="CG291" i="1"/>
  <c r="CH291" i="1"/>
  <c r="CI291" i="1"/>
  <c r="CJ291" i="1"/>
  <c r="CK291" i="1"/>
  <c r="CL291" i="1"/>
  <c r="CM291" i="1"/>
  <c r="CN291" i="1"/>
  <c r="BN292" i="1"/>
  <c r="BO292" i="1"/>
  <c r="BP292" i="1"/>
  <c r="BQ292" i="1"/>
  <c r="BR292" i="1"/>
  <c r="BS292" i="1"/>
  <c r="BT292" i="1"/>
  <c r="BU292" i="1"/>
  <c r="BV292" i="1"/>
  <c r="BW292" i="1"/>
  <c r="BX292" i="1"/>
  <c r="BY292" i="1"/>
  <c r="BZ292" i="1"/>
  <c r="CA292" i="1"/>
  <c r="CB292" i="1"/>
  <c r="CC292" i="1"/>
  <c r="CD292" i="1"/>
  <c r="CE292" i="1"/>
  <c r="CF292" i="1"/>
  <c r="CG292" i="1"/>
  <c r="CH292" i="1"/>
  <c r="CI292" i="1"/>
  <c r="CJ292" i="1"/>
  <c r="CK292" i="1"/>
  <c r="CL292" i="1"/>
  <c r="CM292" i="1"/>
  <c r="CN292" i="1"/>
  <c r="BN293" i="1"/>
  <c r="BO293" i="1"/>
  <c r="BP293" i="1"/>
  <c r="BQ293" i="1"/>
  <c r="BR293" i="1"/>
  <c r="BS293" i="1"/>
  <c r="BT293" i="1"/>
  <c r="BU293" i="1"/>
  <c r="BV293" i="1"/>
  <c r="BW293" i="1"/>
  <c r="BX293" i="1"/>
  <c r="BY293" i="1"/>
  <c r="BZ293" i="1"/>
  <c r="CA293" i="1"/>
  <c r="CB293" i="1"/>
  <c r="CC293" i="1"/>
  <c r="CD293" i="1"/>
  <c r="CE293" i="1"/>
  <c r="CF293" i="1"/>
  <c r="CG293" i="1"/>
  <c r="CH293" i="1"/>
  <c r="CI293" i="1"/>
  <c r="CJ293" i="1"/>
  <c r="CK293" i="1"/>
  <c r="CL293" i="1"/>
  <c r="CM293" i="1"/>
  <c r="CN293" i="1"/>
  <c r="BN294" i="1"/>
  <c r="BO294" i="1"/>
  <c r="BP294" i="1"/>
  <c r="BQ294" i="1"/>
  <c r="BR294" i="1"/>
  <c r="BS294" i="1"/>
  <c r="BT294" i="1"/>
  <c r="BU294" i="1"/>
  <c r="BV294" i="1"/>
  <c r="BW294" i="1"/>
  <c r="BX294" i="1"/>
  <c r="BY294" i="1"/>
  <c r="BZ294" i="1"/>
  <c r="CA294" i="1"/>
  <c r="CB294" i="1"/>
  <c r="CC294" i="1"/>
  <c r="CD294" i="1"/>
  <c r="CE294" i="1"/>
  <c r="CF294" i="1"/>
  <c r="CG294" i="1"/>
  <c r="CH294" i="1"/>
  <c r="CI294" i="1"/>
  <c r="CJ294" i="1"/>
  <c r="CK294" i="1"/>
  <c r="CL294" i="1"/>
  <c r="CM294" i="1"/>
  <c r="CN294" i="1"/>
  <c r="BN295" i="1"/>
  <c r="BO295" i="1"/>
  <c r="BP295" i="1"/>
  <c r="BQ295" i="1"/>
  <c r="BR295" i="1"/>
  <c r="BS295" i="1"/>
  <c r="BT295" i="1"/>
  <c r="BU295" i="1"/>
  <c r="BV295" i="1"/>
  <c r="BW295" i="1"/>
  <c r="BX295" i="1"/>
  <c r="BY295" i="1"/>
  <c r="BZ295" i="1"/>
  <c r="CA295" i="1"/>
  <c r="CB295" i="1"/>
  <c r="CC295" i="1"/>
  <c r="CD295" i="1"/>
  <c r="CE295" i="1"/>
  <c r="CF295" i="1"/>
  <c r="CG295" i="1"/>
  <c r="CH295" i="1"/>
  <c r="CI295" i="1"/>
  <c r="CJ295" i="1"/>
  <c r="CK295" i="1"/>
  <c r="CL295" i="1"/>
  <c r="CM295" i="1"/>
  <c r="CN295" i="1"/>
  <c r="BN296" i="1"/>
  <c r="BO296" i="1"/>
  <c r="BP296" i="1"/>
  <c r="BQ296" i="1"/>
  <c r="BR296" i="1"/>
  <c r="BS296" i="1"/>
  <c r="BT296" i="1"/>
  <c r="BU296" i="1"/>
  <c r="BV296" i="1"/>
  <c r="BW296" i="1"/>
  <c r="BX296" i="1"/>
  <c r="BY296" i="1"/>
  <c r="BZ296" i="1"/>
  <c r="CA296" i="1"/>
  <c r="CB296" i="1"/>
  <c r="CC296" i="1"/>
  <c r="CD296" i="1"/>
  <c r="CE296" i="1"/>
  <c r="CF296" i="1"/>
  <c r="CG296" i="1"/>
  <c r="CH296" i="1"/>
  <c r="CI296" i="1"/>
  <c r="CJ296" i="1"/>
  <c r="CK296" i="1"/>
  <c r="CL296" i="1"/>
  <c r="CM296" i="1"/>
  <c r="CN296" i="1"/>
  <c r="BN297" i="1"/>
  <c r="BO297" i="1"/>
  <c r="BP297" i="1"/>
  <c r="BQ297" i="1"/>
  <c r="BR297" i="1"/>
  <c r="BS297" i="1"/>
  <c r="BT297" i="1"/>
  <c r="BU297" i="1"/>
  <c r="BV297" i="1"/>
  <c r="BW297" i="1"/>
  <c r="BX297" i="1"/>
  <c r="BY297" i="1"/>
  <c r="BZ297" i="1"/>
  <c r="CA297" i="1"/>
  <c r="CB297" i="1"/>
  <c r="CC297" i="1"/>
  <c r="CD297" i="1"/>
  <c r="CE297" i="1"/>
  <c r="CF297" i="1"/>
  <c r="CG297" i="1"/>
  <c r="CH297" i="1"/>
  <c r="CI297" i="1"/>
  <c r="CJ297" i="1"/>
  <c r="CK297" i="1"/>
  <c r="CL297" i="1"/>
  <c r="CM297" i="1"/>
  <c r="CN297" i="1"/>
  <c r="BN298" i="1"/>
  <c r="BO298" i="1"/>
  <c r="BP298" i="1"/>
  <c r="BQ298" i="1"/>
  <c r="BR298" i="1"/>
  <c r="BS298" i="1"/>
  <c r="BT298" i="1"/>
  <c r="BU298" i="1"/>
  <c r="BV298" i="1"/>
  <c r="BW298" i="1"/>
  <c r="BX298" i="1"/>
  <c r="BY298" i="1"/>
  <c r="BZ298" i="1"/>
  <c r="CA298" i="1"/>
  <c r="CB298" i="1"/>
  <c r="CC298" i="1"/>
  <c r="CD298" i="1"/>
  <c r="CE298" i="1"/>
  <c r="CF298" i="1"/>
  <c r="CG298" i="1"/>
  <c r="CH298" i="1"/>
  <c r="CI298" i="1"/>
  <c r="CJ298" i="1"/>
  <c r="CK298" i="1"/>
  <c r="CL298" i="1"/>
  <c r="CM298" i="1"/>
  <c r="CN298" i="1"/>
  <c r="BN299" i="1"/>
  <c r="BO299" i="1"/>
  <c r="BP299" i="1"/>
  <c r="BQ299" i="1"/>
  <c r="BR299" i="1"/>
  <c r="BS299" i="1"/>
  <c r="BT299" i="1"/>
  <c r="BU299" i="1"/>
  <c r="BV299" i="1"/>
  <c r="BW299" i="1"/>
  <c r="BX299" i="1"/>
  <c r="BY299" i="1"/>
  <c r="BZ299" i="1"/>
  <c r="CA299" i="1"/>
  <c r="CB299" i="1"/>
  <c r="CC299" i="1"/>
  <c r="CD299" i="1"/>
  <c r="CE299" i="1"/>
  <c r="CF299" i="1"/>
  <c r="CG299" i="1"/>
  <c r="CH299" i="1"/>
  <c r="CI299" i="1"/>
  <c r="CJ299" i="1"/>
  <c r="CK299" i="1"/>
  <c r="CL299" i="1"/>
  <c r="CM299" i="1"/>
  <c r="CN299" i="1"/>
  <c r="BN300" i="1"/>
  <c r="BO300" i="1"/>
  <c r="BP300" i="1"/>
  <c r="BQ300" i="1"/>
  <c r="BR300" i="1"/>
  <c r="BS300" i="1"/>
  <c r="BT300" i="1"/>
  <c r="BU300" i="1"/>
  <c r="BV300" i="1"/>
  <c r="BW300" i="1"/>
  <c r="BX300" i="1"/>
  <c r="BY300" i="1"/>
  <c r="BZ300" i="1"/>
  <c r="CA300" i="1"/>
  <c r="CB300" i="1"/>
  <c r="CC300" i="1"/>
  <c r="CD300" i="1"/>
  <c r="CE300" i="1"/>
  <c r="CF300" i="1"/>
  <c r="CG300" i="1"/>
  <c r="CH300" i="1"/>
  <c r="CI300" i="1"/>
  <c r="CJ300" i="1"/>
  <c r="CK300" i="1"/>
  <c r="CL300" i="1"/>
  <c r="CM300" i="1"/>
  <c r="CN300" i="1"/>
  <c r="BN301" i="1"/>
  <c r="BO301" i="1"/>
  <c r="BP301" i="1"/>
  <c r="BQ301" i="1"/>
  <c r="BR301" i="1"/>
  <c r="BS301" i="1"/>
  <c r="BT301" i="1"/>
  <c r="BU301" i="1"/>
  <c r="BV301" i="1"/>
  <c r="BW301" i="1"/>
  <c r="BX301" i="1"/>
  <c r="BY301" i="1"/>
  <c r="BZ301" i="1"/>
  <c r="CA301" i="1"/>
  <c r="CB301" i="1"/>
  <c r="CC301" i="1"/>
  <c r="CD301" i="1"/>
  <c r="CE301" i="1"/>
  <c r="CF301" i="1"/>
  <c r="CG301" i="1"/>
  <c r="CH301" i="1"/>
  <c r="CI301" i="1"/>
  <c r="CJ301" i="1"/>
  <c r="CK301" i="1"/>
  <c r="CL301" i="1"/>
  <c r="CM301" i="1"/>
  <c r="CN301" i="1"/>
  <c r="BN302" i="1"/>
  <c r="BO302" i="1"/>
  <c r="BP302" i="1"/>
  <c r="BQ302" i="1"/>
  <c r="BR302" i="1"/>
  <c r="BS302" i="1"/>
  <c r="BT302" i="1"/>
  <c r="BU302" i="1"/>
  <c r="BV302" i="1"/>
  <c r="BW302" i="1"/>
  <c r="BX302" i="1"/>
  <c r="BY302" i="1"/>
  <c r="BZ302" i="1"/>
  <c r="CA302" i="1"/>
  <c r="CB302" i="1"/>
  <c r="CC302" i="1"/>
  <c r="CD302" i="1"/>
  <c r="CE302" i="1"/>
  <c r="CF302" i="1"/>
  <c r="CG302" i="1"/>
  <c r="CH302" i="1"/>
  <c r="CI302" i="1"/>
  <c r="CJ302" i="1"/>
  <c r="CK302" i="1"/>
  <c r="CL302" i="1"/>
  <c r="CM302" i="1"/>
  <c r="CN302" i="1"/>
  <c r="BN303" i="1"/>
  <c r="BO303" i="1"/>
  <c r="BP303" i="1"/>
  <c r="BQ303" i="1"/>
  <c r="BR303" i="1"/>
  <c r="BS303" i="1"/>
  <c r="BT303" i="1"/>
  <c r="BU303" i="1"/>
  <c r="BV303" i="1"/>
  <c r="BW303" i="1"/>
  <c r="BX303" i="1"/>
  <c r="BY303" i="1"/>
  <c r="BZ303" i="1"/>
  <c r="CA303" i="1"/>
  <c r="CB303" i="1"/>
  <c r="CC303" i="1"/>
  <c r="CD303" i="1"/>
  <c r="CE303" i="1"/>
  <c r="CF303" i="1"/>
  <c r="CG303" i="1"/>
  <c r="CH303" i="1"/>
  <c r="CI303" i="1"/>
  <c r="CJ303" i="1"/>
  <c r="CK303" i="1"/>
  <c r="CL303" i="1"/>
  <c r="CM303" i="1"/>
  <c r="CN303" i="1"/>
  <c r="BN304" i="1"/>
  <c r="BO304" i="1"/>
  <c r="BP304" i="1"/>
  <c r="BQ304" i="1"/>
  <c r="BR304" i="1"/>
  <c r="BS304" i="1"/>
  <c r="BT304" i="1"/>
  <c r="BU304" i="1"/>
  <c r="BV304" i="1"/>
  <c r="BW304" i="1"/>
  <c r="BX304" i="1"/>
  <c r="BY304" i="1"/>
  <c r="BZ304" i="1"/>
  <c r="CA304" i="1"/>
  <c r="CB304" i="1"/>
  <c r="CC304" i="1"/>
  <c r="CD304" i="1"/>
  <c r="CE304" i="1"/>
  <c r="CF304" i="1"/>
  <c r="CG304" i="1"/>
  <c r="CH304" i="1"/>
  <c r="CI304" i="1"/>
  <c r="CJ304" i="1"/>
  <c r="CK304" i="1"/>
  <c r="CL304" i="1"/>
  <c r="CM304" i="1"/>
  <c r="CN304" i="1"/>
  <c r="BN305" i="1"/>
  <c r="BO305" i="1"/>
  <c r="BP305" i="1"/>
  <c r="BQ305" i="1"/>
  <c r="BR305" i="1"/>
  <c r="BS305" i="1"/>
  <c r="BT305" i="1"/>
  <c r="BU305" i="1"/>
  <c r="BV305" i="1"/>
  <c r="BW305" i="1"/>
  <c r="BX305" i="1"/>
  <c r="BY305" i="1"/>
  <c r="BZ305" i="1"/>
  <c r="CA305" i="1"/>
  <c r="CB305" i="1"/>
  <c r="CC305" i="1"/>
  <c r="CD305" i="1"/>
  <c r="CE305" i="1"/>
  <c r="CF305" i="1"/>
  <c r="CG305" i="1"/>
  <c r="CH305" i="1"/>
  <c r="CI305" i="1"/>
  <c r="CJ305" i="1"/>
  <c r="CK305" i="1"/>
  <c r="CL305" i="1"/>
  <c r="CM305" i="1"/>
  <c r="CN305" i="1"/>
  <c r="BN306" i="1"/>
  <c r="BO306" i="1"/>
  <c r="BP306" i="1"/>
  <c r="BQ306" i="1"/>
  <c r="BR306" i="1"/>
  <c r="BS306" i="1"/>
  <c r="BT306" i="1"/>
  <c r="BU306" i="1"/>
  <c r="BV306" i="1"/>
  <c r="BW306" i="1"/>
  <c r="BX306" i="1"/>
  <c r="BY306" i="1"/>
  <c r="BZ306" i="1"/>
  <c r="CA306" i="1"/>
  <c r="CB306" i="1"/>
  <c r="CC306" i="1"/>
  <c r="CD306" i="1"/>
  <c r="CE306" i="1"/>
  <c r="CF306" i="1"/>
  <c r="CG306" i="1"/>
  <c r="CH306" i="1"/>
  <c r="CI306" i="1"/>
  <c r="CJ306" i="1"/>
  <c r="CK306" i="1"/>
  <c r="CL306" i="1"/>
  <c r="CM306" i="1"/>
  <c r="CN306" i="1"/>
  <c r="BN307" i="1"/>
  <c r="BO307" i="1"/>
  <c r="BP307" i="1"/>
  <c r="BQ307" i="1"/>
  <c r="BR307" i="1"/>
  <c r="BS307" i="1"/>
  <c r="BT307" i="1"/>
  <c r="BU307" i="1"/>
  <c r="BV307" i="1"/>
  <c r="BW307" i="1"/>
  <c r="BX307" i="1"/>
  <c r="BY307" i="1"/>
  <c r="BZ307" i="1"/>
  <c r="CA307" i="1"/>
  <c r="CB307" i="1"/>
  <c r="CC307" i="1"/>
  <c r="CD307" i="1"/>
  <c r="CE307" i="1"/>
  <c r="CF307" i="1"/>
  <c r="CG307" i="1"/>
  <c r="CH307" i="1"/>
  <c r="CI307" i="1"/>
  <c r="CJ307" i="1"/>
  <c r="CK307" i="1"/>
  <c r="CL307" i="1"/>
  <c r="CM307" i="1"/>
  <c r="CN307" i="1"/>
  <c r="BN308" i="1"/>
  <c r="BO308" i="1"/>
  <c r="BP308" i="1"/>
  <c r="BQ308" i="1"/>
  <c r="BR308" i="1"/>
  <c r="BS308" i="1"/>
  <c r="BT308" i="1"/>
  <c r="BU308" i="1"/>
  <c r="BV308" i="1"/>
  <c r="BW308" i="1"/>
  <c r="BX308" i="1"/>
  <c r="BY308" i="1"/>
  <c r="BZ308" i="1"/>
  <c r="CA308" i="1"/>
  <c r="CB308" i="1"/>
  <c r="CC308" i="1"/>
  <c r="CD308" i="1"/>
  <c r="CE308" i="1"/>
  <c r="CF308" i="1"/>
  <c r="CG308" i="1"/>
  <c r="CH308" i="1"/>
  <c r="CI308" i="1"/>
  <c r="CJ308" i="1"/>
  <c r="CK308" i="1"/>
  <c r="CL308" i="1"/>
  <c r="CM308" i="1"/>
  <c r="CN308" i="1"/>
  <c r="BN309" i="1"/>
  <c r="BO309" i="1"/>
  <c r="BP309" i="1"/>
  <c r="BQ309" i="1"/>
  <c r="BR309" i="1"/>
  <c r="BS309" i="1"/>
  <c r="BT309" i="1"/>
  <c r="BU309" i="1"/>
  <c r="BV309" i="1"/>
  <c r="BW309" i="1"/>
  <c r="BX309" i="1"/>
  <c r="BY309" i="1"/>
  <c r="BZ309" i="1"/>
  <c r="CA309" i="1"/>
  <c r="CB309" i="1"/>
  <c r="CC309" i="1"/>
  <c r="CD309" i="1"/>
  <c r="CE309" i="1"/>
  <c r="CF309" i="1"/>
  <c r="CG309" i="1"/>
  <c r="CH309" i="1"/>
  <c r="CI309" i="1"/>
  <c r="CJ309" i="1"/>
  <c r="CK309" i="1"/>
  <c r="CL309" i="1"/>
  <c r="CM309" i="1"/>
  <c r="CN309" i="1"/>
  <c r="BN310" i="1"/>
  <c r="BO310" i="1"/>
  <c r="BP310" i="1"/>
  <c r="BQ310" i="1"/>
  <c r="BR310" i="1"/>
  <c r="BS310" i="1"/>
  <c r="BT310" i="1"/>
  <c r="BU310" i="1"/>
  <c r="BV310" i="1"/>
  <c r="BW310" i="1"/>
  <c r="BX310" i="1"/>
  <c r="BY310" i="1"/>
  <c r="BZ310" i="1"/>
  <c r="CA310" i="1"/>
  <c r="CB310" i="1"/>
  <c r="CC310" i="1"/>
  <c r="CD310" i="1"/>
  <c r="CE310" i="1"/>
  <c r="CF310" i="1"/>
  <c r="CG310" i="1"/>
  <c r="CH310" i="1"/>
  <c r="CI310" i="1"/>
  <c r="CJ310" i="1"/>
  <c r="CK310" i="1"/>
  <c r="CL310" i="1"/>
  <c r="CM310" i="1"/>
  <c r="CN310" i="1"/>
  <c r="BN311" i="1"/>
  <c r="BO311" i="1"/>
  <c r="BP311" i="1"/>
  <c r="BQ311" i="1"/>
  <c r="BR311" i="1"/>
  <c r="BS311" i="1"/>
  <c r="BT311" i="1"/>
  <c r="BU311" i="1"/>
  <c r="BV311" i="1"/>
  <c r="BW311" i="1"/>
  <c r="BX311" i="1"/>
  <c r="BY311" i="1"/>
  <c r="BZ311" i="1"/>
  <c r="CA311" i="1"/>
  <c r="CB311" i="1"/>
  <c r="CC311" i="1"/>
  <c r="CD311" i="1"/>
  <c r="CE311" i="1"/>
  <c r="CF311" i="1"/>
  <c r="CG311" i="1"/>
  <c r="CH311" i="1"/>
  <c r="CI311" i="1"/>
  <c r="CJ311" i="1"/>
  <c r="CK311" i="1"/>
  <c r="CL311" i="1"/>
  <c r="CM311" i="1"/>
  <c r="CN311" i="1"/>
  <c r="BN312" i="1"/>
  <c r="BO312" i="1"/>
  <c r="BP312" i="1"/>
  <c r="BQ312" i="1"/>
  <c r="BR312" i="1"/>
  <c r="BS312" i="1"/>
  <c r="BT312" i="1"/>
  <c r="BU312" i="1"/>
  <c r="BV312" i="1"/>
  <c r="BW312" i="1"/>
  <c r="BX312" i="1"/>
  <c r="BY312" i="1"/>
  <c r="BZ312" i="1"/>
  <c r="CA312" i="1"/>
  <c r="CB312" i="1"/>
  <c r="CC312" i="1"/>
  <c r="CD312" i="1"/>
  <c r="CE312" i="1"/>
  <c r="CF312" i="1"/>
  <c r="CG312" i="1"/>
  <c r="CH312" i="1"/>
  <c r="CI312" i="1"/>
  <c r="CJ312" i="1"/>
  <c r="CK312" i="1"/>
  <c r="CL312" i="1"/>
  <c r="CM312" i="1"/>
  <c r="CN312" i="1"/>
  <c r="BN313" i="1"/>
  <c r="BO313" i="1"/>
  <c r="BP313" i="1"/>
  <c r="BQ313" i="1"/>
  <c r="BR313" i="1"/>
  <c r="BS313" i="1"/>
  <c r="BT313" i="1"/>
  <c r="BU313" i="1"/>
  <c r="BV313" i="1"/>
  <c r="BW313" i="1"/>
  <c r="BX313" i="1"/>
  <c r="BY313" i="1"/>
  <c r="BZ313" i="1"/>
  <c r="CA313" i="1"/>
  <c r="CB313" i="1"/>
  <c r="CC313" i="1"/>
  <c r="CD313" i="1"/>
  <c r="CE313" i="1"/>
  <c r="CF313" i="1"/>
  <c r="CG313" i="1"/>
  <c r="CH313" i="1"/>
  <c r="CI313" i="1"/>
  <c r="CJ313" i="1"/>
  <c r="CK313" i="1"/>
  <c r="CL313" i="1"/>
  <c r="CM313" i="1"/>
  <c r="CN313" i="1"/>
  <c r="BN314" i="1"/>
  <c r="BO314" i="1"/>
  <c r="BP314" i="1"/>
  <c r="BQ314" i="1"/>
  <c r="BR314" i="1"/>
  <c r="BS314" i="1"/>
  <c r="BT314" i="1"/>
  <c r="BU314" i="1"/>
  <c r="BV314" i="1"/>
  <c r="BW314" i="1"/>
  <c r="BX314" i="1"/>
  <c r="BY314" i="1"/>
  <c r="BZ314" i="1"/>
  <c r="CA314" i="1"/>
  <c r="CB314" i="1"/>
  <c r="CC314" i="1"/>
  <c r="CD314" i="1"/>
  <c r="CE314" i="1"/>
  <c r="CF314" i="1"/>
  <c r="CG314" i="1"/>
  <c r="CH314" i="1"/>
  <c r="CI314" i="1"/>
  <c r="CJ314" i="1"/>
  <c r="CK314" i="1"/>
  <c r="CL314" i="1"/>
  <c r="CM314" i="1"/>
  <c r="CN314" i="1"/>
  <c r="BN315" i="1"/>
  <c r="BO315" i="1"/>
  <c r="BP315" i="1"/>
  <c r="BQ315" i="1"/>
  <c r="BR315" i="1"/>
  <c r="BS315" i="1"/>
  <c r="BT315" i="1"/>
  <c r="BU315" i="1"/>
  <c r="BV315" i="1"/>
  <c r="BW315" i="1"/>
  <c r="BX315" i="1"/>
  <c r="BY315" i="1"/>
  <c r="BZ315" i="1"/>
  <c r="CA315" i="1"/>
  <c r="CB315" i="1"/>
  <c r="CC315" i="1"/>
  <c r="CD315" i="1"/>
  <c r="CE315" i="1"/>
  <c r="CF315" i="1"/>
  <c r="CG315" i="1"/>
  <c r="CH315" i="1"/>
  <c r="CI315" i="1"/>
  <c r="CJ315" i="1"/>
  <c r="CK315" i="1"/>
  <c r="CL315" i="1"/>
  <c r="CM315" i="1"/>
  <c r="CN315" i="1"/>
  <c r="BN316" i="1"/>
  <c r="BO316" i="1"/>
  <c r="BP316" i="1"/>
  <c r="BQ316" i="1"/>
  <c r="BR316" i="1"/>
  <c r="BS316" i="1"/>
  <c r="BT316" i="1"/>
  <c r="BU316" i="1"/>
  <c r="BV316" i="1"/>
  <c r="BW316" i="1"/>
  <c r="BX316" i="1"/>
  <c r="BY316" i="1"/>
  <c r="BZ316" i="1"/>
  <c r="CA316" i="1"/>
  <c r="CB316" i="1"/>
  <c r="CC316" i="1"/>
  <c r="CD316" i="1"/>
  <c r="CE316" i="1"/>
  <c r="CF316" i="1"/>
  <c r="CG316" i="1"/>
  <c r="CH316" i="1"/>
  <c r="CI316" i="1"/>
  <c r="CJ316" i="1"/>
  <c r="CK316" i="1"/>
  <c r="CL316" i="1"/>
  <c r="CM316" i="1"/>
  <c r="CN316" i="1"/>
  <c r="BN317" i="1"/>
  <c r="BO317" i="1"/>
  <c r="BP317" i="1"/>
  <c r="BQ317" i="1"/>
  <c r="BR317" i="1"/>
  <c r="BS317" i="1"/>
  <c r="BT317" i="1"/>
  <c r="BU317" i="1"/>
  <c r="BV317" i="1"/>
  <c r="BW317" i="1"/>
  <c r="BX317" i="1"/>
  <c r="BY317" i="1"/>
  <c r="BZ317" i="1"/>
  <c r="CA317" i="1"/>
  <c r="CB317" i="1"/>
  <c r="CC317" i="1"/>
  <c r="CD317" i="1"/>
  <c r="CE317" i="1"/>
  <c r="CF317" i="1"/>
  <c r="CG317" i="1"/>
  <c r="CH317" i="1"/>
  <c r="CI317" i="1"/>
  <c r="CJ317" i="1"/>
  <c r="CK317" i="1"/>
  <c r="CL317" i="1"/>
  <c r="CM317" i="1"/>
  <c r="CN317" i="1"/>
  <c r="BN318" i="1"/>
  <c r="BO318" i="1"/>
  <c r="BP318" i="1"/>
  <c r="BQ318" i="1"/>
  <c r="BR318" i="1"/>
  <c r="BS318" i="1"/>
  <c r="BT318" i="1"/>
  <c r="BU318" i="1"/>
  <c r="BV318" i="1"/>
  <c r="BW318" i="1"/>
  <c r="BX318" i="1"/>
  <c r="BY318" i="1"/>
  <c r="BZ318" i="1"/>
  <c r="CA318" i="1"/>
  <c r="CB318" i="1"/>
  <c r="CC318" i="1"/>
  <c r="CD318" i="1"/>
  <c r="CE318" i="1"/>
  <c r="CF318" i="1"/>
  <c r="CG318" i="1"/>
  <c r="CH318" i="1"/>
  <c r="CI318" i="1"/>
  <c r="CJ318" i="1"/>
  <c r="CK318" i="1"/>
  <c r="CL318" i="1"/>
  <c r="CM318" i="1"/>
  <c r="CN318" i="1"/>
  <c r="BN319" i="1"/>
  <c r="BO319" i="1"/>
  <c r="BP319" i="1"/>
  <c r="BQ319" i="1"/>
  <c r="BR319" i="1"/>
  <c r="BS319" i="1"/>
  <c r="BT319" i="1"/>
  <c r="BU319" i="1"/>
  <c r="BV319" i="1"/>
  <c r="BW319" i="1"/>
  <c r="BX319" i="1"/>
  <c r="BY319" i="1"/>
  <c r="BZ319" i="1"/>
  <c r="CA319" i="1"/>
  <c r="CB319" i="1"/>
  <c r="CC319" i="1"/>
  <c r="CD319" i="1"/>
  <c r="CE319" i="1"/>
  <c r="CF319" i="1"/>
  <c r="CG319" i="1"/>
  <c r="CH319" i="1"/>
  <c r="CI319" i="1"/>
  <c r="CJ319" i="1"/>
  <c r="CK319" i="1"/>
  <c r="CL319" i="1"/>
  <c r="CM319" i="1"/>
  <c r="CN319" i="1"/>
  <c r="BN320" i="1"/>
  <c r="BO320" i="1"/>
  <c r="BP320" i="1"/>
  <c r="BQ320" i="1"/>
  <c r="BR320" i="1"/>
  <c r="BS320" i="1"/>
  <c r="BT320" i="1"/>
  <c r="BU320" i="1"/>
  <c r="BV320" i="1"/>
  <c r="BW320" i="1"/>
  <c r="BX320" i="1"/>
  <c r="BY320" i="1"/>
  <c r="BZ320" i="1"/>
  <c r="CA320" i="1"/>
  <c r="CB320" i="1"/>
  <c r="CC320" i="1"/>
  <c r="CD320" i="1"/>
  <c r="CE320" i="1"/>
  <c r="CF320" i="1"/>
  <c r="CG320" i="1"/>
  <c r="CH320" i="1"/>
  <c r="CI320" i="1"/>
  <c r="CJ320" i="1"/>
  <c r="CK320" i="1"/>
  <c r="CL320" i="1"/>
  <c r="CM320" i="1"/>
  <c r="CN320" i="1"/>
  <c r="BN321" i="1"/>
  <c r="BO321" i="1"/>
  <c r="BP321" i="1"/>
  <c r="BQ321" i="1"/>
  <c r="BR321" i="1"/>
  <c r="BS321" i="1"/>
  <c r="BT321" i="1"/>
  <c r="BU321" i="1"/>
  <c r="BV321" i="1"/>
  <c r="BW321" i="1"/>
  <c r="BX321" i="1"/>
  <c r="BY321" i="1"/>
  <c r="BZ321" i="1"/>
  <c r="CA321" i="1"/>
  <c r="CB321" i="1"/>
  <c r="CC321" i="1"/>
  <c r="CD321" i="1"/>
  <c r="CE321" i="1"/>
  <c r="CF321" i="1"/>
  <c r="CG321" i="1"/>
  <c r="CH321" i="1"/>
  <c r="CI321" i="1"/>
  <c r="CJ321" i="1"/>
  <c r="CK321" i="1"/>
  <c r="CL321" i="1"/>
  <c r="CM321" i="1"/>
  <c r="CN321" i="1"/>
  <c r="BN322" i="1"/>
  <c r="BO322" i="1"/>
  <c r="BP322" i="1"/>
  <c r="BQ322" i="1"/>
  <c r="BR322" i="1"/>
  <c r="BS322" i="1"/>
  <c r="BT322" i="1"/>
  <c r="BU322" i="1"/>
  <c r="BV322" i="1"/>
  <c r="BW322" i="1"/>
  <c r="BX322" i="1"/>
  <c r="BY322" i="1"/>
  <c r="BZ322" i="1"/>
  <c r="CA322" i="1"/>
  <c r="CB322" i="1"/>
  <c r="CC322" i="1"/>
  <c r="CD322" i="1"/>
  <c r="CE322" i="1"/>
  <c r="CF322" i="1"/>
  <c r="CG322" i="1"/>
  <c r="CH322" i="1"/>
  <c r="CI322" i="1"/>
  <c r="CJ322" i="1"/>
  <c r="CK322" i="1"/>
  <c r="CL322" i="1"/>
  <c r="CM322" i="1"/>
  <c r="CN322" i="1"/>
  <c r="BN323" i="1"/>
  <c r="BO323" i="1"/>
  <c r="BP323" i="1"/>
  <c r="BQ323" i="1"/>
  <c r="BR323" i="1"/>
  <c r="BS323" i="1"/>
  <c r="BT323" i="1"/>
  <c r="BU323" i="1"/>
  <c r="BV323" i="1"/>
  <c r="BW323" i="1"/>
  <c r="BX323" i="1"/>
  <c r="BY323" i="1"/>
  <c r="BZ323" i="1"/>
  <c r="CA323" i="1"/>
  <c r="CB323" i="1"/>
  <c r="CC323" i="1"/>
  <c r="CD323" i="1"/>
  <c r="CE323" i="1"/>
  <c r="CF323" i="1"/>
  <c r="CG323" i="1"/>
  <c r="CH323" i="1"/>
  <c r="CI323" i="1"/>
  <c r="CJ323" i="1"/>
  <c r="CK323" i="1"/>
  <c r="CL323" i="1"/>
  <c r="CM323" i="1"/>
  <c r="CN323" i="1"/>
  <c r="BN324" i="1"/>
  <c r="BO324" i="1"/>
  <c r="BP324" i="1"/>
  <c r="BQ324" i="1"/>
  <c r="BR324" i="1"/>
  <c r="BS324" i="1"/>
  <c r="BT324" i="1"/>
  <c r="BU324" i="1"/>
  <c r="BV324" i="1"/>
  <c r="BW324" i="1"/>
  <c r="BX324" i="1"/>
  <c r="BY324" i="1"/>
  <c r="BZ324" i="1"/>
  <c r="CA324" i="1"/>
  <c r="CB324" i="1"/>
  <c r="CC324" i="1"/>
  <c r="CD324" i="1"/>
  <c r="CE324" i="1"/>
  <c r="CF324" i="1"/>
  <c r="CG324" i="1"/>
  <c r="CH324" i="1"/>
  <c r="CI324" i="1"/>
  <c r="CJ324" i="1"/>
  <c r="CK324" i="1"/>
  <c r="CL324" i="1"/>
  <c r="CM324" i="1"/>
  <c r="CN324" i="1"/>
  <c r="BN325" i="1"/>
  <c r="BO325" i="1"/>
  <c r="BP325" i="1"/>
  <c r="BQ325" i="1"/>
  <c r="BR325" i="1"/>
  <c r="BS325" i="1"/>
  <c r="BT325" i="1"/>
  <c r="BU325" i="1"/>
  <c r="BV325" i="1"/>
  <c r="BW325" i="1"/>
  <c r="BX325" i="1"/>
  <c r="BY325" i="1"/>
  <c r="BZ325" i="1"/>
  <c r="CA325" i="1"/>
  <c r="CB325" i="1"/>
  <c r="CC325" i="1"/>
  <c r="CD325" i="1"/>
  <c r="CE325" i="1"/>
  <c r="CF325" i="1"/>
  <c r="CG325" i="1"/>
  <c r="CH325" i="1"/>
  <c r="CI325" i="1"/>
  <c r="CJ325" i="1"/>
  <c r="CK325" i="1"/>
  <c r="CL325" i="1"/>
  <c r="CM325" i="1"/>
  <c r="CN325" i="1"/>
  <c r="BN326" i="1"/>
  <c r="BO326" i="1"/>
  <c r="BP326" i="1"/>
  <c r="BQ326" i="1"/>
  <c r="BR326" i="1"/>
  <c r="BS326" i="1"/>
  <c r="BT326" i="1"/>
  <c r="BU326" i="1"/>
  <c r="BV326" i="1"/>
  <c r="BW326" i="1"/>
  <c r="BX326" i="1"/>
  <c r="BY326" i="1"/>
  <c r="BZ326" i="1"/>
  <c r="CA326" i="1"/>
  <c r="CB326" i="1"/>
  <c r="CC326" i="1"/>
  <c r="CD326" i="1"/>
  <c r="CE326" i="1"/>
  <c r="CF326" i="1"/>
  <c r="CG326" i="1"/>
  <c r="CH326" i="1"/>
  <c r="CI326" i="1"/>
  <c r="CJ326" i="1"/>
  <c r="CK326" i="1"/>
  <c r="CL326" i="1"/>
  <c r="CM326" i="1"/>
  <c r="CN326" i="1"/>
  <c r="BN327" i="1"/>
  <c r="BO327" i="1"/>
  <c r="BP327" i="1"/>
  <c r="BQ327" i="1"/>
  <c r="BR327" i="1"/>
  <c r="BS327" i="1"/>
  <c r="BT327" i="1"/>
  <c r="BU327" i="1"/>
  <c r="BV327" i="1"/>
  <c r="BW327" i="1"/>
  <c r="BX327" i="1"/>
  <c r="BY327" i="1"/>
  <c r="BZ327" i="1"/>
  <c r="CA327" i="1"/>
  <c r="CB327" i="1"/>
  <c r="CC327" i="1"/>
  <c r="CD327" i="1"/>
  <c r="CE327" i="1"/>
  <c r="CF327" i="1"/>
  <c r="CG327" i="1"/>
  <c r="CH327" i="1"/>
  <c r="CI327" i="1"/>
  <c r="CJ327" i="1"/>
  <c r="CK327" i="1"/>
  <c r="CL327" i="1"/>
  <c r="CM327" i="1"/>
  <c r="CN327" i="1"/>
  <c r="BN328" i="1"/>
  <c r="BO328" i="1"/>
  <c r="BP328" i="1"/>
  <c r="BQ328" i="1"/>
  <c r="BR328" i="1"/>
  <c r="BS328" i="1"/>
  <c r="BT328" i="1"/>
  <c r="BU328" i="1"/>
  <c r="BV328" i="1"/>
  <c r="BW328" i="1"/>
  <c r="BX328" i="1"/>
  <c r="BY328" i="1"/>
  <c r="BZ328" i="1"/>
  <c r="CA328" i="1"/>
  <c r="CB328" i="1"/>
  <c r="CC328" i="1"/>
  <c r="CD328" i="1"/>
  <c r="CE328" i="1"/>
  <c r="CF328" i="1"/>
  <c r="CG328" i="1"/>
  <c r="CH328" i="1"/>
  <c r="CI328" i="1"/>
  <c r="CJ328" i="1"/>
  <c r="CK328" i="1"/>
  <c r="CL328" i="1"/>
  <c r="CM328" i="1"/>
  <c r="CN328" i="1"/>
  <c r="BN329" i="1"/>
  <c r="BO329" i="1"/>
  <c r="BP329" i="1"/>
  <c r="BQ329" i="1"/>
  <c r="BR329" i="1"/>
  <c r="BS329" i="1"/>
  <c r="BT329" i="1"/>
  <c r="BU329" i="1"/>
  <c r="BV329" i="1"/>
  <c r="BW329" i="1"/>
  <c r="BX329" i="1"/>
  <c r="BY329" i="1"/>
  <c r="BZ329" i="1"/>
  <c r="CA329" i="1"/>
  <c r="CB329" i="1"/>
  <c r="CC329" i="1"/>
  <c r="CD329" i="1"/>
  <c r="CE329" i="1"/>
  <c r="CF329" i="1"/>
  <c r="CG329" i="1"/>
  <c r="CH329" i="1"/>
  <c r="CI329" i="1"/>
  <c r="CJ329" i="1"/>
  <c r="CK329" i="1"/>
  <c r="CL329" i="1"/>
  <c r="CM329" i="1"/>
  <c r="CN329" i="1"/>
  <c r="BN330" i="1"/>
  <c r="BO330" i="1"/>
  <c r="BP330" i="1"/>
  <c r="BQ330" i="1"/>
  <c r="BR330" i="1"/>
  <c r="BS330" i="1"/>
  <c r="BT330" i="1"/>
  <c r="BU330" i="1"/>
  <c r="BV330" i="1"/>
  <c r="BW330" i="1"/>
  <c r="BX330" i="1"/>
  <c r="BY330" i="1"/>
  <c r="BZ330" i="1"/>
  <c r="CA330" i="1"/>
  <c r="CB330" i="1"/>
  <c r="CC330" i="1"/>
  <c r="CD330" i="1"/>
  <c r="CE330" i="1"/>
  <c r="CF330" i="1"/>
  <c r="CG330" i="1"/>
  <c r="CH330" i="1"/>
  <c r="CI330" i="1"/>
  <c r="CJ330" i="1"/>
  <c r="CK330" i="1"/>
  <c r="CL330" i="1"/>
  <c r="CM330" i="1"/>
  <c r="CN330" i="1"/>
  <c r="BN331" i="1"/>
  <c r="BO331" i="1"/>
  <c r="BP331" i="1"/>
  <c r="BQ331" i="1"/>
  <c r="BR331" i="1"/>
  <c r="BS331" i="1"/>
  <c r="BT331" i="1"/>
  <c r="BU331" i="1"/>
  <c r="BV331" i="1"/>
  <c r="BW331" i="1"/>
  <c r="BX331" i="1"/>
  <c r="BY331" i="1"/>
  <c r="BZ331" i="1"/>
  <c r="CA331" i="1"/>
  <c r="CB331" i="1"/>
  <c r="CC331" i="1"/>
  <c r="CD331" i="1"/>
  <c r="CE331" i="1"/>
  <c r="CF331" i="1"/>
  <c r="CG331" i="1"/>
  <c r="CH331" i="1"/>
  <c r="CI331" i="1"/>
  <c r="CJ331" i="1"/>
  <c r="CK331" i="1"/>
  <c r="CL331" i="1"/>
  <c r="CM331" i="1"/>
  <c r="CN331" i="1"/>
  <c r="BN332" i="1"/>
  <c r="BO332" i="1"/>
  <c r="BP332" i="1"/>
  <c r="BQ332" i="1"/>
  <c r="BR332" i="1"/>
  <c r="BS332" i="1"/>
  <c r="BT332" i="1"/>
  <c r="BU332" i="1"/>
  <c r="BV332" i="1"/>
  <c r="BW332" i="1"/>
  <c r="BX332" i="1"/>
  <c r="BY332" i="1"/>
  <c r="BZ332" i="1"/>
  <c r="CA332" i="1"/>
  <c r="CB332" i="1"/>
  <c r="CC332" i="1"/>
  <c r="CD332" i="1"/>
  <c r="CE332" i="1"/>
  <c r="CF332" i="1"/>
  <c r="CG332" i="1"/>
  <c r="CH332" i="1"/>
  <c r="CI332" i="1"/>
  <c r="CJ332" i="1"/>
  <c r="CK332" i="1"/>
  <c r="CL332" i="1"/>
  <c r="CM332" i="1"/>
  <c r="CN332" i="1"/>
  <c r="BN333" i="1"/>
  <c r="BO333" i="1"/>
  <c r="BP333" i="1"/>
  <c r="BQ333" i="1"/>
  <c r="BR333" i="1"/>
  <c r="BS333" i="1"/>
  <c r="BT333" i="1"/>
  <c r="BU333" i="1"/>
  <c r="BV333" i="1"/>
  <c r="BW333" i="1"/>
  <c r="BX333" i="1"/>
  <c r="BY333" i="1"/>
  <c r="BZ333" i="1"/>
  <c r="CA333" i="1"/>
  <c r="CB333" i="1"/>
  <c r="CC333" i="1"/>
  <c r="CD333" i="1"/>
  <c r="CE333" i="1"/>
  <c r="CF333" i="1"/>
  <c r="CG333" i="1"/>
  <c r="CH333" i="1"/>
  <c r="CI333" i="1"/>
  <c r="CJ333" i="1"/>
  <c r="CK333" i="1"/>
  <c r="CL333" i="1"/>
  <c r="CM333" i="1"/>
  <c r="CN333" i="1"/>
  <c r="BN334" i="1"/>
  <c r="BO334" i="1"/>
  <c r="BP334" i="1"/>
  <c r="BQ334" i="1"/>
  <c r="BR334" i="1"/>
  <c r="BS334" i="1"/>
  <c r="BT334" i="1"/>
  <c r="BU334" i="1"/>
  <c r="BV334" i="1"/>
  <c r="BW334" i="1"/>
  <c r="BX334" i="1"/>
  <c r="BY334" i="1"/>
  <c r="BZ334" i="1"/>
  <c r="CA334" i="1"/>
  <c r="CB334" i="1"/>
  <c r="CC334" i="1"/>
  <c r="CD334" i="1"/>
  <c r="CE334" i="1"/>
  <c r="CF334" i="1"/>
  <c r="CG334" i="1"/>
  <c r="CH334" i="1"/>
  <c r="CI334" i="1"/>
  <c r="CJ334" i="1"/>
  <c r="CK334" i="1"/>
  <c r="CL334" i="1"/>
  <c r="CM334" i="1"/>
  <c r="CN334" i="1"/>
  <c r="BN335" i="1"/>
  <c r="BO335" i="1"/>
  <c r="BP335" i="1"/>
  <c r="BQ335" i="1"/>
  <c r="BR335" i="1"/>
  <c r="BS335" i="1"/>
  <c r="BT335" i="1"/>
  <c r="BU335" i="1"/>
  <c r="BV335" i="1"/>
  <c r="BW335" i="1"/>
  <c r="BX335" i="1"/>
  <c r="BY335" i="1"/>
  <c r="BZ335" i="1"/>
  <c r="CA335" i="1"/>
  <c r="CB335" i="1"/>
  <c r="CC335" i="1"/>
  <c r="CD335" i="1"/>
  <c r="CE335" i="1"/>
  <c r="CF335" i="1"/>
  <c r="CG335" i="1"/>
  <c r="CH335" i="1"/>
  <c r="CI335" i="1"/>
  <c r="CJ335" i="1"/>
  <c r="CK335" i="1"/>
  <c r="CL335" i="1"/>
  <c r="CM335" i="1"/>
  <c r="CN335" i="1"/>
  <c r="BN336" i="1"/>
  <c r="BO336" i="1"/>
  <c r="BP336" i="1"/>
  <c r="BQ336" i="1"/>
  <c r="BR336" i="1"/>
  <c r="BS336" i="1"/>
  <c r="BT336" i="1"/>
  <c r="BU336" i="1"/>
  <c r="BV336" i="1"/>
  <c r="BW336" i="1"/>
  <c r="BX336" i="1"/>
  <c r="BY336" i="1"/>
  <c r="BZ336" i="1"/>
  <c r="CA336" i="1"/>
  <c r="CB336" i="1"/>
  <c r="CC336" i="1"/>
  <c r="CD336" i="1"/>
  <c r="CE336" i="1"/>
  <c r="CF336" i="1"/>
  <c r="CG336" i="1"/>
  <c r="CH336" i="1"/>
  <c r="CI336" i="1"/>
  <c r="CJ336" i="1"/>
  <c r="CK336" i="1"/>
  <c r="CL336" i="1"/>
  <c r="CM336" i="1"/>
  <c r="CN336" i="1"/>
  <c r="BN337" i="1"/>
  <c r="BO337" i="1"/>
  <c r="BP337" i="1"/>
  <c r="BQ337" i="1"/>
  <c r="BR337" i="1"/>
  <c r="BS337" i="1"/>
  <c r="BT337" i="1"/>
  <c r="BU337" i="1"/>
  <c r="BV337" i="1"/>
  <c r="BW337" i="1"/>
  <c r="BX337" i="1"/>
  <c r="BY337" i="1"/>
  <c r="BZ337" i="1"/>
  <c r="CA337" i="1"/>
  <c r="CB337" i="1"/>
  <c r="CC337" i="1"/>
  <c r="CD337" i="1"/>
  <c r="CE337" i="1"/>
  <c r="CF337" i="1"/>
  <c r="CG337" i="1"/>
  <c r="CH337" i="1"/>
  <c r="CI337" i="1"/>
  <c r="CJ337" i="1"/>
  <c r="CK337" i="1"/>
  <c r="CL337" i="1"/>
  <c r="CM337" i="1"/>
  <c r="CN337" i="1"/>
  <c r="BN338" i="1"/>
  <c r="BO338" i="1"/>
  <c r="BP338" i="1"/>
  <c r="BQ338" i="1"/>
  <c r="BR338" i="1"/>
  <c r="BS338" i="1"/>
  <c r="BT338" i="1"/>
  <c r="BU338" i="1"/>
  <c r="BV338" i="1"/>
  <c r="BW338" i="1"/>
  <c r="BX338" i="1"/>
  <c r="BY338" i="1"/>
  <c r="BZ338" i="1"/>
  <c r="CA338" i="1"/>
  <c r="CB338" i="1"/>
  <c r="CC338" i="1"/>
  <c r="CD338" i="1"/>
  <c r="CE338" i="1"/>
  <c r="CF338" i="1"/>
  <c r="CG338" i="1"/>
  <c r="CH338" i="1"/>
  <c r="CI338" i="1"/>
  <c r="CJ338" i="1"/>
  <c r="CK338" i="1"/>
  <c r="CL338" i="1"/>
  <c r="CM338" i="1"/>
  <c r="CN338" i="1"/>
  <c r="BN339" i="1"/>
  <c r="BO339" i="1"/>
  <c r="BP339" i="1"/>
  <c r="BQ339" i="1"/>
  <c r="BR339" i="1"/>
  <c r="BS339" i="1"/>
  <c r="BT339" i="1"/>
  <c r="BU339" i="1"/>
  <c r="BV339" i="1"/>
  <c r="BW339" i="1"/>
  <c r="BX339" i="1"/>
  <c r="BY339" i="1"/>
  <c r="BZ339" i="1"/>
  <c r="CA339" i="1"/>
  <c r="CB339" i="1"/>
  <c r="CC339" i="1"/>
  <c r="CD339" i="1"/>
  <c r="CE339" i="1"/>
  <c r="CF339" i="1"/>
  <c r="CG339" i="1"/>
  <c r="CH339" i="1"/>
  <c r="CI339" i="1"/>
  <c r="CJ339" i="1"/>
  <c r="CK339" i="1"/>
  <c r="CL339" i="1"/>
  <c r="CM339" i="1"/>
  <c r="CN339" i="1"/>
  <c r="BN340" i="1"/>
  <c r="BO340" i="1"/>
  <c r="BP340" i="1"/>
  <c r="BQ340" i="1"/>
  <c r="BR340" i="1"/>
  <c r="BS340" i="1"/>
  <c r="BT340" i="1"/>
  <c r="BU340" i="1"/>
  <c r="BV340" i="1"/>
  <c r="BW340" i="1"/>
  <c r="BX340" i="1"/>
  <c r="BY340" i="1"/>
  <c r="BZ340" i="1"/>
  <c r="CA340" i="1"/>
  <c r="CB340" i="1"/>
  <c r="CC340" i="1"/>
  <c r="CD340" i="1"/>
  <c r="CE340" i="1"/>
  <c r="CF340" i="1"/>
  <c r="CG340" i="1"/>
  <c r="CH340" i="1"/>
  <c r="CI340" i="1"/>
  <c r="CJ340" i="1"/>
  <c r="CK340" i="1"/>
  <c r="CL340" i="1"/>
  <c r="CM340" i="1"/>
  <c r="CN340" i="1"/>
  <c r="BN341" i="1"/>
  <c r="BO341" i="1"/>
  <c r="BP341" i="1"/>
  <c r="BQ341" i="1"/>
  <c r="BR341" i="1"/>
  <c r="BS341" i="1"/>
  <c r="BT341" i="1"/>
  <c r="BU341" i="1"/>
  <c r="BV341" i="1"/>
  <c r="BW341" i="1"/>
  <c r="BX341" i="1"/>
  <c r="BY341" i="1"/>
  <c r="BZ341" i="1"/>
  <c r="CA341" i="1"/>
  <c r="CB341" i="1"/>
  <c r="CC341" i="1"/>
  <c r="CD341" i="1"/>
  <c r="CE341" i="1"/>
  <c r="CF341" i="1"/>
  <c r="CG341" i="1"/>
  <c r="CH341" i="1"/>
  <c r="CI341" i="1"/>
  <c r="CJ341" i="1"/>
  <c r="CK341" i="1"/>
  <c r="CL341" i="1"/>
  <c r="CM341" i="1"/>
  <c r="CN341" i="1"/>
  <c r="BN342" i="1"/>
  <c r="BO342" i="1"/>
  <c r="BP342" i="1"/>
  <c r="BQ342" i="1"/>
  <c r="BR342" i="1"/>
  <c r="BS342" i="1"/>
  <c r="BT342" i="1"/>
  <c r="BU342" i="1"/>
  <c r="BV342" i="1"/>
  <c r="BW342" i="1"/>
  <c r="BX342" i="1"/>
  <c r="BY342" i="1"/>
  <c r="BZ342" i="1"/>
  <c r="CA342" i="1"/>
  <c r="CB342" i="1"/>
  <c r="CC342" i="1"/>
  <c r="CD342" i="1"/>
  <c r="CE342" i="1"/>
  <c r="CF342" i="1"/>
  <c r="CG342" i="1"/>
  <c r="CH342" i="1"/>
  <c r="CI342" i="1"/>
  <c r="CJ342" i="1"/>
  <c r="CK342" i="1"/>
  <c r="CL342" i="1"/>
  <c r="CM342" i="1"/>
  <c r="CN342" i="1"/>
  <c r="BN343" i="1"/>
  <c r="BO343" i="1"/>
  <c r="BP343" i="1"/>
  <c r="BQ343" i="1"/>
  <c r="BR343" i="1"/>
  <c r="BS343" i="1"/>
  <c r="BT343" i="1"/>
  <c r="BU343" i="1"/>
  <c r="BV343" i="1"/>
  <c r="BW343" i="1"/>
  <c r="BX343" i="1"/>
  <c r="BY343" i="1"/>
  <c r="BZ343" i="1"/>
  <c r="CA343" i="1"/>
  <c r="CB343" i="1"/>
  <c r="CC343" i="1"/>
  <c r="CD343" i="1"/>
  <c r="CE343" i="1"/>
  <c r="CF343" i="1"/>
  <c r="CG343" i="1"/>
  <c r="CH343" i="1"/>
  <c r="CI343" i="1"/>
  <c r="CJ343" i="1"/>
  <c r="CK343" i="1"/>
  <c r="CL343" i="1"/>
  <c r="CM343" i="1"/>
  <c r="CN343" i="1"/>
  <c r="BN344" i="1"/>
  <c r="BO344" i="1"/>
  <c r="BP344" i="1"/>
  <c r="BQ344" i="1"/>
  <c r="BR344" i="1"/>
  <c r="BS344" i="1"/>
  <c r="BT344" i="1"/>
  <c r="BU344" i="1"/>
  <c r="BV344" i="1"/>
  <c r="BW344" i="1"/>
  <c r="BX344" i="1"/>
  <c r="BY344" i="1"/>
  <c r="BZ344" i="1"/>
  <c r="CA344" i="1"/>
  <c r="CB344" i="1"/>
  <c r="CC344" i="1"/>
  <c r="CD344" i="1"/>
  <c r="CE344" i="1"/>
  <c r="CF344" i="1"/>
  <c r="CG344" i="1"/>
  <c r="CH344" i="1"/>
  <c r="CI344" i="1"/>
  <c r="CJ344" i="1"/>
  <c r="CK344" i="1"/>
  <c r="CL344" i="1"/>
  <c r="CM344" i="1"/>
  <c r="CN344" i="1"/>
  <c r="BN345" i="1"/>
  <c r="BO345" i="1"/>
  <c r="BP345" i="1"/>
  <c r="BQ345" i="1"/>
  <c r="BR345" i="1"/>
  <c r="BS345" i="1"/>
  <c r="BT345" i="1"/>
  <c r="BU345" i="1"/>
  <c r="BV345" i="1"/>
  <c r="BW345" i="1"/>
  <c r="BX345" i="1"/>
  <c r="BY345" i="1"/>
  <c r="BZ345" i="1"/>
  <c r="CA345" i="1"/>
  <c r="CB345" i="1"/>
  <c r="CC345" i="1"/>
  <c r="CD345" i="1"/>
  <c r="CE345" i="1"/>
  <c r="CF345" i="1"/>
  <c r="CG345" i="1"/>
  <c r="CH345" i="1"/>
  <c r="CI345" i="1"/>
  <c r="CJ345" i="1"/>
  <c r="CK345" i="1"/>
  <c r="CL345" i="1"/>
  <c r="CM345" i="1"/>
  <c r="CN345" i="1"/>
  <c r="BN346" i="1"/>
  <c r="BO346" i="1"/>
  <c r="BP346" i="1"/>
  <c r="BQ346" i="1"/>
  <c r="BR346" i="1"/>
  <c r="BS346" i="1"/>
  <c r="BT346" i="1"/>
  <c r="BU346" i="1"/>
  <c r="BV346" i="1"/>
  <c r="BW346" i="1"/>
  <c r="BX346" i="1"/>
  <c r="BY346" i="1"/>
  <c r="BZ346" i="1"/>
  <c r="CA346" i="1"/>
  <c r="CB346" i="1"/>
  <c r="CC346" i="1"/>
  <c r="CD346" i="1"/>
  <c r="CE346" i="1"/>
  <c r="CF346" i="1"/>
  <c r="CG346" i="1"/>
  <c r="CH346" i="1"/>
  <c r="CI346" i="1"/>
  <c r="CJ346" i="1"/>
  <c r="CK346" i="1"/>
  <c r="CL346" i="1"/>
  <c r="CM346" i="1"/>
  <c r="CN346" i="1"/>
  <c r="BN347" i="1"/>
  <c r="BO347" i="1"/>
  <c r="BP347" i="1"/>
  <c r="BQ347" i="1"/>
  <c r="BR347" i="1"/>
  <c r="BS347" i="1"/>
  <c r="BT347" i="1"/>
  <c r="BU347" i="1"/>
  <c r="BV347" i="1"/>
  <c r="BW347" i="1"/>
  <c r="BX347" i="1"/>
  <c r="BY347" i="1"/>
  <c r="BZ347" i="1"/>
  <c r="CA347" i="1"/>
  <c r="CB347" i="1"/>
  <c r="CC347" i="1"/>
  <c r="CD347" i="1"/>
  <c r="CE347" i="1"/>
  <c r="CF347" i="1"/>
  <c r="CG347" i="1"/>
  <c r="CH347" i="1"/>
  <c r="CI347" i="1"/>
  <c r="CJ347" i="1"/>
  <c r="CK347" i="1"/>
  <c r="CL347" i="1"/>
  <c r="CM347" i="1"/>
  <c r="CN347" i="1"/>
  <c r="BN348" i="1"/>
  <c r="BO348" i="1"/>
  <c r="BP348" i="1"/>
  <c r="BQ348" i="1"/>
  <c r="BR348" i="1"/>
  <c r="BS348" i="1"/>
  <c r="BT348" i="1"/>
  <c r="BU348" i="1"/>
  <c r="BV348" i="1"/>
  <c r="BW348" i="1"/>
  <c r="BX348" i="1"/>
  <c r="BY348" i="1"/>
  <c r="BZ348" i="1"/>
  <c r="CA348" i="1"/>
  <c r="CB348" i="1"/>
  <c r="CC348" i="1"/>
  <c r="CD348" i="1"/>
  <c r="CE348" i="1"/>
  <c r="CF348" i="1"/>
  <c r="CG348" i="1"/>
  <c r="CH348" i="1"/>
  <c r="CI348" i="1"/>
  <c r="CJ348" i="1"/>
  <c r="CK348" i="1"/>
  <c r="CL348" i="1"/>
  <c r="CM348" i="1"/>
  <c r="CN348" i="1"/>
  <c r="BN349" i="1"/>
  <c r="BO349" i="1"/>
  <c r="BP349" i="1"/>
  <c r="BQ349" i="1"/>
  <c r="BR349" i="1"/>
  <c r="BS349" i="1"/>
  <c r="BT349" i="1"/>
  <c r="BU349" i="1"/>
  <c r="BV349" i="1"/>
  <c r="BW349" i="1"/>
  <c r="BX349" i="1"/>
  <c r="BY349" i="1"/>
  <c r="BZ349" i="1"/>
  <c r="CA349" i="1"/>
  <c r="CB349" i="1"/>
  <c r="CC349" i="1"/>
  <c r="CD349" i="1"/>
  <c r="CE349" i="1"/>
  <c r="CF349" i="1"/>
  <c r="CG349" i="1"/>
  <c r="CH349" i="1"/>
  <c r="CI349" i="1"/>
  <c r="CJ349" i="1"/>
  <c r="CK349" i="1"/>
  <c r="CL349" i="1"/>
  <c r="CM349" i="1"/>
  <c r="CN349" i="1"/>
  <c r="BN350" i="1"/>
  <c r="BO350" i="1"/>
  <c r="BP350" i="1"/>
  <c r="BQ350" i="1"/>
  <c r="BR350" i="1"/>
  <c r="BS350" i="1"/>
  <c r="BT350" i="1"/>
  <c r="BU350" i="1"/>
  <c r="BV350" i="1"/>
  <c r="BW350" i="1"/>
  <c r="BX350" i="1"/>
  <c r="BY350" i="1"/>
  <c r="BZ350" i="1"/>
  <c r="CA350" i="1"/>
  <c r="CB350" i="1"/>
  <c r="CC350" i="1"/>
  <c r="CD350" i="1"/>
  <c r="CE350" i="1"/>
  <c r="CF350" i="1"/>
  <c r="CG350" i="1"/>
  <c r="CH350" i="1"/>
  <c r="CI350" i="1"/>
  <c r="CJ350" i="1"/>
  <c r="CK350" i="1"/>
  <c r="CL350" i="1"/>
  <c r="CM350" i="1"/>
  <c r="CN350" i="1"/>
  <c r="BN351" i="1"/>
  <c r="BO351" i="1"/>
  <c r="BP351" i="1"/>
  <c r="BQ351" i="1"/>
  <c r="BR351" i="1"/>
  <c r="BS351" i="1"/>
  <c r="BT351" i="1"/>
  <c r="BU351" i="1"/>
  <c r="BV351" i="1"/>
  <c r="BW351" i="1"/>
  <c r="BX351" i="1"/>
  <c r="BY351" i="1"/>
  <c r="BZ351" i="1"/>
  <c r="CA351" i="1"/>
  <c r="CB351" i="1"/>
  <c r="CC351" i="1"/>
  <c r="CD351" i="1"/>
  <c r="CE351" i="1"/>
  <c r="CF351" i="1"/>
  <c r="CG351" i="1"/>
  <c r="CH351" i="1"/>
  <c r="CI351" i="1"/>
  <c r="CJ351" i="1"/>
  <c r="CK351" i="1"/>
  <c r="CL351" i="1"/>
  <c r="CM351" i="1"/>
  <c r="CN351" i="1"/>
  <c r="BN352" i="1"/>
  <c r="BO352" i="1"/>
  <c r="BP352" i="1"/>
  <c r="BQ352" i="1"/>
  <c r="BR352" i="1"/>
  <c r="BS352" i="1"/>
  <c r="BT352" i="1"/>
  <c r="BU352" i="1"/>
  <c r="BV352" i="1"/>
  <c r="BW352" i="1"/>
  <c r="BX352" i="1"/>
  <c r="BY352" i="1"/>
  <c r="BZ352" i="1"/>
  <c r="CA352" i="1"/>
  <c r="CB352" i="1"/>
  <c r="CC352" i="1"/>
  <c r="CD352" i="1"/>
  <c r="CE352" i="1"/>
  <c r="CF352" i="1"/>
  <c r="CG352" i="1"/>
  <c r="CH352" i="1"/>
  <c r="CI352" i="1"/>
  <c r="CJ352" i="1"/>
  <c r="CK352" i="1"/>
  <c r="CL352" i="1"/>
  <c r="CM352" i="1"/>
  <c r="CN352" i="1"/>
  <c r="BN353" i="1"/>
  <c r="BO353" i="1"/>
  <c r="BP353" i="1"/>
  <c r="BQ353" i="1"/>
  <c r="BR353" i="1"/>
  <c r="BS353" i="1"/>
  <c r="BT353" i="1"/>
  <c r="BU353" i="1"/>
  <c r="BV353" i="1"/>
  <c r="BW353" i="1"/>
  <c r="BX353" i="1"/>
  <c r="BY353" i="1"/>
  <c r="BZ353" i="1"/>
  <c r="CA353" i="1"/>
  <c r="CB353" i="1"/>
  <c r="CC353" i="1"/>
  <c r="CD353" i="1"/>
  <c r="CE353" i="1"/>
  <c r="CF353" i="1"/>
  <c r="CG353" i="1"/>
  <c r="CH353" i="1"/>
  <c r="CI353" i="1"/>
  <c r="CJ353" i="1"/>
  <c r="CK353" i="1"/>
  <c r="CL353" i="1"/>
  <c r="CM353" i="1"/>
  <c r="CN353" i="1"/>
  <c r="BN354" i="1"/>
  <c r="BO354" i="1"/>
  <c r="BP354" i="1"/>
  <c r="BQ354" i="1"/>
  <c r="BR354" i="1"/>
  <c r="BS354" i="1"/>
  <c r="BT354" i="1"/>
  <c r="BU354" i="1"/>
  <c r="BV354" i="1"/>
  <c r="BW354" i="1"/>
  <c r="BX354" i="1"/>
  <c r="BY354" i="1"/>
  <c r="BZ354" i="1"/>
  <c r="CA354" i="1"/>
  <c r="CB354" i="1"/>
  <c r="CC354" i="1"/>
  <c r="CD354" i="1"/>
  <c r="CE354" i="1"/>
  <c r="CF354" i="1"/>
  <c r="CG354" i="1"/>
  <c r="CH354" i="1"/>
  <c r="CI354" i="1"/>
  <c r="CJ354" i="1"/>
  <c r="CK354" i="1"/>
  <c r="CL354" i="1"/>
  <c r="CM354" i="1"/>
  <c r="CN354" i="1"/>
  <c r="BN355" i="1"/>
  <c r="BO355" i="1"/>
  <c r="BP355" i="1"/>
  <c r="BQ355" i="1"/>
  <c r="BR355" i="1"/>
  <c r="BS355" i="1"/>
  <c r="BT355" i="1"/>
  <c r="BU355" i="1"/>
  <c r="BV355" i="1"/>
  <c r="BW355" i="1"/>
  <c r="BX355" i="1"/>
  <c r="BY355" i="1"/>
  <c r="BZ355" i="1"/>
  <c r="CA355" i="1"/>
  <c r="CB355" i="1"/>
  <c r="CC355" i="1"/>
  <c r="CD355" i="1"/>
  <c r="CE355" i="1"/>
  <c r="CF355" i="1"/>
  <c r="CG355" i="1"/>
  <c r="CH355" i="1"/>
  <c r="CI355" i="1"/>
  <c r="CJ355" i="1"/>
  <c r="CK355" i="1"/>
  <c r="CL355" i="1"/>
  <c r="CM355" i="1"/>
  <c r="CN355" i="1"/>
  <c r="BN356" i="1"/>
  <c r="BO356" i="1"/>
  <c r="BP356" i="1"/>
  <c r="BQ356" i="1"/>
  <c r="BR356" i="1"/>
  <c r="BS356" i="1"/>
  <c r="BT356" i="1"/>
  <c r="BU356" i="1"/>
  <c r="BV356" i="1"/>
  <c r="BW356" i="1"/>
  <c r="BX356" i="1"/>
  <c r="BY356" i="1"/>
  <c r="BZ356" i="1"/>
  <c r="CA356" i="1"/>
  <c r="CB356" i="1"/>
  <c r="CC356" i="1"/>
  <c r="CD356" i="1"/>
  <c r="CE356" i="1"/>
  <c r="CF356" i="1"/>
  <c r="CG356" i="1"/>
  <c r="CH356" i="1"/>
  <c r="CI356" i="1"/>
  <c r="CJ356" i="1"/>
  <c r="CK356" i="1"/>
  <c r="CL356" i="1"/>
  <c r="CM356" i="1"/>
  <c r="CN356" i="1"/>
  <c r="BN357" i="1"/>
  <c r="BO357" i="1"/>
  <c r="BP357" i="1"/>
  <c r="BQ357" i="1"/>
  <c r="BR357" i="1"/>
  <c r="BS357" i="1"/>
  <c r="BT357" i="1"/>
  <c r="BU357" i="1"/>
  <c r="BV357" i="1"/>
  <c r="BW357" i="1"/>
  <c r="BX357" i="1"/>
  <c r="BY357" i="1"/>
  <c r="BZ357" i="1"/>
  <c r="CA357" i="1"/>
  <c r="CB357" i="1"/>
  <c r="CC357" i="1"/>
  <c r="CD357" i="1"/>
  <c r="CE357" i="1"/>
  <c r="CF357" i="1"/>
  <c r="CG357" i="1"/>
  <c r="CH357" i="1"/>
  <c r="CI357" i="1"/>
  <c r="CJ357" i="1"/>
  <c r="CK357" i="1"/>
  <c r="CL357" i="1"/>
  <c r="CM357" i="1"/>
  <c r="CN357" i="1"/>
  <c r="BN358" i="1"/>
  <c r="BO358" i="1"/>
  <c r="BP358" i="1"/>
  <c r="BQ358" i="1"/>
  <c r="BR358" i="1"/>
  <c r="BS358" i="1"/>
  <c r="BT358" i="1"/>
  <c r="BU358" i="1"/>
  <c r="BV358" i="1"/>
  <c r="BW358" i="1"/>
  <c r="BX358" i="1"/>
  <c r="BY358" i="1"/>
  <c r="BZ358" i="1"/>
  <c r="CA358" i="1"/>
  <c r="CB358" i="1"/>
  <c r="CC358" i="1"/>
  <c r="CD358" i="1"/>
  <c r="CE358" i="1"/>
  <c r="CF358" i="1"/>
  <c r="CG358" i="1"/>
  <c r="CH358" i="1"/>
  <c r="CI358" i="1"/>
  <c r="CJ358" i="1"/>
  <c r="CK358" i="1"/>
  <c r="CL358" i="1"/>
  <c r="CM358" i="1"/>
  <c r="CN358" i="1"/>
  <c r="BN359" i="1"/>
  <c r="BO359" i="1"/>
  <c r="BP359" i="1"/>
  <c r="BQ359" i="1"/>
  <c r="BR359" i="1"/>
  <c r="BS359" i="1"/>
  <c r="BT359" i="1"/>
  <c r="BU359" i="1"/>
  <c r="BV359" i="1"/>
  <c r="BW359" i="1"/>
  <c r="BX359" i="1"/>
  <c r="BY359" i="1"/>
  <c r="BZ359" i="1"/>
  <c r="CA359" i="1"/>
  <c r="CB359" i="1"/>
  <c r="CC359" i="1"/>
  <c r="CD359" i="1"/>
  <c r="CE359" i="1"/>
  <c r="CF359" i="1"/>
  <c r="CG359" i="1"/>
  <c r="CH359" i="1"/>
  <c r="CI359" i="1"/>
  <c r="CJ359" i="1"/>
  <c r="CK359" i="1"/>
  <c r="CL359" i="1"/>
  <c r="CM359" i="1"/>
  <c r="CN359" i="1"/>
  <c r="BN360" i="1"/>
  <c r="BO360" i="1"/>
  <c r="BP360" i="1"/>
  <c r="BQ360" i="1"/>
  <c r="BR360" i="1"/>
  <c r="BS360" i="1"/>
  <c r="BT360" i="1"/>
  <c r="BU360" i="1"/>
  <c r="BV360" i="1"/>
  <c r="BW360" i="1"/>
  <c r="BX360" i="1"/>
  <c r="BY360" i="1"/>
  <c r="BZ360" i="1"/>
  <c r="CA360" i="1"/>
  <c r="CB360" i="1"/>
  <c r="CC360" i="1"/>
  <c r="CD360" i="1"/>
  <c r="CE360" i="1"/>
  <c r="CF360" i="1"/>
  <c r="CG360" i="1"/>
  <c r="CH360" i="1"/>
  <c r="CI360" i="1"/>
  <c r="CJ360" i="1"/>
  <c r="CK360" i="1"/>
  <c r="CL360" i="1"/>
  <c r="CM360" i="1"/>
  <c r="CN360" i="1"/>
  <c r="BN361" i="1"/>
  <c r="BO361" i="1"/>
  <c r="BP361" i="1"/>
  <c r="BQ361" i="1"/>
  <c r="BR361" i="1"/>
  <c r="BS361" i="1"/>
  <c r="BT361" i="1"/>
  <c r="BU361" i="1"/>
  <c r="BV361" i="1"/>
  <c r="BW361" i="1"/>
  <c r="BX361" i="1"/>
  <c r="BY361" i="1"/>
  <c r="BZ361" i="1"/>
  <c r="CA361" i="1"/>
  <c r="CB361" i="1"/>
  <c r="CC361" i="1"/>
  <c r="CD361" i="1"/>
  <c r="CE361" i="1"/>
  <c r="CF361" i="1"/>
  <c r="CG361" i="1"/>
  <c r="CH361" i="1"/>
  <c r="CI361" i="1"/>
  <c r="CJ361" i="1"/>
  <c r="CK361" i="1"/>
  <c r="CL361" i="1"/>
  <c r="CM361" i="1"/>
  <c r="CN361" i="1"/>
  <c r="BN362" i="1"/>
  <c r="BO362" i="1"/>
  <c r="BP362" i="1"/>
  <c r="BQ362" i="1"/>
  <c r="BR362" i="1"/>
  <c r="BS362" i="1"/>
  <c r="BT362" i="1"/>
  <c r="BU362" i="1"/>
  <c r="BV362" i="1"/>
  <c r="BW362" i="1"/>
  <c r="BX362" i="1"/>
  <c r="BY362" i="1"/>
  <c r="BZ362" i="1"/>
  <c r="CA362" i="1"/>
  <c r="CB362" i="1"/>
  <c r="CC362" i="1"/>
  <c r="CD362" i="1"/>
  <c r="CE362" i="1"/>
  <c r="CF362" i="1"/>
  <c r="CG362" i="1"/>
  <c r="CH362" i="1"/>
  <c r="CI362" i="1"/>
  <c r="CJ362" i="1"/>
  <c r="CK362" i="1"/>
  <c r="CL362" i="1"/>
  <c r="CM362" i="1"/>
  <c r="CN362" i="1"/>
  <c r="BN363" i="1"/>
  <c r="BO363" i="1"/>
  <c r="BP363" i="1"/>
  <c r="BQ363" i="1"/>
  <c r="BR363" i="1"/>
  <c r="BS363" i="1"/>
  <c r="BT363" i="1"/>
  <c r="BU363" i="1"/>
  <c r="BV363" i="1"/>
  <c r="BW363" i="1"/>
  <c r="BX363" i="1"/>
  <c r="BY363" i="1"/>
  <c r="BZ363" i="1"/>
  <c r="CA363" i="1"/>
  <c r="CB363" i="1"/>
  <c r="CC363" i="1"/>
  <c r="CD363" i="1"/>
  <c r="CE363" i="1"/>
  <c r="CF363" i="1"/>
  <c r="CG363" i="1"/>
  <c r="CH363" i="1"/>
  <c r="CI363" i="1"/>
  <c r="CJ363" i="1"/>
  <c r="CK363" i="1"/>
  <c r="CL363" i="1"/>
  <c r="CM363" i="1"/>
  <c r="CN363" i="1"/>
  <c r="BN364" i="1"/>
  <c r="BO364" i="1"/>
  <c r="BP364" i="1"/>
  <c r="BQ364" i="1"/>
  <c r="BR364" i="1"/>
  <c r="BS364" i="1"/>
  <c r="BT364" i="1"/>
  <c r="BU364" i="1"/>
  <c r="BV364" i="1"/>
  <c r="BW364" i="1"/>
  <c r="BX364" i="1"/>
  <c r="BY364" i="1"/>
  <c r="BZ364" i="1"/>
  <c r="CA364" i="1"/>
  <c r="CB364" i="1"/>
  <c r="CC364" i="1"/>
  <c r="CD364" i="1"/>
  <c r="CE364" i="1"/>
  <c r="CF364" i="1"/>
  <c r="CG364" i="1"/>
  <c r="CH364" i="1"/>
  <c r="CI364" i="1"/>
  <c r="CJ364" i="1"/>
  <c r="CK364" i="1"/>
  <c r="CL364" i="1"/>
  <c r="CM364" i="1"/>
  <c r="CN364" i="1"/>
  <c r="BN365" i="1"/>
  <c r="BO365" i="1"/>
  <c r="BP365" i="1"/>
  <c r="BQ365" i="1"/>
  <c r="BR365" i="1"/>
  <c r="BS365" i="1"/>
  <c r="BT365" i="1"/>
  <c r="BU365" i="1"/>
  <c r="BV365" i="1"/>
  <c r="BW365" i="1"/>
  <c r="BX365" i="1"/>
  <c r="BY365" i="1"/>
  <c r="BZ365" i="1"/>
  <c r="CA365" i="1"/>
  <c r="CB365" i="1"/>
  <c r="CC365" i="1"/>
  <c r="CD365" i="1"/>
  <c r="CE365" i="1"/>
  <c r="CF365" i="1"/>
  <c r="CG365" i="1"/>
  <c r="CH365" i="1"/>
  <c r="CI365" i="1"/>
  <c r="CJ365" i="1"/>
  <c r="CK365" i="1"/>
  <c r="CL365" i="1"/>
  <c r="CM365" i="1"/>
  <c r="CN365" i="1"/>
  <c r="BN366" i="1"/>
  <c r="BO366" i="1"/>
  <c r="BP366" i="1"/>
  <c r="BQ366" i="1"/>
  <c r="BR366" i="1"/>
  <c r="BS366" i="1"/>
  <c r="BT366" i="1"/>
  <c r="BU366" i="1"/>
  <c r="BV366" i="1"/>
  <c r="BW366" i="1"/>
  <c r="BX366" i="1"/>
  <c r="BY366" i="1"/>
  <c r="BZ366" i="1"/>
  <c r="CA366" i="1"/>
  <c r="CB366" i="1"/>
  <c r="CC366" i="1"/>
  <c r="CD366" i="1"/>
  <c r="CE366" i="1"/>
  <c r="CF366" i="1"/>
  <c r="CG366" i="1"/>
  <c r="CH366" i="1"/>
  <c r="CI366" i="1"/>
  <c r="CJ366" i="1"/>
  <c r="CK366" i="1"/>
  <c r="CL366" i="1"/>
  <c r="CM366" i="1"/>
  <c r="CN366" i="1"/>
  <c r="BN367" i="1"/>
  <c r="BO367" i="1"/>
  <c r="BP367" i="1"/>
  <c r="BQ367" i="1"/>
  <c r="BR367" i="1"/>
  <c r="BS367" i="1"/>
  <c r="BT367" i="1"/>
  <c r="BU367" i="1"/>
  <c r="BV367" i="1"/>
  <c r="BW367" i="1"/>
  <c r="BX367" i="1"/>
  <c r="BY367" i="1"/>
  <c r="BZ367" i="1"/>
  <c r="CA367" i="1"/>
  <c r="CB367" i="1"/>
  <c r="CC367" i="1"/>
  <c r="CD367" i="1"/>
  <c r="CE367" i="1"/>
  <c r="CF367" i="1"/>
  <c r="CG367" i="1"/>
  <c r="CH367" i="1"/>
  <c r="CI367" i="1"/>
  <c r="CJ367" i="1"/>
  <c r="CK367" i="1"/>
  <c r="CL367" i="1"/>
  <c r="CM367" i="1"/>
  <c r="CN367" i="1"/>
  <c r="BN368" i="1"/>
  <c r="BO368" i="1"/>
  <c r="BP368" i="1"/>
  <c r="BQ368" i="1"/>
  <c r="BR368" i="1"/>
  <c r="BS368" i="1"/>
  <c r="BT368" i="1"/>
  <c r="BU368" i="1"/>
  <c r="BV368" i="1"/>
  <c r="BW368" i="1"/>
  <c r="BX368" i="1"/>
  <c r="BY368" i="1"/>
  <c r="BZ368" i="1"/>
  <c r="CA368" i="1"/>
  <c r="CB368" i="1"/>
  <c r="CC368" i="1"/>
  <c r="CD368" i="1"/>
  <c r="CE368" i="1"/>
  <c r="CF368" i="1"/>
  <c r="CG368" i="1"/>
  <c r="CH368" i="1"/>
  <c r="CI368" i="1"/>
  <c r="CJ368" i="1"/>
  <c r="CK368" i="1"/>
  <c r="CL368" i="1"/>
  <c r="CM368" i="1"/>
  <c r="CN368" i="1"/>
  <c r="BN369" i="1"/>
  <c r="BO369" i="1"/>
  <c r="BP369" i="1"/>
  <c r="BQ369" i="1"/>
  <c r="BR369" i="1"/>
  <c r="BS369" i="1"/>
  <c r="BT369" i="1"/>
  <c r="BU369" i="1"/>
  <c r="BV369" i="1"/>
  <c r="BW369" i="1"/>
  <c r="BX369" i="1"/>
  <c r="BY369" i="1"/>
  <c r="BZ369" i="1"/>
  <c r="CA369" i="1"/>
  <c r="CB369" i="1"/>
  <c r="CC369" i="1"/>
  <c r="CD369" i="1"/>
  <c r="CE369" i="1"/>
  <c r="CF369" i="1"/>
  <c r="CG369" i="1"/>
  <c r="CH369" i="1"/>
  <c r="CI369" i="1"/>
  <c r="CJ369" i="1"/>
  <c r="CK369" i="1"/>
  <c r="CL369" i="1"/>
  <c r="CM369" i="1"/>
  <c r="CN369" i="1"/>
  <c r="BN370" i="1"/>
  <c r="BO370" i="1"/>
  <c r="BP370" i="1"/>
  <c r="BQ370" i="1"/>
  <c r="BR370" i="1"/>
  <c r="BS370" i="1"/>
  <c r="BT370" i="1"/>
  <c r="BU370" i="1"/>
  <c r="BV370" i="1"/>
  <c r="BW370" i="1"/>
  <c r="BX370" i="1"/>
  <c r="BY370" i="1"/>
  <c r="BZ370" i="1"/>
  <c r="CA370" i="1"/>
  <c r="CB370" i="1"/>
  <c r="CC370" i="1"/>
  <c r="CD370" i="1"/>
  <c r="CE370" i="1"/>
  <c r="CF370" i="1"/>
  <c r="CG370" i="1"/>
  <c r="CH370" i="1"/>
  <c r="CI370" i="1"/>
  <c r="CJ370" i="1"/>
  <c r="CK370" i="1"/>
  <c r="CL370" i="1"/>
  <c r="CM370" i="1"/>
  <c r="CN370" i="1"/>
  <c r="BN371" i="1"/>
  <c r="BO371" i="1"/>
  <c r="BP371" i="1"/>
  <c r="BQ371" i="1"/>
  <c r="BR371" i="1"/>
  <c r="BS371" i="1"/>
  <c r="BT371" i="1"/>
  <c r="BU371" i="1"/>
  <c r="BV371" i="1"/>
  <c r="BW371" i="1"/>
  <c r="BX371" i="1"/>
  <c r="BY371" i="1"/>
  <c r="BZ371" i="1"/>
  <c r="CA371" i="1"/>
  <c r="CB371" i="1"/>
  <c r="CC371" i="1"/>
  <c r="CD371" i="1"/>
  <c r="CE371" i="1"/>
  <c r="CF371" i="1"/>
  <c r="CG371" i="1"/>
  <c r="CH371" i="1"/>
  <c r="CI371" i="1"/>
  <c r="CJ371" i="1"/>
  <c r="CK371" i="1"/>
  <c r="CL371" i="1"/>
  <c r="CM371" i="1"/>
  <c r="CN371" i="1"/>
  <c r="BN372" i="1"/>
  <c r="BO372" i="1"/>
  <c r="BP372" i="1"/>
  <c r="BQ372" i="1"/>
  <c r="BR372" i="1"/>
  <c r="BS372" i="1"/>
  <c r="BT372" i="1"/>
  <c r="BU372" i="1"/>
  <c r="BV372" i="1"/>
  <c r="BW372" i="1"/>
  <c r="BX372" i="1"/>
  <c r="BY372" i="1"/>
  <c r="BZ372" i="1"/>
  <c r="CA372" i="1"/>
  <c r="CB372" i="1"/>
  <c r="CC372" i="1"/>
  <c r="CD372" i="1"/>
  <c r="CE372" i="1"/>
  <c r="CF372" i="1"/>
  <c r="CG372" i="1"/>
  <c r="CH372" i="1"/>
  <c r="CI372" i="1"/>
  <c r="CJ372" i="1"/>
  <c r="CK372" i="1"/>
  <c r="CL372" i="1"/>
  <c r="CM372" i="1"/>
  <c r="CN372" i="1"/>
  <c r="BN373" i="1"/>
  <c r="BO373" i="1"/>
  <c r="BP373" i="1"/>
  <c r="BQ373" i="1"/>
  <c r="BR373" i="1"/>
  <c r="BS373" i="1"/>
  <c r="BT373" i="1"/>
  <c r="BU373" i="1"/>
  <c r="BV373" i="1"/>
  <c r="BW373" i="1"/>
  <c r="BX373" i="1"/>
  <c r="BY373" i="1"/>
  <c r="BZ373" i="1"/>
  <c r="CA373" i="1"/>
  <c r="CB373" i="1"/>
  <c r="CC373" i="1"/>
  <c r="CD373" i="1"/>
  <c r="CE373" i="1"/>
  <c r="CF373" i="1"/>
  <c r="CG373" i="1"/>
  <c r="CH373" i="1"/>
  <c r="CI373" i="1"/>
  <c r="CJ373" i="1"/>
  <c r="CK373" i="1"/>
  <c r="CL373" i="1"/>
  <c r="CM373" i="1"/>
  <c r="CN373" i="1"/>
  <c r="BN374" i="1"/>
  <c r="BO374" i="1"/>
  <c r="BP374" i="1"/>
  <c r="BQ374" i="1"/>
  <c r="BR374" i="1"/>
  <c r="BS374" i="1"/>
  <c r="BT374" i="1"/>
  <c r="BU374" i="1"/>
  <c r="BV374" i="1"/>
  <c r="BW374" i="1"/>
  <c r="BX374" i="1"/>
  <c r="BY374" i="1"/>
  <c r="BZ374" i="1"/>
  <c r="CA374" i="1"/>
  <c r="CB374" i="1"/>
  <c r="CC374" i="1"/>
  <c r="CD374" i="1"/>
  <c r="CE374" i="1"/>
  <c r="CF374" i="1"/>
  <c r="CG374" i="1"/>
  <c r="CH374" i="1"/>
  <c r="CI374" i="1"/>
  <c r="CJ374" i="1"/>
  <c r="CK374" i="1"/>
  <c r="CL374" i="1"/>
  <c r="CM374" i="1"/>
  <c r="CN374" i="1"/>
  <c r="BN375" i="1"/>
  <c r="BO375" i="1"/>
  <c r="BP375" i="1"/>
  <c r="BQ375" i="1"/>
  <c r="BR375" i="1"/>
  <c r="BS375" i="1"/>
  <c r="BT375" i="1"/>
  <c r="BU375" i="1"/>
  <c r="BV375" i="1"/>
  <c r="BW375" i="1"/>
  <c r="BX375" i="1"/>
  <c r="BY375" i="1"/>
  <c r="BZ375" i="1"/>
  <c r="CA375" i="1"/>
  <c r="CB375" i="1"/>
  <c r="CC375" i="1"/>
  <c r="CD375" i="1"/>
  <c r="CE375" i="1"/>
  <c r="CF375" i="1"/>
  <c r="CG375" i="1"/>
  <c r="CH375" i="1"/>
  <c r="CI375" i="1"/>
  <c r="CJ375" i="1"/>
  <c r="CK375" i="1"/>
  <c r="CL375" i="1"/>
  <c r="CM375" i="1"/>
  <c r="CN375" i="1"/>
  <c r="BN376" i="1"/>
  <c r="BO376" i="1"/>
  <c r="BP376" i="1"/>
  <c r="BQ376" i="1"/>
  <c r="BR376" i="1"/>
  <c r="BS376" i="1"/>
  <c r="BT376" i="1"/>
  <c r="BU376" i="1"/>
  <c r="BV376" i="1"/>
  <c r="BW376" i="1"/>
  <c r="BX376" i="1"/>
  <c r="BY376" i="1"/>
  <c r="BZ376" i="1"/>
  <c r="CA376" i="1"/>
  <c r="CB376" i="1"/>
  <c r="CC376" i="1"/>
  <c r="CD376" i="1"/>
  <c r="CE376" i="1"/>
  <c r="CF376" i="1"/>
  <c r="CG376" i="1"/>
  <c r="CH376" i="1"/>
  <c r="CI376" i="1"/>
  <c r="CJ376" i="1"/>
  <c r="CK376" i="1"/>
  <c r="CL376" i="1"/>
  <c r="CM376" i="1"/>
  <c r="CN376" i="1"/>
  <c r="BN377" i="1"/>
  <c r="BO377" i="1"/>
  <c r="BP377" i="1"/>
  <c r="BQ377" i="1"/>
  <c r="BR377" i="1"/>
  <c r="BS377" i="1"/>
  <c r="BT377" i="1"/>
  <c r="BU377" i="1"/>
  <c r="BV377" i="1"/>
  <c r="BW377" i="1"/>
  <c r="BX377" i="1"/>
  <c r="BY377" i="1"/>
  <c r="BZ377" i="1"/>
  <c r="CA377" i="1"/>
  <c r="CB377" i="1"/>
  <c r="CC377" i="1"/>
  <c r="CD377" i="1"/>
  <c r="CE377" i="1"/>
  <c r="CF377" i="1"/>
  <c r="CG377" i="1"/>
  <c r="CH377" i="1"/>
  <c r="CI377" i="1"/>
  <c r="CJ377" i="1"/>
  <c r="CK377" i="1"/>
  <c r="CL377" i="1"/>
  <c r="CM377" i="1"/>
  <c r="CN377" i="1"/>
  <c r="BN378" i="1"/>
  <c r="BO378" i="1"/>
  <c r="BP378" i="1"/>
  <c r="BQ378" i="1"/>
  <c r="BR378" i="1"/>
  <c r="BS378" i="1"/>
  <c r="BT378" i="1"/>
  <c r="BU378" i="1"/>
  <c r="BV378" i="1"/>
  <c r="BW378" i="1"/>
  <c r="BX378" i="1"/>
  <c r="BY378" i="1"/>
  <c r="BZ378" i="1"/>
  <c r="CA378" i="1"/>
  <c r="CB378" i="1"/>
  <c r="CC378" i="1"/>
  <c r="CD378" i="1"/>
  <c r="CE378" i="1"/>
  <c r="CF378" i="1"/>
  <c r="CG378" i="1"/>
  <c r="CH378" i="1"/>
  <c r="CI378" i="1"/>
  <c r="CJ378" i="1"/>
  <c r="CK378" i="1"/>
  <c r="CL378" i="1"/>
  <c r="CM378" i="1"/>
  <c r="CN378" i="1"/>
  <c r="BN379" i="1"/>
  <c r="BO379" i="1"/>
  <c r="BP379" i="1"/>
  <c r="BQ379" i="1"/>
  <c r="BR379" i="1"/>
  <c r="BS379" i="1"/>
  <c r="BT379" i="1"/>
  <c r="BU379" i="1"/>
  <c r="BV379" i="1"/>
  <c r="BW379" i="1"/>
  <c r="BX379" i="1"/>
  <c r="BY379" i="1"/>
  <c r="BZ379" i="1"/>
  <c r="CA379" i="1"/>
  <c r="CB379" i="1"/>
  <c r="CC379" i="1"/>
  <c r="CD379" i="1"/>
  <c r="CE379" i="1"/>
  <c r="CF379" i="1"/>
  <c r="CG379" i="1"/>
  <c r="CH379" i="1"/>
  <c r="CI379" i="1"/>
  <c r="CJ379" i="1"/>
  <c r="CK379" i="1"/>
  <c r="CL379" i="1"/>
  <c r="CM379" i="1"/>
  <c r="CN379" i="1"/>
  <c r="BN380" i="1"/>
  <c r="BO380" i="1"/>
  <c r="BP380" i="1"/>
  <c r="BQ380" i="1"/>
  <c r="BR380" i="1"/>
  <c r="BS380" i="1"/>
  <c r="BT380" i="1"/>
  <c r="BU380" i="1"/>
  <c r="BV380" i="1"/>
  <c r="BW380" i="1"/>
  <c r="BX380" i="1"/>
  <c r="BY380" i="1"/>
  <c r="BZ380" i="1"/>
  <c r="CA380" i="1"/>
  <c r="CB380" i="1"/>
  <c r="CC380" i="1"/>
  <c r="CD380" i="1"/>
  <c r="CE380" i="1"/>
  <c r="CF380" i="1"/>
  <c r="CG380" i="1"/>
  <c r="CH380" i="1"/>
  <c r="CI380" i="1"/>
  <c r="CJ380" i="1"/>
  <c r="CK380" i="1"/>
  <c r="CL380" i="1"/>
  <c r="CM380" i="1"/>
  <c r="CN380" i="1"/>
  <c r="BN381" i="1"/>
  <c r="BO381" i="1"/>
  <c r="BP381" i="1"/>
  <c r="BQ381" i="1"/>
  <c r="BR381" i="1"/>
  <c r="BS381" i="1"/>
  <c r="BT381" i="1"/>
  <c r="BU381" i="1"/>
  <c r="BV381" i="1"/>
  <c r="BW381" i="1"/>
  <c r="BX381" i="1"/>
  <c r="BY381" i="1"/>
  <c r="BZ381" i="1"/>
  <c r="CA381" i="1"/>
  <c r="CB381" i="1"/>
  <c r="CC381" i="1"/>
  <c r="CD381" i="1"/>
  <c r="CE381" i="1"/>
  <c r="CF381" i="1"/>
  <c r="CG381" i="1"/>
  <c r="CH381" i="1"/>
  <c r="CI381" i="1"/>
  <c r="CJ381" i="1"/>
  <c r="CK381" i="1"/>
  <c r="CL381" i="1"/>
  <c r="CM381" i="1"/>
  <c r="CN381" i="1"/>
  <c r="BN382" i="1"/>
  <c r="BO382" i="1"/>
  <c r="BP382" i="1"/>
  <c r="BQ382" i="1"/>
  <c r="BR382" i="1"/>
  <c r="BS382" i="1"/>
  <c r="BT382" i="1"/>
  <c r="BU382" i="1"/>
  <c r="BV382" i="1"/>
  <c r="BW382" i="1"/>
  <c r="BX382" i="1"/>
  <c r="BY382" i="1"/>
  <c r="BZ382" i="1"/>
  <c r="CA382" i="1"/>
  <c r="CB382" i="1"/>
  <c r="CC382" i="1"/>
  <c r="CD382" i="1"/>
  <c r="CE382" i="1"/>
  <c r="CF382" i="1"/>
  <c r="CG382" i="1"/>
  <c r="CH382" i="1"/>
  <c r="CI382" i="1"/>
  <c r="CJ382" i="1"/>
  <c r="CK382" i="1"/>
  <c r="CL382" i="1"/>
  <c r="CM382" i="1"/>
  <c r="CN382" i="1"/>
  <c r="BN383" i="1"/>
  <c r="BO383" i="1"/>
  <c r="BP383" i="1"/>
  <c r="BQ383" i="1"/>
  <c r="BR383" i="1"/>
  <c r="BS383" i="1"/>
  <c r="BT383" i="1"/>
  <c r="BU383" i="1"/>
  <c r="BV383" i="1"/>
  <c r="BW383" i="1"/>
  <c r="BX383" i="1"/>
  <c r="BY383" i="1"/>
  <c r="BZ383" i="1"/>
  <c r="CA383" i="1"/>
  <c r="CB383" i="1"/>
  <c r="CC383" i="1"/>
  <c r="CD383" i="1"/>
  <c r="CE383" i="1"/>
  <c r="CF383" i="1"/>
  <c r="CG383" i="1"/>
  <c r="CH383" i="1"/>
  <c r="CI383" i="1"/>
  <c r="CJ383" i="1"/>
  <c r="CK383" i="1"/>
  <c r="CL383" i="1"/>
  <c r="CM383" i="1"/>
  <c r="CN383" i="1"/>
  <c r="BN384" i="1"/>
  <c r="BO384" i="1"/>
  <c r="BP384" i="1"/>
  <c r="BQ384" i="1"/>
  <c r="BR384" i="1"/>
  <c r="BS384" i="1"/>
  <c r="BT384" i="1"/>
  <c r="BU384" i="1"/>
  <c r="BV384" i="1"/>
  <c r="BW384" i="1"/>
  <c r="BX384" i="1"/>
  <c r="BY384" i="1"/>
  <c r="BZ384" i="1"/>
  <c r="CA384" i="1"/>
  <c r="CB384" i="1"/>
  <c r="CC384" i="1"/>
  <c r="CD384" i="1"/>
  <c r="CE384" i="1"/>
  <c r="CF384" i="1"/>
  <c r="CG384" i="1"/>
  <c r="CH384" i="1"/>
  <c r="CI384" i="1"/>
  <c r="CJ384" i="1"/>
  <c r="CK384" i="1"/>
  <c r="CL384" i="1"/>
  <c r="CM384" i="1"/>
  <c r="CN384" i="1"/>
  <c r="BN385" i="1"/>
  <c r="BO385" i="1"/>
  <c r="BP385" i="1"/>
  <c r="BQ385" i="1"/>
  <c r="BR385" i="1"/>
  <c r="BS385" i="1"/>
  <c r="BT385" i="1"/>
  <c r="BU385" i="1"/>
  <c r="BV385" i="1"/>
  <c r="BW385" i="1"/>
  <c r="BX385" i="1"/>
  <c r="BY385" i="1"/>
  <c r="BZ385" i="1"/>
  <c r="CA385" i="1"/>
  <c r="CB385" i="1"/>
  <c r="CC385" i="1"/>
  <c r="CD385" i="1"/>
  <c r="CE385" i="1"/>
  <c r="CF385" i="1"/>
  <c r="CG385" i="1"/>
  <c r="CH385" i="1"/>
  <c r="CI385" i="1"/>
  <c r="CJ385" i="1"/>
  <c r="CK385" i="1"/>
  <c r="CL385" i="1"/>
  <c r="CM385" i="1"/>
  <c r="CN385" i="1"/>
  <c r="BN386" i="1"/>
  <c r="BO386" i="1"/>
  <c r="BP386" i="1"/>
  <c r="BQ386" i="1"/>
  <c r="BR386" i="1"/>
  <c r="BS386" i="1"/>
  <c r="BT386" i="1"/>
  <c r="BU386" i="1"/>
  <c r="BV386" i="1"/>
  <c r="BW386" i="1"/>
  <c r="BX386" i="1"/>
  <c r="BY386" i="1"/>
  <c r="BZ386" i="1"/>
  <c r="CA386" i="1"/>
  <c r="CB386" i="1"/>
  <c r="CC386" i="1"/>
  <c r="CD386" i="1"/>
  <c r="CE386" i="1"/>
  <c r="CF386" i="1"/>
  <c r="CG386" i="1"/>
  <c r="CH386" i="1"/>
  <c r="CI386" i="1"/>
  <c r="CJ386" i="1"/>
  <c r="CK386" i="1"/>
  <c r="CL386" i="1"/>
  <c r="CM386" i="1"/>
  <c r="CN386" i="1"/>
  <c r="BN387" i="1"/>
  <c r="BO387" i="1"/>
  <c r="BP387" i="1"/>
  <c r="BQ387" i="1"/>
  <c r="BR387" i="1"/>
  <c r="BS387" i="1"/>
  <c r="BT387" i="1"/>
  <c r="BU387" i="1"/>
  <c r="BV387" i="1"/>
  <c r="BW387" i="1"/>
  <c r="BX387" i="1"/>
  <c r="BY387" i="1"/>
  <c r="BZ387" i="1"/>
  <c r="CA387" i="1"/>
  <c r="CB387" i="1"/>
  <c r="CC387" i="1"/>
  <c r="CD387" i="1"/>
  <c r="CE387" i="1"/>
  <c r="CF387" i="1"/>
  <c r="CG387" i="1"/>
  <c r="CH387" i="1"/>
  <c r="CI387" i="1"/>
  <c r="CJ387" i="1"/>
  <c r="CK387" i="1"/>
  <c r="CL387" i="1"/>
  <c r="CM387" i="1"/>
  <c r="CN387" i="1"/>
  <c r="BN388" i="1"/>
  <c r="BO388" i="1"/>
  <c r="BP388" i="1"/>
  <c r="BQ388" i="1"/>
  <c r="BR388" i="1"/>
  <c r="BS388" i="1"/>
  <c r="BT388" i="1"/>
  <c r="BU388" i="1"/>
  <c r="BV388" i="1"/>
  <c r="BW388" i="1"/>
  <c r="BX388" i="1"/>
  <c r="BY388" i="1"/>
  <c r="BZ388" i="1"/>
  <c r="CA388" i="1"/>
  <c r="CB388" i="1"/>
  <c r="CC388" i="1"/>
  <c r="CD388" i="1"/>
  <c r="CE388" i="1"/>
  <c r="CF388" i="1"/>
  <c r="CG388" i="1"/>
  <c r="CH388" i="1"/>
  <c r="CI388" i="1"/>
  <c r="CJ388" i="1"/>
  <c r="CK388" i="1"/>
  <c r="CL388" i="1"/>
  <c r="CM388" i="1"/>
  <c r="CN388" i="1"/>
  <c r="BN389" i="1"/>
  <c r="BO389" i="1"/>
  <c r="BP389" i="1"/>
  <c r="BQ389" i="1"/>
  <c r="BR389" i="1"/>
  <c r="BS389" i="1"/>
  <c r="BT389" i="1"/>
  <c r="BU389" i="1"/>
  <c r="BV389" i="1"/>
  <c r="BW389" i="1"/>
  <c r="BX389" i="1"/>
  <c r="BY389" i="1"/>
  <c r="BZ389" i="1"/>
  <c r="CA389" i="1"/>
  <c r="CB389" i="1"/>
  <c r="CC389" i="1"/>
  <c r="CD389" i="1"/>
  <c r="CE389" i="1"/>
  <c r="CF389" i="1"/>
  <c r="CG389" i="1"/>
  <c r="CH389" i="1"/>
  <c r="CI389" i="1"/>
  <c r="CJ389" i="1"/>
  <c r="CK389" i="1"/>
  <c r="CL389" i="1"/>
  <c r="CM389" i="1"/>
  <c r="CN389" i="1"/>
  <c r="BN390" i="1"/>
  <c r="BO390" i="1"/>
  <c r="BP390" i="1"/>
  <c r="BQ390" i="1"/>
  <c r="BR390" i="1"/>
  <c r="BS390" i="1"/>
  <c r="BT390" i="1"/>
  <c r="BU390" i="1"/>
  <c r="BV390" i="1"/>
  <c r="BW390" i="1"/>
  <c r="BX390" i="1"/>
  <c r="BY390" i="1"/>
  <c r="BZ390" i="1"/>
  <c r="CA390" i="1"/>
  <c r="CB390" i="1"/>
  <c r="CC390" i="1"/>
  <c r="CD390" i="1"/>
  <c r="CE390" i="1"/>
  <c r="CF390" i="1"/>
  <c r="CG390" i="1"/>
  <c r="CH390" i="1"/>
  <c r="CI390" i="1"/>
  <c r="CJ390" i="1"/>
  <c r="CK390" i="1"/>
  <c r="CL390" i="1"/>
  <c r="CM390" i="1"/>
  <c r="CN390" i="1"/>
  <c r="BN391" i="1"/>
  <c r="BO391" i="1"/>
  <c r="BP391" i="1"/>
  <c r="BQ391" i="1"/>
  <c r="BR391" i="1"/>
  <c r="BS391" i="1"/>
  <c r="BT391" i="1"/>
  <c r="BU391" i="1"/>
  <c r="BV391" i="1"/>
  <c r="BW391" i="1"/>
  <c r="BX391" i="1"/>
  <c r="BY391" i="1"/>
  <c r="BZ391" i="1"/>
  <c r="CA391" i="1"/>
  <c r="CB391" i="1"/>
  <c r="CC391" i="1"/>
  <c r="CD391" i="1"/>
  <c r="CE391" i="1"/>
  <c r="CF391" i="1"/>
  <c r="CG391" i="1"/>
  <c r="CH391" i="1"/>
  <c r="CI391" i="1"/>
  <c r="CJ391" i="1"/>
  <c r="CK391" i="1"/>
  <c r="CL391" i="1"/>
  <c r="CM391" i="1"/>
  <c r="CN391" i="1"/>
  <c r="BN392" i="1"/>
  <c r="BO392" i="1"/>
  <c r="BP392" i="1"/>
  <c r="BQ392" i="1"/>
  <c r="BR392" i="1"/>
  <c r="BS392" i="1"/>
  <c r="BT392" i="1"/>
  <c r="BU392" i="1"/>
  <c r="BV392" i="1"/>
  <c r="BW392" i="1"/>
  <c r="BX392" i="1"/>
  <c r="BY392" i="1"/>
  <c r="BZ392" i="1"/>
  <c r="CA392" i="1"/>
  <c r="CB392" i="1"/>
  <c r="CC392" i="1"/>
  <c r="CD392" i="1"/>
  <c r="CE392" i="1"/>
  <c r="CF392" i="1"/>
  <c r="CG392" i="1"/>
  <c r="CH392" i="1"/>
  <c r="CI392" i="1"/>
  <c r="CJ392" i="1"/>
  <c r="CK392" i="1"/>
  <c r="CL392" i="1"/>
  <c r="CM392" i="1"/>
  <c r="CN392" i="1"/>
  <c r="BN393" i="1"/>
  <c r="BO393" i="1"/>
  <c r="BP393" i="1"/>
  <c r="BQ393" i="1"/>
  <c r="BR393" i="1"/>
  <c r="BS393" i="1"/>
  <c r="BT393" i="1"/>
  <c r="BU393" i="1"/>
  <c r="BV393" i="1"/>
  <c r="BW393" i="1"/>
  <c r="BX393" i="1"/>
  <c r="BY393" i="1"/>
  <c r="BZ393" i="1"/>
  <c r="CA393" i="1"/>
  <c r="CB393" i="1"/>
  <c r="CC393" i="1"/>
  <c r="CD393" i="1"/>
  <c r="CE393" i="1"/>
  <c r="CF393" i="1"/>
  <c r="CG393" i="1"/>
  <c r="CH393" i="1"/>
  <c r="CI393" i="1"/>
  <c r="CJ393" i="1"/>
  <c r="CK393" i="1"/>
  <c r="CL393" i="1"/>
  <c r="CM393" i="1"/>
  <c r="CN393" i="1"/>
  <c r="BN394" i="1"/>
  <c r="BO394" i="1"/>
  <c r="BP394" i="1"/>
  <c r="BQ394" i="1"/>
  <c r="BR394" i="1"/>
  <c r="BS394" i="1"/>
  <c r="BT394" i="1"/>
  <c r="BU394" i="1"/>
  <c r="BV394" i="1"/>
  <c r="BW394" i="1"/>
  <c r="BX394" i="1"/>
  <c r="BY394" i="1"/>
  <c r="BZ394" i="1"/>
  <c r="CA394" i="1"/>
  <c r="CB394" i="1"/>
  <c r="CC394" i="1"/>
  <c r="CD394" i="1"/>
  <c r="CE394" i="1"/>
  <c r="CF394" i="1"/>
  <c r="CG394" i="1"/>
  <c r="CH394" i="1"/>
  <c r="CI394" i="1"/>
  <c r="CJ394" i="1"/>
  <c r="CK394" i="1"/>
  <c r="CL394" i="1"/>
  <c r="CM394" i="1"/>
  <c r="CN394" i="1"/>
  <c r="BN395" i="1"/>
  <c r="BO395" i="1"/>
  <c r="BP395" i="1"/>
  <c r="BQ395" i="1"/>
  <c r="BR395" i="1"/>
  <c r="BS395" i="1"/>
  <c r="BT395" i="1"/>
  <c r="BU395" i="1"/>
  <c r="BV395" i="1"/>
  <c r="BW395" i="1"/>
  <c r="BX395" i="1"/>
  <c r="BY395" i="1"/>
  <c r="BZ395" i="1"/>
  <c r="CA395" i="1"/>
  <c r="CB395" i="1"/>
  <c r="CC395" i="1"/>
  <c r="CD395" i="1"/>
  <c r="CE395" i="1"/>
  <c r="CF395" i="1"/>
  <c r="CG395" i="1"/>
  <c r="CH395" i="1"/>
  <c r="CI395" i="1"/>
  <c r="CJ395" i="1"/>
  <c r="CK395" i="1"/>
  <c r="CL395" i="1"/>
  <c r="CM395" i="1"/>
  <c r="CN395" i="1"/>
  <c r="BN396" i="1"/>
  <c r="BO396" i="1"/>
  <c r="BP396" i="1"/>
  <c r="BQ396" i="1"/>
  <c r="BR396" i="1"/>
  <c r="BS396" i="1"/>
  <c r="BT396" i="1"/>
  <c r="BU396" i="1"/>
  <c r="BV396" i="1"/>
  <c r="BW396" i="1"/>
  <c r="BX396" i="1"/>
  <c r="BY396" i="1"/>
  <c r="BZ396" i="1"/>
  <c r="CA396" i="1"/>
  <c r="CB396" i="1"/>
  <c r="CC396" i="1"/>
  <c r="CD396" i="1"/>
  <c r="CE396" i="1"/>
  <c r="CF396" i="1"/>
  <c r="CG396" i="1"/>
  <c r="CH396" i="1"/>
  <c r="CI396" i="1"/>
  <c r="CJ396" i="1"/>
  <c r="CK396" i="1"/>
  <c r="CL396" i="1"/>
  <c r="CM396" i="1"/>
  <c r="CN396" i="1"/>
  <c r="BN397" i="1"/>
  <c r="BO397" i="1"/>
  <c r="BP397" i="1"/>
  <c r="BQ397" i="1"/>
  <c r="BR397" i="1"/>
  <c r="BS397" i="1"/>
  <c r="BT397" i="1"/>
  <c r="BU397" i="1"/>
  <c r="BV397" i="1"/>
  <c r="BW397" i="1"/>
  <c r="BX397" i="1"/>
  <c r="BY397" i="1"/>
  <c r="BZ397" i="1"/>
  <c r="CA397" i="1"/>
  <c r="CB397" i="1"/>
  <c r="CC397" i="1"/>
  <c r="CD397" i="1"/>
  <c r="CE397" i="1"/>
  <c r="CF397" i="1"/>
  <c r="CG397" i="1"/>
  <c r="CH397" i="1"/>
  <c r="CI397" i="1"/>
  <c r="CJ397" i="1"/>
  <c r="CK397" i="1"/>
  <c r="CL397" i="1"/>
  <c r="CM397" i="1"/>
  <c r="CN397" i="1"/>
  <c r="BN398" i="1"/>
  <c r="BO398" i="1"/>
  <c r="BP398" i="1"/>
  <c r="BQ398" i="1"/>
  <c r="BR398" i="1"/>
  <c r="BS398" i="1"/>
  <c r="BT398" i="1"/>
  <c r="BU398" i="1"/>
  <c r="BV398" i="1"/>
  <c r="BW398" i="1"/>
  <c r="BX398" i="1"/>
  <c r="BY398" i="1"/>
  <c r="BZ398" i="1"/>
  <c r="CA398" i="1"/>
  <c r="CB398" i="1"/>
  <c r="CC398" i="1"/>
  <c r="CD398" i="1"/>
  <c r="CE398" i="1"/>
  <c r="CF398" i="1"/>
  <c r="CG398" i="1"/>
  <c r="CH398" i="1"/>
  <c r="CI398" i="1"/>
  <c r="CJ398" i="1"/>
  <c r="CK398" i="1"/>
  <c r="CL398" i="1"/>
  <c r="CM398" i="1"/>
  <c r="CN398" i="1"/>
  <c r="BN399" i="1"/>
  <c r="BO399" i="1"/>
  <c r="BP399" i="1"/>
  <c r="BQ399" i="1"/>
  <c r="BR399" i="1"/>
  <c r="BS399" i="1"/>
  <c r="BT399" i="1"/>
  <c r="BU399" i="1"/>
  <c r="BV399" i="1"/>
  <c r="BW399" i="1"/>
  <c r="BX399" i="1"/>
  <c r="BY399" i="1"/>
  <c r="BZ399" i="1"/>
  <c r="CA399" i="1"/>
  <c r="CB399" i="1"/>
  <c r="CC399" i="1"/>
  <c r="CD399" i="1"/>
  <c r="CE399" i="1"/>
  <c r="CF399" i="1"/>
  <c r="CG399" i="1"/>
  <c r="CH399" i="1"/>
  <c r="CI399" i="1"/>
  <c r="CJ399" i="1"/>
  <c r="CK399" i="1"/>
  <c r="CL399" i="1"/>
  <c r="CM399" i="1"/>
  <c r="CN399" i="1"/>
  <c r="BN400" i="1"/>
  <c r="BO400" i="1"/>
  <c r="BP400" i="1"/>
  <c r="BQ400" i="1"/>
  <c r="BR400" i="1"/>
  <c r="BS400" i="1"/>
  <c r="BT400" i="1"/>
  <c r="BU400" i="1"/>
  <c r="BV400" i="1"/>
  <c r="BW400" i="1"/>
  <c r="BX400" i="1"/>
  <c r="BY400" i="1"/>
  <c r="BZ400" i="1"/>
  <c r="CA400" i="1"/>
  <c r="CB400" i="1"/>
  <c r="CC400" i="1"/>
  <c r="CD400" i="1"/>
  <c r="CE400" i="1"/>
  <c r="CF400" i="1"/>
  <c r="CG400" i="1"/>
  <c r="CH400" i="1"/>
  <c r="CI400" i="1"/>
  <c r="CJ400" i="1"/>
  <c r="CK400" i="1"/>
  <c r="CL400" i="1"/>
  <c r="CM400" i="1"/>
  <c r="CN400" i="1"/>
  <c r="BN401" i="1"/>
  <c r="BO401" i="1"/>
  <c r="BP401" i="1"/>
  <c r="BQ401" i="1"/>
  <c r="BR401" i="1"/>
  <c r="BS401" i="1"/>
  <c r="BT401" i="1"/>
  <c r="BU401" i="1"/>
  <c r="BV401" i="1"/>
  <c r="BW401" i="1"/>
  <c r="BX401" i="1"/>
  <c r="BY401" i="1"/>
  <c r="BZ401" i="1"/>
  <c r="CA401" i="1"/>
  <c r="CB401" i="1"/>
  <c r="CC401" i="1"/>
  <c r="CD401" i="1"/>
  <c r="CE401" i="1"/>
  <c r="CF401" i="1"/>
  <c r="CG401" i="1"/>
  <c r="CH401" i="1"/>
  <c r="CI401" i="1"/>
  <c r="CJ401" i="1"/>
  <c r="CK401" i="1"/>
  <c r="CL401" i="1"/>
  <c r="CM401" i="1"/>
  <c r="CN401" i="1"/>
  <c r="BN402" i="1"/>
  <c r="BO402" i="1"/>
  <c r="BP402" i="1"/>
  <c r="BQ402" i="1"/>
  <c r="BR402" i="1"/>
  <c r="BS402" i="1"/>
  <c r="BT402" i="1"/>
  <c r="BU402" i="1"/>
  <c r="BV402" i="1"/>
  <c r="BW402" i="1"/>
  <c r="BX402" i="1"/>
  <c r="BY402" i="1"/>
  <c r="BZ402" i="1"/>
  <c r="CA402" i="1"/>
  <c r="CB402" i="1"/>
  <c r="CC402" i="1"/>
  <c r="CD402" i="1"/>
  <c r="CE402" i="1"/>
  <c r="CF402" i="1"/>
  <c r="CG402" i="1"/>
  <c r="CH402" i="1"/>
  <c r="CI402" i="1"/>
  <c r="CJ402" i="1"/>
  <c r="CK402" i="1"/>
  <c r="CL402" i="1"/>
  <c r="CM402" i="1"/>
  <c r="CN402" i="1"/>
  <c r="BN403" i="1"/>
  <c r="BO403" i="1"/>
  <c r="BP403" i="1"/>
  <c r="BQ403" i="1"/>
  <c r="BR403" i="1"/>
  <c r="BS403" i="1"/>
  <c r="BT403" i="1"/>
  <c r="BU403" i="1"/>
  <c r="BV403" i="1"/>
  <c r="BW403" i="1"/>
  <c r="BX403" i="1"/>
  <c r="BY403" i="1"/>
  <c r="BZ403" i="1"/>
  <c r="CA403" i="1"/>
  <c r="CB403" i="1"/>
  <c r="CC403" i="1"/>
  <c r="CD403" i="1"/>
  <c r="CE403" i="1"/>
  <c r="CF403" i="1"/>
  <c r="CG403" i="1"/>
  <c r="CH403" i="1"/>
  <c r="CI403" i="1"/>
  <c r="CJ403" i="1"/>
  <c r="CK403" i="1"/>
  <c r="CL403" i="1"/>
  <c r="CM403" i="1"/>
  <c r="CN403" i="1"/>
  <c r="BN404" i="1"/>
  <c r="BO404" i="1"/>
  <c r="BP404" i="1"/>
  <c r="BQ404" i="1"/>
  <c r="BR404" i="1"/>
  <c r="BS404" i="1"/>
  <c r="BT404" i="1"/>
  <c r="BU404" i="1"/>
  <c r="BV404" i="1"/>
  <c r="BW404" i="1"/>
  <c r="BX404" i="1"/>
  <c r="BY404" i="1"/>
  <c r="BZ404" i="1"/>
  <c r="CA404" i="1"/>
  <c r="CB404" i="1"/>
  <c r="CC404" i="1"/>
  <c r="CD404" i="1"/>
  <c r="CE404" i="1"/>
  <c r="CF404" i="1"/>
  <c r="CG404" i="1"/>
  <c r="CH404" i="1"/>
  <c r="CI404" i="1"/>
  <c r="CJ404" i="1"/>
  <c r="CK404" i="1"/>
  <c r="CL404" i="1"/>
  <c r="CM404" i="1"/>
  <c r="CN404" i="1"/>
  <c r="BN405" i="1"/>
  <c r="BO405" i="1"/>
  <c r="BP405" i="1"/>
  <c r="BQ405" i="1"/>
  <c r="BR405" i="1"/>
  <c r="BS405" i="1"/>
  <c r="BT405" i="1"/>
  <c r="BU405" i="1"/>
  <c r="BV405" i="1"/>
  <c r="BW405" i="1"/>
  <c r="BX405" i="1"/>
  <c r="BY405" i="1"/>
  <c r="BZ405" i="1"/>
  <c r="CA405" i="1"/>
  <c r="CB405" i="1"/>
  <c r="CC405" i="1"/>
  <c r="CD405" i="1"/>
  <c r="CE405" i="1"/>
  <c r="CF405" i="1"/>
  <c r="CG405" i="1"/>
  <c r="CH405" i="1"/>
  <c r="CI405" i="1"/>
  <c r="CJ405" i="1"/>
  <c r="CK405" i="1"/>
  <c r="CL405" i="1"/>
  <c r="CM405" i="1"/>
  <c r="CN405" i="1"/>
  <c r="BN406" i="1"/>
  <c r="BO406" i="1"/>
  <c r="BP406" i="1"/>
  <c r="BQ406" i="1"/>
  <c r="BR406" i="1"/>
  <c r="BS406" i="1"/>
  <c r="BT406" i="1"/>
  <c r="BU406" i="1"/>
  <c r="BV406" i="1"/>
  <c r="BW406" i="1"/>
  <c r="BX406" i="1"/>
  <c r="BY406" i="1"/>
  <c r="BZ406" i="1"/>
  <c r="CA406" i="1"/>
  <c r="CB406" i="1"/>
  <c r="CC406" i="1"/>
  <c r="CD406" i="1"/>
  <c r="CE406" i="1"/>
  <c r="CF406" i="1"/>
  <c r="CG406" i="1"/>
  <c r="CH406" i="1"/>
  <c r="CI406" i="1"/>
  <c r="CJ406" i="1"/>
  <c r="CK406" i="1"/>
  <c r="CL406" i="1"/>
  <c r="CM406" i="1"/>
  <c r="CN406" i="1"/>
  <c r="BN407" i="1"/>
  <c r="BO407" i="1"/>
  <c r="BP407" i="1"/>
  <c r="BQ407" i="1"/>
  <c r="BR407" i="1"/>
  <c r="BS407" i="1"/>
  <c r="BT407" i="1"/>
  <c r="BU407" i="1"/>
  <c r="BV407" i="1"/>
  <c r="BW407" i="1"/>
  <c r="BX407" i="1"/>
  <c r="BY407" i="1"/>
  <c r="BZ407" i="1"/>
  <c r="CA407" i="1"/>
  <c r="CB407" i="1"/>
  <c r="CC407" i="1"/>
  <c r="CD407" i="1"/>
  <c r="CE407" i="1"/>
  <c r="CF407" i="1"/>
  <c r="CG407" i="1"/>
  <c r="CH407" i="1"/>
  <c r="CI407" i="1"/>
  <c r="CJ407" i="1"/>
  <c r="CK407" i="1"/>
  <c r="CL407" i="1"/>
  <c r="CM407" i="1"/>
  <c r="CN407" i="1"/>
  <c r="BN408" i="1"/>
  <c r="BO408" i="1"/>
  <c r="BP408" i="1"/>
  <c r="BQ408" i="1"/>
  <c r="BR408" i="1"/>
  <c r="BS408" i="1"/>
  <c r="BT408" i="1"/>
  <c r="BU408" i="1"/>
  <c r="BV408" i="1"/>
  <c r="BW408" i="1"/>
  <c r="BX408" i="1"/>
  <c r="BY408" i="1"/>
  <c r="BZ408" i="1"/>
  <c r="CA408" i="1"/>
  <c r="CB408" i="1"/>
  <c r="CC408" i="1"/>
  <c r="CD408" i="1"/>
  <c r="CE408" i="1"/>
  <c r="CF408" i="1"/>
  <c r="CG408" i="1"/>
  <c r="CH408" i="1"/>
  <c r="CI408" i="1"/>
  <c r="CJ408" i="1"/>
  <c r="CK408" i="1"/>
  <c r="CL408" i="1"/>
  <c r="CM408" i="1"/>
  <c r="CN408" i="1"/>
  <c r="BN409" i="1"/>
  <c r="BO409" i="1"/>
  <c r="BP409" i="1"/>
  <c r="BQ409" i="1"/>
  <c r="BR409" i="1"/>
  <c r="BS409" i="1"/>
  <c r="BT409" i="1"/>
  <c r="BU409" i="1"/>
  <c r="BV409" i="1"/>
  <c r="BW409" i="1"/>
  <c r="BX409" i="1"/>
  <c r="BY409" i="1"/>
  <c r="BZ409" i="1"/>
  <c r="CA409" i="1"/>
  <c r="CB409" i="1"/>
  <c r="CC409" i="1"/>
  <c r="CD409" i="1"/>
  <c r="CE409" i="1"/>
  <c r="CF409" i="1"/>
  <c r="CG409" i="1"/>
  <c r="CH409" i="1"/>
  <c r="CI409" i="1"/>
  <c r="CJ409" i="1"/>
  <c r="CK409" i="1"/>
  <c r="CL409" i="1"/>
  <c r="CM409" i="1"/>
  <c r="CN409" i="1"/>
  <c r="BN410" i="1"/>
  <c r="BO410" i="1"/>
  <c r="BP410" i="1"/>
  <c r="BQ410" i="1"/>
  <c r="BR410" i="1"/>
  <c r="BS410" i="1"/>
  <c r="BT410" i="1"/>
  <c r="BU410" i="1"/>
  <c r="BV410" i="1"/>
  <c r="BW410" i="1"/>
  <c r="BX410" i="1"/>
  <c r="BY410" i="1"/>
  <c r="BZ410" i="1"/>
  <c r="CA410" i="1"/>
  <c r="CB410" i="1"/>
  <c r="CC410" i="1"/>
  <c r="CD410" i="1"/>
  <c r="CE410" i="1"/>
  <c r="CF410" i="1"/>
  <c r="CG410" i="1"/>
  <c r="CH410" i="1"/>
  <c r="CI410" i="1"/>
  <c r="CJ410" i="1"/>
  <c r="CK410" i="1"/>
  <c r="CL410" i="1"/>
  <c r="CM410" i="1"/>
  <c r="CN410" i="1"/>
  <c r="BN411" i="1"/>
  <c r="BO411" i="1"/>
  <c r="BP411" i="1"/>
  <c r="BQ411" i="1"/>
  <c r="BR411" i="1"/>
  <c r="BS411" i="1"/>
  <c r="BT411" i="1"/>
  <c r="BU411" i="1"/>
  <c r="BV411" i="1"/>
  <c r="BW411" i="1"/>
  <c r="BX411" i="1"/>
  <c r="BY411" i="1"/>
  <c r="BZ411" i="1"/>
  <c r="CA411" i="1"/>
  <c r="CB411" i="1"/>
  <c r="CC411" i="1"/>
  <c r="CD411" i="1"/>
  <c r="CE411" i="1"/>
  <c r="CF411" i="1"/>
  <c r="CG411" i="1"/>
  <c r="CH411" i="1"/>
  <c r="CI411" i="1"/>
  <c r="CJ411" i="1"/>
  <c r="CK411" i="1"/>
  <c r="CL411" i="1"/>
  <c r="CM411" i="1"/>
  <c r="CN411" i="1"/>
  <c r="BN412" i="1"/>
  <c r="BO412" i="1"/>
  <c r="BP412" i="1"/>
  <c r="BQ412" i="1"/>
  <c r="BR412" i="1"/>
  <c r="BS412" i="1"/>
  <c r="BT412" i="1"/>
  <c r="BU412" i="1"/>
  <c r="BV412" i="1"/>
  <c r="BW412" i="1"/>
  <c r="BX412" i="1"/>
  <c r="BY412" i="1"/>
  <c r="BZ412" i="1"/>
  <c r="CA412" i="1"/>
  <c r="CB412" i="1"/>
  <c r="CC412" i="1"/>
  <c r="CD412" i="1"/>
  <c r="CE412" i="1"/>
  <c r="CF412" i="1"/>
  <c r="CG412" i="1"/>
  <c r="CH412" i="1"/>
  <c r="CI412" i="1"/>
  <c r="CJ412" i="1"/>
  <c r="CK412" i="1"/>
  <c r="CL412" i="1"/>
  <c r="CM412" i="1"/>
  <c r="CN412" i="1"/>
  <c r="BN413" i="1"/>
  <c r="BO413" i="1"/>
  <c r="BP413" i="1"/>
  <c r="BQ413" i="1"/>
  <c r="BR413" i="1"/>
  <c r="BS413" i="1"/>
  <c r="BT413" i="1"/>
  <c r="BU413" i="1"/>
  <c r="BV413" i="1"/>
  <c r="BW413" i="1"/>
  <c r="BX413" i="1"/>
  <c r="BY413" i="1"/>
  <c r="BZ413" i="1"/>
  <c r="CA413" i="1"/>
  <c r="CB413" i="1"/>
  <c r="CC413" i="1"/>
  <c r="CD413" i="1"/>
  <c r="CE413" i="1"/>
  <c r="CF413" i="1"/>
  <c r="CG413" i="1"/>
  <c r="CH413" i="1"/>
  <c r="CI413" i="1"/>
  <c r="CJ413" i="1"/>
  <c r="CK413" i="1"/>
  <c r="CL413" i="1"/>
  <c r="CM413" i="1"/>
  <c r="CN413" i="1"/>
  <c r="BN414" i="1"/>
  <c r="BO414" i="1"/>
  <c r="BP414" i="1"/>
  <c r="BQ414" i="1"/>
  <c r="BR414" i="1"/>
  <c r="BS414" i="1"/>
  <c r="BT414" i="1"/>
  <c r="BU414" i="1"/>
  <c r="BV414" i="1"/>
  <c r="BW414" i="1"/>
  <c r="BX414" i="1"/>
  <c r="BY414" i="1"/>
  <c r="BZ414" i="1"/>
  <c r="CA414" i="1"/>
  <c r="CB414" i="1"/>
  <c r="CC414" i="1"/>
  <c r="CD414" i="1"/>
  <c r="CE414" i="1"/>
  <c r="CF414" i="1"/>
  <c r="CG414" i="1"/>
  <c r="CH414" i="1"/>
  <c r="CI414" i="1"/>
  <c r="CJ414" i="1"/>
  <c r="CK414" i="1"/>
  <c r="CL414" i="1"/>
  <c r="CM414" i="1"/>
  <c r="CN414" i="1"/>
  <c r="BN415" i="1"/>
  <c r="BO415" i="1"/>
  <c r="BP415" i="1"/>
  <c r="BQ415" i="1"/>
  <c r="BR415" i="1"/>
  <c r="BS415" i="1"/>
  <c r="BT415" i="1"/>
  <c r="BU415" i="1"/>
  <c r="BV415" i="1"/>
  <c r="BW415" i="1"/>
  <c r="BX415" i="1"/>
  <c r="BY415" i="1"/>
  <c r="BZ415" i="1"/>
  <c r="CA415" i="1"/>
  <c r="CB415" i="1"/>
  <c r="CC415" i="1"/>
  <c r="CD415" i="1"/>
  <c r="CE415" i="1"/>
  <c r="CF415" i="1"/>
  <c r="CG415" i="1"/>
  <c r="CH415" i="1"/>
  <c r="CI415" i="1"/>
  <c r="CJ415" i="1"/>
  <c r="CK415" i="1"/>
  <c r="CL415" i="1"/>
  <c r="CM415" i="1"/>
  <c r="CN415" i="1"/>
  <c r="BN416" i="1"/>
  <c r="BO416" i="1"/>
  <c r="BP416" i="1"/>
  <c r="BQ416" i="1"/>
  <c r="BR416" i="1"/>
  <c r="BS416" i="1"/>
  <c r="BT416" i="1"/>
  <c r="BU416" i="1"/>
  <c r="BV416" i="1"/>
  <c r="BW416" i="1"/>
  <c r="BX416" i="1"/>
  <c r="BY416" i="1"/>
  <c r="BZ416" i="1"/>
  <c r="CA416" i="1"/>
  <c r="CB416" i="1"/>
  <c r="CC416" i="1"/>
  <c r="CD416" i="1"/>
  <c r="CE416" i="1"/>
  <c r="CF416" i="1"/>
  <c r="CG416" i="1"/>
  <c r="CH416" i="1"/>
  <c r="CI416" i="1"/>
  <c r="CJ416" i="1"/>
  <c r="CK416" i="1"/>
  <c r="CL416" i="1"/>
  <c r="CM416" i="1"/>
  <c r="CN416" i="1"/>
  <c r="BN417" i="1"/>
  <c r="BO417" i="1"/>
  <c r="BP417" i="1"/>
  <c r="BQ417" i="1"/>
  <c r="BR417" i="1"/>
  <c r="BS417" i="1"/>
  <c r="BT417" i="1"/>
  <c r="BU417" i="1"/>
  <c r="BV417" i="1"/>
  <c r="BW417" i="1"/>
  <c r="BX417" i="1"/>
  <c r="BY417" i="1"/>
  <c r="BZ417" i="1"/>
  <c r="CA417" i="1"/>
  <c r="CB417" i="1"/>
  <c r="CC417" i="1"/>
  <c r="CD417" i="1"/>
  <c r="CE417" i="1"/>
  <c r="CF417" i="1"/>
  <c r="CG417" i="1"/>
  <c r="CH417" i="1"/>
  <c r="CI417" i="1"/>
  <c r="CJ417" i="1"/>
  <c r="CK417" i="1"/>
  <c r="CL417" i="1"/>
  <c r="CM417" i="1"/>
  <c r="CN417" i="1"/>
  <c r="BN418" i="1"/>
  <c r="BO418" i="1"/>
  <c r="BP418" i="1"/>
  <c r="BQ418" i="1"/>
  <c r="BR418" i="1"/>
  <c r="BS418" i="1"/>
  <c r="BT418" i="1"/>
  <c r="BU418" i="1"/>
  <c r="BV418" i="1"/>
  <c r="BW418" i="1"/>
  <c r="BX418" i="1"/>
  <c r="BY418" i="1"/>
  <c r="BZ418" i="1"/>
  <c r="CA418" i="1"/>
  <c r="CB418" i="1"/>
  <c r="CC418" i="1"/>
  <c r="CD418" i="1"/>
  <c r="CE418" i="1"/>
  <c r="CF418" i="1"/>
  <c r="CG418" i="1"/>
  <c r="CH418" i="1"/>
  <c r="CI418" i="1"/>
  <c r="CJ418" i="1"/>
  <c r="CK418" i="1"/>
  <c r="CL418" i="1"/>
  <c r="CM418" i="1"/>
  <c r="CN418" i="1"/>
  <c r="BN419" i="1"/>
  <c r="BO419" i="1"/>
  <c r="BP419" i="1"/>
  <c r="BQ419" i="1"/>
  <c r="BR419" i="1"/>
  <c r="BS419" i="1"/>
  <c r="BT419" i="1"/>
  <c r="BU419" i="1"/>
  <c r="BV419" i="1"/>
  <c r="BW419" i="1"/>
  <c r="BX419" i="1"/>
  <c r="BY419" i="1"/>
  <c r="BZ419" i="1"/>
  <c r="CA419" i="1"/>
  <c r="CB419" i="1"/>
  <c r="CC419" i="1"/>
  <c r="CD419" i="1"/>
  <c r="CE419" i="1"/>
  <c r="CF419" i="1"/>
  <c r="CG419" i="1"/>
  <c r="CH419" i="1"/>
  <c r="CI419" i="1"/>
  <c r="CJ419" i="1"/>
  <c r="CK419" i="1"/>
  <c r="CL419" i="1"/>
  <c r="CM419" i="1"/>
  <c r="CN419" i="1"/>
  <c r="BN420" i="1"/>
  <c r="BO420" i="1"/>
  <c r="BP420" i="1"/>
  <c r="BQ420" i="1"/>
  <c r="BR420" i="1"/>
  <c r="BS420" i="1"/>
  <c r="BT420" i="1"/>
  <c r="BU420" i="1"/>
  <c r="BV420" i="1"/>
  <c r="BW420" i="1"/>
  <c r="BX420" i="1"/>
  <c r="BY420" i="1"/>
  <c r="BZ420" i="1"/>
  <c r="CA420" i="1"/>
  <c r="CB420" i="1"/>
  <c r="CC420" i="1"/>
  <c r="CD420" i="1"/>
  <c r="CE420" i="1"/>
  <c r="CF420" i="1"/>
  <c r="CG420" i="1"/>
  <c r="CH420" i="1"/>
  <c r="CI420" i="1"/>
  <c r="CJ420" i="1"/>
  <c r="CK420" i="1"/>
  <c r="CL420" i="1"/>
  <c r="CM420" i="1"/>
  <c r="CN420" i="1"/>
  <c r="BN421" i="1"/>
  <c r="BO421" i="1"/>
  <c r="BP421" i="1"/>
  <c r="BQ421" i="1"/>
  <c r="BR421" i="1"/>
  <c r="BS421" i="1"/>
  <c r="BT421" i="1"/>
  <c r="BU421" i="1"/>
  <c r="BV421" i="1"/>
  <c r="BW421" i="1"/>
  <c r="BX421" i="1"/>
  <c r="BY421" i="1"/>
  <c r="BZ421" i="1"/>
  <c r="CA421" i="1"/>
  <c r="CB421" i="1"/>
  <c r="CC421" i="1"/>
  <c r="CD421" i="1"/>
  <c r="CE421" i="1"/>
  <c r="CF421" i="1"/>
  <c r="CG421" i="1"/>
  <c r="CH421" i="1"/>
  <c r="CI421" i="1"/>
  <c r="CJ421" i="1"/>
  <c r="CK421" i="1"/>
  <c r="CL421" i="1"/>
  <c r="CM421" i="1"/>
  <c r="CN421" i="1"/>
  <c r="BN422" i="1"/>
  <c r="BO422" i="1"/>
  <c r="BP422" i="1"/>
  <c r="BQ422" i="1"/>
  <c r="BR422" i="1"/>
  <c r="BS422" i="1"/>
  <c r="BT422" i="1"/>
  <c r="BU422" i="1"/>
  <c r="BV422" i="1"/>
  <c r="BW422" i="1"/>
  <c r="BX422" i="1"/>
  <c r="BY422" i="1"/>
  <c r="BZ422" i="1"/>
  <c r="CA422" i="1"/>
  <c r="CB422" i="1"/>
  <c r="CC422" i="1"/>
  <c r="CD422" i="1"/>
  <c r="CE422" i="1"/>
  <c r="CF422" i="1"/>
  <c r="CG422" i="1"/>
  <c r="CH422" i="1"/>
  <c r="CI422" i="1"/>
  <c r="CJ422" i="1"/>
  <c r="CK422" i="1"/>
  <c r="CL422" i="1"/>
  <c r="CM422" i="1"/>
  <c r="CN422" i="1"/>
  <c r="BN423" i="1"/>
  <c r="BO423" i="1"/>
  <c r="BP423" i="1"/>
  <c r="BQ423" i="1"/>
  <c r="BR423" i="1"/>
  <c r="BS423" i="1"/>
  <c r="BT423" i="1"/>
  <c r="BU423" i="1"/>
  <c r="BV423" i="1"/>
  <c r="BW423" i="1"/>
  <c r="BX423" i="1"/>
  <c r="BY423" i="1"/>
  <c r="BZ423" i="1"/>
  <c r="CA423" i="1"/>
  <c r="CB423" i="1"/>
  <c r="CC423" i="1"/>
  <c r="CD423" i="1"/>
  <c r="CE423" i="1"/>
  <c r="CF423" i="1"/>
  <c r="CG423" i="1"/>
  <c r="CH423" i="1"/>
  <c r="CI423" i="1"/>
  <c r="CJ423" i="1"/>
  <c r="CK423" i="1"/>
  <c r="CL423" i="1"/>
  <c r="CM423" i="1"/>
  <c r="CN423" i="1"/>
  <c r="BN424" i="1"/>
  <c r="BO424" i="1"/>
  <c r="BP424" i="1"/>
  <c r="BQ424" i="1"/>
  <c r="BR424" i="1"/>
  <c r="BS424" i="1"/>
  <c r="BT424" i="1"/>
  <c r="BU424" i="1"/>
  <c r="BV424" i="1"/>
  <c r="BW424" i="1"/>
  <c r="BX424" i="1"/>
  <c r="BY424" i="1"/>
  <c r="BZ424" i="1"/>
  <c r="CA424" i="1"/>
  <c r="CB424" i="1"/>
  <c r="CC424" i="1"/>
  <c r="CD424" i="1"/>
  <c r="CE424" i="1"/>
  <c r="CF424" i="1"/>
  <c r="CG424" i="1"/>
  <c r="CH424" i="1"/>
  <c r="CI424" i="1"/>
  <c r="CJ424" i="1"/>
  <c r="CK424" i="1"/>
  <c r="CL424" i="1"/>
  <c r="CM424" i="1"/>
  <c r="CN424" i="1"/>
  <c r="BN425" i="1"/>
  <c r="BO425" i="1"/>
  <c r="BP425" i="1"/>
  <c r="BQ425" i="1"/>
  <c r="BR425" i="1"/>
  <c r="BS425" i="1"/>
  <c r="BT425" i="1"/>
  <c r="BU425" i="1"/>
  <c r="BV425" i="1"/>
  <c r="BW425" i="1"/>
  <c r="BX425" i="1"/>
  <c r="BY425" i="1"/>
  <c r="BZ425" i="1"/>
  <c r="CA425" i="1"/>
  <c r="CB425" i="1"/>
  <c r="CC425" i="1"/>
  <c r="CD425" i="1"/>
  <c r="CE425" i="1"/>
  <c r="CF425" i="1"/>
  <c r="CG425" i="1"/>
  <c r="CH425" i="1"/>
  <c r="CI425" i="1"/>
  <c r="CJ425" i="1"/>
  <c r="CK425" i="1"/>
  <c r="CL425" i="1"/>
  <c r="CM425" i="1"/>
  <c r="CN425" i="1"/>
  <c r="BN426" i="1"/>
  <c r="BO426" i="1"/>
  <c r="BP426" i="1"/>
  <c r="BQ426" i="1"/>
  <c r="BR426" i="1"/>
  <c r="BS426" i="1"/>
  <c r="BT426" i="1"/>
  <c r="BU426" i="1"/>
  <c r="BV426" i="1"/>
  <c r="BW426" i="1"/>
  <c r="BX426" i="1"/>
  <c r="BY426" i="1"/>
  <c r="BZ426" i="1"/>
  <c r="CA426" i="1"/>
  <c r="CB426" i="1"/>
  <c r="CC426" i="1"/>
  <c r="CD426" i="1"/>
  <c r="CE426" i="1"/>
  <c r="CF426" i="1"/>
  <c r="CG426" i="1"/>
  <c r="CH426" i="1"/>
  <c r="CI426" i="1"/>
  <c r="CJ426" i="1"/>
  <c r="CK426" i="1"/>
  <c r="CL426" i="1"/>
  <c r="CM426" i="1"/>
  <c r="CN426" i="1"/>
  <c r="BN427" i="1"/>
  <c r="BO427" i="1"/>
  <c r="BP427" i="1"/>
  <c r="BQ427" i="1"/>
  <c r="BR427" i="1"/>
  <c r="BS427" i="1"/>
  <c r="BT427" i="1"/>
  <c r="BU427" i="1"/>
  <c r="BV427" i="1"/>
  <c r="BW427" i="1"/>
  <c r="BX427" i="1"/>
  <c r="BY427" i="1"/>
  <c r="BZ427" i="1"/>
  <c r="CA427" i="1"/>
  <c r="CB427" i="1"/>
  <c r="CC427" i="1"/>
  <c r="CD427" i="1"/>
  <c r="CE427" i="1"/>
  <c r="CF427" i="1"/>
  <c r="CG427" i="1"/>
  <c r="CH427" i="1"/>
  <c r="CI427" i="1"/>
  <c r="CJ427" i="1"/>
  <c r="CK427" i="1"/>
  <c r="CL427" i="1"/>
  <c r="CM427" i="1"/>
  <c r="CN427" i="1"/>
  <c r="BN428" i="1"/>
  <c r="BO428" i="1"/>
  <c r="BP428" i="1"/>
  <c r="BQ428" i="1"/>
  <c r="BR428" i="1"/>
  <c r="BS428" i="1"/>
  <c r="BT428" i="1"/>
  <c r="BU428" i="1"/>
  <c r="BV428" i="1"/>
  <c r="BW428" i="1"/>
  <c r="BX428" i="1"/>
  <c r="BY428" i="1"/>
  <c r="BZ428" i="1"/>
  <c r="CA428" i="1"/>
  <c r="CB428" i="1"/>
  <c r="CC428" i="1"/>
  <c r="CD428" i="1"/>
  <c r="CE428" i="1"/>
  <c r="CF428" i="1"/>
  <c r="CG428" i="1"/>
  <c r="CH428" i="1"/>
  <c r="CI428" i="1"/>
  <c r="CJ428" i="1"/>
  <c r="CK428" i="1"/>
  <c r="CL428" i="1"/>
  <c r="CM428" i="1"/>
  <c r="CN428" i="1"/>
  <c r="BN429" i="1"/>
  <c r="BO429" i="1"/>
  <c r="BP429" i="1"/>
  <c r="BQ429" i="1"/>
  <c r="BR429" i="1"/>
  <c r="BS429" i="1"/>
  <c r="BT429" i="1"/>
  <c r="BU429" i="1"/>
  <c r="BV429" i="1"/>
  <c r="BW429" i="1"/>
  <c r="BX429" i="1"/>
  <c r="BY429" i="1"/>
  <c r="BZ429" i="1"/>
  <c r="CA429" i="1"/>
  <c r="CB429" i="1"/>
  <c r="CC429" i="1"/>
  <c r="CD429" i="1"/>
  <c r="CE429" i="1"/>
  <c r="CF429" i="1"/>
  <c r="CG429" i="1"/>
  <c r="CH429" i="1"/>
  <c r="CI429" i="1"/>
  <c r="CJ429" i="1"/>
  <c r="CK429" i="1"/>
  <c r="CL429" i="1"/>
  <c r="CM429" i="1"/>
  <c r="CN429" i="1"/>
  <c r="BN430" i="1"/>
  <c r="BO430" i="1"/>
  <c r="BP430" i="1"/>
  <c r="BQ430" i="1"/>
  <c r="BR430" i="1"/>
  <c r="BS430" i="1"/>
  <c r="BT430" i="1"/>
  <c r="BU430" i="1"/>
  <c r="BV430" i="1"/>
  <c r="BW430" i="1"/>
  <c r="BX430" i="1"/>
  <c r="BY430" i="1"/>
  <c r="BZ430" i="1"/>
  <c r="CA430" i="1"/>
  <c r="CB430" i="1"/>
  <c r="CC430" i="1"/>
  <c r="CD430" i="1"/>
  <c r="CE430" i="1"/>
  <c r="CF430" i="1"/>
  <c r="CG430" i="1"/>
  <c r="CH430" i="1"/>
  <c r="CI430" i="1"/>
  <c r="CJ430" i="1"/>
  <c r="CK430" i="1"/>
  <c r="CL430" i="1"/>
  <c r="CM430" i="1"/>
  <c r="CN430" i="1"/>
  <c r="BN431" i="1"/>
  <c r="BO431" i="1"/>
  <c r="BP431" i="1"/>
  <c r="BQ431" i="1"/>
  <c r="BR431" i="1"/>
  <c r="BS431" i="1"/>
  <c r="BT431" i="1"/>
  <c r="BU431" i="1"/>
  <c r="BV431" i="1"/>
  <c r="BW431" i="1"/>
  <c r="BX431" i="1"/>
  <c r="BY431" i="1"/>
  <c r="BZ431" i="1"/>
  <c r="CA431" i="1"/>
  <c r="CB431" i="1"/>
  <c r="CC431" i="1"/>
  <c r="CD431" i="1"/>
  <c r="CE431" i="1"/>
  <c r="CF431" i="1"/>
  <c r="CG431" i="1"/>
  <c r="CH431" i="1"/>
  <c r="CI431" i="1"/>
  <c r="CJ431" i="1"/>
  <c r="CK431" i="1"/>
  <c r="CL431" i="1"/>
  <c r="CM431" i="1"/>
  <c r="CN431" i="1"/>
  <c r="BN432" i="1"/>
  <c r="BO432" i="1"/>
  <c r="BP432" i="1"/>
  <c r="BQ432" i="1"/>
  <c r="BR432" i="1"/>
  <c r="BS432" i="1"/>
  <c r="BT432" i="1"/>
  <c r="BU432" i="1"/>
  <c r="BV432" i="1"/>
  <c r="BW432" i="1"/>
  <c r="BX432" i="1"/>
  <c r="BY432" i="1"/>
  <c r="BZ432" i="1"/>
  <c r="CA432" i="1"/>
  <c r="CB432" i="1"/>
  <c r="CC432" i="1"/>
  <c r="CD432" i="1"/>
  <c r="CE432" i="1"/>
  <c r="CF432" i="1"/>
  <c r="CG432" i="1"/>
  <c r="CH432" i="1"/>
  <c r="CI432" i="1"/>
  <c r="CJ432" i="1"/>
  <c r="CK432" i="1"/>
  <c r="CL432" i="1"/>
  <c r="CM432" i="1"/>
  <c r="CN432" i="1"/>
  <c r="BN433" i="1"/>
  <c r="BO433" i="1"/>
  <c r="BP433" i="1"/>
  <c r="BQ433" i="1"/>
  <c r="BR433" i="1"/>
  <c r="BS433" i="1"/>
  <c r="BT433" i="1"/>
  <c r="BU433" i="1"/>
  <c r="BV433" i="1"/>
  <c r="BW433" i="1"/>
  <c r="BX433" i="1"/>
  <c r="BY433" i="1"/>
  <c r="BZ433" i="1"/>
  <c r="CA433" i="1"/>
  <c r="CB433" i="1"/>
  <c r="CC433" i="1"/>
  <c r="CD433" i="1"/>
  <c r="CE433" i="1"/>
  <c r="CF433" i="1"/>
  <c r="CG433" i="1"/>
  <c r="CH433" i="1"/>
  <c r="CI433" i="1"/>
  <c r="CJ433" i="1"/>
  <c r="CK433" i="1"/>
  <c r="CL433" i="1"/>
  <c r="CM433" i="1"/>
  <c r="CN433" i="1"/>
  <c r="BN434" i="1"/>
  <c r="BO434" i="1"/>
  <c r="BP434" i="1"/>
  <c r="BQ434" i="1"/>
  <c r="BR434" i="1"/>
  <c r="BS434" i="1"/>
  <c r="BT434" i="1"/>
  <c r="BU434" i="1"/>
  <c r="BV434" i="1"/>
  <c r="BW434" i="1"/>
  <c r="BX434" i="1"/>
  <c r="BY434" i="1"/>
  <c r="BZ434" i="1"/>
  <c r="CA434" i="1"/>
  <c r="CB434" i="1"/>
  <c r="CC434" i="1"/>
  <c r="CD434" i="1"/>
  <c r="CE434" i="1"/>
  <c r="CF434" i="1"/>
  <c r="CG434" i="1"/>
  <c r="CH434" i="1"/>
  <c r="CI434" i="1"/>
  <c r="CJ434" i="1"/>
  <c r="CK434" i="1"/>
  <c r="CL434" i="1"/>
  <c r="CM434" i="1"/>
  <c r="CN434" i="1"/>
  <c r="BN435" i="1"/>
  <c r="BO435" i="1"/>
  <c r="BP435" i="1"/>
  <c r="BQ435" i="1"/>
  <c r="BR435" i="1"/>
  <c r="BS435" i="1"/>
  <c r="BT435" i="1"/>
  <c r="BU435" i="1"/>
  <c r="BV435" i="1"/>
  <c r="BW435" i="1"/>
  <c r="BX435" i="1"/>
  <c r="BY435" i="1"/>
  <c r="BZ435" i="1"/>
  <c r="CA435" i="1"/>
  <c r="CB435" i="1"/>
  <c r="CC435" i="1"/>
  <c r="CD435" i="1"/>
  <c r="CE435" i="1"/>
  <c r="CF435" i="1"/>
  <c r="CG435" i="1"/>
  <c r="CH435" i="1"/>
  <c r="CI435" i="1"/>
  <c r="CJ435" i="1"/>
  <c r="CK435" i="1"/>
  <c r="CL435" i="1"/>
  <c r="CM435" i="1"/>
  <c r="CN435" i="1"/>
  <c r="BN436" i="1"/>
  <c r="BO436" i="1"/>
  <c r="BP436" i="1"/>
  <c r="BQ436" i="1"/>
  <c r="BR436" i="1"/>
  <c r="BS436" i="1"/>
  <c r="BT436" i="1"/>
  <c r="BU436" i="1"/>
  <c r="BV436" i="1"/>
  <c r="BW436" i="1"/>
  <c r="BX436" i="1"/>
  <c r="BY436" i="1"/>
  <c r="BZ436" i="1"/>
  <c r="CA436" i="1"/>
  <c r="CB436" i="1"/>
  <c r="CC436" i="1"/>
  <c r="CD436" i="1"/>
  <c r="CE436" i="1"/>
  <c r="CF436" i="1"/>
  <c r="CG436" i="1"/>
  <c r="CH436" i="1"/>
  <c r="CI436" i="1"/>
  <c r="CJ436" i="1"/>
  <c r="CK436" i="1"/>
  <c r="CL436" i="1"/>
  <c r="CM436" i="1"/>
  <c r="CN436" i="1"/>
  <c r="BN437" i="1"/>
  <c r="BO437" i="1"/>
  <c r="BP437" i="1"/>
  <c r="BQ437" i="1"/>
  <c r="BR437" i="1"/>
  <c r="BS437" i="1"/>
  <c r="BT437" i="1"/>
  <c r="BU437" i="1"/>
  <c r="BV437" i="1"/>
  <c r="BW437" i="1"/>
  <c r="BX437" i="1"/>
  <c r="BY437" i="1"/>
  <c r="BZ437" i="1"/>
  <c r="CA437" i="1"/>
  <c r="CB437" i="1"/>
  <c r="CC437" i="1"/>
  <c r="CD437" i="1"/>
  <c r="CE437" i="1"/>
  <c r="CF437" i="1"/>
  <c r="CG437" i="1"/>
  <c r="CH437" i="1"/>
  <c r="CI437" i="1"/>
  <c r="CJ437" i="1"/>
  <c r="CK437" i="1"/>
  <c r="CL437" i="1"/>
  <c r="CM437" i="1"/>
  <c r="CN437" i="1"/>
  <c r="BN438" i="1"/>
  <c r="BO438" i="1"/>
  <c r="BP438" i="1"/>
  <c r="BQ438" i="1"/>
  <c r="BR438" i="1"/>
  <c r="BS438" i="1"/>
  <c r="BT438" i="1"/>
  <c r="BU438" i="1"/>
  <c r="BV438" i="1"/>
  <c r="BW438" i="1"/>
  <c r="BX438" i="1"/>
  <c r="BY438" i="1"/>
  <c r="BZ438" i="1"/>
  <c r="CA438" i="1"/>
  <c r="CB438" i="1"/>
  <c r="CC438" i="1"/>
  <c r="CD438" i="1"/>
  <c r="CE438" i="1"/>
  <c r="CF438" i="1"/>
  <c r="CG438" i="1"/>
  <c r="CH438" i="1"/>
  <c r="CI438" i="1"/>
  <c r="CJ438" i="1"/>
  <c r="CK438" i="1"/>
  <c r="CL438" i="1"/>
  <c r="CM438" i="1"/>
  <c r="CN438" i="1"/>
  <c r="BN439" i="1"/>
  <c r="BO439" i="1"/>
  <c r="BP439" i="1"/>
  <c r="BQ439" i="1"/>
  <c r="BR439" i="1"/>
  <c r="BS439" i="1"/>
  <c r="BT439" i="1"/>
  <c r="BU439" i="1"/>
  <c r="BV439" i="1"/>
  <c r="BW439" i="1"/>
  <c r="BX439" i="1"/>
  <c r="BY439" i="1"/>
  <c r="BZ439" i="1"/>
  <c r="CA439" i="1"/>
  <c r="CB439" i="1"/>
  <c r="CC439" i="1"/>
  <c r="CD439" i="1"/>
  <c r="CE439" i="1"/>
  <c r="CF439" i="1"/>
  <c r="CG439" i="1"/>
  <c r="CH439" i="1"/>
  <c r="CI439" i="1"/>
  <c r="CJ439" i="1"/>
  <c r="CK439" i="1"/>
  <c r="CL439" i="1"/>
  <c r="CM439" i="1"/>
  <c r="CN439" i="1"/>
  <c r="BN440" i="1"/>
  <c r="BO440" i="1"/>
  <c r="BP440" i="1"/>
  <c r="BQ440" i="1"/>
  <c r="BR440" i="1"/>
  <c r="BS440" i="1"/>
  <c r="BT440" i="1"/>
  <c r="BU440" i="1"/>
  <c r="BV440" i="1"/>
  <c r="BW440" i="1"/>
  <c r="BX440" i="1"/>
  <c r="BY440" i="1"/>
  <c r="BZ440" i="1"/>
  <c r="CA440" i="1"/>
  <c r="CB440" i="1"/>
  <c r="CC440" i="1"/>
  <c r="CD440" i="1"/>
  <c r="CE440" i="1"/>
  <c r="CF440" i="1"/>
  <c r="CG440" i="1"/>
  <c r="CH440" i="1"/>
  <c r="CI440" i="1"/>
  <c r="CJ440" i="1"/>
  <c r="CK440" i="1"/>
  <c r="CL440" i="1"/>
  <c r="CM440" i="1"/>
  <c r="CN440" i="1"/>
  <c r="BN441" i="1"/>
  <c r="BO441" i="1"/>
  <c r="BP441" i="1"/>
  <c r="BQ441" i="1"/>
  <c r="BR441" i="1"/>
  <c r="BS441" i="1"/>
  <c r="BT441" i="1"/>
  <c r="BU441" i="1"/>
  <c r="BV441" i="1"/>
  <c r="BW441" i="1"/>
  <c r="BX441" i="1"/>
  <c r="BY441" i="1"/>
  <c r="BZ441" i="1"/>
  <c r="CA441" i="1"/>
  <c r="CB441" i="1"/>
  <c r="CC441" i="1"/>
  <c r="CD441" i="1"/>
  <c r="CE441" i="1"/>
  <c r="CF441" i="1"/>
  <c r="CG441" i="1"/>
  <c r="CH441" i="1"/>
  <c r="CI441" i="1"/>
  <c r="CJ441" i="1"/>
  <c r="CK441" i="1"/>
  <c r="CL441" i="1"/>
  <c r="CM441" i="1"/>
  <c r="CN441" i="1"/>
  <c r="BN442" i="1"/>
  <c r="BO442" i="1"/>
  <c r="BP442" i="1"/>
  <c r="BQ442" i="1"/>
  <c r="BR442" i="1"/>
  <c r="BS442" i="1"/>
  <c r="BT442" i="1"/>
  <c r="BU442" i="1"/>
  <c r="BV442" i="1"/>
  <c r="BW442" i="1"/>
  <c r="BX442" i="1"/>
  <c r="BY442" i="1"/>
  <c r="BZ442" i="1"/>
  <c r="CA442" i="1"/>
  <c r="CB442" i="1"/>
  <c r="CC442" i="1"/>
  <c r="CD442" i="1"/>
  <c r="CE442" i="1"/>
  <c r="CF442" i="1"/>
  <c r="CG442" i="1"/>
  <c r="CH442" i="1"/>
  <c r="CI442" i="1"/>
  <c r="CJ442" i="1"/>
  <c r="CK442" i="1"/>
  <c r="CL442" i="1"/>
  <c r="CM442" i="1"/>
  <c r="CN442" i="1"/>
  <c r="BN443" i="1"/>
  <c r="BO443" i="1"/>
  <c r="BP443" i="1"/>
  <c r="BQ443" i="1"/>
  <c r="BR443" i="1"/>
  <c r="BS443" i="1"/>
  <c r="BT443" i="1"/>
  <c r="BU443" i="1"/>
  <c r="BV443" i="1"/>
  <c r="BW443" i="1"/>
  <c r="BX443" i="1"/>
  <c r="BY443" i="1"/>
  <c r="BZ443" i="1"/>
  <c r="CA443" i="1"/>
  <c r="CB443" i="1"/>
  <c r="CC443" i="1"/>
  <c r="CD443" i="1"/>
  <c r="CE443" i="1"/>
  <c r="CF443" i="1"/>
  <c r="CG443" i="1"/>
  <c r="CH443" i="1"/>
  <c r="CI443" i="1"/>
  <c r="CJ443" i="1"/>
  <c r="CK443" i="1"/>
  <c r="CL443" i="1"/>
  <c r="CM443" i="1"/>
  <c r="CN443" i="1"/>
  <c r="BN444" i="1"/>
  <c r="BO444" i="1"/>
  <c r="BP444" i="1"/>
  <c r="BQ444" i="1"/>
  <c r="BR444" i="1"/>
  <c r="BS444" i="1"/>
  <c r="BT444" i="1"/>
  <c r="BU444" i="1"/>
  <c r="BV444" i="1"/>
  <c r="BW444" i="1"/>
  <c r="BX444" i="1"/>
  <c r="BY444" i="1"/>
  <c r="BZ444" i="1"/>
  <c r="CA444" i="1"/>
  <c r="CB444" i="1"/>
  <c r="CC444" i="1"/>
  <c r="CD444" i="1"/>
  <c r="CE444" i="1"/>
  <c r="CF444" i="1"/>
  <c r="CG444" i="1"/>
  <c r="CH444" i="1"/>
  <c r="CI444" i="1"/>
  <c r="CJ444" i="1"/>
  <c r="CK444" i="1"/>
  <c r="CL444" i="1"/>
  <c r="CM444" i="1"/>
  <c r="CN444" i="1"/>
  <c r="BN445" i="1"/>
  <c r="BO445" i="1"/>
  <c r="BP445" i="1"/>
  <c r="BQ445" i="1"/>
  <c r="BR445" i="1"/>
  <c r="BS445" i="1"/>
  <c r="BT445" i="1"/>
  <c r="BU445" i="1"/>
  <c r="BV445" i="1"/>
  <c r="BW445" i="1"/>
  <c r="BX445" i="1"/>
  <c r="BY445" i="1"/>
  <c r="BZ445" i="1"/>
  <c r="CA445" i="1"/>
  <c r="CB445" i="1"/>
  <c r="CC445" i="1"/>
  <c r="CD445" i="1"/>
  <c r="CE445" i="1"/>
  <c r="CF445" i="1"/>
  <c r="CG445" i="1"/>
  <c r="CH445" i="1"/>
  <c r="CI445" i="1"/>
  <c r="CJ445" i="1"/>
  <c r="CK445" i="1"/>
  <c r="CL445" i="1"/>
  <c r="CM445" i="1"/>
  <c r="CN445" i="1"/>
  <c r="BN446" i="1"/>
  <c r="BO446" i="1"/>
  <c r="BP446" i="1"/>
  <c r="BQ446" i="1"/>
  <c r="BR446" i="1"/>
  <c r="BS446" i="1"/>
  <c r="BT446" i="1"/>
  <c r="BU446" i="1"/>
  <c r="BV446" i="1"/>
  <c r="BW446" i="1"/>
  <c r="BX446" i="1"/>
  <c r="BY446" i="1"/>
  <c r="BZ446" i="1"/>
  <c r="CA446" i="1"/>
  <c r="CB446" i="1"/>
  <c r="CC446" i="1"/>
  <c r="CD446" i="1"/>
  <c r="CE446" i="1"/>
  <c r="CF446" i="1"/>
  <c r="CG446" i="1"/>
  <c r="CH446" i="1"/>
  <c r="CI446" i="1"/>
  <c r="CJ446" i="1"/>
  <c r="CK446" i="1"/>
  <c r="CL446" i="1"/>
  <c r="CM446" i="1"/>
  <c r="CN446" i="1"/>
  <c r="BN447" i="1"/>
  <c r="BO447" i="1"/>
  <c r="BP447" i="1"/>
  <c r="BQ447" i="1"/>
  <c r="BR447" i="1"/>
  <c r="BS447" i="1"/>
  <c r="BT447" i="1"/>
  <c r="BU447" i="1"/>
  <c r="BV447" i="1"/>
  <c r="BW447" i="1"/>
  <c r="BX447" i="1"/>
  <c r="BY447" i="1"/>
  <c r="BZ447" i="1"/>
  <c r="CA447" i="1"/>
  <c r="CB447" i="1"/>
  <c r="CC447" i="1"/>
  <c r="CD447" i="1"/>
  <c r="CE447" i="1"/>
  <c r="CF447" i="1"/>
  <c r="CG447" i="1"/>
  <c r="CH447" i="1"/>
  <c r="CI447" i="1"/>
  <c r="CJ447" i="1"/>
  <c r="CK447" i="1"/>
  <c r="CL447" i="1"/>
  <c r="CM447" i="1"/>
  <c r="CN447" i="1"/>
  <c r="BN448" i="1"/>
  <c r="BO448" i="1"/>
  <c r="BP448" i="1"/>
  <c r="BQ448" i="1"/>
  <c r="BR448" i="1"/>
  <c r="BS448" i="1"/>
  <c r="BT448" i="1"/>
  <c r="BU448" i="1"/>
  <c r="BV448" i="1"/>
  <c r="BW448" i="1"/>
  <c r="BX448" i="1"/>
  <c r="BY448" i="1"/>
  <c r="BZ448" i="1"/>
  <c r="CA448" i="1"/>
  <c r="CB448" i="1"/>
  <c r="CC448" i="1"/>
  <c r="CD448" i="1"/>
  <c r="CE448" i="1"/>
  <c r="CF448" i="1"/>
  <c r="CG448" i="1"/>
  <c r="CH448" i="1"/>
  <c r="CI448" i="1"/>
  <c r="CJ448" i="1"/>
  <c r="CK448" i="1"/>
  <c r="CL448" i="1"/>
  <c r="CM448" i="1"/>
  <c r="CN448" i="1"/>
  <c r="BN449" i="1"/>
  <c r="BO449" i="1"/>
  <c r="BP449" i="1"/>
  <c r="BQ449" i="1"/>
  <c r="BR449" i="1"/>
  <c r="BS449" i="1"/>
  <c r="BT449" i="1"/>
  <c r="BU449" i="1"/>
  <c r="BV449" i="1"/>
  <c r="BW449" i="1"/>
  <c r="BX449" i="1"/>
  <c r="BY449" i="1"/>
  <c r="BZ449" i="1"/>
  <c r="CA449" i="1"/>
  <c r="CB449" i="1"/>
  <c r="CC449" i="1"/>
  <c r="CD449" i="1"/>
  <c r="CE449" i="1"/>
  <c r="CF449" i="1"/>
  <c r="CG449" i="1"/>
  <c r="CH449" i="1"/>
  <c r="CI449" i="1"/>
  <c r="CJ449" i="1"/>
  <c r="CK449" i="1"/>
  <c r="CL449" i="1"/>
  <c r="CM449" i="1"/>
  <c r="CN449" i="1"/>
  <c r="BN450" i="1"/>
  <c r="BO450" i="1"/>
  <c r="BP450" i="1"/>
  <c r="BQ450" i="1"/>
  <c r="BR450" i="1"/>
  <c r="BS450" i="1"/>
  <c r="BT450" i="1"/>
  <c r="BU450" i="1"/>
  <c r="BV450" i="1"/>
  <c r="BW450" i="1"/>
  <c r="BX450" i="1"/>
  <c r="BY450" i="1"/>
  <c r="BZ450" i="1"/>
  <c r="CA450" i="1"/>
  <c r="CB450" i="1"/>
  <c r="CC450" i="1"/>
  <c r="CD450" i="1"/>
  <c r="CE450" i="1"/>
  <c r="CF450" i="1"/>
  <c r="CG450" i="1"/>
  <c r="CH450" i="1"/>
  <c r="CI450" i="1"/>
  <c r="CJ450" i="1"/>
  <c r="CK450" i="1"/>
  <c r="CL450" i="1"/>
  <c r="CM450" i="1"/>
  <c r="CN450" i="1"/>
  <c r="BN451" i="1"/>
  <c r="BO451" i="1"/>
  <c r="BP451" i="1"/>
  <c r="BQ451" i="1"/>
  <c r="BR451" i="1"/>
  <c r="BS451" i="1"/>
  <c r="BT451" i="1"/>
  <c r="BU451" i="1"/>
  <c r="BV451" i="1"/>
  <c r="BW451" i="1"/>
  <c r="BX451" i="1"/>
  <c r="BY451" i="1"/>
  <c r="BZ451" i="1"/>
  <c r="CA451" i="1"/>
  <c r="CB451" i="1"/>
  <c r="CC451" i="1"/>
  <c r="CD451" i="1"/>
  <c r="CE451" i="1"/>
  <c r="CF451" i="1"/>
  <c r="CG451" i="1"/>
  <c r="CH451" i="1"/>
  <c r="CI451" i="1"/>
  <c r="CJ451" i="1"/>
  <c r="CK451" i="1"/>
  <c r="CL451" i="1"/>
  <c r="CM451" i="1"/>
  <c r="CN451" i="1"/>
  <c r="BN452" i="1"/>
  <c r="BO452" i="1"/>
  <c r="BP452" i="1"/>
  <c r="BQ452" i="1"/>
  <c r="BR452" i="1"/>
  <c r="BS452" i="1"/>
  <c r="BT452" i="1"/>
  <c r="BU452" i="1"/>
  <c r="BV452" i="1"/>
  <c r="BW452" i="1"/>
  <c r="BX452" i="1"/>
  <c r="BY452" i="1"/>
  <c r="BZ452" i="1"/>
  <c r="CA452" i="1"/>
  <c r="CB452" i="1"/>
  <c r="CC452" i="1"/>
  <c r="CD452" i="1"/>
  <c r="CE452" i="1"/>
  <c r="CF452" i="1"/>
  <c r="CG452" i="1"/>
  <c r="CH452" i="1"/>
  <c r="CI452" i="1"/>
  <c r="CJ452" i="1"/>
  <c r="CK452" i="1"/>
  <c r="CL452" i="1"/>
  <c r="CM452" i="1"/>
  <c r="CN452" i="1"/>
  <c r="BN453" i="1"/>
  <c r="BO453" i="1"/>
  <c r="BP453" i="1"/>
  <c r="BQ453" i="1"/>
  <c r="BR453" i="1"/>
  <c r="BS453" i="1"/>
  <c r="BT453" i="1"/>
  <c r="BU453" i="1"/>
  <c r="BV453" i="1"/>
  <c r="BW453" i="1"/>
  <c r="BX453" i="1"/>
  <c r="BY453" i="1"/>
  <c r="BZ453" i="1"/>
  <c r="CA453" i="1"/>
  <c r="CB453" i="1"/>
  <c r="CC453" i="1"/>
  <c r="CD453" i="1"/>
  <c r="CE453" i="1"/>
  <c r="CF453" i="1"/>
  <c r="CG453" i="1"/>
  <c r="CH453" i="1"/>
  <c r="CI453" i="1"/>
  <c r="CJ453" i="1"/>
  <c r="CK453" i="1"/>
  <c r="CL453" i="1"/>
  <c r="CM453" i="1"/>
  <c r="CN453" i="1"/>
  <c r="BN454" i="1"/>
  <c r="BO454" i="1"/>
  <c r="BP454" i="1"/>
  <c r="BQ454" i="1"/>
  <c r="BR454" i="1"/>
  <c r="BS454" i="1"/>
  <c r="BT454" i="1"/>
  <c r="BU454" i="1"/>
  <c r="BV454" i="1"/>
  <c r="BW454" i="1"/>
  <c r="BX454" i="1"/>
  <c r="BY454" i="1"/>
  <c r="BZ454" i="1"/>
  <c r="CA454" i="1"/>
  <c r="CB454" i="1"/>
  <c r="CC454" i="1"/>
  <c r="CD454" i="1"/>
  <c r="CE454" i="1"/>
  <c r="CF454" i="1"/>
  <c r="CG454" i="1"/>
  <c r="CH454" i="1"/>
  <c r="CI454" i="1"/>
  <c r="CJ454" i="1"/>
  <c r="CK454" i="1"/>
  <c r="CL454" i="1"/>
  <c r="CM454" i="1"/>
  <c r="CN454" i="1"/>
  <c r="BN455" i="1"/>
  <c r="BO455" i="1"/>
  <c r="BP455" i="1"/>
  <c r="BQ455" i="1"/>
  <c r="BR455" i="1"/>
  <c r="BS455" i="1"/>
  <c r="BT455" i="1"/>
  <c r="BU455" i="1"/>
  <c r="BV455" i="1"/>
  <c r="BW455" i="1"/>
  <c r="BX455" i="1"/>
  <c r="BY455" i="1"/>
  <c r="BZ455" i="1"/>
  <c r="CA455" i="1"/>
  <c r="CB455" i="1"/>
  <c r="CC455" i="1"/>
  <c r="CD455" i="1"/>
  <c r="CE455" i="1"/>
  <c r="CF455" i="1"/>
  <c r="CG455" i="1"/>
  <c r="CH455" i="1"/>
  <c r="CI455" i="1"/>
  <c r="CJ455" i="1"/>
  <c r="CK455" i="1"/>
  <c r="CL455" i="1"/>
  <c r="CM455" i="1"/>
  <c r="CN455" i="1"/>
  <c r="BN456" i="1"/>
  <c r="BO456" i="1"/>
  <c r="BP456" i="1"/>
  <c r="BQ456" i="1"/>
  <c r="BR456" i="1"/>
  <c r="BS456" i="1"/>
  <c r="BT456" i="1"/>
  <c r="BU456" i="1"/>
  <c r="BV456" i="1"/>
  <c r="BW456" i="1"/>
  <c r="BX456" i="1"/>
  <c r="BY456" i="1"/>
  <c r="BZ456" i="1"/>
  <c r="CA456" i="1"/>
  <c r="CB456" i="1"/>
  <c r="CC456" i="1"/>
  <c r="CD456" i="1"/>
  <c r="CE456" i="1"/>
  <c r="CF456" i="1"/>
  <c r="CG456" i="1"/>
  <c r="CH456" i="1"/>
  <c r="CI456" i="1"/>
  <c r="CJ456" i="1"/>
  <c r="CK456" i="1"/>
  <c r="CL456" i="1"/>
  <c r="CM456" i="1"/>
  <c r="CN456" i="1"/>
  <c r="BN457" i="1"/>
  <c r="BO457" i="1"/>
  <c r="BP457" i="1"/>
  <c r="BQ457" i="1"/>
  <c r="BR457" i="1"/>
  <c r="BS457" i="1"/>
  <c r="BT457" i="1"/>
  <c r="BU457" i="1"/>
  <c r="BV457" i="1"/>
  <c r="BW457" i="1"/>
  <c r="BX457" i="1"/>
  <c r="BY457" i="1"/>
  <c r="BZ457" i="1"/>
  <c r="CA457" i="1"/>
  <c r="CB457" i="1"/>
  <c r="CC457" i="1"/>
  <c r="CD457" i="1"/>
  <c r="CE457" i="1"/>
  <c r="CF457" i="1"/>
  <c r="CG457" i="1"/>
  <c r="CH457" i="1"/>
  <c r="CI457" i="1"/>
  <c r="CJ457" i="1"/>
  <c r="CK457" i="1"/>
  <c r="CL457" i="1"/>
  <c r="CM457" i="1"/>
  <c r="CN457" i="1"/>
  <c r="BN458" i="1"/>
  <c r="BO458" i="1"/>
  <c r="BP458" i="1"/>
  <c r="BQ458" i="1"/>
  <c r="BR458" i="1"/>
  <c r="BS458" i="1"/>
  <c r="BT458" i="1"/>
  <c r="BU458" i="1"/>
  <c r="BV458" i="1"/>
  <c r="BW458" i="1"/>
  <c r="BX458" i="1"/>
  <c r="BY458" i="1"/>
  <c r="BZ458" i="1"/>
  <c r="CA458" i="1"/>
  <c r="CB458" i="1"/>
  <c r="CC458" i="1"/>
  <c r="CD458" i="1"/>
  <c r="CE458" i="1"/>
  <c r="CF458" i="1"/>
  <c r="CG458" i="1"/>
  <c r="CH458" i="1"/>
  <c r="CI458" i="1"/>
  <c r="CJ458" i="1"/>
  <c r="CK458" i="1"/>
  <c r="CL458" i="1"/>
  <c r="CM458" i="1"/>
  <c r="CN458" i="1"/>
  <c r="BN459" i="1"/>
  <c r="BO459" i="1"/>
  <c r="BP459" i="1"/>
  <c r="BQ459" i="1"/>
  <c r="BR459" i="1"/>
  <c r="BS459" i="1"/>
  <c r="BT459" i="1"/>
  <c r="BU459" i="1"/>
  <c r="BV459" i="1"/>
  <c r="BW459" i="1"/>
  <c r="BX459" i="1"/>
  <c r="BY459" i="1"/>
  <c r="BZ459" i="1"/>
  <c r="CA459" i="1"/>
  <c r="CB459" i="1"/>
  <c r="CC459" i="1"/>
  <c r="CD459" i="1"/>
  <c r="CE459" i="1"/>
  <c r="CF459" i="1"/>
  <c r="CG459" i="1"/>
  <c r="CH459" i="1"/>
  <c r="CI459" i="1"/>
  <c r="CJ459" i="1"/>
  <c r="CK459" i="1"/>
  <c r="CL459" i="1"/>
  <c r="CM459" i="1"/>
  <c r="CN459" i="1"/>
  <c r="BN460" i="1"/>
  <c r="BO460" i="1"/>
  <c r="BP460" i="1"/>
  <c r="BQ460" i="1"/>
  <c r="BR460" i="1"/>
  <c r="BS460" i="1"/>
  <c r="BT460" i="1"/>
  <c r="BU460" i="1"/>
  <c r="BV460" i="1"/>
  <c r="BW460" i="1"/>
  <c r="BX460" i="1"/>
  <c r="BY460" i="1"/>
  <c r="BZ460" i="1"/>
  <c r="CA460" i="1"/>
  <c r="CB460" i="1"/>
  <c r="CC460" i="1"/>
  <c r="CD460" i="1"/>
  <c r="CE460" i="1"/>
  <c r="CF460" i="1"/>
  <c r="CG460" i="1"/>
  <c r="CH460" i="1"/>
  <c r="CI460" i="1"/>
  <c r="CJ460" i="1"/>
  <c r="CK460" i="1"/>
  <c r="CL460" i="1"/>
  <c r="CM460" i="1"/>
  <c r="CN460" i="1"/>
  <c r="BN461" i="1"/>
  <c r="BO461" i="1"/>
  <c r="BP461" i="1"/>
  <c r="BQ461" i="1"/>
  <c r="BR461" i="1"/>
  <c r="BS461" i="1"/>
  <c r="BT461" i="1"/>
  <c r="BU461" i="1"/>
  <c r="BV461" i="1"/>
  <c r="BW461" i="1"/>
  <c r="BX461" i="1"/>
  <c r="BY461" i="1"/>
  <c r="BZ461" i="1"/>
  <c r="CA461" i="1"/>
  <c r="CB461" i="1"/>
  <c r="CC461" i="1"/>
  <c r="CD461" i="1"/>
  <c r="CE461" i="1"/>
  <c r="CF461" i="1"/>
  <c r="CG461" i="1"/>
  <c r="CH461" i="1"/>
  <c r="CI461" i="1"/>
  <c r="CJ461" i="1"/>
  <c r="CK461" i="1"/>
  <c r="CL461" i="1"/>
  <c r="CM461" i="1"/>
  <c r="CN461" i="1"/>
  <c r="BN462" i="1"/>
  <c r="BO462" i="1"/>
  <c r="BP462" i="1"/>
  <c r="BQ462" i="1"/>
  <c r="BR462" i="1"/>
  <c r="BS462" i="1"/>
  <c r="BT462" i="1"/>
  <c r="BU462" i="1"/>
  <c r="BV462" i="1"/>
  <c r="BW462" i="1"/>
  <c r="BX462" i="1"/>
  <c r="BY462" i="1"/>
  <c r="BZ462" i="1"/>
  <c r="CA462" i="1"/>
  <c r="CB462" i="1"/>
  <c r="CC462" i="1"/>
  <c r="CD462" i="1"/>
  <c r="CE462" i="1"/>
  <c r="CF462" i="1"/>
  <c r="CG462" i="1"/>
  <c r="CH462" i="1"/>
  <c r="CI462" i="1"/>
  <c r="CJ462" i="1"/>
  <c r="CK462" i="1"/>
  <c r="CL462" i="1"/>
  <c r="CM462" i="1"/>
  <c r="CN462" i="1"/>
  <c r="BN463" i="1"/>
  <c r="BO463" i="1"/>
  <c r="BP463" i="1"/>
  <c r="BQ463" i="1"/>
  <c r="BR463" i="1"/>
  <c r="BS463" i="1"/>
  <c r="BT463" i="1"/>
  <c r="BU463" i="1"/>
  <c r="BV463" i="1"/>
  <c r="BW463" i="1"/>
  <c r="BX463" i="1"/>
  <c r="BY463" i="1"/>
  <c r="BZ463" i="1"/>
  <c r="CA463" i="1"/>
  <c r="CB463" i="1"/>
  <c r="CC463" i="1"/>
  <c r="CD463" i="1"/>
  <c r="CE463" i="1"/>
  <c r="CF463" i="1"/>
  <c r="CG463" i="1"/>
  <c r="CH463" i="1"/>
  <c r="CI463" i="1"/>
  <c r="CJ463" i="1"/>
  <c r="CK463" i="1"/>
  <c r="CL463" i="1"/>
  <c r="CM463" i="1"/>
  <c r="CN463" i="1"/>
  <c r="BN464" i="1"/>
  <c r="BO464" i="1"/>
  <c r="BP464" i="1"/>
  <c r="BQ464" i="1"/>
  <c r="BR464" i="1"/>
  <c r="BS464" i="1"/>
  <c r="BT464" i="1"/>
  <c r="BU464" i="1"/>
  <c r="BV464" i="1"/>
  <c r="BW464" i="1"/>
  <c r="BX464" i="1"/>
  <c r="BY464" i="1"/>
  <c r="BZ464" i="1"/>
  <c r="CA464" i="1"/>
  <c r="CB464" i="1"/>
  <c r="CC464" i="1"/>
  <c r="CD464" i="1"/>
  <c r="CE464" i="1"/>
  <c r="CF464" i="1"/>
  <c r="CG464" i="1"/>
  <c r="CH464" i="1"/>
  <c r="CI464" i="1"/>
  <c r="CJ464" i="1"/>
  <c r="CK464" i="1"/>
  <c r="CL464" i="1"/>
  <c r="CM464" i="1"/>
  <c r="CN464" i="1"/>
  <c r="BN465" i="1"/>
  <c r="BO465" i="1"/>
  <c r="BP465" i="1"/>
  <c r="BQ465" i="1"/>
  <c r="BR465" i="1"/>
  <c r="BS465" i="1"/>
  <c r="BT465" i="1"/>
  <c r="BU465" i="1"/>
  <c r="BV465" i="1"/>
  <c r="BW465" i="1"/>
  <c r="BX465" i="1"/>
  <c r="BY465" i="1"/>
  <c r="BZ465" i="1"/>
  <c r="CA465" i="1"/>
  <c r="CB465" i="1"/>
  <c r="CC465" i="1"/>
  <c r="CD465" i="1"/>
  <c r="CE465" i="1"/>
  <c r="CF465" i="1"/>
  <c r="CG465" i="1"/>
  <c r="CH465" i="1"/>
  <c r="CI465" i="1"/>
  <c r="CJ465" i="1"/>
  <c r="CK465" i="1"/>
  <c r="CL465" i="1"/>
  <c r="CM465" i="1"/>
  <c r="CN465" i="1"/>
  <c r="BN466" i="1"/>
  <c r="BO466" i="1"/>
  <c r="BP466" i="1"/>
  <c r="BQ466" i="1"/>
  <c r="BR466" i="1"/>
  <c r="BS466" i="1"/>
  <c r="BT466" i="1"/>
  <c r="BU466" i="1"/>
  <c r="BV466" i="1"/>
  <c r="BW466" i="1"/>
  <c r="BX466" i="1"/>
  <c r="BY466" i="1"/>
  <c r="BZ466" i="1"/>
  <c r="CA466" i="1"/>
  <c r="CB466" i="1"/>
  <c r="CC466" i="1"/>
  <c r="CD466" i="1"/>
  <c r="CE466" i="1"/>
  <c r="CF466" i="1"/>
  <c r="CG466" i="1"/>
  <c r="CH466" i="1"/>
  <c r="CI466" i="1"/>
  <c r="CJ466" i="1"/>
  <c r="CK466" i="1"/>
  <c r="CL466" i="1"/>
  <c r="CM466" i="1"/>
  <c r="CN466" i="1"/>
  <c r="BN467" i="1"/>
  <c r="BO467" i="1"/>
  <c r="BP467" i="1"/>
  <c r="BQ467" i="1"/>
  <c r="BR467" i="1"/>
  <c r="BS467" i="1"/>
  <c r="BT467" i="1"/>
  <c r="BU467" i="1"/>
  <c r="BV467" i="1"/>
  <c r="BW467" i="1"/>
  <c r="BX467" i="1"/>
  <c r="BY467" i="1"/>
  <c r="BZ467" i="1"/>
  <c r="CA467" i="1"/>
  <c r="CB467" i="1"/>
  <c r="CC467" i="1"/>
  <c r="CD467" i="1"/>
  <c r="CE467" i="1"/>
  <c r="CF467" i="1"/>
  <c r="CG467" i="1"/>
  <c r="CH467" i="1"/>
  <c r="CI467" i="1"/>
  <c r="CJ467" i="1"/>
  <c r="CK467" i="1"/>
  <c r="CL467" i="1"/>
  <c r="CM467" i="1"/>
  <c r="CN467" i="1"/>
  <c r="BN468" i="1"/>
  <c r="BO468" i="1"/>
  <c r="BP468" i="1"/>
  <c r="BQ468" i="1"/>
  <c r="BR468" i="1"/>
  <c r="BS468" i="1"/>
  <c r="BT468" i="1"/>
  <c r="BU468" i="1"/>
  <c r="BV468" i="1"/>
  <c r="BW468" i="1"/>
  <c r="BX468" i="1"/>
  <c r="BY468" i="1"/>
  <c r="BZ468" i="1"/>
  <c r="CA468" i="1"/>
  <c r="CB468" i="1"/>
  <c r="CC468" i="1"/>
  <c r="CD468" i="1"/>
  <c r="CE468" i="1"/>
  <c r="CF468" i="1"/>
  <c r="CG468" i="1"/>
  <c r="CH468" i="1"/>
  <c r="CI468" i="1"/>
  <c r="CJ468" i="1"/>
  <c r="CK468" i="1"/>
  <c r="CL468" i="1"/>
  <c r="CM468" i="1"/>
  <c r="CN468" i="1"/>
  <c r="BN469" i="1"/>
  <c r="BO469" i="1"/>
  <c r="BP469" i="1"/>
  <c r="BQ469" i="1"/>
  <c r="BR469" i="1"/>
  <c r="BS469" i="1"/>
  <c r="BT469" i="1"/>
  <c r="BU469" i="1"/>
  <c r="BV469" i="1"/>
  <c r="BW469" i="1"/>
  <c r="BX469" i="1"/>
  <c r="BY469" i="1"/>
  <c r="BZ469" i="1"/>
  <c r="CA469" i="1"/>
  <c r="CB469" i="1"/>
  <c r="CC469" i="1"/>
  <c r="CD469" i="1"/>
  <c r="CE469" i="1"/>
  <c r="CF469" i="1"/>
  <c r="CG469" i="1"/>
  <c r="CH469" i="1"/>
  <c r="CI469" i="1"/>
  <c r="CJ469" i="1"/>
  <c r="CK469" i="1"/>
  <c r="CL469" i="1"/>
  <c r="CM469" i="1"/>
  <c r="CN469" i="1"/>
  <c r="BN470" i="1"/>
  <c r="BO470" i="1"/>
  <c r="BP470" i="1"/>
  <c r="BQ470" i="1"/>
  <c r="BR470" i="1"/>
  <c r="BS470" i="1"/>
  <c r="BT470" i="1"/>
  <c r="BU470" i="1"/>
  <c r="BV470" i="1"/>
  <c r="BW470" i="1"/>
  <c r="BX470" i="1"/>
  <c r="BY470" i="1"/>
  <c r="BZ470" i="1"/>
  <c r="CA470" i="1"/>
  <c r="CB470" i="1"/>
  <c r="CC470" i="1"/>
  <c r="CD470" i="1"/>
  <c r="CE470" i="1"/>
  <c r="CF470" i="1"/>
  <c r="CG470" i="1"/>
  <c r="CH470" i="1"/>
  <c r="CI470" i="1"/>
  <c r="CJ470" i="1"/>
  <c r="CK470" i="1"/>
  <c r="CL470" i="1"/>
  <c r="CM470" i="1"/>
  <c r="CN470" i="1"/>
  <c r="BN471" i="1"/>
  <c r="BO471" i="1"/>
  <c r="BP471" i="1"/>
  <c r="BQ471" i="1"/>
  <c r="BR471" i="1"/>
  <c r="BS471" i="1"/>
  <c r="BT471" i="1"/>
  <c r="BU471" i="1"/>
  <c r="BV471" i="1"/>
  <c r="BW471" i="1"/>
  <c r="BX471" i="1"/>
  <c r="BY471" i="1"/>
  <c r="BZ471" i="1"/>
  <c r="CA471" i="1"/>
  <c r="CB471" i="1"/>
  <c r="CC471" i="1"/>
  <c r="CD471" i="1"/>
  <c r="CE471" i="1"/>
  <c r="CF471" i="1"/>
  <c r="CG471" i="1"/>
  <c r="CH471" i="1"/>
  <c r="CI471" i="1"/>
  <c r="CJ471" i="1"/>
  <c r="CK471" i="1"/>
  <c r="CL471" i="1"/>
  <c r="CM471" i="1"/>
  <c r="CN471" i="1"/>
  <c r="BN472" i="1"/>
  <c r="BO472" i="1"/>
  <c r="BP472" i="1"/>
  <c r="BQ472" i="1"/>
  <c r="BR472" i="1"/>
  <c r="BS472" i="1"/>
  <c r="BT472" i="1"/>
  <c r="BU472" i="1"/>
  <c r="BV472" i="1"/>
  <c r="BW472" i="1"/>
  <c r="BX472" i="1"/>
  <c r="BY472" i="1"/>
  <c r="BZ472" i="1"/>
  <c r="CA472" i="1"/>
  <c r="CB472" i="1"/>
  <c r="CC472" i="1"/>
  <c r="CD472" i="1"/>
  <c r="CE472" i="1"/>
  <c r="CF472" i="1"/>
  <c r="CG472" i="1"/>
  <c r="CH472" i="1"/>
  <c r="CI472" i="1"/>
  <c r="CJ472" i="1"/>
  <c r="CK472" i="1"/>
  <c r="CL472" i="1"/>
  <c r="CM472" i="1"/>
  <c r="CN472" i="1"/>
  <c r="BN473" i="1"/>
  <c r="BO473" i="1"/>
  <c r="BP473" i="1"/>
  <c r="BQ473" i="1"/>
  <c r="BR473" i="1"/>
  <c r="BS473" i="1"/>
  <c r="BT473" i="1"/>
  <c r="BU473" i="1"/>
  <c r="BV473" i="1"/>
  <c r="BW473" i="1"/>
  <c r="BX473" i="1"/>
  <c r="BY473" i="1"/>
  <c r="BZ473" i="1"/>
  <c r="CA473" i="1"/>
  <c r="CB473" i="1"/>
  <c r="CC473" i="1"/>
  <c r="CD473" i="1"/>
  <c r="CE473" i="1"/>
  <c r="CF473" i="1"/>
  <c r="CG473" i="1"/>
  <c r="CH473" i="1"/>
  <c r="CI473" i="1"/>
  <c r="CJ473" i="1"/>
  <c r="CK473" i="1"/>
  <c r="CL473" i="1"/>
  <c r="CM473" i="1"/>
  <c r="CN473" i="1"/>
  <c r="BN474" i="1"/>
  <c r="BO474" i="1"/>
  <c r="BP474" i="1"/>
  <c r="BQ474" i="1"/>
  <c r="BR474" i="1"/>
  <c r="BS474" i="1"/>
  <c r="BT474" i="1"/>
  <c r="BU474" i="1"/>
  <c r="BV474" i="1"/>
  <c r="BW474" i="1"/>
  <c r="BX474" i="1"/>
  <c r="BY474" i="1"/>
  <c r="BZ474" i="1"/>
  <c r="CA474" i="1"/>
  <c r="CB474" i="1"/>
  <c r="CC474" i="1"/>
  <c r="CD474" i="1"/>
  <c r="CE474" i="1"/>
  <c r="CF474" i="1"/>
  <c r="CG474" i="1"/>
  <c r="CH474" i="1"/>
  <c r="CI474" i="1"/>
  <c r="CJ474" i="1"/>
  <c r="CK474" i="1"/>
  <c r="CL474" i="1"/>
  <c r="CM474" i="1"/>
  <c r="CN474" i="1"/>
  <c r="BN475" i="1"/>
  <c r="BO475" i="1"/>
  <c r="BP475" i="1"/>
  <c r="BQ475" i="1"/>
  <c r="BR475" i="1"/>
  <c r="BS475" i="1"/>
  <c r="BT475" i="1"/>
  <c r="BU475" i="1"/>
  <c r="BV475" i="1"/>
  <c r="BW475" i="1"/>
  <c r="BX475" i="1"/>
  <c r="BY475" i="1"/>
  <c r="BZ475" i="1"/>
  <c r="CA475" i="1"/>
  <c r="CB475" i="1"/>
  <c r="CC475" i="1"/>
  <c r="CD475" i="1"/>
  <c r="CE475" i="1"/>
  <c r="CF475" i="1"/>
  <c r="CG475" i="1"/>
  <c r="CH475" i="1"/>
  <c r="CI475" i="1"/>
  <c r="CJ475" i="1"/>
  <c r="CK475" i="1"/>
  <c r="CL475" i="1"/>
  <c r="CM475" i="1"/>
  <c r="CN475" i="1"/>
  <c r="BN476" i="1"/>
  <c r="BO476" i="1"/>
  <c r="BP476" i="1"/>
  <c r="BQ476" i="1"/>
  <c r="BR476" i="1"/>
  <c r="BS476" i="1"/>
  <c r="BT476" i="1"/>
  <c r="BU476" i="1"/>
  <c r="BV476" i="1"/>
  <c r="BW476" i="1"/>
  <c r="BX476" i="1"/>
  <c r="BY476" i="1"/>
  <c r="BZ476" i="1"/>
  <c r="CA476" i="1"/>
  <c r="CB476" i="1"/>
  <c r="CC476" i="1"/>
  <c r="CD476" i="1"/>
  <c r="CE476" i="1"/>
  <c r="CF476" i="1"/>
  <c r="CG476" i="1"/>
  <c r="CH476" i="1"/>
  <c r="CI476" i="1"/>
  <c r="CJ476" i="1"/>
  <c r="CK476" i="1"/>
  <c r="CL476" i="1"/>
  <c r="CM476" i="1"/>
  <c r="CN476" i="1"/>
  <c r="BN477" i="1"/>
  <c r="BO477" i="1"/>
  <c r="BP477" i="1"/>
  <c r="BQ477" i="1"/>
  <c r="BR477" i="1"/>
  <c r="BS477" i="1"/>
  <c r="BT477" i="1"/>
  <c r="BU477" i="1"/>
  <c r="BV477" i="1"/>
  <c r="BW477" i="1"/>
  <c r="BX477" i="1"/>
  <c r="BY477" i="1"/>
  <c r="BZ477" i="1"/>
  <c r="CA477" i="1"/>
  <c r="CB477" i="1"/>
  <c r="CC477" i="1"/>
  <c r="CD477" i="1"/>
  <c r="CE477" i="1"/>
  <c r="CF477" i="1"/>
  <c r="CG477" i="1"/>
  <c r="CH477" i="1"/>
  <c r="CI477" i="1"/>
  <c r="CJ477" i="1"/>
  <c r="CK477" i="1"/>
  <c r="CL477" i="1"/>
  <c r="CM477" i="1"/>
  <c r="CN477" i="1"/>
  <c r="BN478" i="1"/>
  <c r="BO478" i="1"/>
  <c r="BP478" i="1"/>
  <c r="BQ478" i="1"/>
  <c r="BR478" i="1"/>
  <c r="BS478" i="1"/>
  <c r="BT478" i="1"/>
  <c r="BU478" i="1"/>
  <c r="BV478" i="1"/>
  <c r="BW478" i="1"/>
  <c r="BX478" i="1"/>
  <c r="BY478" i="1"/>
  <c r="BZ478" i="1"/>
  <c r="CA478" i="1"/>
  <c r="CB478" i="1"/>
  <c r="CC478" i="1"/>
  <c r="CD478" i="1"/>
  <c r="CE478" i="1"/>
  <c r="CF478" i="1"/>
  <c r="CG478" i="1"/>
  <c r="CH478" i="1"/>
  <c r="CI478" i="1"/>
  <c r="CJ478" i="1"/>
  <c r="CK478" i="1"/>
  <c r="CL478" i="1"/>
  <c r="CM478" i="1"/>
  <c r="CN478" i="1"/>
  <c r="BN479" i="1"/>
  <c r="BO479" i="1"/>
  <c r="BP479" i="1"/>
  <c r="BQ479" i="1"/>
  <c r="BR479" i="1"/>
  <c r="BS479" i="1"/>
  <c r="BT479" i="1"/>
  <c r="BU479" i="1"/>
  <c r="BV479" i="1"/>
  <c r="BW479" i="1"/>
  <c r="BX479" i="1"/>
  <c r="BY479" i="1"/>
  <c r="BZ479" i="1"/>
  <c r="CA479" i="1"/>
  <c r="CB479" i="1"/>
  <c r="CC479" i="1"/>
  <c r="CD479" i="1"/>
  <c r="CE479" i="1"/>
  <c r="CF479" i="1"/>
  <c r="CG479" i="1"/>
  <c r="CH479" i="1"/>
  <c r="CI479" i="1"/>
  <c r="CJ479" i="1"/>
  <c r="CK479" i="1"/>
  <c r="CL479" i="1"/>
  <c r="CM479" i="1"/>
  <c r="CN479" i="1"/>
  <c r="BN480" i="1"/>
  <c r="BO480" i="1"/>
  <c r="BP480" i="1"/>
  <c r="BQ480" i="1"/>
  <c r="BR480" i="1"/>
  <c r="BS480" i="1"/>
  <c r="BT480" i="1"/>
  <c r="BU480" i="1"/>
  <c r="BV480" i="1"/>
  <c r="BW480" i="1"/>
  <c r="BX480" i="1"/>
  <c r="BY480" i="1"/>
  <c r="BZ480" i="1"/>
  <c r="CA480" i="1"/>
  <c r="CB480" i="1"/>
  <c r="CC480" i="1"/>
  <c r="CD480" i="1"/>
  <c r="CE480" i="1"/>
  <c r="CF480" i="1"/>
  <c r="CG480" i="1"/>
  <c r="CH480" i="1"/>
  <c r="CI480" i="1"/>
  <c r="CJ480" i="1"/>
  <c r="CK480" i="1"/>
  <c r="CL480" i="1"/>
  <c r="CM480" i="1"/>
  <c r="CN480" i="1"/>
  <c r="BN481" i="1"/>
  <c r="BO481" i="1"/>
  <c r="BP481" i="1"/>
  <c r="BQ481" i="1"/>
  <c r="BR481" i="1"/>
  <c r="BS481" i="1"/>
  <c r="BT481" i="1"/>
  <c r="BU481" i="1"/>
  <c r="BV481" i="1"/>
  <c r="BW481" i="1"/>
  <c r="BX481" i="1"/>
  <c r="BY481" i="1"/>
  <c r="BZ481" i="1"/>
  <c r="CA481" i="1"/>
  <c r="CB481" i="1"/>
  <c r="CC481" i="1"/>
  <c r="CD481" i="1"/>
  <c r="CE481" i="1"/>
  <c r="CF481" i="1"/>
  <c r="CG481" i="1"/>
  <c r="CH481" i="1"/>
  <c r="CI481" i="1"/>
  <c r="CJ481" i="1"/>
  <c r="CK481" i="1"/>
  <c r="CL481" i="1"/>
  <c r="CM481" i="1"/>
  <c r="CN481" i="1"/>
  <c r="BN482" i="1"/>
  <c r="BO482" i="1"/>
  <c r="BP482" i="1"/>
  <c r="BQ482" i="1"/>
  <c r="BR482" i="1"/>
  <c r="BS482" i="1"/>
  <c r="BT482" i="1"/>
  <c r="BU482" i="1"/>
  <c r="BV482" i="1"/>
  <c r="BW482" i="1"/>
  <c r="BX482" i="1"/>
  <c r="BY482" i="1"/>
  <c r="BZ482" i="1"/>
  <c r="CA482" i="1"/>
  <c r="CB482" i="1"/>
  <c r="CC482" i="1"/>
  <c r="CD482" i="1"/>
  <c r="CE482" i="1"/>
  <c r="CF482" i="1"/>
  <c r="CG482" i="1"/>
  <c r="CH482" i="1"/>
  <c r="CI482" i="1"/>
  <c r="CJ482" i="1"/>
  <c r="CK482" i="1"/>
  <c r="CL482" i="1"/>
  <c r="CM482" i="1"/>
  <c r="CN482" i="1"/>
  <c r="BN483" i="1"/>
  <c r="BO483" i="1"/>
  <c r="BP483" i="1"/>
  <c r="BQ483" i="1"/>
  <c r="BR483" i="1"/>
  <c r="BS483" i="1"/>
  <c r="BT483" i="1"/>
  <c r="BU483" i="1"/>
  <c r="BV483" i="1"/>
  <c r="BW483" i="1"/>
  <c r="BX483" i="1"/>
  <c r="BY483" i="1"/>
  <c r="BZ483" i="1"/>
  <c r="CA483" i="1"/>
  <c r="CB483" i="1"/>
  <c r="CC483" i="1"/>
  <c r="CD483" i="1"/>
  <c r="CE483" i="1"/>
  <c r="CF483" i="1"/>
  <c r="CG483" i="1"/>
  <c r="CH483" i="1"/>
  <c r="CI483" i="1"/>
  <c r="CJ483" i="1"/>
  <c r="CK483" i="1"/>
  <c r="CL483" i="1"/>
  <c r="CM483" i="1"/>
  <c r="CN483" i="1"/>
  <c r="BN484" i="1"/>
  <c r="BO484" i="1"/>
  <c r="BP484" i="1"/>
  <c r="BQ484" i="1"/>
  <c r="BR484" i="1"/>
  <c r="BS484" i="1"/>
  <c r="BT484" i="1"/>
  <c r="BU484" i="1"/>
  <c r="BV484" i="1"/>
  <c r="BW484" i="1"/>
  <c r="BX484" i="1"/>
  <c r="BY484" i="1"/>
  <c r="BZ484" i="1"/>
  <c r="CA484" i="1"/>
  <c r="CB484" i="1"/>
  <c r="CC484" i="1"/>
  <c r="CD484" i="1"/>
  <c r="CE484" i="1"/>
  <c r="CF484" i="1"/>
  <c r="CG484" i="1"/>
  <c r="CH484" i="1"/>
  <c r="CI484" i="1"/>
  <c r="CJ484" i="1"/>
  <c r="CK484" i="1"/>
  <c r="CL484" i="1"/>
  <c r="CM484" i="1"/>
  <c r="CN484" i="1"/>
  <c r="BN485" i="1"/>
  <c r="BO485" i="1"/>
  <c r="BP485" i="1"/>
  <c r="BQ485" i="1"/>
  <c r="BR485" i="1"/>
  <c r="BS485" i="1"/>
  <c r="BT485" i="1"/>
  <c r="BU485" i="1"/>
  <c r="BV485" i="1"/>
  <c r="BW485" i="1"/>
  <c r="BX485" i="1"/>
  <c r="BY485" i="1"/>
  <c r="BZ485" i="1"/>
  <c r="CA485" i="1"/>
  <c r="CB485" i="1"/>
  <c r="CC485" i="1"/>
  <c r="CD485" i="1"/>
  <c r="CE485" i="1"/>
  <c r="CF485" i="1"/>
  <c r="CG485" i="1"/>
  <c r="CH485" i="1"/>
  <c r="CI485" i="1"/>
  <c r="CJ485" i="1"/>
  <c r="CK485" i="1"/>
  <c r="CL485" i="1"/>
  <c r="CM485" i="1"/>
  <c r="CN485" i="1"/>
  <c r="BN486" i="1"/>
  <c r="BO486" i="1"/>
  <c r="BP486" i="1"/>
  <c r="BQ486" i="1"/>
  <c r="BR486" i="1"/>
  <c r="BS486" i="1"/>
  <c r="BT486" i="1"/>
  <c r="BU486" i="1"/>
  <c r="BV486" i="1"/>
  <c r="BW486" i="1"/>
  <c r="BX486" i="1"/>
  <c r="BY486" i="1"/>
  <c r="BZ486" i="1"/>
  <c r="CA486" i="1"/>
  <c r="CB486" i="1"/>
  <c r="CC486" i="1"/>
  <c r="CD486" i="1"/>
  <c r="CE486" i="1"/>
  <c r="CF486" i="1"/>
  <c r="CG486" i="1"/>
  <c r="CH486" i="1"/>
  <c r="CI486" i="1"/>
  <c r="CJ486" i="1"/>
  <c r="CK486" i="1"/>
  <c r="CL486" i="1"/>
  <c r="CM486" i="1"/>
  <c r="CN486" i="1"/>
  <c r="BN487" i="1"/>
  <c r="BO487" i="1"/>
  <c r="BP487" i="1"/>
  <c r="BQ487" i="1"/>
  <c r="BR487" i="1"/>
  <c r="BS487" i="1"/>
  <c r="BT487" i="1"/>
  <c r="BU487" i="1"/>
  <c r="BV487" i="1"/>
  <c r="BW487" i="1"/>
  <c r="BX487" i="1"/>
  <c r="BY487" i="1"/>
  <c r="BZ487" i="1"/>
  <c r="CA487" i="1"/>
  <c r="CB487" i="1"/>
  <c r="CC487" i="1"/>
  <c r="CD487" i="1"/>
  <c r="CE487" i="1"/>
  <c r="CF487" i="1"/>
  <c r="CG487" i="1"/>
  <c r="CH487" i="1"/>
  <c r="CI487" i="1"/>
  <c r="CJ487" i="1"/>
  <c r="CK487" i="1"/>
  <c r="CL487" i="1"/>
  <c r="CM487" i="1"/>
  <c r="CN487" i="1"/>
  <c r="BN488" i="1"/>
  <c r="BO488" i="1"/>
  <c r="BP488" i="1"/>
  <c r="BQ488" i="1"/>
  <c r="BR488" i="1"/>
  <c r="BS488" i="1"/>
  <c r="BT488" i="1"/>
  <c r="BU488" i="1"/>
  <c r="BV488" i="1"/>
  <c r="BW488" i="1"/>
  <c r="BX488" i="1"/>
  <c r="BY488" i="1"/>
  <c r="BZ488" i="1"/>
  <c r="CA488" i="1"/>
  <c r="CB488" i="1"/>
  <c r="CC488" i="1"/>
  <c r="CD488" i="1"/>
  <c r="CE488" i="1"/>
  <c r="CF488" i="1"/>
  <c r="CG488" i="1"/>
  <c r="CH488" i="1"/>
  <c r="CI488" i="1"/>
  <c r="CJ488" i="1"/>
  <c r="CK488" i="1"/>
  <c r="CL488" i="1"/>
  <c r="CM488" i="1"/>
  <c r="CN488" i="1"/>
  <c r="BN489" i="1"/>
  <c r="BO489" i="1"/>
  <c r="BP489" i="1"/>
  <c r="BQ489" i="1"/>
  <c r="BR489" i="1"/>
  <c r="BS489" i="1"/>
  <c r="BT489" i="1"/>
  <c r="BU489" i="1"/>
  <c r="BV489" i="1"/>
  <c r="BW489" i="1"/>
  <c r="BX489" i="1"/>
  <c r="BY489" i="1"/>
  <c r="BZ489" i="1"/>
  <c r="CA489" i="1"/>
  <c r="CB489" i="1"/>
  <c r="CC489" i="1"/>
  <c r="CD489" i="1"/>
  <c r="CE489" i="1"/>
  <c r="CF489" i="1"/>
  <c r="CG489" i="1"/>
  <c r="CH489" i="1"/>
  <c r="CI489" i="1"/>
  <c r="CJ489" i="1"/>
  <c r="CK489" i="1"/>
  <c r="CL489" i="1"/>
  <c r="CM489" i="1"/>
  <c r="CN489" i="1"/>
  <c r="BN490" i="1"/>
  <c r="BO490" i="1"/>
  <c r="BP490" i="1"/>
  <c r="BQ490" i="1"/>
  <c r="BR490" i="1"/>
  <c r="BS490" i="1"/>
  <c r="BT490" i="1"/>
  <c r="BU490" i="1"/>
  <c r="BV490" i="1"/>
  <c r="BW490" i="1"/>
  <c r="BX490" i="1"/>
  <c r="BY490" i="1"/>
  <c r="BZ490" i="1"/>
  <c r="CA490" i="1"/>
  <c r="CB490" i="1"/>
  <c r="CC490" i="1"/>
  <c r="CD490" i="1"/>
  <c r="CE490" i="1"/>
  <c r="CF490" i="1"/>
  <c r="CG490" i="1"/>
  <c r="CH490" i="1"/>
  <c r="CI490" i="1"/>
  <c r="CJ490" i="1"/>
  <c r="CK490" i="1"/>
  <c r="CL490" i="1"/>
  <c r="CM490" i="1"/>
  <c r="CN490" i="1"/>
  <c r="BN491" i="1"/>
  <c r="BO491" i="1"/>
  <c r="BP491" i="1"/>
  <c r="BQ491" i="1"/>
  <c r="BR491" i="1"/>
  <c r="BS491" i="1"/>
  <c r="BT491" i="1"/>
  <c r="BU491" i="1"/>
  <c r="BV491" i="1"/>
  <c r="BW491" i="1"/>
  <c r="BX491" i="1"/>
  <c r="BY491" i="1"/>
  <c r="BZ491" i="1"/>
  <c r="CA491" i="1"/>
  <c r="CB491" i="1"/>
  <c r="CC491" i="1"/>
  <c r="CD491" i="1"/>
  <c r="CE491" i="1"/>
  <c r="CF491" i="1"/>
  <c r="CG491" i="1"/>
  <c r="CH491" i="1"/>
  <c r="CI491" i="1"/>
  <c r="CJ491" i="1"/>
  <c r="CK491" i="1"/>
  <c r="CL491" i="1"/>
  <c r="CM491" i="1"/>
  <c r="CN491" i="1"/>
  <c r="BN492" i="1"/>
  <c r="BO492" i="1"/>
  <c r="BP492" i="1"/>
  <c r="BQ492" i="1"/>
  <c r="BR492" i="1"/>
  <c r="BS492" i="1"/>
  <c r="BT492" i="1"/>
  <c r="BU492" i="1"/>
  <c r="BV492" i="1"/>
  <c r="BW492" i="1"/>
  <c r="BX492" i="1"/>
  <c r="BY492" i="1"/>
  <c r="BZ492" i="1"/>
  <c r="CA492" i="1"/>
  <c r="CB492" i="1"/>
  <c r="CC492" i="1"/>
  <c r="CD492" i="1"/>
  <c r="CE492" i="1"/>
  <c r="CF492" i="1"/>
  <c r="CG492" i="1"/>
  <c r="CH492" i="1"/>
  <c r="CI492" i="1"/>
  <c r="CJ492" i="1"/>
  <c r="CK492" i="1"/>
  <c r="CL492" i="1"/>
  <c r="CM492" i="1"/>
  <c r="CN492" i="1"/>
  <c r="BN493" i="1"/>
  <c r="BO493" i="1"/>
  <c r="BP493" i="1"/>
  <c r="BQ493" i="1"/>
  <c r="BR493" i="1"/>
  <c r="BS493" i="1"/>
  <c r="BT493" i="1"/>
  <c r="BU493" i="1"/>
  <c r="BV493" i="1"/>
  <c r="BW493" i="1"/>
  <c r="BX493" i="1"/>
  <c r="BY493" i="1"/>
  <c r="BZ493" i="1"/>
  <c r="CA493" i="1"/>
  <c r="CB493" i="1"/>
  <c r="CC493" i="1"/>
  <c r="CD493" i="1"/>
  <c r="CE493" i="1"/>
  <c r="CF493" i="1"/>
  <c r="CG493" i="1"/>
  <c r="CH493" i="1"/>
  <c r="CI493" i="1"/>
  <c r="CJ493" i="1"/>
  <c r="CK493" i="1"/>
  <c r="CL493" i="1"/>
  <c r="CM493" i="1"/>
  <c r="CN493" i="1"/>
  <c r="BN494" i="1"/>
  <c r="BO494" i="1"/>
  <c r="BP494" i="1"/>
  <c r="BQ494" i="1"/>
  <c r="BR494" i="1"/>
  <c r="BS494" i="1"/>
  <c r="BT494" i="1"/>
  <c r="BU494" i="1"/>
  <c r="BV494" i="1"/>
  <c r="BW494" i="1"/>
  <c r="BX494" i="1"/>
  <c r="BY494" i="1"/>
  <c r="BZ494" i="1"/>
  <c r="CA494" i="1"/>
  <c r="CB494" i="1"/>
  <c r="CC494" i="1"/>
  <c r="CD494" i="1"/>
  <c r="CE494" i="1"/>
  <c r="CF494" i="1"/>
  <c r="CG494" i="1"/>
  <c r="CH494" i="1"/>
  <c r="CI494" i="1"/>
  <c r="CJ494" i="1"/>
  <c r="CK494" i="1"/>
  <c r="CL494" i="1"/>
  <c r="CM494" i="1"/>
  <c r="CN494" i="1"/>
  <c r="BN495" i="1"/>
  <c r="BO495" i="1"/>
  <c r="BP495" i="1"/>
  <c r="BQ495" i="1"/>
  <c r="BR495" i="1"/>
  <c r="BS495" i="1"/>
  <c r="BT495" i="1"/>
  <c r="BU495" i="1"/>
  <c r="BV495" i="1"/>
  <c r="BW495" i="1"/>
  <c r="BX495" i="1"/>
  <c r="BY495" i="1"/>
  <c r="BZ495" i="1"/>
  <c r="CA495" i="1"/>
  <c r="CB495" i="1"/>
  <c r="CC495" i="1"/>
  <c r="CD495" i="1"/>
  <c r="CE495" i="1"/>
  <c r="CF495" i="1"/>
  <c r="CG495" i="1"/>
  <c r="CH495" i="1"/>
  <c r="CI495" i="1"/>
  <c r="CJ495" i="1"/>
  <c r="CK495" i="1"/>
  <c r="CL495" i="1"/>
  <c r="CM495" i="1"/>
  <c r="CN495" i="1"/>
  <c r="BN496" i="1"/>
  <c r="BO496" i="1"/>
  <c r="BP496" i="1"/>
  <c r="BQ496" i="1"/>
  <c r="BR496" i="1"/>
  <c r="BS496" i="1"/>
  <c r="BT496" i="1"/>
  <c r="BU496" i="1"/>
  <c r="BV496" i="1"/>
  <c r="BW496" i="1"/>
  <c r="BX496" i="1"/>
  <c r="BY496" i="1"/>
  <c r="BZ496" i="1"/>
  <c r="CA496" i="1"/>
  <c r="CB496" i="1"/>
  <c r="CC496" i="1"/>
  <c r="CD496" i="1"/>
  <c r="CE496" i="1"/>
  <c r="CF496" i="1"/>
  <c r="CG496" i="1"/>
  <c r="CH496" i="1"/>
  <c r="CI496" i="1"/>
  <c r="CJ496" i="1"/>
  <c r="CK496" i="1"/>
  <c r="CL496" i="1"/>
  <c r="CM496" i="1"/>
  <c r="CN496" i="1"/>
  <c r="BN497" i="1"/>
  <c r="BO497" i="1"/>
  <c r="BP497" i="1"/>
  <c r="BQ497" i="1"/>
  <c r="BR497" i="1"/>
  <c r="BS497" i="1"/>
  <c r="BT497" i="1"/>
  <c r="BU497" i="1"/>
  <c r="BV497" i="1"/>
  <c r="BW497" i="1"/>
  <c r="BX497" i="1"/>
  <c r="BY497" i="1"/>
  <c r="BZ497" i="1"/>
  <c r="CA497" i="1"/>
  <c r="CB497" i="1"/>
  <c r="CC497" i="1"/>
  <c r="CD497" i="1"/>
  <c r="CE497" i="1"/>
  <c r="CF497" i="1"/>
  <c r="CG497" i="1"/>
  <c r="CH497" i="1"/>
  <c r="CI497" i="1"/>
  <c r="CJ497" i="1"/>
  <c r="CK497" i="1"/>
  <c r="CL497" i="1"/>
  <c r="CM497" i="1"/>
  <c r="CN497" i="1"/>
  <c r="BN498" i="1"/>
  <c r="BO498" i="1"/>
  <c r="BP498" i="1"/>
  <c r="BQ498" i="1"/>
  <c r="BR498" i="1"/>
  <c r="BS498" i="1"/>
  <c r="BT498" i="1"/>
  <c r="BU498" i="1"/>
  <c r="BV498" i="1"/>
  <c r="BW498" i="1"/>
  <c r="BX498" i="1"/>
  <c r="BY498" i="1"/>
  <c r="BZ498" i="1"/>
  <c r="CA498" i="1"/>
  <c r="CB498" i="1"/>
  <c r="CC498" i="1"/>
  <c r="CD498" i="1"/>
  <c r="CE498" i="1"/>
  <c r="CF498" i="1"/>
  <c r="CG498" i="1"/>
  <c r="CH498" i="1"/>
  <c r="CI498" i="1"/>
  <c r="CJ498" i="1"/>
  <c r="CK498" i="1"/>
  <c r="CL498" i="1"/>
  <c r="CM498" i="1"/>
  <c r="CN498" i="1"/>
  <c r="BN499" i="1"/>
  <c r="BO499" i="1"/>
  <c r="BP499" i="1"/>
  <c r="BQ499" i="1"/>
  <c r="BR499" i="1"/>
  <c r="BS499" i="1"/>
  <c r="BT499" i="1"/>
  <c r="BU499" i="1"/>
  <c r="BV499" i="1"/>
  <c r="BW499" i="1"/>
  <c r="BX499" i="1"/>
  <c r="BY499" i="1"/>
  <c r="BZ499" i="1"/>
  <c r="CA499" i="1"/>
  <c r="CB499" i="1"/>
  <c r="CC499" i="1"/>
  <c r="CD499" i="1"/>
  <c r="CE499" i="1"/>
  <c r="CF499" i="1"/>
  <c r="CG499" i="1"/>
  <c r="CH499" i="1"/>
  <c r="CI499" i="1"/>
  <c r="CJ499" i="1"/>
  <c r="CK499" i="1"/>
  <c r="CL499" i="1"/>
  <c r="CM499" i="1"/>
  <c r="CN499" i="1"/>
  <c r="BN500" i="1"/>
  <c r="BO500" i="1"/>
  <c r="BP500" i="1"/>
  <c r="BQ500" i="1"/>
  <c r="BR500" i="1"/>
  <c r="BS500" i="1"/>
  <c r="BT500" i="1"/>
  <c r="BU500" i="1"/>
  <c r="BV500" i="1"/>
  <c r="BW500" i="1"/>
  <c r="BX500" i="1"/>
  <c r="BY500" i="1"/>
  <c r="BZ500" i="1"/>
  <c r="CA500" i="1"/>
  <c r="CB500" i="1"/>
  <c r="CC500" i="1"/>
  <c r="CD500" i="1"/>
  <c r="CE500" i="1"/>
  <c r="CF500" i="1"/>
  <c r="CG500" i="1"/>
  <c r="CH500" i="1"/>
  <c r="CI500" i="1"/>
  <c r="CJ500" i="1"/>
  <c r="CK500" i="1"/>
  <c r="CL500" i="1"/>
  <c r="CM500" i="1"/>
  <c r="CN500" i="1"/>
  <c r="BN501" i="1"/>
  <c r="BO501" i="1"/>
  <c r="BP501" i="1"/>
  <c r="BQ501" i="1"/>
  <c r="BR501" i="1"/>
  <c r="BS501" i="1"/>
  <c r="BT501" i="1"/>
  <c r="BU501" i="1"/>
  <c r="BV501" i="1"/>
  <c r="BW501" i="1"/>
  <c r="BX501" i="1"/>
  <c r="BY501" i="1"/>
  <c r="BZ501" i="1"/>
  <c r="CA501" i="1"/>
  <c r="CB501" i="1"/>
  <c r="CC501" i="1"/>
  <c r="CD501" i="1"/>
  <c r="CE501" i="1"/>
  <c r="CF501" i="1"/>
  <c r="CG501" i="1"/>
  <c r="CH501" i="1"/>
  <c r="CI501" i="1"/>
  <c r="CJ501" i="1"/>
  <c r="CK501" i="1"/>
  <c r="CL501" i="1"/>
  <c r="CM501" i="1"/>
  <c r="CN501" i="1"/>
  <c r="BN502" i="1"/>
  <c r="BO502" i="1"/>
  <c r="BP502" i="1"/>
  <c r="BQ502" i="1"/>
  <c r="BR502" i="1"/>
  <c r="BS502" i="1"/>
  <c r="BT502" i="1"/>
  <c r="BU502" i="1"/>
  <c r="BV502" i="1"/>
  <c r="BW502" i="1"/>
  <c r="BX502" i="1"/>
  <c r="BY502" i="1"/>
  <c r="BZ502" i="1"/>
  <c r="CA502" i="1"/>
  <c r="CB502" i="1"/>
  <c r="CC502" i="1"/>
  <c r="CD502" i="1"/>
  <c r="CE502" i="1"/>
  <c r="CF502" i="1"/>
  <c r="CG502" i="1"/>
  <c r="CH502" i="1"/>
  <c r="CI502" i="1"/>
  <c r="CJ502" i="1"/>
  <c r="CK502" i="1"/>
  <c r="CL502" i="1"/>
  <c r="CM502" i="1"/>
  <c r="CN502" i="1"/>
  <c r="BN503" i="1"/>
  <c r="BO503" i="1"/>
  <c r="BP503" i="1"/>
  <c r="BQ503" i="1"/>
  <c r="BR503" i="1"/>
  <c r="BS503" i="1"/>
  <c r="BT503" i="1"/>
  <c r="BU503" i="1"/>
  <c r="BV503" i="1"/>
  <c r="BW503" i="1"/>
  <c r="BX503" i="1"/>
  <c r="BY503" i="1"/>
  <c r="BZ503" i="1"/>
  <c r="CA503" i="1"/>
  <c r="CB503" i="1"/>
  <c r="CC503" i="1"/>
  <c r="CD503" i="1"/>
  <c r="CE503" i="1"/>
  <c r="CF503" i="1"/>
  <c r="CG503" i="1"/>
  <c r="CH503" i="1"/>
  <c r="CI503" i="1"/>
  <c r="CJ503" i="1"/>
  <c r="CK503" i="1"/>
  <c r="CL503" i="1"/>
  <c r="CM503" i="1"/>
  <c r="CN503" i="1"/>
  <c r="BN504" i="1"/>
  <c r="BO504" i="1"/>
  <c r="BP504" i="1"/>
  <c r="BQ504" i="1"/>
  <c r="BR504" i="1"/>
  <c r="BS504" i="1"/>
  <c r="BT504" i="1"/>
  <c r="BU504" i="1"/>
  <c r="BV504" i="1"/>
  <c r="BW504" i="1"/>
  <c r="BX504" i="1"/>
  <c r="BY504" i="1"/>
  <c r="BZ504" i="1"/>
  <c r="CA504" i="1"/>
  <c r="CB504" i="1"/>
  <c r="CC504" i="1"/>
  <c r="CD504" i="1"/>
  <c r="CE504" i="1"/>
  <c r="CF504" i="1"/>
  <c r="CG504" i="1"/>
  <c r="CH504" i="1"/>
  <c r="CI504" i="1"/>
  <c r="CJ504" i="1"/>
  <c r="CK504" i="1"/>
  <c r="CL504" i="1"/>
  <c r="CM504" i="1"/>
  <c r="CN504" i="1"/>
  <c r="BN505" i="1"/>
  <c r="BO505" i="1"/>
  <c r="BP505" i="1"/>
  <c r="BQ505" i="1"/>
  <c r="BR505" i="1"/>
  <c r="BS505" i="1"/>
  <c r="BT505" i="1"/>
  <c r="BU505" i="1"/>
  <c r="BV505" i="1"/>
  <c r="BW505" i="1"/>
  <c r="BX505" i="1"/>
  <c r="BY505" i="1"/>
  <c r="BZ505" i="1"/>
  <c r="CA505" i="1"/>
  <c r="CB505" i="1"/>
  <c r="CC505" i="1"/>
  <c r="CD505" i="1"/>
  <c r="CE505" i="1"/>
  <c r="CF505" i="1"/>
  <c r="CG505" i="1"/>
  <c r="CH505" i="1"/>
  <c r="CI505" i="1"/>
  <c r="CJ505" i="1"/>
  <c r="CK505" i="1"/>
  <c r="CL505" i="1"/>
  <c r="CM505" i="1"/>
  <c r="CN505" i="1"/>
  <c r="BN506" i="1"/>
  <c r="BO506" i="1"/>
  <c r="BP506" i="1"/>
  <c r="BQ506" i="1"/>
  <c r="BR506" i="1"/>
  <c r="BS506" i="1"/>
  <c r="BT506" i="1"/>
  <c r="BU506" i="1"/>
  <c r="BV506" i="1"/>
  <c r="BW506" i="1"/>
  <c r="BX506" i="1"/>
  <c r="BY506" i="1"/>
  <c r="BZ506" i="1"/>
  <c r="CA506" i="1"/>
  <c r="CB506" i="1"/>
  <c r="CC506" i="1"/>
  <c r="CD506" i="1"/>
  <c r="CE506" i="1"/>
  <c r="CF506" i="1"/>
  <c r="CG506" i="1"/>
  <c r="CH506" i="1"/>
  <c r="CI506" i="1"/>
  <c r="CJ506" i="1"/>
  <c r="CK506" i="1"/>
  <c r="CL506" i="1"/>
  <c r="CM506" i="1"/>
  <c r="CN506" i="1"/>
  <c r="BN507" i="1"/>
  <c r="BO507" i="1"/>
  <c r="BP507" i="1"/>
  <c r="BQ507" i="1"/>
  <c r="BR507" i="1"/>
  <c r="BS507" i="1"/>
  <c r="BT507" i="1"/>
  <c r="BU507" i="1"/>
  <c r="BV507" i="1"/>
  <c r="BW507" i="1"/>
  <c r="BX507" i="1"/>
  <c r="BY507" i="1"/>
  <c r="BZ507" i="1"/>
  <c r="CA507" i="1"/>
  <c r="CB507" i="1"/>
  <c r="CC507" i="1"/>
  <c r="CD507" i="1"/>
  <c r="CE507" i="1"/>
  <c r="CF507" i="1"/>
  <c r="CG507" i="1"/>
  <c r="CH507" i="1"/>
  <c r="CI507" i="1"/>
  <c r="CJ507" i="1"/>
  <c r="CK507" i="1"/>
  <c r="CL507" i="1"/>
  <c r="CM507" i="1"/>
  <c r="CN507" i="1"/>
  <c r="BN508" i="1"/>
  <c r="BO508" i="1"/>
  <c r="BP508" i="1"/>
  <c r="BQ508" i="1"/>
  <c r="BR508" i="1"/>
  <c r="BS508" i="1"/>
  <c r="BT508" i="1"/>
  <c r="BU508" i="1"/>
  <c r="BV508" i="1"/>
  <c r="BW508" i="1"/>
  <c r="BX508" i="1"/>
  <c r="BY508" i="1"/>
  <c r="BZ508" i="1"/>
  <c r="CA508" i="1"/>
  <c r="CB508" i="1"/>
  <c r="CC508" i="1"/>
  <c r="CD508" i="1"/>
  <c r="CE508" i="1"/>
  <c r="CF508" i="1"/>
  <c r="CG508" i="1"/>
  <c r="CH508" i="1"/>
  <c r="CI508" i="1"/>
  <c r="CJ508" i="1"/>
  <c r="CK508" i="1"/>
  <c r="CL508" i="1"/>
  <c r="CM508" i="1"/>
  <c r="CN508" i="1"/>
  <c r="BN509" i="1"/>
  <c r="BO509" i="1"/>
  <c r="BP509" i="1"/>
  <c r="BQ509" i="1"/>
  <c r="BR509" i="1"/>
  <c r="BS509" i="1"/>
  <c r="BT509" i="1"/>
  <c r="BU509" i="1"/>
  <c r="BV509" i="1"/>
  <c r="BW509" i="1"/>
  <c r="BX509" i="1"/>
  <c r="BY509" i="1"/>
  <c r="BZ509" i="1"/>
  <c r="CA509" i="1"/>
  <c r="CB509" i="1"/>
  <c r="CC509" i="1"/>
  <c r="CD509" i="1"/>
  <c r="CE509" i="1"/>
  <c r="CF509" i="1"/>
  <c r="CG509" i="1"/>
  <c r="CH509" i="1"/>
  <c r="CI509" i="1"/>
  <c r="CJ509" i="1"/>
  <c r="CK509" i="1"/>
  <c r="CL509" i="1"/>
  <c r="CM509" i="1"/>
  <c r="CN509" i="1"/>
  <c r="BN510" i="1"/>
  <c r="BO510" i="1"/>
  <c r="BP510" i="1"/>
  <c r="BQ510" i="1"/>
  <c r="BR510" i="1"/>
  <c r="BS510" i="1"/>
  <c r="BT510" i="1"/>
  <c r="BU510" i="1"/>
  <c r="BV510" i="1"/>
  <c r="BW510" i="1"/>
  <c r="BX510" i="1"/>
  <c r="BY510" i="1"/>
  <c r="BZ510" i="1"/>
  <c r="CA510" i="1"/>
  <c r="CB510" i="1"/>
  <c r="CC510" i="1"/>
  <c r="CD510" i="1"/>
  <c r="CE510" i="1"/>
  <c r="CF510" i="1"/>
  <c r="CG510" i="1"/>
  <c r="CH510" i="1"/>
  <c r="CI510" i="1"/>
  <c r="CJ510" i="1"/>
  <c r="CK510" i="1"/>
  <c r="CL510" i="1"/>
  <c r="CM510" i="1"/>
  <c r="CN510" i="1"/>
  <c r="BN511" i="1"/>
  <c r="BO511" i="1"/>
  <c r="BP511" i="1"/>
  <c r="BQ511" i="1"/>
  <c r="BR511" i="1"/>
  <c r="BS511" i="1"/>
  <c r="BT511" i="1"/>
  <c r="BU511" i="1"/>
  <c r="BV511" i="1"/>
  <c r="BW511" i="1"/>
  <c r="BX511" i="1"/>
  <c r="BY511" i="1"/>
  <c r="BZ511" i="1"/>
  <c r="CA511" i="1"/>
  <c r="CB511" i="1"/>
  <c r="CC511" i="1"/>
  <c r="CD511" i="1"/>
  <c r="CE511" i="1"/>
  <c r="CF511" i="1"/>
  <c r="CG511" i="1"/>
  <c r="CH511" i="1"/>
  <c r="CI511" i="1"/>
  <c r="CJ511" i="1"/>
  <c r="CK511" i="1"/>
  <c r="CL511" i="1"/>
  <c r="CM511" i="1"/>
  <c r="CN511" i="1"/>
  <c r="BN512" i="1"/>
  <c r="BO512" i="1"/>
  <c r="BP512" i="1"/>
  <c r="BQ512" i="1"/>
  <c r="BR512" i="1"/>
  <c r="BS512" i="1"/>
  <c r="BT512" i="1"/>
  <c r="BU512" i="1"/>
  <c r="BV512" i="1"/>
  <c r="BW512" i="1"/>
  <c r="BX512" i="1"/>
  <c r="BY512" i="1"/>
  <c r="BZ512" i="1"/>
  <c r="CA512" i="1"/>
  <c r="CB512" i="1"/>
  <c r="CC512" i="1"/>
  <c r="CD512" i="1"/>
  <c r="CE512" i="1"/>
  <c r="CF512" i="1"/>
  <c r="CG512" i="1"/>
  <c r="CH512" i="1"/>
  <c r="CI512" i="1"/>
  <c r="CJ512" i="1"/>
  <c r="CK512" i="1"/>
  <c r="CL512" i="1"/>
  <c r="CM512" i="1"/>
  <c r="CN512" i="1"/>
  <c r="BN513" i="1"/>
  <c r="BO513" i="1"/>
  <c r="BP513" i="1"/>
  <c r="BQ513" i="1"/>
  <c r="BR513" i="1"/>
  <c r="BS513" i="1"/>
  <c r="BT513" i="1"/>
  <c r="BU513" i="1"/>
  <c r="BV513" i="1"/>
  <c r="BW513" i="1"/>
  <c r="BX513" i="1"/>
  <c r="BY513" i="1"/>
  <c r="BZ513" i="1"/>
  <c r="CA513" i="1"/>
  <c r="CB513" i="1"/>
  <c r="CC513" i="1"/>
  <c r="CD513" i="1"/>
  <c r="CE513" i="1"/>
  <c r="CF513" i="1"/>
  <c r="CG513" i="1"/>
  <c r="CH513" i="1"/>
  <c r="CI513" i="1"/>
  <c r="CJ513" i="1"/>
  <c r="CK513" i="1"/>
  <c r="CL513" i="1"/>
  <c r="CM513" i="1"/>
  <c r="CN513" i="1"/>
  <c r="BN514" i="1"/>
  <c r="BO514" i="1"/>
  <c r="BP514" i="1"/>
  <c r="BQ514" i="1"/>
  <c r="BR514" i="1"/>
  <c r="BS514" i="1"/>
  <c r="BT514" i="1"/>
  <c r="BU514" i="1"/>
  <c r="BV514" i="1"/>
  <c r="BW514" i="1"/>
  <c r="BX514" i="1"/>
  <c r="BY514" i="1"/>
  <c r="BZ514" i="1"/>
  <c r="CA514" i="1"/>
  <c r="CB514" i="1"/>
  <c r="CC514" i="1"/>
  <c r="CD514" i="1"/>
  <c r="CE514" i="1"/>
  <c r="CF514" i="1"/>
  <c r="CG514" i="1"/>
  <c r="CH514" i="1"/>
  <c r="CI514" i="1"/>
  <c r="CJ514" i="1"/>
  <c r="CK514" i="1"/>
  <c r="CL514" i="1"/>
  <c r="CM514" i="1"/>
  <c r="CN514" i="1"/>
  <c r="BN515" i="1"/>
  <c r="BO515" i="1"/>
  <c r="BP515" i="1"/>
  <c r="BQ515" i="1"/>
  <c r="BR515" i="1"/>
  <c r="BS515" i="1"/>
  <c r="BT515" i="1"/>
  <c r="BU515" i="1"/>
  <c r="BV515" i="1"/>
  <c r="BW515" i="1"/>
  <c r="BX515" i="1"/>
  <c r="BY515" i="1"/>
  <c r="BZ515" i="1"/>
  <c r="CA515" i="1"/>
  <c r="CB515" i="1"/>
  <c r="CC515" i="1"/>
  <c r="CD515" i="1"/>
  <c r="CE515" i="1"/>
  <c r="CF515" i="1"/>
  <c r="CG515" i="1"/>
  <c r="CH515" i="1"/>
  <c r="CI515" i="1"/>
  <c r="CJ515" i="1"/>
  <c r="CK515" i="1"/>
  <c r="CL515" i="1"/>
  <c r="CM515" i="1"/>
  <c r="CN515" i="1"/>
  <c r="BN516" i="1"/>
  <c r="BO516" i="1"/>
  <c r="BP516" i="1"/>
  <c r="BQ516" i="1"/>
  <c r="BR516" i="1"/>
  <c r="BS516" i="1"/>
  <c r="BT516" i="1"/>
  <c r="BU516" i="1"/>
  <c r="BV516" i="1"/>
  <c r="BW516" i="1"/>
  <c r="BX516" i="1"/>
  <c r="BY516" i="1"/>
  <c r="BZ516" i="1"/>
  <c r="CA516" i="1"/>
  <c r="CB516" i="1"/>
  <c r="CC516" i="1"/>
  <c r="CD516" i="1"/>
  <c r="CE516" i="1"/>
  <c r="CF516" i="1"/>
  <c r="CG516" i="1"/>
  <c r="CH516" i="1"/>
  <c r="CI516" i="1"/>
  <c r="CJ516" i="1"/>
  <c r="CK516" i="1"/>
  <c r="CL516" i="1"/>
  <c r="CM516" i="1"/>
  <c r="CN516" i="1"/>
  <c r="BN517" i="1"/>
  <c r="BO517" i="1"/>
  <c r="BP517" i="1"/>
  <c r="BQ517" i="1"/>
  <c r="BR517" i="1"/>
  <c r="BS517" i="1"/>
  <c r="BT517" i="1"/>
  <c r="BU517" i="1"/>
  <c r="BV517" i="1"/>
  <c r="BW517" i="1"/>
  <c r="BX517" i="1"/>
  <c r="BY517" i="1"/>
  <c r="BZ517" i="1"/>
  <c r="CA517" i="1"/>
  <c r="CB517" i="1"/>
  <c r="CC517" i="1"/>
  <c r="CD517" i="1"/>
  <c r="CE517" i="1"/>
  <c r="CF517" i="1"/>
  <c r="CG517" i="1"/>
  <c r="CH517" i="1"/>
  <c r="CI517" i="1"/>
  <c r="CJ517" i="1"/>
  <c r="CK517" i="1"/>
  <c r="CL517" i="1"/>
  <c r="CM517" i="1"/>
  <c r="CN517" i="1"/>
  <c r="BN518" i="1"/>
  <c r="BO518" i="1"/>
  <c r="BP518" i="1"/>
  <c r="BQ518" i="1"/>
  <c r="BR518" i="1"/>
  <c r="BS518" i="1"/>
  <c r="BT518" i="1"/>
  <c r="BU518" i="1"/>
  <c r="BV518" i="1"/>
  <c r="BW518" i="1"/>
  <c r="BX518" i="1"/>
  <c r="BY518" i="1"/>
  <c r="BZ518" i="1"/>
  <c r="CA518" i="1"/>
  <c r="CB518" i="1"/>
  <c r="CC518" i="1"/>
  <c r="CD518" i="1"/>
  <c r="CE518" i="1"/>
  <c r="CF518" i="1"/>
  <c r="CG518" i="1"/>
  <c r="CH518" i="1"/>
  <c r="CI518" i="1"/>
  <c r="CJ518" i="1"/>
  <c r="CK518" i="1"/>
  <c r="CL518" i="1"/>
  <c r="CM518" i="1"/>
  <c r="CN518" i="1"/>
  <c r="BN519" i="1"/>
  <c r="BO519" i="1"/>
  <c r="BP519" i="1"/>
  <c r="BQ519" i="1"/>
  <c r="BR519" i="1"/>
  <c r="BS519" i="1"/>
  <c r="BT519" i="1"/>
  <c r="BU519" i="1"/>
  <c r="BV519" i="1"/>
  <c r="BW519" i="1"/>
  <c r="BX519" i="1"/>
  <c r="BY519" i="1"/>
  <c r="BZ519" i="1"/>
  <c r="CA519" i="1"/>
  <c r="CB519" i="1"/>
  <c r="CC519" i="1"/>
  <c r="CD519" i="1"/>
  <c r="CE519" i="1"/>
  <c r="CF519" i="1"/>
  <c r="CG519" i="1"/>
  <c r="CH519" i="1"/>
  <c r="CI519" i="1"/>
  <c r="CJ519" i="1"/>
  <c r="CK519" i="1"/>
  <c r="CL519" i="1"/>
  <c r="CM519" i="1"/>
  <c r="CN519" i="1"/>
  <c r="BN520" i="1"/>
  <c r="BO520" i="1"/>
  <c r="BP520" i="1"/>
  <c r="BQ520" i="1"/>
  <c r="BR520" i="1"/>
  <c r="BS520" i="1"/>
  <c r="BT520" i="1"/>
  <c r="BU520" i="1"/>
  <c r="BV520" i="1"/>
  <c r="BW520" i="1"/>
  <c r="BX520" i="1"/>
  <c r="BY520" i="1"/>
  <c r="BZ520" i="1"/>
  <c r="CA520" i="1"/>
  <c r="CB520" i="1"/>
  <c r="CC520" i="1"/>
  <c r="CD520" i="1"/>
  <c r="CE520" i="1"/>
  <c r="CF520" i="1"/>
  <c r="CG520" i="1"/>
  <c r="CH520" i="1"/>
  <c r="CI520" i="1"/>
  <c r="CJ520" i="1"/>
  <c r="CK520" i="1"/>
  <c r="CL520" i="1"/>
  <c r="CM520" i="1"/>
  <c r="CN520" i="1"/>
  <c r="BN521" i="1"/>
  <c r="BO521" i="1"/>
  <c r="BP521" i="1"/>
  <c r="BQ521" i="1"/>
  <c r="BR521" i="1"/>
  <c r="BS521" i="1"/>
  <c r="BT521" i="1"/>
  <c r="BU521" i="1"/>
  <c r="BV521" i="1"/>
  <c r="BW521" i="1"/>
  <c r="BX521" i="1"/>
  <c r="BY521" i="1"/>
  <c r="BZ521" i="1"/>
  <c r="CA521" i="1"/>
  <c r="CB521" i="1"/>
  <c r="CC521" i="1"/>
  <c r="CD521" i="1"/>
  <c r="CE521" i="1"/>
  <c r="CF521" i="1"/>
  <c r="CG521" i="1"/>
  <c r="CH521" i="1"/>
  <c r="CI521" i="1"/>
  <c r="CJ521" i="1"/>
  <c r="CK521" i="1"/>
  <c r="CL521" i="1"/>
  <c r="CM521" i="1"/>
  <c r="CN521" i="1"/>
  <c r="BN522" i="1"/>
  <c r="BO522" i="1"/>
  <c r="BP522" i="1"/>
  <c r="BQ522" i="1"/>
  <c r="BR522" i="1"/>
  <c r="BS522" i="1"/>
  <c r="BT522" i="1"/>
  <c r="BU522" i="1"/>
  <c r="BV522" i="1"/>
  <c r="BW522" i="1"/>
  <c r="BX522" i="1"/>
  <c r="BY522" i="1"/>
  <c r="BZ522" i="1"/>
  <c r="CA522" i="1"/>
  <c r="CB522" i="1"/>
  <c r="CC522" i="1"/>
  <c r="CD522" i="1"/>
  <c r="CE522" i="1"/>
  <c r="CF522" i="1"/>
  <c r="CG522" i="1"/>
  <c r="CH522" i="1"/>
  <c r="CI522" i="1"/>
  <c r="CJ522" i="1"/>
  <c r="CK522" i="1"/>
  <c r="CL522" i="1"/>
  <c r="CM522" i="1"/>
  <c r="CN522" i="1"/>
  <c r="BN523" i="1"/>
  <c r="BO523" i="1"/>
  <c r="BP523" i="1"/>
  <c r="BQ523" i="1"/>
  <c r="BR523" i="1"/>
  <c r="BS523" i="1"/>
  <c r="BT523" i="1"/>
  <c r="BU523" i="1"/>
  <c r="BV523" i="1"/>
  <c r="BW523" i="1"/>
  <c r="BX523" i="1"/>
  <c r="BY523" i="1"/>
  <c r="BZ523" i="1"/>
  <c r="CA523" i="1"/>
  <c r="CB523" i="1"/>
  <c r="CC523" i="1"/>
  <c r="CD523" i="1"/>
  <c r="CE523" i="1"/>
  <c r="CF523" i="1"/>
  <c r="CG523" i="1"/>
  <c r="CH523" i="1"/>
  <c r="CI523" i="1"/>
  <c r="CJ523" i="1"/>
  <c r="CK523" i="1"/>
  <c r="CL523" i="1"/>
  <c r="CM523" i="1"/>
  <c r="CN523" i="1"/>
  <c r="BN524" i="1"/>
  <c r="BO524" i="1"/>
  <c r="BP524" i="1"/>
  <c r="BQ524" i="1"/>
  <c r="BR524" i="1"/>
  <c r="BS524" i="1"/>
  <c r="BT524" i="1"/>
  <c r="BU524" i="1"/>
  <c r="BV524" i="1"/>
  <c r="BW524" i="1"/>
  <c r="BX524" i="1"/>
  <c r="BY524" i="1"/>
  <c r="BZ524" i="1"/>
  <c r="CA524" i="1"/>
  <c r="CB524" i="1"/>
  <c r="CC524" i="1"/>
  <c r="CD524" i="1"/>
  <c r="CE524" i="1"/>
  <c r="CF524" i="1"/>
  <c r="CG524" i="1"/>
  <c r="CH524" i="1"/>
  <c r="CI524" i="1"/>
  <c r="CJ524" i="1"/>
  <c r="CK524" i="1"/>
  <c r="CL524" i="1"/>
  <c r="CM524" i="1"/>
  <c r="CN524" i="1"/>
  <c r="BN525" i="1"/>
  <c r="BO525" i="1"/>
  <c r="BP525" i="1"/>
  <c r="BQ525" i="1"/>
  <c r="BR525" i="1"/>
  <c r="BS525" i="1"/>
  <c r="BT525" i="1"/>
  <c r="BU525" i="1"/>
  <c r="BV525" i="1"/>
  <c r="BW525" i="1"/>
  <c r="BX525" i="1"/>
  <c r="BY525" i="1"/>
  <c r="BZ525" i="1"/>
  <c r="CA525" i="1"/>
  <c r="CB525" i="1"/>
  <c r="CC525" i="1"/>
  <c r="CD525" i="1"/>
  <c r="CE525" i="1"/>
  <c r="CF525" i="1"/>
  <c r="CG525" i="1"/>
  <c r="CH525" i="1"/>
  <c r="CI525" i="1"/>
  <c r="CJ525" i="1"/>
  <c r="CK525" i="1"/>
  <c r="CL525" i="1"/>
  <c r="CM525" i="1"/>
  <c r="CN525" i="1"/>
  <c r="BN526" i="1"/>
  <c r="BO526" i="1"/>
  <c r="BP526" i="1"/>
  <c r="BQ526" i="1"/>
  <c r="BR526" i="1"/>
  <c r="BS526" i="1"/>
  <c r="BT526" i="1"/>
  <c r="BU526" i="1"/>
  <c r="BV526" i="1"/>
  <c r="BW526" i="1"/>
  <c r="BX526" i="1"/>
  <c r="BY526" i="1"/>
  <c r="BZ526" i="1"/>
  <c r="CA526" i="1"/>
  <c r="CB526" i="1"/>
  <c r="CC526" i="1"/>
  <c r="CD526" i="1"/>
  <c r="CE526" i="1"/>
  <c r="CF526" i="1"/>
  <c r="CG526" i="1"/>
  <c r="CH526" i="1"/>
  <c r="CI526" i="1"/>
  <c r="CJ526" i="1"/>
  <c r="CK526" i="1"/>
  <c r="CL526" i="1"/>
  <c r="CM526" i="1"/>
  <c r="CN526" i="1"/>
  <c r="BN527" i="1"/>
  <c r="BO527" i="1"/>
  <c r="BP527" i="1"/>
  <c r="BQ527" i="1"/>
  <c r="BR527" i="1"/>
  <c r="BS527" i="1"/>
  <c r="BT527" i="1"/>
  <c r="BU527" i="1"/>
  <c r="BV527" i="1"/>
  <c r="BW527" i="1"/>
  <c r="BX527" i="1"/>
  <c r="BY527" i="1"/>
  <c r="BZ527" i="1"/>
  <c r="CA527" i="1"/>
  <c r="CB527" i="1"/>
  <c r="CC527" i="1"/>
  <c r="CD527" i="1"/>
  <c r="CE527" i="1"/>
  <c r="CF527" i="1"/>
  <c r="CG527" i="1"/>
  <c r="CH527" i="1"/>
  <c r="CI527" i="1"/>
  <c r="CJ527" i="1"/>
  <c r="CK527" i="1"/>
  <c r="CL527" i="1"/>
  <c r="CM527" i="1"/>
  <c r="CN527" i="1"/>
  <c r="BN528" i="1"/>
  <c r="BO528" i="1"/>
  <c r="BP528" i="1"/>
  <c r="BQ528" i="1"/>
  <c r="BR528" i="1"/>
  <c r="BS528" i="1"/>
  <c r="BT528" i="1"/>
  <c r="BU528" i="1"/>
  <c r="BV528" i="1"/>
  <c r="BW528" i="1"/>
  <c r="BX528" i="1"/>
  <c r="BY528" i="1"/>
  <c r="BZ528" i="1"/>
  <c r="CA528" i="1"/>
  <c r="CB528" i="1"/>
  <c r="CC528" i="1"/>
  <c r="CD528" i="1"/>
  <c r="CE528" i="1"/>
  <c r="CF528" i="1"/>
  <c r="CG528" i="1"/>
  <c r="CH528" i="1"/>
  <c r="CI528" i="1"/>
  <c r="CJ528" i="1"/>
  <c r="CK528" i="1"/>
  <c r="CL528" i="1"/>
  <c r="CM528" i="1"/>
  <c r="CN528" i="1"/>
  <c r="BN529" i="1"/>
  <c r="BO529" i="1"/>
  <c r="BP529" i="1"/>
  <c r="BQ529" i="1"/>
  <c r="BR529" i="1"/>
  <c r="BS529" i="1"/>
  <c r="BT529" i="1"/>
  <c r="BU529" i="1"/>
  <c r="BV529" i="1"/>
  <c r="BW529" i="1"/>
  <c r="BX529" i="1"/>
  <c r="BY529" i="1"/>
  <c r="BZ529" i="1"/>
  <c r="CA529" i="1"/>
  <c r="CB529" i="1"/>
  <c r="CC529" i="1"/>
  <c r="CD529" i="1"/>
  <c r="CE529" i="1"/>
  <c r="CF529" i="1"/>
  <c r="CG529" i="1"/>
  <c r="CH529" i="1"/>
  <c r="CI529" i="1"/>
  <c r="CJ529" i="1"/>
  <c r="CK529" i="1"/>
  <c r="CL529" i="1"/>
  <c r="CM529" i="1"/>
  <c r="CN529" i="1"/>
  <c r="BN530" i="1"/>
  <c r="BO530" i="1"/>
  <c r="BP530" i="1"/>
  <c r="BQ530" i="1"/>
  <c r="BR530" i="1"/>
  <c r="BS530" i="1"/>
  <c r="BT530" i="1"/>
  <c r="BU530" i="1"/>
  <c r="BV530" i="1"/>
  <c r="BW530" i="1"/>
  <c r="BX530" i="1"/>
  <c r="BY530" i="1"/>
  <c r="BZ530" i="1"/>
  <c r="CA530" i="1"/>
  <c r="CB530" i="1"/>
  <c r="CC530" i="1"/>
  <c r="CD530" i="1"/>
  <c r="CE530" i="1"/>
  <c r="CF530" i="1"/>
  <c r="CG530" i="1"/>
  <c r="CH530" i="1"/>
  <c r="CI530" i="1"/>
  <c r="CJ530" i="1"/>
  <c r="CK530" i="1"/>
  <c r="CL530" i="1"/>
  <c r="CM530" i="1"/>
  <c r="CN530" i="1"/>
  <c r="BN531" i="1"/>
  <c r="BO531" i="1"/>
  <c r="BP531" i="1"/>
  <c r="BQ531" i="1"/>
  <c r="BR531" i="1"/>
  <c r="BS531" i="1"/>
  <c r="BT531" i="1"/>
  <c r="BU531" i="1"/>
  <c r="BV531" i="1"/>
  <c r="BW531" i="1"/>
  <c r="BX531" i="1"/>
  <c r="BY531" i="1"/>
  <c r="BZ531" i="1"/>
  <c r="CA531" i="1"/>
  <c r="CB531" i="1"/>
  <c r="CC531" i="1"/>
  <c r="CD531" i="1"/>
  <c r="CE531" i="1"/>
  <c r="CF531" i="1"/>
  <c r="CG531" i="1"/>
  <c r="CH531" i="1"/>
  <c r="CI531" i="1"/>
  <c r="CJ531" i="1"/>
  <c r="CK531" i="1"/>
  <c r="CL531" i="1"/>
  <c r="CM531" i="1"/>
  <c r="CN531" i="1"/>
  <c r="BN532" i="1"/>
  <c r="BO532" i="1"/>
  <c r="BP532" i="1"/>
  <c r="BQ532" i="1"/>
  <c r="BR532" i="1"/>
  <c r="BS532" i="1"/>
  <c r="BT532" i="1"/>
  <c r="BU532" i="1"/>
  <c r="BV532" i="1"/>
  <c r="BW532" i="1"/>
  <c r="BX532" i="1"/>
  <c r="BY532" i="1"/>
  <c r="BZ532" i="1"/>
  <c r="CA532" i="1"/>
  <c r="CB532" i="1"/>
  <c r="CC532" i="1"/>
  <c r="CD532" i="1"/>
  <c r="CE532" i="1"/>
  <c r="CF532" i="1"/>
  <c r="CG532" i="1"/>
  <c r="CH532" i="1"/>
  <c r="CI532" i="1"/>
  <c r="CJ532" i="1"/>
  <c r="CK532" i="1"/>
  <c r="CL532" i="1"/>
  <c r="CM532" i="1"/>
  <c r="CN532" i="1"/>
  <c r="BN533" i="1"/>
  <c r="BO533" i="1"/>
  <c r="BP533" i="1"/>
  <c r="BQ533" i="1"/>
  <c r="BR533" i="1"/>
  <c r="BS533" i="1"/>
  <c r="BT533" i="1"/>
  <c r="BU533" i="1"/>
  <c r="BV533" i="1"/>
  <c r="BW533" i="1"/>
  <c r="BX533" i="1"/>
  <c r="BY533" i="1"/>
  <c r="BZ533" i="1"/>
  <c r="CA533" i="1"/>
  <c r="CB533" i="1"/>
  <c r="CC533" i="1"/>
  <c r="CD533" i="1"/>
  <c r="CE533" i="1"/>
  <c r="CF533" i="1"/>
  <c r="CG533" i="1"/>
  <c r="CH533" i="1"/>
  <c r="CI533" i="1"/>
  <c r="CJ533" i="1"/>
  <c r="CK533" i="1"/>
  <c r="CL533" i="1"/>
  <c r="CM533" i="1"/>
  <c r="CN533" i="1"/>
  <c r="BN534" i="1"/>
  <c r="BO534" i="1"/>
  <c r="BP534" i="1"/>
  <c r="BQ534" i="1"/>
  <c r="BR534" i="1"/>
  <c r="BS534" i="1"/>
  <c r="BT534" i="1"/>
  <c r="BU534" i="1"/>
  <c r="BV534" i="1"/>
  <c r="BW534" i="1"/>
  <c r="BX534" i="1"/>
  <c r="BY534" i="1"/>
  <c r="BZ534" i="1"/>
  <c r="CA534" i="1"/>
  <c r="CB534" i="1"/>
  <c r="CC534" i="1"/>
  <c r="CD534" i="1"/>
  <c r="CE534" i="1"/>
  <c r="CF534" i="1"/>
  <c r="CG534" i="1"/>
  <c r="CH534" i="1"/>
  <c r="CI534" i="1"/>
  <c r="CJ534" i="1"/>
  <c r="CK534" i="1"/>
  <c r="CL534" i="1"/>
  <c r="CM534" i="1"/>
  <c r="CN534" i="1"/>
  <c r="BN535" i="1"/>
  <c r="BO535" i="1"/>
  <c r="BP535" i="1"/>
  <c r="BQ535" i="1"/>
  <c r="BR535" i="1"/>
  <c r="BS535" i="1"/>
  <c r="BT535" i="1"/>
  <c r="BU535" i="1"/>
  <c r="BV535" i="1"/>
  <c r="BW535" i="1"/>
  <c r="BX535" i="1"/>
  <c r="BY535" i="1"/>
  <c r="BZ535" i="1"/>
  <c r="CA535" i="1"/>
  <c r="CB535" i="1"/>
  <c r="CC535" i="1"/>
  <c r="CD535" i="1"/>
  <c r="CE535" i="1"/>
  <c r="CF535" i="1"/>
  <c r="CG535" i="1"/>
  <c r="CH535" i="1"/>
  <c r="CI535" i="1"/>
  <c r="CJ535" i="1"/>
  <c r="CK535" i="1"/>
  <c r="CL535" i="1"/>
  <c r="CM535" i="1"/>
  <c r="CN535" i="1"/>
  <c r="BN536" i="1"/>
  <c r="BO536" i="1"/>
  <c r="BP536" i="1"/>
  <c r="BQ536" i="1"/>
  <c r="BR536" i="1"/>
  <c r="BS536" i="1"/>
  <c r="BT536" i="1"/>
  <c r="BU536" i="1"/>
  <c r="BV536" i="1"/>
  <c r="BW536" i="1"/>
  <c r="BX536" i="1"/>
  <c r="BY536" i="1"/>
  <c r="BZ536" i="1"/>
  <c r="CA536" i="1"/>
  <c r="CB536" i="1"/>
  <c r="CC536" i="1"/>
  <c r="CD536" i="1"/>
  <c r="CE536" i="1"/>
  <c r="CF536" i="1"/>
  <c r="CG536" i="1"/>
  <c r="CH536" i="1"/>
  <c r="CI536" i="1"/>
  <c r="CJ536" i="1"/>
  <c r="CK536" i="1"/>
  <c r="CL536" i="1"/>
  <c r="CM536" i="1"/>
  <c r="CN536" i="1"/>
  <c r="BN537" i="1"/>
  <c r="BO537" i="1"/>
  <c r="BP537" i="1"/>
  <c r="BQ537" i="1"/>
  <c r="BR537" i="1"/>
  <c r="BS537" i="1"/>
  <c r="BT537" i="1"/>
  <c r="BU537" i="1"/>
  <c r="BV537" i="1"/>
  <c r="BW537" i="1"/>
  <c r="BX537" i="1"/>
  <c r="BY537" i="1"/>
  <c r="BZ537" i="1"/>
  <c r="CA537" i="1"/>
  <c r="CB537" i="1"/>
  <c r="CC537" i="1"/>
  <c r="CD537" i="1"/>
  <c r="CE537" i="1"/>
  <c r="CF537" i="1"/>
  <c r="CG537" i="1"/>
  <c r="CH537" i="1"/>
  <c r="CI537" i="1"/>
  <c r="CJ537" i="1"/>
  <c r="CK537" i="1"/>
  <c r="CL537" i="1"/>
  <c r="CM537" i="1"/>
  <c r="CN537" i="1"/>
  <c r="BN538" i="1"/>
  <c r="BO538" i="1"/>
  <c r="BP538" i="1"/>
  <c r="BQ538" i="1"/>
  <c r="BR538" i="1"/>
  <c r="BS538" i="1"/>
  <c r="BT538" i="1"/>
  <c r="BU538" i="1"/>
  <c r="BV538" i="1"/>
  <c r="BW538" i="1"/>
  <c r="BX538" i="1"/>
  <c r="BY538" i="1"/>
  <c r="BZ538" i="1"/>
  <c r="CA538" i="1"/>
  <c r="CB538" i="1"/>
  <c r="CC538" i="1"/>
  <c r="CD538" i="1"/>
  <c r="CE538" i="1"/>
  <c r="CF538" i="1"/>
  <c r="CG538" i="1"/>
  <c r="CH538" i="1"/>
  <c r="CI538" i="1"/>
  <c r="CJ538" i="1"/>
  <c r="CK538" i="1"/>
  <c r="CL538" i="1"/>
  <c r="CM538" i="1"/>
  <c r="CN538" i="1"/>
  <c r="BN539" i="1"/>
  <c r="BO539" i="1"/>
  <c r="BP539" i="1"/>
  <c r="BQ539" i="1"/>
  <c r="BR539" i="1"/>
  <c r="BS539" i="1"/>
  <c r="BT539" i="1"/>
  <c r="BU539" i="1"/>
  <c r="BV539" i="1"/>
  <c r="BW539" i="1"/>
  <c r="BX539" i="1"/>
  <c r="BY539" i="1"/>
  <c r="BZ539" i="1"/>
  <c r="CA539" i="1"/>
  <c r="CB539" i="1"/>
  <c r="CC539" i="1"/>
  <c r="CD539" i="1"/>
  <c r="CE539" i="1"/>
  <c r="CF539" i="1"/>
  <c r="CG539" i="1"/>
  <c r="CH539" i="1"/>
  <c r="CI539" i="1"/>
  <c r="CJ539" i="1"/>
  <c r="CK539" i="1"/>
  <c r="CL539" i="1"/>
  <c r="CM539" i="1"/>
  <c r="CN539" i="1"/>
  <c r="BN540" i="1"/>
  <c r="BO540" i="1"/>
  <c r="BP540" i="1"/>
  <c r="BQ540" i="1"/>
  <c r="BR540" i="1"/>
  <c r="BS540" i="1"/>
  <c r="BT540" i="1"/>
  <c r="BU540" i="1"/>
  <c r="BV540" i="1"/>
  <c r="BW540" i="1"/>
  <c r="BX540" i="1"/>
  <c r="BY540" i="1"/>
  <c r="BZ540" i="1"/>
  <c r="CA540" i="1"/>
  <c r="CB540" i="1"/>
  <c r="CC540" i="1"/>
  <c r="CD540" i="1"/>
  <c r="CE540" i="1"/>
  <c r="CF540" i="1"/>
  <c r="CG540" i="1"/>
  <c r="CH540" i="1"/>
  <c r="CI540" i="1"/>
  <c r="CJ540" i="1"/>
  <c r="CK540" i="1"/>
  <c r="CL540" i="1"/>
  <c r="CM540" i="1"/>
  <c r="CN540" i="1"/>
  <c r="BN541" i="1"/>
  <c r="BO541" i="1"/>
  <c r="BP541" i="1"/>
  <c r="BQ541" i="1"/>
  <c r="BR541" i="1"/>
  <c r="BS541" i="1"/>
  <c r="BT541" i="1"/>
  <c r="BU541" i="1"/>
  <c r="BV541" i="1"/>
  <c r="BW541" i="1"/>
  <c r="BX541" i="1"/>
  <c r="BY541" i="1"/>
  <c r="BZ541" i="1"/>
  <c r="CA541" i="1"/>
  <c r="CB541" i="1"/>
  <c r="CC541" i="1"/>
  <c r="CD541" i="1"/>
  <c r="CE541" i="1"/>
  <c r="CF541" i="1"/>
  <c r="CG541" i="1"/>
  <c r="CH541" i="1"/>
  <c r="CI541" i="1"/>
  <c r="CJ541" i="1"/>
  <c r="CK541" i="1"/>
  <c r="CL541" i="1"/>
  <c r="CM541" i="1"/>
  <c r="CN541" i="1"/>
  <c r="BN542" i="1"/>
  <c r="BO542" i="1"/>
  <c r="BP542" i="1"/>
  <c r="BQ542" i="1"/>
  <c r="BR542" i="1"/>
  <c r="BS542" i="1"/>
  <c r="BT542" i="1"/>
  <c r="BU542" i="1"/>
  <c r="BV542" i="1"/>
  <c r="BW542" i="1"/>
  <c r="BX542" i="1"/>
  <c r="BY542" i="1"/>
  <c r="BZ542" i="1"/>
  <c r="CA542" i="1"/>
  <c r="CB542" i="1"/>
  <c r="CC542" i="1"/>
  <c r="CD542" i="1"/>
  <c r="CE542" i="1"/>
  <c r="CF542" i="1"/>
  <c r="CG542" i="1"/>
  <c r="CH542" i="1"/>
  <c r="CI542" i="1"/>
  <c r="CJ542" i="1"/>
  <c r="CK542" i="1"/>
  <c r="CL542" i="1"/>
  <c r="CM542" i="1"/>
  <c r="CN542" i="1"/>
  <c r="BN543" i="1"/>
  <c r="BO543" i="1"/>
  <c r="BP543" i="1"/>
  <c r="BQ543" i="1"/>
  <c r="BR543" i="1"/>
  <c r="BS543" i="1"/>
  <c r="BT543" i="1"/>
  <c r="BU543" i="1"/>
  <c r="BV543" i="1"/>
  <c r="BW543" i="1"/>
  <c r="BX543" i="1"/>
  <c r="BY543" i="1"/>
  <c r="BZ543" i="1"/>
  <c r="CA543" i="1"/>
  <c r="CB543" i="1"/>
  <c r="CC543" i="1"/>
  <c r="CD543" i="1"/>
  <c r="CE543" i="1"/>
  <c r="CF543" i="1"/>
  <c r="CG543" i="1"/>
  <c r="CH543" i="1"/>
  <c r="CI543" i="1"/>
  <c r="CJ543" i="1"/>
  <c r="CK543" i="1"/>
  <c r="CL543" i="1"/>
  <c r="CM543" i="1"/>
  <c r="CN543" i="1"/>
  <c r="BN544" i="1"/>
  <c r="BO544" i="1"/>
  <c r="BP544" i="1"/>
  <c r="BQ544" i="1"/>
  <c r="BR544" i="1"/>
  <c r="BS544" i="1"/>
  <c r="BT544" i="1"/>
  <c r="BU544" i="1"/>
  <c r="BV544" i="1"/>
  <c r="BW544" i="1"/>
  <c r="BX544" i="1"/>
  <c r="BY544" i="1"/>
  <c r="BZ544" i="1"/>
  <c r="CA544" i="1"/>
  <c r="CB544" i="1"/>
  <c r="CC544" i="1"/>
  <c r="CD544" i="1"/>
  <c r="CE544" i="1"/>
  <c r="CF544" i="1"/>
  <c r="CG544" i="1"/>
  <c r="CH544" i="1"/>
  <c r="CI544" i="1"/>
  <c r="CJ544" i="1"/>
  <c r="CK544" i="1"/>
  <c r="CL544" i="1"/>
  <c r="CM544" i="1"/>
  <c r="CN544" i="1"/>
  <c r="BN545" i="1"/>
  <c r="BO545" i="1"/>
  <c r="BP545" i="1"/>
  <c r="BQ545" i="1"/>
  <c r="BR545" i="1"/>
  <c r="BS545" i="1"/>
  <c r="BT545" i="1"/>
  <c r="BU545" i="1"/>
  <c r="BV545" i="1"/>
  <c r="BW545" i="1"/>
  <c r="BX545" i="1"/>
  <c r="BY545" i="1"/>
  <c r="BZ545" i="1"/>
  <c r="CA545" i="1"/>
  <c r="CB545" i="1"/>
  <c r="CC545" i="1"/>
  <c r="CD545" i="1"/>
  <c r="CE545" i="1"/>
  <c r="CF545" i="1"/>
  <c r="CG545" i="1"/>
  <c r="CH545" i="1"/>
  <c r="CI545" i="1"/>
  <c r="CJ545" i="1"/>
  <c r="CK545" i="1"/>
  <c r="CL545" i="1"/>
  <c r="CM545" i="1"/>
  <c r="CN545" i="1"/>
  <c r="BN546" i="1"/>
  <c r="BO546" i="1"/>
  <c r="BP546" i="1"/>
  <c r="BQ546" i="1"/>
  <c r="BR546" i="1"/>
  <c r="BS546" i="1"/>
  <c r="BT546" i="1"/>
  <c r="BU546" i="1"/>
  <c r="BV546" i="1"/>
  <c r="BW546" i="1"/>
  <c r="BX546" i="1"/>
  <c r="BY546" i="1"/>
  <c r="BZ546" i="1"/>
  <c r="CA546" i="1"/>
  <c r="CB546" i="1"/>
  <c r="CC546" i="1"/>
  <c r="CD546" i="1"/>
  <c r="CE546" i="1"/>
  <c r="CF546" i="1"/>
  <c r="CG546" i="1"/>
  <c r="CH546" i="1"/>
  <c r="CI546" i="1"/>
  <c r="CJ546" i="1"/>
  <c r="CK546" i="1"/>
  <c r="CL546" i="1"/>
  <c r="CM546" i="1"/>
  <c r="CN546" i="1"/>
  <c r="BN547" i="1"/>
  <c r="BO547" i="1"/>
  <c r="BP547" i="1"/>
  <c r="BQ547" i="1"/>
  <c r="BR547" i="1"/>
  <c r="BS547" i="1"/>
  <c r="BT547" i="1"/>
  <c r="BU547" i="1"/>
  <c r="BV547" i="1"/>
  <c r="BW547" i="1"/>
  <c r="BX547" i="1"/>
  <c r="BY547" i="1"/>
  <c r="BZ547" i="1"/>
  <c r="CA547" i="1"/>
  <c r="CB547" i="1"/>
  <c r="CC547" i="1"/>
  <c r="CD547" i="1"/>
  <c r="CE547" i="1"/>
  <c r="CF547" i="1"/>
  <c r="CG547" i="1"/>
  <c r="CH547" i="1"/>
  <c r="CI547" i="1"/>
  <c r="CJ547" i="1"/>
  <c r="CK547" i="1"/>
  <c r="CL547" i="1"/>
  <c r="CM547" i="1"/>
  <c r="CN547" i="1"/>
  <c r="BN548" i="1"/>
  <c r="BO548" i="1"/>
  <c r="BP548" i="1"/>
  <c r="BQ548" i="1"/>
  <c r="BR548" i="1"/>
  <c r="BS548" i="1"/>
  <c r="BT548" i="1"/>
  <c r="BU548" i="1"/>
  <c r="BV548" i="1"/>
  <c r="BW548" i="1"/>
  <c r="BX548" i="1"/>
  <c r="BY548" i="1"/>
  <c r="BZ548" i="1"/>
  <c r="CA548" i="1"/>
  <c r="CB548" i="1"/>
  <c r="CC548" i="1"/>
  <c r="CD548" i="1"/>
  <c r="CE548" i="1"/>
  <c r="CF548" i="1"/>
  <c r="CG548" i="1"/>
  <c r="CH548" i="1"/>
  <c r="CI548" i="1"/>
  <c r="CJ548" i="1"/>
  <c r="CK548" i="1"/>
  <c r="CL548" i="1"/>
  <c r="CM548" i="1"/>
  <c r="CN548" i="1"/>
  <c r="BN549" i="1"/>
  <c r="BO549" i="1"/>
  <c r="BP549" i="1"/>
  <c r="BQ549" i="1"/>
  <c r="BR549" i="1"/>
  <c r="BS549" i="1"/>
  <c r="BT549" i="1"/>
  <c r="BU549" i="1"/>
  <c r="BV549" i="1"/>
  <c r="BW549" i="1"/>
  <c r="BX549" i="1"/>
  <c r="BY549" i="1"/>
  <c r="BZ549" i="1"/>
  <c r="CA549" i="1"/>
  <c r="CB549" i="1"/>
  <c r="CC549" i="1"/>
  <c r="CD549" i="1"/>
  <c r="CE549" i="1"/>
  <c r="CF549" i="1"/>
  <c r="CG549" i="1"/>
  <c r="CH549" i="1"/>
  <c r="CI549" i="1"/>
  <c r="CJ549" i="1"/>
  <c r="CK549" i="1"/>
  <c r="CL549" i="1"/>
  <c r="CM549" i="1"/>
  <c r="CN549" i="1"/>
  <c r="BN550" i="1"/>
  <c r="BO550" i="1"/>
  <c r="BP550" i="1"/>
  <c r="BQ550" i="1"/>
  <c r="BR550" i="1"/>
  <c r="BS550" i="1"/>
  <c r="BT550" i="1"/>
  <c r="BU550" i="1"/>
  <c r="BV550" i="1"/>
  <c r="BW550" i="1"/>
  <c r="BX550" i="1"/>
  <c r="BY550" i="1"/>
  <c r="BZ550" i="1"/>
  <c r="CA550" i="1"/>
  <c r="CB550" i="1"/>
  <c r="CC550" i="1"/>
  <c r="CD550" i="1"/>
  <c r="CE550" i="1"/>
  <c r="CF550" i="1"/>
  <c r="CG550" i="1"/>
  <c r="CH550" i="1"/>
  <c r="CI550" i="1"/>
  <c r="CJ550" i="1"/>
  <c r="CK550" i="1"/>
  <c r="CL550" i="1"/>
  <c r="CM550" i="1"/>
  <c r="CN550" i="1"/>
  <c r="BN551" i="1"/>
  <c r="BO551" i="1"/>
  <c r="BP551" i="1"/>
  <c r="BQ551" i="1"/>
  <c r="BR551" i="1"/>
  <c r="BS551" i="1"/>
  <c r="BT551" i="1"/>
  <c r="BU551" i="1"/>
  <c r="BV551" i="1"/>
  <c r="BW551" i="1"/>
  <c r="BX551" i="1"/>
  <c r="BY551" i="1"/>
  <c r="BZ551" i="1"/>
  <c r="CA551" i="1"/>
  <c r="CB551" i="1"/>
  <c r="CC551" i="1"/>
  <c r="CD551" i="1"/>
  <c r="CE551" i="1"/>
  <c r="CF551" i="1"/>
  <c r="CG551" i="1"/>
  <c r="CH551" i="1"/>
  <c r="CI551" i="1"/>
  <c r="CJ551" i="1"/>
  <c r="CK551" i="1"/>
  <c r="CL551" i="1"/>
  <c r="CM551" i="1"/>
  <c r="CN551" i="1"/>
  <c r="BN552" i="1"/>
  <c r="BO552" i="1"/>
  <c r="BP552" i="1"/>
  <c r="BQ552" i="1"/>
  <c r="BR552" i="1"/>
  <c r="BS552" i="1"/>
  <c r="BT552" i="1"/>
  <c r="BU552" i="1"/>
  <c r="BV552" i="1"/>
  <c r="BW552" i="1"/>
  <c r="BX552" i="1"/>
  <c r="BY552" i="1"/>
  <c r="BZ552" i="1"/>
  <c r="CA552" i="1"/>
  <c r="CB552" i="1"/>
  <c r="CC552" i="1"/>
  <c r="CD552" i="1"/>
  <c r="CE552" i="1"/>
  <c r="CF552" i="1"/>
  <c r="CG552" i="1"/>
  <c r="CH552" i="1"/>
  <c r="CI552" i="1"/>
  <c r="CJ552" i="1"/>
  <c r="CK552" i="1"/>
  <c r="CL552" i="1"/>
  <c r="CM552" i="1"/>
  <c r="CN552" i="1"/>
  <c r="BN553" i="1"/>
  <c r="BO553" i="1"/>
  <c r="BP553" i="1"/>
  <c r="BQ553" i="1"/>
  <c r="BR553" i="1"/>
  <c r="BS553" i="1"/>
  <c r="BT553" i="1"/>
  <c r="BU553" i="1"/>
  <c r="BV553" i="1"/>
  <c r="BW553" i="1"/>
  <c r="BX553" i="1"/>
  <c r="BY553" i="1"/>
  <c r="BZ553" i="1"/>
  <c r="CA553" i="1"/>
  <c r="CB553" i="1"/>
  <c r="CC553" i="1"/>
  <c r="CD553" i="1"/>
  <c r="CE553" i="1"/>
  <c r="CF553" i="1"/>
  <c r="CG553" i="1"/>
  <c r="CH553" i="1"/>
  <c r="CI553" i="1"/>
  <c r="CJ553" i="1"/>
  <c r="CK553" i="1"/>
  <c r="CL553" i="1"/>
  <c r="CM553" i="1"/>
  <c r="CN553" i="1"/>
  <c r="BN554" i="1"/>
  <c r="BO554" i="1"/>
  <c r="BP554" i="1"/>
  <c r="BQ554" i="1"/>
  <c r="BR554" i="1"/>
  <c r="BS554" i="1"/>
  <c r="BT554" i="1"/>
  <c r="BU554" i="1"/>
  <c r="BV554" i="1"/>
  <c r="BW554" i="1"/>
  <c r="BX554" i="1"/>
  <c r="BY554" i="1"/>
  <c r="BZ554" i="1"/>
  <c r="CA554" i="1"/>
  <c r="CB554" i="1"/>
  <c r="CC554" i="1"/>
  <c r="CD554" i="1"/>
  <c r="CE554" i="1"/>
  <c r="CF554" i="1"/>
  <c r="CG554" i="1"/>
  <c r="CH554" i="1"/>
  <c r="CI554" i="1"/>
  <c r="CJ554" i="1"/>
  <c r="CK554" i="1"/>
  <c r="CL554" i="1"/>
  <c r="CM554" i="1"/>
  <c r="CN554" i="1"/>
  <c r="BN555" i="1"/>
  <c r="BO555" i="1"/>
  <c r="BP555" i="1"/>
  <c r="BQ555" i="1"/>
  <c r="BR555" i="1"/>
  <c r="BS555" i="1"/>
  <c r="BT555" i="1"/>
  <c r="BU555" i="1"/>
  <c r="BV555" i="1"/>
  <c r="BW555" i="1"/>
  <c r="BX555" i="1"/>
  <c r="BY555" i="1"/>
  <c r="BZ555" i="1"/>
  <c r="CA555" i="1"/>
  <c r="CB555" i="1"/>
  <c r="CC555" i="1"/>
  <c r="CD555" i="1"/>
  <c r="CE555" i="1"/>
  <c r="CF555" i="1"/>
  <c r="CG555" i="1"/>
  <c r="CH555" i="1"/>
  <c r="CI555" i="1"/>
  <c r="CJ555" i="1"/>
  <c r="CK555" i="1"/>
  <c r="CL555" i="1"/>
  <c r="CM555" i="1"/>
  <c r="CN555" i="1"/>
  <c r="BN556" i="1"/>
  <c r="BO556" i="1"/>
  <c r="BP556" i="1"/>
  <c r="BQ556" i="1"/>
  <c r="BR556" i="1"/>
  <c r="BS556" i="1"/>
  <c r="BT556" i="1"/>
  <c r="BU556" i="1"/>
  <c r="BV556" i="1"/>
  <c r="BW556" i="1"/>
  <c r="BX556" i="1"/>
  <c r="BY556" i="1"/>
  <c r="BZ556" i="1"/>
  <c r="CA556" i="1"/>
  <c r="CB556" i="1"/>
  <c r="CC556" i="1"/>
  <c r="CD556" i="1"/>
  <c r="CE556" i="1"/>
  <c r="CF556" i="1"/>
  <c r="CG556" i="1"/>
  <c r="CH556" i="1"/>
  <c r="CI556" i="1"/>
  <c r="CJ556" i="1"/>
  <c r="CK556" i="1"/>
  <c r="CL556" i="1"/>
  <c r="CM556" i="1"/>
  <c r="CN556" i="1"/>
  <c r="BN557" i="1"/>
  <c r="BO557" i="1"/>
  <c r="BP557" i="1"/>
  <c r="BQ557" i="1"/>
  <c r="BR557" i="1"/>
  <c r="BS557" i="1"/>
  <c r="BT557" i="1"/>
  <c r="BU557" i="1"/>
  <c r="BV557" i="1"/>
  <c r="BW557" i="1"/>
  <c r="BX557" i="1"/>
  <c r="BY557" i="1"/>
  <c r="BZ557" i="1"/>
  <c r="CA557" i="1"/>
  <c r="CB557" i="1"/>
  <c r="CC557" i="1"/>
  <c r="CD557" i="1"/>
  <c r="CE557" i="1"/>
  <c r="CF557" i="1"/>
  <c r="CG557" i="1"/>
  <c r="CH557" i="1"/>
  <c r="CI557" i="1"/>
  <c r="CJ557" i="1"/>
  <c r="CK557" i="1"/>
  <c r="CL557" i="1"/>
  <c r="CM557" i="1"/>
  <c r="CN557" i="1"/>
  <c r="BN558" i="1"/>
  <c r="BO558" i="1"/>
  <c r="BP558" i="1"/>
  <c r="BQ558" i="1"/>
  <c r="BR558" i="1"/>
  <c r="BS558" i="1"/>
  <c r="BT558" i="1"/>
  <c r="BU558" i="1"/>
  <c r="BV558" i="1"/>
  <c r="BW558" i="1"/>
  <c r="BX558" i="1"/>
  <c r="BY558" i="1"/>
  <c r="BZ558" i="1"/>
  <c r="CA558" i="1"/>
  <c r="CB558" i="1"/>
  <c r="CC558" i="1"/>
  <c r="CD558" i="1"/>
  <c r="CE558" i="1"/>
  <c r="CF558" i="1"/>
  <c r="CG558" i="1"/>
  <c r="CH558" i="1"/>
  <c r="CI558" i="1"/>
  <c r="CJ558" i="1"/>
  <c r="CK558" i="1"/>
  <c r="CL558" i="1"/>
  <c r="CM558" i="1"/>
  <c r="CN558" i="1"/>
  <c r="BN559" i="1"/>
  <c r="BO559" i="1"/>
  <c r="BP559" i="1"/>
  <c r="BQ559" i="1"/>
  <c r="BR559" i="1"/>
  <c r="BS559" i="1"/>
  <c r="BT559" i="1"/>
  <c r="BU559" i="1"/>
  <c r="BV559" i="1"/>
  <c r="BW559" i="1"/>
  <c r="BX559" i="1"/>
  <c r="BY559" i="1"/>
  <c r="BZ559" i="1"/>
  <c r="CA559" i="1"/>
  <c r="CB559" i="1"/>
  <c r="CC559" i="1"/>
  <c r="CD559" i="1"/>
  <c r="CE559" i="1"/>
  <c r="CF559" i="1"/>
  <c r="CG559" i="1"/>
  <c r="CH559" i="1"/>
  <c r="CI559" i="1"/>
  <c r="CJ559" i="1"/>
  <c r="CK559" i="1"/>
  <c r="CL559" i="1"/>
  <c r="CM559" i="1"/>
  <c r="CN559" i="1"/>
  <c r="BN560" i="1"/>
  <c r="BO560" i="1"/>
  <c r="BP560" i="1"/>
  <c r="BQ560" i="1"/>
  <c r="BR560" i="1"/>
  <c r="BS560" i="1"/>
  <c r="BT560" i="1"/>
  <c r="BU560" i="1"/>
  <c r="BV560" i="1"/>
  <c r="BW560" i="1"/>
  <c r="BX560" i="1"/>
  <c r="BY560" i="1"/>
  <c r="BZ560" i="1"/>
  <c r="CA560" i="1"/>
  <c r="CB560" i="1"/>
  <c r="CC560" i="1"/>
  <c r="CD560" i="1"/>
  <c r="CE560" i="1"/>
  <c r="CF560" i="1"/>
  <c r="CG560" i="1"/>
  <c r="CH560" i="1"/>
  <c r="CI560" i="1"/>
  <c r="CJ560" i="1"/>
  <c r="CK560" i="1"/>
  <c r="CL560" i="1"/>
  <c r="CM560" i="1"/>
  <c r="CN560" i="1"/>
  <c r="BN561" i="1"/>
  <c r="BO561" i="1"/>
  <c r="BP561" i="1"/>
  <c r="BQ561" i="1"/>
  <c r="BR561" i="1"/>
  <c r="BS561" i="1"/>
  <c r="BT561" i="1"/>
  <c r="BU561" i="1"/>
  <c r="BV561" i="1"/>
  <c r="BW561" i="1"/>
  <c r="BX561" i="1"/>
  <c r="BY561" i="1"/>
  <c r="BZ561" i="1"/>
  <c r="CA561" i="1"/>
  <c r="CB561" i="1"/>
  <c r="CC561" i="1"/>
  <c r="CD561" i="1"/>
  <c r="CE561" i="1"/>
  <c r="CF561" i="1"/>
  <c r="CG561" i="1"/>
  <c r="CH561" i="1"/>
  <c r="CI561" i="1"/>
  <c r="CJ561" i="1"/>
  <c r="CK561" i="1"/>
  <c r="CL561" i="1"/>
  <c r="CM561" i="1"/>
  <c r="CN561" i="1"/>
  <c r="BN562" i="1"/>
  <c r="BO562" i="1"/>
  <c r="BP562" i="1"/>
  <c r="BQ562" i="1"/>
  <c r="BR562" i="1"/>
  <c r="BS562" i="1"/>
  <c r="BT562" i="1"/>
  <c r="BU562" i="1"/>
  <c r="BV562" i="1"/>
  <c r="BW562" i="1"/>
  <c r="BX562" i="1"/>
  <c r="BY562" i="1"/>
  <c r="BZ562" i="1"/>
  <c r="CA562" i="1"/>
  <c r="CB562" i="1"/>
  <c r="CC562" i="1"/>
  <c r="CD562" i="1"/>
  <c r="CE562" i="1"/>
  <c r="CF562" i="1"/>
  <c r="CG562" i="1"/>
  <c r="CH562" i="1"/>
  <c r="CI562" i="1"/>
  <c r="CJ562" i="1"/>
  <c r="CK562" i="1"/>
  <c r="CL562" i="1"/>
  <c r="CM562" i="1"/>
  <c r="CN562" i="1"/>
  <c r="BN563" i="1"/>
  <c r="BO563" i="1"/>
  <c r="BP563" i="1"/>
  <c r="BQ563" i="1"/>
  <c r="BR563" i="1"/>
  <c r="BS563" i="1"/>
  <c r="BT563" i="1"/>
  <c r="BU563" i="1"/>
  <c r="BV563" i="1"/>
  <c r="BW563" i="1"/>
  <c r="BX563" i="1"/>
  <c r="BY563" i="1"/>
  <c r="BZ563" i="1"/>
  <c r="CA563" i="1"/>
  <c r="CB563" i="1"/>
  <c r="CC563" i="1"/>
  <c r="CD563" i="1"/>
  <c r="CE563" i="1"/>
  <c r="CF563" i="1"/>
  <c r="CG563" i="1"/>
  <c r="CH563" i="1"/>
  <c r="CI563" i="1"/>
  <c r="CJ563" i="1"/>
  <c r="CK563" i="1"/>
  <c r="CL563" i="1"/>
  <c r="CM563" i="1"/>
  <c r="CN563" i="1"/>
  <c r="BN564" i="1"/>
  <c r="BO564" i="1"/>
  <c r="BP564" i="1"/>
  <c r="BQ564" i="1"/>
  <c r="BR564" i="1"/>
  <c r="BS564" i="1"/>
  <c r="BT564" i="1"/>
  <c r="BU564" i="1"/>
  <c r="BV564" i="1"/>
  <c r="BW564" i="1"/>
  <c r="BX564" i="1"/>
  <c r="BY564" i="1"/>
  <c r="BZ564" i="1"/>
  <c r="CA564" i="1"/>
  <c r="CB564" i="1"/>
  <c r="CC564" i="1"/>
  <c r="CD564" i="1"/>
  <c r="CE564" i="1"/>
  <c r="CF564" i="1"/>
  <c r="CG564" i="1"/>
  <c r="CH564" i="1"/>
  <c r="CI564" i="1"/>
  <c r="CJ564" i="1"/>
  <c r="CK564" i="1"/>
  <c r="CL564" i="1"/>
  <c r="CM564" i="1"/>
  <c r="CN564" i="1"/>
  <c r="BN565" i="1"/>
  <c r="BO565" i="1"/>
  <c r="BP565" i="1"/>
  <c r="BQ565" i="1"/>
  <c r="BR565" i="1"/>
  <c r="BS565" i="1"/>
  <c r="BT565" i="1"/>
  <c r="BU565" i="1"/>
  <c r="BV565" i="1"/>
  <c r="BW565" i="1"/>
  <c r="BX565" i="1"/>
  <c r="BY565" i="1"/>
  <c r="BZ565" i="1"/>
  <c r="CA565" i="1"/>
  <c r="CB565" i="1"/>
  <c r="CC565" i="1"/>
  <c r="CD565" i="1"/>
  <c r="CE565" i="1"/>
  <c r="CF565" i="1"/>
  <c r="CG565" i="1"/>
  <c r="CH565" i="1"/>
  <c r="CI565" i="1"/>
  <c r="CJ565" i="1"/>
  <c r="CK565" i="1"/>
  <c r="CL565" i="1"/>
  <c r="CM565" i="1"/>
  <c r="CN565" i="1"/>
  <c r="BN566" i="1"/>
  <c r="BO566" i="1"/>
  <c r="BP566" i="1"/>
  <c r="BQ566" i="1"/>
  <c r="BR566" i="1"/>
  <c r="BS566" i="1"/>
  <c r="BT566" i="1"/>
  <c r="BU566" i="1"/>
  <c r="BV566" i="1"/>
  <c r="BW566" i="1"/>
  <c r="BX566" i="1"/>
  <c r="BY566" i="1"/>
  <c r="BZ566" i="1"/>
  <c r="CA566" i="1"/>
  <c r="CB566" i="1"/>
  <c r="CC566" i="1"/>
  <c r="CD566" i="1"/>
  <c r="CE566" i="1"/>
  <c r="CF566" i="1"/>
  <c r="CG566" i="1"/>
  <c r="CH566" i="1"/>
  <c r="CI566" i="1"/>
  <c r="CJ566" i="1"/>
  <c r="CK566" i="1"/>
  <c r="CL566" i="1"/>
  <c r="CM566" i="1"/>
  <c r="CN566" i="1"/>
  <c r="BN567" i="1"/>
  <c r="BO567" i="1"/>
  <c r="BP567" i="1"/>
  <c r="BQ567" i="1"/>
  <c r="BR567" i="1"/>
  <c r="BS567" i="1"/>
  <c r="BT567" i="1"/>
  <c r="BU567" i="1"/>
  <c r="BV567" i="1"/>
  <c r="BW567" i="1"/>
  <c r="BX567" i="1"/>
  <c r="BY567" i="1"/>
  <c r="BZ567" i="1"/>
  <c r="CA567" i="1"/>
  <c r="CB567" i="1"/>
  <c r="CC567" i="1"/>
  <c r="CD567" i="1"/>
  <c r="CE567" i="1"/>
  <c r="CF567" i="1"/>
  <c r="CG567" i="1"/>
  <c r="CH567" i="1"/>
  <c r="CI567" i="1"/>
  <c r="CJ567" i="1"/>
  <c r="CK567" i="1"/>
  <c r="CL567" i="1"/>
  <c r="CM567" i="1"/>
  <c r="CN567" i="1"/>
  <c r="BN568" i="1"/>
  <c r="BO568" i="1"/>
  <c r="BP568" i="1"/>
  <c r="BQ568" i="1"/>
  <c r="BR568" i="1"/>
  <c r="BS568" i="1"/>
  <c r="BT568" i="1"/>
  <c r="BU568" i="1"/>
  <c r="BV568" i="1"/>
  <c r="BW568" i="1"/>
  <c r="BX568" i="1"/>
  <c r="BY568" i="1"/>
  <c r="BZ568" i="1"/>
  <c r="CA568" i="1"/>
  <c r="CB568" i="1"/>
  <c r="CC568" i="1"/>
  <c r="CD568" i="1"/>
  <c r="CE568" i="1"/>
  <c r="CF568" i="1"/>
  <c r="CG568" i="1"/>
  <c r="CH568" i="1"/>
  <c r="CI568" i="1"/>
  <c r="CJ568" i="1"/>
  <c r="CK568" i="1"/>
  <c r="CL568" i="1"/>
  <c r="CM568" i="1"/>
  <c r="CN568" i="1"/>
  <c r="BN569" i="1"/>
  <c r="BO569" i="1"/>
  <c r="BP569" i="1"/>
  <c r="BQ569" i="1"/>
  <c r="BR569" i="1"/>
  <c r="BS569" i="1"/>
  <c r="BT569" i="1"/>
  <c r="BU569" i="1"/>
  <c r="BV569" i="1"/>
  <c r="BW569" i="1"/>
  <c r="BX569" i="1"/>
  <c r="BY569" i="1"/>
  <c r="BZ569" i="1"/>
  <c r="CA569" i="1"/>
  <c r="CB569" i="1"/>
  <c r="CC569" i="1"/>
  <c r="CD569" i="1"/>
  <c r="CE569" i="1"/>
  <c r="CF569" i="1"/>
  <c r="CG569" i="1"/>
  <c r="CH569" i="1"/>
  <c r="CI569" i="1"/>
  <c r="CJ569" i="1"/>
  <c r="CK569" i="1"/>
  <c r="CL569" i="1"/>
  <c r="CM569" i="1"/>
  <c r="CN569" i="1"/>
  <c r="BN570" i="1"/>
  <c r="BO570" i="1"/>
  <c r="BP570" i="1"/>
  <c r="BQ570" i="1"/>
  <c r="BR570" i="1"/>
  <c r="BS570" i="1"/>
  <c r="BT570" i="1"/>
  <c r="BU570" i="1"/>
  <c r="BV570" i="1"/>
  <c r="BW570" i="1"/>
  <c r="BX570" i="1"/>
  <c r="BY570" i="1"/>
  <c r="BZ570" i="1"/>
  <c r="CA570" i="1"/>
  <c r="CB570" i="1"/>
  <c r="CC570" i="1"/>
  <c r="CD570" i="1"/>
  <c r="CE570" i="1"/>
  <c r="CF570" i="1"/>
  <c r="CG570" i="1"/>
  <c r="CH570" i="1"/>
  <c r="CI570" i="1"/>
  <c r="CJ570" i="1"/>
  <c r="CK570" i="1"/>
  <c r="CL570" i="1"/>
  <c r="CM570" i="1"/>
  <c r="CN570" i="1"/>
  <c r="BN571" i="1"/>
  <c r="BO571" i="1"/>
  <c r="BP571" i="1"/>
  <c r="BQ571" i="1"/>
  <c r="BR571" i="1"/>
  <c r="BS571" i="1"/>
  <c r="BT571" i="1"/>
  <c r="BU571" i="1"/>
  <c r="BV571" i="1"/>
  <c r="BW571" i="1"/>
  <c r="BX571" i="1"/>
  <c r="BY571" i="1"/>
  <c r="BZ571" i="1"/>
  <c r="CA571" i="1"/>
  <c r="CB571" i="1"/>
  <c r="CC571" i="1"/>
  <c r="CD571" i="1"/>
  <c r="CE571" i="1"/>
  <c r="CF571" i="1"/>
  <c r="CG571" i="1"/>
  <c r="CH571" i="1"/>
  <c r="CI571" i="1"/>
  <c r="CJ571" i="1"/>
  <c r="CK571" i="1"/>
  <c r="CL571" i="1"/>
  <c r="CM571" i="1"/>
  <c r="CN571" i="1"/>
  <c r="BN572" i="1"/>
  <c r="BO572" i="1"/>
  <c r="BP572" i="1"/>
  <c r="BQ572" i="1"/>
  <c r="BR572" i="1"/>
  <c r="BS572" i="1"/>
  <c r="BT572" i="1"/>
  <c r="BU572" i="1"/>
  <c r="BV572" i="1"/>
  <c r="BW572" i="1"/>
  <c r="BX572" i="1"/>
  <c r="BY572" i="1"/>
  <c r="BZ572" i="1"/>
  <c r="CA572" i="1"/>
  <c r="CB572" i="1"/>
  <c r="CC572" i="1"/>
  <c r="CD572" i="1"/>
  <c r="CE572" i="1"/>
  <c r="CF572" i="1"/>
  <c r="CG572" i="1"/>
  <c r="CH572" i="1"/>
  <c r="CI572" i="1"/>
  <c r="CJ572" i="1"/>
  <c r="CK572" i="1"/>
  <c r="CL572" i="1"/>
  <c r="CM572" i="1"/>
  <c r="CN572" i="1"/>
  <c r="BN573" i="1"/>
  <c r="BO573" i="1"/>
  <c r="BP573" i="1"/>
  <c r="BQ573" i="1"/>
  <c r="BR573" i="1"/>
  <c r="BS573" i="1"/>
  <c r="BT573" i="1"/>
  <c r="BU573" i="1"/>
  <c r="BV573" i="1"/>
  <c r="BW573" i="1"/>
  <c r="BX573" i="1"/>
  <c r="BY573" i="1"/>
  <c r="BZ573" i="1"/>
  <c r="CA573" i="1"/>
  <c r="CB573" i="1"/>
  <c r="CC573" i="1"/>
  <c r="CD573" i="1"/>
  <c r="CE573" i="1"/>
  <c r="CF573" i="1"/>
  <c r="CG573" i="1"/>
  <c r="CH573" i="1"/>
  <c r="CI573" i="1"/>
  <c r="CJ573" i="1"/>
  <c r="CK573" i="1"/>
  <c r="CL573" i="1"/>
  <c r="CM573" i="1"/>
  <c r="CN573" i="1"/>
  <c r="BN574" i="1"/>
  <c r="BO574" i="1"/>
  <c r="BP574" i="1"/>
  <c r="BQ574" i="1"/>
  <c r="BR574" i="1"/>
  <c r="BS574" i="1"/>
  <c r="BT574" i="1"/>
  <c r="BU574" i="1"/>
  <c r="BV574" i="1"/>
  <c r="BW574" i="1"/>
  <c r="BX574" i="1"/>
  <c r="BY574" i="1"/>
  <c r="BZ574" i="1"/>
  <c r="CA574" i="1"/>
  <c r="CB574" i="1"/>
  <c r="CC574" i="1"/>
  <c r="CD574" i="1"/>
  <c r="CE574" i="1"/>
  <c r="CF574" i="1"/>
  <c r="CG574" i="1"/>
  <c r="CH574" i="1"/>
  <c r="CI574" i="1"/>
  <c r="CJ574" i="1"/>
  <c r="CK574" i="1"/>
  <c r="CL574" i="1"/>
  <c r="CM574" i="1"/>
  <c r="CN574" i="1"/>
  <c r="BN575" i="1"/>
  <c r="BO575" i="1"/>
  <c r="BP575" i="1"/>
  <c r="BQ575" i="1"/>
  <c r="BR575" i="1"/>
  <c r="BS575" i="1"/>
  <c r="BT575" i="1"/>
  <c r="BU575" i="1"/>
  <c r="BV575" i="1"/>
  <c r="BW575" i="1"/>
  <c r="BX575" i="1"/>
  <c r="BY575" i="1"/>
  <c r="BZ575" i="1"/>
  <c r="CA575" i="1"/>
  <c r="CB575" i="1"/>
  <c r="CC575" i="1"/>
  <c r="CD575" i="1"/>
  <c r="CE575" i="1"/>
  <c r="CF575" i="1"/>
  <c r="CG575" i="1"/>
  <c r="CH575" i="1"/>
  <c r="CI575" i="1"/>
  <c r="CJ575" i="1"/>
  <c r="CK575" i="1"/>
  <c r="CL575" i="1"/>
  <c r="CM575" i="1"/>
  <c r="CN575" i="1"/>
  <c r="BN576" i="1"/>
  <c r="BO576" i="1"/>
  <c r="BP576" i="1"/>
  <c r="BQ576" i="1"/>
  <c r="BR576" i="1"/>
  <c r="BS576" i="1"/>
  <c r="BT576" i="1"/>
  <c r="BU576" i="1"/>
  <c r="BV576" i="1"/>
  <c r="BW576" i="1"/>
  <c r="BX576" i="1"/>
  <c r="BY576" i="1"/>
  <c r="BZ576" i="1"/>
  <c r="CA576" i="1"/>
  <c r="CB576" i="1"/>
  <c r="CC576" i="1"/>
  <c r="CD576" i="1"/>
  <c r="CE576" i="1"/>
  <c r="CF576" i="1"/>
  <c r="CG576" i="1"/>
  <c r="CH576" i="1"/>
  <c r="CI576" i="1"/>
  <c r="CJ576" i="1"/>
  <c r="CK576" i="1"/>
  <c r="CL576" i="1"/>
  <c r="CM576" i="1"/>
  <c r="CN576" i="1"/>
  <c r="BN577" i="1"/>
  <c r="BO577" i="1"/>
  <c r="BP577" i="1"/>
  <c r="BQ577" i="1"/>
  <c r="BR577" i="1"/>
  <c r="BS577" i="1"/>
  <c r="BT577" i="1"/>
  <c r="BU577" i="1"/>
  <c r="BV577" i="1"/>
  <c r="BW577" i="1"/>
  <c r="BX577" i="1"/>
  <c r="BY577" i="1"/>
  <c r="BZ577" i="1"/>
  <c r="CA577" i="1"/>
  <c r="CB577" i="1"/>
  <c r="CC577" i="1"/>
  <c r="CD577" i="1"/>
  <c r="CE577" i="1"/>
  <c r="CF577" i="1"/>
  <c r="CG577" i="1"/>
  <c r="CH577" i="1"/>
  <c r="CI577" i="1"/>
  <c r="CJ577" i="1"/>
  <c r="CK577" i="1"/>
  <c r="CL577" i="1"/>
  <c r="CM577" i="1"/>
  <c r="CN577" i="1"/>
  <c r="BN578" i="1"/>
  <c r="BO578" i="1"/>
  <c r="BP578" i="1"/>
  <c r="BQ578" i="1"/>
  <c r="BR578" i="1"/>
  <c r="BS578" i="1"/>
  <c r="BT578" i="1"/>
  <c r="BU578" i="1"/>
  <c r="BV578" i="1"/>
  <c r="BW578" i="1"/>
  <c r="BX578" i="1"/>
  <c r="BY578" i="1"/>
  <c r="BZ578" i="1"/>
  <c r="CA578" i="1"/>
  <c r="CB578" i="1"/>
  <c r="CC578" i="1"/>
  <c r="CD578" i="1"/>
  <c r="CE578" i="1"/>
  <c r="CF578" i="1"/>
  <c r="CG578" i="1"/>
  <c r="CH578" i="1"/>
  <c r="CI578" i="1"/>
  <c r="CJ578" i="1"/>
  <c r="CK578" i="1"/>
  <c r="CL578" i="1"/>
  <c r="CM578" i="1"/>
  <c r="CN578" i="1"/>
  <c r="BN579" i="1"/>
  <c r="BO579" i="1"/>
  <c r="BP579" i="1"/>
  <c r="BQ579" i="1"/>
  <c r="BR579" i="1"/>
  <c r="BS579" i="1"/>
  <c r="BT579" i="1"/>
  <c r="BU579" i="1"/>
  <c r="BV579" i="1"/>
  <c r="BW579" i="1"/>
  <c r="BX579" i="1"/>
  <c r="BY579" i="1"/>
  <c r="BZ579" i="1"/>
  <c r="CA579" i="1"/>
  <c r="CB579" i="1"/>
  <c r="CC579" i="1"/>
  <c r="CD579" i="1"/>
  <c r="CE579" i="1"/>
  <c r="CF579" i="1"/>
  <c r="CG579" i="1"/>
  <c r="CH579" i="1"/>
  <c r="CI579" i="1"/>
  <c r="CJ579" i="1"/>
  <c r="CK579" i="1"/>
  <c r="CL579" i="1"/>
  <c r="CM579" i="1"/>
  <c r="CN579" i="1"/>
  <c r="BN580" i="1"/>
  <c r="BO580" i="1"/>
  <c r="BP580" i="1"/>
  <c r="BQ580" i="1"/>
  <c r="BR580" i="1"/>
  <c r="BS580" i="1"/>
  <c r="BT580" i="1"/>
  <c r="BU580" i="1"/>
  <c r="BV580" i="1"/>
  <c r="BW580" i="1"/>
  <c r="BX580" i="1"/>
  <c r="BY580" i="1"/>
  <c r="BZ580" i="1"/>
  <c r="CA580" i="1"/>
  <c r="CB580" i="1"/>
  <c r="CC580" i="1"/>
  <c r="CD580" i="1"/>
  <c r="CE580" i="1"/>
  <c r="CF580" i="1"/>
  <c r="CG580" i="1"/>
  <c r="CH580" i="1"/>
  <c r="CI580" i="1"/>
  <c r="CJ580" i="1"/>
  <c r="CK580" i="1"/>
  <c r="CL580" i="1"/>
  <c r="CM580" i="1"/>
  <c r="CN580" i="1"/>
  <c r="BN581" i="1"/>
  <c r="BO581" i="1"/>
  <c r="BP581" i="1"/>
  <c r="BQ581" i="1"/>
  <c r="BR581" i="1"/>
  <c r="BS581" i="1"/>
  <c r="BT581" i="1"/>
  <c r="BU581" i="1"/>
  <c r="BV581" i="1"/>
  <c r="BW581" i="1"/>
  <c r="BX581" i="1"/>
  <c r="BY581" i="1"/>
  <c r="BZ581" i="1"/>
  <c r="CA581" i="1"/>
  <c r="CB581" i="1"/>
  <c r="CC581" i="1"/>
  <c r="CD581" i="1"/>
  <c r="CE581" i="1"/>
  <c r="CF581" i="1"/>
  <c r="CG581" i="1"/>
  <c r="CH581" i="1"/>
  <c r="CI581" i="1"/>
  <c r="CJ581" i="1"/>
  <c r="CK581" i="1"/>
  <c r="CL581" i="1"/>
  <c r="CM581" i="1"/>
  <c r="CN581" i="1"/>
  <c r="BN582" i="1"/>
  <c r="BO582" i="1"/>
  <c r="BP582" i="1"/>
  <c r="BQ582" i="1"/>
  <c r="BR582" i="1"/>
  <c r="BS582" i="1"/>
  <c r="BT582" i="1"/>
  <c r="BU582" i="1"/>
  <c r="BV582" i="1"/>
  <c r="BW582" i="1"/>
  <c r="BX582" i="1"/>
  <c r="BY582" i="1"/>
  <c r="BZ582" i="1"/>
  <c r="CA582" i="1"/>
  <c r="CB582" i="1"/>
  <c r="CC582" i="1"/>
  <c r="CD582" i="1"/>
  <c r="CE582" i="1"/>
  <c r="CF582" i="1"/>
  <c r="CG582" i="1"/>
  <c r="CH582" i="1"/>
  <c r="CI582" i="1"/>
  <c r="CJ582" i="1"/>
  <c r="CK582" i="1"/>
  <c r="CL582" i="1"/>
  <c r="CM582" i="1"/>
  <c r="CN582" i="1"/>
  <c r="BN583" i="1"/>
  <c r="BO583" i="1"/>
  <c r="BP583" i="1"/>
  <c r="BQ583" i="1"/>
  <c r="BR583" i="1"/>
  <c r="BS583" i="1"/>
  <c r="BT583" i="1"/>
  <c r="BU583" i="1"/>
  <c r="BV583" i="1"/>
  <c r="BW583" i="1"/>
  <c r="BX583" i="1"/>
  <c r="BY583" i="1"/>
  <c r="BZ583" i="1"/>
  <c r="CA583" i="1"/>
  <c r="CB583" i="1"/>
  <c r="CC583" i="1"/>
  <c r="CD583" i="1"/>
  <c r="CE583" i="1"/>
  <c r="CF583" i="1"/>
  <c r="CG583" i="1"/>
  <c r="CH583" i="1"/>
  <c r="CI583" i="1"/>
  <c r="CJ583" i="1"/>
  <c r="CK583" i="1"/>
  <c r="CL583" i="1"/>
  <c r="CM583" i="1"/>
  <c r="CN583" i="1"/>
  <c r="BN584" i="1"/>
  <c r="BO584" i="1"/>
  <c r="BP584" i="1"/>
  <c r="BQ584" i="1"/>
  <c r="BR584" i="1"/>
  <c r="BS584" i="1"/>
  <c r="BT584" i="1"/>
  <c r="BU584" i="1"/>
  <c r="BV584" i="1"/>
  <c r="BW584" i="1"/>
  <c r="BX584" i="1"/>
  <c r="BY584" i="1"/>
  <c r="BZ584" i="1"/>
  <c r="CA584" i="1"/>
  <c r="CB584" i="1"/>
  <c r="CC584" i="1"/>
  <c r="CD584" i="1"/>
  <c r="CE584" i="1"/>
  <c r="CF584" i="1"/>
  <c r="CG584" i="1"/>
  <c r="CH584" i="1"/>
  <c r="CI584" i="1"/>
  <c r="CJ584" i="1"/>
  <c r="CK584" i="1"/>
  <c r="CL584" i="1"/>
  <c r="CM584" i="1"/>
  <c r="CN584" i="1"/>
  <c r="BN585" i="1"/>
  <c r="BO585" i="1"/>
  <c r="BP585" i="1"/>
  <c r="BQ585" i="1"/>
  <c r="BR585" i="1"/>
  <c r="BS585" i="1"/>
  <c r="BT585" i="1"/>
  <c r="BU585" i="1"/>
  <c r="BV585" i="1"/>
  <c r="BW585" i="1"/>
  <c r="BX585" i="1"/>
  <c r="BY585" i="1"/>
  <c r="BZ585" i="1"/>
  <c r="CA585" i="1"/>
  <c r="CB585" i="1"/>
  <c r="CC585" i="1"/>
  <c r="CD585" i="1"/>
  <c r="CE585" i="1"/>
  <c r="CF585" i="1"/>
  <c r="CG585" i="1"/>
  <c r="CH585" i="1"/>
  <c r="CI585" i="1"/>
  <c r="CJ585" i="1"/>
  <c r="CK585" i="1"/>
  <c r="CL585" i="1"/>
  <c r="CM585" i="1"/>
  <c r="CN585" i="1"/>
  <c r="BN586" i="1"/>
  <c r="BO586" i="1"/>
  <c r="BP586" i="1"/>
  <c r="BQ586" i="1"/>
  <c r="BR586" i="1"/>
  <c r="BS586" i="1"/>
  <c r="BT586" i="1"/>
  <c r="BU586" i="1"/>
  <c r="BV586" i="1"/>
  <c r="BW586" i="1"/>
  <c r="BX586" i="1"/>
  <c r="BY586" i="1"/>
  <c r="BZ586" i="1"/>
  <c r="CA586" i="1"/>
  <c r="CB586" i="1"/>
  <c r="CC586" i="1"/>
  <c r="CD586" i="1"/>
  <c r="CE586" i="1"/>
  <c r="CF586" i="1"/>
  <c r="CG586" i="1"/>
  <c r="CH586" i="1"/>
  <c r="CI586" i="1"/>
  <c r="CJ586" i="1"/>
  <c r="CK586" i="1"/>
  <c r="CL586" i="1"/>
  <c r="CM586" i="1"/>
  <c r="CN586" i="1"/>
  <c r="BN587" i="1"/>
  <c r="BO587" i="1"/>
  <c r="BP587" i="1"/>
  <c r="BQ587" i="1"/>
  <c r="BR587" i="1"/>
  <c r="BS587" i="1"/>
  <c r="BT587" i="1"/>
  <c r="BU587" i="1"/>
  <c r="BV587" i="1"/>
  <c r="BW587" i="1"/>
  <c r="BX587" i="1"/>
  <c r="BY587" i="1"/>
  <c r="BZ587" i="1"/>
  <c r="CA587" i="1"/>
  <c r="CB587" i="1"/>
  <c r="CC587" i="1"/>
  <c r="CD587" i="1"/>
  <c r="CE587" i="1"/>
  <c r="CF587" i="1"/>
  <c r="CG587" i="1"/>
  <c r="CH587" i="1"/>
  <c r="CI587" i="1"/>
  <c r="CJ587" i="1"/>
  <c r="CK587" i="1"/>
  <c r="CL587" i="1"/>
  <c r="CM587" i="1"/>
  <c r="CN587" i="1"/>
  <c r="BN588" i="1"/>
  <c r="BO588" i="1"/>
  <c r="BP588" i="1"/>
  <c r="BQ588" i="1"/>
  <c r="BR588" i="1"/>
  <c r="BS588" i="1"/>
  <c r="BT588" i="1"/>
  <c r="BU588" i="1"/>
  <c r="BV588" i="1"/>
  <c r="BW588" i="1"/>
  <c r="BX588" i="1"/>
  <c r="BY588" i="1"/>
  <c r="BZ588" i="1"/>
  <c r="CA588" i="1"/>
  <c r="CB588" i="1"/>
  <c r="CC588" i="1"/>
  <c r="CD588" i="1"/>
  <c r="CE588" i="1"/>
  <c r="CF588" i="1"/>
  <c r="CG588" i="1"/>
  <c r="CH588" i="1"/>
  <c r="CI588" i="1"/>
  <c r="CJ588" i="1"/>
  <c r="CK588" i="1"/>
  <c r="CL588" i="1"/>
  <c r="CM588" i="1"/>
  <c r="CN588" i="1"/>
  <c r="BN589" i="1"/>
  <c r="BO589" i="1"/>
  <c r="BP589" i="1"/>
  <c r="BQ589" i="1"/>
  <c r="BR589" i="1"/>
  <c r="BS589" i="1"/>
  <c r="BT589" i="1"/>
  <c r="BU589" i="1"/>
  <c r="BV589" i="1"/>
  <c r="BW589" i="1"/>
  <c r="BX589" i="1"/>
  <c r="BY589" i="1"/>
  <c r="BZ589" i="1"/>
  <c r="CA589" i="1"/>
  <c r="CB589" i="1"/>
  <c r="CC589" i="1"/>
  <c r="CD589" i="1"/>
  <c r="CE589" i="1"/>
  <c r="CF589" i="1"/>
  <c r="CG589" i="1"/>
  <c r="CH589" i="1"/>
  <c r="CI589" i="1"/>
  <c r="CJ589" i="1"/>
  <c r="CK589" i="1"/>
  <c r="CL589" i="1"/>
  <c r="CM589" i="1"/>
  <c r="CN589" i="1"/>
  <c r="BN590" i="1"/>
  <c r="BO590" i="1"/>
  <c r="BP590" i="1"/>
  <c r="BQ590" i="1"/>
  <c r="BR590" i="1"/>
  <c r="BS590" i="1"/>
  <c r="BT590" i="1"/>
  <c r="BU590" i="1"/>
  <c r="BV590" i="1"/>
  <c r="BW590" i="1"/>
  <c r="BX590" i="1"/>
  <c r="BY590" i="1"/>
  <c r="BZ590" i="1"/>
  <c r="CA590" i="1"/>
  <c r="CB590" i="1"/>
  <c r="CC590" i="1"/>
  <c r="CD590" i="1"/>
  <c r="CE590" i="1"/>
  <c r="CF590" i="1"/>
  <c r="CG590" i="1"/>
  <c r="CH590" i="1"/>
  <c r="CI590" i="1"/>
  <c r="CJ590" i="1"/>
  <c r="CK590" i="1"/>
  <c r="CL590" i="1"/>
  <c r="CM590" i="1"/>
  <c r="CN590" i="1"/>
  <c r="BN591" i="1"/>
  <c r="BO591" i="1"/>
  <c r="BP591" i="1"/>
  <c r="BQ591" i="1"/>
  <c r="BR591" i="1"/>
  <c r="BS591" i="1"/>
  <c r="BT591" i="1"/>
  <c r="BU591" i="1"/>
  <c r="BV591" i="1"/>
  <c r="BW591" i="1"/>
  <c r="BX591" i="1"/>
  <c r="BY591" i="1"/>
  <c r="BZ591" i="1"/>
  <c r="CA591" i="1"/>
  <c r="CB591" i="1"/>
  <c r="CC591" i="1"/>
  <c r="CD591" i="1"/>
  <c r="CE591" i="1"/>
  <c r="CF591" i="1"/>
  <c r="CG591" i="1"/>
  <c r="CH591" i="1"/>
  <c r="CI591" i="1"/>
  <c r="CJ591" i="1"/>
  <c r="CK591" i="1"/>
  <c r="CL591" i="1"/>
  <c r="CM591" i="1"/>
  <c r="CN591" i="1"/>
  <c r="BN592" i="1"/>
  <c r="BO592" i="1"/>
  <c r="BP592" i="1"/>
  <c r="BQ592" i="1"/>
  <c r="BR592" i="1"/>
  <c r="BS592" i="1"/>
  <c r="BT592" i="1"/>
  <c r="BU592" i="1"/>
  <c r="BV592" i="1"/>
  <c r="BW592" i="1"/>
  <c r="BX592" i="1"/>
  <c r="BY592" i="1"/>
  <c r="BZ592" i="1"/>
  <c r="CA592" i="1"/>
  <c r="CB592" i="1"/>
  <c r="CC592" i="1"/>
  <c r="CD592" i="1"/>
  <c r="CE592" i="1"/>
  <c r="CF592" i="1"/>
  <c r="CG592" i="1"/>
  <c r="CH592" i="1"/>
  <c r="CI592" i="1"/>
  <c r="CJ592" i="1"/>
  <c r="CK592" i="1"/>
  <c r="CL592" i="1"/>
  <c r="CM592" i="1"/>
  <c r="CN592" i="1"/>
  <c r="BN593" i="1"/>
  <c r="BO593" i="1"/>
  <c r="BP593" i="1"/>
  <c r="BQ593" i="1"/>
  <c r="BR593" i="1"/>
  <c r="BS593" i="1"/>
  <c r="BT593" i="1"/>
  <c r="BU593" i="1"/>
  <c r="BV593" i="1"/>
  <c r="BW593" i="1"/>
  <c r="BX593" i="1"/>
  <c r="BY593" i="1"/>
  <c r="BZ593" i="1"/>
  <c r="CA593" i="1"/>
  <c r="CB593" i="1"/>
  <c r="CC593" i="1"/>
  <c r="CD593" i="1"/>
  <c r="CE593" i="1"/>
  <c r="CF593" i="1"/>
  <c r="CG593" i="1"/>
  <c r="CH593" i="1"/>
  <c r="CI593" i="1"/>
  <c r="CJ593" i="1"/>
  <c r="CK593" i="1"/>
  <c r="CL593" i="1"/>
  <c r="CM593" i="1"/>
  <c r="CN593" i="1"/>
  <c r="BN594" i="1"/>
  <c r="BO594" i="1"/>
  <c r="BP594" i="1"/>
  <c r="BQ594" i="1"/>
  <c r="BR594" i="1"/>
  <c r="BS594" i="1"/>
  <c r="BT594" i="1"/>
  <c r="BU594" i="1"/>
  <c r="BV594" i="1"/>
  <c r="BW594" i="1"/>
  <c r="BX594" i="1"/>
  <c r="BY594" i="1"/>
  <c r="BZ594" i="1"/>
  <c r="CA594" i="1"/>
  <c r="CB594" i="1"/>
  <c r="CC594" i="1"/>
  <c r="CD594" i="1"/>
  <c r="CE594" i="1"/>
  <c r="CF594" i="1"/>
  <c r="CG594" i="1"/>
  <c r="CH594" i="1"/>
  <c r="CI594" i="1"/>
  <c r="CJ594" i="1"/>
  <c r="CK594" i="1"/>
  <c r="CL594" i="1"/>
  <c r="CM594" i="1"/>
  <c r="CN594" i="1"/>
  <c r="BN595" i="1"/>
  <c r="BO595" i="1"/>
  <c r="BP595" i="1"/>
  <c r="BQ595" i="1"/>
  <c r="BR595" i="1"/>
  <c r="BS595" i="1"/>
  <c r="BT595" i="1"/>
  <c r="BU595" i="1"/>
  <c r="BV595" i="1"/>
  <c r="BW595" i="1"/>
  <c r="BX595" i="1"/>
  <c r="BY595" i="1"/>
  <c r="BZ595" i="1"/>
  <c r="CA595" i="1"/>
  <c r="CB595" i="1"/>
  <c r="CC595" i="1"/>
  <c r="CD595" i="1"/>
  <c r="CE595" i="1"/>
  <c r="CF595" i="1"/>
  <c r="CG595" i="1"/>
  <c r="CH595" i="1"/>
  <c r="CI595" i="1"/>
  <c r="CJ595" i="1"/>
  <c r="CK595" i="1"/>
  <c r="CL595" i="1"/>
  <c r="CM595" i="1"/>
  <c r="CN595" i="1"/>
  <c r="BN596" i="1"/>
  <c r="BO596" i="1"/>
  <c r="BP596" i="1"/>
  <c r="BQ596" i="1"/>
  <c r="BR596" i="1"/>
  <c r="BS596" i="1"/>
  <c r="BT596" i="1"/>
  <c r="BU596" i="1"/>
  <c r="BV596" i="1"/>
  <c r="BW596" i="1"/>
  <c r="BX596" i="1"/>
  <c r="BY596" i="1"/>
  <c r="BZ596" i="1"/>
  <c r="CA596" i="1"/>
  <c r="CB596" i="1"/>
  <c r="CC596" i="1"/>
  <c r="CD596" i="1"/>
  <c r="CE596" i="1"/>
  <c r="CF596" i="1"/>
  <c r="CG596" i="1"/>
  <c r="CH596" i="1"/>
  <c r="CI596" i="1"/>
  <c r="CJ596" i="1"/>
  <c r="CK596" i="1"/>
  <c r="CL596" i="1"/>
  <c r="CM596" i="1"/>
  <c r="CN596" i="1"/>
  <c r="BN597" i="1"/>
  <c r="BO597" i="1"/>
  <c r="BP597" i="1"/>
  <c r="BQ597" i="1"/>
  <c r="BR597" i="1"/>
  <c r="BS597" i="1"/>
  <c r="BT597" i="1"/>
  <c r="BU597" i="1"/>
  <c r="BV597" i="1"/>
  <c r="BW597" i="1"/>
  <c r="BX597" i="1"/>
  <c r="BY597" i="1"/>
  <c r="BZ597" i="1"/>
  <c r="CA597" i="1"/>
  <c r="CB597" i="1"/>
  <c r="CC597" i="1"/>
  <c r="CD597" i="1"/>
  <c r="CE597" i="1"/>
  <c r="CF597" i="1"/>
  <c r="CG597" i="1"/>
  <c r="CH597" i="1"/>
  <c r="CI597" i="1"/>
  <c r="CJ597" i="1"/>
  <c r="CK597" i="1"/>
  <c r="CL597" i="1"/>
  <c r="CM597" i="1"/>
  <c r="CN597" i="1"/>
  <c r="BN598" i="1"/>
  <c r="BO598" i="1"/>
  <c r="BP598" i="1"/>
  <c r="BQ598" i="1"/>
  <c r="BR598" i="1"/>
  <c r="BS598" i="1"/>
  <c r="BT598" i="1"/>
  <c r="BU598" i="1"/>
  <c r="BV598" i="1"/>
  <c r="BW598" i="1"/>
  <c r="BX598" i="1"/>
  <c r="BY598" i="1"/>
  <c r="BZ598" i="1"/>
  <c r="CA598" i="1"/>
  <c r="CB598" i="1"/>
  <c r="CC598" i="1"/>
  <c r="CD598" i="1"/>
  <c r="CE598" i="1"/>
  <c r="CF598" i="1"/>
  <c r="CG598" i="1"/>
  <c r="CH598" i="1"/>
  <c r="CI598" i="1"/>
  <c r="CJ598" i="1"/>
  <c r="CK598" i="1"/>
  <c r="CL598" i="1"/>
  <c r="CM598" i="1"/>
  <c r="CN598" i="1"/>
  <c r="BN599" i="1"/>
  <c r="BO599" i="1"/>
  <c r="BP599" i="1"/>
  <c r="BQ599" i="1"/>
  <c r="BR599" i="1"/>
  <c r="BS599" i="1"/>
  <c r="BT599" i="1"/>
  <c r="BU599" i="1"/>
  <c r="BV599" i="1"/>
  <c r="BW599" i="1"/>
  <c r="BX599" i="1"/>
  <c r="BY599" i="1"/>
  <c r="BZ599" i="1"/>
  <c r="CA599" i="1"/>
  <c r="CB599" i="1"/>
  <c r="CC599" i="1"/>
  <c r="CD599" i="1"/>
  <c r="CE599" i="1"/>
  <c r="CF599" i="1"/>
  <c r="CG599" i="1"/>
  <c r="CH599" i="1"/>
  <c r="CI599" i="1"/>
  <c r="CJ599" i="1"/>
  <c r="CK599" i="1"/>
  <c r="CL599" i="1"/>
  <c r="CM599" i="1"/>
  <c r="CN599" i="1"/>
  <c r="BN600" i="1"/>
  <c r="BO600" i="1"/>
  <c r="BP600" i="1"/>
  <c r="BQ600" i="1"/>
  <c r="BR600" i="1"/>
  <c r="BS600" i="1"/>
  <c r="BT600" i="1"/>
  <c r="BU600" i="1"/>
  <c r="BV600" i="1"/>
  <c r="BW600" i="1"/>
  <c r="BX600" i="1"/>
  <c r="BY600" i="1"/>
  <c r="BZ600" i="1"/>
  <c r="CA600" i="1"/>
  <c r="CB600" i="1"/>
  <c r="CC600" i="1"/>
  <c r="CD600" i="1"/>
  <c r="CE600" i="1"/>
  <c r="CF600" i="1"/>
  <c r="CG600" i="1"/>
  <c r="CH600" i="1"/>
  <c r="CI600" i="1"/>
  <c r="CJ600" i="1"/>
  <c r="CK600" i="1"/>
  <c r="CL600" i="1"/>
  <c r="CM600" i="1"/>
  <c r="CN600" i="1"/>
  <c r="BN601" i="1"/>
  <c r="BO601" i="1"/>
  <c r="BP601" i="1"/>
  <c r="BQ601" i="1"/>
  <c r="BR601" i="1"/>
  <c r="BS601" i="1"/>
  <c r="BT601" i="1"/>
  <c r="BU601" i="1"/>
  <c r="BV601" i="1"/>
  <c r="BW601" i="1"/>
  <c r="BX601" i="1"/>
  <c r="BY601" i="1"/>
  <c r="BZ601" i="1"/>
  <c r="CA601" i="1"/>
  <c r="CB601" i="1"/>
  <c r="CC601" i="1"/>
  <c r="CD601" i="1"/>
  <c r="CE601" i="1"/>
  <c r="CF601" i="1"/>
  <c r="CG601" i="1"/>
  <c r="CH601" i="1"/>
  <c r="CI601" i="1"/>
  <c r="CJ601" i="1"/>
  <c r="CK601" i="1"/>
  <c r="CL601" i="1"/>
  <c r="CM601" i="1"/>
  <c r="CN601" i="1"/>
  <c r="BN602" i="1"/>
  <c r="BO602" i="1"/>
  <c r="BP602" i="1"/>
  <c r="BQ602" i="1"/>
  <c r="BR602" i="1"/>
  <c r="BS602" i="1"/>
  <c r="BT602" i="1"/>
  <c r="BU602" i="1"/>
  <c r="BV602" i="1"/>
  <c r="BW602" i="1"/>
  <c r="BX602" i="1"/>
  <c r="BY602" i="1"/>
  <c r="BZ602" i="1"/>
  <c r="CA602" i="1"/>
  <c r="CB602" i="1"/>
  <c r="CC602" i="1"/>
  <c r="CD602" i="1"/>
  <c r="CE602" i="1"/>
  <c r="CF602" i="1"/>
  <c r="CG602" i="1"/>
  <c r="CH602" i="1"/>
  <c r="CI602" i="1"/>
  <c r="CJ602" i="1"/>
  <c r="CK602" i="1"/>
  <c r="CL602" i="1"/>
  <c r="CM602" i="1"/>
  <c r="CN602" i="1"/>
  <c r="BN603" i="1"/>
  <c r="BO603" i="1"/>
  <c r="BP603" i="1"/>
  <c r="BQ603" i="1"/>
  <c r="BR603" i="1"/>
  <c r="BS603" i="1"/>
  <c r="BT603" i="1"/>
  <c r="BU603" i="1"/>
  <c r="BV603" i="1"/>
  <c r="BW603" i="1"/>
  <c r="BX603" i="1"/>
  <c r="BY603" i="1"/>
  <c r="BZ603" i="1"/>
  <c r="CA603" i="1"/>
  <c r="CB603" i="1"/>
  <c r="CC603" i="1"/>
  <c r="CD603" i="1"/>
  <c r="CE603" i="1"/>
  <c r="CF603" i="1"/>
  <c r="CG603" i="1"/>
  <c r="CH603" i="1"/>
  <c r="CI603" i="1"/>
  <c r="CJ603" i="1"/>
  <c r="CK603" i="1"/>
  <c r="CL603" i="1"/>
  <c r="CM603" i="1"/>
  <c r="CN603" i="1"/>
  <c r="BN604" i="1"/>
  <c r="BO604" i="1"/>
  <c r="BP604" i="1"/>
  <c r="BQ604" i="1"/>
  <c r="BR604" i="1"/>
  <c r="BS604" i="1"/>
  <c r="BT604" i="1"/>
  <c r="BU604" i="1"/>
  <c r="BV604" i="1"/>
  <c r="BW604" i="1"/>
  <c r="BX604" i="1"/>
  <c r="BY604" i="1"/>
  <c r="BZ604" i="1"/>
  <c r="CA604" i="1"/>
  <c r="CB604" i="1"/>
  <c r="CC604" i="1"/>
  <c r="CD604" i="1"/>
  <c r="CE604" i="1"/>
  <c r="CF604" i="1"/>
  <c r="CG604" i="1"/>
  <c r="CH604" i="1"/>
  <c r="CI604" i="1"/>
  <c r="CJ604" i="1"/>
  <c r="CK604" i="1"/>
  <c r="CL604" i="1"/>
  <c r="CM604" i="1"/>
  <c r="CN604" i="1"/>
  <c r="BN605" i="1"/>
  <c r="BO605" i="1"/>
  <c r="BP605" i="1"/>
  <c r="BQ605" i="1"/>
  <c r="BR605" i="1"/>
  <c r="BS605" i="1"/>
  <c r="BT605" i="1"/>
  <c r="BU605" i="1"/>
  <c r="BV605" i="1"/>
  <c r="BW605" i="1"/>
  <c r="BX605" i="1"/>
  <c r="BY605" i="1"/>
  <c r="BZ605" i="1"/>
  <c r="CA605" i="1"/>
  <c r="CB605" i="1"/>
  <c r="CC605" i="1"/>
  <c r="CD605" i="1"/>
  <c r="CE605" i="1"/>
  <c r="CF605" i="1"/>
  <c r="CG605" i="1"/>
  <c r="CH605" i="1"/>
  <c r="CI605" i="1"/>
  <c r="CJ605" i="1"/>
  <c r="CK605" i="1"/>
  <c r="CL605" i="1"/>
  <c r="CM605" i="1"/>
  <c r="CN605" i="1"/>
  <c r="BN606" i="1"/>
  <c r="BO606" i="1"/>
  <c r="BP606" i="1"/>
  <c r="BQ606" i="1"/>
  <c r="BR606" i="1"/>
  <c r="BS606" i="1"/>
  <c r="BT606" i="1"/>
  <c r="BU606" i="1"/>
  <c r="BV606" i="1"/>
  <c r="BW606" i="1"/>
  <c r="BX606" i="1"/>
  <c r="BY606" i="1"/>
  <c r="BZ606" i="1"/>
  <c r="CA606" i="1"/>
  <c r="CB606" i="1"/>
  <c r="CC606" i="1"/>
  <c r="CD606" i="1"/>
  <c r="CE606" i="1"/>
  <c r="CF606" i="1"/>
  <c r="CG606" i="1"/>
  <c r="CH606" i="1"/>
  <c r="CI606" i="1"/>
  <c r="CJ606" i="1"/>
  <c r="CK606" i="1"/>
  <c r="CL606" i="1"/>
  <c r="CM606" i="1"/>
  <c r="CN606" i="1"/>
  <c r="BN607" i="1"/>
  <c r="BO607" i="1"/>
  <c r="BP607" i="1"/>
  <c r="BQ607" i="1"/>
  <c r="BR607" i="1"/>
  <c r="BS607" i="1"/>
  <c r="BT607" i="1"/>
  <c r="BU607" i="1"/>
  <c r="BV607" i="1"/>
  <c r="BW607" i="1"/>
  <c r="BX607" i="1"/>
  <c r="BY607" i="1"/>
  <c r="BZ607" i="1"/>
  <c r="CA607" i="1"/>
  <c r="CB607" i="1"/>
  <c r="CC607" i="1"/>
  <c r="CD607" i="1"/>
  <c r="CE607" i="1"/>
  <c r="CF607" i="1"/>
  <c r="CG607" i="1"/>
  <c r="CH607" i="1"/>
  <c r="CI607" i="1"/>
  <c r="CJ607" i="1"/>
  <c r="CK607" i="1"/>
  <c r="CL607" i="1"/>
  <c r="CM607" i="1"/>
  <c r="CN607" i="1"/>
  <c r="BN608" i="1"/>
  <c r="BO608" i="1"/>
  <c r="BP608" i="1"/>
  <c r="BQ608" i="1"/>
  <c r="BR608" i="1"/>
  <c r="BS608" i="1"/>
  <c r="BT608" i="1"/>
  <c r="BU608" i="1"/>
  <c r="BV608" i="1"/>
  <c r="BW608" i="1"/>
  <c r="BX608" i="1"/>
  <c r="BY608" i="1"/>
  <c r="BZ608" i="1"/>
  <c r="CA608" i="1"/>
  <c r="CB608" i="1"/>
  <c r="CC608" i="1"/>
  <c r="CD608" i="1"/>
  <c r="CE608" i="1"/>
  <c r="CF608" i="1"/>
  <c r="CG608" i="1"/>
  <c r="CH608" i="1"/>
  <c r="CI608" i="1"/>
  <c r="CJ608" i="1"/>
  <c r="CK608" i="1"/>
  <c r="CL608" i="1"/>
  <c r="CM608" i="1"/>
  <c r="CN608" i="1"/>
  <c r="BN609" i="1"/>
  <c r="BO609" i="1"/>
  <c r="BP609" i="1"/>
  <c r="BQ609" i="1"/>
  <c r="BR609" i="1"/>
  <c r="BS609" i="1"/>
  <c r="BT609" i="1"/>
  <c r="BU609" i="1"/>
  <c r="BV609" i="1"/>
  <c r="BW609" i="1"/>
  <c r="BX609" i="1"/>
  <c r="BY609" i="1"/>
  <c r="BZ609" i="1"/>
  <c r="CA609" i="1"/>
  <c r="CB609" i="1"/>
  <c r="CC609" i="1"/>
  <c r="CD609" i="1"/>
  <c r="CE609" i="1"/>
  <c r="CF609" i="1"/>
  <c r="CG609" i="1"/>
  <c r="CH609" i="1"/>
  <c r="CI609" i="1"/>
  <c r="CJ609" i="1"/>
  <c r="CK609" i="1"/>
  <c r="CL609" i="1"/>
  <c r="CM609" i="1"/>
  <c r="CN609" i="1"/>
  <c r="BN610" i="1"/>
  <c r="BO610" i="1"/>
  <c r="BP610" i="1"/>
  <c r="BQ610" i="1"/>
  <c r="BR610" i="1"/>
  <c r="BS610" i="1"/>
  <c r="BT610" i="1"/>
  <c r="BU610" i="1"/>
  <c r="BV610" i="1"/>
  <c r="BW610" i="1"/>
  <c r="BX610" i="1"/>
  <c r="BY610" i="1"/>
  <c r="BZ610" i="1"/>
  <c r="CA610" i="1"/>
  <c r="CB610" i="1"/>
  <c r="CC610" i="1"/>
  <c r="CD610" i="1"/>
  <c r="CE610" i="1"/>
  <c r="CF610" i="1"/>
  <c r="CG610" i="1"/>
  <c r="CH610" i="1"/>
  <c r="CI610" i="1"/>
  <c r="CJ610" i="1"/>
  <c r="CK610" i="1"/>
  <c r="CL610" i="1"/>
  <c r="CM610" i="1"/>
  <c r="CN610" i="1"/>
  <c r="BN611" i="1"/>
  <c r="BO611" i="1"/>
  <c r="BP611" i="1"/>
  <c r="BQ611" i="1"/>
  <c r="BR611" i="1"/>
  <c r="BS611" i="1"/>
  <c r="BT611" i="1"/>
  <c r="BU611" i="1"/>
  <c r="BV611" i="1"/>
  <c r="BW611" i="1"/>
  <c r="BX611" i="1"/>
  <c r="BY611" i="1"/>
  <c r="BZ611" i="1"/>
  <c r="CA611" i="1"/>
  <c r="CB611" i="1"/>
  <c r="CC611" i="1"/>
  <c r="CD611" i="1"/>
  <c r="CE611" i="1"/>
  <c r="CF611" i="1"/>
  <c r="CG611" i="1"/>
  <c r="CH611" i="1"/>
  <c r="CI611" i="1"/>
  <c r="CJ611" i="1"/>
  <c r="CK611" i="1"/>
  <c r="CL611" i="1"/>
  <c r="CM611" i="1"/>
  <c r="CN611" i="1"/>
  <c r="BN612" i="1"/>
  <c r="BO612" i="1"/>
  <c r="BP612" i="1"/>
  <c r="BQ612" i="1"/>
  <c r="BR612" i="1"/>
  <c r="BS612" i="1"/>
  <c r="BT612" i="1"/>
  <c r="BU612" i="1"/>
  <c r="BV612" i="1"/>
  <c r="BW612" i="1"/>
  <c r="BX612" i="1"/>
  <c r="BY612" i="1"/>
  <c r="BZ612" i="1"/>
  <c r="CA612" i="1"/>
  <c r="CB612" i="1"/>
  <c r="CC612" i="1"/>
  <c r="CD612" i="1"/>
  <c r="CE612" i="1"/>
  <c r="CF612" i="1"/>
  <c r="CG612" i="1"/>
  <c r="CH612" i="1"/>
  <c r="CI612" i="1"/>
  <c r="CJ612" i="1"/>
  <c r="CK612" i="1"/>
  <c r="CL612" i="1"/>
  <c r="CM612" i="1"/>
  <c r="CN612" i="1"/>
  <c r="BN613" i="1"/>
  <c r="BO613" i="1"/>
  <c r="BP613" i="1"/>
  <c r="BQ613" i="1"/>
  <c r="BR613" i="1"/>
  <c r="BS613" i="1"/>
  <c r="BT613" i="1"/>
  <c r="BU613" i="1"/>
  <c r="BV613" i="1"/>
  <c r="BW613" i="1"/>
  <c r="BX613" i="1"/>
  <c r="BY613" i="1"/>
  <c r="BZ613" i="1"/>
  <c r="CA613" i="1"/>
  <c r="CB613" i="1"/>
  <c r="CC613" i="1"/>
  <c r="CD613" i="1"/>
  <c r="CE613" i="1"/>
  <c r="CF613" i="1"/>
  <c r="CG613" i="1"/>
  <c r="CH613" i="1"/>
  <c r="CI613" i="1"/>
  <c r="CJ613" i="1"/>
  <c r="CK613" i="1"/>
  <c r="CL613" i="1"/>
  <c r="CM613" i="1"/>
  <c r="CN613" i="1"/>
  <c r="BN614" i="1"/>
  <c r="BO614" i="1"/>
  <c r="BP614" i="1"/>
  <c r="BQ614" i="1"/>
  <c r="BR614" i="1"/>
  <c r="BS614" i="1"/>
  <c r="BT614" i="1"/>
  <c r="BU614" i="1"/>
  <c r="BV614" i="1"/>
  <c r="BW614" i="1"/>
  <c r="BX614" i="1"/>
  <c r="BY614" i="1"/>
  <c r="BZ614" i="1"/>
  <c r="CA614" i="1"/>
  <c r="CB614" i="1"/>
  <c r="CC614" i="1"/>
  <c r="CD614" i="1"/>
  <c r="CE614" i="1"/>
  <c r="CF614" i="1"/>
  <c r="CG614" i="1"/>
  <c r="CH614" i="1"/>
  <c r="CI614" i="1"/>
  <c r="CJ614" i="1"/>
  <c r="CK614" i="1"/>
  <c r="CL614" i="1"/>
  <c r="CM614" i="1"/>
  <c r="CN614" i="1"/>
  <c r="BN615" i="1"/>
  <c r="BO615" i="1"/>
  <c r="BP615" i="1"/>
  <c r="BQ615" i="1"/>
  <c r="BR615" i="1"/>
  <c r="BS615" i="1"/>
  <c r="BT615" i="1"/>
  <c r="BU615" i="1"/>
  <c r="BV615" i="1"/>
  <c r="BW615" i="1"/>
  <c r="BX615" i="1"/>
  <c r="BY615" i="1"/>
  <c r="BZ615" i="1"/>
  <c r="CA615" i="1"/>
  <c r="CB615" i="1"/>
  <c r="CC615" i="1"/>
  <c r="CD615" i="1"/>
  <c r="CE615" i="1"/>
  <c r="CF615" i="1"/>
  <c r="CG615" i="1"/>
  <c r="CH615" i="1"/>
  <c r="CI615" i="1"/>
  <c r="CJ615" i="1"/>
  <c r="CK615" i="1"/>
  <c r="CL615" i="1"/>
  <c r="CM615" i="1"/>
  <c r="CN615" i="1"/>
  <c r="BN616" i="1"/>
  <c r="BO616" i="1"/>
  <c r="BP616" i="1"/>
  <c r="BQ616" i="1"/>
  <c r="BR616" i="1"/>
  <c r="BS616" i="1"/>
  <c r="BT616" i="1"/>
  <c r="BU616" i="1"/>
  <c r="BV616" i="1"/>
  <c r="BW616" i="1"/>
  <c r="BX616" i="1"/>
  <c r="BY616" i="1"/>
  <c r="BZ616" i="1"/>
  <c r="CA616" i="1"/>
  <c r="CB616" i="1"/>
  <c r="CC616" i="1"/>
  <c r="CD616" i="1"/>
  <c r="CE616" i="1"/>
  <c r="CF616" i="1"/>
  <c r="CG616" i="1"/>
  <c r="CH616" i="1"/>
  <c r="CI616" i="1"/>
  <c r="CJ616" i="1"/>
  <c r="CK616" i="1"/>
  <c r="CL616" i="1"/>
  <c r="CM616" i="1"/>
  <c r="CN616" i="1"/>
  <c r="BN617" i="1"/>
  <c r="BO617" i="1"/>
  <c r="BP617" i="1"/>
  <c r="BQ617" i="1"/>
  <c r="BR617" i="1"/>
  <c r="BS617" i="1"/>
  <c r="BT617" i="1"/>
  <c r="BU617" i="1"/>
  <c r="BV617" i="1"/>
  <c r="BW617" i="1"/>
  <c r="BX617" i="1"/>
  <c r="BY617" i="1"/>
  <c r="BZ617" i="1"/>
  <c r="CA617" i="1"/>
  <c r="CB617" i="1"/>
  <c r="CC617" i="1"/>
  <c r="CD617" i="1"/>
  <c r="CE617" i="1"/>
  <c r="CF617" i="1"/>
  <c r="CG617" i="1"/>
  <c r="CH617" i="1"/>
  <c r="CI617" i="1"/>
  <c r="CJ617" i="1"/>
  <c r="CK617" i="1"/>
  <c r="CL617" i="1"/>
  <c r="CM617" i="1"/>
  <c r="CN617" i="1"/>
  <c r="BN618" i="1"/>
  <c r="BO618" i="1"/>
  <c r="BP618" i="1"/>
  <c r="BQ618" i="1"/>
  <c r="BR618" i="1"/>
  <c r="BS618" i="1"/>
  <c r="BT618" i="1"/>
  <c r="BU618" i="1"/>
  <c r="BV618" i="1"/>
  <c r="BW618" i="1"/>
  <c r="BX618" i="1"/>
  <c r="BY618" i="1"/>
  <c r="BZ618" i="1"/>
  <c r="CA618" i="1"/>
  <c r="CB618" i="1"/>
  <c r="CC618" i="1"/>
  <c r="CD618" i="1"/>
  <c r="CE618" i="1"/>
  <c r="CF618" i="1"/>
  <c r="CG618" i="1"/>
  <c r="CH618" i="1"/>
  <c r="CI618" i="1"/>
  <c r="CJ618" i="1"/>
  <c r="CK618" i="1"/>
  <c r="CL618" i="1"/>
  <c r="CM618" i="1"/>
  <c r="CN618" i="1"/>
  <c r="BN619" i="1"/>
  <c r="BO619" i="1"/>
  <c r="BP619" i="1"/>
  <c r="BQ619" i="1"/>
  <c r="BR619" i="1"/>
  <c r="BS619" i="1"/>
  <c r="BT619" i="1"/>
  <c r="BU619" i="1"/>
  <c r="BV619" i="1"/>
  <c r="BW619" i="1"/>
  <c r="BX619" i="1"/>
  <c r="BY619" i="1"/>
  <c r="BZ619" i="1"/>
  <c r="CA619" i="1"/>
  <c r="CB619" i="1"/>
  <c r="CC619" i="1"/>
  <c r="CD619" i="1"/>
  <c r="CE619" i="1"/>
  <c r="CF619" i="1"/>
  <c r="CG619" i="1"/>
  <c r="CH619" i="1"/>
  <c r="CI619" i="1"/>
  <c r="CJ619" i="1"/>
  <c r="CK619" i="1"/>
  <c r="CL619" i="1"/>
  <c r="CM619" i="1"/>
  <c r="CN619" i="1"/>
  <c r="BN620" i="1"/>
  <c r="BO620" i="1"/>
  <c r="BP620" i="1"/>
  <c r="BQ620" i="1"/>
  <c r="BR620" i="1"/>
  <c r="BS620" i="1"/>
  <c r="BT620" i="1"/>
  <c r="BU620" i="1"/>
  <c r="BV620" i="1"/>
  <c r="BW620" i="1"/>
  <c r="BX620" i="1"/>
  <c r="BY620" i="1"/>
  <c r="BZ620" i="1"/>
  <c r="CA620" i="1"/>
  <c r="CB620" i="1"/>
  <c r="CC620" i="1"/>
  <c r="CD620" i="1"/>
  <c r="CE620" i="1"/>
  <c r="CF620" i="1"/>
  <c r="CG620" i="1"/>
  <c r="CH620" i="1"/>
  <c r="CI620" i="1"/>
  <c r="CJ620" i="1"/>
  <c r="CK620" i="1"/>
  <c r="CL620" i="1"/>
  <c r="CM620" i="1"/>
  <c r="CN620" i="1"/>
  <c r="BN621" i="1"/>
  <c r="BO621" i="1"/>
  <c r="BP621" i="1"/>
  <c r="BQ621" i="1"/>
  <c r="BR621" i="1"/>
  <c r="BS621" i="1"/>
  <c r="BT621" i="1"/>
  <c r="BU621" i="1"/>
  <c r="BV621" i="1"/>
  <c r="BW621" i="1"/>
  <c r="BX621" i="1"/>
  <c r="BY621" i="1"/>
  <c r="BZ621" i="1"/>
  <c r="CA621" i="1"/>
  <c r="CB621" i="1"/>
  <c r="CC621" i="1"/>
  <c r="CD621" i="1"/>
  <c r="CE621" i="1"/>
  <c r="CF621" i="1"/>
  <c r="CG621" i="1"/>
  <c r="CH621" i="1"/>
  <c r="CI621" i="1"/>
  <c r="CJ621" i="1"/>
  <c r="CK621" i="1"/>
  <c r="CL621" i="1"/>
  <c r="CM621" i="1"/>
  <c r="CN621" i="1"/>
  <c r="BN622" i="1"/>
  <c r="BO622" i="1"/>
  <c r="BP622" i="1"/>
  <c r="BQ622" i="1"/>
  <c r="BR622" i="1"/>
  <c r="BS622" i="1"/>
  <c r="BT622" i="1"/>
  <c r="BU622" i="1"/>
  <c r="BV622" i="1"/>
  <c r="BW622" i="1"/>
  <c r="BX622" i="1"/>
  <c r="BY622" i="1"/>
  <c r="BZ622" i="1"/>
  <c r="CA622" i="1"/>
  <c r="CB622" i="1"/>
  <c r="CC622" i="1"/>
  <c r="CD622" i="1"/>
  <c r="CE622" i="1"/>
  <c r="CF622" i="1"/>
  <c r="CG622" i="1"/>
  <c r="CH622" i="1"/>
  <c r="CI622" i="1"/>
  <c r="CJ622" i="1"/>
  <c r="CK622" i="1"/>
  <c r="CL622" i="1"/>
  <c r="CM622" i="1"/>
  <c r="CN622" i="1"/>
  <c r="BN623" i="1"/>
  <c r="BO623" i="1"/>
  <c r="BP623" i="1"/>
  <c r="BQ623" i="1"/>
  <c r="BR623" i="1"/>
  <c r="BS623" i="1"/>
  <c r="BT623" i="1"/>
  <c r="BU623" i="1"/>
  <c r="BV623" i="1"/>
  <c r="BW623" i="1"/>
  <c r="BX623" i="1"/>
  <c r="BY623" i="1"/>
  <c r="BZ623" i="1"/>
  <c r="CA623" i="1"/>
  <c r="CB623" i="1"/>
  <c r="CC623" i="1"/>
  <c r="CD623" i="1"/>
  <c r="CE623" i="1"/>
  <c r="CF623" i="1"/>
  <c r="CG623" i="1"/>
  <c r="CH623" i="1"/>
  <c r="CI623" i="1"/>
  <c r="CJ623" i="1"/>
  <c r="CK623" i="1"/>
  <c r="CL623" i="1"/>
  <c r="CM623" i="1"/>
  <c r="CN623" i="1"/>
  <c r="BN624" i="1"/>
  <c r="BO624" i="1"/>
  <c r="BP624" i="1"/>
  <c r="BQ624" i="1"/>
  <c r="BR624" i="1"/>
  <c r="BS624" i="1"/>
  <c r="BT624" i="1"/>
  <c r="BU624" i="1"/>
  <c r="BV624" i="1"/>
  <c r="BW624" i="1"/>
  <c r="BX624" i="1"/>
  <c r="BY624" i="1"/>
  <c r="BZ624" i="1"/>
  <c r="CA624" i="1"/>
  <c r="CB624" i="1"/>
  <c r="CC624" i="1"/>
  <c r="CD624" i="1"/>
  <c r="CE624" i="1"/>
  <c r="CF624" i="1"/>
  <c r="CG624" i="1"/>
  <c r="CH624" i="1"/>
  <c r="CI624" i="1"/>
  <c r="CJ624" i="1"/>
  <c r="CK624" i="1"/>
  <c r="CL624" i="1"/>
  <c r="CM624" i="1"/>
  <c r="CN624" i="1"/>
  <c r="BN625" i="1"/>
  <c r="BO625" i="1"/>
  <c r="BP625" i="1"/>
  <c r="BQ625" i="1"/>
  <c r="BR625" i="1"/>
  <c r="BS625" i="1"/>
  <c r="BT625" i="1"/>
  <c r="BU625" i="1"/>
  <c r="BV625" i="1"/>
  <c r="BW625" i="1"/>
  <c r="BX625" i="1"/>
  <c r="BY625" i="1"/>
  <c r="BZ625" i="1"/>
  <c r="CA625" i="1"/>
  <c r="CB625" i="1"/>
  <c r="CC625" i="1"/>
  <c r="CD625" i="1"/>
  <c r="CE625" i="1"/>
  <c r="CF625" i="1"/>
  <c r="CG625" i="1"/>
  <c r="CH625" i="1"/>
  <c r="CI625" i="1"/>
  <c r="CJ625" i="1"/>
  <c r="CK625" i="1"/>
  <c r="CL625" i="1"/>
  <c r="CM625" i="1"/>
  <c r="CN625" i="1"/>
  <c r="BN626" i="1"/>
  <c r="BO626" i="1"/>
  <c r="BP626" i="1"/>
  <c r="BQ626" i="1"/>
  <c r="BR626" i="1"/>
  <c r="BS626" i="1"/>
  <c r="BT626" i="1"/>
  <c r="BU626" i="1"/>
  <c r="BV626" i="1"/>
  <c r="BW626" i="1"/>
  <c r="BX626" i="1"/>
  <c r="BY626" i="1"/>
  <c r="BZ626" i="1"/>
  <c r="CA626" i="1"/>
  <c r="CB626" i="1"/>
  <c r="CC626" i="1"/>
  <c r="CD626" i="1"/>
  <c r="CE626" i="1"/>
  <c r="CF626" i="1"/>
  <c r="CG626" i="1"/>
  <c r="CH626" i="1"/>
  <c r="CI626" i="1"/>
  <c r="CJ626" i="1"/>
  <c r="CK626" i="1"/>
  <c r="CL626" i="1"/>
  <c r="CM626" i="1"/>
  <c r="CN626" i="1"/>
  <c r="BN627" i="1"/>
  <c r="BO627" i="1"/>
  <c r="BP627" i="1"/>
  <c r="BQ627" i="1"/>
  <c r="BR627" i="1"/>
  <c r="BS627" i="1"/>
  <c r="BT627" i="1"/>
  <c r="BU627" i="1"/>
  <c r="BV627" i="1"/>
  <c r="BW627" i="1"/>
  <c r="BX627" i="1"/>
  <c r="BY627" i="1"/>
  <c r="BZ627" i="1"/>
  <c r="CA627" i="1"/>
  <c r="CB627" i="1"/>
  <c r="CC627" i="1"/>
  <c r="CD627" i="1"/>
  <c r="CE627" i="1"/>
  <c r="CF627" i="1"/>
  <c r="CG627" i="1"/>
  <c r="CH627" i="1"/>
  <c r="CI627" i="1"/>
  <c r="CJ627" i="1"/>
  <c r="CK627" i="1"/>
  <c r="CL627" i="1"/>
  <c r="CM627" i="1"/>
  <c r="CN627" i="1"/>
  <c r="BN628" i="1"/>
  <c r="BO628" i="1"/>
  <c r="BP628" i="1"/>
  <c r="BQ628" i="1"/>
  <c r="BR628" i="1"/>
  <c r="BS628" i="1"/>
  <c r="BT628" i="1"/>
  <c r="BU628" i="1"/>
  <c r="BV628" i="1"/>
  <c r="BW628" i="1"/>
  <c r="BX628" i="1"/>
  <c r="BY628" i="1"/>
  <c r="BZ628" i="1"/>
  <c r="CA628" i="1"/>
  <c r="CB628" i="1"/>
  <c r="CC628" i="1"/>
  <c r="CD628" i="1"/>
  <c r="CE628" i="1"/>
  <c r="CF628" i="1"/>
  <c r="CG628" i="1"/>
  <c r="CH628" i="1"/>
  <c r="CI628" i="1"/>
  <c r="CJ628" i="1"/>
  <c r="CK628" i="1"/>
  <c r="CL628" i="1"/>
  <c r="CM628" i="1"/>
  <c r="CN628" i="1"/>
  <c r="BN629" i="1"/>
  <c r="BO629" i="1"/>
  <c r="BP629" i="1"/>
  <c r="BQ629" i="1"/>
  <c r="BR629" i="1"/>
  <c r="BS629" i="1"/>
  <c r="BT629" i="1"/>
  <c r="BU629" i="1"/>
  <c r="BV629" i="1"/>
  <c r="BW629" i="1"/>
  <c r="BX629" i="1"/>
  <c r="BY629" i="1"/>
  <c r="BZ629" i="1"/>
  <c r="CA629" i="1"/>
  <c r="CB629" i="1"/>
  <c r="CC629" i="1"/>
  <c r="CD629" i="1"/>
  <c r="CE629" i="1"/>
  <c r="CF629" i="1"/>
  <c r="CG629" i="1"/>
  <c r="CH629" i="1"/>
  <c r="CI629" i="1"/>
  <c r="CJ629" i="1"/>
  <c r="CK629" i="1"/>
  <c r="CL629" i="1"/>
  <c r="CM629" i="1"/>
  <c r="CN629" i="1"/>
  <c r="BN630" i="1"/>
  <c r="BO630" i="1"/>
  <c r="BP630" i="1"/>
  <c r="BQ630" i="1"/>
  <c r="BR630" i="1"/>
  <c r="BS630" i="1"/>
  <c r="BT630" i="1"/>
  <c r="BU630" i="1"/>
  <c r="BV630" i="1"/>
  <c r="BW630" i="1"/>
  <c r="BX630" i="1"/>
  <c r="BY630" i="1"/>
  <c r="BZ630" i="1"/>
  <c r="CA630" i="1"/>
  <c r="CB630" i="1"/>
  <c r="CC630" i="1"/>
  <c r="CD630" i="1"/>
  <c r="CE630" i="1"/>
  <c r="CF630" i="1"/>
  <c r="CG630" i="1"/>
  <c r="CH630" i="1"/>
  <c r="CI630" i="1"/>
  <c r="CJ630" i="1"/>
  <c r="CK630" i="1"/>
  <c r="CL630" i="1"/>
  <c r="CM630" i="1"/>
  <c r="CN630" i="1"/>
  <c r="BN631" i="1"/>
  <c r="BO631" i="1"/>
  <c r="BP631" i="1"/>
  <c r="BQ631" i="1"/>
  <c r="BR631" i="1"/>
  <c r="BS631" i="1"/>
  <c r="BT631" i="1"/>
  <c r="BU631" i="1"/>
  <c r="BV631" i="1"/>
  <c r="BW631" i="1"/>
  <c r="BX631" i="1"/>
  <c r="BY631" i="1"/>
  <c r="BZ631" i="1"/>
  <c r="CA631" i="1"/>
  <c r="CB631" i="1"/>
  <c r="CC631" i="1"/>
  <c r="CD631" i="1"/>
  <c r="CE631" i="1"/>
  <c r="CF631" i="1"/>
  <c r="CG631" i="1"/>
  <c r="CH631" i="1"/>
  <c r="CI631" i="1"/>
  <c r="CJ631" i="1"/>
  <c r="CK631" i="1"/>
  <c r="CL631" i="1"/>
  <c r="CM631" i="1"/>
  <c r="CN631" i="1"/>
  <c r="BN632" i="1"/>
  <c r="BO632" i="1"/>
  <c r="BP632" i="1"/>
  <c r="BQ632" i="1"/>
  <c r="BR632" i="1"/>
  <c r="BS632" i="1"/>
  <c r="BT632" i="1"/>
  <c r="BU632" i="1"/>
  <c r="BV632" i="1"/>
  <c r="BW632" i="1"/>
  <c r="BX632" i="1"/>
  <c r="BY632" i="1"/>
  <c r="BZ632" i="1"/>
  <c r="CA632" i="1"/>
  <c r="CB632" i="1"/>
  <c r="CC632" i="1"/>
  <c r="CD632" i="1"/>
  <c r="CE632" i="1"/>
  <c r="CF632" i="1"/>
  <c r="CG632" i="1"/>
  <c r="CH632" i="1"/>
  <c r="CI632" i="1"/>
  <c r="CJ632" i="1"/>
  <c r="CK632" i="1"/>
  <c r="CL632" i="1"/>
  <c r="CM632" i="1"/>
  <c r="CN632" i="1"/>
  <c r="BN633" i="1"/>
  <c r="BO633" i="1"/>
  <c r="BP633" i="1"/>
  <c r="BQ633" i="1"/>
  <c r="BR633" i="1"/>
  <c r="BS633" i="1"/>
  <c r="BT633" i="1"/>
  <c r="BU633" i="1"/>
  <c r="BV633" i="1"/>
  <c r="BW633" i="1"/>
  <c r="BX633" i="1"/>
  <c r="BY633" i="1"/>
  <c r="BZ633" i="1"/>
  <c r="CA633" i="1"/>
  <c r="CB633" i="1"/>
  <c r="CC633" i="1"/>
  <c r="CD633" i="1"/>
  <c r="CE633" i="1"/>
  <c r="CF633" i="1"/>
  <c r="CG633" i="1"/>
  <c r="CH633" i="1"/>
  <c r="CI633" i="1"/>
  <c r="CJ633" i="1"/>
  <c r="CK633" i="1"/>
  <c r="CL633" i="1"/>
  <c r="CM633" i="1"/>
  <c r="CN633" i="1"/>
  <c r="BN634" i="1"/>
  <c r="BO634" i="1"/>
  <c r="BP634" i="1"/>
  <c r="BQ634" i="1"/>
  <c r="BR634" i="1"/>
  <c r="BS634" i="1"/>
  <c r="BT634" i="1"/>
  <c r="BU634" i="1"/>
  <c r="BV634" i="1"/>
  <c r="BW634" i="1"/>
  <c r="BX634" i="1"/>
  <c r="BY634" i="1"/>
  <c r="BZ634" i="1"/>
  <c r="CA634" i="1"/>
  <c r="CB634" i="1"/>
  <c r="CC634" i="1"/>
  <c r="CD634" i="1"/>
  <c r="CE634" i="1"/>
  <c r="CF634" i="1"/>
  <c r="CG634" i="1"/>
  <c r="CH634" i="1"/>
  <c r="CI634" i="1"/>
  <c r="CJ634" i="1"/>
  <c r="CK634" i="1"/>
  <c r="CL634" i="1"/>
  <c r="CM634" i="1"/>
  <c r="CN634" i="1"/>
  <c r="BN635" i="1"/>
  <c r="BO635" i="1"/>
  <c r="BP635" i="1"/>
  <c r="BQ635" i="1"/>
  <c r="BR635" i="1"/>
  <c r="BS635" i="1"/>
  <c r="BT635" i="1"/>
  <c r="BU635" i="1"/>
  <c r="BV635" i="1"/>
  <c r="BW635" i="1"/>
  <c r="BX635" i="1"/>
  <c r="BY635" i="1"/>
  <c r="BZ635" i="1"/>
  <c r="CA635" i="1"/>
  <c r="CB635" i="1"/>
  <c r="CC635" i="1"/>
  <c r="CD635" i="1"/>
  <c r="CE635" i="1"/>
  <c r="CF635" i="1"/>
  <c r="CG635" i="1"/>
  <c r="CH635" i="1"/>
  <c r="CI635" i="1"/>
  <c r="CJ635" i="1"/>
  <c r="CK635" i="1"/>
  <c r="CL635" i="1"/>
  <c r="CM635" i="1"/>
  <c r="CN635" i="1"/>
  <c r="BN636" i="1"/>
  <c r="BO636" i="1"/>
  <c r="BP636" i="1"/>
  <c r="BQ636" i="1"/>
  <c r="BR636" i="1"/>
  <c r="BS636" i="1"/>
  <c r="BT636" i="1"/>
  <c r="BU636" i="1"/>
  <c r="BV636" i="1"/>
  <c r="BW636" i="1"/>
  <c r="BX636" i="1"/>
  <c r="BY636" i="1"/>
  <c r="BZ636" i="1"/>
  <c r="CA636" i="1"/>
  <c r="CB636" i="1"/>
  <c r="CC636" i="1"/>
  <c r="CD636" i="1"/>
  <c r="CE636" i="1"/>
  <c r="CF636" i="1"/>
  <c r="CG636" i="1"/>
  <c r="CH636" i="1"/>
  <c r="CI636" i="1"/>
  <c r="CJ636" i="1"/>
  <c r="CK636" i="1"/>
  <c r="CL636" i="1"/>
  <c r="CM636" i="1"/>
  <c r="CN636" i="1"/>
  <c r="BN637" i="1"/>
  <c r="BO637" i="1"/>
  <c r="BP637" i="1"/>
  <c r="BQ637" i="1"/>
  <c r="BR637" i="1"/>
  <c r="BS637" i="1"/>
  <c r="BT637" i="1"/>
  <c r="BU637" i="1"/>
  <c r="BV637" i="1"/>
  <c r="BW637" i="1"/>
  <c r="BX637" i="1"/>
  <c r="BY637" i="1"/>
  <c r="BZ637" i="1"/>
  <c r="CA637" i="1"/>
  <c r="CB637" i="1"/>
  <c r="CC637" i="1"/>
  <c r="CD637" i="1"/>
  <c r="CE637" i="1"/>
  <c r="CF637" i="1"/>
  <c r="CG637" i="1"/>
  <c r="CH637" i="1"/>
  <c r="CI637" i="1"/>
  <c r="CJ637" i="1"/>
  <c r="CK637" i="1"/>
  <c r="CL637" i="1"/>
  <c r="CM637" i="1"/>
  <c r="CN637" i="1"/>
  <c r="BN638" i="1"/>
  <c r="BO638" i="1"/>
  <c r="BP638" i="1"/>
  <c r="BQ638" i="1"/>
  <c r="BR638" i="1"/>
  <c r="BS638" i="1"/>
  <c r="BT638" i="1"/>
  <c r="BU638" i="1"/>
  <c r="BV638" i="1"/>
  <c r="BW638" i="1"/>
  <c r="BX638" i="1"/>
  <c r="BY638" i="1"/>
  <c r="BZ638" i="1"/>
  <c r="CA638" i="1"/>
  <c r="CB638" i="1"/>
  <c r="CC638" i="1"/>
  <c r="CD638" i="1"/>
  <c r="CE638" i="1"/>
  <c r="CF638" i="1"/>
  <c r="CG638" i="1"/>
  <c r="CH638" i="1"/>
  <c r="CI638" i="1"/>
  <c r="CJ638" i="1"/>
  <c r="CK638" i="1"/>
  <c r="CL638" i="1"/>
  <c r="CM638" i="1"/>
  <c r="CN638" i="1"/>
  <c r="BN639" i="1"/>
  <c r="BO639" i="1"/>
  <c r="BP639" i="1"/>
  <c r="BQ639" i="1"/>
  <c r="BR639" i="1"/>
  <c r="BS639" i="1"/>
  <c r="BT639" i="1"/>
  <c r="BU639" i="1"/>
  <c r="BV639" i="1"/>
  <c r="BW639" i="1"/>
  <c r="BX639" i="1"/>
  <c r="BY639" i="1"/>
  <c r="BZ639" i="1"/>
  <c r="CA639" i="1"/>
  <c r="CB639" i="1"/>
  <c r="CC639" i="1"/>
  <c r="CD639" i="1"/>
  <c r="CE639" i="1"/>
  <c r="CF639" i="1"/>
  <c r="CG639" i="1"/>
  <c r="CH639" i="1"/>
  <c r="CI639" i="1"/>
  <c r="CJ639" i="1"/>
  <c r="CK639" i="1"/>
  <c r="CL639" i="1"/>
  <c r="CM639" i="1"/>
  <c r="CN639" i="1"/>
  <c r="BN640" i="1"/>
  <c r="BO640" i="1"/>
  <c r="BP640" i="1"/>
  <c r="BQ640" i="1"/>
  <c r="BR640" i="1"/>
  <c r="BS640" i="1"/>
  <c r="BT640" i="1"/>
  <c r="BU640" i="1"/>
  <c r="BV640" i="1"/>
  <c r="BW640" i="1"/>
  <c r="BX640" i="1"/>
  <c r="BY640" i="1"/>
  <c r="BZ640" i="1"/>
  <c r="CA640" i="1"/>
  <c r="CB640" i="1"/>
  <c r="CC640" i="1"/>
  <c r="CD640" i="1"/>
  <c r="CE640" i="1"/>
  <c r="CF640" i="1"/>
  <c r="CG640" i="1"/>
  <c r="CH640" i="1"/>
  <c r="CI640" i="1"/>
  <c r="CJ640" i="1"/>
  <c r="CK640" i="1"/>
  <c r="CL640" i="1"/>
  <c r="CM640" i="1"/>
  <c r="CN640" i="1"/>
  <c r="BN641" i="1"/>
  <c r="BO641" i="1"/>
  <c r="BP641" i="1"/>
  <c r="BQ641" i="1"/>
  <c r="BR641" i="1"/>
  <c r="BS641" i="1"/>
  <c r="BT641" i="1"/>
  <c r="BU641" i="1"/>
  <c r="BV641" i="1"/>
  <c r="BW641" i="1"/>
  <c r="BX641" i="1"/>
  <c r="BY641" i="1"/>
  <c r="BZ641" i="1"/>
  <c r="CA641" i="1"/>
  <c r="CB641" i="1"/>
  <c r="CC641" i="1"/>
  <c r="CD641" i="1"/>
  <c r="CE641" i="1"/>
  <c r="CF641" i="1"/>
  <c r="CG641" i="1"/>
  <c r="CH641" i="1"/>
  <c r="CI641" i="1"/>
  <c r="CJ641" i="1"/>
  <c r="CK641" i="1"/>
  <c r="CL641" i="1"/>
  <c r="CM641" i="1"/>
  <c r="CN641" i="1"/>
  <c r="BN642" i="1"/>
  <c r="BO642" i="1"/>
  <c r="BP642" i="1"/>
  <c r="BQ642" i="1"/>
  <c r="BR642" i="1"/>
  <c r="BS642" i="1"/>
  <c r="BT642" i="1"/>
  <c r="BU642" i="1"/>
  <c r="BV642" i="1"/>
  <c r="BW642" i="1"/>
  <c r="BX642" i="1"/>
  <c r="BY642" i="1"/>
  <c r="BZ642" i="1"/>
  <c r="CA642" i="1"/>
  <c r="CB642" i="1"/>
  <c r="CC642" i="1"/>
  <c r="CD642" i="1"/>
  <c r="CE642" i="1"/>
  <c r="CF642" i="1"/>
  <c r="CG642" i="1"/>
  <c r="CH642" i="1"/>
  <c r="CI642" i="1"/>
  <c r="CJ642" i="1"/>
  <c r="CK642" i="1"/>
  <c r="CL642" i="1"/>
  <c r="CM642" i="1"/>
  <c r="CN642" i="1"/>
  <c r="BN643" i="1"/>
  <c r="BO643" i="1"/>
  <c r="BP643" i="1"/>
  <c r="BQ643" i="1"/>
  <c r="BR643" i="1"/>
  <c r="BS643" i="1"/>
  <c r="BT643" i="1"/>
  <c r="BU643" i="1"/>
  <c r="BV643" i="1"/>
  <c r="BW643" i="1"/>
  <c r="BX643" i="1"/>
  <c r="BY643" i="1"/>
  <c r="BZ643" i="1"/>
  <c r="CA643" i="1"/>
  <c r="CB643" i="1"/>
  <c r="CC643" i="1"/>
  <c r="CD643" i="1"/>
  <c r="CE643" i="1"/>
  <c r="CF643" i="1"/>
  <c r="CG643" i="1"/>
  <c r="CH643" i="1"/>
  <c r="CI643" i="1"/>
  <c r="CJ643" i="1"/>
  <c r="CK643" i="1"/>
  <c r="CL643" i="1"/>
  <c r="CM643" i="1"/>
  <c r="CN643" i="1"/>
  <c r="BN644" i="1"/>
  <c r="BO644" i="1"/>
  <c r="BP644" i="1"/>
  <c r="BQ644" i="1"/>
  <c r="BR644" i="1"/>
  <c r="BS644" i="1"/>
  <c r="BT644" i="1"/>
  <c r="BU644" i="1"/>
  <c r="BV644" i="1"/>
  <c r="BW644" i="1"/>
  <c r="BX644" i="1"/>
  <c r="BY644" i="1"/>
  <c r="BZ644" i="1"/>
  <c r="CA644" i="1"/>
  <c r="CB644" i="1"/>
  <c r="CC644" i="1"/>
  <c r="CD644" i="1"/>
  <c r="CE644" i="1"/>
  <c r="CF644" i="1"/>
  <c r="CG644" i="1"/>
  <c r="CH644" i="1"/>
  <c r="CI644" i="1"/>
  <c r="CJ644" i="1"/>
  <c r="CK644" i="1"/>
  <c r="CL644" i="1"/>
  <c r="CM644" i="1"/>
  <c r="CN644" i="1"/>
  <c r="BN645" i="1"/>
  <c r="BO645" i="1"/>
  <c r="BP645" i="1"/>
  <c r="BQ645" i="1"/>
  <c r="BR645" i="1"/>
  <c r="BS645" i="1"/>
  <c r="BT645" i="1"/>
  <c r="BU645" i="1"/>
  <c r="BV645" i="1"/>
  <c r="BW645" i="1"/>
  <c r="BX645" i="1"/>
  <c r="BY645" i="1"/>
  <c r="BZ645" i="1"/>
  <c r="CA645" i="1"/>
  <c r="CB645" i="1"/>
  <c r="CC645" i="1"/>
  <c r="CD645" i="1"/>
  <c r="CE645" i="1"/>
  <c r="CF645" i="1"/>
  <c r="CG645" i="1"/>
  <c r="CH645" i="1"/>
  <c r="CI645" i="1"/>
  <c r="CJ645" i="1"/>
  <c r="CK645" i="1"/>
  <c r="CL645" i="1"/>
  <c r="CM645" i="1"/>
  <c r="CN645" i="1"/>
  <c r="BN646" i="1"/>
  <c r="BO646" i="1"/>
  <c r="BP646" i="1"/>
  <c r="BQ646" i="1"/>
  <c r="BR646" i="1"/>
  <c r="BS646" i="1"/>
  <c r="BT646" i="1"/>
  <c r="BU646" i="1"/>
  <c r="BV646" i="1"/>
  <c r="BW646" i="1"/>
  <c r="BX646" i="1"/>
  <c r="BY646" i="1"/>
  <c r="BZ646" i="1"/>
  <c r="CA646" i="1"/>
  <c r="CB646" i="1"/>
  <c r="CC646" i="1"/>
  <c r="CD646" i="1"/>
  <c r="CE646" i="1"/>
  <c r="CF646" i="1"/>
  <c r="CG646" i="1"/>
  <c r="CH646" i="1"/>
  <c r="CI646" i="1"/>
  <c r="CJ646" i="1"/>
  <c r="CK646" i="1"/>
  <c r="CL646" i="1"/>
  <c r="CM646" i="1"/>
  <c r="CN646" i="1"/>
  <c r="BN647" i="1"/>
  <c r="BO647" i="1"/>
  <c r="BP647" i="1"/>
  <c r="BQ647" i="1"/>
  <c r="BR647" i="1"/>
  <c r="BS647" i="1"/>
  <c r="BT647" i="1"/>
  <c r="BU647" i="1"/>
  <c r="BV647" i="1"/>
  <c r="BW647" i="1"/>
  <c r="BX647" i="1"/>
  <c r="BY647" i="1"/>
  <c r="BZ647" i="1"/>
  <c r="CA647" i="1"/>
  <c r="CB647" i="1"/>
  <c r="CC647" i="1"/>
  <c r="CD647" i="1"/>
  <c r="CE647" i="1"/>
  <c r="CF647" i="1"/>
  <c r="CG647" i="1"/>
  <c r="CH647" i="1"/>
  <c r="CI647" i="1"/>
  <c r="CJ647" i="1"/>
  <c r="CK647" i="1"/>
  <c r="CL647" i="1"/>
  <c r="CM647" i="1"/>
  <c r="CN647" i="1"/>
  <c r="BN648" i="1"/>
  <c r="BO648" i="1"/>
  <c r="BP648" i="1"/>
  <c r="BQ648" i="1"/>
  <c r="BR648" i="1"/>
  <c r="BS648" i="1"/>
  <c r="BT648" i="1"/>
  <c r="BU648" i="1"/>
  <c r="BV648" i="1"/>
  <c r="BW648" i="1"/>
  <c r="BX648" i="1"/>
  <c r="BY648" i="1"/>
  <c r="BZ648" i="1"/>
  <c r="CA648" i="1"/>
  <c r="CB648" i="1"/>
  <c r="CC648" i="1"/>
  <c r="CD648" i="1"/>
  <c r="CE648" i="1"/>
  <c r="CF648" i="1"/>
  <c r="CG648" i="1"/>
  <c r="CH648" i="1"/>
  <c r="CI648" i="1"/>
  <c r="CJ648" i="1"/>
  <c r="CK648" i="1"/>
  <c r="CL648" i="1"/>
  <c r="CM648" i="1"/>
  <c r="CN648" i="1"/>
  <c r="BN649" i="1"/>
  <c r="BO649" i="1"/>
  <c r="BP649" i="1"/>
  <c r="BQ649" i="1"/>
  <c r="BR649" i="1"/>
  <c r="BS649" i="1"/>
  <c r="BT649" i="1"/>
  <c r="BU649" i="1"/>
  <c r="BV649" i="1"/>
  <c r="BW649" i="1"/>
  <c r="BX649" i="1"/>
  <c r="BY649" i="1"/>
  <c r="BZ649" i="1"/>
  <c r="CA649" i="1"/>
  <c r="CB649" i="1"/>
  <c r="CC649" i="1"/>
  <c r="CD649" i="1"/>
  <c r="CE649" i="1"/>
  <c r="CF649" i="1"/>
  <c r="CG649" i="1"/>
  <c r="CH649" i="1"/>
  <c r="CI649" i="1"/>
  <c r="CJ649" i="1"/>
  <c r="CK649" i="1"/>
  <c r="CL649" i="1"/>
  <c r="CM649" i="1"/>
  <c r="CN649" i="1"/>
  <c r="BN650" i="1"/>
  <c r="BO650" i="1"/>
  <c r="BP650" i="1"/>
  <c r="BQ650" i="1"/>
  <c r="BR650" i="1"/>
  <c r="BS650" i="1"/>
  <c r="BT650" i="1"/>
  <c r="BU650" i="1"/>
  <c r="BV650" i="1"/>
  <c r="BW650" i="1"/>
  <c r="BX650" i="1"/>
  <c r="BY650" i="1"/>
  <c r="BZ650" i="1"/>
  <c r="CA650" i="1"/>
  <c r="CB650" i="1"/>
  <c r="CC650" i="1"/>
  <c r="CD650" i="1"/>
  <c r="CE650" i="1"/>
  <c r="CF650" i="1"/>
  <c r="CG650" i="1"/>
  <c r="CH650" i="1"/>
  <c r="CI650" i="1"/>
  <c r="CJ650" i="1"/>
  <c r="CK650" i="1"/>
  <c r="CL650" i="1"/>
  <c r="CM650" i="1"/>
  <c r="CN650" i="1"/>
  <c r="BN651" i="1"/>
  <c r="BO651" i="1"/>
  <c r="BP651" i="1"/>
  <c r="BQ651" i="1"/>
  <c r="BR651" i="1"/>
  <c r="BS651" i="1"/>
  <c r="BT651" i="1"/>
  <c r="BU651" i="1"/>
  <c r="BV651" i="1"/>
  <c r="BW651" i="1"/>
  <c r="BX651" i="1"/>
  <c r="BY651" i="1"/>
  <c r="BZ651" i="1"/>
  <c r="CA651" i="1"/>
  <c r="CB651" i="1"/>
  <c r="CC651" i="1"/>
  <c r="CD651" i="1"/>
  <c r="CE651" i="1"/>
  <c r="CF651" i="1"/>
  <c r="CG651" i="1"/>
  <c r="CH651" i="1"/>
  <c r="CI651" i="1"/>
  <c r="CJ651" i="1"/>
  <c r="CK651" i="1"/>
  <c r="CL651" i="1"/>
  <c r="CM651" i="1"/>
  <c r="CN651" i="1"/>
  <c r="BN652" i="1"/>
  <c r="BO652" i="1"/>
  <c r="BP652" i="1"/>
  <c r="BQ652" i="1"/>
  <c r="BR652" i="1"/>
  <c r="BS652" i="1"/>
  <c r="BT652" i="1"/>
  <c r="BU652" i="1"/>
  <c r="BV652" i="1"/>
  <c r="BW652" i="1"/>
  <c r="BX652" i="1"/>
  <c r="BY652" i="1"/>
  <c r="BZ652" i="1"/>
  <c r="CA652" i="1"/>
  <c r="CB652" i="1"/>
  <c r="CC652" i="1"/>
  <c r="CD652" i="1"/>
  <c r="CE652" i="1"/>
  <c r="CF652" i="1"/>
  <c r="CG652" i="1"/>
  <c r="CH652" i="1"/>
  <c r="CI652" i="1"/>
  <c r="CJ652" i="1"/>
  <c r="CK652" i="1"/>
  <c r="CL652" i="1"/>
  <c r="CM652" i="1"/>
  <c r="CN652" i="1"/>
  <c r="BN653" i="1"/>
  <c r="BO653" i="1"/>
  <c r="BP653" i="1"/>
  <c r="BQ653" i="1"/>
  <c r="BR653" i="1"/>
  <c r="BS653" i="1"/>
  <c r="BT653" i="1"/>
  <c r="BU653" i="1"/>
  <c r="BV653" i="1"/>
  <c r="BW653" i="1"/>
  <c r="BX653" i="1"/>
  <c r="BY653" i="1"/>
  <c r="BZ653" i="1"/>
  <c r="CA653" i="1"/>
  <c r="CB653" i="1"/>
  <c r="CC653" i="1"/>
  <c r="CD653" i="1"/>
  <c r="CE653" i="1"/>
  <c r="CF653" i="1"/>
  <c r="CG653" i="1"/>
  <c r="CH653" i="1"/>
  <c r="CI653" i="1"/>
  <c r="CJ653" i="1"/>
  <c r="CK653" i="1"/>
  <c r="CL653" i="1"/>
  <c r="CM653" i="1"/>
  <c r="CN653" i="1"/>
  <c r="BN654" i="1"/>
  <c r="BO654" i="1"/>
  <c r="BP654" i="1"/>
  <c r="BQ654" i="1"/>
  <c r="BR654" i="1"/>
  <c r="BS654" i="1"/>
  <c r="BT654" i="1"/>
  <c r="BU654" i="1"/>
  <c r="BV654" i="1"/>
  <c r="BW654" i="1"/>
  <c r="BX654" i="1"/>
  <c r="BY654" i="1"/>
  <c r="BZ654" i="1"/>
  <c r="CA654" i="1"/>
  <c r="CB654" i="1"/>
  <c r="CC654" i="1"/>
  <c r="CD654" i="1"/>
  <c r="CE654" i="1"/>
  <c r="CF654" i="1"/>
  <c r="CG654" i="1"/>
  <c r="CH654" i="1"/>
  <c r="CI654" i="1"/>
  <c r="CJ654" i="1"/>
  <c r="CK654" i="1"/>
  <c r="CL654" i="1"/>
  <c r="CM654" i="1"/>
  <c r="CN654" i="1"/>
  <c r="BN655" i="1"/>
  <c r="BO655" i="1"/>
  <c r="BP655" i="1"/>
  <c r="BQ655" i="1"/>
  <c r="BR655" i="1"/>
  <c r="BS655" i="1"/>
  <c r="BT655" i="1"/>
  <c r="BU655" i="1"/>
  <c r="BV655" i="1"/>
  <c r="BW655" i="1"/>
  <c r="BX655" i="1"/>
  <c r="BY655" i="1"/>
  <c r="BZ655" i="1"/>
  <c r="CA655" i="1"/>
  <c r="CB655" i="1"/>
  <c r="CC655" i="1"/>
  <c r="CD655" i="1"/>
  <c r="CE655" i="1"/>
  <c r="CF655" i="1"/>
  <c r="CG655" i="1"/>
  <c r="CH655" i="1"/>
  <c r="CI655" i="1"/>
  <c r="CJ655" i="1"/>
  <c r="CK655" i="1"/>
  <c r="CL655" i="1"/>
  <c r="CM655" i="1"/>
  <c r="CN655" i="1"/>
  <c r="BN656" i="1"/>
  <c r="BO656" i="1"/>
  <c r="BP656" i="1"/>
  <c r="BQ656" i="1"/>
  <c r="BR656" i="1"/>
  <c r="BS656" i="1"/>
  <c r="BT656" i="1"/>
  <c r="BU656" i="1"/>
  <c r="BV656" i="1"/>
  <c r="BW656" i="1"/>
  <c r="BX656" i="1"/>
  <c r="BY656" i="1"/>
  <c r="BZ656" i="1"/>
  <c r="CA656" i="1"/>
  <c r="CB656" i="1"/>
  <c r="CC656" i="1"/>
  <c r="CD656" i="1"/>
  <c r="CE656" i="1"/>
  <c r="CF656" i="1"/>
  <c r="CG656" i="1"/>
  <c r="CH656" i="1"/>
  <c r="CI656" i="1"/>
  <c r="CJ656" i="1"/>
  <c r="CK656" i="1"/>
  <c r="CL656" i="1"/>
  <c r="CM656" i="1"/>
  <c r="CN656" i="1"/>
  <c r="BN657" i="1"/>
  <c r="BO657" i="1"/>
  <c r="BP657" i="1"/>
  <c r="BQ657" i="1"/>
  <c r="BR657" i="1"/>
  <c r="BS657" i="1"/>
  <c r="BT657" i="1"/>
  <c r="BU657" i="1"/>
  <c r="BV657" i="1"/>
  <c r="BW657" i="1"/>
  <c r="BX657" i="1"/>
  <c r="BY657" i="1"/>
  <c r="BZ657" i="1"/>
  <c r="CA657" i="1"/>
  <c r="CB657" i="1"/>
  <c r="CC657" i="1"/>
  <c r="CD657" i="1"/>
  <c r="CE657" i="1"/>
  <c r="CF657" i="1"/>
  <c r="CG657" i="1"/>
  <c r="CH657" i="1"/>
  <c r="CI657" i="1"/>
  <c r="CJ657" i="1"/>
  <c r="CK657" i="1"/>
  <c r="CL657" i="1"/>
  <c r="CM657" i="1"/>
  <c r="CN657" i="1"/>
  <c r="BN658" i="1"/>
  <c r="BO658" i="1"/>
  <c r="BP658" i="1"/>
  <c r="BQ658" i="1"/>
  <c r="BR658" i="1"/>
  <c r="BS658" i="1"/>
  <c r="BT658" i="1"/>
  <c r="BU658" i="1"/>
  <c r="BV658" i="1"/>
  <c r="BW658" i="1"/>
  <c r="BX658" i="1"/>
  <c r="BY658" i="1"/>
  <c r="BZ658" i="1"/>
  <c r="CA658" i="1"/>
  <c r="CB658" i="1"/>
  <c r="CC658" i="1"/>
  <c r="CD658" i="1"/>
  <c r="CE658" i="1"/>
  <c r="CF658" i="1"/>
  <c r="CG658" i="1"/>
  <c r="CH658" i="1"/>
  <c r="CI658" i="1"/>
  <c r="CJ658" i="1"/>
  <c r="CK658" i="1"/>
  <c r="CL658" i="1"/>
  <c r="CM658" i="1"/>
  <c r="CN658" i="1"/>
  <c r="BN659" i="1"/>
  <c r="BO659" i="1"/>
  <c r="BP659" i="1"/>
  <c r="BQ659" i="1"/>
  <c r="BR659" i="1"/>
  <c r="BS659" i="1"/>
  <c r="BT659" i="1"/>
  <c r="BU659" i="1"/>
  <c r="BV659" i="1"/>
  <c r="BW659" i="1"/>
  <c r="BX659" i="1"/>
  <c r="BY659" i="1"/>
  <c r="BZ659" i="1"/>
  <c r="CA659" i="1"/>
  <c r="CB659" i="1"/>
  <c r="CC659" i="1"/>
  <c r="CD659" i="1"/>
  <c r="CE659" i="1"/>
  <c r="CF659" i="1"/>
  <c r="CG659" i="1"/>
  <c r="CH659" i="1"/>
  <c r="CI659" i="1"/>
  <c r="CJ659" i="1"/>
  <c r="CK659" i="1"/>
  <c r="CL659" i="1"/>
  <c r="CM659" i="1"/>
  <c r="CN659" i="1"/>
  <c r="BN660" i="1"/>
  <c r="BO660" i="1"/>
  <c r="BP660" i="1"/>
  <c r="BQ660" i="1"/>
  <c r="BR660" i="1"/>
  <c r="BS660" i="1"/>
  <c r="BT660" i="1"/>
  <c r="BU660" i="1"/>
  <c r="BV660" i="1"/>
  <c r="BW660" i="1"/>
  <c r="BX660" i="1"/>
  <c r="BY660" i="1"/>
  <c r="BZ660" i="1"/>
  <c r="CA660" i="1"/>
  <c r="CB660" i="1"/>
  <c r="CC660" i="1"/>
  <c r="CD660" i="1"/>
  <c r="CE660" i="1"/>
  <c r="CF660" i="1"/>
  <c r="CG660" i="1"/>
  <c r="CH660" i="1"/>
  <c r="CI660" i="1"/>
  <c r="CJ660" i="1"/>
  <c r="CK660" i="1"/>
  <c r="CL660" i="1"/>
  <c r="CM660" i="1"/>
  <c r="CN660" i="1"/>
  <c r="BN661" i="1"/>
  <c r="BO661" i="1"/>
  <c r="BP661" i="1"/>
  <c r="BQ661" i="1"/>
  <c r="BR661" i="1"/>
  <c r="BS661" i="1"/>
  <c r="BT661" i="1"/>
  <c r="BU661" i="1"/>
  <c r="BV661" i="1"/>
  <c r="BW661" i="1"/>
  <c r="BX661" i="1"/>
  <c r="BY661" i="1"/>
  <c r="BZ661" i="1"/>
  <c r="CA661" i="1"/>
  <c r="CB661" i="1"/>
  <c r="CC661" i="1"/>
  <c r="CD661" i="1"/>
  <c r="CE661" i="1"/>
  <c r="CF661" i="1"/>
  <c r="CG661" i="1"/>
  <c r="CH661" i="1"/>
  <c r="CI661" i="1"/>
  <c r="CJ661" i="1"/>
  <c r="CK661" i="1"/>
  <c r="CL661" i="1"/>
  <c r="CM661" i="1"/>
  <c r="CN661" i="1"/>
  <c r="BN662" i="1"/>
  <c r="BO662" i="1"/>
  <c r="BP662" i="1"/>
  <c r="BQ662" i="1"/>
  <c r="BR662" i="1"/>
  <c r="BS662" i="1"/>
  <c r="BT662" i="1"/>
  <c r="BU662" i="1"/>
  <c r="BV662" i="1"/>
  <c r="BW662" i="1"/>
  <c r="BX662" i="1"/>
  <c r="BY662" i="1"/>
  <c r="BZ662" i="1"/>
  <c r="CA662" i="1"/>
  <c r="CB662" i="1"/>
  <c r="CC662" i="1"/>
  <c r="CD662" i="1"/>
  <c r="CE662" i="1"/>
  <c r="CF662" i="1"/>
  <c r="CG662" i="1"/>
  <c r="CH662" i="1"/>
  <c r="CI662" i="1"/>
  <c r="CJ662" i="1"/>
  <c r="CK662" i="1"/>
  <c r="CL662" i="1"/>
  <c r="CM662" i="1"/>
  <c r="CN662" i="1"/>
  <c r="BN663" i="1"/>
  <c r="BO663" i="1"/>
  <c r="BP663" i="1"/>
  <c r="BQ663" i="1"/>
  <c r="BR663" i="1"/>
  <c r="BS663" i="1"/>
  <c r="BT663" i="1"/>
  <c r="BU663" i="1"/>
  <c r="BV663" i="1"/>
  <c r="BW663" i="1"/>
  <c r="BX663" i="1"/>
  <c r="BY663" i="1"/>
  <c r="BZ663" i="1"/>
  <c r="CA663" i="1"/>
  <c r="CB663" i="1"/>
  <c r="CC663" i="1"/>
  <c r="CD663" i="1"/>
  <c r="CE663" i="1"/>
  <c r="CF663" i="1"/>
  <c r="CG663" i="1"/>
  <c r="CH663" i="1"/>
  <c r="CI663" i="1"/>
  <c r="CJ663" i="1"/>
  <c r="CK663" i="1"/>
  <c r="CL663" i="1"/>
  <c r="CM663" i="1"/>
  <c r="CN663" i="1"/>
  <c r="BN664" i="1"/>
  <c r="BO664" i="1"/>
  <c r="BP664" i="1"/>
  <c r="BQ664" i="1"/>
  <c r="BR664" i="1"/>
  <c r="BS664" i="1"/>
  <c r="BT664" i="1"/>
  <c r="BU664" i="1"/>
  <c r="BV664" i="1"/>
  <c r="BW664" i="1"/>
  <c r="BX664" i="1"/>
  <c r="BY664" i="1"/>
  <c r="BZ664" i="1"/>
  <c r="CA664" i="1"/>
  <c r="CB664" i="1"/>
  <c r="CC664" i="1"/>
  <c r="CD664" i="1"/>
  <c r="CE664" i="1"/>
  <c r="CF664" i="1"/>
  <c r="CG664" i="1"/>
  <c r="CH664" i="1"/>
  <c r="CI664" i="1"/>
  <c r="CJ664" i="1"/>
  <c r="CK664" i="1"/>
  <c r="CL664" i="1"/>
  <c r="CM664" i="1"/>
  <c r="CN664" i="1"/>
  <c r="BN665" i="1"/>
  <c r="BO665" i="1"/>
  <c r="BP665" i="1"/>
  <c r="BQ665" i="1"/>
  <c r="BR665" i="1"/>
  <c r="BS665" i="1"/>
  <c r="BT665" i="1"/>
  <c r="BU665" i="1"/>
  <c r="BV665" i="1"/>
  <c r="BW665" i="1"/>
  <c r="BX665" i="1"/>
  <c r="BY665" i="1"/>
  <c r="BZ665" i="1"/>
  <c r="CA665" i="1"/>
  <c r="CB665" i="1"/>
  <c r="CC665" i="1"/>
  <c r="CD665" i="1"/>
  <c r="CE665" i="1"/>
  <c r="CF665" i="1"/>
  <c r="CG665" i="1"/>
  <c r="CH665" i="1"/>
  <c r="CI665" i="1"/>
  <c r="CJ665" i="1"/>
  <c r="CK665" i="1"/>
  <c r="CL665" i="1"/>
  <c r="CM665" i="1"/>
  <c r="CN665" i="1"/>
  <c r="BN666" i="1"/>
  <c r="BO666" i="1"/>
  <c r="BP666" i="1"/>
  <c r="BQ666" i="1"/>
  <c r="BR666" i="1"/>
  <c r="BS666" i="1"/>
  <c r="BT666" i="1"/>
  <c r="BU666" i="1"/>
  <c r="BV666" i="1"/>
  <c r="BW666" i="1"/>
  <c r="BX666" i="1"/>
  <c r="BY666" i="1"/>
  <c r="BZ666" i="1"/>
  <c r="CA666" i="1"/>
  <c r="CB666" i="1"/>
  <c r="CC666" i="1"/>
  <c r="CD666" i="1"/>
  <c r="CE666" i="1"/>
  <c r="CF666" i="1"/>
  <c r="CG666" i="1"/>
  <c r="CH666" i="1"/>
  <c r="CI666" i="1"/>
  <c r="CJ666" i="1"/>
  <c r="CK666" i="1"/>
  <c r="CL666" i="1"/>
  <c r="CM666" i="1"/>
  <c r="CN666" i="1"/>
  <c r="BN667" i="1"/>
  <c r="BO667" i="1"/>
  <c r="BP667" i="1"/>
  <c r="BQ667" i="1"/>
  <c r="BR667" i="1"/>
  <c r="BS667" i="1"/>
  <c r="BT667" i="1"/>
  <c r="BU667" i="1"/>
  <c r="BV667" i="1"/>
  <c r="BW667" i="1"/>
  <c r="BX667" i="1"/>
  <c r="BY667" i="1"/>
  <c r="BZ667" i="1"/>
  <c r="CA667" i="1"/>
  <c r="CB667" i="1"/>
  <c r="CC667" i="1"/>
  <c r="CD667" i="1"/>
  <c r="CE667" i="1"/>
  <c r="CF667" i="1"/>
  <c r="CG667" i="1"/>
  <c r="CH667" i="1"/>
  <c r="CI667" i="1"/>
  <c r="CJ667" i="1"/>
  <c r="CK667" i="1"/>
  <c r="CL667" i="1"/>
  <c r="CM667" i="1"/>
  <c r="CN667" i="1"/>
  <c r="BN668" i="1"/>
  <c r="BO668" i="1"/>
  <c r="BP668" i="1"/>
  <c r="BQ668" i="1"/>
  <c r="BR668" i="1"/>
  <c r="BS668" i="1"/>
  <c r="BT668" i="1"/>
  <c r="BU668" i="1"/>
  <c r="BV668" i="1"/>
  <c r="BW668" i="1"/>
  <c r="BX668" i="1"/>
  <c r="BY668" i="1"/>
  <c r="BZ668" i="1"/>
  <c r="CA668" i="1"/>
  <c r="CB668" i="1"/>
  <c r="CC668" i="1"/>
  <c r="CD668" i="1"/>
  <c r="CE668" i="1"/>
  <c r="CF668" i="1"/>
  <c r="CG668" i="1"/>
  <c r="CH668" i="1"/>
  <c r="CI668" i="1"/>
  <c r="CJ668" i="1"/>
  <c r="CK668" i="1"/>
  <c r="CL668" i="1"/>
  <c r="CM668" i="1"/>
  <c r="CN668" i="1"/>
  <c r="BN669" i="1"/>
  <c r="BO669" i="1"/>
  <c r="BP669" i="1"/>
  <c r="BQ669" i="1"/>
  <c r="BR669" i="1"/>
  <c r="BS669" i="1"/>
  <c r="BT669" i="1"/>
  <c r="BU669" i="1"/>
  <c r="BV669" i="1"/>
  <c r="BW669" i="1"/>
  <c r="BX669" i="1"/>
  <c r="BY669" i="1"/>
  <c r="BZ669" i="1"/>
  <c r="CA669" i="1"/>
  <c r="CB669" i="1"/>
  <c r="CC669" i="1"/>
  <c r="CD669" i="1"/>
  <c r="CE669" i="1"/>
  <c r="CF669" i="1"/>
  <c r="CG669" i="1"/>
  <c r="CH669" i="1"/>
  <c r="CI669" i="1"/>
  <c r="CJ669" i="1"/>
  <c r="CK669" i="1"/>
  <c r="CL669" i="1"/>
  <c r="CM669" i="1"/>
  <c r="CN669" i="1"/>
  <c r="BN670" i="1"/>
  <c r="BO670" i="1"/>
  <c r="BP670" i="1"/>
  <c r="BQ670" i="1"/>
  <c r="BR670" i="1"/>
  <c r="BS670" i="1"/>
  <c r="BT670" i="1"/>
  <c r="BU670" i="1"/>
  <c r="BV670" i="1"/>
  <c r="BW670" i="1"/>
  <c r="BX670" i="1"/>
  <c r="BY670" i="1"/>
  <c r="BZ670" i="1"/>
  <c r="CA670" i="1"/>
  <c r="CB670" i="1"/>
  <c r="CC670" i="1"/>
  <c r="CD670" i="1"/>
  <c r="CE670" i="1"/>
  <c r="CF670" i="1"/>
  <c r="CG670" i="1"/>
  <c r="CH670" i="1"/>
  <c r="CI670" i="1"/>
  <c r="CJ670" i="1"/>
  <c r="CK670" i="1"/>
  <c r="CL670" i="1"/>
  <c r="CM670" i="1"/>
  <c r="CN670" i="1"/>
  <c r="BN671" i="1"/>
  <c r="BO671" i="1"/>
  <c r="BP671" i="1"/>
  <c r="BQ671" i="1"/>
  <c r="BR671" i="1"/>
  <c r="BS671" i="1"/>
  <c r="BT671" i="1"/>
  <c r="BU671" i="1"/>
  <c r="BV671" i="1"/>
  <c r="BW671" i="1"/>
  <c r="BX671" i="1"/>
  <c r="BY671" i="1"/>
  <c r="BZ671" i="1"/>
  <c r="CA671" i="1"/>
  <c r="CB671" i="1"/>
  <c r="CC671" i="1"/>
  <c r="CD671" i="1"/>
  <c r="CE671" i="1"/>
  <c r="CF671" i="1"/>
  <c r="CG671" i="1"/>
  <c r="CH671" i="1"/>
  <c r="CI671" i="1"/>
  <c r="CJ671" i="1"/>
  <c r="CK671" i="1"/>
  <c r="CL671" i="1"/>
  <c r="CM671" i="1"/>
  <c r="CN671" i="1"/>
  <c r="BN672" i="1"/>
  <c r="BO672" i="1"/>
  <c r="BP672" i="1"/>
  <c r="BQ672" i="1"/>
  <c r="BR672" i="1"/>
  <c r="BS672" i="1"/>
  <c r="BT672" i="1"/>
  <c r="BU672" i="1"/>
  <c r="BV672" i="1"/>
  <c r="BW672" i="1"/>
  <c r="BX672" i="1"/>
  <c r="BY672" i="1"/>
  <c r="BZ672" i="1"/>
  <c r="CA672" i="1"/>
  <c r="CB672" i="1"/>
  <c r="CC672" i="1"/>
  <c r="CD672" i="1"/>
  <c r="CE672" i="1"/>
  <c r="CF672" i="1"/>
  <c r="CG672" i="1"/>
  <c r="CH672" i="1"/>
  <c r="CI672" i="1"/>
  <c r="CJ672" i="1"/>
  <c r="CK672" i="1"/>
  <c r="CL672" i="1"/>
  <c r="CM672" i="1"/>
  <c r="CN672" i="1"/>
  <c r="BN673" i="1"/>
  <c r="BO673" i="1"/>
  <c r="BP673" i="1"/>
  <c r="BQ673" i="1"/>
  <c r="BR673" i="1"/>
  <c r="BS673" i="1"/>
  <c r="BT673" i="1"/>
  <c r="BU673" i="1"/>
  <c r="BV673" i="1"/>
  <c r="BW673" i="1"/>
  <c r="BX673" i="1"/>
  <c r="BY673" i="1"/>
  <c r="BZ673" i="1"/>
  <c r="CA673" i="1"/>
  <c r="CB673" i="1"/>
  <c r="CC673" i="1"/>
  <c r="CD673" i="1"/>
  <c r="CE673" i="1"/>
  <c r="CF673" i="1"/>
  <c r="CG673" i="1"/>
  <c r="CH673" i="1"/>
  <c r="CI673" i="1"/>
  <c r="CJ673" i="1"/>
  <c r="CK673" i="1"/>
  <c r="CL673" i="1"/>
  <c r="CM673" i="1"/>
  <c r="CN673" i="1"/>
  <c r="BN674" i="1"/>
  <c r="BO674" i="1"/>
  <c r="BP674" i="1"/>
  <c r="BQ674" i="1"/>
  <c r="BR674" i="1"/>
  <c r="BS674" i="1"/>
  <c r="BT674" i="1"/>
  <c r="BU674" i="1"/>
  <c r="BV674" i="1"/>
  <c r="BW674" i="1"/>
  <c r="BX674" i="1"/>
  <c r="BY674" i="1"/>
  <c r="BZ674" i="1"/>
  <c r="CA674" i="1"/>
  <c r="CB674" i="1"/>
  <c r="CC674" i="1"/>
  <c r="CD674" i="1"/>
  <c r="CE674" i="1"/>
  <c r="CF674" i="1"/>
  <c r="CG674" i="1"/>
  <c r="CH674" i="1"/>
  <c r="CI674" i="1"/>
  <c r="CJ674" i="1"/>
  <c r="CK674" i="1"/>
  <c r="CL674" i="1"/>
  <c r="CM674" i="1"/>
  <c r="CN674" i="1"/>
  <c r="BN675" i="1"/>
  <c r="BO675" i="1"/>
  <c r="BP675" i="1"/>
  <c r="BQ675" i="1"/>
  <c r="BR675" i="1"/>
  <c r="BS675" i="1"/>
  <c r="BT675" i="1"/>
  <c r="BU675" i="1"/>
  <c r="BV675" i="1"/>
  <c r="BW675" i="1"/>
  <c r="BX675" i="1"/>
  <c r="BY675" i="1"/>
  <c r="BZ675" i="1"/>
  <c r="CA675" i="1"/>
  <c r="CB675" i="1"/>
  <c r="CC675" i="1"/>
  <c r="CD675" i="1"/>
  <c r="CE675" i="1"/>
  <c r="CF675" i="1"/>
  <c r="CG675" i="1"/>
  <c r="CH675" i="1"/>
  <c r="CI675" i="1"/>
  <c r="CJ675" i="1"/>
  <c r="CK675" i="1"/>
  <c r="CL675" i="1"/>
  <c r="CM675" i="1"/>
  <c r="CN675" i="1"/>
  <c r="BN676" i="1"/>
  <c r="BO676" i="1"/>
  <c r="BP676" i="1"/>
  <c r="BQ676" i="1"/>
  <c r="BR676" i="1"/>
  <c r="BS676" i="1"/>
  <c r="BT676" i="1"/>
  <c r="BU676" i="1"/>
  <c r="BV676" i="1"/>
  <c r="BW676" i="1"/>
  <c r="BX676" i="1"/>
  <c r="BY676" i="1"/>
  <c r="BZ676" i="1"/>
  <c r="CA676" i="1"/>
  <c r="CB676" i="1"/>
  <c r="CC676" i="1"/>
  <c r="CD676" i="1"/>
  <c r="CE676" i="1"/>
  <c r="CF676" i="1"/>
  <c r="CG676" i="1"/>
  <c r="CH676" i="1"/>
  <c r="CI676" i="1"/>
  <c r="CJ676" i="1"/>
  <c r="CK676" i="1"/>
  <c r="CL676" i="1"/>
  <c r="CM676" i="1"/>
  <c r="CN676" i="1"/>
  <c r="BN677" i="1"/>
  <c r="BO677" i="1"/>
  <c r="BP677" i="1"/>
  <c r="BQ677" i="1"/>
  <c r="BR677" i="1"/>
  <c r="BS677" i="1"/>
  <c r="BT677" i="1"/>
  <c r="BU677" i="1"/>
  <c r="BV677" i="1"/>
  <c r="BW677" i="1"/>
  <c r="BX677" i="1"/>
  <c r="BY677" i="1"/>
  <c r="BZ677" i="1"/>
  <c r="CA677" i="1"/>
  <c r="CB677" i="1"/>
  <c r="CC677" i="1"/>
  <c r="CD677" i="1"/>
  <c r="CE677" i="1"/>
  <c r="CF677" i="1"/>
  <c r="CG677" i="1"/>
  <c r="CH677" i="1"/>
  <c r="CI677" i="1"/>
  <c r="CJ677" i="1"/>
  <c r="CK677" i="1"/>
  <c r="CL677" i="1"/>
  <c r="CM677" i="1"/>
  <c r="CN677" i="1"/>
  <c r="BN678" i="1"/>
  <c r="BO678" i="1"/>
  <c r="BP678" i="1"/>
  <c r="BQ678" i="1"/>
  <c r="BR678" i="1"/>
  <c r="BS678" i="1"/>
  <c r="BT678" i="1"/>
  <c r="BU678" i="1"/>
  <c r="BV678" i="1"/>
  <c r="BW678" i="1"/>
  <c r="BX678" i="1"/>
  <c r="BY678" i="1"/>
  <c r="BZ678" i="1"/>
  <c r="CA678" i="1"/>
  <c r="CB678" i="1"/>
  <c r="CC678" i="1"/>
  <c r="CD678" i="1"/>
  <c r="CE678" i="1"/>
  <c r="CF678" i="1"/>
  <c r="CG678" i="1"/>
  <c r="CH678" i="1"/>
  <c r="CI678" i="1"/>
  <c r="CJ678" i="1"/>
  <c r="CK678" i="1"/>
  <c r="CL678" i="1"/>
  <c r="CM678" i="1"/>
  <c r="CN678" i="1"/>
  <c r="BN679" i="1"/>
  <c r="BO679" i="1"/>
  <c r="BP679" i="1"/>
  <c r="BQ679" i="1"/>
  <c r="BR679" i="1"/>
  <c r="BS679" i="1"/>
  <c r="BT679" i="1"/>
  <c r="BU679" i="1"/>
  <c r="BV679" i="1"/>
  <c r="BW679" i="1"/>
  <c r="BX679" i="1"/>
  <c r="BY679" i="1"/>
  <c r="BZ679" i="1"/>
  <c r="CA679" i="1"/>
  <c r="CB679" i="1"/>
  <c r="CC679" i="1"/>
  <c r="CD679" i="1"/>
  <c r="CE679" i="1"/>
  <c r="CF679" i="1"/>
  <c r="CG679" i="1"/>
  <c r="CH679" i="1"/>
  <c r="CI679" i="1"/>
  <c r="CJ679" i="1"/>
  <c r="CK679" i="1"/>
  <c r="CL679" i="1"/>
  <c r="CM679" i="1"/>
  <c r="CN679" i="1"/>
  <c r="BN680" i="1"/>
  <c r="BO680" i="1"/>
  <c r="BP680" i="1"/>
  <c r="BQ680" i="1"/>
  <c r="BR680" i="1"/>
  <c r="BS680" i="1"/>
  <c r="BT680" i="1"/>
  <c r="BU680" i="1"/>
  <c r="BV680" i="1"/>
  <c r="BW680" i="1"/>
  <c r="BX680" i="1"/>
  <c r="BY680" i="1"/>
  <c r="BZ680" i="1"/>
  <c r="CA680" i="1"/>
  <c r="CB680" i="1"/>
  <c r="CC680" i="1"/>
  <c r="CD680" i="1"/>
  <c r="CE680" i="1"/>
  <c r="CF680" i="1"/>
  <c r="CG680" i="1"/>
  <c r="CH680" i="1"/>
  <c r="CI680" i="1"/>
  <c r="CJ680" i="1"/>
  <c r="CK680" i="1"/>
  <c r="CL680" i="1"/>
  <c r="CM680" i="1"/>
  <c r="CN680" i="1"/>
  <c r="BN681" i="1"/>
  <c r="BO681" i="1"/>
  <c r="BP681" i="1"/>
  <c r="BQ681" i="1"/>
  <c r="BR681" i="1"/>
  <c r="BS681" i="1"/>
  <c r="BT681" i="1"/>
  <c r="BU681" i="1"/>
  <c r="BV681" i="1"/>
  <c r="BW681" i="1"/>
  <c r="BX681" i="1"/>
  <c r="BY681" i="1"/>
  <c r="BZ681" i="1"/>
  <c r="CA681" i="1"/>
  <c r="CB681" i="1"/>
  <c r="CC681" i="1"/>
  <c r="CD681" i="1"/>
  <c r="CE681" i="1"/>
  <c r="CF681" i="1"/>
  <c r="CG681" i="1"/>
  <c r="CH681" i="1"/>
  <c r="CI681" i="1"/>
  <c r="CJ681" i="1"/>
  <c r="CK681" i="1"/>
  <c r="CL681" i="1"/>
  <c r="CM681" i="1"/>
  <c r="CN681" i="1"/>
  <c r="BN682" i="1"/>
  <c r="BO682" i="1"/>
  <c r="BP682" i="1"/>
  <c r="BQ682" i="1"/>
  <c r="BR682" i="1"/>
  <c r="BS682" i="1"/>
  <c r="BT682" i="1"/>
  <c r="BU682" i="1"/>
  <c r="BV682" i="1"/>
  <c r="BW682" i="1"/>
  <c r="BX682" i="1"/>
  <c r="BY682" i="1"/>
  <c r="BZ682" i="1"/>
  <c r="CA682" i="1"/>
  <c r="CB682" i="1"/>
  <c r="CC682" i="1"/>
  <c r="CD682" i="1"/>
  <c r="CE682" i="1"/>
  <c r="CF682" i="1"/>
  <c r="CG682" i="1"/>
  <c r="CH682" i="1"/>
  <c r="CI682" i="1"/>
  <c r="CJ682" i="1"/>
  <c r="CK682" i="1"/>
  <c r="CL682" i="1"/>
  <c r="CM682" i="1"/>
  <c r="CN682" i="1"/>
  <c r="BN683" i="1"/>
  <c r="BO683" i="1"/>
  <c r="BP683" i="1"/>
  <c r="BQ683" i="1"/>
  <c r="BR683" i="1"/>
  <c r="BS683" i="1"/>
  <c r="BT683" i="1"/>
  <c r="BU683" i="1"/>
  <c r="BV683" i="1"/>
  <c r="BW683" i="1"/>
  <c r="BX683" i="1"/>
  <c r="BY683" i="1"/>
  <c r="BZ683" i="1"/>
  <c r="CA683" i="1"/>
  <c r="CB683" i="1"/>
  <c r="CC683" i="1"/>
  <c r="CD683" i="1"/>
  <c r="CE683" i="1"/>
  <c r="CF683" i="1"/>
  <c r="CG683" i="1"/>
  <c r="CH683" i="1"/>
  <c r="CI683" i="1"/>
  <c r="CJ683" i="1"/>
  <c r="CK683" i="1"/>
  <c r="CL683" i="1"/>
  <c r="CM683" i="1"/>
  <c r="CN683" i="1"/>
  <c r="BN684" i="1"/>
  <c r="BO684" i="1"/>
  <c r="BP684" i="1"/>
  <c r="BQ684" i="1"/>
  <c r="BR684" i="1"/>
  <c r="BS684" i="1"/>
  <c r="BT684" i="1"/>
  <c r="BU684" i="1"/>
  <c r="BV684" i="1"/>
  <c r="BW684" i="1"/>
  <c r="BX684" i="1"/>
  <c r="BY684" i="1"/>
  <c r="BZ684" i="1"/>
  <c r="CA684" i="1"/>
  <c r="CB684" i="1"/>
  <c r="CC684" i="1"/>
  <c r="CD684" i="1"/>
  <c r="CE684" i="1"/>
  <c r="CF684" i="1"/>
  <c r="CG684" i="1"/>
  <c r="CH684" i="1"/>
  <c r="CI684" i="1"/>
  <c r="CJ684" i="1"/>
  <c r="CK684" i="1"/>
  <c r="CL684" i="1"/>
  <c r="CM684" i="1"/>
  <c r="CN684" i="1"/>
  <c r="BN685" i="1"/>
  <c r="BO685" i="1"/>
  <c r="BP685" i="1"/>
  <c r="BQ685" i="1"/>
  <c r="BR685" i="1"/>
  <c r="BS685" i="1"/>
  <c r="BT685" i="1"/>
  <c r="BU685" i="1"/>
  <c r="BV685" i="1"/>
  <c r="BW685" i="1"/>
  <c r="BX685" i="1"/>
  <c r="BY685" i="1"/>
  <c r="BZ685" i="1"/>
  <c r="CA685" i="1"/>
  <c r="CB685" i="1"/>
  <c r="CC685" i="1"/>
  <c r="CD685" i="1"/>
  <c r="CE685" i="1"/>
  <c r="CF685" i="1"/>
  <c r="CG685" i="1"/>
  <c r="CH685" i="1"/>
  <c r="CI685" i="1"/>
  <c r="CJ685" i="1"/>
  <c r="CK685" i="1"/>
  <c r="CL685" i="1"/>
  <c r="CM685" i="1"/>
  <c r="CN685" i="1"/>
  <c r="BN686" i="1"/>
  <c r="BO686" i="1"/>
  <c r="BP686" i="1"/>
  <c r="BQ686" i="1"/>
  <c r="BR686" i="1"/>
  <c r="BS686" i="1"/>
  <c r="BT686" i="1"/>
  <c r="BU686" i="1"/>
  <c r="BV686" i="1"/>
  <c r="BW686" i="1"/>
  <c r="BX686" i="1"/>
  <c r="BY686" i="1"/>
  <c r="BZ686" i="1"/>
  <c r="CA686" i="1"/>
  <c r="CB686" i="1"/>
  <c r="CC686" i="1"/>
  <c r="CD686" i="1"/>
  <c r="CE686" i="1"/>
  <c r="CF686" i="1"/>
  <c r="CG686" i="1"/>
  <c r="CH686" i="1"/>
  <c r="CI686" i="1"/>
  <c r="CJ686" i="1"/>
  <c r="CK686" i="1"/>
  <c r="CL686" i="1"/>
  <c r="CM686" i="1"/>
  <c r="CN686" i="1"/>
  <c r="BN687" i="1"/>
  <c r="BO687" i="1"/>
  <c r="BP687" i="1"/>
  <c r="BQ687" i="1"/>
  <c r="BR687" i="1"/>
  <c r="BS687" i="1"/>
  <c r="BT687" i="1"/>
  <c r="BU687" i="1"/>
  <c r="BV687" i="1"/>
  <c r="BW687" i="1"/>
  <c r="BX687" i="1"/>
  <c r="BY687" i="1"/>
  <c r="BZ687" i="1"/>
  <c r="CA687" i="1"/>
  <c r="CB687" i="1"/>
  <c r="CC687" i="1"/>
  <c r="CD687" i="1"/>
  <c r="CE687" i="1"/>
  <c r="CF687" i="1"/>
  <c r="CG687" i="1"/>
  <c r="CH687" i="1"/>
  <c r="CI687" i="1"/>
  <c r="CJ687" i="1"/>
  <c r="CK687" i="1"/>
  <c r="CL687" i="1"/>
  <c r="CM687" i="1"/>
  <c r="CN687" i="1"/>
  <c r="BN688" i="1"/>
  <c r="BO688" i="1"/>
  <c r="BP688" i="1"/>
  <c r="BQ688" i="1"/>
  <c r="BR688" i="1"/>
  <c r="BS688" i="1"/>
  <c r="BT688" i="1"/>
  <c r="BU688" i="1"/>
  <c r="BV688" i="1"/>
  <c r="BW688" i="1"/>
  <c r="BX688" i="1"/>
  <c r="BY688" i="1"/>
  <c r="BZ688" i="1"/>
  <c r="CA688" i="1"/>
  <c r="CB688" i="1"/>
  <c r="CC688" i="1"/>
  <c r="CD688" i="1"/>
  <c r="CE688" i="1"/>
  <c r="CF688" i="1"/>
  <c r="CG688" i="1"/>
  <c r="CH688" i="1"/>
  <c r="CI688" i="1"/>
  <c r="CJ688" i="1"/>
  <c r="CK688" i="1"/>
  <c r="CL688" i="1"/>
  <c r="CM688" i="1"/>
  <c r="CN688" i="1"/>
  <c r="BN689" i="1"/>
  <c r="BO689" i="1"/>
  <c r="BP689" i="1"/>
  <c r="BQ689" i="1"/>
  <c r="BR689" i="1"/>
  <c r="BS689" i="1"/>
  <c r="BT689" i="1"/>
  <c r="BU689" i="1"/>
  <c r="BV689" i="1"/>
  <c r="BW689" i="1"/>
  <c r="BX689" i="1"/>
  <c r="BY689" i="1"/>
  <c r="BZ689" i="1"/>
  <c r="CA689" i="1"/>
  <c r="CB689" i="1"/>
  <c r="CC689" i="1"/>
  <c r="CD689" i="1"/>
  <c r="CE689" i="1"/>
  <c r="CF689" i="1"/>
  <c r="CG689" i="1"/>
  <c r="CH689" i="1"/>
  <c r="CI689" i="1"/>
  <c r="CJ689" i="1"/>
  <c r="CK689" i="1"/>
  <c r="CL689" i="1"/>
  <c r="CM689" i="1"/>
  <c r="CN689" i="1"/>
  <c r="BN690" i="1"/>
  <c r="BO690" i="1"/>
  <c r="BP690" i="1"/>
  <c r="BQ690" i="1"/>
  <c r="BR690" i="1"/>
  <c r="BS690" i="1"/>
  <c r="BT690" i="1"/>
  <c r="BU690" i="1"/>
  <c r="BV690" i="1"/>
  <c r="BW690" i="1"/>
  <c r="BX690" i="1"/>
  <c r="BY690" i="1"/>
  <c r="BZ690" i="1"/>
  <c r="CA690" i="1"/>
  <c r="CB690" i="1"/>
  <c r="CC690" i="1"/>
  <c r="CD690" i="1"/>
  <c r="CE690" i="1"/>
  <c r="CF690" i="1"/>
  <c r="CG690" i="1"/>
  <c r="CH690" i="1"/>
  <c r="CI690" i="1"/>
  <c r="CJ690" i="1"/>
  <c r="CK690" i="1"/>
  <c r="CL690" i="1"/>
  <c r="CM690" i="1"/>
  <c r="CN690" i="1"/>
  <c r="BN691" i="1"/>
  <c r="BO691" i="1"/>
  <c r="BP691" i="1"/>
  <c r="BQ691" i="1"/>
  <c r="BR691" i="1"/>
  <c r="BS691" i="1"/>
  <c r="BT691" i="1"/>
  <c r="BU691" i="1"/>
  <c r="BV691" i="1"/>
  <c r="BW691" i="1"/>
  <c r="BX691" i="1"/>
  <c r="BY691" i="1"/>
  <c r="BZ691" i="1"/>
  <c r="CA691" i="1"/>
  <c r="CB691" i="1"/>
  <c r="CC691" i="1"/>
  <c r="CD691" i="1"/>
  <c r="CE691" i="1"/>
  <c r="CF691" i="1"/>
  <c r="CG691" i="1"/>
  <c r="CH691" i="1"/>
  <c r="CI691" i="1"/>
  <c r="CJ691" i="1"/>
  <c r="CK691" i="1"/>
  <c r="CL691" i="1"/>
  <c r="CM691" i="1"/>
  <c r="CN691" i="1"/>
  <c r="BN692" i="1"/>
  <c r="BO692" i="1"/>
  <c r="BP692" i="1"/>
  <c r="BQ692" i="1"/>
  <c r="BR692" i="1"/>
  <c r="BS692" i="1"/>
  <c r="BT692" i="1"/>
  <c r="BU692" i="1"/>
  <c r="BV692" i="1"/>
  <c r="BW692" i="1"/>
  <c r="BX692" i="1"/>
  <c r="BY692" i="1"/>
  <c r="BZ692" i="1"/>
  <c r="CA692" i="1"/>
  <c r="CB692" i="1"/>
  <c r="CC692" i="1"/>
  <c r="CD692" i="1"/>
  <c r="CE692" i="1"/>
  <c r="CF692" i="1"/>
  <c r="CG692" i="1"/>
  <c r="CH692" i="1"/>
  <c r="CI692" i="1"/>
  <c r="CJ692" i="1"/>
  <c r="CK692" i="1"/>
  <c r="CL692" i="1"/>
  <c r="CM692" i="1"/>
  <c r="CN692" i="1"/>
  <c r="BN693" i="1"/>
  <c r="BO693" i="1"/>
  <c r="BP693" i="1"/>
  <c r="BQ693" i="1"/>
  <c r="BR693" i="1"/>
  <c r="BS693" i="1"/>
  <c r="BT693" i="1"/>
  <c r="BU693" i="1"/>
  <c r="BV693" i="1"/>
  <c r="BW693" i="1"/>
  <c r="BX693" i="1"/>
  <c r="BY693" i="1"/>
  <c r="BZ693" i="1"/>
  <c r="CA693" i="1"/>
  <c r="CB693" i="1"/>
  <c r="CC693" i="1"/>
  <c r="CD693" i="1"/>
  <c r="CE693" i="1"/>
  <c r="CF693" i="1"/>
  <c r="CG693" i="1"/>
  <c r="CH693" i="1"/>
  <c r="CI693" i="1"/>
  <c r="CJ693" i="1"/>
  <c r="CK693" i="1"/>
  <c r="CL693" i="1"/>
  <c r="CM693" i="1"/>
  <c r="CN693" i="1"/>
  <c r="BN694" i="1"/>
  <c r="BO694" i="1"/>
  <c r="BP694" i="1"/>
  <c r="BQ694" i="1"/>
  <c r="BR694" i="1"/>
  <c r="BS694" i="1"/>
  <c r="BT694" i="1"/>
  <c r="BU694" i="1"/>
  <c r="BV694" i="1"/>
  <c r="BW694" i="1"/>
  <c r="BX694" i="1"/>
  <c r="BY694" i="1"/>
  <c r="BZ694" i="1"/>
  <c r="CA694" i="1"/>
  <c r="CB694" i="1"/>
  <c r="CC694" i="1"/>
  <c r="CD694" i="1"/>
  <c r="CE694" i="1"/>
  <c r="CF694" i="1"/>
  <c r="CG694" i="1"/>
  <c r="CH694" i="1"/>
  <c r="CI694" i="1"/>
  <c r="CJ694" i="1"/>
  <c r="CK694" i="1"/>
  <c r="CL694" i="1"/>
  <c r="CM694" i="1"/>
  <c r="CN694" i="1"/>
  <c r="BN695" i="1"/>
  <c r="BO695" i="1"/>
  <c r="BP695" i="1"/>
  <c r="BQ695" i="1"/>
  <c r="BR695" i="1"/>
  <c r="BS695" i="1"/>
  <c r="BT695" i="1"/>
  <c r="BU695" i="1"/>
  <c r="BV695" i="1"/>
  <c r="BW695" i="1"/>
  <c r="BX695" i="1"/>
  <c r="BY695" i="1"/>
  <c r="BZ695" i="1"/>
  <c r="CA695" i="1"/>
  <c r="CB695" i="1"/>
  <c r="CC695" i="1"/>
  <c r="CD695" i="1"/>
  <c r="CE695" i="1"/>
  <c r="CF695" i="1"/>
  <c r="CG695" i="1"/>
  <c r="CH695" i="1"/>
  <c r="CI695" i="1"/>
  <c r="CJ695" i="1"/>
  <c r="CK695" i="1"/>
  <c r="CL695" i="1"/>
  <c r="CM695" i="1"/>
  <c r="CN695" i="1"/>
  <c r="BN696" i="1"/>
  <c r="BO696" i="1"/>
  <c r="BP696" i="1"/>
  <c r="BQ696" i="1"/>
  <c r="BR696" i="1"/>
  <c r="BS696" i="1"/>
  <c r="BT696" i="1"/>
  <c r="BU696" i="1"/>
  <c r="BV696" i="1"/>
  <c r="BW696" i="1"/>
  <c r="BX696" i="1"/>
  <c r="BY696" i="1"/>
  <c r="BZ696" i="1"/>
  <c r="CA696" i="1"/>
  <c r="CB696" i="1"/>
  <c r="CC696" i="1"/>
  <c r="CD696" i="1"/>
  <c r="CE696" i="1"/>
  <c r="CF696" i="1"/>
  <c r="CG696" i="1"/>
  <c r="CH696" i="1"/>
  <c r="CI696" i="1"/>
  <c r="CJ696" i="1"/>
  <c r="CK696" i="1"/>
  <c r="CL696" i="1"/>
  <c r="CM696" i="1"/>
  <c r="CN696" i="1"/>
  <c r="BN697" i="1"/>
  <c r="BO697" i="1"/>
  <c r="BP697" i="1"/>
  <c r="BQ697" i="1"/>
  <c r="BR697" i="1"/>
  <c r="BS697" i="1"/>
  <c r="BT697" i="1"/>
  <c r="BU697" i="1"/>
  <c r="BV697" i="1"/>
  <c r="BW697" i="1"/>
  <c r="BX697" i="1"/>
  <c r="BY697" i="1"/>
  <c r="BZ697" i="1"/>
  <c r="CA697" i="1"/>
  <c r="CB697" i="1"/>
  <c r="CC697" i="1"/>
  <c r="CD697" i="1"/>
  <c r="CE697" i="1"/>
  <c r="CF697" i="1"/>
  <c r="CG697" i="1"/>
  <c r="CH697" i="1"/>
  <c r="CI697" i="1"/>
  <c r="CJ697" i="1"/>
  <c r="CK697" i="1"/>
  <c r="CL697" i="1"/>
  <c r="CM697" i="1"/>
  <c r="CN697" i="1"/>
  <c r="BN698" i="1"/>
  <c r="BO698" i="1"/>
  <c r="BP698" i="1"/>
  <c r="BQ698" i="1"/>
  <c r="BR698" i="1"/>
  <c r="BS698" i="1"/>
  <c r="BT698" i="1"/>
  <c r="BU698" i="1"/>
  <c r="BV698" i="1"/>
  <c r="BW698" i="1"/>
  <c r="BX698" i="1"/>
  <c r="BY698" i="1"/>
  <c r="BZ698" i="1"/>
  <c r="CA698" i="1"/>
  <c r="CB698" i="1"/>
  <c r="CC698" i="1"/>
  <c r="CD698" i="1"/>
  <c r="CE698" i="1"/>
  <c r="CF698" i="1"/>
  <c r="CG698" i="1"/>
  <c r="CH698" i="1"/>
  <c r="CI698" i="1"/>
  <c r="CJ698" i="1"/>
  <c r="CK698" i="1"/>
  <c r="CL698" i="1"/>
  <c r="CM698" i="1"/>
  <c r="CN698" i="1"/>
  <c r="BN699" i="1"/>
  <c r="BO699" i="1"/>
  <c r="BP699" i="1"/>
  <c r="BQ699" i="1"/>
  <c r="BR699" i="1"/>
  <c r="BS699" i="1"/>
  <c r="BT699" i="1"/>
  <c r="BU699" i="1"/>
  <c r="BV699" i="1"/>
  <c r="BW699" i="1"/>
  <c r="BX699" i="1"/>
  <c r="BY699" i="1"/>
  <c r="BZ699" i="1"/>
  <c r="CA699" i="1"/>
  <c r="CB699" i="1"/>
  <c r="CC699" i="1"/>
  <c r="CD699" i="1"/>
  <c r="CE699" i="1"/>
  <c r="CF699" i="1"/>
  <c r="CG699" i="1"/>
  <c r="CH699" i="1"/>
  <c r="CI699" i="1"/>
  <c r="CJ699" i="1"/>
  <c r="CK699" i="1"/>
  <c r="CL699" i="1"/>
  <c r="CM699" i="1"/>
  <c r="CN699" i="1"/>
  <c r="BN700" i="1"/>
  <c r="BO700" i="1"/>
  <c r="BP700" i="1"/>
  <c r="BQ700" i="1"/>
  <c r="BR700" i="1"/>
  <c r="BS700" i="1"/>
  <c r="BT700" i="1"/>
  <c r="BU700" i="1"/>
  <c r="BV700" i="1"/>
  <c r="BW700" i="1"/>
  <c r="BX700" i="1"/>
  <c r="BY700" i="1"/>
  <c r="BZ700" i="1"/>
  <c r="CA700" i="1"/>
  <c r="CB700" i="1"/>
  <c r="CC700" i="1"/>
  <c r="CD700" i="1"/>
  <c r="CE700" i="1"/>
  <c r="CF700" i="1"/>
  <c r="CG700" i="1"/>
  <c r="CH700" i="1"/>
  <c r="CI700" i="1"/>
  <c r="CJ700" i="1"/>
  <c r="CK700" i="1"/>
  <c r="CL700" i="1"/>
  <c r="CM700" i="1"/>
  <c r="CN700" i="1"/>
  <c r="BN701" i="1"/>
  <c r="BO701" i="1"/>
  <c r="BP701" i="1"/>
  <c r="BQ701" i="1"/>
  <c r="BR701" i="1"/>
  <c r="BS701" i="1"/>
  <c r="BT701" i="1"/>
  <c r="BU701" i="1"/>
  <c r="BV701" i="1"/>
  <c r="BW701" i="1"/>
  <c r="BX701" i="1"/>
  <c r="BY701" i="1"/>
  <c r="BZ701" i="1"/>
  <c r="CA701" i="1"/>
  <c r="CB701" i="1"/>
  <c r="CC701" i="1"/>
  <c r="CD701" i="1"/>
  <c r="CE701" i="1"/>
  <c r="CF701" i="1"/>
  <c r="CG701" i="1"/>
  <c r="CH701" i="1"/>
  <c r="CI701" i="1"/>
  <c r="CJ701" i="1"/>
  <c r="CK701" i="1"/>
  <c r="CL701" i="1"/>
  <c r="CM701" i="1"/>
  <c r="CN701" i="1"/>
  <c r="BN702" i="1"/>
  <c r="BO702" i="1"/>
  <c r="BP702" i="1"/>
  <c r="BQ702" i="1"/>
  <c r="BR702" i="1"/>
  <c r="BS702" i="1"/>
  <c r="BT702" i="1"/>
  <c r="BU702" i="1"/>
  <c r="BV702" i="1"/>
  <c r="BW702" i="1"/>
  <c r="BX702" i="1"/>
  <c r="BY702" i="1"/>
  <c r="BZ702" i="1"/>
  <c r="CA702" i="1"/>
  <c r="CB702" i="1"/>
  <c r="CC702" i="1"/>
  <c r="CD702" i="1"/>
  <c r="CE702" i="1"/>
  <c r="CF702" i="1"/>
  <c r="CG702" i="1"/>
  <c r="CH702" i="1"/>
  <c r="CI702" i="1"/>
  <c r="CJ702" i="1"/>
  <c r="CK702" i="1"/>
  <c r="CL702" i="1"/>
  <c r="CM702" i="1"/>
  <c r="CN702" i="1"/>
  <c r="BN703" i="1"/>
  <c r="BO703" i="1"/>
  <c r="BP703" i="1"/>
  <c r="BQ703" i="1"/>
  <c r="BR703" i="1"/>
  <c r="BS703" i="1"/>
  <c r="BT703" i="1"/>
  <c r="BU703" i="1"/>
  <c r="BV703" i="1"/>
  <c r="BW703" i="1"/>
  <c r="BX703" i="1"/>
  <c r="BY703" i="1"/>
  <c r="BZ703" i="1"/>
  <c r="CA703" i="1"/>
  <c r="CB703" i="1"/>
  <c r="CC703" i="1"/>
  <c r="CD703" i="1"/>
  <c r="CE703" i="1"/>
  <c r="CF703" i="1"/>
  <c r="CG703" i="1"/>
  <c r="CH703" i="1"/>
  <c r="CI703" i="1"/>
  <c r="CJ703" i="1"/>
  <c r="CK703" i="1"/>
  <c r="CL703" i="1"/>
  <c r="CM703" i="1"/>
  <c r="CN703" i="1"/>
  <c r="BN704" i="1"/>
  <c r="BO704" i="1"/>
  <c r="BP704" i="1"/>
  <c r="BQ704" i="1"/>
  <c r="BR704" i="1"/>
  <c r="BS704" i="1"/>
  <c r="BT704" i="1"/>
  <c r="BU704" i="1"/>
  <c r="BV704" i="1"/>
  <c r="BW704" i="1"/>
  <c r="BX704" i="1"/>
  <c r="BY704" i="1"/>
  <c r="BZ704" i="1"/>
  <c r="CA704" i="1"/>
  <c r="CB704" i="1"/>
  <c r="CC704" i="1"/>
  <c r="CD704" i="1"/>
  <c r="CE704" i="1"/>
  <c r="CF704" i="1"/>
  <c r="CG704" i="1"/>
  <c r="CH704" i="1"/>
  <c r="CI704" i="1"/>
  <c r="CJ704" i="1"/>
  <c r="CK704" i="1"/>
  <c r="CL704" i="1"/>
  <c r="CM704" i="1"/>
  <c r="CN704" i="1"/>
  <c r="BN705" i="1"/>
  <c r="BO705" i="1"/>
  <c r="BP705" i="1"/>
  <c r="BQ705" i="1"/>
  <c r="BR705" i="1"/>
  <c r="BS705" i="1"/>
  <c r="BT705" i="1"/>
  <c r="BU705" i="1"/>
  <c r="BV705" i="1"/>
  <c r="BW705" i="1"/>
  <c r="BX705" i="1"/>
  <c r="BY705" i="1"/>
  <c r="BZ705" i="1"/>
  <c r="CA705" i="1"/>
  <c r="CB705" i="1"/>
  <c r="CC705" i="1"/>
  <c r="CD705" i="1"/>
  <c r="CE705" i="1"/>
  <c r="CF705" i="1"/>
  <c r="CG705" i="1"/>
  <c r="CH705" i="1"/>
  <c r="CI705" i="1"/>
  <c r="CJ705" i="1"/>
  <c r="CK705" i="1"/>
  <c r="CL705" i="1"/>
  <c r="CM705" i="1"/>
  <c r="CN705" i="1"/>
  <c r="BN706" i="1"/>
  <c r="BO706" i="1"/>
  <c r="BP706" i="1"/>
  <c r="BQ706" i="1"/>
  <c r="BR706" i="1"/>
  <c r="BS706" i="1"/>
  <c r="BT706" i="1"/>
  <c r="BU706" i="1"/>
  <c r="BV706" i="1"/>
  <c r="BW706" i="1"/>
  <c r="BX706" i="1"/>
  <c r="BY706" i="1"/>
  <c r="BZ706" i="1"/>
  <c r="CA706" i="1"/>
  <c r="CB706" i="1"/>
  <c r="CC706" i="1"/>
  <c r="CD706" i="1"/>
  <c r="CE706" i="1"/>
  <c r="CF706" i="1"/>
  <c r="CG706" i="1"/>
  <c r="CH706" i="1"/>
  <c r="CI706" i="1"/>
  <c r="CJ706" i="1"/>
  <c r="CK706" i="1"/>
  <c r="CL706" i="1"/>
  <c r="CM706" i="1"/>
  <c r="CN706" i="1"/>
  <c r="BN707" i="1"/>
  <c r="BO707" i="1"/>
  <c r="BP707" i="1"/>
  <c r="BQ707" i="1"/>
  <c r="BR707" i="1"/>
  <c r="BS707" i="1"/>
  <c r="BT707" i="1"/>
  <c r="BU707" i="1"/>
  <c r="BV707" i="1"/>
  <c r="BW707" i="1"/>
  <c r="BX707" i="1"/>
  <c r="BY707" i="1"/>
  <c r="BZ707" i="1"/>
  <c r="CA707" i="1"/>
  <c r="CB707" i="1"/>
  <c r="CC707" i="1"/>
  <c r="CD707" i="1"/>
  <c r="CE707" i="1"/>
  <c r="CF707" i="1"/>
  <c r="CG707" i="1"/>
  <c r="CH707" i="1"/>
  <c r="CI707" i="1"/>
  <c r="CJ707" i="1"/>
  <c r="CK707" i="1"/>
  <c r="CL707" i="1"/>
  <c r="CM707" i="1"/>
  <c r="CN707" i="1"/>
  <c r="BN708" i="1"/>
  <c r="BO708" i="1"/>
  <c r="BP708" i="1"/>
  <c r="BQ708" i="1"/>
  <c r="BR708" i="1"/>
  <c r="BS708" i="1"/>
  <c r="BT708" i="1"/>
  <c r="BU708" i="1"/>
  <c r="BV708" i="1"/>
  <c r="BW708" i="1"/>
  <c r="BX708" i="1"/>
  <c r="BY708" i="1"/>
  <c r="BZ708" i="1"/>
  <c r="CA708" i="1"/>
  <c r="CB708" i="1"/>
  <c r="CC708" i="1"/>
  <c r="CD708" i="1"/>
  <c r="CE708" i="1"/>
  <c r="CF708" i="1"/>
  <c r="CG708" i="1"/>
  <c r="CH708" i="1"/>
  <c r="CI708" i="1"/>
  <c r="CJ708" i="1"/>
  <c r="CK708" i="1"/>
  <c r="CL708" i="1"/>
  <c r="CM708" i="1"/>
  <c r="CN708" i="1"/>
  <c r="BN709" i="1"/>
  <c r="BO709" i="1"/>
  <c r="BP709" i="1"/>
  <c r="BQ709" i="1"/>
  <c r="BR709" i="1"/>
  <c r="BS709" i="1"/>
  <c r="BT709" i="1"/>
  <c r="BU709" i="1"/>
  <c r="BV709" i="1"/>
  <c r="BW709" i="1"/>
  <c r="BX709" i="1"/>
  <c r="BY709" i="1"/>
  <c r="BZ709" i="1"/>
  <c r="CA709" i="1"/>
  <c r="CB709" i="1"/>
  <c r="CC709" i="1"/>
  <c r="CD709" i="1"/>
  <c r="CE709" i="1"/>
  <c r="CF709" i="1"/>
  <c r="CG709" i="1"/>
  <c r="CH709" i="1"/>
  <c r="CI709" i="1"/>
  <c r="CJ709" i="1"/>
  <c r="CK709" i="1"/>
  <c r="CL709" i="1"/>
  <c r="CM709" i="1"/>
  <c r="CN709" i="1"/>
  <c r="BN710" i="1"/>
  <c r="BO710" i="1"/>
  <c r="BP710" i="1"/>
  <c r="BQ710" i="1"/>
  <c r="BR710" i="1"/>
  <c r="BS710" i="1"/>
  <c r="BT710" i="1"/>
  <c r="BU710" i="1"/>
  <c r="BV710" i="1"/>
  <c r="BW710" i="1"/>
  <c r="BX710" i="1"/>
  <c r="BY710" i="1"/>
  <c r="BZ710" i="1"/>
  <c r="CA710" i="1"/>
  <c r="CB710" i="1"/>
  <c r="CC710" i="1"/>
  <c r="CD710" i="1"/>
  <c r="CE710" i="1"/>
  <c r="CF710" i="1"/>
  <c r="CG710" i="1"/>
  <c r="CH710" i="1"/>
  <c r="CI710" i="1"/>
  <c r="CJ710" i="1"/>
  <c r="CK710" i="1"/>
  <c r="CL710" i="1"/>
  <c r="CM710" i="1"/>
  <c r="CN710" i="1"/>
  <c r="BN711" i="1"/>
  <c r="BO711" i="1"/>
  <c r="BP711" i="1"/>
  <c r="BQ711" i="1"/>
  <c r="BR711" i="1"/>
  <c r="BS711" i="1"/>
  <c r="BT711" i="1"/>
  <c r="BU711" i="1"/>
  <c r="BV711" i="1"/>
  <c r="BW711" i="1"/>
  <c r="BX711" i="1"/>
  <c r="BY711" i="1"/>
  <c r="BZ711" i="1"/>
  <c r="CA711" i="1"/>
  <c r="CB711" i="1"/>
  <c r="CC711" i="1"/>
  <c r="CD711" i="1"/>
  <c r="CE711" i="1"/>
  <c r="CF711" i="1"/>
  <c r="CG711" i="1"/>
  <c r="CH711" i="1"/>
  <c r="CI711" i="1"/>
  <c r="CJ711" i="1"/>
  <c r="CK711" i="1"/>
  <c r="CL711" i="1"/>
  <c r="CM711" i="1"/>
  <c r="CN711" i="1"/>
  <c r="BN712" i="1"/>
  <c r="BO712" i="1"/>
  <c r="BP712" i="1"/>
  <c r="BQ712" i="1"/>
  <c r="BR712" i="1"/>
  <c r="BS712" i="1"/>
  <c r="BT712" i="1"/>
  <c r="BU712" i="1"/>
  <c r="BV712" i="1"/>
  <c r="BW712" i="1"/>
  <c r="BX712" i="1"/>
  <c r="BY712" i="1"/>
  <c r="BZ712" i="1"/>
  <c r="CA712" i="1"/>
  <c r="CB712" i="1"/>
  <c r="CC712" i="1"/>
  <c r="CD712" i="1"/>
  <c r="CE712" i="1"/>
  <c r="CF712" i="1"/>
  <c r="CG712" i="1"/>
  <c r="CH712" i="1"/>
  <c r="CI712" i="1"/>
  <c r="CJ712" i="1"/>
  <c r="CK712" i="1"/>
  <c r="CL712" i="1"/>
  <c r="CM712" i="1"/>
  <c r="CN712" i="1"/>
  <c r="BN713" i="1"/>
  <c r="BO713" i="1"/>
  <c r="BP713" i="1"/>
  <c r="BQ713" i="1"/>
  <c r="BR713" i="1"/>
  <c r="BS713" i="1"/>
  <c r="BT713" i="1"/>
  <c r="BU713" i="1"/>
  <c r="BV713" i="1"/>
  <c r="BW713" i="1"/>
  <c r="BX713" i="1"/>
  <c r="BY713" i="1"/>
  <c r="BZ713" i="1"/>
  <c r="CA713" i="1"/>
  <c r="CB713" i="1"/>
  <c r="CC713" i="1"/>
  <c r="CD713" i="1"/>
  <c r="CE713" i="1"/>
  <c r="CF713" i="1"/>
  <c r="CG713" i="1"/>
  <c r="CH713" i="1"/>
  <c r="CI713" i="1"/>
  <c r="CJ713" i="1"/>
  <c r="CK713" i="1"/>
  <c r="CL713" i="1"/>
  <c r="CM713" i="1"/>
  <c r="CN713" i="1"/>
  <c r="BN714" i="1"/>
  <c r="BO714" i="1"/>
  <c r="BP714" i="1"/>
  <c r="BQ714" i="1"/>
  <c r="BR714" i="1"/>
  <c r="BS714" i="1"/>
  <c r="BT714" i="1"/>
  <c r="BU714" i="1"/>
  <c r="BV714" i="1"/>
  <c r="BW714" i="1"/>
  <c r="BX714" i="1"/>
  <c r="BY714" i="1"/>
  <c r="BZ714" i="1"/>
  <c r="CA714" i="1"/>
  <c r="CB714" i="1"/>
  <c r="CC714" i="1"/>
  <c r="CD714" i="1"/>
  <c r="CE714" i="1"/>
  <c r="CF714" i="1"/>
  <c r="CG714" i="1"/>
  <c r="CH714" i="1"/>
  <c r="CI714" i="1"/>
  <c r="CJ714" i="1"/>
  <c r="CK714" i="1"/>
  <c r="CL714" i="1"/>
  <c r="CM714" i="1"/>
  <c r="CN714" i="1"/>
  <c r="BN715" i="1"/>
  <c r="BO715" i="1"/>
  <c r="BP715" i="1"/>
  <c r="BQ715" i="1"/>
  <c r="BR715" i="1"/>
  <c r="BS715" i="1"/>
  <c r="BT715" i="1"/>
  <c r="BU715" i="1"/>
  <c r="BV715" i="1"/>
  <c r="BW715" i="1"/>
  <c r="BX715" i="1"/>
  <c r="BY715" i="1"/>
  <c r="BZ715" i="1"/>
  <c r="CA715" i="1"/>
  <c r="CB715" i="1"/>
  <c r="CC715" i="1"/>
  <c r="CD715" i="1"/>
  <c r="CE715" i="1"/>
  <c r="CF715" i="1"/>
  <c r="CG715" i="1"/>
  <c r="CH715" i="1"/>
  <c r="CI715" i="1"/>
  <c r="CJ715" i="1"/>
  <c r="CK715" i="1"/>
  <c r="CL715" i="1"/>
  <c r="CM715" i="1"/>
  <c r="CN715" i="1"/>
  <c r="BN716" i="1"/>
  <c r="BO716" i="1"/>
  <c r="BP716" i="1"/>
  <c r="BQ716" i="1"/>
  <c r="BR716" i="1"/>
  <c r="BS716" i="1"/>
  <c r="BT716" i="1"/>
  <c r="BU716" i="1"/>
  <c r="BV716" i="1"/>
  <c r="BW716" i="1"/>
  <c r="BX716" i="1"/>
  <c r="BY716" i="1"/>
  <c r="BZ716" i="1"/>
  <c r="CA716" i="1"/>
  <c r="CB716" i="1"/>
  <c r="CC716" i="1"/>
  <c r="CD716" i="1"/>
  <c r="CE716" i="1"/>
  <c r="CF716" i="1"/>
  <c r="CG716" i="1"/>
  <c r="CH716" i="1"/>
  <c r="CI716" i="1"/>
  <c r="CJ716" i="1"/>
  <c r="CK716" i="1"/>
  <c r="CL716" i="1"/>
  <c r="CM716" i="1"/>
  <c r="CN716" i="1"/>
  <c r="BN717" i="1"/>
  <c r="BO717" i="1"/>
  <c r="BP717" i="1"/>
  <c r="BQ717" i="1"/>
  <c r="BR717" i="1"/>
  <c r="BS717" i="1"/>
  <c r="BT717" i="1"/>
  <c r="BU717" i="1"/>
  <c r="BV717" i="1"/>
  <c r="BW717" i="1"/>
  <c r="BX717" i="1"/>
  <c r="BY717" i="1"/>
  <c r="BZ717" i="1"/>
  <c r="CA717" i="1"/>
  <c r="CB717" i="1"/>
  <c r="CC717" i="1"/>
  <c r="CD717" i="1"/>
  <c r="CE717" i="1"/>
  <c r="CF717" i="1"/>
  <c r="CG717" i="1"/>
  <c r="CH717" i="1"/>
  <c r="CI717" i="1"/>
  <c r="CJ717" i="1"/>
  <c r="CK717" i="1"/>
  <c r="CL717" i="1"/>
  <c r="CM717" i="1"/>
  <c r="CN717" i="1"/>
  <c r="BN718" i="1"/>
  <c r="BO718" i="1"/>
  <c r="BP718" i="1"/>
  <c r="BQ718" i="1"/>
  <c r="BR718" i="1"/>
  <c r="BS718" i="1"/>
  <c r="BT718" i="1"/>
  <c r="BU718" i="1"/>
  <c r="BV718" i="1"/>
  <c r="BW718" i="1"/>
  <c r="BX718" i="1"/>
  <c r="BY718" i="1"/>
  <c r="BZ718" i="1"/>
  <c r="CA718" i="1"/>
  <c r="CB718" i="1"/>
  <c r="CC718" i="1"/>
  <c r="CD718" i="1"/>
  <c r="CE718" i="1"/>
  <c r="CF718" i="1"/>
  <c r="CG718" i="1"/>
  <c r="CH718" i="1"/>
  <c r="CI718" i="1"/>
  <c r="CJ718" i="1"/>
  <c r="CK718" i="1"/>
  <c r="CL718" i="1"/>
  <c r="CM718" i="1"/>
  <c r="CN718" i="1"/>
  <c r="BN719" i="1"/>
  <c r="BO719" i="1"/>
  <c r="BP719" i="1"/>
  <c r="BQ719" i="1"/>
  <c r="BR719" i="1"/>
  <c r="BS719" i="1"/>
  <c r="BT719" i="1"/>
  <c r="BU719" i="1"/>
  <c r="BV719" i="1"/>
  <c r="BW719" i="1"/>
  <c r="BX719" i="1"/>
  <c r="BY719" i="1"/>
  <c r="BZ719" i="1"/>
  <c r="CA719" i="1"/>
  <c r="CB719" i="1"/>
  <c r="CC719" i="1"/>
  <c r="CD719" i="1"/>
  <c r="CE719" i="1"/>
  <c r="CF719" i="1"/>
  <c r="CG719" i="1"/>
  <c r="CH719" i="1"/>
  <c r="CI719" i="1"/>
  <c r="CJ719" i="1"/>
  <c r="CK719" i="1"/>
  <c r="CL719" i="1"/>
  <c r="CM719" i="1"/>
  <c r="CN719" i="1"/>
  <c r="BN720" i="1"/>
  <c r="BO720" i="1"/>
  <c r="BP720" i="1"/>
  <c r="BQ720" i="1"/>
  <c r="BR720" i="1"/>
  <c r="BS720" i="1"/>
  <c r="BT720" i="1"/>
  <c r="BU720" i="1"/>
  <c r="BV720" i="1"/>
  <c r="BW720" i="1"/>
  <c r="BX720" i="1"/>
  <c r="BY720" i="1"/>
  <c r="BZ720" i="1"/>
  <c r="CA720" i="1"/>
  <c r="CB720" i="1"/>
  <c r="CC720" i="1"/>
  <c r="CD720" i="1"/>
  <c r="CE720" i="1"/>
  <c r="CF720" i="1"/>
  <c r="CG720" i="1"/>
  <c r="CH720" i="1"/>
  <c r="CI720" i="1"/>
  <c r="CJ720" i="1"/>
  <c r="CK720" i="1"/>
  <c r="CL720" i="1"/>
  <c r="CM720" i="1"/>
  <c r="CN720" i="1"/>
  <c r="BN721" i="1"/>
  <c r="BO721" i="1"/>
  <c r="BP721" i="1"/>
  <c r="BQ721" i="1"/>
  <c r="BR721" i="1"/>
  <c r="BS721" i="1"/>
  <c r="BT721" i="1"/>
  <c r="BU721" i="1"/>
  <c r="BV721" i="1"/>
  <c r="BW721" i="1"/>
  <c r="BX721" i="1"/>
  <c r="BY721" i="1"/>
  <c r="BZ721" i="1"/>
  <c r="CA721" i="1"/>
  <c r="CB721" i="1"/>
  <c r="CC721" i="1"/>
  <c r="CD721" i="1"/>
  <c r="CE721" i="1"/>
  <c r="CF721" i="1"/>
  <c r="CG721" i="1"/>
  <c r="CH721" i="1"/>
  <c r="CI721" i="1"/>
  <c r="CJ721" i="1"/>
  <c r="CK721" i="1"/>
  <c r="CL721" i="1"/>
  <c r="CM721" i="1"/>
  <c r="CN721" i="1"/>
  <c r="BN722" i="1"/>
  <c r="BO722" i="1"/>
  <c r="BP722" i="1"/>
  <c r="BQ722" i="1"/>
  <c r="BR722" i="1"/>
  <c r="BS722" i="1"/>
  <c r="BT722" i="1"/>
  <c r="BU722" i="1"/>
  <c r="BV722" i="1"/>
  <c r="BW722" i="1"/>
  <c r="BX722" i="1"/>
  <c r="BY722" i="1"/>
  <c r="BZ722" i="1"/>
  <c r="CA722" i="1"/>
  <c r="CB722" i="1"/>
  <c r="CC722" i="1"/>
  <c r="CD722" i="1"/>
  <c r="CE722" i="1"/>
  <c r="CF722" i="1"/>
  <c r="CG722" i="1"/>
  <c r="CH722" i="1"/>
  <c r="CI722" i="1"/>
  <c r="CJ722" i="1"/>
  <c r="CK722" i="1"/>
  <c r="CL722" i="1"/>
  <c r="CM722" i="1"/>
  <c r="CN722" i="1"/>
  <c r="BN723" i="1"/>
  <c r="BO723" i="1"/>
  <c r="BP723" i="1"/>
  <c r="BQ723" i="1"/>
  <c r="BR723" i="1"/>
  <c r="BS723" i="1"/>
  <c r="BT723" i="1"/>
  <c r="BU723" i="1"/>
  <c r="BV723" i="1"/>
  <c r="BW723" i="1"/>
  <c r="BX723" i="1"/>
  <c r="BY723" i="1"/>
  <c r="BZ723" i="1"/>
  <c r="CA723" i="1"/>
  <c r="CB723" i="1"/>
  <c r="CC723" i="1"/>
  <c r="CD723" i="1"/>
  <c r="CE723" i="1"/>
  <c r="CF723" i="1"/>
  <c r="CG723" i="1"/>
  <c r="CH723" i="1"/>
  <c r="CI723" i="1"/>
  <c r="CJ723" i="1"/>
  <c r="CK723" i="1"/>
  <c r="CL723" i="1"/>
  <c r="CM723" i="1"/>
  <c r="CN723" i="1"/>
  <c r="BN724" i="1"/>
  <c r="BO724" i="1"/>
  <c r="BP724" i="1"/>
  <c r="BQ724" i="1"/>
  <c r="BR724" i="1"/>
  <c r="BS724" i="1"/>
  <c r="BT724" i="1"/>
  <c r="BU724" i="1"/>
  <c r="BV724" i="1"/>
  <c r="BW724" i="1"/>
  <c r="BX724" i="1"/>
  <c r="BY724" i="1"/>
  <c r="BZ724" i="1"/>
  <c r="CA724" i="1"/>
  <c r="CB724" i="1"/>
  <c r="CC724" i="1"/>
  <c r="CD724" i="1"/>
  <c r="CE724" i="1"/>
  <c r="CF724" i="1"/>
  <c r="CG724" i="1"/>
  <c r="CH724" i="1"/>
  <c r="CI724" i="1"/>
  <c r="CJ724" i="1"/>
  <c r="CK724" i="1"/>
  <c r="CL724" i="1"/>
  <c r="CM724" i="1"/>
  <c r="CN724" i="1"/>
  <c r="BN725" i="1"/>
  <c r="BO725" i="1"/>
  <c r="BP725" i="1"/>
  <c r="BQ725" i="1"/>
  <c r="BR725" i="1"/>
  <c r="BS725" i="1"/>
  <c r="BT725" i="1"/>
  <c r="BU725" i="1"/>
  <c r="BV725" i="1"/>
  <c r="BW725" i="1"/>
  <c r="BX725" i="1"/>
  <c r="BY725" i="1"/>
  <c r="BZ725" i="1"/>
  <c r="CA725" i="1"/>
  <c r="CB725" i="1"/>
  <c r="CC725" i="1"/>
  <c r="CD725" i="1"/>
  <c r="CE725" i="1"/>
  <c r="CF725" i="1"/>
  <c r="CG725" i="1"/>
  <c r="CH725" i="1"/>
  <c r="CI725" i="1"/>
  <c r="CJ725" i="1"/>
  <c r="CK725" i="1"/>
  <c r="CL725" i="1"/>
  <c r="CM725" i="1"/>
  <c r="CN725" i="1"/>
  <c r="BN726" i="1"/>
  <c r="BO726" i="1"/>
  <c r="BP726" i="1"/>
  <c r="BQ726" i="1"/>
  <c r="BR726" i="1"/>
  <c r="BS726" i="1"/>
  <c r="BT726" i="1"/>
  <c r="BU726" i="1"/>
  <c r="BV726" i="1"/>
  <c r="BW726" i="1"/>
  <c r="BX726" i="1"/>
  <c r="BY726" i="1"/>
  <c r="BZ726" i="1"/>
  <c r="CA726" i="1"/>
  <c r="CB726" i="1"/>
  <c r="CC726" i="1"/>
  <c r="CD726" i="1"/>
  <c r="CE726" i="1"/>
  <c r="CF726" i="1"/>
  <c r="CG726" i="1"/>
  <c r="CH726" i="1"/>
  <c r="CI726" i="1"/>
  <c r="CJ726" i="1"/>
  <c r="CK726" i="1"/>
  <c r="CL726" i="1"/>
  <c r="CM726" i="1"/>
  <c r="CN726" i="1"/>
  <c r="BN727" i="1"/>
  <c r="BO727" i="1"/>
  <c r="BP727" i="1"/>
  <c r="BQ727" i="1"/>
  <c r="BR727" i="1"/>
  <c r="BS727" i="1"/>
  <c r="BT727" i="1"/>
  <c r="BU727" i="1"/>
  <c r="BV727" i="1"/>
  <c r="BW727" i="1"/>
  <c r="BX727" i="1"/>
  <c r="BY727" i="1"/>
  <c r="BZ727" i="1"/>
  <c r="CA727" i="1"/>
  <c r="CB727" i="1"/>
  <c r="CC727" i="1"/>
  <c r="CD727" i="1"/>
  <c r="CE727" i="1"/>
  <c r="CF727" i="1"/>
  <c r="CG727" i="1"/>
  <c r="CH727" i="1"/>
  <c r="CI727" i="1"/>
  <c r="CJ727" i="1"/>
  <c r="CK727" i="1"/>
  <c r="CL727" i="1"/>
  <c r="CM727" i="1"/>
  <c r="CN727" i="1"/>
  <c r="BN728" i="1"/>
  <c r="BO728" i="1"/>
  <c r="BP728" i="1"/>
  <c r="BQ728" i="1"/>
  <c r="BR728" i="1"/>
  <c r="BS728" i="1"/>
  <c r="BT728" i="1"/>
  <c r="BU728" i="1"/>
  <c r="BV728" i="1"/>
  <c r="BW728" i="1"/>
  <c r="BX728" i="1"/>
  <c r="BY728" i="1"/>
  <c r="BZ728" i="1"/>
  <c r="CA728" i="1"/>
  <c r="CB728" i="1"/>
  <c r="CC728" i="1"/>
  <c r="CD728" i="1"/>
  <c r="CE728" i="1"/>
  <c r="CF728" i="1"/>
  <c r="CG728" i="1"/>
  <c r="CH728" i="1"/>
  <c r="CI728" i="1"/>
  <c r="CJ728" i="1"/>
  <c r="CK728" i="1"/>
  <c r="CL728" i="1"/>
  <c r="CM728" i="1"/>
  <c r="CN728" i="1"/>
  <c r="BN729" i="1"/>
  <c r="BO729" i="1"/>
  <c r="BP729" i="1"/>
  <c r="BQ729" i="1"/>
  <c r="BR729" i="1"/>
  <c r="BS729" i="1"/>
  <c r="BT729" i="1"/>
  <c r="BU729" i="1"/>
  <c r="BV729" i="1"/>
  <c r="BW729" i="1"/>
  <c r="BX729" i="1"/>
  <c r="BY729" i="1"/>
  <c r="BZ729" i="1"/>
  <c r="CA729" i="1"/>
  <c r="CB729" i="1"/>
  <c r="CC729" i="1"/>
  <c r="CD729" i="1"/>
  <c r="CE729" i="1"/>
  <c r="CF729" i="1"/>
  <c r="CG729" i="1"/>
  <c r="CH729" i="1"/>
  <c r="CI729" i="1"/>
  <c r="CJ729" i="1"/>
  <c r="CK729" i="1"/>
  <c r="CL729" i="1"/>
  <c r="CM729" i="1"/>
  <c r="CN729" i="1"/>
  <c r="BN730" i="1"/>
  <c r="BO730" i="1"/>
  <c r="BP730" i="1"/>
  <c r="BQ730" i="1"/>
  <c r="BR730" i="1"/>
  <c r="BS730" i="1"/>
  <c r="BT730" i="1"/>
  <c r="BU730" i="1"/>
  <c r="BV730" i="1"/>
  <c r="BW730" i="1"/>
  <c r="BX730" i="1"/>
  <c r="BY730" i="1"/>
  <c r="BZ730" i="1"/>
  <c r="CA730" i="1"/>
  <c r="CB730" i="1"/>
  <c r="CC730" i="1"/>
  <c r="CD730" i="1"/>
  <c r="CE730" i="1"/>
  <c r="CF730" i="1"/>
  <c r="CG730" i="1"/>
  <c r="CH730" i="1"/>
  <c r="CI730" i="1"/>
  <c r="CJ730" i="1"/>
  <c r="CK730" i="1"/>
  <c r="CL730" i="1"/>
  <c r="CM730" i="1"/>
  <c r="CN730" i="1"/>
  <c r="BN731" i="1"/>
  <c r="BO731" i="1"/>
  <c r="BP731" i="1"/>
  <c r="BQ731" i="1"/>
  <c r="BR731" i="1"/>
  <c r="BS731" i="1"/>
  <c r="BT731" i="1"/>
  <c r="BU731" i="1"/>
  <c r="BV731" i="1"/>
  <c r="BW731" i="1"/>
  <c r="BX731" i="1"/>
  <c r="BY731" i="1"/>
  <c r="BZ731" i="1"/>
  <c r="CA731" i="1"/>
  <c r="CB731" i="1"/>
  <c r="CC731" i="1"/>
  <c r="CD731" i="1"/>
  <c r="CE731" i="1"/>
  <c r="CF731" i="1"/>
  <c r="CG731" i="1"/>
  <c r="CH731" i="1"/>
  <c r="CI731" i="1"/>
  <c r="CJ731" i="1"/>
  <c r="CK731" i="1"/>
  <c r="CL731" i="1"/>
  <c r="CM731" i="1"/>
  <c r="CN731" i="1"/>
  <c r="BN732" i="1"/>
  <c r="BO732" i="1"/>
  <c r="BP732" i="1"/>
  <c r="BQ732" i="1"/>
  <c r="BR732" i="1"/>
  <c r="BS732" i="1"/>
  <c r="BT732" i="1"/>
  <c r="BU732" i="1"/>
  <c r="BV732" i="1"/>
  <c r="BW732" i="1"/>
  <c r="BX732" i="1"/>
  <c r="BY732" i="1"/>
  <c r="BZ732" i="1"/>
  <c r="CA732" i="1"/>
  <c r="CB732" i="1"/>
  <c r="CC732" i="1"/>
  <c r="CD732" i="1"/>
  <c r="CE732" i="1"/>
  <c r="CF732" i="1"/>
  <c r="CG732" i="1"/>
  <c r="CH732" i="1"/>
  <c r="CI732" i="1"/>
  <c r="CJ732" i="1"/>
  <c r="CK732" i="1"/>
  <c r="CL732" i="1"/>
  <c r="CM732" i="1"/>
  <c r="CN732" i="1"/>
  <c r="BN733" i="1"/>
  <c r="BO733" i="1"/>
  <c r="BP733" i="1"/>
  <c r="BQ733" i="1"/>
  <c r="BR733" i="1"/>
  <c r="BS733" i="1"/>
  <c r="BT733" i="1"/>
  <c r="BU733" i="1"/>
  <c r="BV733" i="1"/>
  <c r="BW733" i="1"/>
  <c r="BX733" i="1"/>
  <c r="BY733" i="1"/>
  <c r="BZ733" i="1"/>
  <c r="CA733" i="1"/>
  <c r="CB733" i="1"/>
  <c r="CC733" i="1"/>
  <c r="CD733" i="1"/>
  <c r="CE733" i="1"/>
  <c r="CF733" i="1"/>
  <c r="CG733" i="1"/>
  <c r="CH733" i="1"/>
  <c r="CI733" i="1"/>
  <c r="CJ733" i="1"/>
  <c r="CK733" i="1"/>
  <c r="CL733" i="1"/>
  <c r="CM733" i="1"/>
  <c r="CN733" i="1"/>
  <c r="BN734" i="1"/>
  <c r="BO734" i="1"/>
  <c r="BP734" i="1"/>
  <c r="BQ734" i="1"/>
  <c r="BR734" i="1"/>
  <c r="BS734" i="1"/>
  <c r="BT734" i="1"/>
  <c r="BU734" i="1"/>
  <c r="BV734" i="1"/>
  <c r="BW734" i="1"/>
  <c r="BX734" i="1"/>
  <c r="BY734" i="1"/>
  <c r="BZ734" i="1"/>
  <c r="CA734" i="1"/>
  <c r="CB734" i="1"/>
  <c r="CC734" i="1"/>
  <c r="CD734" i="1"/>
  <c r="CE734" i="1"/>
  <c r="CF734" i="1"/>
  <c r="CG734" i="1"/>
  <c r="CH734" i="1"/>
  <c r="CI734" i="1"/>
  <c r="CJ734" i="1"/>
  <c r="CK734" i="1"/>
  <c r="CL734" i="1"/>
  <c r="CM734" i="1"/>
  <c r="CN734" i="1"/>
  <c r="BN735" i="1"/>
  <c r="BO735" i="1"/>
  <c r="BP735" i="1"/>
  <c r="BQ735" i="1"/>
  <c r="BR735" i="1"/>
  <c r="BS735" i="1"/>
  <c r="BT735" i="1"/>
  <c r="BU735" i="1"/>
  <c r="BV735" i="1"/>
  <c r="BW735" i="1"/>
  <c r="BX735" i="1"/>
  <c r="BY735" i="1"/>
  <c r="BZ735" i="1"/>
  <c r="CA735" i="1"/>
  <c r="CB735" i="1"/>
  <c r="CC735" i="1"/>
  <c r="CD735" i="1"/>
  <c r="CE735" i="1"/>
  <c r="CF735" i="1"/>
  <c r="CG735" i="1"/>
  <c r="CH735" i="1"/>
  <c r="CI735" i="1"/>
  <c r="CJ735" i="1"/>
  <c r="CK735" i="1"/>
  <c r="CL735" i="1"/>
  <c r="CM735" i="1"/>
  <c r="CN735" i="1"/>
  <c r="BN736" i="1"/>
  <c r="BO736" i="1"/>
  <c r="BP736" i="1"/>
  <c r="BQ736" i="1"/>
  <c r="BR736" i="1"/>
  <c r="BS736" i="1"/>
  <c r="BT736" i="1"/>
  <c r="BU736" i="1"/>
  <c r="BV736" i="1"/>
  <c r="BW736" i="1"/>
  <c r="BX736" i="1"/>
  <c r="BY736" i="1"/>
  <c r="BZ736" i="1"/>
  <c r="CA736" i="1"/>
  <c r="CB736" i="1"/>
  <c r="CC736" i="1"/>
  <c r="CD736" i="1"/>
  <c r="CE736" i="1"/>
  <c r="CF736" i="1"/>
  <c r="CG736" i="1"/>
  <c r="CH736" i="1"/>
  <c r="CI736" i="1"/>
  <c r="CJ736" i="1"/>
  <c r="CK736" i="1"/>
  <c r="CL736" i="1"/>
  <c r="CM736" i="1"/>
  <c r="CN736" i="1"/>
  <c r="BN737" i="1"/>
  <c r="BO737" i="1"/>
  <c r="BP737" i="1"/>
  <c r="BQ737" i="1"/>
  <c r="BR737" i="1"/>
  <c r="BS737" i="1"/>
  <c r="BT737" i="1"/>
  <c r="BU737" i="1"/>
  <c r="BV737" i="1"/>
  <c r="BW737" i="1"/>
  <c r="BX737" i="1"/>
  <c r="BY737" i="1"/>
  <c r="BZ737" i="1"/>
  <c r="CA737" i="1"/>
  <c r="CB737" i="1"/>
  <c r="CC737" i="1"/>
  <c r="CD737" i="1"/>
  <c r="CE737" i="1"/>
  <c r="CF737" i="1"/>
  <c r="CG737" i="1"/>
  <c r="CH737" i="1"/>
  <c r="CI737" i="1"/>
  <c r="CJ737" i="1"/>
  <c r="CK737" i="1"/>
  <c r="CL737" i="1"/>
  <c r="CM737" i="1"/>
  <c r="CN737" i="1"/>
  <c r="BN738" i="1"/>
  <c r="BO738" i="1"/>
  <c r="BP738" i="1"/>
  <c r="BQ738" i="1"/>
  <c r="BR738" i="1"/>
  <c r="BS738" i="1"/>
  <c r="BT738" i="1"/>
  <c r="BU738" i="1"/>
  <c r="BV738" i="1"/>
  <c r="BW738" i="1"/>
  <c r="BX738" i="1"/>
  <c r="BY738" i="1"/>
  <c r="BZ738" i="1"/>
  <c r="CA738" i="1"/>
  <c r="CB738" i="1"/>
  <c r="CC738" i="1"/>
  <c r="CD738" i="1"/>
  <c r="CE738" i="1"/>
  <c r="CF738" i="1"/>
  <c r="CG738" i="1"/>
  <c r="CH738" i="1"/>
  <c r="CI738" i="1"/>
  <c r="CJ738" i="1"/>
  <c r="CK738" i="1"/>
  <c r="CL738" i="1"/>
  <c r="CM738" i="1"/>
  <c r="CN738" i="1"/>
  <c r="BN739" i="1"/>
  <c r="BO739" i="1"/>
  <c r="BP739" i="1"/>
  <c r="BQ739" i="1"/>
  <c r="BR739" i="1"/>
  <c r="BS739" i="1"/>
  <c r="BT739" i="1"/>
  <c r="BU739" i="1"/>
  <c r="BV739" i="1"/>
  <c r="BW739" i="1"/>
  <c r="BX739" i="1"/>
  <c r="BY739" i="1"/>
  <c r="BZ739" i="1"/>
  <c r="CA739" i="1"/>
  <c r="CB739" i="1"/>
  <c r="CC739" i="1"/>
  <c r="CD739" i="1"/>
  <c r="CE739" i="1"/>
  <c r="CF739" i="1"/>
  <c r="CG739" i="1"/>
  <c r="CH739" i="1"/>
  <c r="CI739" i="1"/>
  <c r="CJ739" i="1"/>
  <c r="CK739" i="1"/>
  <c r="CL739" i="1"/>
  <c r="CM739" i="1"/>
  <c r="CN739" i="1"/>
  <c r="BN740" i="1"/>
  <c r="BO740" i="1"/>
  <c r="BP740" i="1"/>
  <c r="BQ740" i="1"/>
  <c r="BR740" i="1"/>
  <c r="BS740" i="1"/>
  <c r="BT740" i="1"/>
  <c r="BU740" i="1"/>
  <c r="BV740" i="1"/>
  <c r="BW740" i="1"/>
  <c r="BX740" i="1"/>
  <c r="BY740" i="1"/>
  <c r="BZ740" i="1"/>
  <c r="CA740" i="1"/>
  <c r="CB740" i="1"/>
  <c r="CC740" i="1"/>
  <c r="CD740" i="1"/>
  <c r="CE740" i="1"/>
  <c r="CF740" i="1"/>
  <c r="CG740" i="1"/>
  <c r="CH740" i="1"/>
  <c r="CI740" i="1"/>
  <c r="CJ740" i="1"/>
  <c r="CK740" i="1"/>
  <c r="CL740" i="1"/>
  <c r="CM740" i="1"/>
  <c r="CN740" i="1"/>
  <c r="BN741" i="1"/>
  <c r="BO741" i="1"/>
  <c r="BP741" i="1"/>
  <c r="BQ741" i="1"/>
  <c r="BR741" i="1"/>
  <c r="BS741" i="1"/>
  <c r="BT741" i="1"/>
  <c r="BU741" i="1"/>
  <c r="BV741" i="1"/>
  <c r="BW741" i="1"/>
  <c r="BX741" i="1"/>
  <c r="BY741" i="1"/>
  <c r="BZ741" i="1"/>
  <c r="CA741" i="1"/>
  <c r="CB741" i="1"/>
  <c r="CC741" i="1"/>
  <c r="CD741" i="1"/>
  <c r="CE741" i="1"/>
  <c r="CF741" i="1"/>
  <c r="CG741" i="1"/>
  <c r="CH741" i="1"/>
  <c r="CI741" i="1"/>
  <c r="CJ741" i="1"/>
  <c r="CK741" i="1"/>
  <c r="CL741" i="1"/>
  <c r="CM741" i="1"/>
  <c r="CN741" i="1"/>
  <c r="BN742" i="1"/>
  <c r="BO742" i="1"/>
  <c r="BP742" i="1"/>
  <c r="BQ742" i="1"/>
  <c r="BR742" i="1"/>
  <c r="BS742" i="1"/>
  <c r="BT742" i="1"/>
  <c r="BU742" i="1"/>
  <c r="BV742" i="1"/>
  <c r="BW742" i="1"/>
  <c r="BX742" i="1"/>
  <c r="BY742" i="1"/>
  <c r="BZ742" i="1"/>
  <c r="CA742" i="1"/>
  <c r="CB742" i="1"/>
  <c r="CC742" i="1"/>
  <c r="CD742" i="1"/>
  <c r="CE742" i="1"/>
  <c r="CF742" i="1"/>
  <c r="CG742" i="1"/>
  <c r="CH742" i="1"/>
  <c r="CI742" i="1"/>
  <c r="CJ742" i="1"/>
  <c r="CK742" i="1"/>
  <c r="CL742" i="1"/>
  <c r="CM742" i="1"/>
  <c r="CN742" i="1"/>
  <c r="BN743" i="1"/>
  <c r="BO743" i="1"/>
  <c r="BP743" i="1"/>
  <c r="BQ743" i="1"/>
  <c r="BR743" i="1"/>
  <c r="BS743" i="1"/>
  <c r="BT743" i="1"/>
  <c r="BU743" i="1"/>
  <c r="BV743" i="1"/>
  <c r="BW743" i="1"/>
  <c r="BX743" i="1"/>
  <c r="BY743" i="1"/>
  <c r="BZ743" i="1"/>
  <c r="CA743" i="1"/>
  <c r="CB743" i="1"/>
  <c r="CC743" i="1"/>
  <c r="CD743" i="1"/>
  <c r="CE743" i="1"/>
  <c r="CF743" i="1"/>
  <c r="CG743" i="1"/>
  <c r="CH743" i="1"/>
  <c r="CI743" i="1"/>
  <c r="CJ743" i="1"/>
  <c r="CK743" i="1"/>
  <c r="CL743" i="1"/>
  <c r="CM743" i="1"/>
  <c r="CN743" i="1"/>
  <c r="BN744" i="1"/>
  <c r="BO744" i="1"/>
  <c r="BP744" i="1"/>
  <c r="BQ744" i="1"/>
  <c r="BR744" i="1"/>
  <c r="BS744" i="1"/>
  <c r="BT744" i="1"/>
  <c r="BU744" i="1"/>
  <c r="BV744" i="1"/>
  <c r="BW744" i="1"/>
  <c r="BX744" i="1"/>
  <c r="BY744" i="1"/>
  <c r="BZ744" i="1"/>
  <c r="CA744" i="1"/>
  <c r="CB744" i="1"/>
  <c r="CC744" i="1"/>
  <c r="CD744" i="1"/>
  <c r="CE744" i="1"/>
  <c r="CF744" i="1"/>
  <c r="CG744" i="1"/>
  <c r="CH744" i="1"/>
  <c r="CI744" i="1"/>
  <c r="CJ744" i="1"/>
  <c r="CK744" i="1"/>
  <c r="CL744" i="1"/>
  <c r="CM744" i="1"/>
  <c r="CN744" i="1"/>
  <c r="BN745" i="1"/>
  <c r="BO745" i="1"/>
  <c r="BP745" i="1"/>
  <c r="BQ745" i="1"/>
  <c r="BR745" i="1"/>
  <c r="BS745" i="1"/>
  <c r="BT745" i="1"/>
  <c r="BU745" i="1"/>
  <c r="BV745" i="1"/>
  <c r="BW745" i="1"/>
  <c r="BX745" i="1"/>
  <c r="BY745" i="1"/>
  <c r="BZ745" i="1"/>
  <c r="CA745" i="1"/>
  <c r="CB745" i="1"/>
  <c r="CC745" i="1"/>
  <c r="CD745" i="1"/>
  <c r="CE745" i="1"/>
  <c r="CF745" i="1"/>
  <c r="CG745" i="1"/>
  <c r="CH745" i="1"/>
  <c r="CI745" i="1"/>
  <c r="CJ745" i="1"/>
  <c r="CK745" i="1"/>
  <c r="CL745" i="1"/>
  <c r="CM745" i="1"/>
  <c r="CN745" i="1"/>
  <c r="BN746" i="1"/>
  <c r="BO746" i="1"/>
  <c r="BP746" i="1"/>
  <c r="BQ746" i="1"/>
  <c r="BR746" i="1"/>
  <c r="BS746" i="1"/>
  <c r="BT746" i="1"/>
  <c r="BU746" i="1"/>
  <c r="BV746" i="1"/>
  <c r="BW746" i="1"/>
  <c r="BX746" i="1"/>
  <c r="BY746" i="1"/>
  <c r="BZ746" i="1"/>
  <c r="CA746" i="1"/>
  <c r="CB746" i="1"/>
  <c r="CC746" i="1"/>
  <c r="CD746" i="1"/>
  <c r="CE746" i="1"/>
  <c r="CF746" i="1"/>
  <c r="CG746" i="1"/>
  <c r="CH746" i="1"/>
  <c r="CI746" i="1"/>
  <c r="CJ746" i="1"/>
  <c r="CK746" i="1"/>
  <c r="CL746" i="1"/>
  <c r="CM746" i="1"/>
  <c r="CN746" i="1"/>
  <c r="BN747" i="1"/>
  <c r="BO747" i="1"/>
  <c r="BP747" i="1"/>
  <c r="BQ747" i="1"/>
  <c r="BR747" i="1"/>
  <c r="BS747" i="1"/>
  <c r="BT747" i="1"/>
  <c r="BU747" i="1"/>
  <c r="BV747" i="1"/>
  <c r="BW747" i="1"/>
  <c r="BX747" i="1"/>
  <c r="BY747" i="1"/>
  <c r="BZ747" i="1"/>
  <c r="CA747" i="1"/>
  <c r="CB747" i="1"/>
  <c r="CC747" i="1"/>
  <c r="CD747" i="1"/>
  <c r="CE747" i="1"/>
  <c r="CF747" i="1"/>
  <c r="CG747" i="1"/>
  <c r="CH747" i="1"/>
  <c r="CI747" i="1"/>
  <c r="CJ747" i="1"/>
  <c r="CK747" i="1"/>
  <c r="CL747" i="1"/>
  <c r="CM747" i="1"/>
  <c r="CN747" i="1"/>
  <c r="BN748" i="1"/>
  <c r="BO748" i="1"/>
  <c r="BP748" i="1"/>
  <c r="BQ748" i="1"/>
  <c r="BR748" i="1"/>
  <c r="BS748" i="1"/>
  <c r="BT748" i="1"/>
  <c r="BU748" i="1"/>
  <c r="BV748" i="1"/>
  <c r="BW748" i="1"/>
  <c r="BX748" i="1"/>
  <c r="BY748" i="1"/>
  <c r="BZ748" i="1"/>
  <c r="CA748" i="1"/>
  <c r="CB748" i="1"/>
  <c r="CC748" i="1"/>
  <c r="CD748" i="1"/>
  <c r="CE748" i="1"/>
  <c r="CF748" i="1"/>
  <c r="CG748" i="1"/>
  <c r="CH748" i="1"/>
  <c r="CI748" i="1"/>
  <c r="CJ748" i="1"/>
  <c r="CK748" i="1"/>
  <c r="CL748" i="1"/>
  <c r="CM748" i="1"/>
  <c r="CN748" i="1"/>
  <c r="BN749" i="1"/>
  <c r="BO749" i="1"/>
  <c r="BP749" i="1"/>
  <c r="BQ749" i="1"/>
  <c r="BR749" i="1"/>
  <c r="BS749" i="1"/>
  <c r="BT749" i="1"/>
  <c r="BU749" i="1"/>
  <c r="BV749" i="1"/>
  <c r="BW749" i="1"/>
  <c r="BX749" i="1"/>
  <c r="BY749" i="1"/>
  <c r="BZ749" i="1"/>
  <c r="CA749" i="1"/>
  <c r="CB749" i="1"/>
  <c r="CC749" i="1"/>
  <c r="CD749" i="1"/>
  <c r="CE749" i="1"/>
  <c r="CF749" i="1"/>
  <c r="CG749" i="1"/>
  <c r="CH749" i="1"/>
  <c r="CI749" i="1"/>
  <c r="CJ749" i="1"/>
  <c r="CK749" i="1"/>
  <c r="CL749" i="1"/>
  <c r="CM749" i="1"/>
  <c r="CN749" i="1"/>
  <c r="BN750" i="1"/>
  <c r="BO750" i="1"/>
  <c r="BP750" i="1"/>
  <c r="BQ750" i="1"/>
  <c r="BR750" i="1"/>
  <c r="BS750" i="1"/>
  <c r="BT750" i="1"/>
  <c r="BU750" i="1"/>
  <c r="BV750" i="1"/>
  <c r="BW750" i="1"/>
  <c r="BX750" i="1"/>
  <c r="BY750" i="1"/>
  <c r="BZ750" i="1"/>
  <c r="CA750" i="1"/>
  <c r="CB750" i="1"/>
  <c r="CC750" i="1"/>
  <c r="CD750" i="1"/>
  <c r="CE750" i="1"/>
  <c r="CF750" i="1"/>
  <c r="CG750" i="1"/>
  <c r="CH750" i="1"/>
  <c r="CI750" i="1"/>
  <c r="CJ750" i="1"/>
  <c r="CK750" i="1"/>
  <c r="CL750" i="1"/>
  <c r="CM750" i="1"/>
  <c r="CN750" i="1"/>
  <c r="BN751" i="1"/>
  <c r="BO751" i="1"/>
  <c r="BP751" i="1"/>
  <c r="BQ751" i="1"/>
  <c r="BR751" i="1"/>
  <c r="BS751" i="1"/>
  <c r="BT751" i="1"/>
  <c r="BU751" i="1"/>
  <c r="BV751" i="1"/>
  <c r="BW751" i="1"/>
  <c r="BX751" i="1"/>
  <c r="BY751" i="1"/>
  <c r="BZ751" i="1"/>
  <c r="CA751" i="1"/>
  <c r="CB751" i="1"/>
  <c r="CC751" i="1"/>
  <c r="CD751" i="1"/>
  <c r="CE751" i="1"/>
  <c r="CF751" i="1"/>
  <c r="CG751" i="1"/>
  <c r="CH751" i="1"/>
  <c r="CI751" i="1"/>
  <c r="CJ751" i="1"/>
  <c r="CK751" i="1"/>
  <c r="CL751" i="1"/>
  <c r="CM751" i="1"/>
  <c r="CN751" i="1"/>
  <c r="BN752" i="1"/>
  <c r="BO752" i="1"/>
  <c r="BP752" i="1"/>
  <c r="BQ752" i="1"/>
  <c r="BR752" i="1"/>
  <c r="BS752" i="1"/>
  <c r="BT752" i="1"/>
  <c r="BU752" i="1"/>
  <c r="BV752" i="1"/>
  <c r="BW752" i="1"/>
  <c r="BX752" i="1"/>
  <c r="BY752" i="1"/>
  <c r="BZ752" i="1"/>
  <c r="CA752" i="1"/>
  <c r="CB752" i="1"/>
  <c r="CC752" i="1"/>
  <c r="CD752" i="1"/>
  <c r="CE752" i="1"/>
  <c r="CF752" i="1"/>
  <c r="CG752" i="1"/>
  <c r="CH752" i="1"/>
  <c r="CI752" i="1"/>
  <c r="CJ752" i="1"/>
  <c r="CK752" i="1"/>
  <c r="CL752" i="1"/>
  <c r="CM752" i="1"/>
  <c r="CN752" i="1"/>
  <c r="BN753" i="1"/>
  <c r="BO753" i="1"/>
  <c r="BP753" i="1"/>
  <c r="BQ753" i="1"/>
  <c r="BR753" i="1"/>
  <c r="BS753" i="1"/>
  <c r="BT753" i="1"/>
  <c r="BU753" i="1"/>
  <c r="BV753" i="1"/>
  <c r="BW753" i="1"/>
  <c r="BX753" i="1"/>
  <c r="BY753" i="1"/>
  <c r="BZ753" i="1"/>
  <c r="CA753" i="1"/>
  <c r="CB753" i="1"/>
  <c r="CC753" i="1"/>
  <c r="CD753" i="1"/>
  <c r="CE753" i="1"/>
  <c r="CF753" i="1"/>
  <c r="CG753" i="1"/>
  <c r="CH753" i="1"/>
  <c r="CI753" i="1"/>
  <c r="CJ753" i="1"/>
  <c r="CK753" i="1"/>
  <c r="CL753" i="1"/>
  <c r="CM753" i="1"/>
  <c r="CN753" i="1"/>
  <c r="BN754" i="1"/>
  <c r="BO754" i="1"/>
  <c r="BP754" i="1"/>
  <c r="BQ754" i="1"/>
  <c r="BR754" i="1"/>
  <c r="BS754" i="1"/>
  <c r="BT754" i="1"/>
  <c r="BU754" i="1"/>
  <c r="BV754" i="1"/>
  <c r="BW754" i="1"/>
  <c r="BX754" i="1"/>
  <c r="BY754" i="1"/>
  <c r="BZ754" i="1"/>
  <c r="CA754" i="1"/>
  <c r="CB754" i="1"/>
  <c r="CC754" i="1"/>
  <c r="CD754" i="1"/>
  <c r="CE754" i="1"/>
  <c r="CF754" i="1"/>
  <c r="CG754" i="1"/>
  <c r="CH754" i="1"/>
  <c r="CI754" i="1"/>
  <c r="CJ754" i="1"/>
  <c r="CK754" i="1"/>
  <c r="CL754" i="1"/>
  <c r="CM754" i="1"/>
  <c r="CN754" i="1"/>
  <c r="BN755" i="1"/>
  <c r="BO755" i="1"/>
  <c r="BP755" i="1"/>
  <c r="BQ755" i="1"/>
  <c r="BR755" i="1"/>
  <c r="BS755" i="1"/>
  <c r="BT755" i="1"/>
  <c r="BU755" i="1"/>
  <c r="BV755" i="1"/>
  <c r="BW755" i="1"/>
  <c r="BX755" i="1"/>
  <c r="BY755" i="1"/>
  <c r="BZ755" i="1"/>
  <c r="CA755" i="1"/>
  <c r="CB755" i="1"/>
  <c r="CC755" i="1"/>
  <c r="CD755" i="1"/>
  <c r="CE755" i="1"/>
  <c r="CF755" i="1"/>
  <c r="CG755" i="1"/>
  <c r="CH755" i="1"/>
  <c r="CI755" i="1"/>
  <c r="CJ755" i="1"/>
  <c r="CK755" i="1"/>
  <c r="CL755" i="1"/>
  <c r="CM755" i="1"/>
  <c r="CN755" i="1"/>
  <c r="BN756" i="1"/>
  <c r="BO756" i="1"/>
  <c r="BP756" i="1"/>
  <c r="BQ756" i="1"/>
  <c r="BR756" i="1"/>
  <c r="BS756" i="1"/>
  <c r="BT756" i="1"/>
  <c r="BU756" i="1"/>
  <c r="BV756" i="1"/>
  <c r="BW756" i="1"/>
  <c r="BX756" i="1"/>
  <c r="BY756" i="1"/>
  <c r="BZ756" i="1"/>
  <c r="CA756" i="1"/>
  <c r="CB756" i="1"/>
  <c r="CC756" i="1"/>
  <c r="CD756" i="1"/>
  <c r="CE756" i="1"/>
  <c r="CF756" i="1"/>
  <c r="CG756" i="1"/>
  <c r="CH756" i="1"/>
  <c r="CI756" i="1"/>
  <c r="CJ756" i="1"/>
  <c r="CK756" i="1"/>
  <c r="CL756" i="1"/>
  <c r="CM756" i="1"/>
  <c r="CN756" i="1"/>
  <c r="BN757" i="1"/>
  <c r="BO757" i="1"/>
  <c r="BP757" i="1"/>
  <c r="BQ757" i="1"/>
  <c r="BR757" i="1"/>
  <c r="BS757" i="1"/>
  <c r="BT757" i="1"/>
  <c r="BU757" i="1"/>
  <c r="BV757" i="1"/>
  <c r="BW757" i="1"/>
  <c r="BX757" i="1"/>
  <c r="BY757" i="1"/>
  <c r="BZ757" i="1"/>
  <c r="CA757" i="1"/>
  <c r="CB757" i="1"/>
  <c r="CC757" i="1"/>
  <c r="CD757" i="1"/>
  <c r="CE757" i="1"/>
  <c r="CF757" i="1"/>
  <c r="CG757" i="1"/>
  <c r="CH757" i="1"/>
  <c r="CI757" i="1"/>
  <c r="CJ757" i="1"/>
  <c r="CK757" i="1"/>
  <c r="CL757" i="1"/>
  <c r="CM757" i="1"/>
  <c r="CN757" i="1"/>
  <c r="BN758" i="1"/>
  <c r="BO758" i="1"/>
  <c r="BP758" i="1"/>
  <c r="BQ758" i="1"/>
  <c r="BR758" i="1"/>
  <c r="BS758" i="1"/>
  <c r="BT758" i="1"/>
  <c r="BU758" i="1"/>
  <c r="BV758" i="1"/>
  <c r="BW758" i="1"/>
  <c r="BX758" i="1"/>
  <c r="BY758" i="1"/>
  <c r="BZ758" i="1"/>
  <c r="CA758" i="1"/>
  <c r="CB758" i="1"/>
  <c r="CC758" i="1"/>
  <c r="CD758" i="1"/>
  <c r="CE758" i="1"/>
  <c r="CF758" i="1"/>
  <c r="CG758" i="1"/>
  <c r="CH758" i="1"/>
  <c r="CI758" i="1"/>
  <c r="CJ758" i="1"/>
  <c r="CK758" i="1"/>
  <c r="CL758" i="1"/>
  <c r="CM758" i="1"/>
  <c r="CN758" i="1"/>
  <c r="BN759" i="1"/>
  <c r="BO759" i="1"/>
  <c r="BP759" i="1"/>
  <c r="BQ759" i="1"/>
  <c r="BR759" i="1"/>
  <c r="BS759" i="1"/>
  <c r="BT759" i="1"/>
  <c r="BU759" i="1"/>
  <c r="BV759" i="1"/>
  <c r="BW759" i="1"/>
  <c r="BX759" i="1"/>
  <c r="BY759" i="1"/>
  <c r="BZ759" i="1"/>
  <c r="CA759" i="1"/>
  <c r="CB759" i="1"/>
  <c r="CC759" i="1"/>
  <c r="CD759" i="1"/>
  <c r="CE759" i="1"/>
  <c r="CF759" i="1"/>
  <c r="CG759" i="1"/>
  <c r="CH759" i="1"/>
  <c r="CI759" i="1"/>
  <c r="CJ759" i="1"/>
  <c r="CK759" i="1"/>
  <c r="CL759" i="1"/>
  <c r="CM759" i="1"/>
  <c r="CN759" i="1"/>
  <c r="BN760" i="1"/>
  <c r="BO760" i="1"/>
  <c r="BP760" i="1"/>
  <c r="BQ760" i="1"/>
  <c r="BR760" i="1"/>
  <c r="BS760" i="1"/>
  <c r="BT760" i="1"/>
  <c r="BU760" i="1"/>
  <c r="BV760" i="1"/>
  <c r="BW760" i="1"/>
  <c r="BX760" i="1"/>
  <c r="BY760" i="1"/>
  <c r="BZ760" i="1"/>
  <c r="CA760" i="1"/>
  <c r="CB760" i="1"/>
  <c r="CC760" i="1"/>
  <c r="CD760" i="1"/>
  <c r="CE760" i="1"/>
  <c r="CF760" i="1"/>
  <c r="CG760" i="1"/>
  <c r="CH760" i="1"/>
  <c r="CI760" i="1"/>
  <c r="CJ760" i="1"/>
  <c r="CK760" i="1"/>
  <c r="CL760" i="1"/>
  <c r="CM760" i="1"/>
  <c r="CN760" i="1"/>
  <c r="BN761" i="1"/>
  <c r="BO761" i="1"/>
  <c r="BP761" i="1"/>
  <c r="BQ761" i="1"/>
  <c r="BR761" i="1"/>
  <c r="BS761" i="1"/>
  <c r="BT761" i="1"/>
  <c r="BU761" i="1"/>
  <c r="BV761" i="1"/>
  <c r="BW761" i="1"/>
  <c r="BX761" i="1"/>
  <c r="BY761" i="1"/>
  <c r="BZ761" i="1"/>
  <c r="CA761" i="1"/>
  <c r="CB761" i="1"/>
  <c r="CC761" i="1"/>
  <c r="CD761" i="1"/>
  <c r="CE761" i="1"/>
  <c r="CF761" i="1"/>
  <c r="CG761" i="1"/>
  <c r="CH761" i="1"/>
  <c r="CI761" i="1"/>
  <c r="CJ761" i="1"/>
  <c r="CK761" i="1"/>
  <c r="CL761" i="1"/>
  <c r="CM761" i="1"/>
  <c r="CN761" i="1"/>
  <c r="BN762" i="1"/>
  <c r="BO762" i="1"/>
  <c r="BP762" i="1"/>
  <c r="BQ762" i="1"/>
  <c r="BR762" i="1"/>
  <c r="BS762" i="1"/>
  <c r="BT762" i="1"/>
  <c r="BU762" i="1"/>
  <c r="BV762" i="1"/>
  <c r="BW762" i="1"/>
  <c r="BX762" i="1"/>
  <c r="BY762" i="1"/>
  <c r="BZ762" i="1"/>
  <c r="CA762" i="1"/>
  <c r="CB762" i="1"/>
  <c r="CC762" i="1"/>
  <c r="CD762" i="1"/>
  <c r="CE762" i="1"/>
  <c r="CF762" i="1"/>
  <c r="CG762" i="1"/>
  <c r="CH762" i="1"/>
  <c r="CI762" i="1"/>
  <c r="CJ762" i="1"/>
  <c r="CK762" i="1"/>
  <c r="CL762" i="1"/>
  <c r="CM762" i="1"/>
  <c r="CN762" i="1"/>
  <c r="BN763" i="1"/>
  <c r="BO763" i="1"/>
  <c r="BP763" i="1"/>
  <c r="BQ763" i="1"/>
  <c r="BR763" i="1"/>
  <c r="BS763" i="1"/>
  <c r="BT763" i="1"/>
  <c r="BU763" i="1"/>
  <c r="BV763" i="1"/>
  <c r="BW763" i="1"/>
  <c r="BX763" i="1"/>
  <c r="BY763" i="1"/>
  <c r="BZ763" i="1"/>
  <c r="CA763" i="1"/>
  <c r="CB763" i="1"/>
  <c r="CC763" i="1"/>
  <c r="CD763" i="1"/>
  <c r="CE763" i="1"/>
  <c r="CF763" i="1"/>
  <c r="CG763" i="1"/>
  <c r="CH763" i="1"/>
  <c r="CI763" i="1"/>
  <c r="CJ763" i="1"/>
  <c r="CK763" i="1"/>
  <c r="CL763" i="1"/>
  <c r="CM763" i="1"/>
  <c r="CN763" i="1"/>
  <c r="BN764" i="1"/>
  <c r="BO764" i="1"/>
  <c r="BP764" i="1"/>
  <c r="BQ764" i="1"/>
  <c r="BR764" i="1"/>
  <c r="BS764" i="1"/>
  <c r="BT764" i="1"/>
  <c r="BU764" i="1"/>
  <c r="BV764" i="1"/>
  <c r="BW764" i="1"/>
  <c r="BX764" i="1"/>
  <c r="BY764" i="1"/>
  <c r="BZ764" i="1"/>
  <c r="CA764" i="1"/>
  <c r="CB764" i="1"/>
  <c r="CC764" i="1"/>
  <c r="CD764" i="1"/>
  <c r="CE764" i="1"/>
  <c r="CF764" i="1"/>
  <c r="CG764" i="1"/>
  <c r="CH764" i="1"/>
  <c r="CI764" i="1"/>
  <c r="CJ764" i="1"/>
  <c r="CK764" i="1"/>
  <c r="CL764" i="1"/>
  <c r="CM764" i="1"/>
  <c r="CN764" i="1"/>
  <c r="BN765" i="1"/>
  <c r="BO765" i="1"/>
  <c r="BP765" i="1"/>
  <c r="BQ765" i="1"/>
  <c r="BR765" i="1"/>
  <c r="BS765" i="1"/>
  <c r="BT765" i="1"/>
  <c r="BU765" i="1"/>
  <c r="BV765" i="1"/>
  <c r="BW765" i="1"/>
  <c r="BX765" i="1"/>
  <c r="BY765" i="1"/>
  <c r="BZ765" i="1"/>
  <c r="CA765" i="1"/>
  <c r="CB765" i="1"/>
  <c r="CC765" i="1"/>
  <c r="CD765" i="1"/>
  <c r="CE765" i="1"/>
  <c r="CF765" i="1"/>
  <c r="CG765" i="1"/>
  <c r="CH765" i="1"/>
  <c r="CI765" i="1"/>
  <c r="CJ765" i="1"/>
  <c r="CK765" i="1"/>
  <c r="CL765" i="1"/>
  <c r="CM765" i="1"/>
  <c r="CN765" i="1"/>
  <c r="BN766" i="1"/>
  <c r="BO766" i="1"/>
  <c r="BP766" i="1"/>
  <c r="BQ766" i="1"/>
  <c r="BR766" i="1"/>
  <c r="BS766" i="1"/>
  <c r="BT766" i="1"/>
  <c r="BU766" i="1"/>
  <c r="BV766" i="1"/>
  <c r="BW766" i="1"/>
  <c r="BX766" i="1"/>
  <c r="BY766" i="1"/>
  <c r="BZ766" i="1"/>
  <c r="CA766" i="1"/>
  <c r="CB766" i="1"/>
  <c r="CC766" i="1"/>
  <c r="CD766" i="1"/>
  <c r="CE766" i="1"/>
  <c r="CF766" i="1"/>
  <c r="CG766" i="1"/>
  <c r="CH766" i="1"/>
  <c r="CI766" i="1"/>
  <c r="CJ766" i="1"/>
  <c r="CK766" i="1"/>
  <c r="CL766" i="1"/>
  <c r="CM766" i="1"/>
  <c r="CN766" i="1"/>
  <c r="BN767" i="1"/>
  <c r="BO767" i="1"/>
  <c r="BP767" i="1"/>
  <c r="BQ767" i="1"/>
  <c r="BR767" i="1"/>
  <c r="BS767" i="1"/>
  <c r="BT767" i="1"/>
  <c r="BU767" i="1"/>
  <c r="BV767" i="1"/>
  <c r="BW767" i="1"/>
  <c r="BX767" i="1"/>
  <c r="BY767" i="1"/>
  <c r="BZ767" i="1"/>
  <c r="CA767" i="1"/>
  <c r="CB767" i="1"/>
  <c r="CC767" i="1"/>
  <c r="CD767" i="1"/>
  <c r="CE767" i="1"/>
  <c r="CF767" i="1"/>
  <c r="CG767" i="1"/>
  <c r="CH767" i="1"/>
  <c r="CI767" i="1"/>
  <c r="CJ767" i="1"/>
  <c r="CK767" i="1"/>
  <c r="CL767" i="1"/>
  <c r="CM767" i="1"/>
  <c r="CN767" i="1"/>
  <c r="BN768" i="1"/>
  <c r="BO768" i="1"/>
  <c r="BP768" i="1"/>
  <c r="BQ768" i="1"/>
  <c r="BR768" i="1"/>
  <c r="BS768" i="1"/>
  <c r="BT768" i="1"/>
  <c r="BU768" i="1"/>
  <c r="BV768" i="1"/>
  <c r="BW768" i="1"/>
  <c r="BX768" i="1"/>
  <c r="BY768" i="1"/>
  <c r="BZ768" i="1"/>
  <c r="CA768" i="1"/>
  <c r="CB768" i="1"/>
  <c r="CC768" i="1"/>
  <c r="CD768" i="1"/>
  <c r="CE768" i="1"/>
  <c r="CF768" i="1"/>
  <c r="CG768" i="1"/>
  <c r="CH768" i="1"/>
  <c r="CI768" i="1"/>
  <c r="CJ768" i="1"/>
  <c r="CK768" i="1"/>
  <c r="CL768" i="1"/>
  <c r="CM768" i="1"/>
  <c r="CN768" i="1"/>
  <c r="BN769" i="1"/>
  <c r="BO769" i="1"/>
  <c r="BP769" i="1"/>
  <c r="BQ769" i="1"/>
  <c r="BR769" i="1"/>
  <c r="BS769" i="1"/>
  <c r="BT769" i="1"/>
  <c r="BU769" i="1"/>
  <c r="BV769" i="1"/>
  <c r="BW769" i="1"/>
  <c r="BX769" i="1"/>
  <c r="BY769" i="1"/>
  <c r="BZ769" i="1"/>
  <c r="CA769" i="1"/>
  <c r="CB769" i="1"/>
  <c r="CC769" i="1"/>
  <c r="CD769" i="1"/>
  <c r="CE769" i="1"/>
  <c r="CF769" i="1"/>
  <c r="CG769" i="1"/>
  <c r="CH769" i="1"/>
  <c r="CI769" i="1"/>
  <c r="CJ769" i="1"/>
  <c r="CK769" i="1"/>
  <c r="CL769" i="1"/>
  <c r="CM769" i="1"/>
  <c r="CN769" i="1"/>
  <c r="BN770" i="1"/>
  <c r="BO770" i="1"/>
  <c r="BP770" i="1"/>
  <c r="BQ770" i="1"/>
  <c r="BR770" i="1"/>
  <c r="BS770" i="1"/>
  <c r="BT770" i="1"/>
  <c r="BU770" i="1"/>
  <c r="BV770" i="1"/>
  <c r="BW770" i="1"/>
  <c r="BX770" i="1"/>
  <c r="BY770" i="1"/>
  <c r="BZ770" i="1"/>
  <c r="CA770" i="1"/>
  <c r="CB770" i="1"/>
  <c r="CC770" i="1"/>
  <c r="CD770" i="1"/>
  <c r="CE770" i="1"/>
  <c r="CF770" i="1"/>
  <c r="CG770" i="1"/>
  <c r="CH770" i="1"/>
  <c r="CI770" i="1"/>
  <c r="CJ770" i="1"/>
  <c r="CK770" i="1"/>
  <c r="CL770" i="1"/>
  <c r="CM770" i="1"/>
  <c r="CN770" i="1"/>
  <c r="BN771" i="1"/>
  <c r="BO771" i="1"/>
  <c r="BP771" i="1"/>
  <c r="BQ771" i="1"/>
  <c r="BR771" i="1"/>
  <c r="BS771" i="1"/>
  <c r="BT771" i="1"/>
  <c r="BU771" i="1"/>
  <c r="BV771" i="1"/>
  <c r="BW771" i="1"/>
  <c r="BX771" i="1"/>
  <c r="BY771" i="1"/>
  <c r="BZ771" i="1"/>
  <c r="CA771" i="1"/>
  <c r="CB771" i="1"/>
  <c r="CC771" i="1"/>
  <c r="CD771" i="1"/>
  <c r="CE771" i="1"/>
  <c r="CF771" i="1"/>
  <c r="CG771" i="1"/>
  <c r="CH771" i="1"/>
  <c r="CI771" i="1"/>
  <c r="CJ771" i="1"/>
  <c r="CK771" i="1"/>
  <c r="CL771" i="1"/>
  <c r="CM771" i="1"/>
  <c r="CN771" i="1"/>
  <c r="BN772" i="1"/>
  <c r="BO772" i="1"/>
  <c r="BP772" i="1"/>
  <c r="BQ772" i="1"/>
  <c r="BR772" i="1"/>
  <c r="BS772" i="1"/>
  <c r="BT772" i="1"/>
  <c r="BU772" i="1"/>
  <c r="BV772" i="1"/>
  <c r="BW772" i="1"/>
  <c r="BX772" i="1"/>
  <c r="BY772" i="1"/>
  <c r="BZ772" i="1"/>
  <c r="CA772" i="1"/>
  <c r="CB772" i="1"/>
  <c r="CC772" i="1"/>
  <c r="CD772" i="1"/>
  <c r="CE772" i="1"/>
  <c r="CF772" i="1"/>
  <c r="CG772" i="1"/>
  <c r="CH772" i="1"/>
  <c r="CI772" i="1"/>
  <c r="CJ772" i="1"/>
  <c r="CK772" i="1"/>
  <c r="CL772" i="1"/>
  <c r="CM772" i="1"/>
  <c r="CN772" i="1"/>
  <c r="BN773" i="1"/>
  <c r="BO773" i="1"/>
  <c r="BP773" i="1"/>
  <c r="BQ773" i="1"/>
  <c r="BR773" i="1"/>
  <c r="BS773" i="1"/>
  <c r="BT773" i="1"/>
  <c r="BU773" i="1"/>
  <c r="BV773" i="1"/>
  <c r="BW773" i="1"/>
  <c r="BX773" i="1"/>
  <c r="BY773" i="1"/>
  <c r="BZ773" i="1"/>
  <c r="CA773" i="1"/>
  <c r="CB773" i="1"/>
  <c r="CC773" i="1"/>
  <c r="CD773" i="1"/>
  <c r="CE773" i="1"/>
  <c r="CF773" i="1"/>
  <c r="CG773" i="1"/>
  <c r="CH773" i="1"/>
  <c r="CI773" i="1"/>
  <c r="CJ773" i="1"/>
  <c r="CK773" i="1"/>
  <c r="CL773" i="1"/>
  <c r="CM773" i="1"/>
  <c r="CN773" i="1"/>
  <c r="BN774" i="1"/>
  <c r="BO774" i="1"/>
  <c r="BP774" i="1"/>
  <c r="BQ774" i="1"/>
  <c r="BR774" i="1"/>
  <c r="BS774" i="1"/>
  <c r="BT774" i="1"/>
  <c r="BU774" i="1"/>
  <c r="BV774" i="1"/>
  <c r="BW774" i="1"/>
  <c r="BX774" i="1"/>
  <c r="BY774" i="1"/>
  <c r="BZ774" i="1"/>
  <c r="CA774" i="1"/>
  <c r="CB774" i="1"/>
  <c r="CC774" i="1"/>
  <c r="CD774" i="1"/>
  <c r="CE774" i="1"/>
  <c r="CF774" i="1"/>
  <c r="CG774" i="1"/>
  <c r="CH774" i="1"/>
  <c r="CI774" i="1"/>
  <c r="CJ774" i="1"/>
  <c r="CK774" i="1"/>
  <c r="CL774" i="1"/>
  <c r="CM774" i="1"/>
  <c r="CN774" i="1"/>
  <c r="BN775" i="1"/>
  <c r="BO775" i="1"/>
  <c r="BP775" i="1"/>
  <c r="BQ775" i="1"/>
  <c r="BR775" i="1"/>
  <c r="BS775" i="1"/>
  <c r="BT775" i="1"/>
  <c r="BU775" i="1"/>
  <c r="BV775" i="1"/>
  <c r="BW775" i="1"/>
  <c r="BX775" i="1"/>
  <c r="BY775" i="1"/>
  <c r="BZ775" i="1"/>
  <c r="CA775" i="1"/>
  <c r="CB775" i="1"/>
  <c r="CC775" i="1"/>
  <c r="CD775" i="1"/>
  <c r="CE775" i="1"/>
  <c r="CF775" i="1"/>
  <c r="CG775" i="1"/>
  <c r="CH775" i="1"/>
  <c r="CI775" i="1"/>
  <c r="CJ775" i="1"/>
  <c r="CK775" i="1"/>
  <c r="CL775" i="1"/>
  <c r="CM775" i="1"/>
  <c r="CN775" i="1"/>
  <c r="BN776" i="1"/>
  <c r="BO776" i="1"/>
  <c r="BP776" i="1"/>
  <c r="BQ776" i="1"/>
  <c r="BR776" i="1"/>
  <c r="BS776" i="1"/>
  <c r="BT776" i="1"/>
  <c r="BU776" i="1"/>
  <c r="BV776" i="1"/>
  <c r="BW776" i="1"/>
  <c r="BX776" i="1"/>
  <c r="BY776" i="1"/>
  <c r="BZ776" i="1"/>
  <c r="CA776" i="1"/>
  <c r="CB776" i="1"/>
  <c r="CC776" i="1"/>
  <c r="CD776" i="1"/>
  <c r="CE776" i="1"/>
  <c r="CF776" i="1"/>
  <c r="CG776" i="1"/>
  <c r="CH776" i="1"/>
  <c r="CI776" i="1"/>
  <c r="CJ776" i="1"/>
  <c r="CK776" i="1"/>
  <c r="CL776" i="1"/>
  <c r="CM776" i="1"/>
  <c r="CN776" i="1"/>
  <c r="BN777" i="1"/>
  <c r="BO777" i="1"/>
  <c r="BP777" i="1"/>
  <c r="BQ777" i="1"/>
  <c r="BR777" i="1"/>
  <c r="BS777" i="1"/>
  <c r="BT777" i="1"/>
  <c r="BU777" i="1"/>
  <c r="BV777" i="1"/>
  <c r="BW777" i="1"/>
  <c r="BX777" i="1"/>
  <c r="BY777" i="1"/>
  <c r="BZ777" i="1"/>
  <c r="CA777" i="1"/>
  <c r="CB777" i="1"/>
  <c r="CC777" i="1"/>
  <c r="CD777" i="1"/>
  <c r="CE777" i="1"/>
  <c r="CF777" i="1"/>
  <c r="CG777" i="1"/>
  <c r="CH777" i="1"/>
  <c r="CI777" i="1"/>
  <c r="CJ777" i="1"/>
  <c r="CK777" i="1"/>
  <c r="CL777" i="1"/>
  <c r="CM777" i="1"/>
  <c r="CN777" i="1"/>
  <c r="BN778" i="1"/>
  <c r="BO778" i="1"/>
  <c r="BP778" i="1"/>
  <c r="BQ778" i="1"/>
  <c r="BR778" i="1"/>
  <c r="BS778" i="1"/>
  <c r="BT778" i="1"/>
  <c r="BU778" i="1"/>
  <c r="BV778" i="1"/>
  <c r="BW778" i="1"/>
  <c r="BX778" i="1"/>
  <c r="BY778" i="1"/>
  <c r="BZ778" i="1"/>
  <c r="CA778" i="1"/>
  <c r="CB778" i="1"/>
  <c r="CC778" i="1"/>
  <c r="CD778" i="1"/>
  <c r="CE778" i="1"/>
  <c r="CF778" i="1"/>
  <c r="CG778" i="1"/>
  <c r="CH778" i="1"/>
  <c r="CI778" i="1"/>
  <c r="CJ778" i="1"/>
  <c r="CK778" i="1"/>
  <c r="CL778" i="1"/>
  <c r="CM778" i="1"/>
  <c r="CN778" i="1"/>
  <c r="BN779" i="1"/>
  <c r="BO779" i="1"/>
  <c r="BP779" i="1"/>
  <c r="BQ779" i="1"/>
  <c r="BR779" i="1"/>
  <c r="BS779" i="1"/>
  <c r="BT779" i="1"/>
  <c r="BU779" i="1"/>
  <c r="BV779" i="1"/>
  <c r="BW779" i="1"/>
  <c r="BX779" i="1"/>
  <c r="BY779" i="1"/>
  <c r="BZ779" i="1"/>
  <c r="CA779" i="1"/>
  <c r="CB779" i="1"/>
  <c r="CC779" i="1"/>
  <c r="CD779" i="1"/>
  <c r="CE779" i="1"/>
  <c r="CF779" i="1"/>
  <c r="CG779" i="1"/>
  <c r="CH779" i="1"/>
  <c r="CI779" i="1"/>
  <c r="CJ779" i="1"/>
  <c r="CK779" i="1"/>
  <c r="CL779" i="1"/>
  <c r="CM779" i="1"/>
  <c r="CN779" i="1"/>
  <c r="BN780" i="1"/>
  <c r="BO780" i="1"/>
  <c r="BP780" i="1"/>
  <c r="BQ780" i="1"/>
  <c r="BR780" i="1"/>
  <c r="BS780" i="1"/>
  <c r="BT780" i="1"/>
  <c r="BU780" i="1"/>
  <c r="BV780" i="1"/>
  <c r="BW780" i="1"/>
  <c r="BX780" i="1"/>
  <c r="BY780" i="1"/>
  <c r="BZ780" i="1"/>
  <c r="CA780" i="1"/>
  <c r="CB780" i="1"/>
  <c r="CC780" i="1"/>
  <c r="CD780" i="1"/>
  <c r="CE780" i="1"/>
  <c r="CF780" i="1"/>
  <c r="CG780" i="1"/>
  <c r="CH780" i="1"/>
  <c r="CI780" i="1"/>
  <c r="CJ780" i="1"/>
  <c r="CK780" i="1"/>
  <c r="CL780" i="1"/>
  <c r="CM780" i="1"/>
  <c r="CN780" i="1"/>
  <c r="BN781" i="1"/>
  <c r="BO781" i="1"/>
  <c r="BP781" i="1"/>
  <c r="BQ781" i="1"/>
  <c r="BR781" i="1"/>
  <c r="BS781" i="1"/>
  <c r="BT781" i="1"/>
  <c r="BU781" i="1"/>
  <c r="BV781" i="1"/>
  <c r="BW781" i="1"/>
  <c r="BX781" i="1"/>
  <c r="BY781" i="1"/>
  <c r="BZ781" i="1"/>
  <c r="CA781" i="1"/>
  <c r="CB781" i="1"/>
  <c r="CC781" i="1"/>
  <c r="CD781" i="1"/>
  <c r="CE781" i="1"/>
  <c r="CF781" i="1"/>
  <c r="CG781" i="1"/>
  <c r="CH781" i="1"/>
  <c r="CI781" i="1"/>
  <c r="CJ781" i="1"/>
  <c r="CK781" i="1"/>
  <c r="CL781" i="1"/>
  <c r="CM781" i="1"/>
  <c r="CN781" i="1"/>
  <c r="BN782" i="1"/>
  <c r="BO782" i="1"/>
  <c r="BP782" i="1"/>
  <c r="BQ782" i="1"/>
  <c r="BR782" i="1"/>
  <c r="BS782" i="1"/>
  <c r="BT782" i="1"/>
  <c r="BU782" i="1"/>
  <c r="BV782" i="1"/>
  <c r="BW782" i="1"/>
  <c r="BX782" i="1"/>
  <c r="BY782" i="1"/>
  <c r="BZ782" i="1"/>
  <c r="CA782" i="1"/>
  <c r="CB782" i="1"/>
  <c r="CC782" i="1"/>
  <c r="CD782" i="1"/>
  <c r="CE782" i="1"/>
  <c r="CF782" i="1"/>
  <c r="CG782" i="1"/>
  <c r="CH782" i="1"/>
  <c r="CI782" i="1"/>
  <c r="CJ782" i="1"/>
  <c r="CK782" i="1"/>
  <c r="CL782" i="1"/>
  <c r="CM782" i="1"/>
  <c r="CN782" i="1"/>
  <c r="BN783" i="1"/>
  <c r="BO783" i="1"/>
  <c r="BP783" i="1"/>
  <c r="BQ783" i="1"/>
  <c r="BR783" i="1"/>
  <c r="BS783" i="1"/>
  <c r="BT783" i="1"/>
  <c r="BU783" i="1"/>
  <c r="BV783" i="1"/>
  <c r="BW783" i="1"/>
  <c r="BX783" i="1"/>
  <c r="BY783" i="1"/>
  <c r="BZ783" i="1"/>
  <c r="CA783" i="1"/>
  <c r="CB783" i="1"/>
  <c r="CC783" i="1"/>
  <c r="CD783" i="1"/>
  <c r="CE783" i="1"/>
  <c r="CF783" i="1"/>
  <c r="CG783" i="1"/>
  <c r="CH783" i="1"/>
  <c r="CI783" i="1"/>
  <c r="CJ783" i="1"/>
  <c r="CK783" i="1"/>
  <c r="CL783" i="1"/>
  <c r="CM783" i="1"/>
  <c r="CN783" i="1"/>
  <c r="BN784" i="1"/>
  <c r="BO784" i="1"/>
  <c r="BP784" i="1"/>
  <c r="BQ784" i="1"/>
  <c r="BR784" i="1"/>
  <c r="BS784" i="1"/>
  <c r="BT784" i="1"/>
  <c r="BU784" i="1"/>
  <c r="BV784" i="1"/>
  <c r="BW784" i="1"/>
  <c r="BX784" i="1"/>
  <c r="BY784" i="1"/>
  <c r="BZ784" i="1"/>
  <c r="CA784" i="1"/>
  <c r="CB784" i="1"/>
  <c r="CC784" i="1"/>
  <c r="CD784" i="1"/>
  <c r="CE784" i="1"/>
  <c r="CF784" i="1"/>
  <c r="CG784" i="1"/>
  <c r="CH784" i="1"/>
  <c r="CI784" i="1"/>
  <c r="CJ784" i="1"/>
  <c r="CK784" i="1"/>
  <c r="CL784" i="1"/>
  <c r="CM784" i="1"/>
  <c r="CN784" i="1"/>
  <c r="BN785" i="1"/>
  <c r="BO785" i="1"/>
  <c r="BP785" i="1"/>
  <c r="BQ785" i="1"/>
  <c r="BR785" i="1"/>
  <c r="BS785" i="1"/>
  <c r="BT785" i="1"/>
  <c r="BU785" i="1"/>
  <c r="BV785" i="1"/>
  <c r="BW785" i="1"/>
  <c r="BX785" i="1"/>
  <c r="BY785" i="1"/>
  <c r="BZ785" i="1"/>
  <c r="CA785" i="1"/>
  <c r="CB785" i="1"/>
  <c r="CC785" i="1"/>
  <c r="CD785" i="1"/>
  <c r="CE785" i="1"/>
  <c r="CF785" i="1"/>
  <c r="CG785" i="1"/>
  <c r="CH785" i="1"/>
  <c r="CI785" i="1"/>
  <c r="CJ785" i="1"/>
  <c r="CK785" i="1"/>
  <c r="CL785" i="1"/>
  <c r="CM785" i="1"/>
  <c r="CN785" i="1"/>
  <c r="BN786" i="1"/>
  <c r="BO786" i="1"/>
  <c r="BP786" i="1"/>
  <c r="BQ786" i="1"/>
  <c r="BR786" i="1"/>
  <c r="BS786" i="1"/>
  <c r="BT786" i="1"/>
  <c r="BU786" i="1"/>
  <c r="BV786" i="1"/>
  <c r="BW786" i="1"/>
  <c r="BX786" i="1"/>
  <c r="BY786" i="1"/>
  <c r="BZ786" i="1"/>
  <c r="CA786" i="1"/>
  <c r="CB786" i="1"/>
  <c r="CC786" i="1"/>
  <c r="CD786" i="1"/>
  <c r="CE786" i="1"/>
  <c r="CF786" i="1"/>
  <c r="CG786" i="1"/>
  <c r="CH786" i="1"/>
  <c r="CI786" i="1"/>
  <c r="CJ786" i="1"/>
  <c r="CK786" i="1"/>
  <c r="CL786" i="1"/>
  <c r="CM786" i="1"/>
  <c r="CN786" i="1"/>
  <c r="BN787" i="1"/>
  <c r="BO787" i="1"/>
  <c r="BP787" i="1"/>
  <c r="BQ787" i="1"/>
  <c r="BR787" i="1"/>
  <c r="BS787" i="1"/>
  <c r="BT787" i="1"/>
  <c r="BU787" i="1"/>
  <c r="BV787" i="1"/>
  <c r="BW787" i="1"/>
  <c r="BX787" i="1"/>
  <c r="BY787" i="1"/>
  <c r="BZ787" i="1"/>
  <c r="CA787" i="1"/>
  <c r="CB787" i="1"/>
  <c r="CC787" i="1"/>
  <c r="CD787" i="1"/>
  <c r="CE787" i="1"/>
  <c r="CF787" i="1"/>
  <c r="CG787" i="1"/>
  <c r="CH787" i="1"/>
  <c r="CI787" i="1"/>
  <c r="CJ787" i="1"/>
  <c r="CK787" i="1"/>
  <c r="CL787" i="1"/>
  <c r="CM787" i="1"/>
  <c r="CN787" i="1"/>
  <c r="BN788" i="1"/>
  <c r="BO788" i="1"/>
  <c r="BP788" i="1"/>
  <c r="BQ788" i="1"/>
  <c r="BR788" i="1"/>
  <c r="BS788" i="1"/>
  <c r="BT788" i="1"/>
  <c r="BU788" i="1"/>
  <c r="BV788" i="1"/>
  <c r="BW788" i="1"/>
  <c r="BX788" i="1"/>
  <c r="BY788" i="1"/>
  <c r="BZ788" i="1"/>
  <c r="CA788" i="1"/>
  <c r="CB788" i="1"/>
  <c r="CC788" i="1"/>
  <c r="CD788" i="1"/>
  <c r="CE788" i="1"/>
  <c r="CF788" i="1"/>
  <c r="CG788" i="1"/>
  <c r="CH788" i="1"/>
  <c r="CI788" i="1"/>
  <c r="CJ788" i="1"/>
  <c r="CK788" i="1"/>
  <c r="CL788" i="1"/>
  <c r="CM788" i="1"/>
  <c r="CN788" i="1"/>
  <c r="BN789" i="1"/>
  <c r="BO789" i="1"/>
  <c r="BP789" i="1"/>
  <c r="BQ789" i="1"/>
  <c r="BR789" i="1"/>
  <c r="BS789" i="1"/>
  <c r="BT789" i="1"/>
  <c r="BU789" i="1"/>
  <c r="BV789" i="1"/>
  <c r="BW789" i="1"/>
  <c r="BX789" i="1"/>
  <c r="BY789" i="1"/>
  <c r="BZ789" i="1"/>
  <c r="CA789" i="1"/>
  <c r="CB789" i="1"/>
  <c r="CC789" i="1"/>
  <c r="CD789" i="1"/>
  <c r="CE789" i="1"/>
  <c r="CF789" i="1"/>
  <c r="CG789" i="1"/>
  <c r="CH789" i="1"/>
  <c r="CI789" i="1"/>
  <c r="CJ789" i="1"/>
  <c r="CK789" i="1"/>
  <c r="CL789" i="1"/>
  <c r="CM789" i="1"/>
  <c r="CN789" i="1"/>
  <c r="BN790" i="1"/>
  <c r="BO790" i="1"/>
  <c r="BP790" i="1"/>
  <c r="BQ790" i="1"/>
  <c r="BR790" i="1"/>
  <c r="BS790" i="1"/>
  <c r="BT790" i="1"/>
  <c r="BU790" i="1"/>
  <c r="BV790" i="1"/>
  <c r="BW790" i="1"/>
  <c r="BX790" i="1"/>
  <c r="BY790" i="1"/>
  <c r="BZ790" i="1"/>
  <c r="CA790" i="1"/>
  <c r="CB790" i="1"/>
  <c r="CC790" i="1"/>
  <c r="CD790" i="1"/>
  <c r="CE790" i="1"/>
  <c r="CF790" i="1"/>
  <c r="CG790" i="1"/>
  <c r="CH790" i="1"/>
  <c r="CI790" i="1"/>
  <c r="CJ790" i="1"/>
  <c r="CK790" i="1"/>
  <c r="CL790" i="1"/>
  <c r="CM790" i="1"/>
  <c r="CN790" i="1"/>
  <c r="BN791" i="1"/>
  <c r="BO791" i="1"/>
  <c r="BP791" i="1"/>
  <c r="BQ791" i="1"/>
  <c r="BR791" i="1"/>
  <c r="BS791" i="1"/>
  <c r="BT791" i="1"/>
  <c r="BU791" i="1"/>
  <c r="BV791" i="1"/>
  <c r="BW791" i="1"/>
  <c r="BX791" i="1"/>
  <c r="BY791" i="1"/>
  <c r="BZ791" i="1"/>
  <c r="CA791" i="1"/>
  <c r="CB791" i="1"/>
  <c r="CC791" i="1"/>
  <c r="CD791" i="1"/>
  <c r="CE791" i="1"/>
  <c r="CF791" i="1"/>
  <c r="CG791" i="1"/>
  <c r="CH791" i="1"/>
  <c r="CI791" i="1"/>
  <c r="CJ791" i="1"/>
  <c r="CK791" i="1"/>
  <c r="CL791" i="1"/>
  <c r="CM791" i="1"/>
  <c r="CN791" i="1"/>
  <c r="BN792" i="1"/>
  <c r="BO792" i="1"/>
  <c r="BP792" i="1"/>
  <c r="BQ792" i="1"/>
  <c r="BR792" i="1"/>
  <c r="BS792" i="1"/>
  <c r="BT792" i="1"/>
  <c r="BU792" i="1"/>
  <c r="BV792" i="1"/>
  <c r="BW792" i="1"/>
  <c r="BX792" i="1"/>
  <c r="BY792" i="1"/>
  <c r="BZ792" i="1"/>
  <c r="CA792" i="1"/>
  <c r="CB792" i="1"/>
  <c r="CC792" i="1"/>
  <c r="CD792" i="1"/>
  <c r="CE792" i="1"/>
  <c r="CF792" i="1"/>
  <c r="CG792" i="1"/>
  <c r="CH792" i="1"/>
  <c r="CI792" i="1"/>
  <c r="CJ792" i="1"/>
  <c r="CK792" i="1"/>
  <c r="CL792" i="1"/>
  <c r="CM792" i="1"/>
  <c r="CN792" i="1"/>
  <c r="BN793" i="1"/>
  <c r="BO793" i="1"/>
  <c r="BP793" i="1"/>
  <c r="BQ793" i="1"/>
  <c r="BR793" i="1"/>
  <c r="BS793" i="1"/>
  <c r="BT793" i="1"/>
  <c r="BU793" i="1"/>
  <c r="BV793" i="1"/>
  <c r="BW793" i="1"/>
  <c r="BX793" i="1"/>
  <c r="BY793" i="1"/>
  <c r="BZ793" i="1"/>
  <c r="CA793" i="1"/>
  <c r="CB793" i="1"/>
  <c r="CC793" i="1"/>
  <c r="CD793" i="1"/>
  <c r="CE793" i="1"/>
  <c r="CF793" i="1"/>
  <c r="CG793" i="1"/>
  <c r="CH793" i="1"/>
  <c r="CI793" i="1"/>
  <c r="CJ793" i="1"/>
  <c r="CK793" i="1"/>
  <c r="CL793" i="1"/>
  <c r="CM793" i="1"/>
  <c r="CN793" i="1"/>
  <c r="BN794" i="1"/>
  <c r="BO794" i="1"/>
  <c r="BP794" i="1"/>
  <c r="BQ794" i="1"/>
  <c r="BR794" i="1"/>
  <c r="BS794" i="1"/>
  <c r="BT794" i="1"/>
  <c r="BU794" i="1"/>
  <c r="BV794" i="1"/>
  <c r="BW794" i="1"/>
  <c r="BX794" i="1"/>
  <c r="BY794" i="1"/>
  <c r="BZ794" i="1"/>
  <c r="CA794" i="1"/>
  <c r="CB794" i="1"/>
  <c r="CC794" i="1"/>
  <c r="CD794" i="1"/>
  <c r="CE794" i="1"/>
  <c r="CF794" i="1"/>
  <c r="CG794" i="1"/>
  <c r="CH794" i="1"/>
  <c r="CI794" i="1"/>
  <c r="CJ794" i="1"/>
  <c r="CK794" i="1"/>
  <c r="CL794" i="1"/>
  <c r="CM794" i="1"/>
  <c r="CN794" i="1"/>
  <c r="BN795" i="1"/>
  <c r="BO795" i="1"/>
  <c r="BP795" i="1"/>
  <c r="BQ795" i="1"/>
  <c r="BR795" i="1"/>
  <c r="BS795" i="1"/>
  <c r="BT795" i="1"/>
  <c r="BU795" i="1"/>
  <c r="BV795" i="1"/>
  <c r="BW795" i="1"/>
  <c r="BX795" i="1"/>
  <c r="BY795" i="1"/>
  <c r="BZ795" i="1"/>
  <c r="CA795" i="1"/>
  <c r="CB795" i="1"/>
  <c r="CC795" i="1"/>
  <c r="CD795" i="1"/>
  <c r="CE795" i="1"/>
  <c r="CF795" i="1"/>
  <c r="CG795" i="1"/>
  <c r="CH795" i="1"/>
  <c r="CI795" i="1"/>
  <c r="CJ795" i="1"/>
  <c r="CK795" i="1"/>
  <c r="CL795" i="1"/>
  <c r="CM795" i="1"/>
  <c r="CN795" i="1"/>
  <c r="BN796" i="1"/>
  <c r="BO796" i="1"/>
  <c r="BP796" i="1"/>
  <c r="BQ796" i="1"/>
  <c r="BR796" i="1"/>
  <c r="BS796" i="1"/>
  <c r="BT796" i="1"/>
  <c r="BU796" i="1"/>
  <c r="BV796" i="1"/>
  <c r="BW796" i="1"/>
  <c r="BX796" i="1"/>
  <c r="BY796" i="1"/>
  <c r="BZ796" i="1"/>
  <c r="CA796" i="1"/>
  <c r="CB796" i="1"/>
  <c r="CC796" i="1"/>
  <c r="CD796" i="1"/>
  <c r="CE796" i="1"/>
  <c r="CF796" i="1"/>
  <c r="CG796" i="1"/>
  <c r="CH796" i="1"/>
  <c r="CI796" i="1"/>
  <c r="CJ796" i="1"/>
  <c r="CK796" i="1"/>
  <c r="CL796" i="1"/>
  <c r="CM796" i="1"/>
  <c r="CN796" i="1"/>
  <c r="BN797" i="1"/>
  <c r="BO797" i="1"/>
  <c r="BP797" i="1"/>
  <c r="BQ797" i="1"/>
  <c r="BR797" i="1"/>
  <c r="BS797" i="1"/>
  <c r="BT797" i="1"/>
  <c r="BU797" i="1"/>
  <c r="BV797" i="1"/>
  <c r="BW797" i="1"/>
  <c r="BX797" i="1"/>
  <c r="BY797" i="1"/>
  <c r="BZ797" i="1"/>
  <c r="CA797" i="1"/>
  <c r="CB797" i="1"/>
  <c r="CC797" i="1"/>
  <c r="CD797" i="1"/>
  <c r="CE797" i="1"/>
  <c r="CF797" i="1"/>
  <c r="CG797" i="1"/>
  <c r="CH797" i="1"/>
  <c r="CI797" i="1"/>
  <c r="CJ797" i="1"/>
  <c r="CK797" i="1"/>
  <c r="CL797" i="1"/>
  <c r="CM797" i="1"/>
  <c r="CN797" i="1"/>
  <c r="BN798" i="1"/>
  <c r="BO798" i="1"/>
  <c r="BP798" i="1"/>
  <c r="BQ798" i="1"/>
  <c r="BR798" i="1"/>
  <c r="BS798" i="1"/>
  <c r="BT798" i="1"/>
  <c r="BU798" i="1"/>
  <c r="BV798" i="1"/>
  <c r="BW798" i="1"/>
  <c r="BX798" i="1"/>
  <c r="BY798" i="1"/>
  <c r="BZ798" i="1"/>
  <c r="CA798" i="1"/>
  <c r="CB798" i="1"/>
  <c r="CC798" i="1"/>
  <c r="CD798" i="1"/>
  <c r="CE798" i="1"/>
  <c r="CF798" i="1"/>
  <c r="CG798" i="1"/>
  <c r="CH798" i="1"/>
  <c r="CI798" i="1"/>
  <c r="CJ798" i="1"/>
  <c r="CK798" i="1"/>
  <c r="CL798" i="1"/>
  <c r="CM798" i="1"/>
  <c r="CN798" i="1"/>
  <c r="BN799" i="1"/>
  <c r="BO799" i="1"/>
  <c r="BP799" i="1"/>
  <c r="BQ799" i="1"/>
  <c r="BR799" i="1"/>
  <c r="BS799" i="1"/>
  <c r="BT799" i="1"/>
  <c r="BU799" i="1"/>
  <c r="BV799" i="1"/>
  <c r="BW799" i="1"/>
  <c r="BX799" i="1"/>
  <c r="BY799" i="1"/>
  <c r="BZ799" i="1"/>
  <c r="CA799" i="1"/>
  <c r="CB799" i="1"/>
  <c r="CC799" i="1"/>
  <c r="CD799" i="1"/>
  <c r="CE799" i="1"/>
  <c r="CF799" i="1"/>
  <c r="CG799" i="1"/>
  <c r="CH799" i="1"/>
  <c r="CI799" i="1"/>
  <c r="CJ799" i="1"/>
  <c r="CK799" i="1"/>
  <c r="CL799" i="1"/>
  <c r="CM799" i="1"/>
  <c r="CN799" i="1"/>
  <c r="BN800" i="1"/>
  <c r="BO800" i="1"/>
  <c r="BP800" i="1"/>
  <c r="BQ800" i="1"/>
  <c r="BR800" i="1"/>
  <c r="BS800" i="1"/>
  <c r="BT800" i="1"/>
  <c r="BU800" i="1"/>
  <c r="BV800" i="1"/>
  <c r="BW800" i="1"/>
  <c r="BX800" i="1"/>
  <c r="BY800" i="1"/>
  <c r="BZ800" i="1"/>
  <c r="CA800" i="1"/>
  <c r="CB800" i="1"/>
  <c r="CC800" i="1"/>
  <c r="CD800" i="1"/>
  <c r="CE800" i="1"/>
  <c r="CF800" i="1"/>
  <c r="CG800" i="1"/>
  <c r="CH800" i="1"/>
  <c r="CI800" i="1"/>
  <c r="CJ800" i="1"/>
  <c r="CK800" i="1"/>
  <c r="CL800" i="1"/>
  <c r="CM800" i="1"/>
  <c r="CN800" i="1"/>
  <c r="BN801" i="1"/>
  <c r="BO801" i="1"/>
  <c r="BP801" i="1"/>
  <c r="BQ801" i="1"/>
  <c r="BR801" i="1"/>
  <c r="BS801" i="1"/>
  <c r="BT801" i="1"/>
  <c r="BU801" i="1"/>
  <c r="BV801" i="1"/>
  <c r="BW801" i="1"/>
  <c r="BX801" i="1"/>
  <c r="BY801" i="1"/>
  <c r="BZ801" i="1"/>
  <c r="CA801" i="1"/>
  <c r="CB801" i="1"/>
  <c r="CC801" i="1"/>
  <c r="CD801" i="1"/>
  <c r="CE801" i="1"/>
  <c r="CF801" i="1"/>
  <c r="CG801" i="1"/>
  <c r="CH801" i="1"/>
  <c r="CI801" i="1"/>
  <c r="CJ801" i="1"/>
  <c r="CK801" i="1"/>
  <c r="CL801" i="1"/>
  <c r="CM801" i="1"/>
  <c r="CN801" i="1"/>
  <c r="BN802" i="1"/>
  <c r="BO802" i="1"/>
  <c r="BP802" i="1"/>
  <c r="BQ802" i="1"/>
  <c r="BR802" i="1"/>
  <c r="BS802" i="1"/>
  <c r="BT802" i="1"/>
  <c r="BU802" i="1"/>
  <c r="BV802" i="1"/>
  <c r="BW802" i="1"/>
  <c r="BX802" i="1"/>
  <c r="BY802" i="1"/>
  <c r="BZ802" i="1"/>
  <c r="CA802" i="1"/>
  <c r="CB802" i="1"/>
  <c r="CC802" i="1"/>
  <c r="CD802" i="1"/>
  <c r="CE802" i="1"/>
  <c r="CF802" i="1"/>
  <c r="CG802" i="1"/>
  <c r="CH802" i="1"/>
  <c r="CI802" i="1"/>
  <c r="CJ802" i="1"/>
  <c r="CK802" i="1"/>
  <c r="CL802" i="1"/>
  <c r="CM802" i="1"/>
  <c r="CN802" i="1"/>
  <c r="BN803" i="1"/>
  <c r="BO803" i="1"/>
  <c r="BP803" i="1"/>
  <c r="BQ803" i="1"/>
  <c r="BR803" i="1"/>
  <c r="BS803" i="1"/>
  <c r="BT803" i="1"/>
  <c r="BU803" i="1"/>
  <c r="BV803" i="1"/>
  <c r="BW803" i="1"/>
  <c r="BX803" i="1"/>
  <c r="BY803" i="1"/>
  <c r="BZ803" i="1"/>
  <c r="CA803" i="1"/>
  <c r="CB803" i="1"/>
  <c r="CC803" i="1"/>
  <c r="CD803" i="1"/>
  <c r="CE803" i="1"/>
  <c r="CF803" i="1"/>
  <c r="CG803" i="1"/>
  <c r="CH803" i="1"/>
  <c r="CI803" i="1"/>
  <c r="CJ803" i="1"/>
  <c r="CK803" i="1"/>
  <c r="CL803" i="1"/>
  <c r="CM803" i="1"/>
  <c r="CN803" i="1"/>
  <c r="BN804" i="1"/>
  <c r="BO804" i="1"/>
  <c r="BP804" i="1"/>
  <c r="BQ804" i="1"/>
  <c r="BR804" i="1"/>
  <c r="BS804" i="1"/>
  <c r="BT804" i="1"/>
  <c r="BU804" i="1"/>
  <c r="BV804" i="1"/>
  <c r="BW804" i="1"/>
  <c r="BX804" i="1"/>
  <c r="BY804" i="1"/>
  <c r="BZ804" i="1"/>
  <c r="CA804" i="1"/>
  <c r="CB804" i="1"/>
  <c r="CC804" i="1"/>
  <c r="CD804" i="1"/>
  <c r="CE804" i="1"/>
  <c r="CF804" i="1"/>
  <c r="CG804" i="1"/>
  <c r="CH804" i="1"/>
  <c r="CI804" i="1"/>
  <c r="CJ804" i="1"/>
  <c r="CK804" i="1"/>
  <c r="CL804" i="1"/>
  <c r="CM804" i="1"/>
  <c r="CN804" i="1"/>
  <c r="BN805" i="1"/>
  <c r="BO805" i="1"/>
  <c r="BP805" i="1"/>
  <c r="BQ805" i="1"/>
  <c r="BR805" i="1"/>
  <c r="BS805" i="1"/>
  <c r="BT805" i="1"/>
  <c r="BU805" i="1"/>
  <c r="BV805" i="1"/>
  <c r="BW805" i="1"/>
  <c r="BX805" i="1"/>
  <c r="BY805" i="1"/>
  <c r="BZ805" i="1"/>
  <c r="CA805" i="1"/>
  <c r="CB805" i="1"/>
  <c r="CC805" i="1"/>
  <c r="CD805" i="1"/>
  <c r="CE805" i="1"/>
  <c r="CF805" i="1"/>
  <c r="CG805" i="1"/>
  <c r="CH805" i="1"/>
  <c r="CI805" i="1"/>
  <c r="CJ805" i="1"/>
  <c r="CK805" i="1"/>
  <c r="CL805" i="1"/>
  <c r="CM805" i="1"/>
  <c r="CN805" i="1"/>
  <c r="BN806" i="1"/>
  <c r="BO806" i="1"/>
  <c r="BP806" i="1"/>
  <c r="BQ806" i="1"/>
  <c r="BR806" i="1"/>
  <c r="BS806" i="1"/>
  <c r="BT806" i="1"/>
  <c r="BU806" i="1"/>
  <c r="BV806" i="1"/>
  <c r="BW806" i="1"/>
  <c r="BX806" i="1"/>
  <c r="BY806" i="1"/>
  <c r="BZ806" i="1"/>
  <c r="CA806" i="1"/>
  <c r="CB806" i="1"/>
  <c r="CC806" i="1"/>
  <c r="CD806" i="1"/>
  <c r="CE806" i="1"/>
  <c r="CF806" i="1"/>
  <c r="CG806" i="1"/>
  <c r="CH806" i="1"/>
  <c r="CI806" i="1"/>
  <c r="CJ806" i="1"/>
  <c r="CK806" i="1"/>
  <c r="CL806" i="1"/>
  <c r="CM806" i="1"/>
  <c r="CN806" i="1"/>
  <c r="BN807" i="1"/>
  <c r="BO807" i="1"/>
  <c r="BP807" i="1"/>
  <c r="BQ807" i="1"/>
  <c r="BR807" i="1"/>
  <c r="BS807" i="1"/>
  <c r="BT807" i="1"/>
  <c r="BU807" i="1"/>
  <c r="BV807" i="1"/>
  <c r="BW807" i="1"/>
  <c r="BX807" i="1"/>
  <c r="BY807" i="1"/>
  <c r="BZ807" i="1"/>
  <c r="CA807" i="1"/>
  <c r="CB807" i="1"/>
  <c r="CC807" i="1"/>
  <c r="CD807" i="1"/>
  <c r="CE807" i="1"/>
  <c r="CF807" i="1"/>
  <c r="CG807" i="1"/>
  <c r="CH807" i="1"/>
  <c r="CI807" i="1"/>
  <c r="CJ807" i="1"/>
  <c r="CK807" i="1"/>
  <c r="CL807" i="1"/>
  <c r="CM807" i="1"/>
  <c r="CN807" i="1"/>
  <c r="BN808" i="1"/>
  <c r="BO808" i="1"/>
  <c r="BP808" i="1"/>
  <c r="BQ808" i="1"/>
  <c r="BR808" i="1"/>
  <c r="BS808" i="1"/>
  <c r="BT808" i="1"/>
  <c r="BU808" i="1"/>
  <c r="BV808" i="1"/>
  <c r="BW808" i="1"/>
  <c r="BX808" i="1"/>
  <c r="BY808" i="1"/>
  <c r="BZ808" i="1"/>
  <c r="CA808" i="1"/>
  <c r="CB808" i="1"/>
  <c r="CC808" i="1"/>
  <c r="CD808" i="1"/>
  <c r="CE808" i="1"/>
  <c r="CF808" i="1"/>
  <c r="CG808" i="1"/>
  <c r="CH808" i="1"/>
  <c r="CI808" i="1"/>
  <c r="CJ808" i="1"/>
  <c r="CK808" i="1"/>
  <c r="CL808" i="1"/>
  <c r="CM808" i="1"/>
  <c r="CN808" i="1"/>
  <c r="BN809" i="1"/>
  <c r="BO809" i="1"/>
  <c r="BP809" i="1"/>
  <c r="BQ809" i="1"/>
  <c r="BR809" i="1"/>
  <c r="BS809" i="1"/>
  <c r="BT809" i="1"/>
  <c r="BU809" i="1"/>
  <c r="BV809" i="1"/>
  <c r="BW809" i="1"/>
  <c r="BX809" i="1"/>
  <c r="BY809" i="1"/>
  <c r="BZ809" i="1"/>
  <c r="CA809" i="1"/>
  <c r="CB809" i="1"/>
  <c r="CC809" i="1"/>
  <c r="CD809" i="1"/>
  <c r="CE809" i="1"/>
  <c r="CF809" i="1"/>
  <c r="CG809" i="1"/>
  <c r="CH809" i="1"/>
  <c r="CI809" i="1"/>
  <c r="CJ809" i="1"/>
  <c r="CK809" i="1"/>
  <c r="CL809" i="1"/>
  <c r="CM809" i="1"/>
  <c r="CN809" i="1"/>
  <c r="BN810" i="1"/>
  <c r="BO810" i="1"/>
  <c r="BP810" i="1"/>
  <c r="BQ810" i="1"/>
  <c r="BR810" i="1"/>
  <c r="BS810" i="1"/>
  <c r="BT810" i="1"/>
  <c r="BU810" i="1"/>
  <c r="BV810" i="1"/>
  <c r="BW810" i="1"/>
  <c r="BX810" i="1"/>
  <c r="BY810" i="1"/>
  <c r="BZ810" i="1"/>
  <c r="CA810" i="1"/>
  <c r="CB810" i="1"/>
  <c r="CC810" i="1"/>
  <c r="CD810" i="1"/>
  <c r="CE810" i="1"/>
  <c r="CF810" i="1"/>
  <c r="CG810" i="1"/>
  <c r="CH810" i="1"/>
  <c r="CI810" i="1"/>
  <c r="CJ810" i="1"/>
  <c r="CK810" i="1"/>
  <c r="CL810" i="1"/>
  <c r="CM810" i="1"/>
  <c r="CN810" i="1"/>
  <c r="BN811" i="1"/>
  <c r="BO811" i="1"/>
  <c r="BP811" i="1"/>
  <c r="BQ811" i="1"/>
  <c r="BR811" i="1"/>
  <c r="BS811" i="1"/>
  <c r="BT811" i="1"/>
  <c r="BU811" i="1"/>
  <c r="BV811" i="1"/>
  <c r="BW811" i="1"/>
  <c r="BX811" i="1"/>
  <c r="BY811" i="1"/>
  <c r="BZ811" i="1"/>
  <c r="CA811" i="1"/>
  <c r="CB811" i="1"/>
  <c r="CC811" i="1"/>
  <c r="CD811" i="1"/>
  <c r="CE811" i="1"/>
  <c r="CF811" i="1"/>
  <c r="CG811" i="1"/>
  <c r="CH811" i="1"/>
  <c r="CI811" i="1"/>
  <c r="CJ811" i="1"/>
  <c r="CK811" i="1"/>
  <c r="CL811" i="1"/>
  <c r="CM811" i="1"/>
  <c r="CN811" i="1"/>
  <c r="BN812" i="1"/>
  <c r="BO812" i="1"/>
  <c r="BP812" i="1"/>
  <c r="BQ812" i="1"/>
  <c r="BR812" i="1"/>
  <c r="BS812" i="1"/>
  <c r="BT812" i="1"/>
  <c r="BU812" i="1"/>
  <c r="BV812" i="1"/>
  <c r="BW812" i="1"/>
  <c r="BX812" i="1"/>
  <c r="BY812" i="1"/>
  <c r="BZ812" i="1"/>
  <c r="CA812" i="1"/>
  <c r="CB812" i="1"/>
  <c r="CC812" i="1"/>
  <c r="CD812" i="1"/>
  <c r="CE812" i="1"/>
  <c r="CF812" i="1"/>
  <c r="CG812" i="1"/>
  <c r="CH812" i="1"/>
  <c r="CI812" i="1"/>
  <c r="CJ812" i="1"/>
  <c r="CK812" i="1"/>
  <c r="CL812" i="1"/>
  <c r="CM812" i="1"/>
  <c r="CN812" i="1"/>
  <c r="BN813" i="1"/>
  <c r="BO813" i="1"/>
  <c r="BP813" i="1"/>
  <c r="BQ813" i="1"/>
  <c r="BR813" i="1"/>
  <c r="BS813" i="1"/>
  <c r="BT813" i="1"/>
  <c r="BU813" i="1"/>
  <c r="BV813" i="1"/>
  <c r="BW813" i="1"/>
  <c r="BX813" i="1"/>
  <c r="BY813" i="1"/>
  <c r="BZ813" i="1"/>
  <c r="CA813" i="1"/>
  <c r="CB813" i="1"/>
  <c r="CC813" i="1"/>
  <c r="CD813" i="1"/>
  <c r="CE813" i="1"/>
  <c r="CF813" i="1"/>
  <c r="CG813" i="1"/>
  <c r="CH813" i="1"/>
  <c r="CI813" i="1"/>
  <c r="CJ813" i="1"/>
  <c r="CK813" i="1"/>
  <c r="CL813" i="1"/>
  <c r="CM813" i="1"/>
  <c r="CN813" i="1"/>
  <c r="BN814" i="1"/>
  <c r="BO814" i="1"/>
  <c r="BP814" i="1"/>
  <c r="BQ814" i="1"/>
  <c r="BR814" i="1"/>
  <c r="BS814" i="1"/>
  <c r="BT814" i="1"/>
  <c r="BU814" i="1"/>
  <c r="BV814" i="1"/>
  <c r="BW814" i="1"/>
  <c r="BX814" i="1"/>
  <c r="BY814" i="1"/>
  <c r="BZ814" i="1"/>
  <c r="CA814" i="1"/>
  <c r="CB814" i="1"/>
  <c r="CC814" i="1"/>
  <c r="CD814" i="1"/>
  <c r="CE814" i="1"/>
  <c r="CF814" i="1"/>
  <c r="CG814" i="1"/>
  <c r="CH814" i="1"/>
  <c r="CI814" i="1"/>
  <c r="CJ814" i="1"/>
  <c r="CK814" i="1"/>
  <c r="CL814" i="1"/>
  <c r="CM814" i="1"/>
  <c r="CN814" i="1"/>
  <c r="BN815" i="1"/>
  <c r="BO815" i="1"/>
  <c r="BP815" i="1"/>
  <c r="BQ815" i="1"/>
  <c r="BR815" i="1"/>
  <c r="BS815" i="1"/>
  <c r="BT815" i="1"/>
  <c r="BU815" i="1"/>
  <c r="BV815" i="1"/>
  <c r="BW815" i="1"/>
  <c r="BX815" i="1"/>
  <c r="BY815" i="1"/>
  <c r="BZ815" i="1"/>
  <c r="CA815" i="1"/>
  <c r="CB815" i="1"/>
  <c r="CC815" i="1"/>
  <c r="CD815" i="1"/>
  <c r="CE815" i="1"/>
  <c r="CF815" i="1"/>
  <c r="CG815" i="1"/>
  <c r="CH815" i="1"/>
  <c r="CI815" i="1"/>
  <c r="CJ815" i="1"/>
  <c r="CK815" i="1"/>
  <c r="CL815" i="1"/>
  <c r="CM815" i="1"/>
  <c r="CN815" i="1"/>
  <c r="BN816" i="1"/>
  <c r="BO816" i="1"/>
  <c r="BP816" i="1"/>
  <c r="BQ816" i="1"/>
  <c r="BR816" i="1"/>
  <c r="BS816" i="1"/>
  <c r="BT816" i="1"/>
  <c r="BU816" i="1"/>
  <c r="BV816" i="1"/>
  <c r="BW816" i="1"/>
  <c r="BX816" i="1"/>
  <c r="BY816" i="1"/>
  <c r="BZ816" i="1"/>
  <c r="CA816" i="1"/>
  <c r="CB816" i="1"/>
  <c r="CC816" i="1"/>
  <c r="CD816" i="1"/>
  <c r="CE816" i="1"/>
  <c r="CF816" i="1"/>
  <c r="CG816" i="1"/>
  <c r="CH816" i="1"/>
  <c r="CI816" i="1"/>
  <c r="CJ816" i="1"/>
  <c r="CK816" i="1"/>
  <c r="CL816" i="1"/>
  <c r="CM816" i="1"/>
  <c r="CN816" i="1"/>
  <c r="BN817" i="1"/>
  <c r="BO817" i="1"/>
  <c r="BP817" i="1"/>
  <c r="BQ817" i="1"/>
  <c r="BR817" i="1"/>
  <c r="BS817" i="1"/>
  <c r="BT817" i="1"/>
  <c r="BU817" i="1"/>
  <c r="BV817" i="1"/>
  <c r="BW817" i="1"/>
  <c r="BX817" i="1"/>
  <c r="BY817" i="1"/>
  <c r="BZ817" i="1"/>
  <c r="CA817" i="1"/>
  <c r="CB817" i="1"/>
  <c r="CC817" i="1"/>
  <c r="CD817" i="1"/>
  <c r="CE817" i="1"/>
  <c r="CF817" i="1"/>
  <c r="CG817" i="1"/>
  <c r="CH817" i="1"/>
  <c r="CI817" i="1"/>
  <c r="CJ817" i="1"/>
  <c r="CK817" i="1"/>
  <c r="CL817" i="1"/>
  <c r="CM817" i="1"/>
  <c r="CN817" i="1"/>
  <c r="BN818" i="1"/>
  <c r="BO818" i="1"/>
  <c r="BP818" i="1"/>
  <c r="BQ818" i="1"/>
  <c r="BR818" i="1"/>
  <c r="BS818" i="1"/>
  <c r="BT818" i="1"/>
  <c r="BU818" i="1"/>
  <c r="BV818" i="1"/>
  <c r="BW818" i="1"/>
  <c r="BX818" i="1"/>
  <c r="BY818" i="1"/>
  <c r="BZ818" i="1"/>
  <c r="CA818" i="1"/>
  <c r="CB818" i="1"/>
  <c r="CC818" i="1"/>
  <c r="CD818" i="1"/>
  <c r="CE818" i="1"/>
  <c r="CF818" i="1"/>
  <c r="CG818" i="1"/>
  <c r="CH818" i="1"/>
  <c r="CI818" i="1"/>
  <c r="CJ818" i="1"/>
  <c r="CK818" i="1"/>
  <c r="CL818" i="1"/>
  <c r="CM818" i="1"/>
  <c r="CN818" i="1"/>
  <c r="BN819" i="1"/>
  <c r="BO819" i="1"/>
  <c r="BP819" i="1"/>
  <c r="BQ819" i="1"/>
  <c r="BR819" i="1"/>
  <c r="BS819" i="1"/>
  <c r="BT819" i="1"/>
  <c r="BU819" i="1"/>
  <c r="BV819" i="1"/>
  <c r="BW819" i="1"/>
  <c r="BX819" i="1"/>
  <c r="BY819" i="1"/>
  <c r="BZ819" i="1"/>
  <c r="CA819" i="1"/>
  <c r="CB819" i="1"/>
  <c r="CC819" i="1"/>
  <c r="CD819" i="1"/>
  <c r="CE819" i="1"/>
  <c r="CF819" i="1"/>
  <c r="CG819" i="1"/>
  <c r="CH819" i="1"/>
  <c r="CI819" i="1"/>
  <c r="CJ819" i="1"/>
  <c r="CK819" i="1"/>
  <c r="CL819" i="1"/>
  <c r="CM819" i="1"/>
  <c r="CN819" i="1"/>
  <c r="BN820" i="1"/>
  <c r="BO820" i="1"/>
  <c r="BP820" i="1"/>
  <c r="BQ820" i="1"/>
  <c r="BR820" i="1"/>
  <c r="BS820" i="1"/>
  <c r="BT820" i="1"/>
  <c r="BU820" i="1"/>
  <c r="BV820" i="1"/>
  <c r="BW820" i="1"/>
  <c r="BX820" i="1"/>
  <c r="BY820" i="1"/>
  <c r="BZ820" i="1"/>
  <c r="CA820" i="1"/>
  <c r="CB820" i="1"/>
  <c r="CC820" i="1"/>
  <c r="CD820" i="1"/>
  <c r="CE820" i="1"/>
  <c r="CF820" i="1"/>
  <c r="CG820" i="1"/>
  <c r="CH820" i="1"/>
  <c r="CI820" i="1"/>
  <c r="CJ820" i="1"/>
  <c r="CK820" i="1"/>
  <c r="CL820" i="1"/>
  <c r="CM820" i="1"/>
  <c r="CN820" i="1"/>
  <c r="BN821" i="1"/>
  <c r="BO821" i="1"/>
  <c r="BP821" i="1"/>
  <c r="BQ821" i="1"/>
  <c r="BR821" i="1"/>
  <c r="BS821" i="1"/>
  <c r="BT821" i="1"/>
  <c r="BU821" i="1"/>
  <c r="BV821" i="1"/>
  <c r="BW821" i="1"/>
  <c r="BX821" i="1"/>
  <c r="BY821" i="1"/>
  <c r="BZ821" i="1"/>
  <c r="CA821" i="1"/>
  <c r="CB821" i="1"/>
  <c r="CC821" i="1"/>
  <c r="CD821" i="1"/>
  <c r="CE821" i="1"/>
  <c r="CF821" i="1"/>
  <c r="CG821" i="1"/>
  <c r="CH821" i="1"/>
  <c r="CI821" i="1"/>
  <c r="CJ821" i="1"/>
  <c r="CK821" i="1"/>
  <c r="CL821" i="1"/>
  <c r="CM821" i="1"/>
  <c r="CN821" i="1"/>
  <c r="BN822" i="1"/>
  <c r="BO822" i="1"/>
  <c r="BP822" i="1"/>
  <c r="BQ822" i="1"/>
  <c r="BR822" i="1"/>
  <c r="BS822" i="1"/>
  <c r="BT822" i="1"/>
  <c r="BU822" i="1"/>
  <c r="BV822" i="1"/>
  <c r="BW822" i="1"/>
  <c r="BX822" i="1"/>
  <c r="BY822" i="1"/>
  <c r="BZ822" i="1"/>
  <c r="CA822" i="1"/>
  <c r="CB822" i="1"/>
  <c r="CC822" i="1"/>
  <c r="CD822" i="1"/>
  <c r="CE822" i="1"/>
  <c r="CF822" i="1"/>
  <c r="CG822" i="1"/>
  <c r="CH822" i="1"/>
  <c r="CI822" i="1"/>
  <c r="CJ822" i="1"/>
  <c r="CK822" i="1"/>
  <c r="CL822" i="1"/>
  <c r="CM822" i="1"/>
  <c r="CN822" i="1"/>
  <c r="BN823" i="1"/>
  <c r="BO823" i="1"/>
  <c r="BP823" i="1"/>
  <c r="BQ823" i="1"/>
  <c r="BR823" i="1"/>
  <c r="BS823" i="1"/>
  <c r="BT823" i="1"/>
  <c r="BU823" i="1"/>
  <c r="BV823" i="1"/>
  <c r="BW823" i="1"/>
  <c r="BX823" i="1"/>
  <c r="BY823" i="1"/>
  <c r="BZ823" i="1"/>
  <c r="CA823" i="1"/>
  <c r="CB823" i="1"/>
  <c r="CC823" i="1"/>
  <c r="CD823" i="1"/>
  <c r="CE823" i="1"/>
  <c r="CF823" i="1"/>
  <c r="CG823" i="1"/>
  <c r="CH823" i="1"/>
  <c r="CI823" i="1"/>
  <c r="CJ823" i="1"/>
  <c r="CK823" i="1"/>
  <c r="CL823" i="1"/>
  <c r="CM823" i="1"/>
  <c r="CN823" i="1"/>
  <c r="BN824" i="1"/>
  <c r="BO824" i="1"/>
  <c r="BP824" i="1"/>
  <c r="BQ824" i="1"/>
  <c r="BR824" i="1"/>
  <c r="BS824" i="1"/>
  <c r="BT824" i="1"/>
  <c r="BU824" i="1"/>
  <c r="BV824" i="1"/>
  <c r="BW824" i="1"/>
  <c r="BX824" i="1"/>
  <c r="BY824" i="1"/>
  <c r="BZ824" i="1"/>
  <c r="CA824" i="1"/>
  <c r="CB824" i="1"/>
  <c r="CC824" i="1"/>
  <c r="CD824" i="1"/>
  <c r="CE824" i="1"/>
  <c r="CF824" i="1"/>
  <c r="CG824" i="1"/>
  <c r="CH824" i="1"/>
  <c r="CI824" i="1"/>
  <c r="CJ824" i="1"/>
  <c r="CK824" i="1"/>
  <c r="CL824" i="1"/>
  <c r="CM824" i="1"/>
  <c r="CN824" i="1"/>
  <c r="BN825" i="1"/>
  <c r="BO825" i="1"/>
  <c r="BP825" i="1"/>
  <c r="BQ825" i="1"/>
  <c r="BR825" i="1"/>
  <c r="BS825" i="1"/>
  <c r="BT825" i="1"/>
  <c r="BU825" i="1"/>
  <c r="BV825" i="1"/>
  <c r="BW825" i="1"/>
  <c r="BX825" i="1"/>
  <c r="BY825" i="1"/>
  <c r="BZ825" i="1"/>
  <c r="CA825" i="1"/>
  <c r="CB825" i="1"/>
  <c r="CC825" i="1"/>
  <c r="CD825" i="1"/>
  <c r="CE825" i="1"/>
  <c r="CF825" i="1"/>
  <c r="CG825" i="1"/>
  <c r="CH825" i="1"/>
  <c r="CI825" i="1"/>
  <c r="CJ825" i="1"/>
  <c r="CK825" i="1"/>
  <c r="CL825" i="1"/>
  <c r="CM825" i="1"/>
  <c r="CN825" i="1"/>
  <c r="BN826" i="1"/>
  <c r="BO826" i="1"/>
  <c r="BP826" i="1"/>
  <c r="BQ826" i="1"/>
  <c r="BR826" i="1"/>
  <c r="BS826" i="1"/>
  <c r="BT826" i="1"/>
  <c r="BU826" i="1"/>
  <c r="BV826" i="1"/>
  <c r="BW826" i="1"/>
  <c r="BX826" i="1"/>
  <c r="BY826" i="1"/>
  <c r="BZ826" i="1"/>
  <c r="CA826" i="1"/>
  <c r="CB826" i="1"/>
  <c r="CC826" i="1"/>
  <c r="CD826" i="1"/>
  <c r="CE826" i="1"/>
  <c r="CF826" i="1"/>
  <c r="CG826" i="1"/>
  <c r="CH826" i="1"/>
  <c r="CI826" i="1"/>
  <c r="CJ826" i="1"/>
  <c r="CK826" i="1"/>
  <c r="CL826" i="1"/>
  <c r="CM826" i="1"/>
  <c r="CN826" i="1"/>
  <c r="BN827" i="1"/>
  <c r="BO827" i="1"/>
  <c r="BP827" i="1"/>
  <c r="BQ827" i="1"/>
  <c r="BR827" i="1"/>
  <c r="BS827" i="1"/>
  <c r="BT827" i="1"/>
  <c r="BU827" i="1"/>
  <c r="BV827" i="1"/>
  <c r="BW827" i="1"/>
  <c r="BX827" i="1"/>
  <c r="BY827" i="1"/>
  <c r="BZ827" i="1"/>
  <c r="CA827" i="1"/>
  <c r="CB827" i="1"/>
  <c r="CC827" i="1"/>
  <c r="CD827" i="1"/>
  <c r="CE827" i="1"/>
  <c r="CF827" i="1"/>
  <c r="CG827" i="1"/>
  <c r="CH827" i="1"/>
  <c r="CI827" i="1"/>
  <c r="CJ827" i="1"/>
  <c r="CK827" i="1"/>
  <c r="CL827" i="1"/>
  <c r="CM827" i="1"/>
  <c r="CN827" i="1"/>
  <c r="BN828" i="1"/>
  <c r="BO828" i="1"/>
  <c r="BP828" i="1"/>
  <c r="BQ828" i="1"/>
  <c r="BR828" i="1"/>
  <c r="BS828" i="1"/>
  <c r="BT828" i="1"/>
  <c r="BU828" i="1"/>
  <c r="BV828" i="1"/>
  <c r="BW828" i="1"/>
  <c r="BX828" i="1"/>
  <c r="BY828" i="1"/>
  <c r="BZ828" i="1"/>
  <c r="CA828" i="1"/>
  <c r="CB828" i="1"/>
  <c r="CC828" i="1"/>
  <c r="CD828" i="1"/>
  <c r="CE828" i="1"/>
  <c r="CF828" i="1"/>
  <c r="CG828" i="1"/>
  <c r="CH828" i="1"/>
  <c r="CI828" i="1"/>
  <c r="CJ828" i="1"/>
  <c r="CK828" i="1"/>
  <c r="CL828" i="1"/>
  <c r="CM828" i="1"/>
  <c r="CN828" i="1"/>
  <c r="BN829" i="1"/>
  <c r="BO829" i="1"/>
  <c r="BP829" i="1"/>
  <c r="BQ829" i="1"/>
  <c r="BR829" i="1"/>
  <c r="BS829" i="1"/>
  <c r="BT829" i="1"/>
  <c r="BU829" i="1"/>
  <c r="BV829" i="1"/>
  <c r="BW829" i="1"/>
  <c r="BX829" i="1"/>
  <c r="BY829" i="1"/>
  <c r="BZ829" i="1"/>
  <c r="CA829" i="1"/>
  <c r="CB829" i="1"/>
  <c r="CC829" i="1"/>
  <c r="CD829" i="1"/>
  <c r="CE829" i="1"/>
  <c r="CF829" i="1"/>
  <c r="CG829" i="1"/>
  <c r="CH829" i="1"/>
  <c r="CI829" i="1"/>
  <c r="CJ829" i="1"/>
  <c r="CK829" i="1"/>
  <c r="CL829" i="1"/>
  <c r="CM829" i="1"/>
  <c r="CN829" i="1"/>
  <c r="BN830" i="1"/>
  <c r="BO830" i="1"/>
  <c r="BP830" i="1"/>
  <c r="BQ830" i="1"/>
  <c r="BR830" i="1"/>
  <c r="BS830" i="1"/>
  <c r="BT830" i="1"/>
  <c r="BU830" i="1"/>
  <c r="BV830" i="1"/>
  <c r="BW830" i="1"/>
  <c r="BX830" i="1"/>
  <c r="BY830" i="1"/>
  <c r="BZ830" i="1"/>
  <c r="CA830" i="1"/>
  <c r="CB830" i="1"/>
  <c r="CC830" i="1"/>
  <c r="CD830" i="1"/>
  <c r="CE830" i="1"/>
  <c r="CF830" i="1"/>
  <c r="CG830" i="1"/>
  <c r="CH830" i="1"/>
  <c r="CI830" i="1"/>
  <c r="CJ830" i="1"/>
  <c r="CK830" i="1"/>
  <c r="CL830" i="1"/>
  <c r="CM830" i="1"/>
  <c r="CN830" i="1"/>
  <c r="BN831" i="1"/>
  <c r="BO831" i="1"/>
  <c r="BP831" i="1"/>
  <c r="BQ831" i="1"/>
  <c r="BR831" i="1"/>
  <c r="BS831" i="1"/>
  <c r="BT831" i="1"/>
  <c r="BU831" i="1"/>
  <c r="BV831" i="1"/>
  <c r="BW831" i="1"/>
  <c r="BX831" i="1"/>
  <c r="BY831" i="1"/>
  <c r="BZ831" i="1"/>
  <c r="CA831" i="1"/>
  <c r="CB831" i="1"/>
  <c r="CC831" i="1"/>
  <c r="CD831" i="1"/>
  <c r="CE831" i="1"/>
  <c r="CF831" i="1"/>
  <c r="CG831" i="1"/>
  <c r="CH831" i="1"/>
  <c r="CI831" i="1"/>
  <c r="CJ831" i="1"/>
  <c r="CK831" i="1"/>
  <c r="CL831" i="1"/>
  <c r="CM831" i="1"/>
  <c r="CN831" i="1"/>
  <c r="BN832" i="1"/>
  <c r="BO832" i="1"/>
  <c r="BP832" i="1"/>
  <c r="BQ832" i="1"/>
  <c r="BR832" i="1"/>
  <c r="BS832" i="1"/>
  <c r="BT832" i="1"/>
  <c r="BU832" i="1"/>
  <c r="BV832" i="1"/>
  <c r="BW832" i="1"/>
  <c r="BX832" i="1"/>
  <c r="BY832" i="1"/>
  <c r="BZ832" i="1"/>
  <c r="CA832" i="1"/>
  <c r="CB832" i="1"/>
  <c r="CC832" i="1"/>
  <c r="CD832" i="1"/>
  <c r="CE832" i="1"/>
  <c r="CF832" i="1"/>
  <c r="CG832" i="1"/>
  <c r="CH832" i="1"/>
  <c r="CI832" i="1"/>
  <c r="CJ832" i="1"/>
  <c r="CK832" i="1"/>
  <c r="CL832" i="1"/>
  <c r="CM832" i="1"/>
  <c r="CN832" i="1"/>
  <c r="BN833" i="1"/>
  <c r="BO833" i="1"/>
  <c r="BP833" i="1"/>
  <c r="BQ833" i="1"/>
  <c r="BR833" i="1"/>
  <c r="BS833" i="1"/>
  <c r="BT833" i="1"/>
  <c r="BU833" i="1"/>
  <c r="BV833" i="1"/>
  <c r="BW833" i="1"/>
  <c r="BX833" i="1"/>
  <c r="BY833" i="1"/>
  <c r="BZ833" i="1"/>
  <c r="CA833" i="1"/>
  <c r="CB833" i="1"/>
  <c r="CC833" i="1"/>
  <c r="CD833" i="1"/>
  <c r="CE833" i="1"/>
  <c r="CF833" i="1"/>
  <c r="CG833" i="1"/>
  <c r="CH833" i="1"/>
  <c r="CI833" i="1"/>
  <c r="CJ833" i="1"/>
  <c r="CK833" i="1"/>
  <c r="CL833" i="1"/>
  <c r="CM833" i="1"/>
  <c r="CN833" i="1"/>
  <c r="BN834" i="1"/>
  <c r="BO834" i="1"/>
  <c r="BP834" i="1"/>
  <c r="BQ834" i="1"/>
  <c r="BR834" i="1"/>
  <c r="BS834" i="1"/>
  <c r="BT834" i="1"/>
  <c r="BU834" i="1"/>
  <c r="BV834" i="1"/>
  <c r="BW834" i="1"/>
  <c r="BX834" i="1"/>
  <c r="BY834" i="1"/>
  <c r="BZ834" i="1"/>
  <c r="CA834" i="1"/>
  <c r="CB834" i="1"/>
  <c r="CC834" i="1"/>
  <c r="CD834" i="1"/>
  <c r="CE834" i="1"/>
  <c r="CF834" i="1"/>
  <c r="CG834" i="1"/>
  <c r="CH834" i="1"/>
  <c r="CI834" i="1"/>
  <c r="CJ834" i="1"/>
  <c r="CK834" i="1"/>
  <c r="CL834" i="1"/>
  <c r="CM834" i="1"/>
  <c r="CN834" i="1"/>
  <c r="BN835" i="1"/>
  <c r="BO835" i="1"/>
  <c r="BP835" i="1"/>
  <c r="BQ835" i="1"/>
  <c r="BR835" i="1"/>
  <c r="BS835" i="1"/>
  <c r="BT835" i="1"/>
  <c r="BU835" i="1"/>
  <c r="BV835" i="1"/>
  <c r="BW835" i="1"/>
  <c r="BX835" i="1"/>
  <c r="BY835" i="1"/>
  <c r="BZ835" i="1"/>
  <c r="CA835" i="1"/>
  <c r="CB835" i="1"/>
  <c r="CC835" i="1"/>
  <c r="CD835" i="1"/>
  <c r="CE835" i="1"/>
  <c r="CF835" i="1"/>
  <c r="CG835" i="1"/>
  <c r="CH835" i="1"/>
  <c r="CI835" i="1"/>
  <c r="CJ835" i="1"/>
  <c r="CK835" i="1"/>
  <c r="CL835" i="1"/>
  <c r="CM835" i="1"/>
  <c r="CN835" i="1"/>
  <c r="BN836" i="1"/>
  <c r="BO836" i="1"/>
  <c r="BP836" i="1"/>
  <c r="BQ836" i="1"/>
  <c r="BR836" i="1"/>
  <c r="BS836" i="1"/>
  <c r="BT836" i="1"/>
  <c r="BU836" i="1"/>
  <c r="BV836" i="1"/>
  <c r="BW836" i="1"/>
  <c r="BX836" i="1"/>
  <c r="BY836" i="1"/>
  <c r="BZ836" i="1"/>
  <c r="CA836" i="1"/>
  <c r="CB836" i="1"/>
  <c r="CC836" i="1"/>
  <c r="CD836" i="1"/>
  <c r="CE836" i="1"/>
  <c r="CF836" i="1"/>
  <c r="CG836" i="1"/>
  <c r="CH836" i="1"/>
  <c r="CI836" i="1"/>
  <c r="CJ836" i="1"/>
  <c r="CK836" i="1"/>
  <c r="CL836" i="1"/>
  <c r="CM836" i="1"/>
  <c r="CN836" i="1"/>
  <c r="BN837" i="1"/>
  <c r="BO837" i="1"/>
  <c r="BP837" i="1"/>
  <c r="BQ837" i="1"/>
  <c r="BR837" i="1"/>
  <c r="BS837" i="1"/>
  <c r="BT837" i="1"/>
  <c r="BU837" i="1"/>
  <c r="BV837" i="1"/>
  <c r="BW837" i="1"/>
  <c r="BX837" i="1"/>
  <c r="BY837" i="1"/>
  <c r="BZ837" i="1"/>
  <c r="CA837" i="1"/>
  <c r="CB837" i="1"/>
  <c r="CC837" i="1"/>
  <c r="CD837" i="1"/>
  <c r="CE837" i="1"/>
  <c r="CF837" i="1"/>
  <c r="CG837" i="1"/>
  <c r="CH837" i="1"/>
  <c r="CI837" i="1"/>
  <c r="CJ837" i="1"/>
  <c r="CK837" i="1"/>
  <c r="CL837" i="1"/>
  <c r="CM837" i="1"/>
  <c r="CN837" i="1"/>
  <c r="BN838" i="1"/>
  <c r="BO838" i="1"/>
  <c r="BP838" i="1"/>
  <c r="BQ838" i="1"/>
  <c r="BR838" i="1"/>
  <c r="BS838" i="1"/>
  <c r="BT838" i="1"/>
  <c r="BU838" i="1"/>
  <c r="BV838" i="1"/>
  <c r="BW838" i="1"/>
  <c r="BX838" i="1"/>
  <c r="BY838" i="1"/>
  <c r="BZ838" i="1"/>
  <c r="CA838" i="1"/>
  <c r="CB838" i="1"/>
  <c r="CC838" i="1"/>
  <c r="CD838" i="1"/>
  <c r="CE838" i="1"/>
  <c r="CF838" i="1"/>
  <c r="CG838" i="1"/>
  <c r="CH838" i="1"/>
  <c r="CI838" i="1"/>
  <c r="CJ838" i="1"/>
  <c r="CK838" i="1"/>
  <c r="CL838" i="1"/>
  <c r="CM838" i="1"/>
  <c r="CN838" i="1"/>
  <c r="BN839" i="1"/>
  <c r="BO839" i="1"/>
  <c r="BP839" i="1"/>
  <c r="BQ839" i="1"/>
  <c r="BR839" i="1"/>
  <c r="BS839" i="1"/>
  <c r="BT839" i="1"/>
  <c r="BU839" i="1"/>
  <c r="BV839" i="1"/>
  <c r="BW839" i="1"/>
  <c r="BX839" i="1"/>
  <c r="BY839" i="1"/>
  <c r="BZ839" i="1"/>
  <c r="CA839" i="1"/>
  <c r="CB839" i="1"/>
  <c r="CC839" i="1"/>
  <c r="CD839" i="1"/>
  <c r="CE839" i="1"/>
  <c r="CF839" i="1"/>
  <c r="CG839" i="1"/>
  <c r="CH839" i="1"/>
  <c r="CI839" i="1"/>
  <c r="CJ839" i="1"/>
  <c r="CK839" i="1"/>
  <c r="CL839" i="1"/>
  <c r="CM839" i="1"/>
  <c r="CN839" i="1"/>
  <c r="BN840" i="1"/>
  <c r="BO840" i="1"/>
  <c r="BP840" i="1"/>
  <c r="BQ840" i="1"/>
  <c r="BR840" i="1"/>
  <c r="BS840" i="1"/>
  <c r="BT840" i="1"/>
  <c r="BU840" i="1"/>
  <c r="BV840" i="1"/>
  <c r="BW840" i="1"/>
  <c r="BX840" i="1"/>
  <c r="BY840" i="1"/>
  <c r="BZ840" i="1"/>
  <c r="CA840" i="1"/>
  <c r="CB840" i="1"/>
  <c r="CC840" i="1"/>
  <c r="CD840" i="1"/>
  <c r="CE840" i="1"/>
  <c r="CF840" i="1"/>
  <c r="CG840" i="1"/>
  <c r="CH840" i="1"/>
  <c r="CI840" i="1"/>
  <c r="CJ840" i="1"/>
  <c r="CK840" i="1"/>
  <c r="CL840" i="1"/>
  <c r="CM840" i="1"/>
  <c r="CN840" i="1"/>
  <c r="BN841" i="1"/>
  <c r="BO841" i="1"/>
  <c r="BP841" i="1"/>
  <c r="BQ841" i="1"/>
  <c r="BR841" i="1"/>
  <c r="BS841" i="1"/>
  <c r="BT841" i="1"/>
  <c r="BU841" i="1"/>
  <c r="BV841" i="1"/>
  <c r="BW841" i="1"/>
  <c r="BX841" i="1"/>
  <c r="BY841" i="1"/>
  <c r="BZ841" i="1"/>
  <c r="CA841" i="1"/>
  <c r="CB841" i="1"/>
  <c r="CC841" i="1"/>
  <c r="CD841" i="1"/>
  <c r="CE841" i="1"/>
  <c r="CF841" i="1"/>
  <c r="CG841" i="1"/>
  <c r="CH841" i="1"/>
  <c r="CI841" i="1"/>
  <c r="CJ841" i="1"/>
  <c r="CK841" i="1"/>
  <c r="CL841" i="1"/>
  <c r="CM841" i="1"/>
  <c r="CN841" i="1"/>
  <c r="BN842" i="1"/>
  <c r="BO842" i="1"/>
  <c r="BP842" i="1"/>
  <c r="BQ842" i="1"/>
  <c r="BR842" i="1"/>
  <c r="BS842" i="1"/>
  <c r="BT842" i="1"/>
  <c r="BU842" i="1"/>
  <c r="BV842" i="1"/>
  <c r="BW842" i="1"/>
  <c r="BX842" i="1"/>
  <c r="BY842" i="1"/>
  <c r="BZ842" i="1"/>
  <c r="CA842" i="1"/>
  <c r="CB842" i="1"/>
  <c r="CC842" i="1"/>
  <c r="CD842" i="1"/>
  <c r="CE842" i="1"/>
  <c r="CF842" i="1"/>
  <c r="CG842" i="1"/>
  <c r="CH842" i="1"/>
  <c r="CI842" i="1"/>
  <c r="CJ842" i="1"/>
  <c r="CK842" i="1"/>
  <c r="CL842" i="1"/>
  <c r="CM842" i="1"/>
  <c r="CN842" i="1"/>
  <c r="BN843" i="1"/>
  <c r="BO843" i="1"/>
  <c r="BP843" i="1"/>
  <c r="BQ843" i="1"/>
  <c r="BR843" i="1"/>
  <c r="BS843" i="1"/>
  <c r="BT843" i="1"/>
  <c r="BU843" i="1"/>
  <c r="BV843" i="1"/>
  <c r="BW843" i="1"/>
  <c r="BX843" i="1"/>
  <c r="BY843" i="1"/>
  <c r="BZ843" i="1"/>
  <c r="CA843" i="1"/>
  <c r="CB843" i="1"/>
  <c r="CC843" i="1"/>
  <c r="CD843" i="1"/>
  <c r="CE843" i="1"/>
  <c r="CF843" i="1"/>
  <c r="CG843" i="1"/>
  <c r="CH843" i="1"/>
  <c r="CI843" i="1"/>
  <c r="CJ843" i="1"/>
  <c r="CK843" i="1"/>
  <c r="CL843" i="1"/>
  <c r="CM843" i="1"/>
  <c r="CN843" i="1"/>
  <c r="BN844" i="1"/>
  <c r="BO844" i="1"/>
  <c r="BP844" i="1"/>
  <c r="BQ844" i="1"/>
  <c r="BR844" i="1"/>
  <c r="BS844" i="1"/>
  <c r="BT844" i="1"/>
  <c r="BU844" i="1"/>
  <c r="BV844" i="1"/>
  <c r="BW844" i="1"/>
  <c r="BX844" i="1"/>
  <c r="BY844" i="1"/>
  <c r="BZ844" i="1"/>
  <c r="CA844" i="1"/>
  <c r="CB844" i="1"/>
  <c r="CC844" i="1"/>
  <c r="CD844" i="1"/>
  <c r="CE844" i="1"/>
  <c r="CF844" i="1"/>
  <c r="CG844" i="1"/>
  <c r="CH844" i="1"/>
  <c r="CI844" i="1"/>
  <c r="CJ844" i="1"/>
  <c r="CK844" i="1"/>
  <c r="CL844" i="1"/>
  <c r="CM844" i="1"/>
  <c r="CN844" i="1"/>
  <c r="BN845" i="1"/>
  <c r="BO845" i="1"/>
  <c r="BP845" i="1"/>
  <c r="BQ845" i="1"/>
  <c r="BR845" i="1"/>
  <c r="BS845" i="1"/>
  <c r="BT845" i="1"/>
  <c r="BU845" i="1"/>
  <c r="BV845" i="1"/>
  <c r="BW845" i="1"/>
  <c r="BX845" i="1"/>
  <c r="BY845" i="1"/>
  <c r="BZ845" i="1"/>
  <c r="CA845" i="1"/>
  <c r="CB845" i="1"/>
  <c r="CC845" i="1"/>
  <c r="CD845" i="1"/>
  <c r="CE845" i="1"/>
  <c r="CF845" i="1"/>
  <c r="CG845" i="1"/>
  <c r="CH845" i="1"/>
  <c r="CI845" i="1"/>
  <c r="CJ845" i="1"/>
  <c r="CK845" i="1"/>
  <c r="CL845" i="1"/>
  <c r="CM845" i="1"/>
  <c r="CN845" i="1"/>
  <c r="BN846" i="1"/>
  <c r="BO846" i="1"/>
  <c r="BP846" i="1"/>
  <c r="BQ846" i="1"/>
  <c r="BR846" i="1"/>
  <c r="BS846" i="1"/>
  <c r="BT846" i="1"/>
  <c r="BU846" i="1"/>
  <c r="BV846" i="1"/>
  <c r="BW846" i="1"/>
  <c r="BX846" i="1"/>
  <c r="BY846" i="1"/>
  <c r="BZ846" i="1"/>
  <c r="CA846" i="1"/>
  <c r="CB846" i="1"/>
  <c r="CC846" i="1"/>
  <c r="CD846" i="1"/>
  <c r="CE846" i="1"/>
  <c r="CF846" i="1"/>
  <c r="CG846" i="1"/>
  <c r="CH846" i="1"/>
  <c r="CI846" i="1"/>
  <c r="CJ846" i="1"/>
  <c r="CK846" i="1"/>
  <c r="CL846" i="1"/>
  <c r="CM846" i="1"/>
  <c r="CN846" i="1"/>
  <c r="BN847" i="1"/>
  <c r="BO847" i="1"/>
  <c r="BP847" i="1"/>
  <c r="BQ847" i="1"/>
  <c r="BR847" i="1"/>
  <c r="BS847" i="1"/>
  <c r="BT847" i="1"/>
  <c r="BU847" i="1"/>
  <c r="BV847" i="1"/>
  <c r="BW847" i="1"/>
  <c r="BX847" i="1"/>
  <c r="BY847" i="1"/>
  <c r="BZ847" i="1"/>
  <c r="CA847" i="1"/>
  <c r="CB847" i="1"/>
  <c r="CC847" i="1"/>
  <c r="CD847" i="1"/>
  <c r="CE847" i="1"/>
  <c r="CF847" i="1"/>
  <c r="CG847" i="1"/>
  <c r="CH847" i="1"/>
  <c r="CI847" i="1"/>
  <c r="CJ847" i="1"/>
  <c r="CK847" i="1"/>
  <c r="CL847" i="1"/>
  <c r="CM847" i="1"/>
  <c r="CN847" i="1"/>
  <c r="BN848" i="1"/>
  <c r="BO848" i="1"/>
  <c r="BP848" i="1"/>
  <c r="BQ848" i="1"/>
  <c r="BR848" i="1"/>
  <c r="BS848" i="1"/>
  <c r="BT848" i="1"/>
  <c r="BU848" i="1"/>
  <c r="BV848" i="1"/>
  <c r="BW848" i="1"/>
  <c r="BX848" i="1"/>
  <c r="BY848" i="1"/>
  <c r="BZ848" i="1"/>
  <c r="CA848" i="1"/>
  <c r="CB848" i="1"/>
  <c r="CC848" i="1"/>
  <c r="CD848" i="1"/>
  <c r="CE848" i="1"/>
  <c r="CF848" i="1"/>
  <c r="CG848" i="1"/>
  <c r="CH848" i="1"/>
  <c r="CI848" i="1"/>
  <c r="CJ848" i="1"/>
  <c r="CK848" i="1"/>
  <c r="CL848" i="1"/>
  <c r="CM848" i="1"/>
  <c r="CN848" i="1"/>
  <c r="BN849" i="1"/>
  <c r="BO849" i="1"/>
  <c r="BP849" i="1"/>
  <c r="BQ849" i="1"/>
  <c r="BR849" i="1"/>
  <c r="BS849" i="1"/>
  <c r="BT849" i="1"/>
  <c r="BU849" i="1"/>
  <c r="BV849" i="1"/>
  <c r="BW849" i="1"/>
  <c r="BX849" i="1"/>
  <c r="BY849" i="1"/>
  <c r="BZ849" i="1"/>
  <c r="CA849" i="1"/>
  <c r="CB849" i="1"/>
  <c r="CC849" i="1"/>
  <c r="CD849" i="1"/>
  <c r="CE849" i="1"/>
  <c r="CF849" i="1"/>
  <c r="CG849" i="1"/>
  <c r="CH849" i="1"/>
  <c r="CI849" i="1"/>
  <c r="CJ849" i="1"/>
  <c r="CK849" i="1"/>
  <c r="CL849" i="1"/>
  <c r="CM849" i="1"/>
  <c r="CN849" i="1"/>
  <c r="BN850" i="1"/>
  <c r="BO850" i="1"/>
  <c r="BP850" i="1"/>
  <c r="BQ850" i="1"/>
  <c r="BR850" i="1"/>
  <c r="BS850" i="1"/>
  <c r="BT850" i="1"/>
  <c r="BU850" i="1"/>
  <c r="BV850" i="1"/>
  <c r="BW850" i="1"/>
  <c r="BX850" i="1"/>
  <c r="BY850" i="1"/>
  <c r="BZ850" i="1"/>
  <c r="CA850" i="1"/>
  <c r="CB850" i="1"/>
  <c r="CC850" i="1"/>
  <c r="CD850" i="1"/>
  <c r="CE850" i="1"/>
  <c r="CF850" i="1"/>
  <c r="CG850" i="1"/>
  <c r="CH850" i="1"/>
  <c r="CI850" i="1"/>
  <c r="CJ850" i="1"/>
  <c r="CK850" i="1"/>
  <c r="CL850" i="1"/>
  <c r="CM850" i="1"/>
  <c r="CN850" i="1"/>
  <c r="BN851" i="1"/>
  <c r="BO851" i="1"/>
  <c r="BP851" i="1"/>
  <c r="BQ851" i="1"/>
  <c r="BR851" i="1"/>
  <c r="BS851" i="1"/>
  <c r="BT851" i="1"/>
  <c r="BU851" i="1"/>
  <c r="BV851" i="1"/>
  <c r="BW851" i="1"/>
  <c r="BX851" i="1"/>
  <c r="BY851" i="1"/>
  <c r="BZ851" i="1"/>
  <c r="CA851" i="1"/>
  <c r="CB851" i="1"/>
  <c r="CC851" i="1"/>
  <c r="CD851" i="1"/>
  <c r="CE851" i="1"/>
  <c r="CF851" i="1"/>
  <c r="CG851" i="1"/>
  <c r="CH851" i="1"/>
  <c r="CI851" i="1"/>
  <c r="CJ851" i="1"/>
  <c r="CK851" i="1"/>
  <c r="CL851" i="1"/>
  <c r="CM851" i="1"/>
  <c r="CN851" i="1"/>
  <c r="BN852" i="1"/>
  <c r="BO852" i="1"/>
  <c r="BP852" i="1"/>
  <c r="BQ852" i="1"/>
  <c r="BR852" i="1"/>
  <c r="BS852" i="1"/>
  <c r="BT852" i="1"/>
  <c r="BU852" i="1"/>
  <c r="BV852" i="1"/>
  <c r="BW852" i="1"/>
  <c r="BX852" i="1"/>
  <c r="BY852" i="1"/>
  <c r="BZ852" i="1"/>
  <c r="CA852" i="1"/>
  <c r="CB852" i="1"/>
  <c r="CC852" i="1"/>
  <c r="CD852" i="1"/>
  <c r="CE852" i="1"/>
  <c r="CF852" i="1"/>
  <c r="CG852" i="1"/>
  <c r="CH852" i="1"/>
  <c r="CI852" i="1"/>
  <c r="CJ852" i="1"/>
  <c r="CK852" i="1"/>
  <c r="CL852" i="1"/>
  <c r="CM852" i="1"/>
  <c r="CN852" i="1"/>
  <c r="BN853" i="1"/>
  <c r="BO853" i="1"/>
  <c r="BP853" i="1"/>
  <c r="BQ853" i="1"/>
  <c r="BR853" i="1"/>
  <c r="BS853" i="1"/>
  <c r="BT853" i="1"/>
  <c r="BU853" i="1"/>
  <c r="BV853" i="1"/>
  <c r="BW853" i="1"/>
  <c r="BX853" i="1"/>
  <c r="BY853" i="1"/>
  <c r="BZ853" i="1"/>
  <c r="CA853" i="1"/>
  <c r="CB853" i="1"/>
  <c r="CC853" i="1"/>
  <c r="CD853" i="1"/>
  <c r="CE853" i="1"/>
  <c r="CF853" i="1"/>
  <c r="CG853" i="1"/>
  <c r="CH853" i="1"/>
  <c r="CI853" i="1"/>
  <c r="CJ853" i="1"/>
  <c r="CK853" i="1"/>
  <c r="CL853" i="1"/>
  <c r="CM853" i="1"/>
  <c r="CN853" i="1"/>
  <c r="BN854" i="1"/>
  <c r="BO854" i="1"/>
  <c r="BP854" i="1"/>
  <c r="BQ854" i="1"/>
  <c r="BR854" i="1"/>
  <c r="BS854" i="1"/>
  <c r="BT854" i="1"/>
  <c r="BU854" i="1"/>
  <c r="BV854" i="1"/>
  <c r="BW854" i="1"/>
  <c r="BX854" i="1"/>
  <c r="BY854" i="1"/>
  <c r="BZ854" i="1"/>
  <c r="CA854" i="1"/>
  <c r="CB854" i="1"/>
  <c r="CC854" i="1"/>
  <c r="CD854" i="1"/>
  <c r="CE854" i="1"/>
  <c r="CF854" i="1"/>
  <c r="CG854" i="1"/>
  <c r="CH854" i="1"/>
  <c r="CI854" i="1"/>
  <c r="CJ854" i="1"/>
  <c r="CK854" i="1"/>
  <c r="CL854" i="1"/>
  <c r="CM854" i="1"/>
  <c r="CN854" i="1"/>
  <c r="BN855" i="1"/>
  <c r="BO855" i="1"/>
  <c r="BP855" i="1"/>
  <c r="BQ855" i="1"/>
  <c r="BR855" i="1"/>
  <c r="BS855" i="1"/>
  <c r="BT855" i="1"/>
  <c r="BU855" i="1"/>
  <c r="BV855" i="1"/>
  <c r="BW855" i="1"/>
  <c r="BX855" i="1"/>
  <c r="BY855" i="1"/>
  <c r="BZ855" i="1"/>
  <c r="CA855" i="1"/>
  <c r="CB855" i="1"/>
  <c r="CC855" i="1"/>
  <c r="CD855" i="1"/>
  <c r="CE855" i="1"/>
  <c r="CF855" i="1"/>
  <c r="CG855" i="1"/>
  <c r="CH855" i="1"/>
  <c r="CI855" i="1"/>
  <c r="CJ855" i="1"/>
  <c r="CK855" i="1"/>
  <c r="CL855" i="1"/>
  <c r="CM855" i="1"/>
  <c r="CN855" i="1"/>
  <c r="BN856" i="1"/>
  <c r="BO856" i="1"/>
  <c r="BP856" i="1"/>
  <c r="BQ856" i="1"/>
  <c r="BR856" i="1"/>
  <c r="BS856" i="1"/>
  <c r="BT856" i="1"/>
  <c r="BU856" i="1"/>
  <c r="BV856" i="1"/>
  <c r="BW856" i="1"/>
  <c r="BX856" i="1"/>
  <c r="BY856" i="1"/>
  <c r="BZ856" i="1"/>
  <c r="CA856" i="1"/>
  <c r="CB856" i="1"/>
  <c r="CC856" i="1"/>
  <c r="CD856" i="1"/>
  <c r="CE856" i="1"/>
  <c r="CF856" i="1"/>
  <c r="CG856" i="1"/>
  <c r="CH856" i="1"/>
  <c r="CI856" i="1"/>
  <c r="CJ856" i="1"/>
  <c r="CK856" i="1"/>
  <c r="CL856" i="1"/>
  <c r="CM856" i="1"/>
  <c r="CN856" i="1"/>
  <c r="BN857" i="1"/>
  <c r="BO857" i="1"/>
  <c r="BP857" i="1"/>
  <c r="BQ857" i="1"/>
  <c r="BR857" i="1"/>
  <c r="BS857" i="1"/>
  <c r="BT857" i="1"/>
  <c r="BU857" i="1"/>
  <c r="BV857" i="1"/>
  <c r="BW857" i="1"/>
  <c r="BX857" i="1"/>
  <c r="BY857" i="1"/>
  <c r="BZ857" i="1"/>
  <c r="CA857" i="1"/>
  <c r="CB857" i="1"/>
  <c r="CC857" i="1"/>
  <c r="CD857" i="1"/>
  <c r="CE857" i="1"/>
  <c r="CF857" i="1"/>
  <c r="CG857" i="1"/>
  <c r="CH857" i="1"/>
  <c r="CI857" i="1"/>
  <c r="CJ857" i="1"/>
  <c r="CK857" i="1"/>
  <c r="CL857" i="1"/>
  <c r="CM857" i="1"/>
  <c r="CN857" i="1"/>
  <c r="BN858" i="1"/>
  <c r="BO858" i="1"/>
  <c r="BP858" i="1"/>
  <c r="BQ858" i="1"/>
  <c r="BR858" i="1"/>
  <c r="BS858" i="1"/>
  <c r="BT858" i="1"/>
  <c r="BU858" i="1"/>
  <c r="BV858" i="1"/>
  <c r="BW858" i="1"/>
  <c r="BX858" i="1"/>
  <c r="BY858" i="1"/>
  <c r="BZ858" i="1"/>
  <c r="CA858" i="1"/>
  <c r="CB858" i="1"/>
  <c r="CC858" i="1"/>
  <c r="CD858" i="1"/>
  <c r="CE858" i="1"/>
  <c r="CF858" i="1"/>
  <c r="CG858" i="1"/>
  <c r="CH858" i="1"/>
  <c r="CI858" i="1"/>
  <c r="CJ858" i="1"/>
  <c r="CK858" i="1"/>
  <c r="CL858" i="1"/>
  <c r="CM858" i="1"/>
  <c r="CN858" i="1"/>
  <c r="BN859" i="1"/>
  <c r="BO859" i="1"/>
  <c r="BP859" i="1"/>
  <c r="BQ859" i="1"/>
  <c r="BR859" i="1"/>
  <c r="BS859" i="1"/>
  <c r="BT859" i="1"/>
  <c r="BU859" i="1"/>
  <c r="BV859" i="1"/>
  <c r="BW859" i="1"/>
  <c r="BX859" i="1"/>
  <c r="BY859" i="1"/>
  <c r="BZ859" i="1"/>
  <c r="CA859" i="1"/>
  <c r="CB859" i="1"/>
  <c r="CC859" i="1"/>
  <c r="CD859" i="1"/>
  <c r="CE859" i="1"/>
  <c r="CF859" i="1"/>
  <c r="CG859" i="1"/>
  <c r="CH859" i="1"/>
  <c r="CI859" i="1"/>
  <c r="CJ859" i="1"/>
  <c r="CK859" i="1"/>
  <c r="CL859" i="1"/>
  <c r="CM859" i="1"/>
  <c r="CN859" i="1"/>
  <c r="BN860" i="1"/>
  <c r="BO860" i="1"/>
  <c r="BP860" i="1"/>
  <c r="BQ860" i="1"/>
  <c r="BR860" i="1"/>
  <c r="BS860" i="1"/>
  <c r="BT860" i="1"/>
  <c r="BU860" i="1"/>
  <c r="BV860" i="1"/>
  <c r="BW860" i="1"/>
  <c r="BX860" i="1"/>
  <c r="BY860" i="1"/>
  <c r="BZ860" i="1"/>
  <c r="CA860" i="1"/>
  <c r="CB860" i="1"/>
  <c r="CC860" i="1"/>
  <c r="CD860" i="1"/>
  <c r="CE860" i="1"/>
  <c r="CF860" i="1"/>
  <c r="CG860" i="1"/>
  <c r="CH860" i="1"/>
  <c r="CI860" i="1"/>
  <c r="CJ860" i="1"/>
  <c r="CK860" i="1"/>
  <c r="CL860" i="1"/>
  <c r="CM860" i="1"/>
  <c r="CN860" i="1"/>
  <c r="BN861" i="1"/>
  <c r="BO861" i="1"/>
  <c r="BP861" i="1"/>
  <c r="BQ861" i="1"/>
  <c r="BR861" i="1"/>
  <c r="BS861" i="1"/>
  <c r="BT861" i="1"/>
  <c r="BU861" i="1"/>
  <c r="BV861" i="1"/>
  <c r="BW861" i="1"/>
  <c r="BX861" i="1"/>
  <c r="BY861" i="1"/>
  <c r="BZ861" i="1"/>
  <c r="CA861" i="1"/>
  <c r="CB861" i="1"/>
  <c r="CC861" i="1"/>
  <c r="CD861" i="1"/>
  <c r="CE861" i="1"/>
  <c r="CF861" i="1"/>
  <c r="CG861" i="1"/>
  <c r="CH861" i="1"/>
  <c r="CI861" i="1"/>
  <c r="CJ861" i="1"/>
  <c r="CK861" i="1"/>
  <c r="CL861" i="1"/>
  <c r="CM861" i="1"/>
  <c r="CN861" i="1"/>
  <c r="BN862" i="1"/>
  <c r="BO862" i="1"/>
  <c r="BP862" i="1"/>
  <c r="BQ862" i="1"/>
  <c r="BR862" i="1"/>
  <c r="BS862" i="1"/>
  <c r="BT862" i="1"/>
  <c r="BU862" i="1"/>
  <c r="BV862" i="1"/>
  <c r="BW862" i="1"/>
  <c r="BX862" i="1"/>
  <c r="BY862" i="1"/>
  <c r="BZ862" i="1"/>
  <c r="CA862" i="1"/>
  <c r="CB862" i="1"/>
  <c r="CC862" i="1"/>
  <c r="CD862" i="1"/>
  <c r="CE862" i="1"/>
  <c r="CF862" i="1"/>
  <c r="CG862" i="1"/>
  <c r="CH862" i="1"/>
  <c r="CI862" i="1"/>
  <c r="CJ862" i="1"/>
  <c r="CK862" i="1"/>
  <c r="CL862" i="1"/>
  <c r="CM862" i="1"/>
  <c r="CN862" i="1"/>
  <c r="BN863" i="1"/>
  <c r="BO863" i="1"/>
  <c r="BP863" i="1"/>
  <c r="BQ863" i="1"/>
  <c r="BR863" i="1"/>
  <c r="BS863" i="1"/>
  <c r="BT863" i="1"/>
  <c r="BU863" i="1"/>
  <c r="BV863" i="1"/>
  <c r="BW863" i="1"/>
  <c r="BX863" i="1"/>
  <c r="BY863" i="1"/>
  <c r="BZ863" i="1"/>
  <c r="CA863" i="1"/>
  <c r="CB863" i="1"/>
  <c r="CC863" i="1"/>
  <c r="CD863" i="1"/>
  <c r="CE863" i="1"/>
  <c r="CF863" i="1"/>
  <c r="CG863" i="1"/>
  <c r="CH863" i="1"/>
  <c r="CI863" i="1"/>
  <c r="CJ863" i="1"/>
  <c r="CK863" i="1"/>
  <c r="CL863" i="1"/>
  <c r="CM863" i="1"/>
  <c r="CN863" i="1"/>
  <c r="BN864" i="1"/>
  <c r="BO864" i="1"/>
  <c r="BP864" i="1"/>
  <c r="BQ864" i="1"/>
  <c r="BR864" i="1"/>
  <c r="BS864" i="1"/>
  <c r="BT864" i="1"/>
  <c r="BU864" i="1"/>
  <c r="BV864" i="1"/>
  <c r="BW864" i="1"/>
  <c r="BX864" i="1"/>
  <c r="BY864" i="1"/>
  <c r="BZ864" i="1"/>
  <c r="CA864" i="1"/>
  <c r="CB864" i="1"/>
  <c r="CC864" i="1"/>
  <c r="CD864" i="1"/>
  <c r="CE864" i="1"/>
  <c r="CF864" i="1"/>
  <c r="CG864" i="1"/>
  <c r="CH864" i="1"/>
  <c r="CI864" i="1"/>
  <c r="CJ864" i="1"/>
  <c r="CK864" i="1"/>
  <c r="CL864" i="1"/>
  <c r="CM864" i="1"/>
  <c r="CN864" i="1"/>
  <c r="BN865" i="1"/>
  <c r="BO865" i="1"/>
  <c r="BP865" i="1"/>
  <c r="BQ865" i="1"/>
  <c r="BR865" i="1"/>
  <c r="BS865" i="1"/>
  <c r="BT865" i="1"/>
  <c r="BU865" i="1"/>
  <c r="BV865" i="1"/>
  <c r="BW865" i="1"/>
  <c r="BX865" i="1"/>
  <c r="BY865" i="1"/>
  <c r="BZ865" i="1"/>
  <c r="CA865" i="1"/>
  <c r="CB865" i="1"/>
  <c r="CC865" i="1"/>
  <c r="CD865" i="1"/>
  <c r="CE865" i="1"/>
  <c r="CF865" i="1"/>
  <c r="CG865" i="1"/>
  <c r="CH865" i="1"/>
  <c r="CI865" i="1"/>
  <c r="CJ865" i="1"/>
  <c r="CK865" i="1"/>
  <c r="CL865" i="1"/>
  <c r="CM865" i="1"/>
  <c r="CN865" i="1"/>
  <c r="BN866" i="1"/>
  <c r="BO866" i="1"/>
  <c r="BP866" i="1"/>
  <c r="BQ866" i="1"/>
  <c r="BR866" i="1"/>
  <c r="BS866" i="1"/>
  <c r="BT866" i="1"/>
  <c r="BU866" i="1"/>
  <c r="BV866" i="1"/>
  <c r="BW866" i="1"/>
  <c r="BX866" i="1"/>
  <c r="BY866" i="1"/>
  <c r="BZ866" i="1"/>
  <c r="CA866" i="1"/>
  <c r="CB866" i="1"/>
  <c r="CC866" i="1"/>
  <c r="CD866" i="1"/>
  <c r="CE866" i="1"/>
  <c r="CF866" i="1"/>
  <c r="CG866" i="1"/>
  <c r="CH866" i="1"/>
  <c r="CI866" i="1"/>
  <c r="CJ866" i="1"/>
  <c r="CK866" i="1"/>
  <c r="CL866" i="1"/>
  <c r="CM866" i="1"/>
  <c r="CN866" i="1"/>
  <c r="BN867" i="1"/>
  <c r="BO867" i="1"/>
  <c r="BP867" i="1"/>
  <c r="BQ867" i="1"/>
  <c r="BR867" i="1"/>
  <c r="BS867" i="1"/>
  <c r="BT867" i="1"/>
  <c r="BU867" i="1"/>
  <c r="BV867" i="1"/>
  <c r="BW867" i="1"/>
  <c r="BX867" i="1"/>
  <c r="BY867" i="1"/>
  <c r="BZ867" i="1"/>
  <c r="CA867" i="1"/>
  <c r="CB867" i="1"/>
  <c r="CC867" i="1"/>
  <c r="CD867" i="1"/>
  <c r="CE867" i="1"/>
  <c r="CF867" i="1"/>
  <c r="CG867" i="1"/>
  <c r="CH867" i="1"/>
  <c r="CI867" i="1"/>
  <c r="CJ867" i="1"/>
  <c r="CK867" i="1"/>
  <c r="CL867" i="1"/>
  <c r="CM867" i="1"/>
  <c r="CN867" i="1"/>
  <c r="BN868" i="1"/>
  <c r="BO868" i="1"/>
  <c r="BP868" i="1"/>
  <c r="BQ868" i="1"/>
  <c r="BR868" i="1"/>
  <c r="BS868" i="1"/>
  <c r="BT868" i="1"/>
  <c r="BU868" i="1"/>
  <c r="BV868" i="1"/>
  <c r="BW868" i="1"/>
  <c r="BX868" i="1"/>
  <c r="BY868" i="1"/>
  <c r="BZ868" i="1"/>
  <c r="CA868" i="1"/>
  <c r="CB868" i="1"/>
  <c r="CC868" i="1"/>
  <c r="CD868" i="1"/>
  <c r="CE868" i="1"/>
  <c r="CF868" i="1"/>
  <c r="CG868" i="1"/>
  <c r="CH868" i="1"/>
  <c r="CI868" i="1"/>
  <c r="CJ868" i="1"/>
  <c r="CK868" i="1"/>
  <c r="CL868" i="1"/>
  <c r="CM868" i="1"/>
  <c r="CN868" i="1"/>
  <c r="BN869" i="1"/>
  <c r="BO869" i="1"/>
  <c r="BP869" i="1"/>
  <c r="BQ869" i="1"/>
  <c r="BR869" i="1"/>
  <c r="BS869" i="1"/>
  <c r="BT869" i="1"/>
  <c r="BU869" i="1"/>
  <c r="BV869" i="1"/>
  <c r="BW869" i="1"/>
  <c r="BX869" i="1"/>
  <c r="BY869" i="1"/>
  <c r="BZ869" i="1"/>
  <c r="CA869" i="1"/>
  <c r="CB869" i="1"/>
  <c r="CC869" i="1"/>
  <c r="CD869" i="1"/>
  <c r="CE869" i="1"/>
  <c r="CF869" i="1"/>
  <c r="CG869" i="1"/>
  <c r="CH869" i="1"/>
  <c r="CI869" i="1"/>
  <c r="CJ869" i="1"/>
  <c r="CK869" i="1"/>
  <c r="CL869" i="1"/>
  <c r="CM869" i="1"/>
  <c r="CN869" i="1"/>
  <c r="BN870" i="1"/>
  <c r="BO870" i="1"/>
  <c r="BP870" i="1"/>
  <c r="BQ870" i="1"/>
  <c r="BR870" i="1"/>
  <c r="BS870" i="1"/>
  <c r="BT870" i="1"/>
  <c r="BU870" i="1"/>
  <c r="BV870" i="1"/>
  <c r="BW870" i="1"/>
  <c r="BX870" i="1"/>
  <c r="BY870" i="1"/>
  <c r="BZ870" i="1"/>
  <c r="CA870" i="1"/>
  <c r="CB870" i="1"/>
  <c r="CC870" i="1"/>
  <c r="CD870" i="1"/>
  <c r="CE870" i="1"/>
  <c r="CF870" i="1"/>
  <c r="CG870" i="1"/>
  <c r="CH870" i="1"/>
  <c r="CI870" i="1"/>
  <c r="CJ870" i="1"/>
  <c r="CK870" i="1"/>
  <c r="CL870" i="1"/>
  <c r="CM870" i="1"/>
  <c r="CN870" i="1"/>
  <c r="BN871" i="1"/>
  <c r="BO871" i="1"/>
  <c r="BP871" i="1"/>
  <c r="BQ871" i="1"/>
  <c r="BR871" i="1"/>
  <c r="BS871" i="1"/>
  <c r="BT871" i="1"/>
  <c r="BU871" i="1"/>
  <c r="BV871" i="1"/>
  <c r="BW871" i="1"/>
  <c r="BX871" i="1"/>
  <c r="BY871" i="1"/>
  <c r="BZ871" i="1"/>
  <c r="CA871" i="1"/>
  <c r="CB871" i="1"/>
  <c r="CC871" i="1"/>
  <c r="CD871" i="1"/>
  <c r="CE871" i="1"/>
  <c r="CF871" i="1"/>
  <c r="CG871" i="1"/>
  <c r="CH871" i="1"/>
  <c r="CI871" i="1"/>
  <c r="CJ871" i="1"/>
  <c r="CK871" i="1"/>
  <c r="CL871" i="1"/>
  <c r="CM871" i="1"/>
  <c r="CN871" i="1"/>
  <c r="BN872" i="1"/>
  <c r="BO872" i="1"/>
  <c r="BP872" i="1"/>
  <c r="BQ872" i="1"/>
  <c r="BR872" i="1"/>
  <c r="BS872" i="1"/>
  <c r="BT872" i="1"/>
  <c r="BU872" i="1"/>
  <c r="BV872" i="1"/>
  <c r="BW872" i="1"/>
  <c r="BX872" i="1"/>
  <c r="BY872" i="1"/>
  <c r="BZ872" i="1"/>
  <c r="CA872" i="1"/>
  <c r="CB872" i="1"/>
  <c r="CC872" i="1"/>
  <c r="CD872" i="1"/>
  <c r="CE872" i="1"/>
  <c r="CF872" i="1"/>
  <c r="CG872" i="1"/>
  <c r="CH872" i="1"/>
  <c r="CI872" i="1"/>
  <c r="CJ872" i="1"/>
  <c r="CK872" i="1"/>
  <c r="CL872" i="1"/>
  <c r="CM872" i="1"/>
  <c r="CN872" i="1"/>
  <c r="BN873" i="1"/>
  <c r="BO873" i="1"/>
  <c r="BP873" i="1"/>
  <c r="BQ873" i="1"/>
  <c r="BR873" i="1"/>
  <c r="BS873" i="1"/>
  <c r="BT873" i="1"/>
  <c r="BU873" i="1"/>
  <c r="BV873" i="1"/>
  <c r="BW873" i="1"/>
  <c r="BX873" i="1"/>
  <c r="BY873" i="1"/>
  <c r="BZ873" i="1"/>
  <c r="CA873" i="1"/>
  <c r="CB873" i="1"/>
  <c r="CC873" i="1"/>
  <c r="CD873" i="1"/>
  <c r="CE873" i="1"/>
  <c r="CF873" i="1"/>
  <c r="CG873" i="1"/>
  <c r="CH873" i="1"/>
  <c r="CI873" i="1"/>
  <c r="CJ873" i="1"/>
  <c r="CK873" i="1"/>
  <c r="CL873" i="1"/>
  <c r="CM873" i="1"/>
  <c r="CN873" i="1"/>
  <c r="BN874" i="1"/>
  <c r="BO874" i="1"/>
  <c r="BP874" i="1"/>
  <c r="BQ874" i="1"/>
  <c r="BR874" i="1"/>
  <c r="BS874" i="1"/>
  <c r="BT874" i="1"/>
  <c r="BU874" i="1"/>
  <c r="BV874" i="1"/>
  <c r="BW874" i="1"/>
  <c r="BX874" i="1"/>
  <c r="BY874" i="1"/>
  <c r="BZ874" i="1"/>
  <c r="CA874" i="1"/>
  <c r="CB874" i="1"/>
  <c r="CC874" i="1"/>
  <c r="CD874" i="1"/>
  <c r="CE874" i="1"/>
  <c r="CF874" i="1"/>
  <c r="CG874" i="1"/>
  <c r="CH874" i="1"/>
  <c r="CI874" i="1"/>
  <c r="CJ874" i="1"/>
  <c r="CK874" i="1"/>
  <c r="CL874" i="1"/>
  <c r="CM874" i="1"/>
  <c r="CN874" i="1"/>
  <c r="BN875" i="1"/>
  <c r="BO875" i="1"/>
  <c r="BP875" i="1"/>
  <c r="BQ875" i="1"/>
  <c r="BR875" i="1"/>
  <c r="BS875" i="1"/>
  <c r="BT875" i="1"/>
  <c r="BU875" i="1"/>
  <c r="BV875" i="1"/>
  <c r="BW875" i="1"/>
  <c r="BX875" i="1"/>
  <c r="BY875" i="1"/>
  <c r="BZ875" i="1"/>
  <c r="CA875" i="1"/>
  <c r="CB875" i="1"/>
  <c r="CC875" i="1"/>
  <c r="CD875" i="1"/>
  <c r="CE875" i="1"/>
  <c r="CF875" i="1"/>
  <c r="CG875" i="1"/>
  <c r="CH875" i="1"/>
  <c r="CI875" i="1"/>
  <c r="CJ875" i="1"/>
  <c r="CK875" i="1"/>
  <c r="CL875" i="1"/>
  <c r="CM875" i="1"/>
  <c r="CN875" i="1"/>
  <c r="BN876" i="1"/>
  <c r="BO876" i="1"/>
  <c r="BP876" i="1"/>
  <c r="BQ876" i="1"/>
  <c r="BR876" i="1"/>
  <c r="BS876" i="1"/>
  <c r="BT876" i="1"/>
  <c r="BU876" i="1"/>
  <c r="BV876" i="1"/>
  <c r="BW876" i="1"/>
  <c r="BX876" i="1"/>
  <c r="BY876" i="1"/>
  <c r="BZ876" i="1"/>
  <c r="CA876" i="1"/>
  <c r="CB876" i="1"/>
  <c r="CC876" i="1"/>
  <c r="CD876" i="1"/>
  <c r="CE876" i="1"/>
  <c r="CF876" i="1"/>
  <c r="CG876" i="1"/>
  <c r="CH876" i="1"/>
  <c r="CI876" i="1"/>
  <c r="CJ876" i="1"/>
  <c r="CK876" i="1"/>
  <c r="CL876" i="1"/>
  <c r="CM876" i="1"/>
  <c r="CN876" i="1"/>
  <c r="BN877" i="1"/>
  <c r="BO877" i="1"/>
  <c r="BP877" i="1"/>
  <c r="BQ877" i="1"/>
  <c r="BR877" i="1"/>
  <c r="BS877" i="1"/>
  <c r="BT877" i="1"/>
  <c r="BU877" i="1"/>
  <c r="BV877" i="1"/>
  <c r="BW877" i="1"/>
  <c r="BX877" i="1"/>
  <c r="BY877" i="1"/>
  <c r="BZ877" i="1"/>
  <c r="CA877" i="1"/>
  <c r="CB877" i="1"/>
  <c r="CC877" i="1"/>
  <c r="CD877" i="1"/>
  <c r="CE877" i="1"/>
  <c r="CF877" i="1"/>
  <c r="CG877" i="1"/>
  <c r="CH877" i="1"/>
  <c r="CI877" i="1"/>
  <c r="CJ877" i="1"/>
  <c r="CK877" i="1"/>
  <c r="CL877" i="1"/>
  <c r="CM877" i="1"/>
  <c r="CN877" i="1"/>
  <c r="BN878" i="1"/>
  <c r="BO878" i="1"/>
  <c r="BP878" i="1"/>
  <c r="BQ878" i="1"/>
  <c r="BR878" i="1"/>
  <c r="BS878" i="1"/>
  <c r="BT878" i="1"/>
  <c r="BU878" i="1"/>
  <c r="BV878" i="1"/>
  <c r="BW878" i="1"/>
  <c r="BX878" i="1"/>
  <c r="BY878" i="1"/>
  <c r="BZ878" i="1"/>
  <c r="CA878" i="1"/>
  <c r="CB878" i="1"/>
  <c r="CC878" i="1"/>
  <c r="CD878" i="1"/>
  <c r="CE878" i="1"/>
  <c r="CF878" i="1"/>
  <c r="CG878" i="1"/>
  <c r="CH878" i="1"/>
  <c r="CI878" i="1"/>
  <c r="CJ878" i="1"/>
  <c r="CK878" i="1"/>
  <c r="CL878" i="1"/>
  <c r="CM878" i="1"/>
  <c r="CN878" i="1"/>
  <c r="BN879" i="1"/>
  <c r="BO879" i="1"/>
  <c r="BP879" i="1"/>
  <c r="BQ879" i="1"/>
  <c r="BR879" i="1"/>
  <c r="BS879" i="1"/>
  <c r="BT879" i="1"/>
  <c r="BU879" i="1"/>
  <c r="BV879" i="1"/>
  <c r="BW879" i="1"/>
  <c r="BX879" i="1"/>
  <c r="BY879" i="1"/>
  <c r="BZ879" i="1"/>
  <c r="CA879" i="1"/>
  <c r="CB879" i="1"/>
  <c r="CC879" i="1"/>
  <c r="CD879" i="1"/>
  <c r="CE879" i="1"/>
  <c r="CF879" i="1"/>
  <c r="CG879" i="1"/>
  <c r="CH879" i="1"/>
  <c r="CI879" i="1"/>
  <c r="CJ879" i="1"/>
  <c r="CK879" i="1"/>
  <c r="CL879" i="1"/>
  <c r="CM879" i="1"/>
  <c r="CN879" i="1"/>
  <c r="BN880" i="1"/>
  <c r="BO880" i="1"/>
  <c r="BP880" i="1"/>
  <c r="BQ880" i="1"/>
  <c r="BR880" i="1"/>
  <c r="BS880" i="1"/>
  <c r="BT880" i="1"/>
  <c r="BU880" i="1"/>
  <c r="BV880" i="1"/>
  <c r="BW880" i="1"/>
  <c r="BX880" i="1"/>
  <c r="BY880" i="1"/>
  <c r="BZ880" i="1"/>
  <c r="CA880" i="1"/>
  <c r="CB880" i="1"/>
  <c r="CC880" i="1"/>
  <c r="CD880" i="1"/>
  <c r="CE880" i="1"/>
  <c r="CF880" i="1"/>
  <c r="CG880" i="1"/>
  <c r="CH880" i="1"/>
  <c r="CI880" i="1"/>
  <c r="CJ880" i="1"/>
  <c r="CK880" i="1"/>
  <c r="CL880" i="1"/>
  <c r="CM880" i="1"/>
  <c r="CN880" i="1"/>
  <c r="BN881" i="1"/>
  <c r="BO881" i="1"/>
  <c r="BP881" i="1"/>
  <c r="BQ881" i="1"/>
  <c r="BR881" i="1"/>
  <c r="BS881" i="1"/>
  <c r="BT881" i="1"/>
  <c r="BU881" i="1"/>
  <c r="BV881" i="1"/>
  <c r="BW881" i="1"/>
  <c r="BX881" i="1"/>
  <c r="BY881" i="1"/>
  <c r="BZ881" i="1"/>
  <c r="CA881" i="1"/>
  <c r="CB881" i="1"/>
  <c r="CC881" i="1"/>
  <c r="CD881" i="1"/>
  <c r="CE881" i="1"/>
  <c r="CF881" i="1"/>
  <c r="CG881" i="1"/>
  <c r="CH881" i="1"/>
  <c r="CI881" i="1"/>
  <c r="CJ881" i="1"/>
  <c r="CK881" i="1"/>
  <c r="CL881" i="1"/>
  <c r="CM881" i="1"/>
  <c r="CN881" i="1"/>
  <c r="BN882" i="1"/>
  <c r="BO882" i="1"/>
  <c r="BP882" i="1"/>
  <c r="BQ882" i="1"/>
  <c r="BR882" i="1"/>
  <c r="BS882" i="1"/>
  <c r="BT882" i="1"/>
  <c r="BU882" i="1"/>
  <c r="BV882" i="1"/>
  <c r="BW882" i="1"/>
  <c r="BX882" i="1"/>
  <c r="BY882" i="1"/>
  <c r="BZ882" i="1"/>
  <c r="CA882" i="1"/>
  <c r="CB882" i="1"/>
  <c r="CC882" i="1"/>
  <c r="CD882" i="1"/>
  <c r="CE882" i="1"/>
  <c r="CF882" i="1"/>
  <c r="CG882" i="1"/>
  <c r="CH882" i="1"/>
  <c r="CI882" i="1"/>
  <c r="CJ882" i="1"/>
  <c r="CK882" i="1"/>
  <c r="CL882" i="1"/>
  <c r="CM882" i="1"/>
  <c r="CN882" i="1"/>
  <c r="BN883" i="1"/>
  <c r="BO883" i="1"/>
  <c r="BP883" i="1"/>
  <c r="BQ883" i="1"/>
  <c r="BR883" i="1"/>
  <c r="BS883" i="1"/>
  <c r="BT883" i="1"/>
  <c r="BU883" i="1"/>
  <c r="BV883" i="1"/>
  <c r="BW883" i="1"/>
  <c r="BX883" i="1"/>
  <c r="BY883" i="1"/>
  <c r="BZ883" i="1"/>
  <c r="CA883" i="1"/>
  <c r="CB883" i="1"/>
  <c r="CC883" i="1"/>
  <c r="CD883" i="1"/>
  <c r="CE883" i="1"/>
  <c r="CF883" i="1"/>
  <c r="CG883" i="1"/>
  <c r="CH883" i="1"/>
  <c r="CI883" i="1"/>
  <c r="CJ883" i="1"/>
  <c r="CK883" i="1"/>
  <c r="CL883" i="1"/>
  <c r="CM883" i="1"/>
  <c r="CN883" i="1"/>
  <c r="BN884" i="1"/>
  <c r="BO884" i="1"/>
  <c r="BP884" i="1"/>
  <c r="BQ884" i="1"/>
  <c r="BR884" i="1"/>
  <c r="BS884" i="1"/>
  <c r="BT884" i="1"/>
  <c r="BU884" i="1"/>
  <c r="BV884" i="1"/>
  <c r="BW884" i="1"/>
  <c r="BX884" i="1"/>
  <c r="BY884" i="1"/>
  <c r="BZ884" i="1"/>
  <c r="CA884" i="1"/>
  <c r="CB884" i="1"/>
  <c r="CC884" i="1"/>
  <c r="CD884" i="1"/>
  <c r="CE884" i="1"/>
  <c r="CF884" i="1"/>
  <c r="CG884" i="1"/>
  <c r="CH884" i="1"/>
  <c r="CI884" i="1"/>
  <c r="CJ884" i="1"/>
  <c r="CK884" i="1"/>
  <c r="CL884" i="1"/>
  <c r="CM884" i="1"/>
  <c r="CN884" i="1"/>
  <c r="BN885" i="1"/>
  <c r="BO885" i="1"/>
  <c r="BP885" i="1"/>
  <c r="BQ885" i="1"/>
  <c r="BR885" i="1"/>
  <c r="BS885" i="1"/>
  <c r="BT885" i="1"/>
  <c r="BU885" i="1"/>
  <c r="BV885" i="1"/>
  <c r="BW885" i="1"/>
  <c r="BX885" i="1"/>
  <c r="BY885" i="1"/>
  <c r="BZ885" i="1"/>
  <c r="CA885" i="1"/>
  <c r="CB885" i="1"/>
  <c r="CC885" i="1"/>
  <c r="CD885" i="1"/>
  <c r="CE885" i="1"/>
  <c r="CF885" i="1"/>
  <c r="CG885" i="1"/>
  <c r="CH885" i="1"/>
  <c r="CI885" i="1"/>
  <c r="CJ885" i="1"/>
  <c r="CK885" i="1"/>
  <c r="CL885" i="1"/>
  <c r="CM885" i="1"/>
  <c r="CN885" i="1"/>
  <c r="BN886" i="1"/>
  <c r="BO886" i="1"/>
  <c r="BP886" i="1"/>
  <c r="BQ886" i="1"/>
  <c r="BR886" i="1"/>
  <c r="BS886" i="1"/>
  <c r="BT886" i="1"/>
  <c r="BU886" i="1"/>
  <c r="BV886" i="1"/>
  <c r="BW886" i="1"/>
  <c r="BX886" i="1"/>
  <c r="BY886" i="1"/>
  <c r="BZ886" i="1"/>
  <c r="CA886" i="1"/>
  <c r="CB886" i="1"/>
  <c r="CC886" i="1"/>
  <c r="CD886" i="1"/>
  <c r="CE886" i="1"/>
  <c r="CF886" i="1"/>
  <c r="CG886" i="1"/>
  <c r="CH886" i="1"/>
  <c r="CI886" i="1"/>
  <c r="CJ886" i="1"/>
  <c r="CK886" i="1"/>
  <c r="CL886" i="1"/>
  <c r="CM886" i="1"/>
  <c r="CN886" i="1"/>
  <c r="BN887" i="1"/>
  <c r="BO887" i="1"/>
  <c r="BP887" i="1"/>
  <c r="BQ887" i="1"/>
  <c r="BR887" i="1"/>
  <c r="BS887" i="1"/>
  <c r="BT887" i="1"/>
  <c r="BU887" i="1"/>
  <c r="BV887" i="1"/>
  <c r="BW887" i="1"/>
  <c r="BX887" i="1"/>
  <c r="BY887" i="1"/>
  <c r="BZ887" i="1"/>
  <c r="CA887" i="1"/>
  <c r="CB887" i="1"/>
  <c r="CC887" i="1"/>
  <c r="CD887" i="1"/>
  <c r="CE887" i="1"/>
  <c r="CF887" i="1"/>
  <c r="CG887" i="1"/>
  <c r="CH887" i="1"/>
  <c r="CI887" i="1"/>
  <c r="CJ887" i="1"/>
  <c r="CK887" i="1"/>
  <c r="CL887" i="1"/>
  <c r="CM887" i="1"/>
  <c r="CN887" i="1"/>
  <c r="BN888" i="1"/>
  <c r="BO888" i="1"/>
  <c r="BP888" i="1"/>
  <c r="BQ888" i="1"/>
  <c r="BR888" i="1"/>
  <c r="BS888" i="1"/>
  <c r="BT888" i="1"/>
  <c r="BU888" i="1"/>
  <c r="BV888" i="1"/>
  <c r="BW888" i="1"/>
  <c r="BX888" i="1"/>
  <c r="BY888" i="1"/>
  <c r="BZ888" i="1"/>
  <c r="CA888" i="1"/>
  <c r="CB888" i="1"/>
  <c r="CC888" i="1"/>
  <c r="CD888" i="1"/>
  <c r="CE888" i="1"/>
  <c r="CF888" i="1"/>
  <c r="CG888" i="1"/>
  <c r="CH888" i="1"/>
  <c r="CI888" i="1"/>
  <c r="CJ888" i="1"/>
  <c r="CK888" i="1"/>
  <c r="CL888" i="1"/>
  <c r="CM888" i="1"/>
  <c r="CN888" i="1"/>
  <c r="BN889" i="1"/>
  <c r="BO889" i="1"/>
  <c r="BP889" i="1"/>
  <c r="BQ889" i="1"/>
  <c r="BR889" i="1"/>
  <c r="BS889" i="1"/>
  <c r="BT889" i="1"/>
  <c r="BU889" i="1"/>
  <c r="BV889" i="1"/>
  <c r="BW889" i="1"/>
  <c r="BX889" i="1"/>
  <c r="BY889" i="1"/>
  <c r="BZ889" i="1"/>
  <c r="CA889" i="1"/>
  <c r="CB889" i="1"/>
  <c r="CC889" i="1"/>
  <c r="CD889" i="1"/>
  <c r="CE889" i="1"/>
  <c r="CF889" i="1"/>
  <c r="CG889" i="1"/>
  <c r="CH889" i="1"/>
  <c r="CI889" i="1"/>
  <c r="CJ889" i="1"/>
  <c r="CK889" i="1"/>
  <c r="CL889" i="1"/>
  <c r="CM889" i="1"/>
  <c r="CN889" i="1"/>
  <c r="BN890" i="1"/>
  <c r="BO890" i="1"/>
  <c r="BP890" i="1"/>
  <c r="BQ890" i="1"/>
  <c r="BR890" i="1"/>
  <c r="BS890" i="1"/>
  <c r="BT890" i="1"/>
  <c r="BU890" i="1"/>
  <c r="BV890" i="1"/>
  <c r="BW890" i="1"/>
  <c r="BX890" i="1"/>
  <c r="BY890" i="1"/>
  <c r="BZ890" i="1"/>
  <c r="CA890" i="1"/>
  <c r="CB890" i="1"/>
  <c r="CC890" i="1"/>
  <c r="CD890" i="1"/>
  <c r="CE890" i="1"/>
  <c r="CF890" i="1"/>
  <c r="CG890" i="1"/>
  <c r="CH890" i="1"/>
  <c r="CI890" i="1"/>
  <c r="CJ890" i="1"/>
  <c r="CK890" i="1"/>
  <c r="CL890" i="1"/>
  <c r="CM890" i="1"/>
  <c r="CN890" i="1"/>
  <c r="BN891" i="1"/>
  <c r="BO891" i="1"/>
  <c r="BP891" i="1"/>
  <c r="BQ891" i="1"/>
  <c r="BR891" i="1"/>
  <c r="BS891" i="1"/>
  <c r="BT891" i="1"/>
  <c r="BU891" i="1"/>
  <c r="BV891" i="1"/>
  <c r="BW891" i="1"/>
  <c r="BX891" i="1"/>
  <c r="BY891" i="1"/>
  <c r="BZ891" i="1"/>
  <c r="CA891" i="1"/>
  <c r="CB891" i="1"/>
  <c r="CC891" i="1"/>
  <c r="CD891" i="1"/>
  <c r="CE891" i="1"/>
  <c r="CF891" i="1"/>
  <c r="CG891" i="1"/>
  <c r="CH891" i="1"/>
  <c r="CI891" i="1"/>
  <c r="CJ891" i="1"/>
  <c r="CK891" i="1"/>
  <c r="CL891" i="1"/>
  <c r="CM891" i="1"/>
  <c r="CN891" i="1"/>
  <c r="BN892" i="1"/>
  <c r="BO892" i="1"/>
  <c r="BP892" i="1"/>
  <c r="BQ892" i="1"/>
  <c r="BR892" i="1"/>
  <c r="BS892" i="1"/>
  <c r="BT892" i="1"/>
  <c r="BU892" i="1"/>
  <c r="BV892" i="1"/>
  <c r="BW892" i="1"/>
  <c r="BX892" i="1"/>
  <c r="BY892" i="1"/>
  <c r="BZ892" i="1"/>
  <c r="CA892" i="1"/>
  <c r="CB892" i="1"/>
  <c r="CC892" i="1"/>
  <c r="CD892" i="1"/>
  <c r="CE892" i="1"/>
  <c r="CF892" i="1"/>
  <c r="CG892" i="1"/>
  <c r="CH892" i="1"/>
  <c r="CI892" i="1"/>
  <c r="CJ892" i="1"/>
  <c r="CK892" i="1"/>
  <c r="CL892" i="1"/>
  <c r="CM892" i="1"/>
  <c r="CN892" i="1"/>
  <c r="BN893" i="1"/>
  <c r="BO893" i="1"/>
  <c r="BP893" i="1"/>
  <c r="BQ893" i="1"/>
  <c r="BR893" i="1"/>
  <c r="BS893" i="1"/>
  <c r="BT893" i="1"/>
  <c r="BU893" i="1"/>
  <c r="BV893" i="1"/>
  <c r="BW893" i="1"/>
  <c r="BX893" i="1"/>
  <c r="BY893" i="1"/>
  <c r="BZ893" i="1"/>
  <c r="CA893" i="1"/>
  <c r="CB893" i="1"/>
  <c r="CC893" i="1"/>
  <c r="CD893" i="1"/>
  <c r="CE893" i="1"/>
  <c r="CF893" i="1"/>
  <c r="CG893" i="1"/>
  <c r="CH893" i="1"/>
  <c r="CI893" i="1"/>
  <c r="CJ893" i="1"/>
  <c r="CK893" i="1"/>
  <c r="CL893" i="1"/>
  <c r="CM893" i="1"/>
  <c r="CN893" i="1"/>
  <c r="BN894" i="1"/>
  <c r="BO894" i="1"/>
  <c r="BP894" i="1"/>
  <c r="BQ894" i="1"/>
  <c r="BR894" i="1"/>
  <c r="BS894" i="1"/>
  <c r="BT894" i="1"/>
  <c r="BU894" i="1"/>
  <c r="BV894" i="1"/>
  <c r="BW894" i="1"/>
  <c r="BX894" i="1"/>
  <c r="BY894" i="1"/>
  <c r="BZ894" i="1"/>
  <c r="CA894" i="1"/>
  <c r="CB894" i="1"/>
  <c r="CC894" i="1"/>
  <c r="CD894" i="1"/>
  <c r="CE894" i="1"/>
  <c r="CF894" i="1"/>
  <c r="CG894" i="1"/>
  <c r="CH894" i="1"/>
  <c r="CI894" i="1"/>
  <c r="CJ894" i="1"/>
  <c r="CK894" i="1"/>
  <c r="CL894" i="1"/>
  <c r="CM894" i="1"/>
  <c r="CN894" i="1"/>
  <c r="BN895" i="1"/>
  <c r="BO895" i="1"/>
  <c r="BP895" i="1"/>
  <c r="BQ895" i="1"/>
  <c r="BR895" i="1"/>
  <c r="BS895" i="1"/>
  <c r="BT895" i="1"/>
  <c r="BU895" i="1"/>
  <c r="BV895" i="1"/>
  <c r="BW895" i="1"/>
  <c r="BX895" i="1"/>
  <c r="BY895" i="1"/>
  <c r="BZ895" i="1"/>
  <c r="CA895" i="1"/>
  <c r="CB895" i="1"/>
  <c r="CC895" i="1"/>
  <c r="CD895" i="1"/>
  <c r="CE895" i="1"/>
  <c r="CF895" i="1"/>
  <c r="CG895" i="1"/>
  <c r="CH895" i="1"/>
  <c r="CI895" i="1"/>
  <c r="CJ895" i="1"/>
  <c r="CK895" i="1"/>
  <c r="CL895" i="1"/>
  <c r="CM895" i="1"/>
  <c r="CN895" i="1"/>
  <c r="BN896" i="1"/>
  <c r="BO896" i="1"/>
  <c r="BP896" i="1"/>
  <c r="BQ896" i="1"/>
  <c r="BR896" i="1"/>
  <c r="BS896" i="1"/>
  <c r="BT896" i="1"/>
  <c r="BU896" i="1"/>
  <c r="BV896" i="1"/>
  <c r="BW896" i="1"/>
  <c r="BX896" i="1"/>
  <c r="BY896" i="1"/>
  <c r="BZ896" i="1"/>
  <c r="CA896" i="1"/>
  <c r="CB896" i="1"/>
  <c r="CC896" i="1"/>
  <c r="CD896" i="1"/>
  <c r="CE896" i="1"/>
  <c r="CF896" i="1"/>
  <c r="CG896" i="1"/>
  <c r="CH896" i="1"/>
  <c r="CI896" i="1"/>
  <c r="CJ896" i="1"/>
  <c r="CK896" i="1"/>
  <c r="CL896" i="1"/>
  <c r="CM896" i="1"/>
  <c r="CN896" i="1"/>
  <c r="BN897" i="1"/>
  <c r="BO897" i="1"/>
  <c r="BP897" i="1"/>
  <c r="BQ897" i="1"/>
  <c r="BR897" i="1"/>
  <c r="BS897" i="1"/>
  <c r="BT897" i="1"/>
  <c r="BU897" i="1"/>
  <c r="BV897" i="1"/>
  <c r="BW897" i="1"/>
  <c r="BX897" i="1"/>
  <c r="BY897" i="1"/>
  <c r="BZ897" i="1"/>
  <c r="CA897" i="1"/>
  <c r="CB897" i="1"/>
  <c r="CC897" i="1"/>
  <c r="CD897" i="1"/>
  <c r="CE897" i="1"/>
  <c r="CF897" i="1"/>
  <c r="CG897" i="1"/>
  <c r="CH897" i="1"/>
  <c r="CI897" i="1"/>
  <c r="CJ897" i="1"/>
  <c r="CK897" i="1"/>
  <c r="CL897" i="1"/>
  <c r="CM897" i="1"/>
  <c r="CN897" i="1"/>
  <c r="BN898" i="1"/>
  <c r="BO898" i="1"/>
  <c r="BP898" i="1"/>
  <c r="BQ898" i="1"/>
  <c r="BR898" i="1"/>
  <c r="BS898" i="1"/>
  <c r="BT898" i="1"/>
  <c r="BU898" i="1"/>
  <c r="BV898" i="1"/>
  <c r="BW898" i="1"/>
  <c r="BX898" i="1"/>
  <c r="BY898" i="1"/>
  <c r="BZ898" i="1"/>
  <c r="CA898" i="1"/>
  <c r="CB898" i="1"/>
  <c r="CC898" i="1"/>
  <c r="CD898" i="1"/>
  <c r="CE898" i="1"/>
  <c r="CF898" i="1"/>
  <c r="CG898" i="1"/>
  <c r="CH898" i="1"/>
  <c r="CI898" i="1"/>
  <c r="CJ898" i="1"/>
  <c r="CK898" i="1"/>
  <c r="CL898" i="1"/>
  <c r="CM898" i="1"/>
  <c r="CN898" i="1"/>
  <c r="BN899" i="1"/>
  <c r="BO899" i="1"/>
  <c r="BP899" i="1"/>
  <c r="BQ899" i="1"/>
  <c r="BR899" i="1"/>
  <c r="BS899" i="1"/>
  <c r="BT899" i="1"/>
  <c r="BU899" i="1"/>
  <c r="BV899" i="1"/>
  <c r="BW899" i="1"/>
  <c r="BX899" i="1"/>
  <c r="BY899" i="1"/>
  <c r="BZ899" i="1"/>
  <c r="CA899" i="1"/>
  <c r="CB899" i="1"/>
  <c r="CC899" i="1"/>
  <c r="CD899" i="1"/>
  <c r="CE899" i="1"/>
  <c r="CF899" i="1"/>
  <c r="CG899" i="1"/>
  <c r="CH899" i="1"/>
  <c r="CI899" i="1"/>
  <c r="CJ899" i="1"/>
  <c r="CK899" i="1"/>
  <c r="CL899" i="1"/>
  <c r="CM899" i="1"/>
  <c r="CN899" i="1"/>
  <c r="BN900" i="1"/>
  <c r="BO900" i="1"/>
  <c r="BP900" i="1"/>
  <c r="BQ900" i="1"/>
  <c r="BR900" i="1"/>
  <c r="BS900" i="1"/>
  <c r="BT900" i="1"/>
  <c r="BU900" i="1"/>
  <c r="BV900" i="1"/>
  <c r="BW900" i="1"/>
  <c r="BX900" i="1"/>
  <c r="BY900" i="1"/>
  <c r="BZ900" i="1"/>
  <c r="CA900" i="1"/>
  <c r="CB900" i="1"/>
  <c r="CC900" i="1"/>
  <c r="CD900" i="1"/>
  <c r="CE900" i="1"/>
  <c r="CF900" i="1"/>
  <c r="CG900" i="1"/>
  <c r="CH900" i="1"/>
  <c r="CI900" i="1"/>
  <c r="CJ900" i="1"/>
  <c r="CK900" i="1"/>
  <c r="CL900" i="1"/>
  <c r="CM900" i="1"/>
  <c r="CN900" i="1"/>
  <c r="BN901" i="1"/>
  <c r="BO901" i="1"/>
  <c r="BP901" i="1"/>
  <c r="BQ901" i="1"/>
  <c r="BR901" i="1"/>
  <c r="BS901" i="1"/>
  <c r="BT901" i="1"/>
  <c r="BU901" i="1"/>
  <c r="BV901" i="1"/>
  <c r="BW901" i="1"/>
  <c r="BX901" i="1"/>
  <c r="BY901" i="1"/>
  <c r="BZ901" i="1"/>
  <c r="CA901" i="1"/>
  <c r="CB901" i="1"/>
  <c r="CC901" i="1"/>
  <c r="CD901" i="1"/>
  <c r="CE901" i="1"/>
  <c r="CF901" i="1"/>
  <c r="CG901" i="1"/>
  <c r="CH901" i="1"/>
  <c r="CI901" i="1"/>
  <c r="CJ901" i="1"/>
  <c r="CK901" i="1"/>
  <c r="CL901" i="1"/>
  <c r="CM901" i="1"/>
  <c r="CN901" i="1"/>
  <c r="BN902" i="1"/>
  <c r="BO902" i="1"/>
  <c r="BP902" i="1"/>
  <c r="BQ902" i="1"/>
  <c r="BR902" i="1"/>
  <c r="BS902" i="1"/>
  <c r="BT902" i="1"/>
  <c r="BU902" i="1"/>
  <c r="BV902" i="1"/>
  <c r="BW902" i="1"/>
  <c r="BX902" i="1"/>
  <c r="BY902" i="1"/>
  <c r="BZ902" i="1"/>
  <c r="CA902" i="1"/>
  <c r="CB902" i="1"/>
  <c r="CC902" i="1"/>
  <c r="CD902" i="1"/>
  <c r="CE902" i="1"/>
  <c r="CF902" i="1"/>
  <c r="CG902" i="1"/>
  <c r="CH902" i="1"/>
  <c r="CI902" i="1"/>
  <c r="CJ902" i="1"/>
  <c r="CK902" i="1"/>
  <c r="CL902" i="1"/>
  <c r="CM902" i="1"/>
  <c r="CN902" i="1"/>
  <c r="BN903" i="1"/>
  <c r="BO903" i="1"/>
  <c r="BP903" i="1"/>
  <c r="BQ903" i="1"/>
  <c r="BR903" i="1"/>
  <c r="BS903" i="1"/>
  <c r="BT903" i="1"/>
  <c r="BU903" i="1"/>
  <c r="BV903" i="1"/>
  <c r="BW903" i="1"/>
  <c r="BX903" i="1"/>
  <c r="BY903" i="1"/>
  <c r="BZ903" i="1"/>
  <c r="CA903" i="1"/>
  <c r="CB903" i="1"/>
  <c r="CC903" i="1"/>
  <c r="CD903" i="1"/>
  <c r="CE903" i="1"/>
  <c r="CF903" i="1"/>
  <c r="CG903" i="1"/>
  <c r="CH903" i="1"/>
  <c r="CI903" i="1"/>
  <c r="CJ903" i="1"/>
  <c r="CK903" i="1"/>
  <c r="CL903" i="1"/>
  <c r="CM903" i="1"/>
  <c r="CN903" i="1"/>
  <c r="BN904" i="1"/>
  <c r="BO904" i="1"/>
  <c r="BP904" i="1"/>
  <c r="BQ904" i="1"/>
  <c r="BR904" i="1"/>
  <c r="BS904" i="1"/>
  <c r="BT904" i="1"/>
  <c r="BU904" i="1"/>
  <c r="BV904" i="1"/>
  <c r="BW904" i="1"/>
  <c r="BX904" i="1"/>
  <c r="BY904" i="1"/>
  <c r="BZ904" i="1"/>
  <c r="CA904" i="1"/>
  <c r="CB904" i="1"/>
  <c r="CC904" i="1"/>
  <c r="CD904" i="1"/>
  <c r="CE904" i="1"/>
  <c r="CF904" i="1"/>
  <c r="CG904" i="1"/>
  <c r="CH904" i="1"/>
  <c r="CI904" i="1"/>
  <c r="CJ904" i="1"/>
  <c r="CK904" i="1"/>
  <c r="CL904" i="1"/>
  <c r="CM904" i="1"/>
  <c r="CN904" i="1"/>
  <c r="BN905" i="1"/>
  <c r="BO905" i="1"/>
  <c r="BP905" i="1"/>
  <c r="BQ905" i="1"/>
  <c r="BR905" i="1"/>
  <c r="BS905" i="1"/>
  <c r="BT905" i="1"/>
  <c r="BU905" i="1"/>
  <c r="BV905" i="1"/>
  <c r="BW905" i="1"/>
  <c r="BX905" i="1"/>
  <c r="BY905" i="1"/>
  <c r="BZ905" i="1"/>
  <c r="CA905" i="1"/>
  <c r="CB905" i="1"/>
  <c r="CC905" i="1"/>
  <c r="CD905" i="1"/>
  <c r="CE905" i="1"/>
  <c r="CF905" i="1"/>
  <c r="CG905" i="1"/>
  <c r="CH905" i="1"/>
  <c r="CI905" i="1"/>
  <c r="CJ905" i="1"/>
  <c r="CK905" i="1"/>
  <c r="CL905" i="1"/>
  <c r="CM905" i="1"/>
  <c r="CN905" i="1"/>
  <c r="BN906" i="1"/>
  <c r="BO906" i="1"/>
  <c r="BP906" i="1"/>
  <c r="BQ906" i="1"/>
  <c r="BR906" i="1"/>
  <c r="BS906" i="1"/>
  <c r="BT906" i="1"/>
  <c r="BU906" i="1"/>
  <c r="BV906" i="1"/>
  <c r="BW906" i="1"/>
  <c r="BX906" i="1"/>
  <c r="BY906" i="1"/>
  <c r="BZ906" i="1"/>
  <c r="CA906" i="1"/>
  <c r="CB906" i="1"/>
  <c r="CC906" i="1"/>
  <c r="CD906" i="1"/>
  <c r="CE906" i="1"/>
  <c r="CF906" i="1"/>
  <c r="CG906" i="1"/>
  <c r="CH906" i="1"/>
  <c r="CI906" i="1"/>
  <c r="CJ906" i="1"/>
  <c r="CK906" i="1"/>
  <c r="CL906" i="1"/>
  <c r="CM906" i="1"/>
  <c r="CN906" i="1"/>
  <c r="BN907" i="1"/>
  <c r="BO907" i="1"/>
  <c r="BP907" i="1"/>
  <c r="BQ907" i="1"/>
  <c r="BR907" i="1"/>
  <c r="BS907" i="1"/>
  <c r="BT907" i="1"/>
  <c r="BU907" i="1"/>
  <c r="BV907" i="1"/>
  <c r="BW907" i="1"/>
  <c r="BX907" i="1"/>
  <c r="BY907" i="1"/>
  <c r="BZ907" i="1"/>
  <c r="CA907" i="1"/>
  <c r="CB907" i="1"/>
  <c r="CC907" i="1"/>
  <c r="CD907" i="1"/>
  <c r="CE907" i="1"/>
  <c r="CF907" i="1"/>
  <c r="CG907" i="1"/>
  <c r="CH907" i="1"/>
  <c r="CI907" i="1"/>
  <c r="CJ907" i="1"/>
  <c r="CK907" i="1"/>
  <c r="CL907" i="1"/>
  <c r="CM907" i="1"/>
  <c r="CN907" i="1"/>
  <c r="BN908" i="1"/>
  <c r="BO908" i="1"/>
  <c r="BP908" i="1"/>
  <c r="BQ908" i="1"/>
  <c r="BR908" i="1"/>
  <c r="BS908" i="1"/>
  <c r="BT908" i="1"/>
  <c r="BU908" i="1"/>
  <c r="BV908" i="1"/>
  <c r="BW908" i="1"/>
  <c r="BX908" i="1"/>
  <c r="BY908" i="1"/>
  <c r="BZ908" i="1"/>
  <c r="CA908" i="1"/>
  <c r="CB908" i="1"/>
  <c r="CC908" i="1"/>
  <c r="CD908" i="1"/>
  <c r="CE908" i="1"/>
  <c r="CF908" i="1"/>
  <c r="CG908" i="1"/>
  <c r="CH908" i="1"/>
  <c r="CI908" i="1"/>
  <c r="CJ908" i="1"/>
  <c r="CK908" i="1"/>
  <c r="CL908" i="1"/>
  <c r="CM908" i="1"/>
  <c r="CN908" i="1"/>
  <c r="BN909" i="1"/>
  <c r="BO909" i="1"/>
  <c r="BP909" i="1"/>
  <c r="BQ909" i="1"/>
  <c r="BR909" i="1"/>
  <c r="BS909" i="1"/>
  <c r="BT909" i="1"/>
  <c r="BU909" i="1"/>
  <c r="BV909" i="1"/>
  <c r="BW909" i="1"/>
  <c r="BX909" i="1"/>
  <c r="BY909" i="1"/>
  <c r="BZ909" i="1"/>
  <c r="CA909" i="1"/>
  <c r="CB909" i="1"/>
  <c r="CC909" i="1"/>
  <c r="CD909" i="1"/>
  <c r="CE909" i="1"/>
  <c r="CF909" i="1"/>
  <c r="CG909" i="1"/>
  <c r="CH909" i="1"/>
  <c r="CI909" i="1"/>
  <c r="CJ909" i="1"/>
  <c r="CK909" i="1"/>
  <c r="CL909" i="1"/>
  <c r="CM909" i="1"/>
  <c r="CN909" i="1"/>
  <c r="BN910" i="1"/>
  <c r="BO910" i="1"/>
  <c r="BP910" i="1"/>
  <c r="BQ910" i="1"/>
  <c r="BR910" i="1"/>
  <c r="BS910" i="1"/>
  <c r="BT910" i="1"/>
  <c r="BU910" i="1"/>
  <c r="BV910" i="1"/>
  <c r="BW910" i="1"/>
  <c r="BX910" i="1"/>
  <c r="BY910" i="1"/>
  <c r="BZ910" i="1"/>
  <c r="CA910" i="1"/>
  <c r="CB910" i="1"/>
  <c r="CC910" i="1"/>
  <c r="CD910" i="1"/>
  <c r="CE910" i="1"/>
  <c r="CF910" i="1"/>
  <c r="CG910" i="1"/>
  <c r="CH910" i="1"/>
  <c r="CI910" i="1"/>
  <c r="CJ910" i="1"/>
  <c r="CK910" i="1"/>
  <c r="CL910" i="1"/>
  <c r="CM910" i="1"/>
  <c r="CN910" i="1"/>
  <c r="BN911" i="1"/>
  <c r="BO911" i="1"/>
  <c r="BP911" i="1"/>
  <c r="BQ911" i="1"/>
  <c r="BR911" i="1"/>
  <c r="BS911" i="1"/>
  <c r="BT911" i="1"/>
  <c r="BU911" i="1"/>
  <c r="BV911" i="1"/>
  <c r="BW911" i="1"/>
  <c r="BX911" i="1"/>
  <c r="BY911" i="1"/>
  <c r="BZ911" i="1"/>
  <c r="CA911" i="1"/>
  <c r="CB911" i="1"/>
  <c r="CC911" i="1"/>
  <c r="CD911" i="1"/>
  <c r="CE911" i="1"/>
  <c r="CF911" i="1"/>
  <c r="CG911" i="1"/>
  <c r="CH911" i="1"/>
  <c r="CI911" i="1"/>
  <c r="CJ911" i="1"/>
  <c r="CK911" i="1"/>
  <c r="CL911" i="1"/>
  <c r="CM911" i="1"/>
  <c r="CN911" i="1"/>
  <c r="BN912" i="1"/>
  <c r="BO912" i="1"/>
  <c r="BP912" i="1"/>
  <c r="BQ912" i="1"/>
  <c r="BR912" i="1"/>
  <c r="BS912" i="1"/>
  <c r="BT912" i="1"/>
  <c r="BU912" i="1"/>
  <c r="BV912" i="1"/>
  <c r="BW912" i="1"/>
  <c r="BX912" i="1"/>
  <c r="BY912" i="1"/>
  <c r="BZ912" i="1"/>
  <c r="CA912" i="1"/>
  <c r="CB912" i="1"/>
  <c r="CC912" i="1"/>
  <c r="CD912" i="1"/>
  <c r="CE912" i="1"/>
  <c r="CF912" i="1"/>
  <c r="CG912" i="1"/>
  <c r="CH912" i="1"/>
  <c r="CI912" i="1"/>
  <c r="CJ912" i="1"/>
  <c r="CK912" i="1"/>
  <c r="CL912" i="1"/>
  <c r="CM912" i="1"/>
  <c r="CN912" i="1"/>
  <c r="BN913" i="1"/>
  <c r="BO913" i="1"/>
  <c r="BP913" i="1"/>
  <c r="BQ913" i="1"/>
  <c r="BR913" i="1"/>
  <c r="BS913" i="1"/>
  <c r="BT913" i="1"/>
  <c r="BU913" i="1"/>
  <c r="BV913" i="1"/>
  <c r="BW913" i="1"/>
  <c r="BX913" i="1"/>
  <c r="BY913" i="1"/>
  <c r="BZ913" i="1"/>
  <c r="CA913" i="1"/>
  <c r="CB913" i="1"/>
  <c r="CC913" i="1"/>
  <c r="CD913" i="1"/>
  <c r="CE913" i="1"/>
  <c r="CF913" i="1"/>
  <c r="CG913" i="1"/>
  <c r="CH913" i="1"/>
  <c r="CI913" i="1"/>
  <c r="CJ913" i="1"/>
  <c r="CK913" i="1"/>
  <c r="CL913" i="1"/>
  <c r="CM913" i="1"/>
  <c r="CN913" i="1"/>
  <c r="BN914" i="1"/>
  <c r="BO914" i="1"/>
  <c r="BP914" i="1"/>
  <c r="BQ914" i="1"/>
  <c r="BR914" i="1"/>
  <c r="BS914" i="1"/>
  <c r="BT914" i="1"/>
  <c r="BU914" i="1"/>
  <c r="BV914" i="1"/>
  <c r="BW914" i="1"/>
  <c r="BX914" i="1"/>
  <c r="BY914" i="1"/>
  <c r="BZ914" i="1"/>
  <c r="CA914" i="1"/>
  <c r="CB914" i="1"/>
  <c r="CC914" i="1"/>
  <c r="CD914" i="1"/>
  <c r="CE914" i="1"/>
  <c r="CF914" i="1"/>
  <c r="CG914" i="1"/>
  <c r="CH914" i="1"/>
  <c r="CI914" i="1"/>
  <c r="CJ914" i="1"/>
  <c r="CK914" i="1"/>
  <c r="CL914" i="1"/>
  <c r="CM914" i="1"/>
  <c r="CN914" i="1"/>
  <c r="BN915" i="1"/>
  <c r="BO915" i="1"/>
  <c r="BP915" i="1"/>
  <c r="BQ915" i="1"/>
  <c r="BR915" i="1"/>
  <c r="BS915" i="1"/>
  <c r="BT915" i="1"/>
  <c r="BU915" i="1"/>
  <c r="BV915" i="1"/>
  <c r="BW915" i="1"/>
  <c r="BX915" i="1"/>
  <c r="BY915" i="1"/>
  <c r="BZ915" i="1"/>
  <c r="CA915" i="1"/>
  <c r="CB915" i="1"/>
  <c r="CC915" i="1"/>
  <c r="CD915" i="1"/>
  <c r="CE915" i="1"/>
  <c r="CF915" i="1"/>
  <c r="CG915" i="1"/>
  <c r="CH915" i="1"/>
  <c r="CI915" i="1"/>
  <c r="CJ915" i="1"/>
  <c r="CK915" i="1"/>
  <c r="CL915" i="1"/>
  <c r="CM915" i="1"/>
  <c r="CN915" i="1"/>
  <c r="BN916" i="1"/>
  <c r="BO916" i="1"/>
  <c r="BP916" i="1"/>
  <c r="BQ916" i="1"/>
  <c r="BR916" i="1"/>
  <c r="BS916" i="1"/>
  <c r="BT916" i="1"/>
  <c r="BU916" i="1"/>
  <c r="BV916" i="1"/>
  <c r="BW916" i="1"/>
  <c r="BX916" i="1"/>
  <c r="BY916" i="1"/>
  <c r="BZ916" i="1"/>
  <c r="CA916" i="1"/>
  <c r="CB916" i="1"/>
  <c r="CC916" i="1"/>
  <c r="CD916" i="1"/>
  <c r="CE916" i="1"/>
  <c r="CF916" i="1"/>
  <c r="CG916" i="1"/>
  <c r="CH916" i="1"/>
  <c r="CI916" i="1"/>
  <c r="CJ916" i="1"/>
  <c r="CK916" i="1"/>
  <c r="CL916" i="1"/>
  <c r="CM916" i="1"/>
  <c r="CN916" i="1"/>
  <c r="BN917" i="1"/>
  <c r="BO917" i="1"/>
  <c r="BP917" i="1"/>
  <c r="BQ917" i="1"/>
  <c r="BR917" i="1"/>
  <c r="BS917" i="1"/>
  <c r="BT917" i="1"/>
  <c r="BU917" i="1"/>
  <c r="BV917" i="1"/>
  <c r="BW917" i="1"/>
  <c r="BX917" i="1"/>
  <c r="BY917" i="1"/>
  <c r="BZ917" i="1"/>
  <c r="CA917" i="1"/>
  <c r="CB917" i="1"/>
  <c r="CC917" i="1"/>
  <c r="CD917" i="1"/>
  <c r="CE917" i="1"/>
  <c r="CF917" i="1"/>
  <c r="CG917" i="1"/>
  <c r="CH917" i="1"/>
  <c r="CI917" i="1"/>
  <c r="CJ917" i="1"/>
  <c r="CK917" i="1"/>
  <c r="CL917" i="1"/>
  <c r="CM917" i="1"/>
  <c r="CN917" i="1"/>
  <c r="BN918" i="1"/>
  <c r="BO918" i="1"/>
  <c r="BP918" i="1"/>
  <c r="BQ918" i="1"/>
  <c r="BR918" i="1"/>
  <c r="BS918" i="1"/>
  <c r="BT918" i="1"/>
  <c r="BU918" i="1"/>
  <c r="BV918" i="1"/>
  <c r="BW918" i="1"/>
  <c r="BX918" i="1"/>
  <c r="BY918" i="1"/>
  <c r="BZ918" i="1"/>
  <c r="CA918" i="1"/>
  <c r="CB918" i="1"/>
  <c r="CC918" i="1"/>
  <c r="CD918" i="1"/>
  <c r="CE918" i="1"/>
  <c r="CF918" i="1"/>
  <c r="CG918" i="1"/>
  <c r="CH918" i="1"/>
  <c r="CI918" i="1"/>
  <c r="CJ918" i="1"/>
  <c r="CK918" i="1"/>
  <c r="CL918" i="1"/>
  <c r="CM918" i="1"/>
  <c r="CN918" i="1"/>
  <c r="BN919" i="1"/>
  <c r="BO919" i="1"/>
  <c r="BP919" i="1"/>
  <c r="BQ919" i="1"/>
  <c r="BR919" i="1"/>
  <c r="BS919" i="1"/>
  <c r="BT919" i="1"/>
  <c r="BU919" i="1"/>
  <c r="BV919" i="1"/>
  <c r="BW919" i="1"/>
  <c r="BX919" i="1"/>
  <c r="BY919" i="1"/>
  <c r="BZ919" i="1"/>
  <c r="CA919" i="1"/>
  <c r="CB919" i="1"/>
  <c r="CC919" i="1"/>
  <c r="CD919" i="1"/>
  <c r="CE919" i="1"/>
  <c r="CF919" i="1"/>
  <c r="CG919" i="1"/>
  <c r="CH919" i="1"/>
  <c r="CI919" i="1"/>
  <c r="CJ919" i="1"/>
  <c r="CK919" i="1"/>
  <c r="CL919" i="1"/>
  <c r="CM919" i="1"/>
  <c r="CN919" i="1"/>
  <c r="BN920" i="1"/>
  <c r="BO920" i="1"/>
  <c r="BP920" i="1"/>
  <c r="BQ920" i="1"/>
  <c r="BR920" i="1"/>
  <c r="BS920" i="1"/>
  <c r="BT920" i="1"/>
  <c r="BU920" i="1"/>
  <c r="BV920" i="1"/>
  <c r="BW920" i="1"/>
  <c r="BX920" i="1"/>
  <c r="BY920" i="1"/>
  <c r="BZ920" i="1"/>
  <c r="CA920" i="1"/>
  <c r="CB920" i="1"/>
  <c r="CC920" i="1"/>
  <c r="CD920" i="1"/>
  <c r="CE920" i="1"/>
  <c r="CF920" i="1"/>
  <c r="CG920" i="1"/>
  <c r="CH920" i="1"/>
  <c r="CI920" i="1"/>
  <c r="CJ920" i="1"/>
  <c r="CK920" i="1"/>
  <c r="CL920" i="1"/>
  <c r="CM920" i="1"/>
  <c r="CN920" i="1"/>
  <c r="BN921" i="1"/>
  <c r="BO921" i="1"/>
  <c r="BP921" i="1"/>
  <c r="BQ921" i="1"/>
  <c r="BR921" i="1"/>
  <c r="BS921" i="1"/>
  <c r="BT921" i="1"/>
  <c r="BU921" i="1"/>
  <c r="BV921" i="1"/>
  <c r="BW921" i="1"/>
  <c r="BX921" i="1"/>
  <c r="BY921" i="1"/>
  <c r="BZ921" i="1"/>
  <c r="CA921" i="1"/>
  <c r="CB921" i="1"/>
  <c r="CC921" i="1"/>
  <c r="CD921" i="1"/>
  <c r="CE921" i="1"/>
  <c r="CF921" i="1"/>
  <c r="CG921" i="1"/>
  <c r="CH921" i="1"/>
  <c r="CI921" i="1"/>
  <c r="CJ921" i="1"/>
  <c r="CK921" i="1"/>
  <c r="CL921" i="1"/>
  <c r="CM921" i="1"/>
  <c r="CN921" i="1"/>
  <c r="BN922" i="1"/>
  <c r="BO922" i="1"/>
  <c r="BP922" i="1"/>
  <c r="BQ922" i="1"/>
  <c r="BR922" i="1"/>
  <c r="BS922" i="1"/>
  <c r="BT922" i="1"/>
  <c r="BU922" i="1"/>
  <c r="BV922" i="1"/>
  <c r="BW922" i="1"/>
  <c r="BX922" i="1"/>
  <c r="BY922" i="1"/>
  <c r="BZ922" i="1"/>
  <c r="CA922" i="1"/>
  <c r="CB922" i="1"/>
  <c r="CC922" i="1"/>
  <c r="CD922" i="1"/>
  <c r="CE922" i="1"/>
  <c r="CF922" i="1"/>
  <c r="CG922" i="1"/>
  <c r="CH922" i="1"/>
  <c r="CI922" i="1"/>
  <c r="CJ922" i="1"/>
  <c r="CK922" i="1"/>
  <c r="CL922" i="1"/>
  <c r="CM922" i="1"/>
  <c r="CN922" i="1"/>
  <c r="BN923" i="1"/>
  <c r="BO923" i="1"/>
  <c r="BP923" i="1"/>
  <c r="BQ923" i="1"/>
  <c r="BR923" i="1"/>
  <c r="BS923" i="1"/>
  <c r="BT923" i="1"/>
  <c r="BU923" i="1"/>
  <c r="BV923" i="1"/>
  <c r="BW923" i="1"/>
  <c r="BX923" i="1"/>
  <c r="BY923" i="1"/>
  <c r="BZ923" i="1"/>
  <c r="CA923" i="1"/>
  <c r="CB923" i="1"/>
  <c r="CC923" i="1"/>
  <c r="CD923" i="1"/>
  <c r="CE923" i="1"/>
  <c r="CF923" i="1"/>
  <c r="CG923" i="1"/>
  <c r="CH923" i="1"/>
  <c r="CI923" i="1"/>
  <c r="CJ923" i="1"/>
  <c r="CK923" i="1"/>
  <c r="CL923" i="1"/>
  <c r="CM923" i="1"/>
  <c r="CN923" i="1"/>
  <c r="BN924" i="1"/>
  <c r="BO924" i="1"/>
  <c r="BP924" i="1"/>
  <c r="BQ924" i="1"/>
  <c r="BR924" i="1"/>
  <c r="BS924" i="1"/>
  <c r="BT924" i="1"/>
  <c r="BU924" i="1"/>
  <c r="BV924" i="1"/>
  <c r="BW924" i="1"/>
  <c r="BX924" i="1"/>
  <c r="BY924" i="1"/>
  <c r="BZ924" i="1"/>
  <c r="CA924" i="1"/>
  <c r="CB924" i="1"/>
  <c r="CC924" i="1"/>
  <c r="CD924" i="1"/>
  <c r="CE924" i="1"/>
  <c r="CF924" i="1"/>
  <c r="CG924" i="1"/>
  <c r="CH924" i="1"/>
  <c r="CI924" i="1"/>
  <c r="CJ924" i="1"/>
  <c r="CK924" i="1"/>
  <c r="CL924" i="1"/>
  <c r="CM924" i="1"/>
  <c r="CN924" i="1"/>
  <c r="BN925" i="1"/>
  <c r="BO925" i="1"/>
  <c r="BP925" i="1"/>
  <c r="BQ925" i="1"/>
  <c r="BR925" i="1"/>
  <c r="BS925" i="1"/>
  <c r="BT925" i="1"/>
  <c r="BU925" i="1"/>
  <c r="BV925" i="1"/>
  <c r="BW925" i="1"/>
  <c r="BX925" i="1"/>
  <c r="BY925" i="1"/>
  <c r="BZ925" i="1"/>
  <c r="CA925" i="1"/>
  <c r="CB925" i="1"/>
  <c r="CC925" i="1"/>
  <c r="CD925" i="1"/>
  <c r="CE925" i="1"/>
  <c r="CF925" i="1"/>
  <c r="CG925" i="1"/>
  <c r="CH925" i="1"/>
  <c r="CI925" i="1"/>
  <c r="CJ925" i="1"/>
  <c r="CK925" i="1"/>
  <c r="CL925" i="1"/>
  <c r="CM925" i="1"/>
  <c r="CN925" i="1"/>
  <c r="BN926" i="1"/>
  <c r="BO926" i="1"/>
  <c r="BP926" i="1"/>
  <c r="BQ926" i="1"/>
  <c r="BR926" i="1"/>
  <c r="BS926" i="1"/>
  <c r="BT926" i="1"/>
  <c r="BU926" i="1"/>
  <c r="BV926" i="1"/>
  <c r="BW926" i="1"/>
  <c r="BX926" i="1"/>
  <c r="BY926" i="1"/>
  <c r="BZ926" i="1"/>
  <c r="CA926" i="1"/>
  <c r="CB926" i="1"/>
  <c r="CC926" i="1"/>
  <c r="CD926" i="1"/>
  <c r="CE926" i="1"/>
  <c r="CF926" i="1"/>
  <c r="CG926" i="1"/>
  <c r="CH926" i="1"/>
  <c r="CI926" i="1"/>
  <c r="CJ926" i="1"/>
  <c r="CK926" i="1"/>
  <c r="CL926" i="1"/>
  <c r="CM926" i="1"/>
  <c r="CN926" i="1"/>
  <c r="BN927" i="1"/>
  <c r="BO927" i="1"/>
  <c r="BP927" i="1"/>
  <c r="BQ927" i="1"/>
  <c r="BR927" i="1"/>
  <c r="BS927" i="1"/>
  <c r="BT927" i="1"/>
  <c r="BU927" i="1"/>
  <c r="BV927" i="1"/>
  <c r="BW927" i="1"/>
  <c r="BX927" i="1"/>
  <c r="BY927" i="1"/>
  <c r="BZ927" i="1"/>
  <c r="CA927" i="1"/>
  <c r="CB927" i="1"/>
  <c r="CC927" i="1"/>
  <c r="CD927" i="1"/>
  <c r="CE927" i="1"/>
  <c r="CF927" i="1"/>
  <c r="CG927" i="1"/>
  <c r="CH927" i="1"/>
  <c r="CI927" i="1"/>
  <c r="CJ927" i="1"/>
  <c r="CK927" i="1"/>
  <c r="CL927" i="1"/>
  <c r="CM927" i="1"/>
  <c r="CN927" i="1"/>
  <c r="BN928" i="1"/>
  <c r="BO928" i="1"/>
  <c r="BP928" i="1"/>
  <c r="BQ928" i="1"/>
  <c r="BR928" i="1"/>
  <c r="BS928" i="1"/>
  <c r="BT928" i="1"/>
  <c r="BU928" i="1"/>
  <c r="BV928" i="1"/>
  <c r="BW928" i="1"/>
  <c r="BX928" i="1"/>
  <c r="BY928" i="1"/>
  <c r="BZ928" i="1"/>
  <c r="CA928" i="1"/>
  <c r="CB928" i="1"/>
  <c r="CC928" i="1"/>
  <c r="CD928" i="1"/>
  <c r="CE928" i="1"/>
  <c r="CF928" i="1"/>
  <c r="CG928" i="1"/>
  <c r="CH928" i="1"/>
  <c r="CI928" i="1"/>
  <c r="CJ928" i="1"/>
  <c r="CK928" i="1"/>
  <c r="CL928" i="1"/>
  <c r="CM928" i="1"/>
  <c r="CN928" i="1"/>
  <c r="BN929" i="1"/>
  <c r="BO929" i="1"/>
  <c r="BP929" i="1"/>
  <c r="BQ929" i="1"/>
  <c r="BR929" i="1"/>
  <c r="BS929" i="1"/>
  <c r="BT929" i="1"/>
  <c r="BU929" i="1"/>
  <c r="BV929" i="1"/>
  <c r="BW929" i="1"/>
  <c r="BX929" i="1"/>
  <c r="BY929" i="1"/>
  <c r="BZ929" i="1"/>
  <c r="CA929" i="1"/>
  <c r="CB929" i="1"/>
  <c r="CC929" i="1"/>
  <c r="CD929" i="1"/>
  <c r="CE929" i="1"/>
  <c r="CF929" i="1"/>
  <c r="CG929" i="1"/>
  <c r="CH929" i="1"/>
  <c r="CI929" i="1"/>
  <c r="CJ929" i="1"/>
  <c r="CK929" i="1"/>
  <c r="CL929" i="1"/>
  <c r="CM929" i="1"/>
  <c r="CN929" i="1"/>
  <c r="BN930" i="1"/>
  <c r="BO930" i="1"/>
  <c r="BP930" i="1"/>
  <c r="BQ930" i="1"/>
  <c r="BR930" i="1"/>
  <c r="BS930" i="1"/>
  <c r="BT930" i="1"/>
  <c r="BU930" i="1"/>
  <c r="BV930" i="1"/>
  <c r="BW930" i="1"/>
  <c r="BX930" i="1"/>
  <c r="BY930" i="1"/>
  <c r="BZ930" i="1"/>
  <c r="CA930" i="1"/>
  <c r="CB930" i="1"/>
  <c r="CC930" i="1"/>
  <c r="CD930" i="1"/>
  <c r="CE930" i="1"/>
  <c r="CF930" i="1"/>
  <c r="CG930" i="1"/>
  <c r="CH930" i="1"/>
  <c r="CI930" i="1"/>
  <c r="CJ930" i="1"/>
  <c r="CK930" i="1"/>
  <c r="CL930" i="1"/>
  <c r="CM930" i="1"/>
  <c r="CN930" i="1"/>
  <c r="BN931" i="1"/>
  <c r="BO931" i="1"/>
  <c r="BP931" i="1"/>
  <c r="BQ931" i="1"/>
  <c r="BR931" i="1"/>
  <c r="BS931" i="1"/>
  <c r="BT931" i="1"/>
  <c r="BU931" i="1"/>
  <c r="BV931" i="1"/>
  <c r="BW931" i="1"/>
  <c r="BX931" i="1"/>
  <c r="BY931" i="1"/>
  <c r="BZ931" i="1"/>
  <c r="CA931" i="1"/>
  <c r="CB931" i="1"/>
  <c r="CC931" i="1"/>
  <c r="CD931" i="1"/>
  <c r="CE931" i="1"/>
  <c r="CF931" i="1"/>
  <c r="CG931" i="1"/>
  <c r="CH931" i="1"/>
  <c r="CI931" i="1"/>
  <c r="CJ931" i="1"/>
  <c r="CK931" i="1"/>
  <c r="CL931" i="1"/>
  <c r="CM931" i="1"/>
  <c r="CN931" i="1"/>
  <c r="BN932" i="1"/>
  <c r="BO932" i="1"/>
  <c r="BP932" i="1"/>
  <c r="BQ932" i="1"/>
  <c r="BR932" i="1"/>
  <c r="BS932" i="1"/>
  <c r="BT932" i="1"/>
  <c r="BU932" i="1"/>
  <c r="BV932" i="1"/>
  <c r="BW932" i="1"/>
  <c r="BX932" i="1"/>
  <c r="BY932" i="1"/>
  <c r="BZ932" i="1"/>
  <c r="CA932" i="1"/>
  <c r="CB932" i="1"/>
  <c r="CC932" i="1"/>
  <c r="CD932" i="1"/>
  <c r="CE932" i="1"/>
  <c r="CF932" i="1"/>
  <c r="CG932" i="1"/>
  <c r="CH932" i="1"/>
  <c r="CI932" i="1"/>
  <c r="CJ932" i="1"/>
  <c r="CK932" i="1"/>
  <c r="CL932" i="1"/>
  <c r="CM932" i="1"/>
  <c r="CN932" i="1"/>
  <c r="BN933" i="1"/>
  <c r="BO933" i="1"/>
  <c r="BP933" i="1"/>
  <c r="BQ933" i="1"/>
  <c r="BR933" i="1"/>
  <c r="BS933" i="1"/>
  <c r="BT933" i="1"/>
  <c r="BU933" i="1"/>
  <c r="BV933" i="1"/>
  <c r="BW933" i="1"/>
  <c r="BX933" i="1"/>
  <c r="BY933" i="1"/>
  <c r="BZ933" i="1"/>
  <c r="CA933" i="1"/>
  <c r="CB933" i="1"/>
  <c r="CC933" i="1"/>
  <c r="CD933" i="1"/>
  <c r="CE933" i="1"/>
  <c r="CF933" i="1"/>
  <c r="CG933" i="1"/>
  <c r="CH933" i="1"/>
  <c r="CI933" i="1"/>
  <c r="CJ933" i="1"/>
  <c r="CK933" i="1"/>
  <c r="CL933" i="1"/>
  <c r="CM933" i="1"/>
  <c r="CN933" i="1"/>
  <c r="BN934" i="1"/>
  <c r="BO934" i="1"/>
  <c r="BP934" i="1"/>
  <c r="BQ934" i="1"/>
  <c r="BR934" i="1"/>
  <c r="BS934" i="1"/>
  <c r="BT934" i="1"/>
  <c r="BU934" i="1"/>
  <c r="BV934" i="1"/>
  <c r="BW934" i="1"/>
  <c r="BX934" i="1"/>
  <c r="BY934" i="1"/>
  <c r="BZ934" i="1"/>
  <c r="CA934" i="1"/>
  <c r="CB934" i="1"/>
  <c r="CC934" i="1"/>
  <c r="CD934" i="1"/>
  <c r="CE934" i="1"/>
  <c r="CF934" i="1"/>
  <c r="CG934" i="1"/>
  <c r="CH934" i="1"/>
  <c r="CI934" i="1"/>
  <c r="CJ934" i="1"/>
  <c r="CK934" i="1"/>
  <c r="CL934" i="1"/>
  <c r="CM934" i="1"/>
  <c r="CN934" i="1"/>
  <c r="BN935" i="1"/>
  <c r="BO935" i="1"/>
  <c r="BP935" i="1"/>
  <c r="BQ935" i="1"/>
  <c r="BR935" i="1"/>
  <c r="BS935" i="1"/>
  <c r="BT935" i="1"/>
  <c r="BU935" i="1"/>
  <c r="BV935" i="1"/>
  <c r="BW935" i="1"/>
  <c r="BX935" i="1"/>
  <c r="BY935" i="1"/>
  <c r="BZ935" i="1"/>
  <c r="CA935" i="1"/>
  <c r="CB935" i="1"/>
  <c r="CC935" i="1"/>
  <c r="CD935" i="1"/>
  <c r="CE935" i="1"/>
  <c r="CF935" i="1"/>
  <c r="CG935" i="1"/>
  <c r="CH935" i="1"/>
  <c r="CI935" i="1"/>
  <c r="CJ935" i="1"/>
  <c r="CK935" i="1"/>
  <c r="CL935" i="1"/>
  <c r="CM935" i="1"/>
  <c r="CN935" i="1"/>
  <c r="BN936" i="1"/>
  <c r="BO936" i="1"/>
  <c r="BP936" i="1"/>
  <c r="BQ936" i="1"/>
  <c r="BR936" i="1"/>
  <c r="BS936" i="1"/>
  <c r="BT936" i="1"/>
  <c r="BU936" i="1"/>
  <c r="BV936" i="1"/>
  <c r="BW936" i="1"/>
  <c r="BX936" i="1"/>
  <c r="BY936" i="1"/>
  <c r="BZ936" i="1"/>
  <c r="CA936" i="1"/>
  <c r="CB936" i="1"/>
  <c r="CC936" i="1"/>
  <c r="CD936" i="1"/>
  <c r="CE936" i="1"/>
  <c r="CF936" i="1"/>
  <c r="CG936" i="1"/>
  <c r="CH936" i="1"/>
  <c r="CI936" i="1"/>
  <c r="CJ936" i="1"/>
  <c r="CK936" i="1"/>
  <c r="CL936" i="1"/>
  <c r="CM936" i="1"/>
  <c r="CN936" i="1"/>
  <c r="BN937" i="1"/>
  <c r="BO937" i="1"/>
  <c r="BP937" i="1"/>
  <c r="BQ937" i="1"/>
  <c r="BR937" i="1"/>
  <c r="BS937" i="1"/>
  <c r="BT937" i="1"/>
  <c r="BU937" i="1"/>
  <c r="BV937" i="1"/>
  <c r="BW937" i="1"/>
  <c r="BX937" i="1"/>
  <c r="BY937" i="1"/>
  <c r="BZ937" i="1"/>
  <c r="CA937" i="1"/>
  <c r="CB937" i="1"/>
  <c r="CC937" i="1"/>
  <c r="CD937" i="1"/>
  <c r="CE937" i="1"/>
  <c r="CF937" i="1"/>
  <c r="CG937" i="1"/>
  <c r="CH937" i="1"/>
  <c r="CI937" i="1"/>
  <c r="CJ937" i="1"/>
  <c r="CK937" i="1"/>
  <c r="CL937" i="1"/>
  <c r="CM937" i="1"/>
  <c r="CN937" i="1"/>
  <c r="BN938" i="1"/>
  <c r="BO938" i="1"/>
  <c r="BP938" i="1"/>
  <c r="BQ938" i="1"/>
  <c r="BR938" i="1"/>
  <c r="BS938" i="1"/>
  <c r="BT938" i="1"/>
  <c r="BU938" i="1"/>
  <c r="BV938" i="1"/>
  <c r="BW938" i="1"/>
  <c r="BX938" i="1"/>
  <c r="BY938" i="1"/>
  <c r="BZ938" i="1"/>
  <c r="CA938" i="1"/>
  <c r="CB938" i="1"/>
  <c r="CC938" i="1"/>
  <c r="CD938" i="1"/>
  <c r="CE938" i="1"/>
  <c r="CF938" i="1"/>
  <c r="CG938" i="1"/>
  <c r="CH938" i="1"/>
  <c r="CI938" i="1"/>
  <c r="CJ938" i="1"/>
  <c r="CK938" i="1"/>
  <c r="CL938" i="1"/>
  <c r="CM938" i="1"/>
  <c r="CN938" i="1"/>
  <c r="BN939" i="1"/>
  <c r="BO939" i="1"/>
  <c r="BP939" i="1"/>
  <c r="BQ939" i="1"/>
  <c r="BR939" i="1"/>
  <c r="BS939" i="1"/>
  <c r="BT939" i="1"/>
  <c r="BU939" i="1"/>
  <c r="BV939" i="1"/>
  <c r="BW939" i="1"/>
  <c r="BX939" i="1"/>
  <c r="BY939" i="1"/>
  <c r="BZ939" i="1"/>
  <c r="CA939" i="1"/>
  <c r="CB939" i="1"/>
  <c r="CC939" i="1"/>
  <c r="CD939" i="1"/>
  <c r="CE939" i="1"/>
  <c r="CF939" i="1"/>
  <c r="CG939" i="1"/>
  <c r="CH939" i="1"/>
  <c r="CI939" i="1"/>
  <c r="CJ939" i="1"/>
  <c r="CK939" i="1"/>
  <c r="CL939" i="1"/>
  <c r="CM939" i="1"/>
  <c r="CN939" i="1"/>
  <c r="BN940" i="1"/>
  <c r="BO940" i="1"/>
  <c r="BP940" i="1"/>
  <c r="BQ940" i="1"/>
  <c r="BR940" i="1"/>
  <c r="BS940" i="1"/>
  <c r="BT940" i="1"/>
  <c r="BU940" i="1"/>
  <c r="BV940" i="1"/>
  <c r="BW940" i="1"/>
  <c r="BX940" i="1"/>
  <c r="BY940" i="1"/>
  <c r="BZ940" i="1"/>
  <c r="CA940" i="1"/>
  <c r="CB940" i="1"/>
  <c r="CC940" i="1"/>
  <c r="CD940" i="1"/>
  <c r="CE940" i="1"/>
  <c r="CF940" i="1"/>
  <c r="CG940" i="1"/>
  <c r="CH940" i="1"/>
  <c r="CI940" i="1"/>
  <c r="CJ940" i="1"/>
  <c r="CK940" i="1"/>
  <c r="CL940" i="1"/>
  <c r="CM940" i="1"/>
  <c r="CN940" i="1"/>
  <c r="BN941" i="1"/>
  <c r="BO941" i="1"/>
  <c r="BP941" i="1"/>
  <c r="BQ941" i="1"/>
  <c r="BR941" i="1"/>
  <c r="BS941" i="1"/>
  <c r="BT941" i="1"/>
  <c r="BU941" i="1"/>
  <c r="BV941" i="1"/>
  <c r="BW941" i="1"/>
  <c r="BX941" i="1"/>
  <c r="BY941" i="1"/>
  <c r="BZ941" i="1"/>
  <c r="CA941" i="1"/>
  <c r="CB941" i="1"/>
  <c r="CC941" i="1"/>
  <c r="CD941" i="1"/>
  <c r="CE941" i="1"/>
  <c r="CF941" i="1"/>
  <c r="CG941" i="1"/>
  <c r="CH941" i="1"/>
  <c r="CI941" i="1"/>
  <c r="CJ941" i="1"/>
  <c r="CK941" i="1"/>
  <c r="CL941" i="1"/>
  <c r="CM941" i="1"/>
  <c r="CN941" i="1"/>
  <c r="BN942" i="1"/>
  <c r="BO942" i="1"/>
  <c r="BP942" i="1"/>
  <c r="BQ942" i="1"/>
  <c r="BR942" i="1"/>
  <c r="BS942" i="1"/>
  <c r="BT942" i="1"/>
  <c r="BU942" i="1"/>
  <c r="BV942" i="1"/>
  <c r="BW942" i="1"/>
  <c r="BX942" i="1"/>
  <c r="BY942" i="1"/>
  <c r="BZ942" i="1"/>
  <c r="CA942" i="1"/>
  <c r="CB942" i="1"/>
  <c r="CC942" i="1"/>
  <c r="CD942" i="1"/>
  <c r="CE942" i="1"/>
  <c r="CF942" i="1"/>
  <c r="CG942" i="1"/>
  <c r="CH942" i="1"/>
  <c r="CI942" i="1"/>
  <c r="CJ942" i="1"/>
  <c r="CK942" i="1"/>
  <c r="CL942" i="1"/>
  <c r="CM942" i="1"/>
  <c r="CN942" i="1"/>
  <c r="BN943" i="1"/>
  <c r="BO943" i="1"/>
  <c r="BP943" i="1"/>
  <c r="BQ943" i="1"/>
  <c r="BR943" i="1"/>
  <c r="BS943" i="1"/>
  <c r="BT943" i="1"/>
  <c r="BU943" i="1"/>
  <c r="BV943" i="1"/>
  <c r="BW943" i="1"/>
  <c r="BX943" i="1"/>
  <c r="BY943" i="1"/>
  <c r="BZ943" i="1"/>
  <c r="CA943" i="1"/>
  <c r="CB943" i="1"/>
  <c r="CC943" i="1"/>
  <c r="CD943" i="1"/>
  <c r="CE943" i="1"/>
  <c r="CF943" i="1"/>
  <c r="CG943" i="1"/>
  <c r="CH943" i="1"/>
  <c r="CI943" i="1"/>
  <c r="CJ943" i="1"/>
  <c r="CK943" i="1"/>
  <c r="CL943" i="1"/>
  <c r="CM943" i="1"/>
  <c r="CN943" i="1"/>
  <c r="BN944" i="1"/>
  <c r="BO944" i="1"/>
  <c r="BP944" i="1"/>
  <c r="BQ944" i="1"/>
  <c r="BR944" i="1"/>
  <c r="BS944" i="1"/>
  <c r="BT944" i="1"/>
  <c r="BU944" i="1"/>
  <c r="BV944" i="1"/>
  <c r="BW944" i="1"/>
  <c r="BX944" i="1"/>
  <c r="BY944" i="1"/>
  <c r="BZ944" i="1"/>
  <c r="CA944" i="1"/>
  <c r="CB944" i="1"/>
  <c r="CC944" i="1"/>
  <c r="CD944" i="1"/>
  <c r="CE944" i="1"/>
  <c r="CF944" i="1"/>
  <c r="CG944" i="1"/>
  <c r="CH944" i="1"/>
  <c r="CI944" i="1"/>
  <c r="CJ944" i="1"/>
  <c r="CK944" i="1"/>
  <c r="CL944" i="1"/>
  <c r="CM944" i="1"/>
  <c r="CN944" i="1"/>
  <c r="BN945" i="1"/>
  <c r="BO945" i="1"/>
  <c r="BP945" i="1"/>
  <c r="BQ945" i="1"/>
  <c r="BR945" i="1"/>
  <c r="BS945" i="1"/>
  <c r="BT945" i="1"/>
  <c r="BU945" i="1"/>
  <c r="BV945" i="1"/>
  <c r="BW945" i="1"/>
  <c r="BX945" i="1"/>
  <c r="BY945" i="1"/>
  <c r="BZ945" i="1"/>
  <c r="CA945" i="1"/>
  <c r="CB945" i="1"/>
  <c r="CC945" i="1"/>
  <c r="CD945" i="1"/>
  <c r="CE945" i="1"/>
  <c r="CF945" i="1"/>
  <c r="CG945" i="1"/>
  <c r="CH945" i="1"/>
  <c r="CI945" i="1"/>
  <c r="CJ945" i="1"/>
  <c r="CK945" i="1"/>
  <c r="CL945" i="1"/>
  <c r="CM945" i="1"/>
  <c r="CN945" i="1"/>
  <c r="BN946" i="1"/>
  <c r="BO946" i="1"/>
  <c r="BP946" i="1"/>
  <c r="BQ946" i="1"/>
  <c r="BR946" i="1"/>
  <c r="BS946" i="1"/>
  <c r="BT946" i="1"/>
  <c r="BU946" i="1"/>
  <c r="BV946" i="1"/>
  <c r="BW946" i="1"/>
  <c r="BX946" i="1"/>
  <c r="BY946" i="1"/>
  <c r="BZ946" i="1"/>
  <c r="CA946" i="1"/>
  <c r="CB946" i="1"/>
  <c r="CC946" i="1"/>
  <c r="CD946" i="1"/>
  <c r="CE946" i="1"/>
  <c r="CF946" i="1"/>
  <c r="CG946" i="1"/>
  <c r="CH946" i="1"/>
  <c r="CI946" i="1"/>
  <c r="CJ946" i="1"/>
  <c r="CK946" i="1"/>
  <c r="CL946" i="1"/>
  <c r="CM946" i="1"/>
  <c r="CN946" i="1"/>
  <c r="BN947" i="1"/>
  <c r="BO947" i="1"/>
  <c r="BP947" i="1"/>
  <c r="BQ947" i="1"/>
  <c r="BR947" i="1"/>
  <c r="BS947" i="1"/>
  <c r="BT947" i="1"/>
  <c r="BU947" i="1"/>
  <c r="BV947" i="1"/>
  <c r="BW947" i="1"/>
  <c r="BX947" i="1"/>
  <c r="BY947" i="1"/>
  <c r="BZ947" i="1"/>
  <c r="CA947" i="1"/>
  <c r="CB947" i="1"/>
  <c r="CC947" i="1"/>
  <c r="CD947" i="1"/>
  <c r="CE947" i="1"/>
  <c r="CF947" i="1"/>
  <c r="CG947" i="1"/>
  <c r="CH947" i="1"/>
  <c r="CI947" i="1"/>
  <c r="CJ947" i="1"/>
  <c r="CK947" i="1"/>
  <c r="CL947" i="1"/>
  <c r="CM947" i="1"/>
  <c r="CN947" i="1"/>
  <c r="BN948" i="1"/>
  <c r="BO948" i="1"/>
  <c r="BP948" i="1"/>
  <c r="BQ948" i="1"/>
  <c r="BR948" i="1"/>
  <c r="BS948" i="1"/>
  <c r="BT948" i="1"/>
  <c r="BU948" i="1"/>
  <c r="BV948" i="1"/>
  <c r="BW948" i="1"/>
  <c r="BX948" i="1"/>
  <c r="BY948" i="1"/>
  <c r="BZ948" i="1"/>
  <c r="CA948" i="1"/>
  <c r="CB948" i="1"/>
  <c r="CC948" i="1"/>
  <c r="CD948" i="1"/>
  <c r="CE948" i="1"/>
  <c r="CF948" i="1"/>
  <c r="CG948" i="1"/>
  <c r="CH948" i="1"/>
  <c r="CI948" i="1"/>
  <c r="CJ948" i="1"/>
  <c r="CK948" i="1"/>
  <c r="CL948" i="1"/>
  <c r="CM948" i="1"/>
  <c r="CN948" i="1"/>
  <c r="BN949" i="1"/>
  <c r="BO949" i="1"/>
  <c r="BP949" i="1"/>
  <c r="BQ949" i="1"/>
  <c r="BR949" i="1"/>
  <c r="BS949" i="1"/>
  <c r="BT949" i="1"/>
  <c r="BU949" i="1"/>
  <c r="BV949" i="1"/>
  <c r="BW949" i="1"/>
  <c r="BX949" i="1"/>
  <c r="BY949" i="1"/>
  <c r="BZ949" i="1"/>
  <c r="CA949" i="1"/>
  <c r="CB949" i="1"/>
  <c r="CC949" i="1"/>
  <c r="CD949" i="1"/>
  <c r="CE949" i="1"/>
  <c r="CF949" i="1"/>
  <c r="CG949" i="1"/>
  <c r="CH949" i="1"/>
  <c r="CI949" i="1"/>
  <c r="CJ949" i="1"/>
  <c r="CK949" i="1"/>
  <c r="CL949" i="1"/>
  <c r="CM949" i="1"/>
  <c r="CN949" i="1"/>
  <c r="BN950" i="1"/>
  <c r="BO950" i="1"/>
  <c r="BP950" i="1"/>
  <c r="BQ950" i="1"/>
  <c r="BR950" i="1"/>
  <c r="BS950" i="1"/>
  <c r="BT950" i="1"/>
  <c r="BU950" i="1"/>
  <c r="BV950" i="1"/>
  <c r="BW950" i="1"/>
  <c r="BX950" i="1"/>
  <c r="BY950" i="1"/>
  <c r="BZ950" i="1"/>
  <c r="CA950" i="1"/>
  <c r="CB950" i="1"/>
  <c r="CC950" i="1"/>
  <c r="CD950" i="1"/>
  <c r="CE950" i="1"/>
  <c r="CF950" i="1"/>
  <c r="CG950" i="1"/>
  <c r="CH950" i="1"/>
  <c r="CI950" i="1"/>
  <c r="CJ950" i="1"/>
  <c r="CK950" i="1"/>
  <c r="CL950" i="1"/>
  <c r="CM950" i="1"/>
  <c r="CN950" i="1"/>
  <c r="BN951" i="1"/>
  <c r="BO951" i="1"/>
  <c r="BP951" i="1"/>
  <c r="BQ951" i="1"/>
  <c r="BR951" i="1"/>
  <c r="BS951" i="1"/>
  <c r="BT951" i="1"/>
  <c r="BU951" i="1"/>
  <c r="BV951" i="1"/>
  <c r="BW951" i="1"/>
  <c r="BX951" i="1"/>
  <c r="BY951" i="1"/>
  <c r="BZ951" i="1"/>
  <c r="CA951" i="1"/>
  <c r="CB951" i="1"/>
  <c r="CC951" i="1"/>
  <c r="CD951" i="1"/>
  <c r="CE951" i="1"/>
  <c r="CF951" i="1"/>
  <c r="CG951" i="1"/>
  <c r="CH951" i="1"/>
  <c r="CI951" i="1"/>
  <c r="CJ951" i="1"/>
  <c r="CK951" i="1"/>
  <c r="CL951" i="1"/>
  <c r="CM951" i="1"/>
  <c r="CN951" i="1"/>
  <c r="BN952" i="1"/>
  <c r="BO952" i="1"/>
  <c r="BP952" i="1"/>
  <c r="BQ952" i="1"/>
  <c r="BR952" i="1"/>
  <c r="BS952" i="1"/>
  <c r="BT952" i="1"/>
  <c r="BU952" i="1"/>
  <c r="BV952" i="1"/>
  <c r="BW952" i="1"/>
  <c r="BX952" i="1"/>
  <c r="BY952" i="1"/>
  <c r="BZ952" i="1"/>
  <c r="CA952" i="1"/>
  <c r="CB952" i="1"/>
  <c r="CC952" i="1"/>
  <c r="CD952" i="1"/>
  <c r="CE952" i="1"/>
  <c r="CF952" i="1"/>
  <c r="CG952" i="1"/>
  <c r="CH952" i="1"/>
  <c r="CI952" i="1"/>
  <c r="CJ952" i="1"/>
  <c r="CK952" i="1"/>
  <c r="CL952" i="1"/>
  <c r="CM952" i="1"/>
  <c r="CN952" i="1"/>
  <c r="BN953" i="1"/>
  <c r="BO953" i="1"/>
  <c r="BP953" i="1"/>
  <c r="BQ953" i="1"/>
  <c r="BR953" i="1"/>
  <c r="BS953" i="1"/>
  <c r="BT953" i="1"/>
  <c r="BU953" i="1"/>
  <c r="BV953" i="1"/>
  <c r="BW953" i="1"/>
  <c r="BX953" i="1"/>
  <c r="BY953" i="1"/>
  <c r="BZ953" i="1"/>
  <c r="CA953" i="1"/>
  <c r="CB953" i="1"/>
  <c r="CC953" i="1"/>
  <c r="CD953" i="1"/>
  <c r="CE953" i="1"/>
  <c r="CF953" i="1"/>
  <c r="CG953" i="1"/>
  <c r="CH953" i="1"/>
  <c r="CI953" i="1"/>
  <c r="CJ953" i="1"/>
  <c r="CK953" i="1"/>
  <c r="CL953" i="1"/>
  <c r="CM953" i="1"/>
  <c r="CN953" i="1"/>
  <c r="BN954" i="1"/>
  <c r="BO954" i="1"/>
  <c r="BP954" i="1"/>
  <c r="BQ954" i="1"/>
  <c r="BR954" i="1"/>
  <c r="BS954" i="1"/>
  <c r="BT954" i="1"/>
  <c r="BU954" i="1"/>
  <c r="BV954" i="1"/>
  <c r="BW954" i="1"/>
  <c r="BX954" i="1"/>
  <c r="BY954" i="1"/>
  <c r="BZ954" i="1"/>
  <c r="CA954" i="1"/>
  <c r="CB954" i="1"/>
  <c r="CC954" i="1"/>
  <c r="CD954" i="1"/>
  <c r="CE954" i="1"/>
  <c r="CF954" i="1"/>
  <c r="CG954" i="1"/>
  <c r="CH954" i="1"/>
  <c r="CI954" i="1"/>
  <c r="CJ954" i="1"/>
  <c r="CK954" i="1"/>
  <c r="CL954" i="1"/>
  <c r="CM954" i="1"/>
  <c r="CN954" i="1"/>
  <c r="BN955" i="1"/>
  <c r="BO955" i="1"/>
  <c r="BP955" i="1"/>
  <c r="BQ955" i="1"/>
  <c r="BR955" i="1"/>
  <c r="BS955" i="1"/>
  <c r="BT955" i="1"/>
  <c r="BU955" i="1"/>
  <c r="BV955" i="1"/>
  <c r="BW955" i="1"/>
  <c r="BX955" i="1"/>
  <c r="BY955" i="1"/>
  <c r="BZ955" i="1"/>
  <c r="CA955" i="1"/>
  <c r="CB955" i="1"/>
  <c r="CC955" i="1"/>
  <c r="CD955" i="1"/>
  <c r="CE955" i="1"/>
  <c r="CF955" i="1"/>
  <c r="CG955" i="1"/>
  <c r="CH955" i="1"/>
  <c r="CI955" i="1"/>
  <c r="CJ955" i="1"/>
  <c r="CK955" i="1"/>
  <c r="CL955" i="1"/>
  <c r="CM955" i="1"/>
  <c r="CN955" i="1"/>
  <c r="BN956" i="1"/>
  <c r="BO956" i="1"/>
  <c r="BP956" i="1"/>
  <c r="BQ956" i="1"/>
  <c r="BR956" i="1"/>
  <c r="BS956" i="1"/>
  <c r="BT956" i="1"/>
  <c r="BU956" i="1"/>
  <c r="BV956" i="1"/>
  <c r="BW956" i="1"/>
  <c r="BX956" i="1"/>
  <c r="BY956" i="1"/>
  <c r="BZ956" i="1"/>
  <c r="CA956" i="1"/>
  <c r="CB956" i="1"/>
  <c r="CC956" i="1"/>
  <c r="CD956" i="1"/>
  <c r="CE956" i="1"/>
  <c r="CF956" i="1"/>
  <c r="CG956" i="1"/>
  <c r="CH956" i="1"/>
  <c r="CI956" i="1"/>
  <c r="CJ956" i="1"/>
  <c r="CK956" i="1"/>
  <c r="CL956" i="1"/>
  <c r="CM956" i="1"/>
  <c r="CN956" i="1"/>
  <c r="BN957" i="1"/>
  <c r="BO957" i="1"/>
  <c r="BP957" i="1"/>
  <c r="BQ957" i="1"/>
  <c r="BR957" i="1"/>
  <c r="BS957" i="1"/>
  <c r="BT957" i="1"/>
  <c r="BU957" i="1"/>
  <c r="BV957" i="1"/>
  <c r="BW957" i="1"/>
  <c r="BX957" i="1"/>
  <c r="BY957" i="1"/>
  <c r="BZ957" i="1"/>
  <c r="CA957" i="1"/>
  <c r="CB957" i="1"/>
  <c r="CC957" i="1"/>
  <c r="CD957" i="1"/>
  <c r="CE957" i="1"/>
  <c r="CF957" i="1"/>
  <c r="CG957" i="1"/>
  <c r="CH957" i="1"/>
  <c r="CI957" i="1"/>
  <c r="CJ957" i="1"/>
  <c r="CK957" i="1"/>
  <c r="CL957" i="1"/>
  <c r="CM957" i="1"/>
  <c r="CN957" i="1"/>
  <c r="BN958" i="1"/>
  <c r="BO958" i="1"/>
  <c r="BP958" i="1"/>
  <c r="BQ958" i="1"/>
  <c r="BR958" i="1"/>
  <c r="BS958" i="1"/>
  <c r="BT958" i="1"/>
  <c r="BU958" i="1"/>
  <c r="BV958" i="1"/>
  <c r="BW958" i="1"/>
  <c r="BX958" i="1"/>
  <c r="BY958" i="1"/>
  <c r="BZ958" i="1"/>
  <c r="CA958" i="1"/>
  <c r="CB958" i="1"/>
  <c r="CC958" i="1"/>
  <c r="CD958" i="1"/>
  <c r="CE958" i="1"/>
  <c r="CF958" i="1"/>
  <c r="CG958" i="1"/>
  <c r="CH958" i="1"/>
  <c r="CI958" i="1"/>
  <c r="CJ958" i="1"/>
  <c r="CK958" i="1"/>
  <c r="CL958" i="1"/>
  <c r="CM958" i="1"/>
  <c r="CN958" i="1"/>
  <c r="BN959" i="1"/>
  <c r="BO959" i="1"/>
  <c r="BP959" i="1"/>
  <c r="BQ959" i="1"/>
  <c r="BR959" i="1"/>
  <c r="BS959" i="1"/>
  <c r="BT959" i="1"/>
  <c r="BU959" i="1"/>
  <c r="BV959" i="1"/>
  <c r="BW959" i="1"/>
  <c r="BX959" i="1"/>
  <c r="BY959" i="1"/>
  <c r="BZ959" i="1"/>
  <c r="CA959" i="1"/>
  <c r="CB959" i="1"/>
  <c r="CC959" i="1"/>
  <c r="CD959" i="1"/>
  <c r="CE959" i="1"/>
  <c r="CF959" i="1"/>
  <c r="CG959" i="1"/>
  <c r="CH959" i="1"/>
  <c r="CI959" i="1"/>
  <c r="CJ959" i="1"/>
  <c r="CK959" i="1"/>
  <c r="CL959" i="1"/>
  <c r="CM959" i="1"/>
  <c r="CN959" i="1"/>
  <c r="BN960" i="1"/>
  <c r="BO960" i="1"/>
  <c r="BP960" i="1"/>
  <c r="BQ960" i="1"/>
  <c r="BR960" i="1"/>
  <c r="BS960" i="1"/>
  <c r="BT960" i="1"/>
  <c r="BU960" i="1"/>
  <c r="BV960" i="1"/>
  <c r="BW960" i="1"/>
  <c r="BX960" i="1"/>
  <c r="BY960" i="1"/>
  <c r="BZ960" i="1"/>
  <c r="CA960" i="1"/>
  <c r="CB960" i="1"/>
  <c r="CC960" i="1"/>
  <c r="CD960" i="1"/>
  <c r="CE960" i="1"/>
  <c r="CF960" i="1"/>
  <c r="CG960" i="1"/>
  <c r="CH960" i="1"/>
  <c r="CI960" i="1"/>
  <c r="CJ960" i="1"/>
  <c r="CK960" i="1"/>
  <c r="CL960" i="1"/>
  <c r="CM960" i="1"/>
  <c r="CN960" i="1"/>
  <c r="BN961" i="1"/>
  <c r="BO961" i="1"/>
  <c r="BP961" i="1"/>
  <c r="BQ961" i="1"/>
  <c r="BR961" i="1"/>
  <c r="BS961" i="1"/>
  <c r="BT961" i="1"/>
  <c r="BU961" i="1"/>
  <c r="BV961" i="1"/>
  <c r="BW961" i="1"/>
  <c r="BX961" i="1"/>
  <c r="BY961" i="1"/>
  <c r="BZ961" i="1"/>
  <c r="CA961" i="1"/>
  <c r="CB961" i="1"/>
  <c r="CC961" i="1"/>
  <c r="CD961" i="1"/>
  <c r="CE961" i="1"/>
  <c r="CF961" i="1"/>
  <c r="CG961" i="1"/>
  <c r="CH961" i="1"/>
  <c r="CI961" i="1"/>
  <c r="CJ961" i="1"/>
  <c r="CK961" i="1"/>
  <c r="CL961" i="1"/>
  <c r="CM961" i="1"/>
  <c r="CN961" i="1"/>
  <c r="BN962" i="1"/>
  <c r="BO962" i="1"/>
  <c r="BP962" i="1"/>
  <c r="BQ962" i="1"/>
  <c r="BR962" i="1"/>
  <c r="BS962" i="1"/>
  <c r="BT962" i="1"/>
  <c r="BU962" i="1"/>
  <c r="BV962" i="1"/>
  <c r="BW962" i="1"/>
  <c r="BX962" i="1"/>
  <c r="BY962" i="1"/>
  <c r="BZ962" i="1"/>
  <c r="CA962" i="1"/>
  <c r="CB962" i="1"/>
  <c r="CC962" i="1"/>
  <c r="CD962" i="1"/>
  <c r="CE962" i="1"/>
  <c r="CF962" i="1"/>
  <c r="CG962" i="1"/>
  <c r="CH962" i="1"/>
  <c r="CI962" i="1"/>
  <c r="CJ962" i="1"/>
  <c r="CK962" i="1"/>
  <c r="CL962" i="1"/>
  <c r="CM962" i="1"/>
  <c r="CN962" i="1"/>
  <c r="BN963" i="1"/>
  <c r="BO963" i="1"/>
  <c r="BP963" i="1"/>
  <c r="BQ963" i="1"/>
  <c r="BR963" i="1"/>
  <c r="BS963" i="1"/>
  <c r="BT963" i="1"/>
  <c r="BU963" i="1"/>
  <c r="BV963" i="1"/>
  <c r="BW963" i="1"/>
  <c r="BX963" i="1"/>
  <c r="BY963" i="1"/>
  <c r="BZ963" i="1"/>
  <c r="CA963" i="1"/>
  <c r="CB963" i="1"/>
  <c r="CC963" i="1"/>
  <c r="CD963" i="1"/>
  <c r="CE963" i="1"/>
  <c r="CF963" i="1"/>
  <c r="CG963" i="1"/>
  <c r="CH963" i="1"/>
  <c r="CI963" i="1"/>
  <c r="CJ963" i="1"/>
  <c r="CK963" i="1"/>
  <c r="CL963" i="1"/>
  <c r="CM963" i="1"/>
  <c r="CN963" i="1"/>
  <c r="BN964" i="1"/>
  <c r="BO964" i="1"/>
  <c r="BP964" i="1"/>
  <c r="BQ964" i="1"/>
  <c r="BR964" i="1"/>
  <c r="BS964" i="1"/>
  <c r="BT964" i="1"/>
  <c r="BU964" i="1"/>
  <c r="BV964" i="1"/>
  <c r="BW964" i="1"/>
  <c r="BX964" i="1"/>
  <c r="BY964" i="1"/>
  <c r="BZ964" i="1"/>
  <c r="CA964" i="1"/>
  <c r="CB964" i="1"/>
  <c r="CC964" i="1"/>
  <c r="CD964" i="1"/>
  <c r="CE964" i="1"/>
  <c r="CF964" i="1"/>
  <c r="CG964" i="1"/>
  <c r="CH964" i="1"/>
  <c r="CI964" i="1"/>
  <c r="CJ964" i="1"/>
  <c r="CK964" i="1"/>
  <c r="CL964" i="1"/>
  <c r="CM964" i="1"/>
  <c r="CN964" i="1"/>
  <c r="BN965" i="1"/>
  <c r="BO965" i="1"/>
  <c r="BP965" i="1"/>
  <c r="BQ965" i="1"/>
  <c r="BR965" i="1"/>
  <c r="BS965" i="1"/>
  <c r="BT965" i="1"/>
  <c r="BU965" i="1"/>
  <c r="BV965" i="1"/>
  <c r="BW965" i="1"/>
  <c r="BX965" i="1"/>
  <c r="BY965" i="1"/>
  <c r="BZ965" i="1"/>
  <c r="CA965" i="1"/>
  <c r="CB965" i="1"/>
  <c r="CC965" i="1"/>
  <c r="CD965" i="1"/>
  <c r="CE965" i="1"/>
  <c r="CF965" i="1"/>
  <c r="CG965" i="1"/>
  <c r="CH965" i="1"/>
  <c r="CI965" i="1"/>
  <c r="CJ965" i="1"/>
  <c r="CK965" i="1"/>
  <c r="CL965" i="1"/>
  <c r="CM965" i="1"/>
  <c r="CN965" i="1"/>
  <c r="BN966" i="1"/>
  <c r="BO966" i="1"/>
  <c r="BP966" i="1"/>
  <c r="BQ966" i="1"/>
  <c r="BR966" i="1"/>
  <c r="BS966" i="1"/>
  <c r="BT966" i="1"/>
  <c r="BU966" i="1"/>
  <c r="BV966" i="1"/>
  <c r="BW966" i="1"/>
  <c r="BX966" i="1"/>
  <c r="BY966" i="1"/>
  <c r="BZ966" i="1"/>
  <c r="CA966" i="1"/>
  <c r="CB966" i="1"/>
  <c r="CC966" i="1"/>
  <c r="CD966" i="1"/>
  <c r="CE966" i="1"/>
  <c r="CF966" i="1"/>
  <c r="CG966" i="1"/>
  <c r="CH966" i="1"/>
  <c r="CI966" i="1"/>
  <c r="CJ966" i="1"/>
  <c r="CK966" i="1"/>
  <c r="CL966" i="1"/>
  <c r="CM966" i="1"/>
  <c r="CN966" i="1"/>
  <c r="BN967" i="1"/>
  <c r="BO967" i="1"/>
  <c r="BP967" i="1"/>
  <c r="BQ967" i="1"/>
  <c r="BR967" i="1"/>
  <c r="BS967" i="1"/>
  <c r="BT967" i="1"/>
  <c r="BU967" i="1"/>
  <c r="BV967" i="1"/>
  <c r="BW967" i="1"/>
  <c r="BX967" i="1"/>
  <c r="BY967" i="1"/>
  <c r="BZ967" i="1"/>
  <c r="CA967" i="1"/>
  <c r="CB967" i="1"/>
  <c r="CC967" i="1"/>
  <c r="CD967" i="1"/>
  <c r="CE967" i="1"/>
  <c r="CF967" i="1"/>
  <c r="CG967" i="1"/>
  <c r="CH967" i="1"/>
  <c r="CI967" i="1"/>
  <c r="CJ967" i="1"/>
  <c r="CK967" i="1"/>
  <c r="CL967" i="1"/>
  <c r="CM967" i="1"/>
  <c r="CN967" i="1"/>
  <c r="BN968" i="1"/>
  <c r="BO968" i="1"/>
  <c r="BP968" i="1"/>
  <c r="BQ968" i="1"/>
  <c r="BR968" i="1"/>
  <c r="BS968" i="1"/>
  <c r="BT968" i="1"/>
  <c r="BU968" i="1"/>
  <c r="BV968" i="1"/>
  <c r="BW968" i="1"/>
  <c r="BX968" i="1"/>
  <c r="BY968" i="1"/>
  <c r="BZ968" i="1"/>
  <c r="CA968" i="1"/>
  <c r="CB968" i="1"/>
  <c r="CC968" i="1"/>
  <c r="CD968" i="1"/>
  <c r="CE968" i="1"/>
  <c r="CF968" i="1"/>
  <c r="CG968" i="1"/>
  <c r="CH968" i="1"/>
  <c r="CI968" i="1"/>
  <c r="CJ968" i="1"/>
  <c r="CK968" i="1"/>
  <c r="CL968" i="1"/>
  <c r="CM968" i="1"/>
  <c r="CN968" i="1"/>
  <c r="BN969" i="1"/>
  <c r="BO969" i="1"/>
  <c r="BP969" i="1"/>
  <c r="BQ969" i="1"/>
  <c r="BR969" i="1"/>
  <c r="BS969" i="1"/>
  <c r="BT969" i="1"/>
  <c r="BU969" i="1"/>
  <c r="BV969" i="1"/>
  <c r="BW969" i="1"/>
  <c r="BX969" i="1"/>
  <c r="BY969" i="1"/>
  <c r="BZ969" i="1"/>
  <c r="CA969" i="1"/>
  <c r="CB969" i="1"/>
  <c r="CC969" i="1"/>
  <c r="CD969" i="1"/>
  <c r="CE969" i="1"/>
  <c r="CF969" i="1"/>
  <c r="CG969" i="1"/>
  <c r="CH969" i="1"/>
  <c r="CI969" i="1"/>
  <c r="CJ969" i="1"/>
  <c r="CK969" i="1"/>
  <c r="CL969" i="1"/>
  <c r="CM969" i="1"/>
  <c r="CN969" i="1"/>
  <c r="BN970" i="1"/>
  <c r="BO970" i="1"/>
  <c r="BP970" i="1"/>
  <c r="BQ970" i="1"/>
  <c r="BR970" i="1"/>
  <c r="BS970" i="1"/>
  <c r="BT970" i="1"/>
  <c r="BU970" i="1"/>
  <c r="BV970" i="1"/>
  <c r="BW970" i="1"/>
  <c r="BX970" i="1"/>
  <c r="BY970" i="1"/>
  <c r="BZ970" i="1"/>
  <c r="CA970" i="1"/>
  <c r="CB970" i="1"/>
  <c r="CC970" i="1"/>
  <c r="CD970" i="1"/>
  <c r="CE970" i="1"/>
  <c r="CF970" i="1"/>
  <c r="CG970" i="1"/>
  <c r="CH970" i="1"/>
  <c r="CI970" i="1"/>
  <c r="CJ970" i="1"/>
  <c r="CK970" i="1"/>
  <c r="CL970" i="1"/>
  <c r="CM970" i="1"/>
  <c r="CN970" i="1"/>
  <c r="BN971" i="1"/>
  <c r="BO971" i="1"/>
  <c r="BP971" i="1"/>
  <c r="BQ971" i="1"/>
  <c r="BR971" i="1"/>
  <c r="BS971" i="1"/>
  <c r="BT971" i="1"/>
  <c r="BU971" i="1"/>
  <c r="BV971" i="1"/>
  <c r="BW971" i="1"/>
  <c r="BX971" i="1"/>
  <c r="BY971" i="1"/>
  <c r="BZ971" i="1"/>
  <c r="CA971" i="1"/>
  <c r="CB971" i="1"/>
  <c r="CC971" i="1"/>
  <c r="CD971" i="1"/>
  <c r="CE971" i="1"/>
  <c r="CF971" i="1"/>
  <c r="CG971" i="1"/>
  <c r="CH971" i="1"/>
  <c r="CI971" i="1"/>
  <c r="CJ971" i="1"/>
  <c r="CK971" i="1"/>
  <c r="CL971" i="1"/>
  <c r="CM971" i="1"/>
  <c r="CN971" i="1"/>
  <c r="BN972" i="1"/>
  <c r="BO972" i="1"/>
  <c r="BP972" i="1"/>
  <c r="BQ972" i="1"/>
  <c r="BR972" i="1"/>
  <c r="BS972" i="1"/>
  <c r="BT972" i="1"/>
  <c r="BU972" i="1"/>
  <c r="BV972" i="1"/>
  <c r="BW972" i="1"/>
  <c r="BX972" i="1"/>
  <c r="BY972" i="1"/>
  <c r="BZ972" i="1"/>
  <c r="CA972" i="1"/>
  <c r="CB972" i="1"/>
  <c r="CC972" i="1"/>
  <c r="CD972" i="1"/>
  <c r="CE972" i="1"/>
  <c r="CF972" i="1"/>
  <c r="CG972" i="1"/>
  <c r="CH972" i="1"/>
  <c r="CI972" i="1"/>
  <c r="CJ972" i="1"/>
  <c r="CK972" i="1"/>
  <c r="CL972" i="1"/>
  <c r="CM972" i="1"/>
  <c r="CN972" i="1"/>
  <c r="BN973" i="1"/>
  <c r="BO973" i="1"/>
  <c r="BP973" i="1"/>
  <c r="BQ973" i="1"/>
  <c r="BR973" i="1"/>
  <c r="BS973" i="1"/>
  <c r="BT973" i="1"/>
  <c r="BU973" i="1"/>
  <c r="BV973" i="1"/>
  <c r="BW973" i="1"/>
  <c r="BX973" i="1"/>
  <c r="BY973" i="1"/>
  <c r="BZ973" i="1"/>
  <c r="CA973" i="1"/>
  <c r="CB973" i="1"/>
  <c r="CC973" i="1"/>
  <c r="CD973" i="1"/>
  <c r="CE973" i="1"/>
  <c r="CF973" i="1"/>
  <c r="CG973" i="1"/>
  <c r="CH973" i="1"/>
  <c r="CI973" i="1"/>
  <c r="CJ973" i="1"/>
  <c r="CK973" i="1"/>
  <c r="CL973" i="1"/>
  <c r="CM973" i="1"/>
  <c r="CN973" i="1"/>
  <c r="BN974" i="1"/>
  <c r="BO974" i="1"/>
  <c r="BP974" i="1"/>
  <c r="BQ974" i="1"/>
  <c r="BR974" i="1"/>
  <c r="BS974" i="1"/>
  <c r="BT974" i="1"/>
  <c r="BU974" i="1"/>
  <c r="BV974" i="1"/>
  <c r="BW974" i="1"/>
  <c r="BX974" i="1"/>
  <c r="BY974" i="1"/>
  <c r="BZ974" i="1"/>
  <c r="CA974" i="1"/>
  <c r="CB974" i="1"/>
  <c r="CC974" i="1"/>
  <c r="CD974" i="1"/>
  <c r="CE974" i="1"/>
  <c r="CF974" i="1"/>
  <c r="CG974" i="1"/>
  <c r="CH974" i="1"/>
  <c r="CI974" i="1"/>
  <c r="CJ974" i="1"/>
  <c r="CK974" i="1"/>
  <c r="CL974" i="1"/>
  <c r="CM974" i="1"/>
  <c r="CN974" i="1"/>
  <c r="BN975" i="1"/>
  <c r="BO975" i="1"/>
  <c r="BP975" i="1"/>
  <c r="BQ975" i="1"/>
  <c r="BR975" i="1"/>
  <c r="BS975" i="1"/>
  <c r="BT975" i="1"/>
  <c r="BU975" i="1"/>
  <c r="BV975" i="1"/>
  <c r="BW975" i="1"/>
  <c r="BX975" i="1"/>
  <c r="BY975" i="1"/>
  <c r="BZ975" i="1"/>
  <c r="CA975" i="1"/>
  <c r="CB975" i="1"/>
  <c r="CC975" i="1"/>
  <c r="CD975" i="1"/>
  <c r="CE975" i="1"/>
  <c r="CF975" i="1"/>
  <c r="CG975" i="1"/>
  <c r="CH975" i="1"/>
  <c r="CI975" i="1"/>
  <c r="CJ975" i="1"/>
  <c r="CK975" i="1"/>
  <c r="CL975" i="1"/>
  <c r="CM975" i="1"/>
  <c r="CN975" i="1"/>
  <c r="BN976" i="1"/>
  <c r="BO976" i="1"/>
  <c r="BP976" i="1"/>
  <c r="BQ976" i="1"/>
  <c r="BR976" i="1"/>
  <c r="BS976" i="1"/>
  <c r="BT976" i="1"/>
  <c r="BU976" i="1"/>
  <c r="BV976" i="1"/>
  <c r="BW976" i="1"/>
  <c r="BX976" i="1"/>
  <c r="BY976" i="1"/>
  <c r="BZ976" i="1"/>
  <c r="CA976" i="1"/>
  <c r="CB976" i="1"/>
  <c r="CC976" i="1"/>
  <c r="CD976" i="1"/>
  <c r="CE976" i="1"/>
  <c r="CF976" i="1"/>
  <c r="CG976" i="1"/>
  <c r="CH976" i="1"/>
  <c r="CI976" i="1"/>
  <c r="CJ976" i="1"/>
  <c r="CK976" i="1"/>
  <c r="CL976" i="1"/>
  <c r="CM976" i="1"/>
  <c r="CN976" i="1"/>
  <c r="BN977" i="1"/>
  <c r="BO977" i="1"/>
  <c r="BP977" i="1"/>
  <c r="BQ977" i="1"/>
  <c r="BR977" i="1"/>
  <c r="BS977" i="1"/>
  <c r="BT977" i="1"/>
  <c r="BU977" i="1"/>
  <c r="BV977" i="1"/>
  <c r="BW977" i="1"/>
  <c r="BX977" i="1"/>
  <c r="BY977" i="1"/>
  <c r="BZ977" i="1"/>
  <c r="CA977" i="1"/>
  <c r="CB977" i="1"/>
  <c r="CC977" i="1"/>
  <c r="CD977" i="1"/>
  <c r="CE977" i="1"/>
  <c r="CF977" i="1"/>
  <c r="CG977" i="1"/>
  <c r="CH977" i="1"/>
  <c r="CI977" i="1"/>
  <c r="CJ977" i="1"/>
  <c r="CK977" i="1"/>
  <c r="CL977" i="1"/>
  <c r="CM977" i="1"/>
  <c r="CN977" i="1"/>
  <c r="BN978" i="1"/>
  <c r="BO978" i="1"/>
  <c r="BP978" i="1"/>
  <c r="BQ978" i="1"/>
  <c r="BR978" i="1"/>
  <c r="BS978" i="1"/>
  <c r="BT978" i="1"/>
  <c r="BU978" i="1"/>
  <c r="BV978" i="1"/>
  <c r="BW978" i="1"/>
  <c r="BX978" i="1"/>
  <c r="BY978" i="1"/>
  <c r="BZ978" i="1"/>
  <c r="CA978" i="1"/>
  <c r="CB978" i="1"/>
  <c r="CC978" i="1"/>
  <c r="CD978" i="1"/>
  <c r="CE978" i="1"/>
  <c r="CF978" i="1"/>
  <c r="CG978" i="1"/>
  <c r="CH978" i="1"/>
  <c r="CI978" i="1"/>
  <c r="CJ978" i="1"/>
  <c r="CK978" i="1"/>
  <c r="CL978" i="1"/>
  <c r="CM978" i="1"/>
  <c r="CN978" i="1"/>
  <c r="BN979" i="1"/>
  <c r="BO979" i="1"/>
  <c r="BP979" i="1"/>
  <c r="BQ979" i="1"/>
  <c r="BR979" i="1"/>
  <c r="BS979" i="1"/>
  <c r="BT979" i="1"/>
  <c r="BU979" i="1"/>
  <c r="BV979" i="1"/>
  <c r="BW979" i="1"/>
  <c r="BX979" i="1"/>
  <c r="BY979" i="1"/>
  <c r="BZ979" i="1"/>
  <c r="CA979" i="1"/>
  <c r="CB979" i="1"/>
  <c r="CC979" i="1"/>
  <c r="CD979" i="1"/>
  <c r="CE979" i="1"/>
  <c r="CF979" i="1"/>
  <c r="CG979" i="1"/>
  <c r="CH979" i="1"/>
  <c r="CI979" i="1"/>
  <c r="CJ979" i="1"/>
  <c r="CK979" i="1"/>
  <c r="CL979" i="1"/>
  <c r="CM979" i="1"/>
  <c r="CN979" i="1"/>
  <c r="BN980" i="1"/>
  <c r="BO980" i="1"/>
  <c r="BP980" i="1"/>
  <c r="BQ980" i="1"/>
  <c r="BR980" i="1"/>
  <c r="BS980" i="1"/>
  <c r="BT980" i="1"/>
  <c r="BU980" i="1"/>
  <c r="BV980" i="1"/>
  <c r="BW980" i="1"/>
  <c r="BX980" i="1"/>
  <c r="BY980" i="1"/>
  <c r="BZ980" i="1"/>
  <c r="CA980" i="1"/>
  <c r="CB980" i="1"/>
  <c r="CC980" i="1"/>
  <c r="CD980" i="1"/>
  <c r="CE980" i="1"/>
  <c r="CF980" i="1"/>
  <c r="CG980" i="1"/>
  <c r="CH980" i="1"/>
  <c r="CI980" i="1"/>
  <c r="CJ980" i="1"/>
  <c r="CK980" i="1"/>
  <c r="CL980" i="1"/>
  <c r="CM980" i="1"/>
  <c r="CN980" i="1"/>
  <c r="BN981" i="1"/>
  <c r="BO981" i="1"/>
  <c r="BP981" i="1"/>
  <c r="BQ981" i="1"/>
  <c r="BR981" i="1"/>
  <c r="BS981" i="1"/>
  <c r="BT981" i="1"/>
  <c r="BU981" i="1"/>
  <c r="BV981" i="1"/>
  <c r="BW981" i="1"/>
  <c r="BX981" i="1"/>
  <c r="BY981" i="1"/>
  <c r="BZ981" i="1"/>
  <c r="CA981" i="1"/>
  <c r="CB981" i="1"/>
  <c r="CC981" i="1"/>
  <c r="CD981" i="1"/>
  <c r="CE981" i="1"/>
  <c r="CF981" i="1"/>
  <c r="CG981" i="1"/>
  <c r="CH981" i="1"/>
  <c r="CI981" i="1"/>
  <c r="CJ981" i="1"/>
  <c r="CK981" i="1"/>
  <c r="CL981" i="1"/>
  <c r="CM981" i="1"/>
  <c r="CN981" i="1"/>
  <c r="BN982" i="1"/>
  <c r="BO982" i="1"/>
  <c r="BP982" i="1"/>
  <c r="BQ982" i="1"/>
  <c r="BR982" i="1"/>
  <c r="BS982" i="1"/>
  <c r="BT982" i="1"/>
  <c r="BU982" i="1"/>
  <c r="BV982" i="1"/>
  <c r="BW982" i="1"/>
  <c r="BX982" i="1"/>
  <c r="BY982" i="1"/>
  <c r="BZ982" i="1"/>
  <c r="CA982" i="1"/>
  <c r="CB982" i="1"/>
  <c r="CC982" i="1"/>
  <c r="CD982" i="1"/>
  <c r="CE982" i="1"/>
  <c r="CF982" i="1"/>
  <c r="CG982" i="1"/>
  <c r="CH982" i="1"/>
  <c r="CI982" i="1"/>
  <c r="CJ982" i="1"/>
  <c r="CK982" i="1"/>
  <c r="CL982" i="1"/>
  <c r="CM982" i="1"/>
  <c r="CN982" i="1"/>
  <c r="BN983" i="1"/>
  <c r="BO983" i="1"/>
  <c r="BP983" i="1"/>
  <c r="BQ983" i="1"/>
  <c r="BR983" i="1"/>
  <c r="BS983" i="1"/>
  <c r="BT983" i="1"/>
  <c r="BU983" i="1"/>
  <c r="BV983" i="1"/>
  <c r="BW983" i="1"/>
  <c r="BX983" i="1"/>
  <c r="BY983" i="1"/>
  <c r="BZ983" i="1"/>
  <c r="CA983" i="1"/>
  <c r="CB983" i="1"/>
  <c r="CC983" i="1"/>
  <c r="CD983" i="1"/>
  <c r="CE983" i="1"/>
  <c r="CF983" i="1"/>
  <c r="CG983" i="1"/>
  <c r="CH983" i="1"/>
  <c r="CI983" i="1"/>
  <c r="CJ983" i="1"/>
  <c r="CK983" i="1"/>
  <c r="CL983" i="1"/>
  <c r="CM983" i="1"/>
  <c r="CN983" i="1"/>
  <c r="BN984" i="1"/>
  <c r="BO984" i="1"/>
  <c r="BP984" i="1"/>
  <c r="BQ984" i="1"/>
  <c r="BR984" i="1"/>
  <c r="BS984" i="1"/>
  <c r="BT984" i="1"/>
  <c r="BU984" i="1"/>
  <c r="BV984" i="1"/>
  <c r="BW984" i="1"/>
  <c r="BX984" i="1"/>
  <c r="BY984" i="1"/>
  <c r="BZ984" i="1"/>
  <c r="CA984" i="1"/>
  <c r="CB984" i="1"/>
  <c r="CC984" i="1"/>
  <c r="CD984" i="1"/>
  <c r="CE984" i="1"/>
  <c r="CF984" i="1"/>
  <c r="CG984" i="1"/>
  <c r="CH984" i="1"/>
  <c r="CI984" i="1"/>
  <c r="CJ984" i="1"/>
  <c r="CK984" i="1"/>
  <c r="CL984" i="1"/>
  <c r="CM984" i="1"/>
  <c r="CN984" i="1"/>
  <c r="BN985" i="1"/>
  <c r="BO985" i="1"/>
  <c r="BP985" i="1"/>
  <c r="BQ985" i="1"/>
  <c r="BR985" i="1"/>
  <c r="BS985" i="1"/>
  <c r="BT985" i="1"/>
  <c r="BU985" i="1"/>
  <c r="BV985" i="1"/>
  <c r="BW985" i="1"/>
  <c r="BX985" i="1"/>
  <c r="BY985" i="1"/>
  <c r="BZ985" i="1"/>
  <c r="CA985" i="1"/>
  <c r="CB985" i="1"/>
  <c r="CC985" i="1"/>
  <c r="CD985" i="1"/>
  <c r="CE985" i="1"/>
  <c r="CF985" i="1"/>
  <c r="CG985" i="1"/>
  <c r="CH985" i="1"/>
  <c r="CI985" i="1"/>
  <c r="CJ985" i="1"/>
  <c r="CK985" i="1"/>
  <c r="CL985" i="1"/>
  <c r="CM985" i="1"/>
  <c r="CN985" i="1"/>
  <c r="BN986" i="1"/>
  <c r="BO986" i="1"/>
  <c r="BP986" i="1"/>
  <c r="BQ986" i="1"/>
  <c r="BR986" i="1"/>
  <c r="BS986" i="1"/>
  <c r="BT986" i="1"/>
  <c r="BU986" i="1"/>
  <c r="BV986" i="1"/>
  <c r="BW986" i="1"/>
  <c r="BX986" i="1"/>
  <c r="BY986" i="1"/>
  <c r="BZ986" i="1"/>
  <c r="CA986" i="1"/>
  <c r="CB986" i="1"/>
  <c r="CC986" i="1"/>
  <c r="CD986" i="1"/>
  <c r="CE986" i="1"/>
  <c r="CF986" i="1"/>
  <c r="CG986" i="1"/>
  <c r="CH986" i="1"/>
  <c r="CI986" i="1"/>
  <c r="CJ986" i="1"/>
  <c r="CK986" i="1"/>
  <c r="CL986" i="1"/>
  <c r="CM986" i="1"/>
  <c r="CN986" i="1"/>
  <c r="BN987" i="1"/>
  <c r="BO987" i="1"/>
  <c r="BP987" i="1"/>
  <c r="BQ987" i="1"/>
  <c r="BR987" i="1"/>
  <c r="BS987" i="1"/>
  <c r="BT987" i="1"/>
  <c r="BU987" i="1"/>
  <c r="BV987" i="1"/>
  <c r="BW987" i="1"/>
  <c r="BX987" i="1"/>
  <c r="BY987" i="1"/>
  <c r="BZ987" i="1"/>
  <c r="CA987" i="1"/>
  <c r="CB987" i="1"/>
  <c r="CC987" i="1"/>
  <c r="CD987" i="1"/>
  <c r="CE987" i="1"/>
  <c r="CF987" i="1"/>
  <c r="CG987" i="1"/>
  <c r="CH987" i="1"/>
  <c r="CI987" i="1"/>
  <c r="CJ987" i="1"/>
  <c r="CK987" i="1"/>
  <c r="CL987" i="1"/>
  <c r="CM987" i="1"/>
  <c r="CN987" i="1"/>
  <c r="BN988" i="1"/>
  <c r="BO988" i="1"/>
  <c r="BP988" i="1"/>
  <c r="BQ988" i="1"/>
  <c r="BR988" i="1"/>
  <c r="BS988" i="1"/>
  <c r="BT988" i="1"/>
  <c r="BU988" i="1"/>
  <c r="BV988" i="1"/>
  <c r="BW988" i="1"/>
  <c r="BX988" i="1"/>
  <c r="BY988" i="1"/>
  <c r="BZ988" i="1"/>
  <c r="CA988" i="1"/>
  <c r="CB988" i="1"/>
  <c r="CC988" i="1"/>
  <c r="CD988" i="1"/>
  <c r="CE988" i="1"/>
  <c r="CF988" i="1"/>
  <c r="CG988" i="1"/>
  <c r="CH988" i="1"/>
  <c r="CI988" i="1"/>
  <c r="CJ988" i="1"/>
  <c r="CK988" i="1"/>
  <c r="CL988" i="1"/>
  <c r="CM988" i="1"/>
  <c r="CN988" i="1"/>
  <c r="BN989" i="1"/>
  <c r="BO989" i="1"/>
  <c r="BP989" i="1"/>
  <c r="BQ989" i="1"/>
  <c r="BR989" i="1"/>
  <c r="BS989" i="1"/>
  <c r="BT989" i="1"/>
  <c r="BU989" i="1"/>
  <c r="BV989" i="1"/>
  <c r="BW989" i="1"/>
  <c r="BX989" i="1"/>
  <c r="BY989" i="1"/>
  <c r="BZ989" i="1"/>
  <c r="CA989" i="1"/>
  <c r="CB989" i="1"/>
  <c r="CC989" i="1"/>
  <c r="CD989" i="1"/>
  <c r="CE989" i="1"/>
  <c r="CF989" i="1"/>
  <c r="CG989" i="1"/>
  <c r="CH989" i="1"/>
  <c r="CI989" i="1"/>
  <c r="CJ989" i="1"/>
  <c r="CK989" i="1"/>
  <c r="CL989" i="1"/>
  <c r="CM989" i="1"/>
  <c r="CN989" i="1"/>
  <c r="BN990" i="1"/>
  <c r="BO990" i="1"/>
  <c r="BP990" i="1"/>
  <c r="BQ990" i="1"/>
  <c r="BR990" i="1"/>
  <c r="BS990" i="1"/>
  <c r="BT990" i="1"/>
  <c r="BU990" i="1"/>
  <c r="BV990" i="1"/>
  <c r="BW990" i="1"/>
  <c r="BX990" i="1"/>
  <c r="BY990" i="1"/>
  <c r="BZ990" i="1"/>
  <c r="CA990" i="1"/>
  <c r="CB990" i="1"/>
  <c r="CC990" i="1"/>
  <c r="CD990" i="1"/>
  <c r="CE990" i="1"/>
  <c r="CF990" i="1"/>
  <c r="CG990" i="1"/>
  <c r="CH990" i="1"/>
  <c r="CI990" i="1"/>
  <c r="CJ990" i="1"/>
  <c r="CK990" i="1"/>
  <c r="CL990" i="1"/>
  <c r="CM990" i="1"/>
  <c r="CN990" i="1"/>
  <c r="BN991" i="1"/>
  <c r="BO991" i="1"/>
  <c r="BP991" i="1"/>
  <c r="BQ991" i="1"/>
  <c r="BR991" i="1"/>
  <c r="BS991" i="1"/>
  <c r="BT991" i="1"/>
  <c r="BU991" i="1"/>
  <c r="BV991" i="1"/>
  <c r="BW991" i="1"/>
  <c r="BX991" i="1"/>
  <c r="BY991" i="1"/>
  <c r="BZ991" i="1"/>
  <c r="CA991" i="1"/>
  <c r="CB991" i="1"/>
  <c r="CC991" i="1"/>
  <c r="CD991" i="1"/>
  <c r="CE991" i="1"/>
  <c r="CF991" i="1"/>
  <c r="CG991" i="1"/>
  <c r="CH991" i="1"/>
  <c r="CI991" i="1"/>
  <c r="CJ991" i="1"/>
  <c r="CK991" i="1"/>
  <c r="CL991" i="1"/>
  <c r="CM991" i="1"/>
  <c r="CN991" i="1"/>
  <c r="BN992" i="1"/>
  <c r="BO992" i="1"/>
  <c r="BP992" i="1"/>
  <c r="BQ992" i="1"/>
  <c r="BR992" i="1"/>
  <c r="BS992" i="1"/>
  <c r="BT992" i="1"/>
  <c r="BU992" i="1"/>
  <c r="BV992" i="1"/>
  <c r="BW992" i="1"/>
  <c r="BX992" i="1"/>
  <c r="BY992" i="1"/>
  <c r="BZ992" i="1"/>
  <c r="CA992" i="1"/>
  <c r="CB992" i="1"/>
  <c r="CC992" i="1"/>
  <c r="CD992" i="1"/>
  <c r="CE992" i="1"/>
  <c r="CF992" i="1"/>
  <c r="CG992" i="1"/>
  <c r="CH992" i="1"/>
  <c r="CI992" i="1"/>
  <c r="CJ992" i="1"/>
  <c r="CK992" i="1"/>
  <c r="CL992" i="1"/>
  <c r="CM992" i="1"/>
  <c r="CN992" i="1"/>
  <c r="BN993" i="1"/>
  <c r="BO993" i="1"/>
  <c r="BP993" i="1"/>
  <c r="BQ993" i="1"/>
  <c r="BR993" i="1"/>
  <c r="BS993" i="1"/>
  <c r="BT993" i="1"/>
  <c r="BU993" i="1"/>
  <c r="BV993" i="1"/>
  <c r="BW993" i="1"/>
  <c r="BX993" i="1"/>
  <c r="BY993" i="1"/>
  <c r="BZ993" i="1"/>
  <c r="CA993" i="1"/>
  <c r="CB993" i="1"/>
  <c r="CC993" i="1"/>
  <c r="CD993" i="1"/>
  <c r="CE993" i="1"/>
  <c r="CF993" i="1"/>
  <c r="CG993" i="1"/>
  <c r="CH993" i="1"/>
  <c r="CI993" i="1"/>
  <c r="CJ993" i="1"/>
  <c r="CK993" i="1"/>
  <c r="CL993" i="1"/>
  <c r="CM993" i="1"/>
  <c r="CN993" i="1"/>
  <c r="BN994" i="1"/>
  <c r="BO994" i="1"/>
  <c r="BP994" i="1"/>
  <c r="BQ994" i="1"/>
  <c r="BR994" i="1"/>
  <c r="BS994" i="1"/>
  <c r="BT994" i="1"/>
  <c r="BU994" i="1"/>
  <c r="BV994" i="1"/>
  <c r="BW994" i="1"/>
  <c r="BX994" i="1"/>
  <c r="BY994" i="1"/>
  <c r="BZ994" i="1"/>
  <c r="CA994" i="1"/>
  <c r="CB994" i="1"/>
  <c r="CC994" i="1"/>
  <c r="CD994" i="1"/>
  <c r="CE994" i="1"/>
  <c r="CF994" i="1"/>
  <c r="CG994" i="1"/>
  <c r="CH994" i="1"/>
  <c r="CI994" i="1"/>
  <c r="CJ994" i="1"/>
  <c r="CK994" i="1"/>
  <c r="CL994" i="1"/>
  <c r="CM994" i="1"/>
  <c r="CN994" i="1"/>
  <c r="BN995" i="1"/>
  <c r="BO995" i="1"/>
  <c r="BP995" i="1"/>
  <c r="BQ995" i="1"/>
  <c r="BR995" i="1"/>
  <c r="BS995" i="1"/>
  <c r="BT995" i="1"/>
  <c r="BU995" i="1"/>
  <c r="BV995" i="1"/>
  <c r="BW995" i="1"/>
  <c r="BX995" i="1"/>
  <c r="BY995" i="1"/>
  <c r="BZ995" i="1"/>
  <c r="CA995" i="1"/>
  <c r="CB995" i="1"/>
  <c r="CC995" i="1"/>
  <c r="CD995" i="1"/>
  <c r="CE995" i="1"/>
  <c r="CF995" i="1"/>
  <c r="CG995" i="1"/>
  <c r="CH995" i="1"/>
  <c r="CI995" i="1"/>
  <c r="CJ995" i="1"/>
  <c r="CK995" i="1"/>
  <c r="CL995" i="1"/>
  <c r="CM995" i="1"/>
  <c r="CN995" i="1"/>
  <c r="BN996" i="1"/>
  <c r="BO996" i="1"/>
  <c r="BP996" i="1"/>
  <c r="BQ996" i="1"/>
  <c r="BR996" i="1"/>
  <c r="BS996" i="1"/>
  <c r="BT996" i="1"/>
  <c r="BU996" i="1"/>
  <c r="BV996" i="1"/>
  <c r="BW996" i="1"/>
  <c r="BX996" i="1"/>
  <c r="BY996" i="1"/>
  <c r="BZ996" i="1"/>
  <c r="CA996" i="1"/>
  <c r="CB996" i="1"/>
  <c r="CC996" i="1"/>
  <c r="CD996" i="1"/>
  <c r="CE996" i="1"/>
  <c r="CF996" i="1"/>
  <c r="CG996" i="1"/>
  <c r="CH996" i="1"/>
  <c r="CI996" i="1"/>
  <c r="CJ996" i="1"/>
  <c r="CK996" i="1"/>
  <c r="CL996" i="1"/>
  <c r="CM996" i="1"/>
  <c r="CN996" i="1"/>
  <c r="BN997" i="1"/>
  <c r="BO997" i="1"/>
  <c r="BP997" i="1"/>
  <c r="BQ997" i="1"/>
  <c r="BR997" i="1"/>
  <c r="BS997" i="1"/>
  <c r="BT997" i="1"/>
  <c r="BU997" i="1"/>
  <c r="BV997" i="1"/>
  <c r="BW997" i="1"/>
  <c r="BX997" i="1"/>
  <c r="BY997" i="1"/>
  <c r="BZ997" i="1"/>
  <c r="CA997" i="1"/>
  <c r="CB997" i="1"/>
  <c r="CC997" i="1"/>
  <c r="CD997" i="1"/>
  <c r="CE997" i="1"/>
  <c r="CF997" i="1"/>
  <c r="CG997" i="1"/>
  <c r="CH997" i="1"/>
  <c r="CI997" i="1"/>
  <c r="CJ997" i="1"/>
  <c r="CK997" i="1"/>
  <c r="CL997" i="1"/>
  <c r="CM997" i="1"/>
  <c r="CN997" i="1"/>
  <c r="BN998" i="1"/>
  <c r="BO998" i="1"/>
  <c r="BP998" i="1"/>
  <c r="BQ998" i="1"/>
  <c r="BR998" i="1"/>
  <c r="BS998" i="1"/>
  <c r="BT998" i="1"/>
  <c r="BU998" i="1"/>
  <c r="BV998" i="1"/>
  <c r="BW998" i="1"/>
  <c r="BX998" i="1"/>
  <c r="BY998" i="1"/>
  <c r="BZ998" i="1"/>
  <c r="CA998" i="1"/>
  <c r="CB998" i="1"/>
  <c r="CC998" i="1"/>
  <c r="CD998" i="1"/>
  <c r="CE998" i="1"/>
  <c r="CF998" i="1"/>
  <c r="CG998" i="1"/>
  <c r="CH998" i="1"/>
  <c r="CI998" i="1"/>
  <c r="CJ998" i="1"/>
  <c r="CK998" i="1"/>
  <c r="CL998" i="1"/>
  <c r="CM998" i="1"/>
  <c r="CN998" i="1"/>
  <c r="BN999" i="1"/>
  <c r="BO999" i="1"/>
  <c r="BP999" i="1"/>
  <c r="BQ999" i="1"/>
  <c r="BR999" i="1"/>
  <c r="BS999" i="1"/>
  <c r="BT999" i="1"/>
  <c r="BU999" i="1"/>
  <c r="BV999" i="1"/>
  <c r="BW999" i="1"/>
  <c r="BX999" i="1"/>
  <c r="BY999" i="1"/>
  <c r="BZ999" i="1"/>
  <c r="CA999" i="1"/>
  <c r="CB999" i="1"/>
  <c r="CC999" i="1"/>
  <c r="CD999" i="1"/>
  <c r="CE999" i="1"/>
  <c r="CF999" i="1"/>
  <c r="CG999" i="1"/>
  <c r="CH999" i="1"/>
  <c r="CI999" i="1"/>
  <c r="CJ999" i="1"/>
  <c r="CK999" i="1"/>
  <c r="CL999" i="1"/>
  <c r="CM999" i="1"/>
  <c r="CN999" i="1"/>
  <c r="BN1000" i="1"/>
  <c r="BO1000" i="1"/>
  <c r="BP1000" i="1"/>
  <c r="BQ1000" i="1"/>
  <c r="BR1000" i="1"/>
  <c r="BS1000" i="1"/>
  <c r="BT1000" i="1"/>
  <c r="BU1000" i="1"/>
  <c r="BV1000" i="1"/>
  <c r="BW1000" i="1"/>
  <c r="BX1000" i="1"/>
  <c r="BY1000" i="1"/>
  <c r="BZ1000" i="1"/>
  <c r="CA1000" i="1"/>
  <c r="CB1000" i="1"/>
  <c r="CC1000" i="1"/>
  <c r="CD1000" i="1"/>
  <c r="CE1000" i="1"/>
  <c r="CF1000" i="1"/>
  <c r="CG1000" i="1"/>
  <c r="CH1000" i="1"/>
  <c r="CI1000" i="1"/>
  <c r="CJ1000" i="1"/>
  <c r="CK1000" i="1"/>
  <c r="CL1000" i="1"/>
  <c r="CM1000" i="1"/>
  <c r="CN1000" i="1"/>
  <c r="BN1001" i="1"/>
  <c r="BO1001" i="1"/>
  <c r="BP1001" i="1"/>
  <c r="BQ1001" i="1"/>
  <c r="BR1001" i="1"/>
  <c r="BS1001" i="1"/>
  <c r="BT1001" i="1"/>
  <c r="BU1001" i="1"/>
  <c r="BV1001" i="1"/>
  <c r="BW1001" i="1"/>
  <c r="BX1001" i="1"/>
  <c r="BY1001" i="1"/>
  <c r="BZ1001" i="1"/>
  <c r="CA1001" i="1"/>
  <c r="CB1001" i="1"/>
  <c r="CC1001" i="1"/>
  <c r="CD1001" i="1"/>
  <c r="CE1001" i="1"/>
  <c r="CF1001" i="1"/>
  <c r="CG1001" i="1"/>
  <c r="CH1001" i="1"/>
  <c r="CI1001" i="1"/>
  <c r="CJ1001" i="1"/>
  <c r="CK1001" i="1"/>
  <c r="CL1001" i="1"/>
  <c r="CM1001" i="1"/>
  <c r="CN1001" i="1"/>
  <c r="BN1002" i="1"/>
  <c r="BO1002" i="1"/>
  <c r="BP1002" i="1"/>
  <c r="BQ1002" i="1"/>
  <c r="BR1002" i="1"/>
  <c r="BS1002" i="1"/>
  <c r="BT1002" i="1"/>
  <c r="BU1002" i="1"/>
  <c r="BV1002" i="1"/>
  <c r="BW1002" i="1"/>
  <c r="BX1002" i="1"/>
  <c r="BY1002" i="1"/>
  <c r="BZ1002" i="1"/>
  <c r="CA1002" i="1"/>
  <c r="CB1002" i="1"/>
  <c r="CC1002" i="1"/>
  <c r="CD1002" i="1"/>
  <c r="CE1002" i="1"/>
  <c r="CF1002" i="1"/>
  <c r="CG1002" i="1"/>
  <c r="CH1002" i="1"/>
  <c r="CI1002" i="1"/>
  <c r="CJ1002" i="1"/>
  <c r="CK1002" i="1"/>
  <c r="CL1002" i="1"/>
  <c r="CM1002" i="1"/>
  <c r="CN1002" i="1"/>
  <c r="BN1003" i="1"/>
  <c r="BO1003" i="1"/>
  <c r="BP1003" i="1"/>
  <c r="BQ1003" i="1"/>
  <c r="BR1003" i="1"/>
  <c r="BS1003" i="1"/>
  <c r="BT1003" i="1"/>
  <c r="BU1003" i="1"/>
  <c r="BV1003" i="1"/>
  <c r="BW1003" i="1"/>
  <c r="BX1003" i="1"/>
  <c r="BY1003" i="1"/>
  <c r="BZ1003" i="1"/>
  <c r="CA1003" i="1"/>
  <c r="CB1003" i="1"/>
  <c r="CC1003" i="1"/>
  <c r="CD1003" i="1"/>
  <c r="CE1003" i="1"/>
  <c r="CF1003" i="1"/>
  <c r="CG1003" i="1"/>
  <c r="CH1003" i="1"/>
  <c r="CI1003" i="1"/>
  <c r="CJ1003" i="1"/>
  <c r="CK1003" i="1"/>
  <c r="CL1003" i="1"/>
  <c r="CM1003" i="1"/>
  <c r="CN1003" i="1"/>
  <c r="BN1004" i="1"/>
  <c r="BO1004" i="1"/>
  <c r="BP1004" i="1"/>
  <c r="BQ1004" i="1"/>
  <c r="BR1004" i="1"/>
  <c r="BS1004" i="1"/>
  <c r="BT1004" i="1"/>
  <c r="BU1004" i="1"/>
  <c r="BV1004" i="1"/>
  <c r="BW1004" i="1"/>
  <c r="BX1004" i="1"/>
  <c r="BY1004" i="1"/>
  <c r="BZ1004" i="1"/>
  <c r="CA1004" i="1"/>
  <c r="CB1004" i="1"/>
  <c r="CC1004" i="1"/>
  <c r="CD1004" i="1"/>
  <c r="CE1004" i="1"/>
  <c r="CF1004" i="1"/>
  <c r="CG1004" i="1"/>
  <c r="CH1004" i="1"/>
  <c r="CI1004" i="1"/>
  <c r="CJ1004" i="1"/>
  <c r="CK1004" i="1"/>
  <c r="CL1004" i="1"/>
  <c r="CM1004" i="1"/>
  <c r="CN1004" i="1"/>
  <c r="BN1005" i="1"/>
  <c r="BO1005" i="1"/>
  <c r="BP1005" i="1"/>
  <c r="BQ1005" i="1"/>
  <c r="BR1005" i="1"/>
  <c r="BS1005" i="1"/>
  <c r="BT1005" i="1"/>
  <c r="BU1005" i="1"/>
  <c r="BV1005" i="1"/>
  <c r="BW1005" i="1"/>
  <c r="BX1005" i="1"/>
  <c r="BY1005" i="1"/>
  <c r="BZ1005" i="1"/>
  <c r="CA1005" i="1"/>
  <c r="CB1005" i="1"/>
  <c r="CC1005" i="1"/>
  <c r="CD1005" i="1"/>
  <c r="CE1005" i="1"/>
  <c r="CF1005" i="1"/>
  <c r="CG1005" i="1"/>
  <c r="CH1005" i="1"/>
  <c r="CI1005" i="1"/>
  <c r="CJ1005" i="1"/>
  <c r="CK1005" i="1"/>
  <c r="CL1005" i="1"/>
  <c r="CM1005" i="1"/>
  <c r="CN1005" i="1"/>
  <c r="BN1006" i="1"/>
  <c r="BO1006" i="1"/>
  <c r="BP1006" i="1"/>
  <c r="BQ1006" i="1"/>
  <c r="BR1006" i="1"/>
  <c r="BS1006" i="1"/>
  <c r="BT1006" i="1"/>
  <c r="BU1006" i="1"/>
  <c r="BV1006" i="1"/>
  <c r="BW1006" i="1"/>
  <c r="BX1006" i="1"/>
  <c r="BY1006" i="1"/>
  <c r="BZ1006" i="1"/>
  <c r="CA1006" i="1"/>
  <c r="CB1006" i="1"/>
  <c r="CC1006" i="1"/>
  <c r="CD1006" i="1"/>
  <c r="CE1006" i="1"/>
  <c r="CF1006" i="1"/>
  <c r="CG1006" i="1"/>
  <c r="CH1006" i="1"/>
  <c r="CI1006" i="1"/>
  <c r="CJ1006" i="1"/>
  <c r="CK1006" i="1"/>
  <c r="CL1006" i="1"/>
  <c r="CM1006" i="1"/>
  <c r="CN1006" i="1"/>
  <c r="BN1007" i="1"/>
  <c r="BO1007" i="1"/>
  <c r="BP1007" i="1"/>
  <c r="BQ1007" i="1"/>
  <c r="BR1007" i="1"/>
  <c r="BS1007" i="1"/>
  <c r="BT1007" i="1"/>
  <c r="BU1007" i="1"/>
  <c r="BV1007" i="1"/>
  <c r="BW1007" i="1"/>
  <c r="BX1007" i="1"/>
  <c r="BY1007" i="1"/>
  <c r="BZ1007" i="1"/>
  <c r="CA1007" i="1"/>
  <c r="CB1007" i="1"/>
  <c r="CC1007" i="1"/>
  <c r="CD1007" i="1"/>
  <c r="CE1007" i="1"/>
  <c r="CF1007" i="1"/>
  <c r="CG1007" i="1"/>
  <c r="CH1007" i="1"/>
  <c r="CI1007" i="1"/>
  <c r="CJ1007" i="1"/>
  <c r="CK1007" i="1"/>
  <c r="CL1007" i="1"/>
  <c r="CM1007" i="1"/>
  <c r="CN1007" i="1"/>
  <c r="BN1008" i="1"/>
  <c r="BO1008" i="1"/>
  <c r="BP1008" i="1"/>
  <c r="BQ1008" i="1"/>
  <c r="BR1008" i="1"/>
  <c r="BS1008" i="1"/>
  <c r="BT1008" i="1"/>
  <c r="BU1008" i="1"/>
  <c r="BV1008" i="1"/>
  <c r="BW1008" i="1"/>
  <c r="BX1008" i="1"/>
  <c r="BY1008" i="1"/>
  <c r="BZ1008" i="1"/>
  <c r="CA1008" i="1"/>
  <c r="CB1008" i="1"/>
  <c r="CC1008" i="1"/>
  <c r="CD1008" i="1"/>
  <c r="CE1008" i="1"/>
  <c r="CF1008" i="1"/>
  <c r="CG1008" i="1"/>
  <c r="CH1008" i="1"/>
  <c r="CI1008" i="1"/>
  <c r="CJ1008" i="1"/>
  <c r="CK1008" i="1"/>
  <c r="CL1008" i="1"/>
  <c r="CM1008" i="1"/>
  <c r="CN1008" i="1"/>
  <c r="BN1009" i="1"/>
  <c r="BO1009" i="1"/>
  <c r="BP1009" i="1"/>
  <c r="BQ1009" i="1"/>
  <c r="BR1009" i="1"/>
  <c r="BS1009" i="1"/>
  <c r="BT1009" i="1"/>
  <c r="BU1009" i="1"/>
  <c r="BV1009" i="1"/>
  <c r="BW1009" i="1"/>
  <c r="BX1009" i="1"/>
  <c r="BY1009" i="1"/>
  <c r="BZ1009" i="1"/>
  <c r="CA1009" i="1"/>
  <c r="CB1009" i="1"/>
  <c r="CC1009" i="1"/>
  <c r="CD1009" i="1"/>
  <c r="CE1009" i="1"/>
  <c r="CF1009" i="1"/>
  <c r="CG1009" i="1"/>
  <c r="CH1009" i="1"/>
  <c r="CI1009" i="1"/>
  <c r="CJ1009" i="1"/>
  <c r="CK1009" i="1"/>
  <c r="CL1009" i="1"/>
  <c r="CM1009" i="1"/>
  <c r="CN1009" i="1"/>
  <c r="BN1010" i="1"/>
  <c r="BO1010" i="1"/>
  <c r="BP1010" i="1"/>
  <c r="BQ1010" i="1"/>
  <c r="BR1010" i="1"/>
  <c r="BS1010" i="1"/>
  <c r="BT1010" i="1"/>
  <c r="BU1010" i="1"/>
  <c r="BV1010" i="1"/>
  <c r="BW1010" i="1"/>
  <c r="BX1010" i="1"/>
  <c r="BY1010" i="1"/>
  <c r="BZ1010" i="1"/>
  <c r="CA1010" i="1"/>
  <c r="CB1010" i="1"/>
  <c r="CC1010" i="1"/>
  <c r="CD1010" i="1"/>
  <c r="CE1010" i="1"/>
  <c r="CF1010" i="1"/>
  <c r="CG1010" i="1"/>
  <c r="CH1010" i="1"/>
  <c r="CI1010" i="1"/>
  <c r="CJ1010" i="1"/>
  <c r="CK1010" i="1"/>
  <c r="CL1010" i="1"/>
  <c r="CM1010" i="1"/>
  <c r="CN1010" i="1"/>
  <c r="BN1011" i="1"/>
  <c r="BO1011" i="1"/>
  <c r="BP1011" i="1"/>
  <c r="BQ1011" i="1"/>
  <c r="BR1011" i="1"/>
  <c r="BS1011" i="1"/>
  <c r="BT1011" i="1"/>
  <c r="BU1011" i="1"/>
  <c r="BV1011" i="1"/>
  <c r="BW1011" i="1"/>
  <c r="BX1011" i="1"/>
  <c r="BY1011" i="1"/>
  <c r="BZ1011" i="1"/>
  <c r="CA1011" i="1"/>
  <c r="CB1011" i="1"/>
  <c r="CC1011" i="1"/>
  <c r="CD1011" i="1"/>
  <c r="CE1011" i="1"/>
  <c r="CF1011" i="1"/>
  <c r="CG1011" i="1"/>
  <c r="CH1011" i="1"/>
  <c r="CI1011" i="1"/>
  <c r="CJ1011" i="1"/>
  <c r="CK1011" i="1"/>
  <c r="CL1011" i="1"/>
  <c r="CM1011" i="1"/>
  <c r="CN1011" i="1"/>
  <c r="BN1012" i="1"/>
  <c r="BO1012" i="1"/>
  <c r="BP1012" i="1"/>
  <c r="BQ1012" i="1"/>
  <c r="BR1012" i="1"/>
  <c r="BS1012" i="1"/>
  <c r="BT1012" i="1"/>
  <c r="BU1012" i="1"/>
  <c r="BV1012" i="1"/>
  <c r="BW1012" i="1"/>
  <c r="BX1012" i="1"/>
  <c r="BY1012" i="1"/>
  <c r="BZ1012" i="1"/>
  <c r="CA1012" i="1"/>
  <c r="CB1012" i="1"/>
  <c r="CC1012" i="1"/>
  <c r="CD1012" i="1"/>
  <c r="CE1012" i="1"/>
  <c r="CF1012" i="1"/>
  <c r="CG1012" i="1"/>
  <c r="CH1012" i="1"/>
  <c r="CI1012" i="1"/>
  <c r="CJ1012" i="1"/>
  <c r="CK1012" i="1"/>
  <c r="CL1012" i="1"/>
  <c r="CM1012" i="1"/>
  <c r="CN1012" i="1"/>
  <c r="BN1013" i="1"/>
  <c r="BO1013" i="1"/>
  <c r="BP1013" i="1"/>
  <c r="BQ1013" i="1"/>
  <c r="BR1013" i="1"/>
  <c r="BS1013" i="1"/>
  <c r="BT1013" i="1"/>
  <c r="BU1013" i="1"/>
  <c r="BV1013" i="1"/>
  <c r="BW1013" i="1"/>
  <c r="BX1013" i="1"/>
  <c r="BY1013" i="1"/>
  <c r="BZ1013" i="1"/>
  <c r="CA1013" i="1"/>
  <c r="CB1013" i="1"/>
  <c r="CC1013" i="1"/>
  <c r="CD1013" i="1"/>
  <c r="CE1013" i="1"/>
  <c r="CF1013" i="1"/>
  <c r="CG1013" i="1"/>
  <c r="CH1013" i="1"/>
  <c r="CI1013" i="1"/>
  <c r="CJ1013" i="1"/>
  <c r="CK1013" i="1"/>
  <c r="CL1013" i="1"/>
  <c r="CM1013" i="1"/>
  <c r="CN1013" i="1"/>
  <c r="BN1014" i="1"/>
  <c r="BO1014" i="1"/>
  <c r="BP1014" i="1"/>
  <c r="BQ1014" i="1"/>
  <c r="BR1014" i="1"/>
  <c r="BS1014" i="1"/>
  <c r="BT1014" i="1"/>
  <c r="BU1014" i="1"/>
  <c r="BV1014" i="1"/>
  <c r="BW1014" i="1"/>
  <c r="BX1014" i="1"/>
  <c r="BY1014" i="1"/>
  <c r="BZ1014" i="1"/>
  <c r="CA1014" i="1"/>
  <c r="CB1014" i="1"/>
  <c r="CC1014" i="1"/>
  <c r="CD1014" i="1"/>
  <c r="CE1014" i="1"/>
  <c r="CF1014" i="1"/>
  <c r="CG1014" i="1"/>
  <c r="CH1014" i="1"/>
  <c r="CI1014" i="1"/>
  <c r="CJ1014" i="1"/>
  <c r="CK1014" i="1"/>
  <c r="CL1014" i="1"/>
  <c r="CM1014" i="1"/>
  <c r="CN1014" i="1"/>
  <c r="BN1015" i="1"/>
  <c r="BO1015" i="1"/>
  <c r="BP1015" i="1"/>
  <c r="BQ1015" i="1"/>
  <c r="BR1015" i="1"/>
  <c r="BS1015" i="1"/>
  <c r="BT1015" i="1"/>
  <c r="BU1015" i="1"/>
  <c r="BV1015" i="1"/>
  <c r="BW1015" i="1"/>
  <c r="BX1015" i="1"/>
  <c r="BY1015" i="1"/>
  <c r="BZ1015" i="1"/>
  <c r="CA1015" i="1"/>
  <c r="CB1015" i="1"/>
  <c r="CC1015" i="1"/>
  <c r="CD1015" i="1"/>
  <c r="CE1015" i="1"/>
  <c r="CF1015" i="1"/>
  <c r="CG1015" i="1"/>
  <c r="CH1015" i="1"/>
  <c r="CI1015" i="1"/>
  <c r="CJ1015" i="1"/>
  <c r="CK1015" i="1"/>
  <c r="CL1015" i="1"/>
  <c r="CM1015" i="1"/>
  <c r="CN1015" i="1"/>
  <c r="BN1016" i="1"/>
  <c r="BO1016" i="1"/>
  <c r="BP1016" i="1"/>
  <c r="BQ1016" i="1"/>
  <c r="BR1016" i="1"/>
  <c r="BS1016" i="1"/>
  <c r="BT1016" i="1"/>
  <c r="BU1016" i="1"/>
  <c r="BV1016" i="1"/>
  <c r="BW1016" i="1"/>
  <c r="BX1016" i="1"/>
  <c r="BY1016" i="1"/>
  <c r="BZ1016" i="1"/>
  <c r="CA1016" i="1"/>
  <c r="CB1016" i="1"/>
  <c r="CC1016" i="1"/>
  <c r="CD1016" i="1"/>
  <c r="CE1016" i="1"/>
  <c r="CF1016" i="1"/>
  <c r="CG1016" i="1"/>
  <c r="CH1016" i="1"/>
  <c r="CI1016" i="1"/>
  <c r="CJ1016" i="1"/>
  <c r="CK1016" i="1"/>
  <c r="CL1016" i="1"/>
  <c r="CM1016" i="1"/>
  <c r="CN1016" i="1"/>
  <c r="BN1017" i="1"/>
  <c r="BO1017" i="1"/>
  <c r="BP1017" i="1"/>
  <c r="BQ1017" i="1"/>
  <c r="BR1017" i="1"/>
  <c r="BS1017" i="1"/>
  <c r="BT1017" i="1"/>
  <c r="BU1017" i="1"/>
  <c r="BV1017" i="1"/>
  <c r="BW1017" i="1"/>
  <c r="BX1017" i="1"/>
  <c r="BY1017" i="1"/>
  <c r="BZ1017" i="1"/>
  <c r="CA1017" i="1"/>
  <c r="CB1017" i="1"/>
  <c r="CC1017" i="1"/>
  <c r="CD1017" i="1"/>
  <c r="CE1017" i="1"/>
  <c r="CF1017" i="1"/>
  <c r="CG1017" i="1"/>
  <c r="CH1017" i="1"/>
  <c r="CI1017" i="1"/>
  <c r="CJ1017" i="1"/>
  <c r="CK1017" i="1"/>
  <c r="CL1017" i="1"/>
  <c r="CM1017" i="1"/>
  <c r="CN1017" i="1"/>
  <c r="BN1018" i="1"/>
  <c r="BO1018" i="1"/>
  <c r="BP1018" i="1"/>
  <c r="BQ1018" i="1"/>
  <c r="BR1018" i="1"/>
  <c r="BS1018" i="1"/>
  <c r="BT1018" i="1"/>
  <c r="BU1018" i="1"/>
  <c r="BV1018" i="1"/>
  <c r="BW1018" i="1"/>
  <c r="BX1018" i="1"/>
  <c r="BY1018" i="1"/>
  <c r="BZ1018" i="1"/>
  <c r="CA1018" i="1"/>
  <c r="CB1018" i="1"/>
  <c r="CC1018" i="1"/>
  <c r="CD1018" i="1"/>
  <c r="CE1018" i="1"/>
  <c r="CF1018" i="1"/>
  <c r="CG1018" i="1"/>
  <c r="CH1018" i="1"/>
  <c r="CI1018" i="1"/>
  <c r="CJ1018" i="1"/>
  <c r="CK1018" i="1"/>
  <c r="CL1018" i="1"/>
  <c r="CM1018" i="1"/>
  <c r="CN1018" i="1"/>
  <c r="BN1019" i="1"/>
  <c r="BO1019" i="1"/>
  <c r="BP1019" i="1"/>
  <c r="BQ1019" i="1"/>
  <c r="BR1019" i="1"/>
  <c r="BS1019" i="1"/>
  <c r="BT1019" i="1"/>
  <c r="BU1019" i="1"/>
  <c r="BV1019" i="1"/>
  <c r="BW1019" i="1"/>
  <c r="BX1019" i="1"/>
  <c r="BY1019" i="1"/>
  <c r="BZ1019" i="1"/>
  <c r="CA1019" i="1"/>
  <c r="CB1019" i="1"/>
  <c r="CC1019" i="1"/>
  <c r="CD1019" i="1"/>
  <c r="CE1019" i="1"/>
  <c r="CF1019" i="1"/>
  <c r="CG1019" i="1"/>
  <c r="CH1019" i="1"/>
  <c r="CI1019" i="1"/>
  <c r="CJ1019" i="1"/>
  <c r="CK1019" i="1"/>
  <c r="CL1019" i="1"/>
  <c r="CM1019" i="1"/>
  <c r="CN1019" i="1"/>
  <c r="BN1020" i="1"/>
  <c r="BO1020" i="1"/>
  <c r="BP1020" i="1"/>
  <c r="BQ1020" i="1"/>
  <c r="BR1020" i="1"/>
  <c r="BS1020" i="1"/>
  <c r="BT1020" i="1"/>
  <c r="BU1020" i="1"/>
  <c r="BV1020" i="1"/>
  <c r="BW1020" i="1"/>
  <c r="BX1020" i="1"/>
  <c r="BY1020" i="1"/>
  <c r="BZ1020" i="1"/>
  <c r="CA1020" i="1"/>
  <c r="CB1020" i="1"/>
  <c r="CC1020" i="1"/>
  <c r="CD1020" i="1"/>
  <c r="CE1020" i="1"/>
  <c r="CF1020" i="1"/>
  <c r="CG1020" i="1"/>
  <c r="CH1020" i="1"/>
  <c r="CI1020" i="1"/>
  <c r="CJ1020" i="1"/>
  <c r="CK1020" i="1"/>
  <c r="CL1020" i="1"/>
  <c r="CM1020" i="1"/>
  <c r="CN1020" i="1"/>
  <c r="BN1021" i="1"/>
  <c r="BO1021" i="1"/>
  <c r="BP1021" i="1"/>
  <c r="BQ1021" i="1"/>
  <c r="BR1021" i="1"/>
  <c r="BS1021" i="1"/>
  <c r="BT1021" i="1"/>
  <c r="BU1021" i="1"/>
  <c r="BV1021" i="1"/>
  <c r="BW1021" i="1"/>
  <c r="BX1021" i="1"/>
  <c r="BY1021" i="1"/>
  <c r="BZ1021" i="1"/>
  <c r="CA1021" i="1"/>
  <c r="CB1021" i="1"/>
  <c r="CC1021" i="1"/>
  <c r="CD1021" i="1"/>
  <c r="CE1021" i="1"/>
  <c r="CF1021" i="1"/>
  <c r="CG1021" i="1"/>
  <c r="CH1021" i="1"/>
  <c r="CI1021" i="1"/>
  <c r="CJ1021" i="1"/>
  <c r="CK1021" i="1"/>
  <c r="CL1021" i="1"/>
  <c r="CM1021" i="1"/>
  <c r="CN1021" i="1"/>
  <c r="BN1022" i="1"/>
  <c r="BO1022" i="1"/>
  <c r="BP1022" i="1"/>
  <c r="BQ1022" i="1"/>
  <c r="BR1022" i="1"/>
  <c r="BS1022" i="1"/>
  <c r="BT1022" i="1"/>
  <c r="BU1022" i="1"/>
  <c r="BV1022" i="1"/>
  <c r="BW1022" i="1"/>
  <c r="BX1022" i="1"/>
  <c r="BY1022" i="1"/>
  <c r="BZ1022" i="1"/>
  <c r="CA1022" i="1"/>
  <c r="CB1022" i="1"/>
  <c r="CC1022" i="1"/>
  <c r="CD1022" i="1"/>
  <c r="CE1022" i="1"/>
  <c r="CF1022" i="1"/>
  <c r="CG1022" i="1"/>
  <c r="CH1022" i="1"/>
  <c r="CI1022" i="1"/>
  <c r="CJ1022" i="1"/>
  <c r="CK1022" i="1"/>
  <c r="CL1022" i="1"/>
  <c r="CM1022" i="1"/>
  <c r="CN1022" i="1"/>
  <c r="BN1023" i="1"/>
  <c r="BO1023" i="1"/>
  <c r="BP1023" i="1"/>
  <c r="BQ1023" i="1"/>
  <c r="BR1023" i="1"/>
  <c r="BS1023" i="1"/>
  <c r="BT1023" i="1"/>
  <c r="BU1023" i="1"/>
  <c r="BV1023" i="1"/>
  <c r="BW1023" i="1"/>
  <c r="BX1023" i="1"/>
  <c r="BY1023" i="1"/>
  <c r="BZ1023" i="1"/>
  <c r="CA1023" i="1"/>
  <c r="CB1023" i="1"/>
  <c r="CC1023" i="1"/>
  <c r="CD1023" i="1"/>
  <c r="CE1023" i="1"/>
  <c r="CF1023" i="1"/>
  <c r="CG1023" i="1"/>
  <c r="CH1023" i="1"/>
  <c r="CI1023" i="1"/>
  <c r="CJ1023" i="1"/>
  <c r="CK1023" i="1"/>
  <c r="CL1023" i="1"/>
  <c r="CM1023" i="1"/>
  <c r="CN1023" i="1"/>
  <c r="BN1024" i="1"/>
  <c r="BO1024" i="1"/>
  <c r="BP1024" i="1"/>
  <c r="BQ1024" i="1"/>
  <c r="BR1024" i="1"/>
  <c r="BS1024" i="1"/>
  <c r="BT1024" i="1"/>
  <c r="BU1024" i="1"/>
  <c r="BV1024" i="1"/>
  <c r="BW1024" i="1"/>
  <c r="BX1024" i="1"/>
  <c r="BY1024" i="1"/>
  <c r="BZ1024" i="1"/>
  <c r="CA1024" i="1"/>
  <c r="CB1024" i="1"/>
  <c r="CC1024" i="1"/>
  <c r="CD1024" i="1"/>
  <c r="CE1024" i="1"/>
  <c r="CF1024" i="1"/>
  <c r="CG1024" i="1"/>
  <c r="CH1024" i="1"/>
  <c r="CI1024" i="1"/>
  <c r="CJ1024" i="1"/>
  <c r="CK1024" i="1"/>
  <c r="CL1024" i="1"/>
  <c r="CM1024" i="1"/>
  <c r="CN1024" i="1"/>
  <c r="BN1025" i="1"/>
  <c r="BO1025" i="1"/>
  <c r="BP1025" i="1"/>
  <c r="BQ1025" i="1"/>
  <c r="BR1025" i="1"/>
  <c r="BS1025" i="1"/>
  <c r="BT1025" i="1"/>
  <c r="BU1025" i="1"/>
  <c r="BV1025" i="1"/>
  <c r="BW1025" i="1"/>
  <c r="BX1025" i="1"/>
  <c r="BY1025" i="1"/>
  <c r="BZ1025" i="1"/>
  <c r="CA1025" i="1"/>
  <c r="CB1025" i="1"/>
  <c r="CC1025" i="1"/>
  <c r="CD1025" i="1"/>
  <c r="CE1025" i="1"/>
  <c r="CF1025" i="1"/>
  <c r="CG1025" i="1"/>
  <c r="CH1025" i="1"/>
  <c r="CI1025" i="1"/>
  <c r="CJ1025" i="1"/>
  <c r="CK1025" i="1"/>
  <c r="CL1025" i="1"/>
  <c r="CM1025" i="1"/>
  <c r="CN1025" i="1"/>
  <c r="BN1026" i="1"/>
  <c r="BO1026" i="1"/>
  <c r="BP1026" i="1"/>
  <c r="BQ1026" i="1"/>
  <c r="BR1026" i="1"/>
  <c r="BS1026" i="1"/>
  <c r="BT1026" i="1"/>
  <c r="BU1026" i="1"/>
  <c r="BV1026" i="1"/>
  <c r="BW1026" i="1"/>
  <c r="BX1026" i="1"/>
  <c r="BY1026" i="1"/>
  <c r="BZ1026" i="1"/>
  <c r="CA1026" i="1"/>
  <c r="CB1026" i="1"/>
  <c r="CC1026" i="1"/>
  <c r="CD1026" i="1"/>
  <c r="CE1026" i="1"/>
  <c r="CF1026" i="1"/>
  <c r="CG1026" i="1"/>
  <c r="CH1026" i="1"/>
  <c r="CI1026" i="1"/>
  <c r="CJ1026" i="1"/>
  <c r="CK1026" i="1"/>
  <c r="CL1026" i="1"/>
  <c r="CM1026" i="1"/>
  <c r="CN1026" i="1"/>
  <c r="BN1027" i="1"/>
  <c r="BO1027" i="1"/>
  <c r="BP1027" i="1"/>
  <c r="BQ1027" i="1"/>
  <c r="BR1027" i="1"/>
  <c r="BS1027" i="1"/>
  <c r="BT1027" i="1"/>
  <c r="BU1027" i="1"/>
  <c r="BV1027" i="1"/>
  <c r="BW1027" i="1"/>
  <c r="BX1027" i="1"/>
  <c r="BY1027" i="1"/>
  <c r="BZ1027" i="1"/>
  <c r="CA1027" i="1"/>
  <c r="CB1027" i="1"/>
  <c r="CC1027" i="1"/>
  <c r="CD1027" i="1"/>
  <c r="CE1027" i="1"/>
  <c r="CF1027" i="1"/>
  <c r="CG1027" i="1"/>
  <c r="CH1027" i="1"/>
  <c r="CI1027" i="1"/>
  <c r="CJ1027" i="1"/>
  <c r="CK1027" i="1"/>
  <c r="CL1027" i="1"/>
  <c r="CM1027" i="1"/>
  <c r="CN1027" i="1"/>
  <c r="BN1028" i="1"/>
  <c r="BO1028" i="1"/>
  <c r="BP1028" i="1"/>
  <c r="BQ1028" i="1"/>
  <c r="BR1028" i="1"/>
  <c r="BS1028" i="1"/>
  <c r="BT1028" i="1"/>
  <c r="BU1028" i="1"/>
  <c r="BV1028" i="1"/>
  <c r="BW1028" i="1"/>
  <c r="BX1028" i="1"/>
  <c r="BY1028" i="1"/>
  <c r="BZ1028" i="1"/>
  <c r="CA1028" i="1"/>
  <c r="CB1028" i="1"/>
  <c r="CC1028" i="1"/>
  <c r="CD1028" i="1"/>
  <c r="CE1028" i="1"/>
  <c r="CF1028" i="1"/>
  <c r="CG1028" i="1"/>
  <c r="CH1028" i="1"/>
  <c r="CI1028" i="1"/>
  <c r="CJ1028" i="1"/>
  <c r="CK1028" i="1"/>
  <c r="CL1028" i="1"/>
  <c r="CM1028" i="1"/>
  <c r="CN1028" i="1"/>
  <c r="BN1029" i="1"/>
  <c r="BO1029" i="1"/>
  <c r="BP1029" i="1"/>
  <c r="BQ1029" i="1"/>
  <c r="BR1029" i="1"/>
  <c r="BS1029" i="1"/>
  <c r="BT1029" i="1"/>
  <c r="BU1029" i="1"/>
  <c r="BV1029" i="1"/>
  <c r="BW1029" i="1"/>
  <c r="BX1029" i="1"/>
  <c r="BY1029" i="1"/>
  <c r="BZ1029" i="1"/>
  <c r="CA1029" i="1"/>
  <c r="CB1029" i="1"/>
  <c r="CC1029" i="1"/>
  <c r="CD1029" i="1"/>
  <c r="CE1029" i="1"/>
  <c r="CF1029" i="1"/>
  <c r="CG1029" i="1"/>
  <c r="CH1029" i="1"/>
  <c r="CI1029" i="1"/>
  <c r="CJ1029" i="1"/>
  <c r="CK1029" i="1"/>
  <c r="CL1029" i="1"/>
  <c r="CM1029" i="1"/>
  <c r="CN1029" i="1"/>
  <c r="BN1030" i="1"/>
  <c r="BO1030" i="1"/>
  <c r="BP1030" i="1"/>
  <c r="BQ1030" i="1"/>
  <c r="BR1030" i="1"/>
  <c r="BS1030" i="1"/>
  <c r="BT1030" i="1"/>
  <c r="BU1030" i="1"/>
  <c r="BV1030" i="1"/>
  <c r="BW1030" i="1"/>
  <c r="BX1030" i="1"/>
  <c r="BY1030" i="1"/>
  <c r="BZ1030" i="1"/>
  <c r="CA1030" i="1"/>
  <c r="CB1030" i="1"/>
  <c r="CC1030" i="1"/>
  <c r="CD1030" i="1"/>
  <c r="CE1030" i="1"/>
  <c r="CF1030" i="1"/>
  <c r="CG1030" i="1"/>
  <c r="CH1030" i="1"/>
  <c r="CI1030" i="1"/>
  <c r="CJ1030" i="1"/>
  <c r="CK1030" i="1"/>
  <c r="CL1030" i="1"/>
  <c r="CM1030" i="1"/>
  <c r="CN1030" i="1"/>
  <c r="BN1031" i="1"/>
  <c r="BO1031" i="1"/>
  <c r="BP1031" i="1"/>
  <c r="BQ1031" i="1"/>
  <c r="BR1031" i="1"/>
  <c r="BS1031" i="1"/>
  <c r="BT1031" i="1"/>
  <c r="BU1031" i="1"/>
  <c r="BV1031" i="1"/>
  <c r="BW1031" i="1"/>
  <c r="BX1031" i="1"/>
  <c r="BY1031" i="1"/>
  <c r="BZ1031" i="1"/>
  <c r="CA1031" i="1"/>
  <c r="CB1031" i="1"/>
  <c r="CC1031" i="1"/>
  <c r="CD1031" i="1"/>
  <c r="CE1031" i="1"/>
  <c r="CF1031" i="1"/>
  <c r="CG1031" i="1"/>
  <c r="CH1031" i="1"/>
  <c r="CI1031" i="1"/>
  <c r="CJ1031" i="1"/>
  <c r="CK1031" i="1"/>
  <c r="CL1031" i="1"/>
  <c r="CM1031" i="1"/>
  <c r="CN1031" i="1"/>
  <c r="BN1032" i="1"/>
  <c r="BO1032" i="1"/>
  <c r="BP1032" i="1"/>
  <c r="BQ1032" i="1"/>
  <c r="BR1032" i="1"/>
  <c r="BS1032" i="1"/>
  <c r="BT1032" i="1"/>
  <c r="BU1032" i="1"/>
  <c r="BV1032" i="1"/>
  <c r="BW1032" i="1"/>
  <c r="BX1032" i="1"/>
  <c r="BY1032" i="1"/>
  <c r="BZ1032" i="1"/>
  <c r="CA1032" i="1"/>
  <c r="CB1032" i="1"/>
  <c r="CC1032" i="1"/>
  <c r="CD1032" i="1"/>
  <c r="CE1032" i="1"/>
  <c r="CF1032" i="1"/>
  <c r="CG1032" i="1"/>
  <c r="CH1032" i="1"/>
  <c r="CI1032" i="1"/>
  <c r="CJ1032" i="1"/>
  <c r="CK1032" i="1"/>
  <c r="CL1032" i="1"/>
  <c r="CM1032" i="1"/>
  <c r="CN1032" i="1"/>
  <c r="BN1033" i="1"/>
  <c r="BO1033" i="1"/>
  <c r="BP1033" i="1"/>
  <c r="BQ1033" i="1"/>
  <c r="BR1033" i="1"/>
  <c r="BS1033" i="1"/>
  <c r="BT1033" i="1"/>
  <c r="BU1033" i="1"/>
  <c r="BV1033" i="1"/>
  <c r="BW1033" i="1"/>
  <c r="BX1033" i="1"/>
  <c r="BY1033" i="1"/>
  <c r="BZ1033" i="1"/>
  <c r="CA1033" i="1"/>
  <c r="CB1033" i="1"/>
  <c r="CC1033" i="1"/>
  <c r="CD1033" i="1"/>
  <c r="CE1033" i="1"/>
  <c r="CF1033" i="1"/>
  <c r="CG1033" i="1"/>
  <c r="CH1033" i="1"/>
  <c r="CI1033" i="1"/>
  <c r="CJ1033" i="1"/>
  <c r="CK1033" i="1"/>
  <c r="CL1033" i="1"/>
  <c r="CM1033" i="1"/>
  <c r="CN1033" i="1"/>
  <c r="BN1034" i="1"/>
  <c r="BO1034" i="1"/>
  <c r="BP1034" i="1"/>
  <c r="BQ1034" i="1"/>
  <c r="BR1034" i="1"/>
  <c r="BS1034" i="1"/>
  <c r="BT1034" i="1"/>
  <c r="BU1034" i="1"/>
  <c r="BV1034" i="1"/>
  <c r="BW1034" i="1"/>
  <c r="BX1034" i="1"/>
  <c r="BY1034" i="1"/>
  <c r="BZ1034" i="1"/>
  <c r="CA1034" i="1"/>
  <c r="CB1034" i="1"/>
  <c r="CC1034" i="1"/>
  <c r="CD1034" i="1"/>
  <c r="CE1034" i="1"/>
  <c r="CF1034" i="1"/>
  <c r="CG1034" i="1"/>
  <c r="CH1034" i="1"/>
  <c r="CI1034" i="1"/>
  <c r="CJ1034" i="1"/>
  <c r="CK1034" i="1"/>
  <c r="CL1034" i="1"/>
  <c r="CM1034" i="1"/>
  <c r="CN1034" i="1"/>
  <c r="BN1035" i="1"/>
  <c r="BO1035" i="1"/>
  <c r="BP1035" i="1"/>
  <c r="BQ1035" i="1"/>
  <c r="BR1035" i="1"/>
  <c r="BS1035" i="1"/>
  <c r="BT1035" i="1"/>
  <c r="BU1035" i="1"/>
  <c r="BV1035" i="1"/>
  <c r="BW1035" i="1"/>
  <c r="BX1035" i="1"/>
  <c r="BY1035" i="1"/>
  <c r="BZ1035" i="1"/>
  <c r="CA1035" i="1"/>
  <c r="CB1035" i="1"/>
  <c r="CC1035" i="1"/>
  <c r="CD1035" i="1"/>
  <c r="CE1035" i="1"/>
  <c r="CF1035" i="1"/>
  <c r="CG1035" i="1"/>
  <c r="CH1035" i="1"/>
  <c r="CI1035" i="1"/>
  <c r="CJ1035" i="1"/>
  <c r="CK1035" i="1"/>
  <c r="CL1035" i="1"/>
  <c r="CM1035" i="1"/>
  <c r="CN1035" i="1"/>
  <c r="BN1036" i="1"/>
  <c r="BO1036" i="1"/>
  <c r="BP1036" i="1"/>
  <c r="BQ1036" i="1"/>
  <c r="BR1036" i="1"/>
  <c r="BS1036" i="1"/>
  <c r="BT1036" i="1"/>
  <c r="BU1036" i="1"/>
  <c r="BV1036" i="1"/>
  <c r="BW1036" i="1"/>
  <c r="BX1036" i="1"/>
  <c r="BY1036" i="1"/>
  <c r="BZ1036" i="1"/>
  <c r="CA1036" i="1"/>
  <c r="CB1036" i="1"/>
  <c r="CC1036" i="1"/>
  <c r="CD1036" i="1"/>
  <c r="CE1036" i="1"/>
  <c r="CF1036" i="1"/>
  <c r="CG1036" i="1"/>
  <c r="CH1036" i="1"/>
  <c r="CI1036" i="1"/>
  <c r="CJ1036" i="1"/>
  <c r="CK1036" i="1"/>
  <c r="CL1036" i="1"/>
  <c r="CM1036" i="1"/>
  <c r="CN1036" i="1"/>
  <c r="BN1037" i="1"/>
  <c r="BO1037" i="1"/>
  <c r="BP1037" i="1"/>
  <c r="BQ1037" i="1"/>
  <c r="BR1037" i="1"/>
  <c r="BS1037" i="1"/>
  <c r="BT1037" i="1"/>
  <c r="BU1037" i="1"/>
  <c r="BV1037" i="1"/>
  <c r="BW1037" i="1"/>
  <c r="BX1037" i="1"/>
  <c r="BY1037" i="1"/>
  <c r="BZ1037" i="1"/>
  <c r="CA1037" i="1"/>
  <c r="CB1037" i="1"/>
  <c r="CC1037" i="1"/>
  <c r="CD1037" i="1"/>
  <c r="CE1037" i="1"/>
  <c r="CF1037" i="1"/>
  <c r="CG1037" i="1"/>
  <c r="CH1037" i="1"/>
  <c r="CI1037" i="1"/>
  <c r="CJ1037" i="1"/>
  <c r="CK1037" i="1"/>
  <c r="CL1037" i="1"/>
  <c r="CM1037" i="1"/>
  <c r="CN1037" i="1"/>
  <c r="BN1038" i="1"/>
  <c r="BO1038" i="1"/>
  <c r="BP1038" i="1"/>
  <c r="BQ1038" i="1"/>
  <c r="BR1038" i="1"/>
  <c r="BS1038" i="1"/>
  <c r="BT1038" i="1"/>
  <c r="BU1038" i="1"/>
  <c r="BV1038" i="1"/>
  <c r="BW1038" i="1"/>
  <c r="BX1038" i="1"/>
  <c r="BY1038" i="1"/>
  <c r="BZ1038" i="1"/>
  <c r="CA1038" i="1"/>
  <c r="CB1038" i="1"/>
  <c r="CC1038" i="1"/>
  <c r="CD1038" i="1"/>
  <c r="CE1038" i="1"/>
  <c r="CF1038" i="1"/>
  <c r="CG1038" i="1"/>
  <c r="CH1038" i="1"/>
  <c r="CI1038" i="1"/>
  <c r="CJ1038" i="1"/>
  <c r="CK1038" i="1"/>
  <c r="CL1038" i="1"/>
  <c r="CM1038" i="1"/>
  <c r="CN1038" i="1"/>
  <c r="BN1039" i="1"/>
  <c r="BO1039" i="1"/>
  <c r="BP1039" i="1"/>
  <c r="BQ1039" i="1"/>
  <c r="BR1039" i="1"/>
  <c r="BS1039" i="1"/>
  <c r="BT1039" i="1"/>
  <c r="BU1039" i="1"/>
  <c r="BV1039" i="1"/>
  <c r="BW1039" i="1"/>
  <c r="BX1039" i="1"/>
  <c r="BY1039" i="1"/>
  <c r="BZ1039" i="1"/>
  <c r="CA1039" i="1"/>
  <c r="CB1039" i="1"/>
  <c r="CC1039" i="1"/>
  <c r="CD1039" i="1"/>
  <c r="CE1039" i="1"/>
  <c r="CF1039" i="1"/>
  <c r="CG1039" i="1"/>
  <c r="CH1039" i="1"/>
  <c r="CI1039" i="1"/>
  <c r="CJ1039" i="1"/>
  <c r="CK1039" i="1"/>
  <c r="CL1039" i="1"/>
  <c r="CM1039" i="1"/>
  <c r="CN1039" i="1"/>
  <c r="BN1040" i="1"/>
  <c r="BO1040" i="1"/>
  <c r="BP1040" i="1"/>
  <c r="BQ1040" i="1"/>
  <c r="BR1040" i="1"/>
  <c r="BS1040" i="1"/>
  <c r="BT1040" i="1"/>
  <c r="BU1040" i="1"/>
  <c r="BV1040" i="1"/>
  <c r="BW1040" i="1"/>
  <c r="BX1040" i="1"/>
  <c r="BY1040" i="1"/>
  <c r="BZ1040" i="1"/>
  <c r="CA1040" i="1"/>
  <c r="CB1040" i="1"/>
  <c r="CC1040" i="1"/>
  <c r="CD1040" i="1"/>
  <c r="CE1040" i="1"/>
  <c r="CF1040" i="1"/>
  <c r="CG1040" i="1"/>
  <c r="CH1040" i="1"/>
  <c r="CI1040" i="1"/>
  <c r="CJ1040" i="1"/>
  <c r="CK1040" i="1"/>
  <c r="CL1040" i="1"/>
  <c r="CM1040" i="1"/>
  <c r="CN1040" i="1"/>
  <c r="BN1041" i="1"/>
  <c r="BO1041" i="1"/>
  <c r="BP1041" i="1"/>
  <c r="BQ1041" i="1"/>
  <c r="BR1041" i="1"/>
  <c r="BS1041" i="1"/>
  <c r="BT1041" i="1"/>
  <c r="BU1041" i="1"/>
  <c r="BV1041" i="1"/>
  <c r="BW1041" i="1"/>
  <c r="BX1041" i="1"/>
  <c r="BY1041" i="1"/>
  <c r="BZ1041" i="1"/>
  <c r="CA1041" i="1"/>
  <c r="CB1041" i="1"/>
  <c r="CC1041" i="1"/>
  <c r="CD1041" i="1"/>
  <c r="CE1041" i="1"/>
  <c r="CF1041" i="1"/>
  <c r="CG1041" i="1"/>
  <c r="CH1041" i="1"/>
  <c r="CI1041" i="1"/>
  <c r="CJ1041" i="1"/>
  <c r="CK1041" i="1"/>
  <c r="CL1041" i="1"/>
  <c r="CM1041" i="1"/>
  <c r="CN1041" i="1"/>
  <c r="BN1042" i="1"/>
  <c r="BO1042" i="1"/>
  <c r="BP1042" i="1"/>
  <c r="BQ1042" i="1"/>
  <c r="BR1042" i="1"/>
  <c r="BS1042" i="1"/>
  <c r="BT1042" i="1"/>
  <c r="BU1042" i="1"/>
  <c r="BV1042" i="1"/>
  <c r="BW1042" i="1"/>
  <c r="BX1042" i="1"/>
  <c r="BY1042" i="1"/>
  <c r="BZ1042" i="1"/>
  <c r="CA1042" i="1"/>
  <c r="CB1042" i="1"/>
  <c r="CC1042" i="1"/>
  <c r="CD1042" i="1"/>
  <c r="CE1042" i="1"/>
  <c r="CF1042" i="1"/>
  <c r="CG1042" i="1"/>
  <c r="CH1042" i="1"/>
  <c r="CI1042" i="1"/>
  <c r="CJ1042" i="1"/>
  <c r="CK1042" i="1"/>
  <c r="CL1042" i="1"/>
  <c r="CM1042" i="1"/>
  <c r="CN1042" i="1"/>
  <c r="BN1043" i="1"/>
  <c r="BO1043" i="1"/>
  <c r="BP1043" i="1"/>
  <c r="BQ1043" i="1"/>
  <c r="BR1043" i="1"/>
  <c r="BS1043" i="1"/>
  <c r="BT1043" i="1"/>
  <c r="BU1043" i="1"/>
  <c r="BV1043" i="1"/>
  <c r="BW1043" i="1"/>
  <c r="BX1043" i="1"/>
  <c r="BY1043" i="1"/>
  <c r="BZ1043" i="1"/>
  <c r="CA1043" i="1"/>
  <c r="CB1043" i="1"/>
  <c r="CC1043" i="1"/>
  <c r="CD1043" i="1"/>
  <c r="CE1043" i="1"/>
  <c r="CF1043" i="1"/>
  <c r="CG1043" i="1"/>
  <c r="CH1043" i="1"/>
  <c r="CI1043" i="1"/>
  <c r="CJ1043" i="1"/>
  <c r="CK1043" i="1"/>
  <c r="CL1043" i="1"/>
  <c r="CM1043" i="1"/>
  <c r="CN1043" i="1"/>
  <c r="BN1044" i="1"/>
  <c r="BO1044" i="1"/>
  <c r="BP1044" i="1"/>
  <c r="BQ1044" i="1"/>
  <c r="BR1044" i="1"/>
  <c r="BS1044" i="1"/>
  <c r="BT1044" i="1"/>
  <c r="BU1044" i="1"/>
  <c r="BV1044" i="1"/>
  <c r="BW1044" i="1"/>
  <c r="BX1044" i="1"/>
  <c r="BY1044" i="1"/>
  <c r="BZ1044" i="1"/>
  <c r="CA1044" i="1"/>
  <c r="CB1044" i="1"/>
  <c r="CC1044" i="1"/>
  <c r="CD1044" i="1"/>
  <c r="CE1044" i="1"/>
  <c r="CF1044" i="1"/>
  <c r="CG1044" i="1"/>
  <c r="CH1044" i="1"/>
  <c r="CI1044" i="1"/>
  <c r="CJ1044" i="1"/>
  <c r="CK1044" i="1"/>
  <c r="CL1044" i="1"/>
  <c r="CM1044" i="1"/>
  <c r="CN1044" i="1"/>
  <c r="BN1045" i="1"/>
  <c r="BO1045" i="1"/>
  <c r="BP1045" i="1"/>
  <c r="BQ1045" i="1"/>
  <c r="BR1045" i="1"/>
  <c r="BS1045" i="1"/>
  <c r="BT1045" i="1"/>
  <c r="BU1045" i="1"/>
  <c r="BV1045" i="1"/>
  <c r="BW1045" i="1"/>
  <c r="BX1045" i="1"/>
  <c r="BY1045" i="1"/>
  <c r="BZ1045" i="1"/>
  <c r="CA1045" i="1"/>
  <c r="CB1045" i="1"/>
  <c r="CC1045" i="1"/>
  <c r="CD1045" i="1"/>
  <c r="CE1045" i="1"/>
  <c r="CF1045" i="1"/>
  <c r="CG1045" i="1"/>
  <c r="CH1045" i="1"/>
  <c r="CI1045" i="1"/>
  <c r="CJ1045" i="1"/>
  <c r="CK1045" i="1"/>
  <c r="CL1045" i="1"/>
  <c r="CM1045" i="1"/>
  <c r="CN1045" i="1"/>
  <c r="BN1046" i="1"/>
  <c r="BO1046" i="1"/>
  <c r="BP1046" i="1"/>
  <c r="BQ1046" i="1"/>
  <c r="BR1046" i="1"/>
  <c r="BS1046" i="1"/>
  <c r="BT1046" i="1"/>
  <c r="BU1046" i="1"/>
  <c r="BV1046" i="1"/>
  <c r="BW1046" i="1"/>
  <c r="BX1046" i="1"/>
  <c r="BY1046" i="1"/>
  <c r="BZ1046" i="1"/>
  <c r="CA1046" i="1"/>
  <c r="CB1046" i="1"/>
  <c r="CC1046" i="1"/>
  <c r="CD1046" i="1"/>
  <c r="CE1046" i="1"/>
  <c r="CF1046" i="1"/>
  <c r="CG1046" i="1"/>
  <c r="CH1046" i="1"/>
  <c r="CI1046" i="1"/>
  <c r="CJ1046" i="1"/>
  <c r="CK1046" i="1"/>
  <c r="CL1046" i="1"/>
  <c r="CM1046" i="1"/>
  <c r="CN1046" i="1"/>
  <c r="BN1047" i="1"/>
  <c r="BO1047" i="1"/>
  <c r="BP1047" i="1"/>
  <c r="BQ1047" i="1"/>
  <c r="BR1047" i="1"/>
  <c r="BS1047" i="1"/>
  <c r="BT1047" i="1"/>
  <c r="BU1047" i="1"/>
  <c r="BV1047" i="1"/>
  <c r="BW1047" i="1"/>
  <c r="BX1047" i="1"/>
  <c r="BY1047" i="1"/>
  <c r="BZ1047" i="1"/>
  <c r="CA1047" i="1"/>
  <c r="CB1047" i="1"/>
  <c r="CC1047" i="1"/>
  <c r="CD1047" i="1"/>
  <c r="CE1047" i="1"/>
  <c r="CF1047" i="1"/>
  <c r="CG1047" i="1"/>
  <c r="CH1047" i="1"/>
  <c r="CI1047" i="1"/>
  <c r="CJ1047" i="1"/>
  <c r="CK1047" i="1"/>
  <c r="CL1047" i="1"/>
  <c r="CM1047" i="1"/>
  <c r="CN1047" i="1"/>
  <c r="BN1048" i="1"/>
  <c r="BO1048" i="1"/>
  <c r="BP1048" i="1"/>
  <c r="BQ1048" i="1"/>
  <c r="BR1048" i="1"/>
  <c r="BS1048" i="1"/>
  <c r="BT1048" i="1"/>
  <c r="BU1048" i="1"/>
  <c r="BV1048" i="1"/>
  <c r="BW1048" i="1"/>
  <c r="BX1048" i="1"/>
  <c r="BY1048" i="1"/>
  <c r="BZ1048" i="1"/>
  <c r="CA1048" i="1"/>
  <c r="CB1048" i="1"/>
  <c r="CC1048" i="1"/>
  <c r="CD1048" i="1"/>
  <c r="CE1048" i="1"/>
  <c r="CF1048" i="1"/>
  <c r="CG1048" i="1"/>
  <c r="CH1048" i="1"/>
  <c r="CI1048" i="1"/>
  <c r="CJ1048" i="1"/>
  <c r="CK1048" i="1"/>
  <c r="CL1048" i="1"/>
  <c r="CM1048" i="1"/>
  <c r="CN1048" i="1"/>
  <c r="BN1049" i="1"/>
  <c r="BO1049" i="1"/>
  <c r="BP1049" i="1"/>
  <c r="BQ1049" i="1"/>
  <c r="BR1049" i="1"/>
  <c r="BS1049" i="1"/>
  <c r="BT1049" i="1"/>
  <c r="BU1049" i="1"/>
  <c r="BV1049" i="1"/>
  <c r="BW1049" i="1"/>
  <c r="BX1049" i="1"/>
  <c r="BY1049" i="1"/>
  <c r="BZ1049" i="1"/>
  <c r="CA1049" i="1"/>
  <c r="CB1049" i="1"/>
  <c r="CC1049" i="1"/>
  <c r="CD1049" i="1"/>
  <c r="CE1049" i="1"/>
  <c r="CF1049" i="1"/>
  <c r="CG1049" i="1"/>
  <c r="CH1049" i="1"/>
  <c r="CI1049" i="1"/>
  <c r="CJ1049" i="1"/>
  <c r="CK1049" i="1"/>
  <c r="CL1049" i="1"/>
  <c r="CM1049" i="1"/>
  <c r="CN1049" i="1"/>
  <c r="BN1050" i="1"/>
  <c r="BO1050" i="1"/>
  <c r="BP1050" i="1"/>
  <c r="BQ1050" i="1"/>
  <c r="BR1050" i="1"/>
  <c r="BS1050" i="1"/>
  <c r="BT1050" i="1"/>
  <c r="BU1050" i="1"/>
  <c r="BV1050" i="1"/>
  <c r="BW1050" i="1"/>
  <c r="BX1050" i="1"/>
  <c r="BY1050" i="1"/>
  <c r="BZ1050" i="1"/>
  <c r="CA1050" i="1"/>
  <c r="CB1050" i="1"/>
  <c r="CC1050" i="1"/>
  <c r="CD1050" i="1"/>
  <c r="CE1050" i="1"/>
  <c r="CF1050" i="1"/>
  <c r="CG1050" i="1"/>
  <c r="CH1050" i="1"/>
  <c r="CI1050" i="1"/>
  <c r="CJ1050" i="1"/>
  <c r="CK1050" i="1"/>
  <c r="CL1050" i="1"/>
  <c r="CM1050" i="1"/>
  <c r="CN1050" i="1"/>
  <c r="BN1051" i="1"/>
  <c r="BO1051" i="1"/>
  <c r="BP1051" i="1"/>
  <c r="BQ1051" i="1"/>
  <c r="BR1051" i="1"/>
  <c r="BS1051" i="1"/>
  <c r="BT1051" i="1"/>
  <c r="BU1051" i="1"/>
  <c r="BV1051" i="1"/>
  <c r="BW1051" i="1"/>
  <c r="BX1051" i="1"/>
  <c r="BY1051" i="1"/>
  <c r="BZ1051" i="1"/>
  <c r="CA1051" i="1"/>
  <c r="CB1051" i="1"/>
  <c r="CC1051" i="1"/>
  <c r="CD1051" i="1"/>
  <c r="CE1051" i="1"/>
  <c r="CF1051" i="1"/>
  <c r="CG1051" i="1"/>
  <c r="CH1051" i="1"/>
  <c r="CI1051" i="1"/>
  <c r="CJ1051" i="1"/>
  <c r="CK1051" i="1"/>
  <c r="CL1051" i="1"/>
  <c r="CM1051" i="1"/>
  <c r="CN1051" i="1"/>
  <c r="BN1052" i="1"/>
  <c r="BO1052" i="1"/>
  <c r="BP1052" i="1"/>
  <c r="BQ1052" i="1"/>
  <c r="BR1052" i="1"/>
  <c r="BS1052" i="1"/>
  <c r="BT1052" i="1"/>
  <c r="BU1052" i="1"/>
  <c r="BV1052" i="1"/>
  <c r="BW1052" i="1"/>
  <c r="BX1052" i="1"/>
  <c r="BY1052" i="1"/>
  <c r="BZ1052" i="1"/>
  <c r="CA1052" i="1"/>
  <c r="CB1052" i="1"/>
  <c r="CC1052" i="1"/>
  <c r="CD1052" i="1"/>
  <c r="CE1052" i="1"/>
  <c r="CF1052" i="1"/>
  <c r="CG1052" i="1"/>
  <c r="CH1052" i="1"/>
  <c r="CI1052" i="1"/>
  <c r="CJ1052" i="1"/>
  <c r="CK1052" i="1"/>
  <c r="CL1052" i="1"/>
  <c r="CM1052" i="1"/>
  <c r="CN1052" i="1"/>
  <c r="BN1053" i="1"/>
  <c r="BO1053" i="1"/>
  <c r="BP1053" i="1"/>
  <c r="BQ1053" i="1"/>
  <c r="BR1053" i="1"/>
  <c r="BS1053" i="1"/>
  <c r="BT1053" i="1"/>
  <c r="BU1053" i="1"/>
  <c r="BV1053" i="1"/>
  <c r="BW1053" i="1"/>
  <c r="BX1053" i="1"/>
  <c r="BY1053" i="1"/>
  <c r="BZ1053" i="1"/>
  <c r="CA1053" i="1"/>
  <c r="CB1053" i="1"/>
  <c r="CC1053" i="1"/>
  <c r="CD1053" i="1"/>
  <c r="CE1053" i="1"/>
  <c r="CF1053" i="1"/>
  <c r="CG1053" i="1"/>
  <c r="CH1053" i="1"/>
  <c r="CI1053" i="1"/>
  <c r="CJ1053" i="1"/>
  <c r="CK1053" i="1"/>
  <c r="CL1053" i="1"/>
  <c r="CM1053" i="1"/>
  <c r="CN1053" i="1"/>
  <c r="BN1054" i="1"/>
  <c r="BO1054" i="1"/>
  <c r="BP1054" i="1"/>
  <c r="BQ1054" i="1"/>
  <c r="BR1054" i="1"/>
  <c r="BS1054" i="1"/>
  <c r="BT1054" i="1"/>
  <c r="BU1054" i="1"/>
  <c r="BV1054" i="1"/>
  <c r="BW1054" i="1"/>
  <c r="BX1054" i="1"/>
  <c r="BY1054" i="1"/>
  <c r="BZ1054" i="1"/>
  <c r="CA1054" i="1"/>
  <c r="CB1054" i="1"/>
  <c r="CC1054" i="1"/>
  <c r="CD1054" i="1"/>
  <c r="CE1054" i="1"/>
  <c r="CF1054" i="1"/>
  <c r="CG1054" i="1"/>
  <c r="CH1054" i="1"/>
  <c r="CI1054" i="1"/>
  <c r="CJ1054" i="1"/>
  <c r="CK1054" i="1"/>
  <c r="CL1054" i="1"/>
  <c r="CM1054" i="1"/>
  <c r="CN1054" i="1"/>
  <c r="BN1055" i="1"/>
  <c r="BO1055" i="1"/>
  <c r="BP1055" i="1"/>
  <c r="BQ1055" i="1"/>
  <c r="BR1055" i="1"/>
  <c r="BS1055" i="1"/>
  <c r="BT1055" i="1"/>
  <c r="BU1055" i="1"/>
  <c r="BV1055" i="1"/>
  <c r="BW1055" i="1"/>
  <c r="BX1055" i="1"/>
  <c r="BY1055" i="1"/>
  <c r="BZ1055" i="1"/>
  <c r="CA1055" i="1"/>
  <c r="CB1055" i="1"/>
  <c r="CC1055" i="1"/>
  <c r="CD1055" i="1"/>
  <c r="CE1055" i="1"/>
  <c r="CF1055" i="1"/>
  <c r="CG1055" i="1"/>
  <c r="CH1055" i="1"/>
  <c r="CI1055" i="1"/>
  <c r="CJ1055" i="1"/>
  <c r="CK1055" i="1"/>
  <c r="CL1055" i="1"/>
  <c r="CM1055" i="1"/>
  <c r="CN1055" i="1"/>
  <c r="BN1056" i="1"/>
  <c r="BO1056" i="1"/>
  <c r="BP1056" i="1"/>
  <c r="BQ1056" i="1"/>
  <c r="BR1056" i="1"/>
  <c r="BS1056" i="1"/>
  <c r="BT1056" i="1"/>
  <c r="BU1056" i="1"/>
  <c r="BV1056" i="1"/>
  <c r="BW1056" i="1"/>
  <c r="BX1056" i="1"/>
  <c r="BY1056" i="1"/>
  <c r="BZ1056" i="1"/>
  <c r="CA1056" i="1"/>
  <c r="CB1056" i="1"/>
  <c r="CC1056" i="1"/>
  <c r="CD1056" i="1"/>
  <c r="CE1056" i="1"/>
  <c r="CF1056" i="1"/>
  <c r="CG1056" i="1"/>
  <c r="CH1056" i="1"/>
  <c r="CI1056" i="1"/>
  <c r="CJ1056" i="1"/>
  <c r="CK1056" i="1"/>
  <c r="CL1056" i="1"/>
  <c r="CM1056" i="1"/>
  <c r="CN1056" i="1"/>
  <c r="BN1057" i="1"/>
  <c r="BO1057" i="1"/>
  <c r="BP1057" i="1"/>
  <c r="BQ1057" i="1"/>
  <c r="BR1057" i="1"/>
  <c r="BS1057" i="1"/>
  <c r="BT1057" i="1"/>
  <c r="BU1057" i="1"/>
  <c r="BV1057" i="1"/>
  <c r="BW1057" i="1"/>
  <c r="BX1057" i="1"/>
  <c r="BY1057" i="1"/>
  <c r="BZ1057" i="1"/>
  <c r="CA1057" i="1"/>
  <c r="CB1057" i="1"/>
  <c r="CC1057" i="1"/>
  <c r="CD1057" i="1"/>
  <c r="CE1057" i="1"/>
  <c r="CF1057" i="1"/>
  <c r="CG1057" i="1"/>
  <c r="CH1057" i="1"/>
  <c r="CI1057" i="1"/>
  <c r="CJ1057" i="1"/>
  <c r="CK1057" i="1"/>
  <c r="CL1057" i="1"/>
  <c r="CM1057" i="1"/>
  <c r="CN1057" i="1"/>
  <c r="BN1058" i="1"/>
  <c r="BO1058" i="1"/>
  <c r="BP1058" i="1"/>
  <c r="BQ1058" i="1"/>
  <c r="BR1058" i="1"/>
  <c r="BS1058" i="1"/>
  <c r="BT1058" i="1"/>
  <c r="BU1058" i="1"/>
  <c r="BV1058" i="1"/>
  <c r="BW1058" i="1"/>
  <c r="BX1058" i="1"/>
  <c r="BY1058" i="1"/>
  <c r="BZ1058" i="1"/>
  <c r="CA1058" i="1"/>
  <c r="CB1058" i="1"/>
  <c r="CC1058" i="1"/>
  <c r="CD1058" i="1"/>
  <c r="CE1058" i="1"/>
  <c r="CF1058" i="1"/>
  <c r="CG1058" i="1"/>
  <c r="CH1058" i="1"/>
  <c r="CI1058" i="1"/>
  <c r="CJ1058" i="1"/>
  <c r="CK1058" i="1"/>
  <c r="CL1058" i="1"/>
  <c r="CM1058" i="1"/>
  <c r="CN1058" i="1"/>
  <c r="BN1059" i="1"/>
  <c r="BO1059" i="1"/>
  <c r="BP1059" i="1"/>
  <c r="BQ1059" i="1"/>
  <c r="BR1059" i="1"/>
  <c r="BS1059" i="1"/>
  <c r="BT1059" i="1"/>
  <c r="BU1059" i="1"/>
  <c r="BV1059" i="1"/>
  <c r="BW1059" i="1"/>
  <c r="BX1059" i="1"/>
  <c r="BY1059" i="1"/>
  <c r="BZ1059" i="1"/>
  <c r="CA1059" i="1"/>
  <c r="CB1059" i="1"/>
  <c r="CC1059" i="1"/>
  <c r="CD1059" i="1"/>
  <c r="CE1059" i="1"/>
  <c r="CF1059" i="1"/>
  <c r="CG1059" i="1"/>
  <c r="CH1059" i="1"/>
  <c r="CI1059" i="1"/>
  <c r="CJ1059" i="1"/>
  <c r="CK1059" i="1"/>
  <c r="CL1059" i="1"/>
  <c r="CM1059" i="1"/>
  <c r="CN1059" i="1"/>
  <c r="BN1060" i="1"/>
  <c r="BO1060" i="1"/>
  <c r="BP1060" i="1"/>
  <c r="BQ1060" i="1"/>
  <c r="BR1060" i="1"/>
  <c r="BS1060" i="1"/>
  <c r="BT1060" i="1"/>
  <c r="BU1060" i="1"/>
  <c r="BV1060" i="1"/>
  <c r="BW1060" i="1"/>
  <c r="BX1060" i="1"/>
  <c r="BY1060" i="1"/>
  <c r="BZ1060" i="1"/>
  <c r="CA1060" i="1"/>
  <c r="CB1060" i="1"/>
  <c r="CC1060" i="1"/>
  <c r="CD1060" i="1"/>
  <c r="CE1060" i="1"/>
  <c r="CF1060" i="1"/>
  <c r="CG1060" i="1"/>
  <c r="CH1060" i="1"/>
  <c r="CI1060" i="1"/>
  <c r="CJ1060" i="1"/>
  <c r="CK1060" i="1"/>
  <c r="CL1060" i="1"/>
  <c r="CM1060" i="1"/>
  <c r="CN1060" i="1"/>
  <c r="BN1061" i="1"/>
  <c r="BO1061" i="1"/>
  <c r="BP1061" i="1"/>
  <c r="BQ1061" i="1"/>
  <c r="BR1061" i="1"/>
  <c r="BS1061" i="1"/>
  <c r="BT1061" i="1"/>
  <c r="BU1061" i="1"/>
  <c r="BV1061" i="1"/>
  <c r="BW1061" i="1"/>
  <c r="BX1061" i="1"/>
  <c r="BY1061" i="1"/>
  <c r="BZ1061" i="1"/>
  <c r="CA1061" i="1"/>
  <c r="CB1061" i="1"/>
  <c r="CC1061" i="1"/>
  <c r="CD1061" i="1"/>
  <c r="CE1061" i="1"/>
  <c r="CF1061" i="1"/>
  <c r="CG1061" i="1"/>
  <c r="CH1061" i="1"/>
  <c r="CI1061" i="1"/>
  <c r="CJ1061" i="1"/>
  <c r="CK1061" i="1"/>
  <c r="CL1061" i="1"/>
  <c r="CM1061" i="1"/>
  <c r="CN1061" i="1"/>
  <c r="BN1062" i="1"/>
  <c r="BO1062" i="1"/>
  <c r="BP1062" i="1"/>
  <c r="BQ1062" i="1"/>
  <c r="BR1062" i="1"/>
  <c r="BS1062" i="1"/>
  <c r="BT1062" i="1"/>
  <c r="BU1062" i="1"/>
  <c r="BV1062" i="1"/>
  <c r="BW1062" i="1"/>
  <c r="BX1062" i="1"/>
  <c r="BY1062" i="1"/>
  <c r="BZ1062" i="1"/>
  <c r="CA1062" i="1"/>
  <c r="CB1062" i="1"/>
  <c r="CC1062" i="1"/>
  <c r="CD1062" i="1"/>
  <c r="CE1062" i="1"/>
  <c r="CF1062" i="1"/>
  <c r="CG1062" i="1"/>
  <c r="CH1062" i="1"/>
  <c r="CI1062" i="1"/>
  <c r="CJ1062" i="1"/>
  <c r="CK1062" i="1"/>
  <c r="CL1062" i="1"/>
  <c r="CM1062" i="1"/>
  <c r="CN1062" i="1"/>
  <c r="BN1063" i="1"/>
  <c r="BO1063" i="1"/>
  <c r="BP1063" i="1"/>
  <c r="BQ1063" i="1"/>
  <c r="BR1063" i="1"/>
  <c r="BS1063" i="1"/>
  <c r="BT1063" i="1"/>
  <c r="BU1063" i="1"/>
  <c r="BV1063" i="1"/>
  <c r="BW1063" i="1"/>
  <c r="BX1063" i="1"/>
  <c r="BY1063" i="1"/>
  <c r="BZ1063" i="1"/>
  <c r="CA1063" i="1"/>
  <c r="CB1063" i="1"/>
  <c r="CC1063" i="1"/>
  <c r="CD1063" i="1"/>
  <c r="CE1063" i="1"/>
  <c r="CF1063" i="1"/>
  <c r="CG1063" i="1"/>
  <c r="CH1063" i="1"/>
  <c r="CI1063" i="1"/>
  <c r="CJ1063" i="1"/>
  <c r="CK1063" i="1"/>
  <c r="CL1063" i="1"/>
  <c r="CM1063" i="1"/>
  <c r="CN1063" i="1"/>
  <c r="BN1064" i="1"/>
  <c r="BO1064" i="1"/>
  <c r="BP1064" i="1"/>
  <c r="BQ1064" i="1"/>
  <c r="BR1064" i="1"/>
  <c r="BS1064" i="1"/>
  <c r="BT1064" i="1"/>
  <c r="BU1064" i="1"/>
  <c r="BV1064" i="1"/>
  <c r="BW1064" i="1"/>
  <c r="BX1064" i="1"/>
  <c r="BY1064" i="1"/>
  <c r="BZ1064" i="1"/>
  <c r="CA1064" i="1"/>
  <c r="CB1064" i="1"/>
  <c r="CC1064" i="1"/>
  <c r="CD1064" i="1"/>
  <c r="CE1064" i="1"/>
  <c r="CF1064" i="1"/>
  <c r="CG1064" i="1"/>
  <c r="CH1064" i="1"/>
  <c r="CI1064" i="1"/>
  <c r="CJ1064" i="1"/>
  <c r="CK1064" i="1"/>
  <c r="CL1064" i="1"/>
  <c r="CM1064" i="1"/>
  <c r="CN1064" i="1"/>
  <c r="BN1065" i="1"/>
  <c r="BO1065" i="1"/>
  <c r="BP1065" i="1"/>
  <c r="BQ1065" i="1"/>
  <c r="BR1065" i="1"/>
  <c r="BS1065" i="1"/>
  <c r="BT1065" i="1"/>
  <c r="BU1065" i="1"/>
  <c r="BV1065" i="1"/>
  <c r="BW1065" i="1"/>
  <c r="BX1065" i="1"/>
  <c r="BY1065" i="1"/>
  <c r="BZ1065" i="1"/>
  <c r="CA1065" i="1"/>
  <c r="CB1065" i="1"/>
  <c r="CC1065" i="1"/>
  <c r="CD1065" i="1"/>
  <c r="CE1065" i="1"/>
  <c r="CF1065" i="1"/>
  <c r="CG1065" i="1"/>
  <c r="CH1065" i="1"/>
  <c r="CI1065" i="1"/>
  <c r="CJ1065" i="1"/>
  <c r="CK1065" i="1"/>
  <c r="CL1065" i="1"/>
  <c r="CM1065" i="1"/>
  <c r="CN1065" i="1"/>
  <c r="BN1066" i="1"/>
  <c r="BO1066" i="1"/>
  <c r="BP1066" i="1"/>
  <c r="BQ1066" i="1"/>
  <c r="BR1066" i="1"/>
  <c r="BS1066" i="1"/>
  <c r="BT1066" i="1"/>
  <c r="BU1066" i="1"/>
  <c r="BV1066" i="1"/>
  <c r="BW1066" i="1"/>
  <c r="BX1066" i="1"/>
  <c r="BY1066" i="1"/>
  <c r="BZ1066" i="1"/>
  <c r="CA1066" i="1"/>
  <c r="CB1066" i="1"/>
  <c r="CC1066" i="1"/>
  <c r="CD1066" i="1"/>
  <c r="CE1066" i="1"/>
  <c r="CF1066" i="1"/>
  <c r="CG1066" i="1"/>
  <c r="CH1066" i="1"/>
  <c r="CI1066" i="1"/>
  <c r="CJ1066" i="1"/>
  <c r="CK1066" i="1"/>
  <c r="CL1066" i="1"/>
  <c r="CM1066" i="1"/>
  <c r="CN1066" i="1"/>
  <c r="BN1067" i="1"/>
  <c r="BO1067" i="1"/>
  <c r="BP1067" i="1"/>
  <c r="BQ1067" i="1"/>
  <c r="BR1067" i="1"/>
  <c r="BS1067" i="1"/>
  <c r="BT1067" i="1"/>
  <c r="BU1067" i="1"/>
  <c r="BV1067" i="1"/>
  <c r="BW1067" i="1"/>
  <c r="BX1067" i="1"/>
  <c r="BY1067" i="1"/>
  <c r="BZ1067" i="1"/>
  <c r="CA1067" i="1"/>
  <c r="CB1067" i="1"/>
  <c r="CC1067" i="1"/>
  <c r="CD1067" i="1"/>
  <c r="CE1067" i="1"/>
  <c r="CF1067" i="1"/>
  <c r="CG1067" i="1"/>
  <c r="CH1067" i="1"/>
  <c r="CI1067" i="1"/>
  <c r="CJ1067" i="1"/>
  <c r="CK1067" i="1"/>
  <c r="CL1067" i="1"/>
  <c r="CM1067" i="1"/>
  <c r="CN1067" i="1"/>
  <c r="BN1068" i="1"/>
  <c r="BO1068" i="1"/>
  <c r="BP1068" i="1"/>
  <c r="BQ1068" i="1"/>
  <c r="BR1068" i="1"/>
  <c r="BS1068" i="1"/>
  <c r="BT1068" i="1"/>
  <c r="BU1068" i="1"/>
  <c r="BV1068" i="1"/>
  <c r="BW1068" i="1"/>
  <c r="BX1068" i="1"/>
  <c r="BY1068" i="1"/>
  <c r="BZ1068" i="1"/>
  <c r="CA1068" i="1"/>
  <c r="CB1068" i="1"/>
  <c r="CC1068" i="1"/>
  <c r="CD1068" i="1"/>
  <c r="CE1068" i="1"/>
  <c r="CF1068" i="1"/>
  <c r="CG1068" i="1"/>
  <c r="CH1068" i="1"/>
  <c r="CI1068" i="1"/>
  <c r="CJ1068" i="1"/>
  <c r="CK1068" i="1"/>
  <c r="CL1068" i="1"/>
  <c r="CM1068" i="1"/>
  <c r="CN1068" i="1"/>
  <c r="BN1069" i="1"/>
  <c r="BO1069" i="1"/>
  <c r="BP1069" i="1"/>
  <c r="BQ1069" i="1"/>
  <c r="BR1069" i="1"/>
  <c r="BS1069" i="1"/>
  <c r="BT1069" i="1"/>
  <c r="BU1069" i="1"/>
  <c r="BV1069" i="1"/>
  <c r="BW1069" i="1"/>
  <c r="BX1069" i="1"/>
  <c r="BY1069" i="1"/>
  <c r="BZ1069" i="1"/>
  <c r="CA1069" i="1"/>
  <c r="CB1069" i="1"/>
  <c r="CC1069" i="1"/>
  <c r="CD1069" i="1"/>
  <c r="CE1069" i="1"/>
  <c r="CF1069" i="1"/>
  <c r="CG1069" i="1"/>
  <c r="CH1069" i="1"/>
  <c r="CI1069" i="1"/>
  <c r="CJ1069" i="1"/>
  <c r="CK1069" i="1"/>
  <c r="CL1069" i="1"/>
  <c r="CM1069" i="1"/>
  <c r="CN1069" i="1"/>
  <c r="BN1070" i="1"/>
  <c r="BO1070" i="1"/>
  <c r="BP1070" i="1"/>
  <c r="BQ1070" i="1"/>
  <c r="BR1070" i="1"/>
  <c r="BS1070" i="1"/>
  <c r="BT1070" i="1"/>
  <c r="BU1070" i="1"/>
  <c r="BV1070" i="1"/>
  <c r="BW1070" i="1"/>
  <c r="BX1070" i="1"/>
  <c r="BY1070" i="1"/>
  <c r="BZ1070" i="1"/>
  <c r="CA1070" i="1"/>
  <c r="CB1070" i="1"/>
  <c r="CC1070" i="1"/>
  <c r="CD1070" i="1"/>
  <c r="CE1070" i="1"/>
  <c r="CF1070" i="1"/>
  <c r="CG1070" i="1"/>
  <c r="CH1070" i="1"/>
  <c r="CI1070" i="1"/>
  <c r="CJ1070" i="1"/>
  <c r="CK1070" i="1"/>
  <c r="CL1070" i="1"/>
  <c r="CM1070" i="1"/>
  <c r="CN1070" i="1"/>
  <c r="BN1071" i="1"/>
  <c r="BO1071" i="1"/>
  <c r="BP1071" i="1"/>
  <c r="BQ1071" i="1"/>
  <c r="BR1071" i="1"/>
  <c r="BS1071" i="1"/>
  <c r="BT1071" i="1"/>
  <c r="BU1071" i="1"/>
  <c r="BV1071" i="1"/>
  <c r="BW1071" i="1"/>
  <c r="BX1071" i="1"/>
  <c r="BY1071" i="1"/>
  <c r="BZ1071" i="1"/>
  <c r="CA1071" i="1"/>
  <c r="CB1071" i="1"/>
  <c r="CC1071" i="1"/>
  <c r="CD1071" i="1"/>
  <c r="CE1071" i="1"/>
  <c r="CF1071" i="1"/>
  <c r="CG1071" i="1"/>
  <c r="CH1071" i="1"/>
  <c r="CI1071" i="1"/>
  <c r="CJ1071" i="1"/>
  <c r="CK1071" i="1"/>
  <c r="CL1071" i="1"/>
  <c r="CM1071" i="1"/>
  <c r="CN1071" i="1"/>
  <c r="BN1072" i="1"/>
  <c r="BO1072" i="1"/>
  <c r="BP1072" i="1"/>
  <c r="BQ1072" i="1"/>
  <c r="BR1072" i="1"/>
  <c r="BS1072" i="1"/>
  <c r="BT1072" i="1"/>
  <c r="BU1072" i="1"/>
  <c r="BV1072" i="1"/>
  <c r="BW1072" i="1"/>
  <c r="BX1072" i="1"/>
  <c r="BY1072" i="1"/>
  <c r="BZ1072" i="1"/>
  <c r="CA1072" i="1"/>
  <c r="CB1072" i="1"/>
  <c r="CC1072" i="1"/>
  <c r="CD1072" i="1"/>
  <c r="CE1072" i="1"/>
  <c r="CF1072" i="1"/>
  <c r="CG1072" i="1"/>
  <c r="CH1072" i="1"/>
  <c r="CI1072" i="1"/>
  <c r="CJ1072" i="1"/>
  <c r="CK1072" i="1"/>
  <c r="CL1072" i="1"/>
  <c r="CM1072" i="1"/>
  <c r="CN1072" i="1"/>
  <c r="BN1073" i="1"/>
  <c r="BO1073" i="1"/>
  <c r="BP1073" i="1"/>
  <c r="BQ1073" i="1"/>
  <c r="BR1073" i="1"/>
  <c r="BS1073" i="1"/>
  <c r="BT1073" i="1"/>
  <c r="BU1073" i="1"/>
  <c r="BV1073" i="1"/>
  <c r="BW1073" i="1"/>
  <c r="BX1073" i="1"/>
  <c r="BY1073" i="1"/>
  <c r="BZ1073" i="1"/>
  <c r="CA1073" i="1"/>
  <c r="CB1073" i="1"/>
  <c r="CC1073" i="1"/>
  <c r="CD1073" i="1"/>
  <c r="CE1073" i="1"/>
  <c r="CF1073" i="1"/>
  <c r="CG1073" i="1"/>
  <c r="CH1073" i="1"/>
  <c r="CI1073" i="1"/>
  <c r="CJ1073" i="1"/>
  <c r="CK1073" i="1"/>
  <c r="CL1073" i="1"/>
  <c r="CM1073" i="1"/>
  <c r="CN1073" i="1"/>
  <c r="BN1074" i="1"/>
  <c r="BO1074" i="1"/>
  <c r="BP1074" i="1"/>
  <c r="BQ1074" i="1"/>
  <c r="BR1074" i="1"/>
  <c r="BS1074" i="1"/>
  <c r="BT1074" i="1"/>
  <c r="BU1074" i="1"/>
  <c r="BV1074" i="1"/>
  <c r="BW1074" i="1"/>
  <c r="BX1074" i="1"/>
  <c r="BY1074" i="1"/>
  <c r="BZ1074" i="1"/>
  <c r="CA1074" i="1"/>
  <c r="CB1074" i="1"/>
  <c r="CC1074" i="1"/>
  <c r="CD1074" i="1"/>
  <c r="CE1074" i="1"/>
  <c r="CF1074" i="1"/>
  <c r="CG1074" i="1"/>
  <c r="CH1074" i="1"/>
  <c r="CI1074" i="1"/>
  <c r="CJ1074" i="1"/>
  <c r="CK1074" i="1"/>
  <c r="CL1074" i="1"/>
  <c r="CM1074" i="1"/>
  <c r="CN1074" i="1"/>
  <c r="BN1075" i="1"/>
  <c r="BO1075" i="1"/>
  <c r="BP1075" i="1"/>
  <c r="BQ1075" i="1"/>
  <c r="BR1075" i="1"/>
  <c r="BS1075" i="1"/>
  <c r="BT1075" i="1"/>
  <c r="BU1075" i="1"/>
  <c r="BV1075" i="1"/>
  <c r="BW1075" i="1"/>
  <c r="BX1075" i="1"/>
  <c r="BY1075" i="1"/>
  <c r="BZ1075" i="1"/>
  <c r="CA1075" i="1"/>
  <c r="CB1075" i="1"/>
  <c r="CC1075" i="1"/>
  <c r="CD1075" i="1"/>
  <c r="CE1075" i="1"/>
  <c r="CF1075" i="1"/>
  <c r="CG1075" i="1"/>
  <c r="CH1075" i="1"/>
  <c r="CI1075" i="1"/>
  <c r="CJ1075" i="1"/>
  <c r="CK1075" i="1"/>
  <c r="CL1075" i="1"/>
  <c r="CM1075" i="1"/>
  <c r="CN1075" i="1"/>
  <c r="BN1076" i="1"/>
  <c r="BO1076" i="1"/>
  <c r="BP1076" i="1"/>
  <c r="BQ1076" i="1"/>
  <c r="BR1076" i="1"/>
  <c r="BS1076" i="1"/>
  <c r="BT1076" i="1"/>
  <c r="BU1076" i="1"/>
  <c r="BV1076" i="1"/>
  <c r="BW1076" i="1"/>
  <c r="BX1076" i="1"/>
  <c r="BY1076" i="1"/>
  <c r="BZ1076" i="1"/>
  <c r="CA1076" i="1"/>
  <c r="CB1076" i="1"/>
  <c r="CC1076" i="1"/>
  <c r="CD1076" i="1"/>
  <c r="CE1076" i="1"/>
  <c r="CF1076" i="1"/>
  <c r="CG1076" i="1"/>
  <c r="CH1076" i="1"/>
  <c r="CI1076" i="1"/>
  <c r="CJ1076" i="1"/>
  <c r="CK1076" i="1"/>
  <c r="CL1076" i="1"/>
  <c r="CM1076" i="1"/>
  <c r="CN1076" i="1"/>
  <c r="BN1077" i="1"/>
  <c r="BO1077" i="1"/>
  <c r="BP1077" i="1"/>
  <c r="BQ1077" i="1"/>
  <c r="BR1077" i="1"/>
  <c r="BS1077" i="1"/>
  <c r="BT1077" i="1"/>
  <c r="BU1077" i="1"/>
  <c r="BV1077" i="1"/>
  <c r="BW1077" i="1"/>
  <c r="BX1077" i="1"/>
  <c r="BY1077" i="1"/>
  <c r="BZ1077" i="1"/>
  <c r="CA1077" i="1"/>
  <c r="CB1077" i="1"/>
  <c r="CC1077" i="1"/>
  <c r="CD1077" i="1"/>
  <c r="CE1077" i="1"/>
  <c r="CF1077" i="1"/>
  <c r="CG1077" i="1"/>
  <c r="CH1077" i="1"/>
  <c r="CI1077" i="1"/>
  <c r="CJ1077" i="1"/>
  <c r="CK1077" i="1"/>
  <c r="CL1077" i="1"/>
  <c r="CM1077" i="1"/>
  <c r="CN1077" i="1"/>
  <c r="BN1078" i="1"/>
  <c r="BO1078" i="1"/>
  <c r="BP1078" i="1"/>
  <c r="BQ1078" i="1"/>
  <c r="BR1078" i="1"/>
  <c r="BS1078" i="1"/>
  <c r="BT1078" i="1"/>
  <c r="BU1078" i="1"/>
  <c r="BV1078" i="1"/>
  <c r="BW1078" i="1"/>
  <c r="BX1078" i="1"/>
  <c r="BY1078" i="1"/>
  <c r="BZ1078" i="1"/>
  <c r="CA1078" i="1"/>
  <c r="CB1078" i="1"/>
  <c r="CC1078" i="1"/>
  <c r="CD1078" i="1"/>
  <c r="CE1078" i="1"/>
  <c r="CF1078" i="1"/>
  <c r="CG1078" i="1"/>
  <c r="CH1078" i="1"/>
  <c r="CI1078" i="1"/>
  <c r="CJ1078" i="1"/>
  <c r="CK1078" i="1"/>
  <c r="CL1078" i="1"/>
  <c r="CM1078" i="1"/>
  <c r="CN1078" i="1"/>
  <c r="BN1079" i="1"/>
  <c r="BO1079" i="1"/>
  <c r="BP1079" i="1"/>
  <c r="BQ1079" i="1"/>
  <c r="BR1079" i="1"/>
  <c r="BS1079" i="1"/>
  <c r="BT1079" i="1"/>
  <c r="BU1079" i="1"/>
  <c r="BV1079" i="1"/>
  <c r="BW1079" i="1"/>
  <c r="BX1079" i="1"/>
  <c r="BY1079" i="1"/>
  <c r="BZ1079" i="1"/>
  <c r="CA1079" i="1"/>
  <c r="CB1079" i="1"/>
  <c r="CC1079" i="1"/>
  <c r="CD1079" i="1"/>
  <c r="CE1079" i="1"/>
  <c r="CF1079" i="1"/>
  <c r="CG1079" i="1"/>
  <c r="CH1079" i="1"/>
  <c r="CI1079" i="1"/>
  <c r="CJ1079" i="1"/>
  <c r="CK1079" i="1"/>
  <c r="CL1079" i="1"/>
  <c r="CM1079" i="1"/>
  <c r="CN1079" i="1"/>
  <c r="BN1080" i="1"/>
  <c r="BO1080" i="1"/>
  <c r="BP1080" i="1"/>
  <c r="BQ1080" i="1"/>
  <c r="BR1080" i="1"/>
  <c r="BS1080" i="1"/>
  <c r="BT1080" i="1"/>
  <c r="BU1080" i="1"/>
  <c r="BV1080" i="1"/>
  <c r="BW1080" i="1"/>
  <c r="BX1080" i="1"/>
  <c r="BY1080" i="1"/>
  <c r="BZ1080" i="1"/>
  <c r="CA1080" i="1"/>
  <c r="CB1080" i="1"/>
  <c r="CC1080" i="1"/>
  <c r="CD1080" i="1"/>
  <c r="CE1080" i="1"/>
  <c r="CF1080" i="1"/>
  <c r="CG1080" i="1"/>
  <c r="CH1080" i="1"/>
  <c r="CI1080" i="1"/>
  <c r="CJ1080" i="1"/>
  <c r="CK1080" i="1"/>
  <c r="CL1080" i="1"/>
  <c r="CM1080" i="1"/>
  <c r="CN1080" i="1"/>
  <c r="BN1081" i="1"/>
  <c r="BO1081" i="1"/>
  <c r="BP1081" i="1"/>
  <c r="BQ1081" i="1"/>
  <c r="BR1081" i="1"/>
  <c r="BS1081" i="1"/>
  <c r="BT1081" i="1"/>
  <c r="BU1081" i="1"/>
  <c r="BV1081" i="1"/>
  <c r="BW1081" i="1"/>
  <c r="BX1081" i="1"/>
  <c r="BY1081" i="1"/>
  <c r="BZ1081" i="1"/>
  <c r="CA1081" i="1"/>
  <c r="CB1081" i="1"/>
  <c r="CC1081" i="1"/>
  <c r="CD1081" i="1"/>
  <c r="CE1081" i="1"/>
  <c r="CF1081" i="1"/>
  <c r="CG1081" i="1"/>
  <c r="CH1081" i="1"/>
  <c r="CI1081" i="1"/>
  <c r="CJ1081" i="1"/>
  <c r="CK1081" i="1"/>
  <c r="CL1081" i="1"/>
  <c r="CM1081" i="1"/>
  <c r="CN1081" i="1"/>
  <c r="BN1082" i="1"/>
  <c r="BO1082" i="1"/>
  <c r="BP1082" i="1"/>
  <c r="BQ1082" i="1"/>
  <c r="BR1082" i="1"/>
  <c r="BS1082" i="1"/>
  <c r="BT1082" i="1"/>
  <c r="BU1082" i="1"/>
  <c r="BV1082" i="1"/>
  <c r="BW1082" i="1"/>
  <c r="BX1082" i="1"/>
  <c r="BY1082" i="1"/>
  <c r="BZ1082" i="1"/>
  <c r="CA1082" i="1"/>
  <c r="CB1082" i="1"/>
  <c r="CC1082" i="1"/>
  <c r="CD1082" i="1"/>
  <c r="CE1082" i="1"/>
  <c r="CF1082" i="1"/>
  <c r="CG1082" i="1"/>
  <c r="CH1082" i="1"/>
  <c r="CI1082" i="1"/>
  <c r="CJ1082" i="1"/>
  <c r="CK1082" i="1"/>
  <c r="CL1082" i="1"/>
  <c r="CM1082" i="1"/>
  <c r="CN1082" i="1"/>
  <c r="BN1083" i="1"/>
  <c r="BO1083" i="1"/>
  <c r="BP1083" i="1"/>
  <c r="BQ1083" i="1"/>
  <c r="BR1083" i="1"/>
  <c r="BS1083" i="1"/>
  <c r="BT1083" i="1"/>
  <c r="BU1083" i="1"/>
  <c r="BV1083" i="1"/>
  <c r="BW1083" i="1"/>
  <c r="BX1083" i="1"/>
  <c r="BY1083" i="1"/>
  <c r="BZ1083" i="1"/>
  <c r="CA1083" i="1"/>
  <c r="CB1083" i="1"/>
  <c r="CC1083" i="1"/>
  <c r="CD1083" i="1"/>
  <c r="CE1083" i="1"/>
  <c r="CF1083" i="1"/>
  <c r="CG1083" i="1"/>
  <c r="CH1083" i="1"/>
  <c r="CI1083" i="1"/>
  <c r="CJ1083" i="1"/>
  <c r="CK1083" i="1"/>
  <c r="CL1083" i="1"/>
  <c r="CM1083" i="1"/>
  <c r="CN1083" i="1"/>
  <c r="BN1084" i="1"/>
  <c r="BO1084" i="1"/>
  <c r="BP1084" i="1"/>
  <c r="BQ1084" i="1"/>
  <c r="BR1084" i="1"/>
  <c r="BS1084" i="1"/>
  <c r="BT1084" i="1"/>
  <c r="BU1084" i="1"/>
  <c r="BV1084" i="1"/>
  <c r="BW1084" i="1"/>
  <c r="BX1084" i="1"/>
  <c r="BY1084" i="1"/>
  <c r="BZ1084" i="1"/>
  <c r="CA1084" i="1"/>
  <c r="CB1084" i="1"/>
  <c r="CC1084" i="1"/>
  <c r="CD1084" i="1"/>
  <c r="CE1084" i="1"/>
  <c r="CF1084" i="1"/>
  <c r="CG1084" i="1"/>
  <c r="CH1084" i="1"/>
  <c r="CI1084" i="1"/>
  <c r="CJ1084" i="1"/>
  <c r="CK1084" i="1"/>
  <c r="CL1084" i="1"/>
  <c r="CM1084" i="1"/>
  <c r="CN1084" i="1"/>
  <c r="BN1085" i="1"/>
  <c r="BO1085" i="1"/>
  <c r="BP1085" i="1"/>
  <c r="BQ1085" i="1"/>
  <c r="BR1085" i="1"/>
  <c r="BS1085" i="1"/>
  <c r="BT1085" i="1"/>
  <c r="BU1085" i="1"/>
  <c r="BV1085" i="1"/>
  <c r="BW1085" i="1"/>
  <c r="BX1085" i="1"/>
  <c r="BY1085" i="1"/>
  <c r="BZ1085" i="1"/>
  <c r="CA1085" i="1"/>
  <c r="CB1085" i="1"/>
  <c r="CC1085" i="1"/>
  <c r="CD1085" i="1"/>
  <c r="CE1085" i="1"/>
  <c r="CF1085" i="1"/>
  <c r="CG1085" i="1"/>
  <c r="CH1085" i="1"/>
  <c r="CI1085" i="1"/>
  <c r="CJ1085" i="1"/>
  <c r="CK1085" i="1"/>
  <c r="CL1085" i="1"/>
  <c r="CM1085" i="1"/>
  <c r="CN1085" i="1"/>
  <c r="BN1086" i="1"/>
  <c r="BO1086" i="1"/>
  <c r="BP1086" i="1"/>
  <c r="BQ1086" i="1"/>
  <c r="BR1086" i="1"/>
  <c r="BS1086" i="1"/>
  <c r="BT1086" i="1"/>
  <c r="BU1086" i="1"/>
  <c r="BV1086" i="1"/>
  <c r="BW1086" i="1"/>
  <c r="BX1086" i="1"/>
  <c r="BY1086" i="1"/>
  <c r="BZ1086" i="1"/>
  <c r="CA1086" i="1"/>
  <c r="CB1086" i="1"/>
  <c r="CC1086" i="1"/>
  <c r="CD1086" i="1"/>
  <c r="CE1086" i="1"/>
  <c r="CF1086" i="1"/>
  <c r="CG1086" i="1"/>
  <c r="CH1086" i="1"/>
  <c r="CI1086" i="1"/>
  <c r="CJ1086" i="1"/>
  <c r="CK1086" i="1"/>
  <c r="CL1086" i="1"/>
  <c r="CM1086" i="1"/>
  <c r="CN1086" i="1"/>
  <c r="BN1087" i="1"/>
  <c r="BO1087" i="1"/>
  <c r="BP1087" i="1"/>
  <c r="BQ1087" i="1"/>
  <c r="BR1087" i="1"/>
  <c r="BS1087" i="1"/>
  <c r="BT1087" i="1"/>
  <c r="BU1087" i="1"/>
  <c r="BV1087" i="1"/>
  <c r="BW1087" i="1"/>
  <c r="BX1087" i="1"/>
  <c r="BY1087" i="1"/>
  <c r="BZ1087" i="1"/>
  <c r="CA1087" i="1"/>
  <c r="CB1087" i="1"/>
  <c r="CC1087" i="1"/>
  <c r="CD1087" i="1"/>
  <c r="CE1087" i="1"/>
  <c r="CF1087" i="1"/>
  <c r="CG1087" i="1"/>
  <c r="CH1087" i="1"/>
  <c r="CI1087" i="1"/>
  <c r="CJ1087" i="1"/>
  <c r="CK1087" i="1"/>
  <c r="CL1087" i="1"/>
  <c r="CM1087" i="1"/>
  <c r="CN1087" i="1"/>
  <c r="BN1088" i="1"/>
  <c r="BO1088" i="1"/>
  <c r="BP1088" i="1"/>
  <c r="BQ1088" i="1"/>
  <c r="BR1088" i="1"/>
  <c r="BS1088" i="1"/>
  <c r="BT1088" i="1"/>
  <c r="BU1088" i="1"/>
  <c r="BV1088" i="1"/>
  <c r="BW1088" i="1"/>
  <c r="BX1088" i="1"/>
  <c r="BY1088" i="1"/>
  <c r="BZ1088" i="1"/>
  <c r="CA1088" i="1"/>
  <c r="CB1088" i="1"/>
  <c r="CC1088" i="1"/>
  <c r="CD1088" i="1"/>
  <c r="CE1088" i="1"/>
  <c r="CF1088" i="1"/>
  <c r="CG1088" i="1"/>
  <c r="CH1088" i="1"/>
  <c r="CI1088" i="1"/>
  <c r="CJ1088" i="1"/>
  <c r="CK1088" i="1"/>
  <c r="CL1088" i="1"/>
  <c r="CM1088" i="1"/>
  <c r="CN1088" i="1"/>
  <c r="BN1089" i="1"/>
  <c r="BO1089" i="1"/>
  <c r="BP1089" i="1"/>
  <c r="BQ1089" i="1"/>
  <c r="BR1089" i="1"/>
  <c r="BS1089" i="1"/>
  <c r="BT1089" i="1"/>
  <c r="BU1089" i="1"/>
  <c r="BV1089" i="1"/>
  <c r="BW1089" i="1"/>
  <c r="BX1089" i="1"/>
  <c r="BY1089" i="1"/>
  <c r="BZ1089" i="1"/>
  <c r="CA1089" i="1"/>
  <c r="CB1089" i="1"/>
  <c r="CC1089" i="1"/>
  <c r="CD1089" i="1"/>
  <c r="CE1089" i="1"/>
  <c r="CF1089" i="1"/>
  <c r="CG1089" i="1"/>
  <c r="CH1089" i="1"/>
  <c r="CI1089" i="1"/>
  <c r="CJ1089" i="1"/>
  <c r="CK1089" i="1"/>
  <c r="CL1089" i="1"/>
  <c r="CM1089" i="1"/>
  <c r="CN1089" i="1"/>
  <c r="BN1090" i="1"/>
  <c r="BO1090" i="1"/>
  <c r="BP1090" i="1"/>
  <c r="BQ1090" i="1"/>
  <c r="BR1090" i="1"/>
  <c r="BS1090" i="1"/>
  <c r="BT1090" i="1"/>
  <c r="BU1090" i="1"/>
  <c r="BV1090" i="1"/>
  <c r="BW1090" i="1"/>
  <c r="BX1090" i="1"/>
  <c r="BY1090" i="1"/>
  <c r="BZ1090" i="1"/>
  <c r="CA1090" i="1"/>
  <c r="CB1090" i="1"/>
  <c r="CC1090" i="1"/>
  <c r="CD1090" i="1"/>
  <c r="CE1090" i="1"/>
  <c r="CF1090" i="1"/>
  <c r="CG1090" i="1"/>
  <c r="CH1090" i="1"/>
  <c r="CI1090" i="1"/>
  <c r="CJ1090" i="1"/>
  <c r="CK1090" i="1"/>
  <c r="CL1090" i="1"/>
  <c r="CM1090" i="1"/>
  <c r="CN1090" i="1"/>
  <c r="BN1091" i="1"/>
  <c r="BO1091" i="1"/>
  <c r="BP1091" i="1"/>
  <c r="BQ1091" i="1"/>
  <c r="BR1091" i="1"/>
  <c r="BS1091" i="1"/>
  <c r="BT1091" i="1"/>
  <c r="BU1091" i="1"/>
  <c r="BV1091" i="1"/>
  <c r="BW1091" i="1"/>
  <c r="BX1091" i="1"/>
  <c r="BY1091" i="1"/>
  <c r="BZ1091" i="1"/>
  <c r="CA1091" i="1"/>
  <c r="CB1091" i="1"/>
  <c r="CC1091" i="1"/>
  <c r="CD1091" i="1"/>
  <c r="CE1091" i="1"/>
  <c r="CF1091" i="1"/>
  <c r="CG1091" i="1"/>
  <c r="CH1091" i="1"/>
  <c r="CI1091" i="1"/>
  <c r="CJ1091" i="1"/>
  <c r="CK1091" i="1"/>
  <c r="CL1091" i="1"/>
  <c r="CM1091" i="1"/>
  <c r="CN1091" i="1"/>
  <c r="BN1092" i="1"/>
  <c r="BO1092" i="1"/>
  <c r="BP1092" i="1"/>
  <c r="BQ1092" i="1"/>
  <c r="BR1092" i="1"/>
  <c r="BS1092" i="1"/>
  <c r="BT1092" i="1"/>
  <c r="BU1092" i="1"/>
  <c r="BV1092" i="1"/>
  <c r="BW1092" i="1"/>
  <c r="BX1092" i="1"/>
  <c r="BY1092" i="1"/>
  <c r="BZ1092" i="1"/>
  <c r="CA1092" i="1"/>
  <c r="CB1092" i="1"/>
  <c r="CC1092" i="1"/>
  <c r="CD1092" i="1"/>
  <c r="CE1092" i="1"/>
  <c r="CF1092" i="1"/>
  <c r="CG1092" i="1"/>
  <c r="CH1092" i="1"/>
  <c r="CI1092" i="1"/>
  <c r="CJ1092" i="1"/>
  <c r="CK1092" i="1"/>
  <c r="CL1092" i="1"/>
  <c r="CM1092" i="1"/>
  <c r="CN1092" i="1"/>
  <c r="BN1093" i="1"/>
  <c r="BO1093" i="1"/>
  <c r="BP1093" i="1"/>
  <c r="BQ1093" i="1"/>
  <c r="BR1093" i="1"/>
  <c r="BS1093" i="1"/>
  <c r="BT1093" i="1"/>
  <c r="BU1093" i="1"/>
  <c r="BV1093" i="1"/>
  <c r="BW1093" i="1"/>
  <c r="BX1093" i="1"/>
  <c r="BY1093" i="1"/>
  <c r="BZ1093" i="1"/>
  <c r="CA1093" i="1"/>
  <c r="CB1093" i="1"/>
  <c r="CC1093" i="1"/>
  <c r="CD1093" i="1"/>
  <c r="CE1093" i="1"/>
  <c r="CF1093" i="1"/>
  <c r="CG1093" i="1"/>
  <c r="CH1093" i="1"/>
  <c r="CI1093" i="1"/>
  <c r="CJ1093" i="1"/>
  <c r="CK1093" i="1"/>
  <c r="CL1093" i="1"/>
  <c r="CM1093" i="1"/>
  <c r="CN1093" i="1"/>
  <c r="BN1094" i="1"/>
  <c r="BO1094" i="1"/>
  <c r="BP1094" i="1"/>
  <c r="BQ1094" i="1"/>
  <c r="BR1094" i="1"/>
  <c r="BS1094" i="1"/>
  <c r="BT1094" i="1"/>
  <c r="BU1094" i="1"/>
  <c r="BV1094" i="1"/>
  <c r="BW1094" i="1"/>
  <c r="BX1094" i="1"/>
  <c r="BY1094" i="1"/>
  <c r="BZ1094" i="1"/>
  <c r="CA1094" i="1"/>
  <c r="CB1094" i="1"/>
  <c r="CC1094" i="1"/>
  <c r="CD1094" i="1"/>
  <c r="CE1094" i="1"/>
  <c r="CF1094" i="1"/>
  <c r="CG1094" i="1"/>
  <c r="CH1094" i="1"/>
  <c r="CI1094" i="1"/>
  <c r="CJ1094" i="1"/>
  <c r="CK1094" i="1"/>
  <c r="CL1094" i="1"/>
  <c r="CM1094" i="1"/>
  <c r="CN1094" i="1"/>
  <c r="BN1095" i="1"/>
  <c r="BO1095" i="1"/>
  <c r="BP1095" i="1"/>
  <c r="BQ1095" i="1"/>
  <c r="BR1095" i="1"/>
  <c r="BS1095" i="1"/>
  <c r="BT1095" i="1"/>
  <c r="BU1095" i="1"/>
  <c r="BV1095" i="1"/>
  <c r="BW1095" i="1"/>
  <c r="BX1095" i="1"/>
  <c r="BY1095" i="1"/>
  <c r="BZ1095" i="1"/>
  <c r="CA1095" i="1"/>
  <c r="CB1095" i="1"/>
  <c r="CC1095" i="1"/>
  <c r="CD1095" i="1"/>
  <c r="CE1095" i="1"/>
  <c r="CF1095" i="1"/>
  <c r="CG1095" i="1"/>
  <c r="CH1095" i="1"/>
  <c r="CI1095" i="1"/>
  <c r="CJ1095" i="1"/>
  <c r="CK1095" i="1"/>
  <c r="CL1095" i="1"/>
  <c r="CM1095" i="1"/>
  <c r="CN1095" i="1"/>
  <c r="BN1096" i="1"/>
  <c r="BO1096" i="1"/>
  <c r="BP1096" i="1"/>
  <c r="BQ1096" i="1"/>
  <c r="BR1096" i="1"/>
  <c r="BS1096" i="1"/>
  <c r="BT1096" i="1"/>
  <c r="BU1096" i="1"/>
  <c r="BV1096" i="1"/>
  <c r="BW1096" i="1"/>
  <c r="BX1096" i="1"/>
  <c r="BY1096" i="1"/>
  <c r="BZ1096" i="1"/>
  <c r="CA1096" i="1"/>
  <c r="CB1096" i="1"/>
  <c r="CC1096" i="1"/>
  <c r="CD1096" i="1"/>
  <c r="CE1096" i="1"/>
  <c r="CF1096" i="1"/>
  <c r="CG1096" i="1"/>
  <c r="CH1096" i="1"/>
  <c r="CI1096" i="1"/>
  <c r="CJ1096" i="1"/>
  <c r="CK1096" i="1"/>
  <c r="CL1096" i="1"/>
  <c r="CM1096" i="1"/>
  <c r="CN1096" i="1"/>
  <c r="BN1097" i="1"/>
  <c r="BO1097" i="1"/>
  <c r="BP1097" i="1"/>
  <c r="BQ1097" i="1"/>
  <c r="BR1097" i="1"/>
  <c r="BS1097" i="1"/>
  <c r="BT1097" i="1"/>
  <c r="BU1097" i="1"/>
  <c r="BV1097" i="1"/>
  <c r="BW1097" i="1"/>
  <c r="BX1097" i="1"/>
  <c r="BY1097" i="1"/>
  <c r="BZ1097" i="1"/>
  <c r="CA1097" i="1"/>
  <c r="CB1097" i="1"/>
  <c r="CC1097" i="1"/>
  <c r="CD1097" i="1"/>
  <c r="CE1097" i="1"/>
  <c r="CF1097" i="1"/>
  <c r="CG1097" i="1"/>
  <c r="CH1097" i="1"/>
  <c r="CI1097" i="1"/>
  <c r="CJ1097" i="1"/>
  <c r="CK1097" i="1"/>
  <c r="CL1097" i="1"/>
  <c r="CM1097" i="1"/>
  <c r="CN1097" i="1"/>
  <c r="BN1098" i="1"/>
  <c r="BO1098" i="1"/>
  <c r="BP1098" i="1"/>
  <c r="BQ1098" i="1"/>
  <c r="BR1098" i="1"/>
  <c r="BS1098" i="1"/>
  <c r="BT1098" i="1"/>
  <c r="BU1098" i="1"/>
  <c r="BV1098" i="1"/>
  <c r="BW1098" i="1"/>
  <c r="BX1098" i="1"/>
  <c r="BY1098" i="1"/>
  <c r="BZ1098" i="1"/>
  <c r="CA1098" i="1"/>
  <c r="CB1098" i="1"/>
  <c r="CC1098" i="1"/>
  <c r="CD1098" i="1"/>
  <c r="CE1098" i="1"/>
  <c r="CF1098" i="1"/>
  <c r="CG1098" i="1"/>
  <c r="CH1098" i="1"/>
  <c r="CI1098" i="1"/>
  <c r="CJ1098" i="1"/>
  <c r="CK1098" i="1"/>
  <c r="CL1098" i="1"/>
  <c r="CM1098" i="1"/>
  <c r="CN1098" i="1"/>
  <c r="BN1099" i="1"/>
  <c r="BO1099" i="1"/>
  <c r="BP1099" i="1"/>
  <c r="BQ1099" i="1"/>
  <c r="BR1099" i="1"/>
  <c r="BS1099" i="1"/>
  <c r="BT1099" i="1"/>
  <c r="BU1099" i="1"/>
  <c r="BV1099" i="1"/>
  <c r="BW1099" i="1"/>
  <c r="BX1099" i="1"/>
  <c r="BY1099" i="1"/>
  <c r="BZ1099" i="1"/>
  <c r="CA1099" i="1"/>
  <c r="CB1099" i="1"/>
  <c r="CC1099" i="1"/>
  <c r="CD1099" i="1"/>
  <c r="CE1099" i="1"/>
  <c r="CF1099" i="1"/>
  <c r="CG1099" i="1"/>
  <c r="CH1099" i="1"/>
  <c r="CI1099" i="1"/>
  <c r="CJ1099" i="1"/>
  <c r="CK1099" i="1"/>
  <c r="CL1099" i="1"/>
  <c r="CM1099" i="1"/>
  <c r="CN1099" i="1"/>
  <c r="BN1100" i="1"/>
  <c r="BO1100" i="1"/>
  <c r="BP1100" i="1"/>
  <c r="BQ1100" i="1"/>
  <c r="BR1100" i="1"/>
  <c r="BS1100" i="1"/>
  <c r="BT1100" i="1"/>
  <c r="BU1100" i="1"/>
  <c r="BV1100" i="1"/>
  <c r="BW1100" i="1"/>
  <c r="BX1100" i="1"/>
  <c r="BY1100" i="1"/>
  <c r="BZ1100" i="1"/>
  <c r="CA1100" i="1"/>
  <c r="CB1100" i="1"/>
  <c r="CC1100" i="1"/>
  <c r="CD1100" i="1"/>
  <c r="CE1100" i="1"/>
  <c r="CF1100" i="1"/>
  <c r="CG1100" i="1"/>
  <c r="CH1100" i="1"/>
  <c r="CI1100" i="1"/>
  <c r="CJ1100" i="1"/>
  <c r="CK1100" i="1"/>
  <c r="CL1100" i="1"/>
  <c r="CM1100" i="1"/>
  <c r="CN1100" i="1"/>
  <c r="BN1101" i="1"/>
  <c r="BO1101" i="1"/>
  <c r="BP1101" i="1"/>
  <c r="BQ1101" i="1"/>
  <c r="BR1101" i="1"/>
  <c r="BS1101" i="1"/>
  <c r="BT1101" i="1"/>
  <c r="BU1101" i="1"/>
  <c r="BV1101" i="1"/>
  <c r="BW1101" i="1"/>
  <c r="BX1101" i="1"/>
  <c r="BY1101" i="1"/>
  <c r="BZ1101" i="1"/>
  <c r="CA1101" i="1"/>
  <c r="CB1101" i="1"/>
  <c r="CC1101" i="1"/>
  <c r="CD1101" i="1"/>
  <c r="CE1101" i="1"/>
  <c r="CF1101" i="1"/>
  <c r="CG1101" i="1"/>
  <c r="CH1101" i="1"/>
  <c r="CI1101" i="1"/>
  <c r="CJ1101" i="1"/>
  <c r="CK1101" i="1"/>
  <c r="CL1101" i="1"/>
  <c r="CM1101" i="1"/>
  <c r="CN1101" i="1"/>
  <c r="BN1102" i="1"/>
  <c r="BO1102" i="1"/>
  <c r="BP1102" i="1"/>
  <c r="BQ1102" i="1"/>
  <c r="BR1102" i="1"/>
  <c r="BS1102" i="1"/>
  <c r="BT1102" i="1"/>
  <c r="BU1102" i="1"/>
  <c r="BV1102" i="1"/>
  <c r="BW1102" i="1"/>
  <c r="BX1102" i="1"/>
  <c r="BY1102" i="1"/>
  <c r="BZ1102" i="1"/>
  <c r="CA1102" i="1"/>
  <c r="CB1102" i="1"/>
  <c r="CC1102" i="1"/>
  <c r="CD1102" i="1"/>
  <c r="CE1102" i="1"/>
  <c r="CF1102" i="1"/>
  <c r="CG1102" i="1"/>
  <c r="CH1102" i="1"/>
  <c r="CI1102" i="1"/>
  <c r="CJ1102" i="1"/>
  <c r="CK1102" i="1"/>
  <c r="CL1102" i="1"/>
  <c r="CM1102" i="1"/>
  <c r="CN1102" i="1"/>
  <c r="BN1103" i="1"/>
  <c r="BO1103" i="1"/>
  <c r="BP1103" i="1"/>
  <c r="BQ1103" i="1"/>
  <c r="BR1103" i="1"/>
  <c r="BS1103" i="1"/>
  <c r="BT1103" i="1"/>
  <c r="BU1103" i="1"/>
  <c r="BV1103" i="1"/>
  <c r="BW1103" i="1"/>
  <c r="BX1103" i="1"/>
  <c r="BY1103" i="1"/>
  <c r="BZ1103" i="1"/>
  <c r="CA1103" i="1"/>
  <c r="CB1103" i="1"/>
  <c r="CC1103" i="1"/>
  <c r="CD1103" i="1"/>
  <c r="CE1103" i="1"/>
  <c r="CF1103" i="1"/>
  <c r="CG1103" i="1"/>
  <c r="CH1103" i="1"/>
  <c r="CI1103" i="1"/>
  <c r="CJ1103" i="1"/>
  <c r="CK1103" i="1"/>
  <c r="CL1103" i="1"/>
  <c r="CM1103" i="1"/>
  <c r="CN1103" i="1"/>
  <c r="BN1104" i="1"/>
  <c r="BO1104" i="1"/>
  <c r="BP1104" i="1"/>
  <c r="BQ1104" i="1"/>
  <c r="BR1104" i="1"/>
  <c r="BS1104" i="1"/>
  <c r="BT1104" i="1"/>
  <c r="BU1104" i="1"/>
  <c r="BV1104" i="1"/>
  <c r="BW1104" i="1"/>
  <c r="BX1104" i="1"/>
  <c r="BY1104" i="1"/>
  <c r="BZ1104" i="1"/>
  <c r="CA1104" i="1"/>
  <c r="CB1104" i="1"/>
  <c r="CC1104" i="1"/>
  <c r="CD1104" i="1"/>
  <c r="CE1104" i="1"/>
  <c r="CF1104" i="1"/>
  <c r="CG1104" i="1"/>
  <c r="CH1104" i="1"/>
  <c r="CI1104" i="1"/>
  <c r="CJ1104" i="1"/>
  <c r="CK1104" i="1"/>
  <c r="CL1104" i="1"/>
  <c r="CM1104" i="1"/>
  <c r="CN1104" i="1"/>
  <c r="BN1105" i="1"/>
  <c r="BO1105" i="1"/>
  <c r="BP1105" i="1"/>
  <c r="BQ1105" i="1"/>
  <c r="BR1105" i="1"/>
  <c r="BS1105" i="1"/>
  <c r="BT1105" i="1"/>
  <c r="BU1105" i="1"/>
  <c r="BV1105" i="1"/>
  <c r="BW1105" i="1"/>
  <c r="BX1105" i="1"/>
  <c r="BY1105" i="1"/>
  <c r="BZ1105" i="1"/>
  <c r="CA1105" i="1"/>
  <c r="CB1105" i="1"/>
  <c r="CC1105" i="1"/>
  <c r="CD1105" i="1"/>
  <c r="CE1105" i="1"/>
  <c r="CF1105" i="1"/>
  <c r="CG1105" i="1"/>
  <c r="CH1105" i="1"/>
  <c r="CI1105" i="1"/>
  <c r="CJ1105" i="1"/>
  <c r="CK1105" i="1"/>
  <c r="CL1105" i="1"/>
  <c r="CM1105" i="1"/>
  <c r="CN1105" i="1"/>
  <c r="BN1106" i="1"/>
  <c r="BO1106" i="1"/>
  <c r="BP1106" i="1"/>
  <c r="BQ1106" i="1"/>
  <c r="BR1106" i="1"/>
  <c r="BS1106" i="1"/>
  <c r="BT1106" i="1"/>
  <c r="BU1106" i="1"/>
  <c r="BV1106" i="1"/>
  <c r="BW1106" i="1"/>
  <c r="BX1106" i="1"/>
  <c r="BY1106" i="1"/>
  <c r="BZ1106" i="1"/>
  <c r="CA1106" i="1"/>
  <c r="CB1106" i="1"/>
  <c r="CC1106" i="1"/>
  <c r="CD1106" i="1"/>
  <c r="CE1106" i="1"/>
  <c r="CF1106" i="1"/>
  <c r="CG1106" i="1"/>
  <c r="CH1106" i="1"/>
  <c r="CI1106" i="1"/>
  <c r="CJ1106" i="1"/>
  <c r="CK1106" i="1"/>
  <c r="CL1106" i="1"/>
  <c r="CM1106" i="1"/>
  <c r="CN1106" i="1"/>
  <c r="BN1107" i="1"/>
  <c r="BO1107" i="1"/>
  <c r="BP1107" i="1"/>
  <c r="BQ1107" i="1"/>
  <c r="BR1107" i="1"/>
  <c r="BS1107" i="1"/>
  <c r="BT1107" i="1"/>
  <c r="BU1107" i="1"/>
  <c r="BV1107" i="1"/>
  <c r="BW1107" i="1"/>
  <c r="BX1107" i="1"/>
  <c r="BY1107" i="1"/>
  <c r="BZ1107" i="1"/>
  <c r="CA1107" i="1"/>
  <c r="CB1107" i="1"/>
  <c r="CC1107" i="1"/>
  <c r="CD1107" i="1"/>
  <c r="CE1107" i="1"/>
  <c r="CF1107" i="1"/>
  <c r="CG1107" i="1"/>
  <c r="CH1107" i="1"/>
  <c r="CI1107" i="1"/>
  <c r="CJ1107" i="1"/>
  <c r="CK1107" i="1"/>
  <c r="CL1107" i="1"/>
  <c r="CM1107" i="1"/>
  <c r="CN1107" i="1"/>
  <c r="BN1108" i="1"/>
  <c r="BO1108" i="1"/>
  <c r="BP1108" i="1"/>
  <c r="BQ1108" i="1"/>
  <c r="BR1108" i="1"/>
  <c r="BS1108" i="1"/>
  <c r="BT1108" i="1"/>
  <c r="BU1108" i="1"/>
  <c r="BV1108" i="1"/>
  <c r="BW1108" i="1"/>
  <c r="BX1108" i="1"/>
  <c r="BY1108" i="1"/>
  <c r="BZ1108" i="1"/>
  <c r="CA1108" i="1"/>
  <c r="CB1108" i="1"/>
  <c r="CC1108" i="1"/>
  <c r="CD1108" i="1"/>
  <c r="CE1108" i="1"/>
  <c r="CF1108" i="1"/>
  <c r="CG1108" i="1"/>
  <c r="CH1108" i="1"/>
  <c r="CI1108" i="1"/>
  <c r="CJ1108" i="1"/>
  <c r="CK1108" i="1"/>
  <c r="CL1108" i="1"/>
  <c r="CM1108" i="1"/>
  <c r="CN1108" i="1"/>
  <c r="BN1109" i="1"/>
  <c r="BO1109" i="1"/>
  <c r="BP1109" i="1"/>
  <c r="BQ1109" i="1"/>
  <c r="BR1109" i="1"/>
  <c r="BS1109" i="1"/>
  <c r="BT1109" i="1"/>
  <c r="BU1109" i="1"/>
  <c r="BV1109" i="1"/>
  <c r="BW1109" i="1"/>
  <c r="BX1109" i="1"/>
  <c r="BY1109" i="1"/>
  <c r="BZ1109" i="1"/>
  <c r="CA1109" i="1"/>
  <c r="CB1109" i="1"/>
  <c r="CC1109" i="1"/>
  <c r="CD1109" i="1"/>
  <c r="CE1109" i="1"/>
  <c r="CF1109" i="1"/>
  <c r="CG1109" i="1"/>
  <c r="CH1109" i="1"/>
  <c r="CI1109" i="1"/>
  <c r="CJ1109" i="1"/>
  <c r="CK1109" i="1"/>
  <c r="CL1109" i="1"/>
  <c r="CM1109" i="1"/>
  <c r="CN1109" i="1"/>
  <c r="BN1110" i="1"/>
  <c r="BO1110" i="1"/>
  <c r="BP1110" i="1"/>
  <c r="BQ1110" i="1"/>
  <c r="BR1110" i="1"/>
  <c r="BS1110" i="1"/>
  <c r="BT1110" i="1"/>
  <c r="BU1110" i="1"/>
  <c r="BV1110" i="1"/>
  <c r="BW1110" i="1"/>
  <c r="BX1110" i="1"/>
  <c r="BY1110" i="1"/>
  <c r="BZ1110" i="1"/>
  <c r="CA1110" i="1"/>
  <c r="CB1110" i="1"/>
  <c r="CC1110" i="1"/>
  <c r="CD1110" i="1"/>
  <c r="CE1110" i="1"/>
  <c r="CF1110" i="1"/>
  <c r="CG1110" i="1"/>
  <c r="CH1110" i="1"/>
  <c r="CI1110" i="1"/>
  <c r="CJ1110" i="1"/>
  <c r="CK1110" i="1"/>
  <c r="CL1110" i="1"/>
  <c r="CM1110" i="1"/>
  <c r="CN1110" i="1"/>
  <c r="BN1111" i="1"/>
  <c r="BO1111" i="1"/>
  <c r="BP1111" i="1"/>
  <c r="BQ1111" i="1"/>
  <c r="BR1111" i="1"/>
  <c r="BS1111" i="1"/>
  <c r="BT1111" i="1"/>
  <c r="BU1111" i="1"/>
  <c r="BV1111" i="1"/>
  <c r="BW1111" i="1"/>
  <c r="BX1111" i="1"/>
  <c r="BY1111" i="1"/>
  <c r="BZ1111" i="1"/>
  <c r="CA1111" i="1"/>
  <c r="CB1111" i="1"/>
  <c r="CC1111" i="1"/>
  <c r="CD1111" i="1"/>
  <c r="CE1111" i="1"/>
  <c r="CF1111" i="1"/>
  <c r="CG1111" i="1"/>
  <c r="CH1111" i="1"/>
  <c r="CI1111" i="1"/>
  <c r="CJ1111" i="1"/>
  <c r="CK1111" i="1"/>
  <c r="CL1111" i="1"/>
  <c r="CM1111" i="1"/>
  <c r="CN1111" i="1"/>
  <c r="BN1112" i="1"/>
  <c r="BO1112" i="1"/>
  <c r="BP1112" i="1"/>
  <c r="BQ1112" i="1"/>
  <c r="BR1112" i="1"/>
  <c r="BS1112" i="1"/>
  <c r="BT1112" i="1"/>
  <c r="BU1112" i="1"/>
  <c r="BV1112" i="1"/>
  <c r="BW1112" i="1"/>
  <c r="BX1112" i="1"/>
  <c r="BY1112" i="1"/>
  <c r="BZ1112" i="1"/>
  <c r="CA1112" i="1"/>
  <c r="CB1112" i="1"/>
  <c r="CC1112" i="1"/>
  <c r="CD1112" i="1"/>
  <c r="CE1112" i="1"/>
  <c r="CF1112" i="1"/>
  <c r="CG1112" i="1"/>
  <c r="CH1112" i="1"/>
  <c r="CI1112" i="1"/>
  <c r="CJ1112" i="1"/>
  <c r="CK1112" i="1"/>
  <c r="CL1112" i="1"/>
  <c r="CM1112" i="1"/>
  <c r="CN1112" i="1"/>
  <c r="BN1113" i="1"/>
  <c r="BO1113" i="1"/>
  <c r="BP1113" i="1"/>
  <c r="BQ1113" i="1"/>
  <c r="BR1113" i="1"/>
  <c r="BS1113" i="1"/>
  <c r="BT1113" i="1"/>
  <c r="BU1113" i="1"/>
  <c r="BV1113" i="1"/>
  <c r="BW1113" i="1"/>
  <c r="BX1113" i="1"/>
  <c r="BY1113" i="1"/>
  <c r="BZ1113" i="1"/>
  <c r="CA1113" i="1"/>
  <c r="CB1113" i="1"/>
  <c r="CC1113" i="1"/>
  <c r="CD1113" i="1"/>
  <c r="CE1113" i="1"/>
  <c r="CF1113" i="1"/>
  <c r="CG1113" i="1"/>
  <c r="CH1113" i="1"/>
  <c r="CI1113" i="1"/>
  <c r="CJ1113" i="1"/>
  <c r="CK1113" i="1"/>
  <c r="CL1113" i="1"/>
  <c r="CM1113" i="1"/>
  <c r="CN1113" i="1"/>
  <c r="BN1114" i="1"/>
  <c r="BO1114" i="1"/>
  <c r="BP1114" i="1"/>
  <c r="BQ1114" i="1"/>
  <c r="BR1114" i="1"/>
  <c r="BS1114" i="1"/>
  <c r="BT1114" i="1"/>
  <c r="BU1114" i="1"/>
  <c r="BV1114" i="1"/>
  <c r="BW1114" i="1"/>
  <c r="BX1114" i="1"/>
  <c r="BY1114" i="1"/>
  <c r="BZ1114" i="1"/>
  <c r="CA1114" i="1"/>
  <c r="CB1114" i="1"/>
  <c r="CC1114" i="1"/>
  <c r="CD1114" i="1"/>
  <c r="CE1114" i="1"/>
  <c r="CF1114" i="1"/>
  <c r="CG1114" i="1"/>
  <c r="CH1114" i="1"/>
  <c r="CI1114" i="1"/>
  <c r="CJ1114" i="1"/>
  <c r="CK1114" i="1"/>
  <c r="CL1114" i="1"/>
  <c r="CM1114" i="1"/>
  <c r="CN1114" i="1"/>
  <c r="BN1115" i="1"/>
  <c r="BO1115" i="1"/>
  <c r="BP1115" i="1"/>
  <c r="BQ1115" i="1"/>
  <c r="BR1115" i="1"/>
  <c r="BS1115" i="1"/>
  <c r="BT1115" i="1"/>
  <c r="BU1115" i="1"/>
  <c r="BV1115" i="1"/>
  <c r="BW1115" i="1"/>
  <c r="BX1115" i="1"/>
  <c r="BY1115" i="1"/>
  <c r="BZ1115" i="1"/>
  <c r="CA1115" i="1"/>
  <c r="CB1115" i="1"/>
  <c r="CC1115" i="1"/>
  <c r="CD1115" i="1"/>
  <c r="CE1115" i="1"/>
  <c r="CF1115" i="1"/>
  <c r="CG1115" i="1"/>
  <c r="CH1115" i="1"/>
  <c r="CI1115" i="1"/>
  <c r="CJ1115" i="1"/>
  <c r="CK1115" i="1"/>
  <c r="CL1115" i="1"/>
  <c r="CM1115" i="1"/>
  <c r="CN1115" i="1"/>
  <c r="BN1116" i="1"/>
  <c r="BO1116" i="1"/>
  <c r="BP1116" i="1"/>
  <c r="BQ1116" i="1"/>
  <c r="BR1116" i="1"/>
  <c r="BS1116" i="1"/>
  <c r="BT1116" i="1"/>
  <c r="BU1116" i="1"/>
  <c r="BV1116" i="1"/>
  <c r="BW1116" i="1"/>
  <c r="BX1116" i="1"/>
  <c r="BY1116" i="1"/>
  <c r="BZ1116" i="1"/>
  <c r="CA1116" i="1"/>
  <c r="CB1116" i="1"/>
  <c r="CC1116" i="1"/>
  <c r="CD1116" i="1"/>
  <c r="CE1116" i="1"/>
  <c r="CF1116" i="1"/>
  <c r="CG1116" i="1"/>
  <c r="CH1116" i="1"/>
  <c r="CI1116" i="1"/>
  <c r="CJ1116" i="1"/>
  <c r="CK1116" i="1"/>
  <c r="CL1116" i="1"/>
  <c r="CM1116" i="1"/>
  <c r="CN1116" i="1"/>
  <c r="BN1117" i="1"/>
  <c r="BO1117" i="1"/>
  <c r="BP1117" i="1"/>
  <c r="BQ1117" i="1"/>
  <c r="BR1117" i="1"/>
  <c r="BS1117" i="1"/>
  <c r="BT1117" i="1"/>
  <c r="BU1117" i="1"/>
  <c r="BV1117" i="1"/>
  <c r="BW1117" i="1"/>
  <c r="BX1117" i="1"/>
  <c r="BY1117" i="1"/>
  <c r="BZ1117" i="1"/>
  <c r="CA1117" i="1"/>
  <c r="CB1117" i="1"/>
  <c r="CC1117" i="1"/>
  <c r="CD1117" i="1"/>
  <c r="CE1117" i="1"/>
  <c r="CF1117" i="1"/>
  <c r="CG1117" i="1"/>
  <c r="CH1117" i="1"/>
  <c r="CI1117" i="1"/>
  <c r="CJ1117" i="1"/>
  <c r="CK1117" i="1"/>
  <c r="CL1117" i="1"/>
  <c r="CM1117" i="1"/>
  <c r="CN1117" i="1"/>
  <c r="BN1118" i="1"/>
  <c r="BO1118" i="1"/>
  <c r="BP1118" i="1"/>
  <c r="BQ1118" i="1"/>
  <c r="BR1118" i="1"/>
  <c r="BS1118" i="1"/>
  <c r="BT1118" i="1"/>
  <c r="BU1118" i="1"/>
  <c r="BV1118" i="1"/>
  <c r="BW1118" i="1"/>
  <c r="BX1118" i="1"/>
  <c r="BY1118" i="1"/>
  <c r="BZ1118" i="1"/>
  <c r="CA1118" i="1"/>
  <c r="CB1118" i="1"/>
  <c r="CC1118" i="1"/>
  <c r="CD1118" i="1"/>
  <c r="CE1118" i="1"/>
  <c r="CF1118" i="1"/>
  <c r="CG1118" i="1"/>
  <c r="CH1118" i="1"/>
  <c r="CI1118" i="1"/>
  <c r="CJ1118" i="1"/>
  <c r="CK1118" i="1"/>
  <c r="CL1118" i="1"/>
  <c r="CM1118" i="1"/>
  <c r="CN1118" i="1"/>
  <c r="BN1119" i="1"/>
  <c r="BO1119" i="1"/>
  <c r="BP1119" i="1"/>
  <c r="BQ1119" i="1"/>
  <c r="BR1119" i="1"/>
  <c r="BS1119" i="1"/>
  <c r="BT1119" i="1"/>
  <c r="BU1119" i="1"/>
  <c r="BV1119" i="1"/>
  <c r="BW1119" i="1"/>
  <c r="BX1119" i="1"/>
  <c r="BY1119" i="1"/>
  <c r="BZ1119" i="1"/>
  <c r="CA1119" i="1"/>
  <c r="CB1119" i="1"/>
  <c r="CC1119" i="1"/>
  <c r="CD1119" i="1"/>
  <c r="CE1119" i="1"/>
  <c r="CF1119" i="1"/>
  <c r="CG1119" i="1"/>
  <c r="CH1119" i="1"/>
  <c r="CI1119" i="1"/>
  <c r="CJ1119" i="1"/>
  <c r="CK1119" i="1"/>
  <c r="CL1119" i="1"/>
  <c r="CM1119" i="1"/>
  <c r="CN1119" i="1"/>
  <c r="BN1120" i="1"/>
  <c r="BO1120" i="1"/>
  <c r="BP1120" i="1"/>
  <c r="BQ1120" i="1"/>
  <c r="BR1120" i="1"/>
  <c r="BS1120" i="1"/>
  <c r="BT1120" i="1"/>
  <c r="BU1120" i="1"/>
  <c r="BV1120" i="1"/>
  <c r="BW1120" i="1"/>
  <c r="BX1120" i="1"/>
  <c r="BY1120" i="1"/>
  <c r="BZ1120" i="1"/>
  <c r="CA1120" i="1"/>
  <c r="CB1120" i="1"/>
  <c r="CC1120" i="1"/>
  <c r="CD1120" i="1"/>
  <c r="CE1120" i="1"/>
  <c r="CF1120" i="1"/>
  <c r="CG1120" i="1"/>
  <c r="CH1120" i="1"/>
  <c r="CI1120" i="1"/>
  <c r="CJ1120" i="1"/>
  <c r="CK1120" i="1"/>
  <c r="CL1120" i="1"/>
  <c r="CM1120" i="1"/>
  <c r="CN1120" i="1"/>
  <c r="BN1121" i="1"/>
  <c r="BO1121" i="1"/>
  <c r="BP1121" i="1"/>
  <c r="BQ1121" i="1"/>
  <c r="BR1121" i="1"/>
  <c r="BS1121" i="1"/>
  <c r="BT1121" i="1"/>
  <c r="BU1121" i="1"/>
  <c r="BV1121" i="1"/>
  <c r="BW1121" i="1"/>
  <c r="BX1121" i="1"/>
  <c r="BY1121" i="1"/>
  <c r="BZ1121" i="1"/>
  <c r="CA1121" i="1"/>
  <c r="CB1121" i="1"/>
  <c r="CC1121" i="1"/>
  <c r="CD1121" i="1"/>
  <c r="CE1121" i="1"/>
  <c r="CF1121" i="1"/>
  <c r="CG1121" i="1"/>
  <c r="CH1121" i="1"/>
  <c r="CI1121" i="1"/>
  <c r="CJ1121" i="1"/>
  <c r="CK1121" i="1"/>
  <c r="CL1121" i="1"/>
  <c r="CM1121" i="1"/>
  <c r="CN1121" i="1"/>
  <c r="BN1122" i="1"/>
  <c r="BO1122" i="1"/>
  <c r="BP1122" i="1"/>
  <c r="BQ1122" i="1"/>
  <c r="BR1122" i="1"/>
  <c r="BS1122" i="1"/>
  <c r="BT1122" i="1"/>
  <c r="BU1122" i="1"/>
  <c r="BV1122" i="1"/>
  <c r="BW1122" i="1"/>
  <c r="BX1122" i="1"/>
  <c r="BY1122" i="1"/>
  <c r="BZ1122" i="1"/>
  <c r="CA1122" i="1"/>
  <c r="CB1122" i="1"/>
  <c r="CC1122" i="1"/>
  <c r="CD1122" i="1"/>
  <c r="CE1122" i="1"/>
  <c r="CF1122" i="1"/>
  <c r="CG1122" i="1"/>
  <c r="CH1122" i="1"/>
  <c r="CI1122" i="1"/>
  <c r="CJ1122" i="1"/>
  <c r="CK1122" i="1"/>
  <c r="CL1122" i="1"/>
  <c r="CM1122" i="1"/>
  <c r="CN1122" i="1"/>
  <c r="BN1123" i="1"/>
  <c r="BO1123" i="1"/>
  <c r="BP1123" i="1"/>
  <c r="BQ1123" i="1"/>
  <c r="BR1123" i="1"/>
  <c r="BS1123" i="1"/>
  <c r="BT1123" i="1"/>
  <c r="BU1123" i="1"/>
  <c r="BV1123" i="1"/>
  <c r="BW1123" i="1"/>
  <c r="BX1123" i="1"/>
  <c r="BY1123" i="1"/>
  <c r="BZ1123" i="1"/>
  <c r="CA1123" i="1"/>
  <c r="CB1123" i="1"/>
  <c r="CC1123" i="1"/>
  <c r="CD1123" i="1"/>
  <c r="CE1123" i="1"/>
  <c r="CF1123" i="1"/>
  <c r="CG1123" i="1"/>
  <c r="CH1123" i="1"/>
  <c r="CI1123" i="1"/>
  <c r="CJ1123" i="1"/>
  <c r="CK1123" i="1"/>
  <c r="CL1123" i="1"/>
  <c r="CM1123" i="1"/>
  <c r="CN1123" i="1"/>
  <c r="BN1124" i="1"/>
  <c r="BO1124" i="1"/>
  <c r="BP1124" i="1"/>
  <c r="BQ1124" i="1"/>
  <c r="BR1124" i="1"/>
  <c r="BS1124" i="1"/>
  <c r="BT1124" i="1"/>
  <c r="BU1124" i="1"/>
  <c r="BV1124" i="1"/>
  <c r="BW1124" i="1"/>
  <c r="BX1124" i="1"/>
  <c r="BY1124" i="1"/>
  <c r="BZ1124" i="1"/>
  <c r="CA1124" i="1"/>
  <c r="CB1124" i="1"/>
  <c r="CC1124" i="1"/>
  <c r="CD1124" i="1"/>
  <c r="CE1124" i="1"/>
  <c r="CF1124" i="1"/>
  <c r="CG1124" i="1"/>
  <c r="CH1124" i="1"/>
  <c r="CI1124" i="1"/>
  <c r="CJ1124" i="1"/>
  <c r="CK1124" i="1"/>
  <c r="CL1124" i="1"/>
  <c r="CM1124" i="1"/>
  <c r="CN1124" i="1"/>
  <c r="BN1125" i="1"/>
  <c r="BO1125" i="1"/>
  <c r="BP1125" i="1"/>
  <c r="BQ1125" i="1"/>
  <c r="BR1125" i="1"/>
  <c r="BS1125" i="1"/>
  <c r="BT1125" i="1"/>
  <c r="BU1125" i="1"/>
  <c r="BV1125" i="1"/>
  <c r="BW1125" i="1"/>
  <c r="BX1125" i="1"/>
  <c r="BY1125" i="1"/>
  <c r="BZ1125" i="1"/>
  <c r="CA1125" i="1"/>
  <c r="CB1125" i="1"/>
  <c r="CC1125" i="1"/>
  <c r="CD1125" i="1"/>
  <c r="CE1125" i="1"/>
  <c r="CF1125" i="1"/>
  <c r="CG1125" i="1"/>
  <c r="CH1125" i="1"/>
  <c r="CI1125" i="1"/>
  <c r="CJ1125" i="1"/>
  <c r="CK1125" i="1"/>
  <c r="CL1125" i="1"/>
  <c r="CM1125" i="1"/>
  <c r="CN1125" i="1"/>
  <c r="BN1126" i="1"/>
  <c r="BO1126" i="1"/>
  <c r="BP1126" i="1"/>
  <c r="BQ1126" i="1"/>
  <c r="BR1126" i="1"/>
  <c r="BS1126" i="1"/>
  <c r="BT1126" i="1"/>
  <c r="BU1126" i="1"/>
  <c r="BV1126" i="1"/>
  <c r="BW1126" i="1"/>
  <c r="BX1126" i="1"/>
  <c r="BY1126" i="1"/>
  <c r="BZ1126" i="1"/>
  <c r="CA1126" i="1"/>
  <c r="CB1126" i="1"/>
  <c r="CC1126" i="1"/>
  <c r="CD1126" i="1"/>
  <c r="CE1126" i="1"/>
  <c r="CF1126" i="1"/>
  <c r="CG1126" i="1"/>
  <c r="CH1126" i="1"/>
  <c r="CI1126" i="1"/>
  <c r="CJ1126" i="1"/>
  <c r="CK1126" i="1"/>
  <c r="CL1126" i="1"/>
  <c r="CM1126" i="1"/>
  <c r="CN1126" i="1"/>
  <c r="BN1127" i="1"/>
  <c r="BO1127" i="1"/>
  <c r="BP1127" i="1"/>
  <c r="BQ1127" i="1"/>
  <c r="BR1127" i="1"/>
  <c r="BS1127" i="1"/>
  <c r="BT1127" i="1"/>
  <c r="BU1127" i="1"/>
  <c r="BV1127" i="1"/>
  <c r="BW1127" i="1"/>
  <c r="BX1127" i="1"/>
  <c r="BY1127" i="1"/>
  <c r="BZ1127" i="1"/>
  <c r="CA1127" i="1"/>
  <c r="CB1127" i="1"/>
  <c r="CC1127" i="1"/>
  <c r="CD1127" i="1"/>
  <c r="CE1127" i="1"/>
  <c r="CF1127" i="1"/>
  <c r="CG1127" i="1"/>
  <c r="CH1127" i="1"/>
  <c r="CI1127" i="1"/>
  <c r="CJ1127" i="1"/>
  <c r="CK1127" i="1"/>
  <c r="CL1127" i="1"/>
  <c r="CM1127" i="1"/>
  <c r="CN1127" i="1"/>
  <c r="BN1128" i="1"/>
  <c r="BO1128" i="1"/>
  <c r="BP1128" i="1"/>
  <c r="BQ1128" i="1"/>
  <c r="BR1128" i="1"/>
  <c r="BS1128" i="1"/>
  <c r="BT1128" i="1"/>
  <c r="BU1128" i="1"/>
  <c r="BV1128" i="1"/>
  <c r="BW1128" i="1"/>
  <c r="BX1128" i="1"/>
  <c r="BY1128" i="1"/>
  <c r="BZ1128" i="1"/>
  <c r="CA1128" i="1"/>
  <c r="CB1128" i="1"/>
  <c r="CC1128" i="1"/>
  <c r="CD1128" i="1"/>
  <c r="CE1128" i="1"/>
  <c r="CF1128" i="1"/>
  <c r="CG1128" i="1"/>
  <c r="CH1128" i="1"/>
  <c r="CI1128" i="1"/>
  <c r="CJ1128" i="1"/>
  <c r="CK1128" i="1"/>
  <c r="CL1128" i="1"/>
  <c r="CM1128" i="1"/>
  <c r="CN1128" i="1"/>
  <c r="BN1129" i="1"/>
  <c r="BO1129" i="1"/>
  <c r="BP1129" i="1"/>
  <c r="BQ1129" i="1"/>
  <c r="BR1129" i="1"/>
  <c r="BS1129" i="1"/>
  <c r="BT1129" i="1"/>
  <c r="BU1129" i="1"/>
  <c r="BV1129" i="1"/>
  <c r="BW1129" i="1"/>
  <c r="BX1129" i="1"/>
  <c r="BY1129" i="1"/>
  <c r="BZ1129" i="1"/>
  <c r="CA1129" i="1"/>
  <c r="CB1129" i="1"/>
  <c r="CC1129" i="1"/>
  <c r="CD1129" i="1"/>
  <c r="CE1129" i="1"/>
  <c r="CF1129" i="1"/>
  <c r="CG1129" i="1"/>
  <c r="CH1129" i="1"/>
  <c r="CI1129" i="1"/>
  <c r="CJ1129" i="1"/>
  <c r="CK1129" i="1"/>
  <c r="CL1129" i="1"/>
  <c r="CM1129" i="1"/>
  <c r="CN1129" i="1"/>
  <c r="BN1130" i="1"/>
  <c r="BO1130" i="1"/>
  <c r="BP1130" i="1"/>
  <c r="BQ1130" i="1"/>
  <c r="BR1130" i="1"/>
  <c r="BS1130" i="1"/>
  <c r="BT1130" i="1"/>
  <c r="BU1130" i="1"/>
  <c r="BV1130" i="1"/>
  <c r="BW1130" i="1"/>
  <c r="BX1130" i="1"/>
  <c r="BY1130" i="1"/>
  <c r="BZ1130" i="1"/>
  <c r="CA1130" i="1"/>
  <c r="CB1130" i="1"/>
  <c r="CC1130" i="1"/>
  <c r="CD1130" i="1"/>
  <c r="CE1130" i="1"/>
  <c r="CF1130" i="1"/>
  <c r="CG1130" i="1"/>
  <c r="CH1130" i="1"/>
  <c r="CI1130" i="1"/>
  <c r="CJ1130" i="1"/>
  <c r="CK1130" i="1"/>
  <c r="CL1130" i="1"/>
  <c r="CM1130" i="1"/>
  <c r="CN1130" i="1"/>
  <c r="BN1131" i="1"/>
  <c r="BO1131" i="1"/>
  <c r="BP1131" i="1"/>
  <c r="BQ1131" i="1"/>
  <c r="BR1131" i="1"/>
  <c r="BS1131" i="1"/>
  <c r="BT1131" i="1"/>
  <c r="BU1131" i="1"/>
  <c r="BV1131" i="1"/>
  <c r="BW1131" i="1"/>
  <c r="BX1131" i="1"/>
  <c r="BY1131" i="1"/>
  <c r="BZ1131" i="1"/>
  <c r="CA1131" i="1"/>
  <c r="CB1131" i="1"/>
  <c r="CC1131" i="1"/>
  <c r="CD1131" i="1"/>
  <c r="CE1131" i="1"/>
  <c r="CF1131" i="1"/>
  <c r="CG1131" i="1"/>
  <c r="CH1131" i="1"/>
  <c r="CI1131" i="1"/>
  <c r="CJ1131" i="1"/>
  <c r="CK1131" i="1"/>
  <c r="CL1131" i="1"/>
  <c r="CM1131" i="1"/>
  <c r="CN1131" i="1"/>
  <c r="BN1132" i="1"/>
  <c r="BO1132" i="1"/>
  <c r="BP1132" i="1"/>
  <c r="BQ1132" i="1"/>
  <c r="BR1132" i="1"/>
  <c r="BS1132" i="1"/>
  <c r="BT1132" i="1"/>
  <c r="BU1132" i="1"/>
  <c r="BV1132" i="1"/>
  <c r="BW1132" i="1"/>
  <c r="BX1132" i="1"/>
  <c r="BY1132" i="1"/>
  <c r="BZ1132" i="1"/>
  <c r="CA1132" i="1"/>
  <c r="CB1132" i="1"/>
  <c r="CC1132" i="1"/>
  <c r="CD1132" i="1"/>
  <c r="CE1132" i="1"/>
  <c r="CF1132" i="1"/>
  <c r="CG1132" i="1"/>
  <c r="CH1132" i="1"/>
  <c r="CI1132" i="1"/>
  <c r="CJ1132" i="1"/>
  <c r="CK1132" i="1"/>
  <c r="CL1132" i="1"/>
  <c r="CM1132" i="1"/>
  <c r="CN1132" i="1"/>
  <c r="BN1133" i="1"/>
  <c r="BO1133" i="1"/>
  <c r="BP1133" i="1"/>
  <c r="BQ1133" i="1"/>
  <c r="BR1133" i="1"/>
  <c r="BS1133" i="1"/>
  <c r="BT1133" i="1"/>
  <c r="BU1133" i="1"/>
  <c r="BV1133" i="1"/>
  <c r="BW1133" i="1"/>
  <c r="BX1133" i="1"/>
  <c r="BY1133" i="1"/>
  <c r="BZ1133" i="1"/>
  <c r="CA1133" i="1"/>
  <c r="CB1133" i="1"/>
  <c r="CC1133" i="1"/>
  <c r="CD1133" i="1"/>
  <c r="CE1133" i="1"/>
  <c r="CF1133" i="1"/>
  <c r="CG1133" i="1"/>
  <c r="CH1133" i="1"/>
  <c r="CI1133" i="1"/>
  <c r="CJ1133" i="1"/>
  <c r="CK1133" i="1"/>
  <c r="CL1133" i="1"/>
  <c r="CM1133" i="1"/>
  <c r="CN1133" i="1"/>
  <c r="BN1134" i="1"/>
  <c r="BO1134" i="1"/>
  <c r="BP1134" i="1"/>
  <c r="BQ1134" i="1"/>
  <c r="BR1134" i="1"/>
  <c r="BS1134" i="1"/>
  <c r="BT1134" i="1"/>
  <c r="BU1134" i="1"/>
  <c r="BV1134" i="1"/>
  <c r="BW1134" i="1"/>
  <c r="BX1134" i="1"/>
  <c r="BY1134" i="1"/>
  <c r="BZ1134" i="1"/>
  <c r="CA1134" i="1"/>
  <c r="CB1134" i="1"/>
  <c r="CC1134" i="1"/>
  <c r="CD1134" i="1"/>
  <c r="CE1134" i="1"/>
  <c r="CF1134" i="1"/>
  <c r="CG1134" i="1"/>
  <c r="CH1134" i="1"/>
  <c r="CI1134" i="1"/>
  <c r="CJ1134" i="1"/>
  <c r="CK1134" i="1"/>
  <c r="CL1134" i="1"/>
  <c r="CM1134" i="1"/>
  <c r="CN1134" i="1"/>
  <c r="BN1135" i="1"/>
  <c r="BO1135" i="1"/>
  <c r="BP1135" i="1"/>
  <c r="BQ1135" i="1"/>
  <c r="BR1135" i="1"/>
  <c r="BS1135" i="1"/>
  <c r="BT1135" i="1"/>
  <c r="BU1135" i="1"/>
  <c r="BV1135" i="1"/>
  <c r="BW1135" i="1"/>
  <c r="BX1135" i="1"/>
  <c r="BY1135" i="1"/>
  <c r="BZ1135" i="1"/>
  <c r="CA1135" i="1"/>
  <c r="CB1135" i="1"/>
  <c r="CC1135" i="1"/>
  <c r="CD1135" i="1"/>
  <c r="CE1135" i="1"/>
  <c r="CF1135" i="1"/>
  <c r="CG1135" i="1"/>
  <c r="CH1135" i="1"/>
  <c r="CI1135" i="1"/>
  <c r="CJ1135" i="1"/>
  <c r="CK1135" i="1"/>
  <c r="CL1135" i="1"/>
  <c r="CM1135" i="1"/>
  <c r="CN1135" i="1"/>
  <c r="BN1136" i="1"/>
  <c r="BO1136" i="1"/>
  <c r="BP1136" i="1"/>
  <c r="BQ1136" i="1"/>
  <c r="BR1136" i="1"/>
  <c r="BS1136" i="1"/>
  <c r="BT1136" i="1"/>
  <c r="BU1136" i="1"/>
  <c r="BV1136" i="1"/>
  <c r="BW1136" i="1"/>
  <c r="BX1136" i="1"/>
  <c r="BY1136" i="1"/>
  <c r="BZ1136" i="1"/>
  <c r="CA1136" i="1"/>
  <c r="CB1136" i="1"/>
  <c r="CC1136" i="1"/>
  <c r="CD1136" i="1"/>
  <c r="CE1136" i="1"/>
  <c r="CF1136" i="1"/>
  <c r="CG1136" i="1"/>
  <c r="CH1136" i="1"/>
  <c r="CI1136" i="1"/>
  <c r="CJ1136" i="1"/>
  <c r="CK1136" i="1"/>
  <c r="CL1136" i="1"/>
  <c r="CM1136" i="1"/>
  <c r="CN1136" i="1"/>
  <c r="BN1137" i="1"/>
  <c r="BO1137" i="1"/>
  <c r="BP1137" i="1"/>
  <c r="BQ1137" i="1"/>
  <c r="BR1137" i="1"/>
  <c r="BS1137" i="1"/>
  <c r="BT1137" i="1"/>
  <c r="BU1137" i="1"/>
  <c r="BV1137" i="1"/>
  <c r="BW1137" i="1"/>
  <c r="BX1137" i="1"/>
  <c r="BY1137" i="1"/>
  <c r="BZ1137" i="1"/>
  <c r="CA1137" i="1"/>
  <c r="CB1137" i="1"/>
  <c r="CC1137" i="1"/>
  <c r="CD1137" i="1"/>
  <c r="CE1137" i="1"/>
  <c r="CF1137" i="1"/>
  <c r="CG1137" i="1"/>
  <c r="CH1137" i="1"/>
  <c r="CI1137" i="1"/>
  <c r="CJ1137" i="1"/>
  <c r="CK1137" i="1"/>
  <c r="CL1137" i="1"/>
  <c r="CM1137" i="1"/>
  <c r="CN1137" i="1"/>
  <c r="BN1138" i="1"/>
  <c r="BO1138" i="1"/>
  <c r="BP1138" i="1"/>
  <c r="BQ1138" i="1"/>
  <c r="BR1138" i="1"/>
  <c r="BS1138" i="1"/>
  <c r="BT1138" i="1"/>
  <c r="BU1138" i="1"/>
  <c r="BV1138" i="1"/>
  <c r="BW1138" i="1"/>
  <c r="BX1138" i="1"/>
  <c r="BY1138" i="1"/>
  <c r="BZ1138" i="1"/>
  <c r="CA1138" i="1"/>
  <c r="CB1138" i="1"/>
  <c r="CC1138" i="1"/>
  <c r="CD1138" i="1"/>
  <c r="CE1138" i="1"/>
  <c r="CF1138" i="1"/>
  <c r="CG1138" i="1"/>
  <c r="CH1138" i="1"/>
  <c r="CI1138" i="1"/>
  <c r="CJ1138" i="1"/>
  <c r="CK1138" i="1"/>
  <c r="CL1138" i="1"/>
  <c r="CM1138" i="1"/>
  <c r="CN1138" i="1"/>
  <c r="BN1139" i="1"/>
  <c r="BO1139" i="1"/>
  <c r="BP1139" i="1"/>
  <c r="BQ1139" i="1"/>
  <c r="BR1139" i="1"/>
  <c r="BS1139" i="1"/>
  <c r="BT1139" i="1"/>
  <c r="BU1139" i="1"/>
  <c r="BV1139" i="1"/>
  <c r="BW1139" i="1"/>
  <c r="BX1139" i="1"/>
  <c r="BY1139" i="1"/>
  <c r="BZ1139" i="1"/>
  <c r="CA1139" i="1"/>
  <c r="CB1139" i="1"/>
  <c r="CC1139" i="1"/>
  <c r="CD1139" i="1"/>
  <c r="CE1139" i="1"/>
  <c r="CF1139" i="1"/>
  <c r="CG1139" i="1"/>
  <c r="CH1139" i="1"/>
  <c r="CI1139" i="1"/>
  <c r="CJ1139" i="1"/>
  <c r="CK1139" i="1"/>
  <c r="CL1139" i="1"/>
  <c r="CM1139" i="1"/>
  <c r="CN1139" i="1"/>
  <c r="BN1140" i="1"/>
  <c r="BO1140" i="1"/>
  <c r="BP1140" i="1"/>
  <c r="BQ1140" i="1"/>
  <c r="BR1140" i="1"/>
  <c r="BS1140" i="1"/>
  <c r="BT1140" i="1"/>
  <c r="BU1140" i="1"/>
  <c r="BV1140" i="1"/>
  <c r="BW1140" i="1"/>
  <c r="BX1140" i="1"/>
  <c r="BY1140" i="1"/>
  <c r="BZ1140" i="1"/>
  <c r="CA1140" i="1"/>
  <c r="CB1140" i="1"/>
  <c r="CC1140" i="1"/>
  <c r="CD1140" i="1"/>
  <c r="CE1140" i="1"/>
  <c r="CF1140" i="1"/>
  <c r="CG1140" i="1"/>
  <c r="CH1140" i="1"/>
  <c r="CI1140" i="1"/>
  <c r="CJ1140" i="1"/>
  <c r="CK1140" i="1"/>
  <c r="CL1140" i="1"/>
  <c r="CM1140" i="1"/>
  <c r="CN1140" i="1"/>
  <c r="BN1141" i="1"/>
  <c r="BO1141" i="1"/>
  <c r="BP1141" i="1"/>
  <c r="BQ1141" i="1"/>
  <c r="BR1141" i="1"/>
  <c r="BS1141" i="1"/>
  <c r="BT1141" i="1"/>
  <c r="BU1141" i="1"/>
  <c r="BV1141" i="1"/>
  <c r="BW1141" i="1"/>
  <c r="BX1141" i="1"/>
  <c r="BY1141" i="1"/>
  <c r="BZ1141" i="1"/>
  <c r="CA1141" i="1"/>
  <c r="CB1141" i="1"/>
  <c r="CC1141" i="1"/>
  <c r="CD1141" i="1"/>
  <c r="CE1141" i="1"/>
  <c r="CF1141" i="1"/>
  <c r="CG1141" i="1"/>
  <c r="CH1141" i="1"/>
  <c r="CI1141" i="1"/>
  <c r="CJ1141" i="1"/>
  <c r="CK1141" i="1"/>
  <c r="CL1141" i="1"/>
  <c r="CM1141" i="1"/>
  <c r="CN1141" i="1"/>
  <c r="BN1142" i="1"/>
  <c r="BO1142" i="1"/>
  <c r="BP1142" i="1"/>
  <c r="BQ1142" i="1"/>
  <c r="BR1142" i="1"/>
  <c r="BS1142" i="1"/>
  <c r="BT1142" i="1"/>
  <c r="BU1142" i="1"/>
  <c r="BV1142" i="1"/>
  <c r="BW1142" i="1"/>
  <c r="BX1142" i="1"/>
  <c r="BY1142" i="1"/>
  <c r="BZ1142" i="1"/>
  <c r="CA1142" i="1"/>
  <c r="CB1142" i="1"/>
  <c r="CC1142" i="1"/>
  <c r="CD1142" i="1"/>
  <c r="CE1142" i="1"/>
  <c r="CF1142" i="1"/>
  <c r="CG1142" i="1"/>
  <c r="CH1142" i="1"/>
  <c r="CI1142" i="1"/>
  <c r="CJ1142" i="1"/>
  <c r="CK1142" i="1"/>
  <c r="CL1142" i="1"/>
  <c r="CM1142" i="1"/>
  <c r="CN1142" i="1"/>
  <c r="BN1143" i="1"/>
  <c r="BO1143" i="1"/>
  <c r="BP1143" i="1"/>
  <c r="BQ1143" i="1"/>
  <c r="BR1143" i="1"/>
  <c r="BS1143" i="1"/>
  <c r="BT1143" i="1"/>
  <c r="BU1143" i="1"/>
  <c r="BV1143" i="1"/>
  <c r="BW1143" i="1"/>
  <c r="BX1143" i="1"/>
  <c r="BY1143" i="1"/>
  <c r="BZ1143" i="1"/>
  <c r="CA1143" i="1"/>
  <c r="CB1143" i="1"/>
  <c r="CC1143" i="1"/>
  <c r="CD1143" i="1"/>
  <c r="CE1143" i="1"/>
  <c r="CF1143" i="1"/>
  <c r="CG1143" i="1"/>
  <c r="CH1143" i="1"/>
  <c r="CI1143" i="1"/>
  <c r="CJ1143" i="1"/>
  <c r="CK1143" i="1"/>
  <c r="CL1143" i="1"/>
  <c r="CM1143" i="1"/>
  <c r="CN1143" i="1"/>
  <c r="BN1144" i="1"/>
  <c r="BO1144" i="1"/>
  <c r="BP1144" i="1"/>
  <c r="BQ1144" i="1"/>
  <c r="BR1144" i="1"/>
  <c r="BS1144" i="1"/>
  <c r="BT1144" i="1"/>
  <c r="BU1144" i="1"/>
  <c r="BV1144" i="1"/>
  <c r="BW1144" i="1"/>
  <c r="BX1144" i="1"/>
  <c r="BY1144" i="1"/>
  <c r="BZ1144" i="1"/>
  <c r="CA1144" i="1"/>
  <c r="CB1144" i="1"/>
  <c r="CC1144" i="1"/>
  <c r="CD1144" i="1"/>
  <c r="CE1144" i="1"/>
  <c r="CF1144" i="1"/>
  <c r="CG1144" i="1"/>
  <c r="CH1144" i="1"/>
  <c r="CI1144" i="1"/>
  <c r="CJ1144" i="1"/>
  <c r="CK1144" i="1"/>
  <c r="CL1144" i="1"/>
  <c r="CM1144" i="1"/>
  <c r="CN1144" i="1"/>
  <c r="BN1145" i="1"/>
  <c r="BO1145" i="1"/>
  <c r="BP1145" i="1"/>
  <c r="BQ1145" i="1"/>
  <c r="BR1145" i="1"/>
  <c r="BS1145" i="1"/>
  <c r="BT1145" i="1"/>
  <c r="BU1145" i="1"/>
  <c r="BV1145" i="1"/>
  <c r="BW1145" i="1"/>
  <c r="BX1145" i="1"/>
  <c r="BY1145" i="1"/>
  <c r="BZ1145" i="1"/>
  <c r="CA1145" i="1"/>
  <c r="CB1145" i="1"/>
  <c r="CC1145" i="1"/>
  <c r="CD1145" i="1"/>
  <c r="CE1145" i="1"/>
  <c r="CF1145" i="1"/>
  <c r="CG1145" i="1"/>
  <c r="CH1145" i="1"/>
  <c r="CI1145" i="1"/>
  <c r="CJ1145" i="1"/>
  <c r="CK1145" i="1"/>
  <c r="CL1145" i="1"/>
  <c r="CM1145" i="1"/>
  <c r="CN1145" i="1"/>
  <c r="BN1146" i="1"/>
  <c r="BO1146" i="1"/>
  <c r="BP1146" i="1"/>
  <c r="BQ1146" i="1"/>
  <c r="BR1146" i="1"/>
  <c r="BS1146" i="1"/>
  <c r="BT1146" i="1"/>
  <c r="BU1146" i="1"/>
  <c r="BV1146" i="1"/>
  <c r="BW1146" i="1"/>
  <c r="BX1146" i="1"/>
  <c r="BY1146" i="1"/>
  <c r="BZ1146" i="1"/>
  <c r="CA1146" i="1"/>
  <c r="CB1146" i="1"/>
  <c r="CC1146" i="1"/>
  <c r="CD1146" i="1"/>
  <c r="CE1146" i="1"/>
  <c r="CF1146" i="1"/>
  <c r="CG1146" i="1"/>
  <c r="CH1146" i="1"/>
  <c r="CI1146" i="1"/>
  <c r="CJ1146" i="1"/>
  <c r="CK1146" i="1"/>
  <c r="CL1146" i="1"/>
  <c r="CM1146" i="1"/>
  <c r="CN1146" i="1"/>
  <c r="BN1147" i="1"/>
  <c r="BO1147" i="1"/>
  <c r="BP1147" i="1"/>
  <c r="BQ1147" i="1"/>
  <c r="BR1147" i="1"/>
  <c r="BS1147" i="1"/>
  <c r="BT1147" i="1"/>
  <c r="BU1147" i="1"/>
  <c r="BV1147" i="1"/>
  <c r="BW1147" i="1"/>
  <c r="BX1147" i="1"/>
  <c r="BY1147" i="1"/>
  <c r="BZ1147" i="1"/>
  <c r="CA1147" i="1"/>
  <c r="CB1147" i="1"/>
  <c r="CC1147" i="1"/>
  <c r="CD1147" i="1"/>
  <c r="CE1147" i="1"/>
  <c r="CF1147" i="1"/>
  <c r="CG1147" i="1"/>
  <c r="CH1147" i="1"/>
  <c r="CI1147" i="1"/>
  <c r="CJ1147" i="1"/>
  <c r="CK1147" i="1"/>
  <c r="CL1147" i="1"/>
  <c r="CM1147" i="1"/>
  <c r="CN1147" i="1"/>
  <c r="BN1148" i="1"/>
  <c r="BO1148" i="1"/>
  <c r="BP1148" i="1"/>
  <c r="BQ1148" i="1"/>
  <c r="BR1148" i="1"/>
  <c r="BS1148" i="1"/>
  <c r="BT1148" i="1"/>
  <c r="BU1148" i="1"/>
  <c r="BV1148" i="1"/>
  <c r="BW1148" i="1"/>
  <c r="BX1148" i="1"/>
  <c r="BY1148" i="1"/>
  <c r="BZ1148" i="1"/>
  <c r="CA1148" i="1"/>
  <c r="CB1148" i="1"/>
  <c r="CC1148" i="1"/>
  <c r="CD1148" i="1"/>
  <c r="CE1148" i="1"/>
  <c r="CF1148" i="1"/>
  <c r="CG1148" i="1"/>
  <c r="CH1148" i="1"/>
  <c r="CI1148" i="1"/>
  <c r="CJ1148" i="1"/>
  <c r="CK1148" i="1"/>
  <c r="CL1148" i="1"/>
  <c r="CM1148" i="1"/>
  <c r="CN1148" i="1"/>
  <c r="BN1149" i="1"/>
  <c r="BO1149" i="1"/>
  <c r="BP1149" i="1"/>
  <c r="BQ1149" i="1"/>
  <c r="BR1149" i="1"/>
  <c r="BS1149" i="1"/>
  <c r="BT1149" i="1"/>
  <c r="BU1149" i="1"/>
  <c r="BV1149" i="1"/>
  <c r="BW1149" i="1"/>
  <c r="BX1149" i="1"/>
  <c r="BY1149" i="1"/>
  <c r="BZ1149" i="1"/>
  <c r="CA1149" i="1"/>
  <c r="CB1149" i="1"/>
  <c r="CC1149" i="1"/>
  <c r="CD1149" i="1"/>
  <c r="CE1149" i="1"/>
  <c r="CF1149" i="1"/>
  <c r="CG1149" i="1"/>
  <c r="CH1149" i="1"/>
  <c r="CI1149" i="1"/>
  <c r="CJ1149" i="1"/>
  <c r="CK1149" i="1"/>
  <c r="CL1149" i="1"/>
  <c r="CM1149" i="1"/>
  <c r="CN1149" i="1"/>
  <c r="BN1150" i="1"/>
  <c r="BO1150" i="1"/>
  <c r="BP1150" i="1"/>
  <c r="BQ1150" i="1"/>
  <c r="BR1150" i="1"/>
  <c r="BS1150" i="1"/>
  <c r="BT1150" i="1"/>
  <c r="BU1150" i="1"/>
  <c r="BV1150" i="1"/>
  <c r="BW1150" i="1"/>
  <c r="BX1150" i="1"/>
  <c r="BY1150" i="1"/>
  <c r="BZ1150" i="1"/>
  <c r="CA1150" i="1"/>
  <c r="CB1150" i="1"/>
  <c r="CC1150" i="1"/>
  <c r="CD1150" i="1"/>
  <c r="CE1150" i="1"/>
  <c r="CF1150" i="1"/>
  <c r="CG1150" i="1"/>
  <c r="CH1150" i="1"/>
  <c r="CI1150" i="1"/>
  <c r="CJ1150" i="1"/>
  <c r="CK1150" i="1"/>
  <c r="CL1150" i="1"/>
  <c r="CM1150" i="1"/>
  <c r="CN1150" i="1"/>
  <c r="BN1151" i="1"/>
  <c r="BO1151" i="1"/>
  <c r="BP1151" i="1"/>
  <c r="BQ1151" i="1"/>
  <c r="BR1151" i="1"/>
  <c r="BS1151" i="1"/>
  <c r="BT1151" i="1"/>
  <c r="BU1151" i="1"/>
  <c r="BV1151" i="1"/>
  <c r="BW1151" i="1"/>
  <c r="BX1151" i="1"/>
  <c r="BY1151" i="1"/>
  <c r="BZ1151" i="1"/>
  <c r="CA1151" i="1"/>
  <c r="CB1151" i="1"/>
  <c r="CC1151" i="1"/>
  <c r="CD1151" i="1"/>
  <c r="CE1151" i="1"/>
  <c r="CF1151" i="1"/>
  <c r="CG1151" i="1"/>
  <c r="CH1151" i="1"/>
  <c r="CI1151" i="1"/>
  <c r="CJ1151" i="1"/>
  <c r="CK1151" i="1"/>
  <c r="CL1151" i="1"/>
  <c r="CM1151" i="1"/>
  <c r="CN1151" i="1"/>
  <c r="BN1152" i="1"/>
  <c r="BO1152" i="1"/>
  <c r="BP1152" i="1"/>
  <c r="BQ1152" i="1"/>
  <c r="BR1152" i="1"/>
  <c r="BS1152" i="1"/>
  <c r="BT1152" i="1"/>
  <c r="BU1152" i="1"/>
  <c r="BV1152" i="1"/>
  <c r="BW1152" i="1"/>
  <c r="BX1152" i="1"/>
  <c r="BY1152" i="1"/>
  <c r="BZ1152" i="1"/>
  <c r="CA1152" i="1"/>
  <c r="CB1152" i="1"/>
  <c r="CC1152" i="1"/>
  <c r="CD1152" i="1"/>
  <c r="CE1152" i="1"/>
  <c r="CF1152" i="1"/>
  <c r="CG1152" i="1"/>
  <c r="CH1152" i="1"/>
  <c r="CI1152" i="1"/>
  <c r="CJ1152" i="1"/>
  <c r="CK1152" i="1"/>
  <c r="CL1152" i="1"/>
  <c r="CM1152" i="1"/>
  <c r="CN1152" i="1"/>
  <c r="BN1153" i="1"/>
  <c r="BO1153" i="1"/>
  <c r="BP1153" i="1"/>
  <c r="BQ1153" i="1"/>
  <c r="BR1153" i="1"/>
  <c r="BS1153" i="1"/>
  <c r="BT1153" i="1"/>
  <c r="BU1153" i="1"/>
  <c r="BV1153" i="1"/>
  <c r="BW1153" i="1"/>
  <c r="BX1153" i="1"/>
  <c r="BY1153" i="1"/>
  <c r="BZ1153" i="1"/>
  <c r="CA1153" i="1"/>
  <c r="CB1153" i="1"/>
  <c r="CC1153" i="1"/>
  <c r="CD1153" i="1"/>
  <c r="CE1153" i="1"/>
  <c r="CF1153" i="1"/>
  <c r="CG1153" i="1"/>
  <c r="CH1153" i="1"/>
  <c r="CI1153" i="1"/>
  <c r="CJ1153" i="1"/>
  <c r="CK1153" i="1"/>
  <c r="CL1153" i="1"/>
  <c r="CM1153" i="1"/>
  <c r="CN1153" i="1"/>
  <c r="BN1154" i="1"/>
  <c r="BO1154" i="1"/>
  <c r="BP1154" i="1"/>
  <c r="BQ1154" i="1"/>
  <c r="BR1154" i="1"/>
  <c r="BS1154" i="1"/>
  <c r="BT1154" i="1"/>
  <c r="BU1154" i="1"/>
  <c r="BV1154" i="1"/>
  <c r="BW1154" i="1"/>
  <c r="BX1154" i="1"/>
  <c r="BY1154" i="1"/>
  <c r="BZ1154" i="1"/>
  <c r="CA1154" i="1"/>
  <c r="CB1154" i="1"/>
  <c r="CC1154" i="1"/>
  <c r="CD1154" i="1"/>
  <c r="CE1154" i="1"/>
  <c r="CF1154" i="1"/>
  <c r="CG1154" i="1"/>
  <c r="CH1154" i="1"/>
  <c r="CI1154" i="1"/>
  <c r="CJ1154" i="1"/>
  <c r="CK1154" i="1"/>
  <c r="CL1154" i="1"/>
  <c r="CM1154" i="1"/>
  <c r="CN1154" i="1"/>
  <c r="BN1155" i="1"/>
  <c r="BO1155" i="1"/>
  <c r="BP1155" i="1"/>
  <c r="BQ1155" i="1"/>
  <c r="BR1155" i="1"/>
  <c r="BS1155" i="1"/>
  <c r="BT1155" i="1"/>
  <c r="BU1155" i="1"/>
  <c r="BV1155" i="1"/>
  <c r="BW1155" i="1"/>
  <c r="BX1155" i="1"/>
  <c r="BY1155" i="1"/>
  <c r="BZ1155" i="1"/>
  <c r="CA1155" i="1"/>
  <c r="CB1155" i="1"/>
  <c r="CC1155" i="1"/>
  <c r="CD1155" i="1"/>
  <c r="CE1155" i="1"/>
  <c r="CF1155" i="1"/>
  <c r="CG1155" i="1"/>
  <c r="CH1155" i="1"/>
  <c r="CI1155" i="1"/>
  <c r="CJ1155" i="1"/>
  <c r="CK1155" i="1"/>
  <c r="CL1155" i="1"/>
  <c r="CM1155" i="1"/>
  <c r="CN1155" i="1"/>
  <c r="BN1156" i="1"/>
  <c r="BO1156" i="1"/>
  <c r="BP1156" i="1"/>
  <c r="BQ1156" i="1"/>
  <c r="BR1156" i="1"/>
  <c r="BS1156" i="1"/>
  <c r="BT1156" i="1"/>
  <c r="BU1156" i="1"/>
  <c r="BV1156" i="1"/>
  <c r="BW1156" i="1"/>
  <c r="BX1156" i="1"/>
  <c r="BY1156" i="1"/>
  <c r="BZ1156" i="1"/>
  <c r="CA1156" i="1"/>
  <c r="CB1156" i="1"/>
  <c r="CC1156" i="1"/>
  <c r="CD1156" i="1"/>
  <c r="CE1156" i="1"/>
  <c r="CF1156" i="1"/>
  <c r="CG1156" i="1"/>
  <c r="CH1156" i="1"/>
  <c r="CI1156" i="1"/>
  <c r="CJ1156" i="1"/>
  <c r="CK1156" i="1"/>
  <c r="CL1156" i="1"/>
  <c r="CM1156" i="1"/>
  <c r="CN1156" i="1"/>
  <c r="BN1157" i="1"/>
  <c r="BO1157" i="1"/>
  <c r="BP1157" i="1"/>
  <c r="BQ1157" i="1"/>
  <c r="BR1157" i="1"/>
  <c r="BS1157" i="1"/>
  <c r="BT1157" i="1"/>
  <c r="BU1157" i="1"/>
  <c r="BV1157" i="1"/>
  <c r="BW1157" i="1"/>
  <c r="BX1157" i="1"/>
  <c r="BY1157" i="1"/>
  <c r="BZ1157" i="1"/>
  <c r="CA1157" i="1"/>
  <c r="CB1157" i="1"/>
  <c r="CC1157" i="1"/>
  <c r="CD1157" i="1"/>
  <c r="CE1157" i="1"/>
  <c r="CF1157" i="1"/>
  <c r="CG1157" i="1"/>
  <c r="CH1157" i="1"/>
  <c r="CI1157" i="1"/>
  <c r="CJ1157" i="1"/>
  <c r="CK1157" i="1"/>
  <c r="CL1157" i="1"/>
  <c r="CM1157" i="1"/>
  <c r="CN1157" i="1"/>
  <c r="BN1158" i="1"/>
  <c r="BO1158" i="1"/>
  <c r="BP1158" i="1"/>
  <c r="BQ1158" i="1"/>
  <c r="BR1158" i="1"/>
  <c r="BS1158" i="1"/>
  <c r="BT1158" i="1"/>
  <c r="BU1158" i="1"/>
  <c r="BV1158" i="1"/>
  <c r="BW1158" i="1"/>
  <c r="BX1158" i="1"/>
  <c r="BY1158" i="1"/>
  <c r="BZ1158" i="1"/>
  <c r="CA1158" i="1"/>
  <c r="CB1158" i="1"/>
  <c r="CC1158" i="1"/>
  <c r="CD1158" i="1"/>
  <c r="CE1158" i="1"/>
  <c r="CF1158" i="1"/>
  <c r="CG1158" i="1"/>
  <c r="CH1158" i="1"/>
  <c r="CI1158" i="1"/>
  <c r="CJ1158" i="1"/>
  <c r="CK1158" i="1"/>
  <c r="CL1158" i="1"/>
  <c r="CM1158" i="1"/>
  <c r="CN1158" i="1"/>
  <c r="BN1159" i="1"/>
  <c r="BO1159" i="1"/>
  <c r="BP1159" i="1"/>
  <c r="BQ1159" i="1"/>
  <c r="BR1159" i="1"/>
  <c r="BS1159" i="1"/>
  <c r="BT1159" i="1"/>
  <c r="BU1159" i="1"/>
  <c r="BV1159" i="1"/>
  <c r="BW1159" i="1"/>
  <c r="BX1159" i="1"/>
  <c r="BY1159" i="1"/>
  <c r="BZ1159" i="1"/>
  <c r="CA1159" i="1"/>
  <c r="CB1159" i="1"/>
  <c r="CC1159" i="1"/>
  <c r="CD1159" i="1"/>
  <c r="CE1159" i="1"/>
  <c r="CF1159" i="1"/>
  <c r="CG1159" i="1"/>
  <c r="CH1159" i="1"/>
  <c r="CI1159" i="1"/>
  <c r="CJ1159" i="1"/>
  <c r="CK1159" i="1"/>
  <c r="CL1159" i="1"/>
  <c r="CM1159" i="1"/>
  <c r="CN1159" i="1"/>
  <c r="BN1160" i="1"/>
  <c r="BO1160" i="1"/>
  <c r="BP1160" i="1"/>
  <c r="BQ1160" i="1"/>
  <c r="BR1160" i="1"/>
  <c r="BS1160" i="1"/>
  <c r="BT1160" i="1"/>
  <c r="BU1160" i="1"/>
  <c r="BV1160" i="1"/>
  <c r="BW1160" i="1"/>
  <c r="BX1160" i="1"/>
  <c r="BY1160" i="1"/>
  <c r="BZ1160" i="1"/>
  <c r="CA1160" i="1"/>
  <c r="CB1160" i="1"/>
  <c r="CC1160" i="1"/>
  <c r="CD1160" i="1"/>
  <c r="CE1160" i="1"/>
  <c r="CF1160" i="1"/>
  <c r="CG1160" i="1"/>
  <c r="CH1160" i="1"/>
  <c r="CI1160" i="1"/>
  <c r="CJ1160" i="1"/>
  <c r="CK1160" i="1"/>
  <c r="CL1160" i="1"/>
  <c r="CM1160" i="1"/>
  <c r="CN1160" i="1"/>
  <c r="CN9" i="1"/>
  <c r="CM9" i="1"/>
  <c r="CL9" i="1"/>
  <c r="CK9" i="1"/>
  <c r="CJ9" i="1"/>
  <c r="CI9" i="1"/>
  <c r="CH9" i="1"/>
  <c r="CG9" i="1"/>
  <c r="CF9" i="1"/>
  <c r="CE9" i="1"/>
  <c r="CD9" i="1"/>
  <c r="CC9" i="1"/>
  <c r="CB9" i="1"/>
  <c r="CA9" i="1"/>
  <c r="BZ9" i="1"/>
  <c r="BY9" i="1"/>
  <c r="BX9" i="1"/>
  <c r="BW9" i="1"/>
  <c r="BV9" i="1"/>
  <c r="BU9" i="1"/>
  <c r="BT9" i="1"/>
  <c r="BS9" i="1"/>
  <c r="BR9" i="1"/>
  <c r="BQ9" i="1"/>
  <c r="BP9" i="1"/>
  <c r="BO9"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M564" i="1"/>
  <c r="AN564" i="1"/>
  <c r="AO564" i="1"/>
  <c r="AP564" i="1"/>
  <c r="AQ564" i="1"/>
  <c r="AR564" i="1"/>
  <c r="AS564" i="1"/>
  <c r="AT564" i="1"/>
  <c r="AU564" i="1"/>
  <c r="AV564" i="1"/>
  <c r="AW564" i="1"/>
  <c r="AX564" i="1"/>
  <c r="AY564" i="1"/>
  <c r="AZ564" i="1"/>
  <c r="BA564" i="1"/>
  <c r="BB564" i="1"/>
  <c r="BC564" i="1"/>
  <c r="BD564" i="1"/>
  <c r="BE564" i="1"/>
  <c r="BF564" i="1"/>
  <c r="BG564" i="1"/>
  <c r="BH564" i="1"/>
  <c r="BI564" i="1"/>
  <c r="BJ564" i="1"/>
  <c r="BK564" i="1"/>
  <c r="BL564" i="1"/>
  <c r="AM565" i="1"/>
  <c r="AN565" i="1"/>
  <c r="AO565" i="1"/>
  <c r="AP565" i="1"/>
  <c r="AQ565" i="1"/>
  <c r="AR565" i="1"/>
  <c r="AS565" i="1"/>
  <c r="AT565" i="1"/>
  <c r="AU565" i="1"/>
  <c r="AV565" i="1"/>
  <c r="AW565" i="1"/>
  <c r="AX565" i="1"/>
  <c r="AY565" i="1"/>
  <c r="AZ565" i="1"/>
  <c r="BA565" i="1"/>
  <c r="BB565" i="1"/>
  <c r="BC565" i="1"/>
  <c r="BD565" i="1"/>
  <c r="BE565" i="1"/>
  <c r="BF565" i="1"/>
  <c r="BG565" i="1"/>
  <c r="BH565" i="1"/>
  <c r="BI565" i="1"/>
  <c r="BJ565" i="1"/>
  <c r="BK565" i="1"/>
  <c r="BL565" i="1"/>
  <c r="AM566" i="1"/>
  <c r="AN566" i="1"/>
  <c r="AO566" i="1"/>
  <c r="AP566" i="1"/>
  <c r="AQ566" i="1"/>
  <c r="AR566" i="1"/>
  <c r="AS566" i="1"/>
  <c r="AT566" i="1"/>
  <c r="AU566" i="1"/>
  <c r="AV566" i="1"/>
  <c r="AW566" i="1"/>
  <c r="AX566" i="1"/>
  <c r="AY566" i="1"/>
  <c r="AZ566" i="1"/>
  <c r="BA566" i="1"/>
  <c r="BB566" i="1"/>
  <c r="BC566" i="1"/>
  <c r="BD566" i="1"/>
  <c r="BE566" i="1"/>
  <c r="BF566" i="1"/>
  <c r="BG566" i="1"/>
  <c r="BH566" i="1"/>
  <c r="BI566" i="1"/>
  <c r="BJ566" i="1"/>
  <c r="BK566" i="1"/>
  <c r="BL566" i="1"/>
  <c r="AM567" i="1"/>
  <c r="AN567" i="1"/>
  <c r="AO567" i="1"/>
  <c r="AP567" i="1"/>
  <c r="AQ567" i="1"/>
  <c r="AR567" i="1"/>
  <c r="AS567" i="1"/>
  <c r="AT567" i="1"/>
  <c r="AU567" i="1"/>
  <c r="AV567" i="1"/>
  <c r="AW567" i="1"/>
  <c r="AX567" i="1"/>
  <c r="AY567" i="1"/>
  <c r="AZ567" i="1"/>
  <c r="BA567" i="1"/>
  <c r="BB567" i="1"/>
  <c r="BC567" i="1"/>
  <c r="BD567" i="1"/>
  <c r="BE567" i="1"/>
  <c r="BF567" i="1"/>
  <c r="BG567" i="1"/>
  <c r="BH567" i="1"/>
  <c r="BI567" i="1"/>
  <c r="BJ567" i="1"/>
  <c r="BK567" i="1"/>
  <c r="BL567" i="1"/>
  <c r="AM568" i="1"/>
  <c r="AN568" i="1"/>
  <c r="AO568" i="1"/>
  <c r="AP568" i="1"/>
  <c r="AQ568" i="1"/>
  <c r="AR568" i="1"/>
  <c r="AS568" i="1"/>
  <c r="AT568" i="1"/>
  <c r="AU568" i="1"/>
  <c r="AV568" i="1"/>
  <c r="AW568" i="1"/>
  <c r="AX568" i="1"/>
  <c r="AY568" i="1"/>
  <c r="AZ568" i="1"/>
  <c r="BA568" i="1"/>
  <c r="BB568" i="1"/>
  <c r="BC568" i="1"/>
  <c r="BD568" i="1"/>
  <c r="BE568" i="1"/>
  <c r="BF568" i="1"/>
  <c r="BG568" i="1"/>
  <c r="BH568" i="1"/>
  <c r="BI568" i="1"/>
  <c r="BJ568" i="1"/>
  <c r="BK568" i="1"/>
  <c r="BL568" i="1"/>
  <c r="AM569" i="1"/>
  <c r="AN569" i="1"/>
  <c r="AO569" i="1"/>
  <c r="AP569" i="1"/>
  <c r="AQ569" i="1"/>
  <c r="AR569" i="1"/>
  <c r="AS569" i="1"/>
  <c r="AT569" i="1"/>
  <c r="AU569" i="1"/>
  <c r="AV569" i="1"/>
  <c r="AW569" i="1"/>
  <c r="AX569" i="1"/>
  <c r="AY569" i="1"/>
  <c r="AZ569" i="1"/>
  <c r="BA569" i="1"/>
  <c r="BB569" i="1"/>
  <c r="BC569" i="1"/>
  <c r="BD569" i="1"/>
  <c r="BE569" i="1"/>
  <c r="BF569" i="1"/>
  <c r="BG569" i="1"/>
  <c r="BH569" i="1"/>
  <c r="BI569" i="1"/>
  <c r="BJ569" i="1"/>
  <c r="BK569" i="1"/>
  <c r="BL569" i="1"/>
  <c r="AM570" i="1"/>
  <c r="AN570" i="1"/>
  <c r="AO570" i="1"/>
  <c r="AP570" i="1"/>
  <c r="AQ570" i="1"/>
  <c r="AR570" i="1"/>
  <c r="AS570" i="1"/>
  <c r="AT570" i="1"/>
  <c r="AU570" i="1"/>
  <c r="AV570" i="1"/>
  <c r="AW570" i="1"/>
  <c r="AX570" i="1"/>
  <c r="AY570" i="1"/>
  <c r="AZ570" i="1"/>
  <c r="BA570" i="1"/>
  <c r="BB570" i="1"/>
  <c r="BC570" i="1"/>
  <c r="BD570" i="1"/>
  <c r="BE570" i="1"/>
  <c r="BF570" i="1"/>
  <c r="BG570" i="1"/>
  <c r="BH570" i="1"/>
  <c r="BI570" i="1"/>
  <c r="BJ570" i="1"/>
  <c r="BK570" i="1"/>
  <c r="BL570" i="1"/>
  <c r="AM571" i="1"/>
  <c r="AN571" i="1"/>
  <c r="AO571" i="1"/>
  <c r="AP571" i="1"/>
  <c r="AQ571" i="1"/>
  <c r="AR571" i="1"/>
  <c r="AS571" i="1"/>
  <c r="AT571" i="1"/>
  <c r="AU571" i="1"/>
  <c r="AV571" i="1"/>
  <c r="AW571" i="1"/>
  <c r="AX571" i="1"/>
  <c r="AY571" i="1"/>
  <c r="AZ571" i="1"/>
  <c r="BA571" i="1"/>
  <c r="BB571" i="1"/>
  <c r="BC571" i="1"/>
  <c r="BD571" i="1"/>
  <c r="BE571" i="1"/>
  <c r="BF571" i="1"/>
  <c r="BG571" i="1"/>
  <c r="BH571" i="1"/>
  <c r="BI571" i="1"/>
  <c r="BJ571" i="1"/>
  <c r="BK571" i="1"/>
  <c r="BL571" i="1"/>
  <c r="AM572" i="1"/>
  <c r="AN572" i="1"/>
  <c r="AO572" i="1"/>
  <c r="AP572" i="1"/>
  <c r="AQ572" i="1"/>
  <c r="AR572" i="1"/>
  <c r="AS572" i="1"/>
  <c r="AT572" i="1"/>
  <c r="AU572" i="1"/>
  <c r="AV572" i="1"/>
  <c r="AW572" i="1"/>
  <c r="AX572" i="1"/>
  <c r="AY572" i="1"/>
  <c r="AZ572" i="1"/>
  <c r="BA572" i="1"/>
  <c r="BB572" i="1"/>
  <c r="BC572" i="1"/>
  <c r="BD572" i="1"/>
  <c r="BE572" i="1"/>
  <c r="BF572" i="1"/>
  <c r="BG572" i="1"/>
  <c r="BH572" i="1"/>
  <c r="BI572" i="1"/>
  <c r="BJ572" i="1"/>
  <c r="BK572" i="1"/>
  <c r="BL572" i="1"/>
  <c r="AM573" i="1"/>
  <c r="AN573" i="1"/>
  <c r="AO573" i="1"/>
  <c r="AP573" i="1"/>
  <c r="AQ573" i="1"/>
  <c r="AR573" i="1"/>
  <c r="AS573" i="1"/>
  <c r="AT573" i="1"/>
  <c r="AU573" i="1"/>
  <c r="AV573" i="1"/>
  <c r="AW573" i="1"/>
  <c r="AX573" i="1"/>
  <c r="AY573" i="1"/>
  <c r="AZ573" i="1"/>
  <c r="BA573" i="1"/>
  <c r="BB573" i="1"/>
  <c r="BC573" i="1"/>
  <c r="BD573" i="1"/>
  <c r="BE573" i="1"/>
  <c r="BF573" i="1"/>
  <c r="BG573" i="1"/>
  <c r="BH573" i="1"/>
  <c r="BI573" i="1"/>
  <c r="BJ573" i="1"/>
  <c r="BK573" i="1"/>
  <c r="BL573" i="1"/>
  <c r="AM574" i="1"/>
  <c r="AN574" i="1"/>
  <c r="AO574" i="1"/>
  <c r="AP574" i="1"/>
  <c r="AQ574" i="1"/>
  <c r="AR574" i="1"/>
  <c r="AS574" i="1"/>
  <c r="AT574" i="1"/>
  <c r="AU574" i="1"/>
  <c r="AV574" i="1"/>
  <c r="AW574" i="1"/>
  <c r="AX574" i="1"/>
  <c r="AY574" i="1"/>
  <c r="AZ574" i="1"/>
  <c r="BA574" i="1"/>
  <c r="BB574" i="1"/>
  <c r="BC574" i="1"/>
  <c r="BD574" i="1"/>
  <c r="BE574" i="1"/>
  <c r="BF574" i="1"/>
  <c r="BG574" i="1"/>
  <c r="BH574" i="1"/>
  <c r="BI574" i="1"/>
  <c r="BJ574" i="1"/>
  <c r="BK574" i="1"/>
  <c r="BL574" i="1"/>
  <c r="AM575" i="1"/>
  <c r="AN575" i="1"/>
  <c r="AO575" i="1"/>
  <c r="AP575" i="1"/>
  <c r="AQ575" i="1"/>
  <c r="AR575" i="1"/>
  <c r="AS575" i="1"/>
  <c r="AT575" i="1"/>
  <c r="AU575" i="1"/>
  <c r="AV575" i="1"/>
  <c r="AW575" i="1"/>
  <c r="AX575" i="1"/>
  <c r="AY575" i="1"/>
  <c r="AZ575" i="1"/>
  <c r="BA575" i="1"/>
  <c r="BB575" i="1"/>
  <c r="BC575" i="1"/>
  <c r="BD575" i="1"/>
  <c r="BE575" i="1"/>
  <c r="BF575" i="1"/>
  <c r="BG575" i="1"/>
  <c r="BH575" i="1"/>
  <c r="BI575" i="1"/>
  <c r="BJ575" i="1"/>
  <c r="BK575" i="1"/>
  <c r="BL575" i="1"/>
  <c r="AM576" i="1"/>
  <c r="AN576" i="1"/>
  <c r="AO576" i="1"/>
  <c r="AP576" i="1"/>
  <c r="AQ576" i="1"/>
  <c r="AR576" i="1"/>
  <c r="AS576" i="1"/>
  <c r="AT576" i="1"/>
  <c r="AU576" i="1"/>
  <c r="AV576" i="1"/>
  <c r="AW576" i="1"/>
  <c r="AX576" i="1"/>
  <c r="AY576" i="1"/>
  <c r="AZ576" i="1"/>
  <c r="BA576" i="1"/>
  <c r="BB576" i="1"/>
  <c r="BC576" i="1"/>
  <c r="BD576" i="1"/>
  <c r="BE576" i="1"/>
  <c r="BF576" i="1"/>
  <c r="BG576" i="1"/>
  <c r="BH576" i="1"/>
  <c r="BI576" i="1"/>
  <c r="BJ576" i="1"/>
  <c r="BK576" i="1"/>
  <c r="BL576" i="1"/>
  <c r="AM577" i="1"/>
  <c r="AN577" i="1"/>
  <c r="AO577" i="1"/>
  <c r="AP577" i="1"/>
  <c r="AQ577" i="1"/>
  <c r="AR577" i="1"/>
  <c r="AS577" i="1"/>
  <c r="AT577" i="1"/>
  <c r="AU577" i="1"/>
  <c r="AV577" i="1"/>
  <c r="AW577" i="1"/>
  <c r="AX577" i="1"/>
  <c r="AY577" i="1"/>
  <c r="AZ577" i="1"/>
  <c r="BA577" i="1"/>
  <c r="BB577" i="1"/>
  <c r="BC577" i="1"/>
  <c r="BD577" i="1"/>
  <c r="BE577" i="1"/>
  <c r="BF577" i="1"/>
  <c r="BG577" i="1"/>
  <c r="BH577" i="1"/>
  <c r="BI577" i="1"/>
  <c r="BJ577" i="1"/>
  <c r="BK577" i="1"/>
  <c r="BL577" i="1"/>
  <c r="AM578" i="1"/>
  <c r="AN578" i="1"/>
  <c r="AO578" i="1"/>
  <c r="AP578" i="1"/>
  <c r="AQ578" i="1"/>
  <c r="AR578" i="1"/>
  <c r="AS578" i="1"/>
  <c r="AT578" i="1"/>
  <c r="AU578" i="1"/>
  <c r="AV578" i="1"/>
  <c r="AW578" i="1"/>
  <c r="AX578" i="1"/>
  <c r="AY578" i="1"/>
  <c r="AZ578" i="1"/>
  <c r="BA578" i="1"/>
  <c r="BB578" i="1"/>
  <c r="BC578" i="1"/>
  <c r="BD578" i="1"/>
  <c r="BE578" i="1"/>
  <c r="BF578" i="1"/>
  <c r="BG578" i="1"/>
  <c r="BH578" i="1"/>
  <c r="BI578" i="1"/>
  <c r="BJ578" i="1"/>
  <c r="BK578" i="1"/>
  <c r="BL578" i="1"/>
  <c r="AM579" i="1"/>
  <c r="AN579" i="1"/>
  <c r="AO579" i="1"/>
  <c r="AP579" i="1"/>
  <c r="AQ579" i="1"/>
  <c r="AR579" i="1"/>
  <c r="AS579" i="1"/>
  <c r="AT579" i="1"/>
  <c r="AU579" i="1"/>
  <c r="AV579" i="1"/>
  <c r="AW579" i="1"/>
  <c r="AX579" i="1"/>
  <c r="AY579" i="1"/>
  <c r="AZ579" i="1"/>
  <c r="BA579" i="1"/>
  <c r="BB579" i="1"/>
  <c r="BC579" i="1"/>
  <c r="BD579" i="1"/>
  <c r="BE579" i="1"/>
  <c r="BF579" i="1"/>
  <c r="BG579" i="1"/>
  <c r="BH579" i="1"/>
  <c r="BI579" i="1"/>
  <c r="BJ579" i="1"/>
  <c r="BK579" i="1"/>
  <c r="BL579" i="1"/>
  <c r="AM580" i="1"/>
  <c r="AN580" i="1"/>
  <c r="AO580" i="1"/>
  <c r="AP580" i="1"/>
  <c r="AQ580" i="1"/>
  <c r="AR580" i="1"/>
  <c r="AS580" i="1"/>
  <c r="AT580" i="1"/>
  <c r="AU580" i="1"/>
  <c r="AV580" i="1"/>
  <c r="AW580" i="1"/>
  <c r="AX580" i="1"/>
  <c r="AY580" i="1"/>
  <c r="AZ580" i="1"/>
  <c r="BA580" i="1"/>
  <c r="BB580" i="1"/>
  <c r="BC580" i="1"/>
  <c r="BD580" i="1"/>
  <c r="BE580" i="1"/>
  <c r="BF580" i="1"/>
  <c r="BG580" i="1"/>
  <c r="BH580" i="1"/>
  <c r="BI580" i="1"/>
  <c r="BJ580" i="1"/>
  <c r="BK580" i="1"/>
  <c r="BL580" i="1"/>
  <c r="AM581" i="1"/>
  <c r="AN581" i="1"/>
  <c r="AO581" i="1"/>
  <c r="AP581" i="1"/>
  <c r="AQ581" i="1"/>
  <c r="AR581" i="1"/>
  <c r="AS581" i="1"/>
  <c r="AT581" i="1"/>
  <c r="AU581" i="1"/>
  <c r="AV581" i="1"/>
  <c r="AW581" i="1"/>
  <c r="AX581" i="1"/>
  <c r="AY581" i="1"/>
  <c r="AZ581" i="1"/>
  <c r="BA581" i="1"/>
  <c r="BB581" i="1"/>
  <c r="BC581" i="1"/>
  <c r="BD581" i="1"/>
  <c r="BE581" i="1"/>
  <c r="BF581" i="1"/>
  <c r="BG581" i="1"/>
  <c r="BH581" i="1"/>
  <c r="BI581" i="1"/>
  <c r="BJ581" i="1"/>
  <c r="BK581" i="1"/>
  <c r="BL581" i="1"/>
  <c r="AM582" i="1"/>
  <c r="AN582" i="1"/>
  <c r="AO582" i="1"/>
  <c r="AP582" i="1"/>
  <c r="AQ582" i="1"/>
  <c r="AR582" i="1"/>
  <c r="AS582" i="1"/>
  <c r="AT582" i="1"/>
  <c r="AU582" i="1"/>
  <c r="AV582" i="1"/>
  <c r="AW582" i="1"/>
  <c r="AX582" i="1"/>
  <c r="AY582" i="1"/>
  <c r="AZ582" i="1"/>
  <c r="BA582" i="1"/>
  <c r="BB582" i="1"/>
  <c r="BC582" i="1"/>
  <c r="BD582" i="1"/>
  <c r="BE582" i="1"/>
  <c r="BF582" i="1"/>
  <c r="BG582" i="1"/>
  <c r="BH582" i="1"/>
  <c r="BI582" i="1"/>
  <c r="BJ582" i="1"/>
  <c r="BK582" i="1"/>
  <c r="BL582" i="1"/>
  <c r="AM583" i="1"/>
  <c r="AN583" i="1"/>
  <c r="AO583" i="1"/>
  <c r="AP583" i="1"/>
  <c r="AQ583" i="1"/>
  <c r="AR583" i="1"/>
  <c r="AS583" i="1"/>
  <c r="AT583" i="1"/>
  <c r="AU583" i="1"/>
  <c r="AV583" i="1"/>
  <c r="AW583" i="1"/>
  <c r="AX583" i="1"/>
  <c r="AY583" i="1"/>
  <c r="AZ583" i="1"/>
  <c r="BA583" i="1"/>
  <c r="BB583" i="1"/>
  <c r="BC583" i="1"/>
  <c r="BD583" i="1"/>
  <c r="BE583" i="1"/>
  <c r="BF583" i="1"/>
  <c r="BG583" i="1"/>
  <c r="BH583" i="1"/>
  <c r="BI583" i="1"/>
  <c r="BJ583" i="1"/>
  <c r="BK583" i="1"/>
  <c r="BL583" i="1"/>
  <c r="AM584" i="1"/>
  <c r="AN584" i="1"/>
  <c r="AO584" i="1"/>
  <c r="AP584" i="1"/>
  <c r="AQ584" i="1"/>
  <c r="AR584" i="1"/>
  <c r="AS584" i="1"/>
  <c r="AT584" i="1"/>
  <c r="AU584" i="1"/>
  <c r="AV584" i="1"/>
  <c r="AW584" i="1"/>
  <c r="AX584" i="1"/>
  <c r="AY584" i="1"/>
  <c r="AZ584" i="1"/>
  <c r="BA584" i="1"/>
  <c r="BB584" i="1"/>
  <c r="BC584" i="1"/>
  <c r="BD584" i="1"/>
  <c r="BE584" i="1"/>
  <c r="BF584" i="1"/>
  <c r="BG584" i="1"/>
  <c r="BH584" i="1"/>
  <c r="BI584" i="1"/>
  <c r="BJ584" i="1"/>
  <c r="BK584" i="1"/>
  <c r="BL584" i="1"/>
  <c r="AM585" i="1"/>
  <c r="AN585" i="1"/>
  <c r="AO585" i="1"/>
  <c r="AP585" i="1"/>
  <c r="AQ585" i="1"/>
  <c r="AR585" i="1"/>
  <c r="AS585" i="1"/>
  <c r="AT585" i="1"/>
  <c r="AU585" i="1"/>
  <c r="AV585" i="1"/>
  <c r="AW585" i="1"/>
  <c r="AX585" i="1"/>
  <c r="AY585" i="1"/>
  <c r="AZ585" i="1"/>
  <c r="BA585" i="1"/>
  <c r="BB585" i="1"/>
  <c r="BC585" i="1"/>
  <c r="BD585" i="1"/>
  <c r="BE585" i="1"/>
  <c r="BF585" i="1"/>
  <c r="BG585" i="1"/>
  <c r="BH585" i="1"/>
  <c r="BI585" i="1"/>
  <c r="BJ585" i="1"/>
  <c r="BK585" i="1"/>
  <c r="BL585" i="1"/>
  <c r="AM586" i="1"/>
  <c r="AN586" i="1"/>
  <c r="AO586" i="1"/>
  <c r="AP586" i="1"/>
  <c r="AQ586" i="1"/>
  <c r="AR586" i="1"/>
  <c r="AS586" i="1"/>
  <c r="AT586" i="1"/>
  <c r="AU586" i="1"/>
  <c r="AV586" i="1"/>
  <c r="AW586" i="1"/>
  <c r="AX586" i="1"/>
  <c r="AY586" i="1"/>
  <c r="AZ586" i="1"/>
  <c r="BA586" i="1"/>
  <c r="BB586" i="1"/>
  <c r="BC586" i="1"/>
  <c r="BD586" i="1"/>
  <c r="BE586" i="1"/>
  <c r="BF586" i="1"/>
  <c r="BG586" i="1"/>
  <c r="BH586" i="1"/>
  <c r="BI586" i="1"/>
  <c r="BJ586" i="1"/>
  <c r="BK586" i="1"/>
  <c r="BL586" i="1"/>
  <c r="AM587" i="1"/>
  <c r="AN587" i="1"/>
  <c r="AO587" i="1"/>
  <c r="AP587" i="1"/>
  <c r="AQ587" i="1"/>
  <c r="AR587" i="1"/>
  <c r="AS587" i="1"/>
  <c r="AT587" i="1"/>
  <c r="AU587" i="1"/>
  <c r="AV587" i="1"/>
  <c r="AW587" i="1"/>
  <c r="AX587" i="1"/>
  <c r="AY587" i="1"/>
  <c r="AZ587" i="1"/>
  <c r="BA587" i="1"/>
  <c r="BB587" i="1"/>
  <c r="BC587" i="1"/>
  <c r="BD587" i="1"/>
  <c r="BE587" i="1"/>
  <c r="BF587" i="1"/>
  <c r="BG587" i="1"/>
  <c r="BH587" i="1"/>
  <c r="BI587" i="1"/>
  <c r="BJ587" i="1"/>
  <c r="BK587" i="1"/>
  <c r="BL587" i="1"/>
  <c r="AM588" i="1"/>
  <c r="AN588" i="1"/>
  <c r="AO588" i="1"/>
  <c r="AP588" i="1"/>
  <c r="AQ588" i="1"/>
  <c r="AR588" i="1"/>
  <c r="AS588" i="1"/>
  <c r="AT588" i="1"/>
  <c r="AU588" i="1"/>
  <c r="AV588" i="1"/>
  <c r="AW588" i="1"/>
  <c r="AX588" i="1"/>
  <c r="AY588" i="1"/>
  <c r="AZ588" i="1"/>
  <c r="BA588" i="1"/>
  <c r="BB588" i="1"/>
  <c r="BC588" i="1"/>
  <c r="BD588" i="1"/>
  <c r="BE588" i="1"/>
  <c r="BF588" i="1"/>
  <c r="BG588" i="1"/>
  <c r="BH588" i="1"/>
  <c r="BI588" i="1"/>
  <c r="BJ588" i="1"/>
  <c r="BK588" i="1"/>
  <c r="BL588" i="1"/>
  <c r="AM589" i="1"/>
  <c r="AN589" i="1"/>
  <c r="AO589" i="1"/>
  <c r="AP589" i="1"/>
  <c r="AQ589" i="1"/>
  <c r="AR589" i="1"/>
  <c r="AS589" i="1"/>
  <c r="AT589" i="1"/>
  <c r="AU589" i="1"/>
  <c r="AV589" i="1"/>
  <c r="AW589" i="1"/>
  <c r="AX589" i="1"/>
  <c r="AY589" i="1"/>
  <c r="AZ589" i="1"/>
  <c r="BA589" i="1"/>
  <c r="BB589" i="1"/>
  <c r="BC589" i="1"/>
  <c r="BD589" i="1"/>
  <c r="BE589" i="1"/>
  <c r="BF589" i="1"/>
  <c r="BG589" i="1"/>
  <c r="BH589" i="1"/>
  <c r="BI589" i="1"/>
  <c r="BJ589" i="1"/>
  <c r="BK589" i="1"/>
  <c r="BL589" i="1"/>
  <c r="AM590" i="1"/>
  <c r="AN590" i="1"/>
  <c r="AO590" i="1"/>
  <c r="AP590" i="1"/>
  <c r="AQ590" i="1"/>
  <c r="AR590" i="1"/>
  <c r="AS590" i="1"/>
  <c r="AT590" i="1"/>
  <c r="AU590" i="1"/>
  <c r="AV590" i="1"/>
  <c r="AW590" i="1"/>
  <c r="AX590" i="1"/>
  <c r="AY590" i="1"/>
  <c r="AZ590" i="1"/>
  <c r="BA590" i="1"/>
  <c r="BB590" i="1"/>
  <c r="BC590" i="1"/>
  <c r="BD590" i="1"/>
  <c r="BE590" i="1"/>
  <c r="BF590" i="1"/>
  <c r="BG590" i="1"/>
  <c r="BH590" i="1"/>
  <c r="BI590" i="1"/>
  <c r="BJ590" i="1"/>
  <c r="BK590" i="1"/>
  <c r="BL590" i="1"/>
  <c r="AM591" i="1"/>
  <c r="AN591" i="1"/>
  <c r="AO591" i="1"/>
  <c r="AP591" i="1"/>
  <c r="AQ591" i="1"/>
  <c r="AR591" i="1"/>
  <c r="AS591" i="1"/>
  <c r="AT591" i="1"/>
  <c r="AU591" i="1"/>
  <c r="AV591" i="1"/>
  <c r="AW591" i="1"/>
  <c r="AX591" i="1"/>
  <c r="AY591" i="1"/>
  <c r="AZ591" i="1"/>
  <c r="BA591" i="1"/>
  <c r="BB591" i="1"/>
  <c r="BC591" i="1"/>
  <c r="BD591" i="1"/>
  <c r="BE591" i="1"/>
  <c r="BF591" i="1"/>
  <c r="BG591" i="1"/>
  <c r="BH591" i="1"/>
  <c r="BI591" i="1"/>
  <c r="BJ591" i="1"/>
  <c r="BK591" i="1"/>
  <c r="BL591" i="1"/>
  <c r="AM592" i="1"/>
  <c r="AN592" i="1"/>
  <c r="AO592" i="1"/>
  <c r="AP592" i="1"/>
  <c r="AQ592" i="1"/>
  <c r="AR592" i="1"/>
  <c r="AS592" i="1"/>
  <c r="AT592" i="1"/>
  <c r="AU592" i="1"/>
  <c r="AV592" i="1"/>
  <c r="AW592" i="1"/>
  <c r="AX592" i="1"/>
  <c r="AY592" i="1"/>
  <c r="AZ592" i="1"/>
  <c r="BA592" i="1"/>
  <c r="BB592" i="1"/>
  <c r="BC592" i="1"/>
  <c r="BD592" i="1"/>
  <c r="BE592" i="1"/>
  <c r="BF592" i="1"/>
  <c r="BG592" i="1"/>
  <c r="BH592" i="1"/>
  <c r="BI592" i="1"/>
  <c r="BJ592" i="1"/>
  <c r="BK592" i="1"/>
  <c r="BL592" i="1"/>
  <c r="AM593" i="1"/>
  <c r="AN593" i="1"/>
  <c r="AO593" i="1"/>
  <c r="AP593" i="1"/>
  <c r="AQ593" i="1"/>
  <c r="AR593" i="1"/>
  <c r="AS593" i="1"/>
  <c r="AT593" i="1"/>
  <c r="AU593" i="1"/>
  <c r="AV593" i="1"/>
  <c r="AW593" i="1"/>
  <c r="AX593" i="1"/>
  <c r="AY593" i="1"/>
  <c r="AZ593" i="1"/>
  <c r="BA593" i="1"/>
  <c r="BB593" i="1"/>
  <c r="BC593" i="1"/>
  <c r="BD593" i="1"/>
  <c r="BE593" i="1"/>
  <c r="BF593" i="1"/>
  <c r="BG593" i="1"/>
  <c r="BH593" i="1"/>
  <c r="BI593" i="1"/>
  <c r="BJ593" i="1"/>
  <c r="BK593" i="1"/>
  <c r="BL593" i="1"/>
  <c r="AM594" i="1"/>
  <c r="AN594" i="1"/>
  <c r="AO594" i="1"/>
  <c r="AP594" i="1"/>
  <c r="AQ594" i="1"/>
  <c r="AR594" i="1"/>
  <c r="AS594" i="1"/>
  <c r="AT594" i="1"/>
  <c r="AU594" i="1"/>
  <c r="AV594" i="1"/>
  <c r="AW594" i="1"/>
  <c r="AX594" i="1"/>
  <c r="AY594" i="1"/>
  <c r="AZ594" i="1"/>
  <c r="BA594" i="1"/>
  <c r="BB594" i="1"/>
  <c r="BC594" i="1"/>
  <c r="BD594" i="1"/>
  <c r="BE594" i="1"/>
  <c r="BF594" i="1"/>
  <c r="BG594" i="1"/>
  <c r="BH594" i="1"/>
  <c r="BI594" i="1"/>
  <c r="BJ594" i="1"/>
  <c r="BK594" i="1"/>
  <c r="BL594" i="1"/>
  <c r="AM595" i="1"/>
  <c r="AN595" i="1"/>
  <c r="AO595" i="1"/>
  <c r="AP595" i="1"/>
  <c r="AQ595" i="1"/>
  <c r="AR595" i="1"/>
  <c r="AS595" i="1"/>
  <c r="AT595" i="1"/>
  <c r="AU595" i="1"/>
  <c r="AV595" i="1"/>
  <c r="AW595" i="1"/>
  <c r="AX595" i="1"/>
  <c r="AY595" i="1"/>
  <c r="AZ595" i="1"/>
  <c r="BA595" i="1"/>
  <c r="BB595" i="1"/>
  <c r="BC595" i="1"/>
  <c r="BD595" i="1"/>
  <c r="BE595" i="1"/>
  <c r="BF595" i="1"/>
  <c r="BG595" i="1"/>
  <c r="BH595" i="1"/>
  <c r="BI595" i="1"/>
  <c r="BJ595" i="1"/>
  <c r="BK595" i="1"/>
  <c r="BL595" i="1"/>
  <c r="AM596" i="1"/>
  <c r="AN596" i="1"/>
  <c r="AO596" i="1"/>
  <c r="AP596" i="1"/>
  <c r="AQ596" i="1"/>
  <c r="AR596" i="1"/>
  <c r="AS596" i="1"/>
  <c r="AT596" i="1"/>
  <c r="AU596" i="1"/>
  <c r="AV596" i="1"/>
  <c r="AW596" i="1"/>
  <c r="AX596" i="1"/>
  <c r="AY596" i="1"/>
  <c r="AZ596" i="1"/>
  <c r="BA596" i="1"/>
  <c r="BB596" i="1"/>
  <c r="BC596" i="1"/>
  <c r="BD596" i="1"/>
  <c r="BE596" i="1"/>
  <c r="BF596" i="1"/>
  <c r="BG596" i="1"/>
  <c r="BH596" i="1"/>
  <c r="BI596" i="1"/>
  <c r="BJ596" i="1"/>
  <c r="BK596" i="1"/>
  <c r="BL596" i="1"/>
  <c r="AM597" i="1"/>
  <c r="AN597" i="1"/>
  <c r="AO597" i="1"/>
  <c r="AP597" i="1"/>
  <c r="AQ597" i="1"/>
  <c r="AR597" i="1"/>
  <c r="AS597" i="1"/>
  <c r="AT597" i="1"/>
  <c r="AU597" i="1"/>
  <c r="AV597" i="1"/>
  <c r="AW597" i="1"/>
  <c r="AX597" i="1"/>
  <c r="AY597" i="1"/>
  <c r="AZ597" i="1"/>
  <c r="BA597" i="1"/>
  <c r="BB597" i="1"/>
  <c r="BC597" i="1"/>
  <c r="BD597" i="1"/>
  <c r="BE597" i="1"/>
  <c r="BF597" i="1"/>
  <c r="BG597" i="1"/>
  <c r="BH597" i="1"/>
  <c r="BI597" i="1"/>
  <c r="BJ597" i="1"/>
  <c r="BK597" i="1"/>
  <c r="BL597" i="1"/>
  <c r="AM598" i="1"/>
  <c r="AN598" i="1"/>
  <c r="AO598" i="1"/>
  <c r="AP598" i="1"/>
  <c r="AQ598" i="1"/>
  <c r="AR598" i="1"/>
  <c r="AS598" i="1"/>
  <c r="AT598" i="1"/>
  <c r="AU598" i="1"/>
  <c r="AV598" i="1"/>
  <c r="AW598" i="1"/>
  <c r="AX598" i="1"/>
  <c r="AY598" i="1"/>
  <c r="AZ598" i="1"/>
  <c r="BA598" i="1"/>
  <c r="BB598" i="1"/>
  <c r="BC598" i="1"/>
  <c r="BD598" i="1"/>
  <c r="BE598" i="1"/>
  <c r="BF598" i="1"/>
  <c r="BG598" i="1"/>
  <c r="BH598" i="1"/>
  <c r="BI598" i="1"/>
  <c r="BJ598" i="1"/>
  <c r="BK598" i="1"/>
  <c r="BL598" i="1"/>
  <c r="AM599" i="1"/>
  <c r="AN599" i="1"/>
  <c r="AO599" i="1"/>
  <c r="AP599" i="1"/>
  <c r="AQ599" i="1"/>
  <c r="AR599" i="1"/>
  <c r="AS599" i="1"/>
  <c r="AT599" i="1"/>
  <c r="AU599" i="1"/>
  <c r="AV599" i="1"/>
  <c r="AW599" i="1"/>
  <c r="AX599" i="1"/>
  <c r="AY599" i="1"/>
  <c r="AZ599" i="1"/>
  <c r="BA599" i="1"/>
  <c r="BB599" i="1"/>
  <c r="BC599" i="1"/>
  <c r="BD599" i="1"/>
  <c r="BE599" i="1"/>
  <c r="BF599" i="1"/>
  <c r="BG599" i="1"/>
  <c r="BH599" i="1"/>
  <c r="BI599" i="1"/>
  <c r="BJ599" i="1"/>
  <c r="BK599" i="1"/>
  <c r="BL599" i="1"/>
  <c r="AM600" i="1"/>
  <c r="AN600" i="1"/>
  <c r="AO600" i="1"/>
  <c r="AP600" i="1"/>
  <c r="AQ600" i="1"/>
  <c r="AR600" i="1"/>
  <c r="AS600" i="1"/>
  <c r="AT600" i="1"/>
  <c r="AU600" i="1"/>
  <c r="AV600" i="1"/>
  <c r="AW600" i="1"/>
  <c r="AX600" i="1"/>
  <c r="AY600" i="1"/>
  <c r="AZ600" i="1"/>
  <c r="BA600" i="1"/>
  <c r="BB600" i="1"/>
  <c r="BC600" i="1"/>
  <c r="BD600" i="1"/>
  <c r="BE600" i="1"/>
  <c r="BF600" i="1"/>
  <c r="BG600" i="1"/>
  <c r="BH600" i="1"/>
  <c r="BI600" i="1"/>
  <c r="BJ600" i="1"/>
  <c r="BK600" i="1"/>
  <c r="BL600" i="1"/>
  <c r="AM601" i="1"/>
  <c r="AN601" i="1"/>
  <c r="AO601" i="1"/>
  <c r="AP601" i="1"/>
  <c r="AQ601" i="1"/>
  <c r="AR601" i="1"/>
  <c r="AS601" i="1"/>
  <c r="AT601" i="1"/>
  <c r="AU601" i="1"/>
  <c r="AV601" i="1"/>
  <c r="AW601" i="1"/>
  <c r="AX601" i="1"/>
  <c r="AY601" i="1"/>
  <c r="AZ601" i="1"/>
  <c r="BA601" i="1"/>
  <c r="BB601" i="1"/>
  <c r="BC601" i="1"/>
  <c r="BD601" i="1"/>
  <c r="BE601" i="1"/>
  <c r="BF601" i="1"/>
  <c r="BG601" i="1"/>
  <c r="BH601" i="1"/>
  <c r="BI601" i="1"/>
  <c r="BJ601" i="1"/>
  <c r="BK601" i="1"/>
  <c r="BL601" i="1"/>
  <c r="AM602" i="1"/>
  <c r="AN602" i="1"/>
  <c r="AO602" i="1"/>
  <c r="AP602" i="1"/>
  <c r="AQ602" i="1"/>
  <c r="AR602" i="1"/>
  <c r="AS602" i="1"/>
  <c r="AT602" i="1"/>
  <c r="AU602" i="1"/>
  <c r="AV602" i="1"/>
  <c r="AW602" i="1"/>
  <c r="AX602" i="1"/>
  <c r="AY602" i="1"/>
  <c r="AZ602" i="1"/>
  <c r="BA602" i="1"/>
  <c r="BB602" i="1"/>
  <c r="BC602" i="1"/>
  <c r="BD602" i="1"/>
  <c r="BE602" i="1"/>
  <c r="BF602" i="1"/>
  <c r="BG602" i="1"/>
  <c r="BH602" i="1"/>
  <c r="BI602" i="1"/>
  <c r="BJ602" i="1"/>
  <c r="BK602" i="1"/>
  <c r="BL602" i="1"/>
  <c r="AM603" i="1"/>
  <c r="AN603" i="1"/>
  <c r="AO603" i="1"/>
  <c r="AP603" i="1"/>
  <c r="AQ603" i="1"/>
  <c r="AR603" i="1"/>
  <c r="AS603" i="1"/>
  <c r="AT603" i="1"/>
  <c r="AU603" i="1"/>
  <c r="AV603" i="1"/>
  <c r="AW603" i="1"/>
  <c r="AX603" i="1"/>
  <c r="AY603" i="1"/>
  <c r="AZ603" i="1"/>
  <c r="BA603" i="1"/>
  <c r="BB603" i="1"/>
  <c r="BC603" i="1"/>
  <c r="BD603" i="1"/>
  <c r="BE603" i="1"/>
  <c r="BF603" i="1"/>
  <c r="BG603" i="1"/>
  <c r="BH603" i="1"/>
  <c r="BI603" i="1"/>
  <c r="BJ603" i="1"/>
  <c r="BK603" i="1"/>
  <c r="BL603" i="1"/>
  <c r="AM604" i="1"/>
  <c r="AN604" i="1"/>
  <c r="AO604" i="1"/>
  <c r="AP604" i="1"/>
  <c r="AQ604" i="1"/>
  <c r="AR604" i="1"/>
  <c r="AS604" i="1"/>
  <c r="AT604" i="1"/>
  <c r="AU604" i="1"/>
  <c r="AV604" i="1"/>
  <c r="AW604" i="1"/>
  <c r="AX604" i="1"/>
  <c r="AY604" i="1"/>
  <c r="AZ604" i="1"/>
  <c r="BA604" i="1"/>
  <c r="BB604" i="1"/>
  <c r="BC604" i="1"/>
  <c r="BD604" i="1"/>
  <c r="BE604" i="1"/>
  <c r="BF604" i="1"/>
  <c r="BG604" i="1"/>
  <c r="BH604" i="1"/>
  <c r="BI604" i="1"/>
  <c r="BJ604" i="1"/>
  <c r="BK604" i="1"/>
  <c r="BL604" i="1"/>
  <c r="AM605" i="1"/>
  <c r="AN605" i="1"/>
  <c r="AO605" i="1"/>
  <c r="AP605" i="1"/>
  <c r="AQ605" i="1"/>
  <c r="AR605" i="1"/>
  <c r="AS605" i="1"/>
  <c r="AT605" i="1"/>
  <c r="AU605" i="1"/>
  <c r="AV605" i="1"/>
  <c r="AW605" i="1"/>
  <c r="AX605" i="1"/>
  <c r="AY605" i="1"/>
  <c r="AZ605" i="1"/>
  <c r="BA605" i="1"/>
  <c r="BB605" i="1"/>
  <c r="BC605" i="1"/>
  <c r="BD605" i="1"/>
  <c r="BE605" i="1"/>
  <c r="BF605" i="1"/>
  <c r="BG605" i="1"/>
  <c r="BH605" i="1"/>
  <c r="BI605" i="1"/>
  <c r="BJ605" i="1"/>
  <c r="BK605" i="1"/>
  <c r="BL605" i="1"/>
  <c r="AM606" i="1"/>
  <c r="AN606" i="1"/>
  <c r="AO606" i="1"/>
  <c r="AP606" i="1"/>
  <c r="AQ606" i="1"/>
  <c r="AR606" i="1"/>
  <c r="AS606" i="1"/>
  <c r="AT606" i="1"/>
  <c r="AU606" i="1"/>
  <c r="AV606" i="1"/>
  <c r="AW606" i="1"/>
  <c r="AX606" i="1"/>
  <c r="AY606" i="1"/>
  <c r="AZ606" i="1"/>
  <c r="BA606" i="1"/>
  <c r="BB606" i="1"/>
  <c r="BC606" i="1"/>
  <c r="BD606" i="1"/>
  <c r="BE606" i="1"/>
  <c r="BF606" i="1"/>
  <c r="BG606" i="1"/>
  <c r="BH606" i="1"/>
  <c r="BI606" i="1"/>
  <c r="BJ606" i="1"/>
  <c r="BK606" i="1"/>
  <c r="BL606" i="1"/>
  <c r="AM607" i="1"/>
  <c r="AN607" i="1"/>
  <c r="AO607" i="1"/>
  <c r="AP607" i="1"/>
  <c r="AQ607" i="1"/>
  <c r="AR607" i="1"/>
  <c r="AS607" i="1"/>
  <c r="AT607" i="1"/>
  <c r="AU607" i="1"/>
  <c r="AV607" i="1"/>
  <c r="AW607" i="1"/>
  <c r="AX607" i="1"/>
  <c r="AY607" i="1"/>
  <c r="AZ607" i="1"/>
  <c r="BA607" i="1"/>
  <c r="BB607" i="1"/>
  <c r="BC607" i="1"/>
  <c r="BD607" i="1"/>
  <c r="BE607" i="1"/>
  <c r="BF607" i="1"/>
  <c r="BG607" i="1"/>
  <c r="BH607" i="1"/>
  <c r="BI607" i="1"/>
  <c r="BJ607" i="1"/>
  <c r="BK607" i="1"/>
  <c r="BL607" i="1"/>
  <c r="AM608" i="1"/>
  <c r="AN608" i="1"/>
  <c r="AO608" i="1"/>
  <c r="AP608" i="1"/>
  <c r="AQ608" i="1"/>
  <c r="AR608" i="1"/>
  <c r="AS608" i="1"/>
  <c r="AT608" i="1"/>
  <c r="AU608" i="1"/>
  <c r="AV608" i="1"/>
  <c r="AW608" i="1"/>
  <c r="AX608" i="1"/>
  <c r="AY608" i="1"/>
  <c r="AZ608" i="1"/>
  <c r="BA608" i="1"/>
  <c r="BB608" i="1"/>
  <c r="BC608" i="1"/>
  <c r="BD608" i="1"/>
  <c r="BE608" i="1"/>
  <c r="BF608" i="1"/>
  <c r="BG608" i="1"/>
  <c r="BH608" i="1"/>
  <c r="BI608" i="1"/>
  <c r="BJ608" i="1"/>
  <c r="BK608" i="1"/>
  <c r="BL608" i="1"/>
  <c r="AM609" i="1"/>
  <c r="AN609" i="1"/>
  <c r="AO609" i="1"/>
  <c r="AP609" i="1"/>
  <c r="AQ609" i="1"/>
  <c r="AR609" i="1"/>
  <c r="AS609" i="1"/>
  <c r="AT609" i="1"/>
  <c r="AU609" i="1"/>
  <c r="AV609" i="1"/>
  <c r="AW609" i="1"/>
  <c r="AX609" i="1"/>
  <c r="AY609" i="1"/>
  <c r="AZ609" i="1"/>
  <c r="BA609" i="1"/>
  <c r="BB609" i="1"/>
  <c r="BC609" i="1"/>
  <c r="BD609" i="1"/>
  <c r="BE609" i="1"/>
  <c r="BF609" i="1"/>
  <c r="BG609" i="1"/>
  <c r="BH609" i="1"/>
  <c r="BI609" i="1"/>
  <c r="BJ609" i="1"/>
  <c r="BK609" i="1"/>
  <c r="BL609" i="1"/>
  <c r="AM610" i="1"/>
  <c r="AN610" i="1"/>
  <c r="AO610" i="1"/>
  <c r="AP610" i="1"/>
  <c r="AQ610" i="1"/>
  <c r="AR610" i="1"/>
  <c r="AS610" i="1"/>
  <c r="AT610" i="1"/>
  <c r="AU610" i="1"/>
  <c r="AV610" i="1"/>
  <c r="AW610" i="1"/>
  <c r="AX610" i="1"/>
  <c r="AY610" i="1"/>
  <c r="AZ610" i="1"/>
  <c r="BA610" i="1"/>
  <c r="BB610" i="1"/>
  <c r="BC610" i="1"/>
  <c r="BD610" i="1"/>
  <c r="BE610" i="1"/>
  <c r="BF610" i="1"/>
  <c r="BG610" i="1"/>
  <c r="BH610" i="1"/>
  <c r="BI610" i="1"/>
  <c r="BJ610" i="1"/>
  <c r="BK610" i="1"/>
  <c r="BL610" i="1"/>
  <c r="AM611" i="1"/>
  <c r="AN611" i="1"/>
  <c r="AO611" i="1"/>
  <c r="AP611" i="1"/>
  <c r="AQ611" i="1"/>
  <c r="AR611" i="1"/>
  <c r="AS611" i="1"/>
  <c r="AT611" i="1"/>
  <c r="AU611" i="1"/>
  <c r="AV611" i="1"/>
  <c r="AW611" i="1"/>
  <c r="AX611" i="1"/>
  <c r="AY611" i="1"/>
  <c r="AZ611" i="1"/>
  <c r="BA611" i="1"/>
  <c r="BB611" i="1"/>
  <c r="BC611" i="1"/>
  <c r="BD611" i="1"/>
  <c r="BE611" i="1"/>
  <c r="BF611" i="1"/>
  <c r="BG611" i="1"/>
  <c r="BH611" i="1"/>
  <c r="BI611" i="1"/>
  <c r="BJ611" i="1"/>
  <c r="BK611" i="1"/>
  <c r="BL611" i="1"/>
  <c r="AM612" i="1"/>
  <c r="AN612" i="1"/>
  <c r="AO612" i="1"/>
  <c r="AP612" i="1"/>
  <c r="AQ612" i="1"/>
  <c r="AR612" i="1"/>
  <c r="AS612" i="1"/>
  <c r="AT612" i="1"/>
  <c r="AU612" i="1"/>
  <c r="AV612" i="1"/>
  <c r="AW612" i="1"/>
  <c r="AX612" i="1"/>
  <c r="AY612" i="1"/>
  <c r="AZ612" i="1"/>
  <c r="BA612" i="1"/>
  <c r="BB612" i="1"/>
  <c r="BC612" i="1"/>
  <c r="BD612" i="1"/>
  <c r="BE612" i="1"/>
  <c r="BF612" i="1"/>
  <c r="BG612" i="1"/>
  <c r="BH612" i="1"/>
  <c r="BI612" i="1"/>
  <c r="BJ612" i="1"/>
  <c r="BK612" i="1"/>
  <c r="BL612" i="1"/>
  <c r="AM613" i="1"/>
  <c r="AN613" i="1"/>
  <c r="AO613" i="1"/>
  <c r="AP613" i="1"/>
  <c r="AQ613" i="1"/>
  <c r="AR613" i="1"/>
  <c r="AS613" i="1"/>
  <c r="AT613" i="1"/>
  <c r="AU613" i="1"/>
  <c r="AV613" i="1"/>
  <c r="AW613" i="1"/>
  <c r="AX613" i="1"/>
  <c r="AY613" i="1"/>
  <c r="AZ613" i="1"/>
  <c r="BA613" i="1"/>
  <c r="BB613" i="1"/>
  <c r="BC613" i="1"/>
  <c r="BD613" i="1"/>
  <c r="BE613" i="1"/>
  <c r="BF613" i="1"/>
  <c r="BG613" i="1"/>
  <c r="BH613" i="1"/>
  <c r="BI613" i="1"/>
  <c r="BJ613" i="1"/>
  <c r="BK613" i="1"/>
  <c r="BL613" i="1"/>
  <c r="AM614" i="1"/>
  <c r="AN614" i="1"/>
  <c r="AO614" i="1"/>
  <c r="AP614" i="1"/>
  <c r="AQ614" i="1"/>
  <c r="AR614" i="1"/>
  <c r="AS614" i="1"/>
  <c r="AT614" i="1"/>
  <c r="AU614" i="1"/>
  <c r="AV614" i="1"/>
  <c r="AW614" i="1"/>
  <c r="AX614" i="1"/>
  <c r="AY614" i="1"/>
  <c r="AZ614" i="1"/>
  <c r="BA614" i="1"/>
  <c r="BB614" i="1"/>
  <c r="BC614" i="1"/>
  <c r="BD614" i="1"/>
  <c r="BE614" i="1"/>
  <c r="BF614" i="1"/>
  <c r="BG614" i="1"/>
  <c r="BH614" i="1"/>
  <c r="BI614" i="1"/>
  <c r="BJ614" i="1"/>
  <c r="BK614" i="1"/>
  <c r="BL614" i="1"/>
  <c r="AM615" i="1"/>
  <c r="AN615" i="1"/>
  <c r="AO615" i="1"/>
  <c r="AP615" i="1"/>
  <c r="AQ615" i="1"/>
  <c r="AR615" i="1"/>
  <c r="AS615" i="1"/>
  <c r="AT615" i="1"/>
  <c r="AU615" i="1"/>
  <c r="AV615" i="1"/>
  <c r="AW615" i="1"/>
  <c r="AX615" i="1"/>
  <c r="AY615" i="1"/>
  <c r="AZ615" i="1"/>
  <c r="BA615" i="1"/>
  <c r="BB615" i="1"/>
  <c r="BC615" i="1"/>
  <c r="BD615" i="1"/>
  <c r="BE615" i="1"/>
  <c r="BF615" i="1"/>
  <c r="BG615" i="1"/>
  <c r="BH615" i="1"/>
  <c r="BI615" i="1"/>
  <c r="BJ615" i="1"/>
  <c r="BK615" i="1"/>
  <c r="BL615" i="1"/>
  <c r="AM616" i="1"/>
  <c r="AN616" i="1"/>
  <c r="AO616" i="1"/>
  <c r="AP616" i="1"/>
  <c r="AQ616" i="1"/>
  <c r="AR616" i="1"/>
  <c r="AS616" i="1"/>
  <c r="AT616" i="1"/>
  <c r="AU616" i="1"/>
  <c r="AV616" i="1"/>
  <c r="AW616" i="1"/>
  <c r="AX616" i="1"/>
  <c r="AY616" i="1"/>
  <c r="AZ616" i="1"/>
  <c r="BA616" i="1"/>
  <c r="BB616" i="1"/>
  <c r="BC616" i="1"/>
  <c r="BD616" i="1"/>
  <c r="BE616" i="1"/>
  <c r="BF616" i="1"/>
  <c r="BG616" i="1"/>
  <c r="BH616" i="1"/>
  <c r="BI616" i="1"/>
  <c r="BJ616" i="1"/>
  <c r="BK616" i="1"/>
  <c r="BL616" i="1"/>
  <c r="AM617" i="1"/>
  <c r="AN617" i="1"/>
  <c r="AO617" i="1"/>
  <c r="AP617" i="1"/>
  <c r="AQ617" i="1"/>
  <c r="AR617" i="1"/>
  <c r="AS617" i="1"/>
  <c r="AT617" i="1"/>
  <c r="AU617" i="1"/>
  <c r="AV617" i="1"/>
  <c r="AW617" i="1"/>
  <c r="AX617" i="1"/>
  <c r="AY617" i="1"/>
  <c r="AZ617" i="1"/>
  <c r="BA617" i="1"/>
  <c r="BB617" i="1"/>
  <c r="BC617" i="1"/>
  <c r="BD617" i="1"/>
  <c r="BE617" i="1"/>
  <c r="BF617" i="1"/>
  <c r="BG617" i="1"/>
  <c r="BH617" i="1"/>
  <c r="BI617" i="1"/>
  <c r="BJ617" i="1"/>
  <c r="BK617" i="1"/>
  <c r="BL617" i="1"/>
  <c r="AM618" i="1"/>
  <c r="AN618" i="1"/>
  <c r="AO618" i="1"/>
  <c r="AP618" i="1"/>
  <c r="AQ618" i="1"/>
  <c r="AR618" i="1"/>
  <c r="AS618" i="1"/>
  <c r="AT618" i="1"/>
  <c r="AU618" i="1"/>
  <c r="AV618" i="1"/>
  <c r="AW618" i="1"/>
  <c r="AX618" i="1"/>
  <c r="AY618" i="1"/>
  <c r="AZ618" i="1"/>
  <c r="BA618" i="1"/>
  <c r="BB618" i="1"/>
  <c r="BC618" i="1"/>
  <c r="BD618" i="1"/>
  <c r="BE618" i="1"/>
  <c r="BF618" i="1"/>
  <c r="BG618" i="1"/>
  <c r="BH618" i="1"/>
  <c r="BI618" i="1"/>
  <c r="BJ618" i="1"/>
  <c r="BK618" i="1"/>
  <c r="BL618" i="1"/>
  <c r="AM619" i="1"/>
  <c r="AN619" i="1"/>
  <c r="AO619" i="1"/>
  <c r="AP619" i="1"/>
  <c r="AQ619" i="1"/>
  <c r="AR619" i="1"/>
  <c r="AS619" i="1"/>
  <c r="AT619" i="1"/>
  <c r="AU619" i="1"/>
  <c r="AV619" i="1"/>
  <c r="AW619" i="1"/>
  <c r="AX619" i="1"/>
  <c r="AY619" i="1"/>
  <c r="AZ619" i="1"/>
  <c r="BA619" i="1"/>
  <c r="BB619" i="1"/>
  <c r="BC619" i="1"/>
  <c r="BD619" i="1"/>
  <c r="BE619" i="1"/>
  <c r="BF619" i="1"/>
  <c r="BG619" i="1"/>
  <c r="BH619" i="1"/>
  <c r="BI619" i="1"/>
  <c r="BJ619" i="1"/>
  <c r="BK619" i="1"/>
  <c r="BL619" i="1"/>
  <c r="AM620" i="1"/>
  <c r="AN620" i="1"/>
  <c r="AO620" i="1"/>
  <c r="AP620" i="1"/>
  <c r="AQ620" i="1"/>
  <c r="AR620" i="1"/>
  <c r="AS620" i="1"/>
  <c r="AT620" i="1"/>
  <c r="AU620" i="1"/>
  <c r="AV620" i="1"/>
  <c r="AW620" i="1"/>
  <c r="AX620" i="1"/>
  <c r="AY620" i="1"/>
  <c r="AZ620" i="1"/>
  <c r="BA620" i="1"/>
  <c r="BB620" i="1"/>
  <c r="BC620" i="1"/>
  <c r="BD620" i="1"/>
  <c r="BE620" i="1"/>
  <c r="BF620" i="1"/>
  <c r="BG620" i="1"/>
  <c r="BH620" i="1"/>
  <c r="BI620" i="1"/>
  <c r="BJ620" i="1"/>
  <c r="BK620" i="1"/>
  <c r="BL620" i="1"/>
  <c r="AM621" i="1"/>
  <c r="AN621" i="1"/>
  <c r="AO621" i="1"/>
  <c r="AP621" i="1"/>
  <c r="AQ621" i="1"/>
  <c r="AR621" i="1"/>
  <c r="AS621" i="1"/>
  <c r="AT621" i="1"/>
  <c r="AU621" i="1"/>
  <c r="AV621" i="1"/>
  <c r="AW621" i="1"/>
  <c r="AX621" i="1"/>
  <c r="AY621" i="1"/>
  <c r="AZ621" i="1"/>
  <c r="BA621" i="1"/>
  <c r="BB621" i="1"/>
  <c r="BC621" i="1"/>
  <c r="BD621" i="1"/>
  <c r="BE621" i="1"/>
  <c r="BF621" i="1"/>
  <c r="BG621" i="1"/>
  <c r="BH621" i="1"/>
  <c r="BI621" i="1"/>
  <c r="BJ621" i="1"/>
  <c r="BK621" i="1"/>
  <c r="BL621" i="1"/>
  <c r="AM622" i="1"/>
  <c r="AN622" i="1"/>
  <c r="AO622" i="1"/>
  <c r="AP622" i="1"/>
  <c r="AQ622" i="1"/>
  <c r="AR622" i="1"/>
  <c r="AS622" i="1"/>
  <c r="AT622" i="1"/>
  <c r="AU622" i="1"/>
  <c r="AV622" i="1"/>
  <c r="AW622" i="1"/>
  <c r="AX622" i="1"/>
  <c r="AY622" i="1"/>
  <c r="AZ622" i="1"/>
  <c r="BA622" i="1"/>
  <c r="BB622" i="1"/>
  <c r="BC622" i="1"/>
  <c r="BD622" i="1"/>
  <c r="BE622" i="1"/>
  <c r="BF622" i="1"/>
  <c r="BG622" i="1"/>
  <c r="BH622" i="1"/>
  <c r="BI622" i="1"/>
  <c r="BJ622" i="1"/>
  <c r="BK622" i="1"/>
  <c r="BL622" i="1"/>
  <c r="AM623" i="1"/>
  <c r="AN623" i="1"/>
  <c r="AO623" i="1"/>
  <c r="AP623" i="1"/>
  <c r="AQ623" i="1"/>
  <c r="AR623" i="1"/>
  <c r="AS623" i="1"/>
  <c r="AT623" i="1"/>
  <c r="AU623" i="1"/>
  <c r="AV623" i="1"/>
  <c r="AW623" i="1"/>
  <c r="AX623" i="1"/>
  <c r="AY623" i="1"/>
  <c r="AZ623" i="1"/>
  <c r="BA623" i="1"/>
  <c r="BB623" i="1"/>
  <c r="BC623" i="1"/>
  <c r="BD623" i="1"/>
  <c r="BE623" i="1"/>
  <c r="BF623" i="1"/>
  <c r="BG623" i="1"/>
  <c r="BH623" i="1"/>
  <c r="BI623" i="1"/>
  <c r="BJ623" i="1"/>
  <c r="BK623" i="1"/>
  <c r="BL623" i="1"/>
  <c r="AM624" i="1"/>
  <c r="AN624" i="1"/>
  <c r="AO624" i="1"/>
  <c r="AP624" i="1"/>
  <c r="AQ624" i="1"/>
  <c r="AR624" i="1"/>
  <c r="AS624" i="1"/>
  <c r="AT624" i="1"/>
  <c r="AU624" i="1"/>
  <c r="AV624" i="1"/>
  <c r="AW624" i="1"/>
  <c r="AX624" i="1"/>
  <c r="AY624" i="1"/>
  <c r="AZ624" i="1"/>
  <c r="BA624" i="1"/>
  <c r="BB624" i="1"/>
  <c r="BC624" i="1"/>
  <c r="BD624" i="1"/>
  <c r="BE624" i="1"/>
  <c r="BF624" i="1"/>
  <c r="BG624" i="1"/>
  <c r="BH624" i="1"/>
  <c r="BI624" i="1"/>
  <c r="BJ624" i="1"/>
  <c r="BK624" i="1"/>
  <c r="BL624" i="1"/>
  <c r="AM625" i="1"/>
  <c r="AN625" i="1"/>
  <c r="AO625" i="1"/>
  <c r="AP625" i="1"/>
  <c r="AQ625" i="1"/>
  <c r="AR625" i="1"/>
  <c r="AS625" i="1"/>
  <c r="AT625" i="1"/>
  <c r="AU625" i="1"/>
  <c r="AV625" i="1"/>
  <c r="AW625" i="1"/>
  <c r="AX625" i="1"/>
  <c r="AY625" i="1"/>
  <c r="AZ625" i="1"/>
  <c r="BA625" i="1"/>
  <c r="BB625" i="1"/>
  <c r="BC625" i="1"/>
  <c r="BD625" i="1"/>
  <c r="BE625" i="1"/>
  <c r="BF625" i="1"/>
  <c r="BG625" i="1"/>
  <c r="BH625" i="1"/>
  <c r="BI625" i="1"/>
  <c r="BJ625" i="1"/>
  <c r="BK625" i="1"/>
  <c r="BL625" i="1"/>
  <c r="AM626" i="1"/>
  <c r="AN626" i="1"/>
  <c r="AO626" i="1"/>
  <c r="AP626" i="1"/>
  <c r="AQ626" i="1"/>
  <c r="AR626" i="1"/>
  <c r="AS626" i="1"/>
  <c r="AT626" i="1"/>
  <c r="AU626" i="1"/>
  <c r="AV626" i="1"/>
  <c r="AW626" i="1"/>
  <c r="AX626" i="1"/>
  <c r="AY626" i="1"/>
  <c r="AZ626" i="1"/>
  <c r="BA626" i="1"/>
  <c r="BB626" i="1"/>
  <c r="BC626" i="1"/>
  <c r="BD626" i="1"/>
  <c r="BE626" i="1"/>
  <c r="BF626" i="1"/>
  <c r="BG626" i="1"/>
  <c r="BH626" i="1"/>
  <c r="BI626" i="1"/>
  <c r="BJ626" i="1"/>
  <c r="BK626" i="1"/>
  <c r="BL626" i="1"/>
  <c r="AM627" i="1"/>
  <c r="AN627" i="1"/>
  <c r="AO627" i="1"/>
  <c r="AP627" i="1"/>
  <c r="AQ627" i="1"/>
  <c r="AR627" i="1"/>
  <c r="AS627" i="1"/>
  <c r="AT627" i="1"/>
  <c r="AU627" i="1"/>
  <c r="AV627" i="1"/>
  <c r="AW627" i="1"/>
  <c r="AX627" i="1"/>
  <c r="AY627" i="1"/>
  <c r="AZ627" i="1"/>
  <c r="BA627" i="1"/>
  <c r="BB627" i="1"/>
  <c r="BC627" i="1"/>
  <c r="BD627" i="1"/>
  <c r="BE627" i="1"/>
  <c r="BF627" i="1"/>
  <c r="BG627" i="1"/>
  <c r="BH627" i="1"/>
  <c r="BI627" i="1"/>
  <c r="BJ627" i="1"/>
  <c r="BK627" i="1"/>
  <c r="BL627" i="1"/>
  <c r="AM628" i="1"/>
  <c r="AN628" i="1"/>
  <c r="AO628" i="1"/>
  <c r="AP628" i="1"/>
  <c r="AQ628" i="1"/>
  <c r="AR628" i="1"/>
  <c r="AS628" i="1"/>
  <c r="AT628" i="1"/>
  <c r="AU628" i="1"/>
  <c r="AV628" i="1"/>
  <c r="AW628" i="1"/>
  <c r="AX628" i="1"/>
  <c r="AY628" i="1"/>
  <c r="AZ628" i="1"/>
  <c r="BA628" i="1"/>
  <c r="BB628" i="1"/>
  <c r="BC628" i="1"/>
  <c r="BD628" i="1"/>
  <c r="BE628" i="1"/>
  <c r="BF628" i="1"/>
  <c r="BG628" i="1"/>
  <c r="BH628" i="1"/>
  <c r="BI628" i="1"/>
  <c r="BJ628" i="1"/>
  <c r="BK628" i="1"/>
  <c r="BL628" i="1"/>
  <c r="AM629" i="1"/>
  <c r="AN629" i="1"/>
  <c r="AO629" i="1"/>
  <c r="AP629" i="1"/>
  <c r="AQ629" i="1"/>
  <c r="AR629" i="1"/>
  <c r="AS629" i="1"/>
  <c r="AT629" i="1"/>
  <c r="AU629" i="1"/>
  <c r="AV629" i="1"/>
  <c r="AW629" i="1"/>
  <c r="AX629" i="1"/>
  <c r="AY629" i="1"/>
  <c r="AZ629" i="1"/>
  <c r="BA629" i="1"/>
  <c r="BB629" i="1"/>
  <c r="BC629" i="1"/>
  <c r="BD629" i="1"/>
  <c r="BE629" i="1"/>
  <c r="BF629" i="1"/>
  <c r="BG629" i="1"/>
  <c r="BH629" i="1"/>
  <c r="BI629" i="1"/>
  <c r="BJ629" i="1"/>
  <c r="BK629" i="1"/>
  <c r="BL629" i="1"/>
  <c r="AM630" i="1"/>
  <c r="AN630" i="1"/>
  <c r="AO630" i="1"/>
  <c r="AP630" i="1"/>
  <c r="AQ630" i="1"/>
  <c r="AR630" i="1"/>
  <c r="AS630" i="1"/>
  <c r="AT630" i="1"/>
  <c r="AU630" i="1"/>
  <c r="AV630" i="1"/>
  <c r="AW630" i="1"/>
  <c r="AX630" i="1"/>
  <c r="AY630" i="1"/>
  <c r="AZ630" i="1"/>
  <c r="BA630" i="1"/>
  <c r="BB630" i="1"/>
  <c r="BC630" i="1"/>
  <c r="BD630" i="1"/>
  <c r="BE630" i="1"/>
  <c r="BF630" i="1"/>
  <c r="BG630" i="1"/>
  <c r="BH630" i="1"/>
  <c r="BI630" i="1"/>
  <c r="BJ630" i="1"/>
  <c r="BK630" i="1"/>
  <c r="BL630" i="1"/>
  <c r="AM631" i="1"/>
  <c r="AN631" i="1"/>
  <c r="AO631" i="1"/>
  <c r="AP631" i="1"/>
  <c r="AQ631" i="1"/>
  <c r="AR631" i="1"/>
  <c r="AS631" i="1"/>
  <c r="AT631" i="1"/>
  <c r="AU631" i="1"/>
  <c r="AV631" i="1"/>
  <c r="AW631" i="1"/>
  <c r="AX631" i="1"/>
  <c r="AY631" i="1"/>
  <c r="AZ631" i="1"/>
  <c r="BA631" i="1"/>
  <c r="BB631" i="1"/>
  <c r="BC631" i="1"/>
  <c r="BD631" i="1"/>
  <c r="BE631" i="1"/>
  <c r="BF631" i="1"/>
  <c r="BG631" i="1"/>
  <c r="BH631" i="1"/>
  <c r="BI631" i="1"/>
  <c r="BJ631" i="1"/>
  <c r="BK631" i="1"/>
  <c r="BL631" i="1"/>
  <c r="AM632" i="1"/>
  <c r="AN632" i="1"/>
  <c r="AO632" i="1"/>
  <c r="AP632" i="1"/>
  <c r="AQ632" i="1"/>
  <c r="AR632" i="1"/>
  <c r="AS632" i="1"/>
  <c r="AT632" i="1"/>
  <c r="AU632" i="1"/>
  <c r="AV632" i="1"/>
  <c r="AW632" i="1"/>
  <c r="AX632" i="1"/>
  <c r="AY632" i="1"/>
  <c r="AZ632" i="1"/>
  <c r="BA632" i="1"/>
  <c r="BB632" i="1"/>
  <c r="BC632" i="1"/>
  <c r="BD632" i="1"/>
  <c r="BE632" i="1"/>
  <c r="BF632" i="1"/>
  <c r="BG632" i="1"/>
  <c r="BH632" i="1"/>
  <c r="BI632" i="1"/>
  <c r="BJ632" i="1"/>
  <c r="BK632" i="1"/>
  <c r="BL632" i="1"/>
  <c r="AM633" i="1"/>
  <c r="AN633" i="1"/>
  <c r="AO633" i="1"/>
  <c r="AP633" i="1"/>
  <c r="AQ633" i="1"/>
  <c r="AR633" i="1"/>
  <c r="AS633" i="1"/>
  <c r="AT633" i="1"/>
  <c r="AU633" i="1"/>
  <c r="AV633" i="1"/>
  <c r="AW633" i="1"/>
  <c r="AX633" i="1"/>
  <c r="AY633" i="1"/>
  <c r="AZ633" i="1"/>
  <c r="BA633" i="1"/>
  <c r="BB633" i="1"/>
  <c r="BC633" i="1"/>
  <c r="BD633" i="1"/>
  <c r="BE633" i="1"/>
  <c r="BF633" i="1"/>
  <c r="BG633" i="1"/>
  <c r="BH633" i="1"/>
  <c r="BI633" i="1"/>
  <c r="BJ633" i="1"/>
  <c r="BK633" i="1"/>
  <c r="BL633" i="1"/>
  <c r="AM634" i="1"/>
  <c r="AN634" i="1"/>
  <c r="AO634" i="1"/>
  <c r="AP634" i="1"/>
  <c r="AQ634" i="1"/>
  <c r="AR634" i="1"/>
  <c r="AS634" i="1"/>
  <c r="AT634" i="1"/>
  <c r="AU634" i="1"/>
  <c r="AV634" i="1"/>
  <c r="AW634" i="1"/>
  <c r="AX634" i="1"/>
  <c r="AY634" i="1"/>
  <c r="AZ634" i="1"/>
  <c r="BA634" i="1"/>
  <c r="BB634" i="1"/>
  <c r="BC634" i="1"/>
  <c r="BD634" i="1"/>
  <c r="BE634" i="1"/>
  <c r="BF634" i="1"/>
  <c r="BG634" i="1"/>
  <c r="BH634" i="1"/>
  <c r="BI634" i="1"/>
  <c r="BJ634" i="1"/>
  <c r="BK634" i="1"/>
  <c r="BL634" i="1"/>
  <c r="AM635" i="1"/>
  <c r="AN635" i="1"/>
  <c r="AO635" i="1"/>
  <c r="AP635" i="1"/>
  <c r="AQ635" i="1"/>
  <c r="AR635" i="1"/>
  <c r="AS635" i="1"/>
  <c r="AT635" i="1"/>
  <c r="AU635" i="1"/>
  <c r="AV635" i="1"/>
  <c r="AW635" i="1"/>
  <c r="AX635" i="1"/>
  <c r="AY635" i="1"/>
  <c r="AZ635" i="1"/>
  <c r="BA635" i="1"/>
  <c r="BB635" i="1"/>
  <c r="BC635" i="1"/>
  <c r="BD635" i="1"/>
  <c r="BE635" i="1"/>
  <c r="BF635" i="1"/>
  <c r="BG635" i="1"/>
  <c r="BH635" i="1"/>
  <c r="BI635" i="1"/>
  <c r="BJ635" i="1"/>
  <c r="BK635" i="1"/>
  <c r="BL635" i="1"/>
  <c r="AM636" i="1"/>
  <c r="AN636" i="1"/>
  <c r="AO636" i="1"/>
  <c r="AP636" i="1"/>
  <c r="AQ636" i="1"/>
  <c r="AR636" i="1"/>
  <c r="AS636" i="1"/>
  <c r="AT636" i="1"/>
  <c r="AU636" i="1"/>
  <c r="AV636" i="1"/>
  <c r="AW636" i="1"/>
  <c r="AX636" i="1"/>
  <c r="AY636" i="1"/>
  <c r="AZ636" i="1"/>
  <c r="BA636" i="1"/>
  <c r="BB636" i="1"/>
  <c r="BC636" i="1"/>
  <c r="BD636" i="1"/>
  <c r="BE636" i="1"/>
  <c r="BF636" i="1"/>
  <c r="BG636" i="1"/>
  <c r="BH636" i="1"/>
  <c r="BI636" i="1"/>
  <c r="BJ636" i="1"/>
  <c r="BK636" i="1"/>
  <c r="BL636" i="1"/>
  <c r="AM637" i="1"/>
  <c r="AN637" i="1"/>
  <c r="AO637" i="1"/>
  <c r="AP637" i="1"/>
  <c r="AQ637" i="1"/>
  <c r="AR637" i="1"/>
  <c r="AS637" i="1"/>
  <c r="AT637" i="1"/>
  <c r="AU637" i="1"/>
  <c r="AV637" i="1"/>
  <c r="AW637" i="1"/>
  <c r="AX637" i="1"/>
  <c r="AY637" i="1"/>
  <c r="AZ637" i="1"/>
  <c r="BA637" i="1"/>
  <c r="BB637" i="1"/>
  <c r="BC637" i="1"/>
  <c r="BD637" i="1"/>
  <c r="BE637" i="1"/>
  <c r="BF637" i="1"/>
  <c r="BG637" i="1"/>
  <c r="BH637" i="1"/>
  <c r="BI637" i="1"/>
  <c r="BJ637" i="1"/>
  <c r="BK637" i="1"/>
  <c r="BL637" i="1"/>
  <c r="AM638" i="1"/>
  <c r="AN638" i="1"/>
  <c r="AO638" i="1"/>
  <c r="AP638" i="1"/>
  <c r="AQ638" i="1"/>
  <c r="AR638" i="1"/>
  <c r="AS638" i="1"/>
  <c r="AT638" i="1"/>
  <c r="AU638" i="1"/>
  <c r="AV638" i="1"/>
  <c r="AW638" i="1"/>
  <c r="AX638" i="1"/>
  <c r="AY638" i="1"/>
  <c r="AZ638" i="1"/>
  <c r="BA638" i="1"/>
  <c r="BB638" i="1"/>
  <c r="BC638" i="1"/>
  <c r="BD638" i="1"/>
  <c r="BE638" i="1"/>
  <c r="BF638" i="1"/>
  <c r="BG638" i="1"/>
  <c r="BH638" i="1"/>
  <c r="BI638" i="1"/>
  <c r="BJ638" i="1"/>
  <c r="BK638" i="1"/>
  <c r="BL638" i="1"/>
  <c r="AM639" i="1"/>
  <c r="AN639" i="1"/>
  <c r="AO639" i="1"/>
  <c r="AP639" i="1"/>
  <c r="AQ639" i="1"/>
  <c r="AR639" i="1"/>
  <c r="AS639" i="1"/>
  <c r="AT639" i="1"/>
  <c r="AU639" i="1"/>
  <c r="AV639" i="1"/>
  <c r="AW639" i="1"/>
  <c r="AX639" i="1"/>
  <c r="AY639" i="1"/>
  <c r="AZ639" i="1"/>
  <c r="BA639" i="1"/>
  <c r="BB639" i="1"/>
  <c r="BC639" i="1"/>
  <c r="BD639" i="1"/>
  <c r="BE639" i="1"/>
  <c r="BF639" i="1"/>
  <c r="BG639" i="1"/>
  <c r="BH639" i="1"/>
  <c r="BI639" i="1"/>
  <c r="BJ639" i="1"/>
  <c r="BK639" i="1"/>
  <c r="BL639" i="1"/>
  <c r="AM640" i="1"/>
  <c r="AN640" i="1"/>
  <c r="AO640" i="1"/>
  <c r="AP640" i="1"/>
  <c r="AQ640" i="1"/>
  <c r="AR640" i="1"/>
  <c r="AS640" i="1"/>
  <c r="AT640" i="1"/>
  <c r="AU640" i="1"/>
  <c r="AV640" i="1"/>
  <c r="AW640" i="1"/>
  <c r="AX640" i="1"/>
  <c r="AY640" i="1"/>
  <c r="AZ640" i="1"/>
  <c r="BA640" i="1"/>
  <c r="BB640" i="1"/>
  <c r="BC640" i="1"/>
  <c r="BD640" i="1"/>
  <c r="BE640" i="1"/>
  <c r="BF640" i="1"/>
  <c r="BG640" i="1"/>
  <c r="BH640" i="1"/>
  <c r="BI640" i="1"/>
  <c r="BJ640" i="1"/>
  <c r="BK640" i="1"/>
  <c r="BL640" i="1"/>
  <c r="AM641" i="1"/>
  <c r="AN641" i="1"/>
  <c r="AO641" i="1"/>
  <c r="AP641" i="1"/>
  <c r="AQ641" i="1"/>
  <c r="AR641" i="1"/>
  <c r="AS641" i="1"/>
  <c r="AT641" i="1"/>
  <c r="AU641" i="1"/>
  <c r="AV641" i="1"/>
  <c r="AW641" i="1"/>
  <c r="AX641" i="1"/>
  <c r="AY641" i="1"/>
  <c r="AZ641" i="1"/>
  <c r="BA641" i="1"/>
  <c r="BB641" i="1"/>
  <c r="BC641" i="1"/>
  <c r="BD641" i="1"/>
  <c r="BE641" i="1"/>
  <c r="BF641" i="1"/>
  <c r="BG641" i="1"/>
  <c r="BH641" i="1"/>
  <c r="BI641" i="1"/>
  <c r="BJ641" i="1"/>
  <c r="BK641" i="1"/>
  <c r="BL641" i="1"/>
  <c r="AM642" i="1"/>
  <c r="AN642" i="1"/>
  <c r="AO642" i="1"/>
  <c r="AP642" i="1"/>
  <c r="AQ642" i="1"/>
  <c r="AR642" i="1"/>
  <c r="AS642" i="1"/>
  <c r="AT642" i="1"/>
  <c r="AU642" i="1"/>
  <c r="AV642" i="1"/>
  <c r="AW642" i="1"/>
  <c r="AX642" i="1"/>
  <c r="AY642" i="1"/>
  <c r="AZ642" i="1"/>
  <c r="BA642" i="1"/>
  <c r="BB642" i="1"/>
  <c r="BC642" i="1"/>
  <c r="BD642" i="1"/>
  <c r="BE642" i="1"/>
  <c r="BF642" i="1"/>
  <c r="BG642" i="1"/>
  <c r="BH642" i="1"/>
  <c r="BI642" i="1"/>
  <c r="BJ642" i="1"/>
  <c r="BK642" i="1"/>
  <c r="BL642" i="1"/>
  <c r="AM643" i="1"/>
  <c r="AN643" i="1"/>
  <c r="AO643" i="1"/>
  <c r="AP643" i="1"/>
  <c r="AQ643" i="1"/>
  <c r="AR643" i="1"/>
  <c r="AS643" i="1"/>
  <c r="AT643" i="1"/>
  <c r="AU643" i="1"/>
  <c r="AV643" i="1"/>
  <c r="AW643" i="1"/>
  <c r="AX643" i="1"/>
  <c r="AY643" i="1"/>
  <c r="AZ643" i="1"/>
  <c r="BA643" i="1"/>
  <c r="BB643" i="1"/>
  <c r="BC643" i="1"/>
  <c r="BD643" i="1"/>
  <c r="BE643" i="1"/>
  <c r="BF643" i="1"/>
  <c r="BG643" i="1"/>
  <c r="BH643" i="1"/>
  <c r="BI643" i="1"/>
  <c r="BJ643" i="1"/>
  <c r="BK643" i="1"/>
  <c r="BL643" i="1"/>
  <c r="AM644" i="1"/>
  <c r="AN644" i="1"/>
  <c r="AO644" i="1"/>
  <c r="AP644" i="1"/>
  <c r="AQ644" i="1"/>
  <c r="AR644" i="1"/>
  <c r="AS644" i="1"/>
  <c r="AT644" i="1"/>
  <c r="AU644" i="1"/>
  <c r="AV644" i="1"/>
  <c r="AW644" i="1"/>
  <c r="AX644" i="1"/>
  <c r="AY644" i="1"/>
  <c r="AZ644" i="1"/>
  <c r="BA644" i="1"/>
  <c r="BB644" i="1"/>
  <c r="BC644" i="1"/>
  <c r="BD644" i="1"/>
  <c r="BE644" i="1"/>
  <c r="BF644" i="1"/>
  <c r="BG644" i="1"/>
  <c r="BH644" i="1"/>
  <c r="BI644" i="1"/>
  <c r="BJ644" i="1"/>
  <c r="BK644" i="1"/>
  <c r="BL644" i="1"/>
  <c r="AM645" i="1"/>
  <c r="AN645" i="1"/>
  <c r="AO645" i="1"/>
  <c r="AP645" i="1"/>
  <c r="AQ645" i="1"/>
  <c r="AR645" i="1"/>
  <c r="AS645" i="1"/>
  <c r="AT645" i="1"/>
  <c r="AU645" i="1"/>
  <c r="AV645" i="1"/>
  <c r="AW645" i="1"/>
  <c r="AX645" i="1"/>
  <c r="AY645" i="1"/>
  <c r="AZ645" i="1"/>
  <c r="BA645" i="1"/>
  <c r="BB645" i="1"/>
  <c r="BC645" i="1"/>
  <c r="BD645" i="1"/>
  <c r="BE645" i="1"/>
  <c r="BF645" i="1"/>
  <c r="BG645" i="1"/>
  <c r="BH645" i="1"/>
  <c r="BI645" i="1"/>
  <c r="BJ645" i="1"/>
  <c r="BK645" i="1"/>
  <c r="BL645" i="1"/>
  <c r="AM646" i="1"/>
  <c r="AN646" i="1"/>
  <c r="AO646" i="1"/>
  <c r="AP646" i="1"/>
  <c r="AQ646" i="1"/>
  <c r="AR646" i="1"/>
  <c r="AS646" i="1"/>
  <c r="AT646" i="1"/>
  <c r="AU646" i="1"/>
  <c r="AV646" i="1"/>
  <c r="AW646" i="1"/>
  <c r="AX646" i="1"/>
  <c r="AY646" i="1"/>
  <c r="AZ646" i="1"/>
  <c r="BA646" i="1"/>
  <c r="BB646" i="1"/>
  <c r="BC646" i="1"/>
  <c r="BD646" i="1"/>
  <c r="BE646" i="1"/>
  <c r="BF646" i="1"/>
  <c r="BG646" i="1"/>
  <c r="BH646" i="1"/>
  <c r="BI646" i="1"/>
  <c r="BJ646" i="1"/>
  <c r="BK646" i="1"/>
  <c r="BL646" i="1"/>
  <c r="AM647" i="1"/>
  <c r="AN647" i="1"/>
  <c r="AO647" i="1"/>
  <c r="AP647" i="1"/>
  <c r="AQ647" i="1"/>
  <c r="AR647" i="1"/>
  <c r="AS647" i="1"/>
  <c r="AT647" i="1"/>
  <c r="AU647" i="1"/>
  <c r="AV647" i="1"/>
  <c r="AW647" i="1"/>
  <c r="AX647" i="1"/>
  <c r="AY647" i="1"/>
  <c r="AZ647" i="1"/>
  <c r="BA647" i="1"/>
  <c r="BB647" i="1"/>
  <c r="BC647" i="1"/>
  <c r="BD647" i="1"/>
  <c r="BE647" i="1"/>
  <c r="BF647" i="1"/>
  <c r="BG647" i="1"/>
  <c r="BH647" i="1"/>
  <c r="BI647" i="1"/>
  <c r="BJ647" i="1"/>
  <c r="BK647" i="1"/>
  <c r="BL647" i="1"/>
  <c r="AM648" i="1"/>
  <c r="AN648" i="1"/>
  <c r="AO648" i="1"/>
  <c r="AP648" i="1"/>
  <c r="AQ648" i="1"/>
  <c r="AR648" i="1"/>
  <c r="AS648" i="1"/>
  <c r="AT648" i="1"/>
  <c r="AU648" i="1"/>
  <c r="AV648" i="1"/>
  <c r="AW648" i="1"/>
  <c r="AX648" i="1"/>
  <c r="AY648" i="1"/>
  <c r="AZ648" i="1"/>
  <c r="BA648" i="1"/>
  <c r="BB648" i="1"/>
  <c r="BC648" i="1"/>
  <c r="BD648" i="1"/>
  <c r="BE648" i="1"/>
  <c r="BF648" i="1"/>
  <c r="BG648" i="1"/>
  <c r="BH648" i="1"/>
  <c r="BI648" i="1"/>
  <c r="BJ648" i="1"/>
  <c r="BK648" i="1"/>
  <c r="BL648" i="1"/>
  <c r="AM649" i="1"/>
  <c r="AN649" i="1"/>
  <c r="AO649" i="1"/>
  <c r="AP649" i="1"/>
  <c r="AQ649" i="1"/>
  <c r="AR649" i="1"/>
  <c r="AS649" i="1"/>
  <c r="AT649" i="1"/>
  <c r="AU649" i="1"/>
  <c r="AV649" i="1"/>
  <c r="AW649" i="1"/>
  <c r="AX649" i="1"/>
  <c r="AY649" i="1"/>
  <c r="AZ649" i="1"/>
  <c r="BA649" i="1"/>
  <c r="BB649" i="1"/>
  <c r="BC649" i="1"/>
  <c r="BD649" i="1"/>
  <c r="BE649" i="1"/>
  <c r="BF649" i="1"/>
  <c r="BG649" i="1"/>
  <c r="BH649" i="1"/>
  <c r="BI649" i="1"/>
  <c r="BJ649" i="1"/>
  <c r="BK649" i="1"/>
  <c r="BL649" i="1"/>
  <c r="AM650" i="1"/>
  <c r="AN650" i="1"/>
  <c r="AO650" i="1"/>
  <c r="AP650" i="1"/>
  <c r="AQ650" i="1"/>
  <c r="AR650" i="1"/>
  <c r="AS650" i="1"/>
  <c r="AT650" i="1"/>
  <c r="AU650" i="1"/>
  <c r="AV650" i="1"/>
  <c r="AW650" i="1"/>
  <c r="AX650" i="1"/>
  <c r="AY650" i="1"/>
  <c r="AZ650" i="1"/>
  <c r="BA650" i="1"/>
  <c r="BB650" i="1"/>
  <c r="BC650" i="1"/>
  <c r="BD650" i="1"/>
  <c r="BE650" i="1"/>
  <c r="BF650" i="1"/>
  <c r="BG650" i="1"/>
  <c r="BH650" i="1"/>
  <c r="BI650" i="1"/>
  <c r="BJ650" i="1"/>
  <c r="BK650" i="1"/>
  <c r="BL650" i="1"/>
  <c r="AM651" i="1"/>
  <c r="AN651" i="1"/>
  <c r="AO651" i="1"/>
  <c r="AP651" i="1"/>
  <c r="AQ651" i="1"/>
  <c r="AR651" i="1"/>
  <c r="AS651" i="1"/>
  <c r="AT651" i="1"/>
  <c r="AU651" i="1"/>
  <c r="AV651" i="1"/>
  <c r="AW651" i="1"/>
  <c r="AX651" i="1"/>
  <c r="AY651" i="1"/>
  <c r="AZ651" i="1"/>
  <c r="BA651" i="1"/>
  <c r="BB651" i="1"/>
  <c r="BC651" i="1"/>
  <c r="BD651" i="1"/>
  <c r="BE651" i="1"/>
  <c r="BF651" i="1"/>
  <c r="BG651" i="1"/>
  <c r="BH651" i="1"/>
  <c r="BI651" i="1"/>
  <c r="BJ651" i="1"/>
  <c r="BK651" i="1"/>
  <c r="BL651" i="1"/>
  <c r="AM652" i="1"/>
  <c r="AN652" i="1"/>
  <c r="AO652" i="1"/>
  <c r="AP652" i="1"/>
  <c r="AQ652" i="1"/>
  <c r="AR652" i="1"/>
  <c r="AS652" i="1"/>
  <c r="AT652" i="1"/>
  <c r="AU652" i="1"/>
  <c r="AV652" i="1"/>
  <c r="AW652" i="1"/>
  <c r="AX652" i="1"/>
  <c r="AY652" i="1"/>
  <c r="AZ652" i="1"/>
  <c r="BA652" i="1"/>
  <c r="BB652" i="1"/>
  <c r="BC652" i="1"/>
  <c r="BD652" i="1"/>
  <c r="BE652" i="1"/>
  <c r="BF652" i="1"/>
  <c r="BG652" i="1"/>
  <c r="BH652" i="1"/>
  <c r="BI652" i="1"/>
  <c r="BJ652" i="1"/>
  <c r="BK652" i="1"/>
  <c r="BL652" i="1"/>
  <c r="AM653" i="1"/>
  <c r="AN653" i="1"/>
  <c r="AO653" i="1"/>
  <c r="AP653" i="1"/>
  <c r="AQ653" i="1"/>
  <c r="AR653" i="1"/>
  <c r="AS653" i="1"/>
  <c r="AT653" i="1"/>
  <c r="AU653" i="1"/>
  <c r="AV653" i="1"/>
  <c r="AW653" i="1"/>
  <c r="AX653" i="1"/>
  <c r="AY653" i="1"/>
  <c r="AZ653" i="1"/>
  <c r="BA653" i="1"/>
  <c r="BB653" i="1"/>
  <c r="BC653" i="1"/>
  <c r="BD653" i="1"/>
  <c r="BE653" i="1"/>
  <c r="BF653" i="1"/>
  <c r="BG653" i="1"/>
  <c r="BH653" i="1"/>
  <c r="BI653" i="1"/>
  <c r="BJ653" i="1"/>
  <c r="BK653" i="1"/>
  <c r="BL653" i="1"/>
  <c r="AM654" i="1"/>
  <c r="AN654" i="1"/>
  <c r="AO654" i="1"/>
  <c r="AP654" i="1"/>
  <c r="AQ654" i="1"/>
  <c r="AR654" i="1"/>
  <c r="AS654" i="1"/>
  <c r="AT654" i="1"/>
  <c r="AU654" i="1"/>
  <c r="AV654" i="1"/>
  <c r="AW654" i="1"/>
  <c r="AX654" i="1"/>
  <c r="AY654" i="1"/>
  <c r="AZ654" i="1"/>
  <c r="BA654" i="1"/>
  <c r="BB654" i="1"/>
  <c r="BC654" i="1"/>
  <c r="BD654" i="1"/>
  <c r="BE654" i="1"/>
  <c r="BF654" i="1"/>
  <c r="BG654" i="1"/>
  <c r="BH654" i="1"/>
  <c r="BI654" i="1"/>
  <c r="BJ654" i="1"/>
  <c r="BK654" i="1"/>
  <c r="BL654" i="1"/>
  <c r="AM655" i="1"/>
  <c r="AN655" i="1"/>
  <c r="AO655" i="1"/>
  <c r="AP655" i="1"/>
  <c r="AQ655" i="1"/>
  <c r="AR655" i="1"/>
  <c r="AS655" i="1"/>
  <c r="AT655" i="1"/>
  <c r="AU655" i="1"/>
  <c r="AV655" i="1"/>
  <c r="AW655" i="1"/>
  <c r="AX655" i="1"/>
  <c r="AY655" i="1"/>
  <c r="AZ655" i="1"/>
  <c r="BA655" i="1"/>
  <c r="BB655" i="1"/>
  <c r="BC655" i="1"/>
  <c r="BD655" i="1"/>
  <c r="BE655" i="1"/>
  <c r="BF655" i="1"/>
  <c r="BG655" i="1"/>
  <c r="BH655" i="1"/>
  <c r="BI655" i="1"/>
  <c r="BJ655" i="1"/>
  <c r="BK655" i="1"/>
  <c r="BL655" i="1"/>
  <c r="AM656" i="1"/>
  <c r="AN656" i="1"/>
  <c r="AO656" i="1"/>
  <c r="AP656" i="1"/>
  <c r="AQ656" i="1"/>
  <c r="AR656" i="1"/>
  <c r="AS656" i="1"/>
  <c r="AT656" i="1"/>
  <c r="AU656" i="1"/>
  <c r="AV656" i="1"/>
  <c r="AW656" i="1"/>
  <c r="AX656" i="1"/>
  <c r="AY656" i="1"/>
  <c r="AZ656" i="1"/>
  <c r="BA656" i="1"/>
  <c r="BB656" i="1"/>
  <c r="BC656" i="1"/>
  <c r="BD656" i="1"/>
  <c r="BE656" i="1"/>
  <c r="BF656" i="1"/>
  <c r="BG656" i="1"/>
  <c r="BH656" i="1"/>
  <c r="BI656" i="1"/>
  <c r="BJ656" i="1"/>
  <c r="BK656" i="1"/>
  <c r="BL656" i="1"/>
  <c r="AM657" i="1"/>
  <c r="AN657" i="1"/>
  <c r="AO657" i="1"/>
  <c r="AP657" i="1"/>
  <c r="AQ657" i="1"/>
  <c r="AR657" i="1"/>
  <c r="AS657" i="1"/>
  <c r="AT657" i="1"/>
  <c r="AU657" i="1"/>
  <c r="AV657" i="1"/>
  <c r="AW657" i="1"/>
  <c r="AX657" i="1"/>
  <c r="AY657" i="1"/>
  <c r="AZ657" i="1"/>
  <c r="BA657" i="1"/>
  <c r="BB657" i="1"/>
  <c r="BC657" i="1"/>
  <c r="BD657" i="1"/>
  <c r="BE657" i="1"/>
  <c r="BF657" i="1"/>
  <c r="BG657" i="1"/>
  <c r="BH657" i="1"/>
  <c r="BI657" i="1"/>
  <c r="BJ657" i="1"/>
  <c r="BK657" i="1"/>
  <c r="BL657" i="1"/>
  <c r="AM658" i="1"/>
  <c r="AN658" i="1"/>
  <c r="AO658" i="1"/>
  <c r="AP658" i="1"/>
  <c r="AQ658" i="1"/>
  <c r="AR658" i="1"/>
  <c r="AS658" i="1"/>
  <c r="AT658" i="1"/>
  <c r="AU658" i="1"/>
  <c r="AV658" i="1"/>
  <c r="AW658" i="1"/>
  <c r="AX658" i="1"/>
  <c r="AY658" i="1"/>
  <c r="AZ658" i="1"/>
  <c r="BA658" i="1"/>
  <c r="BB658" i="1"/>
  <c r="BC658" i="1"/>
  <c r="BD658" i="1"/>
  <c r="BE658" i="1"/>
  <c r="BF658" i="1"/>
  <c r="BG658" i="1"/>
  <c r="BH658" i="1"/>
  <c r="BI658" i="1"/>
  <c r="BJ658" i="1"/>
  <c r="BK658" i="1"/>
  <c r="BL658" i="1"/>
  <c r="AM659" i="1"/>
  <c r="AN659" i="1"/>
  <c r="AO659" i="1"/>
  <c r="AP659" i="1"/>
  <c r="AQ659" i="1"/>
  <c r="AR659" i="1"/>
  <c r="AS659" i="1"/>
  <c r="AT659" i="1"/>
  <c r="AU659" i="1"/>
  <c r="AV659" i="1"/>
  <c r="AW659" i="1"/>
  <c r="AX659" i="1"/>
  <c r="AY659" i="1"/>
  <c r="AZ659" i="1"/>
  <c r="BA659" i="1"/>
  <c r="BB659" i="1"/>
  <c r="BC659" i="1"/>
  <c r="BD659" i="1"/>
  <c r="BE659" i="1"/>
  <c r="BF659" i="1"/>
  <c r="BG659" i="1"/>
  <c r="BH659" i="1"/>
  <c r="BI659" i="1"/>
  <c r="BJ659" i="1"/>
  <c r="BK659" i="1"/>
  <c r="BL659" i="1"/>
  <c r="AM660" i="1"/>
  <c r="AN660" i="1"/>
  <c r="AO660" i="1"/>
  <c r="AP660" i="1"/>
  <c r="AQ660" i="1"/>
  <c r="AR660" i="1"/>
  <c r="AS660" i="1"/>
  <c r="AT660" i="1"/>
  <c r="AU660" i="1"/>
  <c r="AV660" i="1"/>
  <c r="AW660" i="1"/>
  <c r="AX660" i="1"/>
  <c r="AY660" i="1"/>
  <c r="AZ660" i="1"/>
  <c r="BA660" i="1"/>
  <c r="BB660" i="1"/>
  <c r="BC660" i="1"/>
  <c r="BD660" i="1"/>
  <c r="BE660" i="1"/>
  <c r="BF660" i="1"/>
  <c r="BG660" i="1"/>
  <c r="BH660" i="1"/>
  <c r="BI660" i="1"/>
  <c r="BJ660" i="1"/>
  <c r="BK660" i="1"/>
  <c r="BL660" i="1"/>
  <c r="AM661" i="1"/>
  <c r="AN661" i="1"/>
  <c r="AO661" i="1"/>
  <c r="AP661" i="1"/>
  <c r="AQ661" i="1"/>
  <c r="AR661" i="1"/>
  <c r="AS661" i="1"/>
  <c r="AT661" i="1"/>
  <c r="AU661" i="1"/>
  <c r="AV661" i="1"/>
  <c r="AW661" i="1"/>
  <c r="AX661" i="1"/>
  <c r="AY661" i="1"/>
  <c r="AZ661" i="1"/>
  <c r="BA661" i="1"/>
  <c r="BB661" i="1"/>
  <c r="BC661" i="1"/>
  <c r="BD661" i="1"/>
  <c r="BE661" i="1"/>
  <c r="BF661" i="1"/>
  <c r="BG661" i="1"/>
  <c r="BH661" i="1"/>
  <c r="BI661" i="1"/>
  <c r="BJ661" i="1"/>
  <c r="BK661" i="1"/>
  <c r="BL661" i="1"/>
  <c r="AM662" i="1"/>
  <c r="AN662" i="1"/>
  <c r="AO662" i="1"/>
  <c r="AP662" i="1"/>
  <c r="AQ662" i="1"/>
  <c r="AR662" i="1"/>
  <c r="AS662" i="1"/>
  <c r="AT662" i="1"/>
  <c r="AU662" i="1"/>
  <c r="AV662" i="1"/>
  <c r="AW662" i="1"/>
  <c r="AX662" i="1"/>
  <c r="AY662" i="1"/>
  <c r="AZ662" i="1"/>
  <c r="BA662" i="1"/>
  <c r="BB662" i="1"/>
  <c r="BC662" i="1"/>
  <c r="BD662" i="1"/>
  <c r="BE662" i="1"/>
  <c r="BF662" i="1"/>
  <c r="BG662" i="1"/>
  <c r="BH662" i="1"/>
  <c r="BI662" i="1"/>
  <c r="BJ662" i="1"/>
  <c r="BK662" i="1"/>
  <c r="BL662" i="1"/>
  <c r="AM663" i="1"/>
  <c r="AN663" i="1"/>
  <c r="AO663" i="1"/>
  <c r="AP663" i="1"/>
  <c r="AQ663" i="1"/>
  <c r="AR663" i="1"/>
  <c r="AS663" i="1"/>
  <c r="AT663" i="1"/>
  <c r="AU663" i="1"/>
  <c r="AV663" i="1"/>
  <c r="AW663" i="1"/>
  <c r="AX663" i="1"/>
  <c r="AY663" i="1"/>
  <c r="AZ663" i="1"/>
  <c r="BA663" i="1"/>
  <c r="BB663" i="1"/>
  <c r="BC663" i="1"/>
  <c r="BD663" i="1"/>
  <c r="BE663" i="1"/>
  <c r="BF663" i="1"/>
  <c r="BG663" i="1"/>
  <c r="BH663" i="1"/>
  <c r="BI663" i="1"/>
  <c r="BJ663" i="1"/>
  <c r="BK663" i="1"/>
  <c r="BL663" i="1"/>
  <c r="AM664" i="1"/>
  <c r="AN664" i="1"/>
  <c r="AO664" i="1"/>
  <c r="AP664" i="1"/>
  <c r="AQ664" i="1"/>
  <c r="AR664" i="1"/>
  <c r="AS664" i="1"/>
  <c r="AT664" i="1"/>
  <c r="AU664" i="1"/>
  <c r="AV664" i="1"/>
  <c r="AW664" i="1"/>
  <c r="AX664" i="1"/>
  <c r="AY664" i="1"/>
  <c r="AZ664" i="1"/>
  <c r="BA664" i="1"/>
  <c r="BB664" i="1"/>
  <c r="BC664" i="1"/>
  <c r="BD664" i="1"/>
  <c r="BE664" i="1"/>
  <c r="BF664" i="1"/>
  <c r="BG664" i="1"/>
  <c r="BH664" i="1"/>
  <c r="BI664" i="1"/>
  <c r="BJ664" i="1"/>
  <c r="BK664" i="1"/>
  <c r="BL664" i="1"/>
  <c r="AM665" i="1"/>
  <c r="AN665" i="1"/>
  <c r="AO665" i="1"/>
  <c r="AP665" i="1"/>
  <c r="AQ665" i="1"/>
  <c r="AR665" i="1"/>
  <c r="AS665" i="1"/>
  <c r="AT665" i="1"/>
  <c r="AU665" i="1"/>
  <c r="AV665" i="1"/>
  <c r="AW665" i="1"/>
  <c r="AX665" i="1"/>
  <c r="AY665" i="1"/>
  <c r="AZ665" i="1"/>
  <c r="BA665" i="1"/>
  <c r="BB665" i="1"/>
  <c r="BC665" i="1"/>
  <c r="BD665" i="1"/>
  <c r="BE665" i="1"/>
  <c r="BF665" i="1"/>
  <c r="BG665" i="1"/>
  <c r="BH665" i="1"/>
  <c r="BI665" i="1"/>
  <c r="BJ665" i="1"/>
  <c r="BK665" i="1"/>
  <c r="BL665" i="1"/>
  <c r="AM666" i="1"/>
  <c r="AN666" i="1"/>
  <c r="AO666" i="1"/>
  <c r="AP666" i="1"/>
  <c r="AQ666" i="1"/>
  <c r="AR666" i="1"/>
  <c r="AS666" i="1"/>
  <c r="AT666" i="1"/>
  <c r="AU666" i="1"/>
  <c r="AV666" i="1"/>
  <c r="AW666" i="1"/>
  <c r="AX666" i="1"/>
  <c r="AY666" i="1"/>
  <c r="AZ666" i="1"/>
  <c r="BA666" i="1"/>
  <c r="BB666" i="1"/>
  <c r="BC666" i="1"/>
  <c r="BD666" i="1"/>
  <c r="BE666" i="1"/>
  <c r="BF666" i="1"/>
  <c r="BG666" i="1"/>
  <c r="BH666" i="1"/>
  <c r="BI666" i="1"/>
  <c r="BJ666" i="1"/>
  <c r="BK666" i="1"/>
  <c r="BL666" i="1"/>
  <c r="AM667" i="1"/>
  <c r="AN667" i="1"/>
  <c r="AO667" i="1"/>
  <c r="AP667" i="1"/>
  <c r="AQ667" i="1"/>
  <c r="AR667" i="1"/>
  <c r="AS667" i="1"/>
  <c r="AT667" i="1"/>
  <c r="AU667" i="1"/>
  <c r="AV667" i="1"/>
  <c r="AW667" i="1"/>
  <c r="AX667" i="1"/>
  <c r="AY667" i="1"/>
  <c r="AZ667" i="1"/>
  <c r="BA667" i="1"/>
  <c r="BB667" i="1"/>
  <c r="BC667" i="1"/>
  <c r="BD667" i="1"/>
  <c r="BE667" i="1"/>
  <c r="BF667" i="1"/>
  <c r="BG667" i="1"/>
  <c r="BH667" i="1"/>
  <c r="BI667" i="1"/>
  <c r="BJ667" i="1"/>
  <c r="BK667" i="1"/>
  <c r="BL667" i="1"/>
  <c r="AM668" i="1"/>
  <c r="AN668" i="1"/>
  <c r="AO668" i="1"/>
  <c r="AP668" i="1"/>
  <c r="AQ668" i="1"/>
  <c r="AR668" i="1"/>
  <c r="AS668" i="1"/>
  <c r="AT668" i="1"/>
  <c r="AU668" i="1"/>
  <c r="AV668" i="1"/>
  <c r="AW668" i="1"/>
  <c r="AX668" i="1"/>
  <c r="AY668" i="1"/>
  <c r="AZ668" i="1"/>
  <c r="BA668" i="1"/>
  <c r="BB668" i="1"/>
  <c r="BC668" i="1"/>
  <c r="BD668" i="1"/>
  <c r="BE668" i="1"/>
  <c r="BF668" i="1"/>
  <c r="BG668" i="1"/>
  <c r="BH668" i="1"/>
  <c r="BI668" i="1"/>
  <c r="BJ668" i="1"/>
  <c r="BK668" i="1"/>
  <c r="BL668" i="1"/>
  <c r="AM669" i="1"/>
  <c r="AN669" i="1"/>
  <c r="AO669" i="1"/>
  <c r="AP669" i="1"/>
  <c r="AQ669" i="1"/>
  <c r="AR669" i="1"/>
  <c r="AS669" i="1"/>
  <c r="AT669" i="1"/>
  <c r="AU669" i="1"/>
  <c r="AV669" i="1"/>
  <c r="AW669" i="1"/>
  <c r="AX669" i="1"/>
  <c r="AY669" i="1"/>
  <c r="AZ669" i="1"/>
  <c r="BA669" i="1"/>
  <c r="BB669" i="1"/>
  <c r="BC669" i="1"/>
  <c r="BD669" i="1"/>
  <c r="BE669" i="1"/>
  <c r="BF669" i="1"/>
  <c r="BG669" i="1"/>
  <c r="BH669" i="1"/>
  <c r="BI669" i="1"/>
  <c r="BJ669" i="1"/>
  <c r="BK669" i="1"/>
  <c r="BL669" i="1"/>
  <c r="AM670" i="1"/>
  <c r="AN670" i="1"/>
  <c r="AO670" i="1"/>
  <c r="AP670" i="1"/>
  <c r="AQ670" i="1"/>
  <c r="AR670" i="1"/>
  <c r="AS670" i="1"/>
  <c r="AT670" i="1"/>
  <c r="AU670" i="1"/>
  <c r="AV670" i="1"/>
  <c r="AW670" i="1"/>
  <c r="AX670" i="1"/>
  <c r="AY670" i="1"/>
  <c r="AZ670" i="1"/>
  <c r="BA670" i="1"/>
  <c r="BB670" i="1"/>
  <c r="BC670" i="1"/>
  <c r="BD670" i="1"/>
  <c r="BE670" i="1"/>
  <c r="BF670" i="1"/>
  <c r="BG670" i="1"/>
  <c r="BH670" i="1"/>
  <c r="BI670" i="1"/>
  <c r="BJ670" i="1"/>
  <c r="BK670" i="1"/>
  <c r="BL670" i="1"/>
  <c r="AM671" i="1"/>
  <c r="AN671" i="1"/>
  <c r="AO671" i="1"/>
  <c r="AP671" i="1"/>
  <c r="AQ671" i="1"/>
  <c r="AR671" i="1"/>
  <c r="AS671" i="1"/>
  <c r="AT671" i="1"/>
  <c r="AU671" i="1"/>
  <c r="AV671" i="1"/>
  <c r="AW671" i="1"/>
  <c r="AX671" i="1"/>
  <c r="AY671" i="1"/>
  <c r="AZ671" i="1"/>
  <c r="BA671" i="1"/>
  <c r="BB671" i="1"/>
  <c r="BC671" i="1"/>
  <c r="BD671" i="1"/>
  <c r="BE671" i="1"/>
  <c r="BF671" i="1"/>
  <c r="BG671" i="1"/>
  <c r="BH671" i="1"/>
  <c r="BI671" i="1"/>
  <c r="BJ671" i="1"/>
  <c r="BK671" i="1"/>
  <c r="BL671" i="1"/>
  <c r="AM672" i="1"/>
  <c r="AN672" i="1"/>
  <c r="AO672" i="1"/>
  <c r="AP672" i="1"/>
  <c r="AQ672" i="1"/>
  <c r="AR672" i="1"/>
  <c r="AS672" i="1"/>
  <c r="AT672" i="1"/>
  <c r="AU672" i="1"/>
  <c r="AV672" i="1"/>
  <c r="AW672" i="1"/>
  <c r="AX672" i="1"/>
  <c r="AY672" i="1"/>
  <c r="AZ672" i="1"/>
  <c r="BA672" i="1"/>
  <c r="BB672" i="1"/>
  <c r="BC672" i="1"/>
  <c r="BD672" i="1"/>
  <c r="BE672" i="1"/>
  <c r="BF672" i="1"/>
  <c r="BG672" i="1"/>
  <c r="BH672" i="1"/>
  <c r="BI672" i="1"/>
  <c r="BJ672" i="1"/>
  <c r="BK672" i="1"/>
  <c r="BL672" i="1"/>
  <c r="AM673" i="1"/>
  <c r="AN673" i="1"/>
  <c r="AO673" i="1"/>
  <c r="AP673" i="1"/>
  <c r="AQ673" i="1"/>
  <c r="AR673" i="1"/>
  <c r="AS673" i="1"/>
  <c r="AT673" i="1"/>
  <c r="AU673" i="1"/>
  <c r="AV673" i="1"/>
  <c r="AW673" i="1"/>
  <c r="AX673" i="1"/>
  <c r="AY673" i="1"/>
  <c r="AZ673" i="1"/>
  <c r="BA673" i="1"/>
  <c r="BB673" i="1"/>
  <c r="BC673" i="1"/>
  <c r="BD673" i="1"/>
  <c r="BE673" i="1"/>
  <c r="BF673" i="1"/>
  <c r="BG673" i="1"/>
  <c r="BH673" i="1"/>
  <c r="BI673" i="1"/>
  <c r="BJ673" i="1"/>
  <c r="BK673" i="1"/>
  <c r="BL673" i="1"/>
  <c r="AM674" i="1"/>
  <c r="AN674" i="1"/>
  <c r="AO674" i="1"/>
  <c r="AP674" i="1"/>
  <c r="AQ674" i="1"/>
  <c r="AR674" i="1"/>
  <c r="AS674" i="1"/>
  <c r="AT674" i="1"/>
  <c r="AU674" i="1"/>
  <c r="AV674" i="1"/>
  <c r="AW674" i="1"/>
  <c r="AX674" i="1"/>
  <c r="AY674" i="1"/>
  <c r="AZ674" i="1"/>
  <c r="BA674" i="1"/>
  <c r="BB674" i="1"/>
  <c r="BC674" i="1"/>
  <c r="BD674" i="1"/>
  <c r="BE674" i="1"/>
  <c r="BF674" i="1"/>
  <c r="BG674" i="1"/>
  <c r="BH674" i="1"/>
  <c r="BI674" i="1"/>
  <c r="BJ674" i="1"/>
  <c r="BK674" i="1"/>
  <c r="BL674" i="1"/>
  <c r="AM675" i="1"/>
  <c r="AN675" i="1"/>
  <c r="AO675" i="1"/>
  <c r="AP675" i="1"/>
  <c r="AQ675" i="1"/>
  <c r="AR675" i="1"/>
  <c r="AS675" i="1"/>
  <c r="AT675" i="1"/>
  <c r="AU675" i="1"/>
  <c r="AV675" i="1"/>
  <c r="AW675" i="1"/>
  <c r="AX675" i="1"/>
  <c r="AY675" i="1"/>
  <c r="AZ675" i="1"/>
  <c r="BA675" i="1"/>
  <c r="BB675" i="1"/>
  <c r="BC675" i="1"/>
  <c r="BD675" i="1"/>
  <c r="BE675" i="1"/>
  <c r="BF675" i="1"/>
  <c r="BG675" i="1"/>
  <c r="BH675" i="1"/>
  <c r="BI675" i="1"/>
  <c r="BJ675" i="1"/>
  <c r="BK675" i="1"/>
  <c r="BL675" i="1"/>
  <c r="AM676" i="1"/>
  <c r="AN676" i="1"/>
  <c r="AO676" i="1"/>
  <c r="AP676" i="1"/>
  <c r="AQ676" i="1"/>
  <c r="AR676" i="1"/>
  <c r="AS676" i="1"/>
  <c r="AT676" i="1"/>
  <c r="AU676" i="1"/>
  <c r="AV676" i="1"/>
  <c r="AW676" i="1"/>
  <c r="AX676" i="1"/>
  <c r="AY676" i="1"/>
  <c r="AZ676" i="1"/>
  <c r="BA676" i="1"/>
  <c r="BB676" i="1"/>
  <c r="BC676" i="1"/>
  <c r="BD676" i="1"/>
  <c r="BE676" i="1"/>
  <c r="BF676" i="1"/>
  <c r="BG676" i="1"/>
  <c r="BH676" i="1"/>
  <c r="BI676" i="1"/>
  <c r="BJ676" i="1"/>
  <c r="BK676" i="1"/>
  <c r="BL676" i="1"/>
  <c r="AM677" i="1"/>
  <c r="AN677" i="1"/>
  <c r="AO677" i="1"/>
  <c r="AP677" i="1"/>
  <c r="AQ677" i="1"/>
  <c r="AR677" i="1"/>
  <c r="AS677" i="1"/>
  <c r="AT677" i="1"/>
  <c r="AU677" i="1"/>
  <c r="AV677" i="1"/>
  <c r="AW677" i="1"/>
  <c r="AX677" i="1"/>
  <c r="AY677" i="1"/>
  <c r="AZ677" i="1"/>
  <c r="BA677" i="1"/>
  <c r="BB677" i="1"/>
  <c r="BC677" i="1"/>
  <c r="BD677" i="1"/>
  <c r="BE677" i="1"/>
  <c r="BF677" i="1"/>
  <c r="BG677" i="1"/>
  <c r="BH677" i="1"/>
  <c r="BI677" i="1"/>
  <c r="BJ677" i="1"/>
  <c r="BK677" i="1"/>
  <c r="BL677" i="1"/>
  <c r="AM678" i="1"/>
  <c r="AN678" i="1"/>
  <c r="AO678" i="1"/>
  <c r="AP678" i="1"/>
  <c r="AQ678" i="1"/>
  <c r="AR678" i="1"/>
  <c r="AS678" i="1"/>
  <c r="AT678" i="1"/>
  <c r="AU678" i="1"/>
  <c r="AV678" i="1"/>
  <c r="AW678" i="1"/>
  <c r="AX678" i="1"/>
  <c r="AY678" i="1"/>
  <c r="AZ678" i="1"/>
  <c r="BA678" i="1"/>
  <c r="BB678" i="1"/>
  <c r="BC678" i="1"/>
  <c r="BD678" i="1"/>
  <c r="BE678" i="1"/>
  <c r="BF678" i="1"/>
  <c r="BG678" i="1"/>
  <c r="BH678" i="1"/>
  <c r="BI678" i="1"/>
  <c r="BJ678" i="1"/>
  <c r="BK678" i="1"/>
  <c r="BL678" i="1"/>
  <c r="AM679" i="1"/>
  <c r="AN679" i="1"/>
  <c r="AO679" i="1"/>
  <c r="AP679" i="1"/>
  <c r="AQ679" i="1"/>
  <c r="AR679" i="1"/>
  <c r="AS679" i="1"/>
  <c r="AT679" i="1"/>
  <c r="AU679" i="1"/>
  <c r="AV679" i="1"/>
  <c r="AW679" i="1"/>
  <c r="AX679" i="1"/>
  <c r="AY679" i="1"/>
  <c r="AZ679" i="1"/>
  <c r="BA679" i="1"/>
  <c r="BB679" i="1"/>
  <c r="BC679" i="1"/>
  <c r="BD679" i="1"/>
  <c r="BE679" i="1"/>
  <c r="BF679" i="1"/>
  <c r="BG679" i="1"/>
  <c r="BH679" i="1"/>
  <c r="BI679" i="1"/>
  <c r="BJ679" i="1"/>
  <c r="BK679" i="1"/>
  <c r="BL679" i="1"/>
  <c r="AM680" i="1"/>
  <c r="AN680" i="1"/>
  <c r="AO680" i="1"/>
  <c r="AP680" i="1"/>
  <c r="AQ680" i="1"/>
  <c r="AR680" i="1"/>
  <c r="AS680" i="1"/>
  <c r="AT680" i="1"/>
  <c r="AU680" i="1"/>
  <c r="AV680" i="1"/>
  <c r="AW680" i="1"/>
  <c r="AX680" i="1"/>
  <c r="AY680" i="1"/>
  <c r="AZ680" i="1"/>
  <c r="BA680" i="1"/>
  <c r="BB680" i="1"/>
  <c r="BC680" i="1"/>
  <c r="BD680" i="1"/>
  <c r="BE680" i="1"/>
  <c r="BF680" i="1"/>
  <c r="BG680" i="1"/>
  <c r="BH680" i="1"/>
  <c r="BI680" i="1"/>
  <c r="BJ680" i="1"/>
  <c r="BK680" i="1"/>
  <c r="BL680" i="1"/>
  <c r="AM681" i="1"/>
  <c r="AN681" i="1"/>
  <c r="AO681" i="1"/>
  <c r="AP681" i="1"/>
  <c r="AQ681" i="1"/>
  <c r="AR681" i="1"/>
  <c r="AS681" i="1"/>
  <c r="AT681" i="1"/>
  <c r="AU681" i="1"/>
  <c r="AV681" i="1"/>
  <c r="AW681" i="1"/>
  <c r="AX681" i="1"/>
  <c r="AY681" i="1"/>
  <c r="AZ681" i="1"/>
  <c r="BA681" i="1"/>
  <c r="BB681" i="1"/>
  <c r="BC681" i="1"/>
  <c r="BD681" i="1"/>
  <c r="BE681" i="1"/>
  <c r="BF681" i="1"/>
  <c r="BG681" i="1"/>
  <c r="BH681" i="1"/>
  <c r="BI681" i="1"/>
  <c r="BJ681" i="1"/>
  <c r="BK681" i="1"/>
  <c r="BL681" i="1"/>
  <c r="AM682" i="1"/>
  <c r="AN682" i="1"/>
  <c r="AO682" i="1"/>
  <c r="AP682" i="1"/>
  <c r="AQ682" i="1"/>
  <c r="AR682" i="1"/>
  <c r="AS682" i="1"/>
  <c r="AT682" i="1"/>
  <c r="AU682" i="1"/>
  <c r="AV682" i="1"/>
  <c r="AW682" i="1"/>
  <c r="AX682" i="1"/>
  <c r="AY682" i="1"/>
  <c r="AZ682" i="1"/>
  <c r="BA682" i="1"/>
  <c r="BB682" i="1"/>
  <c r="BC682" i="1"/>
  <c r="BD682" i="1"/>
  <c r="BE682" i="1"/>
  <c r="BF682" i="1"/>
  <c r="BG682" i="1"/>
  <c r="BH682" i="1"/>
  <c r="BI682" i="1"/>
  <c r="BJ682" i="1"/>
  <c r="BK682" i="1"/>
  <c r="BL682" i="1"/>
  <c r="AM683" i="1"/>
  <c r="AN683" i="1"/>
  <c r="AO683" i="1"/>
  <c r="AP683" i="1"/>
  <c r="AQ683" i="1"/>
  <c r="AR683" i="1"/>
  <c r="AS683" i="1"/>
  <c r="AT683" i="1"/>
  <c r="AU683" i="1"/>
  <c r="AV683" i="1"/>
  <c r="AW683" i="1"/>
  <c r="AX683" i="1"/>
  <c r="AY683" i="1"/>
  <c r="AZ683" i="1"/>
  <c r="BA683" i="1"/>
  <c r="BB683" i="1"/>
  <c r="BC683" i="1"/>
  <c r="BD683" i="1"/>
  <c r="BE683" i="1"/>
  <c r="BF683" i="1"/>
  <c r="BG683" i="1"/>
  <c r="BH683" i="1"/>
  <c r="BI683" i="1"/>
  <c r="BJ683" i="1"/>
  <c r="BK683" i="1"/>
  <c r="BL683" i="1"/>
  <c r="AM684" i="1"/>
  <c r="AN684" i="1"/>
  <c r="AO684" i="1"/>
  <c r="AP684" i="1"/>
  <c r="AQ684" i="1"/>
  <c r="AR684" i="1"/>
  <c r="AS684" i="1"/>
  <c r="AT684" i="1"/>
  <c r="AU684" i="1"/>
  <c r="AV684" i="1"/>
  <c r="AW684" i="1"/>
  <c r="AX684" i="1"/>
  <c r="AY684" i="1"/>
  <c r="AZ684" i="1"/>
  <c r="BA684" i="1"/>
  <c r="BB684" i="1"/>
  <c r="BC684" i="1"/>
  <c r="BD684" i="1"/>
  <c r="BE684" i="1"/>
  <c r="BF684" i="1"/>
  <c r="BG684" i="1"/>
  <c r="BH684" i="1"/>
  <c r="BI684" i="1"/>
  <c r="BJ684" i="1"/>
  <c r="BK684" i="1"/>
  <c r="BL684" i="1"/>
  <c r="AM685" i="1"/>
  <c r="AN685" i="1"/>
  <c r="AO685" i="1"/>
  <c r="AP685" i="1"/>
  <c r="AQ685" i="1"/>
  <c r="AR685" i="1"/>
  <c r="AS685" i="1"/>
  <c r="AT685" i="1"/>
  <c r="AU685" i="1"/>
  <c r="AV685" i="1"/>
  <c r="AW685" i="1"/>
  <c r="AX685" i="1"/>
  <c r="AY685" i="1"/>
  <c r="AZ685" i="1"/>
  <c r="BA685" i="1"/>
  <c r="BB685" i="1"/>
  <c r="BC685" i="1"/>
  <c r="BD685" i="1"/>
  <c r="BE685" i="1"/>
  <c r="BF685" i="1"/>
  <c r="BG685" i="1"/>
  <c r="BH685" i="1"/>
  <c r="BI685" i="1"/>
  <c r="BJ685" i="1"/>
  <c r="BK685" i="1"/>
  <c r="BL685" i="1"/>
  <c r="AM686" i="1"/>
  <c r="AN686" i="1"/>
  <c r="AO686" i="1"/>
  <c r="AP686" i="1"/>
  <c r="AQ686" i="1"/>
  <c r="AR686" i="1"/>
  <c r="AS686" i="1"/>
  <c r="AT686" i="1"/>
  <c r="AU686" i="1"/>
  <c r="AV686" i="1"/>
  <c r="AW686" i="1"/>
  <c r="AX686" i="1"/>
  <c r="AY686" i="1"/>
  <c r="AZ686" i="1"/>
  <c r="BA686" i="1"/>
  <c r="BB686" i="1"/>
  <c r="BC686" i="1"/>
  <c r="BD686" i="1"/>
  <c r="BE686" i="1"/>
  <c r="BF686" i="1"/>
  <c r="BG686" i="1"/>
  <c r="BH686" i="1"/>
  <c r="BI686" i="1"/>
  <c r="BJ686" i="1"/>
  <c r="BK686" i="1"/>
  <c r="BL686" i="1"/>
  <c r="AM687" i="1"/>
  <c r="AN687" i="1"/>
  <c r="AO687" i="1"/>
  <c r="AP687" i="1"/>
  <c r="AQ687" i="1"/>
  <c r="AR687" i="1"/>
  <c r="AS687" i="1"/>
  <c r="AT687" i="1"/>
  <c r="AU687" i="1"/>
  <c r="AV687" i="1"/>
  <c r="AW687" i="1"/>
  <c r="AX687" i="1"/>
  <c r="AY687" i="1"/>
  <c r="AZ687" i="1"/>
  <c r="BA687" i="1"/>
  <c r="BB687" i="1"/>
  <c r="BC687" i="1"/>
  <c r="BD687" i="1"/>
  <c r="BE687" i="1"/>
  <c r="BF687" i="1"/>
  <c r="BG687" i="1"/>
  <c r="BH687" i="1"/>
  <c r="BI687" i="1"/>
  <c r="BJ687" i="1"/>
  <c r="BK687" i="1"/>
  <c r="BL687" i="1"/>
  <c r="AM688" i="1"/>
  <c r="AN688" i="1"/>
  <c r="AO688" i="1"/>
  <c r="AP688" i="1"/>
  <c r="AQ688" i="1"/>
  <c r="AR688" i="1"/>
  <c r="AS688" i="1"/>
  <c r="AT688" i="1"/>
  <c r="AU688" i="1"/>
  <c r="AV688" i="1"/>
  <c r="AW688" i="1"/>
  <c r="AX688" i="1"/>
  <c r="AY688" i="1"/>
  <c r="AZ688" i="1"/>
  <c r="BA688" i="1"/>
  <c r="BB688" i="1"/>
  <c r="BC688" i="1"/>
  <c r="BD688" i="1"/>
  <c r="BE688" i="1"/>
  <c r="BF688" i="1"/>
  <c r="BG688" i="1"/>
  <c r="BH688" i="1"/>
  <c r="BI688" i="1"/>
  <c r="BJ688" i="1"/>
  <c r="BK688" i="1"/>
  <c r="BL688" i="1"/>
  <c r="AM689" i="1"/>
  <c r="AN689" i="1"/>
  <c r="AO689" i="1"/>
  <c r="AP689" i="1"/>
  <c r="AQ689" i="1"/>
  <c r="AR689" i="1"/>
  <c r="AS689" i="1"/>
  <c r="AT689" i="1"/>
  <c r="AU689" i="1"/>
  <c r="AV689" i="1"/>
  <c r="AW689" i="1"/>
  <c r="AX689" i="1"/>
  <c r="AY689" i="1"/>
  <c r="AZ689" i="1"/>
  <c r="BA689" i="1"/>
  <c r="BB689" i="1"/>
  <c r="BC689" i="1"/>
  <c r="BD689" i="1"/>
  <c r="BE689" i="1"/>
  <c r="BF689" i="1"/>
  <c r="BG689" i="1"/>
  <c r="BH689" i="1"/>
  <c r="BI689" i="1"/>
  <c r="BJ689" i="1"/>
  <c r="BK689" i="1"/>
  <c r="BL689" i="1"/>
  <c r="AM690" i="1"/>
  <c r="AN690" i="1"/>
  <c r="AO690" i="1"/>
  <c r="AP690" i="1"/>
  <c r="AQ690" i="1"/>
  <c r="AR690" i="1"/>
  <c r="AS690" i="1"/>
  <c r="AT690" i="1"/>
  <c r="AU690" i="1"/>
  <c r="AV690" i="1"/>
  <c r="AW690" i="1"/>
  <c r="AX690" i="1"/>
  <c r="AY690" i="1"/>
  <c r="AZ690" i="1"/>
  <c r="BA690" i="1"/>
  <c r="BB690" i="1"/>
  <c r="BC690" i="1"/>
  <c r="BD690" i="1"/>
  <c r="BE690" i="1"/>
  <c r="BF690" i="1"/>
  <c r="BG690" i="1"/>
  <c r="BH690" i="1"/>
  <c r="BI690" i="1"/>
  <c r="BJ690" i="1"/>
  <c r="BK690" i="1"/>
  <c r="BL690" i="1"/>
  <c r="AM691" i="1"/>
  <c r="AN691" i="1"/>
  <c r="AO691" i="1"/>
  <c r="AP691" i="1"/>
  <c r="AQ691" i="1"/>
  <c r="AR691" i="1"/>
  <c r="AS691" i="1"/>
  <c r="AT691" i="1"/>
  <c r="AU691" i="1"/>
  <c r="AV691" i="1"/>
  <c r="AW691" i="1"/>
  <c r="AX691" i="1"/>
  <c r="AY691" i="1"/>
  <c r="AZ691" i="1"/>
  <c r="BA691" i="1"/>
  <c r="BB691" i="1"/>
  <c r="BC691" i="1"/>
  <c r="BD691" i="1"/>
  <c r="BE691" i="1"/>
  <c r="BF691" i="1"/>
  <c r="BG691" i="1"/>
  <c r="BH691" i="1"/>
  <c r="BI691" i="1"/>
  <c r="BJ691" i="1"/>
  <c r="BK691" i="1"/>
  <c r="BL691" i="1"/>
  <c r="AM692" i="1"/>
  <c r="AN692" i="1"/>
  <c r="AO692" i="1"/>
  <c r="AP692" i="1"/>
  <c r="AQ692" i="1"/>
  <c r="AR692" i="1"/>
  <c r="AS692" i="1"/>
  <c r="AT692" i="1"/>
  <c r="AU692" i="1"/>
  <c r="AV692" i="1"/>
  <c r="AW692" i="1"/>
  <c r="AX692" i="1"/>
  <c r="AY692" i="1"/>
  <c r="AZ692" i="1"/>
  <c r="BA692" i="1"/>
  <c r="BB692" i="1"/>
  <c r="BC692" i="1"/>
  <c r="BD692" i="1"/>
  <c r="BE692" i="1"/>
  <c r="BF692" i="1"/>
  <c r="BG692" i="1"/>
  <c r="BH692" i="1"/>
  <c r="BI692" i="1"/>
  <c r="BJ692" i="1"/>
  <c r="BK692" i="1"/>
  <c r="BL692" i="1"/>
  <c r="AM693" i="1"/>
  <c r="AN693" i="1"/>
  <c r="AO693" i="1"/>
  <c r="AP693" i="1"/>
  <c r="AQ693" i="1"/>
  <c r="AR693" i="1"/>
  <c r="AS693" i="1"/>
  <c r="AT693" i="1"/>
  <c r="AU693" i="1"/>
  <c r="AV693" i="1"/>
  <c r="AW693" i="1"/>
  <c r="AX693" i="1"/>
  <c r="AY693" i="1"/>
  <c r="AZ693" i="1"/>
  <c r="BA693" i="1"/>
  <c r="BB693" i="1"/>
  <c r="BC693" i="1"/>
  <c r="BD693" i="1"/>
  <c r="BE693" i="1"/>
  <c r="BF693" i="1"/>
  <c r="BG693" i="1"/>
  <c r="BH693" i="1"/>
  <c r="BI693" i="1"/>
  <c r="BJ693" i="1"/>
  <c r="BK693" i="1"/>
  <c r="BL693" i="1"/>
  <c r="AM694" i="1"/>
  <c r="AN694" i="1"/>
  <c r="AO694" i="1"/>
  <c r="AP694" i="1"/>
  <c r="AQ694" i="1"/>
  <c r="AR694" i="1"/>
  <c r="AS694" i="1"/>
  <c r="AT694" i="1"/>
  <c r="AU694" i="1"/>
  <c r="AV694" i="1"/>
  <c r="AW694" i="1"/>
  <c r="AX694" i="1"/>
  <c r="AY694" i="1"/>
  <c r="AZ694" i="1"/>
  <c r="BA694" i="1"/>
  <c r="BB694" i="1"/>
  <c r="BC694" i="1"/>
  <c r="BD694" i="1"/>
  <c r="BE694" i="1"/>
  <c r="BF694" i="1"/>
  <c r="BG694" i="1"/>
  <c r="BH694" i="1"/>
  <c r="BI694" i="1"/>
  <c r="BJ694" i="1"/>
  <c r="BK694" i="1"/>
  <c r="BL694" i="1"/>
  <c r="AM695" i="1"/>
  <c r="AN695" i="1"/>
  <c r="AO695" i="1"/>
  <c r="AP695" i="1"/>
  <c r="AQ695" i="1"/>
  <c r="AR695" i="1"/>
  <c r="AS695" i="1"/>
  <c r="AT695" i="1"/>
  <c r="AU695" i="1"/>
  <c r="AV695" i="1"/>
  <c r="AW695" i="1"/>
  <c r="AX695" i="1"/>
  <c r="AY695" i="1"/>
  <c r="AZ695" i="1"/>
  <c r="BA695" i="1"/>
  <c r="BB695" i="1"/>
  <c r="BC695" i="1"/>
  <c r="BD695" i="1"/>
  <c r="BE695" i="1"/>
  <c r="BF695" i="1"/>
  <c r="BG695" i="1"/>
  <c r="BH695" i="1"/>
  <c r="BI695" i="1"/>
  <c r="BJ695" i="1"/>
  <c r="BK695" i="1"/>
  <c r="BL695" i="1"/>
  <c r="AM696" i="1"/>
  <c r="AN696" i="1"/>
  <c r="AO696" i="1"/>
  <c r="AP696" i="1"/>
  <c r="AQ696" i="1"/>
  <c r="AR696" i="1"/>
  <c r="AS696" i="1"/>
  <c r="AT696" i="1"/>
  <c r="AU696" i="1"/>
  <c r="AV696" i="1"/>
  <c r="AW696" i="1"/>
  <c r="AX696" i="1"/>
  <c r="AY696" i="1"/>
  <c r="AZ696" i="1"/>
  <c r="BA696" i="1"/>
  <c r="BB696" i="1"/>
  <c r="BC696" i="1"/>
  <c r="BD696" i="1"/>
  <c r="BE696" i="1"/>
  <c r="BF696" i="1"/>
  <c r="BG696" i="1"/>
  <c r="BH696" i="1"/>
  <c r="BI696" i="1"/>
  <c r="BJ696" i="1"/>
  <c r="BK696" i="1"/>
  <c r="BL696" i="1"/>
  <c r="AM697" i="1"/>
  <c r="AN697" i="1"/>
  <c r="AO697" i="1"/>
  <c r="AP697" i="1"/>
  <c r="AQ697" i="1"/>
  <c r="AR697" i="1"/>
  <c r="AS697" i="1"/>
  <c r="AT697" i="1"/>
  <c r="AU697" i="1"/>
  <c r="AV697" i="1"/>
  <c r="AW697" i="1"/>
  <c r="AX697" i="1"/>
  <c r="AY697" i="1"/>
  <c r="AZ697" i="1"/>
  <c r="BA697" i="1"/>
  <c r="BB697" i="1"/>
  <c r="BC697" i="1"/>
  <c r="BD697" i="1"/>
  <c r="BE697" i="1"/>
  <c r="BF697" i="1"/>
  <c r="BG697" i="1"/>
  <c r="BH697" i="1"/>
  <c r="BI697" i="1"/>
  <c r="BJ697" i="1"/>
  <c r="BK697" i="1"/>
  <c r="BL697" i="1"/>
  <c r="AM698" i="1"/>
  <c r="AN698" i="1"/>
  <c r="AO698" i="1"/>
  <c r="AP698" i="1"/>
  <c r="AQ698" i="1"/>
  <c r="AR698" i="1"/>
  <c r="AS698" i="1"/>
  <c r="AT698" i="1"/>
  <c r="AU698" i="1"/>
  <c r="AV698" i="1"/>
  <c r="AW698" i="1"/>
  <c r="AX698" i="1"/>
  <c r="AY698" i="1"/>
  <c r="AZ698" i="1"/>
  <c r="BA698" i="1"/>
  <c r="BB698" i="1"/>
  <c r="BC698" i="1"/>
  <c r="BD698" i="1"/>
  <c r="BE698" i="1"/>
  <c r="BF698" i="1"/>
  <c r="BG698" i="1"/>
  <c r="BH698" i="1"/>
  <c r="BI698" i="1"/>
  <c r="BJ698" i="1"/>
  <c r="BK698" i="1"/>
  <c r="BL698" i="1"/>
  <c r="AM699" i="1"/>
  <c r="AN699" i="1"/>
  <c r="AO699" i="1"/>
  <c r="AP699" i="1"/>
  <c r="AQ699" i="1"/>
  <c r="AR699" i="1"/>
  <c r="AS699" i="1"/>
  <c r="AT699" i="1"/>
  <c r="AU699" i="1"/>
  <c r="AV699" i="1"/>
  <c r="AW699" i="1"/>
  <c r="AX699" i="1"/>
  <c r="AY699" i="1"/>
  <c r="AZ699" i="1"/>
  <c r="BA699" i="1"/>
  <c r="BB699" i="1"/>
  <c r="BC699" i="1"/>
  <c r="BD699" i="1"/>
  <c r="BE699" i="1"/>
  <c r="BF699" i="1"/>
  <c r="BG699" i="1"/>
  <c r="BH699" i="1"/>
  <c r="BI699" i="1"/>
  <c r="BJ699" i="1"/>
  <c r="BK699" i="1"/>
  <c r="BL699" i="1"/>
  <c r="AM700" i="1"/>
  <c r="AN700" i="1"/>
  <c r="AO700" i="1"/>
  <c r="AP700" i="1"/>
  <c r="AQ700" i="1"/>
  <c r="AR700" i="1"/>
  <c r="AS700" i="1"/>
  <c r="AT700" i="1"/>
  <c r="AU700" i="1"/>
  <c r="AV700" i="1"/>
  <c r="AW700" i="1"/>
  <c r="AX700" i="1"/>
  <c r="AY700" i="1"/>
  <c r="AZ700" i="1"/>
  <c r="BA700" i="1"/>
  <c r="BB700" i="1"/>
  <c r="BC700" i="1"/>
  <c r="BD700" i="1"/>
  <c r="BE700" i="1"/>
  <c r="BF700" i="1"/>
  <c r="BG700" i="1"/>
  <c r="BH700" i="1"/>
  <c r="BI700" i="1"/>
  <c r="BJ700" i="1"/>
  <c r="BK700" i="1"/>
  <c r="BL700" i="1"/>
  <c r="AM701" i="1"/>
  <c r="AN701" i="1"/>
  <c r="AO701" i="1"/>
  <c r="AP701" i="1"/>
  <c r="AQ701" i="1"/>
  <c r="AR701" i="1"/>
  <c r="AS701" i="1"/>
  <c r="AT701" i="1"/>
  <c r="AU701" i="1"/>
  <c r="AV701" i="1"/>
  <c r="AW701" i="1"/>
  <c r="AX701" i="1"/>
  <c r="AY701" i="1"/>
  <c r="AZ701" i="1"/>
  <c r="BA701" i="1"/>
  <c r="BB701" i="1"/>
  <c r="BC701" i="1"/>
  <c r="BD701" i="1"/>
  <c r="BE701" i="1"/>
  <c r="BF701" i="1"/>
  <c r="BG701" i="1"/>
  <c r="BH701" i="1"/>
  <c r="BI701" i="1"/>
  <c r="BJ701" i="1"/>
  <c r="BK701" i="1"/>
  <c r="BL701" i="1"/>
  <c r="AM702" i="1"/>
  <c r="AN702" i="1"/>
  <c r="AO702" i="1"/>
  <c r="AP702" i="1"/>
  <c r="AQ702" i="1"/>
  <c r="AR702" i="1"/>
  <c r="AS702" i="1"/>
  <c r="AT702" i="1"/>
  <c r="AU702" i="1"/>
  <c r="AV702" i="1"/>
  <c r="AW702" i="1"/>
  <c r="AX702" i="1"/>
  <c r="AY702" i="1"/>
  <c r="AZ702" i="1"/>
  <c r="BA702" i="1"/>
  <c r="BB702" i="1"/>
  <c r="BC702" i="1"/>
  <c r="BD702" i="1"/>
  <c r="BE702" i="1"/>
  <c r="BF702" i="1"/>
  <c r="BG702" i="1"/>
  <c r="BH702" i="1"/>
  <c r="BI702" i="1"/>
  <c r="BJ702" i="1"/>
  <c r="BK702" i="1"/>
  <c r="BL702" i="1"/>
  <c r="AM703" i="1"/>
  <c r="AN703" i="1"/>
  <c r="AO703" i="1"/>
  <c r="AP703" i="1"/>
  <c r="AQ703" i="1"/>
  <c r="AR703" i="1"/>
  <c r="AS703" i="1"/>
  <c r="AT703" i="1"/>
  <c r="AU703" i="1"/>
  <c r="AV703" i="1"/>
  <c r="AW703" i="1"/>
  <c r="AX703" i="1"/>
  <c r="AY703" i="1"/>
  <c r="AZ703" i="1"/>
  <c r="BA703" i="1"/>
  <c r="BB703" i="1"/>
  <c r="BC703" i="1"/>
  <c r="BD703" i="1"/>
  <c r="BE703" i="1"/>
  <c r="BF703" i="1"/>
  <c r="BG703" i="1"/>
  <c r="BH703" i="1"/>
  <c r="BI703" i="1"/>
  <c r="BJ703" i="1"/>
  <c r="BK703" i="1"/>
  <c r="BL703" i="1"/>
  <c r="AM704" i="1"/>
  <c r="AN704" i="1"/>
  <c r="AO704" i="1"/>
  <c r="AP704" i="1"/>
  <c r="AQ704" i="1"/>
  <c r="AR704" i="1"/>
  <c r="AS704" i="1"/>
  <c r="AT704" i="1"/>
  <c r="AU704" i="1"/>
  <c r="AV704" i="1"/>
  <c r="AW704" i="1"/>
  <c r="AX704" i="1"/>
  <c r="AY704" i="1"/>
  <c r="AZ704" i="1"/>
  <c r="BA704" i="1"/>
  <c r="BB704" i="1"/>
  <c r="BC704" i="1"/>
  <c r="BD704" i="1"/>
  <c r="BE704" i="1"/>
  <c r="BF704" i="1"/>
  <c r="BG704" i="1"/>
  <c r="BH704" i="1"/>
  <c r="BI704" i="1"/>
  <c r="BJ704" i="1"/>
  <c r="BK704" i="1"/>
  <c r="BL704" i="1"/>
  <c r="AM705" i="1"/>
  <c r="AN705" i="1"/>
  <c r="AO705" i="1"/>
  <c r="AP705" i="1"/>
  <c r="AQ705" i="1"/>
  <c r="AR705" i="1"/>
  <c r="AS705" i="1"/>
  <c r="AT705" i="1"/>
  <c r="AU705" i="1"/>
  <c r="AV705" i="1"/>
  <c r="AW705" i="1"/>
  <c r="AX705" i="1"/>
  <c r="AY705" i="1"/>
  <c r="AZ705" i="1"/>
  <c r="BA705" i="1"/>
  <c r="BB705" i="1"/>
  <c r="BC705" i="1"/>
  <c r="BD705" i="1"/>
  <c r="BE705" i="1"/>
  <c r="BF705" i="1"/>
  <c r="BG705" i="1"/>
  <c r="BH705" i="1"/>
  <c r="BI705" i="1"/>
  <c r="BJ705" i="1"/>
  <c r="BK705" i="1"/>
  <c r="BL705" i="1"/>
  <c r="AM706" i="1"/>
  <c r="AN706" i="1"/>
  <c r="AO706" i="1"/>
  <c r="AP706" i="1"/>
  <c r="AQ706" i="1"/>
  <c r="AR706" i="1"/>
  <c r="AS706" i="1"/>
  <c r="AT706" i="1"/>
  <c r="AU706" i="1"/>
  <c r="AV706" i="1"/>
  <c r="AW706" i="1"/>
  <c r="AX706" i="1"/>
  <c r="AY706" i="1"/>
  <c r="AZ706" i="1"/>
  <c r="BA706" i="1"/>
  <c r="BB706" i="1"/>
  <c r="BC706" i="1"/>
  <c r="BD706" i="1"/>
  <c r="BE706" i="1"/>
  <c r="BF706" i="1"/>
  <c r="BG706" i="1"/>
  <c r="BH706" i="1"/>
  <c r="BI706" i="1"/>
  <c r="BJ706" i="1"/>
  <c r="BK706" i="1"/>
  <c r="BL706" i="1"/>
  <c r="AM707" i="1"/>
  <c r="AN707" i="1"/>
  <c r="AO707" i="1"/>
  <c r="AP707" i="1"/>
  <c r="AQ707" i="1"/>
  <c r="AR707" i="1"/>
  <c r="AS707" i="1"/>
  <c r="AT707" i="1"/>
  <c r="AU707" i="1"/>
  <c r="AV707" i="1"/>
  <c r="AW707" i="1"/>
  <c r="AX707" i="1"/>
  <c r="AY707" i="1"/>
  <c r="AZ707" i="1"/>
  <c r="BA707" i="1"/>
  <c r="BB707" i="1"/>
  <c r="BC707" i="1"/>
  <c r="BD707" i="1"/>
  <c r="BE707" i="1"/>
  <c r="BF707" i="1"/>
  <c r="BG707" i="1"/>
  <c r="BH707" i="1"/>
  <c r="BI707" i="1"/>
  <c r="BJ707" i="1"/>
  <c r="BK707" i="1"/>
  <c r="BL707" i="1"/>
  <c r="AM708" i="1"/>
  <c r="AN708" i="1"/>
  <c r="AO708" i="1"/>
  <c r="AP708" i="1"/>
  <c r="AQ708" i="1"/>
  <c r="AR708" i="1"/>
  <c r="AS708" i="1"/>
  <c r="AT708" i="1"/>
  <c r="AU708" i="1"/>
  <c r="AV708" i="1"/>
  <c r="AW708" i="1"/>
  <c r="AX708" i="1"/>
  <c r="AY708" i="1"/>
  <c r="AZ708" i="1"/>
  <c r="BA708" i="1"/>
  <c r="BB708" i="1"/>
  <c r="BC708" i="1"/>
  <c r="BD708" i="1"/>
  <c r="BE708" i="1"/>
  <c r="BF708" i="1"/>
  <c r="BG708" i="1"/>
  <c r="BH708" i="1"/>
  <c r="BI708" i="1"/>
  <c r="BJ708" i="1"/>
  <c r="BK708" i="1"/>
  <c r="BL708" i="1"/>
  <c r="AM709" i="1"/>
  <c r="AN709" i="1"/>
  <c r="AO709" i="1"/>
  <c r="AP709" i="1"/>
  <c r="AQ709" i="1"/>
  <c r="AR709" i="1"/>
  <c r="AS709" i="1"/>
  <c r="AT709" i="1"/>
  <c r="AU709" i="1"/>
  <c r="AV709" i="1"/>
  <c r="AW709" i="1"/>
  <c r="AX709" i="1"/>
  <c r="AY709" i="1"/>
  <c r="AZ709" i="1"/>
  <c r="BA709" i="1"/>
  <c r="BB709" i="1"/>
  <c r="BC709" i="1"/>
  <c r="BD709" i="1"/>
  <c r="BE709" i="1"/>
  <c r="BF709" i="1"/>
  <c r="BG709" i="1"/>
  <c r="BH709" i="1"/>
  <c r="BI709" i="1"/>
  <c r="BJ709" i="1"/>
  <c r="BK709" i="1"/>
  <c r="BL709" i="1"/>
  <c r="AM710" i="1"/>
  <c r="AN710" i="1"/>
  <c r="AO710" i="1"/>
  <c r="AP710" i="1"/>
  <c r="AQ710" i="1"/>
  <c r="AR710" i="1"/>
  <c r="AS710" i="1"/>
  <c r="AT710" i="1"/>
  <c r="AU710" i="1"/>
  <c r="AV710" i="1"/>
  <c r="AW710" i="1"/>
  <c r="AX710" i="1"/>
  <c r="AY710" i="1"/>
  <c r="AZ710" i="1"/>
  <c r="BA710" i="1"/>
  <c r="BB710" i="1"/>
  <c r="BC710" i="1"/>
  <c r="BD710" i="1"/>
  <c r="BE710" i="1"/>
  <c r="BF710" i="1"/>
  <c r="BG710" i="1"/>
  <c r="BH710" i="1"/>
  <c r="BI710" i="1"/>
  <c r="BJ710" i="1"/>
  <c r="BK710" i="1"/>
  <c r="BL710" i="1"/>
  <c r="AM711" i="1"/>
  <c r="AN711" i="1"/>
  <c r="AO711" i="1"/>
  <c r="AP711" i="1"/>
  <c r="AQ711" i="1"/>
  <c r="AR711" i="1"/>
  <c r="AS711" i="1"/>
  <c r="AT711" i="1"/>
  <c r="AU711" i="1"/>
  <c r="AV711" i="1"/>
  <c r="AW711" i="1"/>
  <c r="AX711" i="1"/>
  <c r="AY711" i="1"/>
  <c r="AZ711" i="1"/>
  <c r="BA711" i="1"/>
  <c r="BB711" i="1"/>
  <c r="BC711" i="1"/>
  <c r="BD711" i="1"/>
  <c r="BE711" i="1"/>
  <c r="BF711" i="1"/>
  <c r="BG711" i="1"/>
  <c r="BH711" i="1"/>
  <c r="BI711" i="1"/>
  <c r="BJ711" i="1"/>
  <c r="BK711" i="1"/>
  <c r="BL711" i="1"/>
  <c r="AM712" i="1"/>
  <c r="AN712" i="1"/>
  <c r="AO712" i="1"/>
  <c r="AP712" i="1"/>
  <c r="AQ712" i="1"/>
  <c r="AR712" i="1"/>
  <c r="AS712" i="1"/>
  <c r="AT712" i="1"/>
  <c r="AU712" i="1"/>
  <c r="AV712" i="1"/>
  <c r="AW712" i="1"/>
  <c r="AX712" i="1"/>
  <c r="AY712" i="1"/>
  <c r="AZ712" i="1"/>
  <c r="BA712" i="1"/>
  <c r="BB712" i="1"/>
  <c r="BC712" i="1"/>
  <c r="BD712" i="1"/>
  <c r="BE712" i="1"/>
  <c r="BF712" i="1"/>
  <c r="BG712" i="1"/>
  <c r="BH712" i="1"/>
  <c r="BI712" i="1"/>
  <c r="BJ712" i="1"/>
  <c r="BK712" i="1"/>
  <c r="BL712" i="1"/>
  <c r="AM713" i="1"/>
  <c r="AN713" i="1"/>
  <c r="AO713" i="1"/>
  <c r="AP713" i="1"/>
  <c r="AQ713" i="1"/>
  <c r="AR713" i="1"/>
  <c r="AS713" i="1"/>
  <c r="AT713" i="1"/>
  <c r="AU713" i="1"/>
  <c r="AV713" i="1"/>
  <c r="AW713" i="1"/>
  <c r="AX713" i="1"/>
  <c r="AY713" i="1"/>
  <c r="AZ713" i="1"/>
  <c r="BA713" i="1"/>
  <c r="BB713" i="1"/>
  <c r="BC713" i="1"/>
  <c r="BD713" i="1"/>
  <c r="BE713" i="1"/>
  <c r="BF713" i="1"/>
  <c r="BG713" i="1"/>
  <c r="BH713" i="1"/>
  <c r="BI713" i="1"/>
  <c r="BJ713" i="1"/>
  <c r="BK713" i="1"/>
  <c r="BL713" i="1"/>
  <c r="AM714" i="1"/>
  <c r="AN714" i="1"/>
  <c r="AO714" i="1"/>
  <c r="AP714" i="1"/>
  <c r="AQ714" i="1"/>
  <c r="AR714" i="1"/>
  <c r="AS714" i="1"/>
  <c r="AT714" i="1"/>
  <c r="AU714" i="1"/>
  <c r="AV714" i="1"/>
  <c r="AW714" i="1"/>
  <c r="AX714" i="1"/>
  <c r="AY714" i="1"/>
  <c r="AZ714" i="1"/>
  <c r="BA714" i="1"/>
  <c r="BB714" i="1"/>
  <c r="BC714" i="1"/>
  <c r="BD714" i="1"/>
  <c r="BE714" i="1"/>
  <c r="BF714" i="1"/>
  <c r="BG714" i="1"/>
  <c r="BH714" i="1"/>
  <c r="BI714" i="1"/>
  <c r="BJ714" i="1"/>
  <c r="BK714" i="1"/>
  <c r="BL714" i="1"/>
  <c r="AM715" i="1"/>
  <c r="AN715" i="1"/>
  <c r="AO715" i="1"/>
  <c r="AP715" i="1"/>
  <c r="AQ715" i="1"/>
  <c r="AR715" i="1"/>
  <c r="AS715" i="1"/>
  <c r="AT715" i="1"/>
  <c r="AU715" i="1"/>
  <c r="AV715" i="1"/>
  <c r="AW715" i="1"/>
  <c r="AX715" i="1"/>
  <c r="AY715" i="1"/>
  <c r="AZ715" i="1"/>
  <c r="BA715" i="1"/>
  <c r="BB715" i="1"/>
  <c r="BC715" i="1"/>
  <c r="BD715" i="1"/>
  <c r="BE715" i="1"/>
  <c r="BF715" i="1"/>
  <c r="BG715" i="1"/>
  <c r="BH715" i="1"/>
  <c r="BI715" i="1"/>
  <c r="BJ715" i="1"/>
  <c r="BK715" i="1"/>
  <c r="BL715" i="1"/>
  <c r="AM716" i="1"/>
  <c r="AN716" i="1"/>
  <c r="AO716" i="1"/>
  <c r="AP716" i="1"/>
  <c r="AQ716" i="1"/>
  <c r="AR716" i="1"/>
  <c r="AS716" i="1"/>
  <c r="AT716" i="1"/>
  <c r="AU716" i="1"/>
  <c r="AV716" i="1"/>
  <c r="AW716" i="1"/>
  <c r="AX716" i="1"/>
  <c r="AY716" i="1"/>
  <c r="AZ716" i="1"/>
  <c r="BA716" i="1"/>
  <c r="BB716" i="1"/>
  <c r="BC716" i="1"/>
  <c r="BD716" i="1"/>
  <c r="BE716" i="1"/>
  <c r="BF716" i="1"/>
  <c r="BG716" i="1"/>
  <c r="BH716" i="1"/>
  <c r="BI716" i="1"/>
  <c r="BJ716" i="1"/>
  <c r="BK716" i="1"/>
  <c r="BL716" i="1"/>
  <c r="AM717" i="1"/>
  <c r="AN717" i="1"/>
  <c r="AO717" i="1"/>
  <c r="AP717" i="1"/>
  <c r="AQ717" i="1"/>
  <c r="AR717" i="1"/>
  <c r="AS717" i="1"/>
  <c r="AT717" i="1"/>
  <c r="AU717" i="1"/>
  <c r="AV717" i="1"/>
  <c r="AW717" i="1"/>
  <c r="AX717" i="1"/>
  <c r="AY717" i="1"/>
  <c r="AZ717" i="1"/>
  <c r="BA717" i="1"/>
  <c r="BB717" i="1"/>
  <c r="BC717" i="1"/>
  <c r="BD717" i="1"/>
  <c r="BE717" i="1"/>
  <c r="BF717" i="1"/>
  <c r="BG717" i="1"/>
  <c r="BH717" i="1"/>
  <c r="BI717" i="1"/>
  <c r="BJ717" i="1"/>
  <c r="BK717" i="1"/>
  <c r="BL717" i="1"/>
  <c r="AM718" i="1"/>
  <c r="AN718" i="1"/>
  <c r="AO718" i="1"/>
  <c r="AP718" i="1"/>
  <c r="AQ718" i="1"/>
  <c r="AR718" i="1"/>
  <c r="AS718" i="1"/>
  <c r="AT718" i="1"/>
  <c r="AU718" i="1"/>
  <c r="AV718" i="1"/>
  <c r="AW718" i="1"/>
  <c r="AX718" i="1"/>
  <c r="AY718" i="1"/>
  <c r="AZ718" i="1"/>
  <c r="BA718" i="1"/>
  <c r="BB718" i="1"/>
  <c r="BC718" i="1"/>
  <c r="BD718" i="1"/>
  <c r="BE718" i="1"/>
  <c r="BF718" i="1"/>
  <c r="BG718" i="1"/>
  <c r="BH718" i="1"/>
  <c r="BI718" i="1"/>
  <c r="BJ718" i="1"/>
  <c r="BK718" i="1"/>
  <c r="BL718" i="1"/>
  <c r="AM719" i="1"/>
  <c r="AN719" i="1"/>
  <c r="AO719" i="1"/>
  <c r="AP719" i="1"/>
  <c r="AQ719" i="1"/>
  <c r="AR719" i="1"/>
  <c r="AS719" i="1"/>
  <c r="AT719" i="1"/>
  <c r="AU719" i="1"/>
  <c r="AV719" i="1"/>
  <c r="AW719" i="1"/>
  <c r="AX719" i="1"/>
  <c r="AY719" i="1"/>
  <c r="AZ719" i="1"/>
  <c r="BA719" i="1"/>
  <c r="BB719" i="1"/>
  <c r="BC719" i="1"/>
  <c r="BD719" i="1"/>
  <c r="BE719" i="1"/>
  <c r="BF719" i="1"/>
  <c r="BG719" i="1"/>
  <c r="BH719" i="1"/>
  <c r="BI719" i="1"/>
  <c r="BJ719" i="1"/>
  <c r="BK719" i="1"/>
  <c r="BL719" i="1"/>
  <c r="AM720" i="1"/>
  <c r="AN720" i="1"/>
  <c r="AO720" i="1"/>
  <c r="AP720" i="1"/>
  <c r="AQ720" i="1"/>
  <c r="AR720" i="1"/>
  <c r="AS720" i="1"/>
  <c r="AT720" i="1"/>
  <c r="AU720" i="1"/>
  <c r="AV720" i="1"/>
  <c r="AW720" i="1"/>
  <c r="AX720" i="1"/>
  <c r="AY720" i="1"/>
  <c r="AZ720" i="1"/>
  <c r="BA720" i="1"/>
  <c r="BB720" i="1"/>
  <c r="BC720" i="1"/>
  <c r="BD720" i="1"/>
  <c r="BE720" i="1"/>
  <c r="BF720" i="1"/>
  <c r="BG720" i="1"/>
  <c r="BH720" i="1"/>
  <c r="BI720" i="1"/>
  <c r="BJ720" i="1"/>
  <c r="BK720" i="1"/>
  <c r="BL720" i="1"/>
  <c r="AM721" i="1"/>
  <c r="AN721" i="1"/>
  <c r="AO721" i="1"/>
  <c r="AP721" i="1"/>
  <c r="AQ721" i="1"/>
  <c r="AR721" i="1"/>
  <c r="AS721" i="1"/>
  <c r="AT721" i="1"/>
  <c r="AU721" i="1"/>
  <c r="AV721" i="1"/>
  <c r="AW721" i="1"/>
  <c r="AX721" i="1"/>
  <c r="AY721" i="1"/>
  <c r="AZ721" i="1"/>
  <c r="BA721" i="1"/>
  <c r="BB721" i="1"/>
  <c r="BC721" i="1"/>
  <c r="BD721" i="1"/>
  <c r="BE721" i="1"/>
  <c r="BF721" i="1"/>
  <c r="BG721" i="1"/>
  <c r="BH721" i="1"/>
  <c r="BI721" i="1"/>
  <c r="BJ721" i="1"/>
  <c r="BK721" i="1"/>
  <c r="BL721" i="1"/>
  <c r="AM722" i="1"/>
  <c r="AN722" i="1"/>
  <c r="AO722" i="1"/>
  <c r="AP722" i="1"/>
  <c r="AQ722" i="1"/>
  <c r="AR722" i="1"/>
  <c r="AS722" i="1"/>
  <c r="AT722" i="1"/>
  <c r="AU722" i="1"/>
  <c r="AV722" i="1"/>
  <c r="AW722" i="1"/>
  <c r="AX722" i="1"/>
  <c r="AY722" i="1"/>
  <c r="AZ722" i="1"/>
  <c r="BA722" i="1"/>
  <c r="BB722" i="1"/>
  <c r="BC722" i="1"/>
  <c r="BD722" i="1"/>
  <c r="BE722" i="1"/>
  <c r="BF722" i="1"/>
  <c r="BG722" i="1"/>
  <c r="BH722" i="1"/>
  <c r="BI722" i="1"/>
  <c r="BJ722" i="1"/>
  <c r="BK722" i="1"/>
  <c r="BL722" i="1"/>
  <c r="AM723" i="1"/>
  <c r="AN723" i="1"/>
  <c r="AO723" i="1"/>
  <c r="AP723" i="1"/>
  <c r="AQ723" i="1"/>
  <c r="AR723" i="1"/>
  <c r="AS723" i="1"/>
  <c r="AT723" i="1"/>
  <c r="AU723" i="1"/>
  <c r="AV723" i="1"/>
  <c r="AW723" i="1"/>
  <c r="AX723" i="1"/>
  <c r="AY723" i="1"/>
  <c r="AZ723" i="1"/>
  <c r="BA723" i="1"/>
  <c r="BB723" i="1"/>
  <c r="BC723" i="1"/>
  <c r="BD723" i="1"/>
  <c r="BE723" i="1"/>
  <c r="BF723" i="1"/>
  <c r="BG723" i="1"/>
  <c r="BH723" i="1"/>
  <c r="BI723" i="1"/>
  <c r="BJ723" i="1"/>
  <c r="BK723" i="1"/>
  <c r="BL723" i="1"/>
  <c r="AM724" i="1"/>
  <c r="AN724" i="1"/>
  <c r="AO724" i="1"/>
  <c r="AP724" i="1"/>
  <c r="AQ724" i="1"/>
  <c r="AR724" i="1"/>
  <c r="AS724" i="1"/>
  <c r="AT724" i="1"/>
  <c r="AU724" i="1"/>
  <c r="AV724" i="1"/>
  <c r="AW724" i="1"/>
  <c r="AX724" i="1"/>
  <c r="AY724" i="1"/>
  <c r="AZ724" i="1"/>
  <c r="BA724" i="1"/>
  <c r="BB724" i="1"/>
  <c r="BC724" i="1"/>
  <c r="BD724" i="1"/>
  <c r="BE724" i="1"/>
  <c r="BF724" i="1"/>
  <c r="BG724" i="1"/>
  <c r="BH724" i="1"/>
  <c r="BI724" i="1"/>
  <c r="BJ724" i="1"/>
  <c r="BK724" i="1"/>
  <c r="BL724" i="1"/>
  <c r="AM725" i="1"/>
  <c r="AN725" i="1"/>
  <c r="AO725" i="1"/>
  <c r="AP725" i="1"/>
  <c r="AQ725" i="1"/>
  <c r="AR725" i="1"/>
  <c r="AS725" i="1"/>
  <c r="AT725" i="1"/>
  <c r="AU725" i="1"/>
  <c r="AV725" i="1"/>
  <c r="AW725" i="1"/>
  <c r="AX725" i="1"/>
  <c r="AY725" i="1"/>
  <c r="AZ725" i="1"/>
  <c r="BA725" i="1"/>
  <c r="BB725" i="1"/>
  <c r="BC725" i="1"/>
  <c r="BD725" i="1"/>
  <c r="BE725" i="1"/>
  <c r="BF725" i="1"/>
  <c r="BG725" i="1"/>
  <c r="BH725" i="1"/>
  <c r="BI725" i="1"/>
  <c r="BJ725" i="1"/>
  <c r="BK725" i="1"/>
  <c r="BL725" i="1"/>
  <c r="AM726" i="1"/>
  <c r="AN726" i="1"/>
  <c r="AO726" i="1"/>
  <c r="AP726" i="1"/>
  <c r="AQ726" i="1"/>
  <c r="AR726" i="1"/>
  <c r="AS726" i="1"/>
  <c r="AT726" i="1"/>
  <c r="AU726" i="1"/>
  <c r="AV726" i="1"/>
  <c r="AW726" i="1"/>
  <c r="AX726" i="1"/>
  <c r="AY726" i="1"/>
  <c r="AZ726" i="1"/>
  <c r="BA726" i="1"/>
  <c r="BB726" i="1"/>
  <c r="BC726" i="1"/>
  <c r="BD726" i="1"/>
  <c r="BE726" i="1"/>
  <c r="BF726" i="1"/>
  <c r="BG726" i="1"/>
  <c r="BH726" i="1"/>
  <c r="BI726" i="1"/>
  <c r="BJ726" i="1"/>
  <c r="BK726" i="1"/>
  <c r="BL726" i="1"/>
  <c r="AM727" i="1"/>
  <c r="AN727" i="1"/>
  <c r="AO727" i="1"/>
  <c r="AP727" i="1"/>
  <c r="AQ727" i="1"/>
  <c r="AR727" i="1"/>
  <c r="AS727" i="1"/>
  <c r="AT727" i="1"/>
  <c r="AU727" i="1"/>
  <c r="AV727" i="1"/>
  <c r="AW727" i="1"/>
  <c r="AX727" i="1"/>
  <c r="AY727" i="1"/>
  <c r="AZ727" i="1"/>
  <c r="BA727" i="1"/>
  <c r="BB727" i="1"/>
  <c r="BC727" i="1"/>
  <c r="BD727" i="1"/>
  <c r="BE727" i="1"/>
  <c r="BF727" i="1"/>
  <c r="BG727" i="1"/>
  <c r="BH727" i="1"/>
  <c r="BI727" i="1"/>
  <c r="BJ727" i="1"/>
  <c r="BK727" i="1"/>
  <c r="BL727" i="1"/>
  <c r="AM728" i="1"/>
  <c r="AN728" i="1"/>
  <c r="AO728" i="1"/>
  <c r="AP728" i="1"/>
  <c r="AQ728" i="1"/>
  <c r="AR728" i="1"/>
  <c r="AS728" i="1"/>
  <c r="AT728" i="1"/>
  <c r="AU728" i="1"/>
  <c r="AV728" i="1"/>
  <c r="AW728" i="1"/>
  <c r="AX728" i="1"/>
  <c r="AY728" i="1"/>
  <c r="AZ728" i="1"/>
  <c r="BA728" i="1"/>
  <c r="BB728" i="1"/>
  <c r="BC728" i="1"/>
  <c r="BD728" i="1"/>
  <c r="BE728" i="1"/>
  <c r="BF728" i="1"/>
  <c r="BG728" i="1"/>
  <c r="BH728" i="1"/>
  <c r="BI728" i="1"/>
  <c r="BJ728" i="1"/>
  <c r="BK728" i="1"/>
  <c r="BL728" i="1"/>
  <c r="AM729" i="1"/>
  <c r="AN729" i="1"/>
  <c r="AO729" i="1"/>
  <c r="AP729" i="1"/>
  <c r="AQ729" i="1"/>
  <c r="AR729" i="1"/>
  <c r="AS729" i="1"/>
  <c r="AT729" i="1"/>
  <c r="AU729" i="1"/>
  <c r="AV729" i="1"/>
  <c r="AW729" i="1"/>
  <c r="AX729" i="1"/>
  <c r="AY729" i="1"/>
  <c r="AZ729" i="1"/>
  <c r="BA729" i="1"/>
  <c r="BB729" i="1"/>
  <c r="BC729" i="1"/>
  <c r="BD729" i="1"/>
  <c r="BE729" i="1"/>
  <c r="BF729" i="1"/>
  <c r="BG729" i="1"/>
  <c r="BH729" i="1"/>
  <c r="BI729" i="1"/>
  <c r="BJ729" i="1"/>
  <c r="BK729" i="1"/>
  <c r="BL729" i="1"/>
  <c r="AM730" i="1"/>
  <c r="AN730" i="1"/>
  <c r="AO730" i="1"/>
  <c r="AP730" i="1"/>
  <c r="AQ730" i="1"/>
  <c r="AR730" i="1"/>
  <c r="AS730" i="1"/>
  <c r="AT730" i="1"/>
  <c r="AU730" i="1"/>
  <c r="AV730" i="1"/>
  <c r="AW730" i="1"/>
  <c r="AX730" i="1"/>
  <c r="AY730" i="1"/>
  <c r="AZ730" i="1"/>
  <c r="BA730" i="1"/>
  <c r="BB730" i="1"/>
  <c r="BC730" i="1"/>
  <c r="BD730" i="1"/>
  <c r="BE730" i="1"/>
  <c r="BF730" i="1"/>
  <c r="BG730" i="1"/>
  <c r="BH730" i="1"/>
  <c r="BI730" i="1"/>
  <c r="BJ730" i="1"/>
  <c r="BK730" i="1"/>
  <c r="BL730" i="1"/>
  <c r="AM731" i="1"/>
  <c r="AN731" i="1"/>
  <c r="AO731" i="1"/>
  <c r="AP731" i="1"/>
  <c r="AQ731" i="1"/>
  <c r="AR731" i="1"/>
  <c r="AS731" i="1"/>
  <c r="AT731" i="1"/>
  <c r="AU731" i="1"/>
  <c r="AV731" i="1"/>
  <c r="AW731" i="1"/>
  <c r="AX731" i="1"/>
  <c r="AY731" i="1"/>
  <c r="AZ731" i="1"/>
  <c r="BA731" i="1"/>
  <c r="BB731" i="1"/>
  <c r="BC731" i="1"/>
  <c r="BD731" i="1"/>
  <c r="BE731" i="1"/>
  <c r="BF731" i="1"/>
  <c r="BG731" i="1"/>
  <c r="BH731" i="1"/>
  <c r="BI731" i="1"/>
  <c r="BJ731" i="1"/>
  <c r="BK731" i="1"/>
  <c r="BL731" i="1"/>
  <c r="AM732" i="1"/>
  <c r="AN732" i="1"/>
  <c r="AO732" i="1"/>
  <c r="AP732" i="1"/>
  <c r="AQ732" i="1"/>
  <c r="AR732" i="1"/>
  <c r="AS732" i="1"/>
  <c r="AT732" i="1"/>
  <c r="AU732" i="1"/>
  <c r="AV732" i="1"/>
  <c r="AW732" i="1"/>
  <c r="AX732" i="1"/>
  <c r="AY732" i="1"/>
  <c r="AZ732" i="1"/>
  <c r="BA732" i="1"/>
  <c r="BB732" i="1"/>
  <c r="BC732" i="1"/>
  <c r="BD732" i="1"/>
  <c r="BE732" i="1"/>
  <c r="BF732" i="1"/>
  <c r="BG732" i="1"/>
  <c r="BH732" i="1"/>
  <c r="BI732" i="1"/>
  <c r="BJ732" i="1"/>
  <c r="BK732" i="1"/>
  <c r="BL732" i="1"/>
  <c r="AM733" i="1"/>
  <c r="AN733" i="1"/>
  <c r="AO733" i="1"/>
  <c r="AP733" i="1"/>
  <c r="AQ733" i="1"/>
  <c r="AR733" i="1"/>
  <c r="AS733" i="1"/>
  <c r="AT733" i="1"/>
  <c r="AU733" i="1"/>
  <c r="AV733" i="1"/>
  <c r="AW733" i="1"/>
  <c r="AX733" i="1"/>
  <c r="AY733" i="1"/>
  <c r="AZ733" i="1"/>
  <c r="BA733" i="1"/>
  <c r="BB733" i="1"/>
  <c r="BC733" i="1"/>
  <c r="BD733" i="1"/>
  <c r="BE733" i="1"/>
  <c r="BF733" i="1"/>
  <c r="BG733" i="1"/>
  <c r="BH733" i="1"/>
  <c r="BI733" i="1"/>
  <c r="BJ733" i="1"/>
  <c r="BK733" i="1"/>
  <c r="BL733" i="1"/>
  <c r="AM734" i="1"/>
  <c r="AN734" i="1"/>
  <c r="AO734" i="1"/>
  <c r="AP734" i="1"/>
  <c r="AQ734" i="1"/>
  <c r="AR734" i="1"/>
  <c r="AS734" i="1"/>
  <c r="AT734" i="1"/>
  <c r="AU734" i="1"/>
  <c r="AV734" i="1"/>
  <c r="AW734" i="1"/>
  <c r="AX734" i="1"/>
  <c r="AY734" i="1"/>
  <c r="AZ734" i="1"/>
  <c r="BA734" i="1"/>
  <c r="BB734" i="1"/>
  <c r="BC734" i="1"/>
  <c r="BD734" i="1"/>
  <c r="BE734" i="1"/>
  <c r="BF734" i="1"/>
  <c r="BG734" i="1"/>
  <c r="BH734" i="1"/>
  <c r="BI734" i="1"/>
  <c r="BJ734" i="1"/>
  <c r="BK734" i="1"/>
  <c r="BL734" i="1"/>
  <c r="AM735" i="1"/>
  <c r="AN735" i="1"/>
  <c r="AO735" i="1"/>
  <c r="AP735" i="1"/>
  <c r="AQ735" i="1"/>
  <c r="AR735" i="1"/>
  <c r="AS735" i="1"/>
  <c r="AT735" i="1"/>
  <c r="AU735" i="1"/>
  <c r="AV735" i="1"/>
  <c r="AW735" i="1"/>
  <c r="AX735" i="1"/>
  <c r="AY735" i="1"/>
  <c r="AZ735" i="1"/>
  <c r="BA735" i="1"/>
  <c r="BB735" i="1"/>
  <c r="BC735" i="1"/>
  <c r="BD735" i="1"/>
  <c r="BE735" i="1"/>
  <c r="BF735" i="1"/>
  <c r="BG735" i="1"/>
  <c r="BH735" i="1"/>
  <c r="BI735" i="1"/>
  <c r="BJ735" i="1"/>
  <c r="BK735" i="1"/>
  <c r="BL735" i="1"/>
  <c r="AM736" i="1"/>
  <c r="AN736" i="1"/>
  <c r="AO736" i="1"/>
  <c r="AP736" i="1"/>
  <c r="AQ736" i="1"/>
  <c r="AR736" i="1"/>
  <c r="AS736" i="1"/>
  <c r="AT736" i="1"/>
  <c r="AU736" i="1"/>
  <c r="AV736" i="1"/>
  <c r="AW736" i="1"/>
  <c r="AX736" i="1"/>
  <c r="AY736" i="1"/>
  <c r="AZ736" i="1"/>
  <c r="BA736" i="1"/>
  <c r="BB736" i="1"/>
  <c r="BC736" i="1"/>
  <c r="BD736" i="1"/>
  <c r="BE736" i="1"/>
  <c r="BF736" i="1"/>
  <c r="BG736" i="1"/>
  <c r="BH736" i="1"/>
  <c r="BI736" i="1"/>
  <c r="BJ736" i="1"/>
  <c r="BK736" i="1"/>
  <c r="BL736" i="1"/>
  <c r="AM737" i="1"/>
  <c r="AN737" i="1"/>
  <c r="AO737" i="1"/>
  <c r="AP737" i="1"/>
  <c r="AQ737" i="1"/>
  <c r="AR737" i="1"/>
  <c r="AS737" i="1"/>
  <c r="AT737" i="1"/>
  <c r="AU737" i="1"/>
  <c r="AV737" i="1"/>
  <c r="AW737" i="1"/>
  <c r="AX737" i="1"/>
  <c r="AY737" i="1"/>
  <c r="AZ737" i="1"/>
  <c r="BA737" i="1"/>
  <c r="BB737" i="1"/>
  <c r="BC737" i="1"/>
  <c r="BD737" i="1"/>
  <c r="BE737" i="1"/>
  <c r="BF737" i="1"/>
  <c r="BG737" i="1"/>
  <c r="BH737" i="1"/>
  <c r="BI737" i="1"/>
  <c r="BJ737" i="1"/>
  <c r="BK737" i="1"/>
  <c r="BL737" i="1"/>
  <c r="AM738" i="1"/>
  <c r="AN738" i="1"/>
  <c r="AO738" i="1"/>
  <c r="AP738" i="1"/>
  <c r="AQ738" i="1"/>
  <c r="AR738" i="1"/>
  <c r="AS738" i="1"/>
  <c r="AT738" i="1"/>
  <c r="AU738" i="1"/>
  <c r="AV738" i="1"/>
  <c r="AW738" i="1"/>
  <c r="AX738" i="1"/>
  <c r="AY738" i="1"/>
  <c r="AZ738" i="1"/>
  <c r="BA738" i="1"/>
  <c r="BB738" i="1"/>
  <c r="BC738" i="1"/>
  <c r="BD738" i="1"/>
  <c r="BE738" i="1"/>
  <c r="BF738" i="1"/>
  <c r="BG738" i="1"/>
  <c r="BH738" i="1"/>
  <c r="BI738" i="1"/>
  <c r="BJ738" i="1"/>
  <c r="BK738" i="1"/>
  <c r="BL738" i="1"/>
  <c r="AM739" i="1"/>
  <c r="AN739" i="1"/>
  <c r="AO739" i="1"/>
  <c r="AP739" i="1"/>
  <c r="AQ739" i="1"/>
  <c r="AR739" i="1"/>
  <c r="AS739" i="1"/>
  <c r="AT739" i="1"/>
  <c r="AU739" i="1"/>
  <c r="AV739" i="1"/>
  <c r="AW739" i="1"/>
  <c r="AX739" i="1"/>
  <c r="AY739" i="1"/>
  <c r="AZ739" i="1"/>
  <c r="BA739" i="1"/>
  <c r="BB739" i="1"/>
  <c r="BC739" i="1"/>
  <c r="BD739" i="1"/>
  <c r="BE739" i="1"/>
  <c r="BF739" i="1"/>
  <c r="BG739" i="1"/>
  <c r="BH739" i="1"/>
  <c r="BI739" i="1"/>
  <c r="BJ739" i="1"/>
  <c r="BK739" i="1"/>
  <c r="BL739" i="1"/>
  <c r="AM740" i="1"/>
  <c r="AN740" i="1"/>
  <c r="AO740" i="1"/>
  <c r="AP740" i="1"/>
  <c r="AQ740" i="1"/>
  <c r="AR740" i="1"/>
  <c r="AS740" i="1"/>
  <c r="AT740" i="1"/>
  <c r="AU740" i="1"/>
  <c r="AV740" i="1"/>
  <c r="AW740" i="1"/>
  <c r="AX740" i="1"/>
  <c r="AY740" i="1"/>
  <c r="AZ740" i="1"/>
  <c r="BA740" i="1"/>
  <c r="BB740" i="1"/>
  <c r="BC740" i="1"/>
  <c r="BD740" i="1"/>
  <c r="BE740" i="1"/>
  <c r="BF740" i="1"/>
  <c r="BG740" i="1"/>
  <c r="BH740" i="1"/>
  <c r="BI740" i="1"/>
  <c r="BJ740" i="1"/>
  <c r="BK740" i="1"/>
  <c r="BL740" i="1"/>
  <c r="AM741" i="1"/>
  <c r="AN741" i="1"/>
  <c r="AO741" i="1"/>
  <c r="AP741" i="1"/>
  <c r="AQ741" i="1"/>
  <c r="AR741" i="1"/>
  <c r="AS741" i="1"/>
  <c r="AT741" i="1"/>
  <c r="AU741" i="1"/>
  <c r="AV741" i="1"/>
  <c r="AW741" i="1"/>
  <c r="AX741" i="1"/>
  <c r="AY741" i="1"/>
  <c r="AZ741" i="1"/>
  <c r="BA741" i="1"/>
  <c r="BB741" i="1"/>
  <c r="BC741" i="1"/>
  <c r="BD741" i="1"/>
  <c r="BE741" i="1"/>
  <c r="BF741" i="1"/>
  <c r="BG741" i="1"/>
  <c r="BH741" i="1"/>
  <c r="BI741" i="1"/>
  <c r="BJ741" i="1"/>
  <c r="BK741" i="1"/>
  <c r="BL741" i="1"/>
  <c r="AM742" i="1"/>
  <c r="AN742" i="1"/>
  <c r="AO742" i="1"/>
  <c r="AP742" i="1"/>
  <c r="AQ742" i="1"/>
  <c r="AR742" i="1"/>
  <c r="AS742" i="1"/>
  <c r="AT742" i="1"/>
  <c r="AU742" i="1"/>
  <c r="AV742" i="1"/>
  <c r="AW742" i="1"/>
  <c r="AX742" i="1"/>
  <c r="AY742" i="1"/>
  <c r="AZ742" i="1"/>
  <c r="BA742" i="1"/>
  <c r="BB742" i="1"/>
  <c r="BC742" i="1"/>
  <c r="BD742" i="1"/>
  <c r="BE742" i="1"/>
  <c r="BF742" i="1"/>
  <c r="BG742" i="1"/>
  <c r="BH742" i="1"/>
  <c r="BI742" i="1"/>
  <c r="BJ742" i="1"/>
  <c r="BK742" i="1"/>
  <c r="BL742" i="1"/>
  <c r="AM743" i="1"/>
  <c r="AN743" i="1"/>
  <c r="AO743" i="1"/>
  <c r="AP743" i="1"/>
  <c r="AQ743" i="1"/>
  <c r="AR743" i="1"/>
  <c r="AS743" i="1"/>
  <c r="AT743" i="1"/>
  <c r="AU743" i="1"/>
  <c r="AV743" i="1"/>
  <c r="AW743" i="1"/>
  <c r="AX743" i="1"/>
  <c r="AY743" i="1"/>
  <c r="AZ743" i="1"/>
  <c r="BA743" i="1"/>
  <c r="BB743" i="1"/>
  <c r="BC743" i="1"/>
  <c r="BD743" i="1"/>
  <c r="BE743" i="1"/>
  <c r="BF743" i="1"/>
  <c r="BG743" i="1"/>
  <c r="BH743" i="1"/>
  <c r="BI743" i="1"/>
  <c r="BJ743" i="1"/>
  <c r="BK743" i="1"/>
  <c r="BL743" i="1"/>
  <c r="AM744" i="1"/>
  <c r="AN744" i="1"/>
  <c r="AO744" i="1"/>
  <c r="AP744" i="1"/>
  <c r="AQ744" i="1"/>
  <c r="AR744" i="1"/>
  <c r="AS744" i="1"/>
  <c r="AT744" i="1"/>
  <c r="AU744" i="1"/>
  <c r="AV744" i="1"/>
  <c r="AW744" i="1"/>
  <c r="AX744" i="1"/>
  <c r="AY744" i="1"/>
  <c r="AZ744" i="1"/>
  <c r="BA744" i="1"/>
  <c r="BB744" i="1"/>
  <c r="BC744" i="1"/>
  <c r="BD744" i="1"/>
  <c r="BE744" i="1"/>
  <c r="BF744" i="1"/>
  <c r="BG744" i="1"/>
  <c r="BH744" i="1"/>
  <c r="BI744" i="1"/>
  <c r="BJ744" i="1"/>
  <c r="BK744" i="1"/>
  <c r="BL744" i="1"/>
  <c r="AM745" i="1"/>
  <c r="AN745" i="1"/>
  <c r="AO745" i="1"/>
  <c r="AP745" i="1"/>
  <c r="AQ745" i="1"/>
  <c r="AR745" i="1"/>
  <c r="AS745" i="1"/>
  <c r="AT745" i="1"/>
  <c r="AU745" i="1"/>
  <c r="AV745" i="1"/>
  <c r="AW745" i="1"/>
  <c r="AX745" i="1"/>
  <c r="AY745" i="1"/>
  <c r="AZ745" i="1"/>
  <c r="BA745" i="1"/>
  <c r="BB745" i="1"/>
  <c r="BC745" i="1"/>
  <c r="BD745" i="1"/>
  <c r="BE745" i="1"/>
  <c r="BF745" i="1"/>
  <c r="BG745" i="1"/>
  <c r="BH745" i="1"/>
  <c r="BI745" i="1"/>
  <c r="BJ745" i="1"/>
  <c r="BK745" i="1"/>
  <c r="BL745" i="1"/>
  <c r="AM746" i="1"/>
  <c r="AN746" i="1"/>
  <c r="AO746" i="1"/>
  <c r="AP746" i="1"/>
  <c r="AQ746" i="1"/>
  <c r="AR746" i="1"/>
  <c r="AS746" i="1"/>
  <c r="AT746" i="1"/>
  <c r="AU746" i="1"/>
  <c r="AV746" i="1"/>
  <c r="AW746" i="1"/>
  <c r="AX746" i="1"/>
  <c r="AY746" i="1"/>
  <c r="AZ746" i="1"/>
  <c r="BA746" i="1"/>
  <c r="BB746" i="1"/>
  <c r="BC746" i="1"/>
  <c r="BD746" i="1"/>
  <c r="BE746" i="1"/>
  <c r="BF746" i="1"/>
  <c r="BG746" i="1"/>
  <c r="BH746" i="1"/>
  <c r="BI746" i="1"/>
  <c r="BJ746" i="1"/>
  <c r="BK746" i="1"/>
  <c r="BL746" i="1"/>
  <c r="AM747" i="1"/>
  <c r="AN747" i="1"/>
  <c r="AO747" i="1"/>
  <c r="AP747" i="1"/>
  <c r="AQ747" i="1"/>
  <c r="AR747" i="1"/>
  <c r="AS747" i="1"/>
  <c r="AT747" i="1"/>
  <c r="AU747" i="1"/>
  <c r="AV747" i="1"/>
  <c r="AW747" i="1"/>
  <c r="AX747" i="1"/>
  <c r="AY747" i="1"/>
  <c r="AZ747" i="1"/>
  <c r="BA747" i="1"/>
  <c r="BB747" i="1"/>
  <c r="BC747" i="1"/>
  <c r="BD747" i="1"/>
  <c r="BE747" i="1"/>
  <c r="BF747" i="1"/>
  <c r="BG747" i="1"/>
  <c r="BH747" i="1"/>
  <c r="BI747" i="1"/>
  <c r="BJ747" i="1"/>
  <c r="BK747" i="1"/>
  <c r="BL747" i="1"/>
  <c r="AM748" i="1"/>
  <c r="AN748" i="1"/>
  <c r="AO748" i="1"/>
  <c r="AP748" i="1"/>
  <c r="AQ748" i="1"/>
  <c r="AR748" i="1"/>
  <c r="AS748" i="1"/>
  <c r="AT748" i="1"/>
  <c r="AU748" i="1"/>
  <c r="AV748" i="1"/>
  <c r="AW748" i="1"/>
  <c r="AX748" i="1"/>
  <c r="AY748" i="1"/>
  <c r="AZ748" i="1"/>
  <c r="BA748" i="1"/>
  <c r="BB748" i="1"/>
  <c r="BC748" i="1"/>
  <c r="BD748" i="1"/>
  <c r="BE748" i="1"/>
  <c r="BF748" i="1"/>
  <c r="BG748" i="1"/>
  <c r="BH748" i="1"/>
  <c r="BI748" i="1"/>
  <c r="BJ748" i="1"/>
  <c r="BK748" i="1"/>
  <c r="BL748" i="1"/>
  <c r="AM749" i="1"/>
  <c r="AN749" i="1"/>
  <c r="AO749" i="1"/>
  <c r="AP749" i="1"/>
  <c r="AQ749" i="1"/>
  <c r="AR749" i="1"/>
  <c r="AS749" i="1"/>
  <c r="AT749" i="1"/>
  <c r="AU749" i="1"/>
  <c r="AV749" i="1"/>
  <c r="AW749" i="1"/>
  <c r="AX749" i="1"/>
  <c r="AY749" i="1"/>
  <c r="AZ749" i="1"/>
  <c r="BA749" i="1"/>
  <c r="BB749" i="1"/>
  <c r="BC749" i="1"/>
  <c r="BD749" i="1"/>
  <c r="BE749" i="1"/>
  <c r="BF749" i="1"/>
  <c r="BG749" i="1"/>
  <c r="BH749" i="1"/>
  <c r="BI749" i="1"/>
  <c r="BJ749" i="1"/>
  <c r="BK749" i="1"/>
  <c r="BL749" i="1"/>
  <c r="AM750" i="1"/>
  <c r="AN750" i="1"/>
  <c r="AO750" i="1"/>
  <c r="AP750" i="1"/>
  <c r="AQ750" i="1"/>
  <c r="AR750" i="1"/>
  <c r="AS750" i="1"/>
  <c r="AT750" i="1"/>
  <c r="AU750" i="1"/>
  <c r="AV750" i="1"/>
  <c r="AW750" i="1"/>
  <c r="AX750" i="1"/>
  <c r="AY750" i="1"/>
  <c r="AZ750" i="1"/>
  <c r="BA750" i="1"/>
  <c r="BB750" i="1"/>
  <c r="BC750" i="1"/>
  <c r="BD750" i="1"/>
  <c r="BE750" i="1"/>
  <c r="BF750" i="1"/>
  <c r="BG750" i="1"/>
  <c r="BH750" i="1"/>
  <c r="BI750" i="1"/>
  <c r="BJ750" i="1"/>
  <c r="BK750" i="1"/>
  <c r="BL750" i="1"/>
  <c r="AM751" i="1"/>
  <c r="AN751" i="1"/>
  <c r="AO751" i="1"/>
  <c r="AP751" i="1"/>
  <c r="AQ751" i="1"/>
  <c r="AR751" i="1"/>
  <c r="AS751" i="1"/>
  <c r="AT751" i="1"/>
  <c r="AU751" i="1"/>
  <c r="AV751" i="1"/>
  <c r="AW751" i="1"/>
  <c r="AX751" i="1"/>
  <c r="AY751" i="1"/>
  <c r="AZ751" i="1"/>
  <c r="BA751" i="1"/>
  <c r="BB751" i="1"/>
  <c r="BC751" i="1"/>
  <c r="BD751" i="1"/>
  <c r="BE751" i="1"/>
  <c r="BF751" i="1"/>
  <c r="BG751" i="1"/>
  <c r="BH751" i="1"/>
  <c r="BI751" i="1"/>
  <c r="BJ751" i="1"/>
  <c r="BK751" i="1"/>
  <c r="BL751" i="1"/>
  <c r="AM752" i="1"/>
  <c r="AN752" i="1"/>
  <c r="AO752" i="1"/>
  <c r="AP752" i="1"/>
  <c r="AQ752" i="1"/>
  <c r="AR752" i="1"/>
  <c r="AS752" i="1"/>
  <c r="AT752" i="1"/>
  <c r="AU752" i="1"/>
  <c r="AV752" i="1"/>
  <c r="AW752" i="1"/>
  <c r="AX752" i="1"/>
  <c r="AY752" i="1"/>
  <c r="AZ752" i="1"/>
  <c r="BA752" i="1"/>
  <c r="BB752" i="1"/>
  <c r="BC752" i="1"/>
  <c r="BD752" i="1"/>
  <c r="BE752" i="1"/>
  <c r="BF752" i="1"/>
  <c r="BG752" i="1"/>
  <c r="BH752" i="1"/>
  <c r="BI752" i="1"/>
  <c r="BJ752" i="1"/>
  <c r="BK752" i="1"/>
  <c r="BL752" i="1"/>
  <c r="AM753" i="1"/>
  <c r="AN753" i="1"/>
  <c r="AO753" i="1"/>
  <c r="AP753" i="1"/>
  <c r="AQ753" i="1"/>
  <c r="AR753" i="1"/>
  <c r="AS753" i="1"/>
  <c r="AT753" i="1"/>
  <c r="AU753" i="1"/>
  <c r="AV753" i="1"/>
  <c r="AW753" i="1"/>
  <c r="AX753" i="1"/>
  <c r="AY753" i="1"/>
  <c r="AZ753" i="1"/>
  <c r="BA753" i="1"/>
  <c r="BB753" i="1"/>
  <c r="BC753" i="1"/>
  <c r="BD753" i="1"/>
  <c r="BE753" i="1"/>
  <c r="BF753" i="1"/>
  <c r="BG753" i="1"/>
  <c r="BH753" i="1"/>
  <c r="BI753" i="1"/>
  <c r="BJ753" i="1"/>
  <c r="BK753" i="1"/>
  <c r="BL753" i="1"/>
  <c r="AM754" i="1"/>
  <c r="AN754" i="1"/>
  <c r="AO754" i="1"/>
  <c r="AP754" i="1"/>
  <c r="AQ754" i="1"/>
  <c r="AR754" i="1"/>
  <c r="AS754" i="1"/>
  <c r="AT754" i="1"/>
  <c r="AU754" i="1"/>
  <c r="AV754" i="1"/>
  <c r="AW754" i="1"/>
  <c r="AX754" i="1"/>
  <c r="AY754" i="1"/>
  <c r="AZ754" i="1"/>
  <c r="BA754" i="1"/>
  <c r="BB754" i="1"/>
  <c r="BC754" i="1"/>
  <c r="BD754" i="1"/>
  <c r="BE754" i="1"/>
  <c r="BF754" i="1"/>
  <c r="BG754" i="1"/>
  <c r="BH754" i="1"/>
  <c r="BI754" i="1"/>
  <c r="BJ754" i="1"/>
  <c r="BK754" i="1"/>
  <c r="BL754" i="1"/>
  <c r="AM755" i="1"/>
  <c r="AN755" i="1"/>
  <c r="AO755" i="1"/>
  <c r="AP755" i="1"/>
  <c r="AQ755" i="1"/>
  <c r="AR755" i="1"/>
  <c r="AS755" i="1"/>
  <c r="AT755" i="1"/>
  <c r="AU755" i="1"/>
  <c r="AV755" i="1"/>
  <c r="AW755" i="1"/>
  <c r="AX755" i="1"/>
  <c r="AY755" i="1"/>
  <c r="AZ755" i="1"/>
  <c r="BA755" i="1"/>
  <c r="BB755" i="1"/>
  <c r="BC755" i="1"/>
  <c r="BD755" i="1"/>
  <c r="BE755" i="1"/>
  <c r="BF755" i="1"/>
  <c r="BG755" i="1"/>
  <c r="BH755" i="1"/>
  <c r="BI755" i="1"/>
  <c r="BJ755" i="1"/>
  <c r="BK755" i="1"/>
  <c r="BL755" i="1"/>
  <c r="AM756" i="1"/>
  <c r="AN756" i="1"/>
  <c r="AO756" i="1"/>
  <c r="AP756" i="1"/>
  <c r="AQ756" i="1"/>
  <c r="AR756" i="1"/>
  <c r="AS756" i="1"/>
  <c r="AT756" i="1"/>
  <c r="AU756" i="1"/>
  <c r="AV756" i="1"/>
  <c r="AW756" i="1"/>
  <c r="AX756" i="1"/>
  <c r="AY756" i="1"/>
  <c r="AZ756" i="1"/>
  <c r="BA756" i="1"/>
  <c r="BB756" i="1"/>
  <c r="BC756" i="1"/>
  <c r="BD756" i="1"/>
  <c r="BE756" i="1"/>
  <c r="BF756" i="1"/>
  <c r="BG756" i="1"/>
  <c r="BH756" i="1"/>
  <c r="BI756" i="1"/>
  <c r="BJ756" i="1"/>
  <c r="BK756" i="1"/>
  <c r="BL756" i="1"/>
  <c r="AM757" i="1"/>
  <c r="AN757" i="1"/>
  <c r="AO757" i="1"/>
  <c r="AP757" i="1"/>
  <c r="AQ757" i="1"/>
  <c r="AR757" i="1"/>
  <c r="AS757" i="1"/>
  <c r="AT757" i="1"/>
  <c r="AU757" i="1"/>
  <c r="AV757" i="1"/>
  <c r="AW757" i="1"/>
  <c r="AX757" i="1"/>
  <c r="AY757" i="1"/>
  <c r="AZ757" i="1"/>
  <c r="BA757" i="1"/>
  <c r="BB757" i="1"/>
  <c r="BC757" i="1"/>
  <c r="BD757" i="1"/>
  <c r="BE757" i="1"/>
  <c r="BF757" i="1"/>
  <c r="BG757" i="1"/>
  <c r="BH757" i="1"/>
  <c r="BI757" i="1"/>
  <c r="BJ757" i="1"/>
  <c r="BK757" i="1"/>
  <c r="BL757" i="1"/>
  <c r="AM758" i="1"/>
  <c r="AN758" i="1"/>
  <c r="AO758" i="1"/>
  <c r="AP758" i="1"/>
  <c r="AQ758" i="1"/>
  <c r="AR758" i="1"/>
  <c r="AS758" i="1"/>
  <c r="AT758" i="1"/>
  <c r="AU758" i="1"/>
  <c r="AV758" i="1"/>
  <c r="AW758" i="1"/>
  <c r="AX758" i="1"/>
  <c r="AY758" i="1"/>
  <c r="AZ758" i="1"/>
  <c r="BA758" i="1"/>
  <c r="BB758" i="1"/>
  <c r="BC758" i="1"/>
  <c r="BD758" i="1"/>
  <c r="BE758" i="1"/>
  <c r="BF758" i="1"/>
  <c r="BG758" i="1"/>
  <c r="BH758" i="1"/>
  <c r="BI758" i="1"/>
  <c r="BJ758" i="1"/>
  <c r="BK758" i="1"/>
  <c r="BL758" i="1"/>
  <c r="AM759" i="1"/>
  <c r="AN759" i="1"/>
  <c r="AO759" i="1"/>
  <c r="AP759" i="1"/>
  <c r="AQ759" i="1"/>
  <c r="AR759" i="1"/>
  <c r="AS759" i="1"/>
  <c r="AT759" i="1"/>
  <c r="AU759" i="1"/>
  <c r="AV759" i="1"/>
  <c r="AW759" i="1"/>
  <c r="AX759" i="1"/>
  <c r="AY759" i="1"/>
  <c r="AZ759" i="1"/>
  <c r="BA759" i="1"/>
  <c r="BB759" i="1"/>
  <c r="BC759" i="1"/>
  <c r="BD759" i="1"/>
  <c r="BE759" i="1"/>
  <c r="BF759" i="1"/>
  <c r="BG759" i="1"/>
  <c r="BH759" i="1"/>
  <c r="BI759" i="1"/>
  <c r="BJ759" i="1"/>
  <c r="BK759" i="1"/>
  <c r="BL759" i="1"/>
  <c r="AM760" i="1"/>
  <c r="AN760" i="1"/>
  <c r="AO760" i="1"/>
  <c r="AP760" i="1"/>
  <c r="AQ760" i="1"/>
  <c r="AR760" i="1"/>
  <c r="AS760" i="1"/>
  <c r="AT760" i="1"/>
  <c r="AU760" i="1"/>
  <c r="AV760" i="1"/>
  <c r="AW760" i="1"/>
  <c r="AX760" i="1"/>
  <c r="AY760" i="1"/>
  <c r="AZ760" i="1"/>
  <c r="BA760" i="1"/>
  <c r="BB760" i="1"/>
  <c r="BC760" i="1"/>
  <c r="BD760" i="1"/>
  <c r="BE760" i="1"/>
  <c r="BF760" i="1"/>
  <c r="BG760" i="1"/>
  <c r="BH760" i="1"/>
  <c r="BI760" i="1"/>
  <c r="BJ760" i="1"/>
  <c r="BK760" i="1"/>
  <c r="BL760" i="1"/>
  <c r="AM761" i="1"/>
  <c r="AN761" i="1"/>
  <c r="AO761" i="1"/>
  <c r="AP761" i="1"/>
  <c r="AQ761" i="1"/>
  <c r="AR761" i="1"/>
  <c r="AS761" i="1"/>
  <c r="AT761" i="1"/>
  <c r="AU761" i="1"/>
  <c r="AV761" i="1"/>
  <c r="AW761" i="1"/>
  <c r="AX761" i="1"/>
  <c r="AY761" i="1"/>
  <c r="AZ761" i="1"/>
  <c r="BA761" i="1"/>
  <c r="BB761" i="1"/>
  <c r="BC761" i="1"/>
  <c r="BD761" i="1"/>
  <c r="BE761" i="1"/>
  <c r="BF761" i="1"/>
  <c r="BG761" i="1"/>
  <c r="BH761" i="1"/>
  <c r="BI761" i="1"/>
  <c r="BJ761" i="1"/>
  <c r="BK761" i="1"/>
  <c r="BL761" i="1"/>
  <c r="AM762" i="1"/>
  <c r="AN762" i="1"/>
  <c r="AO762" i="1"/>
  <c r="AP762" i="1"/>
  <c r="AQ762" i="1"/>
  <c r="AR762" i="1"/>
  <c r="AS762" i="1"/>
  <c r="AT762" i="1"/>
  <c r="AU762" i="1"/>
  <c r="AV762" i="1"/>
  <c r="AW762" i="1"/>
  <c r="AX762" i="1"/>
  <c r="AY762" i="1"/>
  <c r="AZ762" i="1"/>
  <c r="BA762" i="1"/>
  <c r="BB762" i="1"/>
  <c r="BC762" i="1"/>
  <c r="BD762" i="1"/>
  <c r="BE762" i="1"/>
  <c r="BF762" i="1"/>
  <c r="BG762" i="1"/>
  <c r="BH762" i="1"/>
  <c r="BI762" i="1"/>
  <c r="BJ762" i="1"/>
  <c r="BK762" i="1"/>
  <c r="BL762" i="1"/>
  <c r="AM763" i="1"/>
  <c r="AN763" i="1"/>
  <c r="AO763" i="1"/>
  <c r="AP763" i="1"/>
  <c r="AQ763" i="1"/>
  <c r="AR763" i="1"/>
  <c r="AS763" i="1"/>
  <c r="AT763" i="1"/>
  <c r="AU763" i="1"/>
  <c r="AV763" i="1"/>
  <c r="AW763" i="1"/>
  <c r="AX763" i="1"/>
  <c r="AY763" i="1"/>
  <c r="AZ763" i="1"/>
  <c r="BA763" i="1"/>
  <c r="BB763" i="1"/>
  <c r="BC763" i="1"/>
  <c r="BD763" i="1"/>
  <c r="BE763" i="1"/>
  <c r="BF763" i="1"/>
  <c r="BG763" i="1"/>
  <c r="BH763" i="1"/>
  <c r="BI763" i="1"/>
  <c r="BJ763" i="1"/>
  <c r="BK763" i="1"/>
  <c r="BL763" i="1"/>
  <c r="AM764" i="1"/>
  <c r="AN764" i="1"/>
  <c r="AO764" i="1"/>
  <c r="AP764" i="1"/>
  <c r="AQ764" i="1"/>
  <c r="AR764" i="1"/>
  <c r="AS764" i="1"/>
  <c r="AT764" i="1"/>
  <c r="AU764" i="1"/>
  <c r="AV764" i="1"/>
  <c r="AW764" i="1"/>
  <c r="AX764" i="1"/>
  <c r="AY764" i="1"/>
  <c r="AZ764" i="1"/>
  <c r="BA764" i="1"/>
  <c r="BB764" i="1"/>
  <c r="BC764" i="1"/>
  <c r="BD764" i="1"/>
  <c r="BE764" i="1"/>
  <c r="BF764" i="1"/>
  <c r="BG764" i="1"/>
  <c r="BH764" i="1"/>
  <c r="BI764" i="1"/>
  <c r="BJ764" i="1"/>
  <c r="BK764" i="1"/>
  <c r="BL764" i="1"/>
  <c r="AM765" i="1"/>
  <c r="AN765" i="1"/>
  <c r="AO765" i="1"/>
  <c r="AP765" i="1"/>
  <c r="AQ765" i="1"/>
  <c r="AR765" i="1"/>
  <c r="AS765" i="1"/>
  <c r="AT765" i="1"/>
  <c r="AU765" i="1"/>
  <c r="AV765" i="1"/>
  <c r="AW765" i="1"/>
  <c r="AX765" i="1"/>
  <c r="AY765" i="1"/>
  <c r="AZ765" i="1"/>
  <c r="BA765" i="1"/>
  <c r="BB765" i="1"/>
  <c r="BC765" i="1"/>
  <c r="BD765" i="1"/>
  <c r="BE765" i="1"/>
  <c r="BF765" i="1"/>
  <c r="BG765" i="1"/>
  <c r="BH765" i="1"/>
  <c r="BI765" i="1"/>
  <c r="BJ765" i="1"/>
  <c r="BK765" i="1"/>
  <c r="BL765" i="1"/>
  <c r="AM766" i="1"/>
  <c r="AN766" i="1"/>
  <c r="AO766" i="1"/>
  <c r="AP766" i="1"/>
  <c r="AQ766" i="1"/>
  <c r="AR766" i="1"/>
  <c r="AS766" i="1"/>
  <c r="AT766" i="1"/>
  <c r="AU766" i="1"/>
  <c r="AV766" i="1"/>
  <c r="AW766" i="1"/>
  <c r="AX766" i="1"/>
  <c r="AY766" i="1"/>
  <c r="AZ766" i="1"/>
  <c r="BA766" i="1"/>
  <c r="BB766" i="1"/>
  <c r="BC766" i="1"/>
  <c r="BD766" i="1"/>
  <c r="BE766" i="1"/>
  <c r="BF766" i="1"/>
  <c r="BG766" i="1"/>
  <c r="BH766" i="1"/>
  <c r="BI766" i="1"/>
  <c r="BJ766" i="1"/>
  <c r="BK766" i="1"/>
  <c r="BL766" i="1"/>
  <c r="AM767" i="1"/>
  <c r="AN767" i="1"/>
  <c r="AO767" i="1"/>
  <c r="AP767" i="1"/>
  <c r="AQ767" i="1"/>
  <c r="AR767" i="1"/>
  <c r="AS767" i="1"/>
  <c r="AT767" i="1"/>
  <c r="AU767" i="1"/>
  <c r="AV767" i="1"/>
  <c r="AW767" i="1"/>
  <c r="AX767" i="1"/>
  <c r="AY767" i="1"/>
  <c r="AZ767" i="1"/>
  <c r="BA767" i="1"/>
  <c r="BB767" i="1"/>
  <c r="BC767" i="1"/>
  <c r="BD767" i="1"/>
  <c r="BE767" i="1"/>
  <c r="BF767" i="1"/>
  <c r="BG767" i="1"/>
  <c r="BH767" i="1"/>
  <c r="BI767" i="1"/>
  <c r="BJ767" i="1"/>
  <c r="BK767" i="1"/>
  <c r="BL767" i="1"/>
  <c r="AM768" i="1"/>
  <c r="AN768" i="1"/>
  <c r="AO768" i="1"/>
  <c r="AP768" i="1"/>
  <c r="AQ768" i="1"/>
  <c r="AR768" i="1"/>
  <c r="AS768" i="1"/>
  <c r="AT768" i="1"/>
  <c r="AU768" i="1"/>
  <c r="AV768" i="1"/>
  <c r="AW768" i="1"/>
  <c r="AX768" i="1"/>
  <c r="AY768" i="1"/>
  <c r="AZ768" i="1"/>
  <c r="BA768" i="1"/>
  <c r="BB768" i="1"/>
  <c r="BC768" i="1"/>
  <c r="BD768" i="1"/>
  <c r="BE768" i="1"/>
  <c r="BF768" i="1"/>
  <c r="BG768" i="1"/>
  <c r="BH768" i="1"/>
  <c r="BI768" i="1"/>
  <c r="BJ768" i="1"/>
  <c r="BK768" i="1"/>
  <c r="BL768" i="1"/>
  <c r="AM769" i="1"/>
  <c r="AN769" i="1"/>
  <c r="AO769" i="1"/>
  <c r="AP769" i="1"/>
  <c r="AQ769" i="1"/>
  <c r="AR769" i="1"/>
  <c r="AS769" i="1"/>
  <c r="AT769" i="1"/>
  <c r="AU769" i="1"/>
  <c r="AV769" i="1"/>
  <c r="AW769" i="1"/>
  <c r="AX769" i="1"/>
  <c r="AY769" i="1"/>
  <c r="AZ769" i="1"/>
  <c r="BA769" i="1"/>
  <c r="BB769" i="1"/>
  <c r="BC769" i="1"/>
  <c r="BD769" i="1"/>
  <c r="BE769" i="1"/>
  <c r="BF769" i="1"/>
  <c r="BG769" i="1"/>
  <c r="BH769" i="1"/>
  <c r="BI769" i="1"/>
  <c r="BJ769" i="1"/>
  <c r="BK769" i="1"/>
  <c r="BL769" i="1"/>
  <c r="AM770" i="1"/>
  <c r="AN770" i="1"/>
  <c r="AO770" i="1"/>
  <c r="AP770" i="1"/>
  <c r="AQ770" i="1"/>
  <c r="AR770" i="1"/>
  <c r="AS770" i="1"/>
  <c r="AT770" i="1"/>
  <c r="AU770" i="1"/>
  <c r="AV770" i="1"/>
  <c r="AW770" i="1"/>
  <c r="AX770" i="1"/>
  <c r="AY770" i="1"/>
  <c r="AZ770" i="1"/>
  <c r="BA770" i="1"/>
  <c r="BB770" i="1"/>
  <c r="BC770" i="1"/>
  <c r="BD770" i="1"/>
  <c r="BE770" i="1"/>
  <c r="BF770" i="1"/>
  <c r="BG770" i="1"/>
  <c r="BH770" i="1"/>
  <c r="BI770" i="1"/>
  <c r="BJ770" i="1"/>
  <c r="BK770" i="1"/>
  <c r="BL770" i="1"/>
  <c r="AM771" i="1"/>
  <c r="AN771" i="1"/>
  <c r="AO771" i="1"/>
  <c r="AP771" i="1"/>
  <c r="AQ771" i="1"/>
  <c r="AR771" i="1"/>
  <c r="AS771" i="1"/>
  <c r="AT771" i="1"/>
  <c r="AU771" i="1"/>
  <c r="AV771" i="1"/>
  <c r="AW771" i="1"/>
  <c r="AX771" i="1"/>
  <c r="AY771" i="1"/>
  <c r="AZ771" i="1"/>
  <c r="BA771" i="1"/>
  <c r="BB771" i="1"/>
  <c r="BC771" i="1"/>
  <c r="BD771" i="1"/>
  <c r="BE771" i="1"/>
  <c r="BF771" i="1"/>
  <c r="BG771" i="1"/>
  <c r="BH771" i="1"/>
  <c r="BI771" i="1"/>
  <c r="BJ771" i="1"/>
  <c r="BK771" i="1"/>
  <c r="BL771" i="1"/>
  <c r="AM772" i="1"/>
  <c r="AN772" i="1"/>
  <c r="AO772" i="1"/>
  <c r="AP772" i="1"/>
  <c r="AQ772" i="1"/>
  <c r="AR772" i="1"/>
  <c r="AS772" i="1"/>
  <c r="AT772" i="1"/>
  <c r="AU772" i="1"/>
  <c r="AV772" i="1"/>
  <c r="AW772" i="1"/>
  <c r="AX772" i="1"/>
  <c r="AY772" i="1"/>
  <c r="AZ772" i="1"/>
  <c r="BA772" i="1"/>
  <c r="BB772" i="1"/>
  <c r="BC772" i="1"/>
  <c r="BD772" i="1"/>
  <c r="BE772" i="1"/>
  <c r="BF772" i="1"/>
  <c r="BG772" i="1"/>
  <c r="BH772" i="1"/>
  <c r="BI772" i="1"/>
  <c r="BJ772" i="1"/>
  <c r="BK772" i="1"/>
  <c r="BL772" i="1"/>
  <c r="AM773" i="1"/>
  <c r="AN773" i="1"/>
  <c r="AO773" i="1"/>
  <c r="AP773" i="1"/>
  <c r="AQ773" i="1"/>
  <c r="AR773" i="1"/>
  <c r="AS773" i="1"/>
  <c r="AT773" i="1"/>
  <c r="AU773" i="1"/>
  <c r="AV773" i="1"/>
  <c r="AW773" i="1"/>
  <c r="AX773" i="1"/>
  <c r="AY773" i="1"/>
  <c r="AZ773" i="1"/>
  <c r="BA773" i="1"/>
  <c r="BB773" i="1"/>
  <c r="BC773" i="1"/>
  <c r="BD773" i="1"/>
  <c r="BE773" i="1"/>
  <c r="BF773" i="1"/>
  <c r="BG773" i="1"/>
  <c r="BH773" i="1"/>
  <c r="BI773" i="1"/>
  <c r="BJ773" i="1"/>
  <c r="BK773" i="1"/>
  <c r="BL773" i="1"/>
  <c r="AM774" i="1"/>
  <c r="AN774" i="1"/>
  <c r="AO774" i="1"/>
  <c r="AP774" i="1"/>
  <c r="AQ774" i="1"/>
  <c r="AR774" i="1"/>
  <c r="AS774" i="1"/>
  <c r="AT774" i="1"/>
  <c r="AU774" i="1"/>
  <c r="AV774" i="1"/>
  <c r="AW774" i="1"/>
  <c r="AX774" i="1"/>
  <c r="AY774" i="1"/>
  <c r="AZ774" i="1"/>
  <c r="BA774" i="1"/>
  <c r="BB774" i="1"/>
  <c r="BC774" i="1"/>
  <c r="BD774" i="1"/>
  <c r="BE774" i="1"/>
  <c r="BF774" i="1"/>
  <c r="BG774" i="1"/>
  <c r="BH774" i="1"/>
  <c r="BI774" i="1"/>
  <c r="BJ774" i="1"/>
  <c r="BK774" i="1"/>
  <c r="BL774" i="1"/>
  <c r="AM775" i="1"/>
  <c r="AN775" i="1"/>
  <c r="AO775" i="1"/>
  <c r="AP775" i="1"/>
  <c r="AQ775" i="1"/>
  <c r="AR775" i="1"/>
  <c r="AS775" i="1"/>
  <c r="AT775" i="1"/>
  <c r="AU775" i="1"/>
  <c r="AV775" i="1"/>
  <c r="AW775" i="1"/>
  <c r="AX775" i="1"/>
  <c r="AY775" i="1"/>
  <c r="AZ775" i="1"/>
  <c r="BA775" i="1"/>
  <c r="BB775" i="1"/>
  <c r="BC775" i="1"/>
  <c r="BD775" i="1"/>
  <c r="BE775" i="1"/>
  <c r="BF775" i="1"/>
  <c r="BG775" i="1"/>
  <c r="BH775" i="1"/>
  <c r="BI775" i="1"/>
  <c r="BJ775" i="1"/>
  <c r="BK775" i="1"/>
  <c r="BL775" i="1"/>
  <c r="AM776" i="1"/>
  <c r="AN776" i="1"/>
  <c r="AO776" i="1"/>
  <c r="AP776" i="1"/>
  <c r="AQ776" i="1"/>
  <c r="AR776" i="1"/>
  <c r="AS776" i="1"/>
  <c r="AT776" i="1"/>
  <c r="AU776" i="1"/>
  <c r="AV776" i="1"/>
  <c r="AW776" i="1"/>
  <c r="AX776" i="1"/>
  <c r="AY776" i="1"/>
  <c r="AZ776" i="1"/>
  <c r="BA776" i="1"/>
  <c r="BB776" i="1"/>
  <c r="BC776" i="1"/>
  <c r="BD776" i="1"/>
  <c r="BE776" i="1"/>
  <c r="BF776" i="1"/>
  <c r="BG776" i="1"/>
  <c r="BH776" i="1"/>
  <c r="BI776" i="1"/>
  <c r="BJ776" i="1"/>
  <c r="BK776" i="1"/>
  <c r="BL776" i="1"/>
  <c r="AM777" i="1"/>
  <c r="AN777" i="1"/>
  <c r="AO777" i="1"/>
  <c r="AP777" i="1"/>
  <c r="AQ777" i="1"/>
  <c r="AR777" i="1"/>
  <c r="AS777" i="1"/>
  <c r="AT777" i="1"/>
  <c r="AU777" i="1"/>
  <c r="AV777" i="1"/>
  <c r="AW777" i="1"/>
  <c r="AX777" i="1"/>
  <c r="AY777" i="1"/>
  <c r="AZ777" i="1"/>
  <c r="BA777" i="1"/>
  <c r="BB777" i="1"/>
  <c r="BC777" i="1"/>
  <c r="BD777" i="1"/>
  <c r="BE777" i="1"/>
  <c r="BF777" i="1"/>
  <c r="BG777" i="1"/>
  <c r="BH777" i="1"/>
  <c r="BI777" i="1"/>
  <c r="BJ777" i="1"/>
  <c r="BK777" i="1"/>
  <c r="BL777" i="1"/>
  <c r="AM778" i="1"/>
  <c r="AN778" i="1"/>
  <c r="AO778" i="1"/>
  <c r="AP778" i="1"/>
  <c r="AQ778" i="1"/>
  <c r="AR778" i="1"/>
  <c r="AS778" i="1"/>
  <c r="AT778" i="1"/>
  <c r="AU778" i="1"/>
  <c r="AV778" i="1"/>
  <c r="AW778" i="1"/>
  <c r="AX778" i="1"/>
  <c r="AY778" i="1"/>
  <c r="AZ778" i="1"/>
  <c r="BA778" i="1"/>
  <c r="BB778" i="1"/>
  <c r="BC778" i="1"/>
  <c r="BD778" i="1"/>
  <c r="BE778" i="1"/>
  <c r="BF778" i="1"/>
  <c r="BG778" i="1"/>
  <c r="BH778" i="1"/>
  <c r="BI778" i="1"/>
  <c r="BJ778" i="1"/>
  <c r="BK778" i="1"/>
  <c r="BL778" i="1"/>
  <c r="AM779" i="1"/>
  <c r="AN779" i="1"/>
  <c r="AO779" i="1"/>
  <c r="AP779" i="1"/>
  <c r="AQ779" i="1"/>
  <c r="AR779" i="1"/>
  <c r="AS779" i="1"/>
  <c r="AT779" i="1"/>
  <c r="AU779" i="1"/>
  <c r="AV779" i="1"/>
  <c r="AW779" i="1"/>
  <c r="AX779" i="1"/>
  <c r="AY779" i="1"/>
  <c r="AZ779" i="1"/>
  <c r="BA779" i="1"/>
  <c r="BB779" i="1"/>
  <c r="BC779" i="1"/>
  <c r="BD779" i="1"/>
  <c r="BE779" i="1"/>
  <c r="BF779" i="1"/>
  <c r="BG779" i="1"/>
  <c r="BH779" i="1"/>
  <c r="BI779" i="1"/>
  <c r="BJ779" i="1"/>
  <c r="BK779" i="1"/>
  <c r="BL779" i="1"/>
  <c r="AM780" i="1"/>
  <c r="AN780" i="1"/>
  <c r="AO780" i="1"/>
  <c r="AP780" i="1"/>
  <c r="AQ780" i="1"/>
  <c r="AR780" i="1"/>
  <c r="AS780" i="1"/>
  <c r="AT780" i="1"/>
  <c r="AU780" i="1"/>
  <c r="AV780" i="1"/>
  <c r="AW780" i="1"/>
  <c r="AX780" i="1"/>
  <c r="AY780" i="1"/>
  <c r="AZ780" i="1"/>
  <c r="BA780" i="1"/>
  <c r="BB780" i="1"/>
  <c r="BC780" i="1"/>
  <c r="BD780" i="1"/>
  <c r="BE780" i="1"/>
  <c r="BF780" i="1"/>
  <c r="BG780" i="1"/>
  <c r="BH780" i="1"/>
  <c r="BI780" i="1"/>
  <c r="BJ780" i="1"/>
  <c r="BK780" i="1"/>
  <c r="BL780" i="1"/>
  <c r="AM781" i="1"/>
  <c r="AN781" i="1"/>
  <c r="AO781" i="1"/>
  <c r="AP781" i="1"/>
  <c r="AQ781" i="1"/>
  <c r="AR781" i="1"/>
  <c r="AS781" i="1"/>
  <c r="AT781" i="1"/>
  <c r="AU781" i="1"/>
  <c r="AV781" i="1"/>
  <c r="AW781" i="1"/>
  <c r="AX781" i="1"/>
  <c r="AY781" i="1"/>
  <c r="AZ781" i="1"/>
  <c r="BA781" i="1"/>
  <c r="BB781" i="1"/>
  <c r="BC781" i="1"/>
  <c r="BD781" i="1"/>
  <c r="BE781" i="1"/>
  <c r="BF781" i="1"/>
  <c r="BG781" i="1"/>
  <c r="BH781" i="1"/>
  <c r="BI781" i="1"/>
  <c r="BJ781" i="1"/>
  <c r="BK781" i="1"/>
  <c r="BL781" i="1"/>
  <c r="AM782" i="1"/>
  <c r="AN782" i="1"/>
  <c r="AO782" i="1"/>
  <c r="AP782" i="1"/>
  <c r="AQ782" i="1"/>
  <c r="AR782" i="1"/>
  <c r="AS782" i="1"/>
  <c r="AT782" i="1"/>
  <c r="AU782" i="1"/>
  <c r="AV782" i="1"/>
  <c r="AW782" i="1"/>
  <c r="AX782" i="1"/>
  <c r="AY782" i="1"/>
  <c r="AZ782" i="1"/>
  <c r="BA782" i="1"/>
  <c r="BB782" i="1"/>
  <c r="BC782" i="1"/>
  <c r="BD782" i="1"/>
  <c r="BE782" i="1"/>
  <c r="BF782" i="1"/>
  <c r="BG782" i="1"/>
  <c r="BH782" i="1"/>
  <c r="BI782" i="1"/>
  <c r="BJ782" i="1"/>
  <c r="BK782" i="1"/>
  <c r="BL782" i="1"/>
  <c r="AM783" i="1"/>
  <c r="AN783" i="1"/>
  <c r="AO783" i="1"/>
  <c r="AP783" i="1"/>
  <c r="AQ783" i="1"/>
  <c r="AR783" i="1"/>
  <c r="AS783" i="1"/>
  <c r="AT783" i="1"/>
  <c r="AU783" i="1"/>
  <c r="AV783" i="1"/>
  <c r="AW783" i="1"/>
  <c r="AX783" i="1"/>
  <c r="AY783" i="1"/>
  <c r="AZ783" i="1"/>
  <c r="BA783" i="1"/>
  <c r="BB783" i="1"/>
  <c r="BC783" i="1"/>
  <c r="BD783" i="1"/>
  <c r="BE783" i="1"/>
  <c r="BF783" i="1"/>
  <c r="BG783" i="1"/>
  <c r="BH783" i="1"/>
  <c r="BI783" i="1"/>
  <c r="BJ783" i="1"/>
  <c r="BK783" i="1"/>
  <c r="BL783" i="1"/>
  <c r="AM784" i="1"/>
  <c r="AN784" i="1"/>
  <c r="AO784" i="1"/>
  <c r="AP784" i="1"/>
  <c r="AQ784" i="1"/>
  <c r="AR784" i="1"/>
  <c r="AS784" i="1"/>
  <c r="AT784" i="1"/>
  <c r="AU784" i="1"/>
  <c r="AV784" i="1"/>
  <c r="AW784" i="1"/>
  <c r="AX784" i="1"/>
  <c r="AY784" i="1"/>
  <c r="AZ784" i="1"/>
  <c r="BA784" i="1"/>
  <c r="BB784" i="1"/>
  <c r="BC784" i="1"/>
  <c r="BD784" i="1"/>
  <c r="BE784" i="1"/>
  <c r="BF784" i="1"/>
  <c r="BG784" i="1"/>
  <c r="BH784" i="1"/>
  <c r="BI784" i="1"/>
  <c r="BJ784" i="1"/>
  <c r="BK784" i="1"/>
  <c r="BL784" i="1"/>
  <c r="AM785" i="1"/>
  <c r="AN785" i="1"/>
  <c r="AO785" i="1"/>
  <c r="AP785" i="1"/>
  <c r="AQ785" i="1"/>
  <c r="AR785" i="1"/>
  <c r="AS785" i="1"/>
  <c r="AT785" i="1"/>
  <c r="AU785" i="1"/>
  <c r="AV785" i="1"/>
  <c r="AW785" i="1"/>
  <c r="AX785" i="1"/>
  <c r="AY785" i="1"/>
  <c r="AZ785" i="1"/>
  <c r="BA785" i="1"/>
  <c r="BB785" i="1"/>
  <c r="BC785" i="1"/>
  <c r="BD785" i="1"/>
  <c r="BE785" i="1"/>
  <c r="BF785" i="1"/>
  <c r="BG785" i="1"/>
  <c r="BH785" i="1"/>
  <c r="BI785" i="1"/>
  <c r="BJ785" i="1"/>
  <c r="BK785" i="1"/>
  <c r="BL785" i="1"/>
  <c r="AM786" i="1"/>
  <c r="AN786" i="1"/>
  <c r="AO786" i="1"/>
  <c r="AP786" i="1"/>
  <c r="AQ786" i="1"/>
  <c r="AR786" i="1"/>
  <c r="AS786" i="1"/>
  <c r="AT786" i="1"/>
  <c r="AU786" i="1"/>
  <c r="AV786" i="1"/>
  <c r="AW786" i="1"/>
  <c r="AX786" i="1"/>
  <c r="AY786" i="1"/>
  <c r="AZ786" i="1"/>
  <c r="BA786" i="1"/>
  <c r="BB786" i="1"/>
  <c r="BC786" i="1"/>
  <c r="BD786" i="1"/>
  <c r="BE786" i="1"/>
  <c r="BF786" i="1"/>
  <c r="BG786" i="1"/>
  <c r="BH786" i="1"/>
  <c r="BI786" i="1"/>
  <c r="BJ786" i="1"/>
  <c r="BK786" i="1"/>
  <c r="BL786" i="1"/>
  <c r="AM787" i="1"/>
  <c r="AN787" i="1"/>
  <c r="AO787" i="1"/>
  <c r="AP787" i="1"/>
  <c r="AQ787" i="1"/>
  <c r="AR787" i="1"/>
  <c r="AS787" i="1"/>
  <c r="AT787" i="1"/>
  <c r="AU787" i="1"/>
  <c r="AV787" i="1"/>
  <c r="AW787" i="1"/>
  <c r="AX787" i="1"/>
  <c r="AY787" i="1"/>
  <c r="AZ787" i="1"/>
  <c r="BA787" i="1"/>
  <c r="BB787" i="1"/>
  <c r="BC787" i="1"/>
  <c r="BD787" i="1"/>
  <c r="BE787" i="1"/>
  <c r="BF787" i="1"/>
  <c r="BG787" i="1"/>
  <c r="BH787" i="1"/>
  <c r="BI787" i="1"/>
  <c r="BJ787" i="1"/>
  <c r="BK787" i="1"/>
  <c r="BL787" i="1"/>
  <c r="AM788" i="1"/>
  <c r="AN788" i="1"/>
  <c r="AO788" i="1"/>
  <c r="AP788" i="1"/>
  <c r="AQ788" i="1"/>
  <c r="AR788" i="1"/>
  <c r="AS788" i="1"/>
  <c r="AT788" i="1"/>
  <c r="AU788" i="1"/>
  <c r="AV788" i="1"/>
  <c r="AW788" i="1"/>
  <c r="AX788" i="1"/>
  <c r="AY788" i="1"/>
  <c r="AZ788" i="1"/>
  <c r="BA788" i="1"/>
  <c r="BB788" i="1"/>
  <c r="BC788" i="1"/>
  <c r="BD788" i="1"/>
  <c r="BE788" i="1"/>
  <c r="BF788" i="1"/>
  <c r="BG788" i="1"/>
  <c r="BH788" i="1"/>
  <c r="BI788" i="1"/>
  <c r="BJ788" i="1"/>
  <c r="BK788" i="1"/>
  <c r="BL788" i="1"/>
  <c r="AM789" i="1"/>
  <c r="AN789" i="1"/>
  <c r="AO789" i="1"/>
  <c r="AP789" i="1"/>
  <c r="AQ789" i="1"/>
  <c r="AR789" i="1"/>
  <c r="AS789" i="1"/>
  <c r="AT789" i="1"/>
  <c r="AU789" i="1"/>
  <c r="AV789" i="1"/>
  <c r="AW789" i="1"/>
  <c r="AX789" i="1"/>
  <c r="AY789" i="1"/>
  <c r="AZ789" i="1"/>
  <c r="BA789" i="1"/>
  <c r="BB789" i="1"/>
  <c r="BC789" i="1"/>
  <c r="BD789" i="1"/>
  <c r="BE789" i="1"/>
  <c r="BF789" i="1"/>
  <c r="BG789" i="1"/>
  <c r="BH789" i="1"/>
  <c r="BI789" i="1"/>
  <c r="BJ789" i="1"/>
  <c r="BK789" i="1"/>
  <c r="BL789" i="1"/>
  <c r="AM790" i="1"/>
  <c r="AN790" i="1"/>
  <c r="AO790" i="1"/>
  <c r="AP790" i="1"/>
  <c r="AQ790" i="1"/>
  <c r="AR790" i="1"/>
  <c r="AS790" i="1"/>
  <c r="AT790" i="1"/>
  <c r="AU790" i="1"/>
  <c r="AV790" i="1"/>
  <c r="AW790" i="1"/>
  <c r="AX790" i="1"/>
  <c r="AY790" i="1"/>
  <c r="AZ790" i="1"/>
  <c r="BA790" i="1"/>
  <c r="BB790" i="1"/>
  <c r="BC790" i="1"/>
  <c r="BD790" i="1"/>
  <c r="BE790" i="1"/>
  <c r="BF790" i="1"/>
  <c r="BG790" i="1"/>
  <c r="BH790" i="1"/>
  <c r="BI790" i="1"/>
  <c r="BJ790" i="1"/>
  <c r="BK790" i="1"/>
  <c r="BL790" i="1"/>
  <c r="AM791" i="1"/>
  <c r="AN791" i="1"/>
  <c r="AO791" i="1"/>
  <c r="AP791" i="1"/>
  <c r="AQ791" i="1"/>
  <c r="AR791" i="1"/>
  <c r="AS791" i="1"/>
  <c r="AT791" i="1"/>
  <c r="AU791" i="1"/>
  <c r="AV791" i="1"/>
  <c r="AW791" i="1"/>
  <c r="AX791" i="1"/>
  <c r="AY791" i="1"/>
  <c r="AZ791" i="1"/>
  <c r="BA791" i="1"/>
  <c r="BB791" i="1"/>
  <c r="BC791" i="1"/>
  <c r="BD791" i="1"/>
  <c r="BE791" i="1"/>
  <c r="BF791" i="1"/>
  <c r="BG791" i="1"/>
  <c r="BH791" i="1"/>
  <c r="BI791" i="1"/>
  <c r="BJ791" i="1"/>
  <c r="BK791" i="1"/>
  <c r="BL791" i="1"/>
  <c r="AM792" i="1"/>
  <c r="AN792" i="1"/>
  <c r="AO792" i="1"/>
  <c r="AP792" i="1"/>
  <c r="AQ792" i="1"/>
  <c r="AR792" i="1"/>
  <c r="AS792" i="1"/>
  <c r="AT792" i="1"/>
  <c r="AU792" i="1"/>
  <c r="AV792" i="1"/>
  <c r="AW792" i="1"/>
  <c r="AX792" i="1"/>
  <c r="AY792" i="1"/>
  <c r="AZ792" i="1"/>
  <c r="BA792" i="1"/>
  <c r="BB792" i="1"/>
  <c r="BC792" i="1"/>
  <c r="BD792" i="1"/>
  <c r="BE792" i="1"/>
  <c r="BF792" i="1"/>
  <c r="BG792" i="1"/>
  <c r="BH792" i="1"/>
  <c r="BI792" i="1"/>
  <c r="BJ792" i="1"/>
  <c r="BK792" i="1"/>
  <c r="BL792" i="1"/>
  <c r="AM793" i="1"/>
  <c r="AN793" i="1"/>
  <c r="AO793" i="1"/>
  <c r="AP793" i="1"/>
  <c r="AQ793" i="1"/>
  <c r="AR793" i="1"/>
  <c r="AS793" i="1"/>
  <c r="AT793" i="1"/>
  <c r="AU793" i="1"/>
  <c r="AV793" i="1"/>
  <c r="AW793" i="1"/>
  <c r="AX793" i="1"/>
  <c r="AY793" i="1"/>
  <c r="AZ793" i="1"/>
  <c r="BA793" i="1"/>
  <c r="BB793" i="1"/>
  <c r="BC793" i="1"/>
  <c r="BD793" i="1"/>
  <c r="BE793" i="1"/>
  <c r="BF793" i="1"/>
  <c r="BG793" i="1"/>
  <c r="BH793" i="1"/>
  <c r="BI793" i="1"/>
  <c r="BJ793" i="1"/>
  <c r="BK793" i="1"/>
  <c r="BL793" i="1"/>
  <c r="AM794" i="1"/>
  <c r="AN794" i="1"/>
  <c r="AO794" i="1"/>
  <c r="AP794" i="1"/>
  <c r="AQ794" i="1"/>
  <c r="AR794" i="1"/>
  <c r="AS794" i="1"/>
  <c r="AT794" i="1"/>
  <c r="AU794" i="1"/>
  <c r="AV794" i="1"/>
  <c r="AW794" i="1"/>
  <c r="AX794" i="1"/>
  <c r="AY794" i="1"/>
  <c r="AZ794" i="1"/>
  <c r="BA794" i="1"/>
  <c r="BB794" i="1"/>
  <c r="BC794" i="1"/>
  <c r="BD794" i="1"/>
  <c r="BE794" i="1"/>
  <c r="BF794" i="1"/>
  <c r="BG794" i="1"/>
  <c r="BH794" i="1"/>
  <c r="BI794" i="1"/>
  <c r="BJ794" i="1"/>
  <c r="BK794" i="1"/>
  <c r="BL794" i="1"/>
  <c r="AM795" i="1"/>
  <c r="AN795" i="1"/>
  <c r="AO795" i="1"/>
  <c r="AP795" i="1"/>
  <c r="AQ795" i="1"/>
  <c r="AR795" i="1"/>
  <c r="AS795" i="1"/>
  <c r="AT795" i="1"/>
  <c r="AU795" i="1"/>
  <c r="AV795" i="1"/>
  <c r="AW795" i="1"/>
  <c r="AX795" i="1"/>
  <c r="AY795" i="1"/>
  <c r="AZ795" i="1"/>
  <c r="BA795" i="1"/>
  <c r="BB795" i="1"/>
  <c r="BC795" i="1"/>
  <c r="BD795" i="1"/>
  <c r="BE795" i="1"/>
  <c r="BF795" i="1"/>
  <c r="BG795" i="1"/>
  <c r="BH795" i="1"/>
  <c r="BI795" i="1"/>
  <c r="BJ795" i="1"/>
  <c r="BK795" i="1"/>
  <c r="BL795" i="1"/>
  <c r="AM796" i="1"/>
  <c r="AN796" i="1"/>
  <c r="AO796" i="1"/>
  <c r="AP796" i="1"/>
  <c r="AQ796" i="1"/>
  <c r="AR796" i="1"/>
  <c r="AS796" i="1"/>
  <c r="AT796" i="1"/>
  <c r="AU796" i="1"/>
  <c r="AV796" i="1"/>
  <c r="AW796" i="1"/>
  <c r="AX796" i="1"/>
  <c r="AY796" i="1"/>
  <c r="AZ796" i="1"/>
  <c r="BA796" i="1"/>
  <c r="BB796" i="1"/>
  <c r="BC796" i="1"/>
  <c r="BD796" i="1"/>
  <c r="BE796" i="1"/>
  <c r="BF796" i="1"/>
  <c r="BG796" i="1"/>
  <c r="BH796" i="1"/>
  <c r="BI796" i="1"/>
  <c r="BJ796" i="1"/>
  <c r="BK796" i="1"/>
  <c r="BL796" i="1"/>
  <c r="AM797" i="1"/>
  <c r="AN797" i="1"/>
  <c r="AO797" i="1"/>
  <c r="AP797" i="1"/>
  <c r="AQ797" i="1"/>
  <c r="AR797" i="1"/>
  <c r="AS797" i="1"/>
  <c r="AT797" i="1"/>
  <c r="AU797" i="1"/>
  <c r="AV797" i="1"/>
  <c r="AW797" i="1"/>
  <c r="AX797" i="1"/>
  <c r="AY797" i="1"/>
  <c r="AZ797" i="1"/>
  <c r="BA797" i="1"/>
  <c r="BB797" i="1"/>
  <c r="BC797" i="1"/>
  <c r="BD797" i="1"/>
  <c r="BE797" i="1"/>
  <c r="BF797" i="1"/>
  <c r="BG797" i="1"/>
  <c r="BH797" i="1"/>
  <c r="BI797" i="1"/>
  <c r="BJ797" i="1"/>
  <c r="BK797" i="1"/>
  <c r="BL797" i="1"/>
  <c r="AM798" i="1"/>
  <c r="AN798" i="1"/>
  <c r="AO798" i="1"/>
  <c r="AP798" i="1"/>
  <c r="AQ798" i="1"/>
  <c r="AR798" i="1"/>
  <c r="AS798" i="1"/>
  <c r="AT798" i="1"/>
  <c r="AU798" i="1"/>
  <c r="AV798" i="1"/>
  <c r="AW798" i="1"/>
  <c r="AX798" i="1"/>
  <c r="AY798" i="1"/>
  <c r="AZ798" i="1"/>
  <c r="BA798" i="1"/>
  <c r="BB798" i="1"/>
  <c r="BC798" i="1"/>
  <c r="BD798" i="1"/>
  <c r="BE798" i="1"/>
  <c r="BF798" i="1"/>
  <c r="BG798" i="1"/>
  <c r="BH798" i="1"/>
  <c r="BI798" i="1"/>
  <c r="BJ798" i="1"/>
  <c r="BK798" i="1"/>
  <c r="BL798" i="1"/>
  <c r="AM799" i="1"/>
  <c r="AN799" i="1"/>
  <c r="AO799" i="1"/>
  <c r="AP799" i="1"/>
  <c r="AQ799" i="1"/>
  <c r="AR799" i="1"/>
  <c r="AS799" i="1"/>
  <c r="AT799" i="1"/>
  <c r="AU799" i="1"/>
  <c r="AV799" i="1"/>
  <c r="AW799" i="1"/>
  <c r="AX799" i="1"/>
  <c r="AY799" i="1"/>
  <c r="AZ799" i="1"/>
  <c r="BA799" i="1"/>
  <c r="BB799" i="1"/>
  <c r="BC799" i="1"/>
  <c r="BD799" i="1"/>
  <c r="BE799" i="1"/>
  <c r="BF799" i="1"/>
  <c r="BG799" i="1"/>
  <c r="BH799" i="1"/>
  <c r="BI799" i="1"/>
  <c r="BJ799" i="1"/>
  <c r="BK799" i="1"/>
  <c r="BL799" i="1"/>
  <c r="AM800" i="1"/>
  <c r="AN800" i="1"/>
  <c r="AO800" i="1"/>
  <c r="AP800" i="1"/>
  <c r="AQ800" i="1"/>
  <c r="AR800" i="1"/>
  <c r="AS800" i="1"/>
  <c r="AT800" i="1"/>
  <c r="AU800" i="1"/>
  <c r="AV800" i="1"/>
  <c r="AW800" i="1"/>
  <c r="AX800" i="1"/>
  <c r="AY800" i="1"/>
  <c r="AZ800" i="1"/>
  <c r="BA800" i="1"/>
  <c r="BB800" i="1"/>
  <c r="BC800" i="1"/>
  <c r="BD800" i="1"/>
  <c r="BE800" i="1"/>
  <c r="BF800" i="1"/>
  <c r="BG800" i="1"/>
  <c r="BH800" i="1"/>
  <c r="BI800" i="1"/>
  <c r="BJ800" i="1"/>
  <c r="BK800" i="1"/>
  <c r="BL800" i="1"/>
  <c r="AM801" i="1"/>
  <c r="AN801" i="1"/>
  <c r="AO801" i="1"/>
  <c r="AP801" i="1"/>
  <c r="AQ801" i="1"/>
  <c r="AR801" i="1"/>
  <c r="AS801" i="1"/>
  <c r="AT801" i="1"/>
  <c r="AU801" i="1"/>
  <c r="AV801" i="1"/>
  <c r="AW801" i="1"/>
  <c r="AX801" i="1"/>
  <c r="AY801" i="1"/>
  <c r="AZ801" i="1"/>
  <c r="BA801" i="1"/>
  <c r="BB801" i="1"/>
  <c r="BC801" i="1"/>
  <c r="BD801" i="1"/>
  <c r="BE801" i="1"/>
  <c r="BF801" i="1"/>
  <c r="BG801" i="1"/>
  <c r="BH801" i="1"/>
  <c r="BI801" i="1"/>
  <c r="BJ801" i="1"/>
  <c r="BK801" i="1"/>
  <c r="BL801" i="1"/>
  <c r="AM802" i="1"/>
  <c r="AN802" i="1"/>
  <c r="AO802" i="1"/>
  <c r="AP802" i="1"/>
  <c r="AQ802" i="1"/>
  <c r="AR802" i="1"/>
  <c r="AS802" i="1"/>
  <c r="AT802" i="1"/>
  <c r="AU802" i="1"/>
  <c r="AV802" i="1"/>
  <c r="AW802" i="1"/>
  <c r="AX802" i="1"/>
  <c r="AY802" i="1"/>
  <c r="AZ802" i="1"/>
  <c r="BA802" i="1"/>
  <c r="BB802" i="1"/>
  <c r="BC802" i="1"/>
  <c r="BD802" i="1"/>
  <c r="BE802" i="1"/>
  <c r="BF802" i="1"/>
  <c r="BG802" i="1"/>
  <c r="BH802" i="1"/>
  <c r="BI802" i="1"/>
  <c r="BJ802" i="1"/>
  <c r="BK802" i="1"/>
  <c r="BL802" i="1"/>
  <c r="AM803" i="1"/>
  <c r="AN803" i="1"/>
  <c r="AO803" i="1"/>
  <c r="AP803" i="1"/>
  <c r="AQ803" i="1"/>
  <c r="AR803" i="1"/>
  <c r="AS803" i="1"/>
  <c r="AT803" i="1"/>
  <c r="AU803" i="1"/>
  <c r="AV803" i="1"/>
  <c r="AW803" i="1"/>
  <c r="AX803" i="1"/>
  <c r="AY803" i="1"/>
  <c r="AZ803" i="1"/>
  <c r="BA803" i="1"/>
  <c r="BB803" i="1"/>
  <c r="BC803" i="1"/>
  <c r="BD803" i="1"/>
  <c r="BE803" i="1"/>
  <c r="BF803" i="1"/>
  <c r="BG803" i="1"/>
  <c r="BH803" i="1"/>
  <c r="BI803" i="1"/>
  <c r="BJ803" i="1"/>
  <c r="BK803" i="1"/>
  <c r="BL803" i="1"/>
  <c r="AM804" i="1"/>
  <c r="AN804" i="1"/>
  <c r="AO804" i="1"/>
  <c r="AP804" i="1"/>
  <c r="AQ804" i="1"/>
  <c r="AR804" i="1"/>
  <c r="AS804" i="1"/>
  <c r="AT804" i="1"/>
  <c r="AU804" i="1"/>
  <c r="AV804" i="1"/>
  <c r="AW804" i="1"/>
  <c r="AX804" i="1"/>
  <c r="AY804" i="1"/>
  <c r="AZ804" i="1"/>
  <c r="BA804" i="1"/>
  <c r="BB804" i="1"/>
  <c r="BC804" i="1"/>
  <c r="BD804" i="1"/>
  <c r="BE804" i="1"/>
  <c r="BF804" i="1"/>
  <c r="BG804" i="1"/>
  <c r="BH804" i="1"/>
  <c r="BI804" i="1"/>
  <c r="BJ804" i="1"/>
  <c r="BK804" i="1"/>
  <c r="BL804" i="1"/>
  <c r="AM805" i="1"/>
  <c r="AN805" i="1"/>
  <c r="AO805" i="1"/>
  <c r="AP805" i="1"/>
  <c r="AQ805" i="1"/>
  <c r="AR805" i="1"/>
  <c r="AS805" i="1"/>
  <c r="AT805" i="1"/>
  <c r="AU805" i="1"/>
  <c r="AV805" i="1"/>
  <c r="AW805" i="1"/>
  <c r="AX805" i="1"/>
  <c r="AY805" i="1"/>
  <c r="AZ805" i="1"/>
  <c r="BA805" i="1"/>
  <c r="BB805" i="1"/>
  <c r="BC805" i="1"/>
  <c r="BD805" i="1"/>
  <c r="BE805" i="1"/>
  <c r="BF805" i="1"/>
  <c r="BG805" i="1"/>
  <c r="BH805" i="1"/>
  <c r="BI805" i="1"/>
  <c r="BJ805" i="1"/>
  <c r="BK805" i="1"/>
  <c r="BL805" i="1"/>
  <c r="AM806" i="1"/>
  <c r="AN806" i="1"/>
  <c r="AO806" i="1"/>
  <c r="AP806" i="1"/>
  <c r="AQ806" i="1"/>
  <c r="AR806" i="1"/>
  <c r="AS806" i="1"/>
  <c r="AT806" i="1"/>
  <c r="AU806" i="1"/>
  <c r="AV806" i="1"/>
  <c r="AW806" i="1"/>
  <c r="AX806" i="1"/>
  <c r="AY806" i="1"/>
  <c r="AZ806" i="1"/>
  <c r="BA806" i="1"/>
  <c r="BB806" i="1"/>
  <c r="BC806" i="1"/>
  <c r="BD806" i="1"/>
  <c r="BE806" i="1"/>
  <c r="BF806" i="1"/>
  <c r="BG806" i="1"/>
  <c r="BH806" i="1"/>
  <c r="BI806" i="1"/>
  <c r="BJ806" i="1"/>
  <c r="BK806" i="1"/>
  <c r="BL806" i="1"/>
  <c r="AM807" i="1"/>
  <c r="AN807" i="1"/>
  <c r="AO807" i="1"/>
  <c r="AP807" i="1"/>
  <c r="AQ807" i="1"/>
  <c r="AR807" i="1"/>
  <c r="AS807" i="1"/>
  <c r="AT807" i="1"/>
  <c r="AU807" i="1"/>
  <c r="AV807" i="1"/>
  <c r="AW807" i="1"/>
  <c r="AX807" i="1"/>
  <c r="AY807" i="1"/>
  <c r="AZ807" i="1"/>
  <c r="BA807" i="1"/>
  <c r="BB807" i="1"/>
  <c r="BC807" i="1"/>
  <c r="BD807" i="1"/>
  <c r="BE807" i="1"/>
  <c r="BF807" i="1"/>
  <c r="BG807" i="1"/>
  <c r="BH807" i="1"/>
  <c r="BI807" i="1"/>
  <c r="BJ807" i="1"/>
  <c r="BK807" i="1"/>
  <c r="BL807" i="1"/>
  <c r="AM808" i="1"/>
  <c r="AN808" i="1"/>
  <c r="AO808" i="1"/>
  <c r="AP808" i="1"/>
  <c r="AQ808" i="1"/>
  <c r="AR808" i="1"/>
  <c r="AS808" i="1"/>
  <c r="AT808" i="1"/>
  <c r="AU808" i="1"/>
  <c r="AV808" i="1"/>
  <c r="AW808" i="1"/>
  <c r="AX808" i="1"/>
  <c r="AY808" i="1"/>
  <c r="AZ808" i="1"/>
  <c r="BA808" i="1"/>
  <c r="BB808" i="1"/>
  <c r="BC808" i="1"/>
  <c r="BD808" i="1"/>
  <c r="BE808" i="1"/>
  <c r="BF808" i="1"/>
  <c r="BG808" i="1"/>
  <c r="BH808" i="1"/>
  <c r="BI808" i="1"/>
  <c r="BJ808" i="1"/>
  <c r="BK808" i="1"/>
  <c r="BL808" i="1"/>
  <c r="AM809" i="1"/>
  <c r="AN809" i="1"/>
  <c r="AO809" i="1"/>
  <c r="AP809" i="1"/>
  <c r="AQ809" i="1"/>
  <c r="AR809" i="1"/>
  <c r="AS809" i="1"/>
  <c r="AT809" i="1"/>
  <c r="AU809" i="1"/>
  <c r="AV809" i="1"/>
  <c r="AW809" i="1"/>
  <c r="AX809" i="1"/>
  <c r="AY809" i="1"/>
  <c r="AZ809" i="1"/>
  <c r="BA809" i="1"/>
  <c r="BB809" i="1"/>
  <c r="BC809" i="1"/>
  <c r="BD809" i="1"/>
  <c r="BE809" i="1"/>
  <c r="BF809" i="1"/>
  <c r="BG809" i="1"/>
  <c r="BH809" i="1"/>
  <c r="BI809" i="1"/>
  <c r="BJ809" i="1"/>
  <c r="BK809" i="1"/>
  <c r="BL809" i="1"/>
  <c r="AM810" i="1"/>
  <c r="AN810" i="1"/>
  <c r="AO810" i="1"/>
  <c r="AP810" i="1"/>
  <c r="AQ810" i="1"/>
  <c r="AR810" i="1"/>
  <c r="AS810" i="1"/>
  <c r="AT810" i="1"/>
  <c r="AU810" i="1"/>
  <c r="AV810" i="1"/>
  <c r="AW810" i="1"/>
  <c r="AX810" i="1"/>
  <c r="AY810" i="1"/>
  <c r="AZ810" i="1"/>
  <c r="BA810" i="1"/>
  <c r="BB810" i="1"/>
  <c r="BC810" i="1"/>
  <c r="BD810" i="1"/>
  <c r="BE810" i="1"/>
  <c r="BF810" i="1"/>
  <c r="BG810" i="1"/>
  <c r="BH810" i="1"/>
  <c r="BI810" i="1"/>
  <c r="BJ810" i="1"/>
  <c r="BK810" i="1"/>
  <c r="BL810" i="1"/>
  <c r="AM811" i="1"/>
  <c r="AN811" i="1"/>
  <c r="AO811" i="1"/>
  <c r="AP811" i="1"/>
  <c r="AQ811" i="1"/>
  <c r="AR811" i="1"/>
  <c r="AS811" i="1"/>
  <c r="AT811" i="1"/>
  <c r="AU811" i="1"/>
  <c r="AV811" i="1"/>
  <c r="AW811" i="1"/>
  <c r="AX811" i="1"/>
  <c r="AY811" i="1"/>
  <c r="AZ811" i="1"/>
  <c r="BA811" i="1"/>
  <c r="BB811" i="1"/>
  <c r="BC811" i="1"/>
  <c r="BD811" i="1"/>
  <c r="BE811" i="1"/>
  <c r="BF811" i="1"/>
  <c r="BG811" i="1"/>
  <c r="BH811" i="1"/>
  <c r="BI811" i="1"/>
  <c r="BJ811" i="1"/>
  <c r="BK811" i="1"/>
  <c r="BL811" i="1"/>
  <c r="AM812" i="1"/>
  <c r="AN812" i="1"/>
  <c r="AO812" i="1"/>
  <c r="AP812" i="1"/>
  <c r="AQ812" i="1"/>
  <c r="AR812" i="1"/>
  <c r="AS812" i="1"/>
  <c r="AT812" i="1"/>
  <c r="AU812" i="1"/>
  <c r="AV812" i="1"/>
  <c r="AW812" i="1"/>
  <c r="AX812" i="1"/>
  <c r="AY812" i="1"/>
  <c r="AZ812" i="1"/>
  <c r="BA812" i="1"/>
  <c r="BB812" i="1"/>
  <c r="BC812" i="1"/>
  <c r="BD812" i="1"/>
  <c r="BE812" i="1"/>
  <c r="BF812" i="1"/>
  <c r="BG812" i="1"/>
  <c r="BH812" i="1"/>
  <c r="BI812" i="1"/>
  <c r="BJ812" i="1"/>
  <c r="BK812" i="1"/>
  <c r="BL812" i="1"/>
  <c r="AM813" i="1"/>
  <c r="AN813" i="1"/>
  <c r="AO813" i="1"/>
  <c r="AP813" i="1"/>
  <c r="AQ813" i="1"/>
  <c r="AR813" i="1"/>
  <c r="AS813" i="1"/>
  <c r="AT813" i="1"/>
  <c r="AU813" i="1"/>
  <c r="AV813" i="1"/>
  <c r="AW813" i="1"/>
  <c r="AX813" i="1"/>
  <c r="AY813" i="1"/>
  <c r="AZ813" i="1"/>
  <c r="BA813" i="1"/>
  <c r="BB813" i="1"/>
  <c r="BC813" i="1"/>
  <c r="BD813" i="1"/>
  <c r="BE813" i="1"/>
  <c r="BF813" i="1"/>
  <c r="BG813" i="1"/>
  <c r="BH813" i="1"/>
  <c r="BI813" i="1"/>
  <c r="BJ813" i="1"/>
  <c r="BK813" i="1"/>
  <c r="BL813" i="1"/>
  <c r="AM814" i="1"/>
  <c r="AN814" i="1"/>
  <c r="AO814" i="1"/>
  <c r="AP814" i="1"/>
  <c r="AQ814" i="1"/>
  <c r="AR814" i="1"/>
  <c r="AS814" i="1"/>
  <c r="AT814" i="1"/>
  <c r="AU814" i="1"/>
  <c r="AV814" i="1"/>
  <c r="AW814" i="1"/>
  <c r="AX814" i="1"/>
  <c r="AY814" i="1"/>
  <c r="AZ814" i="1"/>
  <c r="BA814" i="1"/>
  <c r="BB814" i="1"/>
  <c r="BC814" i="1"/>
  <c r="BD814" i="1"/>
  <c r="BE814" i="1"/>
  <c r="BF814" i="1"/>
  <c r="BG814" i="1"/>
  <c r="BH814" i="1"/>
  <c r="BI814" i="1"/>
  <c r="BJ814" i="1"/>
  <c r="BK814" i="1"/>
  <c r="BL814" i="1"/>
  <c r="AM815" i="1"/>
  <c r="AN815" i="1"/>
  <c r="AO815" i="1"/>
  <c r="AP815" i="1"/>
  <c r="AQ815" i="1"/>
  <c r="AR815" i="1"/>
  <c r="AS815" i="1"/>
  <c r="AT815" i="1"/>
  <c r="AU815" i="1"/>
  <c r="AV815" i="1"/>
  <c r="AW815" i="1"/>
  <c r="AX815" i="1"/>
  <c r="AY815" i="1"/>
  <c r="AZ815" i="1"/>
  <c r="BA815" i="1"/>
  <c r="BB815" i="1"/>
  <c r="BC815" i="1"/>
  <c r="BD815" i="1"/>
  <c r="BE815" i="1"/>
  <c r="BF815" i="1"/>
  <c r="BG815" i="1"/>
  <c r="BH815" i="1"/>
  <c r="BI815" i="1"/>
  <c r="BJ815" i="1"/>
  <c r="BK815" i="1"/>
  <c r="BL815" i="1"/>
  <c r="AM816" i="1"/>
  <c r="AN816" i="1"/>
  <c r="AO816" i="1"/>
  <c r="AP816" i="1"/>
  <c r="AQ816" i="1"/>
  <c r="AR816" i="1"/>
  <c r="AS816" i="1"/>
  <c r="AT816" i="1"/>
  <c r="AU816" i="1"/>
  <c r="AV816" i="1"/>
  <c r="AW816" i="1"/>
  <c r="AX816" i="1"/>
  <c r="AY816" i="1"/>
  <c r="AZ816" i="1"/>
  <c r="BA816" i="1"/>
  <c r="BB816" i="1"/>
  <c r="BC816" i="1"/>
  <c r="BD816" i="1"/>
  <c r="BE816" i="1"/>
  <c r="BF816" i="1"/>
  <c r="BG816" i="1"/>
  <c r="BH816" i="1"/>
  <c r="BI816" i="1"/>
  <c r="BJ816" i="1"/>
  <c r="BK816" i="1"/>
  <c r="BL816" i="1"/>
  <c r="AM817" i="1"/>
  <c r="AN817" i="1"/>
  <c r="AO817" i="1"/>
  <c r="AP817" i="1"/>
  <c r="AQ817" i="1"/>
  <c r="AR817" i="1"/>
  <c r="AS817" i="1"/>
  <c r="AT817" i="1"/>
  <c r="AU817" i="1"/>
  <c r="AV817" i="1"/>
  <c r="AW817" i="1"/>
  <c r="AX817" i="1"/>
  <c r="AY817" i="1"/>
  <c r="AZ817" i="1"/>
  <c r="BA817" i="1"/>
  <c r="BB817" i="1"/>
  <c r="BC817" i="1"/>
  <c r="BD817" i="1"/>
  <c r="BE817" i="1"/>
  <c r="BF817" i="1"/>
  <c r="BG817" i="1"/>
  <c r="BH817" i="1"/>
  <c r="BI817" i="1"/>
  <c r="BJ817" i="1"/>
  <c r="BK817" i="1"/>
  <c r="BL817" i="1"/>
  <c r="AM818" i="1"/>
  <c r="AN818" i="1"/>
  <c r="AO818" i="1"/>
  <c r="AP818" i="1"/>
  <c r="AQ818" i="1"/>
  <c r="AR818" i="1"/>
  <c r="AS818" i="1"/>
  <c r="AT818" i="1"/>
  <c r="AU818" i="1"/>
  <c r="AV818" i="1"/>
  <c r="AW818" i="1"/>
  <c r="AX818" i="1"/>
  <c r="AY818" i="1"/>
  <c r="AZ818" i="1"/>
  <c r="BA818" i="1"/>
  <c r="BB818" i="1"/>
  <c r="BC818" i="1"/>
  <c r="BD818" i="1"/>
  <c r="BE818" i="1"/>
  <c r="BF818" i="1"/>
  <c r="BG818" i="1"/>
  <c r="BH818" i="1"/>
  <c r="BI818" i="1"/>
  <c r="BJ818" i="1"/>
  <c r="BK818" i="1"/>
  <c r="BL818" i="1"/>
  <c r="AM819" i="1"/>
  <c r="AN819" i="1"/>
  <c r="AO819" i="1"/>
  <c r="AP819" i="1"/>
  <c r="AQ819" i="1"/>
  <c r="AR819" i="1"/>
  <c r="AS819" i="1"/>
  <c r="AT819" i="1"/>
  <c r="AU819" i="1"/>
  <c r="AV819" i="1"/>
  <c r="AW819" i="1"/>
  <c r="AX819" i="1"/>
  <c r="AY819" i="1"/>
  <c r="AZ819" i="1"/>
  <c r="BA819" i="1"/>
  <c r="BB819" i="1"/>
  <c r="BC819" i="1"/>
  <c r="BD819" i="1"/>
  <c r="BE819" i="1"/>
  <c r="BF819" i="1"/>
  <c r="BG819" i="1"/>
  <c r="BH819" i="1"/>
  <c r="BI819" i="1"/>
  <c r="BJ819" i="1"/>
  <c r="BK819" i="1"/>
  <c r="BL819" i="1"/>
  <c r="AM820" i="1"/>
  <c r="AN820" i="1"/>
  <c r="AO820" i="1"/>
  <c r="AP820" i="1"/>
  <c r="AQ820" i="1"/>
  <c r="AR820" i="1"/>
  <c r="AS820" i="1"/>
  <c r="AT820" i="1"/>
  <c r="AU820" i="1"/>
  <c r="AV820" i="1"/>
  <c r="AW820" i="1"/>
  <c r="AX820" i="1"/>
  <c r="AY820" i="1"/>
  <c r="AZ820" i="1"/>
  <c r="BA820" i="1"/>
  <c r="BB820" i="1"/>
  <c r="BC820" i="1"/>
  <c r="BD820" i="1"/>
  <c r="BE820" i="1"/>
  <c r="BF820" i="1"/>
  <c r="BG820" i="1"/>
  <c r="BH820" i="1"/>
  <c r="BI820" i="1"/>
  <c r="BJ820" i="1"/>
  <c r="BK820" i="1"/>
  <c r="BL820" i="1"/>
  <c r="AM821" i="1"/>
  <c r="AN821" i="1"/>
  <c r="AO821" i="1"/>
  <c r="AP821" i="1"/>
  <c r="AQ821" i="1"/>
  <c r="AR821" i="1"/>
  <c r="AS821" i="1"/>
  <c r="AT821" i="1"/>
  <c r="AU821" i="1"/>
  <c r="AV821" i="1"/>
  <c r="AW821" i="1"/>
  <c r="AX821" i="1"/>
  <c r="AY821" i="1"/>
  <c r="AZ821" i="1"/>
  <c r="BA821" i="1"/>
  <c r="BB821" i="1"/>
  <c r="BC821" i="1"/>
  <c r="BD821" i="1"/>
  <c r="BE821" i="1"/>
  <c r="BF821" i="1"/>
  <c r="BG821" i="1"/>
  <c r="BH821" i="1"/>
  <c r="BI821" i="1"/>
  <c r="BJ821" i="1"/>
  <c r="BK821" i="1"/>
  <c r="BL821" i="1"/>
  <c r="AM822" i="1"/>
  <c r="AN822" i="1"/>
  <c r="AO822" i="1"/>
  <c r="AP822" i="1"/>
  <c r="AQ822" i="1"/>
  <c r="AR822" i="1"/>
  <c r="AS822" i="1"/>
  <c r="AT822" i="1"/>
  <c r="AU822" i="1"/>
  <c r="AV822" i="1"/>
  <c r="AW822" i="1"/>
  <c r="AX822" i="1"/>
  <c r="AY822" i="1"/>
  <c r="AZ822" i="1"/>
  <c r="BA822" i="1"/>
  <c r="BB822" i="1"/>
  <c r="BC822" i="1"/>
  <c r="BD822" i="1"/>
  <c r="BE822" i="1"/>
  <c r="BF822" i="1"/>
  <c r="BG822" i="1"/>
  <c r="BH822" i="1"/>
  <c r="BI822" i="1"/>
  <c r="BJ822" i="1"/>
  <c r="BK822" i="1"/>
  <c r="BL822" i="1"/>
  <c r="AM823" i="1"/>
  <c r="AN823" i="1"/>
  <c r="AO823" i="1"/>
  <c r="AP823" i="1"/>
  <c r="AQ823" i="1"/>
  <c r="AR823" i="1"/>
  <c r="AS823" i="1"/>
  <c r="AT823" i="1"/>
  <c r="AU823" i="1"/>
  <c r="AV823" i="1"/>
  <c r="AW823" i="1"/>
  <c r="AX823" i="1"/>
  <c r="AY823" i="1"/>
  <c r="AZ823" i="1"/>
  <c r="BA823" i="1"/>
  <c r="BB823" i="1"/>
  <c r="BC823" i="1"/>
  <c r="BD823" i="1"/>
  <c r="BE823" i="1"/>
  <c r="BF823" i="1"/>
  <c r="BG823" i="1"/>
  <c r="BH823" i="1"/>
  <c r="BI823" i="1"/>
  <c r="BJ823" i="1"/>
  <c r="BK823" i="1"/>
  <c r="BL823" i="1"/>
  <c r="AM824" i="1"/>
  <c r="AN824" i="1"/>
  <c r="AO824" i="1"/>
  <c r="AP824" i="1"/>
  <c r="AQ824" i="1"/>
  <c r="AR824" i="1"/>
  <c r="AS824" i="1"/>
  <c r="AT824" i="1"/>
  <c r="AU824" i="1"/>
  <c r="AV824" i="1"/>
  <c r="AW824" i="1"/>
  <c r="AX824" i="1"/>
  <c r="AY824" i="1"/>
  <c r="AZ824" i="1"/>
  <c r="BA824" i="1"/>
  <c r="BB824" i="1"/>
  <c r="BC824" i="1"/>
  <c r="BD824" i="1"/>
  <c r="BE824" i="1"/>
  <c r="BF824" i="1"/>
  <c r="BG824" i="1"/>
  <c r="BH824" i="1"/>
  <c r="BI824" i="1"/>
  <c r="BJ824" i="1"/>
  <c r="BK824" i="1"/>
  <c r="BL824" i="1"/>
  <c r="AM825" i="1"/>
  <c r="AN825" i="1"/>
  <c r="AO825" i="1"/>
  <c r="AP825" i="1"/>
  <c r="AQ825" i="1"/>
  <c r="AR825" i="1"/>
  <c r="AS825" i="1"/>
  <c r="AT825" i="1"/>
  <c r="AU825" i="1"/>
  <c r="AV825" i="1"/>
  <c r="AW825" i="1"/>
  <c r="AX825" i="1"/>
  <c r="AY825" i="1"/>
  <c r="AZ825" i="1"/>
  <c r="BA825" i="1"/>
  <c r="BB825" i="1"/>
  <c r="BC825" i="1"/>
  <c r="BD825" i="1"/>
  <c r="BE825" i="1"/>
  <c r="BF825" i="1"/>
  <c r="BG825" i="1"/>
  <c r="BH825" i="1"/>
  <c r="BI825" i="1"/>
  <c r="BJ825" i="1"/>
  <c r="BK825" i="1"/>
  <c r="BL825" i="1"/>
  <c r="AM826" i="1"/>
  <c r="AN826" i="1"/>
  <c r="AO826" i="1"/>
  <c r="AP826" i="1"/>
  <c r="AQ826" i="1"/>
  <c r="AR826" i="1"/>
  <c r="AS826" i="1"/>
  <c r="AT826" i="1"/>
  <c r="AU826" i="1"/>
  <c r="AV826" i="1"/>
  <c r="AW826" i="1"/>
  <c r="AX826" i="1"/>
  <c r="AY826" i="1"/>
  <c r="AZ826" i="1"/>
  <c r="BA826" i="1"/>
  <c r="BB826" i="1"/>
  <c r="BC826" i="1"/>
  <c r="BD826" i="1"/>
  <c r="BE826" i="1"/>
  <c r="BF826" i="1"/>
  <c r="BG826" i="1"/>
  <c r="BH826" i="1"/>
  <c r="BI826" i="1"/>
  <c r="BJ826" i="1"/>
  <c r="BK826" i="1"/>
  <c r="BL826" i="1"/>
  <c r="AM827" i="1"/>
  <c r="AN827" i="1"/>
  <c r="AO827" i="1"/>
  <c r="AP827" i="1"/>
  <c r="AQ827" i="1"/>
  <c r="AR827" i="1"/>
  <c r="AS827" i="1"/>
  <c r="AT827" i="1"/>
  <c r="AU827" i="1"/>
  <c r="AV827" i="1"/>
  <c r="AW827" i="1"/>
  <c r="AX827" i="1"/>
  <c r="AY827" i="1"/>
  <c r="AZ827" i="1"/>
  <c r="BA827" i="1"/>
  <c r="BB827" i="1"/>
  <c r="BC827" i="1"/>
  <c r="BD827" i="1"/>
  <c r="BE827" i="1"/>
  <c r="BF827" i="1"/>
  <c r="BG827" i="1"/>
  <c r="BH827" i="1"/>
  <c r="BI827" i="1"/>
  <c r="BJ827" i="1"/>
  <c r="BK827" i="1"/>
  <c r="BL827" i="1"/>
  <c r="AM828" i="1"/>
  <c r="AN828" i="1"/>
  <c r="AO828" i="1"/>
  <c r="AP828" i="1"/>
  <c r="AQ828" i="1"/>
  <c r="AR828" i="1"/>
  <c r="AS828" i="1"/>
  <c r="AT828" i="1"/>
  <c r="AU828" i="1"/>
  <c r="AV828" i="1"/>
  <c r="AW828" i="1"/>
  <c r="AX828" i="1"/>
  <c r="AY828" i="1"/>
  <c r="AZ828" i="1"/>
  <c r="BA828" i="1"/>
  <c r="BB828" i="1"/>
  <c r="BC828" i="1"/>
  <c r="BD828" i="1"/>
  <c r="BE828" i="1"/>
  <c r="BF828" i="1"/>
  <c r="BG828" i="1"/>
  <c r="BH828" i="1"/>
  <c r="BI828" i="1"/>
  <c r="BJ828" i="1"/>
  <c r="BK828" i="1"/>
  <c r="BL828" i="1"/>
  <c r="AM829" i="1"/>
  <c r="AN829" i="1"/>
  <c r="AO829" i="1"/>
  <c r="AP829" i="1"/>
  <c r="AQ829" i="1"/>
  <c r="AR829" i="1"/>
  <c r="AS829" i="1"/>
  <c r="AT829" i="1"/>
  <c r="AU829" i="1"/>
  <c r="AV829" i="1"/>
  <c r="AW829" i="1"/>
  <c r="AX829" i="1"/>
  <c r="AY829" i="1"/>
  <c r="AZ829" i="1"/>
  <c r="BA829" i="1"/>
  <c r="BB829" i="1"/>
  <c r="BC829" i="1"/>
  <c r="BD829" i="1"/>
  <c r="BE829" i="1"/>
  <c r="BF829" i="1"/>
  <c r="BG829" i="1"/>
  <c r="BH829" i="1"/>
  <c r="BI829" i="1"/>
  <c r="BJ829" i="1"/>
  <c r="BK829" i="1"/>
  <c r="BL829" i="1"/>
  <c r="AM830" i="1"/>
  <c r="AN830" i="1"/>
  <c r="AO830" i="1"/>
  <c r="AP830" i="1"/>
  <c r="AQ830" i="1"/>
  <c r="AR830" i="1"/>
  <c r="AS830" i="1"/>
  <c r="AT830" i="1"/>
  <c r="AU830" i="1"/>
  <c r="AV830" i="1"/>
  <c r="AW830" i="1"/>
  <c r="AX830" i="1"/>
  <c r="AY830" i="1"/>
  <c r="AZ830" i="1"/>
  <c r="BA830" i="1"/>
  <c r="BB830" i="1"/>
  <c r="BC830" i="1"/>
  <c r="BD830" i="1"/>
  <c r="BE830" i="1"/>
  <c r="BF830" i="1"/>
  <c r="BG830" i="1"/>
  <c r="BH830" i="1"/>
  <c r="BI830" i="1"/>
  <c r="BJ830" i="1"/>
  <c r="BK830" i="1"/>
  <c r="BL830" i="1"/>
  <c r="AM831" i="1"/>
  <c r="AN831" i="1"/>
  <c r="AO831" i="1"/>
  <c r="AP831" i="1"/>
  <c r="AQ831" i="1"/>
  <c r="AR831" i="1"/>
  <c r="AS831" i="1"/>
  <c r="AT831" i="1"/>
  <c r="AU831" i="1"/>
  <c r="AV831" i="1"/>
  <c r="AW831" i="1"/>
  <c r="AX831" i="1"/>
  <c r="AY831" i="1"/>
  <c r="AZ831" i="1"/>
  <c r="BA831" i="1"/>
  <c r="BB831" i="1"/>
  <c r="BC831" i="1"/>
  <c r="BD831" i="1"/>
  <c r="BE831" i="1"/>
  <c r="BF831" i="1"/>
  <c r="BG831" i="1"/>
  <c r="BH831" i="1"/>
  <c r="BI831" i="1"/>
  <c r="BJ831" i="1"/>
  <c r="BK831" i="1"/>
  <c r="BL831" i="1"/>
  <c r="AM832" i="1"/>
  <c r="AN832" i="1"/>
  <c r="AO832" i="1"/>
  <c r="AP832" i="1"/>
  <c r="AQ832" i="1"/>
  <c r="AR832" i="1"/>
  <c r="AS832" i="1"/>
  <c r="AT832" i="1"/>
  <c r="AU832" i="1"/>
  <c r="AV832" i="1"/>
  <c r="AW832" i="1"/>
  <c r="AX832" i="1"/>
  <c r="AY832" i="1"/>
  <c r="AZ832" i="1"/>
  <c r="BA832" i="1"/>
  <c r="BB832" i="1"/>
  <c r="BC832" i="1"/>
  <c r="BD832" i="1"/>
  <c r="BE832" i="1"/>
  <c r="BF832" i="1"/>
  <c r="BG832" i="1"/>
  <c r="BH832" i="1"/>
  <c r="BI832" i="1"/>
  <c r="BJ832" i="1"/>
  <c r="BK832" i="1"/>
  <c r="BL832" i="1"/>
  <c r="AM833" i="1"/>
  <c r="AN833" i="1"/>
  <c r="AO833" i="1"/>
  <c r="AP833" i="1"/>
  <c r="AQ833" i="1"/>
  <c r="AR833" i="1"/>
  <c r="AS833" i="1"/>
  <c r="AT833" i="1"/>
  <c r="AU833" i="1"/>
  <c r="AV833" i="1"/>
  <c r="AW833" i="1"/>
  <c r="AX833" i="1"/>
  <c r="AY833" i="1"/>
  <c r="AZ833" i="1"/>
  <c r="BA833" i="1"/>
  <c r="BB833" i="1"/>
  <c r="BC833" i="1"/>
  <c r="BD833" i="1"/>
  <c r="BE833" i="1"/>
  <c r="BF833" i="1"/>
  <c r="BG833" i="1"/>
  <c r="BH833" i="1"/>
  <c r="BI833" i="1"/>
  <c r="BJ833" i="1"/>
  <c r="BK833" i="1"/>
  <c r="BL833" i="1"/>
  <c r="AM834" i="1"/>
  <c r="AN834" i="1"/>
  <c r="AO834" i="1"/>
  <c r="AP834" i="1"/>
  <c r="AQ834" i="1"/>
  <c r="AR834" i="1"/>
  <c r="AS834" i="1"/>
  <c r="AT834" i="1"/>
  <c r="AU834" i="1"/>
  <c r="AV834" i="1"/>
  <c r="AW834" i="1"/>
  <c r="AX834" i="1"/>
  <c r="AY834" i="1"/>
  <c r="AZ834" i="1"/>
  <c r="BA834" i="1"/>
  <c r="BB834" i="1"/>
  <c r="BC834" i="1"/>
  <c r="BD834" i="1"/>
  <c r="BE834" i="1"/>
  <c r="BF834" i="1"/>
  <c r="BG834" i="1"/>
  <c r="BH834" i="1"/>
  <c r="BI834" i="1"/>
  <c r="BJ834" i="1"/>
  <c r="BK834" i="1"/>
  <c r="BL834" i="1"/>
  <c r="AM835" i="1"/>
  <c r="AN835" i="1"/>
  <c r="AO835" i="1"/>
  <c r="AP835" i="1"/>
  <c r="AQ835" i="1"/>
  <c r="AR835" i="1"/>
  <c r="AS835" i="1"/>
  <c r="AT835" i="1"/>
  <c r="AU835" i="1"/>
  <c r="AV835" i="1"/>
  <c r="AW835" i="1"/>
  <c r="AX835" i="1"/>
  <c r="AY835" i="1"/>
  <c r="AZ835" i="1"/>
  <c r="BA835" i="1"/>
  <c r="BB835" i="1"/>
  <c r="BC835" i="1"/>
  <c r="BD835" i="1"/>
  <c r="BE835" i="1"/>
  <c r="BF835" i="1"/>
  <c r="BG835" i="1"/>
  <c r="BH835" i="1"/>
  <c r="BI835" i="1"/>
  <c r="BJ835" i="1"/>
  <c r="BK835" i="1"/>
  <c r="BL835" i="1"/>
  <c r="AM836" i="1"/>
  <c r="AN836" i="1"/>
  <c r="AO836" i="1"/>
  <c r="AP836" i="1"/>
  <c r="AQ836" i="1"/>
  <c r="AR836" i="1"/>
  <c r="AS836" i="1"/>
  <c r="AT836" i="1"/>
  <c r="AU836" i="1"/>
  <c r="AV836" i="1"/>
  <c r="AW836" i="1"/>
  <c r="AX836" i="1"/>
  <c r="AY836" i="1"/>
  <c r="AZ836" i="1"/>
  <c r="BA836" i="1"/>
  <c r="BB836" i="1"/>
  <c r="BC836" i="1"/>
  <c r="BD836" i="1"/>
  <c r="BE836" i="1"/>
  <c r="BF836" i="1"/>
  <c r="BG836" i="1"/>
  <c r="BH836" i="1"/>
  <c r="BI836" i="1"/>
  <c r="BJ836" i="1"/>
  <c r="BK836" i="1"/>
  <c r="BL836" i="1"/>
  <c r="AM837" i="1"/>
  <c r="AN837" i="1"/>
  <c r="AO837" i="1"/>
  <c r="AP837" i="1"/>
  <c r="AQ837" i="1"/>
  <c r="AR837" i="1"/>
  <c r="AS837" i="1"/>
  <c r="AT837" i="1"/>
  <c r="AU837" i="1"/>
  <c r="AV837" i="1"/>
  <c r="AW837" i="1"/>
  <c r="AX837" i="1"/>
  <c r="AY837" i="1"/>
  <c r="AZ837" i="1"/>
  <c r="BA837" i="1"/>
  <c r="BB837" i="1"/>
  <c r="BC837" i="1"/>
  <c r="BD837" i="1"/>
  <c r="BE837" i="1"/>
  <c r="BF837" i="1"/>
  <c r="BG837" i="1"/>
  <c r="BH837" i="1"/>
  <c r="BI837" i="1"/>
  <c r="BJ837" i="1"/>
  <c r="BK837" i="1"/>
  <c r="BL837" i="1"/>
  <c r="AM838" i="1"/>
  <c r="AN838" i="1"/>
  <c r="AO838" i="1"/>
  <c r="AP838" i="1"/>
  <c r="AQ838" i="1"/>
  <c r="AR838" i="1"/>
  <c r="AS838" i="1"/>
  <c r="AT838" i="1"/>
  <c r="AU838" i="1"/>
  <c r="AV838" i="1"/>
  <c r="AW838" i="1"/>
  <c r="AX838" i="1"/>
  <c r="AY838" i="1"/>
  <c r="AZ838" i="1"/>
  <c r="BA838" i="1"/>
  <c r="BB838" i="1"/>
  <c r="BC838" i="1"/>
  <c r="BD838" i="1"/>
  <c r="BE838" i="1"/>
  <c r="BF838" i="1"/>
  <c r="BG838" i="1"/>
  <c r="BH838" i="1"/>
  <c r="BI838" i="1"/>
  <c r="BJ838" i="1"/>
  <c r="BK838" i="1"/>
  <c r="BL838" i="1"/>
  <c r="AM839" i="1"/>
  <c r="AN839" i="1"/>
  <c r="AO839" i="1"/>
  <c r="AP839" i="1"/>
  <c r="AQ839" i="1"/>
  <c r="AR839" i="1"/>
  <c r="AS839" i="1"/>
  <c r="AT839" i="1"/>
  <c r="AU839" i="1"/>
  <c r="AV839" i="1"/>
  <c r="AW839" i="1"/>
  <c r="AX839" i="1"/>
  <c r="AY839" i="1"/>
  <c r="AZ839" i="1"/>
  <c r="BA839" i="1"/>
  <c r="BB839" i="1"/>
  <c r="BC839" i="1"/>
  <c r="BD839" i="1"/>
  <c r="BE839" i="1"/>
  <c r="BF839" i="1"/>
  <c r="BG839" i="1"/>
  <c r="BH839" i="1"/>
  <c r="BI839" i="1"/>
  <c r="BJ839" i="1"/>
  <c r="BK839" i="1"/>
  <c r="BL839" i="1"/>
  <c r="AM840" i="1"/>
  <c r="AN840" i="1"/>
  <c r="AO840" i="1"/>
  <c r="AP840" i="1"/>
  <c r="AQ840" i="1"/>
  <c r="AR840" i="1"/>
  <c r="AS840" i="1"/>
  <c r="AT840" i="1"/>
  <c r="AU840" i="1"/>
  <c r="AV840" i="1"/>
  <c r="AW840" i="1"/>
  <c r="AX840" i="1"/>
  <c r="AY840" i="1"/>
  <c r="AZ840" i="1"/>
  <c r="BA840" i="1"/>
  <c r="BB840" i="1"/>
  <c r="BC840" i="1"/>
  <c r="BD840" i="1"/>
  <c r="BE840" i="1"/>
  <c r="BF840" i="1"/>
  <c r="BG840" i="1"/>
  <c r="BH840" i="1"/>
  <c r="BI840" i="1"/>
  <c r="BJ840" i="1"/>
  <c r="BK840" i="1"/>
  <c r="BL840" i="1"/>
  <c r="AM841" i="1"/>
  <c r="AN841" i="1"/>
  <c r="AO841" i="1"/>
  <c r="AP841" i="1"/>
  <c r="AQ841" i="1"/>
  <c r="AR841" i="1"/>
  <c r="AS841" i="1"/>
  <c r="AT841" i="1"/>
  <c r="AU841" i="1"/>
  <c r="AV841" i="1"/>
  <c r="AW841" i="1"/>
  <c r="AX841" i="1"/>
  <c r="AY841" i="1"/>
  <c r="AZ841" i="1"/>
  <c r="BA841" i="1"/>
  <c r="BB841" i="1"/>
  <c r="BC841" i="1"/>
  <c r="BD841" i="1"/>
  <c r="BE841" i="1"/>
  <c r="BF841" i="1"/>
  <c r="BG841" i="1"/>
  <c r="BH841" i="1"/>
  <c r="BI841" i="1"/>
  <c r="BJ841" i="1"/>
  <c r="BK841" i="1"/>
  <c r="BL841" i="1"/>
  <c r="AM842" i="1"/>
  <c r="AN842" i="1"/>
  <c r="AO842" i="1"/>
  <c r="AP842" i="1"/>
  <c r="AQ842" i="1"/>
  <c r="AR842" i="1"/>
  <c r="AS842" i="1"/>
  <c r="AT842" i="1"/>
  <c r="AU842" i="1"/>
  <c r="AV842" i="1"/>
  <c r="AW842" i="1"/>
  <c r="AX842" i="1"/>
  <c r="AY842" i="1"/>
  <c r="AZ842" i="1"/>
  <c r="BA842" i="1"/>
  <c r="BB842" i="1"/>
  <c r="BC842" i="1"/>
  <c r="BD842" i="1"/>
  <c r="BE842" i="1"/>
  <c r="BF842" i="1"/>
  <c r="BG842" i="1"/>
  <c r="BH842" i="1"/>
  <c r="BI842" i="1"/>
  <c r="BJ842" i="1"/>
  <c r="BK842" i="1"/>
  <c r="BL842" i="1"/>
  <c r="AM843" i="1"/>
  <c r="AN843" i="1"/>
  <c r="AO843" i="1"/>
  <c r="AP843" i="1"/>
  <c r="AQ843" i="1"/>
  <c r="AR843" i="1"/>
  <c r="AS843" i="1"/>
  <c r="AT843" i="1"/>
  <c r="AU843" i="1"/>
  <c r="AV843" i="1"/>
  <c r="AW843" i="1"/>
  <c r="AX843" i="1"/>
  <c r="AY843" i="1"/>
  <c r="AZ843" i="1"/>
  <c r="BA843" i="1"/>
  <c r="BB843" i="1"/>
  <c r="BC843" i="1"/>
  <c r="BD843" i="1"/>
  <c r="BE843" i="1"/>
  <c r="BF843" i="1"/>
  <c r="BG843" i="1"/>
  <c r="BH843" i="1"/>
  <c r="BI843" i="1"/>
  <c r="BJ843" i="1"/>
  <c r="BK843" i="1"/>
  <c r="BL843" i="1"/>
  <c r="AM844" i="1"/>
  <c r="AN844" i="1"/>
  <c r="AO844" i="1"/>
  <c r="AP844" i="1"/>
  <c r="AQ844" i="1"/>
  <c r="AR844" i="1"/>
  <c r="AS844" i="1"/>
  <c r="AT844" i="1"/>
  <c r="AU844" i="1"/>
  <c r="AV844" i="1"/>
  <c r="AW844" i="1"/>
  <c r="AX844" i="1"/>
  <c r="AY844" i="1"/>
  <c r="AZ844" i="1"/>
  <c r="BA844" i="1"/>
  <c r="BB844" i="1"/>
  <c r="BC844" i="1"/>
  <c r="BD844" i="1"/>
  <c r="BE844" i="1"/>
  <c r="BF844" i="1"/>
  <c r="BG844" i="1"/>
  <c r="BH844" i="1"/>
  <c r="BI844" i="1"/>
  <c r="BJ844" i="1"/>
  <c r="BK844" i="1"/>
  <c r="BL844" i="1"/>
  <c r="AM845" i="1"/>
  <c r="AN845" i="1"/>
  <c r="AO845" i="1"/>
  <c r="AP845" i="1"/>
  <c r="AQ845" i="1"/>
  <c r="AR845" i="1"/>
  <c r="AS845" i="1"/>
  <c r="AT845" i="1"/>
  <c r="AU845" i="1"/>
  <c r="AV845" i="1"/>
  <c r="AW845" i="1"/>
  <c r="AX845" i="1"/>
  <c r="AY845" i="1"/>
  <c r="AZ845" i="1"/>
  <c r="BA845" i="1"/>
  <c r="BB845" i="1"/>
  <c r="BC845" i="1"/>
  <c r="BD845" i="1"/>
  <c r="BE845" i="1"/>
  <c r="BF845" i="1"/>
  <c r="BG845" i="1"/>
  <c r="BH845" i="1"/>
  <c r="BI845" i="1"/>
  <c r="BJ845" i="1"/>
  <c r="BK845" i="1"/>
  <c r="BL845" i="1"/>
  <c r="AM846" i="1"/>
  <c r="AN846" i="1"/>
  <c r="AO846" i="1"/>
  <c r="AP846" i="1"/>
  <c r="AQ846" i="1"/>
  <c r="AR846" i="1"/>
  <c r="AS846" i="1"/>
  <c r="AT846" i="1"/>
  <c r="AU846" i="1"/>
  <c r="AV846" i="1"/>
  <c r="AW846" i="1"/>
  <c r="AX846" i="1"/>
  <c r="AY846" i="1"/>
  <c r="AZ846" i="1"/>
  <c r="BA846" i="1"/>
  <c r="BB846" i="1"/>
  <c r="BC846" i="1"/>
  <c r="BD846" i="1"/>
  <c r="BE846" i="1"/>
  <c r="BF846" i="1"/>
  <c r="BG846" i="1"/>
  <c r="BH846" i="1"/>
  <c r="BI846" i="1"/>
  <c r="BJ846" i="1"/>
  <c r="BK846" i="1"/>
  <c r="BL846" i="1"/>
  <c r="AM847" i="1"/>
  <c r="AN847" i="1"/>
  <c r="AO847" i="1"/>
  <c r="AP847" i="1"/>
  <c r="AQ847" i="1"/>
  <c r="AR847" i="1"/>
  <c r="AS847" i="1"/>
  <c r="AT847" i="1"/>
  <c r="AU847" i="1"/>
  <c r="AV847" i="1"/>
  <c r="AW847" i="1"/>
  <c r="AX847" i="1"/>
  <c r="AY847" i="1"/>
  <c r="AZ847" i="1"/>
  <c r="BA847" i="1"/>
  <c r="BB847" i="1"/>
  <c r="BC847" i="1"/>
  <c r="BD847" i="1"/>
  <c r="BE847" i="1"/>
  <c r="BF847" i="1"/>
  <c r="BG847" i="1"/>
  <c r="BH847" i="1"/>
  <c r="BI847" i="1"/>
  <c r="BJ847" i="1"/>
  <c r="BK847" i="1"/>
  <c r="BL847" i="1"/>
  <c r="AM848" i="1"/>
  <c r="AN848" i="1"/>
  <c r="AO848" i="1"/>
  <c r="AP848" i="1"/>
  <c r="AQ848" i="1"/>
  <c r="AR848" i="1"/>
  <c r="AS848" i="1"/>
  <c r="AT848" i="1"/>
  <c r="AU848" i="1"/>
  <c r="AV848" i="1"/>
  <c r="AW848" i="1"/>
  <c r="AX848" i="1"/>
  <c r="AY848" i="1"/>
  <c r="AZ848" i="1"/>
  <c r="BA848" i="1"/>
  <c r="BB848" i="1"/>
  <c r="BC848" i="1"/>
  <c r="BD848" i="1"/>
  <c r="BE848" i="1"/>
  <c r="BF848" i="1"/>
  <c r="BG848" i="1"/>
  <c r="BH848" i="1"/>
  <c r="BI848" i="1"/>
  <c r="BJ848" i="1"/>
  <c r="BK848" i="1"/>
  <c r="BL848" i="1"/>
  <c r="AM849" i="1"/>
  <c r="AN849" i="1"/>
  <c r="AO849" i="1"/>
  <c r="AP849" i="1"/>
  <c r="AQ849" i="1"/>
  <c r="AR849" i="1"/>
  <c r="AS849" i="1"/>
  <c r="AT849" i="1"/>
  <c r="AU849" i="1"/>
  <c r="AV849" i="1"/>
  <c r="AW849" i="1"/>
  <c r="AX849" i="1"/>
  <c r="AY849" i="1"/>
  <c r="AZ849" i="1"/>
  <c r="BA849" i="1"/>
  <c r="BB849" i="1"/>
  <c r="BC849" i="1"/>
  <c r="BD849" i="1"/>
  <c r="BE849" i="1"/>
  <c r="BF849" i="1"/>
  <c r="BG849" i="1"/>
  <c r="BH849" i="1"/>
  <c r="BI849" i="1"/>
  <c r="BJ849" i="1"/>
  <c r="BK849" i="1"/>
  <c r="BL849" i="1"/>
  <c r="AM850" i="1"/>
  <c r="AN850" i="1"/>
  <c r="AO850" i="1"/>
  <c r="AP850" i="1"/>
  <c r="AQ850" i="1"/>
  <c r="AR850" i="1"/>
  <c r="AS850" i="1"/>
  <c r="AT850" i="1"/>
  <c r="AU850" i="1"/>
  <c r="AV850" i="1"/>
  <c r="AW850" i="1"/>
  <c r="AX850" i="1"/>
  <c r="AY850" i="1"/>
  <c r="AZ850" i="1"/>
  <c r="BA850" i="1"/>
  <c r="BB850" i="1"/>
  <c r="BC850" i="1"/>
  <c r="BD850" i="1"/>
  <c r="BE850" i="1"/>
  <c r="BF850" i="1"/>
  <c r="BG850" i="1"/>
  <c r="BH850" i="1"/>
  <c r="BI850" i="1"/>
  <c r="BJ850" i="1"/>
  <c r="BK850" i="1"/>
  <c r="BL850" i="1"/>
  <c r="AM851" i="1"/>
  <c r="AN851" i="1"/>
  <c r="AO851" i="1"/>
  <c r="AP851" i="1"/>
  <c r="AQ851" i="1"/>
  <c r="AR851" i="1"/>
  <c r="AS851" i="1"/>
  <c r="AT851" i="1"/>
  <c r="AU851" i="1"/>
  <c r="AV851" i="1"/>
  <c r="AW851" i="1"/>
  <c r="AX851" i="1"/>
  <c r="AY851" i="1"/>
  <c r="AZ851" i="1"/>
  <c r="BA851" i="1"/>
  <c r="BB851" i="1"/>
  <c r="BC851" i="1"/>
  <c r="BD851" i="1"/>
  <c r="BE851" i="1"/>
  <c r="BF851" i="1"/>
  <c r="BG851" i="1"/>
  <c r="BH851" i="1"/>
  <c r="BI851" i="1"/>
  <c r="BJ851" i="1"/>
  <c r="BK851" i="1"/>
  <c r="BL851" i="1"/>
  <c r="AM852" i="1"/>
  <c r="AN852" i="1"/>
  <c r="AO852" i="1"/>
  <c r="AP852" i="1"/>
  <c r="AQ852" i="1"/>
  <c r="AR852" i="1"/>
  <c r="AS852" i="1"/>
  <c r="AT852" i="1"/>
  <c r="AU852" i="1"/>
  <c r="AV852" i="1"/>
  <c r="AW852" i="1"/>
  <c r="AX852" i="1"/>
  <c r="AY852" i="1"/>
  <c r="AZ852" i="1"/>
  <c r="BA852" i="1"/>
  <c r="BB852" i="1"/>
  <c r="BC852" i="1"/>
  <c r="BD852" i="1"/>
  <c r="BE852" i="1"/>
  <c r="BF852" i="1"/>
  <c r="BG852" i="1"/>
  <c r="BH852" i="1"/>
  <c r="BI852" i="1"/>
  <c r="BJ852" i="1"/>
  <c r="BK852" i="1"/>
  <c r="BL852" i="1"/>
  <c r="AM853" i="1"/>
  <c r="AN853" i="1"/>
  <c r="AO853" i="1"/>
  <c r="AP853" i="1"/>
  <c r="AQ853" i="1"/>
  <c r="AR853" i="1"/>
  <c r="AS853" i="1"/>
  <c r="AT853" i="1"/>
  <c r="AU853" i="1"/>
  <c r="AV853" i="1"/>
  <c r="AW853" i="1"/>
  <c r="AX853" i="1"/>
  <c r="AY853" i="1"/>
  <c r="AZ853" i="1"/>
  <c r="BA853" i="1"/>
  <c r="BB853" i="1"/>
  <c r="BC853" i="1"/>
  <c r="BD853" i="1"/>
  <c r="BE853" i="1"/>
  <c r="BF853" i="1"/>
  <c r="BG853" i="1"/>
  <c r="BH853" i="1"/>
  <c r="BI853" i="1"/>
  <c r="BJ853" i="1"/>
  <c r="BK853" i="1"/>
  <c r="BL853" i="1"/>
  <c r="AM854" i="1"/>
  <c r="AN854" i="1"/>
  <c r="AO854" i="1"/>
  <c r="AP854" i="1"/>
  <c r="AQ854" i="1"/>
  <c r="AR854" i="1"/>
  <c r="AS854" i="1"/>
  <c r="AT854" i="1"/>
  <c r="AU854" i="1"/>
  <c r="AV854" i="1"/>
  <c r="AW854" i="1"/>
  <c r="AX854" i="1"/>
  <c r="AY854" i="1"/>
  <c r="AZ854" i="1"/>
  <c r="BA854" i="1"/>
  <c r="BB854" i="1"/>
  <c r="BC854" i="1"/>
  <c r="BD854" i="1"/>
  <c r="BE854" i="1"/>
  <c r="BF854" i="1"/>
  <c r="BG854" i="1"/>
  <c r="BH854" i="1"/>
  <c r="BI854" i="1"/>
  <c r="BJ854" i="1"/>
  <c r="BK854" i="1"/>
  <c r="BL854" i="1"/>
  <c r="AM855" i="1"/>
  <c r="AN855" i="1"/>
  <c r="AO855" i="1"/>
  <c r="AP855" i="1"/>
  <c r="AQ855" i="1"/>
  <c r="AR855" i="1"/>
  <c r="AS855" i="1"/>
  <c r="AT855" i="1"/>
  <c r="AU855" i="1"/>
  <c r="AV855" i="1"/>
  <c r="AW855" i="1"/>
  <c r="AX855" i="1"/>
  <c r="AY855" i="1"/>
  <c r="AZ855" i="1"/>
  <c r="BA855" i="1"/>
  <c r="BB855" i="1"/>
  <c r="BC855" i="1"/>
  <c r="BD855" i="1"/>
  <c r="BE855" i="1"/>
  <c r="BF855" i="1"/>
  <c r="BG855" i="1"/>
  <c r="BH855" i="1"/>
  <c r="BI855" i="1"/>
  <c r="BJ855" i="1"/>
  <c r="BK855" i="1"/>
  <c r="BL855" i="1"/>
  <c r="AM856" i="1"/>
  <c r="AN856" i="1"/>
  <c r="AO856" i="1"/>
  <c r="AP856" i="1"/>
  <c r="AQ856" i="1"/>
  <c r="AR856" i="1"/>
  <c r="AS856" i="1"/>
  <c r="AT856" i="1"/>
  <c r="AU856" i="1"/>
  <c r="AV856" i="1"/>
  <c r="AW856" i="1"/>
  <c r="AX856" i="1"/>
  <c r="AY856" i="1"/>
  <c r="AZ856" i="1"/>
  <c r="BA856" i="1"/>
  <c r="BB856" i="1"/>
  <c r="BC856" i="1"/>
  <c r="BD856" i="1"/>
  <c r="BE856" i="1"/>
  <c r="BF856" i="1"/>
  <c r="BG856" i="1"/>
  <c r="BH856" i="1"/>
  <c r="BI856" i="1"/>
  <c r="BJ856" i="1"/>
  <c r="BK856" i="1"/>
  <c r="BL856" i="1"/>
  <c r="AM857" i="1"/>
  <c r="AN857" i="1"/>
  <c r="AO857" i="1"/>
  <c r="AP857" i="1"/>
  <c r="AQ857" i="1"/>
  <c r="AR857" i="1"/>
  <c r="AS857" i="1"/>
  <c r="AT857" i="1"/>
  <c r="AU857" i="1"/>
  <c r="AV857" i="1"/>
  <c r="AW857" i="1"/>
  <c r="AX857" i="1"/>
  <c r="AY857" i="1"/>
  <c r="AZ857" i="1"/>
  <c r="BA857" i="1"/>
  <c r="BB857" i="1"/>
  <c r="BC857" i="1"/>
  <c r="BD857" i="1"/>
  <c r="BE857" i="1"/>
  <c r="BF857" i="1"/>
  <c r="BG857" i="1"/>
  <c r="BH857" i="1"/>
  <c r="BI857" i="1"/>
  <c r="BJ857" i="1"/>
  <c r="BK857" i="1"/>
  <c r="BL857" i="1"/>
  <c r="AM858" i="1"/>
  <c r="AN858" i="1"/>
  <c r="AO858" i="1"/>
  <c r="AP858" i="1"/>
  <c r="AQ858" i="1"/>
  <c r="AR858" i="1"/>
  <c r="AS858" i="1"/>
  <c r="AT858" i="1"/>
  <c r="AU858" i="1"/>
  <c r="AV858" i="1"/>
  <c r="AW858" i="1"/>
  <c r="AX858" i="1"/>
  <c r="AY858" i="1"/>
  <c r="AZ858" i="1"/>
  <c r="BA858" i="1"/>
  <c r="BB858" i="1"/>
  <c r="BC858" i="1"/>
  <c r="BD858" i="1"/>
  <c r="BE858" i="1"/>
  <c r="BF858" i="1"/>
  <c r="BG858" i="1"/>
  <c r="BH858" i="1"/>
  <c r="BI858" i="1"/>
  <c r="BJ858" i="1"/>
  <c r="BK858" i="1"/>
  <c r="BL858" i="1"/>
  <c r="AM859" i="1"/>
  <c r="AN859" i="1"/>
  <c r="AO859" i="1"/>
  <c r="AP859" i="1"/>
  <c r="AQ859" i="1"/>
  <c r="AR859" i="1"/>
  <c r="AS859" i="1"/>
  <c r="AT859" i="1"/>
  <c r="AU859" i="1"/>
  <c r="AV859" i="1"/>
  <c r="AW859" i="1"/>
  <c r="AX859" i="1"/>
  <c r="AY859" i="1"/>
  <c r="AZ859" i="1"/>
  <c r="BA859" i="1"/>
  <c r="BB859" i="1"/>
  <c r="BC859" i="1"/>
  <c r="BD859" i="1"/>
  <c r="BE859" i="1"/>
  <c r="BF859" i="1"/>
  <c r="BG859" i="1"/>
  <c r="BH859" i="1"/>
  <c r="BI859" i="1"/>
  <c r="BJ859" i="1"/>
  <c r="BK859" i="1"/>
  <c r="BL859" i="1"/>
  <c r="AM860" i="1"/>
  <c r="AN860" i="1"/>
  <c r="AO860" i="1"/>
  <c r="AP860" i="1"/>
  <c r="AQ860" i="1"/>
  <c r="AR860" i="1"/>
  <c r="AS860" i="1"/>
  <c r="AT860" i="1"/>
  <c r="AU860" i="1"/>
  <c r="AV860" i="1"/>
  <c r="AW860" i="1"/>
  <c r="AX860" i="1"/>
  <c r="AY860" i="1"/>
  <c r="AZ860" i="1"/>
  <c r="BA860" i="1"/>
  <c r="BB860" i="1"/>
  <c r="BC860" i="1"/>
  <c r="BD860" i="1"/>
  <c r="BE860" i="1"/>
  <c r="BF860" i="1"/>
  <c r="BG860" i="1"/>
  <c r="BH860" i="1"/>
  <c r="BI860" i="1"/>
  <c r="BJ860" i="1"/>
  <c r="BK860" i="1"/>
  <c r="BL860" i="1"/>
  <c r="AM861" i="1"/>
  <c r="AN861" i="1"/>
  <c r="AO861" i="1"/>
  <c r="AP861" i="1"/>
  <c r="AQ861" i="1"/>
  <c r="AR861" i="1"/>
  <c r="AS861" i="1"/>
  <c r="AT861" i="1"/>
  <c r="AU861" i="1"/>
  <c r="AV861" i="1"/>
  <c r="AW861" i="1"/>
  <c r="AX861" i="1"/>
  <c r="AY861" i="1"/>
  <c r="AZ861" i="1"/>
  <c r="BA861" i="1"/>
  <c r="BB861" i="1"/>
  <c r="BC861" i="1"/>
  <c r="BD861" i="1"/>
  <c r="BE861" i="1"/>
  <c r="BF861" i="1"/>
  <c r="BG861" i="1"/>
  <c r="BH861" i="1"/>
  <c r="BI861" i="1"/>
  <c r="BJ861" i="1"/>
  <c r="BK861" i="1"/>
  <c r="BL861" i="1"/>
  <c r="AM862" i="1"/>
  <c r="AN862" i="1"/>
  <c r="AO862" i="1"/>
  <c r="AP862" i="1"/>
  <c r="AQ862" i="1"/>
  <c r="AR862" i="1"/>
  <c r="AS862" i="1"/>
  <c r="AT862" i="1"/>
  <c r="AU862" i="1"/>
  <c r="AV862" i="1"/>
  <c r="AW862" i="1"/>
  <c r="AX862" i="1"/>
  <c r="AY862" i="1"/>
  <c r="AZ862" i="1"/>
  <c r="BA862" i="1"/>
  <c r="BB862" i="1"/>
  <c r="BC862" i="1"/>
  <c r="BD862" i="1"/>
  <c r="BE862" i="1"/>
  <c r="BF862" i="1"/>
  <c r="BG862" i="1"/>
  <c r="BH862" i="1"/>
  <c r="BI862" i="1"/>
  <c r="BJ862" i="1"/>
  <c r="BK862" i="1"/>
  <c r="BL862" i="1"/>
  <c r="AM863" i="1"/>
  <c r="AN863" i="1"/>
  <c r="AO863" i="1"/>
  <c r="AP863" i="1"/>
  <c r="AQ863" i="1"/>
  <c r="AR863" i="1"/>
  <c r="AS863" i="1"/>
  <c r="AT863" i="1"/>
  <c r="AU863" i="1"/>
  <c r="AV863" i="1"/>
  <c r="AW863" i="1"/>
  <c r="AX863" i="1"/>
  <c r="AY863" i="1"/>
  <c r="AZ863" i="1"/>
  <c r="BA863" i="1"/>
  <c r="BB863" i="1"/>
  <c r="BC863" i="1"/>
  <c r="BD863" i="1"/>
  <c r="BE863" i="1"/>
  <c r="BF863" i="1"/>
  <c r="BG863" i="1"/>
  <c r="BH863" i="1"/>
  <c r="BI863" i="1"/>
  <c r="BJ863" i="1"/>
  <c r="BK863" i="1"/>
  <c r="BL863" i="1"/>
  <c r="AM864" i="1"/>
  <c r="AN864" i="1"/>
  <c r="AO864" i="1"/>
  <c r="AP864" i="1"/>
  <c r="AQ864" i="1"/>
  <c r="AR864" i="1"/>
  <c r="AS864" i="1"/>
  <c r="AT864" i="1"/>
  <c r="AU864" i="1"/>
  <c r="AV864" i="1"/>
  <c r="AW864" i="1"/>
  <c r="AX864" i="1"/>
  <c r="AY864" i="1"/>
  <c r="AZ864" i="1"/>
  <c r="BA864" i="1"/>
  <c r="BB864" i="1"/>
  <c r="BC864" i="1"/>
  <c r="BD864" i="1"/>
  <c r="BE864" i="1"/>
  <c r="BF864" i="1"/>
  <c r="BG864" i="1"/>
  <c r="BH864" i="1"/>
  <c r="BI864" i="1"/>
  <c r="BJ864" i="1"/>
  <c r="BK864" i="1"/>
  <c r="BL864" i="1"/>
  <c r="AM865" i="1"/>
  <c r="AN865" i="1"/>
  <c r="AO865" i="1"/>
  <c r="AP865" i="1"/>
  <c r="AQ865" i="1"/>
  <c r="AR865" i="1"/>
  <c r="AS865" i="1"/>
  <c r="AT865" i="1"/>
  <c r="AU865" i="1"/>
  <c r="AV865" i="1"/>
  <c r="AW865" i="1"/>
  <c r="AX865" i="1"/>
  <c r="AY865" i="1"/>
  <c r="AZ865" i="1"/>
  <c r="BA865" i="1"/>
  <c r="BB865" i="1"/>
  <c r="BC865" i="1"/>
  <c r="BD865" i="1"/>
  <c r="BE865" i="1"/>
  <c r="BF865" i="1"/>
  <c r="BG865" i="1"/>
  <c r="BH865" i="1"/>
  <c r="BI865" i="1"/>
  <c r="BJ865" i="1"/>
  <c r="BK865" i="1"/>
  <c r="BL865" i="1"/>
  <c r="AM866" i="1"/>
  <c r="AN866" i="1"/>
  <c r="AO866" i="1"/>
  <c r="AP866" i="1"/>
  <c r="AQ866" i="1"/>
  <c r="AR866" i="1"/>
  <c r="AS866" i="1"/>
  <c r="AT866" i="1"/>
  <c r="AU866" i="1"/>
  <c r="AV866" i="1"/>
  <c r="AW866" i="1"/>
  <c r="AX866" i="1"/>
  <c r="AY866" i="1"/>
  <c r="AZ866" i="1"/>
  <c r="BA866" i="1"/>
  <c r="BB866" i="1"/>
  <c r="BC866" i="1"/>
  <c r="BD866" i="1"/>
  <c r="BE866" i="1"/>
  <c r="BF866" i="1"/>
  <c r="BG866" i="1"/>
  <c r="BH866" i="1"/>
  <c r="BI866" i="1"/>
  <c r="BJ866" i="1"/>
  <c r="BK866" i="1"/>
  <c r="BL866" i="1"/>
  <c r="AM867" i="1"/>
  <c r="AN867" i="1"/>
  <c r="AO867" i="1"/>
  <c r="AP867" i="1"/>
  <c r="AQ867" i="1"/>
  <c r="AR867" i="1"/>
  <c r="AS867" i="1"/>
  <c r="AT867" i="1"/>
  <c r="AU867" i="1"/>
  <c r="AV867" i="1"/>
  <c r="AW867" i="1"/>
  <c r="AX867" i="1"/>
  <c r="AY867" i="1"/>
  <c r="AZ867" i="1"/>
  <c r="BA867" i="1"/>
  <c r="BB867" i="1"/>
  <c r="BC867" i="1"/>
  <c r="BD867" i="1"/>
  <c r="BE867" i="1"/>
  <c r="BF867" i="1"/>
  <c r="BG867" i="1"/>
  <c r="BH867" i="1"/>
  <c r="BI867" i="1"/>
  <c r="BJ867" i="1"/>
  <c r="BK867" i="1"/>
  <c r="BL867" i="1"/>
  <c r="AM868" i="1"/>
  <c r="AN868" i="1"/>
  <c r="AO868" i="1"/>
  <c r="AP868" i="1"/>
  <c r="AQ868" i="1"/>
  <c r="AR868" i="1"/>
  <c r="AS868" i="1"/>
  <c r="AT868" i="1"/>
  <c r="AU868" i="1"/>
  <c r="AV868" i="1"/>
  <c r="AW868" i="1"/>
  <c r="AX868" i="1"/>
  <c r="AY868" i="1"/>
  <c r="AZ868" i="1"/>
  <c r="BA868" i="1"/>
  <c r="BB868" i="1"/>
  <c r="BC868" i="1"/>
  <c r="BD868" i="1"/>
  <c r="BE868" i="1"/>
  <c r="BF868" i="1"/>
  <c r="BG868" i="1"/>
  <c r="BH868" i="1"/>
  <c r="BI868" i="1"/>
  <c r="BJ868" i="1"/>
  <c r="BK868" i="1"/>
  <c r="BL868" i="1"/>
  <c r="AM869" i="1"/>
  <c r="AN869" i="1"/>
  <c r="AO869" i="1"/>
  <c r="AP869" i="1"/>
  <c r="AQ869" i="1"/>
  <c r="AR869" i="1"/>
  <c r="AS869" i="1"/>
  <c r="AT869" i="1"/>
  <c r="AU869" i="1"/>
  <c r="AV869" i="1"/>
  <c r="AW869" i="1"/>
  <c r="AX869" i="1"/>
  <c r="AY869" i="1"/>
  <c r="AZ869" i="1"/>
  <c r="BA869" i="1"/>
  <c r="BB869" i="1"/>
  <c r="BC869" i="1"/>
  <c r="BD869" i="1"/>
  <c r="BE869" i="1"/>
  <c r="BF869" i="1"/>
  <c r="BG869" i="1"/>
  <c r="BH869" i="1"/>
  <c r="BI869" i="1"/>
  <c r="BJ869" i="1"/>
  <c r="BK869" i="1"/>
  <c r="BL869" i="1"/>
  <c r="AM870" i="1"/>
  <c r="AN870" i="1"/>
  <c r="AO870" i="1"/>
  <c r="AP870" i="1"/>
  <c r="AQ870" i="1"/>
  <c r="AR870" i="1"/>
  <c r="AS870" i="1"/>
  <c r="AT870" i="1"/>
  <c r="AU870" i="1"/>
  <c r="AV870" i="1"/>
  <c r="AW870" i="1"/>
  <c r="AX870" i="1"/>
  <c r="AY870" i="1"/>
  <c r="AZ870" i="1"/>
  <c r="BA870" i="1"/>
  <c r="BB870" i="1"/>
  <c r="BC870" i="1"/>
  <c r="BD870" i="1"/>
  <c r="BE870" i="1"/>
  <c r="BF870" i="1"/>
  <c r="BG870" i="1"/>
  <c r="BH870" i="1"/>
  <c r="BI870" i="1"/>
  <c r="BJ870" i="1"/>
  <c r="BK870" i="1"/>
  <c r="BL870" i="1"/>
  <c r="AM871" i="1"/>
  <c r="AN871" i="1"/>
  <c r="AO871" i="1"/>
  <c r="AP871" i="1"/>
  <c r="AQ871" i="1"/>
  <c r="AR871" i="1"/>
  <c r="AS871" i="1"/>
  <c r="AT871" i="1"/>
  <c r="AU871" i="1"/>
  <c r="AV871" i="1"/>
  <c r="AW871" i="1"/>
  <c r="AX871" i="1"/>
  <c r="AY871" i="1"/>
  <c r="AZ871" i="1"/>
  <c r="BA871" i="1"/>
  <c r="BB871" i="1"/>
  <c r="BC871" i="1"/>
  <c r="BD871" i="1"/>
  <c r="BE871" i="1"/>
  <c r="BF871" i="1"/>
  <c r="BG871" i="1"/>
  <c r="BH871" i="1"/>
  <c r="BI871" i="1"/>
  <c r="BJ871" i="1"/>
  <c r="BK871" i="1"/>
  <c r="BL871" i="1"/>
  <c r="AM872" i="1"/>
  <c r="AN872" i="1"/>
  <c r="AO872" i="1"/>
  <c r="AP872" i="1"/>
  <c r="AQ872" i="1"/>
  <c r="AR872" i="1"/>
  <c r="AS872" i="1"/>
  <c r="AT872" i="1"/>
  <c r="AU872" i="1"/>
  <c r="AV872" i="1"/>
  <c r="AW872" i="1"/>
  <c r="AX872" i="1"/>
  <c r="AY872" i="1"/>
  <c r="AZ872" i="1"/>
  <c r="BA872" i="1"/>
  <c r="BB872" i="1"/>
  <c r="BC872" i="1"/>
  <c r="BD872" i="1"/>
  <c r="BE872" i="1"/>
  <c r="BF872" i="1"/>
  <c r="BG872" i="1"/>
  <c r="BH872" i="1"/>
  <c r="BI872" i="1"/>
  <c r="BJ872" i="1"/>
  <c r="BK872" i="1"/>
  <c r="BL872" i="1"/>
  <c r="AM873" i="1"/>
  <c r="AN873" i="1"/>
  <c r="AO873" i="1"/>
  <c r="AP873" i="1"/>
  <c r="AQ873" i="1"/>
  <c r="AR873" i="1"/>
  <c r="AS873" i="1"/>
  <c r="AT873" i="1"/>
  <c r="AU873" i="1"/>
  <c r="AV873" i="1"/>
  <c r="AW873" i="1"/>
  <c r="AX873" i="1"/>
  <c r="AY873" i="1"/>
  <c r="AZ873" i="1"/>
  <c r="BA873" i="1"/>
  <c r="BB873" i="1"/>
  <c r="BC873" i="1"/>
  <c r="BD873" i="1"/>
  <c r="BE873" i="1"/>
  <c r="BF873" i="1"/>
  <c r="BG873" i="1"/>
  <c r="BH873" i="1"/>
  <c r="BI873" i="1"/>
  <c r="BJ873" i="1"/>
  <c r="BK873" i="1"/>
  <c r="BL873" i="1"/>
  <c r="AM874" i="1"/>
  <c r="AN874" i="1"/>
  <c r="AO874" i="1"/>
  <c r="AP874" i="1"/>
  <c r="AQ874" i="1"/>
  <c r="AR874" i="1"/>
  <c r="AS874" i="1"/>
  <c r="AT874" i="1"/>
  <c r="AU874" i="1"/>
  <c r="AV874" i="1"/>
  <c r="AW874" i="1"/>
  <c r="AX874" i="1"/>
  <c r="AY874" i="1"/>
  <c r="AZ874" i="1"/>
  <c r="BA874" i="1"/>
  <c r="BB874" i="1"/>
  <c r="BC874" i="1"/>
  <c r="BD874" i="1"/>
  <c r="BE874" i="1"/>
  <c r="BF874" i="1"/>
  <c r="BG874" i="1"/>
  <c r="BH874" i="1"/>
  <c r="BI874" i="1"/>
  <c r="BJ874" i="1"/>
  <c r="BK874" i="1"/>
  <c r="BL874" i="1"/>
  <c r="AM875" i="1"/>
  <c r="AN875" i="1"/>
  <c r="AO875" i="1"/>
  <c r="AP875" i="1"/>
  <c r="AQ875" i="1"/>
  <c r="AR875" i="1"/>
  <c r="AS875" i="1"/>
  <c r="AT875" i="1"/>
  <c r="AU875" i="1"/>
  <c r="AV875" i="1"/>
  <c r="AW875" i="1"/>
  <c r="AX875" i="1"/>
  <c r="AY875" i="1"/>
  <c r="AZ875" i="1"/>
  <c r="BA875" i="1"/>
  <c r="BB875" i="1"/>
  <c r="BC875" i="1"/>
  <c r="BD875" i="1"/>
  <c r="BE875" i="1"/>
  <c r="BF875" i="1"/>
  <c r="BG875" i="1"/>
  <c r="BH875" i="1"/>
  <c r="BI875" i="1"/>
  <c r="BJ875" i="1"/>
  <c r="BK875" i="1"/>
  <c r="BL875" i="1"/>
  <c r="AM876" i="1"/>
  <c r="AN876" i="1"/>
  <c r="AO876" i="1"/>
  <c r="AP876" i="1"/>
  <c r="AQ876" i="1"/>
  <c r="AR876" i="1"/>
  <c r="AS876" i="1"/>
  <c r="AT876" i="1"/>
  <c r="AU876" i="1"/>
  <c r="AV876" i="1"/>
  <c r="AW876" i="1"/>
  <c r="AX876" i="1"/>
  <c r="AY876" i="1"/>
  <c r="AZ876" i="1"/>
  <c r="BA876" i="1"/>
  <c r="BB876" i="1"/>
  <c r="BC876" i="1"/>
  <c r="BD876" i="1"/>
  <c r="BE876" i="1"/>
  <c r="BF876" i="1"/>
  <c r="BG876" i="1"/>
  <c r="BH876" i="1"/>
  <c r="BI876" i="1"/>
  <c r="BJ876" i="1"/>
  <c r="BK876" i="1"/>
  <c r="BL876" i="1"/>
  <c r="AM877" i="1"/>
  <c r="AN877" i="1"/>
  <c r="AO877" i="1"/>
  <c r="AP877" i="1"/>
  <c r="AQ877" i="1"/>
  <c r="AR877" i="1"/>
  <c r="AS877" i="1"/>
  <c r="AT877" i="1"/>
  <c r="AU877" i="1"/>
  <c r="AV877" i="1"/>
  <c r="AW877" i="1"/>
  <c r="AX877" i="1"/>
  <c r="AY877" i="1"/>
  <c r="AZ877" i="1"/>
  <c r="BA877" i="1"/>
  <c r="BB877" i="1"/>
  <c r="BC877" i="1"/>
  <c r="BD877" i="1"/>
  <c r="BE877" i="1"/>
  <c r="BF877" i="1"/>
  <c r="BG877" i="1"/>
  <c r="BH877" i="1"/>
  <c r="BI877" i="1"/>
  <c r="BJ877" i="1"/>
  <c r="BK877" i="1"/>
  <c r="BL877" i="1"/>
  <c r="AM878" i="1"/>
  <c r="AN878" i="1"/>
  <c r="AO878" i="1"/>
  <c r="AP878" i="1"/>
  <c r="AQ878" i="1"/>
  <c r="AR878" i="1"/>
  <c r="AS878" i="1"/>
  <c r="AT878" i="1"/>
  <c r="AU878" i="1"/>
  <c r="AV878" i="1"/>
  <c r="AW878" i="1"/>
  <c r="AX878" i="1"/>
  <c r="AY878" i="1"/>
  <c r="AZ878" i="1"/>
  <c r="BA878" i="1"/>
  <c r="BB878" i="1"/>
  <c r="BC878" i="1"/>
  <c r="BD878" i="1"/>
  <c r="BE878" i="1"/>
  <c r="BF878" i="1"/>
  <c r="BG878" i="1"/>
  <c r="BH878" i="1"/>
  <c r="BI878" i="1"/>
  <c r="BJ878" i="1"/>
  <c r="BK878" i="1"/>
  <c r="BL878" i="1"/>
  <c r="AM879" i="1"/>
  <c r="AN879" i="1"/>
  <c r="AO879" i="1"/>
  <c r="AP879" i="1"/>
  <c r="AQ879" i="1"/>
  <c r="AR879" i="1"/>
  <c r="AS879" i="1"/>
  <c r="AT879" i="1"/>
  <c r="AU879" i="1"/>
  <c r="AV879" i="1"/>
  <c r="AW879" i="1"/>
  <c r="AX879" i="1"/>
  <c r="AY879" i="1"/>
  <c r="AZ879" i="1"/>
  <c r="BA879" i="1"/>
  <c r="BB879" i="1"/>
  <c r="BC879" i="1"/>
  <c r="BD879" i="1"/>
  <c r="BE879" i="1"/>
  <c r="BF879" i="1"/>
  <c r="BG879" i="1"/>
  <c r="BH879" i="1"/>
  <c r="BI879" i="1"/>
  <c r="BJ879" i="1"/>
  <c r="BK879" i="1"/>
  <c r="BL879" i="1"/>
  <c r="AM880" i="1"/>
  <c r="AN880" i="1"/>
  <c r="AO880" i="1"/>
  <c r="AP880" i="1"/>
  <c r="AQ880" i="1"/>
  <c r="AR880" i="1"/>
  <c r="AS880" i="1"/>
  <c r="AT880" i="1"/>
  <c r="AU880" i="1"/>
  <c r="AV880" i="1"/>
  <c r="AW880" i="1"/>
  <c r="AX880" i="1"/>
  <c r="AY880" i="1"/>
  <c r="AZ880" i="1"/>
  <c r="BA880" i="1"/>
  <c r="BB880" i="1"/>
  <c r="BC880" i="1"/>
  <c r="BD880" i="1"/>
  <c r="BE880" i="1"/>
  <c r="BF880" i="1"/>
  <c r="BG880" i="1"/>
  <c r="BH880" i="1"/>
  <c r="BI880" i="1"/>
  <c r="BJ880" i="1"/>
  <c r="BK880" i="1"/>
  <c r="BL880" i="1"/>
  <c r="AM881" i="1"/>
  <c r="AN881" i="1"/>
  <c r="AO881" i="1"/>
  <c r="AP881" i="1"/>
  <c r="AQ881" i="1"/>
  <c r="AR881" i="1"/>
  <c r="AS881" i="1"/>
  <c r="AT881" i="1"/>
  <c r="AU881" i="1"/>
  <c r="AV881" i="1"/>
  <c r="AW881" i="1"/>
  <c r="AX881" i="1"/>
  <c r="AY881" i="1"/>
  <c r="AZ881" i="1"/>
  <c r="BA881" i="1"/>
  <c r="BB881" i="1"/>
  <c r="BC881" i="1"/>
  <c r="BD881" i="1"/>
  <c r="BE881" i="1"/>
  <c r="BF881" i="1"/>
  <c r="BG881" i="1"/>
  <c r="BH881" i="1"/>
  <c r="BI881" i="1"/>
  <c r="BJ881" i="1"/>
  <c r="BK881" i="1"/>
  <c r="BL881" i="1"/>
  <c r="AM882" i="1"/>
  <c r="AN882" i="1"/>
  <c r="AO882" i="1"/>
  <c r="AP882" i="1"/>
  <c r="AQ882" i="1"/>
  <c r="AR882" i="1"/>
  <c r="AS882" i="1"/>
  <c r="AT882" i="1"/>
  <c r="AU882" i="1"/>
  <c r="AV882" i="1"/>
  <c r="AW882" i="1"/>
  <c r="AX882" i="1"/>
  <c r="AY882" i="1"/>
  <c r="AZ882" i="1"/>
  <c r="BA882" i="1"/>
  <c r="BB882" i="1"/>
  <c r="BC882" i="1"/>
  <c r="BD882" i="1"/>
  <c r="BE882" i="1"/>
  <c r="BF882" i="1"/>
  <c r="BG882" i="1"/>
  <c r="BH882" i="1"/>
  <c r="BI882" i="1"/>
  <c r="BJ882" i="1"/>
  <c r="BK882" i="1"/>
  <c r="BL882" i="1"/>
  <c r="AM883" i="1"/>
  <c r="AN883" i="1"/>
  <c r="AO883" i="1"/>
  <c r="AP883" i="1"/>
  <c r="AQ883" i="1"/>
  <c r="AR883" i="1"/>
  <c r="AS883" i="1"/>
  <c r="AT883" i="1"/>
  <c r="AU883" i="1"/>
  <c r="AV883" i="1"/>
  <c r="AW883" i="1"/>
  <c r="AX883" i="1"/>
  <c r="AY883" i="1"/>
  <c r="AZ883" i="1"/>
  <c r="BA883" i="1"/>
  <c r="BB883" i="1"/>
  <c r="BC883" i="1"/>
  <c r="BD883" i="1"/>
  <c r="BE883" i="1"/>
  <c r="BF883" i="1"/>
  <c r="BG883" i="1"/>
  <c r="BH883" i="1"/>
  <c r="BI883" i="1"/>
  <c r="BJ883" i="1"/>
  <c r="BK883" i="1"/>
  <c r="BL883" i="1"/>
  <c r="AM884" i="1"/>
  <c r="AN884" i="1"/>
  <c r="AO884" i="1"/>
  <c r="AP884" i="1"/>
  <c r="AQ884" i="1"/>
  <c r="AR884" i="1"/>
  <c r="AS884" i="1"/>
  <c r="AT884" i="1"/>
  <c r="AU884" i="1"/>
  <c r="AV884" i="1"/>
  <c r="AW884" i="1"/>
  <c r="AX884" i="1"/>
  <c r="AY884" i="1"/>
  <c r="AZ884" i="1"/>
  <c r="BA884" i="1"/>
  <c r="BB884" i="1"/>
  <c r="BC884" i="1"/>
  <c r="BD884" i="1"/>
  <c r="BE884" i="1"/>
  <c r="BF884" i="1"/>
  <c r="BG884" i="1"/>
  <c r="BH884" i="1"/>
  <c r="BI884" i="1"/>
  <c r="BJ884" i="1"/>
  <c r="BK884" i="1"/>
  <c r="BL884" i="1"/>
  <c r="AM885" i="1"/>
  <c r="AN885" i="1"/>
  <c r="AO885" i="1"/>
  <c r="AP885" i="1"/>
  <c r="AQ885" i="1"/>
  <c r="AR885" i="1"/>
  <c r="AS885" i="1"/>
  <c r="AT885" i="1"/>
  <c r="AU885" i="1"/>
  <c r="AV885" i="1"/>
  <c r="AW885" i="1"/>
  <c r="AX885" i="1"/>
  <c r="AY885" i="1"/>
  <c r="AZ885" i="1"/>
  <c r="BA885" i="1"/>
  <c r="BB885" i="1"/>
  <c r="BC885" i="1"/>
  <c r="BD885" i="1"/>
  <c r="BE885" i="1"/>
  <c r="BF885" i="1"/>
  <c r="BG885" i="1"/>
  <c r="BH885" i="1"/>
  <c r="BI885" i="1"/>
  <c r="BJ885" i="1"/>
  <c r="BK885" i="1"/>
  <c r="BL885" i="1"/>
  <c r="AM886" i="1"/>
  <c r="AN886" i="1"/>
  <c r="AO886" i="1"/>
  <c r="AP886" i="1"/>
  <c r="AQ886" i="1"/>
  <c r="AR886" i="1"/>
  <c r="AS886" i="1"/>
  <c r="AT886" i="1"/>
  <c r="AU886" i="1"/>
  <c r="AV886" i="1"/>
  <c r="AW886" i="1"/>
  <c r="AX886" i="1"/>
  <c r="AY886" i="1"/>
  <c r="AZ886" i="1"/>
  <c r="BA886" i="1"/>
  <c r="BB886" i="1"/>
  <c r="BC886" i="1"/>
  <c r="BD886" i="1"/>
  <c r="BE886" i="1"/>
  <c r="BF886" i="1"/>
  <c r="BG886" i="1"/>
  <c r="BH886" i="1"/>
  <c r="BI886" i="1"/>
  <c r="BJ886" i="1"/>
  <c r="BK886" i="1"/>
  <c r="BL886" i="1"/>
  <c r="AM887" i="1"/>
  <c r="AN887" i="1"/>
  <c r="AO887" i="1"/>
  <c r="AP887" i="1"/>
  <c r="AQ887" i="1"/>
  <c r="AR887" i="1"/>
  <c r="AS887" i="1"/>
  <c r="AT887" i="1"/>
  <c r="AU887" i="1"/>
  <c r="AV887" i="1"/>
  <c r="AW887" i="1"/>
  <c r="AX887" i="1"/>
  <c r="AY887" i="1"/>
  <c r="AZ887" i="1"/>
  <c r="BA887" i="1"/>
  <c r="BB887" i="1"/>
  <c r="BC887" i="1"/>
  <c r="BD887" i="1"/>
  <c r="BE887" i="1"/>
  <c r="BF887" i="1"/>
  <c r="BG887" i="1"/>
  <c r="BH887" i="1"/>
  <c r="BI887" i="1"/>
  <c r="BJ887" i="1"/>
  <c r="BK887" i="1"/>
  <c r="BL887" i="1"/>
  <c r="AM888" i="1"/>
  <c r="AN888" i="1"/>
  <c r="AO888" i="1"/>
  <c r="AP888" i="1"/>
  <c r="AQ888" i="1"/>
  <c r="AR888" i="1"/>
  <c r="AS888" i="1"/>
  <c r="AT888" i="1"/>
  <c r="AU888" i="1"/>
  <c r="AV888" i="1"/>
  <c r="AW888" i="1"/>
  <c r="AX888" i="1"/>
  <c r="AY888" i="1"/>
  <c r="AZ888" i="1"/>
  <c r="BA888" i="1"/>
  <c r="BB888" i="1"/>
  <c r="BC888" i="1"/>
  <c r="BD888" i="1"/>
  <c r="BE888" i="1"/>
  <c r="BF888" i="1"/>
  <c r="BG888" i="1"/>
  <c r="BH888" i="1"/>
  <c r="BI888" i="1"/>
  <c r="BJ888" i="1"/>
  <c r="BK888" i="1"/>
  <c r="BL888" i="1"/>
  <c r="AM889" i="1"/>
  <c r="AN889" i="1"/>
  <c r="AO889" i="1"/>
  <c r="AP889" i="1"/>
  <c r="AQ889" i="1"/>
  <c r="AR889" i="1"/>
  <c r="AS889" i="1"/>
  <c r="AT889" i="1"/>
  <c r="AU889" i="1"/>
  <c r="AV889" i="1"/>
  <c r="AW889" i="1"/>
  <c r="AX889" i="1"/>
  <c r="AY889" i="1"/>
  <c r="AZ889" i="1"/>
  <c r="BA889" i="1"/>
  <c r="BB889" i="1"/>
  <c r="BC889" i="1"/>
  <c r="BD889" i="1"/>
  <c r="BE889" i="1"/>
  <c r="BF889" i="1"/>
  <c r="BG889" i="1"/>
  <c r="BH889" i="1"/>
  <c r="BI889" i="1"/>
  <c r="BJ889" i="1"/>
  <c r="BK889" i="1"/>
  <c r="BL889" i="1"/>
  <c r="AM890" i="1"/>
  <c r="AN890" i="1"/>
  <c r="AO890" i="1"/>
  <c r="AP890" i="1"/>
  <c r="AQ890" i="1"/>
  <c r="AR890" i="1"/>
  <c r="AS890" i="1"/>
  <c r="AT890" i="1"/>
  <c r="AU890" i="1"/>
  <c r="AV890" i="1"/>
  <c r="AW890" i="1"/>
  <c r="AX890" i="1"/>
  <c r="AY890" i="1"/>
  <c r="AZ890" i="1"/>
  <c r="BA890" i="1"/>
  <c r="BB890" i="1"/>
  <c r="BC890" i="1"/>
  <c r="BD890" i="1"/>
  <c r="BE890" i="1"/>
  <c r="BF890" i="1"/>
  <c r="BG890" i="1"/>
  <c r="BH890" i="1"/>
  <c r="BI890" i="1"/>
  <c r="BJ890" i="1"/>
  <c r="BK890" i="1"/>
  <c r="BL890" i="1"/>
  <c r="AM891" i="1"/>
  <c r="AN891" i="1"/>
  <c r="AO891" i="1"/>
  <c r="AP891" i="1"/>
  <c r="AQ891" i="1"/>
  <c r="AR891" i="1"/>
  <c r="AS891" i="1"/>
  <c r="AT891" i="1"/>
  <c r="AU891" i="1"/>
  <c r="AV891" i="1"/>
  <c r="AW891" i="1"/>
  <c r="AX891" i="1"/>
  <c r="AY891" i="1"/>
  <c r="AZ891" i="1"/>
  <c r="BA891" i="1"/>
  <c r="BB891" i="1"/>
  <c r="BC891" i="1"/>
  <c r="BD891" i="1"/>
  <c r="BE891" i="1"/>
  <c r="BF891" i="1"/>
  <c r="BG891" i="1"/>
  <c r="BH891" i="1"/>
  <c r="BI891" i="1"/>
  <c r="BJ891" i="1"/>
  <c r="BK891" i="1"/>
  <c r="BL891" i="1"/>
  <c r="AM892" i="1"/>
  <c r="AN892" i="1"/>
  <c r="AO892" i="1"/>
  <c r="AP892" i="1"/>
  <c r="AQ892" i="1"/>
  <c r="AR892" i="1"/>
  <c r="AS892" i="1"/>
  <c r="AT892" i="1"/>
  <c r="AU892" i="1"/>
  <c r="AV892" i="1"/>
  <c r="AW892" i="1"/>
  <c r="AX892" i="1"/>
  <c r="AY892" i="1"/>
  <c r="AZ892" i="1"/>
  <c r="BA892" i="1"/>
  <c r="BB892" i="1"/>
  <c r="BC892" i="1"/>
  <c r="BD892" i="1"/>
  <c r="BE892" i="1"/>
  <c r="BF892" i="1"/>
  <c r="BG892" i="1"/>
  <c r="BH892" i="1"/>
  <c r="BI892" i="1"/>
  <c r="BJ892" i="1"/>
  <c r="BK892" i="1"/>
  <c r="BL892" i="1"/>
  <c r="AM893" i="1"/>
  <c r="AN893" i="1"/>
  <c r="AO893" i="1"/>
  <c r="AP893" i="1"/>
  <c r="AQ893" i="1"/>
  <c r="AR893" i="1"/>
  <c r="AS893" i="1"/>
  <c r="AT893" i="1"/>
  <c r="AU893" i="1"/>
  <c r="AV893" i="1"/>
  <c r="AW893" i="1"/>
  <c r="AX893" i="1"/>
  <c r="AY893" i="1"/>
  <c r="AZ893" i="1"/>
  <c r="BA893" i="1"/>
  <c r="BB893" i="1"/>
  <c r="BC893" i="1"/>
  <c r="BD893" i="1"/>
  <c r="BE893" i="1"/>
  <c r="BF893" i="1"/>
  <c r="BG893" i="1"/>
  <c r="BH893" i="1"/>
  <c r="BI893" i="1"/>
  <c r="BJ893" i="1"/>
  <c r="BK893" i="1"/>
  <c r="BL893" i="1"/>
  <c r="AM894" i="1"/>
  <c r="AN894" i="1"/>
  <c r="AO894" i="1"/>
  <c r="AP894" i="1"/>
  <c r="AQ894" i="1"/>
  <c r="AR894" i="1"/>
  <c r="AS894" i="1"/>
  <c r="AT894" i="1"/>
  <c r="AU894" i="1"/>
  <c r="AV894" i="1"/>
  <c r="AW894" i="1"/>
  <c r="AX894" i="1"/>
  <c r="AY894" i="1"/>
  <c r="AZ894" i="1"/>
  <c r="BA894" i="1"/>
  <c r="BB894" i="1"/>
  <c r="BC894" i="1"/>
  <c r="BD894" i="1"/>
  <c r="BE894" i="1"/>
  <c r="BF894" i="1"/>
  <c r="BG894" i="1"/>
  <c r="BH894" i="1"/>
  <c r="BI894" i="1"/>
  <c r="BJ894" i="1"/>
  <c r="BK894" i="1"/>
  <c r="BL894" i="1"/>
  <c r="AM895" i="1"/>
  <c r="AN895" i="1"/>
  <c r="AO895" i="1"/>
  <c r="AP895" i="1"/>
  <c r="AQ895" i="1"/>
  <c r="AR895" i="1"/>
  <c r="AS895" i="1"/>
  <c r="AT895" i="1"/>
  <c r="AU895" i="1"/>
  <c r="AV895" i="1"/>
  <c r="AW895" i="1"/>
  <c r="AX895" i="1"/>
  <c r="AY895" i="1"/>
  <c r="AZ895" i="1"/>
  <c r="BA895" i="1"/>
  <c r="BB895" i="1"/>
  <c r="BC895" i="1"/>
  <c r="BD895" i="1"/>
  <c r="BE895" i="1"/>
  <c r="BF895" i="1"/>
  <c r="BG895" i="1"/>
  <c r="BH895" i="1"/>
  <c r="BI895" i="1"/>
  <c r="BJ895" i="1"/>
  <c r="BK895" i="1"/>
  <c r="BL895" i="1"/>
  <c r="AM896" i="1"/>
  <c r="AN896" i="1"/>
  <c r="AO896" i="1"/>
  <c r="AP896" i="1"/>
  <c r="AQ896" i="1"/>
  <c r="AR896" i="1"/>
  <c r="AS896" i="1"/>
  <c r="AT896" i="1"/>
  <c r="AU896" i="1"/>
  <c r="AV896" i="1"/>
  <c r="AW896" i="1"/>
  <c r="AX896" i="1"/>
  <c r="AY896" i="1"/>
  <c r="AZ896" i="1"/>
  <c r="BA896" i="1"/>
  <c r="BB896" i="1"/>
  <c r="BC896" i="1"/>
  <c r="BD896" i="1"/>
  <c r="BE896" i="1"/>
  <c r="BF896" i="1"/>
  <c r="BG896" i="1"/>
  <c r="BH896" i="1"/>
  <c r="BI896" i="1"/>
  <c r="BJ896" i="1"/>
  <c r="BK896" i="1"/>
  <c r="BL896" i="1"/>
  <c r="AM897" i="1"/>
  <c r="AN897" i="1"/>
  <c r="AO897" i="1"/>
  <c r="AP897" i="1"/>
  <c r="AQ897" i="1"/>
  <c r="AR897" i="1"/>
  <c r="AS897" i="1"/>
  <c r="AT897" i="1"/>
  <c r="AU897" i="1"/>
  <c r="AV897" i="1"/>
  <c r="AW897" i="1"/>
  <c r="AX897" i="1"/>
  <c r="AY897" i="1"/>
  <c r="AZ897" i="1"/>
  <c r="BA897" i="1"/>
  <c r="BB897" i="1"/>
  <c r="BC897" i="1"/>
  <c r="BD897" i="1"/>
  <c r="BE897" i="1"/>
  <c r="BF897" i="1"/>
  <c r="BG897" i="1"/>
  <c r="BH897" i="1"/>
  <c r="BI897" i="1"/>
  <c r="BJ897" i="1"/>
  <c r="BK897" i="1"/>
  <c r="BL897" i="1"/>
  <c r="AM898" i="1"/>
  <c r="AN898" i="1"/>
  <c r="AO898" i="1"/>
  <c r="AP898" i="1"/>
  <c r="AQ898" i="1"/>
  <c r="AR898" i="1"/>
  <c r="AS898" i="1"/>
  <c r="AT898" i="1"/>
  <c r="AU898" i="1"/>
  <c r="AV898" i="1"/>
  <c r="AW898" i="1"/>
  <c r="AX898" i="1"/>
  <c r="AY898" i="1"/>
  <c r="AZ898" i="1"/>
  <c r="BA898" i="1"/>
  <c r="BB898" i="1"/>
  <c r="BC898" i="1"/>
  <c r="BD898" i="1"/>
  <c r="BE898" i="1"/>
  <c r="BF898" i="1"/>
  <c r="BG898" i="1"/>
  <c r="BH898" i="1"/>
  <c r="BI898" i="1"/>
  <c r="BJ898" i="1"/>
  <c r="BK898" i="1"/>
  <c r="BL898" i="1"/>
  <c r="AM899" i="1"/>
  <c r="AN899" i="1"/>
  <c r="AO899" i="1"/>
  <c r="AP899" i="1"/>
  <c r="AQ899" i="1"/>
  <c r="AR899" i="1"/>
  <c r="AS899" i="1"/>
  <c r="AT899" i="1"/>
  <c r="AU899" i="1"/>
  <c r="AV899" i="1"/>
  <c r="AW899" i="1"/>
  <c r="AX899" i="1"/>
  <c r="AY899" i="1"/>
  <c r="AZ899" i="1"/>
  <c r="BA899" i="1"/>
  <c r="BB899" i="1"/>
  <c r="BC899" i="1"/>
  <c r="BD899" i="1"/>
  <c r="BE899" i="1"/>
  <c r="BF899" i="1"/>
  <c r="BG899" i="1"/>
  <c r="BH899" i="1"/>
  <c r="BI899" i="1"/>
  <c r="BJ899" i="1"/>
  <c r="BK899" i="1"/>
  <c r="BL899" i="1"/>
  <c r="AM900" i="1"/>
  <c r="AN900" i="1"/>
  <c r="AO900" i="1"/>
  <c r="AP900" i="1"/>
  <c r="AQ900" i="1"/>
  <c r="AR900" i="1"/>
  <c r="AS900" i="1"/>
  <c r="AT900" i="1"/>
  <c r="AU900" i="1"/>
  <c r="AV900" i="1"/>
  <c r="AW900" i="1"/>
  <c r="AX900" i="1"/>
  <c r="AY900" i="1"/>
  <c r="AZ900" i="1"/>
  <c r="BA900" i="1"/>
  <c r="BB900" i="1"/>
  <c r="BC900" i="1"/>
  <c r="BD900" i="1"/>
  <c r="BE900" i="1"/>
  <c r="BF900" i="1"/>
  <c r="BG900" i="1"/>
  <c r="BH900" i="1"/>
  <c r="BI900" i="1"/>
  <c r="BJ900" i="1"/>
  <c r="BK900" i="1"/>
  <c r="BL900" i="1"/>
  <c r="AM901" i="1"/>
  <c r="AN901" i="1"/>
  <c r="AO901" i="1"/>
  <c r="AP901" i="1"/>
  <c r="AQ901" i="1"/>
  <c r="AR901" i="1"/>
  <c r="AS901" i="1"/>
  <c r="AT901" i="1"/>
  <c r="AU901" i="1"/>
  <c r="AV901" i="1"/>
  <c r="AW901" i="1"/>
  <c r="AX901" i="1"/>
  <c r="AY901" i="1"/>
  <c r="AZ901" i="1"/>
  <c r="BA901" i="1"/>
  <c r="BB901" i="1"/>
  <c r="BC901" i="1"/>
  <c r="BD901" i="1"/>
  <c r="BE901" i="1"/>
  <c r="BF901" i="1"/>
  <c r="BG901" i="1"/>
  <c r="BH901" i="1"/>
  <c r="BI901" i="1"/>
  <c r="BJ901" i="1"/>
  <c r="BK901" i="1"/>
  <c r="BL901" i="1"/>
  <c r="AM902" i="1"/>
  <c r="AN902" i="1"/>
  <c r="AO902" i="1"/>
  <c r="AP902" i="1"/>
  <c r="AQ902" i="1"/>
  <c r="AR902" i="1"/>
  <c r="AS902" i="1"/>
  <c r="AT902" i="1"/>
  <c r="AU902" i="1"/>
  <c r="AV902" i="1"/>
  <c r="AW902" i="1"/>
  <c r="AX902" i="1"/>
  <c r="AY902" i="1"/>
  <c r="AZ902" i="1"/>
  <c r="BA902" i="1"/>
  <c r="BB902" i="1"/>
  <c r="BC902" i="1"/>
  <c r="BD902" i="1"/>
  <c r="BE902" i="1"/>
  <c r="BF902" i="1"/>
  <c r="BG902" i="1"/>
  <c r="BH902" i="1"/>
  <c r="BI902" i="1"/>
  <c r="BJ902" i="1"/>
  <c r="BK902" i="1"/>
  <c r="BL902" i="1"/>
  <c r="AM903" i="1"/>
  <c r="AN903" i="1"/>
  <c r="AO903" i="1"/>
  <c r="AP903" i="1"/>
  <c r="AQ903" i="1"/>
  <c r="AR903" i="1"/>
  <c r="AS903" i="1"/>
  <c r="AT903" i="1"/>
  <c r="AU903" i="1"/>
  <c r="AV903" i="1"/>
  <c r="AW903" i="1"/>
  <c r="AX903" i="1"/>
  <c r="AY903" i="1"/>
  <c r="AZ903" i="1"/>
  <c r="BA903" i="1"/>
  <c r="BB903" i="1"/>
  <c r="BC903" i="1"/>
  <c r="BD903" i="1"/>
  <c r="BE903" i="1"/>
  <c r="BF903" i="1"/>
  <c r="BG903" i="1"/>
  <c r="BH903" i="1"/>
  <c r="BI903" i="1"/>
  <c r="BJ903" i="1"/>
  <c r="BK903" i="1"/>
  <c r="BL903" i="1"/>
  <c r="AM904" i="1"/>
  <c r="AN904" i="1"/>
  <c r="AO904" i="1"/>
  <c r="AP904" i="1"/>
  <c r="AQ904" i="1"/>
  <c r="AR904" i="1"/>
  <c r="AS904" i="1"/>
  <c r="AT904" i="1"/>
  <c r="AU904" i="1"/>
  <c r="AV904" i="1"/>
  <c r="AW904" i="1"/>
  <c r="AX904" i="1"/>
  <c r="AY904" i="1"/>
  <c r="AZ904" i="1"/>
  <c r="BA904" i="1"/>
  <c r="BB904" i="1"/>
  <c r="BC904" i="1"/>
  <c r="BD904" i="1"/>
  <c r="BE904" i="1"/>
  <c r="BF904" i="1"/>
  <c r="BG904" i="1"/>
  <c r="BH904" i="1"/>
  <c r="BI904" i="1"/>
  <c r="BJ904" i="1"/>
  <c r="BK904" i="1"/>
  <c r="BL904" i="1"/>
  <c r="AM905" i="1"/>
  <c r="AN905" i="1"/>
  <c r="AO905" i="1"/>
  <c r="AP905" i="1"/>
  <c r="AQ905" i="1"/>
  <c r="AR905" i="1"/>
  <c r="AS905" i="1"/>
  <c r="AT905" i="1"/>
  <c r="AU905" i="1"/>
  <c r="AV905" i="1"/>
  <c r="AW905" i="1"/>
  <c r="AX905" i="1"/>
  <c r="AY905" i="1"/>
  <c r="AZ905" i="1"/>
  <c r="BA905" i="1"/>
  <c r="BB905" i="1"/>
  <c r="BC905" i="1"/>
  <c r="BD905" i="1"/>
  <c r="BE905" i="1"/>
  <c r="BF905" i="1"/>
  <c r="BG905" i="1"/>
  <c r="BH905" i="1"/>
  <c r="BI905" i="1"/>
  <c r="BJ905" i="1"/>
  <c r="BK905" i="1"/>
  <c r="BL905" i="1"/>
  <c r="AM906" i="1"/>
  <c r="AN906" i="1"/>
  <c r="AO906" i="1"/>
  <c r="AP906" i="1"/>
  <c r="AQ906" i="1"/>
  <c r="AR906" i="1"/>
  <c r="AS906" i="1"/>
  <c r="AT906" i="1"/>
  <c r="AU906" i="1"/>
  <c r="AV906" i="1"/>
  <c r="AW906" i="1"/>
  <c r="AX906" i="1"/>
  <c r="AY906" i="1"/>
  <c r="AZ906" i="1"/>
  <c r="BA906" i="1"/>
  <c r="BB906" i="1"/>
  <c r="BC906" i="1"/>
  <c r="BD906" i="1"/>
  <c r="BE906" i="1"/>
  <c r="BF906" i="1"/>
  <c r="BG906" i="1"/>
  <c r="BH906" i="1"/>
  <c r="BI906" i="1"/>
  <c r="BJ906" i="1"/>
  <c r="BK906" i="1"/>
  <c r="BL906" i="1"/>
  <c r="AM907" i="1"/>
  <c r="AN907" i="1"/>
  <c r="AO907" i="1"/>
  <c r="AP907" i="1"/>
  <c r="AQ907" i="1"/>
  <c r="AR907" i="1"/>
  <c r="AS907" i="1"/>
  <c r="AT907" i="1"/>
  <c r="AU907" i="1"/>
  <c r="AV907" i="1"/>
  <c r="AW907" i="1"/>
  <c r="AX907" i="1"/>
  <c r="AY907" i="1"/>
  <c r="AZ907" i="1"/>
  <c r="BA907" i="1"/>
  <c r="BB907" i="1"/>
  <c r="BC907" i="1"/>
  <c r="BD907" i="1"/>
  <c r="BE907" i="1"/>
  <c r="BF907" i="1"/>
  <c r="BG907" i="1"/>
  <c r="BH907" i="1"/>
  <c r="BI907" i="1"/>
  <c r="BJ907" i="1"/>
  <c r="BK907" i="1"/>
  <c r="BL907" i="1"/>
  <c r="AM908" i="1"/>
  <c r="AN908" i="1"/>
  <c r="AO908" i="1"/>
  <c r="AP908" i="1"/>
  <c r="AQ908" i="1"/>
  <c r="AR908" i="1"/>
  <c r="AS908" i="1"/>
  <c r="AT908" i="1"/>
  <c r="AU908" i="1"/>
  <c r="AV908" i="1"/>
  <c r="AW908" i="1"/>
  <c r="AX908" i="1"/>
  <c r="AY908" i="1"/>
  <c r="AZ908" i="1"/>
  <c r="BA908" i="1"/>
  <c r="BB908" i="1"/>
  <c r="BC908" i="1"/>
  <c r="BD908" i="1"/>
  <c r="BE908" i="1"/>
  <c r="BF908" i="1"/>
  <c r="BG908" i="1"/>
  <c r="BH908" i="1"/>
  <c r="BI908" i="1"/>
  <c r="BJ908" i="1"/>
  <c r="BK908" i="1"/>
  <c r="BL908" i="1"/>
  <c r="AM909" i="1"/>
  <c r="AN909" i="1"/>
  <c r="AO909" i="1"/>
  <c r="AP909" i="1"/>
  <c r="AQ909" i="1"/>
  <c r="AR909" i="1"/>
  <c r="AS909" i="1"/>
  <c r="AT909" i="1"/>
  <c r="AU909" i="1"/>
  <c r="AV909" i="1"/>
  <c r="AW909" i="1"/>
  <c r="AX909" i="1"/>
  <c r="AY909" i="1"/>
  <c r="AZ909" i="1"/>
  <c r="BA909" i="1"/>
  <c r="BB909" i="1"/>
  <c r="BC909" i="1"/>
  <c r="BD909" i="1"/>
  <c r="BE909" i="1"/>
  <c r="BF909" i="1"/>
  <c r="BG909" i="1"/>
  <c r="BH909" i="1"/>
  <c r="BI909" i="1"/>
  <c r="BJ909" i="1"/>
  <c r="BK909" i="1"/>
  <c r="BL909" i="1"/>
  <c r="AM910" i="1"/>
  <c r="AN910" i="1"/>
  <c r="AO910" i="1"/>
  <c r="AP910" i="1"/>
  <c r="AQ910" i="1"/>
  <c r="AR910" i="1"/>
  <c r="AS910" i="1"/>
  <c r="AT910" i="1"/>
  <c r="AU910" i="1"/>
  <c r="AV910" i="1"/>
  <c r="AW910" i="1"/>
  <c r="AX910" i="1"/>
  <c r="AY910" i="1"/>
  <c r="AZ910" i="1"/>
  <c r="BA910" i="1"/>
  <c r="BB910" i="1"/>
  <c r="BC910" i="1"/>
  <c r="BD910" i="1"/>
  <c r="BE910" i="1"/>
  <c r="BF910" i="1"/>
  <c r="BG910" i="1"/>
  <c r="BH910" i="1"/>
  <c r="BI910" i="1"/>
  <c r="BJ910" i="1"/>
  <c r="BK910" i="1"/>
  <c r="BL910" i="1"/>
  <c r="AM911" i="1"/>
  <c r="AN911" i="1"/>
  <c r="AO911" i="1"/>
  <c r="AP911" i="1"/>
  <c r="AQ911" i="1"/>
  <c r="AR911" i="1"/>
  <c r="AS911" i="1"/>
  <c r="AT911" i="1"/>
  <c r="AU911" i="1"/>
  <c r="AV911" i="1"/>
  <c r="AW911" i="1"/>
  <c r="AX911" i="1"/>
  <c r="AY911" i="1"/>
  <c r="AZ911" i="1"/>
  <c r="BA911" i="1"/>
  <c r="BB911" i="1"/>
  <c r="BC911" i="1"/>
  <c r="BD911" i="1"/>
  <c r="BE911" i="1"/>
  <c r="BF911" i="1"/>
  <c r="BG911" i="1"/>
  <c r="BH911" i="1"/>
  <c r="BI911" i="1"/>
  <c r="BJ911" i="1"/>
  <c r="BK911" i="1"/>
  <c r="BL911" i="1"/>
  <c r="AM912" i="1"/>
  <c r="AN912" i="1"/>
  <c r="AO912" i="1"/>
  <c r="AP912" i="1"/>
  <c r="AQ912" i="1"/>
  <c r="AR912" i="1"/>
  <c r="AS912" i="1"/>
  <c r="AT912" i="1"/>
  <c r="AU912" i="1"/>
  <c r="AV912" i="1"/>
  <c r="AW912" i="1"/>
  <c r="AX912" i="1"/>
  <c r="AY912" i="1"/>
  <c r="AZ912" i="1"/>
  <c r="BA912" i="1"/>
  <c r="BB912" i="1"/>
  <c r="BC912" i="1"/>
  <c r="BD912" i="1"/>
  <c r="BE912" i="1"/>
  <c r="BF912" i="1"/>
  <c r="BG912" i="1"/>
  <c r="BH912" i="1"/>
  <c r="BI912" i="1"/>
  <c r="BJ912" i="1"/>
  <c r="BK912" i="1"/>
  <c r="BL912" i="1"/>
  <c r="AM913" i="1"/>
  <c r="AN913" i="1"/>
  <c r="AO913" i="1"/>
  <c r="AP913" i="1"/>
  <c r="AQ913" i="1"/>
  <c r="AR913" i="1"/>
  <c r="AS913" i="1"/>
  <c r="AT913" i="1"/>
  <c r="AU913" i="1"/>
  <c r="AV913" i="1"/>
  <c r="AW913" i="1"/>
  <c r="AX913" i="1"/>
  <c r="AY913" i="1"/>
  <c r="AZ913" i="1"/>
  <c r="BA913" i="1"/>
  <c r="BB913" i="1"/>
  <c r="BC913" i="1"/>
  <c r="BD913" i="1"/>
  <c r="BE913" i="1"/>
  <c r="BF913" i="1"/>
  <c r="BG913" i="1"/>
  <c r="BH913" i="1"/>
  <c r="BI913" i="1"/>
  <c r="BJ913" i="1"/>
  <c r="BK913" i="1"/>
  <c r="BL913" i="1"/>
  <c r="AM914" i="1"/>
  <c r="AN914" i="1"/>
  <c r="AO914" i="1"/>
  <c r="AP914" i="1"/>
  <c r="AQ914" i="1"/>
  <c r="AR914" i="1"/>
  <c r="AS914" i="1"/>
  <c r="AT914" i="1"/>
  <c r="AU914" i="1"/>
  <c r="AV914" i="1"/>
  <c r="AW914" i="1"/>
  <c r="AX914" i="1"/>
  <c r="AY914" i="1"/>
  <c r="AZ914" i="1"/>
  <c r="BA914" i="1"/>
  <c r="BB914" i="1"/>
  <c r="BC914" i="1"/>
  <c r="BD914" i="1"/>
  <c r="BE914" i="1"/>
  <c r="BF914" i="1"/>
  <c r="BG914" i="1"/>
  <c r="BH914" i="1"/>
  <c r="BI914" i="1"/>
  <c r="BJ914" i="1"/>
  <c r="BK914" i="1"/>
  <c r="BL914" i="1"/>
  <c r="AM915" i="1"/>
  <c r="AN915" i="1"/>
  <c r="AO915" i="1"/>
  <c r="AP915" i="1"/>
  <c r="AQ915" i="1"/>
  <c r="AR915" i="1"/>
  <c r="AS915" i="1"/>
  <c r="AT915" i="1"/>
  <c r="AU915" i="1"/>
  <c r="AV915" i="1"/>
  <c r="AW915" i="1"/>
  <c r="AX915" i="1"/>
  <c r="AY915" i="1"/>
  <c r="AZ915" i="1"/>
  <c r="BA915" i="1"/>
  <c r="BB915" i="1"/>
  <c r="BC915" i="1"/>
  <c r="BD915" i="1"/>
  <c r="BE915" i="1"/>
  <c r="BF915" i="1"/>
  <c r="BG915" i="1"/>
  <c r="BH915" i="1"/>
  <c r="BI915" i="1"/>
  <c r="BJ915" i="1"/>
  <c r="BK915" i="1"/>
  <c r="BL915" i="1"/>
  <c r="AM916" i="1"/>
  <c r="AN916" i="1"/>
  <c r="AO916" i="1"/>
  <c r="AP916" i="1"/>
  <c r="AQ916" i="1"/>
  <c r="AR916" i="1"/>
  <c r="AS916" i="1"/>
  <c r="AT916" i="1"/>
  <c r="AU916" i="1"/>
  <c r="AV916" i="1"/>
  <c r="AW916" i="1"/>
  <c r="AX916" i="1"/>
  <c r="AY916" i="1"/>
  <c r="AZ916" i="1"/>
  <c r="BA916" i="1"/>
  <c r="BB916" i="1"/>
  <c r="BC916" i="1"/>
  <c r="BD916" i="1"/>
  <c r="BE916" i="1"/>
  <c r="BF916" i="1"/>
  <c r="BG916" i="1"/>
  <c r="BH916" i="1"/>
  <c r="BI916" i="1"/>
  <c r="BJ916" i="1"/>
  <c r="BK916" i="1"/>
  <c r="BL916" i="1"/>
  <c r="AM917" i="1"/>
  <c r="AN917" i="1"/>
  <c r="AO917" i="1"/>
  <c r="AP917" i="1"/>
  <c r="AQ917" i="1"/>
  <c r="AR917" i="1"/>
  <c r="AS917" i="1"/>
  <c r="AT917" i="1"/>
  <c r="AU917" i="1"/>
  <c r="AV917" i="1"/>
  <c r="AW917" i="1"/>
  <c r="AX917" i="1"/>
  <c r="AY917" i="1"/>
  <c r="AZ917" i="1"/>
  <c r="BA917" i="1"/>
  <c r="BB917" i="1"/>
  <c r="BC917" i="1"/>
  <c r="BD917" i="1"/>
  <c r="BE917" i="1"/>
  <c r="BF917" i="1"/>
  <c r="BG917" i="1"/>
  <c r="BH917" i="1"/>
  <c r="BI917" i="1"/>
  <c r="BJ917" i="1"/>
  <c r="BK917" i="1"/>
  <c r="BL917" i="1"/>
  <c r="AM918" i="1"/>
  <c r="AN918" i="1"/>
  <c r="AO918" i="1"/>
  <c r="AP918" i="1"/>
  <c r="AQ918" i="1"/>
  <c r="AR918" i="1"/>
  <c r="AS918" i="1"/>
  <c r="AT918" i="1"/>
  <c r="AU918" i="1"/>
  <c r="AV918" i="1"/>
  <c r="AW918" i="1"/>
  <c r="AX918" i="1"/>
  <c r="AY918" i="1"/>
  <c r="AZ918" i="1"/>
  <c r="BA918" i="1"/>
  <c r="BB918" i="1"/>
  <c r="BC918" i="1"/>
  <c r="BD918" i="1"/>
  <c r="BE918" i="1"/>
  <c r="BF918" i="1"/>
  <c r="BG918" i="1"/>
  <c r="BH918" i="1"/>
  <c r="BI918" i="1"/>
  <c r="BJ918" i="1"/>
  <c r="BK918" i="1"/>
  <c r="BL918" i="1"/>
  <c r="AM919" i="1"/>
  <c r="AN919" i="1"/>
  <c r="AO919" i="1"/>
  <c r="AP919" i="1"/>
  <c r="AQ919" i="1"/>
  <c r="AR919" i="1"/>
  <c r="AS919" i="1"/>
  <c r="AT919" i="1"/>
  <c r="AU919" i="1"/>
  <c r="AV919" i="1"/>
  <c r="AW919" i="1"/>
  <c r="AX919" i="1"/>
  <c r="AY919" i="1"/>
  <c r="AZ919" i="1"/>
  <c r="BA919" i="1"/>
  <c r="BB919" i="1"/>
  <c r="BC919" i="1"/>
  <c r="BD919" i="1"/>
  <c r="BE919" i="1"/>
  <c r="BF919" i="1"/>
  <c r="BG919" i="1"/>
  <c r="BH919" i="1"/>
  <c r="BI919" i="1"/>
  <c r="BJ919" i="1"/>
  <c r="BK919" i="1"/>
  <c r="BL919" i="1"/>
  <c r="AM920" i="1"/>
  <c r="AN920" i="1"/>
  <c r="AO920" i="1"/>
  <c r="AP920" i="1"/>
  <c r="AQ920" i="1"/>
  <c r="AR920" i="1"/>
  <c r="AS920" i="1"/>
  <c r="AT920" i="1"/>
  <c r="AU920" i="1"/>
  <c r="AV920" i="1"/>
  <c r="AW920" i="1"/>
  <c r="AX920" i="1"/>
  <c r="AY920" i="1"/>
  <c r="AZ920" i="1"/>
  <c r="BA920" i="1"/>
  <c r="BB920" i="1"/>
  <c r="BC920" i="1"/>
  <c r="BD920" i="1"/>
  <c r="BE920" i="1"/>
  <c r="BF920" i="1"/>
  <c r="BG920" i="1"/>
  <c r="BH920" i="1"/>
  <c r="BI920" i="1"/>
  <c r="BJ920" i="1"/>
  <c r="BK920" i="1"/>
  <c r="BL920" i="1"/>
  <c r="AM921" i="1"/>
  <c r="AN921" i="1"/>
  <c r="AO921" i="1"/>
  <c r="AP921" i="1"/>
  <c r="AQ921" i="1"/>
  <c r="AR921" i="1"/>
  <c r="AS921" i="1"/>
  <c r="AT921" i="1"/>
  <c r="AU921" i="1"/>
  <c r="AV921" i="1"/>
  <c r="AW921" i="1"/>
  <c r="AX921" i="1"/>
  <c r="AY921" i="1"/>
  <c r="AZ921" i="1"/>
  <c r="BA921" i="1"/>
  <c r="BB921" i="1"/>
  <c r="BC921" i="1"/>
  <c r="BD921" i="1"/>
  <c r="BE921" i="1"/>
  <c r="BF921" i="1"/>
  <c r="BG921" i="1"/>
  <c r="BH921" i="1"/>
  <c r="BI921" i="1"/>
  <c r="BJ921" i="1"/>
  <c r="BK921" i="1"/>
  <c r="BL921" i="1"/>
  <c r="AM922" i="1"/>
  <c r="AN922" i="1"/>
  <c r="AO922" i="1"/>
  <c r="AP922" i="1"/>
  <c r="AQ922" i="1"/>
  <c r="AR922" i="1"/>
  <c r="AS922" i="1"/>
  <c r="AT922" i="1"/>
  <c r="AU922" i="1"/>
  <c r="AV922" i="1"/>
  <c r="AW922" i="1"/>
  <c r="AX922" i="1"/>
  <c r="AY922" i="1"/>
  <c r="AZ922" i="1"/>
  <c r="BA922" i="1"/>
  <c r="BB922" i="1"/>
  <c r="BC922" i="1"/>
  <c r="BD922" i="1"/>
  <c r="BE922" i="1"/>
  <c r="BF922" i="1"/>
  <c r="BG922" i="1"/>
  <c r="BH922" i="1"/>
  <c r="BI922" i="1"/>
  <c r="BJ922" i="1"/>
  <c r="BK922" i="1"/>
  <c r="BL922" i="1"/>
  <c r="AM923" i="1"/>
  <c r="AN923" i="1"/>
  <c r="AO923" i="1"/>
  <c r="AP923" i="1"/>
  <c r="AQ923" i="1"/>
  <c r="AR923" i="1"/>
  <c r="AS923" i="1"/>
  <c r="AT923" i="1"/>
  <c r="AU923" i="1"/>
  <c r="AV923" i="1"/>
  <c r="AW923" i="1"/>
  <c r="AX923" i="1"/>
  <c r="AY923" i="1"/>
  <c r="AZ923" i="1"/>
  <c r="BA923" i="1"/>
  <c r="BB923" i="1"/>
  <c r="BC923" i="1"/>
  <c r="BD923" i="1"/>
  <c r="BE923" i="1"/>
  <c r="BF923" i="1"/>
  <c r="BG923" i="1"/>
  <c r="BH923" i="1"/>
  <c r="BI923" i="1"/>
  <c r="BJ923" i="1"/>
  <c r="BK923" i="1"/>
  <c r="BL923" i="1"/>
  <c r="AM924" i="1"/>
  <c r="AN924" i="1"/>
  <c r="AO924" i="1"/>
  <c r="AP924" i="1"/>
  <c r="AQ924" i="1"/>
  <c r="AR924" i="1"/>
  <c r="AS924" i="1"/>
  <c r="AT924" i="1"/>
  <c r="AU924" i="1"/>
  <c r="AV924" i="1"/>
  <c r="AW924" i="1"/>
  <c r="AX924" i="1"/>
  <c r="AY924" i="1"/>
  <c r="AZ924" i="1"/>
  <c r="BA924" i="1"/>
  <c r="BB924" i="1"/>
  <c r="BC924" i="1"/>
  <c r="BD924" i="1"/>
  <c r="BE924" i="1"/>
  <c r="BF924" i="1"/>
  <c r="BG924" i="1"/>
  <c r="BH924" i="1"/>
  <c r="BI924" i="1"/>
  <c r="BJ924" i="1"/>
  <c r="BK924" i="1"/>
  <c r="BL924" i="1"/>
  <c r="AM925" i="1"/>
  <c r="AN925" i="1"/>
  <c r="AO925" i="1"/>
  <c r="AP925" i="1"/>
  <c r="AQ925" i="1"/>
  <c r="AR925" i="1"/>
  <c r="AS925" i="1"/>
  <c r="AT925" i="1"/>
  <c r="AU925" i="1"/>
  <c r="AV925" i="1"/>
  <c r="AW925" i="1"/>
  <c r="AX925" i="1"/>
  <c r="AY925" i="1"/>
  <c r="AZ925" i="1"/>
  <c r="BA925" i="1"/>
  <c r="BB925" i="1"/>
  <c r="BC925" i="1"/>
  <c r="BD925" i="1"/>
  <c r="BE925" i="1"/>
  <c r="BF925" i="1"/>
  <c r="BG925" i="1"/>
  <c r="BH925" i="1"/>
  <c r="BI925" i="1"/>
  <c r="BJ925" i="1"/>
  <c r="BK925" i="1"/>
  <c r="BL925" i="1"/>
  <c r="AM926" i="1"/>
  <c r="AN926" i="1"/>
  <c r="AO926" i="1"/>
  <c r="AP926" i="1"/>
  <c r="AQ926" i="1"/>
  <c r="AR926" i="1"/>
  <c r="AS926" i="1"/>
  <c r="AT926" i="1"/>
  <c r="AU926" i="1"/>
  <c r="AV926" i="1"/>
  <c r="AW926" i="1"/>
  <c r="AX926" i="1"/>
  <c r="AY926" i="1"/>
  <c r="AZ926" i="1"/>
  <c r="BA926" i="1"/>
  <c r="BB926" i="1"/>
  <c r="BC926" i="1"/>
  <c r="BD926" i="1"/>
  <c r="BE926" i="1"/>
  <c r="BF926" i="1"/>
  <c r="BG926" i="1"/>
  <c r="BH926" i="1"/>
  <c r="BI926" i="1"/>
  <c r="BJ926" i="1"/>
  <c r="BK926" i="1"/>
  <c r="BL926" i="1"/>
  <c r="AM927" i="1"/>
  <c r="AN927" i="1"/>
  <c r="AO927" i="1"/>
  <c r="AP927" i="1"/>
  <c r="AQ927" i="1"/>
  <c r="AR927" i="1"/>
  <c r="AS927" i="1"/>
  <c r="AT927" i="1"/>
  <c r="AU927" i="1"/>
  <c r="AV927" i="1"/>
  <c r="AW927" i="1"/>
  <c r="AX927" i="1"/>
  <c r="AY927" i="1"/>
  <c r="AZ927" i="1"/>
  <c r="BA927" i="1"/>
  <c r="BB927" i="1"/>
  <c r="BC927" i="1"/>
  <c r="BD927" i="1"/>
  <c r="BE927" i="1"/>
  <c r="BF927" i="1"/>
  <c r="BG927" i="1"/>
  <c r="BH927" i="1"/>
  <c r="BI927" i="1"/>
  <c r="BJ927" i="1"/>
  <c r="BK927" i="1"/>
  <c r="BL927" i="1"/>
  <c r="AM928" i="1"/>
  <c r="AN928" i="1"/>
  <c r="AO928" i="1"/>
  <c r="AP928" i="1"/>
  <c r="AQ928" i="1"/>
  <c r="AR928" i="1"/>
  <c r="AS928" i="1"/>
  <c r="AT928" i="1"/>
  <c r="AU928" i="1"/>
  <c r="AV928" i="1"/>
  <c r="AW928" i="1"/>
  <c r="AX928" i="1"/>
  <c r="AY928" i="1"/>
  <c r="AZ928" i="1"/>
  <c r="BA928" i="1"/>
  <c r="BB928" i="1"/>
  <c r="BC928" i="1"/>
  <c r="BD928" i="1"/>
  <c r="BE928" i="1"/>
  <c r="BF928" i="1"/>
  <c r="BG928" i="1"/>
  <c r="BH928" i="1"/>
  <c r="BI928" i="1"/>
  <c r="BJ928" i="1"/>
  <c r="BK928" i="1"/>
  <c r="BL928" i="1"/>
  <c r="AM929" i="1"/>
  <c r="AN929" i="1"/>
  <c r="AO929" i="1"/>
  <c r="AP929" i="1"/>
  <c r="AQ929" i="1"/>
  <c r="AR929" i="1"/>
  <c r="AS929" i="1"/>
  <c r="AT929" i="1"/>
  <c r="AU929" i="1"/>
  <c r="AV929" i="1"/>
  <c r="AW929" i="1"/>
  <c r="AX929" i="1"/>
  <c r="AY929" i="1"/>
  <c r="AZ929" i="1"/>
  <c r="BA929" i="1"/>
  <c r="BB929" i="1"/>
  <c r="BC929" i="1"/>
  <c r="BD929" i="1"/>
  <c r="BE929" i="1"/>
  <c r="BF929" i="1"/>
  <c r="BG929" i="1"/>
  <c r="BH929" i="1"/>
  <c r="BI929" i="1"/>
  <c r="BJ929" i="1"/>
  <c r="BK929" i="1"/>
  <c r="BL929" i="1"/>
  <c r="AM930" i="1"/>
  <c r="AN930" i="1"/>
  <c r="AO930" i="1"/>
  <c r="AP930" i="1"/>
  <c r="AQ930" i="1"/>
  <c r="AR930" i="1"/>
  <c r="AS930" i="1"/>
  <c r="AT930" i="1"/>
  <c r="AU930" i="1"/>
  <c r="AV930" i="1"/>
  <c r="AW930" i="1"/>
  <c r="AX930" i="1"/>
  <c r="AY930" i="1"/>
  <c r="AZ930" i="1"/>
  <c r="BA930" i="1"/>
  <c r="BB930" i="1"/>
  <c r="BC930" i="1"/>
  <c r="BD930" i="1"/>
  <c r="BE930" i="1"/>
  <c r="BF930" i="1"/>
  <c r="BG930" i="1"/>
  <c r="BH930" i="1"/>
  <c r="BI930" i="1"/>
  <c r="BJ930" i="1"/>
  <c r="BK930" i="1"/>
  <c r="BL930" i="1"/>
  <c r="AM931" i="1"/>
  <c r="AN931" i="1"/>
  <c r="AO931" i="1"/>
  <c r="AP931" i="1"/>
  <c r="AQ931" i="1"/>
  <c r="AR931" i="1"/>
  <c r="AS931" i="1"/>
  <c r="AT931" i="1"/>
  <c r="AU931" i="1"/>
  <c r="AV931" i="1"/>
  <c r="AW931" i="1"/>
  <c r="AX931" i="1"/>
  <c r="AY931" i="1"/>
  <c r="AZ931" i="1"/>
  <c r="BA931" i="1"/>
  <c r="BB931" i="1"/>
  <c r="BC931" i="1"/>
  <c r="BD931" i="1"/>
  <c r="BE931" i="1"/>
  <c r="BF931" i="1"/>
  <c r="BG931" i="1"/>
  <c r="BH931" i="1"/>
  <c r="BI931" i="1"/>
  <c r="BJ931" i="1"/>
  <c r="BK931" i="1"/>
  <c r="BL931" i="1"/>
  <c r="AM932" i="1"/>
  <c r="AN932" i="1"/>
  <c r="AO932" i="1"/>
  <c r="AP932" i="1"/>
  <c r="AQ932" i="1"/>
  <c r="AR932" i="1"/>
  <c r="AS932" i="1"/>
  <c r="AT932" i="1"/>
  <c r="AU932" i="1"/>
  <c r="AV932" i="1"/>
  <c r="AW932" i="1"/>
  <c r="AX932" i="1"/>
  <c r="AY932" i="1"/>
  <c r="AZ932" i="1"/>
  <c r="BA932" i="1"/>
  <c r="BB932" i="1"/>
  <c r="BC932" i="1"/>
  <c r="BD932" i="1"/>
  <c r="BE932" i="1"/>
  <c r="BF932" i="1"/>
  <c r="BG932" i="1"/>
  <c r="BH932" i="1"/>
  <c r="BI932" i="1"/>
  <c r="BJ932" i="1"/>
  <c r="BK932" i="1"/>
  <c r="BL932" i="1"/>
  <c r="AM933" i="1"/>
  <c r="AN933" i="1"/>
  <c r="AO933" i="1"/>
  <c r="AP933" i="1"/>
  <c r="AQ933" i="1"/>
  <c r="AR933" i="1"/>
  <c r="AS933" i="1"/>
  <c r="AT933" i="1"/>
  <c r="AU933" i="1"/>
  <c r="AV933" i="1"/>
  <c r="AW933" i="1"/>
  <c r="AX933" i="1"/>
  <c r="AY933" i="1"/>
  <c r="AZ933" i="1"/>
  <c r="BA933" i="1"/>
  <c r="BB933" i="1"/>
  <c r="BC933" i="1"/>
  <c r="BD933" i="1"/>
  <c r="BE933" i="1"/>
  <c r="BF933" i="1"/>
  <c r="BG933" i="1"/>
  <c r="BH933" i="1"/>
  <c r="BI933" i="1"/>
  <c r="BJ933" i="1"/>
  <c r="BK933" i="1"/>
  <c r="BL933" i="1"/>
  <c r="AM934" i="1"/>
  <c r="AN934" i="1"/>
  <c r="AO934" i="1"/>
  <c r="AP934" i="1"/>
  <c r="AQ934" i="1"/>
  <c r="AR934" i="1"/>
  <c r="AS934" i="1"/>
  <c r="AT934" i="1"/>
  <c r="AU934" i="1"/>
  <c r="AV934" i="1"/>
  <c r="AW934" i="1"/>
  <c r="AX934" i="1"/>
  <c r="AY934" i="1"/>
  <c r="AZ934" i="1"/>
  <c r="BA934" i="1"/>
  <c r="BB934" i="1"/>
  <c r="BC934" i="1"/>
  <c r="BD934" i="1"/>
  <c r="BE934" i="1"/>
  <c r="BF934" i="1"/>
  <c r="BG934" i="1"/>
  <c r="BH934" i="1"/>
  <c r="BI934" i="1"/>
  <c r="BJ934" i="1"/>
  <c r="BK934" i="1"/>
  <c r="BL934" i="1"/>
  <c r="AM935" i="1"/>
  <c r="AN935" i="1"/>
  <c r="AO935" i="1"/>
  <c r="AP935" i="1"/>
  <c r="AQ935" i="1"/>
  <c r="AR935" i="1"/>
  <c r="AS935" i="1"/>
  <c r="AT935" i="1"/>
  <c r="AU935" i="1"/>
  <c r="AV935" i="1"/>
  <c r="AW935" i="1"/>
  <c r="AX935" i="1"/>
  <c r="AY935" i="1"/>
  <c r="AZ935" i="1"/>
  <c r="BA935" i="1"/>
  <c r="BB935" i="1"/>
  <c r="BC935" i="1"/>
  <c r="BD935" i="1"/>
  <c r="BE935" i="1"/>
  <c r="BF935" i="1"/>
  <c r="BG935" i="1"/>
  <c r="BH935" i="1"/>
  <c r="BI935" i="1"/>
  <c r="BJ935" i="1"/>
  <c r="BK935" i="1"/>
  <c r="BL935" i="1"/>
  <c r="AM936" i="1"/>
  <c r="AN936" i="1"/>
  <c r="AO936" i="1"/>
  <c r="AP936" i="1"/>
  <c r="AQ936" i="1"/>
  <c r="AR936" i="1"/>
  <c r="AS936" i="1"/>
  <c r="AT936" i="1"/>
  <c r="AU936" i="1"/>
  <c r="AV936" i="1"/>
  <c r="AW936" i="1"/>
  <c r="AX936" i="1"/>
  <c r="AY936" i="1"/>
  <c r="AZ936" i="1"/>
  <c r="BA936" i="1"/>
  <c r="BB936" i="1"/>
  <c r="BC936" i="1"/>
  <c r="BD936" i="1"/>
  <c r="BE936" i="1"/>
  <c r="BF936" i="1"/>
  <c r="BG936" i="1"/>
  <c r="BH936" i="1"/>
  <c r="BI936" i="1"/>
  <c r="BJ936" i="1"/>
  <c r="BK936" i="1"/>
  <c r="BL936" i="1"/>
  <c r="AM937" i="1"/>
  <c r="AN937" i="1"/>
  <c r="AO937" i="1"/>
  <c r="AP937" i="1"/>
  <c r="AQ937" i="1"/>
  <c r="AR937" i="1"/>
  <c r="AS937" i="1"/>
  <c r="AT937" i="1"/>
  <c r="AU937" i="1"/>
  <c r="AV937" i="1"/>
  <c r="AW937" i="1"/>
  <c r="AX937" i="1"/>
  <c r="AY937" i="1"/>
  <c r="AZ937" i="1"/>
  <c r="BA937" i="1"/>
  <c r="BB937" i="1"/>
  <c r="BC937" i="1"/>
  <c r="BD937" i="1"/>
  <c r="BE937" i="1"/>
  <c r="BF937" i="1"/>
  <c r="BG937" i="1"/>
  <c r="BH937" i="1"/>
  <c r="BI937" i="1"/>
  <c r="BJ937" i="1"/>
  <c r="BK937" i="1"/>
  <c r="BL937" i="1"/>
  <c r="AM938" i="1"/>
  <c r="AN938" i="1"/>
  <c r="AO938" i="1"/>
  <c r="AP938" i="1"/>
  <c r="AQ938" i="1"/>
  <c r="AR938" i="1"/>
  <c r="AS938" i="1"/>
  <c r="AT938" i="1"/>
  <c r="AU938" i="1"/>
  <c r="AV938" i="1"/>
  <c r="AW938" i="1"/>
  <c r="AX938" i="1"/>
  <c r="AY938" i="1"/>
  <c r="AZ938" i="1"/>
  <c r="BA938" i="1"/>
  <c r="BB938" i="1"/>
  <c r="BC938" i="1"/>
  <c r="BD938" i="1"/>
  <c r="BE938" i="1"/>
  <c r="BF938" i="1"/>
  <c r="BG938" i="1"/>
  <c r="BH938" i="1"/>
  <c r="BI938" i="1"/>
  <c r="BJ938" i="1"/>
  <c r="BK938" i="1"/>
  <c r="BL938" i="1"/>
  <c r="AM939" i="1"/>
  <c r="AN939" i="1"/>
  <c r="AO939" i="1"/>
  <c r="AP939" i="1"/>
  <c r="AQ939" i="1"/>
  <c r="AR939" i="1"/>
  <c r="AS939" i="1"/>
  <c r="AT939" i="1"/>
  <c r="AU939" i="1"/>
  <c r="AV939" i="1"/>
  <c r="AW939" i="1"/>
  <c r="AX939" i="1"/>
  <c r="AY939" i="1"/>
  <c r="AZ939" i="1"/>
  <c r="BA939" i="1"/>
  <c r="BB939" i="1"/>
  <c r="BC939" i="1"/>
  <c r="BD939" i="1"/>
  <c r="BE939" i="1"/>
  <c r="BF939" i="1"/>
  <c r="BG939" i="1"/>
  <c r="BH939" i="1"/>
  <c r="BI939" i="1"/>
  <c r="BJ939" i="1"/>
  <c r="BK939" i="1"/>
  <c r="BL939" i="1"/>
  <c r="AM940" i="1"/>
  <c r="AN940" i="1"/>
  <c r="AO940" i="1"/>
  <c r="AP940" i="1"/>
  <c r="AQ940" i="1"/>
  <c r="AR940" i="1"/>
  <c r="AS940" i="1"/>
  <c r="AT940" i="1"/>
  <c r="AU940" i="1"/>
  <c r="AV940" i="1"/>
  <c r="AW940" i="1"/>
  <c r="AX940" i="1"/>
  <c r="AY940" i="1"/>
  <c r="AZ940" i="1"/>
  <c r="BA940" i="1"/>
  <c r="BB940" i="1"/>
  <c r="BC940" i="1"/>
  <c r="BD940" i="1"/>
  <c r="BE940" i="1"/>
  <c r="BF940" i="1"/>
  <c r="BG940" i="1"/>
  <c r="BH940" i="1"/>
  <c r="BI940" i="1"/>
  <c r="BJ940" i="1"/>
  <c r="BK940" i="1"/>
  <c r="BL940" i="1"/>
  <c r="AM941" i="1"/>
  <c r="AN941" i="1"/>
  <c r="AO941" i="1"/>
  <c r="AP941" i="1"/>
  <c r="AQ941" i="1"/>
  <c r="AR941" i="1"/>
  <c r="AS941" i="1"/>
  <c r="AT941" i="1"/>
  <c r="AU941" i="1"/>
  <c r="AV941" i="1"/>
  <c r="AW941" i="1"/>
  <c r="AX941" i="1"/>
  <c r="AY941" i="1"/>
  <c r="AZ941" i="1"/>
  <c r="BA941" i="1"/>
  <c r="BB941" i="1"/>
  <c r="BC941" i="1"/>
  <c r="BD941" i="1"/>
  <c r="BE941" i="1"/>
  <c r="BF941" i="1"/>
  <c r="BG941" i="1"/>
  <c r="BH941" i="1"/>
  <c r="BI941" i="1"/>
  <c r="BJ941" i="1"/>
  <c r="BK941" i="1"/>
  <c r="BL941" i="1"/>
  <c r="AM942" i="1"/>
  <c r="AN942" i="1"/>
  <c r="AO942" i="1"/>
  <c r="AP942" i="1"/>
  <c r="AQ942" i="1"/>
  <c r="AR942" i="1"/>
  <c r="AS942" i="1"/>
  <c r="AT942" i="1"/>
  <c r="AU942" i="1"/>
  <c r="AV942" i="1"/>
  <c r="AW942" i="1"/>
  <c r="AX942" i="1"/>
  <c r="AY942" i="1"/>
  <c r="AZ942" i="1"/>
  <c r="BA942" i="1"/>
  <c r="BB942" i="1"/>
  <c r="BC942" i="1"/>
  <c r="BD942" i="1"/>
  <c r="BE942" i="1"/>
  <c r="BF942" i="1"/>
  <c r="BG942" i="1"/>
  <c r="BH942" i="1"/>
  <c r="BI942" i="1"/>
  <c r="BJ942" i="1"/>
  <c r="BK942" i="1"/>
  <c r="BL942" i="1"/>
  <c r="AM943" i="1"/>
  <c r="AN943" i="1"/>
  <c r="AO943" i="1"/>
  <c r="AP943" i="1"/>
  <c r="AQ943" i="1"/>
  <c r="AR943" i="1"/>
  <c r="AS943" i="1"/>
  <c r="AT943" i="1"/>
  <c r="AU943" i="1"/>
  <c r="AV943" i="1"/>
  <c r="AW943" i="1"/>
  <c r="AX943" i="1"/>
  <c r="AY943" i="1"/>
  <c r="AZ943" i="1"/>
  <c r="BA943" i="1"/>
  <c r="BB943" i="1"/>
  <c r="BC943" i="1"/>
  <c r="BD943" i="1"/>
  <c r="BE943" i="1"/>
  <c r="BF943" i="1"/>
  <c r="BG943" i="1"/>
  <c r="BH943" i="1"/>
  <c r="BI943" i="1"/>
  <c r="BJ943" i="1"/>
  <c r="BK943" i="1"/>
  <c r="BL943" i="1"/>
  <c r="AM944" i="1"/>
  <c r="AN944" i="1"/>
  <c r="AO944" i="1"/>
  <c r="AP944" i="1"/>
  <c r="AQ944" i="1"/>
  <c r="AR944" i="1"/>
  <c r="AS944" i="1"/>
  <c r="AT944" i="1"/>
  <c r="AU944" i="1"/>
  <c r="AV944" i="1"/>
  <c r="AW944" i="1"/>
  <c r="AX944" i="1"/>
  <c r="AY944" i="1"/>
  <c r="AZ944" i="1"/>
  <c r="BA944" i="1"/>
  <c r="BB944" i="1"/>
  <c r="BC944" i="1"/>
  <c r="BD944" i="1"/>
  <c r="BE944" i="1"/>
  <c r="BF944" i="1"/>
  <c r="BG944" i="1"/>
  <c r="BH944" i="1"/>
  <c r="BI944" i="1"/>
  <c r="BJ944" i="1"/>
  <c r="BK944" i="1"/>
  <c r="BL944" i="1"/>
  <c r="AM945" i="1"/>
  <c r="AN945" i="1"/>
  <c r="AO945" i="1"/>
  <c r="AP945" i="1"/>
  <c r="AQ945" i="1"/>
  <c r="AR945" i="1"/>
  <c r="AS945" i="1"/>
  <c r="AT945" i="1"/>
  <c r="AU945" i="1"/>
  <c r="AV945" i="1"/>
  <c r="AW945" i="1"/>
  <c r="AX945" i="1"/>
  <c r="AY945" i="1"/>
  <c r="AZ945" i="1"/>
  <c r="BA945" i="1"/>
  <c r="BB945" i="1"/>
  <c r="BC945" i="1"/>
  <c r="BD945" i="1"/>
  <c r="BE945" i="1"/>
  <c r="BF945" i="1"/>
  <c r="BG945" i="1"/>
  <c r="BH945" i="1"/>
  <c r="BI945" i="1"/>
  <c r="BJ945" i="1"/>
  <c r="BK945" i="1"/>
  <c r="BL945" i="1"/>
  <c r="AM946" i="1"/>
  <c r="AN946" i="1"/>
  <c r="AO946" i="1"/>
  <c r="AP946" i="1"/>
  <c r="AQ946" i="1"/>
  <c r="AR946" i="1"/>
  <c r="AS946" i="1"/>
  <c r="AT946" i="1"/>
  <c r="AU946" i="1"/>
  <c r="AV946" i="1"/>
  <c r="AW946" i="1"/>
  <c r="AX946" i="1"/>
  <c r="AY946" i="1"/>
  <c r="AZ946" i="1"/>
  <c r="BA946" i="1"/>
  <c r="BB946" i="1"/>
  <c r="BC946" i="1"/>
  <c r="BD946" i="1"/>
  <c r="BE946" i="1"/>
  <c r="BF946" i="1"/>
  <c r="BG946" i="1"/>
  <c r="BH946" i="1"/>
  <c r="BI946" i="1"/>
  <c r="BJ946" i="1"/>
  <c r="BK946" i="1"/>
  <c r="BL946" i="1"/>
  <c r="AM947" i="1"/>
  <c r="AN947" i="1"/>
  <c r="AO947" i="1"/>
  <c r="AP947" i="1"/>
  <c r="AQ947" i="1"/>
  <c r="AR947" i="1"/>
  <c r="AS947" i="1"/>
  <c r="AT947" i="1"/>
  <c r="AU947" i="1"/>
  <c r="AV947" i="1"/>
  <c r="AW947" i="1"/>
  <c r="AX947" i="1"/>
  <c r="AY947" i="1"/>
  <c r="AZ947" i="1"/>
  <c r="BA947" i="1"/>
  <c r="BB947" i="1"/>
  <c r="BC947" i="1"/>
  <c r="BD947" i="1"/>
  <c r="BE947" i="1"/>
  <c r="BF947" i="1"/>
  <c r="BG947" i="1"/>
  <c r="BH947" i="1"/>
  <c r="BI947" i="1"/>
  <c r="BJ947" i="1"/>
  <c r="BK947" i="1"/>
  <c r="BL947" i="1"/>
  <c r="AM948" i="1"/>
  <c r="AN948" i="1"/>
  <c r="AO948" i="1"/>
  <c r="AP948" i="1"/>
  <c r="AQ948" i="1"/>
  <c r="AR948" i="1"/>
  <c r="AS948" i="1"/>
  <c r="AT948" i="1"/>
  <c r="AU948" i="1"/>
  <c r="AV948" i="1"/>
  <c r="AW948" i="1"/>
  <c r="AX948" i="1"/>
  <c r="AY948" i="1"/>
  <c r="AZ948" i="1"/>
  <c r="BA948" i="1"/>
  <c r="BB948" i="1"/>
  <c r="BC948" i="1"/>
  <c r="BD948" i="1"/>
  <c r="BE948" i="1"/>
  <c r="BF948" i="1"/>
  <c r="BG948" i="1"/>
  <c r="BH948" i="1"/>
  <c r="BI948" i="1"/>
  <c r="BJ948" i="1"/>
  <c r="BK948" i="1"/>
  <c r="BL948" i="1"/>
  <c r="AM949" i="1"/>
  <c r="AN949" i="1"/>
  <c r="AO949" i="1"/>
  <c r="AP949" i="1"/>
  <c r="AQ949" i="1"/>
  <c r="AR949" i="1"/>
  <c r="AS949" i="1"/>
  <c r="AT949" i="1"/>
  <c r="AU949" i="1"/>
  <c r="AV949" i="1"/>
  <c r="AW949" i="1"/>
  <c r="AX949" i="1"/>
  <c r="AY949" i="1"/>
  <c r="AZ949" i="1"/>
  <c r="BA949" i="1"/>
  <c r="BB949" i="1"/>
  <c r="BC949" i="1"/>
  <c r="BD949" i="1"/>
  <c r="BE949" i="1"/>
  <c r="BF949" i="1"/>
  <c r="BG949" i="1"/>
  <c r="BH949" i="1"/>
  <c r="BI949" i="1"/>
  <c r="BJ949" i="1"/>
  <c r="BK949" i="1"/>
  <c r="BL949" i="1"/>
  <c r="AM950" i="1"/>
  <c r="AN950" i="1"/>
  <c r="AO950" i="1"/>
  <c r="AP950" i="1"/>
  <c r="AQ950" i="1"/>
  <c r="AR950" i="1"/>
  <c r="AS950" i="1"/>
  <c r="AT950" i="1"/>
  <c r="AU950" i="1"/>
  <c r="AV950" i="1"/>
  <c r="AW950" i="1"/>
  <c r="AX950" i="1"/>
  <c r="AY950" i="1"/>
  <c r="AZ950" i="1"/>
  <c r="BA950" i="1"/>
  <c r="BB950" i="1"/>
  <c r="BC950" i="1"/>
  <c r="BD950" i="1"/>
  <c r="BE950" i="1"/>
  <c r="BF950" i="1"/>
  <c r="BG950" i="1"/>
  <c r="BH950" i="1"/>
  <c r="BI950" i="1"/>
  <c r="BJ950" i="1"/>
  <c r="BK950" i="1"/>
  <c r="BL950" i="1"/>
  <c r="AM951" i="1"/>
  <c r="AN951" i="1"/>
  <c r="AO951" i="1"/>
  <c r="AP951" i="1"/>
  <c r="AQ951" i="1"/>
  <c r="AR951" i="1"/>
  <c r="AS951" i="1"/>
  <c r="AT951" i="1"/>
  <c r="AU951" i="1"/>
  <c r="AV951" i="1"/>
  <c r="AW951" i="1"/>
  <c r="AX951" i="1"/>
  <c r="AY951" i="1"/>
  <c r="AZ951" i="1"/>
  <c r="BA951" i="1"/>
  <c r="BB951" i="1"/>
  <c r="BC951" i="1"/>
  <c r="BD951" i="1"/>
  <c r="BE951" i="1"/>
  <c r="BF951" i="1"/>
  <c r="BG951" i="1"/>
  <c r="BH951" i="1"/>
  <c r="BI951" i="1"/>
  <c r="BJ951" i="1"/>
  <c r="BK951" i="1"/>
  <c r="BL951" i="1"/>
  <c r="AM952" i="1"/>
  <c r="AN952" i="1"/>
  <c r="AO952" i="1"/>
  <c r="AP952" i="1"/>
  <c r="AQ952" i="1"/>
  <c r="AR952" i="1"/>
  <c r="AS952" i="1"/>
  <c r="AT952" i="1"/>
  <c r="AU952" i="1"/>
  <c r="AV952" i="1"/>
  <c r="AW952" i="1"/>
  <c r="AX952" i="1"/>
  <c r="AY952" i="1"/>
  <c r="AZ952" i="1"/>
  <c r="BA952" i="1"/>
  <c r="BB952" i="1"/>
  <c r="BC952" i="1"/>
  <c r="BD952" i="1"/>
  <c r="BE952" i="1"/>
  <c r="BF952" i="1"/>
  <c r="BG952" i="1"/>
  <c r="BH952" i="1"/>
  <c r="BI952" i="1"/>
  <c r="BJ952" i="1"/>
  <c r="BK952" i="1"/>
  <c r="BL952" i="1"/>
  <c r="AM953" i="1"/>
  <c r="AN953" i="1"/>
  <c r="AO953" i="1"/>
  <c r="AP953" i="1"/>
  <c r="AQ953" i="1"/>
  <c r="AR953" i="1"/>
  <c r="AS953" i="1"/>
  <c r="AT953" i="1"/>
  <c r="AU953" i="1"/>
  <c r="AV953" i="1"/>
  <c r="AW953" i="1"/>
  <c r="AX953" i="1"/>
  <c r="AY953" i="1"/>
  <c r="AZ953" i="1"/>
  <c r="BA953" i="1"/>
  <c r="BB953" i="1"/>
  <c r="BC953" i="1"/>
  <c r="BD953" i="1"/>
  <c r="BE953" i="1"/>
  <c r="BF953" i="1"/>
  <c r="BG953" i="1"/>
  <c r="BH953" i="1"/>
  <c r="BI953" i="1"/>
  <c r="BJ953" i="1"/>
  <c r="BK953" i="1"/>
  <c r="BL953" i="1"/>
  <c r="AM954" i="1"/>
  <c r="AN954" i="1"/>
  <c r="AO954" i="1"/>
  <c r="AP954" i="1"/>
  <c r="AQ954" i="1"/>
  <c r="AR954" i="1"/>
  <c r="AS954" i="1"/>
  <c r="AT954" i="1"/>
  <c r="AU954" i="1"/>
  <c r="AV954" i="1"/>
  <c r="AW954" i="1"/>
  <c r="AX954" i="1"/>
  <c r="AY954" i="1"/>
  <c r="AZ954" i="1"/>
  <c r="BA954" i="1"/>
  <c r="BB954" i="1"/>
  <c r="BC954" i="1"/>
  <c r="BD954" i="1"/>
  <c r="BE954" i="1"/>
  <c r="BF954" i="1"/>
  <c r="BG954" i="1"/>
  <c r="BH954" i="1"/>
  <c r="BI954" i="1"/>
  <c r="BJ954" i="1"/>
  <c r="BK954" i="1"/>
  <c r="BL954" i="1"/>
  <c r="AM955" i="1"/>
  <c r="AN955" i="1"/>
  <c r="AO955" i="1"/>
  <c r="AP955" i="1"/>
  <c r="AQ955" i="1"/>
  <c r="AR955" i="1"/>
  <c r="AS955" i="1"/>
  <c r="AT955" i="1"/>
  <c r="AU955" i="1"/>
  <c r="AV955" i="1"/>
  <c r="AW955" i="1"/>
  <c r="AX955" i="1"/>
  <c r="AY955" i="1"/>
  <c r="AZ955" i="1"/>
  <c r="BA955" i="1"/>
  <c r="BB955" i="1"/>
  <c r="BC955" i="1"/>
  <c r="BD955" i="1"/>
  <c r="BE955" i="1"/>
  <c r="BF955" i="1"/>
  <c r="BG955" i="1"/>
  <c r="BH955" i="1"/>
  <c r="BI955" i="1"/>
  <c r="BJ955" i="1"/>
  <c r="BK955" i="1"/>
  <c r="BL955" i="1"/>
  <c r="AM956" i="1"/>
  <c r="AN956" i="1"/>
  <c r="AO956" i="1"/>
  <c r="AP956" i="1"/>
  <c r="AQ956" i="1"/>
  <c r="AR956" i="1"/>
  <c r="AS956" i="1"/>
  <c r="AT956" i="1"/>
  <c r="AU956" i="1"/>
  <c r="AV956" i="1"/>
  <c r="AW956" i="1"/>
  <c r="AX956" i="1"/>
  <c r="AY956" i="1"/>
  <c r="AZ956" i="1"/>
  <c r="BA956" i="1"/>
  <c r="BB956" i="1"/>
  <c r="BC956" i="1"/>
  <c r="BD956" i="1"/>
  <c r="BE956" i="1"/>
  <c r="BF956" i="1"/>
  <c r="BG956" i="1"/>
  <c r="BH956" i="1"/>
  <c r="BI956" i="1"/>
  <c r="BJ956" i="1"/>
  <c r="BK956" i="1"/>
  <c r="BL956" i="1"/>
  <c r="AM957" i="1"/>
  <c r="AN957" i="1"/>
  <c r="AO957" i="1"/>
  <c r="AP957" i="1"/>
  <c r="AQ957" i="1"/>
  <c r="AR957" i="1"/>
  <c r="AS957" i="1"/>
  <c r="AT957" i="1"/>
  <c r="AU957" i="1"/>
  <c r="AV957" i="1"/>
  <c r="AW957" i="1"/>
  <c r="AX957" i="1"/>
  <c r="AY957" i="1"/>
  <c r="AZ957" i="1"/>
  <c r="BA957" i="1"/>
  <c r="BB957" i="1"/>
  <c r="BC957" i="1"/>
  <c r="BD957" i="1"/>
  <c r="BE957" i="1"/>
  <c r="BF957" i="1"/>
  <c r="BG957" i="1"/>
  <c r="BH957" i="1"/>
  <c r="BI957" i="1"/>
  <c r="BJ957" i="1"/>
  <c r="BK957" i="1"/>
  <c r="BL957" i="1"/>
  <c r="AM958" i="1"/>
  <c r="AN958" i="1"/>
  <c r="AO958" i="1"/>
  <c r="AP958" i="1"/>
  <c r="AQ958" i="1"/>
  <c r="AR958" i="1"/>
  <c r="AS958" i="1"/>
  <c r="AT958" i="1"/>
  <c r="AU958" i="1"/>
  <c r="AV958" i="1"/>
  <c r="AW958" i="1"/>
  <c r="AX958" i="1"/>
  <c r="AY958" i="1"/>
  <c r="AZ958" i="1"/>
  <c r="BA958" i="1"/>
  <c r="BB958" i="1"/>
  <c r="BC958" i="1"/>
  <c r="BD958" i="1"/>
  <c r="BE958" i="1"/>
  <c r="BF958" i="1"/>
  <c r="BG958" i="1"/>
  <c r="BH958" i="1"/>
  <c r="BI958" i="1"/>
  <c r="BJ958" i="1"/>
  <c r="BK958" i="1"/>
  <c r="BL958" i="1"/>
  <c r="AM959" i="1"/>
  <c r="AN959" i="1"/>
  <c r="AO959" i="1"/>
  <c r="AP959" i="1"/>
  <c r="AQ959" i="1"/>
  <c r="AR959" i="1"/>
  <c r="AS959" i="1"/>
  <c r="AT959" i="1"/>
  <c r="AU959" i="1"/>
  <c r="AV959" i="1"/>
  <c r="AW959" i="1"/>
  <c r="AX959" i="1"/>
  <c r="AY959" i="1"/>
  <c r="AZ959" i="1"/>
  <c r="BA959" i="1"/>
  <c r="BB959" i="1"/>
  <c r="BC959" i="1"/>
  <c r="BD959" i="1"/>
  <c r="BE959" i="1"/>
  <c r="BF959" i="1"/>
  <c r="BG959" i="1"/>
  <c r="BH959" i="1"/>
  <c r="BI959" i="1"/>
  <c r="BJ959" i="1"/>
  <c r="BK959" i="1"/>
  <c r="BL959" i="1"/>
  <c r="AM960" i="1"/>
  <c r="AN960" i="1"/>
  <c r="AO960" i="1"/>
  <c r="AP960" i="1"/>
  <c r="AQ960" i="1"/>
  <c r="AR960" i="1"/>
  <c r="AS960" i="1"/>
  <c r="AT960" i="1"/>
  <c r="AU960" i="1"/>
  <c r="AV960" i="1"/>
  <c r="AW960" i="1"/>
  <c r="AX960" i="1"/>
  <c r="AY960" i="1"/>
  <c r="AZ960" i="1"/>
  <c r="BA960" i="1"/>
  <c r="BB960" i="1"/>
  <c r="BC960" i="1"/>
  <c r="BD960" i="1"/>
  <c r="BE960" i="1"/>
  <c r="BF960" i="1"/>
  <c r="BG960" i="1"/>
  <c r="BH960" i="1"/>
  <c r="BI960" i="1"/>
  <c r="BJ960" i="1"/>
  <c r="BK960" i="1"/>
  <c r="BL960" i="1"/>
  <c r="AM961" i="1"/>
  <c r="AN961" i="1"/>
  <c r="AO961" i="1"/>
  <c r="AP961" i="1"/>
  <c r="AQ961" i="1"/>
  <c r="AR961" i="1"/>
  <c r="AS961" i="1"/>
  <c r="AT961" i="1"/>
  <c r="AU961" i="1"/>
  <c r="AV961" i="1"/>
  <c r="AW961" i="1"/>
  <c r="AX961" i="1"/>
  <c r="AY961" i="1"/>
  <c r="AZ961" i="1"/>
  <c r="BA961" i="1"/>
  <c r="BB961" i="1"/>
  <c r="BC961" i="1"/>
  <c r="BD961" i="1"/>
  <c r="BE961" i="1"/>
  <c r="BF961" i="1"/>
  <c r="BG961" i="1"/>
  <c r="BH961" i="1"/>
  <c r="BI961" i="1"/>
  <c r="BJ961" i="1"/>
  <c r="BK961" i="1"/>
  <c r="BL961" i="1"/>
  <c r="AM962" i="1"/>
  <c r="AN962" i="1"/>
  <c r="AO962" i="1"/>
  <c r="AP962" i="1"/>
  <c r="AQ962" i="1"/>
  <c r="AR962" i="1"/>
  <c r="AS962" i="1"/>
  <c r="AT962" i="1"/>
  <c r="AU962" i="1"/>
  <c r="AV962" i="1"/>
  <c r="AW962" i="1"/>
  <c r="AX962" i="1"/>
  <c r="AY962" i="1"/>
  <c r="AZ962" i="1"/>
  <c r="BA962" i="1"/>
  <c r="BB962" i="1"/>
  <c r="BC962" i="1"/>
  <c r="BD962" i="1"/>
  <c r="BE962" i="1"/>
  <c r="BF962" i="1"/>
  <c r="BG962" i="1"/>
  <c r="BH962" i="1"/>
  <c r="BI962" i="1"/>
  <c r="BJ962" i="1"/>
  <c r="BK962" i="1"/>
  <c r="BL962" i="1"/>
  <c r="AM963" i="1"/>
  <c r="AN963" i="1"/>
  <c r="AO963" i="1"/>
  <c r="AP963" i="1"/>
  <c r="AQ963" i="1"/>
  <c r="AR963" i="1"/>
  <c r="AS963" i="1"/>
  <c r="AT963" i="1"/>
  <c r="AU963" i="1"/>
  <c r="AV963" i="1"/>
  <c r="AW963" i="1"/>
  <c r="AX963" i="1"/>
  <c r="AY963" i="1"/>
  <c r="AZ963" i="1"/>
  <c r="BA963" i="1"/>
  <c r="BB963" i="1"/>
  <c r="BC963" i="1"/>
  <c r="BD963" i="1"/>
  <c r="BE963" i="1"/>
  <c r="BF963" i="1"/>
  <c r="BG963" i="1"/>
  <c r="BH963" i="1"/>
  <c r="BI963" i="1"/>
  <c r="BJ963" i="1"/>
  <c r="BK963" i="1"/>
  <c r="BL963" i="1"/>
  <c r="AM964" i="1"/>
  <c r="AN964" i="1"/>
  <c r="AO964" i="1"/>
  <c r="AP964" i="1"/>
  <c r="AQ964" i="1"/>
  <c r="AR964" i="1"/>
  <c r="AS964" i="1"/>
  <c r="AT964" i="1"/>
  <c r="AU964" i="1"/>
  <c r="AV964" i="1"/>
  <c r="AW964" i="1"/>
  <c r="AX964" i="1"/>
  <c r="AY964" i="1"/>
  <c r="AZ964" i="1"/>
  <c r="BA964" i="1"/>
  <c r="BB964" i="1"/>
  <c r="BC964" i="1"/>
  <c r="BD964" i="1"/>
  <c r="BE964" i="1"/>
  <c r="BF964" i="1"/>
  <c r="BG964" i="1"/>
  <c r="BH964" i="1"/>
  <c r="BI964" i="1"/>
  <c r="BJ964" i="1"/>
  <c r="BK964" i="1"/>
  <c r="BL964" i="1"/>
  <c r="AM965" i="1"/>
  <c r="AN965" i="1"/>
  <c r="AO965" i="1"/>
  <c r="AP965" i="1"/>
  <c r="AQ965" i="1"/>
  <c r="AR965" i="1"/>
  <c r="AS965" i="1"/>
  <c r="AT965" i="1"/>
  <c r="AU965" i="1"/>
  <c r="AV965" i="1"/>
  <c r="AW965" i="1"/>
  <c r="AX965" i="1"/>
  <c r="AY965" i="1"/>
  <c r="AZ965" i="1"/>
  <c r="BA965" i="1"/>
  <c r="BB965" i="1"/>
  <c r="BC965" i="1"/>
  <c r="BD965" i="1"/>
  <c r="BE965" i="1"/>
  <c r="BF965" i="1"/>
  <c r="BG965" i="1"/>
  <c r="BH965" i="1"/>
  <c r="BI965" i="1"/>
  <c r="BJ965" i="1"/>
  <c r="BK965" i="1"/>
  <c r="BL965" i="1"/>
  <c r="AM966" i="1"/>
  <c r="AN966" i="1"/>
  <c r="AO966" i="1"/>
  <c r="AP966" i="1"/>
  <c r="AQ966" i="1"/>
  <c r="AR966" i="1"/>
  <c r="AS966" i="1"/>
  <c r="AT966" i="1"/>
  <c r="AU966" i="1"/>
  <c r="AV966" i="1"/>
  <c r="AW966" i="1"/>
  <c r="AX966" i="1"/>
  <c r="AY966" i="1"/>
  <c r="AZ966" i="1"/>
  <c r="BA966" i="1"/>
  <c r="BB966" i="1"/>
  <c r="BC966" i="1"/>
  <c r="BD966" i="1"/>
  <c r="BE966" i="1"/>
  <c r="BF966" i="1"/>
  <c r="BG966" i="1"/>
  <c r="BH966" i="1"/>
  <c r="BI966" i="1"/>
  <c r="BJ966" i="1"/>
  <c r="BK966" i="1"/>
  <c r="BL966" i="1"/>
  <c r="AM967" i="1"/>
  <c r="AN967" i="1"/>
  <c r="AO967" i="1"/>
  <c r="AP967" i="1"/>
  <c r="AQ967" i="1"/>
  <c r="AR967" i="1"/>
  <c r="AS967" i="1"/>
  <c r="AT967" i="1"/>
  <c r="AU967" i="1"/>
  <c r="AV967" i="1"/>
  <c r="AW967" i="1"/>
  <c r="AX967" i="1"/>
  <c r="AY967" i="1"/>
  <c r="AZ967" i="1"/>
  <c r="BA967" i="1"/>
  <c r="BB967" i="1"/>
  <c r="BC967" i="1"/>
  <c r="BD967" i="1"/>
  <c r="BE967" i="1"/>
  <c r="BF967" i="1"/>
  <c r="BG967" i="1"/>
  <c r="BH967" i="1"/>
  <c r="BI967" i="1"/>
  <c r="BJ967" i="1"/>
  <c r="BK967" i="1"/>
  <c r="BL967" i="1"/>
  <c r="AM968" i="1"/>
  <c r="AN968" i="1"/>
  <c r="AO968" i="1"/>
  <c r="AP968" i="1"/>
  <c r="AQ968" i="1"/>
  <c r="AR968" i="1"/>
  <c r="AS968" i="1"/>
  <c r="AT968" i="1"/>
  <c r="AU968" i="1"/>
  <c r="AV968" i="1"/>
  <c r="AW968" i="1"/>
  <c r="AX968" i="1"/>
  <c r="AY968" i="1"/>
  <c r="AZ968" i="1"/>
  <c r="BA968" i="1"/>
  <c r="BB968" i="1"/>
  <c r="BC968" i="1"/>
  <c r="BD968" i="1"/>
  <c r="BE968" i="1"/>
  <c r="BF968" i="1"/>
  <c r="BG968" i="1"/>
  <c r="BH968" i="1"/>
  <c r="BI968" i="1"/>
  <c r="BJ968" i="1"/>
  <c r="BK968" i="1"/>
  <c r="BL968" i="1"/>
  <c r="AM969" i="1"/>
  <c r="AN969" i="1"/>
  <c r="AO969" i="1"/>
  <c r="AP969" i="1"/>
  <c r="AQ969" i="1"/>
  <c r="AR969" i="1"/>
  <c r="AS969" i="1"/>
  <c r="AT969" i="1"/>
  <c r="AU969" i="1"/>
  <c r="AV969" i="1"/>
  <c r="AW969" i="1"/>
  <c r="AX969" i="1"/>
  <c r="AY969" i="1"/>
  <c r="AZ969" i="1"/>
  <c r="BA969" i="1"/>
  <c r="BB969" i="1"/>
  <c r="BC969" i="1"/>
  <c r="BD969" i="1"/>
  <c r="BE969" i="1"/>
  <c r="BF969" i="1"/>
  <c r="BG969" i="1"/>
  <c r="BH969" i="1"/>
  <c r="BI969" i="1"/>
  <c r="BJ969" i="1"/>
  <c r="BK969" i="1"/>
  <c r="BL969" i="1"/>
  <c r="AM970" i="1"/>
  <c r="AN970" i="1"/>
  <c r="AO970" i="1"/>
  <c r="AP970" i="1"/>
  <c r="AQ970" i="1"/>
  <c r="AR970" i="1"/>
  <c r="AS970" i="1"/>
  <c r="AT970" i="1"/>
  <c r="AU970" i="1"/>
  <c r="AV970" i="1"/>
  <c r="AW970" i="1"/>
  <c r="AX970" i="1"/>
  <c r="AY970" i="1"/>
  <c r="AZ970" i="1"/>
  <c r="BA970" i="1"/>
  <c r="BB970" i="1"/>
  <c r="BC970" i="1"/>
  <c r="BD970" i="1"/>
  <c r="BE970" i="1"/>
  <c r="BF970" i="1"/>
  <c r="BG970" i="1"/>
  <c r="BH970" i="1"/>
  <c r="BI970" i="1"/>
  <c r="BJ970" i="1"/>
  <c r="BK970" i="1"/>
  <c r="BL970" i="1"/>
  <c r="AM971" i="1"/>
  <c r="AN971" i="1"/>
  <c r="AO971" i="1"/>
  <c r="AP971" i="1"/>
  <c r="AQ971" i="1"/>
  <c r="AR971" i="1"/>
  <c r="AS971" i="1"/>
  <c r="AT971" i="1"/>
  <c r="AU971" i="1"/>
  <c r="AV971" i="1"/>
  <c r="AW971" i="1"/>
  <c r="AX971" i="1"/>
  <c r="AY971" i="1"/>
  <c r="AZ971" i="1"/>
  <c r="BA971" i="1"/>
  <c r="BB971" i="1"/>
  <c r="BC971" i="1"/>
  <c r="BD971" i="1"/>
  <c r="BE971" i="1"/>
  <c r="BF971" i="1"/>
  <c r="BG971" i="1"/>
  <c r="BH971" i="1"/>
  <c r="BI971" i="1"/>
  <c r="BJ971" i="1"/>
  <c r="BK971" i="1"/>
  <c r="BL971" i="1"/>
  <c r="AM972" i="1"/>
  <c r="AN972" i="1"/>
  <c r="AO972" i="1"/>
  <c r="AP972" i="1"/>
  <c r="AQ972" i="1"/>
  <c r="AR972" i="1"/>
  <c r="AS972" i="1"/>
  <c r="AT972" i="1"/>
  <c r="AU972" i="1"/>
  <c r="AV972" i="1"/>
  <c r="AW972" i="1"/>
  <c r="AX972" i="1"/>
  <c r="AY972" i="1"/>
  <c r="AZ972" i="1"/>
  <c r="BA972" i="1"/>
  <c r="BB972" i="1"/>
  <c r="BC972" i="1"/>
  <c r="BD972" i="1"/>
  <c r="BE972" i="1"/>
  <c r="BF972" i="1"/>
  <c r="BG972" i="1"/>
  <c r="BH972" i="1"/>
  <c r="BI972" i="1"/>
  <c r="BJ972" i="1"/>
  <c r="BK972" i="1"/>
  <c r="BL972" i="1"/>
  <c r="AM973" i="1"/>
  <c r="AN973" i="1"/>
  <c r="AO973" i="1"/>
  <c r="AP973" i="1"/>
  <c r="AQ973" i="1"/>
  <c r="AR973" i="1"/>
  <c r="AS973" i="1"/>
  <c r="AT973" i="1"/>
  <c r="AU973" i="1"/>
  <c r="AV973" i="1"/>
  <c r="AW973" i="1"/>
  <c r="AX973" i="1"/>
  <c r="AY973" i="1"/>
  <c r="AZ973" i="1"/>
  <c r="BA973" i="1"/>
  <c r="BB973" i="1"/>
  <c r="BC973" i="1"/>
  <c r="BD973" i="1"/>
  <c r="BE973" i="1"/>
  <c r="BF973" i="1"/>
  <c r="BG973" i="1"/>
  <c r="BH973" i="1"/>
  <c r="BI973" i="1"/>
  <c r="BJ973" i="1"/>
  <c r="BK973" i="1"/>
  <c r="BL973" i="1"/>
  <c r="AM974" i="1"/>
  <c r="AN974" i="1"/>
  <c r="AO974" i="1"/>
  <c r="AP974" i="1"/>
  <c r="AQ974" i="1"/>
  <c r="AR974" i="1"/>
  <c r="AS974" i="1"/>
  <c r="AT974" i="1"/>
  <c r="AU974" i="1"/>
  <c r="AV974" i="1"/>
  <c r="AW974" i="1"/>
  <c r="AX974" i="1"/>
  <c r="AY974" i="1"/>
  <c r="AZ974" i="1"/>
  <c r="BA974" i="1"/>
  <c r="BB974" i="1"/>
  <c r="BC974" i="1"/>
  <c r="BD974" i="1"/>
  <c r="BE974" i="1"/>
  <c r="BF974" i="1"/>
  <c r="BG974" i="1"/>
  <c r="BH974" i="1"/>
  <c r="BI974" i="1"/>
  <c r="BJ974" i="1"/>
  <c r="BK974" i="1"/>
  <c r="BL974" i="1"/>
  <c r="AM975" i="1"/>
  <c r="AN975" i="1"/>
  <c r="AO975" i="1"/>
  <c r="AP975" i="1"/>
  <c r="AQ975" i="1"/>
  <c r="AR975" i="1"/>
  <c r="AS975" i="1"/>
  <c r="AT975" i="1"/>
  <c r="AU975" i="1"/>
  <c r="AV975" i="1"/>
  <c r="AW975" i="1"/>
  <c r="AX975" i="1"/>
  <c r="AY975" i="1"/>
  <c r="AZ975" i="1"/>
  <c r="BA975" i="1"/>
  <c r="BB975" i="1"/>
  <c r="BC975" i="1"/>
  <c r="BD975" i="1"/>
  <c r="BE975" i="1"/>
  <c r="BF975" i="1"/>
  <c r="BG975" i="1"/>
  <c r="BH975" i="1"/>
  <c r="BI975" i="1"/>
  <c r="BJ975" i="1"/>
  <c r="BK975" i="1"/>
  <c r="BL975" i="1"/>
  <c r="AM976" i="1"/>
  <c r="AN976" i="1"/>
  <c r="AO976" i="1"/>
  <c r="AP976" i="1"/>
  <c r="AQ976" i="1"/>
  <c r="AR976" i="1"/>
  <c r="AS976" i="1"/>
  <c r="AT976" i="1"/>
  <c r="AU976" i="1"/>
  <c r="AV976" i="1"/>
  <c r="AW976" i="1"/>
  <c r="AX976" i="1"/>
  <c r="AY976" i="1"/>
  <c r="AZ976" i="1"/>
  <c r="BA976" i="1"/>
  <c r="BB976" i="1"/>
  <c r="BC976" i="1"/>
  <c r="BD976" i="1"/>
  <c r="BE976" i="1"/>
  <c r="BF976" i="1"/>
  <c r="BG976" i="1"/>
  <c r="BH976" i="1"/>
  <c r="BI976" i="1"/>
  <c r="BJ976" i="1"/>
  <c r="BK976" i="1"/>
  <c r="BL976" i="1"/>
  <c r="AM977" i="1"/>
  <c r="AN977" i="1"/>
  <c r="AO977" i="1"/>
  <c r="AP977" i="1"/>
  <c r="AQ977" i="1"/>
  <c r="AR977" i="1"/>
  <c r="AS977" i="1"/>
  <c r="AT977" i="1"/>
  <c r="AU977" i="1"/>
  <c r="AV977" i="1"/>
  <c r="AW977" i="1"/>
  <c r="AX977" i="1"/>
  <c r="AY977" i="1"/>
  <c r="AZ977" i="1"/>
  <c r="BA977" i="1"/>
  <c r="BB977" i="1"/>
  <c r="BC977" i="1"/>
  <c r="BD977" i="1"/>
  <c r="BE977" i="1"/>
  <c r="BF977" i="1"/>
  <c r="BG977" i="1"/>
  <c r="BH977" i="1"/>
  <c r="BI977" i="1"/>
  <c r="BJ977" i="1"/>
  <c r="BK977" i="1"/>
  <c r="BL977" i="1"/>
  <c r="AM978" i="1"/>
  <c r="AN978" i="1"/>
  <c r="AO978" i="1"/>
  <c r="AP978" i="1"/>
  <c r="AQ978" i="1"/>
  <c r="AR978" i="1"/>
  <c r="AS978" i="1"/>
  <c r="AT978" i="1"/>
  <c r="AU978" i="1"/>
  <c r="AV978" i="1"/>
  <c r="AW978" i="1"/>
  <c r="AX978" i="1"/>
  <c r="AY978" i="1"/>
  <c r="AZ978" i="1"/>
  <c r="BA978" i="1"/>
  <c r="BB978" i="1"/>
  <c r="BC978" i="1"/>
  <c r="BD978" i="1"/>
  <c r="BE978" i="1"/>
  <c r="BF978" i="1"/>
  <c r="BG978" i="1"/>
  <c r="BH978" i="1"/>
  <c r="BI978" i="1"/>
  <c r="BJ978" i="1"/>
  <c r="BK978" i="1"/>
  <c r="BL978" i="1"/>
  <c r="AM979" i="1"/>
  <c r="AN979" i="1"/>
  <c r="AO979" i="1"/>
  <c r="AP979" i="1"/>
  <c r="AQ979" i="1"/>
  <c r="AR979" i="1"/>
  <c r="AS979" i="1"/>
  <c r="AT979" i="1"/>
  <c r="AU979" i="1"/>
  <c r="AV979" i="1"/>
  <c r="AW979" i="1"/>
  <c r="AX979" i="1"/>
  <c r="AY979" i="1"/>
  <c r="AZ979" i="1"/>
  <c r="BA979" i="1"/>
  <c r="BB979" i="1"/>
  <c r="BC979" i="1"/>
  <c r="BD979" i="1"/>
  <c r="BE979" i="1"/>
  <c r="BF979" i="1"/>
  <c r="BG979" i="1"/>
  <c r="BH979" i="1"/>
  <c r="BI979" i="1"/>
  <c r="BJ979" i="1"/>
  <c r="BK979" i="1"/>
  <c r="BL979" i="1"/>
  <c r="AM980" i="1"/>
  <c r="AN980" i="1"/>
  <c r="AO980" i="1"/>
  <c r="AP980" i="1"/>
  <c r="AQ980" i="1"/>
  <c r="AR980" i="1"/>
  <c r="AS980" i="1"/>
  <c r="AT980" i="1"/>
  <c r="AU980" i="1"/>
  <c r="AV980" i="1"/>
  <c r="AW980" i="1"/>
  <c r="AX980" i="1"/>
  <c r="AY980" i="1"/>
  <c r="AZ980" i="1"/>
  <c r="BA980" i="1"/>
  <c r="BB980" i="1"/>
  <c r="BC980" i="1"/>
  <c r="BD980" i="1"/>
  <c r="BE980" i="1"/>
  <c r="BF980" i="1"/>
  <c r="BG980" i="1"/>
  <c r="BH980" i="1"/>
  <c r="BI980" i="1"/>
  <c r="BJ980" i="1"/>
  <c r="BK980" i="1"/>
  <c r="BL980" i="1"/>
  <c r="AM981" i="1"/>
  <c r="AN981" i="1"/>
  <c r="AO981" i="1"/>
  <c r="AP981" i="1"/>
  <c r="AQ981" i="1"/>
  <c r="AR981" i="1"/>
  <c r="AS981" i="1"/>
  <c r="AT981" i="1"/>
  <c r="AU981" i="1"/>
  <c r="AV981" i="1"/>
  <c r="AW981" i="1"/>
  <c r="AX981" i="1"/>
  <c r="AY981" i="1"/>
  <c r="AZ981" i="1"/>
  <c r="BA981" i="1"/>
  <c r="BB981" i="1"/>
  <c r="BC981" i="1"/>
  <c r="BD981" i="1"/>
  <c r="BE981" i="1"/>
  <c r="BF981" i="1"/>
  <c r="BG981" i="1"/>
  <c r="BH981" i="1"/>
  <c r="BI981" i="1"/>
  <c r="BJ981" i="1"/>
  <c r="BK981" i="1"/>
  <c r="BL981" i="1"/>
  <c r="AM982" i="1"/>
  <c r="AN982" i="1"/>
  <c r="AO982" i="1"/>
  <c r="AP982" i="1"/>
  <c r="AQ982" i="1"/>
  <c r="AR982" i="1"/>
  <c r="AS982" i="1"/>
  <c r="AT982" i="1"/>
  <c r="AU982" i="1"/>
  <c r="AV982" i="1"/>
  <c r="AW982" i="1"/>
  <c r="AX982" i="1"/>
  <c r="AY982" i="1"/>
  <c r="AZ982" i="1"/>
  <c r="BA982" i="1"/>
  <c r="BB982" i="1"/>
  <c r="BC982" i="1"/>
  <c r="BD982" i="1"/>
  <c r="BE982" i="1"/>
  <c r="BF982" i="1"/>
  <c r="BG982" i="1"/>
  <c r="BH982" i="1"/>
  <c r="BI982" i="1"/>
  <c r="BJ982" i="1"/>
  <c r="BK982" i="1"/>
  <c r="BL982" i="1"/>
  <c r="AM983" i="1"/>
  <c r="AN983" i="1"/>
  <c r="AO983" i="1"/>
  <c r="AP983" i="1"/>
  <c r="AQ983" i="1"/>
  <c r="AR983" i="1"/>
  <c r="AS983" i="1"/>
  <c r="AT983" i="1"/>
  <c r="AU983" i="1"/>
  <c r="AV983" i="1"/>
  <c r="AW983" i="1"/>
  <c r="AX983" i="1"/>
  <c r="AY983" i="1"/>
  <c r="AZ983" i="1"/>
  <c r="BA983" i="1"/>
  <c r="BB983" i="1"/>
  <c r="BC983" i="1"/>
  <c r="BD983" i="1"/>
  <c r="BE983" i="1"/>
  <c r="BF983" i="1"/>
  <c r="BG983" i="1"/>
  <c r="BH983" i="1"/>
  <c r="BI983" i="1"/>
  <c r="BJ983" i="1"/>
  <c r="BK983" i="1"/>
  <c r="BL983" i="1"/>
  <c r="AM984" i="1"/>
  <c r="AN984" i="1"/>
  <c r="AO984" i="1"/>
  <c r="AP984" i="1"/>
  <c r="AQ984" i="1"/>
  <c r="AR984" i="1"/>
  <c r="AS984" i="1"/>
  <c r="AT984" i="1"/>
  <c r="AU984" i="1"/>
  <c r="AV984" i="1"/>
  <c r="AW984" i="1"/>
  <c r="AX984" i="1"/>
  <c r="AY984" i="1"/>
  <c r="AZ984" i="1"/>
  <c r="BA984" i="1"/>
  <c r="BB984" i="1"/>
  <c r="BC984" i="1"/>
  <c r="BD984" i="1"/>
  <c r="BE984" i="1"/>
  <c r="BF984" i="1"/>
  <c r="BG984" i="1"/>
  <c r="BH984" i="1"/>
  <c r="BI984" i="1"/>
  <c r="BJ984" i="1"/>
  <c r="BK984" i="1"/>
  <c r="BL984" i="1"/>
  <c r="AM985" i="1"/>
  <c r="AN985" i="1"/>
  <c r="AO985" i="1"/>
  <c r="AP985" i="1"/>
  <c r="AQ985" i="1"/>
  <c r="AR985" i="1"/>
  <c r="AS985" i="1"/>
  <c r="AT985" i="1"/>
  <c r="AU985" i="1"/>
  <c r="AV985" i="1"/>
  <c r="AW985" i="1"/>
  <c r="AX985" i="1"/>
  <c r="AY985" i="1"/>
  <c r="AZ985" i="1"/>
  <c r="BA985" i="1"/>
  <c r="BB985" i="1"/>
  <c r="BC985" i="1"/>
  <c r="BD985" i="1"/>
  <c r="BE985" i="1"/>
  <c r="BF985" i="1"/>
  <c r="BG985" i="1"/>
  <c r="BH985" i="1"/>
  <c r="BI985" i="1"/>
  <c r="BJ985" i="1"/>
  <c r="BK985" i="1"/>
  <c r="BL985" i="1"/>
  <c r="AM986" i="1"/>
  <c r="AN986" i="1"/>
  <c r="AO986" i="1"/>
  <c r="AP986" i="1"/>
  <c r="AQ986" i="1"/>
  <c r="AR986" i="1"/>
  <c r="AS986" i="1"/>
  <c r="AT986" i="1"/>
  <c r="AU986" i="1"/>
  <c r="AV986" i="1"/>
  <c r="AW986" i="1"/>
  <c r="AX986" i="1"/>
  <c r="AY986" i="1"/>
  <c r="AZ986" i="1"/>
  <c r="BA986" i="1"/>
  <c r="BB986" i="1"/>
  <c r="BC986" i="1"/>
  <c r="BD986" i="1"/>
  <c r="BE986" i="1"/>
  <c r="BF986" i="1"/>
  <c r="BG986" i="1"/>
  <c r="BH986" i="1"/>
  <c r="BI986" i="1"/>
  <c r="BJ986" i="1"/>
  <c r="BK986" i="1"/>
  <c r="BL986" i="1"/>
  <c r="AM987" i="1"/>
  <c r="AN987" i="1"/>
  <c r="AO987" i="1"/>
  <c r="AP987" i="1"/>
  <c r="AQ987" i="1"/>
  <c r="AR987" i="1"/>
  <c r="AS987" i="1"/>
  <c r="AT987" i="1"/>
  <c r="AU987" i="1"/>
  <c r="AV987" i="1"/>
  <c r="AW987" i="1"/>
  <c r="AX987" i="1"/>
  <c r="AY987" i="1"/>
  <c r="AZ987" i="1"/>
  <c r="BA987" i="1"/>
  <c r="BB987" i="1"/>
  <c r="BC987" i="1"/>
  <c r="BD987" i="1"/>
  <c r="BE987" i="1"/>
  <c r="BF987" i="1"/>
  <c r="BG987" i="1"/>
  <c r="BH987" i="1"/>
  <c r="BI987" i="1"/>
  <c r="BJ987" i="1"/>
  <c r="BK987" i="1"/>
  <c r="BL987" i="1"/>
  <c r="AM988" i="1"/>
  <c r="AN988" i="1"/>
  <c r="AO988" i="1"/>
  <c r="AP988" i="1"/>
  <c r="AQ988" i="1"/>
  <c r="AR988" i="1"/>
  <c r="AS988" i="1"/>
  <c r="AT988" i="1"/>
  <c r="AU988" i="1"/>
  <c r="AV988" i="1"/>
  <c r="AW988" i="1"/>
  <c r="AX988" i="1"/>
  <c r="AY988" i="1"/>
  <c r="AZ988" i="1"/>
  <c r="BA988" i="1"/>
  <c r="BB988" i="1"/>
  <c r="BC988" i="1"/>
  <c r="BD988" i="1"/>
  <c r="BE988" i="1"/>
  <c r="BF988" i="1"/>
  <c r="BG988" i="1"/>
  <c r="BH988" i="1"/>
  <c r="BI988" i="1"/>
  <c r="BJ988" i="1"/>
  <c r="BK988" i="1"/>
  <c r="BL988" i="1"/>
  <c r="AM989" i="1"/>
  <c r="AN989" i="1"/>
  <c r="AO989" i="1"/>
  <c r="AP989" i="1"/>
  <c r="AQ989" i="1"/>
  <c r="AR989" i="1"/>
  <c r="AS989" i="1"/>
  <c r="AT989" i="1"/>
  <c r="AU989" i="1"/>
  <c r="AV989" i="1"/>
  <c r="AW989" i="1"/>
  <c r="AX989" i="1"/>
  <c r="AY989" i="1"/>
  <c r="AZ989" i="1"/>
  <c r="BA989" i="1"/>
  <c r="BB989" i="1"/>
  <c r="BC989" i="1"/>
  <c r="BD989" i="1"/>
  <c r="BE989" i="1"/>
  <c r="BF989" i="1"/>
  <c r="BG989" i="1"/>
  <c r="BH989" i="1"/>
  <c r="BI989" i="1"/>
  <c r="BJ989" i="1"/>
  <c r="BK989" i="1"/>
  <c r="BL989" i="1"/>
  <c r="AM990" i="1"/>
  <c r="AN990" i="1"/>
  <c r="AO990" i="1"/>
  <c r="AP990" i="1"/>
  <c r="AQ990" i="1"/>
  <c r="AR990" i="1"/>
  <c r="AS990" i="1"/>
  <c r="AT990" i="1"/>
  <c r="AU990" i="1"/>
  <c r="AV990" i="1"/>
  <c r="AW990" i="1"/>
  <c r="AX990" i="1"/>
  <c r="AY990" i="1"/>
  <c r="AZ990" i="1"/>
  <c r="BA990" i="1"/>
  <c r="BB990" i="1"/>
  <c r="BC990" i="1"/>
  <c r="BD990" i="1"/>
  <c r="BE990" i="1"/>
  <c r="BF990" i="1"/>
  <c r="BG990" i="1"/>
  <c r="BH990" i="1"/>
  <c r="BI990" i="1"/>
  <c r="BJ990" i="1"/>
  <c r="BK990" i="1"/>
  <c r="BL990" i="1"/>
  <c r="AM991" i="1"/>
  <c r="AN991" i="1"/>
  <c r="AO991" i="1"/>
  <c r="AP991" i="1"/>
  <c r="AQ991" i="1"/>
  <c r="AR991" i="1"/>
  <c r="AS991" i="1"/>
  <c r="AT991" i="1"/>
  <c r="AU991" i="1"/>
  <c r="AV991" i="1"/>
  <c r="AW991" i="1"/>
  <c r="AX991" i="1"/>
  <c r="AY991" i="1"/>
  <c r="AZ991" i="1"/>
  <c r="BA991" i="1"/>
  <c r="BB991" i="1"/>
  <c r="BC991" i="1"/>
  <c r="BD991" i="1"/>
  <c r="BE991" i="1"/>
  <c r="BF991" i="1"/>
  <c r="BG991" i="1"/>
  <c r="BH991" i="1"/>
  <c r="BI991" i="1"/>
  <c r="BJ991" i="1"/>
  <c r="BK991" i="1"/>
  <c r="BL991" i="1"/>
  <c r="AM992" i="1"/>
  <c r="AN992" i="1"/>
  <c r="AO992" i="1"/>
  <c r="AP992" i="1"/>
  <c r="AQ992" i="1"/>
  <c r="AR992" i="1"/>
  <c r="AS992" i="1"/>
  <c r="AT992" i="1"/>
  <c r="AU992" i="1"/>
  <c r="AV992" i="1"/>
  <c r="AW992" i="1"/>
  <c r="AX992" i="1"/>
  <c r="AY992" i="1"/>
  <c r="AZ992" i="1"/>
  <c r="BA992" i="1"/>
  <c r="BB992" i="1"/>
  <c r="BC992" i="1"/>
  <c r="BD992" i="1"/>
  <c r="BE992" i="1"/>
  <c r="BF992" i="1"/>
  <c r="BG992" i="1"/>
  <c r="BH992" i="1"/>
  <c r="BI992" i="1"/>
  <c r="BJ992" i="1"/>
  <c r="BK992" i="1"/>
  <c r="BL992" i="1"/>
  <c r="AM993" i="1"/>
  <c r="AN993" i="1"/>
  <c r="AO993" i="1"/>
  <c r="AP993" i="1"/>
  <c r="AQ993" i="1"/>
  <c r="AR993" i="1"/>
  <c r="AS993" i="1"/>
  <c r="AT993" i="1"/>
  <c r="AU993" i="1"/>
  <c r="AV993" i="1"/>
  <c r="AW993" i="1"/>
  <c r="AX993" i="1"/>
  <c r="AY993" i="1"/>
  <c r="AZ993" i="1"/>
  <c r="BA993" i="1"/>
  <c r="BB993" i="1"/>
  <c r="BC993" i="1"/>
  <c r="BD993" i="1"/>
  <c r="BE993" i="1"/>
  <c r="BF993" i="1"/>
  <c r="BG993" i="1"/>
  <c r="BH993" i="1"/>
  <c r="BI993" i="1"/>
  <c r="BJ993" i="1"/>
  <c r="BK993" i="1"/>
  <c r="BL993" i="1"/>
  <c r="AM994" i="1"/>
  <c r="AN994" i="1"/>
  <c r="AO994" i="1"/>
  <c r="AP994" i="1"/>
  <c r="AQ994" i="1"/>
  <c r="AR994" i="1"/>
  <c r="AS994" i="1"/>
  <c r="AT994" i="1"/>
  <c r="AU994" i="1"/>
  <c r="AV994" i="1"/>
  <c r="AW994" i="1"/>
  <c r="AX994" i="1"/>
  <c r="AY994" i="1"/>
  <c r="AZ994" i="1"/>
  <c r="BA994" i="1"/>
  <c r="BB994" i="1"/>
  <c r="BC994" i="1"/>
  <c r="BD994" i="1"/>
  <c r="BE994" i="1"/>
  <c r="BF994" i="1"/>
  <c r="BG994" i="1"/>
  <c r="BH994" i="1"/>
  <c r="BI994" i="1"/>
  <c r="BJ994" i="1"/>
  <c r="BK994" i="1"/>
  <c r="BL994" i="1"/>
  <c r="AM995" i="1"/>
  <c r="AN995" i="1"/>
  <c r="AO995" i="1"/>
  <c r="AP995" i="1"/>
  <c r="AQ995" i="1"/>
  <c r="AR995" i="1"/>
  <c r="AS995" i="1"/>
  <c r="AT995" i="1"/>
  <c r="AU995" i="1"/>
  <c r="AV995" i="1"/>
  <c r="AW995" i="1"/>
  <c r="AX995" i="1"/>
  <c r="AY995" i="1"/>
  <c r="AZ995" i="1"/>
  <c r="BA995" i="1"/>
  <c r="BB995" i="1"/>
  <c r="BC995" i="1"/>
  <c r="BD995" i="1"/>
  <c r="BE995" i="1"/>
  <c r="BF995" i="1"/>
  <c r="BG995" i="1"/>
  <c r="BH995" i="1"/>
  <c r="BI995" i="1"/>
  <c r="BJ995" i="1"/>
  <c r="BK995" i="1"/>
  <c r="BL995" i="1"/>
  <c r="AM996" i="1"/>
  <c r="AN996" i="1"/>
  <c r="AO996" i="1"/>
  <c r="AP996" i="1"/>
  <c r="AQ996" i="1"/>
  <c r="AR996" i="1"/>
  <c r="AS996" i="1"/>
  <c r="AT996" i="1"/>
  <c r="AU996" i="1"/>
  <c r="AV996" i="1"/>
  <c r="AW996" i="1"/>
  <c r="AX996" i="1"/>
  <c r="AY996" i="1"/>
  <c r="AZ996" i="1"/>
  <c r="BA996" i="1"/>
  <c r="BB996" i="1"/>
  <c r="BC996" i="1"/>
  <c r="BD996" i="1"/>
  <c r="BE996" i="1"/>
  <c r="BF996" i="1"/>
  <c r="BG996" i="1"/>
  <c r="BH996" i="1"/>
  <c r="BI996" i="1"/>
  <c r="BJ996" i="1"/>
  <c r="BK996" i="1"/>
  <c r="BL996" i="1"/>
  <c r="AM997" i="1"/>
  <c r="AN997" i="1"/>
  <c r="AO997" i="1"/>
  <c r="AP997" i="1"/>
  <c r="AQ997" i="1"/>
  <c r="AR997" i="1"/>
  <c r="AS997" i="1"/>
  <c r="AT997" i="1"/>
  <c r="AU997" i="1"/>
  <c r="AV997" i="1"/>
  <c r="AW997" i="1"/>
  <c r="AX997" i="1"/>
  <c r="AY997" i="1"/>
  <c r="AZ997" i="1"/>
  <c r="BA997" i="1"/>
  <c r="BB997" i="1"/>
  <c r="BC997" i="1"/>
  <c r="BD997" i="1"/>
  <c r="BE997" i="1"/>
  <c r="BF997" i="1"/>
  <c r="BG997" i="1"/>
  <c r="BH997" i="1"/>
  <c r="BI997" i="1"/>
  <c r="BJ997" i="1"/>
  <c r="BK997" i="1"/>
  <c r="BL997" i="1"/>
  <c r="AM998" i="1"/>
  <c r="AN998" i="1"/>
  <c r="AO998" i="1"/>
  <c r="AP998" i="1"/>
  <c r="AQ998" i="1"/>
  <c r="AR998" i="1"/>
  <c r="AS998" i="1"/>
  <c r="AT998" i="1"/>
  <c r="AU998" i="1"/>
  <c r="AV998" i="1"/>
  <c r="AW998" i="1"/>
  <c r="AX998" i="1"/>
  <c r="AY998" i="1"/>
  <c r="AZ998" i="1"/>
  <c r="BA998" i="1"/>
  <c r="BB998" i="1"/>
  <c r="BC998" i="1"/>
  <c r="BD998" i="1"/>
  <c r="BE998" i="1"/>
  <c r="BF998" i="1"/>
  <c r="BG998" i="1"/>
  <c r="BH998" i="1"/>
  <c r="BI998" i="1"/>
  <c r="BJ998" i="1"/>
  <c r="BK998" i="1"/>
  <c r="BL998" i="1"/>
  <c r="AM999" i="1"/>
  <c r="AN999" i="1"/>
  <c r="AO999" i="1"/>
  <c r="AP999" i="1"/>
  <c r="AQ999" i="1"/>
  <c r="AR999" i="1"/>
  <c r="AS999" i="1"/>
  <c r="AT999" i="1"/>
  <c r="AU999" i="1"/>
  <c r="AV999" i="1"/>
  <c r="AW999" i="1"/>
  <c r="AX999" i="1"/>
  <c r="AY999" i="1"/>
  <c r="AZ999" i="1"/>
  <c r="BA999" i="1"/>
  <c r="BB999" i="1"/>
  <c r="BC999" i="1"/>
  <c r="BD999" i="1"/>
  <c r="BE999" i="1"/>
  <c r="BF999" i="1"/>
  <c r="BG999" i="1"/>
  <c r="BH999" i="1"/>
  <c r="BI999" i="1"/>
  <c r="BJ999" i="1"/>
  <c r="BK999" i="1"/>
  <c r="BL999" i="1"/>
  <c r="AM1000" i="1"/>
  <c r="AN1000" i="1"/>
  <c r="AO1000" i="1"/>
  <c r="AP1000" i="1"/>
  <c r="AQ1000" i="1"/>
  <c r="AR1000" i="1"/>
  <c r="AS1000" i="1"/>
  <c r="AT1000" i="1"/>
  <c r="AU1000" i="1"/>
  <c r="AV1000" i="1"/>
  <c r="AW1000" i="1"/>
  <c r="AX1000" i="1"/>
  <c r="AY1000" i="1"/>
  <c r="AZ1000" i="1"/>
  <c r="BA1000" i="1"/>
  <c r="BB1000" i="1"/>
  <c r="BC1000" i="1"/>
  <c r="BD1000" i="1"/>
  <c r="BE1000" i="1"/>
  <c r="BF1000" i="1"/>
  <c r="BG1000" i="1"/>
  <c r="BH1000" i="1"/>
  <c r="BI1000" i="1"/>
  <c r="BJ1000" i="1"/>
  <c r="BK1000" i="1"/>
  <c r="BL1000" i="1"/>
  <c r="AM1001" i="1"/>
  <c r="AN1001" i="1"/>
  <c r="AO1001" i="1"/>
  <c r="AP1001" i="1"/>
  <c r="AQ1001" i="1"/>
  <c r="AR1001" i="1"/>
  <c r="AS1001" i="1"/>
  <c r="AT1001" i="1"/>
  <c r="AU1001" i="1"/>
  <c r="AV1001" i="1"/>
  <c r="AW1001" i="1"/>
  <c r="AX1001" i="1"/>
  <c r="AY1001" i="1"/>
  <c r="AZ1001" i="1"/>
  <c r="BA1001" i="1"/>
  <c r="BB1001" i="1"/>
  <c r="BC1001" i="1"/>
  <c r="BD1001" i="1"/>
  <c r="BE1001" i="1"/>
  <c r="BF1001" i="1"/>
  <c r="BG1001" i="1"/>
  <c r="BH1001" i="1"/>
  <c r="BI1001" i="1"/>
  <c r="BJ1001" i="1"/>
  <c r="BK1001" i="1"/>
  <c r="BL1001" i="1"/>
  <c r="AM1002" i="1"/>
  <c r="AN1002" i="1"/>
  <c r="AO1002" i="1"/>
  <c r="AP1002" i="1"/>
  <c r="AQ1002" i="1"/>
  <c r="AR1002" i="1"/>
  <c r="AS1002" i="1"/>
  <c r="AT1002" i="1"/>
  <c r="AU1002" i="1"/>
  <c r="AV1002" i="1"/>
  <c r="AW1002" i="1"/>
  <c r="AX1002" i="1"/>
  <c r="AY1002" i="1"/>
  <c r="AZ1002" i="1"/>
  <c r="BA1002" i="1"/>
  <c r="BB1002" i="1"/>
  <c r="BC1002" i="1"/>
  <c r="BD1002" i="1"/>
  <c r="BE1002" i="1"/>
  <c r="BF1002" i="1"/>
  <c r="BG1002" i="1"/>
  <c r="BH1002" i="1"/>
  <c r="BI1002" i="1"/>
  <c r="BJ1002" i="1"/>
  <c r="BK1002" i="1"/>
  <c r="BL1002" i="1"/>
  <c r="AM1003" i="1"/>
  <c r="AN1003" i="1"/>
  <c r="AO1003" i="1"/>
  <c r="AP1003" i="1"/>
  <c r="AQ1003" i="1"/>
  <c r="AR1003" i="1"/>
  <c r="AS1003" i="1"/>
  <c r="AT1003" i="1"/>
  <c r="AU1003" i="1"/>
  <c r="AV1003" i="1"/>
  <c r="AW1003" i="1"/>
  <c r="AX1003" i="1"/>
  <c r="AY1003" i="1"/>
  <c r="AZ1003" i="1"/>
  <c r="BA1003" i="1"/>
  <c r="BB1003" i="1"/>
  <c r="BC1003" i="1"/>
  <c r="BD1003" i="1"/>
  <c r="BE1003" i="1"/>
  <c r="BF1003" i="1"/>
  <c r="BG1003" i="1"/>
  <c r="BH1003" i="1"/>
  <c r="BI1003" i="1"/>
  <c r="BJ1003" i="1"/>
  <c r="BK1003" i="1"/>
  <c r="BL1003" i="1"/>
  <c r="AM1004" i="1"/>
  <c r="AN1004" i="1"/>
  <c r="AO1004" i="1"/>
  <c r="AP1004" i="1"/>
  <c r="AQ1004" i="1"/>
  <c r="AR1004" i="1"/>
  <c r="AS1004" i="1"/>
  <c r="AT1004" i="1"/>
  <c r="AU1004" i="1"/>
  <c r="AV1004" i="1"/>
  <c r="AW1004" i="1"/>
  <c r="AX1004" i="1"/>
  <c r="AY1004" i="1"/>
  <c r="AZ1004" i="1"/>
  <c r="BA1004" i="1"/>
  <c r="BB1004" i="1"/>
  <c r="BC1004" i="1"/>
  <c r="BD1004" i="1"/>
  <c r="BE1004" i="1"/>
  <c r="BF1004" i="1"/>
  <c r="BG1004" i="1"/>
  <c r="BH1004" i="1"/>
  <c r="BI1004" i="1"/>
  <c r="BJ1004" i="1"/>
  <c r="BK1004" i="1"/>
  <c r="BL1004" i="1"/>
  <c r="AM1005" i="1"/>
  <c r="AN1005" i="1"/>
  <c r="AO1005" i="1"/>
  <c r="AP1005" i="1"/>
  <c r="AQ1005" i="1"/>
  <c r="AR1005" i="1"/>
  <c r="AS1005" i="1"/>
  <c r="AT1005" i="1"/>
  <c r="AU1005" i="1"/>
  <c r="AV1005" i="1"/>
  <c r="AW1005" i="1"/>
  <c r="AX1005" i="1"/>
  <c r="AY1005" i="1"/>
  <c r="AZ1005" i="1"/>
  <c r="BA1005" i="1"/>
  <c r="BB1005" i="1"/>
  <c r="BC1005" i="1"/>
  <c r="BD1005" i="1"/>
  <c r="BE1005" i="1"/>
  <c r="BF1005" i="1"/>
  <c r="BG1005" i="1"/>
  <c r="BH1005" i="1"/>
  <c r="BI1005" i="1"/>
  <c r="BJ1005" i="1"/>
  <c r="BK1005" i="1"/>
  <c r="BL1005" i="1"/>
  <c r="AM1006" i="1"/>
  <c r="AN1006" i="1"/>
  <c r="AO1006" i="1"/>
  <c r="AP1006" i="1"/>
  <c r="AQ1006" i="1"/>
  <c r="AR1006" i="1"/>
  <c r="AS1006" i="1"/>
  <c r="AT1006" i="1"/>
  <c r="AU1006" i="1"/>
  <c r="AV1006" i="1"/>
  <c r="AW1006" i="1"/>
  <c r="AX1006" i="1"/>
  <c r="AY1006" i="1"/>
  <c r="AZ1006" i="1"/>
  <c r="BA1006" i="1"/>
  <c r="BB1006" i="1"/>
  <c r="BC1006" i="1"/>
  <c r="BD1006" i="1"/>
  <c r="BE1006" i="1"/>
  <c r="BF1006" i="1"/>
  <c r="BG1006" i="1"/>
  <c r="BH1006" i="1"/>
  <c r="BI1006" i="1"/>
  <c r="BJ1006" i="1"/>
  <c r="BK1006" i="1"/>
  <c r="BL1006" i="1"/>
  <c r="AM1007" i="1"/>
  <c r="AN1007" i="1"/>
  <c r="AO1007" i="1"/>
  <c r="AP1007" i="1"/>
  <c r="AQ1007" i="1"/>
  <c r="AR1007" i="1"/>
  <c r="AS1007" i="1"/>
  <c r="AT1007" i="1"/>
  <c r="AU1007" i="1"/>
  <c r="AV1007" i="1"/>
  <c r="AW1007" i="1"/>
  <c r="AX1007" i="1"/>
  <c r="AY1007" i="1"/>
  <c r="AZ1007" i="1"/>
  <c r="BA1007" i="1"/>
  <c r="BB1007" i="1"/>
  <c r="BC1007" i="1"/>
  <c r="BD1007" i="1"/>
  <c r="BE1007" i="1"/>
  <c r="BF1007" i="1"/>
  <c r="BG1007" i="1"/>
  <c r="BH1007" i="1"/>
  <c r="BI1007" i="1"/>
  <c r="BJ1007" i="1"/>
  <c r="BK1007" i="1"/>
  <c r="BL1007" i="1"/>
  <c r="AM1008" i="1"/>
  <c r="AN1008" i="1"/>
  <c r="AO1008" i="1"/>
  <c r="AP1008" i="1"/>
  <c r="AQ1008" i="1"/>
  <c r="AR1008" i="1"/>
  <c r="AS1008" i="1"/>
  <c r="AT1008" i="1"/>
  <c r="AU1008" i="1"/>
  <c r="AV1008" i="1"/>
  <c r="AW1008" i="1"/>
  <c r="AX1008" i="1"/>
  <c r="AY1008" i="1"/>
  <c r="AZ1008" i="1"/>
  <c r="BA1008" i="1"/>
  <c r="BB1008" i="1"/>
  <c r="BC1008" i="1"/>
  <c r="BD1008" i="1"/>
  <c r="BE1008" i="1"/>
  <c r="BF1008" i="1"/>
  <c r="BG1008" i="1"/>
  <c r="BH1008" i="1"/>
  <c r="BI1008" i="1"/>
  <c r="BJ1008" i="1"/>
  <c r="BK1008" i="1"/>
  <c r="BL1008" i="1"/>
  <c r="AM1009" i="1"/>
  <c r="AN1009" i="1"/>
  <c r="AO1009" i="1"/>
  <c r="AP1009" i="1"/>
  <c r="AQ1009" i="1"/>
  <c r="AR1009" i="1"/>
  <c r="AS1009" i="1"/>
  <c r="AT1009" i="1"/>
  <c r="AU1009" i="1"/>
  <c r="AV1009" i="1"/>
  <c r="AW1009" i="1"/>
  <c r="AX1009" i="1"/>
  <c r="AY1009" i="1"/>
  <c r="AZ1009" i="1"/>
  <c r="BA1009" i="1"/>
  <c r="BB1009" i="1"/>
  <c r="BC1009" i="1"/>
  <c r="BD1009" i="1"/>
  <c r="BE1009" i="1"/>
  <c r="BF1009" i="1"/>
  <c r="BG1009" i="1"/>
  <c r="BH1009" i="1"/>
  <c r="BI1009" i="1"/>
  <c r="BJ1009" i="1"/>
  <c r="BK1009" i="1"/>
  <c r="BL1009" i="1"/>
  <c r="AM1010" i="1"/>
  <c r="AN1010" i="1"/>
  <c r="AO1010" i="1"/>
  <c r="AP1010" i="1"/>
  <c r="AQ1010" i="1"/>
  <c r="AR1010" i="1"/>
  <c r="AS1010" i="1"/>
  <c r="AT1010" i="1"/>
  <c r="AU1010" i="1"/>
  <c r="AV1010" i="1"/>
  <c r="AW1010" i="1"/>
  <c r="AX1010" i="1"/>
  <c r="AY1010" i="1"/>
  <c r="AZ1010" i="1"/>
  <c r="BA1010" i="1"/>
  <c r="BB1010" i="1"/>
  <c r="BC1010" i="1"/>
  <c r="BD1010" i="1"/>
  <c r="BE1010" i="1"/>
  <c r="BF1010" i="1"/>
  <c r="BG1010" i="1"/>
  <c r="BH1010" i="1"/>
  <c r="BI1010" i="1"/>
  <c r="BJ1010" i="1"/>
  <c r="BK1010" i="1"/>
  <c r="BL1010" i="1"/>
  <c r="AM1011" i="1"/>
  <c r="AN1011" i="1"/>
  <c r="AO1011" i="1"/>
  <c r="AP1011" i="1"/>
  <c r="AQ1011" i="1"/>
  <c r="AR1011" i="1"/>
  <c r="AS1011" i="1"/>
  <c r="AT1011" i="1"/>
  <c r="AU1011" i="1"/>
  <c r="AV1011" i="1"/>
  <c r="AW1011" i="1"/>
  <c r="AX1011" i="1"/>
  <c r="AY1011" i="1"/>
  <c r="AZ1011" i="1"/>
  <c r="BA1011" i="1"/>
  <c r="BB1011" i="1"/>
  <c r="BC1011" i="1"/>
  <c r="BD1011" i="1"/>
  <c r="BE1011" i="1"/>
  <c r="BF1011" i="1"/>
  <c r="BG1011" i="1"/>
  <c r="BH1011" i="1"/>
  <c r="BI1011" i="1"/>
  <c r="BJ1011" i="1"/>
  <c r="BK1011" i="1"/>
  <c r="BL1011" i="1"/>
  <c r="AM1012" i="1"/>
  <c r="AN1012" i="1"/>
  <c r="AO1012" i="1"/>
  <c r="AP1012" i="1"/>
  <c r="AQ1012" i="1"/>
  <c r="AR1012" i="1"/>
  <c r="AS1012" i="1"/>
  <c r="AT1012" i="1"/>
  <c r="AU1012" i="1"/>
  <c r="AV1012" i="1"/>
  <c r="AW1012" i="1"/>
  <c r="AX1012" i="1"/>
  <c r="AY1012" i="1"/>
  <c r="AZ1012" i="1"/>
  <c r="BA1012" i="1"/>
  <c r="BB1012" i="1"/>
  <c r="BC1012" i="1"/>
  <c r="BD1012" i="1"/>
  <c r="BE1012" i="1"/>
  <c r="BF1012" i="1"/>
  <c r="BG1012" i="1"/>
  <c r="BH1012" i="1"/>
  <c r="BI1012" i="1"/>
  <c r="BJ1012" i="1"/>
  <c r="BK1012" i="1"/>
  <c r="BL1012" i="1"/>
  <c r="AM1013" i="1"/>
  <c r="AN1013" i="1"/>
  <c r="AO1013" i="1"/>
  <c r="AP1013" i="1"/>
  <c r="AQ1013" i="1"/>
  <c r="AR1013" i="1"/>
  <c r="AS1013" i="1"/>
  <c r="AT1013" i="1"/>
  <c r="AU1013" i="1"/>
  <c r="AV1013" i="1"/>
  <c r="AW1013" i="1"/>
  <c r="AX1013" i="1"/>
  <c r="AY1013" i="1"/>
  <c r="AZ1013" i="1"/>
  <c r="BA1013" i="1"/>
  <c r="BB1013" i="1"/>
  <c r="BC1013" i="1"/>
  <c r="BD1013" i="1"/>
  <c r="BE1013" i="1"/>
  <c r="BF1013" i="1"/>
  <c r="BG1013" i="1"/>
  <c r="BH1013" i="1"/>
  <c r="BI1013" i="1"/>
  <c r="BJ1013" i="1"/>
  <c r="BK1013" i="1"/>
  <c r="BL1013" i="1"/>
  <c r="AM1014" i="1"/>
  <c r="AN1014" i="1"/>
  <c r="AO1014" i="1"/>
  <c r="AP1014" i="1"/>
  <c r="AQ1014" i="1"/>
  <c r="AR1014" i="1"/>
  <c r="AS1014" i="1"/>
  <c r="AT1014" i="1"/>
  <c r="AU1014" i="1"/>
  <c r="AV1014" i="1"/>
  <c r="AW1014" i="1"/>
  <c r="AX1014" i="1"/>
  <c r="AY1014" i="1"/>
  <c r="AZ1014" i="1"/>
  <c r="BA1014" i="1"/>
  <c r="BB1014" i="1"/>
  <c r="BC1014" i="1"/>
  <c r="BD1014" i="1"/>
  <c r="BE1014" i="1"/>
  <c r="BF1014" i="1"/>
  <c r="BG1014" i="1"/>
  <c r="BH1014" i="1"/>
  <c r="BI1014" i="1"/>
  <c r="BJ1014" i="1"/>
  <c r="BK1014" i="1"/>
  <c r="BL1014" i="1"/>
  <c r="AM1015" i="1"/>
  <c r="AN1015" i="1"/>
  <c r="AO1015" i="1"/>
  <c r="AP1015" i="1"/>
  <c r="AQ1015" i="1"/>
  <c r="AR1015" i="1"/>
  <c r="AS1015" i="1"/>
  <c r="AT1015" i="1"/>
  <c r="AU1015" i="1"/>
  <c r="AV1015" i="1"/>
  <c r="AW1015" i="1"/>
  <c r="AX1015" i="1"/>
  <c r="AY1015" i="1"/>
  <c r="AZ1015" i="1"/>
  <c r="BA1015" i="1"/>
  <c r="BB1015" i="1"/>
  <c r="BC1015" i="1"/>
  <c r="BD1015" i="1"/>
  <c r="BE1015" i="1"/>
  <c r="BF1015" i="1"/>
  <c r="BG1015" i="1"/>
  <c r="BH1015" i="1"/>
  <c r="BI1015" i="1"/>
  <c r="BJ1015" i="1"/>
  <c r="BK1015" i="1"/>
  <c r="BL1015" i="1"/>
  <c r="AM1016" i="1"/>
  <c r="AN1016" i="1"/>
  <c r="AO1016" i="1"/>
  <c r="AP1016" i="1"/>
  <c r="AQ1016" i="1"/>
  <c r="AR1016" i="1"/>
  <c r="AS1016" i="1"/>
  <c r="AT1016" i="1"/>
  <c r="AU1016" i="1"/>
  <c r="AV1016" i="1"/>
  <c r="AW1016" i="1"/>
  <c r="AX1016" i="1"/>
  <c r="AY1016" i="1"/>
  <c r="AZ1016" i="1"/>
  <c r="BA1016" i="1"/>
  <c r="BB1016" i="1"/>
  <c r="BC1016" i="1"/>
  <c r="BD1016" i="1"/>
  <c r="BE1016" i="1"/>
  <c r="BF1016" i="1"/>
  <c r="BG1016" i="1"/>
  <c r="BH1016" i="1"/>
  <c r="BI1016" i="1"/>
  <c r="BJ1016" i="1"/>
  <c r="BK1016" i="1"/>
  <c r="BL1016" i="1"/>
  <c r="AM1017" i="1"/>
  <c r="AN1017" i="1"/>
  <c r="AO1017" i="1"/>
  <c r="AP1017" i="1"/>
  <c r="AQ1017" i="1"/>
  <c r="AR1017" i="1"/>
  <c r="AS1017" i="1"/>
  <c r="AT1017" i="1"/>
  <c r="AU1017" i="1"/>
  <c r="AV1017" i="1"/>
  <c r="AW1017" i="1"/>
  <c r="AX1017" i="1"/>
  <c r="AY1017" i="1"/>
  <c r="AZ1017" i="1"/>
  <c r="BA1017" i="1"/>
  <c r="BB1017" i="1"/>
  <c r="BC1017" i="1"/>
  <c r="BD1017" i="1"/>
  <c r="BE1017" i="1"/>
  <c r="BF1017" i="1"/>
  <c r="BG1017" i="1"/>
  <c r="BH1017" i="1"/>
  <c r="BI1017" i="1"/>
  <c r="BJ1017" i="1"/>
  <c r="BK1017" i="1"/>
  <c r="BL1017" i="1"/>
  <c r="AM1018" i="1"/>
  <c r="AN1018" i="1"/>
  <c r="AO1018" i="1"/>
  <c r="AP1018" i="1"/>
  <c r="AQ1018" i="1"/>
  <c r="AR1018" i="1"/>
  <c r="AS1018" i="1"/>
  <c r="AT1018" i="1"/>
  <c r="AU1018" i="1"/>
  <c r="AV1018" i="1"/>
  <c r="AW1018" i="1"/>
  <c r="AX1018" i="1"/>
  <c r="AY1018" i="1"/>
  <c r="AZ1018" i="1"/>
  <c r="BA1018" i="1"/>
  <c r="BB1018" i="1"/>
  <c r="BC1018" i="1"/>
  <c r="BD1018" i="1"/>
  <c r="BE1018" i="1"/>
  <c r="BF1018" i="1"/>
  <c r="BG1018" i="1"/>
  <c r="BH1018" i="1"/>
  <c r="BI1018" i="1"/>
  <c r="BJ1018" i="1"/>
  <c r="BK1018" i="1"/>
  <c r="BL1018" i="1"/>
  <c r="AM1019" i="1"/>
  <c r="AN1019" i="1"/>
  <c r="AO1019" i="1"/>
  <c r="AP1019" i="1"/>
  <c r="AQ1019" i="1"/>
  <c r="AR1019" i="1"/>
  <c r="AS1019" i="1"/>
  <c r="AT1019" i="1"/>
  <c r="AU1019" i="1"/>
  <c r="AV1019" i="1"/>
  <c r="AW1019" i="1"/>
  <c r="AX1019" i="1"/>
  <c r="AY1019" i="1"/>
  <c r="AZ1019" i="1"/>
  <c r="BA1019" i="1"/>
  <c r="BB1019" i="1"/>
  <c r="BC1019" i="1"/>
  <c r="BD1019" i="1"/>
  <c r="BE1019" i="1"/>
  <c r="BF1019" i="1"/>
  <c r="BG1019" i="1"/>
  <c r="BH1019" i="1"/>
  <c r="BI1019" i="1"/>
  <c r="BJ1019" i="1"/>
  <c r="BK1019" i="1"/>
  <c r="BL1019" i="1"/>
  <c r="AM1020" i="1"/>
  <c r="AN1020" i="1"/>
  <c r="AO1020" i="1"/>
  <c r="AP1020" i="1"/>
  <c r="AQ1020" i="1"/>
  <c r="AR1020" i="1"/>
  <c r="AS1020" i="1"/>
  <c r="AT1020" i="1"/>
  <c r="AU1020" i="1"/>
  <c r="AV1020" i="1"/>
  <c r="AW1020" i="1"/>
  <c r="AX1020" i="1"/>
  <c r="AY1020" i="1"/>
  <c r="AZ1020" i="1"/>
  <c r="BA1020" i="1"/>
  <c r="BB1020" i="1"/>
  <c r="BC1020" i="1"/>
  <c r="BD1020" i="1"/>
  <c r="BE1020" i="1"/>
  <c r="BF1020" i="1"/>
  <c r="BG1020" i="1"/>
  <c r="BH1020" i="1"/>
  <c r="BI1020" i="1"/>
  <c r="BJ1020" i="1"/>
  <c r="BK1020" i="1"/>
  <c r="BL1020" i="1"/>
  <c r="AM1021" i="1"/>
  <c r="AN1021" i="1"/>
  <c r="AO1021" i="1"/>
  <c r="AP1021" i="1"/>
  <c r="AQ1021" i="1"/>
  <c r="AR1021" i="1"/>
  <c r="AS1021" i="1"/>
  <c r="AT1021" i="1"/>
  <c r="AU1021" i="1"/>
  <c r="AV1021" i="1"/>
  <c r="AW1021" i="1"/>
  <c r="AX1021" i="1"/>
  <c r="AY1021" i="1"/>
  <c r="AZ1021" i="1"/>
  <c r="BA1021" i="1"/>
  <c r="BB1021" i="1"/>
  <c r="BC1021" i="1"/>
  <c r="BD1021" i="1"/>
  <c r="BE1021" i="1"/>
  <c r="BF1021" i="1"/>
  <c r="BG1021" i="1"/>
  <c r="BH1021" i="1"/>
  <c r="BI1021" i="1"/>
  <c r="BJ1021" i="1"/>
  <c r="BK1021" i="1"/>
  <c r="BL1021" i="1"/>
  <c r="AM1022" i="1"/>
  <c r="AN1022" i="1"/>
  <c r="AO1022" i="1"/>
  <c r="AP1022" i="1"/>
  <c r="AQ1022" i="1"/>
  <c r="AR1022" i="1"/>
  <c r="AS1022" i="1"/>
  <c r="AT1022" i="1"/>
  <c r="AU1022" i="1"/>
  <c r="AV1022" i="1"/>
  <c r="AW1022" i="1"/>
  <c r="AX1022" i="1"/>
  <c r="AY1022" i="1"/>
  <c r="AZ1022" i="1"/>
  <c r="BA1022" i="1"/>
  <c r="BB1022" i="1"/>
  <c r="BC1022" i="1"/>
  <c r="BD1022" i="1"/>
  <c r="BE1022" i="1"/>
  <c r="BF1022" i="1"/>
  <c r="BG1022" i="1"/>
  <c r="BH1022" i="1"/>
  <c r="BI1022" i="1"/>
  <c r="BJ1022" i="1"/>
  <c r="BK1022" i="1"/>
  <c r="BL1022" i="1"/>
  <c r="AM1023" i="1"/>
  <c r="AN1023" i="1"/>
  <c r="AO1023" i="1"/>
  <c r="AP1023" i="1"/>
  <c r="AQ1023" i="1"/>
  <c r="AR1023" i="1"/>
  <c r="AS1023" i="1"/>
  <c r="AT1023" i="1"/>
  <c r="AU1023" i="1"/>
  <c r="AV1023" i="1"/>
  <c r="AW1023" i="1"/>
  <c r="AX1023" i="1"/>
  <c r="AY1023" i="1"/>
  <c r="AZ1023" i="1"/>
  <c r="BA1023" i="1"/>
  <c r="BB1023" i="1"/>
  <c r="BC1023" i="1"/>
  <c r="BD1023" i="1"/>
  <c r="BE1023" i="1"/>
  <c r="BF1023" i="1"/>
  <c r="BG1023" i="1"/>
  <c r="BH1023" i="1"/>
  <c r="BI1023" i="1"/>
  <c r="BJ1023" i="1"/>
  <c r="BK1023" i="1"/>
  <c r="BL1023" i="1"/>
  <c r="AM1024" i="1"/>
  <c r="AN1024" i="1"/>
  <c r="AO1024" i="1"/>
  <c r="AP1024" i="1"/>
  <c r="AQ1024" i="1"/>
  <c r="AR1024" i="1"/>
  <c r="AS1024" i="1"/>
  <c r="AT1024" i="1"/>
  <c r="AU1024" i="1"/>
  <c r="AV1024" i="1"/>
  <c r="AW1024" i="1"/>
  <c r="AX1024" i="1"/>
  <c r="AY1024" i="1"/>
  <c r="AZ1024" i="1"/>
  <c r="BA1024" i="1"/>
  <c r="BB1024" i="1"/>
  <c r="BC1024" i="1"/>
  <c r="BD1024" i="1"/>
  <c r="BE1024" i="1"/>
  <c r="BF1024" i="1"/>
  <c r="BG1024" i="1"/>
  <c r="BH1024" i="1"/>
  <c r="BI1024" i="1"/>
  <c r="BJ1024" i="1"/>
  <c r="BK1024" i="1"/>
  <c r="BL1024" i="1"/>
  <c r="AM1025" i="1"/>
  <c r="AN1025" i="1"/>
  <c r="AO1025" i="1"/>
  <c r="AP1025" i="1"/>
  <c r="AQ1025" i="1"/>
  <c r="AR1025" i="1"/>
  <c r="AS1025" i="1"/>
  <c r="AT1025" i="1"/>
  <c r="AU1025" i="1"/>
  <c r="AV1025" i="1"/>
  <c r="AW1025" i="1"/>
  <c r="AX1025" i="1"/>
  <c r="AY1025" i="1"/>
  <c r="AZ1025" i="1"/>
  <c r="BA1025" i="1"/>
  <c r="BB1025" i="1"/>
  <c r="BC1025" i="1"/>
  <c r="BD1025" i="1"/>
  <c r="BE1025" i="1"/>
  <c r="BF1025" i="1"/>
  <c r="BG1025" i="1"/>
  <c r="BH1025" i="1"/>
  <c r="BI1025" i="1"/>
  <c r="BJ1025" i="1"/>
  <c r="BK1025" i="1"/>
  <c r="BL1025" i="1"/>
  <c r="AM1026" i="1"/>
  <c r="AN1026" i="1"/>
  <c r="AO1026" i="1"/>
  <c r="AP1026" i="1"/>
  <c r="AQ1026" i="1"/>
  <c r="AR1026" i="1"/>
  <c r="AS1026" i="1"/>
  <c r="AT1026" i="1"/>
  <c r="AU1026" i="1"/>
  <c r="AV1026" i="1"/>
  <c r="AW1026" i="1"/>
  <c r="AX1026" i="1"/>
  <c r="AY1026" i="1"/>
  <c r="AZ1026" i="1"/>
  <c r="BA1026" i="1"/>
  <c r="BB1026" i="1"/>
  <c r="BC1026" i="1"/>
  <c r="BD1026" i="1"/>
  <c r="BE1026" i="1"/>
  <c r="BF1026" i="1"/>
  <c r="BG1026" i="1"/>
  <c r="BH1026" i="1"/>
  <c r="BI1026" i="1"/>
  <c r="BJ1026" i="1"/>
  <c r="BK1026" i="1"/>
  <c r="BL1026" i="1"/>
  <c r="AM1027" i="1"/>
  <c r="AN1027" i="1"/>
  <c r="AO1027" i="1"/>
  <c r="AP1027" i="1"/>
  <c r="AQ1027" i="1"/>
  <c r="AR1027" i="1"/>
  <c r="AS1027" i="1"/>
  <c r="AT1027" i="1"/>
  <c r="AU1027" i="1"/>
  <c r="AV1027" i="1"/>
  <c r="AW1027" i="1"/>
  <c r="AX1027" i="1"/>
  <c r="AY1027" i="1"/>
  <c r="AZ1027" i="1"/>
  <c r="BA1027" i="1"/>
  <c r="BB1027" i="1"/>
  <c r="BC1027" i="1"/>
  <c r="BD1027" i="1"/>
  <c r="BE1027" i="1"/>
  <c r="BF1027" i="1"/>
  <c r="BG1027" i="1"/>
  <c r="BH1027" i="1"/>
  <c r="BI1027" i="1"/>
  <c r="BJ1027" i="1"/>
  <c r="BK1027" i="1"/>
  <c r="BL1027" i="1"/>
  <c r="AM1028" i="1"/>
  <c r="AN1028" i="1"/>
  <c r="AO1028" i="1"/>
  <c r="AP1028" i="1"/>
  <c r="AQ1028" i="1"/>
  <c r="AR1028" i="1"/>
  <c r="AS1028" i="1"/>
  <c r="AT1028" i="1"/>
  <c r="AU1028" i="1"/>
  <c r="AV1028" i="1"/>
  <c r="AW1028" i="1"/>
  <c r="AX1028" i="1"/>
  <c r="AY1028" i="1"/>
  <c r="AZ1028" i="1"/>
  <c r="BA1028" i="1"/>
  <c r="BB1028" i="1"/>
  <c r="BC1028" i="1"/>
  <c r="BD1028" i="1"/>
  <c r="BE1028" i="1"/>
  <c r="BF1028" i="1"/>
  <c r="BG1028" i="1"/>
  <c r="BH1028" i="1"/>
  <c r="BI1028" i="1"/>
  <c r="BJ1028" i="1"/>
  <c r="BK1028" i="1"/>
  <c r="BL1028" i="1"/>
  <c r="AM1029" i="1"/>
  <c r="AN1029" i="1"/>
  <c r="AO1029" i="1"/>
  <c r="AP1029" i="1"/>
  <c r="AQ1029" i="1"/>
  <c r="AR1029" i="1"/>
  <c r="AS1029" i="1"/>
  <c r="AT1029" i="1"/>
  <c r="AU1029" i="1"/>
  <c r="AV1029" i="1"/>
  <c r="AW1029" i="1"/>
  <c r="AX1029" i="1"/>
  <c r="AY1029" i="1"/>
  <c r="AZ1029" i="1"/>
  <c r="BA1029" i="1"/>
  <c r="BB1029" i="1"/>
  <c r="BC1029" i="1"/>
  <c r="BD1029" i="1"/>
  <c r="BE1029" i="1"/>
  <c r="BF1029" i="1"/>
  <c r="BG1029" i="1"/>
  <c r="BH1029" i="1"/>
  <c r="BI1029" i="1"/>
  <c r="BJ1029" i="1"/>
  <c r="BK1029" i="1"/>
  <c r="BL1029" i="1"/>
  <c r="AM1030" i="1"/>
  <c r="AN1030" i="1"/>
  <c r="AO1030" i="1"/>
  <c r="AP1030" i="1"/>
  <c r="AQ1030" i="1"/>
  <c r="AR1030" i="1"/>
  <c r="AS1030" i="1"/>
  <c r="AT1030" i="1"/>
  <c r="AU1030" i="1"/>
  <c r="AV1030" i="1"/>
  <c r="AW1030" i="1"/>
  <c r="AX1030" i="1"/>
  <c r="AY1030" i="1"/>
  <c r="AZ1030" i="1"/>
  <c r="BA1030" i="1"/>
  <c r="BB1030" i="1"/>
  <c r="BC1030" i="1"/>
  <c r="BD1030" i="1"/>
  <c r="BE1030" i="1"/>
  <c r="BF1030" i="1"/>
  <c r="BG1030" i="1"/>
  <c r="BH1030" i="1"/>
  <c r="BI1030" i="1"/>
  <c r="BJ1030" i="1"/>
  <c r="BK1030" i="1"/>
  <c r="BL1030" i="1"/>
  <c r="AM1031" i="1"/>
  <c r="AN1031" i="1"/>
  <c r="AO1031" i="1"/>
  <c r="AP1031" i="1"/>
  <c r="AQ1031" i="1"/>
  <c r="AR1031" i="1"/>
  <c r="AS1031" i="1"/>
  <c r="AT1031" i="1"/>
  <c r="AU1031" i="1"/>
  <c r="AV1031" i="1"/>
  <c r="AW1031" i="1"/>
  <c r="AX1031" i="1"/>
  <c r="AY1031" i="1"/>
  <c r="AZ1031" i="1"/>
  <c r="BA1031" i="1"/>
  <c r="BB1031" i="1"/>
  <c r="BC1031" i="1"/>
  <c r="BD1031" i="1"/>
  <c r="BE1031" i="1"/>
  <c r="BF1031" i="1"/>
  <c r="BG1031" i="1"/>
  <c r="BH1031" i="1"/>
  <c r="BI1031" i="1"/>
  <c r="BJ1031" i="1"/>
  <c r="BK1031" i="1"/>
  <c r="BL1031" i="1"/>
  <c r="AM1032" i="1"/>
  <c r="AN1032" i="1"/>
  <c r="AO1032" i="1"/>
  <c r="AP1032" i="1"/>
  <c r="AQ1032" i="1"/>
  <c r="AR1032" i="1"/>
  <c r="AS1032" i="1"/>
  <c r="AT1032" i="1"/>
  <c r="AU1032" i="1"/>
  <c r="AV1032" i="1"/>
  <c r="AW1032" i="1"/>
  <c r="AX1032" i="1"/>
  <c r="AY1032" i="1"/>
  <c r="AZ1032" i="1"/>
  <c r="BA1032" i="1"/>
  <c r="BB1032" i="1"/>
  <c r="BC1032" i="1"/>
  <c r="BD1032" i="1"/>
  <c r="BE1032" i="1"/>
  <c r="BF1032" i="1"/>
  <c r="BG1032" i="1"/>
  <c r="BH1032" i="1"/>
  <c r="BI1032" i="1"/>
  <c r="BJ1032" i="1"/>
  <c r="BK1032" i="1"/>
  <c r="BL1032" i="1"/>
  <c r="AM1033" i="1"/>
  <c r="AN1033" i="1"/>
  <c r="AO1033" i="1"/>
  <c r="AP1033" i="1"/>
  <c r="AQ1033" i="1"/>
  <c r="AR1033" i="1"/>
  <c r="AS1033" i="1"/>
  <c r="AT1033" i="1"/>
  <c r="AU1033" i="1"/>
  <c r="AV1033" i="1"/>
  <c r="AW1033" i="1"/>
  <c r="AX1033" i="1"/>
  <c r="AY1033" i="1"/>
  <c r="AZ1033" i="1"/>
  <c r="BA1033" i="1"/>
  <c r="BB1033" i="1"/>
  <c r="BC1033" i="1"/>
  <c r="BD1033" i="1"/>
  <c r="BE1033" i="1"/>
  <c r="BF1033" i="1"/>
  <c r="BG1033" i="1"/>
  <c r="BH1033" i="1"/>
  <c r="BI1033" i="1"/>
  <c r="BJ1033" i="1"/>
  <c r="BK1033" i="1"/>
  <c r="BL1033" i="1"/>
  <c r="AM1034" i="1"/>
  <c r="AN1034" i="1"/>
  <c r="AO1034" i="1"/>
  <c r="AP1034" i="1"/>
  <c r="AQ1034" i="1"/>
  <c r="AR1034" i="1"/>
  <c r="AS1034" i="1"/>
  <c r="AT1034" i="1"/>
  <c r="AU1034" i="1"/>
  <c r="AV1034" i="1"/>
  <c r="AW1034" i="1"/>
  <c r="AX1034" i="1"/>
  <c r="AY1034" i="1"/>
  <c r="AZ1034" i="1"/>
  <c r="BA1034" i="1"/>
  <c r="BB1034" i="1"/>
  <c r="BC1034" i="1"/>
  <c r="BD1034" i="1"/>
  <c r="BE1034" i="1"/>
  <c r="BF1034" i="1"/>
  <c r="BG1034" i="1"/>
  <c r="BH1034" i="1"/>
  <c r="BI1034" i="1"/>
  <c r="BJ1034" i="1"/>
  <c r="BK1034" i="1"/>
  <c r="BL1034" i="1"/>
  <c r="AM1035" i="1"/>
  <c r="AN1035" i="1"/>
  <c r="AO1035" i="1"/>
  <c r="AP1035" i="1"/>
  <c r="AQ1035" i="1"/>
  <c r="AR1035" i="1"/>
  <c r="AS1035" i="1"/>
  <c r="AT1035" i="1"/>
  <c r="AU1035" i="1"/>
  <c r="AV1035" i="1"/>
  <c r="AW1035" i="1"/>
  <c r="AX1035" i="1"/>
  <c r="AY1035" i="1"/>
  <c r="AZ1035" i="1"/>
  <c r="BA1035" i="1"/>
  <c r="BB1035" i="1"/>
  <c r="BC1035" i="1"/>
  <c r="BD1035" i="1"/>
  <c r="BE1035" i="1"/>
  <c r="BF1035" i="1"/>
  <c r="BG1035" i="1"/>
  <c r="BH1035" i="1"/>
  <c r="BI1035" i="1"/>
  <c r="BJ1035" i="1"/>
  <c r="BK1035" i="1"/>
  <c r="BL1035" i="1"/>
  <c r="AM1036" i="1"/>
  <c r="AN1036" i="1"/>
  <c r="AO1036" i="1"/>
  <c r="AP1036" i="1"/>
  <c r="AQ1036" i="1"/>
  <c r="AR1036" i="1"/>
  <c r="AS1036" i="1"/>
  <c r="AT1036" i="1"/>
  <c r="AU1036" i="1"/>
  <c r="AV1036" i="1"/>
  <c r="AW1036" i="1"/>
  <c r="AX1036" i="1"/>
  <c r="AY1036" i="1"/>
  <c r="AZ1036" i="1"/>
  <c r="BA1036" i="1"/>
  <c r="BB1036" i="1"/>
  <c r="BC1036" i="1"/>
  <c r="BD1036" i="1"/>
  <c r="BE1036" i="1"/>
  <c r="BF1036" i="1"/>
  <c r="BG1036" i="1"/>
  <c r="BH1036" i="1"/>
  <c r="BI1036" i="1"/>
  <c r="BJ1036" i="1"/>
  <c r="BK1036" i="1"/>
  <c r="BL1036" i="1"/>
  <c r="AM1037" i="1"/>
  <c r="AN1037" i="1"/>
  <c r="AO1037" i="1"/>
  <c r="AP1037" i="1"/>
  <c r="AQ1037" i="1"/>
  <c r="AR1037" i="1"/>
  <c r="AS1037" i="1"/>
  <c r="AT1037" i="1"/>
  <c r="AU1037" i="1"/>
  <c r="AV1037" i="1"/>
  <c r="AW1037" i="1"/>
  <c r="AX1037" i="1"/>
  <c r="AY1037" i="1"/>
  <c r="AZ1037" i="1"/>
  <c r="BA1037" i="1"/>
  <c r="BB1037" i="1"/>
  <c r="BC1037" i="1"/>
  <c r="BD1037" i="1"/>
  <c r="BE1037" i="1"/>
  <c r="BF1037" i="1"/>
  <c r="BG1037" i="1"/>
  <c r="BH1037" i="1"/>
  <c r="BI1037" i="1"/>
  <c r="BJ1037" i="1"/>
  <c r="BK1037" i="1"/>
  <c r="BL1037" i="1"/>
  <c r="AM1038" i="1"/>
  <c r="AN1038" i="1"/>
  <c r="AO1038" i="1"/>
  <c r="AP1038" i="1"/>
  <c r="AQ1038" i="1"/>
  <c r="AR1038" i="1"/>
  <c r="AS1038" i="1"/>
  <c r="AT1038" i="1"/>
  <c r="AU1038" i="1"/>
  <c r="AV1038" i="1"/>
  <c r="AW1038" i="1"/>
  <c r="AX1038" i="1"/>
  <c r="AY1038" i="1"/>
  <c r="AZ1038" i="1"/>
  <c r="BA1038" i="1"/>
  <c r="BB1038" i="1"/>
  <c r="BC1038" i="1"/>
  <c r="BD1038" i="1"/>
  <c r="BE1038" i="1"/>
  <c r="BF1038" i="1"/>
  <c r="BG1038" i="1"/>
  <c r="BH1038" i="1"/>
  <c r="BI1038" i="1"/>
  <c r="BJ1038" i="1"/>
  <c r="BK1038" i="1"/>
  <c r="BL1038" i="1"/>
  <c r="AM1039" i="1"/>
  <c r="AN1039" i="1"/>
  <c r="AO1039" i="1"/>
  <c r="AP1039" i="1"/>
  <c r="AQ1039" i="1"/>
  <c r="AR1039" i="1"/>
  <c r="AS1039" i="1"/>
  <c r="AT1039" i="1"/>
  <c r="AU1039" i="1"/>
  <c r="AV1039" i="1"/>
  <c r="AW1039" i="1"/>
  <c r="AX1039" i="1"/>
  <c r="AY1039" i="1"/>
  <c r="AZ1039" i="1"/>
  <c r="BA1039" i="1"/>
  <c r="BB1039" i="1"/>
  <c r="BC1039" i="1"/>
  <c r="BD1039" i="1"/>
  <c r="BE1039" i="1"/>
  <c r="BF1039" i="1"/>
  <c r="BG1039" i="1"/>
  <c r="BH1039" i="1"/>
  <c r="BI1039" i="1"/>
  <c r="BJ1039" i="1"/>
  <c r="BK1039" i="1"/>
  <c r="BL1039" i="1"/>
  <c r="AM1040" i="1"/>
  <c r="AN1040" i="1"/>
  <c r="AO1040" i="1"/>
  <c r="AP1040" i="1"/>
  <c r="AQ1040" i="1"/>
  <c r="AR1040" i="1"/>
  <c r="AS1040" i="1"/>
  <c r="AT1040" i="1"/>
  <c r="AU1040" i="1"/>
  <c r="AV1040" i="1"/>
  <c r="AW1040" i="1"/>
  <c r="AX1040" i="1"/>
  <c r="AY1040" i="1"/>
  <c r="AZ1040" i="1"/>
  <c r="BA1040" i="1"/>
  <c r="BB1040" i="1"/>
  <c r="BC1040" i="1"/>
  <c r="BD1040" i="1"/>
  <c r="BE1040" i="1"/>
  <c r="BF1040" i="1"/>
  <c r="BG1040" i="1"/>
  <c r="BH1040" i="1"/>
  <c r="BI1040" i="1"/>
  <c r="BJ1040" i="1"/>
  <c r="BK1040" i="1"/>
  <c r="BL1040" i="1"/>
  <c r="AM1041" i="1"/>
  <c r="AN1041" i="1"/>
  <c r="AO1041" i="1"/>
  <c r="AP1041" i="1"/>
  <c r="AQ1041" i="1"/>
  <c r="AR1041" i="1"/>
  <c r="AS1041" i="1"/>
  <c r="AT1041" i="1"/>
  <c r="AU1041" i="1"/>
  <c r="AV1041" i="1"/>
  <c r="AW1041" i="1"/>
  <c r="AX1041" i="1"/>
  <c r="AY1041" i="1"/>
  <c r="AZ1041" i="1"/>
  <c r="BA1041" i="1"/>
  <c r="BB1041" i="1"/>
  <c r="BC1041" i="1"/>
  <c r="BD1041" i="1"/>
  <c r="BE1041" i="1"/>
  <c r="BF1041" i="1"/>
  <c r="BG1041" i="1"/>
  <c r="BH1041" i="1"/>
  <c r="BI1041" i="1"/>
  <c r="BJ1041" i="1"/>
  <c r="BK1041" i="1"/>
  <c r="BL1041" i="1"/>
  <c r="AM1042" i="1"/>
  <c r="AN1042" i="1"/>
  <c r="AO1042" i="1"/>
  <c r="AP1042" i="1"/>
  <c r="AQ1042" i="1"/>
  <c r="AR1042" i="1"/>
  <c r="AS1042" i="1"/>
  <c r="AT1042" i="1"/>
  <c r="AU1042" i="1"/>
  <c r="AV1042" i="1"/>
  <c r="AW1042" i="1"/>
  <c r="AX1042" i="1"/>
  <c r="AY1042" i="1"/>
  <c r="AZ1042" i="1"/>
  <c r="BA1042" i="1"/>
  <c r="BB1042" i="1"/>
  <c r="BC1042" i="1"/>
  <c r="BD1042" i="1"/>
  <c r="BE1042" i="1"/>
  <c r="BF1042" i="1"/>
  <c r="BG1042" i="1"/>
  <c r="BH1042" i="1"/>
  <c r="BI1042" i="1"/>
  <c r="BJ1042" i="1"/>
  <c r="BK1042" i="1"/>
  <c r="BL1042" i="1"/>
  <c r="AM1043" i="1"/>
  <c r="AN1043" i="1"/>
  <c r="AO1043" i="1"/>
  <c r="AP1043" i="1"/>
  <c r="AQ1043" i="1"/>
  <c r="AR1043" i="1"/>
  <c r="AS1043" i="1"/>
  <c r="AT1043" i="1"/>
  <c r="AU1043" i="1"/>
  <c r="AV1043" i="1"/>
  <c r="AW1043" i="1"/>
  <c r="AX1043" i="1"/>
  <c r="AY1043" i="1"/>
  <c r="AZ1043" i="1"/>
  <c r="BA1043" i="1"/>
  <c r="BB1043" i="1"/>
  <c r="BC1043" i="1"/>
  <c r="BD1043" i="1"/>
  <c r="BE1043" i="1"/>
  <c r="BF1043" i="1"/>
  <c r="BG1043" i="1"/>
  <c r="BH1043" i="1"/>
  <c r="BI1043" i="1"/>
  <c r="BJ1043" i="1"/>
  <c r="BK1043" i="1"/>
  <c r="BL1043" i="1"/>
  <c r="AM1044" i="1"/>
  <c r="AN1044" i="1"/>
  <c r="AO1044" i="1"/>
  <c r="AP1044" i="1"/>
  <c r="AQ1044" i="1"/>
  <c r="AR1044" i="1"/>
  <c r="AS1044" i="1"/>
  <c r="AT1044" i="1"/>
  <c r="AU1044" i="1"/>
  <c r="AV1044" i="1"/>
  <c r="AW1044" i="1"/>
  <c r="AX1044" i="1"/>
  <c r="AY1044" i="1"/>
  <c r="AZ1044" i="1"/>
  <c r="BA1044" i="1"/>
  <c r="BB1044" i="1"/>
  <c r="BC1044" i="1"/>
  <c r="BD1044" i="1"/>
  <c r="BE1044" i="1"/>
  <c r="BF1044" i="1"/>
  <c r="BG1044" i="1"/>
  <c r="BH1044" i="1"/>
  <c r="BI1044" i="1"/>
  <c r="BJ1044" i="1"/>
  <c r="BK1044" i="1"/>
  <c r="BL1044" i="1"/>
  <c r="AM1045" i="1"/>
  <c r="AN1045" i="1"/>
  <c r="AO1045" i="1"/>
  <c r="AP1045" i="1"/>
  <c r="AQ1045" i="1"/>
  <c r="AR1045" i="1"/>
  <c r="AS1045" i="1"/>
  <c r="AT1045" i="1"/>
  <c r="AU1045" i="1"/>
  <c r="AV1045" i="1"/>
  <c r="AW1045" i="1"/>
  <c r="AX1045" i="1"/>
  <c r="AY1045" i="1"/>
  <c r="AZ1045" i="1"/>
  <c r="BA1045" i="1"/>
  <c r="BB1045" i="1"/>
  <c r="BC1045" i="1"/>
  <c r="BD1045" i="1"/>
  <c r="BE1045" i="1"/>
  <c r="BF1045" i="1"/>
  <c r="BG1045" i="1"/>
  <c r="BH1045" i="1"/>
  <c r="BI1045" i="1"/>
  <c r="BJ1045" i="1"/>
  <c r="BK1045" i="1"/>
  <c r="BL1045" i="1"/>
  <c r="AM1046" i="1"/>
  <c r="AN1046" i="1"/>
  <c r="AO1046" i="1"/>
  <c r="AP1046" i="1"/>
  <c r="AQ1046" i="1"/>
  <c r="AR1046" i="1"/>
  <c r="AS1046" i="1"/>
  <c r="AT1046" i="1"/>
  <c r="AU1046" i="1"/>
  <c r="AV1046" i="1"/>
  <c r="AW1046" i="1"/>
  <c r="AX1046" i="1"/>
  <c r="AY1046" i="1"/>
  <c r="AZ1046" i="1"/>
  <c r="BA1046" i="1"/>
  <c r="BB1046" i="1"/>
  <c r="BC1046" i="1"/>
  <c r="BD1046" i="1"/>
  <c r="BE1046" i="1"/>
  <c r="BF1046" i="1"/>
  <c r="BG1046" i="1"/>
  <c r="BH1046" i="1"/>
  <c r="BI1046" i="1"/>
  <c r="BJ1046" i="1"/>
  <c r="BK1046" i="1"/>
  <c r="BL1046" i="1"/>
  <c r="AM1047" i="1"/>
  <c r="AN1047" i="1"/>
  <c r="AO1047" i="1"/>
  <c r="AP1047" i="1"/>
  <c r="AQ1047" i="1"/>
  <c r="AR1047" i="1"/>
  <c r="AS1047" i="1"/>
  <c r="AT1047" i="1"/>
  <c r="AU1047" i="1"/>
  <c r="AV1047" i="1"/>
  <c r="AW1047" i="1"/>
  <c r="AX1047" i="1"/>
  <c r="AY1047" i="1"/>
  <c r="AZ1047" i="1"/>
  <c r="BA1047" i="1"/>
  <c r="BB1047" i="1"/>
  <c r="BC1047" i="1"/>
  <c r="BD1047" i="1"/>
  <c r="BE1047" i="1"/>
  <c r="BF1047" i="1"/>
  <c r="BG1047" i="1"/>
  <c r="BH1047" i="1"/>
  <c r="BI1047" i="1"/>
  <c r="BJ1047" i="1"/>
  <c r="BK1047" i="1"/>
  <c r="BL1047" i="1"/>
  <c r="AM1048" i="1"/>
  <c r="AN1048" i="1"/>
  <c r="AO1048" i="1"/>
  <c r="AP1048" i="1"/>
  <c r="AQ1048" i="1"/>
  <c r="AR1048" i="1"/>
  <c r="AS1048" i="1"/>
  <c r="AT1048" i="1"/>
  <c r="AU1048" i="1"/>
  <c r="AV1048" i="1"/>
  <c r="AW1048" i="1"/>
  <c r="AX1048" i="1"/>
  <c r="AY1048" i="1"/>
  <c r="AZ1048" i="1"/>
  <c r="BA1048" i="1"/>
  <c r="BB1048" i="1"/>
  <c r="BC1048" i="1"/>
  <c r="BD1048" i="1"/>
  <c r="BE1048" i="1"/>
  <c r="BF1048" i="1"/>
  <c r="BG1048" i="1"/>
  <c r="BH1048" i="1"/>
  <c r="BI1048" i="1"/>
  <c r="BJ1048" i="1"/>
  <c r="BK1048" i="1"/>
  <c r="BL1048" i="1"/>
  <c r="AM1049" i="1"/>
  <c r="AN1049" i="1"/>
  <c r="AO1049" i="1"/>
  <c r="AP1049" i="1"/>
  <c r="AQ1049" i="1"/>
  <c r="AR1049" i="1"/>
  <c r="AS1049" i="1"/>
  <c r="AT1049" i="1"/>
  <c r="AU1049" i="1"/>
  <c r="AV1049" i="1"/>
  <c r="AW1049" i="1"/>
  <c r="AX1049" i="1"/>
  <c r="AY1049" i="1"/>
  <c r="AZ1049" i="1"/>
  <c r="BA1049" i="1"/>
  <c r="BB1049" i="1"/>
  <c r="BC1049" i="1"/>
  <c r="BD1049" i="1"/>
  <c r="BE1049" i="1"/>
  <c r="BF1049" i="1"/>
  <c r="BG1049" i="1"/>
  <c r="BH1049" i="1"/>
  <c r="BI1049" i="1"/>
  <c r="BJ1049" i="1"/>
  <c r="BK1049" i="1"/>
  <c r="BL1049" i="1"/>
  <c r="AM1050" i="1"/>
  <c r="AN1050" i="1"/>
  <c r="AO1050" i="1"/>
  <c r="AP1050" i="1"/>
  <c r="AQ1050" i="1"/>
  <c r="AR1050" i="1"/>
  <c r="AS1050" i="1"/>
  <c r="AT1050" i="1"/>
  <c r="AU1050" i="1"/>
  <c r="AV1050" i="1"/>
  <c r="AW1050" i="1"/>
  <c r="AX1050" i="1"/>
  <c r="AY1050" i="1"/>
  <c r="AZ1050" i="1"/>
  <c r="BA1050" i="1"/>
  <c r="BB1050" i="1"/>
  <c r="BC1050" i="1"/>
  <c r="BD1050" i="1"/>
  <c r="BE1050" i="1"/>
  <c r="BF1050" i="1"/>
  <c r="BG1050" i="1"/>
  <c r="BH1050" i="1"/>
  <c r="BI1050" i="1"/>
  <c r="BJ1050" i="1"/>
  <c r="BK1050" i="1"/>
  <c r="BL1050" i="1"/>
  <c r="AM1051" i="1"/>
  <c r="AN1051" i="1"/>
  <c r="AO1051" i="1"/>
  <c r="AP1051" i="1"/>
  <c r="AQ1051" i="1"/>
  <c r="AR1051" i="1"/>
  <c r="AS1051" i="1"/>
  <c r="AT1051" i="1"/>
  <c r="AU1051" i="1"/>
  <c r="AV1051" i="1"/>
  <c r="AW1051" i="1"/>
  <c r="AX1051" i="1"/>
  <c r="AY1051" i="1"/>
  <c r="AZ1051" i="1"/>
  <c r="BA1051" i="1"/>
  <c r="BB1051" i="1"/>
  <c r="BC1051" i="1"/>
  <c r="BD1051" i="1"/>
  <c r="BE1051" i="1"/>
  <c r="BF1051" i="1"/>
  <c r="BG1051" i="1"/>
  <c r="BH1051" i="1"/>
  <c r="BI1051" i="1"/>
  <c r="BJ1051" i="1"/>
  <c r="BK1051" i="1"/>
  <c r="BL1051" i="1"/>
  <c r="AM1052" i="1"/>
  <c r="AN1052" i="1"/>
  <c r="AO1052" i="1"/>
  <c r="AP1052" i="1"/>
  <c r="AQ1052" i="1"/>
  <c r="AR1052" i="1"/>
  <c r="AS1052" i="1"/>
  <c r="AT1052" i="1"/>
  <c r="AU1052" i="1"/>
  <c r="AV1052" i="1"/>
  <c r="AW1052" i="1"/>
  <c r="AX1052" i="1"/>
  <c r="AY1052" i="1"/>
  <c r="AZ1052" i="1"/>
  <c r="BA1052" i="1"/>
  <c r="BB1052" i="1"/>
  <c r="BC1052" i="1"/>
  <c r="BD1052" i="1"/>
  <c r="BE1052" i="1"/>
  <c r="BF1052" i="1"/>
  <c r="BG1052" i="1"/>
  <c r="BH1052" i="1"/>
  <c r="BI1052" i="1"/>
  <c r="BJ1052" i="1"/>
  <c r="BK1052" i="1"/>
  <c r="BL1052" i="1"/>
  <c r="AM1053" i="1"/>
  <c r="AN1053" i="1"/>
  <c r="AO1053" i="1"/>
  <c r="AP1053" i="1"/>
  <c r="AQ1053" i="1"/>
  <c r="AR1053" i="1"/>
  <c r="AS1053" i="1"/>
  <c r="AT1053" i="1"/>
  <c r="AU1053" i="1"/>
  <c r="AV1053" i="1"/>
  <c r="AW1053" i="1"/>
  <c r="AX1053" i="1"/>
  <c r="AY1053" i="1"/>
  <c r="AZ1053" i="1"/>
  <c r="BA1053" i="1"/>
  <c r="BB1053" i="1"/>
  <c r="BC1053" i="1"/>
  <c r="BD1053" i="1"/>
  <c r="BE1053" i="1"/>
  <c r="BF1053" i="1"/>
  <c r="BG1053" i="1"/>
  <c r="BH1053" i="1"/>
  <c r="BI1053" i="1"/>
  <c r="BJ1053" i="1"/>
  <c r="BK1053" i="1"/>
  <c r="BL1053" i="1"/>
  <c r="AM1054" i="1"/>
  <c r="AN1054" i="1"/>
  <c r="AO1054" i="1"/>
  <c r="AP1054" i="1"/>
  <c r="AQ1054" i="1"/>
  <c r="AR1054" i="1"/>
  <c r="AS1054" i="1"/>
  <c r="AT1054" i="1"/>
  <c r="AU1054" i="1"/>
  <c r="AV1054" i="1"/>
  <c r="AW1054" i="1"/>
  <c r="AX1054" i="1"/>
  <c r="AY1054" i="1"/>
  <c r="AZ1054" i="1"/>
  <c r="BA1054" i="1"/>
  <c r="BB1054" i="1"/>
  <c r="BC1054" i="1"/>
  <c r="BD1054" i="1"/>
  <c r="BE1054" i="1"/>
  <c r="BF1054" i="1"/>
  <c r="BG1054" i="1"/>
  <c r="BH1054" i="1"/>
  <c r="BI1054" i="1"/>
  <c r="BJ1054" i="1"/>
  <c r="BK1054" i="1"/>
  <c r="BL1054" i="1"/>
  <c r="AM1055" i="1"/>
  <c r="AN1055" i="1"/>
  <c r="AO1055" i="1"/>
  <c r="AP1055" i="1"/>
  <c r="AQ1055" i="1"/>
  <c r="AR1055" i="1"/>
  <c r="AS1055" i="1"/>
  <c r="AT1055" i="1"/>
  <c r="AU1055" i="1"/>
  <c r="AV1055" i="1"/>
  <c r="AW1055" i="1"/>
  <c r="AX1055" i="1"/>
  <c r="AY1055" i="1"/>
  <c r="AZ1055" i="1"/>
  <c r="BA1055" i="1"/>
  <c r="BB1055" i="1"/>
  <c r="BC1055" i="1"/>
  <c r="BD1055" i="1"/>
  <c r="BE1055" i="1"/>
  <c r="BF1055" i="1"/>
  <c r="BG1055" i="1"/>
  <c r="BH1055" i="1"/>
  <c r="BI1055" i="1"/>
  <c r="BJ1055" i="1"/>
  <c r="BK1055" i="1"/>
  <c r="BL1055" i="1"/>
  <c r="AM1056" i="1"/>
  <c r="AN1056" i="1"/>
  <c r="AO1056" i="1"/>
  <c r="AP1056" i="1"/>
  <c r="AQ1056" i="1"/>
  <c r="AR1056" i="1"/>
  <c r="AS1056" i="1"/>
  <c r="AT1056" i="1"/>
  <c r="AU1056" i="1"/>
  <c r="AV1056" i="1"/>
  <c r="AW1056" i="1"/>
  <c r="AX1056" i="1"/>
  <c r="AY1056" i="1"/>
  <c r="AZ1056" i="1"/>
  <c r="BA1056" i="1"/>
  <c r="BB1056" i="1"/>
  <c r="BC1056" i="1"/>
  <c r="BD1056" i="1"/>
  <c r="BE1056" i="1"/>
  <c r="BF1056" i="1"/>
  <c r="BG1056" i="1"/>
  <c r="BH1056" i="1"/>
  <c r="BI1056" i="1"/>
  <c r="BJ1056" i="1"/>
  <c r="BK1056" i="1"/>
  <c r="BL1056" i="1"/>
  <c r="AM1057" i="1"/>
  <c r="AN1057" i="1"/>
  <c r="AO1057" i="1"/>
  <c r="AP1057" i="1"/>
  <c r="AQ1057" i="1"/>
  <c r="AR1057" i="1"/>
  <c r="AS1057" i="1"/>
  <c r="AT1057" i="1"/>
  <c r="AU1057" i="1"/>
  <c r="AV1057" i="1"/>
  <c r="AW1057" i="1"/>
  <c r="AX1057" i="1"/>
  <c r="AY1057" i="1"/>
  <c r="AZ1057" i="1"/>
  <c r="BA1057" i="1"/>
  <c r="BB1057" i="1"/>
  <c r="BC1057" i="1"/>
  <c r="BD1057" i="1"/>
  <c r="BE1057" i="1"/>
  <c r="BF1057" i="1"/>
  <c r="BG1057" i="1"/>
  <c r="BH1057" i="1"/>
  <c r="BI1057" i="1"/>
  <c r="BJ1057" i="1"/>
  <c r="BK1057" i="1"/>
  <c r="BL1057" i="1"/>
  <c r="AM1058" i="1"/>
  <c r="AN1058" i="1"/>
  <c r="AO1058" i="1"/>
  <c r="AP1058" i="1"/>
  <c r="AQ1058" i="1"/>
  <c r="AR1058" i="1"/>
  <c r="AS1058" i="1"/>
  <c r="AT1058" i="1"/>
  <c r="AU1058" i="1"/>
  <c r="AV1058" i="1"/>
  <c r="AW1058" i="1"/>
  <c r="AX1058" i="1"/>
  <c r="AY1058" i="1"/>
  <c r="AZ1058" i="1"/>
  <c r="BA1058" i="1"/>
  <c r="BB1058" i="1"/>
  <c r="BC1058" i="1"/>
  <c r="BD1058" i="1"/>
  <c r="BE1058" i="1"/>
  <c r="BF1058" i="1"/>
  <c r="BG1058" i="1"/>
  <c r="BH1058" i="1"/>
  <c r="BI1058" i="1"/>
  <c r="BJ1058" i="1"/>
  <c r="BK1058" i="1"/>
  <c r="BL1058" i="1"/>
  <c r="AM1059" i="1"/>
  <c r="AN1059" i="1"/>
  <c r="AO1059" i="1"/>
  <c r="AP1059" i="1"/>
  <c r="AQ1059" i="1"/>
  <c r="AR1059" i="1"/>
  <c r="AS1059" i="1"/>
  <c r="AT1059" i="1"/>
  <c r="AU1059" i="1"/>
  <c r="AV1059" i="1"/>
  <c r="AW1059" i="1"/>
  <c r="AX1059" i="1"/>
  <c r="AY1059" i="1"/>
  <c r="AZ1059" i="1"/>
  <c r="BA1059" i="1"/>
  <c r="BB1059" i="1"/>
  <c r="BC1059" i="1"/>
  <c r="BD1059" i="1"/>
  <c r="BE1059" i="1"/>
  <c r="BF1059" i="1"/>
  <c r="BG1059" i="1"/>
  <c r="BH1059" i="1"/>
  <c r="BI1059" i="1"/>
  <c r="BJ1059" i="1"/>
  <c r="BK1059" i="1"/>
  <c r="BL1059" i="1"/>
  <c r="AM1060" i="1"/>
  <c r="AN1060" i="1"/>
  <c r="AO1060" i="1"/>
  <c r="AP1060" i="1"/>
  <c r="AQ1060" i="1"/>
  <c r="AR1060" i="1"/>
  <c r="AS1060" i="1"/>
  <c r="AT1060" i="1"/>
  <c r="AU1060" i="1"/>
  <c r="AV1060" i="1"/>
  <c r="AW1060" i="1"/>
  <c r="AX1060" i="1"/>
  <c r="AY1060" i="1"/>
  <c r="AZ1060" i="1"/>
  <c r="BA1060" i="1"/>
  <c r="BB1060" i="1"/>
  <c r="BC1060" i="1"/>
  <c r="BD1060" i="1"/>
  <c r="BE1060" i="1"/>
  <c r="BF1060" i="1"/>
  <c r="BG1060" i="1"/>
  <c r="BH1060" i="1"/>
  <c r="BI1060" i="1"/>
  <c r="BJ1060" i="1"/>
  <c r="BK1060" i="1"/>
  <c r="BL1060" i="1"/>
  <c r="AM1061" i="1"/>
  <c r="AN1061" i="1"/>
  <c r="AO1061" i="1"/>
  <c r="AP1061" i="1"/>
  <c r="AQ1061" i="1"/>
  <c r="AR1061" i="1"/>
  <c r="AS1061" i="1"/>
  <c r="AT1061" i="1"/>
  <c r="AU1061" i="1"/>
  <c r="AV1061" i="1"/>
  <c r="AW1061" i="1"/>
  <c r="AX1061" i="1"/>
  <c r="AY1061" i="1"/>
  <c r="AZ1061" i="1"/>
  <c r="BA1061" i="1"/>
  <c r="BB1061" i="1"/>
  <c r="BC1061" i="1"/>
  <c r="BD1061" i="1"/>
  <c r="BE1061" i="1"/>
  <c r="BF1061" i="1"/>
  <c r="BG1061" i="1"/>
  <c r="BH1061" i="1"/>
  <c r="BI1061" i="1"/>
  <c r="BJ1061" i="1"/>
  <c r="BK1061" i="1"/>
  <c r="BL1061" i="1"/>
  <c r="AM1062" i="1"/>
  <c r="AN1062" i="1"/>
  <c r="AO1062" i="1"/>
  <c r="AP1062" i="1"/>
  <c r="AQ1062" i="1"/>
  <c r="AR1062" i="1"/>
  <c r="AS1062" i="1"/>
  <c r="AT1062" i="1"/>
  <c r="AU1062" i="1"/>
  <c r="AV1062" i="1"/>
  <c r="AW1062" i="1"/>
  <c r="AX1062" i="1"/>
  <c r="AY1062" i="1"/>
  <c r="AZ1062" i="1"/>
  <c r="BA1062" i="1"/>
  <c r="BB1062" i="1"/>
  <c r="BC1062" i="1"/>
  <c r="BD1062" i="1"/>
  <c r="BE1062" i="1"/>
  <c r="BF1062" i="1"/>
  <c r="BG1062" i="1"/>
  <c r="BH1062" i="1"/>
  <c r="BI1062" i="1"/>
  <c r="BJ1062" i="1"/>
  <c r="BK1062" i="1"/>
  <c r="BL1062" i="1"/>
  <c r="AM1063" i="1"/>
  <c r="AN1063" i="1"/>
  <c r="AO1063" i="1"/>
  <c r="AP1063" i="1"/>
  <c r="AQ1063" i="1"/>
  <c r="AR1063" i="1"/>
  <c r="AS1063" i="1"/>
  <c r="AT1063" i="1"/>
  <c r="AU1063" i="1"/>
  <c r="AV1063" i="1"/>
  <c r="AW1063" i="1"/>
  <c r="AX1063" i="1"/>
  <c r="AY1063" i="1"/>
  <c r="AZ1063" i="1"/>
  <c r="BA1063" i="1"/>
  <c r="BB1063" i="1"/>
  <c r="BC1063" i="1"/>
  <c r="BD1063" i="1"/>
  <c r="BE1063" i="1"/>
  <c r="BF1063" i="1"/>
  <c r="BG1063" i="1"/>
  <c r="BH1063" i="1"/>
  <c r="BI1063" i="1"/>
  <c r="BJ1063" i="1"/>
  <c r="BK1063" i="1"/>
  <c r="BL1063" i="1"/>
  <c r="AM1064" i="1"/>
  <c r="AN1064" i="1"/>
  <c r="AO1064" i="1"/>
  <c r="AP1064" i="1"/>
  <c r="AQ1064" i="1"/>
  <c r="AR1064" i="1"/>
  <c r="AS1064" i="1"/>
  <c r="AT1064" i="1"/>
  <c r="AU1064" i="1"/>
  <c r="AV1064" i="1"/>
  <c r="AW1064" i="1"/>
  <c r="AX1064" i="1"/>
  <c r="AY1064" i="1"/>
  <c r="AZ1064" i="1"/>
  <c r="BA1064" i="1"/>
  <c r="BB1064" i="1"/>
  <c r="BC1064" i="1"/>
  <c r="BD1064" i="1"/>
  <c r="BE1064" i="1"/>
  <c r="BF1064" i="1"/>
  <c r="BG1064" i="1"/>
  <c r="BH1064" i="1"/>
  <c r="BI1064" i="1"/>
  <c r="BJ1064" i="1"/>
  <c r="BK1064" i="1"/>
  <c r="BL1064" i="1"/>
  <c r="AM1065" i="1"/>
  <c r="AN1065" i="1"/>
  <c r="AO1065" i="1"/>
  <c r="AP1065" i="1"/>
  <c r="AQ1065" i="1"/>
  <c r="AR1065" i="1"/>
  <c r="AS1065" i="1"/>
  <c r="AT1065" i="1"/>
  <c r="AU1065" i="1"/>
  <c r="AV1065" i="1"/>
  <c r="AW1065" i="1"/>
  <c r="AX1065" i="1"/>
  <c r="AY1065" i="1"/>
  <c r="AZ1065" i="1"/>
  <c r="BA1065" i="1"/>
  <c r="BB1065" i="1"/>
  <c r="BC1065" i="1"/>
  <c r="BD1065" i="1"/>
  <c r="BE1065" i="1"/>
  <c r="BF1065" i="1"/>
  <c r="BG1065" i="1"/>
  <c r="BH1065" i="1"/>
  <c r="BI1065" i="1"/>
  <c r="BJ1065" i="1"/>
  <c r="BK1065" i="1"/>
  <c r="BL1065" i="1"/>
  <c r="AM1066" i="1"/>
  <c r="AN1066" i="1"/>
  <c r="AO1066" i="1"/>
  <c r="AP1066" i="1"/>
  <c r="AQ1066" i="1"/>
  <c r="AR1066" i="1"/>
  <c r="AS1066" i="1"/>
  <c r="AT1066" i="1"/>
  <c r="AU1066" i="1"/>
  <c r="AV1066" i="1"/>
  <c r="AW1066" i="1"/>
  <c r="AX1066" i="1"/>
  <c r="AY1066" i="1"/>
  <c r="AZ1066" i="1"/>
  <c r="BA1066" i="1"/>
  <c r="BB1066" i="1"/>
  <c r="BC1066" i="1"/>
  <c r="BD1066" i="1"/>
  <c r="BE1066" i="1"/>
  <c r="BF1066" i="1"/>
  <c r="BG1066" i="1"/>
  <c r="BH1066" i="1"/>
  <c r="BI1066" i="1"/>
  <c r="BJ1066" i="1"/>
  <c r="BK1066" i="1"/>
  <c r="BL1066" i="1"/>
  <c r="AM1067" i="1"/>
  <c r="AN1067" i="1"/>
  <c r="AO1067" i="1"/>
  <c r="AP1067" i="1"/>
  <c r="AQ1067" i="1"/>
  <c r="AR1067" i="1"/>
  <c r="AS1067" i="1"/>
  <c r="AT1067" i="1"/>
  <c r="AU1067" i="1"/>
  <c r="AV1067" i="1"/>
  <c r="AW1067" i="1"/>
  <c r="AX1067" i="1"/>
  <c r="AY1067" i="1"/>
  <c r="AZ1067" i="1"/>
  <c r="BA1067" i="1"/>
  <c r="BB1067" i="1"/>
  <c r="BC1067" i="1"/>
  <c r="BD1067" i="1"/>
  <c r="BE1067" i="1"/>
  <c r="BF1067" i="1"/>
  <c r="BG1067" i="1"/>
  <c r="BH1067" i="1"/>
  <c r="BI1067" i="1"/>
  <c r="BJ1067" i="1"/>
  <c r="BK1067" i="1"/>
  <c r="BL1067" i="1"/>
  <c r="AM1068" i="1"/>
  <c r="AN1068" i="1"/>
  <c r="AO1068" i="1"/>
  <c r="AP1068" i="1"/>
  <c r="AQ1068" i="1"/>
  <c r="AR1068" i="1"/>
  <c r="AS1068" i="1"/>
  <c r="AT1068" i="1"/>
  <c r="AU1068" i="1"/>
  <c r="AV1068" i="1"/>
  <c r="AW1068" i="1"/>
  <c r="AX1068" i="1"/>
  <c r="AY1068" i="1"/>
  <c r="AZ1068" i="1"/>
  <c r="BA1068" i="1"/>
  <c r="BB1068" i="1"/>
  <c r="BC1068" i="1"/>
  <c r="BD1068" i="1"/>
  <c r="BE1068" i="1"/>
  <c r="BF1068" i="1"/>
  <c r="BG1068" i="1"/>
  <c r="BH1068" i="1"/>
  <c r="BI1068" i="1"/>
  <c r="BJ1068" i="1"/>
  <c r="BK1068" i="1"/>
  <c r="BL1068" i="1"/>
  <c r="AM1069" i="1"/>
  <c r="AN1069" i="1"/>
  <c r="AO1069" i="1"/>
  <c r="AP1069" i="1"/>
  <c r="AQ1069" i="1"/>
  <c r="AR1069" i="1"/>
  <c r="AS1069" i="1"/>
  <c r="AT1069" i="1"/>
  <c r="AU1069" i="1"/>
  <c r="AV1069" i="1"/>
  <c r="AW1069" i="1"/>
  <c r="AX1069" i="1"/>
  <c r="AY1069" i="1"/>
  <c r="AZ1069" i="1"/>
  <c r="BA1069" i="1"/>
  <c r="BB1069" i="1"/>
  <c r="BC1069" i="1"/>
  <c r="BD1069" i="1"/>
  <c r="BE1069" i="1"/>
  <c r="BF1069" i="1"/>
  <c r="BG1069" i="1"/>
  <c r="BH1069" i="1"/>
  <c r="BI1069" i="1"/>
  <c r="BJ1069" i="1"/>
  <c r="BK1069" i="1"/>
  <c r="BL1069" i="1"/>
  <c r="AM1070" i="1"/>
  <c r="AN1070" i="1"/>
  <c r="AO1070" i="1"/>
  <c r="AP1070" i="1"/>
  <c r="AQ1070" i="1"/>
  <c r="AR1070" i="1"/>
  <c r="AS1070" i="1"/>
  <c r="AT1070" i="1"/>
  <c r="AU1070" i="1"/>
  <c r="AV1070" i="1"/>
  <c r="AW1070" i="1"/>
  <c r="AX1070" i="1"/>
  <c r="AY1070" i="1"/>
  <c r="AZ1070" i="1"/>
  <c r="BA1070" i="1"/>
  <c r="BB1070" i="1"/>
  <c r="BC1070" i="1"/>
  <c r="BD1070" i="1"/>
  <c r="BE1070" i="1"/>
  <c r="BF1070" i="1"/>
  <c r="BG1070" i="1"/>
  <c r="BH1070" i="1"/>
  <c r="BI1070" i="1"/>
  <c r="BJ1070" i="1"/>
  <c r="BK1070" i="1"/>
  <c r="BL1070" i="1"/>
  <c r="AM1071" i="1"/>
  <c r="AN1071" i="1"/>
  <c r="AO1071" i="1"/>
  <c r="AP1071" i="1"/>
  <c r="AQ1071" i="1"/>
  <c r="AR1071" i="1"/>
  <c r="AS1071" i="1"/>
  <c r="AT1071" i="1"/>
  <c r="AU1071" i="1"/>
  <c r="AV1071" i="1"/>
  <c r="AW1071" i="1"/>
  <c r="AX1071" i="1"/>
  <c r="AY1071" i="1"/>
  <c r="AZ1071" i="1"/>
  <c r="BA1071" i="1"/>
  <c r="BB1071" i="1"/>
  <c r="BC1071" i="1"/>
  <c r="BD1071" i="1"/>
  <c r="BE1071" i="1"/>
  <c r="BF1071" i="1"/>
  <c r="BG1071" i="1"/>
  <c r="BH1071" i="1"/>
  <c r="BI1071" i="1"/>
  <c r="BJ1071" i="1"/>
  <c r="BK1071" i="1"/>
  <c r="BL1071" i="1"/>
  <c r="AM1072" i="1"/>
  <c r="AN1072" i="1"/>
  <c r="AO1072" i="1"/>
  <c r="AP1072" i="1"/>
  <c r="AQ1072" i="1"/>
  <c r="AR1072" i="1"/>
  <c r="AS1072" i="1"/>
  <c r="AT1072" i="1"/>
  <c r="AU1072" i="1"/>
  <c r="AV1072" i="1"/>
  <c r="AW1072" i="1"/>
  <c r="AX1072" i="1"/>
  <c r="AY1072" i="1"/>
  <c r="AZ1072" i="1"/>
  <c r="BA1072" i="1"/>
  <c r="BB1072" i="1"/>
  <c r="BC1072" i="1"/>
  <c r="BD1072" i="1"/>
  <c r="BE1072" i="1"/>
  <c r="BF1072" i="1"/>
  <c r="BG1072" i="1"/>
  <c r="BH1072" i="1"/>
  <c r="BI1072" i="1"/>
  <c r="BJ1072" i="1"/>
  <c r="BK1072" i="1"/>
  <c r="BL1072" i="1"/>
  <c r="AM1073" i="1"/>
  <c r="AN1073" i="1"/>
  <c r="AO1073" i="1"/>
  <c r="AP1073" i="1"/>
  <c r="AQ1073" i="1"/>
  <c r="AR1073" i="1"/>
  <c r="AS1073" i="1"/>
  <c r="AT1073" i="1"/>
  <c r="AU1073" i="1"/>
  <c r="AV1073" i="1"/>
  <c r="AW1073" i="1"/>
  <c r="AX1073" i="1"/>
  <c r="AY1073" i="1"/>
  <c r="AZ1073" i="1"/>
  <c r="BA1073" i="1"/>
  <c r="BB1073" i="1"/>
  <c r="BC1073" i="1"/>
  <c r="BD1073" i="1"/>
  <c r="BE1073" i="1"/>
  <c r="BF1073" i="1"/>
  <c r="BG1073" i="1"/>
  <c r="BH1073" i="1"/>
  <c r="BI1073" i="1"/>
  <c r="BJ1073" i="1"/>
  <c r="BK1073" i="1"/>
  <c r="BL1073" i="1"/>
  <c r="AM1074" i="1"/>
  <c r="AN1074" i="1"/>
  <c r="AO1074" i="1"/>
  <c r="AP1074" i="1"/>
  <c r="AQ1074" i="1"/>
  <c r="AR1074" i="1"/>
  <c r="AS1074" i="1"/>
  <c r="AT1074" i="1"/>
  <c r="AU1074" i="1"/>
  <c r="AV1074" i="1"/>
  <c r="AW1074" i="1"/>
  <c r="AX1074" i="1"/>
  <c r="AY1074" i="1"/>
  <c r="AZ1074" i="1"/>
  <c r="BA1074" i="1"/>
  <c r="BB1074" i="1"/>
  <c r="BC1074" i="1"/>
  <c r="BD1074" i="1"/>
  <c r="BE1074" i="1"/>
  <c r="BF1074" i="1"/>
  <c r="BG1074" i="1"/>
  <c r="BH1074" i="1"/>
  <c r="BI1074" i="1"/>
  <c r="BJ1074" i="1"/>
  <c r="BK1074" i="1"/>
  <c r="BL1074" i="1"/>
  <c r="AM1075" i="1"/>
  <c r="AN1075" i="1"/>
  <c r="AO1075" i="1"/>
  <c r="AP1075" i="1"/>
  <c r="AQ1075" i="1"/>
  <c r="AR1075" i="1"/>
  <c r="AS1075" i="1"/>
  <c r="AT1075" i="1"/>
  <c r="AU1075" i="1"/>
  <c r="AV1075" i="1"/>
  <c r="AW1075" i="1"/>
  <c r="AX1075" i="1"/>
  <c r="AY1075" i="1"/>
  <c r="AZ1075" i="1"/>
  <c r="BA1075" i="1"/>
  <c r="BB1075" i="1"/>
  <c r="BC1075" i="1"/>
  <c r="BD1075" i="1"/>
  <c r="BE1075" i="1"/>
  <c r="BF1075" i="1"/>
  <c r="BG1075" i="1"/>
  <c r="BH1075" i="1"/>
  <c r="BI1075" i="1"/>
  <c r="BJ1075" i="1"/>
  <c r="BK1075" i="1"/>
  <c r="BL1075" i="1"/>
  <c r="AM1076" i="1"/>
  <c r="AN1076" i="1"/>
  <c r="AO1076" i="1"/>
  <c r="AP1076" i="1"/>
  <c r="AQ1076" i="1"/>
  <c r="AR1076" i="1"/>
  <c r="AS1076" i="1"/>
  <c r="AT1076" i="1"/>
  <c r="AU1076" i="1"/>
  <c r="AV1076" i="1"/>
  <c r="AW1076" i="1"/>
  <c r="AX1076" i="1"/>
  <c r="AY1076" i="1"/>
  <c r="AZ1076" i="1"/>
  <c r="BA1076" i="1"/>
  <c r="BB1076" i="1"/>
  <c r="BC1076" i="1"/>
  <c r="BD1076" i="1"/>
  <c r="BE1076" i="1"/>
  <c r="BF1076" i="1"/>
  <c r="BG1076" i="1"/>
  <c r="BH1076" i="1"/>
  <c r="BI1076" i="1"/>
  <c r="BJ1076" i="1"/>
  <c r="BK1076" i="1"/>
  <c r="BL1076" i="1"/>
  <c r="AM1077" i="1"/>
  <c r="AN1077" i="1"/>
  <c r="AO1077" i="1"/>
  <c r="AP1077" i="1"/>
  <c r="AQ1077" i="1"/>
  <c r="AR1077" i="1"/>
  <c r="AS1077" i="1"/>
  <c r="AT1077" i="1"/>
  <c r="AU1077" i="1"/>
  <c r="AV1077" i="1"/>
  <c r="AW1077" i="1"/>
  <c r="AX1077" i="1"/>
  <c r="AY1077" i="1"/>
  <c r="AZ1077" i="1"/>
  <c r="BA1077" i="1"/>
  <c r="BB1077" i="1"/>
  <c r="BC1077" i="1"/>
  <c r="BD1077" i="1"/>
  <c r="BE1077" i="1"/>
  <c r="BF1077" i="1"/>
  <c r="BG1077" i="1"/>
  <c r="BH1077" i="1"/>
  <c r="BI1077" i="1"/>
  <c r="BJ1077" i="1"/>
  <c r="BK1077" i="1"/>
  <c r="BL1077" i="1"/>
  <c r="AM1078" i="1"/>
  <c r="AN1078" i="1"/>
  <c r="AO1078" i="1"/>
  <c r="AP1078" i="1"/>
  <c r="AQ1078" i="1"/>
  <c r="AR1078" i="1"/>
  <c r="AS1078" i="1"/>
  <c r="AT1078" i="1"/>
  <c r="AU1078" i="1"/>
  <c r="AV1078" i="1"/>
  <c r="AW1078" i="1"/>
  <c r="AX1078" i="1"/>
  <c r="AY1078" i="1"/>
  <c r="AZ1078" i="1"/>
  <c r="BA1078" i="1"/>
  <c r="BB1078" i="1"/>
  <c r="BC1078" i="1"/>
  <c r="BD1078" i="1"/>
  <c r="BE1078" i="1"/>
  <c r="BF1078" i="1"/>
  <c r="BG1078" i="1"/>
  <c r="BH1078" i="1"/>
  <c r="BI1078" i="1"/>
  <c r="BJ1078" i="1"/>
  <c r="BK1078" i="1"/>
  <c r="BL1078" i="1"/>
  <c r="AM1079" i="1"/>
  <c r="AN1079" i="1"/>
  <c r="AO1079" i="1"/>
  <c r="AP1079" i="1"/>
  <c r="AQ1079" i="1"/>
  <c r="AR1079" i="1"/>
  <c r="AS1079" i="1"/>
  <c r="AT1079" i="1"/>
  <c r="AU1079" i="1"/>
  <c r="AV1079" i="1"/>
  <c r="AW1079" i="1"/>
  <c r="AX1079" i="1"/>
  <c r="AY1079" i="1"/>
  <c r="AZ1079" i="1"/>
  <c r="BA1079" i="1"/>
  <c r="BB1079" i="1"/>
  <c r="BC1079" i="1"/>
  <c r="BD1079" i="1"/>
  <c r="BE1079" i="1"/>
  <c r="BF1079" i="1"/>
  <c r="BG1079" i="1"/>
  <c r="BH1079" i="1"/>
  <c r="BI1079" i="1"/>
  <c r="BJ1079" i="1"/>
  <c r="BK1079" i="1"/>
  <c r="BL1079" i="1"/>
  <c r="AM1080" i="1"/>
  <c r="AN1080" i="1"/>
  <c r="AO1080" i="1"/>
  <c r="AP1080" i="1"/>
  <c r="AQ1080" i="1"/>
  <c r="AR1080" i="1"/>
  <c r="AS1080" i="1"/>
  <c r="AT1080" i="1"/>
  <c r="AU1080" i="1"/>
  <c r="AV1080" i="1"/>
  <c r="AW1080" i="1"/>
  <c r="AX1080" i="1"/>
  <c r="AY1080" i="1"/>
  <c r="AZ1080" i="1"/>
  <c r="BA1080" i="1"/>
  <c r="BB1080" i="1"/>
  <c r="BC1080" i="1"/>
  <c r="BD1080" i="1"/>
  <c r="BE1080" i="1"/>
  <c r="BF1080" i="1"/>
  <c r="BG1080" i="1"/>
  <c r="BH1080" i="1"/>
  <c r="BI1080" i="1"/>
  <c r="BJ1080" i="1"/>
  <c r="BK1080" i="1"/>
  <c r="BL1080" i="1"/>
  <c r="AM1081" i="1"/>
  <c r="AN1081" i="1"/>
  <c r="AO1081" i="1"/>
  <c r="AP1081" i="1"/>
  <c r="AQ1081" i="1"/>
  <c r="AR1081" i="1"/>
  <c r="AS1081" i="1"/>
  <c r="AT1081" i="1"/>
  <c r="AU1081" i="1"/>
  <c r="AV1081" i="1"/>
  <c r="AW1081" i="1"/>
  <c r="AX1081" i="1"/>
  <c r="AY1081" i="1"/>
  <c r="AZ1081" i="1"/>
  <c r="BA1081" i="1"/>
  <c r="BB1081" i="1"/>
  <c r="BC1081" i="1"/>
  <c r="BD1081" i="1"/>
  <c r="BE1081" i="1"/>
  <c r="BF1081" i="1"/>
  <c r="BG1081" i="1"/>
  <c r="BH1081" i="1"/>
  <c r="BI1081" i="1"/>
  <c r="BJ1081" i="1"/>
  <c r="BK1081" i="1"/>
  <c r="BL1081" i="1"/>
  <c r="AM1082" i="1"/>
  <c r="AN1082" i="1"/>
  <c r="AO1082" i="1"/>
  <c r="AP1082" i="1"/>
  <c r="AQ1082" i="1"/>
  <c r="AR1082" i="1"/>
  <c r="AS1082" i="1"/>
  <c r="AT1082" i="1"/>
  <c r="AU1082" i="1"/>
  <c r="AV1082" i="1"/>
  <c r="AW1082" i="1"/>
  <c r="AX1082" i="1"/>
  <c r="AY1082" i="1"/>
  <c r="AZ1082" i="1"/>
  <c r="BA1082" i="1"/>
  <c r="BB1082" i="1"/>
  <c r="BC1082" i="1"/>
  <c r="BD1082" i="1"/>
  <c r="BE1082" i="1"/>
  <c r="BF1082" i="1"/>
  <c r="BG1082" i="1"/>
  <c r="BH1082" i="1"/>
  <c r="BI1082" i="1"/>
  <c r="BJ1082" i="1"/>
  <c r="BK1082" i="1"/>
  <c r="BL1082" i="1"/>
  <c r="AM1083" i="1"/>
  <c r="AN1083" i="1"/>
  <c r="AO1083" i="1"/>
  <c r="AP1083" i="1"/>
  <c r="AQ1083" i="1"/>
  <c r="AR1083" i="1"/>
  <c r="AS1083" i="1"/>
  <c r="AT1083" i="1"/>
  <c r="AU1083" i="1"/>
  <c r="AV1083" i="1"/>
  <c r="AW1083" i="1"/>
  <c r="AX1083" i="1"/>
  <c r="AY1083" i="1"/>
  <c r="AZ1083" i="1"/>
  <c r="BA1083" i="1"/>
  <c r="BB1083" i="1"/>
  <c r="BC1083" i="1"/>
  <c r="BD1083" i="1"/>
  <c r="BE1083" i="1"/>
  <c r="BF1083" i="1"/>
  <c r="BG1083" i="1"/>
  <c r="BH1083" i="1"/>
  <c r="BI1083" i="1"/>
  <c r="BJ1083" i="1"/>
  <c r="BK1083" i="1"/>
  <c r="BL1083" i="1"/>
  <c r="AM1084" i="1"/>
  <c r="AN1084" i="1"/>
  <c r="AO1084" i="1"/>
  <c r="AP1084" i="1"/>
  <c r="AQ1084" i="1"/>
  <c r="AR1084" i="1"/>
  <c r="AS1084" i="1"/>
  <c r="AT1084" i="1"/>
  <c r="AU1084" i="1"/>
  <c r="AV1084" i="1"/>
  <c r="AW1084" i="1"/>
  <c r="AX1084" i="1"/>
  <c r="AY1084" i="1"/>
  <c r="AZ1084" i="1"/>
  <c r="BA1084" i="1"/>
  <c r="BB1084" i="1"/>
  <c r="BC1084" i="1"/>
  <c r="BD1084" i="1"/>
  <c r="BE1084" i="1"/>
  <c r="BF1084" i="1"/>
  <c r="BG1084" i="1"/>
  <c r="BH1084" i="1"/>
  <c r="BI1084" i="1"/>
  <c r="BJ1084" i="1"/>
  <c r="BK1084" i="1"/>
  <c r="BL1084" i="1"/>
  <c r="AM1085" i="1"/>
  <c r="AN1085" i="1"/>
  <c r="AO1085" i="1"/>
  <c r="AP1085" i="1"/>
  <c r="AQ1085" i="1"/>
  <c r="AR1085" i="1"/>
  <c r="AS1085" i="1"/>
  <c r="AT1085" i="1"/>
  <c r="AU1085" i="1"/>
  <c r="AV1085" i="1"/>
  <c r="AW1085" i="1"/>
  <c r="AX1085" i="1"/>
  <c r="AY1085" i="1"/>
  <c r="AZ1085" i="1"/>
  <c r="BA1085" i="1"/>
  <c r="BB1085" i="1"/>
  <c r="BC1085" i="1"/>
  <c r="BD1085" i="1"/>
  <c r="BE1085" i="1"/>
  <c r="BF1085" i="1"/>
  <c r="BG1085" i="1"/>
  <c r="BH1085" i="1"/>
  <c r="BI1085" i="1"/>
  <c r="BJ1085" i="1"/>
  <c r="BK1085" i="1"/>
  <c r="BL1085" i="1"/>
  <c r="AM1086" i="1"/>
  <c r="AN1086" i="1"/>
  <c r="AO1086" i="1"/>
  <c r="AP1086" i="1"/>
  <c r="AQ1086" i="1"/>
  <c r="AR1086" i="1"/>
  <c r="AS1086" i="1"/>
  <c r="AT1086" i="1"/>
  <c r="AU1086" i="1"/>
  <c r="AV1086" i="1"/>
  <c r="AW1086" i="1"/>
  <c r="AX1086" i="1"/>
  <c r="AY1086" i="1"/>
  <c r="AZ1086" i="1"/>
  <c r="BA1086" i="1"/>
  <c r="BB1086" i="1"/>
  <c r="BC1086" i="1"/>
  <c r="BD1086" i="1"/>
  <c r="BE1086" i="1"/>
  <c r="BF1086" i="1"/>
  <c r="BG1086" i="1"/>
  <c r="BH1086" i="1"/>
  <c r="BI1086" i="1"/>
  <c r="BJ1086" i="1"/>
  <c r="BK1086" i="1"/>
  <c r="BL1086" i="1"/>
  <c r="AM1087" i="1"/>
  <c r="AN1087" i="1"/>
  <c r="AO1087" i="1"/>
  <c r="AP1087" i="1"/>
  <c r="AQ1087" i="1"/>
  <c r="AR1087" i="1"/>
  <c r="AS1087" i="1"/>
  <c r="AT1087" i="1"/>
  <c r="AU1087" i="1"/>
  <c r="AV1087" i="1"/>
  <c r="AW1087" i="1"/>
  <c r="AX1087" i="1"/>
  <c r="AY1087" i="1"/>
  <c r="AZ1087" i="1"/>
  <c r="BA1087" i="1"/>
  <c r="BB1087" i="1"/>
  <c r="BC1087" i="1"/>
  <c r="BD1087" i="1"/>
  <c r="BE1087" i="1"/>
  <c r="BF1087" i="1"/>
  <c r="BG1087" i="1"/>
  <c r="BH1087" i="1"/>
  <c r="BI1087" i="1"/>
  <c r="BJ1087" i="1"/>
  <c r="BK1087" i="1"/>
  <c r="BL1087" i="1"/>
  <c r="AM1088" i="1"/>
  <c r="AN1088" i="1"/>
  <c r="AO1088" i="1"/>
  <c r="AP1088" i="1"/>
  <c r="AQ1088" i="1"/>
  <c r="AR1088" i="1"/>
  <c r="AS1088" i="1"/>
  <c r="AT1088" i="1"/>
  <c r="AU1088" i="1"/>
  <c r="AV1088" i="1"/>
  <c r="AW1088" i="1"/>
  <c r="AX1088" i="1"/>
  <c r="AY1088" i="1"/>
  <c r="AZ1088" i="1"/>
  <c r="BA1088" i="1"/>
  <c r="BB1088" i="1"/>
  <c r="BC1088" i="1"/>
  <c r="BD1088" i="1"/>
  <c r="BE1088" i="1"/>
  <c r="BF1088" i="1"/>
  <c r="BG1088" i="1"/>
  <c r="BH1088" i="1"/>
  <c r="BI1088" i="1"/>
  <c r="BJ1088" i="1"/>
  <c r="BK1088" i="1"/>
  <c r="BL1088" i="1"/>
  <c r="AM1089" i="1"/>
  <c r="AN1089" i="1"/>
  <c r="AO1089" i="1"/>
  <c r="AP1089" i="1"/>
  <c r="AQ1089" i="1"/>
  <c r="AR1089" i="1"/>
  <c r="AS1089" i="1"/>
  <c r="AT1089" i="1"/>
  <c r="AU1089" i="1"/>
  <c r="AV1089" i="1"/>
  <c r="AW1089" i="1"/>
  <c r="AX1089" i="1"/>
  <c r="AY1089" i="1"/>
  <c r="AZ1089" i="1"/>
  <c r="BA1089" i="1"/>
  <c r="BB1089" i="1"/>
  <c r="BC1089" i="1"/>
  <c r="BD1089" i="1"/>
  <c r="BE1089" i="1"/>
  <c r="BF1089" i="1"/>
  <c r="BG1089" i="1"/>
  <c r="BH1089" i="1"/>
  <c r="BI1089" i="1"/>
  <c r="BJ1089" i="1"/>
  <c r="BK1089" i="1"/>
  <c r="BL1089" i="1"/>
  <c r="AM1090" i="1"/>
  <c r="AN1090" i="1"/>
  <c r="AO1090" i="1"/>
  <c r="AP1090" i="1"/>
  <c r="AQ1090" i="1"/>
  <c r="AR1090" i="1"/>
  <c r="AS1090" i="1"/>
  <c r="AT1090" i="1"/>
  <c r="AU1090" i="1"/>
  <c r="AV1090" i="1"/>
  <c r="AW1090" i="1"/>
  <c r="AX1090" i="1"/>
  <c r="AY1090" i="1"/>
  <c r="AZ1090" i="1"/>
  <c r="BA1090" i="1"/>
  <c r="BB1090" i="1"/>
  <c r="BC1090" i="1"/>
  <c r="BD1090" i="1"/>
  <c r="BE1090" i="1"/>
  <c r="BF1090" i="1"/>
  <c r="BG1090" i="1"/>
  <c r="BH1090" i="1"/>
  <c r="BI1090" i="1"/>
  <c r="BJ1090" i="1"/>
  <c r="BK1090" i="1"/>
  <c r="BL1090" i="1"/>
  <c r="AM1091" i="1"/>
  <c r="AN1091" i="1"/>
  <c r="AO1091" i="1"/>
  <c r="AP1091" i="1"/>
  <c r="AQ1091" i="1"/>
  <c r="AR1091" i="1"/>
  <c r="AS1091" i="1"/>
  <c r="AT1091" i="1"/>
  <c r="AU1091" i="1"/>
  <c r="AV1091" i="1"/>
  <c r="AW1091" i="1"/>
  <c r="AX1091" i="1"/>
  <c r="AY1091" i="1"/>
  <c r="AZ1091" i="1"/>
  <c r="BA1091" i="1"/>
  <c r="BB1091" i="1"/>
  <c r="BC1091" i="1"/>
  <c r="BD1091" i="1"/>
  <c r="BE1091" i="1"/>
  <c r="BF1091" i="1"/>
  <c r="BG1091" i="1"/>
  <c r="BH1091" i="1"/>
  <c r="BI1091" i="1"/>
  <c r="BJ1091" i="1"/>
  <c r="BK1091" i="1"/>
  <c r="BL1091" i="1"/>
  <c r="AM1092" i="1"/>
  <c r="AN1092" i="1"/>
  <c r="AO1092" i="1"/>
  <c r="AP1092" i="1"/>
  <c r="AQ1092" i="1"/>
  <c r="AR1092" i="1"/>
  <c r="AS1092" i="1"/>
  <c r="AT1092" i="1"/>
  <c r="AU1092" i="1"/>
  <c r="AV1092" i="1"/>
  <c r="AW1092" i="1"/>
  <c r="AX1092" i="1"/>
  <c r="AY1092" i="1"/>
  <c r="AZ1092" i="1"/>
  <c r="BA1092" i="1"/>
  <c r="BB1092" i="1"/>
  <c r="BC1092" i="1"/>
  <c r="BD1092" i="1"/>
  <c r="BE1092" i="1"/>
  <c r="BF1092" i="1"/>
  <c r="BG1092" i="1"/>
  <c r="BH1092" i="1"/>
  <c r="BI1092" i="1"/>
  <c r="BJ1092" i="1"/>
  <c r="BK1092" i="1"/>
  <c r="BL1092" i="1"/>
  <c r="AM1093" i="1"/>
  <c r="AN1093" i="1"/>
  <c r="AO1093" i="1"/>
  <c r="AP1093" i="1"/>
  <c r="AQ1093" i="1"/>
  <c r="AR1093" i="1"/>
  <c r="AS1093" i="1"/>
  <c r="AT1093" i="1"/>
  <c r="AU1093" i="1"/>
  <c r="AV1093" i="1"/>
  <c r="AW1093" i="1"/>
  <c r="AX1093" i="1"/>
  <c r="AY1093" i="1"/>
  <c r="AZ1093" i="1"/>
  <c r="BA1093" i="1"/>
  <c r="BB1093" i="1"/>
  <c r="BC1093" i="1"/>
  <c r="BD1093" i="1"/>
  <c r="BE1093" i="1"/>
  <c r="BF1093" i="1"/>
  <c r="BG1093" i="1"/>
  <c r="BH1093" i="1"/>
  <c r="BI1093" i="1"/>
  <c r="BJ1093" i="1"/>
  <c r="BK1093" i="1"/>
  <c r="BL1093" i="1"/>
  <c r="AM1094" i="1"/>
  <c r="AN1094" i="1"/>
  <c r="AO1094" i="1"/>
  <c r="AP1094" i="1"/>
  <c r="AQ1094" i="1"/>
  <c r="AR1094" i="1"/>
  <c r="AS1094" i="1"/>
  <c r="AT1094" i="1"/>
  <c r="AU1094" i="1"/>
  <c r="AV1094" i="1"/>
  <c r="AW1094" i="1"/>
  <c r="AX1094" i="1"/>
  <c r="AY1094" i="1"/>
  <c r="AZ1094" i="1"/>
  <c r="BA1094" i="1"/>
  <c r="BB1094" i="1"/>
  <c r="BC1094" i="1"/>
  <c r="BD1094" i="1"/>
  <c r="BE1094" i="1"/>
  <c r="BF1094" i="1"/>
  <c r="BG1094" i="1"/>
  <c r="BH1094" i="1"/>
  <c r="BI1094" i="1"/>
  <c r="BJ1094" i="1"/>
  <c r="BK1094" i="1"/>
  <c r="BL1094" i="1"/>
  <c r="AM1095" i="1"/>
  <c r="AN1095" i="1"/>
  <c r="AO1095" i="1"/>
  <c r="AP1095" i="1"/>
  <c r="AQ1095" i="1"/>
  <c r="AR1095" i="1"/>
  <c r="AS1095" i="1"/>
  <c r="AT1095" i="1"/>
  <c r="AU1095" i="1"/>
  <c r="AV1095" i="1"/>
  <c r="AW1095" i="1"/>
  <c r="AX1095" i="1"/>
  <c r="AY1095" i="1"/>
  <c r="AZ1095" i="1"/>
  <c r="BA1095" i="1"/>
  <c r="BB1095" i="1"/>
  <c r="BC1095" i="1"/>
  <c r="BD1095" i="1"/>
  <c r="BE1095" i="1"/>
  <c r="BF1095" i="1"/>
  <c r="BG1095" i="1"/>
  <c r="BH1095" i="1"/>
  <c r="BI1095" i="1"/>
  <c r="BJ1095" i="1"/>
  <c r="BK1095" i="1"/>
  <c r="BL1095" i="1"/>
  <c r="AM1096" i="1"/>
  <c r="AN1096" i="1"/>
  <c r="AO1096" i="1"/>
  <c r="AP1096" i="1"/>
  <c r="AQ1096" i="1"/>
  <c r="AR1096" i="1"/>
  <c r="AS1096" i="1"/>
  <c r="AT1096" i="1"/>
  <c r="AU1096" i="1"/>
  <c r="AV1096" i="1"/>
  <c r="AW1096" i="1"/>
  <c r="AX1096" i="1"/>
  <c r="AY1096" i="1"/>
  <c r="AZ1096" i="1"/>
  <c r="BA1096" i="1"/>
  <c r="BB1096" i="1"/>
  <c r="BC1096" i="1"/>
  <c r="BD1096" i="1"/>
  <c r="BE1096" i="1"/>
  <c r="BF1096" i="1"/>
  <c r="BG1096" i="1"/>
  <c r="BH1096" i="1"/>
  <c r="BI1096" i="1"/>
  <c r="BJ1096" i="1"/>
  <c r="BK1096" i="1"/>
  <c r="BL1096" i="1"/>
  <c r="AM1097" i="1"/>
  <c r="AN1097" i="1"/>
  <c r="AO1097" i="1"/>
  <c r="AP1097" i="1"/>
  <c r="AQ1097" i="1"/>
  <c r="AR1097" i="1"/>
  <c r="AS1097" i="1"/>
  <c r="AT1097" i="1"/>
  <c r="AU1097" i="1"/>
  <c r="AV1097" i="1"/>
  <c r="AW1097" i="1"/>
  <c r="AX1097" i="1"/>
  <c r="AY1097" i="1"/>
  <c r="AZ1097" i="1"/>
  <c r="BA1097" i="1"/>
  <c r="BB1097" i="1"/>
  <c r="BC1097" i="1"/>
  <c r="BD1097" i="1"/>
  <c r="BE1097" i="1"/>
  <c r="BF1097" i="1"/>
  <c r="BG1097" i="1"/>
  <c r="BH1097" i="1"/>
  <c r="BI1097" i="1"/>
  <c r="BJ1097" i="1"/>
  <c r="BK1097" i="1"/>
  <c r="BL1097" i="1"/>
  <c r="AM1098" i="1"/>
  <c r="AN1098" i="1"/>
  <c r="AO1098" i="1"/>
  <c r="AP1098" i="1"/>
  <c r="AQ1098" i="1"/>
  <c r="AR1098" i="1"/>
  <c r="AS1098" i="1"/>
  <c r="AT1098" i="1"/>
  <c r="AU1098" i="1"/>
  <c r="AV1098" i="1"/>
  <c r="AW1098" i="1"/>
  <c r="AX1098" i="1"/>
  <c r="AY1098" i="1"/>
  <c r="AZ1098" i="1"/>
  <c r="BA1098" i="1"/>
  <c r="BB1098" i="1"/>
  <c r="BC1098" i="1"/>
  <c r="BD1098" i="1"/>
  <c r="BE1098" i="1"/>
  <c r="BF1098" i="1"/>
  <c r="BG1098" i="1"/>
  <c r="BH1098" i="1"/>
  <c r="BI1098" i="1"/>
  <c r="BJ1098" i="1"/>
  <c r="BK1098" i="1"/>
  <c r="BL1098" i="1"/>
  <c r="AM1099" i="1"/>
  <c r="AN1099" i="1"/>
  <c r="AO1099" i="1"/>
  <c r="AP1099" i="1"/>
  <c r="AQ1099" i="1"/>
  <c r="AR1099" i="1"/>
  <c r="AS1099" i="1"/>
  <c r="AT1099" i="1"/>
  <c r="AU1099" i="1"/>
  <c r="AV1099" i="1"/>
  <c r="AW1099" i="1"/>
  <c r="AX1099" i="1"/>
  <c r="AY1099" i="1"/>
  <c r="AZ1099" i="1"/>
  <c r="BA1099" i="1"/>
  <c r="BB1099" i="1"/>
  <c r="BC1099" i="1"/>
  <c r="BD1099" i="1"/>
  <c r="BE1099" i="1"/>
  <c r="BF1099" i="1"/>
  <c r="BG1099" i="1"/>
  <c r="BH1099" i="1"/>
  <c r="BI1099" i="1"/>
  <c r="BJ1099" i="1"/>
  <c r="BK1099" i="1"/>
  <c r="BL1099" i="1"/>
  <c r="AM1100" i="1"/>
  <c r="AN1100" i="1"/>
  <c r="AO1100" i="1"/>
  <c r="AP1100" i="1"/>
  <c r="AQ1100" i="1"/>
  <c r="AR1100" i="1"/>
  <c r="AS1100" i="1"/>
  <c r="AT1100" i="1"/>
  <c r="AU1100" i="1"/>
  <c r="AV1100" i="1"/>
  <c r="AW1100" i="1"/>
  <c r="AX1100" i="1"/>
  <c r="AY1100" i="1"/>
  <c r="AZ1100" i="1"/>
  <c r="BA1100" i="1"/>
  <c r="BB1100" i="1"/>
  <c r="BC1100" i="1"/>
  <c r="BD1100" i="1"/>
  <c r="BE1100" i="1"/>
  <c r="BF1100" i="1"/>
  <c r="BG1100" i="1"/>
  <c r="BH1100" i="1"/>
  <c r="BI1100" i="1"/>
  <c r="BJ1100" i="1"/>
  <c r="BK1100" i="1"/>
  <c r="BL1100" i="1"/>
  <c r="AM1101" i="1"/>
  <c r="AN1101" i="1"/>
  <c r="AO1101" i="1"/>
  <c r="AP1101" i="1"/>
  <c r="AQ1101" i="1"/>
  <c r="AR1101" i="1"/>
  <c r="AS1101" i="1"/>
  <c r="AT1101" i="1"/>
  <c r="AU1101" i="1"/>
  <c r="AV1101" i="1"/>
  <c r="AW1101" i="1"/>
  <c r="AX1101" i="1"/>
  <c r="AY1101" i="1"/>
  <c r="AZ1101" i="1"/>
  <c r="BA1101" i="1"/>
  <c r="BB1101" i="1"/>
  <c r="BC1101" i="1"/>
  <c r="BD1101" i="1"/>
  <c r="BE1101" i="1"/>
  <c r="BF1101" i="1"/>
  <c r="BG1101" i="1"/>
  <c r="BH1101" i="1"/>
  <c r="BI1101" i="1"/>
  <c r="BJ1101" i="1"/>
  <c r="BK1101" i="1"/>
  <c r="BL1101" i="1"/>
  <c r="AM1102" i="1"/>
  <c r="AN1102" i="1"/>
  <c r="AO1102" i="1"/>
  <c r="AP1102" i="1"/>
  <c r="AQ1102" i="1"/>
  <c r="AR1102" i="1"/>
  <c r="AS1102" i="1"/>
  <c r="AT1102" i="1"/>
  <c r="AU1102" i="1"/>
  <c r="AV1102" i="1"/>
  <c r="AW1102" i="1"/>
  <c r="AX1102" i="1"/>
  <c r="AY1102" i="1"/>
  <c r="AZ1102" i="1"/>
  <c r="BA1102" i="1"/>
  <c r="BB1102" i="1"/>
  <c r="BC1102" i="1"/>
  <c r="BD1102" i="1"/>
  <c r="BE1102" i="1"/>
  <c r="BF1102" i="1"/>
  <c r="BG1102" i="1"/>
  <c r="BH1102" i="1"/>
  <c r="BI1102" i="1"/>
  <c r="BJ1102" i="1"/>
  <c r="BK1102" i="1"/>
  <c r="BL1102" i="1"/>
  <c r="AM1103" i="1"/>
  <c r="AN1103" i="1"/>
  <c r="AO1103" i="1"/>
  <c r="AP1103" i="1"/>
  <c r="AQ1103" i="1"/>
  <c r="AR1103" i="1"/>
  <c r="AS1103" i="1"/>
  <c r="AT1103" i="1"/>
  <c r="AU1103" i="1"/>
  <c r="AV1103" i="1"/>
  <c r="AW1103" i="1"/>
  <c r="AX1103" i="1"/>
  <c r="AY1103" i="1"/>
  <c r="AZ1103" i="1"/>
  <c r="BA1103" i="1"/>
  <c r="BB1103" i="1"/>
  <c r="BC1103" i="1"/>
  <c r="BD1103" i="1"/>
  <c r="BE1103" i="1"/>
  <c r="BF1103" i="1"/>
  <c r="BG1103" i="1"/>
  <c r="BH1103" i="1"/>
  <c r="BI1103" i="1"/>
  <c r="BJ1103" i="1"/>
  <c r="BK1103" i="1"/>
  <c r="BL1103" i="1"/>
  <c r="AM1104" i="1"/>
  <c r="AN1104" i="1"/>
  <c r="AO1104" i="1"/>
  <c r="AP1104" i="1"/>
  <c r="AQ1104" i="1"/>
  <c r="AR1104" i="1"/>
  <c r="AS1104" i="1"/>
  <c r="AT1104" i="1"/>
  <c r="AU1104" i="1"/>
  <c r="AV1104" i="1"/>
  <c r="AW1104" i="1"/>
  <c r="AX1104" i="1"/>
  <c r="AY1104" i="1"/>
  <c r="AZ1104" i="1"/>
  <c r="BA1104" i="1"/>
  <c r="BB1104" i="1"/>
  <c r="BC1104" i="1"/>
  <c r="BD1104" i="1"/>
  <c r="BE1104" i="1"/>
  <c r="BF1104" i="1"/>
  <c r="BG1104" i="1"/>
  <c r="BH1104" i="1"/>
  <c r="BI1104" i="1"/>
  <c r="BJ1104" i="1"/>
  <c r="BK1104" i="1"/>
  <c r="BL1104" i="1"/>
  <c r="AM1105" i="1"/>
  <c r="AN1105" i="1"/>
  <c r="AO1105" i="1"/>
  <c r="AP1105" i="1"/>
  <c r="AQ1105" i="1"/>
  <c r="AR1105" i="1"/>
  <c r="AS1105" i="1"/>
  <c r="AT1105" i="1"/>
  <c r="AU1105" i="1"/>
  <c r="AV1105" i="1"/>
  <c r="AW1105" i="1"/>
  <c r="AX1105" i="1"/>
  <c r="AY1105" i="1"/>
  <c r="AZ1105" i="1"/>
  <c r="BA1105" i="1"/>
  <c r="BB1105" i="1"/>
  <c r="BC1105" i="1"/>
  <c r="BD1105" i="1"/>
  <c r="BE1105" i="1"/>
  <c r="BF1105" i="1"/>
  <c r="BG1105" i="1"/>
  <c r="BH1105" i="1"/>
  <c r="BI1105" i="1"/>
  <c r="BJ1105" i="1"/>
  <c r="BK1105" i="1"/>
  <c r="BL1105" i="1"/>
  <c r="AM1106" i="1"/>
  <c r="AN1106" i="1"/>
  <c r="AO1106" i="1"/>
  <c r="AP1106" i="1"/>
  <c r="AQ1106" i="1"/>
  <c r="AR1106" i="1"/>
  <c r="AS1106" i="1"/>
  <c r="AT1106" i="1"/>
  <c r="AU1106" i="1"/>
  <c r="AV1106" i="1"/>
  <c r="AW1106" i="1"/>
  <c r="AX1106" i="1"/>
  <c r="AY1106" i="1"/>
  <c r="AZ1106" i="1"/>
  <c r="BA1106" i="1"/>
  <c r="BB1106" i="1"/>
  <c r="BC1106" i="1"/>
  <c r="BD1106" i="1"/>
  <c r="BE1106" i="1"/>
  <c r="BF1106" i="1"/>
  <c r="BG1106" i="1"/>
  <c r="BH1106" i="1"/>
  <c r="BI1106" i="1"/>
  <c r="BJ1106" i="1"/>
  <c r="BK1106" i="1"/>
  <c r="BL1106" i="1"/>
  <c r="AM1107" i="1"/>
  <c r="AN1107" i="1"/>
  <c r="AO1107" i="1"/>
  <c r="AP1107" i="1"/>
  <c r="AQ1107" i="1"/>
  <c r="AR1107" i="1"/>
  <c r="AS1107" i="1"/>
  <c r="AT1107" i="1"/>
  <c r="AU1107" i="1"/>
  <c r="AV1107" i="1"/>
  <c r="AW1107" i="1"/>
  <c r="AX1107" i="1"/>
  <c r="AY1107" i="1"/>
  <c r="AZ1107" i="1"/>
  <c r="BA1107" i="1"/>
  <c r="BB1107" i="1"/>
  <c r="BC1107" i="1"/>
  <c r="BD1107" i="1"/>
  <c r="BE1107" i="1"/>
  <c r="BF1107" i="1"/>
  <c r="BG1107" i="1"/>
  <c r="BH1107" i="1"/>
  <c r="BI1107" i="1"/>
  <c r="BJ1107" i="1"/>
  <c r="BK1107" i="1"/>
  <c r="BL1107" i="1"/>
  <c r="AM1108" i="1"/>
  <c r="AN1108" i="1"/>
  <c r="AO1108" i="1"/>
  <c r="AP1108" i="1"/>
  <c r="AQ1108" i="1"/>
  <c r="AR1108" i="1"/>
  <c r="AS1108" i="1"/>
  <c r="AT1108" i="1"/>
  <c r="AU1108" i="1"/>
  <c r="AV1108" i="1"/>
  <c r="AW1108" i="1"/>
  <c r="AX1108" i="1"/>
  <c r="AY1108" i="1"/>
  <c r="AZ1108" i="1"/>
  <c r="BA1108" i="1"/>
  <c r="BB1108" i="1"/>
  <c r="BC1108" i="1"/>
  <c r="BD1108" i="1"/>
  <c r="BE1108" i="1"/>
  <c r="BF1108" i="1"/>
  <c r="BG1108" i="1"/>
  <c r="BH1108" i="1"/>
  <c r="BI1108" i="1"/>
  <c r="BJ1108" i="1"/>
  <c r="BK1108" i="1"/>
  <c r="BL1108" i="1"/>
  <c r="AM1109" i="1"/>
  <c r="AN1109" i="1"/>
  <c r="AO1109" i="1"/>
  <c r="AP1109" i="1"/>
  <c r="AQ1109" i="1"/>
  <c r="AR1109" i="1"/>
  <c r="AS1109" i="1"/>
  <c r="AT1109" i="1"/>
  <c r="AU1109" i="1"/>
  <c r="AV1109" i="1"/>
  <c r="AW1109" i="1"/>
  <c r="AX1109" i="1"/>
  <c r="AY1109" i="1"/>
  <c r="AZ1109" i="1"/>
  <c r="BA1109" i="1"/>
  <c r="BB1109" i="1"/>
  <c r="BC1109" i="1"/>
  <c r="BD1109" i="1"/>
  <c r="BE1109" i="1"/>
  <c r="BF1109" i="1"/>
  <c r="BG1109" i="1"/>
  <c r="BH1109" i="1"/>
  <c r="BI1109" i="1"/>
  <c r="BJ1109" i="1"/>
  <c r="BK1109" i="1"/>
  <c r="BL1109" i="1"/>
  <c r="AM1110" i="1"/>
  <c r="AN1110" i="1"/>
  <c r="AO1110" i="1"/>
  <c r="AP1110" i="1"/>
  <c r="AQ1110" i="1"/>
  <c r="AR1110" i="1"/>
  <c r="AS1110" i="1"/>
  <c r="AT1110" i="1"/>
  <c r="AU1110" i="1"/>
  <c r="AV1110" i="1"/>
  <c r="AW1110" i="1"/>
  <c r="AX1110" i="1"/>
  <c r="AY1110" i="1"/>
  <c r="AZ1110" i="1"/>
  <c r="BA1110" i="1"/>
  <c r="BB1110" i="1"/>
  <c r="BC1110" i="1"/>
  <c r="BD1110" i="1"/>
  <c r="BE1110" i="1"/>
  <c r="BF1110" i="1"/>
  <c r="BG1110" i="1"/>
  <c r="BH1110" i="1"/>
  <c r="BI1110" i="1"/>
  <c r="BJ1110" i="1"/>
  <c r="BK1110" i="1"/>
  <c r="BL1110" i="1"/>
  <c r="AM1111" i="1"/>
  <c r="AN1111" i="1"/>
  <c r="AO1111" i="1"/>
  <c r="AP1111" i="1"/>
  <c r="AQ1111" i="1"/>
  <c r="AR1111" i="1"/>
  <c r="AS1111" i="1"/>
  <c r="AT1111" i="1"/>
  <c r="AU1111" i="1"/>
  <c r="AV1111" i="1"/>
  <c r="AW1111" i="1"/>
  <c r="AX1111" i="1"/>
  <c r="AY1111" i="1"/>
  <c r="AZ1111" i="1"/>
  <c r="BA1111" i="1"/>
  <c r="BB1111" i="1"/>
  <c r="BC1111" i="1"/>
  <c r="BD1111" i="1"/>
  <c r="BE1111" i="1"/>
  <c r="BF1111" i="1"/>
  <c r="BG1111" i="1"/>
  <c r="BH1111" i="1"/>
  <c r="BI1111" i="1"/>
  <c r="BJ1111" i="1"/>
  <c r="BK1111" i="1"/>
  <c r="BL1111" i="1"/>
  <c r="AM1112" i="1"/>
  <c r="AN1112" i="1"/>
  <c r="AO1112" i="1"/>
  <c r="AP1112" i="1"/>
  <c r="AQ1112" i="1"/>
  <c r="AR1112" i="1"/>
  <c r="AS1112" i="1"/>
  <c r="AT1112" i="1"/>
  <c r="AU1112" i="1"/>
  <c r="AV1112" i="1"/>
  <c r="AW1112" i="1"/>
  <c r="AX1112" i="1"/>
  <c r="AY1112" i="1"/>
  <c r="AZ1112" i="1"/>
  <c r="BA1112" i="1"/>
  <c r="BB1112" i="1"/>
  <c r="BC1112" i="1"/>
  <c r="BD1112" i="1"/>
  <c r="BE1112" i="1"/>
  <c r="BF1112" i="1"/>
  <c r="BG1112" i="1"/>
  <c r="BH1112" i="1"/>
  <c r="BI1112" i="1"/>
  <c r="BJ1112" i="1"/>
  <c r="BK1112" i="1"/>
  <c r="BL1112" i="1"/>
  <c r="AM1113" i="1"/>
  <c r="AN1113" i="1"/>
  <c r="AO1113" i="1"/>
  <c r="AP1113" i="1"/>
  <c r="AQ1113" i="1"/>
  <c r="AR1113" i="1"/>
  <c r="AS1113" i="1"/>
  <c r="AT1113" i="1"/>
  <c r="AU1113" i="1"/>
  <c r="AV1113" i="1"/>
  <c r="AW1113" i="1"/>
  <c r="AX1113" i="1"/>
  <c r="AY1113" i="1"/>
  <c r="AZ1113" i="1"/>
  <c r="BA1113" i="1"/>
  <c r="BB1113" i="1"/>
  <c r="BC1113" i="1"/>
  <c r="BD1113" i="1"/>
  <c r="BE1113" i="1"/>
  <c r="BF1113" i="1"/>
  <c r="BG1113" i="1"/>
  <c r="BH1113" i="1"/>
  <c r="BI1113" i="1"/>
  <c r="BJ1113" i="1"/>
  <c r="BK1113" i="1"/>
  <c r="BL1113" i="1"/>
  <c r="AM1114" i="1"/>
  <c r="AN1114" i="1"/>
  <c r="AO1114" i="1"/>
  <c r="AP1114" i="1"/>
  <c r="AQ1114" i="1"/>
  <c r="AR1114" i="1"/>
  <c r="AS1114" i="1"/>
  <c r="AT1114" i="1"/>
  <c r="AU1114" i="1"/>
  <c r="AV1114" i="1"/>
  <c r="AW1114" i="1"/>
  <c r="AX1114" i="1"/>
  <c r="AY1114" i="1"/>
  <c r="AZ1114" i="1"/>
  <c r="BA1114" i="1"/>
  <c r="BB1114" i="1"/>
  <c r="BC1114" i="1"/>
  <c r="BD1114" i="1"/>
  <c r="BE1114" i="1"/>
  <c r="BF1114" i="1"/>
  <c r="BG1114" i="1"/>
  <c r="BH1114" i="1"/>
  <c r="BI1114" i="1"/>
  <c r="BJ1114" i="1"/>
  <c r="BK1114" i="1"/>
  <c r="BL1114" i="1"/>
  <c r="AM1115" i="1"/>
  <c r="AN1115" i="1"/>
  <c r="AO1115" i="1"/>
  <c r="AP1115" i="1"/>
  <c r="AQ1115" i="1"/>
  <c r="AR1115" i="1"/>
  <c r="AS1115" i="1"/>
  <c r="AT1115" i="1"/>
  <c r="AU1115" i="1"/>
  <c r="AV1115" i="1"/>
  <c r="AW1115" i="1"/>
  <c r="AX1115" i="1"/>
  <c r="AY1115" i="1"/>
  <c r="AZ1115" i="1"/>
  <c r="BA1115" i="1"/>
  <c r="BB1115" i="1"/>
  <c r="BC1115" i="1"/>
  <c r="BD1115" i="1"/>
  <c r="BE1115" i="1"/>
  <c r="BF1115" i="1"/>
  <c r="BG1115" i="1"/>
  <c r="BH1115" i="1"/>
  <c r="BI1115" i="1"/>
  <c r="BJ1115" i="1"/>
  <c r="BK1115" i="1"/>
  <c r="BL1115" i="1"/>
  <c r="AM1116" i="1"/>
  <c r="AN1116" i="1"/>
  <c r="AO1116" i="1"/>
  <c r="AP1116" i="1"/>
  <c r="AQ1116" i="1"/>
  <c r="AR1116" i="1"/>
  <c r="AS1116" i="1"/>
  <c r="AT1116" i="1"/>
  <c r="AU1116" i="1"/>
  <c r="AV1116" i="1"/>
  <c r="AW1116" i="1"/>
  <c r="AX1116" i="1"/>
  <c r="AY1116" i="1"/>
  <c r="AZ1116" i="1"/>
  <c r="BA1116" i="1"/>
  <c r="BB1116" i="1"/>
  <c r="BC1116" i="1"/>
  <c r="BD1116" i="1"/>
  <c r="BE1116" i="1"/>
  <c r="BF1116" i="1"/>
  <c r="BG1116" i="1"/>
  <c r="BH1116" i="1"/>
  <c r="BI1116" i="1"/>
  <c r="BJ1116" i="1"/>
  <c r="BK1116" i="1"/>
  <c r="BL1116" i="1"/>
  <c r="AM1117" i="1"/>
  <c r="AN1117" i="1"/>
  <c r="AO1117" i="1"/>
  <c r="AP1117" i="1"/>
  <c r="AQ1117" i="1"/>
  <c r="AR1117" i="1"/>
  <c r="AS1117" i="1"/>
  <c r="AT1117" i="1"/>
  <c r="AU1117" i="1"/>
  <c r="AV1117" i="1"/>
  <c r="AW1117" i="1"/>
  <c r="AX1117" i="1"/>
  <c r="AY1117" i="1"/>
  <c r="AZ1117" i="1"/>
  <c r="BA1117" i="1"/>
  <c r="BB1117" i="1"/>
  <c r="BC1117" i="1"/>
  <c r="BD1117" i="1"/>
  <c r="BE1117" i="1"/>
  <c r="BF1117" i="1"/>
  <c r="BG1117" i="1"/>
  <c r="BH1117" i="1"/>
  <c r="BI1117" i="1"/>
  <c r="BJ1117" i="1"/>
  <c r="BK1117" i="1"/>
  <c r="BL1117" i="1"/>
  <c r="AM1118" i="1"/>
  <c r="AN1118" i="1"/>
  <c r="AO1118" i="1"/>
  <c r="AP1118" i="1"/>
  <c r="AQ1118" i="1"/>
  <c r="AR1118" i="1"/>
  <c r="AS1118" i="1"/>
  <c r="AT1118" i="1"/>
  <c r="AU1118" i="1"/>
  <c r="AV1118" i="1"/>
  <c r="AW1118" i="1"/>
  <c r="AX1118" i="1"/>
  <c r="AY1118" i="1"/>
  <c r="AZ1118" i="1"/>
  <c r="BA1118" i="1"/>
  <c r="BB1118" i="1"/>
  <c r="BC1118" i="1"/>
  <c r="BD1118" i="1"/>
  <c r="BE1118" i="1"/>
  <c r="BF1118" i="1"/>
  <c r="BG1118" i="1"/>
  <c r="BH1118" i="1"/>
  <c r="BI1118" i="1"/>
  <c r="BJ1118" i="1"/>
  <c r="BK1118" i="1"/>
  <c r="BL1118" i="1"/>
  <c r="AM1119" i="1"/>
  <c r="AN1119" i="1"/>
  <c r="AO1119" i="1"/>
  <c r="AP1119" i="1"/>
  <c r="AQ1119" i="1"/>
  <c r="AR1119" i="1"/>
  <c r="AS1119" i="1"/>
  <c r="AT1119" i="1"/>
  <c r="AU1119" i="1"/>
  <c r="AV1119" i="1"/>
  <c r="AW1119" i="1"/>
  <c r="AX1119" i="1"/>
  <c r="AY1119" i="1"/>
  <c r="AZ1119" i="1"/>
  <c r="BA1119" i="1"/>
  <c r="BB1119" i="1"/>
  <c r="BC1119" i="1"/>
  <c r="BD1119" i="1"/>
  <c r="BE1119" i="1"/>
  <c r="BF1119" i="1"/>
  <c r="BG1119" i="1"/>
  <c r="BH1119" i="1"/>
  <c r="BI1119" i="1"/>
  <c r="BJ1119" i="1"/>
  <c r="BK1119" i="1"/>
  <c r="BL1119" i="1"/>
  <c r="AM1120" i="1"/>
  <c r="AN1120" i="1"/>
  <c r="AO1120" i="1"/>
  <c r="AP1120" i="1"/>
  <c r="AQ1120" i="1"/>
  <c r="AR1120" i="1"/>
  <c r="AS1120" i="1"/>
  <c r="AT1120" i="1"/>
  <c r="AU1120" i="1"/>
  <c r="AV1120" i="1"/>
  <c r="AW1120" i="1"/>
  <c r="AX1120" i="1"/>
  <c r="AY1120" i="1"/>
  <c r="AZ1120" i="1"/>
  <c r="BA1120" i="1"/>
  <c r="BB1120" i="1"/>
  <c r="BC1120" i="1"/>
  <c r="BD1120" i="1"/>
  <c r="BE1120" i="1"/>
  <c r="BF1120" i="1"/>
  <c r="BG1120" i="1"/>
  <c r="BH1120" i="1"/>
  <c r="BI1120" i="1"/>
  <c r="BJ1120" i="1"/>
  <c r="BK1120" i="1"/>
  <c r="BL1120" i="1"/>
  <c r="AM1121" i="1"/>
  <c r="AN1121" i="1"/>
  <c r="AO1121" i="1"/>
  <c r="AP1121" i="1"/>
  <c r="AQ1121" i="1"/>
  <c r="AR1121" i="1"/>
  <c r="AS1121" i="1"/>
  <c r="AT1121" i="1"/>
  <c r="AU1121" i="1"/>
  <c r="AV1121" i="1"/>
  <c r="AW1121" i="1"/>
  <c r="AX1121" i="1"/>
  <c r="AY1121" i="1"/>
  <c r="AZ1121" i="1"/>
  <c r="BA1121" i="1"/>
  <c r="BB1121" i="1"/>
  <c r="BC1121" i="1"/>
  <c r="BD1121" i="1"/>
  <c r="BE1121" i="1"/>
  <c r="BF1121" i="1"/>
  <c r="BG1121" i="1"/>
  <c r="BH1121" i="1"/>
  <c r="BI1121" i="1"/>
  <c r="BJ1121" i="1"/>
  <c r="BK1121" i="1"/>
  <c r="BL1121" i="1"/>
  <c r="AM1122" i="1"/>
  <c r="AN1122" i="1"/>
  <c r="AO1122" i="1"/>
  <c r="AP1122" i="1"/>
  <c r="AQ1122" i="1"/>
  <c r="AR1122" i="1"/>
  <c r="AS1122" i="1"/>
  <c r="AT1122" i="1"/>
  <c r="AU1122" i="1"/>
  <c r="AV1122" i="1"/>
  <c r="AW1122" i="1"/>
  <c r="AX1122" i="1"/>
  <c r="AY1122" i="1"/>
  <c r="AZ1122" i="1"/>
  <c r="BA1122" i="1"/>
  <c r="BB1122" i="1"/>
  <c r="BC1122" i="1"/>
  <c r="BD1122" i="1"/>
  <c r="BE1122" i="1"/>
  <c r="BF1122" i="1"/>
  <c r="BG1122" i="1"/>
  <c r="BH1122" i="1"/>
  <c r="BI1122" i="1"/>
  <c r="BJ1122" i="1"/>
  <c r="BK1122" i="1"/>
  <c r="BL1122" i="1"/>
  <c r="AM1123" i="1"/>
  <c r="AN1123" i="1"/>
  <c r="AO1123" i="1"/>
  <c r="AP1123" i="1"/>
  <c r="AQ1123" i="1"/>
  <c r="AR1123" i="1"/>
  <c r="AS1123" i="1"/>
  <c r="AT1123" i="1"/>
  <c r="AU1123" i="1"/>
  <c r="AV1123" i="1"/>
  <c r="AW1123" i="1"/>
  <c r="AX1123" i="1"/>
  <c r="AY1123" i="1"/>
  <c r="AZ1123" i="1"/>
  <c r="BA1123" i="1"/>
  <c r="BB1123" i="1"/>
  <c r="BC1123" i="1"/>
  <c r="BD1123" i="1"/>
  <c r="BE1123" i="1"/>
  <c r="BF1123" i="1"/>
  <c r="BG1123" i="1"/>
  <c r="BH1123" i="1"/>
  <c r="BI1123" i="1"/>
  <c r="BJ1123" i="1"/>
  <c r="BK1123" i="1"/>
  <c r="BL1123" i="1"/>
  <c r="AM1124" i="1"/>
  <c r="AN1124" i="1"/>
  <c r="AO1124" i="1"/>
  <c r="AP1124" i="1"/>
  <c r="AQ1124" i="1"/>
  <c r="AR1124" i="1"/>
  <c r="AS1124" i="1"/>
  <c r="AT1124" i="1"/>
  <c r="AU1124" i="1"/>
  <c r="AV1124" i="1"/>
  <c r="AW1124" i="1"/>
  <c r="AX1124" i="1"/>
  <c r="AY1124" i="1"/>
  <c r="AZ1124" i="1"/>
  <c r="BA1124" i="1"/>
  <c r="BB1124" i="1"/>
  <c r="BC1124" i="1"/>
  <c r="BD1124" i="1"/>
  <c r="BE1124" i="1"/>
  <c r="BF1124" i="1"/>
  <c r="BG1124" i="1"/>
  <c r="BH1124" i="1"/>
  <c r="BI1124" i="1"/>
  <c r="BJ1124" i="1"/>
  <c r="BK1124" i="1"/>
  <c r="BL1124" i="1"/>
  <c r="AM1125" i="1"/>
  <c r="AN1125" i="1"/>
  <c r="AO1125" i="1"/>
  <c r="AP1125" i="1"/>
  <c r="AQ1125" i="1"/>
  <c r="AR1125" i="1"/>
  <c r="AS1125" i="1"/>
  <c r="AT1125" i="1"/>
  <c r="AU1125" i="1"/>
  <c r="AV1125" i="1"/>
  <c r="AW1125" i="1"/>
  <c r="AX1125" i="1"/>
  <c r="AY1125" i="1"/>
  <c r="AZ1125" i="1"/>
  <c r="BA1125" i="1"/>
  <c r="BB1125" i="1"/>
  <c r="BC1125" i="1"/>
  <c r="BD1125" i="1"/>
  <c r="BE1125" i="1"/>
  <c r="BF1125" i="1"/>
  <c r="BG1125" i="1"/>
  <c r="BH1125" i="1"/>
  <c r="BI1125" i="1"/>
  <c r="BJ1125" i="1"/>
  <c r="BK1125" i="1"/>
  <c r="BL1125" i="1"/>
  <c r="AM1126" i="1"/>
  <c r="AN1126" i="1"/>
  <c r="AO1126" i="1"/>
  <c r="AP1126" i="1"/>
  <c r="AQ1126" i="1"/>
  <c r="AR1126" i="1"/>
  <c r="AS1126" i="1"/>
  <c r="AT1126" i="1"/>
  <c r="AU1126" i="1"/>
  <c r="AV1126" i="1"/>
  <c r="AW1126" i="1"/>
  <c r="AX1126" i="1"/>
  <c r="AY1126" i="1"/>
  <c r="AZ1126" i="1"/>
  <c r="BA1126" i="1"/>
  <c r="BB1126" i="1"/>
  <c r="BC1126" i="1"/>
  <c r="BD1126" i="1"/>
  <c r="BE1126" i="1"/>
  <c r="BF1126" i="1"/>
  <c r="BG1126" i="1"/>
  <c r="BH1126" i="1"/>
  <c r="BI1126" i="1"/>
  <c r="BJ1126" i="1"/>
  <c r="BK1126" i="1"/>
  <c r="BL1126" i="1"/>
  <c r="AM1127" i="1"/>
  <c r="AN1127" i="1"/>
  <c r="AO1127" i="1"/>
  <c r="AP1127" i="1"/>
  <c r="AQ1127" i="1"/>
  <c r="AR1127" i="1"/>
  <c r="AS1127" i="1"/>
  <c r="AT1127" i="1"/>
  <c r="AU1127" i="1"/>
  <c r="AV1127" i="1"/>
  <c r="AW1127" i="1"/>
  <c r="AX1127" i="1"/>
  <c r="AY1127" i="1"/>
  <c r="AZ1127" i="1"/>
  <c r="BA1127" i="1"/>
  <c r="BB1127" i="1"/>
  <c r="BC1127" i="1"/>
  <c r="BD1127" i="1"/>
  <c r="BE1127" i="1"/>
  <c r="BF1127" i="1"/>
  <c r="BG1127" i="1"/>
  <c r="BH1127" i="1"/>
  <c r="BI1127" i="1"/>
  <c r="BJ1127" i="1"/>
  <c r="BK1127" i="1"/>
  <c r="BL1127" i="1"/>
  <c r="AM1128" i="1"/>
  <c r="AN1128" i="1"/>
  <c r="AO1128" i="1"/>
  <c r="AP1128" i="1"/>
  <c r="AQ1128" i="1"/>
  <c r="AR1128" i="1"/>
  <c r="AS1128" i="1"/>
  <c r="AT1128" i="1"/>
  <c r="AU1128" i="1"/>
  <c r="AV1128" i="1"/>
  <c r="AW1128" i="1"/>
  <c r="AX1128" i="1"/>
  <c r="AY1128" i="1"/>
  <c r="AZ1128" i="1"/>
  <c r="BA1128" i="1"/>
  <c r="BB1128" i="1"/>
  <c r="BC1128" i="1"/>
  <c r="BD1128" i="1"/>
  <c r="BE1128" i="1"/>
  <c r="BF1128" i="1"/>
  <c r="BG1128" i="1"/>
  <c r="BH1128" i="1"/>
  <c r="BI1128" i="1"/>
  <c r="BJ1128" i="1"/>
  <c r="BK1128" i="1"/>
  <c r="BL1128" i="1"/>
  <c r="AM1129" i="1"/>
  <c r="AN1129" i="1"/>
  <c r="AO1129" i="1"/>
  <c r="AP1129" i="1"/>
  <c r="AQ1129" i="1"/>
  <c r="AR1129" i="1"/>
  <c r="AS1129" i="1"/>
  <c r="AT1129" i="1"/>
  <c r="AU1129" i="1"/>
  <c r="AV1129" i="1"/>
  <c r="AW1129" i="1"/>
  <c r="AX1129" i="1"/>
  <c r="AY1129" i="1"/>
  <c r="AZ1129" i="1"/>
  <c r="BA1129" i="1"/>
  <c r="BB1129" i="1"/>
  <c r="BC1129" i="1"/>
  <c r="BD1129" i="1"/>
  <c r="BE1129" i="1"/>
  <c r="BF1129" i="1"/>
  <c r="BG1129" i="1"/>
  <c r="BH1129" i="1"/>
  <c r="BI1129" i="1"/>
  <c r="BJ1129" i="1"/>
  <c r="BK1129" i="1"/>
  <c r="BL1129" i="1"/>
  <c r="AM1130" i="1"/>
  <c r="AN1130" i="1"/>
  <c r="AO1130" i="1"/>
  <c r="AP1130" i="1"/>
  <c r="AQ1130" i="1"/>
  <c r="AR1130" i="1"/>
  <c r="AS1130" i="1"/>
  <c r="AT1130" i="1"/>
  <c r="AU1130" i="1"/>
  <c r="AV1130" i="1"/>
  <c r="AW1130" i="1"/>
  <c r="AX1130" i="1"/>
  <c r="AY1130" i="1"/>
  <c r="AZ1130" i="1"/>
  <c r="BA1130" i="1"/>
  <c r="BB1130" i="1"/>
  <c r="BC1130" i="1"/>
  <c r="BD1130" i="1"/>
  <c r="BE1130" i="1"/>
  <c r="BF1130" i="1"/>
  <c r="BG1130" i="1"/>
  <c r="BH1130" i="1"/>
  <c r="BI1130" i="1"/>
  <c r="BJ1130" i="1"/>
  <c r="BK1130" i="1"/>
  <c r="BL1130" i="1"/>
  <c r="AM1131" i="1"/>
  <c r="AN1131" i="1"/>
  <c r="AO1131" i="1"/>
  <c r="AP1131" i="1"/>
  <c r="AQ1131" i="1"/>
  <c r="AR1131" i="1"/>
  <c r="AS1131" i="1"/>
  <c r="AT1131" i="1"/>
  <c r="AU1131" i="1"/>
  <c r="AV1131" i="1"/>
  <c r="AW1131" i="1"/>
  <c r="AX1131" i="1"/>
  <c r="AY1131" i="1"/>
  <c r="AZ1131" i="1"/>
  <c r="BA1131" i="1"/>
  <c r="BB1131" i="1"/>
  <c r="BC1131" i="1"/>
  <c r="BD1131" i="1"/>
  <c r="BE1131" i="1"/>
  <c r="BF1131" i="1"/>
  <c r="BG1131" i="1"/>
  <c r="BH1131" i="1"/>
  <c r="BI1131" i="1"/>
  <c r="BJ1131" i="1"/>
  <c r="BK1131" i="1"/>
  <c r="BL1131" i="1"/>
  <c r="AM1132" i="1"/>
  <c r="AN1132" i="1"/>
  <c r="AO1132" i="1"/>
  <c r="AP1132" i="1"/>
  <c r="AQ1132" i="1"/>
  <c r="AR1132" i="1"/>
  <c r="AS1132" i="1"/>
  <c r="AT1132" i="1"/>
  <c r="AU1132" i="1"/>
  <c r="AV1132" i="1"/>
  <c r="AW1132" i="1"/>
  <c r="AX1132" i="1"/>
  <c r="AY1132" i="1"/>
  <c r="AZ1132" i="1"/>
  <c r="BA1132" i="1"/>
  <c r="BB1132" i="1"/>
  <c r="BC1132" i="1"/>
  <c r="BD1132" i="1"/>
  <c r="BE1132" i="1"/>
  <c r="BF1132" i="1"/>
  <c r="BG1132" i="1"/>
  <c r="BH1132" i="1"/>
  <c r="BI1132" i="1"/>
  <c r="BJ1132" i="1"/>
  <c r="BK1132" i="1"/>
  <c r="BL1132" i="1"/>
  <c r="AM1133" i="1"/>
  <c r="AN1133" i="1"/>
  <c r="AO1133" i="1"/>
  <c r="AP1133" i="1"/>
  <c r="AQ1133" i="1"/>
  <c r="AR1133" i="1"/>
  <c r="AS1133" i="1"/>
  <c r="AT1133" i="1"/>
  <c r="AU1133" i="1"/>
  <c r="AV1133" i="1"/>
  <c r="AW1133" i="1"/>
  <c r="AX1133" i="1"/>
  <c r="AY1133" i="1"/>
  <c r="AZ1133" i="1"/>
  <c r="BA1133" i="1"/>
  <c r="BB1133" i="1"/>
  <c r="BC1133" i="1"/>
  <c r="BD1133" i="1"/>
  <c r="BE1133" i="1"/>
  <c r="BF1133" i="1"/>
  <c r="BG1133" i="1"/>
  <c r="BH1133" i="1"/>
  <c r="BI1133" i="1"/>
  <c r="BJ1133" i="1"/>
  <c r="BK1133" i="1"/>
  <c r="BL1133" i="1"/>
  <c r="AM1134" i="1"/>
  <c r="AN1134" i="1"/>
  <c r="AO1134" i="1"/>
  <c r="AP1134" i="1"/>
  <c r="AQ1134" i="1"/>
  <c r="AR1134" i="1"/>
  <c r="AS1134" i="1"/>
  <c r="AT1134" i="1"/>
  <c r="AU1134" i="1"/>
  <c r="AV1134" i="1"/>
  <c r="AW1134" i="1"/>
  <c r="AX1134" i="1"/>
  <c r="AY1134" i="1"/>
  <c r="AZ1134" i="1"/>
  <c r="BA1134" i="1"/>
  <c r="BB1134" i="1"/>
  <c r="BC1134" i="1"/>
  <c r="BD1134" i="1"/>
  <c r="BE1134" i="1"/>
  <c r="BF1134" i="1"/>
  <c r="BG1134" i="1"/>
  <c r="BH1134" i="1"/>
  <c r="BI1134" i="1"/>
  <c r="BJ1134" i="1"/>
  <c r="BK1134" i="1"/>
  <c r="BL1134" i="1"/>
  <c r="AM1135" i="1"/>
  <c r="AN1135" i="1"/>
  <c r="AO1135" i="1"/>
  <c r="AP1135" i="1"/>
  <c r="AQ1135" i="1"/>
  <c r="AR1135" i="1"/>
  <c r="AS1135" i="1"/>
  <c r="AT1135" i="1"/>
  <c r="AU1135" i="1"/>
  <c r="AV1135" i="1"/>
  <c r="AW1135" i="1"/>
  <c r="AX1135" i="1"/>
  <c r="AY1135" i="1"/>
  <c r="AZ1135" i="1"/>
  <c r="BA1135" i="1"/>
  <c r="BB1135" i="1"/>
  <c r="BC1135" i="1"/>
  <c r="BD1135" i="1"/>
  <c r="BE1135" i="1"/>
  <c r="BF1135" i="1"/>
  <c r="BG1135" i="1"/>
  <c r="BH1135" i="1"/>
  <c r="BI1135" i="1"/>
  <c r="BJ1135" i="1"/>
  <c r="BK1135" i="1"/>
  <c r="BL1135" i="1"/>
  <c r="AM1136" i="1"/>
  <c r="AN1136" i="1"/>
  <c r="AO1136" i="1"/>
  <c r="AP1136" i="1"/>
  <c r="AQ1136" i="1"/>
  <c r="AR1136" i="1"/>
  <c r="AS1136" i="1"/>
  <c r="AT1136" i="1"/>
  <c r="AU1136" i="1"/>
  <c r="AV1136" i="1"/>
  <c r="AW1136" i="1"/>
  <c r="AX1136" i="1"/>
  <c r="AY1136" i="1"/>
  <c r="AZ1136" i="1"/>
  <c r="BA1136" i="1"/>
  <c r="BB1136" i="1"/>
  <c r="BC1136" i="1"/>
  <c r="BD1136" i="1"/>
  <c r="BE1136" i="1"/>
  <c r="BF1136" i="1"/>
  <c r="BG1136" i="1"/>
  <c r="BH1136" i="1"/>
  <c r="BI1136" i="1"/>
  <c r="BJ1136" i="1"/>
  <c r="BK1136" i="1"/>
  <c r="BL1136" i="1"/>
  <c r="AM1137" i="1"/>
  <c r="AN1137" i="1"/>
  <c r="AO1137" i="1"/>
  <c r="AP1137" i="1"/>
  <c r="AQ1137" i="1"/>
  <c r="AR1137" i="1"/>
  <c r="AS1137" i="1"/>
  <c r="AT1137" i="1"/>
  <c r="AU1137" i="1"/>
  <c r="AV1137" i="1"/>
  <c r="AW1137" i="1"/>
  <c r="AX1137" i="1"/>
  <c r="AY1137" i="1"/>
  <c r="AZ1137" i="1"/>
  <c r="BA1137" i="1"/>
  <c r="BB1137" i="1"/>
  <c r="BC1137" i="1"/>
  <c r="BD1137" i="1"/>
  <c r="BE1137" i="1"/>
  <c r="BF1137" i="1"/>
  <c r="BG1137" i="1"/>
  <c r="BH1137" i="1"/>
  <c r="BI1137" i="1"/>
  <c r="BJ1137" i="1"/>
  <c r="BK1137" i="1"/>
  <c r="BL1137" i="1"/>
  <c r="AM1138" i="1"/>
  <c r="AN1138" i="1"/>
  <c r="AO1138" i="1"/>
  <c r="AP1138" i="1"/>
  <c r="AQ1138" i="1"/>
  <c r="AR1138" i="1"/>
  <c r="AS1138" i="1"/>
  <c r="AT1138" i="1"/>
  <c r="AU1138" i="1"/>
  <c r="AV1138" i="1"/>
  <c r="AW1138" i="1"/>
  <c r="AX1138" i="1"/>
  <c r="AY1138" i="1"/>
  <c r="AZ1138" i="1"/>
  <c r="BA1138" i="1"/>
  <c r="BB1138" i="1"/>
  <c r="BC1138" i="1"/>
  <c r="BD1138" i="1"/>
  <c r="BE1138" i="1"/>
  <c r="BF1138" i="1"/>
  <c r="BG1138" i="1"/>
  <c r="BH1138" i="1"/>
  <c r="BI1138" i="1"/>
  <c r="BJ1138" i="1"/>
  <c r="BK1138" i="1"/>
  <c r="BL1138" i="1"/>
  <c r="AM1139" i="1"/>
  <c r="AN1139" i="1"/>
  <c r="AO1139" i="1"/>
  <c r="AP1139" i="1"/>
  <c r="AQ1139" i="1"/>
  <c r="AR1139" i="1"/>
  <c r="AS1139" i="1"/>
  <c r="AT1139" i="1"/>
  <c r="AU1139" i="1"/>
  <c r="AV1139" i="1"/>
  <c r="AW1139" i="1"/>
  <c r="AX1139" i="1"/>
  <c r="AY1139" i="1"/>
  <c r="AZ1139" i="1"/>
  <c r="BA1139" i="1"/>
  <c r="BB1139" i="1"/>
  <c r="BC1139" i="1"/>
  <c r="BD1139" i="1"/>
  <c r="BE1139" i="1"/>
  <c r="BF1139" i="1"/>
  <c r="BG1139" i="1"/>
  <c r="BH1139" i="1"/>
  <c r="BI1139" i="1"/>
  <c r="BJ1139" i="1"/>
  <c r="BK1139" i="1"/>
  <c r="BL1139" i="1"/>
  <c r="AM1140" i="1"/>
  <c r="AN1140" i="1"/>
  <c r="AO1140" i="1"/>
  <c r="AP1140" i="1"/>
  <c r="AQ1140" i="1"/>
  <c r="AR1140" i="1"/>
  <c r="AS1140" i="1"/>
  <c r="AT1140" i="1"/>
  <c r="AU1140" i="1"/>
  <c r="AV1140" i="1"/>
  <c r="AW1140" i="1"/>
  <c r="AX1140" i="1"/>
  <c r="AY1140" i="1"/>
  <c r="AZ1140" i="1"/>
  <c r="BA1140" i="1"/>
  <c r="BB1140" i="1"/>
  <c r="BC1140" i="1"/>
  <c r="BD1140" i="1"/>
  <c r="BE1140" i="1"/>
  <c r="BF1140" i="1"/>
  <c r="BG1140" i="1"/>
  <c r="BH1140" i="1"/>
  <c r="BI1140" i="1"/>
  <c r="BJ1140" i="1"/>
  <c r="BK1140" i="1"/>
  <c r="BL1140" i="1"/>
  <c r="AM1141" i="1"/>
  <c r="AN1141" i="1"/>
  <c r="AO1141" i="1"/>
  <c r="AP1141" i="1"/>
  <c r="AQ1141" i="1"/>
  <c r="AR1141" i="1"/>
  <c r="AS1141" i="1"/>
  <c r="AT1141" i="1"/>
  <c r="AU1141" i="1"/>
  <c r="AV1141" i="1"/>
  <c r="AW1141" i="1"/>
  <c r="AX1141" i="1"/>
  <c r="AY1141" i="1"/>
  <c r="AZ1141" i="1"/>
  <c r="BA1141" i="1"/>
  <c r="BB1141" i="1"/>
  <c r="BC1141" i="1"/>
  <c r="BD1141" i="1"/>
  <c r="BE1141" i="1"/>
  <c r="BF1141" i="1"/>
  <c r="BG1141" i="1"/>
  <c r="BH1141" i="1"/>
  <c r="BI1141" i="1"/>
  <c r="BJ1141" i="1"/>
  <c r="BK1141" i="1"/>
  <c r="BL1141" i="1"/>
  <c r="AM1142" i="1"/>
  <c r="AN1142" i="1"/>
  <c r="AO1142" i="1"/>
  <c r="AP1142" i="1"/>
  <c r="AQ1142" i="1"/>
  <c r="AR1142" i="1"/>
  <c r="AS1142" i="1"/>
  <c r="AT1142" i="1"/>
  <c r="AU1142" i="1"/>
  <c r="AV1142" i="1"/>
  <c r="AW1142" i="1"/>
  <c r="AX1142" i="1"/>
  <c r="AY1142" i="1"/>
  <c r="AZ1142" i="1"/>
  <c r="BA1142" i="1"/>
  <c r="BB1142" i="1"/>
  <c r="BC1142" i="1"/>
  <c r="BD1142" i="1"/>
  <c r="BE1142" i="1"/>
  <c r="BF1142" i="1"/>
  <c r="BG1142" i="1"/>
  <c r="BH1142" i="1"/>
  <c r="BI1142" i="1"/>
  <c r="BJ1142" i="1"/>
  <c r="BK1142" i="1"/>
  <c r="BL1142" i="1"/>
  <c r="AM1143" i="1"/>
  <c r="AN1143" i="1"/>
  <c r="AO1143" i="1"/>
  <c r="AP1143" i="1"/>
  <c r="AQ1143" i="1"/>
  <c r="AR1143" i="1"/>
  <c r="AS1143" i="1"/>
  <c r="AT1143" i="1"/>
  <c r="AU1143" i="1"/>
  <c r="AV1143" i="1"/>
  <c r="AW1143" i="1"/>
  <c r="AX1143" i="1"/>
  <c r="AY1143" i="1"/>
  <c r="AZ1143" i="1"/>
  <c r="BA1143" i="1"/>
  <c r="BB1143" i="1"/>
  <c r="BC1143" i="1"/>
  <c r="BD1143" i="1"/>
  <c r="BE1143" i="1"/>
  <c r="BF1143" i="1"/>
  <c r="BG1143" i="1"/>
  <c r="BH1143" i="1"/>
  <c r="BI1143" i="1"/>
  <c r="BJ1143" i="1"/>
  <c r="BK1143" i="1"/>
  <c r="BL1143" i="1"/>
  <c r="AM1144" i="1"/>
  <c r="AN1144" i="1"/>
  <c r="AO1144" i="1"/>
  <c r="AP1144" i="1"/>
  <c r="AQ1144" i="1"/>
  <c r="AR1144" i="1"/>
  <c r="AS1144" i="1"/>
  <c r="AT1144" i="1"/>
  <c r="AU1144" i="1"/>
  <c r="AV1144" i="1"/>
  <c r="AW1144" i="1"/>
  <c r="AX1144" i="1"/>
  <c r="AY1144" i="1"/>
  <c r="AZ1144" i="1"/>
  <c r="BA1144" i="1"/>
  <c r="BB1144" i="1"/>
  <c r="BC1144" i="1"/>
  <c r="BD1144" i="1"/>
  <c r="BE1144" i="1"/>
  <c r="BF1144" i="1"/>
  <c r="BG1144" i="1"/>
  <c r="BH1144" i="1"/>
  <c r="BI1144" i="1"/>
  <c r="BJ1144" i="1"/>
  <c r="BK1144" i="1"/>
  <c r="BL1144" i="1"/>
  <c r="AM1145" i="1"/>
  <c r="AN1145" i="1"/>
  <c r="AO1145" i="1"/>
  <c r="AP1145" i="1"/>
  <c r="AQ1145" i="1"/>
  <c r="AR1145" i="1"/>
  <c r="AS1145" i="1"/>
  <c r="AT1145" i="1"/>
  <c r="AU1145" i="1"/>
  <c r="AV1145" i="1"/>
  <c r="AW1145" i="1"/>
  <c r="AX1145" i="1"/>
  <c r="AY1145" i="1"/>
  <c r="AZ1145" i="1"/>
  <c r="BA1145" i="1"/>
  <c r="BB1145" i="1"/>
  <c r="BC1145" i="1"/>
  <c r="BD1145" i="1"/>
  <c r="BE1145" i="1"/>
  <c r="BF1145" i="1"/>
  <c r="BG1145" i="1"/>
  <c r="BH1145" i="1"/>
  <c r="BI1145" i="1"/>
  <c r="BJ1145" i="1"/>
  <c r="BK1145" i="1"/>
  <c r="BL1145" i="1"/>
  <c r="AM1146" i="1"/>
  <c r="AN1146" i="1"/>
  <c r="AO1146" i="1"/>
  <c r="AP1146" i="1"/>
  <c r="AQ1146" i="1"/>
  <c r="AR1146" i="1"/>
  <c r="AS1146" i="1"/>
  <c r="AT1146" i="1"/>
  <c r="AU1146" i="1"/>
  <c r="AV1146" i="1"/>
  <c r="AW1146" i="1"/>
  <c r="AX1146" i="1"/>
  <c r="AY1146" i="1"/>
  <c r="AZ1146" i="1"/>
  <c r="BA1146" i="1"/>
  <c r="BB1146" i="1"/>
  <c r="BC1146" i="1"/>
  <c r="BD1146" i="1"/>
  <c r="BE1146" i="1"/>
  <c r="BF1146" i="1"/>
  <c r="BG1146" i="1"/>
  <c r="BH1146" i="1"/>
  <c r="BI1146" i="1"/>
  <c r="BJ1146" i="1"/>
  <c r="BK1146" i="1"/>
  <c r="BL1146" i="1"/>
  <c r="AM1147" i="1"/>
  <c r="AN1147" i="1"/>
  <c r="AO1147" i="1"/>
  <c r="AP1147" i="1"/>
  <c r="AQ1147" i="1"/>
  <c r="AR1147" i="1"/>
  <c r="AS1147" i="1"/>
  <c r="AT1147" i="1"/>
  <c r="AU1147" i="1"/>
  <c r="AV1147" i="1"/>
  <c r="AW1147" i="1"/>
  <c r="AX1147" i="1"/>
  <c r="AY1147" i="1"/>
  <c r="AZ1147" i="1"/>
  <c r="BA1147" i="1"/>
  <c r="BB1147" i="1"/>
  <c r="BC1147" i="1"/>
  <c r="BD1147" i="1"/>
  <c r="BE1147" i="1"/>
  <c r="BF1147" i="1"/>
  <c r="BG1147" i="1"/>
  <c r="BH1147" i="1"/>
  <c r="BI1147" i="1"/>
  <c r="BJ1147" i="1"/>
  <c r="BK1147" i="1"/>
  <c r="BL1147" i="1"/>
  <c r="AM1148" i="1"/>
  <c r="AN1148" i="1"/>
  <c r="AO1148" i="1"/>
  <c r="AP1148" i="1"/>
  <c r="AQ1148" i="1"/>
  <c r="AR1148" i="1"/>
  <c r="AS1148" i="1"/>
  <c r="AT1148" i="1"/>
  <c r="AU1148" i="1"/>
  <c r="AV1148" i="1"/>
  <c r="AW1148" i="1"/>
  <c r="AX1148" i="1"/>
  <c r="AY1148" i="1"/>
  <c r="AZ1148" i="1"/>
  <c r="BA1148" i="1"/>
  <c r="BB1148" i="1"/>
  <c r="BC1148" i="1"/>
  <c r="BD1148" i="1"/>
  <c r="BE1148" i="1"/>
  <c r="BF1148" i="1"/>
  <c r="BG1148" i="1"/>
  <c r="BH1148" i="1"/>
  <c r="BI1148" i="1"/>
  <c r="BJ1148" i="1"/>
  <c r="BK1148" i="1"/>
  <c r="BL1148" i="1"/>
  <c r="AM1149" i="1"/>
  <c r="AN1149" i="1"/>
  <c r="AO1149" i="1"/>
  <c r="AP1149" i="1"/>
  <c r="AQ1149" i="1"/>
  <c r="AR1149" i="1"/>
  <c r="AS1149" i="1"/>
  <c r="AT1149" i="1"/>
  <c r="AU1149" i="1"/>
  <c r="AV1149" i="1"/>
  <c r="AW1149" i="1"/>
  <c r="AX1149" i="1"/>
  <c r="AY1149" i="1"/>
  <c r="AZ1149" i="1"/>
  <c r="BA1149" i="1"/>
  <c r="BB1149" i="1"/>
  <c r="BC1149" i="1"/>
  <c r="BD1149" i="1"/>
  <c r="BE1149" i="1"/>
  <c r="BF1149" i="1"/>
  <c r="BG1149" i="1"/>
  <c r="BH1149" i="1"/>
  <c r="BI1149" i="1"/>
  <c r="BJ1149" i="1"/>
  <c r="BK1149" i="1"/>
  <c r="BL1149" i="1"/>
  <c r="AM1150" i="1"/>
  <c r="AN1150" i="1"/>
  <c r="AO1150" i="1"/>
  <c r="AP1150" i="1"/>
  <c r="AQ1150" i="1"/>
  <c r="AR1150" i="1"/>
  <c r="AS1150" i="1"/>
  <c r="AT1150" i="1"/>
  <c r="AU1150" i="1"/>
  <c r="AV1150" i="1"/>
  <c r="AW1150" i="1"/>
  <c r="AX1150" i="1"/>
  <c r="AY1150" i="1"/>
  <c r="AZ1150" i="1"/>
  <c r="BA1150" i="1"/>
  <c r="BB1150" i="1"/>
  <c r="BC1150" i="1"/>
  <c r="BD1150" i="1"/>
  <c r="BE1150" i="1"/>
  <c r="BF1150" i="1"/>
  <c r="BG1150" i="1"/>
  <c r="BH1150" i="1"/>
  <c r="BI1150" i="1"/>
  <c r="BJ1150" i="1"/>
  <c r="BK1150" i="1"/>
  <c r="BL1150" i="1"/>
  <c r="AM1151" i="1"/>
  <c r="AN1151" i="1"/>
  <c r="AO1151" i="1"/>
  <c r="AP1151" i="1"/>
  <c r="AQ1151" i="1"/>
  <c r="AR1151" i="1"/>
  <c r="AS1151" i="1"/>
  <c r="AT1151" i="1"/>
  <c r="AU1151" i="1"/>
  <c r="AV1151" i="1"/>
  <c r="AW1151" i="1"/>
  <c r="AX1151" i="1"/>
  <c r="AY1151" i="1"/>
  <c r="AZ1151" i="1"/>
  <c r="BA1151" i="1"/>
  <c r="BB1151" i="1"/>
  <c r="BC1151" i="1"/>
  <c r="BD1151" i="1"/>
  <c r="BE1151" i="1"/>
  <c r="BF1151" i="1"/>
  <c r="BG1151" i="1"/>
  <c r="BH1151" i="1"/>
  <c r="BI1151" i="1"/>
  <c r="BJ1151" i="1"/>
  <c r="BK1151" i="1"/>
  <c r="BL1151" i="1"/>
  <c r="AM1152" i="1"/>
  <c r="AN1152" i="1"/>
  <c r="AO1152" i="1"/>
  <c r="AP1152" i="1"/>
  <c r="AQ1152" i="1"/>
  <c r="AR1152" i="1"/>
  <c r="AS1152" i="1"/>
  <c r="AT1152" i="1"/>
  <c r="AU1152" i="1"/>
  <c r="AV1152" i="1"/>
  <c r="AW1152" i="1"/>
  <c r="AX1152" i="1"/>
  <c r="AY1152" i="1"/>
  <c r="AZ1152" i="1"/>
  <c r="BA1152" i="1"/>
  <c r="BB1152" i="1"/>
  <c r="BC1152" i="1"/>
  <c r="BD1152" i="1"/>
  <c r="BE1152" i="1"/>
  <c r="BF1152" i="1"/>
  <c r="BG1152" i="1"/>
  <c r="BH1152" i="1"/>
  <c r="BI1152" i="1"/>
  <c r="BJ1152" i="1"/>
  <c r="BK1152" i="1"/>
  <c r="BL1152" i="1"/>
  <c r="AM1153" i="1"/>
  <c r="AN1153" i="1"/>
  <c r="AO1153" i="1"/>
  <c r="AP1153" i="1"/>
  <c r="AQ1153" i="1"/>
  <c r="AR1153" i="1"/>
  <c r="AS1153" i="1"/>
  <c r="AT1153" i="1"/>
  <c r="AU1153" i="1"/>
  <c r="AV1153" i="1"/>
  <c r="AW1153" i="1"/>
  <c r="AX1153" i="1"/>
  <c r="AY1153" i="1"/>
  <c r="AZ1153" i="1"/>
  <c r="BA1153" i="1"/>
  <c r="BB1153" i="1"/>
  <c r="BC1153" i="1"/>
  <c r="BD1153" i="1"/>
  <c r="BE1153" i="1"/>
  <c r="BF1153" i="1"/>
  <c r="BG1153" i="1"/>
  <c r="BH1153" i="1"/>
  <c r="BI1153" i="1"/>
  <c r="BJ1153" i="1"/>
  <c r="BK1153" i="1"/>
  <c r="BL1153" i="1"/>
  <c r="AM1154" i="1"/>
  <c r="AN1154" i="1"/>
  <c r="AO1154" i="1"/>
  <c r="AP1154" i="1"/>
  <c r="AQ1154" i="1"/>
  <c r="AR1154" i="1"/>
  <c r="AS1154" i="1"/>
  <c r="AT1154" i="1"/>
  <c r="AU1154" i="1"/>
  <c r="AV1154" i="1"/>
  <c r="AW1154" i="1"/>
  <c r="AX1154" i="1"/>
  <c r="AY1154" i="1"/>
  <c r="AZ1154" i="1"/>
  <c r="BA1154" i="1"/>
  <c r="BB1154" i="1"/>
  <c r="BC1154" i="1"/>
  <c r="BD1154" i="1"/>
  <c r="BE1154" i="1"/>
  <c r="BF1154" i="1"/>
  <c r="BG1154" i="1"/>
  <c r="BH1154" i="1"/>
  <c r="BI1154" i="1"/>
  <c r="BJ1154" i="1"/>
  <c r="BK1154" i="1"/>
  <c r="BL1154" i="1"/>
  <c r="AM1155" i="1"/>
  <c r="AN1155" i="1"/>
  <c r="AO1155" i="1"/>
  <c r="AP1155" i="1"/>
  <c r="AQ1155" i="1"/>
  <c r="AR1155" i="1"/>
  <c r="AS1155" i="1"/>
  <c r="AT1155" i="1"/>
  <c r="AU1155" i="1"/>
  <c r="AV1155" i="1"/>
  <c r="AW1155" i="1"/>
  <c r="AX1155" i="1"/>
  <c r="AY1155" i="1"/>
  <c r="AZ1155" i="1"/>
  <c r="BA1155" i="1"/>
  <c r="BB1155" i="1"/>
  <c r="BC1155" i="1"/>
  <c r="BD1155" i="1"/>
  <c r="BE1155" i="1"/>
  <c r="BF1155" i="1"/>
  <c r="BG1155" i="1"/>
  <c r="BH1155" i="1"/>
  <c r="BI1155" i="1"/>
  <c r="BJ1155" i="1"/>
  <c r="BK1155" i="1"/>
  <c r="BL1155" i="1"/>
  <c r="AM1156" i="1"/>
  <c r="AN1156" i="1"/>
  <c r="AO1156" i="1"/>
  <c r="AP1156" i="1"/>
  <c r="AQ1156" i="1"/>
  <c r="AR1156" i="1"/>
  <c r="AS1156" i="1"/>
  <c r="AT1156" i="1"/>
  <c r="AU1156" i="1"/>
  <c r="AV1156" i="1"/>
  <c r="AW1156" i="1"/>
  <c r="AX1156" i="1"/>
  <c r="AY1156" i="1"/>
  <c r="AZ1156" i="1"/>
  <c r="BA1156" i="1"/>
  <c r="BB1156" i="1"/>
  <c r="BC1156" i="1"/>
  <c r="BD1156" i="1"/>
  <c r="BE1156" i="1"/>
  <c r="BF1156" i="1"/>
  <c r="BG1156" i="1"/>
  <c r="BH1156" i="1"/>
  <c r="BI1156" i="1"/>
  <c r="BJ1156" i="1"/>
  <c r="BK1156" i="1"/>
  <c r="BL1156" i="1"/>
  <c r="AM1157" i="1"/>
  <c r="AN1157" i="1"/>
  <c r="AO1157" i="1"/>
  <c r="AP1157" i="1"/>
  <c r="AQ1157" i="1"/>
  <c r="AR1157" i="1"/>
  <c r="AS1157" i="1"/>
  <c r="AT1157" i="1"/>
  <c r="AU1157" i="1"/>
  <c r="AV1157" i="1"/>
  <c r="AW1157" i="1"/>
  <c r="AX1157" i="1"/>
  <c r="AY1157" i="1"/>
  <c r="AZ1157" i="1"/>
  <c r="BA1157" i="1"/>
  <c r="BB1157" i="1"/>
  <c r="BC1157" i="1"/>
  <c r="BD1157" i="1"/>
  <c r="BE1157" i="1"/>
  <c r="BF1157" i="1"/>
  <c r="BG1157" i="1"/>
  <c r="BH1157" i="1"/>
  <c r="BI1157" i="1"/>
  <c r="BJ1157" i="1"/>
  <c r="BK1157" i="1"/>
  <c r="BL1157" i="1"/>
  <c r="AM1158" i="1"/>
  <c r="AN1158" i="1"/>
  <c r="AO1158" i="1"/>
  <c r="AP1158" i="1"/>
  <c r="AQ1158" i="1"/>
  <c r="AR1158" i="1"/>
  <c r="AS1158" i="1"/>
  <c r="AT1158" i="1"/>
  <c r="AU1158" i="1"/>
  <c r="AV1158" i="1"/>
  <c r="AW1158" i="1"/>
  <c r="AX1158" i="1"/>
  <c r="AY1158" i="1"/>
  <c r="AZ1158" i="1"/>
  <c r="BA1158" i="1"/>
  <c r="BB1158" i="1"/>
  <c r="BC1158" i="1"/>
  <c r="BD1158" i="1"/>
  <c r="BE1158" i="1"/>
  <c r="BF1158" i="1"/>
  <c r="BG1158" i="1"/>
  <c r="BH1158" i="1"/>
  <c r="BI1158" i="1"/>
  <c r="BJ1158" i="1"/>
  <c r="BK1158" i="1"/>
  <c r="BL1158" i="1"/>
  <c r="AM1159" i="1"/>
  <c r="AN1159" i="1"/>
  <c r="AO1159" i="1"/>
  <c r="AP1159" i="1"/>
  <c r="AQ1159" i="1"/>
  <c r="AR1159" i="1"/>
  <c r="AS1159" i="1"/>
  <c r="AT1159" i="1"/>
  <c r="AU1159" i="1"/>
  <c r="AV1159" i="1"/>
  <c r="AW1159" i="1"/>
  <c r="AX1159" i="1"/>
  <c r="AY1159" i="1"/>
  <c r="AZ1159" i="1"/>
  <c r="BA1159" i="1"/>
  <c r="BB1159" i="1"/>
  <c r="BC1159" i="1"/>
  <c r="BD1159" i="1"/>
  <c r="BE1159" i="1"/>
  <c r="BF1159" i="1"/>
  <c r="BG1159" i="1"/>
  <c r="BH1159" i="1"/>
  <c r="BI1159" i="1"/>
  <c r="BJ1159" i="1"/>
  <c r="BK1159" i="1"/>
  <c r="BL1159" i="1"/>
  <c r="AM1160" i="1"/>
  <c r="AN1160" i="1"/>
  <c r="AO1160" i="1"/>
  <c r="AP1160" i="1"/>
  <c r="AQ1160" i="1"/>
  <c r="AR1160" i="1"/>
  <c r="AS1160" i="1"/>
  <c r="AT1160" i="1"/>
  <c r="AU1160" i="1"/>
  <c r="AV1160" i="1"/>
  <c r="AW1160" i="1"/>
  <c r="AX1160" i="1"/>
  <c r="AY1160" i="1"/>
  <c r="AZ1160" i="1"/>
  <c r="BA1160" i="1"/>
  <c r="BB1160" i="1"/>
  <c r="BC1160" i="1"/>
  <c r="BD1160" i="1"/>
  <c r="BE1160" i="1"/>
  <c r="BF1160" i="1"/>
  <c r="BG1160" i="1"/>
  <c r="BH1160" i="1"/>
  <c r="BI1160" i="1"/>
  <c r="BJ1160" i="1"/>
  <c r="BK1160" i="1"/>
  <c r="BL116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BL11"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AM15" i="1"/>
  <c r="AN15" i="1"/>
  <c r="AO15" i="1"/>
  <c r="AP15" i="1"/>
  <c r="AQ15" i="1"/>
  <c r="AR15" i="1"/>
  <c r="AS15" i="1"/>
  <c r="AT15" i="1"/>
  <c r="AU15" i="1"/>
  <c r="AV15" i="1"/>
  <c r="AW15" i="1"/>
  <c r="AX15" i="1"/>
  <c r="AY15" i="1"/>
  <c r="AZ15" i="1"/>
  <c r="BA15" i="1"/>
  <c r="BB15" i="1"/>
  <c r="BC15" i="1"/>
  <c r="BD15" i="1"/>
  <c r="BE15" i="1"/>
  <c r="BF15" i="1"/>
  <c r="BG15" i="1"/>
  <c r="BH15" i="1"/>
  <c r="BI15" i="1"/>
  <c r="BJ15" i="1"/>
  <c r="BK15" i="1"/>
  <c r="BL15" i="1"/>
  <c r="AM16" i="1"/>
  <c r="AN16" i="1"/>
  <c r="AO16" i="1"/>
  <c r="AP16" i="1"/>
  <c r="AQ16" i="1"/>
  <c r="AR16" i="1"/>
  <c r="AS16" i="1"/>
  <c r="AT16" i="1"/>
  <c r="AU16" i="1"/>
  <c r="AV16" i="1"/>
  <c r="AW16" i="1"/>
  <c r="AX16" i="1"/>
  <c r="AY16" i="1"/>
  <c r="AZ16" i="1"/>
  <c r="BA16" i="1"/>
  <c r="BB16" i="1"/>
  <c r="BC16" i="1"/>
  <c r="BD16" i="1"/>
  <c r="BE16" i="1"/>
  <c r="BF16" i="1"/>
  <c r="BG16" i="1"/>
  <c r="BH16" i="1"/>
  <c r="BI16" i="1"/>
  <c r="BJ16" i="1"/>
  <c r="BK16" i="1"/>
  <c r="BL16" i="1"/>
  <c r="AM17" i="1"/>
  <c r="AN17" i="1"/>
  <c r="AO17" i="1"/>
  <c r="AP17" i="1"/>
  <c r="AQ17" i="1"/>
  <c r="AR17" i="1"/>
  <c r="AS17" i="1"/>
  <c r="AT17" i="1"/>
  <c r="AU17" i="1"/>
  <c r="AV17" i="1"/>
  <c r="AW17" i="1"/>
  <c r="AX17" i="1"/>
  <c r="AY17" i="1"/>
  <c r="AZ17" i="1"/>
  <c r="BA17" i="1"/>
  <c r="BB17" i="1"/>
  <c r="BC17" i="1"/>
  <c r="BD17" i="1"/>
  <c r="BE17" i="1"/>
  <c r="BF17" i="1"/>
  <c r="BG17" i="1"/>
  <c r="BH17" i="1"/>
  <c r="BI17" i="1"/>
  <c r="BJ17" i="1"/>
  <c r="BK17" i="1"/>
  <c r="BL17" i="1"/>
  <c r="AM18" i="1"/>
  <c r="AN18" i="1"/>
  <c r="AO18" i="1"/>
  <c r="AP18" i="1"/>
  <c r="AQ18" i="1"/>
  <c r="AR18" i="1"/>
  <c r="AS18" i="1"/>
  <c r="AT18" i="1"/>
  <c r="AU18" i="1"/>
  <c r="AV18" i="1"/>
  <c r="AW18" i="1"/>
  <c r="AX18" i="1"/>
  <c r="AY18" i="1"/>
  <c r="AZ18" i="1"/>
  <c r="BA18" i="1"/>
  <c r="BB18" i="1"/>
  <c r="BC18" i="1"/>
  <c r="BD18" i="1"/>
  <c r="BE18" i="1"/>
  <c r="BF18" i="1"/>
  <c r="BG18" i="1"/>
  <c r="BH18" i="1"/>
  <c r="BI18" i="1"/>
  <c r="BJ18" i="1"/>
  <c r="BK18" i="1"/>
  <c r="BL18" i="1"/>
  <c r="AM19" i="1"/>
  <c r="AN19" i="1"/>
  <c r="AO19" i="1"/>
  <c r="AP19" i="1"/>
  <c r="AQ19" i="1"/>
  <c r="AR19" i="1"/>
  <c r="AS19" i="1"/>
  <c r="AT19" i="1"/>
  <c r="AU19" i="1"/>
  <c r="AV19" i="1"/>
  <c r="AW19" i="1"/>
  <c r="AX19" i="1"/>
  <c r="AY19" i="1"/>
  <c r="AZ19" i="1"/>
  <c r="BA19" i="1"/>
  <c r="BB19" i="1"/>
  <c r="BC19" i="1"/>
  <c r="BD19" i="1"/>
  <c r="BE19" i="1"/>
  <c r="BF19" i="1"/>
  <c r="BG19" i="1"/>
  <c r="BH19" i="1"/>
  <c r="BI19" i="1"/>
  <c r="BJ19" i="1"/>
  <c r="BK19" i="1"/>
  <c r="BL19" i="1"/>
  <c r="AM20" i="1"/>
  <c r="AN20" i="1"/>
  <c r="AO20" i="1"/>
  <c r="AP20" i="1"/>
  <c r="AQ20" i="1"/>
  <c r="AR20" i="1"/>
  <c r="AS20" i="1"/>
  <c r="AT20" i="1"/>
  <c r="AU20" i="1"/>
  <c r="AV20" i="1"/>
  <c r="AW20" i="1"/>
  <c r="AX20" i="1"/>
  <c r="AY20" i="1"/>
  <c r="AZ20" i="1"/>
  <c r="BA20" i="1"/>
  <c r="BB20" i="1"/>
  <c r="BC20" i="1"/>
  <c r="BD20" i="1"/>
  <c r="BE20" i="1"/>
  <c r="BF20" i="1"/>
  <c r="BG20" i="1"/>
  <c r="BH20" i="1"/>
  <c r="BI20" i="1"/>
  <c r="BJ20" i="1"/>
  <c r="BK20" i="1"/>
  <c r="BL20" i="1"/>
  <c r="AM21" i="1"/>
  <c r="AN21" i="1"/>
  <c r="AO21" i="1"/>
  <c r="AP21" i="1"/>
  <c r="AQ21" i="1"/>
  <c r="AR21" i="1"/>
  <c r="AS21" i="1"/>
  <c r="AT21" i="1"/>
  <c r="AU21" i="1"/>
  <c r="AV21" i="1"/>
  <c r="AW21" i="1"/>
  <c r="AX21" i="1"/>
  <c r="AY21" i="1"/>
  <c r="AZ21" i="1"/>
  <c r="BA21" i="1"/>
  <c r="BB21" i="1"/>
  <c r="BC21" i="1"/>
  <c r="BD21" i="1"/>
  <c r="BE21" i="1"/>
  <c r="BF21" i="1"/>
  <c r="BG21" i="1"/>
  <c r="BH21" i="1"/>
  <c r="BI21" i="1"/>
  <c r="BJ21" i="1"/>
  <c r="BK21" i="1"/>
  <c r="BL21" i="1"/>
  <c r="AM22" i="1"/>
  <c r="AN22" i="1"/>
  <c r="AO22" i="1"/>
  <c r="AP22" i="1"/>
  <c r="AQ22" i="1"/>
  <c r="AR22" i="1"/>
  <c r="AS22" i="1"/>
  <c r="AT22" i="1"/>
  <c r="AU22" i="1"/>
  <c r="AV22" i="1"/>
  <c r="AW22" i="1"/>
  <c r="AX22" i="1"/>
  <c r="AY22" i="1"/>
  <c r="AZ22" i="1"/>
  <c r="BA22" i="1"/>
  <c r="BB22" i="1"/>
  <c r="BC22" i="1"/>
  <c r="BD22" i="1"/>
  <c r="BE22" i="1"/>
  <c r="BF22" i="1"/>
  <c r="BG22" i="1"/>
  <c r="BH22" i="1"/>
  <c r="BI22" i="1"/>
  <c r="BJ22" i="1"/>
  <c r="BK22" i="1"/>
  <c r="BL22" i="1"/>
  <c r="AM23" i="1"/>
  <c r="AN23" i="1"/>
  <c r="AO23" i="1"/>
  <c r="AP23" i="1"/>
  <c r="AQ23" i="1"/>
  <c r="AR23" i="1"/>
  <c r="AS23" i="1"/>
  <c r="AT23" i="1"/>
  <c r="AU23" i="1"/>
  <c r="AV23" i="1"/>
  <c r="AW23" i="1"/>
  <c r="AX23" i="1"/>
  <c r="AY23" i="1"/>
  <c r="AZ23" i="1"/>
  <c r="BA23" i="1"/>
  <c r="BB23" i="1"/>
  <c r="BC23" i="1"/>
  <c r="BD23" i="1"/>
  <c r="BE23" i="1"/>
  <c r="BF23" i="1"/>
  <c r="BG23" i="1"/>
  <c r="BH23" i="1"/>
  <c r="BI23" i="1"/>
  <c r="BJ23" i="1"/>
  <c r="BK23" i="1"/>
  <c r="BL23" i="1"/>
  <c r="AM24" i="1"/>
  <c r="AN24" i="1"/>
  <c r="AO24" i="1"/>
  <c r="AP24" i="1"/>
  <c r="AQ24" i="1"/>
  <c r="AR24" i="1"/>
  <c r="AS24" i="1"/>
  <c r="AT24" i="1"/>
  <c r="AU24" i="1"/>
  <c r="AV24" i="1"/>
  <c r="AW24" i="1"/>
  <c r="AX24" i="1"/>
  <c r="AY24" i="1"/>
  <c r="AZ24" i="1"/>
  <c r="BA24" i="1"/>
  <c r="BB24" i="1"/>
  <c r="BC24" i="1"/>
  <c r="BD24" i="1"/>
  <c r="BE24" i="1"/>
  <c r="BF24" i="1"/>
  <c r="BG24" i="1"/>
  <c r="BH24" i="1"/>
  <c r="BI24" i="1"/>
  <c r="BJ24" i="1"/>
  <c r="BK24" i="1"/>
  <c r="BL24" i="1"/>
  <c r="AM25" i="1"/>
  <c r="AN25" i="1"/>
  <c r="AO25" i="1"/>
  <c r="AP25" i="1"/>
  <c r="AQ25" i="1"/>
  <c r="AR25" i="1"/>
  <c r="AS25" i="1"/>
  <c r="AT25" i="1"/>
  <c r="AU25" i="1"/>
  <c r="AV25" i="1"/>
  <c r="AW25" i="1"/>
  <c r="AX25" i="1"/>
  <c r="AY25" i="1"/>
  <c r="AZ25" i="1"/>
  <c r="BA25" i="1"/>
  <c r="BB25" i="1"/>
  <c r="BC25" i="1"/>
  <c r="BD25" i="1"/>
  <c r="BE25" i="1"/>
  <c r="BF25" i="1"/>
  <c r="BG25" i="1"/>
  <c r="BH25" i="1"/>
  <c r="BI25" i="1"/>
  <c r="BJ25" i="1"/>
  <c r="BK25" i="1"/>
  <c r="BL25"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AM27" i="1"/>
  <c r="AN27" i="1"/>
  <c r="AO27" i="1"/>
  <c r="AP27" i="1"/>
  <c r="AQ27" i="1"/>
  <c r="AR27" i="1"/>
  <c r="AS27" i="1"/>
  <c r="AT27" i="1"/>
  <c r="AU27" i="1"/>
  <c r="AV27" i="1"/>
  <c r="AW27" i="1"/>
  <c r="AX27" i="1"/>
  <c r="AY27" i="1"/>
  <c r="AZ27" i="1"/>
  <c r="BA27" i="1"/>
  <c r="BB27" i="1"/>
  <c r="BC27" i="1"/>
  <c r="BD27" i="1"/>
  <c r="BE27" i="1"/>
  <c r="BF27" i="1"/>
  <c r="BG27" i="1"/>
  <c r="BH27" i="1"/>
  <c r="BI27" i="1"/>
  <c r="BJ27" i="1"/>
  <c r="BK27" i="1"/>
  <c r="BL27" i="1"/>
  <c r="AM28" i="1"/>
  <c r="AN28" i="1"/>
  <c r="AO28" i="1"/>
  <c r="AP28" i="1"/>
  <c r="AQ28" i="1"/>
  <c r="AR28" i="1"/>
  <c r="AS28" i="1"/>
  <c r="AT28" i="1"/>
  <c r="AU28" i="1"/>
  <c r="AV28" i="1"/>
  <c r="AW28" i="1"/>
  <c r="AX28" i="1"/>
  <c r="AY28" i="1"/>
  <c r="AZ28" i="1"/>
  <c r="BA28" i="1"/>
  <c r="BB28" i="1"/>
  <c r="BC28" i="1"/>
  <c r="BD28" i="1"/>
  <c r="BE28" i="1"/>
  <c r="BF28" i="1"/>
  <c r="BG28" i="1"/>
  <c r="BH28" i="1"/>
  <c r="BI28" i="1"/>
  <c r="BJ28" i="1"/>
  <c r="BK28" i="1"/>
  <c r="BL28" i="1"/>
  <c r="AM29" i="1"/>
  <c r="AN29" i="1"/>
  <c r="AO29" i="1"/>
  <c r="AP29" i="1"/>
  <c r="AQ29" i="1"/>
  <c r="AR29" i="1"/>
  <c r="AS29" i="1"/>
  <c r="AT29" i="1"/>
  <c r="AU29" i="1"/>
  <c r="AV29" i="1"/>
  <c r="AW29" i="1"/>
  <c r="AX29" i="1"/>
  <c r="AY29" i="1"/>
  <c r="AZ29" i="1"/>
  <c r="BA29" i="1"/>
  <c r="BB29" i="1"/>
  <c r="BC29" i="1"/>
  <c r="BD29" i="1"/>
  <c r="BE29" i="1"/>
  <c r="BF29" i="1"/>
  <c r="BG29" i="1"/>
  <c r="BH29" i="1"/>
  <c r="BI29" i="1"/>
  <c r="BJ29" i="1"/>
  <c r="BK29" i="1"/>
  <c r="BL29" i="1"/>
  <c r="AM30" i="1"/>
  <c r="AN30" i="1"/>
  <c r="AO30" i="1"/>
  <c r="AP30" i="1"/>
  <c r="AQ30" i="1"/>
  <c r="AR30" i="1"/>
  <c r="AS30" i="1"/>
  <c r="AT30" i="1"/>
  <c r="AU30" i="1"/>
  <c r="AV30" i="1"/>
  <c r="AW30" i="1"/>
  <c r="AX30" i="1"/>
  <c r="AY30" i="1"/>
  <c r="AZ30" i="1"/>
  <c r="BA30" i="1"/>
  <c r="BB30" i="1"/>
  <c r="BC30" i="1"/>
  <c r="BD30" i="1"/>
  <c r="BE30" i="1"/>
  <c r="BF30" i="1"/>
  <c r="BG30" i="1"/>
  <c r="BH30" i="1"/>
  <c r="BI30" i="1"/>
  <c r="BJ30" i="1"/>
  <c r="BK30" i="1"/>
  <c r="BL30" i="1"/>
  <c r="AM31" i="1"/>
  <c r="AN31" i="1"/>
  <c r="AO31" i="1"/>
  <c r="AP31" i="1"/>
  <c r="AQ31" i="1"/>
  <c r="AR31" i="1"/>
  <c r="AS31" i="1"/>
  <c r="AT31" i="1"/>
  <c r="AU31" i="1"/>
  <c r="AV31" i="1"/>
  <c r="AW31" i="1"/>
  <c r="AX31" i="1"/>
  <c r="AY31" i="1"/>
  <c r="AZ31" i="1"/>
  <c r="BA31" i="1"/>
  <c r="BB31" i="1"/>
  <c r="BC31" i="1"/>
  <c r="BD31" i="1"/>
  <c r="BE31" i="1"/>
  <c r="BF31" i="1"/>
  <c r="BG31" i="1"/>
  <c r="BH31" i="1"/>
  <c r="BI31" i="1"/>
  <c r="BJ31" i="1"/>
  <c r="BK31" i="1"/>
  <c r="BL31" i="1"/>
  <c r="AM32" i="1"/>
  <c r="AN32" i="1"/>
  <c r="AO32" i="1"/>
  <c r="AP32" i="1"/>
  <c r="AQ32" i="1"/>
  <c r="AR32" i="1"/>
  <c r="AS32" i="1"/>
  <c r="AT32" i="1"/>
  <c r="AU32" i="1"/>
  <c r="AV32" i="1"/>
  <c r="AW32" i="1"/>
  <c r="AX32" i="1"/>
  <c r="AY32" i="1"/>
  <c r="AZ32" i="1"/>
  <c r="BA32" i="1"/>
  <c r="BB32" i="1"/>
  <c r="BC32" i="1"/>
  <c r="BD32" i="1"/>
  <c r="BE32" i="1"/>
  <c r="BF32" i="1"/>
  <c r="BG32" i="1"/>
  <c r="BH32" i="1"/>
  <c r="BI32" i="1"/>
  <c r="BJ32" i="1"/>
  <c r="BK32" i="1"/>
  <c r="BL32" i="1"/>
  <c r="AM33" i="1"/>
  <c r="AN33" i="1"/>
  <c r="AO33" i="1"/>
  <c r="AP33" i="1"/>
  <c r="AQ33" i="1"/>
  <c r="AR33" i="1"/>
  <c r="AS33" i="1"/>
  <c r="AT33" i="1"/>
  <c r="AU33" i="1"/>
  <c r="AV33" i="1"/>
  <c r="AW33" i="1"/>
  <c r="AX33" i="1"/>
  <c r="AY33" i="1"/>
  <c r="AZ33" i="1"/>
  <c r="BA33" i="1"/>
  <c r="BB33" i="1"/>
  <c r="BC33" i="1"/>
  <c r="BD33" i="1"/>
  <c r="BE33" i="1"/>
  <c r="BF33" i="1"/>
  <c r="BG33" i="1"/>
  <c r="BH33" i="1"/>
  <c r="BI33" i="1"/>
  <c r="BJ33" i="1"/>
  <c r="BK33" i="1"/>
  <c r="BL33" i="1"/>
  <c r="AM34" i="1"/>
  <c r="AN34" i="1"/>
  <c r="AO34" i="1"/>
  <c r="AP34" i="1"/>
  <c r="AQ34" i="1"/>
  <c r="AR34" i="1"/>
  <c r="AS34" i="1"/>
  <c r="AT34" i="1"/>
  <c r="AU34" i="1"/>
  <c r="AV34" i="1"/>
  <c r="AW34" i="1"/>
  <c r="AX34" i="1"/>
  <c r="AY34" i="1"/>
  <c r="AZ34" i="1"/>
  <c r="BA34" i="1"/>
  <c r="BB34" i="1"/>
  <c r="BC34" i="1"/>
  <c r="BD34" i="1"/>
  <c r="BE34" i="1"/>
  <c r="BF34" i="1"/>
  <c r="BG34" i="1"/>
  <c r="BH34" i="1"/>
  <c r="BI34" i="1"/>
  <c r="BJ34" i="1"/>
  <c r="BK34" i="1"/>
  <c r="BL34" i="1"/>
  <c r="AM35" i="1"/>
  <c r="AN35" i="1"/>
  <c r="AO35" i="1"/>
  <c r="AP35" i="1"/>
  <c r="AQ35" i="1"/>
  <c r="AR35" i="1"/>
  <c r="AS35" i="1"/>
  <c r="AT35" i="1"/>
  <c r="AU35" i="1"/>
  <c r="AV35" i="1"/>
  <c r="AW35" i="1"/>
  <c r="AX35" i="1"/>
  <c r="AY35" i="1"/>
  <c r="AZ35" i="1"/>
  <c r="BA35" i="1"/>
  <c r="BB35" i="1"/>
  <c r="BC35" i="1"/>
  <c r="BD35" i="1"/>
  <c r="BE35" i="1"/>
  <c r="BF35" i="1"/>
  <c r="BG35" i="1"/>
  <c r="BH35" i="1"/>
  <c r="BI35" i="1"/>
  <c r="BJ35" i="1"/>
  <c r="BK35" i="1"/>
  <c r="BL35"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AM37" i="1"/>
  <c r="AN37" i="1"/>
  <c r="AO37" i="1"/>
  <c r="AP37" i="1"/>
  <c r="AQ37" i="1"/>
  <c r="AR37" i="1"/>
  <c r="AS37" i="1"/>
  <c r="AT37" i="1"/>
  <c r="AU37" i="1"/>
  <c r="AV37" i="1"/>
  <c r="AW37" i="1"/>
  <c r="AX37" i="1"/>
  <c r="AY37" i="1"/>
  <c r="AZ37" i="1"/>
  <c r="BA37" i="1"/>
  <c r="BB37" i="1"/>
  <c r="BC37" i="1"/>
  <c r="BD37" i="1"/>
  <c r="BE37" i="1"/>
  <c r="BF37" i="1"/>
  <c r="BG37" i="1"/>
  <c r="BH37" i="1"/>
  <c r="BI37" i="1"/>
  <c r="BJ37" i="1"/>
  <c r="BK37" i="1"/>
  <c r="BL37" i="1"/>
  <c r="AM38" i="1"/>
  <c r="AN38" i="1"/>
  <c r="AO38" i="1"/>
  <c r="AP38" i="1"/>
  <c r="AQ38" i="1"/>
  <c r="AR38" i="1"/>
  <c r="AS38" i="1"/>
  <c r="AT38" i="1"/>
  <c r="AU38" i="1"/>
  <c r="AV38" i="1"/>
  <c r="AW38" i="1"/>
  <c r="AX38" i="1"/>
  <c r="AY38" i="1"/>
  <c r="AZ38" i="1"/>
  <c r="BA38" i="1"/>
  <c r="BB38" i="1"/>
  <c r="BC38" i="1"/>
  <c r="BD38" i="1"/>
  <c r="BE38" i="1"/>
  <c r="BF38" i="1"/>
  <c r="BG38" i="1"/>
  <c r="BH38" i="1"/>
  <c r="BI38" i="1"/>
  <c r="BJ38" i="1"/>
  <c r="BK38" i="1"/>
  <c r="BL38" i="1"/>
  <c r="AM39" i="1"/>
  <c r="AN39" i="1"/>
  <c r="AO39" i="1"/>
  <c r="AP39" i="1"/>
  <c r="AQ39" i="1"/>
  <c r="AR39" i="1"/>
  <c r="AS39" i="1"/>
  <c r="AT39" i="1"/>
  <c r="AU39" i="1"/>
  <c r="AV39" i="1"/>
  <c r="AW39" i="1"/>
  <c r="AX39" i="1"/>
  <c r="AY39" i="1"/>
  <c r="AZ39" i="1"/>
  <c r="BA39" i="1"/>
  <c r="BB39" i="1"/>
  <c r="BC39" i="1"/>
  <c r="BD39" i="1"/>
  <c r="BE39" i="1"/>
  <c r="BF39" i="1"/>
  <c r="BG39" i="1"/>
  <c r="BH39" i="1"/>
  <c r="BI39" i="1"/>
  <c r="BJ39" i="1"/>
  <c r="BK39" i="1"/>
  <c r="BL39" i="1"/>
  <c r="AM40" i="1"/>
  <c r="AN40" i="1"/>
  <c r="AO40" i="1"/>
  <c r="AP40" i="1"/>
  <c r="AQ40" i="1"/>
  <c r="AR40" i="1"/>
  <c r="AS40" i="1"/>
  <c r="AT40" i="1"/>
  <c r="AU40" i="1"/>
  <c r="AV40" i="1"/>
  <c r="AW40" i="1"/>
  <c r="AX40" i="1"/>
  <c r="AY40" i="1"/>
  <c r="AZ40" i="1"/>
  <c r="BA40" i="1"/>
  <c r="BB40" i="1"/>
  <c r="BC40" i="1"/>
  <c r="BD40" i="1"/>
  <c r="BE40" i="1"/>
  <c r="BF40" i="1"/>
  <c r="BG40" i="1"/>
  <c r="BH40" i="1"/>
  <c r="BI40" i="1"/>
  <c r="BJ40" i="1"/>
  <c r="BK40" i="1"/>
  <c r="BL40" i="1"/>
  <c r="AM41" i="1"/>
  <c r="AN41" i="1"/>
  <c r="AO41" i="1"/>
  <c r="AP41" i="1"/>
  <c r="AQ41" i="1"/>
  <c r="AR41" i="1"/>
  <c r="AS41" i="1"/>
  <c r="AT41" i="1"/>
  <c r="AU41" i="1"/>
  <c r="AV41" i="1"/>
  <c r="AW41" i="1"/>
  <c r="AX41" i="1"/>
  <c r="AY41" i="1"/>
  <c r="AZ41" i="1"/>
  <c r="BA41" i="1"/>
  <c r="BB41" i="1"/>
  <c r="BC41" i="1"/>
  <c r="BD41" i="1"/>
  <c r="BE41" i="1"/>
  <c r="BF41" i="1"/>
  <c r="BG41" i="1"/>
  <c r="BH41" i="1"/>
  <c r="BI41" i="1"/>
  <c r="BJ41" i="1"/>
  <c r="BK41" i="1"/>
  <c r="BL41" i="1"/>
  <c r="AM42" i="1"/>
  <c r="AN42" i="1"/>
  <c r="AO42" i="1"/>
  <c r="AP42" i="1"/>
  <c r="AQ42" i="1"/>
  <c r="AR42" i="1"/>
  <c r="AS42" i="1"/>
  <c r="AT42" i="1"/>
  <c r="AU42" i="1"/>
  <c r="AV42" i="1"/>
  <c r="AW42" i="1"/>
  <c r="AX42" i="1"/>
  <c r="AY42" i="1"/>
  <c r="AZ42" i="1"/>
  <c r="BA42" i="1"/>
  <c r="BB42" i="1"/>
  <c r="BC42" i="1"/>
  <c r="BD42" i="1"/>
  <c r="BE42" i="1"/>
  <c r="BF42" i="1"/>
  <c r="BG42" i="1"/>
  <c r="BH42" i="1"/>
  <c r="BI42" i="1"/>
  <c r="BJ42" i="1"/>
  <c r="BK42" i="1"/>
  <c r="BL42" i="1"/>
  <c r="AM43" i="1"/>
  <c r="AN43" i="1"/>
  <c r="AO43" i="1"/>
  <c r="AP43" i="1"/>
  <c r="AQ43" i="1"/>
  <c r="AR43" i="1"/>
  <c r="AS43" i="1"/>
  <c r="AT43" i="1"/>
  <c r="AU43" i="1"/>
  <c r="AV43" i="1"/>
  <c r="AW43" i="1"/>
  <c r="AX43" i="1"/>
  <c r="AY43" i="1"/>
  <c r="AZ43" i="1"/>
  <c r="BA43" i="1"/>
  <c r="BB43" i="1"/>
  <c r="BC43" i="1"/>
  <c r="BD43" i="1"/>
  <c r="BE43" i="1"/>
  <c r="BF43" i="1"/>
  <c r="BG43" i="1"/>
  <c r="BH43" i="1"/>
  <c r="BI43" i="1"/>
  <c r="BJ43" i="1"/>
  <c r="BK43" i="1"/>
  <c r="BL43" i="1"/>
  <c r="AM44" i="1"/>
  <c r="AN44" i="1"/>
  <c r="AO44" i="1"/>
  <c r="AP44" i="1"/>
  <c r="AQ44" i="1"/>
  <c r="AR44" i="1"/>
  <c r="AS44" i="1"/>
  <c r="AT44" i="1"/>
  <c r="AU44" i="1"/>
  <c r="AV44" i="1"/>
  <c r="AW44" i="1"/>
  <c r="AX44" i="1"/>
  <c r="AY44" i="1"/>
  <c r="AZ44" i="1"/>
  <c r="BA44" i="1"/>
  <c r="BB44" i="1"/>
  <c r="BC44" i="1"/>
  <c r="BD44" i="1"/>
  <c r="BE44" i="1"/>
  <c r="BF44" i="1"/>
  <c r="BG44" i="1"/>
  <c r="BH44" i="1"/>
  <c r="BI44" i="1"/>
  <c r="BJ44" i="1"/>
  <c r="BK44" i="1"/>
  <c r="BL44" i="1"/>
  <c r="AM45" i="1"/>
  <c r="AN45" i="1"/>
  <c r="AO45" i="1"/>
  <c r="AP45" i="1"/>
  <c r="AQ45" i="1"/>
  <c r="AR45" i="1"/>
  <c r="AS45" i="1"/>
  <c r="AT45" i="1"/>
  <c r="AU45" i="1"/>
  <c r="AV45" i="1"/>
  <c r="AW45" i="1"/>
  <c r="AX45" i="1"/>
  <c r="AY45" i="1"/>
  <c r="AZ45" i="1"/>
  <c r="BA45" i="1"/>
  <c r="BB45" i="1"/>
  <c r="BC45" i="1"/>
  <c r="BD45" i="1"/>
  <c r="BE45" i="1"/>
  <c r="BF45" i="1"/>
  <c r="BG45" i="1"/>
  <c r="BH45" i="1"/>
  <c r="BI45" i="1"/>
  <c r="BJ45" i="1"/>
  <c r="BK45" i="1"/>
  <c r="BL45" i="1"/>
  <c r="AM46" i="1"/>
  <c r="AN46" i="1"/>
  <c r="AO46" i="1"/>
  <c r="AP46" i="1"/>
  <c r="AQ46" i="1"/>
  <c r="AR46" i="1"/>
  <c r="AS46" i="1"/>
  <c r="AT46" i="1"/>
  <c r="AU46" i="1"/>
  <c r="AV46" i="1"/>
  <c r="AW46" i="1"/>
  <c r="AX46" i="1"/>
  <c r="AY46" i="1"/>
  <c r="AZ46" i="1"/>
  <c r="BA46" i="1"/>
  <c r="BB46" i="1"/>
  <c r="BC46" i="1"/>
  <c r="BD46" i="1"/>
  <c r="BE46" i="1"/>
  <c r="BF46" i="1"/>
  <c r="BG46" i="1"/>
  <c r="BH46" i="1"/>
  <c r="BI46" i="1"/>
  <c r="BJ46" i="1"/>
  <c r="BK46" i="1"/>
  <c r="BL46" i="1"/>
  <c r="AM47" i="1"/>
  <c r="AN47" i="1"/>
  <c r="AO47" i="1"/>
  <c r="AP47" i="1"/>
  <c r="AQ47" i="1"/>
  <c r="AR47" i="1"/>
  <c r="AS47" i="1"/>
  <c r="AT47" i="1"/>
  <c r="AU47" i="1"/>
  <c r="AV47" i="1"/>
  <c r="AW47" i="1"/>
  <c r="AX47" i="1"/>
  <c r="AY47" i="1"/>
  <c r="AZ47" i="1"/>
  <c r="BA47" i="1"/>
  <c r="BB47" i="1"/>
  <c r="BC47" i="1"/>
  <c r="BD47" i="1"/>
  <c r="BE47" i="1"/>
  <c r="BF47" i="1"/>
  <c r="BG47" i="1"/>
  <c r="BH47" i="1"/>
  <c r="BI47" i="1"/>
  <c r="BJ47" i="1"/>
  <c r="BK47" i="1"/>
  <c r="BL47" i="1"/>
  <c r="AM48" i="1"/>
  <c r="AN48" i="1"/>
  <c r="AO48" i="1"/>
  <c r="AP48" i="1"/>
  <c r="AQ48" i="1"/>
  <c r="AR48" i="1"/>
  <c r="AS48" i="1"/>
  <c r="AT48" i="1"/>
  <c r="AU48" i="1"/>
  <c r="AV48" i="1"/>
  <c r="AW48" i="1"/>
  <c r="AX48" i="1"/>
  <c r="AY48" i="1"/>
  <c r="AZ48" i="1"/>
  <c r="BA48" i="1"/>
  <c r="BB48" i="1"/>
  <c r="BC48" i="1"/>
  <c r="BD48" i="1"/>
  <c r="BE48" i="1"/>
  <c r="BF48" i="1"/>
  <c r="BG48" i="1"/>
  <c r="BH48" i="1"/>
  <c r="BI48" i="1"/>
  <c r="BJ48" i="1"/>
  <c r="BK48" i="1"/>
  <c r="BL48" i="1"/>
  <c r="AM49" i="1"/>
  <c r="AN49" i="1"/>
  <c r="AO49" i="1"/>
  <c r="AP49" i="1"/>
  <c r="AQ49" i="1"/>
  <c r="AR49" i="1"/>
  <c r="AS49" i="1"/>
  <c r="AT49" i="1"/>
  <c r="AU49" i="1"/>
  <c r="AV49" i="1"/>
  <c r="AW49" i="1"/>
  <c r="AX49" i="1"/>
  <c r="AY49" i="1"/>
  <c r="AZ49" i="1"/>
  <c r="BA49" i="1"/>
  <c r="BB49" i="1"/>
  <c r="BC49" i="1"/>
  <c r="BD49" i="1"/>
  <c r="BE49" i="1"/>
  <c r="BF49" i="1"/>
  <c r="BG49" i="1"/>
  <c r="BH49" i="1"/>
  <c r="BI49" i="1"/>
  <c r="BJ49" i="1"/>
  <c r="BK49" i="1"/>
  <c r="BL49" i="1"/>
  <c r="AM50" i="1"/>
  <c r="AN50" i="1"/>
  <c r="AO50" i="1"/>
  <c r="AP50" i="1"/>
  <c r="AQ50" i="1"/>
  <c r="AR50" i="1"/>
  <c r="AS50" i="1"/>
  <c r="AT50" i="1"/>
  <c r="AU50" i="1"/>
  <c r="AV50" i="1"/>
  <c r="AW50" i="1"/>
  <c r="AX50" i="1"/>
  <c r="AY50" i="1"/>
  <c r="AZ50" i="1"/>
  <c r="BA50" i="1"/>
  <c r="BB50" i="1"/>
  <c r="BC50" i="1"/>
  <c r="BD50" i="1"/>
  <c r="BE50" i="1"/>
  <c r="BF50" i="1"/>
  <c r="BG50" i="1"/>
  <c r="BH50" i="1"/>
  <c r="BI50" i="1"/>
  <c r="BJ50" i="1"/>
  <c r="BK50" i="1"/>
  <c r="BL50" i="1"/>
  <c r="AM51" i="1"/>
  <c r="AN51" i="1"/>
  <c r="AO51" i="1"/>
  <c r="AP51" i="1"/>
  <c r="AQ51" i="1"/>
  <c r="AR51" i="1"/>
  <c r="AS51" i="1"/>
  <c r="AT51" i="1"/>
  <c r="AU51" i="1"/>
  <c r="AV51" i="1"/>
  <c r="AW51" i="1"/>
  <c r="AX51" i="1"/>
  <c r="AY51" i="1"/>
  <c r="AZ51" i="1"/>
  <c r="BA51" i="1"/>
  <c r="BB51" i="1"/>
  <c r="BC51" i="1"/>
  <c r="BD51" i="1"/>
  <c r="BE51" i="1"/>
  <c r="BF51" i="1"/>
  <c r="BG51" i="1"/>
  <c r="BH51" i="1"/>
  <c r="BI51" i="1"/>
  <c r="BJ51" i="1"/>
  <c r="BK51" i="1"/>
  <c r="BL51"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AM53" i="1"/>
  <c r="AN53" i="1"/>
  <c r="AO53" i="1"/>
  <c r="AP53" i="1"/>
  <c r="AQ53" i="1"/>
  <c r="AR53" i="1"/>
  <c r="AS53" i="1"/>
  <c r="AT53" i="1"/>
  <c r="AU53" i="1"/>
  <c r="AV53" i="1"/>
  <c r="AW53" i="1"/>
  <c r="AX53" i="1"/>
  <c r="AY53" i="1"/>
  <c r="AZ53" i="1"/>
  <c r="BA53" i="1"/>
  <c r="BB53" i="1"/>
  <c r="BC53" i="1"/>
  <c r="BD53" i="1"/>
  <c r="BE53" i="1"/>
  <c r="BF53" i="1"/>
  <c r="BG53" i="1"/>
  <c r="BH53" i="1"/>
  <c r="BI53" i="1"/>
  <c r="BJ53" i="1"/>
  <c r="BK53" i="1"/>
  <c r="BL53" i="1"/>
  <c r="AM54" i="1"/>
  <c r="AN54" i="1"/>
  <c r="AO54" i="1"/>
  <c r="AP54" i="1"/>
  <c r="AQ54" i="1"/>
  <c r="AR54" i="1"/>
  <c r="AS54" i="1"/>
  <c r="AT54" i="1"/>
  <c r="AU54" i="1"/>
  <c r="AV54" i="1"/>
  <c r="AW54" i="1"/>
  <c r="AX54" i="1"/>
  <c r="AY54" i="1"/>
  <c r="AZ54" i="1"/>
  <c r="BA54" i="1"/>
  <c r="BB54" i="1"/>
  <c r="BC54" i="1"/>
  <c r="BD54" i="1"/>
  <c r="BE54" i="1"/>
  <c r="BF54" i="1"/>
  <c r="BG54" i="1"/>
  <c r="BH54" i="1"/>
  <c r="BI54" i="1"/>
  <c r="BJ54" i="1"/>
  <c r="BK54" i="1"/>
  <c r="BL54" i="1"/>
  <c r="AM55" i="1"/>
  <c r="AN55" i="1"/>
  <c r="AO55" i="1"/>
  <c r="AP55" i="1"/>
  <c r="AQ55" i="1"/>
  <c r="AR55" i="1"/>
  <c r="AS55" i="1"/>
  <c r="AT55" i="1"/>
  <c r="AU55" i="1"/>
  <c r="AV55" i="1"/>
  <c r="AW55" i="1"/>
  <c r="AX55" i="1"/>
  <c r="AY55" i="1"/>
  <c r="AZ55" i="1"/>
  <c r="BA55" i="1"/>
  <c r="BB55" i="1"/>
  <c r="BC55" i="1"/>
  <c r="BD55" i="1"/>
  <c r="BE55" i="1"/>
  <c r="BF55" i="1"/>
  <c r="BG55" i="1"/>
  <c r="BH55" i="1"/>
  <c r="BI55" i="1"/>
  <c r="BJ55" i="1"/>
  <c r="BK55" i="1"/>
  <c r="BL55" i="1"/>
  <c r="AM56" i="1"/>
  <c r="AN56" i="1"/>
  <c r="AO56" i="1"/>
  <c r="AP56" i="1"/>
  <c r="AQ56" i="1"/>
  <c r="AR56" i="1"/>
  <c r="AS56" i="1"/>
  <c r="AT56" i="1"/>
  <c r="AU56" i="1"/>
  <c r="AV56" i="1"/>
  <c r="AW56" i="1"/>
  <c r="AX56" i="1"/>
  <c r="AY56" i="1"/>
  <c r="AZ56" i="1"/>
  <c r="BA56" i="1"/>
  <c r="BB56" i="1"/>
  <c r="BC56" i="1"/>
  <c r="BD56" i="1"/>
  <c r="BE56" i="1"/>
  <c r="BF56" i="1"/>
  <c r="BG56" i="1"/>
  <c r="BH56" i="1"/>
  <c r="BI56" i="1"/>
  <c r="BJ56" i="1"/>
  <c r="BK56" i="1"/>
  <c r="BL56" i="1"/>
  <c r="AM57" i="1"/>
  <c r="AN57" i="1"/>
  <c r="AO57" i="1"/>
  <c r="AP57" i="1"/>
  <c r="AQ57" i="1"/>
  <c r="AR57" i="1"/>
  <c r="AS57" i="1"/>
  <c r="AT57" i="1"/>
  <c r="AU57" i="1"/>
  <c r="AV57" i="1"/>
  <c r="AW57" i="1"/>
  <c r="AX57" i="1"/>
  <c r="AY57" i="1"/>
  <c r="AZ57" i="1"/>
  <c r="BA57" i="1"/>
  <c r="BB57" i="1"/>
  <c r="BC57" i="1"/>
  <c r="BD57" i="1"/>
  <c r="BE57" i="1"/>
  <c r="BF57" i="1"/>
  <c r="BG57" i="1"/>
  <c r="BH57" i="1"/>
  <c r="BI57" i="1"/>
  <c r="BJ57" i="1"/>
  <c r="BK57" i="1"/>
  <c r="BL57" i="1"/>
  <c r="AM58" i="1"/>
  <c r="AN58" i="1"/>
  <c r="AO58" i="1"/>
  <c r="AP58" i="1"/>
  <c r="AQ58" i="1"/>
  <c r="AR58" i="1"/>
  <c r="AS58" i="1"/>
  <c r="AT58" i="1"/>
  <c r="AU58" i="1"/>
  <c r="AV58" i="1"/>
  <c r="AW58" i="1"/>
  <c r="AX58" i="1"/>
  <c r="AY58" i="1"/>
  <c r="AZ58" i="1"/>
  <c r="BA58" i="1"/>
  <c r="BB58" i="1"/>
  <c r="BC58" i="1"/>
  <c r="BD58" i="1"/>
  <c r="BE58" i="1"/>
  <c r="BF58" i="1"/>
  <c r="BG58" i="1"/>
  <c r="BH58" i="1"/>
  <c r="BI58" i="1"/>
  <c r="BJ58" i="1"/>
  <c r="BK58" i="1"/>
  <c r="BL58" i="1"/>
  <c r="AM59" i="1"/>
  <c r="AN59" i="1"/>
  <c r="AO59" i="1"/>
  <c r="AP59" i="1"/>
  <c r="AQ59" i="1"/>
  <c r="AR59" i="1"/>
  <c r="AS59" i="1"/>
  <c r="AT59" i="1"/>
  <c r="AU59" i="1"/>
  <c r="AV59" i="1"/>
  <c r="AW59" i="1"/>
  <c r="AX59" i="1"/>
  <c r="AY59" i="1"/>
  <c r="AZ59" i="1"/>
  <c r="BA59" i="1"/>
  <c r="BB59" i="1"/>
  <c r="BC59" i="1"/>
  <c r="BD59" i="1"/>
  <c r="BE59" i="1"/>
  <c r="BF59" i="1"/>
  <c r="BG59" i="1"/>
  <c r="BH59" i="1"/>
  <c r="BI59" i="1"/>
  <c r="BJ59" i="1"/>
  <c r="BK59" i="1"/>
  <c r="BL59" i="1"/>
  <c r="AM60" i="1"/>
  <c r="AN60" i="1"/>
  <c r="AO60" i="1"/>
  <c r="AP60" i="1"/>
  <c r="AQ60" i="1"/>
  <c r="AR60" i="1"/>
  <c r="AS60" i="1"/>
  <c r="AT60" i="1"/>
  <c r="AU60" i="1"/>
  <c r="AV60" i="1"/>
  <c r="AW60" i="1"/>
  <c r="AX60" i="1"/>
  <c r="AY60" i="1"/>
  <c r="AZ60" i="1"/>
  <c r="BA60" i="1"/>
  <c r="BB60" i="1"/>
  <c r="BC60" i="1"/>
  <c r="BD60" i="1"/>
  <c r="BE60" i="1"/>
  <c r="BF60" i="1"/>
  <c r="BG60" i="1"/>
  <c r="BH60" i="1"/>
  <c r="BI60" i="1"/>
  <c r="BJ60" i="1"/>
  <c r="BK60" i="1"/>
  <c r="BL60" i="1"/>
  <c r="AM61" i="1"/>
  <c r="AN61" i="1"/>
  <c r="AO61" i="1"/>
  <c r="AP61" i="1"/>
  <c r="AQ61" i="1"/>
  <c r="AR61" i="1"/>
  <c r="AS61" i="1"/>
  <c r="AT61" i="1"/>
  <c r="AU61" i="1"/>
  <c r="AV61" i="1"/>
  <c r="AW61" i="1"/>
  <c r="AX61" i="1"/>
  <c r="AY61" i="1"/>
  <c r="AZ61" i="1"/>
  <c r="BA61" i="1"/>
  <c r="BB61" i="1"/>
  <c r="BC61" i="1"/>
  <c r="BD61" i="1"/>
  <c r="BE61" i="1"/>
  <c r="BF61" i="1"/>
  <c r="BG61" i="1"/>
  <c r="BH61" i="1"/>
  <c r="BI61" i="1"/>
  <c r="BJ61" i="1"/>
  <c r="BK61" i="1"/>
  <c r="BL61" i="1"/>
  <c r="AM62" i="1"/>
  <c r="AN62" i="1"/>
  <c r="AO62" i="1"/>
  <c r="AP62" i="1"/>
  <c r="AQ62" i="1"/>
  <c r="AR62" i="1"/>
  <c r="AS62" i="1"/>
  <c r="AT62" i="1"/>
  <c r="AU62" i="1"/>
  <c r="AV62" i="1"/>
  <c r="AW62" i="1"/>
  <c r="AX62" i="1"/>
  <c r="AY62" i="1"/>
  <c r="AZ62" i="1"/>
  <c r="BA62" i="1"/>
  <c r="BB62" i="1"/>
  <c r="BC62" i="1"/>
  <c r="BD62" i="1"/>
  <c r="BE62" i="1"/>
  <c r="BF62" i="1"/>
  <c r="BG62" i="1"/>
  <c r="BH62" i="1"/>
  <c r="BI62" i="1"/>
  <c r="BJ62" i="1"/>
  <c r="BK62" i="1"/>
  <c r="BL62" i="1"/>
  <c r="AM63" i="1"/>
  <c r="AN63" i="1"/>
  <c r="AO63" i="1"/>
  <c r="AP63" i="1"/>
  <c r="AQ63" i="1"/>
  <c r="AR63" i="1"/>
  <c r="AS63" i="1"/>
  <c r="AT63" i="1"/>
  <c r="AU63" i="1"/>
  <c r="AV63" i="1"/>
  <c r="AW63" i="1"/>
  <c r="AX63" i="1"/>
  <c r="AY63" i="1"/>
  <c r="AZ63" i="1"/>
  <c r="BA63" i="1"/>
  <c r="BB63" i="1"/>
  <c r="BC63" i="1"/>
  <c r="BD63" i="1"/>
  <c r="BE63" i="1"/>
  <c r="BF63" i="1"/>
  <c r="BG63" i="1"/>
  <c r="BH63" i="1"/>
  <c r="BI63" i="1"/>
  <c r="BJ63" i="1"/>
  <c r="BK63" i="1"/>
  <c r="BL63"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AM65" i="1"/>
  <c r="AN65" i="1"/>
  <c r="AO65" i="1"/>
  <c r="AP65" i="1"/>
  <c r="AQ65" i="1"/>
  <c r="AR65" i="1"/>
  <c r="AS65" i="1"/>
  <c r="AT65" i="1"/>
  <c r="AU65" i="1"/>
  <c r="AV65" i="1"/>
  <c r="AW65" i="1"/>
  <c r="AX65" i="1"/>
  <c r="AY65" i="1"/>
  <c r="AZ65" i="1"/>
  <c r="BA65" i="1"/>
  <c r="BB65" i="1"/>
  <c r="BC65" i="1"/>
  <c r="BD65" i="1"/>
  <c r="BE65" i="1"/>
  <c r="BF65" i="1"/>
  <c r="BG65" i="1"/>
  <c r="BH65" i="1"/>
  <c r="BI65" i="1"/>
  <c r="BJ65" i="1"/>
  <c r="BK65" i="1"/>
  <c r="BL65" i="1"/>
  <c r="AM66" i="1"/>
  <c r="AN66" i="1"/>
  <c r="AO66" i="1"/>
  <c r="AP66" i="1"/>
  <c r="AQ66" i="1"/>
  <c r="AR66" i="1"/>
  <c r="AS66" i="1"/>
  <c r="AT66" i="1"/>
  <c r="AU66" i="1"/>
  <c r="AV66" i="1"/>
  <c r="AW66" i="1"/>
  <c r="AX66" i="1"/>
  <c r="AY66" i="1"/>
  <c r="AZ66" i="1"/>
  <c r="BA66" i="1"/>
  <c r="BB66" i="1"/>
  <c r="BC66" i="1"/>
  <c r="BD66" i="1"/>
  <c r="BE66" i="1"/>
  <c r="BF66" i="1"/>
  <c r="BG66" i="1"/>
  <c r="BH66" i="1"/>
  <c r="BI66" i="1"/>
  <c r="BJ66" i="1"/>
  <c r="BK66" i="1"/>
  <c r="BL66" i="1"/>
  <c r="AM67" i="1"/>
  <c r="AN67" i="1"/>
  <c r="AO67" i="1"/>
  <c r="AP67" i="1"/>
  <c r="AQ67" i="1"/>
  <c r="AR67" i="1"/>
  <c r="AS67" i="1"/>
  <c r="AT67" i="1"/>
  <c r="AU67" i="1"/>
  <c r="AV67" i="1"/>
  <c r="AW67" i="1"/>
  <c r="AX67" i="1"/>
  <c r="AY67" i="1"/>
  <c r="AZ67" i="1"/>
  <c r="BA67" i="1"/>
  <c r="BB67" i="1"/>
  <c r="BC67" i="1"/>
  <c r="BD67" i="1"/>
  <c r="BE67" i="1"/>
  <c r="BF67" i="1"/>
  <c r="BG67" i="1"/>
  <c r="BH67" i="1"/>
  <c r="BI67" i="1"/>
  <c r="BJ67" i="1"/>
  <c r="BK67" i="1"/>
  <c r="BL67" i="1"/>
  <c r="AM68" i="1"/>
  <c r="AN68" i="1"/>
  <c r="AO68" i="1"/>
  <c r="AP68" i="1"/>
  <c r="AQ68" i="1"/>
  <c r="AR68" i="1"/>
  <c r="AS68" i="1"/>
  <c r="AT68" i="1"/>
  <c r="AU68" i="1"/>
  <c r="AV68" i="1"/>
  <c r="AW68" i="1"/>
  <c r="AX68" i="1"/>
  <c r="AY68" i="1"/>
  <c r="AZ68" i="1"/>
  <c r="BA68" i="1"/>
  <c r="BB68" i="1"/>
  <c r="BC68" i="1"/>
  <c r="BD68" i="1"/>
  <c r="BE68" i="1"/>
  <c r="BF68" i="1"/>
  <c r="BG68" i="1"/>
  <c r="BH68" i="1"/>
  <c r="BI68" i="1"/>
  <c r="BJ68" i="1"/>
  <c r="BK68" i="1"/>
  <c r="BL68" i="1"/>
  <c r="AM69" i="1"/>
  <c r="AN69" i="1"/>
  <c r="AO69" i="1"/>
  <c r="AP69" i="1"/>
  <c r="AQ69" i="1"/>
  <c r="AR69" i="1"/>
  <c r="AS69" i="1"/>
  <c r="AT69" i="1"/>
  <c r="AU69" i="1"/>
  <c r="AV69" i="1"/>
  <c r="AW69" i="1"/>
  <c r="AX69" i="1"/>
  <c r="AY69" i="1"/>
  <c r="AZ69" i="1"/>
  <c r="BA69" i="1"/>
  <c r="BB69" i="1"/>
  <c r="BC69" i="1"/>
  <c r="BD69" i="1"/>
  <c r="BE69" i="1"/>
  <c r="BF69" i="1"/>
  <c r="BG69" i="1"/>
  <c r="BH69" i="1"/>
  <c r="BI69" i="1"/>
  <c r="BJ69" i="1"/>
  <c r="BK69" i="1"/>
  <c r="BL69" i="1"/>
  <c r="AM70" i="1"/>
  <c r="AN70" i="1"/>
  <c r="AO70" i="1"/>
  <c r="AP70" i="1"/>
  <c r="AQ70" i="1"/>
  <c r="AR70" i="1"/>
  <c r="AS70" i="1"/>
  <c r="AT70" i="1"/>
  <c r="AU70" i="1"/>
  <c r="AV70" i="1"/>
  <c r="AW70" i="1"/>
  <c r="AX70" i="1"/>
  <c r="AY70" i="1"/>
  <c r="AZ70" i="1"/>
  <c r="BA70" i="1"/>
  <c r="BB70" i="1"/>
  <c r="BC70" i="1"/>
  <c r="BD70" i="1"/>
  <c r="BE70" i="1"/>
  <c r="BF70" i="1"/>
  <c r="BG70" i="1"/>
  <c r="BH70" i="1"/>
  <c r="BI70" i="1"/>
  <c r="BJ70" i="1"/>
  <c r="BK70" i="1"/>
  <c r="BL70" i="1"/>
  <c r="AM71" i="1"/>
  <c r="AN71" i="1"/>
  <c r="AO71" i="1"/>
  <c r="AP71" i="1"/>
  <c r="AQ71" i="1"/>
  <c r="AR71" i="1"/>
  <c r="AS71" i="1"/>
  <c r="AT71" i="1"/>
  <c r="AU71" i="1"/>
  <c r="AV71" i="1"/>
  <c r="AW71" i="1"/>
  <c r="AX71" i="1"/>
  <c r="AY71" i="1"/>
  <c r="AZ71" i="1"/>
  <c r="BA71" i="1"/>
  <c r="BB71" i="1"/>
  <c r="BC71" i="1"/>
  <c r="BD71" i="1"/>
  <c r="BE71" i="1"/>
  <c r="BF71" i="1"/>
  <c r="BG71" i="1"/>
  <c r="BH71" i="1"/>
  <c r="BI71" i="1"/>
  <c r="BJ71" i="1"/>
  <c r="BK71" i="1"/>
  <c r="BL71" i="1"/>
  <c r="AM72" i="1"/>
  <c r="AN72" i="1"/>
  <c r="AO72" i="1"/>
  <c r="AP72" i="1"/>
  <c r="AQ72" i="1"/>
  <c r="AR72" i="1"/>
  <c r="AS72" i="1"/>
  <c r="AT72" i="1"/>
  <c r="AU72" i="1"/>
  <c r="AV72" i="1"/>
  <c r="AW72" i="1"/>
  <c r="AX72" i="1"/>
  <c r="AY72" i="1"/>
  <c r="AZ72" i="1"/>
  <c r="BA72" i="1"/>
  <c r="BB72" i="1"/>
  <c r="BC72" i="1"/>
  <c r="BD72" i="1"/>
  <c r="BE72" i="1"/>
  <c r="BF72" i="1"/>
  <c r="BG72" i="1"/>
  <c r="BH72" i="1"/>
  <c r="BI72" i="1"/>
  <c r="BJ72" i="1"/>
  <c r="BK72" i="1"/>
  <c r="BL72" i="1"/>
  <c r="AM73" i="1"/>
  <c r="AN73" i="1"/>
  <c r="AO73" i="1"/>
  <c r="AP73" i="1"/>
  <c r="AQ73" i="1"/>
  <c r="AR73" i="1"/>
  <c r="AS73" i="1"/>
  <c r="AT73" i="1"/>
  <c r="AU73" i="1"/>
  <c r="AV73" i="1"/>
  <c r="AW73" i="1"/>
  <c r="AX73" i="1"/>
  <c r="AY73" i="1"/>
  <c r="AZ73" i="1"/>
  <c r="BA73" i="1"/>
  <c r="BB73" i="1"/>
  <c r="BC73" i="1"/>
  <c r="BD73" i="1"/>
  <c r="BE73" i="1"/>
  <c r="BF73" i="1"/>
  <c r="BG73" i="1"/>
  <c r="BH73" i="1"/>
  <c r="BI73" i="1"/>
  <c r="BJ73" i="1"/>
  <c r="BK73" i="1"/>
  <c r="BL73" i="1"/>
  <c r="AM74" i="1"/>
  <c r="AN74" i="1"/>
  <c r="AO74" i="1"/>
  <c r="AP74" i="1"/>
  <c r="AQ74" i="1"/>
  <c r="AR74" i="1"/>
  <c r="AS74" i="1"/>
  <c r="AT74" i="1"/>
  <c r="AU74" i="1"/>
  <c r="AV74" i="1"/>
  <c r="AW74" i="1"/>
  <c r="AX74" i="1"/>
  <c r="AY74" i="1"/>
  <c r="AZ74" i="1"/>
  <c r="BA74" i="1"/>
  <c r="BB74" i="1"/>
  <c r="BC74" i="1"/>
  <c r="BD74" i="1"/>
  <c r="BE74" i="1"/>
  <c r="BF74" i="1"/>
  <c r="BG74" i="1"/>
  <c r="BH74" i="1"/>
  <c r="BI74" i="1"/>
  <c r="BJ74" i="1"/>
  <c r="BK74" i="1"/>
  <c r="BL74" i="1"/>
  <c r="AM75" i="1"/>
  <c r="AN75" i="1"/>
  <c r="AO75" i="1"/>
  <c r="AP75" i="1"/>
  <c r="AQ75" i="1"/>
  <c r="AR75" i="1"/>
  <c r="AS75" i="1"/>
  <c r="AT75" i="1"/>
  <c r="AU75" i="1"/>
  <c r="AV75" i="1"/>
  <c r="AW75" i="1"/>
  <c r="AX75" i="1"/>
  <c r="AY75" i="1"/>
  <c r="AZ75" i="1"/>
  <c r="BA75" i="1"/>
  <c r="BB75" i="1"/>
  <c r="BC75" i="1"/>
  <c r="BD75" i="1"/>
  <c r="BE75" i="1"/>
  <c r="BF75" i="1"/>
  <c r="BG75" i="1"/>
  <c r="BH75" i="1"/>
  <c r="BI75" i="1"/>
  <c r="BJ75" i="1"/>
  <c r="BK75" i="1"/>
  <c r="BL75" i="1"/>
  <c r="AM76" i="1"/>
  <c r="AN76" i="1"/>
  <c r="AO76" i="1"/>
  <c r="AP76" i="1"/>
  <c r="AQ76" i="1"/>
  <c r="AR76" i="1"/>
  <c r="AS76" i="1"/>
  <c r="AT76" i="1"/>
  <c r="AU76" i="1"/>
  <c r="AV76" i="1"/>
  <c r="AW76" i="1"/>
  <c r="AX76" i="1"/>
  <c r="AY76" i="1"/>
  <c r="AZ76" i="1"/>
  <c r="BA76" i="1"/>
  <c r="BB76" i="1"/>
  <c r="BC76" i="1"/>
  <c r="BD76" i="1"/>
  <c r="BE76" i="1"/>
  <c r="BF76" i="1"/>
  <c r="BG76" i="1"/>
  <c r="BH76" i="1"/>
  <c r="BI76" i="1"/>
  <c r="BJ76" i="1"/>
  <c r="BK76" i="1"/>
  <c r="BL76" i="1"/>
  <c r="AM77" i="1"/>
  <c r="AN77" i="1"/>
  <c r="AO77" i="1"/>
  <c r="AP77" i="1"/>
  <c r="AQ77" i="1"/>
  <c r="AR77" i="1"/>
  <c r="AS77" i="1"/>
  <c r="AT77" i="1"/>
  <c r="AU77" i="1"/>
  <c r="AV77" i="1"/>
  <c r="AW77" i="1"/>
  <c r="AX77" i="1"/>
  <c r="AY77" i="1"/>
  <c r="AZ77" i="1"/>
  <c r="BA77" i="1"/>
  <c r="BB77" i="1"/>
  <c r="BC77" i="1"/>
  <c r="BD77" i="1"/>
  <c r="BE77" i="1"/>
  <c r="BF77" i="1"/>
  <c r="BG77" i="1"/>
  <c r="BH77" i="1"/>
  <c r="BI77" i="1"/>
  <c r="BJ77" i="1"/>
  <c r="BK77" i="1"/>
  <c r="BL77" i="1"/>
  <c r="AM78" i="1"/>
  <c r="AN78" i="1"/>
  <c r="AO78" i="1"/>
  <c r="AP78" i="1"/>
  <c r="AQ78" i="1"/>
  <c r="AR78" i="1"/>
  <c r="AS78" i="1"/>
  <c r="AT78" i="1"/>
  <c r="AU78" i="1"/>
  <c r="AV78" i="1"/>
  <c r="AW78" i="1"/>
  <c r="AX78" i="1"/>
  <c r="AY78" i="1"/>
  <c r="AZ78" i="1"/>
  <c r="BA78" i="1"/>
  <c r="BB78" i="1"/>
  <c r="BC78" i="1"/>
  <c r="BD78" i="1"/>
  <c r="BE78" i="1"/>
  <c r="BF78" i="1"/>
  <c r="BG78" i="1"/>
  <c r="BH78" i="1"/>
  <c r="BI78" i="1"/>
  <c r="BJ78" i="1"/>
  <c r="BK78" i="1"/>
  <c r="BL78" i="1"/>
  <c r="AM79" i="1"/>
  <c r="AN79" i="1"/>
  <c r="AO79" i="1"/>
  <c r="AP79" i="1"/>
  <c r="AQ79" i="1"/>
  <c r="AR79" i="1"/>
  <c r="AS79" i="1"/>
  <c r="AT79" i="1"/>
  <c r="AU79" i="1"/>
  <c r="AV79" i="1"/>
  <c r="AW79" i="1"/>
  <c r="AX79" i="1"/>
  <c r="AY79" i="1"/>
  <c r="AZ79" i="1"/>
  <c r="BA79" i="1"/>
  <c r="BB79" i="1"/>
  <c r="BC79" i="1"/>
  <c r="BD79" i="1"/>
  <c r="BE79" i="1"/>
  <c r="BF79" i="1"/>
  <c r="BG79" i="1"/>
  <c r="BH79" i="1"/>
  <c r="BI79" i="1"/>
  <c r="BJ79" i="1"/>
  <c r="BK79" i="1"/>
  <c r="BL79" i="1"/>
  <c r="AM80" i="1"/>
  <c r="AN80" i="1"/>
  <c r="AO80" i="1"/>
  <c r="AP80" i="1"/>
  <c r="AQ80" i="1"/>
  <c r="AR80" i="1"/>
  <c r="AS80" i="1"/>
  <c r="AT80" i="1"/>
  <c r="AU80" i="1"/>
  <c r="AV80" i="1"/>
  <c r="AW80" i="1"/>
  <c r="AX80" i="1"/>
  <c r="AY80" i="1"/>
  <c r="AZ80" i="1"/>
  <c r="BA80" i="1"/>
  <c r="BB80" i="1"/>
  <c r="BC80" i="1"/>
  <c r="BD80" i="1"/>
  <c r="BE80" i="1"/>
  <c r="BF80" i="1"/>
  <c r="BG80" i="1"/>
  <c r="BH80" i="1"/>
  <c r="BI80" i="1"/>
  <c r="BJ80" i="1"/>
  <c r="BK80" i="1"/>
  <c r="BL80" i="1"/>
  <c r="AM81" i="1"/>
  <c r="AN81" i="1"/>
  <c r="AO81" i="1"/>
  <c r="AP81" i="1"/>
  <c r="AQ81" i="1"/>
  <c r="AR81" i="1"/>
  <c r="AS81" i="1"/>
  <c r="AT81" i="1"/>
  <c r="AU81" i="1"/>
  <c r="AV81" i="1"/>
  <c r="AW81" i="1"/>
  <c r="AX81" i="1"/>
  <c r="AY81" i="1"/>
  <c r="AZ81" i="1"/>
  <c r="BA81" i="1"/>
  <c r="BB81" i="1"/>
  <c r="BC81" i="1"/>
  <c r="BD81" i="1"/>
  <c r="BE81" i="1"/>
  <c r="BF81" i="1"/>
  <c r="BG81" i="1"/>
  <c r="BH81" i="1"/>
  <c r="BI81" i="1"/>
  <c r="BJ81" i="1"/>
  <c r="BK81" i="1"/>
  <c r="BL81" i="1"/>
  <c r="AM82" i="1"/>
  <c r="AN82" i="1"/>
  <c r="AO82" i="1"/>
  <c r="AP82" i="1"/>
  <c r="AQ82" i="1"/>
  <c r="AR82" i="1"/>
  <c r="AS82" i="1"/>
  <c r="AT82" i="1"/>
  <c r="AU82" i="1"/>
  <c r="AV82" i="1"/>
  <c r="AW82" i="1"/>
  <c r="AX82" i="1"/>
  <c r="AY82" i="1"/>
  <c r="AZ82" i="1"/>
  <c r="BA82" i="1"/>
  <c r="BB82" i="1"/>
  <c r="BC82" i="1"/>
  <c r="BD82" i="1"/>
  <c r="BE82" i="1"/>
  <c r="BF82" i="1"/>
  <c r="BG82" i="1"/>
  <c r="BH82" i="1"/>
  <c r="BI82" i="1"/>
  <c r="BJ82" i="1"/>
  <c r="BK82" i="1"/>
  <c r="BL82" i="1"/>
  <c r="AM83" i="1"/>
  <c r="AN83" i="1"/>
  <c r="AO83" i="1"/>
  <c r="AP83" i="1"/>
  <c r="AQ83" i="1"/>
  <c r="AR83" i="1"/>
  <c r="AS83" i="1"/>
  <c r="AT83" i="1"/>
  <c r="AU83" i="1"/>
  <c r="AV83" i="1"/>
  <c r="AW83" i="1"/>
  <c r="AX83" i="1"/>
  <c r="AY83" i="1"/>
  <c r="AZ83" i="1"/>
  <c r="BA83" i="1"/>
  <c r="BB83" i="1"/>
  <c r="BC83" i="1"/>
  <c r="BD83" i="1"/>
  <c r="BE83" i="1"/>
  <c r="BF83" i="1"/>
  <c r="BG83" i="1"/>
  <c r="BH83" i="1"/>
  <c r="BI83" i="1"/>
  <c r="BJ83" i="1"/>
  <c r="BK83" i="1"/>
  <c r="BL83" i="1"/>
  <c r="AM84" i="1"/>
  <c r="AN84" i="1"/>
  <c r="AO84" i="1"/>
  <c r="AP84" i="1"/>
  <c r="AQ84" i="1"/>
  <c r="AR84" i="1"/>
  <c r="AS84" i="1"/>
  <c r="AT84" i="1"/>
  <c r="AU84" i="1"/>
  <c r="AV84" i="1"/>
  <c r="AW84" i="1"/>
  <c r="AX84" i="1"/>
  <c r="AY84" i="1"/>
  <c r="AZ84" i="1"/>
  <c r="BA84" i="1"/>
  <c r="BB84" i="1"/>
  <c r="BC84" i="1"/>
  <c r="BD84" i="1"/>
  <c r="BE84" i="1"/>
  <c r="BF84" i="1"/>
  <c r="BG84" i="1"/>
  <c r="BH84" i="1"/>
  <c r="BI84" i="1"/>
  <c r="BJ84" i="1"/>
  <c r="BK84" i="1"/>
  <c r="BL84" i="1"/>
  <c r="AM85" i="1"/>
  <c r="AN85" i="1"/>
  <c r="AO85" i="1"/>
  <c r="AP85" i="1"/>
  <c r="AQ85" i="1"/>
  <c r="AR85" i="1"/>
  <c r="AS85" i="1"/>
  <c r="AT85" i="1"/>
  <c r="AU85" i="1"/>
  <c r="AV85" i="1"/>
  <c r="AW85" i="1"/>
  <c r="AX85" i="1"/>
  <c r="AY85" i="1"/>
  <c r="AZ85" i="1"/>
  <c r="BA85" i="1"/>
  <c r="BB85" i="1"/>
  <c r="BC85" i="1"/>
  <c r="BD85" i="1"/>
  <c r="BE85" i="1"/>
  <c r="BF85" i="1"/>
  <c r="BG85" i="1"/>
  <c r="BH85" i="1"/>
  <c r="BI85" i="1"/>
  <c r="BJ85" i="1"/>
  <c r="BK85" i="1"/>
  <c r="BL85" i="1"/>
  <c r="AM86" i="1"/>
  <c r="AN86" i="1"/>
  <c r="AO86" i="1"/>
  <c r="AP86" i="1"/>
  <c r="AQ86" i="1"/>
  <c r="AR86" i="1"/>
  <c r="AS86" i="1"/>
  <c r="AT86" i="1"/>
  <c r="AU86" i="1"/>
  <c r="AV86" i="1"/>
  <c r="AW86" i="1"/>
  <c r="AX86" i="1"/>
  <c r="AY86" i="1"/>
  <c r="AZ86" i="1"/>
  <c r="BA86" i="1"/>
  <c r="BB86" i="1"/>
  <c r="BC86" i="1"/>
  <c r="BD86" i="1"/>
  <c r="BE86" i="1"/>
  <c r="BF86" i="1"/>
  <c r="BG86" i="1"/>
  <c r="BH86" i="1"/>
  <c r="BI86" i="1"/>
  <c r="BJ86" i="1"/>
  <c r="BK86" i="1"/>
  <c r="BL86" i="1"/>
  <c r="AM87" i="1"/>
  <c r="AN87" i="1"/>
  <c r="AO87" i="1"/>
  <c r="AP87" i="1"/>
  <c r="AQ87" i="1"/>
  <c r="AR87" i="1"/>
  <c r="AS87" i="1"/>
  <c r="AT87" i="1"/>
  <c r="AU87" i="1"/>
  <c r="AV87" i="1"/>
  <c r="AW87" i="1"/>
  <c r="AX87" i="1"/>
  <c r="AY87" i="1"/>
  <c r="AZ87" i="1"/>
  <c r="BA87" i="1"/>
  <c r="BB87" i="1"/>
  <c r="BC87" i="1"/>
  <c r="BD87" i="1"/>
  <c r="BE87" i="1"/>
  <c r="BF87" i="1"/>
  <c r="BG87" i="1"/>
  <c r="BH87" i="1"/>
  <c r="BI87" i="1"/>
  <c r="BJ87" i="1"/>
  <c r="BK87" i="1"/>
  <c r="BL87" i="1"/>
  <c r="AM88" i="1"/>
  <c r="AN88" i="1"/>
  <c r="AO88" i="1"/>
  <c r="AP88" i="1"/>
  <c r="AQ88" i="1"/>
  <c r="AR88" i="1"/>
  <c r="AS88" i="1"/>
  <c r="AT88" i="1"/>
  <c r="AU88" i="1"/>
  <c r="AV88" i="1"/>
  <c r="AW88" i="1"/>
  <c r="AX88" i="1"/>
  <c r="AY88" i="1"/>
  <c r="AZ88" i="1"/>
  <c r="BA88" i="1"/>
  <c r="BB88" i="1"/>
  <c r="BC88" i="1"/>
  <c r="BD88" i="1"/>
  <c r="BE88" i="1"/>
  <c r="BF88" i="1"/>
  <c r="BG88" i="1"/>
  <c r="BH88" i="1"/>
  <c r="BI88" i="1"/>
  <c r="BJ88" i="1"/>
  <c r="BK88" i="1"/>
  <c r="BL88" i="1"/>
  <c r="AM89" i="1"/>
  <c r="AN89" i="1"/>
  <c r="AO89" i="1"/>
  <c r="AP89" i="1"/>
  <c r="AQ89" i="1"/>
  <c r="AR89" i="1"/>
  <c r="AS89" i="1"/>
  <c r="AT89" i="1"/>
  <c r="AU89" i="1"/>
  <c r="AV89" i="1"/>
  <c r="AW89" i="1"/>
  <c r="AX89" i="1"/>
  <c r="AY89" i="1"/>
  <c r="AZ89" i="1"/>
  <c r="BA89" i="1"/>
  <c r="BB89" i="1"/>
  <c r="BC89" i="1"/>
  <c r="BD89" i="1"/>
  <c r="BE89" i="1"/>
  <c r="BF89" i="1"/>
  <c r="BG89" i="1"/>
  <c r="BH89" i="1"/>
  <c r="BI89" i="1"/>
  <c r="BJ89" i="1"/>
  <c r="BK89" i="1"/>
  <c r="BL89" i="1"/>
  <c r="AM90" i="1"/>
  <c r="AN90" i="1"/>
  <c r="AO90" i="1"/>
  <c r="AP90" i="1"/>
  <c r="AQ90" i="1"/>
  <c r="AR90" i="1"/>
  <c r="AS90" i="1"/>
  <c r="AT90" i="1"/>
  <c r="AU90" i="1"/>
  <c r="AV90" i="1"/>
  <c r="AW90" i="1"/>
  <c r="AX90" i="1"/>
  <c r="AY90" i="1"/>
  <c r="AZ90" i="1"/>
  <c r="BA90" i="1"/>
  <c r="BB90" i="1"/>
  <c r="BC90" i="1"/>
  <c r="BD90" i="1"/>
  <c r="BE90" i="1"/>
  <c r="BF90" i="1"/>
  <c r="BG90" i="1"/>
  <c r="BH90" i="1"/>
  <c r="BI90" i="1"/>
  <c r="BJ90" i="1"/>
  <c r="BK90" i="1"/>
  <c r="BL90" i="1"/>
  <c r="AM91" i="1"/>
  <c r="AN91" i="1"/>
  <c r="AO91" i="1"/>
  <c r="AP91" i="1"/>
  <c r="AQ91" i="1"/>
  <c r="AR91" i="1"/>
  <c r="AS91" i="1"/>
  <c r="AT91" i="1"/>
  <c r="AU91" i="1"/>
  <c r="AV91" i="1"/>
  <c r="AW91" i="1"/>
  <c r="AX91" i="1"/>
  <c r="AY91" i="1"/>
  <c r="AZ91" i="1"/>
  <c r="BA91" i="1"/>
  <c r="BB91" i="1"/>
  <c r="BC91" i="1"/>
  <c r="BD91" i="1"/>
  <c r="BE91" i="1"/>
  <c r="BF91" i="1"/>
  <c r="BG91" i="1"/>
  <c r="BH91" i="1"/>
  <c r="BI91" i="1"/>
  <c r="BJ91" i="1"/>
  <c r="BK91" i="1"/>
  <c r="BL91" i="1"/>
  <c r="AM92" i="1"/>
  <c r="AN92" i="1"/>
  <c r="AO92" i="1"/>
  <c r="AP92" i="1"/>
  <c r="AQ92" i="1"/>
  <c r="AR92" i="1"/>
  <c r="AS92" i="1"/>
  <c r="AT92" i="1"/>
  <c r="AU92" i="1"/>
  <c r="AV92" i="1"/>
  <c r="AW92" i="1"/>
  <c r="AX92" i="1"/>
  <c r="AY92" i="1"/>
  <c r="AZ92" i="1"/>
  <c r="BA92" i="1"/>
  <c r="BB92" i="1"/>
  <c r="BC92" i="1"/>
  <c r="BD92" i="1"/>
  <c r="BE92" i="1"/>
  <c r="BF92" i="1"/>
  <c r="BG92" i="1"/>
  <c r="BH92" i="1"/>
  <c r="BI92" i="1"/>
  <c r="BJ92" i="1"/>
  <c r="BK92" i="1"/>
  <c r="BL92" i="1"/>
  <c r="AM93" i="1"/>
  <c r="AN93" i="1"/>
  <c r="AO93" i="1"/>
  <c r="AP93" i="1"/>
  <c r="AQ93" i="1"/>
  <c r="AR93" i="1"/>
  <c r="AS93" i="1"/>
  <c r="AT93" i="1"/>
  <c r="AU93" i="1"/>
  <c r="AV93" i="1"/>
  <c r="AW93" i="1"/>
  <c r="AX93" i="1"/>
  <c r="AY93" i="1"/>
  <c r="AZ93" i="1"/>
  <c r="BA93" i="1"/>
  <c r="BB93" i="1"/>
  <c r="BC93" i="1"/>
  <c r="BD93" i="1"/>
  <c r="BE93" i="1"/>
  <c r="BF93" i="1"/>
  <c r="BG93" i="1"/>
  <c r="BH93" i="1"/>
  <c r="BI93" i="1"/>
  <c r="BJ93" i="1"/>
  <c r="BK93" i="1"/>
  <c r="BL93" i="1"/>
  <c r="AM94" i="1"/>
  <c r="AN94" i="1"/>
  <c r="AO94" i="1"/>
  <c r="AP94" i="1"/>
  <c r="AQ94" i="1"/>
  <c r="AR94" i="1"/>
  <c r="AS94" i="1"/>
  <c r="AT94" i="1"/>
  <c r="AU94" i="1"/>
  <c r="AV94" i="1"/>
  <c r="AW94" i="1"/>
  <c r="AX94" i="1"/>
  <c r="AY94" i="1"/>
  <c r="AZ94" i="1"/>
  <c r="BA94" i="1"/>
  <c r="BB94" i="1"/>
  <c r="BC94" i="1"/>
  <c r="BD94" i="1"/>
  <c r="BE94" i="1"/>
  <c r="BF94" i="1"/>
  <c r="BG94" i="1"/>
  <c r="BH94" i="1"/>
  <c r="BI94" i="1"/>
  <c r="BJ94" i="1"/>
  <c r="BK94" i="1"/>
  <c r="BL94" i="1"/>
  <c r="AM95" i="1"/>
  <c r="AN95" i="1"/>
  <c r="AO95" i="1"/>
  <c r="AP95" i="1"/>
  <c r="AQ95" i="1"/>
  <c r="AR95" i="1"/>
  <c r="AS95" i="1"/>
  <c r="AT95" i="1"/>
  <c r="AU95" i="1"/>
  <c r="AV95" i="1"/>
  <c r="AW95" i="1"/>
  <c r="AX95" i="1"/>
  <c r="AY95" i="1"/>
  <c r="AZ95" i="1"/>
  <c r="BA95" i="1"/>
  <c r="BB95" i="1"/>
  <c r="BC95" i="1"/>
  <c r="BD95" i="1"/>
  <c r="BE95" i="1"/>
  <c r="BF95" i="1"/>
  <c r="BG95" i="1"/>
  <c r="BH95" i="1"/>
  <c r="BI95" i="1"/>
  <c r="BJ95" i="1"/>
  <c r="BK95" i="1"/>
  <c r="BL95" i="1"/>
  <c r="AM96" i="1"/>
  <c r="AN96" i="1"/>
  <c r="AO96" i="1"/>
  <c r="AP96" i="1"/>
  <c r="AQ96" i="1"/>
  <c r="AR96" i="1"/>
  <c r="AS96" i="1"/>
  <c r="AT96" i="1"/>
  <c r="AU96" i="1"/>
  <c r="AV96" i="1"/>
  <c r="AW96" i="1"/>
  <c r="AX96" i="1"/>
  <c r="AY96" i="1"/>
  <c r="AZ96" i="1"/>
  <c r="BA96" i="1"/>
  <c r="BB96" i="1"/>
  <c r="BC96" i="1"/>
  <c r="BD96" i="1"/>
  <c r="BE96" i="1"/>
  <c r="BF96" i="1"/>
  <c r="BG96" i="1"/>
  <c r="BH96" i="1"/>
  <c r="BI96" i="1"/>
  <c r="BJ96" i="1"/>
  <c r="BK96" i="1"/>
  <c r="BL96" i="1"/>
  <c r="AM97" i="1"/>
  <c r="AN97" i="1"/>
  <c r="AO97" i="1"/>
  <c r="AP97" i="1"/>
  <c r="AQ97" i="1"/>
  <c r="AR97" i="1"/>
  <c r="AS97" i="1"/>
  <c r="AT97" i="1"/>
  <c r="AU97" i="1"/>
  <c r="AV97" i="1"/>
  <c r="AW97" i="1"/>
  <c r="AX97" i="1"/>
  <c r="AY97" i="1"/>
  <c r="AZ97" i="1"/>
  <c r="BA97" i="1"/>
  <c r="BB97" i="1"/>
  <c r="BC97" i="1"/>
  <c r="BD97" i="1"/>
  <c r="BE97" i="1"/>
  <c r="BF97" i="1"/>
  <c r="BG97" i="1"/>
  <c r="BH97" i="1"/>
  <c r="BI97" i="1"/>
  <c r="BJ97" i="1"/>
  <c r="BK97" i="1"/>
  <c r="BL97" i="1"/>
  <c r="AM98" i="1"/>
  <c r="AN98" i="1"/>
  <c r="AO98" i="1"/>
  <c r="AP98" i="1"/>
  <c r="AQ98" i="1"/>
  <c r="AR98" i="1"/>
  <c r="AS98" i="1"/>
  <c r="AT98" i="1"/>
  <c r="AU98" i="1"/>
  <c r="AV98" i="1"/>
  <c r="AW98" i="1"/>
  <c r="AX98" i="1"/>
  <c r="AY98" i="1"/>
  <c r="AZ98" i="1"/>
  <c r="BA98" i="1"/>
  <c r="BB98" i="1"/>
  <c r="BC98" i="1"/>
  <c r="BD98" i="1"/>
  <c r="BE98" i="1"/>
  <c r="BF98" i="1"/>
  <c r="BG98" i="1"/>
  <c r="BH98" i="1"/>
  <c r="BI98" i="1"/>
  <c r="BJ98" i="1"/>
  <c r="BK98" i="1"/>
  <c r="BL98" i="1"/>
  <c r="AM99" i="1"/>
  <c r="AN99" i="1"/>
  <c r="AO99" i="1"/>
  <c r="AP99" i="1"/>
  <c r="AQ99" i="1"/>
  <c r="AR99" i="1"/>
  <c r="AS99" i="1"/>
  <c r="AT99" i="1"/>
  <c r="AU99" i="1"/>
  <c r="AV99" i="1"/>
  <c r="AW99" i="1"/>
  <c r="AX99" i="1"/>
  <c r="AY99" i="1"/>
  <c r="AZ99" i="1"/>
  <c r="BA99" i="1"/>
  <c r="BB99" i="1"/>
  <c r="BC99" i="1"/>
  <c r="BD99" i="1"/>
  <c r="BE99" i="1"/>
  <c r="BF99" i="1"/>
  <c r="BG99" i="1"/>
  <c r="BH99" i="1"/>
  <c r="BI99" i="1"/>
  <c r="BJ99" i="1"/>
  <c r="BK99" i="1"/>
  <c r="BL99" i="1"/>
  <c r="AM100" i="1"/>
  <c r="AN100" i="1"/>
  <c r="AO100" i="1"/>
  <c r="AP100" i="1"/>
  <c r="AQ100" i="1"/>
  <c r="AR100" i="1"/>
  <c r="AS100" i="1"/>
  <c r="AT100" i="1"/>
  <c r="AU100" i="1"/>
  <c r="AV100" i="1"/>
  <c r="AW100" i="1"/>
  <c r="AX100" i="1"/>
  <c r="AY100" i="1"/>
  <c r="AZ100" i="1"/>
  <c r="BA100" i="1"/>
  <c r="BB100" i="1"/>
  <c r="BC100" i="1"/>
  <c r="BD100" i="1"/>
  <c r="BE100" i="1"/>
  <c r="BF100" i="1"/>
  <c r="BG100" i="1"/>
  <c r="BH100" i="1"/>
  <c r="BI100" i="1"/>
  <c r="BJ100" i="1"/>
  <c r="BK100" i="1"/>
  <c r="BL100" i="1"/>
  <c r="AM101" i="1"/>
  <c r="AN101" i="1"/>
  <c r="AO101" i="1"/>
  <c r="AP101" i="1"/>
  <c r="AQ101" i="1"/>
  <c r="AR101" i="1"/>
  <c r="AS101" i="1"/>
  <c r="AT101" i="1"/>
  <c r="AU101" i="1"/>
  <c r="AV101" i="1"/>
  <c r="AW101" i="1"/>
  <c r="AX101" i="1"/>
  <c r="AY101" i="1"/>
  <c r="AZ101" i="1"/>
  <c r="BA101" i="1"/>
  <c r="BB101" i="1"/>
  <c r="BC101" i="1"/>
  <c r="BD101" i="1"/>
  <c r="BE101" i="1"/>
  <c r="BF101" i="1"/>
  <c r="BG101" i="1"/>
  <c r="BH101" i="1"/>
  <c r="BI101" i="1"/>
  <c r="BJ101" i="1"/>
  <c r="BK101" i="1"/>
  <c r="BL101" i="1"/>
  <c r="AM102" i="1"/>
  <c r="AN102" i="1"/>
  <c r="AO102" i="1"/>
  <c r="AP102" i="1"/>
  <c r="AQ102" i="1"/>
  <c r="AR102" i="1"/>
  <c r="AS102" i="1"/>
  <c r="AT102" i="1"/>
  <c r="AU102" i="1"/>
  <c r="AV102" i="1"/>
  <c r="AW102" i="1"/>
  <c r="AX102" i="1"/>
  <c r="AY102" i="1"/>
  <c r="AZ102" i="1"/>
  <c r="BA102" i="1"/>
  <c r="BB102" i="1"/>
  <c r="BC102" i="1"/>
  <c r="BD102" i="1"/>
  <c r="BE102" i="1"/>
  <c r="BF102" i="1"/>
  <c r="BG102" i="1"/>
  <c r="BH102" i="1"/>
  <c r="BI102" i="1"/>
  <c r="BJ102" i="1"/>
  <c r="BK102" i="1"/>
  <c r="BL102" i="1"/>
  <c r="AM103" i="1"/>
  <c r="AN103" i="1"/>
  <c r="AO103" i="1"/>
  <c r="AP103" i="1"/>
  <c r="AQ103" i="1"/>
  <c r="AR103" i="1"/>
  <c r="AS103" i="1"/>
  <c r="AT103" i="1"/>
  <c r="AU103" i="1"/>
  <c r="AV103" i="1"/>
  <c r="AW103" i="1"/>
  <c r="AX103" i="1"/>
  <c r="AY103" i="1"/>
  <c r="AZ103" i="1"/>
  <c r="BA103" i="1"/>
  <c r="BB103" i="1"/>
  <c r="BC103" i="1"/>
  <c r="BD103" i="1"/>
  <c r="BE103" i="1"/>
  <c r="BF103" i="1"/>
  <c r="BG103" i="1"/>
  <c r="BH103" i="1"/>
  <c r="BI103" i="1"/>
  <c r="BJ103" i="1"/>
  <c r="BK103" i="1"/>
  <c r="BL103" i="1"/>
  <c r="AM104" i="1"/>
  <c r="AN104" i="1"/>
  <c r="AO104" i="1"/>
  <c r="AP104" i="1"/>
  <c r="AQ104" i="1"/>
  <c r="AR104" i="1"/>
  <c r="AS104" i="1"/>
  <c r="AT104" i="1"/>
  <c r="AU104" i="1"/>
  <c r="AV104" i="1"/>
  <c r="AW104" i="1"/>
  <c r="AX104" i="1"/>
  <c r="AY104" i="1"/>
  <c r="AZ104" i="1"/>
  <c r="BA104" i="1"/>
  <c r="BB104" i="1"/>
  <c r="BC104" i="1"/>
  <c r="BD104" i="1"/>
  <c r="BE104" i="1"/>
  <c r="BF104" i="1"/>
  <c r="BG104" i="1"/>
  <c r="BH104" i="1"/>
  <c r="BI104" i="1"/>
  <c r="BJ104" i="1"/>
  <c r="BK104" i="1"/>
  <c r="BL104" i="1"/>
  <c r="AM105" i="1"/>
  <c r="AN105" i="1"/>
  <c r="AO105" i="1"/>
  <c r="AP105" i="1"/>
  <c r="AQ105" i="1"/>
  <c r="AR105" i="1"/>
  <c r="AS105" i="1"/>
  <c r="AT105" i="1"/>
  <c r="AU105" i="1"/>
  <c r="AV105" i="1"/>
  <c r="AW105" i="1"/>
  <c r="AX105" i="1"/>
  <c r="AY105" i="1"/>
  <c r="AZ105" i="1"/>
  <c r="BA105" i="1"/>
  <c r="BB105" i="1"/>
  <c r="BC105" i="1"/>
  <c r="BD105" i="1"/>
  <c r="BE105" i="1"/>
  <c r="BF105" i="1"/>
  <c r="BG105" i="1"/>
  <c r="BH105" i="1"/>
  <c r="BI105" i="1"/>
  <c r="BJ105" i="1"/>
  <c r="BK105" i="1"/>
  <c r="BL105" i="1"/>
  <c r="AM106" i="1"/>
  <c r="AN106" i="1"/>
  <c r="AO106" i="1"/>
  <c r="AP106" i="1"/>
  <c r="AQ106" i="1"/>
  <c r="AR106" i="1"/>
  <c r="AS106" i="1"/>
  <c r="AT106" i="1"/>
  <c r="AU106" i="1"/>
  <c r="AV106" i="1"/>
  <c r="AW106" i="1"/>
  <c r="AX106" i="1"/>
  <c r="AY106" i="1"/>
  <c r="AZ106" i="1"/>
  <c r="BA106" i="1"/>
  <c r="BB106" i="1"/>
  <c r="BC106" i="1"/>
  <c r="BD106" i="1"/>
  <c r="BE106" i="1"/>
  <c r="BF106" i="1"/>
  <c r="BG106" i="1"/>
  <c r="BH106" i="1"/>
  <c r="BI106" i="1"/>
  <c r="BJ106" i="1"/>
  <c r="BK106" i="1"/>
  <c r="BL106" i="1"/>
  <c r="AM107" i="1"/>
  <c r="AN107" i="1"/>
  <c r="AO107" i="1"/>
  <c r="AP107" i="1"/>
  <c r="AQ107" i="1"/>
  <c r="AR107" i="1"/>
  <c r="AS107" i="1"/>
  <c r="AT107" i="1"/>
  <c r="AU107" i="1"/>
  <c r="AV107" i="1"/>
  <c r="AW107" i="1"/>
  <c r="AX107" i="1"/>
  <c r="AY107" i="1"/>
  <c r="AZ107" i="1"/>
  <c r="BA107" i="1"/>
  <c r="BB107" i="1"/>
  <c r="BC107" i="1"/>
  <c r="BD107" i="1"/>
  <c r="BE107" i="1"/>
  <c r="BF107" i="1"/>
  <c r="BG107" i="1"/>
  <c r="BH107" i="1"/>
  <c r="BI107" i="1"/>
  <c r="BJ107" i="1"/>
  <c r="BK107" i="1"/>
  <c r="BL107" i="1"/>
  <c r="AM108" i="1"/>
  <c r="AN108" i="1"/>
  <c r="AO108" i="1"/>
  <c r="AP108" i="1"/>
  <c r="AQ108" i="1"/>
  <c r="AR108" i="1"/>
  <c r="AS108" i="1"/>
  <c r="AT108" i="1"/>
  <c r="AU108" i="1"/>
  <c r="AV108" i="1"/>
  <c r="AW108" i="1"/>
  <c r="AX108" i="1"/>
  <c r="AY108" i="1"/>
  <c r="AZ108" i="1"/>
  <c r="BA108" i="1"/>
  <c r="BB108" i="1"/>
  <c r="BC108" i="1"/>
  <c r="BD108" i="1"/>
  <c r="BE108" i="1"/>
  <c r="BF108" i="1"/>
  <c r="BG108" i="1"/>
  <c r="BH108" i="1"/>
  <c r="BI108" i="1"/>
  <c r="BJ108" i="1"/>
  <c r="BK108" i="1"/>
  <c r="BL108" i="1"/>
  <c r="AM109" i="1"/>
  <c r="AN109" i="1"/>
  <c r="AO109" i="1"/>
  <c r="AP109" i="1"/>
  <c r="AQ109" i="1"/>
  <c r="AR109" i="1"/>
  <c r="AS109" i="1"/>
  <c r="AT109" i="1"/>
  <c r="AU109" i="1"/>
  <c r="AV109" i="1"/>
  <c r="AW109" i="1"/>
  <c r="AX109" i="1"/>
  <c r="AY109" i="1"/>
  <c r="AZ109" i="1"/>
  <c r="BA109" i="1"/>
  <c r="BB109" i="1"/>
  <c r="BC109" i="1"/>
  <c r="BD109" i="1"/>
  <c r="BE109" i="1"/>
  <c r="BF109" i="1"/>
  <c r="BG109" i="1"/>
  <c r="BH109" i="1"/>
  <c r="BI109" i="1"/>
  <c r="BJ109" i="1"/>
  <c r="BK109" i="1"/>
  <c r="BL109" i="1"/>
  <c r="AM110" i="1"/>
  <c r="AN110" i="1"/>
  <c r="AO110" i="1"/>
  <c r="AP110" i="1"/>
  <c r="AQ110" i="1"/>
  <c r="AR110" i="1"/>
  <c r="AS110" i="1"/>
  <c r="AT110" i="1"/>
  <c r="AU110" i="1"/>
  <c r="AV110" i="1"/>
  <c r="AW110" i="1"/>
  <c r="AX110" i="1"/>
  <c r="AY110" i="1"/>
  <c r="AZ110" i="1"/>
  <c r="BA110" i="1"/>
  <c r="BB110" i="1"/>
  <c r="BC110" i="1"/>
  <c r="BD110" i="1"/>
  <c r="BE110" i="1"/>
  <c r="BF110" i="1"/>
  <c r="BG110" i="1"/>
  <c r="BH110" i="1"/>
  <c r="BI110" i="1"/>
  <c r="BJ110" i="1"/>
  <c r="BK110" i="1"/>
  <c r="BL110" i="1"/>
  <c r="AM111" i="1"/>
  <c r="AN111" i="1"/>
  <c r="AO111" i="1"/>
  <c r="AP111" i="1"/>
  <c r="AQ111" i="1"/>
  <c r="AR111" i="1"/>
  <c r="AS111" i="1"/>
  <c r="AT111" i="1"/>
  <c r="AU111" i="1"/>
  <c r="AV111" i="1"/>
  <c r="AW111" i="1"/>
  <c r="AX111" i="1"/>
  <c r="AY111" i="1"/>
  <c r="AZ111" i="1"/>
  <c r="BA111" i="1"/>
  <c r="BB111" i="1"/>
  <c r="BC111" i="1"/>
  <c r="BD111" i="1"/>
  <c r="BE111" i="1"/>
  <c r="BF111" i="1"/>
  <c r="BG111" i="1"/>
  <c r="BH111" i="1"/>
  <c r="BI111" i="1"/>
  <c r="BJ111" i="1"/>
  <c r="BK111" i="1"/>
  <c r="BL111" i="1"/>
  <c r="AM112" i="1"/>
  <c r="AN112" i="1"/>
  <c r="AO112" i="1"/>
  <c r="AP112" i="1"/>
  <c r="AQ112" i="1"/>
  <c r="AR112" i="1"/>
  <c r="AS112" i="1"/>
  <c r="AT112" i="1"/>
  <c r="AU112" i="1"/>
  <c r="AV112" i="1"/>
  <c r="AW112" i="1"/>
  <c r="AX112" i="1"/>
  <c r="AY112" i="1"/>
  <c r="AZ112" i="1"/>
  <c r="BA112" i="1"/>
  <c r="BB112" i="1"/>
  <c r="BC112" i="1"/>
  <c r="BD112" i="1"/>
  <c r="BE112" i="1"/>
  <c r="BF112" i="1"/>
  <c r="BG112" i="1"/>
  <c r="BH112" i="1"/>
  <c r="BI112" i="1"/>
  <c r="BJ112" i="1"/>
  <c r="BK112" i="1"/>
  <c r="BL112" i="1"/>
  <c r="AM113" i="1"/>
  <c r="AN113" i="1"/>
  <c r="AO113" i="1"/>
  <c r="AP113" i="1"/>
  <c r="AQ113" i="1"/>
  <c r="AR113" i="1"/>
  <c r="AS113" i="1"/>
  <c r="AT113" i="1"/>
  <c r="AU113" i="1"/>
  <c r="AV113" i="1"/>
  <c r="AW113" i="1"/>
  <c r="AX113" i="1"/>
  <c r="AY113" i="1"/>
  <c r="AZ113" i="1"/>
  <c r="BA113" i="1"/>
  <c r="BB113" i="1"/>
  <c r="BC113" i="1"/>
  <c r="BD113" i="1"/>
  <c r="BE113" i="1"/>
  <c r="BF113" i="1"/>
  <c r="BG113" i="1"/>
  <c r="BH113" i="1"/>
  <c r="BI113" i="1"/>
  <c r="BJ113" i="1"/>
  <c r="BK113" i="1"/>
  <c r="BL113" i="1"/>
  <c r="AM114" i="1"/>
  <c r="AN114" i="1"/>
  <c r="AO114" i="1"/>
  <c r="AP114" i="1"/>
  <c r="AQ114" i="1"/>
  <c r="AR114" i="1"/>
  <c r="AS114" i="1"/>
  <c r="AT114" i="1"/>
  <c r="AU114" i="1"/>
  <c r="AV114" i="1"/>
  <c r="AW114" i="1"/>
  <c r="AX114" i="1"/>
  <c r="AY114" i="1"/>
  <c r="AZ114" i="1"/>
  <c r="BA114" i="1"/>
  <c r="BB114" i="1"/>
  <c r="BC114" i="1"/>
  <c r="BD114" i="1"/>
  <c r="BE114" i="1"/>
  <c r="BF114" i="1"/>
  <c r="BG114" i="1"/>
  <c r="BH114" i="1"/>
  <c r="BI114" i="1"/>
  <c r="BJ114" i="1"/>
  <c r="BK114" i="1"/>
  <c r="BL114" i="1"/>
  <c r="AM115" i="1"/>
  <c r="AN115" i="1"/>
  <c r="AO115" i="1"/>
  <c r="AP115" i="1"/>
  <c r="AQ115" i="1"/>
  <c r="AR115" i="1"/>
  <c r="AS115" i="1"/>
  <c r="AT115" i="1"/>
  <c r="AU115" i="1"/>
  <c r="AV115" i="1"/>
  <c r="AW115" i="1"/>
  <c r="AX115" i="1"/>
  <c r="AY115" i="1"/>
  <c r="AZ115" i="1"/>
  <c r="BA115" i="1"/>
  <c r="BB115" i="1"/>
  <c r="BC115" i="1"/>
  <c r="BD115" i="1"/>
  <c r="BE115" i="1"/>
  <c r="BF115" i="1"/>
  <c r="BG115" i="1"/>
  <c r="BH115" i="1"/>
  <c r="BI115" i="1"/>
  <c r="BJ115" i="1"/>
  <c r="BK115" i="1"/>
  <c r="BL115" i="1"/>
  <c r="AM116" i="1"/>
  <c r="AN116" i="1"/>
  <c r="AO116" i="1"/>
  <c r="AP116" i="1"/>
  <c r="AQ116" i="1"/>
  <c r="AR116" i="1"/>
  <c r="AS116" i="1"/>
  <c r="AT116" i="1"/>
  <c r="AU116" i="1"/>
  <c r="AV116" i="1"/>
  <c r="AW116" i="1"/>
  <c r="AX116" i="1"/>
  <c r="AY116" i="1"/>
  <c r="AZ116" i="1"/>
  <c r="BA116" i="1"/>
  <c r="BB116" i="1"/>
  <c r="BC116" i="1"/>
  <c r="BD116" i="1"/>
  <c r="BE116" i="1"/>
  <c r="BF116" i="1"/>
  <c r="BG116" i="1"/>
  <c r="BH116" i="1"/>
  <c r="BI116" i="1"/>
  <c r="BJ116" i="1"/>
  <c r="BK116" i="1"/>
  <c r="BL116" i="1"/>
  <c r="AM117" i="1"/>
  <c r="AN117" i="1"/>
  <c r="AO117" i="1"/>
  <c r="AP117" i="1"/>
  <c r="AQ117" i="1"/>
  <c r="AR117" i="1"/>
  <c r="AS117" i="1"/>
  <c r="AT117" i="1"/>
  <c r="AU117" i="1"/>
  <c r="AV117" i="1"/>
  <c r="AW117" i="1"/>
  <c r="AX117" i="1"/>
  <c r="AY117" i="1"/>
  <c r="AZ117" i="1"/>
  <c r="BA117" i="1"/>
  <c r="BB117" i="1"/>
  <c r="BC117" i="1"/>
  <c r="BD117" i="1"/>
  <c r="BE117" i="1"/>
  <c r="BF117" i="1"/>
  <c r="BG117" i="1"/>
  <c r="BH117" i="1"/>
  <c r="BI117" i="1"/>
  <c r="BJ117" i="1"/>
  <c r="BK117" i="1"/>
  <c r="BL117" i="1"/>
  <c r="AM118" i="1"/>
  <c r="AN118" i="1"/>
  <c r="AO118" i="1"/>
  <c r="AP118" i="1"/>
  <c r="AQ118" i="1"/>
  <c r="AR118" i="1"/>
  <c r="AS118" i="1"/>
  <c r="AT118" i="1"/>
  <c r="AU118" i="1"/>
  <c r="AV118" i="1"/>
  <c r="AW118" i="1"/>
  <c r="AX118" i="1"/>
  <c r="AY118" i="1"/>
  <c r="AZ118" i="1"/>
  <c r="BA118" i="1"/>
  <c r="BB118" i="1"/>
  <c r="BC118" i="1"/>
  <c r="BD118" i="1"/>
  <c r="BE118" i="1"/>
  <c r="BF118" i="1"/>
  <c r="BG118" i="1"/>
  <c r="BH118" i="1"/>
  <c r="BI118" i="1"/>
  <c r="BJ118" i="1"/>
  <c r="BK118" i="1"/>
  <c r="BL118" i="1"/>
  <c r="AM119" i="1"/>
  <c r="AN119" i="1"/>
  <c r="AO119" i="1"/>
  <c r="AP119" i="1"/>
  <c r="AQ119" i="1"/>
  <c r="AR119" i="1"/>
  <c r="AS119" i="1"/>
  <c r="AT119" i="1"/>
  <c r="AU119" i="1"/>
  <c r="AV119" i="1"/>
  <c r="AW119" i="1"/>
  <c r="AX119" i="1"/>
  <c r="AY119" i="1"/>
  <c r="AZ119" i="1"/>
  <c r="BA119" i="1"/>
  <c r="BB119" i="1"/>
  <c r="BC119" i="1"/>
  <c r="BD119" i="1"/>
  <c r="BE119" i="1"/>
  <c r="BF119" i="1"/>
  <c r="BG119" i="1"/>
  <c r="BH119" i="1"/>
  <c r="BI119" i="1"/>
  <c r="BJ119" i="1"/>
  <c r="BK119" i="1"/>
  <c r="BL119" i="1"/>
  <c r="AM120" i="1"/>
  <c r="AN120" i="1"/>
  <c r="AO120" i="1"/>
  <c r="AP120" i="1"/>
  <c r="AQ120" i="1"/>
  <c r="AR120" i="1"/>
  <c r="AS120" i="1"/>
  <c r="AT120" i="1"/>
  <c r="AU120" i="1"/>
  <c r="AV120" i="1"/>
  <c r="AW120" i="1"/>
  <c r="AX120" i="1"/>
  <c r="AY120" i="1"/>
  <c r="AZ120" i="1"/>
  <c r="BA120" i="1"/>
  <c r="BB120" i="1"/>
  <c r="BC120" i="1"/>
  <c r="BD120" i="1"/>
  <c r="BE120" i="1"/>
  <c r="BF120" i="1"/>
  <c r="BG120" i="1"/>
  <c r="BH120" i="1"/>
  <c r="BI120" i="1"/>
  <c r="BJ120" i="1"/>
  <c r="BK120" i="1"/>
  <c r="BL120" i="1"/>
  <c r="AM121" i="1"/>
  <c r="AN121" i="1"/>
  <c r="AO121" i="1"/>
  <c r="AP121" i="1"/>
  <c r="AQ121" i="1"/>
  <c r="AR121" i="1"/>
  <c r="AS121" i="1"/>
  <c r="AT121" i="1"/>
  <c r="AU121" i="1"/>
  <c r="AV121" i="1"/>
  <c r="AW121" i="1"/>
  <c r="AX121" i="1"/>
  <c r="AY121" i="1"/>
  <c r="AZ121" i="1"/>
  <c r="BA121" i="1"/>
  <c r="BB121" i="1"/>
  <c r="BC121" i="1"/>
  <c r="BD121" i="1"/>
  <c r="BE121" i="1"/>
  <c r="BF121" i="1"/>
  <c r="BG121" i="1"/>
  <c r="BH121" i="1"/>
  <c r="BI121" i="1"/>
  <c r="BJ121" i="1"/>
  <c r="BK121" i="1"/>
  <c r="BL121" i="1"/>
  <c r="AM122" i="1"/>
  <c r="AN122" i="1"/>
  <c r="AO122" i="1"/>
  <c r="AP122" i="1"/>
  <c r="AQ122" i="1"/>
  <c r="AR122" i="1"/>
  <c r="AS122" i="1"/>
  <c r="AT122" i="1"/>
  <c r="AU122" i="1"/>
  <c r="AV122" i="1"/>
  <c r="AW122" i="1"/>
  <c r="AX122" i="1"/>
  <c r="AY122" i="1"/>
  <c r="AZ122" i="1"/>
  <c r="BA122" i="1"/>
  <c r="BB122" i="1"/>
  <c r="BC122" i="1"/>
  <c r="BD122" i="1"/>
  <c r="BE122" i="1"/>
  <c r="BF122" i="1"/>
  <c r="BG122" i="1"/>
  <c r="BH122" i="1"/>
  <c r="BI122" i="1"/>
  <c r="BJ122" i="1"/>
  <c r="BK122" i="1"/>
  <c r="BL122" i="1"/>
  <c r="AM123" i="1"/>
  <c r="AN123" i="1"/>
  <c r="AO123" i="1"/>
  <c r="AP123" i="1"/>
  <c r="AQ123" i="1"/>
  <c r="AR123" i="1"/>
  <c r="AS123" i="1"/>
  <c r="AT123" i="1"/>
  <c r="AU123" i="1"/>
  <c r="AV123" i="1"/>
  <c r="AW123" i="1"/>
  <c r="AX123" i="1"/>
  <c r="AY123" i="1"/>
  <c r="AZ123" i="1"/>
  <c r="BA123" i="1"/>
  <c r="BB123" i="1"/>
  <c r="BC123" i="1"/>
  <c r="BD123" i="1"/>
  <c r="BE123" i="1"/>
  <c r="BF123" i="1"/>
  <c r="BG123" i="1"/>
  <c r="BH123" i="1"/>
  <c r="BI123" i="1"/>
  <c r="BJ123" i="1"/>
  <c r="BK123" i="1"/>
  <c r="BL123" i="1"/>
  <c r="AM124" i="1"/>
  <c r="AN124" i="1"/>
  <c r="AO124" i="1"/>
  <c r="AP124" i="1"/>
  <c r="AQ124" i="1"/>
  <c r="AR124" i="1"/>
  <c r="AS124" i="1"/>
  <c r="AT124" i="1"/>
  <c r="AU124" i="1"/>
  <c r="AV124" i="1"/>
  <c r="AW124" i="1"/>
  <c r="AX124" i="1"/>
  <c r="AY124" i="1"/>
  <c r="AZ124" i="1"/>
  <c r="BA124" i="1"/>
  <c r="BB124" i="1"/>
  <c r="BC124" i="1"/>
  <c r="BD124" i="1"/>
  <c r="BE124" i="1"/>
  <c r="BF124" i="1"/>
  <c r="BG124" i="1"/>
  <c r="BH124" i="1"/>
  <c r="BI124" i="1"/>
  <c r="BJ124" i="1"/>
  <c r="BK124" i="1"/>
  <c r="BL124" i="1"/>
  <c r="AM125" i="1"/>
  <c r="AN125" i="1"/>
  <c r="AO125" i="1"/>
  <c r="AP125" i="1"/>
  <c r="AQ125" i="1"/>
  <c r="AR125" i="1"/>
  <c r="AS125" i="1"/>
  <c r="AT125" i="1"/>
  <c r="AU125" i="1"/>
  <c r="AV125" i="1"/>
  <c r="AW125" i="1"/>
  <c r="AX125" i="1"/>
  <c r="AY125" i="1"/>
  <c r="AZ125" i="1"/>
  <c r="BA125" i="1"/>
  <c r="BB125" i="1"/>
  <c r="BC125" i="1"/>
  <c r="BD125" i="1"/>
  <c r="BE125" i="1"/>
  <c r="BF125" i="1"/>
  <c r="BG125" i="1"/>
  <c r="BH125" i="1"/>
  <c r="BI125" i="1"/>
  <c r="BJ125" i="1"/>
  <c r="BK125" i="1"/>
  <c r="BL125" i="1"/>
  <c r="AM126" i="1"/>
  <c r="AN126" i="1"/>
  <c r="AO126" i="1"/>
  <c r="AP126" i="1"/>
  <c r="AQ126" i="1"/>
  <c r="AR126" i="1"/>
  <c r="AS126" i="1"/>
  <c r="AT126" i="1"/>
  <c r="AU126" i="1"/>
  <c r="AV126" i="1"/>
  <c r="AW126" i="1"/>
  <c r="AX126" i="1"/>
  <c r="AY126" i="1"/>
  <c r="AZ126" i="1"/>
  <c r="BA126" i="1"/>
  <c r="BB126" i="1"/>
  <c r="BC126" i="1"/>
  <c r="BD126" i="1"/>
  <c r="BE126" i="1"/>
  <c r="BF126" i="1"/>
  <c r="BG126" i="1"/>
  <c r="BH126" i="1"/>
  <c r="BI126" i="1"/>
  <c r="BJ126" i="1"/>
  <c r="BK126" i="1"/>
  <c r="BL126" i="1"/>
  <c r="AM127" i="1"/>
  <c r="AN127" i="1"/>
  <c r="AO127" i="1"/>
  <c r="AP127" i="1"/>
  <c r="AQ127" i="1"/>
  <c r="AR127" i="1"/>
  <c r="AS127" i="1"/>
  <c r="AT127" i="1"/>
  <c r="AU127" i="1"/>
  <c r="AV127" i="1"/>
  <c r="AW127" i="1"/>
  <c r="AX127" i="1"/>
  <c r="AY127" i="1"/>
  <c r="AZ127" i="1"/>
  <c r="BA127" i="1"/>
  <c r="BB127" i="1"/>
  <c r="BC127" i="1"/>
  <c r="BD127" i="1"/>
  <c r="BE127" i="1"/>
  <c r="BF127" i="1"/>
  <c r="BG127" i="1"/>
  <c r="BH127" i="1"/>
  <c r="BI127" i="1"/>
  <c r="BJ127" i="1"/>
  <c r="BK127" i="1"/>
  <c r="BL127" i="1"/>
  <c r="AM128" i="1"/>
  <c r="AN128" i="1"/>
  <c r="AO128" i="1"/>
  <c r="AP128" i="1"/>
  <c r="AQ128" i="1"/>
  <c r="AR128" i="1"/>
  <c r="AS128" i="1"/>
  <c r="AT128" i="1"/>
  <c r="AU128" i="1"/>
  <c r="AV128" i="1"/>
  <c r="AW128" i="1"/>
  <c r="AX128" i="1"/>
  <c r="AY128" i="1"/>
  <c r="AZ128" i="1"/>
  <c r="BA128" i="1"/>
  <c r="BB128" i="1"/>
  <c r="BC128" i="1"/>
  <c r="BD128" i="1"/>
  <c r="BE128" i="1"/>
  <c r="BF128" i="1"/>
  <c r="BG128" i="1"/>
  <c r="BH128" i="1"/>
  <c r="BI128" i="1"/>
  <c r="BJ128" i="1"/>
  <c r="BK128" i="1"/>
  <c r="BL128" i="1"/>
  <c r="AM129" i="1"/>
  <c r="AN129" i="1"/>
  <c r="AO129" i="1"/>
  <c r="AP129" i="1"/>
  <c r="AQ129" i="1"/>
  <c r="AR129" i="1"/>
  <c r="AS129" i="1"/>
  <c r="AT129" i="1"/>
  <c r="AU129" i="1"/>
  <c r="AV129" i="1"/>
  <c r="AW129" i="1"/>
  <c r="AX129" i="1"/>
  <c r="AY129" i="1"/>
  <c r="AZ129" i="1"/>
  <c r="BA129" i="1"/>
  <c r="BB129" i="1"/>
  <c r="BC129" i="1"/>
  <c r="BD129" i="1"/>
  <c r="BE129" i="1"/>
  <c r="BF129" i="1"/>
  <c r="BG129" i="1"/>
  <c r="BH129" i="1"/>
  <c r="BI129" i="1"/>
  <c r="BJ129" i="1"/>
  <c r="BK129" i="1"/>
  <c r="BL129" i="1"/>
  <c r="AM130" i="1"/>
  <c r="AN130" i="1"/>
  <c r="AO130" i="1"/>
  <c r="AP130" i="1"/>
  <c r="AQ130" i="1"/>
  <c r="AR130" i="1"/>
  <c r="AS130" i="1"/>
  <c r="AT130" i="1"/>
  <c r="AU130" i="1"/>
  <c r="AV130" i="1"/>
  <c r="AW130" i="1"/>
  <c r="AX130" i="1"/>
  <c r="AY130" i="1"/>
  <c r="AZ130" i="1"/>
  <c r="BA130" i="1"/>
  <c r="BB130" i="1"/>
  <c r="BC130" i="1"/>
  <c r="BD130" i="1"/>
  <c r="BE130" i="1"/>
  <c r="BF130" i="1"/>
  <c r="BG130" i="1"/>
  <c r="BH130" i="1"/>
  <c r="BI130" i="1"/>
  <c r="BJ130" i="1"/>
  <c r="BK130" i="1"/>
  <c r="BL130" i="1"/>
  <c r="AM131" i="1"/>
  <c r="AN131" i="1"/>
  <c r="AO131" i="1"/>
  <c r="AP131" i="1"/>
  <c r="AQ131" i="1"/>
  <c r="AR131" i="1"/>
  <c r="AS131" i="1"/>
  <c r="AT131" i="1"/>
  <c r="AU131" i="1"/>
  <c r="AV131" i="1"/>
  <c r="AW131" i="1"/>
  <c r="AX131" i="1"/>
  <c r="AY131" i="1"/>
  <c r="AZ131" i="1"/>
  <c r="BA131" i="1"/>
  <c r="BB131" i="1"/>
  <c r="BC131" i="1"/>
  <c r="BD131" i="1"/>
  <c r="BE131" i="1"/>
  <c r="BF131" i="1"/>
  <c r="BG131" i="1"/>
  <c r="BH131" i="1"/>
  <c r="BI131" i="1"/>
  <c r="BJ131" i="1"/>
  <c r="BK131" i="1"/>
  <c r="BL131" i="1"/>
  <c r="AM132" i="1"/>
  <c r="AN132" i="1"/>
  <c r="AO132" i="1"/>
  <c r="AP132" i="1"/>
  <c r="AQ132" i="1"/>
  <c r="AR132" i="1"/>
  <c r="AS132" i="1"/>
  <c r="AT132" i="1"/>
  <c r="AU132" i="1"/>
  <c r="AV132" i="1"/>
  <c r="AW132" i="1"/>
  <c r="AX132" i="1"/>
  <c r="AY132" i="1"/>
  <c r="AZ132" i="1"/>
  <c r="BA132" i="1"/>
  <c r="BB132" i="1"/>
  <c r="BC132" i="1"/>
  <c r="BD132" i="1"/>
  <c r="BE132" i="1"/>
  <c r="BF132" i="1"/>
  <c r="BG132" i="1"/>
  <c r="BH132" i="1"/>
  <c r="BI132" i="1"/>
  <c r="BJ132" i="1"/>
  <c r="BK132" i="1"/>
  <c r="BL132" i="1"/>
  <c r="AM133" i="1"/>
  <c r="AN133" i="1"/>
  <c r="AO133" i="1"/>
  <c r="AP133" i="1"/>
  <c r="AQ133" i="1"/>
  <c r="AR133" i="1"/>
  <c r="AS133" i="1"/>
  <c r="AT133" i="1"/>
  <c r="AU133" i="1"/>
  <c r="AV133" i="1"/>
  <c r="AW133" i="1"/>
  <c r="AX133" i="1"/>
  <c r="AY133" i="1"/>
  <c r="AZ133" i="1"/>
  <c r="BA133" i="1"/>
  <c r="BB133" i="1"/>
  <c r="BC133" i="1"/>
  <c r="BD133" i="1"/>
  <c r="BE133" i="1"/>
  <c r="BF133" i="1"/>
  <c r="BG133" i="1"/>
  <c r="BH133" i="1"/>
  <c r="BI133" i="1"/>
  <c r="BJ133" i="1"/>
  <c r="BK133" i="1"/>
  <c r="BL133" i="1"/>
  <c r="AM134" i="1"/>
  <c r="AN134" i="1"/>
  <c r="AO134" i="1"/>
  <c r="AP134" i="1"/>
  <c r="AQ134" i="1"/>
  <c r="AR134" i="1"/>
  <c r="AS134" i="1"/>
  <c r="AT134" i="1"/>
  <c r="AU134" i="1"/>
  <c r="AV134" i="1"/>
  <c r="AW134" i="1"/>
  <c r="AX134" i="1"/>
  <c r="AY134" i="1"/>
  <c r="AZ134" i="1"/>
  <c r="BA134" i="1"/>
  <c r="BB134" i="1"/>
  <c r="BC134" i="1"/>
  <c r="BD134" i="1"/>
  <c r="BE134" i="1"/>
  <c r="BF134" i="1"/>
  <c r="BG134" i="1"/>
  <c r="BH134" i="1"/>
  <c r="BI134" i="1"/>
  <c r="BJ134" i="1"/>
  <c r="BK134" i="1"/>
  <c r="BL134" i="1"/>
  <c r="AM135" i="1"/>
  <c r="AN135" i="1"/>
  <c r="AO135" i="1"/>
  <c r="AP135" i="1"/>
  <c r="AQ135" i="1"/>
  <c r="AR135" i="1"/>
  <c r="AS135" i="1"/>
  <c r="AT135" i="1"/>
  <c r="AU135" i="1"/>
  <c r="AV135" i="1"/>
  <c r="AW135" i="1"/>
  <c r="AX135" i="1"/>
  <c r="AY135" i="1"/>
  <c r="AZ135" i="1"/>
  <c r="BA135" i="1"/>
  <c r="BB135" i="1"/>
  <c r="BC135" i="1"/>
  <c r="BD135" i="1"/>
  <c r="BE135" i="1"/>
  <c r="BF135" i="1"/>
  <c r="BG135" i="1"/>
  <c r="BH135" i="1"/>
  <c r="BI135" i="1"/>
  <c r="BJ135" i="1"/>
  <c r="BK135" i="1"/>
  <c r="BL135" i="1"/>
  <c r="AM136" i="1"/>
  <c r="AN136" i="1"/>
  <c r="AO136" i="1"/>
  <c r="AP136" i="1"/>
  <c r="AQ136" i="1"/>
  <c r="AR136" i="1"/>
  <c r="AS136" i="1"/>
  <c r="AT136" i="1"/>
  <c r="AU136" i="1"/>
  <c r="AV136" i="1"/>
  <c r="AW136" i="1"/>
  <c r="AX136" i="1"/>
  <c r="AY136" i="1"/>
  <c r="AZ136" i="1"/>
  <c r="BA136" i="1"/>
  <c r="BB136" i="1"/>
  <c r="BC136" i="1"/>
  <c r="BD136" i="1"/>
  <c r="BE136" i="1"/>
  <c r="BF136" i="1"/>
  <c r="BG136" i="1"/>
  <c r="BH136" i="1"/>
  <c r="BI136" i="1"/>
  <c r="BJ136" i="1"/>
  <c r="BK136" i="1"/>
  <c r="BL136" i="1"/>
  <c r="AM137" i="1"/>
  <c r="AN137" i="1"/>
  <c r="AO137" i="1"/>
  <c r="AP137" i="1"/>
  <c r="AQ137" i="1"/>
  <c r="AR137" i="1"/>
  <c r="AS137" i="1"/>
  <c r="AT137" i="1"/>
  <c r="AU137" i="1"/>
  <c r="AV137" i="1"/>
  <c r="AW137" i="1"/>
  <c r="AX137" i="1"/>
  <c r="AY137" i="1"/>
  <c r="AZ137" i="1"/>
  <c r="BA137" i="1"/>
  <c r="BB137" i="1"/>
  <c r="BC137" i="1"/>
  <c r="BD137" i="1"/>
  <c r="BE137" i="1"/>
  <c r="BF137" i="1"/>
  <c r="BG137" i="1"/>
  <c r="BH137" i="1"/>
  <c r="BI137" i="1"/>
  <c r="BJ137" i="1"/>
  <c r="BK137" i="1"/>
  <c r="BL137" i="1"/>
  <c r="AM138" i="1"/>
  <c r="AN138" i="1"/>
  <c r="AO138" i="1"/>
  <c r="AP138" i="1"/>
  <c r="AQ138" i="1"/>
  <c r="AR138" i="1"/>
  <c r="AS138" i="1"/>
  <c r="AT138" i="1"/>
  <c r="AU138" i="1"/>
  <c r="AV138" i="1"/>
  <c r="AW138" i="1"/>
  <c r="AX138" i="1"/>
  <c r="AY138" i="1"/>
  <c r="AZ138" i="1"/>
  <c r="BA138" i="1"/>
  <c r="BB138" i="1"/>
  <c r="BC138" i="1"/>
  <c r="BD138" i="1"/>
  <c r="BE138" i="1"/>
  <c r="BF138" i="1"/>
  <c r="BG138" i="1"/>
  <c r="BH138" i="1"/>
  <c r="BI138" i="1"/>
  <c r="BJ138" i="1"/>
  <c r="BK138" i="1"/>
  <c r="BL138" i="1"/>
  <c r="AM139" i="1"/>
  <c r="AN139" i="1"/>
  <c r="AO139" i="1"/>
  <c r="AP139" i="1"/>
  <c r="AQ139" i="1"/>
  <c r="AR139" i="1"/>
  <c r="AS139" i="1"/>
  <c r="AT139" i="1"/>
  <c r="AU139" i="1"/>
  <c r="AV139" i="1"/>
  <c r="AW139" i="1"/>
  <c r="AX139" i="1"/>
  <c r="AY139" i="1"/>
  <c r="AZ139" i="1"/>
  <c r="BA139" i="1"/>
  <c r="BB139" i="1"/>
  <c r="BC139" i="1"/>
  <c r="BD139" i="1"/>
  <c r="BE139" i="1"/>
  <c r="BF139" i="1"/>
  <c r="BG139" i="1"/>
  <c r="BH139" i="1"/>
  <c r="BI139" i="1"/>
  <c r="BJ139" i="1"/>
  <c r="BK139" i="1"/>
  <c r="BL139" i="1"/>
  <c r="AM140" i="1"/>
  <c r="AN140" i="1"/>
  <c r="AO140" i="1"/>
  <c r="AP140" i="1"/>
  <c r="AQ140" i="1"/>
  <c r="AR140" i="1"/>
  <c r="AS140" i="1"/>
  <c r="AT140" i="1"/>
  <c r="AU140" i="1"/>
  <c r="AV140" i="1"/>
  <c r="AW140" i="1"/>
  <c r="AX140" i="1"/>
  <c r="AY140" i="1"/>
  <c r="AZ140" i="1"/>
  <c r="BA140" i="1"/>
  <c r="BB140" i="1"/>
  <c r="BC140" i="1"/>
  <c r="BD140" i="1"/>
  <c r="BE140" i="1"/>
  <c r="BF140" i="1"/>
  <c r="BG140" i="1"/>
  <c r="BH140" i="1"/>
  <c r="BI140" i="1"/>
  <c r="BJ140" i="1"/>
  <c r="BK140" i="1"/>
  <c r="BL140" i="1"/>
  <c r="AM141" i="1"/>
  <c r="AN141" i="1"/>
  <c r="AO141" i="1"/>
  <c r="AP141" i="1"/>
  <c r="AQ141" i="1"/>
  <c r="AR141" i="1"/>
  <c r="AS141" i="1"/>
  <c r="AT141" i="1"/>
  <c r="AU141" i="1"/>
  <c r="AV141" i="1"/>
  <c r="AW141" i="1"/>
  <c r="AX141" i="1"/>
  <c r="AY141" i="1"/>
  <c r="AZ141" i="1"/>
  <c r="BA141" i="1"/>
  <c r="BB141" i="1"/>
  <c r="BC141" i="1"/>
  <c r="BD141" i="1"/>
  <c r="BE141" i="1"/>
  <c r="BF141" i="1"/>
  <c r="BG141" i="1"/>
  <c r="BH141" i="1"/>
  <c r="BI141" i="1"/>
  <c r="BJ141" i="1"/>
  <c r="BK141" i="1"/>
  <c r="BL141" i="1"/>
  <c r="AM142" i="1"/>
  <c r="AN142" i="1"/>
  <c r="AO142" i="1"/>
  <c r="AP142" i="1"/>
  <c r="AQ142" i="1"/>
  <c r="AR142" i="1"/>
  <c r="AS142" i="1"/>
  <c r="AT142" i="1"/>
  <c r="AU142" i="1"/>
  <c r="AV142" i="1"/>
  <c r="AW142" i="1"/>
  <c r="AX142" i="1"/>
  <c r="AY142" i="1"/>
  <c r="AZ142" i="1"/>
  <c r="BA142" i="1"/>
  <c r="BB142" i="1"/>
  <c r="BC142" i="1"/>
  <c r="BD142" i="1"/>
  <c r="BE142" i="1"/>
  <c r="BF142" i="1"/>
  <c r="BG142" i="1"/>
  <c r="BH142" i="1"/>
  <c r="BI142" i="1"/>
  <c r="BJ142" i="1"/>
  <c r="BK142" i="1"/>
  <c r="BL142" i="1"/>
  <c r="AM143" i="1"/>
  <c r="AN143" i="1"/>
  <c r="AO143" i="1"/>
  <c r="AP143" i="1"/>
  <c r="AQ143" i="1"/>
  <c r="AR143" i="1"/>
  <c r="AS143" i="1"/>
  <c r="AT143" i="1"/>
  <c r="AU143" i="1"/>
  <c r="AV143" i="1"/>
  <c r="AW143" i="1"/>
  <c r="AX143" i="1"/>
  <c r="AY143" i="1"/>
  <c r="AZ143" i="1"/>
  <c r="BA143" i="1"/>
  <c r="BB143" i="1"/>
  <c r="BC143" i="1"/>
  <c r="BD143" i="1"/>
  <c r="BE143" i="1"/>
  <c r="BF143" i="1"/>
  <c r="BG143" i="1"/>
  <c r="BH143" i="1"/>
  <c r="BI143" i="1"/>
  <c r="BJ143" i="1"/>
  <c r="BK143" i="1"/>
  <c r="BL143" i="1"/>
  <c r="AM144" i="1"/>
  <c r="AN144" i="1"/>
  <c r="AO144" i="1"/>
  <c r="AP144" i="1"/>
  <c r="AQ144" i="1"/>
  <c r="AR144" i="1"/>
  <c r="AS144" i="1"/>
  <c r="AT144" i="1"/>
  <c r="AU144" i="1"/>
  <c r="AV144" i="1"/>
  <c r="AW144" i="1"/>
  <c r="AX144" i="1"/>
  <c r="AY144" i="1"/>
  <c r="AZ144" i="1"/>
  <c r="BA144" i="1"/>
  <c r="BB144" i="1"/>
  <c r="BC144" i="1"/>
  <c r="BD144" i="1"/>
  <c r="BE144" i="1"/>
  <c r="BF144" i="1"/>
  <c r="BG144" i="1"/>
  <c r="BH144" i="1"/>
  <c r="BI144" i="1"/>
  <c r="BJ144" i="1"/>
  <c r="BK144" i="1"/>
  <c r="BL144" i="1"/>
  <c r="AM145" i="1"/>
  <c r="AN145" i="1"/>
  <c r="AO145" i="1"/>
  <c r="AP145" i="1"/>
  <c r="AQ145" i="1"/>
  <c r="AR145" i="1"/>
  <c r="AS145" i="1"/>
  <c r="AT145" i="1"/>
  <c r="AU145" i="1"/>
  <c r="AV145" i="1"/>
  <c r="AW145" i="1"/>
  <c r="AX145" i="1"/>
  <c r="AY145" i="1"/>
  <c r="AZ145" i="1"/>
  <c r="BA145" i="1"/>
  <c r="BB145" i="1"/>
  <c r="BC145" i="1"/>
  <c r="BD145" i="1"/>
  <c r="BE145" i="1"/>
  <c r="BF145" i="1"/>
  <c r="BG145" i="1"/>
  <c r="BH145" i="1"/>
  <c r="BI145" i="1"/>
  <c r="BJ145" i="1"/>
  <c r="BK145" i="1"/>
  <c r="BL145" i="1"/>
  <c r="AM146" i="1"/>
  <c r="AN146" i="1"/>
  <c r="AO146" i="1"/>
  <c r="AP146" i="1"/>
  <c r="AQ146" i="1"/>
  <c r="AR146" i="1"/>
  <c r="AS146" i="1"/>
  <c r="AT146" i="1"/>
  <c r="AU146" i="1"/>
  <c r="AV146" i="1"/>
  <c r="AW146" i="1"/>
  <c r="AX146" i="1"/>
  <c r="AY146" i="1"/>
  <c r="AZ146" i="1"/>
  <c r="BA146" i="1"/>
  <c r="BB146" i="1"/>
  <c r="BC146" i="1"/>
  <c r="BD146" i="1"/>
  <c r="BE146" i="1"/>
  <c r="BF146" i="1"/>
  <c r="BG146" i="1"/>
  <c r="BH146" i="1"/>
  <c r="BI146" i="1"/>
  <c r="BJ146" i="1"/>
  <c r="BK146" i="1"/>
  <c r="BL146" i="1"/>
  <c r="AM147" i="1"/>
  <c r="AN147" i="1"/>
  <c r="AO147" i="1"/>
  <c r="AP147" i="1"/>
  <c r="AQ147" i="1"/>
  <c r="AR147" i="1"/>
  <c r="AS147" i="1"/>
  <c r="AT147" i="1"/>
  <c r="AU147" i="1"/>
  <c r="AV147" i="1"/>
  <c r="AW147" i="1"/>
  <c r="AX147" i="1"/>
  <c r="AY147" i="1"/>
  <c r="AZ147" i="1"/>
  <c r="BA147" i="1"/>
  <c r="BB147" i="1"/>
  <c r="BC147" i="1"/>
  <c r="BD147" i="1"/>
  <c r="BE147" i="1"/>
  <c r="BF147" i="1"/>
  <c r="BG147" i="1"/>
  <c r="BH147" i="1"/>
  <c r="BI147" i="1"/>
  <c r="BJ147" i="1"/>
  <c r="BK147" i="1"/>
  <c r="BL147" i="1"/>
  <c r="AM148" i="1"/>
  <c r="AN148" i="1"/>
  <c r="AO148" i="1"/>
  <c r="AP148" i="1"/>
  <c r="AQ148" i="1"/>
  <c r="AR148" i="1"/>
  <c r="AS148" i="1"/>
  <c r="AT148" i="1"/>
  <c r="AU148" i="1"/>
  <c r="AV148" i="1"/>
  <c r="AW148" i="1"/>
  <c r="AX148" i="1"/>
  <c r="AY148" i="1"/>
  <c r="AZ148" i="1"/>
  <c r="BA148" i="1"/>
  <c r="BB148" i="1"/>
  <c r="BC148" i="1"/>
  <c r="BD148" i="1"/>
  <c r="BE148" i="1"/>
  <c r="BF148" i="1"/>
  <c r="BG148" i="1"/>
  <c r="BH148" i="1"/>
  <c r="BI148" i="1"/>
  <c r="BJ148" i="1"/>
  <c r="BK148" i="1"/>
  <c r="BL148" i="1"/>
  <c r="AM149" i="1"/>
  <c r="AN149" i="1"/>
  <c r="AO149" i="1"/>
  <c r="AP149" i="1"/>
  <c r="AQ149" i="1"/>
  <c r="AR149" i="1"/>
  <c r="AS149" i="1"/>
  <c r="AT149" i="1"/>
  <c r="AU149" i="1"/>
  <c r="AV149" i="1"/>
  <c r="AW149" i="1"/>
  <c r="AX149" i="1"/>
  <c r="AY149" i="1"/>
  <c r="AZ149" i="1"/>
  <c r="BA149" i="1"/>
  <c r="BB149" i="1"/>
  <c r="BC149" i="1"/>
  <c r="BD149" i="1"/>
  <c r="BE149" i="1"/>
  <c r="BF149" i="1"/>
  <c r="BG149" i="1"/>
  <c r="BH149" i="1"/>
  <c r="BI149" i="1"/>
  <c r="BJ149" i="1"/>
  <c r="BK149" i="1"/>
  <c r="BL149" i="1"/>
  <c r="AM150" i="1"/>
  <c r="AN150" i="1"/>
  <c r="AO150" i="1"/>
  <c r="AP150" i="1"/>
  <c r="AQ150" i="1"/>
  <c r="AR150" i="1"/>
  <c r="AS150" i="1"/>
  <c r="AT150" i="1"/>
  <c r="AU150" i="1"/>
  <c r="AV150" i="1"/>
  <c r="AW150" i="1"/>
  <c r="AX150" i="1"/>
  <c r="AY150" i="1"/>
  <c r="AZ150" i="1"/>
  <c r="BA150" i="1"/>
  <c r="BB150" i="1"/>
  <c r="BC150" i="1"/>
  <c r="BD150" i="1"/>
  <c r="BE150" i="1"/>
  <c r="BF150" i="1"/>
  <c r="BG150" i="1"/>
  <c r="BH150" i="1"/>
  <c r="BI150" i="1"/>
  <c r="BJ150" i="1"/>
  <c r="BK150" i="1"/>
  <c r="BL150" i="1"/>
  <c r="AM151" i="1"/>
  <c r="AN151" i="1"/>
  <c r="AO151" i="1"/>
  <c r="AP151" i="1"/>
  <c r="AQ151" i="1"/>
  <c r="AR151" i="1"/>
  <c r="AS151" i="1"/>
  <c r="AT151" i="1"/>
  <c r="AU151" i="1"/>
  <c r="AV151" i="1"/>
  <c r="AW151" i="1"/>
  <c r="AX151" i="1"/>
  <c r="AY151" i="1"/>
  <c r="AZ151" i="1"/>
  <c r="BA151" i="1"/>
  <c r="BB151" i="1"/>
  <c r="BC151" i="1"/>
  <c r="BD151" i="1"/>
  <c r="BE151" i="1"/>
  <c r="BF151" i="1"/>
  <c r="BG151" i="1"/>
  <c r="BH151" i="1"/>
  <c r="BI151" i="1"/>
  <c r="BJ151" i="1"/>
  <c r="BK151" i="1"/>
  <c r="BL151" i="1"/>
  <c r="AM152" i="1"/>
  <c r="AN152" i="1"/>
  <c r="AO152" i="1"/>
  <c r="AP152" i="1"/>
  <c r="AQ152" i="1"/>
  <c r="AR152" i="1"/>
  <c r="AS152" i="1"/>
  <c r="AT152" i="1"/>
  <c r="AU152" i="1"/>
  <c r="AV152" i="1"/>
  <c r="AW152" i="1"/>
  <c r="AX152" i="1"/>
  <c r="AY152" i="1"/>
  <c r="AZ152" i="1"/>
  <c r="BA152" i="1"/>
  <c r="BB152" i="1"/>
  <c r="BC152" i="1"/>
  <c r="BD152" i="1"/>
  <c r="BE152" i="1"/>
  <c r="BF152" i="1"/>
  <c r="BG152" i="1"/>
  <c r="BH152" i="1"/>
  <c r="BI152" i="1"/>
  <c r="BJ152" i="1"/>
  <c r="BK152" i="1"/>
  <c r="BL152" i="1"/>
  <c r="AM153" i="1"/>
  <c r="AN153" i="1"/>
  <c r="AO153" i="1"/>
  <c r="AP153" i="1"/>
  <c r="AQ153" i="1"/>
  <c r="AR153" i="1"/>
  <c r="AS153" i="1"/>
  <c r="AT153" i="1"/>
  <c r="AU153" i="1"/>
  <c r="AV153" i="1"/>
  <c r="AW153" i="1"/>
  <c r="AX153" i="1"/>
  <c r="AY153" i="1"/>
  <c r="AZ153" i="1"/>
  <c r="BA153" i="1"/>
  <c r="BB153" i="1"/>
  <c r="BC153" i="1"/>
  <c r="BD153" i="1"/>
  <c r="BE153" i="1"/>
  <c r="BF153" i="1"/>
  <c r="BG153" i="1"/>
  <c r="BH153" i="1"/>
  <c r="BI153" i="1"/>
  <c r="BJ153" i="1"/>
  <c r="BK153" i="1"/>
  <c r="BL153" i="1"/>
  <c r="AM154" i="1"/>
  <c r="AN154" i="1"/>
  <c r="AO154" i="1"/>
  <c r="AP154" i="1"/>
  <c r="AQ154" i="1"/>
  <c r="AR154" i="1"/>
  <c r="AS154" i="1"/>
  <c r="AT154" i="1"/>
  <c r="AU154" i="1"/>
  <c r="AV154" i="1"/>
  <c r="AW154" i="1"/>
  <c r="AX154" i="1"/>
  <c r="AY154" i="1"/>
  <c r="AZ154" i="1"/>
  <c r="BA154" i="1"/>
  <c r="BB154" i="1"/>
  <c r="BC154" i="1"/>
  <c r="BD154" i="1"/>
  <c r="BE154" i="1"/>
  <c r="BF154" i="1"/>
  <c r="BG154" i="1"/>
  <c r="BH154" i="1"/>
  <c r="BI154" i="1"/>
  <c r="BJ154" i="1"/>
  <c r="BK154" i="1"/>
  <c r="BL154" i="1"/>
  <c r="AM155" i="1"/>
  <c r="AN155" i="1"/>
  <c r="AO155" i="1"/>
  <c r="AP155" i="1"/>
  <c r="AQ155" i="1"/>
  <c r="AR155" i="1"/>
  <c r="AS155" i="1"/>
  <c r="AT155" i="1"/>
  <c r="AU155" i="1"/>
  <c r="AV155" i="1"/>
  <c r="AW155" i="1"/>
  <c r="AX155" i="1"/>
  <c r="AY155" i="1"/>
  <c r="AZ155" i="1"/>
  <c r="BA155" i="1"/>
  <c r="BB155" i="1"/>
  <c r="BC155" i="1"/>
  <c r="BD155" i="1"/>
  <c r="BE155" i="1"/>
  <c r="BF155" i="1"/>
  <c r="BG155" i="1"/>
  <c r="BH155" i="1"/>
  <c r="BI155" i="1"/>
  <c r="BJ155" i="1"/>
  <c r="BK155" i="1"/>
  <c r="BL155" i="1"/>
  <c r="AM156" i="1"/>
  <c r="AN156" i="1"/>
  <c r="AO156" i="1"/>
  <c r="AP156" i="1"/>
  <c r="AQ156" i="1"/>
  <c r="AR156" i="1"/>
  <c r="AS156" i="1"/>
  <c r="AT156" i="1"/>
  <c r="AU156" i="1"/>
  <c r="AV156" i="1"/>
  <c r="AW156" i="1"/>
  <c r="AX156" i="1"/>
  <c r="AY156" i="1"/>
  <c r="AZ156" i="1"/>
  <c r="BA156" i="1"/>
  <c r="BB156" i="1"/>
  <c r="BC156" i="1"/>
  <c r="BD156" i="1"/>
  <c r="BE156" i="1"/>
  <c r="BF156" i="1"/>
  <c r="BG156" i="1"/>
  <c r="BH156" i="1"/>
  <c r="BI156" i="1"/>
  <c r="BJ156" i="1"/>
  <c r="BK156" i="1"/>
  <c r="BL156" i="1"/>
  <c r="AM157" i="1"/>
  <c r="AN157" i="1"/>
  <c r="AO157" i="1"/>
  <c r="AP157" i="1"/>
  <c r="AQ157" i="1"/>
  <c r="AR157" i="1"/>
  <c r="AS157" i="1"/>
  <c r="AT157" i="1"/>
  <c r="AU157" i="1"/>
  <c r="AV157" i="1"/>
  <c r="AW157" i="1"/>
  <c r="AX157" i="1"/>
  <c r="AY157" i="1"/>
  <c r="AZ157" i="1"/>
  <c r="BA157" i="1"/>
  <c r="BB157" i="1"/>
  <c r="BC157" i="1"/>
  <c r="BD157" i="1"/>
  <c r="BE157" i="1"/>
  <c r="BF157" i="1"/>
  <c r="BG157" i="1"/>
  <c r="BH157" i="1"/>
  <c r="BI157" i="1"/>
  <c r="BJ157" i="1"/>
  <c r="BK157" i="1"/>
  <c r="BL157" i="1"/>
  <c r="AM158" i="1"/>
  <c r="AN158" i="1"/>
  <c r="AO158" i="1"/>
  <c r="AP158" i="1"/>
  <c r="AQ158" i="1"/>
  <c r="AR158" i="1"/>
  <c r="AS158" i="1"/>
  <c r="AT158" i="1"/>
  <c r="AU158" i="1"/>
  <c r="AV158" i="1"/>
  <c r="AW158" i="1"/>
  <c r="AX158" i="1"/>
  <c r="AY158" i="1"/>
  <c r="AZ158" i="1"/>
  <c r="BA158" i="1"/>
  <c r="BB158" i="1"/>
  <c r="BC158" i="1"/>
  <c r="BD158" i="1"/>
  <c r="BE158" i="1"/>
  <c r="BF158" i="1"/>
  <c r="BG158" i="1"/>
  <c r="BH158" i="1"/>
  <c r="BI158" i="1"/>
  <c r="BJ158" i="1"/>
  <c r="BK158" i="1"/>
  <c r="BL158" i="1"/>
  <c r="AM159" i="1"/>
  <c r="AN159" i="1"/>
  <c r="AO159" i="1"/>
  <c r="AP159" i="1"/>
  <c r="AQ159" i="1"/>
  <c r="AR159" i="1"/>
  <c r="AS159" i="1"/>
  <c r="AT159" i="1"/>
  <c r="AU159" i="1"/>
  <c r="AV159" i="1"/>
  <c r="AW159" i="1"/>
  <c r="AX159" i="1"/>
  <c r="AY159" i="1"/>
  <c r="AZ159" i="1"/>
  <c r="BA159" i="1"/>
  <c r="BB159" i="1"/>
  <c r="BC159" i="1"/>
  <c r="BD159" i="1"/>
  <c r="BE159" i="1"/>
  <c r="BF159" i="1"/>
  <c r="BG159" i="1"/>
  <c r="BH159" i="1"/>
  <c r="BI159" i="1"/>
  <c r="BJ159" i="1"/>
  <c r="BK159" i="1"/>
  <c r="BL159" i="1"/>
  <c r="AM160" i="1"/>
  <c r="AN160" i="1"/>
  <c r="AO160" i="1"/>
  <c r="AP160" i="1"/>
  <c r="AQ160" i="1"/>
  <c r="AR160" i="1"/>
  <c r="AS160" i="1"/>
  <c r="AT160" i="1"/>
  <c r="AU160" i="1"/>
  <c r="AV160" i="1"/>
  <c r="AW160" i="1"/>
  <c r="AX160" i="1"/>
  <c r="AY160" i="1"/>
  <c r="AZ160" i="1"/>
  <c r="BA160" i="1"/>
  <c r="BB160" i="1"/>
  <c r="BC160" i="1"/>
  <c r="BD160" i="1"/>
  <c r="BE160" i="1"/>
  <c r="BF160" i="1"/>
  <c r="BG160" i="1"/>
  <c r="BH160" i="1"/>
  <c r="BI160" i="1"/>
  <c r="BJ160" i="1"/>
  <c r="BK160" i="1"/>
  <c r="BL160" i="1"/>
  <c r="AM161" i="1"/>
  <c r="AN161" i="1"/>
  <c r="AO161" i="1"/>
  <c r="AP161" i="1"/>
  <c r="AQ161" i="1"/>
  <c r="AR161" i="1"/>
  <c r="AS161" i="1"/>
  <c r="AT161" i="1"/>
  <c r="AU161" i="1"/>
  <c r="AV161" i="1"/>
  <c r="AW161" i="1"/>
  <c r="AX161" i="1"/>
  <c r="AY161" i="1"/>
  <c r="AZ161" i="1"/>
  <c r="BA161" i="1"/>
  <c r="BB161" i="1"/>
  <c r="BC161" i="1"/>
  <c r="BD161" i="1"/>
  <c r="BE161" i="1"/>
  <c r="BF161" i="1"/>
  <c r="BG161" i="1"/>
  <c r="BH161" i="1"/>
  <c r="BI161" i="1"/>
  <c r="BJ161" i="1"/>
  <c r="BK161" i="1"/>
  <c r="BL161" i="1"/>
  <c r="AM162" i="1"/>
  <c r="AN162" i="1"/>
  <c r="AO162" i="1"/>
  <c r="AP162" i="1"/>
  <c r="AQ162" i="1"/>
  <c r="AR162" i="1"/>
  <c r="AS162" i="1"/>
  <c r="AT162" i="1"/>
  <c r="AU162" i="1"/>
  <c r="AV162" i="1"/>
  <c r="AW162" i="1"/>
  <c r="AX162" i="1"/>
  <c r="AY162" i="1"/>
  <c r="AZ162" i="1"/>
  <c r="BA162" i="1"/>
  <c r="BB162" i="1"/>
  <c r="BC162" i="1"/>
  <c r="BD162" i="1"/>
  <c r="BE162" i="1"/>
  <c r="BF162" i="1"/>
  <c r="BG162" i="1"/>
  <c r="BH162" i="1"/>
  <c r="BI162" i="1"/>
  <c r="BJ162" i="1"/>
  <c r="BK162" i="1"/>
  <c r="BL162" i="1"/>
  <c r="AM163" i="1"/>
  <c r="AN163" i="1"/>
  <c r="AO163" i="1"/>
  <c r="AP163" i="1"/>
  <c r="AQ163" i="1"/>
  <c r="AR163" i="1"/>
  <c r="AS163" i="1"/>
  <c r="AT163" i="1"/>
  <c r="AU163" i="1"/>
  <c r="AV163" i="1"/>
  <c r="AW163" i="1"/>
  <c r="AX163" i="1"/>
  <c r="AY163" i="1"/>
  <c r="AZ163" i="1"/>
  <c r="BA163" i="1"/>
  <c r="BB163" i="1"/>
  <c r="BC163" i="1"/>
  <c r="BD163" i="1"/>
  <c r="BE163" i="1"/>
  <c r="BF163" i="1"/>
  <c r="BG163" i="1"/>
  <c r="BH163" i="1"/>
  <c r="BI163" i="1"/>
  <c r="BJ163" i="1"/>
  <c r="BK163" i="1"/>
  <c r="BL163" i="1"/>
  <c r="AM164" i="1"/>
  <c r="AN164" i="1"/>
  <c r="AO164" i="1"/>
  <c r="AP164" i="1"/>
  <c r="AQ164" i="1"/>
  <c r="AR164" i="1"/>
  <c r="AS164" i="1"/>
  <c r="AT164" i="1"/>
  <c r="AU164" i="1"/>
  <c r="AV164" i="1"/>
  <c r="AW164" i="1"/>
  <c r="AX164" i="1"/>
  <c r="AY164" i="1"/>
  <c r="AZ164" i="1"/>
  <c r="BA164" i="1"/>
  <c r="BB164" i="1"/>
  <c r="BC164" i="1"/>
  <c r="BD164" i="1"/>
  <c r="BE164" i="1"/>
  <c r="BF164" i="1"/>
  <c r="BG164" i="1"/>
  <c r="BH164" i="1"/>
  <c r="BI164" i="1"/>
  <c r="BJ164" i="1"/>
  <c r="BK164" i="1"/>
  <c r="BL164" i="1"/>
  <c r="AM165" i="1"/>
  <c r="AN165" i="1"/>
  <c r="AO165" i="1"/>
  <c r="AP165" i="1"/>
  <c r="AQ165" i="1"/>
  <c r="AR165" i="1"/>
  <c r="AS165" i="1"/>
  <c r="AT165" i="1"/>
  <c r="AU165" i="1"/>
  <c r="AV165" i="1"/>
  <c r="AW165" i="1"/>
  <c r="AX165" i="1"/>
  <c r="AY165" i="1"/>
  <c r="AZ165" i="1"/>
  <c r="BA165" i="1"/>
  <c r="BB165" i="1"/>
  <c r="BC165" i="1"/>
  <c r="BD165" i="1"/>
  <c r="BE165" i="1"/>
  <c r="BF165" i="1"/>
  <c r="BG165" i="1"/>
  <c r="BH165" i="1"/>
  <c r="BI165" i="1"/>
  <c r="BJ165" i="1"/>
  <c r="BK165" i="1"/>
  <c r="BL165" i="1"/>
  <c r="AM166" i="1"/>
  <c r="AN166" i="1"/>
  <c r="AO166" i="1"/>
  <c r="AP166" i="1"/>
  <c r="AQ166" i="1"/>
  <c r="AR166" i="1"/>
  <c r="AS166" i="1"/>
  <c r="AT166" i="1"/>
  <c r="AU166" i="1"/>
  <c r="AV166" i="1"/>
  <c r="AW166" i="1"/>
  <c r="AX166" i="1"/>
  <c r="AY166" i="1"/>
  <c r="AZ166" i="1"/>
  <c r="BA166" i="1"/>
  <c r="BB166" i="1"/>
  <c r="BC166" i="1"/>
  <c r="BD166" i="1"/>
  <c r="BE166" i="1"/>
  <c r="BF166" i="1"/>
  <c r="BG166" i="1"/>
  <c r="BH166" i="1"/>
  <c r="BI166" i="1"/>
  <c r="BJ166" i="1"/>
  <c r="BK166" i="1"/>
  <c r="BL166" i="1"/>
  <c r="AM167" i="1"/>
  <c r="AN167" i="1"/>
  <c r="AO167" i="1"/>
  <c r="AP167" i="1"/>
  <c r="AQ167" i="1"/>
  <c r="AR167" i="1"/>
  <c r="AS167" i="1"/>
  <c r="AT167" i="1"/>
  <c r="AU167" i="1"/>
  <c r="AV167" i="1"/>
  <c r="AW167" i="1"/>
  <c r="AX167" i="1"/>
  <c r="AY167" i="1"/>
  <c r="AZ167" i="1"/>
  <c r="BA167" i="1"/>
  <c r="BB167" i="1"/>
  <c r="BC167" i="1"/>
  <c r="BD167" i="1"/>
  <c r="BE167" i="1"/>
  <c r="BF167" i="1"/>
  <c r="BG167" i="1"/>
  <c r="BH167" i="1"/>
  <c r="BI167" i="1"/>
  <c r="BJ167" i="1"/>
  <c r="BK167" i="1"/>
  <c r="BL167" i="1"/>
  <c r="AM168" i="1"/>
  <c r="AN168" i="1"/>
  <c r="AO168" i="1"/>
  <c r="AP168" i="1"/>
  <c r="AQ168" i="1"/>
  <c r="AR168" i="1"/>
  <c r="AS168" i="1"/>
  <c r="AT168" i="1"/>
  <c r="AU168" i="1"/>
  <c r="AV168" i="1"/>
  <c r="AW168" i="1"/>
  <c r="AX168" i="1"/>
  <c r="AY168" i="1"/>
  <c r="AZ168" i="1"/>
  <c r="BA168" i="1"/>
  <c r="BB168" i="1"/>
  <c r="BC168" i="1"/>
  <c r="BD168" i="1"/>
  <c r="BE168" i="1"/>
  <c r="BF168" i="1"/>
  <c r="BG168" i="1"/>
  <c r="BH168" i="1"/>
  <c r="BI168" i="1"/>
  <c r="BJ168" i="1"/>
  <c r="BK168" i="1"/>
  <c r="BL168" i="1"/>
  <c r="AM169" i="1"/>
  <c r="AN169" i="1"/>
  <c r="AO169" i="1"/>
  <c r="AP169" i="1"/>
  <c r="AQ169" i="1"/>
  <c r="AR169" i="1"/>
  <c r="AS169" i="1"/>
  <c r="AT169" i="1"/>
  <c r="AU169" i="1"/>
  <c r="AV169" i="1"/>
  <c r="AW169" i="1"/>
  <c r="AX169" i="1"/>
  <c r="AY169" i="1"/>
  <c r="AZ169" i="1"/>
  <c r="BA169" i="1"/>
  <c r="BB169" i="1"/>
  <c r="BC169" i="1"/>
  <c r="BD169" i="1"/>
  <c r="BE169" i="1"/>
  <c r="BF169" i="1"/>
  <c r="BG169" i="1"/>
  <c r="BH169" i="1"/>
  <c r="BI169" i="1"/>
  <c r="BJ169" i="1"/>
  <c r="BK169" i="1"/>
  <c r="BL169" i="1"/>
  <c r="AM170" i="1"/>
  <c r="AN170" i="1"/>
  <c r="AO170" i="1"/>
  <c r="AP170" i="1"/>
  <c r="AQ170" i="1"/>
  <c r="AR170" i="1"/>
  <c r="AS170" i="1"/>
  <c r="AT170" i="1"/>
  <c r="AU170" i="1"/>
  <c r="AV170" i="1"/>
  <c r="AW170" i="1"/>
  <c r="AX170" i="1"/>
  <c r="AY170" i="1"/>
  <c r="AZ170" i="1"/>
  <c r="BA170" i="1"/>
  <c r="BB170" i="1"/>
  <c r="BC170" i="1"/>
  <c r="BD170" i="1"/>
  <c r="BE170" i="1"/>
  <c r="BF170" i="1"/>
  <c r="BG170" i="1"/>
  <c r="BH170" i="1"/>
  <c r="BI170" i="1"/>
  <c r="BJ170" i="1"/>
  <c r="BK170" i="1"/>
  <c r="BL170" i="1"/>
  <c r="AM171" i="1"/>
  <c r="AN171" i="1"/>
  <c r="AO171" i="1"/>
  <c r="AP171" i="1"/>
  <c r="AQ171" i="1"/>
  <c r="AR171" i="1"/>
  <c r="AS171" i="1"/>
  <c r="AT171" i="1"/>
  <c r="AU171" i="1"/>
  <c r="AV171" i="1"/>
  <c r="AW171" i="1"/>
  <c r="AX171" i="1"/>
  <c r="AY171" i="1"/>
  <c r="AZ171" i="1"/>
  <c r="BA171" i="1"/>
  <c r="BB171" i="1"/>
  <c r="BC171" i="1"/>
  <c r="BD171" i="1"/>
  <c r="BE171" i="1"/>
  <c r="BF171" i="1"/>
  <c r="BG171" i="1"/>
  <c r="BH171" i="1"/>
  <c r="BI171" i="1"/>
  <c r="BJ171" i="1"/>
  <c r="BK171" i="1"/>
  <c r="BL171" i="1"/>
  <c r="AM172" i="1"/>
  <c r="AN172" i="1"/>
  <c r="AO172" i="1"/>
  <c r="AP172" i="1"/>
  <c r="AQ172" i="1"/>
  <c r="AR172" i="1"/>
  <c r="AS172" i="1"/>
  <c r="AT172" i="1"/>
  <c r="AU172" i="1"/>
  <c r="AV172" i="1"/>
  <c r="AW172" i="1"/>
  <c r="AX172" i="1"/>
  <c r="AY172" i="1"/>
  <c r="AZ172" i="1"/>
  <c r="BA172" i="1"/>
  <c r="BB172" i="1"/>
  <c r="BC172" i="1"/>
  <c r="BD172" i="1"/>
  <c r="BE172" i="1"/>
  <c r="BF172" i="1"/>
  <c r="BG172" i="1"/>
  <c r="BH172" i="1"/>
  <c r="BI172" i="1"/>
  <c r="BJ172" i="1"/>
  <c r="BK172" i="1"/>
  <c r="BL172" i="1"/>
  <c r="AM173" i="1"/>
  <c r="AN173" i="1"/>
  <c r="AO173" i="1"/>
  <c r="AP173" i="1"/>
  <c r="AQ173" i="1"/>
  <c r="AR173" i="1"/>
  <c r="AS173" i="1"/>
  <c r="AT173" i="1"/>
  <c r="AU173" i="1"/>
  <c r="AV173" i="1"/>
  <c r="AW173" i="1"/>
  <c r="AX173" i="1"/>
  <c r="AY173" i="1"/>
  <c r="AZ173" i="1"/>
  <c r="BA173" i="1"/>
  <c r="BB173" i="1"/>
  <c r="BC173" i="1"/>
  <c r="BD173" i="1"/>
  <c r="BE173" i="1"/>
  <c r="BF173" i="1"/>
  <c r="BG173" i="1"/>
  <c r="BH173" i="1"/>
  <c r="BI173" i="1"/>
  <c r="BJ173" i="1"/>
  <c r="BK173" i="1"/>
  <c r="BL173" i="1"/>
  <c r="AM174" i="1"/>
  <c r="AN174" i="1"/>
  <c r="AO174" i="1"/>
  <c r="AP174" i="1"/>
  <c r="AQ174" i="1"/>
  <c r="AR174" i="1"/>
  <c r="AS174" i="1"/>
  <c r="AT174" i="1"/>
  <c r="AU174" i="1"/>
  <c r="AV174" i="1"/>
  <c r="AW174" i="1"/>
  <c r="AX174" i="1"/>
  <c r="AY174" i="1"/>
  <c r="AZ174" i="1"/>
  <c r="BA174" i="1"/>
  <c r="BB174" i="1"/>
  <c r="BC174" i="1"/>
  <c r="BD174" i="1"/>
  <c r="BE174" i="1"/>
  <c r="BF174" i="1"/>
  <c r="BG174" i="1"/>
  <c r="BH174" i="1"/>
  <c r="BI174" i="1"/>
  <c r="BJ174" i="1"/>
  <c r="BK174" i="1"/>
  <c r="BL174" i="1"/>
  <c r="AM175" i="1"/>
  <c r="AN175" i="1"/>
  <c r="AO175" i="1"/>
  <c r="AP175" i="1"/>
  <c r="AQ175" i="1"/>
  <c r="AR175" i="1"/>
  <c r="AS175" i="1"/>
  <c r="AT175" i="1"/>
  <c r="AU175" i="1"/>
  <c r="AV175" i="1"/>
  <c r="AW175" i="1"/>
  <c r="AX175" i="1"/>
  <c r="AY175" i="1"/>
  <c r="AZ175" i="1"/>
  <c r="BA175" i="1"/>
  <c r="BB175" i="1"/>
  <c r="BC175" i="1"/>
  <c r="BD175" i="1"/>
  <c r="BE175" i="1"/>
  <c r="BF175" i="1"/>
  <c r="BG175" i="1"/>
  <c r="BH175" i="1"/>
  <c r="BI175" i="1"/>
  <c r="BJ175" i="1"/>
  <c r="BK175" i="1"/>
  <c r="BL175" i="1"/>
  <c r="AM176" i="1"/>
  <c r="AN176" i="1"/>
  <c r="AO176" i="1"/>
  <c r="AP176" i="1"/>
  <c r="AQ176" i="1"/>
  <c r="AR176" i="1"/>
  <c r="AS176" i="1"/>
  <c r="AT176" i="1"/>
  <c r="AU176" i="1"/>
  <c r="AV176" i="1"/>
  <c r="AW176" i="1"/>
  <c r="AX176" i="1"/>
  <c r="AY176" i="1"/>
  <c r="AZ176" i="1"/>
  <c r="BA176" i="1"/>
  <c r="BB176" i="1"/>
  <c r="BC176" i="1"/>
  <c r="BD176" i="1"/>
  <c r="BE176" i="1"/>
  <c r="BF176" i="1"/>
  <c r="BG176" i="1"/>
  <c r="BH176" i="1"/>
  <c r="BI176" i="1"/>
  <c r="BJ176" i="1"/>
  <c r="BK176" i="1"/>
  <c r="BL176" i="1"/>
  <c r="AM177" i="1"/>
  <c r="AN177" i="1"/>
  <c r="AO177" i="1"/>
  <c r="AP177" i="1"/>
  <c r="AQ177" i="1"/>
  <c r="AR177" i="1"/>
  <c r="AS177" i="1"/>
  <c r="AT177" i="1"/>
  <c r="AU177" i="1"/>
  <c r="AV177" i="1"/>
  <c r="AW177" i="1"/>
  <c r="AX177" i="1"/>
  <c r="AY177" i="1"/>
  <c r="AZ177" i="1"/>
  <c r="BA177" i="1"/>
  <c r="BB177" i="1"/>
  <c r="BC177" i="1"/>
  <c r="BD177" i="1"/>
  <c r="BE177" i="1"/>
  <c r="BF177" i="1"/>
  <c r="BG177" i="1"/>
  <c r="BH177" i="1"/>
  <c r="BI177" i="1"/>
  <c r="BJ177" i="1"/>
  <c r="BK177" i="1"/>
  <c r="BL177" i="1"/>
  <c r="AM178" i="1"/>
  <c r="AN178" i="1"/>
  <c r="AO178" i="1"/>
  <c r="AP178" i="1"/>
  <c r="AQ178" i="1"/>
  <c r="AR178" i="1"/>
  <c r="AS178" i="1"/>
  <c r="AT178" i="1"/>
  <c r="AU178" i="1"/>
  <c r="AV178" i="1"/>
  <c r="AW178" i="1"/>
  <c r="AX178" i="1"/>
  <c r="AY178" i="1"/>
  <c r="AZ178" i="1"/>
  <c r="BA178" i="1"/>
  <c r="BB178" i="1"/>
  <c r="BC178" i="1"/>
  <c r="BD178" i="1"/>
  <c r="BE178" i="1"/>
  <c r="BF178" i="1"/>
  <c r="BG178" i="1"/>
  <c r="BH178" i="1"/>
  <c r="BI178" i="1"/>
  <c r="BJ178" i="1"/>
  <c r="BK178" i="1"/>
  <c r="BL178" i="1"/>
  <c r="AM179" i="1"/>
  <c r="AN179" i="1"/>
  <c r="AO179" i="1"/>
  <c r="AP179" i="1"/>
  <c r="AQ179" i="1"/>
  <c r="AR179" i="1"/>
  <c r="AS179" i="1"/>
  <c r="AT179" i="1"/>
  <c r="AU179" i="1"/>
  <c r="AV179" i="1"/>
  <c r="AW179" i="1"/>
  <c r="AX179" i="1"/>
  <c r="AY179" i="1"/>
  <c r="AZ179" i="1"/>
  <c r="BA179" i="1"/>
  <c r="BB179" i="1"/>
  <c r="BC179" i="1"/>
  <c r="BD179" i="1"/>
  <c r="BE179" i="1"/>
  <c r="BF179" i="1"/>
  <c r="BG179" i="1"/>
  <c r="BH179" i="1"/>
  <c r="BI179" i="1"/>
  <c r="BJ179" i="1"/>
  <c r="BK179" i="1"/>
  <c r="BL179" i="1"/>
  <c r="AM180" i="1"/>
  <c r="AN180" i="1"/>
  <c r="AO180" i="1"/>
  <c r="AP180" i="1"/>
  <c r="AQ180" i="1"/>
  <c r="AR180" i="1"/>
  <c r="AS180" i="1"/>
  <c r="AT180" i="1"/>
  <c r="AU180" i="1"/>
  <c r="AV180" i="1"/>
  <c r="AW180" i="1"/>
  <c r="AX180" i="1"/>
  <c r="AY180" i="1"/>
  <c r="AZ180" i="1"/>
  <c r="BA180" i="1"/>
  <c r="BB180" i="1"/>
  <c r="BC180" i="1"/>
  <c r="BD180" i="1"/>
  <c r="BE180" i="1"/>
  <c r="BF180" i="1"/>
  <c r="BG180" i="1"/>
  <c r="BH180" i="1"/>
  <c r="BI180" i="1"/>
  <c r="BJ180" i="1"/>
  <c r="BK180" i="1"/>
  <c r="BL180" i="1"/>
  <c r="AM181" i="1"/>
  <c r="AN181" i="1"/>
  <c r="AO181" i="1"/>
  <c r="AP181" i="1"/>
  <c r="AQ181" i="1"/>
  <c r="AR181" i="1"/>
  <c r="AS181" i="1"/>
  <c r="AT181" i="1"/>
  <c r="AU181" i="1"/>
  <c r="AV181" i="1"/>
  <c r="AW181" i="1"/>
  <c r="AX181" i="1"/>
  <c r="AY181" i="1"/>
  <c r="AZ181" i="1"/>
  <c r="BA181" i="1"/>
  <c r="BB181" i="1"/>
  <c r="BC181" i="1"/>
  <c r="BD181" i="1"/>
  <c r="BE181" i="1"/>
  <c r="BF181" i="1"/>
  <c r="BG181" i="1"/>
  <c r="BH181" i="1"/>
  <c r="BI181" i="1"/>
  <c r="BJ181" i="1"/>
  <c r="BK181" i="1"/>
  <c r="BL181" i="1"/>
  <c r="AM182" i="1"/>
  <c r="AN182" i="1"/>
  <c r="AO182" i="1"/>
  <c r="AP182" i="1"/>
  <c r="AQ182" i="1"/>
  <c r="AR182" i="1"/>
  <c r="AS182" i="1"/>
  <c r="AT182" i="1"/>
  <c r="AU182" i="1"/>
  <c r="AV182" i="1"/>
  <c r="AW182" i="1"/>
  <c r="AX182" i="1"/>
  <c r="AY182" i="1"/>
  <c r="AZ182" i="1"/>
  <c r="BA182" i="1"/>
  <c r="BB182" i="1"/>
  <c r="BC182" i="1"/>
  <c r="BD182" i="1"/>
  <c r="BE182" i="1"/>
  <c r="BF182" i="1"/>
  <c r="BG182" i="1"/>
  <c r="BH182" i="1"/>
  <c r="BI182" i="1"/>
  <c r="BJ182" i="1"/>
  <c r="BK182" i="1"/>
  <c r="BL182" i="1"/>
  <c r="AM183" i="1"/>
  <c r="AN183" i="1"/>
  <c r="AO183" i="1"/>
  <c r="AP183" i="1"/>
  <c r="AQ183" i="1"/>
  <c r="AR183" i="1"/>
  <c r="AS183" i="1"/>
  <c r="AT183" i="1"/>
  <c r="AU183" i="1"/>
  <c r="AV183" i="1"/>
  <c r="AW183" i="1"/>
  <c r="AX183" i="1"/>
  <c r="AY183" i="1"/>
  <c r="AZ183" i="1"/>
  <c r="BA183" i="1"/>
  <c r="BB183" i="1"/>
  <c r="BC183" i="1"/>
  <c r="BD183" i="1"/>
  <c r="BE183" i="1"/>
  <c r="BF183" i="1"/>
  <c r="BG183" i="1"/>
  <c r="BH183" i="1"/>
  <c r="BI183" i="1"/>
  <c r="BJ183" i="1"/>
  <c r="BK183" i="1"/>
  <c r="BL183" i="1"/>
  <c r="AM184" i="1"/>
  <c r="AN184" i="1"/>
  <c r="AO184" i="1"/>
  <c r="AP184" i="1"/>
  <c r="AQ184" i="1"/>
  <c r="AR184" i="1"/>
  <c r="AS184" i="1"/>
  <c r="AT184" i="1"/>
  <c r="AU184" i="1"/>
  <c r="AV184" i="1"/>
  <c r="AW184" i="1"/>
  <c r="AX184" i="1"/>
  <c r="AY184" i="1"/>
  <c r="AZ184" i="1"/>
  <c r="BA184" i="1"/>
  <c r="BB184" i="1"/>
  <c r="BC184" i="1"/>
  <c r="BD184" i="1"/>
  <c r="BE184" i="1"/>
  <c r="BF184" i="1"/>
  <c r="BG184" i="1"/>
  <c r="BH184" i="1"/>
  <c r="BI184" i="1"/>
  <c r="BJ184" i="1"/>
  <c r="BK184" i="1"/>
  <c r="BL184" i="1"/>
  <c r="AM185" i="1"/>
  <c r="AN185" i="1"/>
  <c r="AO185" i="1"/>
  <c r="AP185" i="1"/>
  <c r="AQ185" i="1"/>
  <c r="AR185" i="1"/>
  <c r="AS185" i="1"/>
  <c r="AT185" i="1"/>
  <c r="AU185" i="1"/>
  <c r="AV185" i="1"/>
  <c r="AW185" i="1"/>
  <c r="AX185" i="1"/>
  <c r="AY185" i="1"/>
  <c r="AZ185" i="1"/>
  <c r="BA185" i="1"/>
  <c r="BB185" i="1"/>
  <c r="BC185" i="1"/>
  <c r="BD185" i="1"/>
  <c r="BE185" i="1"/>
  <c r="BF185" i="1"/>
  <c r="BG185" i="1"/>
  <c r="BH185" i="1"/>
  <c r="BI185" i="1"/>
  <c r="BJ185" i="1"/>
  <c r="BK185" i="1"/>
  <c r="BL185" i="1"/>
  <c r="AM186" i="1"/>
  <c r="AN186" i="1"/>
  <c r="AO186" i="1"/>
  <c r="AP186" i="1"/>
  <c r="AQ186" i="1"/>
  <c r="AR186" i="1"/>
  <c r="AS186" i="1"/>
  <c r="AT186" i="1"/>
  <c r="AU186" i="1"/>
  <c r="AV186" i="1"/>
  <c r="AW186" i="1"/>
  <c r="AX186" i="1"/>
  <c r="AY186" i="1"/>
  <c r="AZ186" i="1"/>
  <c r="BA186" i="1"/>
  <c r="BB186" i="1"/>
  <c r="BC186" i="1"/>
  <c r="BD186" i="1"/>
  <c r="BE186" i="1"/>
  <c r="BF186" i="1"/>
  <c r="BG186" i="1"/>
  <c r="BH186" i="1"/>
  <c r="BI186" i="1"/>
  <c r="BJ186" i="1"/>
  <c r="BK186" i="1"/>
  <c r="BL186" i="1"/>
  <c r="AM187" i="1"/>
  <c r="AN187" i="1"/>
  <c r="AO187" i="1"/>
  <c r="AP187" i="1"/>
  <c r="AQ187" i="1"/>
  <c r="AR187" i="1"/>
  <c r="AS187" i="1"/>
  <c r="AT187" i="1"/>
  <c r="AU187" i="1"/>
  <c r="AV187" i="1"/>
  <c r="AW187" i="1"/>
  <c r="AX187" i="1"/>
  <c r="AY187" i="1"/>
  <c r="AZ187" i="1"/>
  <c r="BA187" i="1"/>
  <c r="BB187" i="1"/>
  <c r="BC187" i="1"/>
  <c r="BD187" i="1"/>
  <c r="BE187" i="1"/>
  <c r="BF187" i="1"/>
  <c r="BG187" i="1"/>
  <c r="BH187" i="1"/>
  <c r="BI187" i="1"/>
  <c r="BJ187" i="1"/>
  <c r="BK187" i="1"/>
  <c r="BL187" i="1"/>
  <c r="AM188" i="1"/>
  <c r="AN188" i="1"/>
  <c r="AO188" i="1"/>
  <c r="AP188" i="1"/>
  <c r="AQ188" i="1"/>
  <c r="AR188" i="1"/>
  <c r="AS188" i="1"/>
  <c r="AT188" i="1"/>
  <c r="AU188" i="1"/>
  <c r="AV188" i="1"/>
  <c r="AW188" i="1"/>
  <c r="AX188" i="1"/>
  <c r="AY188" i="1"/>
  <c r="AZ188" i="1"/>
  <c r="BA188" i="1"/>
  <c r="BB188" i="1"/>
  <c r="BC188" i="1"/>
  <c r="BD188" i="1"/>
  <c r="BE188" i="1"/>
  <c r="BF188" i="1"/>
  <c r="BG188" i="1"/>
  <c r="BH188" i="1"/>
  <c r="BI188" i="1"/>
  <c r="BJ188" i="1"/>
  <c r="BK188" i="1"/>
  <c r="BL188" i="1"/>
  <c r="AM189" i="1"/>
  <c r="AN189" i="1"/>
  <c r="AO189" i="1"/>
  <c r="AP189" i="1"/>
  <c r="AQ189" i="1"/>
  <c r="AR189" i="1"/>
  <c r="AS189" i="1"/>
  <c r="AT189" i="1"/>
  <c r="AU189" i="1"/>
  <c r="AV189" i="1"/>
  <c r="AW189" i="1"/>
  <c r="AX189" i="1"/>
  <c r="AY189" i="1"/>
  <c r="AZ189" i="1"/>
  <c r="BA189" i="1"/>
  <c r="BB189" i="1"/>
  <c r="BC189" i="1"/>
  <c r="BD189" i="1"/>
  <c r="BE189" i="1"/>
  <c r="BF189" i="1"/>
  <c r="BG189" i="1"/>
  <c r="BH189" i="1"/>
  <c r="BI189" i="1"/>
  <c r="BJ189" i="1"/>
  <c r="BK189" i="1"/>
  <c r="BL189" i="1"/>
  <c r="AM190" i="1"/>
  <c r="AN190" i="1"/>
  <c r="AO190" i="1"/>
  <c r="AP190" i="1"/>
  <c r="AQ190" i="1"/>
  <c r="AR190" i="1"/>
  <c r="AS190" i="1"/>
  <c r="AT190" i="1"/>
  <c r="AU190" i="1"/>
  <c r="AV190" i="1"/>
  <c r="AW190" i="1"/>
  <c r="AX190" i="1"/>
  <c r="AY190" i="1"/>
  <c r="AZ190" i="1"/>
  <c r="BA190" i="1"/>
  <c r="BB190" i="1"/>
  <c r="BC190" i="1"/>
  <c r="BD190" i="1"/>
  <c r="BE190" i="1"/>
  <c r="BF190" i="1"/>
  <c r="BG190" i="1"/>
  <c r="BH190" i="1"/>
  <c r="BI190" i="1"/>
  <c r="BJ190" i="1"/>
  <c r="BK190" i="1"/>
  <c r="BL190" i="1"/>
  <c r="AM191" i="1"/>
  <c r="AN191" i="1"/>
  <c r="AO191" i="1"/>
  <c r="AP191" i="1"/>
  <c r="AQ191" i="1"/>
  <c r="AR191" i="1"/>
  <c r="AS191" i="1"/>
  <c r="AT191" i="1"/>
  <c r="AU191" i="1"/>
  <c r="AV191" i="1"/>
  <c r="AW191" i="1"/>
  <c r="AX191" i="1"/>
  <c r="AY191" i="1"/>
  <c r="AZ191" i="1"/>
  <c r="BA191" i="1"/>
  <c r="BB191" i="1"/>
  <c r="BC191" i="1"/>
  <c r="BD191" i="1"/>
  <c r="BE191" i="1"/>
  <c r="BF191" i="1"/>
  <c r="BG191" i="1"/>
  <c r="BH191" i="1"/>
  <c r="BI191" i="1"/>
  <c r="BJ191" i="1"/>
  <c r="BK191" i="1"/>
  <c r="BL191" i="1"/>
  <c r="AM192" i="1"/>
  <c r="AN192" i="1"/>
  <c r="AO192" i="1"/>
  <c r="AP192" i="1"/>
  <c r="AQ192" i="1"/>
  <c r="AR192" i="1"/>
  <c r="AS192" i="1"/>
  <c r="AT192" i="1"/>
  <c r="AU192" i="1"/>
  <c r="AV192" i="1"/>
  <c r="AW192" i="1"/>
  <c r="AX192" i="1"/>
  <c r="AY192" i="1"/>
  <c r="AZ192" i="1"/>
  <c r="BA192" i="1"/>
  <c r="BB192" i="1"/>
  <c r="BC192" i="1"/>
  <c r="BD192" i="1"/>
  <c r="BE192" i="1"/>
  <c r="BF192" i="1"/>
  <c r="BG192" i="1"/>
  <c r="BH192" i="1"/>
  <c r="BI192" i="1"/>
  <c r="BJ192" i="1"/>
  <c r="BK192" i="1"/>
  <c r="BL192" i="1"/>
  <c r="AM193" i="1"/>
  <c r="AN193" i="1"/>
  <c r="AO193" i="1"/>
  <c r="AP193" i="1"/>
  <c r="AQ193" i="1"/>
  <c r="AR193" i="1"/>
  <c r="AS193" i="1"/>
  <c r="AT193" i="1"/>
  <c r="AU193" i="1"/>
  <c r="AV193" i="1"/>
  <c r="AW193" i="1"/>
  <c r="AX193" i="1"/>
  <c r="AY193" i="1"/>
  <c r="AZ193" i="1"/>
  <c r="BA193" i="1"/>
  <c r="BB193" i="1"/>
  <c r="BC193" i="1"/>
  <c r="BD193" i="1"/>
  <c r="BE193" i="1"/>
  <c r="BF193" i="1"/>
  <c r="BG193" i="1"/>
  <c r="BH193" i="1"/>
  <c r="BI193" i="1"/>
  <c r="BJ193" i="1"/>
  <c r="BK193" i="1"/>
  <c r="BL193" i="1"/>
  <c r="AM194" i="1"/>
  <c r="AN194" i="1"/>
  <c r="AO194" i="1"/>
  <c r="AP194" i="1"/>
  <c r="AQ194" i="1"/>
  <c r="AR194" i="1"/>
  <c r="AS194" i="1"/>
  <c r="AT194" i="1"/>
  <c r="AU194" i="1"/>
  <c r="AV194" i="1"/>
  <c r="AW194" i="1"/>
  <c r="AX194" i="1"/>
  <c r="AY194" i="1"/>
  <c r="AZ194" i="1"/>
  <c r="BA194" i="1"/>
  <c r="BB194" i="1"/>
  <c r="BC194" i="1"/>
  <c r="BD194" i="1"/>
  <c r="BE194" i="1"/>
  <c r="BF194" i="1"/>
  <c r="BG194" i="1"/>
  <c r="BH194" i="1"/>
  <c r="BI194" i="1"/>
  <c r="BJ194" i="1"/>
  <c r="BK194" i="1"/>
  <c r="BL194" i="1"/>
  <c r="AM195" i="1"/>
  <c r="AN195" i="1"/>
  <c r="AO195" i="1"/>
  <c r="AP195" i="1"/>
  <c r="AQ195" i="1"/>
  <c r="AR195" i="1"/>
  <c r="AS195" i="1"/>
  <c r="AT195" i="1"/>
  <c r="AU195" i="1"/>
  <c r="AV195" i="1"/>
  <c r="AW195" i="1"/>
  <c r="AX195" i="1"/>
  <c r="AY195" i="1"/>
  <c r="AZ195" i="1"/>
  <c r="BA195" i="1"/>
  <c r="BB195" i="1"/>
  <c r="BC195" i="1"/>
  <c r="BD195" i="1"/>
  <c r="BE195" i="1"/>
  <c r="BF195" i="1"/>
  <c r="BG195" i="1"/>
  <c r="BH195" i="1"/>
  <c r="BI195" i="1"/>
  <c r="BJ195" i="1"/>
  <c r="BK195" i="1"/>
  <c r="BL195" i="1"/>
  <c r="AM196" i="1"/>
  <c r="AN196" i="1"/>
  <c r="AO196" i="1"/>
  <c r="AP196" i="1"/>
  <c r="AQ196" i="1"/>
  <c r="AR196" i="1"/>
  <c r="AS196" i="1"/>
  <c r="AT196" i="1"/>
  <c r="AU196" i="1"/>
  <c r="AV196" i="1"/>
  <c r="AW196" i="1"/>
  <c r="AX196" i="1"/>
  <c r="AY196" i="1"/>
  <c r="AZ196" i="1"/>
  <c r="BA196" i="1"/>
  <c r="BB196" i="1"/>
  <c r="BC196" i="1"/>
  <c r="BD196" i="1"/>
  <c r="BE196" i="1"/>
  <c r="BF196" i="1"/>
  <c r="BG196" i="1"/>
  <c r="BH196" i="1"/>
  <c r="BI196" i="1"/>
  <c r="BJ196" i="1"/>
  <c r="BK196" i="1"/>
  <c r="BL196" i="1"/>
  <c r="AM197" i="1"/>
  <c r="AN197" i="1"/>
  <c r="AO197" i="1"/>
  <c r="AP197" i="1"/>
  <c r="AQ197" i="1"/>
  <c r="AR197" i="1"/>
  <c r="AS197" i="1"/>
  <c r="AT197" i="1"/>
  <c r="AU197" i="1"/>
  <c r="AV197" i="1"/>
  <c r="AW197" i="1"/>
  <c r="AX197" i="1"/>
  <c r="AY197" i="1"/>
  <c r="AZ197" i="1"/>
  <c r="BA197" i="1"/>
  <c r="BB197" i="1"/>
  <c r="BC197" i="1"/>
  <c r="BD197" i="1"/>
  <c r="BE197" i="1"/>
  <c r="BF197" i="1"/>
  <c r="BG197" i="1"/>
  <c r="BH197" i="1"/>
  <c r="BI197" i="1"/>
  <c r="BJ197" i="1"/>
  <c r="BK197" i="1"/>
  <c r="BL197" i="1"/>
  <c r="AM198" i="1"/>
  <c r="AN198" i="1"/>
  <c r="AO198" i="1"/>
  <c r="AP198" i="1"/>
  <c r="AQ198" i="1"/>
  <c r="AR198" i="1"/>
  <c r="AS198" i="1"/>
  <c r="AT198" i="1"/>
  <c r="AU198" i="1"/>
  <c r="AV198" i="1"/>
  <c r="AW198" i="1"/>
  <c r="AX198" i="1"/>
  <c r="AY198" i="1"/>
  <c r="AZ198" i="1"/>
  <c r="BA198" i="1"/>
  <c r="BB198" i="1"/>
  <c r="BC198" i="1"/>
  <c r="BD198" i="1"/>
  <c r="BE198" i="1"/>
  <c r="BF198" i="1"/>
  <c r="BG198" i="1"/>
  <c r="BH198" i="1"/>
  <c r="BI198" i="1"/>
  <c r="BJ198" i="1"/>
  <c r="BK198" i="1"/>
  <c r="BL198" i="1"/>
  <c r="AM199" i="1"/>
  <c r="AN199" i="1"/>
  <c r="AO199" i="1"/>
  <c r="AP199" i="1"/>
  <c r="AQ199" i="1"/>
  <c r="AR199" i="1"/>
  <c r="AS199" i="1"/>
  <c r="AT199" i="1"/>
  <c r="AU199" i="1"/>
  <c r="AV199" i="1"/>
  <c r="AW199" i="1"/>
  <c r="AX199" i="1"/>
  <c r="AY199" i="1"/>
  <c r="AZ199" i="1"/>
  <c r="BA199" i="1"/>
  <c r="BB199" i="1"/>
  <c r="BC199" i="1"/>
  <c r="BD199" i="1"/>
  <c r="BE199" i="1"/>
  <c r="BF199" i="1"/>
  <c r="BG199" i="1"/>
  <c r="BH199" i="1"/>
  <c r="BI199" i="1"/>
  <c r="BJ199" i="1"/>
  <c r="BK199" i="1"/>
  <c r="BL199" i="1"/>
  <c r="AM200" i="1"/>
  <c r="AN200" i="1"/>
  <c r="AO200" i="1"/>
  <c r="AP200" i="1"/>
  <c r="AQ200" i="1"/>
  <c r="AR200" i="1"/>
  <c r="AS200" i="1"/>
  <c r="AT200" i="1"/>
  <c r="AU200" i="1"/>
  <c r="AV200" i="1"/>
  <c r="AW200" i="1"/>
  <c r="AX200" i="1"/>
  <c r="AY200" i="1"/>
  <c r="AZ200" i="1"/>
  <c r="BA200" i="1"/>
  <c r="BB200" i="1"/>
  <c r="BC200" i="1"/>
  <c r="BD200" i="1"/>
  <c r="BE200" i="1"/>
  <c r="BF200" i="1"/>
  <c r="BG200" i="1"/>
  <c r="BH200" i="1"/>
  <c r="BI200" i="1"/>
  <c r="BJ200" i="1"/>
  <c r="BK200" i="1"/>
  <c r="BL200" i="1"/>
  <c r="AM201" i="1"/>
  <c r="AN201" i="1"/>
  <c r="AO201" i="1"/>
  <c r="AP201" i="1"/>
  <c r="AQ201" i="1"/>
  <c r="AR201" i="1"/>
  <c r="AS201" i="1"/>
  <c r="AT201" i="1"/>
  <c r="AU201" i="1"/>
  <c r="AV201" i="1"/>
  <c r="AW201" i="1"/>
  <c r="AX201" i="1"/>
  <c r="AY201" i="1"/>
  <c r="AZ201" i="1"/>
  <c r="BA201" i="1"/>
  <c r="BB201" i="1"/>
  <c r="BC201" i="1"/>
  <c r="BD201" i="1"/>
  <c r="BE201" i="1"/>
  <c r="BF201" i="1"/>
  <c r="BG201" i="1"/>
  <c r="BH201" i="1"/>
  <c r="BI201" i="1"/>
  <c r="BJ201" i="1"/>
  <c r="BK201" i="1"/>
  <c r="BL201" i="1"/>
  <c r="AM202" i="1"/>
  <c r="AN202" i="1"/>
  <c r="AO202" i="1"/>
  <c r="AP202" i="1"/>
  <c r="AQ202" i="1"/>
  <c r="AR202" i="1"/>
  <c r="AS202" i="1"/>
  <c r="AT202" i="1"/>
  <c r="AU202" i="1"/>
  <c r="AV202" i="1"/>
  <c r="AW202" i="1"/>
  <c r="AX202" i="1"/>
  <c r="AY202" i="1"/>
  <c r="AZ202" i="1"/>
  <c r="BA202" i="1"/>
  <c r="BB202" i="1"/>
  <c r="BC202" i="1"/>
  <c r="BD202" i="1"/>
  <c r="BE202" i="1"/>
  <c r="BF202" i="1"/>
  <c r="BG202" i="1"/>
  <c r="BH202" i="1"/>
  <c r="BI202" i="1"/>
  <c r="BJ202" i="1"/>
  <c r="BK202" i="1"/>
  <c r="BL202" i="1"/>
  <c r="AM203" i="1"/>
  <c r="AN203" i="1"/>
  <c r="AO203" i="1"/>
  <c r="AP203" i="1"/>
  <c r="AQ203" i="1"/>
  <c r="AR203" i="1"/>
  <c r="AS203" i="1"/>
  <c r="AT203" i="1"/>
  <c r="AU203" i="1"/>
  <c r="AV203" i="1"/>
  <c r="AW203" i="1"/>
  <c r="AX203" i="1"/>
  <c r="AY203" i="1"/>
  <c r="AZ203" i="1"/>
  <c r="BA203" i="1"/>
  <c r="BB203" i="1"/>
  <c r="BC203" i="1"/>
  <c r="BD203" i="1"/>
  <c r="BE203" i="1"/>
  <c r="BF203" i="1"/>
  <c r="BG203" i="1"/>
  <c r="BH203" i="1"/>
  <c r="BI203" i="1"/>
  <c r="BJ203" i="1"/>
  <c r="BK203" i="1"/>
  <c r="BL203" i="1"/>
  <c r="AM204" i="1"/>
  <c r="AN204" i="1"/>
  <c r="AO204" i="1"/>
  <c r="AP204" i="1"/>
  <c r="AQ204" i="1"/>
  <c r="AR204" i="1"/>
  <c r="AS204" i="1"/>
  <c r="AT204" i="1"/>
  <c r="AU204" i="1"/>
  <c r="AV204" i="1"/>
  <c r="AW204" i="1"/>
  <c r="AX204" i="1"/>
  <c r="AY204" i="1"/>
  <c r="AZ204" i="1"/>
  <c r="BA204" i="1"/>
  <c r="BB204" i="1"/>
  <c r="BC204" i="1"/>
  <c r="BD204" i="1"/>
  <c r="BE204" i="1"/>
  <c r="BF204" i="1"/>
  <c r="BG204" i="1"/>
  <c r="BH204" i="1"/>
  <c r="BI204" i="1"/>
  <c r="BJ204" i="1"/>
  <c r="BK204" i="1"/>
  <c r="BL204" i="1"/>
  <c r="AM205" i="1"/>
  <c r="AN205" i="1"/>
  <c r="AO205" i="1"/>
  <c r="AP205" i="1"/>
  <c r="AQ205" i="1"/>
  <c r="AR205" i="1"/>
  <c r="AS205" i="1"/>
  <c r="AT205" i="1"/>
  <c r="AU205" i="1"/>
  <c r="AV205" i="1"/>
  <c r="AW205" i="1"/>
  <c r="AX205" i="1"/>
  <c r="AY205" i="1"/>
  <c r="AZ205" i="1"/>
  <c r="BA205" i="1"/>
  <c r="BB205" i="1"/>
  <c r="BC205" i="1"/>
  <c r="BD205" i="1"/>
  <c r="BE205" i="1"/>
  <c r="BF205" i="1"/>
  <c r="BG205" i="1"/>
  <c r="BH205" i="1"/>
  <c r="BI205" i="1"/>
  <c r="BJ205" i="1"/>
  <c r="BK205" i="1"/>
  <c r="BL205" i="1"/>
  <c r="AM206" i="1"/>
  <c r="AN206" i="1"/>
  <c r="AO206" i="1"/>
  <c r="AP206" i="1"/>
  <c r="AQ206" i="1"/>
  <c r="AR206" i="1"/>
  <c r="AS206" i="1"/>
  <c r="AT206" i="1"/>
  <c r="AU206" i="1"/>
  <c r="AV206" i="1"/>
  <c r="AW206" i="1"/>
  <c r="AX206" i="1"/>
  <c r="AY206" i="1"/>
  <c r="AZ206" i="1"/>
  <c r="BA206" i="1"/>
  <c r="BB206" i="1"/>
  <c r="BC206" i="1"/>
  <c r="BD206" i="1"/>
  <c r="BE206" i="1"/>
  <c r="BF206" i="1"/>
  <c r="BG206" i="1"/>
  <c r="BH206" i="1"/>
  <c r="BI206" i="1"/>
  <c r="BJ206" i="1"/>
  <c r="BK206" i="1"/>
  <c r="BL206" i="1"/>
  <c r="AM207" i="1"/>
  <c r="AN207" i="1"/>
  <c r="AO207" i="1"/>
  <c r="AP207" i="1"/>
  <c r="AQ207" i="1"/>
  <c r="AR207" i="1"/>
  <c r="AS207" i="1"/>
  <c r="AT207" i="1"/>
  <c r="AU207" i="1"/>
  <c r="AV207" i="1"/>
  <c r="AW207" i="1"/>
  <c r="AX207" i="1"/>
  <c r="AY207" i="1"/>
  <c r="AZ207" i="1"/>
  <c r="BA207" i="1"/>
  <c r="BB207" i="1"/>
  <c r="BC207" i="1"/>
  <c r="BD207" i="1"/>
  <c r="BE207" i="1"/>
  <c r="BF207" i="1"/>
  <c r="BG207" i="1"/>
  <c r="BH207" i="1"/>
  <c r="BI207" i="1"/>
  <c r="BJ207" i="1"/>
  <c r="BK207" i="1"/>
  <c r="BL207" i="1"/>
  <c r="AM208" i="1"/>
  <c r="AN208" i="1"/>
  <c r="AO208" i="1"/>
  <c r="AP208" i="1"/>
  <c r="AQ208" i="1"/>
  <c r="AR208" i="1"/>
  <c r="AS208" i="1"/>
  <c r="AT208" i="1"/>
  <c r="AU208" i="1"/>
  <c r="AV208" i="1"/>
  <c r="AW208" i="1"/>
  <c r="AX208" i="1"/>
  <c r="AY208" i="1"/>
  <c r="AZ208" i="1"/>
  <c r="BA208" i="1"/>
  <c r="BB208" i="1"/>
  <c r="BC208" i="1"/>
  <c r="BD208" i="1"/>
  <c r="BE208" i="1"/>
  <c r="BF208" i="1"/>
  <c r="BG208" i="1"/>
  <c r="BH208" i="1"/>
  <c r="BI208" i="1"/>
  <c r="BJ208" i="1"/>
  <c r="BK208" i="1"/>
  <c r="BL208" i="1"/>
  <c r="AM209" i="1"/>
  <c r="AN209" i="1"/>
  <c r="AO209" i="1"/>
  <c r="AP209" i="1"/>
  <c r="AQ209" i="1"/>
  <c r="AR209" i="1"/>
  <c r="AS209" i="1"/>
  <c r="AT209" i="1"/>
  <c r="AU209" i="1"/>
  <c r="AV209" i="1"/>
  <c r="AW209" i="1"/>
  <c r="AX209" i="1"/>
  <c r="AY209" i="1"/>
  <c r="AZ209" i="1"/>
  <c r="BA209" i="1"/>
  <c r="BB209" i="1"/>
  <c r="BC209" i="1"/>
  <c r="BD209" i="1"/>
  <c r="BE209" i="1"/>
  <c r="BF209" i="1"/>
  <c r="BG209" i="1"/>
  <c r="BH209" i="1"/>
  <c r="BI209" i="1"/>
  <c r="BJ209" i="1"/>
  <c r="BK209" i="1"/>
  <c r="BL209" i="1"/>
  <c r="AM210" i="1"/>
  <c r="AN210" i="1"/>
  <c r="AO210" i="1"/>
  <c r="AP210" i="1"/>
  <c r="AQ210" i="1"/>
  <c r="AR210" i="1"/>
  <c r="AS210" i="1"/>
  <c r="AT210" i="1"/>
  <c r="AU210" i="1"/>
  <c r="AV210" i="1"/>
  <c r="AW210" i="1"/>
  <c r="AX210" i="1"/>
  <c r="AY210" i="1"/>
  <c r="AZ210" i="1"/>
  <c r="BA210" i="1"/>
  <c r="BB210" i="1"/>
  <c r="BC210" i="1"/>
  <c r="BD210" i="1"/>
  <c r="BE210" i="1"/>
  <c r="BF210" i="1"/>
  <c r="BG210" i="1"/>
  <c r="BH210" i="1"/>
  <c r="BI210" i="1"/>
  <c r="BJ210" i="1"/>
  <c r="BK210" i="1"/>
  <c r="BL210" i="1"/>
  <c r="AM211" i="1"/>
  <c r="AN211" i="1"/>
  <c r="AO211" i="1"/>
  <c r="AP211" i="1"/>
  <c r="AQ211" i="1"/>
  <c r="AR211" i="1"/>
  <c r="AS211" i="1"/>
  <c r="AT211" i="1"/>
  <c r="AU211" i="1"/>
  <c r="AV211" i="1"/>
  <c r="AW211" i="1"/>
  <c r="AX211" i="1"/>
  <c r="AY211" i="1"/>
  <c r="AZ211" i="1"/>
  <c r="BA211" i="1"/>
  <c r="BB211" i="1"/>
  <c r="BC211" i="1"/>
  <c r="BD211" i="1"/>
  <c r="BE211" i="1"/>
  <c r="BF211" i="1"/>
  <c r="BG211" i="1"/>
  <c r="BH211" i="1"/>
  <c r="BI211" i="1"/>
  <c r="BJ211" i="1"/>
  <c r="BK211" i="1"/>
  <c r="BL211" i="1"/>
  <c r="AM212" i="1"/>
  <c r="AN212" i="1"/>
  <c r="AO212" i="1"/>
  <c r="AP212" i="1"/>
  <c r="AQ212" i="1"/>
  <c r="AR212" i="1"/>
  <c r="AS212" i="1"/>
  <c r="AT212" i="1"/>
  <c r="AU212" i="1"/>
  <c r="AV212" i="1"/>
  <c r="AW212" i="1"/>
  <c r="AX212" i="1"/>
  <c r="AY212" i="1"/>
  <c r="AZ212" i="1"/>
  <c r="BA212" i="1"/>
  <c r="BB212" i="1"/>
  <c r="BC212" i="1"/>
  <c r="BD212" i="1"/>
  <c r="BE212" i="1"/>
  <c r="BF212" i="1"/>
  <c r="BG212" i="1"/>
  <c r="BH212" i="1"/>
  <c r="BI212" i="1"/>
  <c r="BJ212" i="1"/>
  <c r="BK212" i="1"/>
  <c r="BL212" i="1"/>
  <c r="AM213" i="1"/>
  <c r="AN213" i="1"/>
  <c r="AO213" i="1"/>
  <c r="AP213" i="1"/>
  <c r="AQ213" i="1"/>
  <c r="AR213" i="1"/>
  <c r="AS213" i="1"/>
  <c r="AT213" i="1"/>
  <c r="AU213" i="1"/>
  <c r="AV213" i="1"/>
  <c r="AW213" i="1"/>
  <c r="AX213" i="1"/>
  <c r="AY213" i="1"/>
  <c r="AZ213" i="1"/>
  <c r="BA213" i="1"/>
  <c r="BB213" i="1"/>
  <c r="BC213" i="1"/>
  <c r="BD213" i="1"/>
  <c r="BE213" i="1"/>
  <c r="BF213" i="1"/>
  <c r="BG213" i="1"/>
  <c r="BH213" i="1"/>
  <c r="BI213" i="1"/>
  <c r="BJ213" i="1"/>
  <c r="BK213" i="1"/>
  <c r="BL213" i="1"/>
  <c r="AM214" i="1"/>
  <c r="AN214" i="1"/>
  <c r="AO214" i="1"/>
  <c r="AP214" i="1"/>
  <c r="AQ214" i="1"/>
  <c r="AR214" i="1"/>
  <c r="AS214" i="1"/>
  <c r="AT214" i="1"/>
  <c r="AU214" i="1"/>
  <c r="AV214" i="1"/>
  <c r="AW214" i="1"/>
  <c r="AX214" i="1"/>
  <c r="AY214" i="1"/>
  <c r="AZ214" i="1"/>
  <c r="BA214" i="1"/>
  <c r="BB214" i="1"/>
  <c r="BC214" i="1"/>
  <c r="BD214" i="1"/>
  <c r="BE214" i="1"/>
  <c r="BF214" i="1"/>
  <c r="BG214" i="1"/>
  <c r="BH214" i="1"/>
  <c r="BI214" i="1"/>
  <c r="BJ214" i="1"/>
  <c r="BK214" i="1"/>
  <c r="BL214" i="1"/>
  <c r="AM215" i="1"/>
  <c r="AN215" i="1"/>
  <c r="AO215" i="1"/>
  <c r="AP215" i="1"/>
  <c r="AQ215" i="1"/>
  <c r="AR215" i="1"/>
  <c r="AS215" i="1"/>
  <c r="AT215" i="1"/>
  <c r="AU215" i="1"/>
  <c r="AV215" i="1"/>
  <c r="AW215" i="1"/>
  <c r="AX215" i="1"/>
  <c r="AY215" i="1"/>
  <c r="AZ215" i="1"/>
  <c r="BA215" i="1"/>
  <c r="BB215" i="1"/>
  <c r="BC215" i="1"/>
  <c r="BD215" i="1"/>
  <c r="BE215" i="1"/>
  <c r="BF215" i="1"/>
  <c r="BG215" i="1"/>
  <c r="BH215" i="1"/>
  <c r="BI215" i="1"/>
  <c r="BJ215" i="1"/>
  <c r="BK215" i="1"/>
  <c r="BL215" i="1"/>
  <c r="AM216" i="1"/>
  <c r="AN216" i="1"/>
  <c r="AO216" i="1"/>
  <c r="AP216" i="1"/>
  <c r="AQ216" i="1"/>
  <c r="AR216" i="1"/>
  <c r="AS216" i="1"/>
  <c r="AT216" i="1"/>
  <c r="AU216" i="1"/>
  <c r="AV216" i="1"/>
  <c r="AW216" i="1"/>
  <c r="AX216" i="1"/>
  <c r="AY216" i="1"/>
  <c r="AZ216" i="1"/>
  <c r="BA216" i="1"/>
  <c r="BB216" i="1"/>
  <c r="BC216" i="1"/>
  <c r="BD216" i="1"/>
  <c r="BE216" i="1"/>
  <c r="BF216" i="1"/>
  <c r="BG216" i="1"/>
  <c r="BH216" i="1"/>
  <c r="BI216" i="1"/>
  <c r="BJ216" i="1"/>
  <c r="BK216" i="1"/>
  <c r="BL216" i="1"/>
  <c r="AM217" i="1"/>
  <c r="AN217" i="1"/>
  <c r="AO217" i="1"/>
  <c r="AP217" i="1"/>
  <c r="AQ217" i="1"/>
  <c r="AR217" i="1"/>
  <c r="AS217" i="1"/>
  <c r="AT217" i="1"/>
  <c r="AU217" i="1"/>
  <c r="AV217" i="1"/>
  <c r="AW217" i="1"/>
  <c r="AX217" i="1"/>
  <c r="AY217" i="1"/>
  <c r="AZ217" i="1"/>
  <c r="BA217" i="1"/>
  <c r="BB217" i="1"/>
  <c r="BC217" i="1"/>
  <c r="BD217" i="1"/>
  <c r="BE217" i="1"/>
  <c r="BF217" i="1"/>
  <c r="BG217" i="1"/>
  <c r="BH217" i="1"/>
  <c r="BI217" i="1"/>
  <c r="BJ217" i="1"/>
  <c r="BK217" i="1"/>
  <c r="BL217" i="1"/>
  <c r="AM218" i="1"/>
  <c r="AN218" i="1"/>
  <c r="AO218" i="1"/>
  <c r="AP218" i="1"/>
  <c r="AQ218" i="1"/>
  <c r="AR218" i="1"/>
  <c r="AS218" i="1"/>
  <c r="AT218" i="1"/>
  <c r="AU218" i="1"/>
  <c r="AV218" i="1"/>
  <c r="AW218" i="1"/>
  <c r="AX218" i="1"/>
  <c r="AY218" i="1"/>
  <c r="AZ218" i="1"/>
  <c r="BA218" i="1"/>
  <c r="BB218" i="1"/>
  <c r="BC218" i="1"/>
  <c r="BD218" i="1"/>
  <c r="BE218" i="1"/>
  <c r="BF218" i="1"/>
  <c r="BG218" i="1"/>
  <c r="BH218" i="1"/>
  <c r="BI218" i="1"/>
  <c r="BJ218" i="1"/>
  <c r="BK218" i="1"/>
  <c r="BL218" i="1"/>
  <c r="AM219" i="1"/>
  <c r="AN219" i="1"/>
  <c r="AO219" i="1"/>
  <c r="AP219" i="1"/>
  <c r="AQ219" i="1"/>
  <c r="AR219" i="1"/>
  <c r="AS219" i="1"/>
  <c r="AT219" i="1"/>
  <c r="AU219" i="1"/>
  <c r="AV219" i="1"/>
  <c r="AW219" i="1"/>
  <c r="AX219" i="1"/>
  <c r="AY219" i="1"/>
  <c r="AZ219" i="1"/>
  <c r="BA219" i="1"/>
  <c r="BB219" i="1"/>
  <c r="BC219" i="1"/>
  <c r="BD219" i="1"/>
  <c r="BE219" i="1"/>
  <c r="BF219" i="1"/>
  <c r="BG219" i="1"/>
  <c r="BH219" i="1"/>
  <c r="BI219" i="1"/>
  <c r="BJ219" i="1"/>
  <c r="BK219" i="1"/>
  <c r="BL219" i="1"/>
  <c r="AM220" i="1"/>
  <c r="AN220" i="1"/>
  <c r="AO220" i="1"/>
  <c r="AP220" i="1"/>
  <c r="AQ220" i="1"/>
  <c r="AR220" i="1"/>
  <c r="AS220" i="1"/>
  <c r="AT220" i="1"/>
  <c r="AU220" i="1"/>
  <c r="AV220" i="1"/>
  <c r="AW220" i="1"/>
  <c r="AX220" i="1"/>
  <c r="AY220" i="1"/>
  <c r="AZ220" i="1"/>
  <c r="BA220" i="1"/>
  <c r="BB220" i="1"/>
  <c r="BC220" i="1"/>
  <c r="BD220" i="1"/>
  <c r="BE220" i="1"/>
  <c r="BF220" i="1"/>
  <c r="BG220" i="1"/>
  <c r="BH220" i="1"/>
  <c r="BI220" i="1"/>
  <c r="BJ220" i="1"/>
  <c r="BK220" i="1"/>
  <c r="BL220" i="1"/>
  <c r="AM221" i="1"/>
  <c r="AN221" i="1"/>
  <c r="AO221" i="1"/>
  <c r="AP221" i="1"/>
  <c r="AQ221" i="1"/>
  <c r="AR221" i="1"/>
  <c r="AS221" i="1"/>
  <c r="AT221" i="1"/>
  <c r="AU221" i="1"/>
  <c r="AV221" i="1"/>
  <c r="AW221" i="1"/>
  <c r="AX221" i="1"/>
  <c r="AY221" i="1"/>
  <c r="AZ221" i="1"/>
  <c r="BA221" i="1"/>
  <c r="BB221" i="1"/>
  <c r="BC221" i="1"/>
  <c r="BD221" i="1"/>
  <c r="BE221" i="1"/>
  <c r="BF221" i="1"/>
  <c r="BG221" i="1"/>
  <c r="BH221" i="1"/>
  <c r="BI221" i="1"/>
  <c r="BJ221" i="1"/>
  <c r="BK221" i="1"/>
  <c r="BL221" i="1"/>
  <c r="AM222" i="1"/>
  <c r="AN222" i="1"/>
  <c r="AO222" i="1"/>
  <c r="AP222" i="1"/>
  <c r="AQ222" i="1"/>
  <c r="AR222" i="1"/>
  <c r="AS222" i="1"/>
  <c r="AT222" i="1"/>
  <c r="AU222" i="1"/>
  <c r="AV222" i="1"/>
  <c r="AW222" i="1"/>
  <c r="AX222" i="1"/>
  <c r="AY222" i="1"/>
  <c r="AZ222" i="1"/>
  <c r="BA222" i="1"/>
  <c r="BB222" i="1"/>
  <c r="BC222" i="1"/>
  <c r="BD222" i="1"/>
  <c r="BE222" i="1"/>
  <c r="BF222" i="1"/>
  <c r="BG222" i="1"/>
  <c r="BH222" i="1"/>
  <c r="BI222" i="1"/>
  <c r="BJ222" i="1"/>
  <c r="BK222" i="1"/>
  <c r="BL222" i="1"/>
  <c r="AM223" i="1"/>
  <c r="AN223" i="1"/>
  <c r="AO223" i="1"/>
  <c r="AP223" i="1"/>
  <c r="AQ223" i="1"/>
  <c r="AR223" i="1"/>
  <c r="AS223" i="1"/>
  <c r="AT223" i="1"/>
  <c r="AU223" i="1"/>
  <c r="AV223" i="1"/>
  <c r="AW223" i="1"/>
  <c r="AX223" i="1"/>
  <c r="AY223" i="1"/>
  <c r="AZ223" i="1"/>
  <c r="BA223" i="1"/>
  <c r="BB223" i="1"/>
  <c r="BC223" i="1"/>
  <c r="BD223" i="1"/>
  <c r="BE223" i="1"/>
  <c r="BF223" i="1"/>
  <c r="BG223" i="1"/>
  <c r="BH223" i="1"/>
  <c r="BI223" i="1"/>
  <c r="BJ223" i="1"/>
  <c r="BK223" i="1"/>
  <c r="BL223" i="1"/>
  <c r="AM224" i="1"/>
  <c r="AN224" i="1"/>
  <c r="AO224" i="1"/>
  <c r="AP224" i="1"/>
  <c r="AQ224" i="1"/>
  <c r="AR224" i="1"/>
  <c r="AS224" i="1"/>
  <c r="AT224" i="1"/>
  <c r="AU224" i="1"/>
  <c r="AV224" i="1"/>
  <c r="AW224" i="1"/>
  <c r="AX224" i="1"/>
  <c r="AY224" i="1"/>
  <c r="AZ224" i="1"/>
  <c r="BA224" i="1"/>
  <c r="BB224" i="1"/>
  <c r="BC224" i="1"/>
  <c r="BD224" i="1"/>
  <c r="BE224" i="1"/>
  <c r="BF224" i="1"/>
  <c r="BG224" i="1"/>
  <c r="BH224" i="1"/>
  <c r="BI224" i="1"/>
  <c r="BJ224" i="1"/>
  <c r="BK224" i="1"/>
  <c r="BL224" i="1"/>
  <c r="AM225" i="1"/>
  <c r="AN225" i="1"/>
  <c r="AO225" i="1"/>
  <c r="AP225" i="1"/>
  <c r="AQ225" i="1"/>
  <c r="AR225" i="1"/>
  <c r="AS225" i="1"/>
  <c r="AT225" i="1"/>
  <c r="AU225" i="1"/>
  <c r="AV225" i="1"/>
  <c r="AW225" i="1"/>
  <c r="AX225" i="1"/>
  <c r="AY225" i="1"/>
  <c r="AZ225" i="1"/>
  <c r="BA225" i="1"/>
  <c r="BB225" i="1"/>
  <c r="BC225" i="1"/>
  <c r="BD225" i="1"/>
  <c r="BE225" i="1"/>
  <c r="BF225" i="1"/>
  <c r="BG225" i="1"/>
  <c r="BH225" i="1"/>
  <c r="BI225" i="1"/>
  <c r="BJ225" i="1"/>
  <c r="BK225" i="1"/>
  <c r="BL225" i="1"/>
  <c r="AM226" i="1"/>
  <c r="AN226" i="1"/>
  <c r="AO226" i="1"/>
  <c r="AP226" i="1"/>
  <c r="AQ226" i="1"/>
  <c r="AR226" i="1"/>
  <c r="AS226" i="1"/>
  <c r="AT226" i="1"/>
  <c r="AU226" i="1"/>
  <c r="AV226" i="1"/>
  <c r="AW226" i="1"/>
  <c r="AX226" i="1"/>
  <c r="AY226" i="1"/>
  <c r="AZ226" i="1"/>
  <c r="BA226" i="1"/>
  <c r="BB226" i="1"/>
  <c r="BC226" i="1"/>
  <c r="BD226" i="1"/>
  <c r="BE226" i="1"/>
  <c r="BF226" i="1"/>
  <c r="BG226" i="1"/>
  <c r="BH226" i="1"/>
  <c r="BI226" i="1"/>
  <c r="BJ226" i="1"/>
  <c r="BK226" i="1"/>
  <c r="BL226" i="1"/>
  <c r="AM227" i="1"/>
  <c r="AN227" i="1"/>
  <c r="AO227" i="1"/>
  <c r="AP227" i="1"/>
  <c r="AQ227" i="1"/>
  <c r="AR227" i="1"/>
  <c r="AS227" i="1"/>
  <c r="AT227" i="1"/>
  <c r="AU227" i="1"/>
  <c r="AV227" i="1"/>
  <c r="AW227" i="1"/>
  <c r="AX227" i="1"/>
  <c r="AY227" i="1"/>
  <c r="AZ227" i="1"/>
  <c r="BA227" i="1"/>
  <c r="BB227" i="1"/>
  <c r="BC227" i="1"/>
  <c r="BD227" i="1"/>
  <c r="BE227" i="1"/>
  <c r="BF227" i="1"/>
  <c r="BG227" i="1"/>
  <c r="BH227" i="1"/>
  <c r="BI227" i="1"/>
  <c r="BJ227" i="1"/>
  <c r="BK227" i="1"/>
  <c r="BL227" i="1"/>
  <c r="AM228" i="1"/>
  <c r="AN228" i="1"/>
  <c r="AO228" i="1"/>
  <c r="AP228" i="1"/>
  <c r="AQ228" i="1"/>
  <c r="AR228" i="1"/>
  <c r="AS228" i="1"/>
  <c r="AT228" i="1"/>
  <c r="AU228" i="1"/>
  <c r="AV228" i="1"/>
  <c r="AW228" i="1"/>
  <c r="AX228" i="1"/>
  <c r="AY228" i="1"/>
  <c r="AZ228" i="1"/>
  <c r="BA228" i="1"/>
  <c r="BB228" i="1"/>
  <c r="BC228" i="1"/>
  <c r="BD228" i="1"/>
  <c r="BE228" i="1"/>
  <c r="BF228" i="1"/>
  <c r="BG228" i="1"/>
  <c r="BH228" i="1"/>
  <c r="BI228" i="1"/>
  <c r="BJ228" i="1"/>
  <c r="BK228" i="1"/>
  <c r="BL228" i="1"/>
  <c r="AM229" i="1"/>
  <c r="AN229" i="1"/>
  <c r="AO229" i="1"/>
  <c r="AP229" i="1"/>
  <c r="AQ229" i="1"/>
  <c r="AR229" i="1"/>
  <c r="AS229" i="1"/>
  <c r="AT229" i="1"/>
  <c r="AU229" i="1"/>
  <c r="AV229" i="1"/>
  <c r="AW229" i="1"/>
  <c r="AX229" i="1"/>
  <c r="AY229" i="1"/>
  <c r="AZ229" i="1"/>
  <c r="BA229" i="1"/>
  <c r="BB229" i="1"/>
  <c r="BC229" i="1"/>
  <c r="BD229" i="1"/>
  <c r="BE229" i="1"/>
  <c r="BF229" i="1"/>
  <c r="BG229" i="1"/>
  <c r="BH229" i="1"/>
  <c r="BI229" i="1"/>
  <c r="BJ229" i="1"/>
  <c r="BK229" i="1"/>
  <c r="BL229" i="1"/>
  <c r="AM230" i="1"/>
  <c r="AN230" i="1"/>
  <c r="AO230" i="1"/>
  <c r="AP230" i="1"/>
  <c r="AQ230" i="1"/>
  <c r="AR230" i="1"/>
  <c r="AS230" i="1"/>
  <c r="AT230" i="1"/>
  <c r="AU230" i="1"/>
  <c r="AV230" i="1"/>
  <c r="AW230" i="1"/>
  <c r="AX230" i="1"/>
  <c r="AY230" i="1"/>
  <c r="AZ230" i="1"/>
  <c r="BA230" i="1"/>
  <c r="BB230" i="1"/>
  <c r="BC230" i="1"/>
  <c r="BD230" i="1"/>
  <c r="BE230" i="1"/>
  <c r="BF230" i="1"/>
  <c r="BG230" i="1"/>
  <c r="BH230" i="1"/>
  <c r="BI230" i="1"/>
  <c r="BJ230" i="1"/>
  <c r="BK230" i="1"/>
  <c r="BL230" i="1"/>
  <c r="AM231" i="1"/>
  <c r="AN231" i="1"/>
  <c r="AO231" i="1"/>
  <c r="AP231" i="1"/>
  <c r="AQ231" i="1"/>
  <c r="AR231" i="1"/>
  <c r="AS231" i="1"/>
  <c r="AT231" i="1"/>
  <c r="AU231" i="1"/>
  <c r="AV231" i="1"/>
  <c r="AW231" i="1"/>
  <c r="AX231" i="1"/>
  <c r="AY231" i="1"/>
  <c r="AZ231" i="1"/>
  <c r="BA231" i="1"/>
  <c r="BB231" i="1"/>
  <c r="BC231" i="1"/>
  <c r="BD231" i="1"/>
  <c r="BE231" i="1"/>
  <c r="BF231" i="1"/>
  <c r="BG231" i="1"/>
  <c r="BH231" i="1"/>
  <c r="BI231" i="1"/>
  <c r="BJ231" i="1"/>
  <c r="BK231" i="1"/>
  <c r="BL231" i="1"/>
  <c r="AM232" i="1"/>
  <c r="AN232" i="1"/>
  <c r="AO232" i="1"/>
  <c r="AP232" i="1"/>
  <c r="AQ232" i="1"/>
  <c r="AR232" i="1"/>
  <c r="AS232" i="1"/>
  <c r="AT232" i="1"/>
  <c r="AU232" i="1"/>
  <c r="AV232" i="1"/>
  <c r="AW232" i="1"/>
  <c r="AX232" i="1"/>
  <c r="AY232" i="1"/>
  <c r="AZ232" i="1"/>
  <c r="BA232" i="1"/>
  <c r="BB232" i="1"/>
  <c r="BC232" i="1"/>
  <c r="BD232" i="1"/>
  <c r="BE232" i="1"/>
  <c r="BF232" i="1"/>
  <c r="BG232" i="1"/>
  <c r="BH232" i="1"/>
  <c r="BI232" i="1"/>
  <c r="BJ232" i="1"/>
  <c r="BK232" i="1"/>
  <c r="BL232" i="1"/>
  <c r="AM233" i="1"/>
  <c r="AN233" i="1"/>
  <c r="AO233" i="1"/>
  <c r="AP233" i="1"/>
  <c r="AQ233" i="1"/>
  <c r="AR233" i="1"/>
  <c r="AS233" i="1"/>
  <c r="AT233" i="1"/>
  <c r="AU233" i="1"/>
  <c r="AV233" i="1"/>
  <c r="AW233" i="1"/>
  <c r="AX233" i="1"/>
  <c r="AY233" i="1"/>
  <c r="AZ233" i="1"/>
  <c r="BA233" i="1"/>
  <c r="BB233" i="1"/>
  <c r="BC233" i="1"/>
  <c r="BD233" i="1"/>
  <c r="BE233" i="1"/>
  <c r="BF233" i="1"/>
  <c r="BG233" i="1"/>
  <c r="BH233" i="1"/>
  <c r="BI233" i="1"/>
  <c r="BJ233" i="1"/>
  <c r="BK233" i="1"/>
  <c r="BL233" i="1"/>
  <c r="AM234" i="1"/>
  <c r="AN234" i="1"/>
  <c r="AO234" i="1"/>
  <c r="AP234" i="1"/>
  <c r="AQ234" i="1"/>
  <c r="AR234" i="1"/>
  <c r="AS234" i="1"/>
  <c r="AT234" i="1"/>
  <c r="AU234" i="1"/>
  <c r="AV234" i="1"/>
  <c r="AW234" i="1"/>
  <c r="AX234" i="1"/>
  <c r="AY234" i="1"/>
  <c r="AZ234" i="1"/>
  <c r="BA234" i="1"/>
  <c r="BB234" i="1"/>
  <c r="BC234" i="1"/>
  <c r="BD234" i="1"/>
  <c r="BE234" i="1"/>
  <c r="BF234" i="1"/>
  <c r="BG234" i="1"/>
  <c r="BH234" i="1"/>
  <c r="BI234" i="1"/>
  <c r="BJ234" i="1"/>
  <c r="BK234" i="1"/>
  <c r="BL234" i="1"/>
  <c r="AM235" i="1"/>
  <c r="AN235" i="1"/>
  <c r="AO235" i="1"/>
  <c r="AP235" i="1"/>
  <c r="AQ235" i="1"/>
  <c r="AR235" i="1"/>
  <c r="AS235" i="1"/>
  <c r="AT235" i="1"/>
  <c r="AU235" i="1"/>
  <c r="AV235" i="1"/>
  <c r="AW235" i="1"/>
  <c r="AX235" i="1"/>
  <c r="AY235" i="1"/>
  <c r="AZ235" i="1"/>
  <c r="BA235" i="1"/>
  <c r="BB235" i="1"/>
  <c r="BC235" i="1"/>
  <c r="BD235" i="1"/>
  <c r="BE235" i="1"/>
  <c r="BF235" i="1"/>
  <c r="BG235" i="1"/>
  <c r="BH235" i="1"/>
  <c r="BI235" i="1"/>
  <c r="BJ235" i="1"/>
  <c r="BK235" i="1"/>
  <c r="BL235" i="1"/>
  <c r="AM236" i="1"/>
  <c r="AN236" i="1"/>
  <c r="AO236" i="1"/>
  <c r="AP236" i="1"/>
  <c r="AQ236" i="1"/>
  <c r="AR236" i="1"/>
  <c r="AS236" i="1"/>
  <c r="AT236" i="1"/>
  <c r="AU236" i="1"/>
  <c r="AV236" i="1"/>
  <c r="AW236" i="1"/>
  <c r="AX236" i="1"/>
  <c r="AY236" i="1"/>
  <c r="AZ236" i="1"/>
  <c r="BA236" i="1"/>
  <c r="BB236" i="1"/>
  <c r="BC236" i="1"/>
  <c r="BD236" i="1"/>
  <c r="BE236" i="1"/>
  <c r="BF236" i="1"/>
  <c r="BG236" i="1"/>
  <c r="BH236" i="1"/>
  <c r="BI236" i="1"/>
  <c r="BJ236" i="1"/>
  <c r="BK236" i="1"/>
  <c r="BL236" i="1"/>
  <c r="AM237" i="1"/>
  <c r="AN237" i="1"/>
  <c r="AO237" i="1"/>
  <c r="AP237" i="1"/>
  <c r="AQ237" i="1"/>
  <c r="AR237" i="1"/>
  <c r="AS237" i="1"/>
  <c r="AT237" i="1"/>
  <c r="AU237" i="1"/>
  <c r="AV237" i="1"/>
  <c r="AW237" i="1"/>
  <c r="AX237" i="1"/>
  <c r="AY237" i="1"/>
  <c r="AZ237" i="1"/>
  <c r="BA237" i="1"/>
  <c r="BB237" i="1"/>
  <c r="BC237" i="1"/>
  <c r="BD237" i="1"/>
  <c r="BE237" i="1"/>
  <c r="BF237" i="1"/>
  <c r="BG237" i="1"/>
  <c r="BH237" i="1"/>
  <c r="BI237" i="1"/>
  <c r="BJ237" i="1"/>
  <c r="BK237" i="1"/>
  <c r="BL237" i="1"/>
  <c r="AM238" i="1"/>
  <c r="AN238" i="1"/>
  <c r="AO238" i="1"/>
  <c r="AP238" i="1"/>
  <c r="AQ238" i="1"/>
  <c r="AR238" i="1"/>
  <c r="AS238" i="1"/>
  <c r="AT238" i="1"/>
  <c r="AU238" i="1"/>
  <c r="AV238" i="1"/>
  <c r="AW238" i="1"/>
  <c r="AX238" i="1"/>
  <c r="AY238" i="1"/>
  <c r="AZ238" i="1"/>
  <c r="BA238" i="1"/>
  <c r="BB238" i="1"/>
  <c r="BC238" i="1"/>
  <c r="BD238" i="1"/>
  <c r="BE238" i="1"/>
  <c r="BF238" i="1"/>
  <c r="BG238" i="1"/>
  <c r="BH238" i="1"/>
  <c r="BI238" i="1"/>
  <c r="BJ238" i="1"/>
  <c r="BK238" i="1"/>
  <c r="BL238" i="1"/>
  <c r="AM239" i="1"/>
  <c r="AN239" i="1"/>
  <c r="AO239" i="1"/>
  <c r="AP239" i="1"/>
  <c r="AQ239" i="1"/>
  <c r="AR239" i="1"/>
  <c r="AS239" i="1"/>
  <c r="AT239" i="1"/>
  <c r="AU239" i="1"/>
  <c r="AV239" i="1"/>
  <c r="AW239" i="1"/>
  <c r="AX239" i="1"/>
  <c r="AY239" i="1"/>
  <c r="AZ239" i="1"/>
  <c r="BA239" i="1"/>
  <c r="BB239" i="1"/>
  <c r="BC239" i="1"/>
  <c r="BD239" i="1"/>
  <c r="BE239" i="1"/>
  <c r="BF239" i="1"/>
  <c r="BG239" i="1"/>
  <c r="BH239" i="1"/>
  <c r="BI239" i="1"/>
  <c r="BJ239" i="1"/>
  <c r="BK239" i="1"/>
  <c r="BL239" i="1"/>
  <c r="AM240" i="1"/>
  <c r="AN240" i="1"/>
  <c r="AO240" i="1"/>
  <c r="AP240" i="1"/>
  <c r="AQ240" i="1"/>
  <c r="AR240" i="1"/>
  <c r="AS240" i="1"/>
  <c r="AT240" i="1"/>
  <c r="AU240" i="1"/>
  <c r="AV240" i="1"/>
  <c r="AW240" i="1"/>
  <c r="AX240" i="1"/>
  <c r="AY240" i="1"/>
  <c r="AZ240" i="1"/>
  <c r="BA240" i="1"/>
  <c r="BB240" i="1"/>
  <c r="BC240" i="1"/>
  <c r="BD240" i="1"/>
  <c r="BE240" i="1"/>
  <c r="BF240" i="1"/>
  <c r="BG240" i="1"/>
  <c r="BH240" i="1"/>
  <c r="BI240" i="1"/>
  <c r="BJ240" i="1"/>
  <c r="BK240" i="1"/>
  <c r="BL240" i="1"/>
  <c r="AM241" i="1"/>
  <c r="AN241" i="1"/>
  <c r="AO241" i="1"/>
  <c r="AP241" i="1"/>
  <c r="AQ241" i="1"/>
  <c r="AR241" i="1"/>
  <c r="AS241" i="1"/>
  <c r="AT241" i="1"/>
  <c r="AU241" i="1"/>
  <c r="AV241" i="1"/>
  <c r="AW241" i="1"/>
  <c r="AX241" i="1"/>
  <c r="AY241" i="1"/>
  <c r="AZ241" i="1"/>
  <c r="BA241" i="1"/>
  <c r="BB241" i="1"/>
  <c r="BC241" i="1"/>
  <c r="BD241" i="1"/>
  <c r="BE241" i="1"/>
  <c r="BF241" i="1"/>
  <c r="BG241" i="1"/>
  <c r="BH241" i="1"/>
  <c r="BI241" i="1"/>
  <c r="BJ241" i="1"/>
  <c r="BK241" i="1"/>
  <c r="BL241" i="1"/>
  <c r="AM242" i="1"/>
  <c r="AN242" i="1"/>
  <c r="AO242" i="1"/>
  <c r="AP242" i="1"/>
  <c r="AQ242" i="1"/>
  <c r="AR242" i="1"/>
  <c r="AS242" i="1"/>
  <c r="AT242" i="1"/>
  <c r="AU242" i="1"/>
  <c r="AV242" i="1"/>
  <c r="AW242" i="1"/>
  <c r="AX242" i="1"/>
  <c r="AY242" i="1"/>
  <c r="AZ242" i="1"/>
  <c r="BA242" i="1"/>
  <c r="BB242" i="1"/>
  <c r="BC242" i="1"/>
  <c r="BD242" i="1"/>
  <c r="BE242" i="1"/>
  <c r="BF242" i="1"/>
  <c r="BG242" i="1"/>
  <c r="BH242" i="1"/>
  <c r="BI242" i="1"/>
  <c r="BJ242" i="1"/>
  <c r="BK242" i="1"/>
  <c r="BL242" i="1"/>
  <c r="AM243" i="1"/>
  <c r="AN243" i="1"/>
  <c r="AO243" i="1"/>
  <c r="AP243" i="1"/>
  <c r="AQ243" i="1"/>
  <c r="AR243" i="1"/>
  <c r="AS243" i="1"/>
  <c r="AT243" i="1"/>
  <c r="AU243" i="1"/>
  <c r="AV243" i="1"/>
  <c r="AW243" i="1"/>
  <c r="AX243" i="1"/>
  <c r="AY243" i="1"/>
  <c r="AZ243" i="1"/>
  <c r="BA243" i="1"/>
  <c r="BB243" i="1"/>
  <c r="BC243" i="1"/>
  <c r="BD243" i="1"/>
  <c r="BE243" i="1"/>
  <c r="BF243" i="1"/>
  <c r="BG243" i="1"/>
  <c r="BH243" i="1"/>
  <c r="BI243" i="1"/>
  <c r="BJ243" i="1"/>
  <c r="BK243" i="1"/>
  <c r="BL243" i="1"/>
  <c r="AM244" i="1"/>
  <c r="AN244" i="1"/>
  <c r="AO244" i="1"/>
  <c r="AP244" i="1"/>
  <c r="AQ244" i="1"/>
  <c r="AR244" i="1"/>
  <c r="AS244" i="1"/>
  <c r="AT244" i="1"/>
  <c r="AU244" i="1"/>
  <c r="AV244" i="1"/>
  <c r="AW244" i="1"/>
  <c r="AX244" i="1"/>
  <c r="AY244" i="1"/>
  <c r="AZ244" i="1"/>
  <c r="BA244" i="1"/>
  <c r="BB244" i="1"/>
  <c r="BC244" i="1"/>
  <c r="BD244" i="1"/>
  <c r="BE244" i="1"/>
  <c r="BF244" i="1"/>
  <c r="BG244" i="1"/>
  <c r="BH244" i="1"/>
  <c r="BI244" i="1"/>
  <c r="BJ244" i="1"/>
  <c r="BK244" i="1"/>
  <c r="BL244" i="1"/>
  <c r="AM245" i="1"/>
  <c r="AN245" i="1"/>
  <c r="AO245" i="1"/>
  <c r="AP245" i="1"/>
  <c r="AQ245" i="1"/>
  <c r="AR245" i="1"/>
  <c r="AS245" i="1"/>
  <c r="AT245" i="1"/>
  <c r="AU245" i="1"/>
  <c r="AV245" i="1"/>
  <c r="AW245" i="1"/>
  <c r="AX245" i="1"/>
  <c r="AY245" i="1"/>
  <c r="AZ245" i="1"/>
  <c r="BA245" i="1"/>
  <c r="BB245" i="1"/>
  <c r="BC245" i="1"/>
  <c r="BD245" i="1"/>
  <c r="BE245" i="1"/>
  <c r="BF245" i="1"/>
  <c r="BG245" i="1"/>
  <c r="BH245" i="1"/>
  <c r="BI245" i="1"/>
  <c r="BJ245" i="1"/>
  <c r="BK245" i="1"/>
  <c r="BL245" i="1"/>
  <c r="AM246" i="1"/>
  <c r="AN246" i="1"/>
  <c r="AO246" i="1"/>
  <c r="AP246" i="1"/>
  <c r="AQ246" i="1"/>
  <c r="AR246" i="1"/>
  <c r="AS246" i="1"/>
  <c r="AT246" i="1"/>
  <c r="AU246" i="1"/>
  <c r="AV246" i="1"/>
  <c r="AW246" i="1"/>
  <c r="AX246" i="1"/>
  <c r="AY246" i="1"/>
  <c r="AZ246" i="1"/>
  <c r="BA246" i="1"/>
  <c r="BB246" i="1"/>
  <c r="BC246" i="1"/>
  <c r="BD246" i="1"/>
  <c r="BE246" i="1"/>
  <c r="BF246" i="1"/>
  <c r="BG246" i="1"/>
  <c r="BH246" i="1"/>
  <c r="BI246" i="1"/>
  <c r="BJ246" i="1"/>
  <c r="BK246" i="1"/>
  <c r="BL246" i="1"/>
  <c r="AM247" i="1"/>
  <c r="AN247" i="1"/>
  <c r="AO247" i="1"/>
  <c r="AP247" i="1"/>
  <c r="AQ247" i="1"/>
  <c r="AR247" i="1"/>
  <c r="AS247" i="1"/>
  <c r="AT247" i="1"/>
  <c r="AU247" i="1"/>
  <c r="AV247" i="1"/>
  <c r="AW247" i="1"/>
  <c r="AX247" i="1"/>
  <c r="AY247" i="1"/>
  <c r="AZ247" i="1"/>
  <c r="BA247" i="1"/>
  <c r="BB247" i="1"/>
  <c r="BC247" i="1"/>
  <c r="BD247" i="1"/>
  <c r="BE247" i="1"/>
  <c r="BF247" i="1"/>
  <c r="BG247" i="1"/>
  <c r="BH247" i="1"/>
  <c r="BI247" i="1"/>
  <c r="BJ247" i="1"/>
  <c r="BK247" i="1"/>
  <c r="BL247" i="1"/>
  <c r="AM248" i="1"/>
  <c r="AN248" i="1"/>
  <c r="AO248" i="1"/>
  <c r="AP248" i="1"/>
  <c r="AQ248" i="1"/>
  <c r="AR248" i="1"/>
  <c r="AS248" i="1"/>
  <c r="AT248" i="1"/>
  <c r="AU248" i="1"/>
  <c r="AV248" i="1"/>
  <c r="AW248" i="1"/>
  <c r="AX248" i="1"/>
  <c r="AY248" i="1"/>
  <c r="AZ248" i="1"/>
  <c r="BA248" i="1"/>
  <c r="BB248" i="1"/>
  <c r="BC248" i="1"/>
  <c r="BD248" i="1"/>
  <c r="BE248" i="1"/>
  <c r="BF248" i="1"/>
  <c r="BG248" i="1"/>
  <c r="BH248" i="1"/>
  <c r="BI248" i="1"/>
  <c r="BJ248" i="1"/>
  <c r="BK248" i="1"/>
  <c r="BL248" i="1"/>
  <c r="AM249" i="1"/>
  <c r="AN249" i="1"/>
  <c r="AO249" i="1"/>
  <c r="AP249" i="1"/>
  <c r="AQ249" i="1"/>
  <c r="AR249" i="1"/>
  <c r="AS249" i="1"/>
  <c r="AT249" i="1"/>
  <c r="AU249" i="1"/>
  <c r="AV249" i="1"/>
  <c r="AW249" i="1"/>
  <c r="AX249" i="1"/>
  <c r="AY249" i="1"/>
  <c r="AZ249" i="1"/>
  <c r="BA249" i="1"/>
  <c r="BB249" i="1"/>
  <c r="BC249" i="1"/>
  <c r="BD249" i="1"/>
  <c r="BE249" i="1"/>
  <c r="BF249" i="1"/>
  <c r="BG249" i="1"/>
  <c r="BH249" i="1"/>
  <c r="BI249" i="1"/>
  <c r="BJ249" i="1"/>
  <c r="BK249" i="1"/>
  <c r="BL249" i="1"/>
  <c r="AM250" i="1"/>
  <c r="AN250" i="1"/>
  <c r="AO250" i="1"/>
  <c r="AP250" i="1"/>
  <c r="AQ250" i="1"/>
  <c r="AR250" i="1"/>
  <c r="AS250" i="1"/>
  <c r="AT250" i="1"/>
  <c r="AU250" i="1"/>
  <c r="AV250" i="1"/>
  <c r="AW250" i="1"/>
  <c r="AX250" i="1"/>
  <c r="AY250" i="1"/>
  <c r="AZ250" i="1"/>
  <c r="BA250" i="1"/>
  <c r="BB250" i="1"/>
  <c r="BC250" i="1"/>
  <c r="BD250" i="1"/>
  <c r="BE250" i="1"/>
  <c r="BF250" i="1"/>
  <c r="BG250" i="1"/>
  <c r="BH250" i="1"/>
  <c r="BI250" i="1"/>
  <c r="BJ250" i="1"/>
  <c r="BK250" i="1"/>
  <c r="BL250" i="1"/>
  <c r="AM251" i="1"/>
  <c r="AN251" i="1"/>
  <c r="AO251" i="1"/>
  <c r="AP251" i="1"/>
  <c r="AQ251" i="1"/>
  <c r="AR251" i="1"/>
  <c r="AS251" i="1"/>
  <c r="AT251" i="1"/>
  <c r="AU251" i="1"/>
  <c r="AV251" i="1"/>
  <c r="AW251" i="1"/>
  <c r="AX251" i="1"/>
  <c r="AY251" i="1"/>
  <c r="AZ251" i="1"/>
  <c r="BA251" i="1"/>
  <c r="BB251" i="1"/>
  <c r="BC251" i="1"/>
  <c r="BD251" i="1"/>
  <c r="BE251" i="1"/>
  <c r="BF251" i="1"/>
  <c r="BG251" i="1"/>
  <c r="BH251" i="1"/>
  <c r="BI251" i="1"/>
  <c r="BJ251" i="1"/>
  <c r="BK251" i="1"/>
  <c r="BL251" i="1"/>
  <c r="AM252" i="1"/>
  <c r="AN252" i="1"/>
  <c r="AO252" i="1"/>
  <c r="AP252" i="1"/>
  <c r="AQ252" i="1"/>
  <c r="AR252" i="1"/>
  <c r="AS252" i="1"/>
  <c r="AT252" i="1"/>
  <c r="AU252" i="1"/>
  <c r="AV252" i="1"/>
  <c r="AW252" i="1"/>
  <c r="AX252" i="1"/>
  <c r="AY252" i="1"/>
  <c r="AZ252" i="1"/>
  <c r="BA252" i="1"/>
  <c r="BB252" i="1"/>
  <c r="BC252" i="1"/>
  <c r="BD252" i="1"/>
  <c r="BE252" i="1"/>
  <c r="BF252" i="1"/>
  <c r="BG252" i="1"/>
  <c r="BH252" i="1"/>
  <c r="BI252" i="1"/>
  <c r="BJ252" i="1"/>
  <c r="BK252" i="1"/>
  <c r="BL252" i="1"/>
  <c r="AM253" i="1"/>
  <c r="AN253" i="1"/>
  <c r="AO253" i="1"/>
  <c r="AP253" i="1"/>
  <c r="AQ253" i="1"/>
  <c r="AR253" i="1"/>
  <c r="AS253" i="1"/>
  <c r="AT253" i="1"/>
  <c r="AU253" i="1"/>
  <c r="AV253" i="1"/>
  <c r="AW253" i="1"/>
  <c r="AX253" i="1"/>
  <c r="AY253" i="1"/>
  <c r="AZ253" i="1"/>
  <c r="BA253" i="1"/>
  <c r="BB253" i="1"/>
  <c r="BC253" i="1"/>
  <c r="BD253" i="1"/>
  <c r="BE253" i="1"/>
  <c r="BF253" i="1"/>
  <c r="BG253" i="1"/>
  <c r="BH253" i="1"/>
  <c r="BI253" i="1"/>
  <c r="BJ253" i="1"/>
  <c r="BK253" i="1"/>
  <c r="BL253" i="1"/>
  <c r="AM254" i="1"/>
  <c r="AN254" i="1"/>
  <c r="AO254" i="1"/>
  <c r="AP254" i="1"/>
  <c r="AQ254" i="1"/>
  <c r="AR254" i="1"/>
  <c r="AS254" i="1"/>
  <c r="AT254" i="1"/>
  <c r="AU254" i="1"/>
  <c r="AV254" i="1"/>
  <c r="AW254" i="1"/>
  <c r="AX254" i="1"/>
  <c r="AY254" i="1"/>
  <c r="AZ254" i="1"/>
  <c r="BA254" i="1"/>
  <c r="BB254" i="1"/>
  <c r="BC254" i="1"/>
  <c r="BD254" i="1"/>
  <c r="BE254" i="1"/>
  <c r="BF254" i="1"/>
  <c r="BG254" i="1"/>
  <c r="BH254" i="1"/>
  <c r="BI254" i="1"/>
  <c r="BJ254" i="1"/>
  <c r="BK254" i="1"/>
  <c r="BL254" i="1"/>
  <c r="AM255" i="1"/>
  <c r="AN255" i="1"/>
  <c r="AO255" i="1"/>
  <c r="AP255" i="1"/>
  <c r="AQ255" i="1"/>
  <c r="AR255" i="1"/>
  <c r="AS255" i="1"/>
  <c r="AT255" i="1"/>
  <c r="AU255" i="1"/>
  <c r="AV255" i="1"/>
  <c r="AW255" i="1"/>
  <c r="AX255" i="1"/>
  <c r="AY255" i="1"/>
  <c r="AZ255" i="1"/>
  <c r="BA255" i="1"/>
  <c r="BB255" i="1"/>
  <c r="BC255" i="1"/>
  <c r="BD255" i="1"/>
  <c r="BE255" i="1"/>
  <c r="BF255" i="1"/>
  <c r="BG255" i="1"/>
  <c r="BH255" i="1"/>
  <c r="BI255" i="1"/>
  <c r="BJ255" i="1"/>
  <c r="BK255" i="1"/>
  <c r="BL255" i="1"/>
  <c r="AM256" i="1"/>
  <c r="AN256" i="1"/>
  <c r="AO256" i="1"/>
  <c r="AP256" i="1"/>
  <c r="AQ256" i="1"/>
  <c r="AR256" i="1"/>
  <c r="AS256" i="1"/>
  <c r="AT256" i="1"/>
  <c r="AU256" i="1"/>
  <c r="AV256" i="1"/>
  <c r="AW256" i="1"/>
  <c r="AX256" i="1"/>
  <c r="AY256" i="1"/>
  <c r="AZ256" i="1"/>
  <c r="BA256" i="1"/>
  <c r="BB256" i="1"/>
  <c r="BC256" i="1"/>
  <c r="BD256" i="1"/>
  <c r="BE256" i="1"/>
  <c r="BF256" i="1"/>
  <c r="BG256" i="1"/>
  <c r="BH256" i="1"/>
  <c r="BI256" i="1"/>
  <c r="BJ256" i="1"/>
  <c r="BK256" i="1"/>
  <c r="BL256" i="1"/>
  <c r="AM257" i="1"/>
  <c r="AN257" i="1"/>
  <c r="AO257" i="1"/>
  <c r="AP257" i="1"/>
  <c r="AQ257" i="1"/>
  <c r="AR257" i="1"/>
  <c r="AS257" i="1"/>
  <c r="AT257" i="1"/>
  <c r="AU257" i="1"/>
  <c r="AV257" i="1"/>
  <c r="AW257" i="1"/>
  <c r="AX257" i="1"/>
  <c r="AY257" i="1"/>
  <c r="AZ257" i="1"/>
  <c r="BA257" i="1"/>
  <c r="BB257" i="1"/>
  <c r="BC257" i="1"/>
  <c r="BD257" i="1"/>
  <c r="BE257" i="1"/>
  <c r="BF257" i="1"/>
  <c r="BG257" i="1"/>
  <c r="BH257" i="1"/>
  <c r="BI257" i="1"/>
  <c r="BJ257" i="1"/>
  <c r="BK257" i="1"/>
  <c r="BL257" i="1"/>
  <c r="AM258" i="1"/>
  <c r="AN258" i="1"/>
  <c r="AO258" i="1"/>
  <c r="AP258" i="1"/>
  <c r="AQ258" i="1"/>
  <c r="AR258" i="1"/>
  <c r="AS258" i="1"/>
  <c r="AT258" i="1"/>
  <c r="AU258" i="1"/>
  <c r="AV258" i="1"/>
  <c r="AW258" i="1"/>
  <c r="AX258" i="1"/>
  <c r="AY258" i="1"/>
  <c r="AZ258" i="1"/>
  <c r="BA258" i="1"/>
  <c r="BB258" i="1"/>
  <c r="BC258" i="1"/>
  <c r="BD258" i="1"/>
  <c r="BE258" i="1"/>
  <c r="BF258" i="1"/>
  <c r="BG258" i="1"/>
  <c r="BH258" i="1"/>
  <c r="BI258" i="1"/>
  <c r="BJ258" i="1"/>
  <c r="BK258" i="1"/>
  <c r="BL258" i="1"/>
  <c r="AM259" i="1"/>
  <c r="AN259" i="1"/>
  <c r="AO259" i="1"/>
  <c r="AP259" i="1"/>
  <c r="AQ259" i="1"/>
  <c r="AR259" i="1"/>
  <c r="AS259" i="1"/>
  <c r="AT259" i="1"/>
  <c r="AU259" i="1"/>
  <c r="AV259" i="1"/>
  <c r="AW259" i="1"/>
  <c r="AX259" i="1"/>
  <c r="AY259" i="1"/>
  <c r="AZ259" i="1"/>
  <c r="BA259" i="1"/>
  <c r="BB259" i="1"/>
  <c r="BC259" i="1"/>
  <c r="BD259" i="1"/>
  <c r="BE259" i="1"/>
  <c r="BF259" i="1"/>
  <c r="BG259" i="1"/>
  <c r="BH259" i="1"/>
  <c r="BI259" i="1"/>
  <c r="BJ259" i="1"/>
  <c r="BK259" i="1"/>
  <c r="BL259" i="1"/>
  <c r="AM260" i="1"/>
  <c r="AN260" i="1"/>
  <c r="AO260" i="1"/>
  <c r="AP260" i="1"/>
  <c r="AQ260" i="1"/>
  <c r="AR260" i="1"/>
  <c r="AS260" i="1"/>
  <c r="AT260" i="1"/>
  <c r="AU260" i="1"/>
  <c r="AV260" i="1"/>
  <c r="AW260" i="1"/>
  <c r="AX260" i="1"/>
  <c r="AY260" i="1"/>
  <c r="AZ260" i="1"/>
  <c r="BA260" i="1"/>
  <c r="BB260" i="1"/>
  <c r="BC260" i="1"/>
  <c r="BD260" i="1"/>
  <c r="BE260" i="1"/>
  <c r="BF260" i="1"/>
  <c r="BG260" i="1"/>
  <c r="BH260" i="1"/>
  <c r="BI260" i="1"/>
  <c r="BJ260" i="1"/>
  <c r="BK260" i="1"/>
  <c r="BL260" i="1"/>
  <c r="AM261" i="1"/>
  <c r="AN261" i="1"/>
  <c r="AO261" i="1"/>
  <c r="AP261" i="1"/>
  <c r="AQ261" i="1"/>
  <c r="AR261" i="1"/>
  <c r="AS261" i="1"/>
  <c r="AT261" i="1"/>
  <c r="AU261" i="1"/>
  <c r="AV261" i="1"/>
  <c r="AW261" i="1"/>
  <c r="AX261" i="1"/>
  <c r="AY261" i="1"/>
  <c r="AZ261" i="1"/>
  <c r="BA261" i="1"/>
  <c r="BB261" i="1"/>
  <c r="BC261" i="1"/>
  <c r="BD261" i="1"/>
  <c r="BE261" i="1"/>
  <c r="BF261" i="1"/>
  <c r="BG261" i="1"/>
  <c r="BH261" i="1"/>
  <c r="BI261" i="1"/>
  <c r="BJ261" i="1"/>
  <c r="BK261" i="1"/>
  <c r="BL261" i="1"/>
  <c r="AM262" i="1"/>
  <c r="AN262" i="1"/>
  <c r="AO262" i="1"/>
  <c r="AP262" i="1"/>
  <c r="AQ262" i="1"/>
  <c r="AR262" i="1"/>
  <c r="AS262" i="1"/>
  <c r="AT262" i="1"/>
  <c r="AU262" i="1"/>
  <c r="AV262" i="1"/>
  <c r="AW262" i="1"/>
  <c r="AX262" i="1"/>
  <c r="AY262" i="1"/>
  <c r="AZ262" i="1"/>
  <c r="BA262" i="1"/>
  <c r="BB262" i="1"/>
  <c r="BC262" i="1"/>
  <c r="BD262" i="1"/>
  <c r="BE262" i="1"/>
  <c r="BF262" i="1"/>
  <c r="BG262" i="1"/>
  <c r="BH262" i="1"/>
  <c r="BI262" i="1"/>
  <c r="BJ262" i="1"/>
  <c r="BK262" i="1"/>
  <c r="BL262" i="1"/>
  <c r="AM263" i="1"/>
  <c r="AN263" i="1"/>
  <c r="AO263" i="1"/>
  <c r="AP263" i="1"/>
  <c r="AQ263" i="1"/>
  <c r="AR263" i="1"/>
  <c r="AS263" i="1"/>
  <c r="AT263" i="1"/>
  <c r="AU263" i="1"/>
  <c r="AV263" i="1"/>
  <c r="AW263" i="1"/>
  <c r="AX263" i="1"/>
  <c r="AY263" i="1"/>
  <c r="AZ263" i="1"/>
  <c r="BA263" i="1"/>
  <c r="BB263" i="1"/>
  <c r="BC263" i="1"/>
  <c r="BD263" i="1"/>
  <c r="BE263" i="1"/>
  <c r="BF263" i="1"/>
  <c r="BG263" i="1"/>
  <c r="BH263" i="1"/>
  <c r="BI263" i="1"/>
  <c r="BJ263" i="1"/>
  <c r="BK263" i="1"/>
  <c r="BL263" i="1"/>
  <c r="AM264" i="1"/>
  <c r="AN264" i="1"/>
  <c r="AO264" i="1"/>
  <c r="AP264" i="1"/>
  <c r="AQ264" i="1"/>
  <c r="AR264" i="1"/>
  <c r="AS264" i="1"/>
  <c r="AT264" i="1"/>
  <c r="AU264" i="1"/>
  <c r="AV264" i="1"/>
  <c r="AW264" i="1"/>
  <c r="AX264" i="1"/>
  <c r="AY264" i="1"/>
  <c r="AZ264" i="1"/>
  <c r="BA264" i="1"/>
  <c r="BB264" i="1"/>
  <c r="BC264" i="1"/>
  <c r="BD264" i="1"/>
  <c r="BE264" i="1"/>
  <c r="BF264" i="1"/>
  <c r="BG264" i="1"/>
  <c r="BH264" i="1"/>
  <c r="BI264" i="1"/>
  <c r="BJ264" i="1"/>
  <c r="BK264" i="1"/>
  <c r="BL264" i="1"/>
  <c r="AM265" i="1"/>
  <c r="AN265" i="1"/>
  <c r="AO265" i="1"/>
  <c r="AP265" i="1"/>
  <c r="AQ265" i="1"/>
  <c r="AR265" i="1"/>
  <c r="AS265" i="1"/>
  <c r="AT265" i="1"/>
  <c r="AU265" i="1"/>
  <c r="AV265" i="1"/>
  <c r="AW265" i="1"/>
  <c r="AX265" i="1"/>
  <c r="AY265" i="1"/>
  <c r="AZ265" i="1"/>
  <c r="BA265" i="1"/>
  <c r="BB265" i="1"/>
  <c r="BC265" i="1"/>
  <c r="BD265" i="1"/>
  <c r="BE265" i="1"/>
  <c r="BF265" i="1"/>
  <c r="BG265" i="1"/>
  <c r="BH265" i="1"/>
  <c r="BI265" i="1"/>
  <c r="BJ265" i="1"/>
  <c r="BK265" i="1"/>
  <c r="BL265" i="1"/>
  <c r="AM266" i="1"/>
  <c r="AN266" i="1"/>
  <c r="AO266" i="1"/>
  <c r="AP266" i="1"/>
  <c r="AQ266" i="1"/>
  <c r="AR266" i="1"/>
  <c r="AS266" i="1"/>
  <c r="AT266" i="1"/>
  <c r="AU266" i="1"/>
  <c r="AV266" i="1"/>
  <c r="AW266" i="1"/>
  <c r="AX266" i="1"/>
  <c r="AY266" i="1"/>
  <c r="AZ266" i="1"/>
  <c r="BA266" i="1"/>
  <c r="BB266" i="1"/>
  <c r="BC266" i="1"/>
  <c r="BD266" i="1"/>
  <c r="BE266" i="1"/>
  <c r="BF266" i="1"/>
  <c r="BG266" i="1"/>
  <c r="BH266" i="1"/>
  <c r="BI266" i="1"/>
  <c r="BJ266" i="1"/>
  <c r="BK266" i="1"/>
  <c r="BL266" i="1"/>
  <c r="AM267" i="1"/>
  <c r="AN267" i="1"/>
  <c r="AO267" i="1"/>
  <c r="AP267" i="1"/>
  <c r="AQ267" i="1"/>
  <c r="AR267" i="1"/>
  <c r="AS267" i="1"/>
  <c r="AT267" i="1"/>
  <c r="AU267" i="1"/>
  <c r="AV267" i="1"/>
  <c r="AW267" i="1"/>
  <c r="AX267" i="1"/>
  <c r="AY267" i="1"/>
  <c r="AZ267" i="1"/>
  <c r="BA267" i="1"/>
  <c r="BB267" i="1"/>
  <c r="BC267" i="1"/>
  <c r="BD267" i="1"/>
  <c r="BE267" i="1"/>
  <c r="BF267" i="1"/>
  <c r="BG267" i="1"/>
  <c r="BH267" i="1"/>
  <c r="BI267" i="1"/>
  <c r="BJ267" i="1"/>
  <c r="BK267" i="1"/>
  <c r="BL267" i="1"/>
  <c r="AM268" i="1"/>
  <c r="AN268" i="1"/>
  <c r="AO268" i="1"/>
  <c r="AP268" i="1"/>
  <c r="AQ268" i="1"/>
  <c r="AR268" i="1"/>
  <c r="AS268" i="1"/>
  <c r="AT268" i="1"/>
  <c r="AU268" i="1"/>
  <c r="AV268" i="1"/>
  <c r="AW268" i="1"/>
  <c r="AX268" i="1"/>
  <c r="AY268" i="1"/>
  <c r="AZ268" i="1"/>
  <c r="BA268" i="1"/>
  <c r="BB268" i="1"/>
  <c r="BC268" i="1"/>
  <c r="BD268" i="1"/>
  <c r="BE268" i="1"/>
  <c r="BF268" i="1"/>
  <c r="BG268" i="1"/>
  <c r="BH268" i="1"/>
  <c r="BI268" i="1"/>
  <c r="BJ268" i="1"/>
  <c r="BK268" i="1"/>
  <c r="BL268" i="1"/>
  <c r="AM269" i="1"/>
  <c r="AN269" i="1"/>
  <c r="AO269" i="1"/>
  <c r="AP269" i="1"/>
  <c r="AQ269" i="1"/>
  <c r="AR269" i="1"/>
  <c r="AS269" i="1"/>
  <c r="AT269" i="1"/>
  <c r="AU269" i="1"/>
  <c r="AV269" i="1"/>
  <c r="AW269" i="1"/>
  <c r="AX269" i="1"/>
  <c r="AY269" i="1"/>
  <c r="AZ269" i="1"/>
  <c r="BA269" i="1"/>
  <c r="BB269" i="1"/>
  <c r="BC269" i="1"/>
  <c r="BD269" i="1"/>
  <c r="BE269" i="1"/>
  <c r="BF269" i="1"/>
  <c r="BG269" i="1"/>
  <c r="BH269" i="1"/>
  <c r="BI269" i="1"/>
  <c r="BJ269" i="1"/>
  <c r="BK269" i="1"/>
  <c r="BL269" i="1"/>
  <c r="AM270" i="1"/>
  <c r="AN270" i="1"/>
  <c r="AO270" i="1"/>
  <c r="AP270" i="1"/>
  <c r="AQ270" i="1"/>
  <c r="AR270" i="1"/>
  <c r="AS270" i="1"/>
  <c r="AT270" i="1"/>
  <c r="AU270" i="1"/>
  <c r="AV270" i="1"/>
  <c r="AW270" i="1"/>
  <c r="AX270" i="1"/>
  <c r="AY270" i="1"/>
  <c r="AZ270" i="1"/>
  <c r="BA270" i="1"/>
  <c r="BB270" i="1"/>
  <c r="BC270" i="1"/>
  <c r="BD270" i="1"/>
  <c r="BE270" i="1"/>
  <c r="BF270" i="1"/>
  <c r="BG270" i="1"/>
  <c r="BH270" i="1"/>
  <c r="BI270" i="1"/>
  <c r="BJ270" i="1"/>
  <c r="BK270" i="1"/>
  <c r="BL270" i="1"/>
  <c r="AM271" i="1"/>
  <c r="AN271" i="1"/>
  <c r="AO271" i="1"/>
  <c r="AP271" i="1"/>
  <c r="AQ271" i="1"/>
  <c r="AR271" i="1"/>
  <c r="AS271" i="1"/>
  <c r="AT271" i="1"/>
  <c r="AU271" i="1"/>
  <c r="AV271" i="1"/>
  <c r="AW271" i="1"/>
  <c r="AX271" i="1"/>
  <c r="AY271" i="1"/>
  <c r="AZ271" i="1"/>
  <c r="BA271" i="1"/>
  <c r="BB271" i="1"/>
  <c r="BC271" i="1"/>
  <c r="BD271" i="1"/>
  <c r="BE271" i="1"/>
  <c r="BF271" i="1"/>
  <c r="BG271" i="1"/>
  <c r="BH271" i="1"/>
  <c r="BI271" i="1"/>
  <c r="BJ271" i="1"/>
  <c r="BK271" i="1"/>
  <c r="BL271" i="1"/>
  <c r="AM272" i="1"/>
  <c r="AN272" i="1"/>
  <c r="AO272" i="1"/>
  <c r="AP272" i="1"/>
  <c r="AQ272" i="1"/>
  <c r="AR272" i="1"/>
  <c r="AS272" i="1"/>
  <c r="AT272" i="1"/>
  <c r="AU272" i="1"/>
  <c r="AV272" i="1"/>
  <c r="AW272" i="1"/>
  <c r="AX272" i="1"/>
  <c r="AY272" i="1"/>
  <c r="AZ272" i="1"/>
  <c r="BA272" i="1"/>
  <c r="BB272" i="1"/>
  <c r="BC272" i="1"/>
  <c r="BD272" i="1"/>
  <c r="BE272" i="1"/>
  <c r="BF272" i="1"/>
  <c r="BG272" i="1"/>
  <c r="BH272" i="1"/>
  <c r="BI272" i="1"/>
  <c r="BJ272" i="1"/>
  <c r="BK272" i="1"/>
  <c r="BL272" i="1"/>
  <c r="AM273" i="1"/>
  <c r="AN273" i="1"/>
  <c r="AO273" i="1"/>
  <c r="AP273" i="1"/>
  <c r="AQ273" i="1"/>
  <c r="AR273" i="1"/>
  <c r="AS273" i="1"/>
  <c r="AT273" i="1"/>
  <c r="AU273" i="1"/>
  <c r="AV273" i="1"/>
  <c r="AW273" i="1"/>
  <c r="AX273" i="1"/>
  <c r="AY273" i="1"/>
  <c r="AZ273" i="1"/>
  <c r="BA273" i="1"/>
  <c r="BB273" i="1"/>
  <c r="BC273" i="1"/>
  <c r="BD273" i="1"/>
  <c r="BE273" i="1"/>
  <c r="BF273" i="1"/>
  <c r="BG273" i="1"/>
  <c r="BH273" i="1"/>
  <c r="BI273" i="1"/>
  <c r="BJ273" i="1"/>
  <c r="BK273" i="1"/>
  <c r="BL273" i="1"/>
  <c r="AM274" i="1"/>
  <c r="AN274" i="1"/>
  <c r="AO274" i="1"/>
  <c r="AP274" i="1"/>
  <c r="AQ274" i="1"/>
  <c r="AR274" i="1"/>
  <c r="AS274" i="1"/>
  <c r="AT274" i="1"/>
  <c r="AU274" i="1"/>
  <c r="AV274" i="1"/>
  <c r="AW274" i="1"/>
  <c r="AX274" i="1"/>
  <c r="AY274" i="1"/>
  <c r="AZ274" i="1"/>
  <c r="BA274" i="1"/>
  <c r="BB274" i="1"/>
  <c r="BC274" i="1"/>
  <c r="BD274" i="1"/>
  <c r="BE274" i="1"/>
  <c r="BF274" i="1"/>
  <c r="BG274" i="1"/>
  <c r="BH274" i="1"/>
  <c r="BI274" i="1"/>
  <c r="BJ274" i="1"/>
  <c r="BK274" i="1"/>
  <c r="BL274" i="1"/>
  <c r="AM275" i="1"/>
  <c r="AN275" i="1"/>
  <c r="AO275" i="1"/>
  <c r="AP275" i="1"/>
  <c r="AQ275" i="1"/>
  <c r="AR275" i="1"/>
  <c r="AS275" i="1"/>
  <c r="AT275" i="1"/>
  <c r="AU275" i="1"/>
  <c r="AV275" i="1"/>
  <c r="AW275" i="1"/>
  <c r="AX275" i="1"/>
  <c r="AY275" i="1"/>
  <c r="AZ275" i="1"/>
  <c r="BA275" i="1"/>
  <c r="BB275" i="1"/>
  <c r="BC275" i="1"/>
  <c r="BD275" i="1"/>
  <c r="BE275" i="1"/>
  <c r="BF275" i="1"/>
  <c r="BG275" i="1"/>
  <c r="BH275" i="1"/>
  <c r="BI275" i="1"/>
  <c r="BJ275" i="1"/>
  <c r="BK275" i="1"/>
  <c r="BL275" i="1"/>
  <c r="AM276" i="1"/>
  <c r="AN276" i="1"/>
  <c r="AO276" i="1"/>
  <c r="AP276" i="1"/>
  <c r="AQ276" i="1"/>
  <c r="AR276" i="1"/>
  <c r="AS276" i="1"/>
  <c r="AT276" i="1"/>
  <c r="AU276" i="1"/>
  <c r="AV276" i="1"/>
  <c r="AW276" i="1"/>
  <c r="AX276" i="1"/>
  <c r="AY276" i="1"/>
  <c r="AZ276" i="1"/>
  <c r="BA276" i="1"/>
  <c r="BB276" i="1"/>
  <c r="BC276" i="1"/>
  <c r="BD276" i="1"/>
  <c r="BE276" i="1"/>
  <c r="BF276" i="1"/>
  <c r="BG276" i="1"/>
  <c r="BH276" i="1"/>
  <c r="BI276" i="1"/>
  <c r="BJ276" i="1"/>
  <c r="BK276" i="1"/>
  <c r="BL276" i="1"/>
  <c r="AM277" i="1"/>
  <c r="AN277" i="1"/>
  <c r="AO277" i="1"/>
  <c r="AP277" i="1"/>
  <c r="AQ277" i="1"/>
  <c r="AR277" i="1"/>
  <c r="AS277" i="1"/>
  <c r="AT277" i="1"/>
  <c r="AU277" i="1"/>
  <c r="AV277" i="1"/>
  <c r="AW277" i="1"/>
  <c r="AX277" i="1"/>
  <c r="AY277" i="1"/>
  <c r="AZ277" i="1"/>
  <c r="BA277" i="1"/>
  <c r="BB277" i="1"/>
  <c r="BC277" i="1"/>
  <c r="BD277" i="1"/>
  <c r="BE277" i="1"/>
  <c r="BF277" i="1"/>
  <c r="BG277" i="1"/>
  <c r="BH277" i="1"/>
  <c r="BI277" i="1"/>
  <c r="BJ277" i="1"/>
  <c r="BK277" i="1"/>
  <c r="BL277" i="1"/>
  <c r="AM278" i="1"/>
  <c r="AN278" i="1"/>
  <c r="AO278" i="1"/>
  <c r="AP278" i="1"/>
  <c r="AQ278" i="1"/>
  <c r="AR278" i="1"/>
  <c r="AS278" i="1"/>
  <c r="AT278" i="1"/>
  <c r="AU278" i="1"/>
  <c r="AV278" i="1"/>
  <c r="AW278" i="1"/>
  <c r="AX278" i="1"/>
  <c r="AY278" i="1"/>
  <c r="AZ278" i="1"/>
  <c r="BA278" i="1"/>
  <c r="BB278" i="1"/>
  <c r="BC278" i="1"/>
  <c r="BD278" i="1"/>
  <c r="BE278" i="1"/>
  <c r="BF278" i="1"/>
  <c r="BG278" i="1"/>
  <c r="BH278" i="1"/>
  <c r="BI278" i="1"/>
  <c r="BJ278" i="1"/>
  <c r="BK278" i="1"/>
  <c r="BL278" i="1"/>
  <c r="AM279" i="1"/>
  <c r="AN279" i="1"/>
  <c r="AO279" i="1"/>
  <c r="AP279" i="1"/>
  <c r="AQ279" i="1"/>
  <c r="AR279" i="1"/>
  <c r="AS279" i="1"/>
  <c r="AT279" i="1"/>
  <c r="AU279" i="1"/>
  <c r="AV279" i="1"/>
  <c r="AW279" i="1"/>
  <c r="AX279" i="1"/>
  <c r="AY279" i="1"/>
  <c r="AZ279" i="1"/>
  <c r="BA279" i="1"/>
  <c r="BB279" i="1"/>
  <c r="BC279" i="1"/>
  <c r="BD279" i="1"/>
  <c r="BE279" i="1"/>
  <c r="BF279" i="1"/>
  <c r="BG279" i="1"/>
  <c r="BH279" i="1"/>
  <c r="BI279" i="1"/>
  <c r="BJ279" i="1"/>
  <c r="BK279" i="1"/>
  <c r="BL279" i="1"/>
  <c r="AM280" i="1"/>
  <c r="AN280" i="1"/>
  <c r="AO280" i="1"/>
  <c r="AP280" i="1"/>
  <c r="AQ280" i="1"/>
  <c r="AR280" i="1"/>
  <c r="AS280" i="1"/>
  <c r="AT280" i="1"/>
  <c r="AU280" i="1"/>
  <c r="AV280" i="1"/>
  <c r="AW280" i="1"/>
  <c r="AX280" i="1"/>
  <c r="AY280" i="1"/>
  <c r="AZ280" i="1"/>
  <c r="BA280" i="1"/>
  <c r="BB280" i="1"/>
  <c r="BC280" i="1"/>
  <c r="BD280" i="1"/>
  <c r="BE280" i="1"/>
  <c r="BF280" i="1"/>
  <c r="BG280" i="1"/>
  <c r="BH280" i="1"/>
  <c r="BI280" i="1"/>
  <c r="BJ280" i="1"/>
  <c r="BK280" i="1"/>
  <c r="BL280" i="1"/>
  <c r="AM281" i="1"/>
  <c r="AN281" i="1"/>
  <c r="AO281" i="1"/>
  <c r="AP281" i="1"/>
  <c r="AQ281" i="1"/>
  <c r="AR281" i="1"/>
  <c r="AS281" i="1"/>
  <c r="AT281" i="1"/>
  <c r="AU281" i="1"/>
  <c r="AV281" i="1"/>
  <c r="AW281" i="1"/>
  <c r="AX281" i="1"/>
  <c r="AY281" i="1"/>
  <c r="AZ281" i="1"/>
  <c r="BA281" i="1"/>
  <c r="BB281" i="1"/>
  <c r="BC281" i="1"/>
  <c r="BD281" i="1"/>
  <c r="BE281" i="1"/>
  <c r="BF281" i="1"/>
  <c r="BG281" i="1"/>
  <c r="BH281" i="1"/>
  <c r="BI281" i="1"/>
  <c r="BJ281" i="1"/>
  <c r="BK281" i="1"/>
  <c r="BL281" i="1"/>
  <c r="AM282" i="1"/>
  <c r="AN282" i="1"/>
  <c r="AO282" i="1"/>
  <c r="AP282" i="1"/>
  <c r="AQ282" i="1"/>
  <c r="AR282" i="1"/>
  <c r="AS282" i="1"/>
  <c r="AT282" i="1"/>
  <c r="AU282" i="1"/>
  <c r="AV282" i="1"/>
  <c r="AW282" i="1"/>
  <c r="AX282" i="1"/>
  <c r="AY282" i="1"/>
  <c r="AZ282" i="1"/>
  <c r="BA282" i="1"/>
  <c r="BB282" i="1"/>
  <c r="BC282" i="1"/>
  <c r="BD282" i="1"/>
  <c r="BE282" i="1"/>
  <c r="BF282" i="1"/>
  <c r="BG282" i="1"/>
  <c r="BH282" i="1"/>
  <c r="BI282" i="1"/>
  <c r="BJ282" i="1"/>
  <c r="BK282" i="1"/>
  <c r="BL282" i="1"/>
  <c r="AM283" i="1"/>
  <c r="AN283" i="1"/>
  <c r="AO283" i="1"/>
  <c r="AP283" i="1"/>
  <c r="AQ283" i="1"/>
  <c r="AR283" i="1"/>
  <c r="AS283" i="1"/>
  <c r="AT283" i="1"/>
  <c r="AU283" i="1"/>
  <c r="AV283" i="1"/>
  <c r="AW283" i="1"/>
  <c r="AX283" i="1"/>
  <c r="AY283" i="1"/>
  <c r="AZ283" i="1"/>
  <c r="BA283" i="1"/>
  <c r="BB283" i="1"/>
  <c r="BC283" i="1"/>
  <c r="BD283" i="1"/>
  <c r="BE283" i="1"/>
  <c r="BF283" i="1"/>
  <c r="BG283" i="1"/>
  <c r="BH283" i="1"/>
  <c r="BI283" i="1"/>
  <c r="BJ283" i="1"/>
  <c r="BK283" i="1"/>
  <c r="BL283" i="1"/>
  <c r="AM284" i="1"/>
  <c r="AN284" i="1"/>
  <c r="AO284" i="1"/>
  <c r="AP284" i="1"/>
  <c r="AQ284" i="1"/>
  <c r="AR284" i="1"/>
  <c r="AS284" i="1"/>
  <c r="AT284" i="1"/>
  <c r="AU284" i="1"/>
  <c r="AV284" i="1"/>
  <c r="AW284" i="1"/>
  <c r="AX284" i="1"/>
  <c r="AY284" i="1"/>
  <c r="AZ284" i="1"/>
  <c r="BA284" i="1"/>
  <c r="BB284" i="1"/>
  <c r="BC284" i="1"/>
  <c r="BD284" i="1"/>
  <c r="BE284" i="1"/>
  <c r="BF284" i="1"/>
  <c r="BG284" i="1"/>
  <c r="BH284" i="1"/>
  <c r="BI284" i="1"/>
  <c r="BJ284" i="1"/>
  <c r="BK284" i="1"/>
  <c r="BL284" i="1"/>
  <c r="AM285" i="1"/>
  <c r="AN285" i="1"/>
  <c r="AO285" i="1"/>
  <c r="AP285" i="1"/>
  <c r="AQ285" i="1"/>
  <c r="AR285" i="1"/>
  <c r="AS285" i="1"/>
  <c r="AT285" i="1"/>
  <c r="AU285" i="1"/>
  <c r="AV285" i="1"/>
  <c r="AW285" i="1"/>
  <c r="AX285" i="1"/>
  <c r="AY285" i="1"/>
  <c r="AZ285" i="1"/>
  <c r="BA285" i="1"/>
  <c r="BB285" i="1"/>
  <c r="BC285" i="1"/>
  <c r="BD285" i="1"/>
  <c r="BE285" i="1"/>
  <c r="BF285" i="1"/>
  <c r="BG285" i="1"/>
  <c r="BH285" i="1"/>
  <c r="BI285" i="1"/>
  <c r="BJ285" i="1"/>
  <c r="BK285" i="1"/>
  <c r="BL285" i="1"/>
  <c r="AM286" i="1"/>
  <c r="AN286" i="1"/>
  <c r="AO286" i="1"/>
  <c r="AP286" i="1"/>
  <c r="AQ286" i="1"/>
  <c r="AR286" i="1"/>
  <c r="AS286" i="1"/>
  <c r="AT286" i="1"/>
  <c r="AU286" i="1"/>
  <c r="AV286" i="1"/>
  <c r="AW286" i="1"/>
  <c r="AX286" i="1"/>
  <c r="AY286" i="1"/>
  <c r="AZ286" i="1"/>
  <c r="BA286" i="1"/>
  <c r="BB286" i="1"/>
  <c r="BC286" i="1"/>
  <c r="BD286" i="1"/>
  <c r="BE286" i="1"/>
  <c r="BF286" i="1"/>
  <c r="BG286" i="1"/>
  <c r="BH286" i="1"/>
  <c r="BI286" i="1"/>
  <c r="BJ286" i="1"/>
  <c r="BK286" i="1"/>
  <c r="BL286" i="1"/>
  <c r="AM287" i="1"/>
  <c r="AN287" i="1"/>
  <c r="AO287" i="1"/>
  <c r="AP287" i="1"/>
  <c r="AQ287" i="1"/>
  <c r="AR287" i="1"/>
  <c r="AS287" i="1"/>
  <c r="AT287" i="1"/>
  <c r="AU287" i="1"/>
  <c r="AV287" i="1"/>
  <c r="AW287" i="1"/>
  <c r="AX287" i="1"/>
  <c r="AY287" i="1"/>
  <c r="AZ287" i="1"/>
  <c r="BA287" i="1"/>
  <c r="BB287" i="1"/>
  <c r="BC287" i="1"/>
  <c r="BD287" i="1"/>
  <c r="BE287" i="1"/>
  <c r="BF287" i="1"/>
  <c r="BG287" i="1"/>
  <c r="BH287" i="1"/>
  <c r="BI287" i="1"/>
  <c r="BJ287" i="1"/>
  <c r="BK287" i="1"/>
  <c r="BL287" i="1"/>
  <c r="AM288" i="1"/>
  <c r="AN288" i="1"/>
  <c r="AO288" i="1"/>
  <c r="AP288" i="1"/>
  <c r="AQ288" i="1"/>
  <c r="AR288" i="1"/>
  <c r="AS288" i="1"/>
  <c r="AT288" i="1"/>
  <c r="AU288" i="1"/>
  <c r="AV288" i="1"/>
  <c r="AW288" i="1"/>
  <c r="AX288" i="1"/>
  <c r="AY288" i="1"/>
  <c r="AZ288" i="1"/>
  <c r="BA288" i="1"/>
  <c r="BB288" i="1"/>
  <c r="BC288" i="1"/>
  <c r="BD288" i="1"/>
  <c r="BE288" i="1"/>
  <c r="BF288" i="1"/>
  <c r="BG288" i="1"/>
  <c r="BH288" i="1"/>
  <c r="BI288" i="1"/>
  <c r="BJ288" i="1"/>
  <c r="BK288" i="1"/>
  <c r="BL288" i="1"/>
  <c r="AM289" i="1"/>
  <c r="AN289" i="1"/>
  <c r="AO289" i="1"/>
  <c r="AP289" i="1"/>
  <c r="AQ289" i="1"/>
  <c r="AR289" i="1"/>
  <c r="AS289" i="1"/>
  <c r="AT289" i="1"/>
  <c r="AU289" i="1"/>
  <c r="AV289" i="1"/>
  <c r="AW289" i="1"/>
  <c r="AX289" i="1"/>
  <c r="AY289" i="1"/>
  <c r="AZ289" i="1"/>
  <c r="BA289" i="1"/>
  <c r="BB289" i="1"/>
  <c r="BC289" i="1"/>
  <c r="BD289" i="1"/>
  <c r="BE289" i="1"/>
  <c r="BF289" i="1"/>
  <c r="BG289" i="1"/>
  <c r="BH289" i="1"/>
  <c r="BI289" i="1"/>
  <c r="BJ289" i="1"/>
  <c r="BK289" i="1"/>
  <c r="BL289" i="1"/>
  <c r="AM290" i="1"/>
  <c r="AN290" i="1"/>
  <c r="AO290" i="1"/>
  <c r="AP290" i="1"/>
  <c r="AQ290" i="1"/>
  <c r="AR290" i="1"/>
  <c r="AS290" i="1"/>
  <c r="AT290" i="1"/>
  <c r="AU290" i="1"/>
  <c r="AV290" i="1"/>
  <c r="AW290" i="1"/>
  <c r="AX290" i="1"/>
  <c r="AY290" i="1"/>
  <c r="AZ290" i="1"/>
  <c r="BA290" i="1"/>
  <c r="BB290" i="1"/>
  <c r="BC290" i="1"/>
  <c r="BD290" i="1"/>
  <c r="BE290" i="1"/>
  <c r="BF290" i="1"/>
  <c r="BG290" i="1"/>
  <c r="BH290" i="1"/>
  <c r="BI290" i="1"/>
  <c r="BJ290" i="1"/>
  <c r="BK290" i="1"/>
  <c r="BL290" i="1"/>
  <c r="AM291" i="1"/>
  <c r="AN291" i="1"/>
  <c r="AO291" i="1"/>
  <c r="AP291" i="1"/>
  <c r="AQ291" i="1"/>
  <c r="AR291" i="1"/>
  <c r="AS291" i="1"/>
  <c r="AT291" i="1"/>
  <c r="AU291" i="1"/>
  <c r="AV291" i="1"/>
  <c r="AW291" i="1"/>
  <c r="AX291" i="1"/>
  <c r="AY291" i="1"/>
  <c r="AZ291" i="1"/>
  <c r="BA291" i="1"/>
  <c r="BB291" i="1"/>
  <c r="BC291" i="1"/>
  <c r="BD291" i="1"/>
  <c r="BE291" i="1"/>
  <c r="BF291" i="1"/>
  <c r="BG291" i="1"/>
  <c r="BH291" i="1"/>
  <c r="BI291" i="1"/>
  <c r="BJ291" i="1"/>
  <c r="BK291" i="1"/>
  <c r="BL291" i="1"/>
  <c r="AM292" i="1"/>
  <c r="AN292" i="1"/>
  <c r="AO292" i="1"/>
  <c r="AP292" i="1"/>
  <c r="AQ292" i="1"/>
  <c r="AR292" i="1"/>
  <c r="AS292" i="1"/>
  <c r="AT292" i="1"/>
  <c r="AU292" i="1"/>
  <c r="AV292" i="1"/>
  <c r="AW292" i="1"/>
  <c r="AX292" i="1"/>
  <c r="AY292" i="1"/>
  <c r="AZ292" i="1"/>
  <c r="BA292" i="1"/>
  <c r="BB292" i="1"/>
  <c r="BC292" i="1"/>
  <c r="BD292" i="1"/>
  <c r="BE292" i="1"/>
  <c r="BF292" i="1"/>
  <c r="BG292" i="1"/>
  <c r="BH292" i="1"/>
  <c r="BI292" i="1"/>
  <c r="BJ292" i="1"/>
  <c r="BK292" i="1"/>
  <c r="BL292" i="1"/>
  <c r="AM293" i="1"/>
  <c r="AN293" i="1"/>
  <c r="AO293" i="1"/>
  <c r="AP293" i="1"/>
  <c r="AQ293" i="1"/>
  <c r="AR293" i="1"/>
  <c r="AS293" i="1"/>
  <c r="AT293" i="1"/>
  <c r="AU293" i="1"/>
  <c r="AV293" i="1"/>
  <c r="AW293" i="1"/>
  <c r="AX293" i="1"/>
  <c r="AY293" i="1"/>
  <c r="AZ293" i="1"/>
  <c r="BA293" i="1"/>
  <c r="BB293" i="1"/>
  <c r="BC293" i="1"/>
  <c r="BD293" i="1"/>
  <c r="BE293" i="1"/>
  <c r="BF293" i="1"/>
  <c r="BG293" i="1"/>
  <c r="BH293" i="1"/>
  <c r="BI293" i="1"/>
  <c r="BJ293" i="1"/>
  <c r="BK293" i="1"/>
  <c r="BL293" i="1"/>
  <c r="AM294" i="1"/>
  <c r="AN294" i="1"/>
  <c r="AO294" i="1"/>
  <c r="AP294" i="1"/>
  <c r="AQ294" i="1"/>
  <c r="AR294" i="1"/>
  <c r="AS294" i="1"/>
  <c r="AT294" i="1"/>
  <c r="AU294" i="1"/>
  <c r="AV294" i="1"/>
  <c r="AW294" i="1"/>
  <c r="AX294" i="1"/>
  <c r="AY294" i="1"/>
  <c r="AZ294" i="1"/>
  <c r="BA294" i="1"/>
  <c r="BB294" i="1"/>
  <c r="BC294" i="1"/>
  <c r="BD294" i="1"/>
  <c r="BE294" i="1"/>
  <c r="BF294" i="1"/>
  <c r="BG294" i="1"/>
  <c r="BH294" i="1"/>
  <c r="BI294" i="1"/>
  <c r="BJ294" i="1"/>
  <c r="BK294" i="1"/>
  <c r="BL294" i="1"/>
  <c r="AM295" i="1"/>
  <c r="AN295" i="1"/>
  <c r="AO295" i="1"/>
  <c r="AP295" i="1"/>
  <c r="AQ295" i="1"/>
  <c r="AR295" i="1"/>
  <c r="AS295" i="1"/>
  <c r="AT295" i="1"/>
  <c r="AU295" i="1"/>
  <c r="AV295" i="1"/>
  <c r="AW295" i="1"/>
  <c r="AX295" i="1"/>
  <c r="AY295" i="1"/>
  <c r="AZ295" i="1"/>
  <c r="BA295" i="1"/>
  <c r="BB295" i="1"/>
  <c r="BC295" i="1"/>
  <c r="BD295" i="1"/>
  <c r="BE295" i="1"/>
  <c r="BF295" i="1"/>
  <c r="BG295" i="1"/>
  <c r="BH295" i="1"/>
  <c r="BI295" i="1"/>
  <c r="BJ295" i="1"/>
  <c r="BK295" i="1"/>
  <c r="BL295" i="1"/>
  <c r="AM296" i="1"/>
  <c r="AN296" i="1"/>
  <c r="AO296" i="1"/>
  <c r="AP296" i="1"/>
  <c r="AQ296" i="1"/>
  <c r="AR296" i="1"/>
  <c r="AS296" i="1"/>
  <c r="AT296" i="1"/>
  <c r="AU296" i="1"/>
  <c r="AV296" i="1"/>
  <c r="AW296" i="1"/>
  <c r="AX296" i="1"/>
  <c r="AY296" i="1"/>
  <c r="AZ296" i="1"/>
  <c r="BA296" i="1"/>
  <c r="BB296" i="1"/>
  <c r="BC296" i="1"/>
  <c r="BD296" i="1"/>
  <c r="BE296" i="1"/>
  <c r="BF296" i="1"/>
  <c r="BG296" i="1"/>
  <c r="BH296" i="1"/>
  <c r="BI296" i="1"/>
  <c r="BJ296" i="1"/>
  <c r="BK296" i="1"/>
  <c r="BL296" i="1"/>
  <c r="AM297" i="1"/>
  <c r="AN297" i="1"/>
  <c r="AO297" i="1"/>
  <c r="AP297" i="1"/>
  <c r="AQ297" i="1"/>
  <c r="AR297" i="1"/>
  <c r="AS297" i="1"/>
  <c r="AT297" i="1"/>
  <c r="AU297" i="1"/>
  <c r="AV297" i="1"/>
  <c r="AW297" i="1"/>
  <c r="AX297" i="1"/>
  <c r="AY297" i="1"/>
  <c r="AZ297" i="1"/>
  <c r="BA297" i="1"/>
  <c r="BB297" i="1"/>
  <c r="BC297" i="1"/>
  <c r="BD297" i="1"/>
  <c r="BE297" i="1"/>
  <c r="BF297" i="1"/>
  <c r="BG297" i="1"/>
  <c r="BH297" i="1"/>
  <c r="BI297" i="1"/>
  <c r="BJ297" i="1"/>
  <c r="BK297" i="1"/>
  <c r="BL297" i="1"/>
  <c r="AM298" i="1"/>
  <c r="AN298" i="1"/>
  <c r="AO298" i="1"/>
  <c r="AP298" i="1"/>
  <c r="AQ298" i="1"/>
  <c r="AR298" i="1"/>
  <c r="AS298" i="1"/>
  <c r="AT298" i="1"/>
  <c r="AU298" i="1"/>
  <c r="AV298" i="1"/>
  <c r="AW298" i="1"/>
  <c r="AX298" i="1"/>
  <c r="AY298" i="1"/>
  <c r="AZ298" i="1"/>
  <c r="BA298" i="1"/>
  <c r="BB298" i="1"/>
  <c r="BC298" i="1"/>
  <c r="BD298" i="1"/>
  <c r="BE298" i="1"/>
  <c r="BF298" i="1"/>
  <c r="BG298" i="1"/>
  <c r="BH298" i="1"/>
  <c r="BI298" i="1"/>
  <c r="BJ298" i="1"/>
  <c r="BK298" i="1"/>
  <c r="BL298" i="1"/>
  <c r="AM299" i="1"/>
  <c r="AN299" i="1"/>
  <c r="AO299" i="1"/>
  <c r="AP299" i="1"/>
  <c r="AQ299" i="1"/>
  <c r="AR299" i="1"/>
  <c r="AS299" i="1"/>
  <c r="AT299" i="1"/>
  <c r="AU299" i="1"/>
  <c r="AV299" i="1"/>
  <c r="AW299" i="1"/>
  <c r="AX299" i="1"/>
  <c r="AY299" i="1"/>
  <c r="AZ299" i="1"/>
  <c r="BA299" i="1"/>
  <c r="BB299" i="1"/>
  <c r="BC299" i="1"/>
  <c r="BD299" i="1"/>
  <c r="BE299" i="1"/>
  <c r="BF299" i="1"/>
  <c r="BG299" i="1"/>
  <c r="BH299" i="1"/>
  <c r="BI299" i="1"/>
  <c r="BJ299" i="1"/>
  <c r="BK299" i="1"/>
  <c r="BL299" i="1"/>
  <c r="AM300" i="1"/>
  <c r="AN300" i="1"/>
  <c r="AO300" i="1"/>
  <c r="AP300" i="1"/>
  <c r="AQ300" i="1"/>
  <c r="AR300" i="1"/>
  <c r="AS300" i="1"/>
  <c r="AT300" i="1"/>
  <c r="AU300" i="1"/>
  <c r="AV300" i="1"/>
  <c r="AW300" i="1"/>
  <c r="AX300" i="1"/>
  <c r="AY300" i="1"/>
  <c r="AZ300" i="1"/>
  <c r="BA300" i="1"/>
  <c r="BB300" i="1"/>
  <c r="BC300" i="1"/>
  <c r="BD300" i="1"/>
  <c r="BE300" i="1"/>
  <c r="BF300" i="1"/>
  <c r="BG300" i="1"/>
  <c r="BH300" i="1"/>
  <c r="BI300" i="1"/>
  <c r="BJ300" i="1"/>
  <c r="BK300" i="1"/>
  <c r="BL300" i="1"/>
  <c r="AM301" i="1"/>
  <c r="AN301" i="1"/>
  <c r="AO301" i="1"/>
  <c r="AP301" i="1"/>
  <c r="AQ301" i="1"/>
  <c r="AR301" i="1"/>
  <c r="AS301" i="1"/>
  <c r="AT301" i="1"/>
  <c r="AU301" i="1"/>
  <c r="AV301" i="1"/>
  <c r="AW301" i="1"/>
  <c r="AX301" i="1"/>
  <c r="AY301" i="1"/>
  <c r="AZ301" i="1"/>
  <c r="BA301" i="1"/>
  <c r="BB301" i="1"/>
  <c r="BC301" i="1"/>
  <c r="BD301" i="1"/>
  <c r="BE301" i="1"/>
  <c r="BF301" i="1"/>
  <c r="BG301" i="1"/>
  <c r="BH301" i="1"/>
  <c r="BI301" i="1"/>
  <c r="BJ301" i="1"/>
  <c r="BK301" i="1"/>
  <c r="BL301" i="1"/>
  <c r="AM302" i="1"/>
  <c r="AN302" i="1"/>
  <c r="AO302" i="1"/>
  <c r="AP302" i="1"/>
  <c r="AQ302" i="1"/>
  <c r="AR302" i="1"/>
  <c r="AS302" i="1"/>
  <c r="AT302" i="1"/>
  <c r="AU302" i="1"/>
  <c r="AV302" i="1"/>
  <c r="AW302" i="1"/>
  <c r="AX302" i="1"/>
  <c r="AY302" i="1"/>
  <c r="AZ302" i="1"/>
  <c r="BA302" i="1"/>
  <c r="BB302" i="1"/>
  <c r="BC302" i="1"/>
  <c r="BD302" i="1"/>
  <c r="BE302" i="1"/>
  <c r="BF302" i="1"/>
  <c r="BG302" i="1"/>
  <c r="BH302" i="1"/>
  <c r="BI302" i="1"/>
  <c r="BJ302" i="1"/>
  <c r="BK302" i="1"/>
  <c r="BL302" i="1"/>
  <c r="AM303" i="1"/>
  <c r="AN303" i="1"/>
  <c r="AO303" i="1"/>
  <c r="AP303" i="1"/>
  <c r="AQ303" i="1"/>
  <c r="AR303" i="1"/>
  <c r="AS303" i="1"/>
  <c r="AT303" i="1"/>
  <c r="AU303" i="1"/>
  <c r="AV303" i="1"/>
  <c r="AW303" i="1"/>
  <c r="AX303" i="1"/>
  <c r="AY303" i="1"/>
  <c r="AZ303" i="1"/>
  <c r="BA303" i="1"/>
  <c r="BB303" i="1"/>
  <c r="BC303" i="1"/>
  <c r="BD303" i="1"/>
  <c r="BE303" i="1"/>
  <c r="BF303" i="1"/>
  <c r="BG303" i="1"/>
  <c r="BH303" i="1"/>
  <c r="BI303" i="1"/>
  <c r="BJ303" i="1"/>
  <c r="BK303" i="1"/>
  <c r="BL303" i="1"/>
  <c r="AM304" i="1"/>
  <c r="AN304" i="1"/>
  <c r="AO304" i="1"/>
  <c r="AP304" i="1"/>
  <c r="AQ304" i="1"/>
  <c r="AR304" i="1"/>
  <c r="AS304" i="1"/>
  <c r="AT304" i="1"/>
  <c r="AU304" i="1"/>
  <c r="AV304" i="1"/>
  <c r="AW304" i="1"/>
  <c r="AX304" i="1"/>
  <c r="AY304" i="1"/>
  <c r="AZ304" i="1"/>
  <c r="BA304" i="1"/>
  <c r="BB304" i="1"/>
  <c r="BC304" i="1"/>
  <c r="BD304" i="1"/>
  <c r="BE304" i="1"/>
  <c r="BF304" i="1"/>
  <c r="BG304" i="1"/>
  <c r="BH304" i="1"/>
  <c r="BI304" i="1"/>
  <c r="BJ304" i="1"/>
  <c r="BK304" i="1"/>
  <c r="BL304" i="1"/>
  <c r="AM305" i="1"/>
  <c r="AN305" i="1"/>
  <c r="AO305" i="1"/>
  <c r="AP305" i="1"/>
  <c r="AQ305" i="1"/>
  <c r="AR305" i="1"/>
  <c r="AS305" i="1"/>
  <c r="AT305" i="1"/>
  <c r="AU305" i="1"/>
  <c r="AV305" i="1"/>
  <c r="AW305" i="1"/>
  <c r="AX305" i="1"/>
  <c r="AY305" i="1"/>
  <c r="AZ305" i="1"/>
  <c r="BA305" i="1"/>
  <c r="BB305" i="1"/>
  <c r="BC305" i="1"/>
  <c r="BD305" i="1"/>
  <c r="BE305" i="1"/>
  <c r="BF305" i="1"/>
  <c r="BG305" i="1"/>
  <c r="BH305" i="1"/>
  <c r="BI305" i="1"/>
  <c r="BJ305" i="1"/>
  <c r="BK305" i="1"/>
  <c r="BL305" i="1"/>
  <c r="AM306" i="1"/>
  <c r="AN306" i="1"/>
  <c r="AO306" i="1"/>
  <c r="AP306" i="1"/>
  <c r="AQ306" i="1"/>
  <c r="AR306" i="1"/>
  <c r="AS306" i="1"/>
  <c r="AT306" i="1"/>
  <c r="AU306" i="1"/>
  <c r="AV306" i="1"/>
  <c r="AW306" i="1"/>
  <c r="AX306" i="1"/>
  <c r="AY306" i="1"/>
  <c r="AZ306" i="1"/>
  <c r="BA306" i="1"/>
  <c r="BB306" i="1"/>
  <c r="BC306" i="1"/>
  <c r="BD306" i="1"/>
  <c r="BE306" i="1"/>
  <c r="BF306" i="1"/>
  <c r="BG306" i="1"/>
  <c r="BH306" i="1"/>
  <c r="BI306" i="1"/>
  <c r="BJ306" i="1"/>
  <c r="BK306" i="1"/>
  <c r="BL306" i="1"/>
  <c r="AM307" i="1"/>
  <c r="AN307" i="1"/>
  <c r="AO307" i="1"/>
  <c r="AP307" i="1"/>
  <c r="AQ307" i="1"/>
  <c r="AR307" i="1"/>
  <c r="AS307" i="1"/>
  <c r="AT307" i="1"/>
  <c r="AU307" i="1"/>
  <c r="AV307" i="1"/>
  <c r="AW307" i="1"/>
  <c r="AX307" i="1"/>
  <c r="AY307" i="1"/>
  <c r="AZ307" i="1"/>
  <c r="BA307" i="1"/>
  <c r="BB307" i="1"/>
  <c r="BC307" i="1"/>
  <c r="BD307" i="1"/>
  <c r="BE307" i="1"/>
  <c r="BF307" i="1"/>
  <c r="BG307" i="1"/>
  <c r="BH307" i="1"/>
  <c r="BI307" i="1"/>
  <c r="BJ307" i="1"/>
  <c r="BK307" i="1"/>
  <c r="BL307" i="1"/>
  <c r="AM308" i="1"/>
  <c r="AN308" i="1"/>
  <c r="AO308" i="1"/>
  <c r="AP308" i="1"/>
  <c r="AQ308" i="1"/>
  <c r="AR308" i="1"/>
  <c r="AS308" i="1"/>
  <c r="AT308" i="1"/>
  <c r="AU308" i="1"/>
  <c r="AV308" i="1"/>
  <c r="AW308" i="1"/>
  <c r="AX308" i="1"/>
  <c r="AY308" i="1"/>
  <c r="AZ308" i="1"/>
  <c r="BA308" i="1"/>
  <c r="BB308" i="1"/>
  <c r="BC308" i="1"/>
  <c r="BD308" i="1"/>
  <c r="BE308" i="1"/>
  <c r="BF308" i="1"/>
  <c r="BG308" i="1"/>
  <c r="BH308" i="1"/>
  <c r="BI308" i="1"/>
  <c r="BJ308" i="1"/>
  <c r="BK308" i="1"/>
  <c r="BL308" i="1"/>
  <c r="AM309" i="1"/>
  <c r="AN309" i="1"/>
  <c r="AO309" i="1"/>
  <c r="AP309" i="1"/>
  <c r="AQ309" i="1"/>
  <c r="AR309" i="1"/>
  <c r="AS309" i="1"/>
  <c r="AT309" i="1"/>
  <c r="AU309" i="1"/>
  <c r="AV309" i="1"/>
  <c r="AW309" i="1"/>
  <c r="AX309" i="1"/>
  <c r="AY309" i="1"/>
  <c r="AZ309" i="1"/>
  <c r="BA309" i="1"/>
  <c r="BB309" i="1"/>
  <c r="BC309" i="1"/>
  <c r="BD309" i="1"/>
  <c r="BE309" i="1"/>
  <c r="BF309" i="1"/>
  <c r="BG309" i="1"/>
  <c r="BH309" i="1"/>
  <c r="BI309" i="1"/>
  <c r="BJ309" i="1"/>
  <c r="BK309" i="1"/>
  <c r="BL309" i="1"/>
  <c r="AM310" i="1"/>
  <c r="AN310" i="1"/>
  <c r="AO310" i="1"/>
  <c r="AP310" i="1"/>
  <c r="AQ310" i="1"/>
  <c r="AR310" i="1"/>
  <c r="AS310" i="1"/>
  <c r="AT310" i="1"/>
  <c r="AU310" i="1"/>
  <c r="AV310" i="1"/>
  <c r="AW310" i="1"/>
  <c r="AX310" i="1"/>
  <c r="AY310" i="1"/>
  <c r="AZ310" i="1"/>
  <c r="BA310" i="1"/>
  <c r="BB310" i="1"/>
  <c r="BC310" i="1"/>
  <c r="BD310" i="1"/>
  <c r="BE310" i="1"/>
  <c r="BF310" i="1"/>
  <c r="BG310" i="1"/>
  <c r="BH310" i="1"/>
  <c r="BI310" i="1"/>
  <c r="BJ310" i="1"/>
  <c r="BK310" i="1"/>
  <c r="BL310" i="1"/>
  <c r="AM311" i="1"/>
  <c r="AN311" i="1"/>
  <c r="AO311" i="1"/>
  <c r="AP311" i="1"/>
  <c r="AQ311" i="1"/>
  <c r="AR311" i="1"/>
  <c r="AS311" i="1"/>
  <c r="AT311" i="1"/>
  <c r="AU311" i="1"/>
  <c r="AV311" i="1"/>
  <c r="AW311" i="1"/>
  <c r="AX311" i="1"/>
  <c r="AY311" i="1"/>
  <c r="AZ311" i="1"/>
  <c r="BA311" i="1"/>
  <c r="BB311" i="1"/>
  <c r="BC311" i="1"/>
  <c r="BD311" i="1"/>
  <c r="BE311" i="1"/>
  <c r="BF311" i="1"/>
  <c r="BG311" i="1"/>
  <c r="BH311" i="1"/>
  <c r="BI311" i="1"/>
  <c r="BJ311" i="1"/>
  <c r="BK311" i="1"/>
  <c r="BL311" i="1"/>
  <c r="AM312" i="1"/>
  <c r="AN312" i="1"/>
  <c r="AO312" i="1"/>
  <c r="AP312" i="1"/>
  <c r="AQ312" i="1"/>
  <c r="AR312" i="1"/>
  <c r="AS312" i="1"/>
  <c r="AT312" i="1"/>
  <c r="AU312" i="1"/>
  <c r="AV312" i="1"/>
  <c r="AW312" i="1"/>
  <c r="AX312" i="1"/>
  <c r="AY312" i="1"/>
  <c r="AZ312" i="1"/>
  <c r="BA312" i="1"/>
  <c r="BB312" i="1"/>
  <c r="BC312" i="1"/>
  <c r="BD312" i="1"/>
  <c r="BE312" i="1"/>
  <c r="BF312" i="1"/>
  <c r="BG312" i="1"/>
  <c r="BH312" i="1"/>
  <c r="BI312" i="1"/>
  <c r="BJ312" i="1"/>
  <c r="BK312" i="1"/>
  <c r="BL312" i="1"/>
  <c r="AM313" i="1"/>
  <c r="AN313" i="1"/>
  <c r="AO313" i="1"/>
  <c r="AP313" i="1"/>
  <c r="AQ313" i="1"/>
  <c r="AR313" i="1"/>
  <c r="AS313" i="1"/>
  <c r="AT313" i="1"/>
  <c r="AU313" i="1"/>
  <c r="AV313" i="1"/>
  <c r="AW313" i="1"/>
  <c r="AX313" i="1"/>
  <c r="AY313" i="1"/>
  <c r="AZ313" i="1"/>
  <c r="BA313" i="1"/>
  <c r="BB313" i="1"/>
  <c r="BC313" i="1"/>
  <c r="BD313" i="1"/>
  <c r="BE313" i="1"/>
  <c r="BF313" i="1"/>
  <c r="BG313" i="1"/>
  <c r="BH313" i="1"/>
  <c r="BI313" i="1"/>
  <c r="BJ313" i="1"/>
  <c r="BK313" i="1"/>
  <c r="BL313" i="1"/>
  <c r="AM314" i="1"/>
  <c r="AN314" i="1"/>
  <c r="AO314" i="1"/>
  <c r="AP314" i="1"/>
  <c r="AQ314" i="1"/>
  <c r="AR314" i="1"/>
  <c r="AS314" i="1"/>
  <c r="AT314" i="1"/>
  <c r="AU314" i="1"/>
  <c r="AV314" i="1"/>
  <c r="AW314" i="1"/>
  <c r="AX314" i="1"/>
  <c r="AY314" i="1"/>
  <c r="AZ314" i="1"/>
  <c r="BA314" i="1"/>
  <c r="BB314" i="1"/>
  <c r="BC314" i="1"/>
  <c r="BD314" i="1"/>
  <c r="BE314" i="1"/>
  <c r="BF314" i="1"/>
  <c r="BG314" i="1"/>
  <c r="BH314" i="1"/>
  <c r="BI314" i="1"/>
  <c r="BJ314" i="1"/>
  <c r="BK314" i="1"/>
  <c r="BL314" i="1"/>
  <c r="AM315" i="1"/>
  <c r="AN315" i="1"/>
  <c r="AO315" i="1"/>
  <c r="AP315" i="1"/>
  <c r="AQ315" i="1"/>
  <c r="AR315" i="1"/>
  <c r="AS315" i="1"/>
  <c r="AT315" i="1"/>
  <c r="AU315" i="1"/>
  <c r="AV315" i="1"/>
  <c r="AW315" i="1"/>
  <c r="AX315" i="1"/>
  <c r="AY315" i="1"/>
  <c r="AZ315" i="1"/>
  <c r="BA315" i="1"/>
  <c r="BB315" i="1"/>
  <c r="BC315" i="1"/>
  <c r="BD315" i="1"/>
  <c r="BE315" i="1"/>
  <c r="BF315" i="1"/>
  <c r="BG315" i="1"/>
  <c r="BH315" i="1"/>
  <c r="BI315" i="1"/>
  <c r="BJ315" i="1"/>
  <c r="BK315" i="1"/>
  <c r="BL315" i="1"/>
  <c r="AM316" i="1"/>
  <c r="AN316" i="1"/>
  <c r="AO316" i="1"/>
  <c r="AP316" i="1"/>
  <c r="AQ316" i="1"/>
  <c r="AR316" i="1"/>
  <c r="AS316" i="1"/>
  <c r="AT316" i="1"/>
  <c r="AU316" i="1"/>
  <c r="AV316" i="1"/>
  <c r="AW316" i="1"/>
  <c r="AX316" i="1"/>
  <c r="AY316" i="1"/>
  <c r="AZ316" i="1"/>
  <c r="BA316" i="1"/>
  <c r="BB316" i="1"/>
  <c r="BC316" i="1"/>
  <c r="BD316" i="1"/>
  <c r="BE316" i="1"/>
  <c r="BF316" i="1"/>
  <c r="BG316" i="1"/>
  <c r="BH316" i="1"/>
  <c r="BI316" i="1"/>
  <c r="BJ316" i="1"/>
  <c r="BK316" i="1"/>
  <c r="BL316" i="1"/>
  <c r="AM317" i="1"/>
  <c r="AN317" i="1"/>
  <c r="AO317" i="1"/>
  <c r="AP317" i="1"/>
  <c r="AQ317" i="1"/>
  <c r="AR317" i="1"/>
  <c r="AS317" i="1"/>
  <c r="AT317" i="1"/>
  <c r="AU317" i="1"/>
  <c r="AV317" i="1"/>
  <c r="AW317" i="1"/>
  <c r="AX317" i="1"/>
  <c r="AY317" i="1"/>
  <c r="AZ317" i="1"/>
  <c r="BA317" i="1"/>
  <c r="BB317" i="1"/>
  <c r="BC317" i="1"/>
  <c r="BD317" i="1"/>
  <c r="BE317" i="1"/>
  <c r="BF317" i="1"/>
  <c r="BG317" i="1"/>
  <c r="BH317" i="1"/>
  <c r="BI317" i="1"/>
  <c r="BJ317" i="1"/>
  <c r="BK317" i="1"/>
  <c r="BL317" i="1"/>
  <c r="AM318" i="1"/>
  <c r="AN318" i="1"/>
  <c r="AO318" i="1"/>
  <c r="AP318" i="1"/>
  <c r="AQ318" i="1"/>
  <c r="AR318" i="1"/>
  <c r="AS318" i="1"/>
  <c r="AT318" i="1"/>
  <c r="AU318" i="1"/>
  <c r="AV318" i="1"/>
  <c r="AW318" i="1"/>
  <c r="AX318" i="1"/>
  <c r="AY318" i="1"/>
  <c r="AZ318" i="1"/>
  <c r="BA318" i="1"/>
  <c r="BB318" i="1"/>
  <c r="BC318" i="1"/>
  <c r="BD318" i="1"/>
  <c r="BE318" i="1"/>
  <c r="BF318" i="1"/>
  <c r="BG318" i="1"/>
  <c r="BH318" i="1"/>
  <c r="BI318" i="1"/>
  <c r="BJ318" i="1"/>
  <c r="BK318" i="1"/>
  <c r="BL318" i="1"/>
  <c r="AM319" i="1"/>
  <c r="AN319" i="1"/>
  <c r="AO319" i="1"/>
  <c r="AP319" i="1"/>
  <c r="AQ319" i="1"/>
  <c r="AR319" i="1"/>
  <c r="AS319" i="1"/>
  <c r="AT319" i="1"/>
  <c r="AU319" i="1"/>
  <c r="AV319" i="1"/>
  <c r="AW319" i="1"/>
  <c r="AX319" i="1"/>
  <c r="AY319" i="1"/>
  <c r="AZ319" i="1"/>
  <c r="BA319" i="1"/>
  <c r="BB319" i="1"/>
  <c r="BC319" i="1"/>
  <c r="BD319" i="1"/>
  <c r="BE319" i="1"/>
  <c r="BF319" i="1"/>
  <c r="BG319" i="1"/>
  <c r="BH319" i="1"/>
  <c r="BI319" i="1"/>
  <c r="BJ319" i="1"/>
  <c r="BK319" i="1"/>
  <c r="BL319" i="1"/>
  <c r="AM320" i="1"/>
  <c r="AN320" i="1"/>
  <c r="AO320" i="1"/>
  <c r="AP320" i="1"/>
  <c r="AQ320" i="1"/>
  <c r="AR320" i="1"/>
  <c r="AS320" i="1"/>
  <c r="AT320" i="1"/>
  <c r="AU320" i="1"/>
  <c r="AV320" i="1"/>
  <c r="AW320" i="1"/>
  <c r="AX320" i="1"/>
  <c r="AY320" i="1"/>
  <c r="AZ320" i="1"/>
  <c r="BA320" i="1"/>
  <c r="BB320" i="1"/>
  <c r="BC320" i="1"/>
  <c r="BD320" i="1"/>
  <c r="BE320" i="1"/>
  <c r="BF320" i="1"/>
  <c r="BG320" i="1"/>
  <c r="BH320" i="1"/>
  <c r="BI320" i="1"/>
  <c r="BJ320" i="1"/>
  <c r="BK320" i="1"/>
  <c r="BL320" i="1"/>
  <c r="AM321" i="1"/>
  <c r="AN321" i="1"/>
  <c r="AO321" i="1"/>
  <c r="AP321" i="1"/>
  <c r="AQ321" i="1"/>
  <c r="AR321" i="1"/>
  <c r="AS321" i="1"/>
  <c r="AT321" i="1"/>
  <c r="AU321" i="1"/>
  <c r="AV321" i="1"/>
  <c r="AW321" i="1"/>
  <c r="AX321" i="1"/>
  <c r="AY321" i="1"/>
  <c r="AZ321" i="1"/>
  <c r="BA321" i="1"/>
  <c r="BB321" i="1"/>
  <c r="BC321" i="1"/>
  <c r="BD321" i="1"/>
  <c r="BE321" i="1"/>
  <c r="BF321" i="1"/>
  <c r="BG321" i="1"/>
  <c r="BH321" i="1"/>
  <c r="BI321" i="1"/>
  <c r="BJ321" i="1"/>
  <c r="BK321" i="1"/>
  <c r="BL321" i="1"/>
  <c r="AM322" i="1"/>
  <c r="AN322" i="1"/>
  <c r="AO322" i="1"/>
  <c r="AP322" i="1"/>
  <c r="AQ322" i="1"/>
  <c r="AR322" i="1"/>
  <c r="AS322" i="1"/>
  <c r="AT322" i="1"/>
  <c r="AU322" i="1"/>
  <c r="AV322" i="1"/>
  <c r="AW322" i="1"/>
  <c r="AX322" i="1"/>
  <c r="AY322" i="1"/>
  <c r="AZ322" i="1"/>
  <c r="BA322" i="1"/>
  <c r="BB322" i="1"/>
  <c r="BC322" i="1"/>
  <c r="BD322" i="1"/>
  <c r="BE322" i="1"/>
  <c r="BF322" i="1"/>
  <c r="BG322" i="1"/>
  <c r="BH322" i="1"/>
  <c r="BI322" i="1"/>
  <c r="BJ322" i="1"/>
  <c r="BK322" i="1"/>
  <c r="BL322" i="1"/>
  <c r="AM323" i="1"/>
  <c r="AN323" i="1"/>
  <c r="AO323" i="1"/>
  <c r="AP323" i="1"/>
  <c r="AQ323" i="1"/>
  <c r="AR323" i="1"/>
  <c r="AS323" i="1"/>
  <c r="AT323" i="1"/>
  <c r="AU323" i="1"/>
  <c r="AV323" i="1"/>
  <c r="AW323" i="1"/>
  <c r="AX323" i="1"/>
  <c r="AY323" i="1"/>
  <c r="AZ323" i="1"/>
  <c r="BA323" i="1"/>
  <c r="BB323" i="1"/>
  <c r="BC323" i="1"/>
  <c r="BD323" i="1"/>
  <c r="BE323" i="1"/>
  <c r="BF323" i="1"/>
  <c r="BG323" i="1"/>
  <c r="BH323" i="1"/>
  <c r="BI323" i="1"/>
  <c r="BJ323" i="1"/>
  <c r="BK323" i="1"/>
  <c r="BL323" i="1"/>
  <c r="AM324" i="1"/>
  <c r="AN324" i="1"/>
  <c r="AO324" i="1"/>
  <c r="AP324" i="1"/>
  <c r="AQ324" i="1"/>
  <c r="AR324" i="1"/>
  <c r="AS324" i="1"/>
  <c r="AT324" i="1"/>
  <c r="AU324" i="1"/>
  <c r="AV324" i="1"/>
  <c r="AW324" i="1"/>
  <c r="AX324" i="1"/>
  <c r="AY324" i="1"/>
  <c r="AZ324" i="1"/>
  <c r="BA324" i="1"/>
  <c r="BB324" i="1"/>
  <c r="BC324" i="1"/>
  <c r="BD324" i="1"/>
  <c r="BE324" i="1"/>
  <c r="BF324" i="1"/>
  <c r="BG324" i="1"/>
  <c r="BH324" i="1"/>
  <c r="BI324" i="1"/>
  <c r="BJ324" i="1"/>
  <c r="BK324" i="1"/>
  <c r="BL324" i="1"/>
  <c r="AM325" i="1"/>
  <c r="AN325" i="1"/>
  <c r="AO325" i="1"/>
  <c r="AP325" i="1"/>
  <c r="AQ325" i="1"/>
  <c r="AR325" i="1"/>
  <c r="AS325" i="1"/>
  <c r="AT325" i="1"/>
  <c r="AU325" i="1"/>
  <c r="AV325" i="1"/>
  <c r="AW325" i="1"/>
  <c r="AX325" i="1"/>
  <c r="AY325" i="1"/>
  <c r="AZ325" i="1"/>
  <c r="BA325" i="1"/>
  <c r="BB325" i="1"/>
  <c r="BC325" i="1"/>
  <c r="BD325" i="1"/>
  <c r="BE325" i="1"/>
  <c r="BF325" i="1"/>
  <c r="BG325" i="1"/>
  <c r="BH325" i="1"/>
  <c r="BI325" i="1"/>
  <c r="BJ325" i="1"/>
  <c r="BK325" i="1"/>
  <c r="BL325" i="1"/>
  <c r="AM326" i="1"/>
  <c r="AN326" i="1"/>
  <c r="AO326" i="1"/>
  <c r="AP326" i="1"/>
  <c r="AQ326" i="1"/>
  <c r="AR326" i="1"/>
  <c r="AS326" i="1"/>
  <c r="AT326" i="1"/>
  <c r="AU326" i="1"/>
  <c r="AV326" i="1"/>
  <c r="AW326" i="1"/>
  <c r="AX326" i="1"/>
  <c r="AY326" i="1"/>
  <c r="AZ326" i="1"/>
  <c r="BA326" i="1"/>
  <c r="BB326" i="1"/>
  <c r="BC326" i="1"/>
  <c r="BD326" i="1"/>
  <c r="BE326" i="1"/>
  <c r="BF326" i="1"/>
  <c r="BG326" i="1"/>
  <c r="BH326" i="1"/>
  <c r="BI326" i="1"/>
  <c r="BJ326" i="1"/>
  <c r="BK326" i="1"/>
  <c r="BL326" i="1"/>
  <c r="AM327" i="1"/>
  <c r="AN327" i="1"/>
  <c r="AO327" i="1"/>
  <c r="AP327" i="1"/>
  <c r="AQ327" i="1"/>
  <c r="AR327" i="1"/>
  <c r="AS327" i="1"/>
  <c r="AT327" i="1"/>
  <c r="AU327" i="1"/>
  <c r="AV327" i="1"/>
  <c r="AW327" i="1"/>
  <c r="AX327" i="1"/>
  <c r="AY327" i="1"/>
  <c r="AZ327" i="1"/>
  <c r="BA327" i="1"/>
  <c r="BB327" i="1"/>
  <c r="BC327" i="1"/>
  <c r="BD327" i="1"/>
  <c r="BE327" i="1"/>
  <c r="BF327" i="1"/>
  <c r="BG327" i="1"/>
  <c r="BH327" i="1"/>
  <c r="BI327" i="1"/>
  <c r="BJ327" i="1"/>
  <c r="BK327" i="1"/>
  <c r="BL327" i="1"/>
  <c r="AM328" i="1"/>
  <c r="AN328" i="1"/>
  <c r="AO328" i="1"/>
  <c r="AP328" i="1"/>
  <c r="AQ328" i="1"/>
  <c r="AR328" i="1"/>
  <c r="AS328" i="1"/>
  <c r="AT328" i="1"/>
  <c r="AU328" i="1"/>
  <c r="AV328" i="1"/>
  <c r="AW328" i="1"/>
  <c r="AX328" i="1"/>
  <c r="AY328" i="1"/>
  <c r="AZ328" i="1"/>
  <c r="BA328" i="1"/>
  <c r="BB328" i="1"/>
  <c r="BC328" i="1"/>
  <c r="BD328" i="1"/>
  <c r="BE328" i="1"/>
  <c r="BF328" i="1"/>
  <c r="BG328" i="1"/>
  <c r="BH328" i="1"/>
  <c r="BI328" i="1"/>
  <c r="BJ328" i="1"/>
  <c r="BK328" i="1"/>
  <c r="BL328" i="1"/>
  <c r="AM329" i="1"/>
  <c r="AN329" i="1"/>
  <c r="AO329" i="1"/>
  <c r="AP329" i="1"/>
  <c r="AQ329" i="1"/>
  <c r="AR329" i="1"/>
  <c r="AS329" i="1"/>
  <c r="AT329" i="1"/>
  <c r="AU329" i="1"/>
  <c r="AV329" i="1"/>
  <c r="AW329" i="1"/>
  <c r="AX329" i="1"/>
  <c r="AY329" i="1"/>
  <c r="AZ329" i="1"/>
  <c r="BA329" i="1"/>
  <c r="BB329" i="1"/>
  <c r="BC329" i="1"/>
  <c r="BD329" i="1"/>
  <c r="BE329" i="1"/>
  <c r="BF329" i="1"/>
  <c r="BG329" i="1"/>
  <c r="BH329" i="1"/>
  <c r="BI329" i="1"/>
  <c r="BJ329" i="1"/>
  <c r="BK329" i="1"/>
  <c r="BL329" i="1"/>
  <c r="AM330" i="1"/>
  <c r="AN330" i="1"/>
  <c r="AO330" i="1"/>
  <c r="AP330" i="1"/>
  <c r="AQ330" i="1"/>
  <c r="AR330" i="1"/>
  <c r="AS330" i="1"/>
  <c r="AT330" i="1"/>
  <c r="AU330" i="1"/>
  <c r="AV330" i="1"/>
  <c r="AW330" i="1"/>
  <c r="AX330" i="1"/>
  <c r="AY330" i="1"/>
  <c r="AZ330" i="1"/>
  <c r="BA330" i="1"/>
  <c r="BB330" i="1"/>
  <c r="BC330" i="1"/>
  <c r="BD330" i="1"/>
  <c r="BE330" i="1"/>
  <c r="BF330" i="1"/>
  <c r="BG330" i="1"/>
  <c r="BH330" i="1"/>
  <c r="BI330" i="1"/>
  <c r="BJ330" i="1"/>
  <c r="BK330" i="1"/>
  <c r="BL330" i="1"/>
  <c r="AM331" i="1"/>
  <c r="AN331" i="1"/>
  <c r="AO331" i="1"/>
  <c r="AP331" i="1"/>
  <c r="AQ331" i="1"/>
  <c r="AR331" i="1"/>
  <c r="AS331" i="1"/>
  <c r="AT331" i="1"/>
  <c r="AU331" i="1"/>
  <c r="AV331" i="1"/>
  <c r="AW331" i="1"/>
  <c r="AX331" i="1"/>
  <c r="AY331" i="1"/>
  <c r="AZ331" i="1"/>
  <c r="BA331" i="1"/>
  <c r="BB331" i="1"/>
  <c r="BC331" i="1"/>
  <c r="BD331" i="1"/>
  <c r="BE331" i="1"/>
  <c r="BF331" i="1"/>
  <c r="BG331" i="1"/>
  <c r="BH331" i="1"/>
  <c r="BI331" i="1"/>
  <c r="BJ331" i="1"/>
  <c r="BK331" i="1"/>
  <c r="BL331" i="1"/>
  <c r="AM332" i="1"/>
  <c r="AN332" i="1"/>
  <c r="AO332" i="1"/>
  <c r="AP332" i="1"/>
  <c r="AQ332" i="1"/>
  <c r="AR332" i="1"/>
  <c r="AS332" i="1"/>
  <c r="AT332" i="1"/>
  <c r="AU332" i="1"/>
  <c r="AV332" i="1"/>
  <c r="AW332" i="1"/>
  <c r="AX332" i="1"/>
  <c r="AY332" i="1"/>
  <c r="AZ332" i="1"/>
  <c r="BA332" i="1"/>
  <c r="BB332" i="1"/>
  <c r="BC332" i="1"/>
  <c r="BD332" i="1"/>
  <c r="BE332" i="1"/>
  <c r="BF332" i="1"/>
  <c r="BG332" i="1"/>
  <c r="BH332" i="1"/>
  <c r="BI332" i="1"/>
  <c r="BJ332" i="1"/>
  <c r="BK332" i="1"/>
  <c r="BL332" i="1"/>
  <c r="AM333" i="1"/>
  <c r="AN333" i="1"/>
  <c r="AO333" i="1"/>
  <c r="AP333" i="1"/>
  <c r="AQ333" i="1"/>
  <c r="AR333" i="1"/>
  <c r="AS333" i="1"/>
  <c r="AT333" i="1"/>
  <c r="AU333" i="1"/>
  <c r="AV333" i="1"/>
  <c r="AW333" i="1"/>
  <c r="AX333" i="1"/>
  <c r="AY333" i="1"/>
  <c r="AZ333" i="1"/>
  <c r="BA333" i="1"/>
  <c r="BB333" i="1"/>
  <c r="BC333" i="1"/>
  <c r="BD333" i="1"/>
  <c r="BE333" i="1"/>
  <c r="BF333" i="1"/>
  <c r="BG333" i="1"/>
  <c r="BH333" i="1"/>
  <c r="BI333" i="1"/>
  <c r="BJ333" i="1"/>
  <c r="BK333" i="1"/>
  <c r="BL333" i="1"/>
  <c r="AM334" i="1"/>
  <c r="AN334" i="1"/>
  <c r="AO334" i="1"/>
  <c r="AP334" i="1"/>
  <c r="AQ334" i="1"/>
  <c r="AR334" i="1"/>
  <c r="AS334" i="1"/>
  <c r="AT334" i="1"/>
  <c r="AU334" i="1"/>
  <c r="AV334" i="1"/>
  <c r="AW334" i="1"/>
  <c r="AX334" i="1"/>
  <c r="AY334" i="1"/>
  <c r="AZ334" i="1"/>
  <c r="BA334" i="1"/>
  <c r="BB334" i="1"/>
  <c r="BC334" i="1"/>
  <c r="BD334" i="1"/>
  <c r="BE334" i="1"/>
  <c r="BF334" i="1"/>
  <c r="BG334" i="1"/>
  <c r="BH334" i="1"/>
  <c r="BI334" i="1"/>
  <c r="BJ334" i="1"/>
  <c r="BK334" i="1"/>
  <c r="BL334" i="1"/>
  <c r="AM335" i="1"/>
  <c r="AN335" i="1"/>
  <c r="AO335" i="1"/>
  <c r="AP335" i="1"/>
  <c r="AQ335" i="1"/>
  <c r="AR335" i="1"/>
  <c r="AS335" i="1"/>
  <c r="AT335" i="1"/>
  <c r="AU335" i="1"/>
  <c r="AV335" i="1"/>
  <c r="AW335" i="1"/>
  <c r="AX335" i="1"/>
  <c r="AY335" i="1"/>
  <c r="AZ335" i="1"/>
  <c r="BA335" i="1"/>
  <c r="BB335" i="1"/>
  <c r="BC335" i="1"/>
  <c r="BD335" i="1"/>
  <c r="BE335" i="1"/>
  <c r="BF335" i="1"/>
  <c r="BG335" i="1"/>
  <c r="BH335" i="1"/>
  <c r="BI335" i="1"/>
  <c r="BJ335" i="1"/>
  <c r="BK335" i="1"/>
  <c r="BL335" i="1"/>
  <c r="AM336" i="1"/>
  <c r="AN336" i="1"/>
  <c r="AO336" i="1"/>
  <c r="AP336" i="1"/>
  <c r="AQ336" i="1"/>
  <c r="AR336" i="1"/>
  <c r="AS336" i="1"/>
  <c r="AT336" i="1"/>
  <c r="AU336" i="1"/>
  <c r="AV336" i="1"/>
  <c r="AW336" i="1"/>
  <c r="AX336" i="1"/>
  <c r="AY336" i="1"/>
  <c r="AZ336" i="1"/>
  <c r="BA336" i="1"/>
  <c r="BB336" i="1"/>
  <c r="BC336" i="1"/>
  <c r="BD336" i="1"/>
  <c r="BE336" i="1"/>
  <c r="BF336" i="1"/>
  <c r="BG336" i="1"/>
  <c r="BH336" i="1"/>
  <c r="BI336" i="1"/>
  <c r="BJ336" i="1"/>
  <c r="BK336" i="1"/>
  <c r="BL336" i="1"/>
  <c r="AM337" i="1"/>
  <c r="AN337" i="1"/>
  <c r="AO337" i="1"/>
  <c r="AP337" i="1"/>
  <c r="AQ337" i="1"/>
  <c r="AR337" i="1"/>
  <c r="AS337" i="1"/>
  <c r="AT337" i="1"/>
  <c r="AU337" i="1"/>
  <c r="AV337" i="1"/>
  <c r="AW337" i="1"/>
  <c r="AX337" i="1"/>
  <c r="AY337" i="1"/>
  <c r="AZ337" i="1"/>
  <c r="BA337" i="1"/>
  <c r="BB337" i="1"/>
  <c r="BC337" i="1"/>
  <c r="BD337" i="1"/>
  <c r="BE337" i="1"/>
  <c r="BF337" i="1"/>
  <c r="BG337" i="1"/>
  <c r="BH337" i="1"/>
  <c r="BI337" i="1"/>
  <c r="BJ337" i="1"/>
  <c r="BK337" i="1"/>
  <c r="BL337" i="1"/>
  <c r="AM338" i="1"/>
  <c r="AN338" i="1"/>
  <c r="AO338" i="1"/>
  <c r="AP338" i="1"/>
  <c r="AQ338" i="1"/>
  <c r="AR338" i="1"/>
  <c r="AS338" i="1"/>
  <c r="AT338" i="1"/>
  <c r="AU338" i="1"/>
  <c r="AV338" i="1"/>
  <c r="AW338" i="1"/>
  <c r="AX338" i="1"/>
  <c r="AY338" i="1"/>
  <c r="AZ338" i="1"/>
  <c r="BA338" i="1"/>
  <c r="BB338" i="1"/>
  <c r="BC338" i="1"/>
  <c r="BD338" i="1"/>
  <c r="BE338" i="1"/>
  <c r="BF338" i="1"/>
  <c r="BG338" i="1"/>
  <c r="BH338" i="1"/>
  <c r="BI338" i="1"/>
  <c r="BJ338" i="1"/>
  <c r="BK338" i="1"/>
  <c r="BL338" i="1"/>
  <c r="AM339" i="1"/>
  <c r="AN339" i="1"/>
  <c r="AO339" i="1"/>
  <c r="AP339" i="1"/>
  <c r="AQ339" i="1"/>
  <c r="AR339" i="1"/>
  <c r="AS339" i="1"/>
  <c r="AT339" i="1"/>
  <c r="AU339" i="1"/>
  <c r="AV339" i="1"/>
  <c r="AW339" i="1"/>
  <c r="AX339" i="1"/>
  <c r="AY339" i="1"/>
  <c r="AZ339" i="1"/>
  <c r="BA339" i="1"/>
  <c r="BB339" i="1"/>
  <c r="BC339" i="1"/>
  <c r="BD339" i="1"/>
  <c r="BE339" i="1"/>
  <c r="BF339" i="1"/>
  <c r="BG339" i="1"/>
  <c r="BH339" i="1"/>
  <c r="BI339" i="1"/>
  <c r="BJ339" i="1"/>
  <c r="BK339" i="1"/>
  <c r="BL339" i="1"/>
  <c r="AM340" i="1"/>
  <c r="AN340" i="1"/>
  <c r="AO340" i="1"/>
  <c r="AP340" i="1"/>
  <c r="AQ340" i="1"/>
  <c r="AR340" i="1"/>
  <c r="AS340" i="1"/>
  <c r="AT340" i="1"/>
  <c r="AU340" i="1"/>
  <c r="AV340" i="1"/>
  <c r="AW340" i="1"/>
  <c r="AX340" i="1"/>
  <c r="AY340" i="1"/>
  <c r="AZ340" i="1"/>
  <c r="BA340" i="1"/>
  <c r="BB340" i="1"/>
  <c r="BC340" i="1"/>
  <c r="BD340" i="1"/>
  <c r="BE340" i="1"/>
  <c r="BF340" i="1"/>
  <c r="BG340" i="1"/>
  <c r="BH340" i="1"/>
  <c r="BI340" i="1"/>
  <c r="BJ340" i="1"/>
  <c r="BK340" i="1"/>
  <c r="BL340" i="1"/>
  <c r="AM341" i="1"/>
  <c r="AN341" i="1"/>
  <c r="AO341" i="1"/>
  <c r="AP341" i="1"/>
  <c r="AQ341" i="1"/>
  <c r="AR341" i="1"/>
  <c r="AS341" i="1"/>
  <c r="AT341" i="1"/>
  <c r="AU341" i="1"/>
  <c r="AV341" i="1"/>
  <c r="AW341" i="1"/>
  <c r="AX341" i="1"/>
  <c r="AY341" i="1"/>
  <c r="AZ341" i="1"/>
  <c r="BA341" i="1"/>
  <c r="BB341" i="1"/>
  <c r="BC341" i="1"/>
  <c r="BD341" i="1"/>
  <c r="BE341" i="1"/>
  <c r="BF341" i="1"/>
  <c r="BG341" i="1"/>
  <c r="BH341" i="1"/>
  <c r="BI341" i="1"/>
  <c r="BJ341" i="1"/>
  <c r="BK341" i="1"/>
  <c r="BL341" i="1"/>
  <c r="AM342" i="1"/>
  <c r="AN342" i="1"/>
  <c r="AO342" i="1"/>
  <c r="AP342" i="1"/>
  <c r="AQ342" i="1"/>
  <c r="AR342" i="1"/>
  <c r="AS342" i="1"/>
  <c r="AT342" i="1"/>
  <c r="AU342" i="1"/>
  <c r="AV342" i="1"/>
  <c r="AW342" i="1"/>
  <c r="AX342" i="1"/>
  <c r="AY342" i="1"/>
  <c r="AZ342" i="1"/>
  <c r="BA342" i="1"/>
  <c r="BB342" i="1"/>
  <c r="BC342" i="1"/>
  <c r="BD342" i="1"/>
  <c r="BE342" i="1"/>
  <c r="BF342" i="1"/>
  <c r="BG342" i="1"/>
  <c r="BH342" i="1"/>
  <c r="BI342" i="1"/>
  <c r="BJ342" i="1"/>
  <c r="BK342" i="1"/>
  <c r="BL342" i="1"/>
  <c r="AM343" i="1"/>
  <c r="AN343" i="1"/>
  <c r="AO343" i="1"/>
  <c r="AP343" i="1"/>
  <c r="AQ343" i="1"/>
  <c r="AR343" i="1"/>
  <c r="AS343" i="1"/>
  <c r="AT343" i="1"/>
  <c r="AU343" i="1"/>
  <c r="AV343" i="1"/>
  <c r="AW343" i="1"/>
  <c r="AX343" i="1"/>
  <c r="AY343" i="1"/>
  <c r="AZ343" i="1"/>
  <c r="BA343" i="1"/>
  <c r="BB343" i="1"/>
  <c r="BC343" i="1"/>
  <c r="BD343" i="1"/>
  <c r="BE343" i="1"/>
  <c r="BF343" i="1"/>
  <c r="BG343" i="1"/>
  <c r="BH343" i="1"/>
  <c r="BI343" i="1"/>
  <c r="BJ343" i="1"/>
  <c r="BK343" i="1"/>
  <c r="BL343" i="1"/>
  <c r="AM344" i="1"/>
  <c r="AN344" i="1"/>
  <c r="AO344" i="1"/>
  <c r="AP344" i="1"/>
  <c r="AQ344" i="1"/>
  <c r="AR344" i="1"/>
  <c r="AS344" i="1"/>
  <c r="AT344" i="1"/>
  <c r="AU344" i="1"/>
  <c r="AV344" i="1"/>
  <c r="AW344" i="1"/>
  <c r="AX344" i="1"/>
  <c r="AY344" i="1"/>
  <c r="AZ344" i="1"/>
  <c r="BA344" i="1"/>
  <c r="BB344" i="1"/>
  <c r="BC344" i="1"/>
  <c r="BD344" i="1"/>
  <c r="BE344" i="1"/>
  <c r="BF344" i="1"/>
  <c r="BG344" i="1"/>
  <c r="BH344" i="1"/>
  <c r="BI344" i="1"/>
  <c r="BJ344" i="1"/>
  <c r="BK344" i="1"/>
  <c r="BL344" i="1"/>
  <c r="AM345" i="1"/>
  <c r="AN345" i="1"/>
  <c r="AO345" i="1"/>
  <c r="AP345" i="1"/>
  <c r="AQ345" i="1"/>
  <c r="AR345" i="1"/>
  <c r="AS345" i="1"/>
  <c r="AT345" i="1"/>
  <c r="AU345" i="1"/>
  <c r="AV345" i="1"/>
  <c r="AW345" i="1"/>
  <c r="AX345" i="1"/>
  <c r="AY345" i="1"/>
  <c r="AZ345" i="1"/>
  <c r="BA345" i="1"/>
  <c r="BB345" i="1"/>
  <c r="BC345" i="1"/>
  <c r="BD345" i="1"/>
  <c r="BE345" i="1"/>
  <c r="BF345" i="1"/>
  <c r="BG345" i="1"/>
  <c r="BH345" i="1"/>
  <c r="BI345" i="1"/>
  <c r="BJ345" i="1"/>
  <c r="BK345" i="1"/>
  <c r="BL345" i="1"/>
  <c r="AM346" i="1"/>
  <c r="AN346" i="1"/>
  <c r="AO346" i="1"/>
  <c r="AP346" i="1"/>
  <c r="AQ346" i="1"/>
  <c r="AR346" i="1"/>
  <c r="AS346" i="1"/>
  <c r="AT346" i="1"/>
  <c r="AU346" i="1"/>
  <c r="AV346" i="1"/>
  <c r="AW346" i="1"/>
  <c r="AX346" i="1"/>
  <c r="AY346" i="1"/>
  <c r="AZ346" i="1"/>
  <c r="BA346" i="1"/>
  <c r="BB346" i="1"/>
  <c r="BC346" i="1"/>
  <c r="BD346" i="1"/>
  <c r="BE346" i="1"/>
  <c r="BF346" i="1"/>
  <c r="BG346" i="1"/>
  <c r="BH346" i="1"/>
  <c r="BI346" i="1"/>
  <c r="BJ346" i="1"/>
  <c r="BK346" i="1"/>
  <c r="BL346" i="1"/>
  <c r="AM347" i="1"/>
  <c r="AN347" i="1"/>
  <c r="AO347" i="1"/>
  <c r="AP347" i="1"/>
  <c r="AQ347" i="1"/>
  <c r="AR347" i="1"/>
  <c r="AS347" i="1"/>
  <c r="AT347" i="1"/>
  <c r="AU347" i="1"/>
  <c r="AV347" i="1"/>
  <c r="AW347" i="1"/>
  <c r="AX347" i="1"/>
  <c r="AY347" i="1"/>
  <c r="AZ347" i="1"/>
  <c r="BA347" i="1"/>
  <c r="BB347" i="1"/>
  <c r="BC347" i="1"/>
  <c r="BD347" i="1"/>
  <c r="BE347" i="1"/>
  <c r="BF347" i="1"/>
  <c r="BG347" i="1"/>
  <c r="BH347" i="1"/>
  <c r="BI347" i="1"/>
  <c r="BJ347" i="1"/>
  <c r="BK347" i="1"/>
  <c r="BL347" i="1"/>
  <c r="AM348" i="1"/>
  <c r="AN348" i="1"/>
  <c r="AO348" i="1"/>
  <c r="AP348" i="1"/>
  <c r="AQ348" i="1"/>
  <c r="AR348" i="1"/>
  <c r="AS348" i="1"/>
  <c r="AT348" i="1"/>
  <c r="AU348" i="1"/>
  <c r="AV348" i="1"/>
  <c r="AW348" i="1"/>
  <c r="AX348" i="1"/>
  <c r="AY348" i="1"/>
  <c r="AZ348" i="1"/>
  <c r="BA348" i="1"/>
  <c r="BB348" i="1"/>
  <c r="BC348" i="1"/>
  <c r="BD348" i="1"/>
  <c r="BE348" i="1"/>
  <c r="BF348" i="1"/>
  <c r="BG348" i="1"/>
  <c r="BH348" i="1"/>
  <c r="BI348" i="1"/>
  <c r="BJ348" i="1"/>
  <c r="BK348" i="1"/>
  <c r="BL348" i="1"/>
  <c r="AM349" i="1"/>
  <c r="AN349" i="1"/>
  <c r="AO349" i="1"/>
  <c r="AP349" i="1"/>
  <c r="AQ349" i="1"/>
  <c r="AR349" i="1"/>
  <c r="AS349" i="1"/>
  <c r="AT349" i="1"/>
  <c r="AU349" i="1"/>
  <c r="AV349" i="1"/>
  <c r="AW349" i="1"/>
  <c r="AX349" i="1"/>
  <c r="AY349" i="1"/>
  <c r="AZ349" i="1"/>
  <c r="BA349" i="1"/>
  <c r="BB349" i="1"/>
  <c r="BC349" i="1"/>
  <c r="BD349" i="1"/>
  <c r="BE349" i="1"/>
  <c r="BF349" i="1"/>
  <c r="BG349" i="1"/>
  <c r="BH349" i="1"/>
  <c r="BI349" i="1"/>
  <c r="BJ349" i="1"/>
  <c r="BK349" i="1"/>
  <c r="BL349" i="1"/>
  <c r="AM350" i="1"/>
  <c r="AN350" i="1"/>
  <c r="AO350" i="1"/>
  <c r="AP350" i="1"/>
  <c r="AQ350" i="1"/>
  <c r="AR350" i="1"/>
  <c r="AS350" i="1"/>
  <c r="AT350" i="1"/>
  <c r="AU350" i="1"/>
  <c r="AV350" i="1"/>
  <c r="AW350" i="1"/>
  <c r="AX350" i="1"/>
  <c r="AY350" i="1"/>
  <c r="AZ350" i="1"/>
  <c r="BA350" i="1"/>
  <c r="BB350" i="1"/>
  <c r="BC350" i="1"/>
  <c r="BD350" i="1"/>
  <c r="BE350" i="1"/>
  <c r="BF350" i="1"/>
  <c r="BG350" i="1"/>
  <c r="BH350" i="1"/>
  <c r="BI350" i="1"/>
  <c r="BJ350" i="1"/>
  <c r="BK350" i="1"/>
  <c r="BL350" i="1"/>
  <c r="AM351" i="1"/>
  <c r="AN351" i="1"/>
  <c r="AO351" i="1"/>
  <c r="AP351" i="1"/>
  <c r="AQ351" i="1"/>
  <c r="AR351" i="1"/>
  <c r="AS351" i="1"/>
  <c r="AT351" i="1"/>
  <c r="AU351" i="1"/>
  <c r="AV351" i="1"/>
  <c r="AW351" i="1"/>
  <c r="AX351" i="1"/>
  <c r="AY351" i="1"/>
  <c r="AZ351" i="1"/>
  <c r="BA351" i="1"/>
  <c r="BB351" i="1"/>
  <c r="BC351" i="1"/>
  <c r="BD351" i="1"/>
  <c r="BE351" i="1"/>
  <c r="BF351" i="1"/>
  <c r="BG351" i="1"/>
  <c r="BH351" i="1"/>
  <c r="BI351" i="1"/>
  <c r="BJ351" i="1"/>
  <c r="BK351" i="1"/>
  <c r="BL351" i="1"/>
  <c r="AM352" i="1"/>
  <c r="AN352" i="1"/>
  <c r="AO352" i="1"/>
  <c r="AP352" i="1"/>
  <c r="AQ352" i="1"/>
  <c r="AR352" i="1"/>
  <c r="AS352" i="1"/>
  <c r="AT352" i="1"/>
  <c r="AU352" i="1"/>
  <c r="AV352" i="1"/>
  <c r="AW352" i="1"/>
  <c r="AX352" i="1"/>
  <c r="AY352" i="1"/>
  <c r="AZ352" i="1"/>
  <c r="BA352" i="1"/>
  <c r="BB352" i="1"/>
  <c r="BC352" i="1"/>
  <c r="BD352" i="1"/>
  <c r="BE352" i="1"/>
  <c r="BF352" i="1"/>
  <c r="BG352" i="1"/>
  <c r="BH352" i="1"/>
  <c r="BI352" i="1"/>
  <c r="BJ352" i="1"/>
  <c r="BK352" i="1"/>
  <c r="BL352" i="1"/>
  <c r="AM353" i="1"/>
  <c r="AN353" i="1"/>
  <c r="AO353" i="1"/>
  <c r="AP353" i="1"/>
  <c r="AQ353" i="1"/>
  <c r="AR353" i="1"/>
  <c r="AS353" i="1"/>
  <c r="AT353" i="1"/>
  <c r="AU353" i="1"/>
  <c r="AV353" i="1"/>
  <c r="AW353" i="1"/>
  <c r="AX353" i="1"/>
  <c r="AY353" i="1"/>
  <c r="AZ353" i="1"/>
  <c r="BA353" i="1"/>
  <c r="BB353" i="1"/>
  <c r="BC353" i="1"/>
  <c r="BD353" i="1"/>
  <c r="BE353" i="1"/>
  <c r="BF353" i="1"/>
  <c r="BG353" i="1"/>
  <c r="BH353" i="1"/>
  <c r="BI353" i="1"/>
  <c r="BJ353" i="1"/>
  <c r="BK353" i="1"/>
  <c r="BL353" i="1"/>
  <c r="AM354" i="1"/>
  <c r="AN354" i="1"/>
  <c r="AO354" i="1"/>
  <c r="AP354" i="1"/>
  <c r="AQ354" i="1"/>
  <c r="AR354" i="1"/>
  <c r="AS354" i="1"/>
  <c r="AT354" i="1"/>
  <c r="AU354" i="1"/>
  <c r="AV354" i="1"/>
  <c r="AW354" i="1"/>
  <c r="AX354" i="1"/>
  <c r="AY354" i="1"/>
  <c r="AZ354" i="1"/>
  <c r="BA354" i="1"/>
  <c r="BB354" i="1"/>
  <c r="BC354" i="1"/>
  <c r="BD354" i="1"/>
  <c r="BE354" i="1"/>
  <c r="BF354" i="1"/>
  <c r="BG354" i="1"/>
  <c r="BH354" i="1"/>
  <c r="BI354" i="1"/>
  <c r="BJ354" i="1"/>
  <c r="BK354" i="1"/>
  <c r="BL354" i="1"/>
  <c r="AM355" i="1"/>
  <c r="AN355" i="1"/>
  <c r="AO355" i="1"/>
  <c r="AP355" i="1"/>
  <c r="AQ355" i="1"/>
  <c r="AR355" i="1"/>
  <c r="AS355" i="1"/>
  <c r="AT355" i="1"/>
  <c r="AU355" i="1"/>
  <c r="AV355" i="1"/>
  <c r="AW355" i="1"/>
  <c r="AX355" i="1"/>
  <c r="AY355" i="1"/>
  <c r="AZ355" i="1"/>
  <c r="BA355" i="1"/>
  <c r="BB355" i="1"/>
  <c r="BC355" i="1"/>
  <c r="BD355" i="1"/>
  <c r="BE355" i="1"/>
  <c r="BF355" i="1"/>
  <c r="BG355" i="1"/>
  <c r="BH355" i="1"/>
  <c r="BI355" i="1"/>
  <c r="BJ355" i="1"/>
  <c r="BK355" i="1"/>
  <c r="BL355" i="1"/>
  <c r="AM356" i="1"/>
  <c r="AN356" i="1"/>
  <c r="AO356" i="1"/>
  <c r="AP356" i="1"/>
  <c r="AQ356" i="1"/>
  <c r="AR356" i="1"/>
  <c r="AS356" i="1"/>
  <c r="AT356" i="1"/>
  <c r="AU356" i="1"/>
  <c r="AV356" i="1"/>
  <c r="AW356" i="1"/>
  <c r="AX356" i="1"/>
  <c r="AY356" i="1"/>
  <c r="AZ356" i="1"/>
  <c r="BA356" i="1"/>
  <c r="BB356" i="1"/>
  <c r="BC356" i="1"/>
  <c r="BD356" i="1"/>
  <c r="BE356" i="1"/>
  <c r="BF356" i="1"/>
  <c r="BG356" i="1"/>
  <c r="BH356" i="1"/>
  <c r="BI356" i="1"/>
  <c r="BJ356" i="1"/>
  <c r="BK356" i="1"/>
  <c r="BL356" i="1"/>
  <c r="AM357" i="1"/>
  <c r="AN357" i="1"/>
  <c r="AO357" i="1"/>
  <c r="AP357" i="1"/>
  <c r="AQ357" i="1"/>
  <c r="AR357" i="1"/>
  <c r="AS357" i="1"/>
  <c r="AT357" i="1"/>
  <c r="AU357" i="1"/>
  <c r="AV357" i="1"/>
  <c r="AW357" i="1"/>
  <c r="AX357" i="1"/>
  <c r="AY357" i="1"/>
  <c r="AZ357" i="1"/>
  <c r="BA357" i="1"/>
  <c r="BB357" i="1"/>
  <c r="BC357" i="1"/>
  <c r="BD357" i="1"/>
  <c r="BE357" i="1"/>
  <c r="BF357" i="1"/>
  <c r="BG357" i="1"/>
  <c r="BH357" i="1"/>
  <c r="BI357" i="1"/>
  <c r="BJ357" i="1"/>
  <c r="BK357" i="1"/>
  <c r="BL357" i="1"/>
  <c r="AM358" i="1"/>
  <c r="AN358" i="1"/>
  <c r="AO358" i="1"/>
  <c r="AP358" i="1"/>
  <c r="AQ358" i="1"/>
  <c r="AR358" i="1"/>
  <c r="AS358" i="1"/>
  <c r="AT358" i="1"/>
  <c r="AU358" i="1"/>
  <c r="AV358" i="1"/>
  <c r="AW358" i="1"/>
  <c r="AX358" i="1"/>
  <c r="AY358" i="1"/>
  <c r="AZ358" i="1"/>
  <c r="BA358" i="1"/>
  <c r="BB358" i="1"/>
  <c r="BC358" i="1"/>
  <c r="BD358" i="1"/>
  <c r="BE358" i="1"/>
  <c r="BF358" i="1"/>
  <c r="BG358" i="1"/>
  <c r="BH358" i="1"/>
  <c r="BI358" i="1"/>
  <c r="BJ358" i="1"/>
  <c r="BK358" i="1"/>
  <c r="BL358" i="1"/>
  <c r="AM359" i="1"/>
  <c r="AN359" i="1"/>
  <c r="AO359" i="1"/>
  <c r="AP359" i="1"/>
  <c r="AQ359" i="1"/>
  <c r="AR359" i="1"/>
  <c r="AS359" i="1"/>
  <c r="AT359" i="1"/>
  <c r="AU359" i="1"/>
  <c r="AV359" i="1"/>
  <c r="AW359" i="1"/>
  <c r="AX359" i="1"/>
  <c r="AY359" i="1"/>
  <c r="AZ359" i="1"/>
  <c r="BA359" i="1"/>
  <c r="BB359" i="1"/>
  <c r="BC359" i="1"/>
  <c r="BD359" i="1"/>
  <c r="BE359" i="1"/>
  <c r="BF359" i="1"/>
  <c r="BG359" i="1"/>
  <c r="BH359" i="1"/>
  <c r="BI359" i="1"/>
  <c r="BJ359" i="1"/>
  <c r="BK359" i="1"/>
  <c r="BL359" i="1"/>
  <c r="AM360" i="1"/>
  <c r="AN360" i="1"/>
  <c r="AO360" i="1"/>
  <c r="AP360" i="1"/>
  <c r="AQ360" i="1"/>
  <c r="AR360" i="1"/>
  <c r="AS360" i="1"/>
  <c r="AT360" i="1"/>
  <c r="AU360" i="1"/>
  <c r="AV360" i="1"/>
  <c r="AW360" i="1"/>
  <c r="AX360" i="1"/>
  <c r="AY360" i="1"/>
  <c r="AZ360" i="1"/>
  <c r="BA360" i="1"/>
  <c r="BB360" i="1"/>
  <c r="BC360" i="1"/>
  <c r="BD360" i="1"/>
  <c r="BE360" i="1"/>
  <c r="BF360" i="1"/>
  <c r="BG360" i="1"/>
  <c r="BH360" i="1"/>
  <c r="BI360" i="1"/>
  <c r="BJ360" i="1"/>
  <c r="BK360" i="1"/>
  <c r="BL360" i="1"/>
  <c r="AM361" i="1"/>
  <c r="AN361" i="1"/>
  <c r="AO361" i="1"/>
  <c r="AP361" i="1"/>
  <c r="AQ361" i="1"/>
  <c r="AR361" i="1"/>
  <c r="AS361" i="1"/>
  <c r="AT361" i="1"/>
  <c r="AU361" i="1"/>
  <c r="AV361" i="1"/>
  <c r="AW361" i="1"/>
  <c r="AX361" i="1"/>
  <c r="AY361" i="1"/>
  <c r="AZ361" i="1"/>
  <c r="BA361" i="1"/>
  <c r="BB361" i="1"/>
  <c r="BC361" i="1"/>
  <c r="BD361" i="1"/>
  <c r="BE361" i="1"/>
  <c r="BF361" i="1"/>
  <c r="BG361" i="1"/>
  <c r="BH361" i="1"/>
  <c r="BI361" i="1"/>
  <c r="BJ361" i="1"/>
  <c r="BK361" i="1"/>
  <c r="BL361" i="1"/>
  <c r="AM362" i="1"/>
  <c r="AN362" i="1"/>
  <c r="AO362" i="1"/>
  <c r="AP362" i="1"/>
  <c r="AQ362" i="1"/>
  <c r="AR362" i="1"/>
  <c r="AS362" i="1"/>
  <c r="AT362" i="1"/>
  <c r="AU362" i="1"/>
  <c r="AV362" i="1"/>
  <c r="AW362" i="1"/>
  <c r="AX362" i="1"/>
  <c r="AY362" i="1"/>
  <c r="AZ362" i="1"/>
  <c r="BA362" i="1"/>
  <c r="BB362" i="1"/>
  <c r="BC362" i="1"/>
  <c r="BD362" i="1"/>
  <c r="BE362" i="1"/>
  <c r="BF362" i="1"/>
  <c r="BG362" i="1"/>
  <c r="BH362" i="1"/>
  <c r="BI362" i="1"/>
  <c r="BJ362" i="1"/>
  <c r="BK362" i="1"/>
  <c r="BL362" i="1"/>
  <c r="AM363" i="1"/>
  <c r="AN363" i="1"/>
  <c r="AO363" i="1"/>
  <c r="AP363" i="1"/>
  <c r="AQ363" i="1"/>
  <c r="AR363" i="1"/>
  <c r="AS363" i="1"/>
  <c r="AT363" i="1"/>
  <c r="AU363" i="1"/>
  <c r="AV363" i="1"/>
  <c r="AW363" i="1"/>
  <c r="AX363" i="1"/>
  <c r="AY363" i="1"/>
  <c r="AZ363" i="1"/>
  <c r="BA363" i="1"/>
  <c r="BB363" i="1"/>
  <c r="BC363" i="1"/>
  <c r="BD363" i="1"/>
  <c r="BE363" i="1"/>
  <c r="BF363" i="1"/>
  <c r="BG363" i="1"/>
  <c r="BH363" i="1"/>
  <c r="BI363" i="1"/>
  <c r="BJ363" i="1"/>
  <c r="BK363" i="1"/>
  <c r="BL363" i="1"/>
  <c r="AM364" i="1"/>
  <c r="AN364" i="1"/>
  <c r="AO364" i="1"/>
  <c r="AP364" i="1"/>
  <c r="AQ364" i="1"/>
  <c r="AR364" i="1"/>
  <c r="AS364" i="1"/>
  <c r="AT364" i="1"/>
  <c r="AU364" i="1"/>
  <c r="AV364" i="1"/>
  <c r="AW364" i="1"/>
  <c r="AX364" i="1"/>
  <c r="AY364" i="1"/>
  <c r="AZ364" i="1"/>
  <c r="BA364" i="1"/>
  <c r="BB364" i="1"/>
  <c r="BC364" i="1"/>
  <c r="BD364" i="1"/>
  <c r="BE364" i="1"/>
  <c r="BF364" i="1"/>
  <c r="BG364" i="1"/>
  <c r="BH364" i="1"/>
  <c r="BI364" i="1"/>
  <c r="BJ364" i="1"/>
  <c r="BK364" i="1"/>
  <c r="BL364" i="1"/>
  <c r="AM365" i="1"/>
  <c r="AN365" i="1"/>
  <c r="AO365" i="1"/>
  <c r="AP365" i="1"/>
  <c r="AQ365" i="1"/>
  <c r="AR365" i="1"/>
  <c r="AS365" i="1"/>
  <c r="AT365" i="1"/>
  <c r="AU365" i="1"/>
  <c r="AV365" i="1"/>
  <c r="AW365" i="1"/>
  <c r="AX365" i="1"/>
  <c r="AY365" i="1"/>
  <c r="AZ365" i="1"/>
  <c r="BA365" i="1"/>
  <c r="BB365" i="1"/>
  <c r="BC365" i="1"/>
  <c r="BD365" i="1"/>
  <c r="BE365" i="1"/>
  <c r="BF365" i="1"/>
  <c r="BG365" i="1"/>
  <c r="BH365" i="1"/>
  <c r="BI365" i="1"/>
  <c r="BJ365" i="1"/>
  <c r="BK365" i="1"/>
  <c r="BL365" i="1"/>
  <c r="AM366" i="1"/>
  <c r="AN366" i="1"/>
  <c r="AO366" i="1"/>
  <c r="AP366" i="1"/>
  <c r="AQ366" i="1"/>
  <c r="AR366" i="1"/>
  <c r="AS366" i="1"/>
  <c r="AT366" i="1"/>
  <c r="AU366" i="1"/>
  <c r="AV366" i="1"/>
  <c r="AW366" i="1"/>
  <c r="AX366" i="1"/>
  <c r="AY366" i="1"/>
  <c r="AZ366" i="1"/>
  <c r="BA366" i="1"/>
  <c r="BB366" i="1"/>
  <c r="BC366" i="1"/>
  <c r="BD366" i="1"/>
  <c r="BE366" i="1"/>
  <c r="BF366" i="1"/>
  <c r="BG366" i="1"/>
  <c r="BH366" i="1"/>
  <c r="BI366" i="1"/>
  <c r="BJ366" i="1"/>
  <c r="BK366" i="1"/>
  <c r="BL366" i="1"/>
  <c r="AM367" i="1"/>
  <c r="AN367" i="1"/>
  <c r="AO367" i="1"/>
  <c r="AP367" i="1"/>
  <c r="AQ367" i="1"/>
  <c r="AR367" i="1"/>
  <c r="AS367" i="1"/>
  <c r="AT367" i="1"/>
  <c r="AU367" i="1"/>
  <c r="AV367" i="1"/>
  <c r="AW367" i="1"/>
  <c r="AX367" i="1"/>
  <c r="AY367" i="1"/>
  <c r="AZ367" i="1"/>
  <c r="BA367" i="1"/>
  <c r="BB367" i="1"/>
  <c r="BC367" i="1"/>
  <c r="BD367" i="1"/>
  <c r="BE367" i="1"/>
  <c r="BF367" i="1"/>
  <c r="BG367" i="1"/>
  <c r="BH367" i="1"/>
  <c r="BI367" i="1"/>
  <c r="BJ367" i="1"/>
  <c r="BK367" i="1"/>
  <c r="BL367" i="1"/>
  <c r="AM368" i="1"/>
  <c r="AN368" i="1"/>
  <c r="AO368" i="1"/>
  <c r="AP368" i="1"/>
  <c r="AQ368" i="1"/>
  <c r="AR368" i="1"/>
  <c r="AS368" i="1"/>
  <c r="AT368" i="1"/>
  <c r="AU368" i="1"/>
  <c r="AV368" i="1"/>
  <c r="AW368" i="1"/>
  <c r="AX368" i="1"/>
  <c r="AY368" i="1"/>
  <c r="AZ368" i="1"/>
  <c r="BA368" i="1"/>
  <c r="BB368" i="1"/>
  <c r="BC368" i="1"/>
  <c r="BD368" i="1"/>
  <c r="BE368" i="1"/>
  <c r="BF368" i="1"/>
  <c r="BG368" i="1"/>
  <c r="BH368" i="1"/>
  <c r="BI368" i="1"/>
  <c r="BJ368" i="1"/>
  <c r="BK368" i="1"/>
  <c r="BL368" i="1"/>
  <c r="AM369" i="1"/>
  <c r="AN369" i="1"/>
  <c r="AO369" i="1"/>
  <c r="AP369" i="1"/>
  <c r="AQ369" i="1"/>
  <c r="AR369" i="1"/>
  <c r="AS369" i="1"/>
  <c r="AT369" i="1"/>
  <c r="AU369" i="1"/>
  <c r="AV369" i="1"/>
  <c r="AW369" i="1"/>
  <c r="AX369" i="1"/>
  <c r="AY369" i="1"/>
  <c r="AZ369" i="1"/>
  <c r="BA369" i="1"/>
  <c r="BB369" i="1"/>
  <c r="BC369" i="1"/>
  <c r="BD369" i="1"/>
  <c r="BE369" i="1"/>
  <c r="BF369" i="1"/>
  <c r="BG369" i="1"/>
  <c r="BH369" i="1"/>
  <c r="BI369" i="1"/>
  <c r="BJ369" i="1"/>
  <c r="BK369" i="1"/>
  <c r="BL369" i="1"/>
  <c r="AM370" i="1"/>
  <c r="AN370" i="1"/>
  <c r="AO370" i="1"/>
  <c r="AP370" i="1"/>
  <c r="AQ370" i="1"/>
  <c r="AR370" i="1"/>
  <c r="AS370" i="1"/>
  <c r="AT370" i="1"/>
  <c r="AU370" i="1"/>
  <c r="AV370" i="1"/>
  <c r="AW370" i="1"/>
  <c r="AX370" i="1"/>
  <c r="AY370" i="1"/>
  <c r="AZ370" i="1"/>
  <c r="BA370" i="1"/>
  <c r="BB370" i="1"/>
  <c r="BC370" i="1"/>
  <c r="BD370" i="1"/>
  <c r="BE370" i="1"/>
  <c r="BF370" i="1"/>
  <c r="BG370" i="1"/>
  <c r="BH370" i="1"/>
  <c r="BI370" i="1"/>
  <c r="BJ370" i="1"/>
  <c r="BK370" i="1"/>
  <c r="BL370" i="1"/>
  <c r="AM371" i="1"/>
  <c r="AN371" i="1"/>
  <c r="AO371" i="1"/>
  <c r="AP371" i="1"/>
  <c r="AQ371" i="1"/>
  <c r="AR371" i="1"/>
  <c r="AS371" i="1"/>
  <c r="AT371" i="1"/>
  <c r="AU371" i="1"/>
  <c r="AV371" i="1"/>
  <c r="AW371" i="1"/>
  <c r="AX371" i="1"/>
  <c r="AY371" i="1"/>
  <c r="AZ371" i="1"/>
  <c r="BA371" i="1"/>
  <c r="BB371" i="1"/>
  <c r="BC371" i="1"/>
  <c r="BD371" i="1"/>
  <c r="BE371" i="1"/>
  <c r="BF371" i="1"/>
  <c r="BG371" i="1"/>
  <c r="BH371" i="1"/>
  <c r="BI371" i="1"/>
  <c r="BJ371" i="1"/>
  <c r="BK371" i="1"/>
  <c r="BL371" i="1"/>
  <c r="AM372" i="1"/>
  <c r="AN372" i="1"/>
  <c r="AO372" i="1"/>
  <c r="AP372" i="1"/>
  <c r="AQ372" i="1"/>
  <c r="AR372" i="1"/>
  <c r="AS372" i="1"/>
  <c r="AT372" i="1"/>
  <c r="AU372" i="1"/>
  <c r="AV372" i="1"/>
  <c r="AW372" i="1"/>
  <c r="AX372" i="1"/>
  <c r="AY372" i="1"/>
  <c r="AZ372" i="1"/>
  <c r="BA372" i="1"/>
  <c r="BB372" i="1"/>
  <c r="BC372" i="1"/>
  <c r="BD372" i="1"/>
  <c r="BE372" i="1"/>
  <c r="BF372" i="1"/>
  <c r="BG372" i="1"/>
  <c r="BH372" i="1"/>
  <c r="BI372" i="1"/>
  <c r="BJ372" i="1"/>
  <c r="BK372" i="1"/>
  <c r="BL372" i="1"/>
  <c r="AM373" i="1"/>
  <c r="AN373" i="1"/>
  <c r="AO373" i="1"/>
  <c r="AP373" i="1"/>
  <c r="AQ373" i="1"/>
  <c r="AR373" i="1"/>
  <c r="AS373" i="1"/>
  <c r="AT373" i="1"/>
  <c r="AU373" i="1"/>
  <c r="AV373" i="1"/>
  <c r="AW373" i="1"/>
  <c r="AX373" i="1"/>
  <c r="AY373" i="1"/>
  <c r="AZ373" i="1"/>
  <c r="BA373" i="1"/>
  <c r="BB373" i="1"/>
  <c r="BC373" i="1"/>
  <c r="BD373" i="1"/>
  <c r="BE373" i="1"/>
  <c r="BF373" i="1"/>
  <c r="BG373" i="1"/>
  <c r="BH373" i="1"/>
  <c r="BI373" i="1"/>
  <c r="BJ373" i="1"/>
  <c r="BK373" i="1"/>
  <c r="BL373" i="1"/>
  <c r="AM374" i="1"/>
  <c r="AN374" i="1"/>
  <c r="AO374" i="1"/>
  <c r="AP374" i="1"/>
  <c r="AQ374" i="1"/>
  <c r="AR374" i="1"/>
  <c r="AS374" i="1"/>
  <c r="AT374" i="1"/>
  <c r="AU374" i="1"/>
  <c r="AV374" i="1"/>
  <c r="AW374" i="1"/>
  <c r="AX374" i="1"/>
  <c r="AY374" i="1"/>
  <c r="AZ374" i="1"/>
  <c r="BA374" i="1"/>
  <c r="BB374" i="1"/>
  <c r="BC374" i="1"/>
  <c r="BD374" i="1"/>
  <c r="BE374" i="1"/>
  <c r="BF374" i="1"/>
  <c r="BG374" i="1"/>
  <c r="BH374" i="1"/>
  <c r="BI374" i="1"/>
  <c r="BJ374" i="1"/>
  <c r="BK374" i="1"/>
  <c r="BL374" i="1"/>
  <c r="AM375" i="1"/>
  <c r="AN375" i="1"/>
  <c r="AO375" i="1"/>
  <c r="AP375" i="1"/>
  <c r="AQ375" i="1"/>
  <c r="AR375" i="1"/>
  <c r="AS375" i="1"/>
  <c r="AT375" i="1"/>
  <c r="AU375" i="1"/>
  <c r="AV375" i="1"/>
  <c r="AW375" i="1"/>
  <c r="AX375" i="1"/>
  <c r="AY375" i="1"/>
  <c r="AZ375" i="1"/>
  <c r="BA375" i="1"/>
  <c r="BB375" i="1"/>
  <c r="BC375" i="1"/>
  <c r="BD375" i="1"/>
  <c r="BE375" i="1"/>
  <c r="BF375" i="1"/>
  <c r="BG375" i="1"/>
  <c r="BH375" i="1"/>
  <c r="BI375" i="1"/>
  <c r="BJ375" i="1"/>
  <c r="BK375" i="1"/>
  <c r="BL375" i="1"/>
  <c r="AM376" i="1"/>
  <c r="AN376" i="1"/>
  <c r="AO376" i="1"/>
  <c r="AP376" i="1"/>
  <c r="AQ376" i="1"/>
  <c r="AR376" i="1"/>
  <c r="AS376" i="1"/>
  <c r="AT376" i="1"/>
  <c r="AU376" i="1"/>
  <c r="AV376" i="1"/>
  <c r="AW376" i="1"/>
  <c r="AX376" i="1"/>
  <c r="AY376" i="1"/>
  <c r="AZ376" i="1"/>
  <c r="BA376" i="1"/>
  <c r="BB376" i="1"/>
  <c r="BC376" i="1"/>
  <c r="BD376" i="1"/>
  <c r="BE376" i="1"/>
  <c r="BF376" i="1"/>
  <c r="BG376" i="1"/>
  <c r="BH376" i="1"/>
  <c r="BI376" i="1"/>
  <c r="BJ376" i="1"/>
  <c r="BK376" i="1"/>
  <c r="BL376" i="1"/>
  <c r="AM377" i="1"/>
  <c r="AN377" i="1"/>
  <c r="AO377" i="1"/>
  <c r="AP377" i="1"/>
  <c r="AQ377" i="1"/>
  <c r="AR377" i="1"/>
  <c r="AS377" i="1"/>
  <c r="AT377" i="1"/>
  <c r="AU377" i="1"/>
  <c r="AV377" i="1"/>
  <c r="AW377" i="1"/>
  <c r="AX377" i="1"/>
  <c r="AY377" i="1"/>
  <c r="AZ377" i="1"/>
  <c r="BA377" i="1"/>
  <c r="BB377" i="1"/>
  <c r="BC377" i="1"/>
  <c r="BD377" i="1"/>
  <c r="BE377" i="1"/>
  <c r="BF377" i="1"/>
  <c r="BG377" i="1"/>
  <c r="BH377" i="1"/>
  <c r="BI377" i="1"/>
  <c r="BJ377" i="1"/>
  <c r="BK377" i="1"/>
  <c r="BL377" i="1"/>
  <c r="AM378" i="1"/>
  <c r="AN378" i="1"/>
  <c r="AO378" i="1"/>
  <c r="AP378" i="1"/>
  <c r="AQ378" i="1"/>
  <c r="AR378" i="1"/>
  <c r="AS378" i="1"/>
  <c r="AT378" i="1"/>
  <c r="AU378" i="1"/>
  <c r="AV378" i="1"/>
  <c r="AW378" i="1"/>
  <c r="AX378" i="1"/>
  <c r="AY378" i="1"/>
  <c r="AZ378" i="1"/>
  <c r="BA378" i="1"/>
  <c r="BB378" i="1"/>
  <c r="BC378" i="1"/>
  <c r="BD378" i="1"/>
  <c r="BE378" i="1"/>
  <c r="BF378" i="1"/>
  <c r="BG378" i="1"/>
  <c r="BH378" i="1"/>
  <c r="BI378" i="1"/>
  <c r="BJ378" i="1"/>
  <c r="BK378" i="1"/>
  <c r="BL378" i="1"/>
  <c r="AM379" i="1"/>
  <c r="AN379" i="1"/>
  <c r="AO379" i="1"/>
  <c r="AP379" i="1"/>
  <c r="AQ379" i="1"/>
  <c r="AR379" i="1"/>
  <c r="AS379" i="1"/>
  <c r="AT379" i="1"/>
  <c r="AU379" i="1"/>
  <c r="AV379" i="1"/>
  <c r="AW379" i="1"/>
  <c r="AX379" i="1"/>
  <c r="AY379" i="1"/>
  <c r="AZ379" i="1"/>
  <c r="BA379" i="1"/>
  <c r="BB379" i="1"/>
  <c r="BC379" i="1"/>
  <c r="BD379" i="1"/>
  <c r="BE379" i="1"/>
  <c r="BF379" i="1"/>
  <c r="BG379" i="1"/>
  <c r="BH379" i="1"/>
  <c r="BI379" i="1"/>
  <c r="BJ379" i="1"/>
  <c r="BK379" i="1"/>
  <c r="BL379" i="1"/>
  <c r="AM380" i="1"/>
  <c r="AN380" i="1"/>
  <c r="AO380" i="1"/>
  <c r="AP380" i="1"/>
  <c r="AQ380" i="1"/>
  <c r="AR380" i="1"/>
  <c r="AS380" i="1"/>
  <c r="AT380" i="1"/>
  <c r="AU380" i="1"/>
  <c r="AV380" i="1"/>
  <c r="AW380" i="1"/>
  <c r="AX380" i="1"/>
  <c r="AY380" i="1"/>
  <c r="AZ380" i="1"/>
  <c r="BA380" i="1"/>
  <c r="BB380" i="1"/>
  <c r="BC380" i="1"/>
  <c r="BD380" i="1"/>
  <c r="BE380" i="1"/>
  <c r="BF380" i="1"/>
  <c r="BG380" i="1"/>
  <c r="BH380" i="1"/>
  <c r="BI380" i="1"/>
  <c r="BJ380" i="1"/>
  <c r="BK380" i="1"/>
  <c r="BL380" i="1"/>
  <c r="AM381" i="1"/>
  <c r="AN381" i="1"/>
  <c r="AO381" i="1"/>
  <c r="AP381" i="1"/>
  <c r="AQ381" i="1"/>
  <c r="AR381" i="1"/>
  <c r="AS381" i="1"/>
  <c r="AT381" i="1"/>
  <c r="AU381" i="1"/>
  <c r="AV381" i="1"/>
  <c r="AW381" i="1"/>
  <c r="AX381" i="1"/>
  <c r="AY381" i="1"/>
  <c r="AZ381" i="1"/>
  <c r="BA381" i="1"/>
  <c r="BB381" i="1"/>
  <c r="BC381" i="1"/>
  <c r="BD381" i="1"/>
  <c r="BE381" i="1"/>
  <c r="BF381" i="1"/>
  <c r="BG381" i="1"/>
  <c r="BH381" i="1"/>
  <c r="BI381" i="1"/>
  <c r="BJ381" i="1"/>
  <c r="BK381" i="1"/>
  <c r="BL381" i="1"/>
  <c r="AM382" i="1"/>
  <c r="AN382" i="1"/>
  <c r="AO382" i="1"/>
  <c r="AP382" i="1"/>
  <c r="AQ382" i="1"/>
  <c r="AR382" i="1"/>
  <c r="AS382" i="1"/>
  <c r="AT382" i="1"/>
  <c r="AU382" i="1"/>
  <c r="AV382" i="1"/>
  <c r="AW382" i="1"/>
  <c r="AX382" i="1"/>
  <c r="AY382" i="1"/>
  <c r="AZ382" i="1"/>
  <c r="BA382" i="1"/>
  <c r="BB382" i="1"/>
  <c r="BC382" i="1"/>
  <c r="BD382" i="1"/>
  <c r="BE382" i="1"/>
  <c r="BF382" i="1"/>
  <c r="BG382" i="1"/>
  <c r="BH382" i="1"/>
  <c r="BI382" i="1"/>
  <c r="BJ382" i="1"/>
  <c r="BK382" i="1"/>
  <c r="BL382" i="1"/>
  <c r="AM383" i="1"/>
  <c r="AN383" i="1"/>
  <c r="AO383" i="1"/>
  <c r="AP383" i="1"/>
  <c r="AQ383" i="1"/>
  <c r="AR383" i="1"/>
  <c r="AS383" i="1"/>
  <c r="AT383" i="1"/>
  <c r="AU383" i="1"/>
  <c r="AV383" i="1"/>
  <c r="AW383" i="1"/>
  <c r="AX383" i="1"/>
  <c r="AY383" i="1"/>
  <c r="AZ383" i="1"/>
  <c r="BA383" i="1"/>
  <c r="BB383" i="1"/>
  <c r="BC383" i="1"/>
  <c r="BD383" i="1"/>
  <c r="BE383" i="1"/>
  <c r="BF383" i="1"/>
  <c r="BG383" i="1"/>
  <c r="BH383" i="1"/>
  <c r="BI383" i="1"/>
  <c r="BJ383" i="1"/>
  <c r="BK383" i="1"/>
  <c r="BL383" i="1"/>
  <c r="AM384" i="1"/>
  <c r="AN384" i="1"/>
  <c r="AO384" i="1"/>
  <c r="AP384" i="1"/>
  <c r="AQ384" i="1"/>
  <c r="AR384" i="1"/>
  <c r="AS384" i="1"/>
  <c r="AT384" i="1"/>
  <c r="AU384" i="1"/>
  <c r="AV384" i="1"/>
  <c r="AW384" i="1"/>
  <c r="AX384" i="1"/>
  <c r="AY384" i="1"/>
  <c r="AZ384" i="1"/>
  <c r="BA384" i="1"/>
  <c r="BB384" i="1"/>
  <c r="BC384" i="1"/>
  <c r="BD384" i="1"/>
  <c r="BE384" i="1"/>
  <c r="BF384" i="1"/>
  <c r="BG384" i="1"/>
  <c r="BH384" i="1"/>
  <c r="BI384" i="1"/>
  <c r="BJ384" i="1"/>
  <c r="BK384" i="1"/>
  <c r="BL384" i="1"/>
  <c r="AM385" i="1"/>
  <c r="AN385" i="1"/>
  <c r="AO385" i="1"/>
  <c r="AP385" i="1"/>
  <c r="AQ385" i="1"/>
  <c r="AR385" i="1"/>
  <c r="AS385" i="1"/>
  <c r="AT385" i="1"/>
  <c r="AU385" i="1"/>
  <c r="AV385" i="1"/>
  <c r="AW385" i="1"/>
  <c r="AX385" i="1"/>
  <c r="AY385" i="1"/>
  <c r="AZ385" i="1"/>
  <c r="BA385" i="1"/>
  <c r="BB385" i="1"/>
  <c r="BC385" i="1"/>
  <c r="BD385" i="1"/>
  <c r="BE385" i="1"/>
  <c r="BF385" i="1"/>
  <c r="BG385" i="1"/>
  <c r="BH385" i="1"/>
  <c r="BI385" i="1"/>
  <c r="BJ385" i="1"/>
  <c r="BK385" i="1"/>
  <c r="BL385" i="1"/>
  <c r="AM386" i="1"/>
  <c r="AN386" i="1"/>
  <c r="AO386" i="1"/>
  <c r="AP386" i="1"/>
  <c r="AQ386" i="1"/>
  <c r="AR386" i="1"/>
  <c r="AS386" i="1"/>
  <c r="AT386" i="1"/>
  <c r="AU386" i="1"/>
  <c r="AV386" i="1"/>
  <c r="AW386" i="1"/>
  <c r="AX386" i="1"/>
  <c r="AY386" i="1"/>
  <c r="AZ386" i="1"/>
  <c r="BA386" i="1"/>
  <c r="BB386" i="1"/>
  <c r="BC386" i="1"/>
  <c r="BD386" i="1"/>
  <c r="BE386" i="1"/>
  <c r="BF386" i="1"/>
  <c r="BG386" i="1"/>
  <c r="BH386" i="1"/>
  <c r="BI386" i="1"/>
  <c r="BJ386" i="1"/>
  <c r="BK386" i="1"/>
  <c r="BL386" i="1"/>
  <c r="AM387" i="1"/>
  <c r="AN387" i="1"/>
  <c r="AO387" i="1"/>
  <c r="AP387" i="1"/>
  <c r="AQ387" i="1"/>
  <c r="AR387" i="1"/>
  <c r="AS387" i="1"/>
  <c r="AT387" i="1"/>
  <c r="AU387" i="1"/>
  <c r="AV387" i="1"/>
  <c r="AW387" i="1"/>
  <c r="AX387" i="1"/>
  <c r="AY387" i="1"/>
  <c r="AZ387" i="1"/>
  <c r="BA387" i="1"/>
  <c r="BB387" i="1"/>
  <c r="BC387" i="1"/>
  <c r="BD387" i="1"/>
  <c r="BE387" i="1"/>
  <c r="BF387" i="1"/>
  <c r="BG387" i="1"/>
  <c r="BH387" i="1"/>
  <c r="BI387" i="1"/>
  <c r="BJ387" i="1"/>
  <c r="BK387" i="1"/>
  <c r="BL387" i="1"/>
  <c r="AM388" i="1"/>
  <c r="AN388" i="1"/>
  <c r="AO388" i="1"/>
  <c r="AP388" i="1"/>
  <c r="AQ388" i="1"/>
  <c r="AR388" i="1"/>
  <c r="AS388" i="1"/>
  <c r="AT388" i="1"/>
  <c r="AU388" i="1"/>
  <c r="AV388" i="1"/>
  <c r="AW388" i="1"/>
  <c r="AX388" i="1"/>
  <c r="AY388" i="1"/>
  <c r="AZ388" i="1"/>
  <c r="BA388" i="1"/>
  <c r="BB388" i="1"/>
  <c r="BC388" i="1"/>
  <c r="BD388" i="1"/>
  <c r="BE388" i="1"/>
  <c r="BF388" i="1"/>
  <c r="BG388" i="1"/>
  <c r="BH388" i="1"/>
  <c r="BI388" i="1"/>
  <c r="BJ388" i="1"/>
  <c r="BK388" i="1"/>
  <c r="BL388" i="1"/>
  <c r="AM389" i="1"/>
  <c r="AN389" i="1"/>
  <c r="AO389" i="1"/>
  <c r="AP389" i="1"/>
  <c r="AQ389" i="1"/>
  <c r="AR389" i="1"/>
  <c r="AS389" i="1"/>
  <c r="AT389" i="1"/>
  <c r="AU389" i="1"/>
  <c r="AV389" i="1"/>
  <c r="AW389" i="1"/>
  <c r="AX389" i="1"/>
  <c r="AY389" i="1"/>
  <c r="AZ389" i="1"/>
  <c r="BA389" i="1"/>
  <c r="BB389" i="1"/>
  <c r="BC389" i="1"/>
  <c r="BD389" i="1"/>
  <c r="BE389" i="1"/>
  <c r="BF389" i="1"/>
  <c r="BG389" i="1"/>
  <c r="BH389" i="1"/>
  <c r="BI389" i="1"/>
  <c r="BJ389" i="1"/>
  <c r="BK389" i="1"/>
  <c r="BL389" i="1"/>
  <c r="AM390" i="1"/>
  <c r="AN390" i="1"/>
  <c r="AO390" i="1"/>
  <c r="AP390" i="1"/>
  <c r="AQ390" i="1"/>
  <c r="AR390" i="1"/>
  <c r="AS390" i="1"/>
  <c r="AT390" i="1"/>
  <c r="AU390" i="1"/>
  <c r="AV390" i="1"/>
  <c r="AW390" i="1"/>
  <c r="AX390" i="1"/>
  <c r="AY390" i="1"/>
  <c r="AZ390" i="1"/>
  <c r="BA390" i="1"/>
  <c r="BB390" i="1"/>
  <c r="BC390" i="1"/>
  <c r="BD390" i="1"/>
  <c r="BE390" i="1"/>
  <c r="BF390" i="1"/>
  <c r="BG390" i="1"/>
  <c r="BH390" i="1"/>
  <c r="BI390" i="1"/>
  <c r="BJ390" i="1"/>
  <c r="BK390" i="1"/>
  <c r="BL390" i="1"/>
  <c r="AM391" i="1"/>
  <c r="AN391" i="1"/>
  <c r="AO391" i="1"/>
  <c r="AP391" i="1"/>
  <c r="AQ391" i="1"/>
  <c r="AR391" i="1"/>
  <c r="AS391" i="1"/>
  <c r="AT391" i="1"/>
  <c r="AU391" i="1"/>
  <c r="AV391" i="1"/>
  <c r="AW391" i="1"/>
  <c r="AX391" i="1"/>
  <c r="AY391" i="1"/>
  <c r="AZ391" i="1"/>
  <c r="BA391" i="1"/>
  <c r="BB391" i="1"/>
  <c r="BC391" i="1"/>
  <c r="BD391" i="1"/>
  <c r="BE391" i="1"/>
  <c r="BF391" i="1"/>
  <c r="BG391" i="1"/>
  <c r="BH391" i="1"/>
  <c r="BI391" i="1"/>
  <c r="BJ391" i="1"/>
  <c r="BK391" i="1"/>
  <c r="BL391" i="1"/>
  <c r="AM392" i="1"/>
  <c r="AN392" i="1"/>
  <c r="AO392" i="1"/>
  <c r="AP392" i="1"/>
  <c r="AQ392" i="1"/>
  <c r="AR392" i="1"/>
  <c r="AS392" i="1"/>
  <c r="AT392" i="1"/>
  <c r="AU392" i="1"/>
  <c r="AV392" i="1"/>
  <c r="AW392" i="1"/>
  <c r="AX392" i="1"/>
  <c r="AY392" i="1"/>
  <c r="AZ392" i="1"/>
  <c r="BA392" i="1"/>
  <c r="BB392" i="1"/>
  <c r="BC392" i="1"/>
  <c r="BD392" i="1"/>
  <c r="BE392" i="1"/>
  <c r="BF392" i="1"/>
  <c r="BG392" i="1"/>
  <c r="BH392" i="1"/>
  <c r="BI392" i="1"/>
  <c r="BJ392" i="1"/>
  <c r="BK392" i="1"/>
  <c r="BL392" i="1"/>
  <c r="AM393" i="1"/>
  <c r="AN393" i="1"/>
  <c r="AO393" i="1"/>
  <c r="AP393" i="1"/>
  <c r="AQ393" i="1"/>
  <c r="AR393" i="1"/>
  <c r="AS393" i="1"/>
  <c r="AT393" i="1"/>
  <c r="AU393" i="1"/>
  <c r="AV393" i="1"/>
  <c r="AW393" i="1"/>
  <c r="AX393" i="1"/>
  <c r="AY393" i="1"/>
  <c r="AZ393" i="1"/>
  <c r="BA393" i="1"/>
  <c r="BB393" i="1"/>
  <c r="BC393" i="1"/>
  <c r="BD393" i="1"/>
  <c r="BE393" i="1"/>
  <c r="BF393" i="1"/>
  <c r="BG393" i="1"/>
  <c r="BH393" i="1"/>
  <c r="BI393" i="1"/>
  <c r="BJ393" i="1"/>
  <c r="BK393" i="1"/>
  <c r="BL393" i="1"/>
  <c r="AM394" i="1"/>
  <c r="AN394" i="1"/>
  <c r="AO394" i="1"/>
  <c r="AP394" i="1"/>
  <c r="AQ394" i="1"/>
  <c r="AR394" i="1"/>
  <c r="AS394" i="1"/>
  <c r="AT394" i="1"/>
  <c r="AU394" i="1"/>
  <c r="AV394" i="1"/>
  <c r="AW394" i="1"/>
  <c r="AX394" i="1"/>
  <c r="AY394" i="1"/>
  <c r="AZ394" i="1"/>
  <c r="BA394" i="1"/>
  <c r="BB394" i="1"/>
  <c r="BC394" i="1"/>
  <c r="BD394" i="1"/>
  <c r="BE394" i="1"/>
  <c r="BF394" i="1"/>
  <c r="BG394" i="1"/>
  <c r="BH394" i="1"/>
  <c r="BI394" i="1"/>
  <c r="BJ394" i="1"/>
  <c r="BK394" i="1"/>
  <c r="BL394" i="1"/>
  <c r="AM395" i="1"/>
  <c r="AN395" i="1"/>
  <c r="AO395" i="1"/>
  <c r="AP395" i="1"/>
  <c r="AQ395" i="1"/>
  <c r="AR395" i="1"/>
  <c r="AS395" i="1"/>
  <c r="AT395" i="1"/>
  <c r="AU395" i="1"/>
  <c r="AV395" i="1"/>
  <c r="AW395" i="1"/>
  <c r="AX395" i="1"/>
  <c r="AY395" i="1"/>
  <c r="AZ395" i="1"/>
  <c r="BA395" i="1"/>
  <c r="BB395" i="1"/>
  <c r="BC395" i="1"/>
  <c r="BD395" i="1"/>
  <c r="BE395" i="1"/>
  <c r="BF395" i="1"/>
  <c r="BG395" i="1"/>
  <c r="BH395" i="1"/>
  <c r="BI395" i="1"/>
  <c r="BJ395" i="1"/>
  <c r="BK395" i="1"/>
  <c r="BL395" i="1"/>
  <c r="AM396" i="1"/>
  <c r="AN396" i="1"/>
  <c r="AO396" i="1"/>
  <c r="AP396" i="1"/>
  <c r="AQ396" i="1"/>
  <c r="AR396" i="1"/>
  <c r="AS396" i="1"/>
  <c r="AT396" i="1"/>
  <c r="AU396" i="1"/>
  <c r="AV396" i="1"/>
  <c r="AW396" i="1"/>
  <c r="AX396" i="1"/>
  <c r="AY396" i="1"/>
  <c r="AZ396" i="1"/>
  <c r="BA396" i="1"/>
  <c r="BB396" i="1"/>
  <c r="BC396" i="1"/>
  <c r="BD396" i="1"/>
  <c r="BE396" i="1"/>
  <c r="BF396" i="1"/>
  <c r="BG396" i="1"/>
  <c r="BH396" i="1"/>
  <c r="BI396" i="1"/>
  <c r="BJ396" i="1"/>
  <c r="BK396" i="1"/>
  <c r="BL396" i="1"/>
  <c r="AM397" i="1"/>
  <c r="AN397" i="1"/>
  <c r="AO397" i="1"/>
  <c r="AP397" i="1"/>
  <c r="AQ397" i="1"/>
  <c r="AR397" i="1"/>
  <c r="AS397" i="1"/>
  <c r="AT397" i="1"/>
  <c r="AU397" i="1"/>
  <c r="AV397" i="1"/>
  <c r="AW397" i="1"/>
  <c r="AX397" i="1"/>
  <c r="AY397" i="1"/>
  <c r="AZ397" i="1"/>
  <c r="BA397" i="1"/>
  <c r="BB397" i="1"/>
  <c r="BC397" i="1"/>
  <c r="BD397" i="1"/>
  <c r="BE397" i="1"/>
  <c r="BF397" i="1"/>
  <c r="BG397" i="1"/>
  <c r="BH397" i="1"/>
  <c r="BI397" i="1"/>
  <c r="BJ397" i="1"/>
  <c r="BK397" i="1"/>
  <c r="BL397" i="1"/>
  <c r="AM398" i="1"/>
  <c r="AN398" i="1"/>
  <c r="AO398" i="1"/>
  <c r="AP398" i="1"/>
  <c r="AQ398" i="1"/>
  <c r="AR398" i="1"/>
  <c r="AS398" i="1"/>
  <c r="AT398" i="1"/>
  <c r="AU398" i="1"/>
  <c r="AV398" i="1"/>
  <c r="AW398" i="1"/>
  <c r="AX398" i="1"/>
  <c r="AY398" i="1"/>
  <c r="AZ398" i="1"/>
  <c r="BA398" i="1"/>
  <c r="BB398" i="1"/>
  <c r="BC398" i="1"/>
  <c r="BD398" i="1"/>
  <c r="BE398" i="1"/>
  <c r="BF398" i="1"/>
  <c r="BG398" i="1"/>
  <c r="BH398" i="1"/>
  <c r="BI398" i="1"/>
  <c r="BJ398" i="1"/>
  <c r="BK398" i="1"/>
  <c r="BL398" i="1"/>
  <c r="AM399" i="1"/>
  <c r="AN399" i="1"/>
  <c r="AO399" i="1"/>
  <c r="AP399" i="1"/>
  <c r="AQ399" i="1"/>
  <c r="AR399" i="1"/>
  <c r="AS399" i="1"/>
  <c r="AT399" i="1"/>
  <c r="AU399" i="1"/>
  <c r="AV399" i="1"/>
  <c r="AW399" i="1"/>
  <c r="AX399" i="1"/>
  <c r="AY399" i="1"/>
  <c r="AZ399" i="1"/>
  <c r="BA399" i="1"/>
  <c r="BB399" i="1"/>
  <c r="BC399" i="1"/>
  <c r="BD399" i="1"/>
  <c r="BE399" i="1"/>
  <c r="BF399" i="1"/>
  <c r="BG399" i="1"/>
  <c r="BH399" i="1"/>
  <c r="BI399" i="1"/>
  <c r="BJ399" i="1"/>
  <c r="BK399" i="1"/>
  <c r="BL399" i="1"/>
  <c r="AM400" i="1"/>
  <c r="AN400" i="1"/>
  <c r="AO400" i="1"/>
  <c r="AP400" i="1"/>
  <c r="AQ400" i="1"/>
  <c r="AR400" i="1"/>
  <c r="AS400" i="1"/>
  <c r="AT400" i="1"/>
  <c r="AU400" i="1"/>
  <c r="AV400" i="1"/>
  <c r="AW400" i="1"/>
  <c r="AX400" i="1"/>
  <c r="AY400" i="1"/>
  <c r="AZ400" i="1"/>
  <c r="BA400" i="1"/>
  <c r="BB400" i="1"/>
  <c r="BC400" i="1"/>
  <c r="BD400" i="1"/>
  <c r="BE400" i="1"/>
  <c r="BF400" i="1"/>
  <c r="BG400" i="1"/>
  <c r="BH400" i="1"/>
  <c r="BI400" i="1"/>
  <c r="BJ400" i="1"/>
  <c r="BK400" i="1"/>
  <c r="BL400" i="1"/>
  <c r="AM401" i="1"/>
  <c r="AN401" i="1"/>
  <c r="AO401" i="1"/>
  <c r="AP401" i="1"/>
  <c r="AQ401" i="1"/>
  <c r="AR401" i="1"/>
  <c r="AS401" i="1"/>
  <c r="AT401" i="1"/>
  <c r="AU401" i="1"/>
  <c r="AV401" i="1"/>
  <c r="AW401" i="1"/>
  <c r="AX401" i="1"/>
  <c r="AY401" i="1"/>
  <c r="AZ401" i="1"/>
  <c r="BA401" i="1"/>
  <c r="BB401" i="1"/>
  <c r="BC401" i="1"/>
  <c r="BD401" i="1"/>
  <c r="BE401" i="1"/>
  <c r="BF401" i="1"/>
  <c r="BG401" i="1"/>
  <c r="BH401" i="1"/>
  <c r="BI401" i="1"/>
  <c r="BJ401" i="1"/>
  <c r="BK401" i="1"/>
  <c r="BL401" i="1"/>
  <c r="AM402" i="1"/>
  <c r="AN402" i="1"/>
  <c r="AO402" i="1"/>
  <c r="AP402" i="1"/>
  <c r="AQ402" i="1"/>
  <c r="AR402" i="1"/>
  <c r="AS402" i="1"/>
  <c r="AT402" i="1"/>
  <c r="AU402" i="1"/>
  <c r="AV402" i="1"/>
  <c r="AW402" i="1"/>
  <c r="AX402" i="1"/>
  <c r="AY402" i="1"/>
  <c r="AZ402" i="1"/>
  <c r="BA402" i="1"/>
  <c r="BB402" i="1"/>
  <c r="BC402" i="1"/>
  <c r="BD402" i="1"/>
  <c r="BE402" i="1"/>
  <c r="BF402" i="1"/>
  <c r="BG402" i="1"/>
  <c r="BH402" i="1"/>
  <c r="BI402" i="1"/>
  <c r="BJ402" i="1"/>
  <c r="BK402" i="1"/>
  <c r="BL402" i="1"/>
  <c r="AM403" i="1"/>
  <c r="AN403" i="1"/>
  <c r="AO403" i="1"/>
  <c r="AP403" i="1"/>
  <c r="AQ403" i="1"/>
  <c r="AR403" i="1"/>
  <c r="AS403" i="1"/>
  <c r="AT403" i="1"/>
  <c r="AU403" i="1"/>
  <c r="AV403" i="1"/>
  <c r="AW403" i="1"/>
  <c r="AX403" i="1"/>
  <c r="AY403" i="1"/>
  <c r="AZ403" i="1"/>
  <c r="BA403" i="1"/>
  <c r="BB403" i="1"/>
  <c r="BC403" i="1"/>
  <c r="BD403" i="1"/>
  <c r="BE403" i="1"/>
  <c r="BF403" i="1"/>
  <c r="BG403" i="1"/>
  <c r="BH403" i="1"/>
  <c r="BI403" i="1"/>
  <c r="BJ403" i="1"/>
  <c r="BK403" i="1"/>
  <c r="BL403" i="1"/>
  <c r="AM404" i="1"/>
  <c r="AN404" i="1"/>
  <c r="AO404" i="1"/>
  <c r="AP404" i="1"/>
  <c r="AQ404" i="1"/>
  <c r="AR404" i="1"/>
  <c r="AS404" i="1"/>
  <c r="AT404" i="1"/>
  <c r="AU404" i="1"/>
  <c r="AV404" i="1"/>
  <c r="AW404" i="1"/>
  <c r="AX404" i="1"/>
  <c r="AY404" i="1"/>
  <c r="AZ404" i="1"/>
  <c r="BA404" i="1"/>
  <c r="BB404" i="1"/>
  <c r="BC404" i="1"/>
  <c r="BD404" i="1"/>
  <c r="BE404" i="1"/>
  <c r="BF404" i="1"/>
  <c r="BG404" i="1"/>
  <c r="BH404" i="1"/>
  <c r="BI404" i="1"/>
  <c r="BJ404" i="1"/>
  <c r="BK404" i="1"/>
  <c r="BL404" i="1"/>
  <c r="AM405" i="1"/>
  <c r="AN405" i="1"/>
  <c r="AO405" i="1"/>
  <c r="AP405" i="1"/>
  <c r="AQ405" i="1"/>
  <c r="AR405" i="1"/>
  <c r="AS405" i="1"/>
  <c r="AT405" i="1"/>
  <c r="AU405" i="1"/>
  <c r="AV405" i="1"/>
  <c r="AW405" i="1"/>
  <c r="AX405" i="1"/>
  <c r="AY405" i="1"/>
  <c r="AZ405" i="1"/>
  <c r="BA405" i="1"/>
  <c r="BB405" i="1"/>
  <c r="BC405" i="1"/>
  <c r="BD405" i="1"/>
  <c r="BE405" i="1"/>
  <c r="BF405" i="1"/>
  <c r="BG405" i="1"/>
  <c r="BH405" i="1"/>
  <c r="BI405" i="1"/>
  <c r="BJ405" i="1"/>
  <c r="BK405" i="1"/>
  <c r="BL405" i="1"/>
  <c r="AM406" i="1"/>
  <c r="AN406" i="1"/>
  <c r="AO406" i="1"/>
  <c r="AP406" i="1"/>
  <c r="AQ406" i="1"/>
  <c r="AR406" i="1"/>
  <c r="AS406" i="1"/>
  <c r="AT406" i="1"/>
  <c r="AU406" i="1"/>
  <c r="AV406" i="1"/>
  <c r="AW406" i="1"/>
  <c r="AX406" i="1"/>
  <c r="AY406" i="1"/>
  <c r="AZ406" i="1"/>
  <c r="BA406" i="1"/>
  <c r="BB406" i="1"/>
  <c r="BC406" i="1"/>
  <c r="BD406" i="1"/>
  <c r="BE406" i="1"/>
  <c r="BF406" i="1"/>
  <c r="BG406" i="1"/>
  <c r="BH406" i="1"/>
  <c r="BI406" i="1"/>
  <c r="BJ406" i="1"/>
  <c r="BK406" i="1"/>
  <c r="BL406" i="1"/>
  <c r="AM407" i="1"/>
  <c r="AN407" i="1"/>
  <c r="AO407" i="1"/>
  <c r="AP407" i="1"/>
  <c r="AQ407" i="1"/>
  <c r="AR407" i="1"/>
  <c r="AS407" i="1"/>
  <c r="AT407" i="1"/>
  <c r="AU407" i="1"/>
  <c r="AV407" i="1"/>
  <c r="AW407" i="1"/>
  <c r="AX407" i="1"/>
  <c r="AY407" i="1"/>
  <c r="AZ407" i="1"/>
  <c r="BA407" i="1"/>
  <c r="BB407" i="1"/>
  <c r="BC407" i="1"/>
  <c r="BD407" i="1"/>
  <c r="BE407" i="1"/>
  <c r="BF407" i="1"/>
  <c r="BG407" i="1"/>
  <c r="BH407" i="1"/>
  <c r="BI407" i="1"/>
  <c r="BJ407" i="1"/>
  <c r="BK407" i="1"/>
  <c r="BL407" i="1"/>
  <c r="AM408" i="1"/>
  <c r="AN408" i="1"/>
  <c r="AO408" i="1"/>
  <c r="AP408" i="1"/>
  <c r="AQ408" i="1"/>
  <c r="AR408" i="1"/>
  <c r="AS408" i="1"/>
  <c r="AT408" i="1"/>
  <c r="AU408" i="1"/>
  <c r="AV408" i="1"/>
  <c r="AW408" i="1"/>
  <c r="AX408" i="1"/>
  <c r="AY408" i="1"/>
  <c r="AZ408" i="1"/>
  <c r="BA408" i="1"/>
  <c r="BB408" i="1"/>
  <c r="BC408" i="1"/>
  <c r="BD408" i="1"/>
  <c r="BE408" i="1"/>
  <c r="BF408" i="1"/>
  <c r="BG408" i="1"/>
  <c r="BH408" i="1"/>
  <c r="BI408" i="1"/>
  <c r="BJ408" i="1"/>
  <c r="BK408" i="1"/>
  <c r="BL408" i="1"/>
  <c r="AM409" i="1"/>
  <c r="AN409" i="1"/>
  <c r="AO409" i="1"/>
  <c r="AP409" i="1"/>
  <c r="AQ409" i="1"/>
  <c r="AR409" i="1"/>
  <c r="AS409" i="1"/>
  <c r="AT409" i="1"/>
  <c r="AU409" i="1"/>
  <c r="AV409" i="1"/>
  <c r="AW409" i="1"/>
  <c r="AX409" i="1"/>
  <c r="AY409" i="1"/>
  <c r="AZ409" i="1"/>
  <c r="BA409" i="1"/>
  <c r="BB409" i="1"/>
  <c r="BC409" i="1"/>
  <c r="BD409" i="1"/>
  <c r="BE409" i="1"/>
  <c r="BF409" i="1"/>
  <c r="BG409" i="1"/>
  <c r="BH409" i="1"/>
  <c r="BI409" i="1"/>
  <c r="BJ409" i="1"/>
  <c r="BK409" i="1"/>
  <c r="BL409" i="1"/>
  <c r="AM410" i="1"/>
  <c r="AN410" i="1"/>
  <c r="AO410" i="1"/>
  <c r="AP410" i="1"/>
  <c r="AQ410" i="1"/>
  <c r="AR410" i="1"/>
  <c r="AS410" i="1"/>
  <c r="AT410" i="1"/>
  <c r="AU410" i="1"/>
  <c r="AV410" i="1"/>
  <c r="AW410" i="1"/>
  <c r="AX410" i="1"/>
  <c r="AY410" i="1"/>
  <c r="AZ410" i="1"/>
  <c r="BA410" i="1"/>
  <c r="BB410" i="1"/>
  <c r="BC410" i="1"/>
  <c r="BD410" i="1"/>
  <c r="BE410" i="1"/>
  <c r="BF410" i="1"/>
  <c r="BG410" i="1"/>
  <c r="BH410" i="1"/>
  <c r="BI410" i="1"/>
  <c r="BJ410" i="1"/>
  <c r="BK410" i="1"/>
  <c r="BL410" i="1"/>
  <c r="AM411" i="1"/>
  <c r="AN411" i="1"/>
  <c r="AO411" i="1"/>
  <c r="AP411" i="1"/>
  <c r="AQ411" i="1"/>
  <c r="AR411" i="1"/>
  <c r="AS411" i="1"/>
  <c r="AT411" i="1"/>
  <c r="AU411" i="1"/>
  <c r="AV411" i="1"/>
  <c r="AW411" i="1"/>
  <c r="AX411" i="1"/>
  <c r="AY411" i="1"/>
  <c r="AZ411" i="1"/>
  <c r="BA411" i="1"/>
  <c r="BB411" i="1"/>
  <c r="BC411" i="1"/>
  <c r="BD411" i="1"/>
  <c r="BE411" i="1"/>
  <c r="BF411" i="1"/>
  <c r="BG411" i="1"/>
  <c r="BH411" i="1"/>
  <c r="BI411" i="1"/>
  <c r="BJ411" i="1"/>
  <c r="BK411" i="1"/>
  <c r="BL411" i="1"/>
  <c r="AM412" i="1"/>
  <c r="AN412" i="1"/>
  <c r="AO412" i="1"/>
  <c r="AP412" i="1"/>
  <c r="AQ412" i="1"/>
  <c r="AR412" i="1"/>
  <c r="AS412" i="1"/>
  <c r="AT412" i="1"/>
  <c r="AU412" i="1"/>
  <c r="AV412" i="1"/>
  <c r="AW412" i="1"/>
  <c r="AX412" i="1"/>
  <c r="AY412" i="1"/>
  <c r="AZ412" i="1"/>
  <c r="BA412" i="1"/>
  <c r="BB412" i="1"/>
  <c r="BC412" i="1"/>
  <c r="BD412" i="1"/>
  <c r="BE412" i="1"/>
  <c r="BF412" i="1"/>
  <c r="BG412" i="1"/>
  <c r="BH412" i="1"/>
  <c r="BI412" i="1"/>
  <c r="BJ412" i="1"/>
  <c r="BK412" i="1"/>
  <c r="BL412" i="1"/>
  <c r="AM413" i="1"/>
  <c r="AN413" i="1"/>
  <c r="AO413" i="1"/>
  <c r="AP413" i="1"/>
  <c r="AQ413" i="1"/>
  <c r="AR413" i="1"/>
  <c r="AS413" i="1"/>
  <c r="AT413" i="1"/>
  <c r="AU413" i="1"/>
  <c r="AV413" i="1"/>
  <c r="AW413" i="1"/>
  <c r="AX413" i="1"/>
  <c r="AY413" i="1"/>
  <c r="AZ413" i="1"/>
  <c r="BA413" i="1"/>
  <c r="BB413" i="1"/>
  <c r="BC413" i="1"/>
  <c r="BD413" i="1"/>
  <c r="BE413" i="1"/>
  <c r="BF413" i="1"/>
  <c r="BG413" i="1"/>
  <c r="BH413" i="1"/>
  <c r="BI413" i="1"/>
  <c r="BJ413" i="1"/>
  <c r="BK413" i="1"/>
  <c r="BL413" i="1"/>
  <c r="AM414" i="1"/>
  <c r="AN414" i="1"/>
  <c r="AO414" i="1"/>
  <c r="AP414" i="1"/>
  <c r="AQ414" i="1"/>
  <c r="AR414" i="1"/>
  <c r="AS414" i="1"/>
  <c r="AT414" i="1"/>
  <c r="AU414" i="1"/>
  <c r="AV414" i="1"/>
  <c r="AW414" i="1"/>
  <c r="AX414" i="1"/>
  <c r="AY414" i="1"/>
  <c r="AZ414" i="1"/>
  <c r="BA414" i="1"/>
  <c r="BB414" i="1"/>
  <c r="BC414" i="1"/>
  <c r="BD414" i="1"/>
  <c r="BE414" i="1"/>
  <c r="BF414" i="1"/>
  <c r="BG414" i="1"/>
  <c r="BH414" i="1"/>
  <c r="BI414" i="1"/>
  <c r="BJ414" i="1"/>
  <c r="BK414" i="1"/>
  <c r="BL414" i="1"/>
  <c r="AM415" i="1"/>
  <c r="AN415" i="1"/>
  <c r="AO415" i="1"/>
  <c r="AP415" i="1"/>
  <c r="AQ415" i="1"/>
  <c r="AR415" i="1"/>
  <c r="AS415" i="1"/>
  <c r="AT415" i="1"/>
  <c r="AU415" i="1"/>
  <c r="AV415" i="1"/>
  <c r="AW415" i="1"/>
  <c r="AX415" i="1"/>
  <c r="AY415" i="1"/>
  <c r="AZ415" i="1"/>
  <c r="BA415" i="1"/>
  <c r="BB415" i="1"/>
  <c r="BC415" i="1"/>
  <c r="BD415" i="1"/>
  <c r="BE415" i="1"/>
  <c r="BF415" i="1"/>
  <c r="BG415" i="1"/>
  <c r="BH415" i="1"/>
  <c r="BI415" i="1"/>
  <c r="BJ415" i="1"/>
  <c r="BK415" i="1"/>
  <c r="BL415" i="1"/>
  <c r="AM416" i="1"/>
  <c r="AN416" i="1"/>
  <c r="AO416" i="1"/>
  <c r="AP416" i="1"/>
  <c r="AQ416" i="1"/>
  <c r="AR416" i="1"/>
  <c r="AS416" i="1"/>
  <c r="AT416" i="1"/>
  <c r="AU416" i="1"/>
  <c r="AV416" i="1"/>
  <c r="AW416" i="1"/>
  <c r="AX416" i="1"/>
  <c r="AY416" i="1"/>
  <c r="AZ416" i="1"/>
  <c r="BA416" i="1"/>
  <c r="BB416" i="1"/>
  <c r="BC416" i="1"/>
  <c r="BD416" i="1"/>
  <c r="BE416" i="1"/>
  <c r="BF416" i="1"/>
  <c r="BG416" i="1"/>
  <c r="BH416" i="1"/>
  <c r="BI416" i="1"/>
  <c r="BJ416" i="1"/>
  <c r="BK416" i="1"/>
  <c r="BL416" i="1"/>
  <c r="AM417" i="1"/>
  <c r="AN417" i="1"/>
  <c r="AO417" i="1"/>
  <c r="AP417" i="1"/>
  <c r="AQ417" i="1"/>
  <c r="AR417" i="1"/>
  <c r="AS417" i="1"/>
  <c r="AT417" i="1"/>
  <c r="AU417" i="1"/>
  <c r="AV417" i="1"/>
  <c r="AW417" i="1"/>
  <c r="AX417" i="1"/>
  <c r="AY417" i="1"/>
  <c r="AZ417" i="1"/>
  <c r="BA417" i="1"/>
  <c r="BB417" i="1"/>
  <c r="BC417" i="1"/>
  <c r="BD417" i="1"/>
  <c r="BE417" i="1"/>
  <c r="BF417" i="1"/>
  <c r="BG417" i="1"/>
  <c r="BH417" i="1"/>
  <c r="BI417" i="1"/>
  <c r="BJ417" i="1"/>
  <c r="BK417" i="1"/>
  <c r="BL417" i="1"/>
  <c r="AM418" i="1"/>
  <c r="AN418" i="1"/>
  <c r="AO418" i="1"/>
  <c r="AP418" i="1"/>
  <c r="AQ418" i="1"/>
  <c r="AR418" i="1"/>
  <c r="AS418" i="1"/>
  <c r="AT418" i="1"/>
  <c r="AU418" i="1"/>
  <c r="AV418" i="1"/>
  <c r="AW418" i="1"/>
  <c r="AX418" i="1"/>
  <c r="AY418" i="1"/>
  <c r="AZ418" i="1"/>
  <c r="BA418" i="1"/>
  <c r="BB418" i="1"/>
  <c r="BC418" i="1"/>
  <c r="BD418" i="1"/>
  <c r="BE418" i="1"/>
  <c r="BF418" i="1"/>
  <c r="BG418" i="1"/>
  <c r="BH418" i="1"/>
  <c r="BI418" i="1"/>
  <c r="BJ418" i="1"/>
  <c r="BK418" i="1"/>
  <c r="BL418" i="1"/>
  <c r="AM419" i="1"/>
  <c r="AN419" i="1"/>
  <c r="AO419" i="1"/>
  <c r="AP419" i="1"/>
  <c r="AQ419" i="1"/>
  <c r="AR419" i="1"/>
  <c r="AS419" i="1"/>
  <c r="AT419" i="1"/>
  <c r="AU419" i="1"/>
  <c r="AV419" i="1"/>
  <c r="AW419" i="1"/>
  <c r="AX419" i="1"/>
  <c r="AY419" i="1"/>
  <c r="AZ419" i="1"/>
  <c r="BA419" i="1"/>
  <c r="BB419" i="1"/>
  <c r="BC419" i="1"/>
  <c r="BD419" i="1"/>
  <c r="BE419" i="1"/>
  <c r="BF419" i="1"/>
  <c r="BG419" i="1"/>
  <c r="BH419" i="1"/>
  <c r="BI419" i="1"/>
  <c r="BJ419" i="1"/>
  <c r="BK419" i="1"/>
  <c r="BL419" i="1"/>
  <c r="AM420" i="1"/>
  <c r="AN420" i="1"/>
  <c r="AO420" i="1"/>
  <c r="AP420" i="1"/>
  <c r="AQ420" i="1"/>
  <c r="AR420" i="1"/>
  <c r="AS420" i="1"/>
  <c r="AT420" i="1"/>
  <c r="AU420" i="1"/>
  <c r="AV420" i="1"/>
  <c r="AW420" i="1"/>
  <c r="AX420" i="1"/>
  <c r="AY420" i="1"/>
  <c r="AZ420" i="1"/>
  <c r="BA420" i="1"/>
  <c r="BB420" i="1"/>
  <c r="BC420" i="1"/>
  <c r="BD420" i="1"/>
  <c r="BE420" i="1"/>
  <c r="BF420" i="1"/>
  <c r="BG420" i="1"/>
  <c r="BH420" i="1"/>
  <c r="BI420" i="1"/>
  <c r="BJ420" i="1"/>
  <c r="BK420" i="1"/>
  <c r="BL420" i="1"/>
  <c r="AM421" i="1"/>
  <c r="AN421" i="1"/>
  <c r="AO421" i="1"/>
  <c r="AP421" i="1"/>
  <c r="AQ421" i="1"/>
  <c r="AR421" i="1"/>
  <c r="AS421" i="1"/>
  <c r="AT421" i="1"/>
  <c r="AU421" i="1"/>
  <c r="AV421" i="1"/>
  <c r="AW421" i="1"/>
  <c r="AX421" i="1"/>
  <c r="AY421" i="1"/>
  <c r="AZ421" i="1"/>
  <c r="BA421" i="1"/>
  <c r="BB421" i="1"/>
  <c r="BC421" i="1"/>
  <c r="BD421" i="1"/>
  <c r="BE421" i="1"/>
  <c r="BF421" i="1"/>
  <c r="BG421" i="1"/>
  <c r="BH421" i="1"/>
  <c r="BI421" i="1"/>
  <c r="BJ421" i="1"/>
  <c r="BK421" i="1"/>
  <c r="BL421" i="1"/>
  <c r="AM422" i="1"/>
  <c r="AN422" i="1"/>
  <c r="AO422" i="1"/>
  <c r="AP422" i="1"/>
  <c r="AQ422" i="1"/>
  <c r="AR422" i="1"/>
  <c r="AS422" i="1"/>
  <c r="AT422" i="1"/>
  <c r="AU422" i="1"/>
  <c r="AV422" i="1"/>
  <c r="AW422" i="1"/>
  <c r="AX422" i="1"/>
  <c r="AY422" i="1"/>
  <c r="AZ422" i="1"/>
  <c r="BA422" i="1"/>
  <c r="BB422" i="1"/>
  <c r="BC422" i="1"/>
  <c r="BD422" i="1"/>
  <c r="BE422" i="1"/>
  <c r="BF422" i="1"/>
  <c r="BG422" i="1"/>
  <c r="BH422" i="1"/>
  <c r="BI422" i="1"/>
  <c r="BJ422" i="1"/>
  <c r="BK422" i="1"/>
  <c r="BL422" i="1"/>
  <c r="AM423" i="1"/>
  <c r="AN423" i="1"/>
  <c r="AO423" i="1"/>
  <c r="AP423" i="1"/>
  <c r="AQ423" i="1"/>
  <c r="AR423" i="1"/>
  <c r="AS423" i="1"/>
  <c r="AT423" i="1"/>
  <c r="AU423" i="1"/>
  <c r="AV423" i="1"/>
  <c r="AW423" i="1"/>
  <c r="AX423" i="1"/>
  <c r="AY423" i="1"/>
  <c r="AZ423" i="1"/>
  <c r="BA423" i="1"/>
  <c r="BB423" i="1"/>
  <c r="BC423" i="1"/>
  <c r="BD423" i="1"/>
  <c r="BE423" i="1"/>
  <c r="BF423" i="1"/>
  <c r="BG423" i="1"/>
  <c r="BH423" i="1"/>
  <c r="BI423" i="1"/>
  <c r="BJ423" i="1"/>
  <c r="BK423" i="1"/>
  <c r="BL423" i="1"/>
  <c r="AM424" i="1"/>
  <c r="AN424" i="1"/>
  <c r="AO424" i="1"/>
  <c r="AP424" i="1"/>
  <c r="AQ424" i="1"/>
  <c r="AR424" i="1"/>
  <c r="AS424" i="1"/>
  <c r="AT424" i="1"/>
  <c r="AU424" i="1"/>
  <c r="AV424" i="1"/>
  <c r="AW424" i="1"/>
  <c r="AX424" i="1"/>
  <c r="AY424" i="1"/>
  <c r="AZ424" i="1"/>
  <c r="BA424" i="1"/>
  <c r="BB424" i="1"/>
  <c r="BC424" i="1"/>
  <c r="BD424" i="1"/>
  <c r="BE424" i="1"/>
  <c r="BF424" i="1"/>
  <c r="BG424" i="1"/>
  <c r="BH424" i="1"/>
  <c r="BI424" i="1"/>
  <c r="BJ424" i="1"/>
  <c r="BK424" i="1"/>
  <c r="BL424" i="1"/>
  <c r="AM425" i="1"/>
  <c r="AN425" i="1"/>
  <c r="AO425" i="1"/>
  <c r="AP425" i="1"/>
  <c r="AQ425" i="1"/>
  <c r="AR425" i="1"/>
  <c r="AS425" i="1"/>
  <c r="AT425" i="1"/>
  <c r="AU425" i="1"/>
  <c r="AV425" i="1"/>
  <c r="AW425" i="1"/>
  <c r="AX425" i="1"/>
  <c r="AY425" i="1"/>
  <c r="AZ425" i="1"/>
  <c r="BA425" i="1"/>
  <c r="BB425" i="1"/>
  <c r="BC425" i="1"/>
  <c r="BD425" i="1"/>
  <c r="BE425" i="1"/>
  <c r="BF425" i="1"/>
  <c r="BG425" i="1"/>
  <c r="BH425" i="1"/>
  <c r="BI425" i="1"/>
  <c r="BJ425" i="1"/>
  <c r="BK425" i="1"/>
  <c r="BL425" i="1"/>
  <c r="AM426" i="1"/>
  <c r="AN426" i="1"/>
  <c r="AO426" i="1"/>
  <c r="AP426" i="1"/>
  <c r="AQ426" i="1"/>
  <c r="AR426" i="1"/>
  <c r="AS426" i="1"/>
  <c r="AT426" i="1"/>
  <c r="AU426" i="1"/>
  <c r="AV426" i="1"/>
  <c r="AW426" i="1"/>
  <c r="AX426" i="1"/>
  <c r="AY426" i="1"/>
  <c r="AZ426" i="1"/>
  <c r="BA426" i="1"/>
  <c r="BB426" i="1"/>
  <c r="BC426" i="1"/>
  <c r="BD426" i="1"/>
  <c r="BE426" i="1"/>
  <c r="BF426" i="1"/>
  <c r="BG426" i="1"/>
  <c r="BH426" i="1"/>
  <c r="BI426" i="1"/>
  <c r="BJ426" i="1"/>
  <c r="BK426" i="1"/>
  <c r="BL426" i="1"/>
  <c r="AM427" i="1"/>
  <c r="AN427" i="1"/>
  <c r="AO427" i="1"/>
  <c r="AP427" i="1"/>
  <c r="AQ427" i="1"/>
  <c r="AR427" i="1"/>
  <c r="AS427" i="1"/>
  <c r="AT427" i="1"/>
  <c r="AU427" i="1"/>
  <c r="AV427" i="1"/>
  <c r="AW427" i="1"/>
  <c r="AX427" i="1"/>
  <c r="AY427" i="1"/>
  <c r="AZ427" i="1"/>
  <c r="BA427" i="1"/>
  <c r="BB427" i="1"/>
  <c r="BC427" i="1"/>
  <c r="BD427" i="1"/>
  <c r="BE427" i="1"/>
  <c r="BF427" i="1"/>
  <c r="BG427" i="1"/>
  <c r="BH427" i="1"/>
  <c r="BI427" i="1"/>
  <c r="BJ427" i="1"/>
  <c r="BK427" i="1"/>
  <c r="BL427" i="1"/>
  <c r="AM428" i="1"/>
  <c r="AN428" i="1"/>
  <c r="AO428" i="1"/>
  <c r="AP428" i="1"/>
  <c r="AQ428" i="1"/>
  <c r="AR428" i="1"/>
  <c r="AS428" i="1"/>
  <c r="AT428" i="1"/>
  <c r="AU428" i="1"/>
  <c r="AV428" i="1"/>
  <c r="AW428" i="1"/>
  <c r="AX428" i="1"/>
  <c r="AY428" i="1"/>
  <c r="AZ428" i="1"/>
  <c r="BA428" i="1"/>
  <c r="BB428" i="1"/>
  <c r="BC428" i="1"/>
  <c r="BD428" i="1"/>
  <c r="BE428" i="1"/>
  <c r="BF428" i="1"/>
  <c r="BG428" i="1"/>
  <c r="BH428" i="1"/>
  <c r="BI428" i="1"/>
  <c r="BJ428" i="1"/>
  <c r="BK428" i="1"/>
  <c r="BL428" i="1"/>
  <c r="AM429" i="1"/>
  <c r="AN429" i="1"/>
  <c r="AO429" i="1"/>
  <c r="AP429" i="1"/>
  <c r="AQ429" i="1"/>
  <c r="AR429" i="1"/>
  <c r="AS429" i="1"/>
  <c r="AT429" i="1"/>
  <c r="AU429" i="1"/>
  <c r="AV429" i="1"/>
  <c r="AW429" i="1"/>
  <c r="AX429" i="1"/>
  <c r="AY429" i="1"/>
  <c r="AZ429" i="1"/>
  <c r="BA429" i="1"/>
  <c r="BB429" i="1"/>
  <c r="BC429" i="1"/>
  <c r="BD429" i="1"/>
  <c r="BE429" i="1"/>
  <c r="BF429" i="1"/>
  <c r="BG429" i="1"/>
  <c r="BH429" i="1"/>
  <c r="BI429" i="1"/>
  <c r="BJ429" i="1"/>
  <c r="BK429" i="1"/>
  <c r="BL429" i="1"/>
  <c r="AM430" i="1"/>
  <c r="AN430" i="1"/>
  <c r="AO430" i="1"/>
  <c r="AP430" i="1"/>
  <c r="AQ430" i="1"/>
  <c r="AR430" i="1"/>
  <c r="AS430" i="1"/>
  <c r="AT430" i="1"/>
  <c r="AU430" i="1"/>
  <c r="AV430" i="1"/>
  <c r="AW430" i="1"/>
  <c r="AX430" i="1"/>
  <c r="AY430" i="1"/>
  <c r="AZ430" i="1"/>
  <c r="BA430" i="1"/>
  <c r="BB430" i="1"/>
  <c r="BC430" i="1"/>
  <c r="BD430" i="1"/>
  <c r="BE430" i="1"/>
  <c r="BF430" i="1"/>
  <c r="BG430" i="1"/>
  <c r="BH430" i="1"/>
  <c r="BI430" i="1"/>
  <c r="BJ430" i="1"/>
  <c r="BK430" i="1"/>
  <c r="BL430" i="1"/>
  <c r="AM431" i="1"/>
  <c r="AN431" i="1"/>
  <c r="AO431" i="1"/>
  <c r="AP431" i="1"/>
  <c r="AQ431" i="1"/>
  <c r="AR431" i="1"/>
  <c r="AS431" i="1"/>
  <c r="AT431" i="1"/>
  <c r="AU431" i="1"/>
  <c r="AV431" i="1"/>
  <c r="AW431" i="1"/>
  <c r="AX431" i="1"/>
  <c r="AY431" i="1"/>
  <c r="AZ431" i="1"/>
  <c r="BA431" i="1"/>
  <c r="BB431" i="1"/>
  <c r="BC431" i="1"/>
  <c r="BD431" i="1"/>
  <c r="BE431" i="1"/>
  <c r="BF431" i="1"/>
  <c r="BG431" i="1"/>
  <c r="BH431" i="1"/>
  <c r="BI431" i="1"/>
  <c r="BJ431" i="1"/>
  <c r="BK431" i="1"/>
  <c r="BL431" i="1"/>
  <c r="AM432" i="1"/>
  <c r="AN432" i="1"/>
  <c r="AO432" i="1"/>
  <c r="AP432" i="1"/>
  <c r="AQ432" i="1"/>
  <c r="AR432" i="1"/>
  <c r="AS432" i="1"/>
  <c r="AT432" i="1"/>
  <c r="AU432" i="1"/>
  <c r="AV432" i="1"/>
  <c r="AW432" i="1"/>
  <c r="AX432" i="1"/>
  <c r="AY432" i="1"/>
  <c r="AZ432" i="1"/>
  <c r="BA432" i="1"/>
  <c r="BB432" i="1"/>
  <c r="BC432" i="1"/>
  <c r="BD432" i="1"/>
  <c r="BE432" i="1"/>
  <c r="BF432" i="1"/>
  <c r="BG432" i="1"/>
  <c r="BH432" i="1"/>
  <c r="BI432" i="1"/>
  <c r="BJ432" i="1"/>
  <c r="BK432" i="1"/>
  <c r="BL432" i="1"/>
  <c r="AM433" i="1"/>
  <c r="AN433" i="1"/>
  <c r="AO433" i="1"/>
  <c r="AP433" i="1"/>
  <c r="AQ433" i="1"/>
  <c r="AR433" i="1"/>
  <c r="AS433" i="1"/>
  <c r="AT433" i="1"/>
  <c r="AU433" i="1"/>
  <c r="AV433" i="1"/>
  <c r="AW433" i="1"/>
  <c r="AX433" i="1"/>
  <c r="AY433" i="1"/>
  <c r="AZ433" i="1"/>
  <c r="BA433" i="1"/>
  <c r="BB433" i="1"/>
  <c r="BC433" i="1"/>
  <c r="BD433" i="1"/>
  <c r="BE433" i="1"/>
  <c r="BF433" i="1"/>
  <c r="BG433" i="1"/>
  <c r="BH433" i="1"/>
  <c r="BI433" i="1"/>
  <c r="BJ433" i="1"/>
  <c r="BK433" i="1"/>
  <c r="BL433" i="1"/>
  <c r="AM434" i="1"/>
  <c r="AN434" i="1"/>
  <c r="AO434" i="1"/>
  <c r="AP434" i="1"/>
  <c r="AQ434" i="1"/>
  <c r="AR434" i="1"/>
  <c r="AS434" i="1"/>
  <c r="AT434" i="1"/>
  <c r="AU434" i="1"/>
  <c r="AV434" i="1"/>
  <c r="AW434" i="1"/>
  <c r="AX434" i="1"/>
  <c r="AY434" i="1"/>
  <c r="AZ434" i="1"/>
  <c r="BA434" i="1"/>
  <c r="BB434" i="1"/>
  <c r="BC434" i="1"/>
  <c r="BD434" i="1"/>
  <c r="BE434" i="1"/>
  <c r="BF434" i="1"/>
  <c r="BG434" i="1"/>
  <c r="BH434" i="1"/>
  <c r="BI434" i="1"/>
  <c r="BJ434" i="1"/>
  <c r="BK434" i="1"/>
  <c r="BL434" i="1"/>
  <c r="AM435" i="1"/>
  <c r="AN435" i="1"/>
  <c r="AO435" i="1"/>
  <c r="AP435" i="1"/>
  <c r="AQ435" i="1"/>
  <c r="AR435" i="1"/>
  <c r="AS435" i="1"/>
  <c r="AT435" i="1"/>
  <c r="AU435" i="1"/>
  <c r="AV435" i="1"/>
  <c r="AW435" i="1"/>
  <c r="AX435" i="1"/>
  <c r="AY435" i="1"/>
  <c r="AZ435" i="1"/>
  <c r="BA435" i="1"/>
  <c r="BB435" i="1"/>
  <c r="BC435" i="1"/>
  <c r="BD435" i="1"/>
  <c r="BE435" i="1"/>
  <c r="BF435" i="1"/>
  <c r="BG435" i="1"/>
  <c r="BH435" i="1"/>
  <c r="BI435" i="1"/>
  <c r="BJ435" i="1"/>
  <c r="BK435" i="1"/>
  <c r="BL435" i="1"/>
  <c r="AM436" i="1"/>
  <c r="AN436" i="1"/>
  <c r="AO436" i="1"/>
  <c r="AP436" i="1"/>
  <c r="AQ436" i="1"/>
  <c r="AR436" i="1"/>
  <c r="AS436" i="1"/>
  <c r="AT436" i="1"/>
  <c r="AU436" i="1"/>
  <c r="AV436" i="1"/>
  <c r="AW436" i="1"/>
  <c r="AX436" i="1"/>
  <c r="AY436" i="1"/>
  <c r="AZ436" i="1"/>
  <c r="BA436" i="1"/>
  <c r="BB436" i="1"/>
  <c r="BC436" i="1"/>
  <c r="BD436" i="1"/>
  <c r="BE436" i="1"/>
  <c r="BF436" i="1"/>
  <c r="BG436" i="1"/>
  <c r="BH436" i="1"/>
  <c r="BI436" i="1"/>
  <c r="BJ436" i="1"/>
  <c r="BK436" i="1"/>
  <c r="BL436" i="1"/>
  <c r="AM437" i="1"/>
  <c r="AN437" i="1"/>
  <c r="AO437" i="1"/>
  <c r="AP437" i="1"/>
  <c r="AQ437" i="1"/>
  <c r="AR437" i="1"/>
  <c r="AS437" i="1"/>
  <c r="AT437" i="1"/>
  <c r="AU437" i="1"/>
  <c r="AV437" i="1"/>
  <c r="AW437" i="1"/>
  <c r="AX437" i="1"/>
  <c r="AY437" i="1"/>
  <c r="AZ437" i="1"/>
  <c r="BA437" i="1"/>
  <c r="BB437" i="1"/>
  <c r="BC437" i="1"/>
  <c r="BD437" i="1"/>
  <c r="BE437" i="1"/>
  <c r="BF437" i="1"/>
  <c r="BG437" i="1"/>
  <c r="BH437" i="1"/>
  <c r="BI437" i="1"/>
  <c r="BJ437" i="1"/>
  <c r="BK437" i="1"/>
  <c r="BL437" i="1"/>
  <c r="AM438" i="1"/>
  <c r="AN438" i="1"/>
  <c r="AO438" i="1"/>
  <c r="AP438" i="1"/>
  <c r="AQ438" i="1"/>
  <c r="AR438" i="1"/>
  <c r="AS438" i="1"/>
  <c r="AT438" i="1"/>
  <c r="AU438" i="1"/>
  <c r="AV438" i="1"/>
  <c r="AW438" i="1"/>
  <c r="AX438" i="1"/>
  <c r="AY438" i="1"/>
  <c r="AZ438" i="1"/>
  <c r="BA438" i="1"/>
  <c r="BB438" i="1"/>
  <c r="BC438" i="1"/>
  <c r="BD438" i="1"/>
  <c r="BE438" i="1"/>
  <c r="BF438" i="1"/>
  <c r="BG438" i="1"/>
  <c r="BH438" i="1"/>
  <c r="BI438" i="1"/>
  <c r="BJ438" i="1"/>
  <c r="BK438" i="1"/>
  <c r="BL438" i="1"/>
  <c r="AM439" i="1"/>
  <c r="AN439" i="1"/>
  <c r="AO439" i="1"/>
  <c r="AP439" i="1"/>
  <c r="AQ439" i="1"/>
  <c r="AR439" i="1"/>
  <c r="AS439" i="1"/>
  <c r="AT439" i="1"/>
  <c r="AU439" i="1"/>
  <c r="AV439" i="1"/>
  <c r="AW439" i="1"/>
  <c r="AX439" i="1"/>
  <c r="AY439" i="1"/>
  <c r="AZ439" i="1"/>
  <c r="BA439" i="1"/>
  <c r="BB439" i="1"/>
  <c r="BC439" i="1"/>
  <c r="BD439" i="1"/>
  <c r="BE439" i="1"/>
  <c r="BF439" i="1"/>
  <c r="BG439" i="1"/>
  <c r="BH439" i="1"/>
  <c r="BI439" i="1"/>
  <c r="BJ439" i="1"/>
  <c r="BK439" i="1"/>
  <c r="BL439" i="1"/>
  <c r="AM440" i="1"/>
  <c r="AN440" i="1"/>
  <c r="AO440" i="1"/>
  <c r="AP440" i="1"/>
  <c r="AQ440" i="1"/>
  <c r="AR440" i="1"/>
  <c r="AS440" i="1"/>
  <c r="AT440" i="1"/>
  <c r="AU440" i="1"/>
  <c r="AV440" i="1"/>
  <c r="AW440" i="1"/>
  <c r="AX440" i="1"/>
  <c r="AY440" i="1"/>
  <c r="AZ440" i="1"/>
  <c r="BA440" i="1"/>
  <c r="BB440" i="1"/>
  <c r="BC440" i="1"/>
  <c r="BD440" i="1"/>
  <c r="BE440" i="1"/>
  <c r="BF440" i="1"/>
  <c r="BG440" i="1"/>
  <c r="BH440" i="1"/>
  <c r="BI440" i="1"/>
  <c r="BJ440" i="1"/>
  <c r="BK440" i="1"/>
  <c r="BL440" i="1"/>
  <c r="AM441" i="1"/>
  <c r="AN441" i="1"/>
  <c r="AO441" i="1"/>
  <c r="AP441" i="1"/>
  <c r="AQ441" i="1"/>
  <c r="AR441" i="1"/>
  <c r="AS441" i="1"/>
  <c r="AT441" i="1"/>
  <c r="AU441" i="1"/>
  <c r="AV441" i="1"/>
  <c r="AW441" i="1"/>
  <c r="AX441" i="1"/>
  <c r="AY441" i="1"/>
  <c r="AZ441" i="1"/>
  <c r="BA441" i="1"/>
  <c r="BB441" i="1"/>
  <c r="BC441" i="1"/>
  <c r="BD441" i="1"/>
  <c r="BE441" i="1"/>
  <c r="BF441" i="1"/>
  <c r="BG441" i="1"/>
  <c r="BH441" i="1"/>
  <c r="BI441" i="1"/>
  <c r="BJ441" i="1"/>
  <c r="BK441" i="1"/>
  <c r="BL441" i="1"/>
  <c r="AM442" i="1"/>
  <c r="AN442" i="1"/>
  <c r="AO442" i="1"/>
  <c r="AP442" i="1"/>
  <c r="AQ442" i="1"/>
  <c r="AR442" i="1"/>
  <c r="AS442" i="1"/>
  <c r="AT442" i="1"/>
  <c r="AU442" i="1"/>
  <c r="AV442" i="1"/>
  <c r="AW442" i="1"/>
  <c r="AX442" i="1"/>
  <c r="AY442" i="1"/>
  <c r="AZ442" i="1"/>
  <c r="BA442" i="1"/>
  <c r="BB442" i="1"/>
  <c r="BC442" i="1"/>
  <c r="BD442" i="1"/>
  <c r="BE442" i="1"/>
  <c r="BF442" i="1"/>
  <c r="BG442" i="1"/>
  <c r="BH442" i="1"/>
  <c r="BI442" i="1"/>
  <c r="BJ442" i="1"/>
  <c r="BK442" i="1"/>
  <c r="BL442" i="1"/>
  <c r="AM443" i="1"/>
  <c r="AN443" i="1"/>
  <c r="AO443" i="1"/>
  <c r="AP443" i="1"/>
  <c r="AQ443" i="1"/>
  <c r="AR443" i="1"/>
  <c r="AS443" i="1"/>
  <c r="AT443" i="1"/>
  <c r="AU443" i="1"/>
  <c r="AV443" i="1"/>
  <c r="AW443" i="1"/>
  <c r="AX443" i="1"/>
  <c r="AY443" i="1"/>
  <c r="AZ443" i="1"/>
  <c r="BA443" i="1"/>
  <c r="BB443" i="1"/>
  <c r="BC443" i="1"/>
  <c r="BD443" i="1"/>
  <c r="BE443" i="1"/>
  <c r="BF443" i="1"/>
  <c r="BG443" i="1"/>
  <c r="BH443" i="1"/>
  <c r="BI443" i="1"/>
  <c r="BJ443" i="1"/>
  <c r="BK443" i="1"/>
  <c r="BL443" i="1"/>
  <c r="AM444" i="1"/>
  <c r="AN444" i="1"/>
  <c r="AO444" i="1"/>
  <c r="AP444" i="1"/>
  <c r="AQ444" i="1"/>
  <c r="AR444" i="1"/>
  <c r="AS444" i="1"/>
  <c r="AT444" i="1"/>
  <c r="AU444" i="1"/>
  <c r="AV444" i="1"/>
  <c r="AW444" i="1"/>
  <c r="AX444" i="1"/>
  <c r="AY444" i="1"/>
  <c r="AZ444" i="1"/>
  <c r="BA444" i="1"/>
  <c r="BB444" i="1"/>
  <c r="BC444" i="1"/>
  <c r="BD444" i="1"/>
  <c r="BE444" i="1"/>
  <c r="BF444" i="1"/>
  <c r="BG444" i="1"/>
  <c r="BH444" i="1"/>
  <c r="BI444" i="1"/>
  <c r="BJ444" i="1"/>
  <c r="BK444" i="1"/>
  <c r="BL444" i="1"/>
  <c r="AM445" i="1"/>
  <c r="AN445" i="1"/>
  <c r="AO445" i="1"/>
  <c r="AP445" i="1"/>
  <c r="AQ445" i="1"/>
  <c r="AR445" i="1"/>
  <c r="AS445" i="1"/>
  <c r="AT445" i="1"/>
  <c r="AU445" i="1"/>
  <c r="AV445" i="1"/>
  <c r="AW445" i="1"/>
  <c r="AX445" i="1"/>
  <c r="AY445" i="1"/>
  <c r="AZ445" i="1"/>
  <c r="BA445" i="1"/>
  <c r="BB445" i="1"/>
  <c r="BC445" i="1"/>
  <c r="BD445" i="1"/>
  <c r="BE445" i="1"/>
  <c r="BF445" i="1"/>
  <c r="BG445" i="1"/>
  <c r="BH445" i="1"/>
  <c r="BI445" i="1"/>
  <c r="BJ445" i="1"/>
  <c r="BK445" i="1"/>
  <c r="BL445" i="1"/>
  <c r="AM446" i="1"/>
  <c r="AN446" i="1"/>
  <c r="AO446" i="1"/>
  <c r="AP446" i="1"/>
  <c r="AQ446" i="1"/>
  <c r="AR446" i="1"/>
  <c r="AS446" i="1"/>
  <c r="AT446" i="1"/>
  <c r="AU446" i="1"/>
  <c r="AV446" i="1"/>
  <c r="AW446" i="1"/>
  <c r="AX446" i="1"/>
  <c r="AY446" i="1"/>
  <c r="AZ446" i="1"/>
  <c r="BA446" i="1"/>
  <c r="BB446" i="1"/>
  <c r="BC446" i="1"/>
  <c r="BD446" i="1"/>
  <c r="BE446" i="1"/>
  <c r="BF446" i="1"/>
  <c r="BG446" i="1"/>
  <c r="BH446" i="1"/>
  <c r="BI446" i="1"/>
  <c r="BJ446" i="1"/>
  <c r="BK446" i="1"/>
  <c r="BL446" i="1"/>
  <c r="AM447" i="1"/>
  <c r="AN447" i="1"/>
  <c r="AO447" i="1"/>
  <c r="AP447" i="1"/>
  <c r="AQ447" i="1"/>
  <c r="AR447" i="1"/>
  <c r="AS447" i="1"/>
  <c r="AT447" i="1"/>
  <c r="AU447" i="1"/>
  <c r="AV447" i="1"/>
  <c r="AW447" i="1"/>
  <c r="AX447" i="1"/>
  <c r="AY447" i="1"/>
  <c r="AZ447" i="1"/>
  <c r="BA447" i="1"/>
  <c r="BB447" i="1"/>
  <c r="BC447" i="1"/>
  <c r="BD447" i="1"/>
  <c r="BE447" i="1"/>
  <c r="BF447" i="1"/>
  <c r="BG447" i="1"/>
  <c r="BH447" i="1"/>
  <c r="BI447" i="1"/>
  <c r="BJ447" i="1"/>
  <c r="BK447" i="1"/>
  <c r="BL447" i="1"/>
  <c r="AM448" i="1"/>
  <c r="AN448" i="1"/>
  <c r="AO448" i="1"/>
  <c r="AP448" i="1"/>
  <c r="AQ448" i="1"/>
  <c r="AR448" i="1"/>
  <c r="AS448" i="1"/>
  <c r="AT448" i="1"/>
  <c r="AU448" i="1"/>
  <c r="AV448" i="1"/>
  <c r="AW448" i="1"/>
  <c r="AX448" i="1"/>
  <c r="AY448" i="1"/>
  <c r="AZ448" i="1"/>
  <c r="BA448" i="1"/>
  <c r="BB448" i="1"/>
  <c r="BC448" i="1"/>
  <c r="BD448" i="1"/>
  <c r="BE448" i="1"/>
  <c r="BF448" i="1"/>
  <c r="BG448" i="1"/>
  <c r="BH448" i="1"/>
  <c r="BI448" i="1"/>
  <c r="BJ448" i="1"/>
  <c r="BK448" i="1"/>
  <c r="BL448" i="1"/>
  <c r="AM449" i="1"/>
  <c r="AN449" i="1"/>
  <c r="AO449" i="1"/>
  <c r="AP449" i="1"/>
  <c r="AQ449" i="1"/>
  <c r="AR449" i="1"/>
  <c r="AS449" i="1"/>
  <c r="AT449" i="1"/>
  <c r="AU449" i="1"/>
  <c r="AV449" i="1"/>
  <c r="AW449" i="1"/>
  <c r="AX449" i="1"/>
  <c r="AY449" i="1"/>
  <c r="AZ449" i="1"/>
  <c r="BA449" i="1"/>
  <c r="BB449" i="1"/>
  <c r="BC449" i="1"/>
  <c r="BD449" i="1"/>
  <c r="BE449" i="1"/>
  <c r="BF449" i="1"/>
  <c r="BG449" i="1"/>
  <c r="BH449" i="1"/>
  <c r="BI449" i="1"/>
  <c r="BJ449" i="1"/>
  <c r="BK449" i="1"/>
  <c r="BL449" i="1"/>
  <c r="AM450" i="1"/>
  <c r="AN450" i="1"/>
  <c r="AO450" i="1"/>
  <c r="AP450" i="1"/>
  <c r="AQ450" i="1"/>
  <c r="AR450" i="1"/>
  <c r="AS450" i="1"/>
  <c r="AT450" i="1"/>
  <c r="AU450" i="1"/>
  <c r="AV450" i="1"/>
  <c r="AW450" i="1"/>
  <c r="AX450" i="1"/>
  <c r="AY450" i="1"/>
  <c r="AZ450" i="1"/>
  <c r="BA450" i="1"/>
  <c r="BB450" i="1"/>
  <c r="BC450" i="1"/>
  <c r="BD450" i="1"/>
  <c r="BE450" i="1"/>
  <c r="BF450" i="1"/>
  <c r="BG450" i="1"/>
  <c r="BH450" i="1"/>
  <c r="BI450" i="1"/>
  <c r="BJ450" i="1"/>
  <c r="BK450" i="1"/>
  <c r="BL450" i="1"/>
  <c r="AM451" i="1"/>
  <c r="AN451" i="1"/>
  <c r="AO451" i="1"/>
  <c r="AP451" i="1"/>
  <c r="AQ451" i="1"/>
  <c r="AR451" i="1"/>
  <c r="AS451" i="1"/>
  <c r="AT451" i="1"/>
  <c r="AU451" i="1"/>
  <c r="AV451" i="1"/>
  <c r="AW451" i="1"/>
  <c r="AX451" i="1"/>
  <c r="AY451" i="1"/>
  <c r="AZ451" i="1"/>
  <c r="BA451" i="1"/>
  <c r="BB451" i="1"/>
  <c r="BC451" i="1"/>
  <c r="BD451" i="1"/>
  <c r="BE451" i="1"/>
  <c r="BF451" i="1"/>
  <c r="BG451" i="1"/>
  <c r="BH451" i="1"/>
  <c r="BI451" i="1"/>
  <c r="BJ451" i="1"/>
  <c r="BK451" i="1"/>
  <c r="BL451" i="1"/>
  <c r="AM452" i="1"/>
  <c r="AN452" i="1"/>
  <c r="AO452" i="1"/>
  <c r="AP452" i="1"/>
  <c r="AQ452" i="1"/>
  <c r="AR452" i="1"/>
  <c r="AS452" i="1"/>
  <c r="AT452" i="1"/>
  <c r="AU452" i="1"/>
  <c r="AV452" i="1"/>
  <c r="AW452" i="1"/>
  <c r="AX452" i="1"/>
  <c r="AY452" i="1"/>
  <c r="AZ452" i="1"/>
  <c r="BA452" i="1"/>
  <c r="BB452" i="1"/>
  <c r="BC452" i="1"/>
  <c r="BD452" i="1"/>
  <c r="BE452" i="1"/>
  <c r="BF452" i="1"/>
  <c r="BG452" i="1"/>
  <c r="BH452" i="1"/>
  <c r="BI452" i="1"/>
  <c r="BJ452" i="1"/>
  <c r="BK452" i="1"/>
  <c r="BL452" i="1"/>
  <c r="AM453" i="1"/>
  <c r="AN453" i="1"/>
  <c r="AO453" i="1"/>
  <c r="AP453" i="1"/>
  <c r="AQ453" i="1"/>
  <c r="AR453" i="1"/>
  <c r="AS453" i="1"/>
  <c r="AT453" i="1"/>
  <c r="AU453" i="1"/>
  <c r="AV453" i="1"/>
  <c r="AW453" i="1"/>
  <c r="AX453" i="1"/>
  <c r="AY453" i="1"/>
  <c r="AZ453" i="1"/>
  <c r="BA453" i="1"/>
  <c r="BB453" i="1"/>
  <c r="BC453" i="1"/>
  <c r="BD453" i="1"/>
  <c r="BE453" i="1"/>
  <c r="BF453" i="1"/>
  <c r="BG453" i="1"/>
  <c r="BH453" i="1"/>
  <c r="BI453" i="1"/>
  <c r="BJ453" i="1"/>
  <c r="BK453" i="1"/>
  <c r="BL453" i="1"/>
  <c r="AM454" i="1"/>
  <c r="AN454" i="1"/>
  <c r="AO454" i="1"/>
  <c r="AP454" i="1"/>
  <c r="AQ454" i="1"/>
  <c r="AR454" i="1"/>
  <c r="AS454" i="1"/>
  <c r="AT454" i="1"/>
  <c r="AU454" i="1"/>
  <c r="AV454" i="1"/>
  <c r="AW454" i="1"/>
  <c r="AX454" i="1"/>
  <c r="AY454" i="1"/>
  <c r="AZ454" i="1"/>
  <c r="BA454" i="1"/>
  <c r="BB454" i="1"/>
  <c r="BC454" i="1"/>
  <c r="BD454" i="1"/>
  <c r="BE454" i="1"/>
  <c r="BF454" i="1"/>
  <c r="BG454" i="1"/>
  <c r="BH454" i="1"/>
  <c r="BI454" i="1"/>
  <c r="BJ454" i="1"/>
  <c r="BK454" i="1"/>
  <c r="BL454" i="1"/>
  <c r="AM455" i="1"/>
  <c r="AN455" i="1"/>
  <c r="AO455" i="1"/>
  <c r="AP455" i="1"/>
  <c r="AQ455" i="1"/>
  <c r="AR455" i="1"/>
  <c r="AS455" i="1"/>
  <c r="AT455" i="1"/>
  <c r="AU455" i="1"/>
  <c r="AV455" i="1"/>
  <c r="AW455" i="1"/>
  <c r="AX455" i="1"/>
  <c r="AY455" i="1"/>
  <c r="AZ455" i="1"/>
  <c r="BA455" i="1"/>
  <c r="BB455" i="1"/>
  <c r="BC455" i="1"/>
  <c r="BD455" i="1"/>
  <c r="BE455" i="1"/>
  <c r="BF455" i="1"/>
  <c r="BG455" i="1"/>
  <c r="BH455" i="1"/>
  <c r="BI455" i="1"/>
  <c r="BJ455" i="1"/>
  <c r="BK455" i="1"/>
  <c r="BL455" i="1"/>
  <c r="AM456" i="1"/>
  <c r="AN456" i="1"/>
  <c r="AO456" i="1"/>
  <c r="AP456" i="1"/>
  <c r="AQ456" i="1"/>
  <c r="AR456" i="1"/>
  <c r="AS456" i="1"/>
  <c r="AT456" i="1"/>
  <c r="AU456" i="1"/>
  <c r="AV456" i="1"/>
  <c r="AW456" i="1"/>
  <c r="AX456" i="1"/>
  <c r="AY456" i="1"/>
  <c r="AZ456" i="1"/>
  <c r="BA456" i="1"/>
  <c r="BB456" i="1"/>
  <c r="BC456" i="1"/>
  <c r="BD456" i="1"/>
  <c r="BE456" i="1"/>
  <c r="BF456" i="1"/>
  <c r="BG456" i="1"/>
  <c r="BH456" i="1"/>
  <c r="BI456" i="1"/>
  <c r="BJ456" i="1"/>
  <c r="BK456" i="1"/>
  <c r="BL456" i="1"/>
  <c r="AM457" i="1"/>
  <c r="AN457" i="1"/>
  <c r="AO457" i="1"/>
  <c r="AP457" i="1"/>
  <c r="AQ457" i="1"/>
  <c r="AR457" i="1"/>
  <c r="AS457" i="1"/>
  <c r="AT457" i="1"/>
  <c r="AU457" i="1"/>
  <c r="AV457" i="1"/>
  <c r="AW457" i="1"/>
  <c r="AX457" i="1"/>
  <c r="AY457" i="1"/>
  <c r="AZ457" i="1"/>
  <c r="BA457" i="1"/>
  <c r="BB457" i="1"/>
  <c r="BC457" i="1"/>
  <c r="BD457" i="1"/>
  <c r="BE457" i="1"/>
  <c r="BF457" i="1"/>
  <c r="BG457" i="1"/>
  <c r="BH457" i="1"/>
  <c r="BI457" i="1"/>
  <c r="BJ457" i="1"/>
  <c r="BK457" i="1"/>
  <c r="BL457" i="1"/>
  <c r="AM458" i="1"/>
  <c r="AN458" i="1"/>
  <c r="AO458" i="1"/>
  <c r="AP458" i="1"/>
  <c r="AQ458" i="1"/>
  <c r="AR458" i="1"/>
  <c r="AS458" i="1"/>
  <c r="AT458" i="1"/>
  <c r="AU458" i="1"/>
  <c r="AV458" i="1"/>
  <c r="AW458" i="1"/>
  <c r="AX458" i="1"/>
  <c r="AY458" i="1"/>
  <c r="AZ458" i="1"/>
  <c r="BA458" i="1"/>
  <c r="BB458" i="1"/>
  <c r="BC458" i="1"/>
  <c r="BD458" i="1"/>
  <c r="BE458" i="1"/>
  <c r="BF458" i="1"/>
  <c r="BG458" i="1"/>
  <c r="BH458" i="1"/>
  <c r="BI458" i="1"/>
  <c r="BJ458" i="1"/>
  <c r="BK458" i="1"/>
  <c r="BL458" i="1"/>
  <c r="AM459" i="1"/>
  <c r="AN459" i="1"/>
  <c r="AO459" i="1"/>
  <c r="AP459" i="1"/>
  <c r="AQ459" i="1"/>
  <c r="AR459" i="1"/>
  <c r="AS459" i="1"/>
  <c r="AT459" i="1"/>
  <c r="AU459" i="1"/>
  <c r="AV459" i="1"/>
  <c r="AW459" i="1"/>
  <c r="AX459" i="1"/>
  <c r="AY459" i="1"/>
  <c r="AZ459" i="1"/>
  <c r="BA459" i="1"/>
  <c r="BB459" i="1"/>
  <c r="BC459" i="1"/>
  <c r="BD459" i="1"/>
  <c r="BE459" i="1"/>
  <c r="BF459" i="1"/>
  <c r="BG459" i="1"/>
  <c r="BH459" i="1"/>
  <c r="BI459" i="1"/>
  <c r="BJ459" i="1"/>
  <c r="BK459" i="1"/>
  <c r="BL459" i="1"/>
  <c r="AM460" i="1"/>
  <c r="AN460" i="1"/>
  <c r="AO460" i="1"/>
  <c r="AP460" i="1"/>
  <c r="AQ460" i="1"/>
  <c r="AR460" i="1"/>
  <c r="AS460" i="1"/>
  <c r="AT460" i="1"/>
  <c r="AU460" i="1"/>
  <c r="AV460" i="1"/>
  <c r="AW460" i="1"/>
  <c r="AX460" i="1"/>
  <c r="AY460" i="1"/>
  <c r="AZ460" i="1"/>
  <c r="BA460" i="1"/>
  <c r="BB460" i="1"/>
  <c r="BC460" i="1"/>
  <c r="BD460" i="1"/>
  <c r="BE460" i="1"/>
  <c r="BF460" i="1"/>
  <c r="BG460" i="1"/>
  <c r="BH460" i="1"/>
  <c r="BI460" i="1"/>
  <c r="BJ460" i="1"/>
  <c r="BK460" i="1"/>
  <c r="BL460" i="1"/>
  <c r="AM461" i="1"/>
  <c r="AN461" i="1"/>
  <c r="AO461" i="1"/>
  <c r="AP461" i="1"/>
  <c r="AQ461" i="1"/>
  <c r="AR461" i="1"/>
  <c r="AS461" i="1"/>
  <c r="AT461" i="1"/>
  <c r="AU461" i="1"/>
  <c r="AV461" i="1"/>
  <c r="AW461" i="1"/>
  <c r="AX461" i="1"/>
  <c r="AY461" i="1"/>
  <c r="AZ461" i="1"/>
  <c r="BA461" i="1"/>
  <c r="BB461" i="1"/>
  <c r="BC461" i="1"/>
  <c r="BD461" i="1"/>
  <c r="BE461" i="1"/>
  <c r="BF461" i="1"/>
  <c r="BG461" i="1"/>
  <c r="BH461" i="1"/>
  <c r="BI461" i="1"/>
  <c r="BJ461" i="1"/>
  <c r="BK461" i="1"/>
  <c r="BL461" i="1"/>
  <c r="AM462" i="1"/>
  <c r="AN462" i="1"/>
  <c r="AO462" i="1"/>
  <c r="AP462" i="1"/>
  <c r="AQ462" i="1"/>
  <c r="AR462" i="1"/>
  <c r="AS462" i="1"/>
  <c r="AT462" i="1"/>
  <c r="AU462" i="1"/>
  <c r="AV462" i="1"/>
  <c r="AW462" i="1"/>
  <c r="AX462" i="1"/>
  <c r="AY462" i="1"/>
  <c r="AZ462" i="1"/>
  <c r="BA462" i="1"/>
  <c r="BB462" i="1"/>
  <c r="BC462" i="1"/>
  <c r="BD462" i="1"/>
  <c r="BE462" i="1"/>
  <c r="BF462" i="1"/>
  <c r="BG462" i="1"/>
  <c r="BH462" i="1"/>
  <c r="BI462" i="1"/>
  <c r="BJ462" i="1"/>
  <c r="BK462" i="1"/>
  <c r="BL462" i="1"/>
  <c r="AM463" i="1"/>
  <c r="AN463" i="1"/>
  <c r="AO463" i="1"/>
  <c r="AP463" i="1"/>
  <c r="AQ463" i="1"/>
  <c r="AR463" i="1"/>
  <c r="AS463" i="1"/>
  <c r="AT463" i="1"/>
  <c r="AU463" i="1"/>
  <c r="AV463" i="1"/>
  <c r="AW463" i="1"/>
  <c r="AX463" i="1"/>
  <c r="AY463" i="1"/>
  <c r="AZ463" i="1"/>
  <c r="BA463" i="1"/>
  <c r="BB463" i="1"/>
  <c r="BC463" i="1"/>
  <c r="BD463" i="1"/>
  <c r="BE463" i="1"/>
  <c r="BF463" i="1"/>
  <c r="BG463" i="1"/>
  <c r="BH463" i="1"/>
  <c r="BI463" i="1"/>
  <c r="BJ463" i="1"/>
  <c r="BK463" i="1"/>
  <c r="BL463" i="1"/>
  <c r="AM464" i="1"/>
  <c r="AN464" i="1"/>
  <c r="AO464" i="1"/>
  <c r="AP464" i="1"/>
  <c r="AQ464" i="1"/>
  <c r="AR464" i="1"/>
  <c r="AS464" i="1"/>
  <c r="AT464" i="1"/>
  <c r="AU464" i="1"/>
  <c r="AV464" i="1"/>
  <c r="AW464" i="1"/>
  <c r="AX464" i="1"/>
  <c r="AY464" i="1"/>
  <c r="AZ464" i="1"/>
  <c r="BA464" i="1"/>
  <c r="BB464" i="1"/>
  <c r="BC464" i="1"/>
  <c r="BD464" i="1"/>
  <c r="BE464" i="1"/>
  <c r="BF464" i="1"/>
  <c r="BG464" i="1"/>
  <c r="BH464" i="1"/>
  <c r="BI464" i="1"/>
  <c r="BJ464" i="1"/>
  <c r="BK464" i="1"/>
  <c r="BL464" i="1"/>
  <c r="AM465" i="1"/>
  <c r="AN465" i="1"/>
  <c r="AO465" i="1"/>
  <c r="AP465" i="1"/>
  <c r="AQ465" i="1"/>
  <c r="AR465" i="1"/>
  <c r="AS465" i="1"/>
  <c r="AT465" i="1"/>
  <c r="AU465" i="1"/>
  <c r="AV465" i="1"/>
  <c r="AW465" i="1"/>
  <c r="AX465" i="1"/>
  <c r="AY465" i="1"/>
  <c r="AZ465" i="1"/>
  <c r="BA465" i="1"/>
  <c r="BB465" i="1"/>
  <c r="BC465" i="1"/>
  <c r="BD465" i="1"/>
  <c r="BE465" i="1"/>
  <c r="BF465" i="1"/>
  <c r="BG465" i="1"/>
  <c r="BH465" i="1"/>
  <c r="BI465" i="1"/>
  <c r="BJ465" i="1"/>
  <c r="BK465" i="1"/>
  <c r="BL465" i="1"/>
  <c r="AM466" i="1"/>
  <c r="AN466" i="1"/>
  <c r="AO466" i="1"/>
  <c r="AP466" i="1"/>
  <c r="AQ466" i="1"/>
  <c r="AR466" i="1"/>
  <c r="AS466" i="1"/>
  <c r="AT466" i="1"/>
  <c r="AU466" i="1"/>
  <c r="AV466" i="1"/>
  <c r="AW466" i="1"/>
  <c r="AX466" i="1"/>
  <c r="AY466" i="1"/>
  <c r="AZ466" i="1"/>
  <c r="BA466" i="1"/>
  <c r="BB466" i="1"/>
  <c r="BC466" i="1"/>
  <c r="BD466" i="1"/>
  <c r="BE466" i="1"/>
  <c r="BF466" i="1"/>
  <c r="BG466" i="1"/>
  <c r="BH466" i="1"/>
  <c r="BI466" i="1"/>
  <c r="BJ466" i="1"/>
  <c r="BK466" i="1"/>
  <c r="BL466" i="1"/>
  <c r="AM467" i="1"/>
  <c r="AN467" i="1"/>
  <c r="AO467" i="1"/>
  <c r="AP467" i="1"/>
  <c r="AQ467" i="1"/>
  <c r="AR467" i="1"/>
  <c r="AS467" i="1"/>
  <c r="AT467" i="1"/>
  <c r="AU467" i="1"/>
  <c r="AV467" i="1"/>
  <c r="AW467" i="1"/>
  <c r="AX467" i="1"/>
  <c r="AY467" i="1"/>
  <c r="AZ467" i="1"/>
  <c r="BA467" i="1"/>
  <c r="BB467" i="1"/>
  <c r="BC467" i="1"/>
  <c r="BD467" i="1"/>
  <c r="BE467" i="1"/>
  <c r="BF467" i="1"/>
  <c r="BG467" i="1"/>
  <c r="BH467" i="1"/>
  <c r="BI467" i="1"/>
  <c r="BJ467" i="1"/>
  <c r="BK467" i="1"/>
  <c r="BL467" i="1"/>
  <c r="AM468" i="1"/>
  <c r="AN468" i="1"/>
  <c r="AO468" i="1"/>
  <c r="AP468" i="1"/>
  <c r="AQ468" i="1"/>
  <c r="AR468" i="1"/>
  <c r="AS468" i="1"/>
  <c r="AT468" i="1"/>
  <c r="AU468" i="1"/>
  <c r="AV468" i="1"/>
  <c r="AW468" i="1"/>
  <c r="AX468" i="1"/>
  <c r="AY468" i="1"/>
  <c r="AZ468" i="1"/>
  <c r="BA468" i="1"/>
  <c r="BB468" i="1"/>
  <c r="BC468" i="1"/>
  <c r="BD468" i="1"/>
  <c r="BE468" i="1"/>
  <c r="BF468" i="1"/>
  <c r="BG468" i="1"/>
  <c r="BH468" i="1"/>
  <c r="BI468" i="1"/>
  <c r="BJ468" i="1"/>
  <c r="BK468" i="1"/>
  <c r="BL468" i="1"/>
  <c r="AM469" i="1"/>
  <c r="AN469" i="1"/>
  <c r="AO469" i="1"/>
  <c r="AP469" i="1"/>
  <c r="AQ469" i="1"/>
  <c r="AR469" i="1"/>
  <c r="AS469" i="1"/>
  <c r="AT469" i="1"/>
  <c r="AU469" i="1"/>
  <c r="AV469" i="1"/>
  <c r="AW469" i="1"/>
  <c r="AX469" i="1"/>
  <c r="AY469" i="1"/>
  <c r="AZ469" i="1"/>
  <c r="BA469" i="1"/>
  <c r="BB469" i="1"/>
  <c r="BC469" i="1"/>
  <c r="BD469" i="1"/>
  <c r="BE469" i="1"/>
  <c r="BF469" i="1"/>
  <c r="BG469" i="1"/>
  <c r="BH469" i="1"/>
  <c r="BI469" i="1"/>
  <c r="BJ469" i="1"/>
  <c r="BK469" i="1"/>
  <c r="BL469" i="1"/>
  <c r="AM470" i="1"/>
  <c r="AN470" i="1"/>
  <c r="AO470" i="1"/>
  <c r="AP470" i="1"/>
  <c r="AQ470" i="1"/>
  <c r="AR470" i="1"/>
  <c r="AS470" i="1"/>
  <c r="AT470" i="1"/>
  <c r="AU470" i="1"/>
  <c r="AV470" i="1"/>
  <c r="AW470" i="1"/>
  <c r="AX470" i="1"/>
  <c r="AY470" i="1"/>
  <c r="AZ470" i="1"/>
  <c r="BA470" i="1"/>
  <c r="BB470" i="1"/>
  <c r="BC470" i="1"/>
  <c r="BD470" i="1"/>
  <c r="BE470" i="1"/>
  <c r="BF470" i="1"/>
  <c r="BG470" i="1"/>
  <c r="BH470" i="1"/>
  <c r="BI470" i="1"/>
  <c r="BJ470" i="1"/>
  <c r="BK470" i="1"/>
  <c r="BL470" i="1"/>
  <c r="AM471" i="1"/>
  <c r="AN471" i="1"/>
  <c r="AO471" i="1"/>
  <c r="AP471" i="1"/>
  <c r="AQ471" i="1"/>
  <c r="AR471" i="1"/>
  <c r="AS471" i="1"/>
  <c r="AT471" i="1"/>
  <c r="AU471" i="1"/>
  <c r="AV471" i="1"/>
  <c r="AW471" i="1"/>
  <c r="AX471" i="1"/>
  <c r="AY471" i="1"/>
  <c r="AZ471" i="1"/>
  <c r="BA471" i="1"/>
  <c r="BB471" i="1"/>
  <c r="BC471" i="1"/>
  <c r="BD471" i="1"/>
  <c r="BE471" i="1"/>
  <c r="BF471" i="1"/>
  <c r="BG471" i="1"/>
  <c r="BH471" i="1"/>
  <c r="BI471" i="1"/>
  <c r="BJ471" i="1"/>
  <c r="BK471" i="1"/>
  <c r="BL471" i="1"/>
  <c r="AM472" i="1"/>
  <c r="AN472" i="1"/>
  <c r="AO472" i="1"/>
  <c r="AP472" i="1"/>
  <c r="AQ472" i="1"/>
  <c r="AR472" i="1"/>
  <c r="AS472" i="1"/>
  <c r="AT472" i="1"/>
  <c r="AU472" i="1"/>
  <c r="AV472" i="1"/>
  <c r="AW472" i="1"/>
  <c r="AX472" i="1"/>
  <c r="AY472" i="1"/>
  <c r="AZ472" i="1"/>
  <c r="BA472" i="1"/>
  <c r="BB472" i="1"/>
  <c r="BC472" i="1"/>
  <c r="BD472" i="1"/>
  <c r="BE472" i="1"/>
  <c r="BF472" i="1"/>
  <c r="BG472" i="1"/>
  <c r="BH472" i="1"/>
  <c r="BI472" i="1"/>
  <c r="BJ472" i="1"/>
  <c r="BK472" i="1"/>
  <c r="BL472" i="1"/>
  <c r="AM473" i="1"/>
  <c r="AN473" i="1"/>
  <c r="AO473" i="1"/>
  <c r="AP473" i="1"/>
  <c r="AQ473" i="1"/>
  <c r="AR473" i="1"/>
  <c r="AS473" i="1"/>
  <c r="AT473" i="1"/>
  <c r="AU473" i="1"/>
  <c r="AV473" i="1"/>
  <c r="AW473" i="1"/>
  <c r="AX473" i="1"/>
  <c r="AY473" i="1"/>
  <c r="AZ473" i="1"/>
  <c r="BA473" i="1"/>
  <c r="BB473" i="1"/>
  <c r="BC473" i="1"/>
  <c r="BD473" i="1"/>
  <c r="BE473" i="1"/>
  <c r="BF473" i="1"/>
  <c r="BG473" i="1"/>
  <c r="BH473" i="1"/>
  <c r="BI473" i="1"/>
  <c r="BJ473" i="1"/>
  <c r="BK473" i="1"/>
  <c r="BL473" i="1"/>
  <c r="AM474" i="1"/>
  <c r="AN474" i="1"/>
  <c r="AO474" i="1"/>
  <c r="AP474" i="1"/>
  <c r="AQ474" i="1"/>
  <c r="AR474" i="1"/>
  <c r="AS474" i="1"/>
  <c r="AT474" i="1"/>
  <c r="AU474" i="1"/>
  <c r="AV474" i="1"/>
  <c r="AW474" i="1"/>
  <c r="AX474" i="1"/>
  <c r="AY474" i="1"/>
  <c r="AZ474" i="1"/>
  <c r="BA474" i="1"/>
  <c r="BB474" i="1"/>
  <c r="BC474" i="1"/>
  <c r="BD474" i="1"/>
  <c r="BE474" i="1"/>
  <c r="BF474" i="1"/>
  <c r="BG474" i="1"/>
  <c r="BH474" i="1"/>
  <c r="BI474" i="1"/>
  <c r="BJ474" i="1"/>
  <c r="BK474" i="1"/>
  <c r="BL474" i="1"/>
  <c r="AM475" i="1"/>
  <c r="AN475" i="1"/>
  <c r="AO475" i="1"/>
  <c r="AP475" i="1"/>
  <c r="AQ475" i="1"/>
  <c r="AR475" i="1"/>
  <c r="AS475" i="1"/>
  <c r="AT475" i="1"/>
  <c r="AU475" i="1"/>
  <c r="AV475" i="1"/>
  <c r="AW475" i="1"/>
  <c r="AX475" i="1"/>
  <c r="AY475" i="1"/>
  <c r="AZ475" i="1"/>
  <c r="BA475" i="1"/>
  <c r="BB475" i="1"/>
  <c r="BC475" i="1"/>
  <c r="BD475" i="1"/>
  <c r="BE475" i="1"/>
  <c r="BF475" i="1"/>
  <c r="BG475" i="1"/>
  <c r="BH475" i="1"/>
  <c r="BI475" i="1"/>
  <c r="BJ475" i="1"/>
  <c r="BK475" i="1"/>
  <c r="BL475" i="1"/>
  <c r="AM476" i="1"/>
  <c r="AN476" i="1"/>
  <c r="AO476" i="1"/>
  <c r="AP476" i="1"/>
  <c r="AQ476" i="1"/>
  <c r="AR476" i="1"/>
  <c r="AS476" i="1"/>
  <c r="AT476" i="1"/>
  <c r="AU476" i="1"/>
  <c r="AV476" i="1"/>
  <c r="AW476" i="1"/>
  <c r="AX476" i="1"/>
  <c r="AY476" i="1"/>
  <c r="AZ476" i="1"/>
  <c r="BA476" i="1"/>
  <c r="BB476" i="1"/>
  <c r="BC476" i="1"/>
  <c r="BD476" i="1"/>
  <c r="BE476" i="1"/>
  <c r="BF476" i="1"/>
  <c r="BG476" i="1"/>
  <c r="BH476" i="1"/>
  <c r="BI476" i="1"/>
  <c r="BJ476" i="1"/>
  <c r="BK476" i="1"/>
  <c r="BL476" i="1"/>
  <c r="AM477" i="1"/>
  <c r="AN477" i="1"/>
  <c r="AO477" i="1"/>
  <c r="AP477" i="1"/>
  <c r="AQ477" i="1"/>
  <c r="AR477" i="1"/>
  <c r="AS477" i="1"/>
  <c r="AT477" i="1"/>
  <c r="AU477" i="1"/>
  <c r="AV477" i="1"/>
  <c r="AW477" i="1"/>
  <c r="AX477" i="1"/>
  <c r="AY477" i="1"/>
  <c r="AZ477" i="1"/>
  <c r="BA477" i="1"/>
  <c r="BB477" i="1"/>
  <c r="BC477" i="1"/>
  <c r="BD477" i="1"/>
  <c r="BE477" i="1"/>
  <c r="BF477" i="1"/>
  <c r="BG477" i="1"/>
  <c r="BH477" i="1"/>
  <c r="BI477" i="1"/>
  <c r="BJ477" i="1"/>
  <c r="BK477" i="1"/>
  <c r="BL477" i="1"/>
  <c r="AM478" i="1"/>
  <c r="AN478" i="1"/>
  <c r="AO478" i="1"/>
  <c r="AP478" i="1"/>
  <c r="AQ478" i="1"/>
  <c r="AR478" i="1"/>
  <c r="AS478" i="1"/>
  <c r="AT478" i="1"/>
  <c r="AU478" i="1"/>
  <c r="AV478" i="1"/>
  <c r="AW478" i="1"/>
  <c r="AX478" i="1"/>
  <c r="AY478" i="1"/>
  <c r="AZ478" i="1"/>
  <c r="BA478" i="1"/>
  <c r="BB478" i="1"/>
  <c r="BC478" i="1"/>
  <c r="BD478" i="1"/>
  <c r="BE478" i="1"/>
  <c r="BF478" i="1"/>
  <c r="BG478" i="1"/>
  <c r="BH478" i="1"/>
  <c r="BI478" i="1"/>
  <c r="BJ478" i="1"/>
  <c r="BK478" i="1"/>
  <c r="BL478" i="1"/>
  <c r="AM479" i="1"/>
  <c r="AN479" i="1"/>
  <c r="AO479" i="1"/>
  <c r="AP479" i="1"/>
  <c r="AQ479" i="1"/>
  <c r="AR479" i="1"/>
  <c r="AS479" i="1"/>
  <c r="AT479" i="1"/>
  <c r="AU479" i="1"/>
  <c r="AV479" i="1"/>
  <c r="AW479" i="1"/>
  <c r="AX479" i="1"/>
  <c r="AY479" i="1"/>
  <c r="AZ479" i="1"/>
  <c r="BA479" i="1"/>
  <c r="BB479" i="1"/>
  <c r="BC479" i="1"/>
  <c r="BD479" i="1"/>
  <c r="BE479" i="1"/>
  <c r="BF479" i="1"/>
  <c r="BG479" i="1"/>
  <c r="BH479" i="1"/>
  <c r="BI479" i="1"/>
  <c r="BJ479" i="1"/>
  <c r="BK479" i="1"/>
  <c r="BL479" i="1"/>
  <c r="AM480" i="1"/>
  <c r="AN480" i="1"/>
  <c r="AO480" i="1"/>
  <c r="AP480" i="1"/>
  <c r="AQ480" i="1"/>
  <c r="AR480" i="1"/>
  <c r="AS480" i="1"/>
  <c r="AT480" i="1"/>
  <c r="AU480" i="1"/>
  <c r="AV480" i="1"/>
  <c r="AW480" i="1"/>
  <c r="AX480" i="1"/>
  <c r="AY480" i="1"/>
  <c r="AZ480" i="1"/>
  <c r="BA480" i="1"/>
  <c r="BB480" i="1"/>
  <c r="BC480" i="1"/>
  <c r="BD480" i="1"/>
  <c r="BE480" i="1"/>
  <c r="BF480" i="1"/>
  <c r="BG480" i="1"/>
  <c r="BH480" i="1"/>
  <c r="BI480" i="1"/>
  <c r="BJ480" i="1"/>
  <c r="BK480" i="1"/>
  <c r="BL480" i="1"/>
  <c r="AM481" i="1"/>
  <c r="AN481" i="1"/>
  <c r="AO481" i="1"/>
  <c r="AP481" i="1"/>
  <c r="AQ481" i="1"/>
  <c r="AR481" i="1"/>
  <c r="AS481" i="1"/>
  <c r="AT481" i="1"/>
  <c r="AU481" i="1"/>
  <c r="AV481" i="1"/>
  <c r="AW481" i="1"/>
  <c r="AX481" i="1"/>
  <c r="AY481" i="1"/>
  <c r="AZ481" i="1"/>
  <c r="BA481" i="1"/>
  <c r="BB481" i="1"/>
  <c r="BC481" i="1"/>
  <c r="BD481" i="1"/>
  <c r="BE481" i="1"/>
  <c r="BF481" i="1"/>
  <c r="BG481" i="1"/>
  <c r="BH481" i="1"/>
  <c r="BI481" i="1"/>
  <c r="BJ481" i="1"/>
  <c r="BK481" i="1"/>
  <c r="BL481" i="1"/>
  <c r="AM482" i="1"/>
  <c r="AN482" i="1"/>
  <c r="AO482" i="1"/>
  <c r="AP482" i="1"/>
  <c r="AQ482" i="1"/>
  <c r="AR482" i="1"/>
  <c r="AS482" i="1"/>
  <c r="AT482" i="1"/>
  <c r="AU482" i="1"/>
  <c r="AV482" i="1"/>
  <c r="AW482" i="1"/>
  <c r="AX482" i="1"/>
  <c r="AY482" i="1"/>
  <c r="AZ482" i="1"/>
  <c r="BA482" i="1"/>
  <c r="BB482" i="1"/>
  <c r="BC482" i="1"/>
  <c r="BD482" i="1"/>
  <c r="BE482" i="1"/>
  <c r="BF482" i="1"/>
  <c r="BG482" i="1"/>
  <c r="BH482" i="1"/>
  <c r="BI482" i="1"/>
  <c r="BJ482" i="1"/>
  <c r="BK482" i="1"/>
  <c r="BL482" i="1"/>
  <c r="AM483" i="1"/>
  <c r="AN483" i="1"/>
  <c r="AO483" i="1"/>
  <c r="AP483" i="1"/>
  <c r="AQ483" i="1"/>
  <c r="AR483" i="1"/>
  <c r="AS483" i="1"/>
  <c r="AT483" i="1"/>
  <c r="AU483" i="1"/>
  <c r="AV483" i="1"/>
  <c r="AW483" i="1"/>
  <c r="AX483" i="1"/>
  <c r="AY483" i="1"/>
  <c r="AZ483" i="1"/>
  <c r="BA483" i="1"/>
  <c r="BB483" i="1"/>
  <c r="BC483" i="1"/>
  <c r="BD483" i="1"/>
  <c r="BE483" i="1"/>
  <c r="BF483" i="1"/>
  <c r="BG483" i="1"/>
  <c r="BH483" i="1"/>
  <c r="BI483" i="1"/>
  <c r="BJ483" i="1"/>
  <c r="BK483" i="1"/>
  <c r="BL483" i="1"/>
  <c r="AM484" i="1"/>
  <c r="AN484" i="1"/>
  <c r="AO484" i="1"/>
  <c r="AP484" i="1"/>
  <c r="AQ484" i="1"/>
  <c r="AR484" i="1"/>
  <c r="AS484" i="1"/>
  <c r="AT484" i="1"/>
  <c r="AU484" i="1"/>
  <c r="AV484" i="1"/>
  <c r="AW484" i="1"/>
  <c r="AX484" i="1"/>
  <c r="AY484" i="1"/>
  <c r="AZ484" i="1"/>
  <c r="BA484" i="1"/>
  <c r="BB484" i="1"/>
  <c r="BC484" i="1"/>
  <c r="BD484" i="1"/>
  <c r="BE484" i="1"/>
  <c r="BF484" i="1"/>
  <c r="BG484" i="1"/>
  <c r="BH484" i="1"/>
  <c r="BI484" i="1"/>
  <c r="BJ484" i="1"/>
  <c r="BK484" i="1"/>
  <c r="BL484" i="1"/>
  <c r="AM485" i="1"/>
  <c r="AN485" i="1"/>
  <c r="AO485" i="1"/>
  <c r="AP485" i="1"/>
  <c r="AQ485" i="1"/>
  <c r="AR485" i="1"/>
  <c r="AS485" i="1"/>
  <c r="AT485" i="1"/>
  <c r="AU485" i="1"/>
  <c r="AV485" i="1"/>
  <c r="AW485" i="1"/>
  <c r="AX485" i="1"/>
  <c r="AY485" i="1"/>
  <c r="AZ485" i="1"/>
  <c r="BA485" i="1"/>
  <c r="BB485" i="1"/>
  <c r="BC485" i="1"/>
  <c r="BD485" i="1"/>
  <c r="BE485" i="1"/>
  <c r="BF485" i="1"/>
  <c r="BG485" i="1"/>
  <c r="BH485" i="1"/>
  <c r="BI485" i="1"/>
  <c r="BJ485" i="1"/>
  <c r="BK485" i="1"/>
  <c r="BL485" i="1"/>
  <c r="AM486" i="1"/>
  <c r="AN486" i="1"/>
  <c r="AO486" i="1"/>
  <c r="AP486" i="1"/>
  <c r="AQ486" i="1"/>
  <c r="AR486" i="1"/>
  <c r="AS486" i="1"/>
  <c r="AT486" i="1"/>
  <c r="AU486" i="1"/>
  <c r="AV486" i="1"/>
  <c r="AW486" i="1"/>
  <c r="AX486" i="1"/>
  <c r="AY486" i="1"/>
  <c r="AZ486" i="1"/>
  <c r="BA486" i="1"/>
  <c r="BB486" i="1"/>
  <c r="BC486" i="1"/>
  <c r="BD486" i="1"/>
  <c r="BE486" i="1"/>
  <c r="BF486" i="1"/>
  <c r="BG486" i="1"/>
  <c r="BH486" i="1"/>
  <c r="BI486" i="1"/>
  <c r="BJ486" i="1"/>
  <c r="BK486" i="1"/>
  <c r="BL486" i="1"/>
  <c r="AM487" i="1"/>
  <c r="AN487" i="1"/>
  <c r="AO487" i="1"/>
  <c r="AP487" i="1"/>
  <c r="AQ487" i="1"/>
  <c r="AR487" i="1"/>
  <c r="AS487" i="1"/>
  <c r="AT487" i="1"/>
  <c r="AU487" i="1"/>
  <c r="AV487" i="1"/>
  <c r="AW487" i="1"/>
  <c r="AX487" i="1"/>
  <c r="AY487" i="1"/>
  <c r="AZ487" i="1"/>
  <c r="BA487" i="1"/>
  <c r="BB487" i="1"/>
  <c r="BC487" i="1"/>
  <c r="BD487" i="1"/>
  <c r="BE487" i="1"/>
  <c r="BF487" i="1"/>
  <c r="BG487" i="1"/>
  <c r="BH487" i="1"/>
  <c r="BI487" i="1"/>
  <c r="BJ487" i="1"/>
  <c r="BK487" i="1"/>
  <c r="BL487" i="1"/>
  <c r="AM488" i="1"/>
  <c r="AN488" i="1"/>
  <c r="AO488" i="1"/>
  <c r="AP488" i="1"/>
  <c r="AQ488" i="1"/>
  <c r="AR488" i="1"/>
  <c r="AS488" i="1"/>
  <c r="AT488" i="1"/>
  <c r="AU488" i="1"/>
  <c r="AV488" i="1"/>
  <c r="AW488" i="1"/>
  <c r="AX488" i="1"/>
  <c r="AY488" i="1"/>
  <c r="AZ488" i="1"/>
  <c r="BA488" i="1"/>
  <c r="BB488" i="1"/>
  <c r="BC488" i="1"/>
  <c r="BD488" i="1"/>
  <c r="BE488" i="1"/>
  <c r="BF488" i="1"/>
  <c r="BG488" i="1"/>
  <c r="BH488" i="1"/>
  <c r="BI488" i="1"/>
  <c r="BJ488" i="1"/>
  <c r="BK488" i="1"/>
  <c r="BL488" i="1"/>
  <c r="AM489" i="1"/>
  <c r="AN489" i="1"/>
  <c r="AO489" i="1"/>
  <c r="AP489" i="1"/>
  <c r="AQ489" i="1"/>
  <c r="AR489" i="1"/>
  <c r="AS489" i="1"/>
  <c r="AT489" i="1"/>
  <c r="AU489" i="1"/>
  <c r="AV489" i="1"/>
  <c r="AW489" i="1"/>
  <c r="AX489" i="1"/>
  <c r="AY489" i="1"/>
  <c r="AZ489" i="1"/>
  <c r="BA489" i="1"/>
  <c r="BB489" i="1"/>
  <c r="BC489" i="1"/>
  <c r="BD489" i="1"/>
  <c r="BE489" i="1"/>
  <c r="BF489" i="1"/>
  <c r="BG489" i="1"/>
  <c r="BH489" i="1"/>
  <c r="BI489" i="1"/>
  <c r="BJ489" i="1"/>
  <c r="BK489" i="1"/>
  <c r="BL489" i="1"/>
  <c r="AM490" i="1"/>
  <c r="AN490" i="1"/>
  <c r="AO490" i="1"/>
  <c r="AP490" i="1"/>
  <c r="AQ490" i="1"/>
  <c r="AR490" i="1"/>
  <c r="AS490" i="1"/>
  <c r="AT490" i="1"/>
  <c r="AU490" i="1"/>
  <c r="AV490" i="1"/>
  <c r="AW490" i="1"/>
  <c r="AX490" i="1"/>
  <c r="AY490" i="1"/>
  <c r="AZ490" i="1"/>
  <c r="BA490" i="1"/>
  <c r="BB490" i="1"/>
  <c r="BC490" i="1"/>
  <c r="BD490" i="1"/>
  <c r="BE490" i="1"/>
  <c r="BF490" i="1"/>
  <c r="BG490" i="1"/>
  <c r="BH490" i="1"/>
  <c r="BI490" i="1"/>
  <c r="BJ490" i="1"/>
  <c r="BK490" i="1"/>
  <c r="BL490" i="1"/>
  <c r="AM491" i="1"/>
  <c r="AN491" i="1"/>
  <c r="AO491" i="1"/>
  <c r="AP491" i="1"/>
  <c r="AQ491" i="1"/>
  <c r="AR491" i="1"/>
  <c r="AS491" i="1"/>
  <c r="AT491" i="1"/>
  <c r="AU491" i="1"/>
  <c r="AV491" i="1"/>
  <c r="AW491" i="1"/>
  <c r="AX491" i="1"/>
  <c r="AY491" i="1"/>
  <c r="AZ491" i="1"/>
  <c r="BA491" i="1"/>
  <c r="BB491" i="1"/>
  <c r="BC491" i="1"/>
  <c r="BD491" i="1"/>
  <c r="BE491" i="1"/>
  <c r="BF491" i="1"/>
  <c r="BG491" i="1"/>
  <c r="BH491" i="1"/>
  <c r="BI491" i="1"/>
  <c r="BJ491" i="1"/>
  <c r="BK491" i="1"/>
  <c r="BL491" i="1"/>
  <c r="AM492" i="1"/>
  <c r="AN492" i="1"/>
  <c r="AO492" i="1"/>
  <c r="AP492" i="1"/>
  <c r="AQ492" i="1"/>
  <c r="AR492" i="1"/>
  <c r="AS492" i="1"/>
  <c r="AT492" i="1"/>
  <c r="AU492" i="1"/>
  <c r="AV492" i="1"/>
  <c r="AW492" i="1"/>
  <c r="AX492" i="1"/>
  <c r="AY492" i="1"/>
  <c r="AZ492" i="1"/>
  <c r="BA492" i="1"/>
  <c r="BB492" i="1"/>
  <c r="BC492" i="1"/>
  <c r="BD492" i="1"/>
  <c r="BE492" i="1"/>
  <c r="BF492" i="1"/>
  <c r="BG492" i="1"/>
  <c r="BH492" i="1"/>
  <c r="BI492" i="1"/>
  <c r="BJ492" i="1"/>
  <c r="BK492" i="1"/>
  <c r="BL492" i="1"/>
  <c r="AM493" i="1"/>
  <c r="AN493" i="1"/>
  <c r="AO493" i="1"/>
  <c r="AP493" i="1"/>
  <c r="AQ493" i="1"/>
  <c r="AR493" i="1"/>
  <c r="AS493" i="1"/>
  <c r="AT493" i="1"/>
  <c r="AU493" i="1"/>
  <c r="AV493" i="1"/>
  <c r="AW493" i="1"/>
  <c r="AX493" i="1"/>
  <c r="AY493" i="1"/>
  <c r="AZ493" i="1"/>
  <c r="BA493" i="1"/>
  <c r="BB493" i="1"/>
  <c r="BC493" i="1"/>
  <c r="BD493" i="1"/>
  <c r="BE493" i="1"/>
  <c r="BF493" i="1"/>
  <c r="BG493" i="1"/>
  <c r="BH493" i="1"/>
  <c r="BI493" i="1"/>
  <c r="BJ493" i="1"/>
  <c r="BK493" i="1"/>
  <c r="BL493" i="1"/>
  <c r="AM494" i="1"/>
  <c r="AN494" i="1"/>
  <c r="AO494" i="1"/>
  <c r="AP494" i="1"/>
  <c r="AQ494" i="1"/>
  <c r="AR494" i="1"/>
  <c r="AS494" i="1"/>
  <c r="AT494" i="1"/>
  <c r="AU494" i="1"/>
  <c r="AV494" i="1"/>
  <c r="AW494" i="1"/>
  <c r="AX494" i="1"/>
  <c r="AY494" i="1"/>
  <c r="AZ494" i="1"/>
  <c r="BA494" i="1"/>
  <c r="BB494" i="1"/>
  <c r="BC494" i="1"/>
  <c r="BD494" i="1"/>
  <c r="BE494" i="1"/>
  <c r="BF494" i="1"/>
  <c r="BG494" i="1"/>
  <c r="BH494" i="1"/>
  <c r="BI494" i="1"/>
  <c r="BJ494" i="1"/>
  <c r="BK494" i="1"/>
  <c r="BL494" i="1"/>
  <c r="AM495" i="1"/>
  <c r="AN495" i="1"/>
  <c r="AO495" i="1"/>
  <c r="AP495" i="1"/>
  <c r="AQ495" i="1"/>
  <c r="AR495" i="1"/>
  <c r="AS495" i="1"/>
  <c r="AT495" i="1"/>
  <c r="AU495" i="1"/>
  <c r="AV495" i="1"/>
  <c r="AW495" i="1"/>
  <c r="AX495" i="1"/>
  <c r="AY495" i="1"/>
  <c r="AZ495" i="1"/>
  <c r="BA495" i="1"/>
  <c r="BB495" i="1"/>
  <c r="BC495" i="1"/>
  <c r="BD495" i="1"/>
  <c r="BE495" i="1"/>
  <c r="BF495" i="1"/>
  <c r="BG495" i="1"/>
  <c r="BH495" i="1"/>
  <c r="BI495" i="1"/>
  <c r="BJ495" i="1"/>
  <c r="BK495" i="1"/>
  <c r="BL495" i="1"/>
  <c r="AM496" i="1"/>
  <c r="AN496" i="1"/>
  <c r="AO496" i="1"/>
  <c r="AP496" i="1"/>
  <c r="AQ496" i="1"/>
  <c r="AR496" i="1"/>
  <c r="AS496" i="1"/>
  <c r="AT496" i="1"/>
  <c r="AU496" i="1"/>
  <c r="AV496" i="1"/>
  <c r="AW496" i="1"/>
  <c r="AX496" i="1"/>
  <c r="AY496" i="1"/>
  <c r="AZ496" i="1"/>
  <c r="BA496" i="1"/>
  <c r="BB496" i="1"/>
  <c r="BC496" i="1"/>
  <c r="BD496" i="1"/>
  <c r="BE496" i="1"/>
  <c r="BF496" i="1"/>
  <c r="BG496" i="1"/>
  <c r="BH496" i="1"/>
  <c r="BI496" i="1"/>
  <c r="BJ496" i="1"/>
  <c r="BK496" i="1"/>
  <c r="BL496" i="1"/>
  <c r="AM497" i="1"/>
  <c r="AN497" i="1"/>
  <c r="AO497" i="1"/>
  <c r="AP497" i="1"/>
  <c r="AQ497" i="1"/>
  <c r="AR497" i="1"/>
  <c r="AS497" i="1"/>
  <c r="AT497" i="1"/>
  <c r="AU497" i="1"/>
  <c r="AV497" i="1"/>
  <c r="AW497" i="1"/>
  <c r="AX497" i="1"/>
  <c r="AY497" i="1"/>
  <c r="AZ497" i="1"/>
  <c r="BA497" i="1"/>
  <c r="BB497" i="1"/>
  <c r="BC497" i="1"/>
  <c r="BD497" i="1"/>
  <c r="BE497" i="1"/>
  <c r="BF497" i="1"/>
  <c r="BG497" i="1"/>
  <c r="BH497" i="1"/>
  <c r="BI497" i="1"/>
  <c r="BJ497" i="1"/>
  <c r="BK497" i="1"/>
  <c r="BL497" i="1"/>
  <c r="AM498" i="1"/>
  <c r="AN498" i="1"/>
  <c r="AO498" i="1"/>
  <c r="AP498" i="1"/>
  <c r="AQ498" i="1"/>
  <c r="AR498" i="1"/>
  <c r="AS498" i="1"/>
  <c r="AT498" i="1"/>
  <c r="AU498" i="1"/>
  <c r="AV498" i="1"/>
  <c r="AW498" i="1"/>
  <c r="AX498" i="1"/>
  <c r="AY498" i="1"/>
  <c r="AZ498" i="1"/>
  <c r="BA498" i="1"/>
  <c r="BB498" i="1"/>
  <c r="BC498" i="1"/>
  <c r="BD498" i="1"/>
  <c r="BE498" i="1"/>
  <c r="BF498" i="1"/>
  <c r="BG498" i="1"/>
  <c r="BH498" i="1"/>
  <c r="BI498" i="1"/>
  <c r="BJ498" i="1"/>
  <c r="BK498" i="1"/>
  <c r="BL498" i="1"/>
  <c r="AM499" i="1"/>
  <c r="AN499" i="1"/>
  <c r="AO499" i="1"/>
  <c r="AP499" i="1"/>
  <c r="AQ499" i="1"/>
  <c r="AR499" i="1"/>
  <c r="AS499" i="1"/>
  <c r="AT499" i="1"/>
  <c r="AU499" i="1"/>
  <c r="AV499" i="1"/>
  <c r="AW499" i="1"/>
  <c r="AX499" i="1"/>
  <c r="AY499" i="1"/>
  <c r="AZ499" i="1"/>
  <c r="BA499" i="1"/>
  <c r="BB499" i="1"/>
  <c r="BC499" i="1"/>
  <c r="BD499" i="1"/>
  <c r="BE499" i="1"/>
  <c r="BF499" i="1"/>
  <c r="BG499" i="1"/>
  <c r="BH499" i="1"/>
  <c r="BI499" i="1"/>
  <c r="BJ499" i="1"/>
  <c r="BK499" i="1"/>
  <c r="BL499" i="1"/>
  <c r="AM500" i="1"/>
  <c r="AN500" i="1"/>
  <c r="AO500" i="1"/>
  <c r="AP500" i="1"/>
  <c r="AQ500" i="1"/>
  <c r="AR500" i="1"/>
  <c r="AS500" i="1"/>
  <c r="AT500" i="1"/>
  <c r="AU500" i="1"/>
  <c r="AV500" i="1"/>
  <c r="AW500" i="1"/>
  <c r="AX500" i="1"/>
  <c r="AY500" i="1"/>
  <c r="AZ500" i="1"/>
  <c r="BA500" i="1"/>
  <c r="BB500" i="1"/>
  <c r="BC500" i="1"/>
  <c r="BD500" i="1"/>
  <c r="BE500" i="1"/>
  <c r="BF500" i="1"/>
  <c r="BG500" i="1"/>
  <c r="BH500" i="1"/>
  <c r="BI500" i="1"/>
  <c r="BJ500" i="1"/>
  <c r="BK500" i="1"/>
  <c r="BL500" i="1"/>
  <c r="AM501" i="1"/>
  <c r="AN501" i="1"/>
  <c r="AO501" i="1"/>
  <c r="AP501" i="1"/>
  <c r="AQ501" i="1"/>
  <c r="AR501" i="1"/>
  <c r="AS501" i="1"/>
  <c r="AT501" i="1"/>
  <c r="AU501" i="1"/>
  <c r="AV501" i="1"/>
  <c r="AW501" i="1"/>
  <c r="AX501" i="1"/>
  <c r="AY501" i="1"/>
  <c r="AZ501" i="1"/>
  <c r="BA501" i="1"/>
  <c r="BB501" i="1"/>
  <c r="BC501" i="1"/>
  <c r="BD501" i="1"/>
  <c r="BE501" i="1"/>
  <c r="BF501" i="1"/>
  <c r="BG501" i="1"/>
  <c r="BH501" i="1"/>
  <c r="BI501" i="1"/>
  <c r="BJ501" i="1"/>
  <c r="BK501" i="1"/>
  <c r="BL501" i="1"/>
  <c r="AM502" i="1"/>
  <c r="AN502" i="1"/>
  <c r="AO502" i="1"/>
  <c r="AP502" i="1"/>
  <c r="AQ502" i="1"/>
  <c r="AR502" i="1"/>
  <c r="AS502" i="1"/>
  <c r="AT502" i="1"/>
  <c r="AU502" i="1"/>
  <c r="AV502" i="1"/>
  <c r="AW502" i="1"/>
  <c r="AX502" i="1"/>
  <c r="AY502" i="1"/>
  <c r="AZ502" i="1"/>
  <c r="BA502" i="1"/>
  <c r="BB502" i="1"/>
  <c r="BC502" i="1"/>
  <c r="BD502" i="1"/>
  <c r="BE502" i="1"/>
  <c r="BF502" i="1"/>
  <c r="BG502" i="1"/>
  <c r="BH502" i="1"/>
  <c r="BI502" i="1"/>
  <c r="BJ502" i="1"/>
  <c r="BK502" i="1"/>
  <c r="BL502" i="1"/>
  <c r="AM503" i="1"/>
  <c r="AN503" i="1"/>
  <c r="AO503" i="1"/>
  <c r="AP503" i="1"/>
  <c r="AQ503" i="1"/>
  <c r="AR503" i="1"/>
  <c r="AS503" i="1"/>
  <c r="AT503" i="1"/>
  <c r="AU503" i="1"/>
  <c r="AV503" i="1"/>
  <c r="AW503" i="1"/>
  <c r="AX503" i="1"/>
  <c r="AY503" i="1"/>
  <c r="AZ503" i="1"/>
  <c r="BA503" i="1"/>
  <c r="BB503" i="1"/>
  <c r="BC503" i="1"/>
  <c r="BD503" i="1"/>
  <c r="BE503" i="1"/>
  <c r="BF503" i="1"/>
  <c r="BG503" i="1"/>
  <c r="BH503" i="1"/>
  <c r="BI503" i="1"/>
  <c r="BJ503" i="1"/>
  <c r="BK503" i="1"/>
  <c r="BL503" i="1"/>
  <c r="AM504" i="1"/>
  <c r="AN504" i="1"/>
  <c r="AO504" i="1"/>
  <c r="AP504" i="1"/>
  <c r="AQ504" i="1"/>
  <c r="AR504" i="1"/>
  <c r="AS504" i="1"/>
  <c r="AT504" i="1"/>
  <c r="AU504" i="1"/>
  <c r="AV504" i="1"/>
  <c r="AW504" i="1"/>
  <c r="AX504" i="1"/>
  <c r="AY504" i="1"/>
  <c r="AZ504" i="1"/>
  <c r="BA504" i="1"/>
  <c r="BB504" i="1"/>
  <c r="BC504" i="1"/>
  <c r="BD504" i="1"/>
  <c r="BE504" i="1"/>
  <c r="BF504" i="1"/>
  <c r="BG504" i="1"/>
  <c r="BH504" i="1"/>
  <c r="BI504" i="1"/>
  <c r="BJ504" i="1"/>
  <c r="BK504" i="1"/>
  <c r="BL504" i="1"/>
  <c r="AM505" i="1"/>
  <c r="AN505" i="1"/>
  <c r="AO505" i="1"/>
  <c r="AP505" i="1"/>
  <c r="AQ505" i="1"/>
  <c r="AR505" i="1"/>
  <c r="AS505" i="1"/>
  <c r="AT505" i="1"/>
  <c r="AU505" i="1"/>
  <c r="AV505" i="1"/>
  <c r="AW505" i="1"/>
  <c r="AX505" i="1"/>
  <c r="AY505" i="1"/>
  <c r="AZ505" i="1"/>
  <c r="BA505" i="1"/>
  <c r="BB505" i="1"/>
  <c r="BC505" i="1"/>
  <c r="BD505" i="1"/>
  <c r="BE505" i="1"/>
  <c r="BF505" i="1"/>
  <c r="BG505" i="1"/>
  <c r="BH505" i="1"/>
  <c r="BI505" i="1"/>
  <c r="BJ505" i="1"/>
  <c r="BK505" i="1"/>
  <c r="BL505" i="1"/>
  <c r="AM506" i="1"/>
  <c r="AN506" i="1"/>
  <c r="AO506" i="1"/>
  <c r="AP506" i="1"/>
  <c r="AQ506" i="1"/>
  <c r="AR506" i="1"/>
  <c r="AS506" i="1"/>
  <c r="AT506" i="1"/>
  <c r="AU506" i="1"/>
  <c r="AV506" i="1"/>
  <c r="AW506" i="1"/>
  <c r="AX506" i="1"/>
  <c r="AY506" i="1"/>
  <c r="AZ506" i="1"/>
  <c r="BA506" i="1"/>
  <c r="BB506" i="1"/>
  <c r="BC506" i="1"/>
  <c r="BD506" i="1"/>
  <c r="BE506" i="1"/>
  <c r="BF506" i="1"/>
  <c r="BG506" i="1"/>
  <c r="BH506" i="1"/>
  <c r="BI506" i="1"/>
  <c r="BJ506" i="1"/>
  <c r="BK506" i="1"/>
  <c r="BL506" i="1"/>
  <c r="AM507" i="1"/>
  <c r="AN507" i="1"/>
  <c r="AO507" i="1"/>
  <c r="AP507" i="1"/>
  <c r="AQ507" i="1"/>
  <c r="AR507" i="1"/>
  <c r="AS507" i="1"/>
  <c r="AT507" i="1"/>
  <c r="AU507" i="1"/>
  <c r="AV507" i="1"/>
  <c r="AW507" i="1"/>
  <c r="AX507" i="1"/>
  <c r="AY507" i="1"/>
  <c r="AZ507" i="1"/>
  <c r="BA507" i="1"/>
  <c r="BB507" i="1"/>
  <c r="BC507" i="1"/>
  <c r="BD507" i="1"/>
  <c r="BE507" i="1"/>
  <c r="BF507" i="1"/>
  <c r="BG507" i="1"/>
  <c r="BH507" i="1"/>
  <c r="BI507" i="1"/>
  <c r="BJ507" i="1"/>
  <c r="BK507" i="1"/>
  <c r="BL507" i="1"/>
  <c r="AM508" i="1"/>
  <c r="AN508" i="1"/>
  <c r="AO508" i="1"/>
  <c r="AP508" i="1"/>
  <c r="AQ508" i="1"/>
  <c r="AR508" i="1"/>
  <c r="AS508" i="1"/>
  <c r="AT508" i="1"/>
  <c r="AU508" i="1"/>
  <c r="AV508" i="1"/>
  <c r="AW508" i="1"/>
  <c r="AX508" i="1"/>
  <c r="AY508" i="1"/>
  <c r="AZ508" i="1"/>
  <c r="BA508" i="1"/>
  <c r="BB508" i="1"/>
  <c r="BC508" i="1"/>
  <c r="BD508" i="1"/>
  <c r="BE508" i="1"/>
  <c r="BF508" i="1"/>
  <c r="BG508" i="1"/>
  <c r="BH508" i="1"/>
  <c r="BI508" i="1"/>
  <c r="BJ508" i="1"/>
  <c r="BK508" i="1"/>
  <c r="BL508" i="1"/>
  <c r="AM509" i="1"/>
  <c r="AN509" i="1"/>
  <c r="AO509" i="1"/>
  <c r="AP509" i="1"/>
  <c r="AQ509" i="1"/>
  <c r="AR509" i="1"/>
  <c r="AS509" i="1"/>
  <c r="AT509" i="1"/>
  <c r="AU509" i="1"/>
  <c r="AV509" i="1"/>
  <c r="AW509" i="1"/>
  <c r="AX509" i="1"/>
  <c r="AY509" i="1"/>
  <c r="AZ509" i="1"/>
  <c r="BA509" i="1"/>
  <c r="BB509" i="1"/>
  <c r="BC509" i="1"/>
  <c r="BD509" i="1"/>
  <c r="BE509" i="1"/>
  <c r="BF509" i="1"/>
  <c r="BG509" i="1"/>
  <c r="BH509" i="1"/>
  <c r="BI509" i="1"/>
  <c r="BJ509" i="1"/>
  <c r="BK509" i="1"/>
  <c r="BL509" i="1"/>
  <c r="AM510" i="1"/>
  <c r="AN510" i="1"/>
  <c r="AO510" i="1"/>
  <c r="AP510" i="1"/>
  <c r="AQ510" i="1"/>
  <c r="AR510" i="1"/>
  <c r="AS510" i="1"/>
  <c r="AT510" i="1"/>
  <c r="AU510" i="1"/>
  <c r="AV510" i="1"/>
  <c r="AW510" i="1"/>
  <c r="AX510" i="1"/>
  <c r="AY510" i="1"/>
  <c r="AZ510" i="1"/>
  <c r="BA510" i="1"/>
  <c r="BB510" i="1"/>
  <c r="BC510" i="1"/>
  <c r="BD510" i="1"/>
  <c r="BE510" i="1"/>
  <c r="BF510" i="1"/>
  <c r="BG510" i="1"/>
  <c r="BH510" i="1"/>
  <c r="BI510" i="1"/>
  <c r="BJ510" i="1"/>
  <c r="BK510" i="1"/>
  <c r="BL510" i="1"/>
  <c r="AM511" i="1"/>
  <c r="AN511" i="1"/>
  <c r="AO511" i="1"/>
  <c r="AP511" i="1"/>
  <c r="AQ511" i="1"/>
  <c r="AR511" i="1"/>
  <c r="AS511" i="1"/>
  <c r="AT511" i="1"/>
  <c r="AU511" i="1"/>
  <c r="AV511" i="1"/>
  <c r="AW511" i="1"/>
  <c r="AX511" i="1"/>
  <c r="AY511" i="1"/>
  <c r="AZ511" i="1"/>
  <c r="BA511" i="1"/>
  <c r="BB511" i="1"/>
  <c r="BC511" i="1"/>
  <c r="BD511" i="1"/>
  <c r="BE511" i="1"/>
  <c r="BF511" i="1"/>
  <c r="BG511" i="1"/>
  <c r="BH511" i="1"/>
  <c r="BI511" i="1"/>
  <c r="BJ511" i="1"/>
  <c r="BK511" i="1"/>
  <c r="BL511" i="1"/>
  <c r="AM512" i="1"/>
  <c r="AN512" i="1"/>
  <c r="AO512" i="1"/>
  <c r="AP512" i="1"/>
  <c r="AQ512" i="1"/>
  <c r="AR512" i="1"/>
  <c r="AS512" i="1"/>
  <c r="AT512" i="1"/>
  <c r="AU512" i="1"/>
  <c r="AV512" i="1"/>
  <c r="AW512" i="1"/>
  <c r="AX512" i="1"/>
  <c r="AY512" i="1"/>
  <c r="AZ512" i="1"/>
  <c r="BA512" i="1"/>
  <c r="BB512" i="1"/>
  <c r="BC512" i="1"/>
  <c r="BD512" i="1"/>
  <c r="BE512" i="1"/>
  <c r="BF512" i="1"/>
  <c r="BG512" i="1"/>
  <c r="BH512" i="1"/>
  <c r="BI512" i="1"/>
  <c r="BJ512" i="1"/>
  <c r="BK512" i="1"/>
  <c r="BL512" i="1"/>
  <c r="AM513" i="1"/>
  <c r="AN513" i="1"/>
  <c r="AO513" i="1"/>
  <c r="AP513" i="1"/>
  <c r="AQ513" i="1"/>
  <c r="AR513" i="1"/>
  <c r="AS513" i="1"/>
  <c r="AT513" i="1"/>
  <c r="AU513" i="1"/>
  <c r="AV513" i="1"/>
  <c r="AW513" i="1"/>
  <c r="AX513" i="1"/>
  <c r="AY513" i="1"/>
  <c r="AZ513" i="1"/>
  <c r="BA513" i="1"/>
  <c r="BB513" i="1"/>
  <c r="BC513" i="1"/>
  <c r="BD513" i="1"/>
  <c r="BE513" i="1"/>
  <c r="BF513" i="1"/>
  <c r="BG513" i="1"/>
  <c r="BH513" i="1"/>
  <c r="BI513" i="1"/>
  <c r="BJ513" i="1"/>
  <c r="BK513" i="1"/>
  <c r="BL513" i="1"/>
  <c r="AM514" i="1"/>
  <c r="AN514" i="1"/>
  <c r="AO514" i="1"/>
  <c r="AP514" i="1"/>
  <c r="AQ514" i="1"/>
  <c r="AR514" i="1"/>
  <c r="AS514" i="1"/>
  <c r="AT514" i="1"/>
  <c r="AU514" i="1"/>
  <c r="AV514" i="1"/>
  <c r="AW514" i="1"/>
  <c r="AX514" i="1"/>
  <c r="AY514" i="1"/>
  <c r="AZ514" i="1"/>
  <c r="BA514" i="1"/>
  <c r="BB514" i="1"/>
  <c r="BC514" i="1"/>
  <c r="BD514" i="1"/>
  <c r="BE514" i="1"/>
  <c r="BF514" i="1"/>
  <c r="BG514" i="1"/>
  <c r="BH514" i="1"/>
  <c r="BI514" i="1"/>
  <c r="BJ514" i="1"/>
  <c r="BK514" i="1"/>
  <c r="BL514" i="1"/>
  <c r="AM515" i="1"/>
  <c r="AN515" i="1"/>
  <c r="AO515" i="1"/>
  <c r="AP515" i="1"/>
  <c r="AQ515" i="1"/>
  <c r="AR515" i="1"/>
  <c r="AS515" i="1"/>
  <c r="AT515" i="1"/>
  <c r="AU515" i="1"/>
  <c r="AV515" i="1"/>
  <c r="AW515" i="1"/>
  <c r="AX515" i="1"/>
  <c r="AY515" i="1"/>
  <c r="AZ515" i="1"/>
  <c r="BA515" i="1"/>
  <c r="BB515" i="1"/>
  <c r="BC515" i="1"/>
  <c r="BD515" i="1"/>
  <c r="BE515" i="1"/>
  <c r="BF515" i="1"/>
  <c r="BG515" i="1"/>
  <c r="BH515" i="1"/>
  <c r="BI515" i="1"/>
  <c r="BJ515" i="1"/>
  <c r="BK515" i="1"/>
  <c r="BL515" i="1"/>
  <c r="AM516" i="1"/>
  <c r="AN516" i="1"/>
  <c r="AO516" i="1"/>
  <c r="AP516" i="1"/>
  <c r="AQ516" i="1"/>
  <c r="AR516" i="1"/>
  <c r="AS516" i="1"/>
  <c r="AT516" i="1"/>
  <c r="AU516" i="1"/>
  <c r="AV516" i="1"/>
  <c r="AW516" i="1"/>
  <c r="AX516" i="1"/>
  <c r="AY516" i="1"/>
  <c r="AZ516" i="1"/>
  <c r="BA516" i="1"/>
  <c r="BB516" i="1"/>
  <c r="BC516" i="1"/>
  <c r="BD516" i="1"/>
  <c r="BE516" i="1"/>
  <c r="BF516" i="1"/>
  <c r="BG516" i="1"/>
  <c r="BH516" i="1"/>
  <c r="BI516" i="1"/>
  <c r="BJ516" i="1"/>
  <c r="BK516" i="1"/>
  <c r="BL516" i="1"/>
  <c r="AM517" i="1"/>
  <c r="AN517" i="1"/>
  <c r="AO517" i="1"/>
  <c r="AP517" i="1"/>
  <c r="AQ517" i="1"/>
  <c r="AR517" i="1"/>
  <c r="AS517" i="1"/>
  <c r="AT517" i="1"/>
  <c r="AU517" i="1"/>
  <c r="AV517" i="1"/>
  <c r="AW517" i="1"/>
  <c r="AX517" i="1"/>
  <c r="AY517" i="1"/>
  <c r="AZ517" i="1"/>
  <c r="BA517" i="1"/>
  <c r="BB517" i="1"/>
  <c r="BC517" i="1"/>
  <c r="BD517" i="1"/>
  <c r="BE517" i="1"/>
  <c r="BF517" i="1"/>
  <c r="BG517" i="1"/>
  <c r="BH517" i="1"/>
  <c r="BI517" i="1"/>
  <c r="BJ517" i="1"/>
  <c r="BK517" i="1"/>
  <c r="BL517" i="1"/>
  <c r="AM518" i="1"/>
  <c r="AN518" i="1"/>
  <c r="AO518" i="1"/>
  <c r="AP518" i="1"/>
  <c r="AQ518" i="1"/>
  <c r="AR518" i="1"/>
  <c r="AS518" i="1"/>
  <c r="AT518" i="1"/>
  <c r="AU518" i="1"/>
  <c r="AV518" i="1"/>
  <c r="AW518" i="1"/>
  <c r="AX518" i="1"/>
  <c r="AY518" i="1"/>
  <c r="AZ518" i="1"/>
  <c r="BA518" i="1"/>
  <c r="BB518" i="1"/>
  <c r="BC518" i="1"/>
  <c r="BD518" i="1"/>
  <c r="BE518" i="1"/>
  <c r="BF518" i="1"/>
  <c r="BG518" i="1"/>
  <c r="BH518" i="1"/>
  <c r="BI518" i="1"/>
  <c r="BJ518" i="1"/>
  <c r="BK518" i="1"/>
  <c r="BL518" i="1"/>
  <c r="AM519" i="1"/>
  <c r="AN519" i="1"/>
  <c r="AO519" i="1"/>
  <c r="AP519" i="1"/>
  <c r="AQ519" i="1"/>
  <c r="AR519" i="1"/>
  <c r="AS519" i="1"/>
  <c r="AT519" i="1"/>
  <c r="AU519" i="1"/>
  <c r="AV519" i="1"/>
  <c r="AW519" i="1"/>
  <c r="AX519" i="1"/>
  <c r="AY519" i="1"/>
  <c r="AZ519" i="1"/>
  <c r="BA519" i="1"/>
  <c r="BB519" i="1"/>
  <c r="BC519" i="1"/>
  <c r="BD519" i="1"/>
  <c r="BE519" i="1"/>
  <c r="BF519" i="1"/>
  <c r="BG519" i="1"/>
  <c r="BH519" i="1"/>
  <c r="BI519" i="1"/>
  <c r="BJ519" i="1"/>
  <c r="BK519" i="1"/>
  <c r="BL519" i="1"/>
  <c r="AM520" i="1"/>
  <c r="AN520" i="1"/>
  <c r="AO520" i="1"/>
  <c r="AP520" i="1"/>
  <c r="AQ520" i="1"/>
  <c r="AR520" i="1"/>
  <c r="AS520" i="1"/>
  <c r="AT520" i="1"/>
  <c r="AU520" i="1"/>
  <c r="AV520" i="1"/>
  <c r="AW520" i="1"/>
  <c r="AX520" i="1"/>
  <c r="AY520" i="1"/>
  <c r="AZ520" i="1"/>
  <c r="BA520" i="1"/>
  <c r="BB520" i="1"/>
  <c r="BC520" i="1"/>
  <c r="BD520" i="1"/>
  <c r="BE520" i="1"/>
  <c r="BF520" i="1"/>
  <c r="BG520" i="1"/>
  <c r="BH520" i="1"/>
  <c r="BI520" i="1"/>
  <c r="BJ520" i="1"/>
  <c r="BK520" i="1"/>
  <c r="BL520" i="1"/>
  <c r="AM521" i="1"/>
  <c r="AN521" i="1"/>
  <c r="AO521" i="1"/>
  <c r="AP521" i="1"/>
  <c r="AQ521" i="1"/>
  <c r="AR521" i="1"/>
  <c r="AS521" i="1"/>
  <c r="AT521" i="1"/>
  <c r="AU521" i="1"/>
  <c r="AV521" i="1"/>
  <c r="AW521" i="1"/>
  <c r="AX521" i="1"/>
  <c r="AY521" i="1"/>
  <c r="AZ521" i="1"/>
  <c r="BA521" i="1"/>
  <c r="BB521" i="1"/>
  <c r="BC521" i="1"/>
  <c r="BD521" i="1"/>
  <c r="BE521" i="1"/>
  <c r="BF521" i="1"/>
  <c r="BG521" i="1"/>
  <c r="BH521" i="1"/>
  <c r="BI521" i="1"/>
  <c r="BJ521" i="1"/>
  <c r="BK521" i="1"/>
  <c r="BL521" i="1"/>
  <c r="AM522" i="1"/>
  <c r="AN522" i="1"/>
  <c r="AO522" i="1"/>
  <c r="AP522" i="1"/>
  <c r="AQ522" i="1"/>
  <c r="AR522" i="1"/>
  <c r="AS522" i="1"/>
  <c r="AT522" i="1"/>
  <c r="AU522" i="1"/>
  <c r="AV522" i="1"/>
  <c r="AW522" i="1"/>
  <c r="AX522" i="1"/>
  <c r="AY522" i="1"/>
  <c r="AZ522" i="1"/>
  <c r="BA522" i="1"/>
  <c r="BB522" i="1"/>
  <c r="BC522" i="1"/>
  <c r="BD522" i="1"/>
  <c r="BE522" i="1"/>
  <c r="BF522" i="1"/>
  <c r="BG522" i="1"/>
  <c r="BH522" i="1"/>
  <c r="BI522" i="1"/>
  <c r="BJ522" i="1"/>
  <c r="BK522" i="1"/>
  <c r="BL522" i="1"/>
  <c r="AM523" i="1"/>
  <c r="AN523" i="1"/>
  <c r="AO523" i="1"/>
  <c r="AP523" i="1"/>
  <c r="AQ523" i="1"/>
  <c r="AR523" i="1"/>
  <c r="AS523" i="1"/>
  <c r="AT523" i="1"/>
  <c r="AU523" i="1"/>
  <c r="AV523" i="1"/>
  <c r="AW523" i="1"/>
  <c r="AX523" i="1"/>
  <c r="AY523" i="1"/>
  <c r="AZ523" i="1"/>
  <c r="BA523" i="1"/>
  <c r="BB523" i="1"/>
  <c r="BC523" i="1"/>
  <c r="BD523" i="1"/>
  <c r="BE523" i="1"/>
  <c r="BF523" i="1"/>
  <c r="BG523" i="1"/>
  <c r="BH523" i="1"/>
  <c r="BI523" i="1"/>
  <c r="BJ523" i="1"/>
  <c r="BK523" i="1"/>
  <c r="BL523" i="1"/>
  <c r="AM524" i="1"/>
  <c r="AN524" i="1"/>
  <c r="AO524" i="1"/>
  <c r="AP524" i="1"/>
  <c r="AQ524" i="1"/>
  <c r="AR524" i="1"/>
  <c r="AS524" i="1"/>
  <c r="AT524" i="1"/>
  <c r="AU524" i="1"/>
  <c r="AV524" i="1"/>
  <c r="AW524" i="1"/>
  <c r="AX524" i="1"/>
  <c r="AY524" i="1"/>
  <c r="AZ524" i="1"/>
  <c r="BA524" i="1"/>
  <c r="BB524" i="1"/>
  <c r="BC524" i="1"/>
  <c r="BD524" i="1"/>
  <c r="BE524" i="1"/>
  <c r="BF524" i="1"/>
  <c r="BG524" i="1"/>
  <c r="BH524" i="1"/>
  <c r="BI524" i="1"/>
  <c r="BJ524" i="1"/>
  <c r="BK524" i="1"/>
  <c r="BL524" i="1"/>
  <c r="AM525" i="1"/>
  <c r="AN525" i="1"/>
  <c r="AO525" i="1"/>
  <c r="AP525" i="1"/>
  <c r="AQ525" i="1"/>
  <c r="AR525" i="1"/>
  <c r="AS525" i="1"/>
  <c r="AT525" i="1"/>
  <c r="AU525" i="1"/>
  <c r="AV525" i="1"/>
  <c r="AW525" i="1"/>
  <c r="AX525" i="1"/>
  <c r="AY525" i="1"/>
  <c r="AZ525" i="1"/>
  <c r="BA525" i="1"/>
  <c r="BB525" i="1"/>
  <c r="BC525" i="1"/>
  <c r="BD525" i="1"/>
  <c r="BE525" i="1"/>
  <c r="BF525" i="1"/>
  <c r="BG525" i="1"/>
  <c r="BH525" i="1"/>
  <c r="BI525" i="1"/>
  <c r="BJ525" i="1"/>
  <c r="BK525" i="1"/>
  <c r="BL525" i="1"/>
  <c r="AM526" i="1"/>
  <c r="AN526" i="1"/>
  <c r="AO526" i="1"/>
  <c r="AP526" i="1"/>
  <c r="AQ526" i="1"/>
  <c r="AR526" i="1"/>
  <c r="AS526" i="1"/>
  <c r="AT526" i="1"/>
  <c r="AU526" i="1"/>
  <c r="AV526" i="1"/>
  <c r="AW526" i="1"/>
  <c r="AX526" i="1"/>
  <c r="AY526" i="1"/>
  <c r="AZ526" i="1"/>
  <c r="BA526" i="1"/>
  <c r="BB526" i="1"/>
  <c r="BC526" i="1"/>
  <c r="BD526" i="1"/>
  <c r="BE526" i="1"/>
  <c r="BF526" i="1"/>
  <c r="BG526" i="1"/>
  <c r="BH526" i="1"/>
  <c r="BI526" i="1"/>
  <c r="BJ526" i="1"/>
  <c r="BK526" i="1"/>
  <c r="BL526" i="1"/>
  <c r="AM527" i="1"/>
  <c r="AN527" i="1"/>
  <c r="AO527" i="1"/>
  <c r="AP527" i="1"/>
  <c r="AQ527" i="1"/>
  <c r="AR527" i="1"/>
  <c r="AS527" i="1"/>
  <c r="AT527" i="1"/>
  <c r="AU527" i="1"/>
  <c r="AV527" i="1"/>
  <c r="AW527" i="1"/>
  <c r="AX527" i="1"/>
  <c r="AY527" i="1"/>
  <c r="AZ527" i="1"/>
  <c r="BA527" i="1"/>
  <c r="BB527" i="1"/>
  <c r="BC527" i="1"/>
  <c r="BD527" i="1"/>
  <c r="BE527" i="1"/>
  <c r="BF527" i="1"/>
  <c r="BG527" i="1"/>
  <c r="BH527" i="1"/>
  <c r="BI527" i="1"/>
  <c r="BJ527" i="1"/>
  <c r="BK527" i="1"/>
  <c r="BL527" i="1"/>
  <c r="AM528" i="1"/>
  <c r="AN528" i="1"/>
  <c r="AO528" i="1"/>
  <c r="AP528" i="1"/>
  <c r="AQ528" i="1"/>
  <c r="AR528" i="1"/>
  <c r="AS528" i="1"/>
  <c r="AT528" i="1"/>
  <c r="AU528" i="1"/>
  <c r="AV528" i="1"/>
  <c r="AW528" i="1"/>
  <c r="AX528" i="1"/>
  <c r="AY528" i="1"/>
  <c r="AZ528" i="1"/>
  <c r="BA528" i="1"/>
  <c r="BB528" i="1"/>
  <c r="BC528" i="1"/>
  <c r="BD528" i="1"/>
  <c r="BE528" i="1"/>
  <c r="BF528" i="1"/>
  <c r="BG528" i="1"/>
  <c r="BH528" i="1"/>
  <c r="BI528" i="1"/>
  <c r="BJ528" i="1"/>
  <c r="BK528" i="1"/>
  <c r="BL528" i="1"/>
  <c r="AM529" i="1"/>
  <c r="AN529" i="1"/>
  <c r="AO529" i="1"/>
  <c r="AP529" i="1"/>
  <c r="AQ529" i="1"/>
  <c r="AR529" i="1"/>
  <c r="AS529" i="1"/>
  <c r="AT529" i="1"/>
  <c r="AU529" i="1"/>
  <c r="AV529" i="1"/>
  <c r="AW529" i="1"/>
  <c r="AX529" i="1"/>
  <c r="AY529" i="1"/>
  <c r="AZ529" i="1"/>
  <c r="BA529" i="1"/>
  <c r="BB529" i="1"/>
  <c r="BC529" i="1"/>
  <c r="BD529" i="1"/>
  <c r="BE529" i="1"/>
  <c r="BF529" i="1"/>
  <c r="BG529" i="1"/>
  <c r="BH529" i="1"/>
  <c r="BI529" i="1"/>
  <c r="BJ529" i="1"/>
  <c r="BK529" i="1"/>
  <c r="BL529" i="1"/>
  <c r="AM530" i="1"/>
  <c r="AN530" i="1"/>
  <c r="AO530" i="1"/>
  <c r="AP530" i="1"/>
  <c r="AQ530" i="1"/>
  <c r="AR530" i="1"/>
  <c r="AS530" i="1"/>
  <c r="AT530" i="1"/>
  <c r="AU530" i="1"/>
  <c r="AV530" i="1"/>
  <c r="AW530" i="1"/>
  <c r="AX530" i="1"/>
  <c r="AY530" i="1"/>
  <c r="AZ530" i="1"/>
  <c r="BA530" i="1"/>
  <c r="BB530" i="1"/>
  <c r="BC530" i="1"/>
  <c r="BD530" i="1"/>
  <c r="BE530" i="1"/>
  <c r="BF530" i="1"/>
  <c r="BG530" i="1"/>
  <c r="BH530" i="1"/>
  <c r="BI530" i="1"/>
  <c r="BJ530" i="1"/>
  <c r="BK530" i="1"/>
  <c r="BL530" i="1"/>
  <c r="AM531" i="1"/>
  <c r="AN531" i="1"/>
  <c r="AO531" i="1"/>
  <c r="AP531" i="1"/>
  <c r="AQ531" i="1"/>
  <c r="AR531" i="1"/>
  <c r="AS531" i="1"/>
  <c r="AT531" i="1"/>
  <c r="AU531" i="1"/>
  <c r="AV531" i="1"/>
  <c r="AW531" i="1"/>
  <c r="AX531" i="1"/>
  <c r="AY531" i="1"/>
  <c r="AZ531" i="1"/>
  <c r="BA531" i="1"/>
  <c r="BB531" i="1"/>
  <c r="BC531" i="1"/>
  <c r="BD531" i="1"/>
  <c r="BE531" i="1"/>
  <c r="BF531" i="1"/>
  <c r="BG531" i="1"/>
  <c r="BH531" i="1"/>
  <c r="BI531" i="1"/>
  <c r="BJ531" i="1"/>
  <c r="BK531" i="1"/>
  <c r="BL531" i="1"/>
  <c r="AM532" i="1"/>
  <c r="AN532" i="1"/>
  <c r="AO532" i="1"/>
  <c r="AP532" i="1"/>
  <c r="AQ532" i="1"/>
  <c r="AR532" i="1"/>
  <c r="AS532" i="1"/>
  <c r="AT532" i="1"/>
  <c r="AU532" i="1"/>
  <c r="AV532" i="1"/>
  <c r="AW532" i="1"/>
  <c r="AX532" i="1"/>
  <c r="AY532" i="1"/>
  <c r="AZ532" i="1"/>
  <c r="BA532" i="1"/>
  <c r="BB532" i="1"/>
  <c r="BC532" i="1"/>
  <c r="BD532" i="1"/>
  <c r="BE532" i="1"/>
  <c r="BF532" i="1"/>
  <c r="BG532" i="1"/>
  <c r="BH532" i="1"/>
  <c r="BI532" i="1"/>
  <c r="BJ532" i="1"/>
  <c r="BK532" i="1"/>
  <c r="BL532" i="1"/>
  <c r="AM533" i="1"/>
  <c r="AN533" i="1"/>
  <c r="AO533" i="1"/>
  <c r="AP533" i="1"/>
  <c r="AQ533" i="1"/>
  <c r="AR533" i="1"/>
  <c r="AS533" i="1"/>
  <c r="AT533" i="1"/>
  <c r="AU533" i="1"/>
  <c r="AV533" i="1"/>
  <c r="AW533" i="1"/>
  <c r="AX533" i="1"/>
  <c r="AY533" i="1"/>
  <c r="AZ533" i="1"/>
  <c r="BA533" i="1"/>
  <c r="BB533" i="1"/>
  <c r="BC533" i="1"/>
  <c r="BD533" i="1"/>
  <c r="BE533" i="1"/>
  <c r="BF533" i="1"/>
  <c r="BG533" i="1"/>
  <c r="BH533" i="1"/>
  <c r="BI533" i="1"/>
  <c r="BJ533" i="1"/>
  <c r="BK533" i="1"/>
  <c r="BL533" i="1"/>
  <c r="AM534" i="1"/>
  <c r="AN534" i="1"/>
  <c r="AO534" i="1"/>
  <c r="AP534" i="1"/>
  <c r="AQ534" i="1"/>
  <c r="AR534" i="1"/>
  <c r="AS534" i="1"/>
  <c r="AT534" i="1"/>
  <c r="AU534" i="1"/>
  <c r="AV534" i="1"/>
  <c r="AW534" i="1"/>
  <c r="AX534" i="1"/>
  <c r="AY534" i="1"/>
  <c r="AZ534" i="1"/>
  <c r="BA534" i="1"/>
  <c r="BB534" i="1"/>
  <c r="BC534" i="1"/>
  <c r="BD534" i="1"/>
  <c r="BE534" i="1"/>
  <c r="BF534" i="1"/>
  <c r="BG534" i="1"/>
  <c r="BH534" i="1"/>
  <c r="BI534" i="1"/>
  <c r="BJ534" i="1"/>
  <c r="BK534" i="1"/>
  <c r="BL534" i="1"/>
  <c r="AM535" i="1"/>
  <c r="AN535" i="1"/>
  <c r="AO535" i="1"/>
  <c r="AP535" i="1"/>
  <c r="AQ535" i="1"/>
  <c r="AR535" i="1"/>
  <c r="AS535" i="1"/>
  <c r="AT535" i="1"/>
  <c r="AU535" i="1"/>
  <c r="AV535" i="1"/>
  <c r="AW535" i="1"/>
  <c r="AX535" i="1"/>
  <c r="AY535" i="1"/>
  <c r="AZ535" i="1"/>
  <c r="BA535" i="1"/>
  <c r="BB535" i="1"/>
  <c r="BC535" i="1"/>
  <c r="BD535" i="1"/>
  <c r="BE535" i="1"/>
  <c r="BF535" i="1"/>
  <c r="BG535" i="1"/>
  <c r="BH535" i="1"/>
  <c r="BI535" i="1"/>
  <c r="BJ535" i="1"/>
  <c r="BK535" i="1"/>
  <c r="BL535" i="1"/>
  <c r="AM536" i="1"/>
  <c r="AN536" i="1"/>
  <c r="AO536" i="1"/>
  <c r="AP536" i="1"/>
  <c r="AQ536" i="1"/>
  <c r="AR536" i="1"/>
  <c r="AS536" i="1"/>
  <c r="AT536" i="1"/>
  <c r="AU536" i="1"/>
  <c r="AV536" i="1"/>
  <c r="AW536" i="1"/>
  <c r="AX536" i="1"/>
  <c r="AY536" i="1"/>
  <c r="AZ536" i="1"/>
  <c r="BA536" i="1"/>
  <c r="BB536" i="1"/>
  <c r="BC536" i="1"/>
  <c r="BD536" i="1"/>
  <c r="BE536" i="1"/>
  <c r="BF536" i="1"/>
  <c r="BG536" i="1"/>
  <c r="BH536" i="1"/>
  <c r="BI536" i="1"/>
  <c r="BJ536" i="1"/>
  <c r="BK536" i="1"/>
  <c r="BL536" i="1"/>
  <c r="AM537" i="1"/>
  <c r="AN537" i="1"/>
  <c r="AO537" i="1"/>
  <c r="AP537" i="1"/>
  <c r="AQ537" i="1"/>
  <c r="AR537" i="1"/>
  <c r="AS537" i="1"/>
  <c r="AT537" i="1"/>
  <c r="AU537" i="1"/>
  <c r="AV537" i="1"/>
  <c r="AW537" i="1"/>
  <c r="AX537" i="1"/>
  <c r="AY537" i="1"/>
  <c r="AZ537" i="1"/>
  <c r="BA537" i="1"/>
  <c r="BB537" i="1"/>
  <c r="BC537" i="1"/>
  <c r="BD537" i="1"/>
  <c r="BE537" i="1"/>
  <c r="BF537" i="1"/>
  <c r="BG537" i="1"/>
  <c r="BH537" i="1"/>
  <c r="BI537" i="1"/>
  <c r="BJ537" i="1"/>
  <c r="BK537" i="1"/>
  <c r="BL537" i="1"/>
  <c r="AM538" i="1"/>
  <c r="AN538" i="1"/>
  <c r="AO538" i="1"/>
  <c r="AP538" i="1"/>
  <c r="AQ538" i="1"/>
  <c r="AR538" i="1"/>
  <c r="AS538" i="1"/>
  <c r="AT538" i="1"/>
  <c r="AU538" i="1"/>
  <c r="AV538" i="1"/>
  <c r="AW538" i="1"/>
  <c r="AX538" i="1"/>
  <c r="AY538" i="1"/>
  <c r="AZ538" i="1"/>
  <c r="BA538" i="1"/>
  <c r="BB538" i="1"/>
  <c r="BC538" i="1"/>
  <c r="BD538" i="1"/>
  <c r="BE538" i="1"/>
  <c r="BF538" i="1"/>
  <c r="BG538" i="1"/>
  <c r="BH538" i="1"/>
  <c r="BI538" i="1"/>
  <c r="BJ538" i="1"/>
  <c r="BK538" i="1"/>
  <c r="BL538" i="1"/>
  <c r="AM539" i="1"/>
  <c r="AN539" i="1"/>
  <c r="AO539" i="1"/>
  <c r="AP539" i="1"/>
  <c r="AQ539" i="1"/>
  <c r="AR539" i="1"/>
  <c r="AS539" i="1"/>
  <c r="AT539" i="1"/>
  <c r="AU539" i="1"/>
  <c r="AV539" i="1"/>
  <c r="AW539" i="1"/>
  <c r="AX539" i="1"/>
  <c r="AY539" i="1"/>
  <c r="AZ539" i="1"/>
  <c r="BA539" i="1"/>
  <c r="BB539" i="1"/>
  <c r="BC539" i="1"/>
  <c r="BD539" i="1"/>
  <c r="BE539" i="1"/>
  <c r="BF539" i="1"/>
  <c r="BG539" i="1"/>
  <c r="BH539" i="1"/>
  <c r="BI539" i="1"/>
  <c r="BJ539" i="1"/>
  <c r="BK539" i="1"/>
  <c r="BL539" i="1"/>
  <c r="AM540" i="1"/>
  <c r="AN540" i="1"/>
  <c r="AO540" i="1"/>
  <c r="AP540" i="1"/>
  <c r="AQ540" i="1"/>
  <c r="AR540" i="1"/>
  <c r="AS540" i="1"/>
  <c r="AT540" i="1"/>
  <c r="AU540" i="1"/>
  <c r="AV540" i="1"/>
  <c r="AW540" i="1"/>
  <c r="AX540" i="1"/>
  <c r="AY540" i="1"/>
  <c r="AZ540" i="1"/>
  <c r="BA540" i="1"/>
  <c r="BB540" i="1"/>
  <c r="BC540" i="1"/>
  <c r="BD540" i="1"/>
  <c r="BE540" i="1"/>
  <c r="BF540" i="1"/>
  <c r="BG540" i="1"/>
  <c r="BH540" i="1"/>
  <c r="BI540" i="1"/>
  <c r="BJ540" i="1"/>
  <c r="BK540" i="1"/>
  <c r="BL540" i="1"/>
  <c r="AM541" i="1"/>
  <c r="AN541" i="1"/>
  <c r="AO541" i="1"/>
  <c r="AP541" i="1"/>
  <c r="AQ541" i="1"/>
  <c r="AR541" i="1"/>
  <c r="AS541" i="1"/>
  <c r="AT541" i="1"/>
  <c r="AU541" i="1"/>
  <c r="AV541" i="1"/>
  <c r="AW541" i="1"/>
  <c r="AX541" i="1"/>
  <c r="AY541" i="1"/>
  <c r="AZ541" i="1"/>
  <c r="BA541" i="1"/>
  <c r="BB541" i="1"/>
  <c r="BC541" i="1"/>
  <c r="BD541" i="1"/>
  <c r="BE541" i="1"/>
  <c r="BF541" i="1"/>
  <c r="BG541" i="1"/>
  <c r="BH541" i="1"/>
  <c r="BI541" i="1"/>
  <c r="BJ541" i="1"/>
  <c r="BK541" i="1"/>
  <c r="BL541" i="1"/>
  <c r="AM542" i="1"/>
  <c r="AN542" i="1"/>
  <c r="AO542" i="1"/>
  <c r="AP542" i="1"/>
  <c r="AQ542" i="1"/>
  <c r="AR542" i="1"/>
  <c r="AS542" i="1"/>
  <c r="AT542" i="1"/>
  <c r="AU542" i="1"/>
  <c r="AV542" i="1"/>
  <c r="AW542" i="1"/>
  <c r="AX542" i="1"/>
  <c r="AY542" i="1"/>
  <c r="AZ542" i="1"/>
  <c r="BA542" i="1"/>
  <c r="BB542" i="1"/>
  <c r="BC542" i="1"/>
  <c r="BD542" i="1"/>
  <c r="BE542" i="1"/>
  <c r="BF542" i="1"/>
  <c r="BG542" i="1"/>
  <c r="BH542" i="1"/>
  <c r="BI542" i="1"/>
  <c r="BJ542" i="1"/>
  <c r="BK542" i="1"/>
  <c r="BL542" i="1"/>
  <c r="AM543" i="1"/>
  <c r="AN543" i="1"/>
  <c r="AO543" i="1"/>
  <c r="AP543" i="1"/>
  <c r="AQ543" i="1"/>
  <c r="AR543" i="1"/>
  <c r="AS543" i="1"/>
  <c r="AT543" i="1"/>
  <c r="AU543" i="1"/>
  <c r="AV543" i="1"/>
  <c r="AW543" i="1"/>
  <c r="AX543" i="1"/>
  <c r="AY543" i="1"/>
  <c r="AZ543" i="1"/>
  <c r="BA543" i="1"/>
  <c r="BB543" i="1"/>
  <c r="BC543" i="1"/>
  <c r="BD543" i="1"/>
  <c r="BE543" i="1"/>
  <c r="BF543" i="1"/>
  <c r="BG543" i="1"/>
  <c r="BH543" i="1"/>
  <c r="BI543" i="1"/>
  <c r="BJ543" i="1"/>
  <c r="BK543" i="1"/>
  <c r="BL543" i="1"/>
  <c r="AM544" i="1"/>
  <c r="AN544" i="1"/>
  <c r="AO544" i="1"/>
  <c r="AP544" i="1"/>
  <c r="AQ544" i="1"/>
  <c r="AR544" i="1"/>
  <c r="AS544" i="1"/>
  <c r="AT544" i="1"/>
  <c r="AU544" i="1"/>
  <c r="AV544" i="1"/>
  <c r="AW544" i="1"/>
  <c r="AX544" i="1"/>
  <c r="AY544" i="1"/>
  <c r="AZ544" i="1"/>
  <c r="BA544" i="1"/>
  <c r="BB544" i="1"/>
  <c r="BC544" i="1"/>
  <c r="BD544" i="1"/>
  <c r="BE544" i="1"/>
  <c r="BF544" i="1"/>
  <c r="BG544" i="1"/>
  <c r="BH544" i="1"/>
  <c r="BI544" i="1"/>
  <c r="BJ544" i="1"/>
  <c r="BK544" i="1"/>
  <c r="BL544" i="1"/>
  <c r="AM545" i="1"/>
  <c r="AN545" i="1"/>
  <c r="AO545" i="1"/>
  <c r="AP545" i="1"/>
  <c r="AQ545" i="1"/>
  <c r="AR545" i="1"/>
  <c r="AS545" i="1"/>
  <c r="AT545" i="1"/>
  <c r="AU545" i="1"/>
  <c r="AV545" i="1"/>
  <c r="AW545" i="1"/>
  <c r="AX545" i="1"/>
  <c r="AY545" i="1"/>
  <c r="AZ545" i="1"/>
  <c r="BA545" i="1"/>
  <c r="BB545" i="1"/>
  <c r="BC545" i="1"/>
  <c r="BD545" i="1"/>
  <c r="BE545" i="1"/>
  <c r="BF545" i="1"/>
  <c r="BG545" i="1"/>
  <c r="BH545" i="1"/>
  <c r="BI545" i="1"/>
  <c r="BJ545" i="1"/>
  <c r="BK545" i="1"/>
  <c r="BL545" i="1"/>
  <c r="AM546" i="1"/>
  <c r="AN546" i="1"/>
  <c r="AO546" i="1"/>
  <c r="AP546" i="1"/>
  <c r="AQ546" i="1"/>
  <c r="AR546" i="1"/>
  <c r="AS546" i="1"/>
  <c r="AT546" i="1"/>
  <c r="AU546" i="1"/>
  <c r="AV546" i="1"/>
  <c r="AW546" i="1"/>
  <c r="AX546" i="1"/>
  <c r="AY546" i="1"/>
  <c r="AZ546" i="1"/>
  <c r="BA546" i="1"/>
  <c r="BB546" i="1"/>
  <c r="BC546" i="1"/>
  <c r="BD546" i="1"/>
  <c r="BE546" i="1"/>
  <c r="BF546" i="1"/>
  <c r="BG546" i="1"/>
  <c r="BH546" i="1"/>
  <c r="BI546" i="1"/>
  <c r="BJ546" i="1"/>
  <c r="BK546" i="1"/>
  <c r="BL546" i="1"/>
  <c r="AM547" i="1"/>
  <c r="AN547" i="1"/>
  <c r="AO547" i="1"/>
  <c r="AP547" i="1"/>
  <c r="AQ547" i="1"/>
  <c r="AR547" i="1"/>
  <c r="AS547" i="1"/>
  <c r="AT547" i="1"/>
  <c r="AU547" i="1"/>
  <c r="AV547" i="1"/>
  <c r="AW547" i="1"/>
  <c r="AX547" i="1"/>
  <c r="AY547" i="1"/>
  <c r="AZ547" i="1"/>
  <c r="BA547" i="1"/>
  <c r="BB547" i="1"/>
  <c r="BC547" i="1"/>
  <c r="BD547" i="1"/>
  <c r="BE547" i="1"/>
  <c r="BF547" i="1"/>
  <c r="BG547" i="1"/>
  <c r="BH547" i="1"/>
  <c r="BI547" i="1"/>
  <c r="BJ547" i="1"/>
  <c r="BK547" i="1"/>
  <c r="BL547" i="1"/>
  <c r="AM548" i="1"/>
  <c r="AN548" i="1"/>
  <c r="AO548" i="1"/>
  <c r="AP548" i="1"/>
  <c r="AQ548" i="1"/>
  <c r="AR548" i="1"/>
  <c r="AS548" i="1"/>
  <c r="AT548" i="1"/>
  <c r="AU548" i="1"/>
  <c r="AV548" i="1"/>
  <c r="AW548" i="1"/>
  <c r="AX548" i="1"/>
  <c r="AY548" i="1"/>
  <c r="AZ548" i="1"/>
  <c r="BA548" i="1"/>
  <c r="BB548" i="1"/>
  <c r="BC548" i="1"/>
  <c r="BD548" i="1"/>
  <c r="BE548" i="1"/>
  <c r="BF548" i="1"/>
  <c r="BG548" i="1"/>
  <c r="BH548" i="1"/>
  <c r="BI548" i="1"/>
  <c r="BJ548" i="1"/>
  <c r="BK548" i="1"/>
  <c r="BL548" i="1"/>
  <c r="AM549" i="1"/>
  <c r="AN549" i="1"/>
  <c r="AO549" i="1"/>
  <c r="AP549" i="1"/>
  <c r="AQ549" i="1"/>
  <c r="AR549" i="1"/>
  <c r="AS549" i="1"/>
  <c r="AT549" i="1"/>
  <c r="AU549" i="1"/>
  <c r="AV549" i="1"/>
  <c r="AW549" i="1"/>
  <c r="AX549" i="1"/>
  <c r="AY549" i="1"/>
  <c r="AZ549" i="1"/>
  <c r="BA549" i="1"/>
  <c r="BB549" i="1"/>
  <c r="BC549" i="1"/>
  <c r="BD549" i="1"/>
  <c r="BE549" i="1"/>
  <c r="BF549" i="1"/>
  <c r="BG549" i="1"/>
  <c r="BH549" i="1"/>
  <c r="BI549" i="1"/>
  <c r="BJ549" i="1"/>
  <c r="BK549" i="1"/>
  <c r="BL549" i="1"/>
  <c r="AM550" i="1"/>
  <c r="AN550" i="1"/>
  <c r="AO550" i="1"/>
  <c r="AP550" i="1"/>
  <c r="AQ550" i="1"/>
  <c r="AR550" i="1"/>
  <c r="AS550" i="1"/>
  <c r="AT550" i="1"/>
  <c r="AU550" i="1"/>
  <c r="AV550" i="1"/>
  <c r="AW550" i="1"/>
  <c r="AX550" i="1"/>
  <c r="AY550" i="1"/>
  <c r="AZ550" i="1"/>
  <c r="BA550" i="1"/>
  <c r="BB550" i="1"/>
  <c r="BC550" i="1"/>
  <c r="BD550" i="1"/>
  <c r="BE550" i="1"/>
  <c r="BF550" i="1"/>
  <c r="BG550" i="1"/>
  <c r="BH550" i="1"/>
  <c r="BI550" i="1"/>
  <c r="BJ550" i="1"/>
  <c r="BK550" i="1"/>
  <c r="BL550" i="1"/>
  <c r="AM551" i="1"/>
  <c r="AN551" i="1"/>
  <c r="AO551" i="1"/>
  <c r="AP551" i="1"/>
  <c r="AQ551" i="1"/>
  <c r="AR551" i="1"/>
  <c r="AS551" i="1"/>
  <c r="AT551" i="1"/>
  <c r="AU551" i="1"/>
  <c r="AV551" i="1"/>
  <c r="AW551" i="1"/>
  <c r="AX551" i="1"/>
  <c r="AY551" i="1"/>
  <c r="AZ551" i="1"/>
  <c r="BA551" i="1"/>
  <c r="BB551" i="1"/>
  <c r="BC551" i="1"/>
  <c r="BD551" i="1"/>
  <c r="BE551" i="1"/>
  <c r="BF551" i="1"/>
  <c r="BG551" i="1"/>
  <c r="BH551" i="1"/>
  <c r="BI551" i="1"/>
  <c r="BJ551" i="1"/>
  <c r="BK551" i="1"/>
  <c r="BL551" i="1"/>
  <c r="AM552" i="1"/>
  <c r="AN552" i="1"/>
  <c r="AO552" i="1"/>
  <c r="AP552" i="1"/>
  <c r="AQ552" i="1"/>
  <c r="AR552" i="1"/>
  <c r="AS552" i="1"/>
  <c r="AT552" i="1"/>
  <c r="AU552" i="1"/>
  <c r="AV552" i="1"/>
  <c r="AW552" i="1"/>
  <c r="AX552" i="1"/>
  <c r="AY552" i="1"/>
  <c r="AZ552" i="1"/>
  <c r="BA552" i="1"/>
  <c r="BB552" i="1"/>
  <c r="BC552" i="1"/>
  <c r="BD552" i="1"/>
  <c r="BE552" i="1"/>
  <c r="BF552" i="1"/>
  <c r="BG552" i="1"/>
  <c r="BH552" i="1"/>
  <c r="BI552" i="1"/>
  <c r="BJ552" i="1"/>
  <c r="BK552" i="1"/>
  <c r="BL552" i="1"/>
  <c r="AM553" i="1"/>
  <c r="AN553" i="1"/>
  <c r="AO553" i="1"/>
  <c r="AP553" i="1"/>
  <c r="AQ553" i="1"/>
  <c r="AR553" i="1"/>
  <c r="AS553" i="1"/>
  <c r="AT553" i="1"/>
  <c r="AU553" i="1"/>
  <c r="AV553" i="1"/>
  <c r="AW553" i="1"/>
  <c r="AX553" i="1"/>
  <c r="AY553" i="1"/>
  <c r="AZ553" i="1"/>
  <c r="BA553" i="1"/>
  <c r="BB553" i="1"/>
  <c r="BC553" i="1"/>
  <c r="BD553" i="1"/>
  <c r="BE553" i="1"/>
  <c r="BF553" i="1"/>
  <c r="BG553" i="1"/>
  <c r="BH553" i="1"/>
  <c r="BI553" i="1"/>
  <c r="BJ553" i="1"/>
  <c r="BK553" i="1"/>
  <c r="BL553" i="1"/>
  <c r="AM554" i="1"/>
  <c r="AN554" i="1"/>
  <c r="AO554" i="1"/>
  <c r="AP554" i="1"/>
  <c r="AQ554" i="1"/>
  <c r="AR554" i="1"/>
  <c r="AS554" i="1"/>
  <c r="AT554" i="1"/>
  <c r="AU554" i="1"/>
  <c r="AV554" i="1"/>
  <c r="AW554" i="1"/>
  <c r="AX554" i="1"/>
  <c r="AY554" i="1"/>
  <c r="AZ554" i="1"/>
  <c r="BA554" i="1"/>
  <c r="BB554" i="1"/>
  <c r="BC554" i="1"/>
  <c r="BD554" i="1"/>
  <c r="BE554" i="1"/>
  <c r="BF554" i="1"/>
  <c r="BG554" i="1"/>
  <c r="BH554" i="1"/>
  <c r="BI554" i="1"/>
  <c r="BJ554" i="1"/>
  <c r="BK554" i="1"/>
  <c r="BL554" i="1"/>
  <c r="AM555" i="1"/>
  <c r="AN555" i="1"/>
  <c r="AO555" i="1"/>
  <c r="AP555" i="1"/>
  <c r="AQ555" i="1"/>
  <c r="AR555" i="1"/>
  <c r="AS555" i="1"/>
  <c r="AT555" i="1"/>
  <c r="AU555" i="1"/>
  <c r="AV555" i="1"/>
  <c r="AW555" i="1"/>
  <c r="AX555" i="1"/>
  <c r="AY555" i="1"/>
  <c r="AZ555" i="1"/>
  <c r="BA555" i="1"/>
  <c r="BB555" i="1"/>
  <c r="BC555" i="1"/>
  <c r="BD555" i="1"/>
  <c r="BE555" i="1"/>
  <c r="BF555" i="1"/>
  <c r="BG555" i="1"/>
  <c r="BH555" i="1"/>
  <c r="BI555" i="1"/>
  <c r="BJ555" i="1"/>
  <c r="BK555" i="1"/>
  <c r="BL555" i="1"/>
  <c r="AM556" i="1"/>
  <c r="AN556" i="1"/>
  <c r="AO556" i="1"/>
  <c r="AP556" i="1"/>
  <c r="AQ556" i="1"/>
  <c r="AR556" i="1"/>
  <c r="AS556" i="1"/>
  <c r="AT556" i="1"/>
  <c r="AU556" i="1"/>
  <c r="AV556" i="1"/>
  <c r="AW556" i="1"/>
  <c r="AX556" i="1"/>
  <c r="AY556" i="1"/>
  <c r="AZ556" i="1"/>
  <c r="BA556" i="1"/>
  <c r="BB556" i="1"/>
  <c r="BC556" i="1"/>
  <c r="BD556" i="1"/>
  <c r="BE556" i="1"/>
  <c r="BF556" i="1"/>
  <c r="BG556" i="1"/>
  <c r="BH556" i="1"/>
  <c r="BI556" i="1"/>
  <c r="BJ556" i="1"/>
  <c r="BK556" i="1"/>
  <c r="BL556" i="1"/>
  <c r="AM557" i="1"/>
  <c r="AN557" i="1"/>
  <c r="AO557" i="1"/>
  <c r="AP557" i="1"/>
  <c r="AQ557" i="1"/>
  <c r="AR557" i="1"/>
  <c r="AS557" i="1"/>
  <c r="AT557" i="1"/>
  <c r="AU557" i="1"/>
  <c r="AV557" i="1"/>
  <c r="AW557" i="1"/>
  <c r="AX557" i="1"/>
  <c r="AY557" i="1"/>
  <c r="AZ557" i="1"/>
  <c r="BA557" i="1"/>
  <c r="BB557" i="1"/>
  <c r="BC557" i="1"/>
  <c r="BD557" i="1"/>
  <c r="BE557" i="1"/>
  <c r="BF557" i="1"/>
  <c r="BG557" i="1"/>
  <c r="BH557" i="1"/>
  <c r="BI557" i="1"/>
  <c r="BJ557" i="1"/>
  <c r="BK557" i="1"/>
  <c r="BL557" i="1"/>
  <c r="AM558" i="1"/>
  <c r="AN558" i="1"/>
  <c r="AO558" i="1"/>
  <c r="AP558" i="1"/>
  <c r="AQ558" i="1"/>
  <c r="AR558" i="1"/>
  <c r="AS558" i="1"/>
  <c r="AT558" i="1"/>
  <c r="AU558" i="1"/>
  <c r="AV558" i="1"/>
  <c r="AW558" i="1"/>
  <c r="AX558" i="1"/>
  <c r="AY558" i="1"/>
  <c r="AZ558" i="1"/>
  <c r="BA558" i="1"/>
  <c r="BB558" i="1"/>
  <c r="BC558" i="1"/>
  <c r="BD558" i="1"/>
  <c r="BE558" i="1"/>
  <c r="BF558" i="1"/>
  <c r="BG558" i="1"/>
  <c r="BH558" i="1"/>
  <c r="BI558" i="1"/>
  <c r="BJ558" i="1"/>
  <c r="BK558" i="1"/>
  <c r="BL558" i="1"/>
  <c r="AM559" i="1"/>
  <c r="AN559" i="1"/>
  <c r="AO559" i="1"/>
  <c r="AP559" i="1"/>
  <c r="AQ559" i="1"/>
  <c r="AR559" i="1"/>
  <c r="AS559" i="1"/>
  <c r="AT559" i="1"/>
  <c r="AU559" i="1"/>
  <c r="AV559" i="1"/>
  <c r="AW559" i="1"/>
  <c r="AX559" i="1"/>
  <c r="AY559" i="1"/>
  <c r="AZ559" i="1"/>
  <c r="BA559" i="1"/>
  <c r="BB559" i="1"/>
  <c r="BC559" i="1"/>
  <c r="BD559" i="1"/>
  <c r="BE559" i="1"/>
  <c r="BF559" i="1"/>
  <c r="BG559" i="1"/>
  <c r="BH559" i="1"/>
  <c r="BI559" i="1"/>
  <c r="BJ559" i="1"/>
  <c r="BK559" i="1"/>
  <c r="BL559" i="1"/>
  <c r="AM560" i="1"/>
  <c r="AN560" i="1"/>
  <c r="AO560" i="1"/>
  <c r="AP560" i="1"/>
  <c r="AQ560" i="1"/>
  <c r="AR560" i="1"/>
  <c r="AS560" i="1"/>
  <c r="AT560" i="1"/>
  <c r="AU560" i="1"/>
  <c r="AV560" i="1"/>
  <c r="AW560" i="1"/>
  <c r="AX560" i="1"/>
  <c r="AY560" i="1"/>
  <c r="AZ560" i="1"/>
  <c r="BA560" i="1"/>
  <c r="BB560" i="1"/>
  <c r="BC560" i="1"/>
  <c r="BD560" i="1"/>
  <c r="BE560" i="1"/>
  <c r="BF560" i="1"/>
  <c r="BG560" i="1"/>
  <c r="BH560" i="1"/>
  <c r="BI560" i="1"/>
  <c r="BJ560" i="1"/>
  <c r="BK560" i="1"/>
  <c r="BL560" i="1"/>
  <c r="AM561" i="1"/>
  <c r="AN561" i="1"/>
  <c r="AO561" i="1"/>
  <c r="AP561" i="1"/>
  <c r="AQ561" i="1"/>
  <c r="AR561" i="1"/>
  <c r="AS561" i="1"/>
  <c r="AT561" i="1"/>
  <c r="AU561" i="1"/>
  <c r="AV561" i="1"/>
  <c r="AW561" i="1"/>
  <c r="AX561" i="1"/>
  <c r="AY561" i="1"/>
  <c r="AZ561" i="1"/>
  <c r="BA561" i="1"/>
  <c r="BB561" i="1"/>
  <c r="BC561" i="1"/>
  <c r="BD561" i="1"/>
  <c r="BE561" i="1"/>
  <c r="BF561" i="1"/>
  <c r="BG561" i="1"/>
  <c r="BH561" i="1"/>
  <c r="BI561" i="1"/>
  <c r="BJ561" i="1"/>
  <c r="BK561" i="1"/>
  <c r="BL561" i="1"/>
  <c r="AM562" i="1"/>
  <c r="AN562" i="1"/>
  <c r="AO562" i="1"/>
  <c r="AP562" i="1"/>
  <c r="AQ562" i="1"/>
  <c r="AR562" i="1"/>
  <c r="AS562" i="1"/>
  <c r="AT562" i="1"/>
  <c r="AU562" i="1"/>
  <c r="AV562" i="1"/>
  <c r="AW562" i="1"/>
  <c r="AX562" i="1"/>
  <c r="AY562" i="1"/>
  <c r="AZ562" i="1"/>
  <c r="BA562" i="1"/>
  <c r="BB562" i="1"/>
  <c r="BC562" i="1"/>
  <c r="BD562" i="1"/>
  <c r="BE562" i="1"/>
  <c r="BF562" i="1"/>
  <c r="BG562" i="1"/>
  <c r="BH562" i="1"/>
  <c r="BI562" i="1"/>
  <c r="BJ562" i="1"/>
  <c r="BK562" i="1"/>
  <c r="BL562" i="1"/>
  <c r="AM563" i="1"/>
  <c r="AN563" i="1"/>
  <c r="AO563" i="1"/>
  <c r="AP563" i="1"/>
  <c r="AQ563" i="1"/>
  <c r="AR563" i="1"/>
  <c r="AS563" i="1"/>
  <c r="AT563" i="1"/>
  <c r="AU563" i="1"/>
  <c r="AV563" i="1"/>
  <c r="AW563" i="1"/>
  <c r="AX563" i="1"/>
  <c r="AY563" i="1"/>
  <c r="AZ563" i="1"/>
  <c r="BA563" i="1"/>
  <c r="BB563" i="1"/>
  <c r="BC563" i="1"/>
  <c r="BD563" i="1"/>
  <c r="BE563" i="1"/>
  <c r="BF563" i="1"/>
  <c r="BG563" i="1"/>
  <c r="BH563" i="1"/>
  <c r="BI563" i="1"/>
  <c r="BJ563" i="1"/>
  <c r="BK563" i="1"/>
  <c r="BL563" i="1"/>
  <c r="BL9" i="1"/>
  <c r="BK9" i="1"/>
  <c r="BJ9" i="1"/>
  <c r="BI9" i="1"/>
  <c r="BH9" i="1"/>
  <c r="BG9" i="1"/>
  <c r="BF9" i="1"/>
  <c r="BE9" i="1"/>
  <c r="BD9" i="1"/>
  <c r="BC9" i="1"/>
  <c r="BB9" i="1"/>
  <c r="BA9" i="1"/>
  <c r="AZ9" i="1"/>
  <c r="AY9" i="1"/>
  <c r="AX9" i="1"/>
  <c r="AW9" i="1"/>
  <c r="AV9" i="1"/>
  <c r="AU9" i="1"/>
  <c r="AT9" i="1"/>
  <c r="AS9" i="1"/>
  <c r="AR9" i="1"/>
  <c r="AQ9" i="1"/>
  <c r="AP9" i="1"/>
  <c r="AN9" i="1"/>
  <c r="AM9" i="1"/>
  <c r="AO9" i="1"/>
  <c r="C33" i="10" l="1"/>
  <c r="C29" i="10"/>
  <c r="AL4" i="1"/>
  <c r="M18" i="5"/>
  <c r="L18" i="5"/>
  <c r="L19" i="5"/>
  <c r="M19" i="5"/>
  <c r="M21" i="5"/>
  <c r="L21" i="5"/>
  <c r="L27" i="5"/>
  <c r="P27" i="5"/>
  <c r="M27" i="5"/>
  <c r="M33" i="5"/>
  <c r="L33" i="5"/>
  <c r="L35" i="5"/>
  <c r="M35" i="5"/>
  <c r="M42" i="5"/>
  <c r="L42" i="5"/>
  <c r="M45" i="5"/>
  <c r="L45" i="5"/>
  <c r="M15" i="5"/>
  <c r="L15" i="5"/>
  <c r="M17" i="5"/>
  <c r="L17" i="5"/>
  <c r="M22" i="5"/>
  <c r="L22" i="5"/>
  <c r="M30" i="5"/>
  <c r="L30" i="5"/>
  <c r="L31" i="5"/>
  <c r="M31" i="5"/>
  <c r="P34" i="5"/>
  <c r="M34" i="5"/>
  <c r="L34" i="5"/>
  <c r="M36" i="5"/>
  <c r="L36" i="5"/>
  <c r="M38" i="5"/>
  <c r="L38" i="5"/>
  <c r="M40" i="5"/>
  <c r="L40" i="5"/>
  <c r="M41" i="5"/>
  <c r="L41" i="5"/>
  <c r="M44" i="5"/>
  <c r="L44" i="5"/>
  <c r="M16" i="5"/>
  <c r="L16" i="5"/>
  <c r="M20" i="5"/>
  <c r="L20" i="5"/>
  <c r="M26" i="5"/>
  <c r="L26" i="5"/>
  <c r="M32" i="5"/>
  <c r="L32" i="5"/>
  <c r="L39" i="5"/>
  <c r="M39" i="5"/>
  <c r="L43" i="5"/>
  <c r="M43" i="5"/>
  <c r="M46" i="5"/>
  <c r="L46" i="5"/>
  <c r="M24" i="5"/>
  <c r="L24" i="5"/>
  <c r="M25" i="5"/>
  <c r="L25" i="5"/>
  <c r="M28" i="5"/>
  <c r="L28" i="5"/>
  <c r="M29" i="5"/>
  <c r="L29" i="5"/>
  <c r="M37" i="5"/>
  <c r="L37" i="5"/>
  <c r="L47" i="5"/>
  <c r="P47" i="5"/>
  <c r="M47" i="5"/>
  <c r="AT5" i="1"/>
  <c r="BB5" i="1"/>
  <c r="BJ5" i="1"/>
  <c r="BQ5" i="1"/>
  <c r="BU5" i="1"/>
  <c r="BY5" i="1"/>
  <c r="CC5" i="1"/>
  <c r="CG5" i="1"/>
  <c r="CK5" i="1"/>
  <c r="AP5" i="1"/>
  <c r="AX5" i="1"/>
  <c r="BF5" i="1"/>
  <c r="AQ5" i="1"/>
  <c r="AY5" i="1"/>
  <c r="BG5" i="1"/>
  <c r="AM5" i="1"/>
  <c r="AR5" i="1"/>
  <c r="AV5" i="1"/>
  <c r="AZ5" i="1"/>
  <c r="BD5" i="1"/>
  <c r="BH5" i="1"/>
  <c r="BL5" i="1"/>
  <c r="BO5" i="1"/>
  <c r="BS5" i="1"/>
  <c r="BW5" i="1"/>
  <c r="CA5" i="1"/>
  <c r="CE5" i="1"/>
  <c r="CI5" i="1"/>
  <c r="CM5" i="1"/>
  <c r="AL5" i="1"/>
  <c r="AL3" i="1" s="1"/>
  <c r="AO5" i="1"/>
  <c r="AU5" i="1"/>
  <c r="BC5" i="1"/>
  <c r="BK5" i="1"/>
  <c r="AN5" i="1"/>
  <c r="AS5" i="1"/>
  <c r="AW5" i="1"/>
  <c r="BA5" i="1"/>
  <c r="BE5" i="1"/>
  <c r="BI5" i="1"/>
  <c r="BP5" i="1"/>
  <c r="BT5" i="1"/>
  <c r="BX5" i="1"/>
  <c r="CB5" i="1"/>
  <c r="CF5" i="1"/>
  <c r="CJ5" i="1"/>
  <c r="CN5" i="1"/>
  <c r="CL5" i="1"/>
  <c r="CH5" i="1"/>
  <c r="CD5" i="1"/>
  <c r="BZ5" i="1"/>
  <c r="BV5" i="1"/>
  <c r="BR5" i="1"/>
  <c r="BN5" i="1"/>
  <c r="BN7" i="1"/>
  <c r="BR7" i="1"/>
  <c r="BV7" i="1"/>
  <c r="Q23" i="5" s="1"/>
  <c r="BZ7" i="1"/>
  <c r="Q30" i="5" s="1"/>
  <c r="CD7" i="1"/>
  <c r="CH7" i="1"/>
  <c r="Q39" i="5" s="1"/>
  <c r="CL7" i="1"/>
  <c r="Q45" i="5" s="1"/>
  <c r="BO7" i="1"/>
  <c r="BS7" i="1"/>
  <c r="BW7" i="1"/>
  <c r="Q25" i="5" s="1"/>
  <c r="CA7" i="1"/>
  <c r="Q31" i="5" s="1"/>
  <c r="CE7" i="1"/>
  <c r="Q36" i="5" s="1"/>
  <c r="CI7" i="1"/>
  <c r="Q42" i="5" s="1"/>
  <c r="CM7" i="1"/>
  <c r="Q46" i="5" s="1"/>
  <c r="BP7" i="1"/>
  <c r="BT7" i="1"/>
  <c r="BX7" i="1"/>
  <c r="Q26" i="5" s="1"/>
  <c r="CB7" i="1"/>
  <c r="Q32" i="5" s="1"/>
  <c r="CF7" i="1"/>
  <c r="Q37" i="5" s="1"/>
  <c r="CJ7" i="1"/>
  <c r="Q43" i="5" s="1"/>
  <c r="CN7" i="1"/>
  <c r="BQ7" i="1"/>
  <c r="BU7" i="1"/>
  <c r="Q22" i="5" s="1"/>
  <c r="BY7" i="1"/>
  <c r="Q29" i="5" s="1"/>
  <c r="CC7" i="1"/>
  <c r="Q33" i="5" s="1"/>
  <c r="CG7" i="1"/>
  <c r="Q38" i="5" s="1"/>
  <c r="CK7" i="1"/>
  <c r="Q44" i="5" s="1"/>
  <c r="CF4" i="1"/>
  <c r="BP4" i="1"/>
  <c r="BU4" i="1"/>
  <c r="CK4" i="1"/>
  <c r="CK6" i="1" s="1"/>
  <c r="BZ4" i="1"/>
  <c r="AL7" i="1"/>
  <c r="AA23" i="1" s="1"/>
  <c r="BN4" i="1"/>
  <c r="CJ4" i="1"/>
  <c r="CD4" i="1"/>
  <c r="BY4" i="1"/>
  <c r="BT4" i="1"/>
  <c r="BS4" i="1"/>
  <c r="CA4" i="1"/>
  <c r="CM4" i="1"/>
  <c r="BO4" i="1"/>
  <c r="CN4" i="1"/>
  <c r="CH4" i="1"/>
  <c r="CC4" i="1"/>
  <c r="BX4" i="1"/>
  <c r="BR4" i="1"/>
  <c r="CE4" i="1"/>
  <c r="CL4" i="1"/>
  <c r="CG4" i="1"/>
  <c r="CB4" i="1"/>
  <c r="BV4" i="1"/>
  <c r="BQ4" i="1"/>
  <c r="BW4" i="1"/>
  <c r="CI4" i="1"/>
  <c r="AN7" i="1"/>
  <c r="AS4" i="1"/>
  <c r="AW7" i="1"/>
  <c r="BA7" i="1"/>
  <c r="BD7" i="1"/>
  <c r="BJ7" i="1"/>
  <c r="AQ7" i="1"/>
  <c r="AY4" i="1"/>
  <c r="BL4" i="1"/>
  <c r="AO4" i="1"/>
  <c r="AU7" i="1"/>
  <c r="BF4" i="1"/>
  <c r="BH4" i="1"/>
  <c r="AM7" i="1"/>
  <c r="AR4" i="1"/>
  <c r="AV4" i="1"/>
  <c r="AZ4" i="1"/>
  <c r="BC4" i="1"/>
  <c r="BI4" i="1"/>
  <c r="AP4" i="1"/>
  <c r="AT4" i="1"/>
  <c r="AX4" i="1"/>
  <c r="BB4" i="1"/>
  <c r="BE4" i="1"/>
  <c r="BG4" i="1"/>
  <c r="BK4" i="1"/>
  <c r="BI7" i="1"/>
  <c r="BC7" i="1"/>
  <c r="AZ7" i="1"/>
  <c r="AT7" i="1"/>
  <c r="AP7" i="1"/>
  <c r="AN4" i="1"/>
  <c r="BJ4" i="1"/>
  <c r="BD4" i="1"/>
  <c r="BA4" i="1"/>
  <c r="AW4" i="1"/>
  <c r="AU4" i="1"/>
  <c r="BL7" i="1"/>
  <c r="BH7" i="1"/>
  <c r="BF7" i="1"/>
  <c r="AY7" i="1"/>
  <c r="AS7" i="1"/>
  <c r="AD223" i="1" s="1"/>
  <c r="AI223" i="1" s="1"/>
  <c r="AO7" i="1"/>
  <c r="AQ4" i="1"/>
  <c r="AM4" i="1"/>
  <c r="BK7" i="1"/>
  <c r="BG7" i="1"/>
  <c r="BE7" i="1"/>
  <c r="BB7" i="1"/>
  <c r="AX7" i="1"/>
  <c r="AV7" i="1"/>
  <c r="AR7" i="1"/>
  <c r="P43" i="5" l="1"/>
  <c r="R43" i="5"/>
  <c r="P38" i="5"/>
  <c r="R38" i="5"/>
  <c r="P45" i="5"/>
  <c r="R45" i="5"/>
  <c r="P44" i="5"/>
  <c r="R44" i="5"/>
  <c r="P36" i="5"/>
  <c r="R36" i="5"/>
  <c r="P35" i="5"/>
  <c r="R35" i="5"/>
  <c r="P46" i="5"/>
  <c r="R46" i="5"/>
  <c r="P41" i="5"/>
  <c r="R41" i="5"/>
  <c r="P37" i="5"/>
  <c r="R37" i="5"/>
  <c r="P39" i="5"/>
  <c r="R39" i="5"/>
  <c r="P40" i="5"/>
  <c r="R40" i="5"/>
  <c r="P42" i="5"/>
  <c r="R42" i="5"/>
  <c r="P32" i="5"/>
  <c r="R32" i="5"/>
  <c r="P31" i="5"/>
  <c r="R31" i="5"/>
  <c r="P30" i="5"/>
  <c r="R30" i="5"/>
  <c r="P33" i="5"/>
  <c r="C31" i="10" s="1"/>
  <c r="C25" i="10"/>
  <c r="R33" i="5"/>
  <c r="C35" i="10" s="1"/>
  <c r="P29" i="5"/>
  <c r="R29" i="5"/>
  <c r="P28" i="5"/>
  <c r="R28" i="5"/>
  <c r="P25" i="5"/>
  <c r="R25" i="5"/>
  <c r="P24" i="5"/>
  <c r="R24" i="5"/>
  <c r="P19" i="5"/>
  <c r="R19" i="5"/>
  <c r="P18" i="5"/>
  <c r="R18" i="5"/>
  <c r="R15" i="5"/>
  <c r="P15" i="5"/>
  <c r="AH171" i="1"/>
  <c r="Q20" i="5"/>
  <c r="Q15" i="5"/>
  <c r="O15" i="5"/>
  <c r="P26" i="5"/>
  <c r="R26" i="5"/>
  <c r="P16" i="5"/>
  <c r="R16" i="5"/>
  <c r="AH48" i="1"/>
  <c r="Q17" i="5"/>
  <c r="AH88" i="1"/>
  <c r="Q18" i="5"/>
  <c r="AH143" i="1"/>
  <c r="Q19" i="5"/>
  <c r="AH206" i="1"/>
  <c r="Q21" i="5"/>
  <c r="AH35" i="1"/>
  <c r="Q16" i="5"/>
  <c r="P20" i="5"/>
  <c r="R20" i="5"/>
  <c r="P22" i="5"/>
  <c r="R22" i="5"/>
  <c r="P17" i="5"/>
  <c r="R17" i="5"/>
  <c r="P23" i="5"/>
  <c r="R23" i="5"/>
  <c r="P21" i="5"/>
  <c r="R21" i="5"/>
  <c r="J48" i="5"/>
  <c r="BW6" i="1"/>
  <c r="BU6" i="1"/>
  <c r="BI3" i="1"/>
  <c r="AB924" i="1" s="1"/>
  <c r="AE924" i="1" s="1"/>
  <c r="AS3" i="1"/>
  <c r="AU3" i="1"/>
  <c r="AB312" i="1" s="1"/>
  <c r="AE312" i="1" s="1"/>
  <c r="BD3" i="1"/>
  <c r="Q27" i="2" s="1"/>
  <c r="AM3" i="1"/>
  <c r="AB39" i="1" s="1"/>
  <c r="AE39" i="1" s="1"/>
  <c r="BF3" i="1"/>
  <c r="AB767" i="1" s="1"/>
  <c r="AE767" i="1" s="1"/>
  <c r="BE3" i="1"/>
  <c r="Q28" i="2" s="1"/>
  <c r="AN3" i="1"/>
  <c r="AO3" i="1"/>
  <c r="AB92" i="1" s="1"/>
  <c r="AE92" i="1" s="1"/>
  <c r="AZ3" i="1"/>
  <c r="Q22" i="2" s="1"/>
  <c r="BG3" i="1"/>
  <c r="AB887" i="1" s="1"/>
  <c r="AE887" i="1" s="1"/>
  <c r="AX3" i="1"/>
  <c r="BJ3" i="1"/>
  <c r="AB950" i="1" s="1"/>
  <c r="AE950" i="1" s="1"/>
  <c r="BA3" i="1"/>
  <c r="AB515" i="1" s="1"/>
  <c r="AE515" i="1" s="1"/>
  <c r="BK3" i="1"/>
  <c r="AB1089" i="1" s="1"/>
  <c r="AE1089" i="1" s="1"/>
  <c r="BL3" i="1"/>
  <c r="AV3" i="1"/>
  <c r="AB341" i="1" s="1"/>
  <c r="AE341" i="1" s="1"/>
  <c r="AY3" i="1"/>
  <c r="Q21" i="2" s="1"/>
  <c r="AP3" i="1"/>
  <c r="AB147" i="1" s="1"/>
  <c r="AE147" i="1" s="1"/>
  <c r="BB3" i="1"/>
  <c r="AW3" i="1"/>
  <c r="AB387" i="1" s="1"/>
  <c r="AE387" i="1" s="1"/>
  <c r="BC3" i="1"/>
  <c r="Q26" i="2" s="1"/>
  <c r="BH3" i="1"/>
  <c r="AB909" i="1" s="1"/>
  <c r="AE909" i="1" s="1"/>
  <c r="AR3" i="1"/>
  <c r="AQ3" i="1"/>
  <c r="AB173" i="1" s="1"/>
  <c r="AE173" i="1" s="1"/>
  <c r="AT3" i="1"/>
  <c r="AB253" i="1" s="1"/>
  <c r="AE253" i="1" s="1"/>
  <c r="AB23" i="1"/>
  <c r="AE23" i="1" s="1"/>
  <c r="O38" i="5"/>
  <c r="AH737" i="1"/>
  <c r="O46" i="5"/>
  <c r="AH1085" i="1"/>
  <c r="O39" i="5"/>
  <c r="AH765" i="1"/>
  <c r="O47" i="5"/>
  <c r="AH1157" i="1"/>
  <c r="O42" i="5"/>
  <c r="AH885" i="1"/>
  <c r="O43" i="5"/>
  <c r="AH905" i="1"/>
  <c r="O44" i="5"/>
  <c r="AH920" i="1"/>
  <c r="O45" i="5"/>
  <c r="AH946" i="1"/>
  <c r="O32" i="5"/>
  <c r="AH454" i="1"/>
  <c r="O33" i="5"/>
  <c r="AH511" i="1"/>
  <c r="O34" i="5"/>
  <c r="AH567" i="1"/>
  <c r="O36" i="5"/>
  <c r="AH689" i="1"/>
  <c r="O30" i="5"/>
  <c r="AH411" i="1"/>
  <c r="O37" i="5"/>
  <c r="AH712" i="1"/>
  <c r="O31" i="5"/>
  <c r="AH428" i="1"/>
  <c r="O25" i="5"/>
  <c r="AH309" i="1"/>
  <c r="O26" i="5"/>
  <c r="AH337" i="1"/>
  <c r="O29" i="5"/>
  <c r="AH385" i="1"/>
  <c r="O22" i="5"/>
  <c r="AH223" i="1"/>
  <c r="O23" i="5"/>
  <c r="AH252" i="1"/>
  <c r="O18" i="5"/>
  <c r="O19" i="5"/>
  <c r="O20" i="5"/>
  <c r="AH20" i="1"/>
  <c r="O21" i="5"/>
  <c r="O16" i="5"/>
  <c r="O17" i="5"/>
  <c r="AD20" i="1"/>
  <c r="AI20" i="1" s="1"/>
  <c r="AA20" i="1"/>
  <c r="AA1157" i="1"/>
  <c r="AD1157" i="1"/>
  <c r="AI1157" i="1" s="1"/>
  <c r="AA885" i="1"/>
  <c r="AD885" i="1"/>
  <c r="AI885" i="1" s="1"/>
  <c r="AA1085" i="1"/>
  <c r="AD1085" i="1"/>
  <c r="AI1085" i="1" s="1"/>
  <c r="AA946" i="1"/>
  <c r="AD946" i="1"/>
  <c r="AI946" i="1" s="1"/>
  <c r="AA905" i="1"/>
  <c r="AD905" i="1"/>
  <c r="AI905" i="1" s="1"/>
  <c r="AA920" i="1"/>
  <c r="AD920" i="1"/>
  <c r="AI920" i="1" s="1"/>
  <c r="AA712" i="1"/>
  <c r="AD712" i="1"/>
  <c r="AI712" i="1" s="1"/>
  <c r="AA737" i="1"/>
  <c r="AD737" i="1"/>
  <c r="AI737" i="1" s="1"/>
  <c r="AA765" i="1"/>
  <c r="AD765" i="1"/>
  <c r="AI765" i="1" s="1"/>
  <c r="AA689" i="1"/>
  <c r="AD689" i="1"/>
  <c r="AI689" i="1" s="1"/>
  <c r="AA411" i="1"/>
  <c r="AD411" i="1"/>
  <c r="AI411" i="1" s="1"/>
  <c r="AA428" i="1"/>
  <c r="AD428" i="1"/>
  <c r="AI428" i="1" s="1"/>
  <c r="AA454" i="1"/>
  <c r="AD454" i="1"/>
  <c r="AI454" i="1" s="1"/>
  <c r="AA567" i="1"/>
  <c r="AD567" i="1"/>
  <c r="AI567" i="1" s="1"/>
  <c r="AA511" i="1"/>
  <c r="AD511" i="1"/>
  <c r="AI511" i="1" s="1"/>
  <c r="AA385" i="1"/>
  <c r="AD385" i="1"/>
  <c r="AI385" i="1" s="1"/>
  <c r="AA48" i="1"/>
  <c r="AD48" i="1"/>
  <c r="AI48" i="1" s="1"/>
  <c r="AA252" i="1"/>
  <c r="AD252" i="1"/>
  <c r="AI252" i="1" s="1"/>
  <c r="AA35" i="1"/>
  <c r="AD35" i="1"/>
  <c r="AI35" i="1" s="1"/>
  <c r="AA206" i="1"/>
  <c r="AD206" i="1"/>
  <c r="AI206" i="1" s="1"/>
  <c r="AA337" i="1"/>
  <c r="AD337" i="1"/>
  <c r="AI337" i="1" s="1"/>
  <c r="AA88" i="1"/>
  <c r="AD88" i="1"/>
  <c r="AI88" i="1" s="1"/>
  <c r="AA143" i="1"/>
  <c r="AD143" i="1"/>
  <c r="AI143" i="1" s="1"/>
  <c r="AA309" i="1"/>
  <c r="AD309" i="1"/>
  <c r="AI309" i="1" s="1"/>
  <c r="AA171" i="1"/>
  <c r="AD171" i="1"/>
  <c r="AI171" i="1" s="1"/>
  <c r="M23" i="5"/>
  <c r="C15" i="10" s="1"/>
  <c r="C13" i="10"/>
  <c r="R47" i="5"/>
  <c r="R27" i="5"/>
  <c r="R34" i="5"/>
  <c r="C9" i="10"/>
  <c r="L23" i="5"/>
  <c r="C11" i="10" s="1"/>
  <c r="Q12" i="2"/>
  <c r="Q5" i="2"/>
  <c r="I38" i="7"/>
  <c r="J38" i="7" s="1"/>
  <c r="I19" i="7"/>
  <c r="J19" i="7" s="1"/>
  <c r="I31" i="7"/>
  <c r="J31" i="7" s="1"/>
  <c r="I10" i="7"/>
  <c r="J10" i="7" s="1"/>
  <c r="I33" i="7"/>
  <c r="J33" i="7" s="1"/>
  <c r="I16" i="7"/>
  <c r="J16" i="7" s="1"/>
  <c r="I32" i="7"/>
  <c r="J32" i="7" s="1"/>
  <c r="I11" i="7"/>
  <c r="J11" i="7" s="1"/>
  <c r="I12" i="7"/>
  <c r="J12" i="7" s="1"/>
  <c r="I26" i="7"/>
  <c r="J26" i="7" s="1"/>
  <c r="I36" i="7"/>
  <c r="J36" i="7" s="1"/>
  <c r="I24" i="7"/>
  <c r="J24" i="7" s="1"/>
  <c r="I39" i="7"/>
  <c r="J39" i="7" s="1"/>
  <c r="I27" i="7"/>
  <c r="J27" i="7" s="1"/>
  <c r="I40" i="7"/>
  <c r="J40" i="7" s="1"/>
  <c r="I9" i="7"/>
  <c r="J9" i="7" s="1"/>
  <c r="I41" i="7"/>
  <c r="J41" i="7" s="1"/>
  <c r="I20" i="7"/>
  <c r="J20" i="7" s="1"/>
  <c r="I25" i="7"/>
  <c r="J25" i="7" s="1"/>
  <c r="I13" i="7"/>
  <c r="J13" i="7" s="1"/>
  <c r="I28" i="7"/>
  <c r="J28" i="7" s="1"/>
  <c r="AH924" i="1"/>
  <c r="I23" i="7"/>
  <c r="J23" i="7" s="1"/>
  <c r="I30" i="7"/>
  <c r="J30" i="7" s="1"/>
  <c r="I37" i="7"/>
  <c r="J37" i="7" s="1"/>
  <c r="I15" i="7"/>
  <c r="J15" i="7" s="1"/>
  <c r="I14" i="7"/>
  <c r="J14" i="7" s="1"/>
  <c r="I17" i="7"/>
  <c r="J17" i="7" s="1"/>
  <c r="CJ6" i="1"/>
  <c r="BR6" i="1"/>
  <c r="BQ6" i="1"/>
  <c r="CC6" i="1"/>
  <c r="CL6" i="1"/>
  <c r="CE6" i="1"/>
  <c r="BZ6" i="1"/>
  <c r="BT6" i="1"/>
  <c r="CM6" i="1"/>
  <c r="BY6" i="1"/>
  <c r="BP6" i="1"/>
  <c r="BN6" i="1"/>
  <c r="AH23" i="1" s="1"/>
  <c r="CH6" i="1"/>
  <c r="CA6" i="1"/>
  <c r="CD6" i="1"/>
  <c r="CF6" i="1"/>
  <c r="CG6" i="1"/>
  <c r="CI6" i="1"/>
  <c r="CB6" i="1"/>
  <c r="CN6" i="1"/>
  <c r="BS6" i="1"/>
  <c r="BV6" i="1"/>
  <c r="BX6" i="1"/>
  <c r="BO6" i="1"/>
  <c r="AH39" i="1" s="1"/>
  <c r="AM6" i="1"/>
  <c r="AU6" i="1"/>
  <c r="BJ6" i="1"/>
  <c r="BG6" i="1"/>
  <c r="AZ6" i="1"/>
  <c r="AQ6" i="1"/>
  <c r="AW6" i="1"/>
  <c r="AN6" i="1"/>
  <c r="BE6" i="1"/>
  <c r="N38" i="5" s="1"/>
  <c r="AB737" i="1" s="1"/>
  <c r="AE737" i="1" s="1"/>
  <c r="AP6" i="1"/>
  <c r="AV6" i="1"/>
  <c r="BF6" i="1"/>
  <c r="AY6" i="1"/>
  <c r="AL6" i="1"/>
  <c r="AT6" i="1"/>
  <c r="BH6" i="1"/>
  <c r="BL6" i="1"/>
  <c r="BA6" i="1"/>
  <c r="BB6" i="1"/>
  <c r="BI6" i="1"/>
  <c r="AR6" i="1"/>
  <c r="BD6" i="1"/>
  <c r="N37" i="5" s="1"/>
  <c r="AB712" i="1" s="1"/>
  <c r="AE712" i="1" s="1"/>
  <c r="BK6" i="1"/>
  <c r="AX6" i="1"/>
  <c r="BC6" i="1"/>
  <c r="N36" i="5" s="1"/>
  <c r="AB689" i="1" s="1"/>
  <c r="AE689" i="1" s="1"/>
  <c r="AO6" i="1"/>
  <c r="AS6" i="1"/>
  <c r="N22" i="5" s="1"/>
  <c r="F48" i="5"/>
  <c r="M48" i="5" s="1"/>
  <c r="E48" i="5"/>
  <c r="L48" i="5" s="1"/>
  <c r="I48" i="5"/>
  <c r="C27" i="10" l="1"/>
  <c r="Q35" i="2"/>
  <c r="P48" i="5"/>
  <c r="R48" i="5"/>
  <c r="Q6" i="2"/>
  <c r="Q19" i="2"/>
  <c r="Q34" i="2"/>
  <c r="Q16" i="2"/>
  <c r="Q10" i="2"/>
  <c r="Q8" i="2"/>
  <c r="Q13" i="2"/>
  <c r="Q23" i="2"/>
  <c r="Q29" i="2"/>
  <c r="AB456" i="1"/>
  <c r="AE456" i="1" s="1"/>
  <c r="AB430" i="1"/>
  <c r="AE430" i="1" s="1"/>
  <c r="Q33" i="2"/>
  <c r="Q9" i="2"/>
  <c r="Q15" i="2"/>
  <c r="Q11" i="2"/>
  <c r="AB208" i="1"/>
  <c r="AE208" i="1" s="1"/>
  <c r="Q37" i="2"/>
  <c r="AB1160" i="1"/>
  <c r="AE1160" i="1" s="1"/>
  <c r="Q20" i="2"/>
  <c r="AB414" i="1"/>
  <c r="AE414" i="1" s="1"/>
  <c r="Q7" i="2"/>
  <c r="AB52" i="1"/>
  <c r="AE52" i="1" s="1"/>
  <c r="Q32" i="2"/>
  <c r="Q24" i="2"/>
  <c r="AB571" i="1"/>
  <c r="AE571" i="1" s="1"/>
  <c r="Q36" i="2"/>
  <c r="AH312" i="1"/>
  <c r="N34" i="5"/>
  <c r="AB567" i="1" s="1"/>
  <c r="AE567" i="1" s="1"/>
  <c r="AA571" i="1"/>
  <c r="AA253" i="1"/>
  <c r="N23" i="5"/>
  <c r="AB252" i="1" s="1"/>
  <c r="AE252" i="1" s="1"/>
  <c r="N45" i="5"/>
  <c r="AB946" i="1" s="1"/>
  <c r="AE946" i="1" s="1"/>
  <c r="AA950" i="1"/>
  <c r="AA312" i="1"/>
  <c r="N25" i="5"/>
  <c r="AB309" i="1" s="1"/>
  <c r="AE309" i="1" s="1"/>
  <c r="AA414" i="1"/>
  <c r="N30" i="5"/>
  <c r="AB411" i="1" s="1"/>
  <c r="AE411" i="1" s="1"/>
  <c r="N33" i="5"/>
  <c r="AB511" i="1" s="1"/>
  <c r="AE511" i="1" s="1"/>
  <c r="AA515" i="1"/>
  <c r="AD1160" i="1"/>
  <c r="AD887" i="1"/>
  <c r="AD950" i="1"/>
  <c r="AD924" i="1"/>
  <c r="AD909" i="1"/>
  <c r="AD147" i="1"/>
  <c r="AD23" i="1"/>
  <c r="N15" i="5"/>
  <c r="AB20" i="1" s="1"/>
  <c r="AE20" i="1" s="1"/>
  <c r="G48" i="5"/>
  <c r="N48" i="5" s="1"/>
  <c r="AD1089" i="1"/>
  <c r="AD173" i="1"/>
  <c r="AD312" i="1"/>
  <c r="AD253" i="1"/>
  <c r="AD208" i="1"/>
  <c r="AD39" i="1"/>
  <c r="AD456" i="1"/>
  <c r="AD767" i="1"/>
  <c r="AD571" i="1"/>
  <c r="AD515" i="1"/>
  <c r="AD92" i="1"/>
  <c r="AD341" i="1"/>
  <c r="AD430" i="1"/>
  <c r="AD414" i="1"/>
  <c r="AD387" i="1"/>
  <c r="AD52" i="1"/>
  <c r="N39" i="5"/>
  <c r="AB765" i="1" s="1"/>
  <c r="AE765" i="1" s="1"/>
  <c r="AA767" i="1"/>
  <c r="AA147" i="1"/>
  <c r="N19" i="5"/>
  <c r="AB143" i="1" s="1"/>
  <c r="AE143" i="1" s="1"/>
  <c r="N20" i="5"/>
  <c r="AB171" i="1" s="1"/>
  <c r="AE171" i="1" s="1"/>
  <c r="AA173" i="1"/>
  <c r="N42" i="5"/>
  <c r="AB885" i="1" s="1"/>
  <c r="AE885" i="1" s="1"/>
  <c r="AA887" i="1"/>
  <c r="AH341" i="1"/>
  <c r="AH456" i="1"/>
  <c r="AH571" i="1"/>
  <c r="H48" i="5"/>
  <c r="AH52" i="1"/>
  <c r="AH414" i="1"/>
  <c r="AH92" i="1"/>
  <c r="AA208" i="1"/>
  <c r="N21" i="5"/>
  <c r="AB206" i="1" s="1"/>
  <c r="AE206" i="1" s="1"/>
  <c r="AA1160" i="1"/>
  <c r="N47" i="5"/>
  <c r="AB1157" i="1" s="1"/>
  <c r="AE1157" i="1" s="1"/>
  <c r="AA341" i="1"/>
  <c r="N26" i="5"/>
  <c r="AB337" i="1" s="1"/>
  <c r="AE337" i="1" s="1"/>
  <c r="N32" i="5"/>
  <c r="AB454" i="1" s="1"/>
  <c r="AE454" i="1" s="1"/>
  <c r="AA456" i="1"/>
  <c r="AH253" i="1"/>
  <c r="C21" i="10"/>
  <c r="AH887" i="1"/>
  <c r="AH430" i="1"/>
  <c r="AH147" i="1"/>
  <c r="N46" i="5"/>
  <c r="AB1085" i="1" s="1"/>
  <c r="AE1085" i="1" s="1"/>
  <c r="AA1089" i="1"/>
  <c r="AA430" i="1"/>
  <c r="N31" i="5"/>
  <c r="AB428" i="1" s="1"/>
  <c r="AE428" i="1" s="1"/>
  <c r="AA387" i="1"/>
  <c r="N29" i="5"/>
  <c r="AB385" i="1" s="1"/>
  <c r="AE385" i="1" s="1"/>
  <c r="N16" i="5"/>
  <c r="AB35" i="1" s="1"/>
  <c r="AE35" i="1" s="1"/>
  <c r="AA39" i="1"/>
  <c r="AH173" i="1"/>
  <c r="AH767" i="1"/>
  <c r="AH1089" i="1"/>
  <c r="AH950" i="1"/>
  <c r="AH909" i="1"/>
  <c r="AA92" i="1"/>
  <c r="N18" i="5"/>
  <c r="AB88" i="1" s="1"/>
  <c r="AE88" i="1" s="1"/>
  <c r="N44" i="5"/>
  <c r="AB920" i="1" s="1"/>
  <c r="AE920" i="1" s="1"/>
  <c r="AA924" i="1"/>
  <c r="N43" i="5"/>
  <c r="AB905" i="1" s="1"/>
  <c r="AE905" i="1" s="1"/>
  <c r="AA909" i="1"/>
  <c r="AA52" i="1"/>
  <c r="N17" i="5"/>
  <c r="AB48" i="1" s="1"/>
  <c r="AE48" i="1" s="1"/>
  <c r="AH1160" i="1"/>
  <c r="AH208" i="1"/>
  <c r="AH515" i="1"/>
  <c r="J42" i="7"/>
  <c r="C17" i="10"/>
  <c r="C19" i="10" s="1"/>
  <c r="AH387" i="1"/>
  <c r="I42" i="7"/>
  <c r="R95" i="1"/>
  <c r="AI95" i="1" s="1"/>
  <c r="AJ95" i="1" s="1"/>
  <c r="R94" i="1"/>
  <c r="AI94" i="1" s="1"/>
  <c r="AJ94" i="1" s="1"/>
  <c r="R17" i="1"/>
  <c r="AI15" i="1"/>
  <c r="AI18" i="1"/>
  <c r="AI24" i="1"/>
  <c r="AI30" i="1"/>
  <c r="AI40" i="1"/>
  <c r="AI44" i="1"/>
  <c r="AI53" i="1"/>
  <c r="AI57" i="1"/>
  <c r="AI60" i="1"/>
  <c r="AI63" i="1"/>
  <c r="AI66" i="1"/>
  <c r="AI69" i="1"/>
  <c r="AI75" i="1"/>
  <c r="AI81" i="1"/>
  <c r="AI84" i="1"/>
  <c r="AI93" i="1"/>
  <c r="AI96" i="1"/>
  <c r="AI99" i="1"/>
  <c r="AI104" i="1"/>
  <c r="AI111" i="1"/>
  <c r="AI114" i="1"/>
  <c r="AI117" i="1"/>
  <c r="AI120" i="1"/>
  <c r="AI123" i="1"/>
  <c r="AI128" i="1"/>
  <c r="AI131" i="1"/>
  <c r="AI134" i="1"/>
  <c r="AI137" i="1"/>
  <c r="AI140" i="1"/>
  <c r="AI148" i="1"/>
  <c r="AI151" i="1"/>
  <c r="AI154" i="1"/>
  <c r="AI157" i="1"/>
  <c r="AI161" i="1"/>
  <c r="AI166" i="1"/>
  <c r="AI174" i="1"/>
  <c r="AI179" i="1"/>
  <c r="AI182" i="1"/>
  <c r="AI185" i="1"/>
  <c r="AI191" i="1"/>
  <c r="AI196" i="1"/>
  <c r="AI200" i="1"/>
  <c r="AI203" i="1"/>
  <c r="AI209" i="1"/>
  <c r="AI212" i="1"/>
  <c r="AI215" i="1"/>
  <c r="AI218" i="1"/>
  <c r="AI221" i="1"/>
  <c r="AI225" i="1"/>
  <c r="AI232" i="1"/>
  <c r="AI237" i="1"/>
  <c r="AI243" i="1"/>
  <c r="AI246" i="1"/>
  <c r="AI254" i="1"/>
  <c r="AI257" i="1"/>
  <c r="AI261" i="1"/>
  <c r="AI265" i="1"/>
  <c r="AI269" i="1"/>
  <c r="AI273" i="1"/>
  <c r="AI277" i="1"/>
  <c r="AI284" i="1"/>
  <c r="AI288" i="1"/>
  <c r="AI293" i="1"/>
  <c r="AI298" i="1"/>
  <c r="AI303" i="1"/>
  <c r="AI306" i="1"/>
  <c r="AI313" i="1"/>
  <c r="AI316" i="1"/>
  <c r="AI320" i="1"/>
  <c r="AI323" i="1"/>
  <c r="AI328" i="1"/>
  <c r="AI333" i="1"/>
  <c r="AI342" i="1"/>
  <c r="AI343" i="1"/>
  <c r="AJ343" i="1" s="1"/>
  <c r="AI344" i="1"/>
  <c r="AI348" i="1"/>
  <c r="AI350" i="1"/>
  <c r="AI356" i="1"/>
  <c r="AI360" i="1"/>
  <c r="AI364" i="1"/>
  <c r="AI371" i="1"/>
  <c r="AI378" i="1"/>
  <c r="AI388" i="1"/>
  <c r="AI391" i="1"/>
  <c r="AI396" i="1"/>
  <c r="AI401" i="1"/>
  <c r="AI406" i="1"/>
  <c r="AI415" i="1"/>
  <c r="AI418" i="1"/>
  <c r="AI421" i="1"/>
  <c r="AI431" i="1"/>
  <c r="AI432" i="1"/>
  <c r="AJ432" i="1" s="1"/>
  <c r="AI433" i="1"/>
  <c r="AI436" i="1"/>
  <c r="AI439" i="1"/>
  <c r="AI442" i="1"/>
  <c r="AI445" i="1"/>
  <c r="AI448" i="1"/>
  <c r="AI450" i="1"/>
  <c r="AI457" i="1"/>
  <c r="AI464" i="1"/>
  <c r="AI471" i="1"/>
  <c r="AI476" i="1"/>
  <c r="AI483" i="1"/>
  <c r="AI490" i="1"/>
  <c r="AI497" i="1"/>
  <c r="AI504" i="1"/>
  <c r="AI516" i="1"/>
  <c r="AI518" i="1"/>
  <c r="AI521" i="1"/>
  <c r="AI531" i="1"/>
  <c r="AI536" i="1"/>
  <c r="AI541" i="1"/>
  <c r="AI546" i="1"/>
  <c r="AI550" i="1"/>
  <c r="AI555" i="1"/>
  <c r="AI560" i="1"/>
  <c r="AI565" i="1"/>
  <c r="AI572" i="1"/>
  <c r="AI579" i="1"/>
  <c r="AI588" i="1"/>
  <c r="AI594" i="1"/>
  <c r="AI600" i="1"/>
  <c r="AI603" i="1"/>
  <c r="AI608" i="1"/>
  <c r="AI616" i="1"/>
  <c r="AI625" i="1"/>
  <c r="AI632" i="1"/>
  <c r="AI639" i="1"/>
  <c r="AI646" i="1"/>
  <c r="AI652" i="1"/>
  <c r="AI657" i="1"/>
  <c r="AI660" i="1"/>
  <c r="AI663" i="1"/>
  <c r="AI666" i="1"/>
  <c r="AI669" i="1"/>
  <c r="AI672" i="1"/>
  <c r="AI675" i="1"/>
  <c r="AI678" i="1"/>
  <c r="AI682" i="1"/>
  <c r="AI692" i="1"/>
  <c r="AI696" i="1"/>
  <c r="AI703" i="1"/>
  <c r="AI706" i="1"/>
  <c r="AI709" i="1"/>
  <c r="AI714" i="1"/>
  <c r="AI718" i="1"/>
  <c r="AI721" i="1"/>
  <c r="AI727" i="1"/>
  <c r="AI731" i="1"/>
  <c r="AI734" i="1"/>
  <c r="AI739" i="1"/>
  <c r="AI742" i="1"/>
  <c r="AI745" i="1"/>
  <c r="AI748" i="1"/>
  <c r="AI752" i="1"/>
  <c r="AI757" i="1"/>
  <c r="AI763" i="1"/>
  <c r="AI764" i="1"/>
  <c r="AJ764" i="1" s="1"/>
  <c r="AI768" i="1"/>
  <c r="AI772" i="1"/>
  <c r="AI779" i="1"/>
  <c r="AI782" i="1"/>
  <c r="AI785" i="1"/>
  <c r="AI792" i="1"/>
  <c r="AI795" i="1"/>
  <c r="AI806" i="1"/>
  <c r="AI811" i="1"/>
  <c r="AI820" i="1"/>
  <c r="AI825" i="1"/>
  <c r="AI829" i="1"/>
  <c r="AI833" i="1"/>
  <c r="AI836" i="1"/>
  <c r="AI839" i="1"/>
  <c r="AI843" i="1"/>
  <c r="AI847" i="1"/>
  <c r="AI852" i="1"/>
  <c r="AI859" i="1"/>
  <c r="AI862" i="1"/>
  <c r="AI867" i="1"/>
  <c r="AI871" i="1"/>
  <c r="AI874" i="1"/>
  <c r="AI878" i="1"/>
  <c r="AI882" i="1"/>
  <c r="AI888" i="1"/>
  <c r="AI893" i="1"/>
  <c r="AI896" i="1"/>
  <c r="AI900" i="1"/>
  <c r="AI910" i="1"/>
  <c r="AI913" i="1"/>
  <c r="AI916" i="1"/>
  <c r="AI925" i="1"/>
  <c r="AI928" i="1"/>
  <c r="AI930" i="1"/>
  <c r="AI932" i="1"/>
  <c r="AI935" i="1"/>
  <c r="AI937" i="1"/>
  <c r="AI943" i="1"/>
  <c r="AI951" i="1"/>
  <c r="AI954" i="1"/>
  <c r="AI958" i="1"/>
  <c r="AI961" i="1"/>
  <c r="AI966" i="1"/>
  <c r="AI969" i="1"/>
  <c r="AI972" i="1"/>
  <c r="AI975" i="1"/>
  <c r="AI982" i="1"/>
  <c r="AI987" i="1"/>
  <c r="AI990" i="1"/>
  <c r="AI993" i="1"/>
  <c r="AI996" i="1"/>
  <c r="AI1001" i="1"/>
  <c r="AI1008" i="1"/>
  <c r="AI1015" i="1"/>
  <c r="AI1022" i="1"/>
  <c r="AI1029" i="1"/>
  <c r="AI1034" i="1"/>
  <c r="AI1037" i="1"/>
  <c r="AI1041" i="1"/>
  <c r="AI1050" i="1"/>
  <c r="AI1059" i="1"/>
  <c r="AI1063" i="1"/>
  <c r="AI1071" i="1"/>
  <c r="AI1079" i="1"/>
  <c r="AI1082" i="1"/>
  <c r="AI1090" i="1"/>
  <c r="AI1094" i="1"/>
  <c r="AI1098" i="1"/>
  <c r="AI1102" i="1"/>
  <c r="AI1107" i="1"/>
  <c r="AI1111" i="1"/>
  <c r="AI1117" i="1"/>
  <c r="AI1122" i="1"/>
  <c r="AI1131" i="1"/>
  <c r="AI1136" i="1"/>
  <c r="AI1137" i="1"/>
  <c r="AJ1137" i="1" s="1"/>
  <c r="AI1138" i="1"/>
  <c r="AJ1138" i="1" s="1"/>
  <c r="AI1139" i="1"/>
  <c r="AJ1139" i="1" s="1"/>
  <c r="AI1140" i="1"/>
  <c r="AJ1140" i="1" s="1"/>
  <c r="AI1141" i="1"/>
  <c r="AJ1141" i="1" s="1"/>
  <c r="AI1142" i="1"/>
  <c r="AJ1142" i="1" s="1"/>
  <c r="AI1143" i="1"/>
  <c r="AJ1143" i="1" s="1"/>
  <c r="AI1144" i="1"/>
  <c r="AJ1144" i="1" s="1"/>
  <c r="AI1145" i="1"/>
  <c r="AI1146" i="1"/>
  <c r="AJ1146" i="1" s="1"/>
  <c r="AI1147" i="1"/>
  <c r="AJ1147" i="1" s="1"/>
  <c r="AI1148" i="1"/>
  <c r="AJ1148" i="1" s="1"/>
  <c r="AI1149" i="1"/>
  <c r="AJ1149" i="1" s="1"/>
  <c r="AI1150" i="1"/>
  <c r="AJ1150" i="1" s="1"/>
  <c r="AI1151" i="1"/>
  <c r="AJ1151" i="1" s="1"/>
  <c r="AI1152" i="1"/>
  <c r="AJ1152" i="1" s="1"/>
  <c r="AI1153" i="1"/>
  <c r="AJ1153" i="1" s="1"/>
  <c r="AI1154" i="1"/>
  <c r="AI9" i="1"/>
  <c r="O48" i="5" l="1"/>
  <c r="Q48" i="5"/>
  <c r="C23" i="10"/>
  <c r="S1160" i="1"/>
  <c r="R1160" i="1"/>
  <c r="AI1160" i="1" s="1"/>
  <c r="S1159" i="1"/>
  <c r="R1159" i="1"/>
  <c r="AI1159" i="1" s="1"/>
  <c r="S1158" i="1"/>
  <c r="R1158" i="1"/>
  <c r="AI1158" i="1" s="1"/>
  <c r="G1157" i="1"/>
  <c r="G1158" i="1" s="1"/>
  <c r="G1159" i="1" s="1"/>
  <c r="G1160" i="1" s="1"/>
  <c r="R1156" i="1"/>
  <c r="AI1156" i="1" s="1"/>
  <c r="AJ1156" i="1" s="1"/>
  <c r="R1155" i="1"/>
  <c r="AI1155" i="1" s="1"/>
  <c r="AJ1155" i="1" s="1"/>
  <c r="G1154" i="1"/>
  <c r="G1155" i="1" s="1"/>
  <c r="G1156" i="1" s="1"/>
  <c r="G1145" i="1"/>
  <c r="G1146" i="1" s="1"/>
  <c r="G1147" i="1" s="1"/>
  <c r="G1148" i="1" s="1"/>
  <c r="G1149" i="1" s="1"/>
  <c r="G1150" i="1" s="1"/>
  <c r="G1151" i="1" s="1"/>
  <c r="G1152" i="1" s="1"/>
  <c r="G1153" i="1" s="1"/>
  <c r="G1136" i="1"/>
  <c r="G1137" i="1" s="1"/>
  <c r="G1138" i="1" s="1"/>
  <c r="G1139" i="1" s="1"/>
  <c r="G1140" i="1" s="1"/>
  <c r="G1141" i="1" s="1"/>
  <c r="G1142" i="1" s="1"/>
  <c r="G1143" i="1" s="1"/>
  <c r="G1144" i="1" s="1"/>
  <c r="R1135" i="1"/>
  <c r="AI1135" i="1" s="1"/>
  <c r="R1134" i="1"/>
  <c r="AI1134" i="1" s="1"/>
  <c r="AJ1134" i="1" s="1"/>
  <c r="R1133" i="1"/>
  <c r="AI1133" i="1" s="1"/>
  <c r="R1132" i="1"/>
  <c r="AI1132" i="1" s="1"/>
  <c r="AJ1132" i="1" s="1"/>
  <c r="G1131" i="1"/>
  <c r="G1132" i="1" s="1"/>
  <c r="G1133" i="1" s="1"/>
  <c r="G1134" i="1" s="1"/>
  <c r="G1135" i="1" s="1"/>
  <c r="R1130" i="1"/>
  <c r="AI1130" i="1" s="1"/>
  <c r="AJ1130" i="1" s="1"/>
  <c r="R1129" i="1"/>
  <c r="AI1129" i="1" s="1"/>
  <c r="AJ1129" i="1" s="1"/>
  <c r="R1128" i="1"/>
  <c r="AI1128" i="1" s="1"/>
  <c r="AJ1128" i="1" s="1"/>
  <c r="R1127" i="1"/>
  <c r="AI1127" i="1" s="1"/>
  <c r="R1126" i="1"/>
  <c r="AI1126" i="1" s="1"/>
  <c r="AJ1126" i="1" s="1"/>
  <c r="R1125" i="1"/>
  <c r="AI1125" i="1" s="1"/>
  <c r="AJ1125" i="1" s="1"/>
  <c r="R1124" i="1"/>
  <c r="AI1124" i="1" s="1"/>
  <c r="AJ1124" i="1" s="1"/>
  <c r="R1123" i="1"/>
  <c r="AI1123" i="1" s="1"/>
  <c r="AJ1123" i="1" s="1"/>
  <c r="G1122" i="1"/>
  <c r="G1123" i="1" s="1"/>
  <c r="G1124" i="1" s="1"/>
  <c r="G1125" i="1" s="1"/>
  <c r="G1126" i="1" s="1"/>
  <c r="G1127" i="1" s="1"/>
  <c r="G1128" i="1" s="1"/>
  <c r="G1129" i="1" s="1"/>
  <c r="G1130" i="1" s="1"/>
  <c r="R1121" i="1"/>
  <c r="AI1121" i="1" s="1"/>
  <c r="AJ1121" i="1" s="1"/>
  <c r="R1120" i="1"/>
  <c r="AI1120" i="1" s="1"/>
  <c r="AJ1120" i="1" s="1"/>
  <c r="R1119" i="1"/>
  <c r="AI1119" i="1" s="1"/>
  <c r="AJ1119" i="1" s="1"/>
  <c r="R1118" i="1"/>
  <c r="AI1118" i="1" s="1"/>
  <c r="AJ1118" i="1" s="1"/>
  <c r="G1117" i="1"/>
  <c r="G1118" i="1" s="1"/>
  <c r="G1119" i="1" s="1"/>
  <c r="G1120" i="1" s="1"/>
  <c r="G1121" i="1" s="1"/>
  <c r="R1116" i="1"/>
  <c r="AI1116" i="1" s="1"/>
  <c r="AJ1116" i="1" s="1"/>
  <c r="R1115" i="1"/>
  <c r="AI1115" i="1" s="1"/>
  <c r="R1114" i="1"/>
  <c r="AI1114" i="1" s="1"/>
  <c r="AJ1114" i="1" s="1"/>
  <c r="R1113" i="1"/>
  <c r="AI1113" i="1" s="1"/>
  <c r="AJ1113" i="1" s="1"/>
  <c r="R1112" i="1"/>
  <c r="AI1112" i="1" s="1"/>
  <c r="AJ1112" i="1" s="1"/>
  <c r="G1111" i="1"/>
  <c r="G1112" i="1" s="1"/>
  <c r="G1113" i="1" s="1"/>
  <c r="G1114" i="1" s="1"/>
  <c r="G1115" i="1" s="1"/>
  <c r="G1116" i="1" s="1"/>
  <c r="R1110" i="1"/>
  <c r="AI1110" i="1" s="1"/>
  <c r="AJ1110" i="1" s="1"/>
  <c r="R1109" i="1"/>
  <c r="AI1109" i="1" s="1"/>
  <c r="AJ1109" i="1" s="1"/>
  <c r="R1108" i="1"/>
  <c r="AI1108" i="1" s="1"/>
  <c r="AJ1108" i="1" s="1"/>
  <c r="G1107" i="1"/>
  <c r="G1108" i="1" s="1"/>
  <c r="G1109" i="1" s="1"/>
  <c r="G1110" i="1" s="1"/>
  <c r="R1106" i="1"/>
  <c r="AI1106" i="1" s="1"/>
  <c r="AJ1106" i="1" s="1"/>
  <c r="R1105" i="1"/>
  <c r="AI1105" i="1" s="1"/>
  <c r="AJ1105" i="1" s="1"/>
  <c r="R1104" i="1"/>
  <c r="AI1104" i="1" s="1"/>
  <c r="AJ1104" i="1" s="1"/>
  <c r="R1103" i="1"/>
  <c r="AI1103" i="1" s="1"/>
  <c r="AJ1103" i="1" s="1"/>
  <c r="G1102" i="1"/>
  <c r="G1103" i="1" s="1"/>
  <c r="G1104" i="1" s="1"/>
  <c r="G1105" i="1" s="1"/>
  <c r="G1106" i="1" s="1"/>
  <c r="R1101" i="1"/>
  <c r="AI1101" i="1" s="1"/>
  <c r="AJ1101" i="1" s="1"/>
  <c r="R1100" i="1"/>
  <c r="AI1100" i="1" s="1"/>
  <c r="AJ1100" i="1" s="1"/>
  <c r="R1099" i="1"/>
  <c r="AI1099" i="1" s="1"/>
  <c r="AJ1099" i="1" s="1"/>
  <c r="G1098" i="1"/>
  <c r="G1099" i="1" s="1"/>
  <c r="G1100" i="1" s="1"/>
  <c r="G1101" i="1" s="1"/>
  <c r="R1097" i="1"/>
  <c r="AI1097" i="1" s="1"/>
  <c r="AJ1097" i="1" s="1"/>
  <c r="R1096" i="1"/>
  <c r="AI1096" i="1" s="1"/>
  <c r="AJ1096" i="1" s="1"/>
  <c r="R1095" i="1"/>
  <c r="AI1095" i="1" s="1"/>
  <c r="AJ1095" i="1" s="1"/>
  <c r="G1094" i="1"/>
  <c r="G1095" i="1" s="1"/>
  <c r="G1096" i="1" s="1"/>
  <c r="G1097" i="1" s="1"/>
  <c r="R1093" i="1"/>
  <c r="AI1093" i="1" s="1"/>
  <c r="AJ1093" i="1" s="1"/>
  <c r="R1092" i="1"/>
  <c r="AI1092" i="1" s="1"/>
  <c r="AJ1092" i="1" s="1"/>
  <c r="R1091" i="1"/>
  <c r="AI1091" i="1" s="1"/>
  <c r="AJ1091" i="1" s="1"/>
  <c r="G1090" i="1"/>
  <c r="G1091" i="1" s="1"/>
  <c r="G1092" i="1" s="1"/>
  <c r="G1093" i="1" s="1"/>
  <c r="S1089" i="1"/>
  <c r="R1089" i="1"/>
  <c r="AI1089" i="1" s="1"/>
  <c r="S1088" i="1"/>
  <c r="R1088" i="1"/>
  <c r="AI1088" i="1" s="1"/>
  <c r="S1087" i="1"/>
  <c r="R1087" i="1"/>
  <c r="AI1087" i="1" s="1"/>
  <c r="S1086" i="1"/>
  <c r="R1086" i="1"/>
  <c r="AI1086" i="1" s="1"/>
  <c r="G1085" i="1"/>
  <c r="G1086" i="1" s="1"/>
  <c r="G1087" i="1" s="1"/>
  <c r="G1088" i="1" s="1"/>
  <c r="G1089" i="1" s="1"/>
  <c r="R1084" i="1"/>
  <c r="AI1084" i="1" s="1"/>
  <c r="AJ1084" i="1" s="1"/>
  <c r="R1083" i="1"/>
  <c r="AI1083" i="1" s="1"/>
  <c r="AJ1083" i="1" s="1"/>
  <c r="G1082" i="1"/>
  <c r="G1083" i="1" s="1"/>
  <c r="G1084" i="1" s="1"/>
  <c r="R1081" i="1"/>
  <c r="AI1081" i="1" s="1"/>
  <c r="AJ1081" i="1" s="1"/>
  <c r="R1080" i="1"/>
  <c r="AI1080" i="1" s="1"/>
  <c r="AJ1080" i="1" s="1"/>
  <c r="G1079" i="1"/>
  <c r="G1080" i="1" s="1"/>
  <c r="G1081" i="1" s="1"/>
  <c r="R1078" i="1"/>
  <c r="AI1078" i="1" s="1"/>
  <c r="AJ1078" i="1" s="1"/>
  <c r="R1077" i="1"/>
  <c r="AI1077" i="1" s="1"/>
  <c r="AJ1077" i="1" s="1"/>
  <c r="R1076" i="1"/>
  <c r="AI1076" i="1" s="1"/>
  <c r="AJ1076" i="1" s="1"/>
  <c r="R1075" i="1"/>
  <c r="AI1075" i="1" s="1"/>
  <c r="AJ1075" i="1" s="1"/>
  <c r="R1074" i="1"/>
  <c r="AI1074" i="1" s="1"/>
  <c r="AJ1074" i="1" s="1"/>
  <c r="R1073" i="1"/>
  <c r="AI1073" i="1" s="1"/>
  <c r="AJ1073" i="1" s="1"/>
  <c r="R1072" i="1"/>
  <c r="AI1072" i="1" s="1"/>
  <c r="AJ1072" i="1" s="1"/>
  <c r="G1071" i="1"/>
  <c r="G1072" i="1" s="1"/>
  <c r="G1073" i="1" s="1"/>
  <c r="G1074" i="1" s="1"/>
  <c r="G1075" i="1" s="1"/>
  <c r="G1076" i="1" s="1"/>
  <c r="G1077" i="1" s="1"/>
  <c r="G1078" i="1" s="1"/>
  <c r="R1070" i="1"/>
  <c r="AI1070" i="1" s="1"/>
  <c r="AJ1070" i="1" s="1"/>
  <c r="R1069" i="1"/>
  <c r="AI1069" i="1" s="1"/>
  <c r="AJ1069" i="1" s="1"/>
  <c r="R1068" i="1"/>
  <c r="AI1068" i="1" s="1"/>
  <c r="AJ1068" i="1" s="1"/>
  <c r="R1067" i="1"/>
  <c r="AI1067" i="1" s="1"/>
  <c r="AJ1067" i="1" s="1"/>
  <c r="R1066" i="1"/>
  <c r="AI1066" i="1" s="1"/>
  <c r="AJ1066" i="1" s="1"/>
  <c r="R1065" i="1"/>
  <c r="AI1065" i="1" s="1"/>
  <c r="AJ1065" i="1" s="1"/>
  <c r="R1064" i="1"/>
  <c r="AI1064" i="1" s="1"/>
  <c r="AJ1064" i="1" s="1"/>
  <c r="G1063" i="1"/>
  <c r="G1064" i="1" s="1"/>
  <c r="G1065" i="1" s="1"/>
  <c r="G1066" i="1" s="1"/>
  <c r="G1067" i="1" s="1"/>
  <c r="G1068" i="1" s="1"/>
  <c r="G1069" i="1" s="1"/>
  <c r="G1070" i="1" s="1"/>
  <c r="R1062" i="1"/>
  <c r="AI1062" i="1" s="1"/>
  <c r="AJ1062" i="1" s="1"/>
  <c r="R1061" i="1"/>
  <c r="AI1061" i="1" s="1"/>
  <c r="AJ1061" i="1" s="1"/>
  <c r="R1060" i="1"/>
  <c r="AI1060" i="1" s="1"/>
  <c r="AJ1060" i="1" s="1"/>
  <c r="G1059" i="1"/>
  <c r="G1060" i="1" s="1"/>
  <c r="G1061" i="1" s="1"/>
  <c r="G1062" i="1" s="1"/>
  <c r="R1058" i="1"/>
  <c r="AI1058" i="1" s="1"/>
  <c r="AJ1058" i="1" s="1"/>
  <c r="R1057" i="1"/>
  <c r="AI1057" i="1" s="1"/>
  <c r="AJ1057" i="1" s="1"/>
  <c r="R1056" i="1"/>
  <c r="AI1056" i="1" s="1"/>
  <c r="AJ1056" i="1" s="1"/>
  <c r="R1055" i="1"/>
  <c r="AI1055" i="1" s="1"/>
  <c r="AJ1055" i="1" s="1"/>
  <c r="R1054" i="1"/>
  <c r="AI1054" i="1" s="1"/>
  <c r="AJ1054" i="1" s="1"/>
  <c r="R1053" i="1"/>
  <c r="AI1053" i="1" s="1"/>
  <c r="AJ1053" i="1" s="1"/>
  <c r="R1052" i="1"/>
  <c r="AI1052" i="1" s="1"/>
  <c r="AJ1052" i="1" s="1"/>
  <c r="R1051" i="1"/>
  <c r="AI1051" i="1" s="1"/>
  <c r="AJ1051" i="1" s="1"/>
  <c r="G1050" i="1"/>
  <c r="G1051" i="1" s="1"/>
  <c r="G1052" i="1" s="1"/>
  <c r="G1053" i="1" s="1"/>
  <c r="G1054" i="1" s="1"/>
  <c r="G1055" i="1" s="1"/>
  <c r="G1056" i="1" s="1"/>
  <c r="G1057" i="1" s="1"/>
  <c r="G1058" i="1" s="1"/>
  <c r="R1049" i="1"/>
  <c r="AI1049" i="1" s="1"/>
  <c r="AJ1049" i="1" s="1"/>
  <c r="R1048" i="1"/>
  <c r="AI1048" i="1" s="1"/>
  <c r="AJ1048" i="1" s="1"/>
  <c r="R1047" i="1"/>
  <c r="AI1047" i="1" s="1"/>
  <c r="AJ1047" i="1" s="1"/>
  <c r="R1046" i="1"/>
  <c r="AI1046" i="1" s="1"/>
  <c r="AJ1046" i="1" s="1"/>
  <c r="R1045" i="1"/>
  <c r="AI1045" i="1" s="1"/>
  <c r="AJ1045" i="1" s="1"/>
  <c r="R1044" i="1"/>
  <c r="AI1044" i="1" s="1"/>
  <c r="AJ1044" i="1" s="1"/>
  <c r="R1043" i="1"/>
  <c r="AI1043" i="1" s="1"/>
  <c r="AJ1043" i="1" s="1"/>
  <c r="R1042" i="1"/>
  <c r="AI1042" i="1" s="1"/>
  <c r="AJ1042" i="1" s="1"/>
  <c r="G1041" i="1"/>
  <c r="G1042" i="1" s="1"/>
  <c r="G1043" i="1" s="1"/>
  <c r="G1044" i="1" s="1"/>
  <c r="G1045" i="1" s="1"/>
  <c r="G1046" i="1" s="1"/>
  <c r="G1047" i="1" s="1"/>
  <c r="G1048" i="1" s="1"/>
  <c r="G1049" i="1" s="1"/>
  <c r="R1040" i="1"/>
  <c r="AI1040" i="1" s="1"/>
  <c r="AJ1040" i="1" s="1"/>
  <c r="R1039" i="1"/>
  <c r="AI1039" i="1" s="1"/>
  <c r="AJ1039" i="1" s="1"/>
  <c r="R1038" i="1"/>
  <c r="AI1038" i="1" s="1"/>
  <c r="AJ1038" i="1" s="1"/>
  <c r="G1037" i="1"/>
  <c r="G1038" i="1" s="1"/>
  <c r="G1039" i="1" s="1"/>
  <c r="G1040" i="1" s="1"/>
  <c r="R1036" i="1"/>
  <c r="AI1036" i="1" s="1"/>
  <c r="AJ1036" i="1" s="1"/>
  <c r="R1035" i="1"/>
  <c r="AI1035" i="1" s="1"/>
  <c r="AJ1035" i="1" s="1"/>
  <c r="G1034" i="1"/>
  <c r="G1035" i="1" s="1"/>
  <c r="G1036" i="1" s="1"/>
  <c r="R1033" i="1"/>
  <c r="AI1033" i="1" s="1"/>
  <c r="AJ1033" i="1" s="1"/>
  <c r="R1032" i="1"/>
  <c r="AI1032" i="1" s="1"/>
  <c r="AJ1032" i="1" s="1"/>
  <c r="R1031" i="1"/>
  <c r="AI1031" i="1" s="1"/>
  <c r="AJ1031" i="1" s="1"/>
  <c r="R1030" i="1"/>
  <c r="AI1030" i="1" s="1"/>
  <c r="AJ1030" i="1" s="1"/>
  <c r="G1029" i="1"/>
  <c r="G1030" i="1" s="1"/>
  <c r="G1031" i="1" s="1"/>
  <c r="G1032" i="1" s="1"/>
  <c r="G1033" i="1" s="1"/>
  <c r="R1028" i="1"/>
  <c r="AI1028" i="1" s="1"/>
  <c r="AJ1028" i="1" s="1"/>
  <c r="R1027" i="1"/>
  <c r="AI1027" i="1" s="1"/>
  <c r="AJ1027" i="1" s="1"/>
  <c r="R1026" i="1"/>
  <c r="AI1026" i="1" s="1"/>
  <c r="AJ1026" i="1" s="1"/>
  <c r="R1025" i="1"/>
  <c r="AI1025" i="1" s="1"/>
  <c r="AJ1025" i="1" s="1"/>
  <c r="R1024" i="1"/>
  <c r="AI1024" i="1" s="1"/>
  <c r="AJ1024" i="1" s="1"/>
  <c r="R1023" i="1"/>
  <c r="AI1023" i="1" s="1"/>
  <c r="AJ1023" i="1" s="1"/>
  <c r="G1022" i="1"/>
  <c r="G1023" i="1" s="1"/>
  <c r="G1024" i="1" s="1"/>
  <c r="G1025" i="1" s="1"/>
  <c r="G1026" i="1" s="1"/>
  <c r="G1027" i="1" s="1"/>
  <c r="G1028" i="1" s="1"/>
  <c r="R1021" i="1"/>
  <c r="AI1021" i="1" s="1"/>
  <c r="AJ1021" i="1" s="1"/>
  <c r="R1020" i="1"/>
  <c r="AI1020" i="1" s="1"/>
  <c r="AJ1020" i="1" s="1"/>
  <c r="R1019" i="1"/>
  <c r="AI1019" i="1" s="1"/>
  <c r="AJ1019" i="1" s="1"/>
  <c r="R1018" i="1"/>
  <c r="AI1018" i="1" s="1"/>
  <c r="AJ1018" i="1" s="1"/>
  <c r="R1017" i="1"/>
  <c r="AI1017" i="1" s="1"/>
  <c r="AJ1017" i="1" s="1"/>
  <c r="R1016" i="1"/>
  <c r="AI1016" i="1" s="1"/>
  <c r="AJ1016" i="1" s="1"/>
  <c r="G1015" i="1"/>
  <c r="G1016" i="1" s="1"/>
  <c r="G1017" i="1" s="1"/>
  <c r="G1018" i="1" s="1"/>
  <c r="G1019" i="1" s="1"/>
  <c r="G1020" i="1" s="1"/>
  <c r="G1021" i="1" s="1"/>
  <c r="R1014" i="1"/>
  <c r="AI1014" i="1" s="1"/>
  <c r="AJ1014" i="1" s="1"/>
  <c r="R1013" i="1"/>
  <c r="AI1013" i="1" s="1"/>
  <c r="AJ1013" i="1" s="1"/>
  <c r="R1012" i="1"/>
  <c r="AI1012" i="1" s="1"/>
  <c r="AJ1012" i="1" s="1"/>
  <c r="R1011" i="1"/>
  <c r="AI1011" i="1" s="1"/>
  <c r="AJ1011" i="1" s="1"/>
  <c r="R1010" i="1"/>
  <c r="AI1010" i="1" s="1"/>
  <c r="AJ1010" i="1" s="1"/>
  <c r="R1009" i="1"/>
  <c r="AI1009" i="1" s="1"/>
  <c r="AJ1009" i="1" s="1"/>
  <c r="G1008" i="1"/>
  <c r="G1009" i="1" s="1"/>
  <c r="G1010" i="1" s="1"/>
  <c r="G1011" i="1" s="1"/>
  <c r="G1012" i="1" s="1"/>
  <c r="G1013" i="1" s="1"/>
  <c r="G1014" i="1" s="1"/>
  <c r="R1007" i="1"/>
  <c r="AI1007" i="1" s="1"/>
  <c r="AJ1007" i="1" s="1"/>
  <c r="R1006" i="1"/>
  <c r="AI1006" i="1" s="1"/>
  <c r="AJ1006" i="1" s="1"/>
  <c r="R1005" i="1"/>
  <c r="AI1005" i="1" s="1"/>
  <c r="AJ1005" i="1" s="1"/>
  <c r="R1004" i="1"/>
  <c r="AI1004" i="1" s="1"/>
  <c r="AJ1004" i="1" s="1"/>
  <c r="R1003" i="1"/>
  <c r="AI1003" i="1" s="1"/>
  <c r="AJ1003" i="1" s="1"/>
  <c r="R1002" i="1"/>
  <c r="AI1002" i="1" s="1"/>
  <c r="AJ1002" i="1" s="1"/>
  <c r="G1001" i="1"/>
  <c r="G1002" i="1" s="1"/>
  <c r="G1003" i="1" s="1"/>
  <c r="G1004" i="1" s="1"/>
  <c r="G1005" i="1" s="1"/>
  <c r="G1006" i="1" s="1"/>
  <c r="G1007" i="1" s="1"/>
  <c r="R1000" i="1"/>
  <c r="AI1000" i="1" s="1"/>
  <c r="AJ1000" i="1" s="1"/>
  <c r="R999" i="1"/>
  <c r="AI999" i="1" s="1"/>
  <c r="AJ999" i="1" s="1"/>
  <c r="R998" i="1"/>
  <c r="AI998" i="1" s="1"/>
  <c r="AJ998" i="1" s="1"/>
  <c r="R997" i="1"/>
  <c r="AI997" i="1" s="1"/>
  <c r="AJ997" i="1" s="1"/>
  <c r="G996" i="1"/>
  <c r="G997" i="1" s="1"/>
  <c r="G998" i="1" s="1"/>
  <c r="G999" i="1" s="1"/>
  <c r="G1000" i="1" s="1"/>
  <c r="R995" i="1"/>
  <c r="AI995" i="1" s="1"/>
  <c r="AJ995" i="1" s="1"/>
  <c r="R994" i="1"/>
  <c r="AI994" i="1" s="1"/>
  <c r="AJ994" i="1" s="1"/>
  <c r="G993" i="1"/>
  <c r="G994" i="1" s="1"/>
  <c r="G995" i="1" s="1"/>
  <c r="R992" i="1"/>
  <c r="AI992" i="1" s="1"/>
  <c r="AJ992" i="1" s="1"/>
  <c r="R991" i="1"/>
  <c r="AI991" i="1" s="1"/>
  <c r="AJ991" i="1" s="1"/>
  <c r="G990" i="1"/>
  <c r="G991" i="1" s="1"/>
  <c r="G992" i="1" s="1"/>
  <c r="R989" i="1"/>
  <c r="AI989" i="1" s="1"/>
  <c r="AJ989" i="1" s="1"/>
  <c r="R988" i="1"/>
  <c r="AI988" i="1" s="1"/>
  <c r="AJ988" i="1" s="1"/>
  <c r="G987" i="1"/>
  <c r="G988" i="1" s="1"/>
  <c r="G989" i="1" s="1"/>
  <c r="R986" i="1"/>
  <c r="AI986" i="1" s="1"/>
  <c r="AJ986" i="1" s="1"/>
  <c r="R985" i="1"/>
  <c r="AI985" i="1" s="1"/>
  <c r="AJ985" i="1" s="1"/>
  <c r="R984" i="1"/>
  <c r="AI984" i="1" s="1"/>
  <c r="AJ984" i="1" s="1"/>
  <c r="R983" i="1"/>
  <c r="AI983" i="1" s="1"/>
  <c r="AJ983" i="1" s="1"/>
  <c r="G982" i="1"/>
  <c r="G983" i="1" s="1"/>
  <c r="G984" i="1" s="1"/>
  <c r="G985" i="1" s="1"/>
  <c r="G986" i="1" s="1"/>
  <c r="R981" i="1"/>
  <c r="AI981" i="1" s="1"/>
  <c r="AJ981" i="1" s="1"/>
  <c r="R980" i="1"/>
  <c r="AI980" i="1" s="1"/>
  <c r="AJ980" i="1" s="1"/>
  <c r="R979" i="1"/>
  <c r="AI979" i="1" s="1"/>
  <c r="AJ979" i="1" s="1"/>
  <c r="R978" i="1"/>
  <c r="AI978" i="1" s="1"/>
  <c r="AJ978" i="1" s="1"/>
  <c r="R977" i="1"/>
  <c r="AI977" i="1" s="1"/>
  <c r="AJ977" i="1" s="1"/>
  <c r="R976" i="1"/>
  <c r="AI976" i="1" s="1"/>
  <c r="AJ976" i="1" s="1"/>
  <c r="G975" i="1"/>
  <c r="G976" i="1" s="1"/>
  <c r="G977" i="1" s="1"/>
  <c r="G978" i="1" s="1"/>
  <c r="G979" i="1" s="1"/>
  <c r="G980" i="1" s="1"/>
  <c r="G981" i="1" s="1"/>
  <c r="R974" i="1"/>
  <c r="AI974" i="1" s="1"/>
  <c r="AJ974" i="1" s="1"/>
  <c r="R973" i="1"/>
  <c r="AI973" i="1" s="1"/>
  <c r="AJ973" i="1" s="1"/>
  <c r="G972" i="1"/>
  <c r="G973" i="1" s="1"/>
  <c r="G974" i="1" s="1"/>
  <c r="R971" i="1"/>
  <c r="AI971" i="1" s="1"/>
  <c r="AJ971" i="1" s="1"/>
  <c r="R970" i="1"/>
  <c r="AI970" i="1" s="1"/>
  <c r="AJ970" i="1" s="1"/>
  <c r="G969" i="1"/>
  <c r="G970" i="1" s="1"/>
  <c r="G971" i="1" s="1"/>
  <c r="R968" i="1"/>
  <c r="AI968" i="1" s="1"/>
  <c r="AJ968" i="1" s="1"/>
  <c r="R967" i="1"/>
  <c r="AI967" i="1" s="1"/>
  <c r="AJ967" i="1" s="1"/>
  <c r="G966" i="1"/>
  <c r="G967" i="1" s="1"/>
  <c r="G968" i="1" s="1"/>
  <c r="R965" i="1"/>
  <c r="AI965" i="1" s="1"/>
  <c r="AJ965" i="1" s="1"/>
  <c r="R964" i="1"/>
  <c r="AI964" i="1" s="1"/>
  <c r="AJ964" i="1" s="1"/>
  <c r="R963" i="1"/>
  <c r="AI963" i="1" s="1"/>
  <c r="AJ963" i="1" s="1"/>
  <c r="R962" i="1"/>
  <c r="AI962" i="1" s="1"/>
  <c r="AJ962" i="1" s="1"/>
  <c r="G961" i="1"/>
  <c r="G962" i="1" s="1"/>
  <c r="G963" i="1" s="1"/>
  <c r="G964" i="1" s="1"/>
  <c r="G965" i="1" s="1"/>
  <c r="R960" i="1"/>
  <c r="AI960" i="1" s="1"/>
  <c r="AJ960" i="1" s="1"/>
  <c r="R959" i="1"/>
  <c r="AI959" i="1" s="1"/>
  <c r="AJ959" i="1" s="1"/>
  <c r="G958" i="1"/>
  <c r="G959" i="1" s="1"/>
  <c r="G960" i="1" s="1"/>
  <c r="R957" i="1"/>
  <c r="AI957" i="1" s="1"/>
  <c r="AJ957" i="1" s="1"/>
  <c r="R956" i="1"/>
  <c r="AI956" i="1" s="1"/>
  <c r="AJ956" i="1" s="1"/>
  <c r="R955" i="1"/>
  <c r="AI955" i="1" s="1"/>
  <c r="AJ955" i="1" s="1"/>
  <c r="G954" i="1"/>
  <c r="G955" i="1" s="1"/>
  <c r="G956" i="1" s="1"/>
  <c r="G957" i="1" s="1"/>
  <c r="R953" i="1"/>
  <c r="AI953" i="1" s="1"/>
  <c r="AJ953" i="1" s="1"/>
  <c r="R952" i="1"/>
  <c r="AI952" i="1" s="1"/>
  <c r="AJ952" i="1" s="1"/>
  <c r="G951" i="1"/>
  <c r="G952" i="1" s="1"/>
  <c r="G953" i="1" s="1"/>
  <c r="S950" i="1"/>
  <c r="R950" i="1"/>
  <c r="AI950" i="1" s="1"/>
  <c r="S949" i="1"/>
  <c r="R949" i="1"/>
  <c r="AI949" i="1" s="1"/>
  <c r="S948" i="1"/>
  <c r="R948" i="1"/>
  <c r="AI948" i="1" s="1"/>
  <c r="S947" i="1"/>
  <c r="R947" i="1"/>
  <c r="AI947" i="1" s="1"/>
  <c r="G946" i="1"/>
  <c r="G947" i="1" s="1"/>
  <c r="G948" i="1" s="1"/>
  <c r="G949" i="1" s="1"/>
  <c r="G950" i="1" s="1"/>
  <c r="R945" i="1"/>
  <c r="AI945" i="1" s="1"/>
  <c r="AJ945" i="1" s="1"/>
  <c r="R944" i="1"/>
  <c r="AI944" i="1" s="1"/>
  <c r="AJ944" i="1" s="1"/>
  <c r="G943" i="1"/>
  <c r="G944" i="1" s="1"/>
  <c r="G945" i="1" s="1"/>
  <c r="R942" i="1"/>
  <c r="AI942" i="1" s="1"/>
  <c r="AJ942" i="1" s="1"/>
  <c r="R941" i="1"/>
  <c r="AI941" i="1" s="1"/>
  <c r="R940" i="1"/>
  <c r="AI940" i="1" s="1"/>
  <c r="AJ940" i="1" s="1"/>
  <c r="R939" i="1"/>
  <c r="AI939" i="1" s="1"/>
  <c r="AJ939" i="1" s="1"/>
  <c r="R938" i="1"/>
  <c r="AI938" i="1" s="1"/>
  <c r="AJ938" i="1" s="1"/>
  <c r="G937" i="1"/>
  <c r="G938" i="1" s="1"/>
  <c r="G939" i="1" s="1"/>
  <c r="G940" i="1" s="1"/>
  <c r="G941" i="1" s="1"/>
  <c r="G942" i="1" s="1"/>
  <c r="R936" i="1"/>
  <c r="AI936" i="1" s="1"/>
  <c r="AJ936" i="1" s="1"/>
  <c r="G935" i="1"/>
  <c r="G936" i="1" s="1"/>
  <c r="R934" i="1"/>
  <c r="AI934" i="1" s="1"/>
  <c r="AJ934" i="1" s="1"/>
  <c r="R933" i="1"/>
  <c r="AI933" i="1" s="1"/>
  <c r="AJ933" i="1" s="1"/>
  <c r="G932" i="1"/>
  <c r="G933" i="1" s="1"/>
  <c r="G934" i="1" s="1"/>
  <c r="R931" i="1"/>
  <c r="AI931" i="1" s="1"/>
  <c r="AJ931" i="1" s="1"/>
  <c r="G930" i="1"/>
  <c r="G931" i="1" s="1"/>
  <c r="R929" i="1"/>
  <c r="AI929" i="1" s="1"/>
  <c r="AJ929" i="1" s="1"/>
  <c r="G928" i="1"/>
  <c r="G929" i="1" s="1"/>
  <c r="R927" i="1"/>
  <c r="AI927" i="1" s="1"/>
  <c r="AJ927" i="1" s="1"/>
  <c r="R926" i="1"/>
  <c r="AI926" i="1" s="1"/>
  <c r="AJ926" i="1" s="1"/>
  <c r="G925" i="1"/>
  <c r="G926" i="1" s="1"/>
  <c r="G927" i="1" s="1"/>
  <c r="S923" i="1"/>
  <c r="S922" i="1"/>
  <c r="S921" i="1"/>
  <c r="G920" i="1"/>
  <c r="G921" i="1" s="1"/>
  <c r="G922" i="1" s="1"/>
  <c r="G923" i="1" s="1"/>
  <c r="G924" i="1" s="1"/>
  <c r="R919" i="1"/>
  <c r="AI919" i="1" s="1"/>
  <c r="AJ919" i="1" s="1"/>
  <c r="R918" i="1"/>
  <c r="AI918" i="1" s="1"/>
  <c r="AJ918" i="1" s="1"/>
  <c r="R917" i="1"/>
  <c r="AI917" i="1" s="1"/>
  <c r="AJ917" i="1" s="1"/>
  <c r="G916" i="1"/>
  <c r="G917" i="1" s="1"/>
  <c r="G918" i="1" s="1"/>
  <c r="G919" i="1" s="1"/>
  <c r="R915" i="1"/>
  <c r="AI915" i="1" s="1"/>
  <c r="AJ915" i="1" s="1"/>
  <c r="R914" i="1"/>
  <c r="AI914" i="1" s="1"/>
  <c r="AJ914" i="1" s="1"/>
  <c r="G913" i="1"/>
  <c r="G914" i="1" s="1"/>
  <c r="G915" i="1" s="1"/>
  <c r="R912" i="1"/>
  <c r="AI912" i="1" s="1"/>
  <c r="AJ912" i="1" s="1"/>
  <c r="R911" i="1"/>
  <c r="AI911" i="1" s="1"/>
  <c r="AJ911" i="1" s="1"/>
  <c r="G910" i="1"/>
  <c r="G911" i="1" s="1"/>
  <c r="G912" i="1" s="1"/>
  <c r="S909" i="1"/>
  <c r="S908" i="1"/>
  <c r="S907" i="1"/>
  <c r="S906" i="1"/>
  <c r="G905" i="1"/>
  <c r="G906" i="1" s="1"/>
  <c r="G907" i="1" s="1"/>
  <c r="G908" i="1" s="1"/>
  <c r="G909" i="1" s="1"/>
  <c r="R904" i="1"/>
  <c r="AI904" i="1" s="1"/>
  <c r="AJ904" i="1" s="1"/>
  <c r="R903" i="1"/>
  <c r="AI903" i="1" s="1"/>
  <c r="AJ903" i="1" s="1"/>
  <c r="R902" i="1"/>
  <c r="AI902" i="1" s="1"/>
  <c r="R901" i="1"/>
  <c r="AI901" i="1" s="1"/>
  <c r="AJ901" i="1" s="1"/>
  <c r="G900" i="1"/>
  <c r="G901" i="1" s="1"/>
  <c r="G902" i="1" s="1"/>
  <c r="G903" i="1" s="1"/>
  <c r="G904" i="1" s="1"/>
  <c r="R899" i="1"/>
  <c r="AI899" i="1" s="1"/>
  <c r="AJ899" i="1" s="1"/>
  <c r="R898" i="1"/>
  <c r="AI898" i="1" s="1"/>
  <c r="AJ898" i="1" s="1"/>
  <c r="R897" i="1"/>
  <c r="AI897" i="1" s="1"/>
  <c r="AJ897" i="1" s="1"/>
  <c r="G896" i="1"/>
  <c r="G897" i="1" s="1"/>
  <c r="G898" i="1" s="1"/>
  <c r="G899" i="1" s="1"/>
  <c r="R895" i="1"/>
  <c r="AI895" i="1" s="1"/>
  <c r="AJ895" i="1" s="1"/>
  <c r="R894" i="1"/>
  <c r="AI894" i="1" s="1"/>
  <c r="AJ894" i="1" s="1"/>
  <c r="G893" i="1"/>
  <c r="G894" i="1" s="1"/>
  <c r="G895" i="1" s="1"/>
  <c r="R892" i="1"/>
  <c r="AI892" i="1" s="1"/>
  <c r="AJ892" i="1" s="1"/>
  <c r="R891" i="1"/>
  <c r="AI891" i="1" s="1"/>
  <c r="AJ891" i="1" s="1"/>
  <c r="R890" i="1"/>
  <c r="AI890" i="1" s="1"/>
  <c r="AJ890" i="1" s="1"/>
  <c r="R889" i="1"/>
  <c r="AI889" i="1" s="1"/>
  <c r="AJ889" i="1" s="1"/>
  <c r="S887" i="1"/>
  <c r="R887" i="1"/>
  <c r="AI887" i="1" s="1"/>
  <c r="S886" i="1"/>
  <c r="R886" i="1"/>
  <c r="AI886" i="1" s="1"/>
  <c r="G885" i="1"/>
  <c r="G886" i="1" s="1"/>
  <c r="G887" i="1" s="1"/>
  <c r="R884" i="1"/>
  <c r="AI884" i="1" s="1"/>
  <c r="AJ884" i="1" s="1"/>
  <c r="R883" i="1"/>
  <c r="AI883" i="1" s="1"/>
  <c r="AJ883" i="1" s="1"/>
  <c r="G882" i="1"/>
  <c r="G883" i="1" s="1"/>
  <c r="G884" i="1" s="1"/>
  <c r="R881" i="1"/>
  <c r="AI881" i="1" s="1"/>
  <c r="AJ881" i="1" s="1"/>
  <c r="R880" i="1"/>
  <c r="AI880" i="1" s="1"/>
  <c r="AJ880" i="1" s="1"/>
  <c r="R879" i="1"/>
  <c r="AI879" i="1" s="1"/>
  <c r="AJ879" i="1" s="1"/>
  <c r="G878" i="1"/>
  <c r="G879" i="1" s="1"/>
  <c r="G880" i="1" s="1"/>
  <c r="G881" i="1" s="1"/>
  <c r="R877" i="1"/>
  <c r="AI877" i="1" s="1"/>
  <c r="AJ877" i="1" s="1"/>
  <c r="R876" i="1"/>
  <c r="AI876" i="1" s="1"/>
  <c r="AJ876" i="1" s="1"/>
  <c r="R875" i="1"/>
  <c r="AI875" i="1" s="1"/>
  <c r="AJ875" i="1" s="1"/>
  <c r="G874" i="1"/>
  <c r="G875" i="1" s="1"/>
  <c r="G876" i="1" s="1"/>
  <c r="G877" i="1" s="1"/>
  <c r="R873" i="1"/>
  <c r="AI873" i="1" s="1"/>
  <c r="AJ873" i="1" s="1"/>
  <c r="R872" i="1"/>
  <c r="AI872" i="1" s="1"/>
  <c r="AJ872" i="1" s="1"/>
  <c r="G871" i="1"/>
  <c r="G872" i="1" s="1"/>
  <c r="G873" i="1" s="1"/>
  <c r="R870" i="1"/>
  <c r="AI870" i="1" s="1"/>
  <c r="AJ870" i="1" s="1"/>
  <c r="R869" i="1"/>
  <c r="AI869" i="1" s="1"/>
  <c r="AJ869" i="1" s="1"/>
  <c r="R868" i="1"/>
  <c r="AI868" i="1" s="1"/>
  <c r="AJ868" i="1" s="1"/>
  <c r="G867" i="1"/>
  <c r="G868" i="1" s="1"/>
  <c r="G869" i="1" s="1"/>
  <c r="G870" i="1" s="1"/>
  <c r="R866" i="1"/>
  <c r="AI866" i="1" s="1"/>
  <c r="AJ866" i="1" s="1"/>
  <c r="R865" i="1"/>
  <c r="AI865" i="1" s="1"/>
  <c r="AJ865" i="1" s="1"/>
  <c r="R864" i="1"/>
  <c r="AI864" i="1" s="1"/>
  <c r="AJ864" i="1" s="1"/>
  <c r="R863" i="1"/>
  <c r="AI863" i="1" s="1"/>
  <c r="AJ863" i="1" s="1"/>
  <c r="G862" i="1"/>
  <c r="G863" i="1" s="1"/>
  <c r="G864" i="1" s="1"/>
  <c r="G865" i="1" s="1"/>
  <c r="G866" i="1" s="1"/>
  <c r="R861" i="1"/>
  <c r="AI861" i="1" s="1"/>
  <c r="AJ861" i="1" s="1"/>
  <c r="R860" i="1"/>
  <c r="AI860" i="1" s="1"/>
  <c r="AJ860" i="1" s="1"/>
  <c r="G859" i="1"/>
  <c r="G860" i="1" s="1"/>
  <c r="G861" i="1" s="1"/>
  <c r="R858" i="1"/>
  <c r="AI858" i="1" s="1"/>
  <c r="AJ858" i="1" s="1"/>
  <c r="R857" i="1"/>
  <c r="AI857" i="1" s="1"/>
  <c r="R856" i="1"/>
  <c r="AI856" i="1" s="1"/>
  <c r="AJ856" i="1" s="1"/>
  <c r="R855" i="1"/>
  <c r="AI855" i="1" s="1"/>
  <c r="AJ855" i="1" s="1"/>
  <c r="R854" i="1"/>
  <c r="AI854" i="1" s="1"/>
  <c r="AJ854" i="1" s="1"/>
  <c r="R853" i="1"/>
  <c r="AI853" i="1" s="1"/>
  <c r="AJ853" i="1" s="1"/>
  <c r="G852" i="1"/>
  <c r="G853" i="1" s="1"/>
  <c r="G854" i="1" s="1"/>
  <c r="G855" i="1" s="1"/>
  <c r="G856" i="1" s="1"/>
  <c r="G857" i="1" s="1"/>
  <c r="G858" i="1" s="1"/>
  <c r="R851" i="1"/>
  <c r="AI851" i="1" s="1"/>
  <c r="AJ851" i="1" s="1"/>
  <c r="R850" i="1"/>
  <c r="AI850" i="1" s="1"/>
  <c r="AJ850" i="1" s="1"/>
  <c r="R849" i="1"/>
  <c r="AI849" i="1" s="1"/>
  <c r="AJ849" i="1" s="1"/>
  <c r="R848" i="1"/>
  <c r="AI848" i="1" s="1"/>
  <c r="AJ848" i="1" s="1"/>
  <c r="G847" i="1"/>
  <c r="G848" i="1" s="1"/>
  <c r="G849" i="1" s="1"/>
  <c r="G850" i="1" s="1"/>
  <c r="G851" i="1" s="1"/>
  <c r="R846" i="1"/>
  <c r="AI846" i="1" s="1"/>
  <c r="AJ846" i="1" s="1"/>
  <c r="R845" i="1"/>
  <c r="AI845" i="1" s="1"/>
  <c r="AJ845" i="1" s="1"/>
  <c r="R844" i="1"/>
  <c r="AI844" i="1" s="1"/>
  <c r="AJ844" i="1" s="1"/>
  <c r="G843" i="1"/>
  <c r="G844" i="1" s="1"/>
  <c r="G845" i="1" s="1"/>
  <c r="G846" i="1" s="1"/>
  <c r="R842" i="1"/>
  <c r="AI842" i="1" s="1"/>
  <c r="AJ842" i="1" s="1"/>
  <c r="R841" i="1"/>
  <c r="AI841" i="1" s="1"/>
  <c r="AJ841" i="1" s="1"/>
  <c r="R840" i="1"/>
  <c r="AI840" i="1" s="1"/>
  <c r="AJ840" i="1" s="1"/>
  <c r="G839" i="1"/>
  <c r="G840" i="1" s="1"/>
  <c r="G841" i="1" s="1"/>
  <c r="G842" i="1" s="1"/>
  <c r="R838" i="1"/>
  <c r="AI838" i="1" s="1"/>
  <c r="AJ838" i="1" s="1"/>
  <c r="R837" i="1"/>
  <c r="AI837" i="1" s="1"/>
  <c r="AJ837" i="1" s="1"/>
  <c r="G836" i="1"/>
  <c r="G837" i="1" s="1"/>
  <c r="G838" i="1" s="1"/>
  <c r="R835" i="1"/>
  <c r="AI835" i="1" s="1"/>
  <c r="AJ835" i="1" s="1"/>
  <c r="R834" i="1"/>
  <c r="AI834" i="1" s="1"/>
  <c r="AJ834" i="1" s="1"/>
  <c r="G833" i="1"/>
  <c r="G834" i="1" s="1"/>
  <c r="G835" i="1" s="1"/>
  <c r="R832" i="1"/>
  <c r="AI832" i="1" s="1"/>
  <c r="AJ832" i="1" s="1"/>
  <c r="R831" i="1"/>
  <c r="AI831" i="1" s="1"/>
  <c r="AJ831" i="1" s="1"/>
  <c r="R830" i="1"/>
  <c r="AI830" i="1" s="1"/>
  <c r="AJ830" i="1" s="1"/>
  <c r="G829" i="1"/>
  <c r="G830" i="1" s="1"/>
  <c r="G831" i="1" s="1"/>
  <c r="G832" i="1" s="1"/>
  <c r="R828" i="1"/>
  <c r="AI828" i="1" s="1"/>
  <c r="AJ828" i="1" s="1"/>
  <c r="R827" i="1"/>
  <c r="AI827" i="1" s="1"/>
  <c r="AJ827" i="1" s="1"/>
  <c r="R826" i="1"/>
  <c r="AI826" i="1" s="1"/>
  <c r="AJ826" i="1" s="1"/>
  <c r="G825" i="1"/>
  <c r="G826" i="1" s="1"/>
  <c r="G827" i="1" s="1"/>
  <c r="G828" i="1" s="1"/>
  <c r="R824" i="1"/>
  <c r="AI824" i="1" s="1"/>
  <c r="AJ824" i="1" s="1"/>
  <c r="R823" i="1"/>
  <c r="AI823" i="1" s="1"/>
  <c r="AJ823" i="1" s="1"/>
  <c r="R822" i="1"/>
  <c r="AI822" i="1" s="1"/>
  <c r="AJ822" i="1" s="1"/>
  <c r="R821" i="1"/>
  <c r="AI821" i="1" s="1"/>
  <c r="AJ821" i="1" s="1"/>
  <c r="G820" i="1"/>
  <c r="G821" i="1" s="1"/>
  <c r="G822" i="1" s="1"/>
  <c r="G823" i="1" s="1"/>
  <c r="G824" i="1" s="1"/>
  <c r="R819" i="1"/>
  <c r="AI819" i="1" s="1"/>
  <c r="AJ819" i="1" s="1"/>
  <c r="R818" i="1"/>
  <c r="AI818" i="1" s="1"/>
  <c r="AJ818" i="1" s="1"/>
  <c r="R817" i="1"/>
  <c r="AI817" i="1" s="1"/>
  <c r="AJ817" i="1" s="1"/>
  <c r="R816" i="1"/>
  <c r="AI816" i="1" s="1"/>
  <c r="R815" i="1"/>
  <c r="AI815" i="1" s="1"/>
  <c r="AJ815" i="1" s="1"/>
  <c r="R814" i="1"/>
  <c r="AI814" i="1" s="1"/>
  <c r="AJ814" i="1" s="1"/>
  <c r="R813" i="1"/>
  <c r="AI813" i="1" s="1"/>
  <c r="AJ813" i="1" s="1"/>
  <c r="R812" i="1"/>
  <c r="AI812" i="1" s="1"/>
  <c r="AJ812" i="1" s="1"/>
  <c r="G811" i="1"/>
  <c r="G812" i="1" s="1"/>
  <c r="G813" i="1" s="1"/>
  <c r="G814" i="1" s="1"/>
  <c r="G815" i="1" s="1"/>
  <c r="G816" i="1" s="1"/>
  <c r="G817" i="1" s="1"/>
  <c r="G818" i="1" s="1"/>
  <c r="G819" i="1" s="1"/>
  <c r="R810" i="1"/>
  <c r="AI810" i="1" s="1"/>
  <c r="R809" i="1"/>
  <c r="AI809" i="1" s="1"/>
  <c r="AJ809" i="1" s="1"/>
  <c r="R808" i="1"/>
  <c r="AI808" i="1" s="1"/>
  <c r="R807" i="1"/>
  <c r="AI807" i="1" s="1"/>
  <c r="AJ807" i="1" s="1"/>
  <c r="G806" i="1"/>
  <c r="G807" i="1" s="1"/>
  <c r="G808" i="1" s="1"/>
  <c r="G809" i="1" s="1"/>
  <c r="G810" i="1" s="1"/>
  <c r="R805" i="1"/>
  <c r="AI805" i="1" s="1"/>
  <c r="AJ805" i="1" s="1"/>
  <c r="R804" i="1"/>
  <c r="AI804" i="1" s="1"/>
  <c r="R803" i="1"/>
  <c r="AI803" i="1" s="1"/>
  <c r="AJ803" i="1" s="1"/>
  <c r="R802" i="1"/>
  <c r="AI802" i="1" s="1"/>
  <c r="AJ802" i="1" s="1"/>
  <c r="R801" i="1"/>
  <c r="AI801" i="1" s="1"/>
  <c r="AJ801" i="1" s="1"/>
  <c r="R800" i="1"/>
  <c r="AI800" i="1" s="1"/>
  <c r="AJ800" i="1" s="1"/>
  <c r="R799" i="1"/>
  <c r="AI799" i="1" s="1"/>
  <c r="R798" i="1"/>
  <c r="AI798" i="1" s="1"/>
  <c r="AJ798" i="1" s="1"/>
  <c r="R797" i="1"/>
  <c r="AI797" i="1" s="1"/>
  <c r="AJ797" i="1" s="1"/>
  <c r="R796" i="1"/>
  <c r="AI796" i="1" s="1"/>
  <c r="AJ796" i="1" s="1"/>
  <c r="G795" i="1"/>
  <c r="G796" i="1" s="1"/>
  <c r="G797" i="1" s="1"/>
  <c r="G798" i="1" s="1"/>
  <c r="G799" i="1" s="1"/>
  <c r="G800" i="1" s="1"/>
  <c r="G801" i="1" s="1"/>
  <c r="G802" i="1" s="1"/>
  <c r="G803" i="1" s="1"/>
  <c r="G804" i="1" s="1"/>
  <c r="G805" i="1" s="1"/>
  <c r="R794" i="1"/>
  <c r="AI794" i="1" s="1"/>
  <c r="AJ794" i="1" s="1"/>
  <c r="R793" i="1"/>
  <c r="AI793" i="1" s="1"/>
  <c r="AJ793" i="1" s="1"/>
  <c r="G792" i="1"/>
  <c r="G793" i="1" s="1"/>
  <c r="G794" i="1" s="1"/>
  <c r="R791" i="1"/>
  <c r="AI791" i="1" s="1"/>
  <c r="AJ791" i="1" s="1"/>
  <c r="R790" i="1"/>
  <c r="AI790" i="1" s="1"/>
  <c r="AJ790" i="1" s="1"/>
  <c r="R789" i="1"/>
  <c r="AI789" i="1" s="1"/>
  <c r="AJ789" i="1" s="1"/>
  <c r="R788" i="1"/>
  <c r="AI788" i="1" s="1"/>
  <c r="AJ788" i="1" s="1"/>
  <c r="R787" i="1"/>
  <c r="AI787" i="1" s="1"/>
  <c r="R786" i="1"/>
  <c r="AI786" i="1" s="1"/>
  <c r="AJ786" i="1" s="1"/>
  <c r="G785" i="1"/>
  <c r="G786" i="1" s="1"/>
  <c r="G787" i="1" s="1"/>
  <c r="G788" i="1" s="1"/>
  <c r="G789" i="1" s="1"/>
  <c r="G790" i="1" s="1"/>
  <c r="G791" i="1" s="1"/>
  <c r="R784" i="1"/>
  <c r="AI784" i="1" s="1"/>
  <c r="AJ784" i="1" s="1"/>
  <c r="R783" i="1"/>
  <c r="AI783" i="1" s="1"/>
  <c r="AJ783" i="1" s="1"/>
  <c r="G782" i="1"/>
  <c r="G783" i="1" s="1"/>
  <c r="G784" i="1" s="1"/>
  <c r="R781" i="1"/>
  <c r="AI781" i="1" s="1"/>
  <c r="AJ781" i="1" s="1"/>
  <c r="R780" i="1"/>
  <c r="AI780" i="1" s="1"/>
  <c r="AJ780" i="1" s="1"/>
  <c r="G779" i="1"/>
  <c r="G780" i="1" s="1"/>
  <c r="G781" i="1" s="1"/>
  <c r="R778" i="1"/>
  <c r="AI778" i="1" s="1"/>
  <c r="AJ778" i="1" s="1"/>
  <c r="R777" i="1"/>
  <c r="AI777" i="1" s="1"/>
  <c r="R776" i="1"/>
  <c r="AI776" i="1" s="1"/>
  <c r="AJ776" i="1" s="1"/>
  <c r="R775" i="1"/>
  <c r="AI775" i="1" s="1"/>
  <c r="R774" i="1"/>
  <c r="AI774" i="1" s="1"/>
  <c r="R773" i="1"/>
  <c r="AI773" i="1" s="1"/>
  <c r="AJ773" i="1" s="1"/>
  <c r="G772" i="1"/>
  <c r="G773" i="1" s="1"/>
  <c r="G774" i="1" s="1"/>
  <c r="G775" i="1" s="1"/>
  <c r="G776" i="1" s="1"/>
  <c r="G777" i="1" s="1"/>
  <c r="G778" i="1" s="1"/>
  <c r="R771" i="1"/>
  <c r="AI771" i="1" s="1"/>
  <c r="AJ771" i="1" s="1"/>
  <c r="R770" i="1"/>
  <c r="AI770" i="1" s="1"/>
  <c r="AJ770" i="1" s="1"/>
  <c r="R769" i="1"/>
  <c r="AI769" i="1" s="1"/>
  <c r="AJ769" i="1" s="1"/>
  <c r="G768" i="1"/>
  <c r="G769" i="1" s="1"/>
  <c r="G770" i="1" s="1"/>
  <c r="G771" i="1" s="1"/>
  <c r="S767" i="1"/>
  <c r="R767" i="1"/>
  <c r="AI767" i="1" s="1"/>
  <c r="S766" i="1"/>
  <c r="R766" i="1"/>
  <c r="AI766" i="1" s="1"/>
  <c r="G765" i="1"/>
  <c r="G766" i="1" s="1"/>
  <c r="G767" i="1" s="1"/>
  <c r="G763" i="1"/>
  <c r="G764" i="1" s="1"/>
  <c r="R762" i="1"/>
  <c r="AI762" i="1" s="1"/>
  <c r="AJ762" i="1" s="1"/>
  <c r="R761" i="1"/>
  <c r="AI761" i="1" s="1"/>
  <c r="AJ761" i="1" s="1"/>
  <c r="R760" i="1"/>
  <c r="AI760" i="1" s="1"/>
  <c r="AJ760" i="1" s="1"/>
  <c r="R759" i="1"/>
  <c r="AI759" i="1" s="1"/>
  <c r="R758" i="1"/>
  <c r="AI758" i="1" s="1"/>
  <c r="AJ758" i="1" s="1"/>
  <c r="G757" i="1"/>
  <c r="G758" i="1" s="1"/>
  <c r="G759" i="1" s="1"/>
  <c r="G760" i="1" s="1"/>
  <c r="G761" i="1" s="1"/>
  <c r="G762" i="1" s="1"/>
  <c r="R756" i="1"/>
  <c r="AI756" i="1" s="1"/>
  <c r="R755" i="1"/>
  <c r="AI755" i="1" s="1"/>
  <c r="AJ755" i="1" s="1"/>
  <c r="R754" i="1"/>
  <c r="AI754" i="1" s="1"/>
  <c r="R753" i="1"/>
  <c r="AI753" i="1" s="1"/>
  <c r="AJ753" i="1" s="1"/>
  <c r="G752" i="1"/>
  <c r="G753" i="1" s="1"/>
  <c r="G754" i="1" s="1"/>
  <c r="G755" i="1" s="1"/>
  <c r="G756" i="1" s="1"/>
  <c r="R751" i="1"/>
  <c r="AI751" i="1" s="1"/>
  <c r="AJ751" i="1" s="1"/>
  <c r="R750" i="1"/>
  <c r="AI750" i="1" s="1"/>
  <c r="R749" i="1"/>
  <c r="AI749" i="1" s="1"/>
  <c r="AJ749" i="1" s="1"/>
  <c r="G748" i="1"/>
  <c r="G749" i="1" s="1"/>
  <c r="G750" i="1" s="1"/>
  <c r="G751" i="1" s="1"/>
  <c r="R747" i="1"/>
  <c r="AI747" i="1" s="1"/>
  <c r="AJ747" i="1" s="1"/>
  <c r="R746" i="1"/>
  <c r="AI746" i="1" s="1"/>
  <c r="AJ746" i="1" s="1"/>
  <c r="G745" i="1"/>
  <c r="G746" i="1" s="1"/>
  <c r="G747" i="1" s="1"/>
  <c r="R744" i="1"/>
  <c r="AI744" i="1" s="1"/>
  <c r="AJ744" i="1" s="1"/>
  <c r="R743" i="1"/>
  <c r="AI743" i="1" s="1"/>
  <c r="AJ743" i="1" s="1"/>
  <c r="G742" i="1"/>
  <c r="G743" i="1" s="1"/>
  <c r="G744" i="1" s="1"/>
  <c r="R741" i="1"/>
  <c r="AI741" i="1" s="1"/>
  <c r="AJ741" i="1" s="1"/>
  <c r="R740" i="1"/>
  <c r="AI740" i="1" s="1"/>
  <c r="AJ740" i="1" s="1"/>
  <c r="G739" i="1"/>
  <c r="G740" i="1" s="1"/>
  <c r="G741" i="1" s="1"/>
  <c r="S738" i="1"/>
  <c r="S737" i="1" s="1"/>
  <c r="R738" i="1"/>
  <c r="AI738" i="1" s="1"/>
  <c r="G737" i="1"/>
  <c r="G738" i="1" s="1"/>
  <c r="R736" i="1"/>
  <c r="AI736" i="1" s="1"/>
  <c r="AJ736" i="1" s="1"/>
  <c r="R735" i="1"/>
  <c r="AI735" i="1" s="1"/>
  <c r="AJ735" i="1" s="1"/>
  <c r="G734" i="1"/>
  <c r="G735" i="1" s="1"/>
  <c r="G736" i="1" s="1"/>
  <c r="R733" i="1"/>
  <c r="AI733" i="1" s="1"/>
  <c r="AJ733" i="1" s="1"/>
  <c r="R732" i="1"/>
  <c r="AI732" i="1" s="1"/>
  <c r="AJ732" i="1" s="1"/>
  <c r="G731" i="1"/>
  <c r="G732" i="1" s="1"/>
  <c r="G733" i="1" s="1"/>
  <c r="R730" i="1"/>
  <c r="AI730" i="1" s="1"/>
  <c r="AJ730" i="1" s="1"/>
  <c r="R729" i="1"/>
  <c r="AI729" i="1" s="1"/>
  <c r="AJ729" i="1" s="1"/>
  <c r="R728" i="1"/>
  <c r="AI728" i="1" s="1"/>
  <c r="AJ728" i="1" s="1"/>
  <c r="G727" i="1"/>
  <c r="G728" i="1" s="1"/>
  <c r="G729" i="1" s="1"/>
  <c r="G730" i="1" s="1"/>
  <c r="R726" i="1"/>
  <c r="AI726" i="1" s="1"/>
  <c r="AJ726" i="1" s="1"/>
  <c r="R725" i="1"/>
  <c r="AI725" i="1" s="1"/>
  <c r="AJ725" i="1" s="1"/>
  <c r="R724" i="1"/>
  <c r="AI724" i="1" s="1"/>
  <c r="AJ724" i="1" s="1"/>
  <c r="R723" i="1"/>
  <c r="AI723" i="1" s="1"/>
  <c r="R722" i="1"/>
  <c r="AI722" i="1" s="1"/>
  <c r="AJ722" i="1" s="1"/>
  <c r="G721" i="1"/>
  <c r="G722" i="1" s="1"/>
  <c r="G723" i="1" s="1"/>
  <c r="G724" i="1" s="1"/>
  <c r="G725" i="1" s="1"/>
  <c r="G726" i="1" s="1"/>
  <c r="R720" i="1"/>
  <c r="AI720" i="1" s="1"/>
  <c r="AJ720" i="1" s="1"/>
  <c r="R719" i="1"/>
  <c r="AI719" i="1" s="1"/>
  <c r="AJ719" i="1" s="1"/>
  <c r="G718" i="1"/>
  <c r="G719" i="1" s="1"/>
  <c r="G720" i="1" s="1"/>
  <c r="R717" i="1"/>
  <c r="AI717" i="1" s="1"/>
  <c r="AJ717" i="1" s="1"/>
  <c r="R716" i="1"/>
  <c r="AI716" i="1" s="1"/>
  <c r="AJ716" i="1" s="1"/>
  <c r="R715" i="1"/>
  <c r="AI715" i="1" s="1"/>
  <c r="AJ715" i="1" s="1"/>
  <c r="G714" i="1"/>
  <c r="G715" i="1" s="1"/>
  <c r="G716" i="1" s="1"/>
  <c r="G717" i="1" s="1"/>
  <c r="S713" i="1"/>
  <c r="S712" i="1" s="1"/>
  <c r="R713" i="1"/>
  <c r="AI713" i="1" s="1"/>
  <c r="G712" i="1"/>
  <c r="G713" i="1" s="1"/>
  <c r="R711" i="1"/>
  <c r="AI711" i="1" s="1"/>
  <c r="AJ711" i="1" s="1"/>
  <c r="R710" i="1"/>
  <c r="AI710" i="1" s="1"/>
  <c r="AJ710" i="1" s="1"/>
  <c r="G709" i="1"/>
  <c r="G710" i="1" s="1"/>
  <c r="G711" i="1" s="1"/>
  <c r="R708" i="1"/>
  <c r="AI708" i="1" s="1"/>
  <c r="AJ708" i="1" s="1"/>
  <c r="R707" i="1"/>
  <c r="AI707" i="1" s="1"/>
  <c r="AJ707" i="1" s="1"/>
  <c r="G706" i="1"/>
  <c r="G707" i="1" s="1"/>
  <c r="G708" i="1" s="1"/>
  <c r="R705" i="1"/>
  <c r="AI705" i="1" s="1"/>
  <c r="AJ705" i="1" s="1"/>
  <c r="R704" i="1"/>
  <c r="AI704" i="1" s="1"/>
  <c r="AJ704" i="1" s="1"/>
  <c r="G703" i="1"/>
  <c r="G704" i="1" s="1"/>
  <c r="G705" i="1" s="1"/>
  <c r="R702" i="1"/>
  <c r="AI702" i="1" s="1"/>
  <c r="AJ702" i="1" s="1"/>
  <c r="R701" i="1"/>
  <c r="AI701" i="1" s="1"/>
  <c r="AJ701" i="1" s="1"/>
  <c r="R700" i="1"/>
  <c r="AI700" i="1" s="1"/>
  <c r="AJ700" i="1" s="1"/>
  <c r="R699" i="1"/>
  <c r="AI699" i="1" s="1"/>
  <c r="AJ699" i="1" s="1"/>
  <c r="R698" i="1"/>
  <c r="AI698" i="1" s="1"/>
  <c r="AJ698" i="1" s="1"/>
  <c r="R697" i="1"/>
  <c r="AI697" i="1" s="1"/>
  <c r="AJ697" i="1" s="1"/>
  <c r="G696" i="1"/>
  <c r="G697" i="1" s="1"/>
  <c r="G698" i="1" s="1"/>
  <c r="G699" i="1" s="1"/>
  <c r="G700" i="1" s="1"/>
  <c r="G701" i="1" s="1"/>
  <c r="G702" i="1" s="1"/>
  <c r="R695" i="1"/>
  <c r="AI695" i="1" s="1"/>
  <c r="AJ695" i="1" s="1"/>
  <c r="R694" i="1"/>
  <c r="AI694" i="1" s="1"/>
  <c r="AJ694" i="1" s="1"/>
  <c r="R693" i="1"/>
  <c r="AI693" i="1" s="1"/>
  <c r="AJ693" i="1" s="1"/>
  <c r="G692" i="1"/>
  <c r="G693" i="1" s="1"/>
  <c r="G694" i="1" s="1"/>
  <c r="G695" i="1" s="1"/>
  <c r="S691" i="1"/>
  <c r="R691" i="1"/>
  <c r="AI691" i="1" s="1"/>
  <c r="S690" i="1"/>
  <c r="R690" i="1"/>
  <c r="AI690" i="1" s="1"/>
  <c r="G689" i="1"/>
  <c r="G690" i="1" s="1"/>
  <c r="G691" i="1" s="1"/>
  <c r="R688" i="1"/>
  <c r="AI688" i="1" s="1"/>
  <c r="AJ688" i="1" s="1"/>
  <c r="R687" i="1"/>
  <c r="AI687" i="1" s="1"/>
  <c r="AJ687" i="1" s="1"/>
  <c r="R686" i="1"/>
  <c r="AI686" i="1" s="1"/>
  <c r="AJ686" i="1" s="1"/>
  <c r="R685" i="1"/>
  <c r="AI685" i="1" s="1"/>
  <c r="AJ685" i="1" s="1"/>
  <c r="R684" i="1"/>
  <c r="AI684" i="1" s="1"/>
  <c r="AJ684" i="1" s="1"/>
  <c r="R683" i="1"/>
  <c r="AI683" i="1" s="1"/>
  <c r="AJ683" i="1" s="1"/>
  <c r="G682" i="1"/>
  <c r="G683" i="1" s="1"/>
  <c r="G684" i="1" s="1"/>
  <c r="G685" i="1" s="1"/>
  <c r="G686" i="1" s="1"/>
  <c r="G687" i="1" s="1"/>
  <c r="G688" i="1" s="1"/>
  <c r="R681" i="1"/>
  <c r="AI681" i="1" s="1"/>
  <c r="AJ681" i="1" s="1"/>
  <c r="R680" i="1"/>
  <c r="AI680" i="1" s="1"/>
  <c r="AJ680" i="1" s="1"/>
  <c r="R679" i="1"/>
  <c r="AI679" i="1" s="1"/>
  <c r="AJ679" i="1" s="1"/>
  <c r="G678" i="1"/>
  <c r="G679" i="1" s="1"/>
  <c r="G680" i="1" s="1"/>
  <c r="G681" i="1" s="1"/>
  <c r="R677" i="1"/>
  <c r="AI677" i="1" s="1"/>
  <c r="AJ677" i="1" s="1"/>
  <c r="R676" i="1"/>
  <c r="AI676" i="1" s="1"/>
  <c r="AJ676" i="1" s="1"/>
  <c r="G675" i="1"/>
  <c r="G676" i="1" s="1"/>
  <c r="G677" i="1" s="1"/>
  <c r="R674" i="1"/>
  <c r="AI674" i="1" s="1"/>
  <c r="AJ674" i="1" s="1"/>
  <c r="R673" i="1"/>
  <c r="AI673" i="1" s="1"/>
  <c r="AJ673" i="1" s="1"/>
  <c r="G672" i="1"/>
  <c r="G673" i="1" s="1"/>
  <c r="G674" i="1" s="1"/>
  <c r="R671" i="1"/>
  <c r="AI671" i="1" s="1"/>
  <c r="AJ671" i="1" s="1"/>
  <c r="R670" i="1"/>
  <c r="AI670" i="1" s="1"/>
  <c r="AJ670" i="1" s="1"/>
  <c r="G669" i="1"/>
  <c r="G670" i="1" s="1"/>
  <c r="G671" i="1" s="1"/>
  <c r="R668" i="1"/>
  <c r="AI668" i="1" s="1"/>
  <c r="AJ668" i="1" s="1"/>
  <c r="R667" i="1"/>
  <c r="AI667" i="1" s="1"/>
  <c r="AJ667" i="1" s="1"/>
  <c r="G666" i="1"/>
  <c r="G667" i="1" s="1"/>
  <c r="G668" i="1" s="1"/>
  <c r="R665" i="1"/>
  <c r="AI665" i="1" s="1"/>
  <c r="AJ665" i="1" s="1"/>
  <c r="R664" i="1"/>
  <c r="AI664" i="1" s="1"/>
  <c r="AJ664" i="1" s="1"/>
  <c r="G663" i="1"/>
  <c r="G664" i="1" s="1"/>
  <c r="G665" i="1" s="1"/>
  <c r="R662" i="1"/>
  <c r="AI662" i="1" s="1"/>
  <c r="AJ662" i="1" s="1"/>
  <c r="R661" i="1"/>
  <c r="AI661" i="1" s="1"/>
  <c r="AJ661" i="1" s="1"/>
  <c r="G660" i="1"/>
  <c r="G661" i="1" s="1"/>
  <c r="G662" i="1" s="1"/>
  <c r="R659" i="1"/>
  <c r="AI659" i="1" s="1"/>
  <c r="AJ659" i="1" s="1"/>
  <c r="R658" i="1"/>
  <c r="AI658" i="1" s="1"/>
  <c r="AJ658" i="1" s="1"/>
  <c r="G657" i="1"/>
  <c r="G658" i="1" s="1"/>
  <c r="G659" i="1" s="1"/>
  <c r="R656" i="1"/>
  <c r="AI656" i="1" s="1"/>
  <c r="AJ656" i="1" s="1"/>
  <c r="R655" i="1"/>
  <c r="AI655" i="1" s="1"/>
  <c r="AJ655" i="1" s="1"/>
  <c r="R654" i="1"/>
  <c r="AI654" i="1" s="1"/>
  <c r="AJ654" i="1" s="1"/>
  <c r="R653" i="1"/>
  <c r="AI653" i="1" s="1"/>
  <c r="AJ653" i="1" s="1"/>
  <c r="G652" i="1"/>
  <c r="G653" i="1" s="1"/>
  <c r="G654" i="1" s="1"/>
  <c r="G655" i="1" s="1"/>
  <c r="G656" i="1" s="1"/>
  <c r="R651" i="1"/>
  <c r="AI651" i="1" s="1"/>
  <c r="AJ651" i="1" s="1"/>
  <c r="R650" i="1"/>
  <c r="AI650" i="1" s="1"/>
  <c r="AJ650" i="1" s="1"/>
  <c r="R649" i="1"/>
  <c r="AI649" i="1" s="1"/>
  <c r="AJ649" i="1" s="1"/>
  <c r="R648" i="1"/>
  <c r="AI648" i="1" s="1"/>
  <c r="AJ648" i="1" s="1"/>
  <c r="R647" i="1"/>
  <c r="AI647" i="1" s="1"/>
  <c r="AJ647" i="1" s="1"/>
  <c r="G646" i="1"/>
  <c r="G647" i="1" s="1"/>
  <c r="G648" i="1" s="1"/>
  <c r="G649" i="1" s="1"/>
  <c r="G650" i="1" s="1"/>
  <c r="G651" i="1" s="1"/>
  <c r="R645" i="1"/>
  <c r="AI645" i="1" s="1"/>
  <c r="AJ645" i="1" s="1"/>
  <c r="R644" i="1"/>
  <c r="AI644" i="1" s="1"/>
  <c r="AJ644" i="1" s="1"/>
  <c r="R643" i="1"/>
  <c r="AI643" i="1" s="1"/>
  <c r="AJ643" i="1" s="1"/>
  <c r="R642" i="1"/>
  <c r="AI642" i="1" s="1"/>
  <c r="AJ642" i="1" s="1"/>
  <c r="R641" i="1"/>
  <c r="AI641" i="1" s="1"/>
  <c r="AJ641" i="1" s="1"/>
  <c r="R640" i="1"/>
  <c r="AI640" i="1" s="1"/>
  <c r="AJ640" i="1" s="1"/>
  <c r="G639" i="1"/>
  <c r="G640" i="1" s="1"/>
  <c r="G641" i="1" s="1"/>
  <c r="G642" i="1" s="1"/>
  <c r="G643" i="1" s="1"/>
  <c r="G644" i="1" s="1"/>
  <c r="G645" i="1" s="1"/>
  <c r="R638" i="1"/>
  <c r="AI638" i="1" s="1"/>
  <c r="AJ638" i="1" s="1"/>
  <c r="R637" i="1"/>
  <c r="AI637" i="1" s="1"/>
  <c r="AJ637" i="1" s="1"/>
  <c r="R636" i="1"/>
  <c r="AI636" i="1" s="1"/>
  <c r="AJ636" i="1" s="1"/>
  <c r="R635" i="1"/>
  <c r="AI635" i="1" s="1"/>
  <c r="AJ635" i="1" s="1"/>
  <c r="R634" i="1"/>
  <c r="AI634" i="1" s="1"/>
  <c r="AJ634" i="1" s="1"/>
  <c r="R633" i="1"/>
  <c r="AI633" i="1" s="1"/>
  <c r="AJ633" i="1" s="1"/>
  <c r="G632" i="1"/>
  <c r="G633" i="1" s="1"/>
  <c r="G634" i="1" s="1"/>
  <c r="G635" i="1" s="1"/>
  <c r="G636" i="1" s="1"/>
  <c r="G637" i="1" s="1"/>
  <c r="G638" i="1" s="1"/>
  <c r="R631" i="1"/>
  <c r="AI631" i="1" s="1"/>
  <c r="AJ631" i="1" s="1"/>
  <c r="R630" i="1"/>
  <c r="AI630" i="1" s="1"/>
  <c r="AJ630" i="1" s="1"/>
  <c r="R629" i="1"/>
  <c r="AI629" i="1" s="1"/>
  <c r="AJ629" i="1" s="1"/>
  <c r="R628" i="1"/>
  <c r="AI628" i="1" s="1"/>
  <c r="AJ628" i="1" s="1"/>
  <c r="R627" i="1"/>
  <c r="AI627" i="1" s="1"/>
  <c r="AJ627" i="1" s="1"/>
  <c r="R626" i="1"/>
  <c r="AI626" i="1" s="1"/>
  <c r="AJ626" i="1" s="1"/>
  <c r="G625" i="1"/>
  <c r="G626" i="1" s="1"/>
  <c r="G627" i="1" s="1"/>
  <c r="G628" i="1" s="1"/>
  <c r="G629" i="1" s="1"/>
  <c r="G630" i="1" s="1"/>
  <c r="G631" i="1" s="1"/>
  <c r="R624" i="1"/>
  <c r="AI624" i="1" s="1"/>
  <c r="AJ624" i="1" s="1"/>
  <c r="R623" i="1"/>
  <c r="AI623" i="1" s="1"/>
  <c r="AJ623" i="1" s="1"/>
  <c r="R622" i="1"/>
  <c r="AI622" i="1" s="1"/>
  <c r="AJ622" i="1" s="1"/>
  <c r="R621" i="1"/>
  <c r="AI621" i="1" s="1"/>
  <c r="R620" i="1"/>
  <c r="AI620" i="1" s="1"/>
  <c r="AJ620" i="1" s="1"/>
  <c r="R619" i="1"/>
  <c r="AI619" i="1" s="1"/>
  <c r="AJ619" i="1" s="1"/>
  <c r="R618" i="1"/>
  <c r="AI618" i="1" s="1"/>
  <c r="AJ618" i="1" s="1"/>
  <c r="R617" i="1"/>
  <c r="AI617" i="1" s="1"/>
  <c r="AJ617" i="1" s="1"/>
  <c r="G616" i="1"/>
  <c r="G617" i="1" s="1"/>
  <c r="G618" i="1" s="1"/>
  <c r="G619" i="1" s="1"/>
  <c r="G620" i="1" s="1"/>
  <c r="G621" i="1" s="1"/>
  <c r="G622" i="1" s="1"/>
  <c r="G623" i="1" s="1"/>
  <c r="G624" i="1" s="1"/>
  <c r="R615" i="1"/>
  <c r="AI615" i="1" s="1"/>
  <c r="AJ615" i="1" s="1"/>
  <c r="R614" i="1"/>
  <c r="AI614" i="1" s="1"/>
  <c r="AJ614" i="1" s="1"/>
  <c r="R613" i="1"/>
  <c r="AI613" i="1" s="1"/>
  <c r="R612" i="1"/>
  <c r="AI612" i="1" s="1"/>
  <c r="AJ612" i="1" s="1"/>
  <c r="R611" i="1"/>
  <c r="AI611" i="1" s="1"/>
  <c r="AJ611" i="1" s="1"/>
  <c r="R610" i="1"/>
  <c r="AI610" i="1" s="1"/>
  <c r="AJ610" i="1" s="1"/>
  <c r="R609" i="1"/>
  <c r="AI609" i="1" s="1"/>
  <c r="AJ609" i="1" s="1"/>
  <c r="G608" i="1"/>
  <c r="G609" i="1" s="1"/>
  <c r="G610" i="1" s="1"/>
  <c r="G611" i="1" s="1"/>
  <c r="G612" i="1" s="1"/>
  <c r="G613" i="1" s="1"/>
  <c r="G614" i="1" s="1"/>
  <c r="G615" i="1" s="1"/>
  <c r="R607" i="1"/>
  <c r="AI607" i="1" s="1"/>
  <c r="R606" i="1"/>
  <c r="AI606" i="1" s="1"/>
  <c r="AJ606" i="1" s="1"/>
  <c r="R605" i="1"/>
  <c r="AI605" i="1" s="1"/>
  <c r="R604" i="1"/>
  <c r="AI604" i="1" s="1"/>
  <c r="AJ604" i="1" s="1"/>
  <c r="G603" i="1"/>
  <c r="G604" i="1" s="1"/>
  <c r="G605" i="1" s="1"/>
  <c r="G606" i="1" s="1"/>
  <c r="G607" i="1" s="1"/>
  <c r="R602" i="1"/>
  <c r="AI602" i="1" s="1"/>
  <c r="AJ602" i="1" s="1"/>
  <c r="R601" i="1"/>
  <c r="AI601" i="1" s="1"/>
  <c r="AJ601" i="1" s="1"/>
  <c r="G600" i="1"/>
  <c r="G601" i="1" s="1"/>
  <c r="G602" i="1" s="1"/>
  <c r="R599" i="1"/>
  <c r="AI599" i="1" s="1"/>
  <c r="AJ599" i="1" s="1"/>
  <c r="R598" i="1"/>
  <c r="AI598" i="1" s="1"/>
  <c r="R597" i="1"/>
  <c r="AI597" i="1" s="1"/>
  <c r="AJ597" i="1" s="1"/>
  <c r="R596" i="1"/>
  <c r="AI596" i="1" s="1"/>
  <c r="AJ596" i="1" s="1"/>
  <c r="R595" i="1"/>
  <c r="AI595" i="1" s="1"/>
  <c r="AJ595" i="1" s="1"/>
  <c r="G594" i="1"/>
  <c r="G595" i="1" s="1"/>
  <c r="G596" i="1" s="1"/>
  <c r="G597" i="1" s="1"/>
  <c r="G598" i="1" s="1"/>
  <c r="G599" i="1" s="1"/>
  <c r="R593" i="1"/>
  <c r="AI593" i="1" s="1"/>
  <c r="AJ593" i="1" s="1"/>
  <c r="R592" i="1"/>
  <c r="AI592" i="1" s="1"/>
  <c r="AJ592" i="1" s="1"/>
  <c r="R591" i="1"/>
  <c r="AI591" i="1" s="1"/>
  <c r="AJ591" i="1" s="1"/>
  <c r="R590" i="1"/>
  <c r="AI590" i="1" s="1"/>
  <c r="AJ590" i="1" s="1"/>
  <c r="R589" i="1"/>
  <c r="AI589" i="1" s="1"/>
  <c r="AJ589" i="1" s="1"/>
  <c r="G588" i="1"/>
  <c r="G589" i="1" s="1"/>
  <c r="G590" i="1" s="1"/>
  <c r="G591" i="1" s="1"/>
  <c r="G592" i="1" s="1"/>
  <c r="G593" i="1" s="1"/>
  <c r="R587" i="1"/>
  <c r="AI587" i="1" s="1"/>
  <c r="AJ587" i="1" s="1"/>
  <c r="R586" i="1"/>
  <c r="AI586" i="1" s="1"/>
  <c r="AJ586" i="1" s="1"/>
  <c r="R585" i="1"/>
  <c r="AI585" i="1" s="1"/>
  <c r="AJ585" i="1" s="1"/>
  <c r="R584" i="1"/>
  <c r="AI584" i="1" s="1"/>
  <c r="AJ584" i="1" s="1"/>
  <c r="R583" i="1"/>
  <c r="AI583" i="1" s="1"/>
  <c r="AJ583" i="1" s="1"/>
  <c r="R582" i="1"/>
  <c r="AI582" i="1" s="1"/>
  <c r="AJ582" i="1" s="1"/>
  <c r="R581" i="1"/>
  <c r="AI581" i="1" s="1"/>
  <c r="AJ581" i="1" s="1"/>
  <c r="R580" i="1"/>
  <c r="AI580" i="1" s="1"/>
  <c r="AJ580" i="1" s="1"/>
  <c r="G579" i="1"/>
  <c r="G580" i="1" s="1"/>
  <c r="G581" i="1" s="1"/>
  <c r="G582" i="1" s="1"/>
  <c r="G583" i="1" s="1"/>
  <c r="G584" i="1" s="1"/>
  <c r="G585" i="1" s="1"/>
  <c r="G586" i="1" s="1"/>
  <c r="G587" i="1" s="1"/>
  <c r="R578" i="1"/>
  <c r="AI578" i="1" s="1"/>
  <c r="AJ578" i="1" s="1"/>
  <c r="R577" i="1"/>
  <c r="AI577" i="1" s="1"/>
  <c r="AJ577" i="1" s="1"/>
  <c r="R576" i="1"/>
  <c r="AI576" i="1" s="1"/>
  <c r="AJ576" i="1" s="1"/>
  <c r="R575" i="1"/>
  <c r="AI575" i="1" s="1"/>
  <c r="AJ575" i="1" s="1"/>
  <c r="R574" i="1"/>
  <c r="AI574" i="1" s="1"/>
  <c r="AJ574" i="1" s="1"/>
  <c r="R573" i="1"/>
  <c r="AI573" i="1" s="1"/>
  <c r="AJ573" i="1" s="1"/>
  <c r="G572" i="1"/>
  <c r="G573" i="1" s="1"/>
  <c r="G574" i="1" s="1"/>
  <c r="G575" i="1" s="1"/>
  <c r="G576" i="1" s="1"/>
  <c r="G577" i="1" s="1"/>
  <c r="G578" i="1" s="1"/>
  <c r="S571" i="1"/>
  <c r="R571" i="1"/>
  <c r="AI571" i="1" s="1"/>
  <c r="S570" i="1"/>
  <c r="R570" i="1"/>
  <c r="AI570" i="1" s="1"/>
  <c r="S569" i="1"/>
  <c r="R569" i="1"/>
  <c r="AI569" i="1" s="1"/>
  <c r="S568" i="1"/>
  <c r="R568" i="1"/>
  <c r="AI568" i="1" s="1"/>
  <c r="G567" i="1"/>
  <c r="G568" i="1" s="1"/>
  <c r="G569" i="1" s="1"/>
  <c r="G570" i="1" s="1"/>
  <c r="G571" i="1" s="1"/>
  <c r="R566" i="1"/>
  <c r="AI566" i="1" s="1"/>
  <c r="AJ566" i="1" s="1"/>
  <c r="G565" i="1"/>
  <c r="G566" i="1" s="1"/>
  <c r="R564" i="1"/>
  <c r="AI564" i="1" s="1"/>
  <c r="AJ564" i="1" s="1"/>
  <c r="R563" i="1"/>
  <c r="AI563" i="1" s="1"/>
  <c r="AJ563" i="1" s="1"/>
  <c r="R562" i="1"/>
  <c r="AI562" i="1" s="1"/>
  <c r="AJ562" i="1" s="1"/>
  <c r="R561" i="1"/>
  <c r="AI561" i="1" s="1"/>
  <c r="G560" i="1"/>
  <c r="G561" i="1" s="1"/>
  <c r="G562" i="1" s="1"/>
  <c r="G563" i="1" s="1"/>
  <c r="G564" i="1" s="1"/>
  <c r="R559" i="1"/>
  <c r="AI559" i="1" s="1"/>
  <c r="AJ559" i="1" s="1"/>
  <c r="R558" i="1"/>
  <c r="AI558" i="1" s="1"/>
  <c r="AJ558" i="1" s="1"/>
  <c r="R557" i="1"/>
  <c r="AI557" i="1" s="1"/>
  <c r="AJ557" i="1" s="1"/>
  <c r="R556" i="1"/>
  <c r="AI556" i="1" s="1"/>
  <c r="G555" i="1"/>
  <c r="G556" i="1" s="1"/>
  <c r="G557" i="1" s="1"/>
  <c r="G558" i="1" s="1"/>
  <c r="G559" i="1" s="1"/>
  <c r="R554" i="1"/>
  <c r="AI554" i="1" s="1"/>
  <c r="AJ554" i="1" s="1"/>
  <c r="R553" i="1"/>
  <c r="AI553" i="1" s="1"/>
  <c r="R552" i="1"/>
  <c r="AI552" i="1" s="1"/>
  <c r="AJ552" i="1" s="1"/>
  <c r="R551" i="1"/>
  <c r="AI551" i="1" s="1"/>
  <c r="AJ551" i="1" s="1"/>
  <c r="G550" i="1"/>
  <c r="G551" i="1" s="1"/>
  <c r="G552" i="1" s="1"/>
  <c r="G553" i="1" s="1"/>
  <c r="G554" i="1" s="1"/>
  <c r="R549" i="1"/>
  <c r="AI549" i="1" s="1"/>
  <c r="AJ549" i="1" s="1"/>
  <c r="R548" i="1"/>
  <c r="AI548" i="1" s="1"/>
  <c r="AJ548" i="1" s="1"/>
  <c r="R547" i="1"/>
  <c r="AI547" i="1" s="1"/>
  <c r="AJ547" i="1" s="1"/>
  <c r="G546" i="1"/>
  <c r="G547" i="1" s="1"/>
  <c r="G548" i="1" s="1"/>
  <c r="G549" i="1" s="1"/>
  <c r="R545" i="1"/>
  <c r="AI545" i="1" s="1"/>
  <c r="AJ545" i="1" s="1"/>
  <c r="R544" i="1"/>
  <c r="AI544" i="1" s="1"/>
  <c r="AJ544" i="1" s="1"/>
  <c r="R543" i="1"/>
  <c r="AI543" i="1" s="1"/>
  <c r="AJ543" i="1" s="1"/>
  <c r="R542" i="1"/>
  <c r="AI542" i="1" s="1"/>
  <c r="G541" i="1"/>
  <c r="G542" i="1" s="1"/>
  <c r="G543" i="1" s="1"/>
  <c r="G544" i="1" s="1"/>
  <c r="G545" i="1" s="1"/>
  <c r="R540" i="1"/>
  <c r="AI540" i="1" s="1"/>
  <c r="AJ540" i="1" s="1"/>
  <c r="R539" i="1"/>
  <c r="AI539" i="1" s="1"/>
  <c r="AJ539" i="1" s="1"/>
  <c r="R538" i="1"/>
  <c r="AI538" i="1" s="1"/>
  <c r="AJ538" i="1" s="1"/>
  <c r="R537" i="1"/>
  <c r="AI537" i="1" s="1"/>
  <c r="G536" i="1"/>
  <c r="G537" i="1" s="1"/>
  <c r="G538" i="1" s="1"/>
  <c r="G539" i="1" s="1"/>
  <c r="G540" i="1" s="1"/>
  <c r="R535" i="1"/>
  <c r="AI535" i="1" s="1"/>
  <c r="AJ535" i="1" s="1"/>
  <c r="R534" i="1"/>
  <c r="AI534" i="1" s="1"/>
  <c r="AJ534" i="1" s="1"/>
  <c r="R533" i="1"/>
  <c r="AI533" i="1" s="1"/>
  <c r="AJ533" i="1" s="1"/>
  <c r="R532" i="1"/>
  <c r="AI532" i="1" s="1"/>
  <c r="G531" i="1"/>
  <c r="G532" i="1" s="1"/>
  <c r="G533" i="1" s="1"/>
  <c r="G534" i="1" s="1"/>
  <c r="G535" i="1" s="1"/>
  <c r="R530" i="1"/>
  <c r="AI530" i="1" s="1"/>
  <c r="AJ530" i="1" s="1"/>
  <c r="R529" i="1"/>
  <c r="AI529" i="1" s="1"/>
  <c r="R528" i="1"/>
  <c r="AI528" i="1" s="1"/>
  <c r="R527" i="1"/>
  <c r="AI527" i="1" s="1"/>
  <c r="R526" i="1"/>
  <c r="AI526" i="1" s="1"/>
  <c r="R525" i="1"/>
  <c r="AI525" i="1" s="1"/>
  <c r="AJ525" i="1" s="1"/>
  <c r="R524" i="1"/>
  <c r="AI524" i="1" s="1"/>
  <c r="AJ524" i="1" s="1"/>
  <c r="R523" i="1"/>
  <c r="AI523" i="1" s="1"/>
  <c r="AJ523" i="1" s="1"/>
  <c r="R522" i="1"/>
  <c r="AI522" i="1" s="1"/>
  <c r="G521" i="1"/>
  <c r="G522" i="1" s="1"/>
  <c r="G523" i="1" s="1"/>
  <c r="G524" i="1" s="1"/>
  <c r="G525" i="1" s="1"/>
  <c r="G526" i="1" s="1"/>
  <c r="G527" i="1" s="1"/>
  <c r="G528" i="1" s="1"/>
  <c r="G529" i="1" s="1"/>
  <c r="G530" i="1" s="1"/>
  <c r="R520" i="1"/>
  <c r="AI520" i="1" s="1"/>
  <c r="AJ520" i="1" s="1"/>
  <c r="R519" i="1"/>
  <c r="AI519" i="1" s="1"/>
  <c r="AJ519" i="1" s="1"/>
  <c r="G518" i="1"/>
  <c r="G519" i="1" s="1"/>
  <c r="G520" i="1" s="1"/>
  <c r="R517" i="1"/>
  <c r="AI517" i="1" s="1"/>
  <c r="AJ517" i="1" s="1"/>
  <c r="G516" i="1"/>
  <c r="G517" i="1" s="1"/>
  <c r="S515" i="1"/>
  <c r="S514" i="1"/>
  <c r="S513" i="1"/>
  <c r="S512" i="1"/>
  <c r="G511" i="1"/>
  <c r="G512" i="1" s="1"/>
  <c r="R510" i="1"/>
  <c r="AI510" i="1" s="1"/>
  <c r="AJ510" i="1" s="1"/>
  <c r="R509" i="1"/>
  <c r="AI509" i="1" s="1"/>
  <c r="AJ509" i="1" s="1"/>
  <c r="R508" i="1"/>
  <c r="AI508" i="1" s="1"/>
  <c r="AJ508" i="1" s="1"/>
  <c r="R507" i="1"/>
  <c r="AI507" i="1" s="1"/>
  <c r="AJ507" i="1" s="1"/>
  <c r="R506" i="1"/>
  <c r="AI506" i="1" s="1"/>
  <c r="R505" i="1"/>
  <c r="AI505" i="1" s="1"/>
  <c r="AJ505" i="1" s="1"/>
  <c r="G504" i="1"/>
  <c r="G505" i="1" s="1"/>
  <c r="G506" i="1" s="1"/>
  <c r="G507" i="1" s="1"/>
  <c r="G508" i="1" s="1"/>
  <c r="G509" i="1" s="1"/>
  <c r="G510" i="1" s="1"/>
  <c r="R503" i="1"/>
  <c r="AI503" i="1" s="1"/>
  <c r="AJ503" i="1" s="1"/>
  <c r="R502" i="1"/>
  <c r="AI502" i="1" s="1"/>
  <c r="AJ502" i="1" s="1"/>
  <c r="R501" i="1"/>
  <c r="AI501" i="1" s="1"/>
  <c r="AJ501" i="1" s="1"/>
  <c r="R500" i="1"/>
  <c r="AI500" i="1" s="1"/>
  <c r="AJ500" i="1" s="1"/>
  <c r="R499" i="1"/>
  <c r="AI499" i="1" s="1"/>
  <c r="R498" i="1"/>
  <c r="AI498" i="1" s="1"/>
  <c r="AJ498" i="1" s="1"/>
  <c r="G497" i="1"/>
  <c r="G498" i="1" s="1"/>
  <c r="G499" i="1" s="1"/>
  <c r="G500" i="1" s="1"/>
  <c r="G501" i="1" s="1"/>
  <c r="G502" i="1" s="1"/>
  <c r="G503" i="1" s="1"/>
  <c r="R496" i="1"/>
  <c r="AI496" i="1" s="1"/>
  <c r="AJ496" i="1" s="1"/>
  <c r="R495" i="1"/>
  <c r="AI495" i="1" s="1"/>
  <c r="AJ495" i="1" s="1"/>
  <c r="R494" i="1"/>
  <c r="AI494" i="1" s="1"/>
  <c r="AJ494" i="1" s="1"/>
  <c r="R493" i="1"/>
  <c r="AI493" i="1" s="1"/>
  <c r="AJ493" i="1" s="1"/>
  <c r="R492" i="1"/>
  <c r="AI492" i="1" s="1"/>
  <c r="R491" i="1"/>
  <c r="AI491" i="1" s="1"/>
  <c r="AJ491" i="1" s="1"/>
  <c r="G490" i="1"/>
  <c r="G491" i="1" s="1"/>
  <c r="G492" i="1" s="1"/>
  <c r="G493" i="1" s="1"/>
  <c r="G494" i="1" s="1"/>
  <c r="G495" i="1" s="1"/>
  <c r="G496" i="1" s="1"/>
  <c r="R489" i="1"/>
  <c r="AI489" i="1" s="1"/>
  <c r="AJ489" i="1" s="1"/>
  <c r="R488" i="1"/>
  <c r="AI488" i="1" s="1"/>
  <c r="AJ488" i="1" s="1"/>
  <c r="R487" i="1"/>
  <c r="AI487" i="1" s="1"/>
  <c r="AJ487" i="1" s="1"/>
  <c r="R486" i="1"/>
  <c r="AI486" i="1" s="1"/>
  <c r="AJ486" i="1" s="1"/>
  <c r="R485" i="1"/>
  <c r="AI485" i="1" s="1"/>
  <c r="R484" i="1"/>
  <c r="AI484" i="1" s="1"/>
  <c r="AJ484" i="1" s="1"/>
  <c r="G483" i="1"/>
  <c r="G484" i="1" s="1"/>
  <c r="G485" i="1" s="1"/>
  <c r="G486" i="1" s="1"/>
  <c r="G487" i="1" s="1"/>
  <c r="G488" i="1" s="1"/>
  <c r="G489" i="1" s="1"/>
  <c r="R482" i="1"/>
  <c r="AI482" i="1" s="1"/>
  <c r="AJ482" i="1" s="1"/>
  <c r="R481" i="1"/>
  <c r="AI481" i="1" s="1"/>
  <c r="AJ481" i="1" s="1"/>
  <c r="R480" i="1"/>
  <c r="AI480" i="1" s="1"/>
  <c r="AJ480" i="1" s="1"/>
  <c r="R479" i="1"/>
  <c r="AI479" i="1" s="1"/>
  <c r="AJ479" i="1" s="1"/>
  <c r="R478" i="1"/>
  <c r="AI478" i="1" s="1"/>
  <c r="R477" i="1"/>
  <c r="AI477" i="1" s="1"/>
  <c r="AJ477" i="1" s="1"/>
  <c r="G476" i="1"/>
  <c r="G477" i="1" s="1"/>
  <c r="G478" i="1" s="1"/>
  <c r="G479" i="1" s="1"/>
  <c r="G480" i="1" s="1"/>
  <c r="G481" i="1" s="1"/>
  <c r="G482" i="1" s="1"/>
  <c r="R475" i="1"/>
  <c r="AI475" i="1" s="1"/>
  <c r="AJ475" i="1" s="1"/>
  <c r="R474" i="1"/>
  <c r="AI474" i="1" s="1"/>
  <c r="AJ474" i="1" s="1"/>
  <c r="R473" i="1"/>
  <c r="AI473" i="1" s="1"/>
  <c r="AJ473" i="1" s="1"/>
  <c r="R472" i="1"/>
  <c r="AI472" i="1" s="1"/>
  <c r="AJ472" i="1" s="1"/>
  <c r="G471" i="1"/>
  <c r="G472" i="1" s="1"/>
  <c r="G473" i="1" s="1"/>
  <c r="G474" i="1" s="1"/>
  <c r="G475" i="1" s="1"/>
  <c r="R470" i="1"/>
  <c r="AI470" i="1" s="1"/>
  <c r="AJ470" i="1" s="1"/>
  <c r="R469" i="1"/>
  <c r="AI469" i="1" s="1"/>
  <c r="AJ469" i="1" s="1"/>
  <c r="R468" i="1"/>
  <c r="AI468" i="1" s="1"/>
  <c r="AJ468" i="1" s="1"/>
  <c r="R467" i="1"/>
  <c r="AI467" i="1" s="1"/>
  <c r="AJ467" i="1" s="1"/>
  <c r="R466" i="1"/>
  <c r="AI466" i="1" s="1"/>
  <c r="R465" i="1"/>
  <c r="AI465" i="1" s="1"/>
  <c r="AJ465" i="1" s="1"/>
  <c r="G464" i="1"/>
  <c r="G465" i="1" s="1"/>
  <c r="G466" i="1" s="1"/>
  <c r="G467" i="1" s="1"/>
  <c r="G468" i="1" s="1"/>
  <c r="G469" i="1" s="1"/>
  <c r="G470" i="1" s="1"/>
  <c r="R463" i="1"/>
  <c r="AI463" i="1" s="1"/>
  <c r="AJ463" i="1" s="1"/>
  <c r="R462" i="1"/>
  <c r="AI462" i="1" s="1"/>
  <c r="AJ462" i="1" s="1"/>
  <c r="R461" i="1"/>
  <c r="AI461" i="1" s="1"/>
  <c r="AJ461" i="1" s="1"/>
  <c r="R460" i="1"/>
  <c r="AI460" i="1" s="1"/>
  <c r="AJ460" i="1" s="1"/>
  <c r="R459" i="1"/>
  <c r="AI459" i="1" s="1"/>
  <c r="R458" i="1"/>
  <c r="AI458" i="1" s="1"/>
  <c r="AJ458" i="1" s="1"/>
  <c r="G457" i="1"/>
  <c r="G458" i="1" s="1"/>
  <c r="G459" i="1" s="1"/>
  <c r="G460" i="1" s="1"/>
  <c r="G461" i="1" s="1"/>
  <c r="G462" i="1" s="1"/>
  <c r="G463" i="1" s="1"/>
  <c r="S456" i="1"/>
  <c r="R456" i="1"/>
  <c r="AI456" i="1" s="1"/>
  <c r="S455" i="1"/>
  <c r="R455" i="1"/>
  <c r="AI455" i="1" s="1"/>
  <c r="G454" i="1"/>
  <c r="G455" i="1" s="1"/>
  <c r="G456" i="1" s="1"/>
  <c r="R453" i="1"/>
  <c r="AI453" i="1" s="1"/>
  <c r="AJ453" i="1" s="1"/>
  <c r="R452" i="1"/>
  <c r="AI452" i="1" s="1"/>
  <c r="AJ452" i="1" s="1"/>
  <c r="R451" i="1"/>
  <c r="AI451" i="1" s="1"/>
  <c r="AJ451" i="1" s="1"/>
  <c r="G450" i="1"/>
  <c r="G451" i="1" s="1"/>
  <c r="G452" i="1" s="1"/>
  <c r="G453" i="1" s="1"/>
  <c r="R449" i="1"/>
  <c r="AI449" i="1" s="1"/>
  <c r="AJ449" i="1" s="1"/>
  <c r="G448" i="1"/>
  <c r="G449" i="1" s="1"/>
  <c r="R447" i="1"/>
  <c r="AI447" i="1" s="1"/>
  <c r="AJ447" i="1" s="1"/>
  <c r="R446" i="1"/>
  <c r="AI446" i="1" s="1"/>
  <c r="AJ446" i="1" s="1"/>
  <c r="G445" i="1"/>
  <c r="G446" i="1" s="1"/>
  <c r="G447" i="1" s="1"/>
  <c r="R444" i="1"/>
  <c r="AI444" i="1" s="1"/>
  <c r="AJ444" i="1" s="1"/>
  <c r="R443" i="1"/>
  <c r="AI443" i="1" s="1"/>
  <c r="AJ443" i="1" s="1"/>
  <c r="G442" i="1"/>
  <c r="G443" i="1" s="1"/>
  <c r="G444" i="1" s="1"/>
  <c r="R441" i="1"/>
  <c r="AI441" i="1" s="1"/>
  <c r="AJ441" i="1" s="1"/>
  <c r="R440" i="1"/>
  <c r="AI440" i="1" s="1"/>
  <c r="AJ440" i="1" s="1"/>
  <c r="G439" i="1"/>
  <c r="G440" i="1" s="1"/>
  <c r="G441" i="1" s="1"/>
  <c r="R438" i="1"/>
  <c r="AI438" i="1" s="1"/>
  <c r="AJ438" i="1" s="1"/>
  <c r="R437" i="1"/>
  <c r="AI437" i="1" s="1"/>
  <c r="AJ437" i="1" s="1"/>
  <c r="G436" i="1"/>
  <c r="G437" i="1" s="1"/>
  <c r="G438" i="1" s="1"/>
  <c r="R435" i="1"/>
  <c r="AI435" i="1" s="1"/>
  <c r="AJ435" i="1" s="1"/>
  <c r="R434" i="1"/>
  <c r="AI434" i="1" s="1"/>
  <c r="AJ434" i="1" s="1"/>
  <c r="G433" i="1"/>
  <c r="G434" i="1" s="1"/>
  <c r="G435" i="1" s="1"/>
  <c r="S430" i="1"/>
  <c r="R430" i="1"/>
  <c r="AI430" i="1" s="1"/>
  <c r="S429" i="1"/>
  <c r="R429" i="1"/>
  <c r="AI429" i="1" s="1"/>
  <c r="G428" i="1"/>
  <c r="G429" i="1" s="1"/>
  <c r="G430" i="1" s="1"/>
  <c r="R427" i="1"/>
  <c r="AI427" i="1" s="1"/>
  <c r="AJ427" i="1" s="1"/>
  <c r="R426" i="1"/>
  <c r="AI426" i="1" s="1"/>
  <c r="AJ426" i="1" s="1"/>
  <c r="R425" i="1"/>
  <c r="AI425" i="1" s="1"/>
  <c r="AJ425" i="1" s="1"/>
  <c r="R424" i="1"/>
  <c r="AI424" i="1" s="1"/>
  <c r="AJ424" i="1" s="1"/>
  <c r="R423" i="1"/>
  <c r="AI423" i="1" s="1"/>
  <c r="R422" i="1"/>
  <c r="AI422" i="1" s="1"/>
  <c r="AJ422" i="1" s="1"/>
  <c r="G421" i="1"/>
  <c r="G422" i="1" s="1"/>
  <c r="G423" i="1" s="1"/>
  <c r="G424" i="1" s="1"/>
  <c r="G425" i="1" s="1"/>
  <c r="G426" i="1" s="1"/>
  <c r="G427" i="1" s="1"/>
  <c r="R420" i="1"/>
  <c r="AI420" i="1" s="1"/>
  <c r="AJ420" i="1" s="1"/>
  <c r="R419" i="1"/>
  <c r="AI419" i="1" s="1"/>
  <c r="AJ419" i="1" s="1"/>
  <c r="G418" i="1"/>
  <c r="G419" i="1" s="1"/>
  <c r="G420" i="1" s="1"/>
  <c r="R417" i="1"/>
  <c r="AI417" i="1" s="1"/>
  <c r="AJ417" i="1" s="1"/>
  <c r="R416" i="1"/>
  <c r="AI416" i="1" s="1"/>
  <c r="AJ416" i="1" s="1"/>
  <c r="G415" i="1"/>
  <c r="G416" i="1" s="1"/>
  <c r="G417" i="1" s="1"/>
  <c r="S414" i="1"/>
  <c r="S413" i="1"/>
  <c r="S412" i="1"/>
  <c r="G411" i="1"/>
  <c r="G412" i="1" s="1"/>
  <c r="G413" i="1" s="1"/>
  <c r="G414" i="1" s="1"/>
  <c r="R410" i="1"/>
  <c r="AI410" i="1" s="1"/>
  <c r="R409" i="1"/>
  <c r="AI409" i="1" s="1"/>
  <c r="AJ409" i="1" s="1"/>
  <c r="R408" i="1"/>
  <c r="AI408" i="1" s="1"/>
  <c r="R407" i="1"/>
  <c r="AI407" i="1" s="1"/>
  <c r="AJ407" i="1" s="1"/>
  <c r="G406" i="1"/>
  <c r="G407" i="1" s="1"/>
  <c r="G408" i="1" s="1"/>
  <c r="G409" i="1" s="1"/>
  <c r="G410" i="1" s="1"/>
  <c r="R405" i="1"/>
  <c r="AI405" i="1" s="1"/>
  <c r="R404" i="1"/>
  <c r="AI404" i="1" s="1"/>
  <c r="AJ404" i="1" s="1"/>
  <c r="R403" i="1"/>
  <c r="AI403" i="1" s="1"/>
  <c r="R402" i="1"/>
  <c r="AI402" i="1" s="1"/>
  <c r="AJ402" i="1" s="1"/>
  <c r="G401" i="1"/>
  <c r="G402" i="1" s="1"/>
  <c r="G403" i="1" s="1"/>
  <c r="G404" i="1" s="1"/>
  <c r="G405" i="1" s="1"/>
  <c r="R400" i="1"/>
  <c r="AI400" i="1" s="1"/>
  <c r="R399" i="1"/>
  <c r="AI399" i="1" s="1"/>
  <c r="AJ399" i="1" s="1"/>
  <c r="R398" i="1"/>
  <c r="AI398" i="1" s="1"/>
  <c r="R397" i="1"/>
  <c r="AI397" i="1" s="1"/>
  <c r="AJ397" i="1" s="1"/>
  <c r="G396" i="1"/>
  <c r="G397" i="1" s="1"/>
  <c r="G398" i="1" s="1"/>
  <c r="G399" i="1" s="1"/>
  <c r="G400" i="1" s="1"/>
  <c r="R395" i="1"/>
  <c r="AI395" i="1" s="1"/>
  <c r="R394" i="1"/>
  <c r="AI394" i="1" s="1"/>
  <c r="AJ394" i="1" s="1"/>
  <c r="R393" i="1"/>
  <c r="AI393" i="1" s="1"/>
  <c r="R392" i="1"/>
  <c r="AI392" i="1" s="1"/>
  <c r="AJ392" i="1" s="1"/>
  <c r="G391" i="1"/>
  <c r="G392" i="1" s="1"/>
  <c r="G393" i="1" s="1"/>
  <c r="G394" i="1" s="1"/>
  <c r="G395" i="1" s="1"/>
  <c r="R390" i="1"/>
  <c r="AI390" i="1" s="1"/>
  <c r="AJ390" i="1" s="1"/>
  <c r="R389" i="1"/>
  <c r="AI389" i="1" s="1"/>
  <c r="AJ389" i="1" s="1"/>
  <c r="G388" i="1"/>
  <c r="G389" i="1" s="1"/>
  <c r="G390" i="1" s="1"/>
  <c r="S387" i="1"/>
  <c r="R387" i="1"/>
  <c r="AI387" i="1" s="1"/>
  <c r="S386" i="1"/>
  <c r="R386" i="1"/>
  <c r="AI386" i="1" s="1"/>
  <c r="G385" i="1"/>
  <c r="G386" i="1" s="1"/>
  <c r="G387" i="1" s="1"/>
  <c r="R384" i="1"/>
  <c r="AI384" i="1" s="1"/>
  <c r="AJ384" i="1" s="1"/>
  <c r="R383" i="1"/>
  <c r="AI383" i="1" s="1"/>
  <c r="AJ383" i="1" s="1"/>
  <c r="R382" i="1"/>
  <c r="AI382" i="1" s="1"/>
  <c r="AJ382" i="1" s="1"/>
  <c r="R381" i="1"/>
  <c r="AI381" i="1" s="1"/>
  <c r="AJ381" i="1" s="1"/>
  <c r="R380" i="1"/>
  <c r="AI380" i="1" s="1"/>
  <c r="R379" i="1"/>
  <c r="AI379" i="1" s="1"/>
  <c r="AJ379" i="1" s="1"/>
  <c r="G378" i="1"/>
  <c r="G379" i="1" s="1"/>
  <c r="G380" i="1" s="1"/>
  <c r="G381" i="1" s="1"/>
  <c r="G382" i="1" s="1"/>
  <c r="G383" i="1" s="1"/>
  <c r="G384" i="1" s="1"/>
  <c r="R377" i="1"/>
  <c r="AI377" i="1" s="1"/>
  <c r="AJ377" i="1" s="1"/>
  <c r="R376" i="1"/>
  <c r="AI376" i="1" s="1"/>
  <c r="AJ376" i="1" s="1"/>
  <c r="R375" i="1"/>
  <c r="AI375" i="1" s="1"/>
  <c r="AJ375" i="1" s="1"/>
  <c r="R374" i="1"/>
  <c r="AI374" i="1" s="1"/>
  <c r="AJ374" i="1" s="1"/>
  <c r="R373" i="1"/>
  <c r="AI373" i="1" s="1"/>
  <c r="R372" i="1"/>
  <c r="AI372" i="1" s="1"/>
  <c r="AJ372" i="1" s="1"/>
  <c r="G371" i="1"/>
  <c r="G372" i="1" s="1"/>
  <c r="G373" i="1" s="1"/>
  <c r="G374" i="1" s="1"/>
  <c r="G375" i="1" s="1"/>
  <c r="G376" i="1" s="1"/>
  <c r="G377" i="1" s="1"/>
  <c r="R370" i="1"/>
  <c r="AI370" i="1" s="1"/>
  <c r="AJ370" i="1" s="1"/>
  <c r="R369" i="1"/>
  <c r="AI369" i="1" s="1"/>
  <c r="AJ369" i="1" s="1"/>
  <c r="R368" i="1"/>
  <c r="AI368" i="1" s="1"/>
  <c r="AJ368" i="1" s="1"/>
  <c r="R367" i="1"/>
  <c r="AI367" i="1" s="1"/>
  <c r="AJ367" i="1" s="1"/>
  <c r="R366" i="1"/>
  <c r="AI366" i="1" s="1"/>
  <c r="R365" i="1"/>
  <c r="AI365" i="1" s="1"/>
  <c r="AJ365" i="1" s="1"/>
  <c r="G364" i="1"/>
  <c r="G365" i="1" s="1"/>
  <c r="G366" i="1" s="1"/>
  <c r="G367" i="1" s="1"/>
  <c r="G368" i="1" s="1"/>
  <c r="G369" i="1" s="1"/>
  <c r="G370" i="1" s="1"/>
  <c r="R363" i="1"/>
  <c r="AI363" i="1" s="1"/>
  <c r="AJ363" i="1" s="1"/>
  <c r="R362" i="1"/>
  <c r="AI362" i="1" s="1"/>
  <c r="AJ362" i="1" s="1"/>
  <c r="R361" i="1"/>
  <c r="AI361" i="1" s="1"/>
  <c r="AJ361" i="1" s="1"/>
  <c r="G360" i="1"/>
  <c r="G361" i="1" s="1"/>
  <c r="G362" i="1" s="1"/>
  <c r="G363" i="1" s="1"/>
  <c r="R359" i="1"/>
  <c r="AI359" i="1" s="1"/>
  <c r="AJ359" i="1" s="1"/>
  <c r="R358" i="1"/>
  <c r="AI358" i="1" s="1"/>
  <c r="AJ358" i="1" s="1"/>
  <c r="R357" i="1"/>
  <c r="AI357" i="1" s="1"/>
  <c r="AJ357" i="1" s="1"/>
  <c r="G356" i="1"/>
  <c r="G357" i="1" s="1"/>
  <c r="G358" i="1" s="1"/>
  <c r="G359" i="1" s="1"/>
  <c r="R355" i="1"/>
  <c r="AI355" i="1" s="1"/>
  <c r="AJ355" i="1" s="1"/>
  <c r="R354" i="1"/>
  <c r="AI354" i="1" s="1"/>
  <c r="AJ354" i="1" s="1"/>
  <c r="R353" i="1"/>
  <c r="AI353" i="1" s="1"/>
  <c r="AJ353" i="1" s="1"/>
  <c r="R352" i="1"/>
  <c r="AI352" i="1" s="1"/>
  <c r="AJ352" i="1" s="1"/>
  <c r="R351" i="1"/>
  <c r="AI351" i="1" s="1"/>
  <c r="AJ351" i="1" s="1"/>
  <c r="G350" i="1"/>
  <c r="G351" i="1" s="1"/>
  <c r="G352" i="1" s="1"/>
  <c r="G353" i="1" s="1"/>
  <c r="G354" i="1" s="1"/>
  <c r="G355" i="1" s="1"/>
  <c r="R349" i="1"/>
  <c r="AI349" i="1" s="1"/>
  <c r="AJ349" i="1" s="1"/>
  <c r="G348" i="1"/>
  <c r="G349" i="1" s="1"/>
  <c r="R347" i="1"/>
  <c r="AI347" i="1" s="1"/>
  <c r="AJ347" i="1" s="1"/>
  <c r="R346" i="1"/>
  <c r="AI346" i="1" s="1"/>
  <c r="AJ346" i="1" s="1"/>
  <c r="R345" i="1"/>
  <c r="AI345" i="1" s="1"/>
  <c r="AJ345" i="1" s="1"/>
  <c r="G344" i="1"/>
  <c r="G345" i="1" s="1"/>
  <c r="G346" i="1" s="1"/>
  <c r="G347" i="1" s="1"/>
  <c r="S341" i="1"/>
  <c r="S338" i="1"/>
  <c r="G337" i="1"/>
  <c r="G338" i="1" s="1"/>
  <c r="G339" i="1" s="1"/>
  <c r="G340" i="1" s="1"/>
  <c r="G341" i="1" s="1"/>
  <c r="R336" i="1"/>
  <c r="AI336" i="1" s="1"/>
  <c r="AJ336" i="1" s="1"/>
  <c r="R335" i="1"/>
  <c r="AI335" i="1" s="1"/>
  <c r="AJ335" i="1" s="1"/>
  <c r="R334" i="1"/>
  <c r="AI334" i="1" s="1"/>
  <c r="AJ334" i="1" s="1"/>
  <c r="G333" i="1"/>
  <c r="G334" i="1" s="1"/>
  <c r="G335" i="1" s="1"/>
  <c r="G336" i="1" s="1"/>
  <c r="R332" i="1"/>
  <c r="AI332" i="1" s="1"/>
  <c r="AJ332" i="1" s="1"/>
  <c r="R331" i="1"/>
  <c r="AI331" i="1" s="1"/>
  <c r="AJ331" i="1" s="1"/>
  <c r="R330" i="1"/>
  <c r="AI330" i="1" s="1"/>
  <c r="AJ330" i="1" s="1"/>
  <c r="R329" i="1"/>
  <c r="AI329" i="1" s="1"/>
  <c r="AJ329" i="1" s="1"/>
  <c r="G328" i="1"/>
  <c r="G329" i="1" s="1"/>
  <c r="G330" i="1" s="1"/>
  <c r="G331" i="1" s="1"/>
  <c r="G332" i="1" s="1"/>
  <c r="R327" i="1"/>
  <c r="AI327" i="1" s="1"/>
  <c r="AJ327" i="1" s="1"/>
  <c r="R326" i="1"/>
  <c r="AI326" i="1" s="1"/>
  <c r="AJ326" i="1" s="1"/>
  <c r="R325" i="1"/>
  <c r="AI325" i="1" s="1"/>
  <c r="R324" i="1"/>
  <c r="AI324" i="1" s="1"/>
  <c r="AJ324" i="1" s="1"/>
  <c r="G323" i="1"/>
  <c r="G324" i="1" s="1"/>
  <c r="G325" i="1" s="1"/>
  <c r="G326" i="1" s="1"/>
  <c r="G327" i="1" s="1"/>
  <c r="R322" i="1"/>
  <c r="AI322" i="1" s="1"/>
  <c r="AJ322" i="1" s="1"/>
  <c r="R321" i="1"/>
  <c r="AI321" i="1" s="1"/>
  <c r="AJ321" i="1" s="1"/>
  <c r="G320" i="1"/>
  <c r="G321" i="1" s="1"/>
  <c r="G322" i="1" s="1"/>
  <c r="R319" i="1"/>
  <c r="AI319" i="1" s="1"/>
  <c r="AJ319" i="1" s="1"/>
  <c r="R318" i="1"/>
  <c r="AI318" i="1" s="1"/>
  <c r="AJ318" i="1" s="1"/>
  <c r="R317" i="1"/>
  <c r="AI317" i="1" s="1"/>
  <c r="AJ317" i="1" s="1"/>
  <c r="G316" i="1"/>
  <c r="G317" i="1" s="1"/>
  <c r="G318" i="1" s="1"/>
  <c r="G319" i="1" s="1"/>
  <c r="R315" i="1"/>
  <c r="AI315" i="1" s="1"/>
  <c r="AJ315" i="1" s="1"/>
  <c r="R314" i="1"/>
  <c r="AI314" i="1" s="1"/>
  <c r="AJ314" i="1" s="1"/>
  <c r="G313" i="1"/>
  <c r="G314" i="1" s="1"/>
  <c r="G315" i="1" s="1"/>
  <c r="S312" i="1"/>
  <c r="R312" i="1"/>
  <c r="AI312" i="1" s="1"/>
  <c r="S311" i="1"/>
  <c r="R311" i="1"/>
  <c r="AI311" i="1" s="1"/>
  <c r="S310" i="1"/>
  <c r="R310" i="1"/>
  <c r="AI310" i="1" s="1"/>
  <c r="G309" i="1"/>
  <c r="G310" i="1" s="1"/>
  <c r="G311" i="1" s="1"/>
  <c r="G312" i="1" s="1"/>
  <c r="R308" i="1"/>
  <c r="AI308" i="1" s="1"/>
  <c r="AJ308" i="1" s="1"/>
  <c r="R307" i="1"/>
  <c r="AI307" i="1" s="1"/>
  <c r="AJ307" i="1" s="1"/>
  <c r="G306" i="1"/>
  <c r="G307" i="1" s="1"/>
  <c r="G308" i="1" s="1"/>
  <c r="R305" i="1"/>
  <c r="AI305" i="1" s="1"/>
  <c r="AJ305" i="1" s="1"/>
  <c r="R304" i="1"/>
  <c r="AI304" i="1" s="1"/>
  <c r="AJ304" i="1" s="1"/>
  <c r="G303" i="1"/>
  <c r="G304" i="1" s="1"/>
  <c r="G305" i="1" s="1"/>
  <c r="R302" i="1"/>
  <c r="AI302" i="1" s="1"/>
  <c r="AJ302" i="1" s="1"/>
  <c r="R301" i="1"/>
  <c r="AI301" i="1" s="1"/>
  <c r="R300" i="1"/>
  <c r="AI300" i="1" s="1"/>
  <c r="AJ300" i="1" s="1"/>
  <c r="R299" i="1"/>
  <c r="AI299" i="1" s="1"/>
  <c r="AJ299" i="1" s="1"/>
  <c r="G298" i="1"/>
  <c r="G299" i="1" s="1"/>
  <c r="G300" i="1" s="1"/>
  <c r="G301" i="1" s="1"/>
  <c r="G302" i="1" s="1"/>
  <c r="R297" i="1"/>
  <c r="AI297" i="1" s="1"/>
  <c r="AJ297" i="1" s="1"/>
  <c r="R296" i="1"/>
  <c r="AI296" i="1" s="1"/>
  <c r="R295" i="1"/>
  <c r="AI295" i="1" s="1"/>
  <c r="AJ295" i="1" s="1"/>
  <c r="R294" i="1"/>
  <c r="AI294" i="1" s="1"/>
  <c r="AJ294" i="1" s="1"/>
  <c r="G293" i="1"/>
  <c r="G294" i="1" s="1"/>
  <c r="G295" i="1" s="1"/>
  <c r="G296" i="1" s="1"/>
  <c r="G297" i="1" s="1"/>
  <c r="R292" i="1"/>
  <c r="AI292" i="1" s="1"/>
  <c r="AJ292" i="1" s="1"/>
  <c r="R291" i="1"/>
  <c r="AI291" i="1" s="1"/>
  <c r="R290" i="1"/>
  <c r="AI290" i="1" s="1"/>
  <c r="AJ290" i="1" s="1"/>
  <c r="R289" i="1"/>
  <c r="AI289" i="1" s="1"/>
  <c r="AJ289" i="1" s="1"/>
  <c r="G288" i="1"/>
  <c r="G289" i="1" s="1"/>
  <c r="G290" i="1" s="1"/>
  <c r="G291" i="1" s="1"/>
  <c r="G292" i="1" s="1"/>
  <c r="R287" i="1"/>
  <c r="AI287" i="1" s="1"/>
  <c r="AJ287" i="1" s="1"/>
  <c r="R286" i="1"/>
  <c r="AI286" i="1" s="1"/>
  <c r="AJ286" i="1" s="1"/>
  <c r="R285" i="1"/>
  <c r="AI285" i="1" s="1"/>
  <c r="AJ285" i="1" s="1"/>
  <c r="G284" i="1"/>
  <c r="G285" i="1" s="1"/>
  <c r="G286" i="1" s="1"/>
  <c r="G287" i="1" s="1"/>
  <c r="R283" i="1"/>
  <c r="AI283" i="1" s="1"/>
  <c r="AJ283" i="1" s="1"/>
  <c r="R282" i="1"/>
  <c r="AI282" i="1" s="1"/>
  <c r="AJ282" i="1" s="1"/>
  <c r="R281" i="1"/>
  <c r="AI281" i="1" s="1"/>
  <c r="R280" i="1"/>
  <c r="AI280" i="1" s="1"/>
  <c r="AJ280" i="1" s="1"/>
  <c r="R279" i="1"/>
  <c r="AI279" i="1" s="1"/>
  <c r="R278" i="1"/>
  <c r="AI278" i="1" s="1"/>
  <c r="AJ278" i="1" s="1"/>
  <c r="G277" i="1"/>
  <c r="G278" i="1" s="1"/>
  <c r="G279" i="1" s="1"/>
  <c r="G280" i="1" s="1"/>
  <c r="G281" i="1" s="1"/>
  <c r="G282" i="1" s="1"/>
  <c r="G283" i="1" s="1"/>
  <c r="R276" i="1"/>
  <c r="AI276" i="1" s="1"/>
  <c r="AJ276" i="1" s="1"/>
  <c r="R275" i="1"/>
  <c r="AI275" i="1" s="1"/>
  <c r="AJ275" i="1" s="1"/>
  <c r="R274" i="1"/>
  <c r="AI274" i="1" s="1"/>
  <c r="AJ274" i="1" s="1"/>
  <c r="G273" i="1"/>
  <c r="G274" i="1" s="1"/>
  <c r="G275" i="1" s="1"/>
  <c r="G276" i="1" s="1"/>
  <c r="R272" i="1"/>
  <c r="AI272" i="1" s="1"/>
  <c r="AJ272" i="1" s="1"/>
  <c r="R271" i="1"/>
  <c r="AI271" i="1" s="1"/>
  <c r="AJ271" i="1" s="1"/>
  <c r="R270" i="1"/>
  <c r="AI270" i="1" s="1"/>
  <c r="AJ270" i="1" s="1"/>
  <c r="G269" i="1"/>
  <c r="G270" i="1" s="1"/>
  <c r="G271" i="1" s="1"/>
  <c r="G272" i="1" s="1"/>
  <c r="R268" i="1"/>
  <c r="AI268" i="1" s="1"/>
  <c r="AJ268" i="1" s="1"/>
  <c r="R267" i="1"/>
  <c r="AI267" i="1" s="1"/>
  <c r="AJ267" i="1" s="1"/>
  <c r="R266" i="1"/>
  <c r="AI266" i="1" s="1"/>
  <c r="AJ266" i="1" s="1"/>
  <c r="G265" i="1"/>
  <c r="G266" i="1" s="1"/>
  <c r="G267" i="1" s="1"/>
  <c r="G268" i="1" s="1"/>
  <c r="R264" i="1"/>
  <c r="AI264" i="1" s="1"/>
  <c r="AJ264" i="1" s="1"/>
  <c r="R263" i="1"/>
  <c r="AI263" i="1" s="1"/>
  <c r="AJ263" i="1" s="1"/>
  <c r="R262" i="1"/>
  <c r="AI262" i="1" s="1"/>
  <c r="AJ262" i="1" s="1"/>
  <c r="G261" i="1"/>
  <c r="G262" i="1" s="1"/>
  <c r="G263" i="1" s="1"/>
  <c r="G264" i="1" s="1"/>
  <c r="R260" i="1"/>
  <c r="AI260" i="1" s="1"/>
  <c r="AJ260" i="1" s="1"/>
  <c r="R259" i="1"/>
  <c r="AI259" i="1" s="1"/>
  <c r="AJ259" i="1" s="1"/>
  <c r="R258" i="1"/>
  <c r="AI258" i="1" s="1"/>
  <c r="AJ258" i="1" s="1"/>
  <c r="G257" i="1"/>
  <c r="G258" i="1" s="1"/>
  <c r="G259" i="1" s="1"/>
  <c r="G260" i="1" s="1"/>
  <c r="R256" i="1"/>
  <c r="AI256" i="1" s="1"/>
  <c r="AJ256" i="1" s="1"/>
  <c r="R255" i="1"/>
  <c r="AI255" i="1" s="1"/>
  <c r="AJ255" i="1" s="1"/>
  <c r="S253" i="1"/>
  <c r="S252" i="1" s="1"/>
  <c r="R253" i="1"/>
  <c r="AI253" i="1" s="1"/>
  <c r="G252" i="1"/>
  <c r="G253" i="1" s="1"/>
  <c r="R251" i="1"/>
  <c r="AI251" i="1" s="1"/>
  <c r="AJ251" i="1" s="1"/>
  <c r="R250" i="1"/>
  <c r="AI250" i="1" s="1"/>
  <c r="AJ250" i="1" s="1"/>
  <c r="R249" i="1"/>
  <c r="AI249" i="1" s="1"/>
  <c r="AJ249" i="1" s="1"/>
  <c r="R248" i="1"/>
  <c r="AI248" i="1" s="1"/>
  <c r="AJ248" i="1" s="1"/>
  <c r="R247" i="1"/>
  <c r="AI247" i="1" s="1"/>
  <c r="AJ247" i="1" s="1"/>
  <c r="G246" i="1"/>
  <c r="G247" i="1" s="1"/>
  <c r="G248" i="1" s="1"/>
  <c r="G249" i="1" s="1"/>
  <c r="G250" i="1" s="1"/>
  <c r="G251" i="1" s="1"/>
  <c r="R245" i="1"/>
  <c r="AI245" i="1" s="1"/>
  <c r="AJ245" i="1" s="1"/>
  <c r="R244" i="1"/>
  <c r="AI244" i="1" s="1"/>
  <c r="AJ244" i="1" s="1"/>
  <c r="G243" i="1"/>
  <c r="G244" i="1" s="1"/>
  <c r="G245" i="1" s="1"/>
  <c r="R242" i="1"/>
  <c r="AI242" i="1" s="1"/>
  <c r="AJ242" i="1" s="1"/>
  <c r="R241" i="1"/>
  <c r="AI241" i="1" s="1"/>
  <c r="R240" i="1"/>
  <c r="AI240" i="1" s="1"/>
  <c r="AJ240" i="1" s="1"/>
  <c r="R239" i="1"/>
  <c r="AI239" i="1" s="1"/>
  <c r="R238" i="1"/>
  <c r="AI238" i="1" s="1"/>
  <c r="AJ238" i="1" s="1"/>
  <c r="G237" i="1"/>
  <c r="G238" i="1" s="1"/>
  <c r="G239" i="1" s="1"/>
  <c r="G240" i="1" s="1"/>
  <c r="G241" i="1" s="1"/>
  <c r="G242" i="1" s="1"/>
  <c r="R236" i="1"/>
  <c r="AI236" i="1" s="1"/>
  <c r="R235" i="1"/>
  <c r="AI235" i="1" s="1"/>
  <c r="AJ235" i="1" s="1"/>
  <c r="R234" i="1"/>
  <c r="AI234" i="1" s="1"/>
  <c r="R233" i="1"/>
  <c r="AI233" i="1" s="1"/>
  <c r="AJ233" i="1" s="1"/>
  <c r="G232" i="1"/>
  <c r="G233" i="1" s="1"/>
  <c r="G234" i="1" s="1"/>
  <c r="G235" i="1" s="1"/>
  <c r="G236" i="1" s="1"/>
  <c r="R231" i="1"/>
  <c r="AI231" i="1" s="1"/>
  <c r="AJ231" i="1" s="1"/>
  <c r="R230" i="1"/>
  <c r="AI230" i="1" s="1"/>
  <c r="AJ230" i="1" s="1"/>
  <c r="R229" i="1"/>
  <c r="AI229" i="1" s="1"/>
  <c r="AJ229" i="1" s="1"/>
  <c r="R228" i="1"/>
  <c r="AI228" i="1" s="1"/>
  <c r="AJ228" i="1" s="1"/>
  <c r="R227" i="1"/>
  <c r="AI227" i="1" s="1"/>
  <c r="R226" i="1"/>
  <c r="AI226" i="1" s="1"/>
  <c r="AJ226" i="1" s="1"/>
  <c r="G225" i="1"/>
  <c r="G226" i="1" s="1"/>
  <c r="G227" i="1" s="1"/>
  <c r="G228" i="1" s="1"/>
  <c r="G229" i="1" s="1"/>
  <c r="G230" i="1" s="1"/>
  <c r="G231" i="1" s="1"/>
  <c r="S224" i="1"/>
  <c r="S223" i="1" s="1"/>
  <c r="R224" i="1"/>
  <c r="AI224" i="1" s="1"/>
  <c r="G223" i="1"/>
  <c r="G224" i="1" s="1"/>
  <c r="R222" i="1"/>
  <c r="AI222" i="1" s="1"/>
  <c r="AJ222" i="1" s="1"/>
  <c r="G221" i="1"/>
  <c r="G222" i="1" s="1"/>
  <c r="R220" i="1"/>
  <c r="AI220" i="1" s="1"/>
  <c r="AJ220" i="1" s="1"/>
  <c r="R219" i="1"/>
  <c r="AI219" i="1" s="1"/>
  <c r="AJ219" i="1" s="1"/>
  <c r="G218" i="1"/>
  <c r="G219" i="1" s="1"/>
  <c r="G220" i="1" s="1"/>
  <c r="R217" i="1"/>
  <c r="AI217" i="1" s="1"/>
  <c r="AJ217" i="1" s="1"/>
  <c r="R216" i="1"/>
  <c r="AI216" i="1" s="1"/>
  <c r="AJ216" i="1" s="1"/>
  <c r="G215" i="1"/>
  <c r="G216" i="1" s="1"/>
  <c r="G217" i="1" s="1"/>
  <c r="R214" i="1"/>
  <c r="AI214" i="1" s="1"/>
  <c r="AJ214" i="1" s="1"/>
  <c r="R213" i="1"/>
  <c r="AI213" i="1" s="1"/>
  <c r="AJ213" i="1" s="1"/>
  <c r="G212" i="1"/>
  <c r="G213" i="1" s="1"/>
  <c r="G214" i="1" s="1"/>
  <c r="R211" i="1"/>
  <c r="AI211" i="1" s="1"/>
  <c r="AJ211" i="1" s="1"/>
  <c r="R210" i="1"/>
  <c r="AI210" i="1" s="1"/>
  <c r="AJ210" i="1" s="1"/>
  <c r="G209" i="1"/>
  <c r="G210" i="1" s="1"/>
  <c r="G211" i="1" s="1"/>
  <c r="S208" i="1"/>
  <c r="R208" i="1"/>
  <c r="AI208" i="1" s="1"/>
  <c r="S207" i="1"/>
  <c r="R207" i="1"/>
  <c r="AI207" i="1" s="1"/>
  <c r="G206" i="1"/>
  <c r="R205" i="1"/>
  <c r="AI205" i="1" s="1"/>
  <c r="AJ205" i="1" s="1"/>
  <c r="R204" i="1"/>
  <c r="AI204" i="1" s="1"/>
  <c r="AJ204" i="1" s="1"/>
  <c r="G203" i="1"/>
  <c r="G204" i="1" s="1"/>
  <c r="G205" i="1" s="1"/>
  <c r="R202" i="1"/>
  <c r="AI202" i="1" s="1"/>
  <c r="AJ202" i="1" s="1"/>
  <c r="R201" i="1"/>
  <c r="AI201" i="1" s="1"/>
  <c r="AJ201" i="1" s="1"/>
  <c r="G200" i="1"/>
  <c r="G201" i="1" s="1"/>
  <c r="G202" i="1" s="1"/>
  <c r="R199" i="1"/>
  <c r="AI199" i="1" s="1"/>
  <c r="AJ199" i="1" s="1"/>
  <c r="R198" i="1"/>
  <c r="AI198" i="1" s="1"/>
  <c r="AJ198" i="1" s="1"/>
  <c r="R197" i="1"/>
  <c r="AI197" i="1" s="1"/>
  <c r="AJ197" i="1" s="1"/>
  <c r="G196" i="1"/>
  <c r="G197" i="1" s="1"/>
  <c r="G198" i="1" s="1"/>
  <c r="G199" i="1" s="1"/>
  <c r="R195" i="1"/>
  <c r="AI195" i="1" s="1"/>
  <c r="AJ195" i="1" s="1"/>
  <c r="R194" i="1"/>
  <c r="AI194" i="1" s="1"/>
  <c r="AJ194" i="1" s="1"/>
  <c r="R193" i="1"/>
  <c r="AI193" i="1" s="1"/>
  <c r="R192" i="1"/>
  <c r="AI192" i="1" s="1"/>
  <c r="AJ192" i="1" s="1"/>
  <c r="G191" i="1"/>
  <c r="G192" i="1" s="1"/>
  <c r="G193" i="1" s="1"/>
  <c r="G194" i="1" s="1"/>
  <c r="G195" i="1" s="1"/>
  <c r="R190" i="1"/>
  <c r="AI190" i="1" s="1"/>
  <c r="R189" i="1"/>
  <c r="AI189" i="1" s="1"/>
  <c r="AJ189" i="1" s="1"/>
  <c r="R188" i="1"/>
  <c r="AI188" i="1" s="1"/>
  <c r="R187" i="1"/>
  <c r="AI187" i="1" s="1"/>
  <c r="AJ187" i="1" s="1"/>
  <c r="R186" i="1"/>
  <c r="AI186" i="1" s="1"/>
  <c r="AJ186" i="1" s="1"/>
  <c r="G185" i="1"/>
  <c r="G186" i="1" s="1"/>
  <c r="G187" i="1" s="1"/>
  <c r="G188" i="1" s="1"/>
  <c r="G189" i="1" s="1"/>
  <c r="G190" i="1" s="1"/>
  <c r="R184" i="1"/>
  <c r="AI184" i="1" s="1"/>
  <c r="AJ184" i="1" s="1"/>
  <c r="R183" i="1"/>
  <c r="AI183" i="1" s="1"/>
  <c r="AJ183" i="1" s="1"/>
  <c r="R181" i="1"/>
  <c r="AI181" i="1" s="1"/>
  <c r="AJ181" i="1" s="1"/>
  <c r="R180" i="1"/>
  <c r="AI180" i="1" s="1"/>
  <c r="AJ180" i="1" s="1"/>
  <c r="R178" i="1"/>
  <c r="AI178" i="1" s="1"/>
  <c r="R177" i="1"/>
  <c r="AI177" i="1" s="1"/>
  <c r="AJ177" i="1" s="1"/>
  <c r="R176" i="1"/>
  <c r="AI176" i="1" s="1"/>
  <c r="R175" i="1"/>
  <c r="AI175" i="1" s="1"/>
  <c r="AJ175" i="1" s="1"/>
  <c r="S173" i="1"/>
  <c r="R173" i="1"/>
  <c r="AI173" i="1" s="1"/>
  <c r="S172" i="1"/>
  <c r="R172" i="1"/>
  <c r="AI172" i="1" s="1"/>
  <c r="G171" i="1"/>
  <c r="G172" i="1" s="1"/>
  <c r="G173" i="1" s="1"/>
  <c r="R170" i="1"/>
  <c r="AI170" i="1" s="1"/>
  <c r="R169" i="1"/>
  <c r="AI169" i="1" s="1"/>
  <c r="AJ169" i="1" s="1"/>
  <c r="R168" i="1"/>
  <c r="AI168" i="1" s="1"/>
  <c r="R167" i="1"/>
  <c r="AI167" i="1" s="1"/>
  <c r="AJ167" i="1" s="1"/>
  <c r="G166" i="1"/>
  <c r="G167" i="1" s="1"/>
  <c r="G168" i="1" s="1"/>
  <c r="G169" i="1" s="1"/>
  <c r="G170" i="1" s="1"/>
  <c r="R165" i="1"/>
  <c r="AI165" i="1" s="1"/>
  <c r="R164" i="1"/>
  <c r="AI164" i="1" s="1"/>
  <c r="AJ164" i="1" s="1"/>
  <c r="R163" i="1"/>
  <c r="AI163" i="1" s="1"/>
  <c r="R162" i="1"/>
  <c r="AI162" i="1" s="1"/>
  <c r="AJ162" i="1" s="1"/>
  <c r="G161" i="1"/>
  <c r="G162" i="1" s="1"/>
  <c r="G163" i="1" s="1"/>
  <c r="G164" i="1" s="1"/>
  <c r="G165" i="1" s="1"/>
  <c r="R160" i="1"/>
  <c r="AI160" i="1" s="1"/>
  <c r="AJ160" i="1" s="1"/>
  <c r="R159" i="1"/>
  <c r="AI159" i="1" s="1"/>
  <c r="AJ159" i="1" s="1"/>
  <c r="R158" i="1"/>
  <c r="AI158" i="1" s="1"/>
  <c r="AJ158" i="1" s="1"/>
  <c r="G157" i="1"/>
  <c r="G158" i="1" s="1"/>
  <c r="G159" i="1" s="1"/>
  <c r="G160" i="1" s="1"/>
  <c r="R156" i="1"/>
  <c r="AI156" i="1" s="1"/>
  <c r="AJ156" i="1" s="1"/>
  <c r="R155" i="1"/>
  <c r="AI155" i="1" s="1"/>
  <c r="AJ155" i="1" s="1"/>
  <c r="G154" i="1"/>
  <c r="G155" i="1" s="1"/>
  <c r="G156" i="1" s="1"/>
  <c r="R153" i="1"/>
  <c r="AI153" i="1" s="1"/>
  <c r="AJ153" i="1" s="1"/>
  <c r="R152" i="1"/>
  <c r="AI152" i="1" s="1"/>
  <c r="AJ152" i="1" s="1"/>
  <c r="G151" i="1"/>
  <c r="G152" i="1" s="1"/>
  <c r="G153" i="1" s="1"/>
  <c r="R150" i="1"/>
  <c r="AI150" i="1" s="1"/>
  <c r="AJ150" i="1" s="1"/>
  <c r="R149" i="1"/>
  <c r="AI149" i="1" s="1"/>
  <c r="AJ149" i="1" s="1"/>
  <c r="G148" i="1"/>
  <c r="G149" i="1" s="1"/>
  <c r="G150" i="1" s="1"/>
  <c r="R147" i="1"/>
  <c r="AI147" i="1" s="1"/>
  <c r="R146" i="1"/>
  <c r="AI146" i="1" s="1"/>
  <c r="S145" i="1"/>
  <c r="R145" i="1"/>
  <c r="AI145" i="1" s="1"/>
  <c r="S144" i="1"/>
  <c r="G143" i="1"/>
  <c r="G144" i="1" s="1"/>
  <c r="G145" i="1" s="1"/>
  <c r="G146" i="1" s="1"/>
  <c r="G147" i="1" s="1"/>
  <c r="R142" i="1"/>
  <c r="AI142" i="1" s="1"/>
  <c r="AJ142" i="1" s="1"/>
  <c r="R141" i="1"/>
  <c r="AI141" i="1" s="1"/>
  <c r="AJ141" i="1" s="1"/>
  <c r="G140" i="1"/>
  <c r="G141" i="1" s="1"/>
  <c r="G142" i="1" s="1"/>
  <c r="R139" i="1"/>
  <c r="AI139" i="1" s="1"/>
  <c r="AJ139" i="1" s="1"/>
  <c r="R138" i="1"/>
  <c r="AI138" i="1" s="1"/>
  <c r="AJ138" i="1" s="1"/>
  <c r="G137" i="1"/>
  <c r="G138" i="1" s="1"/>
  <c r="G139" i="1" s="1"/>
  <c r="R136" i="1"/>
  <c r="AI136" i="1" s="1"/>
  <c r="AJ136" i="1" s="1"/>
  <c r="R135" i="1"/>
  <c r="AI135" i="1" s="1"/>
  <c r="AJ135" i="1" s="1"/>
  <c r="G134" i="1"/>
  <c r="G135" i="1" s="1"/>
  <c r="G136" i="1" s="1"/>
  <c r="R133" i="1"/>
  <c r="AI133" i="1" s="1"/>
  <c r="AJ133" i="1" s="1"/>
  <c r="R132" i="1"/>
  <c r="AI132" i="1" s="1"/>
  <c r="AJ132" i="1" s="1"/>
  <c r="G131" i="1"/>
  <c r="G132" i="1" s="1"/>
  <c r="G133" i="1" s="1"/>
  <c r="R130" i="1"/>
  <c r="AI130" i="1" s="1"/>
  <c r="AJ130" i="1" s="1"/>
  <c r="R129" i="1"/>
  <c r="AI129" i="1" s="1"/>
  <c r="AJ129" i="1" s="1"/>
  <c r="G128" i="1"/>
  <c r="G129" i="1" s="1"/>
  <c r="G130" i="1" s="1"/>
  <c r="R127" i="1"/>
  <c r="AI127" i="1" s="1"/>
  <c r="AJ127" i="1" s="1"/>
  <c r="R126" i="1"/>
  <c r="AI126" i="1" s="1"/>
  <c r="AJ126" i="1" s="1"/>
  <c r="R125" i="1"/>
  <c r="AI125" i="1" s="1"/>
  <c r="AJ125" i="1" s="1"/>
  <c r="R124" i="1"/>
  <c r="AI124" i="1" s="1"/>
  <c r="AJ124" i="1" s="1"/>
  <c r="G123" i="1"/>
  <c r="G124" i="1" s="1"/>
  <c r="G125" i="1" s="1"/>
  <c r="G126" i="1" s="1"/>
  <c r="G127" i="1" s="1"/>
  <c r="R122" i="1"/>
  <c r="AI122" i="1" s="1"/>
  <c r="AJ122" i="1" s="1"/>
  <c r="R121" i="1"/>
  <c r="AI121" i="1" s="1"/>
  <c r="AJ121" i="1" s="1"/>
  <c r="G120" i="1"/>
  <c r="G121" i="1" s="1"/>
  <c r="G122" i="1" s="1"/>
  <c r="R119" i="1"/>
  <c r="AI119" i="1" s="1"/>
  <c r="AJ119" i="1" s="1"/>
  <c r="R118" i="1"/>
  <c r="AI118" i="1" s="1"/>
  <c r="AJ118" i="1" s="1"/>
  <c r="G117" i="1"/>
  <c r="G118" i="1" s="1"/>
  <c r="G119" i="1" s="1"/>
  <c r="R116" i="1"/>
  <c r="AI116" i="1" s="1"/>
  <c r="AJ116" i="1" s="1"/>
  <c r="R115" i="1"/>
  <c r="AI115" i="1" s="1"/>
  <c r="AJ115" i="1" s="1"/>
  <c r="G114" i="1"/>
  <c r="G115" i="1" s="1"/>
  <c r="G116" i="1" s="1"/>
  <c r="R113" i="1"/>
  <c r="AI113" i="1" s="1"/>
  <c r="AJ113" i="1" s="1"/>
  <c r="R112" i="1"/>
  <c r="AI112" i="1" s="1"/>
  <c r="AJ112" i="1" s="1"/>
  <c r="G111" i="1"/>
  <c r="G112" i="1" s="1"/>
  <c r="G113" i="1" s="1"/>
  <c r="R110" i="1"/>
  <c r="AI110" i="1" s="1"/>
  <c r="AJ110" i="1" s="1"/>
  <c r="R109" i="1"/>
  <c r="AI109" i="1" s="1"/>
  <c r="AJ109" i="1" s="1"/>
  <c r="R108" i="1"/>
  <c r="AI108" i="1" s="1"/>
  <c r="AJ108" i="1" s="1"/>
  <c r="R107" i="1"/>
  <c r="AI107" i="1" s="1"/>
  <c r="AJ107" i="1" s="1"/>
  <c r="R106" i="1"/>
  <c r="AI106" i="1" s="1"/>
  <c r="AJ106" i="1" s="1"/>
  <c r="R105" i="1"/>
  <c r="AI105" i="1" s="1"/>
  <c r="AJ105" i="1" s="1"/>
  <c r="G104" i="1"/>
  <c r="G105" i="1" s="1"/>
  <c r="G106" i="1" s="1"/>
  <c r="G107" i="1" s="1"/>
  <c r="G108" i="1" s="1"/>
  <c r="G109" i="1" s="1"/>
  <c r="G110" i="1" s="1"/>
  <c r="R103" i="1"/>
  <c r="AI103" i="1" s="1"/>
  <c r="AJ103" i="1" s="1"/>
  <c r="R102" i="1"/>
  <c r="AI102" i="1" s="1"/>
  <c r="AJ102" i="1" s="1"/>
  <c r="R101" i="1"/>
  <c r="AI101" i="1" s="1"/>
  <c r="AJ101" i="1" s="1"/>
  <c r="R100" i="1"/>
  <c r="AI100" i="1" s="1"/>
  <c r="AJ100" i="1" s="1"/>
  <c r="G99" i="1"/>
  <c r="G100" i="1" s="1"/>
  <c r="G101" i="1" s="1"/>
  <c r="G102" i="1" s="1"/>
  <c r="G103" i="1" s="1"/>
  <c r="R98" i="1"/>
  <c r="AI98" i="1" s="1"/>
  <c r="AJ98" i="1" s="1"/>
  <c r="R97" i="1"/>
  <c r="AI97" i="1" s="1"/>
  <c r="AJ97" i="1" s="1"/>
  <c r="G96" i="1"/>
  <c r="G97" i="1" s="1"/>
  <c r="G98" i="1" s="1"/>
  <c r="S90" i="1"/>
  <c r="S89" i="1"/>
  <c r="G88" i="1"/>
  <c r="G89" i="1" s="1"/>
  <c r="G90" i="1" s="1"/>
  <c r="G91" i="1" s="1"/>
  <c r="G92" i="1" s="1"/>
  <c r="R87" i="1"/>
  <c r="AI87" i="1" s="1"/>
  <c r="AJ87" i="1" s="1"/>
  <c r="R86" i="1"/>
  <c r="AI86" i="1" s="1"/>
  <c r="AJ86" i="1" s="1"/>
  <c r="R85" i="1"/>
  <c r="AI85" i="1" s="1"/>
  <c r="AJ85" i="1" s="1"/>
  <c r="G84" i="1"/>
  <c r="G85" i="1" s="1"/>
  <c r="G86" i="1" s="1"/>
  <c r="G87" i="1" s="1"/>
  <c r="R83" i="1"/>
  <c r="AI83" i="1" s="1"/>
  <c r="AJ83" i="1" s="1"/>
  <c r="R82" i="1"/>
  <c r="AI82" i="1" s="1"/>
  <c r="AJ82" i="1" s="1"/>
  <c r="G81" i="1"/>
  <c r="G82" i="1" s="1"/>
  <c r="G83" i="1" s="1"/>
  <c r="R80" i="1"/>
  <c r="AI80" i="1" s="1"/>
  <c r="AJ80" i="1" s="1"/>
  <c r="R79" i="1"/>
  <c r="AI79" i="1" s="1"/>
  <c r="AJ79" i="1" s="1"/>
  <c r="R78" i="1"/>
  <c r="AI78" i="1" s="1"/>
  <c r="AJ78" i="1" s="1"/>
  <c r="R77" i="1"/>
  <c r="AI77" i="1" s="1"/>
  <c r="AJ77" i="1" s="1"/>
  <c r="R76" i="1"/>
  <c r="AI76" i="1" s="1"/>
  <c r="AJ76" i="1" s="1"/>
  <c r="G75" i="1"/>
  <c r="G76" i="1" s="1"/>
  <c r="G77" i="1" s="1"/>
  <c r="G78" i="1" s="1"/>
  <c r="G79" i="1" s="1"/>
  <c r="G80" i="1" s="1"/>
  <c r="R74" i="1"/>
  <c r="AI74" i="1" s="1"/>
  <c r="AJ74" i="1" s="1"/>
  <c r="R73" i="1"/>
  <c r="AI73" i="1" s="1"/>
  <c r="R72" i="1"/>
  <c r="AI72" i="1" s="1"/>
  <c r="AJ72" i="1" s="1"/>
  <c r="R71" i="1"/>
  <c r="AI71" i="1" s="1"/>
  <c r="AJ71" i="1" s="1"/>
  <c r="R70" i="1"/>
  <c r="AI70" i="1" s="1"/>
  <c r="AJ70" i="1" s="1"/>
  <c r="G69" i="1"/>
  <c r="G70" i="1" s="1"/>
  <c r="G71" i="1" s="1"/>
  <c r="G72" i="1" s="1"/>
  <c r="G73" i="1" s="1"/>
  <c r="G74" i="1" s="1"/>
  <c r="R68" i="1"/>
  <c r="AI68" i="1" s="1"/>
  <c r="AJ68" i="1" s="1"/>
  <c r="R67" i="1"/>
  <c r="AI67" i="1" s="1"/>
  <c r="AJ67" i="1" s="1"/>
  <c r="G66" i="1"/>
  <c r="G67" i="1" s="1"/>
  <c r="G68" i="1" s="1"/>
  <c r="R65" i="1"/>
  <c r="AI65" i="1" s="1"/>
  <c r="AJ65" i="1" s="1"/>
  <c r="R64" i="1"/>
  <c r="AI64" i="1" s="1"/>
  <c r="AJ64" i="1" s="1"/>
  <c r="G63" i="1"/>
  <c r="G64" i="1" s="1"/>
  <c r="G65" i="1" s="1"/>
  <c r="R62" i="1"/>
  <c r="AI62" i="1" s="1"/>
  <c r="AJ62" i="1" s="1"/>
  <c r="R61" i="1"/>
  <c r="AI61" i="1" s="1"/>
  <c r="AJ61" i="1" s="1"/>
  <c r="G60" i="1"/>
  <c r="G61" i="1" s="1"/>
  <c r="G62" i="1" s="1"/>
  <c r="R59" i="1"/>
  <c r="AI59" i="1" s="1"/>
  <c r="AJ59" i="1" s="1"/>
  <c r="R58" i="1"/>
  <c r="AI58" i="1" s="1"/>
  <c r="AJ58" i="1" s="1"/>
  <c r="G57" i="1"/>
  <c r="G58" i="1" s="1"/>
  <c r="G59" i="1" s="1"/>
  <c r="R56" i="1"/>
  <c r="AI56" i="1" s="1"/>
  <c r="AJ56" i="1" s="1"/>
  <c r="R55" i="1"/>
  <c r="AI55" i="1" s="1"/>
  <c r="AJ55" i="1" s="1"/>
  <c r="R54" i="1"/>
  <c r="AI54" i="1" s="1"/>
  <c r="AJ54" i="1" s="1"/>
  <c r="G53" i="1"/>
  <c r="G54" i="1" s="1"/>
  <c r="G55" i="1" s="1"/>
  <c r="G56" i="1" s="1"/>
  <c r="S52" i="1"/>
  <c r="S51" i="1"/>
  <c r="S50" i="1"/>
  <c r="S49" i="1"/>
  <c r="G48" i="1"/>
  <c r="G49" i="1" s="1"/>
  <c r="G50" i="1" s="1"/>
  <c r="G51" i="1" s="1"/>
  <c r="G52" i="1" s="1"/>
  <c r="R47" i="1"/>
  <c r="AI47" i="1" s="1"/>
  <c r="AJ47" i="1" s="1"/>
  <c r="R46" i="1"/>
  <c r="AI46" i="1" s="1"/>
  <c r="AJ46" i="1" s="1"/>
  <c r="R45" i="1"/>
  <c r="AI45" i="1" s="1"/>
  <c r="AJ45" i="1" s="1"/>
  <c r="G44" i="1"/>
  <c r="G45" i="1" s="1"/>
  <c r="G46" i="1" s="1"/>
  <c r="G47" i="1" s="1"/>
  <c r="R43" i="1"/>
  <c r="AI43" i="1" s="1"/>
  <c r="AJ43" i="1" s="1"/>
  <c r="R42" i="1"/>
  <c r="AI42" i="1" s="1"/>
  <c r="AJ42" i="1" s="1"/>
  <c r="R41" i="1"/>
  <c r="AI41" i="1" s="1"/>
  <c r="AJ41" i="1" s="1"/>
  <c r="G40" i="1"/>
  <c r="G41" i="1" s="1"/>
  <c r="G42" i="1" s="1"/>
  <c r="G43" i="1" s="1"/>
  <c r="S39" i="1"/>
  <c r="S38" i="1"/>
  <c r="S37" i="1"/>
  <c r="S36" i="1"/>
  <c r="G35" i="1"/>
  <c r="G36" i="1" s="1"/>
  <c r="G37" i="1" s="1"/>
  <c r="G39" i="1" s="1"/>
  <c r="R34" i="1"/>
  <c r="AI34" i="1" s="1"/>
  <c r="R33" i="1"/>
  <c r="AI33" i="1" s="1"/>
  <c r="AJ33" i="1" s="1"/>
  <c r="R32" i="1"/>
  <c r="AI32" i="1" s="1"/>
  <c r="R31" i="1"/>
  <c r="AI31" i="1" s="1"/>
  <c r="AJ31" i="1" s="1"/>
  <c r="G30" i="1"/>
  <c r="G31" i="1" s="1"/>
  <c r="G32" i="1" s="1"/>
  <c r="G33" i="1" s="1"/>
  <c r="G34" i="1" s="1"/>
  <c r="R29" i="1"/>
  <c r="AI29" i="1" s="1"/>
  <c r="AJ29" i="1" s="1"/>
  <c r="R28" i="1"/>
  <c r="AI28" i="1" s="1"/>
  <c r="AJ28" i="1" s="1"/>
  <c r="R27" i="1"/>
  <c r="AI27" i="1" s="1"/>
  <c r="AJ27" i="1" s="1"/>
  <c r="R26" i="1"/>
  <c r="AI26" i="1" s="1"/>
  <c r="R25" i="1"/>
  <c r="AI25" i="1" s="1"/>
  <c r="AJ25" i="1" s="1"/>
  <c r="G24" i="1"/>
  <c r="G25" i="1" s="1"/>
  <c r="G26" i="1" s="1"/>
  <c r="G27" i="1" s="1"/>
  <c r="G28" i="1" s="1"/>
  <c r="G29" i="1" s="1"/>
  <c r="S23" i="1"/>
  <c r="R23" i="1"/>
  <c r="AI23" i="1" s="1"/>
  <c r="S22" i="1"/>
  <c r="R22" i="1"/>
  <c r="AI22" i="1" s="1"/>
  <c r="S21" i="1"/>
  <c r="R21" i="1"/>
  <c r="AI21" i="1" s="1"/>
  <c r="G20" i="1"/>
  <c r="G21" i="1" s="1"/>
  <c r="G22" i="1" s="1"/>
  <c r="G23" i="1" s="1"/>
  <c r="R19" i="1"/>
  <c r="AI19" i="1" s="1"/>
  <c r="AJ19" i="1" s="1"/>
  <c r="G18" i="1"/>
  <c r="G19" i="1" s="1"/>
  <c r="AI17" i="1"/>
  <c r="AJ17" i="1" s="1"/>
  <c r="R16" i="1"/>
  <c r="AI16" i="1" s="1"/>
  <c r="AJ16" i="1" s="1"/>
  <c r="G15" i="1"/>
  <c r="G16" i="1" s="1"/>
  <c r="G17" i="1" s="1"/>
  <c r="R14" i="1"/>
  <c r="AI14" i="1" s="1"/>
  <c r="AJ14" i="1" s="1"/>
  <c r="R13" i="1"/>
  <c r="AI13" i="1" s="1"/>
  <c r="AJ13" i="1" s="1"/>
  <c r="R12" i="1"/>
  <c r="AI12" i="1" s="1"/>
  <c r="AJ12" i="1" s="1"/>
  <c r="R11" i="1"/>
  <c r="AI11" i="1" s="1"/>
  <c r="R10" i="1"/>
  <c r="AI10" i="1" s="1"/>
  <c r="AJ10" i="1" s="1"/>
  <c r="G9" i="1"/>
  <c r="G10" i="1" s="1"/>
  <c r="G11" i="1" s="1"/>
  <c r="G12" i="1" s="1"/>
  <c r="G13" i="1" s="1"/>
  <c r="G14" i="1" s="1"/>
  <c r="S385" i="1" l="1"/>
  <c r="S689" i="1"/>
  <c r="S920" i="1"/>
  <c r="R922" i="1" s="1"/>
  <c r="S88" i="1"/>
  <c r="R91" i="1" s="1"/>
  <c r="Q91" i="1" s="1"/>
  <c r="S309" i="1"/>
  <c r="S428" i="1"/>
  <c r="S337" i="1"/>
  <c r="R340" i="1" s="1"/>
  <c r="AI340" i="1" s="1"/>
  <c r="S143" i="1"/>
  <c r="Q144" i="1" s="1"/>
  <c r="R144" i="1" s="1"/>
  <c r="AI144" i="1" s="1"/>
  <c r="S20" i="1"/>
  <c r="S35" i="1"/>
  <c r="Q38" i="1" s="1"/>
  <c r="R38" i="1" s="1"/>
  <c r="AI38" i="1" s="1"/>
  <c r="S1085" i="1"/>
  <c r="S905" i="1"/>
  <c r="R906" i="1" s="1"/>
  <c r="AI906" i="1" s="1"/>
  <c r="S946" i="1"/>
  <c r="S454" i="1"/>
  <c r="S1157" i="1"/>
  <c r="S48" i="1"/>
  <c r="Q52" i="1" s="1"/>
  <c r="R52" i="1" s="1"/>
  <c r="AI52" i="1" s="1"/>
  <c r="S567" i="1"/>
  <c r="S171" i="1"/>
  <c r="S206" i="1"/>
  <c r="S765" i="1"/>
  <c r="S885" i="1"/>
  <c r="Q37" i="1"/>
  <c r="R37" i="1" s="1"/>
  <c r="AI37" i="1" s="1"/>
  <c r="R921" i="1"/>
  <c r="AI921" i="1" s="1"/>
  <c r="R923" i="1"/>
  <c r="S411" i="1"/>
  <c r="Q414" i="1" s="1"/>
  <c r="R414" i="1" s="1"/>
  <c r="AI414" i="1" s="1"/>
  <c r="G513" i="1"/>
  <c r="G515" i="1" s="1"/>
  <c r="G514" i="1"/>
  <c r="S511" i="1"/>
  <c r="R512" i="1" s="1"/>
  <c r="AI512" i="1" s="1"/>
  <c r="AI91" i="1" l="1"/>
  <c r="R90" i="1"/>
  <c r="AI90" i="1" s="1"/>
  <c r="R924" i="1"/>
  <c r="R89" i="1"/>
  <c r="AI89" i="1" s="1"/>
  <c r="R92" i="1"/>
  <c r="R341" i="1"/>
  <c r="AI341" i="1" s="1"/>
  <c r="Q340" i="1"/>
  <c r="R338" i="1"/>
  <c r="AI338" i="1" s="1"/>
  <c r="Q39" i="1"/>
  <c r="R39" i="1" s="1"/>
  <c r="AI39" i="1" s="1"/>
  <c r="Q36" i="1"/>
  <c r="R36" i="1" s="1"/>
  <c r="AI36" i="1" s="1"/>
  <c r="R339" i="1"/>
  <c r="Q339" i="1" s="1"/>
  <c r="R909" i="1"/>
  <c r="Q51" i="1"/>
  <c r="R51" i="1" s="1"/>
  <c r="AI51" i="1" s="1"/>
  <c r="R907" i="1"/>
  <c r="Q907" i="1" s="1"/>
  <c r="R908" i="1"/>
  <c r="Q908" i="1" s="1"/>
  <c r="Q49" i="1"/>
  <c r="R49" i="1" s="1"/>
  <c r="AI49" i="1" s="1"/>
  <c r="Q50" i="1"/>
  <c r="R50" i="1" s="1"/>
  <c r="AI50" i="1" s="1"/>
  <c r="Q922" i="1"/>
  <c r="AI922" i="1"/>
  <c r="Q341" i="1"/>
  <c r="Q923" i="1"/>
  <c r="AI923" i="1"/>
  <c r="Q90" i="1"/>
  <c r="Q921" i="1"/>
  <c r="Q906" i="1"/>
  <c r="Q512" i="1"/>
  <c r="R515" i="1"/>
  <c r="AI515" i="1" s="1"/>
  <c r="R514" i="1"/>
  <c r="Q412" i="1"/>
  <c r="R412" i="1" s="1"/>
  <c r="AI412" i="1" s="1"/>
  <c r="Q413" i="1"/>
  <c r="R413" i="1" s="1"/>
  <c r="AI413" i="1" s="1"/>
  <c r="R513" i="1"/>
  <c r="Q924" i="1" l="1"/>
  <c r="AI924" i="1"/>
  <c r="Q909" i="1"/>
  <c r="AI909" i="1"/>
  <c r="Q92" i="1"/>
  <c r="AI92" i="1"/>
  <c r="AI339" i="1"/>
  <c r="Q89" i="1"/>
  <c r="Q338" i="1"/>
  <c r="AI907" i="1"/>
  <c r="AI908" i="1"/>
  <c r="Q514" i="1"/>
  <c r="AI514" i="1"/>
  <c r="Q515" i="1"/>
  <c r="Q513" i="1"/>
  <c r="AI513" i="1"/>
</calcChain>
</file>

<file path=xl/sharedStrings.xml><?xml version="1.0" encoding="utf-8"?>
<sst xmlns="http://schemas.openxmlformats.org/spreadsheetml/2006/main" count="49318" uniqueCount="4868">
  <si>
    <t xml:space="preserve">TERCE </t>
  </si>
  <si>
    <t xml:space="preserve">CUARTO </t>
  </si>
  <si>
    <t>&lt;</t>
  </si>
  <si>
    <t>PLAN DE ACCION INSTITUCIONAL 2023</t>
  </si>
  <si>
    <t xml:space="preserve">Versión </t>
  </si>
  <si>
    <t xml:space="preserve">Seguimiento verificado N° 4 Corte </t>
  </si>
  <si>
    <t>Estado Actividad 4to Corte</t>
  </si>
  <si>
    <t>Seguimiento N° 4 Corte</t>
  </si>
  <si>
    <t>Cod ficha</t>
  </si>
  <si>
    <t>Cod Ver</t>
  </si>
  <si>
    <t>Área</t>
  </si>
  <si>
    <t>Versión</t>
  </si>
  <si>
    <t>Código</t>
  </si>
  <si>
    <t>Código prod</t>
  </si>
  <si>
    <t>Ident. Fila</t>
  </si>
  <si>
    <t>Categoría</t>
  </si>
  <si>
    <t>Estrategia</t>
  </si>
  <si>
    <t>Insumo de planeación del que se extrajo el producto</t>
  </si>
  <si>
    <t>¿Es producto compartido con otras áreas?</t>
  </si>
  <si>
    <t>Fuente de Financiación</t>
  </si>
  <si>
    <t>Política(s) MIPG</t>
  </si>
  <si>
    <t xml:space="preserve">Asociación a planes </t>
  </si>
  <si>
    <t>Producto o Actividad</t>
  </si>
  <si>
    <t xml:space="preserve">Part. %
</t>
  </si>
  <si>
    <t>Reponderación</t>
  </si>
  <si>
    <t>Meta</t>
  </si>
  <si>
    <t>Unidad de medida (Meta)</t>
  </si>
  <si>
    <t xml:space="preserve">Fórmula para determinar % de Avance </t>
  </si>
  <si>
    <t>Fecha Inicio</t>
  </si>
  <si>
    <t>Fecha Final</t>
  </si>
  <si>
    <t>Áreas/
Dependencias responsables de la ejecución de actividades</t>
  </si>
  <si>
    <t>Porcentaje de avance verificado 4</t>
  </si>
  <si>
    <t>Periodo Vencimiento</t>
  </si>
  <si>
    <t>Soporte entregado a tiempo SI_NO</t>
  </si>
  <si>
    <t>Porcentaje de avance 4</t>
  </si>
  <si>
    <t xml:space="preserve"> Descripción de lo avanzado 4</t>
  </si>
  <si>
    <t>Fecha de ejecución 4</t>
  </si>
  <si>
    <t xml:space="preserve"> Descripción de la verificación de la OAP 4</t>
  </si>
  <si>
    <t>Fecha de ejecución verificada 4</t>
  </si>
  <si>
    <t>Eficiencia 4</t>
  </si>
  <si>
    <t>»10-</t>
  </si>
  <si>
    <t>»11-</t>
  </si>
  <si>
    <t>»12-</t>
  </si>
  <si>
    <t>»20-</t>
  </si>
  <si>
    <t>»30-</t>
  </si>
  <si>
    <t>»37-</t>
  </si>
  <si>
    <t>»38-</t>
  </si>
  <si>
    <t>»50-</t>
  </si>
  <si>
    <t>»60-</t>
  </si>
  <si>
    <t>»71-</t>
  </si>
  <si>
    <t>»72-</t>
  </si>
  <si>
    <t>»73-</t>
  </si>
  <si>
    <t>»100-</t>
  </si>
  <si>
    <t>»103-</t>
  </si>
  <si>
    <t>»104-</t>
  </si>
  <si>
    <t>»105-</t>
  </si>
  <si>
    <t>»111-</t>
  </si>
  <si>
    <t>»117-</t>
  </si>
  <si>
    <t>»130-</t>
  </si>
  <si>
    <t>»141-</t>
  </si>
  <si>
    <t>»142-</t>
  </si>
  <si>
    <t>»1000-</t>
  </si>
  <si>
    <t>»2000-</t>
  </si>
  <si>
    <t>»2010-</t>
  </si>
  <si>
    <t>»2020-</t>
  </si>
  <si>
    <t>»2023-</t>
  </si>
  <si>
    <t>»3000-</t>
  </si>
  <si>
    <t>»3003-</t>
  </si>
  <si>
    <t>»3100-</t>
  </si>
  <si>
    <t>»3200-</t>
  </si>
  <si>
    <t>»4000-</t>
  </si>
  <si>
    <t>»6000-</t>
  </si>
  <si>
    <t>»7000-</t>
  </si>
  <si>
    <t>Oficina Asesora Jurídica</t>
  </si>
  <si>
    <t>10-1</t>
  </si>
  <si>
    <t>Producto</t>
  </si>
  <si>
    <t>Innovador</t>
  </si>
  <si>
    <t>Mejorar las herramientas tecnológicas de la Entidad</t>
  </si>
  <si>
    <t>6-Plan Estratégico de Tecnologías de la Información</t>
  </si>
  <si>
    <t>SI</t>
  </si>
  <si>
    <t>N/A</t>
  </si>
  <si>
    <t xml:space="preserve"> 8. Servicio al ciudadano,  11.Gobierno digital</t>
  </si>
  <si>
    <t xml:space="preserve"> 17- Plan Estratégico de Tecnologías de la Información</t>
  </si>
  <si>
    <t>Herramienta de búsqueda de conceptos, implementada (1.Formato Manual de Usuario GS03-F24 nuevo o actualizado  2. Registro de Capacitación)</t>
  </si>
  <si>
    <t>Numérica</t>
  </si>
  <si>
    <t># de Herramienta de búsqueda de conceptos implementada/1 Herramienta de búsqueda de conceptos a implementar</t>
  </si>
  <si>
    <t>»10-Oficina Asesora Jurídica, »20-Oficina de Tecnología e Informática</t>
  </si>
  <si>
    <t>4to Trimestre</t>
  </si>
  <si>
    <t/>
  </si>
  <si>
    <t>Vencida</t>
  </si>
  <si>
    <t>Se realizó la planeación, ejecución e implementación de la Herramienta de Búsqueda de Conceptos Jurídicos de la OAJ. Se adjuta manual de usuario y soportes de la capacitación</t>
  </si>
  <si>
    <t>Se valida cumplimiento del producto, se evidencia en el soporte de realizar manual y capacitar a los usuarios con formato de manual de usuario y registro de capacitación.</t>
  </si>
  <si>
    <t>NA</t>
  </si>
  <si>
    <t>10-1-1.</t>
  </si>
  <si>
    <t>Actividad Propia</t>
  </si>
  <si>
    <t>Elaborar y aprobar requerimiento (1. Formato Solicitud de Requerimientos a Sistemas de Información GS03-F18 2. Formato Lista de Chequeo de Requisitos de Seguridad de la Información GS03-F27)</t>
  </si>
  <si>
    <t># de soportes presentados / 2 soportes a presentar</t>
  </si>
  <si>
    <t>1er trimestre</t>
  </si>
  <si>
    <t>Se realizaron mesas de trabajo con la OTI para revisar las necesidades para el mejoramiento del buscador de conceptos y se elaboró el requerimiento. Se adjunta Formato Solicitud de requerimientos a sistemas de información y Lista de chequeo de requisitos de seguridad de la información.</t>
  </si>
  <si>
    <t xml:space="preserve">Se valida cumplimiento de la actividad, se evidencia en los soportes formato de solicitud de requerimientos a sistemas de información y lista de chequeo de requisitos de seguridad de la información. </t>
  </si>
  <si>
    <t>Cumplida</t>
  </si>
  <si>
    <t>10-1-2</t>
  </si>
  <si>
    <t>Actividad sin participación</t>
  </si>
  <si>
    <t xml:space="preserve">Diseñar la solución (1. Formato Arquitectura de Software GS03F21, ya sea nuevo o actualizado hasta el capitulo 2  / Único entregable) </t>
  </si>
  <si>
    <t># de soportes presentados / 1 soportes a presentar</t>
  </si>
  <si>
    <t>»20-Oficina de Tecnología e Informática</t>
  </si>
  <si>
    <t>La OTI realizó la actualización del formato de arquitectura y complementó la información. Se adjunta Formato Arquitectura de Software.</t>
  </si>
  <si>
    <t>Se valida cumplimiento de la actividad, se evidencia en los soportes formato actualizado de arquitectura de software.</t>
  </si>
  <si>
    <t>10-1-3</t>
  </si>
  <si>
    <t>Planear  y gestionar la solución  (1. Reporte planeación de tareas, línea base de requerimientos (historias de usuario) y entregables  en la herramienta devops 2. plan de pruebas diseñado y registrado en la herramienta devops)</t>
  </si>
  <si>
    <t># de soportes presentados /2 soportes a presentar</t>
  </si>
  <si>
    <t>Se realizó la planeación y gestión de la solución, para el desarrollo de la herramienta Buscador de Conceptos Jurídicos. Se adjunta documento con los soportes</t>
  </si>
  <si>
    <t>Se valida cumplimiento de la actividad, se evidencia en el soporte de planear y gestionar la solución con reporte planeación de tareas, línea base de requerimientos (historias de usuario) y entregables en la herramienta devops, y plan de pruebas diseñado y registrado en la herramienta devops.</t>
  </si>
  <si>
    <t>10-1-4</t>
  </si>
  <si>
    <t xml:space="preserve">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t>
  </si>
  <si>
    <t># de soportes presentados / 4 soportes a presentar</t>
  </si>
  <si>
    <t>Se realizó la construcción de componentes de software, para el desarrollo de la herramienta Buscador de Conceptos Jurídicos. Se adjunta documento con los soportes</t>
  </si>
  <si>
    <t>Se valida cumplimiento de la actividad, se evidencia en el soporte de construir componentes de software con captura de pantalla del Código fuente registrado en devops; captura de pantalla  de casos de prueba ejecutados por desarrollo; captura de pantalla  de casos de prueba ejecutados para aceptación y acta de Prueba de Desarrollo de Software.</t>
  </si>
  <si>
    <t>10-1-5</t>
  </si>
  <si>
    <t>Realizar manuales y capacitar a los usuarios (1.Formato Manual de Usuario GS03-F24 nuevo o actualizado  2. Registro de Capacitación)</t>
  </si>
  <si>
    <t>Se realizó el manual de usuario y se capacitó a los usuarios sobre la herramienta Buscador de Conceptos Jurídicos. Se adjunta manual de usuario y soportes de la capacitación</t>
  </si>
  <si>
    <t>Se valida cumplimiento de la actividad, se evidencia en el soporte de realizar manuales y capacitar a los usuarios con formato Manual de Usuario y registro de Capacitación.</t>
  </si>
  <si>
    <t>10-2</t>
  </si>
  <si>
    <t>Fortalecer al talento humano en el conocimiento de cada una de las funciones que ejercen las áreas de la entidad</t>
  </si>
  <si>
    <t>4-Caracterización Grupos de Valor</t>
  </si>
  <si>
    <t>NO</t>
  </si>
  <si>
    <t xml:space="preserve"> 15.Gestión del conocimiento y la innovación</t>
  </si>
  <si>
    <t>Capacitaciones trimestrales para los apoderados del Grupo de Conceptos, en relación con el manejo de las peticiones de consulta que se tramitan en la Oficina Asesora Jurídica, realizadas (4 listas de asistencia y/o capturas de pantalla de las capacitaciones)</t>
  </si>
  <si>
    <t># jornadas de capacitaciones realizadas/4 jornadas de capacitación a realizar</t>
  </si>
  <si>
    <t>»10-Oficina Asesora Jurídica</t>
  </si>
  <si>
    <t>Durante la vigencia se realizaron las cuatro capacitaciones previstas. Se adjuntan listas de asistencia</t>
  </si>
  <si>
    <t>Se valida cumplimiento del producto, se evidencia en los soportes la realización de 4 capacitaciones para los apoderados del Grupo de Conceptos, en relación con el manejo de las peticiones de consulta que se tramitan en la Oficina Asesora Jurídica.</t>
  </si>
  <si>
    <t>10-2-1</t>
  </si>
  <si>
    <t>Elaborar cronograma para la realización de las capacitaciones internas (cronograma elaborado/único entregable)</t>
  </si>
  <si>
    <t># de Cronograma de capacitaciones elaborado/1 cronograma de capacitaciones a elaborar</t>
  </si>
  <si>
    <t>Se definieron los temas y se elaboró el cronograma para la realización de las capacitaciones internas. Se adjunta cronograma.</t>
  </si>
  <si>
    <t xml:space="preserve">Se valida cumplimiento de la actividad, se evidencia en los soportes cronograma en el que se establecen los meses de la realización de las capacitaciones internas. </t>
  </si>
  <si>
    <t>10-2-2</t>
  </si>
  <si>
    <t>Realizar capacitaciones trimestrales internas para los apoderados del Grupo de Conceptos, relacionadas con el manejo de peticiones de consulta que se tramitan en la Oficina Asesora Jurídica (4 Listas de asistencia y/o capturas de pantalla de las capacitaciones)</t>
  </si>
  <si>
    <t># de capacitaciones realizadas/ 4 capacitaciones programadas</t>
  </si>
  <si>
    <t>El día 01 de diciembre de 2023, se realizó la cuarta capacitación interna, enfocada en temas relacionados con Reglamentos Técnicos y Metrología Legal. Se adjunta lista de asistencia y capturas de pantalla</t>
  </si>
  <si>
    <t>Se valida cumplimiento de la actividad, se evidencia en el soporte la realización de la 4ta capacitación interna a la Reglamentos Técnicos.</t>
  </si>
  <si>
    <t>10-3</t>
  </si>
  <si>
    <t>Diseñar e implementar una estrategia que fortalezca la analítica de datos institucional para la toma de decisiones y la prestación de servicios</t>
  </si>
  <si>
    <t xml:space="preserve">8-Modelo Integrado de Planeación y Gestión </t>
  </si>
  <si>
    <t xml:space="preserve"> 13.Defensa jurídica,  14. Mejora normativa</t>
  </si>
  <si>
    <t>Planes de trabajo de las Políticas MIPG a cargo, ejecutado. (Evidencia del cumplimiento de las actividades)</t>
  </si>
  <si>
    <t># de planes de trabajo de las políticas MIPG ejecutados/ 2 planes de trabajo de las políticas MIPG a ejecutar</t>
  </si>
  <si>
    <t>»10-Oficina Asesora Jurídica, »12-Grupo de Trabajo de Regulación, »60-Grupo de Trabajo Gestión Judicial</t>
  </si>
  <si>
    <t>Se ejecutaron las actividades previstas en los planes de trabajo de las Políticas de Defensa Jurídica (6 actividades cumplidas) y Mejora Normativa (5 actividades cumplidas), las cuales permiten el fortalecimiento de las políticas MIPG a cargo de la Oficina Asesora Jurídica. Se adjuntan planes de trabajo con la evidencia del cumplimiento e informe OCI validando el cumplimiento.</t>
  </si>
  <si>
    <t>Se valida cumplimiento del producto, se evidencia en los soportes los planes de trabajo de las Políticas de MIPG de Defensa Jurídica y Mejora Normativa a cargo de la Oficina Asesora Jurídica.</t>
  </si>
  <si>
    <t>10-3-1</t>
  </si>
  <si>
    <t>Ejecutar planes de trabajo MIPG de las políticas lideradas (Evidencia del cumplimiento de las actividades)</t>
  </si>
  <si>
    <t>Se valida cumplimiento de la actividad, se evidencia en los soportes los planes de trabajo de las Políticas de MIPG de Defensa Jurídica y Mejora Normativa ejecutadas.</t>
  </si>
  <si>
    <t>10-4</t>
  </si>
  <si>
    <t>Producto Act Compartidas</t>
  </si>
  <si>
    <t>Total de actividades compartidas por otras áreas ejecutadas (N/A)</t>
  </si>
  <si>
    <t xml:space="preserve">Promedio logros ponderados verificados de actividades programadas periodo evaluado / promedio ponderada periodo evaluado </t>
  </si>
  <si>
    <t>10-4-1</t>
  </si>
  <si>
    <t>Act Compartida 1er Trim</t>
  </si>
  <si>
    <t>Act Compartida</t>
  </si>
  <si>
    <t xml:space="preserve">Ejecutar las actividades compartidas cuya fecha de vencimiento se encuentra dentro del primer trimestre del año </t>
  </si>
  <si>
    <t xml:space="preserve">Sumatoria logros ponderados verificados actividades programadas / promedio meta ponderada periodo evaluado </t>
  </si>
  <si>
    <t xml:space="preserve">2 de las 3 activiades programadas para el 1er trimestre reportaron cumplimiento del 100% y una mas en el segundo trimestre afectandose la eficiencia </t>
  </si>
  <si>
    <t>10-4-2</t>
  </si>
  <si>
    <t>Act Compartida 2do Trim</t>
  </si>
  <si>
    <t xml:space="preserve">Ejecutar las actividades compartidas cuya fecha de vencimiento se encuentra dentro del segundo trimestre del año </t>
  </si>
  <si>
    <t>2do trimestre</t>
  </si>
  <si>
    <t xml:space="preserve">No todas las actividades de las 4 programadas para el segundo trimestre reportaron avances del 100%. El cumplimiento se evidenció en con el tercer seguimiento, afectandose la eficiencia </t>
  </si>
  <si>
    <t>10-4-4</t>
  </si>
  <si>
    <t>Act Compartida 4to Trim</t>
  </si>
  <si>
    <t xml:space="preserve">Ejecutar las actividades compartidas cuya fecha de vencimiento se encuentra dentro del cuarto trimestre del año </t>
  </si>
  <si>
    <t>Grupo de Trabajo Cobro Coactivo</t>
  </si>
  <si>
    <t>11-1</t>
  </si>
  <si>
    <t xml:space="preserve"> 7. Fortalecimiento organizacional y simplificación de procesos,  10. Racionalización de trámites,  17.Gestión de la información estadística,  11.Gobierno digital</t>
  </si>
  <si>
    <t>Nuevo Sistema Cobro Coactivo Fase 2, implementado. (1.Formato Manual de Usuario GS03-F24 nuevo o actualizado  2. Registro de Capacitación)</t>
  </si>
  <si>
    <t># de fase del modulo de cobro coactivo implementado/ 2da fase del aplicativo de cobro coactivo a implementar</t>
  </si>
  <si>
    <t>»11-Grupo de Trabajo Cobro Coactivo, »20-Oficina de Tecnología e Informática, »130-Dirección  Financiera</t>
  </si>
  <si>
    <t>Se da cumplimiento al producto con la entrega del manual de usuario para las mejoras realizadas al sistema de cobro coactivo en el modulo títulos de deposito judicial, asi mismo se realizo capacitacion a los usuarios</t>
  </si>
  <si>
    <t>Se valida cumplimiento del producto, se evidencia en los soportes el nuevo sistema cobro coactivo en fase 2, con formato manual de usuario y registro de capacitación.</t>
  </si>
  <si>
    <t>11-1-1</t>
  </si>
  <si>
    <t>Se realizaron mesas de trabajo con la OTI para revisar y ajustar la versión del requerimiento. Se adjunta Formato Solicitud de requerimientos a sistemas de información y Lista de chequeo de requisitos de seguridad de la información.</t>
  </si>
  <si>
    <t xml:space="preserve">Se valida cumplimiento  de la actividad, se evidencia en los soportes Formato de Solicitud de requerimientos a sistemas de información y lista de chequeo de requisitos de seguridad de la información. </t>
  </si>
  <si>
    <t>11-1-2</t>
  </si>
  <si>
    <t>La OTI realizó la actualización de la información general, actualización de modelos y características de los servidores asignados a producción. Se adjunta Formato Arquitectura de Software.</t>
  </si>
  <si>
    <t>Se valida cumplimiento de la actividad, se evidencia en los soportes, formato de arquitectura software actualizado, de fecha 28 de febrero de 2023</t>
  </si>
  <si>
    <t>11-1-3</t>
  </si>
  <si>
    <t>Se realizó la planeación de tareas, la línea base de requerimientos (Historias de usuario) y el plan de pruebas diseñado. Se adjunta documento con los soportes</t>
  </si>
  <si>
    <t xml:space="preserve">Se valida cumplimiento de la actividad, se evidencia en los soportes documento que contiene historias de usuario y plan de pruebas. </t>
  </si>
  <si>
    <t>11-1-4</t>
  </si>
  <si>
    <t>Se avanzó en la construcción de componentes de software para para la fase 2 del nuevo sistema de cobro coactivo. Se realizo la ejecucion de pruebas en desarrollo.</t>
  </si>
  <si>
    <t>Se valida cumplimiento de la actividad, se evidencia en los soportes documentos con captura de pantalla del código fuente registrado en devops; captura de pantalla  de casos de prueba ejecutados por desarrollo; captura de pantalla  de casos de prueba ejecutados para aceptación, y formato acta de prueba de desarrollo de Software.</t>
  </si>
  <si>
    <t>11-1-5</t>
  </si>
  <si>
    <t>Se da cumplimiento a la actividad con la entrega del manual de usuario para las mejoras realizadas al sistema de cobro coactivo en el modulo títulos de deposito judicial, asi mismo se realizo capacitacion a los usuarios</t>
  </si>
  <si>
    <t>Se valida cumplimiento de la actividad, se evidencia en los soportes documentos con manuales y capacitación a los usuarios.</t>
  </si>
  <si>
    <t>11-2</t>
  </si>
  <si>
    <t>Operativo</t>
  </si>
  <si>
    <t xml:space="preserve">18-Documentación </t>
  </si>
  <si>
    <t xml:space="preserve"> 16.Gestión documental</t>
  </si>
  <si>
    <t>Procedimiento de Cobro Coactivo GJ01 - P01, actualizado. (captura de pantalla del aplicativo/único entregable)</t>
  </si>
  <si>
    <t xml:space="preserve"># de procedimiento de cobro coactivo actualizado/ 1 procedimiento de cobro coactivo a actualizar </t>
  </si>
  <si>
    <t>»11-Grupo de Trabajo Cobro Coactivo, »30-Oficina Asesora de Planeación</t>
  </si>
  <si>
    <t>3er Trimestre</t>
  </si>
  <si>
    <t>Se modificó el procedimiento y se actualizó en el aplicativo SIGI. Se adjunta captura de pantalla y procedimiento actualizado.</t>
  </si>
  <si>
    <t>Se valida cumplimiento del producto, se evidencia en los soportes procedimiento actualizado y captura de pantalla del aplicativo.</t>
  </si>
  <si>
    <t>11-2-1</t>
  </si>
  <si>
    <t>Cargar y presentar a través del SIGI,  la propuesta del documento GJ01 P01 Procedimiento de Cobro Coactivo a la Oficina Asesora de Planeación (captura de pantalla del aplicativo con fecha /  único entregable)</t>
  </si>
  <si>
    <t># de documentos elaborados y presentados/total de documentos a elaborar y presentar</t>
  </si>
  <si>
    <t>»11-Grupo de Trabajo Cobro Coactivo</t>
  </si>
  <si>
    <t>Se realizó la modificación del procedimiento de Cobro Coactivo GJ01 P01 y se remitió la propuesta de modificación a través del SIGI. Se adjunta captura de pantalla del aplicativo</t>
  </si>
  <si>
    <t>Se valida cumplimiento de la actividad, se evidencia en los soportes captura de pantalla del aplicativo que contiene la propuesta de modificación del 24 de febrero de 2023</t>
  </si>
  <si>
    <t>11-2-2</t>
  </si>
  <si>
    <t>Revisar metodológicamente la propuesta del documento GJ01 P01 Procedimiento de Cobro Coactivo y enviarla al Grupo de Cobro Coactivo (captura de pantalla del aplicativo/ único entregable)</t>
  </si>
  <si>
    <t xml:space="preserve"># de documentos revisados metodológicamente/ Total de documentos a revisar </t>
  </si>
  <si>
    <t>»30-Oficina Asesora de Planeación</t>
  </si>
  <si>
    <t>La Oficina Asesora de Planeación revisó el documento y lo remitió con sugerencias para hacer los ajustes pertinentes. Se adjunta captura de pantalla del aplicativo</t>
  </si>
  <si>
    <t>Se valida cumplimiento de la actividad, se evidencia en los soportes captura de pantalla del aplicativo que contiene la revisión de la OAP del 27 de febrero de 2023</t>
  </si>
  <si>
    <t>11-2-3</t>
  </si>
  <si>
    <t>Ajustar y/o aprobar técnicamente el documento  GJ01 P01 Procedimiento de Cobro Coactivo y remitirla a la Oficina Asesora de Planeación (captura de pantalla del aplicativo/único entregable)</t>
  </si>
  <si>
    <t xml:space="preserve"># de documentos ajustados y remitidos a la OAP/ Total de documentos a ajustar y remitir </t>
  </si>
  <si>
    <t>Se realizaron los ajustes sugeridos por la Oficina Asesora de Planeación y se remitió el documento por el SIGI, para la respectiva aprobación. Se adjunta captura de pantalla del aplicativo</t>
  </si>
  <si>
    <t xml:space="preserve">Se valida cumplimiento de la actividad. Se evidencia en los soportes captura de pantalla del aplicativo con la revisión técnica del documento. </t>
  </si>
  <si>
    <t>11-2-4</t>
  </si>
  <si>
    <t>Publicar en el Sistema Integral de Gestión Institucional el documento  GJ01 P01 Procedimiento de Cobro Coactivo actualizado. (captura de pantalla del aplicativo/ único entregable)</t>
  </si>
  <si>
    <t xml:space="preserve"># de documentos publicados/ Total de documentos a publicar </t>
  </si>
  <si>
    <t>Se realizó la aprobación por parte de la Oficina Asesora de Planeación y se oficializó el documento en el SIGI. Se adjunta captura de pantalla del aplicativo y procedimiento actualizado.</t>
  </si>
  <si>
    <t>Se valida cumplimiento de la actividad. Se evidencia en los soportes captura de pantalla del aplicativo con la publicación correspondiente y además documento oficializado.</t>
  </si>
  <si>
    <t>11-3</t>
  </si>
  <si>
    <t>11-3-1</t>
  </si>
  <si>
    <t>3 Actividades programadas para el primer trimestre reportaron avances del 100%</t>
  </si>
  <si>
    <t>De acuerdo con el soporte entregado la actividad fue cumplida</t>
  </si>
  <si>
    <t>3 Actividades programas para el primer trimestre reportaron avances del 100%</t>
  </si>
  <si>
    <t>11-3-2</t>
  </si>
  <si>
    <t>2 Actividades programadas para el segundo trimestre reportaron avances del 100%</t>
  </si>
  <si>
    <t>11-3-3</t>
  </si>
  <si>
    <t>Act Compartida 3er Trim</t>
  </si>
  <si>
    <t xml:space="preserve">Ejecutar las actividades compartidas cuya fecha de vencimiento se encuentra dentro del tercer trimestre del año </t>
  </si>
  <si>
    <t>Se realizaron las 3 Actividades programadas</t>
  </si>
  <si>
    <t xml:space="preserve">Se validaron soportes de las 3 Actividades programadas para este trimestre </t>
  </si>
  <si>
    <t>11-3-4.</t>
  </si>
  <si>
    <t>Grupo de Trabajo de Regulación</t>
  </si>
  <si>
    <t>12-1</t>
  </si>
  <si>
    <t xml:space="preserve"> 14. Mejora normativa</t>
  </si>
  <si>
    <t xml:space="preserve"> 14-PTEP - Transparencia y acceso a la información </t>
  </si>
  <si>
    <t>Diagnóstico general al Título II de la Circular Única para establecer recomendaciones de mejora regulatoria, realizado. (Diagnóstico elaborado/único entregable)</t>
  </si>
  <si>
    <t># de Diagnóstico elaborado/1 diagnóstico a elaborar</t>
  </si>
  <si>
    <t>»12-Grupo de Trabajo de Regulación</t>
  </si>
  <si>
    <t>Se elaboró diagnóstico general al Título II de la Circular Única para establecer recomendaciones de mejora regulatoria y se remitió a la Delegatura.</t>
  </si>
  <si>
    <t xml:space="preserve">Se valida cumplimiento del producto, se evidencia en los soportes diagnóstico realizado. </t>
  </si>
  <si>
    <t>12-1-1</t>
  </si>
  <si>
    <t>Revisar e identificar fundamentos normativos de las instrucciones compiladas en el titulo II de la Circular Única (Informe Word/único entregable)</t>
  </si>
  <si>
    <t># de revisión de fundamentos normativos realizada/ 1 revisión de fundamentos normativos a realizar</t>
  </si>
  <si>
    <t>Se revisó e identificó los fundamentos normativos de las instrucciones compiladas en el Título II de la Circular Única de la Superintendencia de Industria y Comercio. Se adjunta informe</t>
  </si>
  <si>
    <t xml:space="preserve">Se valida cumplimiento de la actividad, se evidencia en los soportes documento Word que contiene  la revisión e identificación de los fundamentos normativos del Título II de la Circular Única. Se sugiere al área que los soportes allegado tengan relacionada la fecha de elaboración y/o ejecución, según sea el caso. </t>
  </si>
  <si>
    <t>12-1-2</t>
  </si>
  <si>
    <t>Elaborar documento prediagnóstico de acuerdo con la revisión realizada al título II de la Circular Única (Documento prediagnóstico elaborado/único entregable)</t>
  </si>
  <si>
    <t># de documento prediagnóstico elaborado/ 1 documento prediagnóstico a elaborar</t>
  </si>
  <si>
    <t>Se elaboró el documento prediagnóstico de acuerdo con la revisión realizada al título II de la Circular Única. Se adjunta documento prediagnóstico y trazabilidad con la aprobación de la jefe de Oficina Asesora Jurídica</t>
  </si>
  <si>
    <t xml:space="preserve">Se valida cumplimiento de la actividad, se evidencia en los soportes documento de diagnóstico. </t>
  </si>
  <si>
    <t>12-1-3</t>
  </si>
  <si>
    <t>Enviar diagnóstico a la Delegatura para la Protección del Consumidor (Diagnóstico elaborado y soporte de envío/único entregable)</t>
  </si>
  <si>
    <t># de Diagnóstico enviado/1 diagnóstico a enviar</t>
  </si>
  <si>
    <t>Teniendo en cuenta la revisión al título II de la Circular Única, se elaboró y remitió a la Delegatura el documento diagnóstico. Se adjunta documento diagnóstico y soporte de envío</t>
  </si>
  <si>
    <t>Se valida cumplimiento de la actividad, se evidencia en los soportes correo electrónico enviado a la delegatura de protección al consumidor, con el anexo correspondiente té.</t>
  </si>
  <si>
    <t>12-2</t>
  </si>
  <si>
    <t xml:space="preserve">Incrementar las actividades de difusión y pedagogía en el marco de las funciones de la SIC, para empoderar a usuarios y consumidores. </t>
  </si>
  <si>
    <t xml:space="preserve"> 9. Participación ciudadana en la gestión pública,  15.Gestión del conocimiento y la innovación</t>
  </si>
  <si>
    <t>Boletines Jurídicos dirigidos a grupos de interés, publicados en la página web y divulgados. (6 PDFs con capturas de pantalla de divulgaciones)</t>
  </si>
  <si>
    <t># de boletines jurídicos  publicados y divulgados/6 boletines jurídicos a publicar y divulgar</t>
  </si>
  <si>
    <t> </t>
  </si>
  <si>
    <t>Durante la vigencia 2023 se elaboraron, publicaron y divulgaron 6 boletines juridicos. Se adjuntan PDF's con las divulgaciones</t>
  </si>
  <si>
    <t>Se valida cumplimiento del producto, se evidencia en los soportes los boletines jurídicosen página web y divulgados,</t>
  </si>
  <si>
    <t>12-2-1</t>
  </si>
  <si>
    <t>Recopilar insumos (actos administrativos, conceptos, sentencias judiciales, entre otros) de las áreas misionales que harán parte de los Boletines Jurídicos ( 6 PDFs recopilando las  comunicaciones de remisión  de insumos)</t>
  </si>
  <si>
    <t># de soportes con los insumos que remiten las áreas recopilados/ 6 PDF con los insumos que remiten las áreas a recopilar</t>
  </si>
  <si>
    <t xml:space="preserve">Se consolidaron los insumos enviados por las diferentes áreas y Delegaturas de la SIC, para el contenido de los boletines de octubre y diciembre. Se adjunta PDF's </t>
  </si>
  <si>
    <t xml:space="preserve">Se avala avance de la actividad, se evidencia en los soportes documento consolidado pdf para el contenido del boletín jurídico. </t>
  </si>
  <si>
    <t>12-2-2</t>
  </si>
  <si>
    <t>Elaborar contenidos y publicar los Boletines Jurídicos en la página web de la SIC (6 capturas de pantalla de las publicaciones)</t>
  </si>
  <si>
    <t># de boletines jurídicos publicados/ 6 boletines a publicar</t>
  </si>
  <si>
    <t xml:space="preserve">Se valida avance de la actividad, se evidencia en los soportes boletín jurídico </t>
  </si>
  <si>
    <t>Se elaboraron los boletines de octubre y diciembre y posteriormente se solicitó la publicación en la página de la Entidad. Se adjunta captura de pantalla de la publicación</t>
  </si>
  <si>
    <t>12-2-3</t>
  </si>
  <si>
    <t>Divulgar bimestralmente el Boletín Jurídico a través de los diferentes canales de comunicación (6 capturas de pantalla de divulgaciones)</t>
  </si>
  <si>
    <t># de boletines jurídicos divulgados/ 6 boletines jurídicos a divulgar</t>
  </si>
  <si>
    <t xml:space="preserve">Se valida avance de la actividad, se evidencia en los soportes captura de pantalla de la página de la SIC con la publicación del boletín jurídico. </t>
  </si>
  <si>
    <t>Se realizó la divulgación de los boletines de octubre y diciembre, a través de los diferentes canales. Se adjunta captura de pantalla de la divulgación</t>
  </si>
  <si>
    <t>12-3</t>
  </si>
  <si>
    <t>12-3-1</t>
  </si>
  <si>
    <t>6 Actividades programadas para el primer trimestre reportaron avances del 100%</t>
  </si>
  <si>
    <t>12-3-2</t>
  </si>
  <si>
    <t>4 Actividades programadas para el segundo trimestre reportaron avances del 100%</t>
  </si>
  <si>
    <t>12-3-3</t>
  </si>
  <si>
    <t>12-3-4</t>
  </si>
  <si>
    <t>Oficina de Tecnología e Informática</t>
  </si>
  <si>
    <t>20-1</t>
  </si>
  <si>
    <t xml:space="preserve">Desplegar toda la capacidad técnica y tecnológica de la Entidad para ponerla al servicio de los usuarios internos y externos </t>
  </si>
  <si>
    <t xml:space="preserve">  8» Mejoramiento de los sistemas de información y servicios tecnológicos de la superintendencia de industria y comercio en el territorio  nacional</t>
  </si>
  <si>
    <t xml:space="preserve"> 12. Seguridad digital,  11.Gobierno digital</t>
  </si>
  <si>
    <t xml:space="preserve"> 22- Seguridad y Privacidad de la Información</t>
  </si>
  <si>
    <t>Plan de implementación de Seguridad  y Privacidad de la información, ejecutado conforme con el cronograma definido para 2023  (3 seguimientos trimestrales de avance  con soportes documentales del cumplimiento a partir de la implementación /Informe  del Plan de recuperación ante Desastres -DRP con los tiempo de recuperación y respuesta anual)</t>
  </si>
  <si>
    <t>Porcentual</t>
  </si>
  <si>
    <t>% del plan ejecutado/ 100% del plan a ejecutar</t>
  </si>
  <si>
    <t>Se realiza el tercer reporte de  ejecución del Plan SGSI, donde se evidencia que de 13 actividades propuestas, 12 se dieron cumplimento al 100% y una (1) quedo con un reporte del 96%, para un total de ejecución del 100% del Plan de SGSI 2023</t>
  </si>
  <si>
    <t>Decuerdo con el seguimiento al cronograma aportado, se ajusta avance porcentual. las evidecias del cumplmiento corresponden a las mismas de la actividad 20-1-3</t>
  </si>
  <si>
    <t>20-1-1</t>
  </si>
  <si>
    <t>Formular el plan de Seguridad y Privacidad de la información teniendo en cuenta los resultados alcanzados en el periodo anterior y las necesidades de las partes interesadas (Documento del Plan  de Seguridad y Privacidad de la información formulado / único entregable)</t>
  </si>
  <si>
    <t># de Planes formulados / 1 Plan a formular</t>
  </si>
  <si>
    <t xml:space="preserve"> Se realizo la formulación del Plan del Seguridad y Privacidad de la información teniendo en cuenta los resultados alcanzados en el periodo anterior y las necesidades de las partes interesadas.</t>
  </si>
  <si>
    <t xml:space="preserve">De acuerdo con el soporte entregado la actividad fue cumplida el 25 de enero </t>
  </si>
  <si>
    <t>20-1-2</t>
  </si>
  <si>
    <t>Presentar  para aprobación el Plan de implementación de Seguridad  y Privacidad de la información ante el Comité Institucional de Gestión y Desempeño (acta de reunión / único entregable</t>
  </si>
  <si>
    <t># de Planes aprobados/ 1 Plan a aprobar</t>
  </si>
  <si>
    <t xml:space="preserve"> Se llevo a cabo el Comité Institucional de Gestión y  Desempeño el día 13 de marzo de 2023 donde   Se Presento  para aprobación el Plan de implementación de Seguridad  y Privacidad de la información donde fue aprobado por unanimidad  en el Acta Administrativa  No. 2.</t>
  </si>
  <si>
    <t xml:space="preserve">De acuerdo con el soporte entregado la actividad fue cumplida </t>
  </si>
  <si>
    <t>20-1-3</t>
  </si>
  <si>
    <t>Implementar el Plan de Seguridad  y Privacidad de la información aprobado (3 Informes trimestrales de avance  con soportes documentales del cumplimiento/ Informe  del Plan de recuperación ante Desastres -DRP con los tiempo de recuperación y respuesta anual)</t>
  </si>
  <si>
    <t>Las evidencias permiten validar el avance de la actividad</t>
  </si>
  <si>
    <t xml:space="preserve">Decuerdo con el seguimiento al cronograma aportado, se ajusta avance porcentual </t>
  </si>
  <si>
    <t>20-2</t>
  </si>
  <si>
    <t xml:space="preserve"> 21- Riesgos de Seguridad y privacidad de la Información</t>
  </si>
  <si>
    <t>Plan de tratamiento de riesgos de Seguridad y Privacidad de la información, monitoreado conforme con el cronograma definido para 2023 (seguimientos  trimestrales del cumplimiento del plan)</t>
  </si>
  <si>
    <t>% de Riesgos de Seguridad y Privacidad de la información monitoreados / 100% de riesgos de Seguridad y Privacidad de la información a monitorear</t>
  </si>
  <si>
    <t>Se realiza el tercer informe de seguimiento donde de  90 actividades planteadas en el Plan de Tratamiento de Riesgos de Seguridad de la Información 90 actividades se ejecutaron durante el año se reportan para un cumplimiento del 100%</t>
  </si>
  <si>
    <t>De acuerdo con la evicencia aportada el producto fue cumplido. La evidencia corresponde con la de la actividad 20-2-2</t>
  </si>
  <si>
    <t>20-2-1</t>
  </si>
  <si>
    <t xml:space="preserve">Consolidar los riesgos de seguridad de la información con sus respectivos tratamientos, fechas y responsables (Excel del plan de tratamiento de riesgos de seguridad y privacidad de la información/ único entregable) </t>
  </si>
  <si>
    <t># de consolidaciones de riesgos realizadas / 1 Consolidación de riesgos a realizar</t>
  </si>
  <si>
    <t xml:space="preserve">Se realiza consolidación de  los riesgos de seguridad de la información con sus respectivos tratamientos, fechas y responsables.
Entregable: Excel del plan de tratamiento de riesgos de seguridad y privacidad de la información </t>
  </si>
  <si>
    <t>El soporte allegado corresponde con el entregable definido y permite  evidenciar el cumplimiento de la actividad</t>
  </si>
  <si>
    <t>20-2-2</t>
  </si>
  <si>
    <t>Realizar el monitoreo al plan de tratamiento de los riesgos de seguridad y privacidad de la información trimestralmente (3 Informes con corte  junio septiembre diciembre)</t>
  </si>
  <si>
    <t xml:space="preserve">Hasta el segundo trimestre (junio 2023) se habían ejecutado 15 actividades, durante el l tercer trimestre (septiembre 2023) se dio cumplimiento a 21 actividades, y para el cuarto trimestre se dio cumplimiento a 69 actividades.
De 90 actividades planteadas en el Plan de Tratamiento de Riesgos de Seguridad de la Información 90 actividades se ejecutaron durante el año, se realiza el tercer informe de seguimiento  para un cumplimiento del 100%
Nota: en inicio se habían definido 87 actividades en el Plan de Tratamiento de Riesgos de Seguridad de la Información, para el segundo reporte se definieron 5 actividades, de la siguiente manera cuatro (4) para Servicios Tecnológicos y una (1) de Formación, para un total de 92 actividades definidas en el Plan de Tratamiento de Riesgos de Seguridad de la Información, para el tercer trimestre el proceso de Estudios Económicos solicito la eliminación de cuatro actividades quedando un total para el seguimiento y ejecución de 90 actividades. 
</t>
  </si>
  <si>
    <t>De acuerdo con la evicencia aportada la actividad fue cumplida.</t>
  </si>
  <si>
    <t>20-3</t>
  </si>
  <si>
    <t xml:space="preserve"> 11.Gobierno digital,  12. Seguridad digital</t>
  </si>
  <si>
    <t>Plan estratégico de tecnologías de información, ejecutado conforme con el cronograma definido para 2023 (3 Informes Trimestrales con soportes documentales del cumplimiento a partir de la implementación)</t>
  </si>
  <si>
    <t>Se ejecutaron los 17 proyectos conforme la versión aprobada del PETI 1.2 2023 y se realizaron presentaciones de avance y seguimiento en el comite institucional de gestión y desempeño.</t>
  </si>
  <si>
    <t>De acuerdo con la evicencia aportada el producto fue cumplido. La evidencia corresponde con la de la actividad 20-3-2</t>
  </si>
  <si>
    <t>20-3-1</t>
  </si>
  <si>
    <t>Formular plan estratégico de tecnologías de información PETI incluyendo hoja de ruta para la vigencia 2023  (Hoja de ruta del PETI actualizada/ único entregable )</t>
  </si>
  <si>
    <t>Se realizaron los informes de seguimiento de acuerdo con las fechas y productos establecidos de los 17 proyectos definidos para esta vigencia con sus respectivos soportes.</t>
  </si>
  <si>
    <t>20-3-2</t>
  </si>
  <si>
    <t>Realizar seguimiento trimestral a la ejecución del PETI  (3 Informes Trimestrales con soportes documentales del cumplimiento a partir de la implementación)</t>
  </si>
  <si>
    <t>20-4</t>
  </si>
  <si>
    <t>Plan de fortalecimiento de seguridad informática en la infraestructura tecnológica y las aplicaciones de la SIC, ejecutado ( 3 Informes trimestrales de avance  con soportes documentales del cumplimiento/Informe con el registro de vulnerabilidades anual )</t>
  </si>
  <si>
    <t>Se realiza el tercer reporte de seguimiento  del l Plan de fortalecimiento de seguridad informática en la infraestructura tecnológica y las aplicaciones de la SIC, donde se evidencia que de 7 actividades propuestas, se dio  cumplimento a las siete (7) actividaes al 100%.</t>
  </si>
  <si>
    <t>De acuerdo con la evicencia aportada el producto fue cumplido. LAs evidecias corresponden con las aportadas en la Actividad 20-4-2</t>
  </si>
  <si>
    <t>20-4-1</t>
  </si>
  <si>
    <t>Definir Plan de fortalecimiento de seguridad informática en la infraestructura tecnológica y las aplicaciones de la SIC (Documento del Plan de fortalecimiento de seguridad informática en la infraestructura tecnológica y las aplicaciones de la SIC / único entregable)</t>
  </si>
  <si>
    <t># de planes definidos/ 1 Plan a definir</t>
  </si>
  <si>
    <t>Se definido Plan de fortalecimiento de seguridad informática en la infraestructura tecnológica y las aplicaciones de la SIC para la vigencia 2023.</t>
  </si>
  <si>
    <t>20-4-2</t>
  </si>
  <si>
    <t>Implementar el Plan de fortalecimiento de seguridad informática en la infraestructura tecnológica y las aplicaciones de la SIC ( 3 Informes trimestrales de avance  con soportes documentales del cumplimiento/Informe con el registro de vulnerabilidades anual )</t>
  </si>
  <si>
    <t xml:space="preserve">% de plan implementado/ 100% del plan a implementar
</t>
  </si>
  <si>
    <t>20-5</t>
  </si>
  <si>
    <t>Sede electrónica integrada en el ecosistema GOV.CO, (3 seguimientos  trimestrales de avance con soportes documentales del cumplimiento)</t>
  </si>
  <si>
    <t>% de integración en el ecosistema GOV.CO / 100% de integración a lograr</t>
  </si>
  <si>
    <t>Se adelanto el proceso de integración con el portal único del estado 
colombiano www.gov.co para lo cual se han realizado al 15 de diciembre
de 2023 tres mesas de trabajo con la Agencia Nacional Digital en las cuales 
por parte de MinTIC y AND se realizó revisión funcional y solicitud de ajustes 
que fueron atendidos en el tercer trimestre de ejecución del plan</t>
  </si>
  <si>
    <t>De acuerdo con la evicencia aportada el producto fue cumplido. La evidencia corresponde a la reportada en la actividad 20-5-2</t>
  </si>
  <si>
    <t>20-5-1</t>
  </si>
  <si>
    <t>Definir el plan de trabajo para el portal web institucional transformado para mejorar la experiencia del ciudadano y los empresarios (Documento del Plan  de trabajo para el portal web institucional transformado, elaborado / único entregable)</t>
  </si>
  <si>
    <t># de planes de trabajo definidos/ 1 Plan de trabajo a definir</t>
  </si>
  <si>
    <t xml:space="preserve">Se realiza el cargue del documento que contiene el plan de trabajo para el producto 20-5-1 sede electrónica. </t>
  </si>
  <si>
    <t>20-5-2</t>
  </si>
  <si>
    <t xml:space="preserve">Implementar el plan de trabajo para el portal web institucional transformado ( 3 Informes trimestrales de avance  con soportes documentales del cumplimiento) </t>
  </si>
  <si>
    <t xml:space="preserve">% del plan de trabajo implementado /1 Plan de trabajo a implementar
</t>
  </si>
  <si>
    <t>20-6</t>
  </si>
  <si>
    <t xml:space="preserve">Aprovechar la capacidad técnica de la SIC para aumentar su posicionamiento en medio de nuevas orientaciones Políticas </t>
  </si>
  <si>
    <t>Cuarto foro de informática forense y seguridad digital, realizado (Fotografías del evento realizado/ único entregable)</t>
  </si>
  <si>
    <t># de foros realizados/1 foro a realizar</t>
  </si>
  <si>
    <t xml:space="preserve">Se realizo el Cuarto Foro de informática Forense y Seguridad Digital el día 21 de septiembre del 2023, con 1206 inscritos y conectados 842 asistentes, dando por cumplida la actividad. </t>
  </si>
  <si>
    <t>De acuerdo con la evicencia aportada el producto fue cumplido. La evidencia corresponde a la reportada en la actividad 20-6-4 y 20-6-5</t>
  </si>
  <si>
    <t>20-6-1</t>
  </si>
  <si>
    <t>Solicitar publicación de la fecha del evento en el calendario de eventos de la entidad  al Grupo de Comunicaciones (captura de pantalla de la publicación de la fecha del evento / único entregable)</t>
  </si>
  <si>
    <t># de capturas de pantalla de la publicación del evento en el calendario /1 publicación en el calendario *100</t>
  </si>
  <si>
    <t>Se realizo publicación de la fecha del evento en el calendario de eventos de la entidad.</t>
  </si>
  <si>
    <t>20-6-2</t>
  </si>
  <si>
    <t>Diligenciar check list del evento con la fecha definitiva igual a la publicada en el  calendario de eventos (documento de check list para la realización del evento / único entregable)</t>
  </si>
  <si>
    <t># de check list diligenciados / 1 check list a diligenciar *100</t>
  </si>
  <si>
    <t>Se realizó la publicación del evento, se elaboró check list del evento, dando cumplimiento a la actividad al 100%</t>
  </si>
  <si>
    <t xml:space="preserve">Se evidencias el  check list del evento con la fecha definitiva igual a la publicada en el  calendario de eventos (21 de septiembre) Check list realizado el 23 de mayo </t>
  </si>
  <si>
    <t>20-6-3</t>
  </si>
  <si>
    <t>Elaborar y enviar agenda definitiva para ser publicada (correo electrónico con agenda definitiva / único entregable)</t>
  </si>
  <si>
    <t># de agendas definitivas elaboradas y enviadas / 1 agenda a elaborar y enviar *100</t>
  </si>
  <si>
    <t>Se elabora la agenda definitiva y se remite por correo para su publicación, dando cumplimiento a la activada al 100%,</t>
  </si>
  <si>
    <t>Las evidencias permiten validar el cumplimiento de la actividad</t>
  </si>
  <si>
    <t>20-6-4</t>
  </si>
  <si>
    <t>Publicar Agenda definitiva (Captura de pantalla de la publicación)</t>
  </si>
  <si>
    <t># de agendas publicadas/1 agenda a publicar*100</t>
  </si>
  <si>
    <t>»73-Grupo de Comunicación</t>
  </si>
  <si>
    <t>Se publicó la agenda definitiva del evento del foro</t>
  </si>
  <si>
    <t>20-6-5</t>
  </si>
  <si>
    <t>Realizar el evento (fotografías del evento realizado / único entregable)</t>
  </si>
  <si>
    <t># de eventos realizados / 1 Evento a realizar*100</t>
  </si>
  <si>
    <t>»20-Oficina de Tecnología e Informática, »73-Grupo de Comunicación</t>
  </si>
  <si>
    <t>20-7</t>
  </si>
  <si>
    <t>Preparar la capacidad tecnológica de la Entidad frente a un probable incremento en la demanda de los servicios de la SIC</t>
  </si>
  <si>
    <t xml:space="preserve"> 11.Gobierno digital,  15.Gestión del conocimiento y la innovación</t>
  </si>
  <si>
    <t>Herramienta de radicado para los canales digitales con expediente electrónico, diseñada (Presentación del modelo de arquitectura aprobado con hoja de ruta, único entregable)</t>
  </si>
  <si>
    <t># de documentos requeridos / 1 documento de arquitectura elaborado</t>
  </si>
  <si>
    <t>»20-Oficina de Tecnología e Informática, »141-Grupo de Trabajo de Gestión Documental y Archivo</t>
  </si>
  <si>
    <t>Se realizo el diseño de la herramienta de radicado para los canales digitales con expediente electrónico articulada con el modelo de servicios de la SIC.</t>
  </si>
  <si>
    <t>De acuerdo con la evicencia aportada el producto fue cumplido. La evidencia corresponde a la reportada en la actividad 20-7-5</t>
  </si>
  <si>
    <t>20-7-1</t>
  </si>
  <si>
    <t>Diagnóstico y/o ingeniería de detalle (Documento con el Diagnóstico, único entregable)</t>
  </si>
  <si>
    <t># de soportes presentados / 1 soporte a presentar</t>
  </si>
  <si>
    <t>Se realiza el diagnóstico de todos los canales por los cuales ingresa solicitudes a la SIC, siendo estos clasificados por Delegatura y los de uso transversal.</t>
  </si>
  <si>
    <t>20-7-2</t>
  </si>
  <si>
    <t>Propuesta del modelo (Documento que incluye la propuesta de arquitectura, único entregable)</t>
  </si>
  <si>
    <t xml:space="preserve">Se define conceptualmente el modelo de servicio cuyos canales se integrarán a expediente electrónico y finalmente, se diseña el modelo de arquitectura para la solución de integración de canales con Expediente Electrónico. </t>
  </si>
  <si>
    <t>20-7-3</t>
  </si>
  <si>
    <t>Aprobación del modelo (Documento aprobado de arquitectura)</t>
  </si>
  <si>
    <t>El modelo de arquitectura planteado obedece al entendimiento del modelo de servicio ideal planteado para la SIC</t>
  </si>
  <si>
    <t>20-7-4</t>
  </si>
  <si>
    <t>Costeo del modelo (Documento de arquitectura con costos, único entregable)</t>
  </si>
  <si>
    <t>Se incluye en el documento de arquitectura el capítulo de hoja de ruta y costos para los canales digitales con expediente electrónico</t>
  </si>
  <si>
    <t>20-7-5</t>
  </si>
  <si>
    <t>Socialización y presentación del objeto de estudio (Presentación del modelo de arquitectura aprobado con hoja de ruta, único entregable)</t>
  </si>
  <si>
    <t>Se realizo presentación de la hoja de ruta incluyendo a secretaria general.</t>
  </si>
  <si>
    <t>20-8</t>
  </si>
  <si>
    <t>Estrategia de gobierno y calidad de datos para la SIC centrada en datos, implementada (3 seguimientos trimestrales de avance con soportes documentales del cumplimiento)</t>
  </si>
  <si>
    <t>% de la estrategia implementada/ 100% de la estrategia a implementar</t>
  </si>
  <si>
    <t>Se da cumplimiento al producto mediante el cargue de los 3 informes planteados cumpliendo con el cronograma reportado durante el primer trimestre del año y con los respectivos soportes planteados en dicho cronograma que soportan las actividades llevadas a cabo para la consecución de la meta.</t>
  </si>
  <si>
    <t xml:space="preserve">Se evidencian 3 Informes trimestrales de avance  con soportes documentales que permiten evidenciar el cumplimiento del producto  </t>
  </si>
  <si>
    <t>20-8-1</t>
  </si>
  <si>
    <t>Definir el plan de trabajo para la estrategia de gobierno y calidad de datos para la SIC centrada en datos (Documento del Plan  de trabajo para la estrategia de gobierno y calidad de datos, elaborado / único entregable)</t>
  </si>
  <si>
    <t>Se entregó documento del Plan  de Trabajo para la estrategia de gobierno y calidad de datos</t>
  </si>
  <si>
    <t>20-8-2</t>
  </si>
  <si>
    <t xml:space="preserve">Implementar el plan de trabajo para la estrategia de gobierno y calidad de datos ( 3 Informes trimestrales de avance  con soportes documentales del cumplimiento) </t>
  </si>
  <si>
    <t>-La etapa 1.3.1.1 “Acceso a la información” se validó con la delegatura la identificación de fuentes, dueños y custodios de la información, y se elaboró acta de aprobación y formalización de la Matriz Inbound con lo que concluyó esta etapa.
-En la etapa 1.3.1.2 “Identificación de campos” se completó el mapeo de campos de las fuentes identificadas en la etapa 1.3.1.1 y se generó el acta correspondiente, finalizando por tanto la etapa.
-En la etapa 1.3.1.3 “Proceso de los datos” acerca de los flujos de proceso de datos, se construyeron 3 flujos de datos, Registro de Marcas, Oposición y Recursos , los cuales se enviaron a la delegatura para validación y aprobación. Se realizaron los ajustes correspondientes. Posteriormente se generó la respectiva acta de flujo de datos por lo que se da por completada esta etapa.
-Con relación a la etapa 1.3.1.4 “MER (Modelo Entidad Relación)”, se revisaron las aclaraciones remitidas por el proveedor con respecto al MER de la fuente. Una vez revisadas, se aceptó el MER. Adicionalmente, para la construcción del MER sobre la bodega de datos, se finalizó el mapeo desde la fuente hasta los modelos tabulares y se construyeron 7 MER que corresponden a los que están mapeados en la bodega de datos.</t>
  </si>
  <si>
    <t>En reunión con la OTI se pudo verificar que los avances para anteriores seguimientos se recalcularon teniendo en cuenta las fecha de inicio y de terminación del producto y de la actividad, dado que inicialmente se estaba haciendo el seguimiento contando tres meses a partir del inicio de la actividad/producto, pero se decidió que se debían hacer por trimestre calendario de tal manera que se cumpliera con la fecha fin en el mes de septiembre.</t>
  </si>
  <si>
    <t>20-9</t>
  </si>
  <si>
    <t xml:space="preserve"> 11.Gobierno digital</t>
  </si>
  <si>
    <t>Piloto de Internet de la cosas IOT para nuevas tecnologías en la Delegatura de Metrología Legal y Reglamentos Técnicos, ejecutado  (Acta con hoja de ruta/único entregable)</t>
  </si>
  <si>
    <t># de pilotos ejecutados / 1 piloto a ejecutar</t>
  </si>
  <si>
    <t>»20-Oficina de Tecnología e Informática, »6000-Delegatura para el Control y Verificación de Reglamentos Técnicos y Metrología Legal  </t>
  </si>
  <si>
    <t xml:space="preserve">Se realizo la prueba piloto de internet de las cosas para medir temperatura de manera automatica </t>
  </si>
  <si>
    <t>De acuerdo con la evicencia aportada el producto fue cumplido. La evidencia corresponde a la reportada en la actividad 20-9-2 y 20-9-3</t>
  </si>
  <si>
    <t>20-9-1</t>
  </si>
  <si>
    <t>Realizar escenarios para la ejecución  (Documento de alcance del piloto/ único entregable)</t>
  </si>
  <si>
    <t># de documento de alcance  realizado/ 1  documento de alcance planeado</t>
  </si>
  <si>
    <t>El RFQ de servicios de nube pública AWS describe el alcance y enfoque del pilo de IOT que tuvo en cuenta las variables e temperatura y humedad relativa del laboratorio.</t>
  </si>
  <si>
    <t>20-9-2</t>
  </si>
  <si>
    <t>Ejecutar pruebas de concepto (informe de resultados de la prueba de concepto/único entregable)</t>
  </si>
  <si>
    <t># de informe de resultados de la prueba de conceptos realizado  / 1  informe de resultados de la prueba de conceptos planeado</t>
  </si>
  <si>
    <t>Se realizo la ejecución de la prueba piloto</t>
  </si>
  <si>
    <t>20-9-3</t>
  </si>
  <si>
    <t xml:space="preserve">Definir hoja de ruta conforme los resultados 
 (Acta con hoja de ruta /único entregable) </t>
  </si>
  <si>
    <t># de acta con hoja de ruta definida  / 1   acta con hoja de ruta planeada</t>
  </si>
  <si>
    <t>Se realizo presentación del piloto a la Delegatura de Metrología legal y reglamentos técnicos.</t>
  </si>
  <si>
    <t>20-10</t>
  </si>
  <si>
    <t>20-10-1</t>
  </si>
  <si>
    <t xml:space="preserve">25 de las 26 actividades programadas para el 1er trimestre reportaron cumplimiento del 100% durante ese trimestre y una mas reporto cumplimiento para el segundo trimestre afectando la eficiencia </t>
  </si>
  <si>
    <t>20-10-2</t>
  </si>
  <si>
    <t>33 Actividades programadas para el segundo trimestre reportaron avances del 100%</t>
  </si>
  <si>
    <t>20-10-3</t>
  </si>
  <si>
    <t>Se realizaron las 23 Actividades programadas</t>
  </si>
  <si>
    <t xml:space="preserve">Se validaron soportes de las 23 Actividades programadas para este trimestre </t>
  </si>
  <si>
    <t>20-10-4</t>
  </si>
  <si>
    <t>20-11.</t>
  </si>
  <si>
    <t>Plan de fortalecimiento para el intercambio de información (Marco de Interoperabilidad) ejecutado conforme con el cronograma definido para 2023  (Informe de  la implementación del plan de fortalecimiento para el intercambio de información trimestral )</t>
  </si>
  <si>
    <t>Se ejecuta el plan de intercambio de información establecido de acuerdo con el Plan Estratégico Sectorial</t>
  </si>
  <si>
    <t>De acuerdo con la evicencia aportada el producto fue cumplido. La evidencia corresponde a la reportada en las actividades 20-11-1 y 20-11-2</t>
  </si>
  <si>
    <t>20-11-1.</t>
  </si>
  <si>
    <t>Definir plan de acción para el intercambio de información (Marco de Interoperabilidad) (Documento del plan de acción para el intercambio de información (Marco de Interoperabilidad) / único entregable)</t>
  </si>
  <si>
    <t>Se formulo plan de intercambio de información considerando alcance técnico, politico legal, tiempo y recursos asignados</t>
  </si>
  <si>
    <t>20-11-2.</t>
  </si>
  <si>
    <t>Implementar el plan de acción para el intercambio de información (Marco de Interoperabilidad)/ (Informe de  la implementación del plan de acción para el intercambio de información trimestral )</t>
  </si>
  <si>
    <t>Se realizaron actividades para lograr intercambios de información con Confecamaras e iniciar proceso politico legal con la Registraduría, fortalecer capacidad técnica en la plataforma XROAD y participación de la mesa de interoperabilidad en el marco de la Comisión interinstitucional de justicia.</t>
  </si>
  <si>
    <t>Oficina Asesora de Planeación</t>
  </si>
  <si>
    <t>30-1</t>
  </si>
  <si>
    <t>2-Analítica Institucional - Estadísticas</t>
  </si>
  <si>
    <t xml:space="preserve"> 9» Mejoramiento en la calidad de la gestión estratégica de la superintendencia de industria y comercio a nivel  nacional</t>
  </si>
  <si>
    <t xml:space="preserve"> 17.Gestión de la información estadística, 18. Seguimiento y evaluación del desempeño institucional</t>
  </si>
  <si>
    <t>Plan de trabajo para la formulación de un Tablero de información relevante generada por las áreas misionales de la SIC, ejecutado (Evidencia del cumplimiento de las actividades)</t>
  </si>
  <si>
    <t># de Planes de trabajo ejecutados / 1 Plan de trabajo a ejecutar</t>
  </si>
  <si>
    <t>Se ejecutaron las actividades determinadas en el plan de trabajo,  se cargaron evidencias</t>
  </si>
  <si>
    <t>Se valida el cumplimiento del producto de acuerdo a los soportes entregados en la segunda actividad.</t>
  </si>
  <si>
    <t>30-1-1</t>
  </si>
  <si>
    <t>Formular plan de trabajo para la formulación del tablero con información relevante (Plan de trabajo/único entregable)</t>
  </si>
  <si>
    <t># de Planes de trabajo formulados/ 1 plan de trabajo programado</t>
  </si>
  <si>
    <t xml:space="preserve">Se adjunta plan de trabajo elaborado </t>
  </si>
  <si>
    <t xml:space="preserve">Se valida el cumplimiento de la actividad en tanto el área aportó plan de trabajo con la formulación de actividades  para la formulación de tablero </t>
  </si>
  <si>
    <t>30-1-2</t>
  </si>
  <si>
    <t>Ejecutar plan de trabajo para la formulación del tablero con información relevante (Evidencia del cumplimiento de las actividades)</t>
  </si>
  <si>
    <t>% del Plan de trabajo ejecutado / 100% del Plan de trabajo a ejecutar</t>
  </si>
  <si>
    <t xml:space="preserve">Se valida el cumplimiento de la actividad en tanto se aportaron evidencias del cumplimiento del plan de trabajo </t>
  </si>
  <si>
    <t>30-2</t>
  </si>
  <si>
    <t xml:space="preserve"> 18. Seguimiento y evaluación del desempeño institucional, 1. Planeación Institucional</t>
  </si>
  <si>
    <t>Reportes de análisis de seguimiento al Plan de Acción, elaborados y remitidos al Equipo Directivo (reportes y correos electrónicos de envío)</t>
  </si>
  <si>
    <t># de reportes elaborados y remitidos / 4 reportes a elaborar y remitir</t>
  </si>
  <si>
    <t>En atención a la ejecución de esta actividad, en el primer seguimiento se remitieron los soportes del seguimiento del ultimo trimestre el año 2022 durante el segundo seguimiento se reportó el reporte de análisis y envió de seguimiento del primer trimestre 2023, con el reporte de este seguimiento se envían las evidencias del segundo seguimiento del 2023, es decir, se han reportado 3 de los 4 seguimientos previstos para el año 2023,</t>
  </si>
  <si>
    <t>Las evidencias permiten validar el cumplimiento del producto,</t>
  </si>
  <si>
    <t>En atención a la ejecución de esta actividad, en el primer seguimiento se remitieron los soportes del seguimiento del ultimo trimestre el año 2022. Durante el segundo seguimiento se reportó el reporte de análisis y envió de seguimiento del primer trimestre 2023, con el reporte del seguimiento del periodo de abril a junio  se tendrian tres seguimientos y con el reporte de los meses de julio septiembre se completarian los 4 reportes previstos para el año 2023.</t>
  </si>
  <si>
    <t>Las evidencias permiten validar el cumplimiento de la meta de producto</t>
  </si>
  <si>
    <t>30-2-1</t>
  </si>
  <si>
    <t>Elaborar y enviar al equipo Directivo, el reporte final de análisis del seguimiento al Plan de Acción 2022  (reporte y correo / único entregable)</t>
  </si>
  <si>
    <t># de reportes elaborados y remitidos / 1 reporte elaborado y remitido</t>
  </si>
  <si>
    <t>Se elaboró y envió al equipo Directivo el reporte de análisis de seguimiento para la vigencia 2022, se adjunta correo electrónico y archivo de seguimiento.</t>
  </si>
  <si>
    <t xml:space="preserve">Se valida el cumplimiento de la actividad en tanto el área aportó correo electrónico dirigido a Directivos con el seguimiento corte diciembre de 2022 y el archivo de seguimiento </t>
  </si>
  <si>
    <t>30-2-2</t>
  </si>
  <si>
    <t>Elaborar y enviar al equipo Directivo, el primer reporte de análisis del seguimiento al Plan de Acción 2023 (reporte y correo / único entregable)</t>
  </si>
  <si>
    <t># de planes elaborados y enviados / 1 Plan a elaborar y enviar</t>
  </si>
  <si>
    <t>Se elaboró y envió al equipo Directivo y enlaces de áreas formuladoras  el primer reporte de análisis del seguimiento al Plan de Acción 2023 correspondiente al periodo de enero a marzo</t>
  </si>
  <si>
    <t>Se valida el cumplimiento de la presente actividad, en tanto el área aportó correo electrónico enviado con el link del archivo de reporte, el cual se pudo visualizar.</t>
  </si>
  <si>
    <t>30-2-3</t>
  </si>
  <si>
    <t>Elaborar y enviar al equipo Directivo, el segundo reporte de análisis del seguimiento al Plan de Acción 2023 (reporte y correo / único entregable)</t>
  </si>
  <si>
    <t>Se valida el cumplimiento de la presente actividad, en tanto el área aportó correo electrónico enviado y archivo de seguimiento.</t>
  </si>
  <si>
    <t>30-2-4</t>
  </si>
  <si>
    <t>Elaborar y enviar al equipo Directivo, el tercer reporte de análisis del seguimiento al Plan de Acción 2023 (reporte y correo / único entregable)</t>
  </si>
  <si>
    <t>Se elaboró y envió via correo electronico  al equipo Directivo, el tercer reporte de análisis del seguimiento al Plan de Acción 2023.</t>
  </si>
  <si>
    <t>30-3</t>
  </si>
  <si>
    <t>Optimizar los recursos presupuestales de la SIC, procurando una distribución eficiente en el marco de las políticas de austeridad del Gobierno Nacional</t>
  </si>
  <si>
    <t>7-Ejecución Presupuestal 2022</t>
  </si>
  <si>
    <t>2. Gestión presupuestal y eficiencia del gasto público, 18. Seguimiento y evaluación del desempeño institucional</t>
  </si>
  <si>
    <t xml:space="preserve"> 1- Plan Anual de Adquisiciones</t>
  </si>
  <si>
    <t>Reportes de análisis con el seguimiento a la ejecución presupuestal, elaborados y remitidos al equipo directivo  (Reportes y correos electrónicos de envío)</t>
  </si>
  <si>
    <t># de reportes elaborados y remitidos / 6 reportes a elaborar y remitir</t>
  </si>
  <si>
    <t>Se realizaron los reportes de análisis con el seguimiento a la ejecución presupuestal. Se incluyen los correos de envío al equipo Directivo.</t>
  </si>
  <si>
    <t>30-3-1</t>
  </si>
  <si>
    <t>Elaborar y remitir al equipo directivo, el reporte final de análisis con el seguimiento a la ejecución presupuestal 2022 (Reporte y correo electrónico de envío / único entregable)</t>
  </si>
  <si>
    <t xml:space="preserve">Se elaboró y remitió al equipo directivo el análisis de seguimiento a la ejecución presupuestal para la vigencia 2022. Se adjunta pdf del correo electrónico, archivo seguimiento inversión y archivo seguimiento inversión </t>
  </si>
  <si>
    <t>Se valida el cumplimiento de la actividad en tanto el área aportó correo electrónico dirigido a Directivos con el seguimiento a las metas presupuestales corte diciembre de 2022 y los dos archivos de seguimiento funcionamiento e inversión</t>
  </si>
  <si>
    <t>30-3-2</t>
  </si>
  <si>
    <t>Elaborar y remitir al equipo directivo, el primer reporte de análisis con el seguimiento a la ejecución presupuestal 2023 (Reporte y correo electrónico de envío / único entregable)</t>
  </si>
  <si>
    <t># de reportes elaborados y remitidos / 1 Plan a elaborar y remitir</t>
  </si>
  <si>
    <t>Se elaboró y remitió al equipo directivo el análisis de seguimiento a la ejecución presupuestal con corte febrero para la vigencia 2023</t>
  </si>
  <si>
    <t>Se valida el cumplimiento de la actividad en tanto el área aportó correo electrónico dirigido a Directivos con el seguimiento a las metas presupuestales corte febrero 2023 y los dos archivos de seguimiento funcionamiento e inversión</t>
  </si>
  <si>
    <t>30-3-3</t>
  </si>
  <si>
    <t>Elaborar y remitir al equipo directivo, el segundo reporte de análisis con el seguimiento a la ejecución presupuestal 2023 (Reporte y correo electrónico de envío / único entregable)</t>
  </si>
  <si>
    <t>Se elaboró y envió al equipo Directivo vía correo electrónico, informe de seguimiento para Inversión y Funcionamiento con corte abril, se adjunta PDF del correo, y los archivos de seguimiento adjuntos</t>
  </si>
  <si>
    <t>Se valida el cumplimiento de la actividad en tanto el área aportó correo electrónico dirigido a Directivos con el seguimiento a las metas presupuestales corte abril 2023 y los dos archivos de seguimiento funcionamiento e inversión</t>
  </si>
  <si>
    <t>30-3-4</t>
  </si>
  <si>
    <t>Elaborar y remitir al equipo directivo, el tercer reporte de análisis con el seguimiento a la ejecución presupuestal 2023 (Reporte y correo electrónico de envío / único entregable)</t>
  </si>
  <si>
    <t>Se elaboró y envió al equipo Directivo vía correo electrónico, informe de seguimiento para Inversión y Funcionamiento con corte junio, se adjunta PDF del correo, y los archivos de seguimiento adjuntos</t>
  </si>
  <si>
    <t>Se valida el cumplimiento de la actividad en tanto el área aportó correo electrónico dirigido a Directivos con el seguimiento a las metas presupuestales corte junio 2023 y los dos archivos de seguimiento funcionamiento e inversión</t>
  </si>
  <si>
    <t>30-3-5</t>
  </si>
  <si>
    <t>Elaborar y remitir al equipo directivo, el cuarto reporte de análisis con el seguimiento a la ejecución presupuestal 2023 (Reporte y correo electrónico de envío / único entregable)</t>
  </si>
  <si>
    <t>Se elaboró y envió al equipo Directivo vía correo electrónico, informe de seguimiento para Inversión y Funcionamiento con corte agosto, se adjunta PDF del correo, y los archivos de seguimiento adjuntos</t>
  </si>
  <si>
    <t>Se valida el cumplimiento de la actividad en tanto el área aportó correo electrónico dirigido a Directivos con el seguimiento a las metas presupuestales corte agosto 2023 y los dos archivos de seguimiento funcionamiento e inversión</t>
  </si>
  <si>
    <t>30-3-6</t>
  </si>
  <si>
    <t>Elaborar y remitir al equipo directivo, el quinto reporte de análisis con el seguimiento a la ejecución presupuestal 2023 (Reporte y correo electrónico de envío / único entregable)</t>
  </si>
  <si>
    <t>Se realizó reporte de análisis con el seguimiento a la ejecución presupuestal. Se incluye el correo de envío al equipo Directivo.</t>
  </si>
  <si>
    <t>30-4</t>
  </si>
  <si>
    <t xml:space="preserve"> 7. Fortalecimiento organizacional y simplificación de procesos, 1. Planeación Institucional, 18. Seguimiento y evaluación del desempeño institucional</t>
  </si>
  <si>
    <t>Planes de trabajo Políticas de MIPG lideradas, ejecutados (Evidencia del cumplimiento de las actividades)</t>
  </si>
  <si>
    <t xml:space="preserve">% de planes de trabajo ejecutados/100% de los planes de trabajo a ejecutar
</t>
  </si>
  <si>
    <t>Se adjuntan las evidencias que dan cuenta de la implementación y ejecución de los planes de trabajo MIPG de la OAP</t>
  </si>
  <si>
    <t>30-4-1</t>
  </si>
  <si>
    <t>Revisar, ajustar y socializar en el CIGD los planes de trabajo 2023 MIPG de las políticas lideradas por la OAP (Planes de trabajo y acta de comité CIGD / único entregable)</t>
  </si>
  <si>
    <t># de planes revisados y ajustados / 7 planes a revisar y ajustar</t>
  </si>
  <si>
    <t>Actividad cumplida se presentan los 7 de MIPG ante el Comité Institucional de Gestión y Desempeño a cargo de la OAP</t>
  </si>
  <si>
    <t>30-4-2</t>
  </si>
  <si>
    <t>30-5</t>
  </si>
  <si>
    <t>Programa de capacitaciones para enlaces de planeación Mentor SIC 2.0, ejecutado (Listas de asistencia o capturas de pantalla de capacitación  / único entregable)</t>
  </si>
  <si>
    <t>% de programa ejecutado/100% del programa a ejecutar</t>
  </si>
  <si>
    <t>Se adjunta plan de trabajo/se adjunta programa de capacitaciones</t>
  </si>
  <si>
    <t>30-5-1</t>
  </si>
  <si>
    <t>Diseñar el programa de capacitaciones para enlaces de planeación Mentor SIC 2.0 (Programa de capacitaciones  / único entregable)</t>
  </si>
  <si>
    <t># de programas diseñados/ 1 programa a diseñar</t>
  </si>
  <si>
    <t>Se valida el cumplimiento de la actividad en tanto el área aportó infografía con la programación del Mentor SIC has el mes de noviembre</t>
  </si>
  <si>
    <t>30-5-2</t>
  </si>
  <si>
    <t>Ejecutar el programa de capacitaciones para enlaces de planeación Mentor SIC 2.0 (Listas de asistencia o capturas de pantalla de capacitación  / único entregable)</t>
  </si>
  <si>
    <t xml:space="preserve">Actividad ejecutada, se aportan  16 listados de asistencia de 15 charlas programadas </t>
  </si>
  <si>
    <t>30-6</t>
  </si>
  <si>
    <t>Mantener el carácter técnico de la Entidad y su alineación con el PND y los estándares internacionales</t>
  </si>
  <si>
    <t xml:space="preserve"> 1. Planeación Institucional</t>
  </si>
  <si>
    <t>Alineación estratégica Institucional 2023-2026, actualizada (Evidencia del cumplimiento de las actividades)</t>
  </si>
  <si>
    <t>% de la alineación actualizado/ 100% de la alineación a actualizar</t>
  </si>
  <si>
    <t>Se aportan cronograma ajustado, y las evidencias de  ejecución de las tres fases programadas y el cronograma de alistamiento, diseño del ejercicio,  para la planeación estratégica, favor verificar evidencias en los soportes de la segunda actividad del producto.</t>
  </si>
  <si>
    <t>El cumplimiento de este producto se valida con la ejecución de la segunda actividad</t>
  </si>
  <si>
    <t>30-6-1</t>
  </si>
  <si>
    <t>Formular plan de trabajo para la actualización de la alineación estratégica (Plan de trabajo/único entregable)</t>
  </si>
  <si>
    <t># de planes de trabajo formulados/ 1 plan de trabajo a formular</t>
  </si>
  <si>
    <t>Se efectuó un plan de trabajo para la actualización de la alineación estratégica institucional,  entendida esta como un ejercicio por fases que se denominará "Realineación Estratégica Institucional"</t>
  </si>
  <si>
    <t>Se valida el cumplimiento de la actividad en tanto el área aportó como evidencia, el plan de trabajo para llevar a cabo la realineación estratégica</t>
  </si>
  <si>
    <t>30-6-2</t>
  </si>
  <si>
    <t>Ejecutar el plan de trabajo para la actualización de la alineación estratégica (Evidencia del cumplimiento de las actividades)</t>
  </si>
  <si>
    <t>Se aportan cronograma ajustado, y las evidencias de  ejecución de las tres fases programadas y el cronograma de alistamiento, diseño del ejercicio,  para la planeación estratégica.</t>
  </si>
  <si>
    <t>se valida el cumplimiento de la actividad en tanto el área aporta cronograma ajustado y evidencias del cumplimiento de  las actividades allí listadas</t>
  </si>
  <si>
    <t>30-7</t>
  </si>
  <si>
    <t xml:space="preserve">Diseñar estrategias dirigidas a aumentar la confianza y posicionamiento los grupos de interés </t>
  </si>
  <si>
    <t xml:space="preserve">  6»Fortalecimiento del sistema de atención al ciudadano de la superintendencia de industria y comercio a nivel  nacional</t>
  </si>
  <si>
    <t xml:space="preserve"> 6. Transparencia, acceso a la información pública y lucha contra la corrupción, 9. Participación ciudadana en la gestión pública</t>
  </si>
  <si>
    <t xml:space="preserve"> 13-PTEP - Participación ciudadana y rendición de cuentas</t>
  </si>
  <si>
    <t>Audiencia pública de rendición de cuentas, realizada (Evidencias de ejecución del plan de trabajo)</t>
  </si>
  <si>
    <t># de audiencias públicas realizadas / 1 Audiencia a realizar</t>
  </si>
  <si>
    <t>»30-Oficina Asesora de Planeación, »73-Grupo de Comunicación</t>
  </si>
  <si>
    <t>Se realizó la audiencia pública de rendición de cuentas de acuerdo a lo programado en el plan de trabajo. La evidencia se encuentra en la ejecución del plan.</t>
  </si>
  <si>
    <t>30-7-1</t>
  </si>
  <si>
    <t>Realizar el plan de trabajo para la Audiencia pública de rendición de cuentas (Plan de trabajo / único entregable)</t>
  </si>
  <si>
    <t># de planes de trabajo realizado / 1 plan de trabajo a realizar</t>
  </si>
  <si>
    <t>Se realiza el plan de trabajo de la Audiencia Pública de Rendición de Cuentas</t>
  </si>
  <si>
    <t>Se valida el cumplimiento de la presente actividad, en tanto el área aportó plan de trabajo para la audiencia pública de rendición de cuentas junio de 2022 a agosto de 2023</t>
  </si>
  <si>
    <t>30-7-2</t>
  </si>
  <si>
    <t>Ejecutar el plan de trabajo para la Audiencia pública de rendición de cuentas (Evidencias de ejecución del plan de trabajo)</t>
  </si>
  <si>
    <t xml:space="preserve">% del plan ejecutado/ 100% del plan a ejecutar
</t>
  </si>
  <si>
    <t>Se ejecutó el plan de trabajo de la Audiencia de Rendición de Cuentas. (Se relacionan las evidencias del plan de trabajo)</t>
  </si>
  <si>
    <t>30-8</t>
  </si>
  <si>
    <t xml:space="preserve"> 7. Fortalecimiento organizacional y simplificación de procesos, 11.Gobierno digital</t>
  </si>
  <si>
    <t>Módulo Plan de acción del Sistema de Información OAP- GPS, operando ** (1. Formato Arquitectura de Software GS03F21, ya sea nuevo o actualizado hasta el capitulo 2 . 2. Formato Acta de Entrega de Desarrollo de Software GS03-F25)</t>
  </si>
  <si>
    <t># de módulos operando/ 1 módulo a operar</t>
  </si>
  <si>
    <t>»30-Oficina Asesora de Planeación, »20-Oficina de Tecnología e Informática</t>
  </si>
  <si>
    <t>Entro en operación den Módulo Plan de acción del Sistema de Información OAP- GPS se recibe Formato Arquitectura de Software GS03F21, y Formato Acta de Entrega de Desarrollo de Software GS03-F25</t>
  </si>
  <si>
    <t>30-8-1</t>
  </si>
  <si>
    <t>Con el concurso de la OTI, la OAP procedió a planear la solución propuesta, como se evidencia en el respectivo soporte que agrupa la totalidad de la información sugerida en las evidencias</t>
  </si>
  <si>
    <t>Se valida el cumplimiento de la presente actividad, en tanto el área aportó evidencia de las historias de usuario creadas en devops para el aplicativo Plan de Acción y plan de pruebas con  registro de acción y resultado esperado.</t>
  </si>
  <si>
    <t>30-8-2</t>
  </si>
  <si>
    <t>Se evidencia la constrrucción de componentes de software. se recibe 1. Captura de pantalla del Código fuente registrado en devops / 2. Captura de pantalla  de casos de prueba ejecutados por desarrollo / 3.Captura de pantalla  de casos de prueba ejecutados para aceptación / 4. Formato Acta de Prueba de Desarrollo de Software GS03-F26</t>
  </si>
  <si>
    <t>30-8-3</t>
  </si>
  <si>
    <t>Se recibió, revisaró y ajustó el manual y se realizó la capacitación a los usuarios de la OAP, se anexa Formato Manual de Usuario GS03-F24  y el registro de Capacitación)</t>
  </si>
  <si>
    <t>30-8-4</t>
  </si>
  <si>
    <t>Realizar cierre del proyecto (1. Formato Arquitectura de Software GS03F21, ya sea nuevo o actualizado hasta el capitulo 2 . 2. Formato Acta de Entrega de Desarrollo de Software GS03-F25)</t>
  </si>
  <si>
    <t>Se realizó el cierre del proyecto  con el recibido del Formato Arquitectura de Software GS03F21 y el  Formato Acta de Entrega de Desarrollo de Software GS03-F25</t>
  </si>
  <si>
    <t>30-9</t>
  </si>
  <si>
    <t>Planeación estratégica 2024, ejecutada  (evidencias de cumplimiento del plan de trabajo)</t>
  </si>
  <si>
    <t>% de la planeación estratégica 2024 ejecutada/100% de la planeación estratégica 2024 a ejecutar</t>
  </si>
  <si>
    <t xml:space="preserve">Se le dió cumplimiento al Plan de Trabajo de Planeación estratégica 2024 las evidencias corresponden a las mimas de la actividad 30-9-2 </t>
  </si>
  <si>
    <t>30-9-1</t>
  </si>
  <si>
    <t>Formular el plan de trabajo para el desarrollo de la planeación estratégica de la vigencia 2023 (Plan de trabajo / único entregable)</t>
  </si>
  <si>
    <t># de planes de trabajo formulados/1 plan de trabajo a formular</t>
  </si>
  <si>
    <t>Se adjunta plan de trabajo para el desarrollo de la planeación estratégica 2024</t>
  </si>
  <si>
    <t>Se valida el cumplimiento de la presente actividad en tanto el área allegó la  plan de trabajo para el desarrollo de la planeación estratégica 2024</t>
  </si>
  <si>
    <t>30-9-2</t>
  </si>
  <si>
    <t>Ejecutar el plan de trabajo para el desarrollo de la planeación estratégica de la vigencia 2023 (seguimiento al plan de trabajo y evidencias de cumplimiento)</t>
  </si>
  <si>
    <t xml:space="preserve">Se ejecuraron las 11 actividades previstas para este trimestre </t>
  </si>
  <si>
    <t>30-10</t>
  </si>
  <si>
    <t xml:space="preserve"> 2. Gestión presupuestal y eficiencia del gasto público</t>
  </si>
  <si>
    <t>Metodología para la implementación de presupuestos sensibles a género en la entidad, formulada (Evidencias de cumplimiento)</t>
  </si>
  <si>
    <t># de metodologías formuladas/ 1 metodologías a formular</t>
  </si>
  <si>
    <t>Se soporta con las evidencias de la actividad 30-10-2</t>
  </si>
  <si>
    <t>Se valida el cumplimiento del producto con la evidencia  marcada  con el consecutivo de la actividad 30-10-2 en tanto el contenido del documento da cuenta de la metodología para la implementación del presupuesto sensible a genero</t>
  </si>
  <si>
    <t>30-10-1</t>
  </si>
  <si>
    <t>Formular el plan de trabajo para la metodología para la implementación de presupuestos sensibles a género en la entidad (Plan de trabajo / único entregable)</t>
  </si>
  <si>
    <t>Se efectuó plan de trabajo para la metodología de sensibilización presupuestal al género. Este plan se entendió como un cronograma, cuya evidencia de ejecución es el documento metodológico final</t>
  </si>
  <si>
    <t xml:space="preserve">Se valida el cumplimiento de la actividad en tanto el área aportó plan de trabajo con la formulación de actividades </t>
  </si>
  <si>
    <t>30-10-2</t>
  </si>
  <si>
    <t>Ejecutar el plan de trabajo sobre la metodología  para la implementación de presupuestos sensibles a género en la entidad (Evidencias de cumplimiento)</t>
  </si>
  <si>
    <t xml:space="preserve">% de plan de trabajo ejecutado/100%
</t>
  </si>
  <si>
    <t>En el reporte anterior se mostró como evidencia del cumplimiento del plan de trabajo de la Actividad 30.10.1 el documento metodológico. Para esta ocasión, se anexa de nuevo dicho documento, pero se complementa con los soportes antecedentes de las otras actividades especificadas en el plan de trabajo.</t>
  </si>
  <si>
    <t>Se valida el cumplimiento de la presente actividad, dado que el área aprontó evidencias del cumplimiento de las actividades de plan de trabajo propuesto en la actividad 1 del presente producto. Teniendo en cuenta que los soportes fueron allegados en con corte posterior al adecuado se deducen 5 puntos en la calificación de eficiencia.</t>
  </si>
  <si>
    <t>30-11</t>
  </si>
  <si>
    <t xml:space="preserve"> 9. Participación ciudadana en la gestión pública</t>
  </si>
  <si>
    <t xml:space="preserve"> 16- Participación Ciudadana </t>
  </si>
  <si>
    <t>Documento de necesidades y expectativas de grupos de valor y partes interesadas, realizado (Documento)</t>
  </si>
  <si>
    <t># de documentos realizados/ 1 documento a realizar</t>
  </si>
  <si>
    <t xml:space="preserve">Se realiza el documento propuesta comprensión de las necesidades y expectativas de las partes entesadas </t>
  </si>
  <si>
    <t>Se valida el cumplimiento del presente producto, en tanto el área aportó como evidencia documento "COMPRENSIÓN DE LAS NECESIDADES Y 
EXPECTATIVAS DE LAS PARTES INTERESADAS"</t>
  </si>
  <si>
    <t>30-11-1</t>
  </si>
  <si>
    <t>Formular estructura del necesidades y expectativas de grupos de valor y partes interesadas  Estructura del documento / único entregable)</t>
  </si>
  <si>
    <t># de estructuras formuladas / 1 estructura a formular</t>
  </si>
  <si>
    <t xml:space="preserve">Se adjunta el documento Estructura del documento </t>
  </si>
  <si>
    <t>Se valida el cumplimiento de la actividad en tanto el área aportó la estructura del documento de necesidades y expectativas de grupos de valor y partes interesadas</t>
  </si>
  <si>
    <t>30-11-2</t>
  </si>
  <si>
    <t>Realizar el documento de necesidades y expectativas de grupos de valor y partes interesadas (Documento)</t>
  </si>
  <si>
    <t xml:space="preserve">Se realiza el documento comprensión de las necesidades y expectativas de las partes entesadas </t>
  </si>
  <si>
    <t>Se valida el cumplimiento de la actividad, en tanto el área aportó como evidencia documento "COMPRENSIÓN DE LAS NECESIDADES Y 
EXPECTATIVAS DE LAS PARTES INTERESADAS"</t>
  </si>
  <si>
    <t>30-12</t>
  </si>
  <si>
    <t xml:space="preserve"> 7. Fortalecimiento organizacional y simplificación de procesos</t>
  </si>
  <si>
    <t>Estrategia de apropiación del SIGI, ejecutada (evidencias de ejecución del plan de trabajo)</t>
  </si>
  <si>
    <t>% de estrategia ejecutada/100% de la estrategia a ejecutar</t>
  </si>
  <si>
    <t>Se adjuntan las evidencias que dan cuenta de la implementación y ejecución del plan de trabajo de apropiación del SIGI.</t>
  </si>
  <si>
    <t>30-12-1</t>
  </si>
  <si>
    <t>Formular el plan de trabajo para Estrategia de apropiación del SIGI (Plan de trabajo / único entregable)</t>
  </si>
  <si>
    <t xml:space="preserve">El 28 de febrero se oficializó la versión 1 del plan de trabajo de apropiación del SIGI, el cual fue socializado con el coordinador del grupo de gestión y fortalecimiento institucional y la jefe de la OAP. A la fecha el plan de trabajo se encuentra en ejecución. Se adjunta plan de trabajo (ACTIVIDAD 30-12-1  SOPORTE 1 Plan de trabajo Apropiación SIGI V1) y correo de socialización (ACTIVIDAD 30-12-1 SOPORTE 2 PLAN DE TRABAJO APROPIACIÓN SIGI). </t>
  </si>
  <si>
    <t>Se valida el cumplimiento de la actividad,  en tanto el área aportó  el plan de trabajo para la estrategia  de apropiación del SIGI</t>
  </si>
  <si>
    <t>30-12-2</t>
  </si>
  <si>
    <t>Ejecutar el plan de trabajo para Estrategia de apropiación del SIGI (Evidencias de cumplimiento)</t>
  </si>
  <si>
    <t>% del plan ejecutado/100% del plan a ejecutar</t>
  </si>
  <si>
    <t>30-13</t>
  </si>
  <si>
    <t>13-Experiencia SIC</t>
  </si>
  <si>
    <t xml:space="preserve"> 10. Racionalización de trámites</t>
  </si>
  <si>
    <t>Herramienta experiencia SIC revisada y actualizada (evidencias de ejecución del plan de trabajo)</t>
  </si>
  <si>
    <t>% de la herramienta revisada y actualizada/100% de la herramienta a revisar y actualizar</t>
  </si>
  <si>
    <t xml:space="preserve">Actividades ejecutadas y realizadas, se comparten los soportes de 10 actividades ejecutadas durante la vigencia, el Plan de trabajo ejecutado </t>
  </si>
  <si>
    <t>30-13-1</t>
  </si>
  <si>
    <t>Formular el plan de trabajo para la revisión y actualización de la herramienta Experiencia SIC (Plan de trabajo / único entregable)</t>
  </si>
  <si>
    <t># de planes a formular /1 plan a formular</t>
  </si>
  <si>
    <t>Se adjunta plan de trabajo</t>
  </si>
  <si>
    <t>Se valida el cumplimiento de la actividad en tanto el área aportó plan de trabajo, para la actualización de la herramienta experiencia SIC,  la segunda actividad da cuenta del proceso de análisis y generación de iniciativas para ajuste</t>
  </si>
  <si>
    <t>30-13-2</t>
  </si>
  <si>
    <t>Ejecutar el plan de trabajo para para la revisión y actualización de la herramienta ExperienciaSICI (Evidencias de cumplimiento)</t>
  </si>
  <si>
    <t>30-14</t>
  </si>
  <si>
    <t>30-14-1</t>
  </si>
  <si>
    <t>30-14-2</t>
  </si>
  <si>
    <t xml:space="preserve">dos de las 11 actividades programadas para el segundo trimestre no reportaron avances del 100%, su cumplimiento se evidencio en el tercer trimestre, afectando la eficiencia </t>
  </si>
  <si>
    <t>30-14-3</t>
  </si>
  <si>
    <t>Se realizaron las 5 Actividades programadas</t>
  </si>
  <si>
    <t xml:space="preserve">Se validaron soportes de las 5 Actividades programadas para este trimestre </t>
  </si>
  <si>
    <t>30-14-4</t>
  </si>
  <si>
    <t>Grupo de Trabajo de Estudios Económicos</t>
  </si>
  <si>
    <t>37-1</t>
  </si>
  <si>
    <t xml:space="preserve"> 1- Plan Anual de Adquisiciones,  14-PTEP - Transparencia y acceso a la información </t>
  </si>
  <si>
    <t>Estudios Económicos Sectoriales realizados (7 Documentos de Estudios Económicos Sectoriales)</t>
  </si>
  <si>
    <t># de Estudios Económicos Sectoriales realizados/7 Estudios Económicos Sectoriales a realizar</t>
  </si>
  <si>
    <t>»37-Grupo de Trabajo de Estudios Económicos</t>
  </si>
  <si>
    <t>El Grupo de Estudios Económicos elaboró (7) Estudios Económicos Sectoriales así:
1. Caracterización plantas de abastecimiento de combustible en Colombia
2. Análisis mercado de fertilizantes en Colombia durante el período 2019-2022
3. Perspectivas del mercado de vehículos eléctricos e híbridos a través de patentes y registros en Colombia
4. Caracterización de la innovación en el sector turismo en Colombia para el período 2018-2022
5. Sectores económicos con más sanciones relacionadas con protección de datos personales en Colombia
6. Análisis del comportamiento de créditos de consumo y tasa de interés según su plazo
7. Caracterización de la innovación en el sector farmaceútico</t>
  </si>
  <si>
    <t>37-1-1</t>
  </si>
  <si>
    <t>Recopilar y analizar la información conducente a obtener Estudios Económicos Sectoriales (7 documentos de recopilación y análisis de información preliminar)</t>
  </si>
  <si>
    <t># de Recopilaciones/7 Recopilaciones a realizar</t>
  </si>
  <si>
    <t>El Grupo de Estudios Económicos elaboró (7)  documentos de recopilación y análisis de la información conducentes a obtener Estudios Económicos Sectoriales así:
1. Caracterización plantas de abastecimiento de combustible en Colombia
2. Análisis mercado de fertilizantes en Colombia durante el período 2019-2022
3. Perspectivas del mercado de vehículos eléctricos e híbridos a través de patentes y registros en Colombia
4. Caracterización de la innovación en el sector turismo en Colombia para el período 2018-2022
5. Sectores económicos con más sanciones relacionadas con protección de datos personales en Colombia
6. Análisis del comportamiento de créditos de consumo y tasa de interés según su plazo
7. Caracterización de la innovación en el sector farmaceútico</t>
  </si>
  <si>
    <t>Las evidencias permiten validar el cumplimiento de la actividad,</t>
  </si>
  <si>
    <t>37-1-2</t>
  </si>
  <si>
    <t>Elaborar 7 Estudios Económicos Sectoriales (7 documentos de Estudios Económicos Sectoriales)</t>
  </si>
  <si>
    <t>37-2</t>
  </si>
  <si>
    <t xml:space="preserve"> 1- Plan Anual de Adquisiciones,  2- Gasto público </t>
  </si>
  <si>
    <t>Boletines quincenales de noticias económicas, elaborados y enviados a través de correo electrónico a la Oficina de Servicios al Consumidor y Apoyo Empresarial quincenalmente para su divulgación  (57 Boletines quincenales de Noticias Económicas elaborados y 21 correos electrónicos remitidos a la Oficina de Servicios al Consumidor y Apoyo Empresarial  quincenalmente para su divulgación)</t>
  </si>
  <si>
    <t># de Boletines quincenales de noticias económicas elaborados y enviados a través de correos electrónicos a la Oficina de Servicios al Consumidor y Apoyo Empresarial  quincenalmente para su divulgación/57 Boletines quincenales de noticias económicas elaborados y 21 correos electrónicos remitidos a a la Oficina de Servicios al Consumidor y Apoyo Empresarial  quincenalmente para su divulgación</t>
  </si>
  <si>
    <t>El Grupo de Estudios Económicos elaboró para el presente período (35) Boletines de Noticias Económicas que compilan las principales noticias económicas de interés para las diferentes áreas de la Entidad. Se realizaron (5) entregas a la Oficina de Servicios al Consumidor y Apoyo Empresarial para su divulgación.
Se divulgaron masivamente (7) boletines en cada entrega: (1) boletín dirigido a cada una de las Delegaturas de la entidad (para un total de 6 boletines) y (1) boletín para divulgar todas las noticias económicas a las áreas transversales vinculadas con el Despacho. Además, en cada una de las entregas realizadas se incluyó un resumen de las diferentes actividades que está realizando el Grupo de Estudios Económicos.
El Grupo de Estudios Económicos remitió a través de (5) correos electrónicos los Boletines de Noticias Económicas elaborados en el presente período a la Oficina de Servicios al Consumidor y Apoyo Empresarial para su divulgación.</t>
  </si>
  <si>
    <t>37-2-1</t>
  </si>
  <si>
    <t>Elaborar quincenalmente siete (7) boletines de noticias económicas (57 Boletines quincenales de noticias económicas)</t>
  </si>
  <si>
    <t># de Boletines quincenales de noticias económicas elaborados/57 Boletines quincenales de noticias económicas a elaborar</t>
  </si>
  <si>
    <t xml:space="preserve">El Grupo de Estudios Económicos elaboró para el presente período (35) Boletines de Noticias Económicas que compilan las principales noticias económicas de interés para las diferentes áreas de la Entidad. Se realizaron (5) entregas a la Oficina de Servicios al Consumidor y Apoyo Empresarial para su divulgación.
Se divulgaron masivamente (7) boletines en cada entrega: (1) boletín dirigido a cada una de las Delegaturas de la entidad (para un total de 6 boletines) y (1) boletín para divulgar todas las noticias económicas a las áreas transversales vinculadas con el Despacho. Además, en cada una de las entregas realizadas se incluyó un resumen de las diferentes actividades que está realizando el Grupo de Estudios Económicos. </t>
  </si>
  <si>
    <t>37-2-2</t>
  </si>
  <si>
    <t>Enviar quincenalmente siete (7) boletines de noticias económicas a través de correo electrónico a la Oficina de Servicios al Consumidor y Apoyo Empresarial para su divulgación (21 correos electónicos=</t>
  </si>
  <si>
    <t># de correos electrónicos remitidos a a la Oficina de Servicios al Consumidor y Apoyo Empresarial  quincenalmente para la divulgación de los Boletines quincenales de noticias económicas/21 correos electrónicos remitidos a la Oficina de Servicios al Consumidor y Apoyo Empresarial para la divulgación de los Boletines quincenales de noticias económicas</t>
  </si>
  <si>
    <t>El Grupo de Estudios Económicos remitió a través de (5) correos electrónicos los Boletines de Noticias Económicas elaborados en el presente período a la Oficina de Servicios al Consumidor y Apoyo Empresarial para su divulgación</t>
  </si>
  <si>
    <t>37-3</t>
  </si>
  <si>
    <t>Informes trimestrales estadísticos transversales elaborados y divulgados a todas las Delegaturas (3 informes elaborados y divulgados vía correo electrónico institucional)</t>
  </si>
  <si>
    <t># de Informes trimestrales estadísticos transversales elaborados y divulgados a todas las Delegaturas/3 Informes elaborados y 3 correos electrónicos institucionales de divulgación</t>
  </si>
  <si>
    <t>»37-Grupo de Trabajo de Estudios Económicos, »73-Grupo de Comunicación, »3003-Grupo de trabajo de Apoyo a la Red Nacional de Protección al Consumidor</t>
  </si>
  <si>
    <t>El Grupo de Estudios Económicos elaboró (3) informes estadísticos trimestrales que muestran el análisis de la casuística asociada al sector turismo, con base en la información proveniente de las bases de datos del Grupo de Apoyo a la Red Nacional de Protección al Consumidor, la información de denuncias sobre turismo proveniente de la Delegatura para Asuntos Jurisdiccionales y la información de reclamos registrados en SICFACILITA. Los informes fueron diagramados y divulgados por la  Oficina de Servicios al Consumidor y Apoyo Empresarial.
Los informes fueron divulgados mediante correo electrónico masivo a todos los usuarios de la Entidad así:
Informe #1 - 20/20/2023
Informe #2 - 01/11/2023
Informe #3 - 29/12/2023</t>
  </si>
  <si>
    <t>37-3-1</t>
  </si>
  <si>
    <t>Elaborar trimestralmente un informe estadístico transversal (3 Informes estadísticos transversales)</t>
  </si>
  <si>
    <t># de Informes trimestrales estadísticos transversales elaborados/3 Informes estadísticos transversales a elaborar</t>
  </si>
  <si>
    <t>El Grupo de Estudios Económicos elaboró (3) informes estadísticos trimestrales que muestran el análisis de la casuística asociada al sector turismo, con base en la información proveniente de las bases de datos del Grupo de Apoyo a la Red Nacional de Protección al Consumidor, la información de denuncias sobre turismo proveniente de la Delegatura para Asuntos Jurisdiccionales y la información de reclamos registrados en SICFACILITA.</t>
  </si>
  <si>
    <t>37-3-2</t>
  </si>
  <si>
    <t>Divulgar trimestralmente un Informe estadístico transversal (3 correos electrónicos institucionales)</t>
  </si>
  <si>
    <t>Los informes fueron divulgados por la  Oficina de Servicios al Consumidor y Apoyo Empresarial mediante correo electrónico masivo a todos los usuarios de la Entidad así:
Informe #1 - 20/20/2023
Informe #2 - 01/11/2023
Informe #3 - 29/12/2023</t>
  </si>
  <si>
    <t>Operativo SI</t>
  </si>
  <si>
    <t xml:space="preserve"> 1- Plan Anual de Adquisiciones,  2- Gasto público ,  13-PTEP - Participación ciudadana y rendición de cuentas</t>
  </si>
  <si>
    <t>Implementar metodologías para la aplicación de buenas prácticas internacionales en el contexto nacional</t>
  </si>
  <si>
    <t>Potenciar el reconocimiento de la SIC a nivel Internacional y Nacional</t>
  </si>
  <si>
    <t>37-7</t>
  </si>
  <si>
    <t xml:space="preserve"> 12-PTEP - Iniciativas adicionales</t>
  </si>
  <si>
    <t>Definir la metodología de costeo para trámites y Otros Procedimientos Administrativos (OPAS) ofertados por la SIC (informe que dé cuenta de la metodología definida)</t>
  </si>
  <si>
    <t># de informes que contengan la definición de la metodología/1 informe que de cuenta de la metodología a definir</t>
  </si>
  <si>
    <t>Se elaboró la metodología de costeo para 23 trámites y Otros Procedimientos Administrativos (OPAS) de la entidad inscritos en el SUIT, para lo cual se tomó como base el procedimiento vinculado a cada uno de los trámites para establecer las fases y actividades correspondientes a su gestión. Se contemplaron los costos directos de personal (funcionarios y contratistas) de los involucrados en el trámite, así como otros costos directos e indirectos que se identifiquen para diligenciar a discreción de quien diligencie el Excel.
La metodología de costeo fue remitida a la Oficina Asesora de Planeación mediante correo electrónico el 30 de octubre de 2023</t>
  </si>
  <si>
    <t>Las evidencias permiten validar el cumplimiento de la meta de producto de manera extemporanea</t>
  </si>
  <si>
    <t>37-7-1</t>
  </si>
  <si>
    <t>Identificar trámites y Otros Procedimientos Administrativos (OPAS) susceptibles de costeo (listado de trámites y OPAS identificados)</t>
  </si>
  <si>
    <t># de listado cuyo contenido muestre la identificación de tramites y Otros Procedimientos Administrativos (OPAS) / 1 Listado de tramites y Otros Procedimientos Administrativos (OPAS)  a identificar.</t>
  </si>
  <si>
    <t xml:space="preserve">La Oficina Asesora de Planeación publicó en el Sistema Integral de Gestión Institucional el documento Procedimiento DE03-P03 Realización de actividades de apoyo y soporte de análisis económico dentro de la entidad </t>
  </si>
  <si>
    <t>37-7-2</t>
  </si>
  <si>
    <t>Establecer los insumos e información necesaria para definir la metodología de costeo (documento o archivo que registre los insumos e información por cada trámite y proceso)</t>
  </si>
  <si>
    <t xml:space="preserve"># de documentos o archivos que registren los insumos e información por cada trámite y proceso / 1 documentos o archivos que registre los insumos e información por cada trámite y proceso </t>
  </si>
  <si>
    <t xml:space="preserve">De acuerdo con la evidencia entregada la actividad fue cumplida </t>
  </si>
  <si>
    <t>37-7-3</t>
  </si>
  <si>
    <t>Las evidencias permiten validar el cumplimiento de la actividad de manera extemporanea,</t>
  </si>
  <si>
    <t>37-8</t>
  </si>
  <si>
    <t xml:space="preserve"> 7. Fortalecimiento organizacional y simplificación de procesos,  15.Gestión del conocimiento y la innovación</t>
  </si>
  <si>
    <t>Procedimiento DE03-P01 Elaboración de Estudios Económicos actualizado y publicado (captura de pantalla del aplicativo/único entregable)</t>
  </si>
  <si>
    <t># de procedimientos actualizados y publicados / 1 procedimiento a actualizar y publicar</t>
  </si>
  <si>
    <t>»37-Grupo de Trabajo de Estudios Económicos, »30-Oficina Asesora de Planeación</t>
  </si>
  <si>
    <t>El Procedimiento DE03-P01 Elaboración de Estudios Económicos Sectoriales fue actualizado y publicado en el SIGI el 27 de octubre de 2023</t>
  </si>
  <si>
    <t>37-8-1</t>
  </si>
  <si>
    <t>Cargar y presentar a través del SIGI,  la propuesta del documento Procedimiento DE03-P01 a la Oficina Asesora de Planeación (captura de pantalla del aplicativo/único entregable)</t>
  </si>
  <si>
    <t xml:space="preserve"># de documentos Cargados  y presentados/ 1 documento a  cargar y presentar </t>
  </si>
  <si>
    <t>Se cargó a través del SIGI la propuesta de modificación del procedimiento DE03-P01</t>
  </si>
  <si>
    <t>37-8-2</t>
  </si>
  <si>
    <t>Revisar metodológicamente la propuesta del documento  Procedimiento DE03-P01 y enviarla a la dependencia solicitante (captura de pantalla del aplicativo/ único entregable)</t>
  </si>
  <si>
    <t># de documentos revisados metodológicamente / 1 documentos a revisar</t>
  </si>
  <si>
    <t>37-8-3</t>
  </si>
  <si>
    <t>Ajustar y/o aprobar técnicamente el documento Procedimiento DE03-P01 y remitirla a la Oficina Asesora de Planeación (captura de pantalla del aplicativo/único entregable)</t>
  </si>
  <si>
    <t># de documentos ajustados y/o aprobados a la OAP/ 1 documento a ajustar y/o aprobar</t>
  </si>
  <si>
    <t>El Procedimiento DE03-P01 Elaboración de Estudios Económicos Sectoriales fue ajustado y aprobado técnicamente por la coordinadora del GEE y cargado en el SIGI para su publicación por parte de la Oficina Asesora de Planeación el 27 de octubre de 2023</t>
  </si>
  <si>
    <t>37-8-4</t>
  </si>
  <si>
    <t>Publicar en el Sistema Integral de Gestión Institucional el documento Procedimiento DE03-P01 formulado o actualizada. (captura de pantalla del aplicativo/ único entregable)</t>
  </si>
  <si>
    <t># de documentos publicados/ 1 documento a publicar</t>
  </si>
  <si>
    <t>La Oficina Asesora de Planeación publicó en el Sistema Integral de Gestión Institucional el documento Procedimiento DE03-P01 Elaboración de Estudios Económicos Sectoriales actualizado</t>
  </si>
  <si>
    <t>37-9</t>
  </si>
  <si>
    <t>Procedimiento DE03-P03 Soporte de Análisis Económico dentro de la entidad actualizado y publicado (captura de pantalla del aplicativo/único entregable)</t>
  </si>
  <si>
    <t>El Procedimiento DE03-P03 Soporte de Análisis Económico dentro de la entidad  fue actualizado y publicado en el SIGI el 27 de octubre de 2023</t>
  </si>
  <si>
    <t>Las evidencias permiten validar el cumplimiento de la meta de producto.</t>
  </si>
  <si>
    <t>37-9-1</t>
  </si>
  <si>
    <t>Cargar y presentar a través del SIGI,  la propuesta del documento Procedimiento DE03-P03 a la Oficina Asesora de Planeación (captura de pantalla del aplicativo/único entregable)</t>
  </si>
  <si>
    <t>Se cargó en el SIGI la version ajustada por el Grupo de Estudios Económicos y aprobada por la coordinadora del GEE, del Procedimiento DE03-P03 Realización de actividades de apoyo y soporte de análisis económico dentro de la entidad, para revisión metodológica por parte de la OAP el 26 de octubre de 2023</t>
  </si>
  <si>
    <t>37-9-2</t>
  </si>
  <si>
    <t>Revisar metodológicamente la propuesta del documento  Procedimiento DE03-P03 y enviarla a la dependencia solicitante (captura de pantalla del aplicativo/ único entregable)</t>
  </si>
  <si>
    <t xml:space="preserve">La Oficina Asesora de Planeación realizó la revisión metodológica del documento Procedimiento DE03-P03 Realización de actividades de apoyo y soporte de análisis económico dentro de la entidad </t>
  </si>
  <si>
    <t>37-9-3</t>
  </si>
  <si>
    <t>Ajustar y/o aprobar técnicamente el documento Procedimiento DE03-P03 y remitirla a la Oficina Asesora de Planeación (captura de pantalla del aplicativo/único entregable)</t>
  </si>
  <si>
    <t>El Procedimiento DE03-P03 Realización de actividades de apoyo y soporte de análisis económico dentro de la entidad fue ajustado y aprobado técnicamente por la coordinadora del GEE y cargado en el SIGI para su publicación por parte de la Oficina Asesora de Planeación el 27 de octubre de 2023</t>
  </si>
  <si>
    <t>37-9-4</t>
  </si>
  <si>
    <t>Publicar en el Sistema Integral de Gestión Institucional el documento Procedimiento DE03-P03 formulado o actualizada. (captura de pantalla del aplicativo/ único entregable)</t>
  </si>
  <si>
    <t>37-10</t>
  </si>
  <si>
    <t>37-10-1</t>
  </si>
  <si>
    <t>2 Actividades programadas para el primer trimestre reportaron avances del 100%</t>
  </si>
  <si>
    <t>37-10-2</t>
  </si>
  <si>
    <t>37-11</t>
  </si>
  <si>
    <t xml:space="preserve">Elaborar el proyecto de resolución que contenga la actualización de las funciones del grupo de estudios económicos y enviarlo a la Oficina Asesora de Planeación para el trámite de expedición correspondiente (1 proyecto de resolución que contenga la actualización de las funciones del grupo de estudios económicos enviado a la Oficina Asesora de Planeación para el trámite de expedición correspondiente) </t>
  </si>
  <si>
    <t>Elaboración de un proyecto de resolución que contenga la actualización de las funciones del grupo de estudios económicos  enviado a la Oficina Asesora de Planeación para el trámite de expedición correspondiente / 1 proyecto de resolución que contenga la actualización de las funciones del grupo de estudios económicos enviado a la Oficina Asesora de Planeación para el trámite de expedición correspondiente)</t>
  </si>
  <si>
    <t>El Grupo de Estudios Económicos elaboró el proyecto de resolución que contiene la actualización de las funciones del grupo, las cuales se encuentran acordes a lo establecido en el Decreto 4886 de 2011 y en el Decreto 092 de 2022. El proyecto de resolución fue enviado para su revisión a la Oficina Asesora de Planeación, la cual revisó técnicamente el documento y realizó las observaciones pertinentes. El Grupo de Estudios Económicos ajustó y aprobó técnicamente el proyecto de resolución y lo remitió a la Oficina Asesora de Planeación para el trámite correspondiente. La Oficina Asesora de Planeación remitió el proyecto de resolución que contiene la actualización de las funciones del Grupo de Estudios Económicos a la Secretaría General.</t>
  </si>
  <si>
    <t>37-11-1</t>
  </si>
  <si>
    <t>Elaborar el proyecto de resolución que contenga la actualización de las funciones del grupo de estudios económicos, revisando que se encuentren acordes a lo establecido en el Decreto 4886 de 2011 y en el Decreto 092 de 2022, enviado a la Oficina Asesora de Planeación para su revisión (1 proyecto de resolución que contenga la actualización de las funciones del grupo de estudios económicos y el listado de las funciones que se eliminarán enviado a la Oficina Asesora de Planeación)</t>
  </si>
  <si>
    <t>Elaboración de un proyecto de resolución que contenga la actualización de las funciones del grupo de estudios económicos enviado a la Oficina Asesora de Planeación para su revisión / 1 proyecto de resolución que contenga la actualización de las funciones del grupo de estudios económicos enviado a la Oficina Asesora de Planeación para su revisión</t>
  </si>
  <si>
    <t>El Grupo de Estudios Económicos elaboró el proyecto de resolución que contiene la actualización de las funciones del grupo, las cuales se encuentran acordes a lo establecido en el Decreto 4886 de 2011 y en el Decreto 092 de 2022. El proyecto de resolución fue enviado a la Oficina Asesora de Planeación para su revisión el 31 de octubre de 2023</t>
  </si>
  <si>
    <t>37-11-2</t>
  </si>
  <si>
    <t>Revisar técnicamente el proyecto de resolución que contenga la actualización de las funciones del grupo de estudios económicos</t>
  </si>
  <si>
    <t xml:space="preserve">Proyecto de resolución enviado al grupo de estudios económicos que contenga la revisión de la actualización de las funciones del grupo de estudios económicos, en control de cambios / 1 proyecto de resolución revisado, en control de cambios, y enviado al grupo de estudios económicos con la correspondiente retroalimentación frente a la revisión de las nuevas funciones propuestas para el grupo de estudios económicos  </t>
  </si>
  <si>
    <t>La Oficina Asesora de planeación revisó técnicamente el proyecto de resolución que contiene la actualización de las funciones del grupo de estudios económicos. Las observaciones fueron remitidas mediante correo electrónico el 18 de diciembre de 2023</t>
  </si>
  <si>
    <t>37-11-3</t>
  </si>
  <si>
    <t>Ajustar y/o aprobar técnicamente el proyecto de resolución que contenga la actualización de las funciones del grupo de estudios económicos</t>
  </si>
  <si>
    <t xml:space="preserve">Proyecto de resolución que contenga la actualización de las funciones del grupo de estudios económicos ajustado y/o aprobado por el grupo de estudios económicos, previa revisión de la Oficina Asesora de Planeación / 1 proyecto de resolución que contenga la actualización de las funciones del grupo de estudios económicos revisado y aprobado técnicamente por el grupo de estudios económicos, previa revisión por parte de la Oficina Asesora de Planeación </t>
  </si>
  <si>
    <t>El Grupo de Estudios Económicos ajustó y aprobó técnicamente el proyecto de resolución que contiene la actualización de las funciones del grupo, de acuerdo con las observaciones de la Oficina Asesora de Planeación. El proyecto de resolución fue remitido mediante correo electrónico el 18 de diciembre de 2023</t>
  </si>
  <si>
    <t>37-11-4</t>
  </si>
  <si>
    <t>Enviar a la Secretaría General el proyecto de resolución que contenga la actualización de las funciones del grupo de estudios económicos para el trámite correspondiente a la expedición del acto administrativo que contenga las nuevas funciones del grupo de estudios económicos</t>
  </si>
  <si>
    <t>Proyecto de resolución que contenga la actualización de las funciones del grupo de estudios económicos  enviado a la Secretaría General para el trámite de expedición correspondiente / 1 proyecto de resolución que contenga la actualización de las funciones del grupo de estudios económicos para ser enviado a la Secretaría General para el trámite de expedición correspondiente</t>
  </si>
  <si>
    <t>La Oficina Asesora de Planeación envió a la Secretaría General mediante memorando 23-558815 del 18 de diciembre de 2023 el proyecto de resolución que contiene la actualización de las funciones del grupo de estudios económicos</t>
  </si>
  <si>
    <t>37-12</t>
  </si>
  <si>
    <t>Elaborar el análisis económico que soporta los rangos de honorarios contenidos en las 3 tablas del proyecto de resolución "Por medio de la cual se reglamentan las condiciones, pautas, perfiles y honorarios para los contratos de prestación de servicios profesionales y de apoyo a la gestión en la Superintendencia de Industria y Comercio" de la Secretaría General y enviarlo a la Secretaría General</t>
  </si>
  <si>
    <t>Elaboración del análisis económico que soporta los rangos de honorarios contenidos en las 3 tablas del proyecto de resolución "Por medio de la cual se reglamentan las condiciones, pautas, perfiles y honorarios para los contratos de prestación de servicios profesionales y de apoyo a la gestión en la Superintendencia de Industria y Comercio"</t>
  </si>
  <si>
    <t>Se realizó la revisión de la tabla de honorarios para contratistas en la entidad tomando como base la formación académica y experiencia profesional. Una vez realizado este análisis el Grupo de Estudios Económicos presentó a la Secretaría General de la SIC los resultados del análisis estadístico realizado para formular la propuesta de tabla de honorarios para la contratación de personas naturales en la entidad.</t>
  </si>
  <si>
    <t>37-12-1</t>
  </si>
  <si>
    <t>Ejecutar las actividades pactadas en el cronograma de trabajo asociado al análisis económico que soporta los rangos de honorarios aprobado por la Secretaría General / Soportes de la ejecución de cada una de las actividades contenidas en el cronograma (100% de actividades ejecutadas con respecto a las programadas)</t>
  </si>
  <si>
    <t># de actividades ejecutadas / # de actividades programadas)</t>
  </si>
  <si>
    <t>Se dio cumplimiento a la ejecución de las actividades pactadas en el cronograma de trabajo asociado al análisis económico que soporta los rangos de honorarios aprobado por la Secretaría General, así como a la entrega final del producto definido</t>
  </si>
  <si>
    <t>37-12-2</t>
  </si>
  <si>
    <t xml:space="preserve">Elaborar el análisis económico que soporta los rangos de honorarios contenidos en las 3 tablas del proyecto de resolución "Por medio de la cual se reglamentan las condiciones, pautas, perfiles y honorarios para los contratos de prestación de servicios profesionales y de apoyo a la gestión en la Superintendencia de Industria y Comercio"/Memorando de envío del análisis económico realizado a la Secretaría General </t>
  </si>
  <si>
    <t># de análisis económicos que soportan los rangos de honorarios contenidos en las 3 tablas del proyecto de resolución "Por medio de la cual se reglamentan las condiciones, pautas, perfiles y honorarios para los contratos de prestación de servicios profesionales y de apoyo a la gestión en la Superintendencia de Industria y Comercio"/ 1 análisis económico que soporta los rangos de honorarios contenidos en las 3 tablas del proyecto de resolución "Por medio de la cual se reglamentan las condiciones, pautas, perfiles y honorarios para los contratos de prestación de servicios profesionales y de apoyo a la gestión en la Superintendencia de Industria y Comercio" (memorando enviando el análisis económico a la Secretaría General)</t>
  </si>
  <si>
    <t>37-13</t>
  </si>
  <si>
    <t>Realización de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(1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Unico entregable)</t>
  </si>
  <si>
    <t>1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enviado a la Superintendente a través de correo electrónico para su revisión.</t>
  </si>
  <si>
    <t>El Grupo de Estudios Económicos elaboró un documento metodológico para la dosimetría sancionatoria que contiene lineamientos jurídicos para la fijación de multas, revisión literaria nacional e internacional, actos administrativos relacionados con la dosimetría y tasación de multas, hallazgos del informe auditoría de cumplimiento normativo en el proceso de imposición de multas y sanciones (vigencias 2019 a 2021), plan de mejoramiento de los hallazgos descritos, descripción de las calculadoras de multas correspondientes a la Delegatura para la Protección del Consumidor, a la Delegatura para la Protección de Datos Personales, a la Delegatura para el Control y Verificación de los Reglamentos Técnicos y Metrología Legal.</t>
  </si>
  <si>
    <t>37-13-1</t>
  </si>
  <si>
    <t xml:space="preserve">Realización de mesas de trabajo con las Delegaturas de la SIC que imponen multas con el fin de entender la metodología que están aplicando en la actualidad para llevar a cabo la dosimetría sancionatoria y la tasación de multas en el marco de sus funciones. </t>
  </si>
  <si>
    <t>Número de mesas de trabajo con las Delegaturas de la SIC que imponen multas con el fin de entender la metodología que están aplicando en la actualidad para llevar a cabo la dosimetría sancionatoria y la tasación de multas en el marco de sus funciones. / 3 mesas de trabajo con las Delegaturas de la SIC que imponen multas con el fin de entender la metodología que están aplicando en la actualidad para llevar a cabo la dosimetría sancionatoria y la tasación de multas en el marco de sus funciones.</t>
  </si>
  <si>
    <t>Se realizaron reuniones con la Delegatura para la Protección del Consumidor, la Dirección de Habeas Data y la Delegatura para el Control y Verificación de los Reglamentos Técnicos y Metrología Legal con el fin de conocer las calculadoras que utilizan para tal fin.</t>
  </si>
  <si>
    <t>Las evidencias permiten validar el cumplimiento de la actividad.</t>
  </si>
  <si>
    <t>37-13-2</t>
  </si>
  <si>
    <t>Elaboración de 1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(1 documento-único entregable)</t>
  </si>
  <si>
    <t>1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 1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t>
  </si>
  <si>
    <t>Grupo de Trabajo de Asuntos Internacionales</t>
  </si>
  <si>
    <t>38-1</t>
  </si>
  <si>
    <t>17-Rendición de cuentas e informe del congreso</t>
  </si>
  <si>
    <t xml:space="preserve">  11» Funcionamiento</t>
  </si>
  <si>
    <t>Calendario de eventos internacionales, elaborado publicado mensualmente (captura de pantalla de la publicación del calendario en la Intrasic)</t>
  </si>
  <si>
    <t># de calendarios de eventos internacionales elaborados y publicados/ 10 calendarios de eventos internacionales a elaborar y publicar en la intrasic</t>
  </si>
  <si>
    <t>»73-Grupo de Comunicación, »38-Grupo de Trabajo de Asuntos Internacionales</t>
  </si>
  <si>
    <t>Han sido publicados nueve (11) Calendarios de Eventos Internacionales</t>
  </si>
  <si>
    <t>38-1-1</t>
  </si>
  <si>
    <t>19-N/A</t>
  </si>
  <si>
    <t>Identificar los principales eventos destacados de homólogos internacionales y elaborar compilado (10  pdf  con capturas de pantalla de  correos  donde se evidencie  el envió de los principales eventos destacados al coordinador del GAI)</t>
  </si>
  <si>
    <t>#  de pdfs  con capturas de pantalla de  correos  donde se evidencie  el envió de los principales eventos destacados al coordinador del GAI/ 10 pdf  con capturas de pantalla de  correos  donde se evidencie  el envió de los principales eventos destacados al coordinador del GAI</t>
  </si>
  <si>
    <t>»38-Grupo de Trabajo de Asuntos Internacionales</t>
  </si>
  <si>
    <t xml:space="preserve">Las evidencias aportadas por la actividad permiten validar el avance porcentual registrada </t>
  </si>
  <si>
    <t>Durante este periodo se avanzó en 2 el número de calendarios mensuales de eventos internacionales, para un total de 11. Los calendarios reportados para estecuarto trimestre corresponden a los meses de Noviembre y Diciembre.</t>
  </si>
  <si>
    <t>38-1-2</t>
  </si>
  <si>
    <t>Elaborar y entregar contenido del calendario al Grupo de Comunicaciones para su respectivo diseño (10 pdf con el contenido del calendario de eventos  y 10 correos electrónicos de envió al Grupo de Comunicaciones  )</t>
  </si>
  <si>
    <t>#  de pdfs  con capturas de pantalla de  correos  donde se evidencie  el envió de los principales eventos destacados al coordinador del GAI/ 10 pdf  con capturas de pantalla de  correos  donde se evidencie  el envío de los principales eventos destacados al coordinador del GAI</t>
  </si>
  <si>
    <t>Fueron remitidos 2 correos al Grupo de Comunicaciones con el contenido del calendario de eventos (noviembre y diciembre), para su respectivo diseño y publicación.</t>
  </si>
  <si>
    <t>38-1-3</t>
  </si>
  <si>
    <t>Diseñar 10 calendarios y enviar al Grupo de Asuntos Internacionales para su aprobación (10 calendarios diseñados)</t>
  </si>
  <si>
    <t># de calendarios diseñados /10 calendarios a diseñar</t>
  </si>
  <si>
    <t>Con corte al cuarto trimestre se han diseñado y enviado al Grupo de Asuntos Internacionales once  (11) calendarios de eventos internacionales correspondientes a los meses de febrero, marzo, abril, mayo, junio, julio, agosto, septiembre, octubre, noviembre y diciembre de 2023. Se adjunta evidencia</t>
  </si>
  <si>
    <t>38-1-4</t>
  </si>
  <si>
    <t>Revisión y aprobación de los 10 calendarios de eventos internacionales diseñados(10 calendarios de eventos internacionales aprobados)</t>
  </si>
  <si>
    <t># de calendarios de eventos internacionales aprobados/ 10 calendarios de eventos internacionales a aprobar</t>
  </si>
  <si>
    <t>Fueron revisados y aprobados en total once calendarios de eventos internacionales correspondientes a los meses de  febrero, marzo, abril, mayo, junio, julio, agosto, septiembre, octubre, noviembre y diciembre de 2023. Se adjunta evidencia</t>
  </si>
  <si>
    <t>38-1-5</t>
  </si>
  <si>
    <t>Publicar el calendario de eventos internacionales en la INTRASIC  (Captura de pantalla de publicación en la intrasic de 10 calendarios)</t>
  </si>
  <si>
    <t xml:space="preserve"># de capturas de pantalla de publicación de los calendarios/10 Captura de pantalla de publicación de calendarios en la intrasic </t>
  </si>
  <si>
    <t>Con corte al mes de Diciembre  se han publicado once (11) calendarios de eventos internacionales en la INTRASIC de los meses de febrero, marzo, abril, mayo,  junio, julio, agosto, septiembre, octubre, noviembre y diciembre. Se adjunta captura de pantalla de las publicaciones de los calendarios.</t>
  </si>
  <si>
    <t>38-2</t>
  </si>
  <si>
    <t>Boletín de gestión internacional, divulgado trimestralmente (captura de pantalla de correos electrónicos donde conste el envío de los boletines)</t>
  </si>
  <si>
    <t xml:space="preserve"># boletines de gestión internacional divulgados/4 boletines de gestión internacional a divulgar </t>
  </si>
  <si>
    <t>Han sido publicados Cuatro Boletines de Gestión Internacional</t>
  </si>
  <si>
    <t>38-2-1</t>
  </si>
  <si>
    <t>Elaborar y entregar contenido del boletín de gestión internacional al Grupo de Comunicaciones para su respectivo diseño (4  Documentos  con el boletín de gestión internacional y 4 correos electrónicos de envió al Grupo de Comunicaciones  )</t>
  </si>
  <si>
    <t xml:space="preserve"># Documentos  con el boletín de gestión internacional y #  correos electrónicos de envió al Grupo de Comunicaciones /4 pdf con el boletín de gestión internacional y 4 correos electrónicos de envió al Grupo de Comunicaciones </t>
  </si>
  <si>
    <t>Fue remitido el cuarto Boletín de Gestión Internacional al Grupo de Comunicaciones para su diseño y diagramación.</t>
  </si>
  <si>
    <t>38-2-2</t>
  </si>
  <si>
    <t>Diseñar 4 boletines de gestión internacional y enviar al Grupo de Asuntos Internacionales para su aprobación (4 boletines diseñados)</t>
  </si>
  <si>
    <t># de boletines diseñados/ 4 boletines a diseñar</t>
  </si>
  <si>
    <t>El Grupo de Comunicaciones diseñó y envío para aprobación al Grupo de Asuntos Internacionales el diseño del cuarto boletín de gestión internacional. Se adjuntan correos y boletín diseñado.</t>
  </si>
  <si>
    <t>38-2-3</t>
  </si>
  <si>
    <t>Revisión y aprobación de los 4 boletines de gestión internacional deseñados( 4 boletines de gestión internacional aprobados)</t>
  </si>
  <si>
    <t>#  de boletines de gestión internacional aprobados /4 boletines de gestión internacional a aprobar</t>
  </si>
  <si>
    <t>Fue revisado y aprobado el cuarto Boletín de Gestión Internacional</t>
  </si>
  <si>
    <t>38-2-4</t>
  </si>
  <si>
    <t>Divulgar el boletín de gestión internacional trimestralmente (PDF con captura de correo electrónico donde conste la divulgación  trimestral de los boletines )</t>
  </si>
  <si>
    <t xml:space="preserve"># PDF con captura de correo electrónico donde conste la divulgación  trimestral de los boletines /4 PDF con captura de correo electrónico donde conste la divulgación  trimestral de los boletines </t>
  </si>
  <si>
    <t>Se han divulgado cuatro Boletines vía correo electrónico a los directivos de la entidad.</t>
  </si>
  <si>
    <t>38-3</t>
  </si>
  <si>
    <t xml:space="preserve">Guías internacionales, compiladas y divulgadas (captura de pantalla de la divulgación de 20 guías) </t>
  </si>
  <si>
    <t># de guías divulgadas/ 20 guías a divulgar</t>
  </si>
  <si>
    <t>Fueron divulgadas más de 20 guías internacionales en materias como protección de la competencia, protección de datos y protección al consumidor</t>
  </si>
  <si>
    <t xml:space="preserve">Las evidencias permiten validar el cumplimiento de la meta de producto </t>
  </si>
  <si>
    <t>38-3-1</t>
  </si>
  <si>
    <t>Identificar guías que sean de interés para la entidad (Documento en el que se registren los temas de interés para la entidad identificados por parte del GAI )</t>
  </si>
  <si>
    <t xml:space="preserve"># de documentos en el que se registren los temas de interés para la entidad identificados por parte del GAI / 1 Documento en el que se registren los temas de interés para la entidad a identificar por parte del GAI </t>
  </si>
  <si>
    <t>Fue realizada una amplia consulta a homólogos internacionales solicitando guías de buenas prácticas en términos de Protección de la Competencia, protección al Consumidor y Protección de Datos Personales.</t>
  </si>
  <si>
    <t>38-3-2</t>
  </si>
  <si>
    <t>Solicitud de guías a homólogos internacionales (PDFS con  captura de pantalla donde se evidencie la solicitud de 20 guías a los homólogos internacionales)</t>
  </si>
  <si>
    <t># de guías solicitadas a los homólogos internacionales/ 20 guías a solicitar</t>
  </si>
  <si>
    <t>Luego de la solicitud realizada, fueron recibidas respuestas de los homólogos con 13 guías de protección de la  competencia, para este periodo. Por lo anterior, sumando las 10 guías de protección de Datos personales reportadas para el periodo inmediatamente anterior, son 23 guías en total las que se han recibido.</t>
  </si>
  <si>
    <t xml:space="preserve">Las evidencias reportadas permiten validar el cumplimiento de la actividad. </t>
  </si>
  <si>
    <t>38-3-3</t>
  </si>
  <si>
    <t>Divulgar guías internacionales (captura de pantalla de la divulgación de 20 guías)</t>
  </si>
  <si>
    <t>38-4</t>
  </si>
  <si>
    <t>Oportunidades de cooperación, establecidas (captura de pantalla de correos de contacto entre la SIC y homólogos internacionales donde se identifique 6 oportunidades de cooperación)</t>
  </si>
  <si>
    <t># de oportunidades de cooperación establecidas/ 6 oportunidades de cooperación a establecer</t>
  </si>
  <si>
    <t>38-4-1</t>
  </si>
  <si>
    <t>Solicitar  y recibir oportunidades de cooperación a los homólogos internacionales (pdf con captura de pantalla de correos de contacto entre el GAI y los homólogos internacionales donde se solicitan 6 oportunidades de cooperación)</t>
  </si>
  <si>
    <t># de solicitudes  y recepción de oportunidades   / 6 solicitudes y recepción de  oportunidades de cooperación</t>
  </si>
  <si>
    <t>Fueron recibidos y revisados por el GAI 3 borradores de memorando de entendimiento en términos de protección de la competencia con FNE de Chile, INPI de Francia e IFT de México. Por su parte, los memorandos con Argentina, Nicaragua y Chinaestán a la espera de aprobación por parte de la Delegatura para la Protección de la Competencia. De igual manera, se ha negociado a través del GAI un MoU con los países de alianza pacífico (Chile, México, Perú y Colombia), con la Comisión Federal de Comercio (FTC) de los Estados Unidos en materia de protección al consumidor.</t>
  </si>
  <si>
    <t>38-4-2</t>
  </si>
  <si>
    <t>Establecer  oportunidades de cooperación entre  homólogos internacionales y  las diferentes áreas misionales (captura de pantalla de correos de contacto entre la SIC y homólogos internacionales donde se identifique 6 oportunidades de cooperación)</t>
  </si>
  <si>
    <t>Se  firmó el memorando entre la SIC y la Superintendencia de Competencia Económica de Ecuador. Así mismo, la superintendente Pimienta, firmó el Convenio de Cooperación en materia de Propiedad Industrial suscrito entre la Oficina Española de Patentes y Marcas y la Superintendencia de Industria y Comercio de Colombia en Ginebra el 23 de septiembre de 2013. Por último se recibió viabilidad de la oficina jurídica para firma de los memorandos con SCE, INPI, FTC, OEPM y ONU Mujeres.</t>
  </si>
  <si>
    <t>38-5</t>
  </si>
  <si>
    <t>Establecer alianzas para la cooperación con comunidades académicas</t>
  </si>
  <si>
    <t>Directorio de convenios internacionales , actualizado y divulgado semestralmente (captura de pantalla del correo de divulgación del directorio actualizado semestralmente)</t>
  </si>
  <si>
    <t># de directorios de convenios internacionales actualizados y divulgados semestralmente/ 2 actualizaciones y divulgaciones del directorio de convenios internacionales a realizar</t>
  </si>
  <si>
    <t>Fue actualizada satisfactoriamente la plataforma de convenios internacionales de la SIC</t>
  </si>
  <si>
    <t>Las evidencias permiten validar el cumplimiento de la meta del producto</t>
  </si>
  <si>
    <t>38-5-1</t>
  </si>
  <si>
    <t>Actualizar directorio de convenios internacionales(captura de pantalla donde se visualiza la actualización)</t>
  </si>
  <si>
    <t># de capturas de pantalla donde se visualiza la actualización /2 actualizaciones a realizar</t>
  </si>
  <si>
    <t xml:space="preserve">Se realizó la segunda actualización del año del directorio de convenios </t>
  </si>
  <si>
    <t>38-5-2</t>
  </si>
  <si>
    <t>Divulgar el directorio de convenios internacionales, (pdf con captura de pantalla de correos de divulgación)</t>
  </si>
  <si>
    <t># de divulgaciones del directorio actualizado/ 2 Divulgaciones a realizar</t>
  </si>
  <si>
    <t>Se realizó la divulgación del directorio de convenios</t>
  </si>
  <si>
    <t>38-6</t>
  </si>
  <si>
    <t>38-6-2</t>
  </si>
  <si>
    <t>Se realizaron las 2 Actividades programadas</t>
  </si>
  <si>
    <t xml:space="preserve">Se validaron soportes de las 2 Actividades programadas para este trimestre </t>
  </si>
  <si>
    <t>38-6-3</t>
  </si>
  <si>
    <t>Oficina de Control Interno</t>
  </si>
  <si>
    <t>50-1</t>
  </si>
  <si>
    <t>10-Indicadores</t>
  </si>
  <si>
    <t xml:space="preserve"> 19. Control interno</t>
  </si>
  <si>
    <t>Plan Anual de Auditorías ejecutado (auditorías internas basadas en riesgos, auditorías SIGI e Informes de cumplimiento), informes realizados y presentación del cumplimiento del plan ante el Comité de Coordinación de Control Interno. (Informes realizados y actas del comité firmadas donde se verifique la presentación de las auditorias e informes de cumplimiento realizados).</t>
  </si>
  <si>
    <t xml:space="preserve">% del Plan de Auditorías ejecutado / 100% del Plan de Auditorías a ejecutar </t>
  </si>
  <si>
    <t>»50-Oficina de Control Interno</t>
  </si>
  <si>
    <t>Ok, verificado OAP. Se valida la descripción del avance</t>
  </si>
  <si>
    <t>Ok, verificado OAP. La evidencia concuerda con el entregable del producto</t>
  </si>
  <si>
    <t>El plan Anual de auditorias 2023 fue ejecutado es su totalidad cumpliendo con 71 informes elaborados durantes de la vgencia, el resultado del plan fue socializado con el comite de Control Interno el 28 de diciembre se adjuntan las evidencias del comite realizado y 24 informes elaborados en cuarto trimestre del año para un total de 71 informes. 
https://its2sicgov-my.sharepoint.com/personal/mcaro_sic_gov_co/_layouts/15/stream.aspx?id=%2Fpersonal%2Fmcaro%5Fsic%5Fgov%5Fco%2FDocuments%2FGrabaciones%2FComit%C3%A9%20de%20Coordinaci%C3%B3n%20de%20Control%20Interno%2D20231228%5F103046%2DGrabaci%C3%B3n%20de%20la%20reuni%C3%B3n%2Emp4&amp;referrer=StreamWebApp%2EWeb&amp;referrerScenario=AddressBarCopied%2Eview&amp;ga=1</t>
  </si>
  <si>
    <t>Las evidencias permiten validar el cumplimiento del producto</t>
  </si>
  <si>
    <t>50-1-1</t>
  </si>
  <si>
    <t>Ejecutar el plan anual de auditoría aprobado el 6 de diciembre del 2022 (Informes de auditorías internas basadas en riesgos, informes de auditorías SIGI e informes de cumplimiento realizados)</t>
  </si>
  <si>
    <t>Ok, verificado OAP. La evidencia concuerda con el entregable de la actividad</t>
  </si>
  <si>
    <t>El Plan Anual de Auditoría aprobado para ejecutar en el año 2023 contiene 17 Auditorías y 54 frecuencias de informes de cumplimiento para un total de 71 entregables.
Para el cuarto trimestre del año 2023 la oficina de Control Interno, avanzó en la ejecución del Plan con la elaboración entre 24 informes de auditoría y  informes de seguimiento/cumplimiento. Se adjuntan los informes elaborados.
Reporte I corte: 14 informes de 71 aprobados = 20%
Reporte II corte: 16 informes de 71 aprobados = 22%
Reporte III corte: 17 informes de 71 aprobado  = 24%
Reporte IV corte: 24 informes de 71 aprobados = 34%
Total avance acumulado = 100%</t>
  </si>
  <si>
    <t>50-1-2</t>
  </si>
  <si>
    <t>Presentar ante el Comité de Coordinación de Control Interno el resultado del cumplimiento del Plan Anual de Auditorías (Actas del Comité firmadas donde se verifique la presentación de las auditorias e informes de cumplimiento realizados)</t>
  </si>
  <si>
    <t>% de resultados presentados /100% de resultados a presentar</t>
  </si>
  <si>
    <t>Realizo Comite de Control Interno el 20-12-2024 se adjunta el acta del comite como la grabación de la reunión https://its2sicgov-my.sharepoint.com/personal/mcaro_sic_gov_co/_layouts/15/stream.aspx?id=%2Fpersonal%2Fmcaro%5Fsic%5Fgov%5Fco%2FDocuments%2FGrabaciones%2FComit%C3%A9%20de%20Coordinaci%C3%B3n%20de%20Control%20Interno%2D20231228%5F103046%2DGrabaci%C3%B3n%20de%20la%20reuni%C3%B3n%2Emp4&amp;referrer=StreamWebApp%2EWeb&amp;referrerScenario=AddressBarCopied%2Eview&amp;ga=1</t>
  </si>
  <si>
    <t>50-2</t>
  </si>
  <si>
    <t>Plan de mejoramiento Institucional evaluado (Informe de seguimiento trimestral comunicado a los responsables a través de memorando radicado)</t>
  </si>
  <si>
    <t># de planes evaluados / 4 planes a evaluar</t>
  </si>
  <si>
    <t>Ok, verificado OAP. La evidencia concuerda con la producto y la fórmula para determinar el avance.</t>
  </si>
  <si>
    <t>La Oficina de Control Interno llevó a cabo la evaluación del Plan de Mejoramiento Institucional para el primer trimestre del año 2023, para lo cual se solicito a los líderes de los procesos con PM vigentes y el cumplimiento de las acciones de mejora formulados con fecha de ejecución hasta el 30 de noviembre de 2023. Una vez evaluados los Planes de Mejoramiento se remitió a cada líder de proceso el resultado de la evaluación y el informe consolidado al Despacho de la Superintendente.</t>
  </si>
  <si>
    <t>50-2-1</t>
  </si>
  <si>
    <t>Evaluar el cumplimiento de las acciones de mejora formuladas en el Plan de mejoramiento Institucional (PM CGR, PM AGN y PM Auditorías Internas). (Matriz con la evaluación realizada trimestralmente)</t>
  </si>
  <si>
    <t># de evaluaciones realizadas / 4 evaluaciones a realizar</t>
  </si>
  <si>
    <t>Ok, verificado OAP. La evidencia concuerda con la actividad y la fórmula para determinar el avance.</t>
  </si>
  <si>
    <t>La Oficina de Control Interno y su equipo de auditores, llevó a cabo el seguimiento al Plan de Mejoramiento Institucional para el segundo trimestre del año 2023 con fecha de corte de cumplimiento de acciones de mejora por parte de los procesos el 30 de septiembre 2023. Se adjunta la matriz en PowerBI (https://portalbi.sic.gov.co) , nueva herramienta utilizada por la OCI para socializar el seguimiento a los Planes de Mejoramiento. Se adjunta pdf con los tableros, para navegar por la matriz se debe acceder a la plataforma powerBi</t>
  </si>
  <si>
    <t>50-2-2</t>
  </si>
  <si>
    <t xml:space="preserve">Elaborar y radicar ante los responsables, el informe trimestral de cumplimiento al Plan de mejoramiento Institucional (PM CGR, PM AGN y PM Auditorías Internas). (Informe elaborado y radicado trimestralmente) </t>
  </si>
  <si>
    <t># de informes de cumplimiento elaborados y radicados / 4 informes de cumplimiento elaborados y radicados</t>
  </si>
  <si>
    <t>La Oficina de Control Interno remitió el informe de seguimiento al Plan de Mejoramiento radicado por el Sistema de Trámites a la Superintendente de Industria y Comercio</t>
  </si>
  <si>
    <t>50-3</t>
  </si>
  <si>
    <t>Programa de Aseguramiento para la mejora de la calidad de la Auditoría Interna, plan de trabajo implementado (Informe con los resultados del Programa / único entregable)</t>
  </si>
  <si>
    <t># de programas implementados / 1 programa a implementar</t>
  </si>
  <si>
    <t>l Oficina de Control Interno cumplio con el Programa de Aseguramiento para la mejora de la calidad de la Auditoría Interna, plan de trabajo (Informe con los resultados del Programa / único entregable)</t>
  </si>
  <si>
    <t>50-3-1</t>
  </si>
  <si>
    <t>Formular plan de trabajo para implementar el Programa  (Plan de trabajo formulado/único entregable)</t>
  </si>
  <si>
    <t># de planes de trabajo formulados / 1 plan de trabajo a formular</t>
  </si>
  <si>
    <t>Se aprobó el Plan de Trabajo para la implementación del Programa de Aseguramiento y Mejora de la Calidad (PAMC), se adjunta el plan con las actividades.</t>
  </si>
  <si>
    <t>50-3-2</t>
  </si>
  <si>
    <t>Ejecutar el plan de trabajo e implementar el Programa de Aseguramiento y mejora de la calidad de la Auditoría Interna. (Informe ejecución del Programa que de cuenta del plan de trabajo/único entregable)</t>
  </si>
  <si>
    <t>El Programa de Aseguramiento y Mejora de la Calidad de Auditoría Interna, se encuentra en proceso de publicación de las 6 actividades propuesta ejecutando el total de las  actividades, para un avance del 100%, se adjuntaran los soportes.</t>
  </si>
  <si>
    <t>50-4</t>
  </si>
  <si>
    <t>Campaña de apropiación del Sistema de Control Interno, ejecutada (captura de pantalla de la publicación de la campaña ejecutada / único entregable)</t>
  </si>
  <si>
    <t># de campañas ejecutadas /1 Campaña de apropiación a ejecutar.</t>
  </si>
  <si>
    <t>»50-Oficina de Control Interno, »73-Grupo de Comunicación</t>
  </si>
  <si>
    <t>Se desarrollo el plan de trabajo e implementando el Programa de Aseguramiento y mejora de la calidad de la Auditoría Interna.</t>
  </si>
  <si>
    <t>50-4-1</t>
  </si>
  <si>
    <t>Definir la estrategia a incluir dentro de la campaña (Un documento con la estrategia definida)</t>
  </si>
  <si>
    <t># de estrategias definidas/ 1 estrategia a definir</t>
  </si>
  <si>
    <t>Se definió la estrategia para la campaña de apropiación del Sistema de Control Interno en reunión con OSCAE, se adjunta el acta de la reunión y el brief elaborado con la estrategia propuesta desde la OCI a OSCAE</t>
  </si>
  <si>
    <t>50-4-2</t>
  </si>
  <si>
    <t>Ejecutar la campaña abarcando la estrategia definida en el (Informe con la campaña ejecutada y sus respectivas publicaciones/ Único entregable)</t>
  </si>
  <si>
    <t>La campaña de aprobación del Sistema de Control Interno se encuentra terminada, la red social académica del Control Interno se encuentra activa y se han publicaron los temas elaborados a la fecha. Se adjuntaran los soportes y el registro del avance a diciembre.</t>
  </si>
  <si>
    <t>50-5</t>
  </si>
  <si>
    <t>Plan de trabajo 2023 Políticas de MIPG Control Interno, ejecutadas (Evidencia del cumplimiento de las actividades)</t>
  </si>
  <si>
    <t>% de plan de trabajo ejecutado / 100% de plan de trabajo a ejecutar</t>
  </si>
  <si>
    <t>A la fecha se cerró el Plan de trabajo vigente de la Política de Control Interno del MIPG, el cual fue reportado a la OAP el 25 de septiembre, se adjunta el correo y el Plan cumplido en un 100%.
Por otro lado, los resultados de la medición del desempeño FURAG - MIPG para la vigencia no han sido publicados por el DAFP, por lo anterior no se ha oficializado con la OAP un nuevo Plan de Trabajo, sin embargo la OCI continua trabajando en la mejora continua para la implementación del MIPG desde la Política de Control Interno, se adjunta una propuesta de Plan de Trabajo que se formalizara una vez la OAP lo solicite.</t>
  </si>
  <si>
    <t>50-5-1</t>
  </si>
  <si>
    <t>Ejecutar plan de trabajo MIPG de la Política de Control Interno (Evidencias del cumplimiento de las actividades</t>
  </si>
  <si>
    <t xml:space="preserve">El plan de trabajo MIPG Política de Control Interno validado por la OAP fue ejecutado en su totalidad atendiendo los lineamientos de la OAP el 25 de septiembre, las evidencias fueron compartidas en un drive disponible para tan fin. Se adjunta el correo electrónico remitido a la OAP y el Plan debidamente diligenciado.
La OCI continua trabajando en la mejora continua para la implementación del MIPG desde la Política de Control Interno, se adjunta una propuesta de Plan de Trabajo que se formalizara una vez la OAP lo solicite los nuevos planes de trabajo para la vigencia actual, se adjunta la propuesta del plan de trabajo.
</t>
  </si>
  <si>
    <t>50-6</t>
  </si>
  <si>
    <t>1 Actividad programadas para el primer trimestre reportaron avances del 100%</t>
  </si>
  <si>
    <t>50-6-1</t>
  </si>
  <si>
    <t>Grupo de Trabajo Gestión Judicial</t>
  </si>
  <si>
    <t>60-1</t>
  </si>
  <si>
    <t xml:space="preserve"> 7. Fortalecimiento organizacional y simplificación de procesos,  10. Racionalización de trámites,  11.Gobierno digital</t>
  </si>
  <si>
    <t>Módulo Alerta Estado Jurídico en el Sistema de Trámites, operando (1. Formato Arquitectura de Software GS03F21. 2. Formato Acta de Entrega de Desarrollo de Software GS03-F25)</t>
  </si>
  <si>
    <t># de Módulo Alerta Esta Jurídico operando/1 Módulo Alerta Estado Jurídico propuesto</t>
  </si>
  <si>
    <t>»60-Grupo de Trabajo Gestión Judicial, »20-Oficina de Tecnología e Informática, »130-Dirección  Financiera, »11-Grupo de Trabajo Cobro Coactivo</t>
  </si>
  <si>
    <t>Se realizó el mejoramiento del Módulo Alerta Estado Jurídico en el Sistema de Trámites.</t>
  </si>
  <si>
    <t>Se valida cumplimiento del producto, se evidencia en los soportes documentos en pdf que contiene formato arquitectura de software y acta de entrega de desarrollo de software.</t>
  </si>
  <si>
    <t>60-1-1</t>
  </si>
  <si>
    <t>Se realizaron mesas de trabajo con la OTI, la Dirección Financiera y el Grupo de Trabajo de Cobro Coactivo para reconocer las necesidades para el mejoramiento del Módulo Alerta Estado Jurídico. Se adjunta Formato Solicitud de requerimientos a sistemas de información y Lista de chequeo de requisitos de seguridad de la información.</t>
  </si>
  <si>
    <t xml:space="preserve">Se valida cumplimiento de la actividad, se evidencia en los soportes Solicitud de requerimientos a sistemas de información y lista de chequeo de requisitos del módulo de alerta Estado Jurídico </t>
  </si>
  <si>
    <t>60-1-2</t>
  </si>
  <si>
    <t xml:space="preserve">Diseñar la solución (1. Formato Arquitectura de Software GS03F21 nuevo / Único entregable) </t>
  </si>
  <si>
    <t>Se realizaron mesas de trabajo entre las áreas responsables y se  cargó el Formato Arquitectura de Software GS03F21</t>
  </si>
  <si>
    <t xml:space="preserve">Se valida cumplimiento de la actividad, se evidencia en los soportes documento de arquitectura de software. </t>
  </si>
  <si>
    <t>60-1-3</t>
  </si>
  <si>
    <t>Se realizó el cargue del reporte de planeación de tareas generado desde la herramienta Devops.</t>
  </si>
  <si>
    <t xml:space="preserve">Se valida cumplimiento de la actividad, se evidencia en los soportes documento pdf que contiene la planeación de tareas y plan de pruebas. </t>
  </si>
  <si>
    <t>60-1-4</t>
  </si>
  <si>
    <t>Se avanzó en la construcción de componentes de software para para el Módulo Alerta Estado Jurídico en el Sistema de Trámites.</t>
  </si>
  <si>
    <t>Se valida cumplimiento de la actividad, se evidencia en los soportes documentos en pdf que contiene captura de pantalla del código fuente registrado en devops, captura de pantalla de casos de prueba ejecutados por desarrollo, captura de pantalla de casos de prueba ejecutados para aceptación  y  acta de prueba de desarrollo de software.</t>
  </si>
  <si>
    <t>60-1-5</t>
  </si>
  <si>
    <t>Realizar manuales y capacitar a los usuarios (1.Formato Manual de Usuario GS03-F24 2. Registro de Capacitación)</t>
  </si>
  <si>
    <t>Se da cumplimiento a la actividad con la entrega del manual de usuario para las mejoras realizadas en el Módulo Alerta Estado Jurídico en el Sistema de Trámites, así mismo se realizó capacitación a los usuarios</t>
  </si>
  <si>
    <t>Se valida cumplimiento de la actividad, se evidencia en los soportes documentos en  pdf que contiene formato manual de usuario y registro de capacitación.</t>
  </si>
  <si>
    <t>60-1-6</t>
  </si>
  <si>
    <t>Realizar cierre del proyecto (1. Formato Arquitectura de Software GS03F21. 2. Formato Acta de Entrega de Desarrollo de Software GS03-F25)</t>
  </si>
  <si>
    <t>Se realiza el cierre del proyecto con la entrega del formato de arquitectura y acta de entrega con las mejoras realizadas al Módulo Alerta Estado Jurídico en el Sistema de Trámites</t>
  </si>
  <si>
    <t>Se valida cumplimiento de la actividad, se evidencia en los soportes documentos en  pdf que contiene formato arquitectura de software y acta de entrega de desarrollo de software.</t>
  </si>
  <si>
    <t>60-2</t>
  </si>
  <si>
    <t xml:space="preserve"> 13.Defensa jurídica,  16.Gestión documental,  7. Fortalecimiento organizacional y simplificación de procesos</t>
  </si>
  <si>
    <t>Instructivo Gestión de Información en el Sistema Ekogui, publicado. (captura de pantalla del aplicativo/ único entregable)</t>
  </si>
  <si>
    <t># de Instructivo publicado/ 1 instructivo a publicar</t>
  </si>
  <si>
    <t>»60-Grupo de Trabajo Gestión Judicial, »30-Oficina Asesora de Planeación</t>
  </si>
  <si>
    <t>Se creó el instructivo de Gestión de Información en el Sistema Ekogui y se publicó en el SIGI.</t>
  </si>
  <si>
    <t>Se valida cumplimiento del producto, se evidencia en los soportes captura de pantalla del aplicativo, donde se evidencia documento publicado.</t>
  </si>
  <si>
    <t>60-2-1</t>
  </si>
  <si>
    <t>Cargar y presentar a través del SIGI,  la propuesta de creación del documento de Gestión de Información en el Sistema Ekogui a la Oficina Asesora de Planeación (captura de pantalla del aplicativo con fecha /  único entregable)</t>
  </si>
  <si>
    <t># de documentos  presentados/1 documento a presentar</t>
  </si>
  <si>
    <t>»60-Grupo de Trabajo Gestión Judicial</t>
  </si>
  <si>
    <t>Se elaboró la propuesta de instructivo de Gestión de Información Sistema Ekogui y se remitió a la OAP a través del SIGI. Se adjunta captura de pantalla del aplicativo</t>
  </si>
  <si>
    <t xml:space="preserve">Se valida cumplimiento de la actividad, se evidencia en los soportes captura de pantalla de aplicativo con la solicitud de creación del instructivo. </t>
  </si>
  <si>
    <t>60-2-2</t>
  </si>
  <si>
    <t>Revisar metodológicamente la propuesta de creación del documento de Gestión de Información en el Sistema Ekogui y enviarla al Grupo de Gestión Judicial (captura de pantalla del aplicativo/ único entregable)</t>
  </si>
  <si>
    <t xml:space="preserve"># de documentos revisados metodológicamente/ 1 documento a revisar </t>
  </si>
  <si>
    <t>La Oficina Asesora de Planeación hizo la revisión metodológica del documento. Se adjunta captura de pantalla del aplicativo</t>
  </si>
  <si>
    <t>Se valida cumplimiento de la actividad. Se evidencia en los soportes captura de pantalla del aplicativo de revisión metodológica por parte de la OAP</t>
  </si>
  <si>
    <t>60-2-3</t>
  </si>
  <si>
    <t>Ajustar y/o aprobar técnicamente el documento de Gestión de Información en el Sistema Ekogui y remitirlo a la Oficina Asesora de Planeación (captura de pantalla del aplicativo/único entregable)</t>
  </si>
  <si>
    <t># de documentos aprobados/ 1 documento a aprobar</t>
  </si>
  <si>
    <t>La líder del proceso realizó la aprobación del documento para la respectiva oficialización. Se adjunta captura de pantalla del aplicativo</t>
  </si>
  <si>
    <t>Se valida cumplimiento de la actividad. Se evidencia en los soportes captura de pantalla del aplicativo con la aprobación de la líder del proceso d</t>
  </si>
  <si>
    <t>60-2-4</t>
  </si>
  <si>
    <t>Publicar en el Sistema Integral de Gestión Institucional el documento formulado. (captura de pantalla del aplicativo/ único entregable)</t>
  </si>
  <si>
    <t xml:space="preserve"># de documentos publicados/ 1 documento a publicar </t>
  </si>
  <si>
    <t xml:space="preserve">Se valida cumplimiento de la actividad. Se evidencia en los soportes captura de pantalla del aplicativo con la publicación del documento actualizado. </t>
  </si>
  <si>
    <t>60-3</t>
  </si>
  <si>
    <t>9-Gestión de riesgos</t>
  </si>
  <si>
    <t xml:space="preserve"> 7. Fortalecimiento organizacional y simplificación de procesos,  13.Defensa jurídica,  15.Gestión del conocimiento y la innovación</t>
  </si>
  <si>
    <t>Guía para los apoderados del Grupo de Gestión Judicial, relacionada con el manejo de la información del Sistema Ekogui, socializada. (Guía y capturas de pantalla y/o lista de asistencia de la socialización)</t>
  </si>
  <si>
    <t># de Guía publicada/ 1 guía a publicar</t>
  </si>
  <si>
    <t>Se creó la Guía para el manejo de la información en el Sistema EKOGUI y se socializó con el Grupo de Trabajo de Gestión Judicial.</t>
  </si>
  <si>
    <t xml:space="preserve">Se valida cumplimiento del producto, se evidencia en los soportes guía manejo de la información en el sistema Ekogui. </t>
  </si>
  <si>
    <t>60-3-1</t>
  </si>
  <si>
    <t>Cargar y presentar a través del SIGI,  la propuesta de la Guía relacionada con el manejo de la información del Sistema Ekogui a la Oficina Asesora de Planeación (captura de pantalla del aplicativo con fecha /  único entregable)</t>
  </si>
  <si>
    <t>Se elaboró la propuesta de Guía manejo de la Información en el Sistema Ekogui y se remitió a la OAP a través del SIGI. Se adjunta captura de pantalla del aplicativo</t>
  </si>
  <si>
    <t xml:space="preserve">Se valida cumplimiento de la actividad, se evidencia en los soportes captura de pantalla de aplicativo con la solicitud de creación de la guía. </t>
  </si>
  <si>
    <t>60-3-2</t>
  </si>
  <si>
    <t>Revisar metodológicamente la propuesta del documento  (Nombre del Caracterización, Proceso, procedimiento, Manual, Guía, Formato, instructivo, Política) y enviarla a la dependencia solicitante (captura de pantalla del aplicativo/ único entregable)</t>
  </si>
  <si>
    <t xml:space="preserve">Se valida cumplimiento de la actividad, se evidencia en los soportes captura de pantalla del aplicativo donde se evidencia observaciones realizadas por la OAP. </t>
  </si>
  <si>
    <t>60-3-3</t>
  </si>
  <si>
    <t>Ajustar y/o aprobar técnicamente  la Guía relacionada con el manejo de la información del Sistema Ekogui y remitirla a la Oficina Asesora de Planeación (captura de pantalla del aplicativo/único entregable)</t>
  </si>
  <si>
    <t>Se realizaron los ajustes sugeridos por la Oficina Asesora de Planeación y se cargó la versión ajustada al SIGI. Se adjunta captura de pantalla del aplicativo.</t>
  </si>
  <si>
    <t xml:space="preserve">Se valida cumplimiento de la actividad. Se evidencia en los soportes captura de pantalla del aplicativo, donde se evidencia la revisión técnica de la guía. </t>
  </si>
  <si>
    <t>60-3-4</t>
  </si>
  <si>
    <t>Publicar en el Sistema Integral de Gestión Institucional la Guía relacionada con el manejo de la información del Sistema Ekogui formulado. (captura de pantalla del aplicativo/ único entregable)</t>
  </si>
  <si>
    <t>Se publicó la guía en el SIGI como anexo del Instructivo de Gestión de Información Sistema EKOGUI. Se adjunta captura de pantalla del aplicativo y Guía.</t>
  </si>
  <si>
    <t>Se valida cumplimiento de la actividad. Se evidencia en los soportes captura de pantalla del aplicativo con la publicación de la guía, además del documento de la guía.</t>
  </si>
  <si>
    <t>60-3-5</t>
  </si>
  <si>
    <t>Socializar la guía a los apoderados del Grupo de Trabajo de Gestión Judicial (capturas de pantalla y/o lista de asistencia de socialización)</t>
  </si>
  <si>
    <t xml:space="preserve"># de socialización de la guía realizada/ 1 socialización de la guía a realizar </t>
  </si>
  <si>
    <t>Se realizó la socialización de la Guía y del Instructivo al Grupo de Trabajo de Gestión Judicial. Se ajustan lista de asistencia y capturas de pantalla.</t>
  </si>
  <si>
    <t xml:space="preserve">Se valida cumplimiento de la actividad, se evidencia en los soportes captura de pantalla de la socialización virtual realizada, socializando la guía elaborada. </t>
  </si>
  <si>
    <t>60-4</t>
  </si>
  <si>
    <t>12-Planes de mejoramiento</t>
  </si>
  <si>
    <t xml:space="preserve"> 7. Fortalecimiento organizacional y simplificación de procesos,  13.Defensa jurídica,  17.Gestión de la información estadística</t>
  </si>
  <si>
    <t>Informes trimestrales del seguimiento y control a la calidad de la información del Sistema Ekogui, elaborados. (4 informes de seguimiento al Sistema Ekogui)</t>
  </si>
  <si>
    <t># de Informes trimestrales de seguimiento y control al Sistema Ekogui elaborados/4 informes trimestrales de seguimiento y control a elaborar</t>
  </si>
  <si>
    <t>De acuerdo al seguimiento y control realizado en el Sistema Ekogui, se elaboraron 4 informes de seguimiento. Se adjuntan informes</t>
  </si>
  <si>
    <t>Se valida cumplimiento del producto, se evidencia en los soportes de 4 informes trimestrales de seguimiento y control a la calidad de la información del Sistema Ekogui</t>
  </si>
  <si>
    <t>60-4-1</t>
  </si>
  <si>
    <t>Elaborar cronograma de seguimiento y control a la calidad de la información del Sistema Ekogui (Cronograma elaborado/único entregable)</t>
  </si>
  <si>
    <t># de cronograma elaborado/1 cronograma a elaborar</t>
  </si>
  <si>
    <t>Se elaboró el cronograma de seguimiento y control del Sistema Ekogui. Se adjunta cronograma</t>
  </si>
  <si>
    <t xml:space="preserve">Se valida cumplimiento de la actividad, se evidencia en los soportes cronograma definiendo responsables y puntos de seguimiento y control del Sistema Ekogui. </t>
  </si>
  <si>
    <t>60-4-2</t>
  </si>
  <si>
    <t>Realizar informes trimestrales de seguimiento y control trimestral al sistema Ekogui (4 informes de seguimiento)</t>
  </si>
  <si>
    <t># de informes de seguimientos y controles al Sistema Ekogui realizados/ 4 informes de seguimientos y controles al Sistema Ekogui a realizar</t>
  </si>
  <si>
    <t>De acuerdo al seguimiento y control realizado en el Sistema Ekogui, se elaboró el informe correspondiente al IV trimestre. Se adjunta informe</t>
  </si>
  <si>
    <t xml:space="preserve">Se valida avance de la actividad. Se evidencia en los soportes informe de seguimiento y control del cuarto trimestre. </t>
  </si>
  <si>
    <t>60-5</t>
  </si>
  <si>
    <t>Establecer programas preventivos dentro de la gama de servicios que presta la entidad</t>
  </si>
  <si>
    <t xml:space="preserve"> 13.Defensa jurídica</t>
  </si>
  <si>
    <t>Política de Prevención del Daño Antijurídico, formulada. (Documento de la formulación de la política de prevención/único entregable)</t>
  </si>
  <si>
    <t># de Política de Prevención del Daño Antijurídico formulada/1 Política de Prevención del Daño Antijurídico a formular</t>
  </si>
  <si>
    <t>Se remitió a través del Sistema Ekogui la formualción de la PPDA, la cual quedó aprobada el día 29 de diciembre de 2023. Se adjunta documento aprobado</t>
  </si>
  <si>
    <t>Se valida cumplimiento del producto, se evidencia en los soportes documento de la formulación de la política de prevención del daño antijurídico.</t>
  </si>
  <si>
    <t>60-5-1</t>
  </si>
  <si>
    <t>Realizar informe de análisis de causas de demanda y condena para la formulación de la Política de Prevención del Daño Antijurídico (Informe Word de análisis de causas de demanda y condena/único entregable)</t>
  </si>
  <si>
    <t># de Informe de análisis de causas de demanda y condena elaborado/1 informe de análisis de causas de demanda y condena a elaborar</t>
  </si>
  <si>
    <t>Se realizaron mesas de trabajo con las áreas misionales para analizar los causas y su causas que pueden llevar a la constitución del daño antijurídico y determinar como se pueden prevenir. Posteriormente se elaboró el informe de análisis de causas de demanda y de condena, el cuál será presentado al Comité de Conciliación. Se adjunta informe Word</t>
  </si>
  <si>
    <t xml:space="preserve">Se valida cumplimiento de la actividad. Se evidencia en los soportes informe de análisis de causas de demandas. </t>
  </si>
  <si>
    <t>60-5-2</t>
  </si>
  <si>
    <t>Presentar y socializar informe de análisis de causas de demanda y condena con las áreas misionales de la Entidad (Acta de reunión y/o capturas de pantalla de la reunión)</t>
  </si>
  <si>
    <t># de Proyecto de formulación de la Política elaborado/1 proyecto de formulación de la Política a elaborar</t>
  </si>
  <si>
    <t>Se presentó el informe de análisis de causas de demanda y de condena en el Comité de conciliación. Se adjunta acta</t>
  </si>
  <si>
    <t>Se valida cumplimiento de la actividad. Se evidencia en los soportes la presetación y socialización del informe de análisis de causas de demanda y condena con las áreas misionales de la Entidad.</t>
  </si>
  <si>
    <t>60-5-3</t>
  </si>
  <si>
    <t>Formular proyecto de la Política de Prevención del Daño Antijurídico de acuerdo con los lineamientos de la ANDJE (Documento de formulación/único entregable)</t>
  </si>
  <si>
    <t>Durante el último trimestre de 2023 se realizó la formulación de la Política de Prevención del Daño Antijurídico. Se adjunta documento Excel con la formulación</t>
  </si>
  <si>
    <t>Se valida cumplimiento de la actividad. Se evidencia en el soporte formular proyecto de la política de prevención del daño antijurídico de acuerdo con los lineamientos de la ANDJE.</t>
  </si>
  <si>
    <t>60-5-4</t>
  </si>
  <si>
    <t>Presentar la formulación de la Política de Prevención del Daño Antijurídico al Comité de Conciliación (Acta del comité de conciliación y documento de la presentación)</t>
  </si>
  <si>
    <t># de Documento de la política presentado/1 documento de la Política a presentar</t>
  </si>
  <si>
    <t>Se presentó la formulación de la PPDA al Comité de conciliación en la sesión del 13 de diciembre de 2023. Se adjunta acta y presentación</t>
  </si>
  <si>
    <t>Se valida cumplimiento de la actividad. Se evidencia en los soportes presentación de la formulación de la política de prevención del daño antijurídico al comité de conciliación.</t>
  </si>
  <si>
    <t>60-5-5</t>
  </si>
  <si>
    <t>Enviar a la ANDJE la formulación de la Política de Prevención del Daño Antijurídico para aprobación (Soporte de envío del documento a la ANDJE/único entregable)</t>
  </si>
  <si>
    <t># de Documento de la Política enviado/1 documento de la Política a enviar</t>
  </si>
  <si>
    <t>Se remitió a través del Sistema Ekogui la formualción de la PPDA, la cual quedó aprobada el día 29 de diciembre de 2023. Se adjunta documento aprobado y correo informando a la ANDJE</t>
  </si>
  <si>
    <t>Se valida cumplimiento de la actividad. Se evidencia en los soportes de la remisión a la ANDJE la formulación de la política de prevención de daño antijurídico aprobado.</t>
  </si>
  <si>
    <t>60-6</t>
  </si>
  <si>
    <t>60-6-1</t>
  </si>
  <si>
    <t>60-7</t>
  </si>
  <si>
    <t>Fortalecer  e incrementar la participación institucional en las actividades de gestión de conocimiento.</t>
  </si>
  <si>
    <t>Capacitaciones para el equipo jurídico realizadas por la ANDJE (2 listas de asistencia y/o capturas de pantalla de las capacitaciones)</t>
  </si>
  <si>
    <t># de capacitaciones asistidas/2 capacitaciones programadas</t>
  </si>
  <si>
    <t>Los abogados asistieron a dos capacitaciones realizadas por la ANDJE, los días 16 y 21 de noviembre de 2023 sobre "Aspectos relevantes de la Ley 2080" y "Prueba pericial" respectivamente.</t>
  </si>
  <si>
    <t>Se valida cumplimiento del producto, sSe evidencia en los soportes de la participación de capacitaciones realizadas por la ANDJE.</t>
  </si>
  <si>
    <t>60-7-1</t>
  </si>
  <si>
    <t>Solicitar mediante correo electrónico a la ANDJE que se realicen dos jornadas de capacitación para los abogados del Grupo de Trabajo de Gestión Judicial.(Correo electrónico con la solicitud/único entregable)</t>
  </si>
  <si>
    <t># de correo electrónicos enviados/ # de correo electrónicos a enviar</t>
  </si>
  <si>
    <t>Se solicitó a la ANDJE a través de correo electrónico los espacios para realizar las capacitaciones a los abogados del Grupo de Gestión Judicial.</t>
  </si>
  <si>
    <t>Se valida cumplimiento de la actividad. Se evidencia en los soportes de solicitud de capacitaciones.</t>
  </si>
  <si>
    <t>60-7-2</t>
  </si>
  <si>
    <t>Participar en dos capacitaciones desarrolladas por la ANDJE (Capturas de pantalla de las capacitaciones y/o listado de asistencia)</t>
  </si>
  <si>
    <t>Se valida cumplimiento de la actividad. Se evidencia en los soportes de la participación de capacitaciones realizadas por la ANDJE.</t>
  </si>
  <si>
    <t>Grupo de Formación</t>
  </si>
  <si>
    <t>71-1</t>
  </si>
  <si>
    <t xml:space="preserve"> 8. Servicio al ciudadano,  8. Servicio al ciudadano</t>
  </si>
  <si>
    <t>Programa de formación a la ciudadanía general en Propiedad Industrial, Datos personales, Protección de la competencia y Protección al consumidor , implementado (Informe consolidado de jornadas y/o cursos realizados)</t>
  </si>
  <si>
    <t># de jornadas y/o cursos  realizados / 247  jornadas y/o cursos a realizar)*100</t>
  </si>
  <si>
    <t>»71-Grupo de Formación</t>
  </si>
  <si>
    <r>
      <t xml:space="preserve">Se implementó del programa de formación a la ciudadanía general.
Con corte a 31 de diciembre se realizaron 251 de 247 jornadas y/o cursos.
</t>
    </r>
    <r>
      <rPr>
        <b/>
        <sz val="11"/>
        <color theme="1"/>
        <rFont val="Calibri"/>
        <family val="2"/>
        <scheme val="minor"/>
      </rPr>
      <t>Nota:</t>
    </r>
    <r>
      <rPr>
        <sz val="11"/>
        <color theme="1"/>
        <rFont val="Calibri"/>
        <family val="2"/>
        <scheme val="minor"/>
      </rPr>
      <t xml:space="preserve"> En el mes de diciembre la Superintendente autorizó el ajuste de meta de las jornadas de formación de 230 a 247.</t>
    </r>
  </si>
  <si>
    <t>Se avala el cumplimiento del presente producto mediante informe que da cuenta el numero de capacitaciones y las modalidades de las mismas. Se ajusta el porcentaje de cumplimiento al 100%</t>
  </si>
  <si>
    <t>71-1-1</t>
  </si>
  <si>
    <t>Definir la oferta académica de formación a la ciudadanía general. (Documento de la oferta académica definida)</t>
  </si>
  <si>
    <t># de ofertas académicas definidas / 1 oferta académica a definir)*100</t>
  </si>
  <si>
    <t>En el mes de febrero se definió la oferta académica del Programa de formación a la ciudadanía general que incluye los temas misionales de Propiedad Industrial, Datos personales, Protección de la competencia y Protección al consumidor.</t>
  </si>
  <si>
    <t>71-1-2</t>
  </si>
  <si>
    <t>Implementar la oferta académica de formación dirigida a la ciudadanía en general (Informe mensual de implementación de la oferta)</t>
  </si>
  <si>
    <t># de informes de la oferta académica implementada / 9 informes de la oferta  a implementar) *100</t>
  </si>
  <si>
    <t>Se implementó la oferta académica del programa de formación a la ciudadanía general.
Con corte a 31 de diciembre se cuenta con 9 de los 9 informes mensuales de implementación programados, correspondientes a febrero, marzo (I Trim), abril, mayo y junio (II Trim), julio, agosto y septiembre (III Trim), octubre (IV Trim)</t>
  </si>
  <si>
    <t xml:space="preserve">Se avala el cumplimiento de la presente actividad con el informe No 9 implementación programa de formación a la ciudadania </t>
  </si>
  <si>
    <t>71-1-3</t>
  </si>
  <si>
    <t>Consolidar el informe final de la implementación de la oferta académica de formación a la ciudadanía general. (Informe consolidado de jornadas y/o cursos realizados)</t>
  </si>
  <si>
    <r>
      <t xml:space="preserve">Se consolidó el informe final de la implementación de la oferta académica de formación a la ciudadanía general. 
Con corte a 31 de diciembre se realizaron 251 de 247 jornadas y/o cursos.
</t>
    </r>
    <r>
      <rPr>
        <b/>
        <sz val="11"/>
        <color theme="1"/>
        <rFont val="Calibri"/>
        <family val="2"/>
        <scheme val="minor"/>
      </rPr>
      <t>Nota:</t>
    </r>
    <r>
      <rPr>
        <sz val="11"/>
        <color theme="1"/>
        <rFont val="Calibri"/>
        <family val="2"/>
        <scheme val="minor"/>
      </rPr>
      <t xml:space="preserve"> En el mes de diciembre la Superintendente autorizó el ajuste de meta de las jornadas de formación de 230 a 247.</t>
    </r>
  </si>
  <si>
    <t>Se avala el cumplimiento de la presente actividad  mediante informe que da cuenta el numero de capacitaciones y las modalidades de las mismas. Se ajusta el porcentaje de cumplimiento al 100%</t>
  </si>
  <si>
    <t>71-2</t>
  </si>
  <si>
    <t>5-CONPES</t>
  </si>
  <si>
    <t xml:space="preserve"> 6. Transparencia, acceso a la información pública y lucha contra la corrupción</t>
  </si>
  <si>
    <t>Jornadas de formación relacionadas con Protección al Consumidor Electrónico y Protección de datos en plataformas digitales -Conpes 4012-2020, realizadas. (Informe de cada Jornada realizada)</t>
  </si>
  <si>
    <t># de jornadas realizadas / 12 jornadas a realizar)*100</t>
  </si>
  <si>
    <t>Con corte a 31 de diciembre se realizaron 12 jornadas de formación del Conpes 4012 de 2020 (2-I Trim, 4-II Trim y 3-III Trim, 3-IV Trim) de las 12 programadas, las cuales se relacionan con Protección al Consumidor Electrónico y Protección de datos en plataformas digitales. Se cuenta con los 3 informes de las jornadas desarrolladas en el trimestre.</t>
  </si>
  <si>
    <t xml:space="preserve">Se avala el cumplimiento del presente producto mediante 3 soportes para un total de 12 informes sobre informes de capacitación </t>
  </si>
  <si>
    <t>71-2-1</t>
  </si>
  <si>
    <t>Realizar mesa de trabajo para definir los requerimientos y/o especificaciones para  realizar las jornadas Conpes 4012-2020. (Acta mesa de trabajo)</t>
  </si>
  <si>
    <t># Mesas de trabajo realizadas / 1 mesa de trabajo a realizar)*100</t>
  </si>
  <si>
    <t>El 9 de febrero se realizó mesa de trabajo en la cual se definieron los requerimientos y/o especificaciones para realizar las jornadas Conpes 4012-2020 en la vigencia 2023.</t>
  </si>
  <si>
    <t>71-2-2</t>
  </si>
  <si>
    <t>Realizar las jornadas de formación relacionadas con Protección al Consumidor Electrónico y Protección de datos en plataformas digitales -Conpes 4012-2020. (Informe de cada jornada realizada)</t>
  </si>
  <si>
    <t xml:space="preserve">Se avala el cumplimiento de la presente actividad  mediante 3 soportes para un total de 12 informes sobre capacitaciones de formación </t>
  </si>
  <si>
    <t>71-2-3</t>
  </si>
  <si>
    <t>Realizar informe semestral de avance de las jornadas realizadas en la vigencia para reporte en SISCONPES. (Informe semestral)</t>
  </si>
  <si>
    <t># de informes realizados  / 2 informes a realizar)*100</t>
  </si>
  <si>
    <t>En el mes de diciembre se realizó el segundo informe semestral de 2023 (julio a diciembre) de avance de las jornadas realizadas relacionadas con  del Conpes 4012-2020 para reporte en SISCONPES.</t>
  </si>
  <si>
    <t xml:space="preserve">Se avala el cumplimiento de la presente actividad mediante informe de cumplimiento de las actividades conpes en donde se indican que se realizaron 6 capacitaciones  en el semestre comprendido de julio a diciembre </t>
  </si>
  <si>
    <t>71-3</t>
  </si>
  <si>
    <t>Aumentar la presencia institucional con la población vulnerable</t>
  </si>
  <si>
    <t xml:space="preserve"> 8. Servicio al ciudadano,  9. Participación ciudadana en la gestión pública</t>
  </si>
  <si>
    <t>Jornadas de formación de la Estrategia "Diversamente Hábiles" dirigida a ciudadanos en condición de discapacidad, realizadas. (Informe de jornadas realizadas)</t>
  </si>
  <si>
    <t># de jornadas realizadas / 30 jornadas a realizar.)*100</t>
  </si>
  <si>
    <r>
      <rPr>
        <sz val="11"/>
        <color rgb="FF000000"/>
        <rFont val="Calibri"/>
        <family val="2"/>
        <scheme val="minor"/>
      </rPr>
      <t xml:space="preserve">Con corte a 31 de diciembre se realizaron 30 de 30 Jornadas de formación de la Estrategia "Diversamente Hábiles" dirigida a ciudadanos con discapacidad.
</t>
    </r>
    <r>
      <rPr>
        <b/>
        <sz val="11"/>
        <color rgb="FF000000"/>
        <rFont val="Calibri"/>
        <family val="2"/>
        <scheme val="minor"/>
      </rPr>
      <t>Nota:</t>
    </r>
    <r>
      <rPr>
        <sz val="11"/>
        <color rgb="FF000000"/>
        <rFont val="Calibri"/>
        <family val="2"/>
        <scheme val="minor"/>
      </rPr>
      <t xml:space="preserve"> En el mes de diciembre la Superintendente autorizó el ajuste de meta de las jornadas de formación de 25 a 30.</t>
    </r>
  </si>
  <si>
    <t xml:space="preserve">Se avala el cumplimiento del presente producto mediane los entregables establecidos para el mismo </t>
  </si>
  <si>
    <t>71-3-1</t>
  </si>
  <si>
    <t>Definir la oferta académica de " Diversamente Hábiles"  dirigida a ciudadanos en condición de discapacidad, para la vigencia. (Documento de la oferta académica definida)</t>
  </si>
  <si>
    <t>La actividad se encontraba programada con fecha final para el mes de abril, ésta se ejecutó en el mes de marzo, en donde se definió la oferta académica de la estrategia “Diversamente Hábiles"  dirigida a ciudadanos en condición de discapacidad.</t>
  </si>
  <si>
    <t xml:space="preserve">Las evidencias permiten verificar el cumplimiento de la actividad </t>
  </si>
  <si>
    <t>71-3-2</t>
  </si>
  <si>
    <t>Concertar con organizaciones que atiendan personas en condición de discapacidad, la realización de las jornadas  (Informe de concertación de jornadas)</t>
  </si>
  <si>
    <t># de informes de concertación realizados / 3 informes de concertación a realizar)*100</t>
  </si>
  <si>
    <t>Se concertó con las organizaciones que atienden personas con discapacidad, la realización de jornadas académicas de la estrategia de Diversamente Hábiles. Se cuenta con el tercer informe de concertación con corte a 31 de octubre</t>
  </si>
  <si>
    <t xml:space="preserve">Se avala el cumplimiento de la presente actividad mediante informe en donde se indica que se concerto con organizaciones que atienden personas con discapacidad </t>
  </si>
  <si>
    <t>71-3-3</t>
  </si>
  <si>
    <t>Realizar las jornadas de formación dirigidas a ciudadanos en condición de discapacidad. (Informe trimestral de avance de las jornadas realizadas).</t>
  </si>
  <si>
    <r>
      <t xml:space="preserve">Con corte a 30 de septiembre se realizaron 30 de 30 Jornadas de formación de la Estrategia "Diversamente Hábiles" dirigida a ciudadanos con discapacidad. Se cuenta con el tercer informe trimestral de avance de las jornadas realizadas.
</t>
    </r>
    <r>
      <rPr>
        <b/>
        <sz val="11"/>
        <color theme="1"/>
        <rFont val="Calibri"/>
        <family val="2"/>
        <scheme val="minor"/>
      </rPr>
      <t>Nota:</t>
    </r>
    <r>
      <rPr>
        <sz val="11"/>
        <color theme="1"/>
        <rFont val="Calibri"/>
        <family val="2"/>
        <scheme val="minor"/>
      </rPr>
      <t xml:space="preserve"> En el mes de diciembre la Superintendente autorizó el ajuste de meta de las jornadas de formación de 25 a 30.</t>
    </r>
  </si>
  <si>
    <t xml:space="preserve">Se avala el cumplimiento de la presente actividad mediante informe en donde se indica el numero de jornadas realizadas para personas con discapacidad </t>
  </si>
  <si>
    <t>71-4</t>
  </si>
  <si>
    <t xml:space="preserve">Ampliar la oferta Institucional de formación a niños, niñas, adolescentes y jóvenes </t>
  </si>
  <si>
    <t>Jornadas de formación de la Estrategia de sensibilización SICEDUCA Jr, dirigida a niños, niñas y adolescentes, realizadas.  (Informe consolidado de jornadas realizadas)</t>
  </si>
  <si>
    <t># de jornadas realizadas / 105 jornadas a realizar.)*100</t>
  </si>
  <si>
    <r>
      <t xml:space="preserve">Con corte a 31 de diciembre se realizaron 105 de 105 Jornadas de formación de la Estrategia de sensibilización SIC EDUCA Jr., dirigida a niños, niñas y adolescentes,
</t>
    </r>
    <r>
      <rPr>
        <b/>
        <sz val="11"/>
        <color theme="1"/>
        <rFont val="Calibri"/>
        <family val="2"/>
        <scheme val="minor"/>
      </rPr>
      <t>Nota</t>
    </r>
    <r>
      <rPr>
        <sz val="11"/>
        <color theme="1"/>
        <rFont val="Calibri"/>
        <family val="2"/>
        <scheme val="minor"/>
      </rPr>
      <t>: En el mes de diciembre la Superintendente autorizó el ajuste de meta de las jornadas de formación de 100 a 105.</t>
    </r>
  </si>
  <si>
    <t xml:space="preserve">Se vala el cumplimiento del presente producto mediante informe consolidado de la estrategia SICEDUCA </t>
  </si>
  <si>
    <t>71-4-1</t>
  </si>
  <si>
    <t>Definir la oferta académica de la Estrategia "SIC Educa" dirigida a niños, niñas y adolescentes para la vigencia. (Documento de la oferta académica definida)</t>
  </si>
  <si>
    <t>La actividad se encontraba programada con fecha final para el mes de abril, ésta se ejecutó en el mes de marzo, en donde se definió la oferta académica de la estrategia "SIC Educa" dirigida a niños, niñas y adolescentes, que incluye los temas misionales en protección de datos personales, protección del consumidor, propiedad industrial y metrología legal.</t>
  </si>
  <si>
    <t>71-4-2</t>
  </si>
  <si>
    <t>Realizar las jornadas de formación de la Estrategia "SIC Educa" (Informe de avance de las jornadas realizadas)</t>
  </si>
  <si>
    <t># de informes de avance de las jornadas realizadas / 2 informes de avance de jornadas a realizar)*100</t>
  </si>
  <si>
    <t>Con corte a 31 de diciembre se realizaron 105 de 105 Jornadas de formación de la Estrategia de sensibilización SIC EDUCA Jr., dirigida a niños, niñas y adolescentes. 
Se cuenta con el segundo informe de avance de las jornadas realizadas.</t>
  </si>
  <si>
    <t>Se avala el cumplimiento de la presente actividad mediante segundo informe de las jornadas de formación realizadas de la estretegia SIC EDUCA JR.</t>
  </si>
  <si>
    <t>71-4-3</t>
  </si>
  <si>
    <t>Consolidar el informe final de las jornadas de la Estrategia "SIC Educa Jr" realizadas. (Informe consolidado de jornadas realizadas)</t>
  </si>
  <si>
    <r>
      <t xml:space="preserve">Se consolidó el informe final de las jornadas realizadas de la Estrategia "SIC Educa Jr.".
Con corte a 31 de diciembre se realizaron 105 de 105 Jornadas de formación.
</t>
    </r>
    <r>
      <rPr>
        <b/>
        <sz val="11"/>
        <color theme="1"/>
        <rFont val="Calibri"/>
        <family val="2"/>
        <scheme val="minor"/>
      </rPr>
      <t>Nota:</t>
    </r>
    <r>
      <rPr>
        <sz val="11"/>
        <color theme="1"/>
        <rFont val="Calibri"/>
        <family val="2"/>
        <scheme val="minor"/>
      </rPr>
      <t xml:space="preserve"> En el mes de diciembre la Superintendente autorizó el ajuste de meta de las jornadas de formación de 100 a 105.</t>
    </r>
  </si>
  <si>
    <t>Se avala el cumplimiento de la presente actividad mediante informe consolidado de formación "jornadas realizadas de la estrategia SIC educa JR.</t>
  </si>
  <si>
    <t>71-5</t>
  </si>
  <si>
    <t>Mejorar la atención y nuestro relacionamiento con los usuarios para consolidar la oferta institucional de servicios con enfoque en las regiones más apartadas del país</t>
  </si>
  <si>
    <t>Jornadas de formación de la Estrategia de sensibilización ¨Ancestral SIC¨ dirigida  a comunidades étnicas, sobre los derechos y deberes del consumidor definidos en el Estatuto del Consumidor, realizadas.  (Informe de jornadas realizadas)</t>
  </si>
  <si>
    <t># de jornadas realizadas / 15 jornadas a realizar.)*100</t>
  </si>
  <si>
    <t>»71-Grupo de Formación, »3003-Grupo de trabajo de Apoyo a la Red Nacional de Protección al Consumidor</t>
  </si>
  <si>
    <t>Con corte a 31 de diciembre se realizaron 15 de 15 Jornadas de formación de la Estrategia de sensibilización ¨Ancestral SIC¨ dirigida a comunidades étnicas.</t>
  </si>
  <si>
    <t xml:space="preserve">Se avala el cumplimiento del presente producto mediante informe consolidado de jornadas realizadas en 2023 estrategia ancestral sic </t>
  </si>
  <si>
    <t>71-5-1</t>
  </si>
  <si>
    <t>Definir la estrategia de sensibilización "Ancestral SIC" para la vigencia. (Documento de la Estrategia definida)</t>
  </si>
  <si>
    <t># de estrategias  definidas / 1 estrategia a definir)*100</t>
  </si>
  <si>
    <t>La actividad se encontraba programada con fecha final para el mes de abril, ésta se ejecutó en el mes de marzo, en donde se definió la estrategia de sensibilización "Ancestral SIC" dirigida a comunidades étnicas, que incluye los temas de los derechos y deberes de los consumidores definidos en el Estatuto del Consumidor.</t>
  </si>
  <si>
    <t>71-5-2</t>
  </si>
  <si>
    <t>Realizar las jornadas de formación de la Estrategia de sensibilización ¨Ancestral SIC¨ dirigida  a comunidades étnicas.  (Informe de avance de las jornadas realizadas)</t>
  </si>
  <si>
    <t>Con corte a 31 de diciembre se realizaron 15 de 15 Jornadas de formación de la Estrategia de sensibilización ¨Ancestral SIC¨ dirigida a comunidades étnicas. Se cuenta con el segundo informe de avance de las jornadas realizadas.</t>
  </si>
  <si>
    <t>Se avala el cumplimiento de la presente actividad mediante  segundo informe de las jornadas realizadas ancestral SIC</t>
  </si>
  <si>
    <t>71-5-3</t>
  </si>
  <si>
    <t>Consolidar el informe final de las jornadas la Estrategia ¨Ancestral SIC¨ realizadas. (Informe consolidado de jornadas realizadas)</t>
  </si>
  <si>
    <t>Se consolidó el informe final de las jornadas realizadas la Estrategia ¨Ancestral SIC¨.
Con corte a 31 de diciembre se realizaron 15 de 15 Jornadas de formación</t>
  </si>
  <si>
    <t xml:space="preserve">Se avala el cumplimiento de la presente actividad mediante informe consolidad de las jornas realizadas 2023 estrategia ancestral sic </t>
  </si>
  <si>
    <t>71-6</t>
  </si>
  <si>
    <t>Premio Nacional al Inventor Colombiano 2023, realizado. (Informe consolidado de la realización del concurso)</t>
  </si>
  <si>
    <t># de Premios realizados / 1 Premio a realizar)*100</t>
  </si>
  <si>
    <t>»71-Grupo de Formación, »73-Grupo de Comunicación, »2020-Dirección de  Nuevas Creaciones</t>
  </si>
  <si>
    <t>Se realizó la ceremonia de ganadores del Premio Nacional al Inventor Colombiano 2023, donde participaron todos los nominados y se dio a conocer al público los ganadores de la XIII versión del Premio.</t>
  </si>
  <si>
    <t>Se avala el cumplimiento del presente producto mediante informe consolidaddo de realización del XIII premio nacional al inventor colombiano versión 2023</t>
  </si>
  <si>
    <t>71-6-1</t>
  </si>
  <si>
    <t>Diseñar y publicar bases del concurso.  (Captura de pantalla de la publicación)</t>
  </si>
  <si>
    <t># de publicaciones realizadas / 1 publicación a realizar)*100</t>
  </si>
  <si>
    <t>Se diseñaron las bases del concurso del Premio Nacional al Inventor Colombiano 2023 en el mes de marzo y se realizó la publicación de estas el 1 de abril. Se cuenta con las capturas de pantalla de la publicación realizada en las páginas web de la SIC y del Campus virtual.</t>
  </si>
  <si>
    <t>71-6-2</t>
  </si>
  <si>
    <t>Definir y ejecutar plan de divulgación del concurso  (Informe que contenga los soportes de las actividades de divulgación realizadas)</t>
  </si>
  <si>
    <t># Planes de divulgación definidos y ejecutados / 1 plan de divulgación a definir y ejecutar)*100</t>
  </si>
  <si>
    <t>Una vez definido en el mes de junio el plan de divulgación, se realizó ejecución del plan de divulgación del concurso al Premio Nacional al Inventor Colombiano 2023 durante los meses de junio a septiembre. Se cuenta con el informe que contiene las evidencias de divulgación.</t>
  </si>
  <si>
    <t>La evidencia permiten validar el cumplimiento de la actividad</t>
  </si>
  <si>
    <t>71-6-3</t>
  </si>
  <si>
    <t>Enviar a la Dirección de Nuevas Creaciones, base de datos de las postulaciones, para la evaluación y selección de los nominados al premio (Documento con la base de datos con evidencia de envío por Correo electrónico)</t>
  </si>
  <si>
    <t># documentos enviados / 1 documento a enviar)*100</t>
  </si>
  <si>
    <t>El Grupo de Trabajo de Formación envió a la Dirección de Nuevas Creaciones, la base de datos de las postulaciones, para la evaluación y selección de los nominados al Premio Nacional al Inventor Colombiano 2023.</t>
  </si>
  <si>
    <t xml:space="preserve">Se avala el cumplimiento de la presente actividad mediante informe en el que se evidencia el envio de correo electrónico "premio nacional del inventor colombiano" y base de datos </t>
  </si>
  <si>
    <t>71-6-4</t>
  </si>
  <si>
    <t>Enviar al Grupo de Formación la evaluación y selección de los nominados al premio. (Documento con información de nominados con evidencia de envío por Correo electrónico)</t>
  </si>
  <si>
    <t>»2020-Dirección de  Nuevas Creaciones</t>
  </si>
  <si>
    <t>La Dirección de Nuevas Creaciones envió al Grupo de Trabajo de Formación, el informe de evaluación y selección de los nominados al Premio Nacional al Inventor Colombiano 2023.</t>
  </si>
  <si>
    <t xml:space="preserve">Se avala el cumplimiento de la presente actividad mediante inform que contiene la información de los nominados al premio nacional de inventores </t>
  </si>
  <si>
    <t>71-6-5</t>
  </si>
  <si>
    <t>Publicar finalistas por categoría (Captura de pantalla de la publicación)</t>
  </si>
  <si>
    <t>»71-Grupo de Formación, »73-Grupo de Comunicación</t>
  </si>
  <si>
    <t>Se publicaron los finalistas por categoría Premio Nacional al Inventor Colombiano 2023.</t>
  </si>
  <si>
    <t xml:space="preserve">Se vala el cumplimiento de la presente actividad el cual contenie capturas de pantalla de los finalistas del  premio nacional de inventores </t>
  </si>
  <si>
    <t>71-6-6</t>
  </si>
  <si>
    <t>Realizar evento de premiación del Premio Nacional al Inventor Colombiano (Informe consolidado de realización del Premio Nacional con captura de pantalla/registro fotográfico del evento)</t>
  </si>
  <si>
    <t># de eventos de premiación realizados/ 1 evento de premiación a realizar)*100</t>
  </si>
  <si>
    <t>Se avala el cumplimiento de la presente actividad medidnate informe consolidado de realización del premio nacional al inventor colombiano 2023</t>
  </si>
  <si>
    <t>71-7</t>
  </si>
  <si>
    <t>1-Datos principales  del Programa de Gobierno</t>
  </si>
  <si>
    <t>Programa formación integral "La región aprende con la SIC" implementado. (Informe consolidado de jornadas realizadas en regiones)</t>
  </si>
  <si>
    <t># de jornadas realizados / 3 jornadas a realizar.)*100</t>
  </si>
  <si>
    <t>Se implementó el Programa formación integral "La región aprende con la SIC"
Con corte a 31 de diciembre se realizaron las 3 jornadas de formación programadas.</t>
  </si>
  <si>
    <t xml:space="preserve">Se avala el cumplimiento del presente producto con la evidencia de la actividad 71-7-3 por cuanto no se encontro entregable del presente producto </t>
  </si>
  <si>
    <t>71-7-1</t>
  </si>
  <si>
    <t>Definir la oferta académica del Programa de formación integral "La región aprende con la SIC" (Documento de la oferta académica definida)</t>
  </si>
  <si>
    <t>En el mes de junio se definió la oferta académica del Programa de formación integral "La región aprende con la SIC". Se cuenta con el documento correspondiente.</t>
  </si>
  <si>
    <t>71-7-2</t>
  </si>
  <si>
    <t>Realizar las jornadas de formación del programa integral  "La región aprende con la SIC". (Informes de cada jornada realizada)</t>
  </si>
  <si>
    <t># de informes de jornadas realizadas / 3 informes de jornadas a realizar)*100</t>
  </si>
  <si>
    <t>Con corte a 31 de diciembre se realizaron 3 jornadas de formación del programa integral  "La región aprende con la SIC" . Se cuenta con un (1) informe de la jornada desarrollada en el trimestre.</t>
  </si>
  <si>
    <t xml:space="preserve">Se avala el cumplimiento del presente producto mediante el tercer informe de realización del programa de formación integral la región aprende con la sic </t>
  </si>
  <si>
    <t>71-7-3</t>
  </si>
  <si>
    <t>Consolidar informe final de la implementación del programa integral "La región aprende con la SIC". (Informe consolidado de jornadas realizadas en regiones)</t>
  </si>
  <si>
    <t>Se consolidó el informe final de implementación del programa integral "La región aprende con la SIC.
Con corte a 31 de diciembre se realizaron las 3 jornadas de formación programadas.</t>
  </si>
  <si>
    <t xml:space="preserve">Se avala el cumplimiento de la presente actividad mediante informe consolidado de la implementación del programa de formación integral la región aprende con la sic </t>
  </si>
  <si>
    <t>Grupo de Atención al Ciudadano</t>
  </si>
  <si>
    <t>72-1</t>
  </si>
  <si>
    <t xml:space="preserve"> 8. Servicio al ciudadano</t>
  </si>
  <si>
    <t>Jornadas de divulgación de canales de atención a nivel regional, realizadas. (Informes de jornadas realizadas)</t>
  </si>
  <si>
    <t># jornadas realizadas / 3 jornadas a realizar)*100</t>
  </si>
  <si>
    <t>»72-Grupo de Atención al Ciudadano, »73-Grupo de Comunicación</t>
  </si>
  <si>
    <t>Al corte 30 de octubre el Grupo de Atención al Ciudadano desarrolló las 4 actividades previstas. Las 3 jornadas de divulgación se desarrollaron en las comunidades ancestrales Wayuu, Arhuaca y Misak.</t>
  </si>
  <si>
    <t xml:space="preserve">Se avala el cumplimiento del presente producto  mediante informe jornadas realizadas 2023 divulgación de canales a nivel regional </t>
  </si>
  <si>
    <t>72-1-1</t>
  </si>
  <si>
    <t>Realizar mesa de trabajo para definir los requerimientos y/o especificaciones para  realizar las jornadas de divulgación de canales de atención (Acta mesa de trabajo)</t>
  </si>
  <si>
    <t>»72-Grupo de Atención al Ciudadano</t>
  </si>
  <si>
    <t>El 29 de mayo, se desarrolló mesa de trabajo con el profesional del grupo de Formación asignado para tal fin, en donde se definieron los requerimientos y/o especificaciones para realizar las jornadas de divulgación de canales de atención, en el marco de la estrategia Ancestral SIC. Se estima realizar 3 jornadas en los meses de agosto, septiembre y octubre.
Se cuenta con Acta de reunión No. 01 debidamente firmada por los asistentes.</t>
  </si>
  <si>
    <t>Ok, verificado OAP. La evidencia concuerda con la actividad</t>
  </si>
  <si>
    <t>72-1-2</t>
  </si>
  <si>
    <t>Elaborar y enviar al Grupo de Comunicaciones documento pedagógico de los servicios a sensibilizar para diseño y corrección de estilo. (Documento con evidencia de envío por correo electrónico)</t>
  </si>
  <si>
    <t># Documentos elaborados y enviados / 1 Documento a  elaborar y enviar)*100</t>
  </si>
  <si>
    <t>El grupo de Atención al ciudadano envió correo electrónico el 14 de junio, al Grupo de Comunicaciones remitiendo el documento pedagógico de los servicios a sensibilizar, con el fin de que se realice el diseño y la corrección de estilo.</t>
  </si>
  <si>
    <t>72-1-3</t>
  </si>
  <si>
    <t>Elaborar y enviar al Grupo de Atención al Ciudadano documento  diseñado y con corrección de estilo.(Documento con evidencia de envío por correo electrónico)</t>
  </si>
  <si>
    <t>El grupo de Atención al ciudadano recibió por parte del equipo de Comunicaciones, el 24 de julio,  los documentos (presentaciones y carteles) diagramados, que servirán de apoyo para realizar las Jornadas de divulgación de canales de atención en las comunidades.</t>
  </si>
  <si>
    <t>72-1-4</t>
  </si>
  <si>
    <t>Realizar jornadas de divulgación de canales a nivel regional (Informe de cada jornada realizada)</t>
  </si>
  <si>
    <t>La segunda jornada de divulgación de canales de atención se desarrolló el 20 de octubre en Uribia, La Guajira, dirigida a la comunidad Wayuu. Participaron 90 asistentes.
La tercera jornada de divulgación se realizó el 27 de octubre en la ciudad de Santa Marta, dirigido a la comunidad arhuaca. Participaron 29 asistentes.
Se cuenta con el respectivo informe de las actividades desarrolladas.</t>
  </si>
  <si>
    <t>Ok, verificado OAP. La evidencia concuerda con la descripción del avance y la actividad</t>
  </si>
  <si>
    <t xml:space="preserve">Se avala el cumplimiento de la presente actividad mediantr informe jornadas realizadas 2023 divulgación de canales a nivel regional </t>
  </si>
  <si>
    <t>72-2</t>
  </si>
  <si>
    <t>15-Resultados de la encuesta trámites 2022</t>
  </si>
  <si>
    <t xml:space="preserve"> 14-PTEP - Transparencia y acceso a la información ,  14-PTEP - Transparencia y acceso a la información </t>
  </si>
  <si>
    <t>Rutas Metodológicas de Tramites de servicio a la ciudadanía en lenguaje claro, elaboradas y publicadas. (Informe de cada ruta con evidencia de publicación)</t>
  </si>
  <si>
    <t>#de rutas elaboradas y publicadas / 2 rutas a elaborar y publicar)*100</t>
  </si>
  <si>
    <t>»30-Oficina Asesora de Planeación, »72-Grupo de Atención al Ciudadano, »73-Grupo de Comunicación</t>
  </si>
  <si>
    <t>Al 30 de noviembre de 2023 se desarrollaron las 4 actividades previstas. Las rutas metodológicas fueron publicadas en noviembre en el portal web de la SIC.</t>
  </si>
  <si>
    <t xml:space="preserve">Se avala el cumplimiento del presente producto con el entregable de la actividad 72-2-4 por cuanto no se allego el entregable del presente producto, sin embargo el entregable para el producto es el mismo que el de la mencionada actividad </t>
  </si>
  <si>
    <t>72-2-1</t>
  </si>
  <si>
    <t>Realizar mesa de trabajo definiendo los trámites de servicio a la ciudadanía que se dispondrán para las rutas metodológicas (Acta mesa de trabajo, único entregable)</t>
  </si>
  <si>
    <t>»72-Grupo de Atención al Ciudadano, »30-Oficina Asesora de Planeación</t>
  </si>
  <si>
    <t>El pasado 10 de marzo de 2023, se llevó a cabo mesa de trabajo con la Oficina Asesora de Planeación y el Grupo de Trabajo de Atención al Ciudadano, en la que se expusieron las etapas realizadas de diagnóstico, estructuración, publicación y socialización de las rutas metodológicas. Al realizar el análisis de esta tipificación, se procedió a consultar tanto los trámites como servicios con los que cuenta la SIC y que se encuentran publicados dentro del SUIT, con el propósito de realizar un cruce de información y los dos temas frecuentes se encuentran publicados allí de la siguiente forma: i) Demanda Protección Consumidor Jurisdiccional; ii) Registro de marca de productos y servicios y lema comercial. Con base en lo anterior, este grupo escogió estos dos temas para realizar las rutas metodológicas y llevar a cabo el proceso para tal fin.</t>
  </si>
  <si>
    <t>72-2-2</t>
  </si>
  <si>
    <t>Elaborar y enviar al Grupo de Comunicaciones, documento de cada Ruta metodológica en lenguaje claro para  diagramado con corrección de estilo.(Documento con evidencia de envío por correo electrónico)</t>
  </si>
  <si>
    <t># Documentos elaborados y enviados / 2 Documentos a  elaborar y enviar)*100</t>
  </si>
  <si>
    <t>»72-Grupo de Atención al Ciudadano, »72-Grupo de Atención al Ciudadano</t>
  </si>
  <si>
    <t xml:space="preserve">El 28 de agosto se envió al Grupo de Comunicaciones, el documento con dos Rutas metodológicas diseñadas, con el fin de que sea diagramado: 
Ruta 1 Demanda Protección Consumidor Jurisdiccional
Ruta 2 Registro de marca de productos </t>
  </si>
  <si>
    <t>72-2-3</t>
  </si>
  <si>
    <t>Elaborar y enviar al Grupo de Atención al Ciudadano, documento de cada Ruta diagramado con corrección de estilo. (Documento con evidencia de envío por correo electrónico)</t>
  </si>
  <si>
    <t>El Grupo de Comunicaciones envió al Grupo de Atención al Ciudadano el 10 de noviembre de 2023, las 2 Rutas metodológicas de Registro de marca de productos y Demanda portección al  Consumidor Jurisdiccional  diagramadas y con corrección de estilo.</t>
  </si>
  <si>
    <t>Se avala el cumplimiento ded la presente actividad mediante correo electronónico "documentos rutas metodologicas marcas"</t>
  </si>
  <si>
    <t>72-2-4</t>
  </si>
  <si>
    <t>Solicitar la Publicación de las Rutas Metodológicas de Tramites de servicio a la ciudadanía en lenguaje claro al grupo de comunicaciones (Informe de cada ruta con evidencia de publicación)</t>
  </si>
  <si>
    <t>El Grupo de Atención al Ciudadano solicitó el 20 de noviembre al Grupo de Comunicaciones la publicación de las 2 Rutas Metodológicas en la página web, las cuales fueron publicadas el 22 de noviembre, en el siguiente enlace: https://sedeelectronica.sic.gov.co/atencion-y-servicios-a-la-ciudadania/preguntas-frecuentes</t>
  </si>
  <si>
    <t xml:space="preserve">Se avala el cumplimiento de la presente actividad mediante informe que contene capturas de pantalla de la evidencia de publicación </t>
  </si>
  <si>
    <t>72-3</t>
  </si>
  <si>
    <t>Jornadas de socialización de lineamientos de Atención al Ciudadano, realizadas. (Informe de cada jornada realizada)</t>
  </si>
  <si>
    <t># jornadas realizadas / 4 jornadas a realizar)*100</t>
  </si>
  <si>
    <t>A 30 de noviembre de 2023 se ha cumplido dentro de los términos 4 de 4 actividades previstas. La socialización de lineamientos de Atención al Ciudadano al interior de la Entidad se desarrollaron en el mes de noviembre de 2023.</t>
  </si>
  <si>
    <t xml:space="preserve">Se avala el cumplimiento del presente producto con el entregable de la actividad 72-3-4 por cuanto no se allego el entregable del presente producto, sin embargo el entregable para el producto es el mismo que el de la mencionada actividad </t>
  </si>
  <si>
    <t>72-3-1</t>
  </si>
  <si>
    <t>Realizar mesa de trabajo para definir los  requerimientos y/o especificaciones para la realización de las jornadas de socialización de lineamientos de Atención al Ciudadano (Acta de mesa de trabajo)</t>
  </si>
  <si>
    <t xml:space="preserve">El Grupo de Atención al ciudadano, realizó mesa interna de trabajo el 26/04/2023 (Acta No.01),  en donde se definieron los  requerimientos y/o especificaciones para la realización de las jornadas de socialización del Protocolo de atención al ciudadano, en donde a partir del resultado de una encuesta interna, se  identificaron los grupos de trabajo que más tienen relación directa con la ciudadanía y grupos de interés.  Concluyendo, que las jornadas se realizarán por dependencias, citando a todos sus integrantes (funcionarios y contratistas), iniciando con las delegaturas.  </t>
  </si>
  <si>
    <t>72-3-2</t>
  </si>
  <si>
    <t>Elaborar y enviar al Grupo de Comunicaciones documento de lineamientos para diagramación y corrección de estilo (Documento con evidencia de envío por correo electrónico)</t>
  </si>
  <si>
    <t>El 26 de mayo fue enviado al Grupo de Comunicaciones vía correo electrónico, el Protocolo de Atención al Ciudadano 2023, en donde se solicitó apoyo en la diagramación y corrección de estilo del Protocolo.</t>
  </si>
  <si>
    <t>72-3-3</t>
  </si>
  <si>
    <t>Elaborar y enviar Grupo de Atención al Ciudadano, documento diagramado con corrección de estilo. (Documento con evidencia de envío por correo electrónico)</t>
  </si>
  <si>
    <t>El 29 de junio el Grupo de Comunicaciones envió al Grupo de Atención al Ciudadano mediante correo electrónico, el protocolo de Atención al Ciudadano con corrección de estilo y diagramado.</t>
  </si>
  <si>
    <t>72-3-4</t>
  </si>
  <si>
    <t>Realizar jornadas de socialización de lineamientos de Atención al Ciudadano (Informe de cada jornada realizada)</t>
  </si>
  <si>
    <t>Se realizaron las 4 jornadas de divulgación de lineamientos de Atención al Ciudadano en donde se presentaron temas como canales oficiales de atención, atributos del buen servicio y se socializó el Protocolo de Atención al ciudadano durante los días 9 y 23 de noviembre (jornada mañana y tarde), contando con 63 participantes de gupos de trabajo  que tienen relación directa con la ciudadanía como: Abogacía de la Competencia, Notificaciones y Certificacion es, Protección y Promoción de la Competencia, Oposiciones y Cancelaciones, Dirección de Nuevas Creaciones, Defensa del Consumidor y Competencia desleal y Propiedad industrial, entre otros.</t>
  </si>
  <si>
    <t xml:space="preserve">Se avala el cumplimiento de la presente actividad mediante 4 informes de jornadas de socialización de lineamientos de atención al ciudadano </t>
  </si>
  <si>
    <t>72-4</t>
  </si>
  <si>
    <t xml:space="preserve">  1» Fortalecimiento de la atención y promoción de trámites y servicios en el marco del sistema de propiedad industrial a nivel  nacional</t>
  </si>
  <si>
    <t>Planes de trabajo de políticas de MIPG lideradas, implementados. (Evidencia del cumplimiento de las actividades)</t>
  </si>
  <si>
    <t># Planes de trabajo implementados / 2 planes de trabajo a implementar)*100</t>
  </si>
  <si>
    <t>Considerando que el DAFP no ha publicado los resultados del FURAG, no se formulará plan de la política para 2023-II. Por lo anterior, se valida el cumplimiento de los planes de trabajo 2022-2023</t>
  </si>
  <si>
    <t>Se presenta avance en el producto con la finalización del plan de trabajo de la Política de Servicio al Ciudadano de las vigencias 2022-2023 y el desarrollo de la mayoría de actividades del Plan de Trabajo MIPG para la Política de Participación Ciudadana de la vigencia 2022-2023. Lo correspondiente al avance en las vigencias 2023-2024, se iniciarán las actividades en el segundo semestre del año.</t>
  </si>
  <si>
    <t>72-4-1</t>
  </si>
  <si>
    <t>Implementar el Plan de Trabajo MIPG de la Política de Servicio al Ciudadano. (Evidencia del cumplimiento de actividades)</t>
  </si>
  <si>
    <t># de actividades realizadas/Total de actividades a realizar</t>
  </si>
  <si>
    <t>A la fecha, la Función Pública no ha publicado los resultados de la medición del FURAG 2022. Por lo tanto, no se han identificado las actividades para el cierre de brechas.</t>
  </si>
  <si>
    <t>72-4-2</t>
  </si>
  <si>
    <t>Implementar el Plan de Trabajo MIPG de la Política de Participación Ciudadana. (Evidencia del cumplimiento de actividades)</t>
  </si>
  <si>
    <t>Se dio cumplimiento  a las 4 actividades restantes del plan, obteniendo un resultado final del 100% de ejecución de las 19 actividades formuladas en la política.
La formulación del nuevo plan MIPG 2023-2024, se realizará una vez sean presentados los resultados del FURAG2022 por parte de la Función Pública, sin embargo, al 30 de septiembre no han sido comunicados.</t>
  </si>
  <si>
    <t>72-5</t>
  </si>
  <si>
    <t>Mesas de trabajo para revisión de actualización normativa, de medidas y/o regulación de tramites y procedimientos de la SIC, que se consideren de interés de la ciudadanía, realizadas. (Acta de reunión de cada mesa de trabajo)</t>
  </si>
  <si>
    <t># de mesas de trabajo realizadas / 2 mesas de trabajo a realizar</t>
  </si>
  <si>
    <t>Se desarrollaron las dos actividades formuladas, dentro de los tiempos establecidos.</t>
  </si>
  <si>
    <t>Ok, verificado OAP. La evidencia concuerda con la descripción del avance y el producto</t>
  </si>
  <si>
    <t>72-5-1</t>
  </si>
  <si>
    <t>Convocar a áreas de la SIC para realizar mesas de trabajo. (Evidencia de agendamiento remitido a las áreas)</t>
  </si>
  <si>
    <t># de mesas de trabajo convocadas / 2 mesas de trabajo a convocar</t>
  </si>
  <si>
    <t>El 7 de septiembre se realizaron dos agendamientos a los Delegados, Jefes de Oficina, Directores y Coordinadores, con el fin de adelantar el 20 de septiembre la jornada de revisión de actualización normativa, de medidas y/o regulación de tramites y procedimientos de la SIC.</t>
  </si>
  <si>
    <t>72-5-2</t>
  </si>
  <si>
    <t>Realizar mesas de trabajo para revisión de actualización normativa, de medidas y/o regulación de tramites y procedimientos de la SIC, que se consideren de interés de la ciudadanía. (Acta de reunión de cada mesa de trabajo)</t>
  </si>
  <si>
    <t xml:space="preserve">Se desarrollaron las dos mesas de trabajo de revisión de actualización normativa, de medidas y/o regulación de tramites y procedimientos de la SIC, el 20 de septiembre, de acuerdo a la programación.
Durante la primera sesión se contó con la asistencia de 45 colaboradores y durante la segunda sesión se conectaron 37 colaboradores, los cuales participaron activamente de la charla. </t>
  </si>
  <si>
    <t>72-6</t>
  </si>
  <si>
    <t>72-6-1</t>
  </si>
  <si>
    <t>72-6-2</t>
  </si>
  <si>
    <t>1 Actividad programada para el segundo trimestre reportó avance del 100%</t>
  </si>
  <si>
    <t>72-6-3</t>
  </si>
  <si>
    <t>Grupo de Comunicación</t>
  </si>
  <si>
    <t>73-1</t>
  </si>
  <si>
    <t>Plataforma tecnológica de la página web interna de la SIC, actualizada. (Informe trimestral de avance con soportes documentales de cumplimiento)</t>
  </si>
  <si>
    <t># de plataformas actualizadas / 1 plataforma a actualizar) *100</t>
  </si>
  <si>
    <t>»73-Grupo de Comunicación, »20-Oficina de Tecnología e Informática</t>
  </si>
  <si>
    <t>Con corte al mes de noviembre se cuenta con el informe de la Plataforma tecnológica de la página web interna de la SIC, actualizada y sus respectivos soportes. Se adjunta evidencia</t>
  </si>
  <si>
    <t xml:space="preserve">Se avala el cumplimiento del presente producto mediante informe trimestral plataforma tecnológica de la página web interna de la SIC </t>
  </si>
  <si>
    <t>73-1-1</t>
  </si>
  <si>
    <t>Definir el plan de trabajo para actualizar la página web interna de la SIC INTRASIC  (Documento de Plan de trabajo definido)</t>
  </si>
  <si>
    <t># de Planes de trabajo definidos /  1 plan de trabajo a definir</t>
  </si>
  <si>
    <t>Se cuenta con el plan de trabajo para actualizar la página Web interna de la SIC, el cual se definió en conjunto con la Oficina de Tecnología e Informática. Se adjunta soporte</t>
  </si>
  <si>
    <t>73-1-2</t>
  </si>
  <si>
    <t xml:space="preserve">Implementar el plan de trabajo para actualizar la página web interna de la SIC INTRASIC ( Informe trimestral de avance  con soportes documentales del cumplimiento) </t>
  </si>
  <si>
    <t># de planes de trabajo implementados / 1 plan de trabajo a implementar) *100</t>
  </si>
  <si>
    <t>Con corte a  30 de noviembre de 2023 se realizó el Informe trimestral de avance de actualización de la página Web interna, el cual presenta un cumplimiento del 100%. Se ejecutaron 44 actividades de acuerdo al plan de trabajo definido. Se adjunta Informe y certificados de desarrollo.</t>
  </si>
  <si>
    <t xml:space="preserve">Se avala el cumplimiento de la presente actividad mediante informe trimestral plataforma tecnologica, asi mismo se adjuntan certificados de desarrollo </t>
  </si>
  <si>
    <t>73-2</t>
  </si>
  <si>
    <t>Diversificar los canales de atención a las regiones, para fortalecer la cobertura nacional de los servicios de la Entidad</t>
  </si>
  <si>
    <t>Programa SIC TEVE, con difusión de temas misionales de la entidad, emitido (Informe de los programas emitidos en youtube)</t>
  </si>
  <si>
    <t># de capítulos SICTEVE emitidos / 45 capítulos SICTEVE a emitir)*100</t>
  </si>
  <si>
    <t xml:space="preserve">Con corte al mes de diciembre se realizaron cuarenta y cinco (45) capitulos de SICTEVE,  de los cuales  seis (6) en el I trimestre, trece (13) en el II  trimestre , trece (13) en el III trimestre y trece (13)  en el IV trimestre de 2023, para lo cual se cuenta con el Informe de los programas emitidos en youtube </t>
  </si>
  <si>
    <t xml:space="preserve">Se avala cumplimiento del presente producto mediante informe de programas emitidos SIC TEVE </t>
  </si>
  <si>
    <t>73-2-1</t>
  </si>
  <si>
    <t>Realizar consejo editorial de cada programa SIC TEVE (Actas de reunión)</t>
  </si>
  <si>
    <t># de consejos editoriales realizados / 45 consejos editoriales a realizar) *100</t>
  </si>
  <si>
    <t xml:space="preserve">Durante el IV trimestre de 2023 se realizaron trece (13) consejos editoriales de SICTEVE, cumpliendo la meta establecida de 45 sesiones en la vigencia. Se adjunta soporte de las Actas de reunión de los programas. </t>
  </si>
  <si>
    <t xml:space="preserve">Se avala el cumplimiento de la presente actividad mediante actas de reunión </t>
  </si>
  <si>
    <t>73-2-2</t>
  </si>
  <si>
    <t>Emitir capítulos de  SICTEVE (Captura de pantalla de publicación de cada programa en youtube)</t>
  </si>
  <si>
    <t>Durante el IV trimestre 2023 se emitieron catorce (14) capítulos de SICTEVE, para un total de cuarenta y cinco   (45)  emisiones en la vigencia. Se adjuntan las capturas de pantalla de las transmisiones</t>
  </si>
  <si>
    <t>Se avala el cumplimiento de la presente actividad mediante informe que contienen capturas de pantalla de publicación de cada programa en youtube</t>
  </si>
  <si>
    <t>73-2-3</t>
  </si>
  <si>
    <t>Realizar informe final de los programas de  SIC TEVE emitidos  (Informe de los programas emitidos en youtube)</t>
  </si>
  <si>
    <t># de Informes  realizados / 1 Informe  a realizar) *100</t>
  </si>
  <si>
    <t xml:space="preserve">El Grupo de Comunicaciones, elaboró el Informe final de los cuarenta y cinco (45) programas institucionales de SIC TEVE emitidos en youtube, de conformidad con lo planeado. </t>
  </si>
  <si>
    <t xml:space="preserve">Se avala el cumplimiento de la presente actividad mediante informe que contienen capturas de pantalla dprogramas emitidos por youtube </t>
  </si>
  <si>
    <t>73-3</t>
  </si>
  <si>
    <t>Analizar la presencia institucional en las regiones del país</t>
  </si>
  <si>
    <t>Monitoreo de medios de comunicación, sobre todo tipo de menciones relacionadas con la Superintendencia de Industria y Comercio, realizado. (Informes de Monitoreo de Medios)</t>
  </si>
  <si>
    <t># de monitoreos realizados / 2 monitoreos a realizar) *100</t>
  </si>
  <si>
    <t>Se realizó el segundo informe de monitoreo de medios de comunicación en el mes de diciembre, para un total de dos informes conforme a lo planeado.</t>
  </si>
  <si>
    <t xml:space="preserve">Se avala cumplimiento del presente producto mediante informe consolidado del monitoreo de medios </t>
  </si>
  <si>
    <t>73-3-1</t>
  </si>
  <si>
    <t>Elaborar informes de monitoreo de medios de comunicaciones. (Documento de informe de Monitoreo de Medios)</t>
  </si>
  <si>
    <t># de informes elaborados/ 2 informes a elaborar) *100</t>
  </si>
  <si>
    <t>En diciembre de 2023, se elaboró el segundo informe de monitoreo a medios de comunicación que comprende el análisis del periodo del 01 de agosto hasta el 10 de diciembre de 2023, en donde se registraron 4.234 notas/información en medios de comunicación relacionadas con la SIC. Se adjunta evidencia del soporte  del mes de diciembre.</t>
  </si>
  <si>
    <t xml:space="preserve">Se avala el cumplimiento de la presente actividad mediante informe de monitoreo de medios  </t>
  </si>
  <si>
    <t>73-3-2</t>
  </si>
  <si>
    <t>Realizar socialización al Grupo de Comunicaciones de los informes de monitoreo realizados (Acta de reunión con soporte de asistencia</t>
  </si>
  <si>
    <t># de socializaciones realizadas / 2 socializaciones a realizar) *100</t>
  </si>
  <si>
    <t>El 19 de diciembre de 2023 se socializó  al equipo de Comunicaciones el resultado del segundo informe de monitoreo de medios de comunicación. Para el periodo monitoreado, el mayor número de notas y de tono predominante de la información tuvo tono neutro, seguido por el tono positivo y el tono negativo. Se adjunta acta de la reunión de diciembre como evidencia.</t>
  </si>
  <si>
    <t xml:space="preserve">Se avala el cumplimiento de la presente actividad mediante Acta de reunión monitoreo de medios </t>
  </si>
  <si>
    <t>73-4</t>
  </si>
  <si>
    <t>Protocolo de Atención al ciudadano en redes sociales, implementado. (Informe final consolidado de implementación)</t>
  </si>
  <si>
    <t># de protocolos implementados / 1 protocolo a implementar) *100</t>
  </si>
  <si>
    <t>»73-Grupo de Comunicación, »10-Oficina Asesora Jurídica, »72-Grupo de Atención al Ciudadano</t>
  </si>
  <si>
    <t>De acuerdo con lo establecido se elaboró el  informe final consolidado de implementación del Protocolo de Atención al Ciudadano. Se adjunta soporte del informe final consolidado de implementaciòn.</t>
  </si>
  <si>
    <t>Se avala cumplimiento del presente producto mediante informe consolidado del protocolo de atención al ciudadano</t>
  </si>
  <si>
    <t>73-4-1</t>
  </si>
  <si>
    <t>Solicitar a la Oficina Asesora Jurídica el aval del documento  Protocolo de Atención al ciudadano en redes sociales (Solicitud de aval enviado vía correo electrónico con documento adjunto)</t>
  </si>
  <si>
    <t># de solicitudes realizadas  / 1 solicitud a realizar) *100</t>
  </si>
  <si>
    <t>Ok, verificado OAP. La evidencia aportada coincide con la actividad y la fórmula de cálculo</t>
  </si>
  <si>
    <t xml:space="preserve">Conforme lo previsto el 9 de febrero se envió correo electrónico  a la oficina  Asesora Jurídica con el fin de solicitar validación del documento  Protocolo de Atención al ciudadano en redes sociales. Se adjunta soporte de correo electrónico </t>
  </si>
  <si>
    <t>73-4-2</t>
  </si>
  <si>
    <t>Validar y envidar al Grupo de Comunicación el documento Protocolo de Atención al ciudadano en redes sociales avalado (Documento Avalado con evidencia de envío por correo electrónico)</t>
  </si>
  <si>
    <t># de documentos revisados / 1 documento a revisar)*100</t>
  </si>
  <si>
    <t>Se adjunta evidencia de documento avalado por la oficina jurídica (correo con aval y documento)</t>
  </si>
  <si>
    <t xml:space="preserve">Ok, verificado OAP. La documentación aportada da cumplimiento a la actividad propuesta. La actividad se cumplió dos meses después de lo previsto, se impacta eficiencia en menos 10 puntos </t>
  </si>
  <si>
    <t>73-4-3</t>
  </si>
  <si>
    <t>Definir el plan de trabajo para implementar el Protocolo de Atención al ciudadano en redes sociales. (Documento de Plan de trabajo definido)</t>
  </si>
  <si>
    <t>»73-Grupo de Comunicación, »72-Grupo de Atención al Ciudadano</t>
  </si>
  <si>
    <t>Conforme a lo previsto  junto con el Grupo de Atención al Ciudadano se elaboró y definido  documento plan de trabajo para implementar el Protocolo de Atención al ciudadano en redes sociales. Se adjunta evidencia</t>
  </si>
  <si>
    <t>Ok, verificado OAP. La documentación aportada da cumplimiento a la actividad propuesta</t>
  </si>
  <si>
    <t>73-4-4</t>
  </si>
  <si>
    <t xml:space="preserve">Ejecutar el plan de trabajo para implementar el Protocolo de Atención al ciudadano en redes sociales. (1 Informe parcial de avance y 1 informe final consolidado de implementación con soportes documentales del cumplimiento) </t>
  </si>
  <si>
    <t># de Informes  realizados / 2 Informes a realizar) *100</t>
  </si>
  <si>
    <t>Se realizó el Informe final consolidado de implementacióndel Protocolo de Atención al ciudadano en redes sociales,  en donde  para los meses de septiembre y octubre se realizaron 19.102 atenciones. Se concluye que tras tres meses de implementación del Manual, los agentes destacan la agilidad con la que pueden responder los casos, así como la  identificación de temáticas para su análisis y posible escalamiento. Se adjunta Informe.</t>
  </si>
  <si>
    <t xml:space="preserve">Se avala el cumplimiento mediante informe final consolidado  protocolo de atención al ciudadano </t>
  </si>
  <si>
    <t>73-5</t>
  </si>
  <si>
    <t>Cápsulas “Hablando Claro”, publicadas. (Informe de cada una de las capsulas con capturas de pantalla de su publicación)</t>
  </si>
  <si>
    <t># de capsulas publicadas / 2 capsulas a publicar) *100</t>
  </si>
  <si>
    <t>Se realizó el Informe de la capsula  hablanco claro de  Registro de marca y dos, de Servicios de telecomunicaciones. . Se adjunta evidencia de los dos informes con capturas de pantalla de su publicación.</t>
  </si>
  <si>
    <t xml:space="preserve">Se avala el cumplimiento del presente producto mediante informede cada una de la capsulas con captura de pantalla de publicación </t>
  </si>
  <si>
    <t>73-5-1</t>
  </si>
  <si>
    <t>Realizar mesa de trabajo para identificar y priorizar los temas consultados por los ciudadanos en los canales de atención de la SIC que requieren divulgación en lenguaje claro (Acta de Reunión)</t>
  </si>
  <si>
    <t># de mesa de trabajo realizada/ 1 mesa de trabajo a realizar) *100</t>
  </si>
  <si>
    <t>El 6 de marzo se realizó mesa de trabajo en la cual se identificaron y priorizaron los temas que requieren divulgación en lenguaje claro . Se adjunta  Acta de reunión.</t>
  </si>
  <si>
    <t>73-5-2</t>
  </si>
  <si>
    <t>Elaborar documento con propuesta para la producción de las cápsulas en lenguaje claro (Documento elaborado)</t>
  </si>
  <si>
    <t># de documentos elaborados  / 1 documento a elaborar)*100</t>
  </si>
  <si>
    <t>De conformidad con lo establecido, se cuenta con el documento de las propuestas de las capsulas en lenguaje claro. 1.¿Qué hacer si tienes inconvenientes con tus servicios de telefonía, internet y/o televisión?.2.Realiza tu solicitud de Registro de Marca en 5 pasos. Se adjunta soporte</t>
  </si>
  <si>
    <t>ok, verificado OAP. Los documentos aportados cumplen con lo definido en la actividad</t>
  </si>
  <si>
    <t>73-5-3</t>
  </si>
  <si>
    <t xml:space="preserve">Realizar la producción de las cápsulas de lenguaje claro (Evidencia de las cápsulas producidas) </t>
  </si>
  <si>
    <t># de cápsulas producidas  / 2 cápsulas a producir) *100</t>
  </si>
  <si>
    <t>Con corte al III trimestre se realizó la producción de dos (2) cápsulas de lenguaje claro, en los temas de : 1)Registro de marca
2)Servicios de telecomunicaciones . Se adjunta evidencia de las capsulas.</t>
  </si>
  <si>
    <t>73-5-4</t>
  </si>
  <si>
    <t>Realizar publicación de las cápsulas en lenguaje claro (Informes de las capsulas con evidencias de publicación)</t>
  </si>
  <si>
    <t>Se realizó dos Informes de cada una de las  cápsulas  hablanco claro:  1.Registro de marca y 2.Servicios de telecomunicaciones, con capturas de pantalla de su publicación el 14 de diciembre de 2023. Se adjunta evidencia de los dos informes.</t>
  </si>
  <si>
    <t xml:space="preserve">Se avala el cumplimiento de la presente actividad mediante informes de capsulas hablando claro </t>
  </si>
  <si>
    <t>73-6</t>
  </si>
  <si>
    <t>Eventos de divulgación en los temas misionales de la SIC, gestionados y realizados. (Informe de los eventos gestionados y realizados)</t>
  </si>
  <si>
    <t># de eventos gestionados y realizados / Informes de eventos gestionados y realizados) *100</t>
  </si>
  <si>
    <t>Con corte al mes de  diciembre de 2023 se realizaron cinco (5)  informes de los eventos  en los temas misionales de la SIC gestionados y realizados.1.Diálogo con Bogotá – Universidd politecnico Gran Colombiano
2.Diálogo con Bogotá - SENA
3.Diálogo con Bogotá – Universidad el Bosque
4.Fortalecimiento en capacidades tecnicas para el manejo de crisis  
5.Diálogo multisectorial sobre las funciones de la SIC y los derechos de los consumidores y empresarios. Se adjunta evidencia.</t>
  </si>
  <si>
    <t>Se avala cumplimiento del presente producto mediante informes .Diálogo con Bogotá – Universidd politecnico Gran Colombiano
2.Diálogo con Bogotá - SENA
3.Diálogo con Bogotá – Universidad el Bosque
4.Fortalecimiento en capacidades tecnicas para el manejo de crisis  
5.Diálogo multisectorial sobre las funciones de la SIC y los derechos de los consumidores y empresarios.</t>
  </si>
  <si>
    <t>73-6-1</t>
  </si>
  <si>
    <t>Diligenciar check list de cada evento (Documento de check list para la realización del evento)</t>
  </si>
  <si>
    <t># de check list diligenciados / 5 check list a diligenciar ) *100</t>
  </si>
  <si>
    <t>Durante el IV trimestre se diligenció un (1) checklist para eventos  de la oficina de Servicio al Consumidor y Apoyo Empresarial, relacionado con Diàlogos  con el Eje Cafetero-Estudiantes de la facultad de Derecho y de Trabajo Social de la Universidad de Caldas en Manizales, realizado el 15 de noviembre, con una asistencia aproximada de 140 asistentes. En total se diligenciaron 5 checklist. Se adjunta evidencia</t>
  </si>
  <si>
    <t xml:space="preserve">Se avala el cumplimiento de la presente actividad mediante formato de checlist eventos </t>
  </si>
  <si>
    <t>73-6-2</t>
  </si>
  <si>
    <t># de agendas publicadas/5 agendas a publicar) *100</t>
  </si>
  <si>
    <t>En el mes de noviembre se publicó  en el calendaro de eventos del portal Web la agenda  de Diàlogos  con el Eje Cafetero-Estudiantes de la facultad de Derecho y de Trabajo Social de la Universidad de Caldas en Manizales.  Al IV trimestre se realizaron 5 publicaciones de agendas. Se adjunta evidencia</t>
  </si>
  <si>
    <t xml:space="preserve">Se avala el cumplimiento de la presente actividad mediante informe que deja denotar la publicación </t>
  </si>
  <si>
    <t>73-6-3</t>
  </si>
  <si>
    <t>Realizar el evento (Informe del evento realizado con captura de pantalla o fotografías)</t>
  </si>
  <si>
    <t># de eventos realizados / 5 Eventos a realizar) *100</t>
  </si>
  <si>
    <t>Con corte al IV trimestre se realizaron los informes de los siguientes  eventos con captura de pantalla: 
1.Fortalecimiento  en capacidades  Técnicas para el manejo  de crisis. Realzado el 7 de julio
2. Diálogo con Bogotá – Universidd politecnico Gran Colombiano, realizado el 11 de septiembre. 
3.Diálogo con Bogotá - SENA realizado el 12 de septiembre.
4.Diálogo con Bogotá – Universidad el Bosque realizado el 13 de septiembre.
5.Diálogo multisectorial sobre las funciones de la SIC y los derechos de los consumidores y empresarios, realizado el 15 de noviembre. Se adjunta evidencia</t>
  </si>
  <si>
    <t xml:space="preserve">Se avala el cumplimiento de la presente actividad mediante informe que deja ver las capturas de pantalla de eventos  </t>
  </si>
  <si>
    <t>73-7</t>
  </si>
  <si>
    <t>73-7-1</t>
  </si>
  <si>
    <t>73-7-2</t>
  </si>
  <si>
    <t>9 Actividades programadas para el segundo trimestre reportaron avances del 100%</t>
  </si>
  <si>
    <t>73-7-3</t>
  </si>
  <si>
    <t>Se realizaron las 19 Actividades programadas</t>
  </si>
  <si>
    <t xml:space="preserve">Se validaron soportes de las 19 Actividades programadas para este trimestre </t>
  </si>
  <si>
    <t>73-7-4</t>
  </si>
  <si>
    <t>73-8</t>
  </si>
  <si>
    <t>2» Plan Estratégico Sectorial</t>
  </si>
  <si>
    <t>SIC alineada a la directriz de manejo de imagen y plan de medios de la Presidencia de la República. (Informe de la alineación de los contenidos producidos por la SIC con respecto a la directriz de manejo de imagen del gobierno nacional)</t>
  </si>
  <si>
    <t>Número de boletines, fotonoficias, videos y ruedas de prensa producidos de conformidad con la directriz de presidencia/ Número de boletines, fotonoficias, videos y ruedas de prensa producidos</t>
  </si>
  <si>
    <t>Con corte al IV trimestre se cuenta  el informe de la alineación de los contenidos producidos por la SIC con respecto a la directriz de manejo de imagen del gobierno nacional, como el uso del logo Colombia potencia de vida y el logo de Gobierno del cambio.</t>
  </si>
  <si>
    <t xml:space="preserve">Se avala el cumplimiento del presente producto mediante informe de imagen de gobierno </t>
  </si>
  <si>
    <t>73-8-1</t>
  </si>
  <si>
    <t>Producir los boletines, fotonoficias, videos y/o ruedas de prensa de conformidad con la directriz de presidencia sobre el manejo de imagen. "Documento con capturas de pantalla o fotograficas de los boletines, fotonoficias, videos y ruedas de prensa producidos por la SIC de conformidad con la directriz de manejo de imagen"</t>
  </si>
  <si>
    <t>De acuerdo a lo previsto se cuenta con el Documento con capturas de pantalla o fotográficas de los boletines, fotonoficias, videos y ruedas de prensa producidos por la SIC, correspondiente a los meses de octubre, noviembre y diciembre. Se adjuntan evidencias</t>
  </si>
  <si>
    <t>Se avala el cumplimiento de la presente actividad mediante informe que contien captuas de pantalla  de los boletines, fotonoficias, videos y ruedas de prensa producidos por la SIC de conformidad con la directriz de manejo de imagen"</t>
  </si>
  <si>
    <t>Secretaría General</t>
  </si>
  <si>
    <t>100-1</t>
  </si>
  <si>
    <t xml:space="preserve"> 4. Talento humano</t>
  </si>
  <si>
    <t>Fase 3 del proceso de obtención del Sello Equipares otorgado por el PNUD y el Ministerio de Trabajo, implementada (Informe final de implementación, único entregable)</t>
  </si>
  <si>
    <t>% de Fase 3 implementada / 100% de fase 3 a implementar</t>
  </si>
  <si>
    <t>»100-Secretaría General, »30-Oficina Asesora de Planeación, »111-Grupo de Trabajo de Administración de Personal, »117-Grupo de Trabajo de Desarrollo del Talento Humano</t>
  </si>
  <si>
    <t>Se ha adelantado en la Fase 3 del proceso de obtención del Sello Equipares otorgado por el PNUD y el Ministerio de Trabajo, implementada. Sin embargo por la Enmieda realizada se prorroga 6 meses el plazo de ejecución de dicha fase, por lo que se entrega informe parcial</t>
  </si>
  <si>
    <t>Se valida el avance parcial de la meta del producto de acuerdo con las evidencias</t>
  </si>
  <si>
    <t>100-1-1</t>
  </si>
  <si>
    <t>Elaborar plan de acción armonizado (Documento con plan de acción aprobado por las áreas, único entregable)</t>
  </si>
  <si>
    <t xml:space="preserve">Se elaboró, en concordancia con el PNUD, el plan de acción armonizado para la política de equidad de género y diversidad, documento que fue socializado y concertados con los grupos de Administración de Personal, Talento Humano y Oficina Asesora Jurídica. Asimismo, se presentó a consideración al Comité Institucional de Gestión y Desempeño. </t>
  </si>
  <si>
    <t xml:space="preserve">Se avala el cumplimiento de la presente actividad mediante Excel que contiene el plan de acción armonizado. </t>
  </si>
  <si>
    <t>100-1-2</t>
  </si>
  <si>
    <t>Ejecutar el plan de acción elaborado (5 Seguimientos bimensuales (mar-may-jul-sept-nov)</t>
  </si>
  <si>
    <t>% de ejecución del Plan de Acción / 100% de ejecución del Plan de Acción</t>
  </si>
  <si>
    <t>Se está ejecutando el plan de acción armonizado de la política de equidad de género y diversidad. Teniendo en cuenta la enmieda realizada al convenio con PNUD se prorrogará 6 meses para lograr la ejecución del plan de acción</t>
  </si>
  <si>
    <t>Se valida el avance parcial de la actividad de acuerdo con las evidencias</t>
  </si>
  <si>
    <t>100-1-3</t>
  </si>
  <si>
    <t>Elaborar el informe final de implementación de la fase 3 (Informe final, único entregable)</t>
  </si>
  <si>
    <t>Se remite informe parcial enviado por PNUD.</t>
  </si>
  <si>
    <t>100-2</t>
  </si>
  <si>
    <t xml:space="preserve"> 5. Integridad,  6. Transparencia, acceso a la información pública y lucha contra la corrupción</t>
  </si>
  <si>
    <t xml:space="preserve"> 11-PTEP - Legalidad e integridad,  14-PTEP - Transparencia y acceso a la información </t>
  </si>
  <si>
    <t>Plan de trabajo MIPG de la Política de Integridad y Política de Transparencia, ejecutados (Evidencia de la ejecución de actividades propuestas)</t>
  </si>
  <si>
    <t>% de Plan de Trabajo MIPG ejecutado / 100% del Plan de Trabajo MIPG a ejecutar</t>
  </si>
  <si>
    <t>»100-Secretaría General</t>
  </si>
  <si>
    <t>Se avala el avance de cumplimiento de la meta del producto acorde a los avances reportados de los planes de trabajo de las políticas de Integridad y Transparencia en el tercer trimestre de 2023.</t>
  </si>
  <si>
    <t>100-2-1</t>
  </si>
  <si>
    <t>Ejecutar los planes de trabajo de las políticas de Integridad y Transparencia (Evidencia del cumplimiento de las actividades)</t>
  </si>
  <si>
    <t xml:space="preserve">% de planes de trabajo ejecutados / 100% de los planes de trabajo a ejecutar
</t>
  </si>
  <si>
    <t>Se avala el cumplimiento de la presente actividad acorde a los avances reportados de Integridad y Transparencia en el tercer trimestre de 2023.</t>
  </si>
  <si>
    <t>Grupo de Trabajo de Control Disciplinario Interno</t>
  </si>
  <si>
    <t>103-1</t>
  </si>
  <si>
    <t xml:space="preserve"> 5. Integridad, 7. Fortalecimiento organizacional y simplificación de procesos, 18. Seguimiento y evaluación del desempeño institucional, 19. Control interno</t>
  </si>
  <si>
    <t>Estrategia de prevención en materia disciplinaria, ejecutada (Informe final consolidado de estrategia / Único Entregable)</t>
  </si>
  <si>
    <t># de estrategias ejecutadas/ 1 estrategia a ejecutar</t>
  </si>
  <si>
    <t>»103-Grupo de Trabajo de Control Disciplinario Interno</t>
  </si>
  <si>
    <t xml:space="preserve">"INFORME - ESTRATEGIA DE PREVENCIÓN 2023
GRUPO DE TRABAJO DE CONTROL DISCIPLINARIO INTERNO". </t>
  </si>
  <si>
    <t>103-1-1</t>
  </si>
  <si>
    <t>Publicar tips en temas relacionados con Derecho disciplinario (1./ 4 Capturas de pantalla de los correos electrónicos remitidos a los funcionarios de la SIC)</t>
  </si>
  <si>
    <t># tip sobre tema disciplinario realizado / 4 tips en temas disciplinarios propuestos*100</t>
  </si>
  <si>
    <t>Se adjunta como soporte de avance, el correo enviado a los funcionarios de la SIC con el Tip 1 correspondiente al primer tema del Test de Derecho Disciplinario</t>
  </si>
  <si>
    <t>Se ajusta el porcentaje de avance al cuantitativo al 100% por cuanto se evidencian 3/4 entregables establecidos en la presente actividad capturas de pantalla de correos electrónicos donde se evidencian los siguientes tips : Derecho disciplinario,  debida supervisión de los contratos y  prestación adecuada del servicio ; En el primer seguimiento se aportó un entregable con la captura de pantalla de derechos de petición.</t>
  </si>
  <si>
    <t>103-1-2</t>
  </si>
  <si>
    <t>Identificar los temas que resulten relevantes para el test 2023 y Tips Disciplinarios. (Acta que contenga la identificación de temas relevantes frente al test 2023 y tips disciplinarios aprobada por Líder de Proceso-único entregable)</t>
  </si>
  <si>
    <t># de identificaciones realizadas / 1 identificación a realizar</t>
  </si>
  <si>
    <t>Se anexa como comprobante de cumplimiento el Acta firmada por los funcionarios que integran el GCDI con los temas pertinentes a tratar en el Test de Derecho Disciplinario</t>
  </si>
  <si>
    <t xml:space="preserve">Se avala el cumplimiento de la presente actividad mediante acta que contiene la identificación de test y tips </t>
  </si>
  <si>
    <t>103-1-3</t>
  </si>
  <si>
    <t>Elaborar test para funcionarios Derecho Disciplinario (Documento test aprobado-único entregable)</t>
  </si>
  <si>
    <t># de test elaborados /1 test a elaborar</t>
  </si>
  <si>
    <t>Se adjunta como soportes de cumplimiento el documento Word con las preguntas y respuestas propuestas del Test a subir en herramienta Formas como también la aprobación por parte del líder de proceso.</t>
  </si>
  <si>
    <t>Se avala el cumplimiento de la presente actividad mediante documento denominado  TEST DE DERECHO DISCIPLINARIO 2023</t>
  </si>
  <si>
    <t>103-1-4</t>
  </si>
  <si>
    <t>Aplicar test virtual a los funcionarios de la SIC (Correos remitidos para la aplicación del test-único entregable)</t>
  </si>
  <si>
    <t># de test virtual aplicados /1 test virtual a aplicar</t>
  </si>
  <si>
    <t>Se adjunta como soporte de cumplimiento el mensaje electrónico enviado a todos los funcionarios con el test 2023</t>
  </si>
  <si>
    <t>Se valida el cumplimiento de la actividad en tanto el área aporta Correo con banner remitido al grupo de correos "funcionarios" notificando la aplicación del test</t>
  </si>
  <si>
    <t>103-1-5</t>
  </si>
  <si>
    <t xml:space="preserve">Elaborar informe que recopile resultados del test 2023 y 4 tips (Informe final consolidado-único entregable)  </t>
  </si>
  <si>
    <t># de informes elaborados /1 informe a elaborar</t>
  </si>
  <si>
    <t>Se adjunta el informe final (entregable) que contiene el análisis de los resultados del test 2023</t>
  </si>
  <si>
    <t>"INFORME - ESTRATEGIA DE PREVENCIÓN 2023
GRUPO DE TRABAJO DE CONTROL DISCIPLINARIO INTERNO". Teniendo en cuenta que la actividad fue ejecutada en un mes posterior al programado se descuentan 5 puntos porcentuales en eficiencia.</t>
  </si>
  <si>
    <t>103-2</t>
  </si>
  <si>
    <t xml:space="preserve"> 5. Integridad, 7. Fortalecimiento organizacional y simplificación de procesos, 19. Control interno, 18. Seguimiento y evaluación del desempeño institucional</t>
  </si>
  <si>
    <t>Informe impacto de quejas disciplinarias, socializado (Informe final consolidado, memorando dirigido a Control Interno, Despacho del Superintendente y Oficina Asesora de Planeación/ único entregable)</t>
  </si>
  <si>
    <t># de informes socializados/ 1 informe a socializar</t>
  </si>
  <si>
    <t>Se adjunta evidencia de radicación del informe final ante el Despacho de la Superintendente de Industria y Comercio, con copia a la Oficina de Control Interno y a la Oficina Asesora de Planeación</t>
  </si>
  <si>
    <t>103-2-1</t>
  </si>
  <si>
    <t>Recopilar la información  de las quejas e informes que ingresan del 01 de noviembre de 2022 al 31 de octubre de 2023 al Grupo de trabajo de Control Disciplinario, clasificándolas (3 reportes en Excel de quejas)</t>
  </si>
  <si>
    <t># Reporte cuatrimestral  de quejas recibidas / 3 reportes cuatrimestrales propuestos*100</t>
  </si>
  <si>
    <t>Se adjuntan tres (3) soportes que acreditan el cumplimiento de esta actividad, cada uno consistente en archivo en formato excel, documento en el cual se hizo cada recopilación y análisis de datos para posterior envío de reporte de impacto de quejas/denuncias</t>
  </si>
  <si>
    <t>103-2-2</t>
  </si>
  <si>
    <t>Enviar reporte(s) cuatrimestral al área que presenta mayor número de quejas (Correo electrónico de envío y Excel con la relación de quejas /único entregable)</t>
  </si>
  <si>
    <t># de reportes enviados / 3 reportes a enviar</t>
  </si>
  <si>
    <t>Se adjuntan tres (3) soportes que acreditan el cumplimiento de esta actividad, cada uno consistente en archivo en formato PDF evidencia del envío de cada reporte de impacto de quejas/ denuncias al área involucrada</t>
  </si>
  <si>
    <t>103-2-3</t>
  </si>
  <si>
    <t>Realizar un documento que contenga el análisis de las quejas e informes que ingresan del 01 de noviembre de 2022 al 31 de octubre de 2023 al Grupo de trabajo de Control Disciplinario, estableciendo las Áreas/Dependencias de la SIC que más informes disciplinarios presenta y cuales reportan quejas disciplinarias en su contra, entregando informe al Superintendente con copia a la Oficina de Control Interno y a la Oficina Asesora de Planeación. (informe consolidado y memorando o correo de envío-único entregable)</t>
  </si>
  <si>
    <t>Se adjunta evidencia del cumplimiento de esta actividad mediante archivo PDF contentivo de informe final de impacto de quejas/denuncias</t>
  </si>
  <si>
    <t>103-3</t>
  </si>
  <si>
    <t xml:space="preserve"> 7. Fortalecimiento organizacional y simplificación de procesos, 18. Seguimiento y evaluación del desempeño institucional</t>
  </si>
  <si>
    <t>Buzón de preguntas Ley 1952 de 2019, creado (Instructivo de uso del buzón, único entregable)</t>
  </si>
  <si>
    <t># de buzones creados /1 Buzón a crear</t>
  </si>
  <si>
    <t>Se aporta evidencia del instrutivo de uso del buzón de preguntas</t>
  </si>
  <si>
    <t xml:space="preserve">Se avala el cumplimiento del producto mediante instructivo de uso de buzón de preguntas </t>
  </si>
  <si>
    <t>103-3-1</t>
  </si>
  <si>
    <t>Presentar brief con el contenido propuesto para el Buzón de preguntas (1. Brief diseñado y aprobado 2. Correo electrónico por parte del líder del proceso en el que se dé aprobación al Brief)</t>
  </si>
  <si>
    <t xml:space="preserve"># de Briefs del Buzón de Preguntas diligenciado  / 1 Brief de  Buzón de Preguntas a diligenciar y enviar </t>
  </si>
  <si>
    <t>Se envían como soporte de cumplimiento el documento en Word propuesto como Brief del buzón junto la aprobación por parte del líder de proceso efectuado sobre el mismo.</t>
  </si>
  <si>
    <t xml:space="preserve">Se avala el cumplimiento de la presente actividad mediante Brief -buzón de preguntas sobre la ley 1952 de 2019 y correo de aprobación del líder del proceso </t>
  </si>
  <si>
    <t>103-3-2</t>
  </si>
  <si>
    <t>Establecer la herramienta mediante la cual se ejecutará el buzón de preguntas Ley 1952 de 2019 (Enlace de acceso al buzón, único entregable)</t>
  </si>
  <si>
    <t># enlace de Buzón de Preguntas publicado  / 1 enlace de Buzón de Preguntas propuesto</t>
  </si>
  <si>
    <t>Se avala el cumplimiento de la presente actividad mediante entregable establecido en la actividad.</t>
  </si>
  <si>
    <t>103-3-3</t>
  </si>
  <si>
    <t>Realizar instructivo de uso del Buzón de preguntas Ley 1952 de 2019 publicado (Publicación IntraSIC con Instructivo de uso / único entregable)</t>
  </si>
  <si>
    <t># de publicación con instructivo de uso divulgado / 1 publicación de instructivo de uso propuesto</t>
  </si>
  <si>
    <t>En el segundo seguimiento del PAI se reportó el cumplimiento de esta actividad, vuelve a cargarse su soporte</t>
  </si>
  <si>
    <t>Teniendo en cuenta que el producto se validó en el corte anterior y que esta es la actividad que da cumplimiento al mismo, se valida en un 100% y se asume la misma fecha de entrega y ejecución.</t>
  </si>
  <si>
    <t>Grupo de Trabajo de Notificaciones y Certificaciones</t>
  </si>
  <si>
    <t>104-1</t>
  </si>
  <si>
    <t xml:space="preserve"> 7. Fortalecimiento organizacional y simplificación de procesos,  11.Gobierno digital,  12. Seguridad digital</t>
  </si>
  <si>
    <t>Módulo de ejecutorias con el trámite de firmeza de los actos administrativos de contribuciones, integrado y operando (1. Formato Arquitectura de Software GS03F21 actualizado ya se nuevo o actualizado hasta el capitulo 2.  2. Formato Acta de Entrega de Desarrollo de Software GS03-F25)</t>
  </si>
  <si>
    <t>1 módulo con el trámite de firmeza/ 1 módulo propuesto</t>
  </si>
  <si>
    <t>»104-Grupo de Trabajo de Notificaciones y Certificaciones, »20-Oficina de Tecnología e Informática, »11-Grupo de Trabajo Cobro Coactivo, »130-Dirección  Financiera</t>
  </si>
  <si>
    <t>Se finalizó  el módulo de ejecutorias con el trámite de firmeza de los actos administrativos de contribuciones, el cual ya está integrado y operando cumpliendo a cabalidad con el producto (Soporte 1, soporte2)</t>
  </si>
  <si>
    <t xml:space="preserve">Se valida cumplimiento del producto, se evidencia en los soportes formato de arquitectura y acta de entrega del módulo correspondiente. </t>
  </si>
  <si>
    <t>104-1-1</t>
  </si>
  <si>
    <t>Se elaboraron los documentos correspondientes al formato de solicitud de requerimientos GS03-F18 y el formato de lista de chequeo de requisitos de seguridad GS03-F27  cumpliendo a cabalidad con la actividad planteada (Soporte 1, soporte2)</t>
  </si>
  <si>
    <t xml:space="preserve">Se avala el cumplimiento de la presente actividad mediante los 2 entregables establecidos en la presente actividad </t>
  </si>
  <si>
    <t>104-1-2</t>
  </si>
  <si>
    <t>Se realizó el cargue correspondiente al Formato Arquitectura de Software GS03F21. (Soporte 1)</t>
  </si>
  <si>
    <t>Se avala el cumplimiento de la presente actividad mediante documento de  arquitectura de software</t>
  </si>
  <si>
    <t>104-1-3</t>
  </si>
  <si>
    <t xml:space="preserve">	Se realiza la entrega del documento que contiene el reporte de planeación de tareas, línea base de requerimientos (historias de usuario) y entregables  en la herramienta devops, con el plan de pruebas diseñado y registrado en la herramienta devops (Soporte 1, soporte 2)</t>
  </si>
  <si>
    <t xml:space="preserve">Se avala el cumplimento de la presente actividad mediante los 2 entregables establecidos en la misma </t>
  </si>
  <si>
    <t>104-1-4</t>
  </si>
  <si>
    <t># de soportes presentados /4 soportes a presentar</t>
  </si>
  <si>
    <t xml:space="preserve">Se construyó el componente de software cumpliendo a cabalidad con la actividad propuesta (Soporte 1, soporte 2, soporte 3, soporte 4) </t>
  </si>
  <si>
    <t xml:space="preserve">Se valida cumplimiento de la actividad, se evidencia en los soportes los 4 entregables definidos en las fechas establecidas. </t>
  </si>
  <si>
    <t>104-1-5</t>
  </si>
  <si>
    <t>Se realizaron los manuales y  capacitaciones correspondientes a los usuarios cumpliendo a cabalidad con la actividad propuesta (Soporte 1, soporte 2)</t>
  </si>
  <si>
    <t xml:space="preserve">Se valida cumplimiento de la actividad, se evidencia en los soportes los dos entregables definidos, manual del usuario y registro de la  capacitación </t>
  </si>
  <si>
    <t>104-1-6</t>
  </si>
  <si>
    <t>Se realizó cierre del proyecto presentando el formato de arquitectura de software y acta de entrega cumpliendo a cabalidad con la actividad propuesta (Soporte 1, soporte 2)</t>
  </si>
  <si>
    <t xml:space="preserve">Se valida cumplimiento de la actividad, se evidencia en los soportes documento de arquitectura y acta de entrega correspondiente del módulo. </t>
  </si>
  <si>
    <t>104-2</t>
  </si>
  <si>
    <t xml:space="preserve"> 7. Fortalecimiento organizacional y simplificación de procesos,  16.Gestión documental,  11.Gobierno digital</t>
  </si>
  <si>
    <t>Planilla electrónica de numeración de actos administrativos del Grupo de Notificaciones, operando (1. Formato Arquitectura de Software GS03F21 actualizado ya se nuevo o actualizado hasta el capitulo 2.  2. Formato Acta de Entrega de Desarrollo de Software GS03-F25)</t>
  </si>
  <si>
    <t>1 documento de arquitectura y acta de reunión / 2 soportes a presentar</t>
  </si>
  <si>
    <t>»104-Grupo de Trabajo de Notificaciones y Certificaciones, »20-Oficina de Tecnología e Informática</t>
  </si>
  <si>
    <t xml:space="preserve">Se finalizó la planilla electrónica de numeración de actos administrativos del Grupo de Notificaciones la cual se encuentra operando, cumpliendo a cabalidad con el producto propuesto (Soporte 1, soporte 2) </t>
  </si>
  <si>
    <t>Se valida cumplimiento del producto, se evidencia en los soportes formato de arquitectura y acta de entrega de la planilla</t>
  </si>
  <si>
    <t>104-2-1</t>
  </si>
  <si>
    <t>104-2-2</t>
  </si>
  <si>
    <t>104-2-3</t>
  </si>
  <si>
    <t>Se realizó el cargue del reporte de planeación generado desde la herramienta Devops (Soporte 1, soporte 2)</t>
  </si>
  <si>
    <t xml:space="preserve">Se avala el cumplimiento de la presente actividad mediante documentos plan de tareas y documento de pruebas </t>
  </si>
  <si>
    <t>104-2-4</t>
  </si>
  <si>
    <t xml:space="preserve">Se avala cumplimiento de la actividad, se evidencia en los soportes los 4 entregables definidos en las fechas establecidas. </t>
  </si>
  <si>
    <t>104-2-5</t>
  </si>
  <si>
    <t xml:space="preserve">Se valida cumplimiento de la actividad, se evidencia en los soportes manual del usuario y registro de capacitación realizada dentro de las fechas establecidas. </t>
  </si>
  <si>
    <t>104-2-6</t>
  </si>
  <si>
    <t xml:space="preserve">Se valida cumplimiento de la actividad, se evidencia en los soportes formato arquitectura software y acta de entrega </t>
  </si>
  <si>
    <t>104-3</t>
  </si>
  <si>
    <t>Fortalecer e implementar herramientas tecnológicas para identificar y atender las nuevas demandas que están surgiendo en la ciudadanía</t>
  </si>
  <si>
    <t xml:space="preserve">  8» Mejoramiento de los sistemas de información y servicios tecnológicos de la superintendencia de industria y comercio en el territorio  nacional,   8» Mejoramiento de los sistemas de información y servicios tecnológicos de la superintendencia de industria y comercio en el territorio  nacional</t>
  </si>
  <si>
    <t xml:space="preserve"> 11.Gobierno digital,  16.Gestión documental</t>
  </si>
  <si>
    <t xml:space="preserve">Desarrollo de autenticación digital en el módulo de copias y certificaciones, operando (1. Formato Arquitectura de Software GS03F21, ya sea nuevo o actualizado hasta el capitulo 2 . 2. Acta de Entrega de Desarrollo de Software GS03-F25)						</t>
  </si>
  <si>
    <t>Se finalizó el desarrollo de la autenticación digital en el módulo de copias y certificaciones , el cual ya esta operando. (Soporte 1, soporte2)</t>
  </si>
  <si>
    <t>104-3-1</t>
  </si>
  <si>
    <t>104-3-2</t>
  </si>
  <si>
    <t>Se diseñó la solución descrita en el formato arquitectura de software GS03-F21 cumpliendo a cabalidad con la actividad. (Soporte 1)</t>
  </si>
  <si>
    <t xml:space="preserve">Se avala el cumplimiento de la presente actividad mediante documento denominado Arquitectura de software </t>
  </si>
  <si>
    <t>104-3-3</t>
  </si>
  <si>
    <t xml:space="preserve">Se avala el cumplimiento de la presente actividad mediante los entregables reporte  de tareas y plan de pruebas </t>
  </si>
  <si>
    <t>104-3-4</t>
  </si>
  <si>
    <t xml:space="preserve">Se construyó el componente de software cumpliendo a cabalidad con la actividad propuesta (Soporte 1, soporte 2, soporte 3, soporte 4)  </t>
  </si>
  <si>
    <t>104-3-5</t>
  </si>
  <si>
    <t>104-3-6</t>
  </si>
  <si>
    <t>104-4</t>
  </si>
  <si>
    <t>»104-Grupo de Trabajo de Notificaciones y Certificaciones</t>
  </si>
  <si>
    <t>104-4-1</t>
  </si>
  <si>
    <t>104-4-2</t>
  </si>
  <si>
    <t>Grupo de Trabajo  Contratación</t>
  </si>
  <si>
    <t>105-1</t>
  </si>
  <si>
    <t xml:space="preserve"> 1. Planeación Institucional,  15.Gestión del conocimiento y la innovación</t>
  </si>
  <si>
    <t xml:space="preserve"> 6- Plan Institucional de Capacitación (PIC)</t>
  </si>
  <si>
    <t xml:space="preserve">Capacitaciones internas en temas contractuales, realizadas (Captura de pantalla de la citación, documento PDF de la presentación empleada, grabaciones de la sesiones (cuando aplique), lista de asistencia) </t>
  </si>
  <si>
    <t># de Capacitaciones realizadas / 3 Capacitaciones a realizar</t>
  </si>
  <si>
    <t>»105-Grupo de Trabajo  Contratación</t>
  </si>
  <si>
    <t>Se realizaron las tres capacitaciones como evidencia se adjunta la presentación, link del video y captura de pantalla de la citación</t>
  </si>
  <si>
    <t xml:space="preserve">Las evidencias permiten validar el cumplimiento del producto, al ser un producto que aún no vence su cumplimiento será tenido en cuenta para el cálculo de indicadores del último trimestre  </t>
  </si>
  <si>
    <t>105-1-1</t>
  </si>
  <si>
    <t>Realizar programación de los temas estableciendo el cronograma y remitirlo a la Oficina Asesora de Planeación y a Talento Humano (Cronograma de capacitación único entregable)</t>
  </si>
  <si>
    <t># de cronograma  realizado y remitido a Talento Humano y OAP/1. cronograma  de capacitaciones a realizar y remitir a Talento Humano y OAP</t>
  </si>
  <si>
    <t>Se realizó el cronograma de la capacitaciones que se realizaran en la presenta vigencia,</t>
  </si>
  <si>
    <t xml:space="preserve">Se avala el cumplimiento de la presente actividad mediante cronograma de capacitaciones 2023 </t>
  </si>
  <si>
    <t>105-1-2</t>
  </si>
  <si>
    <t>Realizar 3 Capacitaciones (1. Captura pantalla de la citación por calendario Outlook office; 2. pdf de la presentación;  3. Link de la grabación (si aplica) 4. Listado de asistencia</t>
  </si>
  <si>
    <t># de Capacitaciones realizadas /3 Capacitaciones a realizar</t>
  </si>
  <si>
    <t>En el mes de julio se realizo la capacitación en supervisión. Se adjunta evidencias captura de pantalla de citación, listado de asistencia, presentación</t>
  </si>
  <si>
    <t>Las evidencias permiten validar el cumplimiento de la actividad, dado que aún no ha vencido será tenido en cuenta para el cálculo de indicadores para el periodo programado</t>
  </si>
  <si>
    <t>105-2</t>
  </si>
  <si>
    <t>Manual de Contratación GA01-I02, publicado en el SIGI (Captura de pantalla de la publicación en el sigi, único entregable)</t>
  </si>
  <si>
    <t xml:space="preserve"># de manuales publicados /1 manual a publicar </t>
  </si>
  <si>
    <t>»105-Grupo de Trabajo  Contratación, »30-Oficina Asesora de Planeación</t>
  </si>
  <si>
    <t>Se dio cumplimiento a la actividad con la publicación del manual de contratación en el secop</t>
  </si>
  <si>
    <t xml:space="preserve">Se avala el cumplimiento del presente producto mediante captura de pantalla del Manual de Contratación GA01-i02 publicado en el SIGI  </t>
  </si>
  <si>
    <t>105-2-1</t>
  </si>
  <si>
    <t>Cargar y presentar a través del SIGI,  la propuesta del Manual de Contratación GA01-I02 a la Oficina Asesora de Planeación (captura de pantalla del aplicativo con fecha /  único entregable)</t>
  </si>
  <si>
    <t># de manuales cargados y presentados /1 manual a cargar y presentar</t>
  </si>
  <si>
    <t xml:space="preserve">Se remitió a la OAP,  por el SIGI, para su revisión y observaciones la actualización del manual de acuerdo a lo establecido, </t>
  </si>
  <si>
    <t>Se avala el cumplimiento de la presente actividad mediante captura de pantalla del aplicativo con fecha</t>
  </si>
  <si>
    <t>105-2-2</t>
  </si>
  <si>
    <t>Revisar metodológicamente la propuesta del  Manual de Contratación GA01-I02 y enviarla a la dependencia solicitante (captura de pantalla del aplicativo/ único entregable)</t>
  </si>
  <si>
    <t xml:space="preserve"># de documentos revisados metodológicamente/ 1 Manual a revisar </t>
  </si>
  <si>
    <t>Se adjunta como evidencia el mensaje del módulo documental del SIGI, de la devolución del manual con observaciones</t>
  </si>
  <si>
    <t>Se avala el cumplimiento de la presente actividad mediante captura de pantalla  donde se evidencia que se devolvió el procedimiento GA01-I02 para ajustes.</t>
  </si>
  <si>
    <t>105-2-3</t>
  </si>
  <si>
    <t>Ajustar y/o aprobar técnicamente el Manual de Contratación GA01-I02 y remitirla a la Oficina Asesora de Planeación (captura de pantalla del aplicativo/único entregable)</t>
  </si>
  <si>
    <t xml:space="preserve"># de documentos ajustados y remitidos a la OAP/ 1 manual ajustado y remitido </t>
  </si>
  <si>
    <t>Efectuado el ajuste al manual y con el fin de solicitar la publicación en su nueva codificación, se solicita la eliminación del instructivo en el aplicativo,  se adjunta como evidencia la solicitud de eliminación y posteriormente la solicitud de publicación del manual</t>
  </si>
  <si>
    <t xml:space="preserve">Se avala el cumplimiento de la presente actividad mediante captura de pantalla de solicitud de eliminación del instructivo y publicación del manual que reemplaza el instructivo. Se ajusta la eficiencia al 95% por cuanto la publicación del documento se efectuó en el mes de mayo debiéndose cumplir en el mes de abril </t>
  </si>
  <si>
    <t>105-2-4</t>
  </si>
  <si>
    <t>Publicar en el Sistema Integral de Gestión Institucional el Manual de Contratación GA01-I02 formulado o actualizada. (captura de pantalla del aplicativo/ único entregable)</t>
  </si>
  <si>
    <t xml:space="preserve"># de documentos publicados/ 1 Manual a publicar </t>
  </si>
  <si>
    <t xml:space="preserve">El 26 de mayo se publica en el SIGI la actualización del manual de contratación con su nueva codificación </t>
  </si>
  <si>
    <t>Se avala el cumplimiento de la presente actividad mediante la publicación del manual GA01-M04</t>
  </si>
  <si>
    <t>105-3</t>
  </si>
  <si>
    <t>Procedimiento Etapa de Planeación GA01-P02,  Procedimiento Etapa de Selección GA01-P03, publicados en el SIGI  (Captura de pantalla de la publicación en el sigi, único entregable)</t>
  </si>
  <si>
    <t xml:space="preserve"># de procedimientos  publicados /2 procedimientos a publicar </t>
  </si>
  <si>
    <t>Se adjunta como evidencia la publicación de los procedimientos en el SIGI</t>
  </si>
  <si>
    <t>105-3-1</t>
  </si>
  <si>
    <t>Cargar y presentar a través del SIGI,  la propuesta del procedimiento GA01-P02,  Procedimiento Etapa de Selección GA01-P03,  a la Oficina Asesora de Planeación (captura de pantalla del aplicativo con fecha /  único entregable)</t>
  </si>
  <si>
    <t># de procedimientos  cargados y presentados /2 procedimientos  a cargar y presentar</t>
  </si>
  <si>
    <t>Se remiten los procedimientos por el aplicativo SIGI, para su revisión, se adjunta como evidencia los mensajes remitidos por la plataforma</t>
  </si>
  <si>
    <t>Se avala el cumplimiento de la presente actividad mediante capturas de pantalla DEL sigi para la revisión de actualización del documento procedimiento GA01-P02 y GA01-P03</t>
  </si>
  <si>
    <t>105-3-2</t>
  </si>
  <si>
    <t>Revisar metodológicamente la propuesta del procedimiento GA01-P02,  Procedimiento Etapa de Selección GA01-P03 y enviarla a la dependencia solicitante (captura de pantalla del aplicativo/ único entregable)</t>
  </si>
  <si>
    <t xml:space="preserve"># de documentos revisados metodológicamente/ 2 procedimientos a revisar </t>
  </si>
  <si>
    <t>Se adjunta como evidencia el mensaje del módulo documental del SIGI, con la  devolución de los procedimientos con observaciones</t>
  </si>
  <si>
    <t xml:space="preserve">Se avala el cumplimiento de la presente actividad mediante capturas de pantalla del SIGI de los procedimientos GA01-P03 y P02 para ajustes  </t>
  </si>
  <si>
    <t>105-3-3</t>
  </si>
  <si>
    <t>Ajustar y/o aprobar técnicamente los procedimientos GA01-P02,  Procedimiento Etapa de Selección GA01-P03, y remitirla a la Oficina Asesora de Planeación (captura de pantalla del aplicativo/único entregable)</t>
  </si>
  <si>
    <t xml:space="preserve"># de documentos ajustados y remitidos a la OAP/ 2 procedimientos  ajustados y remitidos </t>
  </si>
  <si>
    <t>Se adjunta como evidencia el mensaje del modulo</t>
  </si>
  <si>
    <t>105-3-4</t>
  </si>
  <si>
    <t>Publicar en el Sistema Integral de Gestión Institucional el procedimiento GA01-P02,  Procedimiento Etapa de Selección GA01-P03. (captura de pantalla del aplicativo/ único entregable)</t>
  </si>
  <si>
    <t xml:space="preserve"># de documentos publicados/2 procedimientos  a publicar </t>
  </si>
  <si>
    <t>Se adjunta como evidencia la publicación de los procedimientos</t>
  </si>
  <si>
    <t xml:space="preserve">Se valido con el equipo de Calidad de la OAP que el entregable si correspondía con el propuesto por la actividad. Se parte del principio de la buena fe puesto que en la evidencia no se puede validar la fecha de cumplimiento </t>
  </si>
  <si>
    <t>105-4</t>
  </si>
  <si>
    <t>Procedimiento Etapa de Contratación GA01-P04 , Procedimiento Etapa de Ejecución GA01-P05,   publicados en el SIGI  (Captura de pantalla de la publicación en el sigi, único entregable)</t>
  </si>
  <si>
    <t>105-4-1</t>
  </si>
  <si>
    <t>Cargar y presentar a través del SIGI,  la propuesta del Procedimiento Etapa de Contratación GA01-P04 , Procedimiento Etapa de Ejecución GA01-P05,   (captura de pantalla del aplicativo con fecha /  único entregable)</t>
  </si>
  <si>
    <t>Se adjunta como evidencia la solicitud de revisión de los documentos por el SIGI</t>
  </si>
  <si>
    <t>105-4-2</t>
  </si>
  <si>
    <t>Revisar metodológicamente el Procedimiento Etapa de Contratación GA01-P04 , Procedimiento Etapa de Ejecución GA01-P05, y enviarla a la dependencia solicitante (captura de pantalla del aplicativo/ único entregable)</t>
  </si>
  <si>
    <t>Se adjunta la captura de pantalla de la devolución de los documentos para ajustes</t>
  </si>
  <si>
    <t>105-4-3</t>
  </si>
  <si>
    <t>Ajustar y/o aprobar técnicamente el Procedimiento Etapa de Contratación GA01-P04 , Procedimiento Etapa de Ejecución GA01-P05,   y remitirla a la Oficina Asesora de Planeación (captura de pantalla del aplicativo/único entregable)</t>
  </si>
  <si>
    <t xml:space="preserve">Se remitió los documentos para la publicación a la OAP, se adjunta como evidencia la captura de pantalla del envió de los documentos a la OAP generada por el SIGI, </t>
  </si>
  <si>
    <t>105-4-4</t>
  </si>
  <si>
    <t>Publicar en el Sistema Integral de Gestión Institucional el Procedimiento Etapa de Contratación GA01-P04 , Procedimiento Etapa de Ejecución GA01-P05,   formulado o actualizada. (captura de pantalla del aplicativo/ único entregable)</t>
  </si>
  <si>
    <t>105-5</t>
  </si>
  <si>
    <t xml:space="preserve"> Procedimiento Etapa de Liquidación  GA01-P06, Procedimiento Selección Abreviada-subasta Inversa GA01-P07, publicados en el SIGI (Captura de pantalla de la publicación en el sigi, único entregable)</t>
  </si>
  <si>
    <t>No reportó avance descriptivo, pero Las evidencias permiten validar el cumplimiento de la meta del producto</t>
  </si>
  <si>
    <t>105-5-1</t>
  </si>
  <si>
    <t>Cargar y presentar a través del SIGI,  la propuesta  del Procedimiento Etapa de Liquidación  GA01-P06, Procedimiento Selección Abreviada-subasta Inversa GA01-P07 (captura de pantalla del aplicativo con fecha /  único entregable)</t>
  </si>
  <si>
    <t>105-5-2</t>
  </si>
  <si>
    <t>Revisar metodológicamente la propuesta del Procedimiento Etapa de Liquidación  GA01-P06, Procedimiento Selección Abreviada-subasta Inversa GA01-P07 (captura de pantalla del aplicativo/ único entregable)</t>
  </si>
  <si>
    <t>105-5-3</t>
  </si>
  <si>
    <t>Ajustar y/o aprobar técnicamente  el Procedimiento Etapa de Liquidación  GA01-P06, Procedimiento Selección Abreviada-subasta Inversa GA01-P07(captura de pantalla del aplicativo/único entregable)</t>
  </si>
  <si>
    <t>105-5-4</t>
  </si>
  <si>
    <t>Publicar en el Sistema Integral de Gestión Institucional  el Procedimientos Etapa de Liquidación  GA01-P06, Procedimiento Selección Abreviada-subasta Inversa GA01-P07 formulado o actualizada. (captura de pantalla del aplicativo/ único entregable)</t>
  </si>
  <si>
    <t>105-6</t>
  </si>
  <si>
    <t>105-6-1</t>
  </si>
  <si>
    <t>105-6-2</t>
  </si>
  <si>
    <t>105-6-4</t>
  </si>
  <si>
    <t>Grupo de Trabajo de Administración de Personal</t>
  </si>
  <si>
    <t>111-1</t>
  </si>
  <si>
    <t>Asignar de manera eficiente el capital humano a la demanda de servicios de acuerdo con las necesidades crecientes, objetivos y metas de la entidad</t>
  </si>
  <si>
    <t xml:space="preserve"> 5- Previsión RH</t>
  </si>
  <si>
    <t>Documento de Plan Anual de Previsión de Recursos Humanos, elaborado y publicado (Plan elaborado y captura de pantalla de la publicación en página web de la SIC e Intrasic)</t>
  </si>
  <si>
    <t># de Plan Anual de Previsión  elaborado y publicado/1 Plan Anual de previsión a elaborar y publicar</t>
  </si>
  <si>
    <t>»111-Grupo de Trabajo de Administración de Personal</t>
  </si>
  <si>
    <t>Se elaboró el documento de Plan Anual de Previsión y se publico ( Plan elaborado / publicado)</t>
  </si>
  <si>
    <t xml:space="preserve">Se avala el cumplimiento del presente producto mediante los entregables denominados Plan de previsión y la respectiva publicación en la página web de la entidad </t>
  </si>
  <si>
    <t>111-1-1</t>
  </si>
  <si>
    <t>Elaborar el Plan de Previsión de Recursos Humanos (documento de plan/único entregable)</t>
  </si>
  <si>
    <t># de Plan previsión de Recursos humanos elaborado /1 Plan de previsión a elaborar</t>
  </si>
  <si>
    <t>Se elaboró el documento de Plan Anual de Previsión</t>
  </si>
  <si>
    <t>Se avala el cumplimiento de la presente actividad mediante entregable denominado Plan de previsión</t>
  </si>
  <si>
    <t>111-1-2</t>
  </si>
  <si>
    <t>Publicar el Plan de Previsión de Recursos Humanos (Capturas de pantalla de las publicaciones en página web de la SIC e Intrasic)</t>
  </si>
  <si>
    <t># de Plan previsión de Recursos humanos publicado /1 Plan de previsión de Recursos humanos a publicar</t>
  </si>
  <si>
    <t>Se publico el documento de Plan Anual de Previsión</t>
  </si>
  <si>
    <t>Se avala el cumplimiento de la presente actividad mediante la publicación en la página de la SIC del  Plan de previsión</t>
  </si>
  <si>
    <t>111-2</t>
  </si>
  <si>
    <t xml:space="preserve"> 3- Plan Estratégico de TH (PETH)</t>
  </si>
  <si>
    <t>Documento de Plan Anual de Vacantes, formulado y publicado en página web e Intrasic (Plan elaborado / único entregable )</t>
  </si>
  <si>
    <t># de Plan Anual de Vacantes elaborado y publicado/1 Plan Anual de vacantes a elaborar y publicar</t>
  </si>
  <si>
    <t>Se elaboró el documento de Plan Anual de Vacantes y se publico (Plan elaborado  / publicado)</t>
  </si>
  <si>
    <t xml:space="preserve">Se avala el cumplimiento del presente producto mediante los entregables denominados Plan de vacantes y la respectiva publicación en la página web de la entidad </t>
  </si>
  <si>
    <t>111-2-1</t>
  </si>
  <si>
    <t>Elaborar el Plan Anual de Vacantes (documento de plan/único entregable )</t>
  </si>
  <si>
    <t># de Plan anual de vacantes elaborados /1 plan anual de vacantes a elaborar</t>
  </si>
  <si>
    <t xml:space="preserve">Se elaboró el documento de Plan Anual de Vacantes </t>
  </si>
  <si>
    <t xml:space="preserve">Se avala el cumplimiento de la presente actividad mediante el documento plan anual de vacantes </t>
  </si>
  <si>
    <t>111-2-2</t>
  </si>
  <si>
    <t>Publicar el Plan Anual de Vacantes (Captura de pantalla de las publicaciones en página web de la SIC e Intrasic)</t>
  </si>
  <si>
    <t># Plan anual de vacantes publicados / 1 Plan anual de vacantes a publicar</t>
  </si>
  <si>
    <t xml:space="preserve">Se publico el documento de Plan Anual de Vacantes </t>
  </si>
  <si>
    <t xml:space="preserve">Se avala cumplimiento de la presente actividad mediante la publicación en la página web del plan anual de vacantes </t>
  </si>
  <si>
    <t>111-3</t>
  </si>
  <si>
    <t xml:space="preserve">Herramienta Tecnológica de Hojas de Vida, mejorada y operando (1. Formato Arquitectura de Software GS03F21, ya sea nuevo o actualizado hasta el capitulo 2. 2. Formato Acta de Entrega de Desarrollo de Software GS03-F25)
</t>
  </si>
  <si>
    <t># de Herramientas mejoradas y operando / 1 Herramienta a mejorar y operar</t>
  </si>
  <si>
    <t>»111-Grupo de Trabajo de Administración de Personal, »20-Oficina de Tecnología e Informática</t>
  </si>
  <si>
    <t>Se actualizó la Herramienta Tecnológica de Hojas de Vida, se adjunta Formato Arquitectura de Software GS03F21 y el Acta de Entrega de Desarrollo de Software GS03-F25.</t>
  </si>
  <si>
    <t xml:space="preserve">Se valida cumplimiento del producto, se evidencia en los soportes formato de arquitectura y acta de entrega. </t>
  </si>
  <si>
    <t>111-3-1</t>
  </si>
  <si>
    <t>Se elaboraron los Formato de Solicitud de Requerimientos a Sistemas de Información GS03-F18 2 y formato Lista de Chequeo de Requisitos de Seguridad de la Información GS03-F27.</t>
  </si>
  <si>
    <t xml:space="preserve">Se avala el cumplimiento de la presente actividad mediante los entregables requerimiento y lista de chequeo </t>
  </si>
  <si>
    <t>111-3-2</t>
  </si>
  <si>
    <t xml:space="preserve">Se elaboró en el Formato Arquitectura de Software GS03F21, por parte de la OTI. </t>
  </si>
  <si>
    <t xml:space="preserve">Se avala el cumplimiento de la presente actividad mediante documento denominado arquitectura de software </t>
  </si>
  <si>
    <t>111-3-3</t>
  </si>
  <si>
    <t>Planear  y gestionar la solución  (1. Reporte planeación de tareas, línea base de requerimientos (historias de usuario) y entregables  en la herramienta devops 2. plan de pruebas diseñado y registrado en la herramienta devops)</t>
  </si>
  <si>
    <t>Se da cumplimiento a la actividad con el cargue del reporte de planeación generado desde la herramienta Devops</t>
  </si>
  <si>
    <t xml:space="preserve">Se avala el cumplimiento de la presente actividad mediante entregables plan de tareas  y plan de pruebas </t>
  </si>
  <si>
    <t>111-3-4</t>
  </si>
  <si>
    <t>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t>
  </si>
  <si>
    <t xml:space="preserve">Se realizó Captura de pantalla del Código fuente registrado en devops, Captura de pantalla de casos de prueba ejecutados por desarrollo, Captura de pantalla de casos de prueba ejecutados para aceptación y  Acta de Prueba de Desarrollo de Software GS03-F26. </t>
  </si>
  <si>
    <t>Se valida cumplimiento de la actividad, se evidencia en los soportes los 4 entregables establecidos</t>
  </si>
  <si>
    <t>111-3-5</t>
  </si>
  <si>
    <t>Realizar manuales y capacitar a los usuarios (1.Formato Manual de Usuario GS03-F24 nuevo o actualizado  2. Registro de Capacitación)</t>
  </si>
  <si>
    <t>Se realizó el Manual de Usuario GS03-F24 nuevo o actualizado y el Registro de Capacitación.</t>
  </si>
  <si>
    <t xml:space="preserve">Se valida cumplimiento de la actividad, se evidencia en los soportes manual del usuario y registro de capacitación </t>
  </si>
  <si>
    <t>111-3-6</t>
  </si>
  <si>
    <t>Se realizó el Formato Arquitectura de Software GS03-F21, y el Acta de Entrega de Desarrollo de Software GS03-F25.</t>
  </si>
  <si>
    <t>Se valida cumplimiento de la actividad, se evidencia en los soportes formato de arquitectura software y acta de entrega</t>
  </si>
  <si>
    <t>111-4</t>
  </si>
  <si>
    <t>111-4-1</t>
  </si>
  <si>
    <t>111-4-2</t>
  </si>
  <si>
    <t>111-5</t>
  </si>
  <si>
    <t xml:space="preserve">Mejorar el formato de transferencia del conocimiento </t>
  </si>
  <si>
    <t>Formato de transferencia del conocimiento diligenciado por los servidores retirados de la entidad
(Formatos diligenciados completamente - Listados de funcionarios retirados en el periodo evaluado)</t>
  </si>
  <si>
    <t>N° de servidores retirados que diligencian completamente el formato / Total servidores retirados de la entidad</t>
  </si>
  <si>
    <t>Durante el periodo evaluado hubo tres (3) servidores públicos retirados dentro de los tiempos establecidos para el diligenciamiento del formato, de tres (3) que llegaron.</t>
  </si>
  <si>
    <t>111-5-1</t>
  </si>
  <si>
    <t>Consolidar formatos de transferencia de conocimiento de los servidores retirados completamente diligenciados 
(Formatos diligenciados completamente)</t>
  </si>
  <si>
    <t>Grupo de Trabajo de Desarrollo del Talento Humano</t>
  </si>
  <si>
    <t>117-1</t>
  </si>
  <si>
    <t>Documento del Plan Estratégico de Talento Humano, elaborado y publicado (Plan elaborado y captura de pantalla de la publicación en página web de la SIC e Intrasic)</t>
  </si>
  <si>
    <t># de planes estratégicos de talento humano elaborados y publicados / 1 plan estratégico de talento humano a elaborar y publicar</t>
  </si>
  <si>
    <t>»117-Grupo de Trabajo de Desarrollo del Talento Humano</t>
  </si>
  <si>
    <t>Se elaboró el Plan Estratégico de Talento Humano 2023 y se publicó, en página web de la SIC e Intrasic. Se anexa evidencias</t>
  </si>
  <si>
    <t xml:space="preserve">Se avala el cumplimiento del presente producto mediante documento denominado plan estratégico y publicación en página web e intrasic de la entidad </t>
  </si>
  <si>
    <t>117-1-1</t>
  </si>
  <si>
    <t>Elaborar el Plan Estratégico de Talento Humano (Documento del plan/único entregable)</t>
  </si>
  <si>
    <t># de Plan Estratégico Elaborado/ 1 plan Estratégico a elaborar</t>
  </si>
  <si>
    <t>Se elaboró el Plan Estratégico de Talento Humano 2022</t>
  </si>
  <si>
    <t xml:space="preserve">Se avala el cumplimiento de la presente actividad mediante documento denominado plan estratégico de talento humano </t>
  </si>
  <si>
    <t>117-1-2</t>
  </si>
  <si>
    <t>Publicar el Plan Estratégico de Talento Humano (Captura de pantalla de la publicación en página web de la SIC e Intrasic)</t>
  </si>
  <si>
    <t># de Plan Estratégico publicado/ 1 plan Estratégico  a publicar</t>
  </si>
  <si>
    <t>Se publicó el Plan Estratégico de Talento Humano 2022 en la página web de la SIC e Intrasic</t>
  </si>
  <si>
    <t xml:space="preserve">Se avala el cumplimiento de la presente actividad mediante entregable de publicación en la página web e intrasic de la entidad </t>
  </si>
  <si>
    <t>117-2</t>
  </si>
  <si>
    <t xml:space="preserve"> 7- Incentivos</t>
  </si>
  <si>
    <t>Objetivos de mejora Empresas Familiarmente responsables efr, cumplidos (Informe consolidado de cumplimiento de objetivos de mejora, único entregable)</t>
  </si>
  <si>
    <t>% de Objetivos de mejora efr cumplidos / 100% de Objetivos de mejora efr a cumplir</t>
  </si>
  <si>
    <t xml:space="preserve">Se elaboró el informe final de objetivos de mejora efr </t>
  </si>
  <si>
    <t xml:space="preserve">Se avala el cumplimiento del presente producto se ejecutaron las 13 actividades propuestas </t>
  </si>
  <si>
    <t>117-2-1</t>
  </si>
  <si>
    <t>Establecer plan de trabajo con acciones, fechas y responsables, para el cumplimiento de los objetivos de mejora efr  (plan de trabajo / único entregable)</t>
  </si>
  <si>
    <t># de Plan de trabajo establecidos /1 plan de trabajo a establecer</t>
  </si>
  <si>
    <t xml:space="preserve">Se avala el cumplimiento de la presente actividad mediante cronograma de programación de actividades EFR, se evidencia que se van a ejecutar 9 actividades </t>
  </si>
  <si>
    <t>Se ejecuto el plan de trabajo para el cumplimiento de los objetivos de mejora efr y se realizaron los 4 informes trimeetrales efr
Durante octubre, noviembre y diciembre  se realizaron las siguientes actividades: se diseñó estrategia de intervención en liderazgo conciliatorio para la alta y media dirección con base en los resultados de las mediciones de clima, se elaboró la matriz de cobertura de las medidas efr, se realizó los informes de gestión de los programas de Bienestar y Capacitación y el cuarto  informe trimestral efr.</t>
  </si>
  <si>
    <t>117-2-2</t>
  </si>
  <si>
    <t xml:space="preserve">Ejecutar el plan de trabajo para el cumplimiento de los objetivos de mejora efr (Informes trimestrales (4) de seguimiento y soportes documentales de cumplimiento)  </t>
  </si>
  <si>
    <t xml:space="preserve">Se avala el cumplimiento del presente actividad se ejecutaron las 13 actividades propuestas </t>
  </si>
  <si>
    <t>117-3</t>
  </si>
  <si>
    <t>Plan de Bienestar Social y Estímulos, elaborado y ejecutado (Informe semestral de la ejecución del plan / único entregable)</t>
  </si>
  <si>
    <t>% de Plan de bienestar elaborado y ejecutado /100% de plan de bienestar  a elaborar y ejecutar</t>
  </si>
  <si>
    <t>Se elaboró el segundo informe semestral de Plan de Bienestar Social y Estimulos de las actividades  ejecutadas. Se anexa evidencia</t>
  </si>
  <si>
    <t xml:space="preserve">Se avala el cumplimiento del presente producto mediante la ejecución de las 303 actividades propuestas </t>
  </si>
  <si>
    <t>117-3-1</t>
  </si>
  <si>
    <t>Someter a aprobación del Comité Institucional de Gestión y Desempeño la propuesta de plan de bienestar social y Estímulos y realizar la Resolución de adopción del mismo (Acta de Comité Institucional de Gestión y Desempeño aprobando el Plan de Bienestar Social y Estímulos y Resolución adoptando el Plan de Bienestar Social y Estímulos-único entregable)</t>
  </si>
  <si>
    <t>1 Acta  con aprobación del plan de bienestar y estímulos   y Resolución  de adopción de este /2 soportes de la actividad propuestos</t>
  </si>
  <si>
    <t>El Comité Institucional de Gestión y Desempeño aprobó el plan de bienestar social y Estímulos en reunión celebrada el 27 de enero de 2023 y mediante Resolución 1677 del 27 de enero 2023 se adopta el plan anual de bienestar social y estímulos laborales 2023 de la Superintendencia de Industria y Comercio. Para lo cual se adjunta evidencias (resolución, acta y plan)</t>
  </si>
  <si>
    <t xml:space="preserve">Se avala el cumplimiento de la presente actividad mediante acta de aprobación por parte del comité institucional del plan de bienestar y estímulos, plan de trabajo, resolución 1677 de 2023 donde se adopta el plan de bienestar </t>
  </si>
  <si>
    <t>117-3-2</t>
  </si>
  <si>
    <t>Cumplir con la ejecución del plan Bienestar Social y Estímulos (Captura de pantalla de publicación de actividades de bienestar y Estímulos cuando aplique/ Listas de asistencia a actividades de Bienestar social y Estímulos, cuando aplique e informe semestral de las actividades realizadas)</t>
  </si>
  <si>
    <t>% del Plan cumplido /100% del Plan a cumplir</t>
  </si>
  <si>
    <t>Durante octubre, noviembre y diciembre del presente año se realizaron las siguientes actividades de Bienestar: Rutas, Parqueaderos, Teletrabajo, Jornada Especial de Mujeres Embarazadas, Horario Flexible, Valera Emociona los permisos de la Valera está a disposición de los funcionarios y el reporte de uso de Valera depende la solicitud de los funcionarios), Incentivo al Uso de la Bicicleta, Salas Amigas de la Familia Lactante, Asesorías  de la Caja de Compensación, juntos somos más fuerte, estilos de vida saludable, Celebración Cumpleaños, día de los niños, día del trabajo decente, kit de bienvenida al bebe, Día de la Familia, Día del trabajo decente, Turnos de Fin de Año, Escuela de liderazgo, El arte de ser padre, , Ejercicio es salud, Deportes, Gimnasia cerebral, Vacaciones Recreativas, Feria del Conocimiento, Feria de la vivienda, Feria Educativa, Transformación digital, Foro Institucional, Estímulos Laborales y reconocimiento quinquenios, Reconocimiento a la Antigüedad Laboral, Reconocimiento a los servidores públicos según su profesión, Reconocimiento valores, Voluntariado SIC, Novenas Navideñas, Programa servimos, Celebración cumpleaños SIC, Informe de gestión semestral</t>
  </si>
  <si>
    <t xml:space="preserve">Se avala el cumplimiento de la presente actividad  mediante la ejecución de las 303 actividades propuestas </t>
  </si>
  <si>
    <t>117-4</t>
  </si>
  <si>
    <t xml:space="preserve">Plan de Capacitación, elaborado y ejecutado (Informe semestral de la ejecución del plan) </t>
  </si>
  <si>
    <t>% del Plan de capacitación elaborado y  ejecutado /1plan de capacitación  a elaborar y ejecutar</t>
  </si>
  <si>
    <t>Se elaboró el segundo informe semestral de Plan de Capacitación de las actividades  ejecutadas.Se anexa evidencia</t>
  </si>
  <si>
    <t xml:space="preserve">Se avala el cumplimiento del presente producto mediante la ejecución de las 91 actividades propuestas en el plan de capacitación </t>
  </si>
  <si>
    <t>117-4-1</t>
  </si>
  <si>
    <t xml:space="preserve">Someter a aprobación del Comité Institucional de Gestión y Desempeño la propuesta de plan de Capacitación y realizar la Resolución de adopción del mismo (Acta de Comité Institucional de Gestión y Desempeño aprobando el Plan de Capacitación y Resolución adoptando el Plan de Capacitación-único entregable) </t>
  </si>
  <si>
    <t>1 Acta  con aprobación del plan de Capacitación y Resolución  de adopción de este /2 soportes de la actividad propuestas</t>
  </si>
  <si>
    <t xml:space="preserve">Se avala el cumplimiento de la presente actividad mediante acta de aprobación por parte del comité institucional del plan de capacitación , plan de trabajo, resolución 1675 de 2023 donde se adopta el plan de capacitación </t>
  </si>
  <si>
    <t>Durante octubre, noviembre y diciembre del presente año se realizaron los siguientes eventos de capacitación: Inducción, Reinducción, Rendición de cuentas, Protección de Datos Personales, Programa de Documentos Vitales, Cuidándo-te Estilos de vida Saludable, Prevención riesgo Psicosocial, Medidas cautelares en procesos declarativos, Derecho Administrativo, Concurso de méritos, Importancia, fidelidad de la Información y registro, Transparencia y acceso a la Información pública,  ,Salas Amigas Lactancia Materna, Informe de gestión semestral</t>
  </si>
  <si>
    <t>117-4-2</t>
  </si>
  <si>
    <t>Cumplir con la ejecución del plan de capacitación (Listas de asistencia cuando aplique, captura de pantalla de la reunión de capacitaciones cuando aplique e informe semestral de las actividades realizadas)</t>
  </si>
  <si>
    <t xml:space="preserve">Se avala el cumplimiento de la presente actividad  mediante la ejecución de las 91 actividades propuestas en el plan de capacitación </t>
  </si>
  <si>
    <t>117-5</t>
  </si>
  <si>
    <t xml:space="preserve"> 8- Seguridad y Salud en el Trabajo (SYST)</t>
  </si>
  <si>
    <t xml:space="preserve">Plan de Seguridad y salud en el Trabajo SST, elaborado y ejecutado (Informe semestral de la ejecución del plan) </t>
  </si>
  <si>
    <t>% del Plan de  SST elaborado y ejecutado /100% plan de SST a elaborar y ejecutar</t>
  </si>
  <si>
    <t>Se elaboró el segundo informe semestral de SST de las actividades  ejecutadas. Se anexa evidencia</t>
  </si>
  <si>
    <t xml:space="preserve">Se avala el cumplimiento del presente producto mediante la ejecución de las 123 actividades propuestas en el plan de sst </t>
  </si>
  <si>
    <t>117-5-1</t>
  </si>
  <si>
    <t>Realizar la resolución de adopción del Plan de SST (Resolución adoptando el Plan de SST-único entregable)</t>
  </si>
  <si>
    <t># de resolución de adopción SST SST realizada /1 resolución de adopción SST a realizar</t>
  </si>
  <si>
    <t>Mediante resolución 1676 del 27 de enero de 2023 por la cual se adopta el plan anual de trabajo 2023 para el Sistema de Gestión de Seguridad y Salud en el Trabajo SG-SST de la Superintendencia de Industria y Comercio, se adoptó el Plan de SST y se elaboró el plan de trabajo.</t>
  </si>
  <si>
    <t xml:space="preserve">Se avala el cumplimiento de la presente actividad  mediante la ejecución de las 91 actividades propuestas </t>
  </si>
  <si>
    <t>117-5-2</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</si>
  <si>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</si>
  <si>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 de ejecución del plan de SST cumplido / 100% del plan de SST a cumplir</t>
  </si>
  <si>
    <t>Durante octubre, noviembre y diciembre del presente año se realizaron las siguientes actividades de SST: Actas mensuales reunión copasst, Informe trimestral Comité Convivencia, Consolidado de evaluación de las responsabilidades en SST, Informe semestral de ejecución SST, Consolidado de rendición de cuentas, Matriz de requisitos legales actualizada y publicada en la IntraSic, Soprte de las divulgaciones realizadas por SST a través de la IntraSi, Informe de condiciones de salud, Informe semestral de actividades PVE, Matriz de exámenes ocupacionales actualizada, Consolidado de investigación de ATEL, Registro y análisis del indicador, Informe consolidado de inspecciones, Entrega de EPP, Matriz de indicadores estructura, proceso y resultado, Informe de auditoría realizada al SG-SST, Informe de Revisión por la Alta dirección.</t>
  </si>
  <si>
    <t xml:space="preserve">Se avala el cumplimiento de la presente actividad  mediante la ejecución de las 123 actividades propuestas en el plan de sst </t>
  </si>
  <si>
    <t>117-6</t>
  </si>
  <si>
    <t xml:space="preserve">Planes de trabajo 2023 políticas lideradas, ejecutados (Evidencia del cumplimiento de las actividades) </t>
  </si>
  <si>
    <t xml:space="preserve">% de planes de trabajo ejecutados /100% de los planes de trabajo a ejecutar </t>
  </si>
  <si>
    <t>Planes de trabajo 2023 políticas lideradas, ejecutados se anexa evidencia del cumplimiento de las actividades</t>
  </si>
  <si>
    <t>117-6-1</t>
  </si>
  <si>
    <t>% de los planes de trabajo MIPG ejecutados /100% de los planes de  MIPG a ejecutar</t>
  </si>
  <si>
    <t>En el mes de octubre se realizó el  documento estudio técnico para la formalización de empleos en la SIC.</t>
  </si>
  <si>
    <t>117-7</t>
  </si>
  <si>
    <t xml:space="preserve">Curso de inducción y reinducción para funcionarios diseñado y ejecutado (Lista de asistencia y captura de pantalla del curso) </t>
  </si>
  <si>
    <t># de curso diseñados y ejecutados /1 curso a diseñar y ejecutar</t>
  </si>
  <si>
    <t>Se diseño y se ejecutó el proceso de inducción y reinducción para funcionarios de la SIC, se anexa evidencia.</t>
  </si>
  <si>
    <t xml:space="preserve">Se avala el cumplimiento del presente producto mediante los entregables establecidos en el mismo curso de inducción y reinducción </t>
  </si>
  <si>
    <t>117-7-1</t>
  </si>
  <si>
    <t xml:space="preserve">Solicitar y revisar la información remitida por  las áreas de la SIC de los temas de interés para el curso de inducción y reinducción (Correo de solicitud y respuesta) </t>
  </si>
  <si>
    <t># de solicitudes de información revisadas / 1 solicitud de información a revisar</t>
  </si>
  <si>
    <t>Se solicitó y reviso la información remitida por  las áreas de la SIC de los temas de interés para el curso de inducción y reinducción. Para lo cual se adjunta evidencias correos de solicitud y correos de respuesta</t>
  </si>
  <si>
    <t xml:space="preserve">Se avala el cumplimiento de la presente actividad mediante los entregables establecidos en la misma </t>
  </si>
  <si>
    <t>117-7-2</t>
  </si>
  <si>
    <t>Diseñar el curso de inducción y reinducción: (Documento de inducción y reinducción) </t>
  </si>
  <si>
    <t># de cursos diseñados/1 curso a diseñar</t>
  </si>
  <si>
    <t>Se diseñó  el curso de inducción y reinducción se anexan evidencias</t>
  </si>
  <si>
    <t>Los soportes adjuntos permiten validar el cumplimiento de la actividad</t>
  </si>
  <si>
    <t>117-7-3</t>
  </si>
  <si>
    <t xml:space="preserve">Ejecutar el curso de  inducción y reinducción (lista de asistencia) </t>
  </si>
  <si>
    <t># de curso de inducción y reinducción ejecutado/ 1 Curso de inducción y reinducción a ejecutar</t>
  </si>
  <si>
    <t xml:space="preserve">Se ejecuto el curso de  inducción y reinducción </t>
  </si>
  <si>
    <t xml:space="preserve">Se avala el cumplimiento de la presente actividad mediante los soportes establecidas en la misma curso de inducción y reinducción </t>
  </si>
  <si>
    <t>117-8</t>
  </si>
  <si>
    <t>117-8-1</t>
  </si>
  <si>
    <t>117-8-2</t>
  </si>
  <si>
    <t>Dirección  Financiera</t>
  </si>
  <si>
    <t>130-1</t>
  </si>
  <si>
    <t>Aplicativo de derecho al turno conforme a la actualización normativa, mejorado y operando (1. Formato Arquitectura de Software GS03F21 actualizado.  2. Formato Acta de Entrega de Desarrollo de Software GS03-F25)</t>
  </si>
  <si>
    <t># de aplicativos mejorados y  operando/1 aplicativo a mejorar y operar</t>
  </si>
  <si>
    <t>»130-Dirección  Financiera, »20-Oficina de Tecnología e Informática</t>
  </si>
  <si>
    <t>Se finaliza arquitectura de software y se finaliza producto con acta de entrega</t>
  </si>
  <si>
    <t>Las evidencias permiten validar el cumplimiento del producto (REPORTE EXTEMPORANEO)</t>
  </si>
  <si>
    <t>130-1-1</t>
  </si>
  <si>
    <t>Se culmina levantamiento de requerimiento y lista de chequeo requisitos de seguridad de la información</t>
  </si>
  <si>
    <t>Se avala el cumplimiento de la presente actividad toda vez que se pueden evidenciar los  entregables establecidos para dar cumplimiento a la misma.</t>
  </si>
  <si>
    <t>130-1-2</t>
  </si>
  <si>
    <t>Se culmina documento arquitectura de software</t>
  </si>
  <si>
    <t xml:space="preserve">Se avala el cumplimiento de la presente actividad mediante documento de arquitectura de software </t>
  </si>
  <si>
    <t>130-1-3</t>
  </si>
  <si>
    <t>Se adelantan historias de usuario y se cargan en Devops</t>
  </si>
  <si>
    <t xml:space="preserve">Se avala el cumplimento de la presente actividad mediante reporte de tareas y plan de pruebas </t>
  </si>
  <si>
    <t>130-1-4</t>
  </si>
  <si>
    <t>»20-Oficina de Tecnología e Informática, »130-Dirección  Financiera</t>
  </si>
  <si>
    <t>Se finaliza la etapa de construcción de componente de software</t>
  </si>
  <si>
    <t>130-1-5</t>
  </si>
  <si>
    <t>Se finaliza contrucción de manual de usuario y se realiza capacitación</t>
  </si>
  <si>
    <t>Las evidencias permiten validar el cumplimiento de la actividad (REPORTE EXTEMPORANEO)</t>
  </si>
  <si>
    <t>130-1-6</t>
  </si>
  <si>
    <t>130-2</t>
  </si>
  <si>
    <t>Aplicativo de multas, mejorado y operando (1. Formato Arquitectura de Software GS03F21 actualizado.  2. Formato Acta de Entrega de Desarrollo de Software GS03-F25)</t>
  </si>
  <si>
    <t>»130-Dirección  Financiera, »20-Oficina de Tecnología e Informática, »11-Grupo de Trabajo Cobro Coactivo</t>
  </si>
  <si>
    <t>130-2-1</t>
  </si>
  <si>
    <t>130-2-2</t>
  </si>
  <si>
    <t>130-2-3</t>
  </si>
  <si>
    <t>Se avala el cumplimiento de la presente actividad mediante el reporte de tareas y plan de pruebas</t>
  </si>
  <si>
    <t>130-2-4</t>
  </si>
  <si>
    <t>Se finaliza etapa de construcción de software</t>
  </si>
  <si>
    <t>130-2-5</t>
  </si>
  <si>
    <t>Se finalizó manual de usuario y se ejecutó capacotación</t>
  </si>
  <si>
    <t>130-2-6</t>
  </si>
  <si>
    <t>130-3</t>
  </si>
  <si>
    <t>Sistema de pagos, mejorado y operando ** (1. Formato Arquitectura de Software GS03F21 actualizado. 2. Formato Acta de Entrega de Desarrollo de Software GS03-F25)</t>
  </si>
  <si>
    <t>»130-Dirección  Financiera, »20-Oficina de Tecnología e Informática, »105-Grupo de Trabajo  Contratación</t>
  </si>
  <si>
    <t>Se realiza el cierre del proyecto con la entrega del formato de arquitectura y acta de entrega con las mejoras realizadas y puestaen opracion del sistema de pagos</t>
  </si>
  <si>
    <t>130-3-1</t>
  </si>
  <si>
    <t>Se culminan y cargan historias de usuario a devops y se establece plan de pruebas</t>
  </si>
  <si>
    <t>130-3-2</t>
  </si>
  <si>
    <t>»20-Oficina de Tecnología e Informática, »130-Dirección  Financiera, »105-Grupo de Trabajo  Contratación</t>
  </si>
  <si>
    <t>Se culmina la construcción del software y se efectuan pruevas</t>
  </si>
  <si>
    <t>130-3-3</t>
  </si>
  <si>
    <t xml:space="preserve">Se da cumplimiento a la actividad con la entrega del manual de usuario para las mejoras realizadas al sistema de pagoss, asi mismo se realizo capacitacion a los usuarios </t>
  </si>
  <si>
    <t>130-3-4</t>
  </si>
  <si>
    <t>130-4</t>
  </si>
  <si>
    <t>Aplicativo de devoluciones, mejorado y operando (1. Formato Arquitectura de Software GS03F21 actualizado. 2. Formato Acta de Entrega de Desarrollo de Software GS03-F25)</t>
  </si>
  <si>
    <t>Se finaliza entrega de producto mediante acta de entrega</t>
  </si>
  <si>
    <t>130-4-1</t>
  </si>
  <si>
    <t>130-4-2</t>
  </si>
  <si>
    <t>130-4-3</t>
  </si>
  <si>
    <t>130-4-4</t>
  </si>
  <si>
    <t>Se finaliza la fase de construcción de software</t>
  </si>
  <si>
    <t>130-4-5</t>
  </si>
  <si>
    <t>Se finaliza la actualización de manual de usuario y se realiza capacitación</t>
  </si>
  <si>
    <t>130-4-6</t>
  </si>
  <si>
    <t>130-5</t>
  </si>
  <si>
    <t>Aplicativo SIC Comisiona, mejorado y operando (1. Formato Arquitectura de Software GS03F21 actualizado. 2. Formato Acta de Entrega de Desarrollo de Software GS03-F25)</t>
  </si>
  <si>
    <t>Se finaliza el producto mediante acta de entrega</t>
  </si>
  <si>
    <t>130-5-1</t>
  </si>
  <si>
    <t xml:space="preserve">Se avala el cumplimiento de la presente actividad mediante documento que contiene los entregables requerimiento y lista de chequeo </t>
  </si>
  <si>
    <t>130-5-2</t>
  </si>
  <si>
    <t xml:space="preserve">Se avala el cumplimiento de la presente actividad mediante documento de arquitectura de Software </t>
  </si>
  <si>
    <t>130-5-3</t>
  </si>
  <si>
    <t>Se culmina la fase de levantamiento de historias de usuario y plan de pruebas diseñado</t>
  </si>
  <si>
    <t>130-5-4</t>
  </si>
  <si>
    <t>Se culmina la actividad de construcción de componentes de software</t>
  </si>
  <si>
    <t>130-5-5</t>
  </si>
  <si>
    <t>Se realiza actualización de manual de usuario y capacitación</t>
  </si>
  <si>
    <t>130-5-6</t>
  </si>
  <si>
    <t>130-6</t>
  </si>
  <si>
    <t xml:space="preserve">CONTRIBUCIONES. Adecuación del sistema de multas para el manejo del proceso de contribuciones, interoperando con los sistemas de (Gyna, liquidador, generador de base y reportes) Operando. (1. Formato Arquitectura de Software GS03F21 actualizado. 2. Formato Acta de Entrega de Desarrollo de Software GS03-F25)
</t>
  </si>
  <si>
    <t># de aplicativos operando/1 aplicativo a operar</t>
  </si>
  <si>
    <t>Se realiza finalización y entrega del producto</t>
  </si>
  <si>
    <t xml:space="preserve">Las evidencias permiten validar el cumplimiento del producto. por favor registrar fecha de culminación </t>
  </si>
  <si>
    <t>130-6-1</t>
  </si>
  <si>
    <t>130-6-2</t>
  </si>
  <si>
    <t>130-6-3</t>
  </si>
  <si>
    <t>130-6-4</t>
  </si>
  <si>
    <t>Se finaliza la actividad de construcción de componente de software</t>
  </si>
  <si>
    <t>130-6-5</t>
  </si>
  <si>
    <t>Se finaliza actividad de construcción manual de usuario y capacitación</t>
  </si>
  <si>
    <t>130-6-6</t>
  </si>
  <si>
    <t>Se finaliza actividad de formato de arquitectura y acta final de entrega del producto</t>
  </si>
  <si>
    <t>130-7</t>
  </si>
  <si>
    <t>Fase 1 del Administrador de Software, Operando (1. Captura de pantalla del Código fuente registrado en devops / 2. Captura de pantalla  de casos de prueba ejecutados por desarrollo )</t>
  </si>
  <si>
    <t>130-7-1</t>
  </si>
  <si>
    <t>130-7-2</t>
  </si>
  <si>
    <t>Se culmina formato arquitectura de software</t>
  </si>
  <si>
    <t>130-7-3</t>
  </si>
  <si>
    <t>130-7-4</t>
  </si>
  <si>
    <t>130-7-5</t>
  </si>
  <si>
    <t>130-7-6</t>
  </si>
  <si>
    <t>130-8</t>
  </si>
  <si>
    <t>Fortalecer la capacidad de procesamiento de tramites a partir de softwares de fabrica externos</t>
  </si>
  <si>
    <t>Repositorio de información (Fase 1) operando (1. Formato Arquitectura de Software GS03F21 actualizado. 2. Formato Acta de Entrega de Desarrollo de Software GS03-F25)</t>
  </si>
  <si>
    <t>130-8-1</t>
  </si>
  <si>
    <t xml:space="preserve">Se avala el cumplimiento de la presente actividad mediante entregables requerimiento  y lista de chequeo </t>
  </si>
  <si>
    <t>130-8-2</t>
  </si>
  <si>
    <t>130-8-3</t>
  </si>
  <si>
    <t>Se finaliza la etapa de planeación y gestión de la solución</t>
  </si>
  <si>
    <t>130-8-4</t>
  </si>
  <si>
    <t>130-8-5</t>
  </si>
  <si>
    <t>Se finaliza manual de usuario y se realiza capacitación</t>
  </si>
  <si>
    <t>130-8-6</t>
  </si>
  <si>
    <t>130-9</t>
  </si>
  <si>
    <t>»130-Dirección  Financiera</t>
  </si>
  <si>
    <t>130-9-1</t>
  </si>
  <si>
    <t>5 Actividades programadas para el primer trimestre reportaron avances del 100%</t>
  </si>
  <si>
    <t>130-9-2</t>
  </si>
  <si>
    <t>130-9-3</t>
  </si>
  <si>
    <t>130-9-4</t>
  </si>
  <si>
    <t>Grupo de Trabajo de Gestión Documental y Archivo</t>
  </si>
  <si>
    <t>141-1</t>
  </si>
  <si>
    <t xml:space="preserve"> 1- Plan Anual de Adquisiciones,  23- Plan Institucional de Archivos (PINAR),  18- Conservación  Documental </t>
  </si>
  <si>
    <t>Servicios complementarios de gestión documental (radicados de entrada, traslados y salidas), realizados (Informe anual de servicios complementarios de gestión documental / único entregable).</t>
  </si>
  <si>
    <t># de servicios complementarios de gestión documental realizados / 2.516.686 servicios complementarios de gestión documental a realizar</t>
  </si>
  <si>
    <t>»141-Grupo de Trabajo de Gestión Documental y Archivo</t>
  </si>
  <si>
    <t xml:space="preserve">Las evidencias permiten validar el cumplimiento del producto </t>
  </si>
  <si>
    <r>
      <t>El soporte 3</t>
    </r>
    <r>
      <rPr>
        <b/>
        <sz val="11"/>
        <color rgb="FFFF0000"/>
        <rFont val="Calibri"/>
        <family val="2"/>
      </rPr>
      <t>, con fecha 4 de enero de 2024</t>
    </r>
    <r>
      <rPr>
        <sz val="11"/>
        <color rgb="FF000000"/>
        <rFont val="Calibri"/>
        <family val="2"/>
      </rPr>
      <t xml:space="preserve"> evidencia el informe de los servicios complementarios de la vigencia 2023,c on corte al 31 de diciembre de 2023 .</t>
    </r>
  </si>
  <si>
    <t>141-1-1</t>
  </si>
  <si>
    <t>Realizar los servicios complementarios de gestión a los documentos internos y externos radicados en la entidad (11 Informes de servicios complementarios de gestión documental)</t>
  </si>
  <si>
    <t>Durante la vigencia 2023 se realizaron un total de 3.256.043 de servicios complementarios de 2.516.686 , para un logro del 129%.  Es importante resaltar que al 31 de octubre de 2023,  ya se habia cumplido la meta, por lo que se debio solicitar la modificación en su momento, ya que faltaba aún 2 meses.</t>
  </si>
  <si>
    <t xml:space="preserve">Durante la vigencia 2023 se realizaron un total de 3.256.043 de servicios complementarios de 2.516.686 , para un logro del 129%.  Es importante resaltar que al 31 de octubre de 2023,  ya se habia cumplido la meta, por lo que se debio solicitar la modificación en su momento, ya que faltaba aún 2 meses.
Se ajusta a 100% la verificación para calculo de indicadores de seguimiento </t>
  </si>
  <si>
    <t>141-2</t>
  </si>
  <si>
    <t xml:space="preserve"> 1- Plan Anual de Adquisiciones,  18- Mantenimiento Servicio Tecnológico,  23- Plan Institucional de Archivos (PINAR)</t>
  </si>
  <si>
    <t>Plan para incentivar el conocimiento de los temas de gestión documental para la vigencia 2023 de la SIC y la integración con el portal único del estado, ejecutado (Informe final del desarrollo del Plan vigencia 2023 / único entregable).</t>
  </si>
  <si>
    <t>% del Plane para incentivar el conocimiento de los temas de gestión documental de la SIC ejecutados/ 100% del Plan para incentivar el conocimiento de los temas de gestión documental de la SIC a ejecutar</t>
  </si>
  <si>
    <t>Se reporta ejecución del producto Plan para incentivar el conocimiento de los temas de gestión documental de la SIC</t>
  </si>
  <si>
    <t xml:space="preserve">Se ajusta el avance del presente producto por cuanto  no se ejecutaron todas las actividades propuestas en en el mismo </t>
  </si>
  <si>
    <t>141-2-1</t>
  </si>
  <si>
    <t xml:space="preserve">Realizar reunión con el fin de definir los entregables de cada una de las acciones por realizar en el plan de trabajo (Acta de mesa de trabajo que contenga el plan de trabajo con entregables definidos) </t>
  </si>
  <si>
    <t xml:space="preserve"># de actas donde se evidencie el plan de trabajo con entregables definidos /1 acta de reunión donde se evidencie el plan de trabajo con entregables definidos. </t>
  </si>
  <si>
    <t>Se por cumplida la presente actividad y se presenta como soporte acta de mesa de trabajo en la que se definido el plan de trabajo con sus respectivos soportes. .</t>
  </si>
  <si>
    <t xml:space="preserve">Se avala el cumplimiento de la presente actividad mediante acta que contiene plan de trabajo y se definen 9 actividades a ejecutar y se definen entregables </t>
  </si>
  <si>
    <t>141-2-2</t>
  </si>
  <si>
    <t>Ejecutar el plan de trabajo (4 informes de actividades de acuerdo con las programadas para el corte)</t>
  </si>
  <si>
    <t>Se reporta ejecución del Plan de trabajo desarrollado para producto Plan para incentivar el conocimiento de los temas de gestión documental de la SIC</t>
  </si>
  <si>
    <t xml:space="preserve">Se avala el avance dado a la presente actividad la cual no se cumplio por cuanto se ejecutaron 7 de las 9 actividades propuestas en la misma </t>
  </si>
  <si>
    <t>141-3</t>
  </si>
  <si>
    <t xml:space="preserve"> 1- Plan Anual de Adquisiciones,  18- Conservación  Documental ,  23- Plan Institucional de Archivos (PINAR)</t>
  </si>
  <si>
    <t>Transferencias documentales primarias de la serie expedientes de la Delegatura para la Protección de Datos Personales, realizada (Informe de verificación con capturas de pantalla del sistema donde se evidencien las transferencias documentales realizadas / único entregable).</t>
  </si>
  <si>
    <t>% de transferencias documentales realizadas / 100% de transferencias documentales a realizar</t>
  </si>
  <si>
    <t>»141-Grupo de Trabajo de Gestión Documental y Archivo, »7000-Delegatura para la Protección de Datos, »20-Oficina de Tecnología e Informática</t>
  </si>
  <si>
    <t>Se da cumplimiento al producto transferencias documentales primarias de la serie expedientes de la Delegatura para la Protección de Datos Personales presentando informe y FUID</t>
  </si>
  <si>
    <t xml:space="preserve">Se avala el cumplimiento de la presente producto en el informe se indica que que del grupo de habeas data se conservaron 2 expedientes y se eliminaron 2.416 expedientes . Asi mismo del grupo de trabajo de investigaciones administrativas de protección de datos personales, conservación total 141 eliminacion 49 </t>
  </si>
  <si>
    <t>141-3-1</t>
  </si>
  <si>
    <t>Identificar de la serie Expedientes, los que cumplieron sus términos legales y que son objeto de transferencia primaria y en estado de devolución (Listado en Excel que relacione los expedientes a transferir y pdf donde se identifique él envió por correo al líder documental - único entregable)</t>
  </si>
  <si>
    <t># de listados en Excel que relacionen los expedientes a transferir y # de pdfs donde se identifique el envió por correo al líder documental / 1 Listado en Excel que relacionen los expedientes a transferir y  1 pdf donde se identifique él envió por correo al líder documental</t>
  </si>
  <si>
    <t>»7000-Delegatura para la Protección de Datos</t>
  </si>
  <si>
    <t>Se da cumplimiento a la actividad presentando listados en Excel en los que se relaciona los expedientes a transferir y el pdf donde se identifica el envío a GD.</t>
  </si>
  <si>
    <t>Se avala el cumplimiento de la presente actividad donde se evidencian Excel de las vigencias 2016,2017,2019 y 2019 y que son objeto de transferencia. Así mismo se evidencia pdf del correo remitido por el líder del proceso enviando la información antes mencionada.</t>
  </si>
  <si>
    <t>141-3-2</t>
  </si>
  <si>
    <t>Definir la(s) vigencia(s) de los expedientes a trabajar (Acta de mesa de trabajo en donde se define(n) la(s) vigencia(s) a trabajar-único entregable).</t>
  </si>
  <si>
    <t># de actas de reunión donde se definen las vigencias a trabajar /1 acta de reunión donde se indiquen las vigencias a trabajar</t>
  </si>
  <si>
    <t>»7000-Delegatura para la Protección de Datos, »141-Grupo de Trabajo de Gestión Documental y Archivo, »20-Oficina de Tecnología e Informática</t>
  </si>
  <si>
    <t>Se da cumplimiento a la actividad presentando acta en la que se define las vigencias a trabajar.</t>
  </si>
  <si>
    <t xml:space="preserve">Se avala el cumplimiento de la presente actividad mediante acta donde se definen las vigencias a trabajar así: 
Grupo de trabajo de habeas data denuncias  vigencia 2016 total de expedientes 4.016 , Grupo de trabajo de investigaciones administrativas de protección de datos personales vigencia 2016 expedientes a trabajar 2.605 </t>
  </si>
  <si>
    <t>141-3-3</t>
  </si>
  <si>
    <t>Seleccionar la documentación del área que, por sus criterios técnicos y el carácter representativo para la Entidad, se deben conservar permanentemente (informe de resultados de la selección documental y FUID de documentos seleccionados aprobados / único entregable).</t>
  </si>
  <si>
    <t># de informes de selección documental que son objeto de conservación y Fuid de documentos seleccionados y aprobados que son objeto de conservación /1 informe que debe contener la selección documental y 1 Fuid de documentos seleccionados y aprobados.</t>
  </si>
  <si>
    <t>»141-Grupo de Trabajo de Gestión Documental y Archivo, »7000-Delegatura para la Protección de Datos</t>
  </si>
  <si>
    <t>Se da cumplimiento a la presente actividad, se presenta informe y FUID de los expedientes seleccionados a conservación total y los de eliminación.</t>
  </si>
  <si>
    <t>141-3-4</t>
  </si>
  <si>
    <t xml:space="preserve">Finalizar registros (Datos Personales) y realizar el cargue del PDF del memorando de finalización en SIRA (Grupo Gestión Documental y Archivo) en el Sistema de Gestión de Documentos Electrónicos de Archivo – SGDEA
(1 informe final donde se evidencie los expedientes que fueron finalizados y pdf del memorando de finalización en SIRA) </t>
  </si>
  <si>
    <t xml:space="preserve"># de informes que contienen la finalización de los registros y pdf del memorando de finalización cargado en SIRA / 1 informe final que contiene la finalización de los registros y pdf del memorando de finalización cargado en SIRA </t>
  </si>
  <si>
    <t>Se da cumplimiento a la presenta actividad, se presenta informe final donde se evidencie los expedientes que fueron finalizados y pdf del memorando de finalización en SIRA</t>
  </si>
  <si>
    <t xml:space="preserve">Las evidencias permiten validar el cumplimiento de la actividad </t>
  </si>
  <si>
    <t>141-3-5</t>
  </si>
  <si>
    <t>Migrar los expedientes al Sistema de Gestión de Documentos Electrónicos de Archivo – SGDEA (Informe de expedientes migrados al SGDEA -único entregable )</t>
  </si>
  <si>
    <t># de informes de selección documental que son objeto de migración en el SGDEA /1 informe que debe contener el total de expedientes que fueron migrados al SGDEA.</t>
  </si>
  <si>
    <t>»7000-Delegatura para la Protección de Datos, »20-Oficina de Tecnología e Informática</t>
  </si>
  <si>
    <t>Se da cumplimiento a la presenta actividad, se presenta informe de selección documental que son objeto de migración en el SGDEA</t>
  </si>
  <si>
    <t xml:space="preserve">Se avala el cumplimiento de la presente actividad mediante informe en el cual se evidencia que se migraron 96 radicados exp de investigaciones protección de datos personales. En cuanto al grupo de habeas data se migraron 2365 </t>
  </si>
  <si>
    <t>141-3-6</t>
  </si>
  <si>
    <t>Crear las carpetas en el Sistema de Gestión de Documentos Electrónicos de Archivo – SGDEA (Informe de carpetas creadas en el SGDEA - único entregable )</t>
  </si>
  <si>
    <t># de informes de carpetas creadas en el SGDEA /1 informe que debe contener el número de carpetas creadas en el SGDEA</t>
  </si>
  <si>
    <t>Se da cumplimiento a la presenta actividad, se presenta informe de carpetas creadas en el SGDEA</t>
  </si>
  <si>
    <t xml:space="preserve">Se avala el cumplimiento de la presente actividad mediante informe donde se evidencia mediante capturas de pantalla que fueron creadas las carpetas SGDEA </t>
  </si>
  <si>
    <t>141-3-7</t>
  </si>
  <si>
    <t>Cerrar expedientes en el Sistema de Gestión de Documentos Electrónicos de Archivo – SGDEA (Informe expedientes cerrados / único entregable)</t>
  </si>
  <si>
    <t xml:space="preserve"># de informes de expedientes cerrados en el SGDEA /1 informe que debe contener el número de expedientes cerrados el SGDEA. </t>
  </si>
  <si>
    <t>Se da cumplimiento a la presenta actividad, se presenta informe de expedientes cerrados en el SGDEA</t>
  </si>
  <si>
    <t xml:space="preserve">Se avala el cumplimiento de la presente actividad mediante informe donde se evidencia mediante capturas de pantalla que fueron cerrados 96 expedientes en el sistema SGDEA </t>
  </si>
  <si>
    <t>141-3-8</t>
  </si>
  <si>
    <t>Registrar la información en el módulo Transferencias Documentales del Sistema de Gestión de Documentos Electrónicos de Archivo – SGDEA (Informe de transferencias - único entregable )</t>
  </si>
  <si>
    <t># de informes de expedientes registrados en el módulo de transferencias en el SGDEA /1 informe que debe contener el número de expedientes registrados en el módulo de transferencias en el SGDEA</t>
  </si>
  <si>
    <t>Se da cumplimiento a la presenta actividad, se presenta informe expedientes registrados en el módulo de transferencias en el SGDEA</t>
  </si>
  <si>
    <t xml:space="preserve">Se avala el cumplimiento de la presente actividad mediante informe donde se evidencia mediante capturas de pantalla que se efecturon 4 transferencias realizadas por el grupi de habeas data e investigaciones administrativas </t>
  </si>
  <si>
    <t>141-3-9</t>
  </si>
  <si>
    <t>Recibir y verificar la transferencia en el Sistema de Gestión de Documentos Electrónicos de Archivo – SGDEA, frente a la documentación física a transferir (Un Informe de verificación con capturas de pantalla del SGDEA - único entregable).</t>
  </si>
  <si>
    <t xml:space="preserve"> # de informes de transferencias verificadas en el SGDEA frente a la documentación física /1 informe que debe contener el número de transferencias verificadas en el SGDEA frente a la documentación física.</t>
  </si>
  <si>
    <t>Se da cumplimiento a la actividad presentando informe que contiene el número de transferencias verificadas en el SGDEA frente a la documentación física.</t>
  </si>
  <si>
    <t xml:space="preserve">Se avala el cumplimiento de la presente actividad mediante informe donde se evidencia mediante capturas de pantalla que se efectuaron la transferencia primaria y posterior entrega al archivo central </t>
  </si>
  <si>
    <t>141-4</t>
  </si>
  <si>
    <t>Transferencias documentales primarias de la serie de expedientes de la Delegatura para Asuntos Jurisdiccionales, realizadas (Informe final y FUID firmado por el GTGDA).</t>
  </si>
  <si>
    <t>»141-Grupo de Trabajo de Gestión Documental y Archivo, »4000-Delegatura para Asuntos  Jurisdiccionales</t>
  </si>
  <si>
    <t>Se da cumplimiento al producto transferencias documentales primarias de la serie de expedientes de la Delegatura para Asuntos Jurisdiccionales, presentando informe y FUID</t>
  </si>
  <si>
    <t xml:space="preserve">Se avala el cumplimeinto del presente producto mediante informe en el que se indica que se cargaron en el sistema SGA expedientes de la vigencia 2015 de la Delegatura de Jurisdiccional </t>
  </si>
  <si>
    <t>141-4-1</t>
  </si>
  <si>
    <t>Identificar de la serie Expedientes, los que cumplieron sus términos legales y que son objeto de transferencia primaria (Listado en Excel que relacione los expedientes a transferir y pdf donde se identifique él envió por correo al líder documental -único entregable)</t>
  </si>
  <si>
    <t>»4000-Delegatura para Asuntos  Jurisdiccionales</t>
  </si>
  <si>
    <t>Se avala el cumplimiento de la presente actividad donde se evidencian Excel de los expedientes de las vigencias 2016,2017,2019 y 2019 y que son objeto de transferencia. Así mismo se evidencia pdf del correo remitido por el líder del proceso enviando la información antes mencionada.</t>
  </si>
  <si>
    <t>141-4-2</t>
  </si>
  <si>
    <t>Definir vigencia(s) y los expedientes a trabajar (Acta de mesa de trabajo en donde se define(n) vigencia(s) y el número de expedientes a trabajar  / único entregable)</t>
  </si>
  <si>
    <t>Se avala el cumplimiento de la presente actividad mediante acta donde se definen las vigencias a trabajar así: 
Grupo de trabajo de defensa del consumidor vigencia 2015 39.540 y vigencia 2016 el 50% de 50.969 es decir 25.485 de la vigencia 2016.</t>
  </si>
  <si>
    <t>141-4-3</t>
  </si>
  <si>
    <t>Seleccionar la documentación del área que, por sus criterios técnicos y el carácter representativo de la Entidad, se deben conservar permanentemente (informe de resultados de la selección documental y FUID de documentos seleccionados aprobados).</t>
  </si>
  <si>
    <t># de informes de resultados de la selección documental y FUID de documentos seleccionados aprobados / 1 informe de resultados de la selección documental y FUID de documentos seleccionados aprobados</t>
  </si>
  <si>
    <t xml:space="preserve">Se da cumplimiento a la actividad seleccionar la documentación del área que, por sus criterios técnicos y el carácter representativo de la Entidad, se deben conservar permanentemente y se presenta informe y FUID </t>
  </si>
  <si>
    <t xml:space="preserve">Se avala el cumplimiento de lapresente actividad mediante informe que indica que se transfirieron expedientes de la vigencia 2015 de la Delegatura de Asuntos juridisccionales </t>
  </si>
  <si>
    <t>141-4-4</t>
  </si>
  <si>
    <t>Realizar la transferencia primaria en el módulo Sistema de Gestión de Archivo - SGA (FUID generado por el Sistema de Gestión de Archivo / único entregable)</t>
  </si>
  <si>
    <t xml:space="preserve"># de FUID generados  por el Sistema de Gestión de Archivo / 1 FUID  generado  por el Sistema de Gestión de Archivo </t>
  </si>
  <si>
    <t>Se da cumplimiento a la actividad realizar la transferencia primaria en el módulo Sistema de Gestión de Archivo - SGA, se presenta FUID generado por el Sistema de Gestión de Archivo</t>
  </si>
  <si>
    <t xml:space="preserve">Se avala el cumplimiento de lapresente actividad mediante informe que indica que se cargaron en el sistema SGA expedientes de la vigencia 2015 de la Delegatura de Asuntos juridisccionales </t>
  </si>
  <si>
    <t>141-5</t>
  </si>
  <si>
    <t>Transferencias documentales primarias de la serie Expedientes de la Dirección de Signos Distintivos, realizada (Informe final y FUID firmado por el GTGDA).</t>
  </si>
  <si>
    <t>»141-Grupo de Trabajo de Gestión Documental y Archivo, »2010-Dirección de Signos Distintivos</t>
  </si>
  <si>
    <t>Se da cumplimiento al producto transferencias documentales primarias de la serie Expedientes de la Dirección de Signos Distintivos, se presenta informe y FUID</t>
  </si>
  <si>
    <t>Se avala el cumplimiento del presente producto mediante informe en el que se indica que se efectuó el cargue de los expedientes de la vigencia 1992 de la Dirección de Signos Distintivos</t>
  </si>
  <si>
    <t>141-5-1</t>
  </si>
  <si>
    <t>Identificar de la serie Expedientes, los que cumplieron sus términos legales y que son objeto de transferencia primaria  (Listado en Excel que relacione los expedientes a transferir y pdf donde se identifique él envió por correo al líder documental -único entregable)</t>
  </si>
  <si>
    <t>»2010-Dirección de Signos Distintivos</t>
  </si>
  <si>
    <t xml:space="preserve">Se avala el cumplimiento de la presente actividad donde se evidencian Excel de los expedientes de las vigencias 1992, 1993,1994,1995,1996,1997,1998,1999,2000,2001,2002,2003,2004,2005,20062007,2008, 2009,2010,2011 hasta el 2019 de la dirección de nuevas creaciones, en cuanto a la dirección de signos distintivos expedientes de las vigencias 1992,1993. así mismo se evidencia correo remitido al líder del proceso </t>
  </si>
  <si>
    <t>141-5-2</t>
  </si>
  <si>
    <t>Se avala el cumplimiento de la presente actividad mediante acta donde se definen las vigencias a trabajar 2.210 dirección de signos distintivos y 5.434 Dirección de nuevas creaciones vigencia 1992</t>
  </si>
  <si>
    <t>141-5-3</t>
  </si>
  <si>
    <t>Seleccionar la documentación del área que, por su deterioro biológico o físico, debe ser separada para una intervención técnica especial y urgente que permita su recuperación y conservación permanente (1)informe de resultados remitido al área de la selección documental, 2) pdf  de memorando donde se identifique él envió y 3)FUID de documentos seleccionados).</t>
  </si>
  <si>
    <t># de informes de resultados remitido al área de la selección documental, # de pdfs de memorandos donde se identifique él envió y FUID de documentos seleccionados) / 1 informe de resultados remitido al área de la selección documental, 1 pdf  de memorando donde se identifique él envió y 1 FUID de documentos seleccionados)</t>
  </si>
  <si>
    <t>Se da cumplimiento a la actividad seleccionar la documentación del área que, por su deterioro biológico o físico, se presenta informe de resultados remitido al área de la selección documental en el que se incluye evidencia del envió de la información y FUID</t>
  </si>
  <si>
    <t xml:space="preserve">Se avala el cumplimiento de la presente actividad en en el que se indica que 220 expedientes de la vigencia 1992, presentan deterioro biologico o fisicos </t>
  </si>
  <si>
    <t>141-5-4</t>
  </si>
  <si>
    <t>Realizar la transferencia primaria en el módulo Sistema de Gestión de Archivo - SGA del 23,32% o cantidad de expedientes organizados en el año 2022 (FUID generado por el Sistema de Gestión de Archivo / único entregable)</t>
  </si>
  <si>
    <t>Se da cumplimiento a la actividad realizar la transferencia primaria en el módulo Sistema de Gestión de Archivo - SGA del 23,32% o cantidad de expedientes organizados en el año 2022, se presenta FUID.</t>
  </si>
  <si>
    <t xml:space="preserve">Se avala el cumplimiento de la presente actividad mediante informe en donde con capturas de pantalla se indica 23,32% se organizaron expedientes de la vigencia 2022 en el FUID </t>
  </si>
  <si>
    <t>141-6</t>
  </si>
  <si>
    <t>Transferencias documentales primarias de la serie  Expedientes de la Dirección de Nuevas Creaciones, realizada (Informe final y FUID firmado por el GTGDA).</t>
  </si>
  <si>
    <t>»141-Grupo de Trabajo de Gestión Documental y Archivo, »2020-Dirección de  Nuevas Creaciones</t>
  </si>
  <si>
    <t>Se da cumplimiento al producto transferencias documentales primarias de la serie Expedientes de la Dirección de Nuevas Creaciones, se presenta informe y FUID</t>
  </si>
  <si>
    <t xml:space="preserve">Se avala el cumplimiento del presente producto medainte informe en el que se indica que se efectuó el cargue en el sistema SGA de los expedientes de la vigencia 1992 equivalente al 31,24% Dde la Dirección de Nuevas creaciones </t>
  </si>
  <si>
    <t>141-6-1</t>
  </si>
  <si>
    <t>141-6-2</t>
  </si>
  <si>
    <t>Definir vigencia(s) y los expedientes a trabajar (Acta de mesa de trabajo donde se define(n) vigencia(s) y el número de expedientes a trabajar  / único entregable)</t>
  </si>
  <si>
    <t>141-6-3</t>
  </si>
  <si>
    <t xml:space="preserve">Se avala el cumplimiento de la presente actividad mediante informe y excel en este ultimo se relacionan 104 expedientes del banco de patentes  de la vigencia 1992 los cuales estan clasificados como " deterioro biológico </t>
  </si>
  <si>
    <t>141-6-4</t>
  </si>
  <si>
    <t>Realizar la transferencia primaria en el módulo Sistema de Gestión de Archivo - SGA del 31,24% o cantidad de expedientes organizados en el año 2022 (FUID generado por el Sistema de Gestión de Archivo / único entregable)</t>
  </si>
  <si>
    <t>Se da cumplimiento a la actividad realizar la transferencia primaria en el módulo Sistema de Gestión de Archivo - SGA del 31,24% o cantidad de expedientes organizados en el año 2022, se presenta FUID.</t>
  </si>
  <si>
    <t xml:space="preserve">Se avala cumplimiento de la presente actividad mediante fuid expidientes orgaanizados </t>
  </si>
  <si>
    <t>141-7</t>
  </si>
  <si>
    <t>Casos especiales de expedientes a transferir al archivo central de la Delegatura para el Control y Verificación de Reglamentos Técnicos y Metrología Legal, depurados y transferidos (Informe de resultado de los casos especiales / único entregable)</t>
  </si>
  <si>
    <t>% de casos de expedientes depurados y transferidos /100% de casos de expedientes a depurar y transferir</t>
  </si>
  <si>
    <t>»141-Grupo de Trabajo de Gestión Documental y Archivo, »6000-Delegatura para el Control y Verificación de Reglamentos Técnicos y Metrología Legal  </t>
  </si>
  <si>
    <t>Se da cumplimiento al producto casos especiales de expedientes a transferir al archivo central de la Delegatura para el Control y Verificación de Reglamentos Técnicos y Metrología Legal, se presenta informe de resultado de los casos especiales</t>
  </si>
  <si>
    <t>Se avala el cumplimiento del presente producto mediante  informe en el que se relacionan  expedientes de las vigencias 2010 a 2019 donde se indica que hay 11994 expedientes que están en el listado y no se encuentran fisicamente y 14793 expediente que no aparen en el listado pero se encuentran fisicamente</t>
  </si>
  <si>
    <t>141-7-1</t>
  </si>
  <si>
    <t>Verificar de las cantidades de los expedientes que están en el listado a transferir, frente a lo que se encuentra físicamente en bodegas (Listado en Excel que contenga expedientes con observaciones)</t>
  </si>
  <si>
    <t># de listados en Excel con observaciones realizadas / 1 listado en  Excel con observaciones realizadas</t>
  </si>
  <si>
    <t>Se da cumplimiento a la presente actividad, se presenta listado en Excel con las cantidades de expedientes verificados que están en el listado a transferir, frente a lo que se encuentra físicamente en bodegas</t>
  </si>
  <si>
    <t>141-7-2</t>
  </si>
  <si>
    <t>Presentar a la dependencia los casos especiales por estado de los expedientes, para revisión conjunta y definir las actividades a realizar (1 actas de reunión con definición de actividades  / único entregable)</t>
  </si>
  <si>
    <t>% de casos presentados / 100% de casos a presentar</t>
  </si>
  <si>
    <t>Se da cumplimiento a la actividad presentar a la dependencia los casos especiales por estado de los expedientes, para revisión conjunta y definir las actividades a realizar, se presenta acta de reunión</t>
  </si>
  <si>
    <t xml:space="preserve">Se avala el cumplimiento de la presente actividad mediante acta admnistrativa donde se informa que el centro de documentación realizara el imventario de 1 expdientes que estan en el listado y no se encunetran físicamente y los expdientes que se encuentran fisicamente y no estan en el listado </t>
  </si>
  <si>
    <t>141-7-3</t>
  </si>
  <si>
    <t>Cerrar las actividades propuestas en la mesa de trabajo (Informe de las actividades ejecutadas / único entregable)</t>
  </si>
  <si>
    <t># de informes de las actividades ejecutadas / 1 informe  de las actividades ejecutadas</t>
  </si>
  <si>
    <t>Se da cumplimiento a la actividad cerrar las actividades propuestas en la mesa de trabajo, se presenta informe de las actividades ejecutadas</t>
  </si>
  <si>
    <t xml:space="preserve">Se avala el cumplimiento de la presente actividad mediante inform en el que se señala que 11994 expdientes de las vigencias 2010 al 2019 se encontraron el el listado pero no estan fisiscamente y 14793 expedientes que no estan en el listado pero se encontraron fisicamente </t>
  </si>
  <si>
    <t>141-8</t>
  </si>
  <si>
    <t>Selección de la documentación de la Delegatura para el Control y Verificación de Reglamentos Técnicos y Metrología Legal que, por sus criterios técnicos y el carácter representativo de la Entidad para conservación permanente, realizada (Informe de resultados de la selección documental y FUID de documentos seleccionados aprobados)</t>
  </si>
  <si>
    <t>% de la selección de documentación realizada / 100% de la selección de documentación a realizar</t>
  </si>
  <si>
    <t>Se da cumplimiento al producto Selección de la documentación de la Delegatura para el Control y Verificación de Reglamentos Técnicos y Metrología Legal que, por sus criterios técnicos y el carácter representativo de la Entidad para conservación permanente, se presenta informe de resultados de la selección documental y FUID</t>
  </si>
  <si>
    <t>Se avala el cumplimiento de la presente actividad mediante informe donde se indica que :Actividades realizadas.
1. Alistamiento de los expedientes 
2. Depuración y eliminación de elementos abrasivos de cada uno de los expedientes.
3. Aplicación de los procesos de limpieza de acuerdo con establecido en el Instructivo de 
Limpieza y Desinfección de Unidades de Almacenamiento y Documentos DG01-I1.
4. Los expedientes se almacenaron en unidades de conservación carpetas y cajas según
lo establecido en el Programa de Almacenamiento y realmaceniamiento GD01-F29.
5. Se verifico que los documentos no superen los 200 folios respetando la integridad del 
expediente. Asi mismo se allegan FUID de las vigencias 2010 al 2019</t>
  </si>
  <si>
    <t>141-8-1</t>
  </si>
  <si>
    <t>Presentar a la dependencia de la serie expedientes las vigencias  y la metodología aplicar para la selección documental (acta de reunión que contendrá la metodología a aplicar / único entregable).</t>
  </si>
  <si>
    <t># de actas de reunión que contenga la metodología aplicar para la selección documental / 1 acta de reunión que contenga la metodología aplicar para la selección documental</t>
  </si>
  <si>
    <t>Se da cumplimiento a la actividad y se presenta acta de reunión que contiene la metodología a aplicar en la selección documental</t>
  </si>
  <si>
    <t xml:space="preserve">Se avala el cumplimiento de la presente actividad mediante acta donde se indica que la metodología a trabajar se encuentra consignada en el instructivo GD01-I-18 Instructivo para la aplicación de la disposición final de documentos </t>
  </si>
  <si>
    <t>141-8-2</t>
  </si>
  <si>
    <t>Enviar a la dependencia el FUID objeto de la selección documental (pdf de correo electrónico indicando el cumplimiento de la actividad con FUID objeto de la selección documental / único entregable)</t>
  </si>
  <si>
    <t># de pdf de correos electrónicos indicando el cumplimiento de la actividad con FUID objeto de la selección documental / 1 pdf de correo electrónicos indicando el cumplimiento de la actividad con FUID objeto de la selección documental</t>
  </si>
  <si>
    <t>Se avala el cumplimiento de la presente actividad mediante captura de pantalla del correo electrónico donde se indica que se remite FUID al área.</t>
  </si>
  <si>
    <t>141-8-3</t>
  </si>
  <si>
    <t>Identificar y remitir los expedientes a los cuales les aplique la metodología de selección, FUID con la identificación de los expedientes seleccionados (correo electrónico indicando el cumplimiento de la actividad y FUID / único entregable)</t>
  </si>
  <si>
    <t>% de expedientes identificados y remitidos / 100% de expedientes a identificar y remitir</t>
  </si>
  <si>
    <t>»6000-Delegatura para el Control y Verificación de Reglamentos Técnicos y Metrología Legal  </t>
  </si>
  <si>
    <t>Se da cumplimiento a la presente actividad, se presenta correo electrónico indicando los expedientes a aplicar la metodología de selección y FUID de los expedientes seleccionados a conservación total.</t>
  </si>
  <si>
    <t>141-8-4</t>
  </si>
  <si>
    <t>Aplicar la selección documental en las series y vigencias presentadas (informe de resultados de la selección documental  / Único entregable)</t>
  </si>
  <si>
    <t xml:space="preserve"># de informes de resultados de la selección documental / 1 informe de resultados de la selección documental </t>
  </si>
  <si>
    <t>Se da cumplimiento a la actividad aplicar la selección documental en las series y vigencias presentadas, se presenta informe de resultados de la selección documental</t>
  </si>
  <si>
    <t>Se avala el cumplimiento de la presente actividad mediante informe mediante el cual se informa que se realizaron las siguientes actividades a los expedientes   Alistamiento de los expedientes 
2. Depuración y eliminación de elementos abrasivos de cada uno de los expedientes.
3. Aplicación de los procesos de limpieza de acuerdo con establecido en el Instructivo de 
Limpieza y Desinfección de Unidades de Almacenamiento y Documentos DG01-I1.
4. Los expedientes se almacenaron en unidades de conservación carpetas y cajas según
lo establecido en el Programa de Almacenamiento y realmaceniamiento GD01-F29.
5. Se verifico que los documentos no superen los 200 folios respetando la integridad del 
expediente</t>
  </si>
  <si>
    <t>141-9</t>
  </si>
  <si>
    <t>Transferencias documentales primarias de la serie de expedientes, de la Dirección de Investigaciones de Protección de Usuarios de Servicios de Comunicaciones, realizada (Informe final y FUID firmado por el GTGDA).</t>
  </si>
  <si>
    <t xml:space="preserve">»141-Grupo de Trabajo de Gestión Documental y Archivo, »3200-Dirección de Investigaciones de Protección de Usuarios de Servicios de Comunicaciones </t>
  </si>
  <si>
    <t>Se da cumplimiento al producto transferencias documentales primarias de la serie de expedientes, de la Dirección de Investigaciones de Protección de Usuarios de Servicios de Comunicaciones, se presenta informe y FUID</t>
  </si>
  <si>
    <t xml:space="preserve">Se avala el cumplimiento del presente producto mediante fuid que contiene 3719 expedientes de la seies 2012 </t>
  </si>
  <si>
    <t>141-9-1</t>
  </si>
  <si>
    <t>Identificar de la serie Expedientes, los que cumplieron sus términos legales y que son objeto de trasferencia primaria (Listado en Excel que relacione los expedientes a transferir y pdf donde se identifique él envió por correo al líder documental -único entregable)</t>
  </si>
  <si>
    <t xml:space="preserve">»3200-Dirección de Investigaciones de Protección de Usuarios de Servicios de Comunicaciones </t>
  </si>
  <si>
    <t xml:space="preserve">Se avala el cumplimiento de la presente actividad mediante Excel donde se relacionan los expediente objeto de transferencia . Así mismo correo electrónico dirigido al líder del proceso donde se indican el total de expedientes a trabajar así: vigencias 2012 a 2019 4.785 (DENUNCIAS) vigencia 2018 148 (VISISTAS DE INSPECCIÓN) expedientes, 2012 a 2019 3.974 (SILENCIO ADMINISTRATIVO POSITIVO) 48.120 VIGENCIAS 2012 A 2019 48.120  </t>
  </si>
  <si>
    <t>141-9-2</t>
  </si>
  <si>
    <t>Definir vigencia(s) y los expedientes a trabajar (Acta de mesa de trabajo donde se define el número de expedientes a trabajar  / único entregable)</t>
  </si>
  <si>
    <t># de actas de reunión donde se definen las vigencias a trabajar / 1 acta de reunión donde se indiquen las vigencias a trabajar</t>
  </si>
  <si>
    <t>Se avala el cumplimiento de la presente actividad mediante acta donde se definen las vigencias a trabajar.</t>
  </si>
  <si>
    <t>141-9-3</t>
  </si>
  <si>
    <t>Seleccionar la documentación del área que, por sus criterios técnicos y el carácter representativo de la Entidad, se deben conservar permanentemente (informe de resultados de la selección documental y FUID de documentos seleccionados aprobados / único entregable).</t>
  </si>
  <si>
    <t>Se da cumplimiento a la actividad seleccionar la documentación del área que, por sus criterios técnicos y el carácter representativo de la Entidad, se deben conservar permanentemente, se presenta informe de resultados de la selección documental y FUID</t>
  </si>
  <si>
    <t>Se avala el cumplimiento de la presente actividad mediante fuid que indica que la serie de expedientes intervenidos corresponden a la serie 2012</t>
  </si>
  <si>
    <t>141-9-4</t>
  </si>
  <si>
    <t>Se da cumplimiento a la actividad realizar la transferencia primaria en el módulo Sistema de Gestión de Archivo - SGA, se presenta FUID</t>
  </si>
  <si>
    <t xml:space="preserve">Se avala el cumplimiento de la presente actividad mediante fuid que indica que la serie de exoedientes intervenidos corresponden a la serie 2012 transferencia SGA </t>
  </si>
  <si>
    <t>141-10</t>
  </si>
  <si>
    <t>Transferencias documentales primarias de la serie de expedientes, de la Dirección de Investigaciones de Protección al Consumidor, realizada (Informe final y FUID firmado por el GTGDA).</t>
  </si>
  <si>
    <t xml:space="preserve">»141-Grupo de Trabajo de Gestión Documental y Archivo, »3100-Dirección de Investigaciones de Protección al Consumidor      </t>
  </si>
  <si>
    <t>Se da cumplimiento al producto transferencias documentales primarias de la serie de expedientes, de la Dirección de Investigaciones de Protección al Consumidor, se presenta informe y FUID</t>
  </si>
  <si>
    <t xml:space="preserve">Se avala el cumplimiento del presente producto mediante fuid serie 2012 </t>
  </si>
  <si>
    <t>141-10-1</t>
  </si>
  <si>
    <t xml:space="preserve">»3100-Dirección de Investigaciones de Protección al Consumidor      </t>
  </si>
  <si>
    <t>Se avala el cumplimiento de la presente actividad donde se evidencia Excel con relación de expedientes que son objeto de transferencia</t>
  </si>
  <si>
    <t>141-10-2</t>
  </si>
  <si>
    <t xml:space="preserve">Se avala el cumplimiento de la presente actividad mediante acta donde se definen la cantidad de expedientes a trabajar así 1999 (7), 2000 (189, 2001 (63) 20002 ( 90) 2003 (285), 2016 619 , 2017 (280),2018 (201) 2019 105 </t>
  </si>
  <si>
    <t>141-10-3</t>
  </si>
  <si>
    <t>141-10-4</t>
  </si>
  <si>
    <t>141-11</t>
  </si>
  <si>
    <t xml:space="preserve"> 14-PTEP - Transparencia y acceso a la información ,  18- Conservación  Documental ,  23- Plan Institucional de Archivos (PINAR)</t>
  </si>
  <si>
    <t xml:space="preserve">Plan de trabajo de MIPG de la Política de Gestión Documental, Ejecutada (Evidencia de la ejecución de actividades propuestas) </t>
  </si>
  <si>
    <t>% de planes de trabajo MIPG ejecutados / 100% de los planes de trabajo MIPG a ejecutar</t>
  </si>
  <si>
    <t xml:space="preserve">Se da cumplimiento al plan de trabajo de MIPG ejecutadas al 100% las actividades propuestas </t>
  </si>
  <si>
    <t xml:space="preserve">Se avalael cumplimiento del producto mediante la verificación de actividades planteadas en el plan de trabajo </t>
  </si>
  <si>
    <t>141-11-1</t>
  </si>
  <si>
    <t>Ejecutar el plan de trabajo de MIPG de la política de gestión documental (evidencia del cumplimiento de las actividades)</t>
  </si>
  <si>
    <t>Se da cumplimiento al seguimiento del plan de trabajo de MIPG- Política Gestión Documental. Todas las actividades propuestas para la vigencia quedan realizadas de acuerdo con el alcance propuesto para las mismas.</t>
  </si>
  <si>
    <t xml:space="preserve">Se avalael cumplimiento de la presente actividad mediante la verificación de actividades planteadas en el plan de trabajo. Evidenciando cada uno de los entregables </t>
  </si>
  <si>
    <t>141-12</t>
  </si>
  <si>
    <t>141-12-1</t>
  </si>
  <si>
    <t>141-12-2</t>
  </si>
  <si>
    <t>3 Actividades programadas para el segundo trimestre reportaron avances del 100%</t>
  </si>
  <si>
    <t>141-12-3</t>
  </si>
  <si>
    <t>141-12-4</t>
  </si>
  <si>
    <t>Grupo de Trabajo de Servicios Administrativos y Recursos Físicos</t>
  </si>
  <si>
    <t>142-1</t>
  </si>
  <si>
    <t xml:space="preserve"> 1. Planeación Institucional,  7. Fortalecimiento organizacional y simplificación de procesos</t>
  </si>
  <si>
    <t>Plan preventivo y correctivo de mantenimiento de la sede principal, ejecutado  (Informe final de cumplimiento firmado por el supervisor / único entregable).</t>
  </si>
  <si>
    <t>% de Plan ejecutado /100% de Plan a ejecutar</t>
  </si>
  <si>
    <t>»142-Grupo de Trabajo de Servicios Administrativos y Recursos Físicos, »105-Grupo de Trabajo  Contratación</t>
  </si>
  <si>
    <t>Se dio ejecución a las  seis (6 ) actividades programadas para el producto hasta el 15 de diciembre</t>
  </si>
  <si>
    <t>Se avala el cumplimiento del presente producto mediante el soporte allegado informe firmado por parte del contratist.</t>
  </si>
  <si>
    <t>142-1-1</t>
  </si>
  <si>
    <t>Elaborar  plan de mantenimiento preventivo y correctivo. (Documento Excel del plan de mantenimiento preventivo y correctivo-único entregable)</t>
  </si>
  <si>
    <t># de Planes de mantenimiento elaborados/ 1 Plan de mantenimiento a elaborar</t>
  </si>
  <si>
    <t>»142-Grupo de Trabajo de Servicios Administrativos y Recursos Físicos</t>
  </si>
  <si>
    <t>Se elaboró el plan de mantenimiento según lo establecido en la fase inicial de este producto.</t>
  </si>
  <si>
    <t xml:space="preserve">Se avala el cumplimiento de la presente actividad mediante plan de mantenimiento preventivo y correctivo </t>
  </si>
  <si>
    <t>142-1-2</t>
  </si>
  <si>
    <t>Elaborar estudios previos (Documento elaborado/único entregable)</t>
  </si>
  <si>
    <t xml:space="preserve"># de estudios previos elaborados / 1 estudio previo a elaborar </t>
  </si>
  <si>
    <t>Se elaboró el estudio previo preliminar  según lo establecido en la actividad.</t>
  </si>
  <si>
    <t xml:space="preserve">Se avala el cumplimiento dela presente actividad mediante estudios previos </t>
  </si>
  <si>
    <t>142-1-3</t>
  </si>
  <si>
    <t xml:space="preserve">Solicitar la contratación a Secretaría General con el visto bueno de la Dirección Financiera y el Grupo de Contratación (Memorando/único entregable) </t>
  </si>
  <si>
    <t># de solicitudes de contratación realizadas/ 1 Solicitud de contratación a realizar.</t>
  </si>
  <si>
    <t>Se solicitó la contratación  mediante memorando con numero de radicado N.º 231679</t>
  </si>
  <si>
    <t xml:space="preserve">Se avala el cumplimiento de la presente actividad mediante memorando dirigido  a la secretaria Gral. </t>
  </si>
  <si>
    <t>142-1-4</t>
  </si>
  <si>
    <t>Revisar la solicitud de contratación y realizar los ajustes cuando haya lugar a ello  (Correo electrónico del abogado a cargo informando la publicación del proceso en SECOP y/o pantallazo de publicación)</t>
  </si>
  <si>
    <t># de Solicitudes de contratación revisadas y ajustadas / 1 Solicitud de contratación a revisar y ajustar</t>
  </si>
  <si>
    <t>»105-Grupo de Trabajo  Contratación, »142-Grupo de Trabajo de Servicios Administrativos y Recursos Físicos</t>
  </si>
  <si>
    <t>La abogada de contratación remitió correo electrónico informando la publicación del proceso Sic 15 referente al  servicio de mantenimiento preventivo y colectivo de la sede de la SIC</t>
  </si>
  <si>
    <t xml:space="preserve">Se avala cumplimiento de la presente actividad mediante pdf de correo electrónico donde se informa la publicación del proceso de SIC 15 DE 2023 mantenimiento locativo </t>
  </si>
  <si>
    <t>142-1-5</t>
  </si>
  <si>
    <t xml:space="preserve">Desarrollar el proceso contractual (Resolución declaratoria de desierto o contrato suscrito o captura de pantalla del SECOP con la cancelación del proceso/único entregable).
</t>
  </si>
  <si>
    <t xml:space="preserve"># de procesos contractuales desarrollados/ 1 proceso contractual a desarrollar </t>
  </si>
  <si>
    <t>Se adjudico el proceso Sic 15 de 2023 mediante resolución N.º 37222 de 2023</t>
  </si>
  <si>
    <t>Se avala el cumplimiento de la presente actividad mediante resolución No 37222 de 2023 por medio del cual se decide el proceso de selección abreviada de menor cuantía SIC 15 DE 2023</t>
  </si>
  <si>
    <t>142-1-6</t>
  </si>
  <si>
    <t>Ejecutar el plan de mantenimiento correctivo y preventivo (informes mensuales de cumplimiento del plan preventivo y correctivo de mantenimiento de la sede)</t>
  </si>
  <si>
    <t># Actividades del plan de trabajo ejecutadas / # actividades del plan propuestas</t>
  </si>
  <si>
    <t>Se  realizaron todas las actividades programadas en el plan de mantenimiento. Se sucribieron los informes correspondientes a los meses de octubre, noviembre y diciembre de 2023</t>
  </si>
  <si>
    <t xml:space="preserve">Se avala el cumplimiento de la presente actividad en el informe allegado se evidencia que se dio cumplimiento a las actividades programadas asi: Mantenimiento preventivo aires acondicioados , cambio (mantenimiento correctivo luces LED,revisión luces de emergencia, mantenimiento hidrosanitario, controles de acceso, mantenimiento recarga de extintores ,puertas de vidrio templado , mantenimientro cerrajerias, pintura, adecuaciones espacios y puestos de trabajo. No se evidencio diligenciamiento del excel la verificación se efectuo con los soportes allegados. </t>
  </si>
  <si>
    <t>142-2</t>
  </si>
  <si>
    <t>11» Funcionamiento</t>
  </si>
  <si>
    <t xml:space="preserve"> 15.Gestión del conocimiento y la innovación,  18. Seguimiento y evaluación del desempeño institucional</t>
  </si>
  <si>
    <t>Monitoreo del Sistema de gestión ambiental vigencia 2023, ejecutado (Informe final de ejecución de los planes y programas / único entregable)</t>
  </si>
  <si>
    <t>% de los planes de trabajo ejecutados/100% de los planes a ejecutar</t>
  </si>
  <si>
    <t>Se ejecutaron las  291 actividades programadas para dar cumplimiento al producto hasta el 29 de diciembre.</t>
  </si>
  <si>
    <t xml:space="preserve">Se avala el cumplimiento del presente producto mediante en el informe se evidencia el cumplimiento de los 7 planes y programas ejecutados, se ejecutaron 286 actividades programadas. y 5 actividades de seguimiento para un total 291 cumplidas. </t>
  </si>
  <si>
    <t>142-2-1</t>
  </si>
  <si>
    <t>Elaborar y remitir a la OAP los cronogramas de trabajo de los planes y programas del sistema de Gestión Ambiental. (Cronograma de trabajo de planes y programas del SGA y  otros temas ambientales, correo de envío a OAP / único entregable)</t>
  </si>
  <si>
    <t># de cronogramas elaborados y remitidos /7 cronogramas a elaborar y remitir</t>
  </si>
  <si>
    <t>Se remitieron los cronogramas de trabajo de los planes y programas del sistema de gestión ambiental a la OAP vía correo electrónico de acuerdo a lo programado.</t>
  </si>
  <si>
    <t>Se avala el cumplimiento de la presente actividad se evidencian cronogramas de programas de residuos solidos, energía, agua, residuos peligrosos, plan de energía, compras publicas otros temas ambientales Certificación ISO</t>
  </si>
  <si>
    <t>142-2-2</t>
  </si>
  <si>
    <t>Ejecutar plan de trabajo del Programa de gestión para el manejo y disposición de residuos sólidos. (Informe mensual de monitoreo al plan de trabajo-único entregable)</t>
  </si>
  <si>
    <t># de actividades del plan de residuos sólidos ejecutadas/53 actividades propuestas*100</t>
  </si>
  <si>
    <t>Se dio ejecución a las 53 actividades programadas para dar cumplimiento del plan de trabajo del programa de gestión para el manejo y disposición de de residuos solidos.</t>
  </si>
  <si>
    <t xml:space="preserve">Se avala el cumplimimiento de la presente actividad se ejecutaron 7 actividades de residuos solidos los cuales se evidencian en el informe allegado. </t>
  </si>
  <si>
    <t>142-2-3</t>
  </si>
  <si>
    <t>Ejecutar plan de trabajo del  Programa de gestión para el uso eficiente y racional de la energía. (Informe mensual de monitoreo al plan de trabajo-único entregable )</t>
  </si>
  <si>
    <t># de actividades del plan de uso de la energía  ejecutadas/31 actividades propuestas*100</t>
  </si>
  <si>
    <t>Se dio ejecución a las 31 actividades programadas para dar cumplimiento al programa de gestión para el uso eficiente y racional de la energía.</t>
  </si>
  <si>
    <t xml:space="preserve">Se avala el cumplimimiento de la presente actividad se ejecutaron 31 actividades de uso eficiente y racional de la energia  los cuales se evidencian en el informe allegado.  </t>
  </si>
  <si>
    <t>142-2-4</t>
  </si>
  <si>
    <t>Ejecutar  plan de trabajo del Programa de gestión para el uso eficiente y racional del agua. (Informe mensual de monitoreo al plan de trabajo-único entregable )</t>
  </si>
  <si>
    <t># de actividades del plan de uso del agua ejecutadas/ 31 actividades propuestas*100</t>
  </si>
  <si>
    <t>Se dio ejecución a las 31 actividades programadas para dar cumplimiento  al programa para el uso eficiente y racional del agua.</t>
  </si>
  <si>
    <t xml:space="preserve">Se avala el cumplimimiento de la presente actividad se ejecutaron 31 actividades de uso eficiente y racional del  agua los cuales se evidencian en el informe allegado. </t>
  </si>
  <si>
    <t>142-2-5</t>
  </si>
  <si>
    <t>Ejecutar  plan de trabajo del Plan de gestión integral de residuos peligrosos. (Informe mensual de monitoreo al plan de trabajo-único entregable)</t>
  </si>
  <si>
    <t># de actividades del plan de residuos peligrosos  ejecutadas/83 actividades propuestas*100</t>
  </si>
  <si>
    <t>Se dio ejecución a las 83 actividades programadas para dar cumplimiento  al programa  de gestión integral de residuos peligrosos.</t>
  </si>
  <si>
    <t xml:space="preserve">Se avala el cumplimimiento de la presente actividad se ejecutaron 83 actividades de residuos peligrosos los cuales se evidencian en el informe allegado. </t>
  </si>
  <si>
    <t>142-2-6</t>
  </si>
  <si>
    <t>Ejecutar el plan  de preparación y respuesta ante una emergencia ambiental. (Informe mensual de monitoreo al plan de trabajo-único entregable )</t>
  </si>
  <si>
    <t># de actividades del plan de emergencia ambiental  ejecutadas/23 actividades propuestas*100</t>
  </si>
  <si>
    <t xml:space="preserve">Se dio ejecución a las 23 actividades programadas en el plan  de preparación y respuesta ante una emergencia ambiental. </t>
  </si>
  <si>
    <t xml:space="preserve">Se avala el cumplimimiento de la presente actividad se ejecutaron 23 actividades de emergencia ambiental los cuales se evidencian en el informe allegado. </t>
  </si>
  <si>
    <t>142-2-7</t>
  </si>
  <si>
    <t>Ejecutar plan de trabajo del programa de compras públicas sostenibles (Informe mensual de monitoreo al plan de trabajo-único entregable )</t>
  </si>
  <si>
    <t># de actividades del plan de compras públicas  ejecutadas/ 16 actividades propuestas*100</t>
  </si>
  <si>
    <t xml:space="preserve">Se dio ejecución a las 16 actividades programadas en el  plan de trabajo del programa de compras públicas sostenibles. </t>
  </si>
  <si>
    <t xml:space="preserve">Se avala el cumplimimiento de la presente actividad se ejecutaron 16 actividades de compras publicas sostenibles  los cuales se evidencian en el informe allegado. </t>
  </si>
  <si>
    <t>142-2-8</t>
  </si>
  <si>
    <t>Ejecutar plan de trabajo de otros temas ambientales (informe mensual de monitoreo al plan de trabajo-único entregable )</t>
  </si>
  <si>
    <t># de actividades del plan de otros temas ambientales  ejecutadas/ 42 actividades propuestas*100</t>
  </si>
  <si>
    <t xml:space="preserve">Se dio ejecución a las 42 actividades programadas en el  plan de trabajo del programa otros temas ambientales. </t>
  </si>
  <si>
    <t xml:space="preserve">Se avala el cumplimimiento de la presente actividad se ejecutaron 42 actividades de otros temas ambientales  los cuales se evidencian en el informe allegado. </t>
  </si>
  <si>
    <t>142-3</t>
  </si>
  <si>
    <t xml:space="preserve"> 1. Planeación Institucional,  15.Gestión del conocimiento y la innovación,  18. Seguimiento y evaluación del desempeño institucional</t>
  </si>
  <si>
    <t xml:space="preserve"> 1- Plan Anual de Adquisiciones,  24- Austeridad y G Ambiental </t>
  </si>
  <si>
    <t>Auditoria anual segundo seguimiento a la certificación ISO 14001-2015, ejecutada (reporte de auditoria emitido por el ente certificador y contrato suscrito/único entregable)</t>
  </si>
  <si>
    <t># de Auditoria anual  de seguimiento  ejecutada /1 Auditoria anual de seguimiento a ejecutar</t>
  </si>
  <si>
    <t>Se realizo  el 2 seguimiento  a la certificación ISO 14001-2015.</t>
  </si>
  <si>
    <t xml:space="preserve">Se avala el cumplimiento del presente producto mediante los documentos reporte de auditoria expedido por el ente certificador y el contrato </t>
  </si>
  <si>
    <t>142-3-1</t>
  </si>
  <si>
    <t xml:space="preserve">De acuerdo al soporte cargado en el drive, se valida cumplimiento de la actividad, se evidencia estudio previo elaborado el 11 de agosto de 2023. Se sugiere al área realizar reporte cuantitativo y cualitativo para el respectivo seguimiento. </t>
  </si>
  <si>
    <t>142-3-2</t>
  </si>
  <si>
    <t xml:space="preserve">De acuerdo al soporte cargado en el drive, se valida cumplimiento de la actividad, se evidencia memorando enviado el 28 de agosto a  Secretaria General . Se sugiere al área realizar reporte cuantitativo y cualitativo para el respectivo seguimiento. </t>
  </si>
  <si>
    <t>142-3-3</t>
  </si>
  <si>
    <t>Se dio aprobación al Estudio previos el 28 de agosto de 2023, en el 3 reporte se anexaron los soportes</t>
  </si>
  <si>
    <t xml:space="preserve">Se vala el cumplimiento de la presente actividad mediante los entregables establecidos en la actividad </t>
  </si>
  <si>
    <t>142-3-4</t>
  </si>
  <si>
    <t>Desarrollar el proceso contractual (Resolución declaratoria de desierto o contrato suscrito o captura de pantalla del SECOP con la cancelación del proceso/único entregable).</t>
  </si>
  <si>
    <t>Se suscribio el contrato Nº 2465 de 2023 el 18 de septiembre de 2023, el soporte se remitió en el 3 reporte realizado.</t>
  </si>
  <si>
    <t>Se avala el cumplimiento de la presente actividad mediante el contrato 2465 de 2023</t>
  </si>
  <si>
    <t>142-3-5</t>
  </si>
  <si>
    <t>Ejecutar el contrato 
(Informe de cumplimiento de ejecución, Formato F8  y F 10 / único entregable)</t>
  </si>
  <si>
    <t># de contratos ejecutados/1 contrato a ejecutar</t>
  </si>
  <si>
    <t>Se suscribieron los documentos F08 Informe de supervision y F10 Acta de entrega final</t>
  </si>
  <si>
    <t>Delegatura para la Protección de la Competencia</t>
  </si>
  <si>
    <t>1000-1</t>
  </si>
  <si>
    <t xml:space="preserve">  5»Fortalecimiento del régimen de protección de la libre competencia económica en los mercados a nivel  nacional</t>
  </si>
  <si>
    <t xml:space="preserve"> 15.Gestión del conocimiento y la innovación,  8. Servicio al ciudadano</t>
  </si>
  <si>
    <t>Eventos en materia de Protección de la Competencia, realizados. (Fotografías o  memorias de los eventos)</t>
  </si>
  <si>
    <t># de eventos realizados/ 2 Eventos a realizar</t>
  </si>
  <si>
    <t>»1000-Delegatura para la Protección de la Competencia, »73-Grupo de Comunicación</t>
  </si>
  <si>
    <t xml:space="preserve">Se llevarón a cabo los dos eventos en materia de libre competencia económica: (i) el 25 de mayo de 2023 de 9:00 a. m. - 11:00 a. m. denominado "FORO: La función de abogacía de la competencia en el marco del proceso regulatorio".   y (ii) el 28 de septiembre de 2023 de 9:00 a. m. - 11:00 a. m. denominado "Abogacía de la Competencia: una herramienta para el correcto funcionamiento de los mercados". </t>
  </si>
  <si>
    <t>1000-1-1</t>
  </si>
  <si>
    <t>Solicitar publicación de la fecha del evento en el calendario de eventos de la entidad al Grupo de Comunicaciones (captura de pantalla de la publicación de la fecha del evento / único entregable)</t>
  </si>
  <si>
    <t xml:space="preserve"># de capturas de pantalla de la publicación del evento en el calendario /1 publicación en el calendario </t>
  </si>
  <si>
    <t>»1000-Delegatura para la Protección de la Competencia</t>
  </si>
  <si>
    <t>El 27 de febrero de 2023 se envió por correo electrónico a OSCAE, las fechas en las que se realizarán los eventos en materia de protección de la competencia durante la vigencia 2023. Como respuesta a este correo la doctora Jenny Patricia Méndez Serrano - Jefe de la Oficina de Servicios al Consumidor y Apoyo Empresarial nos manifestó que en se incluirá en el cronograma anual de eventos de la SIC, una vez este sea publicado. (Se adjuntan los correos soporte).
Las fechas de los eventos son: 
- Foro en temas de abogacía: 25 de mayo 
- Evento Dirección de Cumplimiento: 10 de agosto
- Socialización de temas de Abogacía de la Competencia a otros grupos de interés: septiembre 28
- Congreso en Libre Competencia: 8 y 9 de noviembre</t>
  </si>
  <si>
    <t>Ok, verificado OAP. Se evidencia correo de solicitud de inclusión de los eventos en el calendario de eventos de la entidad. Así mismo, se valida el correo de OSCAE comunicando que se incluirán los eventos en el calendario.</t>
  </si>
  <si>
    <t>1000-1-2</t>
  </si>
  <si>
    <t xml:space="preserve"># de check list diligenciados / 4 check list a diligenciar </t>
  </si>
  <si>
    <t xml:space="preserve">El 5 de mayo de 2023 la Dra. Aura Rincón remitió a Alexandra Gutiérrez el check list del evento de abogacía de la competencia que se llevaría a cabo el 25 de mayo de 2023, mediante correo electrónico. Adicionalmente, el 30 de junio de 2023 la Coordinadora del Grupo de Promoción De Buenas Prácticas De Cumplimiento la Dra. Aura Elena Rincón envió mediante correo electrónico a Nathalie Montealegre Méndez de la Oficina de Servicios al Consumidor y Apoyo Empresarial -OSCAE- los check list de los tres (3) eventos por ejecutar en la Delegatura para la Protección de la Competencia. </t>
  </si>
  <si>
    <t>1000-1-3</t>
  </si>
  <si>
    <t xml:space="preserve"># de agendas definitivas elaboradas y enviadas / 4 agenda a elaborar y enviar </t>
  </si>
  <si>
    <t>El 19 de septiembre de 2023 la Coordinadora del Grupo de Trabajo de Abogacía de la Competencia remitió mediante correo electrónico la agenda del segundo evento de abogacía que se llevó a cabo el 28 de septiembre de 2023, esta misma agenda fue enviada a  OSCAE para su conocimiento y fines pertinentes.</t>
  </si>
  <si>
    <t>Ok, verificado OAP. Se valida sobre 2 eventos realizados, en concordancia con las actividades 1000-1.4 y 1000-1.5. Cabe mencionar que la agenda propuesta contemplaba un mayor número de eventos.</t>
  </si>
  <si>
    <t>1000-1-4</t>
  </si>
  <si>
    <t># de agendas publicadas/2 agenda a publicar</t>
  </si>
  <si>
    <t xml:space="preserve">Se realizó la agenda definitiva para el segundo evento programado por la Delegatura para la Protección de la Competencia. Dicho evento fue llevado a cabo por el Grupo de Trabajo de Abogacía de la Competencia, en consecuencia, la agenda fue remitida mediante correo electrónico el 19 de septiembre de 2023 por parte de la Coordinadora del Grupo de Trabajo de Abogacía de la Competencia la Dra. Luisa Montero y remitida a OSCAE, sin embargo, esta agenda no fue publicada en la página web debido a que el evento fue cerrado y solo accedían autoridades de regulación previamente inscritas. </t>
  </si>
  <si>
    <t>1000-1-5</t>
  </si>
  <si>
    <t># de eventos realizados / 2 Evento a realizar</t>
  </si>
  <si>
    <t>Se llevó a cabo el segundo evento en materia de Protección de la Competencia el 29 de septiembre de 2023 de 9:00 a. m. - 11:00 a. m. denominado "Abogacía de la Competencia: una herramienta para el correcto funcionamiento de los mercados".</t>
  </si>
  <si>
    <t>1000-2</t>
  </si>
  <si>
    <t xml:space="preserve">Jornadas de capacitación externas en materia de Competencia dirigidas a diversos sectores, realizadas.  (Fotografías o  memorias de las capacitaciones.) </t>
  </si>
  <si>
    <t># de jornadas de capacitación realizadas/ 4 jornadas a realizar</t>
  </si>
  <si>
    <t xml:space="preserve">El 23 de marzo de 2023 se realizó una reunión en la que participaron funcionarios y contratistas de la Delegatura para la Protección de la Competencia y de la Oficina de Servicios al Consumidor y Apoyo Empresarial, en donde se definieron los requisitos mínimos para la realizar las cuatro jornadas de capacitación las cuales estarán dirigidas a diferentes sectores económicos. Estas capacitaciones se esperan realizar a las siguientes entidades:
-	Ecopetrol
-	Andi
-	Sector público (Fedemunicipios y Fededepartamentos)
-	Confecámaras </t>
  </si>
  <si>
    <t>Se llevaron a cabo cuatro (4) jornadas académicas o capacitación en materia de Competencia dirigida a diversos sectores: (i) el 16 de agosto de 2023 se llevó a cabo el comité de seguridad de GLP que lidera la Superintendencia de Servicios Públicos Domiciliarios en coordinación con la Superintendencia de Industria y Comercio. En el marco de este evento se realizó una capacitación sobre Buenas Prácticas de Manejo de GLP (Gas licuado del petróleo), la Libre Competencia Económica, marco normativo y buenas prácticas de manejo de GLP, por parte de la Delegatura para Protección de la Competencia de la Superintendencia de Industria y Comercio, (ii) el 27 de septiembre de 2023 se realizó una capacitación en Libre Competencia Económica, marco normativo y buenas prácticas a los Proveedores y canales de distribución: moderno, supermercados, grandes superficies, afiliados Cámara de Proveedores y Canales de Distribución de la ANDI, de forma virtual, (iii) el 3 de octubre de 2023 se llevó a cabo la capacitación en TERPEL sobre la Libre Competencia Económica, Marco Normativo y Buenas Prácticas, el Análisis y procedimiento de Integraciones Empresariales y la importancia de la función de abogacía de la Competencia y (iv) el 31 de octubre de 2023 se llevó a cabo la capacitación en la Cámara de Comercio de Valledupar en Libre Competencia Económica, marco normativo y buenas prácticas</t>
  </si>
  <si>
    <t>1000-2-1</t>
  </si>
  <si>
    <t>Realizar reunión para definir los requisitos de la capacitación (Acta de reunión en la que se defina los requisitos de las capacitaciones /único entregable)</t>
  </si>
  <si>
    <t># de reuniones realizadas/ 1 Reunión a realizar</t>
  </si>
  <si>
    <t>1000-2-2</t>
  </si>
  <si>
    <t>Realizar jornada académica o capacitación (Informe de la Jornada académica o capacitación)</t>
  </si>
  <si>
    <t># de jornadas realizadas/ 4 jornadas a realizar</t>
  </si>
  <si>
    <t>1000-3</t>
  </si>
  <si>
    <t xml:space="preserve">Campaña de difusión y divulgación en materia de Libre Competencia Económica, realizada. (Captura de pantalla de las publicaciones de la Divulgación) </t>
  </si>
  <si>
    <t># de Campaña de difusión realizada/ 1 Campaña de difusión a realizar</t>
  </si>
  <si>
    <t>El 31 de marzo de 2023 se envió al Grupo de Comunicaciones de OSCAE, el brief con los ejes temáticos que contendrá la Campaña Anual de Estrategias de Divulgación y Promoción en materia de Libre Competencia Económica.</t>
  </si>
  <si>
    <t>Se ejecutó la campaña de difusión y divulgación en materia de libre competencia en el mes de julio de 2023, en el documento adjunto se presenta un informe detallado sobre la campaña ejecutada.</t>
  </si>
  <si>
    <t>Ok, verificado OAP. La evidencia concuerda con el alcance del producto</t>
  </si>
  <si>
    <t>1000-3-1</t>
  </si>
  <si>
    <t>Diligenciar y enviar al Grupo de trabajo de comunicaciones el brief  de la campaña genérica previa concertación con OSCAE. (correo electrónico con el Brief diligenciado /único entregable)</t>
  </si>
  <si>
    <t xml:space="preserve"># de Briefs de la campaña genérica diligenciado y enviado / 1 Brief de campaña genérica a diligenciar y enviar </t>
  </si>
  <si>
    <t>1000-3-2</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</si>
  <si>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</si>
  <si>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 de conceptos gráficos elaborados y presentados / 1concepto gráfico a elaborar y presentar</t>
  </si>
  <si>
    <t>El 29 de mayo de 2023 el Dr. Alejandro Arteaga Coordinador del Grupo de Comunicaciones remitió mediante correo electrónico a la Dra. Aura Elena Rincón y el Dr. Francisco Melo de la Delegatura para la Protección de la Competencia cuatro (4) conceptos gráficos y racionales de la campaña de Libre Competencia, para su revisión, elección y aprobación.</t>
  </si>
  <si>
    <t>Ok, verificado OAP. Se aporta el concepto gráfico de la campaña.</t>
  </si>
  <si>
    <t>1000-3-3</t>
  </si>
  <si>
    <t>Revisar y aprobar la propuesta por parte del área responsable (única revisión) (correo electrónico con documento aprobado )</t>
  </si>
  <si>
    <t># de propuestas revisadas y aprobadas / 1 propuesta a revisar y aprobar</t>
  </si>
  <si>
    <t xml:space="preserve">El 23 de junio de 2023  la Dra. Aura Rincón remitió mediante correo electrónico a OSCAE, la aprobación de la propuesta gráfica para la campaña de difusión de los temas misionales de la Delegatura para la Protección de la Competencia, siendo elegida la propuesta 2 "A Todos Nos Toca". </t>
  </si>
  <si>
    <t>Ok, verificado OAP. Se aporta la aprobación del concepto gráfico de la campaña.</t>
  </si>
  <si>
    <t>1000-3-4</t>
  </si>
  <si>
    <t>Ejecutar la campaña (capturas de pantalla de la publicación de la campaña)</t>
  </si>
  <si>
    <t xml:space="preserve"># de Campañas ejecutadas / Total de  Campañas a ejecutar </t>
  </si>
  <si>
    <t>Ok, verificado OAP. La evidencia concuerda con el alcance de la actividad</t>
  </si>
  <si>
    <t>1000-4</t>
  </si>
  <si>
    <t>Guía para el análisis de garantías por parte del Despacho del Superintendente de Industria y Comercio , presentada  (Documento diagramado enviado para aprobación del superintendente  (único entregable))</t>
  </si>
  <si>
    <t># de Guías presentadas/ 1 Guía a presentar</t>
  </si>
  <si>
    <t>»1000-Delegatura para la Protección de la Competencia, »10-Oficina Asesora Jurídica, »73-Grupo de Comunicación</t>
  </si>
  <si>
    <t>El 30 de marzo de 2023 se envío por correo electrónico a la Oficina Asesora Jurídica, la versión preliminar de la Guía para el análisis de garantías por parte del Despacho del Superintendente, para la correspondiente revisión y validación.</t>
  </si>
  <si>
    <t xml:space="preserve">El 28 de julio de 2023 se remitió mediante correo electrónico a la Señora Superintendente la guía para el ofrecimiento de garantías para su aprobación. El 31 de julio de 2023 se recibió la aprobación de la guía por parte de la Señora Superintendente. </t>
  </si>
  <si>
    <t>Ok, verificado OAP. Se evidencia la guía para el análisis de garantías</t>
  </si>
  <si>
    <t>1000-4-1</t>
  </si>
  <si>
    <t>Elaborar y enviar el documento a la Oficina Asesora Jurídica (Documento en Word de la guía o manual /único entregable)</t>
  </si>
  <si>
    <t># de documentos elaborados y enviados/1 documento a elaborar y enviar</t>
  </si>
  <si>
    <t>1000-4-2</t>
  </si>
  <si>
    <t>Revisar, ajustar y dar visto bueno al documento en Word de la guía o manual (Correo electrónico o memorando con observaciones y visto bueno al Documento en Word de la guía o manual  (único entregable))</t>
  </si>
  <si>
    <t># Correos electrónicos o memorandos con observaciones y visto bueno al Documento en Word de la guía o manual/ 1  correo electrónico o memorando con observaciones y visto bueno al documento en Word de la guía o manual</t>
  </si>
  <si>
    <t>»1000-Delegatura para la Protección de la Competencia, »10-Oficina Asesora Jurídica</t>
  </si>
  <si>
    <t>El 21 de abril de 2023 el Dr. Héctor Barragán de la Oficina Asesora Jurídica remitió mediante correo electrónico los resultados de la revisión y validación de la guía para el análisis de las garantías. En la primera nota descrita en el documento adjunto se incluye el siguiente texto, que da cuenta de la aprobación: “Como primera medida se advierte que, aceptados los cambios y realizadas las modificaciones pertinentes, se da visto bueno desde al Oficina Asesora Jurídica.”</t>
  </si>
  <si>
    <t xml:space="preserve">Ok, verificado OAP. La evidencia concuerda con la actividad. Su cumplimiento se evidencia un mes después de la fecha fin afectando eficiencia </t>
  </si>
  <si>
    <t>1000-4-3</t>
  </si>
  <si>
    <t>Gestionar el aval con el Superintendente (Documento en Word de la guía o manual ajustado y con el aval del Superintendente (único entregable))</t>
  </si>
  <si>
    <t># de documentos en Word de la guía o manual ajustado y con el aval del Superintendente/ 1 documento en Word de la guía o manual ajustado con el aval del Superintendente</t>
  </si>
  <si>
    <t xml:space="preserve">El 5 de mayo de 2023 la Señora Superintendente Dra. María del Socorro Pimienta revisó y aprobó el documento físico con la guía para el análisis de las garantías, la evidencia de dicha aprobación se encuentra en la última hoja el documento. </t>
  </si>
  <si>
    <t>1000-4-4</t>
  </si>
  <si>
    <t>Enviar al Grupo de Comunicaciones y a la Oficina Asesora Jurídica, el documento en Word, avalado por el Superintendente, de la guía o manual, con sugerencias a tener en cuenta en materia gráfica. (Correo electrónico y documento en Word de la guía o manual, con sugerencias a tener en cuenta en materia gráfica (único entregable))</t>
  </si>
  <si>
    <t># de Correos electrónicos y documentos en Word de la guía o manual, con sugerencias a tener en cuenta en materia gráfica/ 1 Correo electrónico y documento en Word de la guía o manual, con sugerencias a tener en cuenta en materia gráfica</t>
  </si>
  <si>
    <t>El 12 de mayo de 2023 la Ing. Laura Salazar Reyes de la Delegatura para la Protección de la Competencia, remitió mediante correo electrónico la guía para el análisis de las garantías avalado por la Señora Superintendente (Word y PDF avalado), este correo incluyó las recomendaciones en materia gráfica.</t>
  </si>
  <si>
    <t>1000-4-5</t>
  </si>
  <si>
    <t>Elaborar y enviar el documento con ajustes de corrección de estilo y diagramado. (Correo electrónico y el documento de la guía o manual con corrección de estilo y diagramado (único entregable)</t>
  </si>
  <si>
    <t xml:space="preserve"># Correos electrónicos y  documentos de la guía o manual con corrección de estilo y diagramado/ 1 Correo electrónico y  documento de la guía o manual con corrección de estilo y diagramado </t>
  </si>
  <si>
    <t xml:space="preserve">El 30 de junio de 2023 el Dr. Alejandro Arteaga Coordinador del Grupo de Comunicaciones, remitió mediante correo electrónico la guía para el análisis de las garantías con ajustes de corrección de estilo y diagramación para la aprobación por parte de los asesores del Despacho de la Sra. Superintendente. </t>
  </si>
  <si>
    <t>1000-4-6</t>
  </si>
  <si>
    <t>Revisar, aprobar y enviar  al Grupo de Comunicaciones el documento de la guía o manual (única revisión). (Correo electrónico y Documento de la guía o manual con las observaciones  aprobadas por el área (único entregable))</t>
  </si>
  <si>
    <t xml:space="preserve"># Correos electrónicos y Documentos de la guía o manual con las observaciones y  aprobadas por el área /  1 Correo electrónico y Documento de la guía o manual con las observaciones aprobadas por el área </t>
  </si>
  <si>
    <t xml:space="preserve">El 7 de julio de 2023 se remitió mediante correo electrónico al Dr. Alejandro Arteaga Coordinador del Grupo de Comunicaciones el texto que contine las observaciones aprobadas por la Delegatura y el Despacho en relación con el contenido, diseño y diagramación de la guía para el ofrecimiento de garantías. Adicionalmente, en documento adjunto se resaltan dichas observaciones. </t>
  </si>
  <si>
    <t>1000-4-7</t>
  </si>
  <si>
    <t>Enviar para aprobación del Superintendente, el documento de la guía o manual (Documento diagramado enviado para aprobación del superintendente  (único entregable))</t>
  </si>
  <si>
    <t xml:space="preserve"># Documentos diagramados con aprobación del Superintendente / 1 Documento diagramado aprobado por el Superintendente   </t>
  </si>
  <si>
    <t>1000-5</t>
  </si>
  <si>
    <t>Guía práctica para combatir acuerdos colusorios, publicada en la página web. (Captura de pantalla del portal web de la SIC con la publicación de la guía o manual (único entregable))</t>
  </si>
  <si>
    <t># de Guías publicadas/ 1 Guía a publicar</t>
  </si>
  <si>
    <t>El 30 de marzo de 2023 se envió por correo electrónico a la Oficina Asesora Jurídica, la versión preliminar de la Guía práctica para combatir acuerdos colusorios, para la correspondiente revisión y validación.</t>
  </si>
  <si>
    <t xml:space="preserve">El 24 de julio de 2023 se remitió mediante correo electrónico a la Señora Superintendente la guía práctica para combatir acuerdos colusorios para su aprobación. El 24 de julio de 2023 se recibió la aprobación de la guía por parte de la Señora Superintendente.
El 25 de julio de 2023 mediante correo electrónico se remite a OSCAE la guía para combatir acuerdos colusorios, con el propósito de gestionar su publicación en la página web de la entidad. El 28 de julio de 2023 se remite evidencia de publicación en la página web de la guía a OSCAE. </t>
  </si>
  <si>
    <t>1000-5-1</t>
  </si>
  <si>
    <t>1000-5-2</t>
  </si>
  <si>
    <t xml:space="preserve">El 21 de abril de 2023 el Dr. Héctor Barragán de la Oficina Asesora Jurídica remitió mediante correo electrónico los resultados de la revisión y validación de la guía para el análisis de las garantías. En el título No. 10 Programa de Beneficios por Colaboración en la nota descrita en el documento adjunto se incluye el siguiente texto, que da cuenta de la aprobación: Hechas las observaciones relevantes, según antecede, se advierte de manera general que, revisados y acogidos los cambios que se estimen pertinentes a partir de los comentarios planteados, se da visto bueno desde la Oficina Asesora Jurídica. </t>
  </si>
  <si>
    <t xml:space="preserve">Ok, verificado OAP. La evidencia concuerda con el entregable de la actividad. Los soportes se verifican posterior a la fecha de vencimiento afectando la eficiencia </t>
  </si>
  <si>
    <t>1000-5-3</t>
  </si>
  <si>
    <t xml:space="preserve">El 5 de mayo de 2023 la Señora Superintendente Dra. María del Socorro Pimienta revisó y aprobó el documento físico con la Guía práctica para combatir acuerdos colusorios, la evidencia de dicha aprobación se encuentra en la última hoja el documento. </t>
  </si>
  <si>
    <t>1000-5-4</t>
  </si>
  <si>
    <t>El 12 de mayo de 2023 la Ing. Laura Salazar Reyes de la Delegatura para la Protección de la Competencia, remitió mediante correo electrónico la Guía práctica para combatir acuerdos colusorios avalado por la Señora Superintendente (Word y PDF avalado), este correo incluyó las recomendaciones en materia gráfica.</t>
  </si>
  <si>
    <t>1000-5-5</t>
  </si>
  <si>
    <t xml:space="preserve">El 30 de junio de 2023 el Dr. Alejandro Arteaga Coordinador del Grupo de Comunicaciones, remitió mediante correo electrónico la Guía práctica para combatir acuerdos colusorios con ajustes de corrección de estilo y diagramación para la aprobación por parte de los asesores del Despacho de la Sra. Superintendente. </t>
  </si>
  <si>
    <t>1000-5-6</t>
  </si>
  <si>
    <t xml:space="preserve">El 7 de julio de 2023 se remitió mediante correo electrónico al Dr. Alejandro Arteaga Coordinador del Grupo de Comunicaciones el texto que contine las observaciones aprobadas por la Delegatura en relación con el contenido, diseño y diagramación de la guía para combatir acuerdos colusorios. Adicionalmente, en documento adjunto se resaltan dichas observaciones. </t>
  </si>
  <si>
    <t>1000-5-7</t>
  </si>
  <si>
    <t>Enviar para aprobación del Superintendente, el documento de la guía o manual (Documento diagramado con aprobación del superintendente  (único entregable))</t>
  </si>
  <si>
    <t>El 24 de julio de 2023 se remitió mediante correo electrónico a la Señora Superintendente la guía práctica para combatir acuerdos colusorios para su aprobación. El 24 de julio de 2023 se recibió la aprobación de la guía por parte de la Señora Superintendente.</t>
  </si>
  <si>
    <t>1000-5-8</t>
  </si>
  <si>
    <t>Solicitar la Publicación de guía o manual al grupo de comunicaciones (Captura de pantalla del portal web de la SIC con la publicación de la guía o manual (único entregable))</t>
  </si>
  <si>
    <t># Capturas de pantalla del portal web de la SIC con la publicación de la guía o manual/ 1 Captura de pantalla del portal web de la SIC con la publicación de la guía o manual</t>
  </si>
  <si>
    <t xml:space="preserve">El 25 de julio de 2023 mediante correo electrónico se remite a OSCAE la guía para combatir acuerdos colusorios, con el propósito de gestionar su publicación en la página web de la entidad. El 28 de julio de 2023 se remite evidencia de publicación en la página web de la guía a OSCAE. </t>
  </si>
  <si>
    <t>1000-6</t>
  </si>
  <si>
    <t>Herramienta SABUESO mejorada, que permita aumentar el alcance y generar alertas en materia de prácticas restrictivas de la competencia, operando. (1. Formato Arquitectura de Software GS03F21, ya sea nuevo o actualizado hasta el capitulo 2 . 2. Formato Acta de Entrega de Desarrollo de Software GS03-F25)</t>
  </si>
  <si>
    <t># de Herramienta  SABUESO operando/ 1 Herramienta SABUESO a operar</t>
  </si>
  <si>
    <t>»1000-Delegatura para la Protección de la Competencia, »20-Oficina de Tecnología e Informática</t>
  </si>
  <si>
    <t>El 31 de marzo de 2023 finalizó el diseño de la herramienta Sabueso y se entregó por parte de las ingenieras de analítica de datos a cargo del desarrollo del producto, el formato de arquitectura de software debidamente validado por la Oficina de Tecnología e Informática de la Entidad.</t>
  </si>
  <si>
    <t>Se realizó el cierre del proyecto, para los desarrollos realizados para la vigencia 2023.</t>
  </si>
  <si>
    <t>1000-6-1</t>
  </si>
  <si>
    <t xml:space="preserve">El 28 de febrero de 2023, las ingenieras de analítica de datos a cargo del desarrollo de la herramienta Sabueso, consolidaron los requerimientos a desarrollar durante la vigencia 2023, los cuales fueron validados con los coordinadores de cada uno de los grupos y aprobados por la Oficina de Tecnología e Informática. </t>
  </si>
  <si>
    <t>1000-6-2</t>
  </si>
  <si>
    <t>1000-6-3</t>
  </si>
  <si>
    <t>En el reporte se incluye: (i) captura de pantalla de los reportes de planeación de tareas atráves de la herramienta DevOps y  (ii) Captura de pantalla de la línea base de requerimientos (Historias de Usuario) y registrados en el DevOps.</t>
  </si>
  <si>
    <t>1000-6-4</t>
  </si>
  <si>
    <t xml:space="preserve">Se contruyó el componente de software en el archivo adjunto se registra:1. Captura de pantalla del Código fuente registrado en devops / 2. Captura de pantalla  de casos de prueba ejecutados por desarrollo / 3.Captura de pantalla  de casos de prueba ejecutados para aceptación / 4. Formato Acta de Prueba de Desarrollo de Software. </t>
  </si>
  <si>
    <t>1000-6-5</t>
  </si>
  <si>
    <t xml:space="preserve">Se realizó el manual de usuario y se capacitó a los usuario, sobre los desarrollos realizados para la vigencia 2023. </t>
  </si>
  <si>
    <t>1000-6-6</t>
  </si>
  <si>
    <t>1000-7</t>
  </si>
  <si>
    <t>Mejoramiento del sistema de procesamiento de lenguaje natural de la herramienta INSPECTOR para identificar proyectos normativos que tengan incidencia en la Libre Competencia, operando.(1. Formato Arquitectura de Software GS03F21, ya sea nuevo o actualizado hasta el capitulo 2 . 2. Formato Acta de Entrega de Desarrollo de Software GS03-F25)</t>
  </si>
  <si>
    <t>Herramienta INSPECTOR operando/ Herramienta INSPECTOR a desarrollar</t>
  </si>
  <si>
    <t>El 31 de marzo de 2023 finalizó el diseño de la herramienta Inspector y se entregó por parte de las ingenieras de analítica de datos a cargo del desarrollo del producto, el formato de arquitectura de software debidamente validado por la Oficina de Tecnología e Informática de la Entidad.</t>
  </si>
  <si>
    <t>1000-7-1</t>
  </si>
  <si>
    <t xml:space="preserve">
El 27 de febrero de 2023, las ingenieras de analítica de datos a cargo del desarrollo de la herramienta Inspector, consolidaron los requerimientos a desarrollar durante la vigencia 2023, los cuales fueron validados con la coordinadora del grupo de trabajo de Abogacía de la Competencia y aprobados por la Oficina de Tecnología e Informática. </t>
  </si>
  <si>
    <t>1000-7-2</t>
  </si>
  <si>
    <t>1000-7-3</t>
  </si>
  <si>
    <t xml:space="preserve"> Se registra el informe con la siguiente información: 1. Reporte planeación de tareas, línea base de requerimientos (historias de usuario) y entregables  en la herramienta devops 2. plan de pruebas diseñado y registrado en la herramienta devops.</t>
  </si>
  <si>
    <t>1000-7-4</t>
  </si>
  <si>
    <t xml:space="preserve"> Se registra el informe con la siguiente información: 1. Captura de pantalla del Código fuente registrado en devops / 2. Captura de pantalla  de casos de prueba ejecutados por desarrollo / 3.Captura de pantalla  de casos de prueba ejecutados para aceptación / 4. Formato Acta de Prueba de Desarrollo de Software. </t>
  </si>
  <si>
    <t>1000-7-5</t>
  </si>
  <si>
    <t xml:space="preserve"> Se registra el informe con la siguiente información: 1.Formato Manual de Usuario GS03-F24 nuevo o actualizado  2. Registro de Capacitación </t>
  </si>
  <si>
    <t>1000-7-6</t>
  </si>
  <si>
    <t>1000-8</t>
  </si>
  <si>
    <t>Herramienta de analítica de datos SHERLOCK que permita generar alertas de potenciales prácticas anticompetitivas en la contratación estatal, operando. (1. Formato Arquitectura de Software GS03F21, ya sea nuevo o actualizado hasta el capitulo 2 . 2. Formato Acta de Entrega de Desarrollo de Software GS03-F25)</t>
  </si>
  <si>
    <t># de Herramienta SHERLOCK operando/ 1 Herramienta SHERLOCK a operar</t>
  </si>
  <si>
    <t>El 31 de marzo de 2023 finalizó el diseño de la herramienta Sherlock y se entregó por parte de las ingenieras de analítica de datos a cargo del desarrollo del producto, el formato de arquitectura de software debidamente validado por la Oficina de Tecnología e Informática de la Entidad.</t>
  </si>
  <si>
    <t>1000-8-1</t>
  </si>
  <si>
    <t xml:space="preserve">El 28 de febrero de 2023, las ingenieras de analítica de datos a cargo del desarrollo de la herramienta Sherlock, consolidaron los requerimientos a desarrollar durante la vigencia 2023, los cuales fueron validados con el coordinador del Grupo de Trabajo Élite contra Colusiones y aprobados por la Oficina de Tecnología e Informática. </t>
  </si>
  <si>
    <t>1000-8-2</t>
  </si>
  <si>
    <t>1000-8-3</t>
  </si>
  <si>
    <t xml:space="preserve"> Se registra el informe con la siguiente información: 1. Reporte planeación de tareas, línea base de requerimientos (historias de usuario) y entregables  en la herramienta devops 2. plan de pruebas diseñado y registrado en la herramienta devops. </t>
  </si>
  <si>
    <t>1000-8-4</t>
  </si>
  <si>
    <t>Se registra el informe con la siguiente información: 1. Captura de pantalla del Código fuente registrado en devops / 2. Captura de pantalla  de casos de prueba ejecutados por desarrollo / 3.Captura de pantalla  de casos de prueba ejecutados para aceptación / 4. Formato Acta de Prueba de Desarrollo de Software.</t>
  </si>
  <si>
    <t>1000-8-5</t>
  </si>
  <si>
    <t>1000-8-6</t>
  </si>
  <si>
    <t>1000-9</t>
  </si>
  <si>
    <t>Herramienta BUHO que permita realizar el seguimiento inteligente a medios de comunicación escritos a través de analítica de datos que permita alertar oportunidades de acción de la Delegatura, implementada. (1.Formato Manual de Usuario GS03-F24 nuevo o actualizado  2. Registro de Capacitación)</t>
  </si>
  <si>
    <t># de Herramienta  BUHO implementada/ 1 Herramienta BUHO a implementar</t>
  </si>
  <si>
    <t>El 31 de marzo de 2023 finalizó el diseño de la herramienta Búho y se entregó por parte de las ingenieras de analítica de datos a cargo del desarrollo del producto, el formato de arquitectura de software debidamente validado por la Oficina de Tecnología e Informática de la Entidad.</t>
  </si>
  <si>
    <t xml:space="preserve">Se finalizó el desarrollo de la herramienta, se realizaron las pruebas por el equipo de la OTI y con el área funcional, donde se verificó el cumplimiento de la totalidad de los requerimientos. Se llevó a cabo el paso a producción anticipado del aplicativo, el cual se encuentra capturando la información y emitiendo notificaciones al área funcional desde el lunes 18 de septiembre de 2023 en ambiente productivo. 
</t>
  </si>
  <si>
    <t>1000-9-1</t>
  </si>
  <si>
    <t xml:space="preserve">El 28 de febrero de 2023, las ingenieras de analítica de datos a cargo del desarrollo de la herramienta Búho, consolidaron los requerimientos a desarrollar durante la vigencia 2023, los cuales fueron validados con los coordinadores de cada uno de los grupos de la Delegatura y aprobados por la Oficina de Tecnología e Informática. </t>
  </si>
  <si>
    <t>1000-9-2</t>
  </si>
  <si>
    <t>1000-9-3</t>
  </si>
  <si>
    <t xml:space="preserve">Se finalizó el desarrollo de la herramienta, se realizaron las pruebas por el equipo de la OTI y con el área funcional, donde se verificó el cumplimiento de la totalidad de los requerimientos. Se llevó a cabo el paso a producción anticipado del aplicativo, el cual se encuentra capturando la información y emitiendo notificaciones al área funcional desde el lunes 18 de septiembre de 2023 en ambiente productivo. </t>
  </si>
  <si>
    <t>1000-9-4</t>
  </si>
  <si>
    <t>1000-9-5</t>
  </si>
  <si>
    <t xml:space="preserve">Se realizó la entrega del Formato Manual de Usuario GS03-F24 nuevo o actualizado  y el Registro de Capacitación. </t>
  </si>
  <si>
    <t>1000-10</t>
  </si>
  <si>
    <t xml:space="preserve"> 8. Servicio al ciudadano,  15.Gestión del conocimiento y la innovación</t>
  </si>
  <si>
    <t xml:space="preserve">Fortalecimiento del buscador de decisiones en materia de libre competencia denominado Compilación Promoción y Protección de la Competencia -SICOMP, operando.  (Captura de pantalla de las nuevas funcionalidades de SICOMP) </t>
  </si>
  <si>
    <t># de Buscador SICOMP operando/ 1 Buscador SICOMP a operar</t>
  </si>
  <si>
    <t xml:space="preserve">El 31 de julio de 2023 el funcionario Wilson Rigueros Beltrán responsable de liderar el proyecto SICOMP, remitió el informe con los requerimientos, los conceptos claves y los actos administrativos representativos, tanto al Delegado para la Protección de la Competencia, así como, a la doctora Laura Martínez del contratista Avance Jurídico. </t>
  </si>
  <si>
    <t>Se realizó un informe que evidencia las capturas de pantalla de las nuevas funcionalidades de SICOMP e integra los enlaces para su visualización.</t>
  </si>
  <si>
    <t>1000-10-1</t>
  </si>
  <si>
    <t>Modificar el motor de búsqueda (Captura de pantalla de la incorporación del motor búsqueda preliminar)</t>
  </si>
  <si>
    <t># de motores de búsqueda modificados/ 1 motor de búsqueda a modificar</t>
  </si>
  <si>
    <t xml:space="preserve">El 26 de abril de 2023 se llevó a cabo una reunión de forma virtual con la Empresa Avance Jurídico y el equipo designado para el proyecto por parte de la Delegatura para la Protección de la Competencia donde se mostraron los avances del nuevo motor de búsqueda de SICOMP. Desde la delegatura se realizaron algunos aportes para mejorar la presentación de la herramienta, entre ellos se encuentran:  
* Más visibilidad en el buscador.
*Incluir una breve introducción al momento de acceder al mismo, para que sea más amigable y fácil de navegar para los usuarios. </t>
  </si>
  <si>
    <t>Ok,verificado OAP. Las capturas presentadas son acordes con el propósito de la actividad</t>
  </si>
  <si>
    <t>1000-10-2</t>
  </si>
  <si>
    <t>Identificar la información y requerimientos que se incorporarán en el motor de búsqueda de SICOMP (Informe de requerimientos conceptos clave y actos administrativos representativos)</t>
  </si>
  <si>
    <t># de informes de requerimientos realizados/ 1 informe de requerimientos a realizar</t>
  </si>
  <si>
    <t>1000-10-3</t>
  </si>
  <si>
    <t>Realizar el seguimiento a las actualizaciones de los principales planteamientos de la Delegatura que ilustran los conceptos clave (Evidencia de las versiones de prueba de la implementación y correo enviado al contratista con la aprobación del paso a producción)</t>
  </si>
  <si>
    <t># seguimientos realizados / 1 seguimiento a realizar</t>
  </si>
  <si>
    <t>Se realizó el seguimiento a las actualizaciones de los principales planteamientos de la Delegatura
que ilustran los conceptos clave, que integra las versiones de prueba de la implementación y correo enviado al contratista con la aprobación del paso a producción.</t>
  </si>
  <si>
    <t>1000-10-4</t>
  </si>
  <si>
    <t xml:space="preserve">Realizar la publicación del buscador (Captura de pantalla de las nuevas funcionalidades de SICOMP) </t>
  </si>
  <si>
    <t># de publicaciones del buscador realizadas/ 1 publicación del buscador realizada</t>
  </si>
  <si>
    <t>Se realizó un informe que evidencia las capturas de pantalla de las nuevas funcionalidades de SICOMP.</t>
  </si>
  <si>
    <t>1000-11</t>
  </si>
  <si>
    <t>Análisis de las condiciones de competencia en los mercados en los que la SIC, ha recibido notificaciones de operaciones de integraciones empresariales, realizado. (Informe del análisis)</t>
  </si>
  <si>
    <t># de Análisis de las condiciones en integraciones empresariales realizado/ 1 Análisis de las condiciones en integraciones empresariales a realizar</t>
  </si>
  <si>
    <t>El 15 de diciembre de 2023  se realizó la entrega del estudio económico titulado "La libre competencia en el sistema financiero: un camino hacia la inclusión financiera de los micronegocios", por parte del Grupo de Trabajo de Abogacía de la Competencia.</t>
  </si>
  <si>
    <t>1000-11-1</t>
  </si>
  <si>
    <t>Definir el mercado en el cual se realizará el análisis y establecer el cronograma de trabajo (Acta de mesa de trabajo/único entregable)</t>
  </si>
  <si>
    <t># de mercados en los cuales se realizará el análisis definido/ 1 Mercado en el que se realizará el análisis a definir</t>
  </si>
  <si>
    <t>El 23 de febrero de 2023 se adelantó una mesa de trabajo con funcionarios y contratistas del Grupo de Trabajo de Integraciones Empresariales de la Delegatura para la Protección de la Competencia y el Grupo de Trabajo de Estudios Económicos, en donde se estableció que para la vigencia 2023 el análisis de las condiciones de competencia en los mercados en los que la SIC, ha recibido notificaciones de operaciones de integraciones empresariales se realizará en el mercado de PRESTACIÓN DE SERVICIOS MÉDICOS PARA ENFERMEDADES DE ALTO COSTO.</t>
  </si>
  <si>
    <t>1000-11-2</t>
  </si>
  <si>
    <t>Realizar el análisis de las condiciones de competencia (Informe del análisis presentado al Delegado por parte del  Grupo de Trabajo de Integraciones Empresariales/único entregable)</t>
  </si>
  <si>
    <t>1000-12</t>
  </si>
  <si>
    <t>Estudio para fortalecer la relación entre los reguladores y la autoridad de competencia, realizado.  (Informe del análisis presentado al Delegado por parte del Grupo de Trabajo de Abogacía de la Competencia/único entregable)</t>
  </si>
  <si>
    <t># de estudios para fortalecer la relación entre los reguladores y la autoridad de competencia, realizado/ 1 Estudio para fortalecer la relación entre los reguladores y la autoridad de competencia,  a realizar</t>
  </si>
  <si>
    <t>1000-12-1</t>
  </si>
  <si>
    <t>Definir el mercado en el cual se realizará el estudio. (Acta de mesa de trabajo/único entregable)</t>
  </si>
  <si>
    <t># de mercados en los cuales se realizará el estudio, definido/ 1 Mercado en el que se realizará el estudio a definir</t>
  </si>
  <si>
    <t>El 28 de febrero de 2023 se adelantó una mesa de trabajo con el Grupo de Trabajo de Abogacía de la Competencia, en donde se definió el sector en el cual se realizará el estudio sectorial para identificar las dinámicas de mercado, así como posible regulación que pueda tener incidencia en la libre competencia económica. Se estableció que el estudio sectorial para la vigencia 2023 se denominará “La libre competencia en el sistema financiero: un camino hacia la inclusión financiera.”</t>
  </si>
  <si>
    <t>1000-12-2</t>
  </si>
  <si>
    <t xml:space="preserve">Realizar el estudio de identificación de obstáculos de acceso a financiación que enfrentan los agentes de la economía popular para fortalecer la relación entre los reguladores y la autoridad de competencia denominado: “La libre competencia en el sistema financiero: un camino hacia la inclusión financiera” (Informe del análisis presentado al Delegado por parte del Grupo de Trabajo de Abogacía de la Competencia/único entregable).
</t>
  </si>
  <si>
    <t>1000-13</t>
  </si>
  <si>
    <t>Informes de efectividad sobre la función de Abogacía de la Competencia, realizados.  (Informe de efectividad presentado al Delegado)</t>
  </si>
  <si>
    <t># de Informes de efectividad sobre la función de Abogacía de la Competencia, realizados. / 2  Informes de efectividad sobre la función de Abogacía de la Competencia, a realizar</t>
  </si>
  <si>
    <t xml:space="preserve">
El 29 de agosto de 2023 se remitió mediante correo electrónico al Delegado para la Protección de la Competencia el primer informe de efectividad realizado por el Grupo de Abogacía de la Competencia. Para este primer informe se tomó como análisis el periodo comprendido entre la creación del Grupo de Abogacía de la Competencia (2014) y el 31 de diciembre de 2022.</t>
  </si>
  <si>
    <t xml:space="preserve">El 28 de diciembre de 2023 se realizó la entrega del segundo informe de efectividad de la función de abogacía de la competencia, el cual fue presentado al Dr. Nicolas Iregui Delegado para la Protección de la Competencia (E). </t>
  </si>
  <si>
    <t>1000-13-1</t>
  </si>
  <si>
    <t>Realizar la entrega del primer informe de efectividad sobre las funciones de abogacía de la competencia . (Informe de efectividad presentado al Delegado)</t>
  </si>
  <si>
    <t># de informes realizados/ 1 Informe a realizar</t>
  </si>
  <si>
    <t>1000-13-2</t>
  </si>
  <si>
    <t>Realizar la entrega del segundo informe de efectividad sobre las funciones de abogacía de la competencia . (Informe de efectividad presentado al Delegado)</t>
  </si>
  <si>
    <t>1000-14</t>
  </si>
  <si>
    <t>Monitoreo a mercados nacionales para prevenir infracciones al régimen de la libre competencia económica, realizados.  (Informe de los monitoreos)</t>
  </si>
  <si>
    <t># de monitoreos de mercados realizados /2 Monitoreos de mercados a realizar</t>
  </si>
  <si>
    <t>»1000-Delegatura para la Protección de la Competencia, »37-Grupo de Trabajo de Estudios Económicos</t>
  </si>
  <si>
    <t>El 15 de diciembre de 2023 se realizó la entrega de dos monitoreos de los mercados por parte de los Grupos de Trabajo de Protección y Promoción de la Competencia y Prácticas Restrictivas de la Competencia al correo electrónico del Delegado para la Protección de la Competencia.</t>
  </si>
  <si>
    <t>Ok, verificado OAP. Se valida la descripción del avance. En el mismo soporte están los estudios y correos electrónicos.</t>
  </si>
  <si>
    <t>1000-14-1</t>
  </si>
  <si>
    <t>Definir los mercados en los cuales se realizará el monitoreo (Acta de mesa de trabajo/único entregable)</t>
  </si>
  <si>
    <t># Mercado en el cual se realizará el monitoreo definido/ 1 Mercado en el cual se realizará el monitoreo a definir</t>
  </si>
  <si>
    <t>El 23 de febrero de 2023 se adelantó una mesa de trabajo con funcionarios y contratistas del Grupo de Trabajo de Protección y Promoción de Competencia, el Grupo de Trabajo de Prácticas Restrictivas de la Competencia y el Grupo de Trabajo de Estudios Económicos, en donde se estableció que los estudios que se realizarán para la vigencia 2023, en relación con la prevención de infracciones al régimen de la libre competencia serán:
-	Caracterización del mercado de productos de cuidado personal femenino en Colombia
-	Caracterización del mercado de energía solar como energía renovable en Colombia</t>
  </si>
  <si>
    <t>1000-14-2</t>
  </si>
  <si>
    <t>Realizar el monitoreo de los mercados  (Informes del análisis presentado al Delegado por parte de los Grupos de Trabajo de Protección y Promoción de la Competencia y Prácticas Restrictivas de la Competencia)</t>
  </si>
  <si>
    <t># de monitoreos de mercados realizados /2 Monitoreos de mercados programados</t>
  </si>
  <si>
    <t>1000-15</t>
  </si>
  <si>
    <t xml:space="preserve">Capacitaciones internas para unificación de criterios, realizadas. (Fotografías o  memorias de las capacitaciones.) </t>
  </si>
  <si>
    <t># de capacitaciones realizadas/ 4 Capacitaciones a realizar</t>
  </si>
  <si>
    <t>El 27 de marzo de 2023 se adelantó una mesa de trabajo con funcionarios y contratistas del Grupo de Trabajo de Promoción de Buenas Prácticas de Cumplimiento en Libre Competencia en donde se definió el cronograma de las capacitaciones internas de la Delegatura para la Protección de la Competencia.</t>
  </si>
  <si>
    <t xml:space="preserve">Se realizaron cuatro (4) capacitaciones al interior de la Delegatura para la Protección de la Competencia: 
(1) Se llevó a cabo el 20 de abril de 2023 de 11:00 a. m. a 1:00 p. m. titulada "Marco constitucional y legal de la contratación estatal en Colombia y su relación con la libre competencia económica" y llevada a cabo por el Dr. Daniel Londoño. 
(2) Se llevó a cabo el 6 de junio de 2023 de 9:00 a. m. a 10:00 a.m. titulada "Estadística descriptiva e inferencial para analizar los casos de interés de la Delegatura para la Protección de la Competencia" y llevada a cabo por Carolina Medina. 
(3) Se llevó a cabo el 31 de mayo de 2023 de 9:00 a. m. a 10:00 a. m. titulada “Buenas prácticas en la prevención y la gestión antisoborno institucional” y llevada a cabo por Jenith Linares.
(4) Se llevó a cabo el 12 de julio de 2023 de 9:00 a. m. a 10:00 a. m. titulada “Nociones sobre el análisis económico del derecho de la competencia” dictada por Felipe Díaz Suaza. </t>
  </si>
  <si>
    <t>1000-15-1</t>
  </si>
  <si>
    <t>Establecer el cronograma para la realización de las capacitaciones (Acta de mesa de trabajo que incluya el cronograma establecido/Único entregable)</t>
  </si>
  <si>
    <t># de Cronograma de capacitaciones  establecido / 1 Cronograma de capacitaciones a establecer</t>
  </si>
  <si>
    <t>1000-15-2</t>
  </si>
  <si>
    <t xml:space="preserve">Realizar las capacitaciones internas para la unificación de criterios (Registro de asistencia (presencial) y/o captura de pantalla de la capacitación virtual donde se visualicen los asistentes fecha y hora )
</t>
  </si>
  <si>
    <t># de Capacitaciones realizadas/ 4 Capacitaciones a realizar</t>
  </si>
  <si>
    <t xml:space="preserve">Se realizó la última capacitación al interior de la Delegatura para la Protección de la Competencia: 
(4) Se llevó a cabo el 12 de julio de 2023 de 9:00 a. m. a 10:00 a. m. titulada “Nociones sobre el análisis económico del derecho de la competencia” dictada por Felipe Díaz Suaza. </t>
  </si>
  <si>
    <t>1000-16</t>
  </si>
  <si>
    <t xml:space="preserve"> 1- Plan Anual de Adquisiciones,  1- Plan Anual de Adquisiciones</t>
  </si>
  <si>
    <t xml:space="preserve">Jornadas de promoción de buenas prácticas y cumplimiento en materia de libre competencia económica a nivel territorial, realizadas (Fotografías o  memorias de las jornadas de promoción.) </t>
  </si>
  <si>
    <t># de jornadas de promoción de buenas prácticas realizadas/ 4 jornadas de promoción de buenas prácticas a realizar</t>
  </si>
  <si>
    <t>»1000-Delegatura para la Protección de la Competencia, »3003-Grupo de trabajo de Apoyo a la Red Nacional de Protección al Consumidor</t>
  </si>
  <si>
    <t>El 27 de marzo de 2023 se adelantó una mesa de trabajo con funcionarios y contratistas del Grupo de Trabajo de Promoción de Buenas Prácticas de Cumplimiento en Libre Competencia y de la Red Nacional de Protección al Consumidor en donde se definieron los requisitos y detalles de las jornadas de promoción de buenas prácticas de cumplimiento en libre competencia a nivel territorial durante la vigencia 2023.</t>
  </si>
  <si>
    <t xml:space="preserve">Se realizó una capacitación la última capacitación programada el 17 y 18 de octubre de 2023 en la Universidad Católica Luis
Amigó sede Montería. </t>
  </si>
  <si>
    <t>1000-16-1</t>
  </si>
  <si>
    <t>Realizar reunión para definir los requisitos de la capacitación (Acta de reunión en la que se defina los requisitos y detalles de las capacitaciones /único entregable)</t>
  </si>
  <si>
    <t>1000-16-2</t>
  </si>
  <si>
    <t># de jornadas de  capacitación realizadas/ 4 jornadas de capacitación a realizar</t>
  </si>
  <si>
    <t>1000-17</t>
  </si>
  <si>
    <t>Diagnostico para implementación de la Norma ISO 37001:2016 Sistema de Gestión Antisoborno (Informe de ejecución del plan de trabajo Norma ISO 37001:2016)</t>
  </si>
  <si>
    <t># de Diagnóstico para la implementación de la norma realizado/1 Diagnóstico para la implementación de la norma a realizar</t>
  </si>
  <si>
    <t>»1000-Delegatura para la Protección de la Competencia, »50-Oficina de Control Interno</t>
  </si>
  <si>
    <t>El 27 de marzo de 2023 se adelantó una reunión en donde por parte de la Delegatura para la Protección de la Competencia, se presentó a la señora Superintendente y a la alta dirección el plan de trabajo propuesto para la implementación de la norma ISO 37001:2016 Sistema Gestión Antisoborno en un plan piloto en la Delegatura para la Protección de la Competencia con fin de que posteriormente sea implementado en las demás áreas de la entidad.</t>
  </si>
  <si>
    <t>El 20 de diciembre de 2023 se realizó la entrega del informe de ejecución del plan de trabajo al Delegado para la Protección de la Competencia, el cual contiene las conclusiones del diagnóstico inicial frente a la implementación de la Norma ISO 37001:2016 y las actividades realizadas a lo largo de la vigencia 2023 en la Delegatura para la Protección de la Competencia.</t>
  </si>
  <si>
    <t>1000-17-1</t>
  </si>
  <si>
    <t>Realizar plan de trabajo para el diagnostico de la implementación de la Norma ISO 37001:2016 Sistema de Gestión Antisoborno (Plan de trabajo formulado)</t>
  </si>
  <si>
    <t># de Plan de trabajo realizado/ 1 Plan de trabajo a realizar</t>
  </si>
  <si>
    <t>1000-17-2</t>
  </si>
  <si>
    <t>Ejecución del plan de trabajo (Informe de ejecución del plan de trabajo)</t>
  </si>
  <si>
    <t># de Plan de trabajo ejecutado /1 Plan de trabajo a ejecutar</t>
  </si>
  <si>
    <t>1000-18</t>
  </si>
  <si>
    <t>Reporte de actividades relacionadas con los trámites de la Dirección de Cumplimiento, presentados. (Informes mensuales de seguimiento, Informes consolidados de seguimiento, Informes consolidados de buenas prácticas)</t>
  </si>
  <si>
    <t># de reporte de actividades presentados/134 reportes de actividades a presentar</t>
  </si>
  <si>
    <t>Se realizó un total de 154 informes radicados desde el 01 de enero al 27 de diciembre de 2023.</t>
  </si>
  <si>
    <t>1000-18-1</t>
  </si>
  <si>
    <t>Presentar informes de seguimiento (Informes de seguimiento presentados)</t>
  </si>
  <si>
    <t># de informes de seguimiento presentados/130 informes de seguimiento a presentar</t>
  </si>
  <si>
    <t>1000-18-2</t>
  </si>
  <si>
    <t>Presentar informes consolidados de seguimientos (Informes consolidados de seguimiento presentados)</t>
  </si>
  <si>
    <t># de informes consolidados de seguimiento presentados/2 informes consolidados de seguimiento a presentar</t>
  </si>
  <si>
    <t xml:space="preserve"> Se realizó el informe del segundo semestre de 2023 del Grupo de Trabajo de Monitoreo y Vigilancia.</t>
  </si>
  <si>
    <t>1000-18-3</t>
  </si>
  <si>
    <t>Presentar informes consolidados de buenas prácticas (Informes consolidados de buenas prácticas presentados)</t>
  </si>
  <si>
    <t># de informes consolidados de buenas prácticas presentados/2 informes consolidados de buenas practicas a presentar</t>
  </si>
  <si>
    <t xml:space="preserve"> Se realizó el informe del segundo semestre de 2023 del Grupo de Trabajo de Buenas Prácticas.</t>
  </si>
  <si>
    <t>1000-19</t>
  </si>
  <si>
    <t xml:space="preserve">Trámites en materia de protección de la libre económica de los mercados, atendidos. (Listado de trámites atendidos: Denuncias acumuladas, archivadas y trasladadas, Indagaciones Preliminares acumuladas, finalizadas y trasladadas, Memorando de Apertura de Averiguación Preliminar, Resoluciones de Archivo de Averiguación Preliminar, Resoluciones de Apertura de Investigación, Informes Motivados, Resoluciones de Apertura de Investigación por Inobservancia de Instrucciones) </t>
  </si>
  <si>
    <t># de trámites atendidos/615 trámites a atender</t>
  </si>
  <si>
    <t>Durante la vigencia 2023, gestionaron 635 casos, para un logro del 103%</t>
  </si>
  <si>
    <t xml:space="preserve">Durante la vigencia 2023, gestionaron 635 casos, para un logro del 103%
Se ajusta a 100% la verificación para calculo de indicadores de seguimiento </t>
  </si>
  <si>
    <t>1000-19-1</t>
  </si>
  <si>
    <t>Atender el 100% de las quejas e indagaciones preliminares radicadas e iniciadas entre el 2018 y 2019. (Listado de Denuncias: acumuladas, archivadas y trasladadas, Indagaciones Preliminares: acumuladas, finalizadas y trasladadas y memorando de apertura de averiguación preliminar )</t>
  </si>
  <si>
    <t>% de quejas e indagaciones radicadas entre 2018 y 2019  atendidas/ 100% de quejas e indagaciones radicadas entre 2018 y 2019  a atender</t>
  </si>
  <si>
    <t>Durante la vigencia 2023 se gestionaron los 10 procesos de año 2018 y 2019, para un logro del 100%</t>
  </si>
  <si>
    <t>1000-19-2</t>
  </si>
  <si>
    <t>Atender el 55% de las quejas e indagaciones preliminares radicadas e iniciadas en el 2020. (Listado de Denuncias: acumuladas, archivadas y trasladadas, Indagaciones Preliminares: acumuladas, finalizadas y trasladadas y memorando de apertura de averiguación preliminar)</t>
  </si>
  <si>
    <t>% de quejas e indagaciones preliminares radicadas en el 2020 atendidas / 55%  del total de quejas e indagaciones preliminares radicadas en el 2020 a atender</t>
  </si>
  <si>
    <r>
      <t>Durante la vigencia 2023 se gestionaron 38 casos de 23 que correspondian al 55% de 44 procesos,</t>
    </r>
    <r>
      <rPr>
        <sz val="11"/>
        <color rgb="FFFF0000"/>
        <rFont val="Calibri"/>
        <family val="2"/>
      </rPr>
      <t xml:space="preserve"> llegando a un logro del 164%</t>
    </r>
  </si>
  <si>
    <r>
      <rPr>
        <sz val="11"/>
        <color rgb="FF000000"/>
        <rFont val="Calibri"/>
        <family val="2"/>
      </rPr>
      <t>Durante la vigencia 2023 se gestionaron 38 casos de 23 que correspondian al 55% de 44 procesos,</t>
    </r>
    <r>
      <rPr>
        <sz val="11"/>
        <color rgb="FFFF0000"/>
        <rFont val="Calibri"/>
        <family val="2"/>
      </rPr>
      <t xml:space="preserve"> llegando a un logro del 164%
Se ajusta a 100% la verificación para calculo de indicadores de seguimiento </t>
    </r>
  </si>
  <si>
    <t>1000-19-3</t>
  </si>
  <si>
    <t>Atender el 30% de las quejas e indagaciones preliminares radicadas e iniciadas en el 2021. (Listado de Denuncias: acumuladas, archivadas y trasladadas, Indagaciones Preliminares: acumuladas, finalizadas y trasladadas y memorando de apertura de averiguación preliminar)</t>
  </si>
  <si>
    <t>% de quejas e indagaciones preliminares radicadas en el 2021 atendidas / 30%  del total de quejas e indagaciones preliminares radicadas en el 2021 a atender</t>
  </si>
  <si>
    <r>
      <t>Durante la vigencia 2023 se gestionaron 96 casos de 42 que correspondian al 30% de 139 procesos,</t>
    </r>
    <r>
      <rPr>
        <sz val="11"/>
        <color rgb="FFFF0000"/>
        <rFont val="Calibri"/>
        <family val="2"/>
      </rPr>
      <t xml:space="preserve"> llegando a un logro del 230%</t>
    </r>
  </si>
  <si>
    <r>
      <rPr>
        <sz val="11"/>
        <color rgb="FF000000"/>
        <rFont val="Calibri"/>
        <family val="2"/>
      </rPr>
      <t>Durante la vigencia 2023 se gestionaron 96 casos de 42 que correspondian al 30% de 139 procesos,</t>
    </r>
    <r>
      <rPr>
        <sz val="11"/>
        <color rgb="FFFF0000"/>
        <rFont val="Calibri"/>
        <family val="2"/>
      </rPr>
      <t xml:space="preserve"> llegando a un logro del 230%
Se ajusta a 100% la verificación para calculo de indicadores de seguimiento </t>
    </r>
  </si>
  <si>
    <t>1000-19-4</t>
  </si>
  <si>
    <t>Atender el 55% de las quejas e indagaciones preliminares radicadas e iniciadas en el 2022.  (Listado de Denuncias: acumuladas, archivadas y trasladadas, Indagaciones Preliminares: acumuladas, finalizadas y trasladadas y memorando de apertura de averiguación preliminar)</t>
  </si>
  <si>
    <t>% de quejas e indagaciones preliminares radicadas en el 2022 atendidas / 55%  del total de quejas e indagaciones preliminares radicadas en el 2022 a atender</t>
  </si>
  <si>
    <t>Durante la vigencia 2023 se gestionaron 264 casos de 249 que correspondian al 55% de 453 procesos, llegando a un logro del 106%</t>
  </si>
  <si>
    <t xml:space="preserve">Durante la vigencia 2023 se gestionaron 264 casos de 249 que correspondian al 55% de 453 procesos, llegando a un logro del 106%
Se ajusta a 100% la verificación para calculo de indicadores de seguimiento </t>
  </si>
  <si>
    <t>1000-19-5</t>
  </si>
  <si>
    <t>Atender el 20% de las quejas e indagaciones preliminares radicadas e iniciadas en el 2023.  (Listado de Denuncias: acumuladas, archivadas y trasladadas, Indagaciones Preliminares: acumuladas, finalizadas y trasladadas y memorando de apertura de averiguación preliminar)</t>
  </si>
  <si>
    <t>% de quejas e indagaciones preliminares radicadas en el 2023 atendidas / 20%  del total de quejas e indagaciones preliminares radicadas en el 2023 a atender</t>
  </si>
  <si>
    <r>
      <t>Durante la vigencia 2023 se gestionaron 189 casos de 131 que correspondian al 20% de 655 procesos,</t>
    </r>
    <r>
      <rPr>
        <sz val="11"/>
        <color rgb="FFFF0000"/>
        <rFont val="Calibri"/>
        <family val="2"/>
      </rPr>
      <t xml:space="preserve"> llegando a un logro del 144%</t>
    </r>
  </si>
  <si>
    <r>
      <rPr>
        <sz val="11"/>
        <color rgb="FF000000"/>
        <rFont val="Calibri"/>
        <family val="2"/>
      </rPr>
      <t>Durante la vigencia 2023 se gestionaron 189 casos de 131 que correspondian al 20% de 655 procesos,</t>
    </r>
    <r>
      <rPr>
        <sz val="11"/>
        <color rgb="FFFF0000"/>
        <rFont val="Calibri"/>
        <family val="2"/>
      </rPr>
      <t xml:space="preserve"> llegando a un logro del 144%
Se ajusta a 100% la verificación para calculo de indicadores de seguimiento </t>
    </r>
  </si>
  <si>
    <t>1000-19-6</t>
  </si>
  <si>
    <t>Tramitar 22 casos entre averiguaciones preliminares e investigaciones hasta el informe motivado en materia de prácticas comerciales restrictivas y de competencia desleal administrativa (Listado de los casos en los que se expidió Resoluciones de Archivo de Averiguación Preliminar, Resoluciones de Apertura de Investigación, Informes Motivados, Resoluciones de Apertura de Investigación por Inobservancia de Instrucciones)</t>
  </si>
  <si>
    <t>% de Averiguaciones preliminares e investigaciones tramitadas /100% de Averiguaciones preliminares e investigaciones a tramitar</t>
  </si>
  <si>
    <t>Durante la vigencia 2023 se gestionaron 30 casos, para un logro del 136%</t>
  </si>
  <si>
    <t xml:space="preserve">Durante la vigencia 2023 se gestionaron 30 casos, para un logro del 136%
Se ajusta a 100% la verificación para calculo de indicadores de seguimiento </t>
  </si>
  <si>
    <t>1000-20</t>
  </si>
  <si>
    <t>1000-20-1</t>
  </si>
  <si>
    <t>1000-20-2</t>
  </si>
  <si>
    <t>Se realizaron las 1 Actividades programadas</t>
  </si>
  <si>
    <t xml:space="preserve">Se validó soporte de la 1 Actividades programada para este trimestre </t>
  </si>
  <si>
    <t>Delegatura para la Propiedad Industrial</t>
  </si>
  <si>
    <t>2000-1</t>
  </si>
  <si>
    <t>Actos administrativos que resuelven recursos de apelación, queja y revocatoria directa, suscritos por el Superintendente Delegado para la Propiedad Industrial (Reporte de indicador generado en tableau o Power BI/Único entregable)</t>
  </si>
  <si>
    <t># de solicitudes de recursos interpuestos ante el Superintendente Delegado para la Propiedad Industrial, suscritos /7000 Solicitudes de recursos interpuestos ante el Superintendente Delegado para la Propiedad por suscribir)*100</t>
  </si>
  <si>
    <t>»2000-Delegatura para la Propiedad Industrial</t>
  </si>
  <si>
    <t>A 29 de diciembre de 2023 se suscribieron 7.024 actos administrativo que deciden los recursos de apelación, queja y revocatoria directa, lo cual representa un cumplimiento del 100.3 %. Mismo entregable actividad 2000-1-3</t>
  </si>
  <si>
    <t>2000-1-1</t>
  </si>
  <si>
    <t>Realizar un inventario de los recursos de apelación, queja o revocatoria directa radicados con anterioridad a 31 de diciembre de 2020 pendientes por decidir. (Inventario de recursos pendientes/Único entregable)</t>
  </si>
  <si>
    <t># de inventarios realizados / 1 inventario a realizar</t>
  </si>
  <si>
    <t>Se realizó el inventario de los recursos de apelación, queja y revocatoria directa que fueron radicados con anterioridad al 31 de diciembre de 2020 y que se encuentran pendientes por decidir.</t>
  </si>
  <si>
    <t xml:space="preserve">Se valida cumplimiento de la actividad, se evidencia en los soportes archivo excel del inventario de recursos de apelación, queja, y revocatorio directa. </t>
  </si>
  <si>
    <t>2000-1-2</t>
  </si>
  <si>
    <t>Sucribir los actos administrativos de los recursos de apelación, queja o revocatoria directa radicados con anterioridad al 31 de diciembre de 2020 relacionados en el inventario, excepto los casos detenidos (Reporte de casos relacionados en el inventario que fueron decididos/Único entregable)</t>
  </si>
  <si>
    <t>(# de recursos suscritos / # de recursos por suscribir)*100</t>
  </si>
  <si>
    <t>Referente a los casos anteriores a 2022, se han decidido 55 casos de 68 reportados en el listado, quedando sin decidir aquellos que se  encuentran detenidos</t>
  </si>
  <si>
    <t>2000-1-3</t>
  </si>
  <si>
    <t>Suscribir 7000 actos administrativos que resuelven los recursos de apelación, queja y revocatoria directa presentados ante el Superintendente Delegado para la Propiedad Industrial, incluidos los recursos suscritos que se encuentren relacionados en el inventario. (Reporte de indicador generado en tableau o Power BI/Único entregable)</t>
  </si>
  <si>
    <t>A 29 de diciembre de 2023 se suscribieron 7.024 actos administrativo que deciden los recursos de apelación, queja y revocatoria directa, lo cual representa un cumplimiento del 100.3 %</t>
  </si>
  <si>
    <t>2000-2</t>
  </si>
  <si>
    <t xml:space="preserve"> 17- Plan Estratégico de Tecnologías de la Información,  18- Mantenimiento Servicio Tecnológico</t>
  </si>
  <si>
    <t>Versiones de actualización de SIPI, puestas en producción. (Correos del proveedor desplegando la versión en producción)</t>
  </si>
  <si>
    <t># de correos electrónicos del proveedor comunicando despliegue de los requerimientos en producción/4 Correos electrónicos del proveedor)*100</t>
  </si>
  <si>
    <t>»2000-Delegatura para la Propiedad Industrial, »20-Oficina de Tecnología e Informática, »105-Grupo de Trabajo  Contratación</t>
  </si>
  <si>
    <t>Se realizzó la puesta en producción de la versión 1.31.1. Mismo entregable actividad 2000-2-6</t>
  </si>
  <si>
    <t>Se valida cumplimiento del producto, se evidencia en el soporte  de la actividad 2000-2-6 soporte la relación de correos electrónicos enviados entre la SIC y el proveedor para el despliegue de la versión 1.31.</t>
  </si>
  <si>
    <t>2000-2-1</t>
  </si>
  <si>
    <t>»2000-Delegatura para la Propiedad Industrial, »20-Oficina de Tecnología e Informática</t>
  </si>
  <si>
    <t>Se elaboró el estudio previo para la contratación del proveedor para el mantenimiento del Sistema de Información de Propiedad Industrial (SIPI)</t>
  </si>
  <si>
    <t xml:space="preserve">Se valida cumplimiento de la actividad, se evidencia en los soportes estudio previo elaborado para la contratación del proveedor. </t>
  </si>
  <si>
    <t>2000-2-2</t>
  </si>
  <si>
    <t>Se solicitó la contratación a Secretaria General mediante memorando No. 23-34416-0</t>
  </si>
  <si>
    <t xml:space="preserve">Se valida cumplimiento de la actividad, se evidencia en los soportes memorando dirigido a Secretaria General la contratación del proceso correspondiente. </t>
  </si>
  <si>
    <t>2000-2-3</t>
  </si>
  <si>
    <t>Se realizó la revisión de la solicitud de contratación y la respectiva publicación del proceso contractual en secop II</t>
  </si>
  <si>
    <t>Se valida cumplimiento de la actividad, se evidencia en los soportes correo electrónico enviado por el abogado donde se evidencia la publicación del proceso en el SECOP II</t>
  </si>
  <si>
    <t>2000-2-4</t>
  </si>
  <si>
    <t>Se desarrolló el proceso contractual y se suscribió el contrato No. 938 de 2023</t>
  </si>
  <si>
    <t xml:space="preserve">Se valida cumplimiento de la actividad, se evidencia en los soportes, contrato suscrito. </t>
  </si>
  <si>
    <t>2000-2-5</t>
  </si>
  <si>
    <t>Priorizar y enviar los requerimientos previstos para las 4 versiones de fortalecimiento del SIPI (4 Correos electrónicos de priorización enviados al proveedor)</t>
  </si>
  <si>
    <t># Correos electrónicos enviados/4 correos electrónicos)*100</t>
  </si>
  <si>
    <t>Se priorizaron y remitieron al proveedor las mantis a desarrollar en la versión 1.29.30_test y 1.31 relacionada con el cambio en las comunicaciones OMPI.</t>
  </si>
  <si>
    <t>Se valida cumplimiento de la actividad, se evidencia en los soportes correo electrónico de priorización de las versión 1.29.30 test 1.30</t>
  </si>
  <si>
    <t>2000-2-6</t>
  </si>
  <si>
    <t>Realizar seguimiento al desarrollo, prueba y en producción de los requerimientos priorizados en las 4 versiones (4 Correos electrónicos del proveedor comunicando despliegue de los requerimientos en producción)</t>
  </si>
  <si>
    <t>Se realizzó la puesta en producción de la versión 1.31.1</t>
  </si>
  <si>
    <t>Se valida avance de la actividad, se evidencia en el soporte la relación de correos electrónicos enviados entre la SIC y el proveedor para el despliegue de la versión 1.31.</t>
  </si>
  <si>
    <t>2000-3</t>
  </si>
  <si>
    <t>Conversatorios regionales para la promoción de la P.I., realizados. (Agenda y fotografías de cada conversatorio).</t>
  </si>
  <si>
    <t># de conversatorios realizados / 5 conversatorios programados)*100</t>
  </si>
  <si>
    <t>Se realizó el quinto Conversatorio sobre “La importancia de la Propiedad Intelectual” en el marco del Diálogo multisectorial sobre las funciones de la SIC y los derechos de los
consumidores y empresarios con el eje cafetero. Mismo entregable actividad 2000-3-2.</t>
  </si>
  <si>
    <t>Se valida cumplimiento del producto, se evidencia en el soporte de la actividad 2000-3-2 las fotografías y agenda de los conversatorio realizados por el área.</t>
  </si>
  <si>
    <t>2000-3-1</t>
  </si>
  <si>
    <t>Realizar tres (3) conversatorios durante el primer semestre del año (Agenda y fotografías de cada conversatorio)</t>
  </si>
  <si>
    <t># de conversatorios realizados / 3 conversatorios programados)*100</t>
  </si>
  <si>
    <t>Se realizó primer conversatorio "Importancia de la PI en Santander" en Bucaramanga el 13 de abril de 2023. El segundo conversatorio "Las mujeres y la PI: Acelerar la innovación y la creatividad" en Tunja el 26 de abril de 2023. y  El tercer conversatorio "Importancia de la Propiedad Industrial en Caldas" en Manizales el 16 de mayo de 2023</t>
  </si>
  <si>
    <t xml:space="preserve">Se valida cumplimiento de la actividad. Se evidencia en los soportes agenda y fotografías de tres conversatorios realizados durante el primer semestre del año. </t>
  </si>
  <si>
    <t>2000-3-2</t>
  </si>
  <si>
    <t>Realizar dos (2) conversatorios regionales para la promoción de la PI. (Agenda y fotografías de cada conversatorio)</t>
  </si>
  <si>
    <t># de conversatorios realizados / 2 conversatorios programados)*100</t>
  </si>
  <si>
    <t>Se realizó el quinto Conversatorio sobre “La importancia de la Propiedad Intelectual” en el marco del Diálogo multisectorial sobre las funciones de la SIC y los derechos de los
consumidores y empresarios con el eje cafetero</t>
  </si>
  <si>
    <t>Se valida la actividad, se evidencia en los soportes fotografías y agenda del II conversatorio realizado.</t>
  </si>
  <si>
    <t>2000-4</t>
  </si>
  <si>
    <t xml:space="preserve"> 5. Integridad,  7. Fortalecimiento organizacional y simplificación de procesos,  8. Servicio al ciudadano,  15.Gestión del conocimiento y la innovación</t>
  </si>
  <si>
    <t>Programas de capacitación interna a grupos de interés relacionados con PI (Gestión Documental, O. Asesora Jurídica, Delegatura para asuntos jurisdiccionales), ejecutados. (Listados de asistencia por programa)</t>
  </si>
  <si>
    <t># Programas de capacitación ejecutados / 3 Programas de capacitación programados</t>
  </si>
  <si>
    <t>»2000-Delegatura para la Propiedad Industrial, »10-Oficina Asesora Jurídica, »141-Grupo de Trabajo de Gestión Documental y Archivo, »4000-Delegatura para Asuntos  Jurisdiccionales</t>
  </si>
  <si>
    <t>Se elaboraron los programas de capacitación de la Delegatura para la OAJ, el Grupo de Trabajo de Gestión Documental y la Delegatura para Asuntos Jurisdiccionales, los cuales contienen el respectivo temario y cronograma de conformidad con la concertación realizada con cada área</t>
  </si>
  <si>
    <t>Se realizó la segunda y tercera sesión de capacitación a la Delegatura para Asuntos Jurisdiccionales el 6 de octubre y 3 de noviembre de 2023,respectivamente. Se realizó la tercera sesión de capacitación con la OAJ el 11 de octubre de 2023.Mismo entregable actividad 2000-4-2.</t>
  </si>
  <si>
    <t>Se valida cumplimiento del producto, se evidencia en el soporte de la actividad 2000-4-2 en donde consta la realización de 3 capacitaciones con los respectivos listados de asistencia.</t>
  </si>
  <si>
    <t>2000-4-1</t>
  </si>
  <si>
    <t>Definir el temario y cronograma de capacitación de cada programa (Documento con temario y cronograma de cada programa)</t>
  </si>
  <si>
    <t># documentos elaborados / 3 documentos programados</t>
  </si>
  <si>
    <t xml:space="preserve">Se valida cumplimiento de la actividad, se evidencia en los soportes temario y cronograma de capacitaciones. </t>
  </si>
  <si>
    <t>2000-4-2</t>
  </si>
  <si>
    <t>Ejecutar los 3 programas de capacitación de acuerdo con el temario y cronograma establecido (Listados de asistencia por programa)</t>
  </si>
  <si>
    <t>Se realizó la segunda y tercera sesión de capacitación a la Delegatura para Asuntos Jurisdiccionales el 6 de octubre y 3 de noviembre de 2023,respectivamente. Se realizó la tercera sesión de capacitación con la OAJ el 11 de octubre de 2023.</t>
  </si>
  <si>
    <t>Se valida la actividad, se evidencia en los soportes listado de asistencia a 2 capacitaciones dadas a la Delegatura para Asuntos Jurisdiccionales y Oficina Asesora Jurídica.</t>
  </si>
  <si>
    <t>2000-5</t>
  </si>
  <si>
    <t xml:space="preserve"> 4. Talento humano,  7. Fortalecimiento organizacional y simplificación de procesos,  15.Gestión del conocimiento y la innovación</t>
  </si>
  <si>
    <t>Mesas de trabajo con la Delegatura para Asuntos Jurisdiccionales en temas relacionados con Propiedad Industrial, realizadas. (Listados de asistencia)</t>
  </si>
  <si>
    <t># mesas de trabajo realizadas / 3 mesas de trabajo programadas</t>
  </si>
  <si>
    <t>»2000-Delegatura para la Propiedad Industrial, »4000-Delegatura para Asuntos  Jurisdiccionales</t>
  </si>
  <si>
    <t>Se realizaron las 2 mesas de trabajo con Asuntos Jurisdiccionales que se encontraban pendientes, la primera fue 20 de octubre de 9 a 11 AM y la segunda el 20 de noviembre de 2023. Mismos entregables actividad 2000-5-2.</t>
  </si>
  <si>
    <t>Se valida cumplimiento del producto, se evidencia en el soporte de la actividad 2000-5-2 listado de asistencia a las mesas de trabajo con la Delegatura para Asuntos Jurisdiccionales.</t>
  </si>
  <si>
    <t>2000-5-1</t>
  </si>
  <si>
    <t>Definir cronograma y realizar citación para las mesas de trabajo. (cronograma de trabajo y correo electrónico de citación)</t>
  </si>
  <si>
    <t># de soportes presentados /  soportes a presentar</t>
  </si>
  <si>
    <t xml:space="preserve">Se valida cumplimiento de la actividad, se evidencia en los soportes cronograma y citaciones para la realización de las mesas de trabajo. </t>
  </si>
  <si>
    <t>2000-5-2</t>
  </si>
  <si>
    <t>Realizar las mesas trabajo con la Delegatura para Asuntos Jurisdiccionales en temas relacionados con Propiedad Industrial (Listados de asistencia)</t>
  </si>
  <si>
    <t>Se realizaron las 2 mesas de trabajo con Asuntos Jurisdiccionales que se encontraban pendientes, la primera fue 20 de octubre de 9 a 11 AM y la segunda el 20 de noviembre de 2023</t>
  </si>
  <si>
    <t>Se valida la actividad, se evidencia en los soportes listado de asistencia a 2 mesas de trabajo con la Delegatura para Asuntos Jurisdiccionales.</t>
  </si>
  <si>
    <t>2000-6</t>
  </si>
  <si>
    <t>2000-6-1</t>
  </si>
  <si>
    <t>Dirección de Signos Distintivos</t>
  </si>
  <si>
    <t>2010-1</t>
  </si>
  <si>
    <t>Clases de solicitudes de registro de marcas y lemas comerciales (con y sin oposición), decididas.(Reporte de indicador generado en tableau o Power BI/Único entregable)</t>
  </si>
  <si>
    <t># de clases de registro de marcas y lemas comerciales (con y sin oposición), decididas/49000 Clases de registro de marcas y lemas comerciales (con y sin oposición) programadas)*100</t>
  </si>
  <si>
    <t>Con corte al 30 de septiembre se han decidió 23755 casos de 34572, para un avance del 69%. Mismo entregable actividad 2010-1-3</t>
  </si>
  <si>
    <t>2010-1-1</t>
  </si>
  <si>
    <t>Decidir 128 clases de registro de marcas y lemas comerciales (con y sin oposición), radicadas hasta el 31 de diciembre de 2020, salvo casos detenidos. (Reporte de indicador generado en tableau o Power BI/Único entregable)</t>
  </si>
  <si>
    <t># de clases de registro de marcas y lemas comerciales (con y sin oposición), decididas/128 Clases de registro de marcas y lemas comerciales (con y sin oposición) programadas)*100</t>
  </si>
  <si>
    <t>A 30 de junio, se suscribieron 182 casos para un avance del 142%,  Es de tener en cuenta que, al
momento del hallazgo había 128 pendientes, sin embargo, se han venido
decidiendo más casos en virtud de que esta actividad es dinámica y algunos casos
que estaban en publicación surtieron la etapa de fondo y además también han sido atendidos
expedientes devueltos de apelaciones.</t>
  </si>
  <si>
    <t>Al 30 de junio se han decidió 182 casos de 128, lo cual esta generando un sobrecumplimiento del 42%, se debe ajustar la meta de acuerdo al inventario actualizado y a lo indicado en el procedimiento de planeación estratégica</t>
  </si>
  <si>
    <t>2010-1-2</t>
  </si>
  <si>
    <t>Decidir 14.300 clases de registro de marcas y lemas comerciales (con y sin oposición), radicadas desde el 01 de enero de 2021 hasta el 31 de julio de 2022. (Reporte de indicador generado en tableau o Power BI/Único entregable)</t>
  </si>
  <si>
    <t>(# de clases de registro de marcas y lemas comerciales (con y sin oposición), decididas/14300 Clases de registro de marcas y lemas comerciales (con y sin oposición) programadas)*100</t>
  </si>
  <si>
    <t>Con corte 30 de Septiembre se han decidió 13424 casos de 14300, para un avance del 94%</t>
  </si>
  <si>
    <t>2010-1-3</t>
  </si>
  <si>
    <t>Decidir 34.572 clases de registro de marcas y lemas comerciales (con y sin oposición), radicadas desde el 01 de agosto de 2022. (Reporte de indicador generado en tableau o Power BI/Único entregable)</t>
  </si>
  <si>
    <t>(# de clases de registro de marcas y lemas comerciales (con y sin oposición), decididas/34572 Clases de registro de marcas y lemas comerciales (con y sin oposición) programadas)*100</t>
  </si>
  <si>
    <t>Con corte al 30 de septiembre se han decidió 23755 casos de 34572, para un avance del 69%</t>
  </si>
  <si>
    <t>2010-2</t>
  </si>
  <si>
    <t>Solicitudes de cancelación de marcas y lemas comerciales (con traslado vencido), decididas. (Reporte de indicador generado en tableau o Power BI/Único entregable)</t>
  </si>
  <si>
    <t># de solicitudes de solicitudes de cancelación de marcas y lemas comerciales (con traslado vencido) decididas /# de solicitudes  de cancelación de marcas y lemas comerciales con traslado vencido)*100</t>
  </si>
  <si>
    <t>Del total de cancelaciones con traslado vencido se decidió el 93% correspondiente a 775 solicitudes de 831. Mismo entregable actividad 2010-2-2</t>
  </si>
  <si>
    <t>2010-2-1</t>
  </si>
  <si>
    <t>Realizar el examen de forma del 90% de  las solicitudes de cancelación radicadas desde el 16 de enero de 2023 hasta el 30 de noviembre de 2023, en un término máximo de 10 días hábiles. (Reporte de indicador generado en tableau o Power BI/Único entregable)</t>
  </si>
  <si>
    <t># de exámenes de forma de solicitudes de cancelación realizados en termino máximo de 10 días / total de solicitudes de cancelación presentadas)*100</t>
  </si>
  <si>
    <t>Se realizó el examen de forma al 94% de las solicitudes de cancelación presentadas hasta el 30 de noviembre de 2023 en un término máximo de 10 días hábiles</t>
  </si>
  <si>
    <t>2010-2-2</t>
  </si>
  <si>
    <t>Decidir el 90% de las solicitudes de cancelación de marcas y lemas comerciales (con traslado vencido hasta el 30 de noviembre de 2023). (Reporte de indicador generado en tableau o Power BI/Único entregable)</t>
  </si>
  <si>
    <t># de solicitudes de solicitudes de cancelación de marcas y lemas comerciales (con traslado vencido) decididas / # de solicitudes  de cancelación de marcas y lemas comerciales con traslado vencido) *100</t>
  </si>
  <si>
    <t>Del total de cancelaciones con traslado vencido se decidió el 93% correspondiente a 775 solicitudes de 831.</t>
  </si>
  <si>
    <t>2010-3</t>
  </si>
  <si>
    <t>Herramienta con componente de inteligencia artificial en materia de signos distintivos CONSIG, reentrenada.  (1.Formato Manual de Usuario GS03-F24 nuevo o actualizado  2. Registro de Capacitación)</t>
  </si>
  <si>
    <t>»2010-Dirección de Signos Distintivos, »20-Oficina de Tecnología e Informática</t>
  </si>
  <si>
    <t>Se realizó la actualización del manual de usuario de la herramienta y se capacitó sobre el uso y apropiación de las nuevas funcionalidades desarrolladas para la herramienta CONSIG. Mismos entregables de la actividad 2010-3-5.</t>
  </si>
  <si>
    <t>Se valida el cumplimiento del producto. Se evidencia actualización del manual de usuario de la herramienta y capacitación sobre el uso y apropiación de las nuevas funcionalidades desarrolladas para la herramienta CONSIG, cuyo entregable reposa en la actividad 2010-3-5.</t>
  </si>
  <si>
    <t>2010-3-1</t>
  </si>
  <si>
    <t>Se elaboró y aprobó el requerimiento relacionado con el reentrenamiento de la herramienta CONSIG</t>
  </si>
  <si>
    <t>Se valida cumplimiento de la actividad, se evidencia en los soportes requerimiento y lista de chequeo relacionado con el reentrenamiento de la herramienta</t>
  </si>
  <si>
    <t>2010-3-2</t>
  </si>
  <si>
    <t>Se diseño la solución para el requerimiento relacionado con el reentrenamiento de la herramienta CONSIG</t>
  </si>
  <si>
    <t xml:space="preserve">Se valida cumplimiento de la actividad, se evidencia en los soportes formato arquitectura software. </t>
  </si>
  <si>
    <t>2010-3-3</t>
  </si>
  <si>
    <t>Se realizaron las actividades propias para planear y gestionar la solución de conformidad con el requerimiento para CONSIG</t>
  </si>
  <si>
    <t xml:space="preserve">Se valida cumplimiento de la actividad. Se evidencia en los soportes documento pdf que contiene reporte de planeación de tareas y plan de pruebas diseñado y registrado en la herramienta devops. </t>
  </si>
  <si>
    <t>2010-3-4</t>
  </si>
  <si>
    <t>Se realizó la construcción de componentes de software para la vigencia 2023.</t>
  </si>
  <si>
    <t>Se valida cumplimiento de la actividad. Se evidencia en los soportes documento pdf  infomres de captura de pantalla del código fuente registrado en devops; captura de pantalla  de casos de prueba ejecutados por desarrollo; captura de pantalla  de casos de prueba ejecutados para aceptación y formato acta de prueba de desarrollo de Software.</t>
  </si>
  <si>
    <t>2010-3-5</t>
  </si>
  <si>
    <t>Se realizó la actualización del manual de usuario de la herramienta y se capacitó sobre el uso y apropiación de las nuevas funcionalidades desarrolladas para la herramienta CONSIG</t>
  </si>
  <si>
    <t xml:space="preserve">Se valida cumplimiento de la actividad. Se evidencia en los soportes documento pdf  Realizar manuales y capacitar a los usuarios. </t>
  </si>
  <si>
    <t>2010-4</t>
  </si>
  <si>
    <t>Listado de signos distintivos declarados como notorios, elaborado. (Listado de signos notorios/Único entregable)</t>
  </si>
  <si>
    <t># de listados elaborados / 1 listado a elaborar</t>
  </si>
  <si>
    <t>Se elaboró el listado de signos distintivos declarados como notorios del 01 de julio 2022 al 31 de diciembre de 2022</t>
  </si>
  <si>
    <t xml:space="preserve">Se valida cumplimiento del producto, se evidencia en los soportes listado de signos declarados como notorios. </t>
  </si>
  <si>
    <t>2010-4-1</t>
  </si>
  <si>
    <t>Elaborar el listado de signos distintivos declarados como notorios del 01 de julio 2022 al 31 de diciembre de 2022. (Listado de signos notorios/Único entregable)</t>
  </si>
  <si>
    <t xml:space="preserve">Se valida cumplimiento de la actividad, se evidencia en los soportes listado de signos declarados notorios y envío por correo electrónico del 20 de febrero de 2023. </t>
  </si>
  <si>
    <t>2010-4-2</t>
  </si>
  <si>
    <t>Elaborar el listado de signos distintivos declarados como notorios del 01 de enero de 2023 al 30 de junio de 2023. (Listado de signos notorios/Único entregable)</t>
  </si>
  <si>
    <t>Se elaboró el listado de signos distintivos declarados como notorios del 01 de enero 2023 al 30 de junio de 2023</t>
  </si>
  <si>
    <t>Se valida cumplimiento de la actividad, se evidencia en los soportes listado de signos declarados notorios</t>
  </si>
  <si>
    <t>2010-4-3</t>
  </si>
  <si>
    <t>Consolidar el listado de signos distintivos declarados como notorios del 01 de julio de 2022 al 30 de junio de 2023. (Listado de signos notorios/Único entregable)</t>
  </si>
  <si>
    <t>Se consolidó el listado de signos distintivos declarados como notorios del 01 de julio 2022 al 30 de junio de 2023</t>
  </si>
  <si>
    <t xml:space="preserve">Se valida cumplimiento de la actividad, se evidencia en los soportes consolidado  de signos declarados notorios en el periodo definido </t>
  </si>
  <si>
    <t>2010-5</t>
  </si>
  <si>
    <t>Taller de formación interna a los colaboradores de la Dirección de Signos Distintivos sobre criterios de conexidad competitiva y conexidad entre productos y/o servicios, realizado.( Listado de asistencia/ Único entregable)</t>
  </si>
  <si>
    <t># de talleres realizados / 1 taller a realizar</t>
  </si>
  <si>
    <t>Se realizó el taller de formación interna a los colaboradores de la Dirección de Signos Distintivos sobre criterios de conexidad competitiva y conexidad entre productos y/o servicios. Mismos entregables actividad 2010-5-2</t>
  </si>
  <si>
    <t>Se valida el cumplimiento del producto. Se evidencia la realización de talleres con los registros de asistencia que reposan en la actividad 2010-5-2.</t>
  </si>
  <si>
    <t>2010-5-1</t>
  </si>
  <si>
    <t>Definir la tabla de contenido del taller de formación sobre criterios de conexidad competitiva y conexidad entre productos y/o servicios (Documento con la tabla de contenido del taller/Único entregable)</t>
  </si>
  <si>
    <t># de tablas de contenido definidas/ 1 tabla de contenido a definir</t>
  </si>
  <si>
    <t xml:space="preserve">Se valida cumplimiento de la actividad, se evidencia en los soportes tabla de contenido del taller. </t>
  </si>
  <si>
    <t>2010-5-2</t>
  </si>
  <si>
    <t>Realizar el taller de formación interna a los colaboradores de la Dirección de Signos Distintivos sobre criterios de conexidad competitiva y conexidad entre productos y/o servicios (Listado de asistencia/ Único entregable)</t>
  </si>
  <si>
    <t>Se realizó el taller de formación interna a los colaboradores de la Dirección de Signos Distintivos sobre criterios de conexidad competitiva y conexidad entre productos y/o servicios</t>
  </si>
  <si>
    <t>Se valida el cumplimiento de la actividad. Se evidencia registro de planillas de asistencia a las capacotaciones.</t>
  </si>
  <si>
    <t>2010-6</t>
  </si>
  <si>
    <t>Documento tipo sobre condiciones de uso de marcas colectivas, elaborado.(Documento tipo/Único entregable)</t>
  </si>
  <si>
    <t># de documentos elaborados / 1 documento a elaborar</t>
  </si>
  <si>
    <t>Mediante reunión del 22 de marzo de 2023 se definió el equipo de trabajo encargado de la elaboración del Documento tipo sobre condiciones de uso de marcas colectivas.</t>
  </si>
  <si>
    <t>Desde el Grupo de Signos de Vocación Colectiva de la Dirección de Signos Distintivos, se ha llevado a cabo la búsqueda de documentos similares tanto en la jurisdicción andina cómo en la jurisdicción
europea sin que en ninguna de estas se haya evidenciado un modelo precedente. Por consiguiente, en esta etapa de elaboración se ha optado por desarrollar un modelo propio para lo cual se han llevado a cabo dos reuniones donde se han analizado los respectivos avances. La primera versión buscaba regular la mayoría de eventuales pormenores asociados al uso de este tipo de marcas en el comercio. En la primera revisión se optó por un modelo más simple, apegado a los requisitos que contempla la decisión comunitaria. Para el segundo borrador se contempla una primera parte explicativa sobre en qué consisten los documentos requeridos en
la norma y una segunda parte con el formato a modo de formulario listo para diligenciamiento del usuario. El segundo borrador se encuentra actualmente en revisión al interior del Grupo de Signos de Vocación Colectiva de la Dirección de Signos Distintivos.</t>
  </si>
  <si>
    <t>Se valida cumplimiento del producto, se evidencia en los soportes documento tipo sobre condiciones de uso de marcas colectivas.</t>
  </si>
  <si>
    <t>2010-6-1</t>
  </si>
  <si>
    <t>Definir el equipo de personas que apoyaran el proceso de elaboración del documento y aspectos relativos a su contenido (Acta de reunión / único entregable)</t>
  </si>
  <si>
    <t># de actas de definición elaboradas/1 Acta a elaborar</t>
  </si>
  <si>
    <t>Se valida cumplimiento de la actividad, se evidencia en los soportes acta administrativa en la cual se relaciona el equipo de trabajo encargado de la elaboración del documento</t>
  </si>
  <si>
    <t>2010-6-2</t>
  </si>
  <si>
    <t>Elaborar el documento tipo sobre condiciones de uso de marcas colectivas (Documento tipo/Único entregable)</t>
  </si>
  <si>
    <t xml:space="preserve">Se valida cumplimiento de la actividad, se evidencia en los soportes documento tipo sobre condiciones de uso de marcas colectivas. </t>
  </si>
  <si>
    <t>2010-7</t>
  </si>
  <si>
    <t>2010-7-1</t>
  </si>
  <si>
    <t>Dirección de  Nuevas Creaciones</t>
  </si>
  <si>
    <t>2020-1</t>
  </si>
  <si>
    <t>Actos administrativos para tramitar solicitudes de Patentes de Invención y modelos de utilidad. proyectados.(Reporte de indicador generado en tableau o Power BI/Único entregable)</t>
  </si>
  <si>
    <t>(# de actos administrativos , proyectados / 2200 Actos administrativos programados )*100</t>
  </si>
  <si>
    <t>Al 30 de septiembre se han decidió  1869 solicitudes de patentes de 2200, para un avance del 85%. Mismo soporte actividad 2020-1-2</t>
  </si>
  <si>
    <t>2020-1-1</t>
  </si>
  <si>
    <t>Publicar 2300 solicitudes de patentes de invención y patentes de modelos de utilidad. (Reporte de indicador generado en tableau o Power BI/Único entregable)</t>
  </si>
  <si>
    <t>(# de solicitudes de patentes de invención y patentes de modelos de utilidad  publicadas / 2300  solicitudes de patentes de invención y patentes de modelos de utilidad programadas)*100</t>
  </si>
  <si>
    <t>Al 30 de septiembre se han publicado 1736 solicitudes de patentes de 2300, para un avance del 75%</t>
  </si>
  <si>
    <t>2020-1-2</t>
  </si>
  <si>
    <t>Proyectar y enviar al Director para visto bueno decisión final de 2200 actos administrativos mediante los cuales se tramiten solicitudes de Patentes de Invención y de Modelos de Utilidad. (Reporte de indicador generado en tableau o Power BI/Único entregable)</t>
  </si>
  <si>
    <t>(# de actos administrativos , proyectados y enviados/ 2200 Actos administrativos programados )*100</t>
  </si>
  <si>
    <t>Al 30 de septiembre se han decidió  1869 solicitudes de patentes de 2200, para un avance del 85%</t>
  </si>
  <si>
    <t>2020-2</t>
  </si>
  <si>
    <t>Requerimientos de fondo con fundamento en el artículo 45 de la Decisión 486 de 2000 expedidos en solicitudes de Patentes de Invención y de Modelos de Utilidad, firmados. (Reporte de indicador generado en tableau o Power BI/Único entregable)</t>
  </si>
  <si>
    <t># de requerimientos de fondo firmados/ 2.600 Requerimientos de fondo programados)*100</t>
  </si>
  <si>
    <t>Al 30 de septiembre se han realizado 2152 requerimiento de fondo de 2600, para un avance del 83%</t>
  </si>
  <si>
    <t>2020-2-1</t>
  </si>
  <si>
    <t>Emitir 1300 actos administrativos de requerimientos de fondo con fundamento en el artículo 45 de solicitudes de Patentes de Invención y de Modelos de Utilidad. (Reporte de indicador generado en tableau o Power BI/Único entregable)</t>
  </si>
  <si>
    <t># de actos Administrativos de requerimientos de fondo emitidos / 1.300 Administrativos de requerimientos de fondo programados)*100</t>
  </si>
  <si>
    <t>El número de Requerimientos de fondo, con fundamento en el artículo 45 de la Decisión 486 de 2000, expedidos para solicitudes de Patentes de Invención y de Modelos de Utilidad, firmados hasta el 09 de junio de 2023, es 1310, es decir el 50.4% de la meta del producto y el 100% de la meta de la actividad.</t>
  </si>
  <si>
    <t>Al 30 de junio se han realizado 1310 requerimiento de fondo de 1300, para un avance del 101%</t>
  </si>
  <si>
    <t>2020-2-2</t>
  </si>
  <si>
    <t>Al 30 de septiembre se han realizado 842  requerimiento de fondo de 1300, para un avance del 65%</t>
  </si>
  <si>
    <t>2020-3</t>
  </si>
  <si>
    <t>Solicitudes de diseños industriales, decididas. (Reporte de indicador generado en tableau o Power BI/Único entregable)</t>
  </si>
  <si>
    <t># de solicitudes de diseños industriales, decididos / 750 Solicitudes de diseños industriales programadas)*100</t>
  </si>
  <si>
    <t>Al 30 de septiembre se han decidido 485 diseños de 750,  para un avance del 40%</t>
  </si>
  <si>
    <t>Al 30 de septiembre se han decidido 485 diseños de 750,  para un avance del 65%. Mismo entregable actividad 2020-3-2</t>
  </si>
  <si>
    <t>2020-3-1</t>
  </si>
  <si>
    <t>Publicar 800 solicitudes de diseños industriales. (Reporte de indicador generado en tableau o Power BI/Único entregable)</t>
  </si>
  <si>
    <t>(# de solicitudes de diseños industriales publicadas/ 800 solicitudes de diseños industriales programadas)*100</t>
  </si>
  <si>
    <t>Al 30 de septiembre se han publicado 613 diseños de 800,  para un avance del 76%</t>
  </si>
  <si>
    <t>2020-3-2</t>
  </si>
  <si>
    <t>Decidir 750 solicitudes de diseños industriales. (Reporte de indicador generado en tableau o Power BI/Único entregable)</t>
  </si>
  <si>
    <t># de solicitudes de diseños industriales decididas / 750 solicitudes de diseños industriales programadas)*100</t>
  </si>
  <si>
    <t>2020-4</t>
  </si>
  <si>
    <t xml:space="preserve">  1» Fortalecimiento de la atención y promoción de trámites y servicios en el marco del sistema de propiedad industrial a nivel  nacional,   11» Funcionamiento</t>
  </si>
  <si>
    <t>Contenido audiovisual tutorial sobre el requisito de unidad de invención en la examinación de patentes, elaborado.  (Correo electrónico de aprobación del contenido elaborado/único entregable)</t>
  </si>
  <si>
    <t># de contenidos audiovisuales elaborados/1 contenidos audiovisuales programados)*100</t>
  </si>
  <si>
    <t>»2020-Dirección de  Nuevas Creaciones, »73-Grupo de Comunicación</t>
  </si>
  <si>
    <t>Se elaboró y remitió al Grupo de Comunicaciones el contenido del video relativo a la unidad de invención en el estudio de solicitudes de patentes</t>
  </si>
  <si>
    <t>Se aprobó el vídeo  video sobre el "requisito de unidad de invención en la examinación de patentes" elaborado por el Grupo de Comunicación. Mismo entregable actividad 2020-4-3</t>
  </si>
  <si>
    <t xml:space="preserve">Se valida cumplimiento de la actividad. </t>
  </si>
  <si>
    <t>2020-4-1</t>
  </si>
  <si>
    <t>Elaborar contenidos y entregar al grupo de comunicaciones (Correo electrónico de envió de los contenidos al grupo de comunicaciones/ único entregable)</t>
  </si>
  <si>
    <t># de contenidos audiovisuales elaborados/1 contenido audiovisual programados)*100</t>
  </si>
  <si>
    <t xml:space="preserve">Se valida cumplimiento de la actividad, se evidencia en los soporte correo electrónico enviado al grupo de comunicaciones del contenido del video relativo a la unidad de invención en el estudio de solicitudes de patentes. </t>
  </si>
  <si>
    <t>2020-4-2</t>
  </si>
  <si>
    <t>Efectuar revisión pedagógica, desarrollar el video y enviar al área los contenidos audiovisuales para aprobación (Correo electrónico de envió contenidos elaborados/único entregable)</t>
  </si>
  <si>
    <t># de contenido audiovisual desarrollado y enviados/1 contenido audiovisual programado)*100</t>
  </si>
  <si>
    <t>De acuerdo con lo previsto se elaboró y presento video sobre el "requisito de unidad de invención en la examinación de patentes" para Dirección de Nuevas Creaciones, enviado vía correo electrónico. Se adjunta soporte</t>
  </si>
  <si>
    <t>Se valida cumplimiento de la actividad. Se evidencia en los soportes correo electrónico enviado por el grupo de comunicaciones que contiene el video para aprobación de la dirección</t>
  </si>
  <si>
    <t>2020-4-3</t>
  </si>
  <si>
    <t>Aprobar los contenidos audiovisuales elaborados (Correo electrónico de aprobación de los contenidos elaborados/único entregable)</t>
  </si>
  <si>
    <t># de contenidos audiovisuales aprobados/1 contenido audiovisual programado)*100</t>
  </si>
  <si>
    <t>Se aprobó el vídeo  video sobre el "requisito de unidad de invención en la examinación de patentes" elaborado por el Grupo de Comunicación</t>
  </si>
  <si>
    <t>Se valida cumplimiento de la actividad.  Se evidencia en los soportes correo electrónico dando la aprobación de los contenidos audiovisuales</t>
  </si>
  <si>
    <t>2020-5</t>
  </si>
  <si>
    <t xml:space="preserve"> 15.Gestión del conocimiento y la innovación,  16.Gestión documental</t>
  </si>
  <si>
    <t xml:space="preserve">Instructivo examen de forma y fondo solicitudes de patente de invención y modelos de utilidad, actualizado y publicado. (captura de pantalla del aplicativo/ único entregable)  </t>
  </si>
  <si>
    <t># de Instructivo examen de forma y fondo solicitudes de patente de invención y modelos de utilidad, actualizados y publicados / 1 Instructivo examen de forma y fondo solicitudes de patente de invención y modelos de utilidad a actualizar y publicar</t>
  </si>
  <si>
    <t>»2020-Dirección de  Nuevas Creaciones, »30-Oficina Asesora de Planeación</t>
  </si>
  <si>
    <t>Se publicó en SIGI el Instructivo examen de forma y fondo solicitudes de patente de invención y modelos de utilidad, actualizado. Mismo entregable actividad 2020-5-4.</t>
  </si>
  <si>
    <t xml:space="preserve">Se valida cumplimiento del producto, se evidencia en los soportes instructivo actualizado y publicado. </t>
  </si>
  <si>
    <t>2020-5-1</t>
  </si>
  <si>
    <t>Elaborar, cargar y presentar a través del SIGI,  la propuesta del  instructivo a la Oficina Asesora de Planeación (captura de pantalla del aplicativo con fecha /  único entregable)</t>
  </si>
  <si>
    <t># de documentos cargados  y presentados /Total de documentos a cargados presentado</t>
  </si>
  <si>
    <t>Se elaboró y presentó a la OAP la propuesta de instructivo a través del aplicativo SIGI</t>
  </si>
  <si>
    <t xml:space="preserve">Se valida cumplimiento de la actividad. Se evidencia en los soportes captura de pantalla del aplicativo SIGI con la propuesta del instructivo, enviado a la OAP para la revisión metodológica correspondiente. </t>
  </si>
  <si>
    <t>2020-5-2</t>
  </si>
  <si>
    <t>Revisar metodológicamente la propuesta del instructivo,  y enviarla a la dependencia solicitante (captura de pantalla del aplicativo/ único entregable)</t>
  </si>
  <si>
    <t># de documentos revisados enviados /Total de documentos revisados y enviados</t>
  </si>
  <si>
    <t>Se realizó la respectiva revisión del documento por parte de la OAP y se realizaron las respectivas observaciones</t>
  </si>
  <si>
    <t xml:space="preserve">Se valida el cumplimiento de la actividad. Se evidencia en los soportes captura de pantalla del aplicativo SIGI con la revisión correspondiente de la OAP. </t>
  </si>
  <si>
    <t>2020-5-3</t>
  </si>
  <si>
    <t>Ajustar y/o aprobar técnicamente el instructivo y remitirlo a la Oficina Asesora de Planeación (captura de pantalla del aplicativo/único entregable)</t>
  </si>
  <si>
    <t># de documentos ajustados /Total de documentos ajustados</t>
  </si>
  <si>
    <t>Se ajustó y aprobó técnicamente el instructivo y fue remitido a la Oficina Asesora de Planeación</t>
  </si>
  <si>
    <t xml:space="preserve">Se valida cumplimiento de la actividad, se evidencia en los soportes instructivo ajustado </t>
  </si>
  <si>
    <t>2020-5-4</t>
  </si>
  <si>
    <t>Publicar en el Sistema Integral de Gestión Institucional el  instructivo actualizado. (captura de pantalla del aplicativo/ único entregable)</t>
  </si>
  <si>
    <t># de documentos publicados en el SIGI /Total de documentos publicados en el SIGI</t>
  </si>
  <si>
    <t xml:space="preserve">Se publicó en SIGI el Instructivo examen de forma y fondo solicitudes de patente de invención y modelos de utilidad, actualizado </t>
  </si>
  <si>
    <t>Se valida cumplimiento de la actividad, se evidencia en los soportes instructivo actualizado y publicado</t>
  </si>
  <si>
    <t>2020-6</t>
  </si>
  <si>
    <t>Herramienta con componente de Inteligencia Artificial para la clasificación de patentes (CLASEPA) reentrenada. (1.Formato Manual de Usuario GS03-F24 nuevo o actualizado  2. Registro de Capacitación)</t>
  </si>
  <si>
    <t>»2020-Dirección de  Nuevas Creaciones, »20-Oficina de Tecnología e Informática</t>
  </si>
  <si>
    <t>Se realizó la actualización del manual de usuario de la herramienta y se capacitó sobre el uso y apropiación de las nuevas funcionalidades desarrolladas para la herramienta CLASEPA</t>
  </si>
  <si>
    <t>Se valida cumplimiento del prodcuto, se evidencia en los soportes de la actividad 2020-6-5 soportes de manual de usurio y registro de capacitación de la herramienta con componente de inteligenica artificial para la clasificación de patentes (CLASEPA)</t>
  </si>
  <si>
    <t>2020-6-1</t>
  </si>
  <si>
    <t>Elaborar y aprobar requerimiento 1. Formato Solicitud de Requerimientos a Sistemas de Información GS03-F18 2. Formato Lista de Chequeo de Requisitos de Seguridad de la Información GS03-F27</t>
  </si>
  <si>
    <t>»20-Oficina de Tecnología e Informática, »2020-Dirección de  Nuevas Creaciones</t>
  </si>
  <si>
    <t>Se elaboró y aprobó el requerimiento relacionado con el reentrenamiento de la herramienta CLASEPA</t>
  </si>
  <si>
    <t>Se valida cumplimiento de la actividad, se evidencia en los soportes formato de solicitud de requerimientos y lista de  chequeo de requisitos de seguridad del 27 de febrero de 2023</t>
  </si>
  <si>
    <t>2020-6-2</t>
  </si>
  <si>
    <t>Diseñar la solución  1. Formato Arquitectura de Software GS03F21, ya sea nuevo o actualizado hasta el capitulo 2  / Único entregable</t>
  </si>
  <si>
    <t>Se diseñó la solución para el requerimiento relacionado con el reentrenamiento de la herramienta CLASEPA</t>
  </si>
  <si>
    <t>Se valida cumplimiento de la actividad, se evidencia en los soportes formato de arquitectura de software del 27 de marzo de 2023</t>
  </si>
  <si>
    <t>2020-6-3</t>
  </si>
  <si>
    <t>Planear  y gestionar la solución 1. Reporte planeación de tareas, línea base de requerimientos (historias de usuario) y entregables  en la herramienta devops 2. plan de pruebas diseñado y registrado en la herramienta devops</t>
  </si>
  <si>
    <t>Se realizaron las actividades propias para planear y gestionar la solución de conformidad con el requerimiento para Clasepa</t>
  </si>
  <si>
    <t xml:space="preserve">Se valida cumplimiento de la actividad. Se evidencia en los soportes pdf que contiene el reporte de planeación de tareas y plan de pruebas diseñado y registrado en la herramienta devops. </t>
  </si>
  <si>
    <t>2020-6-4</t>
  </si>
  <si>
    <t>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t>
  </si>
  <si>
    <t>Se valida cumplimiento de la actividad, se evidencia en los soportes pdf que contienen captura de pantalla del Código fuente registrado en devops; captura de pantalla  de casos de prueba ejecutados por desarrollo; captura de pantalla  de casos de prueba ejecutados para aceptación y Formato Acta de Prueba de Desarrollo de Software.</t>
  </si>
  <si>
    <t>2020-6-5</t>
  </si>
  <si>
    <t>Se valida cumplimiento de la actividad, se evidencia en los soportes pdf que contienen manueal de usuario y registro de capacitación de la herramienta.</t>
  </si>
  <si>
    <t>2020-7</t>
  </si>
  <si>
    <t xml:space="preserve"> 9. Participación ciudadana en la gestión pública,  7. Fortalecimiento organizacional y simplificación de procesos</t>
  </si>
  <si>
    <t>Proceso de pago de tasas de solicitudes PCT, diagnósticado. (Acta de conclusiones)</t>
  </si>
  <si>
    <t>»2020-Dirección de  Nuevas Creaciones, »130-Dirección  Financiera</t>
  </si>
  <si>
    <t>Se realizó el diagnóstico para verificar la viabilidad de  la apertura de una cuenta corriente en la Oficina Internacional (OMPI)
del PCT a nombre de esta Oficina (SIC)</t>
  </si>
  <si>
    <t>Se realizó el diagnóstico para verificar la viabilidad de  la apertura de una cuenta corriente en la Oficina Internacional (OMPI) del PCT a nombre de esta Oficina (SIC). Mismo entregable actividad 2020-7-1</t>
  </si>
  <si>
    <t>Se valida cumplimiento del prodcuto, se evidencia en los soportes de la actividad 2020-7-1.</t>
  </si>
  <si>
    <t>2020-7-1</t>
  </si>
  <si>
    <t>Realizar un diagnóstico de viabilidad del manejo de recaudo internacional a través de cuenta corriente OMPI (Acta de conclusiones y hoja de ruta para la implementación)</t>
  </si>
  <si>
    <t># de soportes presentados /  2 soportes a presentar</t>
  </si>
  <si>
    <t xml:space="preserve">Se valida cumplimiento de la actividad, se evidencia en los soportes acta de conclusiones y hoja de ruta de implementación. </t>
  </si>
  <si>
    <t>2020-8</t>
  </si>
  <si>
    <t>2020-8-1</t>
  </si>
  <si>
    <t>2020-8-2</t>
  </si>
  <si>
    <t>Grupo de Trabajo de Centro de Información Tecnológica y Apoyo a la Gestión de Propiedad Industrial - CIGEPI</t>
  </si>
  <si>
    <t>2023-1</t>
  </si>
  <si>
    <t>Programas de fomento de PI (PI-e, PAI, CATI), en operación.(Informe final de cada programa)</t>
  </si>
  <si>
    <t># de programas en operación/3 programas planeados)*100</t>
  </si>
  <si>
    <t>»2023-Grupo de Trabajo de Centro de Información Tecnológica y Apoyo a la Gestión de Propiedad Industrial - CIGEPI</t>
  </si>
  <si>
    <t>Se ejecutaron los programas de fomento de PI (PI-e, PAI, CATI). Mismos entregables actividades 2023-1-1, 2023-1-2 y 2023-1-3</t>
  </si>
  <si>
    <t>Se valida el cumplimiento del producto, cuyas evidencias se encuentran en los entregabls de las actividades 2023-1-1; 2023-1-2 y 2023-1-3.</t>
  </si>
  <si>
    <t>2023-1-1</t>
  </si>
  <si>
    <t>Ejecutar el programa Centros de Apoyo a la Tecnología y la Innovación CATI, en operación.   (Informe anual del programa / único entregable)</t>
  </si>
  <si>
    <t># de programas ejecutados/1 programa planeado)*100</t>
  </si>
  <si>
    <t>Se ejecutó el programa Centros de Apoyo a la Tecnología y la Innovación CATI</t>
  </si>
  <si>
    <t>Se valida cumplimiento de la actividad, se evidencia en los soportes informe del programa del centro de apoyo a la tecnología y la innovación -CATI, y anexo listado de patentes presentadas con orientación de los CATI.</t>
  </si>
  <si>
    <t>2023-1-2</t>
  </si>
  <si>
    <t>Ejecutar el programa Propiedad Industrial para emprendedores PI-e.  (Informe anual del programa / único entregable)</t>
  </si>
  <si>
    <t>Se ejecutó el programa Propiedad Industrial para emprendedores PI-e.</t>
  </si>
  <si>
    <t xml:space="preserve">Se valida cumplimiento de la actividad, se evidencia en los soportes informe programa PI-E </t>
  </si>
  <si>
    <t>2023-1-3</t>
  </si>
  <si>
    <t>Ejecutar el Programa de Asistencia a Inventores PAI. (Informe anual del programa / único entregable)</t>
  </si>
  <si>
    <t>Se ejecutó el Programa de Asistencia a Inventores PAI.</t>
  </si>
  <si>
    <t>Se valida cumplimiento de la actividad, se evidencia en los soportes informe programa de asistencia a inventores-PAI</t>
  </si>
  <si>
    <t>2023-2</t>
  </si>
  <si>
    <t>Hitos 2023 de las Acciones 1.2, 1.13, y 4.5 del CONPES 4062 de 2021, cumplidos (Correo electrónicos de envío y documentos enviados)</t>
  </si>
  <si>
    <t># de hitos cumplidos/3 hitos programados)*100</t>
  </si>
  <si>
    <t>»2023-Grupo de Trabajo de Centro de Información Tecnológica y Apoyo a la Gestión de Propiedad Industrial - CIGEPI, »2000-Delegatura para la Propiedad Industrial</t>
  </si>
  <si>
    <t>Se dio cumplimiento a los hitos 2023 de las Acciones 1.2, 1.13, y 4.5 del CONPES 4062 de 2021. Mismos entregables actividades 2023-2-2, 2023-2-4 y 2023-2-6</t>
  </si>
  <si>
    <t>Se valida el cumplimiento del producto, cuyas evidencias se encuentran en los entregabls de las actividades 2023-2-2; 2023-2-4 y 2023-2-6</t>
  </si>
  <si>
    <t>2023-2-1</t>
  </si>
  <si>
    <t xml:space="preserve">Entregar al despacho de PI la versión final de la estrategia propuesta en la acción 1.2 del CONPES 4062 DE 2021 (Documento final de la estrategia/Único entregable) </t>
  </si>
  <si>
    <t># de documentos entregados/1 documento programado)*100</t>
  </si>
  <si>
    <t>Se entregó al despacho de PI la versión final de la estrategia propuesta en la acción 1.2 del CONPES 4062 DE 2021. Es importante aclarar que el documento de estrategia fue elaborado en 2022 y la versión entregada al despacho corresponde a la elaborada el 29.03.2023 con los respectivos ajustes propuestos por las Delegatura para la PI.</t>
  </si>
  <si>
    <t>Se valida cumplimiento de la actividad, se evidencia en los soportes correo electrónico enviado al despacho de la delegatura que contiene la versión final de la estrategia propuesta en la acción 1.2 del CONPES 4062 de 2021.</t>
  </si>
  <si>
    <t>2023-2-2</t>
  </si>
  <si>
    <t>Remitir a la Secretaría técnica de la CIPI la versión final de la estrategia propuesta en la acción 1.2 del CONPES 4062 DE 2021 para socialización (Correo electrónico de envío y documento final)</t>
  </si>
  <si>
    <t># de correos  electrónicos enviados/ 1 correo electrónico programado)*100</t>
  </si>
  <si>
    <t>Se remitió a la Secretaría técnica de la CIPI la versión final de la estrategia propuesta en la acción 1.2 del CONPES 4062 DE 2021 para socialización.</t>
  </si>
  <si>
    <t>Se valida cumplimiento de la actividad, se evidencia en los soportes correo electrónico enviado a la secretaría técnica de la CIPI  que contiene la versión final de la estrategia propuesta en la acción 1.2 del CONPES 4062 de 2021.</t>
  </si>
  <si>
    <t>2023-2-3</t>
  </si>
  <si>
    <t>Remitir a la Secretaría técnica de la CIPI el borrador de la estrategia propuesta en la acción 1.13 del CONPES 4062 DE 2021, para comentarios (Correo electrónico de envío y documento borrador)</t>
  </si>
  <si>
    <t>Se remitió a la Secretaría técnica de la CIPI el borrador de la estrategia propuesta en la acción 1.13 del CONPES 4062 DE 2021, para comentarios. Es importante aclarar que el documento de estrategia fue elaborado en 2022 y la versión entregada  corresponde a la elaborada el 17.04.2023</t>
  </si>
  <si>
    <t>Se valida cumplimiento de la actividad. Se evidencia en los soportes correo electrónico enviado a la secretaría técnica de la CIPI el borrador de la estrategia propuesta en la acción 1.13 del CONPES 4062 DE 2021,</t>
  </si>
  <si>
    <t>2023-2-4</t>
  </si>
  <si>
    <t xml:space="preserve">Entregar al despacho de PI la versión final de la estrategia propuesta en la acción 1.13 del CONPES 4062 DE 2021 (Documento final de la estrategia/Único entregable) </t>
  </si>
  <si>
    <t xml:space="preserve">Se entregó al despacho de PI la versión final de la estrategia propuesta en la acción 1.13 del CONPES 4062 DE 2021. </t>
  </si>
  <si>
    <t>Se valida cumplimiento de la actividad. Se evidencia en los soportes correo electrónico enviado por el Coordinador de CIGEPI al despacho de la Delegatura de PI versión de la estrategia.</t>
  </si>
  <si>
    <t>2023-2-5</t>
  </si>
  <si>
    <t>Remitir a la Secretaría técnica de la CIPI el borrador del programa propuesto en la acción 4.5 del CONPES 4062 DE 2021, para socialización  (Correo electrónico de envío y documento borrador)</t>
  </si>
  <si>
    <t>Se remitió a la Secretaría técnica de la CIPI el borrador del programa propuesto en la acción 4.5 del CONPES 4062 DE 2021, para socialización. Es importante aclarar que el documento del programa fue elaborado en 2022 y la versión entregada  corresponde a la elaborada el 19.04.2023</t>
  </si>
  <si>
    <t>Se valida cumplimiento de la actividad. Se evidencia en los soportes correo electrónico enviado a la secretaría técnica de la CIPI el borrador del programa propuesto en la acción 4.5 del CONPES 4062 DE 2021,</t>
  </si>
  <si>
    <t>2023-2-6</t>
  </si>
  <si>
    <t xml:space="preserve">Entregar al despacho de PI la versión final del programa propuesto en la acción 4.5 del CONPES 4062 DE 2021 (Documento final del programa/Único entregable) </t>
  </si>
  <si>
    <t xml:space="preserve">Se entregó al despacho de PI la versión final del programa propuesto en la acción 4.5 del CONPES 4062 DE 2021. </t>
  </si>
  <si>
    <t>Se valida cumplimiento de la actividad. Se evidencia en los soportes correo electrónico enviado por el Coordinador de CIGEPI al despacho de la Delegatura de PI versión final de la estrategia.</t>
  </si>
  <si>
    <t>2023-3</t>
  </si>
  <si>
    <t>Establecer programas de oferta de los servicios de la SIC enfocados a la economía social, turismo y reindustrialización con enfoque en cobertura nacional</t>
  </si>
  <si>
    <t>Boletines tecnológicos, publicados en página web de la entidad (Links de publicación)</t>
  </si>
  <si>
    <t># Boletines publicados/2 boletines programados)*100</t>
  </si>
  <si>
    <t>Se definió el cronograma de trabajo y estructura del documento de los boletines</t>
  </si>
  <si>
    <t>Se elaboraron y se publicarón dos boletines tecnológicos "Bioinsumos, una apuesta estratégica para la seguridad alimentaria en Colombia" y  "Transición energética: El uso de microrredes como alternativa sostenible". El boletín fue publicado en la pagina de la SIC bajo los siguientes links  https://www.sic.gov.co/content/bioinsumos-una-apuesta-estrategica-para-la-seguridad-alimentaria-en-colombia y  https://www.sic.gov.co/content/transicion-energetica-el-uso-de-microrederes-como-alternativa-sostenible, respectivamente.</t>
  </si>
  <si>
    <t>Se valida el cumplimiento del producto, cuyos links fueron incluidos en los reportes de los seguimientos del 3er y 4to por la dependencia.</t>
  </si>
  <si>
    <t>2023-3-1</t>
  </si>
  <si>
    <t>Definir cronograma de trabajo y estructura del documento de los boletines. (cronograma de trabajo/único entregable)</t>
  </si>
  <si>
    <t># de Cronogramas de trabajo definidos/ 1 cronograma de trabajo planeado</t>
  </si>
  <si>
    <t>Se valida cumplimiento de la actividad, se evidencia en los soportes cronograma de trabajo y estructura de trabajo de los boletines tecnológicos para la vigencia 2023</t>
  </si>
  <si>
    <t>2023-3-2</t>
  </si>
  <si>
    <t>Elaborar y publicar dos (2) Boletines tecnológicos. (Links de publicación)</t>
  </si>
  <si>
    <t>Se elaboró y se publicó el segundo boletín tecnológico "Transición energética: El uso de microrredes como alternativa sostenible". El boletín fue publicado en la pagina de la SIC bajo el siguiente link: https://www.sic.gov.co/content/transicion-energetica-el-uso-de-microrederes-como-alternativa-sostenible</t>
  </si>
  <si>
    <t xml:space="preserve">Se valida cumplimiento de la actividad. Se evidencia en el seguimiento del PA link de publicación del 2do Boletín. </t>
  </si>
  <si>
    <t>2023-4</t>
  </si>
  <si>
    <t xml:space="preserve"> 6. Transparencia, acceso a la información pública y lucha contra la corrupción,  8. Servicio al ciudadano,  15.Gestión del conocimiento y la innovación</t>
  </si>
  <si>
    <t xml:space="preserve"> 12-PTEP - Iniciativas adicionales,  13-PTEP - Participación ciudadana y rendición de cuentas,  14-PTEP - Transparencia y acceso a la información </t>
  </si>
  <si>
    <t>Búsquedas tecnológicas y de diseños industriales, entregadas (Reporte de indicador generado en tableau o Power BI/Único entregable)</t>
  </si>
  <si>
    <t># de búsquedas tecnológicas y de diseños entregadas/Búsquedas tecnológicas y de diseños presentadas)*100</t>
  </si>
  <si>
    <t>con corte al 30 de septiembre resolvieron 179 solicitudes, de las cuales 159  de 152 fueron resueltas dentro del tiempo establecido para un logro del 107%. Mismos entregables 2023-4-1 y 2023-4-2</t>
  </si>
  <si>
    <t>2023-4-1</t>
  </si>
  <si>
    <t>Elaborar y entregar el 85% de las solicitudes de búsquedas tecnológicas radicadas hasta el 30 de noviembre de 2023 en un término de dieciocho (18) días hábiles o menos, a partir de la fecha de radicación y para aquellos que tengan requerimiento, a partir del día siguiente en que el solicitante aporte la información requerida, se reactivará el término para resolver la solicitud. (Reporte de indicador generado en tableau o Power BI/Único entregable)</t>
  </si>
  <si>
    <t># de solicitudes de búsquedas tecnológicas elaboradas y entregadas/Solicitudes de búsquedas tecnológicas presentadas)*100</t>
  </si>
  <si>
    <t>con corte al 30 de septiembre resolvieron 162 solicitudes, de las cuales 159  de 138 fueron resueltas dentro del tiempo establecido para un logro del 100%, no adjuntaron soporte</t>
  </si>
  <si>
    <t>2023-4-2</t>
  </si>
  <si>
    <t>Elaborar y entregar el 85% de las solicitudes de búsquedas de diseños industriales radicadas hasta el 30 de noviembre de 2023 en un término de diez (10) días hábiles o menos, a partir de la fecha de radicación, y para aquellos que tengan requerimiento, a partir del día siguiente en que el solicitante aporte la información requerida, se reactivará el término para resolver la solicitud (Reporte de indicador generado en tableau o Power BI/Único entregable)</t>
  </si>
  <si>
    <t># de solicitudes de búsqueda de diseños industriales elaboradas y entregadas/Solicitudes de búsqueda de diseños industriales  presentadas)*100</t>
  </si>
  <si>
    <t>con corte al 30 de septiembre resolvieron 17 solicitudes, de las cuales 16  de 14 fueron resueltas dentro del tiempo establecido para un logro del 114%, no adjuntaron soporte</t>
  </si>
  <si>
    <t>2023-5</t>
  </si>
  <si>
    <t>Herramienta CRMCIGEPI mejorada (programación y agendamiento de citas y generación de certificados en PDF), operando (1. Formato Arquitectura de Software GS03F21 actualizado  . Tabla de contenido y revisiones?. 2. Formato Acta de Entrega de Desarrollo de Software GS03-F25)</t>
  </si>
  <si>
    <t># de herramientas en operación/1 herramienta programada</t>
  </si>
  <si>
    <t>»2023-Grupo de Trabajo de Centro de Información Tecnológica y Apoyo a la Gestión de Propiedad Industrial - CIGEPI, »20-Oficina de Tecnología e Informática</t>
  </si>
  <si>
    <t>Se implementaron las mejoras al aplicativo CRMCIGEPI de conformidad con el requerimiento realizado a la OTI. Mismos entregables actividad 2023-5-6</t>
  </si>
  <si>
    <t>Se valida el cumplimiento del producto. Se evidencia  los entregables de la actividad 2023-5-6 en donde consta los entregables en PDF formato de arquitectura de software y formato de acta de entrega.</t>
  </si>
  <si>
    <t>2023-5-1</t>
  </si>
  <si>
    <t>Se da cumplimiento mediante el cargue del Formato Solicitud de Requerimientos a Sistemas de Información GS03-F18 para la mejora de la herramienta CRMCIGEPI</t>
  </si>
  <si>
    <t xml:space="preserve">Se valida cumplimiento de la actividad. Se evidencia en lo soportes formato Solicitud de Requerimientos a Sistemas de Información diligenciado y formato Lista de Chequeo de Requisitos de Seguridad de la Información </t>
  </si>
  <si>
    <t>2023-5-2</t>
  </si>
  <si>
    <t>Se da cumplimiento mediante el cargue del Formato de arquitectura de software hasta el capitulo 2</t>
  </si>
  <si>
    <t>Se valida cumplimiento de la actividad. Se evidencia en los soportes documento arquitectura de software de fecha 14/6/2023</t>
  </si>
  <si>
    <t>2023-5-3</t>
  </si>
  <si>
    <t>Se da cumplimiento mediante el cargue del reporte de planeación de tareas</t>
  </si>
  <si>
    <t xml:space="preserve">Se valida cumplimiento de la actividad. Se evidencia en los soportes documento pdf que contiene reporte de planeación de tareas y plan de pruebas diseñado. </t>
  </si>
  <si>
    <t>2023-5-4</t>
  </si>
  <si>
    <t>Se realizó la construcción de los componentes del software para la mejora de la herramienta CRMCIGEPI</t>
  </si>
  <si>
    <t>Se valida el cumplimiento de la actividad. Se evidencia em los soportes en PDF de componentes de software, con captura de pantalla del Código fuente registrado en devops; captura de pantalla  de casos de prueba ejecutados por desarrollo; captura  de pantalla  de casos de prueba ejecutados para aceptación y Formato Acta de Prueba de Desarrollo de Software.</t>
  </si>
  <si>
    <t>2023-5-5</t>
  </si>
  <si>
    <t>Se hace entrega del manual de usuario para las mejoras realizadas, así mismo se realizó la capacitación a los usuarios</t>
  </si>
  <si>
    <t>Se valida el cumplimiento de la actividad. Se evidencia en los soportes en PDF formato de manual de usuario y registro de asistencia a capacitación.</t>
  </si>
  <si>
    <t>2023-5-6</t>
  </si>
  <si>
    <t>Se realiza el cierre del proyecto con la entrega del formato de arquitectura y el acta de entrega con las mejoras realizadas a la herramienta CRMCIGEPI</t>
  </si>
  <si>
    <t>Se valida el cumplimiento de la actividad. Se evidencia en los entregables en PDF formato de arquitectura de software y formato de acta de entrega.</t>
  </si>
  <si>
    <t>Delegatura para la protección del Consumidor</t>
  </si>
  <si>
    <t>3000-1</t>
  </si>
  <si>
    <t xml:space="preserve"> 1. Planeación Institucional,  8. Servicio al ciudadano,  9. Participación ciudadana en la gestión pública</t>
  </si>
  <si>
    <t>Jornadas estratégicas regionales dirigidas a vigilados: YO SIC CUMPLO, realizadas (fotografías de las jornadas realizadas)</t>
  </si>
  <si>
    <t># jornadas realizadas / 6 jornadas a realizar</t>
  </si>
  <si>
    <t xml:space="preserve">»3000-Delegatura para la protección del Consumidor, »3003-Grupo de trabajo de Apoyo a la Red Nacional de Protección al Consumidor, »3100-Dirección de Investigaciones de Protección al Consumidor      , »3200-Dirección de Investigaciones de Protección de Usuarios de Servicios de Comunicaciones </t>
  </si>
  <si>
    <t xml:space="preserve">En los meses de julio y septiembre se realizaron las 2 jornadas estratégicas que hacían falta, para dar cumplimiento a este producto. Así:
-Jornada estratégica No. 5, llevada a cabo en el marco del festival “juntémonos, el festival para tejer lo público” en el municipio de Ataco (Tolima) – 29 Julio de 2023  
-Jornada estratégica No. 6, llevada a cabo en el auditorio Misael Díaz Urzola de la Universidad de Córdoba, en la ciudad de Montería - 28 de septiembre de 2023.
</t>
  </si>
  <si>
    <t>Ok, verificado OAP. La evidencia concuerda con la fórmula del producto</t>
  </si>
  <si>
    <t>3000-1-1</t>
  </si>
  <si>
    <t>Realizar reunión para definición de las jornadas a realizar (Pantallazo o planilla de asistencia / Único entregable)</t>
  </si>
  <si>
    <t># reuniones para definición de jornadas a realizadas /1 reunión para definición de jornada a realizar</t>
  </si>
  <si>
    <t>El pasado 17 de febrero de 2023, se realizó la reunión para definir las jornadas a realizar.</t>
  </si>
  <si>
    <t>3000-1-2</t>
  </si>
  <si>
    <t>Realizar las jornadas estratégicas regionales (fotografías de las jornadas realizadas)</t>
  </si>
  <si>
    <t xml:space="preserve">En los meses de julio y septiembre se realizaron las 2 jornadas estratégicas que hacían falta, para dar cumplimiento a esta actividad. Así:
-Jornada estratégica No. 5, llevada a cabo en el marco del festival “juntémonos, el festival para tejer lo público” en el municipio de Ataco (Tolima) – 29 Julio de 2023  
-Jornada estratégica No. 6, llevada a cabo en el auditorio Misael Díaz Urzola de la Universidad de Córdoba, en la ciudad de Montería - 28 de septiembre de 2023.
</t>
  </si>
  <si>
    <t>Ok, verificado OAP. La evidencia concuerda con la fórmula de la actividad</t>
  </si>
  <si>
    <t>3000-2</t>
  </si>
  <si>
    <t xml:space="preserve"> 10» Mejoramiento en la ejecución de las funciones asignadas en materia de protección al consumidor a nivel  nacional</t>
  </si>
  <si>
    <t xml:space="preserve"> 12-PTEP - Iniciativas adicionales,  16- Participación Ciudadana </t>
  </si>
  <si>
    <t>Congresos internacionales de protección al consumidor y telecomunicaciones, realizadas  (fotografías del evento realizado)</t>
  </si>
  <si>
    <t># de congresos internacionales realizados / 2 Congresos internacionales a realizar</t>
  </si>
  <si>
    <t xml:space="preserve">»73-Grupo de Comunicación, »3000-Delegatura para la protección del Consumidor, »3100-Dirección de Investigaciones de Protección al Consumidor      , »3200-Dirección de Investigaciones de Protección de Usuarios de Servicios de Comunicaciones </t>
  </si>
  <si>
    <t xml:space="preserve">Se da cumplimiento a este producto con la realización del segundo evento a cargo de la Delegatura para la Protección del Consumidor:
El pasado 30 de noviembre la Dirección de investigaciones para la Protección al Consumidor adscrita a la Delegatura para la Protección del Consumidor, realizó el evento de  Protección al consumidor con enfoque diferencial en género, mediante la presentación de la “Guía sobre diversidad sexual y enfoque e identidad de género en las relaciones de consumo” cuyo objetivo es visibilizar los derechos de los consumidores a través de una perspectiva de la no discriminación, evitar que se den conflictos por estas razones y fomentar las relaciones de consumo transparentes y respetuosas de los derechos humanos en general.
</t>
  </si>
  <si>
    <t>3000-2-1</t>
  </si>
  <si>
    <t xml:space="preserve">»3000-Delegatura para la protección del Consumidor, »3200-Dirección de Investigaciones de Protección de Usuarios de Servicios de Comunicaciones </t>
  </si>
  <si>
    <t xml:space="preserve">El día 29 de marzo de 2023, se remitió al Grupo de Comunicaciones de la Entidad, la solicitud de publicación de la fecha del evento a cargo de la Dirección de Investigaciones de Protección de Usuarios de Servicios de Comunicaciones, adscrito a esta Delegatura. 
Es importante precisar que, por directrices de la nueva administración, se definió que este evento no será abierto al público, sino de manera interna (colaboradores de la Entidad), por lo tanto, se acordó con OSCAE no publicar dicha fecha en la en la página web de la Entidad, teniendo en cuenta que únicamente se publican en el calendario de la página web las fechas de los eventos que son abiertos al público en general.
</t>
  </si>
  <si>
    <t>Ok, verificado OAP. La evidencia concuerda con la actividad.</t>
  </si>
  <si>
    <t>3000-2-2</t>
  </si>
  <si>
    <t xml:space="preserve"># de check list diligenciados / 1 check list a diligenciar </t>
  </si>
  <si>
    <t>EL pasado 11 de abril de 2023, se remitió al Grupo de Comunicaciones de la Entidad, el correo electrónico  con el documento del Check List del evento a realizar</t>
  </si>
  <si>
    <t>3000-2-3</t>
  </si>
  <si>
    <t xml:space="preserve"># de agendas definitivas elaboradas y enviadas / 1 agenda a elaborar y enviar </t>
  </si>
  <si>
    <t>El día 2 de junio de 2023, se envió al Grupo de Comunicaciones de la Entidad, el correo  electrónico con la agenda definitiva del evento a realizar.</t>
  </si>
  <si>
    <t>3000-2-4</t>
  </si>
  <si>
    <t>Difundir la agenda en los canales de comunicación pertinentes (Captura de pantalla de difusión de la agenda)</t>
  </si>
  <si>
    <t># de agendas publicadas/1 agenda a publicar</t>
  </si>
  <si>
    <t xml:space="preserve">En el mes de junio se realizó la difusión de la agenda del evento “Congreso Internacional de Dosimetría Sancionatoria en Protección al Consumidor” a través de los siguientes canales:
1. INTRASIC: El 16 de junio de 2023 se publicó en este medio el banner que contenía la agenda del evento a realizar.
2. CORREO ELECTRÓNICO: Mediante el correo electrónico “Comunicaciones internas SIC” el pasado 23 de junio, se envió a todos los colaboradores de la Entidad, el banner con el link que contenía toda la información del evento a realizar, incluida la agenda del mismo.
</t>
  </si>
  <si>
    <t>3000-2-5</t>
  </si>
  <si>
    <t># de eventos realizados / 1 Evento a realizar</t>
  </si>
  <si>
    <t xml:space="preserve">»73-Grupo de Comunicación, »3000-Delegatura para la protección del Consumidor, »3200-Dirección de Investigaciones de Protección de Usuarios de Servicios de Comunicaciones </t>
  </si>
  <si>
    <t>Los días 27 y 28 de junio de 2023, se llevó a cabo de manera virtual el Congreso Internacional de Dosimetría Sancionatoria en Protección al Consumidor, el cual contó con la participación de panelistas nacionales e internacionales. Este evento fue interno y estuvo dirigido exclusivamente a todos los colaboradores (Funcionarios y Contratistas) vinculados a la SIC.</t>
  </si>
  <si>
    <t>3000-2-6</t>
  </si>
  <si>
    <t xml:space="preserve">»3000-Delegatura para la protección del Consumidor, »3100-Dirección de Investigaciones de Protección al Consumidor      </t>
  </si>
  <si>
    <t>En el mes de agosto el Grupo de Comunicaciones de la Entidad, realizó la publicación de la fecha del 2do. evento a realizar a cargo de esta Delegatura, en la página web de la Entidad.</t>
  </si>
  <si>
    <t>3000-2-7</t>
  </si>
  <si>
    <t>EL pasado mes de octubre de 2023, se remitió al Grupo de Comunicaciones de la Entidad, el correo electrónico con el documento del Check List del evento a realizar en el segundo semestre de la vigencia por la Delegatura.</t>
  </si>
  <si>
    <t>3000-2-8</t>
  </si>
  <si>
    <t xml:space="preserve">El pasado mes de noviembre de 2023, se envió al Grupo de Comunicaciones de la Entidad, el correo electrónico con la agenda definitiva del evento a realizar en el segundo semestre de la vigencia por la Delegatura.
</t>
  </si>
  <si>
    <t>3000-2-9</t>
  </si>
  <si>
    <t>El 24 de noviembre de 2023, el Grupo de Comunicaciones de la Entidad realizó la publicación y difusión de la agenda del evento “Protección al consumidor con enfoque diferencial en género” en la página web de la Superintendencia de Industria y Comercio (incluye captura de pantalla).</t>
  </si>
  <si>
    <t>3000-2-10</t>
  </si>
  <si>
    <t xml:space="preserve">»73-Grupo de Comunicación, »3000-Delegatura para la protección del Consumidor, »3100-Dirección de Investigaciones de Protección al Consumidor      </t>
  </si>
  <si>
    <t>"Se da cumplimiento a esta actividad con la realización del evento, así: El pasado 30 de noviembre la Dirección de investigaciones para la Protección al Consumidor adscrita a la Delegatura para la Protección del Consumidor, realizó el evento de Protección al consumidor con enfoque diferencial en género, mediante la presentación de la “Guía sobre diversidad sexual y enfoque e identidad de género en las relaciones de consumo” cuyo objetivo es visibilizar los derechos de los consumidores a través de una perspectiva de la no discriminación, evitar que se den conflictos por estas razones y fomentar las relaciones de consumo transparentes y respetuosas de los derechos humanos en general".</t>
  </si>
  <si>
    <t>3000-3</t>
  </si>
  <si>
    <t>Campañas estratégicas integrales en temas de la Delegatura de Protección al Consumidor, ejecutadas (Capturas de pantalla  de la publicación de la campaña)</t>
  </si>
  <si>
    <t xml:space="preserve"># de Campañas ejecutadas / 3 Campañas a ejecutar </t>
  </si>
  <si>
    <t>Ok, verificado OAP, se valida la documentación aportada</t>
  </si>
  <si>
    <t xml:space="preserve">En el mes de octubre de 2023, se ejecutó y  publicó la 3 y última campaña previstas en este producto. Con  la cual se da cumplimiento a la meta prevista.
Campaña No. 3.   CAMPAÑA DE SERVICIOS POSTALES VIGILADOS POR LA SIC </t>
  </si>
  <si>
    <t>3000-3-1</t>
  </si>
  <si>
    <t xml:space="preserve">»3000-Delegatura para la protección del Consumidor, »3100-Dirección de Investigaciones de Protección al Consumidor      , »3200-Dirección de Investigaciones de Protección de Usuarios de Servicios de Comunicaciones </t>
  </si>
  <si>
    <t>El pasado 6 de febrero de 2023, se dio cumplimiento a esta actividad con el envío al Grupo de Comunicaciones de la Entidad, del correo electrónico con el brief diligenciado de la campaña genérica.</t>
  </si>
  <si>
    <t>3000-3-2</t>
  </si>
  <si>
    <t xml:space="preserve">El Grupo de Comunicaciones de la Entidad, elaboró y presentó a esta Delegatura, los conceptos gráficos y racionales de las 3 campañas previstas para esta vigencia.
Campaña No. 1. PATRONES OSCUROS
Campaña No. 2. SEGURIDAD VIAL
Campaña No. 3. DERECHOS DE LOS USUARIOS DE TELECOMUNICACIONES Y POSTALES.
</t>
  </si>
  <si>
    <t>3000-3-3</t>
  </si>
  <si>
    <t xml:space="preserve">La Delegatura para la Protección del Consumidor, revisó y aprobó las propuestas presentadas por el Grupo de Comunicaciones de la Entidad, respecto a cada una de las campañas a realizar:
Campaña No. 1. PATRONES OSCUROS
Campaña No. 2. SEGURIDAD VIAL 
Campaña No. 3. DERECHOS DE LOS USUARIOS DE TELECOMUNICACIONES Y POSTALES .
</t>
  </si>
  <si>
    <t>3000-3-4</t>
  </si>
  <si>
    <t xml:space="preserve">En el mes de octubre de 2023, se ejecutó y publicó la 3 y última campaña previstas en esta actividad. Con  la cual se da cumplimiento a la meta prevista.
Campaña No. 3.   CAMPAÑA DE SERVICIOS POSTALES VIGILADOS POR LA SIC </t>
  </si>
  <si>
    <t>3000-4</t>
  </si>
  <si>
    <t>Guía de Protección al Consumidor, publicada (Captura de pantalla del portal web de la SIC con la publicación de la guía o manual (único entregable)</t>
  </si>
  <si>
    <t># de guías publicadas / 1 guía a publicar</t>
  </si>
  <si>
    <t xml:space="preserve">»10-Oficina Asesora Jurídica, »73-Grupo de Comunicación, »3000-Delegatura para la protección del Consumidor, »3100-Dirección de Investigaciones de Protección al Consumidor      , »3200-Dirección de Investigaciones de Protección de Usuarios de Servicios de Comunicaciones </t>
  </si>
  <si>
    <t>El 25 de octubre de 2023, se da cumplimiento a este producto, con la publicación de la “GUÍA DE LENGUAJE CLARO PARA PRODUCTORES, PROVEEDORES Y OPERADORES DE COMUNICACIONES”</t>
  </si>
  <si>
    <t>3000-4-1</t>
  </si>
  <si>
    <t>El pasado 5 de mayo de 2023, esta Delegatura remitió a la Oficina Asesora Jurídica de la Entidad, el documento en Word con la guía a realizar.</t>
  </si>
  <si>
    <t>3000-4-2</t>
  </si>
  <si>
    <t xml:space="preserve">»10-Oficina Asesora Jurídica, »3000-Delegatura para la protección del Consumidor, »3100-Dirección de Investigaciones de Protección al Consumidor      , »3200-Dirección de Investigaciones de Protección de Usuarios de Servicios de Comunicaciones </t>
  </si>
  <si>
    <t>El 15 de mayo de 2023, la Oficina Asesora Jurídica de la Entidad, mediante correo electrónico da su visto al documento en Word de la guía a realizar, con algunas observaciones de forma al contenido de la misma.</t>
  </si>
  <si>
    <t>3000-4-3</t>
  </si>
  <si>
    <t>Mediante correo electrónico, se recibe el aval por parte de la Superintendente de Industria y Comercio, respecto al contenido del documento en Word de la Guía a realizar.</t>
  </si>
  <si>
    <t>3000-4-4</t>
  </si>
  <si>
    <t>Se remite al Grupo de Comunicaciones y a la Oficina Asesora Jurídica de la Entidad, el documento en Word del guía avalada por la Superintendente de Industria y Comercio, para las acciones correspondientes a las correcciones de estilo y diagramación de la misma.</t>
  </si>
  <si>
    <t>3000-4-5</t>
  </si>
  <si>
    <t xml:space="preserve">El pasado 10 de agosto, el Grupo de Comunicaciones de la Entidad, elaboró y envió el documento de la guía con los ajustes de corrección de estilo y diagramado. </t>
  </si>
  <si>
    <t>3000-4-6</t>
  </si>
  <si>
    <t>El pasado 18 de agosto de 2023, mediante correo electrónico la Delegatura para la Protección del Consumidor, revisó, aprobó y envió al Grupo de Comunicaciones el documento de la guía.</t>
  </si>
  <si>
    <t>3000-4-7</t>
  </si>
  <si>
    <t>Mediante correo electrónico la Superintendente de Industria y Comercio, aprueba el documento de la guía de lenguaje claro, remitida el pasado 5 de septiembre para los fines pertinentes.</t>
  </si>
  <si>
    <t>3000-4-8</t>
  </si>
  <si>
    <t>Solicitar la Publicación de guía o manual al grupo de comunicaciones (Captura de pantalla del portal web de la SIC con la publicación de la guía o manual (único entregable)</t>
  </si>
  <si>
    <t xml:space="preserve"># Capturas de pantalla del portal web de la SIC con la publicación de la guía o manual/ 1 Captura de pantalla del portal web de la SIC con la publicación de la guía o manual </t>
  </si>
  <si>
    <t>3000-5</t>
  </si>
  <si>
    <t xml:space="preserve"> 7. Fortalecimiento organizacional y simplificación de procesos,  10. Racionalización de trámites</t>
  </si>
  <si>
    <t>Sistema de información Protección al Consumidor -Módulos de investigaciones, seguimiento y alertas-, operando (1. Formato Arquitectura de Software GS03F21, ya sea nuevo o actualizado hasta el capitulo 2 . 2. Formato Acta de Entrega de Desarrollo de Software GS03-F25)</t>
  </si>
  <si>
    <t># de Sistemas de información Protección al Consumidor operando / 1 Sistema de información Protección al Consumidor a operar</t>
  </si>
  <si>
    <t xml:space="preserve">»20-Oficina de Tecnología e Informática, »3000-Delegatura para la protección del Consumidor, »3100-Dirección de Investigaciones de Protección al Consumidor      , »3200-Dirección de Investigaciones de Protección de Usuarios de Servicios de Comunicaciones </t>
  </si>
  <si>
    <t>Se da cumplimiento al producto con el cierre del proyecto mediante la entrega del formato de arquitectura de software y el acta de entrega de desarrollo de Software (sistema de información de protección al consumidor-Modulo de investigaciones).</t>
  </si>
  <si>
    <t xml:space="preserve">
30/11/2023</t>
  </si>
  <si>
    <t>3000-5-1</t>
  </si>
  <si>
    <t xml:space="preserve">Se da cumplimiento a esta actividad mediante planeación y gestión de la solución con los siguientes entregables
1. Reporte planeación de tareas, línea base de requerimientos (historias de usuario) y entregables en la herramienta devops 
2. Plan de pruebas diseñado y registrado en la herramienta devops)
</t>
  </si>
  <si>
    <t>3000-5-2</t>
  </si>
  <si>
    <t>Se da cumplimiento a la actividad con la construcción de componentes de software para sistema de información protección al consumidor -Módulos de investigaciones, seguimiento y alertas</t>
  </si>
  <si>
    <t>3000-5-3</t>
  </si>
  <si>
    <t>Se da cumplimiento a la actividad con la entrega del manual de usuarios del sistema de información de protección al consumidor-Módulo de investigaciones. De igual forma, se realiza capacitación a usuarios.</t>
  </si>
  <si>
    <t>3000-5-4</t>
  </si>
  <si>
    <t>Se da cumplimiento a esta actividad con el cierre del proyecto mediante la entrega del formato de arquitectura de software y el acta de entrega de desarrollo de Software (sistema de información de protección al consumidor-Módulo de investigaciones).</t>
  </si>
  <si>
    <t>3000-6</t>
  </si>
  <si>
    <t>Fase de  diagnóstico del piloto de anonimización de actos administrativos de pruebas y apelaciones en GYNA, realizada (Documento de  presentación final del diagnóstico, único entregable)</t>
  </si>
  <si>
    <t># de pilotos realizados / 1 piloto a realizar</t>
  </si>
  <si>
    <t>»20-Oficina de Tecnología e Informática, »3000-Delegatura para la protección del Consumidor, »3100-Dirección de Investigaciones de Protección al Consumidor      , »3200-Dirección de Investigaciones de Protección de Usuarios de Servicios de Comunicaciones , »141-Grupo de Trabajo de Gestión Documental y Archivo, »30-Oficina Asesora de Planeación, »104-Grupo de Trabajo de Notificaciones y Certificaciones</t>
  </si>
  <si>
    <t>Se dio cumplimiento al producto el pasado 14 de noviembre de 2023, con la presentación del documento final del diagnóstico y la socialización del mismo por parte de los ingenieros de la OTI a la Delegatura</t>
  </si>
  <si>
    <t>3000-6-1</t>
  </si>
  <si>
    <t>Evaluar escenarios para la ejecución del Piloto de anonimización de actos administrativos de pruebas y apelaciones en GYNA. (Documento de alcance del piloto/ único entregable)</t>
  </si>
  <si>
    <t># de documentos escenarios del piloto / 1 Documento escenario del piloto</t>
  </si>
  <si>
    <t>Se evaluaron los  escenarios  y se definieron las reglas de negocio que van aplicar a los actos administrativos que cuentan con plantilla en GYNA en donde se define que todo el texto que se encuentre entre los caracteres &lt;&lt; (alt+174) y &gt;&gt; (alt+175) se debe anonimizar.
Así mismo se realiza la creación de estas reglas de negocio en la herramienta BLAZON y se realizan pruebas con documentos Word y PDF las cuales son satisfactorias</t>
  </si>
  <si>
    <t>3000-6-2</t>
  </si>
  <si>
    <t>Diagnóstico y/o ingeniería de detalle (Documento con el Diagnóstico que incluya el diagrama de la arquitectura propuesta en su versión inicial/ único entregable).</t>
  </si>
  <si>
    <t># de documentos diagnósticos / 1 Documento con el Diagnóstico en su versión inicial</t>
  </si>
  <si>
    <t xml:space="preserve">Se da cumplimiento a esta actividad con la construcción y entrega el documento con el diagnóstico que incluye el diagrama de la arquitectura propuesto en su versión inicial
</t>
  </si>
  <si>
    <t>3000-6-3</t>
  </si>
  <si>
    <t>Socialización y presentación del objeto de estudio (Documento de  presentación final del diagnóstico, único entregable)</t>
  </si>
  <si>
    <t># de documentos finales / 1 Documento de  presentación final del diagnóstico</t>
  </si>
  <si>
    <t>Se dio cumplimiento a esta actividad el pasado 14 de noviembre de 2023, con la presentación del documento final del diagnóstico y la socialización del mismo por parte de los ingenieros de la OTI a la Delegatura</t>
  </si>
  <si>
    <t>3000-7</t>
  </si>
  <si>
    <t>Fase de diagnóstico del piloto de automatización de respuestas de archivos a través de la analítica predictiva, realizada (Documento de  presentación final del diagnóstico, único entregable)</t>
  </si>
  <si>
    <t>Se dio cumplimiento al producto el pasado 24 de noviembre de 2023, con la presentación del documento final del diagnóstico y la socialización del mismo por parte de los ingenieros de la OTI a la Delegatura</t>
  </si>
  <si>
    <t>3000-7-1</t>
  </si>
  <si>
    <t>Evaluar escenarios para la ejecución del Piloto de automatización de respuestas de archivos a través de la analítica predictiva. (Documento de alcance del piloto/ único entregable)</t>
  </si>
  <si>
    <t>Se completó y entregó por parte de la OTI  el documento de alcance del piloto en cual se define el objetivo, los supuestos, excepciones, riesgos, descripción del proceso, fuentes de información, descripción de interoperabilidad, modelos de IA a evaluar, métricas para evaluar los modelos de IA, configuración del piloto del modelo, entre otros.</t>
  </si>
  <si>
    <t>3000-7-2</t>
  </si>
  <si>
    <t>Se construyó y entregó el documento de diagnóstico que describe el trabajo realizado en el desarrollo del piloto, los resultados obtenidos y las conclusiones y recomendaciones para etapas futuras de desarrollo. El documento incluye diagrama de arquitectura.</t>
  </si>
  <si>
    <t>3000-7-3</t>
  </si>
  <si>
    <t>3000-8</t>
  </si>
  <si>
    <t xml:space="preserve"> 17.Gestión de la información estadística,  15.Gestión del conocimiento y la innovación</t>
  </si>
  <si>
    <t>Reportes sobre causas de sanciones impuestas por la Delegatura de Protección del Consumidor y las sentencias condenatorias proferidas por la Delegatura para Asuntos Jurisdiccionales, relacionados con servicios financieros del sector solidario, elaborados. (Actividad 2.35 del CONPES 4005) (Documentos con reportes consolidados)</t>
  </si>
  <si>
    <t>#Reportes realizados / 2 Reportes planeados</t>
  </si>
  <si>
    <t>»3000-Delegatura para la protección del Consumidor, »3100-Dirección de Investigaciones de Protección al Consumidor      , »4000-Delegatura para Asuntos  Jurisdiccionales</t>
  </si>
  <si>
    <t xml:space="preserve">El pasado mes de abril, se elaboró el reporte No. 1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por el periodo comprendido entre 01/10/2022 al 31/03/2023
Este informe ya fue reportado a Supersolidaria y también se encuentra publicado en la página web de la SIC.
</t>
  </si>
  <si>
    <t>"Se da cumplimento a este producto con la se elaboración y  reporte No. 2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por el periodo comprendido entre 01/04/2023 al 30/09/2023".
Este informe ya fue reportado a Supersolidaria y también se encuentra publicado en la página web de la SIC"</t>
  </si>
  <si>
    <t>3000-8-1</t>
  </si>
  <si>
    <t>Elaborar reporte No. 1 de información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(1 documento con reporte consolidado del 01/10/2022 al 31/03/2023 / Único entregable)</t>
  </si>
  <si>
    <t>#Reportes realizados / 1 Reporte planeados</t>
  </si>
  <si>
    <t>3000-8-2</t>
  </si>
  <si>
    <t>Elaborar reporte No. 2 de información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(1 documento con reporte consolidado del 01/04/2023 al 30/09/2023 / Único entregable)</t>
  </si>
  <si>
    <t>"El pasado mes de octubre, se elaboró el reporte No. 2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por el periodo comprendido entre 01/04/2023 al 30/09/2023
Este informe ya fue reportado a Supersolidaria y también se encuentra publicado en la página web de la SIC"</t>
  </si>
  <si>
    <t>3000-9</t>
  </si>
  <si>
    <t>Charlas de protección al consumidor sobre operaciones de crédito realizadas a través de comercio electrónico a la ciudadanía, en trabajo conjunto con la Superintendencia Financiera, la Superintendencia de Sociedades y la Red Nacional para la protección del Consumidor, realizadas (fotografías de las charlas realizadas /único entregable)</t>
  </si>
  <si>
    <t># de Charlas realizadas / 5  Charlas a realizar</t>
  </si>
  <si>
    <t>»3000-Delegatura para la protección del Consumidor, »3003-Grupo de trabajo de Apoyo a la Red Nacional de Protección al Consumidor</t>
  </si>
  <si>
    <t>3000-9-1</t>
  </si>
  <si>
    <t>Realizar reunión para definición de  charlas  (Pantallazo o planilla de asistencia / Único entregable).</t>
  </si>
  <si>
    <t># reuniones para definición de charlas realizadas  /1 reunión para definición de charlas a realizar</t>
  </si>
  <si>
    <t>El pasado 14 de febrero de 2023, se llevó a cabo la sesión en la cual se definieron las charlas a realizar</t>
  </si>
  <si>
    <t>3000-9-2</t>
  </si>
  <si>
    <t>Charlas de protección al consumidor (fotografías de las charlas realizadas /único entregable)</t>
  </si>
  <si>
    <t xml:space="preserve"># charlas realizadas / 5 charlas a realizar
</t>
  </si>
  <si>
    <t>Grupo de trabajo de Apoyo a la Red Nacional de Protección al Consumidor</t>
  </si>
  <si>
    <t>3003-1</t>
  </si>
  <si>
    <t xml:space="preserve">  7»Incremento de la cobertura de los servicios de la red nacional de protección al consumidor en el territorio  nacional</t>
  </si>
  <si>
    <t>Servicios de atención a la ciudadanía en el territorio nacional, realizados (Informe mensual acumulado de atenciones realizadas)</t>
  </si>
  <si>
    <t># de servicios de atención realizados /330.000atenciones a realizar</t>
  </si>
  <si>
    <t>»3003-Grupo de trabajo de Apoyo a la Red Nacional de Protección al Consumidor</t>
  </si>
  <si>
    <t>Con corte a 31 de diciembre se realizaron 352.378 atenciones de las 330.000 programadas en la última modificación de Plan de Acción 2023. Lo cual equivale a un cumplimiento del 106,8%(En el informe no se cambio la meta ya que oficalmente nos la comunicaron en este seguimiento)</t>
  </si>
  <si>
    <t>Se reportaron las evidencias que permiten verificar el cumplimiento del producto. Para efectos de calculo de indicadores se registra 100%</t>
  </si>
  <si>
    <t>3003-1-1</t>
  </si>
  <si>
    <t>Mantener en operación las casas regionales del consumidor de bienes y servicios a nivel nacional (Informe bimestral de operación de las casas regionales)</t>
  </si>
  <si>
    <t># de casas regionales mantenidas /15 casas regionales a mantener</t>
  </si>
  <si>
    <t>Para el periodo evaluado se entrega el 6 informe de operación de las casas regionales, cumpliendo con la meta de 6 infomes bimensuales.</t>
  </si>
  <si>
    <t xml:space="preserve">Se evidencia los soportes que permiten validar el cumplimiento de la actividad </t>
  </si>
  <si>
    <t>3003-1-2</t>
  </si>
  <si>
    <t>Mantener en operación las casas locales del consumidor de bienes y servicios a nivel nacional (Informe bimestral de operación de las casas locales)</t>
  </si>
  <si>
    <t># de casas locales mantenidas/6 casas locales a mantener</t>
  </si>
  <si>
    <t>Para el periodo evaluado se presenta el sexto informe de operación de las   Casas Locales . Se presentan 6 informes de 6 con cumplimiento del 100%</t>
  </si>
  <si>
    <t>3003-1-3</t>
  </si>
  <si>
    <t xml:space="preserve">Mantener en operación las Rutas del Consumidor con operación en el Territorio Nacional (Informe bimestral de operación de las rutas del consumidor 2023) </t>
  </si>
  <si>
    <t># de Rutas del Consumidor mantenidas/5 Rutas del Consumidor a mantener</t>
  </si>
  <si>
    <t>Con corte a 29 de diciembre se presenta el sexto informe de operación de la rutas del consumidor, Incluye soporte Plan Navidad donde las rutas estuvieron prestando los servicios en diferentes localidads de la ciudad de Bogotá. Cumpliendo con el 100% de la actividad.</t>
  </si>
  <si>
    <t>3003-2</t>
  </si>
  <si>
    <t>Incentivar a los empresarios en la implementación de estrategias preventivas para la protección de los consumidores</t>
  </si>
  <si>
    <t>Jornadas de divulgación realizadas (Informe mensual de jornadas de divulgación acumulado)</t>
  </si>
  <si>
    <t># de jornadas de divulgación realizadas/36000 jornadas de divulgación a realizar</t>
  </si>
  <si>
    <t>Con corte a 29 de diciembre se presenta  Informe acumulado de divulgaciones donde se evidencia que e realizaron 38.961 divulgaciones de las 36.000 programadas (en el informe no se alcanzó a modificar la meta). Lo cual indica un cumplimiento del 108%</t>
  </si>
  <si>
    <t>3003-2-1</t>
  </si>
  <si>
    <t>Definir y aprobar la Estrategia de Prevención, promoción y Articulación -EPPA- establecimientos de comercio, por parte de la coordinación de la RNPC (Documento y cronograma de la Estrategia de Prevención, promoción y articulación -EPPA- /único entregable)</t>
  </si>
  <si>
    <t># de estrategias definidas y aprobadas /1 estrategia a definir y aprobar</t>
  </si>
  <si>
    <t>Dentro del tiempo programado se cumplido con la definición y aprobación de la estrategia EPPA 2023</t>
  </si>
  <si>
    <t>3003-2-2</t>
  </si>
  <si>
    <t>Ejecutar la Estrategia de Prevención, promoción y Articulación -EPPA- establecimientos de comercio (seguimiento trimestral al cronograma de la Estrategia de Prevención, promoción y articulación -EPPA- e informe final de actividades)</t>
  </si>
  <si>
    <t>% de Estrategia ejecutada /100% de la Estrategia a ejecutar</t>
  </si>
  <si>
    <t>Para el periodo evaluado se presenta el tercer (3) informe de segimiento a las actividades de divulgación de los tres programados. Cumpliendo con el 100% de la actividad</t>
  </si>
  <si>
    <t>3003-2-3</t>
  </si>
  <si>
    <t>Desarrollar campañas de divulgación en fechas especiales y en distintos lugares del país con alto impacto a la ciudadanía en temas de Protección al Consumidor- Ley 1480 de 2011 (Informe por campaña)</t>
  </si>
  <si>
    <t># de campañas desarrolladas/8 campañas a desarrollar</t>
  </si>
  <si>
    <t>Para este periodo se presentan los informes de las cpampañas 5, 6,7 y 8. Cumpliendo con la actividad de realizar 8 campañas de divulgación</t>
  </si>
  <si>
    <t>3003-3</t>
  </si>
  <si>
    <t>Jornadas de Capacitación sobre las normas de Protección al Consumidor, buenas prácticas comerciales y la dinámica y misionalidad de la RNPC realizadas,  (Informe mensual acumulado de capacitaciones realizadas)</t>
  </si>
  <si>
    <t># de capacitaciones realizadas/4500 capacitaciones a realizar</t>
  </si>
  <si>
    <t>Con corte al 29 de diciembre se realizaron 5.506 capacitaciones de las  4500 programadas (en el informe no alcanzó a quedar actualizada la meta) llegando a un cumplimiento del 122.3%</t>
  </si>
  <si>
    <t>3003-3-1</t>
  </si>
  <si>
    <t>Definir, aprobar y realizar seguimiento al cronograma de capacitaciones por parte del coordinador de la RNPC  (Cronograma  de capacitaciones)</t>
  </si>
  <si>
    <t># cronograma de capacitaciones realizado / 1 cronograma a realizar</t>
  </si>
  <si>
    <t>Durante el mes de enero se definido y aprobó el cronograma de capacitaciones por parte del coordinador de la RNPC.</t>
  </si>
  <si>
    <t xml:space="preserve">De acuerdo con el soporte entregado en el primer seguimiento  la actividad fue cumplida </t>
  </si>
  <si>
    <t>3003-3-2</t>
  </si>
  <si>
    <t>Capacitar a las alcadias municipales y locales en el adecuado ejercicio de las funciones de policía administrativa que en materia de protección al consumidor le asisten a las autoridades territoriales, (informe trimestral de actividades)</t>
  </si>
  <si>
    <t># de capacitaciones realizadas/300 capacitaciones a realizar</t>
  </si>
  <si>
    <t>85.3%</t>
  </si>
  <si>
    <t>Para este corte se presenta un solo informe consolidado final de capacitaciones ya que la actividad la realiza el mismo grupo, Para esta actividad se realizaron un total de 256 capacitaciones en facultades administrativas alcaldes de las 300 programadas</t>
  </si>
  <si>
    <t xml:space="preserve">Se evidencia los soportes que permiten validar el avance registrado por la actividad </t>
  </si>
  <si>
    <t>3003-3-3</t>
  </si>
  <si>
    <t>Capacitar a comerciantes y tenderos para fortalecer conocimientos en materia de protección al consumidor y generar buenas practicas comerciales. (informe trimestral de actividades)</t>
  </si>
  <si>
    <t># de capacitaciones realizadas/200 capacitaciones a realizar</t>
  </si>
  <si>
    <t>96.5%</t>
  </si>
  <si>
    <t>Para este corte se presenta un solo informe consolidado final de capacitaciones ya que la actividad la realiza el mismo grupo, Para esta actividad se realizaron un total de 193 capacitaciones a tenderos  de las 200 programadas</t>
  </si>
  <si>
    <t>3003-3-4</t>
  </si>
  <si>
    <t>Capacitar a consumidores, comerciantes, empresarios, colegios y a la sociedad en general en las normas de Protección al Consumidor, dinámica y misionalidad de la RNPC , (informe trimestral de actividades)</t>
  </si>
  <si>
    <t># de capacitaciones realizadas/3400 capacitaciones a realizar</t>
  </si>
  <si>
    <t>126.45%</t>
  </si>
  <si>
    <t>Para este corte se presenta un solo informe consolidado final de capacitaciones ya que la actividad la realiza el mismo grupo, Para esta actividad se realizaron un total de 5058 capacitaciones generales  de las 4000 programadas</t>
  </si>
  <si>
    <t>Se evidencia los soportes que permiten validar el avance registrado para la actividad. Se ajusta verificación a 100 para calculo de indicadores de seguimiento</t>
  </si>
  <si>
    <t>3003-4</t>
  </si>
  <si>
    <t xml:space="preserve"> 15.Gestión del conocimiento y la innovación,  9. Participación ciudadana en la gestión pública</t>
  </si>
  <si>
    <t>Programa CONSUFONDO ejecutado (Avance trimestral de  actividades e informe Final)</t>
  </si>
  <si>
    <t>% de programa CONSUFONDO ejecutado/ 100% del Programa CONSUFONDO a ejecutar</t>
  </si>
  <si>
    <t>Se presenta como evidencia del Producto el informe final de ejecución del Programa CONSUFONDO dentro del término estanblecido</t>
  </si>
  <si>
    <t xml:space="preserve">Se reportaron las evidencias que permiten verificar el cumplimiento del producto </t>
  </si>
  <si>
    <t>3003-4-1</t>
  </si>
  <si>
    <t>Socializar la convocatoria de CONSUFONDO a grupos de interés o grupos de valor establecidos en la cartilla. (Informe de socialización de la Cartilla de CONSUFONDO con grupos de valor e interés / Único entregable)</t>
  </si>
  <si>
    <t># de convocatorias CONSUFONDO socializadas / 1 convocatoria CONSUFONDO a socializar</t>
  </si>
  <si>
    <t>La cartilla se socializó a los diferentes entes interesados a participar en la convocatoria de confufondo desde el 7 de febrero hasta el 16 de marzo de 2023 incluyendo jornadas presenciales y virtuales</t>
  </si>
  <si>
    <t>3003-4-2</t>
  </si>
  <si>
    <t>Elaborar estudios previos y enviarlos al Grupo de Contratación(Documento elaborado / único entregable)</t>
  </si>
  <si>
    <t>Para este periodo se elaboraron los estudios previos del programa Consufondo y fueron enviados al grupo de contratos quienes presentaron sus observaciones y aprobación.</t>
  </si>
  <si>
    <t>3003-4-3</t>
  </si>
  <si>
    <t># de contrataciones solicitadas/ 1 contratación a solicitar</t>
  </si>
  <si>
    <t>Con fecha 30 de marzo se envió memorando a Secretaria General solicitando se surta la etapa contractual .</t>
  </si>
  <si>
    <t>3003-4-4</t>
  </si>
  <si>
    <t># de contrataciones revisadas y ajustadas / 1 contratación a revisar y ajustar</t>
  </si>
  <si>
    <t>»3003-Grupo de trabajo de Apoyo a la Red Nacional de Protección al Consumidor, »105-Grupo de Trabajo  Contratación</t>
  </si>
  <si>
    <t>Con corte a 31 de marzo el grupo de contratos nos compartió la evidencia de la publicación del proceso en el SECOP .(Actividad compartida).</t>
  </si>
  <si>
    <t>3003-4-5</t>
  </si>
  <si>
    <t>Con fecha 21 de junio de 2023, se adjudicaron recursos de la convocatoria “Fondo de Proyectos de Protección al
Consumidor”- CONSUFONDO SIC 005 de 2023</t>
  </si>
  <si>
    <t xml:space="preserve">De acuerdo con el soporte entregado (contrato) la actividad fue cumplida </t>
  </si>
  <si>
    <t>3003-4-6</t>
  </si>
  <si>
    <t>Realizar informe mensual de supervisión a la ejecución del Programa Consufondo (Informe mensual de actividades) </t>
  </si>
  <si>
    <t># de Informes mensual de ejecución realizados /4 informe mensuales de ejecución realizados</t>
  </si>
  <si>
    <t>Con fecha 23 de noviembra se presenta el cuarto informe de seguimiento a la ejecución del Programa CONSUFONDO  de los 4 programados.</t>
  </si>
  <si>
    <t>3003-5</t>
  </si>
  <si>
    <t xml:space="preserve"> 9. Participación ciudadana en la gestión pública,  8. Servicio al ciudadano</t>
  </si>
  <si>
    <t>Sensibilizaciones en Metrología Legal y Reglamentos Técnicos realizadas (Reporte tablero de control mensual acumulado)</t>
  </si>
  <si>
    <t># de sensibilizaciones realizadas/3000 sensibilizaciones a realizar</t>
  </si>
  <si>
    <t>Con corte 30 de noviembre se presenta tablero de control acumulado de las sensibilizaciones, logrando un total de 3053 divulgaciones de las 3000 programadas. Lo cual equivale a un cumplimiento del 102%</t>
  </si>
  <si>
    <t>3003-5-1</t>
  </si>
  <si>
    <t>Definir y entregar cronogramas mensuales de actividades  de sensibilización en Reglamentos Técnicos y Metrología Legal (Cronograma mensual)</t>
  </si>
  <si>
    <t># de cronograma realizados/11 cronogramas a realizar</t>
  </si>
  <si>
    <t xml:space="preserve">Coforme a la solicitud de modificación del Plan de Acción, para este corte se presenta el cronograma numero 10 de 10 el cual correponde a la programación de las sensibilizaciones realizadas en el mes de noviembre. </t>
  </si>
  <si>
    <t>3003-5-2</t>
  </si>
  <si>
    <t>Realizar seguimiento a las ejecución de actividades de sensibilización en Reglamentos Técnicos y Metrología Legal (Informe trimestral de actividades)</t>
  </si>
  <si>
    <t># de seguimientos realizados / 4 seguimientos a realizar</t>
  </si>
  <si>
    <t xml:space="preserve">Para el periodo se presenta el cuarto informe de seguimiento de ejecución de las actividades de Sensibilización </t>
  </si>
  <si>
    <t>3003-6</t>
  </si>
  <si>
    <t xml:space="preserve"> 17.Gestión de la información estadística,  18. Seguimiento y evaluación del desempeño institucional</t>
  </si>
  <si>
    <t>Medición de la calidad de los servicios de la RNPC (Reporte tablero de control mensual acumulado, con un porcentaje de satisfacción mayor al 90%)</t>
  </si>
  <si>
    <t>% Resultado de satisfacción obtenido / 90% Resultado de satisfacción a obtener</t>
  </si>
  <si>
    <t>Para el periodo evaluado se presentan los  tableros de octubre y noviembre donde se evidencia  que el porcentaje de satisfacción es superior al 95%</t>
  </si>
  <si>
    <t>3003-6-1</t>
  </si>
  <si>
    <t xml:space="preserve">Actualizar y aprobar la estrategia del proceso de  seguimiento por parte del coordinador de la RNPC (Documento de estrategia del proceso de seguimiento/único entregable) </t>
  </si>
  <si>
    <t># de estrategias actualizadas y aprobadas/1 estrategia a actualizar y aprobar</t>
  </si>
  <si>
    <t>Para este periodo se actualizo y aprobó la estrategia de seguimiento a los servicios prestados por los programas de casas y rutas del consumidor de bienes y servicios, por parte del coordinador de la RNPC.</t>
  </si>
  <si>
    <t>3003-6-2</t>
  </si>
  <si>
    <t>Implementar la estrategia del proceso de control y seguimiento de los servicios de la RNPC (Informe de seguimiento donde se evidencie el cumplimiento de satisfacción mensual a las actividades de la RNPC)</t>
  </si>
  <si>
    <t># de estrategias implementadas/10 estrategias a implementar</t>
  </si>
  <si>
    <t>Para el periodo evaluado se presentan los informes de seguimiento de octubre y noviembre. Completando así los 10 informes de los 10 programados.</t>
  </si>
  <si>
    <t>3003-6-3</t>
  </si>
  <si>
    <t>Realizar transferencia documental de la vigencia 2020 de la documentación generada por la RNPC al archivo central de la SIC (1 informe de avance y informe final con copia del FUID)</t>
  </si>
  <si>
    <t xml:space="preserve">Número de transferencias realizadas /Número de transferencias  programados </t>
  </si>
  <si>
    <t>Esta actividad se entrego con cumplimiento del 100% en el segundo seguimiento, toda vez que la misma no tenia avances ya que el  archivo central no se reciben avances. Sin embargo se adjunta un soporte de verificación por parte del grupo de gestión documental donde se indica que la información se encuentra completa para ser entregada.</t>
  </si>
  <si>
    <t>El área justificó vía correo electrónico por replica la razón por la cual no presentó el entregable de informe de avance en el segundo seguimiento, pero esta justificación solo llego hasta el tercer seguimiento. La evidencia de informe final puede ser consultado en el  segundo seguimiento</t>
  </si>
  <si>
    <t>3003-6-4</t>
  </si>
  <si>
    <t>Realizar inspección documental en las casas del consumidor de bienes y servicios de acuerdo al plan de trabajo establecido (2 Informes de seguimiento donde se evidencie las actividades realizadas)</t>
  </si>
  <si>
    <t># de inspecciones realizadas /20 inspecciones a realizar</t>
  </si>
  <si>
    <t>Para el periodo evaluado se realizaron 7 visitas de inspección documen cumpliendo la meta de 20 visita programadas</t>
  </si>
  <si>
    <t>3003-7</t>
  </si>
  <si>
    <t xml:space="preserve"> 8. Servicio al ciudadano,  15.Gestión del conocimiento y la innovación,  9. Participación ciudadana en la gestión pública</t>
  </si>
  <si>
    <t>Municipios del territorio nacional con presencia de la Ruta del Consumidor, (Reporte Tablero de control mensual acumulado de los municipios visitados)</t>
  </si>
  <si>
    <t># de municipios visitados / 300 municipios a visitar</t>
  </si>
  <si>
    <t>Con corte a 30 de noviembre se presentan 2 tableros octubre y noviembre  con seguimiento acumulado de municipios visitados. Se logra visitar 308 municipios de los 300 programados</t>
  </si>
  <si>
    <t>3003-7-1</t>
  </si>
  <si>
    <t>Elaborar cronograma de departamentos y municipios a visitar durante la vigencia 2023 (Cronograma con programación 2023/Único entregable)</t>
  </si>
  <si>
    <t>Para este periodo se elaboró y aprobó el cronograma de departamentos y municipios a visitar durante la vigencia 2023</t>
  </si>
  <si>
    <t>3003-7-2</t>
  </si>
  <si>
    <t>Seguimiento a cronograma mediante mapa georreferenciado de municipios visitados (Mapa de visitas Georreferenciado actualizado mensualmente)</t>
  </si>
  <si>
    <t xml:space="preserve"># Mapa de visitas Georreferenciado actualizado / 11 mapas a georreferenciar actualizados </t>
  </si>
  <si>
    <t xml:space="preserve">Con corte a 30 de noviembre se presentan 2 mapas georeferenciados con localización de municipios visitados. Cumpliendo con la meta de 11 mapas georeferenciados </t>
  </si>
  <si>
    <t>3003-7-3</t>
  </si>
  <si>
    <t xml:space="preserve">Realizar Operación Especial (Informe de operación/único entregable) </t>
  </si>
  <si>
    <t>Informe de operación realizado/Informe de operación programado</t>
  </si>
  <si>
    <t>Con corte a 30 de septiembre se entrega informe de operación especial dando cumplimento a la actividad.</t>
  </si>
  <si>
    <t>3003-8</t>
  </si>
  <si>
    <t>Piloto de difusiones de los servicios de las casas del consumidor de bienes y servicios, realizado (Reporte mensual del plan de trabajo y cronograma)</t>
  </si>
  <si>
    <t>% de piloto realizado/ 100% del piloto a realizar</t>
  </si>
  <si>
    <t>Para este periodo se presenta informe final e informe mensual de seguimiento</t>
  </si>
  <si>
    <t>3003-8-1</t>
  </si>
  <si>
    <t>Definir y aprobar plan de trabajo y cronograma Piloto de Difusiones  (Documento y cronograma/único entregable)</t>
  </si>
  <si>
    <t># de Plan de trabajo definido y aprobado /1 Plan de trabajo a definir y aprobar</t>
  </si>
  <si>
    <t>Para este periodo se definió y aprobó el plan de trabajo  y cronograma para la realización de las difusiones de la rnpc</t>
  </si>
  <si>
    <t xml:space="preserve">De acuerdo con el soporte entregado la actividad fue cumplida. Se presenta documento con cronograma incluido  </t>
  </si>
  <si>
    <t>3003-8-2</t>
  </si>
  <si>
    <t>Ejecutar Piloto de Difusiones (informe final de actividades)</t>
  </si>
  <si>
    <t># de piloto de difusiones ejecutados / 1 piloto de difusiones a ejecutar</t>
  </si>
  <si>
    <t>Para este periodo se presenta informe final  de actividades</t>
  </si>
  <si>
    <t>3003-9</t>
  </si>
  <si>
    <t>Servicio de Arreglo Directo para solución de conflictos, realizados (Realizar el 35% de los encuentros de servicio de Arreglo Directo  en las Casas y Rutas del Consumidor  de Bienes y Servicios/Informe mensual  acumulado)</t>
  </si>
  <si>
    <t>% de servicio de arreglo directo para solución de conflictos realizados /35% de servicio de arreglo directo para solución de conflictos a realizar</t>
  </si>
  <si>
    <t>Para el periodo se presenta informes mensuales de octubre noviembre y diciembre de arreglo directo donde se evidencia un cumplimiento mayor al 35%</t>
  </si>
  <si>
    <t>3003-9-1</t>
  </si>
  <si>
    <t>Realizar Jornadas de Arreglo Directo- Día de la Solución  (una por semestre) Informe de actividades realizadas</t>
  </si>
  <si>
    <t># de jornadas de Arreglo Directo realizadas / 2 jornadas de Arreglo Directo a realizar</t>
  </si>
  <si>
    <t xml:space="preserve">Para este periodo se presenta el segundo Informe (2) del evento día de las soluciones de los 2 programados. Lo que representa un cumplimiento del 100% </t>
  </si>
  <si>
    <t>3003-9-2</t>
  </si>
  <si>
    <t>Realizar comités Jurídicos  (Acta y lista de Asistencia)</t>
  </si>
  <si>
    <t># de comités realizados / 11 comités a realizar</t>
  </si>
  <si>
    <t>Para el periodo evaluado se prsentan las actas y las asistencias de 5 Comites Jurídicos . Completando la meta anual de 11 Comtes Jurídicos</t>
  </si>
  <si>
    <t>3003-9-3</t>
  </si>
  <si>
    <t>Desarrollar capacitaciones en temas de Arreglo Directo (1 por trimestre) Asistencia y Materia de Apoyo</t>
  </si>
  <si>
    <t># de capacitaciones en temas de Arreglo Directo desarrolladas / 4 capacitaciones en temas de Arreglo Directo a desarrollar</t>
  </si>
  <si>
    <t>Para este periodo se presentan los sopertes de la cuarta capacitación realizada en temas de arreglo directo. Cumpliendo con la meta de realizar 4 capacitaciones de arreglo directo en el año.</t>
  </si>
  <si>
    <t>3003-10</t>
  </si>
  <si>
    <t xml:space="preserve"> 9. Participación ciudadana en la gestión pública,  6. Transparencia, acceso a la información pública y lucha contra la corrupción</t>
  </si>
  <si>
    <t xml:space="preserve"> 16- Participación Ciudadana ,  1- Plan Anual de Adquisiciones</t>
  </si>
  <si>
    <t>Campaña de difusión digital de los servicios de la RNPC (Reporte mensual del plan de trabajo y cronograma)</t>
  </si>
  <si>
    <t>% Avance actividades cronograma / 100% de avance en Actividades del cronograma</t>
  </si>
  <si>
    <t>Para el periodo evaluado se entrega los planes de trabajo de octubre,  noviembre y diciembre. Así como el cronograma de avance donde se evidencia que se realizaron 496  publicaciones de las 475 programas, lo cual permite un cumplimiento final del 125.47%</t>
  </si>
  <si>
    <t>3003-10-1</t>
  </si>
  <si>
    <t>Definir y aprobar plan de trabajo, concepto y cronograma de actividades a realizar durante la campaña por parte del coordinador de la RNPC (Asistencia y Material de Apoyo)</t>
  </si>
  <si>
    <t># de planes de trabajo definidos y aprobados /1 Plan de trabajo a definir y aprobar</t>
  </si>
  <si>
    <t>Para este periodo se definió y aprobó el plan de trabajo, concepto gráfico  y cronograma de actividades de la campaña de comunicaciones por parte del coordinador de la RNC.</t>
  </si>
  <si>
    <t>Aunque no se perciben los entregables solicitados por la actividad, los soportes allegados permiten evidenciar el cumplimiento de la actividad.</t>
  </si>
  <si>
    <t>3003-10-2</t>
  </si>
  <si>
    <t xml:space="preserve">Construir y enviar al Grupo de trabajo de Comunicaciones de la SIC el plan de trabajo de la campaña para su aprobación ( correo electrónico con plan de trabajo /único entregable).  </t>
  </si>
  <si>
    <t># de Plan de Trabajo de campaña construido y enviado / 1 Plan de trabajo de campaña a construir y enviar</t>
  </si>
  <si>
    <t>Para este periodo se envió al grupo de trabajo de comunicaciones de la SIC  el plan de trabajo de la campaña para su aprobación</t>
  </si>
  <si>
    <t>En la evidencia 3003-10-2 Sop 1 se evidencia la aprobación el 15 de febrero</t>
  </si>
  <si>
    <t>3003-10-3</t>
  </si>
  <si>
    <t>Ejecutar la campaña, Producción de piezas comunicativas y su respectiva publicación. (Reporte con evidencias e impacto de la campaña)</t>
  </si>
  <si>
    <t># de campañas desarrolladas/4 campañas a desarrollar</t>
  </si>
  <si>
    <t xml:space="preserve">Para este periodo se entrega el cuarto  informe de la campaña de comunicaciones de los 4 programados dando cumplimiento al 100% de lo programado. Se adjunta  cronograma que premite evidenciar el avance mensualmente. </t>
  </si>
  <si>
    <t>3003-11</t>
  </si>
  <si>
    <t xml:space="preserve">"Módulo de registro para las actividades de los ingenieros de metrología con la opción de radicación en el Sistema de Tramites y la notificación a los comercios visitados" Herramienta o aplicativo (1. Formato Arquitectura de Software GS03F21, ya sea nuevo o actualizado hasta el capitulo 2  / Único entregable) </t>
  </si>
  <si>
    <t>»3003-Grupo de trabajo de Apoyo a la Red Nacional de Protección al Consumidor, »20-Oficina de Tecnología e Informática</t>
  </si>
  <si>
    <t>Para este periodo se entrega Formato Arquitectura de Software GS03F21  del producto. Cumpliendo con el 100% de lo programado.</t>
  </si>
  <si>
    <t xml:space="preserve">Se debe descargar el archivo para evidenciar que se trata del formato exigido por el entregable </t>
  </si>
  <si>
    <t>3003-11-1</t>
  </si>
  <si>
    <t>Esta actividad se reporte al 100% en el segundo seguimiento. Sin embargo se vuelve a anexar el soporte</t>
  </si>
  <si>
    <t>3003-11-2</t>
  </si>
  <si>
    <t>3003-12</t>
  </si>
  <si>
    <t>3003-12-1</t>
  </si>
  <si>
    <t>3003-12-4</t>
  </si>
  <si>
    <t>3003-13</t>
  </si>
  <si>
    <t>Fortalecer los programas de prevención en materia de infracciones al estatuto del consumidor, protección de datos personales y el régimen de libre competencia económica, sin perjuicio de los procesos y actuaciones sancionatorias.</t>
  </si>
  <si>
    <t xml:space="preserve"> 14»Participación ciudadana en la gestión pública, 20»Transparencia, acceso a la información y lucha contra la corrupción</t>
  </si>
  <si>
    <t>1»PAA</t>
  </si>
  <si>
    <t xml:space="preserve">Diseño e implementación de cartilla informativa en derechos, deberes y recomendaciones al turista, así como las rutas para ejercer sus derechos. (Correo con Link de acceso y codígo QR de  la cartilla ) </t>
  </si>
  <si>
    <t>1 cartilla programada/1 cartilla entregada</t>
  </si>
  <si>
    <t xml:space="preserve">Con corte 15 de diciembre se cuenta con el Codigo QR, el lINK de acceso y la cartilla física </t>
  </si>
  <si>
    <t>3003-13-1</t>
  </si>
  <si>
    <t>Realizar Consulta de Normas Vigentes Aplicables, Recopilación de Información(Normograma)</t>
  </si>
  <si>
    <t xml:space="preserve">1 Normograma programado/Normograma realizado </t>
  </si>
  <si>
    <t>Para el periodo evaluado se presenta el normograma aplicable al producto de turismo. Con cumplimiento del 100%</t>
  </si>
  <si>
    <t>3003-13-2</t>
  </si>
  <si>
    <t>Estructurar contenido  temático de la Cartilla de orientación en el sector de turismo (Correo electrónico con Proyecto temático y sustancial de la cartilla)</t>
  </si>
  <si>
    <t>Estructura de la cartilla programada/estructura de la cartilla realizada</t>
  </si>
  <si>
    <t>Se presenta cartilla con contenido tematico , programado y estructurado</t>
  </si>
  <si>
    <t>3003-13-3</t>
  </si>
  <si>
    <t>Presentar la cartilla al coordinador de la RNPC para su aprobación y envio a OSCAE. (correo electronico del coordinador aprobando la cartilla)</t>
  </si>
  <si>
    <t>1 cartilla presentada / 1 cartilla aprobada</t>
  </si>
  <si>
    <t>Con fecha 13 de diciembre se aprobo la cartilla por parte del coordinador de la RNPC y se envió a OSCAE</t>
  </si>
  <si>
    <t>3003-13-4</t>
  </si>
  <si>
    <t xml:space="preserve">Implementar la cartilla a  prestadores de servicios turísticos y actores claves del Ecosistema del sector turístico a  través de capacitaciones y   difusión a consumidores turistas  por medio de  canales virtuales y presenciales (Link de acceso, código QR,  registro fotografico de las difusiones  y/o listado de asistencia a las  reuniones) </t>
  </si>
  <si>
    <t>Link de acceso y código QR</t>
  </si>
  <si>
    <t xml:space="preserve">Con fecha 13 de diciembre se envio codigo QR, LINk de la cartilla a GREMIOS Y ENTIDADES- Socializando la Cartilla "cartilla informativa en derechos, deberes y recomendaciones al turista" </t>
  </si>
  <si>
    <t xml:space="preserve">Dirección de Investigaciones de Protección al Consumidor      </t>
  </si>
  <si>
    <t>3100-1</t>
  </si>
  <si>
    <t>Actuaciones administrativas de las unidades de inspección, vigilancia y control regional en materia de protección al consumidor, realizadas ( Un informe final con las actuaciones adelantadas en la vigencia / Único entregable)</t>
  </si>
  <si>
    <t># actuaciones administrativas realizadas / 300 actuaciones a realizar</t>
  </si>
  <si>
    <t>Durante la vigencia 2023 se realizaron 303 actuaciones administrativas de 300, para un logro del 103%</t>
  </si>
  <si>
    <t xml:space="preserve">Durante la vigencia 2023 se realizaron 303 actuaciones administrativas de 300, para un logro del 103%
Se ajusta a 100% la verificación para calculo de indicadores de seguimiento </t>
  </si>
  <si>
    <t>3100-1-1</t>
  </si>
  <si>
    <t>Planear y programar las actuaciones administrativas  (1 documento mensual con la planeación de las actuaciones)</t>
  </si>
  <si>
    <t># de planeaciones y programaciones de actuaciones administrativas realizadas / 10 planeaciones y programaciones de actuaciones administrativas a realizar</t>
  </si>
  <si>
    <t>Durante la vigencia 2023 se realizaron 10 planeaciones/programación, para un logro del 100%</t>
  </si>
  <si>
    <t>3100-1-2</t>
  </si>
  <si>
    <t>Realizar las actuaciones administrativas  ( Un informe final con las actuaciones adelantadas en la vigencia / Único entregable)</t>
  </si>
  <si>
    <t xml:space="preserve">Durante la vigencia 2023 se realizaron 303 actuaciones administrativas de 300, para un logro del 103%.
Se ajusta a 100% la verificación para calculo de indicadores de seguimiento </t>
  </si>
  <si>
    <t>3100-2</t>
  </si>
  <si>
    <t>Mesas de diálogo sectoriales, realizadas (5 actas de reunión y sus soportes de asistencia)</t>
  </si>
  <si>
    <t># mesas realizadas / 5 mesas a realizar</t>
  </si>
  <si>
    <t xml:space="preserve">Se realizaron cinco (5) mesas de diálogo, así:
Primera mesa: Bogotá, 20 de junio de 2023, se realizó mesa de diálogo con la Cámara Colombiana de Comercio Electrónico 
Segunda mesa: Bogotá, 20 de junio de 2023, se realizó mesa de diálogo sectorial con la Federación Nacional de Comerciantes - Fenalco 
Tercera mesa: Se realizó mesa de diálogo, en Nariño, entre el 5 y 6 de julio de 2023, así: 
1ª sesión: Se realizó con la Policía Nacional de Turismo y Alcaldía Municipal de Ipiales, estuvo relacionada con las obligaciones de las agencias de viajes. 
2ª sesión: Se realizó con la Policía Nacional de Turismo y estuvo relacionada con las obligaciones de los operadores de hoteles y viviendas turísticas.  
3ª sesión: Se realizó en la Cámara de Comercio de Ipiales y estuvo relacionada con las obligaciones de los prestadores de servicios turísticos.  
4ª sesión: Se realizó en el Aeropuerto San Luis Ipiles. Asistentes de la Policía Nacional de Turismo, Migración Colombia, ASOFROSUR, Fondo Mixto de Cultura, EUTUR, Cámara de Comercio, Alcaldía Municipal de Ipiales, Gobernación, Asociación Agencias de Viajes Karo Puriy. 
5ª sesión: Se realizó reunión en el Hotel Amiraty. Asistentes de la Alcaldía Municipal de Ipiales.  
Cuarta mesa: 23 de agosto de 2023 – Tenjo. Reunión conjunta con el Superintendente Delegado para la Protección al Usuario y la Gestión en Territorio de la Superintendencia de Servicios Públicos Domiciliarios. 
Quinta mesa: 1° de septiembre de 2023 - Riohacha. Con emprendedores de la región, en la cual se abordó “Denominación de origen al corazón de desarrollo turístico - Protección al Consumidor”. </t>
  </si>
  <si>
    <t>Ok, verificado OAP. Se cumplió en el corte anterior.</t>
  </si>
  <si>
    <t>3100-2-1</t>
  </si>
  <si>
    <t>Realizar reunión para definición de  mesas (Acta de reunión y sus soportes de asistencia)</t>
  </si>
  <si>
    <t># reuniones para definición realizadas /1 reunión para definición a realizar</t>
  </si>
  <si>
    <t>Se realizó reunión para definir mesas a realizar en la vigencia 2023</t>
  </si>
  <si>
    <t>3100-2-2</t>
  </si>
  <si>
    <t>Planear y programar las mesas de diálogo (Invitación por parte de la Dirección con temas a tratar)</t>
  </si>
  <si>
    <t># mesas de diálogo planeadas/5mesas de diálogo a planear</t>
  </si>
  <si>
    <t>Se realizó la planeación de tres mesas de diálogo</t>
  </si>
  <si>
    <t>3100-2-3</t>
  </si>
  <si>
    <t>Realizar las mesas de diálogo (5 actas de reunión y sus soportes de asistencia)</t>
  </si>
  <si>
    <t xml:space="preserve">Se realizaron tres (3) mesas de diálogo, así:
Tercera mesa: Se realizó mesa de diálogo, en Nariño, entre el 5 y 6 de julio de 2023, así: 
1ª sesión: Se realizó con la Policía Nacional de Turismo y Alcaldía Municipal de Ipiales, estuvo relacionada con las obligaciones de las agencias de viajes. 
2ª sesión: Se realizó con la Policía Nacional de Turismo y estuvo relacionada con las obligaciones de los operadores de hoteles y viviendas turísticas.  
3ª sesión: Se realizó en la Cámara de Comercio de Ipiales y estuvo relacionada con las obligaciones de los prestadores de servicios turísticos.  
4ª sesión: Se realizó en el Aeropuerto San Luis Ipiles. Asistentes de la Policía Nacional de Turismo, Migración Colombia, ASOFROSUR, Fondo Mixto de Cultura, EUTUR, Cámara de Comercio, Alcaldía Municipal de Ipiales, Gobernación, Asociación Agencias de Viajes Karo Puriy. 
5ª sesión: Se realizó reunión en el Hotel Amiraty. Asistentes de la Alcaldía Municipal de Ipiales.  
Cuarta mesa: 23 de agosto de 2023 – Tenjo. Reunión conjunta con el Superintendente Delegado para la Protección al Usuario y la Gestión en Territorio de la Superintendencia de Servicios Públicos Domiciliarios. 
Quinta mesa: 1° de septiembre de 2023 - Riohacha. Con emprendedores de la región, en la cual se abordó “Denominación de origen al corazón de desarrollo turístico - Protección al Consumidor”. </t>
  </si>
  <si>
    <t>3100-3</t>
  </si>
  <si>
    <t>Herramienta didáctica en temas de «Seguridad de producto»,   implementada (Informe consolidado de implementación / Único entregable)</t>
  </si>
  <si>
    <t># de informes de herramienta implementada / 1 informe de herramienta a implementar</t>
  </si>
  <si>
    <t>»3100-Dirección de Investigaciones de Protección al Consumidor      , »73-Grupo de Comunicación</t>
  </si>
  <si>
    <t>Se elaboró y publicó la “CARTILLA SOBRE PRODUCTOS DEFECTUOSOS DIRIGIDA A EMPRENDEDORES”, diseñada especialmente para brindar información valiosa y práctica sobre qué hacer en caso de conocer de un defecto que por esta condición haya producido o pueda producir un riesgo que atente contra la salud, la vida o la seguridad de las personas, esto es, en caso de conocer acerca de un producto inseguro.</t>
  </si>
  <si>
    <t>Ok, verificado OAP.</t>
  </si>
  <si>
    <t>3100-3-1</t>
  </si>
  <si>
    <t>Definir herramienta y enviar al Grupo de Comunicaciones, el documento en Word, con los contenidos (Correo electrónico y documento en Word (único entregable)</t>
  </si>
  <si>
    <t># de Correos electrónicos y documentos en Word con los contenidos/ 1 Correo electrónico y documento en Word con los contenidos</t>
  </si>
  <si>
    <t>El 19 de mayo, mediante correo electrónico enviado al Grupo de Comunicaciones, se definió herramienta y se enviaron contenidos de herramienta</t>
  </si>
  <si>
    <t>Ok, verificado OAP. La evidencia concuerda con los entregables de la actividad</t>
  </si>
  <si>
    <t>3100-3-2</t>
  </si>
  <si>
    <t>El 30 de junio de 2023, se recibió correo del Grupo de Comunicaciones de la Entidad, con el documento con ajustes de corrección de estilo y diagramado.</t>
  </si>
  <si>
    <t>3100-3-3</t>
  </si>
  <si>
    <t>Revisar, aprobar y enviar  al Grupo de Comunicaciones el documento (única revisión). (Correo electrónico y Documento  con las observaciones  aprobadas por el área (único entregable))</t>
  </si>
  <si>
    <t xml:space="preserve"># Correos electrónicos y Documentos con las observaciones y  aprobadas por el área /  1 Correo electrónico y Documento con las observaciones aprobadas por el área </t>
  </si>
  <si>
    <t>El 4 de julio, mediante correo electrónico se revisó, aprobó y envió al Grupo de Comunicaciones, la diagramación de la herramienta didáctica definida.</t>
  </si>
  <si>
    <t>3100-3-4</t>
  </si>
  <si>
    <t>Implementar la herramienta didáctica en temas de Seguridad de Producto.   (Informe de la estrategia implementada).</t>
  </si>
  <si>
    <t>Ok, verificado OAP. El área aporta evidencia y describe la ejecución en el cierre del producto.</t>
  </si>
  <si>
    <t>3100-4</t>
  </si>
  <si>
    <t>3100-4-1</t>
  </si>
  <si>
    <t>7 actividades programadas para el primer trimestre reportaron avances del 100%</t>
  </si>
  <si>
    <t>3100-4-2</t>
  </si>
  <si>
    <t>8 Actividades programadas para el segundo trimestre reportaron avances del 100%</t>
  </si>
  <si>
    <t>3100-4-3</t>
  </si>
  <si>
    <t>Se realizaron las 4 Actividades programadas</t>
  </si>
  <si>
    <t xml:space="preserve">Se validaron soportes de las 4 Actividades programadas para este trimestre </t>
  </si>
  <si>
    <t>3100-4-4</t>
  </si>
  <si>
    <t xml:space="preserve">Dirección de Investigaciones de Protección de Usuarios de Servicios de Comunicaciones </t>
  </si>
  <si>
    <t>3200-1</t>
  </si>
  <si>
    <t>16-TrÁmites y OPAS</t>
  </si>
  <si>
    <t>Visitas de inspección y/o acompañamiento a los operadores de servicios de telecomunicaciones, televisión cerrada y postales, realizadas (Informe de cada visita realizada)</t>
  </si>
  <si>
    <t># de visitas de inspección realizadas / 35 visitas a realizar</t>
  </si>
  <si>
    <t>Durante la vigencia 2023 se realizaron 35 informes de visitas, para un logro del 100%</t>
  </si>
  <si>
    <t>3200-1-1</t>
  </si>
  <si>
    <t>Realizar un listado de los operadores de servicios de telecomunicaciones, televisión cerrada y postales, donde se llevaran a cabo las visitas de inspección a nivel nacional.  (Excel con el listado de las visitas / Único entregable)</t>
  </si>
  <si>
    <t># de listados realizados / 1 listado a realizar</t>
  </si>
  <si>
    <t>Se elaboró la lista de los operadores donde se realizan las visitas</t>
  </si>
  <si>
    <t>3200-1-2</t>
  </si>
  <si>
    <t>Realizar Visitas de inspección a los operadores de servicios de telecomunicaciones, televisión cerrada y postales. (PDF del informe de cada visita)</t>
  </si>
  <si>
    <t>El área aporta el listado con las 15 investigaciones previstas para 2023.</t>
  </si>
  <si>
    <t>3200-2</t>
  </si>
  <si>
    <t>Investigaciones administrativas con la finalidad de aumentar la confianza y garantizar la protección integral de los bienes jurídicos tutelados a los diferentes grupos de interés, decididas de fondo (Relación en Excel con el listado de las decisiones de fondo tomadas)</t>
  </si>
  <si>
    <t># de investigaciones decididas de fondo / 15 investigaciones a decidir de fondo</t>
  </si>
  <si>
    <t>Al 30 de Noviembre se decidieron las 15 investigaciones previamente listadas.</t>
  </si>
  <si>
    <t>3200-2-1</t>
  </si>
  <si>
    <t>Realizar inventario de las investigaciones administrativas abiertas por la Dirección de Investigaciones de Protección de Usuarios de Servicios de Comunicaciones, cuyo contexto esté determinado por la presunta vulneración de obligaciones legales, reglamentarias y regulatorias que puedan derivar en afectaciones de los derechos de los diferentes grupos de interés, que serán decididas entre el 15 de enero y el 14 de diciembre de 2023. (Excel con el listado de actos administrativos / Único entregable)</t>
  </si>
  <si>
    <t># Inventarios realizados / 1 inventario a realizar</t>
  </si>
  <si>
    <t>Se envía listado con las 15 investigaciones a decidir en el periodo.</t>
  </si>
  <si>
    <t>Ok, verificado OAP. Se aporta el inventario de investigaciones.</t>
  </si>
  <si>
    <t>3200-2-2</t>
  </si>
  <si>
    <t>Decidir mediante archivo o sanción, las investigaciones abiertas por la Dirección de investigaciones de Protección de Usuarios de Servicios de Comunicaciones,  por la presunta vulneración de obligaciones legales, reglamentarias y regulatorias, con la finalidad de aumentar la confianza y garantizar la protección integral de los bienes jurídicos tutelados a los diferentes grupos de interés. (Excel con el listado de actos administrativos y el estado de la decisión tramitado o pendiente / Único entregable)</t>
  </si>
  <si>
    <t>3200-3</t>
  </si>
  <si>
    <t xml:space="preserve"> 17.Gestión de la información estadística,  6. Transparencia, acceso a la información pública y lucha contra la corrupción</t>
  </si>
  <si>
    <t>Informes Data Telco y Data Postales a través de análisis estadístico, elaborados y socializados (2 informes de Data Telco y 2 informes de Postales)</t>
  </si>
  <si>
    <t># Informes Data Telco-Postal/ 4 Informes Data Telco - Postal</t>
  </si>
  <si>
    <t>Se realizaron informes con los operadores definidos y convocados</t>
  </si>
  <si>
    <t xml:space="preserve">Se anexan de manera extemporanea nuevos informes de Data Telco y Data postales para constatar el cumplimiento de la actividad, por lo que se castiga la eficiencia en un 5%. Se incluye correo de réplica presentado por el área, donde se da respuesta a las observaciones presentadas por la OAP.  </t>
  </si>
  <si>
    <t>3200-3-1</t>
  </si>
  <si>
    <t>Definir listado de operadores para socializar los informes Data Telco y Data Postales. El criterio de selección radica en la significancia y representatividad de la información.</t>
  </si>
  <si>
    <t># de listados de los  operadores definidos / 1 listado de los operadores a definir</t>
  </si>
  <si>
    <t>Este listado se definió y se envió soporte en el corte anterior (se adjuntan nuevamente soporte 12 de julio)</t>
  </si>
  <si>
    <t>Se priorizaron operadores TELCO y POSTALES que no corresponden en exactitud a los priorizados en las actividades 3200-3-2 y 3200-3-3. Se restan 5 puntos en eficiencia, ya que el área no adjunta el soporte con la modificación de los operadores a intervenir.</t>
  </si>
  <si>
    <t>3200-3-2</t>
  </si>
  <si>
    <t>Realizar convocatoria y programación de reuniones a los operadores para las presentaciones de Data Telco y Data Postales.</t>
  </si>
  <si>
    <t># convocatorias realizadas / 2 convocatorias reunión Informes Data Telco - Postal</t>
  </si>
  <si>
    <t>Se realizó la convocatoria a las reuniones de los operadores definidos de TELCO y POSTAL</t>
  </si>
  <si>
    <t xml:space="preserve">Se anexan de manera extemporanea nuevas convocatorias Data Telco y Data postales para constatar el cumplimiento de la actividad, por lo que se castiga la eficiencia en un 5% . Se incluye correo de réplica presentado por el área, donde se da respuesta a las observaciones presentadas por la OAP.  </t>
  </si>
  <si>
    <t>3200-3-3</t>
  </si>
  <si>
    <t xml:space="preserve">Analizar y desarrollar los informes Data Telco y Data Postales para servicios de telecomunicaciones y postales, correspondientes a: i) usuarios y envíos de los servicios de telecomunicaciones y postales, respectivamente, publicados por el Boletín de Colombia TIC y la CRC, ii) Quejas/PQRS  y sus tipologías publicados por la CRC, iii) Trámites gestionados (Denuncias, Recursos de Apelaciones, Investigaciones, Sanciones) por la SIC y sus tipologías; iv) análisis cualitativo de las redes sociales de los operadores. </t>
  </si>
  <si>
    <t>3200-4</t>
  </si>
  <si>
    <t>3200-4-1</t>
  </si>
  <si>
    <t>3200-4-2</t>
  </si>
  <si>
    <t>3200-4-3</t>
  </si>
  <si>
    <t>3200-4-4</t>
  </si>
  <si>
    <t>Delegatura para Asuntos  Jurisdiccionales</t>
  </si>
  <si>
    <t>4000-1</t>
  </si>
  <si>
    <t xml:space="preserve">  3»Fortalecimiento de la función jurisdiccional de la superintendencia de industria y comercio a nivel  nacional</t>
  </si>
  <si>
    <t>Demandas de Competencia Desleal y Propiedad Industrial gestionadas, conservando la competencia de la SIC en  materia jurisdiccional (Informe consolidado / único entregable).</t>
  </si>
  <si>
    <t>% de demandas gestionadas / 95% de demandas a gestionar</t>
  </si>
  <si>
    <t>Conforme a lo estipulado en el producto, se adjunta soporte con el informe consolidad de enero a diciembre, donde se evidencia el desarrollo del producto y la actividad, para el cumplimiento del mismo.</t>
  </si>
  <si>
    <t>4000-1-1</t>
  </si>
  <si>
    <t>Gestionar demandas de Competencia Desleal y Propiedad Industrial , conservando la competencia de la SIC en  esta materia jurisdiccional (Informe consolidado / único entregable).</t>
  </si>
  <si>
    <t>% de Demandas  de Competencia Desleal y Propiedad Industrial gestionadas /95% de Demandas  de Competencia Desleal y Propiedad a gestionar</t>
  </si>
  <si>
    <t>La evidencia reportada justifica el avance porcentual registrado</t>
  </si>
  <si>
    <t>4000-1-1 De enero a diciembre de 2023, y de acuerdo con la meta establecida de gestionar el 95% de las demandas de Competencia Desleal y Propiedad Industrial, conservando la competencia de la SIC en esta materia jurisdiccional, se evidencia un avance de 134 procesos lo que equivale al 98.51%.</t>
  </si>
  <si>
    <t>4000-1-2</t>
  </si>
  <si>
    <t>Admitir dentro de los 30 días hábiles siguientes a la presentación de la demanda el 90 % de las acciones de competencia desleal y propiedad industrial (Listado mensual en Excel de admisiones.)</t>
  </si>
  <si>
    <t>% de Acciones de competencia desleal y propiedad industrial admitidas dentro de los 30 días hábiles siguientes a la presentación de la demanda/90% de las Acciones de competencia desleal y propiedad industrial a admitir</t>
  </si>
  <si>
    <t>4000-1-2 De enero a diciembre de 2023, y de acuerdo con la meta establecida de admitir dentro de los 30 días hábiles siguientes a la presentación de la demanda el 90% de las acciones de competencia desleal y propiedad industrial, se evidencia un avance de 139 procesos lo que equivale al 103.9%.</t>
  </si>
  <si>
    <t>4000-2</t>
  </si>
  <si>
    <t>25.000 acciones de protección al consumidor, Admitidas.  (Informe consolidado/ único entregable).</t>
  </si>
  <si>
    <t># de Acciones de protección al consumidor admitidas/25000 Acciones de protección al consumidor a admitir</t>
  </si>
  <si>
    <t>4000-2-1</t>
  </si>
  <si>
    <t>Realizar la admisión de 25.000 demandas de protección al consumidor  presentadas (Listado mensual en Excel de admitidas)</t>
  </si>
  <si>
    <t>4000-2-1 De enero a diciembre de 2023, y de acuerdo con la meta establecida de realizar la admisión de 21.000 demandas de protección al consumidor, se evidencia un avance de 26.994 procesos lo que equivale al 108%.</t>
  </si>
  <si>
    <t>4000-3</t>
  </si>
  <si>
    <t>Procesos de protección al consumidor, finalizados.  (Informe consolidado/ único entregable).</t>
  </si>
  <si>
    <t># de Procesos de protección al consumidor finalizados/22000 procesos de protección al consumidor a finalizar</t>
  </si>
  <si>
    <t>4000-3-1</t>
  </si>
  <si>
    <t>Finalizar 22,000 acciones de protección al consumidor admitidas. (Listado mensual en Excel de autos o sentencias finalizados)</t>
  </si>
  <si>
    <t>4000-3-1 De enero a diciembre de 2023, y de acuerdo con la meta establecida de 22.000 acciones de protección finalizadas, se evidencia un avance de 22.711 procesos lo que equivale al 103.23%.</t>
  </si>
  <si>
    <t>4000-4</t>
  </si>
  <si>
    <t>Procesos en verificación del cumplimiento de las sentencias y conciliaciones proferidas a favor del consumidor por la Delegatura para Asuntos Jurisdiccionales y las transacciones realizadas por Sic facilita y las Casas del Consumidor, verificados. (Informe consolidado/ único entregable).</t>
  </si>
  <si>
    <t># de Procesos en verificación del cumplimiento de las sentencias y conciliaciones proferidas a favor del consumidor por la Delegatura para Asuntos Jurisdiccionales y las transacciones realizadas por Sic facilita y las Casas del Consumidor verificados /10000 procesos en verificación del cumplimiento de las sentencias y conciliaciones proferidas a favor del consumidor por la Delegatura para Asuntos Jurisdiccionales y las transacciones realizadas por Sic facilita y las Casas del Consumidor a verificar</t>
  </si>
  <si>
    <t>4000-4-1</t>
  </si>
  <si>
    <t>Iniciar el trámite de verificación de cumplimiento de 8,500 providencias de sentencias, o conciliaciones o transacciones proferidas a favor del consumidor por la Delegatura para Asuntos Jurisdiccionales, SIC facilita y casas del consumidor (Listado en Excel mensual de verificación)</t>
  </si>
  <si>
    <t># de Providencias de sentencias, o conciliaciones o transacciones proferidas a favor del consumidor por la Delegatura para Asuntos Jurisdiccionales, SIC facilita y casas del consumidor iniciadas/8500 providencias de sentencias o conciliaciones o transacciones proferidas a favor del consumidor por la Delegatura para Asuntos Jurisdiccionales, SIC facilita y casas del consumidor a iniciar</t>
  </si>
  <si>
    <t>4000-4-1 De enero a diciembre de 2023, y de acuerdo con la meta establecida de 8,500 providencias de sentencias, conciliaciones, o transacciones proferidas a favor del consumidor, se evidencia un avance de 8.566 procesos iniciados para su verificación del cumplimiento lo que equivale al 100.78%.</t>
  </si>
  <si>
    <t>4000-4-2</t>
  </si>
  <si>
    <t>Finalizar con archivo o sanción el proceso de verificación de cumplimiento en 10,000 sentencias y/o conciliaciones y/o transacciones. (Listado en Excel mensual de finalización)</t>
  </si>
  <si>
    <t># de Procesos en verificación del cumplimiento finalizados/10000 procesos en verificación del cumplimiento a finalizar</t>
  </si>
  <si>
    <t>4000-4-2 De enero a diciembre de 2023, y de acuerdo con la meta establecida de 10,000 sentencias y/o conciliaciones y/o transacciones, se evidencia un avance de 11.289 procesos finalizados lo que equivale al 112.89%.</t>
  </si>
  <si>
    <t>4000-5</t>
  </si>
  <si>
    <t>Providencias en los procesos jurisdiccionales de derecho del consumo, proferidas (Listado consolidado en Excel/ único entregable).</t>
  </si>
  <si>
    <t># de Providencias en los procesos jurisdiccionales de derecho del consumo proferidas/160000 providencias en los procesos jurisdiccionales de derecho del consumo a proferir</t>
  </si>
  <si>
    <t>4000-5-1</t>
  </si>
  <si>
    <t xml:space="preserve">Numerar 160,000 providencias (autos o sentencias) proferidas en las demandas de derecho de consumo. (Listado consolidado mensual en Excel ) </t>
  </si>
  <si>
    <t>4000-5-1 De enero a diciembre de 2023, y de acuerdo con la meta establecida de 160.000 providencias proferidas, se evidencia un avance 162.946 lo que equivale al 101.84%.</t>
  </si>
  <si>
    <t>4000-6</t>
  </si>
  <si>
    <t xml:space="preserve"> 16- Participación Ciudadana ,  20- Preservación Digital</t>
  </si>
  <si>
    <t>Congreso Internacional de Derecho de los Mercados,  realizado. (fotografías del evento realizado /único entregable).</t>
  </si>
  <si>
    <t># de congresos internacionales realizados / 1 Congreso internacional a realizar</t>
  </si>
  <si>
    <t>»4000-Delegatura para Asuntos  Jurisdiccionales, »38-Grupo de Trabajo de Asuntos Internacionales, »73-Grupo de Comunicación</t>
  </si>
  <si>
    <t>Conforme a lo estipulado en el producto, se adjunta fotografías del IX Congreso Internacional de Derecho de los Mercados realizado</t>
  </si>
  <si>
    <t>4000-6-1</t>
  </si>
  <si>
    <t xml:space="preserve">Conforme a lo estipulado en la actividad, se adjunta solicitud de publicación de la fecha del evento en el calendario de eventos de la entidad al Grupo de Comunicaciones y captura de pantalla de la publicación con la fecha del evento </t>
  </si>
  <si>
    <t>4000-6-2</t>
  </si>
  <si>
    <t>»4000-Delegatura para Asuntos  Jurisdiccionales, »4000-Delegatura para Asuntos  Jurisdiccionales, »38-Grupo de Trabajo de Asuntos Internacionales, »73-Grupo de Comunicación</t>
  </si>
  <si>
    <t>Conforme a lo estipulado en la actividad, se adjunta soporte de correo electrónico con el check list del evento.</t>
  </si>
  <si>
    <t xml:space="preserve">Las evidencias permiten validar el cumplimiento de la actividad, sin embargo presenta fecha del 14 de septiembre, es decir se cumplió dos meses después de la fecha prevista </t>
  </si>
  <si>
    <t>4000-6-3</t>
  </si>
  <si>
    <t>Conforme a lo estipulado en la actividad, se adjunta soporte de correo electrónico con la agenda para publicación.</t>
  </si>
  <si>
    <t>Las evidencias permiten validar el cumplimiento de la actividad. En el soporte no se evidencia la fecha de publicación, se parte del derecho de buena fe</t>
  </si>
  <si>
    <t>4000-6-4</t>
  </si>
  <si>
    <t>Conforme a lo estipulado en la actividad, se adjunta soporte de publicación de la agenda, remitido por el Grupo de Comunicación de OSCAE</t>
  </si>
  <si>
    <t>4000-6-5</t>
  </si>
  <si>
    <t>Conforme a lo estipulado en la actividad, se adjunta fotografías del IX Congreso Internacional de Derecho de los Mercados realizado</t>
  </si>
  <si>
    <t>4000-7</t>
  </si>
  <si>
    <t>Documentos de relatorías, publicados en la "herramienta tecnológica de relatoría" (Listado consolidado / único entregable).</t>
  </si>
  <si>
    <t># de documentos de relatoría publicados/300 Documentos de relatorías a publicar</t>
  </si>
  <si>
    <t xml:space="preserve">Se valida el cumplimiento del producto, en los soportes se evidencia listado consoludado de realtorias publicadas. </t>
  </si>
  <si>
    <t>4000-7-1</t>
  </si>
  <si>
    <t>Seleccionar los documento de relatoría de cada una de las providencias jurisdiccionales proferidas por la Delegatura para Asuntos Jurisdiccionales.  (Listado consolidado / único entregable)</t>
  </si>
  <si>
    <t># de documentos seleccionados/300 documentos a seleccionar</t>
  </si>
  <si>
    <t>4000-7-1 De enero a diciembre de 2023, y de acuerdo con la meta establecida de 300 selecciones de documentos de relatoría de cada una de las providencias jurisdiccionales proferidas por la Delegatura para Asuntos Jurisdiccionales, se evidencia un avance de 310 documentos de relatorías lo que equivale al 103%.</t>
  </si>
  <si>
    <t xml:space="preserve">Las evidencias permiten validar el avance de la actividad. Se ajusta la eficiencia al 95% por cuanto el cumplimiento de la actividad fue en diciembre debiéndose cumplir en el mes de noviembre. </t>
  </si>
  <si>
    <t>4000-7-2</t>
  </si>
  <si>
    <t>Publicar los documento de relatoría de cada una de las providencias jurisdiccionales proferidas por la Delegatura para Asuntos Jurisdiccionales.  (Listado consolidado / único entregable)</t>
  </si>
  <si>
    <t>4000-7-2 De enero a diciembre de 2023, y de acuerdo con la meta establecida de 300 publicaciones de documentos de relatoría de cada una de las providencias jurisdiccionales proferidas por la Delegatura para Asuntos Jurisdiccionales, se evidencia un avance de 310 relatorías procesos lo que equivale al 103%.</t>
  </si>
  <si>
    <t xml:space="preserve">Las evidencias permiten validar el avance de la actividad. Se ajusta la eficiencia al 95% por cuanto el cumplimirnto de la actividad fue en diciembre debiéndose cumplir en el mes de noviembre. </t>
  </si>
  <si>
    <t>4000-8</t>
  </si>
  <si>
    <t>4000-8-1</t>
  </si>
  <si>
    <t>4000-8-2</t>
  </si>
  <si>
    <t>4000-8-3</t>
  </si>
  <si>
    <t xml:space="preserve">No se programaron actividades para este trimestre </t>
  </si>
  <si>
    <t>4000-8-4</t>
  </si>
  <si>
    <t>Delegatura para el Control y Verificación de Reglamentos Técnicos y Metrología Legal  </t>
  </si>
  <si>
    <t>6000-1</t>
  </si>
  <si>
    <t xml:space="preserve">  2» Fortalecimiento de la función de inspección, control y vigilancia de la superintendencia de industria y comercio en el marco del subsistema nacional de calidad, el régimen de control de precios y el sector valuatorio a nivel  nacional</t>
  </si>
  <si>
    <t xml:space="preserve"> 8. Servicio al ciudadano,  17.Gestión de la información estadística</t>
  </si>
  <si>
    <t xml:space="preserve">Actos administrativos de control de reglamentos técnicos, control metrológico y evaluadores, expedidos. . (Relación en Excel mensual tomada del sistema de trámites de la SIC, con los números de radicación)  </t>
  </si>
  <si>
    <t># de actos administrativos expedidos / 3275 actos administrativos a expedir)*100%</t>
  </si>
  <si>
    <t xml:space="preserve">Se valida el cumplimiento de la actividad en tanto el área allego acta de la reunión en la que se socializó el vade cuórum con el área jurídica y el soporte de asistencia emitido por el aplicativo Teams. </t>
  </si>
  <si>
    <t>Se da cumplimiento al producto con la expedición de 3.287 actos administrativos</t>
  </si>
  <si>
    <t>6000-1-1</t>
  </si>
  <si>
    <t>Realizar el reparto de los radicados de expedientes sobre control de reglamentos técnicos, metrología legal y evaluadores. (Relación en Excel mensual de los números de radicación de los expedientes y  los abogados a los que se les reparten)</t>
  </si>
  <si>
    <t># de repartos realizados / 12 repartos a realizar)*100%</t>
  </si>
  <si>
    <t>Se da cumplimiento a la actividad con la elaboración de 12 repartos mensuales</t>
  </si>
  <si>
    <t>6000-1-2</t>
  </si>
  <si>
    <r>
      <t xml:space="preserve">Expedir los actos administrativos (archivos etapa preliminar, </t>
    </r>
    <r>
      <rPr>
        <sz val="11"/>
        <rFont val="Calibri"/>
        <family val="2"/>
        <scheme val="minor"/>
      </rPr>
      <t>levantamiento de medidas,</t>
    </r>
    <r>
      <rPr>
        <sz val="11"/>
        <color theme="1"/>
        <rFont val="Calibri"/>
        <family val="2"/>
        <scheme val="minor"/>
      </rPr>
      <t xml:space="preserve">  aperturas, sanciones, archivos, recursos de reposición y apelación, revocatorias,  recursos de queja y medidas preventivas). (Relación en Excel mensual tomada del sistema de trámites de la SIC, con los números de radicación) </t>
    </r>
  </si>
  <si>
    <t>Se da cumplimiento a la actividad con la expedición de 3.287 actos administrativos</t>
  </si>
  <si>
    <t>6000-2</t>
  </si>
  <si>
    <t>Vademécum jurídico, actualizado. (Documento de vademécum jurídico actualizado / Único entregable)</t>
  </si>
  <si>
    <t># Vademécum jurídico actualizado / Vademécum jurídico a actualizar</t>
  </si>
  <si>
    <t>»6000-Delegatura para el Control y Verificación de Reglamentos Técnicos y Metrología Legal  , »10-Oficina Asesora Jurídica</t>
  </si>
  <si>
    <t>Se da cumplimiento al producto con la entrega del Vademécum Jurídico el día 30 de octbre</t>
  </si>
  <si>
    <t>6000-2-1</t>
  </si>
  <si>
    <t>Realizar reunión de intercambio de experiencias e ideas. (Actas de reunión con su registros de asistencia o capturas de pantalla con la constancia de los asistentes / Único entregable)</t>
  </si>
  <si>
    <t># de reuniones realizadas / 1 reunión a realizar</t>
  </si>
  <si>
    <t>El día 23 de marzo se realizó la reunión entre la OAJ y el grupo jurídico de la delegatura para definir los conceptos a actualizar, incluir o eliminar del Vademécun.</t>
  </si>
  <si>
    <t>6000-2-2</t>
  </si>
  <si>
    <t>Realizar plan de trabajo. (Plan de trabajo realizado / Único entregable)</t>
  </si>
  <si>
    <t xml:space="preserve">El día 12 de abril el Grupo Jurídico y el Grupo de Control de Precios realizaron la presentación del plan de trabajo para la vigencia 2023 sobre la actualización del Vademécum
</t>
  </si>
  <si>
    <t xml:space="preserve">Se valida el cumplimiento de la actividad, en tanto el área aporta documento, plan de trabajo. detallando actividades, responsables y meses límite de cumplimiento.
Se sugiere respetuosamente para próximos ejercicios, si se requiere incluir la primear actividad de la ruta dentro del plan de trabajo, registrar como primera actividad la construcción del plan de trabajo.  </t>
  </si>
  <si>
    <t>6000-2-3</t>
  </si>
  <si>
    <t>Actualizar el vademécum jurídico de la Delegatura. (Documento de vademécum jurídico actualizado / Único entregable)</t>
  </si>
  <si>
    <t>El día 30 de octubre se entregó el Vademecum Jurídico</t>
  </si>
  <si>
    <t>6000-3</t>
  </si>
  <si>
    <t>Barras académicas de actualización de conocimientos y unificación de conceptos jurídicos y técnicos, realizadas. (Actas de reunión con su registros de asistencia o capturas de pantalla con la constancia de los asistentes)</t>
  </si>
  <si>
    <t># de Barras académicas realizadas / 14 barras académicas a realizar</t>
  </si>
  <si>
    <t>Durante el año se realizaron 14 barras académicas, se adjunta soporte de las actas presentadas con su respectiva asistencia.</t>
  </si>
  <si>
    <t>Al 30 de junio de han decidido 843 procesos de 1475, para un avance del 60%</t>
  </si>
  <si>
    <t>6000-3-1</t>
  </si>
  <si>
    <t>Planear los temas y fechas tentativas de realización de las actividades. (Plan de trabajo)</t>
  </si>
  <si>
    <t># de planeaciones realizadas / 4 planeación a realizar</t>
  </si>
  <si>
    <t>El día 4 de septiembre se presentó el último plan de trabajo para un total de 4.</t>
  </si>
  <si>
    <t>Se valida el cumplimiento de la actividad, se presenta plan de trabajo actualizado "planeación 4"</t>
  </si>
  <si>
    <t>6000-3-2</t>
  </si>
  <si>
    <t>Realizar las barras académicas programadas. (Actas de reunión con su registros de asistencia o capturas de pantalla con la constancia de los asistentes)</t>
  </si>
  <si>
    <t># de barras académicas realizadas / 14 barras académicas a realizar</t>
  </si>
  <si>
    <t>Se valida el cumplimiento del producto en tanto el área presenta listas de asistencia a 4 barras, que sumadas a las 10 validadas en cortes anteriores arrojan un total de 14 de acuerdo a la meta establecida</t>
  </si>
  <si>
    <t>6000-4</t>
  </si>
  <si>
    <t>Herramienta para Asuntos Jurídicos, operando** (1. Formato Arquitectura de Software GS03F21, ya sea nuevo o actualizado hasta el capitulo 2 . 2. Formato Acta de Entrega de Desarrollo de Software GS03-F25)</t>
  </si>
  <si>
    <t># de soportes Herramienta Jurídica presentados / 2 soportes Herramienta Jurídica a presentar</t>
  </si>
  <si>
    <t>»6000-Delegatura para el Control y Verificación de Reglamentos Técnicos y Metrología Legal  , »20-Oficina de Tecnología e Informática</t>
  </si>
  <si>
    <t>Se da cumplimiento al producto con la entrega del formato de arquitectura y acta de entrega el día 30 de noviembre</t>
  </si>
  <si>
    <t>6000-4-1</t>
  </si>
  <si>
    <t>El día 1 de marzo se entregó el reporte de planeación de tareas y el plan de pruebas diseñado para el aplicativo de asuntos jurídicos</t>
  </si>
  <si>
    <t xml:space="preserve">El área allegó los dos soportes registrados en la actividad, por tanto se valida el cumplimiento 
</t>
  </si>
  <si>
    <t>6000-4-2</t>
  </si>
  <si>
    <t>Se da cumplimiento a la actividad con la entrega del informe de capturas el día 10 de noviembre 2023</t>
  </si>
  <si>
    <t>6000-4-3</t>
  </si>
  <si>
    <t>Se da cumplimiento a la actividad con la entrega del manual y los registros de capacitación el día 30 noviembre 2023</t>
  </si>
  <si>
    <t>6000-4-4</t>
  </si>
  <si>
    <t>Se da cumplimiento a la con la entrega del formato de arquitectura y acta de entrega el día 30 de noviembre</t>
  </si>
  <si>
    <t>6000-5</t>
  </si>
  <si>
    <t>Actuaciones administrativas de vigilancia y control de reglamentos técnicos y verificación de la calidad y mantenimiento de tanques de los combustibles en los distribuidores minoristas, realizadas. (Relación en Excel de los números de radicación de las actas de visitas y/o de los requerimientos)</t>
  </si>
  <si>
    <t># de actas de visitas y/o requerimientos realizados / 300 visitas o requerimientos a realizar)*100%</t>
  </si>
  <si>
    <t>Se da cumplimiento al producto con el registro de 273 visitas y 27 requrimientos para un total de 300 actuaciones de control.</t>
  </si>
  <si>
    <t>6000-5-1</t>
  </si>
  <si>
    <t>Programar las visitas de inspección y vigilancia y/o los requerimientos a realizar  (Relación en Excel trimestral de la programación de las actuaciones administrativas de vigilancia y control)</t>
  </si>
  <si>
    <t># Relaciones en Excel programadas / 4 relaciones en Excel a programar</t>
  </si>
  <si>
    <t>Se adjunta la última planeación del año, de esta manera se da cmplimiento a la actividad. Las planeaciones 1,2 y 3 se entregaron en reportes pasados.</t>
  </si>
  <si>
    <t>6000-5-2</t>
  </si>
  <si>
    <t>Realizar visitas (actas de visita) y/o requerimientos a las empresas sujeto de inspección y vigilancia. (Relación en Excel de los números de radicación de las actas de visitas y/o de los requerimientos)</t>
  </si>
  <si>
    <t>Se da cumplimiento a la actividad con el registro de 273 visitas y 27 requrimientos para un total de 300 actuaciones de control</t>
  </si>
  <si>
    <t>6000-6</t>
  </si>
  <si>
    <t>Adelantar las acciones necesarias con los organismos competentes para ampliar la planta de personal y actualizar sus funciones, perfiles y estructura</t>
  </si>
  <si>
    <t>Jornadas de sensibilización en temas de la Delegatura dirigidas a grupos de interés, realizadas. (Registros de asistencia -listados de asistencia o capturas de pantalla con las constancias de los asistentes- e informe final con resultados de la actividad)</t>
  </si>
  <si>
    <t># de sensibilizaciones realizadas / 400 sensibilizaciones a realizar</t>
  </si>
  <si>
    <t>Se da cumplimiento al producto de sensibilizaciones con 150 registros de Metrología legal, 203 de Reglamentos Técnicos y 50 de Control de Precios para un total de 403</t>
  </si>
  <si>
    <t>6000-6-1</t>
  </si>
  <si>
    <t>Programar las actividades de sensibilización a realizar. (Relación en Excel trimestral de la programación de las actividades de sensibilización)</t>
  </si>
  <si>
    <t># de relaciones en Excel programadas / 4 relaciones en Excel a programar</t>
  </si>
  <si>
    <t>Se adjunta la última planeación del año para cada grupo, de esta manera se da cmplimiento a la actividad. Las planeaciones 1,2 y 3 se entregaron en reportes pasados.</t>
  </si>
  <si>
    <t>6000-6-2</t>
  </si>
  <si>
    <t xml:space="preserve"># de sensibilizaciones realizadas / 400 sensibilizaciones a realizar </t>
  </si>
  <si>
    <t>Se da cumplimiento a la actividad de sensibilizaciones con 150 registros de Metrología legal, 203 de Reglamentos Técnicos y 50 de Control de Precios para un total de 403</t>
  </si>
  <si>
    <t>6000-7</t>
  </si>
  <si>
    <t>3-Sistema Estadístico Nacional - Indicares Relevantes</t>
  </si>
  <si>
    <t>Mesas de Trabajo SICAL/Regulación para atender los temas relacionados con RT de los actores del SICAL, realizadas (Actas de reunión con su registros de asistencia o capturas de pantalla con la constancia de los asistentes)</t>
  </si>
  <si>
    <t xml:space="preserve"># de mesas de trabajo realizadas / 30 mesas de trabajo a realizar </t>
  </si>
  <si>
    <t>Se sa cumplimiento de la meta con la realización de 30 Mesas de Trabajo SICAL con la realización de la última el 17 de noviembre de 2023.</t>
  </si>
  <si>
    <t>6000-7-1</t>
  </si>
  <si>
    <t>Programar las actividades de Mesas de Trabajo a realizar. (Relación en Excel de la programación de las actividades de mesas de trabajo)</t>
  </si>
  <si>
    <t># de relaciones en Excel programadas / 10 relaciones en Excel a programar</t>
  </si>
  <si>
    <t>Se da cumpliento de la actividad con el archivo de las 10 planeaciones elaboradas</t>
  </si>
  <si>
    <t>6000-7-2</t>
  </si>
  <si>
    <t>6000-8</t>
  </si>
  <si>
    <t>Herramienta Sistema de Información de Certificados de Conformidad-SICERCO, operando (1. Formato Arquitectura de Software GS03F21 actualizado  . Tabla de contenido y revisiones?. 2. Formato Acta de Entrega de Desarrollo de Software GS03-F25)</t>
  </si>
  <si>
    <t>Se da cumplimiento a la meta con la entrega del formato de arquitectura y el acta de entrega</t>
  </si>
  <si>
    <t>6000-8-1</t>
  </si>
  <si>
    <t>El 17 de febrero se hizo entrega del formato de solicitud de requerimiento y lista de chequeo para el aplicativo SICERCO.</t>
  </si>
  <si>
    <t>Se valida el cumplimiento de la actividad en tanto el área allego los formatos  F18 y F27 para la herramienta SICERCO</t>
  </si>
  <si>
    <t>6000-8-2</t>
  </si>
  <si>
    <t>El día 17 de marzo la oficina de la OTI hace entrega del formato de arquitectura de los Certificados de Conformidad SICERCO</t>
  </si>
  <si>
    <t>Se valida el cumplimiento de la actividad en tanto el área allego los formatos  F21 para la herramienta SICERCO</t>
  </si>
  <si>
    <t>6000-8-3</t>
  </si>
  <si>
    <t xml:space="preserve">El día 21 de abril se entregó el reporte de planeación con las historias de usuarios y el plan de pruebas con diseño y registro en devops para la herramienta SICERCO
</t>
  </si>
  <si>
    <t xml:space="preserve">Se valida el cumplimiento de la actividad, en tanto el área aporta  línea base de requerimiento HU y Plan de pruebas diseñado, que incluye la acción y el resultado esperado.  </t>
  </si>
  <si>
    <t>6000-8-4</t>
  </si>
  <si>
    <t>Construir componentes de software (1. Captura de pantalla del Código fuente registrado en devops / 2. Captura de pantalla  de casos de prueba ejecutados por desarrollo)</t>
  </si>
  <si>
    <t>se da cumplimiento a la actividad con la entrega de las capturas de pantalla el 03 de noviembre de 2023</t>
  </si>
  <si>
    <t>6000-8-5</t>
  </si>
  <si>
    <t>Se da cumplimiento a la actividad con la entrega del manual y los registros de capacitación el día 20 noviembre 2023</t>
  </si>
  <si>
    <t>6000-8-6</t>
  </si>
  <si>
    <t>6000-9</t>
  </si>
  <si>
    <t>Aplicativo para el Fortalecimiento VUCE-SICERCO, desarrollado (1. Captura de pantalla del Código fuente registrado en devops / 2. Captura de pantalla  de casos de prueba ejecutados por desarrollo )</t>
  </si>
  <si>
    <t>Se  entregó reporte  de  los componentes desarrollos en el aplicativo con fecha del 29 de septiembre para la vigencia 2023.</t>
  </si>
  <si>
    <t>Se valida el cumplimiento del producto teniendo en cuenta las evidencias aportadas para la actividad 6000-9-4</t>
  </si>
  <si>
    <t>6000-9-1</t>
  </si>
  <si>
    <t>El 17 de febrero se hizo entrega de la solicitud de requerimiento y la lista de chequeo para el aplicativo VUCE - SICERCO.</t>
  </si>
  <si>
    <t>Se valida el cumplimiento de la actividad en tanto el área allego los formatos  F18 y F27 para la herramienta  VUCE SICERCO</t>
  </si>
  <si>
    <t>6000-9-2</t>
  </si>
  <si>
    <t>El 17 de marzo la OTI entrega el documento de arquitectura del aplicativo VUCE - SICERCO</t>
  </si>
  <si>
    <t>Se valida el cumplimiento de la actividad en tanto el área allego los formatos  F21 para la herramienta  VUCE SICERCO</t>
  </si>
  <si>
    <t>6000-9-3</t>
  </si>
  <si>
    <t xml:space="preserve">El día 21 de abril se entregó el reporte de planeación con las historias de usuarios y el plan de pruebas con diseño y registro en devops para la herramienta VUCE-SICERCO
</t>
  </si>
  <si>
    <t>6000-9-4</t>
  </si>
  <si>
    <t xml:space="preserve">Se valida el cumplimiento de la actividad, en tanto se evidencia en el soporte código fuente y captura de pantalla de las historias de usuario cerradas en dedos </t>
  </si>
  <si>
    <t>6000-10</t>
  </si>
  <si>
    <t>Actos administrativos de control de precios, expedidos. (Relación en Excel mensual tomada del sistema de trámites de la SIC, con los números de resoluciones expedidas y números de radicación asociados)</t>
  </si>
  <si>
    <t># de actos administrativos expedidos / 1475 actos administrativos )*100%</t>
  </si>
  <si>
    <t>Se da cumplimiento al producto con la expedición de 1.485 actos administrativos</t>
  </si>
  <si>
    <t>6000-10-1</t>
  </si>
  <si>
    <t>Realizar el reparto de los expedientes sobre control de precios (Relación en Excel mensual de los números de radicación de los expedientes y  los abogados a los que se les reparten)</t>
  </si>
  <si>
    <t>6000-10-2</t>
  </si>
  <si>
    <t>Expedir los actos administrativos (archivos en etapa preliminar, aperturas, sanciones, archivos, recursos de reposición y apelación, revocatorias,  recursos de queja y medidas preventivas). (Relación en Excel mensual tomada del sistema de trámites de la SIC, con los números de resoluciones expedidas y números de radicación asociados)</t>
  </si>
  <si>
    <t># de actos administrativos expedidos / 1475 actos administrativos a expedir)*100%</t>
  </si>
  <si>
    <t>Se da cumplimiento a la meta con la expedición de 1.485 actos administrativos</t>
  </si>
  <si>
    <t>6000-11</t>
  </si>
  <si>
    <r>
      <t xml:space="preserve">Actuaciones administrativas de vigilancia y control de precios, realizadas. (Relación en Excel de los números de radicación de las actas de visitas </t>
    </r>
    <r>
      <rPr>
        <sz val="11"/>
        <rFont val="Calibri"/>
        <family val="2"/>
        <scheme val="minor"/>
      </rPr>
      <t>y/o requerimientos</t>
    </r>
    <r>
      <rPr>
        <sz val="11"/>
        <color theme="1"/>
        <rFont val="Calibri"/>
        <family val="2"/>
        <scheme val="minor"/>
      </rPr>
      <t>)</t>
    </r>
  </si>
  <si>
    <t># de actas de visitas y/o requerimientos realizados / 250 visitas y/o requerimientos a realizar)*100%</t>
  </si>
  <si>
    <t>Se da cumplimiento al producto con el registro de 201 visitas y 49 requrimientos para un total de 250 actuaciones de control.</t>
  </si>
  <si>
    <t>6000-11-1</t>
  </si>
  <si>
    <t>Programar las visitas de inspección y vigilancia a realizar  (Relación en Excel trimestral de la planeación de las actuaciones administrativas de vigilancia y control)</t>
  </si>
  <si>
    <t>6000-11-2</t>
  </si>
  <si>
    <r>
      <t xml:space="preserve">Realizar visitas de inspección y/o requerimientos de control de precios. (Relación en Excel de los números de radicación de las actas de visitas </t>
    </r>
    <r>
      <rPr>
        <sz val="11"/>
        <rFont val="Calibri"/>
        <family val="2"/>
        <scheme val="minor"/>
      </rPr>
      <t>y/o requerimientos</t>
    </r>
    <r>
      <rPr>
        <sz val="11"/>
        <color theme="1"/>
        <rFont val="Calibri"/>
        <family val="2"/>
        <scheme val="minor"/>
      </rPr>
      <t>)</t>
    </r>
  </si>
  <si>
    <r>
      <t># de actas de visitas</t>
    </r>
    <r>
      <rPr>
        <b/>
        <sz val="11"/>
        <color theme="1"/>
        <rFont val="Calibri"/>
        <family val="2"/>
        <scheme val="minor"/>
      </rPr>
      <t xml:space="preserve"> </t>
    </r>
    <r>
      <rPr>
        <sz val="11"/>
        <color theme="1"/>
        <rFont val="Calibri"/>
        <family val="2"/>
        <scheme val="minor"/>
      </rPr>
      <t>y/o requerimientos realizados / 250 visitas y/o requerimientos a realizar)*100%</t>
    </r>
  </si>
  <si>
    <t xml:space="preserve">Control de Precios reportó 201 visitas de control y 49 requerimientos (26 realizadas en junio y 23 en noviembre), frente a la cifra de junio me permito informar que fue entregado el reporte pero no se registró en la sumatoria, así las cosas se actualiza  la cifra de actuaciones de control para un total de 250, de esta manera se da cumplimiento a la meta. </t>
  </si>
  <si>
    <t>6000-12</t>
  </si>
  <si>
    <t>Actuaciones administrativas de vigilancia y control metrológico, realizadas. (Relación en Excel de los números de radicación de las actas de visitas (incluidas las de no pago) o de los requerimientos)</t>
  </si>
  <si>
    <t># de actas de visitas realizadas  / 400 visitas a realizar)*100%</t>
  </si>
  <si>
    <t>Se da cumplimiento al producto con el registro de 402 visitas de control.</t>
  </si>
  <si>
    <t>6000-12-1</t>
  </si>
  <si>
    <t>Programar las visitas de inspección y vigilancia y/o requerimientos iniciales  a realizar (Relación en Excel trimestral de la programación de las actuaciones administrativas de vigilancia y control)</t>
  </si>
  <si>
    <t>6000-12-2</t>
  </si>
  <si>
    <t>Realizar visitas (actas de visita) o requerimientos a los establecimientos de comercio que cuenten con instrumentos de medición sujetos a verificación metrológica. (Relación en Excel de los números de radicación de las actas de visitas (incluidas las de no pago) o de los requerimientos)</t>
  </si>
  <si>
    <t>Se da cumplimiento a la actividad con el registro de 402 visitas de control.</t>
  </si>
  <si>
    <t>6000-13</t>
  </si>
  <si>
    <t>Evaluación de seguimiento al proceso de acreditación del laboratorio de calibración por parte del Organismo Nacional de Acreditación - ONAC, realizado. (reporte preliminar de la decisión final/ Único entregable)</t>
  </si>
  <si>
    <t># de evaluaciones de seguimiento realizadas / 1 evaluación de seguimiento a realizar</t>
  </si>
  <si>
    <t>Se da cumplimiento al producto con la entrega del Reporte preliminar de Seguimiento en la Evaluación Complementaria a la acreditación del laboratorio emitida por el ONAC el día 16 de noviembre, donde manifiesta que las no conformidades registradas quedaron resueltas.</t>
  </si>
  <si>
    <t>6000-13-1</t>
  </si>
  <si>
    <t>Iniciar el proceso de evaluación de seguimiento a la acreditación con la contratación de la misma. (Contrato suscrito / Único entregable)</t>
  </si>
  <si>
    <t># de procesos de evaluación iniciados / 1 proceso de evaluación a iniciar</t>
  </si>
  <si>
    <t>El día 31 de marzo se realizó la suscripción de la minuta del contrato con el ORGANISMO NACIONAL DE ACREDITACIÓN-ONAC, se adjunta minuta y pantallazo de SECOP para su verificación.</t>
  </si>
  <si>
    <t>Se valida el cumplimiento de la actividad, en tanto el área allego el contrato celebrado cuya obligación específica 2.1 enuncia la responsabilidad en materia de acreditación,</t>
  </si>
  <si>
    <t>6000-13-2</t>
  </si>
  <si>
    <t>Participar en la evaluación de seguimiento de la acreditación del laboratorio de calibración realizada por el Organismo Nacional de Acreditación de Colombia-ONAC. (Reporte de no conformidades, fortalezas y aspectos por mejorar / Único entregable)</t>
  </si>
  <si>
    <t># de participaciones en la evaluación realizadas / 1 participación en la evaluación a realizar</t>
  </si>
  <si>
    <t>El día 7 de julio se hizo entrega del reporte de no conformidades</t>
  </si>
  <si>
    <t>Se valida el cumplimiento de la actividad dado el aporte del documento "No conformidades , fortalezas y aspectos por mejorar</t>
  </si>
  <si>
    <t>6000-13-3</t>
  </si>
  <si>
    <t>Elaborar el plan de correcciones y acciones correctivas. (Plan de correcciones y acciones correctivas / Único entregable)</t>
  </si>
  <si>
    <t># de elaboraciones de correcciones realizadas / 1 elaboración de correcciones a realizar</t>
  </si>
  <si>
    <t>El plan de correcciones se elaboro el día 24 de julio de 2023 y se aprobó el 28 de julio 2023</t>
  </si>
  <si>
    <t>Se valida el cumplimiento de la actividad dado el aporte del documento "Plan de acciones correctivas</t>
  </si>
  <si>
    <t>6000-13-4</t>
  </si>
  <si>
    <t>Llevar a cabo evaluación complementaria. (reporte preliminar de la decisión final/ Único entregable)</t>
  </si>
  <si>
    <t># de evaluaciones complementarias realizadas / 1 evaluación complementaria a realizar</t>
  </si>
  <si>
    <t>6000-14</t>
  </si>
  <si>
    <t>Herramienta de Fortalecimiento SIC CALIBRA, operando (1. Formato Arquitectura de Software GS03F21 actualizado  . Tabla de contenido y revisiones?. 2. Formato Acta de Entrega de Desarrollo de Software GS03-F25)</t>
  </si>
  <si>
    <t>Se da cumplimiento al producto con la entrega del formato de arquitectura y formato acta de entrega con fecha del 20/10/2023 de acuerdo a lo registrado en el segundo soporte.</t>
  </si>
  <si>
    <t>6000-14-1</t>
  </si>
  <si>
    <t>El 1 de marzo se entregó el formato de solicitud de requerimientos y la lista de chequeo en archivos separados para el aplicativo SIC-CALIBRA</t>
  </si>
  <si>
    <t>Se valida el cumplimiento de la actividad en tanto el área allego los formatos  F18 y F27 para la herramienta  SIC CALIBRA</t>
  </si>
  <si>
    <t>6000-14-2</t>
  </si>
  <si>
    <t>La OTI allega el diseño de la solución de la herramienta SIC CALIBRA corrigiendo el error de digitación en la vigencia, es decir de 17/03/2022 a 17/03/2023. Adicionalmente, aclara que este juste no modificó el contenido inicialmente presentado.</t>
  </si>
  <si>
    <t>Se valida el cumplimiento de la actividad en tanto el área aportó el formato GS03F21 actualizado al 17-03-2023, se descuentas 5 puntos en eficiencia dado que por la fecha fin de la actividad el soporte con actualización del 2023 debió ser aprobado en el corte anterior.</t>
  </si>
  <si>
    <t>6000-14-3</t>
  </si>
  <si>
    <t xml:space="preserve">El día 28 de abril se entregó el reporte de planeación con las historias de usuarios y el plan de pruebas con diseño y registro en devops para la herramienta SIC CALIBRA
</t>
  </si>
  <si>
    <t>6000-14-4</t>
  </si>
  <si>
    <t>El día 1 de septiembre la OTI hizo entrega de los componentes de software desarrollados para la Herramienta de Fortalecimiento SIC CALIBRA</t>
  </si>
  <si>
    <t>Se valida el cumplimiento de la actividad, dado el aporte de evidencias.</t>
  </si>
  <si>
    <t>6000-14-5</t>
  </si>
  <si>
    <t>Se da cumplimiento a la actividad con la entrega del manual y los registros de capacitación el día 14 de diciembre 2023</t>
  </si>
  <si>
    <t>6000-14-6</t>
  </si>
  <si>
    <t>Se da cumplimiento a la actividad con la entrega del formato de arquitectura y formato acta de entrega con fecha del 20/10/2023 de acuerdo a lo registrado en el segundo soporte.</t>
  </si>
  <si>
    <t>6000-15</t>
  </si>
  <si>
    <t xml:space="preserve">Herramienta de Fortalecimiento del Sistema de Metrología Legal - SIMEL, operando (Mantenimiento Evolutivo). (1. Formato Arquitectura de Software GS03F21 actualizado, 2. Formato Acta de Entrega de Desarrollo de Software GS03-F25) </t>
  </si>
  <si>
    <t>Se da cumplimiento al producto con la entrega del formato de arquitectura y el acta de entrega el 30 de noviembre</t>
  </si>
  <si>
    <t>6000-15-1</t>
  </si>
  <si>
    <t>El 28 de febrero se entregó la solicitud de requerimiento y la lista de chequeo en archivos separados para el aplicativo SIMEL</t>
  </si>
  <si>
    <t>Se valida el cumplimiento de la actividad en tanto el área allego los formatos  F18 y F27 para la herramienta  SIMEL</t>
  </si>
  <si>
    <t>6000-15-2</t>
  </si>
  <si>
    <t xml:space="preserve">El día 18 de abril de 2023 se presenta el documento diseño de la solución para la herramienta SIMEL con el formato de arquitectura.
</t>
  </si>
  <si>
    <t>Se valida el cumplimiento de la actividad en tanto el área aportó el formato GS03F21 actualizado al 18-04-2023.</t>
  </si>
  <si>
    <t>6000-15-3</t>
  </si>
  <si>
    <t xml:space="preserve">El día 19 de mayo se entregó el reporte de planeación con las historias de usuarios y el plan de pruebas con diseño y registro en devops para la herramienta SICERCO
</t>
  </si>
  <si>
    <t>6000-15-4</t>
  </si>
  <si>
    <t>Se da cumplimiento a la actividad con la entrega de las capturas de pantalla el 20 de noviembre de 2023</t>
  </si>
  <si>
    <t>6000-15-5</t>
  </si>
  <si>
    <t>6000-15-6</t>
  </si>
  <si>
    <t>Se da cumplimiento a la meta con la entrega del formato de arquitectura y el acta de entrega el 30 de noviembre</t>
  </si>
  <si>
    <t>6000-16</t>
  </si>
  <si>
    <t xml:space="preserve">Herramienta para el Fortalecimiento del Sistema de Reglamentos Técnicos - APLICATIVO DE VISITAS, operando (Mantenimiento Evolutivo). (1. Formato Arquitectura de Software GS03F21 actualizado, 2. Formato Acta de Entrega de Desarrollo de Software GS03-F25) </t>
  </si>
  <si>
    <t>6000-16-1</t>
  </si>
  <si>
    <t>El 28 de febrero se entregó la solicitud de requerimiento y la lista de chequeo en archivos separados para el aplicativo de VISITAS</t>
  </si>
  <si>
    <t>Se valida el cumplimiento de la actividad en tanto el área allego los formatos  F18 y F27 para la herramienta  SIC VISITAS</t>
  </si>
  <si>
    <t>6000-16-2</t>
  </si>
  <si>
    <t xml:space="preserve">El día 18 de abril se presenta el reporte de diseño de la herramienta APLICATIVO DE VISITAS con el formato de arquitectura.
</t>
  </si>
  <si>
    <t>6000-16-3</t>
  </si>
  <si>
    <t xml:space="preserve">El día 29 de junio se entregó el reporte de planeación con las historias de usuarios y el plan de pruebas con diseño y registro en devops para el aplicativo de VISITAS
</t>
  </si>
  <si>
    <t>6000-16-4</t>
  </si>
  <si>
    <t>Se da cumplimiento a la actividad con la entrega de las capturas de pantalla el 10 de noviembre de 2023</t>
  </si>
  <si>
    <t>6000-16-5</t>
  </si>
  <si>
    <t>6000-16-6</t>
  </si>
  <si>
    <t>6000-17</t>
  </si>
  <si>
    <t>Eventos relacionados con temas de la Delegatura, realizados. (Fotografías de los eventos o capturas de pantalla en caso de modalidad virtual)</t>
  </si>
  <si>
    <t># de eventos realizados / 2 eventos a realizar</t>
  </si>
  <si>
    <t>»6000-Delegatura para el Control y Verificación de Reglamentos Técnicos y Metrología Legal  , »73-Grupo de Comunicación</t>
  </si>
  <si>
    <t xml:space="preserve">Se da cumplimiento al producto con la entrega del registro fotografico por parte de OSCAE de los eventos realizados el 25 de mayo y el 4 de octubre </t>
  </si>
  <si>
    <t>6000-17-1</t>
  </si>
  <si>
    <t>Diligenciar check list del primer evento (documento de check list para la realización del evento / único entregable)</t>
  </si>
  <si>
    <t>El 16 de marzo se entregó el checklist del evento DIA DE LA METROLOGÍA que se realizará el día 24 de mayo</t>
  </si>
  <si>
    <t>se valida el avance de la actividad, en tanto el área presentó checo list del evento CONGRESO DÍA MUNDIAL DE LA METROLOGÍA.</t>
  </si>
  <si>
    <t>6000-17-2</t>
  </si>
  <si>
    <t>Elaborar y enviar agenda definitiva (correo electrónico con agenda definitiva / único entregable)</t>
  </si>
  <si>
    <t xml:space="preserve"># de agendas definitivas elaboradas y enviadas / 1 agenda a elaborada y enviada </t>
  </si>
  <si>
    <t>El día 8 de mayo se envió la agenda definitiva del evento Día Mundial de la Metrología a la oficina de OSCAE con el horario y temas a desarrollar.</t>
  </si>
  <si>
    <t>Se valida el cumplimiento de la actividad en tanto el área aportó, pdf del correo electrónico de envió del calendario y calendario.</t>
  </si>
  <si>
    <t>6000-17-3</t>
  </si>
  <si>
    <t>El día 24 de mayo se realizó el evento DIA MUNDIAL DE LA METROLOGIA de manera virtual y presencial, se adjunta el registro fotográfico enviado por la Oficina de OSCAE</t>
  </si>
  <si>
    <t>Se valida el cumplimiento de la actividad en tanto el área aportó el documento informe general del evento "Día mundial de la metrología legal" realizado el 24-05-2023</t>
  </si>
  <si>
    <t>6000-17-4</t>
  </si>
  <si>
    <t>Diligenciar check list del segundo evento (documento de check list para la realización del evento / único entregable)</t>
  </si>
  <si>
    <t xml:space="preserve">El día 10 de julio se hizo entrega del check list firmado por las partes para el segundo evento como se evidencia en el hilo de correos adjunto. </t>
  </si>
  <si>
    <t>Se valida el cumplimiento de la actividad de acuerdo al aporte del correo electrónico donde se comparte el Check list y el del documento (Check list)</t>
  </si>
  <si>
    <t>6000-17-5</t>
  </si>
  <si>
    <t>El día 20 de septiembre se hizo entrega de la agenda definitiva.</t>
  </si>
  <si>
    <t xml:space="preserve">Se valida el cumplimiento de la actividad de acuerdo al aporte de la agenda del evento  y correo electrónico de envío </t>
  </si>
  <si>
    <t>6000-17-6</t>
  </si>
  <si>
    <t>Se da cumplimiento a la actividad con la entrega del registro fotografico del segundo evento realizado por la delegatura el día 4 de octubre</t>
  </si>
  <si>
    <t>6000-18</t>
  </si>
  <si>
    <t>Análisis de Impacto Normativo -AIN ex ante de medidores de gas natural de uso residencial, presentado (Documento AIN ajustado, correo electrónico de remisión al Grupo de Trabajo de Regulación para publicación para recibir comentarios y correo electrónico al Grupo de Mejora Regulatoria del DNP para la revisión metodológica)</t>
  </si>
  <si>
    <t># de AIN presentado / 1 AIN a presentar</t>
  </si>
  <si>
    <t>»6000-Delegatura para el Control y Verificación de Reglamentos Técnicos y Metrología Legal  , »12-Grupo de Trabajo de Regulación</t>
  </si>
  <si>
    <t xml:space="preserve">Se adjunta documento AIN ex ante de medidores de gas natural de uso residencial con los respectivos correos enviados al Grupo de Trabajo de Regulación y al DNP.
</t>
  </si>
  <si>
    <t>Se valida el producto de acuerdo a los soportes allegados para la actividad 6000-18-4</t>
  </si>
  <si>
    <t>6000-18-1</t>
  </si>
  <si>
    <t>Elaborar y enviar al Grupo de Trabajo de Regulación el documento de AIN ex ante. (Documento de AIN y correo electrónico de remisión al Grupo de Trabajo de Regulación)</t>
  </si>
  <si>
    <t># de documentos AIN elaborados y enviados / 1 documento AIN a elaborar y enviar</t>
  </si>
  <si>
    <t>El día 29 de agosto se realizó la entrega del  AIN ex ante Medidores de Gas al Grupo de Trabajo de Regulación.</t>
  </si>
  <si>
    <t xml:space="preserve">De acuerdo a la evidencia aportada (documento AIN y correo de envío)se valida el cumplimiento de la actividad, </t>
  </si>
  <si>
    <t>6000-18-2</t>
  </si>
  <si>
    <t>Revisar jurídicamente el documento de AIN ex ante y enviarlo a la dependencia solicitante. (Documento de AIN con observaciones y correo electrónico de remisión a la dependencia solicitante)</t>
  </si>
  <si>
    <t># de documentos AIN revisados jurídicamente / 1 documento AIN a revisar jurídicamente</t>
  </si>
  <si>
    <t>El día 8 de septiembre se hizo entrega del AIN ex ante Medidores de Gas con comentarios.</t>
  </si>
  <si>
    <t>De acuerdo a la evidencia aportada(Correo electrónico con consideraciones para ajuste) se valida el cumplimiento de la actividad</t>
  </si>
  <si>
    <t>6000-18-3</t>
  </si>
  <si>
    <t>Ajustar el documento de AIN ex ante y remitirlo al Grupo de Trabajo de Regulación para publicación para recibir comentarios.  (Documento de AIN ajustado y correo electrónico de remisión  al Grupo de Trabajo de Regulación)</t>
  </si>
  <si>
    <t># de documentos AIN ajustados / 1 documento AIN a ajustar</t>
  </si>
  <si>
    <t>El día 26 de septiembre se hizo entrega del AIN ex ante Medidores de Gas ajustado al Grupo de Trabajo de Regulación.</t>
  </si>
  <si>
    <t>De acuerdo a la evidencia aportada(Correo electrónico envío de documento ajustado)  se valida el cumplimiento de la actividad</t>
  </si>
  <si>
    <t>6000-18-4</t>
  </si>
  <si>
    <t>Remitir al Grupo de Mejora Regulatoria del DNP el documento AIN ex ante para la revisión metodológica.  (Documento de AIN ajustado y correo electrónico de remisión  al Grupo de Mejora Regulatoria del DNP)</t>
  </si>
  <si>
    <t># de acto administrativo remitido/ 1 acto administrativo a remitir</t>
  </si>
  <si>
    <t xml:space="preserve">El día 28 de septiembre se envió el documento AIN ex ante Medidores de Gas para la revisión en el DNP
</t>
  </si>
  <si>
    <t>De acuerdo a la evidencia aportada memorando de envío del AIN al DNP , se valida el cumplimiento de la actividad</t>
  </si>
  <si>
    <t>6000-19</t>
  </si>
  <si>
    <t>Análisis de Impacto Normativo -AIN ex ante completo de medidores de energía eléctrica terminado y con solicitud de publicación en la página web de la Entidad, presentado (Documento AIN terminado y correo electrónico con solicitud de publicación en la página web de la SIC)</t>
  </si>
  <si>
    <t>El día 13 de marzo se envió mediante correo electrónico el IAN COMPLETO de medidores de energía eléctrica de uso residencial para su publicación.</t>
  </si>
  <si>
    <t>Se valida el cumplimiento del producto a partir de los soportes allegados para sus actividades en tanto ellos demuestran su cumplimiento</t>
  </si>
  <si>
    <t>6000-19-1</t>
  </si>
  <si>
    <t>Revisar y ajustar el documento de AIN según comentarios, y remitirlo al Grupo de Trabajo de Regulación. En caso de no recibir comentarios, el AIN deberá ajustarse concluyendo que no se recibieron comentarios culminado el tiempo de consulta pública. (Documento de AIN ajustado, matriz de comentarios (vacía en caso de no recibir comentarios durante la consulta), y correo electrónico de remisión al Grupo de Trabajo de Regulación / Único entregable)</t>
  </si>
  <si>
    <t xml:space="preserve"># AIN revisado y ajustado/ 1 AIN a revisar y ajustar </t>
  </si>
  <si>
    <t>El 10 de marzo se envió mediante correo electrónico el AIN COMPLETO de medidores de energía eléctrica de uso residencial con matriz de comentarios al Grupo de Regulación.</t>
  </si>
  <si>
    <t>Se valida el cumplimiento de la actividad en tanto el área aportó los siguientes soportes sobre AIN de medidores de energía eléctrica de uso residencial:
1. Matriz de comentarios
2. Documento AIN ajustado 
3. Correo de remisión al grupo de regulación.</t>
  </si>
  <si>
    <t>6000-19-2</t>
  </si>
  <si>
    <t>Solicitar publicación en la página web de la Entidad el documento de AIN terminado (correo con solicitud de publicación del documento en la página web de la Entidad/ Único entregable)</t>
  </si>
  <si>
    <t># de solicitudes de publicación para documentos AIN realizadas / 1 solicitud de publicación para documento AIN a realizar</t>
  </si>
  <si>
    <t>El 13 de marzo el grupo de Regulación envía mediante correo electrónico el AIN COMPLETO para publicación.</t>
  </si>
  <si>
    <t>Se valida el cumplimiento de la actividad en tanto el área aportó pdf del correo electrónico con la solicitud de publicación del documento completo.</t>
  </si>
  <si>
    <t>6000-20</t>
  </si>
  <si>
    <t>AIN Ex Post de taxímetros electrónicos, culminado. (Documento  completo de los pasos 1 al 8  de la guía del DNP publicado en la página de la SIC / Único entregable)</t>
  </si>
  <si>
    <t># de AIN culminado / 1 AIN a culminar</t>
  </si>
  <si>
    <t xml:space="preserve">El 13 de febrero se solicita la publicación de la matriz de comentarios junto con el AIN de Taxímetros Eléctricos </t>
  </si>
  <si>
    <t>6000-20-1</t>
  </si>
  <si>
    <t>Solicitar publicación en la página web de la Entidad del documento de la evaluación Ex Post para la recepción de comentarios (Correo con solicitud de publicación del documento en la página web de la Entidad / Único entregable)</t>
  </si>
  <si>
    <t>El día 18 de enero el Grupo de Regulación envío el correo del AIN EXPOST de Taxímetros Electrónicos para su publicación</t>
  </si>
  <si>
    <t xml:space="preserve">Se valida el cumplimiento de la actividad en tanto el área allego correo con la solicitud de publicación para comentarios el AIN de taxímetros </t>
  </si>
  <si>
    <t>6000-20-2</t>
  </si>
  <si>
    <t>Revisar y ajustar el documento de AIN Ex Post según comentarios, y remitirlo al Grupo de Trabajo de Regulación. En caso de no recibir comentarios, el AIN deberá ajustarse concluyendo que no se recibieron comentarios culminado el tiempo de consulta pública. (Documento de AIN ajustado, matriz de comentarios (vacía en caso de no recibir comentarios durante la consulta), y correo electrónico de remisión al Grupo de Trabajo de Regulación / Único entregable)</t>
  </si>
  <si>
    <t>El 10 de febrero mediante coreo electrónico se envía el AIN EXPOST de Taxímetros Eléctricos y matriz de comentarios al Grupo de Regulación.</t>
  </si>
  <si>
    <t>Se valida el cumplimiento de la actividad en tanto el área aportó los siguientes soportes sobre AIN de taxímetros:
1. matriz de comentarios
2. Documento AIN ajustado 
3. Correo de remisión al grupo de regulación.</t>
  </si>
  <si>
    <t>6000-20-3</t>
  </si>
  <si>
    <t>Solicitar publicación en la página web de la Entidad el documento de AIN Ex Post terminado (correo con solicitud de publicación del documento en la página web de la Entidad/ Único entregable)</t>
  </si>
  <si>
    <t>El 13 de febrero se solicita la publicación del AIN EXPOST de Taxímetros Eléctricos por parte del Grupo de Regulación.</t>
  </si>
  <si>
    <t>Se valida el cumplimiento de la actividad en tanto el área aportó pdf del correo electrónico con la solicitud de publicación del AIN</t>
  </si>
  <si>
    <t>6000-21</t>
  </si>
  <si>
    <t>Análisis de Impacto Normativo -AIN ex ante de taxímetros electrónicos, culminado (Documento AIN ajustado, correo electrónico de remisión al Grupo de Trabajo de Regulación para publicación para recibir comentarios y correo electrónico al Grupo de Mejora Regulatoria del DNP para la revisión metodológica)</t>
  </si>
  <si>
    <t>Se adjunta documento AIN ex ante de taxímetros electrónicos con los respectivos correos enviados al Grupo de Trabajo de Regulación y al DNP.</t>
  </si>
  <si>
    <t>Se valida el producto de acuerdo a los soportes allegados para la actividad 6000-21-8</t>
  </si>
  <si>
    <t>6000-21-1</t>
  </si>
  <si>
    <t>Elaborar definición del problema para revisión (Documento de definición del problema / Único entregable)</t>
  </si>
  <si>
    <t># de definición del problema  elaborados  / 1 definición del problema a elaborar)</t>
  </si>
  <si>
    <t>El 31 de marzo se envía versión preliminar del AIN SIMPLE de Taxímetros para el análisis de la definición del problema, de acuerdo a la modificación No.2 solicitada el 23 de marzo y aprobada posteriormente</t>
  </si>
  <si>
    <t>Se valida el cumplimiento de la actividad en tanto el área aportó documento  que enuncia en el numeral 2 la definición del problema dentro del documento AIN SIMPLE</t>
  </si>
  <si>
    <t>6000-21-2</t>
  </si>
  <si>
    <t>Efectuar Mesa Técnica para análisis interno de alternativas (Acta de reunión con su registro de asistencia o capturas de pantalla con la constancia de los asistentes / Único entregable)</t>
  </si>
  <si>
    <t># de mesas técnicas realizadas / 1 mesa técnica a realizar</t>
  </si>
  <si>
    <t xml:space="preserve">El día 12 de abril se realizó la mesa técnica para el análisis interno de alternativas AIN-TAXIMETROS y se adjunta su respectiva asistencia.
</t>
  </si>
  <si>
    <t>Se valida el cumplimiento de la actividad, en tanto el área allego acta administrativa de la mesa técnica para el análisis interno de alternativas AIN taxímetros,  y registro de asistencia.</t>
  </si>
  <si>
    <t>6000-21-3</t>
  </si>
  <si>
    <t>Efectuar Mesa Técnica para analizar objetivos, alcance y justificación de las modificaciones del Reglamento Técnico Metrológico  (Acta de reunión con su registro de asistencia o capturas de pantalla con la constancia de los asistentes / Único entregable)</t>
  </si>
  <si>
    <t xml:space="preserve">El día 24 de abril se realizó la mesa técnica para el análisis de objetivos, alcance y justificación de los ajustes AIN-TAXIMETROS y se adjunta su respectiva asistencia.
</t>
  </si>
  <si>
    <t xml:space="preserve">Se valida el cumplimiento de la actividad en tanto el área aportó registro de asistencia a la II mesa técnica de AIN taxímetros (documento que evidencia la realización de la mesa) y acta, se sugiere respetuosamente, incluir las firmas de los asistentes en las actas elaboradas, en tanto el objetivo de un acta es dar fe de lo acontecido en un evento mediante la firma.
</t>
  </si>
  <si>
    <t>6000-21-4</t>
  </si>
  <si>
    <t xml:space="preserve">Revisar y ajustar el anteproyecto de AIN ex ante (Documento de avance AIN ex ante / único entregable) </t>
  </si>
  <si>
    <t># de documentos AIN revisado y ajustado  / 1  documento AIN a revisar y ajustar</t>
  </si>
  <si>
    <t>El día 10 de mayo se realizó la entrega de la revisión y  ajuste al anteproyecto AIN - APLICABLE A TAXIMETROS ELECTRONICOS</t>
  </si>
  <si>
    <t>Se valida el cumplimiento de la presente actividad dado que el área aportó documento "ANÁLISIS DE IMPACTO NORMATIVO SIMPLE
REGLAMENTO TÉCNICO METROLÓGICO 
APLICABLE A TAXÍMETROS ELECTRÓNICOS"</t>
  </si>
  <si>
    <t>6000-21-5</t>
  </si>
  <si>
    <t>Finalizar y enviar al Grupo de Trabajo de Regulación el documento de AIN ex ante. (Documento de AIN y correo electrónico de remisión al Grupo de Trabajo de Regulación / Único entregable)</t>
  </si>
  <si>
    <t># de documentos AIN ex ante elaborados y enviados / 1 documento AIN ex ante a elaborar y enviar</t>
  </si>
  <si>
    <t>El día 31 de agosto se envió AIN ex ante de Taxímetros al Grupo de Trabajo de Regulación.</t>
  </si>
  <si>
    <t>Se valida la actividad de acuerdo a la evidencia Aportada (Correo electrónico envío del documento al grupo de regulación y AIN inicial)</t>
  </si>
  <si>
    <t>6000-21-6</t>
  </si>
  <si>
    <t># de documentos AIN ex ante revisados jurídicamente / 1 documento AIN ex ante a revisar jurídicamente</t>
  </si>
  <si>
    <t>El día 11 de septiembre se hizo entrega del AIN ex ante de Taxímetros con observaciones.</t>
  </si>
  <si>
    <t xml:space="preserve">Se valida actividad de acuerdo a la evidencia aportada(Correo electrónico con consideraciones para ajuste) </t>
  </si>
  <si>
    <t>6000-21-7</t>
  </si>
  <si>
    <t>El día 25 de septiembre se realizó la entrega del  AIN ex ante de Taxímetros al Grupo de Trabajo de Regulación.</t>
  </si>
  <si>
    <t>De acuerdo a la evidencia portada(Correo electrónico envío de documento ajustado )se valida el cumplimiento de la actividad</t>
  </si>
  <si>
    <t>6000-21-8</t>
  </si>
  <si>
    <t xml:space="preserve">El día 26 de septiembre se envió el documento AIN ex ante de taxímetros electrónicos para la revisión en el DNP
</t>
  </si>
  <si>
    <t>6000-22</t>
  </si>
  <si>
    <t>Análisis de Impacto Normativo -AIN ex ante de medidores de AGUA, culminado (Documento AIN ajustado, correo electrónico de remisión al Grupo de Trabajo de Regulación para publicación para recibir comentarios y correo electrónico al Grupo de Mejora Regulatoria del DNP para la revisión metodológica)</t>
  </si>
  <si>
    <t>Se da cumplimiento al producto con la entrega del AIN EX ANTE Medidores de Agua mediante correo eléctrónico el día 19 de octubre al DNP.</t>
  </si>
  <si>
    <t>6000-22-1</t>
  </si>
  <si>
    <t>Elaborar y enviar al Grupo de Trabajo de Regulación el documento de definición del problema. (Documento de definición del problema y correo electrónico de remisión al Grupo de Trabajo de Regulación / Único entregable)</t>
  </si>
  <si>
    <t>El día 13 de abril se envió al Grupo de Trabajo de Regulación la definición del problema AIN-EXANTE Medidores de Agua</t>
  </si>
  <si>
    <t>Se valida el cumplimiento de la presente actividad dado que el área aportó documento  "REGLAMENTO TÉCNICO METROLÓGICO APLICABLE 
MEDIDORES DE AGUA POTABLE PARA USUARIOS 
RESIDENCIALES DEL SERVICIO PÚBLICO DOMICILIARIO" registrante en la página 17 la Definición del problema y correo enviado al grupo de regulación.</t>
  </si>
  <si>
    <t>6000-22-2</t>
  </si>
  <si>
    <t>Revisar jurídicamente el documento de definición del problema y enviarlo a la dependencia solicitante. (Documento de definición del problema con observaciones y correo electrónico de remisión a la dependencia solicitante / Único entregable)</t>
  </si>
  <si>
    <t>El día 20 de abril  Grupo de Trabajo de Regulación envió a la Delegatura el documento definición del problema AIN-EXANTE Medidores de Agua con sus respectivas observaciones</t>
  </si>
  <si>
    <t xml:space="preserve">Se valida el cumplimiento de la actividad en tanto el área aportó, documento "REGLAMENTO TÉCNICO METROLÓGICO APLICABLE 
MEDIDORES DE AGUA POTABLE PARA USUARIOS 
RESIDENCIALES DEL SERVICIO PÚBLICO DOMICILIARI" con los respectivos comentarios y correo electrónico de envío al área solicitante.
</t>
  </si>
  <si>
    <t>6000-22-3</t>
  </si>
  <si>
    <t>Ajustar el documento de definición del problema y remitirlo al Grupo de Trabajo de Regulación.  (Documento de definición del problema ajustado y correo electrónico de remisión  al Grupo de Trabajo de Regulación / Único entregable)</t>
  </si>
  <si>
    <t>El día 27 de abril la Delegatura envía el documento definición del problema AIN-EXANTE Medidores de Agua con los ajustes solicitados por el Grupo de Trabajo de Regulación</t>
  </si>
  <si>
    <t xml:space="preserve">Se valida el cumplimiento de la actividad en tanto el área aportó, documento "REGLAMENTO TÉCNICO METROLÓGICO APLICABLE 
MEDIDORES DE AGUA POTABLE PARA USUARIOS 
RESIDENCIALES DEL SERVICIO PÚBLICO DOMICILIARI" con ajustes al documento,  respuesta a los comentarios  y correo electrónico de envío al grupo de regulación.
</t>
  </si>
  <si>
    <t>6000-22-4</t>
  </si>
  <si>
    <t>Solicitar publicación en la página web de la Entidad del documento de definición de problema ajustado para la recepción de comentarios. (Correo con solicitud de publicación del documento en la página web de la Entidad  / Único entregable)</t>
  </si>
  <si>
    <t xml:space="preserve">El día 27 de abril  Grupo de Trabajo de Regulación solicita mediante correo electrónico la publicación del documento  definición del problema AIN-EXANTE Medidores de Agua </t>
  </si>
  <si>
    <t>Se valida el cumplimiento de la actividad en tanto el área aportó correo de solicitud de publicación del documento "REGLAMENTO TÉCNICO METROLÓGICO APLICABLE 
MEDIDORES DE AGUA POTABLE PARA USUARIOS 
RESIDENCIALES DEL SERVICIO PÚBLICO DOMICILIARIOS" para la recepción de comentarios.</t>
  </si>
  <si>
    <t>6000-22-5</t>
  </si>
  <si>
    <t>Elaborar y enviar al Grupo de Trabajo de Regulación el documento de AIN ex ante. (Documento de AIN y correo electrónico de remisión al Grupo de Trabajo de Regulación / Único entregable)</t>
  </si>
  <si>
    <t>El día 15 de septiembre se realizó la entrega del  AIN ex ante de Medidores de agua al Grupo de Trabajo de Regulación.</t>
  </si>
  <si>
    <t>Se valida el cumplimiento de la actividad de acuerdo a la evidencia Aportada (Correo electrónico envío del documento al grupo de regulación y AIN inicial)</t>
  </si>
  <si>
    <t>6000-22-6</t>
  </si>
  <si>
    <t>El día 26 de septiembre se entregó AIN ex ante Medidores de agua con observaciones.</t>
  </si>
  <si>
    <t>6000-22-7</t>
  </si>
  <si>
    <t>Se da cumplimiento a la actividad con la entrega del AIN EX ANTE ajustado mediante correo eléctrónico el día 13 de octubre al Grupo de Regulación.</t>
  </si>
  <si>
    <t>6000-22-8</t>
  </si>
  <si>
    <t>Se da cumplimiento a la actividad con la entrega del AIN EX ANTE Medidores de Agua mediante correo eléctrónico el día 19 de octubre al DNP.</t>
  </si>
  <si>
    <t>6000-23</t>
  </si>
  <si>
    <t>Proyecto de acto de modificación al reglamento técnico metrológico 88919 de 2017. Expedido (aplicable a alcohosensores), realizado. (correo electrónico de remisión al Grupo de Trabajo de Regulación y proyecto de acto administrativo ajustado)</t>
  </si>
  <si>
    <t># de proyectos de modificación expedido / 1 proyecto de modificación a expedir</t>
  </si>
  <si>
    <t>El día 3 de marzo la delegatura remite por correo electrónico el Reglamento Técnico Metrológico de Alcoholímetros al Grupo de Regulación.</t>
  </si>
  <si>
    <t>Se valida el cumplimiento del producto a partir de los soportes allegados para la última actividad en tanto ellos demuestran su cumplimiento</t>
  </si>
  <si>
    <t>6000-23-1</t>
  </si>
  <si>
    <t>Ajustar el proyecto de acto administrativo acorde a  comentarios, si hubiere lugar, y enviar al Grupo de Regulación. (correo electrónico de remisión al Grupo de Trabajo de Regulación y proyecto de acto administrativo ajustado / Único entregable)</t>
  </si>
  <si>
    <t># de actos administrativos ajustado / 1 acto administrativo a ajustar</t>
  </si>
  <si>
    <t>El día 31 de enero la delegatura remitió al Grupo de Regulación el proyecto de resolución de modificación al RTM  de Alcoholímetros.</t>
  </si>
  <si>
    <t xml:space="preserve">Se valida el cumplimiento de la actividad en tanto el área aportó pdf con correo electrónico en el que se remite el proyecto de acto administrativo que modifica el titulo VI de la resolución 88919 y proyecto de acto administrativo </t>
  </si>
  <si>
    <t>6000-23-2</t>
  </si>
  <si>
    <t>Revisar proyecto de resolución y enviar a la Delegatura observaciones y comentarios. (correo electrónico de remisión y comentarios u observaciones al proyecto de acto administrativo / Único entregable)</t>
  </si>
  <si>
    <t>El 20 de febrero el Grupo de Regulación remite comentarios del proyecto de modificación del RTM de Alcoholímetros.</t>
  </si>
  <si>
    <t xml:space="preserve">Se valida el cumplimiento de la actividad  en tanto el área aportó  correo electrónico emitido por el grupo de regulación con comentarios al proyecto de acto administrativo </t>
  </si>
  <si>
    <t>6000-23-3</t>
  </si>
  <si>
    <t xml:space="preserve">Ajustar el proyecto de acto administrativo acorde con comentarios, si hubiere lugar y enviar al Grupo de regulación para su expedición. (Correo electrónico de remisión y proyecto de acto administrativo ajustado / Único entregable)
</t>
  </si>
  <si>
    <t># de proyectos de acto administrativo ajustados / 1 proyecto de acto administrativo a ajustar</t>
  </si>
  <si>
    <t>El 03 de marzo la delegatura envía mediante correo electrónico el RTM de Alcoholímetros ajustado al Grupo de Regulación.</t>
  </si>
  <si>
    <t xml:space="preserve">Se valida el cumplimiento de la actividad  en tanto el área aportó  correo electrónico remitiendo al grupo de regulación el proyecto de acto administrativo y acto administrativo ajustado </t>
  </si>
  <si>
    <t>6000-24</t>
  </si>
  <si>
    <t>Proyecto de reglamento técnico metrológico aplicable a medidores de energía eléctrica de uso residencial, realizado (Memorando con concepto/ Único entregable)</t>
  </si>
  <si>
    <t># de proyectos de modificación realizados / 1 proyecto de modificación a realizar</t>
  </si>
  <si>
    <t>»6000-Delegatura para el Control y Verificación de Reglamentos Técnicos y Metrología Legal  , »12-Grupo de Trabajo de Regulación, »1000-Delegatura para la Protección de la Competencia</t>
  </si>
  <si>
    <t xml:space="preserve">El día 25 de agosto se remitió el concepto del proyecto Reglamento Técnico medidores de energía eléctrica </t>
  </si>
  <si>
    <t xml:space="preserve">Se valida el cumplimiento del producto de acuerdo a las evidencias aportadas para la última actividad </t>
  </si>
  <si>
    <t>6000-24-1</t>
  </si>
  <si>
    <t>Elaborar y enviar proyecto de resolución al Grupo de Regulación para revisión. (Correo electrónico de remisión y proyecto de acto administrativo / Único entregable)</t>
  </si>
  <si>
    <t># de proyectos de resolución elaborados y enviados / 1 proyecto de resolución a elaborar y enviar</t>
  </si>
  <si>
    <t>El día 05 de mayo se envía al Grupo de Trabajo de Regulación el proyecto de Reglamento Técnico Metrológico aplicable a medidores de energía eléctrica de uso residencial,</t>
  </si>
  <si>
    <t xml:space="preserve">se valida el cumplimiento de la actividad en tanto el área aportó proyecto de resolución aplicado a los medidores de energía eléctrica y correo electrónico de envío al grupo de regulación </t>
  </si>
  <si>
    <t>6000-24-2</t>
  </si>
  <si>
    <t>Revisar proyecto de resolución y enviar a la Delegatura observaciones y comentarios. (Correo electrónico de remisión y comentarios u observaciones al proyecto de acto administrativo / Único entregable)</t>
  </si>
  <si>
    <t># de proyectos de resolución revisados y enviados / 1 proyecto de resolución a revisar y enviar</t>
  </si>
  <si>
    <t>El día 16 de mayo el Grupo de Trabajo de Regulación envía a la delegatura el proyecto de Reglamento Técnico Metrológico aplicable a medidores de energía eléctrica de uso residencial con sus respectivas observaciones.</t>
  </si>
  <si>
    <t xml:space="preserve">Se valida el cumplimiento de la actividad en tanto el área aportó, proyecto de resolución aplicable a medidores de energía eléctrica con observaciones y correo electrónico de envío al área solicitante.
</t>
  </si>
  <si>
    <t>6000-24-3</t>
  </si>
  <si>
    <t>Ajustar el proyecto de resolución según los comentarios y remitir al Grupo de Regulación para publicación. (Correo electrónico de remisión y proyecto de acto administrativo ajustado / Único entregable)</t>
  </si>
  <si>
    <t># de proyectos de resolución ajustados / 1 proyecto de resolución a ajustar</t>
  </si>
  <si>
    <t>El día 20 de junio la Delegatura envía al Grupo de Trabajo de Regulación el proyecto de Reglamento Técnico Metrológico aplicable a medidores de energía eléctrica de uso residencial con sus respectivos ajustes.</t>
  </si>
  <si>
    <t xml:space="preserve">Se valida el cumplimiento de la actividad, en tanto el área aportó proyecto de resolución aplicable a medidores de energía electica y correo electrónico de envío al grupo de regulación </t>
  </si>
  <si>
    <t>6000-24-4</t>
  </si>
  <si>
    <t>Tramitar la publicación en la página web de la Entidad del proyecto de acto administrativo de reglamento técnico metrológico aplicable a medidores de energía eléctrica de uso residencial)  para comentarios. (Captura de pantalla con la publicación/ Único entregable)</t>
  </si>
  <si>
    <t># de publicaciones realizadas / 1 publicación a realizar</t>
  </si>
  <si>
    <t>El día 21 de junio Grupo de Trabajo de Regulación tramitó la publicación Reglamento Técnico Metrológico aplicable a medidores de energía eléctrica de uso residencial.</t>
  </si>
  <si>
    <t>Se valida el cumplimiento de la actividad en tanto el área aportó imagen de la publicación del proyecto de resolución aplicable a medidores de energía eléctrica para la recepción de comentarios</t>
  </si>
  <si>
    <t>6000-24-5</t>
  </si>
  <si>
    <t>Analizar los comentarios presentados al proyecto de acto administrativo, ajustar documento si es del caso y remitir al Grupo de Regulación. (Memorando de remisión -correo electrónico de remisión y proyecto de acto administrativo ajustado / Único entregable)</t>
  </si>
  <si>
    <t># de análisis realizados sobre los comentarios / 1 Análisis a realizar sobre los comentarios</t>
  </si>
  <si>
    <t>El día 3 de agosto se envió el documento ajustado Grupo de Trabajo de Regulación.</t>
  </si>
  <si>
    <t>De acuerdo a la evidencia Aportada (Correo electrónico envío del documento al grupo de regulación y AIN ajustado)</t>
  </si>
  <si>
    <t>6000-24-6</t>
  </si>
  <si>
    <t>Remitir el proyecto de acto administrativo a abogacía de la competencia. (correo electrónico de remisión y proyecto de acto administrativo  / Único entregable)</t>
  </si>
  <si>
    <t>El día 10 de agosto se remitió el documento a Abogacía de la Competencia.</t>
  </si>
  <si>
    <t>De acuerdo a la evidencia aportada(Correo electrónico envío de documento a abogacía de la competencia) se valida el cumplimiento de la actividad</t>
  </si>
  <si>
    <t>6000-24-7</t>
  </si>
  <si>
    <t>Emitir concepto de abogacía de la competencia (Memorando con concepto / Único entregable)</t>
  </si>
  <si>
    <t># de concepto emitido / 1 concepto a emitir</t>
  </si>
  <si>
    <t>De acuerdo a la evidencia aportada(concepto , memorando, de abogacía de la competencia ) se valida el cumplimiento de la actividad</t>
  </si>
  <si>
    <t>6000-25</t>
  </si>
  <si>
    <t>Proyecto de reglamento técnico aplicable a instrumentos de pesaje de funcionamiento no automático, realizado. (Memorando con concepto/ Único entregable)</t>
  </si>
  <si>
    <t xml:space="preserve">El día 29 de mayo se dio cumplimiento a este producto con el concepto emitido por Delegatura para la Protección de la Competencia. </t>
  </si>
  <si>
    <t>Se valida el cumplimiento del producto de acuerdo a las evidencias presentadas para la actividad número 7 que corresponden exactamente con las registradas en el producto "Memorando con concepto del grupo de abogacía  de la competencia</t>
  </si>
  <si>
    <t>6000-25-1</t>
  </si>
  <si>
    <t>El 17 de febrero la delegatura reite mediante correo electrónico el proyecto de resolución para modificar al RTM de Instrumentos de Pesaje no Automático al Grupo de Regulación.</t>
  </si>
  <si>
    <t xml:space="preserve">Se valida el cumplimiento de la actividad en tanto el área aportó pdf con correo electrónico en el que se remite el proyecto de acto administrativo que modifica el titulo VI de la circular única  aplicable a instrumentos de pesaje no automático  al grupo de regulación para comentarios junto con el proyecto de acto </t>
  </si>
  <si>
    <t>6000-25-2</t>
  </si>
  <si>
    <t>el día 10 de marzo el Grupo de Regulación remite mediante corre electrónico el proyecto de modificación sin comentarios.</t>
  </si>
  <si>
    <t>Se valida el cumplimiento de la actividad  en tanto el área aportó  correo electrónico emitido por el grupo de regulación indicando que no hay  comentarios al proyecto de acto administrativo  y que se sugiere usar plantilla adjunta</t>
  </si>
  <si>
    <t>6000-25-3</t>
  </si>
  <si>
    <t>El 24 de marzo se envía al Grupo de Regulación el proyecto de resolución de los Instrumentos de pesaje de funcionamiento no automáticos.</t>
  </si>
  <si>
    <t xml:space="preserve">Se valida el cumplimiento de la actividad, en tanto el área adjunta pdf del correo electrónico donde se envío el proyecto de acto administrativo y  proyecto de acto </t>
  </si>
  <si>
    <t>6000-25-4</t>
  </si>
  <si>
    <t>Tramitar la publicación en la página web de la Entidad del proyecto de acto administrativo de reglamento técnico metrológico aplicable a instrumentos de pesaje de funcionamiento no automático  para comentarios. (Captura de pantalla con la publicación/ Único entregable)</t>
  </si>
  <si>
    <t>El 27 de marzo el Grupo de Regulación presenta la captura de pantalla de la modificación publicada.</t>
  </si>
  <si>
    <t>Se valida el cumplimiento de la actividad en tanto el área allego captura de pantalla de la publicación del documento  en la web de la entidad</t>
  </si>
  <si>
    <t>6000-25-5</t>
  </si>
  <si>
    <t>El día 27 de abril se envió el documento ajustado al Grupo de Regulación</t>
  </si>
  <si>
    <t>De acuerdo a la evidencia aportada(Correo electrónico envío de documento ajustado  y proyecto de acto administrativo( se valida el cumplimiento de la actividad, se descuentan 5 puntos porcentuales e eficiencia por allegar el soporte en un corte posterior al que compréndela fecha de vencimiento de la actividad</t>
  </si>
  <si>
    <t>6000-25-6</t>
  </si>
  <si>
    <t>El día 8 de mayo la Delegatura envió a Abogacía de la Competencia el reglamento técnico metrológico de Instrumentos de pesaje de funcionamiento no automático solicitando su concepto.</t>
  </si>
  <si>
    <t>Se valida el cumplimiento de la actividad, en tanto el área aportó proyecto de resolución y correo de envío al área de abogacía de la competencia.</t>
  </si>
  <si>
    <t>6000-25-7</t>
  </si>
  <si>
    <t xml:space="preserve">El día 29 de mayo se recibió por parte de Abogacía de la Competencia el concepto  reglamento técnico metrológico de Instrumentos de pesaje de funcionamiento no automático </t>
  </si>
  <si>
    <t>Se valida el cumplimiento de la actividad, en tanto el área aportó memorando con concepto del área de abogacía de la competencia para el proyecto de resolución  aplicable a instrumentos de pesaje</t>
  </si>
  <si>
    <t>6000-26</t>
  </si>
  <si>
    <t xml:space="preserve"> 7. Fortalecimiento organizacional y simplificación de procesos,  17.Gestión de la información estadística</t>
  </si>
  <si>
    <t>Capacitaciones en temas relacionados con la METROLOGIA LEGAL, realizadas (Informe final de la capacitación con sus registros de asistencia o capturas de pantalla con la constancia de los asistentes)</t>
  </si>
  <si>
    <t xml:space="preserve"># de capacitaciones de ML realizadas  / 2 capacitaciones de ML a realizar </t>
  </si>
  <si>
    <t>Se presentó informe final con las capacitaciones realizadas incluyendo su asistencia.</t>
  </si>
  <si>
    <t>Se valida el cumplimiento del producto con los soportes allegados para la actividad 2.</t>
  </si>
  <si>
    <t>6000-26-1</t>
  </si>
  <si>
    <t>Programar las jornadas de Capacitación en temas relacionados con la metrología legal a realizar. (Relación en Excel de la programación de las capacitaciones)</t>
  </si>
  <si>
    <t># de relaciones en Excel programadas / 2 relaciones en Excel a programar</t>
  </si>
  <si>
    <t>Se entrega planeación de la segunda capacitación con fecha del 28/07/2023</t>
  </si>
  <si>
    <t>Se valida el cumplimiento de la actividad, dado el aporte de la programación de la segunda jornada de capacitación.</t>
  </si>
  <si>
    <t>6000-26-2</t>
  </si>
  <si>
    <t>Capacitaciones en temas relacionados con la metrología legal, realizadas (Informe final de la capacitación con sus registros de asistencia o capturas de pantalla con la constancia de los asistentes)</t>
  </si>
  <si>
    <t xml:space="preserve"># de capacitaciones de ML realizadas / 2 capacitaciones de ML a realizar </t>
  </si>
  <si>
    <t>Se valida el cumplimiento de la actividad dado el aporte del informe con capturas de pantalla de la capacitación realizada en septiembre, ver pág. 25 del pdf</t>
  </si>
  <si>
    <t>6000-27</t>
  </si>
  <si>
    <t>Capacitaciones en temas relacionados con REGLAMENTOS TÉCNICOS, realizadas (Informe final de la capacitación con sus registros de asistencia o capturas de pantalla con la constancia de los asistentes)</t>
  </si>
  <si>
    <t xml:space="preserve"># de capacitaciones de RT realizadas  / 2 capacitaciones de RT a realizar </t>
  </si>
  <si>
    <t>6000-27-1</t>
  </si>
  <si>
    <t>6000-27-2</t>
  </si>
  <si>
    <t>Capacitaciones en temas relacionados con la REGLAMENTOS TÉCNICOS, realizadas (Informe final de la capacitación con sus registros de asistencia o capturas de pantalla con la constancia de los asistentes)</t>
  </si>
  <si>
    <t xml:space="preserve"># de capacitaciones de RT realizadas / 2 capacitaciones de RT a realizar </t>
  </si>
  <si>
    <t>6000-28</t>
  </si>
  <si>
    <t>6000-28-1</t>
  </si>
  <si>
    <t>6000-28-2</t>
  </si>
  <si>
    <t>6000-28-3</t>
  </si>
  <si>
    <t>6000-28-4</t>
  </si>
  <si>
    <t>Delegatura para la Protección de Datos</t>
  </si>
  <si>
    <t>7000-1</t>
  </si>
  <si>
    <t xml:space="preserve">  4»Fortalecimiento de la protección de datos personales a nivel  nacional</t>
  </si>
  <si>
    <t xml:space="preserve"> 2- Gasto público </t>
  </si>
  <si>
    <t>Procesos de supervisión ínsito o extradita, realizados (4 informes de priorización y monitoreo, 1000 investigaciones iniciadas, un estudio de seguridad (Único entregable)</t>
  </si>
  <si>
    <t># de procesos de supervisión realizados /1000 procesos de supervisión a realizar</t>
  </si>
  <si>
    <t xml:space="preserve">Se realizó 4 informes de priorización y monitoreo, se iniciaron más de 1000 investigaciones y se realizón un estudio de seguridad. </t>
  </si>
  <si>
    <t>Se valida cumplimiento del producto, se evidencia en los soportes 4 informes de priorización y monitoreo, listado de investigaciones iniciadas y un estudio de medidas de seguridad de datos personales.</t>
  </si>
  <si>
    <t>7000-1-1</t>
  </si>
  <si>
    <t>Generar 4 informes con la información del SISI (4 informes de priorización y monitoreo)</t>
  </si>
  <si>
    <t># de informes SISI generados /4 informes SISI a generar</t>
  </si>
  <si>
    <t>Se realizó el tercer y cuarto informe SISI de priorización y monitoreo</t>
  </si>
  <si>
    <t xml:space="preserve">Se valida avance de la actividad, se evidencia en los soportes de los informes de tercer y cuarto trimestre. </t>
  </si>
  <si>
    <t>7000-1-2</t>
  </si>
  <si>
    <t>Iniciar 1000 investigaciones y/o actuaciones administrativas, en etapa preliminar, (órdenes o formulaciones de cargos) con base en la información obtenida de los informes SISI. (Relación en Excel de 1000 actuaciones administrativas iniciadas en etapa preliminar sobre posibles violaciones de régimen de Protección de Datos Personales)</t>
  </si>
  <si>
    <t># de investigaciones administrativas iniciadas /1000 investigaciones administrativas a iniciar</t>
  </si>
  <si>
    <t>Se iniciaron 1.130 investigaciones yo actuaciones administrativas en etapa preliminar con base en la información obtenida de los informes SISI.</t>
  </si>
  <si>
    <t>Se valida avance de la actividad, se evidencia en los soportes el listado de actuaciones con la relación de radicados.</t>
  </si>
  <si>
    <t>7000-1-3</t>
  </si>
  <si>
    <t>Realizar un estudio de seguridad con base en la información obtenida del SISI, (Estudio de seguridad presentado al despacho de la Delegatura para la Protección de Datos Personales)</t>
  </si>
  <si>
    <t># de estudios de seguridad realizados /1 estudio de seguridad a realizar</t>
  </si>
  <si>
    <t xml:space="preserve">Se realizó el Estudio de Medidas de Seguridad en el Tratamiento de Datos Personales. </t>
  </si>
  <si>
    <t>Se valida cumplimiento de la actividad, se evidencia en los soportes estudio de medidas de seguridad en el tratamiento de datos personales</t>
  </si>
  <si>
    <t>7000-2</t>
  </si>
  <si>
    <t>Estrategia de prevención a sujetos obligados, previo análisis de los incidentes de seguridad reportados en materia de Protección de Datos Personales, realizada (Informe final con las conclusiones de los informes y las mesas de trabajo)</t>
  </si>
  <si>
    <t># de estrategias de prevención realizadas /1 estrategia de prevención a realizar</t>
  </si>
  <si>
    <t>Se realizó un informe final con las conclusiones de los informes y mesas de trabajo realizadas</t>
  </si>
  <si>
    <t>Se valida cumplimiento del producto, se evidencia en el soporte informe final de mesas de trabajo incidencias de seguridad.</t>
  </si>
  <si>
    <t>7000-2-1</t>
  </si>
  <si>
    <t>Realizar dos informes de evaluación sobre los incidentes de seguridad reportados durante el primer y segundo semestre (Dos informes de incidentes de seguridad presentados a la Dirección de Investigación de Protección de Datos Personales)</t>
  </si>
  <si>
    <t># de informes realizados/2 informes a realizar</t>
  </si>
  <si>
    <t>Se realizó el segundo informe de incidentes de seguridad 2015-2023</t>
  </si>
  <si>
    <t>Se valida cumplimiento de la actividad, se evidencia en los soportes del segundo informe incidentes de seguridad.</t>
  </si>
  <si>
    <t>7000-2-2</t>
  </si>
  <si>
    <t>Realizar dos mesas de trabajo con los sujetos obligados, durante el primer y segundo semestre (Dos actas sobre las mesas de trabajo realizadas)</t>
  </si>
  <si>
    <t># de mesas de trabajo realizadas/2 de mesas de trabajo a realizar</t>
  </si>
  <si>
    <t xml:space="preserve">Se realizó 2 mesas de trabajo:
1. Mesa de trabajo de incidentes de seguridad  llevada a cabo en el eje cafetero el 16 de noviembre, con funcionarios de diferentes Entidades. 
2. Mesa de trabajo de incidentes de seguridad en el sector salud. agendada el 13 de diciembre y por temas de agenda se  realizó el 18 de diciembre con las Entidades afiliadas a ACEMI. </t>
  </si>
  <si>
    <t>Se valida el cumplimiento de la actividad, se evidencia en los soportes las actas de mesas de trabajo "Medidas de seguridad e incidentes de seguridad".</t>
  </si>
  <si>
    <t>7000-2-3</t>
  </si>
  <si>
    <t>Realizar un informe final con conclusiones, recomendaciones y lecciones aprendidas (Informe final presentado a la Dirección de Investigación de Protección de Datos Personales)</t>
  </si>
  <si>
    <t># de informes realizados/1 informes a realizar</t>
  </si>
  <si>
    <t xml:space="preserve">Se realizó informe final con conclusiones de las mesas de trabajo realizadas. </t>
  </si>
  <si>
    <t>Se valida cumplimiento de la actividad, se evidencia en el soporte informe final de mesas de trabajo incidentes de seguridad 2023.</t>
  </si>
  <si>
    <t>7000-3</t>
  </si>
  <si>
    <t>Estrategia de verificación y cumplimiento a sujetos obligados realizada, respecto de las decisiones impartidas,  (Informe final (diagnóstico)con las conclusiones de los informes)</t>
  </si>
  <si>
    <t># de estrategias realizadas / 1 estrategia a realizar</t>
  </si>
  <si>
    <t>Se realizó informe final con las conclusiones de los informes realizados</t>
  </si>
  <si>
    <t>Se valida cumplimiento del producto, se evidencia en el soporte informe final estrategia de verificación y cumplimiento a sujetos obligados respecto de las decisiones impartidas.</t>
  </si>
  <si>
    <t>7000-3-1</t>
  </si>
  <si>
    <t>Realizar un informe respecto de las órdenes impartidas, de la ley 1266 de 2008 (Informe final/único entregable)</t>
  </si>
  <si>
    <t># de informes realizados/1 informe a realizar</t>
  </si>
  <si>
    <t>Se realizó el informe de monitoreo Ley 1266 de 2008 "Estudio de conductas reiteradas de los colectores de cartera según órdenes impartidas en 2022"</t>
  </si>
  <si>
    <t>Se valida cumplimiento de la actividad. Se evidencia en los soportes informe de monitoreo Ley 1266 de 2008</t>
  </si>
  <si>
    <t>7000-3-2</t>
  </si>
  <si>
    <t>Realizar un informe respecto de las órdenes impartidas, de la ley 1581 de 2012 (Informe final/único entregable)</t>
  </si>
  <si>
    <t>Se realizó informe respecto a las ordenes impartidas de la Ley 1581 de 2012.</t>
  </si>
  <si>
    <t>Se valida cumplimiento de la actividad, se evidencia en los soportes informe respecto de las órdenes impartidas de la Ley 1581</t>
  </si>
  <si>
    <t>7000-3-3</t>
  </si>
  <si>
    <t>Realizar un informe de las conductas reiteradas vulneradoras del derecho de habeas data por los sujetos obligados (Informe final/único entregable)</t>
  </si>
  <si>
    <t>Se realizó informe con el estudio de las conductas reiteradas por parte de la sociedad RED INSTANTIC SAS</t>
  </si>
  <si>
    <t>Se valida el cumplimiento de la actividad, se evidencia en el soporte el informe de conductas reiteradas</t>
  </si>
  <si>
    <t>7000-4</t>
  </si>
  <si>
    <t>Procesos de armonización normativa en materia de protección de datos, con diferentes regiones económicas para incrementar el comercio electrónico de Colombia nivel global, CONPES 4012, realizadas (Plan de trabajo ejecutado/único entregable)</t>
  </si>
  <si>
    <t># de procesos de armonización realizados/2 proceso de armonización a realizar</t>
  </si>
  <si>
    <t>7000-Delegatura para la Protección de Datos Personales</t>
  </si>
  <si>
    <t xml:space="preserve">Se ejecutó el plan de trabajo del CONPES 4012 y se inicio la actuación administrativa del plan estrategico. </t>
  </si>
  <si>
    <t>Se valida cumplimiento del producto, se evidencia en los soportesel procesos de armonización normativa en materia de protección de datos.</t>
  </si>
  <si>
    <t>7000-4-1</t>
  </si>
  <si>
    <t>Identificar los principales documentos internacionales sobre protección de datos y comercio electrónico, de entidades como: ONU, OEA,UE, RIPD, APEC, OCDE, OMC, entre otros (Informe sobre documentos de organizaciones internacionales, etc)</t>
  </si>
  <si>
    <t xml:space="preserve"># de identificación de principales documentos realizadas / 1 identificación de principales documentos a realizar </t>
  </si>
  <si>
    <t xml:space="preserve">Se elaboró un documento con la identificación los principales documentos internacionales sobre protección de datos y comercio electrónico, de entidades como: ONU, OEA, UE, RIPD, APEC, OCDE, OMC, entre otros. </t>
  </si>
  <si>
    <t xml:space="preserve">Se valida cumplimiento de la actividad. Se evidencia en los soportes informe de identificación de los principales documentos internacionales sobre protección de datos y comercio electrónico de diferentes entidades. </t>
  </si>
  <si>
    <t>7000-4-2</t>
  </si>
  <si>
    <t>Análisis de documentos para establecer si la lesgilación colombiana es consistente con los principales requerimientos de dichos documentos. (Check list de verificación y cumplimiento de estándares)</t>
  </si>
  <si>
    <t># de análisis realizados / 1 análisis a realizar</t>
  </si>
  <si>
    <t xml:space="preserve">Se realizó análisis de los documentos identificados y verificación del cumplimiento de los estándares. </t>
  </si>
  <si>
    <t xml:space="preserve">SE valida cumplimiento de la actividad, se evidencia en los soportes chek list d ellos documentos identificados </t>
  </si>
  <si>
    <t>7000-4-3</t>
  </si>
  <si>
    <t>Informe final con recomendaciones conforme al análisis de los documentos identificados (Informe final)</t>
  </si>
  <si>
    <t>Se realizó informe final con las recomendaciones, donde se detrmino la necesidad de una reforma a la Ley 1581 de 2012.</t>
  </si>
  <si>
    <t>Se valida el cumplimiento de la actividad, se evidencia en el soporte el informe final con recomendaciones conforme al análisis de documentos identificados.</t>
  </si>
  <si>
    <t>7000-4-4</t>
  </si>
  <si>
    <t xml:space="preserve">Realizar una actuación administrativa con base en la información obtenida de las reuniónes sostenidas con otras autoridades de protección de datos personales y actuaciones preliminares pertinentes. </t>
  </si>
  <si>
    <t># de actuaciones administrativas realizadas / 1 actuación administrativa realizada</t>
  </si>
  <si>
    <t>Se inicio una actuación administrativa en conjunto con la RIPD  a la sociedad OPENAI OPCO, LLC.</t>
  </si>
  <si>
    <t>Se valida el cumplimiento de la actividad, se evidencia en el soportes la actuación administrativa por parte del área</t>
  </si>
  <si>
    <t>7000-5</t>
  </si>
  <si>
    <t>Aumentar la asignación presupuestal para mejorar, cambiar o actualizar el sistema de trámites de la entidad</t>
  </si>
  <si>
    <t xml:space="preserve"> 18- Mantenimiento Servicio Tecnológico</t>
  </si>
  <si>
    <t xml:space="preserve">Prueba de concepto, donde se indique la viabilidad técnica o posibles escenarios para la implementación del registro de Entidades Subordinadas y extranjeras en el sistema de trámites, realizada (informe de resultados de la prueba de concepto y plan de trabajo/único entregable) </t>
  </si>
  <si>
    <t># de pruebas de concepto realizadas/1 prueba de concepto a realizar</t>
  </si>
  <si>
    <t>Se realizó informe de resultado de las pruebas de concepto y definición del plan de trabajo</t>
  </si>
  <si>
    <t>Se valida cumplimiento del producto, se evidencia en el soporte documento en PDF con aprobación de la pruebas de concepto.</t>
  </si>
  <si>
    <t>7000-5-1</t>
  </si>
  <si>
    <t>Realizar escenarios para la ejecución de la prueba de concepto (Documento de alcance de la prueba de concepto/ único entregable)</t>
  </si>
  <si>
    <t># de escenarios para la ejecución de la prueba de concepto realizados/1 escenario para la ejecución de la prueba de concepto a realizar</t>
  </si>
  <si>
    <t>Se realizó el informe "Registro entidades subordinadas y extranjeras en el sistema de trámites - Pruebas de concepto". En el cual, se detalla los escenarios y resultados de la prueba de concepto realizadas para el registro de entidades subordinadas y extranjeras en el sistema de trámites</t>
  </si>
  <si>
    <t>Se valida cumplimiento de la actividad. Se evidencia en los soportes informe  "Registro de entidades subordinadas y extranjeras en el sistema de trámites-pruebas de concepto"</t>
  </si>
  <si>
    <t>7000-5-2</t>
  </si>
  <si>
    <t># de pruebas de concepto ejecutadas/1 prueba de concepto a ejecutar</t>
  </si>
  <si>
    <t xml:space="preserve">Se realizó informe de resultado de las pruebas de concepto </t>
  </si>
  <si>
    <t xml:space="preserve">Se valida cumplimiento de la actividad. Se evidencia en los soportes informe de resultados de la prueba de concepto. </t>
  </si>
  <si>
    <t>7000-5-3</t>
  </si>
  <si>
    <t>Definir hoja de ruta conforme los resultados (Plan de trabajo /único entregable)</t>
  </si>
  <si>
    <t># de hojas de ruta definidas/1 hoja de ruta a definir</t>
  </si>
  <si>
    <t>Se valida el cumplimiento de la actividad, se evidencia en el soporte documento en PDF definiciión de hoja de ruta conforme a los resultados.</t>
  </si>
  <si>
    <t>7000-6</t>
  </si>
  <si>
    <t>Eventos virtuales en temas relacionados con datos personales, realizados (Fotografías del evento/único entregable)</t>
  </si>
  <si>
    <t># de eventos virtuales realizados/ 2 eventos virtuales a realizar</t>
  </si>
  <si>
    <t>»7000-Delegatura para la Protección de Datos, »73-Grupo de Comunicación</t>
  </si>
  <si>
    <t>Se realizó el X Congreso internacional de Protección de Datos Personales</t>
  </si>
  <si>
    <t>Se valida cumplimiento del producto. Se evidencia captura de pantalla de la realización de dos eventos</t>
  </si>
  <si>
    <t>7000-6-1</t>
  </si>
  <si>
    <t># de capturas de pantalla de la publicación del evento en el calendario /2 publicación en el calendario</t>
  </si>
  <si>
    <t xml:space="preserve">Se adjunta como soporte solicitud y publicación de dos eventos, se aclara que el segundo evento no se ha publicado en la página de acuerdo a lo dicho por OSCAE que aún no se puede publicar. </t>
  </si>
  <si>
    <t>Se valida cumplimiento de la actividad se evidencia en los soportes correos electrónicos enviados al grupo de comunicaciones solicitando la publicación de los eventos en la página de la entidad. Las fechas de los correos son del 20 y 30 de enero de 2023</t>
  </si>
  <si>
    <t>7000-6-2</t>
  </si>
  <si>
    <t># de check list diligenciados / 2 check list a diligenciar</t>
  </si>
  <si>
    <t>Se diligenció el check list para la realización del "Congreso Internacional de la Protección de Datos Personales" que se realizará el 28 de julio.</t>
  </si>
  <si>
    <t>Se valida cumplimiento de la actividad, se evidencia para este seguimiento el segundo check list diligenciado para la realización del evento "Congreso internacional de la protección de Datos Personales" a realizarse el 28 de julio de 2023</t>
  </si>
  <si>
    <t>7000-6-3</t>
  </si>
  <si>
    <t># de agendas definitivas elaboradas y enviadas / 2 agenda a elaborar y enviar</t>
  </si>
  <si>
    <t xml:space="preserve">Se envió para publicación la agenda definitiva del congreso. </t>
  </si>
  <si>
    <t>Se valida cumplimiento de la actividad. Se evidencia en los soportes el envío de agenda del segundo evento</t>
  </si>
  <si>
    <t>7000-6-4</t>
  </si>
  <si>
    <t xml:space="preserve">Se publicó agenda definitiva  en la página oficial de la SIC. </t>
  </si>
  <si>
    <t xml:space="preserve">Se valida cumplimiento de la actividad. Se evidencia en los soportes publicación de las agendas de los dos eventos. </t>
  </si>
  <si>
    <t>7000-6-5</t>
  </si>
  <si>
    <t># de eventos realizados / 2 Eventos a realizar</t>
  </si>
  <si>
    <t>»73-Grupo de Comunicación, »7000-Delegatura para la Protección de Datos</t>
  </si>
  <si>
    <t>Se valida cumplimiento de la actividad. Se evidencia en los soportes fotografías del segundo evento realizado</t>
  </si>
  <si>
    <t>7000-7</t>
  </si>
  <si>
    <t>Capacitaciones virtuales y presenciales en temas relacionados con datos personales, realizadas (4 informes de la realización de las capacitaciones virtuales, 6 certificados y/o listas de asistencia de las capacitaciones presenciales)</t>
  </si>
  <si>
    <t># de Capacitaciones virtuales y presenciales realizadas/10 capacitaciones virtuales y presenciales a realizar</t>
  </si>
  <si>
    <t>Se realizaron 4 informes de las capacitaciones virtuales y se relizaron 6 capacitaciones presenciales</t>
  </si>
  <si>
    <t>Se valida cumplimiento del prodcuto, se evidencia en los documentos soportes la realización de capacitaciones virtulaes y/o presenciales.</t>
  </si>
  <si>
    <t>7000-7-1</t>
  </si>
  <si>
    <t>Realizar el cronograma de capacitaciones y enviar al grupo de formación (Envío de cronograma enviado)</t>
  </si>
  <si>
    <t># de cronogramas entregados / 1 cronograma de capacitación enviado</t>
  </si>
  <si>
    <t>Se adjunta cronograma de las capacitaciones por parte de la Delegatura de Protección de datos</t>
  </si>
  <si>
    <t>Se valida cumplimiento de la actividad. Se evidencia en los soportes cronograma realizado de fecha 20 de enero de 2023; sin embargo no se evidencia el envío del mismo. Se sugiere al área allegar los entregables de acuerdo a la formulación realizada inicialmente para la ficha del plan de acción. Dado el alcance de la actividad se valida, ya que el cronograma fue realizado. Dado que la actividad se vencía en el primer trimestre y se realizó seguimiento se realiza el descuento correspondiente de 5 puntos en el indicador de eficiencia</t>
  </si>
  <si>
    <t>7000-7-2</t>
  </si>
  <si>
    <t>Realizar las 4 Jornadas Académica virtuales (Pantallazos o captura de pantalla / Único entregable)</t>
  </si>
  <si>
    <t># de capacitaciones realizadas / 4 pantallazos de realización de capacitación</t>
  </si>
  <si>
    <t xml:space="preserve">Se valida cumplimiento de la actividad se evidencia en los soportes captura de pantalla de 4 capacitaciones virtuales, la última de fecha 30 de marzo de 2023. </t>
  </si>
  <si>
    <t>7000-7-3</t>
  </si>
  <si>
    <t>Realizar 4 informes de las capacitaciones virtuales (4 informes de capacitación)</t>
  </si>
  <si>
    <t># de informes a realizar / 4 informes de capacitación realizados</t>
  </si>
  <si>
    <t xml:space="preserve">Se adjunta cuatro (4) informes de las capacitaciones virtuales realizadas por la Delegatura de Protección de Datos Personales, de acuerdo a los ajustes solicitados. </t>
  </si>
  <si>
    <t xml:space="preserve">Se valida cumplimiento de la actividad. Se evidencia en los soportes cuatro informes de las temáticas desarrolladas en cada una de las capacitaciones adelantadas en los meses de febrero y marzo. </t>
  </si>
  <si>
    <t>7000-7-4</t>
  </si>
  <si>
    <t>Realizar 6 capacitaciones presenciales (certificados de asistencia y/o listas de asistencia)</t>
  </si>
  <si>
    <t># de capacitaciones presenciales a realizar / 6 certificados y/o listas de asistencia de capacitaciones presenciales realizadas</t>
  </si>
  <si>
    <t>Se realizaron 2 capacitaciones: 
1. Se realizó una capacitación a la gobernación de cundinamarca 17/10/2023
2. Al instituto nacional de metrologia de Colombia el 24/10/2023</t>
  </si>
  <si>
    <t>Se valida avance de la actividad, se evidencia en los soportes certificado de realización en la Gobernación de Cundinamarca e Instituto Nacional de Metrología - INM</t>
  </si>
  <si>
    <t>7000-8</t>
  </si>
  <si>
    <t>Guías en materia de protección de datos personales, publicadas (Pantallazo con la publicación de la Guía en la página web de la entidad)</t>
  </si>
  <si>
    <t># de documentos publicados/1 Pantallazo con la publicación de la Guía en la página web de la entidad</t>
  </si>
  <si>
    <t>»7000-Delegatura para la Protección de Datos, »73-Grupo de Comunicación, »10-Oficina Asesora Jurídica</t>
  </si>
  <si>
    <t>Se publicó la Guía Oficial de Protección de Datos Personales</t>
  </si>
  <si>
    <t>Se valida cumplimiento del producto. Se evidencia en los soportes captura de pantalla de la publicación de la guía</t>
  </si>
  <si>
    <t>7000-8-1</t>
  </si>
  <si>
    <t>Se envió documento Word de la guía "Guía Oficial de Protección de Datos Personales" a la Oficina Asesora Jurídica.</t>
  </si>
  <si>
    <t xml:space="preserve">Se valida cumplimiento de la actividad. Se evidencia en los soportes documento "Guía Oficial de Protección de Datos Personales" y el correspondiente envío a la Oficina Asesora Jurídica. </t>
  </si>
  <si>
    <t>7000-8-2</t>
  </si>
  <si>
    <t>Revisar, ajustar y dar visto bueno al documento en Word de la guía o manual (Correo electrónico o memorando con observaciones y visto bueno al Documento en Word de la guía o manual (único entregable))</t>
  </si>
  <si>
    <t># Correos electrónicos o memorandos con observaciones y visto bueno al Documento en Word de la guía o manual/ 1 correo electrónico o memorando con observaciones y visto bueno al documento en Word de la guía o manual</t>
  </si>
  <si>
    <t>»10-Oficina Asesora Jurídica, »7000-Delegatura para la Protección de Datos</t>
  </si>
  <si>
    <t xml:space="preserve">La oficina Asesora jurídica remite Documento Word de la Guía oficial de Protección de Datos Personales. </t>
  </si>
  <si>
    <t>SE valida cumplimiento de la actividad, Se evidencia en los soportes correo enviado por la Oficina Asesora Jurídica realizando observaciones al documento de la Guía Oficial de Protección de Datos Personales</t>
  </si>
  <si>
    <t>7000-8-3</t>
  </si>
  <si>
    <t>Se da aval de la Guía por la parte de la Superintendente.</t>
  </si>
  <si>
    <t xml:space="preserve">Se valida cumplimiento de la actividad. Se evidencia en los soportes correo electrónico que contiene el aval y aprobación de la superintendente de la Guía. </t>
  </si>
  <si>
    <t>7000-8-4</t>
  </si>
  <si>
    <t xml:space="preserve">Se envía al Grupo de Comunicaciones y a la Oficina Asesora Jurídica documento Word avalado por la Superintendente. </t>
  </si>
  <si>
    <t xml:space="preserve">Se valida cumplimiento de la actividad. Se evidencia en los soportes correo electrónico enviado al grupo de comunicaciones y documento Word de la guía. </t>
  </si>
  <si>
    <t>7000-8-5</t>
  </si>
  <si>
    <t># Correos electrónicos y documentos de la guía o manual con corrección de estilo y diagramado/ 1 Correo electrónico y  documento de la guía o manual con corrección de estilo y diagramado</t>
  </si>
  <si>
    <t>Oscae remitió a la Delegatura de Datos guía oficial de Protección de Datos Personales</t>
  </si>
  <si>
    <t xml:space="preserve">Se valida cumplimiento de la actividad, se evidencia en los soportes correo electrónico de la guía. </t>
  </si>
  <si>
    <t>7000-8-6</t>
  </si>
  <si>
    <t>Revisar, aprobar y enviar al Grupo de Comunicaciones el documento de la guía o manual (única revisión). (Correo electrónico y Documento de la guía o manual con las observaciones aprobadas por el área (único entregable))</t>
  </si>
  <si>
    <t># Correos electrónicos y Documentos de la guía o manual con las observaciones y aprobadas por el área /  1 Correo electrónico y Documento de la guía o manual con las observaciones aprobadas por el área</t>
  </si>
  <si>
    <t xml:space="preserve">La Delegatura de Datos revisó y aprobó la guía remitida. </t>
  </si>
  <si>
    <t xml:space="preserve">Se valida cumplimiento de la actividad, se evidencia en los soportes correo electrónico enviado al grupo de comunicaciones, aprobando el contenido de la guía. </t>
  </si>
  <si>
    <t>7000-8-7</t>
  </si>
  <si>
    <t>Enviar para aprobación del Superintendente, el documento de la guía o manual (Documento diagramado con aprobación del superintendente (único entregable))</t>
  </si>
  <si>
    <t xml:space="preserve"># Documentos diagramados con aprobación del Superintendente / 1 Documento diagramado aprobado por el Superintendente  </t>
  </si>
  <si>
    <t xml:space="preserve">Se envió el 31 de julio guía para revisión y aprobación de la superintendente. Se recibió aprobación de la Superintendente el 3 de agosto. </t>
  </si>
  <si>
    <t>Se valida cumplimiento de la actividad. Se evidencia en los soportes correo electrónico del 31 de julio enviado a la Superintendente solicitando aprobación de la guía de protección de datos, para su posterior publicación</t>
  </si>
  <si>
    <t>7000-8-8</t>
  </si>
  <si>
    <t xml:space="preserve">Se solicitó la publicación de la Guía Oficial de Protección de Datos Personales, que ya se encuentra en la página oficial de la SIC. </t>
  </si>
  <si>
    <t>Se valida cumplimiento de la actividad. Se evidencia en los soportes publicación de la guía en la página web de la SC.</t>
  </si>
  <si>
    <t>7000-9</t>
  </si>
  <si>
    <t>Estrategia de divulgación (Campaña), en temas relacionados con datos personales, publicadas (Pantallazos de piezas publicadas en redes sociales)</t>
  </si>
  <si>
    <t># de estrategias de divulgación publicadas/1 estrategia de divulgación a publicar</t>
  </si>
  <si>
    <t>Se ejecutó campaña de divulgación en diferentes redes sociales como twitter, instagram, facebook y Linkedin.</t>
  </si>
  <si>
    <t>Se valida cumplimiento del producto. Se evidencia en los soportes captura de pantallas de piezas de publicidad en redes sociales de la SIC</t>
  </si>
  <si>
    <t>7000-9-1</t>
  </si>
  <si>
    <t>Diligenciar y enviar al Grupo de trabajo de comunicaciones el brief de la campaña genérica previa concertación con OSCAE. (correo electrónico con el Brief diligenciado /único entregable)</t>
  </si>
  <si>
    <t># de Briefs de la campaña genérica diligenciado y enviado / 1 Brief de campaña genérica a diligenciar y enviar</t>
  </si>
  <si>
    <t>Se envió al grupo de comunicaciones el brief de la campaña, el objetivo es enfocarla a como ser una empresa 10 y cumplir con los deberes y derechos de los ciudadanos.</t>
  </si>
  <si>
    <t>Se valida cumplimiento de la actividad, se evidencia en los soportes brief diligenciado y correo electrónico enviado a OSCAE.</t>
  </si>
  <si>
    <t>7000-9-2</t>
  </si>
  <si>
    <t>OSCAE remitió concepto gráfico y racional de la campaña de divulgación de Datos Personales</t>
  </si>
  <si>
    <t>Se valida cumplimiento de la actividad. Se evidencia en los soportes correo electrónico enviado por el grupo de comunicaciones que contiene el concepto gráfico y racional de la campaña de divulgación de Datos Personales.</t>
  </si>
  <si>
    <t>7000-9-3</t>
  </si>
  <si>
    <t>Revisar y aprobar la propuesta por parte del área responsable (única revisión) (correo electrónico con documento aprobado)</t>
  </si>
  <si>
    <t>La Delegatura de Protección de Datos revisa y da aprobación a la campaña de divulgación "Conviértete en una Empresa 10 en tratamiento de datos" por correo electrónico</t>
  </si>
  <si>
    <t xml:space="preserve">Se valida cumplimiento de la actividad. Se evidencia correo electrónico por parte de la Delegatura enviado al grupo de comunicaciones donde se evidencia la revisión del concepto gráfico de la campaña. </t>
  </si>
  <si>
    <t>7000-9-4</t>
  </si>
  <si>
    <t># de Campañas ejecutadas / 1 Campaña ejecutada</t>
  </si>
  <si>
    <t>Se valida cumplimiento de la actividad. Se evidencia en los soportes captura de pantallas de piezas de publicidad en redes sociales de la SIC</t>
  </si>
  <si>
    <t>7000-10</t>
  </si>
  <si>
    <t xml:space="preserve">Estrategia de atención de trámites y recursos de reposición relacionados con posibles violaciones al régimen de protección de datos personales, de la Dirección de investigaciones administrativas, ejecutadas. (Un (1) informe consolidado con el cumplimiento de las actividades </t>
  </si>
  <si>
    <t>% de estrategias de atención ejecutadas / 100% de estrategias de atención a ejecutar</t>
  </si>
  <si>
    <t>Durante la vigencia 2023 se logro un avance del 96%</t>
  </si>
  <si>
    <t>7000-10-1</t>
  </si>
  <si>
    <t>Realizar evaluación preliminar (traslados, archivos no méritos, formulaciones de cargos, desistimientos tácitos, desistimiento expreso) del 90% de las actuaciones radicadas en el grupo de Investigaciones Administrativas al 31 de diciembre de 2021. (Informe Excel mensual evidenciando el avance de la actividad)</t>
  </si>
  <si>
    <t>% de la evaluación preliminar realizada / 100% de la evaluación preliminar a realizar</t>
  </si>
  <si>
    <t>Durante la vigencia 2023 se realizó la evaluación preliminar en 121 solicitudes de 113 que corresponde al  90% de 125, logrando un cumplimiento del 108%</t>
  </si>
  <si>
    <t xml:space="preserve">Durante la vigencia 2023 se realizó la evaluación preliminar en 121 solicitudes de 113 que corresponde al  90% de 125, logrando un cumplimiento del 108%
Se ajusta a 100% la verificación para calculo de indicadores de seguimiento </t>
  </si>
  <si>
    <t>7000-10-2</t>
  </si>
  <si>
    <t>Realizar evaluación preliminar (traslados, archivos no méritos, formulaciones de cargos, desistimientos tácitos, desistimiento expreso) del 50% de las actuaciones radicadas en el grupo de Investigaciones Administrativas entre el 1 de enero de 2022 al 31 de diciembre de 2022. (Informe Excel mensual evidenciando el avance de la actividad)</t>
  </si>
  <si>
    <t>Durante la vigencia 2023 se realizó la evaluación preliminar en 402 solicitudes de 375 que corresponde al  50% de 750, logrando un cumplimiento del 107%</t>
  </si>
  <si>
    <t xml:space="preserve">Durante la vigencia 2023 se realizó la evaluación preliminar en 402 solicitudes de 375 que corresponde al  50% de 750, logrando un cumplimiento del 107%
Se ajusta a 100% la verificación para calculo de indicadores de seguimiento </t>
  </si>
  <si>
    <t>7000-10-3</t>
  </si>
  <si>
    <t>Realizar evaluación preliminar (traslados, archivos no méritos, formulaciones de cargos, desistimientos tácitos, desistimiento expreso) del 40% de las actuaciones radicadas en el grupo de Investigaciones Administrativas entre el 1 de enero de 2023 al 31 de agosto de 2023 (Informe Excel mensual evidenciando el avance de la actividad)</t>
  </si>
  <si>
    <t>Durante la vigencia 2023 se realizó la evaluación preliminar en 721 solicitudes de 625 que corresponde al  40% de 1563, logrando un cumplimiento del 115%</t>
  </si>
  <si>
    <t xml:space="preserve">Durante la vigencia 2023 se realizó la evaluación preliminar en 721 solicitudes de 625 que corresponde al  40% de 1563, logrando un cumplimiento del 115%
Se ajusta a 100% la verificación para calculo de indicadores de seguimiento </t>
  </si>
  <si>
    <t>7000-10-4</t>
  </si>
  <si>
    <t>Adelantar (decreta o incorpora pruebas) el 100% de las investigaciones administrativas que se formulen cargos al 31 de diciembre de 2022 (Informe Excel mensual evidenciando el avance de la actividad)</t>
  </si>
  <si>
    <t>% de investigaciones adelantadas / 100% de investigaciones a adelantar</t>
  </si>
  <si>
    <t>Se evaluaron 43 actuaciones de 43 que corresponde al 100%.</t>
  </si>
  <si>
    <t>7000-10-5</t>
  </si>
  <si>
    <t>Decidir (archivo, sanción u orden) el 70% de las investigaciones administrativas que tengan pliego de cargos pendientes al 31 de diciembre de 2021. (Informe Excel mensual evidenciando el avance de la actividad)</t>
  </si>
  <si>
    <t>% de investigaciones decididas / 100% de investigaciones a decidir</t>
  </si>
  <si>
    <t>Durante la vigencia 2023 se decidieron 90 investigaciones de 90 que corresponde al 70% de 129, logrando un cumplimiento del 106%</t>
  </si>
  <si>
    <t xml:space="preserve">Durante la vigencia 2023 se decidieron 90 investigaciones de 90 que corresponde al 70% de 129, logrando un cumplimiento del 106%
Se ajusta a 100% la verificación para calculo de indicadores de seguimiento </t>
  </si>
  <si>
    <t>7000-10-6</t>
  </si>
  <si>
    <t>Decidir (archivo, sanción u orden) el 40% de las investigaciones administrativas que tengan pliego de cargos entre el 1 de enero de 2022 hasta el 31 de diciembre de 2022. (Informe Excel mensual evidenciando el avance de la actividad)</t>
  </si>
  <si>
    <t>% de las investigaciones decididas / 100% de las investigaciones a decidir</t>
  </si>
  <si>
    <t>Durante la vigencia 2023 se decidieron 31 investigaciones de 24 que corresponde al 40% de 60, logrando un cumplimiento del 129%</t>
  </si>
  <si>
    <t xml:space="preserve">Durante la vigencia 2023 se decidieron 31 investigaciones de 24 que corresponde al 40% de 60, logrando un cumplimiento del 129%
Se ajusta a 100% la verificación para calculo de indicadores de seguimiento </t>
  </si>
  <si>
    <t>7000-10-7</t>
  </si>
  <si>
    <t>Resolver los recursos de reposición y recursos de reposición en subsidio de apelación y revocatorias directas contra actos expedidos en materia de protección de Datos Personales, de la Dirección de investigaciones administrativas presentados que se encuentren pendientes al 31 de diciembre de 2022, priorizando de acuerdo con la fecha de vencimiento de cada uno. (Informe Excel mensual evidenciando el avance de la actividad)</t>
  </si>
  <si>
    <t>% de los recursos resueltos / 100% de los recursos a resolver</t>
  </si>
  <si>
    <t>Se resolvieron 36 recursos de 36 que corresponde al 100%.</t>
  </si>
  <si>
    <t>7000-10-8</t>
  </si>
  <si>
    <t>Resolver los recursos de reposición y recursos de reposición en subsidio de apelación y revocatorias directas contra actos expedidos en materia de protección de Datos Personales, de la Dirección de investigaciones administrativas, presentados que se encuentren pendientes al 31 de octubre de 2023, priorizando de acuerdo con la fecha de vencimiento de cada uno. (Informe Excel mensual evidenciando el avance de la actividad)</t>
  </si>
  <si>
    <t>Se resolvieron 57 recursos de 43 que corresponde al 100%.</t>
  </si>
  <si>
    <t>7000-11</t>
  </si>
  <si>
    <t>Estrategia de atención de trámites y recursos de reposición relacionados con posibles violaciones al régimen de protección de datos personales, de la Dirección de Habeas Data, ejecutadas. (Un (1) informe consolidado con el cumplimiento de las actividades/Único entregable)</t>
  </si>
  <si>
    <t>% de la estrategia ejecutada/ 100% de la estrategia a ejecutar</t>
  </si>
  <si>
    <t>Durante la vigencia 2023 se logro un avance del 100%</t>
  </si>
  <si>
    <t>7000-11-1</t>
  </si>
  <si>
    <t>Realizar evaluación preliminar (traslados, archivos, solicitud de explicación y desistimientos tácitos, desistimiento expreso y resoluciones de archivo) del 98% de las solicitudes que se encuentren pendientes al 31 de diciembre de 2021 (Informe Excel mensual evidenciando el avance de la actividad)</t>
  </si>
  <si>
    <t>Durante la vigencia 2023 se realizó la evaluación preliminar en 2006 solicitudes de 1966 que corresponde al 98% de 2006, logrando un cumplimiento del 108%</t>
  </si>
  <si>
    <t xml:space="preserve">Durante la vigencia 2023 se realizó la evaluación preliminar en 2006 solicitudes de 1966 que corresponde al 98% de 2006, logrando un cumplimiento del 108%
Se ajusta a 100% la verificación para calculo de indicadores de seguimiento </t>
  </si>
  <si>
    <t>7000-11-2</t>
  </si>
  <si>
    <t>Realizar evaluación preliminar (traslados, archivos, solicitud de explicación y desistimientos tácitos desistimiento expreso y resoluciones de archivo del 80% de las solicitudes que ingresaron a partir del 1 de enero de 2022 al 31 de diciembre de 2022 (Informe Excel mensual evidenciando el avance de la actividad)</t>
  </si>
  <si>
    <t>Durante la vigencia 2023 se realizó la evaluación preliminar en 7618 solicitudes de 7089 que corresponde al 80% de 8861, logrando un cumplimiento del 107%</t>
  </si>
  <si>
    <t xml:space="preserve">Durante la vigencia 2023 se realizó la evaluación preliminar en 7618 solicitudes de 7089 que corresponde al 80% de 8861, logrando un cumplimiento del 107%
Se ajusta a 100% la verificación para calculo de indicadores de seguimiento </t>
  </si>
  <si>
    <t>7000-11-3</t>
  </si>
  <si>
    <t>Realizar evaluación preliminar (traslados, archivos, solicitud de explicación y desistimientos tácitos desistimiento expreso y resoluciones de archivo del 60% de las solicitudes que ingresaron a partir del 1 de enero de 2023 al 31 de octubre de 2023 (Informe Excel mensual evidenciando el avance de la actividad)</t>
  </si>
  <si>
    <t>Durante la vigencia 2023 se realizó la evaluación preliminar en 21472 solicitudes de 16822 que corresponde al 60% de 28036, logrando un cumplimiento del 128%</t>
  </si>
  <si>
    <t xml:space="preserve">Durante la vigencia 2023 se realizó la evaluación preliminar en 21472 solicitudes de 16822 que corresponde al 60% de 28036, logrando un cumplimiento del 128%  Se ajusta a 100% la verificación para calculo de indicadores de seguimiento </t>
  </si>
  <si>
    <t>7000-11-4</t>
  </si>
  <si>
    <t>Decidir (archivo u orden) el 95% de los reclamos relacionados con la protección del derecho de Habeas Data que tengan solicitud de explicaciones entre el 1 de enero de 2021 y el 31 de diciembre del 2021 (Informe Excel mensual evidenciando el avance de la actividad)</t>
  </si>
  <si>
    <t>Durante la vigencia 2023 se decidieron 135 solicitudes de 128 que corresponde al 95% de 135, logrando un cumplimiento del 105%</t>
  </si>
  <si>
    <t xml:space="preserve">Durante la vigencia 2023 se decidieron 135 solicitudes de 128 que corresponde al 95% de 135, logrando un cumplimiento del 105%
Se ajusta a 100% la verificación para calculo de indicadores de seguimiento </t>
  </si>
  <si>
    <t>7000-11-5</t>
  </si>
  <si>
    <t>Decidir (archivo u orden) el 60% de los reclamos relacionados con la protección del derecho de Habeas Data que tengan solicitud de explicaciones entre el 1 de enero de 2022 y el 31 de diciembre del 2022 (Informe Excel mensual evidenciando el avance de la actividad)</t>
  </si>
  <si>
    <t>% de los reclamos decididos/ 100% de los reclamos a decidir</t>
  </si>
  <si>
    <t>Durante la vigencia 2023 se decidieron 2204 solicitudes de 2092 que corresponde al 60% de 3486, logrando un cumplimiento del 105%</t>
  </si>
  <si>
    <t xml:space="preserve">Durante la vigencia 2023 se decidieron 2204 solicitudes de 2092 que corresponde al 60% de 3486, logrando un cumplimiento del 105%
Se ajusta a 100% la verificación para calculo de indicadores de seguimiento </t>
  </si>
  <si>
    <t>7000-11-6</t>
  </si>
  <si>
    <t>Decidir (archivo u orden) el 40% de los reclamos relacionados con la protección del derecho de Habeas Data que tengan solicitud de explicaciones radicadas entre el 1 de enero de 2023 y el 31 de agosto de 2023. (Informe Excel mensual evidenciando el avance de la actividad)</t>
  </si>
  <si>
    <t>Durante la vigencia 2023 se decidieron 1755 solicitudes de 1447 que corresponde al 40% de 3618, logrando un cumplimiento del 121%</t>
  </si>
  <si>
    <t xml:space="preserve">Durante la vigencia 2023 se decidieron 1755 solicitudes de 1447 que corresponde al 40% de 3618, logrando un cumplimiento del 121%
Se ajusta a 100% la verificación para calculo de indicadores de seguimiento </t>
  </si>
  <si>
    <t>7000-11-7</t>
  </si>
  <si>
    <t>Resolver los recursos de reposición y recursos de reposición en subsidio de apelación y revocatorias directas contra actos expedidos en materia de protección de Datos Personales, de la Dirección de habeas data presentados que se encuentren pendientes al 31 de diciembre de 2022, priorizando de acuerdo con la fecha de vencimiento de cada uno. (Informe Excel mensual evidenciando el avance de la actividad)</t>
  </si>
  <si>
    <t>Se resolvieron 14 recursos de 14 que corresponde al 100%</t>
  </si>
  <si>
    <t>7000-11-8</t>
  </si>
  <si>
    <t>Resolver los recursos de reposición y recursos de reposición en subsidio de apelación y revocatorias directas contra actos expedidos en materia de protección de Datos Personales, de la Dirección de habeas data presentados que se encuentren pendientes al 31 de octubre de 2023, priorizando de acuerdo con la fecha de vencimiento de cada uno. (Informe Excel mensual evidenciando el avance de la actividad)</t>
  </si>
  <si>
    <t>Se resolvieron 78 recursos de 80 que corresponde al 100%</t>
  </si>
  <si>
    <t>7000-12</t>
  </si>
  <si>
    <t>Estrategia de atención de recursos de apelación, queja y revocatoria directa, resueltos por la Delegatura para la Protección de Datos Personales, ejecutadas. (Un (1) Informe consolidado con el cumplimiento de las actividades)</t>
  </si>
  <si>
    <t>7000-12-1</t>
  </si>
  <si>
    <t>Resolver los recursos de apelación, queja y revocatoria directa atendidos por la Delegatura para la Protección de Datos Personales, contra actos expedidos en materia de protección de Datos Personales, presentados al 31 de diciembre de 2022, priorizando de acuerdo con la fecha de vencimiento de cada uno. (Informe Excel mensual evidenciando el avance de la actividad)</t>
  </si>
  <si>
    <t>Se resolvieron 114 recursos de 115 que corresponde al 100%</t>
  </si>
  <si>
    <t>7000-12-2</t>
  </si>
  <si>
    <t>Resolver los recursos de apelación, queja y revocatoria directa, atendidos por la Delegatura para la Protección de Datos Personales, contra actos expedidos en materia de protección de Datos Personales, presentados que se encuentren pendientes al 31 de octubre de 2023, priorizando de acuerdo con la fecha de vencimiento de cada uno. (Informe Excel mensual evidenciando el avance de la actividad). (Informe Excel mensual evidenciando el avance de la actividad)</t>
  </si>
  <si>
    <t>Se resolvieron 34 recursos de 52 que corresponde al 100%</t>
  </si>
  <si>
    <t>7000-13</t>
  </si>
  <si>
    <t>7000-13-1</t>
  </si>
  <si>
    <t>7000-13-2</t>
  </si>
  <si>
    <t>Se ejecutaron 2 actividades de las 2 que se tenían programadas</t>
  </si>
  <si>
    <t xml:space="preserve">Se validó soporte de una de las actividades de las 2 que se tenían programadas para este trimestre </t>
  </si>
  <si>
    <t>7000-13-3</t>
  </si>
  <si>
    <t>SECRETARIA GENERAL</t>
  </si>
  <si>
    <t xml:space="preserve">JURISDICCIONAL </t>
  </si>
  <si>
    <t>DATOS</t>
  </si>
  <si>
    <t>REGLAMENTOS TECNICOS Y METROLOGIA LEGAÑ</t>
  </si>
  <si>
    <t>RED</t>
  </si>
  <si>
    <t xml:space="preserve">TECNOLOGIA </t>
  </si>
  <si>
    <t>CONTROL INTERNO</t>
  </si>
  <si>
    <t xml:space="preserve">PLANEACIÓN </t>
  </si>
  <si>
    <t>ESTUDIOS ECONOMICOS</t>
  </si>
  <si>
    <t>ASUNTOS INTERNACIONALES</t>
  </si>
  <si>
    <t>JURIDICA</t>
  </si>
  <si>
    <t>PROPIEDAD INDUSTRIAL</t>
  </si>
  <si>
    <t>CONSUMIDOR</t>
  </si>
  <si>
    <t>OSCAE</t>
  </si>
  <si>
    <t>COMPETENCIA</t>
  </si>
  <si>
    <t>AREA/DELEGATURA</t>
  </si>
  <si>
    <t>Etiquetas de fila</t>
  </si>
  <si>
    <t>Total general</t>
  </si>
  <si>
    <t>Cuenta de AREA/DELEGATURA</t>
  </si>
  <si>
    <t>Cuenta de Cod ficha</t>
  </si>
  <si>
    <t xml:space="preserve">FICHAS POR AREA /DELEGATURA </t>
  </si>
  <si>
    <t xml:space="preserve">NUMERO DE FICHAS POR AREA /DELEGATURA </t>
  </si>
  <si>
    <t xml:space="preserve">El 2023 presenta un total de 154 informes radicados desde el 01 de enero al 27 de diciembre, lo cual corresponde a un cumplimiento de la meta del 118%. Se anexa Excel con el listado de los informes presentados. Se registra 100% para efectos de calculo de indicadores de gestión </t>
  </si>
  <si>
    <t xml:space="preserve">El 2023 presenta un total de 154 informes radicados desde el 01 de enero al 27 de diciembre, lo cual corresponde a un cumplimiento de la meta del 118%. Se anexa Excel con el listado de los informes presentados. Se anexa Excel con el listado de los informes presentados. Se registra 100% para efectos de calculo de indicadores de gestión </t>
  </si>
  <si>
    <t>Durante la vigencia 2023 se resolvieron 115 recursos de 115, logrando un cumplimiento del 100%</t>
  </si>
  <si>
    <t xml:space="preserve"> el porcentaje de avance es de 66%, ya que Durante la vigencia 2023 se resolvieron 50 recursos de 76, logrando un cumplimiento del 66%</t>
  </si>
  <si>
    <t>Durante la vigencia 2023 se resolvieron 115 recursos de 115, recursos de apelación, queja y revocatoria directa atendido y 50 recursos de 76 de apelación, queja y revocatoria directa</t>
  </si>
  <si>
    <t xml:space="preserve">Eficacia ponderada </t>
  </si>
  <si>
    <t xml:space="preserve">Suma de Eficacia ponderada </t>
  </si>
  <si>
    <t>(Varios elementos)</t>
  </si>
  <si>
    <t>EFICACIA PRUDUCTO</t>
  </si>
  <si>
    <t xml:space="preserve">EFICACIA DE PRODUCTO </t>
  </si>
  <si>
    <t>Promedio de Eficiencia 4</t>
  </si>
  <si>
    <t xml:space="preserve">EFICIENCIA PERIODO EVALUADO </t>
  </si>
  <si>
    <t>EFICACIA DE LA GESTION ACTIVIDADES COMPARTIDAS</t>
  </si>
  <si>
    <t>EFICIENCIA DE LA GESTION ACTIVIDADES COMPARTIDAS</t>
  </si>
  <si>
    <t xml:space="preserve">Ficha </t>
  </si>
  <si>
    <t>Tot Act Compart</t>
  </si>
  <si>
    <t>Total act &lt; 100%</t>
  </si>
  <si>
    <t>Total act = 100%</t>
  </si>
  <si>
    <t xml:space="preserve">PRODUCTOS POR  AREA /DELEGATURA </t>
  </si>
  <si>
    <t>ACTIVIDADES PROPIAS   POR FICHA</t>
  </si>
  <si>
    <t>ACTIVIDADES COMPARTIDAS POR FICHA</t>
  </si>
  <si>
    <t xml:space="preserve">FICHA </t>
  </si>
  <si>
    <t xml:space="preserve">ACTIVIDADES </t>
  </si>
  <si>
    <t xml:space="preserve">SUPERINTENDENCIA DE INDUSTRIA Y COMERCIO
INDICADORES DE SEGUIMIENTO AL PLAN DE ACCIÓN VIGENCIA 2023 </t>
  </si>
  <si>
    <t>COMPORTAMIENTO SEGUIMIENTO PA A NIVEL AREAS/DEPENDENCIAS</t>
  </si>
  <si>
    <t>FICHAS / AREAS</t>
  </si>
  <si>
    <t xml:space="preserve">TOTAL PLAN 2023 </t>
  </si>
  <si>
    <t>ACTIVIDADES PROPIAS (1)</t>
  </si>
  <si>
    <t>ACTIVIDADES REPORTADAS EN OTRAS FICHAS</t>
  </si>
  <si>
    <t>PARA FICHA PROPIA</t>
  </si>
  <si>
    <t xml:space="preserve">EFICACIA DE LA GESTIÓN </t>
  </si>
  <si>
    <t xml:space="preserve">EFICIENCIA </t>
  </si>
  <si>
    <t>EFICACIA TOTAL DEL PLAN</t>
  </si>
  <si>
    <t xml:space="preserve">EFICACIA  DE PRODUCTO </t>
  </si>
  <si>
    <t xml:space="preserve">EFICACIA DE LA GESTIÓN ACTIVIDADES PROPIAS </t>
  </si>
  <si>
    <t>EFICACIA DE LA GESTIÓN ACTIVIDADES COMPARTIDAS</t>
  </si>
  <si>
    <t>EFICIENCIA ACTIVIDADES COMPARTIDAS</t>
  </si>
  <si>
    <t xml:space="preserve">Grupo de Trabajo de Asuntos Internacionales </t>
  </si>
  <si>
    <t xml:space="preserve">Delegatura para la Protección de la Competencia </t>
  </si>
  <si>
    <t xml:space="preserve">(1) Frente a la meta porcentual programada para el periodo evaluado </t>
  </si>
  <si>
    <t xml:space="preserve">EFICACIA DE LA GESTION TOTAL PLAN </t>
  </si>
  <si>
    <t xml:space="preserve">Cumplimiento </t>
  </si>
  <si>
    <t xml:space="preserve">Promedio de Cumplimiento </t>
  </si>
  <si>
    <t xml:space="preserve">EFICACIA DE LA GESTION PERIODO EVALUADO </t>
  </si>
  <si>
    <t xml:space="preserve">EFICIENCIA TOTAL PLAN </t>
  </si>
  <si>
    <t>PERIODO EVALUADO OCTUBRE A DICIEMBRE DE 2023</t>
  </si>
  <si>
    <t>NP</t>
  </si>
  <si>
    <t xml:space="preserve">Consulta </t>
  </si>
  <si>
    <t xml:space="preserve">Contenido </t>
  </si>
  <si>
    <t xml:space="preserve">Ingresar </t>
  </si>
  <si>
    <t>Conformación programación PAI 2023</t>
  </si>
  <si>
    <t>Detalle la estructura y/o composición de los Planes de Acción y el Plan de Acción Institucional</t>
  </si>
  <si>
    <t xml:space="preserve">Resultados totales </t>
  </si>
  <si>
    <t>Resultado Indicadores Eficacia y Eficiencia periodo evaluado y total del Plan. Calificación por rangos (optimo, medio y bajo)</t>
  </si>
  <si>
    <t>Interpretación de Resultados</t>
  </si>
  <si>
    <t xml:space="preserve">Presenta una descripción e interpretación de cada uno de los resultados de los indicadores calculados  </t>
  </si>
  <si>
    <t xml:space="preserve">Base Seguimiento verificada Plan de Acción </t>
  </si>
  <si>
    <t>Consolidado de Plan de acción con los registros de seguimiento verificados y los comentarios generados por la OAP a productos y/o actividades en el corte evaluado.</t>
  </si>
  <si>
    <t>Conformación Plan de Acción Institucional</t>
  </si>
  <si>
    <t>ÁREA</t>
  </si>
  <si>
    <t>TOTAL PROGRAMACIÓN PLAN A DICIEMBRE DE 2023</t>
  </si>
  <si>
    <t>ACTIVIDADES PROPIAS VENCIDAS</t>
  </si>
  <si>
    <t>ACTIVIDADES A EJECUTAR EN OTRAS FICHAS (COMPARTIDAS)</t>
  </si>
  <si>
    <t>TOTAL DE ACTIVIDADES A REPORTAR</t>
  </si>
  <si>
    <t>N° DE ACTIVIDADES PROPIAS</t>
  </si>
  <si>
    <t>N° TOTAL DE ACTIVIDADES A REPORTAR</t>
  </si>
  <si>
    <t>N° TOTAL DE PRODUCTOS</t>
  </si>
  <si>
    <t xml:space="preserve">PLAN DE ACCION INSTITUCIONAL </t>
  </si>
  <si>
    <t xml:space="preserve">Versiones Adelantadas Planes de Acción - 2023 al periodo evaluado </t>
  </si>
  <si>
    <t xml:space="preserve">Version </t>
  </si>
  <si>
    <t>Version PAI</t>
  </si>
  <si>
    <t xml:space="preserve">Actividades vencidas periodo evaluado </t>
  </si>
  <si>
    <t>Etiquetas de columna</t>
  </si>
  <si>
    <t>Cuenta de Periodo Vencimiento</t>
  </si>
  <si>
    <t>PROGRAMACION ACTIVIDADES PROPIAS</t>
  </si>
  <si>
    <t>PROGRAMACIÓN PERIODO OCTUBRE DICIEMBRE 2023</t>
  </si>
  <si>
    <t>ACTIVIDADES EJECUTADAS EN OTRAS FICHAS (COMPARTIDAS)</t>
  </si>
  <si>
    <t>Suma de Versión</t>
  </si>
  <si>
    <t>Cuenta de MODIFICADO</t>
  </si>
  <si>
    <t xml:space="preserve">Productos y/o actividades modificados </t>
  </si>
  <si>
    <t xml:space="preserve">INTERPRETACIÓN DE RESULTADOS </t>
  </si>
  <si>
    <t xml:space="preserve">Área/dependencia </t>
  </si>
  <si>
    <t>Seleccione la Ficha a consultar</t>
  </si>
  <si>
    <t>(NP) Dentro de la formulación de esta ficha no se programó ejecutar actividades con otras Áreas Dependencias.</t>
  </si>
  <si>
    <t>En cumplimiento de la normatividad vigente, La Superintendencia de Industria y Comercio presenta el seguimiento a los Planes de Acción de las áreas/dependencias y del Plan de Acción Institucional, para el año 2023.</t>
  </si>
  <si>
    <t xml:space="preserve">EFICIENCIA ACTIVIDADES PROPIAS </t>
  </si>
  <si>
    <t xml:space="preserve">La ficha del Oficina Asesora Jurídica ejecutó al 100,00% las actividades programadas en otras fichas </t>
  </si>
  <si>
    <t xml:space="preserve">La ficha del Grupo de Trabajo Cobro Coactivo ejecutó al 100,00% las actividades programadas en otras fichas </t>
  </si>
  <si>
    <t xml:space="preserve">La ficha del Grupo de Trabajo de Regulación ejecutó al 100,00% las actividades programadas en otras fichas </t>
  </si>
  <si>
    <t xml:space="preserve">La ficha del Oficina de Tecnología e Informática ejecutó al 100,00% las actividades programadas en otras fichas </t>
  </si>
  <si>
    <t xml:space="preserve">La ficha del Oficina Asesora de Planeación ejecutó al 98,93% las actividades programadas en otras fichas </t>
  </si>
  <si>
    <t xml:space="preserve">La ficha del Grupo de Trabajo de Estudios Económicos ejecutó al 100,00% las actividades programadas en otras fichas </t>
  </si>
  <si>
    <t xml:space="preserve">La ficha del Grupo de Trabajo de Asuntos Internacionales  ejecutó al 100,00% las actividades programadas en otras fichas </t>
  </si>
  <si>
    <t xml:space="preserve">La ficha del Grupo de Trabajo Gestión Judicial ejecutó al 100,00% las actividades programadas en otras fichas </t>
  </si>
  <si>
    <t>Se implementó del programa de formación a la ciudadanía general.
Con corte a 31 de diciembre se realizaron 251 de 247 jornadas y/o cursos.
Nota: En el mes de diciembre la Superintendente autorizó el ajuste de meta de las jornadas de formación de 230 a 247.</t>
  </si>
  <si>
    <t>Se consolidó el informe final de la implementación de la oferta académica de formación a la ciudadanía general. 
Con corte a 31 de diciembre se realizaron 251 de 247 jornadas y/o cursos.
Nota: En el mes de diciembre la Superintendente autorizó el ajuste de meta de las jornadas de formación de 230 a 247.</t>
  </si>
  <si>
    <t>Con corte a 31 de diciembre se realizaron 30 de 30 Jornadas de formación de la Estrategia "Diversamente Hábiles" dirigida a ciudadanos con discapacidad.
Nota: En el mes de diciembre la Superintendente autorizó el ajuste de meta de las jornadas de formación de 25 a 30.</t>
  </si>
  <si>
    <t>Con corte a 30 de septiembre se realizaron 30 de 30 Jornadas de formación de la Estrategia "Diversamente Hábiles" dirigida a ciudadanos con discapacidad. Se cuenta con el tercer informe trimestral de avance de las jornadas realizadas.
Nota: En el mes de diciembre la Superintendente autorizó el ajuste de meta de las jornadas de formación de 25 a 30.</t>
  </si>
  <si>
    <t>Con corte a 31 de diciembre se realizaron 105 de 105 Jornadas de formación de la Estrategia de sensibilización SIC EDUCA Jr., dirigida a niños, niñas y adolescentes,
Nota: En el mes de diciembre la Superintendente autorizó el ajuste de meta de las jornadas de formación de 100 a 105.</t>
  </si>
  <si>
    <t>Se consolidó el informe final de las jornadas realizadas de la Estrategia "SIC Educa Jr.".
Con corte a 31 de diciembre se realizaron 105 de 105 Jornadas de formación.
Nota: En el mes de diciembre la Superintendente autorizó el ajuste de meta de las jornadas de formación de 100 a 105.</t>
  </si>
  <si>
    <t xml:space="preserve">La ficha del Grupo de Atención al Ciudadano ejecutó al 100,00% las actividades programadas en otras fichas </t>
  </si>
  <si>
    <t xml:space="preserve">La ficha del Grupo de Comunicación ejecutó al 100,00% las actividades programadas en otras fichas </t>
  </si>
  <si>
    <t xml:space="preserve">La ficha del Grupo de Trabajo de Notificaciones y Certificaciones ejecutó al 100,00% las actividades programadas en otras fichas </t>
  </si>
  <si>
    <t xml:space="preserve">La ficha del Grupo de Trabajo  Contratación ejecutó al 100,00% las actividades programadas en otras fichas </t>
  </si>
  <si>
    <t xml:space="preserve">La ficha del Grupo de Trabajo de Administración de Personal ejecutó al 90,00% las actividades programadas en otras fichas </t>
  </si>
  <si>
    <t xml:space="preserve">La ficha del Grupo de Trabajo de Desarrollo del Talento Humano ejecutó al 90,00% las actividades programadas en otras fichas </t>
  </si>
  <si>
    <t xml:space="preserve">La ficha del Dirección  Financiera ejecutó al 100,00% las actividades programadas en otras fichas </t>
  </si>
  <si>
    <t xml:space="preserve">La ficha del Grupo de Trabajo de Gestión Documental y Archivo ejecutó al 100,00% las actividades programadas en otras fichas </t>
  </si>
  <si>
    <t xml:space="preserve">La ficha del Delegatura para la Protección de la Competencia  ejecutó al 100,00% las actividades programadas en otras fichas </t>
  </si>
  <si>
    <t xml:space="preserve">La ficha del Delegatura para la Propiedad Industrial ejecutó al 100,00% las actividades programadas en otras fichas </t>
  </si>
  <si>
    <t xml:space="preserve">La ficha del Dirección de Signos Distintivos ejecutó al 100,00% las actividades programadas en otras fichas </t>
  </si>
  <si>
    <t xml:space="preserve">La ficha del Dirección de  Nuevas Creaciones ejecutó al 100,00% las actividades programadas en otras fichas </t>
  </si>
  <si>
    <t xml:space="preserve">La ficha del Grupo de trabajo de Apoyo a la Red Nacional de Protección al Consumidor ejecutó al 100,00% las actividades programadas en otras fichas </t>
  </si>
  <si>
    <t xml:space="preserve">La ficha del Dirección de Investigaciones de Protección al Consumidor       ejecutó al 100,00% las actividades programadas en otras fichas </t>
  </si>
  <si>
    <t xml:space="preserve">La ficha del Dirección de Investigaciones de Protección de Usuarios de Servicios de Comunicaciones  ejecutó al 100,00% las actividades programadas en otras fichas </t>
  </si>
  <si>
    <t xml:space="preserve">La ficha del Delegatura para Asuntos  Jurisdiccionales ejecutó al 100,00% las actividades programadas en otras fichas </t>
  </si>
  <si>
    <t xml:space="preserve">Expedir los actos administrativos (archivos etapa preliminar, levantamiento de medidas,  aperturas, sanciones, archivos, recursos de reposición y apelación, revocatorias,  recursos de queja y medidas preventivas). (Relación en Excel mensual tomada del sistema de trámites de la SIC, con los números de radicación) </t>
  </si>
  <si>
    <t>Actuaciones administrativas de vigilancia y control de precios, realizadas. (Relación en Excel de los números de radicación de las actas de visitas y/o requerimientos)</t>
  </si>
  <si>
    <t>Realizar visitas de inspección y/o requerimientos de control de precios. (Relación en Excel de los números de radicación de las actas de visitas y/o requerimientos)</t>
  </si>
  <si>
    <t xml:space="preserve">La ficha del Delegatura para el Control y Verificación de Reglamentos Técnicos y Metrología Legal   ejecutó al 100,00% las actividades programadas en otras fichas </t>
  </si>
  <si>
    <t xml:space="preserve">La ficha del Delegatura para la Protección de Datos ejecutó al 100,00% las actividades programadas en otras fichas </t>
  </si>
  <si>
    <t>Reportaron cumplimiento del 100%, 8 de las 8 actividades que tiene el plan</t>
  </si>
  <si>
    <t>Reportaron cumplimiento del 100%, 11 de las 11 actividades que tiene el plan</t>
  </si>
  <si>
    <t>Reportaron cumplimiento del 100%, 14 de las 14 actividades que tiene el plan</t>
  </si>
  <si>
    <t>Reportaron cumplimiento del 100%, 189 de las 189 actividades que tiene el plan</t>
  </si>
  <si>
    <t>Reportaron cumplimiento del 100%, 26 de las 28 actividades que tiene el plan</t>
  </si>
  <si>
    <t>Reportaron cumplimiento del 100%, 2 de las 2 actividades que tiene el plan</t>
  </si>
  <si>
    <t>Reportaron cumplimiento del 100%, 1 de las 1 actividades que tiene el plan</t>
  </si>
  <si>
    <t>Reportaron cumplimiento del 100%, 3 de las 3 actividades que tiene el plan</t>
  </si>
  <si>
    <t>Reportaron cumplimiento del 100%, 50 de las 50 actividades que tiene el plan</t>
  </si>
  <si>
    <t>Reportaron cumplimiento del 100%, 1 de las 3 actividades que tiene el plan</t>
  </si>
  <si>
    <t>Reportaron cumplimiento del 100%, 15 de las 15 actividades que tiene el plan</t>
  </si>
  <si>
    <t>Reportaron cumplimiento del 100%, 10 de las 10 actividades que tiene el plan</t>
  </si>
  <si>
    <t>Reportaron cumplimiento del 100%, 9 de las 9 actividades que tiene el plan</t>
  </si>
  <si>
    <t>Reportaron cumplimiento del 100%, 30 de las 30 actividades que tiene el plan</t>
  </si>
  <si>
    <t>Reportaron cumplimiento del 100%, 28 de las 28 actividades que tiene el plan</t>
  </si>
  <si>
    <t>Se realizó la planeación, ejecución e implementación de la Herramienta de Búsqueda de Conceptos Jurídicos de la OAJ. Se adjunta manual de usuario y soportes de la capacitación</t>
  </si>
  <si>
    <t xml:space="preserve">2 de las 3 actividades programadas para el 1er trimestre reportaron cumplimiento del 100% y una mas en el segundo trimestre afectándose la eficiencia </t>
  </si>
  <si>
    <t xml:space="preserve">No todas las actividades de las 4 programadas para el segundo trimestre reportaron avances del 100%. El cumplimiento se evidenció en con el tercer seguimiento, afectándose la eficiencia </t>
  </si>
  <si>
    <t>Se da cumplimiento al producto con la entrega del manual de usuario para las mejoras realizadas al sistema de cobro coactivo en el modulo títulos de deposito judicial, así mismo se realizo capacitación a los usuarios</t>
  </si>
  <si>
    <t>Se avanzó en la construcción de componentes de software para para la fase 2 del nuevo sistema de cobro coactivo. Se realizo la ejecución de pruebas en desarrollo.</t>
  </si>
  <si>
    <t>Se da cumplimiento a la actividad con la entrega del manual de usuario para las mejoras realizadas al sistema de cobro coactivo en el modulo títulos de deposito judicial, así mismo se realizo capacitación a los usuarios</t>
  </si>
  <si>
    <t>Durante la vigencia 2023 se elaboraron, publicaron y divulgaron 6 boletines jurídicos. Se adjuntan PDF's con las divulgaciones</t>
  </si>
  <si>
    <t>Se valida cumplimiento del producto, se evidencia en los soportes los boletines jurídicos en página web y divulgados,</t>
  </si>
  <si>
    <t>De cuerdo con el seguimiento al cronograma aportado, se ajusta avance porcentual. las evidencias del cumplimiento corresponden a las mismas de la actividad 20-1-3</t>
  </si>
  <si>
    <t xml:space="preserve">De cuerdo con el seguimiento al cronograma aportado, se ajusta avance porcentual </t>
  </si>
  <si>
    <t>De acuerdo con la evidencia aportada el producto fue cumplido. La evidencia corresponde con la de la actividad 20-2-2</t>
  </si>
  <si>
    <t>De acuerdo con la evidencia aportada la actividad fue cumplida.</t>
  </si>
  <si>
    <t>Se ejecutaron los 17 proyectos conforme la versión aprobada del PETI 1.2 2023 y se realizaron presentaciones de avance y seguimiento en el comité institucional de gestión y desempeño.</t>
  </si>
  <si>
    <t>De acuerdo con la evidencia aportada el producto fue cumplido. La evidencia corresponde con la de la actividad 20-3-2</t>
  </si>
  <si>
    <t>Se realiza el tercer reporte de seguimiento  del l Plan de fortalecimiento de seguridad informática en la infraestructura tecnológica y las aplicaciones de la SIC, donde se evidencia que de 7 actividades propuestas, se dio  cumplimento a las siete (7) actividades al 100%.</t>
  </si>
  <si>
    <t>De acuerdo con la evidencia aportada el producto fue cumplido. Las evidencias corresponden con las aportadas en la Actividad 20-4-2</t>
  </si>
  <si>
    <t>De acuerdo con la evidencia aportada el producto fue cumplido. La evidencia corresponde a la reportada en la actividad 20-5-2</t>
  </si>
  <si>
    <t>De acuerdo con la evidencia aportada el producto fue cumplido. La evidencia corresponde a la reportada en la actividad 20-6-4 y 20-6-5</t>
  </si>
  <si>
    <t>De acuerdo con la evidencia aportada el producto fue cumplido. La evidencia corresponde a la reportada en la actividad 20-7-5</t>
  </si>
  <si>
    <t xml:space="preserve">Se realizo la prueba piloto de internet de las cosas para medir temperatura de manera automática </t>
  </si>
  <si>
    <t>De acuerdo con la evidencia aportada el producto fue cumplido. La evidencia corresponde a la reportada en la actividad 20-9-2 y 20-9-3</t>
  </si>
  <si>
    <t>De acuerdo con la evidencia aportada el producto fue cumplido. La evidencia corresponde a la reportada en las actividades 20-11-1 y 20-11-2</t>
  </si>
  <si>
    <t>Se formulo plan de intercambio de información considerando alcance técnico, político legal, tiempo y recursos asignados</t>
  </si>
  <si>
    <t>Se realizaron actividades para lograr intercambios de información con Confecámaras e iniciar proceso político legal con la Registraduría, fortalecer capacidad técnica en la plataforma XROAD y participación de la mesa de interoperabilidad en el marco de la Comisión interinstitucional de justicia.</t>
  </si>
  <si>
    <t>En atención a la ejecución de esta actividad, en el primer seguimiento se remitieron los soportes del seguimiento del ultimo trimestre el año 2022. Durante el segundo seguimiento se reportó el reporte de análisis y envió de seguimiento del primer trimestre 2023, con el reporte del seguimiento del periodo de abril a junio  se tendrían tres seguimientos y con el reporte de los meses de julio septiembre se completarían los 4 reportes previstos para el año 2023.</t>
  </si>
  <si>
    <t>Se elaboró y envió vía correo electrónico  al equipo Directivo, el tercer reporte de análisis del seguimiento al Plan de Acción 2023.</t>
  </si>
  <si>
    <t>Se evidencia la construcción de componentes de software. se recibe 1. Captura de pantalla del Código fuente registrado en devops / 2. Captura de pantalla  de casos de prueba ejecutados por desarrollo / 3.Captura de pantalla  de casos de prueba ejecutados para aceptación / 4. Formato Acta de Prueba de Desarrollo de Software GS03-F26</t>
  </si>
  <si>
    <t>Se recibió, revisar y ajustó el manual y se realizó la capacitación a los usuarios de la OAP, se anexa Formato Manual de Usuario GS03-F24  y el registro de Capacitación)</t>
  </si>
  <si>
    <t xml:space="preserve">Se le dio cumplimiento al Plan de Trabajo de Planeación estratégica 2024 las evidencias corresponden a las mimas de la actividad 30-9-2 </t>
  </si>
  <si>
    <t xml:space="preserve">Se ejecutaron las 11 actividades previstas para este trimestre </t>
  </si>
  <si>
    <t>El Grupo de Estudios Económicos elaboró (7) Estudios Económicos Sectoriales así:
1. Caracterización plantas de abastecimiento de combustible en Colombia
2. Análisis mercado de fertilizantes en Colombia durante el período 2019-2022
3. Perspectivas del mercado de vehículos eléctricos e híbridos a través de patentes y registros en Colombia
4. Caracterización de la innovación en el sector turismo en Colombia para el período 2018-2022
5. Sectores económicos con más sanciones relacionadas con protección de datos personales en Colombia
6. Análisis del comportamiento de créditos de consumo y tasa de interés según su plazo
7. Caracterización de la innovación en el sector farmacéutico</t>
  </si>
  <si>
    <t>El Grupo de Estudios Económicos elaboró (7)  documentos de recopilación y análisis de la información conducentes a obtener Estudios Económicos Sectoriales así:
1. Caracterización plantas de abastecimiento de combustible en Colombia
2. Análisis mercado de fertilizantes en Colombia durante el período 2019-2022
3. Perspectivas del mercado de vehículos eléctricos e híbridos a través de patentes y registros en Colombia
4. Caracterización de la innovación en el sector turismo en Colombia para el período 2018-2022
5. Sectores económicos con más sanciones relacionadas con protección de datos personales en Colombia
6. Análisis del comportamiento de créditos de consumo y tasa de interés según su plazo
7. Caracterización de la innovación en el sector farmacéutico</t>
  </si>
  <si>
    <t>Las evidencias permiten validar el cumplimiento de la meta de producto de manera extemporánea</t>
  </si>
  <si>
    <t>Las evidencias permiten validar el cumplimiento de la actividad de manera extemporánea,</t>
  </si>
  <si>
    <t>Se cargó en el SIGI la versión ajustada por el Grupo de Estudios Económicos y aprobada por la coordinadora del GEE, del Procedimiento DE03-P03 Realización de actividades de apoyo y soporte de análisis económico dentro de la entidad, para revisión metodológica por parte de la OAP el 26 de octubre de 2023</t>
  </si>
  <si>
    <t>Durante este periodo se avanzó en 2 el número de calendarios mensuales de eventos internacionales, para un total de 11. Los calendarios reportados para este cuarto trimestre corresponden a los meses de Noviembre y Diciembre.</t>
  </si>
  <si>
    <t>Fueron recibidos y revisados por el GAI 3 borradores de memorando de entendimiento en términos de protección de la competencia con FNE de Chile, INPI de Francia e IFT de México. Por su parte, los memorandos con Argentina, Nicaragua y China están a la espera de aprobación por parte de la Delegatura para la Protección de la Competencia. De igual manera, se ha negociado a través del GAI un MoU con los países de alianza pacífico (Chile, México, Perú y Colombia), con la Comisión Federal de Comercio (FTC) de los Estados Unidos en materia de protección al consumidor.</t>
  </si>
  <si>
    <t>El plan Anual de auditorias 2023 fue ejecutado es su totalidad cumpliendo con 71 informes elaborados durante de la vigencia, el resultado del plan fue socializado con el comité de Control Interno el 28 de diciembre se adjuntan las evidencias del comité realizado y 24 informes elaborados en cuarto trimestre del año para un total de 71 informes. 
https://its2sicgov-my.sharepoint.com/personal/mcaro_sic_gov_co/_layouts/15/stream.aspx?id=%2Fpersonal%2Fmcaro%5Fsic%5Fgov%5Fco%2FDocuments%2FGrabaciones%2FComit%C3%A9%20de%20Coordinaci%C3%B3n%20de%20Control%20Interno%2D20231228%5F103046%2DGrabaci%C3%B3n%20de%20la%20reuni%C3%B3n%2Emp4&amp;referrer=StreamWebApp%2EWeb&amp;referrerScenario=AddressBarCopied%2Eview&amp;ga=1</t>
  </si>
  <si>
    <t>Realizo Comité de Control Interno el 20-12-2024 se adjunta el acta del comité como la grabación de la reunión https://its2sicgov-my.sharepoint.com/personal/mcaro_sic_gov_co/_layouts/15/stream.aspx?id=%2Fpersonal%2Fmcaro%5Fsic%5Fgov%5Fco%2FDocuments%2FGrabaciones%2FComit%C3%A9%20de%20Coordinaci%C3%B3n%20de%20Control%20Interno%2D20231228%5F103046%2DGrabaci%C3%B3n%20de%20la%20reuni%C3%B3n%2Emp4&amp;referrer=StreamWebApp%2EWeb&amp;referrerScenario=AddressBarCopied%2Eview&amp;ga=1</t>
  </si>
  <si>
    <t>l Oficina de Control Interno cumplido con el Programa de Aseguramiento para la mejora de la calidad de la Auditoría Interna, plan de trabajo (Informe con los resultados del Programa / único entregable)</t>
  </si>
  <si>
    <t>Se remitió a través del Sistema Ekogui la formulación de la PPDA, la cual quedó aprobada el día 29 de diciembre de 2023. Se adjunta documento aprobado</t>
  </si>
  <si>
    <t>Se valida cumplimiento de la actividad. Se evidencia en los soportes la presentación y socialización del informe de análisis de causas de demanda y condena con las áreas misionales de la Entidad.</t>
  </si>
  <si>
    <t>Se remitió a través del Sistema Ekogui la formulación de la PPDA, la cual quedó aprobada el día 29 de diciembre de 2023. Se adjunta documento aprobado y correo informando a la ANDJE</t>
  </si>
  <si>
    <t>Se valida cumplimiento del producto, se evidencia en los soportes de la participación de capacitaciones realizadas por la ANDJE.</t>
  </si>
  <si>
    <t xml:space="preserve">Se avala el cumplimiento de la presente actividad con el informe No 9 implementación programa de formación a la ciudadanía </t>
  </si>
  <si>
    <t xml:space="preserve">Se avala el cumplimiento de la presente actividad mediante informe en donde se indica que se concertó con organizaciones que atienden personas con discapacidad </t>
  </si>
  <si>
    <t>Se avala el cumplimiento de la presente actividad mediante segundo informe de las jornadas de formación realizadas de la estrategia SIC EDUCA JR.</t>
  </si>
  <si>
    <t>Se avala el cumplimiento del presente producto mediante informe consolidado de realización del XIII premio nacional al inventor colombiano versión 2023</t>
  </si>
  <si>
    <t xml:space="preserve">Se avala el cumplimiento de la presente actividad mediante informe en el que se evidencia el envió de correo electrónico "premio nacional del inventor colombiano" y base de datos </t>
  </si>
  <si>
    <t xml:space="preserve">Se avala el cumplimiento de la presente actividad mediante informa que contiene la información de los nominados al premio nacional de inventores </t>
  </si>
  <si>
    <t xml:space="preserve">Se vala el cumplimiento de la presente actividad el cual contiene capturas de pantalla de los finalistas del  premio nacional de inventores </t>
  </si>
  <si>
    <t>Se avala el cumplimiento de la presente actividad mediante informe consolidado de realización del premio nacional al inventor colombiano 2023</t>
  </si>
  <si>
    <t xml:space="preserve">Se avala el cumplimiento del presente producto con la evidencia de la actividad 71-7-3 por cuanto no se encontró entregable del presente producto </t>
  </si>
  <si>
    <t xml:space="preserve">Se avala el cumplimiento de la presente actividad mediante informe jornadas realizadas 2023 divulgación de canales a nivel regional </t>
  </si>
  <si>
    <t>El Grupo de Comunicaciones envió al Grupo de Atención al Ciudadano el 10 de noviembre de 2023, las 2 Rutas metodológicas de Registro de marca de productos y Demanda protección al  Consumidor Jurisdiccional  diagramadas y con corrección de estilo.</t>
  </si>
  <si>
    <t>Se avala el cumplimiento de la presente actividad mediante correo electrofónico "documentos rutas metodológicas marcas"</t>
  </si>
  <si>
    <t xml:space="preserve">Se avala el cumplimiento de la presente actividad mediante informe que contiene capturas de pantalla de la evidencia de publicación </t>
  </si>
  <si>
    <t>Se realizaron las 4 jornadas de divulgación de lineamientos de Atención al Ciudadano en donde se presentaron temas como canales oficiales de atención, atributos del buen servicio y se socializó el Protocolo de Atención al ciudadano durante los días 9 y 23 de noviembre (jornada mañana y tarde), contando con 63 participantes de grupos de trabajo  que tienen relación directa con la ciudadanía como: Abogacía de la Competencia, Notificaciones y Certificación es, Protección y Promoción de la Competencia, Oposiciones y Cancelaciones, Dirección de Nuevas Creaciones, Defensa del Consumidor y Competencia desleal y Propiedad industrial, entre otros.</t>
  </si>
  <si>
    <t xml:space="preserve">Se avala el cumplimiento de la presente actividad mediante informe trimestral plataforma tecnológica, así mismo se adjuntan certificados de desarrollo </t>
  </si>
  <si>
    <t xml:space="preserve">Con corte al mes de diciembre se realizaron cuarenta y cinco (45) capítulos de SICTEVE,  de los cuales  seis (6) en el I trimestre, trece (13) en el II  trimestre , trece (13) en el III trimestre y trece (13)  en el IV trimestre de 2023, para lo cual se cuenta con el Informe de los programas emitidos en YouTube </t>
  </si>
  <si>
    <t>Se avala el cumplimiento de la presente actividad mediante informe que contienen capturas de pantalla de publicación de cada programa en YouTube</t>
  </si>
  <si>
    <t xml:space="preserve">El Grupo de Comunicaciones, elaboró el Informe final de los cuarenta y cinco (45) programas institucionales de SIC TEVE emitidos en YouTube, de conformidad con lo planeado. </t>
  </si>
  <si>
    <t xml:space="preserve">Se avala el cumplimiento de la presente actividad mediante informe que contienen capturas de pantalla programas emitidos por YouTube </t>
  </si>
  <si>
    <t>De acuerdo con lo establecido se elaboró el  informe final consolidado de implementación del Protocolo de Atención al Ciudadano. Se adjunta soporte del informe final consolidado de implementación.</t>
  </si>
  <si>
    <t>Se realizó el Informe final consolidado de implementación del Protocolo de Atención al ciudadano en redes sociales,  en donde  para los meses de septiembre y octubre se realizaron 19.102 atenciones. Se concluye que tras tres meses de implementación del Manual, los agentes destacan la agilidad con la que pueden responder los casos, así como la  identificación de temáticas para su análisis y posible escalamiento. Se adjunta Informe.</t>
  </si>
  <si>
    <t>Se realizó el Informe de la capsula  hablando claro de  Registro de marca y dos, de Servicios de telecomunicaciones. . Se adjunta evidencia de los dos informes con capturas de pantalla de su publicación.</t>
  </si>
  <si>
    <t xml:space="preserve">Se avala el cumplimiento del presente producto mediante informe de cada una de la capsulas con captura de pantalla de publicación </t>
  </si>
  <si>
    <t>Se realizó dos Informes de cada una de las  cápsulas  hablando claro:  1.Registro de marca y 2.Servicios de telecomunicaciones, con capturas de pantalla de su publicación el 14 de diciembre de 2023. Se adjunta evidencia de los dos informes.</t>
  </si>
  <si>
    <t>Con corte al mes de  diciembre de 2023 se realizaron cinco (5)  informes de los eventos  en los temas misionales de la SIC gestionados y realizados.1.Diálogo con Bogotá – Universidad politécnico Gran Colombiano
2.Diálogo con Bogotá - SENA
3.Diálogo con Bogotá – Universidad el Bosque
4.Fortalecimiento en capacidades técnicas para el manejo de crisis  
5.Diálogo multisectorial sobre las funciones de la SIC y los derechos de los consumidores y empresarios. Se adjunta evidencia.</t>
  </si>
  <si>
    <t>Se avala cumplimiento del presente producto mediante informes .Diálogo con Bogotá – Universidad politécnico Gran Colombiano
2.Diálogo con Bogotá - SENA
3.Diálogo con Bogotá – Universidad el Bosque
4.Fortalecimiento en capacidades técnicas para el manejo de crisis  
5.Diálogo multisectorial sobre las funciones de la SIC y los derechos de los consumidores y empresarios.</t>
  </si>
  <si>
    <t>Durante el IV trimestre se diligenció un (1) checklist para eventos  de la oficina de Servicio al Consumidor y Apoyo Empresarial, relacionado con Diálogos  con el Eje Cafetero-Estudiantes de la facultad de Derecho y de Trabajo Social de la Universidad de Caldas en Manizales, realizado el 15 de noviembre, con una asistencia aproximada de 140 asistentes. En total se diligenciaron 5 checklist. Se adjunta evidencia</t>
  </si>
  <si>
    <t>En el mes de noviembre se publicó  en el calendario de eventos del portal Web la agenda  de Diálogos  con el Eje Cafetero-Estudiantes de la facultad de Derecho y de Trabajo Social de la Universidad de Caldas en Manizales.  Al IV trimestre se realizaron 5 publicaciones de agendas. Se adjunta evidencia</t>
  </si>
  <si>
    <t>Con corte al IV trimestre se realizaron los informes de los siguientes  eventos con captura de pantalla: 
1.Fortalecimiento  en capacidades  Técnicas para el manejo  de crisis. Realzado el 7 de julio
2. Diálogo con Bogotá – Universidad politécnico Gran Colombiano, realizado el 11 de septiembre. 
3.Diálogo con Bogotá - SENA realizado el 12 de septiembre.
4.Diálogo con Bogotá – Universidad el Bosque realizado el 13 de septiembre.
5.Diálogo multisectorial sobre las funciones de la SIC y los derechos de los consumidores y empresarios, realizado el 15 de noviembre. Se adjunta evidencia</t>
  </si>
  <si>
    <t>Se avala el cumplimiento de la presente actividad mediante informe que contiene capturas de pantalla  de los boletines, fotonoficias, videos y ruedas de prensa producidos por la SIC de conformidad con la directriz de manejo de imagen"</t>
  </si>
  <si>
    <t>Se está ejecutando el plan de acción armonizado de la política de equidad de género y diversidad. Teniendo en cuenta la enmienda realizada al convenio con PNUD se prorrogará 6 meses para lograr la ejecución del plan de acción</t>
  </si>
  <si>
    <t>Se adjuntan tres (3) soportes que acreditan el cumplimiento de esta actividad, cada uno consistente en archivo en formato Excel, documento en el cual se hizo cada recopilación y análisis de datos para posterior envío de reporte de impacto de quejas/denuncias</t>
  </si>
  <si>
    <t>Se aporta evidencia del instructivo de uso del buzón de preguntas</t>
  </si>
  <si>
    <t>Se ejecuto el plan de trabajo para el cumplimiento de los objetivos de mejora efr y se realizaron los 4 informes trimestrales efr
Durante octubre, noviembre y diciembre  se realizaron las siguientes actividades: se diseñó estrategia de intervención en liderazgo conciliatorio para la alta y media dirección con base en los resultados de las mediciones de clima, se elaboró la matriz de cobertura de las medidas efr, se realizó los informes de gestión de los programas de Bienestar y Capacitación y el cuarto  informe trimestral efr.</t>
  </si>
  <si>
    <t>Se elaboró el segundo informe semestral de Plan de Bienestar Social y Estímulos de las actividades  ejecutadas. Se anexa evidencia</t>
  </si>
  <si>
    <t>Se elaboró el segundo informe semestral de Plan de Capacitación de las actividades  ejecutadas. Se anexa evidencia</t>
  </si>
  <si>
    <t>Durante octubre, noviembre y diciembre del presente año se realizaron los siguientes eventos de capacitación: Inducción, Reinducción, Rendición de cuentas, Protección de Datos Personales, Programa de Documentos Vitales, Cuidando-te Estilos de vida Saludable, Prevención riesgo Psicosocial, Medidas cautelares en procesos declarativos, Derecho Administrativo, Concurso de méritos, Importancia, fidelidad de la Información y registro, Transparencia y acceso a la Información pública,  ,Salas Amigas Lactancia Materna, Informe de gestión semestral</t>
  </si>
  <si>
    <t>Durante octubre, noviembre y diciembre del presente año se realizaron las siguientes actividades de SST: Actas mensuales reunión copasst, Informe trimestral Comité Convivencia, Consolidado de evaluación de las responsabilidades en SST, Informe semestral de ejecución SST, Consolidado de rendición de cuentas, Matriz de requisitos legales actualizada y publicada en la IntraSic, Soporte de las divulgaciones realizadas por SST a través de la IntraSi, Informe de condiciones de salud, Informe semestral de actividades PVE, Matriz de exámenes ocupacionales actualizada, Consolidado de investigación de ATEL, Registro y análisis del indicador, Informe consolidado de inspecciones, Entrega de EPP, Matriz de indicadores estructura, proceso y resultado, Informe de auditoría realizada al SG-SST, Informe de Revisión por la Alta dirección.</t>
  </si>
  <si>
    <t>Se finaliza construcción de manual de usuario y se realiza capacitación</t>
  </si>
  <si>
    <t>Se finalizó manual de usuario y se ejecutó capacitación</t>
  </si>
  <si>
    <t>Se realiza el cierre del proyecto con la entrega del formato de arquitectura y acta de entrega con las mejoras realizadas y puesta en operación del sistema de pagos</t>
  </si>
  <si>
    <t>Se culmina la construcción del software y se efectúan pruebas</t>
  </si>
  <si>
    <t xml:space="preserve">Se da cumplimiento a la actividad con la entrega del manual de usuario para las mejoras realizadas al sistema de pagos, así mismo se realizo capacitación a los usuarios </t>
  </si>
  <si>
    <t>El soporte 3, con fecha 4 de enero de 2024 evidencia el informe de los servicios complementarios de la vigencia 2023,c en corte al 31 de diciembre de 2023 .</t>
  </si>
  <si>
    <t>Durante la vigencia 2023 se realizaron un total de 3.256.043 de servicios complementarios de 2.516.686 , para un logro del 129%.  Es importante resaltar que al 31 de octubre de 2023,  ya se había cumplido la meta, por lo que se debió solicitar la modificación en su momento, ya que faltaba aún 2 meses.</t>
  </si>
  <si>
    <t xml:space="preserve">Durante la vigencia 2023 se realizaron un total de 3.256.043 de servicios complementarios de 2.516.686 , para un logro del 129%.  Es importante resaltar que al 31 de octubre de 2023,  ya se había cumplido la meta, por lo que se debió solicitar la modificación en su momento, ya que faltaba aún 2 meses.
Se ajusta a 100% la verificación para calculo de indicadores de seguimiento </t>
  </si>
  <si>
    <t xml:space="preserve">Se avala el avance dado a la presente actividad la cual no se cumplió por cuanto se ejecutaron 7 de las 9 actividades propuestas en la misma </t>
  </si>
  <si>
    <t xml:space="preserve">Se avala el cumplimiento de la presente producto en el informe se indica que que del grupo de habeas data se conservaron 2 expedientes y se eliminaron 2.416 expedientes . Así mismo del grupo de trabajo de investigaciones administrativas de protección de datos personales, conservación total 141 eliminación 49 </t>
  </si>
  <si>
    <t xml:space="preserve">Se avala el cumplimiento de la presente actividad mediante informe donde se evidencia mediante capturas de pantalla que se efectuaron 4 transferencias realizadas por el grupo de habeas data e investigaciones administrativas </t>
  </si>
  <si>
    <t xml:space="preserve">Se avala el cumplimiento del presente producto mediante informe en el que se indica que se cargaron en el sistema SGA expedientes de la vigencia 2015 de la Delegatura de Jurisdiccional </t>
  </si>
  <si>
    <t xml:space="preserve">Se avala el cumplimiento de la presente actividad mediante informe que indica que se transfirieron expedientes de la vigencia 2015 de la Delegatura de Asuntos jurisdiccionales </t>
  </si>
  <si>
    <t xml:space="preserve">Se avala el cumplimiento de la presente actividad mediante informe que indica que se cargaron en el sistema SGA expedientes de la vigencia 2015 de la Delegatura de Asuntos jurisdiccionales </t>
  </si>
  <si>
    <t xml:space="preserve">Se avala el cumplimiento de la presente actividad en en el que se indica que 220 expedientes de la vigencia 1992, presentan deterioro biológico o físicos </t>
  </si>
  <si>
    <t xml:space="preserve">Se avala el cumplimiento del presente producto mediante informe en el que se indica que se efectuó el cargue en el sistema SGA de los expedientes de la vigencia 1992 equivalente al 31,24% De la Dirección de Nuevas creaciones </t>
  </si>
  <si>
    <t xml:space="preserve">Se avala el cumplimiento de la presente actividad mediante informe y Excel en este ultimo se relacionan 104 expedientes del banco de patentes  de la vigencia 1992 los cuales están clasificados como " deterioro biológico </t>
  </si>
  <si>
    <t xml:space="preserve">Se avala cumplimiento de la presente actividad mediante fuid expedientes organizados </t>
  </si>
  <si>
    <t>Se avala el cumplimiento del presente producto mediante  informe en el que se relacionan  expedientes de las vigencias 2010 a 2019 donde se indica que hay 11994 expedientes que están en el listado y no se encuentran físicamente y 14793 expediente que no aparen en el listado pero se encuentran físicamente</t>
  </si>
  <si>
    <t xml:space="preserve">Se avala el cumplimiento de la presente actividad mediante acta administrativa donde se informa que el centro de documentación realizara el inventario de 1 expedientes que están en el listado y no se encuentran físicamente y los expedientes que se encuentran físicamente y no están en el listado </t>
  </si>
  <si>
    <t xml:space="preserve">Se avala el cumplimiento de la presente actividad mediante informa en el que se señala que 11994 expedientes de las vigencias 2010 al 2019 se encontraron el el listado pero no están físicamente y 14793 expedientes que no están en el listado pero se encontraron físicamente </t>
  </si>
  <si>
    <t>Se avala el cumplimiento de la presente actividad mediante informe donde se indica que :Actividades realizadas.
1. Alistamiento de los expedientes 
2. Depuración y eliminación de elementos abrasivos de cada uno de los expedientes.
3. Aplicación de los procesos de limpieza de acuerdo con establecido en el Instructivo de 
Limpieza y Desinfección de Unidades de Almacenamiento y Documentos DG01-I1.
4. Los expedientes se almacenaron en unidades de conservación carpetas y cajas según
lo establecido en el Programa de Almacenamiento y realmaceniamiento GD01-F29.
5. Se verifico que los documentos no superen los 200 folios respetando la integridad del 
expediente. Así mismo se allegan FUID de las vigencias 2010 al 2019</t>
  </si>
  <si>
    <t xml:space="preserve">Se avala el cumplimiento del presente producto mediante fuid que contiene 3719 expedientes de la series 2012 </t>
  </si>
  <si>
    <t xml:space="preserve">Se avala el cumplimiento de la presente actividad mediante fuid que indica que la serie de expedientes intervenidos corresponden a la serie 2012 transferencia SGA </t>
  </si>
  <si>
    <t xml:space="preserve">Se avala el cumplimiento del producto mediante la verificación de actividades planteadas en el plan de trabajo </t>
  </si>
  <si>
    <t xml:space="preserve">Se avala el cumplimiento de la presente actividad mediante la verificación de actividades planteadas en el plan de trabajo. Evidenciando cada uno de los entregables </t>
  </si>
  <si>
    <t>Se avala el cumplimiento del presente producto mediante el soporte allegado informe firmado por parte del contratista.</t>
  </si>
  <si>
    <t>Se  realizaron todas las actividades programadas en el plan de mantenimiento. Se suscribieron los informes correspondientes a los meses de octubre, noviembre y diciembre de 2023</t>
  </si>
  <si>
    <t xml:space="preserve">Se avala el cumplimiento de la presente actividad en el informe allegado se evidencia que se dio cumplimiento a las actividades programadas así: Mantenimiento preventivo aires acondicionados , cambio (mantenimiento correctivo luces LED, revisión luces de emergencia, mantenimiento hidrosanitario, controles de acceso, mantenimiento recarga de extintores ,puertas de vidrio templado , mantenimiento cerrajerías, pintura, adecuaciones espacios y puestos de trabajo. No se evidencio diligenciamiento del Excel la verificación se efectuó con los soportes allegados. </t>
  </si>
  <si>
    <t xml:space="preserve">Se avala el cumplimiento de la presente actividad se ejecutaron 7 actividades de residuos solidos los cuales se evidencian en el informe allegado. </t>
  </si>
  <si>
    <t xml:space="preserve">Se avala el cumplimiento de la presente actividad se ejecutaron 31 actividades de uso eficiente y racional de la energía  los cuales se evidencian en el informe allegado.  </t>
  </si>
  <si>
    <t xml:space="preserve">Se avala el cumplimiento de la presente actividad se ejecutaron 31 actividades de uso eficiente y racional del  agua los cuales se evidencian en el informe allegado. </t>
  </si>
  <si>
    <t xml:space="preserve">Se avala el cumplimiento de la presente actividad se ejecutaron 83 actividades de residuos peligrosos los cuales se evidencian en el informe allegado. </t>
  </si>
  <si>
    <t xml:space="preserve">Se avala el cumplimiento de la presente actividad se ejecutaron 23 actividades de emergencia ambiental los cuales se evidencian en el informe allegado. </t>
  </si>
  <si>
    <t xml:space="preserve">Se avala el cumplimiento de la presente actividad se ejecutaron 16 actividades de compras publicas sostenibles  los cuales se evidencian en el informe allegado. </t>
  </si>
  <si>
    <t xml:space="preserve">Se avala el cumplimiento de la presente actividad se ejecutaron 42 actividades de otros temas ambientales  los cuales se evidencian en el informe allegado. </t>
  </si>
  <si>
    <t>Se suscribió el contrato N.º 2465 de 2023 el 18 de septiembre de 2023, el soporte se remitió en el 3 reporte realizado.</t>
  </si>
  <si>
    <t>Se suscribieron los documentos F08 Informe de supervisión y F10 Acta de entrega final</t>
  </si>
  <si>
    <t xml:space="preserve">Se llevaron a cabo los dos eventos en materia de libre competencia económica: (i) el 25 de mayo de 2023 de 9:00 a. m. - 11:00 a. m. denominado "FORO: La función de abogacía de la competencia en el marco del proceso regulatorio".   y (ii) el 28 de septiembre de 2023 de 9:00 a. m. - 11:00 a. m. denominado "Abogacía de la Competencia: una herramienta para el correcto funcionamiento de los mercados". </t>
  </si>
  <si>
    <t xml:space="preserve">Se construyó el componente de software en el archivo adjunto se registra:1. Captura de pantalla del Código fuente registrado en devops / 2. Captura de pantalla  de casos de prueba ejecutados por desarrollo / 3.Captura de pantalla  de casos de prueba ejecutados para aceptación / 4. Formato Acta de Prueba de Desarrollo de Software. </t>
  </si>
  <si>
    <t>Durante la vigencia 2023 se gestionaron 38 casos de 23 que correspondían al 55% de 44 procesos, llegando a un logro del 164%</t>
  </si>
  <si>
    <t xml:space="preserve">Durante la vigencia 2023 se gestionaron 38 casos de 23 que correspondían al 55% de 44 procesos, llegando a un logro del 164%
Se ajusta a 100% la verificación para calculo de indicadores de seguimiento </t>
  </si>
  <si>
    <t>Durante la vigencia 2023 se gestionaron 96 casos de 42 que correspondían al 30% de 139 procesos, llegando a un logro del 230%</t>
  </si>
  <si>
    <t xml:space="preserve">Durante la vigencia 2023 se gestionaron 96 casos de 42 que correspondían al 30% de 139 procesos, llegando a un logro del 230%
Se ajusta a 100% la verificación para calculo de indicadores de seguimiento </t>
  </si>
  <si>
    <t>Durante la vigencia 2023 se gestionaron 264 casos de 249 que correspondían al 55% de 453 procesos, llegando a un logro del 106%</t>
  </si>
  <si>
    <t xml:space="preserve">Durante la vigencia 2023 se gestionaron 264 casos de 249 que correspondían al 55% de 453 procesos, llegando a un logro del 106%
Se ajusta a 100% la verificación para calculo de indicadores de seguimiento </t>
  </si>
  <si>
    <t>Durante la vigencia 2023 se gestionaron 189 casos de 131 que correspondían al 20% de 655 procesos, llegando a un logro del 144%</t>
  </si>
  <si>
    <t xml:space="preserve">Durante la vigencia 2023 se gestionaron 189 casos de 131 que correspondían al 20% de 655 procesos, llegando a un logro del 144%
Se ajusta a 100% la verificación para calculo de indicadores de seguimiento </t>
  </si>
  <si>
    <t xml:space="preserve">Se valida cumplimiento de la actividad, se evidencia en los soportes archivo Excel del inventario de recursos de apelación, queja, y revocatorio directa. </t>
  </si>
  <si>
    <t>Se realizó la puesta en producción de la versión 1.31.1. Mismo entregable actividad 2000-2-6</t>
  </si>
  <si>
    <t>Se realizó la puesta en producción de la versión 1.31.1</t>
  </si>
  <si>
    <t>Se valida cumplimiento de la actividad. Se evidencia en los soportes documento pdf  informes de captura de pantalla del código fuente registrado en devops; captura de pantalla  de casos de prueba ejecutados por desarrollo; captura de pantalla  de casos de prueba ejecutados para aceptación y formato acta de prueba de desarrollo de Software.</t>
  </si>
  <si>
    <t>Se valida el cumplimiento de la actividad. Se evidencia registro de planillas de asistencia a las capacitaciones.</t>
  </si>
  <si>
    <t>Se valida cumplimiento del producto, se evidencia en los soportes de la actividad 2020-6-5 soportes de manual de usuario y registro de capacitación de la herramienta con componente de inteligencia artificial para la clasificación de patentes (CLASEPA)</t>
  </si>
  <si>
    <t>Se realizaron las actividades propias para planear y gestionar la solución de conformidad con el requerimiento para Clasema</t>
  </si>
  <si>
    <t>Se valida cumplimiento del producto, se evidencia en los soportes de la actividad 2020-7-1.</t>
  </si>
  <si>
    <t>Se valida el cumplimiento del producto, cuyas evidencias se encuentran en los entregables de las actividades 2023-1-1; 2023-1-2 y 2023-1-3.</t>
  </si>
  <si>
    <t>Se valida el cumplimiento del producto, cuyas evidencias se encuentran en los entregables de las actividades 2023-2-2; 2023-2-4 y 2023-2-6</t>
  </si>
  <si>
    <t>Se elaboraron y se publicaron dos boletines tecnológicos "Bioinsumos, una apuesta estratégica para la seguridad alimentaria en Colombia" y  "Transición energética: El uso de microrredes como alternativa sostenible". El boletín fue publicado en la pagina de la SIC bajo los siguientes links  https://www.sic.gov.co/content/bioinsumos-una-apuesta-estrategica-para-la-seguridad-alimentaria-en-colombia y  https://www.sic.gov.co/content/transicion-energetica-el-uso-de-microrederes-como-alternativa-sostenible, respectivamente.</t>
  </si>
  <si>
    <t>Con corte a 31 de diciembre se realizaron 352.378 atenciones de las 330.000 programadas en la última modificación de Plan de Acción 2023. Lo cual equivale a un cumplimiento del 106,8%(En el informe no se cambio la meta ya que oficialmente nos la comunicaron en este seguimiento)</t>
  </si>
  <si>
    <t>Para el periodo evaluado se entrega el 6 informe de operación de las casas regionales, cumpliendo con la meta de 6 informes bimensuales.</t>
  </si>
  <si>
    <t>Con corte a 29 de diciembre se presenta el sexto informe de operación de la rutas del consumidor, Incluye soporte Plan Navidad donde las rutas estuvieron prestando los servicios en diferentes localidades de la ciudad de Bogotá. Cumpliendo con el 100% de la actividad.</t>
  </si>
  <si>
    <t>Para el periodo evaluado se presenta el tercer (3) informe de seguimiento a las actividades de divulgación de los tres programados. Cumpliendo con el 100% de la actividad</t>
  </si>
  <si>
    <t>Para este periodo se presentan los informes de las campañas 5, 6,7 y 8. Cumpliendo con la actividad de realizar 8 campañas de divulgación</t>
  </si>
  <si>
    <t>Se presenta como evidencia del Producto el informe final de ejecución del Programa CONSUFONDO dentro del término establecido</t>
  </si>
  <si>
    <t>Con fecha 23 de noviembre se presenta el cuarto informe de seguimiento a la ejecución del Programa CONSUFONDO  de los 4 programados.</t>
  </si>
  <si>
    <t xml:space="preserve">Conforme a la solicitud de modificación del Plan de Acción, para este corte se presenta el cronograma numero 10 de 10 el cual corresponde a la programación de las sensibilizaciones realizadas en el mes de noviembre. </t>
  </si>
  <si>
    <t>Para el periodo evaluado se realizaron 7 visitas de inspección documento cumpliendo la meta de 20 visita programadas</t>
  </si>
  <si>
    <t xml:space="preserve">Con corte a 30 de noviembre se presentan 2 mapas georreferenciados con localización de municipios visitados. Cumpliendo con la meta de 11 mapas georreferenciados </t>
  </si>
  <si>
    <t>Para el periodo evaluado se presentan las actas y las asistencias de 5 Comités Jurídicos . Completando la meta anual de 11 Comtes Jurídicos</t>
  </si>
  <si>
    <t>Para este periodo se presentan los soportes de la cuarta capacitación realizada en temas de arreglo directo. Cumpliendo con la meta de realizar 4 capacitaciones de arreglo directo en el año.</t>
  </si>
  <si>
    <t xml:space="preserve">Para este periodo se entrega el cuarto  informe de la campaña de comunicaciones de los 4 programados dando cumplimiento al 100% de lo programado. Se adjunta  cronograma que permite evidenciar el avance mensualmente. </t>
  </si>
  <si>
    <t xml:space="preserve">Con corte 15 de diciembre se cuenta con el Código QR, el link de acceso y la cartilla física </t>
  </si>
  <si>
    <t>Se presenta cartilla con contenido temático , programado y estructurado</t>
  </si>
  <si>
    <t>Con fecha 13 de diciembre se aprobó la cartilla por parte del coordinador de la RNPC y se envió a OSCAE</t>
  </si>
  <si>
    <t xml:space="preserve">Con fecha 13 de diciembre se envió código QR, Link de la cartilla a GREMIOS Y ENTIDADES- Socializando la Cartilla "cartilla informativa en derechos, deberes y recomendaciones al turista" </t>
  </si>
  <si>
    <t xml:space="preserve">Se anexan de manera extemporánea nuevos informes de Data Telco y Data postales para constatar el cumplimiento de la actividad, por lo que se castiga la eficiencia en un 5%. Se incluye correo de réplica presentado por el área, donde se da respuesta a las observaciones presentadas por la OAP.  </t>
  </si>
  <si>
    <t xml:space="preserve">Se anexan de manera extemporánea nuevas convocatorias Data Telco y Data postales para constatar el cumplimiento de la actividad, por lo que se castiga la eficiencia en un 5% . Se incluye correo de réplica presentado por el área, donde se da respuesta a las observaciones presentadas por la OAP.  </t>
  </si>
  <si>
    <t xml:space="preserve">Se valida el cumplimiento del producto, en los soportes se evidencia listado consolidado de realtorias publicadas. </t>
  </si>
  <si>
    <t>Se da cumplimiento al producto con la entrega del Vademécum Jurídico el día 30 de octubre</t>
  </si>
  <si>
    <t>El día 23 de marzo se realizó la reunión entre la OAJ y el grupo jurídico de la delegatura para definir los conceptos a actualizar, incluir o eliminar del Vademécum.</t>
  </si>
  <si>
    <t>El día 30 de octubre se entregó el Vademécum Jurídico</t>
  </si>
  <si>
    <t>Se da cumplimiento al producto con el registro de 273 visitas y 27 requerimientos para un total de 300 actuaciones de control.</t>
  </si>
  <si>
    <t>Se adjunta la última planeación del año, de esta manera se da cumplimiento a la actividad. Las planeaciones 1,2 y 3 se entregaron en reportes pasados.</t>
  </si>
  <si>
    <t>Se da cumplimiento a la actividad con el registro de 273 visitas y 27 requerimientos para un total de 300 actuaciones de control</t>
  </si>
  <si>
    <t>Se adjunta la última planeación del año para cada grupo, de esta manera se da cumplimiento a la actividad. Las planeaciones 1,2 y 3 se entregaron en reportes pasados.</t>
  </si>
  <si>
    <t>Se da cumplimento de la actividad con el archivo de las 10 planeaciones elaboradas</t>
  </si>
  <si>
    <t>Se da cumplimiento al producto con el registro de 201 visitas y 49 requerimientos para un total de 250 actuaciones de control.</t>
  </si>
  <si>
    <t xml:space="preserve">Se da cumplimiento al producto con la entrega del registro fotográfico por parte de OSCAE de los eventos realizados el 25 de mayo y el 4 de octubre </t>
  </si>
  <si>
    <t>Se da cumplimiento a la actividad con la entrega del registro fotográfico del segundo evento realizado por la delegatura el día 4 de octubre</t>
  </si>
  <si>
    <t>Se da cumplimiento al producto con la entrega del AIN EX ANTE Medidores de Agua mediante correo electrónico el día 19 de octubre al DNP.</t>
  </si>
  <si>
    <t>Se da cumplimiento a la actividad con la entrega del AIN EX ANTE ajustado mediante correo electrónico el día 13 de octubre al Grupo de Regulación.</t>
  </si>
  <si>
    <t>Se da cumplimiento a la actividad con la entrega del AIN EX ANTE Medidores de Agua mediante correo electrónico el día 19 de octubre al DNP.</t>
  </si>
  <si>
    <t>El 17 de febrero la delegatura reate mediante correo electrónico el proyecto de resolución para modificar al RTM de Instrumentos de Pesaje no Automático al Grupo de Regulación.</t>
  </si>
  <si>
    <t xml:space="preserve">Se realizó 4 informes de priorización y monitoreo, se iniciaron más de 1000 investigaciones y se realizó un estudio de seguridad. </t>
  </si>
  <si>
    <t xml:space="preserve">Se ejecutó el plan de trabajo del CONPES 4012 y se inicio la actuación administrativa del plan estratégico. </t>
  </si>
  <si>
    <t>Se valida cumplimiento del producto, se evidencia en los soportes el procesos de armonización normativa en materia de protección de datos.</t>
  </si>
  <si>
    <t>Se realizó informe final con las recomendaciones, donde se determino la necesidad de una reforma a la Ley 1581 de 2012.</t>
  </si>
  <si>
    <t>Se valida el cumplimiento de la actividad, se evidencia en el soporte documento en PDF definición de hoja de ruta conforme a los resultados.</t>
  </si>
  <si>
    <t>Se realizaron 4 informes de las capacitaciones virtuales y se realizaron 6 capacitaciones presenciales</t>
  </si>
  <si>
    <t>Se valida cumplimiento del producto, se evidencia en los documentos soportes la realización de capacitaciones virtuales y/o presenciales.</t>
  </si>
  <si>
    <t>Se realizaron 2 capacitaciones: 
1. Se realizó una capacitación a la gobernación de Cundinamarca 17/10/2023
2. Al instituto nacional de metrología de Colombia el 24/10/2023</t>
  </si>
  <si>
    <t>Se ejecutó campaña de divulgación en diferentes redes sociales como twitter, instagram, Facebook y LinkedIn.</t>
  </si>
  <si>
    <t>Seguimiento Planeación Institucional
periodo enero - diciembre 2023</t>
  </si>
  <si>
    <t>SEGUIMIENTO PLAN ESTRATÉGICO - PLAN DE ACCIÓN INSTITUCIONAL 2023</t>
  </si>
  <si>
    <t>EFICACIA PRODUCTO</t>
  </si>
  <si>
    <t>Promedio de Porcentaje de avance verificado 4</t>
  </si>
  <si>
    <t>EFICIENCIA TOTAL DEL PLAN</t>
  </si>
  <si>
    <t xml:space="preserve">EFICACIA DE LA GESTIÓN ACTIVIDADES PROPIAS DEL PERIODO EVALUADO </t>
  </si>
  <si>
    <t xml:space="preserve">EFICIENCIA ACTIVIDADES PROPIAS DEL PERIODO EVALUADO </t>
  </si>
  <si>
    <t xml:space="preserve">EFICACIA DE LA GESTIÓN ACTIVIDADES COMPARTIDAS DEL PERIODO EVALUADO </t>
  </si>
  <si>
    <t xml:space="preserve">EFICIENCIA ACTIVIDADES COMPARTIDAS DEL PERIODO EVALUADO </t>
  </si>
  <si>
    <t>Porcentaje de avance 4to trim</t>
  </si>
  <si>
    <t xml:space="preserve"> Descripción de lo avanzado 4to trim</t>
  </si>
  <si>
    <t>Fecha de ejecución 4to trim</t>
  </si>
  <si>
    <t>Porcentaje de avance verificado 4to trim</t>
  </si>
  <si>
    <t xml:space="preserve"> Descripción de la verificación de la OAP 4to trim</t>
  </si>
  <si>
    <t>Fecha de ejecución verificada 4to trim</t>
  </si>
  <si>
    <t>Eficiencia 4to trim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</si>
</sst>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yyyy\-mm\-dd;@"/>
    <numFmt numFmtId="165" formatCode="_-* #,##0_-;\-* #,##0_-;_-* &quot;-&quot;??_-;_-@_-"/>
    <numFmt numFmtId="166" formatCode="0.000%"/>
    <numFmt numFmtId="167" formatCode="0.0%"/>
  </numFmts>
  <fonts count="46" x14ac:knownFonts="1">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FF0000"/>
      <name val="Calibri"/>
      <family val="2"/>
      <scheme val="minor"/>
    </font>
    <font>
      <b/>
      <sz val="11"/>
      <color theme="1"/>
      <name val="Calibri"/>
      <family val="2"/>
      <scheme val="minor"/>
    </font>
    <font>
      <b/>
      <sz val="48"/>
      <color theme="1"/>
      <name val="Calibri"/>
      <family val="2"/>
      <scheme val="minor"/>
    </font>
    <font>
      <b/>
      <sz val="11"/>
      <name val="Calibri"/>
      <family val="2"/>
      <scheme val="minor"/>
    </font>
    <font>
      <b/>
      <sz val="11"/>
      <color rgb="FF002060"/>
      <name val="Calibri"/>
      <family val="2"/>
      <scheme val="minor"/>
    </font>
    <font>
      <sz val="11"/>
      <name val="Calibri"/>
      <family val="2"/>
      <scheme val="minor"/>
    </font>
    <font>
      <sz val="10"/>
      <name val="Arial"/>
      <family val="2"/>
    </font>
    <font>
      <sz val="11"/>
      <color rgb="FF000000"/>
      <name val="Calibri"/>
      <family val="2"/>
      <scheme val="minor"/>
    </font>
    <font>
      <sz val="15"/>
      <color theme="1"/>
      <name val="Calibri"/>
      <family val="2"/>
      <scheme val="minor"/>
    </font>
    <font>
      <sz val="16"/>
      <color theme="1"/>
      <name val="Calibri"/>
      <family val="2"/>
      <scheme val="minor"/>
    </font>
    <font>
      <sz val="11"/>
      <color rgb="FF444444"/>
      <name val="Calibri"/>
      <family val="2"/>
      <charset val="1"/>
    </font>
    <font>
      <sz val="11"/>
      <color rgb="FF000000"/>
      <name val="Calibri"/>
      <family val="2"/>
    </font>
    <font>
      <sz val="11"/>
      <color rgb="FF000000"/>
      <name val="Calibri"/>
      <family val="2"/>
      <charset val="1"/>
    </font>
    <font>
      <b/>
      <sz val="11"/>
      <color rgb="FF000000"/>
      <name val="Calibri"/>
      <family val="2"/>
      <scheme val="minor"/>
    </font>
    <font>
      <b/>
      <sz val="11"/>
      <color rgb="FFFF0000"/>
      <name val="Calibri"/>
      <family val="2"/>
    </font>
    <font>
      <sz val="11"/>
      <color rgb="FFFF0000"/>
      <name val="Calibri"/>
      <family val="2"/>
    </font>
    <font>
      <sz val="11"/>
      <name val="Calibri"/>
      <family val="2"/>
    </font>
    <font>
      <sz val="11"/>
      <color rgb="FF000000"/>
      <name val="Calibri"/>
      <family val="2"/>
    </font>
    <font>
      <sz val="12"/>
      <color theme="1"/>
      <name val="Calibri"/>
      <family val="2"/>
      <scheme val="minor"/>
    </font>
    <font>
      <b/>
      <sz val="14"/>
      <color theme="1"/>
      <name val="Calibri"/>
      <family val="2"/>
      <scheme val="minor"/>
    </font>
    <font>
      <b/>
      <sz val="18"/>
      <name val="Calibri"/>
      <family val="2"/>
      <scheme val="minor"/>
    </font>
    <font>
      <b/>
      <sz val="16"/>
      <color rgb="FFFF0000"/>
      <name val="Calibri"/>
      <family val="2"/>
      <scheme val="minor"/>
    </font>
    <font>
      <sz val="16"/>
      <color rgb="FFFF0000"/>
      <name val="Calibri"/>
      <family val="2"/>
      <scheme val="minor"/>
    </font>
    <font>
      <b/>
      <sz val="12"/>
      <color rgb="FFFFFF00"/>
      <name val="Calibri"/>
      <family val="2"/>
      <scheme val="minor"/>
    </font>
    <font>
      <sz val="11"/>
      <color rgb="FFFFFF00"/>
      <name val="Calibri"/>
      <family val="2"/>
      <scheme val="minor"/>
    </font>
    <font>
      <b/>
      <sz val="12"/>
      <color rgb="FF002060"/>
      <name val="Calibri"/>
      <family val="2"/>
      <scheme val="minor"/>
    </font>
    <font>
      <b/>
      <sz val="20"/>
      <color theme="1"/>
      <name val="Calibri"/>
      <family val="2"/>
      <scheme val="minor"/>
    </font>
    <font>
      <b/>
      <sz val="16"/>
      <color theme="1"/>
      <name val="Calibri"/>
      <family val="2"/>
      <scheme val="minor"/>
    </font>
    <font>
      <i/>
      <sz val="11"/>
      <color theme="1"/>
      <name val="Wingdings"/>
      <charset val="2"/>
    </font>
    <font>
      <sz val="18"/>
      <color theme="1"/>
      <name val="Calibri"/>
      <family val="2"/>
      <scheme val="minor"/>
    </font>
    <font>
      <sz val="24"/>
      <color theme="1"/>
      <name val="Calibri"/>
      <family val="2"/>
      <scheme val="minor"/>
    </font>
    <font>
      <sz val="28"/>
      <color theme="1"/>
      <name val="Calibri"/>
      <family val="2"/>
      <scheme val="minor"/>
    </font>
    <font>
      <b/>
      <sz val="15"/>
      <color rgb="FF0070C0"/>
      <name val="Corbel"/>
      <family val="2"/>
    </font>
    <font>
      <b/>
      <sz val="14"/>
      <name val="Calibri"/>
      <family val="2"/>
      <scheme val="minor"/>
    </font>
    <font>
      <b/>
      <sz val="16"/>
      <color theme="1"/>
      <name val="Baskerville Old Face"/>
      <family val="1"/>
    </font>
    <font>
      <b/>
      <sz val="34"/>
      <color theme="1"/>
      <name val="Calibri"/>
      <family val="2"/>
      <scheme val="minor"/>
    </font>
    <font>
      <sz val="20"/>
      <color theme="1"/>
      <name val="Calibri"/>
      <family val="2"/>
      <scheme val="minor"/>
    </font>
    <font>
      <b/>
      <sz val="28"/>
      <color theme="1"/>
      <name val="Calibri"/>
      <family val="2"/>
      <scheme val="minor"/>
    </font>
    <font>
      <b/>
      <sz val="18"/>
      <color theme="1"/>
      <name val="Calibri"/>
      <family val="2"/>
      <scheme val="minor"/>
    </font>
    <font>
      <b/>
      <sz val="22"/>
      <color theme="1"/>
      <name val="Calibri"/>
      <family val="2"/>
      <scheme val="minor"/>
    </font>
    <font>
      <b/>
      <sz val="26"/>
      <color theme="1"/>
      <name val="Calibri"/>
      <family val="2"/>
      <scheme val="minor"/>
    </font>
    <font>
      <b/>
      <sz val="26"/>
      <name val="Calibri"/>
      <family val="2"/>
      <scheme val="minor"/>
    </font>
  </fonts>
  <fills count="3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66FF99"/>
        <bgColor indexed="64"/>
      </patternFill>
    </fill>
    <fill>
      <patternFill patternType="solid">
        <fgColor rgb="FFC00000"/>
        <bgColor indexed="64"/>
      </patternFill>
    </fill>
    <fill>
      <patternFill patternType="solid">
        <fgColor theme="7" tint="-0.249977111117893"/>
        <bgColor rgb="FF000000"/>
      </patternFill>
    </fill>
    <fill>
      <patternFill patternType="solid">
        <fgColor theme="5" tint="0.39997558519241921"/>
        <bgColor indexed="64"/>
      </patternFill>
    </fill>
    <fill>
      <patternFill patternType="solid">
        <fgColor theme="4" tint="0.79998168889431442"/>
        <bgColor indexed="64"/>
      </patternFill>
    </fill>
    <fill>
      <patternFill patternType="solid">
        <fgColor rgb="FFACB9CA"/>
        <bgColor rgb="FF000000"/>
      </patternFill>
    </fill>
    <fill>
      <patternFill patternType="solid">
        <fgColor theme="9" tint="0.39997558519241921"/>
        <bgColor rgb="FF000000"/>
      </patternFill>
    </fill>
    <fill>
      <patternFill patternType="solid">
        <fgColor theme="7" tint="0.39997558519241921"/>
        <bgColor indexed="64"/>
      </patternFill>
    </fill>
    <fill>
      <patternFill patternType="solid">
        <fgColor rgb="FFFFFFFF"/>
        <bgColor indexed="64"/>
      </patternFill>
    </fill>
    <fill>
      <patternFill patternType="solid">
        <fgColor theme="7" tint="0.79998168889431442"/>
        <bgColor indexed="64"/>
      </patternFill>
    </fill>
    <fill>
      <patternFill patternType="solid">
        <fgColor rgb="FFDDEBF7"/>
        <bgColor rgb="FF000000"/>
      </patternFill>
    </fill>
    <fill>
      <patternFill patternType="solid">
        <fgColor rgb="FFA9D08E"/>
        <bgColor rgb="FF000000"/>
      </patternFill>
    </fill>
    <fill>
      <patternFill patternType="solid">
        <fgColor rgb="FFFFFF00"/>
        <bgColor rgb="FF000000"/>
      </patternFill>
    </fill>
    <fill>
      <patternFill patternType="solid">
        <fgColor rgb="FFFCE4D6"/>
        <bgColor rgb="FF000000"/>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E8F2E2"/>
        <bgColor indexed="64"/>
      </patternFill>
    </fill>
  </fills>
  <borders count="71">
    <border>
      <left/>
      <right/>
      <top/>
      <bottom/>
      <diagonal/>
    </border>
    <border>
      <left/>
      <right/>
      <top/>
      <bottom style="thick">
        <color theme="4" tint="0.499984740745262"/>
      </bottom>
      <diagonal/>
    </border>
    <border>
      <left style="medium">
        <color indexed="64"/>
      </left>
      <right style="medium">
        <color indexed="64"/>
      </right>
      <top style="medium">
        <color indexed="64"/>
      </top>
      <bottom style="medium">
        <color indexed="64"/>
      </bottom>
      <diagonal/>
    </border>
    <border>
      <left/>
      <right/>
      <top style="medium">
        <color indexed="64"/>
      </top>
      <bottom style="thick">
        <color rgb="FF00206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top style="thick">
        <color rgb="FF002060"/>
      </top>
      <bottom style="thin">
        <color rgb="FF002060"/>
      </bottom>
      <diagonal/>
    </border>
    <border>
      <left style="thin">
        <color rgb="FF002060"/>
      </left>
      <right style="thick">
        <color rgb="FF002060"/>
      </right>
      <top/>
      <bottom style="thin">
        <color rgb="FF002060"/>
      </bottom>
      <diagonal/>
    </border>
    <border>
      <left style="thin">
        <color rgb="FF002060"/>
      </left>
      <right style="thin">
        <color rgb="FF002060"/>
      </right>
      <top/>
      <bottom style="thin">
        <color rgb="FF002060"/>
      </bottom>
      <diagonal/>
    </border>
    <border>
      <left style="thin">
        <color rgb="FF002060"/>
      </left>
      <right/>
      <top/>
      <bottom style="thin">
        <color rgb="FF002060"/>
      </bottom>
      <diagonal/>
    </border>
    <border>
      <left style="thick">
        <color rgb="FF002060"/>
      </left>
      <right style="thin">
        <color rgb="FF002060"/>
      </right>
      <top/>
      <bottom style="thin">
        <color rgb="FF002060"/>
      </bottom>
      <diagonal/>
    </border>
    <border>
      <left style="double">
        <color theme="4" tint="0.499984740745262"/>
      </left>
      <right style="double">
        <color theme="4" tint="0.499984740745262"/>
      </right>
      <top style="double">
        <color theme="4" tint="0.499984740745262"/>
      </top>
      <bottom/>
      <diagonal/>
    </border>
    <border>
      <left style="double">
        <color theme="4" tint="0.499984740745262"/>
      </left>
      <right/>
      <top style="double">
        <color theme="4" tint="0.499984740745262"/>
      </top>
      <bottom/>
      <diagonal/>
    </border>
    <border>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top style="thin">
        <color rgb="FF002060"/>
      </top>
      <bottom/>
      <diagonal/>
    </border>
    <border>
      <left style="thin">
        <color rgb="FF002060"/>
      </left>
      <right style="thick">
        <color rgb="FF002060"/>
      </right>
      <top style="thin">
        <color rgb="FF002060"/>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3" tint="0.79998168889431442"/>
      </left>
      <right style="thin">
        <color theme="3" tint="0.79998168889431442"/>
      </right>
      <top style="thin">
        <color theme="3" tint="0.79998168889431442"/>
      </top>
      <bottom/>
      <diagonal/>
    </border>
    <border>
      <left style="thin">
        <color theme="4"/>
      </left>
      <right style="thin">
        <color theme="4"/>
      </right>
      <top style="thin">
        <color theme="4"/>
      </top>
      <bottom style="thin">
        <color theme="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10" fillId="0" borderId="0"/>
  </cellStyleXfs>
  <cellXfs count="535">
    <xf numFmtId="0" fontId="0" fillId="0" borderId="0" xfId="0"/>
    <xf numFmtId="0" fontId="0" fillId="0" borderId="0" xfId="0" applyAlignment="1" applyProtection="1">
      <alignment horizontal="center" vertical="center"/>
      <protection locked="0"/>
    </xf>
    <xf numFmtId="43" fontId="0" fillId="0" borderId="0" xfId="1" applyFont="1" applyAlignment="1" applyProtection="1">
      <alignment horizontal="center" vertical="center"/>
      <protection locked="0"/>
    </xf>
    <xf numFmtId="0" fontId="0" fillId="0" borderId="0" xfId="0" applyAlignment="1" applyProtection="1">
      <alignment horizontal="center" vertical="center" wrapText="1"/>
      <protection locked="0"/>
    </xf>
    <xf numFmtId="9" fontId="0" fillId="0" borderId="0" xfId="3" applyFont="1" applyAlignment="1" applyProtection="1">
      <alignment horizontal="center" vertical="center" wrapText="1"/>
      <protection locked="0"/>
    </xf>
    <xf numFmtId="10" fontId="0" fillId="0" borderId="0" xfId="3" applyNumberFormat="1" applyFont="1"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14" fontId="0" fillId="0" borderId="0" xfId="0" applyNumberFormat="1" applyAlignment="1" applyProtection="1">
      <alignment horizontal="center" vertical="center" wrapText="1"/>
      <protection locked="0"/>
    </xf>
    <xf numFmtId="14" fontId="0" fillId="0" borderId="0" xfId="3" applyNumberFormat="1" applyFont="1" applyAlignment="1" applyProtection="1">
      <alignment horizontal="center" vertical="center" wrapText="1"/>
      <protection locked="0"/>
    </xf>
    <xf numFmtId="164" fontId="0" fillId="0" borderId="0" xfId="0" applyNumberFormat="1" applyAlignment="1" applyProtection="1">
      <alignment horizontal="center" vertical="center" wrapText="1"/>
      <protection locked="0"/>
    </xf>
    <xf numFmtId="0" fontId="6" fillId="0" borderId="0" xfId="0" applyFont="1" applyAlignment="1" applyProtection="1">
      <alignment vertical="center"/>
      <protection locked="0"/>
    </xf>
    <xf numFmtId="43" fontId="0" fillId="0" borderId="0" xfId="1" applyFont="1" applyAlignment="1" applyProtection="1">
      <alignment vertical="center"/>
      <protection locked="0"/>
    </xf>
    <xf numFmtId="0" fontId="0" fillId="0" borderId="0" xfId="0" applyAlignment="1" applyProtection="1">
      <alignment vertical="center"/>
      <protection locked="0"/>
    </xf>
    <xf numFmtId="0" fontId="7" fillId="2" borderId="0" xfId="0" applyFont="1" applyFill="1" applyAlignment="1" applyProtection="1">
      <alignment horizontal="center" vertical="center" wrapText="1"/>
      <protection locked="0"/>
    </xf>
    <xf numFmtId="9" fontId="7" fillId="2" borderId="0" xfId="3" applyFont="1" applyFill="1" applyAlignment="1" applyProtection="1">
      <alignment horizontal="center" vertical="center" wrapText="1"/>
      <protection locked="0"/>
    </xf>
    <xf numFmtId="10" fontId="7" fillId="2" borderId="0" xfId="3" applyNumberFormat="1" applyFont="1" applyFill="1" applyAlignment="1" applyProtection="1">
      <alignment horizontal="center" vertical="center" wrapText="1"/>
      <protection locked="0"/>
    </xf>
    <xf numFmtId="1"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43" fontId="0" fillId="3" borderId="0" xfId="1" applyFont="1" applyFill="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14" fontId="0" fillId="0" borderId="0" xfId="0" applyNumberFormat="1" applyAlignment="1" applyProtection="1">
      <alignment horizontal="center" vertical="center"/>
      <protection locked="0"/>
    </xf>
    <xf numFmtId="14" fontId="8" fillId="4" borderId="4" xfId="0" applyNumberFormat="1" applyFont="1" applyFill="1" applyBorder="1" applyAlignment="1" applyProtection="1">
      <alignment horizontal="center" vertical="center" wrapText="1"/>
      <protection locked="0"/>
    </xf>
    <xf numFmtId="14" fontId="3" fillId="5" borderId="7" xfId="4" applyNumberFormat="1" applyFont="1" applyFill="1" applyBorder="1" applyAlignment="1" applyProtection="1">
      <alignment horizontal="center" vertical="center" wrapText="1"/>
      <protection locked="0"/>
    </xf>
    <xf numFmtId="14" fontId="0" fillId="0" borderId="8" xfId="0" applyNumberForma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hidden="1"/>
    </xf>
    <xf numFmtId="0" fontId="5" fillId="0" borderId="0" xfId="0" applyFont="1" applyAlignment="1" applyProtection="1">
      <alignment horizontal="center" vertical="center" wrapText="1"/>
      <protection locked="0"/>
    </xf>
    <xf numFmtId="9" fontId="5" fillId="0" borderId="0" xfId="3" applyFont="1" applyAlignment="1" applyProtection="1">
      <alignment horizontal="center" vertical="center" wrapText="1"/>
      <protection locked="0"/>
    </xf>
    <xf numFmtId="10" fontId="5" fillId="0" borderId="0" xfId="3"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wrapText="1"/>
      <protection locked="0"/>
    </xf>
    <xf numFmtId="164" fontId="8" fillId="7" borderId="12" xfId="0" applyNumberFormat="1" applyFont="1" applyFill="1" applyBorder="1" applyAlignment="1" applyProtection="1">
      <alignment horizontal="center" vertical="center" wrapText="1"/>
      <protection locked="0"/>
    </xf>
    <xf numFmtId="164" fontId="8" fillId="7" borderId="13" xfId="0" applyNumberFormat="1" applyFont="1" applyFill="1" applyBorder="1" applyAlignment="1" applyProtection="1">
      <alignment horizontal="center" vertical="center" wrapText="1"/>
      <protection locked="0"/>
    </xf>
    <xf numFmtId="164" fontId="8" fillId="7" borderId="14" xfId="0" applyNumberFormat="1" applyFont="1" applyFill="1" applyBorder="1" applyAlignment="1" applyProtection="1">
      <alignment horizontal="center" vertical="center" wrapText="1"/>
      <protection locked="0"/>
    </xf>
    <xf numFmtId="49" fontId="3" fillId="5" borderId="0" xfId="4" applyNumberFormat="1" applyFont="1" applyFill="1" applyBorder="1" applyAlignment="1" applyProtection="1">
      <alignment horizontal="center" vertical="center" wrapText="1"/>
      <protection locked="0"/>
    </xf>
    <xf numFmtId="49" fontId="3" fillId="5" borderId="16" xfId="4" applyNumberFormat="1" applyFont="1" applyFill="1" applyBorder="1" applyAlignment="1" applyProtection="1">
      <alignment horizontal="center" vertical="center" wrapText="1"/>
      <protection locked="0"/>
    </xf>
    <xf numFmtId="43" fontId="3" fillId="5" borderId="16" xfId="1" applyFont="1" applyFill="1" applyBorder="1" applyAlignment="1" applyProtection="1">
      <alignment horizontal="center" vertical="center" wrapText="1"/>
      <protection locked="0"/>
    </xf>
    <xf numFmtId="9" fontId="3" fillId="5" borderId="16" xfId="3" applyFont="1" applyFill="1" applyBorder="1" applyAlignment="1" applyProtection="1">
      <alignment horizontal="center" vertical="center" wrapText="1"/>
      <protection locked="0"/>
    </xf>
    <xf numFmtId="10" fontId="3" fillId="5" borderId="16" xfId="3" applyNumberFormat="1" applyFont="1" applyFill="1" applyBorder="1" applyAlignment="1" applyProtection="1">
      <alignment horizontal="center" vertical="center" wrapText="1"/>
      <protection locked="0"/>
    </xf>
    <xf numFmtId="1" fontId="3" fillId="5" borderId="16" xfId="4" applyNumberFormat="1" applyFont="1" applyFill="1" applyBorder="1" applyAlignment="1" applyProtection="1">
      <alignment horizontal="center" vertical="center" wrapText="1"/>
      <protection locked="0"/>
    </xf>
    <xf numFmtId="14" fontId="3" fillId="5" borderId="16" xfId="4" applyNumberFormat="1" applyFont="1" applyFill="1" applyBorder="1" applyAlignment="1" applyProtection="1">
      <alignment horizontal="center" vertical="center" wrapText="1"/>
      <protection locked="0"/>
    </xf>
    <xf numFmtId="49" fontId="3" fillId="5" borderId="17" xfId="4" applyNumberFormat="1" applyFont="1" applyFill="1" applyBorder="1" applyAlignment="1" applyProtection="1">
      <alignment horizontal="center" vertical="center" wrapText="1"/>
      <protection locked="0"/>
    </xf>
    <xf numFmtId="9" fontId="8" fillId="6" borderId="18" xfId="3" applyFont="1" applyFill="1" applyBorder="1" applyAlignment="1" applyProtection="1">
      <alignment horizontal="center" vertical="center" wrapText="1"/>
      <protection locked="0"/>
    </xf>
    <xf numFmtId="164" fontId="8" fillId="6" borderId="19" xfId="0" applyNumberFormat="1" applyFont="1" applyFill="1" applyBorder="1" applyAlignment="1" applyProtection="1">
      <alignment horizontal="center" vertical="center" wrapText="1"/>
      <protection locked="0"/>
    </xf>
    <xf numFmtId="9" fontId="8" fillId="7" borderId="21" xfId="3" applyFont="1" applyFill="1" applyBorder="1" applyAlignment="1" applyProtection="1">
      <alignment horizontal="center" vertical="center" wrapText="1"/>
      <protection locked="0"/>
    </xf>
    <xf numFmtId="164" fontId="8" fillId="7" borderId="19" xfId="0" applyNumberFormat="1" applyFont="1" applyFill="1" applyBorder="1" applyAlignment="1" applyProtection="1">
      <alignment horizontal="center" vertical="center" wrapText="1"/>
      <protection locked="0"/>
    </xf>
    <xf numFmtId="14" fontId="8" fillId="6" borderId="20" xfId="0" applyNumberFormat="1" applyFont="1" applyFill="1" applyBorder="1" applyAlignment="1" applyProtection="1">
      <alignment horizontal="center" vertical="center" wrapText="1"/>
      <protection locked="0"/>
    </xf>
    <xf numFmtId="49" fontId="3" fillId="5" borderId="7" xfId="4" applyNumberFormat="1" applyFont="1" applyFill="1" applyBorder="1" applyAlignment="1" applyProtection="1">
      <alignment horizontal="center" vertical="center" wrapText="1"/>
      <protection locked="0"/>
    </xf>
    <xf numFmtId="0" fontId="9" fillId="8" borderId="22" xfId="5" applyFont="1" applyFill="1" applyBorder="1" applyAlignment="1">
      <alignment horizontal="center" vertical="center" wrapText="1"/>
    </xf>
    <xf numFmtId="0" fontId="9" fillId="8" borderId="23" xfId="5" applyFont="1" applyFill="1" applyBorder="1" applyAlignment="1">
      <alignment horizontal="center" vertical="center" wrapText="1"/>
    </xf>
    <xf numFmtId="0" fontId="9" fillId="9" borderId="23" xfId="5" applyFont="1" applyFill="1" applyBorder="1" applyAlignment="1">
      <alignment horizontal="center" vertical="center" wrapText="1"/>
    </xf>
    <xf numFmtId="0" fontId="0" fillId="10" borderId="8" xfId="0" applyFill="1" applyBorder="1" applyAlignment="1" applyProtection="1">
      <alignment horizontal="center" vertical="center" wrapText="1"/>
      <protection locked="0"/>
    </xf>
    <xf numFmtId="9" fontId="0" fillId="10" borderId="8" xfId="3" applyFont="1" applyFill="1" applyBorder="1" applyAlignment="1" applyProtection="1">
      <alignment horizontal="center" vertical="center" wrapText="1"/>
      <protection locked="0"/>
    </xf>
    <xf numFmtId="14" fontId="0" fillId="10" borderId="8" xfId="0" applyNumberFormat="1" applyFill="1" applyBorder="1" applyAlignment="1" applyProtection="1">
      <alignment horizontal="center" vertical="center" wrapText="1"/>
      <protection locked="0"/>
    </xf>
    <xf numFmtId="9" fontId="0" fillId="0" borderId="8" xfId="3" applyFont="1" applyFill="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8" xfId="3" applyNumberFormat="1" applyFont="1" applyFill="1" applyBorder="1" applyAlignment="1" applyProtection="1">
      <alignment horizontal="center" vertical="center" wrapText="1"/>
      <protection locked="0"/>
    </xf>
    <xf numFmtId="49" fontId="0" fillId="0" borderId="8" xfId="0" applyNumberFormat="1" applyBorder="1" applyAlignment="1" applyProtection="1">
      <alignment horizontal="center" vertical="center" wrapText="1"/>
      <protection locked="0"/>
    </xf>
    <xf numFmtId="9" fontId="0" fillId="0" borderId="8" xfId="3" applyFont="1" applyBorder="1" applyAlignment="1" applyProtection="1">
      <alignment horizontal="center" vertical="center" wrapText="1"/>
      <protection locked="0"/>
    </xf>
    <xf numFmtId="9" fontId="9" fillId="8" borderId="8" xfId="3" applyFont="1" applyFill="1" applyBorder="1" applyAlignment="1" applyProtection="1">
      <alignment horizontal="center" vertical="center" wrapText="1"/>
      <protection locked="0"/>
    </xf>
    <xf numFmtId="14" fontId="9" fillId="8" borderId="8" xfId="0" applyNumberFormat="1"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wrapText="1"/>
      <protection locked="0"/>
    </xf>
    <xf numFmtId="9" fontId="0" fillId="8" borderId="8" xfId="3" applyFont="1" applyFill="1" applyBorder="1" applyAlignment="1" applyProtection="1">
      <alignment horizontal="center" vertical="center" wrapText="1"/>
      <protection locked="0"/>
    </xf>
    <xf numFmtId="0" fontId="0" fillId="8" borderId="8" xfId="0" applyFill="1" applyBorder="1" applyAlignment="1" applyProtection="1">
      <alignment horizontal="center" vertical="center" wrapText="1"/>
      <protection locked="0"/>
    </xf>
    <xf numFmtId="14" fontId="0" fillId="8" borderId="8" xfId="0" applyNumberFormat="1" applyFill="1" applyBorder="1" applyAlignment="1" applyProtection="1">
      <alignment horizontal="center" vertical="center" wrapText="1"/>
      <protection locked="0"/>
    </xf>
    <xf numFmtId="0" fontId="0" fillId="11" borderId="8" xfId="0" applyFill="1" applyBorder="1" applyAlignment="1" applyProtection="1">
      <alignment horizontal="center" vertical="center" wrapText="1"/>
      <protection locked="0"/>
    </xf>
    <xf numFmtId="9" fontId="0" fillId="11" borderId="8" xfId="3" applyFont="1" applyFill="1" applyBorder="1" applyAlignment="1" applyProtection="1">
      <alignment horizontal="center" vertical="center" wrapText="1"/>
      <protection locked="0"/>
    </xf>
    <xf numFmtId="1" fontId="0" fillId="11" borderId="8" xfId="0" applyNumberFormat="1" applyFill="1" applyBorder="1" applyAlignment="1" applyProtection="1">
      <alignment horizontal="center" vertical="center" wrapText="1"/>
      <protection locked="0"/>
    </xf>
    <xf numFmtId="14" fontId="0" fillId="11" borderId="8" xfId="0" applyNumberFormat="1" applyFill="1" applyBorder="1" applyAlignment="1" applyProtection="1">
      <alignment horizontal="center" vertical="center" wrapText="1"/>
      <protection locked="0"/>
    </xf>
    <xf numFmtId="1" fontId="0" fillId="0" borderId="8" xfId="0" applyNumberFormat="1" applyBorder="1" applyAlignment="1" applyProtection="1">
      <alignment horizontal="center" vertical="center" wrapText="1"/>
      <protection locked="0"/>
    </xf>
    <xf numFmtId="0" fontId="0" fillId="8" borderId="8" xfId="3" applyNumberFormat="1" applyFont="1" applyFill="1" applyBorder="1" applyAlignment="1" applyProtection="1">
      <alignment horizontal="center" vertical="center" wrapText="1"/>
      <protection locked="0"/>
    </xf>
    <xf numFmtId="14" fontId="0" fillId="8" borderId="8" xfId="3" applyNumberFormat="1" applyFont="1" applyFill="1" applyBorder="1" applyAlignment="1" applyProtection="1">
      <alignment horizontal="center" vertical="center" wrapText="1"/>
      <protection locked="0"/>
    </xf>
    <xf numFmtId="43" fontId="0" fillId="12" borderId="8" xfId="1" applyFont="1" applyFill="1" applyBorder="1" applyAlignment="1" applyProtection="1">
      <alignment horizontal="center" vertical="center" wrapText="1"/>
      <protection locked="0"/>
    </xf>
    <xf numFmtId="164" fontId="0" fillId="3" borderId="8" xfId="0" applyNumberFormat="1" applyFill="1" applyBorder="1" applyAlignment="1" applyProtection="1">
      <alignment horizontal="center" vertical="center" wrapText="1"/>
      <protection locked="0"/>
    </xf>
    <xf numFmtId="9" fontId="0" fillId="3" borderId="8" xfId="3" applyFont="1" applyFill="1" applyBorder="1" applyAlignment="1" applyProtection="1">
      <alignment horizontal="center" vertical="center" wrapText="1"/>
      <protection locked="0"/>
    </xf>
    <xf numFmtId="0" fontId="0" fillId="12" borderId="8" xfId="0" applyFill="1" applyBorder="1" applyAlignment="1" applyProtection="1">
      <alignment horizontal="center" vertical="center" wrapText="1"/>
      <protection locked="0"/>
    </xf>
    <xf numFmtId="164" fontId="0" fillId="0" borderId="8" xfId="0" applyNumberFormat="1" applyBorder="1" applyAlignment="1" applyProtection="1">
      <alignment horizontal="center" vertical="center" wrapText="1"/>
      <protection locked="0"/>
    </xf>
    <xf numFmtId="14" fontId="0" fillId="0" borderId="8" xfId="3" applyNumberFormat="1" applyFont="1" applyFill="1" applyBorder="1" applyAlignment="1" applyProtection="1">
      <alignment horizontal="center" vertical="center" wrapText="1"/>
      <protection locked="0"/>
    </xf>
    <xf numFmtId="14" fontId="0" fillId="0" borderId="8" xfId="3" applyNumberFormat="1" applyFont="1" applyBorder="1" applyAlignment="1" applyProtection="1">
      <alignment horizontal="center" vertical="center" wrapText="1"/>
      <protection locked="0"/>
    </xf>
    <xf numFmtId="9" fontId="11" fillId="8" borderId="8" xfId="0" applyNumberFormat="1" applyFont="1" applyFill="1" applyBorder="1" applyAlignment="1">
      <alignment horizontal="center" vertical="center" wrapText="1"/>
    </xf>
    <xf numFmtId="0" fontId="11" fillId="8" borderId="8" xfId="0" applyFont="1" applyFill="1" applyBorder="1" applyAlignment="1">
      <alignment horizontal="center" vertical="center" wrapText="1"/>
    </xf>
    <xf numFmtId="14" fontId="11" fillId="8" borderId="8" xfId="0" applyNumberFormat="1" applyFont="1" applyFill="1" applyBorder="1" applyAlignment="1">
      <alignment horizontal="center" vertical="center" wrapText="1"/>
    </xf>
    <xf numFmtId="0" fontId="0" fillId="0" borderId="0" xfId="1" applyNumberFormat="1" applyFont="1" applyFill="1" applyBorder="1" applyAlignment="1" applyProtection="1">
      <alignment horizontal="center" vertical="center" wrapText="1"/>
      <protection locked="0"/>
    </xf>
    <xf numFmtId="14" fontId="0" fillId="0" borderId="0" xfId="1" applyNumberFormat="1" applyFont="1" applyFill="1" applyBorder="1" applyAlignment="1" applyProtection="1">
      <alignment horizontal="center" vertical="center" wrapText="1"/>
      <protection locked="0"/>
    </xf>
    <xf numFmtId="9" fontId="0" fillId="0" borderId="0" xfId="3" applyFont="1" applyFill="1" applyBorder="1" applyAlignment="1" applyProtection="1">
      <alignment horizontal="center" vertical="center" wrapText="1"/>
      <protection locked="0"/>
    </xf>
    <xf numFmtId="10" fontId="0" fillId="0" borderId="0" xfId="3" applyNumberFormat="1" applyFont="1" applyFill="1" applyBorder="1" applyAlignment="1" applyProtection="1">
      <alignment horizontal="center" vertical="center" wrapText="1"/>
      <protection locked="0"/>
    </xf>
    <xf numFmtId="10" fontId="0" fillId="10" borderId="8" xfId="3" applyNumberFormat="1" applyFont="1" applyFill="1" applyBorder="1" applyAlignment="1" applyProtection="1">
      <alignment horizontal="center" vertical="center" wrapText="1"/>
      <protection locked="0"/>
    </xf>
    <xf numFmtId="43" fontId="0" fillId="10" borderId="8" xfId="1" applyFont="1" applyFill="1" applyBorder="1" applyAlignment="1" applyProtection="1">
      <alignment horizontal="center" vertical="center" wrapText="1"/>
      <protection locked="0"/>
    </xf>
    <xf numFmtId="9" fontId="0" fillId="3" borderId="0" xfId="3" applyFont="1" applyFill="1" applyAlignment="1" applyProtection="1">
      <alignment horizontal="center" vertical="center" wrapText="1"/>
      <protection locked="0"/>
    </xf>
    <xf numFmtId="43" fontId="0" fillId="0" borderId="8" xfId="1" applyFont="1" applyBorder="1" applyAlignment="1" applyProtection="1">
      <alignment horizontal="center" vertical="center" wrapText="1"/>
      <protection locked="0"/>
    </xf>
    <xf numFmtId="0" fontId="0" fillId="0" borderId="8" xfId="0" applyBorder="1" applyAlignment="1">
      <alignment horizontal="center" vertical="center"/>
    </xf>
    <xf numFmtId="0" fontId="0" fillId="3" borderId="8" xfId="0" applyFill="1" applyBorder="1" applyAlignment="1">
      <alignment horizontal="center" vertical="center"/>
    </xf>
    <xf numFmtId="9" fontId="0" fillId="8" borderId="8" xfId="0" applyNumberFormat="1" applyFill="1" applyBorder="1" applyAlignment="1" applyProtection="1">
      <alignment horizontal="center" vertical="center" wrapText="1"/>
      <protection locked="0"/>
    </xf>
    <xf numFmtId="0" fontId="0" fillId="3" borderId="24" xfId="0" applyFill="1" applyBorder="1" applyAlignment="1" applyProtection="1">
      <alignment horizontal="center" vertical="center" wrapText="1"/>
      <protection locked="0"/>
    </xf>
    <xf numFmtId="9" fontId="0" fillId="3" borderId="24" xfId="3" applyFon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0" fontId="0" fillId="3" borderId="8" xfId="0" applyFill="1" applyBorder="1" applyAlignment="1">
      <alignment horizontal="center" vertical="center" wrapText="1"/>
    </xf>
    <xf numFmtId="14" fontId="0" fillId="3" borderId="8" xfId="0" applyNumberFormat="1" applyFill="1" applyBorder="1" applyAlignment="1">
      <alignment horizontal="center" vertical="center" wrapText="1"/>
    </xf>
    <xf numFmtId="14" fontId="0" fillId="3" borderId="8" xfId="0" applyNumberFormat="1" applyFill="1" applyBorder="1" applyAlignment="1" applyProtection="1">
      <alignment horizontal="center" vertical="center" wrapText="1"/>
      <protection locked="0"/>
    </xf>
    <xf numFmtId="14" fontId="0" fillId="3" borderId="0" xfId="0" applyNumberFormat="1" applyFill="1" applyAlignment="1" applyProtection="1">
      <alignment horizontal="center" vertical="center" wrapText="1"/>
      <protection locked="0"/>
    </xf>
    <xf numFmtId="0" fontId="0" fillId="10" borderId="0" xfId="0" applyFill="1" applyAlignment="1" applyProtection="1">
      <alignment horizontal="center" vertical="center" wrapText="1"/>
      <protection locked="0"/>
    </xf>
    <xf numFmtId="164" fontId="12" fillId="3" borderId="0" xfId="0" applyNumberFormat="1" applyFont="1" applyFill="1" applyAlignment="1" applyProtection="1">
      <alignment horizontal="center" vertical="center" wrapText="1"/>
      <protection locked="0"/>
    </xf>
    <xf numFmtId="164" fontId="12" fillId="0" borderId="0" xfId="0" applyNumberFormat="1" applyFont="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0" fontId="11" fillId="3" borderId="8" xfId="0" applyFont="1" applyFill="1" applyBorder="1" applyAlignment="1" applyProtection="1">
      <alignment horizontal="center" vertical="center" wrapText="1"/>
      <protection locked="0"/>
    </xf>
    <xf numFmtId="9" fontId="9" fillId="10" borderId="8" xfId="3" applyFont="1" applyFill="1" applyBorder="1" applyAlignment="1" applyProtection="1">
      <alignment horizontal="center" vertical="center" wrapText="1"/>
      <protection locked="0"/>
    </xf>
    <xf numFmtId="0" fontId="9" fillId="10" borderId="8" xfId="0" applyFont="1" applyFill="1" applyBorder="1" applyAlignment="1" applyProtection="1">
      <alignment horizontal="center" vertical="center" wrapText="1"/>
      <protection locked="0"/>
    </xf>
    <xf numFmtId="9" fontId="9" fillId="0" borderId="8" xfId="3" applyFont="1" applyFill="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0" fillId="3" borderId="23" xfId="0" applyFill="1" applyBorder="1" applyAlignment="1" applyProtection="1">
      <alignment horizontal="center" vertical="center" wrapText="1"/>
      <protection locked="0"/>
    </xf>
    <xf numFmtId="10" fontId="0" fillId="0" borderId="0" xfId="3" applyNumberFormat="1" applyFont="1" applyFill="1" applyAlignment="1" applyProtection="1">
      <alignment horizontal="center" vertical="center" wrapText="1"/>
      <protection locked="0"/>
    </xf>
    <xf numFmtId="9" fontId="9" fillId="3" borderId="8" xfId="3" applyFont="1" applyFill="1" applyBorder="1" applyAlignment="1" applyProtection="1">
      <alignment horizontal="center" vertical="center" wrapText="1"/>
      <protection locked="0"/>
    </xf>
    <xf numFmtId="14" fontId="0" fillId="2" borderId="8" xfId="0" applyNumberFormat="1" applyFill="1" applyBorder="1" applyAlignment="1" applyProtection="1">
      <alignment horizontal="center" vertical="center" wrapText="1"/>
      <protection locked="0"/>
    </xf>
    <xf numFmtId="9" fontId="9" fillId="3" borderId="26" xfId="3" applyFont="1" applyFill="1" applyBorder="1" applyAlignment="1" applyProtection="1">
      <alignment horizontal="center" vertical="center" wrapText="1"/>
      <protection locked="0"/>
    </xf>
    <xf numFmtId="0" fontId="11" fillId="13" borderId="0" xfId="0" applyFont="1" applyFill="1" applyAlignment="1">
      <alignment horizontal="center" vertical="center" wrapText="1"/>
    </xf>
    <xf numFmtId="14" fontId="9" fillId="3" borderId="8" xfId="0" applyNumberFormat="1" applyFont="1" applyFill="1" applyBorder="1" applyAlignment="1" applyProtection="1">
      <alignment horizontal="center" vertical="center" wrapText="1"/>
      <protection locked="0"/>
    </xf>
    <xf numFmtId="9" fontId="11" fillId="3" borderId="8" xfId="3" applyFont="1" applyFill="1" applyBorder="1" applyAlignment="1" applyProtection="1">
      <alignment horizontal="center" vertical="center" wrapText="1"/>
      <protection locked="0"/>
    </xf>
    <xf numFmtId="14" fontId="11" fillId="3" borderId="8" xfId="0" applyNumberFormat="1" applyFont="1" applyFill="1" applyBorder="1" applyAlignment="1" applyProtection="1">
      <alignment horizontal="center" vertical="center" wrapText="1"/>
      <protection locked="0"/>
    </xf>
    <xf numFmtId="0" fontId="11" fillId="3" borderId="23" xfId="0" applyFont="1" applyFill="1" applyBorder="1" applyAlignment="1" applyProtection="1">
      <alignment horizontal="center" vertical="center" wrapText="1"/>
      <protection locked="0"/>
    </xf>
    <xf numFmtId="9" fontId="11" fillId="3" borderId="23" xfId="3" applyFont="1" applyFill="1" applyBorder="1" applyAlignment="1" applyProtection="1">
      <alignment horizontal="center" vertical="center" wrapText="1"/>
      <protection locked="0"/>
    </xf>
    <xf numFmtId="10" fontId="0" fillId="0" borderId="8" xfId="3" applyNumberFormat="1" applyFont="1" applyFill="1" applyBorder="1" applyAlignment="1" applyProtection="1">
      <alignment horizontal="center" vertical="center" wrapText="1"/>
      <protection locked="0"/>
    </xf>
    <xf numFmtId="14" fontId="11" fillId="3" borderId="23" xfId="0" applyNumberFormat="1" applyFont="1" applyFill="1" applyBorder="1" applyAlignment="1" applyProtection="1">
      <alignment horizontal="center" vertical="center" wrapText="1"/>
      <protection locked="0"/>
    </xf>
    <xf numFmtId="14" fontId="9" fillId="3" borderId="8" xfId="3" applyNumberFormat="1" applyFont="1" applyFill="1" applyBorder="1" applyAlignment="1" applyProtection="1">
      <alignment horizontal="center" vertical="center" wrapText="1"/>
      <protection locked="0"/>
    </xf>
    <xf numFmtId="0" fontId="9" fillId="3" borderId="23" xfId="0" applyFont="1" applyFill="1" applyBorder="1" applyAlignment="1" applyProtection="1">
      <alignment horizontal="center" vertical="center" wrapText="1"/>
      <protection locked="0"/>
    </xf>
    <xf numFmtId="9" fontId="9" fillId="3" borderId="23" xfId="3" applyFont="1" applyFill="1" applyBorder="1" applyAlignment="1" applyProtection="1">
      <alignment horizontal="center" vertical="center" wrapText="1"/>
      <protection locked="0"/>
    </xf>
    <xf numFmtId="14" fontId="9" fillId="3" borderId="23" xfId="0" applyNumberFormat="1" applyFont="1" applyFill="1" applyBorder="1" applyAlignment="1" applyProtection="1">
      <alignment horizontal="center" vertical="center" wrapText="1"/>
      <protection locked="0"/>
    </xf>
    <xf numFmtId="14" fontId="9" fillId="3" borderId="23" xfId="3" applyNumberFormat="1" applyFont="1" applyFill="1" applyBorder="1" applyAlignment="1" applyProtection="1">
      <alignment horizontal="center" vertical="center" wrapText="1"/>
      <protection locked="0"/>
    </xf>
    <xf numFmtId="0" fontId="9" fillId="3" borderId="26" xfId="0" applyFont="1" applyFill="1" applyBorder="1" applyAlignment="1" applyProtection="1">
      <alignment horizontal="center" vertical="center" wrapText="1"/>
      <protection locked="0"/>
    </xf>
    <xf numFmtId="0" fontId="0" fillId="3" borderId="26" xfId="0" applyFill="1" applyBorder="1" applyAlignment="1" applyProtection="1">
      <alignment horizontal="center" vertical="center" wrapText="1"/>
      <protection locked="0"/>
    </xf>
    <xf numFmtId="14" fontId="9" fillId="3" borderId="26" xfId="0" applyNumberFormat="1" applyFont="1" applyFill="1" applyBorder="1" applyAlignment="1" applyProtection="1">
      <alignment horizontal="center" vertical="center" wrapText="1"/>
      <protection locked="0"/>
    </xf>
    <xf numFmtId="9" fontId="0" fillId="3" borderId="26" xfId="3" applyFont="1" applyFill="1" applyBorder="1" applyAlignment="1" applyProtection="1">
      <alignment horizontal="center" vertical="center" wrapText="1"/>
      <protection locked="0"/>
    </xf>
    <xf numFmtId="164" fontId="0" fillId="3" borderId="26"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64" fontId="0" fillId="3" borderId="0" xfId="0" applyNumberFormat="1" applyFill="1" applyAlignment="1" applyProtection="1">
      <alignment horizontal="center" vertical="center" wrapText="1"/>
      <protection locked="0"/>
    </xf>
    <xf numFmtId="14" fontId="0" fillId="3" borderId="0" xfId="3" applyNumberFormat="1" applyFont="1" applyFill="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0" fontId="11" fillId="0" borderId="8" xfId="0" applyFont="1" applyBorder="1" applyAlignment="1">
      <alignment horizontal="center" vertical="center" wrapText="1"/>
    </xf>
    <xf numFmtId="14" fontId="0" fillId="14" borderId="8" xfId="3" applyNumberFormat="1" applyFont="1" applyFill="1" applyBorder="1" applyAlignment="1" applyProtection="1">
      <alignment horizontal="center" vertical="center" wrapText="1"/>
      <protection locked="0"/>
    </xf>
    <xf numFmtId="0" fontId="11" fillId="3" borderId="0" xfId="0" applyFont="1" applyFill="1" applyAlignment="1">
      <alignment horizontal="center" vertical="center" wrapText="1"/>
    </xf>
    <xf numFmtId="9" fontId="0" fillId="10" borderId="0" xfId="3" applyFont="1" applyFill="1" applyAlignment="1" applyProtection="1">
      <alignment horizontal="center" vertical="center" wrapText="1"/>
      <protection locked="0"/>
    </xf>
    <xf numFmtId="14" fontId="0" fillId="10" borderId="0" xfId="0" applyNumberFormat="1" applyFill="1" applyAlignment="1" applyProtection="1">
      <alignment horizontal="center" vertical="center" wrapText="1"/>
      <protection locked="0"/>
    </xf>
    <xf numFmtId="9" fontId="0" fillId="0" borderId="0" xfId="3" applyFont="1" applyFill="1" applyAlignment="1" applyProtection="1">
      <alignment horizontal="center" vertical="center" wrapText="1"/>
      <protection locked="0"/>
    </xf>
    <xf numFmtId="9" fontId="1" fillId="0" borderId="8" xfId="3" applyFont="1" applyBorder="1" applyAlignment="1" applyProtection="1">
      <alignment horizontal="left" vertical="center" wrapText="1"/>
      <protection locked="0"/>
    </xf>
    <xf numFmtId="164" fontId="9" fillId="2" borderId="8" xfId="0" applyNumberFormat="1" applyFont="1" applyFill="1" applyBorder="1" applyAlignment="1" applyProtection="1">
      <alignment horizontal="center" vertical="center" wrapText="1"/>
      <protection locked="0"/>
    </xf>
    <xf numFmtId="9" fontId="0" fillId="3" borderId="27" xfId="3" applyFont="1" applyFill="1" applyBorder="1" applyAlignment="1" applyProtection="1">
      <alignment horizontal="center" vertical="center" wrapText="1"/>
      <protection locked="0"/>
    </xf>
    <xf numFmtId="9" fontId="0" fillId="0" borderId="27" xfId="3" applyFont="1" applyFill="1" applyBorder="1" applyAlignment="1" applyProtection="1">
      <alignment horizontal="center" vertical="center" wrapText="1"/>
      <protection locked="0"/>
    </xf>
    <xf numFmtId="0" fontId="0" fillId="3" borderId="27" xfId="0" applyFill="1" applyBorder="1" applyAlignment="1" applyProtection="1">
      <alignment vertical="center" wrapText="1"/>
      <protection locked="0"/>
    </xf>
    <xf numFmtId="0" fontId="0" fillId="3" borderId="27" xfId="0" applyFill="1" applyBorder="1" applyAlignment="1" applyProtection="1">
      <alignment horizontal="center" vertical="center" wrapText="1"/>
      <protection locked="0"/>
    </xf>
    <xf numFmtId="0" fontId="0" fillId="3" borderId="28" xfId="0" applyFill="1" applyBorder="1" applyAlignment="1" applyProtection="1">
      <alignment horizontal="center" vertical="center" wrapText="1"/>
      <protection locked="0"/>
    </xf>
    <xf numFmtId="164" fontId="0" fillId="3" borderId="27" xfId="0" applyNumberFormat="1" applyFill="1" applyBorder="1" applyAlignment="1" applyProtection="1">
      <alignment horizontal="center" vertical="center" wrapText="1"/>
      <protection locked="0"/>
    </xf>
    <xf numFmtId="43" fontId="0" fillId="3" borderId="27" xfId="1" applyFont="1" applyFill="1" applyBorder="1" applyAlignment="1" applyProtection="1">
      <alignment horizontal="center" vertical="center" wrapText="1"/>
      <protection locked="0"/>
    </xf>
    <xf numFmtId="14" fontId="0" fillId="3" borderId="27" xfId="3" applyNumberFormat="1" applyFont="1" applyFill="1" applyBorder="1" applyAlignment="1" applyProtection="1">
      <alignment horizontal="center" vertical="center" wrapText="1"/>
      <protection locked="0"/>
    </xf>
    <xf numFmtId="9" fontId="0" fillId="0" borderId="0" xfId="3" applyFont="1" applyAlignment="1" applyProtection="1">
      <alignment horizontal="center" vertical="center"/>
      <protection locked="0"/>
    </xf>
    <xf numFmtId="164" fontId="9" fillId="0" borderId="8" xfId="0" applyNumberFormat="1" applyFont="1" applyBorder="1" applyAlignment="1" applyProtection="1">
      <alignment horizontal="center" vertical="center" wrapText="1"/>
      <protection locked="0"/>
    </xf>
    <xf numFmtId="165" fontId="0" fillId="10" borderId="8" xfId="1" applyNumberFormat="1"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13" fillId="10" borderId="0" xfId="0" applyFont="1" applyFill="1" applyAlignment="1" applyProtection="1">
      <alignment horizontal="center" vertical="center" wrapText="1"/>
      <protection locked="0"/>
    </xf>
    <xf numFmtId="164" fontId="13" fillId="3" borderId="0" xfId="0" applyNumberFormat="1"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164" fontId="13" fillId="0" borderId="0" xfId="0" applyNumberFormat="1" applyFont="1" applyAlignment="1" applyProtection="1">
      <alignment horizontal="center" vertical="center" wrapText="1"/>
      <protection locked="0"/>
    </xf>
    <xf numFmtId="0" fontId="0" fillId="9" borderId="8" xfId="0" applyFill="1" applyBorder="1" applyAlignment="1" applyProtection="1">
      <alignment horizontal="center" vertical="center" wrapText="1"/>
      <protection locked="0"/>
    </xf>
    <xf numFmtId="0" fontId="0" fillId="15" borderId="8" xfId="0" applyFill="1" applyBorder="1" applyAlignment="1" applyProtection="1">
      <alignment horizontal="center" vertical="center" wrapText="1"/>
      <protection locked="0"/>
    </xf>
    <xf numFmtId="14" fontId="12" fillId="0" borderId="0" xfId="3" applyNumberFormat="1" applyFont="1" applyFill="1" applyAlignment="1" applyProtection="1">
      <alignment horizontal="left" vertical="center" wrapText="1"/>
      <protection locked="0"/>
    </xf>
    <xf numFmtId="14" fontId="0" fillId="0" borderId="0" xfId="3" applyNumberFormat="1" applyFont="1" applyFill="1" applyAlignment="1" applyProtection="1">
      <alignment horizontal="center" vertical="center" wrapText="1"/>
      <protection locked="0"/>
    </xf>
    <xf numFmtId="9" fontId="11" fillId="17" borderId="8" xfId="0" applyNumberFormat="1" applyFont="1" applyFill="1" applyBorder="1" applyAlignment="1">
      <alignment horizontal="center" vertical="center" wrapText="1"/>
    </xf>
    <xf numFmtId="0" fontId="11" fillId="17" borderId="8" xfId="0" applyFont="1" applyFill="1" applyBorder="1" applyAlignment="1">
      <alignment horizontal="center" vertical="center" wrapText="1"/>
    </xf>
    <xf numFmtId="14" fontId="11" fillId="17" borderId="8" xfId="0" applyNumberFormat="1" applyFont="1" applyFill="1" applyBorder="1" applyAlignment="1">
      <alignment horizontal="center" vertical="center" wrapText="1"/>
    </xf>
    <xf numFmtId="3" fontId="12" fillId="3" borderId="0" xfId="0" applyNumberFormat="1" applyFont="1" applyFill="1" applyAlignment="1" applyProtection="1">
      <alignment horizontal="center" vertical="center" wrapText="1"/>
      <protection locked="0"/>
    </xf>
    <xf numFmtId="3" fontId="0" fillId="3" borderId="8" xfId="0" applyNumberFormat="1" applyFill="1" applyBorder="1" applyAlignment="1" applyProtection="1">
      <alignment horizontal="center" vertical="center" wrapText="1"/>
      <protection locked="0"/>
    </xf>
    <xf numFmtId="9" fontId="0" fillId="2" borderId="8" xfId="3" applyFont="1" applyFill="1" applyBorder="1" applyAlignment="1" applyProtection="1">
      <alignment horizontal="center" vertical="center" wrapText="1"/>
      <protection locked="0"/>
    </xf>
    <xf numFmtId="165" fontId="0" fillId="0" borderId="8" xfId="1" applyNumberFormat="1" applyFont="1" applyBorder="1" applyAlignment="1" applyProtection="1">
      <alignment horizontal="center" vertical="center" wrapText="1"/>
      <protection locked="0"/>
    </xf>
    <xf numFmtId="14" fontId="0" fillId="10" borderId="0" xfId="3" applyNumberFormat="1" applyFont="1" applyFill="1" applyAlignment="1" applyProtection="1">
      <alignment horizontal="center" vertical="center" wrapText="1"/>
      <protection locked="0"/>
    </xf>
    <xf numFmtId="14" fontId="0" fillId="10" borderId="8" xfId="3" applyNumberFormat="1" applyFont="1" applyFill="1" applyBorder="1" applyAlignment="1" applyProtection="1">
      <alignment horizontal="center" vertical="center" wrapText="1"/>
      <protection locked="0"/>
    </xf>
    <xf numFmtId="43" fontId="0" fillId="3" borderId="8" xfId="1" applyFont="1" applyFill="1" applyBorder="1" applyAlignment="1" applyProtection="1">
      <alignment horizontal="center" vertical="center" wrapText="1"/>
      <protection locked="0"/>
    </xf>
    <xf numFmtId="49" fontId="0" fillId="3" borderId="8" xfId="0" applyNumberFormat="1" applyFill="1" applyBorder="1" applyAlignment="1" applyProtection="1">
      <alignment horizontal="center" vertical="center" wrapText="1"/>
      <protection locked="0"/>
    </xf>
    <xf numFmtId="41" fontId="0" fillId="0" borderId="8" xfId="2" applyFont="1" applyBorder="1" applyAlignment="1" applyProtection="1">
      <alignment horizontal="center" vertical="center" wrapText="1"/>
      <protection locked="0"/>
    </xf>
    <xf numFmtId="9" fontId="4" fillId="3" borderId="29" xfId="3" applyFont="1" applyFill="1" applyBorder="1" applyAlignment="1" applyProtection="1">
      <alignment horizontal="center" vertical="center" wrapText="1"/>
      <protection locked="0"/>
    </xf>
    <xf numFmtId="2" fontId="0" fillId="3" borderId="0" xfId="0" applyNumberFormat="1" applyFill="1" applyAlignment="1" applyProtection="1">
      <alignment horizontal="center" vertical="center" wrapText="1"/>
      <protection locked="0"/>
    </xf>
    <xf numFmtId="1" fontId="0" fillId="3" borderId="8" xfId="0" applyNumberFormat="1" applyFill="1" applyBorder="1" applyAlignment="1" applyProtection="1">
      <alignment horizontal="center" vertical="center" wrapText="1"/>
      <protection locked="0"/>
    </xf>
    <xf numFmtId="0" fontId="0" fillId="18" borderId="0" xfId="0" applyFill="1" applyAlignment="1" applyProtection="1">
      <alignment horizontal="center" vertical="center" wrapText="1"/>
      <protection locked="0"/>
    </xf>
    <xf numFmtId="9" fontId="0" fillId="0" borderId="30" xfId="3" applyFont="1" applyFill="1" applyBorder="1" applyAlignment="1" applyProtection="1">
      <alignment horizontal="center" vertical="center" wrapText="1"/>
      <protection locked="0"/>
    </xf>
    <xf numFmtId="14" fontId="0" fillId="0" borderId="30" xfId="0" applyNumberFormat="1" applyBorder="1" applyAlignment="1" applyProtection="1">
      <alignment horizontal="center" vertical="center" wrapText="1"/>
      <protection locked="0"/>
    </xf>
    <xf numFmtId="0" fontId="0" fillId="0" borderId="30" xfId="0" applyBorder="1" applyAlignment="1" applyProtection="1">
      <alignment horizontal="center" vertical="center" wrapText="1"/>
      <protection locked="0"/>
    </xf>
    <xf numFmtId="3" fontId="0" fillId="3" borderId="0" xfId="0" applyNumberFormat="1" applyFill="1" applyAlignment="1" applyProtection="1">
      <alignment horizontal="center" vertical="center" wrapText="1"/>
      <protection locked="0"/>
    </xf>
    <xf numFmtId="164" fontId="0" fillId="10" borderId="8" xfId="0" applyNumberFormat="1" applyFill="1" applyBorder="1" applyAlignment="1" applyProtection="1">
      <alignment horizontal="center" vertical="center" wrapText="1"/>
      <protection locked="0"/>
    </xf>
    <xf numFmtId="164" fontId="9" fillId="3" borderId="8" xfId="0" applyNumberFormat="1" applyFont="1" applyFill="1" applyBorder="1" applyAlignment="1" applyProtection="1">
      <alignment horizontal="center" vertical="center" wrapText="1"/>
      <protection locked="0"/>
    </xf>
    <xf numFmtId="14" fontId="0" fillId="3" borderId="8" xfId="3" applyNumberFormat="1" applyFont="1" applyFill="1" applyBorder="1" applyAlignment="1" applyProtection="1">
      <alignment horizontal="center" vertical="center" wrapText="1"/>
      <protection locked="0"/>
    </xf>
    <xf numFmtId="10" fontId="0" fillId="11" borderId="8" xfId="3" applyNumberFormat="1" applyFont="1" applyFill="1" applyBorder="1" applyAlignment="1" applyProtection="1">
      <alignment horizontal="center" vertical="center" wrapText="1"/>
      <protection locked="0"/>
    </xf>
    <xf numFmtId="49" fontId="0" fillId="3" borderId="0" xfId="0" applyNumberFormat="1" applyFill="1" applyAlignment="1" applyProtection="1">
      <alignment horizontal="center" vertical="center" wrapText="1"/>
      <protection locked="0"/>
    </xf>
    <xf numFmtId="164" fontId="0" fillId="2" borderId="8" xfId="0" applyNumberFormat="1" applyFill="1" applyBorder="1" applyAlignment="1" applyProtection="1">
      <alignment horizontal="center" vertical="center" wrapText="1"/>
      <protection locked="0"/>
    </xf>
    <xf numFmtId="10" fontId="0" fillId="0" borderId="0" xfId="0" applyNumberFormat="1" applyAlignment="1" applyProtection="1">
      <alignment horizontal="center" vertical="center" wrapText="1"/>
      <protection locked="0"/>
    </xf>
    <xf numFmtId="14" fontId="0" fillId="0" borderId="8" xfId="0" applyNumberFormat="1" applyBorder="1" applyAlignment="1" applyProtection="1">
      <alignment horizontal="justify" vertical="center" wrapText="1"/>
      <protection locked="0"/>
    </xf>
    <xf numFmtId="0" fontId="11" fillId="0" borderId="0" xfId="0" applyFont="1" applyAlignment="1">
      <alignment wrapText="1"/>
    </xf>
    <xf numFmtId="0" fontId="15" fillId="0" borderId="0" xfId="0" applyFont="1" applyAlignment="1">
      <alignment vertical="center" wrapText="1"/>
    </xf>
    <xf numFmtId="14" fontId="8" fillId="4" borderId="6" xfId="0" applyNumberFormat="1" applyFont="1" applyFill="1" applyBorder="1" applyAlignment="1" applyProtection="1">
      <alignment horizontal="center" vertical="center" wrapText="1"/>
      <protection locked="0"/>
    </xf>
    <xf numFmtId="167" fontId="0" fillId="0" borderId="8" xfId="3" applyNumberFormat="1" applyFont="1" applyFill="1" applyBorder="1" applyAlignment="1" applyProtection="1">
      <alignment horizontal="center" vertical="center" wrapText="1"/>
      <protection locked="0"/>
    </xf>
    <xf numFmtId="0" fontId="14" fillId="19" borderId="0" xfId="0" applyFont="1" applyFill="1"/>
    <xf numFmtId="9" fontId="0" fillId="20" borderId="8" xfId="3" applyFont="1" applyFill="1" applyBorder="1" applyAlignment="1" applyProtection="1">
      <alignment horizontal="center" vertical="center" wrapText="1"/>
      <protection locked="0"/>
    </xf>
    <xf numFmtId="14" fontId="0" fillId="20" borderId="8" xfId="0" applyNumberFormat="1" applyFill="1" applyBorder="1" applyAlignment="1" applyProtection="1">
      <alignment horizontal="center" vertical="center" wrapText="1"/>
      <protection locked="0"/>
    </xf>
    <xf numFmtId="14" fontId="0" fillId="0" borderId="8" xfId="0" applyNumberFormat="1" applyBorder="1" applyAlignment="1" applyProtection="1">
      <alignment horizontal="left" vertical="center" wrapText="1"/>
      <protection locked="0"/>
    </xf>
    <xf numFmtId="9" fontId="0" fillId="0" borderId="8" xfId="3" applyFont="1" applyFill="1" applyBorder="1" applyAlignment="1" applyProtection="1">
      <alignment horizontal="left" vertical="center" wrapText="1"/>
      <protection locked="0"/>
    </xf>
    <xf numFmtId="0" fontId="15" fillId="0" borderId="8" xfId="0" applyFont="1" applyBorder="1" applyAlignment="1">
      <alignment wrapText="1"/>
    </xf>
    <xf numFmtId="9" fontId="15" fillId="0" borderId="8" xfId="0" applyNumberFormat="1" applyFont="1" applyBorder="1" applyAlignment="1">
      <alignment wrapText="1"/>
    </xf>
    <xf numFmtId="14" fontId="15" fillId="0" borderId="8" xfId="0" applyNumberFormat="1" applyFont="1" applyBorder="1" applyAlignment="1">
      <alignment wrapText="1"/>
    </xf>
    <xf numFmtId="0" fontId="15" fillId="21" borderId="8" xfId="0" applyFont="1" applyFill="1" applyBorder="1" applyAlignment="1">
      <alignment wrapText="1"/>
    </xf>
    <xf numFmtId="14" fontId="15" fillId="21" borderId="8" xfId="0" applyNumberFormat="1" applyFont="1" applyFill="1" applyBorder="1" applyAlignment="1">
      <alignment wrapText="1"/>
    </xf>
    <xf numFmtId="0" fontId="16" fillId="0" borderId="8" xfId="0" applyFont="1" applyBorder="1"/>
    <xf numFmtId="9" fontId="16" fillId="0" borderId="8" xfId="0" applyNumberFormat="1" applyFont="1" applyBorder="1"/>
    <xf numFmtId="14" fontId="16" fillId="21" borderId="8" xfId="0" applyNumberFormat="1" applyFont="1" applyFill="1" applyBorder="1"/>
    <xf numFmtId="0" fontId="0" fillId="0" borderId="8" xfId="0" applyBorder="1"/>
    <xf numFmtId="14" fontId="0" fillId="0" borderId="8" xfId="0" applyNumberFormat="1" applyBorder="1"/>
    <xf numFmtId="9" fontId="15" fillId="21" borderId="8" xfId="0" applyNumberFormat="1" applyFont="1" applyFill="1" applyBorder="1" applyAlignment="1">
      <alignment wrapText="1"/>
    </xf>
    <xf numFmtId="14" fontId="15" fillId="22" borderId="8" xfId="0" applyNumberFormat="1" applyFont="1" applyFill="1" applyBorder="1" applyAlignment="1">
      <alignment wrapText="1"/>
    </xf>
    <xf numFmtId="0" fontId="15" fillId="16" borderId="8" xfId="0" applyFont="1" applyFill="1" applyBorder="1" applyAlignment="1">
      <alignment wrapText="1"/>
    </xf>
    <xf numFmtId="0" fontId="15" fillId="23" borderId="8" xfId="0" applyFont="1" applyFill="1" applyBorder="1" applyAlignment="1">
      <alignment wrapText="1"/>
    </xf>
    <xf numFmtId="9" fontId="15" fillId="23" borderId="8" xfId="0" applyNumberFormat="1" applyFont="1" applyFill="1" applyBorder="1" applyAlignment="1">
      <alignment wrapText="1"/>
    </xf>
    <xf numFmtId="9" fontId="8" fillId="7" borderId="15" xfId="3" applyFont="1" applyFill="1" applyBorder="1" applyAlignment="1" applyProtection="1">
      <alignment horizontal="center" vertical="center" wrapText="1"/>
      <protection locked="0"/>
    </xf>
    <xf numFmtId="14" fontId="8" fillId="7" borderId="13" xfId="0" applyNumberFormat="1" applyFont="1" applyFill="1" applyBorder="1" applyAlignment="1" applyProtection="1">
      <alignment horizontal="center" vertical="center" wrapText="1"/>
      <protection locked="0"/>
    </xf>
    <xf numFmtId="0" fontId="15" fillId="22" borderId="8" xfId="0" applyFont="1" applyFill="1" applyBorder="1" applyAlignment="1">
      <alignment wrapText="1"/>
    </xf>
    <xf numFmtId="14" fontId="15" fillId="24" borderId="8" xfId="0" applyNumberFormat="1" applyFont="1" applyFill="1" applyBorder="1" applyAlignment="1">
      <alignment wrapText="1"/>
    </xf>
    <xf numFmtId="9" fontId="8" fillId="6" borderId="9" xfId="3" applyFont="1" applyFill="1" applyBorder="1" applyAlignment="1" applyProtection="1">
      <alignment vertical="center" wrapText="1"/>
      <protection locked="0"/>
    </xf>
    <xf numFmtId="164" fontId="8" fillId="6" borderId="10" xfId="0" applyNumberFormat="1" applyFont="1" applyFill="1" applyBorder="1" applyAlignment="1" applyProtection="1">
      <alignment vertical="center" wrapText="1"/>
      <protection locked="0"/>
    </xf>
    <xf numFmtId="14" fontId="8" fillId="6" borderId="11" xfId="0" applyNumberFormat="1" applyFont="1" applyFill="1" applyBorder="1" applyAlignment="1" applyProtection="1">
      <alignment vertical="center" wrapText="1"/>
      <protection locked="0"/>
    </xf>
    <xf numFmtId="0" fontId="11" fillId="0" borderId="8" xfId="0" applyFont="1" applyBorder="1" applyAlignment="1" applyProtection="1">
      <alignment horizontal="center" vertical="top" wrapText="1"/>
      <protection locked="0"/>
    </xf>
    <xf numFmtId="10" fontId="15" fillId="0" borderId="8" xfId="0" applyNumberFormat="1" applyFont="1" applyBorder="1" applyAlignment="1">
      <alignment horizontal="center" wrapText="1"/>
    </xf>
    <xf numFmtId="9" fontId="15" fillId="0" borderId="8" xfId="0" applyNumberFormat="1" applyFont="1" applyBorder="1" applyAlignment="1">
      <alignment horizontal="center" wrapText="1"/>
    </xf>
    <xf numFmtId="9" fontId="15" fillId="0" borderId="8" xfId="0" applyNumberFormat="1" applyFont="1" applyBorder="1" applyAlignment="1">
      <alignment horizontal="center" vertical="center" wrapText="1"/>
    </xf>
    <xf numFmtId="10" fontId="15" fillId="0" borderId="8" xfId="0" applyNumberFormat="1" applyFont="1" applyBorder="1" applyAlignment="1">
      <alignment horizontal="center" vertical="center" wrapText="1"/>
    </xf>
    <xf numFmtId="0" fontId="15" fillId="0" borderId="8" xfId="0" applyFont="1" applyBorder="1" applyAlignment="1">
      <alignment horizontal="center" wrapText="1"/>
    </xf>
    <xf numFmtId="9" fontId="19" fillId="0" borderId="8" xfId="0" applyNumberFormat="1" applyFont="1" applyBorder="1" applyAlignment="1">
      <alignment wrapText="1"/>
    </xf>
    <xf numFmtId="0" fontId="20" fillId="0" borderId="8" xfId="0" applyFont="1" applyBorder="1" applyAlignment="1">
      <alignment wrapText="1"/>
    </xf>
    <xf numFmtId="0" fontId="21" fillId="0" borderId="8" xfId="0" applyFont="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center"/>
    </xf>
    <xf numFmtId="164" fontId="8" fillId="7" borderId="0" xfId="0" applyNumberFormat="1" applyFont="1" applyFill="1" applyAlignment="1" applyProtection="1">
      <alignment horizontal="center" vertical="center" wrapText="1"/>
      <protection locked="0"/>
    </xf>
    <xf numFmtId="9" fontId="8" fillId="7" borderId="0" xfId="3" applyFont="1" applyFill="1" applyBorder="1" applyAlignment="1" applyProtection="1">
      <alignment horizontal="center" vertical="center" wrapText="1"/>
      <protection locked="0"/>
    </xf>
    <xf numFmtId="10" fontId="0" fillId="0" borderId="0" xfId="3" applyNumberFormat="1" applyFont="1"/>
    <xf numFmtId="10" fontId="0" fillId="0" borderId="0" xfId="0" applyNumberFormat="1"/>
    <xf numFmtId="166" fontId="0" fillId="0" borderId="8" xfId="3" applyNumberFormat="1" applyFont="1" applyFill="1" applyBorder="1" applyAlignment="1" applyProtection="1">
      <alignment horizontal="center" vertical="center" wrapText="1"/>
      <protection locked="0"/>
    </xf>
    <xf numFmtId="9" fontId="9" fillId="0" borderId="8" xfId="3" applyFont="1" applyBorder="1" applyAlignment="1">
      <alignment horizontal="center" vertical="center"/>
    </xf>
    <xf numFmtId="10" fontId="9" fillId="0" borderId="0" xfId="3" applyNumberFormat="1" applyFont="1" applyAlignment="1" applyProtection="1">
      <alignment horizontal="center" vertical="center"/>
      <protection locked="0"/>
    </xf>
    <xf numFmtId="43" fontId="9" fillId="0" borderId="0" xfId="1" applyFont="1" applyAlignment="1" applyProtection="1">
      <alignment horizontal="center" vertical="center"/>
      <protection locked="0"/>
    </xf>
    <xf numFmtId="0" fontId="0" fillId="0" borderId="0" xfId="0" applyProtection="1">
      <protection hidden="1"/>
    </xf>
    <xf numFmtId="0" fontId="0" fillId="0" borderId="0" xfId="0" applyAlignment="1" applyProtection="1">
      <alignment horizontal="center"/>
      <protection hidden="1"/>
    </xf>
    <xf numFmtId="0" fontId="0" fillId="0" borderId="34" xfId="0" applyBorder="1" applyProtection="1">
      <protection hidden="1"/>
    </xf>
    <xf numFmtId="0" fontId="0" fillId="0" borderId="7" xfId="0" applyBorder="1" applyProtection="1">
      <protection hidden="1"/>
    </xf>
    <xf numFmtId="0" fontId="0" fillId="0" borderId="7" xfId="0" applyBorder="1" applyAlignment="1" applyProtection="1">
      <alignment horizontal="center"/>
      <protection hidden="1"/>
    </xf>
    <xf numFmtId="0" fontId="0" fillId="0" borderId="35" xfId="0" applyBorder="1" applyProtection="1">
      <protection hidden="1"/>
    </xf>
    <xf numFmtId="0" fontId="0" fillId="0" borderId="36" xfId="0" applyBorder="1" applyProtection="1">
      <protection hidden="1"/>
    </xf>
    <xf numFmtId="0" fontId="0" fillId="0" borderId="37" xfId="0" applyBorder="1" applyProtection="1">
      <protection hidden="1"/>
    </xf>
    <xf numFmtId="0" fontId="24" fillId="18" borderId="38" xfId="0" applyFont="1" applyFill="1" applyBorder="1" applyAlignment="1" applyProtection="1">
      <alignment horizontal="center" vertical="center" wrapText="1"/>
      <protection hidden="1"/>
    </xf>
    <xf numFmtId="0" fontId="24" fillId="18" borderId="39" xfId="0" applyFont="1" applyFill="1" applyBorder="1" applyAlignment="1" applyProtection="1">
      <alignment horizontal="center" vertical="center" wrapText="1"/>
      <protection hidden="1"/>
    </xf>
    <xf numFmtId="0" fontId="24" fillId="18" borderId="39" xfId="0" applyFont="1" applyFill="1" applyBorder="1" applyAlignment="1" applyProtection="1">
      <alignment horizontal="right" vertical="center" wrapText="1"/>
      <protection hidden="1"/>
    </xf>
    <xf numFmtId="0" fontId="0" fillId="0" borderId="0" xfId="0" applyAlignment="1" applyProtection="1">
      <alignment vertical="center"/>
      <protection hidden="1"/>
    </xf>
    <xf numFmtId="0" fontId="0" fillId="0" borderId="36" xfId="0" applyBorder="1" applyAlignment="1" applyProtection="1">
      <alignment vertical="center"/>
      <protection hidden="1"/>
    </xf>
    <xf numFmtId="0" fontId="0" fillId="0" borderId="0" xfId="0" applyAlignment="1" applyProtection="1">
      <alignment horizontal="center" vertical="center"/>
      <protection hidden="1"/>
    </xf>
    <xf numFmtId="0" fontId="25"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0" fillId="0" borderId="37" xfId="0" applyBorder="1" applyAlignment="1" applyProtection="1">
      <alignment vertical="center"/>
      <protection hidden="1"/>
    </xf>
    <xf numFmtId="0" fontId="27" fillId="0" borderId="0" xfId="0" applyFont="1" applyAlignment="1" applyProtection="1">
      <alignment horizontal="center" vertical="center"/>
      <protection hidden="1"/>
    </xf>
    <xf numFmtId="0" fontId="28" fillId="0" borderId="0" xfId="0" applyFont="1" applyAlignment="1" applyProtection="1">
      <alignment vertical="center"/>
      <protection hidden="1"/>
    </xf>
    <xf numFmtId="0" fontId="29" fillId="0" borderId="0" xfId="0" applyFont="1" applyAlignment="1" applyProtection="1">
      <alignment horizontal="center" vertical="center" wrapText="1"/>
      <protection hidden="1"/>
    </xf>
    <xf numFmtId="0" fontId="30" fillId="0" borderId="0" xfId="0" applyFont="1" applyAlignment="1" applyProtection="1">
      <alignment horizontal="center"/>
      <protection hidden="1"/>
    </xf>
    <xf numFmtId="0" fontId="22" fillId="0" borderId="0" xfId="0" applyFont="1" applyProtection="1">
      <protection hidden="1"/>
    </xf>
    <xf numFmtId="0" fontId="22" fillId="0" borderId="36" xfId="0" applyFont="1" applyBorder="1" applyProtection="1">
      <protection hidden="1"/>
    </xf>
    <xf numFmtId="0" fontId="22" fillId="0" borderId="37" xfId="0" applyFont="1" applyBorder="1" applyProtection="1">
      <protection hidden="1"/>
    </xf>
    <xf numFmtId="41" fontId="5" fillId="6" borderId="47" xfId="2" applyFont="1" applyFill="1" applyBorder="1" applyAlignment="1" applyProtection="1">
      <alignment horizontal="center" vertical="center" wrapText="1"/>
      <protection hidden="1"/>
    </xf>
    <xf numFmtId="41" fontId="5" fillId="15" borderId="43" xfId="2" applyFont="1" applyFill="1" applyBorder="1" applyAlignment="1" applyProtection="1">
      <alignment horizontal="center" vertical="center" wrapText="1"/>
      <protection hidden="1"/>
    </xf>
    <xf numFmtId="41" fontId="5" fillId="29" borderId="22" xfId="2" applyFont="1" applyFill="1" applyBorder="1" applyAlignment="1" applyProtection="1">
      <alignment horizontal="center" vertical="center" wrapText="1"/>
      <protection hidden="1"/>
    </xf>
    <xf numFmtId="41" fontId="5" fillId="29" borderId="48" xfId="2" applyFont="1" applyFill="1" applyBorder="1" applyAlignment="1" applyProtection="1">
      <alignment horizontal="center" vertical="center" wrapText="1"/>
      <protection hidden="1"/>
    </xf>
    <xf numFmtId="0" fontId="0" fillId="0" borderId="0" xfId="0" applyAlignment="1" applyProtection="1">
      <alignment wrapText="1"/>
      <protection hidden="1"/>
    </xf>
    <xf numFmtId="0" fontId="0" fillId="0" borderId="36" xfId="0" applyBorder="1" applyAlignment="1" applyProtection="1">
      <alignment wrapText="1"/>
      <protection hidden="1"/>
    </xf>
    <xf numFmtId="0" fontId="0" fillId="0" borderId="50" xfId="0" applyBorder="1" applyAlignment="1" applyProtection="1">
      <alignment horizontal="center" vertical="center" wrapText="1"/>
      <protection hidden="1"/>
    </xf>
    <xf numFmtId="10" fontId="7" fillId="0" borderId="45" xfId="3" applyNumberFormat="1" applyFont="1" applyBorder="1" applyAlignment="1" applyProtection="1">
      <alignment horizontal="center" vertical="center"/>
      <protection hidden="1"/>
    </xf>
    <xf numFmtId="10" fontId="7" fillId="0" borderId="53" xfId="3" applyNumberFormat="1" applyFont="1" applyBorder="1" applyAlignment="1" applyProtection="1">
      <alignment horizontal="center" vertical="center"/>
      <protection hidden="1"/>
    </xf>
    <xf numFmtId="10" fontId="7" fillId="0" borderId="46" xfId="3" applyNumberFormat="1" applyFont="1" applyBorder="1" applyAlignment="1" applyProtection="1">
      <alignment horizontal="center" vertical="center"/>
      <protection hidden="1"/>
    </xf>
    <xf numFmtId="0" fontId="0" fillId="0" borderId="37" xfId="0" applyBorder="1" applyAlignment="1" applyProtection="1">
      <alignment wrapText="1"/>
      <protection hidden="1"/>
    </xf>
    <xf numFmtId="9" fontId="0" fillId="0" borderId="8" xfId="3" applyFont="1" applyBorder="1" applyAlignment="1" applyProtection="1">
      <alignment wrapText="1"/>
      <protection hidden="1"/>
    </xf>
    <xf numFmtId="0" fontId="0" fillId="0" borderId="8" xfId="0" applyBorder="1" applyAlignment="1" applyProtection="1">
      <alignment wrapText="1"/>
      <protection hidden="1"/>
    </xf>
    <xf numFmtId="9" fontId="0" fillId="0" borderId="0" xfId="0" applyNumberFormat="1" applyAlignment="1" applyProtection="1">
      <alignment wrapText="1"/>
      <protection hidden="1"/>
    </xf>
    <xf numFmtId="0" fontId="0" fillId="0" borderId="55" xfId="0" applyBorder="1" applyAlignment="1" applyProtection="1">
      <alignment horizontal="center" vertical="center" wrapText="1"/>
      <protection hidden="1"/>
    </xf>
    <xf numFmtId="10" fontId="7" fillId="0" borderId="8" xfId="3" applyNumberFormat="1" applyFont="1" applyBorder="1" applyAlignment="1" applyProtection="1">
      <alignment horizontal="center" vertical="center"/>
      <protection hidden="1"/>
    </xf>
    <xf numFmtId="0" fontId="32" fillId="0" borderId="37" xfId="0" applyFont="1" applyBorder="1" applyAlignment="1" applyProtection="1">
      <alignment wrapText="1"/>
      <protection hidden="1"/>
    </xf>
    <xf numFmtId="0" fontId="32" fillId="0" borderId="0" xfId="0" applyFont="1" applyAlignment="1" applyProtection="1">
      <alignment wrapText="1"/>
      <protection hidden="1"/>
    </xf>
    <xf numFmtId="0" fontId="0" fillId="0" borderId="56" xfId="0" applyBorder="1" applyAlignment="1" applyProtection="1">
      <alignment horizontal="center" vertical="center" wrapText="1"/>
      <protection hidden="1"/>
    </xf>
    <xf numFmtId="10" fontId="7" fillId="0" borderId="58" xfId="3" applyNumberFormat="1" applyFont="1" applyBorder="1" applyAlignment="1" applyProtection="1">
      <alignment horizontal="center" vertical="center"/>
      <protection hidden="1"/>
    </xf>
    <xf numFmtId="10" fontId="7" fillId="0" borderId="59" xfId="3" applyNumberFormat="1" applyFont="1" applyBorder="1" applyAlignment="1" applyProtection="1">
      <alignment horizontal="center" vertical="center"/>
      <protection hidden="1"/>
    </xf>
    <xf numFmtId="10" fontId="7" fillId="0" borderId="62" xfId="3" applyNumberFormat="1" applyFont="1" applyBorder="1" applyAlignment="1" applyProtection="1">
      <alignment horizontal="center" vertical="center"/>
      <protection hidden="1"/>
    </xf>
    <xf numFmtId="10" fontId="7" fillId="0" borderId="66" xfId="3" applyNumberFormat="1" applyFont="1" applyBorder="1" applyAlignment="1" applyProtection="1">
      <alignment horizontal="center" vertical="center"/>
      <protection hidden="1"/>
    </xf>
    <xf numFmtId="0" fontId="0" fillId="2" borderId="0" xfId="0" applyFill="1"/>
    <xf numFmtId="0" fontId="9" fillId="2" borderId="0" xfId="0" applyFont="1" applyFill="1"/>
    <xf numFmtId="0" fontId="9" fillId="0" borderId="0" xfId="0" applyFont="1"/>
    <xf numFmtId="0" fontId="35" fillId="2" borderId="0" xfId="0" applyFont="1" applyFill="1" applyAlignment="1">
      <alignment horizontal="left" vertical="center"/>
    </xf>
    <xf numFmtId="0" fontId="5" fillId="2" borderId="0" xfId="0" applyFont="1" applyFill="1"/>
    <xf numFmtId="0" fontId="0" fillId="2" borderId="34" xfId="0" applyFill="1" applyBorder="1"/>
    <xf numFmtId="0" fontId="9" fillId="2" borderId="7" xfId="0" applyFont="1" applyFill="1" applyBorder="1"/>
    <xf numFmtId="0" fontId="9" fillId="0" borderId="7" xfId="0" applyFont="1" applyBorder="1"/>
    <xf numFmtId="0" fontId="0" fillId="2" borderId="35" xfId="0" applyFill="1" applyBorder="1"/>
    <xf numFmtId="0" fontId="0" fillId="2" borderId="36" xfId="0" applyFill="1" applyBorder="1"/>
    <xf numFmtId="0" fontId="37" fillId="18" borderId="2" xfId="0" applyFont="1" applyFill="1" applyBorder="1" applyAlignment="1">
      <alignment horizontal="center"/>
    </xf>
    <xf numFmtId="0" fontId="37" fillId="0" borderId="0" xfId="0" applyFont="1" applyAlignment="1">
      <alignment horizontal="center"/>
    </xf>
    <xf numFmtId="0" fontId="0" fillId="2" borderId="37" xfId="0" applyFill="1" applyBorder="1"/>
    <xf numFmtId="0" fontId="0" fillId="0" borderId="36" xfId="0" applyBorder="1"/>
    <xf numFmtId="0" fontId="0" fillId="0" borderId="37" xfId="0" applyBorder="1"/>
    <xf numFmtId="0" fontId="0" fillId="2" borderId="36" xfId="0" applyFill="1" applyBorder="1" applyAlignment="1">
      <alignment vertical="center"/>
    </xf>
    <xf numFmtId="0" fontId="38" fillId="26" borderId="2" xfId="0" applyFont="1" applyFill="1" applyBorder="1" applyAlignment="1">
      <alignment vertical="center" wrapText="1"/>
    </xf>
    <xf numFmtId="0" fontId="0" fillId="0" borderId="0" xfId="0" applyAlignment="1">
      <alignment vertical="center"/>
    </xf>
    <xf numFmtId="0" fontId="9" fillId="2" borderId="2" xfId="0" applyFont="1" applyFill="1" applyBorder="1" applyAlignment="1">
      <alignment horizontal="left" vertical="center" wrapText="1"/>
    </xf>
    <xf numFmtId="0" fontId="9" fillId="0" borderId="0" xfId="0" applyFont="1" applyAlignment="1">
      <alignment horizontal="left" vertical="center" wrapText="1"/>
    </xf>
    <xf numFmtId="0" fontId="9" fillId="2" borderId="0" xfId="0" applyFont="1" applyFill="1" applyAlignment="1">
      <alignment horizontal="left" vertical="center" wrapText="1"/>
    </xf>
    <xf numFmtId="0" fontId="0" fillId="2" borderId="37" xfId="0" applyFill="1" applyBorder="1" applyAlignment="1">
      <alignment vertical="center"/>
    </xf>
    <xf numFmtId="0" fontId="0" fillId="2" borderId="0" xfId="0" applyFill="1" applyAlignment="1">
      <alignment vertical="center"/>
    </xf>
    <xf numFmtId="0" fontId="38" fillId="26" borderId="2" xfId="0" applyFont="1" applyFill="1" applyBorder="1" applyAlignment="1">
      <alignment vertical="center"/>
    </xf>
    <xf numFmtId="0" fontId="38" fillId="26" borderId="2" xfId="0" applyFont="1" applyFill="1" applyBorder="1" applyAlignment="1">
      <alignment horizontal="left" vertical="center" wrapText="1"/>
    </xf>
    <xf numFmtId="0" fontId="9" fillId="0" borderId="0" xfId="0" applyFont="1" applyAlignment="1">
      <alignment vertical="center"/>
    </xf>
    <xf numFmtId="0" fontId="38" fillId="26" borderId="2" xfId="0" applyFont="1" applyFill="1" applyBorder="1" applyAlignment="1">
      <alignment horizontal="center" vertical="center" wrapText="1"/>
    </xf>
    <xf numFmtId="0" fontId="9" fillId="2" borderId="0" xfId="0" applyFont="1" applyFill="1" applyAlignment="1">
      <alignment vertical="center"/>
    </xf>
    <xf numFmtId="0" fontId="0" fillId="2" borderId="38" xfId="0" applyFill="1" applyBorder="1" applyAlignment="1">
      <alignment vertical="center"/>
    </xf>
    <xf numFmtId="0" fontId="9" fillId="2" borderId="39" xfId="0" applyFont="1" applyFill="1" applyBorder="1" applyAlignment="1">
      <alignment vertical="center"/>
    </xf>
    <xf numFmtId="0" fontId="9" fillId="0" borderId="39" xfId="0" applyFont="1" applyBorder="1" applyAlignment="1">
      <alignment vertical="center"/>
    </xf>
    <xf numFmtId="0" fontId="0" fillId="2" borderId="40" xfId="0" applyFill="1" applyBorder="1" applyAlignment="1">
      <alignment vertical="center"/>
    </xf>
    <xf numFmtId="0" fontId="0" fillId="0" borderId="34" xfId="0" applyBorder="1"/>
    <xf numFmtId="0" fontId="0" fillId="0" borderId="7" xfId="0" applyBorder="1"/>
    <xf numFmtId="0" fontId="0" fillId="0" borderId="7" xfId="0" applyBorder="1" applyAlignment="1">
      <alignment horizontal="center"/>
    </xf>
    <xf numFmtId="0" fontId="0" fillId="0" borderId="35" xfId="0" applyBorder="1"/>
    <xf numFmtId="0" fontId="0" fillId="18" borderId="5" xfId="0" applyFill="1" applyBorder="1"/>
    <xf numFmtId="0" fontId="0" fillId="18" borderId="6" xfId="0" applyFill="1" applyBorder="1"/>
    <xf numFmtId="0" fontId="0" fillId="0" borderId="36" xfId="0" applyBorder="1" applyAlignment="1">
      <alignment vertical="center" wrapText="1"/>
    </xf>
    <xf numFmtId="0" fontId="0" fillId="0" borderId="37" xfId="0" applyBorder="1" applyAlignment="1">
      <alignment vertical="center" wrapText="1"/>
    </xf>
    <xf numFmtId="0" fontId="0" fillId="0" borderId="0" xfId="0" applyAlignment="1">
      <alignment vertical="center" wrapText="1"/>
    </xf>
    <xf numFmtId="41" fontId="5" fillId="6" borderId="8" xfId="2" applyFont="1" applyFill="1" applyBorder="1" applyAlignment="1">
      <alignment horizontal="center" vertical="center" wrapText="1"/>
    </xf>
    <xf numFmtId="41" fontId="5" fillId="15" borderId="8" xfId="2" applyFont="1" applyFill="1" applyBorder="1" applyAlignment="1">
      <alignment horizontal="center" vertical="center" wrapText="1"/>
    </xf>
    <xf numFmtId="0" fontId="0" fillId="20" borderId="44" xfId="0" applyFill="1" applyBorder="1" applyAlignment="1">
      <alignment vertical="center" wrapText="1"/>
    </xf>
    <xf numFmtId="0" fontId="0" fillId="20" borderId="51" xfId="0" applyFill="1" applyBorder="1" applyAlignment="1">
      <alignment horizontal="left" vertical="center" wrapText="1"/>
    </xf>
    <xf numFmtId="0" fontId="0" fillId="31" borderId="8" xfId="0" applyFill="1" applyBorder="1" applyAlignment="1">
      <alignment horizontal="center" vertical="center" wrapText="1"/>
    </xf>
    <xf numFmtId="0" fontId="0" fillId="25" borderId="8" xfId="0" applyFill="1" applyBorder="1" applyAlignment="1">
      <alignment horizontal="center" vertical="center" wrapText="1"/>
    </xf>
    <xf numFmtId="0" fontId="0" fillId="20" borderId="52" xfId="0" applyFill="1" applyBorder="1" applyAlignment="1">
      <alignment vertical="center" wrapText="1"/>
    </xf>
    <xf numFmtId="0" fontId="0" fillId="20" borderId="25" xfId="0" applyFill="1" applyBorder="1" applyAlignment="1">
      <alignment horizontal="left" vertical="center" wrapText="1"/>
    </xf>
    <xf numFmtId="0" fontId="0" fillId="20" borderId="57" xfId="0" applyFill="1" applyBorder="1" applyAlignment="1">
      <alignment vertical="center" wrapText="1"/>
    </xf>
    <xf numFmtId="0" fontId="0" fillId="0" borderId="2" xfId="0" applyBorder="1"/>
    <xf numFmtId="0" fontId="23" fillId="26" borderId="68" xfId="0" applyFont="1" applyFill="1" applyBorder="1"/>
    <xf numFmtId="0" fontId="23" fillId="26" borderId="62" xfId="0" applyFont="1" applyFill="1" applyBorder="1" applyAlignment="1">
      <alignment horizontal="center"/>
    </xf>
    <xf numFmtId="0" fontId="23" fillId="26" borderId="61" xfId="0" applyFont="1" applyFill="1" applyBorder="1" applyAlignment="1">
      <alignment horizontal="center"/>
    </xf>
    <xf numFmtId="0" fontId="23" fillId="26" borderId="63" xfId="0" applyFont="1" applyFill="1" applyBorder="1" applyAlignment="1">
      <alignment horizontal="center"/>
    </xf>
    <xf numFmtId="0" fontId="23" fillId="26" borderId="66" xfId="0" applyFont="1" applyFill="1" applyBorder="1"/>
    <xf numFmtId="0" fontId="0" fillId="0" borderId="36" xfId="0" applyBorder="1" applyAlignment="1">
      <alignment horizontal="center"/>
    </xf>
    <xf numFmtId="41" fontId="5" fillId="26" borderId="42" xfId="2" applyFont="1" applyFill="1" applyBorder="1" applyAlignment="1">
      <alignment horizontal="center" vertical="center" wrapText="1"/>
    </xf>
    <xf numFmtId="41" fontId="5" fillId="26" borderId="43" xfId="2" applyFont="1" applyFill="1" applyBorder="1" applyAlignment="1">
      <alignment horizontal="center" vertical="center" wrapText="1"/>
    </xf>
    <xf numFmtId="165" fontId="0" fillId="0" borderId="0" xfId="1" applyNumberFormat="1" applyFont="1" applyBorder="1" applyAlignment="1">
      <alignment horizontal="center" vertical="center" wrapText="1"/>
    </xf>
    <xf numFmtId="0" fontId="0" fillId="0" borderId="37" xfId="0" applyBorder="1" applyAlignment="1">
      <alignment horizontal="center"/>
    </xf>
    <xf numFmtId="0" fontId="0" fillId="0" borderId="44" xfId="0" applyBorder="1"/>
    <xf numFmtId="0" fontId="0" fillId="0" borderId="45" xfId="0" applyBorder="1"/>
    <xf numFmtId="0" fontId="0" fillId="0" borderId="46" xfId="0" applyBorder="1" applyAlignment="1">
      <alignment horizontal="center"/>
    </xf>
    <xf numFmtId="0" fontId="5" fillId="0" borderId="0" xfId="0" applyFont="1"/>
    <xf numFmtId="0" fontId="0" fillId="0" borderId="52" xfId="0" applyBorder="1"/>
    <xf numFmtId="0" fontId="0" fillId="0" borderId="53" xfId="0" applyBorder="1" applyAlignment="1">
      <alignment horizontal="center"/>
    </xf>
    <xf numFmtId="0" fontId="0" fillId="0" borderId="57" xfId="0" applyBorder="1"/>
    <xf numFmtId="0" fontId="0" fillId="0" borderId="58" xfId="0" applyBorder="1"/>
    <xf numFmtId="0" fontId="0" fillId="0" borderId="59" xfId="0" applyBorder="1" applyAlignment="1">
      <alignment horizontal="center"/>
    </xf>
    <xf numFmtId="41" fontId="23" fillId="26" borderId="38" xfId="2" applyFont="1" applyFill="1" applyBorder="1" applyAlignment="1"/>
    <xf numFmtId="41" fontId="23" fillId="26" borderId="39" xfId="2" applyFont="1" applyFill="1" applyBorder="1" applyAlignment="1"/>
    <xf numFmtId="41" fontId="23" fillId="26" borderId="40" xfId="2" applyFont="1" applyFill="1" applyBorder="1" applyAlignment="1"/>
    <xf numFmtId="41" fontId="23" fillId="26" borderId="64" xfId="2" applyFont="1" applyFill="1" applyBorder="1" applyAlignment="1">
      <alignment horizontal="center" vertical="top" wrapText="1"/>
    </xf>
    <xf numFmtId="0" fontId="0" fillId="0" borderId="38" xfId="0" applyBorder="1"/>
    <xf numFmtId="0" fontId="0" fillId="0" borderId="39" xfId="0" applyBorder="1"/>
    <xf numFmtId="0" fontId="0" fillId="0" borderId="39" xfId="0" applyBorder="1" applyAlignment="1">
      <alignment horizontal="center"/>
    </xf>
    <xf numFmtId="0" fontId="0" fillId="0" borderId="40" xfId="0" applyBorder="1"/>
    <xf numFmtId="165" fontId="9" fillId="0" borderId="0" xfId="1" applyNumberFormat="1" applyFont="1" applyAlignment="1" applyProtection="1">
      <alignment horizontal="center" vertical="center"/>
      <protection locked="0"/>
    </xf>
    <xf numFmtId="43" fontId="0" fillId="0" borderId="0" xfId="0" applyNumberFormat="1"/>
    <xf numFmtId="0" fontId="7" fillId="0" borderId="0" xfId="0" applyFont="1" applyAlignment="1" applyProtection="1">
      <alignment horizontal="center" vertical="center" wrapText="1"/>
      <protection locked="0"/>
    </xf>
    <xf numFmtId="14" fontId="7" fillId="0" borderId="0" xfId="0" applyNumberFormat="1" applyFont="1" applyAlignment="1" applyProtection="1">
      <alignment horizontal="center" vertical="center" wrapText="1"/>
      <protection locked="0"/>
    </xf>
    <xf numFmtId="41" fontId="43" fillId="29" borderId="65" xfId="2" applyFont="1" applyFill="1" applyBorder="1" applyAlignment="1" applyProtection="1">
      <alignment horizontal="center" wrapText="1"/>
      <protection hidden="1"/>
    </xf>
    <xf numFmtId="41" fontId="43" fillId="29" borderId="67" xfId="2" applyFont="1" applyFill="1" applyBorder="1" applyAlignment="1" applyProtection="1">
      <alignment horizontal="center" vertical="center" wrapText="1"/>
      <protection hidden="1"/>
    </xf>
    <xf numFmtId="41" fontId="43" fillId="0" borderId="0" xfId="2" applyFont="1" applyFill="1" applyBorder="1" applyAlignment="1" applyProtection="1">
      <alignment horizontal="left" vertical="center" wrapText="1"/>
      <protection hidden="1"/>
    </xf>
    <xf numFmtId="0" fontId="43" fillId="0" borderId="0" xfId="0" applyFont="1" applyAlignment="1" applyProtection="1">
      <alignment vertical="center"/>
      <protection hidden="1"/>
    </xf>
    <xf numFmtId="0" fontId="42" fillId="7" borderId="0" xfId="0" applyFont="1" applyFill="1" applyAlignment="1" applyProtection="1">
      <alignment horizontal="center" vertical="center" wrapText="1"/>
      <protection hidden="1"/>
    </xf>
    <xf numFmtId="0" fontId="41" fillId="0" borderId="65" xfId="2" applyNumberFormat="1" applyFont="1" applyFill="1" applyBorder="1" applyAlignment="1" applyProtection="1">
      <alignment vertical="center" wrapText="1"/>
      <protection hidden="1"/>
    </xf>
    <xf numFmtId="41" fontId="44" fillId="0" borderId="67" xfId="2" applyFont="1" applyFill="1" applyBorder="1" applyAlignment="1" applyProtection="1">
      <alignment horizontal="center" vertical="center" wrapText="1"/>
      <protection hidden="1"/>
    </xf>
    <xf numFmtId="10" fontId="7" fillId="0" borderId="65" xfId="3" applyNumberFormat="1" applyFont="1" applyBorder="1" applyAlignment="1" applyProtection="1">
      <alignment horizontal="center" vertical="center"/>
      <protection hidden="1"/>
    </xf>
    <xf numFmtId="41" fontId="5" fillId="29" borderId="67" xfId="2" applyFont="1" applyFill="1" applyBorder="1" applyAlignment="1" applyProtection="1">
      <alignment vertical="center" wrapText="1"/>
      <protection hidden="1"/>
    </xf>
    <xf numFmtId="0" fontId="0" fillId="0" borderId="0" xfId="0" applyAlignment="1" applyProtection="1">
      <alignment horizontal="center" wrapText="1"/>
      <protection hidden="1"/>
    </xf>
    <xf numFmtId="10" fontId="5" fillId="0" borderId="2" xfId="3" applyNumberFormat="1" applyFont="1" applyBorder="1" applyAlignment="1" applyProtection="1">
      <alignment horizontal="center" vertical="center" wrapText="1"/>
      <protection hidden="1"/>
    </xf>
    <xf numFmtId="41" fontId="5" fillId="29" borderId="4" xfId="2" applyFont="1" applyFill="1" applyBorder="1" applyAlignment="1" applyProtection="1">
      <alignment vertical="center" wrapText="1"/>
      <protection hidden="1"/>
    </xf>
    <xf numFmtId="0" fontId="0" fillId="0" borderId="38" xfId="0" applyBorder="1" applyAlignment="1" applyProtection="1">
      <alignment wrapText="1"/>
      <protection hidden="1"/>
    </xf>
    <xf numFmtId="0" fontId="0" fillId="0" borderId="39" xfId="0" applyBorder="1" applyAlignment="1" applyProtection="1">
      <alignment wrapText="1"/>
      <protection hidden="1"/>
    </xf>
    <xf numFmtId="0" fontId="0" fillId="0" borderId="40" xfId="0" applyBorder="1" applyAlignment="1" applyProtection="1">
      <alignment wrapText="1"/>
      <protection hidden="1"/>
    </xf>
    <xf numFmtId="10" fontId="0" fillId="0" borderId="8" xfId="0" applyNumberFormat="1" applyBorder="1" applyAlignment="1" applyProtection="1">
      <alignment horizontal="center" vertical="center" wrapText="1"/>
      <protection locked="0"/>
    </xf>
    <xf numFmtId="9" fontId="0" fillId="0" borderId="8" xfId="3" applyFont="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13" fillId="0" borderId="8" xfId="0" applyFont="1" applyBorder="1" applyAlignment="1" applyProtection="1">
      <alignment horizontal="center" vertical="center" wrapText="1"/>
      <protection locked="0"/>
    </xf>
    <xf numFmtId="0" fontId="13" fillId="10" borderId="8" xfId="0" applyFont="1" applyFill="1" applyBorder="1" applyAlignment="1" applyProtection="1">
      <alignment horizontal="center" vertical="center" wrapText="1"/>
      <protection locked="0"/>
    </xf>
    <xf numFmtId="14" fontId="0" fillId="0" borderId="0" xfId="3" applyNumberFormat="1" applyFont="1" applyFill="1" applyBorder="1" applyAlignment="1" applyProtection="1">
      <alignment horizontal="center" vertical="center" wrapText="1"/>
      <protection locked="0"/>
    </xf>
    <xf numFmtId="10" fontId="9" fillId="8" borderId="8" xfId="3" applyNumberFormat="1" applyFont="1" applyFill="1" applyBorder="1" applyAlignment="1" applyProtection="1">
      <alignment horizontal="center" vertical="center" wrapText="1"/>
      <protection locked="0"/>
    </xf>
    <xf numFmtId="10" fontId="7" fillId="0" borderId="67" xfId="3" applyNumberFormat="1" applyFont="1" applyBorder="1" applyAlignment="1" applyProtection="1">
      <alignment horizontal="center" vertical="center"/>
      <protection hidden="1"/>
    </xf>
    <xf numFmtId="0" fontId="0" fillId="0" borderId="44" xfId="0" applyBorder="1" applyAlignment="1" applyProtection="1">
      <alignment wrapText="1"/>
      <protection hidden="1"/>
    </xf>
    <xf numFmtId="9" fontId="0" fillId="0" borderId="45" xfId="3" applyFont="1" applyBorder="1" applyAlignment="1" applyProtection="1">
      <alignment wrapText="1"/>
      <protection hidden="1"/>
    </xf>
    <xf numFmtId="0" fontId="0" fillId="0" borderId="45" xfId="0" applyBorder="1" applyAlignment="1" applyProtection="1">
      <alignment wrapText="1"/>
      <protection hidden="1"/>
    </xf>
    <xf numFmtId="0" fontId="0" fillId="0" borderId="46" xfId="0" applyBorder="1" applyAlignment="1" applyProtection="1">
      <alignment wrapText="1"/>
      <protection hidden="1"/>
    </xf>
    <xf numFmtId="0" fontId="0" fillId="0" borderId="52" xfId="0" applyBorder="1" applyAlignment="1" applyProtection="1">
      <alignment wrapText="1"/>
      <protection hidden="1"/>
    </xf>
    <xf numFmtId="0" fontId="0" fillId="0" borderId="53" xfId="0" applyBorder="1" applyAlignment="1" applyProtection="1">
      <alignment wrapText="1"/>
      <protection hidden="1"/>
    </xf>
    <xf numFmtId="0" fontId="0" fillId="0" borderId="57" xfId="0" applyBorder="1" applyAlignment="1" applyProtection="1">
      <alignment wrapText="1"/>
      <protection hidden="1"/>
    </xf>
    <xf numFmtId="9" fontId="0" fillId="0" borderId="58" xfId="3" applyFont="1" applyBorder="1" applyAlignment="1" applyProtection="1">
      <alignment wrapText="1"/>
      <protection hidden="1"/>
    </xf>
    <xf numFmtId="0" fontId="0" fillId="0" borderId="58" xfId="0" applyBorder="1" applyAlignment="1" applyProtection="1">
      <alignment wrapText="1"/>
      <protection hidden="1"/>
    </xf>
    <xf numFmtId="41" fontId="5" fillId="29" borderId="65" xfId="2" applyFont="1" applyFill="1" applyBorder="1" applyAlignment="1" applyProtection="1">
      <alignment horizontal="center" vertical="center" wrapText="1"/>
      <protection hidden="1"/>
    </xf>
    <xf numFmtId="41" fontId="5" fillId="29" borderId="66" xfId="2" applyFont="1" applyFill="1" applyBorder="1" applyAlignment="1" applyProtection="1">
      <alignment horizontal="center" vertical="center" wrapText="1"/>
      <protection hidden="1"/>
    </xf>
    <xf numFmtId="41" fontId="5" fillId="29" borderId="67" xfId="2" applyFont="1" applyFill="1" applyBorder="1" applyAlignment="1" applyProtection="1">
      <alignment horizontal="center" vertical="center" wrapText="1"/>
      <protection hidden="1"/>
    </xf>
    <xf numFmtId="167" fontId="0" fillId="0" borderId="8" xfId="3" applyNumberFormat="1" applyFont="1" applyBorder="1" applyAlignment="1" applyProtection="1">
      <alignment horizontal="center" vertical="center" wrapText="1"/>
      <protection locked="0"/>
    </xf>
    <xf numFmtId="10" fontId="0" fillId="8" borderId="8" xfId="3" applyNumberFormat="1" applyFont="1" applyFill="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14" fontId="7" fillId="2" borderId="0" xfId="3" applyNumberFormat="1" applyFont="1" applyFill="1" applyAlignment="1" applyProtection="1">
      <alignment horizontal="center" vertical="center" wrapText="1"/>
      <protection locked="0"/>
    </xf>
    <xf numFmtId="14" fontId="5" fillId="0" borderId="0" xfId="3" applyNumberFormat="1" applyFont="1" applyAlignment="1" applyProtection="1">
      <alignment horizontal="center" vertical="center" wrapText="1"/>
      <protection locked="0"/>
    </xf>
    <xf numFmtId="14" fontId="3" fillId="5" borderId="16" xfId="3" applyNumberFormat="1" applyFont="1" applyFill="1" applyBorder="1" applyAlignment="1" applyProtection="1">
      <alignment horizontal="center" vertical="center" wrapText="1"/>
      <protection locked="0"/>
    </xf>
    <xf numFmtId="14" fontId="0" fillId="11" borderId="8" xfId="3" applyNumberFormat="1" applyFont="1" applyFill="1" applyBorder="1" applyAlignment="1" applyProtection="1">
      <alignment horizontal="center" vertical="center" wrapText="1"/>
      <protection locked="0"/>
    </xf>
    <xf numFmtId="0" fontId="0" fillId="0" borderId="0" xfId="3" applyNumberFormat="1" applyFont="1" applyAlignment="1" applyProtection="1">
      <alignment horizontal="center" vertical="center" wrapText="1"/>
      <protection locked="0"/>
    </xf>
    <xf numFmtId="0" fontId="7" fillId="2" borderId="0" xfId="3" applyNumberFormat="1" applyFont="1" applyFill="1" applyAlignment="1" applyProtection="1">
      <alignment horizontal="center" vertical="center" wrapText="1"/>
      <protection locked="0"/>
    </xf>
    <xf numFmtId="0" fontId="5" fillId="0" borderId="0" xfId="3" applyNumberFormat="1" applyFont="1" applyAlignment="1" applyProtection="1">
      <alignment horizontal="center" vertical="center" wrapText="1"/>
      <protection locked="0"/>
    </xf>
    <xf numFmtId="0" fontId="3" fillId="5" borderId="16" xfId="3" applyNumberFormat="1" applyFont="1" applyFill="1" applyBorder="1" applyAlignment="1" applyProtection="1">
      <alignment horizontal="center" vertical="center" wrapText="1"/>
      <protection locked="0"/>
    </xf>
    <xf numFmtId="0" fontId="0" fillId="10" borderId="8" xfId="3" applyNumberFormat="1" applyFont="1" applyFill="1" applyBorder="1" applyAlignment="1" applyProtection="1">
      <alignment horizontal="center" vertical="center" wrapText="1"/>
      <protection locked="0"/>
    </xf>
    <xf numFmtId="0" fontId="0" fillId="11" borderId="8" xfId="3" applyNumberFormat="1" applyFont="1" applyFill="1" applyBorder="1" applyAlignment="1" applyProtection="1">
      <alignment horizontal="center" vertical="center" wrapText="1"/>
      <protection locked="0"/>
    </xf>
    <xf numFmtId="0" fontId="0" fillId="0" borderId="8" xfId="3" applyNumberFormat="1" applyFont="1" applyBorder="1" applyAlignment="1" applyProtection="1">
      <alignment horizontal="center" vertical="center" wrapText="1"/>
      <protection locked="0"/>
    </xf>
    <xf numFmtId="0" fontId="0" fillId="0" borderId="0" xfId="3" applyNumberFormat="1" applyFont="1" applyFill="1" applyAlignment="1" applyProtection="1">
      <alignment horizontal="center" vertical="center" wrapText="1"/>
      <protection locked="0"/>
    </xf>
    <xf numFmtId="0" fontId="45" fillId="0" borderId="0" xfId="0" applyFont="1" applyAlignment="1" applyProtection="1">
      <alignment horizontal="left" vertical="center"/>
      <protection locked="0"/>
    </xf>
    <xf numFmtId="165" fontId="7" fillId="0" borderId="0" xfId="1" applyNumberFormat="1" applyFont="1" applyFill="1" applyAlignment="1" applyProtection="1">
      <alignment horizontal="center" vertical="center" wrapText="1"/>
      <protection locked="0"/>
    </xf>
    <xf numFmtId="0" fontId="0" fillId="0" borderId="8" xfId="0" applyBorder="1" applyAlignment="1">
      <alignment horizontal="center" vertical="center" wrapText="1"/>
    </xf>
    <xf numFmtId="165" fontId="0" fillId="0" borderId="0" xfId="1" applyNumberFormat="1" applyFont="1" applyAlignment="1" applyProtection="1">
      <alignment horizontal="center" vertical="center" wrapText="1"/>
      <protection locked="0"/>
    </xf>
    <xf numFmtId="165" fontId="7" fillId="2" borderId="0" xfId="1" applyNumberFormat="1" applyFont="1" applyFill="1" applyAlignment="1" applyProtection="1">
      <alignment horizontal="center" vertical="center" wrapText="1"/>
      <protection locked="0"/>
    </xf>
    <xf numFmtId="165" fontId="5" fillId="0" borderId="0" xfId="1" applyNumberFormat="1" applyFont="1" applyAlignment="1" applyProtection="1">
      <alignment horizontal="center" vertical="center" wrapText="1"/>
      <protection locked="0"/>
    </xf>
    <xf numFmtId="165" fontId="3" fillId="5" borderId="16" xfId="1" applyNumberFormat="1" applyFont="1" applyFill="1" applyBorder="1" applyAlignment="1" applyProtection="1">
      <alignment horizontal="center" vertical="center" wrapText="1"/>
      <protection locked="0"/>
    </xf>
    <xf numFmtId="165" fontId="0" fillId="0" borderId="8" xfId="1" applyNumberFormat="1" applyFont="1" applyFill="1" applyBorder="1" applyAlignment="1" applyProtection="1">
      <alignment horizontal="center" vertical="center" wrapText="1"/>
      <protection locked="0"/>
    </xf>
    <xf numFmtId="165" fontId="0" fillId="11" borderId="8" xfId="1" applyNumberFormat="1" applyFont="1" applyFill="1" applyBorder="1" applyAlignment="1" applyProtection="1">
      <alignment horizontal="center" vertical="center" wrapText="1"/>
      <protection locked="0"/>
    </xf>
    <xf numFmtId="165" fontId="0" fillId="0" borderId="0" xfId="1" applyNumberFormat="1" applyFont="1" applyFill="1" applyAlignment="1" applyProtection="1">
      <alignment horizontal="center" vertical="center" wrapText="1"/>
      <protection locked="0"/>
    </xf>
    <xf numFmtId="165" fontId="0" fillId="0" borderId="8" xfId="1" applyNumberFormat="1" applyFont="1" applyBorder="1" applyAlignment="1" applyProtection="1">
      <alignment horizontal="center" vertical="center"/>
      <protection locked="0"/>
    </xf>
    <xf numFmtId="14" fontId="0" fillId="0" borderId="8" xfId="0" applyNumberFormat="1" applyBorder="1" applyAlignment="1" applyProtection="1">
      <alignment horizontal="center" vertical="center"/>
      <protection locked="0"/>
    </xf>
    <xf numFmtId="0" fontId="0" fillId="0" borderId="8" xfId="3" applyNumberFormat="1" applyFont="1" applyBorder="1" applyAlignment="1" applyProtection="1">
      <alignment horizontal="center" vertical="center"/>
      <protection locked="0"/>
    </xf>
    <xf numFmtId="14" fontId="0" fillId="0" borderId="8" xfId="3" applyNumberFormat="1" applyFont="1" applyBorder="1" applyAlignment="1" applyProtection="1">
      <alignment horizontal="center" vertical="center"/>
      <protection locked="0"/>
    </xf>
    <xf numFmtId="14" fontId="9" fillId="8" borderId="8" xfId="3" applyNumberFormat="1" applyFont="1" applyFill="1" applyBorder="1" applyAlignment="1" applyProtection="1">
      <alignment horizontal="center" vertical="center" wrapText="1"/>
      <protection locked="0"/>
    </xf>
    <xf numFmtId="9" fontId="9" fillId="8" borderId="25" xfId="3" applyFont="1" applyFill="1" applyBorder="1" applyAlignment="1" applyProtection="1">
      <alignment horizontal="center" vertical="center" wrapText="1"/>
      <protection locked="0"/>
    </xf>
    <xf numFmtId="10" fontId="9" fillId="8" borderId="25" xfId="3" applyNumberFormat="1" applyFont="1" applyFill="1" applyBorder="1" applyAlignment="1" applyProtection="1">
      <alignment horizontal="center" vertical="center" wrapText="1"/>
      <protection locked="0"/>
    </xf>
    <xf numFmtId="14" fontId="8" fillId="4" borderId="6" xfId="3" applyNumberFormat="1" applyFont="1" applyFill="1" applyBorder="1" applyAlignment="1" applyProtection="1">
      <alignment horizontal="center" vertical="center" wrapText="1"/>
      <protection locked="0"/>
    </xf>
    <xf numFmtId="10" fontId="0" fillId="0" borderId="0" xfId="3" applyNumberFormat="1" applyFont="1" applyAlignment="1" applyProtection="1">
      <alignment horizontal="center" vertical="center"/>
      <protection locked="0"/>
    </xf>
    <xf numFmtId="10" fontId="8" fillId="6" borderId="18" xfId="3" applyNumberFormat="1" applyFont="1" applyFill="1" applyBorder="1" applyAlignment="1" applyProtection="1">
      <alignment horizontal="center" vertical="center" wrapText="1"/>
      <protection locked="0"/>
    </xf>
    <xf numFmtId="10" fontId="8" fillId="6" borderId="20" xfId="3" applyNumberFormat="1" applyFont="1" applyFill="1" applyBorder="1" applyAlignment="1" applyProtection="1">
      <alignment horizontal="center" vertical="center" wrapText="1"/>
      <protection locked="0"/>
    </xf>
    <xf numFmtId="10" fontId="8" fillId="7" borderId="20" xfId="3" applyNumberFormat="1" applyFont="1" applyFill="1" applyBorder="1" applyAlignment="1" applyProtection="1">
      <alignment horizontal="center" vertical="center" wrapText="1"/>
      <protection locked="0"/>
    </xf>
    <xf numFmtId="9" fontId="0" fillId="6" borderId="8" xfId="3" applyFont="1" applyFill="1" applyBorder="1" applyAlignment="1" applyProtection="1">
      <alignment horizontal="center" vertical="center" wrapText="1"/>
      <protection locked="0"/>
    </xf>
    <xf numFmtId="10" fontId="9" fillId="6" borderId="8" xfId="3" applyNumberFormat="1" applyFont="1" applyFill="1" applyBorder="1" applyAlignment="1" applyProtection="1">
      <alignment horizontal="center" vertical="center" wrapText="1"/>
      <protection locked="0"/>
    </xf>
    <xf numFmtId="14" fontId="9" fillId="6" borderId="8" xfId="0" applyNumberFormat="1" applyFont="1" applyFill="1" applyBorder="1" applyAlignment="1" applyProtection="1">
      <alignment horizontal="center" vertical="center" wrapText="1"/>
      <protection locked="0"/>
    </xf>
    <xf numFmtId="14" fontId="9" fillId="6" borderId="8" xfId="3" applyNumberFormat="1" applyFont="1" applyFill="1" applyBorder="1" applyAlignment="1" applyProtection="1">
      <alignment horizontal="center" vertical="center" wrapText="1"/>
      <protection locked="0"/>
    </xf>
    <xf numFmtId="9" fontId="9" fillId="6" borderId="25" xfId="3" applyFont="1" applyFill="1" applyBorder="1" applyAlignment="1" applyProtection="1">
      <alignment horizontal="center" vertical="center" wrapText="1"/>
      <protection locked="0"/>
    </xf>
    <xf numFmtId="10" fontId="9" fillId="6" borderId="25" xfId="3" applyNumberFormat="1" applyFont="1" applyFill="1" applyBorder="1" applyAlignment="1" applyProtection="1">
      <alignment horizontal="center" vertical="center" wrapText="1"/>
      <protection locked="0"/>
    </xf>
    <xf numFmtId="9" fontId="9" fillId="6" borderId="8" xfId="3" applyFont="1" applyFill="1" applyBorder="1" applyAlignment="1" applyProtection="1">
      <alignment horizontal="center" vertical="center" wrapText="1"/>
      <protection locked="0"/>
    </xf>
    <xf numFmtId="10" fontId="0" fillId="6" borderId="8" xfId="3" applyNumberFormat="1" applyFont="1" applyFill="1" applyBorder="1" applyAlignment="1" applyProtection="1">
      <alignment horizontal="center" vertical="center" wrapText="1"/>
      <protection locked="0"/>
    </xf>
    <xf numFmtId="0" fontId="0" fillId="6" borderId="8" xfId="0" applyFill="1" applyBorder="1" applyAlignment="1" applyProtection="1">
      <alignment horizontal="center" vertical="center" wrapText="1"/>
      <protection locked="0"/>
    </xf>
    <xf numFmtId="14" fontId="0" fillId="6" borderId="8" xfId="0" applyNumberFormat="1" applyFill="1" applyBorder="1" applyAlignment="1" applyProtection="1">
      <alignment horizontal="center" vertical="center" wrapText="1"/>
      <protection locked="0"/>
    </xf>
    <xf numFmtId="10" fontId="0" fillId="6" borderId="25" xfId="3" applyNumberFormat="1" applyFont="1" applyFill="1" applyBorder="1" applyAlignment="1" applyProtection="1">
      <alignment horizontal="center" vertical="center" wrapText="1"/>
      <protection locked="0"/>
    </xf>
    <xf numFmtId="14" fontId="0" fillId="6" borderId="8" xfId="3" applyNumberFormat="1" applyFont="1" applyFill="1" applyBorder="1" applyAlignment="1" applyProtection="1">
      <alignment horizontal="center" vertical="center" wrapText="1"/>
      <protection locked="0"/>
    </xf>
    <xf numFmtId="0" fontId="0" fillId="0" borderId="50" xfId="0" applyBorder="1" applyAlignment="1" applyProtection="1">
      <alignment horizontal="left" vertical="center" wrapText="1"/>
      <protection hidden="1"/>
    </xf>
    <xf numFmtId="0" fontId="0" fillId="0" borderId="55" xfId="0" applyBorder="1" applyAlignment="1" applyProtection="1">
      <alignment horizontal="left" vertical="center" wrapText="1"/>
      <protection hidden="1"/>
    </xf>
    <xf numFmtId="0" fontId="0" fillId="0" borderId="56" xfId="0" applyBorder="1" applyAlignment="1" applyProtection="1">
      <alignment horizontal="left" vertical="center" wrapText="1"/>
      <protection hidden="1"/>
    </xf>
    <xf numFmtId="41" fontId="5" fillId="15" borderId="69" xfId="2" applyFont="1" applyFill="1" applyBorder="1" applyAlignment="1" applyProtection="1">
      <alignment horizontal="center" vertical="center" wrapText="1"/>
      <protection hidden="1"/>
    </xf>
    <xf numFmtId="10" fontId="7" fillId="4" borderId="54" xfId="3" applyNumberFormat="1" applyFont="1" applyFill="1" applyBorder="1" applyAlignment="1" applyProtection="1">
      <alignment horizontal="center" vertical="center"/>
      <protection hidden="1"/>
    </xf>
    <xf numFmtId="10" fontId="7" fillId="4" borderId="49" xfId="3" applyNumberFormat="1" applyFont="1" applyFill="1" applyBorder="1" applyAlignment="1" applyProtection="1">
      <alignment horizontal="center" vertical="center"/>
      <protection hidden="1"/>
    </xf>
    <xf numFmtId="10" fontId="7" fillId="4" borderId="60" xfId="3" applyNumberFormat="1" applyFont="1" applyFill="1" applyBorder="1" applyAlignment="1" applyProtection="1">
      <alignment horizontal="center" vertical="center"/>
      <protection hidden="1"/>
    </xf>
    <xf numFmtId="10" fontId="7" fillId="0" borderId="68" xfId="3" applyNumberFormat="1" applyFont="1" applyBorder="1" applyAlignment="1" applyProtection="1">
      <alignment horizontal="center" vertical="center"/>
      <protection hidden="1"/>
    </xf>
    <xf numFmtId="41" fontId="5" fillId="6" borderId="48" xfId="2" applyFont="1" applyFill="1" applyBorder="1" applyAlignment="1" applyProtection="1">
      <alignment horizontal="center" vertical="center" wrapText="1"/>
      <protection hidden="1"/>
    </xf>
    <xf numFmtId="10" fontId="7" fillId="0" borderId="44" xfId="3" applyNumberFormat="1" applyFont="1" applyBorder="1" applyAlignment="1" applyProtection="1">
      <alignment horizontal="center" vertical="center"/>
      <protection hidden="1"/>
    </xf>
    <xf numFmtId="10" fontId="7" fillId="0" borderId="52" xfId="3" applyNumberFormat="1" applyFont="1" applyBorder="1" applyAlignment="1" applyProtection="1">
      <alignment horizontal="center" vertical="center"/>
      <protection hidden="1"/>
    </xf>
    <xf numFmtId="10" fontId="7" fillId="0" borderId="57" xfId="3" applyNumberFormat="1" applyFont="1" applyBorder="1" applyAlignment="1" applyProtection="1">
      <alignment horizontal="center" vertical="center"/>
      <protection hidden="1"/>
    </xf>
    <xf numFmtId="10" fontId="7" fillId="0" borderId="51" xfId="3" applyNumberFormat="1" applyFont="1" applyBorder="1" applyAlignment="1" applyProtection="1">
      <alignment horizontal="center" vertical="center"/>
      <protection hidden="1"/>
    </xf>
    <xf numFmtId="10" fontId="7" fillId="0" borderId="25" xfId="3" applyNumberFormat="1" applyFont="1" applyBorder="1" applyAlignment="1" applyProtection="1">
      <alignment horizontal="center" vertical="center"/>
      <protection hidden="1"/>
    </xf>
    <xf numFmtId="10" fontId="7" fillId="4" borderId="25" xfId="3" applyNumberFormat="1" applyFont="1" applyFill="1" applyBorder="1" applyAlignment="1" applyProtection="1">
      <alignment horizontal="center" vertical="center"/>
      <protection hidden="1"/>
    </xf>
    <xf numFmtId="0" fontId="0" fillId="0" borderId="25" xfId="0" applyBorder="1" applyAlignment="1" applyProtection="1">
      <alignment wrapText="1"/>
      <protection hidden="1"/>
    </xf>
    <xf numFmtId="0" fontId="34" fillId="2" borderId="0" xfId="0" applyFont="1" applyFill="1" applyAlignment="1">
      <alignment horizontal="center" vertical="center" wrapText="1"/>
    </xf>
    <xf numFmtId="0" fontId="36" fillId="2" borderId="0" xfId="0" applyFont="1" applyFill="1" applyAlignment="1">
      <alignment horizontal="center" vertical="center" wrapText="1"/>
    </xf>
    <xf numFmtId="0" fontId="33" fillId="30" borderId="5" xfId="0" applyFont="1" applyFill="1" applyBorder="1" applyAlignment="1" applyProtection="1">
      <alignment horizontal="left" vertical="center"/>
      <protection hidden="1"/>
    </xf>
    <xf numFmtId="0" fontId="33" fillId="30" borderId="6" xfId="0" applyFont="1" applyFill="1" applyBorder="1" applyAlignment="1" applyProtection="1">
      <alignment horizontal="left" vertical="center"/>
      <protection hidden="1"/>
    </xf>
    <xf numFmtId="0" fontId="24" fillId="18" borderId="34" xfId="0" applyFont="1" applyFill="1" applyBorder="1" applyAlignment="1" applyProtection="1">
      <alignment horizontal="center" vertical="center" wrapText="1"/>
      <protection hidden="1"/>
    </xf>
    <xf numFmtId="0" fontId="24" fillId="18" borderId="7" xfId="0" applyFont="1" applyFill="1" applyBorder="1" applyAlignment="1" applyProtection="1">
      <alignment horizontal="center" vertical="center" wrapText="1"/>
      <protection hidden="1"/>
    </xf>
    <xf numFmtId="0" fontId="24" fillId="18" borderId="35" xfId="0" applyFont="1" applyFill="1" applyBorder="1" applyAlignment="1" applyProtection="1">
      <alignment horizontal="center" vertical="center" wrapText="1"/>
      <protection hidden="1"/>
    </xf>
    <xf numFmtId="0" fontId="24" fillId="18" borderId="39" xfId="0" applyFont="1" applyFill="1" applyBorder="1" applyAlignment="1" applyProtection="1">
      <alignment horizontal="left" vertical="center" wrapText="1"/>
      <protection hidden="1"/>
    </xf>
    <xf numFmtId="0" fontId="24" fillId="18" borderId="40" xfId="0" applyFont="1" applyFill="1" applyBorder="1" applyAlignment="1" applyProtection="1">
      <alignment horizontal="left" vertical="center" wrapText="1"/>
      <protection hidden="1"/>
    </xf>
    <xf numFmtId="0" fontId="30" fillId="18" borderId="5" xfId="0" applyFont="1" applyFill="1" applyBorder="1" applyAlignment="1" applyProtection="1">
      <alignment horizontal="center"/>
      <protection hidden="1"/>
    </xf>
    <xf numFmtId="0" fontId="30" fillId="18" borderId="6" xfId="0" applyFont="1" applyFill="1" applyBorder="1" applyAlignment="1" applyProtection="1">
      <alignment horizontal="center"/>
      <protection hidden="1"/>
    </xf>
    <xf numFmtId="0" fontId="30" fillId="18" borderId="4" xfId="0" applyFont="1" applyFill="1" applyBorder="1" applyAlignment="1" applyProtection="1">
      <alignment horizontal="center"/>
      <protection hidden="1"/>
    </xf>
    <xf numFmtId="0" fontId="5" fillId="26" borderId="34" xfId="0" applyFont="1" applyFill="1" applyBorder="1" applyAlignment="1" applyProtection="1">
      <alignment horizontal="center" vertical="center" wrapText="1"/>
      <protection hidden="1"/>
    </xf>
    <xf numFmtId="0" fontId="5" fillId="26" borderId="35" xfId="0" applyFont="1" applyFill="1" applyBorder="1" applyAlignment="1" applyProtection="1">
      <alignment horizontal="center" vertical="center" wrapText="1"/>
      <protection hidden="1"/>
    </xf>
    <xf numFmtId="0" fontId="5" fillId="26" borderId="36" xfId="0" applyFont="1" applyFill="1" applyBorder="1" applyAlignment="1" applyProtection="1">
      <alignment horizontal="center" vertical="center" wrapText="1"/>
      <protection hidden="1"/>
    </xf>
    <xf numFmtId="0" fontId="5" fillId="26" borderId="0" xfId="0" applyFont="1" applyFill="1" applyAlignment="1" applyProtection="1">
      <alignment horizontal="center" vertical="center" wrapText="1"/>
      <protection hidden="1"/>
    </xf>
    <xf numFmtId="0" fontId="31" fillId="18" borderId="41" xfId="0" applyFont="1" applyFill="1" applyBorder="1" applyAlignment="1" applyProtection="1">
      <alignment horizontal="center"/>
      <protection hidden="1"/>
    </xf>
    <xf numFmtId="0" fontId="31" fillId="18" borderId="42" xfId="0" applyFont="1" applyFill="1" applyBorder="1" applyAlignment="1" applyProtection="1">
      <alignment horizontal="center"/>
      <protection hidden="1"/>
    </xf>
    <xf numFmtId="0" fontId="30" fillId="27" borderId="41" xfId="0" applyFont="1" applyFill="1" applyBorder="1" applyAlignment="1" applyProtection="1">
      <alignment horizontal="center"/>
      <protection hidden="1"/>
    </xf>
    <xf numFmtId="0" fontId="30" fillId="27" borderId="7" xfId="0" applyFont="1" applyFill="1" applyBorder="1" applyAlignment="1" applyProtection="1">
      <alignment horizontal="center"/>
      <protection hidden="1"/>
    </xf>
    <xf numFmtId="0" fontId="30" fillId="27" borderId="43" xfId="0" applyFont="1" applyFill="1" applyBorder="1" applyAlignment="1" applyProtection="1">
      <alignment horizontal="center"/>
      <protection hidden="1"/>
    </xf>
    <xf numFmtId="0" fontId="5" fillId="8" borderId="44"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protection hidden="1"/>
    </xf>
    <xf numFmtId="0" fontId="5" fillId="7" borderId="69" xfId="0" applyFont="1" applyFill="1" applyBorder="1" applyAlignment="1" applyProtection="1">
      <alignment horizontal="center" vertical="center" wrapText="1"/>
      <protection hidden="1"/>
    </xf>
    <xf numFmtId="0" fontId="5" fillId="7" borderId="42" xfId="0" applyFont="1" applyFill="1" applyBorder="1" applyAlignment="1" applyProtection="1">
      <alignment horizontal="center" vertical="center" wrapText="1"/>
      <protection hidden="1"/>
    </xf>
    <xf numFmtId="0" fontId="5" fillId="28" borderId="45" xfId="0" applyFont="1" applyFill="1" applyBorder="1" applyAlignment="1" applyProtection="1">
      <alignment horizontal="center" vertical="center"/>
      <protection hidden="1"/>
    </xf>
    <xf numFmtId="0" fontId="5" fillId="28" borderId="51" xfId="0" applyFont="1" applyFill="1" applyBorder="1" applyAlignment="1" applyProtection="1">
      <alignment horizontal="center" vertical="center"/>
      <protection hidden="1"/>
    </xf>
    <xf numFmtId="0" fontId="5" fillId="28" borderId="46" xfId="0" applyFont="1" applyFill="1" applyBorder="1" applyAlignment="1" applyProtection="1">
      <alignment horizontal="center" vertical="center"/>
      <protection hidden="1"/>
    </xf>
    <xf numFmtId="0" fontId="0" fillId="0" borderId="0" xfId="0" applyAlignment="1">
      <alignment horizontal="center"/>
    </xf>
    <xf numFmtId="0" fontId="41" fillId="18" borderId="5" xfId="0" applyFont="1" applyFill="1" applyBorder="1" applyAlignment="1">
      <alignment horizontal="center" vertical="center"/>
    </xf>
    <xf numFmtId="0" fontId="41" fillId="18" borderId="6" xfId="0" applyFont="1" applyFill="1" applyBorder="1" applyAlignment="1">
      <alignment horizontal="center" vertical="center"/>
    </xf>
    <xf numFmtId="0" fontId="41" fillId="18" borderId="4" xfId="0" applyFont="1" applyFill="1" applyBorder="1" applyAlignment="1">
      <alignment horizontal="center" vertical="center"/>
    </xf>
    <xf numFmtId="0" fontId="39" fillId="18" borderId="5" xfId="0" applyFont="1" applyFill="1" applyBorder="1" applyAlignment="1">
      <alignment horizontal="center" vertical="center"/>
    </xf>
    <xf numFmtId="0" fontId="39" fillId="18" borderId="6" xfId="0" applyFont="1" applyFill="1" applyBorder="1" applyAlignment="1">
      <alignment horizontal="center" vertical="center"/>
    </xf>
    <xf numFmtId="0" fontId="39" fillId="18" borderId="4" xfId="0" applyFont="1" applyFill="1" applyBorder="1" applyAlignment="1">
      <alignment horizontal="center" vertical="center"/>
    </xf>
    <xf numFmtId="0" fontId="40" fillId="0" borderId="0" xfId="0" applyFont="1" applyAlignment="1">
      <alignment horizontal="center" vertical="center" wrapText="1"/>
    </xf>
    <xf numFmtId="41" fontId="5" fillId="26" borderId="34" xfId="2" applyFont="1" applyFill="1" applyBorder="1" applyAlignment="1">
      <alignment horizontal="center" vertical="center" wrapText="1"/>
    </xf>
    <xf numFmtId="41" fontId="5" fillId="26" borderId="7" xfId="2" applyFont="1" applyFill="1" applyBorder="1" applyAlignment="1">
      <alignment horizontal="center" vertical="center" wrapText="1"/>
    </xf>
    <xf numFmtId="41" fontId="5" fillId="26" borderId="38" xfId="2" applyFont="1" applyFill="1" applyBorder="1" applyAlignment="1">
      <alignment horizontal="center" vertical="center" wrapText="1"/>
    </xf>
    <xf numFmtId="41" fontId="5" fillId="26" borderId="39" xfId="2" applyFont="1" applyFill="1" applyBorder="1" applyAlignment="1">
      <alignment horizontal="center" vertical="center" wrapText="1"/>
    </xf>
    <xf numFmtId="0" fontId="5" fillId="8" borderId="8"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0" fillId="0" borderId="8" xfId="0" applyBorder="1" applyAlignment="1">
      <alignment horizontal="left"/>
    </xf>
    <xf numFmtId="41" fontId="5" fillId="26" borderId="69" xfId="2" applyFont="1" applyFill="1" applyBorder="1" applyAlignment="1">
      <alignment horizontal="center" vertical="center" wrapText="1"/>
    </xf>
    <xf numFmtId="0" fontId="0" fillId="0" borderId="45" xfId="0" applyBorder="1" applyAlignment="1">
      <alignment horizontal="left"/>
    </xf>
    <xf numFmtId="0" fontId="0" fillId="0" borderId="58" xfId="0" applyBorder="1" applyAlignment="1">
      <alignment horizontal="left"/>
    </xf>
    <xf numFmtId="0" fontId="0" fillId="0" borderId="0" xfId="0" pivotButton="1"/>
    <xf numFmtId="0" fontId="0" fillId="0" borderId="0" xfId="0"/>
    <xf numFmtId="0" fontId="0" fillId="0" borderId="5"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30" fillId="18" borderId="5" xfId="0" applyFont="1" applyFill="1" applyBorder="1" applyAlignment="1" applyProtection="1">
      <alignment horizontal="center" vertical="center"/>
      <protection hidden="1"/>
    </xf>
    <xf numFmtId="0" fontId="30" fillId="18" borderId="4" xfId="0" applyFont="1" applyFill="1" applyBorder="1" applyAlignment="1" applyProtection="1">
      <alignment horizontal="center" vertical="center"/>
      <protection hidden="1"/>
    </xf>
    <xf numFmtId="0" fontId="0" fillId="0" borderId="5" xfId="0"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14" fontId="8" fillId="4" borderId="3" xfId="3" applyNumberFormat="1" applyFont="1" applyFill="1" applyBorder="1" applyAlignment="1" applyProtection="1">
      <alignment horizontal="center" vertical="center" wrapText="1"/>
      <protection locked="0"/>
    </xf>
    <xf numFmtId="14" fontId="8" fillId="4" borderId="31" xfId="3" applyNumberFormat="1" applyFont="1" applyFill="1" applyBorder="1" applyAlignment="1" applyProtection="1">
      <alignment horizontal="center" vertical="center" wrapText="1"/>
      <protection locked="0"/>
    </xf>
    <xf numFmtId="14" fontId="8" fillId="4" borderId="32" xfId="3" applyNumberFormat="1" applyFont="1" applyFill="1" applyBorder="1" applyAlignment="1" applyProtection="1">
      <alignment horizontal="center" vertical="center" wrapText="1"/>
      <protection locked="0"/>
    </xf>
    <xf numFmtId="14" fontId="8" fillId="4" borderId="33" xfId="3" applyNumberFormat="1" applyFont="1" applyFill="1" applyBorder="1" applyAlignment="1" applyProtection="1">
      <alignment horizontal="center" vertical="center" wrapText="1"/>
      <protection locked="0"/>
    </xf>
    <xf numFmtId="0" fontId="23" fillId="25" borderId="0" xfId="0" applyFont="1" applyFill="1" applyAlignment="1" applyProtection="1">
      <alignment horizontal="left" vertical="center"/>
      <protection locked="0"/>
    </xf>
    <xf numFmtId="167" fontId="7" fillId="0" borderId="46" xfId="3" applyNumberFormat="1" applyFont="1" applyBorder="1" applyAlignment="1" applyProtection="1">
      <alignment horizontal="center" vertical="center"/>
      <protection hidden="1"/>
    </xf>
    <xf numFmtId="167" fontId="7" fillId="0" borderId="53" xfId="3" applyNumberFormat="1" applyFont="1" applyBorder="1" applyAlignment="1" applyProtection="1">
      <alignment horizontal="center" vertical="center"/>
      <protection hidden="1"/>
    </xf>
    <xf numFmtId="167" fontId="7" fillId="0" borderId="59" xfId="3" applyNumberFormat="1" applyFont="1" applyBorder="1" applyAlignment="1" applyProtection="1">
      <alignment horizontal="center" vertical="center"/>
      <protection hidden="1"/>
    </xf>
    <xf numFmtId="167" fontId="7" fillId="0" borderId="63" xfId="3" applyNumberFormat="1" applyFont="1" applyBorder="1" applyAlignment="1" applyProtection="1">
      <alignment horizontal="center" vertical="center"/>
      <protection hidden="1"/>
    </xf>
    <xf numFmtId="10" fontId="7" fillId="0" borderId="70" xfId="3" applyNumberFormat="1" applyFont="1" applyBorder="1" applyAlignment="1" applyProtection="1">
      <alignment horizontal="center" vertical="center"/>
      <protection hidden="1"/>
    </xf>
  </cellXfs>
  <cellStyles count="6">
    <cellStyle name="Millares" xfId="1" builtinId="3"/>
    <cellStyle name="Millares [0]" xfId="2" builtinId="6"/>
    <cellStyle name="Normal" xfId="0" builtinId="0"/>
    <cellStyle name="Normal 4" xfId="5" xr:uid="{27940522-6D28-4F09-9562-4A9F816DF846}"/>
    <cellStyle name="Porcentaje" xfId="3" builtinId="5"/>
    <cellStyle name="Título 2" xfId="4" builtinId="17"/>
  </cellStyles>
  <dxfs count="1719">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font>
        <color auto="1"/>
      </font>
      <fill>
        <patternFill>
          <bgColor rgb="FF92D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border>
        <left style="thin">
          <color indexed="64"/>
        </left>
        <right style="thin">
          <color indexed="64"/>
        </right>
        <top style="thin">
          <color indexed="64"/>
        </top>
        <bottom style="thin">
          <color indexed="64"/>
        </bottom>
      </border>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font>
        <color auto="1"/>
      </font>
      <fill>
        <patternFill>
          <bgColor rgb="FF92D050"/>
        </patternFill>
      </fill>
    </dxf>
    <dxf>
      <font>
        <color auto="1"/>
      </font>
      <fill>
        <patternFill>
          <bgColor theme="9" tint="0.59996337778862885"/>
        </patternFill>
      </fill>
    </dxf>
    <dxf>
      <font>
        <color auto="1"/>
      </font>
      <fill>
        <patternFill>
          <bgColor rgb="FFFFFFCC"/>
        </patternFill>
      </fill>
    </dxf>
    <dxf>
      <font>
        <color auto="1"/>
      </font>
      <fill>
        <patternFill>
          <bgColor theme="8" tint="0.59996337778862885"/>
        </patternFill>
      </fill>
    </dxf>
    <dxf>
      <border>
        <left style="thin">
          <color theme="4" tint="0.39994506668294322"/>
        </left>
        <right style="thin">
          <color theme="4" tint="0.39994506668294322"/>
        </right>
        <top style="thin">
          <color theme="4" tint="0.39994506668294322"/>
        </top>
        <bottom style="thin">
          <color theme="4" tint="0.39994506668294322"/>
        </bottom>
        <vertical/>
        <horizontal/>
      </border>
    </dxf>
    <dxf>
      <border>
        <left style="thin">
          <color indexed="64"/>
        </left>
        <right style="thin">
          <color indexed="64"/>
        </right>
        <top style="thin">
          <color indexed="64"/>
        </top>
        <bottom style="thin">
          <color indexed="64"/>
        </bottom>
      </border>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bgColor theme="7" tint="0.59996337778862885"/>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numFmt numFmtId="14" formatCode="0.00%"/>
    </dxf>
    <dxf>
      <numFmt numFmtId="14" formatCode="0.00%"/>
    </dxf>
    <dxf>
      <numFmt numFmtId="35" formatCode="_-* #,##0.00_-;\-* #,##0.00_-;_-* &quot;-&quot;??_-;_-@_-"/>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pivotCacheDefinition" Target="pivotCache/pivotCacheDefinition4.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pivotCacheDefinition" Target="pivotCache/pivotCacheDefinition3.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hyperlink" Target="#'Interpretaci&#243;n '!A1"/><Relationship Id="rId2" Type="http://schemas.openxmlformats.org/officeDocument/2006/relationships/hyperlink" Target="#'Conformaci&#243;n '!A1"/><Relationship Id="rId1" Type="http://schemas.openxmlformats.org/officeDocument/2006/relationships/image" Target="../media/image1.png"/><Relationship Id="rId6" Type="http://schemas.openxmlformats.org/officeDocument/2006/relationships/hyperlink" Target="#RANKING!A1"/><Relationship Id="rId5" Type="http://schemas.openxmlformats.org/officeDocument/2006/relationships/hyperlink" Target="#PAI!A1"/><Relationship Id="rId4" Type="http://schemas.openxmlformats.org/officeDocument/2006/relationships/hyperlink" Target="#PA!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CONTENIDO '!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CONTENIDO '!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hyperlink" Target="#'CONTENIDO '!A1"/></Relationships>
</file>

<file path=xl/drawings/_rels/drawing5.xml.rels><?xml version="1.0" encoding="UTF-8" standalone="yes"?>
<Relationships xmlns="http://schemas.openxmlformats.org/package/2006/relationships"><Relationship Id="rId2" Type="http://schemas.openxmlformats.org/officeDocument/2006/relationships/hyperlink" Target="#'CONTENIDO '!A1"/><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117681</xdr:colOff>
      <xdr:row>0</xdr:row>
      <xdr:rowOff>715223</xdr:rowOff>
    </xdr:from>
    <xdr:ext cx="1577792" cy="496647"/>
    <xdr:pic>
      <xdr:nvPicPr>
        <xdr:cNvPr id="2" name="Imagen 1">
          <a:extLst>
            <a:ext uri="{FF2B5EF4-FFF2-40B4-BE49-F238E27FC236}">
              <a16:creationId xmlns:a16="http://schemas.microsoft.com/office/drawing/2014/main" id="{EDCAC559-D51D-44A0-A647-2116C0CD63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3481" y="153248"/>
          <a:ext cx="1577792" cy="496647"/>
        </a:xfrm>
        <a:prstGeom prst="rect">
          <a:avLst/>
        </a:prstGeom>
      </xdr:spPr>
    </xdr:pic>
    <xdr:clientData/>
  </xdr:oneCellAnchor>
  <xdr:twoCellAnchor editAs="oneCell">
    <xdr:from>
      <xdr:col>6</xdr:col>
      <xdr:colOff>90238</xdr:colOff>
      <xdr:row>8</xdr:row>
      <xdr:rowOff>69593</xdr:rowOff>
    </xdr:from>
    <xdr:to>
      <xdr:col>6</xdr:col>
      <xdr:colOff>611606</xdr:colOff>
      <xdr:row>9</xdr:row>
      <xdr:rowOff>499</xdr:rowOff>
    </xdr:to>
    <xdr:pic>
      <xdr:nvPicPr>
        <xdr:cNvPr id="3" name="Imagen 2" descr="Toque el icono. símbolo de la mano. pantalla táctil de dedo | Vector Premium">
          <a:hlinkClick xmlns:r="http://schemas.openxmlformats.org/officeDocument/2006/relationships" r:id="rId2"/>
          <a:extLst>
            <a:ext uri="{FF2B5EF4-FFF2-40B4-BE49-F238E27FC236}">
              <a16:creationId xmlns:a16="http://schemas.microsoft.com/office/drawing/2014/main" id="{065DA6F0-BF9E-42EA-BBDA-72088C0004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72438" y="2450843"/>
          <a:ext cx="521368" cy="60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82217</xdr:colOff>
      <xdr:row>14</xdr:row>
      <xdr:rowOff>0</xdr:rowOff>
    </xdr:from>
    <xdr:to>
      <xdr:col>6</xdr:col>
      <xdr:colOff>603585</xdr:colOff>
      <xdr:row>14</xdr:row>
      <xdr:rowOff>602671</xdr:rowOff>
    </xdr:to>
    <xdr:pic>
      <xdr:nvPicPr>
        <xdr:cNvPr id="4" name="Imagen 3" descr="Toque el icono. símbolo de la mano. pantalla táctil de dedo | Vector Premium">
          <a:hlinkClick xmlns:r="http://schemas.openxmlformats.org/officeDocument/2006/relationships" r:id="rId4"/>
          <a:extLst>
            <a:ext uri="{FF2B5EF4-FFF2-40B4-BE49-F238E27FC236}">
              <a16:creationId xmlns:a16="http://schemas.microsoft.com/office/drawing/2014/main" id="{1A1460A6-A853-41B9-B816-0743880EAD6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64417" y="4810125"/>
          <a:ext cx="521368" cy="602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140368</xdr:colOff>
      <xdr:row>14</xdr:row>
      <xdr:rowOff>30079</xdr:rowOff>
    </xdr:from>
    <xdr:to>
      <xdr:col>6</xdr:col>
      <xdr:colOff>661736</xdr:colOff>
      <xdr:row>14</xdr:row>
      <xdr:rowOff>632750</xdr:rowOff>
    </xdr:to>
    <xdr:pic>
      <xdr:nvPicPr>
        <xdr:cNvPr id="5" name="Imagen 4" descr="Toque el icono. símbolo de la mano. pantalla táctil de dedo | Vector Premium">
          <a:hlinkClick xmlns:r="http://schemas.openxmlformats.org/officeDocument/2006/relationships" r:id="rId5"/>
          <a:extLst>
            <a:ext uri="{FF2B5EF4-FFF2-40B4-BE49-F238E27FC236}">
              <a16:creationId xmlns:a16="http://schemas.microsoft.com/office/drawing/2014/main" id="{679F1DE1-84D0-4981-AE4F-2217BDC3E9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22568" y="4840204"/>
          <a:ext cx="521368" cy="602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120317</xdr:colOff>
      <xdr:row>10</xdr:row>
      <xdr:rowOff>9434</xdr:rowOff>
    </xdr:from>
    <xdr:to>
      <xdr:col>6</xdr:col>
      <xdr:colOff>641685</xdr:colOff>
      <xdr:row>10</xdr:row>
      <xdr:rowOff>612105</xdr:rowOff>
    </xdr:to>
    <xdr:pic>
      <xdr:nvPicPr>
        <xdr:cNvPr id="6" name="Imagen 5" descr="Toque el icono. símbolo de la mano. pantalla táctil de dedo | Vector Premium">
          <a:hlinkClick xmlns:r="http://schemas.openxmlformats.org/officeDocument/2006/relationships" r:id="rId6"/>
          <a:extLst>
            <a:ext uri="{FF2B5EF4-FFF2-40B4-BE49-F238E27FC236}">
              <a16:creationId xmlns:a16="http://schemas.microsoft.com/office/drawing/2014/main" id="{70A92D67-D4AE-4152-B781-C243C4C6FF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02517" y="3209834"/>
          <a:ext cx="521368" cy="602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120317</xdr:colOff>
      <xdr:row>12</xdr:row>
      <xdr:rowOff>9434</xdr:rowOff>
    </xdr:from>
    <xdr:ext cx="521368" cy="602671"/>
    <xdr:pic>
      <xdr:nvPicPr>
        <xdr:cNvPr id="7" name="Imagen 6" descr="Toque el icono. símbolo de la mano. pantalla táctil de dedo | Vector Premium">
          <a:hlinkClick xmlns:r="http://schemas.openxmlformats.org/officeDocument/2006/relationships" r:id="rId7"/>
          <a:extLst>
            <a:ext uri="{FF2B5EF4-FFF2-40B4-BE49-F238E27FC236}">
              <a16:creationId xmlns:a16="http://schemas.microsoft.com/office/drawing/2014/main" id="{F72377ED-8665-4C28-BF5B-F57B5A3278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02517" y="4028984"/>
          <a:ext cx="521368" cy="6026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160397</xdr:colOff>
      <xdr:row>2</xdr:row>
      <xdr:rowOff>64976</xdr:rowOff>
    </xdr:from>
    <xdr:ext cx="1740956" cy="860310"/>
    <xdr:pic>
      <xdr:nvPicPr>
        <xdr:cNvPr id="2" name="Imagen 1">
          <a:extLst>
            <a:ext uri="{FF2B5EF4-FFF2-40B4-BE49-F238E27FC236}">
              <a16:creationId xmlns:a16="http://schemas.microsoft.com/office/drawing/2014/main" id="{FEA57C8F-3B8C-445B-A05E-BA3230D373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8522" y="769826"/>
          <a:ext cx="1740956" cy="860310"/>
        </a:xfrm>
        <a:prstGeom prst="rect">
          <a:avLst/>
        </a:prstGeom>
      </xdr:spPr>
    </xdr:pic>
    <xdr:clientData/>
  </xdr:oneCellAnchor>
  <xdr:twoCellAnchor>
    <xdr:from>
      <xdr:col>1</xdr:col>
      <xdr:colOff>123826</xdr:colOff>
      <xdr:row>0</xdr:row>
      <xdr:rowOff>9525</xdr:rowOff>
    </xdr:from>
    <xdr:to>
      <xdr:col>4</xdr:col>
      <xdr:colOff>308162</xdr:colOff>
      <xdr:row>0</xdr:row>
      <xdr:rowOff>428624</xdr:rowOff>
    </xdr:to>
    <xdr:sp macro="" textlink="">
      <xdr:nvSpPr>
        <xdr:cNvPr id="3" name="Elipse 2">
          <a:hlinkClick xmlns:r="http://schemas.openxmlformats.org/officeDocument/2006/relationships" r:id="rId2"/>
          <a:extLst>
            <a:ext uri="{FF2B5EF4-FFF2-40B4-BE49-F238E27FC236}">
              <a16:creationId xmlns:a16="http://schemas.microsoft.com/office/drawing/2014/main" id="{911A46B4-CD70-4E2E-8519-C7F0E515136A}"/>
            </a:ext>
          </a:extLst>
        </xdr:cNvPr>
        <xdr:cNvSpPr/>
      </xdr:nvSpPr>
      <xdr:spPr>
        <a:xfrm>
          <a:off x="123826" y="9525"/>
          <a:ext cx="3775261" cy="419099"/>
        </a:xfrm>
        <a:prstGeom prst="ellipse">
          <a:avLst/>
        </a:prstGeom>
        <a:solidFill>
          <a:schemeClr val="accent4">
            <a:lumMod val="40000"/>
            <a:lumOff val="6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800" b="1">
              <a:solidFill>
                <a:schemeClr val="tx1"/>
              </a:solidFill>
            </a:rPr>
            <a:t>VOLVER AL CONTENIDO </a:t>
          </a:r>
        </a:p>
      </xdr:txBody>
    </xdr:sp>
    <xdr:clientData/>
  </xdr:twoCellAnchor>
  <xdr:oneCellAnchor>
    <xdr:from>
      <xdr:col>3</xdr:col>
      <xdr:colOff>765530</xdr:colOff>
      <xdr:row>6</xdr:row>
      <xdr:rowOff>14439</xdr:rowOff>
    </xdr:from>
    <xdr:ext cx="4506105" cy="530658"/>
    <xdr:sp macro="" textlink="">
      <xdr:nvSpPr>
        <xdr:cNvPr id="4" name="Rectángulo 3">
          <a:extLst>
            <a:ext uri="{FF2B5EF4-FFF2-40B4-BE49-F238E27FC236}">
              <a16:creationId xmlns:a16="http://schemas.microsoft.com/office/drawing/2014/main" id="{278263CF-82E8-4F3E-8E16-A97B35208E30}"/>
            </a:ext>
          </a:extLst>
        </xdr:cNvPr>
        <xdr:cNvSpPr/>
      </xdr:nvSpPr>
      <xdr:spPr>
        <a:xfrm>
          <a:off x="1441805" y="2710014"/>
          <a:ext cx="4506105" cy="530658"/>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a:r>
            <a:rPr lang="es-ES" sz="2800" b="1" cap="none" spc="0">
              <a:ln/>
              <a:solidFill>
                <a:schemeClr val="accent4"/>
              </a:solidFill>
              <a:effectLst/>
            </a:rPr>
            <a:t>Resultado entre 80% y 89,9%</a:t>
          </a:r>
        </a:p>
      </xdr:txBody>
    </xdr:sp>
    <xdr:clientData/>
  </xdr:oneCellAnchor>
  <xdr:oneCellAnchor>
    <xdr:from>
      <xdr:col>6</xdr:col>
      <xdr:colOff>1151626</xdr:colOff>
      <xdr:row>6</xdr:row>
      <xdr:rowOff>54781</xdr:rowOff>
    </xdr:from>
    <xdr:ext cx="1153200" cy="530658"/>
    <xdr:sp macro="" textlink="">
      <xdr:nvSpPr>
        <xdr:cNvPr id="5" name="Rectángulo 4">
          <a:extLst>
            <a:ext uri="{FF2B5EF4-FFF2-40B4-BE49-F238E27FC236}">
              <a16:creationId xmlns:a16="http://schemas.microsoft.com/office/drawing/2014/main" id="{04DF7540-0C10-46B1-8E1A-8C89424A158A}"/>
            </a:ext>
          </a:extLst>
        </xdr:cNvPr>
        <xdr:cNvSpPr/>
      </xdr:nvSpPr>
      <xdr:spPr>
        <a:xfrm>
          <a:off x="7257151" y="2750356"/>
          <a:ext cx="1153200" cy="530658"/>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a:r>
            <a:rPr lang="es-ES" sz="2800" b="1" cap="none" spc="0">
              <a:ln/>
              <a:solidFill>
                <a:schemeClr val="accent4"/>
              </a:solidFill>
              <a:effectLst/>
            </a:rPr>
            <a:t>Medio</a:t>
          </a:r>
        </a:p>
      </xdr:txBody>
    </xdr:sp>
    <xdr:clientData/>
  </xdr:oneCellAnchor>
  <xdr:oneCellAnchor>
    <xdr:from>
      <xdr:col>3</xdr:col>
      <xdr:colOff>896857</xdr:colOff>
      <xdr:row>5</xdr:row>
      <xdr:rowOff>12758</xdr:rowOff>
    </xdr:from>
    <xdr:ext cx="4324133" cy="530658"/>
    <xdr:sp macro="" textlink="">
      <xdr:nvSpPr>
        <xdr:cNvPr id="6" name="Rectángulo 5">
          <a:extLst>
            <a:ext uri="{FF2B5EF4-FFF2-40B4-BE49-F238E27FC236}">
              <a16:creationId xmlns:a16="http://schemas.microsoft.com/office/drawing/2014/main" id="{82C25C73-E7EF-4149-A6CB-4972B256CA1A}"/>
            </a:ext>
          </a:extLst>
        </xdr:cNvPr>
        <xdr:cNvSpPr/>
      </xdr:nvSpPr>
      <xdr:spPr>
        <a:xfrm>
          <a:off x="1573132" y="2041583"/>
          <a:ext cx="4324133" cy="530658"/>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a:r>
            <a:rPr lang="es-ES" sz="2800" b="1" cap="none" spc="0">
              <a:ln/>
              <a:solidFill>
                <a:srgbClr val="FF0000"/>
              </a:solidFill>
              <a:effectLst/>
            </a:rPr>
            <a:t>Resultado entre 0% y 79,9%</a:t>
          </a:r>
        </a:p>
      </xdr:txBody>
    </xdr:sp>
    <xdr:clientData/>
  </xdr:oneCellAnchor>
  <xdr:oneCellAnchor>
    <xdr:from>
      <xdr:col>7</xdr:col>
      <xdr:colOff>138755</xdr:colOff>
      <xdr:row>5</xdr:row>
      <xdr:rowOff>378631</xdr:rowOff>
    </xdr:from>
    <xdr:ext cx="184731" cy="937629"/>
    <xdr:sp macro="" textlink="">
      <xdr:nvSpPr>
        <xdr:cNvPr id="7" name="Rectángulo 6">
          <a:extLst>
            <a:ext uri="{FF2B5EF4-FFF2-40B4-BE49-F238E27FC236}">
              <a16:creationId xmlns:a16="http://schemas.microsoft.com/office/drawing/2014/main" id="{3633DDDA-3863-4579-995B-CDD0D710CAF3}"/>
            </a:ext>
          </a:extLst>
        </xdr:cNvPr>
        <xdr:cNvSpPr/>
      </xdr:nvSpPr>
      <xdr:spPr>
        <a:xfrm>
          <a:off x="7501580" y="2407456"/>
          <a:ext cx="184731" cy="937629"/>
        </a:xfrm>
        <a:prstGeom prst="rect">
          <a:avLst/>
        </a:prstGeom>
        <a:noFill/>
      </xdr:spPr>
      <xdr:txBody>
        <a:bodyPr wrap="none" lIns="91440" tIns="45720" rIns="91440" bIns="45720">
          <a:spAutoFit/>
        </a:bodyPr>
        <a:lstStyle/>
        <a:p>
          <a:pPr algn="ctr"/>
          <a:endParaRPr lang="es-CO" sz="54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6</xdr:col>
      <xdr:colOff>1106477</xdr:colOff>
      <xdr:row>5</xdr:row>
      <xdr:rowOff>84045</xdr:rowOff>
    </xdr:from>
    <xdr:ext cx="1022639" cy="530658"/>
    <xdr:sp macro="" textlink="">
      <xdr:nvSpPr>
        <xdr:cNvPr id="8" name="Rectángulo 7">
          <a:extLst>
            <a:ext uri="{FF2B5EF4-FFF2-40B4-BE49-F238E27FC236}">
              <a16:creationId xmlns:a16="http://schemas.microsoft.com/office/drawing/2014/main" id="{72C61756-7B59-4E66-A1C2-BA477092439F}"/>
            </a:ext>
          </a:extLst>
        </xdr:cNvPr>
        <xdr:cNvSpPr/>
      </xdr:nvSpPr>
      <xdr:spPr>
        <a:xfrm>
          <a:off x="7212002" y="2112870"/>
          <a:ext cx="1022639" cy="530658"/>
        </a:xfrm>
        <a:prstGeom prst="rect">
          <a:avLst/>
        </a:prstGeom>
        <a:noFill/>
      </xdr:spPr>
      <xdr:txBody>
        <a:bodyPr wrap="square" lIns="91440" tIns="45720" rIns="91440" bIns="45720">
          <a:spAutoFit/>
          <a:scene3d>
            <a:camera prst="orthographicFront"/>
            <a:lightRig rig="soft" dir="t">
              <a:rot lat="0" lon="0" rev="15600000"/>
            </a:lightRig>
          </a:scene3d>
          <a:sp3d extrusionH="57150" prstMaterial="softEdge">
            <a:bevelT w="25400" h="38100"/>
          </a:sp3d>
        </a:bodyPr>
        <a:lstStyle/>
        <a:p>
          <a:pPr algn="ctr"/>
          <a:r>
            <a:rPr lang="es-ES" sz="2800" b="1" cap="none" spc="0">
              <a:ln/>
              <a:solidFill>
                <a:srgbClr val="FF0000"/>
              </a:solidFill>
              <a:effectLst/>
            </a:rPr>
            <a:t>Bajo</a:t>
          </a:r>
        </a:p>
      </xdr:txBody>
    </xdr:sp>
    <xdr:clientData/>
  </xdr:oneCellAnchor>
  <xdr:oneCellAnchor>
    <xdr:from>
      <xdr:col>3</xdr:col>
      <xdr:colOff>852166</xdr:colOff>
      <xdr:row>7</xdr:row>
      <xdr:rowOff>124817</xdr:rowOff>
    </xdr:from>
    <xdr:ext cx="4413517" cy="530658"/>
    <xdr:sp macro="" textlink="">
      <xdr:nvSpPr>
        <xdr:cNvPr id="9" name="Rectángulo 8">
          <a:extLst>
            <a:ext uri="{FF2B5EF4-FFF2-40B4-BE49-F238E27FC236}">
              <a16:creationId xmlns:a16="http://schemas.microsoft.com/office/drawing/2014/main" id="{87135B25-4393-4394-90DF-23BFAFE53F0D}"/>
            </a:ext>
          </a:extLst>
        </xdr:cNvPr>
        <xdr:cNvSpPr/>
      </xdr:nvSpPr>
      <xdr:spPr>
        <a:xfrm>
          <a:off x="1528441" y="3487142"/>
          <a:ext cx="4413517" cy="530658"/>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a:r>
            <a:rPr lang="es-ES" sz="2800" b="1" cap="none" spc="0">
              <a:ln/>
              <a:solidFill>
                <a:srgbClr val="00B050"/>
              </a:solidFill>
              <a:effectLst/>
            </a:rPr>
            <a:t>Resultado entre 90% y 100%</a:t>
          </a:r>
        </a:p>
      </xdr:txBody>
    </xdr:sp>
    <xdr:clientData/>
  </xdr:oneCellAnchor>
  <xdr:oneCellAnchor>
    <xdr:from>
      <xdr:col>6</xdr:col>
      <xdr:colOff>1207658</xdr:colOff>
      <xdr:row>7</xdr:row>
      <xdr:rowOff>151150</xdr:rowOff>
    </xdr:from>
    <xdr:ext cx="1317925" cy="530658"/>
    <xdr:sp macro="" textlink="">
      <xdr:nvSpPr>
        <xdr:cNvPr id="10" name="Rectángulo 9">
          <a:extLst>
            <a:ext uri="{FF2B5EF4-FFF2-40B4-BE49-F238E27FC236}">
              <a16:creationId xmlns:a16="http://schemas.microsoft.com/office/drawing/2014/main" id="{6D8CD083-8FDE-4234-BCBB-81D9576FFEB9}"/>
            </a:ext>
          </a:extLst>
        </xdr:cNvPr>
        <xdr:cNvSpPr/>
      </xdr:nvSpPr>
      <xdr:spPr>
        <a:xfrm>
          <a:off x="7313183" y="3513475"/>
          <a:ext cx="1317925" cy="530658"/>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a:r>
            <a:rPr lang="es-ES" sz="2800" b="1" cap="none" spc="0">
              <a:ln/>
              <a:solidFill>
                <a:srgbClr val="00B050"/>
              </a:solidFill>
              <a:effectLst/>
            </a:rPr>
            <a:t>Optimo</a:t>
          </a:r>
        </a:p>
      </xdr:txBody>
    </xdr:sp>
    <xdr:clientData/>
  </xdr:oneCellAnchor>
  <xdr:twoCellAnchor editAs="oneCell">
    <xdr:from>
      <xdr:col>5</xdr:col>
      <xdr:colOff>1077766</xdr:colOff>
      <xdr:row>4</xdr:row>
      <xdr:rowOff>14407</xdr:rowOff>
    </xdr:from>
    <xdr:to>
      <xdr:col>6</xdr:col>
      <xdr:colOff>1215560</xdr:colOff>
      <xdr:row>8</xdr:row>
      <xdr:rowOff>168488</xdr:rowOff>
    </xdr:to>
    <xdr:pic>
      <xdr:nvPicPr>
        <xdr:cNvPr id="11" name="Imagen 10" descr="Imágenes de semáforos para colorear | Material para maestros ...">
          <a:extLst>
            <a:ext uri="{FF2B5EF4-FFF2-40B4-BE49-F238E27FC236}">
              <a16:creationId xmlns:a16="http://schemas.microsoft.com/office/drawing/2014/main" id="{9A0C484F-EC35-43AA-9E82-B017F6E9F70D}"/>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663" t="18199" r="54206" b="10660"/>
        <a:stretch/>
      </xdr:blipFill>
      <xdr:spPr bwMode="auto">
        <a:xfrm>
          <a:off x="5925991" y="1852732"/>
          <a:ext cx="1395094" cy="2344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324971</xdr:colOff>
      <xdr:row>2</xdr:row>
      <xdr:rowOff>11206</xdr:rowOff>
    </xdr:from>
    <xdr:ext cx="1815594" cy="571501"/>
    <xdr:pic>
      <xdr:nvPicPr>
        <xdr:cNvPr id="2" name="Imagen 1">
          <a:extLst>
            <a:ext uri="{FF2B5EF4-FFF2-40B4-BE49-F238E27FC236}">
              <a16:creationId xmlns:a16="http://schemas.microsoft.com/office/drawing/2014/main" id="{748ED4AF-20B9-416C-8194-E5DFCA1EB2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246" y="1049431"/>
          <a:ext cx="1815594" cy="571501"/>
        </a:xfrm>
        <a:prstGeom prst="rect">
          <a:avLst/>
        </a:prstGeom>
      </xdr:spPr>
    </xdr:pic>
    <xdr:clientData/>
  </xdr:oneCellAnchor>
  <xdr:twoCellAnchor>
    <xdr:from>
      <xdr:col>0</xdr:col>
      <xdr:colOff>776467</xdr:colOff>
      <xdr:row>0</xdr:row>
      <xdr:rowOff>128372</xdr:rowOff>
    </xdr:from>
    <xdr:to>
      <xdr:col>4</xdr:col>
      <xdr:colOff>482279</xdr:colOff>
      <xdr:row>0</xdr:row>
      <xdr:rowOff>687247</xdr:rowOff>
    </xdr:to>
    <xdr:sp macro="" textlink="">
      <xdr:nvSpPr>
        <xdr:cNvPr id="3" name="Elipse 2">
          <a:hlinkClick xmlns:r="http://schemas.openxmlformats.org/officeDocument/2006/relationships" r:id="rId2"/>
          <a:extLst>
            <a:ext uri="{FF2B5EF4-FFF2-40B4-BE49-F238E27FC236}">
              <a16:creationId xmlns:a16="http://schemas.microsoft.com/office/drawing/2014/main" id="{380575E1-F6E2-43E1-A2DD-83A47BDC3511}"/>
            </a:ext>
          </a:extLst>
        </xdr:cNvPr>
        <xdr:cNvSpPr/>
      </xdr:nvSpPr>
      <xdr:spPr>
        <a:xfrm>
          <a:off x="366892" y="128372"/>
          <a:ext cx="4563562" cy="558875"/>
        </a:xfrm>
        <a:prstGeom prst="ellipse">
          <a:avLst/>
        </a:prstGeom>
        <a:solidFill>
          <a:schemeClr val="accent4">
            <a:lumMod val="40000"/>
            <a:lumOff val="6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000" b="1">
              <a:solidFill>
                <a:schemeClr val="tx1"/>
              </a:solidFill>
            </a:rPr>
            <a:t>VOLVER AL CONTENIDO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137832</xdr:colOff>
      <xdr:row>0</xdr:row>
      <xdr:rowOff>0</xdr:rowOff>
    </xdr:from>
    <xdr:to>
      <xdr:col>3</xdr:col>
      <xdr:colOff>2983566</xdr:colOff>
      <xdr:row>0</xdr:row>
      <xdr:rowOff>578783</xdr:rowOff>
    </xdr:to>
    <xdr:sp macro="" textlink="">
      <xdr:nvSpPr>
        <xdr:cNvPr id="2" name="Elipse 1">
          <a:hlinkClick xmlns:r="http://schemas.openxmlformats.org/officeDocument/2006/relationships" r:id="rId1"/>
          <a:extLst>
            <a:ext uri="{FF2B5EF4-FFF2-40B4-BE49-F238E27FC236}">
              <a16:creationId xmlns:a16="http://schemas.microsoft.com/office/drawing/2014/main" id="{940B7391-4486-458F-BD73-477C490EF2A9}"/>
            </a:ext>
          </a:extLst>
        </xdr:cNvPr>
        <xdr:cNvSpPr/>
      </xdr:nvSpPr>
      <xdr:spPr>
        <a:xfrm>
          <a:off x="1957107" y="0"/>
          <a:ext cx="4207809" cy="578783"/>
        </a:xfrm>
        <a:prstGeom prst="ellipse">
          <a:avLst/>
        </a:prstGeom>
        <a:solidFill>
          <a:schemeClr val="accent4">
            <a:lumMod val="40000"/>
            <a:lumOff val="6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800" b="1">
              <a:solidFill>
                <a:schemeClr val="tx1"/>
              </a:solidFill>
            </a:rPr>
            <a:t>VOLVER AL CONTENIDO </a:t>
          </a:r>
        </a:p>
      </xdr:txBody>
    </xdr:sp>
    <xdr:clientData/>
  </xdr:twoCellAnchor>
  <xdr:twoCellAnchor>
    <xdr:from>
      <xdr:col>0</xdr:col>
      <xdr:colOff>1750919</xdr:colOff>
      <xdr:row>6</xdr:row>
      <xdr:rowOff>84044</xdr:rowOff>
    </xdr:from>
    <xdr:to>
      <xdr:col>1</xdr:col>
      <xdr:colOff>406213</xdr:colOff>
      <xdr:row>6</xdr:row>
      <xdr:rowOff>350184</xdr:rowOff>
    </xdr:to>
    <xdr:sp macro="" textlink="">
      <xdr:nvSpPr>
        <xdr:cNvPr id="3" name="Flecha: a la derecha con muesca 2">
          <a:extLst>
            <a:ext uri="{FF2B5EF4-FFF2-40B4-BE49-F238E27FC236}">
              <a16:creationId xmlns:a16="http://schemas.microsoft.com/office/drawing/2014/main" id="{84F4837A-7B94-4792-8DF4-FD4E5C23B67C}"/>
            </a:ext>
          </a:extLst>
        </xdr:cNvPr>
        <xdr:cNvSpPr/>
      </xdr:nvSpPr>
      <xdr:spPr>
        <a:xfrm>
          <a:off x="1750919" y="2246219"/>
          <a:ext cx="407894" cy="26614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208439</xdr:colOff>
      <xdr:row>1</xdr:row>
      <xdr:rowOff>172138</xdr:rowOff>
    </xdr:from>
    <xdr:to>
      <xdr:col>1</xdr:col>
      <xdr:colOff>814788</xdr:colOff>
      <xdr:row>3</xdr:row>
      <xdr:rowOff>5655</xdr:rowOff>
    </xdr:to>
    <xdr:pic>
      <xdr:nvPicPr>
        <xdr:cNvPr id="2" name="Imagen 1">
          <a:extLst>
            <a:ext uri="{FF2B5EF4-FFF2-40B4-BE49-F238E27FC236}">
              <a16:creationId xmlns:a16="http://schemas.microsoft.com/office/drawing/2014/main" id="{82650ACF-5073-4BA0-8235-E2628D487F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439" y="481987"/>
          <a:ext cx="1581801" cy="751590"/>
        </a:xfrm>
        <a:prstGeom prst="rect">
          <a:avLst/>
        </a:prstGeom>
      </xdr:spPr>
    </xdr:pic>
    <xdr:clientData/>
  </xdr:twoCellAnchor>
  <xdr:twoCellAnchor editAs="oneCell">
    <xdr:from>
      <xdr:col>23</xdr:col>
      <xdr:colOff>0</xdr:colOff>
      <xdr:row>1159</xdr:row>
      <xdr:rowOff>0</xdr:rowOff>
    </xdr:from>
    <xdr:to>
      <xdr:col>23</xdr:col>
      <xdr:colOff>466725</xdr:colOff>
      <xdr:row>1161</xdr:row>
      <xdr:rowOff>40884</xdr:rowOff>
    </xdr:to>
    <xdr:sp macro="" textlink="">
      <xdr:nvSpPr>
        <xdr:cNvPr id="3" name="grav-9c41b6f62e5ce1c1e5183e86d7d03504-0">
          <a:extLst>
            <a:ext uri="{FF2B5EF4-FFF2-40B4-BE49-F238E27FC236}">
              <a16:creationId xmlns:a16="http://schemas.microsoft.com/office/drawing/2014/main" id="{20C1B072-325A-4F98-BC3E-49B6C0DC1012}"/>
            </a:ext>
            <a:ext uri="{147F2762-F138-4A5C-976F-8EAC2B608ADB}">
              <a16:predDERef xmlns:a16="http://schemas.microsoft.com/office/drawing/2014/main" pred="{9C049FB3-11F8-4E39-8B50-A44CFAE762DB}"/>
            </a:ext>
          </a:extLst>
        </xdr:cNvPr>
        <xdr:cNvSpPr>
          <a:spLocks noChangeAspect="1" noChangeArrowheads="1"/>
        </xdr:cNvSpPr>
      </xdr:nvSpPr>
      <xdr:spPr bwMode="auto">
        <a:xfrm>
          <a:off x="33585150" y="633879225"/>
          <a:ext cx="466725" cy="110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1159</xdr:row>
      <xdr:rowOff>0</xdr:rowOff>
    </xdr:from>
    <xdr:to>
      <xdr:col>23</xdr:col>
      <xdr:colOff>466725</xdr:colOff>
      <xdr:row>1161</xdr:row>
      <xdr:rowOff>40885</xdr:rowOff>
    </xdr:to>
    <xdr:sp macro="" textlink="">
      <xdr:nvSpPr>
        <xdr:cNvPr id="4" name="grav-ac7a14b2cae66fb1348adf6237e996ab-0">
          <a:extLst>
            <a:ext uri="{FF2B5EF4-FFF2-40B4-BE49-F238E27FC236}">
              <a16:creationId xmlns:a16="http://schemas.microsoft.com/office/drawing/2014/main" id="{023D6470-E7DD-4FAB-B68C-4B86E75E74D0}"/>
            </a:ext>
            <a:ext uri="{147F2762-F138-4A5C-976F-8EAC2B608ADB}">
              <a16:predDERef xmlns:a16="http://schemas.microsoft.com/office/drawing/2014/main" pred="{E4642BEE-61C6-4A1E-880B-1F54C1AD639C}"/>
            </a:ext>
          </a:extLst>
        </xdr:cNvPr>
        <xdr:cNvSpPr>
          <a:spLocks noChangeAspect="1" noChangeArrowheads="1"/>
        </xdr:cNvSpPr>
      </xdr:nvSpPr>
      <xdr:spPr bwMode="auto">
        <a:xfrm>
          <a:off x="33585150" y="633879225"/>
          <a:ext cx="466725" cy="110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1159</xdr:row>
      <xdr:rowOff>0</xdr:rowOff>
    </xdr:from>
    <xdr:to>
      <xdr:col>23</xdr:col>
      <xdr:colOff>466725</xdr:colOff>
      <xdr:row>1161</xdr:row>
      <xdr:rowOff>40885</xdr:rowOff>
    </xdr:to>
    <xdr:sp macro="" textlink="">
      <xdr:nvSpPr>
        <xdr:cNvPr id="5" name="grav-false-0">
          <a:extLst>
            <a:ext uri="{FF2B5EF4-FFF2-40B4-BE49-F238E27FC236}">
              <a16:creationId xmlns:a16="http://schemas.microsoft.com/office/drawing/2014/main" id="{61CAE400-22E2-46BC-ACFF-CE5DF6C5ADEF}"/>
            </a:ext>
            <a:ext uri="{147F2762-F138-4A5C-976F-8EAC2B608ADB}">
              <a16:predDERef xmlns:a16="http://schemas.microsoft.com/office/drawing/2014/main" pred="{B3E6E5B9-B1C6-4F76-92AE-A6778AF20A2B}"/>
            </a:ext>
          </a:extLst>
        </xdr:cNvPr>
        <xdr:cNvSpPr>
          <a:spLocks noChangeAspect="1" noChangeArrowheads="1"/>
        </xdr:cNvSpPr>
      </xdr:nvSpPr>
      <xdr:spPr bwMode="auto">
        <a:xfrm>
          <a:off x="33585150" y="633879225"/>
          <a:ext cx="466725" cy="110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1159</xdr:row>
      <xdr:rowOff>0</xdr:rowOff>
    </xdr:from>
    <xdr:to>
      <xdr:col>23</xdr:col>
      <xdr:colOff>466725</xdr:colOff>
      <xdr:row>1161</xdr:row>
      <xdr:rowOff>40883</xdr:rowOff>
    </xdr:to>
    <xdr:sp macro="" textlink="">
      <xdr:nvSpPr>
        <xdr:cNvPr id="6" name="grav-80dcc2a83fdee1b3057f4f34ba30c7bf-0">
          <a:extLst>
            <a:ext uri="{FF2B5EF4-FFF2-40B4-BE49-F238E27FC236}">
              <a16:creationId xmlns:a16="http://schemas.microsoft.com/office/drawing/2014/main" id="{3954A189-F88A-4B89-8BE0-0043E0C9BAD2}"/>
            </a:ext>
            <a:ext uri="{147F2762-F138-4A5C-976F-8EAC2B608ADB}">
              <a16:predDERef xmlns:a16="http://schemas.microsoft.com/office/drawing/2014/main" pred="{EAF2F323-CB0D-496D-A4BC-5A35A12C99F9}"/>
            </a:ext>
          </a:extLst>
        </xdr:cNvPr>
        <xdr:cNvSpPr>
          <a:spLocks noChangeAspect="1" noChangeArrowheads="1"/>
        </xdr:cNvSpPr>
      </xdr:nvSpPr>
      <xdr:spPr bwMode="auto">
        <a:xfrm>
          <a:off x="33585150" y="633879225"/>
          <a:ext cx="466725" cy="110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1159</xdr:row>
      <xdr:rowOff>0</xdr:rowOff>
    </xdr:from>
    <xdr:to>
      <xdr:col>23</xdr:col>
      <xdr:colOff>466725</xdr:colOff>
      <xdr:row>1161</xdr:row>
      <xdr:rowOff>40884</xdr:rowOff>
    </xdr:to>
    <xdr:sp macro="" textlink="">
      <xdr:nvSpPr>
        <xdr:cNvPr id="7" name="grav-ac7a14b2cae66fb1348adf6237e996ab-1">
          <a:extLst>
            <a:ext uri="{FF2B5EF4-FFF2-40B4-BE49-F238E27FC236}">
              <a16:creationId xmlns:a16="http://schemas.microsoft.com/office/drawing/2014/main" id="{C51E31AF-D0F4-4CD4-811E-4F2CE01368F4}"/>
            </a:ext>
            <a:ext uri="{147F2762-F138-4A5C-976F-8EAC2B608ADB}">
              <a16:predDERef xmlns:a16="http://schemas.microsoft.com/office/drawing/2014/main" pred="{82BDFBE2-88A7-4D40-9DAB-D7D36C276623}"/>
            </a:ext>
          </a:extLst>
        </xdr:cNvPr>
        <xdr:cNvSpPr>
          <a:spLocks noChangeAspect="1" noChangeArrowheads="1"/>
        </xdr:cNvSpPr>
      </xdr:nvSpPr>
      <xdr:spPr bwMode="auto">
        <a:xfrm>
          <a:off x="33585150" y="633879225"/>
          <a:ext cx="466725" cy="110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1159</xdr:row>
      <xdr:rowOff>0</xdr:rowOff>
    </xdr:from>
    <xdr:to>
      <xdr:col>23</xdr:col>
      <xdr:colOff>466725</xdr:colOff>
      <xdr:row>1161</xdr:row>
      <xdr:rowOff>46627</xdr:rowOff>
    </xdr:to>
    <xdr:sp macro="" textlink="">
      <xdr:nvSpPr>
        <xdr:cNvPr id="8" name="grav-a22b6adaf6a9f200cfe13539eedd1da7-0">
          <a:extLst>
            <a:ext uri="{FF2B5EF4-FFF2-40B4-BE49-F238E27FC236}">
              <a16:creationId xmlns:a16="http://schemas.microsoft.com/office/drawing/2014/main" id="{7629EA43-ECFD-4355-A7C5-B87D3C1D0189}"/>
            </a:ext>
            <a:ext uri="{147F2762-F138-4A5C-976F-8EAC2B608ADB}">
              <a16:predDERef xmlns:a16="http://schemas.microsoft.com/office/drawing/2014/main" pred="{B5B197D7-EE07-4608-BEC7-EFF3FEA034C9}"/>
            </a:ext>
          </a:extLst>
        </xdr:cNvPr>
        <xdr:cNvSpPr>
          <a:spLocks noChangeAspect="1" noChangeArrowheads="1"/>
        </xdr:cNvSpPr>
      </xdr:nvSpPr>
      <xdr:spPr bwMode="auto">
        <a:xfrm>
          <a:off x="33585150" y="633879225"/>
          <a:ext cx="466725" cy="1113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1159</xdr:row>
      <xdr:rowOff>0</xdr:rowOff>
    </xdr:from>
    <xdr:to>
      <xdr:col>23</xdr:col>
      <xdr:colOff>466725</xdr:colOff>
      <xdr:row>1161</xdr:row>
      <xdr:rowOff>40883</xdr:rowOff>
    </xdr:to>
    <xdr:sp macro="" textlink="">
      <xdr:nvSpPr>
        <xdr:cNvPr id="9" name="grav-ac7a14b2cae66fb1348adf6237e996ab-2">
          <a:extLst>
            <a:ext uri="{FF2B5EF4-FFF2-40B4-BE49-F238E27FC236}">
              <a16:creationId xmlns:a16="http://schemas.microsoft.com/office/drawing/2014/main" id="{C2C69634-3E44-42DE-9CE0-AC6FA3D4622C}"/>
            </a:ext>
            <a:ext uri="{147F2762-F138-4A5C-976F-8EAC2B608ADB}">
              <a16:predDERef xmlns:a16="http://schemas.microsoft.com/office/drawing/2014/main" pred="{A0EF950B-E037-41BC-8EBA-7037D142FB1D}"/>
            </a:ext>
          </a:extLst>
        </xdr:cNvPr>
        <xdr:cNvSpPr>
          <a:spLocks noChangeAspect="1" noChangeArrowheads="1"/>
        </xdr:cNvSpPr>
      </xdr:nvSpPr>
      <xdr:spPr bwMode="auto">
        <a:xfrm>
          <a:off x="33585150" y="633879225"/>
          <a:ext cx="466725" cy="110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1159</xdr:row>
      <xdr:rowOff>0</xdr:rowOff>
    </xdr:from>
    <xdr:to>
      <xdr:col>23</xdr:col>
      <xdr:colOff>466725</xdr:colOff>
      <xdr:row>1161</xdr:row>
      <xdr:rowOff>40883</xdr:rowOff>
    </xdr:to>
    <xdr:sp macro="" textlink="">
      <xdr:nvSpPr>
        <xdr:cNvPr id="10" name="grav-b9bdcdb0111db1cd412e78e7a07d9ea4-0">
          <a:extLst>
            <a:ext uri="{FF2B5EF4-FFF2-40B4-BE49-F238E27FC236}">
              <a16:creationId xmlns:a16="http://schemas.microsoft.com/office/drawing/2014/main" id="{6C648C37-BB9E-49A1-8BF8-037E3374DD75}"/>
            </a:ext>
            <a:ext uri="{147F2762-F138-4A5C-976F-8EAC2B608ADB}">
              <a16:predDERef xmlns:a16="http://schemas.microsoft.com/office/drawing/2014/main" pred="{81D4F250-C630-4A33-8159-2FBC9B00DCD8}"/>
            </a:ext>
          </a:extLst>
        </xdr:cNvPr>
        <xdr:cNvSpPr>
          <a:spLocks noChangeAspect="1" noChangeArrowheads="1"/>
        </xdr:cNvSpPr>
      </xdr:nvSpPr>
      <xdr:spPr bwMode="auto">
        <a:xfrm>
          <a:off x="33585150" y="633879225"/>
          <a:ext cx="466725" cy="110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1159</xdr:row>
      <xdr:rowOff>0</xdr:rowOff>
    </xdr:from>
    <xdr:to>
      <xdr:col>23</xdr:col>
      <xdr:colOff>466725</xdr:colOff>
      <xdr:row>1161</xdr:row>
      <xdr:rowOff>40885</xdr:rowOff>
    </xdr:to>
    <xdr:sp macro="" textlink="">
      <xdr:nvSpPr>
        <xdr:cNvPr id="11" name="grav-1bdf9fa8e4873d68f5b841c84b64156b-0">
          <a:extLst>
            <a:ext uri="{FF2B5EF4-FFF2-40B4-BE49-F238E27FC236}">
              <a16:creationId xmlns:a16="http://schemas.microsoft.com/office/drawing/2014/main" id="{284C8AD7-BF07-4FAF-BEAA-5F18D8BF9B36}"/>
            </a:ext>
            <a:ext uri="{147F2762-F138-4A5C-976F-8EAC2B608ADB}">
              <a16:predDERef xmlns:a16="http://schemas.microsoft.com/office/drawing/2014/main" pred="{3D63DD42-CFC0-44A2-8260-E08B97965955}"/>
            </a:ext>
          </a:extLst>
        </xdr:cNvPr>
        <xdr:cNvSpPr>
          <a:spLocks noChangeAspect="1" noChangeArrowheads="1"/>
        </xdr:cNvSpPr>
      </xdr:nvSpPr>
      <xdr:spPr bwMode="auto">
        <a:xfrm>
          <a:off x="33585150" y="633879225"/>
          <a:ext cx="466725" cy="110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1159</xdr:row>
      <xdr:rowOff>0</xdr:rowOff>
    </xdr:from>
    <xdr:to>
      <xdr:col>23</xdr:col>
      <xdr:colOff>466725</xdr:colOff>
      <xdr:row>1161</xdr:row>
      <xdr:rowOff>40883</xdr:rowOff>
    </xdr:to>
    <xdr:sp macro="" textlink="">
      <xdr:nvSpPr>
        <xdr:cNvPr id="12" name="grav-ac7a14b2cae66fb1348adf6237e996ab-3">
          <a:extLst>
            <a:ext uri="{FF2B5EF4-FFF2-40B4-BE49-F238E27FC236}">
              <a16:creationId xmlns:a16="http://schemas.microsoft.com/office/drawing/2014/main" id="{F282089D-5D29-4525-AB22-77FC7E5E818E}"/>
            </a:ext>
            <a:ext uri="{147F2762-F138-4A5C-976F-8EAC2B608ADB}">
              <a16:predDERef xmlns:a16="http://schemas.microsoft.com/office/drawing/2014/main" pred="{BB31006B-360D-4530-96F7-23C11FF739D1}"/>
            </a:ext>
          </a:extLst>
        </xdr:cNvPr>
        <xdr:cNvSpPr>
          <a:spLocks noChangeAspect="1" noChangeArrowheads="1"/>
        </xdr:cNvSpPr>
      </xdr:nvSpPr>
      <xdr:spPr bwMode="auto">
        <a:xfrm>
          <a:off x="33585150" y="633879225"/>
          <a:ext cx="466725" cy="110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24</xdr:col>
      <xdr:colOff>0</xdr:colOff>
      <xdr:row>956</xdr:row>
      <xdr:rowOff>0</xdr:rowOff>
    </xdr:from>
    <xdr:ext cx="466725" cy="1088078"/>
    <xdr:sp macro="" textlink="">
      <xdr:nvSpPr>
        <xdr:cNvPr id="13" name="grav-9c41b6f62e5ce1c1e5183e86d7d03504-0">
          <a:extLst>
            <a:ext uri="{FF2B5EF4-FFF2-40B4-BE49-F238E27FC236}">
              <a16:creationId xmlns:a16="http://schemas.microsoft.com/office/drawing/2014/main" id="{2F94E383-D552-4B98-BB82-B5F1D14410EE}"/>
            </a:ext>
            <a:ext uri="{147F2762-F138-4A5C-976F-8EAC2B608ADB}">
              <a16:predDERef xmlns:a16="http://schemas.microsoft.com/office/drawing/2014/main" pred="{C7760CE7-BE3B-4DDE-ABAB-D05E365670FB}"/>
            </a:ext>
          </a:extLst>
        </xdr:cNvPr>
        <xdr:cNvSpPr>
          <a:spLocks noChangeAspect="1" noChangeArrowheads="1"/>
        </xdr:cNvSpPr>
      </xdr:nvSpPr>
      <xdr:spPr bwMode="auto">
        <a:xfrm>
          <a:off x="36909375" y="539353125"/>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9"/>
    <xdr:sp macro="" textlink="">
      <xdr:nvSpPr>
        <xdr:cNvPr id="14" name="grav-ac7a14b2cae66fb1348adf6237e996ab-0">
          <a:extLst>
            <a:ext uri="{FF2B5EF4-FFF2-40B4-BE49-F238E27FC236}">
              <a16:creationId xmlns:a16="http://schemas.microsoft.com/office/drawing/2014/main" id="{4E7C6417-AEB7-44E9-9AA3-1F844D9069F9}"/>
            </a:ext>
            <a:ext uri="{147F2762-F138-4A5C-976F-8EAC2B608ADB}">
              <a16:predDERef xmlns:a16="http://schemas.microsoft.com/office/drawing/2014/main" pred="{888510CB-1FB6-4D9E-B277-5163E322CF05}"/>
            </a:ext>
          </a:extLst>
        </xdr:cNvPr>
        <xdr:cNvSpPr>
          <a:spLocks noChangeAspect="1" noChangeArrowheads="1"/>
        </xdr:cNvSpPr>
      </xdr:nvSpPr>
      <xdr:spPr bwMode="auto">
        <a:xfrm>
          <a:off x="36909375" y="539353125"/>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9"/>
    <xdr:sp macro="" textlink="">
      <xdr:nvSpPr>
        <xdr:cNvPr id="15" name="grav-false-0">
          <a:extLst>
            <a:ext uri="{FF2B5EF4-FFF2-40B4-BE49-F238E27FC236}">
              <a16:creationId xmlns:a16="http://schemas.microsoft.com/office/drawing/2014/main" id="{40587416-F082-4A47-87F3-548576526571}"/>
            </a:ext>
            <a:ext uri="{147F2762-F138-4A5C-976F-8EAC2B608ADB}">
              <a16:predDERef xmlns:a16="http://schemas.microsoft.com/office/drawing/2014/main" pred="{FDFF56F8-BE67-4F65-87CF-B6193E5A481D}"/>
            </a:ext>
          </a:extLst>
        </xdr:cNvPr>
        <xdr:cNvSpPr>
          <a:spLocks noChangeAspect="1" noChangeArrowheads="1"/>
        </xdr:cNvSpPr>
      </xdr:nvSpPr>
      <xdr:spPr bwMode="auto">
        <a:xfrm>
          <a:off x="36909375" y="539353125"/>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7"/>
    <xdr:sp macro="" textlink="">
      <xdr:nvSpPr>
        <xdr:cNvPr id="16" name="grav-80dcc2a83fdee1b3057f4f34ba30c7bf-0">
          <a:extLst>
            <a:ext uri="{FF2B5EF4-FFF2-40B4-BE49-F238E27FC236}">
              <a16:creationId xmlns:a16="http://schemas.microsoft.com/office/drawing/2014/main" id="{89DD943A-72DC-4D35-B094-08E2A99245BD}"/>
            </a:ext>
            <a:ext uri="{147F2762-F138-4A5C-976F-8EAC2B608ADB}">
              <a16:predDERef xmlns:a16="http://schemas.microsoft.com/office/drawing/2014/main" pred="{89DE1796-8B55-4D60-8401-2532CAAA6D32}"/>
            </a:ext>
          </a:extLst>
        </xdr:cNvPr>
        <xdr:cNvSpPr>
          <a:spLocks noChangeAspect="1" noChangeArrowheads="1"/>
        </xdr:cNvSpPr>
      </xdr:nvSpPr>
      <xdr:spPr bwMode="auto">
        <a:xfrm>
          <a:off x="36909375" y="5393531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8"/>
    <xdr:sp macro="" textlink="">
      <xdr:nvSpPr>
        <xdr:cNvPr id="17" name="grav-ac7a14b2cae66fb1348adf6237e996ab-1">
          <a:extLst>
            <a:ext uri="{FF2B5EF4-FFF2-40B4-BE49-F238E27FC236}">
              <a16:creationId xmlns:a16="http://schemas.microsoft.com/office/drawing/2014/main" id="{E508CA3B-2675-4F3E-A815-4D4D9352A12D}"/>
            </a:ext>
            <a:ext uri="{147F2762-F138-4A5C-976F-8EAC2B608ADB}">
              <a16:predDERef xmlns:a16="http://schemas.microsoft.com/office/drawing/2014/main" pred="{97DA9B38-E5CA-4BC6-BFC7-5EC514447F4F}"/>
            </a:ext>
          </a:extLst>
        </xdr:cNvPr>
        <xdr:cNvSpPr>
          <a:spLocks noChangeAspect="1" noChangeArrowheads="1"/>
        </xdr:cNvSpPr>
      </xdr:nvSpPr>
      <xdr:spPr bwMode="auto">
        <a:xfrm>
          <a:off x="36909375" y="539353125"/>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93821"/>
    <xdr:sp macro="" textlink="">
      <xdr:nvSpPr>
        <xdr:cNvPr id="18" name="grav-a22b6adaf6a9f200cfe13539eedd1da7-0">
          <a:extLst>
            <a:ext uri="{FF2B5EF4-FFF2-40B4-BE49-F238E27FC236}">
              <a16:creationId xmlns:a16="http://schemas.microsoft.com/office/drawing/2014/main" id="{C095DE7F-BCFC-484D-91AD-42B0A0A6C140}"/>
            </a:ext>
            <a:ext uri="{147F2762-F138-4A5C-976F-8EAC2B608ADB}">
              <a16:predDERef xmlns:a16="http://schemas.microsoft.com/office/drawing/2014/main" pred="{50BDA765-F441-40E4-BF63-ED2CCAA2D69A}"/>
            </a:ext>
          </a:extLst>
        </xdr:cNvPr>
        <xdr:cNvSpPr>
          <a:spLocks noChangeAspect="1" noChangeArrowheads="1"/>
        </xdr:cNvSpPr>
      </xdr:nvSpPr>
      <xdr:spPr bwMode="auto">
        <a:xfrm>
          <a:off x="36909375" y="539353125"/>
          <a:ext cx="466725" cy="1093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7"/>
    <xdr:sp macro="" textlink="">
      <xdr:nvSpPr>
        <xdr:cNvPr id="19" name="grav-ac7a14b2cae66fb1348adf6237e996ab-2">
          <a:extLst>
            <a:ext uri="{FF2B5EF4-FFF2-40B4-BE49-F238E27FC236}">
              <a16:creationId xmlns:a16="http://schemas.microsoft.com/office/drawing/2014/main" id="{7AFFFC65-1882-4CC8-B857-4C2FC1149C8D}"/>
            </a:ext>
            <a:ext uri="{147F2762-F138-4A5C-976F-8EAC2B608ADB}">
              <a16:predDERef xmlns:a16="http://schemas.microsoft.com/office/drawing/2014/main" pred="{E9903B97-044A-4E9B-BB94-223CCB937C29}"/>
            </a:ext>
          </a:extLst>
        </xdr:cNvPr>
        <xdr:cNvSpPr>
          <a:spLocks noChangeAspect="1" noChangeArrowheads="1"/>
        </xdr:cNvSpPr>
      </xdr:nvSpPr>
      <xdr:spPr bwMode="auto">
        <a:xfrm>
          <a:off x="36909375" y="5393531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7"/>
    <xdr:sp macro="" textlink="">
      <xdr:nvSpPr>
        <xdr:cNvPr id="20" name="grav-b9bdcdb0111db1cd412e78e7a07d9ea4-0">
          <a:extLst>
            <a:ext uri="{FF2B5EF4-FFF2-40B4-BE49-F238E27FC236}">
              <a16:creationId xmlns:a16="http://schemas.microsoft.com/office/drawing/2014/main" id="{A461B41C-B199-47C3-8924-44989D8B0B12}"/>
            </a:ext>
            <a:ext uri="{147F2762-F138-4A5C-976F-8EAC2B608ADB}">
              <a16:predDERef xmlns:a16="http://schemas.microsoft.com/office/drawing/2014/main" pred="{21403066-BB52-4B55-8979-B4FA4A73BB10}"/>
            </a:ext>
          </a:extLst>
        </xdr:cNvPr>
        <xdr:cNvSpPr>
          <a:spLocks noChangeAspect="1" noChangeArrowheads="1"/>
        </xdr:cNvSpPr>
      </xdr:nvSpPr>
      <xdr:spPr bwMode="auto">
        <a:xfrm>
          <a:off x="36909375" y="5393531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9"/>
    <xdr:sp macro="" textlink="">
      <xdr:nvSpPr>
        <xdr:cNvPr id="21" name="grav-1bdf9fa8e4873d68f5b841c84b64156b-0">
          <a:extLst>
            <a:ext uri="{FF2B5EF4-FFF2-40B4-BE49-F238E27FC236}">
              <a16:creationId xmlns:a16="http://schemas.microsoft.com/office/drawing/2014/main" id="{E835C67F-8A63-4672-BE32-2B45CDF31B96}"/>
            </a:ext>
            <a:ext uri="{147F2762-F138-4A5C-976F-8EAC2B608ADB}">
              <a16:predDERef xmlns:a16="http://schemas.microsoft.com/office/drawing/2014/main" pred="{59288A33-4837-474B-B647-247EB4007F10}"/>
            </a:ext>
          </a:extLst>
        </xdr:cNvPr>
        <xdr:cNvSpPr>
          <a:spLocks noChangeAspect="1" noChangeArrowheads="1"/>
        </xdr:cNvSpPr>
      </xdr:nvSpPr>
      <xdr:spPr bwMode="auto">
        <a:xfrm>
          <a:off x="36909375" y="539353125"/>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7"/>
    <xdr:sp macro="" textlink="">
      <xdr:nvSpPr>
        <xdr:cNvPr id="22" name="grav-ac7a14b2cae66fb1348adf6237e996ab-3">
          <a:extLst>
            <a:ext uri="{FF2B5EF4-FFF2-40B4-BE49-F238E27FC236}">
              <a16:creationId xmlns:a16="http://schemas.microsoft.com/office/drawing/2014/main" id="{6F879B5B-F39B-46A5-8BCC-DACB694E67C9}"/>
            </a:ext>
            <a:ext uri="{147F2762-F138-4A5C-976F-8EAC2B608ADB}">
              <a16:predDERef xmlns:a16="http://schemas.microsoft.com/office/drawing/2014/main" pred="{41AD47B9-60FA-4F44-A24D-0CFA78A3E427}"/>
            </a:ext>
          </a:extLst>
        </xdr:cNvPr>
        <xdr:cNvSpPr>
          <a:spLocks noChangeAspect="1" noChangeArrowheads="1"/>
        </xdr:cNvSpPr>
      </xdr:nvSpPr>
      <xdr:spPr bwMode="auto">
        <a:xfrm>
          <a:off x="36909375" y="5393531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7"/>
    <xdr:sp macro="" textlink="">
      <xdr:nvSpPr>
        <xdr:cNvPr id="23" name="grav-850e8cb5b066f7d776a3e3d25ef02a2a-0">
          <a:extLst>
            <a:ext uri="{FF2B5EF4-FFF2-40B4-BE49-F238E27FC236}">
              <a16:creationId xmlns:a16="http://schemas.microsoft.com/office/drawing/2014/main" id="{CAF5512E-2D84-4EAA-9927-A95915286278}"/>
            </a:ext>
            <a:ext uri="{147F2762-F138-4A5C-976F-8EAC2B608ADB}">
              <a16:predDERef xmlns:a16="http://schemas.microsoft.com/office/drawing/2014/main" pred="{9605D0FD-F5DF-4A30-A687-DD206FC5B6BE}"/>
            </a:ext>
          </a:extLst>
        </xdr:cNvPr>
        <xdr:cNvSpPr>
          <a:spLocks noChangeAspect="1" noChangeArrowheads="1"/>
        </xdr:cNvSpPr>
      </xdr:nvSpPr>
      <xdr:spPr bwMode="auto">
        <a:xfrm>
          <a:off x="36909375" y="5393531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956</xdr:row>
      <xdr:rowOff>0</xdr:rowOff>
    </xdr:from>
    <xdr:ext cx="466725" cy="1088078"/>
    <xdr:sp macro="" textlink="">
      <xdr:nvSpPr>
        <xdr:cNvPr id="24" name="grav-ac7a14b2cae66fb1348adf6237e996ab-4">
          <a:extLst>
            <a:ext uri="{FF2B5EF4-FFF2-40B4-BE49-F238E27FC236}">
              <a16:creationId xmlns:a16="http://schemas.microsoft.com/office/drawing/2014/main" id="{F068F916-99FC-4506-A7BB-B110E257AE09}"/>
            </a:ext>
            <a:ext uri="{147F2762-F138-4A5C-976F-8EAC2B608ADB}">
              <a16:predDERef xmlns:a16="http://schemas.microsoft.com/office/drawing/2014/main" pred="{CCB09BA9-969F-4696-8EFD-088BA44D6B5B}"/>
            </a:ext>
          </a:extLst>
        </xdr:cNvPr>
        <xdr:cNvSpPr>
          <a:spLocks noChangeAspect="1" noChangeArrowheads="1"/>
        </xdr:cNvSpPr>
      </xdr:nvSpPr>
      <xdr:spPr bwMode="auto">
        <a:xfrm>
          <a:off x="36909375" y="539353125"/>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8"/>
    <xdr:sp macro="" textlink="">
      <xdr:nvSpPr>
        <xdr:cNvPr id="25" name="grav-9c41b6f62e5ce1c1e5183e86d7d03504-0">
          <a:extLst>
            <a:ext uri="{FF2B5EF4-FFF2-40B4-BE49-F238E27FC236}">
              <a16:creationId xmlns:a16="http://schemas.microsoft.com/office/drawing/2014/main" id="{1C48807B-C262-4080-9169-25BF9CD1F2D9}"/>
            </a:ext>
            <a:ext uri="{147F2762-F138-4A5C-976F-8EAC2B608ADB}">
              <a16:predDERef xmlns:a16="http://schemas.microsoft.com/office/drawing/2014/main" pred="{3402FA11-E526-4825-901C-A91A5BB3A782}"/>
            </a:ext>
          </a:extLst>
        </xdr:cNvPr>
        <xdr:cNvSpPr>
          <a:spLocks noChangeAspect="1" noChangeArrowheads="1"/>
        </xdr:cNvSpPr>
      </xdr:nvSpPr>
      <xdr:spPr bwMode="auto">
        <a:xfrm>
          <a:off x="36909375" y="556002825"/>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9"/>
    <xdr:sp macro="" textlink="">
      <xdr:nvSpPr>
        <xdr:cNvPr id="26" name="grav-ac7a14b2cae66fb1348adf6237e996ab-0">
          <a:extLst>
            <a:ext uri="{FF2B5EF4-FFF2-40B4-BE49-F238E27FC236}">
              <a16:creationId xmlns:a16="http://schemas.microsoft.com/office/drawing/2014/main" id="{8DF7D872-E5BF-4C92-9F05-F1AD841B4517}"/>
            </a:ext>
            <a:ext uri="{147F2762-F138-4A5C-976F-8EAC2B608ADB}">
              <a16:predDERef xmlns:a16="http://schemas.microsoft.com/office/drawing/2014/main" pred="{6DE96473-7C45-4C96-8716-AFE6BEAF6633}"/>
            </a:ext>
          </a:extLst>
        </xdr:cNvPr>
        <xdr:cNvSpPr>
          <a:spLocks noChangeAspect="1" noChangeArrowheads="1"/>
        </xdr:cNvSpPr>
      </xdr:nvSpPr>
      <xdr:spPr bwMode="auto">
        <a:xfrm>
          <a:off x="36909375" y="556002825"/>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9"/>
    <xdr:sp macro="" textlink="">
      <xdr:nvSpPr>
        <xdr:cNvPr id="27" name="grav-false-0">
          <a:extLst>
            <a:ext uri="{FF2B5EF4-FFF2-40B4-BE49-F238E27FC236}">
              <a16:creationId xmlns:a16="http://schemas.microsoft.com/office/drawing/2014/main" id="{418B7E16-6DE3-48F7-8711-9244CCA11A24}"/>
            </a:ext>
            <a:ext uri="{147F2762-F138-4A5C-976F-8EAC2B608ADB}">
              <a16:predDERef xmlns:a16="http://schemas.microsoft.com/office/drawing/2014/main" pred="{4E13A4AF-3AD4-4E0C-955B-322EA06581D1}"/>
            </a:ext>
          </a:extLst>
        </xdr:cNvPr>
        <xdr:cNvSpPr>
          <a:spLocks noChangeAspect="1" noChangeArrowheads="1"/>
        </xdr:cNvSpPr>
      </xdr:nvSpPr>
      <xdr:spPr bwMode="auto">
        <a:xfrm>
          <a:off x="36909375" y="556002825"/>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7"/>
    <xdr:sp macro="" textlink="">
      <xdr:nvSpPr>
        <xdr:cNvPr id="28" name="grav-80dcc2a83fdee1b3057f4f34ba30c7bf-0">
          <a:extLst>
            <a:ext uri="{FF2B5EF4-FFF2-40B4-BE49-F238E27FC236}">
              <a16:creationId xmlns:a16="http://schemas.microsoft.com/office/drawing/2014/main" id="{81461297-DF66-4AB0-9B28-B05ADAE1CF50}"/>
            </a:ext>
            <a:ext uri="{147F2762-F138-4A5C-976F-8EAC2B608ADB}">
              <a16:predDERef xmlns:a16="http://schemas.microsoft.com/office/drawing/2014/main" pred="{4BE8D384-58EE-4889-B47D-80B874149CB4}"/>
            </a:ext>
          </a:extLst>
        </xdr:cNvPr>
        <xdr:cNvSpPr>
          <a:spLocks noChangeAspect="1" noChangeArrowheads="1"/>
        </xdr:cNvSpPr>
      </xdr:nvSpPr>
      <xdr:spPr bwMode="auto">
        <a:xfrm>
          <a:off x="36909375" y="5560028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8"/>
    <xdr:sp macro="" textlink="">
      <xdr:nvSpPr>
        <xdr:cNvPr id="29" name="grav-ac7a14b2cae66fb1348adf6237e996ab-1">
          <a:extLst>
            <a:ext uri="{FF2B5EF4-FFF2-40B4-BE49-F238E27FC236}">
              <a16:creationId xmlns:a16="http://schemas.microsoft.com/office/drawing/2014/main" id="{CD6DCA97-511B-4707-A302-EA861523D322}"/>
            </a:ext>
            <a:ext uri="{147F2762-F138-4A5C-976F-8EAC2B608ADB}">
              <a16:predDERef xmlns:a16="http://schemas.microsoft.com/office/drawing/2014/main" pred="{439995B9-CEB6-448F-8A54-D9D0EA1E0BD0}"/>
            </a:ext>
          </a:extLst>
        </xdr:cNvPr>
        <xdr:cNvSpPr>
          <a:spLocks noChangeAspect="1" noChangeArrowheads="1"/>
        </xdr:cNvSpPr>
      </xdr:nvSpPr>
      <xdr:spPr bwMode="auto">
        <a:xfrm>
          <a:off x="36909375" y="556002825"/>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93821"/>
    <xdr:sp macro="" textlink="">
      <xdr:nvSpPr>
        <xdr:cNvPr id="30" name="grav-a22b6adaf6a9f200cfe13539eedd1da7-0">
          <a:extLst>
            <a:ext uri="{FF2B5EF4-FFF2-40B4-BE49-F238E27FC236}">
              <a16:creationId xmlns:a16="http://schemas.microsoft.com/office/drawing/2014/main" id="{E19E5AF0-0047-47AA-83D4-30669AA1AE64}"/>
            </a:ext>
            <a:ext uri="{147F2762-F138-4A5C-976F-8EAC2B608ADB}">
              <a16:predDERef xmlns:a16="http://schemas.microsoft.com/office/drawing/2014/main" pred="{D9F9DAD3-B2F3-4F47-90FD-A40FA6D98661}"/>
            </a:ext>
          </a:extLst>
        </xdr:cNvPr>
        <xdr:cNvSpPr>
          <a:spLocks noChangeAspect="1" noChangeArrowheads="1"/>
        </xdr:cNvSpPr>
      </xdr:nvSpPr>
      <xdr:spPr bwMode="auto">
        <a:xfrm>
          <a:off x="36909375" y="556002825"/>
          <a:ext cx="466725" cy="1093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7"/>
    <xdr:sp macro="" textlink="">
      <xdr:nvSpPr>
        <xdr:cNvPr id="31" name="grav-ac7a14b2cae66fb1348adf6237e996ab-2">
          <a:extLst>
            <a:ext uri="{FF2B5EF4-FFF2-40B4-BE49-F238E27FC236}">
              <a16:creationId xmlns:a16="http://schemas.microsoft.com/office/drawing/2014/main" id="{88F26C1D-8339-496F-9FF7-495076BFF84A}"/>
            </a:ext>
            <a:ext uri="{147F2762-F138-4A5C-976F-8EAC2B608ADB}">
              <a16:predDERef xmlns:a16="http://schemas.microsoft.com/office/drawing/2014/main" pred="{896FCAA7-24C0-4458-A31B-D9FD58C7D110}"/>
            </a:ext>
          </a:extLst>
        </xdr:cNvPr>
        <xdr:cNvSpPr>
          <a:spLocks noChangeAspect="1" noChangeArrowheads="1"/>
        </xdr:cNvSpPr>
      </xdr:nvSpPr>
      <xdr:spPr bwMode="auto">
        <a:xfrm>
          <a:off x="36909375" y="5560028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7"/>
    <xdr:sp macro="" textlink="">
      <xdr:nvSpPr>
        <xdr:cNvPr id="32" name="grav-b9bdcdb0111db1cd412e78e7a07d9ea4-0">
          <a:extLst>
            <a:ext uri="{FF2B5EF4-FFF2-40B4-BE49-F238E27FC236}">
              <a16:creationId xmlns:a16="http://schemas.microsoft.com/office/drawing/2014/main" id="{CFF253CE-198B-46D4-9078-48F0A6DDD836}"/>
            </a:ext>
            <a:ext uri="{147F2762-F138-4A5C-976F-8EAC2B608ADB}">
              <a16:predDERef xmlns:a16="http://schemas.microsoft.com/office/drawing/2014/main" pred="{97F17A7F-7E88-4039-9525-217969667BD6}"/>
            </a:ext>
          </a:extLst>
        </xdr:cNvPr>
        <xdr:cNvSpPr>
          <a:spLocks noChangeAspect="1" noChangeArrowheads="1"/>
        </xdr:cNvSpPr>
      </xdr:nvSpPr>
      <xdr:spPr bwMode="auto">
        <a:xfrm>
          <a:off x="36909375" y="5560028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9"/>
    <xdr:sp macro="" textlink="">
      <xdr:nvSpPr>
        <xdr:cNvPr id="33" name="grav-1bdf9fa8e4873d68f5b841c84b64156b-0">
          <a:extLst>
            <a:ext uri="{FF2B5EF4-FFF2-40B4-BE49-F238E27FC236}">
              <a16:creationId xmlns:a16="http://schemas.microsoft.com/office/drawing/2014/main" id="{EDFFE8DF-4993-4DB2-946B-AF9147E2F812}"/>
            </a:ext>
            <a:ext uri="{147F2762-F138-4A5C-976F-8EAC2B608ADB}">
              <a16:predDERef xmlns:a16="http://schemas.microsoft.com/office/drawing/2014/main" pred="{062616F5-CE9E-4999-B21B-7EDD417E81E9}"/>
            </a:ext>
          </a:extLst>
        </xdr:cNvPr>
        <xdr:cNvSpPr>
          <a:spLocks noChangeAspect="1" noChangeArrowheads="1"/>
        </xdr:cNvSpPr>
      </xdr:nvSpPr>
      <xdr:spPr bwMode="auto">
        <a:xfrm>
          <a:off x="36909375" y="556002825"/>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7"/>
    <xdr:sp macro="" textlink="">
      <xdr:nvSpPr>
        <xdr:cNvPr id="34" name="grav-ac7a14b2cae66fb1348adf6237e996ab-3">
          <a:extLst>
            <a:ext uri="{FF2B5EF4-FFF2-40B4-BE49-F238E27FC236}">
              <a16:creationId xmlns:a16="http://schemas.microsoft.com/office/drawing/2014/main" id="{A93A000B-D4A3-47B5-91FE-200DDF0CEF2D}"/>
            </a:ext>
            <a:ext uri="{147F2762-F138-4A5C-976F-8EAC2B608ADB}">
              <a16:predDERef xmlns:a16="http://schemas.microsoft.com/office/drawing/2014/main" pred="{E58599B4-2D36-46B2-BBD5-56715DAE5D15}"/>
            </a:ext>
          </a:extLst>
        </xdr:cNvPr>
        <xdr:cNvSpPr>
          <a:spLocks noChangeAspect="1" noChangeArrowheads="1"/>
        </xdr:cNvSpPr>
      </xdr:nvSpPr>
      <xdr:spPr bwMode="auto">
        <a:xfrm>
          <a:off x="36909375" y="5560028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988</xdr:row>
      <xdr:rowOff>0</xdr:rowOff>
    </xdr:from>
    <xdr:ext cx="466725" cy="1088077"/>
    <xdr:sp macro="" textlink="">
      <xdr:nvSpPr>
        <xdr:cNvPr id="35" name="grav-850e8cb5b066f7d776a3e3d25ef02a2a-0">
          <a:extLst>
            <a:ext uri="{FF2B5EF4-FFF2-40B4-BE49-F238E27FC236}">
              <a16:creationId xmlns:a16="http://schemas.microsoft.com/office/drawing/2014/main" id="{442BEE5F-3333-4E75-824B-E7BBE620089D}"/>
            </a:ext>
            <a:ext uri="{147F2762-F138-4A5C-976F-8EAC2B608ADB}">
              <a16:predDERef xmlns:a16="http://schemas.microsoft.com/office/drawing/2014/main" pred="{F4042F84-8093-4057-A05C-924468247C1E}"/>
            </a:ext>
          </a:extLst>
        </xdr:cNvPr>
        <xdr:cNvSpPr>
          <a:spLocks noChangeAspect="1" noChangeArrowheads="1"/>
        </xdr:cNvSpPr>
      </xdr:nvSpPr>
      <xdr:spPr bwMode="auto">
        <a:xfrm>
          <a:off x="36909375" y="55600282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562319</xdr:colOff>
      <xdr:row>0</xdr:row>
      <xdr:rowOff>80332</xdr:rowOff>
    </xdr:from>
    <xdr:to>
      <xdr:col>5</xdr:col>
      <xdr:colOff>864959</xdr:colOff>
      <xdr:row>2</xdr:row>
      <xdr:rowOff>39416</xdr:rowOff>
    </xdr:to>
    <xdr:sp macro="" textlink="">
      <xdr:nvSpPr>
        <xdr:cNvPr id="36" name="Elipse 35">
          <a:hlinkClick xmlns:r="http://schemas.openxmlformats.org/officeDocument/2006/relationships" r:id="rId2"/>
          <a:extLst>
            <a:ext uri="{FF2B5EF4-FFF2-40B4-BE49-F238E27FC236}">
              <a16:creationId xmlns:a16="http://schemas.microsoft.com/office/drawing/2014/main" id="{02F38CA4-6210-4EC5-A79C-815ECE9DEA8E}"/>
            </a:ext>
          </a:extLst>
        </xdr:cNvPr>
        <xdr:cNvSpPr/>
      </xdr:nvSpPr>
      <xdr:spPr>
        <a:xfrm>
          <a:off x="1537771" y="80332"/>
          <a:ext cx="4204447" cy="578783"/>
        </a:xfrm>
        <a:prstGeom prst="ellipse">
          <a:avLst/>
        </a:prstGeom>
        <a:solidFill>
          <a:schemeClr val="accent4">
            <a:lumMod val="40000"/>
            <a:lumOff val="6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800" b="1">
              <a:solidFill>
                <a:schemeClr val="tx1"/>
              </a:solidFill>
            </a:rPr>
            <a:t>VOLVER AL CONTENIDO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116633</xdr:colOff>
      <xdr:row>0</xdr:row>
      <xdr:rowOff>87475</xdr:rowOff>
    </xdr:from>
    <xdr:to>
      <xdr:col>3</xdr:col>
      <xdr:colOff>208680</xdr:colOff>
      <xdr:row>2</xdr:row>
      <xdr:rowOff>258540</xdr:rowOff>
    </xdr:to>
    <xdr:pic>
      <xdr:nvPicPr>
        <xdr:cNvPr id="2" name="Imagen 1">
          <a:extLst>
            <a:ext uri="{FF2B5EF4-FFF2-40B4-BE49-F238E27FC236}">
              <a16:creationId xmlns:a16="http://schemas.microsoft.com/office/drawing/2014/main" id="{9C049FB3-11F8-4E39-8B50-A44CFAE762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633" y="87475"/>
          <a:ext cx="1663672" cy="798871"/>
        </a:xfrm>
        <a:prstGeom prst="rect">
          <a:avLst/>
        </a:prstGeom>
      </xdr:spPr>
    </xdr:pic>
    <xdr:clientData/>
  </xdr:twoCellAnchor>
  <xdr:twoCellAnchor editAs="oneCell">
    <xdr:from>
      <xdr:col>23</xdr:col>
      <xdr:colOff>0</xdr:colOff>
      <xdr:row>1160</xdr:row>
      <xdr:rowOff>0</xdr:rowOff>
    </xdr:from>
    <xdr:to>
      <xdr:col>23</xdr:col>
      <xdr:colOff>466725</xdr:colOff>
      <xdr:row>1162</xdr:row>
      <xdr:rowOff>40884</xdr:rowOff>
    </xdr:to>
    <xdr:sp macro="" textlink="">
      <xdr:nvSpPr>
        <xdr:cNvPr id="3" name="grav-9c41b6f62e5ce1c1e5183e86d7d03504-0">
          <a:extLst>
            <a:ext uri="{FF2B5EF4-FFF2-40B4-BE49-F238E27FC236}">
              <a16:creationId xmlns:a16="http://schemas.microsoft.com/office/drawing/2014/main" id="{E4642BEE-61C6-4A1E-880B-1F54C1AD639C}"/>
            </a:ext>
            <a:ext uri="{147F2762-F138-4A5C-976F-8EAC2B608ADB}">
              <a16:predDERef xmlns:a16="http://schemas.microsoft.com/office/drawing/2014/main" pred="{9C049FB3-11F8-4E39-8B50-A44CFAE762DB}"/>
            </a:ext>
          </a:extLst>
        </xdr:cNvPr>
        <xdr:cNvSpPr>
          <a:spLocks noChangeAspect="1" noChangeArrowheads="1"/>
        </xdr:cNvSpPr>
      </xdr:nvSpPr>
      <xdr:spPr bwMode="auto">
        <a:xfrm>
          <a:off x="35890200" y="320963925"/>
          <a:ext cx="466725" cy="110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1160</xdr:row>
      <xdr:rowOff>0</xdr:rowOff>
    </xdr:from>
    <xdr:to>
      <xdr:col>23</xdr:col>
      <xdr:colOff>466725</xdr:colOff>
      <xdr:row>1162</xdr:row>
      <xdr:rowOff>40885</xdr:rowOff>
    </xdr:to>
    <xdr:sp macro="" textlink="">
      <xdr:nvSpPr>
        <xdr:cNvPr id="4" name="grav-ac7a14b2cae66fb1348adf6237e996ab-0">
          <a:extLst>
            <a:ext uri="{FF2B5EF4-FFF2-40B4-BE49-F238E27FC236}">
              <a16:creationId xmlns:a16="http://schemas.microsoft.com/office/drawing/2014/main" id="{B3E6E5B9-B1C6-4F76-92AE-A6778AF20A2B}"/>
            </a:ext>
            <a:ext uri="{147F2762-F138-4A5C-976F-8EAC2B608ADB}">
              <a16:predDERef xmlns:a16="http://schemas.microsoft.com/office/drawing/2014/main" pred="{E4642BEE-61C6-4A1E-880B-1F54C1AD639C}"/>
            </a:ext>
          </a:extLst>
        </xdr:cNvPr>
        <xdr:cNvSpPr>
          <a:spLocks noChangeAspect="1" noChangeArrowheads="1"/>
        </xdr:cNvSpPr>
      </xdr:nvSpPr>
      <xdr:spPr bwMode="auto">
        <a:xfrm>
          <a:off x="35890200" y="320963925"/>
          <a:ext cx="466725" cy="110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1160</xdr:row>
      <xdr:rowOff>0</xdr:rowOff>
    </xdr:from>
    <xdr:to>
      <xdr:col>23</xdr:col>
      <xdr:colOff>466725</xdr:colOff>
      <xdr:row>1162</xdr:row>
      <xdr:rowOff>40885</xdr:rowOff>
    </xdr:to>
    <xdr:sp macro="" textlink="">
      <xdr:nvSpPr>
        <xdr:cNvPr id="5" name="grav-false-0">
          <a:extLst>
            <a:ext uri="{FF2B5EF4-FFF2-40B4-BE49-F238E27FC236}">
              <a16:creationId xmlns:a16="http://schemas.microsoft.com/office/drawing/2014/main" id="{EAF2F323-CB0D-496D-A4BC-5A35A12C99F9}"/>
            </a:ext>
            <a:ext uri="{147F2762-F138-4A5C-976F-8EAC2B608ADB}">
              <a16:predDERef xmlns:a16="http://schemas.microsoft.com/office/drawing/2014/main" pred="{B3E6E5B9-B1C6-4F76-92AE-A6778AF20A2B}"/>
            </a:ext>
          </a:extLst>
        </xdr:cNvPr>
        <xdr:cNvSpPr>
          <a:spLocks noChangeAspect="1" noChangeArrowheads="1"/>
        </xdr:cNvSpPr>
      </xdr:nvSpPr>
      <xdr:spPr bwMode="auto">
        <a:xfrm>
          <a:off x="35890200" y="320963925"/>
          <a:ext cx="466725" cy="110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1160</xdr:row>
      <xdr:rowOff>0</xdr:rowOff>
    </xdr:from>
    <xdr:to>
      <xdr:col>23</xdr:col>
      <xdr:colOff>466725</xdr:colOff>
      <xdr:row>1162</xdr:row>
      <xdr:rowOff>40883</xdr:rowOff>
    </xdr:to>
    <xdr:sp macro="" textlink="">
      <xdr:nvSpPr>
        <xdr:cNvPr id="6" name="grav-80dcc2a83fdee1b3057f4f34ba30c7bf-0">
          <a:extLst>
            <a:ext uri="{FF2B5EF4-FFF2-40B4-BE49-F238E27FC236}">
              <a16:creationId xmlns:a16="http://schemas.microsoft.com/office/drawing/2014/main" id="{82BDFBE2-88A7-4D40-9DAB-D7D36C276623}"/>
            </a:ext>
            <a:ext uri="{147F2762-F138-4A5C-976F-8EAC2B608ADB}">
              <a16:predDERef xmlns:a16="http://schemas.microsoft.com/office/drawing/2014/main" pred="{EAF2F323-CB0D-496D-A4BC-5A35A12C99F9}"/>
            </a:ext>
          </a:extLst>
        </xdr:cNvPr>
        <xdr:cNvSpPr>
          <a:spLocks noChangeAspect="1" noChangeArrowheads="1"/>
        </xdr:cNvSpPr>
      </xdr:nvSpPr>
      <xdr:spPr bwMode="auto">
        <a:xfrm>
          <a:off x="35890200" y="320963925"/>
          <a:ext cx="466725" cy="110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1160</xdr:row>
      <xdr:rowOff>0</xdr:rowOff>
    </xdr:from>
    <xdr:to>
      <xdr:col>23</xdr:col>
      <xdr:colOff>466725</xdr:colOff>
      <xdr:row>1162</xdr:row>
      <xdr:rowOff>40884</xdr:rowOff>
    </xdr:to>
    <xdr:sp macro="" textlink="">
      <xdr:nvSpPr>
        <xdr:cNvPr id="7" name="grav-ac7a14b2cae66fb1348adf6237e996ab-1">
          <a:extLst>
            <a:ext uri="{FF2B5EF4-FFF2-40B4-BE49-F238E27FC236}">
              <a16:creationId xmlns:a16="http://schemas.microsoft.com/office/drawing/2014/main" id="{B5B197D7-EE07-4608-BEC7-EFF3FEA034C9}"/>
            </a:ext>
            <a:ext uri="{147F2762-F138-4A5C-976F-8EAC2B608ADB}">
              <a16:predDERef xmlns:a16="http://schemas.microsoft.com/office/drawing/2014/main" pred="{82BDFBE2-88A7-4D40-9DAB-D7D36C276623}"/>
            </a:ext>
          </a:extLst>
        </xdr:cNvPr>
        <xdr:cNvSpPr>
          <a:spLocks noChangeAspect="1" noChangeArrowheads="1"/>
        </xdr:cNvSpPr>
      </xdr:nvSpPr>
      <xdr:spPr bwMode="auto">
        <a:xfrm>
          <a:off x="35890200" y="320963925"/>
          <a:ext cx="466725" cy="110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1160</xdr:row>
      <xdr:rowOff>0</xdr:rowOff>
    </xdr:from>
    <xdr:to>
      <xdr:col>23</xdr:col>
      <xdr:colOff>466725</xdr:colOff>
      <xdr:row>1162</xdr:row>
      <xdr:rowOff>46627</xdr:rowOff>
    </xdr:to>
    <xdr:sp macro="" textlink="">
      <xdr:nvSpPr>
        <xdr:cNvPr id="8" name="grav-a22b6adaf6a9f200cfe13539eedd1da7-0">
          <a:extLst>
            <a:ext uri="{FF2B5EF4-FFF2-40B4-BE49-F238E27FC236}">
              <a16:creationId xmlns:a16="http://schemas.microsoft.com/office/drawing/2014/main" id="{A0EF950B-E037-41BC-8EBA-7037D142FB1D}"/>
            </a:ext>
            <a:ext uri="{147F2762-F138-4A5C-976F-8EAC2B608ADB}">
              <a16:predDERef xmlns:a16="http://schemas.microsoft.com/office/drawing/2014/main" pred="{B5B197D7-EE07-4608-BEC7-EFF3FEA034C9}"/>
            </a:ext>
          </a:extLst>
        </xdr:cNvPr>
        <xdr:cNvSpPr>
          <a:spLocks noChangeAspect="1" noChangeArrowheads="1"/>
        </xdr:cNvSpPr>
      </xdr:nvSpPr>
      <xdr:spPr bwMode="auto">
        <a:xfrm>
          <a:off x="35890200" y="320963925"/>
          <a:ext cx="466725" cy="1113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1160</xdr:row>
      <xdr:rowOff>0</xdr:rowOff>
    </xdr:from>
    <xdr:to>
      <xdr:col>23</xdr:col>
      <xdr:colOff>466725</xdr:colOff>
      <xdr:row>1162</xdr:row>
      <xdr:rowOff>40883</xdr:rowOff>
    </xdr:to>
    <xdr:sp macro="" textlink="">
      <xdr:nvSpPr>
        <xdr:cNvPr id="9" name="grav-ac7a14b2cae66fb1348adf6237e996ab-2">
          <a:extLst>
            <a:ext uri="{FF2B5EF4-FFF2-40B4-BE49-F238E27FC236}">
              <a16:creationId xmlns:a16="http://schemas.microsoft.com/office/drawing/2014/main" id="{81D4F250-C630-4A33-8159-2FBC9B00DCD8}"/>
            </a:ext>
            <a:ext uri="{147F2762-F138-4A5C-976F-8EAC2B608ADB}">
              <a16:predDERef xmlns:a16="http://schemas.microsoft.com/office/drawing/2014/main" pred="{A0EF950B-E037-41BC-8EBA-7037D142FB1D}"/>
            </a:ext>
          </a:extLst>
        </xdr:cNvPr>
        <xdr:cNvSpPr>
          <a:spLocks noChangeAspect="1" noChangeArrowheads="1"/>
        </xdr:cNvSpPr>
      </xdr:nvSpPr>
      <xdr:spPr bwMode="auto">
        <a:xfrm>
          <a:off x="35890200" y="320963925"/>
          <a:ext cx="466725" cy="110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1160</xdr:row>
      <xdr:rowOff>0</xdr:rowOff>
    </xdr:from>
    <xdr:to>
      <xdr:col>23</xdr:col>
      <xdr:colOff>466725</xdr:colOff>
      <xdr:row>1162</xdr:row>
      <xdr:rowOff>40883</xdr:rowOff>
    </xdr:to>
    <xdr:sp macro="" textlink="">
      <xdr:nvSpPr>
        <xdr:cNvPr id="10" name="grav-b9bdcdb0111db1cd412e78e7a07d9ea4-0">
          <a:extLst>
            <a:ext uri="{FF2B5EF4-FFF2-40B4-BE49-F238E27FC236}">
              <a16:creationId xmlns:a16="http://schemas.microsoft.com/office/drawing/2014/main" id="{3D63DD42-CFC0-44A2-8260-E08B97965955}"/>
            </a:ext>
            <a:ext uri="{147F2762-F138-4A5C-976F-8EAC2B608ADB}">
              <a16:predDERef xmlns:a16="http://schemas.microsoft.com/office/drawing/2014/main" pred="{81D4F250-C630-4A33-8159-2FBC9B00DCD8}"/>
            </a:ext>
          </a:extLst>
        </xdr:cNvPr>
        <xdr:cNvSpPr>
          <a:spLocks noChangeAspect="1" noChangeArrowheads="1"/>
        </xdr:cNvSpPr>
      </xdr:nvSpPr>
      <xdr:spPr bwMode="auto">
        <a:xfrm>
          <a:off x="35890200" y="320963925"/>
          <a:ext cx="466725" cy="110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1160</xdr:row>
      <xdr:rowOff>0</xdr:rowOff>
    </xdr:from>
    <xdr:to>
      <xdr:col>23</xdr:col>
      <xdr:colOff>466725</xdr:colOff>
      <xdr:row>1162</xdr:row>
      <xdr:rowOff>40885</xdr:rowOff>
    </xdr:to>
    <xdr:sp macro="" textlink="">
      <xdr:nvSpPr>
        <xdr:cNvPr id="11" name="grav-1bdf9fa8e4873d68f5b841c84b64156b-0">
          <a:extLst>
            <a:ext uri="{FF2B5EF4-FFF2-40B4-BE49-F238E27FC236}">
              <a16:creationId xmlns:a16="http://schemas.microsoft.com/office/drawing/2014/main" id="{BB31006B-360D-4530-96F7-23C11FF739D1}"/>
            </a:ext>
            <a:ext uri="{147F2762-F138-4A5C-976F-8EAC2B608ADB}">
              <a16:predDERef xmlns:a16="http://schemas.microsoft.com/office/drawing/2014/main" pred="{3D63DD42-CFC0-44A2-8260-E08B97965955}"/>
            </a:ext>
          </a:extLst>
        </xdr:cNvPr>
        <xdr:cNvSpPr>
          <a:spLocks noChangeAspect="1" noChangeArrowheads="1"/>
        </xdr:cNvSpPr>
      </xdr:nvSpPr>
      <xdr:spPr bwMode="auto">
        <a:xfrm>
          <a:off x="35890200" y="320963925"/>
          <a:ext cx="466725" cy="110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1160</xdr:row>
      <xdr:rowOff>0</xdr:rowOff>
    </xdr:from>
    <xdr:to>
      <xdr:col>23</xdr:col>
      <xdr:colOff>466725</xdr:colOff>
      <xdr:row>1162</xdr:row>
      <xdr:rowOff>40883</xdr:rowOff>
    </xdr:to>
    <xdr:sp macro="" textlink="">
      <xdr:nvSpPr>
        <xdr:cNvPr id="12" name="grav-ac7a14b2cae66fb1348adf6237e996ab-3">
          <a:extLst>
            <a:ext uri="{FF2B5EF4-FFF2-40B4-BE49-F238E27FC236}">
              <a16:creationId xmlns:a16="http://schemas.microsoft.com/office/drawing/2014/main" id="{C7760CE7-BE3B-4DDE-ABAB-D05E365670FB}"/>
            </a:ext>
            <a:ext uri="{147F2762-F138-4A5C-976F-8EAC2B608ADB}">
              <a16:predDERef xmlns:a16="http://schemas.microsoft.com/office/drawing/2014/main" pred="{BB31006B-360D-4530-96F7-23C11FF739D1}"/>
            </a:ext>
          </a:extLst>
        </xdr:cNvPr>
        <xdr:cNvSpPr>
          <a:spLocks noChangeAspect="1" noChangeArrowheads="1"/>
        </xdr:cNvSpPr>
      </xdr:nvSpPr>
      <xdr:spPr bwMode="auto">
        <a:xfrm>
          <a:off x="35890200" y="320963925"/>
          <a:ext cx="466725" cy="110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24</xdr:col>
      <xdr:colOff>0</xdr:colOff>
      <xdr:row>957</xdr:row>
      <xdr:rowOff>0</xdr:rowOff>
    </xdr:from>
    <xdr:ext cx="466725" cy="1088078"/>
    <xdr:sp macro="" textlink="">
      <xdr:nvSpPr>
        <xdr:cNvPr id="13" name="grav-9c41b6f62e5ce1c1e5183e86d7d03504-0">
          <a:extLst>
            <a:ext uri="{FF2B5EF4-FFF2-40B4-BE49-F238E27FC236}">
              <a16:creationId xmlns:a16="http://schemas.microsoft.com/office/drawing/2014/main" id="{888510CB-1FB6-4D9E-B277-5163E322CF05}"/>
            </a:ext>
            <a:ext uri="{147F2762-F138-4A5C-976F-8EAC2B608ADB}">
              <a16:predDERef xmlns:a16="http://schemas.microsoft.com/office/drawing/2014/main" pred="{C7760CE7-BE3B-4DDE-ABAB-D05E365670FB}"/>
            </a:ext>
          </a:extLst>
        </xdr:cNvPr>
        <xdr:cNvSpPr>
          <a:spLocks noChangeAspect="1" noChangeArrowheads="1"/>
        </xdr:cNvSpPr>
      </xdr:nvSpPr>
      <xdr:spPr bwMode="auto">
        <a:xfrm>
          <a:off x="39214425" y="274234275"/>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9"/>
    <xdr:sp macro="" textlink="">
      <xdr:nvSpPr>
        <xdr:cNvPr id="14" name="grav-ac7a14b2cae66fb1348adf6237e996ab-0">
          <a:extLst>
            <a:ext uri="{FF2B5EF4-FFF2-40B4-BE49-F238E27FC236}">
              <a16:creationId xmlns:a16="http://schemas.microsoft.com/office/drawing/2014/main" id="{FDFF56F8-BE67-4F65-87CF-B6193E5A481D}"/>
            </a:ext>
            <a:ext uri="{147F2762-F138-4A5C-976F-8EAC2B608ADB}">
              <a16:predDERef xmlns:a16="http://schemas.microsoft.com/office/drawing/2014/main" pred="{888510CB-1FB6-4D9E-B277-5163E322CF05}"/>
            </a:ext>
          </a:extLst>
        </xdr:cNvPr>
        <xdr:cNvSpPr>
          <a:spLocks noChangeAspect="1" noChangeArrowheads="1"/>
        </xdr:cNvSpPr>
      </xdr:nvSpPr>
      <xdr:spPr bwMode="auto">
        <a:xfrm>
          <a:off x="39214425" y="274234275"/>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9"/>
    <xdr:sp macro="" textlink="">
      <xdr:nvSpPr>
        <xdr:cNvPr id="15" name="grav-false-0">
          <a:extLst>
            <a:ext uri="{FF2B5EF4-FFF2-40B4-BE49-F238E27FC236}">
              <a16:creationId xmlns:a16="http://schemas.microsoft.com/office/drawing/2014/main" id="{89DE1796-8B55-4D60-8401-2532CAAA6D32}"/>
            </a:ext>
            <a:ext uri="{147F2762-F138-4A5C-976F-8EAC2B608ADB}">
              <a16:predDERef xmlns:a16="http://schemas.microsoft.com/office/drawing/2014/main" pred="{FDFF56F8-BE67-4F65-87CF-B6193E5A481D}"/>
            </a:ext>
          </a:extLst>
        </xdr:cNvPr>
        <xdr:cNvSpPr>
          <a:spLocks noChangeAspect="1" noChangeArrowheads="1"/>
        </xdr:cNvSpPr>
      </xdr:nvSpPr>
      <xdr:spPr bwMode="auto">
        <a:xfrm>
          <a:off x="39214425" y="274234275"/>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7"/>
    <xdr:sp macro="" textlink="">
      <xdr:nvSpPr>
        <xdr:cNvPr id="16" name="grav-80dcc2a83fdee1b3057f4f34ba30c7bf-0">
          <a:extLst>
            <a:ext uri="{FF2B5EF4-FFF2-40B4-BE49-F238E27FC236}">
              <a16:creationId xmlns:a16="http://schemas.microsoft.com/office/drawing/2014/main" id="{97DA9B38-E5CA-4BC6-BFC7-5EC514447F4F}"/>
            </a:ext>
            <a:ext uri="{147F2762-F138-4A5C-976F-8EAC2B608ADB}">
              <a16:predDERef xmlns:a16="http://schemas.microsoft.com/office/drawing/2014/main" pred="{89DE1796-8B55-4D60-8401-2532CAAA6D32}"/>
            </a:ext>
          </a:extLst>
        </xdr:cNvPr>
        <xdr:cNvSpPr>
          <a:spLocks noChangeAspect="1" noChangeArrowheads="1"/>
        </xdr:cNvSpPr>
      </xdr:nvSpPr>
      <xdr:spPr bwMode="auto">
        <a:xfrm>
          <a:off x="39214425" y="27423427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8"/>
    <xdr:sp macro="" textlink="">
      <xdr:nvSpPr>
        <xdr:cNvPr id="17" name="grav-ac7a14b2cae66fb1348adf6237e996ab-1">
          <a:extLst>
            <a:ext uri="{FF2B5EF4-FFF2-40B4-BE49-F238E27FC236}">
              <a16:creationId xmlns:a16="http://schemas.microsoft.com/office/drawing/2014/main" id="{50BDA765-F441-40E4-BF63-ED2CCAA2D69A}"/>
            </a:ext>
            <a:ext uri="{147F2762-F138-4A5C-976F-8EAC2B608ADB}">
              <a16:predDERef xmlns:a16="http://schemas.microsoft.com/office/drawing/2014/main" pred="{97DA9B38-E5CA-4BC6-BFC7-5EC514447F4F}"/>
            </a:ext>
          </a:extLst>
        </xdr:cNvPr>
        <xdr:cNvSpPr>
          <a:spLocks noChangeAspect="1" noChangeArrowheads="1"/>
        </xdr:cNvSpPr>
      </xdr:nvSpPr>
      <xdr:spPr bwMode="auto">
        <a:xfrm>
          <a:off x="39214425" y="274234275"/>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93821"/>
    <xdr:sp macro="" textlink="">
      <xdr:nvSpPr>
        <xdr:cNvPr id="18" name="grav-a22b6adaf6a9f200cfe13539eedd1da7-0">
          <a:extLst>
            <a:ext uri="{FF2B5EF4-FFF2-40B4-BE49-F238E27FC236}">
              <a16:creationId xmlns:a16="http://schemas.microsoft.com/office/drawing/2014/main" id="{E9903B97-044A-4E9B-BB94-223CCB937C29}"/>
            </a:ext>
            <a:ext uri="{147F2762-F138-4A5C-976F-8EAC2B608ADB}">
              <a16:predDERef xmlns:a16="http://schemas.microsoft.com/office/drawing/2014/main" pred="{50BDA765-F441-40E4-BF63-ED2CCAA2D69A}"/>
            </a:ext>
          </a:extLst>
        </xdr:cNvPr>
        <xdr:cNvSpPr>
          <a:spLocks noChangeAspect="1" noChangeArrowheads="1"/>
        </xdr:cNvSpPr>
      </xdr:nvSpPr>
      <xdr:spPr bwMode="auto">
        <a:xfrm>
          <a:off x="39214425" y="274234275"/>
          <a:ext cx="466725" cy="1093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7"/>
    <xdr:sp macro="" textlink="">
      <xdr:nvSpPr>
        <xdr:cNvPr id="19" name="grav-ac7a14b2cae66fb1348adf6237e996ab-2">
          <a:extLst>
            <a:ext uri="{FF2B5EF4-FFF2-40B4-BE49-F238E27FC236}">
              <a16:creationId xmlns:a16="http://schemas.microsoft.com/office/drawing/2014/main" id="{21403066-BB52-4B55-8979-B4FA4A73BB10}"/>
            </a:ext>
            <a:ext uri="{147F2762-F138-4A5C-976F-8EAC2B608ADB}">
              <a16:predDERef xmlns:a16="http://schemas.microsoft.com/office/drawing/2014/main" pred="{E9903B97-044A-4E9B-BB94-223CCB937C29}"/>
            </a:ext>
          </a:extLst>
        </xdr:cNvPr>
        <xdr:cNvSpPr>
          <a:spLocks noChangeAspect="1" noChangeArrowheads="1"/>
        </xdr:cNvSpPr>
      </xdr:nvSpPr>
      <xdr:spPr bwMode="auto">
        <a:xfrm>
          <a:off x="39214425" y="27423427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7"/>
    <xdr:sp macro="" textlink="">
      <xdr:nvSpPr>
        <xdr:cNvPr id="20" name="grav-b9bdcdb0111db1cd412e78e7a07d9ea4-0">
          <a:extLst>
            <a:ext uri="{FF2B5EF4-FFF2-40B4-BE49-F238E27FC236}">
              <a16:creationId xmlns:a16="http://schemas.microsoft.com/office/drawing/2014/main" id="{59288A33-4837-474B-B647-247EB4007F10}"/>
            </a:ext>
            <a:ext uri="{147F2762-F138-4A5C-976F-8EAC2B608ADB}">
              <a16:predDERef xmlns:a16="http://schemas.microsoft.com/office/drawing/2014/main" pred="{21403066-BB52-4B55-8979-B4FA4A73BB10}"/>
            </a:ext>
          </a:extLst>
        </xdr:cNvPr>
        <xdr:cNvSpPr>
          <a:spLocks noChangeAspect="1" noChangeArrowheads="1"/>
        </xdr:cNvSpPr>
      </xdr:nvSpPr>
      <xdr:spPr bwMode="auto">
        <a:xfrm>
          <a:off x="39214425" y="27423427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9"/>
    <xdr:sp macro="" textlink="">
      <xdr:nvSpPr>
        <xdr:cNvPr id="21" name="grav-1bdf9fa8e4873d68f5b841c84b64156b-0">
          <a:extLst>
            <a:ext uri="{FF2B5EF4-FFF2-40B4-BE49-F238E27FC236}">
              <a16:creationId xmlns:a16="http://schemas.microsoft.com/office/drawing/2014/main" id="{41AD47B9-60FA-4F44-A24D-0CFA78A3E427}"/>
            </a:ext>
            <a:ext uri="{147F2762-F138-4A5C-976F-8EAC2B608ADB}">
              <a16:predDERef xmlns:a16="http://schemas.microsoft.com/office/drawing/2014/main" pred="{59288A33-4837-474B-B647-247EB4007F10}"/>
            </a:ext>
          </a:extLst>
        </xdr:cNvPr>
        <xdr:cNvSpPr>
          <a:spLocks noChangeAspect="1" noChangeArrowheads="1"/>
        </xdr:cNvSpPr>
      </xdr:nvSpPr>
      <xdr:spPr bwMode="auto">
        <a:xfrm>
          <a:off x="39214425" y="274234275"/>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7"/>
    <xdr:sp macro="" textlink="">
      <xdr:nvSpPr>
        <xdr:cNvPr id="22" name="grav-ac7a14b2cae66fb1348adf6237e996ab-3">
          <a:extLst>
            <a:ext uri="{FF2B5EF4-FFF2-40B4-BE49-F238E27FC236}">
              <a16:creationId xmlns:a16="http://schemas.microsoft.com/office/drawing/2014/main" id="{9605D0FD-F5DF-4A30-A687-DD206FC5B6BE}"/>
            </a:ext>
            <a:ext uri="{147F2762-F138-4A5C-976F-8EAC2B608ADB}">
              <a16:predDERef xmlns:a16="http://schemas.microsoft.com/office/drawing/2014/main" pred="{41AD47B9-60FA-4F44-A24D-0CFA78A3E427}"/>
            </a:ext>
          </a:extLst>
        </xdr:cNvPr>
        <xdr:cNvSpPr>
          <a:spLocks noChangeAspect="1" noChangeArrowheads="1"/>
        </xdr:cNvSpPr>
      </xdr:nvSpPr>
      <xdr:spPr bwMode="auto">
        <a:xfrm>
          <a:off x="39214425" y="27423427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7"/>
    <xdr:sp macro="" textlink="">
      <xdr:nvSpPr>
        <xdr:cNvPr id="23" name="grav-850e8cb5b066f7d776a3e3d25ef02a2a-0">
          <a:extLst>
            <a:ext uri="{FF2B5EF4-FFF2-40B4-BE49-F238E27FC236}">
              <a16:creationId xmlns:a16="http://schemas.microsoft.com/office/drawing/2014/main" id="{CCB09BA9-969F-4696-8EFD-088BA44D6B5B}"/>
            </a:ext>
            <a:ext uri="{147F2762-F138-4A5C-976F-8EAC2B608ADB}">
              <a16:predDERef xmlns:a16="http://schemas.microsoft.com/office/drawing/2014/main" pred="{9605D0FD-F5DF-4A30-A687-DD206FC5B6BE}"/>
            </a:ext>
          </a:extLst>
        </xdr:cNvPr>
        <xdr:cNvSpPr>
          <a:spLocks noChangeAspect="1" noChangeArrowheads="1"/>
        </xdr:cNvSpPr>
      </xdr:nvSpPr>
      <xdr:spPr bwMode="auto">
        <a:xfrm>
          <a:off x="39214425" y="274234275"/>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957</xdr:row>
      <xdr:rowOff>0</xdr:rowOff>
    </xdr:from>
    <xdr:ext cx="466725" cy="1088078"/>
    <xdr:sp macro="" textlink="">
      <xdr:nvSpPr>
        <xdr:cNvPr id="24" name="grav-ac7a14b2cae66fb1348adf6237e996ab-4">
          <a:extLst>
            <a:ext uri="{FF2B5EF4-FFF2-40B4-BE49-F238E27FC236}">
              <a16:creationId xmlns:a16="http://schemas.microsoft.com/office/drawing/2014/main" id="{3402FA11-E526-4825-901C-A91A5BB3A782}"/>
            </a:ext>
            <a:ext uri="{147F2762-F138-4A5C-976F-8EAC2B608ADB}">
              <a16:predDERef xmlns:a16="http://schemas.microsoft.com/office/drawing/2014/main" pred="{CCB09BA9-969F-4696-8EFD-088BA44D6B5B}"/>
            </a:ext>
          </a:extLst>
        </xdr:cNvPr>
        <xdr:cNvSpPr>
          <a:spLocks noChangeAspect="1" noChangeArrowheads="1"/>
        </xdr:cNvSpPr>
      </xdr:nvSpPr>
      <xdr:spPr bwMode="auto">
        <a:xfrm>
          <a:off x="39214425" y="274234275"/>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8"/>
    <xdr:sp macro="" textlink="">
      <xdr:nvSpPr>
        <xdr:cNvPr id="25" name="grav-9c41b6f62e5ce1c1e5183e86d7d03504-0">
          <a:extLst>
            <a:ext uri="{FF2B5EF4-FFF2-40B4-BE49-F238E27FC236}">
              <a16:creationId xmlns:a16="http://schemas.microsoft.com/office/drawing/2014/main" id="{6DE96473-7C45-4C96-8716-AFE6BEAF6633}"/>
            </a:ext>
            <a:ext uri="{147F2762-F138-4A5C-976F-8EAC2B608ADB}">
              <a16:predDERef xmlns:a16="http://schemas.microsoft.com/office/drawing/2014/main" pred="{3402FA11-E526-4825-901C-A91A5BB3A782}"/>
            </a:ext>
          </a:extLst>
        </xdr:cNvPr>
        <xdr:cNvSpPr>
          <a:spLocks noChangeAspect="1" noChangeArrowheads="1"/>
        </xdr:cNvSpPr>
      </xdr:nvSpPr>
      <xdr:spPr bwMode="auto">
        <a:xfrm>
          <a:off x="39214425" y="286854900"/>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9"/>
    <xdr:sp macro="" textlink="">
      <xdr:nvSpPr>
        <xdr:cNvPr id="26" name="grav-ac7a14b2cae66fb1348adf6237e996ab-0">
          <a:extLst>
            <a:ext uri="{FF2B5EF4-FFF2-40B4-BE49-F238E27FC236}">
              <a16:creationId xmlns:a16="http://schemas.microsoft.com/office/drawing/2014/main" id="{4E13A4AF-3AD4-4E0C-955B-322EA06581D1}"/>
            </a:ext>
            <a:ext uri="{147F2762-F138-4A5C-976F-8EAC2B608ADB}">
              <a16:predDERef xmlns:a16="http://schemas.microsoft.com/office/drawing/2014/main" pred="{6DE96473-7C45-4C96-8716-AFE6BEAF6633}"/>
            </a:ext>
          </a:extLst>
        </xdr:cNvPr>
        <xdr:cNvSpPr>
          <a:spLocks noChangeAspect="1" noChangeArrowheads="1"/>
        </xdr:cNvSpPr>
      </xdr:nvSpPr>
      <xdr:spPr bwMode="auto">
        <a:xfrm>
          <a:off x="39214425" y="286854900"/>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9"/>
    <xdr:sp macro="" textlink="">
      <xdr:nvSpPr>
        <xdr:cNvPr id="27" name="grav-false-0">
          <a:extLst>
            <a:ext uri="{FF2B5EF4-FFF2-40B4-BE49-F238E27FC236}">
              <a16:creationId xmlns:a16="http://schemas.microsoft.com/office/drawing/2014/main" id="{4BE8D384-58EE-4889-B47D-80B874149CB4}"/>
            </a:ext>
            <a:ext uri="{147F2762-F138-4A5C-976F-8EAC2B608ADB}">
              <a16:predDERef xmlns:a16="http://schemas.microsoft.com/office/drawing/2014/main" pred="{4E13A4AF-3AD4-4E0C-955B-322EA06581D1}"/>
            </a:ext>
          </a:extLst>
        </xdr:cNvPr>
        <xdr:cNvSpPr>
          <a:spLocks noChangeAspect="1" noChangeArrowheads="1"/>
        </xdr:cNvSpPr>
      </xdr:nvSpPr>
      <xdr:spPr bwMode="auto">
        <a:xfrm>
          <a:off x="39214425" y="286854900"/>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7"/>
    <xdr:sp macro="" textlink="">
      <xdr:nvSpPr>
        <xdr:cNvPr id="28" name="grav-80dcc2a83fdee1b3057f4f34ba30c7bf-0">
          <a:extLst>
            <a:ext uri="{FF2B5EF4-FFF2-40B4-BE49-F238E27FC236}">
              <a16:creationId xmlns:a16="http://schemas.microsoft.com/office/drawing/2014/main" id="{439995B9-CEB6-448F-8A54-D9D0EA1E0BD0}"/>
            </a:ext>
            <a:ext uri="{147F2762-F138-4A5C-976F-8EAC2B608ADB}">
              <a16:predDERef xmlns:a16="http://schemas.microsoft.com/office/drawing/2014/main" pred="{4BE8D384-58EE-4889-B47D-80B874149CB4}"/>
            </a:ext>
          </a:extLst>
        </xdr:cNvPr>
        <xdr:cNvSpPr>
          <a:spLocks noChangeAspect="1" noChangeArrowheads="1"/>
        </xdr:cNvSpPr>
      </xdr:nvSpPr>
      <xdr:spPr bwMode="auto">
        <a:xfrm>
          <a:off x="39214425" y="286854900"/>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8"/>
    <xdr:sp macro="" textlink="">
      <xdr:nvSpPr>
        <xdr:cNvPr id="29" name="grav-ac7a14b2cae66fb1348adf6237e996ab-1">
          <a:extLst>
            <a:ext uri="{FF2B5EF4-FFF2-40B4-BE49-F238E27FC236}">
              <a16:creationId xmlns:a16="http://schemas.microsoft.com/office/drawing/2014/main" id="{D9F9DAD3-B2F3-4F47-90FD-A40FA6D98661}"/>
            </a:ext>
            <a:ext uri="{147F2762-F138-4A5C-976F-8EAC2B608ADB}">
              <a16:predDERef xmlns:a16="http://schemas.microsoft.com/office/drawing/2014/main" pred="{439995B9-CEB6-448F-8A54-D9D0EA1E0BD0}"/>
            </a:ext>
          </a:extLst>
        </xdr:cNvPr>
        <xdr:cNvSpPr>
          <a:spLocks noChangeAspect="1" noChangeArrowheads="1"/>
        </xdr:cNvSpPr>
      </xdr:nvSpPr>
      <xdr:spPr bwMode="auto">
        <a:xfrm>
          <a:off x="39214425" y="286854900"/>
          <a:ext cx="466725" cy="1088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93821"/>
    <xdr:sp macro="" textlink="">
      <xdr:nvSpPr>
        <xdr:cNvPr id="30" name="grav-a22b6adaf6a9f200cfe13539eedd1da7-0">
          <a:extLst>
            <a:ext uri="{FF2B5EF4-FFF2-40B4-BE49-F238E27FC236}">
              <a16:creationId xmlns:a16="http://schemas.microsoft.com/office/drawing/2014/main" id="{896FCAA7-24C0-4458-A31B-D9FD58C7D110}"/>
            </a:ext>
            <a:ext uri="{147F2762-F138-4A5C-976F-8EAC2B608ADB}">
              <a16:predDERef xmlns:a16="http://schemas.microsoft.com/office/drawing/2014/main" pred="{D9F9DAD3-B2F3-4F47-90FD-A40FA6D98661}"/>
            </a:ext>
          </a:extLst>
        </xdr:cNvPr>
        <xdr:cNvSpPr>
          <a:spLocks noChangeAspect="1" noChangeArrowheads="1"/>
        </xdr:cNvSpPr>
      </xdr:nvSpPr>
      <xdr:spPr bwMode="auto">
        <a:xfrm>
          <a:off x="39214425" y="286854900"/>
          <a:ext cx="466725" cy="1093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7"/>
    <xdr:sp macro="" textlink="">
      <xdr:nvSpPr>
        <xdr:cNvPr id="31" name="grav-ac7a14b2cae66fb1348adf6237e996ab-2">
          <a:extLst>
            <a:ext uri="{FF2B5EF4-FFF2-40B4-BE49-F238E27FC236}">
              <a16:creationId xmlns:a16="http://schemas.microsoft.com/office/drawing/2014/main" id="{97F17A7F-7E88-4039-9525-217969667BD6}"/>
            </a:ext>
            <a:ext uri="{147F2762-F138-4A5C-976F-8EAC2B608ADB}">
              <a16:predDERef xmlns:a16="http://schemas.microsoft.com/office/drawing/2014/main" pred="{896FCAA7-24C0-4458-A31B-D9FD58C7D110}"/>
            </a:ext>
          </a:extLst>
        </xdr:cNvPr>
        <xdr:cNvSpPr>
          <a:spLocks noChangeAspect="1" noChangeArrowheads="1"/>
        </xdr:cNvSpPr>
      </xdr:nvSpPr>
      <xdr:spPr bwMode="auto">
        <a:xfrm>
          <a:off x="39214425" y="286854900"/>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7"/>
    <xdr:sp macro="" textlink="">
      <xdr:nvSpPr>
        <xdr:cNvPr id="32" name="grav-b9bdcdb0111db1cd412e78e7a07d9ea4-0">
          <a:extLst>
            <a:ext uri="{FF2B5EF4-FFF2-40B4-BE49-F238E27FC236}">
              <a16:creationId xmlns:a16="http://schemas.microsoft.com/office/drawing/2014/main" id="{062616F5-CE9E-4999-B21B-7EDD417E81E9}"/>
            </a:ext>
            <a:ext uri="{147F2762-F138-4A5C-976F-8EAC2B608ADB}">
              <a16:predDERef xmlns:a16="http://schemas.microsoft.com/office/drawing/2014/main" pred="{97F17A7F-7E88-4039-9525-217969667BD6}"/>
            </a:ext>
          </a:extLst>
        </xdr:cNvPr>
        <xdr:cNvSpPr>
          <a:spLocks noChangeAspect="1" noChangeArrowheads="1"/>
        </xdr:cNvSpPr>
      </xdr:nvSpPr>
      <xdr:spPr bwMode="auto">
        <a:xfrm>
          <a:off x="39214425" y="286854900"/>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9"/>
    <xdr:sp macro="" textlink="">
      <xdr:nvSpPr>
        <xdr:cNvPr id="33" name="grav-1bdf9fa8e4873d68f5b841c84b64156b-0">
          <a:extLst>
            <a:ext uri="{FF2B5EF4-FFF2-40B4-BE49-F238E27FC236}">
              <a16:creationId xmlns:a16="http://schemas.microsoft.com/office/drawing/2014/main" id="{E58599B4-2D36-46B2-BBD5-56715DAE5D15}"/>
            </a:ext>
            <a:ext uri="{147F2762-F138-4A5C-976F-8EAC2B608ADB}">
              <a16:predDERef xmlns:a16="http://schemas.microsoft.com/office/drawing/2014/main" pred="{062616F5-CE9E-4999-B21B-7EDD417E81E9}"/>
            </a:ext>
          </a:extLst>
        </xdr:cNvPr>
        <xdr:cNvSpPr>
          <a:spLocks noChangeAspect="1" noChangeArrowheads="1"/>
        </xdr:cNvSpPr>
      </xdr:nvSpPr>
      <xdr:spPr bwMode="auto">
        <a:xfrm>
          <a:off x="39214425" y="286854900"/>
          <a:ext cx="466725" cy="108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7"/>
    <xdr:sp macro="" textlink="">
      <xdr:nvSpPr>
        <xdr:cNvPr id="34" name="grav-ac7a14b2cae66fb1348adf6237e996ab-3">
          <a:extLst>
            <a:ext uri="{FF2B5EF4-FFF2-40B4-BE49-F238E27FC236}">
              <a16:creationId xmlns:a16="http://schemas.microsoft.com/office/drawing/2014/main" id="{F4042F84-8093-4057-A05C-924468247C1E}"/>
            </a:ext>
            <a:ext uri="{147F2762-F138-4A5C-976F-8EAC2B608ADB}">
              <a16:predDERef xmlns:a16="http://schemas.microsoft.com/office/drawing/2014/main" pred="{E58599B4-2D36-46B2-BBD5-56715DAE5D15}"/>
            </a:ext>
          </a:extLst>
        </xdr:cNvPr>
        <xdr:cNvSpPr>
          <a:spLocks noChangeAspect="1" noChangeArrowheads="1"/>
        </xdr:cNvSpPr>
      </xdr:nvSpPr>
      <xdr:spPr bwMode="auto">
        <a:xfrm>
          <a:off x="39214425" y="286854900"/>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989</xdr:row>
      <xdr:rowOff>0</xdr:rowOff>
    </xdr:from>
    <xdr:ext cx="466725" cy="1088077"/>
    <xdr:sp macro="" textlink="">
      <xdr:nvSpPr>
        <xdr:cNvPr id="35" name="grav-850e8cb5b066f7d776a3e3d25ef02a2a-0">
          <a:extLst>
            <a:ext uri="{FF2B5EF4-FFF2-40B4-BE49-F238E27FC236}">
              <a16:creationId xmlns:a16="http://schemas.microsoft.com/office/drawing/2014/main" id="{57FE7E91-497A-41CE-AD1D-037CEF5FCF62}"/>
            </a:ext>
            <a:ext uri="{147F2762-F138-4A5C-976F-8EAC2B608ADB}">
              <a16:predDERef xmlns:a16="http://schemas.microsoft.com/office/drawing/2014/main" pred="{F4042F84-8093-4057-A05C-924468247C1E}"/>
            </a:ext>
          </a:extLst>
        </xdr:cNvPr>
        <xdr:cNvSpPr>
          <a:spLocks noChangeAspect="1" noChangeArrowheads="1"/>
        </xdr:cNvSpPr>
      </xdr:nvSpPr>
      <xdr:spPr bwMode="auto">
        <a:xfrm>
          <a:off x="39214425" y="286854900"/>
          <a:ext cx="466725" cy="1088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its2sicgov-my.sharepoint.com/Users/c.dccastillo/AppData/Roaming/Microsoft/Excel/SOLICITUD%20MODIFICACI&#211;N%20AL%20PLAN%20DE%20ACCION_Proytecto%20V12%20(1)%20(version%201).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IvanWoul/Documents/Documentos%20Iv&#225;n/SIC/Plan%20de%20Acci&#243;n/2021/Consolidado%20final%20SG%2023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C:\SIC\SIC%202023\PA\SEGUIMIENTO\Seguimiento%20PA%202023%20octubre%20diciembre\Cuarto%20%20registro%20de%20Seguimiento%20PA%20octubre%20Diciembre.xlsx" TargetMode="External"/><Relationship Id="rId1" Type="http://schemas.openxmlformats.org/officeDocument/2006/relationships/externalLinkPath" Target="Cuarto%20%20registro%20de%20Seguimiento%20PA%20octubre%20Diciembr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arolina%20Castillo/Downloads/SEGUIMIENTO,%20MEDICI&#211;N%20DE%20%20INDICADORES,%20GR&#193;FICOS%20Y%20H%20SALIDA%20CORTE%203.xlsx"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Z:\2020\30.42.02%20%20Plan%20de%20acci&#243;n\7.%20SEGUIMIENTO%20PA\SEGUIMIENTO%20PA%20CORTE%2031%20DE%20DICIEMBRE\3.%20SEGUIMIENTO%20ASESORES%20Y%20CONSOLIDADO\CONSOLIDADO\Archivo%20Seguimiento%20Final\Medicio&#769;n%20Detallada%20Plan%20de%20Accio&#769;n%202020_Marzo%2012%20del%2021.xlsx?A36E5104" TargetMode="External"/><Relationship Id="rId1" Type="http://schemas.openxmlformats.org/officeDocument/2006/relationships/externalLinkPath" Target="file:///\\A36E5104\Medicio&#769;n%20Detallada%20Plan%20de%20Accio&#769;n%202020_Marzo%2012%20del%202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its2sicgov-my.sharepoint.com/Users/stovar/Downloads/DEFINITIVA%20Herramienta%20Formulaci&#243;n%20Productos%20202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stovar/Downloads/DEFINITIVA%20Herramienta%20Formulaci&#243;n%20Productos%202023.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C:\SIC\SIC%202023\PA\Solc%20Modificaciones\PAI%202023%20ARCHIVO%20BASE%20MOD%20SEGUI%2019%20junio.xlsx" TargetMode="External"/><Relationship Id="rId1" Type="http://schemas.openxmlformats.org/officeDocument/2006/relationships/externalLinkPath" Target="/SIC/SIC%202023/PA/Solc%20Modificaciones/PAI%202023%20ARCHIVO%20BASE%20MOD%20SEGUI%2019%20jun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0.100.241\2017\1_Planeacion%20Estrat&#233;gica\Proyecto%20I_PAA_PA%202017\C&#225;maras\PA%20CAMARAS%20-%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cell r="L3" t="str">
            <v>No Reportado</v>
          </cell>
        </row>
        <row r="4">
          <cell r="B4" t="str">
            <v>Direccionamiento estrategico</v>
          </cell>
          <cell r="L4" t="str">
            <v>No Aplica</v>
          </cell>
        </row>
        <row r="5">
          <cell r="B5" t="str">
            <v>Finanzas públicas</v>
          </cell>
          <cell r="L5" t="str">
            <v>Sobresaliente</v>
          </cell>
        </row>
        <row r="6">
          <cell r="B6" t="str">
            <v>Gestión administrativa y logística</v>
          </cell>
          <cell r="L6" t="str">
            <v>Satisfactorio</v>
          </cell>
        </row>
        <row r="7">
          <cell r="B7" t="str">
            <v>Gestión de calidad</v>
          </cell>
          <cell r="L7" t="str">
            <v>Deficiente</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NVENIDA"/>
      <sheetName val="INSTRUCCIONES ENTENDER"/>
      <sheetName val="MARCO ESTRATÉGICO"/>
      <sheetName val="CONCEPTOS"/>
      <sheetName val="METODOLOGÍA PROPUESTA"/>
      <sheetName val="HERRAMIENTA"/>
      <sheetName val="ALINEACIÓN"/>
      <sheetName val="MENÚ"/>
      <sheetName val="PASO 1"/>
      <sheetName val="LISTAS"/>
      <sheetName val="PASO 2"/>
      <sheetName val="PASO 3"/>
      <sheetName val="CONSOLIDADO"/>
    </sheetNames>
    <sheetDataSet>
      <sheetData sheetId="0"/>
      <sheetData sheetId="1"/>
      <sheetData sheetId="2"/>
      <sheetData sheetId="3"/>
      <sheetData sheetId="4"/>
      <sheetData sheetId="5"/>
      <sheetData sheetId="6"/>
      <sheetData sheetId="7"/>
      <sheetData sheetId="8"/>
      <sheetData sheetId="9">
        <row r="3">
          <cell r="AA3" t="str">
            <v>N/A</v>
          </cell>
        </row>
        <row r="4">
          <cell r="AA4">
            <v>0</v>
          </cell>
        </row>
        <row r="5">
          <cell r="AA5">
            <v>0</v>
          </cell>
        </row>
        <row r="6">
          <cell r="AA6" t="str">
            <v>Desarrollar, mejorar, implementar y poner en marcha los aplicativos para la automatización de los procedimientos de las dependencias adscritas a la Secretaría General</v>
          </cell>
        </row>
        <row r="7">
          <cell r="AA7">
            <v>0</v>
          </cell>
        </row>
        <row r="8">
          <cell r="AA8">
            <v>0</v>
          </cell>
        </row>
        <row r="9">
          <cell r="AA9">
            <v>0</v>
          </cell>
        </row>
        <row r="10">
          <cell r="AA10" t="str">
            <v>Optimizar la gestión documental de la SIC mediante la implementación del "sistema de gestión documental y administración de archivos".</v>
          </cell>
        </row>
        <row r="11">
          <cell r="AA11" t="str">
            <v>Ejecutar los programas de capacitación, divulgación y sensibilización respecto a los procedimientos y servicios que prestan las dependencias adscritas a la Secretarìa General</v>
          </cell>
        </row>
        <row r="12">
          <cell r="AA12" t="str">
            <v>Mantener certificación EFR de acuerdo a los estandares del ente certificador</v>
          </cell>
        </row>
        <row r="13">
          <cell r="AA13" t="str">
            <v xml:space="preserve">Elaborar y ejecutar los planes y estrategias establecidos por ley </v>
          </cell>
        </row>
        <row r="14">
          <cell r="AA14">
            <v>0</v>
          </cell>
        </row>
        <row r="15">
          <cell r="AA15">
            <v>0</v>
          </cell>
        </row>
        <row r="16">
          <cell r="AA16">
            <v>0</v>
          </cell>
        </row>
        <row r="17">
          <cell r="AA17" t="str">
            <v xml:space="preserve">Desarrollar y conservar la planta física, infraestructura y equipamiento para el correcto funcionamiento y prestación del servicio por parte de la Entidad, cumpliendo la normatividad vigente y los principios de sostenibilidad. </v>
          </cell>
        </row>
        <row r="18">
          <cell r="AA18">
            <v>0</v>
          </cell>
        </row>
        <row r="19">
          <cell r="AA19">
            <v>0</v>
          </cell>
        </row>
        <row r="20">
          <cell r="AA20">
            <v>0</v>
          </cell>
        </row>
        <row r="21">
          <cell r="AA21">
            <v>0</v>
          </cell>
        </row>
        <row r="22">
          <cell r="AA22" t="str">
            <v>Fomentar la cultura del liderazgo al interior de la Entidad</v>
          </cell>
        </row>
        <row r="23">
          <cell r="AA23" t="str">
            <v>Promover la equidad en la Entidad</v>
          </cell>
        </row>
        <row r="24">
          <cell r="AA24" t="str">
            <v>Implementar los lineamientos de Colombia Compra Eficiente en los procesos de contratación</v>
          </cell>
        </row>
        <row r="25">
          <cell r="AA25">
            <v>0</v>
          </cell>
        </row>
        <row r="26">
          <cell r="AA26">
            <v>0</v>
          </cell>
        </row>
        <row r="27">
          <cell r="AA27">
            <v>0</v>
          </cell>
        </row>
        <row r="28">
          <cell r="AA28">
            <v>0</v>
          </cell>
        </row>
        <row r="29">
          <cell r="AA29">
            <v>0</v>
          </cell>
        </row>
        <row r="30">
          <cell r="AA30">
            <v>0</v>
          </cell>
        </row>
        <row r="31">
          <cell r="AA31">
            <v>0</v>
          </cell>
        </row>
        <row r="32">
          <cell r="AA32">
            <v>0</v>
          </cell>
        </row>
        <row r="33">
          <cell r="AA33">
            <v>0</v>
          </cell>
        </row>
        <row r="34">
          <cell r="AA34">
            <v>0</v>
          </cell>
        </row>
        <row r="35">
          <cell r="AA35">
            <v>0</v>
          </cell>
        </row>
        <row r="36">
          <cell r="AA36">
            <v>0</v>
          </cell>
        </row>
        <row r="37">
          <cell r="AA37">
            <v>0</v>
          </cell>
        </row>
        <row r="38">
          <cell r="AA38">
            <v>0</v>
          </cell>
        </row>
        <row r="39">
          <cell r="AA39">
            <v>0</v>
          </cell>
        </row>
        <row r="40">
          <cell r="AA40">
            <v>0</v>
          </cell>
        </row>
        <row r="41">
          <cell r="AA41">
            <v>0</v>
          </cell>
        </row>
        <row r="42">
          <cell r="AA42">
            <v>0</v>
          </cell>
        </row>
        <row r="43">
          <cell r="AA43">
            <v>0</v>
          </cell>
        </row>
        <row r="44">
          <cell r="AA44">
            <v>0</v>
          </cell>
        </row>
        <row r="45">
          <cell r="AA45">
            <v>0</v>
          </cell>
        </row>
        <row r="46">
          <cell r="AA46">
            <v>0</v>
          </cell>
        </row>
        <row r="47">
          <cell r="AA47">
            <v>0</v>
          </cell>
        </row>
        <row r="48">
          <cell r="AA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row r="100">
          <cell r="AA100">
            <v>0</v>
          </cell>
        </row>
        <row r="101">
          <cell r="AA101">
            <v>0</v>
          </cell>
        </row>
        <row r="102">
          <cell r="AA102">
            <v>0</v>
          </cell>
        </row>
        <row r="103">
          <cell r="AA103">
            <v>0</v>
          </cell>
        </row>
        <row r="104">
          <cell r="AA104">
            <v>0</v>
          </cell>
        </row>
        <row r="105">
          <cell r="AA105">
            <v>0</v>
          </cell>
        </row>
        <row r="106">
          <cell r="AA106">
            <v>0</v>
          </cell>
        </row>
        <row r="107">
          <cell r="AA107">
            <v>0</v>
          </cell>
        </row>
        <row r="108">
          <cell r="AA108">
            <v>0</v>
          </cell>
        </row>
        <row r="109">
          <cell r="AA109">
            <v>0</v>
          </cell>
        </row>
        <row r="110">
          <cell r="AA110">
            <v>0</v>
          </cell>
        </row>
        <row r="111">
          <cell r="AA111">
            <v>0</v>
          </cell>
        </row>
        <row r="112">
          <cell r="AA112">
            <v>0</v>
          </cell>
        </row>
        <row r="113">
          <cell r="AA113">
            <v>0</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row r="11">
          <cell r="E11" t="str">
            <v>Solicitudes de marcas y lemas comerciales con oposición, atendidas en un tiempo máximo de 7 meses</v>
          </cell>
        </row>
        <row r="12">
          <cell r="E12" t="str">
            <v>Solicitudes de patentes de invención atendidas en un tiempo máximo de 24 meses</v>
          </cell>
        </row>
        <row r="13">
          <cell r="E13" t="str">
            <v>Solicitudes de marcas y lemas comerciales sin oposición, atendidas en un tiempo máximo de 6 meses</v>
          </cell>
        </row>
        <row r="14">
          <cell r="E14" t="str">
            <v xml:space="preserve">Inclusión de la información de propiedad industrial de la SIC en las bases de datos mundiales </v>
          </cell>
        </row>
        <row r="15">
          <cell r="E15" t="str">
            <v xml:space="preserve">Número de solicitudes de patentes y marcas radicadas con orientación y asistencia en las búsquedas a través CATI  </v>
          </cell>
        </row>
        <row r="16">
          <cell r="E16" t="str">
            <v>Investigaciones iniciadas – Sector Inmobiliario</v>
          </cell>
        </row>
        <row r="17">
          <cell r="E17" t="str">
            <v xml:space="preserve">Medidas en materia de seguridad de producto, impartidas </v>
          </cell>
        </row>
        <row r="18">
          <cell r="E18" t="str">
            <v xml:space="preserve">Recursos de apelación de servicios de comunicaciones y postales, del periodo definido en los planes de acción, resueltos </v>
          </cell>
        </row>
        <row r="19">
          <cell r="E19" t="str">
            <v>Casas del consumidor en operación</v>
          </cell>
        </row>
        <row r="20">
          <cell r="E20" t="str">
            <v xml:space="preserve">Municipios beneficiados con alguna de las estrategias de la Red Nacional de Protección al Consumidor. </v>
          </cell>
        </row>
        <row r="21">
          <cell r="E21" t="str">
            <v>Nuevo Enfoque de Control metrológico, operando</v>
          </cell>
        </row>
        <row r="22">
          <cell r="E22" t="str">
            <v>Laboratorios de calibración de masa (balanzas-pesas) y volumen (recipientes volumétricos), acreditados y en funcionamiento</v>
          </cell>
        </row>
        <row r="23">
          <cell r="E23" t="str">
            <v>Sistema de Supervisión Inteligente Basado en Riesgos integrado al Registro Nacional de Bases de Datos operando, como herramienta que permita priorizar los esfuerzos de supervisión hacia aquellas situaciones que puedan generar riesgo para la información de los titulares.</v>
          </cell>
        </row>
        <row r="24">
          <cell r="E24" t="str">
            <v>Estrategia de sensibilización sobre las ventajas competitivas del cumplimiento de las normas de protección de datos personales.</v>
          </cell>
        </row>
        <row r="25">
          <cell r="E25" t="str">
            <v xml:space="preserve">Sistema de Administración Integral de Riesgos – SAIR , operando como herramienta que permita priorizar los esfuerzos de supervisión hacia aquellas situaciones que puedan generar riesgo </v>
          </cell>
        </row>
        <row r="26">
          <cell r="E26" t="str">
            <v>Investigaciones en materia de libre competencia, finalizadas.</v>
          </cell>
        </row>
        <row r="27">
          <cell r="E27" t="str">
            <v>Informes motivados en materia de colusiones elaborados.</v>
          </cell>
        </row>
        <row r="28">
          <cell r="E28" t="str">
            <v>Acciones presentadas en materia de Derecho de Consumo, Competencia Desleal, e infracción a los Derechos de Propiedad Industrial, tramitadas y finalizadas en los términos previstos en la Ley.</v>
          </cell>
        </row>
        <row r="29">
          <cell r="E29" t="str">
            <v xml:space="preserve">Sentencias proferidas a favor del consumidor del periodo definido en los planes de acción, verificadas en su cumplimiento.  </v>
          </cell>
        </row>
        <row r="30">
          <cell r="E30" t="str">
            <v>Sistema Integral de Gestión Institucional certificado</v>
          </cell>
        </row>
        <row r="31">
          <cell r="E31" t="str">
            <v>Proyectos ejecutados que fortalecen el conocimiento, faciliten el acceso y apoyen la divulgación de las funciones y servicios de la SIC a toda la ciudadanía.</v>
          </cell>
        </row>
        <row r="32">
          <cell r="E32" t="str">
            <v>Programa de innovación de la SIC en ejecución</v>
          </cell>
        </row>
        <row r="33">
          <cell r="E33" t="str">
            <v>Recaudo de cartera</v>
          </cell>
        </row>
        <row r="34">
          <cell r="E34" t="str">
            <v xml:space="preserve">Procesos fallados a favor de la SIC </v>
          </cell>
        </row>
        <row r="35">
          <cell r="E35" t="str">
            <v xml:space="preserve">Procesos de embargo finalizados </v>
          </cell>
        </row>
        <row r="36">
          <cell r="E36" t="str">
            <v>Marco de referencia de arquitectura empresarial y estrategia de Gobierno en Línea</v>
          </cell>
        </row>
        <row r="37">
          <cell r="E37" t="str">
            <v xml:space="preserve">Seguimiento Monitoreo y verificación al cumplimiento de herramientas de planeación y presupuesto. </v>
          </cell>
        </row>
        <row r="38">
          <cell r="E38" t="str">
            <v>Plan Estratégico de recursos Humanos ejecutado</v>
          </cell>
        </row>
        <row r="39">
          <cell r="E39" t="str">
            <v>Sistematización procesos de notificaciones y certificaciones</v>
          </cell>
        </row>
        <row r="40">
          <cell r="E40" t="str">
            <v xml:space="preserve">Plan Institucional de Archivo - PINAR, ejecutado </v>
          </cell>
        </row>
        <row r="41">
          <cell r="E41" t="str">
            <v>Procesos de contracción (licitaciones, selección abreviada, mínima cuantía) de la SIC administrados a través de  SECOP II</v>
          </cell>
        </row>
        <row r="42">
          <cell r="E42" t="str">
            <v>Sistematización de procesos de financiera</v>
          </cell>
        </row>
        <row r="43">
          <cell r="E43" t="str">
            <v>Adquisición de nueva sede</v>
          </cell>
        </row>
        <row r="44">
          <cell r="E44" t="str">
            <v>Sistema General de trámites, con propuesta de Mejoramiento</v>
          </cell>
        </row>
      </sheetData>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
      <sheetName val="Conformación "/>
      <sheetName val="PAI"/>
      <sheetName val="Hoja6"/>
      <sheetName val="PA_PAI"/>
      <sheetName val="eficacia compartida "/>
      <sheetName val="Interpretación "/>
      <sheetName val="Hoja3"/>
      <sheetName val="INDICADORES PROPIOS"/>
      <sheetName val="compartidas 3er periodo"/>
      <sheetName val="compartidas 3er periodo (2)"/>
      <sheetName val="MEDICIÓN"/>
      <sheetName val="DE02-F11"/>
      <sheetName val="LISTA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ow r="8">
          <cell r="A8">
            <v>10</v>
          </cell>
        </row>
        <row r="9">
          <cell r="A9">
            <v>11</v>
          </cell>
        </row>
        <row r="10">
          <cell r="A10">
            <v>12</v>
          </cell>
        </row>
        <row r="11">
          <cell r="A11">
            <v>20</v>
          </cell>
        </row>
        <row r="12">
          <cell r="A12">
            <v>30</v>
          </cell>
        </row>
        <row r="13">
          <cell r="A13">
            <v>37</v>
          </cell>
        </row>
        <row r="14">
          <cell r="A14">
            <v>38</v>
          </cell>
        </row>
        <row r="15">
          <cell r="A15">
            <v>50</v>
          </cell>
        </row>
        <row r="16">
          <cell r="A16">
            <v>60</v>
          </cell>
        </row>
        <row r="17">
          <cell r="A17">
            <v>71</v>
          </cell>
        </row>
        <row r="18">
          <cell r="A18">
            <v>72</v>
          </cell>
        </row>
        <row r="19">
          <cell r="A19">
            <v>73</v>
          </cell>
        </row>
        <row r="20">
          <cell r="A20">
            <v>100</v>
          </cell>
        </row>
        <row r="21">
          <cell r="A21">
            <v>103</v>
          </cell>
        </row>
        <row r="22">
          <cell r="A22">
            <v>104</v>
          </cell>
        </row>
        <row r="23">
          <cell r="A23">
            <v>105</v>
          </cell>
        </row>
        <row r="24">
          <cell r="A24">
            <v>111</v>
          </cell>
        </row>
        <row r="25">
          <cell r="A25">
            <v>117</v>
          </cell>
        </row>
        <row r="26">
          <cell r="A26">
            <v>130</v>
          </cell>
        </row>
        <row r="27">
          <cell r="A27">
            <v>141</v>
          </cell>
        </row>
        <row r="28">
          <cell r="A28">
            <v>142</v>
          </cell>
        </row>
        <row r="29">
          <cell r="A29">
            <v>1000</v>
          </cell>
        </row>
        <row r="30">
          <cell r="A30">
            <v>2000</v>
          </cell>
        </row>
        <row r="31">
          <cell r="A31">
            <v>2010</v>
          </cell>
        </row>
        <row r="32">
          <cell r="A32">
            <v>2020</v>
          </cell>
        </row>
        <row r="33">
          <cell r="A33">
            <v>2023</v>
          </cell>
        </row>
        <row r="34">
          <cell r="A34">
            <v>3000</v>
          </cell>
        </row>
        <row r="35">
          <cell r="A35">
            <v>3003</v>
          </cell>
        </row>
        <row r="36">
          <cell r="A36">
            <v>3100</v>
          </cell>
        </row>
        <row r="37">
          <cell r="A37">
            <v>3200</v>
          </cell>
        </row>
        <row r="38">
          <cell r="A38">
            <v>4000</v>
          </cell>
        </row>
        <row r="39">
          <cell r="A39">
            <v>6000</v>
          </cell>
        </row>
        <row r="40">
          <cell r="A40">
            <v>7000</v>
          </cell>
        </row>
        <row r="41">
          <cell r="B41" t="str">
            <v>PAI</v>
          </cell>
        </row>
      </sheetData>
      <sheetData sheetId="12">
        <row r="9">
          <cell r="A9" t="str">
            <v>Oficina Asesora Jurídica</v>
          </cell>
        </row>
      </sheetData>
      <sheetData sheetId="13">
        <row r="2">
          <cell r="A2">
            <v>10</v>
          </cell>
        </row>
        <row r="3">
          <cell r="A3">
            <v>11</v>
          </cell>
        </row>
        <row r="4">
          <cell r="A4">
            <v>60</v>
          </cell>
        </row>
        <row r="5">
          <cell r="A5">
            <v>12</v>
          </cell>
        </row>
        <row r="6">
          <cell r="A6">
            <v>50</v>
          </cell>
        </row>
        <row r="7">
          <cell r="A7">
            <v>30</v>
          </cell>
        </row>
        <row r="8">
          <cell r="A8">
            <v>37</v>
          </cell>
        </row>
        <row r="9">
          <cell r="A9">
            <v>38</v>
          </cell>
        </row>
        <row r="10">
          <cell r="A10">
            <v>70</v>
          </cell>
        </row>
        <row r="11">
          <cell r="A11">
            <v>72</v>
          </cell>
        </row>
        <row r="12">
          <cell r="A12">
            <v>71</v>
          </cell>
        </row>
        <row r="13">
          <cell r="A13">
            <v>73</v>
          </cell>
        </row>
        <row r="14">
          <cell r="A14">
            <v>20</v>
          </cell>
        </row>
        <row r="15">
          <cell r="A15">
            <v>100</v>
          </cell>
        </row>
        <row r="16">
          <cell r="A16">
            <v>111</v>
          </cell>
        </row>
        <row r="17">
          <cell r="A17">
            <v>117</v>
          </cell>
        </row>
        <row r="18">
          <cell r="A18">
            <v>103</v>
          </cell>
        </row>
        <row r="19">
          <cell r="A19">
            <v>104</v>
          </cell>
        </row>
        <row r="20">
          <cell r="A20">
            <v>141</v>
          </cell>
        </row>
        <row r="21">
          <cell r="A21">
            <v>142</v>
          </cell>
        </row>
        <row r="22">
          <cell r="A22">
            <v>105</v>
          </cell>
        </row>
        <row r="23">
          <cell r="A23">
            <v>130</v>
          </cell>
        </row>
        <row r="24">
          <cell r="A24">
            <v>3000</v>
          </cell>
        </row>
        <row r="25">
          <cell r="A25">
            <v>3003</v>
          </cell>
        </row>
        <row r="26">
          <cell r="A26">
            <v>3100</v>
          </cell>
        </row>
        <row r="27">
          <cell r="A27">
            <v>3200</v>
          </cell>
        </row>
        <row r="28">
          <cell r="A28">
            <v>7000</v>
          </cell>
        </row>
        <row r="29">
          <cell r="A29">
            <v>6000</v>
          </cell>
        </row>
        <row r="30">
          <cell r="A30">
            <v>4000</v>
          </cell>
        </row>
        <row r="31">
          <cell r="A31">
            <v>2000</v>
          </cell>
        </row>
        <row r="32">
          <cell r="A32">
            <v>2003</v>
          </cell>
        </row>
        <row r="33">
          <cell r="A33">
            <v>2023</v>
          </cell>
        </row>
        <row r="34">
          <cell r="A34">
            <v>2010</v>
          </cell>
        </row>
        <row r="35">
          <cell r="A35">
            <v>2020</v>
          </cell>
        </row>
        <row r="36">
          <cell r="A36">
            <v>1000</v>
          </cell>
        </row>
        <row r="37">
          <cell r="A37">
            <v>1100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DE02-F11"/>
      <sheetName val="MEDICIÓN"/>
      <sheetName val="Salida"/>
      <sheetName val=" Gráfico E. PRODUCTO"/>
      <sheetName val="Gráfico E.T.P"/>
      <sheetName val=" Gráfico E.G.P"/>
      <sheetName val="Hoja2"/>
      <sheetName val="10"/>
      <sheetName val="11"/>
      <sheetName val="12"/>
      <sheetName val="20"/>
      <sheetName val="30"/>
      <sheetName val="37"/>
      <sheetName val="38"/>
      <sheetName val="50"/>
      <sheetName val="60"/>
      <sheetName val="71"/>
      <sheetName val="72"/>
      <sheetName val="73"/>
      <sheetName val="100"/>
      <sheetName val="103"/>
      <sheetName val="104"/>
      <sheetName val="105"/>
      <sheetName val="111"/>
      <sheetName val="117"/>
      <sheetName val="130"/>
      <sheetName val="141"/>
      <sheetName val="142"/>
      <sheetName val="1000"/>
      <sheetName val="1020"/>
      <sheetName val="2000"/>
      <sheetName val="2003"/>
      <sheetName val="2010"/>
      <sheetName val="2020"/>
      <sheetName val="2023"/>
      <sheetName val="3000"/>
      <sheetName val="3003"/>
      <sheetName val="3100"/>
      <sheetName val="3200"/>
      <sheetName val="4000"/>
      <sheetName val="6000"/>
      <sheetName val="7000"/>
      <sheetName val="LISTAS"/>
    </sheetNames>
    <sheetDataSet>
      <sheetData sheetId="0"/>
      <sheetData sheetId="1">
        <row r="8">
          <cell r="V8" t="str">
            <v>10 OAJR3100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Resumen PA 202"/>
      <sheetName val="Salida"/>
      <sheetName val=" Gráfico E.G.P O T.P"/>
      <sheetName val=" Gráfico E. PRODUCTO"/>
      <sheetName val="LISTAS"/>
      <sheetName val="CONSOLIDADO"/>
      <sheetName val="DE02-F11"/>
      <sheetName val="MEDICIÓN"/>
      <sheetName val="10"/>
      <sheetName val="11"/>
      <sheetName val="12"/>
      <sheetName val="20"/>
      <sheetName val="30"/>
      <sheetName val="37"/>
      <sheetName val="38"/>
      <sheetName val="50"/>
      <sheetName val="60"/>
      <sheetName val="71"/>
      <sheetName val="72"/>
      <sheetName val="73"/>
      <sheetName val="100"/>
      <sheetName val="103"/>
      <sheetName val="104"/>
      <sheetName val="105"/>
      <sheetName val="111"/>
      <sheetName val="117"/>
      <sheetName val="130"/>
      <sheetName val="141"/>
      <sheetName val="142"/>
      <sheetName val="1000"/>
      <sheetName val="1020"/>
      <sheetName val="2000"/>
      <sheetName val="2003"/>
      <sheetName val="2010"/>
      <sheetName val="2020"/>
      <sheetName val="2023"/>
      <sheetName val="3000"/>
      <sheetName val="3003"/>
      <sheetName val="3100"/>
      <sheetName val="3200"/>
      <sheetName val="4000"/>
      <sheetName val="6000"/>
      <sheetName val="7000"/>
    </sheetNames>
    <sheetDataSet>
      <sheetData sheetId="0" refreshError="1"/>
      <sheetData sheetId="1"/>
      <sheetData sheetId="2"/>
      <sheetData sheetId="3">
        <row r="65">
          <cell r="C65" t="str">
            <v>90% a 99,9%</v>
          </cell>
        </row>
      </sheetData>
      <sheetData sheetId="4">
        <row r="87">
          <cell r="E87" t="str">
            <v>90% a 99,9</v>
          </cell>
        </row>
      </sheetData>
      <sheetData sheetId="5" refreshError="1"/>
      <sheetData sheetId="6" refreshError="1"/>
      <sheetData sheetId="7"/>
      <sheetData sheetId="8">
        <row r="8">
          <cell r="B8" t="str">
            <v>10 OAJ</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cion"/>
      <sheetName val="Hoja1"/>
      <sheetName val="BASE"/>
      <sheetName val="NO PA"/>
      <sheetName val="LISTA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cion"/>
      <sheetName val="Hoja1"/>
      <sheetName val="BASE"/>
      <sheetName val="NO PA"/>
      <sheetName val="LISTAS"/>
    </sheetNames>
    <sheetDataSet>
      <sheetData sheetId="0"/>
      <sheetData sheetId="1"/>
      <sheetData sheetId="2"/>
      <sheetData sheetId="3"/>
      <sheetData sheetId="4">
        <row r="3">
          <cell r="A3" t="str">
            <v xml:space="preserve"> 1. Planeación Institucional</v>
          </cell>
        </row>
        <row r="4">
          <cell r="A4" t="str">
            <v xml:space="preserve"> 2. Gestión presupuestal y eficiencia del gasto público</v>
          </cell>
        </row>
        <row r="5">
          <cell r="A5" t="str">
            <v xml:space="preserve"> 3. Compras y Contratación Pública </v>
          </cell>
        </row>
        <row r="6">
          <cell r="A6" t="str">
            <v xml:space="preserve"> 4. Talento humano</v>
          </cell>
        </row>
        <row r="7">
          <cell r="A7" t="str">
            <v xml:space="preserve"> 5. Integridad</v>
          </cell>
        </row>
        <row r="8">
          <cell r="A8" t="str">
            <v xml:space="preserve"> 6. Transparencia, acceso a la información pública y lucha contra la corrupción</v>
          </cell>
        </row>
        <row r="9">
          <cell r="A9" t="str">
            <v xml:space="preserve"> 7. Fortalecimiento organizacional y simplificación de procesos</v>
          </cell>
        </row>
        <row r="10">
          <cell r="A10" t="str">
            <v xml:space="preserve"> 8. Servicio al ciudadano</v>
          </cell>
        </row>
        <row r="11">
          <cell r="A11" t="str">
            <v xml:space="preserve"> 9. Participación ciudadana en la gestión pública</v>
          </cell>
        </row>
        <row r="12">
          <cell r="A12" t="str">
            <v xml:space="preserve"> 10. Racionalización de trámites</v>
          </cell>
        </row>
        <row r="13">
          <cell r="A13" t="str">
            <v xml:space="preserve"> 11.Gobierno digital</v>
          </cell>
        </row>
        <row r="14">
          <cell r="A14" t="str">
            <v xml:space="preserve"> 12. Seguridad digital</v>
          </cell>
        </row>
        <row r="15">
          <cell r="A15" t="str">
            <v xml:space="preserve"> 13.Defensa jurídica</v>
          </cell>
        </row>
        <row r="16">
          <cell r="A16" t="str">
            <v xml:space="preserve"> 14. Mejora normativa</v>
          </cell>
        </row>
        <row r="17">
          <cell r="A17" t="str">
            <v xml:space="preserve"> 15.Gestión del conocimiento y la innovación</v>
          </cell>
        </row>
        <row r="18">
          <cell r="A18" t="str">
            <v xml:space="preserve"> 16.Gestión documental</v>
          </cell>
        </row>
        <row r="19">
          <cell r="A19" t="str">
            <v xml:space="preserve"> 17.Gestión de la información estadística</v>
          </cell>
        </row>
        <row r="20">
          <cell r="A20" t="str">
            <v xml:space="preserve"> 18. Seguimiento y evaluación del desempeño institucional</v>
          </cell>
        </row>
        <row r="21">
          <cell r="A21" t="str">
            <v xml:space="preserve"> 19. Control interno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13 V24"/>
      <sheetName val="logros compar"/>
      <sheetName val="Hoja1"/>
      <sheetName val="Hoja2"/>
      <sheetName val="PAI 2013 (MOD)"/>
      <sheetName val="control versiones"/>
      <sheetName val="COMPARTIDAS"/>
    </sheetNames>
    <sheetDataSet>
      <sheetData sheetId="0"/>
      <sheetData sheetId="1"/>
      <sheetData sheetId="2"/>
      <sheetData sheetId="3"/>
      <sheetData sheetId="4"/>
      <sheetData sheetId="5"/>
      <sheetData sheetId="6">
        <row r="6">
          <cell r="AQ6">
            <v>3</v>
          </cell>
        </row>
        <row r="7">
          <cell r="AQ7">
            <v>4</v>
          </cell>
        </row>
        <row r="9">
          <cell r="AQ9">
            <v>1</v>
          </cell>
        </row>
        <row r="16">
          <cell r="AQ16">
            <v>3</v>
          </cell>
        </row>
        <row r="17">
          <cell r="AQ17">
            <v>2</v>
          </cell>
        </row>
        <row r="18">
          <cell r="AQ18">
            <v>3</v>
          </cell>
        </row>
        <row r="19">
          <cell r="AQ19">
            <v>3</v>
          </cell>
        </row>
        <row r="26">
          <cell r="AQ26">
            <v>6</v>
          </cell>
        </row>
        <row r="27">
          <cell r="AQ27">
            <v>4</v>
          </cell>
        </row>
        <row r="28">
          <cell r="AQ28">
            <v>3</v>
          </cell>
        </row>
        <row r="29">
          <cell r="AQ29">
            <v>1</v>
          </cell>
        </row>
        <row r="36">
          <cell r="AQ36">
            <v>50</v>
          </cell>
        </row>
        <row r="37">
          <cell r="AQ37">
            <v>33</v>
          </cell>
        </row>
        <row r="46">
          <cell r="AQ46">
            <v>3</v>
          </cell>
        </row>
        <row r="47">
          <cell r="AQ47">
            <v>11</v>
          </cell>
        </row>
        <row r="56">
          <cell r="AQ56">
            <v>1</v>
          </cell>
        </row>
        <row r="59">
          <cell r="AQ59">
            <v>2</v>
          </cell>
        </row>
        <row r="68">
          <cell r="AQ68">
            <v>2</v>
          </cell>
        </row>
        <row r="69">
          <cell r="AQ69">
            <v>2</v>
          </cell>
        </row>
        <row r="76">
          <cell r="AQ76">
            <v>1</v>
          </cell>
        </row>
        <row r="89">
          <cell r="AQ89">
            <v>1</v>
          </cell>
        </row>
        <row r="106">
          <cell r="AQ106">
            <v>1</v>
          </cell>
        </row>
        <row r="107">
          <cell r="AQ107">
            <v>1</v>
          </cell>
        </row>
        <row r="109">
          <cell r="AQ109">
            <v>1</v>
          </cell>
        </row>
        <row r="116">
          <cell r="AQ116">
            <v>2</v>
          </cell>
        </row>
        <row r="119">
          <cell r="AQ119">
            <v>21</v>
          </cell>
        </row>
        <row r="147">
          <cell r="AQ147">
            <v>1</v>
          </cell>
        </row>
        <row r="149">
          <cell r="AQ149">
            <v>2</v>
          </cell>
        </row>
        <row r="156">
          <cell r="AQ156">
            <v>3</v>
          </cell>
        </row>
        <row r="157">
          <cell r="AQ157">
            <v>4</v>
          </cell>
        </row>
        <row r="159">
          <cell r="AQ159">
            <v>4</v>
          </cell>
        </row>
        <row r="166">
          <cell r="AQ166">
            <v>1</v>
          </cell>
        </row>
        <row r="169">
          <cell r="AQ169">
            <v>2</v>
          </cell>
        </row>
        <row r="176">
          <cell r="AQ176">
            <v>1</v>
          </cell>
        </row>
        <row r="179">
          <cell r="AQ179">
            <v>2</v>
          </cell>
        </row>
        <row r="186">
          <cell r="AQ186">
            <v>5</v>
          </cell>
        </row>
        <row r="187">
          <cell r="AQ187">
            <v>2</v>
          </cell>
        </row>
        <row r="188">
          <cell r="AQ188">
            <v>3</v>
          </cell>
        </row>
        <row r="189">
          <cell r="AQ189">
            <v>6</v>
          </cell>
        </row>
        <row r="196">
          <cell r="AQ196">
            <v>1</v>
          </cell>
        </row>
        <row r="197">
          <cell r="AQ197">
            <v>3</v>
          </cell>
        </row>
        <row r="198">
          <cell r="AQ198">
            <v>2</v>
          </cell>
        </row>
        <row r="199">
          <cell r="AQ199">
            <v>4</v>
          </cell>
        </row>
        <row r="217">
          <cell r="AQ217">
            <v>1</v>
          </cell>
        </row>
        <row r="218">
          <cell r="AQ218">
            <v>1</v>
          </cell>
        </row>
        <row r="227">
          <cell r="AQ227">
            <v>3</v>
          </cell>
        </row>
        <row r="236">
          <cell r="AQ236">
            <v>2</v>
          </cell>
        </row>
        <row r="246">
          <cell r="AQ246">
            <v>2</v>
          </cell>
        </row>
        <row r="249">
          <cell r="AQ249">
            <v>1</v>
          </cell>
        </row>
        <row r="276">
          <cell r="AQ276">
            <v>3</v>
          </cell>
        </row>
        <row r="279">
          <cell r="AQ279">
            <v>6</v>
          </cell>
        </row>
        <row r="286">
          <cell r="AQ286">
            <v>4</v>
          </cell>
        </row>
        <row r="287">
          <cell r="AQ287">
            <v>8</v>
          </cell>
        </row>
        <row r="288">
          <cell r="AQ288">
            <v>4</v>
          </cell>
        </row>
        <row r="289">
          <cell r="AQ289">
            <v>14</v>
          </cell>
        </row>
        <row r="296">
          <cell r="AQ296">
            <v>5</v>
          </cell>
        </row>
        <row r="297">
          <cell r="AQ297">
            <v>9</v>
          </cell>
        </row>
        <row r="298">
          <cell r="AQ298">
            <v>4</v>
          </cell>
        </row>
        <row r="306">
          <cell r="AQ306">
            <v>3</v>
          </cell>
        </row>
        <row r="307">
          <cell r="AQ307">
            <v>1</v>
          </cell>
        </row>
        <row r="309">
          <cell r="AQ309">
            <v>4</v>
          </cell>
        </row>
        <row r="316">
          <cell r="AQ316">
            <v>1</v>
          </cell>
        </row>
        <row r="317">
          <cell r="AQ317">
            <v>1</v>
          </cell>
        </row>
        <row r="318">
          <cell r="AQ318">
            <v>3</v>
          </cell>
        </row>
        <row r="319">
          <cell r="AQ319">
            <v>4</v>
          </cell>
        </row>
        <row r="326">
          <cell r="AQ326">
            <v>2</v>
          </cell>
        </row>
        <row r="328">
          <cell r="AQ328">
            <v>2</v>
          </cell>
        </row>
        <row r="329">
          <cell r="AQ329">
            <v>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 val="Formulacion PA (2)"/>
      <sheetName val="Hoja1"/>
    </sheetNames>
    <sheetDataSet>
      <sheetData sheetId="0">
        <row r="102">
          <cell r="A102" t="str">
            <v>Delegatura para la Protección de la Competencia</v>
          </cell>
          <cell r="U102" t="str">
            <v>Fortalecimiento renovación y mantenimiento de las tecnologías de información y de las comunicaciones de laSIC a nivel Nacional</v>
          </cell>
        </row>
        <row r="103">
          <cell r="A103" t="str">
            <v>Dirección de Cámaras de Comercio</v>
          </cell>
          <cell r="U103" t="str">
            <v>Incremento del uso del sistema de propiedad industrial y de la eficiencia y calidad en los procesos de los trámites y servicios de propiedad industrial a nivel nacional</v>
          </cell>
        </row>
        <row r="104">
          <cell r="A104" t="str">
            <v>Dirección de Investigaciones Administrativas de Protección del Consumidor</v>
          </cell>
          <cell r="U104" t="str">
            <v>Fortalecimiento de los mecanismos para ejercer control y vigilancia a las cámaras de comercio y comerciantes a nivel nacional</v>
          </cell>
        </row>
        <row r="105">
          <cell r="A105" t="str">
            <v>Dirección de Investigaciones de Protección de Usuarios de Servicios de Comunicaciones</v>
          </cell>
          <cell r="U105" t="str">
            <v>Difusión e incremento de los niveles de eficiencia en la atención de trámites y servicios en materia jurisdiccional a nivel nacional</v>
          </cell>
        </row>
        <row r="106">
          <cell r="A106" t="str">
            <v>Grupo de Trabajo de Apoyo a la Red Nacional de Protección al Consumidor</v>
          </cell>
          <cell r="U106" t="str">
            <v>Fortalecimiento de la Red Nacional de Protección al Consumidor en Colombia</v>
          </cell>
        </row>
        <row r="107">
          <cell r="A107" t="str">
            <v>Delegatura para la Protección de Datos Personales</v>
          </cell>
          <cell r="U107" t="str">
            <v>Adecuacion, dotacion y mantenimiento sede SIC.</v>
          </cell>
        </row>
        <row r="108">
          <cell r="A108" t="str">
            <v>Delegatura para el Control y Verificación de los Reglamentos Técnicos y Metrología Legal</v>
          </cell>
          <cell r="U108" t="str">
            <v>Fortalecimiento y modernización del Sistema de Atención al Ciudadano de la SIV a nivel nacional</v>
          </cell>
        </row>
        <row r="109">
          <cell r="A109" t="str">
            <v>Delegatura para Asuntos  Jurisdiccionales</v>
          </cell>
          <cell r="U109" t="str">
            <v>Divulgación y fortalecimiento de las funciones de protección de la competencia a nivel nacional</v>
          </cell>
        </row>
        <row r="110">
          <cell r="A110" t="str">
            <v>Delegatura para la Propiedad Industrial</v>
          </cell>
          <cell r="U110" t="str">
            <v>Fortalecimiento del esquema de control, vigilancia y divulgación de los derechos del consumidor a nivel nacional</v>
          </cell>
        </row>
        <row r="111">
          <cell r="A111" t="str">
            <v>Dirección Signos Distintivos</v>
          </cell>
          <cell r="U111" t="str">
            <v>Implementación y fortalecimiento de la supervisión a la actividad de administración de datos personales en el ámbito nacional</v>
          </cell>
        </row>
        <row r="112">
          <cell r="A112" t="str">
            <v xml:space="preserve"> Dirección de Nuevas Creaciones</v>
          </cell>
          <cell r="U112" t="str">
            <v>Fortalecimiento del control y vigilancia de la reglamentación técnica, metrológica, de hidrocarburos y precios en el territorio nacional</v>
          </cell>
        </row>
        <row r="113">
          <cell r="A113" t="str">
            <v>Grupo de Trabajo de Centro de Información Tecnológica y Apoyo a la Gestión de la Propiedad Industrial</v>
          </cell>
          <cell r="U113" t="str">
            <v>Este producto no cuenta con recursos de proyecto de inversión</v>
          </cell>
        </row>
        <row r="114">
          <cell r="A114" t="str">
            <v>Oficina Asesora de Planeación</v>
          </cell>
        </row>
        <row r="115">
          <cell r="A115" t="str">
            <v>Grupo de Trabajo de Estudios Económicos</v>
          </cell>
        </row>
        <row r="116">
          <cell r="A116" t="str">
            <v>Grupo de Trabajo de Asuntos Internacionales</v>
          </cell>
        </row>
        <row r="117">
          <cell r="A117" t="str">
            <v>Grupo de Trabajo de atención Ciudadano</v>
          </cell>
        </row>
        <row r="118">
          <cell r="A118" t="str">
            <v>Grupo de Trabajo de Formación</v>
          </cell>
        </row>
        <row r="119">
          <cell r="A119" t="str">
            <v>Grupo de Trabajo de Comunicaciones</v>
          </cell>
        </row>
        <row r="120">
          <cell r="A120" t="str">
            <v>Grupo de Trabajo Aula de Propiedad Industrial</v>
          </cell>
        </row>
        <row r="121">
          <cell r="A121" t="str">
            <v>Grupo de Trabajo de Talento Humano</v>
          </cell>
        </row>
        <row r="122">
          <cell r="A122" t="str">
            <v>Grupo de Trabajo de  Control Disciplinario Interno</v>
          </cell>
        </row>
        <row r="123">
          <cell r="A123" t="str">
            <v>Grupo de Notificaciones y Certificaciones</v>
          </cell>
        </row>
        <row r="124">
          <cell r="A124" t="str">
            <v>Grupo de Trabajo de Gestión Documental y Recursos Físicos</v>
          </cell>
        </row>
        <row r="125">
          <cell r="A125" t="str">
            <v>Grupo Trabajo de Contratación</v>
          </cell>
        </row>
        <row r="126">
          <cell r="A126" t="str">
            <v>Dirección Financiera</v>
          </cell>
        </row>
        <row r="127">
          <cell r="A127" t="str">
            <v>Oficina de Tecnología e Informática</v>
          </cell>
        </row>
        <row r="128">
          <cell r="A128" t="str">
            <v>Grupo de Trabajo de Cobro Coactivo</v>
          </cell>
        </row>
        <row r="129">
          <cell r="A129" t="str">
            <v>Grupo de Trabajo de Gestión Judicial</v>
          </cell>
        </row>
        <row r="130">
          <cell r="A130" t="str">
            <v>Grupo de trabajo de Regulación</v>
          </cell>
        </row>
        <row r="131">
          <cell r="A131" t="str">
            <v>Oficina de Control Interno</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311.044028009259" createdVersion="8" refreshedVersion="8" minRefreshableVersion="3" recordCount="1152" xr:uid="{D74F2FB6-AB59-4E1A-AD85-367251291A0C}">
  <cacheSource type="worksheet">
    <worksheetSource ref="A8:H1160" sheet="PAI 2013 (MOD)"/>
  </cacheSource>
  <cacheFields count="8">
    <cacheField name="AREA/DELEGATURA" numFmtId="0">
      <sharedItems count="15">
        <s v="JURIDICA"/>
        <s v="TECNOLOGIA "/>
        <s v="PLANEACIÓN "/>
        <s v="ESTUDIOS ECONOMICOS"/>
        <s v="ASUNTOS INTERNACIONALES"/>
        <s v="CONTROL INTERNO"/>
        <s v="OSCAE"/>
        <s v="SECRETARIA GENERAL"/>
        <s v="COMPETENCIA"/>
        <s v="PROPIEDAD INDUSTRIAL"/>
        <s v="CONSUMIDOR"/>
        <s v="RED"/>
        <s v="JURISDICCIONAL "/>
        <s v="REGLAMENTOS TECNICOS Y METROLOGIA LEGAÑ"/>
        <s v="DATOS"/>
      </sharedItems>
    </cacheField>
    <cacheField name="Cod ficha" numFmtId="0">
      <sharedItems containsSemiMixedTypes="0" containsString="0" containsNumber="1" containsInteger="1" minValue="10" maxValue="7000" count="33">
        <n v="10"/>
        <n v="11"/>
        <n v="12"/>
        <n v="20"/>
        <n v="30"/>
        <n v="37"/>
        <n v="38"/>
        <n v="50"/>
        <n v="60"/>
        <n v="71"/>
        <n v="72"/>
        <n v="73"/>
        <n v="100"/>
        <n v="103"/>
        <n v="104"/>
        <n v="105"/>
        <n v="111"/>
        <n v="117"/>
        <n v="130"/>
        <n v="141"/>
        <n v="142"/>
        <n v="1000"/>
        <n v="2000"/>
        <n v="2010"/>
        <n v="2020"/>
        <n v="2023"/>
        <n v="3000"/>
        <n v="3003"/>
        <n v="3100"/>
        <n v="3200"/>
        <n v="4000"/>
        <n v="6000"/>
        <n v="7000"/>
      </sharedItems>
    </cacheField>
    <cacheField name="Cod Ver" numFmtId="0">
      <sharedItems/>
    </cacheField>
    <cacheField name="Área" numFmtId="0">
      <sharedItems/>
    </cacheField>
    <cacheField name="Versión" numFmtId="0">
      <sharedItems containsSemiMixedTypes="0" containsString="0" containsNumber="1" containsInteger="1" minValue="0" maxValue="6"/>
    </cacheField>
    <cacheField name="Código" numFmtId="0">
      <sharedItems/>
    </cacheField>
    <cacheField name="Código prod" numFmtId="0">
      <sharedItems containsBlank="1"/>
    </cacheField>
    <cacheField name="Ident. Fila" numFmtId="0">
      <sharedItems count="8">
        <s v="Producto"/>
        <s v="Actividad Propia"/>
        <s v="Actividad sin participación"/>
        <s v="Producto Act Compartidas"/>
        <s v="Act Compartida 1er Trim"/>
        <s v="Act Compartida 2do Trim"/>
        <s v="Act Compartida 4to Trim"/>
        <s v="Act Compartida 3er Tri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311.046953124998" createdVersion="8" refreshedVersion="8" minRefreshableVersion="3" recordCount="33" xr:uid="{7296F17C-27C2-496C-A9B7-5D9A03AE4050}">
  <cacheSource type="worksheet">
    <worksheetSource ref="A3:B36" sheet="DATOS INFORME"/>
  </cacheSource>
  <cacheFields count="2">
    <cacheField name="AREA/DELEGATURA" numFmtId="0">
      <sharedItems count="15">
        <s v="ASUNTOS INTERNACIONALES"/>
        <s v="COMPETENCIA"/>
        <s v="CONSUMIDOR"/>
        <s v="CONTROL INTERNO"/>
        <s v="DATOS"/>
        <s v="ESTUDIOS ECONOMICOS"/>
        <s v="JURIDICA"/>
        <s v="JURISDICCIONAL "/>
        <s v="OSCAE"/>
        <s v="PLANEACIÓN "/>
        <s v="PROPIEDAD INDUSTRIAL"/>
        <s v="RED"/>
        <s v="REGLAMENTOS TECNICOS Y METROLOGIA LEGAÑ"/>
        <s v="SECRETARIA GENERAL"/>
        <s v="TECNOLOGIA "/>
      </sharedItems>
    </cacheField>
    <cacheField name="Cod ficha" numFmtId="0">
      <sharedItems containsSemiMixedTypes="0" containsString="0" containsNumber="1" containsInteger="1" minValue="10" maxValue="7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312.250892476855" createdVersion="8" refreshedVersion="8" minRefreshableVersion="3" recordCount="1152" xr:uid="{235D704A-E8F2-4135-B27A-97DF1C48B22C}">
  <cacheSource type="worksheet">
    <worksheetSource ref="A8:AI1160" sheet="PAI 2013 (MOD)"/>
  </cacheSource>
  <cacheFields count="35">
    <cacheField name="AREA/DELEGATURA" numFmtId="0">
      <sharedItems/>
    </cacheField>
    <cacheField name="Cod ficha" numFmtId="0">
      <sharedItems containsSemiMixedTypes="0" containsString="0" containsNumber="1" containsInteger="1" minValue="10" maxValue="7000" count="33">
        <n v="10"/>
        <n v="11"/>
        <n v="12"/>
        <n v="20"/>
        <n v="30"/>
        <n v="37"/>
        <n v="38"/>
        <n v="50"/>
        <n v="60"/>
        <n v="71"/>
        <n v="72"/>
        <n v="73"/>
        <n v="100"/>
        <n v="103"/>
        <n v="104"/>
        <n v="105"/>
        <n v="111"/>
        <n v="117"/>
        <n v="130"/>
        <n v="141"/>
        <n v="142"/>
        <n v="1000"/>
        <n v="2000"/>
        <n v="2010"/>
        <n v="2020"/>
        <n v="2023"/>
        <n v="3000"/>
        <n v="3003"/>
        <n v="3100"/>
        <n v="3200"/>
        <n v="4000"/>
        <n v="6000"/>
        <n v="7000"/>
      </sharedItems>
    </cacheField>
    <cacheField name="Cod Ver" numFmtId="0">
      <sharedItems/>
    </cacheField>
    <cacheField name="Área" numFmtId="0">
      <sharedItems count="33">
        <s v="Oficina Asesora Jurídica"/>
        <s v="Grupo de Trabajo Cobro Coactivo"/>
        <s v="Grupo de Trabajo de Regulación"/>
        <s v="Oficina de Tecnología e Informática"/>
        <s v="Oficina Asesora de Planeación"/>
        <s v="Grupo de Trabajo de Estudios Económicos"/>
        <s v="Grupo de Trabajo de Asuntos Internacionales"/>
        <s v="Oficina de Control Interno"/>
        <s v="Grupo de Trabajo Gestión Judicial"/>
        <s v="Grupo de Formación"/>
        <s v="Grupo de Atención al Ciudadano"/>
        <s v="Grupo de Comunicación"/>
        <s v="Secretaría General"/>
        <s v="Grupo de Trabajo de Control Disciplinario Interno"/>
        <s v="Grupo de Trabajo de Notificaciones y Certificaciones"/>
        <s v="Grupo de Trabajo  Contratación"/>
        <s v="Grupo de Trabajo de Administración de Personal"/>
        <s v="Grupo de Trabajo de Desarrollo del Talento Humano"/>
        <s v="Dirección  Financiera"/>
        <s v="Grupo de Trabajo de Gestión Documental y Archivo"/>
        <s v="Grupo de Trabajo de Servicios Administrativos y Recursos Físicos"/>
        <s v="Delegatura para la Protección de la Competencia"/>
        <s v="Delegatura para la Propiedad Industrial"/>
        <s v="Dirección de Signos Distintivos"/>
        <s v="Dirección de  Nuevas Creaciones"/>
        <s v="Grupo de Trabajo de Centro de Información Tecnológica y Apoyo a la Gestión de Propiedad Industrial - CIGEPI"/>
        <s v="Delegatura para la protección del Consumidor"/>
        <s v="Grupo de trabajo de Apoyo a la Red Nacional de Protección al Consumidor"/>
        <s v="Dirección de Investigaciones de Protección al Consumidor      "/>
        <s v="Dirección de Investigaciones de Protección de Usuarios de Servicios de Comunicaciones "/>
        <s v="Delegatura para Asuntos  Jurisdiccionales"/>
        <s v="Delegatura para el Control y Verificación de Reglamentos Técnicos y Metrología Legal  "/>
        <s v="Delegatura para la Protección de Datos"/>
      </sharedItems>
    </cacheField>
    <cacheField name="Versión" numFmtId="0">
      <sharedItems containsSemiMixedTypes="0" containsString="0" containsNumber="1" containsInteger="1" minValue="0" maxValue="6"/>
    </cacheField>
    <cacheField name="Código" numFmtId="0">
      <sharedItems/>
    </cacheField>
    <cacheField name="Código prod" numFmtId="0">
      <sharedItems containsBlank="1"/>
    </cacheField>
    <cacheField name="Ident. Fila" numFmtId="0">
      <sharedItems count="8">
        <s v="Producto"/>
        <s v="Actividad Propia"/>
        <s v="Actividad sin participación"/>
        <s v="Producto Act Compartidas"/>
        <s v="Act Compartida 1er Trim"/>
        <s v="Act Compartida 2do Trim"/>
        <s v="Act Compartida 4to Trim"/>
        <s v="Act Compartida 3er Trim"/>
      </sharedItems>
    </cacheField>
    <cacheField name="Categoría" numFmtId="0">
      <sharedItems/>
    </cacheField>
    <cacheField name="Estrategia" numFmtId="0">
      <sharedItems/>
    </cacheField>
    <cacheField name="Insumo de planeación del que se extrajo el producto" numFmtId="0">
      <sharedItems/>
    </cacheField>
    <cacheField name="¿Es producto compartido con otras áreas?" numFmtId="0">
      <sharedItems/>
    </cacheField>
    <cacheField name="Fuente de Financiación" numFmtId="0">
      <sharedItems longText="1"/>
    </cacheField>
    <cacheField name="Política(s) MIPG" numFmtId="0">
      <sharedItems containsBlank="1"/>
    </cacheField>
    <cacheField name="Asociación a planes " numFmtId="0">
      <sharedItems containsBlank="1"/>
    </cacheField>
    <cacheField name="Producto o Actividad" numFmtId="0">
      <sharedItems longText="1"/>
    </cacheField>
    <cacheField name="Part. %_x000a_" numFmtId="9">
      <sharedItems containsMixedTypes="1" containsNumber="1" minValue="0" maxValue="1"/>
    </cacheField>
    <cacheField name="Reponderación" numFmtId="0">
      <sharedItems containsBlank="1" containsMixedTypes="1" containsNumber="1" minValue="0" maxValue="1"/>
    </cacheField>
    <cacheField name="Meta" numFmtId="0">
      <sharedItems containsSemiMixedTypes="0" containsString="0" containsNumber="1" containsInteger="1" minValue="0" maxValue="2516686"/>
    </cacheField>
    <cacheField name="Unidad de medida (Meta)" numFmtId="0">
      <sharedItems/>
    </cacheField>
    <cacheField name="Fórmula para determinar % de Avance " numFmtId="0">
      <sharedItems longText="1"/>
    </cacheField>
    <cacheField name="Fecha Inicio" numFmtId="0">
      <sharedItems containsSemiMixedTypes="0" containsNonDate="0" containsDate="1" containsString="0" minDate="2023-01-01T00:00:00" maxDate="2023-12-17T00:00:00"/>
    </cacheField>
    <cacheField name="Fecha Final" numFmtId="0">
      <sharedItems containsSemiMixedTypes="0" containsNonDate="0" containsDate="1" containsString="0" minDate="2023-01-06T00:00:00" maxDate="2024-01-01T00:00:00"/>
    </cacheField>
    <cacheField name="Áreas/_x000a_Dependencias responsables de la ejecución de actividades" numFmtId="0">
      <sharedItems longText="1"/>
    </cacheField>
    <cacheField name="Periodo Vencimiento" numFmtId="0">
      <sharedItems count="4">
        <s v="4to Trimestre"/>
        <s v="1er trimestre"/>
        <s v="2do trimestre"/>
        <s v="3er Trimestre"/>
      </sharedItems>
    </cacheField>
    <cacheField name="Estado Actividad 4to Corte" numFmtId="0">
      <sharedItems/>
    </cacheField>
    <cacheField name="Porcentaje de avance 4" numFmtId="0">
      <sharedItems containsMixedTypes="1" containsNumber="1" minValue="0" maxValue="100"/>
    </cacheField>
    <cacheField name=" Descripción de lo avanzado 4" numFmtId="0">
      <sharedItems containsBlank="1" containsMixedTypes="1" containsNumber="1" containsInteger="1" minValue="0" maxValue="0" longText="1"/>
    </cacheField>
    <cacheField name="Fecha de ejecución 4" numFmtId="0">
      <sharedItems containsDate="1" containsBlank="1" containsMixedTypes="1" minDate="1899-12-31T00:00:00" maxDate="1899-12-31T20:51:04"/>
    </cacheField>
    <cacheField name="Porcentaje de avance verificado 4" numFmtId="0">
      <sharedItems containsString="0" containsBlank="1" containsNumber="1" minValue="0.66" maxValue="1"/>
    </cacheField>
    <cacheField name=" Descripción de la verificación de la OAP 4" numFmtId="0">
      <sharedItems longText="1"/>
    </cacheField>
    <cacheField name="Fecha de ejecución verificada 4" numFmtId="0">
      <sharedItems containsDate="1" containsMixedTypes="1" minDate="1899-12-30T00:00:00" maxDate="2024-01-01T00:00:00"/>
    </cacheField>
    <cacheField name="Soporte entregado a tiempo SI_NO" numFmtId="0">
      <sharedItems containsBlank="1"/>
    </cacheField>
    <cacheField name="Eficiencia 4" numFmtId="0">
      <sharedItems containsMixedTypes="1" containsNumber="1" minValue="0.66" maxValue="1"/>
    </cacheField>
    <cacheField name="Eficacia ponderada " numFmtId="9">
      <sharedItems containsMixedTypes="1" containsNumber="1" minValue="0"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312.251324537036" createdVersion="8" refreshedVersion="8" minRefreshableVersion="3" recordCount="1152" xr:uid="{5387ECEC-D72B-4C26-8CCD-D88434D3BD3C}">
  <cacheSource type="worksheet">
    <worksheetSource ref="A8:AJ1160" sheet="PAI 2013 (MOD)"/>
  </cacheSource>
  <cacheFields count="36">
    <cacheField name="AREA/DELEGATURA" numFmtId="0">
      <sharedItems/>
    </cacheField>
    <cacheField name="Cod ficha" numFmtId="0">
      <sharedItems containsSemiMixedTypes="0" containsString="0" containsNumber="1" containsInteger="1" minValue="10" maxValue="7000" count="33">
        <n v="10"/>
        <n v="11"/>
        <n v="12"/>
        <n v="20"/>
        <n v="30"/>
        <n v="37"/>
        <n v="38"/>
        <n v="50"/>
        <n v="60"/>
        <n v="71"/>
        <n v="72"/>
        <n v="73"/>
        <n v="100"/>
        <n v="103"/>
        <n v="104"/>
        <n v="105"/>
        <n v="111"/>
        <n v="117"/>
        <n v="130"/>
        <n v="141"/>
        <n v="142"/>
        <n v="1000"/>
        <n v="2000"/>
        <n v="2010"/>
        <n v="2020"/>
        <n v="2023"/>
        <n v="3000"/>
        <n v="3003"/>
        <n v="3100"/>
        <n v="3200"/>
        <n v="4000"/>
        <n v="6000"/>
        <n v="7000"/>
      </sharedItems>
    </cacheField>
    <cacheField name="Cod Ver" numFmtId="0">
      <sharedItems/>
    </cacheField>
    <cacheField name="Área" numFmtId="0">
      <sharedItems/>
    </cacheField>
    <cacheField name="Versión" numFmtId="0">
      <sharedItems containsSemiMixedTypes="0" containsString="0" containsNumber="1" containsInteger="1" minValue="0" maxValue="6"/>
    </cacheField>
    <cacheField name="Código" numFmtId="0">
      <sharedItems/>
    </cacheField>
    <cacheField name="Código prod" numFmtId="0">
      <sharedItems containsBlank="1"/>
    </cacheField>
    <cacheField name="Ident. Fila" numFmtId="0">
      <sharedItems count="8">
        <s v="Producto"/>
        <s v="Actividad Propia"/>
        <s v="Actividad sin participación"/>
        <s v="Producto Act Compartidas"/>
        <s v="Act Compartida 1er Trim"/>
        <s v="Act Compartida 2do Trim"/>
        <s v="Act Compartida 4to Trim"/>
        <s v="Act Compartida 3er Trim"/>
      </sharedItems>
    </cacheField>
    <cacheField name="Categoría" numFmtId="0">
      <sharedItems/>
    </cacheField>
    <cacheField name="Estrategia" numFmtId="0">
      <sharedItems/>
    </cacheField>
    <cacheField name="Insumo de planeación del que se extrajo el producto" numFmtId="0">
      <sharedItems/>
    </cacheField>
    <cacheField name="¿Es producto compartido con otras áreas?" numFmtId="0">
      <sharedItems/>
    </cacheField>
    <cacheField name="Fuente de Financiación" numFmtId="0">
      <sharedItems longText="1"/>
    </cacheField>
    <cacheField name="Política(s) MIPG" numFmtId="0">
      <sharedItems containsBlank="1"/>
    </cacheField>
    <cacheField name="Asociación a planes " numFmtId="0">
      <sharedItems containsBlank="1"/>
    </cacheField>
    <cacheField name="Producto o Actividad" numFmtId="0">
      <sharedItems longText="1"/>
    </cacheField>
    <cacheField name="Part. %_x000a_" numFmtId="9">
      <sharedItems containsMixedTypes="1" containsNumber="1" minValue="0" maxValue="1"/>
    </cacheField>
    <cacheField name="Reponderación" numFmtId="0">
      <sharedItems containsBlank="1" containsMixedTypes="1" containsNumber="1" minValue="0" maxValue="1"/>
    </cacheField>
    <cacheField name="Meta" numFmtId="0">
      <sharedItems containsSemiMixedTypes="0" containsString="0" containsNumber="1" containsInteger="1" minValue="0" maxValue="2516686"/>
    </cacheField>
    <cacheField name="Unidad de medida (Meta)" numFmtId="0">
      <sharedItems/>
    </cacheField>
    <cacheField name="Fórmula para determinar % de Avance " numFmtId="0">
      <sharedItems longText="1"/>
    </cacheField>
    <cacheField name="Fecha Inicio" numFmtId="0">
      <sharedItems containsSemiMixedTypes="0" containsNonDate="0" containsDate="1" containsString="0" minDate="2023-01-01T00:00:00" maxDate="2023-12-17T00:00:00"/>
    </cacheField>
    <cacheField name="Fecha Final" numFmtId="0">
      <sharedItems containsSemiMixedTypes="0" containsNonDate="0" containsDate="1" containsString="0" minDate="2023-01-06T00:00:00" maxDate="2024-01-01T00:00:00"/>
    </cacheField>
    <cacheField name="Áreas/_x000a_Dependencias responsables de la ejecución de actividades" numFmtId="0">
      <sharedItems longText="1"/>
    </cacheField>
    <cacheField name="Periodo Vencimiento" numFmtId="0">
      <sharedItems count="4">
        <s v="4to Trimestre"/>
        <s v="1er trimestre"/>
        <s v="2do trimestre"/>
        <s v="3er Trimestre"/>
      </sharedItems>
    </cacheField>
    <cacheField name="Estado Actividad 4to Corte" numFmtId="0">
      <sharedItems/>
    </cacheField>
    <cacheField name="Porcentaje de avance 4" numFmtId="0">
      <sharedItems containsMixedTypes="1" containsNumber="1" minValue="0" maxValue="100"/>
    </cacheField>
    <cacheField name=" Descripción de lo avanzado 4" numFmtId="0">
      <sharedItems containsBlank="1" containsMixedTypes="1" containsNumber="1" containsInteger="1" minValue="0" maxValue="0" longText="1"/>
    </cacheField>
    <cacheField name="Fecha de ejecución 4" numFmtId="0">
      <sharedItems containsDate="1" containsBlank="1" containsMixedTypes="1" minDate="1899-12-31T00:00:00" maxDate="1899-12-31T20:51:04"/>
    </cacheField>
    <cacheField name="Porcentaje de avance verificado 4" numFmtId="0">
      <sharedItems containsString="0" containsBlank="1" containsNumber="1" minValue="0.66" maxValue="1"/>
    </cacheField>
    <cacheField name=" Descripción de la verificación de la OAP 4" numFmtId="0">
      <sharedItems longText="1"/>
    </cacheField>
    <cacheField name="Fecha de ejecución verificada 4" numFmtId="0">
      <sharedItems containsDate="1" containsMixedTypes="1" minDate="1899-12-30T00:00:00" maxDate="2024-01-01T00:00:00"/>
    </cacheField>
    <cacheField name="Soporte entregado a tiempo SI_NO" numFmtId="0">
      <sharedItems containsBlank="1"/>
    </cacheField>
    <cacheField name="Eficiencia 4" numFmtId="0">
      <sharedItems containsMixedTypes="1" containsNumber="1" minValue="0.66" maxValue="1"/>
    </cacheField>
    <cacheField name="Eficacia ponderada " numFmtId="9">
      <sharedItems containsMixedTypes="1" containsNumber="1" minValue="0" maxValue="1"/>
    </cacheField>
    <cacheField name="Cumplimiento " numFmtId="9">
      <sharedItems containsString="0" containsBlank="1" containsNumber="1" minValue="0.66"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x v="0"/>
    <s v="»10-"/>
    <s v="Oficina Asesora Jurídica"/>
    <n v="0"/>
    <s v="10-1"/>
    <s v="10-1"/>
    <x v="0"/>
  </r>
  <r>
    <x v="0"/>
    <x v="0"/>
    <s v="»10-"/>
    <s v="Oficina Asesora Jurídica"/>
    <n v="0"/>
    <s v="10-1-1."/>
    <s v="10-1"/>
    <x v="1"/>
  </r>
  <r>
    <x v="0"/>
    <x v="0"/>
    <s v="»10-"/>
    <s v="Oficina Asesora Jurídica"/>
    <n v="0"/>
    <s v="10-1-2"/>
    <s v="10-1"/>
    <x v="2"/>
  </r>
  <r>
    <x v="0"/>
    <x v="0"/>
    <s v="»10-"/>
    <s v="Oficina Asesora Jurídica"/>
    <n v="0"/>
    <s v="10-1-3"/>
    <s v="10-1"/>
    <x v="1"/>
  </r>
  <r>
    <x v="0"/>
    <x v="0"/>
    <s v="»10-"/>
    <s v="Oficina Asesora Jurídica"/>
    <n v="0"/>
    <s v="10-1-4"/>
    <s v="10-1"/>
    <x v="1"/>
  </r>
  <r>
    <x v="0"/>
    <x v="0"/>
    <s v="»10-"/>
    <s v="Oficina Asesora Jurídica"/>
    <n v="0"/>
    <s v="10-1-5"/>
    <s v="10-1"/>
    <x v="1"/>
  </r>
  <r>
    <x v="0"/>
    <x v="0"/>
    <s v="»10-"/>
    <s v="Oficina Asesora Jurídica"/>
    <n v="0"/>
    <s v="10-2"/>
    <s v="10-2"/>
    <x v="0"/>
  </r>
  <r>
    <x v="0"/>
    <x v="0"/>
    <s v="»10-"/>
    <s v="Oficina Asesora Jurídica"/>
    <n v="0"/>
    <s v="10-2-1"/>
    <s v="10-2"/>
    <x v="1"/>
  </r>
  <r>
    <x v="0"/>
    <x v="0"/>
    <s v="»10-"/>
    <s v="Oficina Asesora Jurídica"/>
    <n v="0"/>
    <s v="10-2-2"/>
    <s v="10-2"/>
    <x v="1"/>
  </r>
  <r>
    <x v="0"/>
    <x v="0"/>
    <s v="»10-"/>
    <s v="Oficina Asesora Jurídica"/>
    <n v="0"/>
    <s v="10-3"/>
    <s v="10-3"/>
    <x v="0"/>
  </r>
  <r>
    <x v="0"/>
    <x v="0"/>
    <s v="»10-"/>
    <s v="Oficina Asesora Jurídica"/>
    <n v="0"/>
    <s v="10-3-1"/>
    <s v="10-3"/>
    <x v="1"/>
  </r>
  <r>
    <x v="0"/>
    <x v="0"/>
    <s v="»10-"/>
    <s v="Oficina Asesora Jurídica"/>
    <n v="0"/>
    <s v="10-4"/>
    <s v="10-4"/>
    <x v="3"/>
  </r>
  <r>
    <x v="0"/>
    <x v="0"/>
    <s v="»10-"/>
    <s v="Oficina Asesora Jurídica"/>
    <n v="0"/>
    <s v="10-4-1"/>
    <s v="10-4"/>
    <x v="4"/>
  </r>
  <r>
    <x v="0"/>
    <x v="0"/>
    <s v="»10-"/>
    <s v="Oficina Asesora Jurídica"/>
    <n v="0"/>
    <s v="10-4-2"/>
    <s v="10-4"/>
    <x v="5"/>
  </r>
  <r>
    <x v="0"/>
    <x v="0"/>
    <s v="»10-"/>
    <s v="Oficina Asesora Jurídica"/>
    <n v="0"/>
    <s v="10-4-4"/>
    <s v="10-4"/>
    <x v="6"/>
  </r>
  <r>
    <x v="0"/>
    <x v="1"/>
    <s v="»11-"/>
    <s v="Grupo de Trabajo Cobro Coactivo"/>
    <n v="1"/>
    <s v="11-1"/>
    <s v="11-1"/>
    <x v="0"/>
  </r>
  <r>
    <x v="0"/>
    <x v="1"/>
    <s v="»11-"/>
    <s v="Grupo de Trabajo Cobro Coactivo"/>
    <n v="1"/>
    <s v="11-1-1"/>
    <s v="11-1"/>
    <x v="1"/>
  </r>
  <r>
    <x v="0"/>
    <x v="1"/>
    <s v="»11-"/>
    <s v="Grupo de Trabajo Cobro Coactivo"/>
    <n v="1"/>
    <s v="11-1-2"/>
    <s v="11-1"/>
    <x v="2"/>
  </r>
  <r>
    <x v="0"/>
    <x v="1"/>
    <s v="»11-"/>
    <s v="Grupo de Trabajo Cobro Coactivo"/>
    <n v="1"/>
    <s v="11-1-3"/>
    <s v="11-1"/>
    <x v="1"/>
  </r>
  <r>
    <x v="0"/>
    <x v="1"/>
    <s v="»11-"/>
    <s v="Grupo de Trabajo Cobro Coactivo"/>
    <n v="1"/>
    <s v="11-1-4"/>
    <s v="11-1"/>
    <x v="1"/>
  </r>
  <r>
    <x v="0"/>
    <x v="1"/>
    <s v="»11-"/>
    <s v="Grupo de Trabajo Cobro Coactivo"/>
    <n v="1"/>
    <s v="11-1-5"/>
    <s v="11-1"/>
    <x v="1"/>
  </r>
  <r>
    <x v="0"/>
    <x v="1"/>
    <s v="»11-"/>
    <s v="Grupo de Trabajo Cobro Coactivo"/>
    <n v="1"/>
    <s v="11-2"/>
    <s v="11-2"/>
    <x v="0"/>
  </r>
  <r>
    <x v="0"/>
    <x v="1"/>
    <s v="»11-"/>
    <s v="Grupo de Trabajo Cobro Coactivo"/>
    <n v="1"/>
    <s v="11-2-1"/>
    <s v="11-2"/>
    <x v="1"/>
  </r>
  <r>
    <x v="0"/>
    <x v="1"/>
    <s v="»11-"/>
    <s v="Grupo de Trabajo Cobro Coactivo"/>
    <n v="1"/>
    <s v="11-2-2"/>
    <s v="11-2"/>
    <x v="2"/>
  </r>
  <r>
    <x v="0"/>
    <x v="1"/>
    <s v="»11-"/>
    <s v="Grupo de Trabajo Cobro Coactivo"/>
    <n v="1"/>
    <s v="11-2-3"/>
    <s v="11-2"/>
    <x v="1"/>
  </r>
  <r>
    <x v="0"/>
    <x v="1"/>
    <s v="»11-"/>
    <s v="Grupo de Trabajo Cobro Coactivo"/>
    <n v="1"/>
    <s v="11-2-4"/>
    <s v="11-2"/>
    <x v="2"/>
  </r>
  <r>
    <x v="0"/>
    <x v="1"/>
    <s v="»11-"/>
    <s v="Grupo de Trabajo Cobro Coactivo"/>
    <n v="1"/>
    <s v="11-3"/>
    <s v="11-3"/>
    <x v="3"/>
  </r>
  <r>
    <x v="0"/>
    <x v="1"/>
    <s v="»11-"/>
    <s v="Grupo de Trabajo Cobro Coactivo"/>
    <n v="1"/>
    <s v="11-3-1"/>
    <s v="11-3"/>
    <x v="4"/>
  </r>
  <r>
    <x v="0"/>
    <x v="1"/>
    <s v="»11-"/>
    <s v="Grupo de Trabajo Cobro Coactivo"/>
    <n v="1"/>
    <s v="11-3-2"/>
    <s v="11-3"/>
    <x v="5"/>
  </r>
  <r>
    <x v="0"/>
    <x v="1"/>
    <s v="»11-"/>
    <s v="Grupo de Trabajo Cobro Coactivo"/>
    <n v="1"/>
    <s v="11-3-3"/>
    <s v="11-3"/>
    <x v="7"/>
  </r>
  <r>
    <x v="0"/>
    <x v="1"/>
    <s v="»11-"/>
    <s v="Grupo de Trabajo Cobro Coactivo"/>
    <n v="1"/>
    <s v="11-3-4."/>
    <s v="11-3"/>
    <x v="6"/>
  </r>
  <r>
    <x v="0"/>
    <x v="2"/>
    <s v="»12-"/>
    <s v="Grupo de Trabajo de Regulación"/>
    <n v="0"/>
    <s v="12-1"/>
    <s v="12-1"/>
    <x v="0"/>
  </r>
  <r>
    <x v="0"/>
    <x v="2"/>
    <s v="»12-"/>
    <s v="Grupo de Trabajo de Regulación"/>
    <n v="0"/>
    <s v="12-1-1"/>
    <s v="12-1"/>
    <x v="1"/>
  </r>
  <r>
    <x v="0"/>
    <x v="2"/>
    <s v="»12-"/>
    <s v="Grupo de Trabajo de Regulación"/>
    <n v="0"/>
    <s v="12-1-2"/>
    <s v="12-1"/>
    <x v="1"/>
  </r>
  <r>
    <x v="0"/>
    <x v="2"/>
    <s v="»12-"/>
    <s v="Grupo de Trabajo de Regulación"/>
    <n v="0"/>
    <s v="12-1-3"/>
    <s v="12-1"/>
    <x v="1"/>
  </r>
  <r>
    <x v="0"/>
    <x v="2"/>
    <s v="»12-"/>
    <s v="Grupo de Trabajo de Regulación"/>
    <n v="0"/>
    <s v="12-2"/>
    <s v="12-2"/>
    <x v="0"/>
  </r>
  <r>
    <x v="0"/>
    <x v="2"/>
    <s v="»12-"/>
    <s v="Grupo de Trabajo de Regulación"/>
    <n v="0"/>
    <s v="12-2-1"/>
    <s v="12-2"/>
    <x v="1"/>
  </r>
  <r>
    <x v="0"/>
    <x v="2"/>
    <s v="»12-"/>
    <s v="Grupo de Trabajo de Regulación"/>
    <n v="0"/>
    <s v="12-2-2"/>
    <s v="12-2"/>
    <x v="1"/>
  </r>
  <r>
    <x v="0"/>
    <x v="2"/>
    <s v="»12-"/>
    <s v="Grupo de Trabajo de Regulación"/>
    <n v="0"/>
    <s v="12-2-3"/>
    <s v="12-2"/>
    <x v="1"/>
  </r>
  <r>
    <x v="0"/>
    <x v="2"/>
    <s v="»12-"/>
    <s v="Grupo de Trabajo de Regulación"/>
    <n v="0"/>
    <s v="12-3"/>
    <s v="12-3"/>
    <x v="3"/>
  </r>
  <r>
    <x v="0"/>
    <x v="2"/>
    <s v="»12-"/>
    <s v="Grupo de Trabajo de Regulación"/>
    <n v="0"/>
    <s v="12-3-1"/>
    <s v="12-3"/>
    <x v="4"/>
  </r>
  <r>
    <x v="0"/>
    <x v="2"/>
    <s v="»12-"/>
    <s v="Grupo de Trabajo de Regulación"/>
    <n v="0"/>
    <s v="12-3-2"/>
    <s v="12-3"/>
    <x v="5"/>
  </r>
  <r>
    <x v="0"/>
    <x v="2"/>
    <s v="»12-"/>
    <s v="Grupo de Trabajo de Regulación"/>
    <n v="0"/>
    <s v="12-3-3"/>
    <s v="12-3"/>
    <x v="7"/>
  </r>
  <r>
    <x v="0"/>
    <x v="2"/>
    <s v="»12-"/>
    <s v="Grupo de Trabajo de Regulación"/>
    <n v="0"/>
    <s v="12-3-4"/>
    <s v="12-3"/>
    <x v="6"/>
  </r>
  <r>
    <x v="1"/>
    <x v="3"/>
    <s v="»20-"/>
    <s v="Oficina de Tecnología e Informática"/>
    <n v="2"/>
    <s v="20-1"/>
    <s v="20-1"/>
    <x v="0"/>
  </r>
  <r>
    <x v="1"/>
    <x v="3"/>
    <s v="»20-"/>
    <s v="Oficina de Tecnología e Informática"/>
    <n v="2"/>
    <s v="20-1-1"/>
    <s v="20-1"/>
    <x v="1"/>
  </r>
  <r>
    <x v="1"/>
    <x v="3"/>
    <s v="»20-"/>
    <s v="Oficina de Tecnología e Informática"/>
    <n v="2"/>
    <s v="20-1-2"/>
    <s v="20-1"/>
    <x v="1"/>
  </r>
  <r>
    <x v="1"/>
    <x v="3"/>
    <s v="»20-"/>
    <s v="Oficina de Tecnología e Informática"/>
    <n v="2"/>
    <s v="20-1-3"/>
    <s v="20-1"/>
    <x v="1"/>
  </r>
  <r>
    <x v="1"/>
    <x v="3"/>
    <s v="»20-"/>
    <s v="Oficina de Tecnología e Informática"/>
    <n v="2"/>
    <s v="20-2"/>
    <s v="20-2"/>
    <x v="0"/>
  </r>
  <r>
    <x v="1"/>
    <x v="3"/>
    <s v="»20-"/>
    <s v="Oficina de Tecnología e Informática"/>
    <n v="2"/>
    <s v="20-2-1"/>
    <s v="20-2"/>
    <x v="1"/>
  </r>
  <r>
    <x v="1"/>
    <x v="3"/>
    <s v="»20-"/>
    <s v="Oficina de Tecnología e Informática"/>
    <n v="2"/>
    <s v="20-2-2"/>
    <s v="20-2"/>
    <x v="1"/>
  </r>
  <r>
    <x v="1"/>
    <x v="3"/>
    <s v="»20-"/>
    <s v="Oficina de Tecnología e Informática"/>
    <n v="2"/>
    <s v="20-3"/>
    <s v="20-3"/>
    <x v="0"/>
  </r>
  <r>
    <x v="1"/>
    <x v="3"/>
    <s v="»20-"/>
    <s v="Oficina de Tecnología e Informática"/>
    <n v="2"/>
    <s v="20-3-1"/>
    <s v="20-3"/>
    <x v="1"/>
  </r>
  <r>
    <x v="1"/>
    <x v="3"/>
    <s v="»20-"/>
    <s v="Oficina de Tecnología e Informática"/>
    <n v="2"/>
    <s v="20-3-2"/>
    <s v="20-3"/>
    <x v="1"/>
  </r>
  <r>
    <x v="1"/>
    <x v="3"/>
    <s v="»20-"/>
    <s v="Oficina de Tecnología e Informática"/>
    <n v="2"/>
    <s v="20-4"/>
    <s v="20-4"/>
    <x v="0"/>
  </r>
  <r>
    <x v="1"/>
    <x v="3"/>
    <s v="»20-"/>
    <s v="Oficina de Tecnología e Informática"/>
    <n v="2"/>
    <s v="20-4-1"/>
    <s v="20-4"/>
    <x v="1"/>
  </r>
  <r>
    <x v="1"/>
    <x v="3"/>
    <s v="»20-"/>
    <s v="Oficina de Tecnología e Informática"/>
    <n v="2"/>
    <s v="20-4-2"/>
    <s v="20-4"/>
    <x v="1"/>
  </r>
  <r>
    <x v="1"/>
    <x v="3"/>
    <s v="»20-"/>
    <s v="Oficina de Tecnología e Informática"/>
    <n v="2"/>
    <s v="20-5"/>
    <s v="20-5"/>
    <x v="0"/>
  </r>
  <r>
    <x v="1"/>
    <x v="3"/>
    <s v="»20-"/>
    <s v="Oficina de Tecnología e Informática"/>
    <n v="2"/>
    <s v="20-5-1"/>
    <s v="20-5"/>
    <x v="1"/>
  </r>
  <r>
    <x v="1"/>
    <x v="3"/>
    <s v="»20-"/>
    <s v="Oficina de Tecnología e Informática"/>
    <n v="2"/>
    <s v="20-5-2"/>
    <s v="20-5"/>
    <x v="1"/>
  </r>
  <r>
    <x v="1"/>
    <x v="3"/>
    <s v="»20-"/>
    <s v="Oficina de Tecnología e Informática"/>
    <n v="2"/>
    <s v="20-6"/>
    <s v="20-6"/>
    <x v="0"/>
  </r>
  <r>
    <x v="1"/>
    <x v="3"/>
    <s v="»20-"/>
    <s v="Oficina de Tecnología e Informática"/>
    <n v="2"/>
    <s v="20-6-1"/>
    <s v="20-6"/>
    <x v="1"/>
  </r>
  <r>
    <x v="1"/>
    <x v="3"/>
    <s v="»20-"/>
    <s v="Oficina de Tecnología e Informática"/>
    <n v="2"/>
    <s v="20-6-2"/>
    <s v="20-6"/>
    <x v="1"/>
  </r>
  <r>
    <x v="1"/>
    <x v="3"/>
    <s v="»20-"/>
    <s v="Oficina de Tecnología e Informática"/>
    <n v="2"/>
    <s v="20-6-3"/>
    <s v="20-6"/>
    <x v="1"/>
  </r>
  <r>
    <x v="1"/>
    <x v="3"/>
    <s v="»20-"/>
    <s v="Oficina de Tecnología e Informática"/>
    <n v="2"/>
    <s v="20-6-4"/>
    <s v="20-6"/>
    <x v="2"/>
  </r>
  <r>
    <x v="1"/>
    <x v="3"/>
    <s v="»20-"/>
    <s v="Oficina de Tecnología e Informática"/>
    <n v="2"/>
    <s v="20-6-5"/>
    <s v="20-6"/>
    <x v="1"/>
  </r>
  <r>
    <x v="1"/>
    <x v="3"/>
    <s v="»20-"/>
    <s v="Oficina de Tecnología e Informática"/>
    <n v="2"/>
    <s v="20-7"/>
    <s v="20-7"/>
    <x v="0"/>
  </r>
  <r>
    <x v="1"/>
    <x v="3"/>
    <s v="»20-"/>
    <s v="Oficina de Tecnología e Informática"/>
    <n v="2"/>
    <s v="20-7-1"/>
    <s v="20-7"/>
    <x v="1"/>
  </r>
  <r>
    <x v="1"/>
    <x v="3"/>
    <s v="»20-"/>
    <s v="Oficina de Tecnología e Informática"/>
    <n v="2"/>
    <s v="20-7-2"/>
    <s v="20-7"/>
    <x v="1"/>
  </r>
  <r>
    <x v="1"/>
    <x v="3"/>
    <s v="»20-"/>
    <s v="Oficina de Tecnología e Informática"/>
    <n v="2"/>
    <s v="20-7-3"/>
    <s v="20-7"/>
    <x v="1"/>
  </r>
  <r>
    <x v="1"/>
    <x v="3"/>
    <s v="»20-"/>
    <s v="Oficina de Tecnología e Informática"/>
    <n v="2"/>
    <s v="20-7-4"/>
    <s v="20-7"/>
    <x v="1"/>
  </r>
  <r>
    <x v="1"/>
    <x v="3"/>
    <s v="»20-"/>
    <s v="Oficina de Tecnología e Informática"/>
    <n v="2"/>
    <s v="20-7-5"/>
    <s v="20-7"/>
    <x v="1"/>
  </r>
  <r>
    <x v="1"/>
    <x v="3"/>
    <s v="»20-"/>
    <s v="Oficina de Tecnología e Informática"/>
    <n v="2"/>
    <s v="20-8"/>
    <s v="20-8"/>
    <x v="0"/>
  </r>
  <r>
    <x v="1"/>
    <x v="3"/>
    <s v="»20-"/>
    <s v="Oficina de Tecnología e Informática"/>
    <n v="2"/>
    <s v="20-8-1"/>
    <s v="20-8"/>
    <x v="1"/>
  </r>
  <r>
    <x v="1"/>
    <x v="3"/>
    <s v="»20-"/>
    <s v="Oficina de Tecnología e Informática"/>
    <n v="2"/>
    <s v="20-8-2"/>
    <s v="20-8"/>
    <x v="1"/>
  </r>
  <r>
    <x v="1"/>
    <x v="3"/>
    <s v="»20-"/>
    <s v="Oficina de Tecnología e Informática"/>
    <n v="2"/>
    <s v="20-9"/>
    <s v="20-9"/>
    <x v="0"/>
  </r>
  <r>
    <x v="1"/>
    <x v="3"/>
    <s v="»20-"/>
    <s v="Oficina de Tecnología e Informática"/>
    <n v="2"/>
    <s v="20-9-1"/>
    <s v="20-9"/>
    <x v="1"/>
  </r>
  <r>
    <x v="1"/>
    <x v="3"/>
    <s v="»20-"/>
    <s v="Oficina de Tecnología e Informática"/>
    <n v="2"/>
    <s v="20-9-2"/>
    <s v="20-9"/>
    <x v="1"/>
  </r>
  <r>
    <x v="1"/>
    <x v="3"/>
    <s v="»20-"/>
    <s v="Oficina de Tecnología e Informática"/>
    <n v="2"/>
    <s v="20-9-3"/>
    <s v="20-9"/>
    <x v="1"/>
  </r>
  <r>
    <x v="1"/>
    <x v="3"/>
    <s v="»20-"/>
    <s v="Oficina de Tecnología e Informática"/>
    <n v="2"/>
    <s v="20-10"/>
    <s v="20-10"/>
    <x v="3"/>
  </r>
  <r>
    <x v="1"/>
    <x v="3"/>
    <s v="»20-"/>
    <s v="Oficina de Tecnología e Informática"/>
    <n v="2"/>
    <s v="20-10-1"/>
    <s v="20-10"/>
    <x v="4"/>
  </r>
  <r>
    <x v="1"/>
    <x v="3"/>
    <s v="»20-"/>
    <s v="Oficina de Tecnología e Informática"/>
    <n v="2"/>
    <s v="20-10-2"/>
    <s v="20-10"/>
    <x v="5"/>
  </r>
  <r>
    <x v="1"/>
    <x v="3"/>
    <s v="»20-"/>
    <s v="Oficina de Tecnología e Informática"/>
    <n v="2"/>
    <s v="20-10-3"/>
    <s v="20-10"/>
    <x v="7"/>
  </r>
  <r>
    <x v="1"/>
    <x v="3"/>
    <s v="»20-"/>
    <s v="Oficina de Tecnología e Informática"/>
    <n v="2"/>
    <s v="20-10-4"/>
    <s v="20-10"/>
    <x v="6"/>
  </r>
  <r>
    <x v="1"/>
    <x v="3"/>
    <s v="»20-"/>
    <s v="Oficina de Tecnología e Informática"/>
    <n v="2"/>
    <s v="20-11."/>
    <s v="20-11."/>
    <x v="0"/>
  </r>
  <r>
    <x v="1"/>
    <x v="3"/>
    <s v="»20-"/>
    <s v="Oficina de Tecnología e Informática"/>
    <n v="2"/>
    <s v="20-11-1."/>
    <s v="20-11."/>
    <x v="1"/>
  </r>
  <r>
    <x v="1"/>
    <x v="3"/>
    <s v="»20-"/>
    <s v="Oficina de Tecnología e Informática"/>
    <n v="2"/>
    <s v="20-11-2."/>
    <s v="20-11."/>
    <x v="1"/>
  </r>
  <r>
    <x v="2"/>
    <x v="4"/>
    <s v="»30-"/>
    <s v="Oficina Asesora de Planeación"/>
    <n v="3"/>
    <s v="30-1"/>
    <s v="30-1"/>
    <x v="0"/>
  </r>
  <r>
    <x v="2"/>
    <x v="4"/>
    <s v="»30-"/>
    <s v="Oficina Asesora de Planeación"/>
    <n v="3"/>
    <s v="30-1-1"/>
    <s v="30-1"/>
    <x v="1"/>
  </r>
  <r>
    <x v="2"/>
    <x v="4"/>
    <s v="»30-"/>
    <s v="Oficina Asesora de Planeación"/>
    <n v="3"/>
    <s v="30-1-2"/>
    <s v="30-1"/>
    <x v="1"/>
  </r>
  <r>
    <x v="2"/>
    <x v="4"/>
    <s v="»30-"/>
    <s v="Oficina Asesora de Planeación"/>
    <n v="3"/>
    <s v="30-2"/>
    <s v="30-2"/>
    <x v="0"/>
  </r>
  <r>
    <x v="2"/>
    <x v="4"/>
    <s v="»30-"/>
    <s v="Oficina Asesora de Planeación"/>
    <n v="3"/>
    <s v="30-2-1"/>
    <s v="30-2"/>
    <x v="1"/>
  </r>
  <r>
    <x v="2"/>
    <x v="4"/>
    <s v="»30-"/>
    <s v="Oficina Asesora de Planeación"/>
    <n v="3"/>
    <s v="30-2-2"/>
    <s v="30-2"/>
    <x v="1"/>
  </r>
  <r>
    <x v="2"/>
    <x v="4"/>
    <s v="»30-"/>
    <s v="Oficina Asesora de Planeación"/>
    <n v="3"/>
    <s v="30-2-3"/>
    <s v="30-2"/>
    <x v="1"/>
  </r>
  <r>
    <x v="2"/>
    <x v="4"/>
    <s v="»30-"/>
    <s v="Oficina Asesora de Planeación"/>
    <n v="3"/>
    <s v="30-2-4"/>
    <s v="30-2"/>
    <x v="1"/>
  </r>
  <r>
    <x v="2"/>
    <x v="4"/>
    <s v="»30-"/>
    <s v="Oficina Asesora de Planeación"/>
    <n v="3"/>
    <s v="30-3"/>
    <s v="30-3"/>
    <x v="0"/>
  </r>
  <r>
    <x v="2"/>
    <x v="4"/>
    <s v="»30-"/>
    <s v="Oficina Asesora de Planeación"/>
    <n v="3"/>
    <s v="30-3-1"/>
    <s v="30-3"/>
    <x v="1"/>
  </r>
  <r>
    <x v="2"/>
    <x v="4"/>
    <s v="»30-"/>
    <s v="Oficina Asesora de Planeación"/>
    <n v="3"/>
    <s v="30-3-2"/>
    <s v="30-3"/>
    <x v="1"/>
  </r>
  <r>
    <x v="2"/>
    <x v="4"/>
    <s v="»30-"/>
    <s v="Oficina Asesora de Planeación"/>
    <n v="3"/>
    <s v="30-3-3"/>
    <s v="30-3"/>
    <x v="1"/>
  </r>
  <r>
    <x v="2"/>
    <x v="4"/>
    <s v="»30-"/>
    <s v="Oficina Asesora de Planeación"/>
    <n v="3"/>
    <s v="30-3-4"/>
    <s v="30-3"/>
    <x v="1"/>
  </r>
  <r>
    <x v="2"/>
    <x v="4"/>
    <s v="»30-"/>
    <s v="Oficina Asesora de Planeación"/>
    <n v="3"/>
    <s v="30-3-5"/>
    <s v="30-3"/>
    <x v="1"/>
  </r>
  <r>
    <x v="2"/>
    <x v="4"/>
    <s v="»30-"/>
    <s v="Oficina Asesora de Planeación"/>
    <n v="3"/>
    <s v="30-3-6"/>
    <s v="30-3"/>
    <x v="1"/>
  </r>
  <r>
    <x v="2"/>
    <x v="4"/>
    <s v="»30-"/>
    <s v="Oficina Asesora de Planeación"/>
    <n v="3"/>
    <s v="30-4"/>
    <s v="30-4"/>
    <x v="0"/>
  </r>
  <r>
    <x v="2"/>
    <x v="4"/>
    <s v="»30-"/>
    <s v="Oficina Asesora de Planeación"/>
    <n v="3"/>
    <s v="30-4-1"/>
    <s v="30-4"/>
    <x v="1"/>
  </r>
  <r>
    <x v="2"/>
    <x v="4"/>
    <s v="»30-"/>
    <s v="Oficina Asesora de Planeación"/>
    <n v="3"/>
    <s v="30-4-2"/>
    <s v="30-4"/>
    <x v="1"/>
  </r>
  <r>
    <x v="2"/>
    <x v="4"/>
    <s v="»30-"/>
    <s v="Oficina Asesora de Planeación"/>
    <n v="3"/>
    <s v="30-5"/>
    <s v="30-5"/>
    <x v="0"/>
  </r>
  <r>
    <x v="2"/>
    <x v="4"/>
    <s v="»30-"/>
    <s v="Oficina Asesora de Planeación"/>
    <n v="3"/>
    <s v="30-5-1"/>
    <s v="30-5"/>
    <x v="1"/>
  </r>
  <r>
    <x v="2"/>
    <x v="4"/>
    <s v="»30-"/>
    <s v="Oficina Asesora de Planeación"/>
    <n v="3"/>
    <s v="30-5-2"/>
    <s v="30-5"/>
    <x v="1"/>
  </r>
  <r>
    <x v="2"/>
    <x v="4"/>
    <s v="»30-"/>
    <s v="Oficina Asesora de Planeación"/>
    <n v="3"/>
    <s v="30-6"/>
    <s v="30-6"/>
    <x v="0"/>
  </r>
  <r>
    <x v="2"/>
    <x v="4"/>
    <s v="»30-"/>
    <s v="Oficina Asesora de Planeación"/>
    <n v="3"/>
    <s v="30-6-1"/>
    <s v="30-6"/>
    <x v="1"/>
  </r>
  <r>
    <x v="2"/>
    <x v="4"/>
    <s v="»30-"/>
    <s v="Oficina Asesora de Planeación"/>
    <n v="3"/>
    <s v="30-6-2"/>
    <s v="30-6"/>
    <x v="1"/>
  </r>
  <r>
    <x v="2"/>
    <x v="4"/>
    <s v="»30-"/>
    <s v="Oficina Asesora de Planeación"/>
    <n v="3"/>
    <s v="30-7"/>
    <s v="30-7"/>
    <x v="0"/>
  </r>
  <r>
    <x v="2"/>
    <x v="4"/>
    <s v="»30-"/>
    <s v="Oficina Asesora de Planeación"/>
    <n v="3"/>
    <s v="30-7-1"/>
    <s v="30-7"/>
    <x v="1"/>
  </r>
  <r>
    <x v="2"/>
    <x v="4"/>
    <s v="»30-"/>
    <s v="Oficina Asesora de Planeación"/>
    <n v="3"/>
    <s v="30-7-2"/>
    <s v="30-7"/>
    <x v="1"/>
  </r>
  <r>
    <x v="2"/>
    <x v="4"/>
    <s v="»30-"/>
    <s v="Oficina Asesora de Planeación"/>
    <n v="3"/>
    <s v="30-8"/>
    <s v="30-8"/>
    <x v="0"/>
  </r>
  <r>
    <x v="2"/>
    <x v="4"/>
    <s v="»30-"/>
    <s v="Oficina Asesora de Planeación"/>
    <n v="3"/>
    <s v="30-8-1"/>
    <s v="30-8"/>
    <x v="1"/>
  </r>
  <r>
    <x v="2"/>
    <x v="4"/>
    <s v="»30-"/>
    <s v="Oficina Asesora de Planeación"/>
    <n v="3"/>
    <s v="30-8-2"/>
    <s v="30-8"/>
    <x v="1"/>
  </r>
  <r>
    <x v="2"/>
    <x v="4"/>
    <s v="»30-"/>
    <s v="Oficina Asesora de Planeación"/>
    <n v="3"/>
    <s v="30-8-3"/>
    <s v="30-8"/>
    <x v="1"/>
  </r>
  <r>
    <x v="2"/>
    <x v="4"/>
    <s v="»30-"/>
    <s v="Oficina Asesora de Planeación"/>
    <n v="3"/>
    <s v="30-8-4"/>
    <s v="30-8"/>
    <x v="1"/>
  </r>
  <r>
    <x v="2"/>
    <x v="4"/>
    <s v="»30-"/>
    <s v="Oficina Asesora de Planeación"/>
    <n v="3"/>
    <s v="30-9"/>
    <s v="30-9"/>
    <x v="0"/>
  </r>
  <r>
    <x v="2"/>
    <x v="4"/>
    <s v="»30-"/>
    <s v="Oficina Asesora de Planeación"/>
    <n v="3"/>
    <s v="30-9-1"/>
    <s v="30-9"/>
    <x v="1"/>
  </r>
  <r>
    <x v="2"/>
    <x v="4"/>
    <s v="»30-"/>
    <s v="Oficina Asesora de Planeación"/>
    <n v="3"/>
    <s v="30-9-2"/>
    <s v="30-9"/>
    <x v="1"/>
  </r>
  <r>
    <x v="2"/>
    <x v="4"/>
    <s v="»30-"/>
    <s v="Oficina Asesora de Planeación"/>
    <n v="3"/>
    <s v="30-10"/>
    <s v="30-10"/>
    <x v="0"/>
  </r>
  <r>
    <x v="2"/>
    <x v="4"/>
    <s v="»30-"/>
    <s v="Oficina Asesora de Planeación"/>
    <n v="3"/>
    <s v="30-10-1"/>
    <s v="30-10"/>
    <x v="1"/>
  </r>
  <r>
    <x v="2"/>
    <x v="4"/>
    <s v="»30-"/>
    <s v="Oficina Asesora de Planeación"/>
    <n v="3"/>
    <s v="30-10-2"/>
    <s v="30-10"/>
    <x v="1"/>
  </r>
  <r>
    <x v="2"/>
    <x v="4"/>
    <s v="»30-"/>
    <s v="Oficina Asesora de Planeación"/>
    <n v="3"/>
    <s v="30-11"/>
    <s v="30-11"/>
    <x v="0"/>
  </r>
  <r>
    <x v="2"/>
    <x v="4"/>
    <s v="»30-"/>
    <s v="Oficina Asesora de Planeación"/>
    <n v="3"/>
    <s v="30-11-1"/>
    <s v="30-11"/>
    <x v="1"/>
  </r>
  <r>
    <x v="2"/>
    <x v="4"/>
    <s v="»30-"/>
    <s v="Oficina Asesora de Planeación"/>
    <n v="3"/>
    <s v="30-11-2"/>
    <s v="30-11"/>
    <x v="1"/>
  </r>
  <r>
    <x v="2"/>
    <x v="4"/>
    <s v="»30-"/>
    <s v="Oficina Asesora de Planeación"/>
    <n v="3"/>
    <s v="30-12"/>
    <s v="30-12"/>
    <x v="0"/>
  </r>
  <r>
    <x v="2"/>
    <x v="4"/>
    <s v="»30-"/>
    <s v="Oficina Asesora de Planeación"/>
    <n v="3"/>
    <s v="30-12-1"/>
    <s v="30-12"/>
    <x v="1"/>
  </r>
  <r>
    <x v="2"/>
    <x v="4"/>
    <s v="»30-"/>
    <s v="Oficina Asesora de Planeación"/>
    <n v="3"/>
    <s v="30-12-2"/>
    <s v="30-12"/>
    <x v="1"/>
  </r>
  <r>
    <x v="2"/>
    <x v="4"/>
    <s v="»30-"/>
    <s v="Oficina Asesora de Planeación"/>
    <n v="3"/>
    <s v="30-13"/>
    <s v="30-13"/>
    <x v="0"/>
  </r>
  <r>
    <x v="2"/>
    <x v="4"/>
    <s v="»30-"/>
    <s v="Oficina Asesora de Planeación"/>
    <n v="3"/>
    <s v="30-13-1"/>
    <s v="30-13"/>
    <x v="1"/>
  </r>
  <r>
    <x v="2"/>
    <x v="4"/>
    <s v="»30-"/>
    <s v="Oficina Asesora de Planeación"/>
    <n v="3"/>
    <s v="30-13-2"/>
    <s v="30-13"/>
    <x v="1"/>
  </r>
  <r>
    <x v="2"/>
    <x v="4"/>
    <s v="»30-"/>
    <s v="Oficina Asesora de Planeación"/>
    <n v="3"/>
    <s v="30-14"/>
    <s v="30-14"/>
    <x v="3"/>
  </r>
  <r>
    <x v="2"/>
    <x v="4"/>
    <s v="»30-"/>
    <s v="Oficina Asesora de Planeación"/>
    <n v="3"/>
    <s v="30-14-1"/>
    <s v="30-14"/>
    <x v="4"/>
  </r>
  <r>
    <x v="2"/>
    <x v="4"/>
    <s v="»30-"/>
    <s v="Oficina Asesora de Planeación"/>
    <n v="3"/>
    <s v="30-14-2"/>
    <s v="30-14"/>
    <x v="5"/>
  </r>
  <r>
    <x v="2"/>
    <x v="4"/>
    <s v="»30-"/>
    <s v="Oficina Asesora de Planeación"/>
    <n v="3"/>
    <s v="30-14-3"/>
    <s v="30-14"/>
    <x v="7"/>
  </r>
  <r>
    <x v="2"/>
    <x v="4"/>
    <s v="»30-"/>
    <s v="Oficina Asesora de Planeación"/>
    <n v="3"/>
    <s v="30-14-4"/>
    <s v="30-14"/>
    <x v="6"/>
  </r>
  <r>
    <x v="3"/>
    <x v="5"/>
    <s v="»37-"/>
    <s v="Grupo de Trabajo de Estudios Económicos"/>
    <n v="1"/>
    <s v="37-1"/>
    <s v="37-1"/>
    <x v="0"/>
  </r>
  <r>
    <x v="3"/>
    <x v="5"/>
    <s v="»37-"/>
    <s v="Grupo de Trabajo de Estudios Económicos"/>
    <n v="1"/>
    <s v="37-1-1"/>
    <s v="37-1"/>
    <x v="1"/>
  </r>
  <r>
    <x v="3"/>
    <x v="5"/>
    <s v="»37-"/>
    <s v="Grupo de Trabajo de Estudios Económicos"/>
    <n v="1"/>
    <s v="37-1-2"/>
    <s v="37-1"/>
    <x v="1"/>
  </r>
  <r>
    <x v="3"/>
    <x v="5"/>
    <s v="»37-"/>
    <s v="Grupo de Trabajo de Estudios Económicos"/>
    <n v="1"/>
    <s v="37-2"/>
    <s v="37-2"/>
    <x v="0"/>
  </r>
  <r>
    <x v="3"/>
    <x v="5"/>
    <s v="»37-"/>
    <s v="Grupo de Trabajo de Estudios Económicos"/>
    <n v="1"/>
    <s v="37-2-1"/>
    <s v="37-2"/>
    <x v="1"/>
  </r>
  <r>
    <x v="3"/>
    <x v="5"/>
    <s v="»37-"/>
    <s v="Grupo de Trabajo de Estudios Económicos"/>
    <n v="1"/>
    <s v="37-2-2"/>
    <s v="37-2"/>
    <x v="1"/>
  </r>
  <r>
    <x v="3"/>
    <x v="5"/>
    <s v="»37-"/>
    <s v="Grupo de Trabajo de Estudios Económicos"/>
    <n v="1"/>
    <s v="37-3"/>
    <s v="37-3"/>
    <x v="0"/>
  </r>
  <r>
    <x v="3"/>
    <x v="5"/>
    <s v="»37-"/>
    <s v="Grupo de Trabajo de Estudios Económicos"/>
    <n v="1"/>
    <s v="37-3-1"/>
    <s v="37-3"/>
    <x v="1"/>
  </r>
  <r>
    <x v="3"/>
    <x v="5"/>
    <s v="»37-"/>
    <s v="Grupo de Trabajo de Estudios Económicos"/>
    <n v="1"/>
    <s v="37-3-2"/>
    <s v="37-3"/>
    <x v="1"/>
  </r>
  <r>
    <x v="3"/>
    <x v="5"/>
    <s v="»37-"/>
    <s v="Grupo de Trabajo de Estudios Económicos"/>
    <n v="1"/>
    <s v="37-7"/>
    <s v="37-7"/>
    <x v="0"/>
  </r>
  <r>
    <x v="3"/>
    <x v="5"/>
    <s v="»37-"/>
    <s v="Grupo de Trabajo de Estudios Económicos"/>
    <n v="1"/>
    <s v="37-7-1"/>
    <s v="37-7"/>
    <x v="1"/>
  </r>
  <r>
    <x v="3"/>
    <x v="5"/>
    <s v="»37-"/>
    <s v="Grupo de Trabajo de Estudios Económicos"/>
    <n v="1"/>
    <s v="37-7-2"/>
    <s v="37-7"/>
    <x v="1"/>
  </r>
  <r>
    <x v="3"/>
    <x v="5"/>
    <s v="»37-"/>
    <s v="Grupo de Trabajo de Estudios Económicos"/>
    <n v="1"/>
    <s v="37-7-3"/>
    <s v="37-7"/>
    <x v="1"/>
  </r>
  <r>
    <x v="3"/>
    <x v="5"/>
    <s v="»37-"/>
    <s v="Grupo de Trabajo de Estudios Económicos"/>
    <n v="1"/>
    <s v="37-8"/>
    <s v="37-8"/>
    <x v="0"/>
  </r>
  <r>
    <x v="3"/>
    <x v="5"/>
    <s v="»37-"/>
    <s v="Grupo de Trabajo de Estudios Económicos"/>
    <n v="1"/>
    <s v="37-8-1"/>
    <s v="37-8"/>
    <x v="1"/>
  </r>
  <r>
    <x v="3"/>
    <x v="5"/>
    <s v="»37-"/>
    <s v="Grupo de Trabajo de Estudios Económicos"/>
    <n v="1"/>
    <s v="37-8-2"/>
    <s v="37-8"/>
    <x v="2"/>
  </r>
  <r>
    <x v="3"/>
    <x v="5"/>
    <s v="»37-"/>
    <s v="Grupo de Trabajo de Estudios Económicos"/>
    <n v="1"/>
    <s v="37-8-3"/>
    <s v="37-8"/>
    <x v="1"/>
  </r>
  <r>
    <x v="3"/>
    <x v="5"/>
    <s v="»37-"/>
    <s v="Grupo de Trabajo de Estudios Económicos"/>
    <n v="1"/>
    <s v="37-8-4"/>
    <s v="37-8"/>
    <x v="2"/>
  </r>
  <r>
    <x v="3"/>
    <x v="5"/>
    <s v="»37-"/>
    <s v="Grupo de Trabajo de Estudios Económicos"/>
    <n v="1"/>
    <s v="37-9"/>
    <s v="37-9"/>
    <x v="0"/>
  </r>
  <r>
    <x v="3"/>
    <x v="5"/>
    <s v="»37-"/>
    <s v="Grupo de Trabajo de Estudios Económicos"/>
    <n v="1"/>
    <s v="37-9-1"/>
    <s v="37-9"/>
    <x v="1"/>
  </r>
  <r>
    <x v="3"/>
    <x v="5"/>
    <s v="»37-"/>
    <s v="Grupo de Trabajo de Estudios Económicos"/>
    <n v="1"/>
    <s v="37-9-2"/>
    <s v="37-9"/>
    <x v="2"/>
  </r>
  <r>
    <x v="3"/>
    <x v="5"/>
    <s v="»37-"/>
    <s v="Grupo de Trabajo de Estudios Económicos"/>
    <n v="1"/>
    <s v="37-9-3"/>
    <s v="37-9"/>
    <x v="1"/>
  </r>
  <r>
    <x v="3"/>
    <x v="5"/>
    <s v="»37-"/>
    <s v="Grupo de Trabajo de Estudios Económicos"/>
    <n v="1"/>
    <s v="37-9-4"/>
    <s v="37-9"/>
    <x v="2"/>
  </r>
  <r>
    <x v="3"/>
    <x v="5"/>
    <s v="»37-"/>
    <s v="Grupo de Trabajo de Estudios Económicos"/>
    <n v="1"/>
    <s v="37-10"/>
    <s v="37-10"/>
    <x v="3"/>
  </r>
  <r>
    <x v="3"/>
    <x v="5"/>
    <s v="»37-"/>
    <s v="Grupo de Trabajo de Estudios Económicos"/>
    <n v="1"/>
    <s v="37-10-1"/>
    <s v="37-10"/>
    <x v="4"/>
  </r>
  <r>
    <x v="3"/>
    <x v="5"/>
    <s v="»37-"/>
    <s v="Grupo de Trabajo de Estudios Económicos"/>
    <n v="1"/>
    <s v="37-10-2"/>
    <s v="37-10"/>
    <x v="6"/>
  </r>
  <r>
    <x v="3"/>
    <x v="5"/>
    <s v="»37-"/>
    <s v="Grupo de Trabajo de Estudios Económicos"/>
    <n v="1"/>
    <s v="37-11"/>
    <s v="37-11"/>
    <x v="0"/>
  </r>
  <r>
    <x v="3"/>
    <x v="5"/>
    <s v="»37-"/>
    <s v="Grupo de Trabajo de Estudios Económicos"/>
    <n v="1"/>
    <s v="37-11-1"/>
    <s v="37-11"/>
    <x v="1"/>
  </r>
  <r>
    <x v="3"/>
    <x v="5"/>
    <s v="»37-"/>
    <s v="Grupo de Trabajo de Estudios Económicos"/>
    <n v="1"/>
    <s v="37-11-2"/>
    <s v="37-11"/>
    <x v="2"/>
  </r>
  <r>
    <x v="3"/>
    <x v="5"/>
    <s v="»37-"/>
    <s v="Grupo de Trabajo de Estudios Económicos"/>
    <n v="1"/>
    <s v="37-11-3"/>
    <s v="37-11"/>
    <x v="1"/>
  </r>
  <r>
    <x v="3"/>
    <x v="5"/>
    <s v="»37-"/>
    <s v="Grupo de Trabajo de Estudios Económicos"/>
    <n v="1"/>
    <s v="37-11-4"/>
    <s v="37-11"/>
    <x v="2"/>
  </r>
  <r>
    <x v="3"/>
    <x v="5"/>
    <s v="»37-"/>
    <s v="Grupo de Trabajo de Estudios Económicos"/>
    <n v="1"/>
    <s v="37-12"/>
    <s v="37-12"/>
    <x v="0"/>
  </r>
  <r>
    <x v="3"/>
    <x v="5"/>
    <s v="»37-"/>
    <s v="Grupo de Trabajo de Estudios Económicos"/>
    <n v="1"/>
    <s v="37-12-1"/>
    <s v="37-12"/>
    <x v="1"/>
  </r>
  <r>
    <x v="3"/>
    <x v="5"/>
    <s v="»37-"/>
    <s v="Grupo de Trabajo de Estudios Económicos"/>
    <n v="1"/>
    <s v="37-12-2"/>
    <s v="37-12"/>
    <x v="1"/>
  </r>
  <r>
    <x v="3"/>
    <x v="5"/>
    <s v="»37-"/>
    <s v="Grupo de Trabajo de Estudios Económicos"/>
    <n v="1"/>
    <s v="37-13"/>
    <s v="37-13"/>
    <x v="0"/>
  </r>
  <r>
    <x v="3"/>
    <x v="5"/>
    <s v="»37-"/>
    <s v="Grupo de Trabajo de Estudios Económicos"/>
    <n v="1"/>
    <s v="37-13-1"/>
    <s v="37-13"/>
    <x v="1"/>
  </r>
  <r>
    <x v="3"/>
    <x v="5"/>
    <s v="»37-"/>
    <s v="Grupo de Trabajo de Estudios Económicos"/>
    <n v="1"/>
    <s v="37-13-2"/>
    <s v="37-13"/>
    <x v="1"/>
  </r>
  <r>
    <x v="4"/>
    <x v="6"/>
    <s v="»38-"/>
    <s v="Grupo de Trabajo de Asuntos Internacionales"/>
    <n v="0"/>
    <s v="38-1"/>
    <s v="38-1"/>
    <x v="0"/>
  </r>
  <r>
    <x v="4"/>
    <x v="6"/>
    <s v="»38-"/>
    <s v="Grupo de Trabajo de Asuntos Internacionales"/>
    <n v="0"/>
    <s v="38-1-1"/>
    <s v="38-1"/>
    <x v="1"/>
  </r>
  <r>
    <x v="4"/>
    <x v="6"/>
    <s v="»38-"/>
    <s v="Grupo de Trabajo de Asuntos Internacionales"/>
    <n v="0"/>
    <s v="38-1-2"/>
    <s v="38-1"/>
    <x v="1"/>
  </r>
  <r>
    <x v="4"/>
    <x v="6"/>
    <s v="»38-"/>
    <s v="Grupo de Trabajo de Asuntos Internacionales"/>
    <n v="0"/>
    <s v="38-1-3"/>
    <s v="38-1"/>
    <x v="2"/>
  </r>
  <r>
    <x v="4"/>
    <x v="6"/>
    <s v="»38-"/>
    <s v="Grupo de Trabajo de Asuntos Internacionales"/>
    <n v="0"/>
    <s v="38-1-4"/>
    <s v="38-1"/>
    <x v="1"/>
  </r>
  <r>
    <x v="4"/>
    <x v="6"/>
    <s v="»38-"/>
    <s v="Grupo de Trabajo de Asuntos Internacionales"/>
    <n v="0"/>
    <s v="38-1-5"/>
    <s v="38-1"/>
    <x v="2"/>
  </r>
  <r>
    <x v="4"/>
    <x v="6"/>
    <s v="»38-"/>
    <s v="Grupo de Trabajo de Asuntos Internacionales"/>
    <n v="0"/>
    <s v="38-2"/>
    <s v="38-2"/>
    <x v="0"/>
  </r>
  <r>
    <x v="4"/>
    <x v="6"/>
    <s v="»38-"/>
    <s v="Grupo de Trabajo de Asuntos Internacionales"/>
    <n v="0"/>
    <s v="38-2-1"/>
    <s v="38-2"/>
    <x v="1"/>
  </r>
  <r>
    <x v="4"/>
    <x v="6"/>
    <s v="»38-"/>
    <s v="Grupo de Trabajo de Asuntos Internacionales"/>
    <n v="0"/>
    <s v="38-2-2"/>
    <s v="38-2"/>
    <x v="2"/>
  </r>
  <r>
    <x v="4"/>
    <x v="6"/>
    <s v="»38-"/>
    <s v="Grupo de Trabajo de Asuntos Internacionales"/>
    <n v="0"/>
    <s v="38-2-3"/>
    <s v="38-2"/>
    <x v="1"/>
  </r>
  <r>
    <x v="4"/>
    <x v="6"/>
    <s v="»38-"/>
    <s v="Grupo de Trabajo de Asuntos Internacionales"/>
    <n v="0"/>
    <s v="38-2-4"/>
    <s v="38-2"/>
    <x v="1"/>
  </r>
  <r>
    <x v="4"/>
    <x v="6"/>
    <s v="»38-"/>
    <s v="Grupo de Trabajo de Asuntos Internacionales"/>
    <n v="0"/>
    <s v="38-3"/>
    <s v="38-3"/>
    <x v="0"/>
  </r>
  <r>
    <x v="4"/>
    <x v="6"/>
    <s v="»38-"/>
    <s v="Grupo de Trabajo de Asuntos Internacionales"/>
    <n v="0"/>
    <s v="38-3-1"/>
    <s v="38-3"/>
    <x v="1"/>
  </r>
  <r>
    <x v="4"/>
    <x v="6"/>
    <s v="»38-"/>
    <s v="Grupo de Trabajo de Asuntos Internacionales"/>
    <n v="0"/>
    <s v="38-3-2"/>
    <s v="38-3"/>
    <x v="1"/>
  </r>
  <r>
    <x v="4"/>
    <x v="6"/>
    <s v="»38-"/>
    <s v="Grupo de Trabajo de Asuntos Internacionales"/>
    <n v="0"/>
    <s v="38-3-3"/>
    <s v="38-3"/>
    <x v="1"/>
  </r>
  <r>
    <x v="4"/>
    <x v="6"/>
    <s v="»38-"/>
    <s v="Grupo de Trabajo de Asuntos Internacionales"/>
    <n v="0"/>
    <s v="38-4"/>
    <s v="38-4"/>
    <x v="0"/>
  </r>
  <r>
    <x v="4"/>
    <x v="6"/>
    <s v="»38-"/>
    <s v="Grupo de Trabajo de Asuntos Internacionales"/>
    <n v="0"/>
    <s v="38-4-1"/>
    <s v="38-4"/>
    <x v="1"/>
  </r>
  <r>
    <x v="4"/>
    <x v="6"/>
    <s v="»38-"/>
    <s v="Grupo de Trabajo de Asuntos Internacionales"/>
    <n v="0"/>
    <s v="38-4-2"/>
    <s v="38-4"/>
    <x v="1"/>
  </r>
  <r>
    <x v="4"/>
    <x v="6"/>
    <s v="»38-"/>
    <s v="Grupo de Trabajo de Asuntos Internacionales"/>
    <n v="0"/>
    <s v="38-5"/>
    <s v="38-5"/>
    <x v="0"/>
  </r>
  <r>
    <x v="4"/>
    <x v="6"/>
    <s v="»38-"/>
    <s v="Grupo de Trabajo de Asuntos Internacionales"/>
    <n v="0"/>
    <s v="38-5-1"/>
    <s v="38-5"/>
    <x v="1"/>
  </r>
  <r>
    <x v="4"/>
    <x v="6"/>
    <s v="»38-"/>
    <s v="Grupo de Trabajo de Asuntos Internacionales"/>
    <n v="0"/>
    <s v="38-5-2"/>
    <s v="38-5"/>
    <x v="1"/>
  </r>
  <r>
    <x v="4"/>
    <x v="6"/>
    <s v="»38-"/>
    <s v="Grupo de Trabajo de Asuntos Internacionales"/>
    <n v="0"/>
    <s v="38-6"/>
    <s v="38-6"/>
    <x v="3"/>
  </r>
  <r>
    <x v="4"/>
    <x v="6"/>
    <s v="»38-"/>
    <s v="Grupo de Trabajo de Asuntos Internacionales"/>
    <n v="0"/>
    <s v="38-6-2"/>
    <s v="38-6"/>
    <x v="7"/>
  </r>
  <r>
    <x v="4"/>
    <x v="6"/>
    <s v="»38-"/>
    <s v="Grupo de Trabajo de Asuntos Internacionales"/>
    <n v="0"/>
    <s v="38-6-3"/>
    <s v="38-6"/>
    <x v="6"/>
  </r>
  <r>
    <x v="5"/>
    <x v="7"/>
    <s v="»50-"/>
    <s v="Oficina de Control Interno"/>
    <n v="0"/>
    <s v="50-1"/>
    <s v="50-1"/>
    <x v="0"/>
  </r>
  <r>
    <x v="5"/>
    <x v="7"/>
    <s v="»50-"/>
    <s v="Oficina de Control Interno"/>
    <n v="0"/>
    <s v="50-1-1"/>
    <s v="50-1"/>
    <x v="1"/>
  </r>
  <r>
    <x v="5"/>
    <x v="7"/>
    <s v="»50-"/>
    <s v="Oficina de Control Interno"/>
    <n v="0"/>
    <s v="50-1-2"/>
    <s v="50-1"/>
    <x v="1"/>
  </r>
  <r>
    <x v="5"/>
    <x v="7"/>
    <s v="»50-"/>
    <s v="Oficina de Control Interno"/>
    <n v="0"/>
    <s v="50-2"/>
    <s v="50-2"/>
    <x v="0"/>
  </r>
  <r>
    <x v="5"/>
    <x v="7"/>
    <s v="»50-"/>
    <s v="Oficina de Control Interno"/>
    <n v="0"/>
    <s v="50-2-1"/>
    <s v="50-2"/>
    <x v="1"/>
  </r>
  <r>
    <x v="5"/>
    <x v="7"/>
    <s v="»50-"/>
    <s v="Oficina de Control Interno"/>
    <n v="0"/>
    <s v="50-2-2"/>
    <s v="50-2"/>
    <x v="1"/>
  </r>
  <r>
    <x v="5"/>
    <x v="7"/>
    <s v="»50-"/>
    <s v="Oficina de Control Interno"/>
    <n v="0"/>
    <s v="50-3"/>
    <s v="50-3"/>
    <x v="0"/>
  </r>
  <r>
    <x v="5"/>
    <x v="7"/>
    <s v="»50-"/>
    <s v="Oficina de Control Interno"/>
    <n v="0"/>
    <s v="50-3-1"/>
    <s v="50-3"/>
    <x v="1"/>
  </r>
  <r>
    <x v="5"/>
    <x v="7"/>
    <s v="»50-"/>
    <s v="Oficina de Control Interno"/>
    <n v="0"/>
    <s v="50-3-2"/>
    <s v="50-3"/>
    <x v="1"/>
  </r>
  <r>
    <x v="5"/>
    <x v="7"/>
    <s v="»50-"/>
    <s v="Oficina de Control Interno"/>
    <n v="0"/>
    <s v="50-4"/>
    <s v="50-4"/>
    <x v="0"/>
  </r>
  <r>
    <x v="5"/>
    <x v="7"/>
    <s v="»50-"/>
    <s v="Oficina de Control Interno"/>
    <n v="0"/>
    <s v="50-4-1"/>
    <s v="50-4"/>
    <x v="1"/>
  </r>
  <r>
    <x v="5"/>
    <x v="7"/>
    <s v="»50-"/>
    <s v="Oficina de Control Interno"/>
    <n v="0"/>
    <s v="50-4-2"/>
    <s v="50-4"/>
    <x v="1"/>
  </r>
  <r>
    <x v="5"/>
    <x v="7"/>
    <s v="»50-"/>
    <s v="Oficina de Control Interno"/>
    <n v="0"/>
    <s v="50-5"/>
    <s v="50-5"/>
    <x v="0"/>
  </r>
  <r>
    <x v="5"/>
    <x v="7"/>
    <s v="»50-"/>
    <s v="Oficina de Control Interno"/>
    <n v="0"/>
    <s v="50-5-1"/>
    <s v="50-5"/>
    <x v="1"/>
  </r>
  <r>
    <x v="5"/>
    <x v="7"/>
    <s v="»50-"/>
    <s v="Oficina de Control Interno"/>
    <n v="0"/>
    <s v="50-6"/>
    <s v="50-6"/>
    <x v="3"/>
  </r>
  <r>
    <x v="5"/>
    <x v="7"/>
    <s v="»50-"/>
    <s v="Oficina de Control Interno"/>
    <n v="0"/>
    <s v="50-6-1"/>
    <s v="50-6"/>
    <x v="4"/>
  </r>
  <r>
    <x v="0"/>
    <x v="8"/>
    <s v="»60-"/>
    <s v="Grupo de Trabajo Gestión Judicial"/>
    <n v="1"/>
    <s v="60-1"/>
    <s v="60-1"/>
    <x v="0"/>
  </r>
  <r>
    <x v="0"/>
    <x v="8"/>
    <s v="»60-"/>
    <s v="Grupo de Trabajo Gestión Judicial"/>
    <n v="1"/>
    <s v="60-1-1"/>
    <s v="60-1"/>
    <x v="1"/>
  </r>
  <r>
    <x v="0"/>
    <x v="8"/>
    <s v="»60-"/>
    <s v="Grupo de Trabajo Gestión Judicial"/>
    <n v="1"/>
    <s v="60-1-2"/>
    <s v="60-1"/>
    <x v="2"/>
  </r>
  <r>
    <x v="0"/>
    <x v="8"/>
    <s v="»60-"/>
    <s v="Grupo de Trabajo Gestión Judicial"/>
    <n v="1"/>
    <s v="60-1-3"/>
    <s v="60-1"/>
    <x v="1"/>
  </r>
  <r>
    <x v="0"/>
    <x v="8"/>
    <s v="»60-"/>
    <s v="Grupo de Trabajo Gestión Judicial"/>
    <n v="1"/>
    <s v="60-1-4"/>
    <s v="60-1"/>
    <x v="1"/>
  </r>
  <r>
    <x v="0"/>
    <x v="8"/>
    <s v="»60-"/>
    <s v="Grupo de Trabajo Gestión Judicial"/>
    <n v="1"/>
    <s v="60-1-5"/>
    <s v="60-1"/>
    <x v="1"/>
  </r>
  <r>
    <x v="0"/>
    <x v="8"/>
    <s v="»60-"/>
    <s v="Grupo de Trabajo Gestión Judicial"/>
    <n v="1"/>
    <s v="60-1-6"/>
    <s v="60-1"/>
    <x v="1"/>
  </r>
  <r>
    <x v="0"/>
    <x v="8"/>
    <s v="»60-"/>
    <s v="Grupo de Trabajo Gestión Judicial"/>
    <n v="1"/>
    <s v="60-2"/>
    <s v="60-2"/>
    <x v="0"/>
  </r>
  <r>
    <x v="0"/>
    <x v="8"/>
    <s v="»60-"/>
    <s v="Grupo de Trabajo Gestión Judicial"/>
    <n v="1"/>
    <s v="60-2-1"/>
    <s v="60-2"/>
    <x v="1"/>
  </r>
  <r>
    <x v="0"/>
    <x v="8"/>
    <s v="»60-"/>
    <s v="Grupo de Trabajo Gestión Judicial"/>
    <n v="1"/>
    <s v="60-2-2"/>
    <s v="60-2"/>
    <x v="2"/>
  </r>
  <r>
    <x v="0"/>
    <x v="8"/>
    <s v="»60-"/>
    <s v="Grupo de Trabajo Gestión Judicial"/>
    <n v="1"/>
    <s v="60-2-3"/>
    <s v="60-2"/>
    <x v="1"/>
  </r>
  <r>
    <x v="0"/>
    <x v="8"/>
    <s v="»60-"/>
    <s v="Grupo de Trabajo Gestión Judicial"/>
    <n v="1"/>
    <s v="60-2-4"/>
    <s v="60-2"/>
    <x v="2"/>
  </r>
  <r>
    <x v="0"/>
    <x v="8"/>
    <s v="»60-"/>
    <s v="Grupo de Trabajo Gestión Judicial"/>
    <n v="1"/>
    <s v="60-3"/>
    <s v="60-3"/>
    <x v="0"/>
  </r>
  <r>
    <x v="0"/>
    <x v="8"/>
    <s v="»60-"/>
    <s v="Grupo de Trabajo Gestión Judicial"/>
    <n v="1"/>
    <s v="60-3-1"/>
    <s v="60-3"/>
    <x v="1"/>
  </r>
  <r>
    <x v="0"/>
    <x v="8"/>
    <s v="»60-"/>
    <s v="Grupo de Trabajo Gestión Judicial"/>
    <n v="1"/>
    <s v="60-3-2"/>
    <s v="60-3"/>
    <x v="2"/>
  </r>
  <r>
    <x v="0"/>
    <x v="8"/>
    <s v="»60-"/>
    <s v="Grupo de Trabajo Gestión Judicial"/>
    <n v="1"/>
    <s v="60-3-3"/>
    <s v="60-3"/>
    <x v="1"/>
  </r>
  <r>
    <x v="0"/>
    <x v="8"/>
    <s v="»60-"/>
    <s v="Grupo de Trabajo Gestión Judicial"/>
    <n v="1"/>
    <s v="60-3-4"/>
    <s v="60-3"/>
    <x v="2"/>
  </r>
  <r>
    <x v="0"/>
    <x v="8"/>
    <s v="»60-"/>
    <s v="Grupo de Trabajo Gestión Judicial"/>
    <n v="1"/>
    <s v="60-3-5"/>
    <s v="60-3"/>
    <x v="1"/>
  </r>
  <r>
    <x v="0"/>
    <x v="8"/>
    <s v="»60-"/>
    <s v="Grupo de Trabajo Gestión Judicial"/>
    <n v="1"/>
    <s v="60-4"/>
    <s v="60-4"/>
    <x v="0"/>
  </r>
  <r>
    <x v="0"/>
    <x v="8"/>
    <s v="»60-"/>
    <s v="Grupo de Trabajo Gestión Judicial"/>
    <n v="1"/>
    <s v="60-4-1"/>
    <s v="60-4"/>
    <x v="1"/>
  </r>
  <r>
    <x v="0"/>
    <x v="8"/>
    <s v="»60-"/>
    <s v="Grupo de Trabajo Gestión Judicial"/>
    <n v="1"/>
    <s v="60-4-2"/>
    <s v="60-4"/>
    <x v="1"/>
  </r>
  <r>
    <x v="0"/>
    <x v="8"/>
    <s v="»60-"/>
    <s v="Grupo de Trabajo Gestión Judicial"/>
    <n v="1"/>
    <s v="60-5"/>
    <s v="60-5"/>
    <x v="0"/>
  </r>
  <r>
    <x v="0"/>
    <x v="8"/>
    <s v="»60-"/>
    <s v="Grupo de Trabajo Gestión Judicial"/>
    <n v="1"/>
    <s v="60-5-1"/>
    <s v="60-5"/>
    <x v="1"/>
  </r>
  <r>
    <x v="0"/>
    <x v="8"/>
    <s v="»60-"/>
    <s v="Grupo de Trabajo Gestión Judicial"/>
    <n v="1"/>
    <s v="60-5-2"/>
    <s v="60-5"/>
    <x v="1"/>
  </r>
  <r>
    <x v="0"/>
    <x v="8"/>
    <s v="»60-"/>
    <s v="Grupo de Trabajo Gestión Judicial"/>
    <n v="1"/>
    <s v="60-5-3"/>
    <s v="60-5"/>
    <x v="1"/>
  </r>
  <r>
    <x v="0"/>
    <x v="8"/>
    <s v="»60-"/>
    <s v="Grupo de Trabajo Gestión Judicial"/>
    <n v="1"/>
    <s v="60-5-4"/>
    <s v="60-5"/>
    <x v="1"/>
  </r>
  <r>
    <x v="0"/>
    <x v="8"/>
    <s v="»60-"/>
    <s v="Grupo de Trabajo Gestión Judicial"/>
    <n v="1"/>
    <s v="60-5-5"/>
    <s v="60-5"/>
    <x v="1"/>
  </r>
  <r>
    <x v="0"/>
    <x v="8"/>
    <s v="»60-"/>
    <s v="Grupo de Trabajo Gestión Judicial"/>
    <n v="1"/>
    <s v="60-6"/>
    <s v="60-6"/>
    <x v="3"/>
  </r>
  <r>
    <x v="0"/>
    <x v="8"/>
    <s v="»60-"/>
    <s v="Grupo de Trabajo Gestión Judicial"/>
    <n v="1"/>
    <s v="60-6-1"/>
    <s v="60-6"/>
    <x v="6"/>
  </r>
  <r>
    <x v="0"/>
    <x v="8"/>
    <s v="»60-"/>
    <s v="Grupo de Trabajo Gestión Judicial"/>
    <n v="1"/>
    <s v="60-7"/>
    <s v="60-7"/>
    <x v="0"/>
  </r>
  <r>
    <x v="0"/>
    <x v="8"/>
    <s v="»60-"/>
    <s v="Grupo de Trabajo Gestión Judicial"/>
    <n v="1"/>
    <s v="60-7-1"/>
    <s v="60-7"/>
    <x v="1"/>
  </r>
  <r>
    <x v="0"/>
    <x v="8"/>
    <s v="»60-"/>
    <s v="Grupo de Trabajo Gestión Judicial"/>
    <n v="1"/>
    <s v="60-7-2"/>
    <s v="60-7"/>
    <x v="1"/>
  </r>
  <r>
    <x v="6"/>
    <x v="9"/>
    <s v="»71-"/>
    <s v="Grupo de Formación"/>
    <n v="1"/>
    <s v="71-1"/>
    <s v="71-1"/>
    <x v="0"/>
  </r>
  <r>
    <x v="6"/>
    <x v="9"/>
    <s v="»71-"/>
    <s v="Grupo de Formación"/>
    <n v="1"/>
    <s v="71-1-1"/>
    <s v="71-1"/>
    <x v="1"/>
  </r>
  <r>
    <x v="6"/>
    <x v="9"/>
    <s v="»71-"/>
    <s v="Grupo de Formación"/>
    <n v="1"/>
    <s v="71-1-2"/>
    <s v="71-1"/>
    <x v="1"/>
  </r>
  <r>
    <x v="6"/>
    <x v="9"/>
    <s v="»71-"/>
    <s v="Grupo de Formación"/>
    <n v="1"/>
    <s v="71-1-3"/>
    <s v="71-1"/>
    <x v="1"/>
  </r>
  <r>
    <x v="6"/>
    <x v="9"/>
    <s v="»71-"/>
    <s v="Grupo de Formación"/>
    <n v="1"/>
    <s v="71-2"/>
    <s v="71-2"/>
    <x v="0"/>
  </r>
  <r>
    <x v="6"/>
    <x v="9"/>
    <s v="»71-"/>
    <s v="Grupo de Formación"/>
    <n v="1"/>
    <s v="71-2-1"/>
    <s v="71-2"/>
    <x v="1"/>
  </r>
  <r>
    <x v="6"/>
    <x v="9"/>
    <s v="»71-"/>
    <s v="Grupo de Formación"/>
    <n v="1"/>
    <s v="71-2-2"/>
    <s v="71-2"/>
    <x v="1"/>
  </r>
  <r>
    <x v="6"/>
    <x v="9"/>
    <s v="»71-"/>
    <s v="Grupo de Formación"/>
    <n v="1"/>
    <s v="71-2-3"/>
    <s v="71-2"/>
    <x v="1"/>
  </r>
  <r>
    <x v="6"/>
    <x v="9"/>
    <s v="»71-"/>
    <s v="Grupo de Formación"/>
    <n v="1"/>
    <s v="71-3"/>
    <s v="71-3"/>
    <x v="0"/>
  </r>
  <r>
    <x v="6"/>
    <x v="9"/>
    <s v="»71-"/>
    <s v="Grupo de Formación"/>
    <n v="1"/>
    <s v="71-3-1"/>
    <s v="71-3"/>
    <x v="1"/>
  </r>
  <r>
    <x v="6"/>
    <x v="9"/>
    <s v="»71-"/>
    <s v="Grupo de Formación"/>
    <n v="1"/>
    <s v="71-3-2"/>
    <s v="71-3"/>
    <x v="1"/>
  </r>
  <r>
    <x v="6"/>
    <x v="9"/>
    <s v="»71-"/>
    <s v="Grupo de Formación"/>
    <n v="1"/>
    <s v="71-3-3"/>
    <s v="71-3"/>
    <x v="1"/>
  </r>
  <r>
    <x v="6"/>
    <x v="9"/>
    <s v="»71-"/>
    <s v="Grupo de Formación"/>
    <n v="1"/>
    <s v="71-4"/>
    <s v="71-4"/>
    <x v="0"/>
  </r>
  <r>
    <x v="6"/>
    <x v="9"/>
    <s v="»71-"/>
    <s v="Grupo de Formación"/>
    <n v="1"/>
    <s v="71-4-1"/>
    <s v="71-4"/>
    <x v="1"/>
  </r>
  <r>
    <x v="6"/>
    <x v="9"/>
    <s v="»71-"/>
    <s v="Grupo de Formación"/>
    <n v="1"/>
    <s v="71-4-2"/>
    <s v="71-4"/>
    <x v="1"/>
  </r>
  <r>
    <x v="6"/>
    <x v="9"/>
    <s v="»71-"/>
    <s v="Grupo de Formación"/>
    <n v="1"/>
    <s v="71-4-3"/>
    <s v="71-4"/>
    <x v="1"/>
  </r>
  <r>
    <x v="6"/>
    <x v="9"/>
    <s v="»71-"/>
    <s v="Grupo de Formación"/>
    <n v="1"/>
    <s v="71-5"/>
    <s v="71-5"/>
    <x v="0"/>
  </r>
  <r>
    <x v="6"/>
    <x v="9"/>
    <s v="»71-"/>
    <s v="Grupo de Formación"/>
    <n v="1"/>
    <s v="71-5-1"/>
    <s v="71-5"/>
    <x v="1"/>
  </r>
  <r>
    <x v="6"/>
    <x v="9"/>
    <s v="»71-"/>
    <s v="Grupo de Formación"/>
    <n v="1"/>
    <s v="71-5-2"/>
    <s v="71-5"/>
    <x v="1"/>
  </r>
  <r>
    <x v="6"/>
    <x v="9"/>
    <s v="»71-"/>
    <s v="Grupo de Formación"/>
    <n v="1"/>
    <s v="71-5-3"/>
    <s v="71-5"/>
    <x v="1"/>
  </r>
  <r>
    <x v="6"/>
    <x v="9"/>
    <s v="»71-"/>
    <s v="Grupo de Formación"/>
    <n v="1"/>
    <s v="71-6"/>
    <s v="71-6"/>
    <x v="0"/>
  </r>
  <r>
    <x v="6"/>
    <x v="9"/>
    <s v="»71-"/>
    <s v="Grupo de Formación"/>
    <n v="1"/>
    <s v="71-6-1"/>
    <s v="71-6"/>
    <x v="1"/>
  </r>
  <r>
    <x v="6"/>
    <x v="9"/>
    <s v="»71-"/>
    <s v="Grupo de Formación"/>
    <n v="1"/>
    <s v="71-6-2"/>
    <s v="71-6"/>
    <x v="2"/>
  </r>
  <r>
    <x v="6"/>
    <x v="9"/>
    <s v="»71-"/>
    <s v="Grupo de Formación"/>
    <n v="1"/>
    <s v="71-6-3"/>
    <s v="71-6"/>
    <x v="1"/>
  </r>
  <r>
    <x v="6"/>
    <x v="9"/>
    <s v="»71-"/>
    <s v="Grupo de Formación"/>
    <n v="1"/>
    <s v="71-6-4"/>
    <s v="71-6"/>
    <x v="2"/>
  </r>
  <r>
    <x v="6"/>
    <x v="9"/>
    <s v="»71-"/>
    <s v="Grupo de Formación"/>
    <n v="1"/>
    <s v="71-6-5"/>
    <s v="71-6"/>
    <x v="1"/>
  </r>
  <r>
    <x v="6"/>
    <x v="9"/>
    <s v="»71-"/>
    <s v="Grupo de Formación"/>
    <n v="1"/>
    <s v="71-6-6"/>
    <s v="71-6"/>
    <x v="1"/>
  </r>
  <r>
    <x v="6"/>
    <x v="9"/>
    <s v="»71-"/>
    <s v="Grupo de Formación"/>
    <n v="1"/>
    <s v="71-7"/>
    <s v="71-7"/>
    <x v="0"/>
  </r>
  <r>
    <x v="6"/>
    <x v="9"/>
    <s v="»71-"/>
    <s v="Grupo de Formación"/>
    <n v="1"/>
    <s v="71-7-1"/>
    <s v="71-7"/>
    <x v="1"/>
  </r>
  <r>
    <x v="6"/>
    <x v="9"/>
    <s v="»71-"/>
    <s v="Grupo de Formación"/>
    <n v="1"/>
    <s v="71-7-2"/>
    <s v="71-7"/>
    <x v="1"/>
  </r>
  <r>
    <x v="6"/>
    <x v="9"/>
    <s v="»71-"/>
    <s v="Grupo de Formación"/>
    <n v="1"/>
    <s v="71-7-3"/>
    <s v="71-7"/>
    <x v="1"/>
  </r>
  <r>
    <x v="6"/>
    <x v="10"/>
    <s v="»72-"/>
    <s v="Grupo de Atención al Ciudadano"/>
    <n v="1"/>
    <s v="72-1"/>
    <s v="72-1"/>
    <x v="0"/>
  </r>
  <r>
    <x v="6"/>
    <x v="10"/>
    <s v="»72-"/>
    <s v="Grupo de Atención al Ciudadano"/>
    <n v="1"/>
    <s v="72-1-1"/>
    <s v="72-1"/>
    <x v="1"/>
  </r>
  <r>
    <x v="6"/>
    <x v="10"/>
    <s v="»72-"/>
    <s v="Grupo de Atención al Ciudadano"/>
    <n v="1"/>
    <s v="72-1-2"/>
    <s v="72-1"/>
    <x v="1"/>
  </r>
  <r>
    <x v="6"/>
    <x v="10"/>
    <s v="»72-"/>
    <s v="Grupo de Atención al Ciudadano"/>
    <n v="1"/>
    <s v="72-1-3"/>
    <s v="72-1"/>
    <x v="2"/>
  </r>
  <r>
    <x v="6"/>
    <x v="10"/>
    <s v="»72-"/>
    <s v="Grupo de Atención al Ciudadano"/>
    <n v="1"/>
    <s v="72-1-4"/>
    <s v="72-1"/>
    <x v="1"/>
  </r>
  <r>
    <x v="6"/>
    <x v="10"/>
    <s v="»72-"/>
    <s v="Grupo de Atención al Ciudadano"/>
    <n v="1"/>
    <s v="72-2"/>
    <s v="72-2"/>
    <x v="0"/>
  </r>
  <r>
    <x v="6"/>
    <x v="10"/>
    <s v="»72-"/>
    <s v="Grupo de Atención al Ciudadano"/>
    <n v="1"/>
    <s v="72-2-1"/>
    <s v="72-2"/>
    <x v="1"/>
  </r>
  <r>
    <x v="6"/>
    <x v="10"/>
    <s v="»72-"/>
    <s v="Grupo de Atención al Ciudadano"/>
    <n v="1"/>
    <s v="72-2-2"/>
    <s v="72-2"/>
    <x v="1"/>
  </r>
  <r>
    <x v="6"/>
    <x v="10"/>
    <s v="»72-"/>
    <s v="Grupo de Atención al Ciudadano"/>
    <n v="1"/>
    <s v="72-2-3"/>
    <s v="72-2"/>
    <x v="2"/>
  </r>
  <r>
    <x v="6"/>
    <x v="10"/>
    <s v="»72-"/>
    <s v="Grupo de Atención al Ciudadano"/>
    <n v="1"/>
    <s v="72-2-4"/>
    <s v="72-2"/>
    <x v="1"/>
  </r>
  <r>
    <x v="6"/>
    <x v="10"/>
    <s v="»72-"/>
    <s v="Grupo de Atención al Ciudadano"/>
    <n v="1"/>
    <s v="72-3"/>
    <s v="72-3"/>
    <x v="0"/>
  </r>
  <r>
    <x v="6"/>
    <x v="10"/>
    <s v="»72-"/>
    <s v="Grupo de Atención al Ciudadano"/>
    <n v="1"/>
    <s v="72-3-1"/>
    <s v="72-3"/>
    <x v="1"/>
  </r>
  <r>
    <x v="6"/>
    <x v="10"/>
    <s v="»72-"/>
    <s v="Grupo de Atención al Ciudadano"/>
    <n v="1"/>
    <s v="72-3-2"/>
    <s v="72-3"/>
    <x v="1"/>
  </r>
  <r>
    <x v="6"/>
    <x v="10"/>
    <s v="»72-"/>
    <s v="Grupo de Atención al Ciudadano"/>
    <n v="1"/>
    <s v="72-3-3"/>
    <s v="72-3"/>
    <x v="2"/>
  </r>
  <r>
    <x v="6"/>
    <x v="10"/>
    <s v="»72-"/>
    <s v="Grupo de Atención al Ciudadano"/>
    <n v="1"/>
    <s v="72-3-4"/>
    <s v="72-3"/>
    <x v="1"/>
  </r>
  <r>
    <x v="6"/>
    <x v="10"/>
    <s v="»72-"/>
    <s v="Grupo de Atención al Ciudadano"/>
    <n v="1"/>
    <s v="72-4"/>
    <s v="72-4"/>
    <x v="0"/>
  </r>
  <r>
    <x v="6"/>
    <x v="10"/>
    <s v="»72-"/>
    <s v="Grupo de Atención al Ciudadano"/>
    <n v="1"/>
    <s v="72-4-1"/>
    <s v="72-4"/>
    <x v="1"/>
  </r>
  <r>
    <x v="6"/>
    <x v="10"/>
    <s v="»72-"/>
    <s v="Grupo de Atención al Ciudadano"/>
    <n v="1"/>
    <s v="72-4-2"/>
    <s v="72-4"/>
    <x v="1"/>
  </r>
  <r>
    <x v="6"/>
    <x v="10"/>
    <s v="»72-"/>
    <s v="Grupo de Atención al Ciudadano"/>
    <n v="1"/>
    <s v="72-5"/>
    <s v="72-5"/>
    <x v="0"/>
  </r>
  <r>
    <x v="6"/>
    <x v="10"/>
    <s v="»72-"/>
    <s v="Grupo de Atención al Ciudadano"/>
    <n v="1"/>
    <s v="72-5-1"/>
    <s v="72-5"/>
    <x v="1"/>
  </r>
  <r>
    <x v="6"/>
    <x v="10"/>
    <s v="»72-"/>
    <s v="Grupo de Atención al Ciudadano"/>
    <n v="1"/>
    <s v="72-5-2"/>
    <s v="72-5"/>
    <x v="1"/>
  </r>
  <r>
    <x v="6"/>
    <x v="10"/>
    <s v="»72-"/>
    <s v="Grupo de Atención al Ciudadano"/>
    <n v="1"/>
    <s v="72-6"/>
    <s v="72-6"/>
    <x v="3"/>
  </r>
  <r>
    <x v="6"/>
    <x v="10"/>
    <s v="»72-"/>
    <s v="Grupo de Atención al Ciudadano"/>
    <n v="1"/>
    <s v="72-6-1"/>
    <s v="72-6"/>
    <x v="4"/>
  </r>
  <r>
    <x v="6"/>
    <x v="10"/>
    <s v="»72-"/>
    <s v="Grupo de Atención al Ciudadano"/>
    <n v="1"/>
    <s v="72-6-2"/>
    <s v="72-6"/>
    <x v="5"/>
  </r>
  <r>
    <x v="6"/>
    <x v="10"/>
    <s v="»72-"/>
    <s v="Grupo de Atención al Ciudadano"/>
    <n v="1"/>
    <s v="72-6-3"/>
    <s v="72-6"/>
    <x v="6"/>
  </r>
  <r>
    <x v="6"/>
    <x v="11"/>
    <s v="»73-"/>
    <s v="Grupo de Comunicación"/>
    <n v="1"/>
    <s v="73-1"/>
    <s v="73-1"/>
    <x v="0"/>
  </r>
  <r>
    <x v="6"/>
    <x v="11"/>
    <s v="»73-"/>
    <s v="Grupo de Comunicación"/>
    <n v="1"/>
    <s v="73-1-1"/>
    <s v="73-1"/>
    <x v="1"/>
  </r>
  <r>
    <x v="6"/>
    <x v="11"/>
    <s v="»73-"/>
    <s v="Grupo de Comunicación"/>
    <n v="1"/>
    <s v="73-1-2"/>
    <s v="73-1"/>
    <x v="1"/>
  </r>
  <r>
    <x v="6"/>
    <x v="11"/>
    <s v="»73-"/>
    <s v="Grupo de Comunicación"/>
    <n v="1"/>
    <s v="73-2"/>
    <s v="73-2"/>
    <x v="0"/>
  </r>
  <r>
    <x v="6"/>
    <x v="11"/>
    <s v="»73-"/>
    <s v="Grupo de Comunicación"/>
    <n v="1"/>
    <s v="73-2-1"/>
    <s v="73-2"/>
    <x v="1"/>
  </r>
  <r>
    <x v="6"/>
    <x v="11"/>
    <s v="»73-"/>
    <s v="Grupo de Comunicación"/>
    <n v="1"/>
    <s v="73-2-2"/>
    <s v="73-2"/>
    <x v="1"/>
  </r>
  <r>
    <x v="6"/>
    <x v="11"/>
    <s v="»73-"/>
    <s v="Grupo de Comunicación"/>
    <n v="1"/>
    <s v="73-2-3"/>
    <s v="73-2"/>
    <x v="1"/>
  </r>
  <r>
    <x v="6"/>
    <x v="11"/>
    <s v="»73-"/>
    <s v="Grupo de Comunicación"/>
    <n v="1"/>
    <s v="73-3"/>
    <s v="73-3"/>
    <x v="0"/>
  </r>
  <r>
    <x v="6"/>
    <x v="11"/>
    <s v="»73-"/>
    <s v="Grupo de Comunicación"/>
    <n v="1"/>
    <s v="73-3-1"/>
    <s v="73-3"/>
    <x v="1"/>
  </r>
  <r>
    <x v="6"/>
    <x v="11"/>
    <s v="»73-"/>
    <s v="Grupo de Comunicación"/>
    <n v="1"/>
    <s v="73-3-2"/>
    <s v="73-3"/>
    <x v="1"/>
  </r>
  <r>
    <x v="6"/>
    <x v="11"/>
    <s v="»73-"/>
    <s v="Grupo de Comunicación"/>
    <n v="1"/>
    <s v="73-4"/>
    <s v="73-4"/>
    <x v="0"/>
  </r>
  <r>
    <x v="6"/>
    <x v="11"/>
    <s v="»73-"/>
    <s v="Grupo de Comunicación"/>
    <n v="1"/>
    <s v="73-4-1"/>
    <s v="73-4"/>
    <x v="1"/>
  </r>
  <r>
    <x v="6"/>
    <x v="11"/>
    <s v="»73-"/>
    <s v="Grupo de Comunicación"/>
    <n v="1"/>
    <s v="73-4-2"/>
    <s v="73-4"/>
    <x v="2"/>
  </r>
  <r>
    <x v="6"/>
    <x v="11"/>
    <s v="»73-"/>
    <s v="Grupo de Comunicación"/>
    <n v="1"/>
    <s v="73-4-3"/>
    <s v="73-4"/>
    <x v="1"/>
  </r>
  <r>
    <x v="6"/>
    <x v="11"/>
    <s v="»73-"/>
    <s v="Grupo de Comunicación"/>
    <n v="1"/>
    <s v="73-4-4"/>
    <s v="73-4"/>
    <x v="1"/>
  </r>
  <r>
    <x v="6"/>
    <x v="11"/>
    <s v="»73-"/>
    <s v="Grupo de Comunicación"/>
    <n v="1"/>
    <s v="73-5"/>
    <s v="73-5"/>
    <x v="0"/>
  </r>
  <r>
    <x v="6"/>
    <x v="11"/>
    <s v="»73-"/>
    <s v="Grupo de Comunicación"/>
    <n v="1"/>
    <s v="73-5-1"/>
    <s v="73-5"/>
    <x v="1"/>
  </r>
  <r>
    <x v="6"/>
    <x v="11"/>
    <s v="»73-"/>
    <s v="Grupo de Comunicación"/>
    <n v="1"/>
    <s v="73-5-2"/>
    <s v="73-5"/>
    <x v="1"/>
  </r>
  <r>
    <x v="6"/>
    <x v="11"/>
    <s v="»73-"/>
    <s v="Grupo de Comunicación"/>
    <n v="1"/>
    <s v="73-5-3"/>
    <s v="73-5"/>
    <x v="1"/>
  </r>
  <r>
    <x v="6"/>
    <x v="11"/>
    <s v="»73-"/>
    <s v="Grupo de Comunicación"/>
    <n v="1"/>
    <s v="73-5-4"/>
    <s v="73-5"/>
    <x v="1"/>
  </r>
  <r>
    <x v="6"/>
    <x v="11"/>
    <s v="»73-"/>
    <s v="Grupo de Comunicación"/>
    <n v="1"/>
    <s v="73-6"/>
    <s v="73-6"/>
    <x v="0"/>
  </r>
  <r>
    <x v="6"/>
    <x v="11"/>
    <s v="»73-"/>
    <s v="Grupo de Comunicación"/>
    <n v="1"/>
    <s v="73-6-1"/>
    <s v="73-6"/>
    <x v="1"/>
  </r>
  <r>
    <x v="6"/>
    <x v="11"/>
    <s v="»73-"/>
    <s v="Grupo de Comunicación"/>
    <n v="1"/>
    <s v="73-6-2"/>
    <s v="73-6"/>
    <x v="1"/>
  </r>
  <r>
    <x v="6"/>
    <x v="11"/>
    <s v="»73-"/>
    <s v="Grupo de Comunicación"/>
    <n v="1"/>
    <s v="73-6-3"/>
    <s v="73-6"/>
    <x v="1"/>
  </r>
  <r>
    <x v="6"/>
    <x v="11"/>
    <s v="»73-"/>
    <s v="Grupo de Comunicación"/>
    <n v="1"/>
    <s v="73-7"/>
    <s v="73-7"/>
    <x v="3"/>
  </r>
  <r>
    <x v="6"/>
    <x v="11"/>
    <s v="»73-"/>
    <s v="Grupo de Comunicación"/>
    <n v="1"/>
    <s v="73-7-1"/>
    <s v="73-7"/>
    <x v="4"/>
  </r>
  <r>
    <x v="6"/>
    <x v="11"/>
    <s v="»73-"/>
    <s v="Grupo de Comunicación"/>
    <n v="1"/>
    <s v="73-7-2"/>
    <s v="73-7"/>
    <x v="5"/>
  </r>
  <r>
    <x v="6"/>
    <x v="11"/>
    <s v="»73-"/>
    <s v="Grupo de Comunicación"/>
    <n v="1"/>
    <s v="73-7-3"/>
    <s v="73-7"/>
    <x v="7"/>
  </r>
  <r>
    <x v="6"/>
    <x v="11"/>
    <s v="»73-"/>
    <s v="Grupo de Comunicación"/>
    <n v="1"/>
    <s v="73-7-4"/>
    <s v="73-7"/>
    <x v="6"/>
  </r>
  <r>
    <x v="6"/>
    <x v="11"/>
    <s v="»73-"/>
    <s v="Grupo de Comunicación"/>
    <n v="1"/>
    <s v="73-8"/>
    <s v="73-8"/>
    <x v="0"/>
  </r>
  <r>
    <x v="6"/>
    <x v="11"/>
    <s v="»73-"/>
    <s v="Grupo de Comunicación"/>
    <n v="1"/>
    <s v="73-8-1"/>
    <s v="73-8"/>
    <x v="1"/>
  </r>
  <r>
    <x v="7"/>
    <x v="12"/>
    <s v="»100-"/>
    <s v="Secretaría General"/>
    <n v="0"/>
    <s v="100-1"/>
    <s v="100-1"/>
    <x v="0"/>
  </r>
  <r>
    <x v="7"/>
    <x v="12"/>
    <s v="»100-"/>
    <s v="Secretaría General"/>
    <n v="0"/>
    <s v="100-1-1"/>
    <s v="100-1"/>
    <x v="1"/>
  </r>
  <r>
    <x v="7"/>
    <x v="12"/>
    <s v="»100-"/>
    <s v="Secretaría General"/>
    <n v="0"/>
    <s v="100-1-2"/>
    <s v="100-1"/>
    <x v="1"/>
  </r>
  <r>
    <x v="7"/>
    <x v="12"/>
    <s v="»100-"/>
    <s v="Secretaría General"/>
    <n v="0"/>
    <s v="100-1-3"/>
    <s v="100-1"/>
    <x v="1"/>
  </r>
  <r>
    <x v="7"/>
    <x v="12"/>
    <s v="»100-"/>
    <s v="Secretaría General"/>
    <n v="0"/>
    <s v="100-2"/>
    <s v="100-2"/>
    <x v="0"/>
  </r>
  <r>
    <x v="7"/>
    <x v="12"/>
    <s v="»100-"/>
    <s v="Secretaría General"/>
    <n v="0"/>
    <s v="100-2-1"/>
    <s v="100-2"/>
    <x v="1"/>
  </r>
  <r>
    <x v="7"/>
    <x v="13"/>
    <s v="»103-"/>
    <s v="Grupo de Trabajo de Control Disciplinario Interno"/>
    <n v="0"/>
    <s v="103-1"/>
    <s v="103-1"/>
    <x v="0"/>
  </r>
  <r>
    <x v="7"/>
    <x v="13"/>
    <s v="»103-"/>
    <s v="Grupo de Trabajo de Control Disciplinario Interno"/>
    <n v="0"/>
    <s v="103-1-1"/>
    <s v="103-1"/>
    <x v="1"/>
  </r>
  <r>
    <x v="7"/>
    <x v="13"/>
    <s v="»103-"/>
    <s v="Grupo de Trabajo de Control Disciplinario Interno"/>
    <n v="0"/>
    <s v="103-1-2"/>
    <s v="103-1"/>
    <x v="1"/>
  </r>
  <r>
    <x v="7"/>
    <x v="13"/>
    <s v="»103-"/>
    <s v="Grupo de Trabajo de Control Disciplinario Interno"/>
    <n v="0"/>
    <s v="103-1-3"/>
    <s v="103-1"/>
    <x v="1"/>
  </r>
  <r>
    <x v="7"/>
    <x v="13"/>
    <s v="»103-"/>
    <s v="Grupo de Trabajo de Control Disciplinario Interno"/>
    <n v="0"/>
    <s v="103-1-4"/>
    <s v="103-1"/>
    <x v="1"/>
  </r>
  <r>
    <x v="7"/>
    <x v="13"/>
    <s v="»103-"/>
    <s v="Grupo de Trabajo de Control Disciplinario Interno"/>
    <n v="0"/>
    <s v="103-1-5"/>
    <s v="103-1"/>
    <x v="1"/>
  </r>
  <r>
    <x v="7"/>
    <x v="13"/>
    <s v="»103-"/>
    <s v="Grupo de Trabajo de Control Disciplinario Interno"/>
    <n v="0"/>
    <s v="103-2"/>
    <s v="103-2"/>
    <x v="0"/>
  </r>
  <r>
    <x v="7"/>
    <x v="13"/>
    <s v="»103-"/>
    <s v="Grupo de Trabajo de Control Disciplinario Interno"/>
    <n v="0"/>
    <s v="103-2-1"/>
    <s v="103-2"/>
    <x v="1"/>
  </r>
  <r>
    <x v="7"/>
    <x v="13"/>
    <s v="»103-"/>
    <s v="Grupo de Trabajo de Control Disciplinario Interno"/>
    <n v="0"/>
    <s v="103-2-2"/>
    <s v="103-2"/>
    <x v="1"/>
  </r>
  <r>
    <x v="7"/>
    <x v="13"/>
    <s v="»103-"/>
    <s v="Grupo de Trabajo de Control Disciplinario Interno"/>
    <n v="0"/>
    <s v="103-2-3"/>
    <s v="103-2"/>
    <x v="1"/>
  </r>
  <r>
    <x v="7"/>
    <x v="13"/>
    <s v="»103-"/>
    <s v="Grupo de Trabajo de Control Disciplinario Interno"/>
    <n v="0"/>
    <s v="103-3"/>
    <s v="103-3"/>
    <x v="0"/>
  </r>
  <r>
    <x v="7"/>
    <x v="13"/>
    <s v="»103-"/>
    <s v="Grupo de Trabajo de Control Disciplinario Interno"/>
    <n v="0"/>
    <s v="103-3-1"/>
    <s v="103-3"/>
    <x v="1"/>
  </r>
  <r>
    <x v="7"/>
    <x v="13"/>
    <s v="»103-"/>
    <s v="Grupo de Trabajo de Control Disciplinario Interno"/>
    <n v="0"/>
    <s v="103-3-2"/>
    <s v="103-3"/>
    <x v="1"/>
  </r>
  <r>
    <x v="7"/>
    <x v="13"/>
    <s v="»103-"/>
    <s v="Grupo de Trabajo de Control Disciplinario Interno"/>
    <n v="0"/>
    <s v="103-3-3"/>
    <s v="103-3"/>
    <x v="1"/>
  </r>
  <r>
    <x v="7"/>
    <x v="14"/>
    <s v="»104-"/>
    <s v="Grupo de Trabajo de Notificaciones y Certificaciones"/>
    <n v="1"/>
    <s v="104-1"/>
    <s v="104-1"/>
    <x v="0"/>
  </r>
  <r>
    <x v="7"/>
    <x v="14"/>
    <s v="»104-"/>
    <s v="Grupo de Trabajo de Notificaciones y Certificaciones"/>
    <n v="1"/>
    <s v="104-1-1"/>
    <s v="104-1"/>
    <x v="1"/>
  </r>
  <r>
    <x v="7"/>
    <x v="14"/>
    <s v="»104-"/>
    <s v="Grupo de Trabajo de Notificaciones y Certificaciones"/>
    <n v="1"/>
    <s v="104-1-2"/>
    <s v="104-1"/>
    <x v="2"/>
  </r>
  <r>
    <x v="7"/>
    <x v="14"/>
    <s v="»104-"/>
    <s v="Grupo de Trabajo de Notificaciones y Certificaciones"/>
    <n v="1"/>
    <s v="104-1-3"/>
    <s v="104-1"/>
    <x v="1"/>
  </r>
  <r>
    <x v="7"/>
    <x v="14"/>
    <s v="»104-"/>
    <s v="Grupo de Trabajo de Notificaciones y Certificaciones"/>
    <n v="1"/>
    <s v="104-1-4"/>
    <s v="104-1"/>
    <x v="1"/>
  </r>
  <r>
    <x v="7"/>
    <x v="14"/>
    <s v="»104-"/>
    <s v="Grupo de Trabajo de Notificaciones y Certificaciones"/>
    <n v="1"/>
    <s v="104-1-5"/>
    <s v="104-1"/>
    <x v="1"/>
  </r>
  <r>
    <x v="7"/>
    <x v="14"/>
    <s v="»104-"/>
    <s v="Grupo de Trabajo de Notificaciones y Certificaciones"/>
    <n v="1"/>
    <s v="104-1-6"/>
    <s v="104-1"/>
    <x v="1"/>
  </r>
  <r>
    <x v="7"/>
    <x v="14"/>
    <s v="»104-"/>
    <s v="Grupo de Trabajo de Notificaciones y Certificaciones"/>
    <n v="1"/>
    <s v="104-2"/>
    <s v="104-2"/>
    <x v="0"/>
  </r>
  <r>
    <x v="7"/>
    <x v="14"/>
    <s v="»104-"/>
    <s v="Grupo de Trabajo de Notificaciones y Certificaciones"/>
    <n v="1"/>
    <s v="104-2-1"/>
    <s v="104-2"/>
    <x v="1"/>
  </r>
  <r>
    <x v="7"/>
    <x v="14"/>
    <s v="»104-"/>
    <s v="Grupo de Trabajo de Notificaciones y Certificaciones"/>
    <n v="1"/>
    <s v="104-2-2"/>
    <s v="104-2"/>
    <x v="2"/>
  </r>
  <r>
    <x v="7"/>
    <x v="14"/>
    <s v="»104-"/>
    <s v="Grupo de Trabajo de Notificaciones y Certificaciones"/>
    <n v="1"/>
    <s v="104-2-3"/>
    <s v="104-2"/>
    <x v="1"/>
  </r>
  <r>
    <x v="7"/>
    <x v="14"/>
    <s v="»104-"/>
    <s v="Grupo de Trabajo de Notificaciones y Certificaciones"/>
    <n v="1"/>
    <s v="104-2-4"/>
    <s v="104-2"/>
    <x v="1"/>
  </r>
  <r>
    <x v="7"/>
    <x v="14"/>
    <s v="»104-"/>
    <s v="Grupo de Trabajo de Notificaciones y Certificaciones"/>
    <n v="1"/>
    <s v="104-2-5"/>
    <s v="104-2"/>
    <x v="1"/>
  </r>
  <r>
    <x v="7"/>
    <x v="14"/>
    <s v="»104-"/>
    <s v="Grupo de Trabajo de Notificaciones y Certificaciones"/>
    <n v="1"/>
    <s v="104-2-6"/>
    <s v="104-2"/>
    <x v="1"/>
  </r>
  <r>
    <x v="7"/>
    <x v="14"/>
    <s v="»104-"/>
    <s v="Grupo de Trabajo de Notificaciones y Certificaciones"/>
    <n v="1"/>
    <s v="104-3"/>
    <s v="104-3"/>
    <x v="0"/>
  </r>
  <r>
    <x v="7"/>
    <x v="14"/>
    <s v="»104-"/>
    <s v="Grupo de Trabajo de Notificaciones y Certificaciones"/>
    <n v="1"/>
    <s v="104-3-1"/>
    <s v="104-3"/>
    <x v="1"/>
  </r>
  <r>
    <x v="7"/>
    <x v="14"/>
    <s v="»104-"/>
    <s v="Grupo de Trabajo de Notificaciones y Certificaciones"/>
    <n v="1"/>
    <s v="104-3-2"/>
    <s v="104-3"/>
    <x v="2"/>
  </r>
  <r>
    <x v="7"/>
    <x v="14"/>
    <s v="»104-"/>
    <s v="Grupo de Trabajo de Notificaciones y Certificaciones"/>
    <n v="1"/>
    <s v="104-3-3"/>
    <s v="104-3"/>
    <x v="1"/>
  </r>
  <r>
    <x v="7"/>
    <x v="14"/>
    <s v="»104-"/>
    <s v="Grupo de Trabajo de Notificaciones y Certificaciones"/>
    <n v="1"/>
    <s v="104-3-4"/>
    <s v="104-3"/>
    <x v="1"/>
  </r>
  <r>
    <x v="7"/>
    <x v="14"/>
    <s v="»104-"/>
    <s v="Grupo de Trabajo de Notificaciones y Certificaciones"/>
    <n v="1"/>
    <s v="104-3-5"/>
    <s v="104-3"/>
    <x v="1"/>
  </r>
  <r>
    <x v="7"/>
    <x v="14"/>
    <s v="»104-"/>
    <s v="Grupo de Trabajo de Notificaciones y Certificaciones"/>
    <n v="1"/>
    <s v="104-3-6"/>
    <s v="104-3"/>
    <x v="1"/>
  </r>
  <r>
    <x v="7"/>
    <x v="14"/>
    <s v="»104-"/>
    <s v="Grupo de Trabajo de Notificaciones y Certificaciones"/>
    <n v="1"/>
    <s v="104-4"/>
    <s v="104-4"/>
    <x v="3"/>
  </r>
  <r>
    <x v="7"/>
    <x v="14"/>
    <s v="»104-"/>
    <s v="Grupo de Trabajo de Notificaciones y Certificaciones"/>
    <n v="1"/>
    <s v="104-4-1"/>
    <s v="104-4"/>
    <x v="5"/>
  </r>
  <r>
    <x v="7"/>
    <x v="14"/>
    <s v="»104-"/>
    <s v="Grupo de Trabajo de Notificaciones y Certificaciones"/>
    <n v="1"/>
    <s v="104-4-2"/>
    <s v="104-4"/>
    <x v="6"/>
  </r>
  <r>
    <x v="7"/>
    <x v="15"/>
    <s v="»105-"/>
    <s v="Grupo de Trabajo  Contratación"/>
    <n v="0"/>
    <s v="105-1"/>
    <s v="105-1"/>
    <x v="0"/>
  </r>
  <r>
    <x v="7"/>
    <x v="15"/>
    <s v="»105-"/>
    <s v="Grupo de Trabajo  Contratación"/>
    <n v="0"/>
    <s v="105-1-1"/>
    <s v="105-1"/>
    <x v="1"/>
  </r>
  <r>
    <x v="7"/>
    <x v="15"/>
    <s v="»105-"/>
    <s v="Grupo de Trabajo  Contratación"/>
    <n v="0"/>
    <s v="105-1-2"/>
    <s v="105-1"/>
    <x v="1"/>
  </r>
  <r>
    <x v="7"/>
    <x v="15"/>
    <s v="»105-"/>
    <s v="Grupo de Trabajo  Contratación"/>
    <n v="0"/>
    <s v="105-2"/>
    <s v="105-2"/>
    <x v="0"/>
  </r>
  <r>
    <x v="7"/>
    <x v="15"/>
    <s v="»105-"/>
    <s v="Grupo de Trabajo  Contratación"/>
    <n v="0"/>
    <s v="105-2-1"/>
    <s v="105-2"/>
    <x v="1"/>
  </r>
  <r>
    <x v="7"/>
    <x v="15"/>
    <s v="»105-"/>
    <s v="Grupo de Trabajo  Contratación"/>
    <n v="0"/>
    <s v="105-2-2"/>
    <s v="105-2"/>
    <x v="2"/>
  </r>
  <r>
    <x v="7"/>
    <x v="15"/>
    <s v="»105-"/>
    <s v="Grupo de Trabajo  Contratación"/>
    <n v="0"/>
    <s v="105-2-3"/>
    <s v="105-2"/>
    <x v="1"/>
  </r>
  <r>
    <x v="7"/>
    <x v="15"/>
    <s v="»105-"/>
    <s v="Grupo de Trabajo  Contratación"/>
    <n v="0"/>
    <s v="105-2-4"/>
    <s v="105-2"/>
    <x v="2"/>
  </r>
  <r>
    <x v="7"/>
    <x v="15"/>
    <s v="»105-"/>
    <s v="Grupo de Trabajo  Contratación"/>
    <n v="0"/>
    <s v="105-3"/>
    <s v="105-3"/>
    <x v="0"/>
  </r>
  <r>
    <x v="7"/>
    <x v="15"/>
    <s v="»105-"/>
    <s v="Grupo de Trabajo  Contratación"/>
    <n v="0"/>
    <s v="105-3-1"/>
    <s v="105-3"/>
    <x v="1"/>
  </r>
  <r>
    <x v="7"/>
    <x v="15"/>
    <s v="»105-"/>
    <s v="Grupo de Trabajo  Contratación"/>
    <n v="0"/>
    <s v="105-3-2"/>
    <s v="105-3"/>
    <x v="2"/>
  </r>
  <r>
    <x v="7"/>
    <x v="15"/>
    <s v="»105-"/>
    <s v="Grupo de Trabajo  Contratación"/>
    <n v="0"/>
    <s v="105-3-3"/>
    <s v="105-3"/>
    <x v="1"/>
  </r>
  <r>
    <x v="7"/>
    <x v="15"/>
    <s v="»105-"/>
    <s v="Grupo de Trabajo  Contratación"/>
    <n v="0"/>
    <s v="105-3-4"/>
    <s v="105-3"/>
    <x v="2"/>
  </r>
  <r>
    <x v="7"/>
    <x v="15"/>
    <s v="»105-"/>
    <s v="Grupo de Trabajo  Contratación"/>
    <n v="0"/>
    <s v="105-4"/>
    <s v="105-4"/>
    <x v="0"/>
  </r>
  <r>
    <x v="7"/>
    <x v="15"/>
    <s v="»105-"/>
    <s v="Grupo de Trabajo  Contratación"/>
    <n v="0"/>
    <s v="105-4-1"/>
    <s v="105-4"/>
    <x v="1"/>
  </r>
  <r>
    <x v="7"/>
    <x v="15"/>
    <s v="»105-"/>
    <s v="Grupo de Trabajo  Contratación"/>
    <n v="0"/>
    <s v="105-4-2"/>
    <s v="105-4"/>
    <x v="2"/>
  </r>
  <r>
    <x v="7"/>
    <x v="15"/>
    <s v="»105-"/>
    <s v="Grupo de Trabajo  Contratación"/>
    <n v="0"/>
    <s v="105-4-3"/>
    <s v="105-4"/>
    <x v="1"/>
  </r>
  <r>
    <x v="7"/>
    <x v="15"/>
    <s v="»105-"/>
    <s v="Grupo de Trabajo  Contratación"/>
    <n v="0"/>
    <s v="105-4-4"/>
    <s v="105-4"/>
    <x v="2"/>
  </r>
  <r>
    <x v="7"/>
    <x v="15"/>
    <s v="»105-"/>
    <s v="Grupo de Trabajo  Contratación"/>
    <n v="0"/>
    <s v="105-5"/>
    <s v="105-5"/>
    <x v="0"/>
  </r>
  <r>
    <x v="7"/>
    <x v="15"/>
    <s v="»105-"/>
    <s v="Grupo de Trabajo  Contratación"/>
    <n v="0"/>
    <s v="105-5-1"/>
    <s v="105-5"/>
    <x v="1"/>
  </r>
  <r>
    <x v="7"/>
    <x v="15"/>
    <s v="»105-"/>
    <s v="Grupo de Trabajo  Contratación"/>
    <n v="0"/>
    <s v="105-5-2"/>
    <s v="105-5"/>
    <x v="2"/>
  </r>
  <r>
    <x v="7"/>
    <x v="15"/>
    <s v="»105-"/>
    <s v="Grupo de Trabajo  Contratación"/>
    <n v="0"/>
    <s v="105-5-3"/>
    <s v="105-5"/>
    <x v="1"/>
  </r>
  <r>
    <x v="7"/>
    <x v="15"/>
    <s v="»105-"/>
    <s v="Grupo de Trabajo  Contratación"/>
    <n v="0"/>
    <s v="105-5-4"/>
    <s v="105-5"/>
    <x v="2"/>
  </r>
  <r>
    <x v="7"/>
    <x v="15"/>
    <s v="»105-"/>
    <s v="Grupo de Trabajo  Contratación"/>
    <n v="0"/>
    <s v="105-6"/>
    <s v="105-6"/>
    <x v="3"/>
  </r>
  <r>
    <x v="7"/>
    <x v="15"/>
    <s v="»105-"/>
    <s v="Grupo de Trabajo  Contratación"/>
    <n v="0"/>
    <s v="105-6-1"/>
    <s v="105-6"/>
    <x v="4"/>
  </r>
  <r>
    <x v="7"/>
    <x v="15"/>
    <s v="»105-"/>
    <s v="Grupo de Trabajo  Contratación"/>
    <n v="0"/>
    <s v="105-6-2"/>
    <s v="105-6"/>
    <x v="5"/>
  </r>
  <r>
    <x v="7"/>
    <x v="15"/>
    <s v="»105-"/>
    <s v="Grupo de Trabajo  Contratación"/>
    <n v="0"/>
    <s v="105-6-4"/>
    <s v="105-6"/>
    <x v="6"/>
  </r>
  <r>
    <x v="7"/>
    <x v="16"/>
    <s v="»111-"/>
    <s v="Grupo de Trabajo de Administración de Personal"/>
    <n v="1"/>
    <s v="111-1"/>
    <s v="111-1"/>
    <x v="0"/>
  </r>
  <r>
    <x v="7"/>
    <x v="16"/>
    <s v="»111-"/>
    <s v="Grupo de Trabajo de Administración de Personal"/>
    <n v="1"/>
    <s v="111-1-1"/>
    <s v="111-1"/>
    <x v="1"/>
  </r>
  <r>
    <x v="7"/>
    <x v="16"/>
    <s v="»111-"/>
    <s v="Grupo de Trabajo de Administración de Personal"/>
    <n v="1"/>
    <s v="111-1-2"/>
    <s v="111-1"/>
    <x v="1"/>
  </r>
  <r>
    <x v="7"/>
    <x v="16"/>
    <s v="»111-"/>
    <s v="Grupo de Trabajo de Administración de Personal"/>
    <n v="1"/>
    <s v="111-2"/>
    <s v="111-2"/>
    <x v="0"/>
  </r>
  <r>
    <x v="7"/>
    <x v="16"/>
    <s v="»111-"/>
    <s v="Grupo de Trabajo de Administración de Personal"/>
    <n v="1"/>
    <s v="111-2-1"/>
    <s v="111-2"/>
    <x v="1"/>
  </r>
  <r>
    <x v="7"/>
    <x v="16"/>
    <s v="»111-"/>
    <s v="Grupo de Trabajo de Administración de Personal"/>
    <n v="1"/>
    <s v="111-2-2"/>
    <s v="111-2"/>
    <x v="1"/>
  </r>
  <r>
    <x v="7"/>
    <x v="16"/>
    <s v="»111-"/>
    <s v="Grupo de Trabajo de Administración de Personal"/>
    <n v="1"/>
    <s v="111-3"/>
    <s v="111-3"/>
    <x v="0"/>
  </r>
  <r>
    <x v="7"/>
    <x v="16"/>
    <s v="»111-"/>
    <s v="Grupo de Trabajo de Administración de Personal"/>
    <n v="1"/>
    <s v="111-3-1"/>
    <s v="111-3"/>
    <x v="1"/>
  </r>
  <r>
    <x v="7"/>
    <x v="16"/>
    <s v="»111-"/>
    <s v="Grupo de Trabajo de Administración de Personal"/>
    <n v="1"/>
    <s v="111-3-2"/>
    <s v="111-3"/>
    <x v="2"/>
  </r>
  <r>
    <x v="7"/>
    <x v="16"/>
    <s v="»111-"/>
    <s v="Grupo de Trabajo de Administración de Personal"/>
    <n v="1"/>
    <s v="111-3-3"/>
    <s v="111-3"/>
    <x v="1"/>
  </r>
  <r>
    <x v="7"/>
    <x v="16"/>
    <s v="»111-"/>
    <s v="Grupo de Trabajo de Administración de Personal"/>
    <n v="1"/>
    <s v="111-3-4"/>
    <s v="111-3"/>
    <x v="1"/>
  </r>
  <r>
    <x v="7"/>
    <x v="16"/>
    <s v="»111-"/>
    <s v="Grupo de Trabajo de Administración de Personal"/>
    <n v="1"/>
    <s v="111-3-5"/>
    <s v="111-3"/>
    <x v="1"/>
  </r>
  <r>
    <x v="7"/>
    <x v="16"/>
    <s v="»111-"/>
    <s v="Grupo de Trabajo de Administración de Personal"/>
    <n v="1"/>
    <s v="111-3-6"/>
    <s v="111-3"/>
    <x v="1"/>
  </r>
  <r>
    <x v="7"/>
    <x v="16"/>
    <s v="»111-"/>
    <s v="Grupo de Trabajo de Administración de Personal"/>
    <n v="1"/>
    <s v="111-4"/>
    <s v="111-4"/>
    <x v="3"/>
  </r>
  <r>
    <x v="7"/>
    <x v="16"/>
    <s v="»111-"/>
    <s v="Grupo de Trabajo de Administración de Personal"/>
    <n v="1"/>
    <s v="111-4-1"/>
    <s v="111-4"/>
    <x v="4"/>
  </r>
  <r>
    <x v="7"/>
    <x v="16"/>
    <s v="»111-"/>
    <s v="Grupo de Trabajo de Administración de Personal"/>
    <n v="1"/>
    <s v="111-4-2"/>
    <s v="111-4"/>
    <x v="6"/>
  </r>
  <r>
    <x v="7"/>
    <x v="16"/>
    <s v="»111-"/>
    <s v="Grupo de Trabajo de Administración de Personal"/>
    <n v="1"/>
    <s v="111-5"/>
    <s v="111-5"/>
    <x v="0"/>
  </r>
  <r>
    <x v="7"/>
    <x v="16"/>
    <s v="»111-"/>
    <s v="Grupo de Trabajo de Administración de Personal"/>
    <n v="1"/>
    <s v="111-5-1"/>
    <s v="111-5"/>
    <x v="1"/>
  </r>
  <r>
    <x v="7"/>
    <x v="17"/>
    <s v="»117-"/>
    <s v="Grupo de Trabajo de Desarrollo del Talento Humano"/>
    <n v="2"/>
    <s v="117-1"/>
    <s v="117-1"/>
    <x v="0"/>
  </r>
  <r>
    <x v="7"/>
    <x v="17"/>
    <s v="»117-"/>
    <s v="Grupo de Trabajo de Desarrollo del Talento Humano"/>
    <n v="2"/>
    <s v="117-1-1"/>
    <s v="117-1"/>
    <x v="1"/>
  </r>
  <r>
    <x v="7"/>
    <x v="17"/>
    <s v="»117-"/>
    <s v="Grupo de Trabajo de Desarrollo del Talento Humano"/>
    <n v="2"/>
    <s v="117-1-2"/>
    <s v="117-1"/>
    <x v="1"/>
  </r>
  <r>
    <x v="7"/>
    <x v="17"/>
    <s v="»117-"/>
    <s v="Grupo de Trabajo de Desarrollo del Talento Humano"/>
    <n v="2"/>
    <s v="117-2"/>
    <s v="117-2"/>
    <x v="0"/>
  </r>
  <r>
    <x v="7"/>
    <x v="17"/>
    <s v="»117-"/>
    <s v="Grupo de Trabajo de Desarrollo del Talento Humano"/>
    <n v="2"/>
    <s v="117-2-1"/>
    <s v="117-2"/>
    <x v="1"/>
  </r>
  <r>
    <x v="7"/>
    <x v="17"/>
    <s v="»117-"/>
    <s v="Grupo de Trabajo de Desarrollo del Talento Humano"/>
    <n v="2"/>
    <s v="117-2-2"/>
    <s v="117-2"/>
    <x v="1"/>
  </r>
  <r>
    <x v="7"/>
    <x v="17"/>
    <s v="»117-"/>
    <s v="Grupo de Trabajo de Desarrollo del Talento Humano"/>
    <n v="2"/>
    <s v="117-3"/>
    <s v="117-3"/>
    <x v="0"/>
  </r>
  <r>
    <x v="7"/>
    <x v="17"/>
    <s v="»117-"/>
    <s v="Grupo de Trabajo de Desarrollo del Talento Humano"/>
    <n v="2"/>
    <s v="117-3-1"/>
    <s v="117-3"/>
    <x v="1"/>
  </r>
  <r>
    <x v="7"/>
    <x v="17"/>
    <s v="»117-"/>
    <s v="Grupo de Trabajo de Desarrollo del Talento Humano"/>
    <n v="2"/>
    <s v="117-3-2"/>
    <s v="117-3"/>
    <x v="1"/>
  </r>
  <r>
    <x v="7"/>
    <x v="17"/>
    <s v="»117-"/>
    <s v="Grupo de Trabajo de Desarrollo del Talento Humano"/>
    <n v="2"/>
    <s v="117-4"/>
    <s v="117-4"/>
    <x v="0"/>
  </r>
  <r>
    <x v="7"/>
    <x v="17"/>
    <s v="»117-"/>
    <s v="Grupo de Trabajo de Desarrollo del Talento Humano"/>
    <n v="2"/>
    <s v="117-4-1"/>
    <s v="117-4"/>
    <x v="1"/>
  </r>
  <r>
    <x v="7"/>
    <x v="17"/>
    <s v="»117-"/>
    <s v="Grupo de Trabajo de Desarrollo del Talento Humano"/>
    <n v="2"/>
    <s v="117-4-2"/>
    <s v="117-4"/>
    <x v="1"/>
  </r>
  <r>
    <x v="7"/>
    <x v="17"/>
    <s v="»117-"/>
    <s v="Grupo de Trabajo de Desarrollo del Talento Humano"/>
    <n v="2"/>
    <s v="117-5"/>
    <s v="117-5"/>
    <x v="0"/>
  </r>
  <r>
    <x v="7"/>
    <x v="17"/>
    <s v="»117-"/>
    <s v="Grupo de Trabajo de Desarrollo del Talento Humano"/>
    <n v="2"/>
    <s v="117-5-1"/>
    <s v="117-5"/>
    <x v="1"/>
  </r>
  <r>
    <x v="7"/>
    <x v="17"/>
    <s v="»117-"/>
    <s v="Grupo de Trabajo de Desarrollo del Talento Humano"/>
    <n v="2"/>
    <s v="117-5-2"/>
    <s v="117-5"/>
    <x v="1"/>
  </r>
  <r>
    <x v="7"/>
    <x v="17"/>
    <s v="»117-"/>
    <s v="Grupo de Trabajo de Desarrollo del Talento Humano"/>
    <n v="2"/>
    <s v="117-6"/>
    <s v="117-6"/>
    <x v="0"/>
  </r>
  <r>
    <x v="7"/>
    <x v="17"/>
    <s v="»117-"/>
    <s v="Grupo de Trabajo de Desarrollo del Talento Humano"/>
    <n v="2"/>
    <s v="117-6-1"/>
    <s v="117-6"/>
    <x v="1"/>
  </r>
  <r>
    <x v="7"/>
    <x v="17"/>
    <s v="»117-"/>
    <s v="Grupo de Trabajo de Desarrollo del Talento Humano"/>
    <n v="2"/>
    <s v="117-7"/>
    <s v="117-7"/>
    <x v="0"/>
  </r>
  <r>
    <x v="7"/>
    <x v="17"/>
    <s v="»117-"/>
    <s v="Grupo de Trabajo de Desarrollo del Talento Humano"/>
    <n v="2"/>
    <s v="117-7-1"/>
    <s v="117-7"/>
    <x v="1"/>
  </r>
  <r>
    <x v="7"/>
    <x v="17"/>
    <s v="»117-"/>
    <s v="Grupo de Trabajo de Desarrollo del Talento Humano"/>
    <n v="2"/>
    <s v="117-7-2"/>
    <s v="117-7"/>
    <x v="1"/>
  </r>
  <r>
    <x v="7"/>
    <x v="17"/>
    <s v="»117-"/>
    <s v="Grupo de Trabajo de Desarrollo del Talento Humano"/>
    <n v="2"/>
    <s v="117-7-3"/>
    <s v="117-7"/>
    <x v="1"/>
  </r>
  <r>
    <x v="7"/>
    <x v="17"/>
    <s v="»117-"/>
    <s v="Grupo de Trabajo de Desarrollo del Talento Humano"/>
    <n v="2"/>
    <s v="117-8"/>
    <s v="117-8"/>
    <x v="3"/>
  </r>
  <r>
    <x v="7"/>
    <x v="17"/>
    <s v="»117-"/>
    <s v="Grupo de Trabajo de Desarrollo del Talento Humano"/>
    <n v="2"/>
    <s v="117-8-1"/>
    <s v="117-8"/>
    <x v="4"/>
  </r>
  <r>
    <x v="7"/>
    <x v="17"/>
    <s v="»117-"/>
    <s v="Grupo de Trabajo de Desarrollo del Talento Humano"/>
    <n v="2"/>
    <s v="117-8-2"/>
    <s v="117-8"/>
    <x v="6"/>
  </r>
  <r>
    <x v="7"/>
    <x v="18"/>
    <s v="»130-"/>
    <s v="Dirección  Financiera"/>
    <n v="3"/>
    <s v="130-1"/>
    <s v="130-1"/>
    <x v="0"/>
  </r>
  <r>
    <x v="7"/>
    <x v="18"/>
    <s v="»130-"/>
    <s v="Dirección  Financiera"/>
    <n v="3"/>
    <s v="130-1-1"/>
    <s v="130-1"/>
    <x v="1"/>
  </r>
  <r>
    <x v="7"/>
    <x v="18"/>
    <s v="»130-"/>
    <s v="Dirección  Financiera"/>
    <n v="3"/>
    <s v="130-1-2"/>
    <s v="130-1"/>
    <x v="2"/>
  </r>
  <r>
    <x v="7"/>
    <x v="18"/>
    <s v="»130-"/>
    <s v="Dirección  Financiera"/>
    <n v="3"/>
    <s v="130-1-3"/>
    <s v="130-1"/>
    <x v="1"/>
  </r>
  <r>
    <x v="7"/>
    <x v="18"/>
    <s v="»130-"/>
    <s v="Dirección  Financiera"/>
    <n v="3"/>
    <s v="130-1-4"/>
    <s v="130-1"/>
    <x v="1"/>
  </r>
  <r>
    <x v="7"/>
    <x v="18"/>
    <s v="»130-"/>
    <s v="Dirección  Financiera"/>
    <n v="3"/>
    <s v="130-1-5"/>
    <s v="130-1"/>
    <x v="1"/>
  </r>
  <r>
    <x v="7"/>
    <x v="18"/>
    <s v="»130-"/>
    <s v="Dirección  Financiera"/>
    <n v="3"/>
    <s v="130-1-6"/>
    <s v="130-1"/>
    <x v="1"/>
  </r>
  <r>
    <x v="7"/>
    <x v="18"/>
    <s v="»130-"/>
    <s v="Dirección  Financiera"/>
    <n v="3"/>
    <s v="130-2"/>
    <s v="130-2"/>
    <x v="0"/>
  </r>
  <r>
    <x v="7"/>
    <x v="18"/>
    <s v="»130-"/>
    <s v="Dirección  Financiera"/>
    <n v="3"/>
    <s v="130-2-1"/>
    <s v="130-2"/>
    <x v="1"/>
  </r>
  <r>
    <x v="7"/>
    <x v="18"/>
    <s v="»130-"/>
    <s v="Dirección  Financiera"/>
    <n v="3"/>
    <s v="130-2-2"/>
    <s v="130-2"/>
    <x v="2"/>
  </r>
  <r>
    <x v="7"/>
    <x v="18"/>
    <s v="»130-"/>
    <s v="Dirección  Financiera"/>
    <n v="3"/>
    <s v="130-2-3"/>
    <s v="130-2"/>
    <x v="1"/>
  </r>
  <r>
    <x v="7"/>
    <x v="18"/>
    <s v="»130-"/>
    <s v="Dirección  Financiera"/>
    <n v="3"/>
    <s v="130-2-4"/>
    <s v="130-2"/>
    <x v="1"/>
  </r>
  <r>
    <x v="7"/>
    <x v="18"/>
    <s v="»130-"/>
    <s v="Dirección  Financiera"/>
    <n v="3"/>
    <s v="130-2-5"/>
    <s v="130-2"/>
    <x v="1"/>
  </r>
  <r>
    <x v="7"/>
    <x v="18"/>
    <s v="»130-"/>
    <s v="Dirección  Financiera"/>
    <n v="3"/>
    <s v="130-2-6"/>
    <s v="130-2"/>
    <x v="1"/>
  </r>
  <r>
    <x v="7"/>
    <x v="18"/>
    <s v="»130-"/>
    <s v="Dirección  Financiera"/>
    <n v="3"/>
    <s v="130-3"/>
    <s v="130-3"/>
    <x v="0"/>
  </r>
  <r>
    <x v="7"/>
    <x v="18"/>
    <s v="»130-"/>
    <s v="Dirección  Financiera"/>
    <n v="3"/>
    <s v="130-3-1"/>
    <s v="130-3"/>
    <x v="1"/>
  </r>
  <r>
    <x v="7"/>
    <x v="18"/>
    <s v="»130-"/>
    <s v="Dirección  Financiera"/>
    <n v="3"/>
    <s v="130-3-2"/>
    <s v="130-3"/>
    <x v="1"/>
  </r>
  <r>
    <x v="7"/>
    <x v="18"/>
    <s v="»130-"/>
    <s v="Dirección  Financiera"/>
    <n v="3"/>
    <s v="130-3-3"/>
    <s v="130-3"/>
    <x v="1"/>
  </r>
  <r>
    <x v="7"/>
    <x v="18"/>
    <s v="»130-"/>
    <s v="Dirección  Financiera"/>
    <n v="3"/>
    <s v="130-3-4"/>
    <s v="130-3"/>
    <x v="1"/>
  </r>
  <r>
    <x v="7"/>
    <x v="18"/>
    <s v="»130-"/>
    <s v="Dirección  Financiera"/>
    <n v="3"/>
    <s v="130-4"/>
    <s v="130-4"/>
    <x v="0"/>
  </r>
  <r>
    <x v="7"/>
    <x v="18"/>
    <s v="»130-"/>
    <s v="Dirección  Financiera"/>
    <n v="3"/>
    <s v="130-4-1"/>
    <s v="130-4"/>
    <x v="1"/>
  </r>
  <r>
    <x v="7"/>
    <x v="18"/>
    <s v="»130-"/>
    <s v="Dirección  Financiera"/>
    <n v="3"/>
    <s v="130-4-2"/>
    <s v="130-4"/>
    <x v="2"/>
  </r>
  <r>
    <x v="7"/>
    <x v="18"/>
    <s v="»130-"/>
    <s v="Dirección  Financiera"/>
    <n v="3"/>
    <s v="130-4-3"/>
    <s v="130-4"/>
    <x v="1"/>
  </r>
  <r>
    <x v="7"/>
    <x v="18"/>
    <s v="»130-"/>
    <s v="Dirección  Financiera"/>
    <n v="3"/>
    <s v="130-4-4"/>
    <s v="130-4"/>
    <x v="1"/>
  </r>
  <r>
    <x v="7"/>
    <x v="18"/>
    <s v="»130-"/>
    <s v="Dirección  Financiera"/>
    <n v="3"/>
    <s v="130-4-5"/>
    <s v="130-4"/>
    <x v="1"/>
  </r>
  <r>
    <x v="7"/>
    <x v="18"/>
    <s v="»130-"/>
    <s v="Dirección  Financiera"/>
    <n v="3"/>
    <s v="130-4-6"/>
    <s v="130-4"/>
    <x v="1"/>
  </r>
  <r>
    <x v="7"/>
    <x v="18"/>
    <s v="»130-"/>
    <s v="Dirección  Financiera"/>
    <n v="3"/>
    <s v="130-5"/>
    <s v="130-5"/>
    <x v="0"/>
  </r>
  <r>
    <x v="7"/>
    <x v="18"/>
    <s v="»130-"/>
    <s v="Dirección  Financiera"/>
    <n v="3"/>
    <s v="130-5-1"/>
    <s v="130-5"/>
    <x v="1"/>
  </r>
  <r>
    <x v="7"/>
    <x v="18"/>
    <s v="»130-"/>
    <s v="Dirección  Financiera"/>
    <n v="3"/>
    <s v="130-5-2"/>
    <s v="130-5"/>
    <x v="2"/>
  </r>
  <r>
    <x v="7"/>
    <x v="18"/>
    <s v="»130-"/>
    <s v="Dirección  Financiera"/>
    <n v="3"/>
    <s v="130-5-3"/>
    <s v="130-5"/>
    <x v="1"/>
  </r>
  <r>
    <x v="7"/>
    <x v="18"/>
    <s v="»130-"/>
    <s v="Dirección  Financiera"/>
    <n v="3"/>
    <s v="130-5-4"/>
    <s v="130-5"/>
    <x v="1"/>
  </r>
  <r>
    <x v="7"/>
    <x v="18"/>
    <s v="»130-"/>
    <s v="Dirección  Financiera"/>
    <n v="3"/>
    <s v="130-5-5"/>
    <s v="130-5"/>
    <x v="1"/>
  </r>
  <r>
    <x v="7"/>
    <x v="18"/>
    <s v="»130-"/>
    <s v="Dirección  Financiera"/>
    <n v="3"/>
    <s v="130-5-6"/>
    <s v="130-5"/>
    <x v="1"/>
  </r>
  <r>
    <x v="7"/>
    <x v="18"/>
    <s v="»130-"/>
    <s v="Dirección  Financiera"/>
    <n v="3"/>
    <s v="130-6"/>
    <s v="130-6"/>
    <x v="0"/>
  </r>
  <r>
    <x v="7"/>
    <x v="18"/>
    <s v="»130-"/>
    <s v="Dirección  Financiera"/>
    <n v="3"/>
    <s v="130-6-1"/>
    <s v="130-6"/>
    <x v="1"/>
  </r>
  <r>
    <x v="7"/>
    <x v="18"/>
    <s v="»130-"/>
    <s v="Dirección  Financiera"/>
    <n v="3"/>
    <s v="130-6-2"/>
    <s v="130-6"/>
    <x v="2"/>
  </r>
  <r>
    <x v="7"/>
    <x v="18"/>
    <s v="»130-"/>
    <s v="Dirección  Financiera"/>
    <n v="3"/>
    <s v="130-6-3"/>
    <s v="130-6"/>
    <x v="1"/>
  </r>
  <r>
    <x v="7"/>
    <x v="18"/>
    <s v="»130-"/>
    <s v="Dirección  Financiera"/>
    <n v="3"/>
    <s v="130-6-4"/>
    <s v="130-6"/>
    <x v="1"/>
  </r>
  <r>
    <x v="7"/>
    <x v="18"/>
    <s v="»130-"/>
    <s v="Dirección  Financiera"/>
    <n v="3"/>
    <s v="130-6-5"/>
    <s v="130-6"/>
    <x v="1"/>
  </r>
  <r>
    <x v="7"/>
    <x v="18"/>
    <s v="»130-"/>
    <s v="Dirección  Financiera"/>
    <n v="3"/>
    <s v="130-6-6"/>
    <s v="130-6"/>
    <x v="1"/>
  </r>
  <r>
    <x v="7"/>
    <x v="18"/>
    <s v="»130-"/>
    <s v="Dirección  Financiera"/>
    <n v="3"/>
    <s v="130-7"/>
    <s v="130-7"/>
    <x v="0"/>
  </r>
  <r>
    <x v="7"/>
    <x v="18"/>
    <s v="»130-"/>
    <s v="Dirección  Financiera"/>
    <n v="3"/>
    <s v="130-7-1"/>
    <s v="130-7"/>
    <x v="1"/>
  </r>
  <r>
    <x v="7"/>
    <x v="18"/>
    <s v="»130-"/>
    <s v="Dirección  Financiera"/>
    <n v="3"/>
    <s v="130-7-2"/>
    <s v="130-7"/>
    <x v="2"/>
  </r>
  <r>
    <x v="7"/>
    <x v="18"/>
    <s v="»130-"/>
    <s v="Dirección  Financiera"/>
    <n v="3"/>
    <s v="130-7-3"/>
    <s v="130-7"/>
    <x v="1"/>
  </r>
  <r>
    <x v="7"/>
    <x v="18"/>
    <s v="»130-"/>
    <s v="Dirección  Financiera"/>
    <n v="3"/>
    <s v="130-7-4"/>
    <s v="130-7"/>
    <x v="1"/>
  </r>
  <r>
    <x v="7"/>
    <x v="18"/>
    <s v="»130-"/>
    <s v="Dirección  Financiera"/>
    <n v="3"/>
    <s v="130-7-5"/>
    <s v="130-7"/>
    <x v="1"/>
  </r>
  <r>
    <x v="7"/>
    <x v="18"/>
    <s v="»130-"/>
    <s v="Dirección  Financiera"/>
    <n v="3"/>
    <s v="130-7-6"/>
    <s v="130-7"/>
    <x v="1"/>
  </r>
  <r>
    <x v="7"/>
    <x v="18"/>
    <s v="»130-"/>
    <s v="Dirección  Financiera"/>
    <n v="3"/>
    <s v="130-8"/>
    <s v="130-8"/>
    <x v="0"/>
  </r>
  <r>
    <x v="7"/>
    <x v="18"/>
    <s v="»130-"/>
    <s v="Dirección  Financiera"/>
    <n v="3"/>
    <s v="130-8-1"/>
    <s v="130-8"/>
    <x v="1"/>
  </r>
  <r>
    <x v="7"/>
    <x v="18"/>
    <s v="»130-"/>
    <s v="Dirección  Financiera"/>
    <n v="3"/>
    <s v="130-8-2"/>
    <s v="130-8"/>
    <x v="2"/>
  </r>
  <r>
    <x v="7"/>
    <x v="18"/>
    <s v="»130-"/>
    <s v="Dirección  Financiera"/>
    <n v="3"/>
    <s v="130-8-3"/>
    <s v="130-8"/>
    <x v="1"/>
  </r>
  <r>
    <x v="7"/>
    <x v="18"/>
    <s v="»130-"/>
    <s v="Dirección  Financiera"/>
    <n v="3"/>
    <s v="130-8-4"/>
    <s v="130-8"/>
    <x v="1"/>
  </r>
  <r>
    <x v="7"/>
    <x v="18"/>
    <s v="»130-"/>
    <s v="Dirección  Financiera"/>
    <n v="3"/>
    <s v="130-8-5"/>
    <s v="130-8"/>
    <x v="1"/>
  </r>
  <r>
    <x v="7"/>
    <x v="18"/>
    <s v="»130-"/>
    <s v="Dirección  Financiera"/>
    <n v="3"/>
    <s v="130-8-6"/>
    <s v="130-8"/>
    <x v="1"/>
  </r>
  <r>
    <x v="7"/>
    <x v="18"/>
    <s v="»130-"/>
    <s v="Dirección  Financiera"/>
    <n v="3"/>
    <s v="130-9"/>
    <s v="130-9"/>
    <x v="3"/>
  </r>
  <r>
    <x v="7"/>
    <x v="18"/>
    <s v="»130-"/>
    <s v="Dirección  Financiera"/>
    <n v="3"/>
    <s v="130-9-1"/>
    <s v="130-9"/>
    <x v="4"/>
  </r>
  <r>
    <x v="7"/>
    <x v="18"/>
    <s v="»130-"/>
    <s v="Dirección  Financiera"/>
    <n v="3"/>
    <s v="130-9-2"/>
    <s v="130-9"/>
    <x v="5"/>
  </r>
  <r>
    <x v="7"/>
    <x v="18"/>
    <s v="»130-"/>
    <s v="Dirección  Financiera"/>
    <n v="3"/>
    <s v="130-9-3"/>
    <s v="130-9"/>
    <x v="7"/>
  </r>
  <r>
    <x v="7"/>
    <x v="18"/>
    <s v="»130-"/>
    <s v="Dirección  Financiera"/>
    <n v="3"/>
    <s v="130-9-4"/>
    <s v="130-9"/>
    <x v="6"/>
  </r>
  <r>
    <x v="7"/>
    <x v="19"/>
    <s v="»141-"/>
    <s v="Grupo de Trabajo de Gestión Documental y Archivo"/>
    <n v="1"/>
    <s v="141-1"/>
    <s v="141-1"/>
    <x v="0"/>
  </r>
  <r>
    <x v="7"/>
    <x v="19"/>
    <s v="»141-"/>
    <s v="Grupo de Trabajo de Gestión Documental y Archivo"/>
    <n v="1"/>
    <s v="141-1-1"/>
    <s v="141-1"/>
    <x v="1"/>
  </r>
  <r>
    <x v="7"/>
    <x v="19"/>
    <s v="»141-"/>
    <s v="Grupo de Trabajo de Gestión Documental y Archivo"/>
    <n v="1"/>
    <s v="141-2"/>
    <s v="141-2"/>
    <x v="0"/>
  </r>
  <r>
    <x v="7"/>
    <x v="19"/>
    <s v="»141-"/>
    <s v="Grupo de Trabajo de Gestión Documental y Archivo"/>
    <n v="1"/>
    <s v="141-2-1"/>
    <s v="141-2"/>
    <x v="1"/>
  </r>
  <r>
    <x v="7"/>
    <x v="19"/>
    <s v="»141-"/>
    <s v="Grupo de Trabajo de Gestión Documental y Archivo"/>
    <n v="1"/>
    <s v="141-2-2"/>
    <s v="141-2"/>
    <x v="1"/>
  </r>
  <r>
    <x v="7"/>
    <x v="19"/>
    <s v="»141-"/>
    <s v="Grupo de Trabajo de Gestión Documental y Archivo"/>
    <n v="1"/>
    <s v="141-3"/>
    <s v="141-3"/>
    <x v="0"/>
  </r>
  <r>
    <x v="7"/>
    <x v="19"/>
    <s v="»141-"/>
    <s v="Grupo de Trabajo de Gestión Documental y Archivo"/>
    <n v="1"/>
    <s v="141-3-1"/>
    <s v="141-3"/>
    <x v="2"/>
  </r>
  <r>
    <x v="7"/>
    <x v="19"/>
    <s v="»141-"/>
    <s v="Grupo de Trabajo de Gestión Documental y Archivo"/>
    <n v="1"/>
    <s v="141-3-2"/>
    <s v="141-3"/>
    <x v="1"/>
  </r>
  <r>
    <x v="7"/>
    <x v="19"/>
    <s v="»141-"/>
    <s v="Grupo de Trabajo de Gestión Documental y Archivo"/>
    <n v="1"/>
    <s v="141-3-3"/>
    <s v="141-3"/>
    <x v="1"/>
  </r>
  <r>
    <x v="7"/>
    <x v="19"/>
    <s v="»141-"/>
    <s v="Grupo de Trabajo de Gestión Documental y Archivo"/>
    <n v="1"/>
    <s v="141-3-4"/>
    <s v="141-3"/>
    <x v="1"/>
  </r>
  <r>
    <x v="7"/>
    <x v="19"/>
    <s v="»141-"/>
    <s v="Grupo de Trabajo de Gestión Documental y Archivo"/>
    <n v="1"/>
    <s v="141-3-5"/>
    <s v="141-3"/>
    <x v="2"/>
  </r>
  <r>
    <x v="7"/>
    <x v="19"/>
    <s v="»141-"/>
    <s v="Grupo de Trabajo de Gestión Documental y Archivo"/>
    <n v="1"/>
    <s v="141-3-6"/>
    <s v="141-3"/>
    <x v="2"/>
  </r>
  <r>
    <x v="7"/>
    <x v="19"/>
    <s v="»141-"/>
    <s v="Grupo de Trabajo de Gestión Documental y Archivo"/>
    <n v="1"/>
    <s v="141-3-7"/>
    <s v="141-3"/>
    <x v="2"/>
  </r>
  <r>
    <x v="7"/>
    <x v="19"/>
    <s v="»141-"/>
    <s v="Grupo de Trabajo de Gestión Documental y Archivo"/>
    <n v="1"/>
    <s v="141-3-8"/>
    <s v="141-3"/>
    <x v="2"/>
  </r>
  <r>
    <x v="7"/>
    <x v="19"/>
    <s v="»141-"/>
    <s v="Grupo de Trabajo de Gestión Documental y Archivo"/>
    <n v="1"/>
    <s v="141-3-9"/>
    <s v="141-3"/>
    <x v="1"/>
  </r>
  <r>
    <x v="7"/>
    <x v="19"/>
    <s v="»141-"/>
    <s v="Grupo de Trabajo de Gestión Documental y Archivo"/>
    <n v="1"/>
    <s v="141-4"/>
    <s v="141-4"/>
    <x v="0"/>
  </r>
  <r>
    <x v="7"/>
    <x v="19"/>
    <s v="»141-"/>
    <s v="Grupo de Trabajo de Gestión Documental y Archivo"/>
    <n v="1"/>
    <s v="141-4-1"/>
    <s v="141-4"/>
    <x v="2"/>
  </r>
  <r>
    <x v="7"/>
    <x v="19"/>
    <s v="»141-"/>
    <s v="Grupo de Trabajo de Gestión Documental y Archivo"/>
    <n v="1"/>
    <s v="141-4-2"/>
    <s v="141-4"/>
    <x v="1"/>
  </r>
  <r>
    <x v="7"/>
    <x v="19"/>
    <s v="»141-"/>
    <s v="Grupo de Trabajo de Gestión Documental y Archivo"/>
    <n v="1"/>
    <s v="141-4-3"/>
    <s v="141-4"/>
    <x v="1"/>
  </r>
  <r>
    <x v="7"/>
    <x v="19"/>
    <s v="»141-"/>
    <s v="Grupo de Trabajo de Gestión Documental y Archivo"/>
    <n v="1"/>
    <s v="141-4-4"/>
    <s v="141-4"/>
    <x v="1"/>
  </r>
  <r>
    <x v="7"/>
    <x v="19"/>
    <s v="»141-"/>
    <s v="Grupo de Trabajo de Gestión Documental y Archivo"/>
    <n v="1"/>
    <s v="141-5"/>
    <s v="141-5"/>
    <x v="0"/>
  </r>
  <r>
    <x v="7"/>
    <x v="19"/>
    <s v="»141-"/>
    <s v="Grupo de Trabajo de Gestión Documental y Archivo"/>
    <n v="1"/>
    <s v="141-5-1"/>
    <s v="141-5"/>
    <x v="2"/>
  </r>
  <r>
    <x v="7"/>
    <x v="19"/>
    <s v="»141-"/>
    <s v="Grupo de Trabajo de Gestión Documental y Archivo"/>
    <n v="1"/>
    <s v="141-5-2"/>
    <s v="141-5"/>
    <x v="1"/>
  </r>
  <r>
    <x v="7"/>
    <x v="19"/>
    <s v="»141-"/>
    <s v="Grupo de Trabajo de Gestión Documental y Archivo"/>
    <n v="1"/>
    <s v="141-5-3"/>
    <s v="141-5"/>
    <x v="1"/>
  </r>
  <r>
    <x v="7"/>
    <x v="19"/>
    <s v="»141-"/>
    <s v="Grupo de Trabajo de Gestión Documental y Archivo"/>
    <n v="1"/>
    <s v="141-5-4"/>
    <s v="141-5"/>
    <x v="1"/>
  </r>
  <r>
    <x v="7"/>
    <x v="19"/>
    <s v="»141-"/>
    <s v="Grupo de Trabajo de Gestión Documental y Archivo"/>
    <n v="1"/>
    <s v="141-6"/>
    <s v="141-6"/>
    <x v="0"/>
  </r>
  <r>
    <x v="7"/>
    <x v="19"/>
    <s v="»141-"/>
    <s v="Grupo de Trabajo de Gestión Documental y Archivo"/>
    <n v="1"/>
    <s v="141-6-1"/>
    <s v="141-6"/>
    <x v="2"/>
  </r>
  <r>
    <x v="7"/>
    <x v="19"/>
    <s v="»141-"/>
    <s v="Grupo de Trabajo de Gestión Documental y Archivo"/>
    <n v="1"/>
    <s v="141-6-2"/>
    <s v="141-6"/>
    <x v="1"/>
  </r>
  <r>
    <x v="7"/>
    <x v="19"/>
    <s v="»141-"/>
    <s v="Grupo de Trabajo de Gestión Documental y Archivo"/>
    <n v="1"/>
    <s v="141-6-3"/>
    <s v="141-6"/>
    <x v="1"/>
  </r>
  <r>
    <x v="7"/>
    <x v="19"/>
    <s v="»141-"/>
    <s v="Grupo de Trabajo de Gestión Documental y Archivo"/>
    <n v="1"/>
    <s v="141-6-4"/>
    <s v="141-6"/>
    <x v="1"/>
  </r>
  <r>
    <x v="7"/>
    <x v="19"/>
    <s v="»141-"/>
    <s v="Grupo de Trabajo de Gestión Documental y Archivo"/>
    <n v="1"/>
    <s v="141-7"/>
    <s v="141-7"/>
    <x v="0"/>
  </r>
  <r>
    <x v="7"/>
    <x v="19"/>
    <s v="»141-"/>
    <s v="Grupo de Trabajo de Gestión Documental y Archivo"/>
    <n v="1"/>
    <s v="141-7-1"/>
    <s v="141-7"/>
    <x v="1"/>
  </r>
  <r>
    <x v="7"/>
    <x v="19"/>
    <s v="»141-"/>
    <s v="Grupo de Trabajo de Gestión Documental y Archivo"/>
    <n v="1"/>
    <s v="141-7-2"/>
    <s v="141-7"/>
    <x v="1"/>
  </r>
  <r>
    <x v="7"/>
    <x v="19"/>
    <s v="»141-"/>
    <s v="Grupo de Trabajo de Gestión Documental y Archivo"/>
    <n v="1"/>
    <s v="141-7-3"/>
    <s v="141-7"/>
    <x v="1"/>
  </r>
  <r>
    <x v="7"/>
    <x v="19"/>
    <s v="»141-"/>
    <s v="Grupo de Trabajo de Gestión Documental y Archivo"/>
    <n v="1"/>
    <s v="141-8"/>
    <s v="141-8"/>
    <x v="0"/>
  </r>
  <r>
    <x v="7"/>
    <x v="19"/>
    <s v="»141-"/>
    <s v="Grupo de Trabajo de Gestión Documental y Archivo"/>
    <n v="1"/>
    <s v="141-8-1"/>
    <s v="141-8"/>
    <x v="1"/>
  </r>
  <r>
    <x v="7"/>
    <x v="19"/>
    <s v="»141-"/>
    <s v="Grupo de Trabajo de Gestión Documental y Archivo"/>
    <n v="1"/>
    <s v="141-8-2"/>
    <s v="141-8"/>
    <x v="1"/>
  </r>
  <r>
    <x v="7"/>
    <x v="19"/>
    <s v="»141-"/>
    <s v="Grupo de Trabajo de Gestión Documental y Archivo"/>
    <n v="1"/>
    <s v="141-8-3"/>
    <s v="141-8"/>
    <x v="2"/>
  </r>
  <r>
    <x v="7"/>
    <x v="19"/>
    <s v="»141-"/>
    <s v="Grupo de Trabajo de Gestión Documental y Archivo"/>
    <n v="1"/>
    <s v="141-8-4"/>
    <s v="141-8"/>
    <x v="1"/>
  </r>
  <r>
    <x v="7"/>
    <x v="19"/>
    <s v="»141-"/>
    <s v="Grupo de Trabajo de Gestión Documental y Archivo"/>
    <n v="1"/>
    <s v="141-9"/>
    <s v="141-9"/>
    <x v="0"/>
  </r>
  <r>
    <x v="7"/>
    <x v="19"/>
    <s v="»141-"/>
    <s v="Grupo de Trabajo de Gestión Documental y Archivo"/>
    <n v="1"/>
    <s v="141-9-1"/>
    <s v="141-9"/>
    <x v="2"/>
  </r>
  <r>
    <x v="7"/>
    <x v="19"/>
    <s v="»141-"/>
    <s v="Grupo de Trabajo de Gestión Documental y Archivo"/>
    <n v="1"/>
    <s v="141-9-2"/>
    <s v="141-9"/>
    <x v="1"/>
  </r>
  <r>
    <x v="7"/>
    <x v="19"/>
    <s v="»141-"/>
    <s v="Grupo de Trabajo de Gestión Documental y Archivo"/>
    <n v="1"/>
    <s v="141-9-3"/>
    <s v="141-9"/>
    <x v="1"/>
  </r>
  <r>
    <x v="7"/>
    <x v="19"/>
    <s v="»141-"/>
    <s v="Grupo de Trabajo de Gestión Documental y Archivo"/>
    <n v="1"/>
    <s v="141-9-4"/>
    <s v="141-9"/>
    <x v="1"/>
  </r>
  <r>
    <x v="7"/>
    <x v="19"/>
    <s v="»141-"/>
    <s v="Grupo de Trabajo de Gestión Documental y Archivo"/>
    <n v="1"/>
    <s v="141-10"/>
    <s v="141-10"/>
    <x v="0"/>
  </r>
  <r>
    <x v="7"/>
    <x v="19"/>
    <s v="»141-"/>
    <s v="Grupo de Trabajo de Gestión Documental y Archivo"/>
    <n v="1"/>
    <s v="141-10-1"/>
    <s v="141-10"/>
    <x v="2"/>
  </r>
  <r>
    <x v="7"/>
    <x v="19"/>
    <s v="»141-"/>
    <s v="Grupo de Trabajo de Gestión Documental y Archivo"/>
    <n v="1"/>
    <s v="141-10-2"/>
    <s v="141-10"/>
    <x v="1"/>
  </r>
  <r>
    <x v="7"/>
    <x v="19"/>
    <s v="»141-"/>
    <s v="Grupo de Trabajo de Gestión Documental y Archivo"/>
    <n v="1"/>
    <s v="141-10-3"/>
    <s v="141-10"/>
    <x v="1"/>
  </r>
  <r>
    <x v="7"/>
    <x v="19"/>
    <s v="»141-"/>
    <s v="Grupo de Trabajo de Gestión Documental y Archivo"/>
    <n v="1"/>
    <s v="141-10-4"/>
    <s v="141-10"/>
    <x v="1"/>
  </r>
  <r>
    <x v="7"/>
    <x v="19"/>
    <s v="»141-"/>
    <s v="Grupo de Trabajo de Gestión Documental y Archivo"/>
    <n v="1"/>
    <s v="141-11"/>
    <s v="141-11"/>
    <x v="0"/>
  </r>
  <r>
    <x v="7"/>
    <x v="19"/>
    <s v="»141-"/>
    <s v="Grupo de Trabajo de Gestión Documental y Archivo"/>
    <n v="1"/>
    <s v="141-11-1"/>
    <s v="141-11"/>
    <x v="1"/>
  </r>
  <r>
    <x v="7"/>
    <x v="19"/>
    <s v="»141-"/>
    <s v="Grupo de Trabajo de Gestión Documental y Archivo"/>
    <n v="1"/>
    <s v="141-12"/>
    <s v="141-12"/>
    <x v="3"/>
  </r>
  <r>
    <x v="7"/>
    <x v="19"/>
    <s v="»141-"/>
    <s v="Grupo de Trabajo de Gestión Documental y Archivo"/>
    <n v="1"/>
    <s v="141-12-1"/>
    <s v="141-12"/>
    <x v="4"/>
  </r>
  <r>
    <x v="7"/>
    <x v="19"/>
    <s v="»141-"/>
    <s v="Grupo de Trabajo de Gestión Documental y Archivo"/>
    <n v="1"/>
    <s v="141-12-2"/>
    <s v="141-12"/>
    <x v="5"/>
  </r>
  <r>
    <x v="7"/>
    <x v="19"/>
    <s v="»141-"/>
    <s v="Grupo de Trabajo de Gestión Documental y Archivo"/>
    <n v="1"/>
    <s v="141-12-3"/>
    <s v="141-12"/>
    <x v="7"/>
  </r>
  <r>
    <x v="7"/>
    <x v="19"/>
    <s v="»141-"/>
    <s v="Grupo de Trabajo de Gestión Documental y Archivo"/>
    <n v="1"/>
    <s v="141-12-4"/>
    <s v="141-12"/>
    <x v="6"/>
  </r>
  <r>
    <x v="7"/>
    <x v="20"/>
    <s v="»142-"/>
    <s v="Grupo de Trabajo de Servicios Administrativos y Recursos Físicos"/>
    <n v="0"/>
    <s v="142-1"/>
    <s v="142-1"/>
    <x v="0"/>
  </r>
  <r>
    <x v="7"/>
    <x v="20"/>
    <s v="»142-"/>
    <s v="Grupo de Trabajo de Servicios Administrativos y Recursos Físicos"/>
    <n v="0"/>
    <s v="142-1-1"/>
    <s v="142-1"/>
    <x v="1"/>
  </r>
  <r>
    <x v="7"/>
    <x v="20"/>
    <s v="»142-"/>
    <s v="Grupo de Trabajo de Servicios Administrativos y Recursos Físicos"/>
    <n v="0"/>
    <s v="142-1-2"/>
    <s v="142-1"/>
    <x v="1"/>
  </r>
  <r>
    <x v="7"/>
    <x v="20"/>
    <s v="»142-"/>
    <s v="Grupo de Trabajo de Servicios Administrativos y Recursos Físicos"/>
    <n v="0"/>
    <s v="142-1-3"/>
    <s v="142-1"/>
    <x v="1"/>
  </r>
  <r>
    <x v="7"/>
    <x v="20"/>
    <s v="»142-"/>
    <s v="Grupo de Trabajo de Servicios Administrativos y Recursos Físicos"/>
    <n v="0"/>
    <s v="142-1-4"/>
    <s v="142-1"/>
    <x v="1"/>
  </r>
  <r>
    <x v="7"/>
    <x v="20"/>
    <s v="»142-"/>
    <s v="Grupo de Trabajo de Servicios Administrativos y Recursos Físicos"/>
    <n v="0"/>
    <s v="142-1-5"/>
    <s v="142-1"/>
    <x v="1"/>
  </r>
  <r>
    <x v="7"/>
    <x v="20"/>
    <s v="»142-"/>
    <s v="Grupo de Trabajo de Servicios Administrativos y Recursos Físicos"/>
    <n v="0"/>
    <s v="142-1-6"/>
    <s v="142-1"/>
    <x v="1"/>
  </r>
  <r>
    <x v="7"/>
    <x v="20"/>
    <s v="»142-"/>
    <s v="Grupo de Trabajo de Servicios Administrativos y Recursos Físicos"/>
    <n v="0"/>
    <s v="142-2"/>
    <s v="142-2"/>
    <x v="0"/>
  </r>
  <r>
    <x v="7"/>
    <x v="20"/>
    <s v="»142-"/>
    <s v="Grupo de Trabajo de Servicios Administrativos y Recursos Físicos"/>
    <n v="0"/>
    <s v="142-2-1"/>
    <s v="142-2"/>
    <x v="1"/>
  </r>
  <r>
    <x v="7"/>
    <x v="20"/>
    <s v="»142-"/>
    <s v="Grupo de Trabajo de Servicios Administrativos y Recursos Físicos"/>
    <n v="0"/>
    <s v="142-2-2"/>
    <s v="142-2"/>
    <x v="1"/>
  </r>
  <r>
    <x v="7"/>
    <x v="20"/>
    <s v="»142-"/>
    <s v="Grupo de Trabajo de Servicios Administrativos y Recursos Físicos"/>
    <n v="0"/>
    <s v="142-2-3"/>
    <s v="142-2"/>
    <x v="1"/>
  </r>
  <r>
    <x v="7"/>
    <x v="20"/>
    <s v="»142-"/>
    <s v="Grupo de Trabajo de Servicios Administrativos y Recursos Físicos"/>
    <n v="0"/>
    <s v="142-2-4"/>
    <s v="142-2"/>
    <x v="1"/>
  </r>
  <r>
    <x v="7"/>
    <x v="20"/>
    <s v="»142-"/>
    <s v="Grupo de Trabajo de Servicios Administrativos y Recursos Físicos"/>
    <n v="0"/>
    <s v="142-2-5"/>
    <s v="142-2"/>
    <x v="1"/>
  </r>
  <r>
    <x v="7"/>
    <x v="20"/>
    <s v="»142-"/>
    <s v="Grupo de Trabajo de Servicios Administrativos y Recursos Físicos"/>
    <n v="0"/>
    <s v="142-2-6"/>
    <s v="142-2"/>
    <x v="1"/>
  </r>
  <r>
    <x v="7"/>
    <x v="20"/>
    <s v="»142-"/>
    <s v="Grupo de Trabajo de Servicios Administrativos y Recursos Físicos"/>
    <n v="0"/>
    <s v="142-2-7"/>
    <s v="142-2"/>
    <x v="1"/>
  </r>
  <r>
    <x v="7"/>
    <x v="20"/>
    <s v="»142-"/>
    <s v="Grupo de Trabajo de Servicios Administrativos y Recursos Físicos"/>
    <n v="0"/>
    <s v="142-2-8"/>
    <s v="142-2"/>
    <x v="1"/>
  </r>
  <r>
    <x v="7"/>
    <x v="20"/>
    <s v="»142-"/>
    <s v="Grupo de Trabajo de Servicios Administrativos y Recursos Físicos"/>
    <n v="0"/>
    <s v="142-3"/>
    <s v="142-3"/>
    <x v="0"/>
  </r>
  <r>
    <x v="7"/>
    <x v="20"/>
    <s v="»142-"/>
    <s v="Grupo de Trabajo de Servicios Administrativos y Recursos Físicos"/>
    <n v="0"/>
    <s v="142-3-1"/>
    <s v="142-3"/>
    <x v="1"/>
  </r>
  <r>
    <x v="7"/>
    <x v="20"/>
    <s v="»142-"/>
    <s v="Grupo de Trabajo de Servicios Administrativos y Recursos Físicos"/>
    <n v="0"/>
    <s v="142-3-2"/>
    <s v="142-3"/>
    <x v="1"/>
  </r>
  <r>
    <x v="7"/>
    <x v="20"/>
    <s v="»142-"/>
    <s v="Grupo de Trabajo de Servicios Administrativos y Recursos Físicos"/>
    <n v="0"/>
    <s v="142-3-3"/>
    <s v="142-3"/>
    <x v="1"/>
  </r>
  <r>
    <x v="7"/>
    <x v="20"/>
    <s v="»142-"/>
    <s v="Grupo de Trabajo de Servicios Administrativos y Recursos Físicos"/>
    <n v="0"/>
    <s v="142-3-4"/>
    <s v="142-3"/>
    <x v="1"/>
  </r>
  <r>
    <x v="7"/>
    <x v="20"/>
    <s v="»142-"/>
    <s v="Grupo de Trabajo de Servicios Administrativos y Recursos Físicos"/>
    <n v="0"/>
    <s v="142-3-5"/>
    <s v="142-3"/>
    <x v="1"/>
  </r>
  <r>
    <x v="8"/>
    <x v="21"/>
    <s v="»1000-"/>
    <s v="Delegatura para la Protección de la Competencia"/>
    <n v="5"/>
    <s v="1000-1"/>
    <s v="1000-1"/>
    <x v="0"/>
  </r>
  <r>
    <x v="8"/>
    <x v="21"/>
    <s v="»1000-"/>
    <s v="Delegatura para la Protección de la Competencia"/>
    <n v="5"/>
    <s v="1000-1-1"/>
    <s v="1000-1"/>
    <x v="1"/>
  </r>
  <r>
    <x v="8"/>
    <x v="21"/>
    <s v="»1000-"/>
    <s v="Delegatura para la Protección de la Competencia"/>
    <n v="5"/>
    <s v="1000-1-2"/>
    <s v="1000-1"/>
    <x v="1"/>
  </r>
  <r>
    <x v="8"/>
    <x v="21"/>
    <s v="»1000-"/>
    <s v="Delegatura para la Protección de la Competencia"/>
    <n v="5"/>
    <s v="1000-1-3"/>
    <s v="1000-1"/>
    <x v="1"/>
  </r>
  <r>
    <x v="8"/>
    <x v="21"/>
    <s v="»1000-"/>
    <s v="Delegatura para la Protección de la Competencia"/>
    <n v="5"/>
    <s v="1000-1-4"/>
    <s v="1000-1"/>
    <x v="2"/>
  </r>
  <r>
    <x v="8"/>
    <x v="21"/>
    <s v="»1000-"/>
    <s v="Delegatura para la Protección de la Competencia"/>
    <n v="5"/>
    <s v="1000-1-5"/>
    <s v="1000-1"/>
    <x v="1"/>
  </r>
  <r>
    <x v="8"/>
    <x v="21"/>
    <s v="»1000-"/>
    <s v="Delegatura para la Protección de la Competencia"/>
    <n v="5"/>
    <s v="1000-2"/>
    <s v="1000-2"/>
    <x v="0"/>
  </r>
  <r>
    <x v="8"/>
    <x v="21"/>
    <s v="»1000-"/>
    <s v="Delegatura para la Protección de la Competencia"/>
    <n v="5"/>
    <s v="1000-2-1"/>
    <s v="1000-2"/>
    <x v="1"/>
  </r>
  <r>
    <x v="8"/>
    <x v="21"/>
    <s v="»1000-"/>
    <s v="Delegatura para la Protección de la Competencia"/>
    <n v="5"/>
    <s v="1000-2-2"/>
    <s v="1000-2"/>
    <x v="1"/>
  </r>
  <r>
    <x v="8"/>
    <x v="21"/>
    <s v="»1000-"/>
    <s v="Delegatura para la Protección de la Competencia"/>
    <n v="5"/>
    <s v="1000-3"/>
    <s v="1000-3"/>
    <x v="0"/>
  </r>
  <r>
    <x v="8"/>
    <x v="21"/>
    <s v="»1000-"/>
    <s v="Delegatura para la Protección de la Competencia"/>
    <n v="5"/>
    <s v="1000-3-1"/>
    <s v="1000-3"/>
    <x v="1"/>
  </r>
  <r>
    <x v="8"/>
    <x v="21"/>
    <s v="»1000-"/>
    <s v="Delegatura para la Protección de la Competencia"/>
    <n v="5"/>
    <s v="1000-3-2"/>
    <s v="1000-3"/>
    <x v="2"/>
  </r>
  <r>
    <x v="8"/>
    <x v="21"/>
    <s v="»1000-"/>
    <s v="Delegatura para la Protección de la Competencia"/>
    <n v="5"/>
    <s v="1000-3-3"/>
    <s v="1000-3"/>
    <x v="1"/>
  </r>
  <r>
    <x v="8"/>
    <x v="21"/>
    <s v="»1000-"/>
    <s v="Delegatura para la Protección de la Competencia"/>
    <n v="5"/>
    <s v="1000-3-4"/>
    <s v="1000-3"/>
    <x v="2"/>
  </r>
  <r>
    <x v="8"/>
    <x v="21"/>
    <s v="»1000-"/>
    <s v="Delegatura para la Protección de la Competencia"/>
    <n v="5"/>
    <s v="1000-4"/>
    <s v="1000-4"/>
    <x v="0"/>
  </r>
  <r>
    <x v="8"/>
    <x v="21"/>
    <s v="»1000-"/>
    <s v="Delegatura para la Protección de la Competencia"/>
    <n v="5"/>
    <s v="1000-4-1"/>
    <s v="1000-4"/>
    <x v="1"/>
  </r>
  <r>
    <x v="8"/>
    <x v="21"/>
    <s v="»1000-"/>
    <s v="Delegatura para la Protección de la Competencia"/>
    <n v="5"/>
    <s v="1000-4-2"/>
    <s v="1000-4"/>
    <x v="1"/>
  </r>
  <r>
    <x v="8"/>
    <x v="21"/>
    <s v="»1000-"/>
    <s v="Delegatura para la Protección de la Competencia"/>
    <n v="5"/>
    <s v="1000-4-3"/>
    <s v="1000-4"/>
    <x v="1"/>
  </r>
  <r>
    <x v="8"/>
    <x v="21"/>
    <s v="»1000-"/>
    <s v="Delegatura para la Protección de la Competencia"/>
    <n v="5"/>
    <s v="1000-4-4"/>
    <s v="1000-4"/>
    <x v="1"/>
  </r>
  <r>
    <x v="8"/>
    <x v="21"/>
    <s v="»1000-"/>
    <s v="Delegatura para la Protección de la Competencia"/>
    <n v="5"/>
    <s v="1000-4-5"/>
    <s v="1000-4"/>
    <x v="2"/>
  </r>
  <r>
    <x v="8"/>
    <x v="21"/>
    <s v="»1000-"/>
    <s v="Delegatura para la Protección de la Competencia"/>
    <n v="5"/>
    <s v="1000-4-6"/>
    <s v="1000-4"/>
    <x v="1"/>
  </r>
  <r>
    <x v="8"/>
    <x v="21"/>
    <s v="»1000-"/>
    <s v="Delegatura para la Protección de la Competencia"/>
    <n v="5"/>
    <s v="1000-4-7"/>
    <s v="1000-4"/>
    <x v="1"/>
  </r>
  <r>
    <x v="8"/>
    <x v="21"/>
    <s v="»1000-"/>
    <s v="Delegatura para la Protección de la Competencia"/>
    <n v="5"/>
    <s v="1000-5"/>
    <s v="1000-5"/>
    <x v="0"/>
  </r>
  <r>
    <x v="8"/>
    <x v="21"/>
    <s v="»1000-"/>
    <s v="Delegatura para la Protección de la Competencia"/>
    <n v="5"/>
    <s v="1000-5-1"/>
    <s v="1000-5"/>
    <x v="1"/>
  </r>
  <r>
    <x v="8"/>
    <x v="21"/>
    <s v="»1000-"/>
    <s v="Delegatura para la Protección de la Competencia"/>
    <n v="5"/>
    <s v="1000-5-2"/>
    <s v="1000-5"/>
    <x v="1"/>
  </r>
  <r>
    <x v="8"/>
    <x v="21"/>
    <s v="»1000-"/>
    <s v="Delegatura para la Protección de la Competencia"/>
    <n v="5"/>
    <s v="1000-5-3"/>
    <s v="1000-5"/>
    <x v="1"/>
  </r>
  <r>
    <x v="8"/>
    <x v="21"/>
    <s v="»1000-"/>
    <s v="Delegatura para la Protección de la Competencia"/>
    <n v="5"/>
    <s v="1000-5-4"/>
    <s v="1000-5"/>
    <x v="1"/>
  </r>
  <r>
    <x v="8"/>
    <x v="21"/>
    <s v="»1000-"/>
    <s v="Delegatura para la Protección de la Competencia"/>
    <n v="5"/>
    <s v="1000-5-5"/>
    <s v="1000-5"/>
    <x v="2"/>
  </r>
  <r>
    <x v="8"/>
    <x v="21"/>
    <s v="»1000-"/>
    <s v="Delegatura para la Protección de la Competencia"/>
    <n v="5"/>
    <s v="1000-5-6"/>
    <s v="1000-5"/>
    <x v="1"/>
  </r>
  <r>
    <x v="8"/>
    <x v="21"/>
    <s v="»1000-"/>
    <s v="Delegatura para la Protección de la Competencia"/>
    <n v="5"/>
    <s v="1000-5-7"/>
    <s v="1000-5"/>
    <x v="1"/>
  </r>
  <r>
    <x v="8"/>
    <x v="21"/>
    <s v="»1000-"/>
    <s v="Delegatura para la Protección de la Competencia"/>
    <n v="5"/>
    <s v="1000-5-8"/>
    <s v="1000-5"/>
    <x v="1"/>
  </r>
  <r>
    <x v="8"/>
    <x v="21"/>
    <s v="»1000-"/>
    <s v="Delegatura para la Protección de la Competencia"/>
    <n v="5"/>
    <s v="1000-6"/>
    <s v="1000-6"/>
    <x v="0"/>
  </r>
  <r>
    <x v="8"/>
    <x v="21"/>
    <s v="»1000-"/>
    <s v="Delegatura para la Protección de la Competencia"/>
    <n v="5"/>
    <s v="1000-6-1"/>
    <s v="1000-6"/>
    <x v="1"/>
  </r>
  <r>
    <x v="8"/>
    <x v="21"/>
    <s v="»1000-"/>
    <s v="Delegatura para la Protección de la Competencia"/>
    <n v="5"/>
    <s v="1000-6-2"/>
    <s v="1000-6"/>
    <x v="1"/>
  </r>
  <r>
    <x v="8"/>
    <x v="21"/>
    <s v="»1000-"/>
    <s v="Delegatura para la Protección de la Competencia"/>
    <n v="5"/>
    <s v="1000-6-3"/>
    <s v="1000-6"/>
    <x v="1"/>
  </r>
  <r>
    <x v="8"/>
    <x v="21"/>
    <s v="»1000-"/>
    <s v="Delegatura para la Protección de la Competencia"/>
    <n v="5"/>
    <s v="1000-6-4"/>
    <s v="1000-6"/>
    <x v="1"/>
  </r>
  <r>
    <x v="8"/>
    <x v="21"/>
    <s v="»1000-"/>
    <s v="Delegatura para la Protección de la Competencia"/>
    <n v="5"/>
    <s v="1000-6-5"/>
    <s v="1000-6"/>
    <x v="1"/>
  </r>
  <r>
    <x v="8"/>
    <x v="21"/>
    <s v="»1000-"/>
    <s v="Delegatura para la Protección de la Competencia"/>
    <n v="5"/>
    <s v="1000-6-6"/>
    <s v="1000-6"/>
    <x v="1"/>
  </r>
  <r>
    <x v="8"/>
    <x v="21"/>
    <s v="»1000-"/>
    <s v="Delegatura para la Protección de la Competencia"/>
    <n v="5"/>
    <s v="1000-7"/>
    <s v="1000-7"/>
    <x v="0"/>
  </r>
  <r>
    <x v="8"/>
    <x v="21"/>
    <s v="»1000-"/>
    <s v="Delegatura para la Protección de la Competencia"/>
    <n v="5"/>
    <s v="1000-7-1"/>
    <s v="1000-7"/>
    <x v="1"/>
  </r>
  <r>
    <x v="8"/>
    <x v="21"/>
    <s v="»1000-"/>
    <s v="Delegatura para la Protección de la Competencia"/>
    <n v="5"/>
    <s v="1000-7-2"/>
    <s v="1000-7"/>
    <x v="1"/>
  </r>
  <r>
    <x v="8"/>
    <x v="21"/>
    <s v="»1000-"/>
    <s v="Delegatura para la Protección de la Competencia"/>
    <n v="5"/>
    <s v="1000-7-3"/>
    <s v="1000-7"/>
    <x v="1"/>
  </r>
  <r>
    <x v="8"/>
    <x v="21"/>
    <s v="»1000-"/>
    <s v="Delegatura para la Protección de la Competencia"/>
    <n v="5"/>
    <s v="1000-7-4"/>
    <s v="1000-7"/>
    <x v="1"/>
  </r>
  <r>
    <x v="8"/>
    <x v="21"/>
    <s v="»1000-"/>
    <s v="Delegatura para la Protección de la Competencia"/>
    <n v="5"/>
    <s v="1000-7-5"/>
    <s v="1000-7"/>
    <x v="1"/>
  </r>
  <r>
    <x v="8"/>
    <x v="21"/>
    <s v="»1000-"/>
    <s v="Delegatura para la Protección de la Competencia"/>
    <n v="5"/>
    <s v="1000-7-6"/>
    <s v="1000-7"/>
    <x v="1"/>
  </r>
  <r>
    <x v="8"/>
    <x v="21"/>
    <s v="»1000-"/>
    <s v="Delegatura para la Protección de la Competencia"/>
    <n v="5"/>
    <s v="1000-8"/>
    <s v="1000-8"/>
    <x v="0"/>
  </r>
  <r>
    <x v="8"/>
    <x v="21"/>
    <s v="»1000-"/>
    <s v="Delegatura para la Protección de la Competencia"/>
    <n v="5"/>
    <s v="1000-8-1"/>
    <s v="1000-8"/>
    <x v="1"/>
  </r>
  <r>
    <x v="8"/>
    <x v="21"/>
    <s v="»1000-"/>
    <s v="Delegatura para la Protección de la Competencia"/>
    <n v="5"/>
    <s v="1000-8-2"/>
    <s v="1000-8"/>
    <x v="1"/>
  </r>
  <r>
    <x v="8"/>
    <x v="21"/>
    <s v="»1000-"/>
    <s v="Delegatura para la Protección de la Competencia"/>
    <n v="5"/>
    <s v="1000-8-3"/>
    <s v="1000-8"/>
    <x v="1"/>
  </r>
  <r>
    <x v="8"/>
    <x v="21"/>
    <s v="»1000-"/>
    <s v="Delegatura para la Protección de la Competencia"/>
    <n v="5"/>
    <s v="1000-8-4"/>
    <s v="1000-8"/>
    <x v="1"/>
  </r>
  <r>
    <x v="8"/>
    <x v="21"/>
    <s v="»1000-"/>
    <s v="Delegatura para la Protección de la Competencia"/>
    <n v="5"/>
    <s v="1000-8-5"/>
    <s v="1000-8"/>
    <x v="1"/>
  </r>
  <r>
    <x v="8"/>
    <x v="21"/>
    <s v="»1000-"/>
    <s v="Delegatura para la Protección de la Competencia"/>
    <n v="5"/>
    <s v="1000-8-6"/>
    <s v="1000-8"/>
    <x v="1"/>
  </r>
  <r>
    <x v="8"/>
    <x v="21"/>
    <s v="»1000-"/>
    <s v="Delegatura para la Protección de la Competencia"/>
    <n v="5"/>
    <s v="1000-9"/>
    <s v="1000-9"/>
    <x v="0"/>
  </r>
  <r>
    <x v="8"/>
    <x v="21"/>
    <s v="»1000-"/>
    <s v="Delegatura para la Protección de la Competencia"/>
    <n v="5"/>
    <s v="1000-9-1"/>
    <s v="1000-9"/>
    <x v="1"/>
  </r>
  <r>
    <x v="8"/>
    <x v="21"/>
    <s v="»1000-"/>
    <s v="Delegatura para la Protección de la Competencia"/>
    <n v="5"/>
    <s v="1000-9-2"/>
    <s v="1000-9"/>
    <x v="1"/>
  </r>
  <r>
    <x v="8"/>
    <x v="21"/>
    <s v="»1000-"/>
    <s v="Delegatura para la Protección de la Competencia"/>
    <n v="5"/>
    <s v="1000-9-3"/>
    <s v="1000-9"/>
    <x v="1"/>
  </r>
  <r>
    <x v="8"/>
    <x v="21"/>
    <s v="»1000-"/>
    <s v="Delegatura para la Protección de la Competencia"/>
    <n v="5"/>
    <s v="1000-9-4"/>
    <s v="1000-9"/>
    <x v="1"/>
  </r>
  <r>
    <x v="8"/>
    <x v="21"/>
    <s v="»1000-"/>
    <s v="Delegatura para la Protección de la Competencia"/>
    <n v="5"/>
    <s v="1000-9-5"/>
    <s v="1000-9"/>
    <x v="1"/>
  </r>
  <r>
    <x v="8"/>
    <x v="21"/>
    <s v="»1000-"/>
    <s v="Delegatura para la Protección de la Competencia"/>
    <n v="5"/>
    <s v="1000-10"/>
    <s v="1000-10"/>
    <x v="0"/>
  </r>
  <r>
    <x v="8"/>
    <x v="21"/>
    <s v="»1000-"/>
    <s v="Delegatura para la Protección de la Competencia"/>
    <n v="5"/>
    <s v="1000-10-1"/>
    <s v="1000-10"/>
    <x v="1"/>
  </r>
  <r>
    <x v="8"/>
    <x v="21"/>
    <s v="»1000-"/>
    <s v="Delegatura para la Protección de la Competencia"/>
    <n v="5"/>
    <s v="1000-10-2"/>
    <s v="1000-10"/>
    <x v="1"/>
  </r>
  <r>
    <x v="8"/>
    <x v="21"/>
    <s v="»1000-"/>
    <s v="Delegatura para la Protección de la Competencia"/>
    <n v="5"/>
    <s v="1000-10-3"/>
    <s v="1000-10"/>
    <x v="1"/>
  </r>
  <r>
    <x v="8"/>
    <x v="21"/>
    <s v="»1000-"/>
    <s v="Delegatura para la Protección de la Competencia"/>
    <n v="5"/>
    <s v="1000-10-4"/>
    <s v="1000-10"/>
    <x v="1"/>
  </r>
  <r>
    <x v="8"/>
    <x v="21"/>
    <s v="»1000-"/>
    <s v="Delegatura para la Protección de la Competencia"/>
    <n v="5"/>
    <s v="1000-11"/>
    <s v="1000-11"/>
    <x v="0"/>
  </r>
  <r>
    <x v="8"/>
    <x v="21"/>
    <s v="»1000-"/>
    <s v="Delegatura para la Protección de la Competencia"/>
    <n v="5"/>
    <s v="1000-11-1"/>
    <s v="1000-11"/>
    <x v="1"/>
  </r>
  <r>
    <x v="8"/>
    <x v="21"/>
    <s v="»1000-"/>
    <s v="Delegatura para la Protección de la Competencia"/>
    <n v="5"/>
    <s v="1000-11-2"/>
    <s v="1000-11"/>
    <x v="1"/>
  </r>
  <r>
    <x v="8"/>
    <x v="21"/>
    <s v="»1000-"/>
    <s v="Delegatura para la Protección de la Competencia"/>
    <n v="5"/>
    <s v="1000-12"/>
    <s v="1000-12"/>
    <x v="0"/>
  </r>
  <r>
    <x v="8"/>
    <x v="21"/>
    <s v="»1000-"/>
    <s v="Delegatura para la Protección de la Competencia"/>
    <n v="5"/>
    <s v="1000-12-1"/>
    <s v="1000-12"/>
    <x v="1"/>
  </r>
  <r>
    <x v="8"/>
    <x v="21"/>
    <s v="»1000-"/>
    <s v="Delegatura para la Protección de la Competencia"/>
    <n v="5"/>
    <s v="1000-12-2"/>
    <s v="1000-12"/>
    <x v="1"/>
  </r>
  <r>
    <x v="8"/>
    <x v="21"/>
    <s v="»1000-"/>
    <s v="Delegatura para la Protección de la Competencia"/>
    <n v="5"/>
    <s v="1000-13"/>
    <s v="1000-13"/>
    <x v="0"/>
  </r>
  <r>
    <x v="8"/>
    <x v="21"/>
    <s v="»1000-"/>
    <s v="Delegatura para la Protección de la Competencia"/>
    <n v="5"/>
    <s v="1000-13-1"/>
    <s v="1000-13"/>
    <x v="1"/>
  </r>
  <r>
    <x v="8"/>
    <x v="21"/>
    <s v="»1000-"/>
    <s v="Delegatura para la Protección de la Competencia"/>
    <n v="5"/>
    <s v="1000-13-2"/>
    <s v="1000-13"/>
    <x v="1"/>
  </r>
  <r>
    <x v="8"/>
    <x v="21"/>
    <s v="»1000-"/>
    <s v="Delegatura para la Protección de la Competencia"/>
    <n v="5"/>
    <s v="1000-14"/>
    <s v="1000-14"/>
    <x v="0"/>
  </r>
  <r>
    <x v="8"/>
    <x v="21"/>
    <s v="»1000-"/>
    <s v="Delegatura para la Protección de la Competencia"/>
    <n v="5"/>
    <s v="1000-14-1"/>
    <s v="1000-14"/>
    <x v="1"/>
  </r>
  <r>
    <x v="8"/>
    <x v="21"/>
    <s v="»1000-"/>
    <s v="Delegatura para la Protección de la Competencia"/>
    <n v="5"/>
    <s v="1000-14-2"/>
    <s v="1000-14"/>
    <x v="1"/>
  </r>
  <r>
    <x v="8"/>
    <x v="21"/>
    <s v="»1000-"/>
    <s v="Delegatura para la Protección de la Competencia"/>
    <n v="5"/>
    <s v="1000-15"/>
    <s v="1000-15"/>
    <x v="0"/>
  </r>
  <r>
    <x v="8"/>
    <x v="21"/>
    <s v="»1000-"/>
    <s v="Delegatura para la Protección de la Competencia"/>
    <n v="5"/>
    <s v="1000-15-1"/>
    <s v="1000-15"/>
    <x v="1"/>
  </r>
  <r>
    <x v="8"/>
    <x v="21"/>
    <s v="»1000-"/>
    <s v="Delegatura para la Protección de la Competencia"/>
    <n v="5"/>
    <s v="1000-15-2"/>
    <s v="1000-15"/>
    <x v="1"/>
  </r>
  <r>
    <x v="8"/>
    <x v="21"/>
    <s v="»1000-"/>
    <s v="Delegatura para la Protección de la Competencia"/>
    <n v="5"/>
    <s v="1000-16"/>
    <s v="1000-16"/>
    <x v="0"/>
  </r>
  <r>
    <x v="8"/>
    <x v="21"/>
    <s v="»1000-"/>
    <s v="Delegatura para la Protección de la Competencia"/>
    <n v="5"/>
    <s v="1000-16-1"/>
    <s v="1000-16"/>
    <x v="1"/>
  </r>
  <r>
    <x v="8"/>
    <x v="21"/>
    <s v="»1000-"/>
    <s v="Delegatura para la Protección de la Competencia"/>
    <n v="5"/>
    <s v="1000-16-2"/>
    <s v="1000-16"/>
    <x v="1"/>
  </r>
  <r>
    <x v="8"/>
    <x v="21"/>
    <s v="»1000-"/>
    <s v="Delegatura para la Protección de la Competencia"/>
    <n v="5"/>
    <s v="1000-17"/>
    <s v="1000-17"/>
    <x v="0"/>
  </r>
  <r>
    <x v="8"/>
    <x v="21"/>
    <s v="»1000-"/>
    <s v="Delegatura para la Protección de la Competencia"/>
    <n v="5"/>
    <s v="1000-17-1"/>
    <s v="1000-17"/>
    <x v="1"/>
  </r>
  <r>
    <x v="8"/>
    <x v="21"/>
    <s v="»1000-"/>
    <s v="Delegatura para la Protección de la Competencia"/>
    <n v="5"/>
    <s v="1000-17-2"/>
    <s v="1000-17"/>
    <x v="1"/>
  </r>
  <r>
    <x v="8"/>
    <x v="21"/>
    <s v="»1000-"/>
    <s v="Delegatura para la Protección de la Competencia"/>
    <n v="5"/>
    <s v="1000-18"/>
    <s v="1000-18"/>
    <x v="0"/>
  </r>
  <r>
    <x v="8"/>
    <x v="21"/>
    <s v="»1000-"/>
    <s v="Delegatura para la Protección de la Competencia"/>
    <n v="5"/>
    <s v="1000-18-1"/>
    <s v="1000-18"/>
    <x v="1"/>
  </r>
  <r>
    <x v="8"/>
    <x v="21"/>
    <s v="»1000-"/>
    <s v="Delegatura para la Protección de la Competencia"/>
    <n v="5"/>
    <s v="1000-18-2"/>
    <s v="1000-18"/>
    <x v="1"/>
  </r>
  <r>
    <x v="8"/>
    <x v="21"/>
    <s v="»1000-"/>
    <s v="Delegatura para la Protección de la Competencia"/>
    <n v="5"/>
    <s v="1000-18-3"/>
    <s v="1000-18"/>
    <x v="1"/>
  </r>
  <r>
    <x v="8"/>
    <x v="21"/>
    <s v="»1000-"/>
    <s v="Delegatura para la Protección de la Competencia"/>
    <n v="5"/>
    <s v="1000-19"/>
    <s v="1000-19"/>
    <x v="0"/>
  </r>
  <r>
    <x v="8"/>
    <x v="21"/>
    <s v="»1000-"/>
    <s v="Delegatura para la Protección de la Competencia"/>
    <n v="5"/>
    <s v="1000-19-1"/>
    <s v="1000-19"/>
    <x v="1"/>
  </r>
  <r>
    <x v="8"/>
    <x v="21"/>
    <s v="»1000-"/>
    <s v="Delegatura para la Protección de la Competencia"/>
    <n v="5"/>
    <s v="1000-19-2"/>
    <s v="1000-19"/>
    <x v="1"/>
  </r>
  <r>
    <x v="8"/>
    <x v="21"/>
    <s v="»1000-"/>
    <s v="Delegatura para la Protección de la Competencia"/>
    <n v="5"/>
    <s v="1000-19-3"/>
    <s v="1000-19"/>
    <x v="1"/>
  </r>
  <r>
    <x v="8"/>
    <x v="21"/>
    <s v="»1000-"/>
    <s v="Delegatura para la Protección de la Competencia"/>
    <n v="5"/>
    <s v="1000-19-4"/>
    <s v="1000-19"/>
    <x v="1"/>
  </r>
  <r>
    <x v="8"/>
    <x v="21"/>
    <s v="»1000-"/>
    <s v="Delegatura para la Protección de la Competencia"/>
    <n v="5"/>
    <s v="1000-19-5"/>
    <s v="1000-19"/>
    <x v="1"/>
  </r>
  <r>
    <x v="8"/>
    <x v="21"/>
    <s v="»1000-"/>
    <s v="Delegatura para la Protección de la Competencia"/>
    <n v="5"/>
    <s v="1000-19-6"/>
    <s v="1000-19"/>
    <x v="1"/>
  </r>
  <r>
    <x v="8"/>
    <x v="21"/>
    <s v="»1000-"/>
    <s v="Delegatura para la Protección de la Competencia"/>
    <n v="5"/>
    <s v="1000-20"/>
    <s v="1000-20"/>
    <x v="3"/>
  </r>
  <r>
    <x v="8"/>
    <x v="21"/>
    <s v="»1000-"/>
    <s v="Delegatura para la Protección de la Competencia"/>
    <n v="5"/>
    <s v="1000-20-1"/>
    <s v="1000-20"/>
    <x v="5"/>
  </r>
  <r>
    <x v="8"/>
    <x v="21"/>
    <s v="»1000-"/>
    <s v="Delegatura para la Protección de la Competencia"/>
    <n v="5"/>
    <s v="1000-20-2"/>
    <s v="1000-20"/>
    <x v="7"/>
  </r>
  <r>
    <x v="9"/>
    <x v="22"/>
    <s v="»2000-"/>
    <s v="Delegatura para la Propiedad Industrial"/>
    <n v="2"/>
    <s v="2000-1"/>
    <s v="2000-1"/>
    <x v="0"/>
  </r>
  <r>
    <x v="9"/>
    <x v="22"/>
    <s v="»2000-"/>
    <s v="Delegatura para la Propiedad Industrial"/>
    <n v="2"/>
    <s v="2000-1-1"/>
    <s v="2000-1"/>
    <x v="1"/>
  </r>
  <r>
    <x v="9"/>
    <x v="22"/>
    <s v="»2000-"/>
    <s v="Delegatura para la Propiedad Industrial"/>
    <n v="2"/>
    <s v="2000-1-2"/>
    <s v="2000-1"/>
    <x v="1"/>
  </r>
  <r>
    <x v="9"/>
    <x v="22"/>
    <s v="»2000-"/>
    <s v="Delegatura para la Propiedad Industrial"/>
    <n v="2"/>
    <s v="2000-1-3"/>
    <s v="2000-1"/>
    <x v="1"/>
  </r>
  <r>
    <x v="9"/>
    <x v="22"/>
    <s v="»2000-"/>
    <s v="Delegatura para la Propiedad Industrial"/>
    <n v="2"/>
    <s v="2000-2"/>
    <s v="2000-2"/>
    <x v="0"/>
  </r>
  <r>
    <x v="9"/>
    <x v="22"/>
    <s v="»2000-"/>
    <s v="Delegatura para la Propiedad Industrial"/>
    <n v="2"/>
    <s v="2000-2-1"/>
    <s v="2000-2"/>
    <x v="1"/>
  </r>
  <r>
    <x v="9"/>
    <x v="22"/>
    <s v="»2000-"/>
    <s v="Delegatura para la Propiedad Industrial"/>
    <n v="2"/>
    <s v="2000-2-2"/>
    <s v="2000-2"/>
    <x v="1"/>
  </r>
  <r>
    <x v="9"/>
    <x v="22"/>
    <s v="»2000-"/>
    <s v="Delegatura para la Propiedad Industrial"/>
    <n v="2"/>
    <s v="2000-2-3"/>
    <s v="2000-2"/>
    <x v="1"/>
  </r>
  <r>
    <x v="9"/>
    <x v="22"/>
    <s v="»2000-"/>
    <s v="Delegatura para la Propiedad Industrial"/>
    <n v="2"/>
    <s v="2000-2-4"/>
    <s v="2000-2"/>
    <x v="1"/>
  </r>
  <r>
    <x v="9"/>
    <x v="22"/>
    <s v="»2000-"/>
    <s v="Delegatura para la Propiedad Industrial"/>
    <n v="2"/>
    <s v="2000-2-5"/>
    <s v="2000-2"/>
    <x v="1"/>
  </r>
  <r>
    <x v="9"/>
    <x v="22"/>
    <s v="»2000-"/>
    <s v="Delegatura para la Propiedad Industrial"/>
    <n v="2"/>
    <s v="2000-2-6"/>
    <s v="2000-2"/>
    <x v="1"/>
  </r>
  <r>
    <x v="9"/>
    <x v="22"/>
    <s v="»2000-"/>
    <s v="Delegatura para la Propiedad Industrial"/>
    <n v="2"/>
    <s v="2000-3"/>
    <s v="2000-3"/>
    <x v="0"/>
  </r>
  <r>
    <x v="9"/>
    <x v="22"/>
    <s v="»2000-"/>
    <s v="Delegatura para la Propiedad Industrial"/>
    <n v="2"/>
    <s v="2000-3-1"/>
    <s v="2000-3"/>
    <x v="1"/>
  </r>
  <r>
    <x v="9"/>
    <x v="22"/>
    <s v="»2000-"/>
    <s v="Delegatura para la Propiedad Industrial"/>
    <n v="2"/>
    <s v="2000-3-2"/>
    <s v="2000-3"/>
    <x v="1"/>
  </r>
  <r>
    <x v="9"/>
    <x v="22"/>
    <s v="»2000-"/>
    <s v="Delegatura para la Propiedad Industrial"/>
    <n v="2"/>
    <s v="2000-4"/>
    <s v="2000-4"/>
    <x v="0"/>
  </r>
  <r>
    <x v="9"/>
    <x v="22"/>
    <s v="»2000-"/>
    <s v="Delegatura para la Propiedad Industrial"/>
    <n v="2"/>
    <s v="2000-4-1"/>
    <s v="2000-4"/>
    <x v="1"/>
  </r>
  <r>
    <x v="9"/>
    <x v="22"/>
    <s v="»2000-"/>
    <s v="Delegatura para la Propiedad Industrial"/>
    <n v="2"/>
    <s v="2000-4-2"/>
    <s v="2000-4"/>
    <x v="1"/>
  </r>
  <r>
    <x v="9"/>
    <x v="22"/>
    <s v="»2000-"/>
    <s v="Delegatura para la Propiedad Industrial"/>
    <n v="2"/>
    <s v="2000-5"/>
    <s v="2000-5"/>
    <x v="0"/>
  </r>
  <r>
    <x v="9"/>
    <x v="22"/>
    <s v="»2000-"/>
    <s v="Delegatura para la Propiedad Industrial"/>
    <n v="2"/>
    <s v="2000-5-1"/>
    <s v="2000-5"/>
    <x v="1"/>
  </r>
  <r>
    <x v="9"/>
    <x v="22"/>
    <s v="»2000-"/>
    <s v="Delegatura para la Propiedad Industrial"/>
    <n v="2"/>
    <s v="2000-5-2"/>
    <s v="2000-5"/>
    <x v="1"/>
  </r>
  <r>
    <x v="9"/>
    <x v="22"/>
    <s v="»2000-"/>
    <s v="Delegatura para la Propiedad Industrial"/>
    <n v="2"/>
    <s v="2000-6"/>
    <s v="2000-6"/>
    <x v="3"/>
  </r>
  <r>
    <x v="9"/>
    <x v="22"/>
    <s v="»2000-"/>
    <s v="Delegatura para la Propiedad Industrial"/>
    <n v="2"/>
    <s v="2000-6-1"/>
    <s v="2000-6"/>
    <x v="5"/>
  </r>
  <r>
    <x v="9"/>
    <x v="23"/>
    <s v="»2010-"/>
    <s v="Dirección de Signos Distintivos"/>
    <n v="1"/>
    <s v="2010-1"/>
    <s v="2010-1"/>
    <x v="0"/>
  </r>
  <r>
    <x v="9"/>
    <x v="23"/>
    <s v="»2010-"/>
    <s v="Dirección de Signos Distintivos"/>
    <n v="1"/>
    <s v="2010-1-1"/>
    <s v="2010-1"/>
    <x v="1"/>
  </r>
  <r>
    <x v="9"/>
    <x v="23"/>
    <s v="»2010-"/>
    <s v="Dirección de Signos Distintivos"/>
    <n v="1"/>
    <s v="2010-1-2"/>
    <s v="2010-1"/>
    <x v="1"/>
  </r>
  <r>
    <x v="9"/>
    <x v="23"/>
    <s v="»2010-"/>
    <s v="Dirección de Signos Distintivos"/>
    <n v="1"/>
    <s v="2010-1-3"/>
    <s v="2010-1"/>
    <x v="1"/>
  </r>
  <r>
    <x v="9"/>
    <x v="23"/>
    <s v="»2010-"/>
    <s v="Dirección de Signos Distintivos"/>
    <n v="1"/>
    <s v="2010-2"/>
    <s v="2010-2"/>
    <x v="0"/>
  </r>
  <r>
    <x v="9"/>
    <x v="23"/>
    <s v="»2010-"/>
    <s v="Dirección de Signos Distintivos"/>
    <n v="1"/>
    <s v="2010-2-1"/>
    <s v="2010-2"/>
    <x v="1"/>
  </r>
  <r>
    <x v="9"/>
    <x v="23"/>
    <s v="»2010-"/>
    <s v="Dirección de Signos Distintivos"/>
    <n v="1"/>
    <s v="2010-2-2"/>
    <s v="2010-2"/>
    <x v="1"/>
  </r>
  <r>
    <x v="9"/>
    <x v="23"/>
    <s v="»2010-"/>
    <s v="Dirección de Signos Distintivos"/>
    <n v="1"/>
    <s v="2010-3"/>
    <s v="2010-3"/>
    <x v="0"/>
  </r>
  <r>
    <x v="9"/>
    <x v="23"/>
    <s v="»2010-"/>
    <s v="Dirección de Signos Distintivos"/>
    <n v="1"/>
    <s v="2010-3-1"/>
    <s v="2010-3"/>
    <x v="1"/>
  </r>
  <r>
    <x v="9"/>
    <x v="23"/>
    <s v="»2010-"/>
    <s v="Dirección de Signos Distintivos"/>
    <n v="1"/>
    <s v="2010-3-2"/>
    <s v="2010-3"/>
    <x v="2"/>
  </r>
  <r>
    <x v="9"/>
    <x v="23"/>
    <s v="»2010-"/>
    <s v="Dirección de Signos Distintivos"/>
    <n v="1"/>
    <s v="2010-3-3"/>
    <s v="2010-3"/>
    <x v="1"/>
  </r>
  <r>
    <x v="9"/>
    <x v="23"/>
    <s v="»2010-"/>
    <s v="Dirección de Signos Distintivos"/>
    <n v="1"/>
    <s v="2010-3-4"/>
    <s v="2010-3"/>
    <x v="1"/>
  </r>
  <r>
    <x v="9"/>
    <x v="23"/>
    <s v="»2010-"/>
    <s v="Dirección de Signos Distintivos"/>
    <n v="1"/>
    <s v="2010-3-5"/>
    <s v="2010-3"/>
    <x v="1"/>
  </r>
  <r>
    <x v="9"/>
    <x v="23"/>
    <s v="»2010-"/>
    <s v="Dirección de Signos Distintivos"/>
    <n v="1"/>
    <s v="2010-4"/>
    <s v="2010-4"/>
    <x v="0"/>
  </r>
  <r>
    <x v="9"/>
    <x v="23"/>
    <s v="»2010-"/>
    <s v="Dirección de Signos Distintivos"/>
    <n v="1"/>
    <s v="2010-4-1"/>
    <s v="2010-4"/>
    <x v="1"/>
  </r>
  <r>
    <x v="9"/>
    <x v="23"/>
    <s v="»2010-"/>
    <s v="Dirección de Signos Distintivos"/>
    <n v="1"/>
    <s v="2010-4-2"/>
    <s v="2010-4"/>
    <x v="1"/>
  </r>
  <r>
    <x v="9"/>
    <x v="23"/>
    <s v="»2010-"/>
    <s v="Dirección de Signos Distintivos"/>
    <n v="1"/>
    <s v="2010-4-3"/>
    <s v="2010-4"/>
    <x v="1"/>
  </r>
  <r>
    <x v="9"/>
    <x v="23"/>
    <s v="»2010-"/>
    <s v="Dirección de Signos Distintivos"/>
    <n v="1"/>
    <s v="2010-5"/>
    <s v="2010-5"/>
    <x v="0"/>
  </r>
  <r>
    <x v="9"/>
    <x v="23"/>
    <s v="»2010-"/>
    <s v="Dirección de Signos Distintivos"/>
    <n v="1"/>
    <s v="2010-5-1"/>
    <s v="2010-5"/>
    <x v="1"/>
  </r>
  <r>
    <x v="9"/>
    <x v="23"/>
    <s v="»2010-"/>
    <s v="Dirección de Signos Distintivos"/>
    <n v="1"/>
    <s v="2010-5-2"/>
    <s v="2010-5"/>
    <x v="1"/>
  </r>
  <r>
    <x v="9"/>
    <x v="23"/>
    <s v="»2010-"/>
    <s v="Dirección de Signos Distintivos"/>
    <n v="1"/>
    <s v="2010-6"/>
    <s v="2010-6"/>
    <x v="0"/>
  </r>
  <r>
    <x v="9"/>
    <x v="23"/>
    <s v="»2010-"/>
    <s v="Dirección de Signos Distintivos"/>
    <n v="1"/>
    <s v="2010-6-1"/>
    <s v="2010-6"/>
    <x v="1"/>
  </r>
  <r>
    <x v="9"/>
    <x v="23"/>
    <s v="»2010-"/>
    <s v="Dirección de Signos Distintivos"/>
    <n v="1"/>
    <s v="2010-6-2"/>
    <s v="2010-6"/>
    <x v="1"/>
  </r>
  <r>
    <x v="9"/>
    <x v="23"/>
    <s v="»2010-"/>
    <s v="Dirección de Signos Distintivos"/>
    <n v="1"/>
    <s v="2010-7"/>
    <s v="2010-7"/>
    <x v="3"/>
  </r>
  <r>
    <x v="9"/>
    <x v="23"/>
    <s v="»2010-"/>
    <s v="Dirección de Signos Distintivos"/>
    <n v="1"/>
    <s v="2010-7-1"/>
    <s v="2010-7"/>
    <x v="4"/>
  </r>
  <r>
    <x v="9"/>
    <x v="24"/>
    <s v="»2020-"/>
    <s v="Dirección de  Nuevas Creaciones"/>
    <n v="1"/>
    <s v="2020-1"/>
    <s v="2020-1"/>
    <x v="0"/>
  </r>
  <r>
    <x v="9"/>
    <x v="24"/>
    <s v="»2020-"/>
    <s v="Dirección de  Nuevas Creaciones"/>
    <n v="1"/>
    <s v="2020-1-1"/>
    <s v="2020-1"/>
    <x v="1"/>
  </r>
  <r>
    <x v="9"/>
    <x v="24"/>
    <s v="»2020-"/>
    <s v="Dirección de  Nuevas Creaciones"/>
    <n v="1"/>
    <s v="2020-1-2"/>
    <s v="2020-1"/>
    <x v="1"/>
  </r>
  <r>
    <x v="9"/>
    <x v="24"/>
    <s v="»2020-"/>
    <s v="Dirección de  Nuevas Creaciones"/>
    <n v="1"/>
    <s v="2020-2"/>
    <s v="2020-2"/>
    <x v="0"/>
  </r>
  <r>
    <x v="9"/>
    <x v="24"/>
    <s v="»2020-"/>
    <s v="Dirección de  Nuevas Creaciones"/>
    <n v="1"/>
    <s v="2020-2-1"/>
    <s v="2020-2"/>
    <x v="1"/>
  </r>
  <r>
    <x v="9"/>
    <x v="24"/>
    <s v="»2020-"/>
    <s v="Dirección de  Nuevas Creaciones"/>
    <n v="1"/>
    <s v="2020-2-2"/>
    <s v="2020-2"/>
    <x v="1"/>
  </r>
  <r>
    <x v="9"/>
    <x v="24"/>
    <s v="»2020-"/>
    <s v="Dirección de  Nuevas Creaciones"/>
    <n v="1"/>
    <s v="2020-3"/>
    <s v="2020-3"/>
    <x v="0"/>
  </r>
  <r>
    <x v="9"/>
    <x v="24"/>
    <s v="»2020-"/>
    <s v="Dirección de  Nuevas Creaciones"/>
    <n v="1"/>
    <s v="2020-3-1"/>
    <s v="2020-3"/>
    <x v="1"/>
  </r>
  <r>
    <x v="9"/>
    <x v="24"/>
    <s v="»2020-"/>
    <s v="Dirección de  Nuevas Creaciones"/>
    <n v="1"/>
    <s v="2020-3-2"/>
    <s v="2020-3"/>
    <x v="1"/>
  </r>
  <r>
    <x v="9"/>
    <x v="24"/>
    <s v="»2020-"/>
    <s v="Dirección de  Nuevas Creaciones"/>
    <n v="1"/>
    <s v="2020-4"/>
    <s v="2020-4"/>
    <x v="0"/>
  </r>
  <r>
    <x v="9"/>
    <x v="24"/>
    <s v="»2020-"/>
    <s v="Dirección de  Nuevas Creaciones"/>
    <n v="1"/>
    <s v="2020-4-1"/>
    <s v="2020-4"/>
    <x v="1"/>
  </r>
  <r>
    <x v="9"/>
    <x v="24"/>
    <s v="»2020-"/>
    <s v="Dirección de  Nuevas Creaciones"/>
    <n v="1"/>
    <s v="2020-4-2"/>
    <s v="2020-4"/>
    <x v="2"/>
  </r>
  <r>
    <x v="9"/>
    <x v="24"/>
    <s v="»2020-"/>
    <s v="Dirección de  Nuevas Creaciones"/>
    <n v="1"/>
    <s v="2020-4-3"/>
    <s v="2020-4"/>
    <x v="1"/>
  </r>
  <r>
    <x v="9"/>
    <x v="24"/>
    <s v="»2020-"/>
    <s v="Dirección de  Nuevas Creaciones"/>
    <n v="1"/>
    <s v="2020-5"/>
    <s v="2020-5"/>
    <x v="0"/>
  </r>
  <r>
    <x v="9"/>
    <x v="24"/>
    <s v="»2020-"/>
    <s v="Dirección de  Nuevas Creaciones"/>
    <n v="1"/>
    <s v="2020-5-1"/>
    <s v="2020-5"/>
    <x v="1"/>
  </r>
  <r>
    <x v="9"/>
    <x v="24"/>
    <s v="»2020-"/>
    <s v="Dirección de  Nuevas Creaciones"/>
    <n v="1"/>
    <s v="2020-5-2"/>
    <s v="2020-5"/>
    <x v="2"/>
  </r>
  <r>
    <x v="9"/>
    <x v="24"/>
    <s v="»2020-"/>
    <s v="Dirección de  Nuevas Creaciones"/>
    <n v="1"/>
    <s v="2020-5-3"/>
    <s v="2020-5"/>
    <x v="1"/>
  </r>
  <r>
    <x v="9"/>
    <x v="24"/>
    <s v="»2020-"/>
    <s v="Dirección de  Nuevas Creaciones"/>
    <n v="1"/>
    <s v="2020-5-4"/>
    <s v="2020-5"/>
    <x v="2"/>
  </r>
  <r>
    <x v="9"/>
    <x v="24"/>
    <s v="»2020-"/>
    <s v="Dirección de  Nuevas Creaciones"/>
    <n v="1"/>
    <s v="2020-6"/>
    <s v="2020-6"/>
    <x v="0"/>
  </r>
  <r>
    <x v="9"/>
    <x v="24"/>
    <s v="»2020-"/>
    <s v="Dirección de  Nuevas Creaciones"/>
    <n v="1"/>
    <s v="2020-6-1"/>
    <s v="2020-6"/>
    <x v="1"/>
  </r>
  <r>
    <x v="9"/>
    <x v="24"/>
    <s v="»2020-"/>
    <s v="Dirección de  Nuevas Creaciones"/>
    <n v="1"/>
    <s v="2020-6-2"/>
    <s v="2020-6"/>
    <x v="2"/>
  </r>
  <r>
    <x v="9"/>
    <x v="24"/>
    <s v="»2020-"/>
    <s v="Dirección de  Nuevas Creaciones"/>
    <n v="1"/>
    <s v="2020-6-3"/>
    <s v="2020-6"/>
    <x v="1"/>
  </r>
  <r>
    <x v="9"/>
    <x v="24"/>
    <s v="»2020-"/>
    <s v="Dirección de  Nuevas Creaciones"/>
    <n v="1"/>
    <s v="2020-6-4"/>
    <s v="2020-6"/>
    <x v="1"/>
  </r>
  <r>
    <x v="9"/>
    <x v="24"/>
    <s v="»2020-"/>
    <s v="Dirección de  Nuevas Creaciones"/>
    <n v="1"/>
    <s v="2020-6-5"/>
    <s v="2020-6"/>
    <x v="1"/>
  </r>
  <r>
    <x v="9"/>
    <x v="24"/>
    <s v="»2020-"/>
    <s v="Dirección de  Nuevas Creaciones"/>
    <n v="1"/>
    <s v="2020-7"/>
    <s v="2020-7"/>
    <x v="0"/>
  </r>
  <r>
    <x v="9"/>
    <x v="24"/>
    <s v="»2020-"/>
    <s v="Dirección de  Nuevas Creaciones"/>
    <n v="1"/>
    <s v="2020-7-1"/>
    <s v="2020-7"/>
    <x v="1"/>
  </r>
  <r>
    <x v="9"/>
    <x v="24"/>
    <s v="»2020-"/>
    <s v="Dirección de  Nuevas Creaciones"/>
    <n v="1"/>
    <s v="2020-8"/>
    <s v="2020-8"/>
    <x v="3"/>
  </r>
  <r>
    <x v="9"/>
    <x v="24"/>
    <s v="»2020-"/>
    <s v="Dirección de  Nuevas Creaciones"/>
    <n v="1"/>
    <s v="2020-8-1"/>
    <s v="2020-8"/>
    <x v="5"/>
  </r>
  <r>
    <x v="9"/>
    <x v="24"/>
    <s v="»2020-"/>
    <s v="Dirección de  Nuevas Creaciones"/>
    <n v="1"/>
    <s v="2020-8-2"/>
    <s v="2020-8"/>
    <x v="6"/>
  </r>
  <r>
    <x v="9"/>
    <x v="25"/>
    <s v="»2023-"/>
    <s v="Grupo de Trabajo de Centro de Información Tecnológica y Apoyo a la Gestión de Propiedad Industrial - CIGEPI"/>
    <n v="1"/>
    <s v="2023-1"/>
    <s v="2023-1"/>
    <x v="0"/>
  </r>
  <r>
    <x v="9"/>
    <x v="25"/>
    <s v="»2023-"/>
    <s v="Grupo de Trabajo de Centro de Información Tecnológica y Apoyo a la Gestión de Propiedad Industrial - CIGEPI"/>
    <n v="1"/>
    <s v="2023-1-1"/>
    <s v="2023-1"/>
    <x v="1"/>
  </r>
  <r>
    <x v="9"/>
    <x v="25"/>
    <s v="»2023-"/>
    <s v="Grupo de Trabajo de Centro de Información Tecnológica y Apoyo a la Gestión de Propiedad Industrial - CIGEPI"/>
    <n v="1"/>
    <s v="2023-1-2"/>
    <s v="2023-1"/>
    <x v="1"/>
  </r>
  <r>
    <x v="9"/>
    <x v="25"/>
    <s v="»2023-"/>
    <s v="Grupo de Trabajo de Centro de Información Tecnológica y Apoyo a la Gestión de Propiedad Industrial - CIGEPI"/>
    <n v="1"/>
    <s v="2023-1-3"/>
    <s v="2023-1"/>
    <x v="1"/>
  </r>
  <r>
    <x v="9"/>
    <x v="25"/>
    <s v="»2023-"/>
    <s v="Grupo de Trabajo de Centro de Información Tecnológica y Apoyo a la Gestión de Propiedad Industrial - CIGEPI"/>
    <n v="1"/>
    <s v="2023-2"/>
    <s v="2023-2"/>
    <x v="0"/>
  </r>
  <r>
    <x v="9"/>
    <x v="25"/>
    <s v="»2023-"/>
    <s v="Grupo de Trabajo de Centro de Información Tecnológica y Apoyo a la Gestión de Propiedad Industrial - CIGEPI"/>
    <n v="1"/>
    <s v="2023-2-1"/>
    <s v="2023-2"/>
    <x v="1"/>
  </r>
  <r>
    <x v="9"/>
    <x v="25"/>
    <s v="»2023-"/>
    <s v="Grupo de Trabajo de Centro de Información Tecnológica y Apoyo a la Gestión de Propiedad Industrial - CIGEPI"/>
    <n v="1"/>
    <s v="2023-2-2"/>
    <s v="2023-2"/>
    <x v="2"/>
  </r>
  <r>
    <x v="9"/>
    <x v="25"/>
    <s v="»2023-"/>
    <s v="Grupo de Trabajo de Centro de Información Tecnológica y Apoyo a la Gestión de Propiedad Industrial - CIGEPI"/>
    <n v="1"/>
    <s v="2023-2-3"/>
    <s v="2023-2"/>
    <x v="2"/>
  </r>
  <r>
    <x v="9"/>
    <x v="25"/>
    <s v="»2023-"/>
    <s v="Grupo de Trabajo de Centro de Información Tecnológica y Apoyo a la Gestión de Propiedad Industrial - CIGEPI"/>
    <n v="1"/>
    <s v="2023-2-4"/>
    <s v="2023-2"/>
    <x v="1"/>
  </r>
  <r>
    <x v="9"/>
    <x v="25"/>
    <s v="»2023-"/>
    <s v="Grupo de Trabajo de Centro de Información Tecnológica y Apoyo a la Gestión de Propiedad Industrial - CIGEPI"/>
    <n v="1"/>
    <s v="2023-2-5"/>
    <s v="2023-2"/>
    <x v="2"/>
  </r>
  <r>
    <x v="9"/>
    <x v="25"/>
    <s v="»2023-"/>
    <s v="Grupo de Trabajo de Centro de Información Tecnológica y Apoyo a la Gestión de Propiedad Industrial - CIGEPI"/>
    <n v="1"/>
    <s v="2023-2-6"/>
    <s v="2023-2"/>
    <x v="1"/>
  </r>
  <r>
    <x v="9"/>
    <x v="25"/>
    <s v="»2023-"/>
    <s v="Grupo de Trabajo de Centro de Información Tecnológica y Apoyo a la Gestión de Propiedad Industrial - CIGEPI"/>
    <n v="1"/>
    <s v="2023-3"/>
    <s v="2023-3"/>
    <x v="0"/>
  </r>
  <r>
    <x v="9"/>
    <x v="25"/>
    <s v="»2023-"/>
    <s v="Grupo de Trabajo de Centro de Información Tecnológica y Apoyo a la Gestión de Propiedad Industrial - CIGEPI"/>
    <n v="1"/>
    <s v="2023-3-1"/>
    <s v="2023-3"/>
    <x v="1"/>
  </r>
  <r>
    <x v="9"/>
    <x v="25"/>
    <s v="»2023-"/>
    <s v="Grupo de Trabajo de Centro de Información Tecnológica y Apoyo a la Gestión de Propiedad Industrial - CIGEPI"/>
    <n v="1"/>
    <s v="2023-3-2"/>
    <s v="2023-3"/>
    <x v="1"/>
  </r>
  <r>
    <x v="9"/>
    <x v="25"/>
    <s v="»2023-"/>
    <s v="Grupo de Trabajo de Centro de Información Tecnológica y Apoyo a la Gestión de Propiedad Industrial - CIGEPI"/>
    <n v="1"/>
    <s v="2023-4"/>
    <s v="2023-4"/>
    <x v="0"/>
  </r>
  <r>
    <x v="9"/>
    <x v="25"/>
    <s v="»2023-"/>
    <s v="Grupo de Trabajo de Centro de Información Tecnológica y Apoyo a la Gestión de Propiedad Industrial - CIGEPI"/>
    <n v="1"/>
    <s v="2023-4-1"/>
    <s v="2023-4"/>
    <x v="1"/>
  </r>
  <r>
    <x v="9"/>
    <x v="25"/>
    <s v="»2023-"/>
    <s v="Grupo de Trabajo de Centro de Información Tecnológica y Apoyo a la Gestión de Propiedad Industrial - CIGEPI"/>
    <n v="1"/>
    <s v="2023-4-2"/>
    <s v="2023-4"/>
    <x v="1"/>
  </r>
  <r>
    <x v="9"/>
    <x v="25"/>
    <s v="»2023-"/>
    <s v="Grupo de Trabajo de Centro de Información Tecnológica y Apoyo a la Gestión de Propiedad Industrial - CIGEPI"/>
    <n v="1"/>
    <s v="2023-5"/>
    <s v="2023-5"/>
    <x v="0"/>
  </r>
  <r>
    <x v="9"/>
    <x v="25"/>
    <s v="»2023-"/>
    <s v="Grupo de Trabajo de Centro de Información Tecnológica y Apoyo a la Gestión de Propiedad Industrial - CIGEPI"/>
    <n v="1"/>
    <s v="2023-5-1"/>
    <s v="2023-5"/>
    <x v="1"/>
  </r>
  <r>
    <x v="9"/>
    <x v="25"/>
    <s v="»2023-"/>
    <s v="Grupo de Trabajo de Centro de Información Tecnológica y Apoyo a la Gestión de Propiedad Industrial - CIGEPI"/>
    <n v="1"/>
    <s v="2023-5-2"/>
    <s v="2023-5"/>
    <x v="2"/>
  </r>
  <r>
    <x v="9"/>
    <x v="25"/>
    <s v="»2023-"/>
    <s v="Grupo de Trabajo de Centro de Información Tecnológica y Apoyo a la Gestión de Propiedad Industrial - CIGEPI"/>
    <n v="1"/>
    <s v="2023-5-3"/>
    <s v="2023-5"/>
    <x v="1"/>
  </r>
  <r>
    <x v="9"/>
    <x v="25"/>
    <s v="»2023-"/>
    <s v="Grupo de Trabajo de Centro de Información Tecnológica y Apoyo a la Gestión de Propiedad Industrial - CIGEPI"/>
    <n v="1"/>
    <s v="2023-5-4"/>
    <s v="2023-5"/>
    <x v="1"/>
  </r>
  <r>
    <x v="9"/>
    <x v="25"/>
    <s v="»2023-"/>
    <s v="Grupo de Trabajo de Centro de Información Tecnológica y Apoyo a la Gestión de Propiedad Industrial - CIGEPI"/>
    <n v="1"/>
    <s v="2023-5-5"/>
    <s v="2023-5"/>
    <x v="1"/>
  </r>
  <r>
    <x v="9"/>
    <x v="25"/>
    <s v="»2023-"/>
    <s v="Grupo de Trabajo de Centro de Información Tecnológica y Apoyo a la Gestión de Propiedad Industrial - CIGEPI"/>
    <n v="1"/>
    <s v="2023-5-6"/>
    <s v="2023-5"/>
    <x v="1"/>
  </r>
  <r>
    <x v="10"/>
    <x v="26"/>
    <s v="»3000-"/>
    <s v="Delegatura para la protección del Consumidor"/>
    <n v="3"/>
    <s v="3000-1"/>
    <s v="3000-1"/>
    <x v="0"/>
  </r>
  <r>
    <x v="10"/>
    <x v="26"/>
    <s v="»3000-"/>
    <s v="Delegatura para la protección del Consumidor"/>
    <n v="3"/>
    <s v="3000-1-1"/>
    <s v="3000-1"/>
    <x v="1"/>
  </r>
  <r>
    <x v="10"/>
    <x v="26"/>
    <s v="»3000-"/>
    <s v="Delegatura para la protección del Consumidor"/>
    <n v="3"/>
    <s v="3000-1-2"/>
    <s v="3000-1"/>
    <x v="1"/>
  </r>
  <r>
    <x v="10"/>
    <x v="26"/>
    <s v="»3000-"/>
    <s v="Delegatura para la protección del Consumidor"/>
    <n v="3"/>
    <s v="3000-2"/>
    <s v="3000-2"/>
    <x v="0"/>
  </r>
  <r>
    <x v="10"/>
    <x v="26"/>
    <s v="»3000-"/>
    <s v="Delegatura para la protección del Consumidor"/>
    <n v="3"/>
    <s v="3000-2-1"/>
    <s v="3000-2"/>
    <x v="1"/>
  </r>
  <r>
    <x v="10"/>
    <x v="26"/>
    <s v="»3000-"/>
    <s v="Delegatura para la protección del Consumidor"/>
    <n v="3"/>
    <s v="3000-2-2"/>
    <s v="3000-2"/>
    <x v="1"/>
  </r>
  <r>
    <x v="10"/>
    <x v="26"/>
    <s v="»3000-"/>
    <s v="Delegatura para la protección del Consumidor"/>
    <n v="3"/>
    <s v="3000-2-3"/>
    <s v="3000-2"/>
    <x v="1"/>
  </r>
  <r>
    <x v="10"/>
    <x v="26"/>
    <s v="»3000-"/>
    <s v="Delegatura para la protección del Consumidor"/>
    <n v="3"/>
    <s v="3000-2-4"/>
    <s v="3000-2"/>
    <x v="2"/>
  </r>
  <r>
    <x v="10"/>
    <x v="26"/>
    <s v="»3000-"/>
    <s v="Delegatura para la protección del Consumidor"/>
    <n v="3"/>
    <s v="3000-2-5"/>
    <s v="3000-2"/>
    <x v="1"/>
  </r>
  <r>
    <x v="10"/>
    <x v="26"/>
    <s v="»3000-"/>
    <s v="Delegatura para la protección del Consumidor"/>
    <n v="3"/>
    <s v="3000-2-6"/>
    <s v="3000-2"/>
    <x v="1"/>
  </r>
  <r>
    <x v="10"/>
    <x v="26"/>
    <s v="»3000-"/>
    <s v="Delegatura para la protección del Consumidor"/>
    <n v="3"/>
    <s v="3000-2-7"/>
    <s v="3000-2"/>
    <x v="1"/>
  </r>
  <r>
    <x v="10"/>
    <x v="26"/>
    <s v="»3000-"/>
    <s v="Delegatura para la protección del Consumidor"/>
    <n v="3"/>
    <s v="3000-2-8"/>
    <s v="3000-2"/>
    <x v="1"/>
  </r>
  <r>
    <x v="10"/>
    <x v="26"/>
    <s v="»3000-"/>
    <s v="Delegatura para la protección del Consumidor"/>
    <n v="3"/>
    <s v="3000-2-9"/>
    <s v="3000-2"/>
    <x v="2"/>
  </r>
  <r>
    <x v="10"/>
    <x v="26"/>
    <s v="»3000-"/>
    <s v="Delegatura para la protección del Consumidor"/>
    <n v="3"/>
    <s v="3000-2-10"/>
    <s v="3000-2"/>
    <x v="1"/>
  </r>
  <r>
    <x v="10"/>
    <x v="26"/>
    <s v="»3000-"/>
    <s v="Delegatura para la protección del Consumidor"/>
    <n v="3"/>
    <s v="3000-3"/>
    <s v="3000-3"/>
    <x v="0"/>
  </r>
  <r>
    <x v="10"/>
    <x v="26"/>
    <s v="»3000-"/>
    <s v="Delegatura para la protección del Consumidor"/>
    <n v="3"/>
    <s v="3000-3-1"/>
    <s v="3000-3"/>
    <x v="1"/>
  </r>
  <r>
    <x v="10"/>
    <x v="26"/>
    <s v="»3000-"/>
    <s v="Delegatura para la protección del Consumidor"/>
    <n v="3"/>
    <s v="3000-3-2"/>
    <s v="3000-3"/>
    <x v="2"/>
  </r>
  <r>
    <x v="10"/>
    <x v="26"/>
    <s v="»3000-"/>
    <s v="Delegatura para la protección del Consumidor"/>
    <n v="3"/>
    <s v="3000-3-3"/>
    <s v="3000-3"/>
    <x v="1"/>
  </r>
  <r>
    <x v="10"/>
    <x v="26"/>
    <s v="»3000-"/>
    <s v="Delegatura para la protección del Consumidor"/>
    <n v="3"/>
    <s v="3000-3-4"/>
    <s v="3000-3"/>
    <x v="2"/>
  </r>
  <r>
    <x v="10"/>
    <x v="26"/>
    <s v="»3000-"/>
    <s v="Delegatura para la protección del Consumidor"/>
    <n v="3"/>
    <s v="3000-4"/>
    <s v="3000-4"/>
    <x v="0"/>
  </r>
  <r>
    <x v="10"/>
    <x v="26"/>
    <s v="»3000-"/>
    <s v="Delegatura para la protección del Consumidor"/>
    <n v="3"/>
    <s v="3000-4-1"/>
    <s v="3000-4"/>
    <x v="1"/>
  </r>
  <r>
    <x v="10"/>
    <x v="26"/>
    <s v="»3000-"/>
    <s v="Delegatura para la protección del Consumidor"/>
    <n v="3"/>
    <s v="3000-4-2"/>
    <s v="3000-4"/>
    <x v="1"/>
  </r>
  <r>
    <x v="10"/>
    <x v="26"/>
    <s v="»3000-"/>
    <s v="Delegatura para la protección del Consumidor"/>
    <n v="3"/>
    <s v="3000-4-3"/>
    <s v="3000-4"/>
    <x v="1"/>
  </r>
  <r>
    <x v="10"/>
    <x v="26"/>
    <s v="»3000-"/>
    <s v="Delegatura para la protección del Consumidor"/>
    <n v="3"/>
    <s v="3000-4-4"/>
    <s v="3000-4"/>
    <x v="1"/>
  </r>
  <r>
    <x v="10"/>
    <x v="26"/>
    <s v="»3000-"/>
    <s v="Delegatura para la protección del Consumidor"/>
    <n v="3"/>
    <s v="3000-4-5"/>
    <s v="3000-4"/>
    <x v="2"/>
  </r>
  <r>
    <x v="10"/>
    <x v="26"/>
    <s v="»3000-"/>
    <s v="Delegatura para la protección del Consumidor"/>
    <n v="3"/>
    <s v="3000-4-6"/>
    <s v="3000-4"/>
    <x v="1"/>
  </r>
  <r>
    <x v="10"/>
    <x v="26"/>
    <s v="»3000-"/>
    <s v="Delegatura para la protección del Consumidor"/>
    <n v="3"/>
    <s v="3000-4-7"/>
    <s v="3000-4"/>
    <x v="1"/>
  </r>
  <r>
    <x v="10"/>
    <x v="26"/>
    <s v="»3000-"/>
    <s v="Delegatura para la protección del Consumidor"/>
    <n v="3"/>
    <s v="3000-4-8"/>
    <s v="3000-4"/>
    <x v="1"/>
  </r>
  <r>
    <x v="10"/>
    <x v="26"/>
    <s v="»3000-"/>
    <s v="Delegatura para la protección del Consumidor"/>
    <n v="3"/>
    <s v="3000-5"/>
    <s v="3000-5"/>
    <x v="0"/>
  </r>
  <r>
    <x v="10"/>
    <x v="26"/>
    <s v="»3000-"/>
    <s v="Delegatura para la protección del Consumidor"/>
    <n v="3"/>
    <s v="3000-5-1"/>
    <s v="3000-5"/>
    <x v="1"/>
  </r>
  <r>
    <x v="10"/>
    <x v="26"/>
    <s v="»3000-"/>
    <s v="Delegatura para la protección del Consumidor"/>
    <n v="3"/>
    <s v="3000-5-2"/>
    <s v="3000-5"/>
    <x v="1"/>
  </r>
  <r>
    <x v="10"/>
    <x v="26"/>
    <s v="»3000-"/>
    <s v="Delegatura para la protección del Consumidor"/>
    <n v="3"/>
    <s v="3000-5-3"/>
    <s v="3000-5"/>
    <x v="1"/>
  </r>
  <r>
    <x v="10"/>
    <x v="26"/>
    <s v="»3000-"/>
    <s v="Delegatura para la protección del Consumidor"/>
    <n v="3"/>
    <s v="3000-5-4"/>
    <s v="3000-5"/>
    <x v="1"/>
  </r>
  <r>
    <x v="10"/>
    <x v="26"/>
    <s v="»3000-"/>
    <s v="Delegatura para la protección del Consumidor"/>
    <n v="3"/>
    <s v="3000-6"/>
    <s v="3000-6"/>
    <x v="0"/>
  </r>
  <r>
    <x v="10"/>
    <x v="26"/>
    <s v="»3000-"/>
    <s v="Delegatura para la protección del Consumidor"/>
    <n v="3"/>
    <s v="3000-6-1"/>
    <s v="3000-6"/>
    <x v="1"/>
  </r>
  <r>
    <x v="10"/>
    <x v="26"/>
    <s v="»3000-"/>
    <s v="Delegatura para la protección del Consumidor"/>
    <n v="3"/>
    <s v="3000-6-2"/>
    <s v="3000-6"/>
    <x v="1"/>
  </r>
  <r>
    <x v="10"/>
    <x v="26"/>
    <s v="»3000-"/>
    <s v="Delegatura para la protección del Consumidor"/>
    <n v="3"/>
    <s v="3000-6-3"/>
    <s v="3000-6"/>
    <x v="1"/>
  </r>
  <r>
    <x v="10"/>
    <x v="26"/>
    <s v="»3000-"/>
    <s v="Delegatura para la protección del Consumidor"/>
    <n v="3"/>
    <s v="3000-7"/>
    <s v="3000-7"/>
    <x v="0"/>
  </r>
  <r>
    <x v="10"/>
    <x v="26"/>
    <s v="»3000-"/>
    <s v="Delegatura para la protección del Consumidor"/>
    <n v="3"/>
    <s v="3000-7-1"/>
    <s v="3000-7"/>
    <x v="1"/>
  </r>
  <r>
    <x v="10"/>
    <x v="26"/>
    <s v="»3000-"/>
    <s v="Delegatura para la protección del Consumidor"/>
    <n v="3"/>
    <s v="3000-7-2"/>
    <s v="3000-7"/>
    <x v="1"/>
  </r>
  <r>
    <x v="10"/>
    <x v="26"/>
    <s v="»3000-"/>
    <s v="Delegatura para la protección del Consumidor"/>
    <n v="3"/>
    <s v="3000-7-3"/>
    <s v="3000-7"/>
    <x v="1"/>
  </r>
  <r>
    <x v="10"/>
    <x v="26"/>
    <s v="»3000-"/>
    <s v="Delegatura para la protección del Consumidor"/>
    <n v="3"/>
    <s v="3000-8"/>
    <s v="3000-8"/>
    <x v="0"/>
  </r>
  <r>
    <x v="10"/>
    <x v="26"/>
    <s v="»3000-"/>
    <s v="Delegatura para la protección del Consumidor"/>
    <n v="3"/>
    <s v="3000-8-1"/>
    <s v="3000-8"/>
    <x v="1"/>
  </r>
  <r>
    <x v="10"/>
    <x v="26"/>
    <s v="»3000-"/>
    <s v="Delegatura para la protección del Consumidor"/>
    <n v="3"/>
    <s v="3000-8-2"/>
    <s v="3000-8"/>
    <x v="1"/>
  </r>
  <r>
    <x v="10"/>
    <x v="26"/>
    <s v="»3000-"/>
    <s v="Delegatura para la protección del Consumidor"/>
    <n v="3"/>
    <s v="3000-9"/>
    <s v="3000-9"/>
    <x v="0"/>
  </r>
  <r>
    <x v="10"/>
    <x v="26"/>
    <s v="»3000-"/>
    <s v="Delegatura para la protección del Consumidor"/>
    <n v="3"/>
    <s v="3000-9-1"/>
    <s v="3000-9"/>
    <x v="1"/>
  </r>
  <r>
    <x v="10"/>
    <x v="26"/>
    <s v="»3000-"/>
    <s v="Delegatura para la protección del Consumidor"/>
    <n v="3"/>
    <s v="3000-9-2"/>
    <s v="3000-9"/>
    <x v="1"/>
  </r>
  <r>
    <x v="11"/>
    <x v="27"/>
    <s v="»3003-"/>
    <s v="Grupo de trabajo de Apoyo a la Red Nacional de Protección al Consumidor"/>
    <n v="3"/>
    <s v="3003-1"/>
    <s v="3003-1"/>
    <x v="0"/>
  </r>
  <r>
    <x v="11"/>
    <x v="27"/>
    <s v="»3003-"/>
    <s v="Grupo de trabajo de Apoyo a la Red Nacional de Protección al Consumidor"/>
    <n v="3"/>
    <s v="3003-1-1"/>
    <s v="3003-1"/>
    <x v="1"/>
  </r>
  <r>
    <x v="11"/>
    <x v="27"/>
    <s v="»3003-"/>
    <s v="Grupo de trabajo de Apoyo a la Red Nacional de Protección al Consumidor"/>
    <n v="3"/>
    <s v="3003-1-2"/>
    <s v="3003-1"/>
    <x v="1"/>
  </r>
  <r>
    <x v="11"/>
    <x v="27"/>
    <s v="»3003-"/>
    <s v="Grupo de trabajo de Apoyo a la Red Nacional de Protección al Consumidor"/>
    <n v="3"/>
    <s v="3003-1-3"/>
    <s v="3003-1"/>
    <x v="1"/>
  </r>
  <r>
    <x v="11"/>
    <x v="27"/>
    <s v="»3003-"/>
    <s v="Grupo de trabajo de Apoyo a la Red Nacional de Protección al Consumidor"/>
    <n v="3"/>
    <s v="3003-2"/>
    <s v="3003-2"/>
    <x v="0"/>
  </r>
  <r>
    <x v="11"/>
    <x v="27"/>
    <s v="»3003-"/>
    <s v="Grupo de trabajo de Apoyo a la Red Nacional de Protección al Consumidor"/>
    <n v="3"/>
    <s v="3003-2-1"/>
    <s v="3003-2"/>
    <x v="1"/>
  </r>
  <r>
    <x v="11"/>
    <x v="27"/>
    <s v="»3003-"/>
    <s v="Grupo de trabajo de Apoyo a la Red Nacional de Protección al Consumidor"/>
    <n v="3"/>
    <s v="3003-2-2"/>
    <s v="3003-2"/>
    <x v="1"/>
  </r>
  <r>
    <x v="11"/>
    <x v="27"/>
    <s v="»3003-"/>
    <s v="Grupo de trabajo de Apoyo a la Red Nacional de Protección al Consumidor"/>
    <n v="3"/>
    <s v="3003-2-3"/>
    <s v="3003-2"/>
    <x v="1"/>
  </r>
  <r>
    <x v="11"/>
    <x v="27"/>
    <s v="»3003-"/>
    <s v="Grupo de trabajo de Apoyo a la Red Nacional de Protección al Consumidor"/>
    <n v="3"/>
    <s v="3003-3"/>
    <s v="3003-3"/>
    <x v="0"/>
  </r>
  <r>
    <x v="11"/>
    <x v="27"/>
    <s v="»3003-"/>
    <s v="Grupo de trabajo de Apoyo a la Red Nacional de Protección al Consumidor"/>
    <n v="3"/>
    <s v="3003-3-1"/>
    <s v="3003-3"/>
    <x v="1"/>
  </r>
  <r>
    <x v="11"/>
    <x v="27"/>
    <s v="»3003-"/>
    <s v="Grupo de trabajo de Apoyo a la Red Nacional de Protección al Consumidor"/>
    <n v="3"/>
    <s v="3003-3-2"/>
    <s v="3003-3"/>
    <x v="1"/>
  </r>
  <r>
    <x v="11"/>
    <x v="27"/>
    <s v="»3003-"/>
    <s v="Grupo de trabajo de Apoyo a la Red Nacional de Protección al Consumidor"/>
    <n v="3"/>
    <s v="3003-3-3"/>
    <s v="3003-3"/>
    <x v="1"/>
  </r>
  <r>
    <x v="11"/>
    <x v="27"/>
    <s v="»3003-"/>
    <s v="Grupo de trabajo de Apoyo a la Red Nacional de Protección al Consumidor"/>
    <n v="3"/>
    <s v="3003-3-4"/>
    <s v="3003-3"/>
    <x v="1"/>
  </r>
  <r>
    <x v="11"/>
    <x v="27"/>
    <s v="»3003-"/>
    <s v="Grupo de trabajo de Apoyo a la Red Nacional de Protección al Consumidor"/>
    <n v="3"/>
    <s v="3003-4"/>
    <s v="3003-4"/>
    <x v="0"/>
  </r>
  <r>
    <x v="11"/>
    <x v="27"/>
    <s v="»3003-"/>
    <s v="Grupo de trabajo de Apoyo a la Red Nacional de Protección al Consumidor"/>
    <n v="3"/>
    <s v="3003-4-1"/>
    <s v="3003-4"/>
    <x v="1"/>
  </r>
  <r>
    <x v="11"/>
    <x v="27"/>
    <s v="»3003-"/>
    <s v="Grupo de trabajo de Apoyo a la Red Nacional de Protección al Consumidor"/>
    <n v="3"/>
    <s v="3003-4-2"/>
    <s v="3003-4"/>
    <x v="1"/>
  </r>
  <r>
    <x v="11"/>
    <x v="27"/>
    <s v="»3003-"/>
    <s v="Grupo de trabajo de Apoyo a la Red Nacional de Protección al Consumidor"/>
    <n v="3"/>
    <s v="3003-4-3"/>
    <s v="3003-4"/>
    <x v="1"/>
  </r>
  <r>
    <x v="11"/>
    <x v="27"/>
    <s v="»3003-"/>
    <s v="Grupo de trabajo de Apoyo a la Red Nacional de Protección al Consumidor"/>
    <n v="3"/>
    <s v="3003-4-4"/>
    <s v="3003-4"/>
    <x v="1"/>
  </r>
  <r>
    <x v="11"/>
    <x v="27"/>
    <s v="»3003-"/>
    <s v="Grupo de trabajo de Apoyo a la Red Nacional de Protección al Consumidor"/>
    <n v="3"/>
    <s v="3003-4-5"/>
    <s v="3003-4"/>
    <x v="2"/>
  </r>
  <r>
    <x v="11"/>
    <x v="27"/>
    <s v="»3003-"/>
    <s v="Grupo de trabajo de Apoyo a la Red Nacional de Protección al Consumidor"/>
    <n v="3"/>
    <s v="3003-4-6"/>
    <s v="3003-4"/>
    <x v="1"/>
  </r>
  <r>
    <x v="11"/>
    <x v="27"/>
    <s v="»3003-"/>
    <s v="Grupo de trabajo de Apoyo a la Red Nacional de Protección al Consumidor"/>
    <n v="3"/>
    <s v="3003-5"/>
    <s v="3003-5"/>
    <x v="0"/>
  </r>
  <r>
    <x v="11"/>
    <x v="27"/>
    <s v="»3003-"/>
    <s v="Grupo de trabajo de Apoyo a la Red Nacional de Protección al Consumidor"/>
    <n v="3"/>
    <s v="3003-5-1"/>
    <s v="3003-5"/>
    <x v="1"/>
  </r>
  <r>
    <x v="11"/>
    <x v="27"/>
    <s v="»3003-"/>
    <s v="Grupo de trabajo de Apoyo a la Red Nacional de Protección al Consumidor"/>
    <n v="3"/>
    <s v="3003-5-2"/>
    <s v="3003-5"/>
    <x v="1"/>
  </r>
  <r>
    <x v="11"/>
    <x v="27"/>
    <s v="»3003-"/>
    <s v="Grupo de trabajo de Apoyo a la Red Nacional de Protección al Consumidor"/>
    <n v="3"/>
    <s v="3003-6"/>
    <s v="3003-6"/>
    <x v="0"/>
  </r>
  <r>
    <x v="11"/>
    <x v="27"/>
    <s v="»3003-"/>
    <s v="Grupo de trabajo de Apoyo a la Red Nacional de Protección al Consumidor"/>
    <n v="3"/>
    <s v="3003-6-1"/>
    <s v="3003-6"/>
    <x v="1"/>
  </r>
  <r>
    <x v="11"/>
    <x v="27"/>
    <s v="»3003-"/>
    <s v="Grupo de trabajo de Apoyo a la Red Nacional de Protección al Consumidor"/>
    <n v="3"/>
    <s v="3003-6-2"/>
    <s v="3003-6"/>
    <x v="1"/>
  </r>
  <r>
    <x v="11"/>
    <x v="27"/>
    <s v="»3003-"/>
    <s v="Grupo de trabajo de Apoyo a la Red Nacional de Protección al Consumidor"/>
    <n v="3"/>
    <s v="3003-6-3"/>
    <s v="3003-6"/>
    <x v="1"/>
  </r>
  <r>
    <x v="11"/>
    <x v="27"/>
    <s v="»3003-"/>
    <s v="Grupo de trabajo de Apoyo a la Red Nacional de Protección al Consumidor"/>
    <n v="3"/>
    <s v="3003-6-4"/>
    <s v="3003-6"/>
    <x v="1"/>
  </r>
  <r>
    <x v="11"/>
    <x v="27"/>
    <s v="»3003-"/>
    <s v="Grupo de trabajo de Apoyo a la Red Nacional de Protección al Consumidor"/>
    <n v="3"/>
    <s v="3003-7"/>
    <s v="3003-7"/>
    <x v="0"/>
  </r>
  <r>
    <x v="11"/>
    <x v="27"/>
    <s v="»3003-"/>
    <s v="Grupo de trabajo de Apoyo a la Red Nacional de Protección al Consumidor"/>
    <n v="3"/>
    <s v="3003-7-1"/>
    <s v="3003-7"/>
    <x v="1"/>
  </r>
  <r>
    <x v="11"/>
    <x v="27"/>
    <s v="»3003-"/>
    <s v="Grupo de trabajo de Apoyo a la Red Nacional de Protección al Consumidor"/>
    <n v="3"/>
    <s v="3003-7-2"/>
    <s v="3003-7"/>
    <x v="1"/>
  </r>
  <r>
    <x v="11"/>
    <x v="27"/>
    <s v="»3003-"/>
    <s v="Grupo de trabajo de Apoyo a la Red Nacional de Protección al Consumidor"/>
    <n v="3"/>
    <s v="3003-7-3"/>
    <s v="3003-7"/>
    <x v="1"/>
  </r>
  <r>
    <x v="11"/>
    <x v="27"/>
    <s v="»3003-"/>
    <s v="Grupo de trabajo de Apoyo a la Red Nacional de Protección al Consumidor"/>
    <n v="3"/>
    <s v="3003-8"/>
    <s v="3003-8"/>
    <x v="0"/>
  </r>
  <r>
    <x v="11"/>
    <x v="27"/>
    <s v="»3003-"/>
    <s v="Grupo de trabajo de Apoyo a la Red Nacional de Protección al Consumidor"/>
    <n v="3"/>
    <s v="3003-8-1"/>
    <s v="3003-8"/>
    <x v="1"/>
  </r>
  <r>
    <x v="11"/>
    <x v="27"/>
    <s v="»3003-"/>
    <s v="Grupo de trabajo de Apoyo a la Red Nacional de Protección al Consumidor"/>
    <n v="3"/>
    <s v="3003-8-2"/>
    <s v="3003-8"/>
    <x v="1"/>
  </r>
  <r>
    <x v="11"/>
    <x v="27"/>
    <s v="»3003-"/>
    <s v="Grupo de trabajo de Apoyo a la Red Nacional de Protección al Consumidor"/>
    <n v="3"/>
    <s v="3003-9"/>
    <s v="3003-9"/>
    <x v="0"/>
  </r>
  <r>
    <x v="11"/>
    <x v="27"/>
    <s v="»3003-"/>
    <s v="Grupo de trabajo de Apoyo a la Red Nacional de Protección al Consumidor"/>
    <n v="3"/>
    <s v="3003-9-1"/>
    <s v="3003-9"/>
    <x v="1"/>
  </r>
  <r>
    <x v="11"/>
    <x v="27"/>
    <s v="»3003-"/>
    <s v="Grupo de trabajo de Apoyo a la Red Nacional de Protección al Consumidor"/>
    <n v="3"/>
    <s v="3003-9-2"/>
    <s v="3003-9"/>
    <x v="1"/>
  </r>
  <r>
    <x v="11"/>
    <x v="27"/>
    <s v="»3003-"/>
    <s v="Grupo de trabajo de Apoyo a la Red Nacional de Protección al Consumidor"/>
    <n v="3"/>
    <s v="3003-9-3"/>
    <s v="3003-9"/>
    <x v="1"/>
  </r>
  <r>
    <x v="11"/>
    <x v="27"/>
    <s v="»3003-"/>
    <s v="Grupo de trabajo de Apoyo a la Red Nacional de Protección al Consumidor"/>
    <n v="3"/>
    <s v="3003-10"/>
    <s v="3003-10"/>
    <x v="0"/>
  </r>
  <r>
    <x v="11"/>
    <x v="27"/>
    <s v="»3003-"/>
    <s v="Grupo de trabajo de Apoyo a la Red Nacional de Protección al Consumidor"/>
    <n v="3"/>
    <s v="3003-10-1"/>
    <s v="3003-10"/>
    <x v="1"/>
  </r>
  <r>
    <x v="11"/>
    <x v="27"/>
    <s v="»3003-"/>
    <s v="Grupo de trabajo de Apoyo a la Red Nacional de Protección al Consumidor"/>
    <n v="3"/>
    <s v="3003-10-2"/>
    <s v="3003-10"/>
    <x v="1"/>
  </r>
  <r>
    <x v="11"/>
    <x v="27"/>
    <s v="»3003-"/>
    <s v="Grupo de trabajo de Apoyo a la Red Nacional de Protección al Consumidor"/>
    <n v="3"/>
    <s v="3003-10-3"/>
    <s v="3003-10"/>
    <x v="1"/>
  </r>
  <r>
    <x v="11"/>
    <x v="27"/>
    <s v="»3003-"/>
    <s v="Grupo de trabajo de Apoyo a la Red Nacional de Protección al Consumidor"/>
    <n v="3"/>
    <s v="3003-11"/>
    <s v="3003-11"/>
    <x v="0"/>
  </r>
  <r>
    <x v="11"/>
    <x v="27"/>
    <s v="»3003-"/>
    <s v="Grupo de trabajo de Apoyo a la Red Nacional de Protección al Consumidor"/>
    <n v="3"/>
    <s v="3003-11-1"/>
    <s v="3003-11"/>
    <x v="1"/>
  </r>
  <r>
    <x v="11"/>
    <x v="27"/>
    <s v="»3003-"/>
    <s v="Grupo de trabajo de Apoyo a la Red Nacional de Protección al Consumidor"/>
    <n v="3"/>
    <s v="3003-11-2"/>
    <s v="3003-11"/>
    <x v="1"/>
  </r>
  <r>
    <x v="11"/>
    <x v="27"/>
    <s v="»3003-"/>
    <s v="Grupo de trabajo de Apoyo a la Red Nacional de Protección al Consumidor"/>
    <n v="3"/>
    <s v="3003-12"/>
    <s v="3003-12"/>
    <x v="3"/>
  </r>
  <r>
    <x v="11"/>
    <x v="27"/>
    <s v="»3003-"/>
    <s v="Grupo de trabajo de Apoyo a la Red Nacional de Protección al Consumidor"/>
    <n v="3"/>
    <s v="3003-12-1"/>
    <s v="3003-12"/>
    <x v="4"/>
  </r>
  <r>
    <x v="11"/>
    <x v="27"/>
    <s v="»3003-"/>
    <s v="Grupo de trabajo de Apoyo a la Red Nacional de Protección al Consumidor"/>
    <n v="3"/>
    <s v="3003-12-4"/>
    <s v="3003-12"/>
    <x v="6"/>
  </r>
  <r>
    <x v="11"/>
    <x v="27"/>
    <s v="»3003-"/>
    <s v="Grupo de trabajo de Apoyo a la Red Nacional de Protección al Consumidor"/>
    <n v="3"/>
    <s v="3003-13"/>
    <m/>
    <x v="0"/>
  </r>
  <r>
    <x v="11"/>
    <x v="27"/>
    <s v="»3003-"/>
    <s v="Grupo de trabajo de Apoyo a la Red Nacional de Protección al Consumidor"/>
    <n v="3"/>
    <s v="3003-13-1"/>
    <m/>
    <x v="1"/>
  </r>
  <r>
    <x v="11"/>
    <x v="27"/>
    <s v="»3003-"/>
    <s v="Grupo de trabajo de Apoyo a la Red Nacional de Protección al Consumidor"/>
    <n v="3"/>
    <s v="3003-13-2"/>
    <m/>
    <x v="1"/>
  </r>
  <r>
    <x v="11"/>
    <x v="27"/>
    <s v="»3003-"/>
    <s v="Grupo de trabajo de Apoyo a la Red Nacional de Protección al Consumidor"/>
    <n v="3"/>
    <s v="3003-13-3"/>
    <m/>
    <x v="1"/>
  </r>
  <r>
    <x v="11"/>
    <x v="27"/>
    <s v="»3003-"/>
    <s v="Grupo de trabajo de Apoyo a la Red Nacional de Protección al Consumidor"/>
    <n v="3"/>
    <s v="3003-13-4"/>
    <m/>
    <x v="1"/>
  </r>
  <r>
    <x v="10"/>
    <x v="28"/>
    <s v="»3100-"/>
    <s v="Dirección de Investigaciones de Protección al Consumidor      "/>
    <n v="1"/>
    <s v="3100-1"/>
    <s v="3100-1"/>
    <x v="0"/>
  </r>
  <r>
    <x v="10"/>
    <x v="28"/>
    <s v="»3100-"/>
    <s v="Dirección de Investigaciones de Protección al Consumidor      "/>
    <n v="1"/>
    <s v="3100-1-1"/>
    <s v="3100-1"/>
    <x v="1"/>
  </r>
  <r>
    <x v="10"/>
    <x v="28"/>
    <s v="»3100-"/>
    <s v="Dirección de Investigaciones de Protección al Consumidor      "/>
    <n v="1"/>
    <s v="3100-1-2"/>
    <s v="3100-1"/>
    <x v="1"/>
  </r>
  <r>
    <x v="10"/>
    <x v="28"/>
    <s v="»3100-"/>
    <s v="Dirección de Investigaciones de Protección al Consumidor      "/>
    <n v="1"/>
    <s v="3100-2"/>
    <s v="3100-2"/>
    <x v="0"/>
  </r>
  <r>
    <x v="10"/>
    <x v="28"/>
    <s v="»3100-"/>
    <s v="Dirección de Investigaciones de Protección al Consumidor      "/>
    <n v="1"/>
    <s v="3100-2-1"/>
    <s v="3100-2"/>
    <x v="1"/>
  </r>
  <r>
    <x v="10"/>
    <x v="28"/>
    <s v="»3100-"/>
    <s v="Dirección de Investigaciones de Protección al Consumidor      "/>
    <n v="1"/>
    <s v="3100-2-2"/>
    <s v="3100-2"/>
    <x v="1"/>
  </r>
  <r>
    <x v="10"/>
    <x v="28"/>
    <s v="»3100-"/>
    <s v="Dirección de Investigaciones de Protección al Consumidor      "/>
    <n v="1"/>
    <s v="3100-2-3"/>
    <s v="3100-2"/>
    <x v="1"/>
  </r>
  <r>
    <x v="10"/>
    <x v="28"/>
    <s v="»3100-"/>
    <s v="Dirección de Investigaciones de Protección al Consumidor      "/>
    <n v="1"/>
    <s v="3100-3"/>
    <s v="3100-3"/>
    <x v="0"/>
  </r>
  <r>
    <x v="10"/>
    <x v="28"/>
    <s v="»3100-"/>
    <s v="Dirección de Investigaciones de Protección al Consumidor      "/>
    <n v="1"/>
    <s v="3100-3-1"/>
    <s v="3100-3"/>
    <x v="1"/>
  </r>
  <r>
    <x v="10"/>
    <x v="28"/>
    <s v="»3100-"/>
    <s v="Dirección de Investigaciones de Protección al Consumidor      "/>
    <n v="1"/>
    <s v="3100-3-2"/>
    <s v="3100-3"/>
    <x v="2"/>
  </r>
  <r>
    <x v="10"/>
    <x v="28"/>
    <s v="»3100-"/>
    <s v="Dirección de Investigaciones de Protección al Consumidor      "/>
    <n v="1"/>
    <s v="3100-3-3"/>
    <s v="3100-3"/>
    <x v="1"/>
  </r>
  <r>
    <x v="10"/>
    <x v="28"/>
    <s v="»3100-"/>
    <s v="Dirección de Investigaciones de Protección al Consumidor      "/>
    <n v="1"/>
    <s v="3100-3-4"/>
    <s v="3100-3"/>
    <x v="1"/>
  </r>
  <r>
    <x v="10"/>
    <x v="28"/>
    <s v="»3100-"/>
    <s v="Dirección de Investigaciones de Protección al Consumidor      "/>
    <n v="1"/>
    <s v="3100-4"/>
    <s v="3100-4"/>
    <x v="3"/>
  </r>
  <r>
    <x v="10"/>
    <x v="28"/>
    <s v="»3100-"/>
    <s v="Dirección de Investigaciones de Protección al Consumidor      "/>
    <n v="1"/>
    <s v="3100-4-1"/>
    <s v="3100-4"/>
    <x v="4"/>
  </r>
  <r>
    <x v="10"/>
    <x v="28"/>
    <s v="»3100-"/>
    <s v="Dirección de Investigaciones de Protección al Consumidor      "/>
    <n v="1"/>
    <s v="3100-4-2"/>
    <s v="3100-4"/>
    <x v="5"/>
  </r>
  <r>
    <x v="10"/>
    <x v="28"/>
    <s v="»3100-"/>
    <s v="Dirección de Investigaciones de Protección al Consumidor      "/>
    <n v="1"/>
    <s v="3100-4-3"/>
    <s v="3100-4"/>
    <x v="7"/>
  </r>
  <r>
    <x v="10"/>
    <x v="28"/>
    <s v="»3100-"/>
    <s v="Dirección de Investigaciones de Protección al Consumidor      "/>
    <n v="1"/>
    <s v="3100-4-4"/>
    <s v="3100-4"/>
    <x v="6"/>
  </r>
  <r>
    <x v="10"/>
    <x v="29"/>
    <s v="»3200-"/>
    <s v="Dirección de Investigaciones de Protección de Usuarios de Servicios de Comunicaciones "/>
    <n v="0"/>
    <s v="3200-1"/>
    <s v="3200-1"/>
    <x v="0"/>
  </r>
  <r>
    <x v="10"/>
    <x v="29"/>
    <s v="»3200-"/>
    <s v="Dirección de Investigaciones de Protección de Usuarios de Servicios de Comunicaciones "/>
    <n v="0"/>
    <s v="3200-1-1"/>
    <s v="3200-1"/>
    <x v="1"/>
  </r>
  <r>
    <x v="10"/>
    <x v="29"/>
    <s v="»3200-"/>
    <s v="Dirección de Investigaciones de Protección de Usuarios de Servicios de Comunicaciones "/>
    <n v="0"/>
    <s v="3200-1-2"/>
    <s v="3200-1"/>
    <x v="1"/>
  </r>
  <r>
    <x v="10"/>
    <x v="29"/>
    <s v="»3200-"/>
    <s v="Dirección de Investigaciones de Protección de Usuarios de Servicios de Comunicaciones "/>
    <n v="0"/>
    <s v="3200-2"/>
    <s v="3200-2"/>
    <x v="0"/>
  </r>
  <r>
    <x v="10"/>
    <x v="29"/>
    <s v="»3200-"/>
    <s v="Dirección de Investigaciones de Protección de Usuarios de Servicios de Comunicaciones "/>
    <n v="0"/>
    <s v="3200-2-1"/>
    <s v="3200-2"/>
    <x v="1"/>
  </r>
  <r>
    <x v="10"/>
    <x v="29"/>
    <s v="»3200-"/>
    <s v="Dirección de Investigaciones de Protección de Usuarios de Servicios de Comunicaciones "/>
    <n v="0"/>
    <s v="3200-2-2"/>
    <s v="3200-2"/>
    <x v="1"/>
  </r>
  <r>
    <x v="10"/>
    <x v="29"/>
    <s v="»3200-"/>
    <s v="Dirección de Investigaciones de Protección de Usuarios de Servicios de Comunicaciones "/>
    <n v="0"/>
    <s v="3200-3"/>
    <s v="3200-3"/>
    <x v="0"/>
  </r>
  <r>
    <x v="10"/>
    <x v="29"/>
    <s v="»3200-"/>
    <s v="Dirección de Investigaciones de Protección de Usuarios de Servicios de Comunicaciones "/>
    <n v="0"/>
    <s v="3200-3-1"/>
    <s v="3200-3"/>
    <x v="1"/>
  </r>
  <r>
    <x v="10"/>
    <x v="29"/>
    <s v="»3200-"/>
    <s v="Dirección de Investigaciones de Protección de Usuarios de Servicios de Comunicaciones "/>
    <n v="0"/>
    <s v="3200-3-2"/>
    <s v="3200-3"/>
    <x v="1"/>
  </r>
  <r>
    <x v="10"/>
    <x v="29"/>
    <s v="»3200-"/>
    <s v="Dirección de Investigaciones de Protección de Usuarios de Servicios de Comunicaciones "/>
    <n v="0"/>
    <s v="3200-3-3"/>
    <s v="3200-3"/>
    <x v="1"/>
  </r>
  <r>
    <x v="10"/>
    <x v="29"/>
    <s v="»3200-"/>
    <s v="Dirección de Investigaciones de Protección de Usuarios de Servicios de Comunicaciones "/>
    <n v="0"/>
    <s v="3200-4"/>
    <s v="3200-4"/>
    <x v="3"/>
  </r>
  <r>
    <x v="10"/>
    <x v="29"/>
    <s v="»3200-"/>
    <s v="Dirección de Investigaciones de Protección de Usuarios de Servicios de Comunicaciones "/>
    <n v="0"/>
    <s v="3200-4-1"/>
    <s v="3200-4"/>
    <x v="4"/>
  </r>
  <r>
    <x v="10"/>
    <x v="29"/>
    <s v="»3200-"/>
    <s v="Dirección de Investigaciones de Protección de Usuarios de Servicios de Comunicaciones "/>
    <n v="0"/>
    <s v="3200-4-2"/>
    <s v="3200-4"/>
    <x v="5"/>
  </r>
  <r>
    <x v="10"/>
    <x v="29"/>
    <s v="»3200-"/>
    <s v="Dirección de Investigaciones de Protección de Usuarios de Servicios de Comunicaciones "/>
    <n v="0"/>
    <s v="3200-4-3"/>
    <s v="3200-4"/>
    <x v="7"/>
  </r>
  <r>
    <x v="10"/>
    <x v="29"/>
    <s v="»3200-"/>
    <s v="Dirección de Investigaciones de Protección de Usuarios de Servicios de Comunicaciones "/>
    <n v="0"/>
    <s v="3200-4-4"/>
    <s v="3200-4"/>
    <x v="6"/>
  </r>
  <r>
    <x v="12"/>
    <x v="30"/>
    <s v="»4000-"/>
    <s v="Delegatura para Asuntos  Jurisdiccionales"/>
    <n v="4"/>
    <s v="4000-1"/>
    <s v="4000-1"/>
    <x v="0"/>
  </r>
  <r>
    <x v="12"/>
    <x v="30"/>
    <s v="»4000-"/>
    <s v="Delegatura para Asuntos  Jurisdiccionales"/>
    <n v="4"/>
    <s v="4000-1-1"/>
    <s v="4000-1"/>
    <x v="1"/>
  </r>
  <r>
    <x v="12"/>
    <x v="30"/>
    <s v="»4000-"/>
    <s v="Delegatura para Asuntos  Jurisdiccionales"/>
    <n v="4"/>
    <s v="4000-1-2"/>
    <s v="4000-1"/>
    <x v="1"/>
  </r>
  <r>
    <x v="12"/>
    <x v="30"/>
    <s v="»4000-"/>
    <s v="Delegatura para Asuntos  Jurisdiccionales"/>
    <n v="4"/>
    <s v="4000-2"/>
    <s v="4000-2"/>
    <x v="0"/>
  </r>
  <r>
    <x v="12"/>
    <x v="30"/>
    <s v="»4000-"/>
    <s v="Delegatura para Asuntos  Jurisdiccionales"/>
    <n v="4"/>
    <s v="4000-2-1"/>
    <s v="4000-2"/>
    <x v="1"/>
  </r>
  <r>
    <x v="12"/>
    <x v="30"/>
    <s v="»4000-"/>
    <s v="Delegatura para Asuntos  Jurisdiccionales"/>
    <n v="4"/>
    <s v="4000-3"/>
    <s v="4000-3"/>
    <x v="0"/>
  </r>
  <r>
    <x v="12"/>
    <x v="30"/>
    <s v="»4000-"/>
    <s v="Delegatura para Asuntos  Jurisdiccionales"/>
    <n v="4"/>
    <s v="4000-3-1"/>
    <s v="4000-3"/>
    <x v="1"/>
  </r>
  <r>
    <x v="12"/>
    <x v="30"/>
    <s v="»4000-"/>
    <s v="Delegatura para Asuntos  Jurisdiccionales"/>
    <n v="4"/>
    <s v="4000-4"/>
    <s v="4000-4"/>
    <x v="0"/>
  </r>
  <r>
    <x v="12"/>
    <x v="30"/>
    <s v="»4000-"/>
    <s v="Delegatura para Asuntos  Jurisdiccionales"/>
    <n v="4"/>
    <s v="4000-4-1"/>
    <s v="4000-4"/>
    <x v="1"/>
  </r>
  <r>
    <x v="12"/>
    <x v="30"/>
    <s v="»4000-"/>
    <s v="Delegatura para Asuntos  Jurisdiccionales"/>
    <n v="4"/>
    <s v="4000-4-2"/>
    <s v="4000-4"/>
    <x v="1"/>
  </r>
  <r>
    <x v="12"/>
    <x v="30"/>
    <s v="»4000-"/>
    <s v="Delegatura para Asuntos  Jurisdiccionales"/>
    <n v="4"/>
    <s v="4000-5"/>
    <s v="4000-5"/>
    <x v="0"/>
  </r>
  <r>
    <x v="12"/>
    <x v="30"/>
    <s v="»4000-"/>
    <s v="Delegatura para Asuntos  Jurisdiccionales"/>
    <n v="4"/>
    <s v="4000-5-1"/>
    <s v="4000-5"/>
    <x v="1"/>
  </r>
  <r>
    <x v="12"/>
    <x v="30"/>
    <s v="»4000-"/>
    <s v="Delegatura para Asuntos  Jurisdiccionales"/>
    <n v="4"/>
    <s v="4000-6"/>
    <s v="4000-6"/>
    <x v="0"/>
  </r>
  <r>
    <x v="12"/>
    <x v="30"/>
    <s v="»4000-"/>
    <s v="Delegatura para Asuntos  Jurisdiccionales"/>
    <n v="4"/>
    <s v="4000-6-1"/>
    <s v="4000-6"/>
    <x v="1"/>
  </r>
  <r>
    <x v="12"/>
    <x v="30"/>
    <s v="»4000-"/>
    <s v="Delegatura para Asuntos  Jurisdiccionales"/>
    <n v="4"/>
    <s v="4000-6-2"/>
    <s v="4000-6"/>
    <x v="1"/>
  </r>
  <r>
    <x v="12"/>
    <x v="30"/>
    <s v="»4000-"/>
    <s v="Delegatura para Asuntos  Jurisdiccionales"/>
    <n v="4"/>
    <s v="4000-6-3"/>
    <s v="4000-6"/>
    <x v="1"/>
  </r>
  <r>
    <x v="12"/>
    <x v="30"/>
    <s v="»4000-"/>
    <s v="Delegatura para Asuntos  Jurisdiccionales"/>
    <n v="4"/>
    <s v="4000-6-4"/>
    <s v="4000-6"/>
    <x v="2"/>
  </r>
  <r>
    <x v="12"/>
    <x v="30"/>
    <s v="»4000-"/>
    <s v="Delegatura para Asuntos  Jurisdiccionales"/>
    <n v="4"/>
    <s v="4000-6-5"/>
    <s v="4000-6"/>
    <x v="1"/>
  </r>
  <r>
    <x v="12"/>
    <x v="30"/>
    <s v="»4000-"/>
    <s v="Delegatura para Asuntos  Jurisdiccionales"/>
    <n v="4"/>
    <s v="4000-7"/>
    <s v="4000-7"/>
    <x v="0"/>
  </r>
  <r>
    <x v="12"/>
    <x v="30"/>
    <s v="»4000-"/>
    <s v="Delegatura para Asuntos  Jurisdiccionales"/>
    <n v="4"/>
    <s v="4000-7-1"/>
    <s v="4000-7"/>
    <x v="1"/>
  </r>
  <r>
    <x v="12"/>
    <x v="30"/>
    <s v="»4000-"/>
    <s v="Delegatura para Asuntos  Jurisdiccionales"/>
    <n v="4"/>
    <s v="4000-7-2"/>
    <s v="4000-7"/>
    <x v="1"/>
  </r>
  <r>
    <x v="12"/>
    <x v="30"/>
    <s v="»4000-"/>
    <s v="Delegatura para Asuntos  Jurisdiccionales"/>
    <n v="4"/>
    <s v="4000-8"/>
    <s v="4000-8"/>
    <x v="3"/>
  </r>
  <r>
    <x v="12"/>
    <x v="30"/>
    <s v="»4000-"/>
    <s v="Delegatura para Asuntos  Jurisdiccionales"/>
    <n v="4"/>
    <s v="4000-8-1"/>
    <s v="4000-8"/>
    <x v="4"/>
  </r>
  <r>
    <x v="12"/>
    <x v="30"/>
    <s v="»4000-"/>
    <s v="Delegatura para Asuntos  Jurisdiccionales"/>
    <n v="4"/>
    <s v="4000-8-2"/>
    <s v="4000-8"/>
    <x v="5"/>
  </r>
  <r>
    <x v="12"/>
    <x v="30"/>
    <s v="»4000-"/>
    <s v="Delegatura para Asuntos  Jurisdiccionales"/>
    <n v="4"/>
    <s v="4000-8-3"/>
    <s v="4000-8"/>
    <x v="7"/>
  </r>
  <r>
    <x v="12"/>
    <x v="30"/>
    <s v="»4000-"/>
    <s v="Delegatura para Asuntos  Jurisdiccionales"/>
    <n v="4"/>
    <s v="4000-8-4"/>
    <s v="4000-8"/>
    <x v="6"/>
  </r>
  <r>
    <x v="13"/>
    <x v="31"/>
    <s v="»6000-"/>
    <s v="Delegatura para el Control y Verificación de Reglamentos Técnicos y Metrología Legal  "/>
    <n v="6"/>
    <s v="6000-1"/>
    <s v="6000-1"/>
    <x v="0"/>
  </r>
  <r>
    <x v="13"/>
    <x v="31"/>
    <s v="»6000-"/>
    <s v="Delegatura para el Control y Verificación de Reglamentos Técnicos y Metrología Legal  "/>
    <n v="6"/>
    <s v="6000-1-1"/>
    <s v="6000-1"/>
    <x v="1"/>
  </r>
  <r>
    <x v="13"/>
    <x v="31"/>
    <s v="»6000-"/>
    <s v="Delegatura para el Control y Verificación de Reglamentos Técnicos y Metrología Legal  "/>
    <n v="6"/>
    <s v="6000-1-2"/>
    <s v="6000-1"/>
    <x v="1"/>
  </r>
  <r>
    <x v="13"/>
    <x v="31"/>
    <s v="»6000-"/>
    <s v="Delegatura para el Control y Verificación de Reglamentos Técnicos y Metrología Legal  "/>
    <n v="6"/>
    <s v="6000-2"/>
    <s v="6000-2"/>
    <x v="0"/>
  </r>
  <r>
    <x v="13"/>
    <x v="31"/>
    <s v="»6000-"/>
    <s v="Delegatura para el Control y Verificación de Reglamentos Técnicos y Metrología Legal  "/>
    <n v="6"/>
    <s v="6000-2-1"/>
    <s v="6000-2"/>
    <x v="1"/>
  </r>
  <r>
    <x v="13"/>
    <x v="31"/>
    <s v="»6000-"/>
    <s v="Delegatura para el Control y Verificación de Reglamentos Técnicos y Metrología Legal  "/>
    <n v="6"/>
    <s v="6000-2-2"/>
    <s v="6000-2"/>
    <x v="1"/>
  </r>
  <r>
    <x v="13"/>
    <x v="31"/>
    <s v="»6000-"/>
    <s v="Delegatura para el Control y Verificación de Reglamentos Técnicos y Metrología Legal  "/>
    <n v="6"/>
    <s v="6000-2-3"/>
    <s v="6000-2"/>
    <x v="1"/>
  </r>
  <r>
    <x v="13"/>
    <x v="31"/>
    <s v="»6000-"/>
    <s v="Delegatura para el Control y Verificación de Reglamentos Técnicos y Metrología Legal  "/>
    <n v="6"/>
    <s v="6000-3"/>
    <s v="6000-3"/>
    <x v="0"/>
  </r>
  <r>
    <x v="13"/>
    <x v="31"/>
    <s v="»6000-"/>
    <s v="Delegatura para el Control y Verificación de Reglamentos Técnicos y Metrología Legal  "/>
    <n v="6"/>
    <s v="6000-3-1"/>
    <s v="6000-3"/>
    <x v="1"/>
  </r>
  <r>
    <x v="13"/>
    <x v="31"/>
    <s v="»6000-"/>
    <s v="Delegatura para el Control y Verificación de Reglamentos Técnicos y Metrología Legal  "/>
    <n v="6"/>
    <s v="6000-3-2"/>
    <s v="6000-3"/>
    <x v="1"/>
  </r>
  <r>
    <x v="13"/>
    <x v="31"/>
    <s v="»6000-"/>
    <s v="Delegatura para el Control y Verificación de Reglamentos Técnicos y Metrología Legal  "/>
    <n v="6"/>
    <s v="6000-4"/>
    <s v="6000-4"/>
    <x v="0"/>
  </r>
  <r>
    <x v="13"/>
    <x v="31"/>
    <s v="»6000-"/>
    <s v="Delegatura para el Control y Verificación de Reglamentos Técnicos y Metrología Legal  "/>
    <n v="6"/>
    <s v="6000-4-1"/>
    <s v="6000-4"/>
    <x v="1"/>
  </r>
  <r>
    <x v="13"/>
    <x v="31"/>
    <s v="»6000-"/>
    <s v="Delegatura para el Control y Verificación de Reglamentos Técnicos y Metrología Legal  "/>
    <n v="6"/>
    <s v="6000-4-2"/>
    <s v="6000-4"/>
    <x v="1"/>
  </r>
  <r>
    <x v="13"/>
    <x v="31"/>
    <s v="»6000-"/>
    <s v="Delegatura para el Control y Verificación de Reglamentos Técnicos y Metrología Legal  "/>
    <n v="6"/>
    <s v="6000-4-3"/>
    <s v="6000-4"/>
    <x v="1"/>
  </r>
  <r>
    <x v="13"/>
    <x v="31"/>
    <s v="»6000-"/>
    <s v="Delegatura para el Control y Verificación de Reglamentos Técnicos y Metrología Legal  "/>
    <n v="6"/>
    <s v="6000-4-4"/>
    <s v="6000-4"/>
    <x v="1"/>
  </r>
  <r>
    <x v="13"/>
    <x v="31"/>
    <s v="»6000-"/>
    <s v="Delegatura para el Control y Verificación de Reglamentos Técnicos y Metrología Legal  "/>
    <n v="6"/>
    <s v="6000-5"/>
    <s v="6000-5"/>
    <x v="0"/>
  </r>
  <r>
    <x v="13"/>
    <x v="31"/>
    <s v="»6000-"/>
    <s v="Delegatura para el Control y Verificación de Reglamentos Técnicos y Metrología Legal  "/>
    <n v="6"/>
    <s v="6000-5-1"/>
    <s v="6000-5"/>
    <x v="1"/>
  </r>
  <r>
    <x v="13"/>
    <x v="31"/>
    <s v="»6000-"/>
    <s v="Delegatura para el Control y Verificación de Reglamentos Técnicos y Metrología Legal  "/>
    <n v="6"/>
    <s v="6000-5-2"/>
    <s v="6000-5"/>
    <x v="1"/>
  </r>
  <r>
    <x v="13"/>
    <x v="31"/>
    <s v="»6000-"/>
    <s v="Delegatura para el Control y Verificación de Reglamentos Técnicos y Metrología Legal  "/>
    <n v="6"/>
    <s v="6000-6"/>
    <s v="6000-6"/>
    <x v="0"/>
  </r>
  <r>
    <x v="13"/>
    <x v="31"/>
    <s v="»6000-"/>
    <s v="Delegatura para el Control y Verificación de Reglamentos Técnicos y Metrología Legal  "/>
    <n v="6"/>
    <s v="6000-6-1"/>
    <s v="6000-6"/>
    <x v="1"/>
  </r>
  <r>
    <x v="13"/>
    <x v="31"/>
    <s v="»6000-"/>
    <s v="Delegatura para el Control y Verificación de Reglamentos Técnicos y Metrología Legal  "/>
    <n v="6"/>
    <s v="6000-6-2"/>
    <s v="6000-6"/>
    <x v="1"/>
  </r>
  <r>
    <x v="13"/>
    <x v="31"/>
    <s v="»6000-"/>
    <s v="Delegatura para el Control y Verificación de Reglamentos Técnicos y Metrología Legal  "/>
    <n v="6"/>
    <s v="6000-7"/>
    <s v="6000-7"/>
    <x v="0"/>
  </r>
  <r>
    <x v="13"/>
    <x v="31"/>
    <s v="»6000-"/>
    <s v="Delegatura para el Control y Verificación de Reglamentos Técnicos y Metrología Legal  "/>
    <n v="6"/>
    <s v="6000-7-1"/>
    <s v="6000-7"/>
    <x v="1"/>
  </r>
  <r>
    <x v="13"/>
    <x v="31"/>
    <s v="»6000-"/>
    <s v="Delegatura para el Control y Verificación de Reglamentos Técnicos y Metrología Legal  "/>
    <n v="6"/>
    <s v="6000-7-2"/>
    <s v="6000-7"/>
    <x v="1"/>
  </r>
  <r>
    <x v="13"/>
    <x v="31"/>
    <s v="»6000-"/>
    <s v="Delegatura para el Control y Verificación de Reglamentos Técnicos y Metrología Legal  "/>
    <n v="6"/>
    <s v="6000-8"/>
    <s v="6000-8"/>
    <x v="0"/>
  </r>
  <r>
    <x v="13"/>
    <x v="31"/>
    <s v="»6000-"/>
    <s v="Delegatura para el Control y Verificación de Reglamentos Técnicos y Metrología Legal  "/>
    <n v="6"/>
    <s v="6000-8-1"/>
    <s v="6000-8"/>
    <x v="1"/>
  </r>
  <r>
    <x v="13"/>
    <x v="31"/>
    <s v="»6000-"/>
    <s v="Delegatura para el Control y Verificación de Reglamentos Técnicos y Metrología Legal  "/>
    <n v="6"/>
    <s v="6000-8-2"/>
    <s v="6000-8"/>
    <x v="1"/>
  </r>
  <r>
    <x v="13"/>
    <x v="31"/>
    <s v="»6000-"/>
    <s v="Delegatura para el Control y Verificación de Reglamentos Técnicos y Metrología Legal  "/>
    <n v="6"/>
    <s v="6000-8-3"/>
    <s v="6000-8"/>
    <x v="1"/>
  </r>
  <r>
    <x v="13"/>
    <x v="31"/>
    <s v="»6000-"/>
    <s v="Delegatura para el Control y Verificación de Reglamentos Técnicos y Metrología Legal  "/>
    <n v="6"/>
    <s v="6000-8-4"/>
    <s v="6000-8"/>
    <x v="1"/>
  </r>
  <r>
    <x v="13"/>
    <x v="31"/>
    <s v="»6000-"/>
    <s v="Delegatura para el Control y Verificación de Reglamentos Técnicos y Metrología Legal  "/>
    <n v="6"/>
    <s v="6000-8-5"/>
    <s v="6000-8"/>
    <x v="1"/>
  </r>
  <r>
    <x v="13"/>
    <x v="31"/>
    <s v="»6000-"/>
    <s v="Delegatura para el Control y Verificación de Reglamentos Técnicos y Metrología Legal  "/>
    <n v="6"/>
    <s v="6000-8-6"/>
    <s v="6000-8"/>
    <x v="1"/>
  </r>
  <r>
    <x v="13"/>
    <x v="31"/>
    <s v="»6000-"/>
    <s v="Delegatura para el Control y Verificación de Reglamentos Técnicos y Metrología Legal  "/>
    <n v="6"/>
    <s v="6000-9"/>
    <s v="6000-9"/>
    <x v="0"/>
  </r>
  <r>
    <x v="13"/>
    <x v="31"/>
    <s v="»6000-"/>
    <s v="Delegatura para el Control y Verificación de Reglamentos Técnicos y Metrología Legal  "/>
    <n v="6"/>
    <s v="6000-9-1"/>
    <s v="6000-9"/>
    <x v="1"/>
  </r>
  <r>
    <x v="13"/>
    <x v="31"/>
    <s v="»6000-"/>
    <s v="Delegatura para el Control y Verificación de Reglamentos Técnicos y Metrología Legal  "/>
    <n v="6"/>
    <s v="6000-9-2"/>
    <s v="6000-9"/>
    <x v="1"/>
  </r>
  <r>
    <x v="13"/>
    <x v="31"/>
    <s v="»6000-"/>
    <s v="Delegatura para el Control y Verificación de Reglamentos Técnicos y Metrología Legal  "/>
    <n v="6"/>
    <s v="6000-9-3"/>
    <s v="6000-9"/>
    <x v="1"/>
  </r>
  <r>
    <x v="13"/>
    <x v="31"/>
    <s v="»6000-"/>
    <s v="Delegatura para el Control y Verificación de Reglamentos Técnicos y Metrología Legal  "/>
    <n v="6"/>
    <s v="6000-9-4"/>
    <s v="6000-9"/>
    <x v="1"/>
  </r>
  <r>
    <x v="13"/>
    <x v="31"/>
    <s v="»6000-"/>
    <s v="Delegatura para el Control y Verificación de Reglamentos Técnicos y Metrología Legal  "/>
    <n v="6"/>
    <s v="6000-10"/>
    <s v="6000-10"/>
    <x v="0"/>
  </r>
  <r>
    <x v="13"/>
    <x v="31"/>
    <s v="»6000-"/>
    <s v="Delegatura para el Control y Verificación de Reglamentos Técnicos y Metrología Legal  "/>
    <n v="6"/>
    <s v="6000-10-1"/>
    <s v="6000-10"/>
    <x v="1"/>
  </r>
  <r>
    <x v="13"/>
    <x v="31"/>
    <s v="»6000-"/>
    <s v="Delegatura para el Control y Verificación de Reglamentos Técnicos y Metrología Legal  "/>
    <n v="6"/>
    <s v="6000-10-2"/>
    <s v="6000-10"/>
    <x v="1"/>
  </r>
  <r>
    <x v="13"/>
    <x v="31"/>
    <s v="»6000-"/>
    <s v="Delegatura para el Control y Verificación de Reglamentos Técnicos y Metrología Legal  "/>
    <n v="6"/>
    <s v="6000-11"/>
    <s v="6000-11"/>
    <x v="0"/>
  </r>
  <r>
    <x v="13"/>
    <x v="31"/>
    <s v="»6000-"/>
    <s v="Delegatura para el Control y Verificación de Reglamentos Técnicos y Metrología Legal  "/>
    <n v="6"/>
    <s v="6000-11-1"/>
    <s v="6000-11"/>
    <x v="1"/>
  </r>
  <r>
    <x v="13"/>
    <x v="31"/>
    <s v="»6000-"/>
    <s v="Delegatura para el Control y Verificación de Reglamentos Técnicos y Metrología Legal  "/>
    <n v="6"/>
    <s v="6000-11-2"/>
    <s v="6000-11"/>
    <x v="1"/>
  </r>
  <r>
    <x v="13"/>
    <x v="31"/>
    <s v="»6000-"/>
    <s v="Delegatura para el Control y Verificación de Reglamentos Técnicos y Metrología Legal  "/>
    <n v="6"/>
    <s v="6000-12"/>
    <s v="6000-12"/>
    <x v="0"/>
  </r>
  <r>
    <x v="13"/>
    <x v="31"/>
    <s v="»6000-"/>
    <s v="Delegatura para el Control y Verificación de Reglamentos Técnicos y Metrología Legal  "/>
    <n v="6"/>
    <s v="6000-12-1"/>
    <s v="6000-12"/>
    <x v="1"/>
  </r>
  <r>
    <x v="13"/>
    <x v="31"/>
    <s v="»6000-"/>
    <s v="Delegatura para el Control y Verificación de Reglamentos Técnicos y Metrología Legal  "/>
    <n v="6"/>
    <s v="6000-12-2"/>
    <s v="6000-12"/>
    <x v="1"/>
  </r>
  <r>
    <x v="13"/>
    <x v="31"/>
    <s v="»6000-"/>
    <s v="Delegatura para el Control y Verificación de Reglamentos Técnicos y Metrología Legal  "/>
    <n v="6"/>
    <s v="6000-13"/>
    <s v="6000-13"/>
    <x v="0"/>
  </r>
  <r>
    <x v="13"/>
    <x v="31"/>
    <s v="»6000-"/>
    <s v="Delegatura para el Control y Verificación de Reglamentos Técnicos y Metrología Legal  "/>
    <n v="6"/>
    <s v="6000-13-1"/>
    <s v="6000-13"/>
    <x v="1"/>
  </r>
  <r>
    <x v="13"/>
    <x v="31"/>
    <s v="»6000-"/>
    <s v="Delegatura para el Control y Verificación de Reglamentos Técnicos y Metrología Legal  "/>
    <n v="6"/>
    <s v="6000-13-2"/>
    <s v="6000-13"/>
    <x v="1"/>
  </r>
  <r>
    <x v="13"/>
    <x v="31"/>
    <s v="»6000-"/>
    <s v="Delegatura para el Control y Verificación de Reglamentos Técnicos y Metrología Legal  "/>
    <n v="6"/>
    <s v="6000-13-3"/>
    <s v="6000-13"/>
    <x v="1"/>
  </r>
  <r>
    <x v="13"/>
    <x v="31"/>
    <s v="»6000-"/>
    <s v="Delegatura para el Control y Verificación de Reglamentos Técnicos y Metrología Legal  "/>
    <n v="6"/>
    <s v="6000-13-4"/>
    <s v="6000-13"/>
    <x v="1"/>
  </r>
  <r>
    <x v="13"/>
    <x v="31"/>
    <s v="»6000-"/>
    <s v="Delegatura para el Control y Verificación de Reglamentos Técnicos y Metrología Legal  "/>
    <n v="6"/>
    <s v="6000-14"/>
    <s v="6000-14"/>
    <x v="0"/>
  </r>
  <r>
    <x v="13"/>
    <x v="31"/>
    <s v="»6000-"/>
    <s v="Delegatura para el Control y Verificación de Reglamentos Técnicos y Metrología Legal  "/>
    <n v="6"/>
    <s v="6000-14-1"/>
    <s v="6000-14"/>
    <x v="1"/>
  </r>
  <r>
    <x v="13"/>
    <x v="31"/>
    <s v="»6000-"/>
    <s v="Delegatura para el Control y Verificación de Reglamentos Técnicos y Metrología Legal  "/>
    <n v="6"/>
    <s v="6000-14-2"/>
    <s v="6000-14"/>
    <x v="1"/>
  </r>
  <r>
    <x v="13"/>
    <x v="31"/>
    <s v="»6000-"/>
    <s v="Delegatura para el Control y Verificación de Reglamentos Técnicos y Metrología Legal  "/>
    <n v="6"/>
    <s v="6000-14-3"/>
    <s v="6000-14"/>
    <x v="1"/>
  </r>
  <r>
    <x v="13"/>
    <x v="31"/>
    <s v="»6000-"/>
    <s v="Delegatura para el Control y Verificación de Reglamentos Técnicos y Metrología Legal  "/>
    <n v="6"/>
    <s v="6000-14-4"/>
    <s v="6000-14"/>
    <x v="1"/>
  </r>
  <r>
    <x v="13"/>
    <x v="31"/>
    <s v="»6000-"/>
    <s v="Delegatura para el Control y Verificación de Reglamentos Técnicos y Metrología Legal  "/>
    <n v="6"/>
    <s v="6000-14-5"/>
    <s v="6000-14"/>
    <x v="1"/>
  </r>
  <r>
    <x v="13"/>
    <x v="31"/>
    <s v="»6000-"/>
    <s v="Delegatura para el Control y Verificación de Reglamentos Técnicos y Metrología Legal  "/>
    <n v="6"/>
    <s v="6000-14-6"/>
    <s v="6000-14"/>
    <x v="1"/>
  </r>
  <r>
    <x v="13"/>
    <x v="31"/>
    <s v="»6000-"/>
    <s v="Delegatura para el Control y Verificación de Reglamentos Técnicos y Metrología Legal  "/>
    <n v="6"/>
    <s v="6000-15"/>
    <s v="6000-15"/>
    <x v="0"/>
  </r>
  <r>
    <x v="13"/>
    <x v="31"/>
    <s v="»6000-"/>
    <s v="Delegatura para el Control y Verificación de Reglamentos Técnicos y Metrología Legal  "/>
    <n v="6"/>
    <s v="6000-15-1"/>
    <s v="6000-15"/>
    <x v="1"/>
  </r>
  <r>
    <x v="13"/>
    <x v="31"/>
    <s v="»6000-"/>
    <s v="Delegatura para el Control y Verificación de Reglamentos Técnicos y Metrología Legal  "/>
    <n v="6"/>
    <s v="6000-15-2"/>
    <s v="6000-15"/>
    <x v="1"/>
  </r>
  <r>
    <x v="13"/>
    <x v="31"/>
    <s v="»6000-"/>
    <s v="Delegatura para el Control y Verificación de Reglamentos Técnicos y Metrología Legal  "/>
    <n v="6"/>
    <s v="6000-15-3"/>
    <s v="6000-15"/>
    <x v="1"/>
  </r>
  <r>
    <x v="13"/>
    <x v="31"/>
    <s v="»6000-"/>
    <s v="Delegatura para el Control y Verificación de Reglamentos Técnicos y Metrología Legal  "/>
    <n v="6"/>
    <s v="6000-15-4"/>
    <s v="6000-15"/>
    <x v="1"/>
  </r>
  <r>
    <x v="13"/>
    <x v="31"/>
    <s v="»6000-"/>
    <s v="Delegatura para el Control y Verificación de Reglamentos Técnicos y Metrología Legal  "/>
    <n v="6"/>
    <s v="6000-15-5"/>
    <s v="6000-15"/>
    <x v="1"/>
  </r>
  <r>
    <x v="13"/>
    <x v="31"/>
    <s v="»6000-"/>
    <s v="Delegatura para el Control y Verificación de Reglamentos Técnicos y Metrología Legal  "/>
    <n v="6"/>
    <s v="6000-15-6"/>
    <s v="6000-15"/>
    <x v="1"/>
  </r>
  <r>
    <x v="13"/>
    <x v="31"/>
    <s v="»6000-"/>
    <s v="Delegatura para el Control y Verificación de Reglamentos Técnicos y Metrología Legal  "/>
    <n v="6"/>
    <s v="6000-16"/>
    <s v="6000-16"/>
    <x v="0"/>
  </r>
  <r>
    <x v="13"/>
    <x v="31"/>
    <s v="»6000-"/>
    <s v="Delegatura para el Control y Verificación de Reglamentos Técnicos y Metrología Legal  "/>
    <n v="6"/>
    <s v="6000-16-1"/>
    <s v="6000-16"/>
    <x v="1"/>
  </r>
  <r>
    <x v="13"/>
    <x v="31"/>
    <s v="»6000-"/>
    <s v="Delegatura para el Control y Verificación de Reglamentos Técnicos y Metrología Legal  "/>
    <n v="6"/>
    <s v="6000-16-2"/>
    <s v="6000-16"/>
    <x v="1"/>
  </r>
  <r>
    <x v="13"/>
    <x v="31"/>
    <s v="»6000-"/>
    <s v="Delegatura para el Control y Verificación de Reglamentos Técnicos y Metrología Legal  "/>
    <n v="6"/>
    <s v="6000-16-3"/>
    <s v="6000-16"/>
    <x v="1"/>
  </r>
  <r>
    <x v="13"/>
    <x v="31"/>
    <s v="»6000-"/>
    <s v="Delegatura para el Control y Verificación de Reglamentos Técnicos y Metrología Legal  "/>
    <n v="6"/>
    <s v="6000-16-4"/>
    <s v="6000-16"/>
    <x v="1"/>
  </r>
  <r>
    <x v="13"/>
    <x v="31"/>
    <s v="»6000-"/>
    <s v="Delegatura para el Control y Verificación de Reglamentos Técnicos y Metrología Legal  "/>
    <n v="6"/>
    <s v="6000-16-5"/>
    <s v="6000-16"/>
    <x v="1"/>
  </r>
  <r>
    <x v="13"/>
    <x v="31"/>
    <s v="»6000-"/>
    <s v="Delegatura para el Control y Verificación de Reglamentos Técnicos y Metrología Legal  "/>
    <n v="6"/>
    <s v="6000-16-6"/>
    <s v="6000-16"/>
    <x v="1"/>
  </r>
  <r>
    <x v="13"/>
    <x v="31"/>
    <s v="»6000-"/>
    <s v="Delegatura para el Control y Verificación de Reglamentos Técnicos y Metrología Legal  "/>
    <n v="6"/>
    <s v="6000-17"/>
    <s v="6000-17"/>
    <x v="0"/>
  </r>
  <r>
    <x v="13"/>
    <x v="31"/>
    <s v="»6000-"/>
    <s v="Delegatura para el Control y Verificación de Reglamentos Técnicos y Metrología Legal  "/>
    <n v="6"/>
    <s v="6000-17-1"/>
    <s v="6000-17"/>
    <x v="1"/>
  </r>
  <r>
    <x v="13"/>
    <x v="31"/>
    <s v="»6000-"/>
    <s v="Delegatura para el Control y Verificación de Reglamentos Técnicos y Metrología Legal  "/>
    <n v="6"/>
    <s v="6000-17-2"/>
    <s v="6000-17"/>
    <x v="1"/>
  </r>
  <r>
    <x v="13"/>
    <x v="31"/>
    <s v="»6000-"/>
    <s v="Delegatura para el Control y Verificación de Reglamentos Técnicos y Metrología Legal  "/>
    <n v="6"/>
    <s v="6000-17-3"/>
    <s v="6000-17"/>
    <x v="1"/>
  </r>
  <r>
    <x v="13"/>
    <x v="31"/>
    <s v="»6000-"/>
    <s v="Delegatura para el Control y Verificación de Reglamentos Técnicos y Metrología Legal  "/>
    <n v="6"/>
    <s v="6000-17-4"/>
    <s v="6000-17"/>
    <x v="1"/>
  </r>
  <r>
    <x v="13"/>
    <x v="31"/>
    <s v="»6000-"/>
    <s v="Delegatura para el Control y Verificación de Reglamentos Técnicos y Metrología Legal  "/>
    <n v="6"/>
    <s v="6000-17-5"/>
    <s v="6000-17"/>
    <x v="1"/>
  </r>
  <r>
    <x v="13"/>
    <x v="31"/>
    <s v="»6000-"/>
    <s v="Delegatura para el Control y Verificación de Reglamentos Técnicos y Metrología Legal  "/>
    <n v="6"/>
    <s v="6000-17-6"/>
    <s v="6000-17"/>
    <x v="1"/>
  </r>
  <r>
    <x v="13"/>
    <x v="31"/>
    <s v="»6000-"/>
    <s v="Delegatura para el Control y Verificación de Reglamentos Técnicos y Metrología Legal  "/>
    <n v="6"/>
    <s v="6000-18"/>
    <s v="6000-18"/>
    <x v="0"/>
  </r>
  <r>
    <x v="13"/>
    <x v="31"/>
    <s v="»6000-"/>
    <s v="Delegatura para el Control y Verificación de Reglamentos Técnicos y Metrología Legal  "/>
    <n v="6"/>
    <s v="6000-18-1"/>
    <s v="6000-18"/>
    <x v="1"/>
  </r>
  <r>
    <x v="13"/>
    <x v="31"/>
    <s v="»6000-"/>
    <s v="Delegatura para el Control y Verificación de Reglamentos Técnicos y Metrología Legal  "/>
    <n v="6"/>
    <s v="6000-18-2"/>
    <s v="6000-18"/>
    <x v="1"/>
  </r>
  <r>
    <x v="13"/>
    <x v="31"/>
    <s v="»6000-"/>
    <s v="Delegatura para el Control y Verificación de Reglamentos Técnicos y Metrología Legal  "/>
    <n v="6"/>
    <s v="6000-18-3"/>
    <s v="6000-18"/>
    <x v="1"/>
  </r>
  <r>
    <x v="13"/>
    <x v="31"/>
    <s v="»6000-"/>
    <s v="Delegatura para el Control y Verificación de Reglamentos Técnicos y Metrología Legal  "/>
    <n v="6"/>
    <s v="6000-18-4"/>
    <s v="6000-18"/>
    <x v="1"/>
  </r>
  <r>
    <x v="13"/>
    <x v="31"/>
    <s v="»6000-"/>
    <s v="Delegatura para el Control y Verificación de Reglamentos Técnicos y Metrología Legal  "/>
    <n v="6"/>
    <s v="6000-19"/>
    <s v="6000-19"/>
    <x v="0"/>
  </r>
  <r>
    <x v="13"/>
    <x v="31"/>
    <s v="»6000-"/>
    <s v="Delegatura para el Control y Verificación de Reglamentos Técnicos y Metrología Legal  "/>
    <n v="6"/>
    <s v="6000-19-1"/>
    <s v="6000-19"/>
    <x v="1"/>
  </r>
  <r>
    <x v="13"/>
    <x v="31"/>
    <s v="»6000-"/>
    <s v="Delegatura para el Control y Verificación de Reglamentos Técnicos y Metrología Legal  "/>
    <n v="6"/>
    <s v="6000-19-2"/>
    <s v="6000-19"/>
    <x v="1"/>
  </r>
  <r>
    <x v="13"/>
    <x v="31"/>
    <s v="»6000-"/>
    <s v="Delegatura para el Control y Verificación de Reglamentos Técnicos y Metrología Legal  "/>
    <n v="6"/>
    <s v="6000-20"/>
    <s v="6000-20"/>
    <x v="0"/>
  </r>
  <r>
    <x v="13"/>
    <x v="31"/>
    <s v="»6000-"/>
    <s v="Delegatura para el Control y Verificación de Reglamentos Técnicos y Metrología Legal  "/>
    <n v="6"/>
    <s v="6000-20-1"/>
    <s v="6000-20"/>
    <x v="1"/>
  </r>
  <r>
    <x v="13"/>
    <x v="31"/>
    <s v="»6000-"/>
    <s v="Delegatura para el Control y Verificación de Reglamentos Técnicos y Metrología Legal  "/>
    <n v="6"/>
    <s v="6000-20-2"/>
    <s v="6000-20"/>
    <x v="1"/>
  </r>
  <r>
    <x v="13"/>
    <x v="31"/>
    <s v="»6000-"/>
    <s v="Delegatura para el Control y Verificación de Reglamentos Técnicos y Metrología Legal  "/>
    <n v="6"/>
    <s v="6000-20-3"/>
    <s v="6000-20"/>
    <x v="1"/>
  </r>
  <r>
    <x v="13"/>
    <x v="31"/>
    <s v="»6000-"/>
    <s v="Delegatura para el Control y Verificación de Reglamentos Técnicos y Metrología Legal  "/>
    <n v="6"/>
    <s v="6000-21"/>
    <s v="6000-21"/>
    <x v="0"/>
  </r>
  <r>
    <x v="13"/>
    <x v="31"/>
    <s v="»6000-"/>
    <s v="Delegatura para el Control y Verificación de Reglamentos Técnicos y Metrología Legal  "/>
    <n v="6"/>
    <s v="6000-21-1"/>
    <s v="6000-21"/>
    <x v="1"/>
  </r>
  <r>
    <x v="13"/>
    <x v="31"/>
    <s v="»6000-"/>
    <s v="Delegatura para el Control y Verificación de Reglamentos Técnicos y Metrología Legal  "/>
    <n v="6"/>
    <s v="6000-21-2"/>
    <s v="6000-21"/>
    <x v="1"/>
  </r>
  <r>
    <x v="13"/>
    <x v="31"/>
    <s v="»6000-"/>
    <s v="Delegatura para el Control y Verificación de Reglamentos Técnicos y Metrología Legal  "/>
    <n v="6"/>
    <s v="6000-21-3"/>
    <s v="6000-21"/>
    <x v="1"/>
  </r>
  <r>
    <x v="13"/>
    <x v="31"/>
    <s v="»6000-"/>
    <s v="Delegatura para el Control y Verificación de Reglamentos Técnicos y Metrología Legal  "/>
    <n v="6"/>
    <s v="6000-21-4"/>
    <s v="6000-21"/>
    <x v="1"/>
  </r>
  <r>
    <x v="13"/>
    <x v="31"/>
    <s v="»6000-"/>
    <s v="Delegatura para el Control y Verificación de Reglamentos Técnicos y Metrología Legal  "/>
    <n v="6"/>
    <s v="6000-21-5"/>
    <s v="6000-21"/>
    <x v="1"/>
  </r>
  <r>
    <x v="13"/>
    <x v="31"/>
    <s v="»6000-"/>
    <s v="Delegatura para el Control y Verificación de Reglamentos Técnicos y Metrología Legal  "/>
    <n v="6"/>
    <s v="6000-21-6"/>
    <s v="6000-21"/>
    <x v="1"/>
  </r>
  <r>
    <x v="13"/>
    <x v="31"/>
    <s v="»6000-"/>
    <s v="Delegatura para el Control y Verificación de Reglamentos Técnicos y Metrología Legal  "/>
    <n v="6"/>
    <s v="6000-21-7"/>
    <s v="6000-21"/>
    <x v="1"/>
  </r>
  <r>
    <x v="13"/>
    <x v="31"/>
    <s v="»6000-"/>
    <s v="Delegatura para el Control y Verificación de Reglamentos Técnicos y Metrología Legal  "/>
    <n v="6"/>
    <s v="6000-21-8"/>
    <s v="6000-21"/>
    <x v="1"/>
  </r>
  <r>
    <x v="13"/>
    <x v="31"/>
    <s v="»6000-"/>
    <s v="Delegatura para el Control y Verificación de Reglamentos Técnicos y Metrología Legal  "/>
    <n v="6"/>
    <s v="6000-22"/>
    <s v="6000-22"/>
    <x v="0"/>
  </r>
  <r>
    <x v="13"/>
    <x v="31"/>
    <s v="»6000-"/>
    <s v="Delegatura para el Control y Verificación de Reglamentos Técnicos y Metrología Legal  "/>
    <n v="6"/>
    <s v="6000-22-1"/>
    <s v="6000-22"/>
    <x v="1"/>
  </r>
  <r>
    <x v="13"/>
    <x v="31"/>
    <s v="»6000-"/>
    <s v="Delegatura para el Control y Verificación de Reglamentos Técnicos y Metrología Legal  "/>
    <n v="6"/>
    <s v="6000-22-2"/>
    <s v="6000-22"/>
    <x v="1"/>
  </r>
  <r>
    <x v="13"/>
    <x v="31"/>
    <s v="»6000-"/>
    <s v="Delegatura para el Control y Verificación de Reglamentos Técnicos y Metrología Legal  "/>
    <n v="6"/>
    <s v="6000-22-3"/>
    <s v="6000-22"/>
    <x v="1"/>
  </r>
  <r>
    <x v="13"/>
    <x v="31"/>
    <s v="»6000-"/>
    <s v="Delegatura para el Control y Verificación de Reglamentos Técnicos y Metrología Legal  "/>
    <n v="6"/>
    <s v="6000-22-4"/>
    <s v="6000-22"/>
    <x v="1"/>
  </r>
  <r>
    <x v="13"/>
    <x v="31"/>
    <s v="»6000-"/>
    <s v="Delegatura para el Control y Verificación de Reglamentos Técnicos y Metrología Legal  "/>
    <n v="6"/>
    <s v="6000-22-5"/>
    <s v="6000-22"/>
    <x v="1"/>
  </r>
  <r>
    <x v="13"/>
    <x v="31"/>
    <s v="»6000-"/>
    <s v="Delegatura para el Control y Verificación de Reglamentos Técnicos y Metrología Legal  "/>
    <n v="6"/>
    <s v="6000-22-6"/>
    <s v="6000-22"/>
    <x v="1"/>
  </r>
  <r>
    <x v="13"/>
    <x v="31"/>
    <s v="»6000-"/>
    <s v="Delegatura para el Control y Verificación de Reglamentos Técnicos y Metrología Legal  "/>
    <n v="6"/>
    <s v="6000-22-7"/>
    <s v="6000-22"/>
    <x v="1"/>
  </r>
  <r>
    <x v="13"/>
    <x v="31"/>
    <s v="»6000-"/>
    <s v="Delegatura para el Control y Verificación de Reglamentos Técnicos y Metrología Legal  "/>
    <n v="6"/>
    <s v="6000-22-8"/>
    <s v="6000-22"/>
    <x v="1"/>
  </r>
  <r>
    <x v="13"/>
    <x v="31"/>
    <s v="»6000-"/>
    <s v="Delegatura para el Control y Verificación de Reglamentos Técnicos y Metrología Legal  "/>
    <n v="6"/>
    <s v="6000-23"/>
    <s v="6000-23"/>
    <x v="0"/>
  </r>
  <r>
    <x v="13"/>
    <x v="31"/>
    <s v="»6000-"/>
    <s v="Delegatura para el Control y Verificación de Reglamentos Técnicos y Metrología Legal  "/>
    <n v="6"/>
    <s v="6000-23-1"/>
    <s v="6000-23"/>
    <x v="1"/>
  </r>
  <r>
    <x v="13"/>
    <x v="31"/>
    <s v="»6000-"/>
    <s v="Delegatura para el Control y Verificación de Reglamentos Técnicos y Metrología Legal  "/>
    <n v="6"/>
    <s v="6000-23-2"/>
    <s v="6000-23"/>
    <x v="1"/>
  </r>
  <r>
    <x v="13"/>
    <x v="31"/>
    <s v="»6000-"/>
    <s v="Delegatura para el Control y Verificación de Reglamentos Técnicos y Metrología Legal  "/>
    <n v="6"/>
    <s v="6000-23-3"/>
    <s v="6000-23"/>
    <x v="1"/>
  </r>
  <r>
    <x v="13"/>
    <x v="31"/>
    <s v="»6000-"/>
    <s v="Delegatura para el Control y Verificación de Reglamentos Técnicos y Metrología Legal  "/>
    <n v="6"/>
    <s v="6000-24"/>
    <s v="6000-24"/>
    <x v="0"/>
  </r>
  <r>
    <x v="13"/>
    <x v="31"/>
    <s v="»6000-"/>
    <s v="Delegatura para el Control y Verificación de Reglamentos Técnicos y Metrología Legal  "/>
    <n v="6"/>
    <s v="6000-24-1"/>
    <s v="6000-24"/>
    <x v="1"/>
  </r>
  <r>
    <x v="13"/>
    <x v="31"/>
    <s v="»6000-"/>
    <s v="Delegatura para el Control y Verificación de Reglamentos Técnicos y Metrología Legal  "/>
    <n v="6"/>
    <s v="6000-24-2"/>
    <s v="6000-24"/>
    <x v="1"/>
  </r>
  <r>
    <x v="13"/>
    <x v="31"/>
    <s v="»6000-"/>
    <s v="Delegatura para el Control y Verificación de Reglamentos Técnicos y Metrología Legal  "/>
    <n v="6"/>
    <s v="6000-24-3"/>
    <s v="6000-24"/>
    <x v="1"/>
  </r>
  <r>
    <x v="13"/>
    <x v="31"/>
    <s v="»6000-"/>
    <s v="Delegatura para el Control y Verificación de Reglamentos Técnicos y Metrología Legal  "/>
    <n v="6"/>
    <s v="6000-24-4"/>
    <s v="6000-24"/>
    <x v="1"/>
  </r>
  <r>
    <x v="13"/>
    <x v="31"/>
    <s v="»6000-"/>
    <s v="Delegatura para el Control y Verificación de Reglamentos Técnicos y Metrología Legal  "/>
    <n v="6"/>
    <s v="6000-24-5"/>
    <s v="6000-24"/>
    <x v="1"/>
  </r>
  <r>
    <x v="13"/>
    <x v="31"/>
    <s v="»6000-"/>
    <s v="Delegatura para el Control y Verificación de Reglamentos Técnicos y Metrología Legal  "/>
    <n v="6"/>
    <s v="6000-24-6"/>
    <s v="6000-24"/>
    <x v="1"/>
  </r>
  <r>
    <x v="13"/>
    <x v="31"/>
    <s v="»6000-"/>
    <s v="Delegatura para el Control y Verificación de Reglamentos Técnicos y Metrología Legal  "/>
    <n v="6"/>
    <s v="6000-24-7"/>
    <s v="6000-24"/>
    <x v="1"/>
  </r>
  <r>
    <x v="13"/>
    <x v="31"/>
    <s v="»6000-"/>
    <s v="Delegatura para el Control y Verificación de Reglamentos Técnicos y Metrología Legal  "/>
    <n v="6"/>
    <s v="6000-25"/>
    <s v="6000-25"/>
    <x v="0"/>
  </r>
  <r>
    <x v="13"/>
    <x v="31"/>
    <s v="»6000-"/>
    <s v="Delegatura para el Control y Verificación de Reglamentos Técnicos y Metrología Legal  "/>
    <n v="6"/>
    <s v="6000-25-1"/>
    <s v="6000-25"/>
    <x v="1"/>
  </r>
  <r>
    <x v="13"/>
    <x v="31"/>
    <s v="»6000-"/>
    <s v="Delegatura para el Control y Verificación de Reglamentos Técnicos y Metrología Legal  "/>
    <n v="6"/>
    <s v="6000-25-2"/>
    <s v="6000-25"/>
    <x v="1"/>
  </r>
  <r>
    <x v="13"/>
    <x v="31"/>
    <s v="»6000-"/>
    <s v="Delegatura para el Control y Verificación de Reglamentos Técnicos y Metrología Legal  "/>
    <n v="6"/>
    <s v="6000-25-3"/>
    <s v="6000-25"/>
    <x v="1"/>
  </r>
  <r>
    <x v="13"/>
    <x v="31"/>
    <s v="»6000-"/>
    <s v="Delegatura para el Control y Verificación de Reglamentos Técnicos y Metrología Legal  "/>
    <n v="6"/>
    <s v="6000-25-4"/>
    <s v="6000-25"/>
    <x v="1"/>
  </r>
  <r>
    <x v="13"/>
    <x v="31"/>
    <s v="»6000-"/>
    <s v="Delegatura para el Control y Verificación de Reglamentos Técnicos y Metrología Legal  "/>
    <n v="6"/>
    <s v="6000-25-5"/>
    <s v="6000-25"/>
    <x v="1"/>
  </r>
  <r>
    <x v="13"/>
    <x v="31"/>
    <s v="»6000-"/>
    <s v="Delegatura para el Control y Verificación de Reglamentos Técnicos y Metrología Legal  "/>
    <n v="6"/>
    <s v="6000-25-6"/>
    <s v="6000-25"/>
    <x v="1"/>
  </r>
  <r>
    <x v="13"/>
    <x v="31"/>
    <s v="»6000-"/>
    <s v="Delegatura para el Control y Verificación de Reglamentos Técnicos y Metrología Legal  "/>
    <n v="6"/>
    <s v="6000-25-7"/>
    <s v="6000-25"/>
    <x v="1"/>
  </r>
  <r>
    <x v="13"/>
    <x v="31"/>
    <s v="»6000-"/>
    <s v="Delegatura para el Control y Verificación de Reglamentos Técnicos y Metrología Legal  "/>
    <n v="6"/>
    <s v="6000-26"/>
    <s v="6000-26"/>
    <x v="0"/>
  </r>
  <r>
    <x v="13"/>
    <x v="31"/>
    <s v="»6000-"/>
    <s v="Delegatura para el Control y Verificación de Reglamentos Técnicos y Metrología Legal  "/>
    <n v="6"/>
    <s v="6000-26-1"/>
    <s v="6000-26"/>
    <x v="1"/>
  </r>
  <r>
    <x v="13"/>
    <x v="31"/>
    <s v="»6000-"/>
    <s v="Delegatura para el Control y Verificación de Reglamentos Técnicos y Metrología Legal  "/>
    <n v="6"/>
    <s v="6000-26-2"/>
    <s v="6000-26"/>
    <x v="1"/>
  </r>
  <r>
    <x v="13"/>
    <x v="31"/>
    <s v="»6000-"/>
    <s v="Delegatura para el Control y Verificación de Reglamentos Técnicos y Metrología Legal  "/>
    <n v="6"/>
    <s v="6000-27"/>
    <s v="6000-27"/>
    <x v="0"/>
  </r>
  <r>
    <x v="13"/>
    <x v="31"/>
    <s v="»6000-"/>
    <s v="Delegatura para el Control y Verificación de Reglamentos Técnicos y Metrología Legal  "/>
    <n v="6"/>
    <s v="6000-27-1"/>
    <s v="6000-27"/>
    <x v="1"/>
  </r>
  <r>
    <x v="13"/>
    <x v="31"/>
    <s v="»6000-"/>
    <s v="Delegatura para el Control y Verificación de Reglamentos Técnicos y Metrología Legal  "/>
    <n v="6"/>
    <s v="6000-27-2"/>
    <s v="6000-27"/>
    <x v="1"/>
  </r>
  <r>
    <x v="13"/>
    <x v="31"/>
    <s v="»6000-"/>
    <s v="Delegatura para el Control y Verificación de Reglamentos Técnicos y Metrología Legal  "/>
    <n v="6"/>
    <s v="6000-28"/>
    <s v="6000-28"/>
    <x v="3"/>
  </r>
  <r>
    <x v="13"/>
    <x v="31"/>
    <s v="»6000-"/>
    <s v="Delegatura para el Control y Verificación de Reglamentos Técnicos y Metrología Legal  "/>
    <n v="6"/>
    <s v="6000-28-1"/>
    <s v="6000-28"/>
    <x v="4"/>
  </r>
  <r>
    <x v="13"/>
    <x v="31"/>
    <s v="»6000-"/>
    <s v="Delegatura para el Control y Verificación de Reglamentos Técnicos y Metrología Legal  "/>
    <n v="6"/>
    <s v="6000-28-2"/>
    <s v="6000-28"/>
    <x v="5"/>
  </r>
  <r>
    <x v="13"/>
    <x v="31"/>
    <s v="»6000-"/>
    <s v="Delegatura para el Control y Verificación de Reglamentos Técnicos y Metrología Legal  "/>
    <n v="6"/>
    <s v="6000-28-3"/>
    <s v="6000-28"/>
    <x v="7"/>
  </r>
  <r>
    <x v="13"/>
    <x v="31"/>
    <s v="»6000-"/>
    <s v="Delegatura para el Control y Verificación de Reglamentos Técnicos y Metrología Legal  "/>
    <n v="6"/>
    <s v="6000-28-4"/>
    <s v="6000-28"/>
    <x v="6"/>
  </r>
  <r>
    <x v="14"/>
    <x v="32"/>
    <s v="»7000-"/>
    <s v="Delegatura para la Protección de Datos"/>
    <n v="3"/>
    <s v="7000-1"/>
    <s v="7000-1"/>
    <x v="0"/>
  </r>
  <r>
    <x v="14"/>
    <x v="32"/>
    <s v="»7000-"/>
    <s v="Delegatura para la Protección de Datos"/>
    <n v="3"/>
    <s v="7000-1-1"/>
    <s v="7000-1"/>
    <x v="1"/>
  </r>
  <r>
    <x v="14"/>
    <x v="32"/>
    <s v="»7000-"/>
    <s v="Delegatura para la Protección de Datos"/>
    <n v="3"/>
    <s v="7000-1-2"/>
    <s v="7000-1"/>
    <x v="1"/>
  </r>
  <r>
    <x v="14"/>
    <x v="32"/>
    <s v="»7000-"/>
    <s v="Delegatura para la Protección de Datos"/>
    <n v="3"/>
    <s v="7000-1-3"/>
    <s v="7000-1"/>
    <x v="1"/>
  </r>
  <r>
    <x v="14"/>
    <x v="32"/>
    <s v="»7000-"/>
    <s v="Delegatura para la Protección de Datos"/>
    <n v="3"/>
    <s v="7000-2"/>
    <s v="7000-2"/>
    <x v="0"/>
  </r>
  <r>
    <x v="14"/>
    <x v="32"/>
    <s v="»7000-"/>
    <s v="Delegatura para la Protección de Datos"/>
    <n v="3"/>
    <s v="7000-2-1"/>
    <s v="7000-2"/>
    <x v="1"/>
  </r>
  <r>
    <x v="14"/>
    <x v="32"/>
    <s v="»7000-"/>
    <s v="Delegatura para la Protección de Datos"/>
    <n v="3"/>
    <s v="7000-2-2"/>
    <s v="7000-2"/>
    <x v="1"/>
  </r>
  <r>
    <x v="14"/>
    <x v="32"/>
    <s v="»7000-"/>
    <s v="Delegatura para la Protección de Datos"/>
    <n v="3"/>
    <s v="7000-2-3"/>
    <s v="7000-2"/>
    <x v="1"/>
  </r>
  <r>
    <x v="14"/>
    <x v="32"/>
    <s v="»7000-"/>
    <s v="Delegatura para la Protección de Datos"/>
    <n v="3"/>
    <s v="7000-3"/>
    <s v="7000-3"/>
    <x v="0"/>
  </r>
  <r>
    <x v="14"/>
    <x v="32"/>
    <s v="»7000-"/>
    <s v="Delegatura para la Protección de Datos"/>
    <n v="3"/>
    <s v="7000-3-1"/>
    <s v="7000-3"/>
    <x v="1"/>
  </r>
  <r>
    <x v="14"/>
    <x v="32"/>
    <s v="»7000-"/>
    <s v="Delegatura para la Protección de Datos"/>
    <n v="3"/>
    <s v="7000-3-2"/>
    <s v="7000-3"/>
    <x v="1"/>
  </r>
  <r>
    <x v="14"/>
    <x v="32"/>
    <s v="»7000-"/>
    <s v="Delegatura para la Protección de Datos"/>
    <n v="3"/>
    <s v="7000-3-3"/>
    <s v="7000-3"/>
    <x v="1"/>
  </r>
  <r>
    <x v="14"/>
    <x v="32"/>
    <s v="»7000-"/>
    <s v="Delegatura para la Protección de Datos"/>
    <n v="3"/>
    <s v="7000-4"/>
    <s v="7000-4"/>
    <x v="0"/>
  </r>
  <r>
    <x v="14"/>
    <x v="32"/>
    <s v="»7000-"/>
    <s v="Delegatura para la Protección de Datos"/>
    <n v="3"/>
    <s v="7000-4-1"/>
    <s v="7000-4"/>
    <x v="1"/>
  </r>
  <r>
    <x v="14"/>
    <x v="32"/>
    <s v="»7000-"/>
    <s v="Delegatura para la Protección de Datos"/>
    <n v="3"/>
    <s v="7000-4-2"/>
    <s v="7000-4"/>
    <x v="1"/>
  </r>
  <r>
    <x v="14"/>
    <x v="32"/>
    <s v="»7000-"/>
    <s v="Delegatura para la Protección de Datos"/>
    <n v="3"/>
    <s v="7000-4-3"/>
    <s v="7000-4"/>
    <x v="1"/>
  </r>
  <r>
    <x v="14"/>
    <x v="32"/>
    <s v="»7000-"/>
    <s v="Delegatura para la Protección de Datos"/>
    <n v="3"/>
    <s v="7000-4-4"/>
    <s v="7000-4"/>
    <x v="1"/>
  </r>
  <r>
    <x v="14"/>
    <x v="32"/>
    <s v="»7000-"/>
    <s v="Delegatura para la Protección de Datos"/>
    <n v="3"/>
    <s v="7000-5"/>
    <s v="7000-5"/>
    <x v="0"/>
  </r>
  <r>
    <x v="14"/>
    <x v="32"/>
    <s v="»7000-"/>
    <s v="Delegatura para la Protección de Datos"/>
    <n v="3"/>
    <s v="7000-5-1"/>
    <s v="7000-5"/>
    <x v="1"/>
  </r>
  <r>
    <x v="14"/>
    <x v="32"/>
    <s v="»7000-"/>
    <s v="Delegatura para la Protección de Datos"/>
    <n v="3"/>
    <s v="7000-5-2"/>
    <s v="7000-5"/>
    <x v="1"/>
  </r>
  <r>
    <x v="14"/>
    <x v="32"/>
    <s v="»7000-"/>
    <s v="Delegatura para la Protección de Datos"/>
    <n v="3"/>
    <s v="7000-5-3"/>
    <s v="7000-5"/>
    <x v="1"/>
  </r>
  <r>
    <x v="14"/>
    <x v="32"/>
    <s v="»7000-"/>
    <s v="Delegatura para la Protección de Datos"/>
    <n v="3"/>
    <s v="7000-6"/>
    <s v="7000-6"/>
    <x v="0"/>
  </r>
  <r>
    <x v="14"/>
    <x v="32"/>
    <s v="»7000-"/>
    <s v="Delegatura para la Protección de Datos"/>
    <n v="3"/>
    <s v="7000-6-1"/>
    <s v="7000-6"/>
    <x v="1"/>
  </r>
  <r>
    <x v="14"/>
    <x v="32"/>
    <s v="»7000-"/>
    <s v="Delegatura para la Protección de Datos"/>
    <n v="3"/>
    <s v="7000-6-2"/>
    <s v="7000-6"/>
    <x v="1"/>
  </r>
  <r>
    <x v="14"/>
    <x v="32"/>
    <s v="»7000-"/>
    <s v="Delegatura para la Protección de Datos"/>
    <n v="3"/>
    <s v="7000-6-3"/>
    <s v="7000-6"/>
    <x v="1"/>
  </r>
  <r>
    <x v="14"/>
    <x v="32"/>
    <s v="»7000-"/>
    <s v="Delegatura para la Protección de Datos"/>
    <n v="3"/>
    <s v="7000-6-4"/>
    <s v="7000-6"/>
    <x v="2"/>
  </r>
  <r>
    <x v="14"/>
    <x v="32"/>
    <s v="»7000-"/>
    <s v="Delegatura para la Protección de Datos"/>
    <n v="3"/>
    <s v="7000-6-5"/>
    <s v="7000-6"/>
    <x v="1"/>
  </r>
  <r>
    <x v="14"/>
    <x v="32"/>
    <s v="»7000-"/>
    <s v="Delegatura para la Protección de Datos"/>
    <n v="3"/>
    <s v="7000-7"/>
    <s v="7000-7"/>
    <x v="0"/>
  </r>
  <r>
    <x v="14"/>
    <x v="32"/>
    <s v="»7000-"/>
    <s v="Delegatura para la Protección de Datos"/>
    <n v="3"/>
    <s v="7000-7-1"/>
    <s v="7000-7"/>
    <x v="1"/>
  </r>
  <r>
    <x v="14"/>
    <x v="32"/>
    <s v="»7000-"/>
    <s v="Delegatura para la Protección de Datos"/>
    <n v="3"/>
    <s v="7000-7-2"/>
    <s v="7000-7"/>
    <x v="1"/>
  </r>
  <r>
    <x v="14"/>
    <x v="32"/>
    <s v="»7000-"/>
    <s v="Delegatura para la Protección de Datos"/>
    <n v="3"/>
    <s v="7000-7-3"/>
    <s v="7000-7"/>
    <x v="1"/>
  </r>
  <r>
    <x v="14"/>
    <x v="32"/>
    <s v="»7000-"/>
    <s v="Delegatura para la Protección de Datos"/>
    <n v="3"/>
    <s v="7000-7-4"/>
    <s v="7000-7"/>
    <x v="1"/>
  </r>
  <r>
    <x v="14"/>
    <x v="32"/>
    <s v="»7000-"/>
    <s v="Delegatura para la Protección de Datos"/>
    <n v="3"/>
    <s v="7000-8"/>
    <s v="7000-8"/>
    <x v="0"/>
  </r>
  <r>
    <x v="14"/>
    <x v="32"/>
    <s v="»7000-"/>
    <s v="Delegatura para la Protección de Datos"/>
    <n v="3"/>
    <s v="7000-8-1"/>
    <s v="7000-8"/>
    <x v="1"/>
  </r>
  <r>
    <x v="14"/>
    <x v="32"/>
    <s v="»7000-"/>
    <s v="Delegatura para la Protección de Datos"/>
    <n v="3"/>
    <s v="7000-8-2"/>
    <s v="7000-8"/>
    <x v="1"/>
  </r>
  <r>
    <x v="14"/>
    <x v="32"/>
    <s v="»7000-"/>
    <s v="Delegatura para la Protección de Datos"/>
    <n v="3"/>
    <s v="7000-8-3"/>
    <s v="7000-8"/>
    <x v="1"/>
  </r>
  <r>
    <x v="14"/>
    <x v="32"/>
    <s v="»7000-"/>
    <s v="Delegatura para la Protección de Datos"/>
    <n v="3"/>
    <s v="7000-8-4"/>
    <s v="7000-8"/>
    <x v="1"/>
  </r>
  <r>
    <x v="14"/>
    <x v="32"/>
    <s v="»7000-"/>
    <s v="Delegatura para la Protección de Datos"/>
    <n v="3"/>
    <s v="7000-8-5"/>
    <s v="7000-8"/>
    <x v="2"/>
  </r>
  <r>
    <x v="14"/>
    <x v="32"/>
    <s v="»7000-"/>
    <s v="Delegatura para la Protección de Datos"/>
    <n v="3"/>
    <s v="7000-8-6"/>
    <s v="7000-8"/>
    <x v="1"/>
  </r>
  <r>
    <x v="14"/>
    <x v="32"/>
    <s v="»7000-"/>
    <s v="Delegatura para la Protección de Datos"/>
    <n v="3"/>
    <s v="7000-8-7"/>
    <s v="7000-8"/>
    <x v="1"/>
  </r>
  <r>
    <x v="14"/>
    <x v="32"/>
    <s v="»7000-"/>
    <s v="Delegatura para la Protección de Datos"/>
    <n v="3"/>
    <s v="7000-8-8"/>
    <s v="7000-8"/>
    <x v="1"/>
  </r>
  <r>
    <x v="14"/>
    <x v="32"/>
    <s v="»7000-"/>
    <s v="Delegatura para la Protección de Datos"/>
    <n v="3"/>
    <s v="7000-9"/>
    <s v="7000-9"/>
    <x v="0"/>
  </r>
  <r>
    <x v="14"/>
    <x v="32"/>
    <s v="»7000-"/>
    <s v="Delegatura para la Protección de Datos"/>
    <n v="3"/>
    <s v="7000-9-1"/>
    <s v="7000-9"/>
    <x v="1"/>
  </r>
  <r>
    <x v="14"/>
    <x v="32"/>
    <s v="»7000-"/>
    <s v="Delegatura para la Protección de Datos"/>
    <n v="3"/>
    <s v="7000-9-2"/>
    <s v="7000-9"/>
    <x v="2"/>
  </r>
  <r>
    <x v="14"/>
    <x v="32"/>
    <s v="»7000-"/>
    <s v="Delegatura para la Protección de Datos"/>
    <n v="3"/>
    <s v="7000-9-3"/>
    <s v="7000-9"/>
    <x v="1"/>
  </r>
  <r>
    <x v="14"/>
    <x v="32"/>
    <s v="»7000-"/>
    <s v="Delegatura para la Protección de Datos"/>
    <n v="3"/>
    <s v="7000-9-4"/>
    <s v="7000-9"/>
    <x v="2"/>
  </r>
  <r>
    <x v="14"/>
    <x v="32"/>
    <s v="»7000-"/>
    <s v="Delegatura para la Protección de Datos"/>
    <n v="3"/>
    <s v="7000-10"/>
    <s v="7000-10"/>
    <x v="0"/>
  </r>
  <r>
    <x v="14"/>
    <x v="32"/>
    <s v="»7000-"/>
    <s v="Delegatura para la Protección de Datos"/>
    <n v="3"/>
    <s v="7000-10-1"/>
    <s v="7000-10"/>
    <x v="1"/>
  </r>
  <r>
    <x v="14"/>
    <x v="32"/>
    <s v="»7000-"/>
    <s v="Delegatura para la Protección de Datos"/>
    <n v="3"/>
    <s v="7000-10-2"/>
    <s v="7000-10"/>
    <x v="1"/>
  </r>
  <r>
    <x v="14"/>
    <x v="32"/>
    <s v="»7000-"/>
    <s v="Delegatura para la Protección de Datos"/>
    <n v="3"/>
    <s v="7000-10-3"/>
    <s v="7000-10"/>
    <x v="1"/>
  </r>
  <r>
    <x v="14"/>
    <x v="32"/>
    <s v="»7000-"/>
    <s v="Delegatura para la Protección de Datos"/>
    <n v="3"/>
    <s v="7000-10-4"/>
    <s v="7000-10"/>
    <x v="1"/>
  </r>
  <r>
    <x v="14"/>
    <x v="32"/>
    <s v="»7000-"/>
    <s v="Delegatura para la Protección de Datos"/>
    <n v="3"/>
    <s v="7000-10-5"/>
    <s v="7000-10"/>
    <x v="1"/>
  </r>
  <r>
    <x v="14"/>
    <x v="32"/>
    <s v="»7000-"/>
    <s v="Delegatura para la Protección de Datos"/>
    <n v="3"/>
    <s v="7000-10-6"/>
    <s v="7000-10"/>
    <x v="1"/>
  </r>
  <r>
    <x v="14"/>
    <x v="32"/>
    <s v="»7000-"/>
    <s v="Delegatura para la Protección de Datos"/>
    <n v="3"/>
    <s v="7000-10-7"/>
    <s v="7000-10"/>
    <x v="1"/>
  </r>
  <r>
    <x v="14"/>
    <x v="32"/>
    <s v="»7000-"/>
    <s v="Delegatura para la Protección de Datos"/>
    <n v="3"/>
    <s v="7000-10-8"/>
    <s v="7000-10"/>
    <x v="1"/>
  </r>
  <r>
    <x v="14"/>
    <x v="32"/>
    <s v="»7000-"/>
    <s v="Delegatura para la Protección de Datos"/>
    <n v="3"/>
    <s v="7000-11"/>
    <s v="7000-11"/>
    <x v="0"/>
  </r>
  <r>
    <x v="14"/>
    <x v="32"/>
    <s v="»7000-"/>
    <s v="Delegatura para la Protección de Datos"/>
    <n v="3"/>
    <s v="7000-11-1"/>
    <s v="7000-11"/>
    <x v="1"/>
  </r>
  <r>
    <x v="14"/>
    <x v="32"/>
    <s v="»7000-"/>
    <s v="Delegatura para la Protección de Datos"/>
    <n v="3"/>
    <s v="7000-11-2"/>
    <s v="7000-11"/>
    <x v="1"/>
  </r>
  <r>
    <x v="14"/>
    <x v="32"/>
    <s v="»7000-"/>
    <s v="Delegatura para la Protección de Datos"/>
    <n v="3"/>
    <s v="7000-11-3"/>
    <s v="7000-11"/>
    <x v="1"/>
  </r>
  <r>
    <x v="14"/>
    <x v="32"/>
    <s v="»7000-"/>
    <s v="Delegatura para la Protección de Datos"/>
    <n v="3"/>
    <s v="7000-11-4"/>
    <s v="7000-11"/>
    <x v="1"/>
  </r>
  <r>
    <x v="14"/>
    <x v="32"/>
    <s v="»7000-"/>
    <s v="Delegatura para la Protección de Datos"/>
    <n v="3"/>
    <s v="7000-11-5"/>
    <s v="7000-11"/>
    <x v="1"/>
  </r>
  <r>
    <x v="14"/>
    <x v="32"/>
    <s v="»7000-"/>
    <s v="Delegatura para la Protección de Datos"/>
    <n v="3"/>
    <s v="7000-11-6"/>
    <s v="7000-11"/>
    <x v="1"/>
  </r>
  <r>
    <x v="14"/>
    <x v="32"/>
    <s v="»7000-"/>
    <s v="Delegatura para la Protección de Datos"/>
    <n v="3"/>
    <s v="7000-11-7"/>
    <s v="7000-11"/>
    <x v="1"/>
  </r>
  <r>
    <x v="14"/>
    <x v="32"/>
    <s v="»7000-"/>
    <s v="Delegatura para la Protección de Datos"/>
    <n v="3"/>
    <s v="7000-11-8"/>
    <s v="7000-11"/>
    <x v="1"/>
  </r>
  <r>
    <x v="14"/>
    <x v="32"/>
    <s v="»7000-"/>
    <s v="Delegatura para la Protección de Datos"/>
    <n v="3"/>
    <s v="7000-12"/>
    <s v="7000-12"/>
    <x v="0"/>
  </r>
  <r>
    <x v="14"/>
    <x v="32"/>
    <s v="»7000-"/>
    <s v="Delegatura para la Protección de Datos"/>
    <n v="3"/>
    <s v="7000-12-1"/>
    <s v="7000-12"/>
    <x v="1"/>
  </r>
  <r>
    <x v="14"/>
    <x v="32"/>
    <s v="»7000-"/>
    <s v="Delegatura para la Protección de Datos"/>
    <n v="3"/>
    <s v="7000-12-2"/>
    <s v="7000-12"/>
    <x v="1"/>
  </r>
  <r>
    <x v="14"/>
    <x v="32"/>
    <s v="»7000-"/>
    <s v="Delegatura para la Protección de Datos"/>
    <n v="3"/>
    <s v="7000-13"/>
    <s v="7000-13"/>
    <x v="3"/>
  </r>
  <r>
    <x v="14"/>
    <x v="32"/>
    <s v="»7000-"/>
    <s v="Delegatura para la Protección de Datos"/>
    <n v="3"/>
    <s v="7000-13-1"/>
    <s v="7000-13"/>
    <x v="4"/>
  </r>
  <r>
    <x v="14"/>
    <x v="32"/>
    <s v="»7000-"/>
    <s v="Delegatura para la Protección de Datos"/>
    <n v="3"/>
    <s v="7000-13-2"/>
    <s v="7000-13"/>
    <x v="7"/>
  </r>
  <r>
    <x v="14"/>
    <x v="32"/>
    <s v="»7000-"/>
    <s v="Delegatura para la Protección de Datos"/>
    <n v="3"/>
    <s v="7000-13-3"/>
    <s v="7000-13"/>
    <x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
  <r>
    <x v="0"/>
    <n v="38"/>
  </r>
  <r>
    <x v="1"/>
    <n v="1000"/>
  </r>
  <r>
    <x v="2"/>
    <n v="3000"/>
  </r>
  <r>
    <x v="2"/>
    <n v="3100"/>
  </r>
  <r>
    <x v="2"/>
    <n v="3200"/>
  </r>
  <r>
    <x v="3"/>
    <n v="50"/>
  </r>
  <r>
    <x v="4"/>
    <n v="7000"/>
  </r>
  <r>
    <x v="5"/>
    <n v="37"/>
  </r>
  <r>
    <x v="6"/>
    <n v="10"/>
  </r>
  <r>
    <x v="6"/>
    <n v="11"/>
  </r>
  <r>
    <x v="6"/>
    <n v="12"/>
  </r>
  <r>
    <x v="6"/>
    <n v="60"/>
  </r>
  <r>
    <x v="7"/>
    <n v="4000"/>
  </r>
  <r>
    <x v="8"/>
    <n v="71"/>
  </r>
  <r>
    <x v="8"/>
    <n v="72"/>
  </r>
  <r>
    <x v="8"/>
    <n v="73"/>
  </r>
  <r>
    <x v="9"/>
    <n v="30"/>
  </r>
  <r>
    <x v="10"/>
    <n v="2000"/>
  </r>
  <r>
    <x v="10"/>
    <n v="2010"/>
  </r>
  <r>
    <x v="10"/>
    <n v="2020"/>
  </r>
  <r>
    <x v="10"/>
    <n v="2023"/>
  </r>
  <r>
    <x v="11"/>
    <n v="3003"/>
  </r>
  <r>
    <x v="12"/>
    <n v="6000"/>
  </r>
  <r>
    <x v="13"/>
    <n v="100"/>
  </r>
  <r>
    <x v="13"/>
    <n v="103"/>
  </r>
  <r>
    <x v="13"/>
    <n v="104"/>
  </r>
  <r>
    <x v="13"/>
    <n v="105"/>
  </r>
  <r>
    <x v="13"/>
    <n v="111"/>
  </r>
  <r>
    <x v="13"/>
    <n v="117"/>
  </r>
  <r>
    <x v="13"/>
    <n v="130"/>
  </r>
  <r>
    <x v="13"/>
    <n v="141"/>
  </r>
  <r>
    <x v="13"/>
    <n v="142"/>
  </r>
  <r>
    <x v="14"/>
    <n v="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s v="JURIDICA"/>
    <x v="0"/>
    <s v="»10-"/>
    <x v="0"/>
    <n v="0"/>
    <s v="10-1"/>
    <s v="10-1"/>
    <x v="0"/>
    <s v="Innovador"/>
    <s v="Mejorar las herramientas tecnológicas de la Entidad"/>
    <s v="6-Plan Estratégico de Tecnologías de la Información"/>
    <s v="SI"/>
    <s v="N/A"/>
    <s v=" 8. Servicio al ciudadano,  11.Gobierno digital"/>
    <s v=" 17- Plan Estratégico de Tecnologías de la Información"/>
    <s v="Herramienta de búsqueda de conceptos, implementada (1.Formato Manual de Usuario GS03-F24 nuevo o actualizado  2. Registro de Capacitación)"/>
    <n v="0.4"/>
    <m/>
    <n v="1"/>
    <s v="Numérica"/>
    <s v="# de Herramienta de búsqueda de conceptos implementada/1 Herramienta de búsqueda de conceptos a implementar"/>
    <d v="2023-02-01T00:00:00"/>
    <d v="2023-12-15T00:00:00"/>
    <s v="»10-Oficina Asesora Jurídica, »20-Oficina de Tecnología e Informática"/>
    <x v="0"/>
    <s v="Cumplida"/>
    <n v="1"/>
    <s v="Se realizó la planeación, ejecución e implementación de la Herramienta de Búsqueda de Conceptos Jurídicos de la OAJ. Se adjuta manual de usuario y soportes de la capacitación"/>
    <d v="2023-12-14T00:00:00"/>
    <n v="1"/>
    <s v="Se valida cumplimiento del producto, se evidencia en el soporte de realizar manual y capacitar a los usuarios con formato de manual de usuario y registro de capacitación."/>
    <d v="2023-12-14T00:00:00"/>
    <s v="SI"/>
    <s v="NA"/>
    <n v="0.4"/>
  </r>
  <r>
    <s v="JURIDICA"/>
    <x v="0"/>
    <s v="»10-"/>
    <x v="0"/>
    <n v="0"/>
    <s v="10-1-1."/>
    <s v="10-1"/>
    <x v="1"/>
    <s v="Innovador"/>
    <s v="N/A"/>
    <s v="N/A"/>
    <s v="N/A"/>
    <s v="N/A"/>
    <s v="N/A"/>
    <s v="N/A"/>
    <s v="Elaborar y aprobar requerimiento (1. Formato Solicitud de Requerimientos a Sistemas de Información GS03-F18 2. Formato Lista de Chequeo de Requisitos de Seguridad de la Información GS03-F27)"/>
    <n v="0.3"/>
    <n v="0.12"/>
    <n v="1"/>
    <s v="Numérica"/>
    <s v="# de soportes presentados / 2 soportes a presentar"/>
    <d v="2023-02-01T00:00:00"/>
    <d v="2023-02-17T00:00:00"/>
    <s v="»10-Oficina Asesora Jurídica, »20-Oficina de Tecnología e Informática"/>
    <x v="1"/>
    <s v="Cumplida"/>
    <n v="1"/>
    <s v="Se realizaron mesas de trabajo con la OTI para revisar las necesidades para el mejoramiento del buscador de conceptos y se elaboró el requerimiento. Se adjunta Formato Solicitud de requerimientos a sistemas de información y Lista de chequeo de requisitos de seguridad de la información."/>
    <d v="2023-02-17T00:00:00"/>
    <n v="1"/>
    <s v="Se valida cumplimiento de la actividad, se evidencia en los soportes formato de solicitud de requerimientos a sistemas de información y lista de chequeo de requisitos de seguridad de la información. "/>
    <d v="2023-02-17T00:00:00"/>
    <s v="SI"/>
    <n v="1"/>
    <n v="0.12"/>
  </r>
  <r>
    <s v="JURIDICA"/>
    <x v="0"/>
    <s v="»10-"/>
    <x v="0"/>
    <n v="0"/>
    <s v="10-1-2"/>
    <s v="10-1"/>
    <x v="2"/>
    <s v="Innovador"/>
    <s v="N/A"/>
    <s v="N/A"/>
    <s v="N/A"/>
    <s v="N/A"/>
    <s v="N/A"/>
    <s v="N/A"/>
    <s v="Diseñar la solución (1. Formato Arquitectura de Software GS03F21, ya sea nuevo o actualizado hasta el capitulo 2  / Único entregable) "/>
    <n v="0"/>
    <n v="0"/>
    <n v="1"/>
    <s v="Numérica"/>
    <s v="# de soportes presentados / 1 soportes a presentar"/>
    <d v="2023-02-20T00:00:00"/>
    <d v="2023-03-10T00:00:00"/>
    <s v="»20-Oficina de Tecnología e Informática"/>
    <x v="1"/>
    <s v="Cumplida"/>
    <n v="1"/>
    <s v="La OTI realizó la actualización del formato de arquitectura y complementó la información. Se adjunta Formato Arquitectura de Software."/>
    <d v="2023-03-10T00:00:00"/>
    <n v="1"/>
    <s v="Se valida cumplimiento de la actividad, se evidencia en los soportes formato actualizado de arquitectura de software."/>
    <d v="2023-03-10T00:00:00"/>
    <s v="SI"/>
    <n v="1"/>
    <n v="0"/>
  </r>
  <r>
    <s v="JURIDICA"/>
    <x v="0"/>
    <s v="»10-"/>
    <x v="0"/>
    <n v="0"/>
    <s v="10-1-3"/>
    <s v="10-1"/>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8.0000000000000016E-2"/>
    <n v="1"/>
    <s v="Numérica"/>
    <s v="# de soportes presentados /2 soportes a presentar"/>
    <d v="2023-03-13T00:00:00"/>
    <d v="2023-11-30T00:00:00"/>
    <s v="»10-Oficina Asesora Jurídica, »20-Oficina de Tecnología e Informática"/>
    <x v="0"/>
    <s v="Cumplida"/>
    <n v="1"/>
    <s v="Se realizó la planeación y gestión de la solución, para el desarrollo de la herramienta Buscador de Conceptos Jurídicos. Se adjunta documento con los soportes"/>
    <d v="2023-11-30T00:00:00"/>
    <n v="1"/>
    <s v="Se valida cumplimiento de la actividad, se evidencia en el soporte de planear y gestionar la solución con reporte planeación de tareas, línea base de requerimientos (historias de usuario) y entregables en la herramienta devops, y plan de pruebas diseñado y registrado en la herramienta devops."/>
    <d v="2023-11-30T00:00:00"/>
    <s v="SI"/>
    <n v="1"/>
    <n v="8.0000000000000016E-2"/>
  </r>
  <r>
    <s v="JURIDICA"/>
    <x v="0"/>
    <s v="»10-"/>
    <x v="0"/>
    <n v="0"/>
    <s v="10-1-4"/>
    <s v="10-1"/>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8.0000000000000016E-2"/>
    <n v="1"/>
    <s v="Numérica"/>
    <s v="# de soportes presentados / 4 soportes a presentar"/>
    <d v="2023-04-03T00:00:00"/>
    <d v="2023-11-30T00:00:00"/>
    <s v="»10-Oficina Asesora Jurídica, »20-Oficina de Tecnología e Informática"/>
    <x v="0"/>
    <s v="Cumplida"/>
    <n v="1"/>
    <s v="Se realizó la construcción de componentes de software, para el desarrollo de la herramienta Buscador de Conceptos Jurídicos. Se adjunta documento con los soportes"/>
    <d v="2023-11-30T00:00:00"/>
    <n v="1"/>
    <s v="Se valida cumplimiento de la actividad, se evidencia en el soporte de construir componentes de software con captura de pantalla del Código fuente registrado en devops; captura de pantalla  de casos de prueba ejecutados por desarrollo; captura de pantalla  de casos de prueba ejecutados para aceptación y acta de Prueba de Desarrollo de Software."/>
    <d v="2023-11-30T00:00:00"/>
    <s v="SI"/>
    <n v="1"/>
    <n v="8.0000000000000016E-2"/>
  </r>
  <r>
    <s v="JURIDICA"/>
    <x v="0"/>
    <s v="»10-"/>
    <x v="0"/>
    <n v="0"/>
    <s v="10-1-5"/>
    <s v="10-1"/>
    <x v="1"/>
    <s v="Innovador"/>
    <s v="N/A"/>
    <s v="N/A"/>
    <s v="N/A"/>
    <s v="N/A"/>
    <s v="N/A"/>
    <s v="N/A"/>
    <s v="Realizar manuales y capacitar a los usuarios (1.Formato Manual de Usuario GS03-F24 nuevo o actualizado  2. Registro de Capacitación)"/>
    <n v="0.3"/>
    <n v="0.12"/>
    <n v="1"/>
    <s v="Numérica"/>
    <s v="# de soportes presentados / 2 soportes a presentar"/>
    <d v="2023-12-01T00:00:00"/>
    <d v="2023-12-15T00:00:00"/>
    <s v="»10-Oficina Asesora Jurídica, »20-Oficina de Tecnología e Informática"/>
    <x v="0"/>
    <s v="Cumplida"/>
    <n v="1"/>
    <s v="Se realizó el manual de usuario y se capacitó a los usuarios sobre la herramienta Buscador de Conceptos Jurídicos. Se adjunta manual de usuario y soportes de la capacitación"/>
    <d v="2023-12-14T00:00:00"/>
    <n v="1"/>
    <s v="Se valida cumplimiento de la actividad, se evidencia en el soporte de realizar manuales y capacitar a los usuarios con formato Manual de Usuario y registro de Capacitación."/>
    <d v="2023-12-14T00:00:00"/>
    <s v="SI"/>
    <n v="1"/>
    <n v="0.12"/>
  </r>
  <r>
    <s v="JURIDICA"/>
    <x v="0"/>
    <s v="»10-"/>
    <x v="0"/>
    <n v="0"/>
    <s v="10-2"/>
    <s v="10-2"/>
    <x v="0"/>
    <s v="Innovador"/>
    <s v="Fortalecer al talento humano en el conocimiento de cada una de las funciones que ejercen las áreas de la entidad"/>
    <s v="4-Caracterización Grupos de Valor"/>
    <s v="NO"/>
    <s v="N/A"/>
    <s v=" 15.Gestión del conocimiento y la innovación"/>
    <s v="N/A"/>
    <s v="Capacitaciones trimestrales para los apoderados del Grupo de Conceptos, en relación con el manejo de las peticiones de consulta que se tramitan en la Oficina Asesora Jurídica, realizadas (4 listas de asistencia y/o capturas de pantalla de las capacitaciones)"/>
    <n v="0.3"/>
    <m/>
    <n v="4"/>
    <s v="Numérica"/>
    <s v="# jornadas de capacitaciones realizadas/4 jornadas de capacitación a realizar"/>
    <d v="2023-02-01T00:00:00"/>
    <d v="2023-12-13T00:00:00"/>
    <s v="»10-Oficina Asesora Jurídica"/>
    <x v="0"/>
    <s v="Cumplida"/>
    <n v="1"/>
    <s v="Durante la vigencia se realizaron las cuatro capacitaciones previstas. Se adjuntan listas de asistencia"/>
    <d v="2023-12-01T00:00:00"/>
    <n v="1"/>
    <s v="Se valida cumplimiento del producto, se evidencia en los soportes la realización de 4 capacitaciones para los apoderados del Grupo de Conceptos, en relación con el manejo de las peticiones de consulta que se tramitan en la Oficina Asesora Jurídica."/>
    <d v="2023-12-01T00:00:00"/>
    <s v="SI"/>
    <s v="NA"/>
    <n v="0.3"/>
  </r>
  <r>
    <s v="JURIDICA"/>
    <x v="0"/>
    <s v="»10-"/>
    <x v="0"/>
    <n v="0"/>
    <s v="10-2-1"/>
    <s v="10-2"/>
    <x v="1"/>
    <s v="Innovador"/>
    <s v="N/A"/>
    <s v="N/A"/>
    <s v="N/A"/>
    <s v="N/A"/>
    <s v="N/A"/>
    <s v="N/A"/>
    <s v="Elaborar cronograma para la realización de las capacitaciones internas (cronograma elaborado/único entregable)"/>
    <n v="0.2"/>
    <n v="0.06"/>
    <n v="1"/>
    <s v="Numérica"/>
    <s v="# de Cronograma de capacitaciones elaborado/1 cronograma de capacitaciones a elaborar"/>
    <d v="2023-02-01T00:00:00"/>
    <d v="2023-02-27T00:00:00"/>
    <s v="»10-Oficina Asesora Jurídica"/>
    <x v="1"/>
    <s v="Cumplida"/>
    <n v="1"/>
    <s v="Se definieron los temas y se elaboró el cronograma para la realización de las capacitaciones internas. Se adjunta cronograma."/>
    <d v="2023-02-27T00:00:00"/>
    <n v="1"/>
    <s v="Se valida cumplimiento de la actividad, se evidencia en los soportes cronograma en el que se establecen los meses de la realización de las capacitaciones internas. "/>
    <d v="2023-02-27T00:00:00"/>
    <s v="SI"/>
    <n v="1"/>
    <n v="0.06"/>
  </r>
  <r>
    <s v="JURIDICA"/>
    <x v="0"/>
    <s v="»10-"/>
    <x v="0"/>
    <n v="0"/>
    <s v="10-2-2"/>
    <s v="10-2"/>
    <x v="1"/>
    <s v="Innovador"/>
    <s v="N/A"/>
    <s v="N/A"/>
    <s v="N/A"/>
    <s v="N/A"/>
    <s v="N/A"/>
    <s v="N/A"/>
    <s v="Realizar capacitaciones trimestrales internas para los apoderados del Grupo de Conceptos, relacionadas con el manejo de peticiones de consulta que se tramitan en la Oficina Asesora Jurídica (4 Listas de asistencia y/o capturas de pantalla de las capacitaciones)"/>
    <n v="0.8"/>
    <n v="0.24"/>
    <n v="4"/>
    <s v="Numérica"/>
    <s v="# de capacitaciones realizadas/ 4 capacitaciones programadas"/>
    <d v="2023-03-01T00:00:00"/>
    <d v="2023-12-13T00:00:00"/>
    <s v="»10-Oficina Asesora Jurídica"/>
    <x v="0"/>
    <s v="Cumplida"/>
    <n v="1"/>
    <s v="El día 01 de diciembre de 2023, se realizó la cuarta capacitación interna, enfocada en temas relacionados con Reglamentos Técnicos y Metrología Legal. Se adjunta lista de asistencia y capturas de pantalla"/>
    <d v="2023-12-01T00:00:00"/>
    <n v="1"/>
    <s v="Se valida cumplimiento de la actividad, se evidencia en el soporte la realización de la 4ta capacitación interna a la Reglamentos Técnicos."/>
    <d v="2023-12-01T00:00:00"/>
    <s v="SI"/>
    <n v="1"/>
    <n v="0.24"/>
  </r>
  <r>
    <s v="JURIDICA"/>
    <x v="0"/>
    <s v="»10-"/>
    <x v="0"/>
    <n v="0"/>
    <s v="10-3"/>
    <s v="10-3"/>
    <x v="0"/>
    <s v="Innovador"/>
    <s v="Diseñar e implementar una estrategia que fortalezca la analítica de datos institucional para la toma de decisiones y la prestación de servicios"/>
    <s v="8-Modelo Integrado de Planeación y Gestión "/>
    <s v="SI"/>
    <s v="N/A"/>
    <s v=" 13.Defensa jurídica,  14. Mejora normativa"/>
    <s v="N/A"/>
    <s v="Planes de trabajo de las Políticas MIPG a cargo, ejecutado. (Evidencia del cumplimiento de las actividades)"/>
    <n v="0.3"/>
    <m/>
    <n v="2"/>
    <s v="Numérica"/>
    <s v="# de planes de trabajo de las políticas MIPG ejecutados/ 2 planes de trabajo de las políticas MIPG a ejecutar"/>
    <d v="2023-01-02T00:00:00"/>
    <d v="2023-12-31T00:00:00"/>
    <s v="»10-Oficina Asesora Jurídica, »12-Grupo de Trabajo de Regulación, »60-Grupo de Trabajo Gestión Judicial"/>
    <x v="0"/>
    <s v="Cumplida"/>
    <n v="1"/>
    <s v="Se ejecutaron las actividades previstas en los planes de trabajo de las Políticas de Defensa Jurídica (6 actividades cumplidas) y Mejora Normativa (5 actividades cumplidas), las cuales permiten el fortalecimiento de las políticas MIPG a cargo de la Oficina Asesora Jurídica. Se adjuntan planes de trabajo con la evidencia del cumplimiento e informe OCI validando el cumplimiento."/>
    <d v="2023-12-31T00:00:00"/>
    <n v="1"/>
    <s v="Se valida cumplimiento del producto, se evidencia en los soportes los planes de trabajo de las Políticas de MIPG de Defensa Jurídica y Mejora Normativa a cargo de la Oficina Asesora Jurídica."/>
    <d v="2023-12-31T00:00:00"/>
    <s v="SI"/>
    <s v="NA"/>
    <n v="0.3"/>
  </r>
  <r>
    <s v="JURIDICA"/>
    <x v="0"/>
    <s v="»10-"/>
    <x v="0"/>
    <n v="0"/>
    <s v="10-3-1"/>
    <s v="10-3"/>
    <x v="1"/>
    <s v="Innovador"/>
    <s v="N/A"/>
    <s v="N/A"/>
    <s v="N/A"/>
    <s v="N/A"/>
    <s v="N/A"/>
    <s v="N/A"/>
    <s v="Ejecutar planes de trabajo MIPG de las políticas lideradas (Evidencia del cumplimiento de las actividades)"/>
    <n v="1"/>
    <n v="0.3"/>
    <n v="2"/>
    <s v="Numérica"/>
    <s v="# de planes de trabajo de las políticas MIPG ejecutados/ 2 planes de trabajo de las políticas MIPG a ejecutar"/>
    <d v="2023-01-02T00:00:00"/>
    <d v="2023-12-31T00:00:00"/>
    <s v="»10-Oficina Asesora Jurídica, »12-Grupo de Trabajo de Regulación, »60-Grupo de Trabajo Gestión Judicial"/>
    <x v="0"/>
    <s v="Cumplida"/>
    <n v="1"/>
    <s v="Se ejecutaron las actividades previstas en los planes de trabajo de las Políticas de Defensa Jurídica (6 actividades cumplidas) y Mejora Normativa (5 actividades cumplidas), las cuales permiten el fortalecimiento de las políticas MIPG a cargo de la Oficina Asesora Jurídica. Se adjuntan planes de trabajo con la evidencia del cumplimiento e informe OCI validando el cumplimiento."/>
    <d v="2023-12-31T00:00:00"/>
    <n v="1"/>
    <s v="Se valida cumplimiento de la actividad, se evidencia en los soportes los planes de trabajo de las Políticas de MIPG de Defensa Jurídica y Mejora Normativa ejecutadas."/>
    <d v="2023-12-31T00:00:00"/>
    <s v="SI"/>
    <n v="1"/>
    <n v="0.3"/>
  </r>
  <r>
    <s v="JURIDICA"/>
    <x v="0"/>
    <s v="»10-"/>
    <x v="0"/>
    <n v="0"/>
    <s v="10-4"/>
    <s v="10-4"/>
    <x v="3"/>
    <s v="Producto Act Compartidas"/>
    <s v="N/A"/>
    <s v="N/A"/>
    <s v="N/A"/>
    <s v="N/A"/>
    <s v="N/A"/>
    <s v="N/A"/>
    <s v="Total de actividades compartidas por otras áreas ejecutadas (N/A)"/>
    <n v="1"/>
    <m/>
    <n v="0"/>
    <s v="Numérica"/>
    <s v="Promedio logros ponderados verificados de actividades programadas periodo evaluado / promedio ponderada periodo evaluado "/>
    <d v="2023-01-01T00:00:00"/>
    <d v="2023-12-30T00:00:00"/>
    <s v="»10-Oficina Asesora Jurídica"/>
    <x v="0"/>
    <s v="Vencida"/>
    <s v="NA"/>
    <s v="NA"/>
    <s v="NA"/>
    <m/>
    <s v="NA"/>
    <s v="NA"/>
    <s v="NA"/>
    <s v="NA"/>
    <n v="0"/>
  </r>
  <r>
    <s v="JURIDICA"/>
    <x v="0"/>
    <s v="»10-"/>
    <x v="0"/>
    <n v="0"/>
    <s v="10-4-1"/>
    <s v="10-4"/>
    <x v="4"/>
    <s v="Act Compartida"/>
    <s v="N/A"/>
    <s v="N/A"/>
    <s v="N/A"/>
    <s v="N/A"/>
    <s v="N/A"/>
    <s v="N/A"/>
    <s v="Ejecutar las actividades compartidas cuya fecha de vencimiento se encuentra dentro del primer trimestre del año "/>
    <n v="0.375"/>
    <n v="0.375"/>
    <n v="3"/>
    <s v="Numérica"/>
    <s v="Sumatoria logros ponderados verificados actividades programadas / promedio meta ponderada periodo evaluado "/>
    <d v="2023-01-01T00:00:00"/>
    <d v="2023-03-31T00:00:00"/>
    <s v="»10-Oficina Asesora Jurídica"/>
    <x v="1"/>
    <s v="Cumplida"/>
    <n v="1"/>
    <s v="2 de las 3 activiades programadas para el 1er trimestre reportaron cumplimiento del 100% y una mas en el segundo trimestre afectandose la eficiencia "/>
    <d v="2023-06-30T00:00:00"/>
    <n v="1"/>
    <s v="2 de las 3 activiades programadas para el 1er trimestre reportaron cumplimiento del 100% y una mas en el segundo trimestre afectandose la eficiencia "/>
    <d v="2023-06-30T00:00:00"/>
    <s v="NO"/>
    <n v="0.97"/>
    <n v="0.375"/>
  </r>
  <r>
    <s v="JURIDICA"/>
    <x v="0"/>
    <s v="»10-"/>
    <x v="0"/>
    <n v="0"/>
    <s v="10-4-2"/>
    <s v="10-4"/>
    <x v="5"/>
    <s v="Act Compartida"/>
    <s v="N/A"/>
    <s v="N/A"/>
    <s v="N/A"/>
    <s v="N/A"/>
    <s v="N/A"/>
    <s v="N/A"/>
    <s v="Ejecutar las actividades compartidas cuya fecha de vencimiento se encuentra dentro del segundo trimestre del año "/>
    <n v="0.5"/>
    <n v="0.5"/>
    <n v="4"/>
    <s v="Numérica"/>
    <s v="Sumatoria logros ponderados verificados actividades programadas / promedio meta ponderada periodo evaluado "/>
    <d v="2023-04-01T00:00:00"/>
    <d v="2023-06-30T00:00:00"/>
    <s v="»10-Oficina Asesora Jurídica"/>
    <x v="2"/>
    <s v="Cumplida"/>
    <n v="1"/>
    <s v="No todas las actividades de las 4 programadas para el segundo trimestre reportaron avances del 100%. El cumplimiento se evidenció en con el tercer seguimiento, afectandose la eficiencia "/>
    <d v="2023-06-30T00:00:00"/>
    <n v="1"/>
    <s v="No todas las actividades de las 4 programadas para el segundo trimestre reportaron avances del 100%. El cumplimiento se evidenció en con el tercer seguimiento, afectandose la eficiencia "/>
    <d v="2023-06-30T00:00:00"/>
    <s v="NO"/>
    <n v="0.98"/>
    <n v="0.5"/>
  </r>
  <r>
    <s v="JURIDICA"/>
    <x v="0"/>
    <s v="»10-"/>
    <x v="0"/>
    <n v="0"/>
    <s v="10-4-4"/>
    <s v="10-4"/>
    <x v="6"/>
    <s v="Act Compartida"/>
    <s v="N/A"/>
    <s v="N/A"/>
    <s v="N/A"/>
    <s v="N/A"/>
    <s v="N/A"/>
    <s v="N/A"/>
    <s v="Ejecutar las actividades compartidas cuya fecha de vencimiento se encuentra dentro del cuarto trimestre del año "/>
    <n v="0.125"/>
    <n v="0.125"/>
    <n v="1"/>
    <s v="Numérica"/>
    <s v="Sumatoria logros ponderados verificados actividades programadas / promedio meta ponderada periodo evaluado "/>
    <d v="2023-10-01T00:00:00"/>
    <d v="2023-12-30T00:00:00"/>
    <s v="»10-Oficina Asesora Jurídica"/>
    <x v="0"/>
    <s v="Vencida"/>
    <s v="NA"/>
    <s v="NA"/>
    <s v="NA"/>
    <m/>
    <s v="NA"/>
    <s v="NA"/>
    <s v="NA"/>
    <s v="NA"/>
    <n v="0"/>
  </r>
  <r>
    <s v="JURIDICA"/>
    <x v="1"/>
    <s v="»11-"/>
    <x v="1"/>
    <n v="1"/>
    <s v="11-1"/>
    <s v="11-1"/>
    <x v="0"/>
    <s v="Innovador"/>
    <s v="Mejorar las herramientas tecnológicas de la Entidad"/>
    <s v="6-Plan Estratégico de Tecnologías de la Información"/>
    <s v="SI"/>
    <s v="N/A"/>
    <s v=" 7. Fortalecimiento organizacional y simplificación de procesos,  10. Racionalización de trámites,  17.Gestión de la información estadística,  11.Gobierno digital"/>
    <s v=" 17- Plan Estratégico de Tecnologías de la Información"/>
    <s v="Nuevo Sistema Cobro Coactivo Fase 2, implementado. (1.Formato Manual de Usuario GS03-F24 nuevo o actualizado  2. Registro de Capacitación)"/>
    <n v="0.6"/>
    <m/>
    <n v="1"/>
    <s v="Numérica"/>
    <s v="# de fase del modulo de cobro coactivo implementado/ 2da fase del aplicativo de cobro coactivo a implementar"/>
    <d v="2023-02-01T00:00:00"/>
    <d v="2023-12-22T00:00:00"/>
    <s v="»11-Grupo de Trabajo Cobro Coactivo, »20-Oficina de Tecnología e Informática, »130-Dirección  Financiera"/>
    <x v="0"/>
    <s v="Cumplida"/>
    <n v="1"/>
    <s v="Se da cumplimiento al producto con la entrega del manual de usuario para las mejoras realizadas al sistema de cobro coactivo en el modulo títulos de deposito judicial, asi mismo se realizo capacitacion a los usuarios"/>
    <d v="2023-12-22T00:00:00"/>
    <n v="1"/>
    <s v="Se valida cumplimiento del producto, se evidencia en los soportes el nuevo sistema cobro coactivo en fase 2, con formato manual de usuario y registro de capacitación."/>
    <d v="2023-12-22T00:00:00"/>
    <s v="SI"/>
    <s v="NA"/>
    <n v="0.6"/>
  </r>
  <r>
    <s v="JURIDICA"/>
    <x v="1"/>
    <s v="»11-"/>
    <x v="1"/>
    <n v="1"/>
    <s v="11-1-1"/>
    <s v="11-1"/>
    <x v="1"/>
    <s v="Innovador"/>
    <s v="N/A"/>
    <s v="N/A"/>
    <s v="N/A"/>
    <s v="N/A"/>
    <s v="N/A"/>
    <s v="N/A"/>
    <s v="Elaborar y aprobar requerimiento (1. Formato Solicitud de Requerimientos a Sistemas de Información GS03-F18 2. Formato Lista de Chequeo de Requisitos de Seguridad de la Información GS03-F27)"/>
    <n v="0.15"/>
    <n v="0.09"/>
    <n v="1"/>
    <s v="Numérica"/>
    <s v="# de soportes presentados / 2 soportes a presentar"/>
    <d v="2023-02-01T00:00:00"/>
    <d v="2023-02-24T00:00:00"/>
    <s v="»11-Grupo de Trabajo Cobro Coactivo, »20-Oficina de Tecnología e Informática, »130-Dirección  Financiera"/>
    <x v="1"/>
    <s v="Cumplida"/>
    <n v="1"/>
    <s v="Se realizaron mesas de trabajo con la OTI para revisar y ajustar la versión del requerimiento. Se adjunta Formato Solicitud de requerimientos a sistemas de información y Lista de chequeo de requisitos de seguridad de la información."/>
    <d v="2023-02-24T00:00:00"/>
    <n v="1"/>
    <s v="Se valida cumplimiento  de la actividad, se evidencia en los soportes Formato de Solicitud de requerimientos a sistemas de información y lista de chequeo de requisitos de seguridad de la información. "/>
    <d v="2023-02-24T00:00:00"/>
    <s v="SI"/>
    <n v="1"/>
    <n v="0.09"/>
  </r>
  <r>
    <s v="JURIDICA"/>
    <x v="1"/>
    <s v="»11-"/>
    <x v="1"/>
    <n v="1"/>
    <s v="11-1-2"/>
    <s v="11-1"/>
    <x v="2"/>
    <s v="Innovador"/>
    <s v="N/A"/>
    <s v="N/A"/>
    <s v="N/A"/>
    <s v="N/A"/>
    <s v="N/A"/>
    <s v="N/A"/>
    <s v="Diseñar la solución (1. Formato Arquitectura de Software GS03F21, ya sea nuevo o actualizado hasta el capitulo 2  / Único entregable) "/>
    <n v="0"/>
    <n v="0"/>
    <n v="1"/>
    <s v="Numérica"/>
    <s v="# de soportes presentados / 1 soportes a presentar"/>
    <d v="2023-02-01T00:00:00"/>
    <d v="2023-02-24T00:00:00"/>
    <s v="»20-Oficina de Tecnología e Informática"/>
    <x v="1"/>
    <s v="Cumplida"/>
    <n v="1"/>
    <s v="La OTI realizó la actualización de la información general, actualización de modelos y características de los servidores asignados a producción. Se adjunta Formato Arquitectura de Software."/>
    <d v="2023-02-24T00:00:00"/>
    <n v="1"/>
    <s v="Se valida cumplimiento de la actividad, se evidencia en los soportes, formato de arquitectura software actualizado, de fecha 28 de febrero de 2023"/>
    <d v="2023-02-28T00:00:00"/>
    <s v="SI"/>
    <n v="1"/>
    <n v="0"/>
  </r>
  <r>
    <s v="JURIDICA"/>
    <x v="1"/>
    <s v="»11-"/>
    <x v="1"/>
    <n v="1"/>
    <s v="11-1-3"/>
    <s v="11-1"/>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0.09"/>
    <n v="1"/>
    <s v="Numérica"/>
    <s v="# de soportes presentados /2 soportes a presentar"/>
    <d v="2023-02-01T00:00:00"/>
    <d v="2023-02-24T00:00:00"/>
    <s v="»11-Grupo de Trabajo Cobro Coactivo, »20-Oficina de Tecnología e Informática, »130-Dirección  Financiera"/>
    <x v="1"/>
    <s v="Cumplida"/>
    <n v="1"/>
    <s v="Se realizó la planeación de tareas, la línea base de requerimientos (Historias de usuario) y el plan de pruebas diseñado. Se adjunta documento con los soportes"/>
    <d v="2023-02-24T00:00:00"/>
    <n v="1"/>
    <s v="Se valida cumplimiento de la actividad, se evidencia en los soportes documento que contiene historias de usuario y plan de pruebas. "/>
    <d v="2023-02-24T00:00:00"/>
    <s v="SI"/>
    <n v="1"/>
    <n v="0.09"/>
  </r>
  <r>
    <s v="JURIDICA"/>
    <x v="1"/>
    <s v="»11-"/>
    <x v="1"/>
    <n v="1"/>
    <s v="11-1-4"/>
    <s v="11-1"/>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5"/>
    <n v="0.3"/>
    <n v="1"/>
    <s v="Numérica"/>
    <s v="# de soportes presentados / 4 soportes a presentar"/>
    <d v="2023-07-01T00:00:00"/>
    <d v="2023-12-08T00:00:00"/>
    <s v="»11-Grupo de Trabajo Cobro Coactivo, »20-Oficina de Tecnología e Informática, »130-Dirección  Financiera"/>
    <x v="0"/>
    <s v="Cumplida"/>
    <n v="1"/>
    <s v="Se avanzó en la construcción de componentes de software para para la fase 2 del nuevo sistema de cobro coactivo. Se realizo la ejecucion de pruebas en desarrollo."/>
    <d v="2023-12-08T00:00:00"/>
    <n v="1"/>
    <s v="Se valida cumplimiento de la actividad, se evidencia en los soportes documentos con captura de pantalla del código fuente registrado en devops; captura de pantalla  de casos de prueba ejecutados por desarrollo; captura de pantalla  de casos de prueba ejecutados para aceptación, y formato acta de prueba de desarrollo de Software."/>
    <d v="2023-12-08T00:00:00"/>
    <s v="SI"/>
    <n v="1"/>
    <n v="0.3"/>
  </r>
  <r>
    <s v="JURIDICA"/>
    <x v="1"/>
    <s v="»11-"/>
    <x v="1"/>
    <n v="1"/>
    <s v="11-1-5"/>
    <s v="11-1"/>
    <x v="1"/>
    <s v="Innovador"/>
    <s v="N/A"/>
    <s v="N/A"/>
    <s v="N/A"/>
    <s v="N/A"/>
    <s v="N/A"/>
    <s v="N/A"/>
    <s v="Realizar manuales y capacitar a los usuarios (1.Formato Manual de Usuario GS03-F24 nuevo o actualizado  2. Registro de Capacitación)"/>
    <n v="0.2"/>
    <n v="0.12"/>
    <n v="1"/>
    <s v="Numérica"/>
    <s v="# de soportes presentados / 2 soportes a presentar"/>
    <d v="2023-12-05T00:00:00"/>
    <d v="2023-12-22T00:00:00"/>
    <s v="»11-Grupo de Trabajo Cobro Coactivo, »20-Oficina de Tecnología e Informática, »130-Dirección  Financiera"/>
    <x v="0"/>
    <s v="Cumplida"/>
    <n v="1"/>
    <s v="Se da cumplimiento a la actividad con la entrega del manual de usuario para las mejoras realizadas al sistema de cobro coactivo en el modulo títulos de deposito judicial, asi mismo se realizo capacitacion a los usuarios"/>
    <d v="2023-12-22T00:00:00"/>
    <n v="1"/>
    <s v="Se valida cumplimiento de la actividad, se evidencia en los soportes documentos con manuales y capacitación a los usuarios."/>
    <d v="2023-12-22T00:00:00"/>
    <s v="SI"/>
    <n v="1"/>
    <n v="0.12"/>
  </r>
  <r>
    <s v="JURIDICA"/>
    <x v="1"/>
    <s v="»11-"/>
    <x v="1"/>
    <n v="1"/>
    <s v="11-2"/>
    <s v="11-2"/>
    <x v="0"/>
    <s v="Operativo"/>
    <s v="N/A"/>
    <s v="18-Documentación "/>
    <s v="SI"/>
    <s v="N/A"/>
    <s v=" 16.Gestión documental"/>
    <s v="N/A"/>
    <s v="Procedimiento de Cobro Coactivo GJ01 - P01, actualizado. (captura de pantalla del aplicativo/único entregable)"/>
    <n v="0.4"/>
    <m/>
    <n v="1"/>
    <s v="Numérica"/>
    <s v="# de procedimiento de cobro coactivo actualizado/ 1 procedimiento de cobro coactivo a actualizar "/>
    <d v="2023-02-01T00:00:00"/>
    <d v="2023-08-31T00:00:00"/>
    <s v="»11-Grupo de Trabajo Cobro Coactivo, »30-Oficina Asesora de Planeación"/>
    <x v="3"/>
    <s v="Cumplida"/>
    <n v="1"/>
    <s v="Se modificó el procedimiento y se actualizó en el aplicativo SIGI. Se adjunta captura de pantalla y procedimiento actualizado."/>
    <d v="2023-04-27T00:00:00"/>
    <n v="1"/>
    <s v="Se valida cumplimiento del producto, se evidencia en los soportes procedimiento actualizado y captura de pantalla del aplicativo."/>
    <d v="2023-04-27T00:00:00"/>
    <s v="SI"/>
    <s v="NA"/>
    <n v="0.4"/>
  </r>
  <r>
    <s v="JURIDICA"/>
    <x v="1"/>
    <s v="»11-"/>
    <x v="1"/>
    <n v="1"/>
    <s v="11-2-1"/>
    <s v="11-2"/>
    <x v="1"/>
    <s v="Operativo"/>
    <s v="N/A"/>
    <s v="N/A"/>
    <s v="N/A"/>
    <s v="N/A"/>
    <s v="N/A"/>
    <s v="N/A"/>
    <s v="Cargar y presentar a través del SIGI,  la propuesta del documento GJ01 P01 Procedimiento de Cobro Coactivo a la Oficina Asesora de Planeación (captura de pantalla del aplicativo con fecha /  único entregable)"/>
    <n v="0.7"/>
    <n v="0.27999999999999997"/>
    <n v="1"/>
    <s v="Numérica"/>
    <s v="# de documentos elaborados y presentados/total de documentos a elaborar y presentar"/>
    <d v="2023-02-01T00:00:00"/>
    <d v="2023-02-28T00:00:00"/>
    <s v="»11-Grupo de Trabajo Cobro Coactivo"/>
    <x v="1"/>
    <s v="Cumplida"/>
    <n v="1"/>
    <s v="Se realizó la modificación del procedimiento de Cobro Coactivo GJ01 P01 y se remitió la propuesta de modificación a través del SIGI. Se adjunta captura de pantalla del aplicativo"/>
    <d v="2023-02-28T00:00:00"/>
    <n v="1"/>
    <s v="Se valida cumplimiento de la actividad, se evidencia en los soportes captura de pantalla del aplicativo que contiene la propuesta de modificación del 24 de febrero de 2023"/>
    <d v="2023-02-24T00:00:00"/>
    <s v="SI"/>
    <n v="1"/>
    <n v="0.27999999999999997"/>
  </r>
  <r>
    <s v="JURIDICA"/>
    <x v="1"/>
    <s v="»11-"/>
    <x v="1"/>
    <n v="1"/>
    <s v="11-2-2"/>
    <s v="11-2"/>
    <x v="2"/>
    <s v="Operativo"/>
    <s v="N/A"/>
    <s v="N/A"/>
    <s v="N/A"/>
    <s v="N/A"/>
    <s v="N/A"/>
    <s v="N/A"/>
    <s v="Revisar metodológicamente la propuesta del documento GJ01 P01 Procedimiento de Cobro Coactivo y enviarla al Grupo de Cobro Coactivo (captura de pantalla del aplicativo/ único entregable)"/>
    <n v="0"/>
    <n v="0"/>
    <n v="1"/>
    <s v="Numérica"/>
    <s v="# de documentos revisados metodológicamente/ Total de documentos a revisar "/>
    <d v="2023-03-01T00:00:00"/>
    <d v="2023-03-31T00:00:00"/>
    <s v="»30-Oficina Asesora de Planeación"/>
    <x v="1"/>
    <s v="Cumplida"/>
    <n v="1"/>
    <s v="La Oficina Asesora de Planeación revisó el documento y lo remitió con sugerencias para hacer los ajustes pertinentes. Se adjunta captura de pantalla del aplicativo"/>
    <d v="2023-03-31T00:00:00"/>
    <n v="1"/>
    <s v="Se valida cumplimiento de la actividad, se evidencia en los soportes captura de pantalla del aplicativo que contiene la revisión de la OAP del 27 de febrero de 2023"/>
    <d v="2023-02-27T00:00:00"/>
    <s v="SI"/>
    <n v="1"/>
    <n v="0"/>
  </r>
  <r>
    <s v="JURIDICA"/>
    <x v="1"/>
    <s v="»11-"/>
    <x v="1"/>
    <n v="1"/>
    <s v="11-2-3"/>
    <s v="11-2"/>
    <x v="1"/>
    <s v="Operativo"/>
    <s v="N/A"/>
    <s v="N/A"/>
    <s v="N/A"/>
    <s v="N/A"/>
    <s v="N/A"/>
    <s v="N/A"/>
    <s v="Ajustar y/o aprobar técnicamente el documento  GJ01 P01 Procedimiento de Cobro Coactivo y remitirla a la Oficina Asesora de Planeación (captura de pantalla del aplicativo/único entregable)"/>
    <n v="0.3"/>
    <n v="0.12"/>
    <n v="1"/>
    <s v="Numérica"/>
    <s v="# de documentos ajustados y remitidos a la OAP/ Total de documentos a ajustar y remitir "/>
    <d v="2023-04-03T00:00:00"/>
    <d v="2023-07-31T00:00:00"/>
    <s v="»11-Grupo de Trabajo Cobro Coactivo"/>
    <x v="3"/>
    <s v="Cumplida"/>
    <n v="1"/>
    <s v="Se realizaron los ajustes sugeridos por la Oficina Asesora de Planeación y se remitió el documento por el SIGI, para la respectiva aprobación. Se adjunta captura de pantalla del aplicativo"/>
    <d v="2023-04-18T00:00:00"/>
    <n v="1"/>
    <s v="Se valida cumplimiento de la actividad. Se evidencia en los soportes captura de pantalla del aplicativo con la revisión técnica del documento. "/>
    <d v="2023-04-18T00:00:00"/>
    <s v="SI"/>
    <n v="1"/>
    <n v="0.12"/>
  </r>
  <r>
    <s v="JURIDICA"/>
    <x v="1"/>
    <s v="»11-"/>
    <x v="1"/>
    <n v="1"/>
    <s v="11-2-4"/>
    <s v="11-2"/>
    <x v="2"/>
    <s v="Operativo"/>
    <s v="N/A"/>
    <s v="N/A"/>
    <s v="N/A"/>
    <s v="N/A"/>
    <s v="N/A"/>
    <s v="N/A"/>
    <s v="Publicar en el Sistema Integral de Gestión Institucional el documento  GJ01 P01 Procedimiento de Cobro Coactivo actualizado. (captura de pantalla del aplicativo/ único entregable)"/>
    <n v="0"/>
    <n v="0"/>
    <n v="1"/>
    <s v="Numérica"/>
    <s v="# de documentos publicados/ Total de documentos a publicar "/>
    <d v="2023-08-01T00:00:00"/>
    <d v="2023-08-31T00:00:00"/>
    <s v="»30-Oficina Asesora de Planeación"/>
    <x v="3"/>
    <s v="Cumplida"/>
    <n v="1"/>
    <s v="Se realizó la aprobación por parte de la Oficina Asesora de Planeación y se oficializó el documento en el SIGI. Se adjunta captura de pantalla del aplicativo y procedimiento actualizado."/>
    <d v="2023-04-27T00:00:00"/>
    <n v="1"/>
    <s v="Se valida cumplimiento de la actividad. Se evidencia en los soportes captura de pantalla del aplicativo con la publicación correspondiente y además documento oficializado."/>
    <d v="2023-04-27T00:00:00"/>
    <s v="SI"/>
    <n v="1"/>
    <n v="0"/>
  </r>
  <r>
    <s v="JURIDICA"/>
    <x v="1"/>
    <s v="»11-"/>
    <x v="1"/>
    <n v="1"/>
    <s v="11-3"/>
    <s v="11-3"/>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1-Grupo de Trabajo Cobro Coactivo"/>
    <x v="0"/>
    <s v="Vencida"/>
    <s v="NA"/>
    <s v="NA"/>
    <s v="NA"/>
    <m/>
    <s v="NA"/>
    <s v="NA"/>
    <s v="NA"/>
    <s v="NA"/>
    <n v="0"/>
  </r>
  <r>
    <s v="JURIDICA"/>
    <x v="1"/>
    <s v="»11-"/>
    <x v="1"/>
    <n v="1"/>
    <s v="11-3-1"/>
    <s v="11-3"/>
    <x v="4"/>
    <s v="Act Compartida"/>
    <s v="N/A"/>
    <s v="N/A"/>
    <s v="N/A"/>
    <s v="N/A"/>
    <s v="N/A"/>
    <s v="N/A"/>
    <s v="Ejecutar las actividades compartidas cuya fecha de vencimiento se encuentra dentro del primer trimestre del año "/>
    <e v="#DIV/0!"/>
    <e v="#DIV/0!"/>
    <n v="3"/>
    <s v="Numérica"/>
    <s v="Sumatoria logros ponderados verificados actividades programadas / promedio meta ponderada periodo evaluado "/>
    <d v="2023-01-01T00:00:00"/>
    <d v="2023-03-31T00:00:00"/>
    <s v="»11-Grupo de Trabajo Cobro Coactivo"/>
    <x v="1"/>
    <s v="Cumplida"/>
    <n v="1"/>
    <s v="3 Actividades programas para el primer trimestre reportaron avances del 100%"/>
    <d v="2023-03-31T00:00:00"/>
    <n v="1"/>
    <s v="De acuerdo con el soporte entregado la actividad fue cumplida"/>
    <d v="2023-03-31T00:00:00"/>
    <s v="SI"/>
    <n v="1"/>
    <e v="#DIV/0!"/>
  </r>
  <r>
    <s v="JURIDICA"/>
    <x v="1"/>
    <s v="»11-"/>
    <x v="1"/>
    <n v="1"/>
    <s v="11-3-2"/>
    <s v="11-3"/>
    <x v="5"/>
    <s v="Act Compartida"/>
    <s v="N/A"/>
    <s v="N/A"/>
    <s v="N/A"/>
    <s v="N/A"/>
    <s v="N/A"/>
    <s v="N/A"/>
    <s v="Ejecutar las actividades compartidas cuya fecha de vencimiento se encuentra dentro del segundo trimestre del año "/>
    <e v="#DIV/0!"/>
    <e v="#DIV/0!"/>
    <n v="2"/>
    <s v="Numérica"/>
    <s v="Sumatoria logros ponderados verificados actividades programadas / promedio meta ponderada periodo evaluado "/>
    <d v="2023-04-01T00:00:00"/>
    <d v="2023-06-30T00:00:00"/>
    <s v="»11-Grupo de Trabajo Cobro Coactivo"/>
    <x v="2"/>
    <s v="Cumplida"/>
    <n v="1"/>
    <s v="2 Actividades programadas para el segundo trimestre reportaron avances del 100%"/>
    <d v="2023-06-30T00:00:00"/>
    <n v="1"/>
    <s v="2 Actividades programadas para el segundo trimestre reportaron avances del 100%"/>
    <d v="2023-06-30T00:00:00"/>
    <s v="SI"/>
    <n v="1"/>
    <e v="#DIV/0!"/>
  </r>
  <r>
    <s v="JURIDICA"/>
    <x v="1"/>
    <s v="»11-"/>
    <x v="1"/>
    <n v="1"/>
    <s v="11-3-3"/>
    <s v="11-3"/>
    <x v="7"/>
    <s v="Act Compartida"/>
    <s v="N/A"/>
    <s v="N/A"/>
    <s v="N/A"/>
    <s v="N/A"/>
    <s v="N/A"/>
    <s v="N/A"/>
    <s v="Ejecutar las actividades compartidas cuya fecha de vencimiento se encuentra dentro del tercer trimestre del año "/>
    <e v="#DIV/0!"/>
    <e v="#DIV/0!"/>
    <n v="3"/>
    <s v="Numérica"/>
    <s v="Sumatoria logros ponderados verificados actividades programadas / promedio meta ponderada periodo evaluado "/>
    <d v="2023-07-01T00:00:00"/>
    <d v="2023-09-30T00:00:00"/>
    <s v="»11-Grupo de Trabajo Cobro Coactivo"/>
    <x v="3"/>
    <s v="Cumplida"/>
    <n v="1"/>
    <s v="Se realizaron las 3 Actividades programadas"/>
    <d v="2023-09-30T00:00:00"/>
    <n v="1"/>
    <s v="Se validaron soportes de las 3 Actividades programadas para este trimestre "/>
    <d v="2023-09-30T00:00:00"/>
    <s v="SI"/>
    <n v="1"/>
    <e v="#DIV/0!"/>
  </r>
  <r>
    <s v="JURIDICA"/>
    <x v="1"/>
    <s v="»11-"/>
    <x v="1"/>
    <n v="1"/>
    <s v="11-3-4."/>
    <s v="11-3"/>
    <x v="6"/>
    <s v="Act Compartida"/>
    <s v="N/A"/>
    <s v="N/A"/>
    <s v="N/A"/>
    <s v="N/A"/>
    <s v="N/A"/>
    <s v="N/A"/>
    <s v="Ejecutar las actividades compartidas cuya fecha de vencimiento se encuentra dentro del cuarto trimestre del año "/>
    <e v="#DIV/0!"/>
    <e v="#DIV/0!"/>
    <n v="3"/>
    <s v="Numérica"/>
    <s v="Sumatoria logros ponderados verificados actividades programadas / promedio meta ponderada periodo evaluado "/>
    <d v="2023-10-01T00:00:00"/>
    <d v="2023-12-30T00:00:00"/>
    <s v="»11-Grupo de Trabajo Cobro Coactivo"/>
    <x v="0"/>
    <s v="Vencida"/>
    <s v="NA"/>
    <s v="NA"/>
    <s v="NA"/>
    <m/>
    <s v="NA"/>
    <s v="NA"/>
    <s v="NA"/>
    <s v="NA"/>
    <e v="#DIV/0!"/>
  </r>
  <r>
    <s v="JURIDICA"/>
    <x v="2"/>
    <s v="»12-"/>
    <x v="2"/>
    <n v="0"/>
    <s v="12-1"/>
    <s v="12-1"/>
    <x v="0"/>
    <s v="Innovador"/>
    <s v="Diseñar e implementar una estrategia que fortalezca la analítica de datos institucional para la toma de decisiones y la prestación de servicios"/>
    <s v="18-Documentación "/>
    <s v="NO"/>
    <s v="N/A"/>
    <s v=" 14. Mejora normativa"/>
    <s v=" 14-PTEP - Transparencia y acceso a la información "/>
    <s v="Diagnóstico general al Título II de la Circular Única para establecer recomendaciones de mejora regulatoria, realizado. (Diagnóstico elaborado/único entregable)"/>
    <n v="0.5"/>
    <m/>
    <n v="1"/>
    <s v="Numérica"/>
    <s v="# de Diagnóstico elaborado/1 diagnóstico a elaborar"/>
    <d v="2023-02-01T00:00:00"/>
    <d v="2023-12-15T00:00:00"/>
    <s v="»12-Grupo de Trabajo de Regulación"/>
    <x v="0"/>
    <s v="Cumplida"/>
    <n v="1"/>
    <s v="Se elaboró diagnóstico general al Título II de la Circular Única para establecer recomendaciones de mejora regulatoria y se remitió a la Delegatura."/>
    <d v="2023-09-29T00:00:00"/>
    <n v="1"/>
    <s v="Se valida cumplimiento del producto, se evidencia en los soportes diagnóstico realizado. "/>
    <d v="2023-09-29T00:00:00"/>
    <s v="SI"/>
    <s v="NA"/>
    <n v="0.5"/>
  </r>
  <r>
    <s v="JURIDICA"/>
    <x v="2"/>
    <s v="»12-"/>
    <x v="2"/>
    <n v="0"/>
    <s v="12-1-1"/>
    <s v="12-1"/>
    <x v="1"/>
    <s v="Innovador"/>
    <s v="N/A"/>
    <s v="N/A"/>
    <s v="N/A"/>
    <s v="N/A"/>
    <s v="N/A"/>
    <s v="N/A"/>
    <s v="Revisar e identificar fundamentos normativos de las instrucciones compiladas en el titulo II de la Circular Única (Informe Word/único entregable)"/>
    <n v="0.35"/>
    <n v="0.17499999999999999"/>
    <n v="1"/>
    <s v="Numérica"/>
    <s v="# de revisión de fundamentos normativos realizada/ 1 revisión de fundamentos normativos a realizar"/>
    <d v="2023-02-01T00:00:00"/>
    <d v="2023-03-15T00:00:00"/>
    <s v="»12-Grupo de Trabajo de Regulación"/>
    <x v="1"/>
    <s v="Cumplida"/>
    <n v="1"/>
    <s v="Se revisó e identificó los fundamentos normativos de las instrucciones compiladas en el Título II de la Circular Única de la Superintendencia de Industria y Comercio. Se adjunta informe"/>
    <d v="2023-03-15T00:00:00"/>
    <n v="1"/>
    <s v="Se valida cumplimiento de la actividad, se evidencia en los soportes documento Word que contiene  la revisión e identificación de los fundamentos normativos del Título II de la Circular Única. Se sugiere al área que los soportes allegado tengan relacionada la fecha de elaboración y/o ejecución, según sea el caso. "/>
    <d v="2023-03-15T00:00:00"/>
    <s v="SI"/>
    <n v="1"/>
    <n v="0.17499999999999999"/>
  </r>
  <r>
    <s v="JURIDICA"/>
    <x v="2"/>
    <s v="»12-"/>
    <x v="2"/>
    <n v="0"/>
    <s v="12-1-2"/>
    <s v="12-1"/>
    <x v="1"/>
    <s v="Innovador"/>
    <s v="N/A"/>
    <s v="N/A"/>
    <s v="N/A"/>
    <s v="N/A"/>
    <s v="N/A"/>
    <s v="N/A"/>
    <s v="Elaborar documento prediagnóstico de acuerdo con la revisión realizada al título II de la Circular Única (Documento prediagnóstico elaborado/único entregable)"/>
    <n v="0.35"/>
    <n v="0.17499999999999999"/>
    <n v="1"/>
    <s v="Numérica"/>
    <s v="# de documento prediagnóstico elaborado/ 1 documento prediagnóstico a elaborar"/>
    <d v="2023-03-16T00:00:00"/>
    <d v="2023-09-29T00:00:00"/>
    <s v="»12-Grupo de Trabajo de Regulación"/>
    <x v="3"/>
    <s v="Cumplida"/>
    <n v="1"/>
    <s v="Se elaboró el documento prediagnóstico de acuerdo con la revisión realizada al título II de la Circular Única. Se adjunta documento prediagnóstico y trazabilidad con la aprobación de la jefe de Oficina Asesora Jurídica"/>
    <d v="2023-09-28T00:00:00"/>
    <n v="1"/>
    <s v="Se valida cumplimiento de la actividad, se evidencia en los soportes documento de diagnóstico. "/>
    <d v="2023-09-28T00:00:00"/>
    <s v="SI"/>
    <n v="1"/>
    <n v="0.17499999999999999"/>
  </r>
  <r>
    <s v="JURIDICA"/>
    <x v="2"/>
    <s v="»12-"/>
    <x v="2"/>
    <n v="0"/>
    <s v="12-1-3"/>
    <s v="12-1"/>
    <x v="1"/>
    <s v="Innovador"/>
    <s v="N/A"/>
    <s v="N/A"/>
    <s v="N/A"/>
    <s v="N/A"/>
    <s v="N/A"/>
    <s v="N/A"/>
    <s v="Enviar diagnóstico a la Delegatura para la Protección del Consumidor (Diagnóstico elaborado y soporte de envío/único entregable)"/>
    <n v="0.3"/>
    <n v="0.15"/>
    <n v="1"/>
    <s v="Numérica"/>
    <s v="# de Diagnóstico enviado/1 diagnóstico a enviar"/>
    <d v="2023-10-02T00:00:00"/>
    <d v="2023-12-15T00:00:00"/>
    <s v="»12-Grupo de Trabajo de Regulación"/>
    <x v="0"/>
    <s v="Cumplida"/>
    <n v="1"/>
    <s v="Teniendo en cuenta la revisión al título II de la Circular Única, se elaboró y remitió a la Delegatura el documento diagnóstico. Se adjunta documento diagnóstico y soporte de envío"/>
    <d v="2023-09-29T00:00:00"/>
    <n v="1"/>
    <s v="Se valida cumplimiento de la actividad, se evidencia en los soportes correo electrónico enviado a la delegatura de protección al consumidor, con el anexo correspondiente té."/>
    <d v="2023-09-29T00:00:00"/>
    <s v="SI"/>
    <n v="1"/>
    <n v="0.15"/>
  </r>
  <r>
    <s v="JURIDICA"/>
    <x v="2"/>
    <s v="»12-"/>
    <x v="2"/>
    <n v="0"/>
    <s v="12-2"/>
    <s v="12-2"/>
    <x v="0"/>
    <s v="Innovador"/>
    <s v="Incrementar las actividades de difusión y pedagogía en el marco de las funciones de la SIC, para empoderar a usuarios y consumidores. "/>
    <s v="8-Modelo Integrado de Planeación y Gestión "/>
    <s v="NO"/>
    <s v="N/A"/>
    <s v=" 9. Participación ciudadana en la gestión pública,  15.Gestión del conocimiento y la innovación"/>
    <s v=" 14-PTEP - Transparencia y acceso a la información "/>
    <s v="Boletines Jurídicos dirigidos a grupos de interés, publicados en la página web y divulgados. (6 PDFs con capturas de pantalla de divulgaciones)"/>
    <n v="0.5"/>
    <m/>
    <n v="6"/>
    <s v="Numérica"/>
    <s v="# de boletines jurídicos  publicados y divulgados/6 boletines jurídicos a publicar y divulgar"/>
    <d v="2023-01-02T00:00:00"/>
    <d v="2023-12-31T00:00:00"/>
    <s v="»12-Grupo de Trabajo de Regulación"/>
    <x v="0"/>
    <s v="Cumplida"/>
    <n v="1"/>
    <s v="Durante la vigencia 2023 se elaboraron, publicaron y divulgaron 6 boletines juridicos. Se adjuntan PDF's con las divulgaciones"/>
    <d v="2023-12-31T00:00:00"/>
    <n v="1"/>
    <s v="Se valida cumplimiento del producto, se evidencia en los soportes los boletines jurídicosen página web y divulgados,"/>
    <d v="2023-12-31T00:00:00"/>
    <s v="SI"/>
    <s v="NA"/>
    <n v="0.5"/>
  </r>
  <r>
    <s v="JURIDICA"/>
    <x v="2"/>
    <s v="»12-"/>
    <x v="2"/>
    <n v="0"/>
    <s v="12-2-1"/>
    <s v="12-2"/>
    <x v="1"/>
    <s v="Innovador"/>
    <s v="N/A"/>
    <s v="N/A"/>
    <s v="N/A"/>
    <s v="N/A"/>
    <s v="N/A"/>
    <s v="N/A"/>
    <s v="Recopilar insumos (actos administrativos, conceptos, sentencias judiciales, entre otros) de las áreas misionales que harán parte de los Boletines Jurídicos ( 6 PDFs recopilando las  comunicaciones de remisión  de insumos)"/>
    <n v="0.4"/>
    <n v="0.2"/>
    <n v="6"/>
    <s v="Numérica"/>
    <s v="# de soportes con los insumos que remiten las áreas recopilados/ 6 PDF con los insumos que remiten las áreas a recopilar"/>
    <d v="2023-01-02T00:00:00"/>
    <d v="2023-12-31T00:00:00"/>
    <s v="»12-Grupo de Trabajo de Regulación"/>
    <x v="0"/>
    <s v="Cumplida"/>
    <n v="1"/>
    <s v="Se consolidaron los insumos enviados por las diferentes áreas y Delegaturas de la SIC, para el contenido de los boletines de octubre y diciembre. Se adjunta PDF's "/>
    <d v="2023-12-31T00:00:00"/>
    <n v="1"/>
    <s v="Se avala avance de la actividad, se evidencia en los soportes documento consolidado pdf para el contenido del boletín jurídico. "/>
    <d v="2023-12-31T00:00:00"/>
    <s v="SI"/>
    <n v="1"/>
    <n v="0.2"/>
  </r>
  <r>
    <s v="JURIDICA"/>
    <x v="2"/>
    <s v="»12-"/>
    <x v="2"/>
    <n v="0"/>
    <s v="12-2-2"/>
    <s v="12-2"/>
    <x v="1"/>
    <s v="Innovador"/>
    <s v="N/A"/>
    <s v="N/A"/>
    <s v="N/A"/>
    <s v="N/A"/>
    <s v="N/A"/>
    <s v="N/A"/>
    <s v="Elaborar contenidos y publicar los Boletines Jurídicos en la página web de la SIC (6 capturas de pantalla de las publicaciones)"/>
    <n v="0.4"/>
    <n v="0.2"/>
    <n v="6"/>
    <s v="Numérica"/>
    <s v="# de boletines jurídicos publicados/ 6 boletines a publicar"/>
    <d v="2023-01-02T00:00:00"/>
    <d v="2023-12-31T00:00:00"/>
    <s v="»12-Grupo de Trabajo de Regulación"/>
    <x v="0"/>
    <s v="Cumplida"/>
    <n v="1"/>
    <s v="Se elaboraron los boletines de octubre y diciembre y posteriormente se solicitó la publicación en la página de la Entidad. Se adjunta captura de pantalla de la publicación"/>
    <d v="2023-12-31T00:00:00"/>
    <n v="1"/>
    <s v="Se valida avance de la actividad, se evidencia en los soportes boletín jurídico "/>
    <d v="2023-12-31T00:00:00"/>
    <s v="SI"/>
    <n v="1"/>
    <n v="0.2"/>
  </r>
  <r>
    <s v="JURIDICA"/>
    <x v="2"/>
    <s v="»12-"/>
    <x v="2"/>
    <n v="0"/>
    <s v="12-2-3"/>
    <s v="12-2"/>
    <x v="1"/>
    <s v="Innovador"/>
    <s v="N/A"/>
    <s v="N/A"/>
    <s v="N/A"/>
    <s v="N/A"/>
    <s v="N/A"/>
    <s v="N/A"/>
    <s v="Divulgar bimestralmente el Boletín Jurídico a través de los diferentes canales de comunicación (6 capturas de pantalla de divulgaciones)"/>
    <n v="0.2"/>
    <n v="0.1"/>
    <n v="6"/>
    <s v="Numérica"/>
    <s v="# de boletines jurídicos divulgados/ 6 boletines jurídicos a divulgar"/>
    <d v="2023-02-01T00:00:00"/>
    <d v="2023-12-31T00:00:00"/>
    <s v="»12-Grupo de Trabajo de Regulación"/>
    <x v="0"/>
    <s v="Cumplida"/>
    <n v="1"/>
    <s v="Se realizó la divulgación de los boletines de octubre y diciembre, a través de los diferentes canales. Se adjunta captura de pantalla de la divulgación"/>
    <d v="2023-12-31T00:00:00"/>
    <n v="1"/>
    <s v="Se valida avance de la actividad, se evidencia en los soportes captura de pantalla de la página de la SIC con la publicación del boletín jurídico. "/>
    <d v="2023-12-31T00:00:00"/>
    <s v="SI"/>
    <n v="1"/>
    <n v="0.1"/>
  </r>
  <r>
    <s v="JURIDICA"/>
    <x v="2"/>
    <s v="»12-"/>
    <x v="2"/>
    <n v="0"/>
    <s v="12-3"/>
    <s v="12-3"/>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2-Grupo de Trabajo de Regulación"/>
    <x v="0"/>
    <s v="Vencida"/>
    <s v="NA"/>
    <s v="NA"/>
    <s v="NA"/>
    <m/>
    <s v="NA"/>
    <s v="NA"/>
    <s v="NA"/>
    <s v="NA"/>
    <n v="0"/>
  </r>
  <r>
    <s v="JURIDICA"/>
    <x v="2"/>
    <s v="»12-"/>
    <x v="2"/>
    <n v="0"/>
    <s v="12-3-1"/>
    <s v="12-3"/>
    <x v="4"/>
    <s v="Act Compartida"/>
    <s v="N/A"/>
    <s v="N/A"/>
    <s v="N/A"/>
    <s v="N/A"/>
    <s v="N/A"/>
    <s v="N/A"/>
    <s v="Ejecutar las actividades compartidas cuya fecha de vencimiento se encuentra dentro del primer trimestre del año "/>
    <e v="#DIV/0!"/>
    <e v="#DIV/0!"/>
    <n v="6"/>
    <s v="Numérica"/>
    <s v="Sumatoria logros ponderados verificados actividades programadas / promedio meta ponderada periodo evaluado "/>
    <d v="2023-01-01T00:00:00"/>
    <d v="2023-03-31T00:00:00"/>
    <s v="»12-Grupo de Trabajo de Regulación"/>
    <x v="1"/>
    <s v="Cumplida"/>
    <n v="1"/>
    <s v="6 Actividades programadas para el primer trimestre reportaron avances del 100%"/>
    <d v="2023-03-31T00:00:00"/>
    <n v="1"/>
    <s v="De acuerdo con el soporte entregado la actividad fue cumplida"/>
    <d v="2023-03-31T00:00:00"/>
    <s v="SI"/>
    <n v="1"/>
    <e v="#DIV/0!"/>
  </r>
  <r>
    <s v="JURIDICA"/>
    <x v="2"/>
    <s v="»12-"/>
    <x v="2"/>
    <n v="0"/>
    <s v="12-3-2"/>
    <s v="12-3"/>
    <x v="5"/>
    <s v="Act Compartida"/>
    <s v="N/A"/>
    <s v="N/A"/>
    <s v="N/A"/>
    <s v="N/A"/>
    <s v="N/A"/>
    <s v="N/A"/>
    <s v="Ejecutar las actividades compartidas cuya fecha de vencimiento se encuentra dentro del segundo trimestre del año "/>
    <e v="#DIV/0!"/>
    <e v="#DIV/0!"/>
    <n v="4"/>
    <s v="Numérica"/>
    <s v="Sumatoria logros ponderados verificados actividades programadas / promedio meta ponderada periodo evaluado "/>
    <d v="2023-04-01T00:00:00"/>
    <d v="2023-06-30T00:00:00"/>
    <s v="»12-Grupo de Trabajo de Regulación"/>
    <x v="2"/>
    <s v="Cumplida"/>
    <n v="1"/>
    <s v="4 Actividades programadas para el segundo trimestre reportaron avances del 100%"/>
    <d v="2023-06-30T00:00:00"/>
    <n v="1"/>
    <s v="4 Actividades programadas para el segundo trimestre reportaron avances del 100%"/>
    <d v="2023-06-30T00:00:00"/>
    <s v="SI"/>
    <n v="1"/>
    <e v="#DIV/0!"/>
  </r>
  <r>
    <s v="JURIDICA"/>
    <x v="2"/>
    <s v="»12-"/>
    <x v="2"/>
    <n v="0"/>
    <s v="12-3-3"/>
    <s v="12-3"/>
    <x v="7"/>
    <s v="Act Compartida"/>
    <s v="N/A"/>
    <s v="N/A"/>
    <s v="N/A"/>
    <s v="N/A"/>
    <s v="N/A"/>
    <s v="N/A"/>
    <s v="Ejecutar las actividades compartidas cuya fecha de vencimiento se encuentra dentro del tercer trimestre del año "/>
    <e v="#DIV/0!"/>
    <e v="#DIV/0!"/>
    <n v="3"/>
    <s v="Numérica"/>
    <s v="Sumatoria logros ponderados verificados actividades programadas / promedio meta ponderada periodo evaluado "/>
    <d v="2023-07-01T00:00:00"/>
    <d v="2023-09-30T00:00:00"/>
    <s v="»12-Grupo de Trabajo de Regulación"/>
    <x v="3"/>
    <s v="Cumplida"/>
    <n v="1"/>
    <s v="Se realizaron las 3 Actividades programadas"/>
    <d v="2023-09-30T00:00:00"/>
    <n v="1"/>
    <s v="Se validaron soportes de las 3 Actividades programadas para este trimestre "/>
    <d v="2023-09-30T00:00:00"/>
    <s v="SI"/>
    <n v="1"/>
    <e v="#DIV/0!"/>
  </r>
  <r>
    <s v="JURIDICA"/>
    <x v="2"/>
    <s v="»12-"/>
    <x v="2"/>
    <n v="0"/>
    <s v="12-3-4"/>
    <s v="12-3"/>
    <x v="6"/>
    <s v="Act Compartida"/>
    <s v="N/A"/>
    <s v="N/A"/>
    <s v="N/A"/>
    <s v="N/A"/>
    <s v="N/A"/>
    <s v="N/A"/>
    <s v="Ejecutar las actividades compartidas cuya fecha de vencimiento se encuentra dentro del cuarto trimestre del año "/>
    <e v="#DIV/0!"/>
    <e v="#DIV/0!"/>
    <n v="1"/>
    <s v="Numérica"/>
    <s v="Sumatoria logros ponderados verificados actividades programadas / promedio meta ponderada periodo evaluado "/>
    <d v="2023-10-01T00:00:00"/>
    <d v="2023-12-30T00:00:00"/>
    <s v="»12-Grupo de Trabajo de Regulación"/>
    <x v="0"/>
    <s v="Vencida"/>
    <s v="NA"/>
    <s v="NA"/>
    <s v="NA"/>
    <m/>
    <s v="NA"/>
    <s v="NA"/>
    <s v="NA"/>
    <s v="NA"/>
    <e v="#DIV/0!"/>
  </r>
  <r>
    <s v="TECNOLOGIA "/>
    <x v="3"/>
    <s v="»20-"/>
    <x v="3"/>
    <n v="2"/>
    <s v="20-1"/>
    <s v="20-1"/>
    <x v="0"/>
    <s v="Operativo"/>
    <s v="Desplegar toda la capacidad técnica y tecnológica de la Entidad para ponerla al servicio de los usuarios internos y externos "/>
    <s v="6-Plan Estratégico de Tecnologías de la Información"/>
    <s v="NO"/>
    <s v="  8» Mejoramiento de los sistemas de información y servicios tecnológicos de la superintendencia de industria y comercio en el territorio  nacional"/>
    <s v=" 12. Seguridad digital,  11.Gobierno digital"/>
    <s v=" 22- Seguridad y Privacidad de la Información"/>
    <s v="Plan de implementación de Seguridad  y Privacidad de la información, ejecutado conforme con el cronograma definido para 2023  (3 seguimientos trimestrales de avance  con soportes documentales del cumplimiento a partir de la implementación /Informe  del Plan de recuperación ante Desastres -DRP con los tiempo de recuperación y respuesta anual)"/>
    <n v="0.1"/>
    <m/>
    <n v="100"/>
    <s v="Porcentual"/>
    <s v="% del plan ejecutado/ 100% del plan a ejecutar"/>
    <d v="2023-01-23T00:00:00"/>
    <d v="2023-12-15T00:00:00"/>
    <s v="»20-Oficina de Tecnología e Informática"/>
    <x v="0"/>
    <s v="Vencida"/>
    <n v="1"/>
    <s v="Se realiza el tercer reporte de  ejecución del Plan SGSI, donde se evidencia que de 13 actividades propuestas, 12 se dieron cumplimento al 100% y una (1) quedo con un reporte del 96%, para un total de ejecución del 100% del Plan de SGSI 2023"/>
    <d v="2023-12-15T00:00:00"/>
    <n v="0.99780000000000002"/>
    <s v="Decuerdo con el seguimiento al cronograma aportado, se ajusta avance porcentual. las evidecias del cumplmiento corresponden a las mismas de la actividad 20-1-3"/>
    <d v="2023-12-15T00:00:00"/>
    <m/>
    <s v="NA"/>
    <n v="9.9780000000000008E-2"/>
  </r>
  <r>
    <s v="TECNOLOGIA "/>
    <x v="3"/>
    <s v="»20-"/>
    <x v="3"/>
    <n v="2"/>
    <s v="20-1-1"/>
    <s v="20-1"/>
    <x v="1"/>
    <s v="N/A"/>
    <s v="N/A"/>
    <s v="N/A"/>
    <s v="N/A"/>
    <s v="N/A"/>
    <s v="N/A"/>
    <s v="N/A"/>
    <s v="Formular el plan de Seguridad y Privacidad de la información teniendo en cuenta los resultados alcanzados en el periodo anterior y las necesidades de las partes interesadas (Documento del Plan  de Seguridad y Privacidad de la información formulado / único entregable)"/>
    <n v="0.2"/>
    <n v="2.0000000000000004E-2"/>
    <n v="1"/>
    <s v="Numérica"/>
    <s v="# de Planes formulados / 1 Plan a formular"/>
    <d v="2023-01-23T00:00:00"/>
    <d v="2023-02-28T00:00:00"/>
    <s v="»20-Oficina de Tecnología e Informática"/>
    <x v="1"/>
    <s v="Cumplida"/>
    <n v="1"/>
    <s v=" Se realizo la formulación del Plan del Seguridad y Privacidad de la información teniendo en cuenta los resultados alcanzados en el periodo anterior y las necesidades de las partes interesadas."/>
    <d v="2023-03-31T00:00:00"/>
    <n v="1"/>
    <s v="De acuerdo con el soporte entregado la actividad fue cumplida el 25 de enero "/>
    <d v="2023-01-25T00:00:00"/>
    <s v="SI"/>
    <n v="1"/>
    <n v="2.0000000000000004E-2"/>
  </r>
  <r>
    <s v="TECNOLOGIA "/>
    <x v="3"/>
    <s v="»20-"/>
    <x v="3"/>
    <n v="2"/>
    <s v="20-1-2"/>
    <s v="20-1"/>
    <x v="1"/>
    <s v="N/A"/>
    <s v="N/A"/>
    <s v="N/A"/>
    <s v="N/A"/>
    <s v="N/A"/>
    <s v="N/A"/>
    <s v="N/A"/>
    <s v="Presentar  para aprobación el Plan de implementación de Seguridad  y Privacidad de la información ante el Comité Institucional de Gestión y Desempeño (acta de reunión / único entregable"/>
    <n v="0.1"/>
    <n v="1.0000000000000002E-2"/>
    <n v="1"/>
    <s v="Numérica"/>
    <s v="# de Planes aprobados/ 1 Plan a aprobar"/>
    <d v="2023-03-01T00:00:00"/>
    <d v="2023-03-31T00:00:00"/>
    <s v="»20-Oficina de Tecnología e Informática"/>
    <x v="1"/>
    <s v="Cumplida"/>
    <n v="1"/>
    <s v=" Se llevo a cabo el Comité Institucional de Gestión y  Desempeño el día 13 de marzo de 2023 donde   Se Presento  para aprobación el Plan de implementación de Seguridad  y Privacidad de la información donde fue aprobado por unanimidad  en el Acta Administrativa  No. 2."/>
    <d v="2023-03-29T00:00:00"/>
    <n v="1"/>
    <s v="De acuerdo con el soporte entregado la actividad fue cumplida "/>
    <d v="2023-03-13T00:00:00"/>
    <s v="SI"/>
    <n v="1"/>
    <n v="1.0000000000000002E-2"/>
  </r>
  <r>
    <s v="TECNOLOGIA "/>
    <x v="3"/>
    <s v="»20-"/>
    <x v="3"/>
    <n v="2"/>
    <s v="20-1-3"/>
    <s v="20-1"/>
    <x v="1"/>
    <s v="N/A"/>
    <s v="N/A"/>
    <s v="N/A"/>
    <s v="N/A"/>
    <s v="N/A"/>
    <s v="N/A"/>
    <s v="N/A"/>
    <s v="Implementar el Plan de Seguridad  y Privacidad de la información aprobado (3 Informes trimestrales de avance  con soportes documentales del cumplimiento/ Informe  del Plan de recuperación ante Desastres -DRP con los tiempo de recuperación y respuesta anual)"/>
    <n v="0.7"/>
    <n v="6.9999999999999993E-2"/>
    <n v="100"/>
    <s v="Porcentual"/>
    <s v="% del plan ejecutado/ 100% del plan a ejecutar"/>
    <d v="2023-04-03T00:00:00"/>
    <d v="2023-12-15T00:00:00"/>
    <s v="»20-Oficina de Tecnología e Informática"/>
    <x v="0"/>
    <s v="Vencida"/>
    <n v="1"/>
    <s v="Se realiza el tercer reporte de  ejecución del Plan SGSI, donde se evidencia que de 13 actividades propuestas, 12 se dieron cumplimento al 100% y una (1) quedo con un reporte del 96%, para un total de ejecución del 100% del Plan de SGSI 2023"/>
    <d v="2023-12-15T00:00:00"/>
    <n v="0.99780000000000002"/>
    <s v="Decuerdo con el seguimiento al cronograma aportado, se ajusta avance porcentual "/>
    <d v="2023-12-15T00:00:00"/>
    <m/>
    <n v="0.99780000000000002"/>
    <n v="6.9845999999999991E-2"/>
  </r>
  <r>
    <s v="TECNOLOGIA "/>
    <x v="3"/>
    <s v="»20-"/>
    <x v="3"/>
    <n v="2"/>
    <s v="20-2"/>
    <s v="20-2"/>
    <x v="0"/>
    <s v="Operativo"/>
    <s v="Mejorar las herramientas tecnológicas de la Entidad"/>
    <s v="8-Modelo Integrado de Planeación y Gestión "/>
    <s v="NO"/>
    <s v="  8» Mejoramiento de los sistemas de información y servicios tecnológicos de la superintendencia de industria y comercio en el territorio  nacional"/>
    <s v=" 12. Seguridad digital,  11.Gobierno digital"/>
    <s v=" 21- Riesgos de Seguridad y privacidad de la Información"/>
    <s v="Plan de tratamiento de riesgos de Seguridad y Privacidad de la información, monitoreado conforme con el cronograma definido para 2023 (seguimientos  trimestrales del cumplimiento del plan)"/>
    <n v="0.1"/>
    <m/>
    <n v="100"/>
    <s v="Porcentual"/>
    <s v="% de Riesgos de Seguridad y Privacidad de la información monitoreados / 100% de riesgos de Seguridad y Privacidad de la información a monitorear"/>
    <d v="2023-01-23T00:00:00"/>
    <d v="2023-12-15T00:00:00"/>
    <s v="»20-Oficina de Tecnología e Informática"/>
    <x v="0"/>
    <s v="Cumplida"/>
    <n v="1"/>
    <s v="Se realiza el tercer informe de seguimiento donde de  90 actividades planteadas en el Plan de Tratamiento de Riesgos de Seguridad de la Información 90 actividades se ejecutaron durante el año se reportan para un cumplimiento del 100%"/>
    <d v="2023-12-15T00:00:00"/>
    <n v="1"/>
    <s v="De acuerdo con la evicencia aportada el producto fue cumplido. La evidencia corresponde con la de la actividad 20-2-2"/>
    <d v="2023-12-15T00:00:00"/>
    <m/>
    <s v="NA"/>
    <n v="0.1"/>
  </r>
  <r>
    <s v="TECNOLOGIA "/>
    <x v="3"/>
    <s v="»20-"/>
    <x v="3"/>
    <n v="2"/>
    <s v="20-2-1"/>
    <s v="20-2"/>
    <x v="1"/>
    <s v="N/A"/>
    <s v="N/A"/>
    <s v="N/A"/>
    <s v="N/A"/>
    <s v="N/A"/>
    <s v="N/A"/>
    <s v="N/A"/>
    <s v="Consolidar los riesgos de seguridad de la información con sus respectivos tratamientos, fechas y responsables (Excel del plan de tratamiento de riesgos de seguridad y privacidad de la información/ único entregable) "/>
    <n v="0.3"/>
    <n v="0.03"/>
    <n v="1"/>
    <s v="Numérica"/>
    <s v="# de consolidaciones de riesgos realizadas / 1 Consolidación de riesgos a realizar"/>
    <d v="2023-01-23T00:00:00"/>
    <d v="2023-04-28T00:00:00"/>
    <s v="»20-Oficina de Tecnología e Informática"/>
    <x v="2"/>
    <s v="Cumplida"/>
    <n v="1"/>
    <s v="Se realiza consolidación de  los riesgos de seguridad de la información con sus respectivos tratamientos, fechas y responsables._x000a_Entregable: Excel del plan de tratamiento de riesgos de seguridad y privacidad de la información "/>
    <d v="2023-04-28T00:00:00"/>
    <n v="1"/>
    <s v="El soporte allegado corresponde con el entregable definido y permite  evidenciar el cumplimiento de la actividad"/>
    <d v="2023-04-28T00:00:00"/>
    <s v="SI"/>
    <n v="1"/>
    <n v="0.03"/>
  </r>
  <r>
    <s v="TECNOLOGIA "/>
    <x v="3"/>
    <s v="»20-"/>
    <x v="3"/>
    <n v="2"/>
    <s v="20-2-2"/>
    <s v="20-2"/>
    <x v="1"/>
    <s v="N/A"/>
    <s v="N/A"/>
    <s v="N/A"/>
    <s v="N/A"/>
    <s v="N/A"/>
    <s v="N/A"/>
    <s v="N/A"/>
    <s v="Realizar el monitoreo al plan de tratamiento de los riesgos de seguridad y privacidad de la información trimestralmente (3 Informes con corte  junio septiembre diciembre)"/>
    <n v="0.7"/>
    <n v="6.9999999999999993E-2"/>
    <n v="100"/>
    <s v="Porcentual"/>
    <s v="% de Riesgos de Seguridad y Privacidad de la información monitoreados / 100% de riesgos de Seguridad y Privacidad de la información a monitorear"/>
    <d v="2023-05-02T00:00:00"/>
    <d v="2023-12-15T00:00:00"/>
    <s v="»20-Oficina de Tecnología e Informática"/>
    <x v="0"/>
    <s v="Cumplida"/>
    <n v="1"/>
    <s v="Hasta el segundo trimestre (junio 2023) se habían ejecutado 15 actividades, durante el l tercer trimestre (septiembre 2023) se dio cumplimiento a 21 actividades, y para el cuarto trimestre se dio cumplimiento a 69 actividades._x000a_De 90 actividades planteadas en el Plan de Tratamiento de Riesgos de Seguridad de la Información 90 actividades se ejecutaron durante el año, se realiza el tercer informe de seguimiento  para un cumplimiento del 100%_x000a__x000a_Nota: en inicio se habían definido 87 actividades en el Plan de Tratamiento de Riesgos de Seguridad de la Información, para el segundo reporte se definieron 5 actividades, de la siguiente manera cuatro (4) para Servicios Tecnológicos y una (1) de Formación, para un total de 92 actividades definidas en el Plan de Tratamiento de Riesgos de Seguridad de la Información, para el tercer trimestre el proceso de Estudios Económicos solicito la eliminación de cuatro actividades quedando un total para el seguimiento y ejecución de 90 actividades. _x000a_"/>
    <d v="2023-12-15T00:00:00"/>
    <n v="1"/>
    <s v="De acuerdo con la evicencia aportada la actividad fue cumplida."/>
    <d v="2023-12-15T00:00:00"/>
    <s v="SI"/>
    <n v="1"/>
    <n v="6.9999999999999993E-2"/>
  </r>
  <r>
    <s v="TECNOLOGIA "/>
    <x v="3"/>
    <s v="»20-"/>
    <x v="3"/>
    <n v="2"/>
    <s v="20-3"/>
    <s v="20-3"/>
    <x v="0"/>
    <s v="Innovador"/>
    <s v="Desplegar toda la capacidad técnica y tecnológica de la Entidad para ponerla al servicio de los usuarios internos y externos "/>
    <s v="6-Plan Estratégico de Tecnologías de la Información"/>
    <s v="NO"/>
    <s v="  8» Mejoramiento de los sistemas de información y servicios tecnológicos de la superintendencia de industria y comercio en el territorio  nacional"/>
    <s v=" 11.Gobierno digital,  12. Seguridad digital"/>
    <s v=" 17- Plan Estratégico de Tecnologías de la Información"/>
    <s v="Plan estratégico de tecnologías de información, ejecutado conforme con el cronograma definido para 2023 (3 Informes Trimestrales con soportes documentales del cumplimiento a partir de la implementación)"/>
    <n v="0.1"/>
    <m/>
    <n v="100"/>
    <s v="Porcentual"/>
    <s v="% del plan ejecutado/ 100% del plan a ejecutar"/>
    <d v="2023-01-23T00:00:00"/>
    <d v="2023-12-15T00:00:00"/>
    <s v="»20-Oficina de Tecnología e Informática"/>
    <x v="0"/>
    <s v="Cumplida"/>
    <n v="1"/>
    <s v="Se ejecutaron los 17 proyectos conforme la versión aprobada del PETI 1.2 2023 y se realizaron presentaciones de avance y seguimiento en el comite institucional de gestión y desempeño."/>
    <d v="2023-12-18T00:00:00"/>
    <n v="1"/>
    <s v="De acuerdo con la evicencia aportada el producto fue cumplido. La evidencia corresponde con la de la actividad 20-3-2"/>
    <d v="2023-12-18T00:00:00"/>
    <m/>
    <s v="NA"/>
    <n v="0.1"/>
  </r>
  <r>
    <s v="TECNOLOGIA "/>
    <x v="3"/>
    <s v="»20-"/>
    <x v="3"/>
    <n v="2"/>
    <s v="20-3-1"/>
    <s v="20-3"/>
    <x v="1"/>
    <s v="N/A"/>
    <s v="N/A"/>
    <s v="N/A"/>
    <s v="N/A"/>
    <s v="N/A"/>
    <s v="N/A"/>
    <s v="N/A"/>
    <s v="Formular plan estratégico de tecnologías de información PETI incluyendo hoja de ruta para la vigencia 2023  (Hoja de ruta del PETI actualizada/ único entregable )"/>
    <n v="0.4"/>
    <n v="4.0000000000000008E-2"/>
    <n v="1"/>
    <s v="Numérica"/>
    <s v="# de Planes formulados / 1 Plan a formular"/>
    <d v="2023-01-23T00:00:00"/>
    <d v="2023-04-14T00:00:00"/>
    <s v="»20-Oficina de Tecnología e Informática"/>
    <x v="2"/>
    <s v="Cumplida"/>
    <n v="1"/>
    <s v="Se realizaron los informes de seguimiento de acuerdo con las fechas y productos establecidos de los 17 proyectos definidos para esta vigencia con sus respectivos soportes."/>
    <d v="2023-12-18T00:00:00"/>
    <n v="1"/>
    <s v="De acuerdo con la evicencia aportada la actividad fue cumplida."/>
    <d v="2023-03-31T00:00:00"/>
    <s v="SI"/>
    <n v="1"/>
    <n v="4.0000000000000008E-2"/>
  </r>
  <r>
    <s v="TECNOLOGIA "/>
    <x v="3"/>
    <s v="»20-"/>
    <x v="3"/>
    <n v="2"/>
    <s v="20-3-2"/>
    <s v="20-3"/>
    <x v="1"/>
    <s v="N/A"/>
    <s v="N/A"/>
    <s v="N/A"/>
    <s v="N/A"/>
    <s v="N/A"/>
    <s v="N/A"/>
    <s v="N/A"/>
    <s v="Realizar seguimiento trimestral a la ejecución del PETI  (3 Informes Trimestrales con soportes documentales del cumplimiento a partir de la implementación)"/>
    <n v="0.6"/>
    <n v="0.06"/>
    <n v="100"/>
    <s v="Porcentual"/>
    <s v="% del plan ejecutado/ 100% del plan a ejecutar"/>
    <d v="2023-04-17T00:00:00"/>
    <d v="2023-12-15T00:00:00"/>
    <s v="»20-Oficina de Tecnología e Informática"/>
    <x v="0"/>
    <s v="Cumplida"/>
    <n v="1"/>
    <s v="Se realizaron los informes de seguimiento de acuerdo con las fechas y productos establecidos de los 17 proyectos definidos para esta vigencia con sus respectivos soportes."/>
    <d v="2023-12-18T00:00:00"/>
    <n v="1"/>
    <s v="De acuerdo con la evicencia aportada la actividad fue cumplida."/>
    <d v="2023-12-18T00:00:00"/>
    <s v="SI"/>
    <n v="1"/>
    <n v="0.06"/>
  </r>
  <r>
    <s v="TECNOLOGIA "/>
    <x v="3"/>
    <s v="»20-"/>
    <x v="3"/>
    <n v="2"/>
    <s v="20-4"/>
    <s v="20-4"/>
    <x v="0"/>
    <s v="Operativo"/>
    <s v="Mejorar las herramientas tecnológicas de la Entidad"/>
    <s v="6-Plan Estratégico de Tecnologías de la Información"/>
    <s v="NO"/>
    <s v="  8» Mejoramiento de los sistemas de información y servicios tecnológicos de la superintendencia de industria y comercio en el territorio  nacional"/>
    <s v=" 12. Seguridad digital,  11.Gobierno digital"/>
    <s v=" 17- Plan Estratégico de Tecnologías de la Información"/>
    <s v="Plan de fortalecimiento de seguridad informática en la infraestructura tecnológica y las aplicaciones de la SIC, ejecutado ( 3 Informes trimestrales de avance  con soportes documentales del cumplimiento/Informe con el registro de vulnerabilidades anual )"/>
    <n v="7.0000000000000007E-2"/>
    <m/>
    <n v="100"/>
    <s v="Porcentual"/>
    <s v="% del plan ejecutado/ 100% del plan a ejecutar"/>
    <d v="2023-02-01T00:00:00"/>
    <d v="2023-11-30T00:00:00"/>
    <s v="»20-Oficina de Tecnología e Informática"/>
    <x v="0"/>
    <s v="Cumplida"/>
    <n v="1"/>
    <s v="Se realiza el tercer reporte de seguimiento  del l Plan de fortalecimiento de seguridad informática en la infraestructura tecnológica y las aplicaciones de la SIC, donde se evidencia que de 7 actividades propuestas, se dio  cumplimento a las siete (7) actividaes al 100%."/>
    <d v="2023-11-30T00:00:00"/>
    <n v="1"/>
    <s v="De acuerdo con la evicencia aportada el producto fue cumplido. LAs evidecias corresponden con las aportadas en la Actividad 20-4-2"/>
    <d v="2023-11-30T00:00:00"/>
    <m/>
    <s v="NA"/>
    <n v="7.0000000000000007E-2"/>
  </r>
  <r>
    <s v="TECNOLOGIA "/>
    <x v="3"/>
    <s v="»20-"/>
    <x v="3"/>
    <n v="2"/>
    <s v="20-4-1"/>
    <s v="20-4"/>
    <x v="1"/>
    <s v="N/A"/>
    <s v="N/A"/>
    <s v="N/A"/>
    <s v="N/A"/>
    <s v="N/A"/>
    <s v="N/A"/>
    <s v="N/A"/>
    <s v="Definir Plan de fortalecimiento de seguridad informática en la infraestructura tecnológica y las aplicaciones de la SIC (Documento del Plan de fortalecimiento de seguridad informática en la infraestructura tecnológica y las aplicaciones de la SIC / único entregable)"/>
    <n v="0.2"/>
    <n v="1.4000000000000002E-2"/>
    <n v="1"/>
    <s v="Numérica"/>
    <s v="# de planes definidos/ 1 Plan a definir"/>
    <d v="2023-02-01T00:00:00"/>
    <d v="2023-03-31T00:00:00"/>
    <s v="»20-Oficina de Tecnología e Informática"/>
    <x v="1"/>
    <s v="Cumplida"/>
    <n v="1"/>
    <s v="Se definido Plan de fortalecimiento de seguridad informática en la infraestructura tecnológica y las aplicaciones de la SIC para la vigencia 2023."/>
    <d v="2023-06-30T00:00:00"/>
    <n v="1"/>
    <s v="De acuerdo con el soporte entregado la actividad fue cumplida "/>
    <d v="2023-03-02T00:00:00"/>
    <s v="SI"/>
    <n v="1"/>
    <n v="1.4000000000000002E-2"/>
  </r>
  <r>
    <s v="TECNOLOGIA "/>
    <x v="3"/>
    <s v="»20-"/>
    <x v="3"/>
    <n v="2"/>
    <s v="20-4-2"/>
    <s v="20-4"/>
    <x v="1"/>
    <s v="N/A"/>
    <s v="N/A"/>
    <s v="N/A"/>
    <s v="N/A"/>
    <s v="N/A"/>
    <s v="N/A"/>
    <s v="N/A"/>
    <s v="Implementar el Plan de fortalecimiento de seguridad informática en la infraestructura tecnológica y las aplicaciones de la SIC ( 3 Informes trimestrales de avance  con soportes documentales del cumplimiento/Informe con el registro de vulnerabilidades anual )"/>
    <n v="0.8"/>
    <n v="5.6000000000000008E-2"/>
    <n v="100"/>
    <s v="Porcentual"/>
    <s v="% de plan implementado/ 100% del plan a implementar_x000a_"/>
    <d v="2023-04-03T00:00:00"/>
    <d v="2023-11-30T00:00:00"/>
    <s v="»20-Oficina de Tecnología e Informática"/>
    <x v="0"/>
    <s v="Cumplida"/>
    <n v="1"/>
    <s v="Se realiza el tercer reporte de seguimiento  del l Plan de fortalecimiento de seguridad informática en la infraestructura tecnológica y las aplicaciones de la SIC, donde se evidencia que de 7 actividades propuestas, se dio  cumplimento a las siete (7) actividaes al 100%."/>
    <d v="2023-11-30T00:00:00"/>
    <n v="1"/>
    <s v="De acuerdo con la evicencia aportada la actividad fue cumplida."/>
    <d v="2023-11-30T00:00:00"/>
    <s v="SI"/>
    <n v="1"/>
    <n v="5.6000000000000008E-2"/>
  </r>
  <r>
    <s v="TECNOLOGIA "/>
    <x v="3"/>
    <s v="»20-"/>
    <x v="3"/>
    <n v="2"/>
    <s v="20-5"/>
    <s v="20-5"/>
    <x v="0"/>
    <s v="Innovador"/>
    <s v="Desplegar toda la capacidad técnica y tecnológica de la Entidad para ponerla al servicio de los usuarios internos y externos "/>
    <s v="6-Plan Estratégico de Tecnologías de la Información"/>
    <s v="NO"/>
    <s v="  8» Mejoramiento de los sistemas de información y servicios tecnológicos de la superintendencia de industria y comercio en el territorio  nacional"/>
    <s v=" 12. Seguridad digital,  11.Gobierno digital"/>
    <s v=" 17- Plan Estratégico de Tecnologías de la Información"/>
    <s v="Sede electrónica integrada en el ecosistema GOV.CO, (3 seguimientos  trimestrales de avance con soportes documentales del cumplimiento)"/>
    <n v="0.1"/>
    <m/>
    <n v="100"/>
    <s v="Porcentual"/>
    <s v="% de integración en el ecosistema GOV.CO / 100% de integración a lograr"/>
    <d v="2023-02-01T00:00:00"/>
    <d v="2023-12-15T00:00:00"/>
    <s v="»20-Oficina de Tecnología e Informática"/>
    <x v="0"/>
    <s v="Cumplida"/>
    <n v="1"/>
    <s v="Se adelanto el proceso de integración con el portal único del estado _x000a_colombiano www.gov.co para lo cual se han realizado al 15 de diciembre_x000a_de 2023 tres mesas de trabajo con la Agencia Nacional Digital en las cuales _x000a_por parte de MinTIC y AND se realizó revisión funcional y solicitud de ajustes _x000a_que fueron atendidos en el tercer trimestre de ejecución del plan"/>
    <d v="2023-12-15T00:00:00"/>
    <n v="1"/>
    <s v="De acuerdo con la evicencia aportada el producto fue cumplido. La evidencia corresponde a la reportada en la actividad 20-5-2"/>
    <d v="2023-12-15T00:00:00"/>
    <m/>
    <s v="NA"/>
    <n v="0.1"/>
  </r>
  <r>
    <s v="TECNOLOGIA "/>
    <x v="3"/>
    <s v="»20-"/>
    <x v="3"/>
    <n v="2"/>
    <s v="20-5-1"/>
    <s v="20-5"/>
    <x v="1"/>
    <s v="N/A"/>
    <s v="N/A"/>
    <s v="N/A"/>
    <s v="N/A"/>
    <s v="N/A"/>
    <s v="N/A"/>
    <s v="N/A"/>
    <s v="Definir el plan de trabajo para el portal web institucional transformado para mejorar la experiencia del ciudadano y los empresarios (Documento del Plan  de trabajo para el portal web institucional transformado, elaborado / único entregable)"/>
    <n v="0.1"/>
    <n v="1.0000000000000002E-2"/>
    <n v="1"/>
    <s v="Numérica"/>
    <s v="# de planes de trabajo definidos/ 1 Plan de trabajo a definir"/>
    <d v="2023-02-01T00:00:00"/>
    <d v="2023-03-31T00:00:00"/>
    <s v="»20-Oficina de Tecnología e Informática"/>
    <x v="1"/>
    <s v="Cumplida"/>
    <n v="1"/>
    <s v="Se realiza el cargue del documento que contiene el plan de trabajo para el producto 20-5-1 sede electrónica. "/>
    <d v="2023-03-31T00:00:00"/>
    <n v="1"/>
    <s v="De acuerdo con el soporte entregado la actividad fue cumplida "/>
    <d v="2023-03-31T00:00:00"/>
    <s v="SI"/>
    <n v="1"/>
    <n v="1.0000000000000002E-2"/>
  </r>
  <r>
    <s v="TECNOLOGIA "/>
    <x v="3"/>
    <s v="»20-"/>
    <x v="3"/>
    <n v="2"/>
    <s v="20-5-2"/>
    <s v="20-5"/>
    <x v="1"/>
    <s v="N/A"/>
    <s v="N/A"/>
    <s v="N/A"/>
    <s v="N/A"/>
    <s v="N/A"/>
    <s v="N/A"/>
    <s v="N/A"/>
    <s v="Implementar el plan de trabajo para el portal web institucional transformado ( 3 Informes trimestrales de avance  con soportes documentales del cumplimiento) "/>
    <n v="0.9"/>
    <n v="9.0000000000000011E-2"/>
    <n v="100"/>
    <s v="Porcentual"/>
    <s v="% del plan de trabajo implementado /1 Plan de trabajo a implementar_x000a_"/>
    <d v="2023-04-03T00:00:00"/>
    <d v="2023-12-15T00:00:00"/>
    <s v="»20-Oficina de Tecnología e Informática"/>
    <x v="0"/>
    <s v="Cumplida"/>
    <n v="1"/>
    <s v="Se adelanto el proceso de integración con el portal único del estado _x000a_colombiano www.gov.co para lo cual se han realizado al 15 de diciembre_x000a_de 2023 tres mesas de trabajo con la Agencia Nacional Digital en las cuales _x000a_por parte de MinTIC y AND se realizó revisión funcional y solicitud de ajustes _x000a_que fueron atendidos en el tercer trimestre de ejecución del plan"/>
    <d v="2023-12-15T00:00:00"/>
    <n v="1"/>
    <s v="De acuerdo con la evicencia aportada la actividad fue cumplida."/>
    <d v="2023-12-15T00:00:00"/>
    <s v="SI"/>
    <n v="1"/>
    <n v="9.0000000000000011E-2"/>
  </r>
  <r>
    <s v="TECNOLOGIA "/>
    <x v="3"/>
    <s v="»20-"/>
    <x v="3"/>
    <n v="2"/>
    <s v="20-6"/>
    <s v="20-6"/>
    <x v="0"/>
    <s v="Operativo"/>
    <s v="Aprovechar la capacidad técnica de la SIC para aumentar su posicionamiento en medio de nuevas orientaciones Políticas "/>
    <s v="6-Plan Estratégico de Tecnologías de la Información"/>
    <s v="SI"/>
    <s v="  8» Mejoramiento de los sistemas de información y servicios tecnológicos de la superintendencia de industria y comercio en el territorio  nacional"/>
    <s v=" 12. Seguridad digital,  11.Gobierno digital"/>
    <s v=" 22- Seguridad y Privacidad de la Información"/>
    <s v="Cuarto foro de informática forense y seguridad digital, realizado (Fotografías del evento realizado/ único entregable)"/>
    <n v="0.05"/>
    <m/>
    <n v="1"/>
    <s v="Numérica"/>
    <s v="# de foros realizados/1 foro a realizar"/>
    <d v="2023-06-01T00:00:00"/>
    <d v="2023-11-30T00:00:00"/>
    <s v="»20-Oficina de Tecnología e Informática"/>
    <x v="0"/>
    <s v="Cumplida"/>
    <n v="1"/>
    <s v="Se realizo el Cuarto Foro de informática Forense y Seguridad Digital el día 21 de septiembre del 2023, con 1206 inscritos y conectados 842 asistentes, dando por cumplida la actividad. "/>
    <d v="2023-09-21T00:00:00"/>
    <n v="1"/>
    <s v="De acuerdo con la evicencia aportada el producto fue cumplido. La evidencia corresponde a la reportada en la actividad 20-6-4 y 20-6-5"/>
    <d v="2023-09-21T00:00:00"/>
    <m/>
    <s v="NA"/>
    <n v="0.05"/>
  </r>
  <r>
    <s v="TECNOLOGIA "/>
    <x v="3"/>
    <s v="»20-"/>
    <x v="3"/>
    <n v="2"/>
    <s v="20-6-1"/>
    <s v="20-6"/>
    <x v="1"/>
    <s v="N/A"/>
    <s v="N/A"/>
    <s v="N/A"/>
    <s v="N/A"/>
    <s v="N/A"/>
    <s v="N/A"/>
    <s v="N/A"/>
    <s v="Solicitar publicación de la fecha del evento en el calendario de eventos de la entidad  al Grupo de Comunicaciones (captura de pantalla de la publicación de la fecha del evento / único entregable)"/>
    <n v="0.05"/>
    <n v="2.5000000000000005E-3"/>
    <n v="1"/>
    <s v="Numérica"/>
    <s v="# de capturas de pantalla de la publicación del evento en el calendario /1 publicación en el calendario *100"/>
    <d v="2023-06-01T00:00:00"/>
    <d v="2023-07-31T00:00:00"/>
    <s v="»20-Oficina de Tecnología e Informática"/>
    <x v="3"/>
    <s v="Cumplida"/>
    <n v="1"/>
    <s v="Se realizo publicación de la fecha del evento en el calendario de eventos de la entidad."/>
    <d v="2023-06-26T00:00:00"/>
    <n v="1"/>
    <s v="El soporte allegado corresponde con el entregable definido y permite  evidenciar el cumplimiento de la actividad"/>
    <d v="2023-06-26T00:00:00"/>
    <s v="SI"/>
    <n v="1"/>
    <n v="2.5000000000000005E-3"/>
  </r>
  <r>
    <s v="TECNOLOGIA "/>
    <x v="3"/>
    <s v="»20-"/>
    <x v="3"/>
    <n v="2"/>
    <s v="20-6-2"/>
    <s v="20-6"/>
    <x v="1"/>
    <s v="N/A"/>
    <s v="N/A"/>
    <s v="N/A"/>
    <s v="N/A"/>
    <s v="N/A"/>
    <s v="N/A"/>
    <s v="N/A"/>
    <s v="Diligenciar check list del evento con la fecha definitiva igual a la publicada en el  calendario de eventos (documento de check list para la realización del evento / único entregable)"/>
    <n v="0.1"/>
    <n v="5.000000000000001E-3"/>
    <n v="1"/>
    <s v="Numérica"/>
    <s v="# de check list diligenciados / 1 check list a diligenciar *100"/>
    <d v="2023-08-01T00:00:00"/>
    <d v="2023-08-31T00:00:00"/>
    <s v="»20-Oficina de Tecnología e Informática"/>
    <x v="3"/>
    <s v="Cumplida"/>
    <n v="1"/>
    <s v="Se realizó la publicación del evento, se elaboró check list del evento, dando cumplimiento a la actividad al 100%"/>
    <d v="2023-07-31T00:00:00"/>
    <n v="1"/>
    <s v="Se evidencias el  check list del evento con la fecha definitiva igual a la publicada en el  calendario de eventos (21 de septiembre) Check list realizado el 23 de mayo "/>
    <d v="2023-05-23T00:00:00"/>
    <s v="SI"/>
    <n v="1"/>
    <n v="5.000000000000001E-3"/>
  </r>
  <r>
    <s v="TECNOLOGIA "/>
    <x v="3"/>
    <s v="»20-"/>
    <x v="3"/>
    <n v="2"/>
    <s v="20-6-3"/>
    <s v="20-6"/>
    <x v="1"/>
    <s v="N/A"/>
    <s v="N/A"/>
    <s v="N/A"/>
    <s v="N/A"/>
    <s v="N/A"/>
    <s v="N/A"/>
    <s v="N/A"/>
    <s v="Elaborar y enviar agenda definitiva para ser publicada (correo electrónico con agenda definitiva / único entregable)"/>
    <n v="0.2"/>
    <n v="1.0000000000000002E-2"/>
    <n v="1"/>
    <s v="Numérica"/>
    <s v="# de agendas definitivas elaboradas y enviadas / 1 agenda a elaborar y enviar *100"/>
    <d v="2023-09-01T00:00:00"/>
    <d v="2023-09-29T00:00:00"/>
    <s v="»20-Oficina de Tecnología e Informática"/>
    <x v="3"/>
    <s v="Cumplida"/>
    <n v="1"/>
    <s v="Se elabora la agenda definitiva y se remite por correo para su publicación, dando cumplimiento a la activada al 100%,"/>
    <d v="2023-07-19T00:00:00"/>
    <n v="1"/>
    <s v="Las evidencias permiten validar el cumplimiento de la actividad"/>
    <d v="2023-07-19T00:00:00"/>
    <s v="SI"/>
    <n v="1"/>
    <n v="1.0000000000000002E-2"/>
  </r>
  <r>
    <s v="TECNOLOGIA "/>
    <x v="3"/>
    <s v="»20-"/>
    <x v="3"/>
    <n v="2"/>
    <s v="20-6-4"/>
    <s v="20-6"/>
    <x v="2"/>
    <s v="N/A"/>
    <s v="N/A"/>
    <s v="N/A"/>
    <s v="N/A"/>
    <s v="N/A"/>
    <s v="N/A"/>
    <s v="N/A"/>
    <s v="Publicar Agenda definitiva (Captura de pantalla de la publicación)"/>
    <n v="0"/>
    <n v="0"/>
    <n v="1"/>
    <s v="Numérica"/>
    <s v="# de agendas publicadas/1 agenda a publicar*100"/>
    <d v="2023-10-02T00:00:00"/>
    <d v="2023-10-31T00:00:00"/>
    <s v="»73-Grupo de Comunicación"/>
    <x v="0"/>
    <s v="Cumplida"/>
    <n v="1"/>
    <s v="Se publicó la agenda definitiva del evento del foro"/>
    <d v="2023-10-31T00:00:00"/>
    <n v="1"/>
    <s v="De acuerdo con la evicencia aportada la actividad fue cumplida."/>
    <d v="2023-10-31T00:00:00"/>
    <s v="SI"/>
    <n v="1"/>
    <n v="0"/>
  </r>
  <r>
    <s v="TECNOLOGIA "/>
    <x v="3"/>
    <s v="»20-"/>
    <x v="3"/>
    <n v="2"/>
    <s v="20-6-5"/>
    <s v="20-6"/>
    <x v="1"/>
    <s v="N/A"/>
    <s v="N/A"/>
    <s v="N/A"/>
    <s v="N/A"/>
    <s v="N/A"/>
    <s v="N/A"/>
    <s v="N/A"/>
    <s v="Realizar el evento (fotografías del evento realizado / único entregable)"/>
    <n v="0.65"/>
    <n v="3.2500000000000001E-2"/>
    <n v="1"/>
    <s v="Numérica"/>
    <s v="# de eventos realizados / 1 Evento a realizar*100"/>
    <d v="2023-11-01T00:00:00"/>
    <d v="2023-11-30T00:00:00"/>
    <s v="»20-Oficina de Tecnología e Informática, »73-Grupo de Comunicación"/>
    <x v="0"/>
    <s v="Cumplida"/>
    <n v="1"/>
    <s v="Se realizo el Cuarto Foro de informática Forense y Seguridad Digital el día 21 de septiembre del 2023, con 1206 inscritos y conectados 842 asistentes, dando por cumplida la actividad. "/>
    <d v="2023-09-21T00:00:00"/>
    <n v="1"/>
    <s v="De acuerdo con la evicencia aportada la actividad fue cumplida."/>
    <d v="2023-09-21T00:00:00"/>
    <s v="SI"/>
    <n v="1"/>
    <n v="3.2500000000000001E-2"/>
  </r>
  <r>
    <s v="TECNOLOGIA "/>
    <x v="3"/>
    <s v="»20-"/>
    <x v="3"/>
    <n v="2"/>
    <s v="20-7"/>
    <s v="20-7"/>
    <x v="0"/>
    <s v="Innovador"/>
    <s v="Preparar la capacidad tecnológica de la Entidad frente a un probable incremento en la demanda de los servicios de la SIC"/>
    <s v="6-Plan Estratégico de Tecnologías de la Información"/>
    <s v="SI"/>
    <s v="  8» Mejoramiento de los sistemas de información y servicios tecnológicos de la superintendencia de industria y comercio en el territorio  nacional"/>
    <s v=" 11.Gobierno digital,  15.Gestión del conocimiento y la innovación"/>
    <s v=" 17- Plan Estratégico de Tecnologías de la Información"/>
    <s v="Herramienta de radicado para los canales digitales con expediente electrónico, diseñada (Presentación del modelo de arquitectura aprobado con hoja de ruta, único entregable)"/>
    <n v="0.15"/>
    <m/>
    <n v="1"/>
    <s v="Numérica"/>
    <s v="# de documentos requeridos / 1 documento de arquitectura elaborado"/>
    <d v="2023-02-01T00:00:00"/>
    <d v="2023-11-30T00:00:00"/>
    <s v="»20-Oficina de Tecnología e Informática, »141-Grupo de Trabajo de Gestión Documental y Archivo"/>
    <x v="0"/>
    <s v="Cumplida"/>
    <n v="1"/>
    <s v="Se realizo el diseño de la herramienta de radicado para los canales digitales con expediente electrónico articulada con el modelo de servicios de la SIC."/>
    <d v="2023-12-01T00:00:00"/>
    <n v="1"/>
    <s v="De acuerdo con la evicencia aportada el producto fue cumplido. La evidencia corresponde a la reportada en la actividad 20-7-5"/>
    <d v="2023-12-01T00:00:00"/>
    <m/>
    <s v="NA"/>
    <n v="0.15"/>
  </r>
  <r>
    <s v="TECNOLOGIA "/>
    <x v="3"/>
    <s v="»20-"/>
    <x v="3"/>
    <n v="2"/>
    <s v="20-7-1"/>
    <s v="20-7"/>
    <x v="1"/>
    <s v="N/A"/>
    <s v="N/A"/>
    <s v="N/A"/>
    <s v="N/A"/>
    <s v="N/A"/>
    <s v="N/A"/>
    <s v="N/A"/>
    <s v="Diagnóstico y/o ingeniería de detalle (Documento con el Diagnóstico, único entregable)"/>
    <n v="0.2"/>
    <n v="0.03"/>
    <n v="1"/>
    <s v="Numérica"/>
    <s v="# de soportes presentados / 1 soporte a presentar"/>
    <d v="2023-02-01T00:00:00"/>
    <d v="2023-05-30T00:00:00"/>
    <s v="»20-Oficina de Tecnología e Informática, »141-Grupo de Trabajo de Gestión Documental y Archivo"/>
    <x v="2"/>
    <s v="Cumplida"/>
    <n v="1"/>
    <s v="Se realiza el diagnóstico de todos los canales por los cuales ingresa solicitudes a la SIC, siendo estos clasificados por Delegatura y los de uso transversal."/>
    <d v="2023-05-30T00:00:00"/>
    <n v="1"/>
    <s v="El soporte allegado corresponde con el entregable definido y permite  evidenciar el cumplimiento de la actividad"/>
    <d v="2023-05-30T00:00:00"/>
    <s v="SI"/>
    <n v="1"/>
    <n v="0.03"/>
  </r>
  <r>
    <s v="TECNOLOGIA "/>
    <x v="3"/>
    <s v="»20-"/>
    <x v="3"/>
    <n v="2"/>
    <s v="20-7-2"/>
    <s v="20-7"/>
    <x v="1"/>
    <s v="N/A"/>
    <s v="N/A"/>
    <s v="N/A"/>
    <s v="N/A"/>
    <s v="N/A"/>
    <s v="N/A"/>
    <s v="N/A"/>
    <s v="Propuesta del modelo (Documento que incluye la propuesta de arquitectura, único entregable)"/>
    <n v="0.3"/>
    <n v="4.4999999999999998E-2"/>
    <n v="1"/>
    <s v="Numérica"/>
    <s v="# de soportes presentados / 1 soporte a presentar"/>
    <d v="2023-06-01T00:00:00"/>
    <d v="2023-06-30T00:00:00"/>
    <s v="»20-Oficina de Tecnología e Informática, »141-Grupo de Trabajo de Gestión Documental y Archivo"/>
    <x v="2"/>
    <s v="Cumplida"/>
    <n v="1"/>
    <s v="Se define conceptualmente el modelo de servicio cuyos canales se integrarán a expediente electrónico y finalmente, se diseña el modelo de arquitectura para la solución de integración de canales con Expediente Electrónico. "/>
    <d v="2023-06-30T00:00:00"/>
    <n v="1"/>
    <s v="El soporte allegado corresponde con el entregable definido y permite  evidenciar el cumplimiento de la actividad"/>
    <d v="2023-06-30T00:00:00"/>
    <s v="SI"/>
    <n v="1"/>
    <n v="4.4999999999999998E-2"/>
  </r>
  <r>
    <s v="TECNOLOGIA "/>
    <x v="3"/>
    <s v="»20-"/>
    <x v="3"/>
    <n v="2"/>
    <s v="20-7-3"/>
    <s v="20-7"/>
    <x v="1"/>
    <s v="N/A"/>
    <s v="N/A"/>
    <s v="N/A"/>
    <s v="N/A"/>
    <s v="N/A"/>
    <s v="N/A"/>
    <s v="N/A"/>
    <s v="Aprobación del modelo (Documento aprobado de arquitectura)"/>
    <n v="0.1"/>
    <n v="1.4999999999999999E-2"/>
    <n v="1"/>
    <s v="Numérica"/>
    <s v="# de soportes presentados / 1 soporte a presentar"/>
    <d v="2023-08-01T00:00:00"/>
    <d v="2023-08-31T00:00:00"/>
    <s v="»20-Oficina de Tecnología e Informática, »141-Grupo de Trabajo de Gestión Documental y Archivo"/>
    <x v="3"/>
    <s v="Cumplida"/>
    <n v="1"/>
    <s v="El modelo de arquitectura planteado obedece al entendimiento del modelo de servicio ideal planteado para la SIC"/>
    <d v="2023-08-23T00:00:00"/>
    <n v="1"/>
    <s v="Las evidencias permiten validar el cumplimiento de la actividad"/>
    <d v="2023-08-23T00:00:00"/>
    <s v="SI"/>
    <n v="1"/>
    <n v="1.4999999999999999E-2"/>
  </r>
  <r>
    <s v="TECNOLOGIA "/>
    <x v="3"/>
    <s v="»20-"/>
    <x v="3"/>
    <n v="2"/>
    <s v="20-7-4"/>
    <s v="20-7"/>
    <x v="1"/>
    <s v="N/A"/>
    <s v="N/A"/>
    <s v="N/A"/>
    <s v="N/A"/>
    <s v="N/A"/>
    <s v="N/A"/>
    <s v="N/A"/>
    <s v="Costeo del modelo (Documento de arquitectura con costos, único entregable)"/>
    <n v="0.25"/>
    <n v="3.7499999999999999E-2"/>
    <n v="1"/>
    <s v="Numérica"/>
    <s v="# de soportes presentados / 1 soporte a presentar"/>
    <d v="2023-09-01T00:00:00"/>
    <d v="2023-09-29T00:00:00"/>
    <s v="»20-Oficina de Tecnología e Informática, »141-Grupo de Trabajo de Gestión Documental y Archivo"/>
    <x v="3"/>
    <s v="Cumplida"/>
    <n v="1"/>
    <s v="Se incluye en el documento de arquitectura el capítulo de hoja de ruta y costos para los canales digitales con expediente electrónico"/>
    <d v="2023-09-29T00:00:00"/>
    <n v="1"/>
    <s v="Las evidencias permiten validar el cumplimiento de la actividad"/>
    <d v="2023-09-29T00:00:00"/>
    <s v="SI"/>
    <n v="1"/>
    <n v="3.7499999999999999E-2"/>
  </r>
  <r>
    <s v="TECNOLOGIA "/>
    <x v="3"/>
    <s v="»20-"/>
    <x v="3"/>
    <n v="2"/>
    <s v="20-7-5"/>
    <s v="20-7"/>
    <x v="1"/>
    <s v="N/A"/>
    <s v="N/A"/>
    <s v="N/A"/>
    <s v="N/A"/>
    <s v="N/A"/>
    <s v="N/A"/>
    <s v="N/A"/>
    <s v="Socialización y presentación del objeto de estudio (Presentación del modelo de arquitectura aprobado con hoja de ruta, único entregable)"/>
    <n v="0.15"/>
    <n v="2.2499999999999999E-2"/>
    <n v="1"/>
    <s v="Numérica"/>
    <s v="# de soportes presentados / 1 soporte a presentar"/>
    <d v="2023-10-02T00:00:00"/>
    <d v="2023-11-30T00:00:00"/>
    <s v="»20-Oficina de Tecnología e Informática, »141-Grupo de Trabajo de Gestión Documental y Archivo"/>
    <x v="0"/>
    <s v="Cumplida"/>
    <n v="1"/>
    <s v="Se realizo presentación de la hoja de ruta incluyendo a secretaria general."/>
    <d v="2023-11-30T00:00:00"/>
    <n v="1"/>
    <s v="De acuerdo con la evicencia aportada la actividad fue cumplida."/>
    <d v="2023-11-30T00:00:00"/>
    <s v="SI"/>
    <n v="1"/>
    <n v="2.2499999999999999E-2"/>
  </r>
  <r>
    <s v="TECNOLOGIA "/>
    <x v="3"/>
    <s v="»20-"/>
    <x v="3"/>
    <n v="2"/>
    <s v="20-8"/>
    <s v="20-8"/>
    <x v="0"/>
    <s v="Innovador"/>
    <s v="Diseñar e implementar una estrategia que fortalezca la analítica de datos institucional para la toma de decisiones y la prestación de servicios"/>
    <s v="6-Plan Estratégico de Tecnologías de la Información"/>
    <s v="NO"/>
    <s v="  8» Mejoramiento de los sistemas de información y servicios tecnológicos de la superintendencia de industria y comercio en el territorio  nacional"/>
    <s v=" 11.Gobierno digital,  15.Gestión del conocimiento y la innovación"/>
    <s v=" 17- Plan Estratégico de Tecnologías de la Información"/>
    <s v="Estrategia de gobierno y calidad de datos para la SIC centrada en datos, implementada (3 seguimientos trimestrales de avance con soportes documentales del cumplimiento)"/>
    <n v="0.15"/>
    <m/>
    <n v="100"/>
    <s v="Porcentual"/>
    <s v="% de la estrategia implementada/ 100% de la estrategia a implementar"/>
    <d v="2023-02-01T00:00:00"/>
    <d v="2023-09-29T00:00:00"/>
    <s v="»20-Oficina de Tecnología e Informática"/>
    <x v="3"/>
    <s v="Cumplida"/>
    <n v="1"/>
    <s v="Se da cumplimiento al producto mediante el cargue de los 3 informes planteados cumpliendo con el cronograma reportado durante el primer trimestre del año y con los respectivos soportes planteados en dicho cronograma que soportan las actividades llevadas a cabo para la consecución de la meta."/>
    <d v="2023-09-29T00:00:00"/>
    <n v="1"/>
    <s v="Se evidencian 3 Informes trimestrales de avance  con soportes documentales que permiten evidenciar el cumplimiento del producto  "/>
    <d v="2023-09-29T00:00:00"/>
    <s v="SI"/>
    <s v="NA"/>
    <n v="0.15"/>
  </r>
  <r>
    <s v="TECNOLOGIA "/>
    <x v="3"/>
    <s v="»20-"/>
    <x v="3"/>
    <n v="2"/>
    <s v="20-8-1"/>
    <s v="20-8"/>
    <x v="1"/>
    <s v="N/A"/>
    <s v="N/A"/>
    <s v="N/A"/>
    <s v="N/A"/>
    <s v="N/A"/>
    <s v="N/A"/>
    <s v="N/A"/>
    <s v="Definir el plan de trabajo para la estrategia de gobierno y calidad de datos para la SIC centrada en datos (Documento del Plan  de trabajo para la estrategia de gobierno y calidad de datos, elaborado / único entregable)"/>
    <n v="0.2"/>
    <n v="0.03"/>
    <n v="1"/>
    <s v="Numérica"/>
    <s v="# de planes de trabajo definidos/ 1 Plan de trabajo a definir"/>
    <d v="2023-02-01T00:00:00"/>
    <d v="2023-03-31T00:00:00"/>
    <s v="»20-Oficina de Tecnología e Informática"/>
    <x v="1"/>
    <s v="Cumplida"/>
    <n v="1"/>
    <s v="Se entregó documento del Plan  de Trabajo para la estrategia de gobierno y calidad de datos"/>
    <d v="2023-03-31T00:00:00"/>
    <n v="1"/>
    <s v="De acuerdo con el soporte entregado la actividad fue cumplida "/>
    <d v="2023-03-31T00:00:00"/>
    <s v="SI"/>
    <n v="1"/>
    <n v="0.03"/>
  </r>
  <r>
    <s v="TECNOLOGIA "/>
    <x v="3"/>
    <s v="»20-"/>
    <x v="3"/>
    <n v="2"/>
    <s v="20-8-2"/>
    <s v="20-8"/>
    <x v="1"/>
    <s v="N/A"/>
    <s v="N/A"/>
    <s v="N/A"/>
    <s v="N/A"/>
    <s v="N/A"/>
    <s v="N/A"/>
    <s v="N/A"/>
    <s v="Implementar el plan de trabajo para la estrategia de gobierno y calidad de datos ( 3 Informes trimestrales de avance  con soportes documentales del cumplimiento) "/>
    <n v="0.8"/>
    <n v="0.12"/>
    <n v="100"/>
    <s v="Porcentual"/>
    <s v="% de plan implementado/ 100% del plan a implementar_x000a_"/>
    <d v="2023-04-03T00:00:00"/>
    <d v="2023-09-29T00:00:00"/>
    <s v="»20-Oficina de Tecnología e Informática"/>
    <x v="3"/>
    <s v="Cumplida"/>
    <n v="1"/>
    <s v="-La etapa 1.3.1.1 “Acceso a la información” se validó con la delegatura la identificación de fuentes, dueños y custodios de la información, y se elaboró acta de aprobación y formalización de la Matriz Inbound con lo que concluyó esta etapa._x000a_-En la etapa 1.3.1.2 “Identificación de campos” se completó el mapeo de campos de las fuentes identificadas en la etapa 1.3.1.1 y se generó el acta correspondiente, finalizando por tanto la etapa._x000a_-En la etapa 1.3.1.3 “Proceso de los datos” acerca de los flujos de proceso de datos, se construyeron 3 flujos de datos, Registro de Marcas, Oposición y Recursos , los cuales se enviaron a la delegatura para validación y aprobación. Se realizaron los ajustes correspondientes. Posteriormente se generó la respectiva acta de flujo de datos por lo que se da por completada esta etapa._x000a_-Con relación a la etapa 1.3.1.4 “MER (Modelo Entidad Relación)”, se revisaron las aclaraciones remitidas por el proveedor con respecto al MER de la fuente. Una vez revisadas, se aceptó el MER. Adicionalmente, para la construcción del MER sobre la bodega de datos, se finalizó el mapeo desde la fuente hasta los modelos tabulares y se construyeron 7 MER que corresponden a los que están mapeados en la bodega de datos."/>
    <d v="2023-09-29T00:00:00"/>
    <n v="1"/>
    <s v="En reunión con la OTI se pudo verificar que los avances para anteriores seguimientos se recalcularon teniendo en cuenta las fecha de inicio y de terminación del producto y de la actividad, dado que inicialmente se estaba haciendo el seguimiento contando tres meses a partir del inicio de la actividad/producto, pero se decidió que se debían hacer por trimestre calendario de tal manera que se cumpliera con la fecha fin en el mes de septiembre."/>
    <d v="2023-09-29T00:00:00"/>
    <s v="SI"/>
    <n v="1"/>
    <n v="0.12"/>
  </r>
  <r>
    <s v="TECNOLOGIA "/>
    <x v="3"/>
    <s v="»20-"/>
    <x v="3"/>
    <n v="2"/>
    <s v="20-9"/>
    <s v="20-9"/>
    <x v="0"/>
    <s v="Innovador"/>
    <s v="Desplegar toda la capacidad técnica y tecnológica de la Entidad para ponerla al servicio de los usuarios internos y externos "/>
    <s v="6-Plan Estratégico de Tecnologías de la Información"/>
    <s v="SI"/>
    <s v="  8» Mejoramiento de los sistemas de información y servicios tecnológicos de la superintendencia de industria y comercio en el territorio  nacional"/>
    <s v=" 11.Gobierno digital"/>
    <s v=" 17- Plan Estratégico de Tecnologías de la Información"/>
    <s v="Piloto de Internet de la cosas IOT para nuevas tecnologías en la Delegatura de Metrología Legal y Reglamentos Técnicos, ejecutado  (Acta con hoja de ruta/único entregable)"/>
    <n v="0.15"/>
    <m/>
    <n v="1"/>
    <s v="Numérica"/>
    <s v="# de pilotos ejecutados / 1 piloto a ejecutar"/>
    <d v="2023-07-04T00:00:00"/>
    <d v="2023-11-30T00:00:00"/>
    <s v="»20-Oficina de Tecnología e Informática, »6000-Delegatura para el Control y Verificación de Reglamentos Técnicos y Metrología Legal  "/>
    <x v="0"/>
    <s v="Cumplida"/>
    <n v="1"/>
    <s v="Se realizo la prueba piloto de internet de las cosas para medir temperatura de manera automatica "/>
    <d v="2023-11-30T00:00:00"/>
    <n v="1"/>
    <s v="De acuerdo con la evicencia aportada el producto fue cumplido. La evidencia corresponde a la reportada en la actividad 20-9-2 y 20-9-3"/>
    <d v="2023-11-30T00:00:00"/>
    <m/>
    <s v="NA"/>
    <n v="0.15"/>
  </r>
  <r>
    <s v="TECNOLOGIA "/>
    <x v="3"/>
    <s v="»20-"/>
    <x v="3"/>
    <n v="2"/>
    <s v="20-9-1"/>
    <s v="20-9"/>
    <x v="1"/>
    <s v="N/A"/>
    <s v="N/A"/>
    <s v="N/A"/>
    <s v="N/A"/>
    <s v="N/A"/>
    <s v="N/A"/>
    <s v="N/A"/>
    <s v="Realizar escenarios para la ejecución  (Documento de alcance del piloto/ único entregable)"/>
    <n v="0.15"/>
    <n v="2.2499999999999999E-2"/>
    <n v="1"/>
    <s v="Numérica"/>
    <s v="# de documento de alcance  realizado/ 1  documento de alcance planeado"/>
    <d v="2023-07-04T00:00:00"/>
    <d v="2023-07-31T00:00:00"/>
    <s v="»20-Oficina de Tecnología e Informática, »6000-Delegatura para el Control y Verificación de Reglamentos Técnicos y Metrología Legal  "/>
    <x v="3"/>
    <s v="Cumplida"/>
    <n v="1"/>
    <s v="El RFQ de servicios de nube pública AWS describe el alcance y enfoque del pilo de IOT que tuvo en cuenta las variables e temperatura y humedad relativa del laboratorio."/>
    <d v="2023-07-28T00:00:00"/>
    <n v="1"/>
    <s v="Se evidencian 3 Informes trimestrales de avance  con soportes documentales que permiten evidenciar el cumplimiento del producto  "/>
    <d v="2023-07-28T00:00:00"/>
    <s v="SI"/>
    <n v="1"/>
    <n v="2.2499999999999999E-2"/>
  </r>
  <r>
    <s v="TECNOLOGIA "/>
    <x v="3"/>
    <s v="»20-"/>
    <x v="3"/>
    <n v="2"/>
    <s v="20-9-2"/>
    <s v="20-9"/>
    <x v="1"/>
    <s v="N/A"/>
    <s v="N/A"/>
    <s v="N/A"/>
    <s v="N/A"/>
    <s v="N/A"/>
    <s v="N/A"/>
    <s v="N/A"/>
    <s v="Ejecutar pruebas de concepto (informe de resultados de la prueba de concepto/único entregable)"/>
    <n v="0.7"/>
    <n v="0.105"/>
    <n v="1"/>
    <s v="Numérica"/>
    <s v="# de informe de resultados de la prueba de conceptos realizado  / 1  informe de resultados de la prueba de conceptos planeado"/>
    <d v="2023-08-01T00:00:00"/>
    <d v="2023-10-31T00:00:00"/>
    <s v="»20-Oficina de Tecnología e Informática, »6000-Delegatura para el Control y Verificación de Reglamentos Técnicos y Metrología Legal  "/>
    <x v="0"/>
    <s v="Cumplida"/>
    <n v="1"/>
    <s v="Se realizo la ejecución de la prueba piloto"/>
    <d v="2023-11-03T00:00:00"/>
    <n v="1"/>
    <s v="De acuerdo con la evicencia aportada la actividad fue cumplida."/>
    <d v="2023-11-03T00:00:00"/>
    <s v="SI"/>
    <n v="1"/>
    <n v="0.105"/>
  </r>
  <r>
    <s v="TECNOLOGIA "/>
    <x v="3"/>
    <s v="»20-"/>
    <x v="3"/>
    <n v="2"/>
    <s v="20-9-3"/>
    <s v="20-9"/>
    <x v="1"/>
    <s v="N/A"/>
    <s v="N/A"/>
    <s v="N/A"/>
    <s v="N/A"/>
    <s v="N/A"/>
    <s v="N/A"/>
    <s v="N/A"/>
    <s v="Definir hoja de ruta conforme los resultados _x000a_ (Acta con hoja de ruta /único entregable) "/>
    <n v="0.15"/>
    <n v="2.2499999999999999E-2"/>
    <n v="1"/>
    <s v="Numérica"/>
    <s v="# de acta con hoja de ruta definida  / 1   acta con hoja de ruta planeada"/>
    <d v="2023-11-01T00:00:00"/>
    <d v="2023-11-30T00:00:00"/>
    <s v="»20-Oficina de Tecnología e Informática, »6000-Delegatura para el Control y Verificación de Reglamentos Técnicos y Metrología Legal  "/>
    <x v="0"/>
    <s v="Cumplida"/>
    <n v="1"/>
    <s v="Se realizo presentación del piloto a la Delegatura de Metrología legal y reglamentos técnicos."/>
    <d v="2023-11-30T00:00:00"/>
    <n v="1"/>
    <s v="De acuerdo con la evicencia aportada la actividad fue cumplida."/>
    <d v="2023-11-30T00:00:00"/>
    <s v="SI"/>
    <n v="1"/>
    <n v="2.2499999999999999E-2"/>
  </r>
  <r>
    <s v="TECNOLOGIA "/>
    <x v="3"/>
    <s v="»20-"/>
    <x v="3"/>
    <n v="2"/>
    <s v="20-10"/>
    <s v="20-10"/>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20-Oficina de Tecnología e Informática"/>
    <x v="0"/>
    <s v="Vencida"/>
    <s v="NA"/>
    <s v="NA"/>
    <s v="NA"/>
    <m/>
    <s v="NA"/>
    <s v="NA"/>
    <s v="NA"/>
    <s v="NA"/>
    <n v="0"/>
  </r>
  <r>
    <s v="TECNOLOGIA "/>
    <x v="3"/>
    <s v="»20-"/>
    <x v="3"/>
    <n v="2"/>
    <s v="20-10-1"/>
    <s v="20-10"/>
    <x v="4"/>
    <s v="Act Compartida"/>
    <s v="N/A"/>
    <s v="N/A"/>
    <s v="N/A"/>
    <s v="N/A"/>
    <s v="N/A"/>
    <s v="N/A"/>
    <s v="Ejecutar las actividades compartidas cuya fecha de vencimiento se encuentra dentro del primer trimestre del año "/>
    <e v="#DIV/0!"/>
    <e v="#DIV/0!"/>
    <n v="50"/>
    <s v="Numérica"/>
    <s v="Sumatoria logros ponderados verificados actividades programadas / promedio meta ponderada periodo evaluado "/>
    <d v="2023-01-01T00:00:00"/>
    <d v="2023-03-31T00:00:00"/>
    <s v="»20-Oficina de Tecnología e Informática"/>
    <x v="1"/>
    <s v="Cumplida"/>
    <n v="1"/>
    <s v="25 de las 26 actividades programadas para el 1er trimestre reportaron cumplimiento del 100% durante ese trimestre y una mas reporto cumplimiento para el segundo trimestre afectando la eficiencia "/>
    <d v="2023-03-31T00:00:00"/>
    <n v="1"/>
    <s v="25 de las 26 actividades programadas para el 1er trimestre reportaron cumplimiento del 100% durante ese trimestre y una mas reporto cumplimiento para el segundo trimestre afectando la eficiencia "/>
    <d v="2023-03-31T00:00:00"/>
    <s v="SI"/>
    <n v="0.95"/>
    <e v="#DIV/0!"/>
  </r>
  <r>
    <s v="TECNOLOGIA "/>
    <x v="3"/>
    <s v="»20-"/>
    <x v="3"/>
    <n v="2"/>
    <s v="20-10-2"/>
    <s v="20-10"/>
    <x v="5"/>
    <s v="Act Compartida"/>
    <s v="N/A"/>
    <s v="N/A"/>
    <s v="N/A"/>
    <s v="N/A"/>
    <s v="N/A"/>
    <s v="N/A"/>
    <s v="Ejecutar las actividades compartidas cuya fecha de vencimiento se encuentra dentro del segundo trimestre del año "/>
    <e v="#DIV/0!"/>
    <e v="#DIV/0!"/>
    <n v="33"/>
    <s v="Numérica"/>
    <s v="Sumatoria logros ponderados verificados actividades programadas / promedio meta ponderada periodo evaluado "/>
    <d v="2023-04-01T00:00:00"/>
    <d v="2023-06-30T00:00:00"/>
    <s v="»20-Oficina de Tecnología e Informática"/>
    <x v="2"/>
    <s v="Cumplida"/>
    <n v="1"/>
    <s v="33 Actividades programadas para el segundo trimestre reportaron avances del 100%"/>
    <d v="2023-06-30T00:00:00"/>
    <n v="1"/>
    <s v="33 Actividades programadas para el segundo trimestre reportaron avances del 100%"/>
    <d v="2023-06-30T00:00:00"/>
    <s v="SI"/>
    <n v="1"/>
    <e v="#DIV/0!"/>
  </r>
  <r>
    <s v="TECNOLOGIA "/>
    <x v="3"/>
    <s v="»20-"/>
    <x v="3"/>
    <n v="2"/>
    <s v="20-10-3"/>
    <s v="20-10"/>
    <x v="7"/>
    <s v="Act Compartida"/>
    <s v="N/A"/>
    <s v="N/A"/>
    <s v="N/A"/>
    <s v="N/A"/>
    <s v="N/A"/>
    <s v="N/A"/>
    <s v="Ejecutar las actividades compartidas cuya fecha de vencimiento se encuentra dentro del tercer trimestre del año "/>
    <e v="#DIV/0!"/>
    <e v="#DIV/0!"/>
    <n v="23"/>
    <s v="Numérica"/>
    <s v="Sumatoria logros ponderados verificados actividades programadas / promedio meta ponderada periodo evaluado "/>
    <d v="2023-07-01T00:00:00"/>
    <d v="2023-09-30T00:00:00"/>
    <s v="»20-Oficina de Tecnología e Informática"/>
    <x v="3"/>
    <s v="Cumplida"/>
    <n v="1"/>
    <s v="Se realizaron las 23 Actividades programadas"/>
    <d v="2023-09-30T00:00:00"/>
    <n v="1"/>
    <s v="Se validaron soportes de las 23 Actividades programadas para este trimestre "/>
    <d v="2023-09-30T00:00:00"/>
    <s v="SI"/>
    <n v="1"/>
    <e v="#DIV/0!"/>
  </r>
  <r>
    <s v="TECNOLOGIA "/>
    <x v="3"/>
    <s v="»20-"/>
    <x v="3"/>
    <n v="2"/>
    <s v="20-10-4"/>
    <s v="20-10"/>
    <x v="6"/>
    <s v="Act Compartida"/>
    <s v="N/A"/>
    <s v="N/A"/>
    <s v="N/A"/>
    <s v="N/A"/>
    <s v="N/A"/>
    <s v="N/A"/>
    <s v="Ejecutar las actividades compartidas cuya fecha de vencimiento se encuentra dentro del cuarto trimestre del año "/>
    <e v="#DIV/0!"/>
    <e v="#DIV/0!"/>
    <n v="83"/>
    <s v="Numérica"/>
    <s v="Sumatoria logros ponderados verificados actividades programadas / promedio meta ponderada periodo evaluado "/>
    <d v="2023-10-01T00:00:00"/>
    <d v="2023-12-30T00:00:00"/>
    <s v="»20-Oficina de Tecnología e Informática"/>
    <x v="0"/>
    <s v="Vencida"/>
    <s v="NA"/>
    <s v="NA"/>
    <s v="NA"/>
    <m/>
    <s v="NA"/>
    <s v="NA"/>
    <s v="NA"/>
    <s v="NA"/>
    <e v="#DIV/0!"/>
  </r>
  <r>
    <s v="TECNOLOGIA "/>
    <x v="3"/>
    <s v="»20-"/>
    <x v="3"/>
    <n v="2"/>
    <s v="20-11."/>
    <s v="20-11."/>
    <x v="0"/>
    <s v="Operativo"/>
    <s v="Desplegar toda la capacidad técnica y tecnológica de la Entidad para ponerla al servicio de los usuarios internos y externos "/>
    <s v="6-Plan Estratégico de Tecnologías de la Información"/>
    <s v="NO"/>
    <s v="  8» Mejoramiento de los sistemas de información y servicios tecnológicos de la superintendencia de industria y comercio en el territorio  nacional"/>
    <s v=" 11.Gobierno digital"/>
    <s v=" 17- Plan Estratégico de Tecnologías de la Información"/>
    <s v="Plan de fortalecimiento para el intercambio de información (Marco de Interoperabilidad) ejecutado conforme con el cronograma definido para 2023  (Informe de  la implementación del plan de fortalecimiento para el intercambio de información trimestral )"/>
    <n v="0.03"/>
    <m/>
    <n v="100"/>
    <s v="Porcentual"/>
    <s v="% del plan ejecutado/ 100% del plan a ejecutar"/>
    <d v="2023-10-02T00:00:00"/>
    <d v="2023-12-15T00:00:00"/>
    <s v="»20-Oficina de Tecnología e Informática"/>
    <x v="0"/>
    <s v="Cumplida"/>
    <n v="1"/>
    <s v="Se ejecuta el plan de intercambio de información establecido de acuerdo con el Plan Estratégico Sectorial"/>
    <d v="2023-12-15T00:00:00"/>
    <n v="1"/>
    <s v="De acuerdo con la evicencia aportada el producto fue cumplido. La evidencia corresponde a la reportada en las actividades 20-11-1 y 20-11-2"/>
    <d v="2023-12-15T00:00:00"/>
    <m/>
    <s v="NA"/>
    <n v="0.03"/>
  </r>
  <r>
    <s v="TECNOLOGIA "/>
    <x v="3"/>
    <s v="»20-"/>
    <x v="3"/>
    <n v="2"/>
    <s v="20-11-1."/>
    <s v="20-11."/>
    <x v="1"/>
    <s v="N/A"/>
    <s v="N/A"/>
    <s v="N/A"/>
    <s v="N/A"/>
    <s v="N/A"/>
    <s v="N/A"/>
    <s v="N/A"/>
    <s v="Definir plan de acción para el intercambio de información (Marco de Interoperabilidad) (Documento del plan de acción para el intercambio de información (Marco de Interoperabilidad) / único entregable)"/>
    <n v="0.2"/>
    <n v="6.0000000000000001E-3"/>
    <n v="1"/>
    <s v="Numérica"/>
    <s v="# de planes definidos/ 1 Plan a definir"/>
    <d v="2023-10-02T00:00:00"/>
    <d v="2023-10-13T00:00:00"/>
    <s v="»20-Oficina de Tecnología e Informática"/>
    <x v="0"/>
    <s v="Cumplida"/>
    <n v="1"/>
    <s v="Se formulo plan de intercambio de información considerando alcance técnico, politico legal, tiempo y recursos asignados"/>
    <d v="2023-12-15T00:00:00"/>
    <n v="1"/>
    <s v="De acuerdo con la evicencia aportada la actividad fue cumplida."/>
    <d v="2023-12-15T00:00:00"/>
    <s v="SI"/>
    <n v="1"/>
    <n v="6.0000000000000001E-3"/>
  </r>
  <r>
    <s v="TECNOLOGIA "/>
    <x v="3"/>
    <s v="»20-"/>
    <x v="3"/>
    <n v="2"/>
    <s v="20-11-2."/>
    <s v="20-11."/>
    <x v="1"/>
    <s v="N/A"/>
    <s v="N/A"/>
    <s v="N/A"/>
    <s v="N/A"/>
    <s v="N/A"/>
    <s v="N/A"/>
    <s v="N/A"/>
    <s v="Implementar el plan de acción para el intercambio de información (Marco de Interoperabilidad)/ (Informe de  la implementación del plan de acción para el intercambio de información trimestral )"/>
    <n v="0.8"/>
    <n v="2.4E-2"/>
    <n v="100"/>
    <s v="Porcentual"/>
    <s v="% de plan implementado/ 100% del plan a implementar_x000a_"/>
    <d v="2023-10-13T00:00:00"/>
    <d v="2023-12-15T00:00:00"/>
    <s v="»20-Oficina de Tecnología e Informática"/>
    <x v="0"/>
    <s v="Cumplida"/>
    <n v="1"/>
    <s v="Se realizaron actividades para lograr intercambios de información con Confecamaras e iniciar proceso politico legal con la Registraduría, fortalecer capacidad técnica en la plataforma XROAD y participación de la mesa de interoperabilidad en el marco de la Comisión interinstitucional de justicia."/>
    <d v="2023-12-15T00:00:00"/>
    <n v="1"/>
    <s v="De acuerdo con la evicencia aportada la actividad fue cumplida."/>
    <d v="2023-12-15T00:00:00"/>
    <s v="SI"/>
    <n v="1"/>
    <n v="2.4E-2"/>
  </r>
  <r>
    <s v="PLANEACIÓN "/>
    <x v="4"/>
    <s v="»30-"/>
    <x v="4"/>
    <n v="3"/>
    <s v="30-1"/>
    <s v="30-1"/>
    <x v="0"/>
    <s v="Innovador"/>
    <s v="Diseñar e implementar una estrategia que fortalezca la analítica de datos institucional para la toma de decisiones y la prestación de servicios"/>
    <s v="2-Analítica Institucional - Estadísticas"/>
    <s v="NO"/>
    <s v=" 9» Mejoramiento en la calidad de la gestión estratégica de la superintendencia de industria y comercio a nivel  nacional"/>
    <s v=" 17.Gestión de la información estadística, 18. Seguimiento y evaluación del desempeño institucional"/>
    <s v="N/A"/>
    <s v="Plan de trabajo para la formulación de un Tablero de información relevante generada por las áreas misionales de la SIC, ejecutado (Evidencia del cumplimiento de las actividades)"/>
    <n v="0.08"/>
    <m/>
    <n v="1"/>
    <s v="Numérica"/>
    <s v="# de Planes de trabajo ejecutados / 1 Plan de trabajo a ejecutar"/>
    <d v="2023-02-01T00:00:00"/>
    <d v="2023-09-30T00:00:00"/>
    <s v="»30-Oficina Asesora de Planeación"/>
    <x v="3"/>
    <s v="Cumplida"/>
    <n v="1"/>
    <s v="Se ejecutaron las actividades determinadas en el plan de trabajo,  se cargaron evidencias"/>
    <d v="2023-09-30T00:00:00"/>
    <n v="1"/>
    <s v="Se valida el cumplimiento del producto de acuerdo a los soportes entregados en la segunda actividad."/>
    <d v="2023-09-30T00:00:00"/>
    <s v="SI"/>
    <s v="NA"/>
    <n v="0.08"/>
  </r>
  <r>
    <s v="PLANEACIÓN "/>
    <x v="4"/>
    <s v="»30-"/>
    <x v="4"/>
    <n v="3"/>
    <s v="30-1-1"/>
    <s v="30-1"/>
    <x v="1"/>
    <s v="Innovador"/>
    <s v="N/A"/>
    <s v="N/A"/>
    <s v="N/A"/>
    <s v="N/A"/>
    <s v="N/A"/>
    <s v="N/A"/>
    <s v="Formular plan de trabajo para la formulación del tablero con información relevante (Plan de trabajo/único entregable)"/>
    <n v="0.2"/>
    <n v="1.6E-2"/>
    <n v="1"/>
    <s v="Numérica"/>
    <s v="# de Planes de trabajo formulados/ 1 plan de trabajo programado"/>
    <d v="2023-02-01T00:00:00"/>
    <d v="2023-02-28T00:00:00"/>
    <s v="»30-Oficina Asesora de Planeación"/>
    <x v="1"/>
    <s v="Cumplida"/>
    <n v="1"/>
    <s v="Se adjunta plan de trabajo elaborado "/>
    <d v="2023-02-28T00:00:00"/>
    <n v="1"/>
    <s v="Se valida el cumplimiento de la actividad en tanto el área aportó plan de trabajo con la formulación de actividades  para la formulación de tablero "/>
    <d v="2023-02-28T00:00:00"/>
    <s v="SI"/>
    <n v="1"/>
    <n v="1.6E-2"/>
  </r>
  <r>
    <s v="PLANEACIÓN "/>
    <x v="4"/>
    <s v="»30-"/>
    <x v="4"/>
    <n v="3"/>
    <s v="30-1-2"/>
    <s v="30-1"/>
    <x v="1"/>
    <s v="Innovador"/>
    <s v="N/A"/>
    <s v="N/A"/>
    <s v="N/A"/>
    <s v="N/A"/>
    <s v="N/A"/>
    <s v="N/A"/>
    <s v="Ejecutar plan de trabajo para la formulación del tablero con información relevante (Evidencia del cumplimiento de las actividades)"/>
    <n v="0.8"/>
    <n v="6.4000000000000001E-2"/>
    <n v="100"/>
    <s v="Porcentual"/>
    <s v="% del Plan de trabajo ejecutado / 100% del Plan de trabajo a ejecutar"/>
    <d v="2023-03-01T00:00:00"/>
    <d v="2023-09-30T00:00:00"/>
    <s v="»30-Oficina Asesora de Planeación"/>
    <x v="3"/>
    <s v="Cumplida"/>
    <n v="1"/>
    <s v="Se ejecutaron las actividades determinadas en el plan de trabajo,  se cargaron evidencias"/>
    <d v="2023-09-30T00:00:00"/>
    <n v="1"/>
    <s v="Se valida el cumplimiento de la actividad en tanto se aportaron evidencias del cumplimiento del plan de trabajo "/>
    <d v="2023-09-30T00:00:00"/>
    <s v="SI"/>
    <n v="1"/>
    <n v="6.4000000000000001E-2"/>
  </r>
  <r>
    <s v="PLANEACIÓN "/>
    <x v="4"/>
    <s v="»30-"/>
    <x v="4"/>
    <n v="3"/>
    <s v="30-2"/>
    <s v="30-2"/>
    <x v="0"/>
    <s v="Operativo"/>
    <s v="N/A"/>
    <s v="N/A"/>
    <s v="NO"/>
    <s v=" 9» Mejoramiento en la calidad de la gestión estratégica de la superintendencia de industria y comercio a nivel  nacional"/>
    <s v=" 18. Seguimiento y evaluación del desempeño institucional, 1. Planeación Institucional"/>
    <s v="N/A"/>
    <s v="Reportes de análisis de seguimiento al Plan de Acción, elaborados y remitidos al Equipo Directivo (reportes y correos electrónicos de envío)"/>
    <n v="0.08"/>
    <m/>
    <n v="4"/>
    <s v="Numérica"/>
    <s v="# de reportes elaborados y remitidos / 4 reportes a elaborar y remitir"/>
    <d v="2023-01-03T00:00:00"/>
    <d v="2023-10-27T00:00:00"/>
    <s v="»30-Oficina Asesora de Planeación"/>
    <x v="0"/>
    <s v="Cumplida"/>
    <n v="1"/>
    <s v="En atención a la ejecución de esta actividad, en el primer seguimiento se remitieron los soportes del seguimiento del ultimo trimestre el año 2022. Durante el segundo seguimiento se reportó el reporte de análisis y envió de seguimiento del primer trimestre 2023, con el reporte del seguimiento del periodo de abril a junio  se tendrian tres seguimientos y con el reporte de los meses de julio septiembre se completarian los 4 reportes previstos para el año 2023."/>
    <d v="2023-10-31T00:00:00"/>
    <n v="1"/>
    <s v="Las evidencias permiten validar el cumplimiento de la meta de producto"/>
    <d v="2023-10-31T00:00:00"/>
    <s v="SI"/>
    <s v="NA"/>
    <n v="0.08"/>
  </r>
  <r>
    <s v="PLANEACIÓN "/>
    <x v="4"/>
    <s v="»30-"/>
    <x v="4"/>
    <n v="3"/>
    <s v="30-2-1"/>
    <s v="30-2"/>
    <x v="1"/>
    <s v="Operativo"/>
    <s v="N/A"/>
    <s v="N/A"/>
    <s v="N/A"/>
    <s v="N/A"/>
    <s v="N/A"/>
    <s v="N/A"/>
    <s v="Elaborar y enviar al equipo Directivo, el reporte final de análisis del seguimiento al Plan de Acción 2022  (reporte y correo / único entregable)"/>
    <n v="0.25"/>
    <n v="0.02"/>
    <n v="1"/>
    <s v="Numérica"/>
    <s v="# de reportes elaborados y remitidos / 1 reporte elaborado y remitido"/>
    <d v="2023-01-03T00:00:00"/>
    <d v="2023-02-04T00:00:00"/>
    <s v="»30-Oficina Asesora de Planeación"/>
    <x v="1"/>
    <s v="Cumplida"/>
    <n v="1"/>
    <s v="Se elaboró y envió al equipo Directivo el reporte de análisis de seguimiento para la vigencia 2022, se adjunta correo electrónico y archivo de seguimiento."/>
    <d v="2023-01-30T00:00:00"/>
    <n v="1"/>
    <s v="Se valida el cumplimiento de la actividad en tanto el área aportó correo electrónico dirigido a Directivos con el seguimiento corte diciembre de 2022 y el archivo de seguimiento "/>
    <d v="2023-01-30T00:00:00"/>
    <s v="SI"/>
    <n v="1"/>
    <n v="0.02"/>
  </r>
  <r>
    <s v="PLANEACIÓN "/>
    <x v="4"/>
    <s v="»30-"/>
    <x v="4"/>
    <n v="3"/>
    <s v="30-2-2"/>
    <s v="30-2"/>
    <x v="1"/>
    <s v="Operativo"/>
    <s v="N/A"/>
    <s v="N/A"/>
    <s v="N/A"/>
    <s v="N/A"/>
    <s v="N/A"/>
    <s v="N/A"/>
    <s v="Elaborar y enviar al equipo Directivo, el primer reporte de análisis del seguimiento al Plan de Acción 2023 (reporte y correo / único entregable)"/>
    <n v="0.25"/>
    <n v="0.02"/>
    <n v="1"/>
    <s v="Numérica"/>
    <s v="# de planes elaborados y enviados / 1 Plan a elaborar y enviar"/>
    <d v="2023-03-15T00:00:00"/>
    <d v="2023-05-05T00:00:00"/>
    <s v="»30-Oficina Asesora de Planeación"/>
    <x v="2"/>
    <s v="Cumplida"/>
    <n v="1"/>
    <s v="Se elaboró y envió al equipo Directivo y enlaces de áreas formuladoras  el primer reporte de análisis del seguimiento al Plan de Acción 2023 correspondiente al periodo de enero a marzo"/>
    <d v="2023-05-15T00:00:00"/>
    <n v="1"/>
    <s v="Se valida el cumplimiento de la presente actividad, en tanto el área aportó correo electrónico enviado con el link del archivo de reporte, el cual se pudo visualizar."/>
    <d v="2023-05-17T00:00:00"/>
    <s v="SI"/>
    <n v="1"/>
    <n v="0.02"/>
  </r>
  <r>
    <s v="PLANEACIÓN "/>
    <x v="4"/>
    <s v="»30-"/>
    <x v="4"/>
    <n v="3"/>
    <s v="30-2-3"/>
    <s v="30-2"/>
    <x v="1"/>
    <s v="Operativo"/>
    <s v="N/A"/>
    <s v="N/A"/>
    <s v="N/A"/>
    <s v="N/A"/>
    <s v="N/A"/>
    <s v="N/A"/>
    <s v="Elaborar y enviar al equipo Directivo, el segundo reporte de análisis del seguimiento al Plan de Acción 2023 (reporte y correo / único entregable)"/>
    <n v="0.25"/>
    <n v="0.02"/>
    <n v="1"/>
    <s v="Numérica"/>
    <s v="# de planes elaborados y enviados / 1 Plan a elaborar y enviar"/>
    <d v="2023-06-18T00:00:00"/>
    <d v="2023-07-27T00:00:00"/>
    <s v="»30-Oficina Asesora de Planeación"/>
    <x v="3"/>
    <s v="Cumplida"/>
    <n v="1"/>
    <s v="En atención a la ejecución de esta actividad, en el primer seguimiento se remitieron los soportes del seguimiento del ultimo trimestre el año 2022 durante el segundo seguimiento se reportó el reporte de análisis y envió de seguimiento del primer trimestre 2023, con el reporte de este seguimiento se envían las evidencias del segundo seguimiento del 2023, es decir, se han reportado 3 de los 4 seguimientos previstos para el año 2023,"/>
    <d v="2023-07-31T00:00:00"/>
    <n v="1"/>
    <s v="Se valida el cumplimiento de la presente actividad, en tanto el área aportó correo electrónico enviado y archivo de seguimiento."/>
    <d v="2023-07-31T00:00:00"/>
    <s v="SI"/>
    <n v="1"/>
    <n v="0.02"/>
  </r>
  <r>
    <s v="PLANEACIÓN "/>
    <x v="4"/>
    <s v="»30-"/>
    <x v="4"/>
    <n v="3"/>
    <s v="30-2-4"/>
    <s v="30-2"/>
    <x v="1"/>
    <s v="Operativo"/>
    <s v="N/A"/>
    <s v="N/A"/>
    <s v="N/A"/>
    <s v="N/A"/>
    <s v="N/A"/>
    <s v="N/A"/>
    <s v="Elaborar y enviar al equipo Directivo, el tercer reporte de análisis del seguimiento al Plan de Acción 2023 (reporte y correo / único entregable)"/>
    <n v="0.25"/>
    <n v="0.02"/>
    <n v="1"/>
    <s v="Numérica"/>
    <s v="# de planes elaborados y enviados / 1 Plan a elaborar y enviar"/>
    <d v="2023-09-15T00:00:00"/>
    <d v="2023-10-27T00:00:00"/>
    <s v="»30-Oficina Asesora de Planeación"/>
    <x v="0"/>
    <s v="Cumplida"/>
    <n v="1"/>
    <s v="Se elaboró y envió via correo electronico  al equipo Directivo, el tercer reporte de análisis del seguimiento al Plan de Acción 2023."/>
    <d v="2023-10-31T00:00:00"/>
    <n v="1"/>
    <s v="Las evidencias permiten validar el cumplimiento de la actividad"/>
    <d v="2023-10-31T00:00:00"/>
    <s v="SI"/>
    <n v="1"/>
    <n v="0.02"/>
  </r>
  <r>
    <s v="PLANEACIÓN "/>
    <x v="4"/>
    <s v="»30-"/>
    <x v="4"/>
    <n v="3"/>
    <s v="30-3"/>
    <s v="30-3"/>
    <x v="0"/>
    <s v="Operativo"/>
    <s v="Optimizar los recursos presupuestales de la SIC, procurando una distribución eficiente en el marco de las políticas de austeridad del Gobierno Nacional"/>
    <s v="7-Ejecución Presupuestal 2022"/>
    <s v="NO"/>
    <s v=" 9» Mejoramiento en la calidad de la gestión estratégica de la superintendencia de industria y comercio a nivel  nacional"/>
    <s v="2. Gestión presupuestal y eficiencia del gasto público, 18. Seguimiento y evaluación del desempeño institucional"/>
    <s v=" 1- Plan Anual de Adquisiciones"/>
    <s v="Reportes de análisis con el seguimiento a la ejecución presupuestal, elaborados y remitidos al equipo directivo  (Reportes y correos electrónicos de envío)"/>
    <n v="0.06"/>
    <m/>
    <n v="6"/>
    <s v="Numérica"/>
    <s v="# de reportes elaborados y remitidos / 6 reportes a elaborar y remitir"/>
    <d v="2023-02-01T00:00:00"/>
    <d v="2023-11-15T00:00:00"/>
    <s v="»30-Oficina Asesora de Planeación"/>
    <x v="0"/>
    <s v="Cumplida"/>
    <n v="1"/>
    <s v="Se realizaron los reportes de análisis con el seguimiento a la ejecución presupuestal. Se incluyen los correos de envío al equipo Directivo."/>
    <d v="2023-12-29T00:00:00"/>
    <n v="1"/>
    <s v="Las evidencias permiten validar el cumplimiento de la meta de producto"/>
    <d v="2023-12-29T00:00:00"/>
    <s v="SI"/>
    <s v="NA"/>
    <n v="0.06"/>
  </r>
  <r>
    <s v="PLANEACIÓN "/>
    <x v="4"/>
    <s v="»30-"/>
    <x v="4"/>
    <n v="3"/>
    <s v="30-3-1"/>
    <s v="30-3"/>
    <x v="1"/>
    <s v="Operativo"/>
    <s v="N/A"/>
    <s v="N/A"/>
    <s v="N/A"/>
    <s v="N/A"/>
    <s v="N/A"/>
    <s v="N/A"/>
    <s v="Elaborar y remitir al equipo directivo, el reporte final de análisis con el seguimiento a la ejecución presupuestal 2022 (Reporte y correo electrónico de envío / único entregable)"/>
    <n v="0.16"/>
    <n v="9.5999999999999992E-3"/>
    <n v="1"/>
    <s v="Numérica"/>
    <s v="# de reportes elaborados y remitidos / 1 reporte elaborado y remitido"/>
    <d v="2023-02-01T00:00:00"/>
    <d v="2023-02-15T00:00:00"/>
    <s v="»30-Oficina Asesora de Planeación"/>
    <x v="1"/>
    <s v="Cumplida"/>
    <n v="1"/>
    <s v="Se elaboró y remitió al equipo directivo el análisis de seguimiento a la ejecución presupuestal para la vigencia 2022. Se adjunta pdf del correo electrónico, archivo seguimiento inversión y archivo seguimiento inversión "/>
    <d v="2023-01-06T00:00:00"/>
    <n v="1"/>
    <s v="Se valida el cumplimiento de la actividad en tanto el área aportó correo electrónico dirigido a Directivos con el seguimiento a las metas presupuestales corte diciembre de 2022 y los dos archivos de seguimiento funcionamiento e inversión"/>
    <d v="2023-01-06T00:00:00"/>
    <s v="SI"/>
    <n v="1"/>
    <n v="9.5999999999999992E-3"/>
  </r>
  <r>
    <s v="PLANEACIÓN "/>
    <x v="4"/>
    <s v="»30-"/>
    <x v="4"/>
    <n v="3"/>
    <s v="30-3-2"/>
    <s v="30-3"/>
    <x v="1"/>
    <s v="Operativo"/>
    <s v="N/A"/>
    <s v="N/A"/>
    <s v="N/A"/>
    <s v="N/A"/>
    <s v="N/A"/>
    <s v="N/A"/>
    <s v="Elaborar y remitir al equipo directivo, el primer reporte de análisis con el seguimiento a la ejecución presupuestal 2023 (Reporte y correo electrónico de envío / único entregable)"/>
    <n v="0.16"/>
    <n v="9.5999999999999992E-3"/>
    <n v="1"/>
    <s v="Numérica"/>
    <s v="# de reportes elaborados y remitidos / 1 Plan a elaborar y remitir"/>
    <d v="2023-03-01T00:00:00"/>
    <d v="2023-03-15T00:00:00"/>
    <s v="»30-Oficina Asesora de Planeación"/>
    <x v="1"/>
    <s v="Cumplida"/>
    <n v="1"/>
    <s v="Se elaboró y remitió al equipo directivo el análisis de seguimiento a la ejecución presupuestal con corte febrero para la vigencia 2023"/>
    <d v="2023-03-28T00:00:00"/>
    <n v="1"/>
    <s v="Se valida el cumplimiento de la actividad en tanto el área aportó correo electrónico dirigido a Directivos con el seguimiento a las metas presupuestales corte febrero 2023 y los dos archivos de seguimiento funcionamiento e inversión"/>
    <d v="2023-03-28T00:00:00"/>
    <s v="SI"/>
    <n v="1"/>
    <n v="9.5999999999999992E-3"/>
  </r>
  <r>
    <s v="PLANEACIÓN "/>
    <x v="4"/>
    <s v="»30-"/>
    <x v="4"/>
    <n v="3"/>
    <s v="30-3-3"/>
    <s v="30-3"/>
    <x v="1"/>
    <s v="Operativo"/>
    <s v="N/A"/>
    <s v="N/A"/>
    <s v="N/A"/>
    <s v="N/A"/>
    <s v="N/A"/>
    <s v="N/A"/>
    <s v="Elaborar y remitir al equipo directivo, el segundo reporte de análisis con el seguimiento a la ejecución presupuestal 2023 (Reporte y correo electrónico de envío / único entregable)"/>
    <n v="0.16"/>
    <n v="9.5999999999999992E-3"/>
    <n v="1"/>
    <s v="Numérica"/>
    <s v="# de reportes elaborados y remitidos / 1 Plan a elaborar y remitir"/>
    <d v="2023-05-02T00:00:00"/>
    <d v="2023-05-16T00:00:00"/>
    <s v="»30-Oficina Asesora de Planeación"/>
    <x v="2"/>
    <s v="Cumplida"/>
    <n v="1"/>
    <s v="Se elaboró y envió al equipo Directivo vía correo electrónico, informe de seguimiento para Inversión y Funcionamiento con corte abril, se adjunta PDF del correo, y los archivos de seguimiento adjuntos"/>
    <d v="2023-05-26T00:00:00"/>
    <n v="1"/>
    <s v="Se valida el cumplimiento de la actividad en tanto el área aportó correo electrónico dirigido a Directivos con el seguimiento a las metas presupuestales corte abril 2023 y los dos archivos de seguimiento funcionamiento e inversión"/>
    <d v="2023-05-26T00:00:00"/>
    <s v="SI"/>
    <n v="1"/>
    <n v="9.5999999999999992E-3"/>
  </r>
  <r>
    <s v="PLANEACIÓN "/>
    <x v="4"/>
    <s v="»30-"/>
    <x v="4"/>
    <n v="3"/>
    <s v="30-3-4"/>
    <s v="30-3"/>
    <x v="1"/>
    <s v="Operativo"/>
    <s v="N/A"/>
    <s v="N/A"/>
    <s v="N/A"/>
    <s v="N/A"/>
    <s v="N/A"/>
    <s v="N/A"/>
    <s v="Elaborar y remitir al equipo directivo, el tercer reporte de análisis con el seguimiento a la ejecución presupuestal 2023 (Reporte y correo electrónico de envío / único entregable)"/>
    <n v="0.16"/>
    <n v="9.5999999999999992E-3"/>
    <n v="1"/>
    <s v="Numérica"/>
    <s v="# de reportes elaborados y remitidos / 1 Plan a elaborar y remitir"/>
    <d v="2023-07-01T00:00:00"/>
    <d v="2023-07-15T00:00:00"/>
    <s v="»30-Oficina Asesora de Planeación"/>
    <x v="3"/>
    <s v="Cumplida"/>
    <n v="1"/>
    <s v="Se elaboró y envió al equipo Directivo vía correo electrónico, informe de seguimiento para Inversión y Funcionamiento con corte junio, se adjunta PDF del correo, y los archivos de seguimiento adjuntos"/>
    <d v="2023-07-19T00:00:00"/>
    <n v="1"/>
    <s v="Se valida el cumplimiento de la actividad en tanto el área aportó correo electrónico dirigido a Directivos con el seguimiento a las metas presupuestales corte junio 2023 y los dos archivos de seguimiento funcionamiento e inversión"/>
    <d v="2023-07-19T00:00:00"/>
    <s v="SI"/>
    <n v="1"/>
    <n v="9.5999999999999992E-3"/>
  </r>
  <r>
    <s v="PLANEACIÓN "/>
    <x v="4"/>
    <s v="»30-"/>
    <x v="4"/>
    <n v="3"/>
    <s v="30-3-5"/>
    <s v="30-3"/>
    <x v="1"/>
    <s v="Operativo"/>
    <s v="N/A"/>
    <s v="N/A"/>
    <s v="N/A"/>
    <s v="N/A"/>
    <s v="N/A"/>
    <s v="N/A"/>
    <s v="Elaborar y remitir al equipo directivo, el cuarto reporte de análisis con el seguimiento a la ejecución presupuestal 2023 (Reporte y correo electrónico de envío / único entregable)"/>
    <n v="0.18"/>
    <n v="1.0799999999999999E-2"/>
    <n v="1"/>
    <s v="Numérica"/>
    <s v="# de reportes elaborados y remitidos / 1 Plan a elaborar y remitir"/>
    <d v="2023-09-01T00:00:00"/>
    <d v="2023-09-15T00:00:00"/>
    <s v="»30-Oficina Asesora de Planeación"/>
    <x v="3"/>
    <s v="Cumplida"/>
    <n v="1"/>
    <s v="Se elaboró y envió al equipo Directivo vía correo electrónico, informe de seguimiento para Inversión y Funcionamiento con corte agosto, se adjunta PDF del correo, y los archivos de seguimiento adjuntos"/>
    <d v="2023-09-04T00:00:00"/>
    <n v="1"/>
    <s v="Se valida el cumplimiento de la actividad en tanto el área aportó correo electrónico dirigido a Directivos con el seguimiento a las metas presupuestales corte agosto 2023 y los dos archivos de seguimiento funcionamiento e inversión"/>
    <d v="2023-09-04T00:00:00"/>
    <s v="SI"/>
    <n v="1"/>
    <n v="1.0799999999999999E-2"/>
  </r>
  <r>
    <s v="PLANEACIÓN "/>
    <x v="4"/>
    <s v="»30-"/>
    <x v="4"/>
    <n v="3"/>
    <s v="30-3-6"/>
    <s v="30-3"/>
    <x v="1"/>
    <s v="Operativo"/>
    <s v="N/A"/>
    <s v="N/A"/>
    <s v="N/A"/>
    <s v="N/A"/>
    <s v="N/A"/>
    <s v="N/A"/>
    <s v="Elaborar y remitir al equipo directivo, el quinto reporte de análisis con el seguimiento a la ejecución presupuestal 2023 (Reporte y correo electrónico de envío / único entregable)"/>
    <n v="0.18"/>
    <n v="1.0799999999999999E-2"/>
    <n v="1"/>
    <s v="Numérica"/>
    <s v="# de reportes elaborados y remitidos / 1 Plan a elaborar y remitir"/>
    <d v="2023-11-01T00:00:00"/>
    <d v="2023-11-15T00:00:00"/>
    <s v="»30-Oficina Asesora de Planeación"/>
    <x v="0"/>
    <s v="Cumplida"/>
    <n v="1"/>
    <s v="Se realizó reporte de análisis con el seguimiento a la ejecución presupuestal. Se incluye el correo de envío al equipo Directivo."/>
    <d v="2023-12-29T00:00:00"/>
    <n v="1"/>
    <s v="Las evidencias permiten validar el cumplimiento de la actividad"/>
    <d v="2023-12-29T00:00:00"/>
    <s v="SI"/>
    <n v="1"/>
    <n v="1.0799999999999999E-2"/>
  </r>
  <r>
    <s v="PLANEACIÓN "/>
    <x v="4"/>
    <s v="»30-"/>
    <x v="4"/>
    <n v="3"/>
    <s v="30-4"/>
    <s v="30-4"/>
    <x v="0"/>
    <s v="Operativo"/>
    <s v="N/A"/>
    <s v="8-Modelo Integrado de Planeación y Gestión "/>
    <s v="NO"/>
    <s v=" 9» Mejoramiento en la calidad de la gestión estratégica de la superintendencia de industria y comercio a nivel  nacional"/>
    <s v=" 7. Fortalecimiento organizacional y simplificación de procesos, 1. Planeación Institucional, 18. Seguimiento y evaluación del desempeño institucional"/>
    <s v="N/A"/>
    <s v="Planes de trabajo Políticas de MIPG lideradas, ejecutados (Evidencia del cumplimiento de las actividades)"/>
    <n v="0.09"/>
    <m/>
    <n v="100"/>
    <s v="Porcentual"/>
    <s v="% de planes de trabajo ejecutados/100% de los planes de trabajo a ejecutar_x000a_"/>
    <d v="2023-02-21T00:00:00"/>
    <d v="2023-12-30T00:00:00"/>
    <s v="»30-Oficina Asesora de Planeación"/>
    <x v="0"/>
    <s v="Cumplida"/>
    <n v="1"/>
    <s v="Se adjuntan las evidencias que dan cuenta de la implementación y ejecución de los planes de trabajo MIPG de la OAP"/>
    <d v="2023-09-27T00:00:00"/>
    <n v="1"/>
    <s v="Las evidencias permiten validar el cumplimiento de la meta de producto"/>
    <d v="2023-09-27T00:00:00"/>
    <s v="SI"/>
    <s v="NA"/>
    <n v="0.09"/>
  </r>
  <r>
    <s v="PLANEACIÓN "/>
    <x v="4"/>
    <s v="»30-"/>
    <x v="4"/>
    <n v="3"/>
    <s v="30-4-1"/>
    <s v="30-4"/>
    <x v="1"/>
    <s v="Operativo"/>
    <s v="N/A"/>
    <s v="N/A"/>
    <s v="N/A"/>
    <s v="N/A"/>
    <s v="N/A"/>
    <s v="N/A"/>
    <s v="Revisar, ajustar y socializar en el CIGD los planes de trabajo 2023 MIPG de las políticas lideradas por la OAP (Planes de trabajo y acta de comité CIGD / único entregable)"/>
    <n v="0.3"/>
    <n v="2.7E-2"/>
    <n v="7"/>
    <s v="Numérica"/>
    <s v="# de planes revisados y ajustados / 7 planes a revisar y ajustar"/>
    <d v="2023-02-21T00:00:00"/>
    <d v="2023-07-31T00:00:00"/>
    <s v="»30-Oficina Asesora de Planeación"/>
    <x v="3"/>
    <s v="Cumplida"/>
    <n v="1"/>
    <s v="Actividad cumplida se presentan los 7 de MIPG ante el Comité Institucional de Gestión y Desempeño a cargo de la OAP"/>
    <d v="2023-09-27T00:00:00"/>
    <n v="1"/>
    <s v="Las evidencias permiten validar el cumplimiento de la actividad"/>
    <d v="2023-09-27T00:00:00"/>
    <s v="SI"/>
    <n v="1"/>
    <n v="2.7E-2"/>
  </r>
  <r>
    <s v="PLANEACIÓN "/>
    <x v="4"/>
    <s v="»30-"/>
    <x v="4"/>
    <n v="3"/>
    <s v="30-4-2"/>
    <s v="30-4"/>
    <x v="1"/>
    <s v="Operativo"/>
    <s v="N/A"/>
    <s v="N/A"/>
    <s v="N/A"/>
    <s v="N/A"/>
    <s v="N/A"/>
    <s v="N/A"/>
    <s v="Ejecutar planes de trabajo MIPG de las políticas lideradas (Evidencia del cumplimiento de las actividades)"/>
    <n v="0.7"/>
    <n v="6.3E-2"/>
    <n v="100"/>
    <s v="Porcentual"/>
    <s v="% de planes de trabajo ejecutados/100% de los planes de trabajo a ejecutar_x000a_"/>
    <d v="2023-08-01T00:00:00"/>
    <d v="2023-12-30T00:00:00"/>
    <s v="»30-Oficina Asesora de Planeación"/>
    <x v="0"/>
    <s v="Cumplida"/>
    <n v="1"/>
    <s v="Se adjuntan las evidencias que dan cuenta de la implementación y ejecución de los planes de trabajo MIPG de la OAP"/>
    <d v="2023-12-31T00:00:00"/>
    <n v="1"/>
    <s v="Las evidencias permiten validar el cumplimiento de la actividad"/>
    <d v="2023-12-31T00:00:00"/>
    <s v="SI"/>
    <n v="1"/>
    <n v="6.3E-2"/>
  </r>
  <r>
    <s v="PLANEACIÓN "/>
    <x v="4"/>
    <s v="»30-"/>
    <x v="4"/>
    <n v="3"/>
    <s v="30-5"/>
    <s v="30-5"/>
    <x v="0"/>
    <s v="Innovador"/>
    <s v="Fortalecer al talento humano en el conocimiento de cada una de las funciones que ejercen las áreas de la entidad"/>
    <s v="N/A"/>
    <s v="NO"/>
    <s v=" 9» Mejoramiento en la calidad de la gestión estratégica de la superintendencia de industria y comercio a nivel  nacional"/>
    <s v=" 15.Gestión del conocimiento y la innovación"/>
    <s v="N/A"/>
    <s v="Programa de capacitaciones para enlaces de planeación Mentor SIC 2.0, ejecutado (Listas de asistencia o capturas de pantalla de capacitación  / único entregable)"/>
    <n v="0.06"/>
    <m/>
    <n v="100"/>
    <s v="Porcentual"/>
    <s v="% de programa ejecutado/100% del programa a ejecutar"/>
    <d v="2023-02-01T00:00:00"/>
    <d v="2023-12-16T00:00:00"/>
    <s v="»30-Oficina Asesora de Planeación"/>
    <x v="0"/>
    <s v="Cumplida"/>
    <n v="1"/>
    <s v="Se adjunta plan de trabajo/se adjunta programa de capacitaciones"/>
    <d v="2023-02-10T00:00:00"/>
    <n v="1"/>
    <s v="Las evidencias permiten validar el cumplimiento de la meta de producto"/>
    <d v="2023-02-10T00:00:00"/>
    <s v="SI"/>
    <s v="NA"/>
    <n v="0.06"/>
  </r>
  <r>
    <s v="PLANEACIÓN "/>
    <x v="4"/>
    <s v="»30-"/>
    <x v="4"/>
    <n v="3"/>
    <s v="30-5-1"/>
    <s v="30-5"/>
    <x v="1"/>
    <s v="Innovador"/>
    <s v="N/A"/>
    <s v="N/A"/>
    <s v="N/A"/>
    <s v="N/A"/>
    <s v="N/A"/>
    <s v="N/A"/>
    <s v="Diseñar el programa de capacitaciones para enlaces de planeación Mentor SIC 2.0 (Programa de capacitaciones  / único entregable)"/>
    <n v="0.2"/>
    <n v="1.2E-2"/>
    <n v="1"/>
    <s v="Numérica"/>
    <s v="# de programas diseñados/ 1 programa a diseñar"/>
    <d v="2023-02-01T00:00:00"/>
    <d v="2023-02-28T00:00:00"/>
    <s v="»30-Oficina Asesora de Planeación"/>
    <x v="1"/>
    <s v="Cumplida"/>
    <n v="1"/>
    <s v="Se adjunta plan de trabajo/se adjunta programa de capacitaciones"/>
    <d v="2023-02-10T00:00:00"/>
    <n v="1"/>
    <s v="Se valida el cumplimiento de la actividad en tanto el área aportó infografía con la programación del Mentor SIC has el mes de noviembre"/>
    <d v="2023-02-10T00:00:00"/>
    <s v="SI"/>
    <n v="1"/>
    <n v="1.2E-2"/>
  </r>
  <r>
    <s v="PLANEACIÓN "/>
    <x v="4"/>
    <s v="»30-"/>
    <x v="4"/>
    <n v="3"/>
    <s v="30-5-2"/>
    <s v="30-5"/>
    <x v="1"/>
    <s v="Innovador"/>
    <s v="N/A"/>
    <s v="N/A"/>
    <s v="N/A"/>
    <s v="N/A"/>
    <s v="N/A"/>
    <s v="N/A"/>
    <s v="Ejecutar el programa de capacitaciones para enlaces de planeación Mentor SIC 2.0 (Listas de asistencia o capturas de pantalla de capacitación  / único entregable)"/>
    <n v="0.8"/>
    <n v="4.8000000000000001E-2"/>
    <n v="100"/>
    <s v="Porcentual"/>
    <s v="% de programa ejecutado/100% del programa a ejecutar"/>
    <d v="2023-03-01T00:00:00"/>
    <d v="2023-12-16T00:00:00"/>
    <s v="»30-Oficina Asesora de Planeación"/>
    <x v="0"/>
    <s v="Cumplida"/>
    <n v="1"/>
    <s v="Actividad ejecutada, se aportan  16 listados de asistencia de 15 charlas programadas "/>
    <d v="2023-02-10T00:00:00"/>
    <n v="1"/>
    <s v="Las evidencias permiten validar el cumplimiento de la actividad"/>
    <d v="2023-02-10T00:00:00"/>
    <s v="SI"/>
    <n v="1"/>
    <n v="4.8000000000000001E-2"/>
  </r>
  <r>
    <s v="PLANEACIÓN "/>
    <x v="4"/>
    <s v="»30-"/>
    <x v="4"/>
    <n v="3"/>
    <s v="30-6"/>
    <s v="30-6"/>
    <x v="0"/>
    <s v="Innovador"/>
    <s v="Mantener el carácter técnico de la Entidad y su alineación con el PND y los estándares internacionales"/>
    <s v="N/A"/>
    <s v="NO"/>
    <s v=" 9» Mejoramiento en la calidad de la gestión estratégica de la superintendencia de industria y comercio a nivel  nacional"/>
    <s v=" 1. Planeación Institucional"/>
    <s v="N/A"/>
    <s v="Alineación estratégica Institucional 2023-2026, actualizada (Evidencia del cumplimiento de las actividades)"/>
    <n v="0.08"/>
    <m/>
    <n v="100"/>
    <s v="Porcentual"/>
    <s v="% de la alineación actualizado/ 100% de la alineación a actualizar"/>
    <d v="2023-01-24T00:00:00"/>
    <d v="2023-12-01T00:00:00"/>
    <s v="»30-Oficina Asesora de Planeación"/>
    <x v="0"/>
    <s v="Cumplida"/>
    <n v="1"/>
    <s v="Se aportan cronograma ajustado, y las evidencias de  ejecución de las tres fases programadas y el cronograma de alistamiento, diseño del ejercicio,  para la planeación estratégica, favor verificar evidencias en los soportes de la segunda actividad del producto."/>
    <d v="2023-08-31T00:00:00"/>
    <n v="1"/>
    <s v="El cumplimiento de este producto se valida con la ejecución de la segunda actividad"/>
    <d v="2023-08-31T00:00:00"/>
    <s v="SI"/>
    <s v="NA"/>
    <n v="0.08"/>
  </r>
  <r>
    <s v="PLANEACIÓN "/>
    <x v="4"/>
    <s v="»30-"/>
    <x v="4"/>
    <n v="3"/>
    <s v="30-6-1"/>
    <s v="30-6"/>
    <x v="1"/>
    <s v="Innovador"/>
    <s v="N/A"/>
    <s v="N/A"/>
    <s v="N/A"/>
    <s v="N/A"/>
    <s v="N/A"/>
    <s v="N/A"/>
    <s v="Formular plan de trabajo para la actualización de la alineación estratégica (Plan de trabajo/único entregable)"/>
    <n v="0.2"/>
    <n v="1.6E-2"/>
    <n v="1"/>
    <s v="Numérica"/>
    <s v="# de planes de trabajo formulados/ 1 plan de trabajo a formular"/>
    <d v="2023-01-24T00:00:00"/>
    <d v="2023-02-28T00:00:00"/>
    <s v="»30-Oficina Asesora de Planeación"/>
    <x v="1"/>
    <s v="Cumplida"/>
    <n v="1"/>
    <s v="Se efectuó un plan de trabajo para la actualización de la alineación estratégica institucional,  entendida esta como un ejercicio por fases que se denominará &quot;Realineación Estratégica Institucional&quot;"/>
    <d v="2023-02-28T00:00:00"/>
    <n v="1"/>
    <s v="Se valida el cumplimiento de la actividad en tanto el área aportó como evidencia, el plan de trabajo para llevar a cabo la realineación estratégica"/>
    <d v="2023-02-28T00:00:00"/>
    <s v="SI"/>
    <n v="1"/>
    <n v="1.6E-2"/>
  </r>
  <r>
    <s v="PLANEACIÓN "/>
    <x v="4"/>
    <s v="»30-"/>
    <x v="4"/>
    <n v="3"/>
    <s v="30-6-2"/>
    <s v="30-6"/>
    <x v="1"/>
    <s v="Innovador"/>
    <s v="N/A"/>
    <s v="N/A"/>
    <s v="N/A"/>
    <s v="N/A"/>
    <s v="N/A"/>
    <s v="N/A"/>
    <s v="Ejecutar el plan de trabajo para la actualización de la alineación estratégica (Evidencia del cumplimiento de las actividades)"/>
    <n v="0.8"/>
    <n v="6.4000000000000001E-2"/>
    <n v="100"/>
    <s v="Porcentual"/>
    <s v="% del plan ejecutado/ 100% del plan a ejecutar"/>
    <d v="2023-03-01T00:00:00"/>
    <d v="2023-12-01T00:00:00"/>
    <s v="»30-Oficina Asesora de Planeación"/>
    <x v="0"/>
    <s v="Cumplida"/>
    <n v="1"/>
    <s v="Se aportan cronograma ajustado, y las evidencias de  ejecución de las tres fases programadas y el cronograma de alistamiento, diseño del ejercicio,  para la planeación estratégica."/>
    <d v="2023-08-31T00:00:00"/>
    <n v="1"/>
    <s v="se valida el cumplimiento de la actividad en tanto el área aporta cronograma ajustado y evidencias del cumplimiento de  las actividades allí listadas"/>
    <d v="2023-08-31T00:00:00"/>
    <s v="SI"/>
    <n v="1"/>
    <n v="6.4000000000000001E-2"/>
  </r>
  <r>
    <s v="PLANEACIÓN "/>
    <x v="4"/>
    <s v="»30-"/>
    <x v="4"/>
    <n v="3"/>
    <s v="30-7"/>
    <s v="30-7"/>
    <x v="0"/>
    <s v="Operativo"/>
    <s v="Diseñar estrategias dirigidas a aumentar la confianza y posicionamiento los grupos de interés "/>
    <s v="8-Modelo Integrado de Planeación y Gestión "/>
    <s v="SI"/>
    <s v="  6»Fortalecimiento del sistema de atención al ciudadano de la superintendencia de industria y comercio a nivel  nacional"/>
    <s v=" 6. Transparencia, acceso a la información pública y lucha contra la corrupción, 9. Participación ciudadana en la gestión pública"/>
    <s v=" 13-PTEP - Participación ciudadana y rendición de cuentas"/>
    <s v="Audiencia pública de rendición de cuentas, realizada (Evidencias de ejecución del plan de trabajo)"/>
    <n v="0.05"/>
    <m/>
    <n v="1"/>
    <s v="Numérica"/>
    <s v="# de audiencias públicas realizadas / 1 Audiencia a realizar"/>
    <d v="2023-04-25T00:00:00"/>
    <d v="2023-11-22T00:00:00"/>
    <s v="»30-Oficina Asesora de Planeación, »73-Grupo de Comunicación"/>
    <x v="0"/>
    <s v="Cumplida"/>
    <n v="1"/>
    <s v="Se realizó la audiencia pública de rendición de cuentas de acuerdo a lo programado en el plan de trabajo. La evidencia se encuentra en la ejecución del plan."/>
    <d v="2023-11-17T00:00:00"/>
    <n v="1"/>
    <s v="Las evidencias permiten validar el cumplimiento de la meta de producto"/>
    <d v="2023-11-17T00:00:00"/>
    <s v="SI"/>
    <s v="NA"/>
    <n v="0.05"/>
  </r>
  <r>
    <s v="PLANEACIÓN "/>
    <x v="4"/>
    <s v="»30-"/>
    <x v="4"/>
    <n v="3"/>
    <s v="30-7-1"/>
    <s v="30-7"/>
    <x v="1"/>
    <s v="Operativo"/>
    <s v="N/A"/>
    <s v="N/A"/>
    <s v="N/A"/>
    <s v="N/A"/>
    <s v="N/A"/>
    <s v="N/A"/>
    <s v="Realizar el plan de trabajo para la Audiencia pública de rendición de cuentas (Plan de trabajo / único entregable)"/>
    <n v="0.1"/>
    <n v="5.000000000000001E-3"/>
    <n v="1"/>
    <s v="Numérica"/>
    <s v="# de planes de trabajo realizado / 1 plan de trabajo a realizar"/>
    <d v="2023-04-25T00:00:00"/>
    <d v="2023-05-13T00:00:00"/>
    <s v="»30-Oficina Asesora de Planeación"/>
    <x v="2"/>
    <s v="Cumplida"/>
    <n v="1"/>
    <s v="Se realiza el plan de trabajo de la Audiencia Pública de Rendición de Cuentas"/>
    <d v="2023-05-10T00:00:00"/>
    <n v="1"/>
    <s v="Se valida el cumplimiento de la presente actividad, en tanto el área aportó plan de trabajo para la audiencia pública de rendición de cuentas junio de 2022 a agosto de 2023"/>
    <d v="2023-05-10T00:00:00"/>
    <s v="SI"/>
    <n v="1"/>
    <n v="5.000000000000001E-3"/>
  </r>
  <r>
    <s v="PLANEACIÓN "/>
    <x v="4"/>
    <s v="»30-"/>
    <x v="4"/>
    <n v="3"/>
    <s v="30-7-2"/>
    <s v="30-7"/>
    <x v="1"/>
    <s v="Operativo"/>
    <s v="N/A"/>
    <s v="N/A"/>
    <s v="N/A"/>
    <s v="N/A"/>
    <s v="N/A"/>
    <s v="N/A"/>
    <s v="Ejecutar el plan de trabajo para la Audiencia pública de rendición de cuentas (Evidencias de ejecución del plan de trabajo)"/>
    <n v="0.9"/>
    <n v="4.5000000000000005E-2"/>
    <n v="100"/>
    <s v="Porcentual"/>
    <s v="% del plan ejecutado/ 100% del plan a ejecutar_x000a_"/>
    <d v="2023-05-16T00:00:00"/>
    <d v="2023-11-22T00:00:00"/>
    <s v="»30-Oficina Asesora de Planeación, »73-Grupo de Comunicación"/>
    <x v="0"/>
    <s v="Cumplida"/>
    <n v="1"/>
    <s v="Se ejecutó el plan de trabajo de la Audiencia de Rendición de Cuentas. (Se relacionan las evidencias del plan de trabajo)"/>
    <d v="2023-12-15T00:00:00"/>
    <n v="1"/>
    <s v="Las evidencias permiten validar el cumplimiento de la actividad"/>
    <d v="2023-12-15T00:00:00"/>
    <s v="SI"/>
    <n v="1"/>
    <n v="4.5000000000000005E-2"/>
  </r>
  <r>
    <s v="PLANEACIÓN "/>
    <x v="4"/>
    <s v="»30-"/>
    <x v="4"/>
    <n v="3"/>
    <s v="30-8"/>
    <s v="30-8"/>
    <x v="0"/>
    <s v="Innovador"/>
    <s v="Mejorar las herramientas tecnológicas de la Entidad"/>
    <s v="6-Plan Estratégico de Tecnologías de la Información"/>
    <s v="SI"/>
    <s v="  8» Mejoramiento de los sistemas de información y servicios tecnológicos de la superintendencia de industria y comercio en el territorio  nacional"/>
    <s v=" 7. Fortalecimiento organizacional y simplificación de procesos, 11.Gobierno digital"/>
    <s v=" 17- Plan Estratégico de Tecnologías de la Información"/>
    <s v="Módulo Plan de acción del Sistema de Información OAP- GPS, operando ** (1. Formato Arquitectura de Software GS03F21, ya sea nuevo o actualizado hasta el capitulo 2 . 2. Formato Acta de Entrega de Desarrollo de Software GS03-F25)"/>
    <n v="0.09"/>
    <m/>
    <n v="1"/>
    <s v="Numérica"/>
    <s v="# de módulos operando/ 1 módulo a operar"/>
    <d v="2023-01-24T00:00:00"/>
    <d v="2023-12-29T00:00:00"/>
    <s v="»30-Oficina Asesora de Planeación, »20-Oficina de Tecnología e Informática"/>
    <x v="0"/>
    <s v="Cumplida"/>
    <n v="1"/>
    <s v="Entro en operación den Módulo Plan de acción del Sistema de Información OAP- GPS se recibe Formato Arquitectura de Software GS03F21, y Formato Acta de Entrega de Desarrollo de Software GS03-F25"/>
    <d v="2023-10-31T00:00:00"/>
    <n v="1"/>
    <s v="Las evidencias permiten validar el cumplimiento de la meta de producto"/>
    <d v="2023-10-31T00:00:00"/>
    <s v="SI"/>
    <s v="NA"/>
    <n v="0.09"/>
  </r>
  <r>
    <s v="PLANEACIÓN "/>
    <x v="4"/>
    <s v="»30-"/>
    <x v="4"/>
    <n v="3"/>
    <s v="30-8-1"/>
    <s v="30-8"/>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5"/>
    <n v="4.4999999999999998E-2"/>
    <n v="1"/>
    <s v="Numérica"/>
    <s v="# de soportes presentados / 2 soportes a presentar"/>
    <d v="2023-01-24T00:00:00"/>
    <d v="2023-04-29T00:00:00"/>
    <s v="»30-Oficina Asesora de Planeación, »20-Oficina de Tecnología e Informática"/>
    <x v="2"/>
    <s v="Cumplida"/>
    <n v="1"/>
    <s v="Con el concurso de la OTI, la OAP procedió a planear la solución propuesta, como se evidencia en el respectivo soporte que agrupa la totalidad de la información sugerida en las evidencias"/>
    <d v="2023-04-29T00:00:00"/>
    <n v="1"/>
    <s v="Se valida el cumplimiento de la presente actividad, en tanto el área aportó evidencia de las historias de usuario creadas en devops para el aplicativo Plan de Acción y plan de pruebas con  registro de acción y resultado esperado."/>
    <d v="2023-04-29T00:00:00"/>
    <s v="SI"/>
    <n v="1"/>
    <n v="4.4999999999999998E-2"/>
  </r>
  <r>
    <s v="PLANEACIÓN "/>
    <x v="4"/>
    <s v="»30-"/>
    <x v="4"/>
    <n v="3"/>
    <s v="30-8-2"/>
    <s v="30-8"/>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4"/>
    <n v="3.5999999999999997E-2"/>
    <n v="1"/>
    <s v="Numérica"/>
    <s v="# de soportes presentados / 4 soportes a presentar"/>
    <d v="2023-03-01T00:00:00"/>
    <d v="2023-10-31T00:00:00"/>
    <s v="»30-Oficina Asesora de Planeación, »20-Oficina de Tecnología e Informática"/>
    <x v="0"/>
    <s v="Cumplida"/>
    <n v="1"/>
    <s v="Se evidencia la constrrucción de componentes de software. se recibe 1. Captura de pantalla del Código fuente registrado en devops / 2. Captura de pantalla  de casos de prueba ejecutados por desarrollo / 3.Captura de pantalla  de casos de prueba ejecutados para aceptación / 4. Formato Acta de Prueba de Desarrollo de Software GS03-F26"/>
    <d v="2023-10-31T00:00:00"/>
    <n v="1"/>
    <s v="Las evidencias permiten validar el cumplimiento de la actividad"/>
    <d v="2023-10-31T00:00:00"/>
    <s v="SI"/>
    <n v="1"/>
    <n v="3.5999999999999997E-2"/>
  </r>
  <r>
    <s v="PLANEACIÓN "/>
    <x v="4"/>
    <s v="»30-"/>
    <x v="4"/>
    <n v="3"/>
    <s v="30-8-3"/>
    <s v="30-8"/>
    <x v="1"/>
    <s v="Innovador"/>
    <s v="N/A"/>
    <s v="N/A"/>
    <s v="N/A"/>
    <s v="N/A"/>
    <s v="N/A"/>
    <s v="N/A"/>
    <s v="Realizar manuales y capacitar a los usuarios (1.Formato Manual de Usuario GS03-F24 nuevo o actualizado  2. Registro de Capacitación)"/>
    <n v="0.05"/>
    <n v="4.4999999999999997E-3"/>
    <n v="3"/>
    <s v="Numérica"/>
    <s v="# de soportes presentados / 2 soportes a presentar"/>
    <d v="2023-10-31T00:00:00"/>
    <d v="2023-12-29T00:00:00"/>
    <s v="»30-Oficina Asesora de Planeación, »20-Oficina de Tecnología e Informática"/>
    <x v="0"/>
    <s v="Cumplida"/>
    <n v="100"/>
    <s v="Se recibió, revisaró y ajustó el manual y se realizó la capacitación a los usuarios de la OAP, se anexa Formato Manual de Usuario GS03-F24  y el registro de Capacitación)"/>
    <d v="2023-10-27T00:00:00"/>
    <n v="1"/>
    <s v="Las evidencias permiten validar el cumplimiento de la actividad"/>
    <d v="2023-10-27T00:00:00"/>
    <s v="SI"/>
    <n v="1"/>
    <n v="4.4999999999999997E-3"/>
  </r>
  <r>
    <s v="PLANEACIÓN "/>
    <x v="4"/>
    <s v="»30-"/>
    <x v="4"/>
    <n v="3"/>
    <s v="30-8-4"/>
    <s v="30-8"/>
    <x v="1"/>
    <s v="Innovador"/>
    <s v="N/A"/>
    <s v="N/A"/>
    <s v="N/A"/>
    <s v="N/A"/>
    <s v="N/A"/>
    <s v="N/A"/>
    <s v="Realizar cierre del proyecto (1. Formato Arquitectura de Software GS03F21, ya sea nuevo o actualizado hasta el capitulo 2 . 2. Formato Acta de Entrega de Desarrollo de Software GS03-F25)"/>
    <n v="0.05"/>
    <n v="4.4999999999999997E-3"/>
    <n v="1"/>
    <s v="Numérica"/>
    <s v="# de soportes presentados / 2 soportes a presentar"/>
    <d v="2023-11-01T00:00:00"/>
    <d v="2023-12-29T00:00:00"/>
    <s v="»30-Oficina Asesora de Planeación, »20-Oficina de Tecnología e Informática"/>
    <x v="0"/>
    <s v="Cumplida"/>
    <n v="1"/>
    <s v="Se realizó el cierre del proyecto  con el recibido del Formato Arquitectura de Software GS03F21 y el  Formato Acta de Entrega de Desarrollo de Software GS03-F25"/>
    <d v="2023-10-31T00:00:00"/>
    <n v="1"/>
    <s v="Las evidencias permiten validar el cumplimiento de la actividad"/>
    <d v="2023-10-31T00:00:00"/>
    <s v="SI"/>
    <n v="1"/>
    <n v="4.4999999999999997E-3"/>
  </r>
  <r>
    <s v="PLANEACIÓN "/>
    <x v="4"/>
    <s v="»30-"/>
    <x v="4"/>
    <n v="3"/>
    <s v="30-9"/>
    <s v="30-9"/>
    <x v="0"/>
    <s v="Innovador"/>
    <s v="Mantener el carácter técnico de la Entidad y su alineación con el PND y los estándares internacionales"/>
    <s v="N/A"/>
    <s v="NO"/>
    <s v=" 9» Mejoramiento en la calidad de la gestión estratégica de la superintendencia de industria y comercio a nivel  nacional"/>
    <s v=" 1. Planeación Institucional"/>
    <s v="N/A"/>
    <s v="Planeación estratégica 2024, ejecutada  (evidencias de cumplimiento del plan de trabajo)"/>
    <n v="0.06"/>
    <m/>
    <n v="100"/>
    <s v="Porcentual"/>
    <s v="% de la planeación estratégica 2024 ejecutada/100% de la planeación estratégica 2024 a ejecutar"/>
    <d v="2023-06-01T00:00:00"/>
    <d v="2023-12-30T00:00:00"/>
    <s v="»30-Oficina Asesora de Planeación"/>
    <x v="0"/>
    <s v="Cumplida"/>
    <n v="1"/>
    <s v="Se le dió cumplimiento al Plan de Trabajo de Planeación estratégica 2024 las evidencias corresponden a las mimas de la actividad 30-9-2 "/>
    <d v="2023-12-30T00:00:00"/>
    <n v="1"/>
    <s v="Las evidencias permiten validar el cumplimiento de la meta de producto"/>
    <d v="2023-12-30T00:00:00"/>
    <s v="SI"/>
    <s v="NA"/>
    <n v="0.06"/>
  </r>
  <r>
    <s v="PLANEACIÓN "/>
    <x v="4"/>
    <s v="»30-"/>
    <x v="4"/>
    <n v="3"/>
    <s v="30-9-1"/>
    <s v="30-9"/>
    <x v="1"/>
    <s v="Innovador"/>
    <s v="N/A"/>
    <s v="N/A"/>
    <s v="N/A"/>
    <s v="N/A"/>
    <s v="N/A"/>
    <s v="N/A"/>
    <s v="Formular el plan de trabajo para el desarrollo de la planeación estratégica de la vigencia 2023 (Plan de trabajo / único entregable)"/>
    <n v="0.15"/>
    <n v="8.9999999999999993E-3"/>
    <n v="1"/>
    <s v="Numérica"/>
    <s v="# de planes de trabajo formulados/1 plan de trabajo a formular"/>
    <d v="2023-06-01T00:00:00"/>
    <d v="2023-08-31T00:00:00"/>
    <s v="»30-Oficina Asesora de Planeación"/>
    <x v="3"/>
    <s v="Cumplida"/>
    <n v="1"/>
    <s v="Se adjunta plan de trabajo para el desarrollo de la planeación estratégica 2024"/>
    <d v="2023-08-31T00:00:00"/>
    <n v="1"/>
    <s v="Se valida el cumplimiento de la presente actividad en tanto el área allegó la  plan de trabajo para el desarrollo de la planeación estratégica 2024"/>
    <d v="2023-08-31T00:00:00"/>
    <s v="SI"/>
    <n v="1"/>
    <n v="8.9999999999999993E-3"/>
  </r>
  <r>
    <s v="PLANEACIÓN "/>
    <x v="4"/>
    <s v="»30-"/>
    <x v="4"/>
    <n v="3"/>
    <s v="30-9-2"/>
    <s v="30-9"/>
    <x v="1"/>
    <s v="Innovador"/>
    <s v="N/A"/>
    <s v="N/A"/>
    <s v="N/A"/>
    <s v="N/A"/>
    <s v="N/A"/>
    <s v="N/A"/>
    <s v="Ejecutar el plan de trabajo para el desarrollo de la planeación estratégica de la vigencia 2023 (seguimiento al plan de trabajo y evidencias de cumplimiento)"/>
    <n v="0.85"/>
    <n v="5.0999999999999997E-2"/>
    <n v="100"/>
    <s v="Porcentual"/>
    <s v="% del Plan de trabajo ejecutado / 100% del Plan de trabajo a ejecutar"/>
    <d v="2023-09-01T00:00:00"/>
    <d v="2023-12-30T00:00:00"/>
    <s v="»30-Oficina Asesora de Planeación"/>
    <x v="0"/>
    <s v="Cumplida"/>
    <n v="1"/>
    <s v="Se ejecuraron las 11 actividades previstas para este trimestre "/>
    <d v="2023-12-30T00:00:00"/>
    <n v="1"/>
    <s v="Las evidencias permiten validar el cumplimiento de la actividad"/>
    <d v="2023-12-30T00:00:00"/>
    <s v="SI"/>
    <n v="1"/>
    <n v="5.0999999999999997E-2"/>
  </r>
  <r>
    <s v="PLANEACIÓN "/>
    <x v="4"/>
    <s v="»30-"/>
    <x v="4"/>
    <n v="3"/>
    <s v="30-10"/>
    <s v="30-10"/>
    <x v="0"/>
    <s v="Innovador"/>
    <s v="Diseñar estrategias dirigidas a aumentar la confianza y posicionamiento los grupos de interés "/>
    <s v="N/A"/>
    <s v="NO"/>
    <s v=" 9» Mejoramiento en la calidad de la gestión estratégica de la superintendencia de industria y comercio a nivel  nacional"/>
    <s v=" 2. Gestión presupuestal y eficiencia del gasto público"/>
    <s v="N/A"/>
    <s v="Metodología para la implementación de presupuestos sensibles a género en la entidad, formulada (Evidencias de cumplimiento)"/>
    <n v="0.08"/>
    <m/>
    <n v="1"/>
    <s v="Numérica"/>
    <s v="# de metodologías formuladas/ 1 metodologías a formular"/>
    <d v="2023-01-05T00:00:00"/>
    <d v="2023-03-31T00:00:00"/>
    <s v="»30-Oficina Asesora de Planeación"/>
    <x v="1"/>
    <s v="Cumplida"/>
    <n v="1"/>
    <s v="Se soporta con las evidencias de la actividad 30-10-2"/>
    <d v="2023-03-31T00:00:00"/>
    <n v="1"/>
    <s v="Se valida el cumplimiento del producto con la evidencia  marcada  con el consecutivo de la actividad 30-10-2 en tanto el contenido del documento da cuenta de la metodología para la implementación del presupuesto sensible a genero"/>
    <d v="2023-03-31T00:00:00"/>
    <s v="SI"/>
    <s v="NA"/>
    <n v="0.08"/>
  </r>
  <r>
    <s v="PLANEACIÓN "/>
    <x v="4"/>
    <s v="»30-"/>
    <x v="4"/>
    <n v="3"/>
    <s v="30-10-1"/>
    <s v="30-10"/>
    <x v="1"/>
    <s v="Innovador"/>
    <s v="N/A"/>
    <s v="N/A"/>
    <s v="N/A"/>
    <s v="N/A"/>
    <s v="N/A"/>
    <s v="N/A"/>
    <s v="Formular el plan de trabajo para la metodología para la implementación de presupuestos sensibles a género en la entidad (Plan de trabajo / único entregable)"/>
    <n v="0.15"/>
    <n v="1.2E-2"/>
    <n v="1"/>
    <s v="Numérica"/>
    <s v="# de planes de trabajo formulados/ 1 plan de trabajo a formular"/>
    <d v="2023-01-05T00:00:00"/>
    <d v="2023-01-31T00:00:00"/>
    <s v="»30-Oficina Asesora de Planeación"/>
    <x v="1"/>
    <s v="Cumplida"/>
    <n v="1"/>
    <s v="Se efectuó plan de trabajo para la metodología de sensibilización presupuestal al género. Este plan se entendió como un cronograma, cuya evidencia de ejecución es el documento metodológico final"/>
    <d v="2023-01-31T00:00:00"/>
    <n v="1"/>
    <s v="Se valida el cumplimiento de la actividad en tanto el área aportó plan de trabajo con la formulación de actividades "/>
    <d v="2023-01-31T00:00:00"/>
    <s v="SI"/>
    <n v="1"/>
    <n v="1.2E-2"/>
  </r>
  <r>
    <s v="PLANEACIÓN "/>
    <x v="4"/>
    <s v="»30-"/>
    <x v="4"/>
    <n v="3"/>
    <s v="30-10-2"/>
    <s v="30-10"/>
    <x v="1"/>
    <s v="Innovador"/>
    <s v="N/A"/>
    <s v="N/A"/>
    <s v="N/A"/>
    <s v="N/A"/>
    <s v="N/A"/>
    <s v="N/A"/>
    <s v="Ejecutar el plan de trabajo sobre la metodología  para la implementación de presupuestos sensibles a género en la entidad (Evidencias de cumplimiento)"/>
    <n v="0.85"/>
    <n v="6.8000000000000005E-2"/>
    <n v="100"/>
    <s v="Porcentual"/>
    <s v="% de plan de trabajo ejecutado/100%_x000a_"/>
    <d v="2023-02-01T00:00:00"/>
    <d v="2023-03-31T00:00:00"/>
    <s v="»30-Oficina Asesora de Planeación"/>
    <x v="1"/>
    <s v="Cumplida"/>
    <n v="1"/>
    <s v="En el reporte anterior se mostró como evidencia del cumplimiento del plan de trabajo de la Actividad 30.10.1 el documento metodológico. Para esta ocasión, se anexa de nuevo dicho documento, pero se complementa con los soportes antecedentes de las otras actividades especificadas en el plan de trabajo."/>
    <d v="2023-03-31T00:00:00"/>
    <n v="1"/>
    <s v="Se valida el cumplimiento de la presente actividad, dado que el área aprontó evidencias del cumplimiento de las actividades de plan de trabajo propuesto en la actividad 1 del presente producto. Teniendo en cuenta que los soportes fueron allegados en con corte posterior al adecuado se deducen 5 puntos en la calificación de eficiencia."/>
    <d v="2023-03-31T00:00:00"/>
    <s v="NO"/>
    <n v="0.95"/>
    <n v="6.8000000000000005E-2"/>
  </r>
  <r>
    <s v="PLANEACIÓN "/>
    <x v="4"/>
    <s v="»30-"/>
    <x v="4"/>
    <n v="3"/>
    <s v="30-11"/>
    <s v="30-11"/>
    <x v="0"/>
    <s v="Innovador"/>
    <s v="Diseñar estrategias dirigidas a aumentar la confianza y posicionamiento los grupos de interés "/>
    <s v="N/A"/>
    <s v="NO"/>
    <s v=" 9» Mejoramiento en la calidad de la gestión estratégica de la superintendencia de industria y comercio a nivel  nacional"/>
    <s v=" 9. Participación ciudadana en la gestión pública"/>
    <s v=" 16- Participación Ciudadana "/>
    <s v="Documento de necesidades y expectativas de grupos de valor y partes interesadas, realizado (Documento)"/>
    <n v="0.09"/>
    <m/>
    <n v="1"/>
    <s v="Numérica"/>
    <s v="# de documentos realizados/ 1 documento a realizar"/>
    <d v="2023-01-10T00:00:00"/>
    <d v="2023-06-30T00:00:00"/>
    <s v="»30-Oficina Asesora de Planeación"/>
    <x v="2"/>
    <s v="Cumplida"/>
    <n v="1"/>
    <s v="Se realiza el documento propuesta comprensión de las necesidades y expectativas de las partes entesadas "/>
    <d v="2023-06-30T00:00:00"/>
    <n v="1"/>
    <s v="Se valida el cumplimiento del presente producto, en tanto el área aportó como evidencia documento &quot;COMPRENSIÓN DE LAS NECESIDADES Y _x000a_EXPECTATIVAS DE LAS PARTES INTERESADAS&quot;"/>
    <d v="2023-06-30T00:00:00"/>
    <s v="SI"/>
    <s v="NA"/>
    <n v="0.09"/>
  </r>
  <r>
    <s v="PLANEACIÓN "/>
    <x v="4"/>
    <s v="»30-"/>
    <x v="4"/>
    <n v="3"/>
    <s v="30-11-1"/>
    <s v="30-11"/>
    <x v="1"/>
    <s v="Innovador"/>
    <s v="N/A"/>
    <s v="N/A"/>
    <s v="N/A"/>
    <s v="N/A"/>
    <s v="N/A"/>
    <s v="N/A"/>
    <s v="Formular estructura del necesidades y expectativas de grupos de valor y partes interesadas  Estructura del documento / único entregable)"/>
    <n v="0.15"/>
    <n v="1.35E-2"/>
    <n v="1"/>
    <s v="Numérica"/>
    <s v="# de estructuras formuladas / 1 estructura a formular"/>
    <d v="2023-01-10T00:00:00"/>
    <d v="2023-02-28T00:00:00"/>
    <s v="»30-Oficina Asesora de Planeación"/>
    <x v="1"/>
    <s v="Cumplida"/>
    <n v="1"/>
    <s v="Se adjunta el documento Estructura del documento "/>
    <d v="2023-02-09T00:00:00"/>
    <n v="1"/>
    <s v="Se valida el cumplimiento de la actividad en tanto el área aportó la estructura del documento de necesidades y expectativas de grupos de valor y partes interesadas"/>
    <d v="2023-02-09T00:00:00"/>
    <s v="SI"/>
    <n v="1"/>
    <n v="1.35E-2"/>
  </r>
  <r>
    <s v="PLANEACIÓN "/>
    <x v="4"/>
    <s v="»30-"/>
    <x v="4"/>
    <n v="3"/>
    <s v="30-11-2"/>
    <s v="30-11"/>
    <x v="1"/>
    <s v="Innovador"/>
    <s v="N/A"/>
    <s v="N/A"/>
    <s v="N/A"/>
    <s v="N/A"/>
    <s v="N/A"/>
    <s v="N/A"/>
    <s v="Realizar el documento de necesidades y expectativas de grupos de valor y partes interesadas (Documento)"/>
    <n v="0.85"/>
    <n v="7.6499999999999999E-2"/>
    <n v="1"/>
    <s v="Numérica"/>
    <s v="# de documentos realizados/ 1 documento a realizar"/>
    <d v="2023-03-01T00:00:00"/>
    <d v="2023-06-30T00:00:00"/>
    <s v="»30-Oficina Asesora de Planeación"/>
    <x v="2"/>
    <s v="Cumplida"/>
    <n v="1"/>
    <s v="Se realiza el documento comprensión de las necesidades y expectativas de las partes entesadas "/>
    <d v="2023-06-30T00:00:00"/>
    <n v="1"/>
    <s v="Se valida el cumplimiento de la actividad, en tanto el área aportó como evidencia documento &quot;COMPRENSIÓN DE LAS NECESIDADES Y _x000a_EXPECTATIVAS DE LAS PARTES INTERESADAS&quot;"/>
    <d v="2023-06-30T00:00:00"/>
    <s v="SI"/>
    <n v="1"/>
    <n v="7.6499999999999999E-2"/>
  </r>
  <r>
    <s v="PLANEACIÓN "/>
    <x v="4"/>
    <s v="»30-"/>
    <x v="4"/>
    <n v="3"/>
    <s v="30-12"/>
    <s v="30-12"/>
    <x v="0"/>
    <s v="Innovador"/>
    <s v="N/A"/>
    <s v="18-Documentación "/>
    <s v="NO"/>
    <s v=" 9» Mejoramiento en la calidad de la gestión estratégica de la superintendencia de industria y comercio a nivel  nacional"/>
    <s v=" 7. Fortalecimiento organizacional y simplificación de procesos"/>
    <s v="N/A"/>
    <s v="Estrategia de apropiación del SIGI, ejecutada (evidencias de ejecución del plan de trabajo)"/>
    <n v="0.09"/>
    <m/>
    <n v="100"/>
    <s v="Porcentual"/>
    <s v="% de estrategia ejecutada/100% de la estrategia a ejecutar"/>
    <d v="2023-01-24T00:00:00"/>
    <d v="2023-12-01T00:00:00"/>
    <s v="»30-Oficina Asesora de Planeación"/>
    <x v="0"/>
    <s v="Cumplida"/>
    <n v="1"/>
    <s v="Se adjuntan las evidencias que dan cuenta de la implementación y ejecución del plan de trabajo de apropiación del SIGI."/>
    <s v=" "/>
    <n v="1"/>
    <s v="Las evidencias permiten validar el cumplimiento de la meta de producto"/>
    <d v="2023-12-01T00:00:00"/>
    <s v="SI"/>
    <s v="NA"/>
    <n v="0.09"/>
  </r>
  <r>
    <s v="PLANEACIÓN "/>
    <x v="4"/>
    <s v="»30-"/>
    <x v="4"/>
    <n v="3"/>
    <s v="30-12-1"/>
    <s v="30-12"/>
    <x v="1"/>
    <s v="Innovador"/>
    <s v="N/A"/>
    <s v="N/A"/>
    <s v="N/A"/>
    <s v="N/A"/>
    <s v="N/A"/>
    <s v="N/A"/>
    <s v="Formular el plan de trabajo para Estrategia de apropiación del SIGI (Plan de trabajo / único entregable)"/>
    <n v="0.15"/>
    <n v="1.35E-2"/>
    <n v="1"/>
    <s v="Numérica"/>
    <s v="# de planes de trabajo formulados/ 1 plan de trabajo a formular"/>
    <d v="2023-01-24T00:00:00"/>
    <d v="2023-02-28T00:00:00"/>
    <s v="»30-Oficina Asesora de Planeación"/>
    <x v="1"/>
    <s v="Cumplida"/>
    <n v="1"/>
    <s v="El 28 de febrero se oficializó la versión 1 del plan de trabajo de apropiación del SIGI, el cual fue socializado con el coordinador del grupo de gestión y fortalecimiento institucional y la jefe de la OAP. A la fecha el plan de trabajo se encuentra en ejecución. Se adjunta plan de trabajo (ACTIVIDAD 30-12-1  SOPORTE 1 Plan de trabajo Apropiación SIGI V1) y correo de socialización (ACTIVIDAD 30-12-1 SOPORTE 2 PLAN DE TRABAJO APROPIACIÓN SIGI). "/>
    <d v="2023-02-28T00:00:00"/>
    <n v="1"/>
    <s v="Se valida el cumplimiento de la actividad,  en tanto el área aportó  el plan de trabajo para la estrategia  de apropiación del SIGI"/>
    <d v="2023-02-28T00:00:00"/>
    <s v="SI"/>
    <n v="1"/>
    <n v="1.35E-2"/>
  </r>
  <r>
    <s v="PLANEACIÓN "/>
    <x v="4"/>
    <s v="»30-"/>
    <x v="4"/>
    <n v="3"/>
    <s v="30-12-2"/>
    <s v="30-12"/>
    <x v="1"/>
    <s v="Innovador"/>
    <s v="N/A"/>
    <s v="N/A"/>
    <s v="N/A"/>
    <s v="N/A"/>
    <s v="N/A"/>
    <s v="N/A"/>
    <s v="Ejecutar el plan de trabajo para Estrategia de apropiación del SIGI (Evidencias de cumplimiento)"/>
    <n v="0.85"/>
    <n v="7.6499999999999999E-2"/>
    <n v="100"/>
    <s v="Porcentual"/>
    <s v="% del plan ejecutado/100% del plan a ejecutar"/>
    <d v="2023-03-01T00:00:00"/>
    <d v="2023-12-01T00:00:00"/>
    <s v="»30-Oficina Asesora de Planeación"/>
    <x v="0"/>
    <s v="Cumplida"/>
    <n v="1"/>
    <s v="Se adjuntan las evidencias que dan cuenta de la implementación y ejecución del plan de trabajo de apropiación del SIGI."/>
    <d v="2023-12-01T00:00:00"/>
    <n v="1"/>
    <s v="Las evidencias permiten validar el cumplimiento de la actividad"/>
    <d v="2023-12-01T00:00:00"/>
    <s v="SI"/>
    <n v="1"/>
    <n v="7.6499999999999999E-2"/>
  </r>
  <r>
    <s v="PLANEACIÓN "/>
    <x v="4"/>
    <s v="»30-"/>
    <x v="4"/>
    <n v="3"/>
    <s v="30-13"/>
    <s v="30-13"/>
    <x v="0"/>
    <s v="Innovador"/>
    <s v="N/A"/>
    <s v="13-Experiencia SIC"/>
    <s v="NO"/>
    <s v=" 9» Mejoramiento en la calidad de la gestión estratégica de la superintendencia de industria y comercio a nivel  nacional"/>
    <s v=" 10. Racionalización de trámites"/>
    <s v="N/A"/>
    <s v="Herramienta experiencia SIC revisada y actualizada (evidencias de ejecución del plan de trabajo)"/>
    <n v="0.09"/>
    <m/>
    <n v="100"/>
    <s v="Porcentual"/>
    <s v="% de la herramienta revisada y actualizada/100% de la herramienta a revisar y actualizar"/>
    <d v="2023-01-24T00:00:00"/>
    <d v="2023-12-01T00:00:00"/>
    <s v="»30-Oficina Asesora de Planeación"/>
    <x v="0"/>
    <s v="Cumplida"/>
    <n v="1"/>
    <s v="Actividades ejecutadas y realizadas, se comparten los soportes de 10 actividades ejecutadas durante la vigencia, el Plan de trabajo ejecutado "/>
    <d v="2023-12-02T00:00:00"/>
    <n v="1"/>
    <s v="Las evidencias permiten validar el cumplimiento de la meta de producto"/>
    <d v="2023-12-02T00:00:00"/>
    <s v="SI"/>
    <s v="NA"/>
    <n v="0.09"/>
  </r>
  <r>
    <s v="PLANEACIÓN "/>
    <x v="4"/>
    <s v="»30-"/>
    <x v="4"/>
    <n v="3"/>
    <s v="30-13-1"/>
    <s v="30-13"/>
    <x v="1"/>
    <s v="Innovador"/>
    <s v="N/A"/>
    <s v="N/A"/>
    <s v="N/A"/>
    <s v="N/A"/>
    <s v="N/A"/>
    <s v="N/A"/>
    <s v="Formular el plan de trabajo para la revisión y actualización de la herramienta Experiencia SIC (Plan de trabajo / único entregable)"/>
    <n v="0.15"/>
    <n v="1.35E-2"/>
    <n v="1"/>
    <s v="Numérica"/>
    <s v="# de planes a formular /1 plan a formular"/>
    <d v="2023-01-24T00:00:00"/>
    <d v="2023-02-28T00:00:00"/>
    <s v="»30-Oficina Asesora de Planeación"/>
    <x v="1"/>
    <s v="Cumplida"/>
    <n v="1"/>
    <s v="Se adjunta plan de trabajo"/>
    <d v="2023-02-10T00:00:00"/>
    <n v="1"/>
    <s v="Se valida el cumplimiento de la actividad en tanto el área aportó plan de trabajo, para la actualización de la herramienta experiencia SIC,  la segunda actividad da cuenta del proceso de análisis y generación de iniciativas para ajuste"/>
    <d v="2023-02-10T00:00:00"/>
    <s v="SI"/>
    <n v="1"/>
    <n v="1.35E-2"/>
  </r>
  <r>
    <s v="PLANEACIÓN "/>
    <x v="4"/>
    <s v="»30-"/>
    <x v="4"/>
    <n v="3"/>
    <s v="30-13-2"/>
    <s v="30-13"/>
    <x v="1"/>
    <s v="Innovador"/>
    <s v="N/A"/>
    <s v="N/A"/>
    <s v="N/A"/>
    <s v="N/A"/>
    <s v="N/A"/>
    <s v="N/A"/>
    <s v="Ejecutar el plan de trabajo para para la revisión y actualización de la herramienta ExperienciaSICI (Evidencias de cumplimiento)"/>
    <n v="0.85"/>
    <n v="7.6499999999999999E-2"/>
    <n v="100"/>
    <s v="Porcentual"/>
    <s v="% del plan ejecutado/100% del plan a ejecutar"/>
    <d v="2023-03-01T00:00:00"/>
    <d v="2023-12-01T00:00:00"/>
    <s v="»30-Oficina Asesora de Planeación"/>
    <x v="0"/>
    <s v="Cumplida"/>
    <n v="1"/>
    <s v="Actividades ejecutadas y realizadas, se comparten los soportes de 10 actividades ejecutadas durante la vigencia, el Plan de trabajo ejecutado "/>
    <d v="2023-12-04T00:00:00"/>
    <n v="1"/>
    <s v="Las evidencias permiten validar el cumplimiento de la actividad"/>
    <d v="2023-12-04T00:00:00"/>
    <s v="SI"/>
    <n v="1"/>
    <n v="7.6499999999999999E-2"/>
  </r>
  <r>
    <s v="PLANEACIÓN "/>
    <x v="4"/>
    <s v="»30-"/>
    <x v="4"/>
    <n v="3"/>
    <s v="30-14"/>
    <s v="30-1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0-Oficina Asesora de Planeación"/>
    <x v="0"/>
    <s v="Vencida"/>
    <s v="NA"/>
    <s v="NA"/>
    <s v="NA"/>
    <m/>
    <s v="NA"/>
    <s v="NA"/>
    <s v="NA"/>
    <s v="NA"/>
    <n v="0"/>
  </r>
  <r>
    <s v="PLANEACIÓN "/>
    <x v="4"/>
    <s v="»30-"/>
    <x v="4"/>
    <n v="3"/>
    <s v="30-14-1"/>
    <s v="30-14"/>
    <x v="4"/>
    <s v="Act Compartida"/>
    <s v="N/A"/>
    <s v="N/A"/>
    <s v="N/A"/>
    <s v="N/A"/>
    <s v="N/A"/>
    <s v="N/A"/>
    <s v="Ejecutar las actividades compartidas cuya fecha de vencimiento se encuentra dentro del primer trimestre del año "/>
    <e v="#DIV/0!"/>
    <e v="#DIV/0!"/>
    <n v="3"/>
    <s v="Numérica"/>
    <s v="Sumatoria logros ponderados verificados actividades programadas / promedio meta ponderada periodo evaluado "/>
    <d v="2023-01-01T00:00:00"/>
    <d v="2023-03-31T00:00:00"/>
    <s v="»30-Oficina Asesora de Planeación"/>
    <x v="1"/>
    <s v="Cumplida"/>
    <n v="1"/>
    <s v="3 Actividades programadas para el primer trimestre reportaron avances del 100%"/>
    <d v="2023-03-31T00:00:00"/>
    <n v="1"/>
    <s v="De acuerdo con el soporte entregado la actividad fue cumplida"/>
    <d v="2023-03-31T00:00:00"/>
    <s v="SI"/>
    <n v="1"/>
    <e v="#DIV/0!"/>
  </r>
  <r>
    <s v="PLANEACIÓN "/>
    <x v="4"/>
    <s v="»30-"/>
    <x v="4"/>
    <n v="3"/>
    <s v="30-14-2"/>
    <s v="30-14"/>
    <x v="5"/>
    <s v="Act Compartida"/>
    <s v="N/A"/>
    <s v="N/A"/>
    <s v="N/A"/>
    <s v="N/A"/>
    <s v="N/A"/>
    <s v="N/A"/>
    <s v="Ejecutar las actividades compartidas cuya fecha de vencimiento se encuentra dentro del segundo trimestre del año "/>
    <n v="0.40740740740740738"/>
    <n v="0.40740740740740738"/>
    <n v="11"/>
    <s v="Numérica"/>
    <s v="Sumatoria logros ponderados verificados actividades programadas / promedio meta ponderada periodo evaluado "/>
    <d v="2023-04-01T00:00:00"/>
    <d v="2023-06-30T00:00:00"/>
    <s v="»30-Oficina Asesora de Planeación"/>
    <x v="2"/>
    <s v="Cumplida"/>
    <n v="1"/>
    <s v="dos de las 11 actividades programadas para el segundo trimestre no reportaron avances del 100%, su cumplimiento se evidencio en el tercer trimestre, afectando la eficiencia "/>
    <d v="2023-06-30T00:00:00"/>
    <n v="1"/>
    <s v="dos de las 11 actividades programadas para el segundo trimestre no reportaron avances del 100%, su cumplimiento se evidencio en el tercer trimestre, afectando la eficiencia "/>
    <d v="2023-06-30T00:00:00"/>
    <s v="NO"/>
    <n v="0.98"/>
    <n v="0.40740740740740738"/>
  </r>
  <r>
    <s v="PLANEACIÓN "/>
    <x v="4"/>
    <s v="»30-"/>
    <x v="4"/>
    <n v="3"/>
    <s v="30-14-3"/>
    <s v="30-14"/>
    <x v="7"/>
    <s v="Act Compartida"/>
    <s v="N/A"/>
    <s v="N/A"/>
    <s v="N/A"/>
    <s v="N/A"/>
    <s v="N/A"/>
    <s v="N/A"/>
    <s v="Ejecutar las actividades compartidas cuya fecha de vencimiento se encuentra dentro del tercer trimestre del año "/>
    <n v="0.22222222222222221"/>
    <n v="0.22222222222222221"/>
    <n v="5"/>
    <s v="Numérica"/>
    <s v="Sumatoria logros ponderados verificados actividades programadas / promedio meta ponderada periodo evaluado "/>
    <d v="2023-07-01T00:00:00"/>
    <d v="2023-09-30T00:00:00"/>
    <s v="»30-Oficina Asesora de Planeación"/>
    <x v="3"/>
    <s v="Cumplida"/>
    <n v="1"/>
    <s v="Se realizaron las 5 Actividades programadas"/>
    <d v="2023-09-30T00:00:00"/>
    <n v="1"/>
    <s v="Se validaron soportes de las 5 Actividades programadas para este trimestre "/>
    <d v="2023-09-30T00:00:00"/>
    <s v="SI"/>
    <n v="1"/>
    <n v="0.22222222222222221"/>
  </r>
  <r>
    <s v="PLANEACIÓN "/>
    <x v="4"/>
    <s v="»30-"/>
    <x v="4"/>
    <n v="3"/>
    <s v="30-14-4"/>
    <s v="30-14"/>
    <x v="6"/>
    <s v="Act Compartida"/>
    <s v="N/A"/>
    <s v="N/A"/>
    <s v="N/A"/>
    <s v="N/A"/>
    <s v="N/A"/>
    <s v="N/A"/>
    <s v="Ejecutar las actividades compartidas cuya fecha de vencimiento se encuentra dentro del cuarto trimestre del año "/>
    <n v="0.25925925925925924"/>
    <n v="0.25925925925925924"/>
    <n v="9"/>
    <s v="Numérica"/>
    <s v="Sumatoria logros ponderados verificados actividades programadas / promedio meta ponderada periodo evaluado "/>
    <d v="2023-10-01T00:00:00"/>
    <d v="2023-12-30T00:00:00"/>
    <s v="»30-Oficina Asesora de Planeación"/>
    <x v="0"/>
    <s v="Vencida"/>
    <s v="NA"/>
    <s v="NA"/>
    <s v="NA"/>
    <m/>
    <s v="NA"/>
    <s v="NA"/>
    <s v="NA"/>
    <s v="NA"/>
    <n v="0"/>
  </r>
  <r>
    <s v="ESTUDIOS ECONOMICOS"/>
    <x v="5"/>
    <s v="»37-"/>
    <x v="5"/>
    <n v="1"/>
    <s v="37-1"/>
    <s v="37-1"/>
    <x v="0"/>
    <s v="Operativo"/>
    <s v="Mantener el carácter técnico de la Entidad y su alineación con el PND y los estándares internacionales"/>
    <s v="8-Modelo Integrado de Planeación y Gestión "/>
    <s v="NO"/>
    <s v=" 9» Mejoramiento en la calidad de la gestión estratégica de la superintendencia de industria y comercio a nivel  nacional"/>
    <s v=" 15.Gestión del conocimiento y la innovación"/>
    <s v=" 1- Plan Anual de Adquisiciones,  14-PTEP - Transparencia y acceso a la información "/>
    <s v="Estudios Económicos Sectoriales realizados (7 Documentos de Estudios Económicos Sectoriales)"/>
    <n v="0.25"/>
    <m/>
    <n v="7"/>
    <s v="Numérica"/>
    <s v="# de Estudios Económicos Sectoriales realizados/7 Estudios Económicos Sectoriales a realizar"/>
    <d v="2023-02-01T00:00:00"/>
    <d v="2023-12-29T00:00:00"/>
    <s v="»37-Grupo de Trabajo de Estudios Económicos"/>
    <x v="0"/>
    <s v="Cumplida"/>
    <n v="1"/>
    <s v="El Grupo de Estudios Económicos elaboró (7) Estudios Económicos Sectoriales así:_x000a__x000a_1. Caracterización plantas de abastecimiento de combustible en Colombia_x000a_2. Análisis mercado de fertilizantes en Colombia durante el período 2019-2022_x000a_3. Perspectivas del mercado de vehículos eléctricos e híbridos a través de patentes y registros en Colombia_x000a_4. Caracterización de la innovación en el sector turismo en Colombia para el período 2018-2022_x000a_5. Sectores económicos con más sanciones relacionadas con protección de datos personales en Colombia_x000a_6. Análisis del comportamiento de créditos de consumo y tasa de interés según su plazo_x000a_7. Caracterización de la innovación en el sector farmaceútico"/>
    <d v="2023-12-29T00:00:00"/>
    <n v="1"/>
    <s v="Las evidencias permiten validar el cumplimiento de la meta de producto"/>
    <d v="2023-12-29T00:00:00"/>
    <s v="SI"/>
    <s v="NA"/>
    <n v="0.25"/>
  </r>
  <r>
    <s v="ESTUDIOS ECONOMICOS"/>
    <x v="5"/>
    <s v="»37-"/>
    <x v="5"/>
    <n v="1"/>
    <s v="37-1-1"/>
    <s v="37-1"/>
    <x v="1"/>
    <s v="Operativo"/>
    <s v="N/A"/>
    <s v="N/A"/>
    <s v="N/A"/>
    <s v="N/A"/>
    <s v="N/A"/>
    <s v="N/A"/>
    <s v="Recopilar y analizar la información conducente a obtener Estudios Económicos Sectoriales (7 documentos de recopilación y análisis de información preliminar)"/>
    <n v="0.5"/>
    <n v="0.125"/>
    <n v="7"/>
    <s v="Numérica"/>
    <s v="# de Recopilaciones/7 Recopilaciones a realizar"/>
    <d v="2023-02-01T00:00:00"/>
    <d v="2023-12-01T00:00:00"/>
    <s v="»37-Grupo de Trabajo de Estudios Económicos"/>
    <x v="0"/>
    <s v="Cumplida"/>
    <n v="1"/>
    <s v="El Grupo de Estudios Económicos elaboró (7)  documentos de recopilación y análisis de la información conducentes a obtener Estudios Económicos Sectoriales así:_x000a__x000a_1. Caracterización plantas de abastecimiento de combustible en Colombia_x000a_2. Análisis mercado de fertilizantes en Colombia durante el período 2019-2022_x000a_3. Perspectivas del mercado de vehículos eléctricos e híbridos a través de patentes y registros en Colombia_x000a_4. Caracterización de la innovación en el sector turismo en Colombia para el período 2018-2022_x000a_5. Sectores económicos con más sanciones relacionadas con protección de datos personales en Colombia_x000a_6. Análisis del comportamiento de créditos de consumo y tasa de interés según su plazo_x000a_7. Caracterización de la innovación en el sector farmaceútico"/>
    <d v="2023-12-01T00:00:00"/>
    <n v="1"/>
    <s v="Las evidencias permiten validar el cumplimiento de la actividad,"/>
    <d v="2023-12-01T00:00:00"/>
    <s v="SI"/>
    <n v="1"/>
    <n v="0.125"/>
  </r>
  <r>
    <s v="ESTUDIOS ECONOMICOS"/>
    <x v="5"/>
    <s v="»37-"/>
    <x v="5"/>
    <n v="1"/>
    <s v="37-1-2"/>
    <s v="37-1"/>
    <x v="1"/>
    <s v="Operativo"/>
    <s v="N/A"/>
    <s v="N/A"/>
    <s v="N/A"/>
    <s v="N/A"/>
    <s v="N/A"/>
    <s v="N/A"/>
    <s v="Elaborar 7 Estudios Económicos Sectoriales (7 documentos de Estudios Económicos Sectoriales)"/>
    <n v="0.5"/>
    <n v="0.125"/>
    <n v="7"/>
    <s v="Numérica"/>
    <s v="# de Estudios Económicos Sectoriales realizados/7 Estudios Económicos Sectoriales a realizar"/>
    <d v="2023-02-01T00:00:00"/>
    <d v="2023-12-29T00:00:00"/>
    <s v="»37-Grupo de Trabajo de Estudios Económicos"/>
    <x v="0"/>
    <s v="Cumplida"/>
    <n v="1"/>
    <s v="El Grupo de Estudios Económicos elaboró (7) Estudios Económicos Sectoriales así:_x000a__x000a_1. Caracterización plantas de abastecimiento de combustible en Colombia_x000a_2. Análisis mercado de fertilizantes en Colombia durante el período 2019-2022_x000a_3. Perspectivas del mercado de vehículos eléctricos e híbridos a través de patentes y registros en Colombia_x000a_4. Caracterización de la innovación en el sector turismo en Colombia para el período 2018-2022_x000a_5. Sectores económicos con más sanciones relacionadas con protección de datos personales en Colombia_x000a_6. Análisis del comportamiento de créditos de consumo y tasa de interés según su plazo_x000a_7. Caracterización de la innovación en el sector farmaceútico"/>
    <d v="2023-12-29T00:00:00"/>
    <n v="1"/>
    <s v="Las evidencias permiten validar el cumplimiento de la actividad,"/>
    <d v="2023-12-29T00:00:00"/>
    <s v="SI"/>
    <n v="1"/>
    <n v="0.125"/>
  </r>
  <r>
    <s v="ESTUDIOS ECONOMICOS"/>
    <x v="5"/>
    <s v="»37-"/>
    <x v="5"/>
    <n v="1"/>
    <s v="37-2"/>
    <s v="37-2"/>
    <x v="0"/>
    <s v="Operativo"/>
    <s v="Desplegar toda la capacidad técnica y tecnológica de la Entidad para ponerla al servicio de los usuarios internos y externos "/>
    <s v="2-Analítica Institucional - Estadísticas"/>
    <s v="NO"/>
    <s v="  8» Mejoramiento de los sistemas de información y servicios tecnológicos de la superintendencia de industria y comercio en el territorio  nacional"/>
    <s v=" 15.Gestión del conocimiento y la innovación"/>
    <s v=" 1- Plan Anual de Adquisiciones,  2- Gasto público "/>
    <s v="Boletines quincenales de noticias económicas, elaborados y enviados a través de correo electrónico a la Oficina de Servicios al Consumidor y Apoyo Empresarial quincenalmente para su divulgación  (57 Boletines quincenales de Noticias Económicas elaborados y 21 correos electrónicos remitidos a la Oficina de Servicios al Consumidor y Apoyo Empresarial  quincenalmente para su divulgación)"/>
    <n v="7.0000000000000007E-2"/>
    <m/>
    <n v="57"/>
    <s v="Numérica"/>
    <s v="# de Boletines quincenales de noticias económicas elaborados y enviados a través de correos electrónicos a la Oficina de Servicios al Consumidor y Apoyo Empresarial  quincenalmente para su divulgación/57 Boletines quincenales de noticias económicas elaborados y 21 correos electrónicos remitidos a a la Oficina de Servicios al Consumidor y Apoyo Empresarial  quincenalmente para su divulgación"/>
    <d v="2023-01-02T00:00:00"/>
    <d v="2023-12-29T00:00:00"/>
    <s v="»37-Grupo de Trabajo de Estudios Económicos"/>
    <x v="0"/>
    <s v="Cumplida"/>
    <n v="1"/>
    <s v="El Grupo de Estudios Económicos elaboró para el presente período (35) Boletines de Noticias Económicas que compilan las principales noticias económicas de interés para las diferentes áreas de la Entidad. Se realizaron (5) entregas a la Oficina de Servicios al Consumidor y Apoyo Empresarial para su divulgación._x000a__x000a_Se divulgaron masivamente (7) boletines en cada entrega: (1) boletín dirigido a cada una de las Delegaturas de la entidad (para un total de 6 boletines) y (1) boletín para divulgar todas las noticias económicas a las áreas transversales vinculadas con el Despacho. Además, en cada una de las entregas realizadas se incluyó un resumen de las diferentes actividades que está realizando el Grupo de Estudios Económicos._x000a__x000a_El Grupo de Estudios Económicos remitió a través de (5) correos electrónicos los Boletines de Noticias Económicas elaborados en el presente período a la Oficina de Servicios al Consumidor y Apoyo Empresarial para su divulgación."/>
    <d v="2023-12-13T00:00:00"/>
    <n v="1"/>
    <s v="Las evidencias permiten validar el cumplimiento de la meta de producto"/>
    <d v="2023-12-13T00:00:00"/>
    <s v="SI"/>
    <s v="NA"/>
    <n v="7.0000000000000007E-2"/>
  </r>
  <r>
    <s v="ESTUDIOS ECONOMICOS"/>
    <x v="5"/>
    <s v="»37-"/>
    <x v="5"/>
    <n v="1"/>
    <s v="37-2-1"/>
    <s v="37-2"/>
    <x v="1"/>
    <s v="Operativo"/>
    <s v="N/A"/>
    <s v="N/A"/>
    <s v="N/A"/>
    <s v="N/A"/>
    <s v="N/A"/>
    <s v="N/A"/>
    <s v="Elaborar quincenalmente siete (7) boletines de noticias económicas (57 Boletines quincenales de noticias económicas)"/>
    <n v="0.5"/>
    <n v="3.5000000000000003E-2"/>
    <n v="57"/>
    <s v="Numérica"/>
    <s v="# de Boletines quincenales de noticias económicas elaborados/57 Boletines quincenales de noticias económicas a elaborar"/>
    <d v="2023-01-02T00:00:00"/>
    <d v="2023-12-15T00:00:00"/>
    <s v="»37-Grupo de Trabajo de Estudios Económicos"/>
    <x v="0"/>
    <s v="Cumplida"/>
    <n v="1"/>
    <s v="El Grupo de Estudios Económicos elaboró para el presente período (35) Boletines de Noticias Económicas que compilan las principales noticias económicas de interés para las diferentes áreas de la Entidad. Se realizaron (5) entregas a la Oficina de Servicios al Consumidor y Apoyo Empresarial para su divulgación._x000a__x000a_Se divulgaron masivamente (7) boletines en cada entrega: (1) boletín dirigido a cada una de las Delegaturas de la entidad (para un total de 6 boletines) y (1) boletín para divulgar todas las noticias económicas a las áreas transversales vinculadas con el Despacho. Además, en cada una de las entregas realizadas se incluyó un resumen de las diferentes actividades que está realizando el Grupo de Estudios Económicos. "/>
    <d v="2023-12-13T00:00:00"/>
    <n v="1"/>
    <s v="Las evidencias permiten validar el cumplimiento de la actividad,"/>
    <d v="2023-12-13T00:00:00"/>
    <s v="SI"/>
    <n v="1"/>
    <n v="3.5000000000000003E-2"/>
  </r>
  <r>
    <s v="ESTUDIOS ECONOMICOS"/>
    <x v="5"/>
    <s v="»37-"/>
    <x v="5"/>
    <n v="1"/>
    <s v="37-2-2"/>
    <s v="37-2"/>
    <x v="1"/>
    <s v="Operativo"/>
    <s v="N/A"/>
    <s v="N/A"/>
    <s v="N/A"/>
    <s v="N/A"/>
    <s v="N/A"/>
    <s v="N/A"/>
    <s v="Enviar quincenalmente siete (7) boletines de noticias económicas a través de correo electrónico a la Oficina de Servicios al Consumidor y Apoyo Empresarial para su divulgación (21 correos electónicos="/>
    <n v="0.5"/>
    <n v="3.5000000000000003E-2"/>
    <n v="21"/>
    <s v="Numérica"/>
    <s v="# de correos electrónicos remitidos a a la Oficina de Servicios al Consumidor y Apoyo Empresarial  quincenalmente para la divulgación de los Boletines quincenales de noticias económicas/21 correos electrónicos remitidos a la Oficina de Servicios al Consumidor y Apoyo Empresarial para la divulgación de los Boletines quincenales de noticias económicas"/>
    <d v="2023-01-02T00:00:00"/>
    <d v="2023-12-15T00:00:00"/>
    <s v="»37-Grupo de Trabajo de Estudios Económicos"/>
    <x v="0"/>
    <s v="Cumplida"/>
    <n v="1"/>
    <s v="El Grupo de Estudios Económicos remitió a través de (5) correos electrónicos los Boletines de Noticias Económicas elaborados en el presente período a la Oficina de Servicios al Consumidor y Apoyo Empresarial para su divulgación"/>
    <d v="2023-12-13T00:00:00"/>
    <n v="1"/>
    <s v="Las evidencias permiten validar el cumplimiento de la actividad,"/>
    <d v="2023-12-13T00:00:00"/>
    <s v="SI"/>
    <n v="1"/>
    <n v="3.5000000000000003E-2"/>
  </r>
  <r>
    <s v="ESTUDIOS ECONOMICOS"/>
    <x v="5"/>
    <s v="»37-"/>
    <x v="5"/>
    <n v="1"/>
    <s v="37-3"/>
    <s v="37-3"/>
    <x v="0"/>
    <s v="Innovador"/>
    <s v="Desplegar toda la capacidad técnica y tecnológica de la Entidad para ponerla al servicio de los usuarios internos y externos "/>
    <s v="8-Modelo Integrado de Planeación y Gestión "/>
    <s v="SI"/>
    <s v=" 9» Mejoramiento en la calidad de la gestión estratégica de la superintendencia de industria y comercio a nivel  nacional"/>
    <s v=" 15.Gestión del conocimiento y la innovación"/>
    <s v=" 1- Plan Anual de Adquisiciones"/>
    <s v="Informes trimestrales estadísticos transversales elaborados y divulgados a todas las Delegaturas (3 informes elaborados y divulgados vía correo electrónico institucional)"/>
    <n v="7.0000000000000007E-2"/>
    <m/>
    <n v="3"/>
    <s v="Numérica"/>
    <s v="# de Informes trimestrales estadísticos transversales elaborados y divulgados a todas las Delegaturas/3 Informes elaborados y 3 correos electrónicos institucionales de divulgación"/>
    <d v="2023-04-01T00:00:00"/>
    <d v="2023-12-29T00:00:00"/>
    <s v="»37-Grupo de Trabajo de Estudios Económicos, »73-Grupo de Comunicación, »3003-Grupo de trabajo de Apoyo a la Red Nacional de Protección al Consumidor"/>
    <x v="0"/>
    <s v="Cumplida"/>
    <n v="1"/>
    <s v="El Grupo de Estudios Económicos elaboró (3) informes estadísticos trimestrales que muestran el análisis de la casuística asociada al sector turismo, con base en la información proveniente de las bases de datos del Grupo de Apoyo a la Red Nacional de Protección al Consumidor, la información de denuncias sobre turismo proveniente de la Delegatura para Asuntos Jurisdiccionales y la información de reclamos registrados en SICFACILITA. Los informes fueron diagramados y divulgados por la  Oficina de Servicios al Consumidor y Apoyo Empresarial._x000a__x000a_Los informes fueron divulgados mediante correo electrónico masivo a todos los usuarios de la Entidad así:_x000a__x000a_Informe #1 - 20/20/2023_x000a_Informe #2 - 01/11/2023_x000a_Informe #3 - 29/12/2023"/>
    <d v="2023-12-29T00:00:00"/>
    <n v="1"/>
    <s v="Las evidencias permiten validar el cumplimiento de la meta de producto"/>
    <d v="2023-12-29T00:00:00"/>
    <s v="SI"/>
    <s v="NA"/>
    <n v="7.0000000000000007E-2"/>
  </r>
  <r>
    <s v="ESTUDIOS ECONOMICOS"/>
    <x v="5"/>
    <s v="»37-"/>
    <x v="5"/>
    <n v="1"/>
    <s v="37-3-1"/>
    <s v="37-3"/>
    <x v="1"/>
    <s v="Innovador"/>
    <s v="N/A"/>
    <s v="N/A"/>
    <s v="N/A"/>
    <s v="N/A"/>
    <s v="N/A"/>
    <s v="N/A"/>
    <s v="Elaborar trimestralmente un informe estadístico transversal (3 Informes estadísticos transversales)"/>
    <n v="0.5"/>
    <n v="3.5000000000000003E-2"/>
    <n v="3"/>
    <s v="Numérica"/>
    <s v="# de Informes trimestrales estadísticos transversales elaborados/3 Informes estadísticos transversales a elaborar"/>
    <d v="2023-04-01T00:00:00"/>
    <d v="2023-12-29T00:00:00"/>
    <s v="»37-Grupo de Trabajo de Estudios Económicos, »73-Grupo de Comunicación, »3003-Grupo de trabajo de Apoyo a la Red Nacional de Protección al Consumidor"/>
    <x v="0"/>
    <s v="Cumplida"/>
    <n v="1"/>
    <s v="El Grupo de Estudios Económicos elaboró (3) informes estadísticos trimestrales que muestran el análisis de la casuística asociada al sector turismo, con base en la información proveniente de las bases de datos del Grupo de Apoyo a la Red Nacional de Protección al Consumidor, la información de denuncias sobre turismo proveniente de la Delegatura para Asuntos Jurisdiccionales y la información de reclamos registrados en SICFACILITA."/>
    <d v="2023-12-29T00:00:00"/>
    <n v="1"/>
    <s v="Las evidencias permiten validar el cumplimiento de la actividad,"/>
    <d v="2023-12-29T00:00:00"/>
    <s v="SI"/>
    <n v="1"/>
    <n v="3.5000000000000003E-2"/>
  </r>
  <r>
    <s v="ESTUDIOS ECONOMICOS"/>
    <x v="5"/>
    <s v="»37-"/>
    <x v="5"/>
    <n v="1"/>
    <s v="37-3-2"/>
    <s v="37-3"/>
    <x v="1"/>
    <s v="Innovador"/>
    <s v="N/A"/>
    <s v="N/A"/>
    <s v="N/A"/>
    <s v="N/A"/>
    <s v="N/A"/>
    <s v="N/A"/>
    <s v="Divulgar trimestralmente un Informe estadístico transversal (3 correos electrónicos institucionales)"/>
    <n v="0.5"/>
    <n v="3.5000000000000003E-2"/>
    <n v="3"/>
    <s v="Numérica"/>
    <s v="# de Informes trimestrales estadísticos transversales elaborados y divulgados a todas las Delegaturas/3 Informes elaborados y 3 correos electrónicos institucionales de divulgación"/>
    <d v="2023-04-01T00:00:00"/>
    <d v="2023-12-29T00:00:00"/>
    <s v="»37-Grupo de Trabajo de Estudios Económicos, »73-Grupo de Comunicación, »3003-Grupo de trabajo de Apoyo a la Red Nacional de Protección al Consumidor"/>
    <x v="0"/>
    <s v="Cumplida"/>
    <n v="1"/>
    <s v="Los informes fueron divulgados por la  Oficina de Servicios al Consumidor y Apoyo Empresarial mediante correo electrónico masivo a todos los usuarios de la Entidad así:_x000a__x000a_Informe #1 - 20/20/2023_x000a_Informe #2 - 01/11/2023_x000a_Informe #3 - 29/12/2023"/>
    <d v="2023-12-29T00:00:00"/>
    <n v="1"/>
    <s v="Las evidencias permiten validar el cumplimiento de la actividad,"/>
    <d v="2023-12-29T00:00:00"/>
    <s v="SI"/>
    <n v="1"/>
    <n v="3.5000000000000003E-2"/>
  </r>
  <r>
    <s v="ESTUDIOS ECONOMICOS"/>
    <x v="5"/>
    <s v="»37-"/>
    <x v="5"/>
    <n v="1"/>
    <s v="37-7"/>
    <s v="37-7"/>
    <x v="0"/>
    <s v="Innovador"/>
    <s v="Desplegar toda la capacidad técnica y tecnológica de la Entidad para ponerla al servicio de los usuarios internos y externos "/>
    <s v="N/A"/>
    <s v="NO"/>
    <s v=" 9» Mejoramiento en la calidad de la gestión estratégica de la superintendencia de industria y comercio a nivel  nacional"/>
    <s v=" 15.Gestión del conocimiento y la innovación"/>
    <s v=" 12-PTEP - Iniciativas adicionales"/>
    <s v="Definir la metodología de costeo para trámites y Otros Procedimientos Administrativos (OPAS) ofertados por la SIC (informe que dé cuenta de la metodología definida)"/>
    <n v="7.0000000000000007E-2"/>
    <m/>
    <n v="1"/>
    <s v="Numérica"/>
    <s v="# de informes que contengan la definición de la metodología/1 informe que de cuenta de la metodología a definir"/>
    <d v="2023-02-01T00:00:00"/>
    <d v="2023-07-31T00:00:00"/>
    <s v="»37-Grupo de Trabajo de Estudios Económicos"/>
    <x v="3"/>
    <s v="Cumplida"/>
    <n v="1"/>
    <s v="Se elaboró la metodología de costeo para 23 trámites y Otros Procedimientos Administrativos (OPAS) de la entidad inscritos en el SUIT, para lo cual se tomó como base el procedimiento vinculado a cada uno de los trámites para establecer las fases y actividades correspondientes a su gestión. Se contemplaron los costos directos de personal (funcionarios y contratistas) de los involucrados en el trámite, así como otros costos directos e indirectos que se identifiquen para diligenciar a discreción de quien diligencie el Excel._x000a__x000a_La metodología de costeo fue remitida a la Oficina Asesora de Planeación mediante correo electrónico el 30 de octubre de 2023"/>
    <d v="2023-10-30T00:00:00"/>
    <n v="1"/>
    <s v="Las evidencias permiten validar el cumplimiento de la meta de producto de manera extemporanea"/>
    <d v="2023-10-30T00:00:00"/>
    <s v="SI"/>
    <s v="NA"/>
    <n v="7.0000000000000007E-2"/>
  </r>
  <r>
    <s v="ESTUDIOS ECONOMICOS"/>
    <x v="5"/>
    <s v="»37-"/>
    <x v="5"/>
    <n v="1"/>
    <s v="37-7-1"/>
    <s v="37-7"/>
    <x v="1"/>
    <s v="Innovador"/>
    <s v="N/A"/>
    <s v="N/A"/>
    <s v="N/A"/>
    <s v="N/A"/>
    <s v="N/A"/>
    <s v="N/A"/>
    <s v="Identificar trámites y Otros Procedimientos Administrativos (OPAS) susceptibles de costeo (listado de trámites y OPAS identificados)"/>
    <n v="0.3"/>
    <n v="2.1000000000000001E-2"/>
    <n v="1"/>
    <s v="Numérica"/>
    <s v="# de listado cuyo contenido muestre la identificación de tramites y Otros Procedimientos Administrativos (OPAS) / 1 Listado de tramites y Otros Procedimientos Administrativos (OPAS)  a identificar."/>
    <d v="2023-02-01T00:00:00"/>
    <d v="2023-03-01T00:00:00"/>
    <s v="»37-Grupo de Trabajo de Estudios Económicos"/>
    <x v="1"/>
    <s v="Cumplida"/>
    <n v="1"/>
    <s v="La Oficina Asesora de Planeación publicó en el Sistema Integral de Gestión Institucional el documento Procedimiento DE03-P03 Realización de actividades de apoyo y soporte de análisis económico dentro de la entidad "/>
    <d v="2023-10-27T00:00:00"/>
    <n v="1"/>
    <s v="Las evidencias permiten validar el cumplimiento de la actividad,"/>
    <d v="2023-10-27T00:00:00"/>
    <s v="SI"/>
    <n v="1"/>
    <n v="2.1000000000000001E-2"/>
  </r>
  <r>
    <s v="ESTUDIOS ECONOMICOS"/>
    <x v="5"/>
    <s v="»37-"/>
    <x v="5"/>
    <n v="1"/>
    <s v="37-7-2"/>
    <s v="37-7"/>
    <x v="1"/>
    <s v="Innovador"/>
    <s v="N/A"/>
    <s v="N/A"/>
    <s v="N/A"/>
    <s v="N/A"/>
    <s v="N/A"/>
    <s v="N/A"/>
    <s v="Establecer los insumos e información necesaria para definir la metodología de costeo (documento o archivo que registre los insumos e información por cada trámite y proceso)"/>
    <n v="0.4"/>
    <n v="2.8000000000000004E-2"/>
    <n v="1"/>
    <s v="Numérica"/>
    <s v="# de documentos o archivos que registren los insumos e información por cada trámite y proceso / 1 documentos o archivos que registre los insumos e información por cada trámite y proceso "/>
    <d v="2023-03-02T00:00:00"/>
    <d v="2023-04-28T00:00:00"/>
    <s v="»37-Grupo de Trabajo de Estudios Económicos"/>
    <x v="2"/>
    <s v="Cumplida"/>
    <n v="1"/>
    <s v="De acuerdo con la evidencia entregada la actividad fue cumplida "/>
    <d v="2023-04-20T00:00:00"/>
    <n v="1"/>
    <s v="De acuerdo con la evidencia entregada la actividad fue cumplida "/>
    <d v="2023-04-20T00:00:00"/>
    <s v="SI"/>
    <n v="1"/>
    <n v="2.8000000000000004E-2"/>
  </r>
  <r>
    <s v="ESTUDIOS ECONOMICOS"/>
    <x v="5"/>
    <s v="»37-"/>
    <x v="5"/>
    <n v="1"/>
    <s v="37-7-3"/>
    <s v="37-7"/>
    <x v="1"/>
    <s v="Innovador"/>
    <s v="N/A"/>
    <s v="N/A"/>
    <s v="N/A"/>
    <s v="N/A"/>
    <s v="N/A"/>
    <s v="N/A"/>
    <s v="Definir la metodología de costeo para trámites y Otros Procedimientos Administrativos (OPAS) ofertados por la SIC (informe que dé cuenta de la metodología definida)"/>
    <n v="0.3"/>
    <n v="2.1000000000000001E-2"/>
    <n v="1"/>
    <s v="Numérica"/>
    <s v="# de informes que contengan la definición de la metodología/1 informe que de cuenta de la metodología a definir"/>
    <d v="2023-05-02T00:00:00"/>
    <d v="2023-07-31T00:00:00"/>
    <s v="»37-Grupo de Trabajo de Estudios Económicos"/>
    <x v="3"/>
    <s v="Cumplida"/>
    <n v="1"/>
    <s v="Se elaboró la metodología de costeo para 23 trámites y Otros Procedimientos Administrativos (OPAS) de la entidad inscritos en el SUIT, para lo cual se tomó como base el procedimiento vinculado a cada uno de los trámites para establecer las fases y actividades correspondientes a su gestión. Se contemplaron los costos directos de personal (funcionarios y contratistas) de los involucrados en el trámite, así como otros costos directos e indirectos que se identifiquen para diligenciar a discreción de quien diligencie el Excel._x000a__x000a_La metodología de costeo fue remitida a la Oficina Asesora de Planeación mediante correo electrónico el 30 de octubre de 2023"/>
    <d v="2023-10-30T00:00:00"/>
    <n v="1"/>
    <s v="Las evidencias permiten validar el cumplimiento de la actividad de manera extemporanea,"/>
    <d v="2023-10-30T00:00:00"/>
    <s v="SI"/>
    <n v="0.95"/>
    <n v="2.1000000000000001E-2"/>
  </r>
  <r>
    <s v="ESTUDIOS ECONOMICOS"/>
    <x v="5"/>
    <s v="»37-"/>
    <x v="5"/>
    <n v="1"/>
    <s v="37-8"/>
    <s v="37-8"/>
    <x v="0"/>
    <s v="Operativo"/>
    <s v="Mantener el carácter técnico de la Entidad y su alineación con el PND y los estándares internacionales"/>
    <s v="18-Documentación "/>
    <s v="SI"/>
    <s v=" 9» Mejoramiento en la calidad de la gestión estratégica de la superintendencia de industria y comercio a nivel  nacional"/>
    <s v=" 7. Fortalecimiento organizacional y simplificación de procesos,  15.Gestión del conocimiento y la innovación"/>
    <s v=" 1- Plan Anual de Adquisiciones"/>
    <s v="Procedimiento DE03-P01 Elaboración de Estudios Económicos actualizado y publicado (captura de pantalla del aplicativo/único entregable)"/>
    <n v="7.0000000000000007E-2"/>
    <m/>
    <n v="1"/>
    <s v="Numérica"/>
    <s v="# de procedimientos actualizados y publicados / 1 procedimiento a actualizar y publicar"/>
    <d v="2023-02-01T00:00:00"/>
    <d v="2023-06-30T00:00:00"/>
    <s v="»37-Grupo de Trabajo de Estudios Económicos, »30-Oficina Asesora de Planeación"/>
    <x v="2"/>
    <s v="Cumplida"/>
    <n v="1"/>
    <s v="El Procedimiento DE03-P01 Elaboración de Estudios Económicos Sectoriales fue actualizado y publicado en el SIGI el 27 de octubre de 2023"/>
    <d v="2023-10-27T00:00:00"/>
    <n v="1"/>
    <s v="Las evidencias permiten validar el cumplimiento de la meta de producto de manera extemporanea"/>
    <d v="2023-10-27T00:00:00"/>
    <s v="SI"/>
    <s v="NA"/>
    <n v="7.0000000000000007E-2"/>
  </r>
  <r>
    <s v="ESTUDIOS ECONOMICOS"/>
    <x v="5"/>
    <s v="»37-"/>
    <x v="5"/>
    <n v="1"/>
    <s v="37-8-1"/>
    <s v="37-8"/>
    <x v="1"/>
    <s v="Operativo"/>
    <s v="N/A"/>
    <s v="N/A"/>
    <s v="N/A"/>
    <s v="N/A"/>
    <s v="N/A"/>
    <s v="N/A"/>
    <s v="Cargar y presentar a través del SIGI,  la propuesta del documento Procedimiento DE03-P01 a la Oficina Asesora de Planeación (captura de pantalla del aplicativo/único entregable)"/>
    <n v="0.8"/>
    <n v="5.6000000000000008E-2"/>
    <n v="1"/>
    <s v="Numérica"/>
    <s v="# de documentos Cargados  y presentados/ 1 documento a  cargar y presentar "/>
    <d v="2023-02-01T00:00:00"/>
    <d v="2023-03-31T00:00:00"/>
    <s v="»37-Grupo de Trabajo de Estudios Económicos"/>
    <x v="1"/>
    <s v="Cumplida"/>
    <n v="1"/>
    <s v="Se cargó a través del SIGI la propuesta de modificación del procedimiento DE03-P01"/>
    <d v="2023-03-31T00:00:00"/>
    <n v="1"/>
    <s v="De acuerdo con el soporte entregado la actividad fue cumplida "/>
    <d v="2023-03-31T00:00:00"/>
    <s v="SI"/>
    <n v="1"/>
    <n v="5.6000000000000008E-2"/>
  </r>
  <r>
    <s v="ESTUDIOS ECONOMICOS"/>
    <x v="5"/>
    <s v="»37-"/>
    <x v="5"/>
    <n v="1"/>
    <s v="37-8-2"/>
    <s v="37-8"/>
    <x v="2"/>
    <s v="Operativo"/>
    <s v="N/A"/>
    <s v="N/A"/>
    <s v="N/A"/>
    <s v="N/A"/>
    <s v="N/A"/>
    <s v="N/A"/>
    <s v="Revisar metodológicamente la propuesta del documento  Procedimiento DE03-P01 y enviarla a la dependencia solicitante (captura de pantalla del aplicativo/ único entregable)"/>
    <n v="0"/>
    <n v="0"/>
    <n v="1"/>
    <s v="Numérica"/>
    <s v="# de documentos revisados metodológicamente / 1 documentos a revisar"/>
    <d v="2023-04-03T00:00:00"/>
    <d v="2023-04-30T00:00:00"/>
    <s v="»30-Oficina Asesora de Planeación"/>
    <x v="2"/>
    <s v="Cumplida"/>
    <n v="1"/>
    <s v="De acuerdo con la evidencia entregada la actividad fue cumplida "/>
    <d v="2023-04-10T00:00:00"/>
    <n v="1"/>
    <s v="De acuerdo con la evidencia entregada la actividad fue cumplida "/>
    <d v="2023-04-10T00:00:00"/>
    <s v="SI"/>
    <n v="1"/>
    <n v="0"/>
  </r>
  <r>
    <s v="ESTUDIOS ECONOMICOS"/>
    <x v="5"/>
    <s v="»37-"/>
    <x v="5"/>
    <n v="1"/>
    <s v="37-8-3"/>
    <s v="37-8"/>
    <x v="1"/>
    <s v="Operativo"/>
    <s v="N/A"/>
    <s v="N/A"/>
    <s v="N/A"/>
    <s v="N/A"/>
    <s v="N/A"/>
    <s v="N/A"/>
    <s v="Ajustar y/o aprobar técnicamente el documento Procedimiento DE03-P01 y remitirla a la Oficina Asesora de Planeación (captura de pantalla del aplicativo/único entregable)"/>
    <n v="0.2"/>
    <n v="1.4000000000000002E-2"/>
    <n v="1"/>
    <s v="Numérica"/>
    <s v="# de documentos ajustados y/o aprobados a la OAP/ 1 documento a ajustar y/o aprobar"/>
    <d v="2023-05-02T00:00:00"/>
    <d v="2023-05-31T00:00:00"/>
    <s v="»37-Grupo de Trabajo de Estudios Económicos"/>
    <x v="2"/>
    <s v="Cumplida"/>
    <n v="1"/>
    <s v="El Procedimiento DE03-P01 Elaboración de Estudios Económicos Sectoriales fue ajustado y aprobado técnicamente por la coordinadora del GEE y cargado en el SIGI para su publicación por parte de la Oficina Asesora de Planeación el 27 de octubre de 2023"/>
    <d v="2023-10-27T00:00:00"/>
    <n v="1"/>
    <s v="Las evidencias permiten validar el cumplimiento de la actividad de manera extemporanea,"/>
    <d v="2023-10-27T00:00:00"/>
    <s v="SI"/>
    <n v="0.95"/>
    <n v="1.4000000000000002E-2"/>
  </r>
  <r>
    <s v="ESTUDIOS ECONOMICOS"/>
    <x v="5"/>
    <s v="»37-"/>
    <x v="5"/>
    <n v="1"/>
    <s v="37-8-4"/>
    <s v="37-8"/>
    <x v="2"/>
    <s v="Operativo"/>
    <s v="N/A"/>
    <s v="N/A"/>
    <s v="N/A"/>
    <s v="N/A"/>
    <s v="N/A"/>
    <s v="N/A"/>
    <s v="Publicar en el Sistema Integral de Gestión Institucional el documento Procedimiento DE03-P01 formulado o actualizada. (captura de pantalla del aplicativo/ único entregable)"/>
    <n v="0"/>
    <n v="0"/>
    <n v="1"/>
    <s v="Numérica"/>
    <s v="# de documentos publicados/ 1 documento a publicar"/>
    <d v="2023-06-01T00:00:00"/>
    <d v="2023-06-30T00:00:00"/>
    <s v="»30-Oficina Asesora de Planeación"/>
    <x v="2"/>
    <s v="Cumplida"/>
    <n v="1"/>
    <s v="La Oficina Asesora de Planeación publicó en el Sistema Integral de Gestión Institucional el documento Procedimiento DE03-P01 Elaboración de Estudios Económicos Sectoriales actualizado"/>
    <d v="2023-10-27T00:00:00"/>
    <n v="1"/>
    <s v="Las evidencias permiten validar el cumplimiento de la actividad de manera extemporanea,"/>
    <d v="2023-10-27T00:00:00"/>
    <s v="SI"/>
    <n v="1"/>
    <n v="0"/>
  </r>
  <r>
    <s v="ESTUDIOS ECONOMICOS"/>
    <x v="5"/>
    <s v="»37-"/>
    <x v="5"/>
    <n v="1"/>
    <s v="37-9"/>
    <s v="37-9"/>
    <x v="0"/>
    <s v="Operativo"/>
    <s v="Mantener el carácter técnico de la Entidad y su alineación con el PND y los estándares internacionales"/>
    <s v="18-Documentación "/>
    <s v="SI"/>
    <s v=" 9» Mejoramiento en la calidad de la gestión estratégica de la superintendencia de industria y comercio a nivel  nacional"/>
    <s v=" 7. Fortalecimiento organizacional y simplificación de procesos,  15.Gestión del conocimiento y la innovación"/>
    <s v=" 1- Plan Anual de Adquisiciones"/>
    <s v="Procedimiento DE03-P03 Soporte de Análisis Económico dentro de la entidad actualizado y publicado (captura de pantalla del aplicativo/único entregable)"/>
    <n v="7.0000000000000007E-2"/>
    <m/>
    <n v="1"/>
    <s v="Numérica"/>
    <s v="# de procedimientos actualizados y publicados / 1 procedimiento a actualizar y publicar"/>
    <d v="2023-07-31T00:00:00"/>
    <d v="2023-12-15T00:00:00"/>
    <s v="»37-Grupo de Trabajo de Estudios Económicos, »30-Oficina Asesora de Planeación"/>
    <x v="0"/>
    <s v="Cumplida"/>
    <n v="1"/>
    <s v="El Procedimiento DE03-P03 Soporte de Análisis Económico dentro de la entidad  fue actualizado y publicado en el SIGI el 27 de octubre de 2023"/>
    <d v="2023-10-27T00:00:00"/>
    <n v="1"/>
    <s v="Las evidencias permiten validar el cumplimiento de la meta de producto."/>
    <d v="2023-10-27T00:00:00"/>
    <s v="SI"/>
    <s v="NA"/>
    <n v="7.0000000000000007E-2"/>
  </r>
  <r>
    <s v="ESTUDIOS ECONOMICOS"/>
    <x v="5"/>
    <s v="»37-"/>
    <x v="5"/>
    <n v="1"/>
    <s v="37-9-1"/>
    <s v="37-9"/>
    <x v="1"/>
    <s v="Operativo"/>
    <s v="N/A"/>
    <s v="N/A"/>
    <s v="N/A"/>
    <s v="N/A"/>
    <s v="N/A"/>
    <s v="N/A"/>
    <s v="Cargar y presentar a través del SIGI,  la propuesta del documento Procedimiento DE03-P03 a la Oficina Asesora de Planeación (captura de pantalla del aplicativo/único entregable)"/>
    <n v="0.8"/>
    <n v="5.6000000000000008E-2"/>
    <n v="1"/>
    <s v="Numérica"/>
    <s v="# de documentos Cargados  y presentados/ 1 documento a  cargar y presentar "/>
    <d v="2023-09-30T00:00:00"/>
    <d v="2023-10-30T00:00:00"/>
    <s v="»37-Grupo de Trabajo de Estudios Económicos"/>
    <x v="0"/>
    <s v="Cumplida"/>
    <n v="1"/>
    <s v="Se cargó en el SIGI la version ajustada por el Grupo de Estudios Económicos y aprobada por la coordinadora del GEE, del Procedimiento DE03-P03 Realización de actividades de apoyo y soporte de análisis económico dentro de la entidad, para revisión metodológica por parte de la OAP el 26 de octubre de 2023"/>
    <d v="2023-10-26T00:00:00"/>
    <n v="1"/>
    <s v="Las evidencias permiten validar el cumplimiento de la actividad,"/>
    <d v="2023-10-26T00:00:00"/>
    <s v="SI"/>
    <n v="1"/>
    <n v="5.6000000000000008E-2"/>
  </r>
  <r>
    <s v="ESTUDIOS ECONOMICOS"/>
    <x v="5"/>
    <s v="»37-"/>
    <x v="5"/>
    <n v="1"/>
    <s v="37-9-2"/>
    <s v="37-9"/>
    <x v="2"/>
    <s v="Operativo"/>
    <s v="N/A"/>
    <s v="N/A"/>
    <s v="N/A"/>
    <s v="N/A"/>
    <s v="N/A"/>
    <s v="N/A"/>
    <s v="Revisar metodológicamente la propuesta del documento  Procedimiento DE03-P03 y enviarla a la dependencia solicitante (captura de pantalla del aplicativo/ único entregable)"/>
    <n v="0"/>
    <n v="0"/>
    <n v="1"/>
    <s v="Numérica"/>
    <s v="# de documentos revisados metodológicamente / 1 documentos a revisar"/>
    <d v="2023-11-30T00:00:00"/>
    <d v="2023-12-15T00:00:00"/>
    <s v="»37-Grupo de Trabajo de Estudios Económicos"/>
    <x v="0"/>
    <s v="Cumplida"/>
    <n v="1"/>
    <s v="La Oficina Asesora de Planeación realizó la revisión metodológica del documento Procedimiento DE03-P03 Realización de actividades de apoyo y soporte de análisis económico dentro de la entidad "/>
    <d v="2023-10-27T00:00:00"/>
    <n v="1"/>
    <s v="Las evidencias permiten validar el cumplimiento de la actividad,"/>
    <d v="2023-10-27T00:00:00"/>
    <s v="SI"/>
    <n v="1"/>
    <n v="0"/>
  </r>
  <r>
    <s v="ESTUDIOS ECONOMICOS"/>
    <x v="5"/>
    <s v="»37-"/>
    <x v="5"/>
    <n v="1"/>
    <s v="37-9-3"/>
    <s v="37-9"/>
    <x v="1"/>
    <s v="Operativo"/>
    <s v="N/A"/>
    <s v="N/A"/>
    <s v="N/A"/>
    <s v="N/A"/>
    <s v="N/A"/>
    <s v="N/A"/>
    <s v="Ajustar y/o aprobar técnicamente el documento Procedimiento DE03-P03 y remitirla a la Oficina Asesora de Planeación (captura de pantalla del aplicativo/único entregable)"/>
    <n v="0.2"/>
    <n v="1.4000000000000002E-2"/>
    <n v="1"/>
    <s v="Numérica"/>
    <s v="# de documentos ajustados y/o aprobados a la OAP/ 1 documento a ajustar y/o aprobar"/>
    <d v="2023-11-30T00:00:00"/>
    <d v="2023-12-15T00:00:00"/>
    <s v="»37-Grupo de Trabajo de Estudios Económicos"/>
    <x v="0"/>
    <s v="Cumplida"/>
    <n v="1"/>
    <s v="El Procedimiento DE03-P03 Realización de actividades de apoyo y soporte de análisis económico dentro de la entidad fue ajustado y aprobado técnicamente por la coordinadora del GEE y cargado en el SIGI para su publicación por parte de la Oficina Asesora de Planeación el 27 de octubre de 2023"/>
    <d v="2023-10-27T00:00:00"/>
    <n v="1"/>
    <s v="Las evidencias permiten validar el cumplimiento de la actividad,"/>
    <d v="2023-10-27T00:00:00"/>
    <s v="SI"/>
    <n v="1"/>
    <n v="1.4000000000000002E-2"/>
  </r>
  <r>
    <s v="ESTUDIOS ECONOMICOS"/>
    <x v="5"/>
    <s v="»37-"/>
    <x v="5"/>
    <n v="1"/>
    <s v="37-9-4"/>
    <s v="37-9"/>
    <x v="2"/>
    <s v="Operativo"/>
    <s v="N/A"/>
    <s v="N/A"/>
    <s v="N/A"/>
    <s v="N/A"/>
    <s v="N/A"/>
    <s v="N/A"/>
    <s v="Publicar en el Sistema Integral de Gestión Institucional el documento Procedimiento DE03-P03 formulado o actualizada. (captura de pantalla del aplicativo/ único entregable)"/>
    <n v="0"/>
    <n v="0"/>
    <n v="1"/>
    <s v="Numérica"/>
    <s v="# de documentos publicados/ 1 documento a publicar"/>
    <d v="2023-11-01T00:00:00"/>
    <d v="2023-11-30T00:00:00"/>
    <s v="»30-Oficina Asesora de Planeación"/>
    <x v="0"/>
    <s v="Cumplida"/>
    <n v="1"/>
    <s v="La Oficina Asesora de Planeación publicó en el Sistema Integral de Gestión Institucional el documento Procedimiento DE03-P03 Realización de actividades de apoyo y soporte de análisis económico dentro de la entidad "/>
    <d v="2023-10-27T00:00:00"/>
    <n v="1"/>
    <s v="Las evidencias permiten validar el cumplimiento de la actividad,"/>
    <d v="2023-10-27T00:00:00"/>
    <s v="SI"/>
    <n v="1"/>
    <n v="0"/>
  </r>
  <r>
    <s v="ESTUDIOS ECONOMICOS"/>
    <x v="5"/>
    <s v="»37-"/>
    <x v="5"/>
    <n v="1"/>
    <s v="37-10"/>
    <s v="37-10"/>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7-Grupo de Trabajo de Estudios Económicos"/>
    <x v="0"/>
    <s v="Vencida"/>
    <s v="NA"/>
    <s v="NA"/>
    <s v="NA"/>
    <m/>
    <s v="NA"/>
    <s v="NA"/>
    <s v="NA"/>
    <s v="NA"/>
    <n v="0"/>
  </r>
  <r>
    <s v="ESTUDIOS ECONOMICOS"/>
    <x v="5"/>
    <s v="»37-"/>
    <x v="5"/>
    <n v="1"/>
    <s v="37-10-1"/>
    <s v="37-10"/>
    <x v="4"/>
    <s v="Act Compartida"/>
    <s v="N/A"/>
    <s v="N/A"/>
    <s v="N/A"/>
    <s v="N/A"/>
    <s v="N/A"/>
    <s v="N/A"/>
    <s v="Ejecutar las actividades compartidas cuya fecha de vencimiento se encuentra dentro del primer trimestre del año "/>
    <n v="0.4"/>
    <n v="0.4"/>
    <n v="1"/>
    <s v="Numérica"/>
    <s v="Sumatoria logros ponderados verificados actividades programadas / promedio meta ponderada periodo evaluado "/>
    <d v="2023-01-01T00:00:00"/>
    <d v="2023-03-31T00:00:00"/>
    <s v="»37-Grupo de Trabajo de Estudios Económicos"/>
    <x v="1"/>
    <s v="Cumplida"/>
    <n v="1"/>
    <s v="2 Actividades programadas para el primer trimestre reportaron avances del 100%"/>
    <d v="2023-03-31T00:00:00"/>
    <n v="1"/>
    <s v="De acuerdo con el soporte entregado la actividad fue cumplida"/>
    <d v="2023-03-31T00:00:00"/>
    <s v="SI"/>
    <n v="1"/>
    <n v="0.4"/>
  </r>
  <r>
    <s v="ESTUDIOS ECONOMICOS"/>
    <x v="5"/>
    <s v="»37-"/>
    <x v="5"/>
    <n v="1"/>
    <s v="37-10-2"/>
    <s v="37-10"/>
    <x v="6"/>
    <s v="Act Compartida"/>
    <s v="N/A"/>
    <s v="N/A"/>
    <s v="N/A"/>
    <s v="N/A"/>
    <s v="N/A"/>
    <s v="N/A"/>
    <s v="Ejecutar las actividades compartidas cuya fecha de vencimiento se encuentra dentro del cuarto trimestre del año "/>
    <n v="0.6"/>
    <n v="0.6"/>
    <n v="2"/>
    <s v="Numérica"/>
    <s v="Sumatoria logros ponderados verificados actividades programadas / promedio meta ponderada periodo evaluado "/>
    <d v="2023-10-01T00:00:00"/>
    <d v="2023-12-30T00:00:00"/>
    <s v="»37-Grupo de Trabajo de Estudios Económicos"/>
    <x v="0"/>
    <s v="Vencida"/>
    <s v="NA"/>
    <s v="NA"/>
    <s v="NA"/>
    <m/>
    <s v="NA"/>
    <s v="NA"/>
    <s v="NA"/>
    <s v="NA"/>
    <n v="0"/>
  </r>
  <r>
    <s v="ESTUDIOS ECONOMICOS"/>
    <x v="5"/>
    <s v="»37-"/>
    <x v="5"/>
    <n v="1"/>
    <s v="37-11"/>
    <s v="37-11"/>
    <x v="0"/>
    <s v="Innovador"/>
    <s v="Mantener el carácter técnico de la Entidad y su alineación con el PND y los estándares internacionales"/>
    <s v="18-Documentación "/>
    <s v="NO"/>
    <s v=" 9» Mejoramiento en la calidad de la gestión estratégica de la superintendencia de industria y comercio a nivel  nacional"/>
    <s v=" 7. Fortalecimiento organizacional y simplificación de procesos,  15.Gestión del conocimiento y la innovación"/>
    <s v="N/A"/>
    <s v="Elaborar el proyecto de resolución que contenga la actualización de las funciones del grupo de estudios económicos y enviarlo a la Oficina Asesora de Planeación para el trámite de expedición correspondiente (1 proyecto de resolución que contenga la actualización de las funciones del grupo de estudios económicos enviado a la Oficina Asesora de Planeación para el trámite de expedición correspondiente) "/>
    <n v="0.1"/>
    <m/>
    <n v="1"/>
    <s v="Numérica"/>
    <s v="Elaboración de un proyecto de resolución que contenga la actualización de las funciones del grupo de estudios económicos  enviado a la Oficina Asesora de Planeación para el trámite de expedición correspondiente / 1 proyecto de resolución que contenga la actualización de las funciones del grupo de estudios económicos enviado a la Oficina Asesora de Planeación para el trámite de expedición correspondiente)"/>
    <d v="2023-09-01T00:00:00"/>
    <d v="2023-11-15T00:00:00"/>
    <s v="»37-Grupo de Trabajo de Estudios Económicos"/>
    <x v="0"/>
    <s v="Cumplida"/>
    <n v="1"/>
    <s v="El Grupo de Estudios Económicos elaboró el proyecto de resolución que contiene la actualización de las funciones del grupo, las cuales se encuentran acordes a lo establecido en el Decreto 4886 de 2011 y en el Decreto 092 de 2022. El proyecto de resolución fue enviado para su revisión a la Oficina Asesora de Planeación, la cual revisó técnicamente el documento y realizó las observaciones pertinentes. El Grupo de Estudios Económicos ajustó y aprobó técnicamente el proyecto de resolución y lo remitió a la Oficina Asesora de Planeación para el trámite correspondiente. La Oficina Asesora de Planeación remitió el proyecto de resolución que contiene la actualización de las funciones del Grupo de Estudios Económicos a la Secretaría General."/>
    <d v="2023-12-18T00:00:00"/>
    <n v="1"/>
    <s v="Las evidencias permiten validar el cumplimiento de la meta de producto de manera extemporanea"/>
    <d v="2023-12-18T00:00:00"/>
    <s v="SI"/>
    <s v="NA"/>
    <n v="0.1"/>
  </r>
  <r>
    <s v="ESTUDIOS ECONOMICOS"/>
    <x v="5"/>
    <s v="»37-"/>
    <x v="5"/>
    <n v="1"/>
    <s v="37-11-1"/>
    <s v="37-11"/>
    <x v="1"/>
    <s v="Innovador"/>
    <s v="N/A"/>
    <s v="N/A"/>
    <s v="N/A"/>
    <s v="N/A"/>
    <s v="N/A"/>
    <s v="N/A"/>
    <s v="Elaborar el proyecto de resolución que contenga la actualización de las funciones del grupo de estudios económicos, revisando que se encuentren acordes a lo establecido en el Decreto 4886 de 2011 y en el Decreto 092 de 2022, enviado a la Oficina Asesora de Planeación para su revisión (1 proyecto de resolución que contenga la actualización de las funciones del grupo de estudios económicos y el listado de las funciones que se eliminarán enviado a la Oficina Asesora de Planeación)"/>
    <n v="0.8"/>
    <n v="8.0000000000000016E-2"/>
    <n v="1"/>
    <s v="Numérica"/>
    <s v="Elaboración de un proyecto de resolución que contenga la actualización de las funciones del grupo de estudios económicos enviado a la Oficina Asesora de Planeación para su revisión / 1 proyecto de resolución que contenga la actualización de las funciones del grupo de estudios económicos enviado a la Oficina Asesora de Planeación para su revisión"/>
    <d v="2023-09-01T00:00:00"/>
    <d v="2023-09-15T00:00:00"/>
    <s v="»37-Grupo de Trabajo de Estudios Económicos"/>
    <x v="3"/>
    <s v="Cumplida"/>
    <n v="1"/>
    <s v="El Grupo de Estudios Económicos elaboró el proyecto de resolución que contiene la actualización de las funciones del grupo, las cuales se encuentran acordes a lo establecido en el Decreto 4886 de 2011 y en el Decreto 092 de 2022. El proyecto de resolución fue enviado a la Oficina Asesora de Planeación para su revisión el 31 de octubre de 2023"/>
    <d v="2023-10-31T00:00:00"/>
    <n v="1"/>
    <s v="Las evidencias permiten validar el cumplimiento de la actividad de manera extemporanea,"/>
    <d v="2023-10-31T00:00:00"/>
    <s v="SI"/>
    <n v="0.95"/>
    <n v="8.0000000000000016E-2"/>
  </r>
  <r>
    <s v="ESTUDIOS ECONOMICOS"/>
    <x v="5"/>
    <s v="»37-"/>
    <x v="5"/>
    <n v="1"/>
    <s v="37-11-2"/>
    <s v="37-11"/>
    <x v="2"/>
    <s v="Innovador"/>
    <s v="N/A"/>
    <s v="N/A"/>
    <s v="N/A"/>
    <s v="N/A"/>
    <s v="N/A"/>
    <s v="N/A"/>
    <s v="Revisar técnicamente el proyecto de resolución que contenga la actualización de las funciones del grupo de estudios económicos"/>
    <n v="0"/>
    <n v="0"/>
    <n v="1"/>
    <s v="Numérica"/>
    <s v="Proyecto de resolución enviado al grupo de estudios económicos que contenga la revisión de la actualización de las funciones del grupo de estudios económicos, en control de cambios / 1 proyecto de resolución revisado, en control de cambios, y enviado al grupo de estudios económicos con la correspondiente retroalimentación frente a la revisión de las nuevas funciones propuestas para el grupo de estudios económicos  "/>
    <d v="2023-09-18T00:00:00"/>
    <d v="2023-10-02T00:00:00"/>
    <s v="»30-Oficina Asesora de Planeación"/>
    <x v="0"/>
    <s v="Cumplida"/>
    <n v="1"/>
    <s v="La Oficina Asesora de planeación revisó técnicamente el proyecto de resolución que contiene la actualización de las funciones del grupo de estudios económicos. Las observaciones fueron remitidas mediante correo electrónico el 18 de diciembre de 2023"/>
    <d v="2023-12-18T00:00:00"/>
    <n v="1"/>
    <s v="Las evidencias permiten validar el cumplimiento de la actividad de manera extemporanea,"/>
    <d v="2023-12-18T00:00:00"/>
    <s v="SI"/>
    <n v="0.95"/>
    <n v="0"/>
  </r>
  <r>
    <s v="ESTUDIOS ECONOMICOS"/>
    <x v="5"/>
    <s v="»37-"/>
    <x v="5"/>
    <n v="1"/>
    <s v="37-11-3"/>
    <s v="37-11"/>
    <x v="1"/>
    <s v="Innovador"/>
    <s v="N/A"/>
    <s v="N/A"/>
    <s v="N/A"/>
    <s v="N/A"/>
    <s v="N/A"/>
    <s v="N/A"/>
    <s v="Ajustar y/o aprobar técnicamente el proyecto de resolución que contenga la actualización de las funciones del grupo de estudios económicos"/>
    <n v="0.2"/>
    <n v="2.0000000000000004E-2"/>
    <n v="1"/>
    <s v="Numérica"/>
    <s v="Proyecto de resolución que contenga la actualización de las funciones del grupo de estudios económicos ajustado y/o aprobado por el grupo de estudios económicos, previa revisión de la Oficina Asesora de Planeación / 1 proyecto de resolución que contenga la actualización de las funciones del grupo de estudios económicos revisado y aprobado técnicamente por el grupo de estudios económicos, previa revisión por parte de la Oficina Asesora de Planeación "/>
    <d v="2023-10-03T00:00:00"/>
    <d v="2023-10-13T00:00:00"/>
    <s v="»37-Grupo de Trabajo de Estudios Económicos"/>
    <x v="0"/>
    <s v="Cumplida"/>
    <n v="1"/>
    <s v="El Grupo de Estudios Económicos ajustó y aprobó técnicamente el proyecto de resolución que contiene la actualización de las funciones del grupo, de acuerdo con las observaciones de la Oficina Asesora de Planeación. El proyecto de resolución fue remitido mediante correo electrónico el 18 de diciembre de 2023"/>
    <d v="2023-12-18T00:00:00"/>
    <n v="1"/>
    <s v="Las evidencias permiten validar el cumplimiento de la actividad de manera extemporanea,"/>
    <d v="2023-12-18T00:00:00"/>
    <s v="SI"/>
    <n v="0.95"/>
    <n v="2.0000000000000004E-2"/>
  </r>
  <r>
    <s v="ESTUDIOS ECONOMICOS"/>
    <x v="5"/>
    <s v="»37-"/>
    <x v="5"/>
    <n v="1"/>
    <s v="37-11-4"/>
    <s v="37-11"/>
    <x v="2"/>
    <s v="Innovador"/>
    <s v="N/A"/>
    <s v="N/A"/>
    <s v="N/A"/>
    <s v="N/A"/>
    <s v="N/A"/>
    <s v="N/A"/>
    <s v="Enviar a la Secretaría General el proyecto de resolución que contenga la actualización de las funciones del grupo de estudios económicos para el trámite correspondiente a la expedición del acto administrativo que contenga las nuevas funciones del grupo de estudios económicos"/>
    <n v="0"/>
    <n v="0"/>
    <n v="1"/>
    <s v="Numérica"/>
    <s v="Proyecto de resolución que contenga la actualización de las funciones del grupo de estudios económicos  enviado a la Secretaría General para el trámite de expedición correspondiente / 1 proyecto de resolución que contenga la actualización de las funciones del grupo de estudios económicos para ser enviado a la Secretaría General para el trámite de expedición correspondiente"/>
    <d v="2023-10-17T00:00:00"/>
    <d v="2023-10-28T00:00:00"/>
    <s v="»30-Oficina Asesora de Planeación"/>
    <x v="0"/>
    <s v="Cumplida"/>
    <n v="1"/>
    <s v="La Oficina Asesora de Planeación envió a la Secretaría General mediante memorando 23-558815 del 18 de diciembre de 2023 el proyecto de resolución que contiene la actualización de las funciones del grupo de estudios económicos"/>
    <d v="2023-12-18T00:00:00"/>
    <n v="1"/>
    <s v="Las evidencias permiten validar el cumplimiento de la actividad de manera extemporanea,"/>
    <d v="2023-12-18T00:00:00"/>
    <s v="SI"/>
    <n v="0.95"/>
    <n v="0"/>
  </r>
  <r>
    <s v="ESTUDIOS ECONOMICOS"/>
    <x v="5"/>
    <s v="»37-"/>
    <x v="5"/>
    <n v="1"/>
    <s v="37-12"/>
    <s v="37-12"/>
    <x v="0"/>
    <s v="Innovador"/>
    <s v="Desplegar toda la capacidad técnica y tecnológica de la Entidad para ponerla al servicio de los usuarios internos y externos "/>
    <s v="N/A"/>
    <s v="NO"/>
    <s v=" 9» Mejoramiento en la calidad de la gestión estratégica de la superintendencia de industria y comercio a nivel  nacional"/>
    <s v=" 7. Fortalecimiento organizacional y simplificación de procesos,  15.Gestión del conocimiento y la innovación"/>
    <s v="N/A"/>
    <s v="Elaborar el análisis económico que soporta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 de la Secretaría General y enviarlo a la Secretaría General"/>
    <n v="0.05"/>
    <m/>
    <n v="1"/>
    <s v="Numérica"/>
    <s v="Elaboración del análisis económico que soporta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
    <d v="2023-09-01T00:00:00"/>
    <d v="2023-09-30T00:00:00"/>
    <s v="»37-Grupo de Trabajo de Estudios Económicos"/>
    <x v="3"/>
    <s v="Cumplida"/>
    <n v="1"/>
    <s v="Se realizó la revisión de la tabla de honorarios para contratistas en la entidad tomando como base la formación académica y experiencia profesional. Una vez realizado este análisis el Grupo de Estudios Económicos presentó a la Secretaría General de la SIC los resultados del análisis estadístico realizado para formular la propuesta de tabla de honorarios para la contratación de personas naturales en la entidad."/>
    <d v="2023-09-22T00:00:00"/>
    <n v="1"/>
    <s v="Las evidencias permiten validar el cumplimiento del producto,"/>
    <d v="2023-09-22T00:00:00"/>
    <s v="SI"/>
    <s v="NA"/>
    <n v="0.05"/>
  </r>
  <r>
    <s v="ESTUDIOS ECONOMICOS"/>
    <x v="5"/>
    <s v="»37-"/>
    <x v="5"/>
    <n v="1"/>
    <s v="37-12-1"/>
    <s v="37-12"/>
    <x v="1"/>
    <s v="Innovador"/>
    <s v="N/A"/>
    <s v="N/A"/>
    <s v="N/A"/>
    <s v="N/A"/>
    <s v="N/A"/>
    <s v="N/A"/>
    <s v="Ejecutar las actividades pactadas en el cronograma de trabajo asociado al análisis económico que soporta los rangos de honorarios aprobado por la Secretaría General / Soportes de la ejecución de cada una de las actividades contenidas en el cronograma (100% de actividades ejecutadas con respecto a las programadas)"/>
    <n v="0.2"/>
    <n v="1.0000000000000002E-2"/>
    <n v="1"/>
    <s v="Numérica"/>
    <s v="# de actividades ejecutadas / # de actividades programadas)"/>
    <d v="2023-09-01T00:00:00"/>
    <d v="2023-09-10T00:00:00"/>
    <s v="»37-Grupo de Trabajo de Estudios Económicos"/>
    <x v="3"/>
    <s v="Cumplida"/>
    <n v="1"/>
    <s v="Se dio cumplimiento a la ejecución de las actividades pactadas en el cronograma de trabajo asociado al análisis económico que soporta los rangos de honorarios aprobado por la Secretaría General, así como a la entrega final del producto definido"/>
    <d v="2023-09-22T00:00:00"/>
    <n v="1"/>
    <s v="Las evidencias permiten validar el avance de la actividad"/>
    <d v="2023-09-22T00:00:00"/>
    <s v="SI"/>
    <n v="1"/>
    <n v="1.0000000000000002E-2"/>
  </r>
  <r>
    <s v="ESTUDIOS ECONOMICOS"/>
    <x v="5"/>
    <s v="»37-"/>
    <x v="5"/>
    <n v="1"/>
    <s v="37-12-2"/>
    <s v="37-12"/>
    <x v="1"/>
    <s v="Innovador"/>
    <s v="N/A"/>
    <s v="N/A"/>
    <s v="N/A"/>
    <s v="N/A"/>
    <s v="N/A"/>
    <s v="N/A"/>
    <s v="Elaborar el análisis económico que soporta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Memorando de envío del análisis económico realizado a la Secretaría General "/>
    <n v="0.8"/>
    <n v="4.0000000000000008E-2"/>
    <n v="1"/>
    <s v="Numérica"/>
    <s v="# de análisis económicos que soportan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 1 análisis económico que soporta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 (memorando enviando el análisis económico a la Secretaría General)"/>
    <d v="2023-09-01T00:00:00"/>
    <d v="2023-09-20T00:00:00"/>
    <s v="»37-Grupo de Trabajo de Estudios Económicos"/>
    <x v="3"/>
    <s v="Cumplida"/>
    <n v="1"/>
    <s v="Se realizó la revisión de la tabla de honorarios para contratistas en la entidad tomando como base la formación académica y experiencia profesional. Una vez realizado este análisis el Grupo de Estudios Económicos presentó a la Secretaría General de la SIC los resultados del análisis estadístico realizado para formular la propuesta de tabla de honorarios para la contratación de personas naturales en la entidad."/>
    <d v="2023-09-22T00:00:00"/>
    <n v="1"/>
    <s v="Las evidencias permiten validar el avance de la actividad"/>
    <d v="2023-09-22T00:00:00"/>
    <s v="SI"/>
    <n v="1"/>
    <n v="4.0000000000000008E-2"/>
  </r>
  <r>
    <s v="ESTUDIOS ECONOMICOS"/>
    <x v="5"/>
    <s v="»37-"/>
    <x v="5"/>
    <n v="1"/>
    <s v="37-13"/>
    <s v="37-13"/>
    <x v="0"/>
    <s v="Innovador"/>
    <s v="Mantener el carácter técnico de la Entidad y su alineación con el PND y los estándares internacionales"/>
    <s v="N/A"/>
    <s v="NO"/>
    <s v=" 9» Mejoramiento en la calidad de la gestión estratégica de la superintendencia de industria y comercio a nivel  nacional"/>
    <s v=" 7. Fortalecimiento organizacional y simplificación de procesos"/>
    <s v=" 1- Plan Anual de Adquisiciones"/>
    <s v="Realización de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1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Unico entregable)"/>
    <n v="0.25"/>
    <m/>
    <n v="1"/>
    <s v="Numérica"/>
    <s v="1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enviado a la Superintendente a través de correo electrónico para su revisión."/>
    <d v="2023-09-01T00:00:00"/>
    <d v="2023-12-15T00:00:00"/>
    <s v="»37-Grupo de Trabajo de Estudios Económicos"/>
    <x v="0"/>
    <s v="Cumplida"/>
    <n v="1"/>
    <s v="El Grupo de Estudios Económicos elaboró un documento metodológico para la dosimetría sancionatoria que contiene lineamientos jurídicos para la fijación de multas, revisión literaria nacional e internacional, actos administrativos relacionados con la dosimetría y tasación de multas, hallazgos del informe auditoría de cumplimiento normativo en el proceso de imposición de multas y sanciones (vigencias 2019 a 2021), plan de mejoramiento de los hallazgos descritos, descripción de las calculadoras de multas correspondientes a la Delegatura para la Protección del Consumidor, a la Delegatura para la Protección de Datos Personales, a la Delegatura para el Control y Verificación de los Reglamentos Técnicos y Metrología Legal."/>
    <d v="2023-12-15T00:00:00"/>
    <n v="1"/>
    <s v="Las evidencias permiten validar el cumplimiento de la meta de producto"/>
    <d v="2023-12-15T00:00:00"/>
    <s v="SI"/>
    <s v="NA"/>
    <n v="0.25"/>
  </r>
  <r>
    <s v="ESTUDIOS ECONOMICOS"/>
    <x v="5"/>
    <s v="»37-"/>
    <x v="5"/>
    <n v="1"/>
    <s v="37-13-1"/>
    <s v="37-13"/>
    <x v="1"/>
    <s v="Innovador"/>
    <s v="N/A"/>
    <s v="N/A"/>
    <s v="N/A"/>
    <s v="N/A"/>
    <m/>
    <m/>
    <s v="Realización de mesas de trabajo con las Delegaturas de la SIC que imponen multas con el fin de entender la metodología que están aplicando en la actualidad para llevar a cabo la dosimetría sancionatoria y la tasación de multas en el marco de sus funciones. "/>
    <n v="0.7"/>
    <n v="0.17499999999999999"/>
    <n v="3"/>
    <s v="Numérica"/>
    <s v="Número de mesas de trabajo con las Delegaturas de la SIC que imponen multas con el fin de entender la metodología que están aplicando en la actualidad para llevar a cabo la dosimetría sancionatoria y la tasación de multas en el marco de sus funciones. / 3 mesas de trabajo con las Delegaturas de la SIC que imponen multas con el fin de entender la metodología que están aplicando en la actualidad para llevar a cabo la dosimetría sancionatoria y la tasación de multas en el marco de sus funciones."/>
    <d v="2023-09-01T00:00:00"/>
    <d v="2023-10-31T00:00:00"/>
    <s v="»37-Grupo de Trabajo de Estudios Económicos"/>
    <x v="0"/>
    <s v="Cumplida"/>
    <n v="1"/>
    <s v="Se realizaron reuniones con la Delegatura para la Protección del Consumidor, la Dirección de Habeas Data y la Delegatura para el Control y Verificación de los Reglamentos Técnicos y Metrología Legal con el fin de conocer las calculadoras que utilizan para tal fin."/>
    <d v="2023-09-15T00:00:00"/>
    <n v="1"/>
    <s v="Las evidencias permiten validar el cumplimiento de la actividad."/>
    <d v="2023-09-15T00:00:00"/>
    <s v="SI"/>
    <n v="1"/>
    <n v="0.17499999999999999"/>
  </r>
  <r>
    <s v="ESTUDIOS ECONOMICOS"/>
    <x v="5"/>
    <s v="»37-"/>
    <x v="5"/>
    <n v="1"/>
    <s v="37-13-2"/>
    <s v="37-13"/>
    <x v="1"/>
    <s v="Innovador"/>
    <s v="N/A"/>
    <s v="N/A"/>
    <s v="N/A"/>
    <s v="N/A"/>
    <m/>
    <m/>
    <s v="Elaboración de 1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1 documento-único entregable)"/>
    <n v="0.3"/>
    <n v="7.4999999999999997E-2"/>
    <n v="1"/>
    <s v="Numérica"/>
    <s v="1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 1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d v="2023-11-01T00:00:00"/>
    <d v="2023-12-15T00:00:00"/>
    <s v="»37-Grupo de Trabajo de Estudios Económicos"/>
    <x v="0"/>
    <s v="Cumplida"/>
    <n v="1"/>
    <s v="El Grupo de Estudios Económicos elaboró un documento metodológico para la dosimetría sancionatoria que contiene lineamientos jurídicos para la fijación de multas, revisión literaria nacional e internacional, actos administrativos relacionados con la dosimetría y tasación de multas, hallazgos del informe auditoría de cumplimiento normativo en el proceso de imposición de multas y sanciones (vigencias 2019 a 2021), plan de mejoramiento de los hallazgos descritos, descripción de las calculadoras de multas correspondientes a la Delegatura para la Protección del Consumidor, a la Delegatura para la Protección de Datos Personales, a la Delegatura para el Control y Verificación de los Reglamentos Técnicos y Metrología Legal."/>
    <d v="2023-12-15T00:00:00"/>
    <n v="1"/>
    <s v="Las evidencias permiten validar el cumplimiento de la actividad."/>
    <d v="2023-12-15T00:00:00"/>
    <s v="SI"/>
    <n v="1"/>
    <n v="7.4999999999999997E-2"/>
  </r>
  <r>
    <s v="ASUNTOS INTERNACIONALES"/>
    <x v="6"/>
    <s v="»38-"/>
    <x v="6"/>
    <n v="0"/>
    <s v="38-1"/>
    <s v="38-1"/>
    <x v="0"/>
    <s v="Innovador"/>
    <s v="Potenciar el reconocimiento de la SIC a nivel Internacional y Nacional"/>
    <s v="17-Rendición de cuentas e informe del congreso"/>
    <s v="SI"/>
    <s v="  11» Funcionamiento"/>
    <s v=" 15.Gestión del conocimiento y la innovación"/>
    <s v=" 13-PTEP - Participación ciudadana y rendición de cuentas"/>
    <s v="Calendario de eventos internacionales, elaborado publicado mensualmente (captura de pantalla de la publicación del calendario en la Intrasic)"/>
    <n v="0.2"/>
    <m/>
    <n v="10"/>
    <s v="Numérica"/>
    <s v="# de calendarios de eventos internacionales elaborados y publicados/ 10 calendarios de eventos internacionales a elaborar y publicar en la intrasic"/>
    <d v="2023-02-01T00:00:00"/>
    <d v="2023-11-30T00:00:00"/>
    <s v="»73-Grupo de Comunicación, »38-Grupo de Trabajo de Asuntos Internacionales"/>
    <x v="0"/>
    <s v="Cumplida"/>
    <n v="1"/>
    <s v="Han sido publicados nueve (11) Calendarios de Eventos Internacionales"/>
    <d v="2023-12-04T00:00:00"/>
    <n v="1"/>
    <s v="Las evidencias permiten validar el cumplimiento de la meta de producto"/>
    <d v="2023-12-04T00:00:00"/>
    <s v="SI"/>
    <s v="NA"/>
    <n v="0.2"/>
  </r>
  <r>
    <s v="ASUNTOS INTERNACIONALES"/>
    <x v="6"/>
    <s v="»38-"/>
    <x v="6"/>
    <n v="0"/>
    <s v="38-1-1"/>
    <s v="38-1"/>
    <x v="1"/>
    <s v="Innovador"/>
    <s v="N/A"/>
    <s v="19-N/A"/>
    <s v="N/A"/>
    <s v="N/A"/>
    <s v="N/A"/>
    <s v="N/A"/>
    <s v="Identificar los principales eventos destacados de homólogos internacionales y elaborar compilado (10  pdf  con capturas de pantalla de  correos  donde se evidencie  el envió de los principales eventos destacados al coordinador del GAI)"/>
    <n v="0.5"/>
    <n v="0.1"/>
    <n v="10"/>
    <s v="Numérica"/>
    <s v="#  de pdfs  con capturas de pantalla de  correos  donde se evidencie  el envió de los principales eventos destacados al coordinador del GAI/ 10 pdf  con capturas de pantalla de  correos  donde se evidencie  el envió de los principales eventos destacados al coordinador del GAI"/>
    <d v="2023-02-01T00:00:00"/>
    <d v="2023-11-20T00:00:00"/>
    <s v="»38-Grupo de Trabajo de Asuntos Internacionales"/>
    <x v="0"/>
    <s v="Cumplida"/>
    <n v="1"/>
    <s v="Durante este periodo se avanzó en 2 el número de calendarios mensuales de eventos internacionales, para un total de 11. Los calendarios reportados para estecuarto trimestre corresponden a los meses de Noviembre y Diciembre."/>
    <d v="2023-11-30T00:00:00"/>
    <n v="1"/>
    <s v="Las evidencias permiten validar el cumplimiento de la actividad"/>
    <d v="2023-11-30T00:00:00"/>
    <s v="SI"/>
    <n v="1"/>
    <n v="0.1"/>
  </r>
  <r>
    <s v="ASUNTOS INTERNACIONALES"/>
    <x v="6"/>
    <s v="»38-"/>
    <x v="6"/>
    <n v="0"/>
    <s v="38-1-2"/>
    <s v="38-1"/>
    <x v="1"/>
    <s v="Innovador"/>
    <s v="N/A"/>
    <s v="19-N/A"/>
    <s v="N/A"/>
    <s v="N/A"/>
    <s v="N/A"/>
    <s v="N/A"/>
    <s v="Elaborar y entregar contenido del calendario al Grupo de Comunicaciones para su respectivo diseño (10 pdf con el contenido del calendario de eventos  y 10 correos electrónicos de envió al Grupo de Comunicaciones  )"/>
    <n v="0.25"/>
    <n v="0.05"/>
    <n v="10"/>
    <s v="Numérica"/>
    <s v="#  de pdfs  con capturas de pantalla de  correos  donde se evidencie  el envió de los principales eventos destacados al coordinador del GAI/ 10 pdf  con capturas de pantalla de  correos  donde se evidencie  el envío de los principales eventos destacados al coordinador del GAI"/>
    <d v="2023-02-01T00:00:00"/>
    <d v="2023-11-20T00:00:00"/>
    <s v="»38-Grupo de Trabajo de Asuntos Internacionales"/>
    <x v="0"/>
    <s v="Cumplida"/>
    <n v="1"/>
    <s v="Fueron remitidos 2 correos al Grupo de Comunicaciones con el contenido del calendario de eventos (noviembre y diciembre), para su respectivo diseño y publicación."/>
    <d v="2023-12-01T00:00:00"/>
    <n v="1"/>
    <s v="Las evidencias permiten validar el cumplimiento de la actividad"/>
    <d v="2023-12-01T00:00:00"/>
    <s v="SI"/>
    <n v="1"/>
    <n v="0.05"/>
  </r>
  <r>
    <s v="ASUNTOS INTERNACIONALES"/>
    <x v="6"/>
    <s v="»38-"/>
    <x v="6"/>
    <n v="0"/>
    <s v="38-1-3"/>
    <s v="38-1"/>
    <x v="2"/>
    <s v="Innovador"/>
    <s v="N/A"/>
    <s v="19-N/A"/>
    <s v="N/A"/>
    <s v="N/A"/>
    <s v="N/A"/>
    <s v="N/A"/>
    <s v="Diseñar 10 calendarios y enviar al Grupo de Asuntos Internacionales para su aprobación (10 calendarios diseñados)"/>
    <n v="0"/>
    <n v="0"/>
    <n v="10"/>
    <s v="Numérica"/>
    <s v="# de calendarios diseñados /10 calendarios a diseñar"/>
    <d v="2023-02-01T00:00:00"/>
    <d v="2023-11-20T00:00:00"/>
    <s v="»73-Grupo de Comunicación"/>
    <x v="0"/>
    <s v="Cumplida"/>
    <n v="1"/>
    <s v="Con corte al cuarto trimestre se han diseñado y enviado al Grupo de Asuntos Internacionales once  (11) calendarios de eventos internacionales correspondientes a los meses de febrero, marzo, abril, mayo, junio, julio, agosto, septiembre, octubre, noviembre y diciembre de 2023. Se adjunta evidencia"/>
    <d v="2023-12-01T00:00:00"/>
    <n v="1"/>
    <s v="Las evidencias permiten validar el cumplimiento de la actividad"/>
    <d v="2023-12-01T00:00:00"/>
    <s v="SI"/>
    <n v="1"/>
    <n v="0"/>
  </r>
  <r>
    <s v="ASUNTOS INTERNACIONALES"/>
    <x v="6"/>
    <s v="»38-"/>
    <x v="6"/>
    <n v="0"/>
    <s v="38-1-4"/>
    <s v="38-1"/>
    <x v="1"/>
    <s v="Innovador"/>
    <s v="N/A"/>
    <s v="19-N/A"/>
    <s v="N/A"/>
    <s v="N/A"/>
    <s v="N/A"/>
    <s v="N/A"/>
    <s v="Revisión y aprobación de los 10 calendarios de eventos internacionales diseñados(10 calendarios de eventos internacionales aprobados)"/>
    <n v="0.25"/>
    <n v="0.05"/>
    <n v="10"/>
    <s v="Numérica"/>
    <s v="# de calendarios de eventos internacionales aprobados/ 10 calendarios de eventos internacionales a aprobar"/>
    <d v="2023-02-01T00:00:00"/>
    <d v="2023-11-20T00:00:00"/>
    <s v="»38-Grupo de Trabajo de Asuntos Internacionales"/>
    <x v="0"/>
    <s v="Cumplida"/>
    <n v="1"/>
    <s v="Fueron revisados y aprobados en total once calendarios de eventos internacionales correspondientes a los meses de  febrero, marzo, abril, mayo, junio, julio, agosto, septiembre, octubre, noviembre y diciembre de 2023. Se adjunta evidencia"/>
    <d v="2023-12-01T00:00:00"/>
    <n v="1"/>
    <s v="Las evidencias permiten validar el cumplimiento de la actividad"/>
    <d v="2023-12-01T00:00:00"/>
    <s v="SI"/>
    <n v="1"/>
    <n v="0.05"/>
  </r>
  <r>
    <s v="ASUNTOS INTERNACIONALES"/>
    <x v="6"/>
    <s v="»38-"/>
    <x v="6"/>
    <n v="0"/>
    <s v="38-1-5"/>
    <s v="38-1"/>
    <x v="2"/>
    <s v="Innovador"/>
    <s v="N/A"/>
    <s v="19-N/A"/>
    <s v="N/A"/>
    <s v="N/A"/>
    <s v="N/A"/>
    <s v="N/A"/>
    <s v="Publicar el calendario de eventos internacionales en la INTRASIC  (Captura de pantalla de publicación en la intrasic de 10 calendarios)"/>
    <n v="0"/>
    <n v="0"/>
    <n v="10"/>
    <s v="Numérica"/>
    <s v="# de capturas de pantalla de publicación de los calendarios/10 Captura de pantalla de publicación de calendarios en la intrasic "/>
    <d v="2023-02-01T00:00:00"/>
    <d v="2023-11-30T00:00:00"/>
    <s v="»73-Grupo de Comunicación"/>
    <x v="0"/>
    <s v="Cumplida"/>
    <n v="1"/>
    <s v="Con corte al mes de Diciembre  se han publicado once (11) calendarios de eventos internacionales en la INTRASIC de los meses de febrero, marzo, abril, mayo,  junio, julio, agosto, septiembre, octubre, noviembre y diciembre. Se adjunta captura de pantalla de las publicaciones de los calendarios."/>
    <d v="2023-12-04T00:00:00"/>
    <n v="1"/>
    <s v="Las evidencias permiten validar el cumplimiento de la actividad"/>
    <d v="2023-12-04T00:00:00"/>
    <s v="SI"/>
    <n v="1"/>
    <n v="0"/>
  </r>
  <r>
    <s v="ASUNTOS INTERNACIONALES"/>
    <x v="6"/>
    <s v="»38-"/>
    <x v="6"/>
    <n v="0"/>
    <s v="38-2"/>
    <s v="38-2"/>
    <x v="0"/>
    <s v="Innovador"/>
    <s v="Fortalecer al talento humano en el conocimiento de cada una de las funciones que ejercen las áreas de la entidad"/>
    <s v="17-Rendición de cuentas e informe del congreso"/>
    <s v="SI"/>
    <s v="  11» Funcionamiento"/>
    <s v=" 15.Gestión del conocimiento y la innovación"/>
    <s v=" 13-PTEP - Participación ciudadana y rendición de cuentas"/>
    <s v="Boletín de gestión internacional, divulgado trimestralmente (captura de pantalla de correos electrónicos donde conste el envío de los boletines)"/>
    <n v="0.2"/>
    <m/>
    <n v="4"/>
    <s v="Numérica"/>
    <s v="# boletines de gestión internacional divulgados/4 boletines de gestión internacional a divulgar "/>
    <d v="2023-01-10T00:00:00"/>
    <d v="2023-12-29T00:00:00"/>
    <s v="»73-Grupo de Comunicación, »38-Grupo de Trabajo de Asuntos Internacionales"/>
    <x v="0"/>
    <s v="Cumplida"/>
    <n v="1"/>
    <s v="Han sido publicados Cuatro Boletines de Gestión Internacional"/>
    <d v="2023-12-20T00:00:00"/>
    <n v="1"/>
    <s v="Las evidencias permiten validar el cumplimiento de la meta de producto"/>
    <d v="2023-12-20T00:00:00"/>
    <s v="SI"/>
    <n v="1"/>
    <n v="0.2"/>
  </r>
  <r>
    <s v="ASUNTOS INTERNACIONALES"/>
    <x v="6"/>
    <s v="»38-"/>
    <x v="6"/>
    <n v="0"/>
    <s v="38-2-1"/>
    <s v="38-2"/>
    <x v="1"/>
    <s v="Innovador"/>
    <s v="N/A"/>
    <s v="19-N/A"/>
    <s v="N/A"/>
    <s v="N/A"/>
    <s v="N/A"/>
    <s v="N/A"/>
    <s v="Elaborar y entregar contenido del boletín de gestión internacional al Grupo de Comunicaciones para su respectivo diseño (4  Documentos  con el boletín de gestión internacional y 4 correos electrónicos de envió al Grupo de Comunicaciones  )"/>
    <n v="0.5"/>
    <n v="0.1"/>
    <n v="4"/>
    <s v="Numérica"/>
    <s v="# Documentos  con el boletín de gestión internacional y #  correos electrónicos de envió al Grupo de Comunicaciones /4 pdf con el boletín de gestión internacional y 4 correos electrónicos de envió al Grupo de Comunicaciones "/>
    <d v="2023-01-10T00:00:00"/>
    <d v="2023-12-20T00:00:00"/>
    <s v="»38-Grupo de Trabajo de Asuntos Internacionales"/>
    <x v="0"/>
    <s v="Cumplida"/>
    <n v="1"/>
    <s v="Fue remitido el cuarto Boletín de Gestión Internacional al Grupo de Comunicaciones para su diseño y diagramación."/>
    <d v="2023-12-14T00:00:00"/>
    <n v="1"/>
    <s v="Las evidencias permiten validar el cumplimiento de la actividad"/>
    <d v="2023-12-14T00:00:00"/>
    <s v="SI"/>
    <n v="1"/>
    <n v="0.1"/>
  </r>
  <r>
    <s v="ASUNTOS INTERNACIONALES"/>
    <x v="6"/>
    <s v="»38-"/>
    <x v="6"/>
    <n v="0"/>
    <s v="38-2-2"/>
    <s v="38-2"/>
    <x v="2"/>
    <s v="Innovador"/>
    <s v="N/A"/>
    <s v="19-N/A"/>
    <s v="N/A"/>
    <s v="N/A"/>
    <s v="N/A"/>
    <s v="N/A"/>
    <s v="Diseñar 4 boletines de gestión internacional y enviar al Grupo de Asuntos Internacionales para su aprobación (4 boletines diseñados)"/>
    <n v="0"/>
    <n v="0"/>
    <n v="4"/>
    <s v="Numérica"/>
    <s v="# de boletines diseñados/ 4 boletines a diseñar"/>
    <d v="2023-01-10T00:00:00"/>
    <d v="2023-12-20T00:00:00"/>
    <s v="»73-Grupo de Comunicación"/>
    <x v="0"/>
    <s v="Cumplida"/>
    <n v="1"/>
    <s v="El Grupo de Comunicaciones diseñó y envío para aprobación al Grupo de Asuntos Internacionales el diseño del cuarto boletín de gestión internacional. Se adjuntan correos y boletín diseñado."/>
    <d v="2023-12-20T00:00:00"/>
    <n v="1"/>
    <s v="Las evidencias permiten validar el cumplimiento de la actividad"/>
    <d v="2023-12-20T00:00:00"/>
    <s v="SI"/>
    <n v="1"/>
    <n v="0"/>
  </r>
  <r>
    <s v="ASUNTOS INTERNACIONALES"/>
    <x v="6"/>
    <s v="»38-"/>
    <x v="6"/>
    <n v="0"/>
    <s v="38-2-3"/>
    <s v="38-2"/>
    <x v="1"/>
    <s v="Innovador"/>
    <s v="N/A"/>
    <s v="19-N/A"/>
    <s v="N/A"/>
    <s v="N/A"/>
    <s v="N/A"/>
    <s v="N/A"/>
    <s v="Revisión y aprobación de los 4 boletines de gestión internacional deseñados( 4 boletines de gestión internacional aprobados)"/>
    <n v="0.25"/>
    <n v="0.05"/>
    <n v="4"/>
    <s v="Numérica"/>
    <s v="#  de boletines de gestión internacional aprobados /4 boletines de gestión internacional a aprobar"/>
    <d v="2023-01-10T00:00:00"/>
    <d v="2023-12-20T00:00:00"/>
    <s v="»38-Grupo de Trabajo de Asuntos Internacionales"/>
    <x v="0"/>
    <s v="Cumplida"/>
    <n v="1"/>
    <s v="Fue revisado y aprobado el cuarto Boletín de Gestión Internacional"/>
    <d v="2023-12-20T00:00:00"/>
    <n v="1"/>
    <s v="Las evidencias permiten validar el cumplimiento de la actividad"/>
    <d v="2023-12-20T00:00:00"/>
    <s v="SI"/>
    <n v="1"/>
    <n v="0.05"/>
  </r>
  <r>
    <s v="ASUNTOS INTERNACIONALES"/>
    <x v="6"/>
    <s v="»38-"/>
    <x v="6"/>
    <n v="0"/>
    <s v="38-2-4"/>
    <s v="38-2"/>
    <x v="1"/>
    <s v="Innovador"/>
    <s v="N/A"/>
    <s v="19-N/A"/>
    <s v="N/A"/>
    <s v="N/A"/>
    <s v="N/A"/>
    <s v="N/A"/>
    <s v="Divulgar el boletín de gestión internacional trimestralmente (PDF con captura de correo electrónico donde conste la divulgación  trimestral de los boletines )"/>
    <n v="0.25"/>
    <n v="0.05"/>
    <n v="4"/>
    <s v="Numérica"/>
    <s v="# PDF con captura de correo electrónico donde conste la divulgación  trimestral de los boletines /4 PDF con captura de correo electrónico donde conste la divulgación  trimestral de los boletines "/>
    <d v="2023-01-10T00:00:00"/>
    <d v="2023-12-29T00:00:00"/>
    <s v="»38-Grupo de Trabajo de Asuntos Internacionales"/>
    <x v="0"/>
    <s v="Cumplida"/>
    <n v="1"/>
    <s v="Se han divulgado cuatro Boletines vía correo electrónico a los directivos de la entidad."/>
    <d v="2023-12-20T00:00:00"/>
    <n v="1"/>
    <s v="Las evidencias permiten validar el cumplimiento de la actividad"/>
    <d v="2023-12-20T00:00:00"/>
    <s v="SI"/>
    <n v="1"/>
    <n v="0.05"/>
  </r>
  <r>
    <s v="ASUNTOS INTERNACIONALES"/>
    <x v="6"/>
    <s v="»38-"/>
    <x v="6"/>
    <n v="0"/>
    <s v="38-3"/>
    <s v="38-3"/>
    <x v="0"/>
    <s v="Innovador"/>
    <s v="Implementar metodologías para la aplicación de buenas prácticas internacionales en el contexto nacional"/>
    <s v="17-Rendición de cuentas e informe del congreso"/>
    <s v="NO"/>
    <s v="  11» Funcionamiento"/>
    <s v=" 15.Gestión del conocimiento y la innovación"/>
    <s v="N/A"/>
    <s v="Guías internacionales, compiladas y divulgadas (captura de pantalla de la divulgación de 20 guías) "/>
    <n v="0.2"/>
    <m/>
    <n v="20"/>
    <s v="Numérica"/>
    <s v="# de guías divulgadas/ 20 guías a divulgar"/>
    <d v="2023-02-01T00:00:00"/>
    <d v="2023-12-29T00:00:00"/>
    <s v="»38-Grupo de Trabajo de Asuntos Internacionales"/>
    <x v="0"/>
    <s v="Cumplida"/>
    <n v="1"/>
    <s v="Fueron divulgadas más de 20 guías internacionales en materias como protección de la competencia, protección de datos y protección al consumidor"/>
    <s v=" "/>
    <n v="1"/>
    <s v="Las evidencias permiten validar el cumplimiento de la meta de producto "/>
    <d v="2023-10-11T00:00:00"/>
    <s v=" "/>
    <s v="NA"/>
    <n v="0.2"/>
  </r>
  <r>
    <s v="ASUNTOS INTERNACIONALES"/>
    <x v="6"/>
    <s v="»38-"/>
    <x v="6"/>
    <n v="0"/>
    <s v="38-3-1"/>
    <s v="38-3"/>
    <x v="1"/>
    <s v="Innovador"/>
    <s v="N/A"/>
    <s v="19-N/A"/>
    <s v="N/A"/>
    <s v="N/A"/>
    <s v="N/A"/>
    <s v="N/A"/>
    <s v="Identificar guías que sean de interés para la entidad (Documento en el que se registren los temas de interés para la entidad identificados por parte del GAI )"/>
    <n v="0.4"/>
    <n v="8.0000000000000016E-2"/>
    <n v="1"/>
    <s v="Numérica"/>
    <s v="# de documentos en el que se registren los temas de interés para la entidad identificados por parte del GAI / 1 Documento en el que se registren los temas de interés para la entidad a identificar por parte del GAI "/>
    <d v="2023-02-01T00:00:00"/>
    <d v="2023-11-30T00:00:00"/>
    <s v="»38-Grupo de Trabajo de Asuntos Internacionales"/>
    <x v="0"/>
    <s v="Cumplida"/>
    <n v="1"/>
    <s v="Fue realizada una amplia consulta a homólogos internacionales solicitando guías de buenas prácticas en términos de Protección de la Competencia, protección al Consumidor y Protección de Datos Personales."/>
    <d v="2023-08-09T00:00:00"/>
    <n v="1"/>
    <s v="Las evidencias aportadas por la actividad permiten validar el avance porcentual registrada "/>
    <d v="2023-08-09T00:00:00"/>
    <s v="SI"/>
    <n v="1"/>
    <n v="8.0000000000000016E-2"/>
  </r>
  <r>
    <s v="ASUNTOS INTERNACIONALES"/>
    <x v="6"/>
    <s v="»38-"/>
    <x v="6"/>
    <n v="0"/>
    <s v="38-3-2"/>
    <s v="38-3"/>
    <x v="1"/>
    <s v="Innovador"/>
    <s v="N/A"/>
    <s v="19-N/A"/>
    <s v="N/A"/>
    <s v="N/A"/>
    <s v="N/A"/>
    <s v="N/A"/>
    <s v="Solicitud de guías a homólogos internacionales (PDFS con  captura de pantalla donde se evidencie la solicitud de 20 guías a los homólogos internacionales)"/>
    <n v="0.4"/>
    <n v="8.0000000000000016E-2"/>
    <n v="20"/>
    <s v="Numérica"/>
    <s v="# de guías solicitadas a los homólogos internacionales/ 20 guías a solicitar"/>
    <d v="2023-02-01T00:00:00"/>
    <d v="2023-11-30T00:00:00"/>
    <s v="»38-Grupo de Trabajo de Asuntos Internacionales"/>
    <x v="0"/>
    <s v="Cumplida"/>
    <n v="1"/>
    <s v="Luego de la solicitud realizada, fueron recibidas respuestas de los homólogos con 13 guías de protección de la  competencia, para este periodo. Por lo anterior, sumando las 10 guías de protección de Datos personales reportadas para el periodo inmediatamente anterior, son 23 guías en total las que se han recibido."/>
    <d v="2023-08-09T00:00:00"/>
    <n v="1"/>
    <s v="Las evidencias reportadas permiten validar el cumplimiento de la actividad. "/>
    <d v="2023-08-09T00:00:00"/>
    <s v="SI"/>
    <n v="1"/>
    <n v="8.0000000000000016E-2"/>
  </r>
  <r>
    <s v="ASUNTOS INTERNACIONALES"/>
    <x v="6"/>
    <s v="»38-"/>
    <x v="6"/>
    <n v="0"/>
    <s v="38-3-3"/>
    <s v="38-3"/>
    <x v="1"/>
    <s v="Innovador"/>
    <s v="N/A"/>
    <s v="19-N/A"/>
    <s v="N/A"/>
    <s v="N/A"/>
    <s v="N/A"/>
    <s v="N/A"/>
    <s v="Divulgar guías internacionales (captura de pantalla de la divulgación de 20 guías)"/>
    <n v="0.2"/>
    <n v="4.0000000000000008E-2"/>
    <n v="20"/>
    <s v="Numérica"/>
    <s v="# de guías divulgadas/ 20 guías a divulgar"/>
    <d v="2023-02-01T00:00:00"/>
    <d v="2023-12-29T00:00:00"/>
    <s v="»38-Grupo de Trabajo de Asuntos Internacionales"/>
    <x v="0"/>
    <s v="Cumplida"/>
    <n v="1"/>
    <s v="Fueron divulgadas más de 20 guías internacionales en materias como protección de la competencia, protección de datos y protección al consumidor"/>
    <d v="2023-10-11T00:00:00"/>
    <n v="1"/>
    <s v="Las evidencias permiten validar el cumplimiento de la actividad"/>
    <d v="2023-10-11T00:00:00"/>
    <s v="SI"/>
    <n v="1"/>
    <n v="4.0000000000000008E-2"/>
  </r>
  <r>
    <s v="ASUNTOS INTERNACIONALES"/>
    <x v="6"/>
    <s v="»38-"/>
    <x v="6"/>
    <n v="0"/>
    <s v="38-4"/>
    <s v="38-4"/>
    <x v="0"/>
    <s v="Operativo"/>
    <s v="Potenciar el reconocimiento de la SIC a nivel Internacional y Nacional"/>
    <s v="17-Rendición de cuentas e informe del congreso"/>
    <s v="NO"/>
    <s v="  11» Funcionamiento"/>
    <s v=" 15.Gestión del conocimiento y la innovación"/>
    <s v=" 13-PTEP - Participación ciudadana y rendición de cuentas"/>
    <s v="Oportunidades de cooperación, establecidas (captura de pantalla de correos de contacto entre la SIC y homólogos internacionales donde se identifique 6 oportunidades de cooperación)"/>
    <n v="0.2"/>
    <m/>
    <n v="6"/>
    <s v="Numérica"/>
    <s v="# de oportunidades de cooperación establecidas/ 6 oportunidades de cooperación a establecer"/>
    <d v="2023-02-01T00:00:00"/>
    <d v="2023-12-29T00:00:00"/>
    <s v="»38-Grupo de Trabajo de Asuntos Internacionales"/>
    <x v="0"/>
    <s v="Cumplida"/>
    <n v="1"/>
    <s v=" "/>
    <s v=" "/>
    <n v="1"/>
    <s v="Las evidencias permiten validar el cumplimiento de la meta de producto "/>
    <d v="2023-12-05T00:00:00"/>
    <s v="SI"/>
    <s v="NA"/>
    <n v="0.2"/>
  </r>
  <r>
    <s v="ASUNTOS INTERNACIONALES"/>
    <x v="6"/>
    <s v="»38-"/>
    <x v="6"/>
    <n v="0"/>
    <s v="38-4-1"/>
    <s v="38-4"/>
    <x v="1"/>
    <s v="Operativo"/>
    <s v="N/A"/>
    <s v="19-N/A"/>
    <s v="N/A"/>
    <s v="N/A"/>
    <s v="N/A"/>
    <s v="N/A"/>
    <s v="Solicitar  y recibir oportunidades de cooperación a los homólogos internacionales (pdf con captura de pantalla de correos de contacto entre el GAI y los homólogos internacionales donde se solicitan 6 oportunidades de cooperación)"/>
    <n v="0.5"/>
    <n v="0.1"/>
    <n v="6"/>
    <s v="Numérica"/>
    <s v="# de solicitudes  y recepción de oportunidades   / 6 solicitudes y recepción de  oportunidades de cooperación"/>
    <d v="2023-02-01T00:00:00"/>
    <d v="2023-12-20T00:00:00"/>
    <s v="»38-Grupo de Trabajo de Asuntos Internacionales"/>
    <x v="0"/>
    <s v="Cumplida"/>
    <n v="1"/>
    <s v="Fueron recibidos y revisados por el GAI 3 borradores de memorando de entendimiento en términos de protección de la competencia con FNE de Chile, INPI de Francia e IFT de México. Por su parte, los memorandos con Argentina, Nicaragua y Chinaestán a la espera de aprobación por parte de la Delegatura para la Protección de la Competencia. De igual manera, se ha negociado a través del GAI un MoU con los países de alianza pacífico (Chile, México, Perú y Colombia), con la Comisión Federal de Comercio (FTC) de los Estados Unidos en materia de protección al consumidor."/>
    <d v="2023-12-14T00:00:00"/>
    <n v="1"/>
    <s v="Las evidencias permiten validar el cumplimiento de la actividad"/>
    <d v="2023-12-14T00:00:00"/>
    <s v="SI"/>
    <n v="1"/>
    <n v="0.1"/>
  </r>
  <r>
    <s v="ASUNTOS INTERNACIONALES"/>
    <x v="6"/>
    <s v="»38-"/>
    <x v="6"/>
    <n v="0"/>
    <s v="38-4-2"/>
    <s v="38-4"/>
    <x v="1"/>
    <s v="Operativo"/>
    <s v="N/A"/>
    <s v="19-N/A"/>
    <s v="N/A"/>
    <s v="N/A"/>
    <s v="N/A"/>
    <s v="N/A"/>
    <s v="Establecer  oportunidades de cooperación entre  homólogos internacionales y  las diferentes áreas misionales (captura de pantalla de correos de contacto entre la SIC y homólogos internacionales donde se identifique 6 oportunidades de cooperación)"/>
    <n v="0.5"/>
    <n v="0.1"/>
    <n v="6"/>
    <s v="Numérica"/>
    <s v="# de oportunidades de cooperación establecidas/ 6 oportunidades de cooperación a establecer"/>
    <d v="2023-02-01T00:00:00"/>
    <d v="2023-12-29T00:00:00"/>
    <s v="»38-Grupo de Trabajo de Asuntos Internacionales"/>
    <x v="0"/>
    <s v="Cumplida"/>
    <n v="1"/>
    <s v="Se  firmó el memorando entre la SIC y la Superintendencia de Competencia Económica de Ecuador. Así mismo, la superintendente Pimienta, firmó el Convenio de Cooperación en materia de Propiedad Industrial suscrito entre la Oficina Española de Patentes y Marcas y la Superintendencia de Industria y Comercio de Colombia en Ginebra el 23 de septiembre de 2013. Por último se recibió viabilidad de la oficina jurídica para firma de los memorandos con SCE, INPI, FTC, OEPM y ONU Mujeres."/>
    <d v="2023-10-03T00:00:00"/>
    <n v="1"/>
    <s v="Las evidencias permiten validar el cumplimiento de la actividad"/>
    <d v="2023-10-03T00:00:00"/>
    <s v="SI"/>
    <n v="1"/>
    <n v="0.1"/>
  </r>
  <r>
    <s v="ASUNTOS INTERNACIONALES"/>
    <x v="6"/>
    <s v="»38-"/>
    <x v="6"/>
    <n v="0"/>
    <s v="38-5"/>
    <s v="38-5"/>
    <x v="0"/>
    <s v="Operativo"/>
    <s v="Establecer alianzas para la cooperación con comunidades académicas"/>
    <s v="17-Rendición de cuentas e informe del congreso"/>
    <s v="NO"/>
    <s v="  11» Funcionamiento"/>
    <s v=" 15.Gestión del conocimiento y la innovación"/>
    <s v=" 13-PTEP - Participación ciudadana y rendición de cuentas"/>
    <s v="Directorio de convenios internacionales , actualizado y divulgado semestralmente (captura de pantalla del correo de divulgación del directorio actualizado semestralmente)"/>
    <n v="0.2"/>
    <m/>
    <n v="2"/>
    <s v="Numérica"/>
    <s v="# de directorios de convenios internacionales actualizados y divulgados semestralmente/ 2 actualizaciones y divulgaciones del directorio de convenios internacionales a realizar"/>
    <d v="2023-01-10T00:00:00"/>
    <d v="2023-12-29T00:00:00"/>
    <s v="»38-Grupo de Trabajo de Asuntos Internacionales"/>
    <x v="0"/>
    <s v="Cumplida"/>
    <n v="1"/>
    <s v="Fue actualizada satisfactoriamente la plataforma de convenios internacionales de la SIC"/>
    <d v="2023-12-11T00:00:00"/>
    <n v="1"/>
    <s v="Las evidencias permiten validar el cumplimiento de la meta del producto"/>
    <d v="2023-12-11T00:00:00"/>
    <s v="SI"/>
    <s v="NA"/>
    <n v="0.2"/>
  </r>
  <r>
    <s v="ASUNTOS INTERNACIONALES"/>
    <x v="6"/>
    <s v="»38-"/>
    <x v="6"/>
    <n v="0"/>
    <s v="38-5-1"/>
    <s v="38-5"/>
    <x v="1"/>
    <s v="Operativo"/>
    <s v="N/A"/>
    <s v="19-N/A"/>
    <s v="N/A"/>
    <s v="N/A"/>
    <s v="N/A"/>
    <s v="N/A"/>
    <s v="Actualizar directorio de convenios internacionales(captura de pantalla donde se visualiza la actualización)"/>
    <n v="0.5"/>
    <n v="0.1"/>
    <n v="2"/>
    <s v="Numérica"/>
    <s v="# de capturas de pantalla donde se visualiza la actualización /2 actualizaciones a realizar"/>
    <d v="2023-01-10T00:00:00"/>
    <d v="2023-12-29T00:00:00"/>
    <s v="»38-Grupo de Trabajo de Asuntos Internacionales"/>
    <x v="0"/>
    <s v="Cumplida"/>
    <n v="1"/>
    <s v="Se realizó la segunda actualización del año del directorio de convenios "/>
    <d v="2023-12-12T00:00:00"/>
    <n v="1"/>
    <s v="Las evidencias permiten validar el cumplimiento de la actividad"/>
    <d v="2023-12-12T00:00:00"/>
    <s v="SI"/>
    <n v="1"/>
    <n v="0.1"/>
  </r>
  <r>
    <s v="ASUNTOS INTERNACIONALES"/>
    <x v="6"/>
    <s v="»38-"/>
    <x v="6"/>
    <n v="0"/>
    <s v="38-5-2"/>
    <s v="38-5"/>
    <x v="1"/>
    <s v="Operativo"/>
    <s v="N/A"/>
    <s v="19-N/A"/>
    <s v="N/A"/>
    <s v="N/A"/>
    <s v="N/A"/>
    <s v="N/A"/>
    <s v="Divulgar el directorio de convenios internacionales, (pdf con captura de pantalla de correos de divulgación)"/>
    <n v="0.5"/>
    <n v="0.1"/>
    <n v="2"/>
    <s v="Numérica"/>
    <s v="# de divulgaciones del directorio actualizado/ 2 Divulgaciones a realizar"/>
    <d v="2023-01-10T00:00:00"/>
    <d v="2023-12-29T00:00:00"/>
    <s v="»38-Grupo de Trabajo de Asuntos Internacionales"/>
    <x v="0"/>
    <s v="Cumplida"/>
    <n v="1"/>
    <s v="Se realizó la divulgación del directorio de convenios"/>
    <d v="2023-12-20T00:00:00"/>
    <n v="1"/>
    <s v="Las evidencias permiten validar el cumplimiento de la actividad"/>
    <d v="2023-12-20T00:00:00"/>
    <s v="SI"/>
    <n v="1"/>
    <n v="0.1"/>
  </r>
  <r>
    <s v="ASUNTOS INTERNACIONALES"/>
    <x v="6"/>
    <s v="»38-"/>
    <x v="6"/>
    <n v="0"/>
    <s v="38-6"/>
    <s v="38-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8-Grupo de Trabajo de Asuntos Internacionales"/>
    <x v="0"/>
    <s v="Vencida"/>
    <s v="NA"/>
    <s v="NA"/>
    <s v="NA"/>
    <m/>
    <s v="NA"/>
    <s v="NA"/>
    <s v="NA"/>
    <s v="NA"/>
    <n v="0"/>
  </r>
  <r>
    <s v="ASUNTOS INTERNACIONALES"/>
    <x v="6"/>
    <s v="»38-"/>
    <x v="6"/>
    <n v="0"/>
    <s v="38-6-2"/>
    <s v="38-6"/>
    <x v="7"/>
    <s v="Act Compartida"/>
    <s v="N/A"/>
    <s v="N/A"/>
    <s v="N/A"/>
    <s v="N/A"/>
    <s v="N/A"/>
    <s v="N/A"/>
    <s v="Ejecutar las actividades compartidas cuya fecha de vencimiento se encuentra dentro del tercer trimestre del año "/>
    <n v="0.5"/>
    <n v="0.5"/>
    <n v="2"/>
    <s v="Numérica"/>
    <s v="Sumatoria logros ponderados verificados actividades programadas / promedio meta ponderada periodo evaluado "/>
    <d v="2023-07-01T00:00:00"/>
    <d v="2023-09-30T00:00:00"/>
    <s v="»38-Grupo de Trabajo de Asuntos Internacionales"/>
    <x v="3"/>
    <s v="Cumplida"/>
    <n v="1"/>
    <s v="Se realizaron las 2 Actividades programadas"/>
    <d v="2023-09-30T00:00:00"/>
    <n v="1"/>
    <s v="Se validaron soportes de las 2 Actividades programadas para este trimestre "/>
    <d v="2023-09-30T00:00:00"/>
    <s v="SI"/>
    <n v="1"/>
    <n v="0.5"/>
  </r>
  <r>
    <s v="ASUNTOS INTERNACIONALES"/>
    <x v="6"/>
    <s v="»38-"/>
    <x v="6"/>
    <n v="0"/>
    <s v="38-6-3"/>
    <s v="38-6"/>
    <x v="6"/>
    <s v="Act Compartida"/>
    <s v="N/A"/>
    <s v="N/A"/>
    <s v="N/A"/>
    <s v="N/A"/>
    <s v="N/A"/>
    <s v="N/A"/>
    <s v="Ejecutar las actividades compartidas cuya fecha de vencimiento se encuentra dentro del cuarto trimestre del año "/>
    <n v="0.5"/>
    <n v="0.5"/>
    <n v="2"/>
    <s v="Numérica"/>
    <s v="Sumatoria logros ponderados verificados actividades programadas / promedio meta ponderada periodo evaluado "/>
    <d v="2023-10-01T00:00:00"/>
    <d v="2023-12-30T00:00:00"/>
    <s v="»38-Grupo de Trabajo de Asuntos Internacionales"/>
    <x v="0"/>
    <s v="Vencida"/>
    <s v="NA"/>
    <s v="NA"/>
    <s v="NA"/>
    <m/>
    <s v="NA"/>
    <s v="NA"/>
    <s v="NA"/>
    <s v="NA"/>
    <n v="0"/>
  </r>
  <r>
    <s v="CONTROL INTERNO"/>
    <x v="7"/>
    <s v="»50-"/>
    <x v="7"/>
    <n v="0"/>
    <s v="50-1"/>
    <s v="50-1"/>
    <x v="0"/>
    <s v="Operativo"/>
    <s v="Diseñar estrategias dirigidas a aumentar la confianza y posicionamiento los grupos de interés "/>
    <s v="10-Indicadores"/>
    <s v="NO"/>
    <s v=" 9» Mejoramiento en la calidad de la gestión estratégica de la superintendencia de industria y comercio a nivel  nacional"/>
    <s v=" 19. Control interno"/>
    <s v=" 1- Plan Anual de Adquisiciones"/>
    <s v="Plan Anual de Auditorías ejecutado (auditorías internas basadas en riesgos, auditorías SIGI e Informes de cumplimiento), informes realizados y presentación del cumplimiento del plan ante el Comité de Coordinación de Control Interno. (Informes realizados y actas del comité firmadas donde se verifique la presentación de las auditorias e informes de cumplimiento realizados)."/>
    <n v="0.4"/>
    <m/>
    <n v="100"/>
    <s v="Porcentual"/>
    <s v="% del Plan de Auditorías ejecutado / 100% del Plan de Auditorías a ejecutar "/>
    <d v="2023-01-02T00:00:00"/>
    <d v="2023-12-29T00:00:00"/>
    <s v="»50-Oficina de Control Interno"/>
    <x v="0"/>
    <s v="Cumplida"/>
    <n v="1"/>
    <s v="El plan Anual de auditorias 2023 fue ejecutado es su totalidad cumpliendo con 71 informes elaborados durantes de la vgencia, el resultado del plan fue socializado con el comite de Control Interno el 28 de diciembre se adjuntan las evidencias del comite realizado y 24 informes elaborados en cuarto trimestre del año para un total de 71 informes. _x000a_https://its2sicgov-my.sharepoint.com/personal/mcaro_sic_gov_co/_layouts/15/stream.aspx?id=%2Fpersonal%2Fmcaro%5Fsic%5Fgov%5Fco%2FDocuments%2FGrabaciones%2FComit%C3%A9%20de%20Coordinaci%C3%B3n%20de%20Control%20Interno%2D20231228%5F103046%2DGrabaci%C3%B3n%20de%20la%20reuni%C3%B3n%2Emp4&amp;referrer=StreamWebApp%2EWeb&amp;referrerScenario=AddressBarCopied%2Eview&amp;ga=1"/>
    <d v="2023-12-28T00:00:00"/>
    <n v="1"/>
    <s v="Las evidencias permiten validar el cumplimiento del producto"/>
    <d v="2023-12-29T00:00:00"/>
    <s v="SI"/>
    <s v="NA"/>
    <n v="0.4"/>
  </r>
  <r>
    <s v="CONTROL INTERNO"/>
    <x v="7"/>
    <s v="»50-"/>
    <x v="7"/>
    <n v="0"/>
    <s v="50-1-1"/>
    <s v="50-1"/>
    <x v="1"/>
    <s v="Operativo"/>
    <s v="N/A"/>
    <s v="N/A"/>
    <s v="N/A"/>
    <s v="N/A"/>
    <s v="N/A"/>
    <s v="N/A"/>
    <s v="Ejecutar el plan anual de auditoría aprobado el 6 de diciembre del 2022 (Informes de auditorías internas basadas en riesgos, informes de auditorías SIGI e informes de cumplimiento realizados)"/>
    <n v="0.5"/>
    <n v="0.2"/>
    <n v="100"/>
    <s v="Porcentual"/>
    <s v="% del Plan de Auditorías ejecutado / 100% del Plan de Auditorías a ejecutar "/>
    <d v="2023-01-02T00:00:00"/>
    <d v="2023-12-29T00:00:00"/>
    <s v="»50-Oficina de Control Interno"/>
    <x v="0"/>
    <s v="Cumplida"/>
    <n v="1"/>
    <s v="El Plan Anual de Auditoría aprobado para ejecutar en el año 2023 contiene 17 Auditorías y 54 frecuencias de informes de cumplimiento para un total de 71 entregables._x000a__x000a_Para el cuarto trimestre del año 2023 la oficina de Control Interno, avanzó en la ejecución del Plan con la elaboración entre 24 informes de auditoría y  informes de seguimiento/cumplimiento. Se adjuntan los informes elaborados._x000a__x000a_Reporte I corte: 14 informes de 71 aprobados = 20%_x000a_Reporte II corte: 16 informes de 71 aprobados = 22%_x000a_Reporte III corte: 17 informes de 71 aprobado  = 24%_x000a_Reporte IV corte: 24 informes de 71 aprobados = 34%_x000a_Total avance acumulado = 100%"/>
    <d v="2023-12-29T00:00:00"/>
    <n v="1"/>
    <s v="Las evidencias permiten validar el cumplimiento de la actividad"/>
    <d v="2023-12-29T00:00:00"/>
    <s v="SI"/>
    <n v="1"/>
    <n v="0.2"/>
  </r>
  <r>
    <s v="CONTROL INTERNO"/>
    <x v="7"/>
    <s v="»50-"/>
    <x v="7"/>
    <n v="0"/>
    <s v="50-1-2"/>
    <s v="50-1"/>
    <x v="1"/>
    <s v="Operativo"/>
    <s v="N/A"/>
    <s v="N/A"/>
    <s v="N/A"/>
    <s v="N/A"/>
    <s v="N/A"/>
    <s v="N/A"/>
    <s v="Presentar ante el Comité de Coordinación de Control Interno el resultado del cumplimiento del Plan Anual de Auditorías (Actas del Comité firmadas donde se verifique la presentación de las auditorias e informes de cumplimiento realizados)"/>
    <n v="0.5"/>
    <n v="0.2"/>
    <n v="100"/>
    <s v="Porcentual"/>
    <s v="% de resultados presentados /100% de resultados a presentar"/>
    <d v="2023-03-01T00:00:00"/>
    <d v="2023-12-29T00:00:00"/>
    <s v="»50-Oficina de Control Interno"/>
    <x v="0"/>
    <s v="Cumplida"/>
    <n v="1"/>
    <s v="Realizo Comite de Control Interno el 20-12-2024 se adjunta el acta del comite como la grabación de la reunión https://its2sicgov-my.sharepoint.com/personal/mcaro_sic_gov_co/_layouts/15/stream.aspx?id=%2Fpersonal%2Fmcaro%5Fsic%5Fgov%5Fco%2FDocuments%2FGrabaciones%2FComit%C3%A9%20de%20Coordinaci%C3%B3n%20de%20Control%20Interno%2D20231228%5F103046%2DGrabaci%C3%B3n%20de%20la%20reuni%C3%B3n%2Emp4&amp;referrer=StreamWebApp%2EWeb&amp;referrerScenario=AddressBarCopied%2Eview&amp;ga=1"/>
    <d v="2023-12-28T00:00:00"/>
    <n v="1"/>
    <s v="Las evidencias permiten validar el cumplimiento de la actividad"/>
    <d v="2023-12-28T00:00:00"/>
    <s v="SI"/>
    <n v="1"/>
    <n v="0.2"/>
  </r>
  <r>
    <s v="CONTROL INTERNO"/>
    <x v="7"/>
    <s v="»50-"/>
    <x v="7"/>
    <n v="0"/>
    <s v="50-2"/>
    <s v="50-2"/>
    <x v="0"/>
    <s v="Operativo"/>
    <s v="Diseñar estrategias dirigidas a aumentar la confianza y posicionamiento los grupos de interés "/>
    <s v="10-Indicadores"/>
    <s v="NO"/>
    <s v=" 9» Mejoramiento en la calidad de la gestión estratégica de la superintendencia de industria y comercio a nivel  nacional"/>
    <s v=" 19. Control interno"/>
    <s v=" 1- Plan Anual de Adquisiciones"/>
    <s v="Plan de mejoramiento Institucional evaluado (Informe de seguimiento trimestral comunicado a los responsables a través de memorando radicado)"/>
    <n v="0.3"/>
    <m/>
    <n v="4"/>
    <s v="Numérica"/>
    <s v="# de planes evaluados / 4 planes a evaluar"/>
    <d v="2023-01-02T00:00:00"/>
    <d v="2023-12-29T00:00:00"/>
    <s v="»50-Oficina de Control Interno"/>
    <x v="0"/>
    <s v="Cumplida"/>
    <n v="1"/>
    <s v="La Oficina de Control Interno llevó a cabo la evaluación del Plan de Mejoramiento Institucional para el primer trimestre del año 2023, para lo cual se solicito a los líderes de los procesos con PM vigentes y el cumplimiento de las acciones de mejora formulados con fecha de ejecución hasta el 30 de noviembre de 2023. Una vez evaluados los Planes de Mejoramiento se remitió a cada líder de proceso el resultado de la evaluación y el informe consolidado al Despacho de la Superintendente."/>
    <s v=" "/>
    <n v="1"/>
    <s v="Las evidencias permiten validar el cumplimiento de la meta de producto"/>
    <d v="2023-10-30T00:00:00"/>
    <s v="SI"/>
    <s v="NA"/>
    <n v="0.3"/>
  </r>
  <r>
    <s v="CONTROL INTERNO"/>
    <x v="7"/>
    <s v="»50-"/>
    <x v="7"/>
    <n v="0"/>
    <s v="50-2-1"/>
    <s v="50-2"/>
    <x v="1"/>
    <s v="Operativo"/>
    <s v="N/A"/>
    <s v="N/A"/>
    <s v="N/A"/>
    <s v="N/A"/>
    <s v="N/A"/>
    <s v="N/A"/>
    <s v="Evaluar el cumplimiento de las acciones de mejora formuladas en el Plan de mejoramiento Institucional (PM CGR, PM AGN y PM Auditorías Internas). (Matriz con la evaluación realizada trimestralmente)"/>
    <n v="0.5"/>
    <n v="0.15"/>
    <n v="4"/>
    <s v="Numérica"/>
    <s v="# de evaluaciones realizadas / 4 evaluaciones a realizar"/>
    <d v="2023-01-02T00:00:00"/>
    <d v="2023-12-29T00:00:00"/>
    <s v="»50-Oficina de Control Interno"/>
    <x v="0"/>
    <s v="Cumplida"/>
    <n v="1"/>
    <s v="La Oficina de Control Interno y su equipo de auditores, llevó a cabo el seguimiento al Plan de Mejoramiento Institucional para el segundo trimestre del año 2023 con fecha de corte de cumplimiento de acciones de mejora por parte de los procesos el 30 de septiembre 2023. Se adjunta la matriz en PowerBI (https://portalbi.sic.gov.co) , nueva herramienta utilizada por la OCI para socializar el seguimiento a los Planes de Mejoramiento. Se adjunta pdf con los tableros, para navegar por la matriz se debe acceder a la plataforma powerBi"/>
    <s v=" "/>
    <n v="1"/>
    <s v="Las evidencias permiten validar el cumplimiento de la actividad"/>
    <d v="2023-10-30T00:00:00"/>
    <s v="SI"/>
    <n v="1"/>
    <n v="0.15"/>
  </r>
  <r>
    <s v="CONTROL INTERNO"/>
    <x v="7"/>
    <s v="»50-"/>
    <x v="7"/>
    <n v="0"/>
    <s v="50-2-2"/>
    <s v="50-2"/>
    <x v="1"/>
    <s v="Operativo"/>
    <s v="N/A"/>
    <s v="N/A"/>
    <s v="N/A"/>
    <s v="N/A"/>
    <s v="N/A"/>
    <s v="N/A"/>
    <s v="Elaborar y radicar ante los responsables, el informe trimestral de cumplimiento al Plan de mejoramiento Institucional (PM CGR, PM AGN y PM Auditorías Internas). (Informe elaborado y radicado trimestralmente) "/>
    <n v="0.5"/>
    <n v="0.15"/>
    <n v="4"/>
    <s v="Numérica"/>
    <s v="# de informes de cumplimiento elaborados y radicados / 4 informes de cumplimiento elaborados y radicados"/>
    <d v="2023-01-02T00:00:00"/>
    <d v="2023-12-29T00:00:00"/>
    <s v="»50-Oficina de Control Interno"/>
    <x v="0"/>
    <s v="Cumplida"/>
    <n v="1"/>
    <s v="La Oficina de Control Interno remitió el informe de seguimiento al Plan de Mejoramiento radicado por el Sistema de Trámites a la Superintendente de Industria y Comercio"/>
    <s v=" "/>
    <n v="1"/>
    <s v="Las evidencias permiten validar el cumplimiento de la actividad"/>
    <d v="2023-10-30T00:00:00"/>
    <s v="SI"/>
    <n v="1"/>
    <n v="0.15"/>
  </r>
  <r>
    <s v="CONTROL INTERNO"/>
    <x v="7"/>
    <s v="»50-"/>
    <x v="7"/>
    <n v="0"/>
    <s v="50-3"/>
    <s v="50-3"/>
    <x v="0"/>
    <s v="Operativo"/>
    <s v="Implementar metodologías para la aplicación de buenas prácticas internacionales en el contexto nacional"/>
    <s v="8-Modelo Integrado de Planeación y Gestión "/>
    <s v="NO"/>
    <s v=" 9» Mejoramiento en la calidad de la gestión estratégica de la superintendencia de industria y comercio a nivel  nacional"/>
    <s v=" 19. Control interno"/>
    <s v=" 1- Plan Anual de Adquisiciones"/>
    <s v="Programa de Aseguramiento para la mejora de la calidad de la Auditoría Interna, plan de trabajo implementado (Informe con los resultados del Programa / único entregable)"/>
    <n v="0.15"/>
    <m/>
    <n v="1"/>
    <s v="Numérica"/>
    <s v="# de programas implementados / 1 programa a implementar"/>
    <d v="2023-03-15T00:00:00"/>
    <d v="2023-12-29T00:00:00"/>
    <s v="»50-Oficina de Control Interno"/>
    <x v="0"/>
    <s v="Cumplida"/>
    <n v="1"/>
    <s v="l Oficina de Control Interno cumplio con el Programa de Aseguramiento para la mejora de la calidad de la Auditoría Interna, plan de trabajo (Informe con los resultados del Programa / único entregable)"/>
    <s v=" "/>
    <n v="1"/>
    <s v="Las evidencias permiten validar el cumplimiento del producto"/>
    <s v=" "/>
    <s v="SI"/>
    <s v="NA"/>
    <n v="0.15"/>
  </r>
  <r>
    <s v="CONTROL INTERNO"/>
    <x v="7"/>
    <s v="»50-"/>
    <x v="7"/>
    <n v="0"/>
    <s v="50-3-1"/>
    <s v="50-3"/>
    <x v="1"/>
    <s v="Operativo"/>
    <s v="N/A"/>
    <s v="N/A"/>
    <s v="N/A"/>
    <s v="N/A"/>
    <s v="N/A"/>
    <s v="N/A"/>
    <s v="Formular plan de trabajo para implementar el Programa  (Plan de trabajo formulado/único entregable)"/>
    <n v="0.5"/>
    <n v="7.4999999999999997E-2"/>
    <n v="1"/>
    <s v="Numérica"/>
    <s v="# de planes de trabajo formulados / 1 plan de trabajo a formular"/>
    <d v="2023-03-15T00:00:00"/>
    <d v="2023-06-30T00:00:00"/>
    <s v="»50-Oficina de Control Interno"/>
    <x v="2"/>
    <s v="Cumplida"/>
    <n v="1"/>
    <s v="Se aprobó el Plan de Trabajo para la implementación del Programa de Aseguramiento y Mejora de la Calidad (PAMC), se adjunta el plan con las actividades."/>
    <d v="2023-06-30T00:00:00"/>
    <n v="1"/>
    <s v="Ok, verificado OAP. La evidencia concuerda con la actividad y la fórmula para determinar el avance."/>
    <d v="2023-06-30T00:00:00"/>
    <s v="SI"/>
    <n v="1"/>
    <n v="7.4999999999999997E-2"/>
  </r>
  <r>
    <s v="CONTROL INTERNO"/>
    <x v="7"/>
    <s v="»50-"/>
    <x v="7"/>
    <n v="0"/>
    <s v="50-3-2"/>
    <s v="50-3"/>
    <x v="1"/>
    <s v="Operativo"/>
    <s v="N/A"/>
    <s v="N/A"/>
    <s v="N/A"/>
    <s v="N/A"/>
    <s v="N/A"/>
    <s v="N/A"/>
    <s v="Ejecutar el plan de trabajo e implementar el Programa de Aseguramiento y mejora de la calidad de la Auditoría Interna. (Informe ejecución del Programa que de cuenta del plan de trabajo/único entregable)"/>
    <n v="0.5"/>
    <n v="7.4999999999999997E-2"/>
    <n v="1"/>
    <s v="Numérica"/>
    <s v="# de Planes de trabajo ejecutados / 1 Plan de trabajo a ejecutar"/>
    <d v="2023-07-04T00:00:00"/>
    <d v="2023-12-29T00:00:00"/>
    <s v="»50-Oficina de Control Interno"/>
    <x v="0"/>
    <s v="Cumplida"/>
    <n v="1"/>
    <s v="El Programa de Aseguramiento y Mejora de la Calidad de Auditoría Interna, se encuentra en proceso de publicación de las 6 actividades propuesta ejecutando el total de las  actividades, para un avance del 100%, se adjuntaran los soportes."/>
    <s v=" "/>
    <n v="1"/>
    <s v="Las evidencias permiten validar el cumplimiento de la actividad"/>
    <s v=" "/>
    <s v="SI"/>
    <n v="1"/>
    <n v="7.4999999999999997E-2"/>
  </r>
  <r>
    <s v="CONTROL INTERNO"/>
    <x v="7"/>
    <s v="»50-"/>
    <x v="7"/>
    <n v="0"/>
    <s v="50-4"/>
    <s v="50-4"/>
    <x v="0"/>
    <s v="Operativo"/>
    <s v="Fortalecer al talento humano en el conocimiento de cada una de las funciones que ejercen las áreas de la entidad"/>
    <s v="8-Modelo Integrado de Planeación y Gestión "/>
    <s v="SI"/>
    <s v=" 9» Mejoramiento en la calidad de la gestión estratégica de la superintendencia de industria y comercio a nivel  nacional"/>
    <s v=" 19. Control interno"/>
    <s v="N/A"/>
    <s v="Campaña de apropiación del Sistema de Control Interno, ejecutada (captura de pantalla de la publicación de la campaña ejecutada / único entregable)"/>
    <n v="0.1"/>
    <m/>
    <n v="1"/>
    <s v="Numérica"/>
    <s v="# de campañas ejecutadas /1 Campaña de apropiación a ejecutar."/>
    <d v="2023-04-03T00:00:00"/>
    <d v="2023-12-29T00:00:00"/>
    <s v="»50-Oficina de Control Interno, »73-Grupo de Comunicación"/>
    <x v="0"/>
    <s v="Cumplida"/>
    <n v="1"/>
    <s v="Se desarrollo el plan de trabajo e implementando el Programa de Aseguramiento y mejora de la calidad de la Auditoría Interna."/>
    <s v=" "/>
    <n v="1"/>
    <s v="Las evidencias permiten validar el cumplimiento del producto"/>
    <s v=" "/>
    <s v="SI"/>
    <s v="NA"/>
    <n v="0.1"/>
  </r>
  <r>
    <s v="CONTROL INTERNO"/>
    <x v="7"/>
    <s v="»50-"/>
    <x v="7"/>
    <n v="0"/>
    <s v="50-4-1"/>
    <s v="50-4"/>
    <x v="1"/>
    <s v="Operativo"/>
    <s v="N/A"/>
    <s v="N/A"/>
    <s v="N/A"/>
    <s v="N/A"/>
    <s v="N/A"/>
    <s v="N/A"/>
    <s v="Definir la estrategia a incluir dentro de la campaña (Un documento con la estrategia definida)"/>
    <n v="0.5"/>
    <n v="0.05"/>
    <n v="1"/>
    <s v="Numérica"/>
    <s v="# de estrategias definidas/ 1 estrategia a definir"/>
    <d v="2023-04-03T00:00:00"/>
    <d v="2023-06-30T00:00:00"/>
    <s v="»50-Oficina de Control Interno, »73-Grupo de Comunicación"/>
    <x v="2"/>
    <s v="Cumplida"/>
    <n v="1"/>
    <s v="Se definió la estrategia para la campaña de apropiación del Sistema de Control Interno en reunión con OSCAE, se adjunta el acta de la reunión y el brief elaborado con la estrategia propuesta desde la OCI a OSCAE"/>
    <d v="2023-06-02T00:00:00"/>
    <n v="1"/>
    <s v="Ok, verificado OAP. La evidencia concuerda con la actividad y la fórmula para determinar el avance."/>
    <d v="2023-06-02T00:00:00"/>
    <s v="SI"/>
    <n v="1"/>
    <n v="0.05"/>
  </r>
  <r>
    <s v="CONTROL INTERNO"/>
    <x v="7"/>
    <s v="»50-"/>
    <x v="7"/>
    <n v="0"/>
    <s v="50-4-2"/>
    <s v="50-4"/>
    <x v="1"/>
    <s v="Operativo"/>
    <s v="N/A"/>
    <s v="N/A"/>
    <s v="N/A"/>
    <s v="N/A"/>
    <s v="N/A"/>
    <s v="N/A"/>
    <s v="Ejecutar la campaña abarcando la estrategia definida en el (Informe con la campaña ejecutada y sus respectivas publicaciones/ Único entregable)"/>
    <n v="0.5"/>
    <n v="0.05"/>
    <n v="1"/>
    <s v="Numérica"/>
    <s v="# de campañas ejecutadas /1 Campaña de apropiación a ejecutar."/>
    <d v="2023-07-03T00:00:00"/>
    <d v="2023-12-29T00:00:00"/>
    <s v="»50-Oficina de Control Interno, »73-Grupo de Comunicación"/>
    <x v="0"/>
    <s v="Cumplida"/>
    <n v="1"/>
    <s v="La campaña de aprobación del Sistema de Control Interno se encuentra terminada, la red social académica del Control Interno se encuentra activa y se han publicaron los temas elaborados a la fecha. Se adjuntaran los soportes y el registro del avance a diciembre."/>
    <s v=" "/>
    <n v="1"/>
    <s v="Las evidencias permiten validar el cumplimiento de la actividad"/>
    <s v=" "/>
    <s v="SI"/>
    <n v="1"/>
    <n v="0.05"/>
  </r>
  <r>
    <s v="CONTROL INTERNO"/>
    <x v="7"/>
    <s v="»50-"/>
    <x v="7"/>
    <n v="0"/>
    <s v="50-5"/>
    <s v="50-5"/>
    <x v="0"/>
    <s v="Operativo"/>
    <s v="Diseñar estrategias dirigidas a aumentar la confianza y posicionamiento los grupos de interés "/>
    <s v="8-Modelo Integrado de Planeación y Gestión "/>
    <s v="NO"/>
    <s v=" 9» Mejoramiento en la calidad de la gestión estratégica de la superintendencia de industria y comercio a nivel  nacional"/>
    <s v=" 19. Control interno"/>
    <s v="N/A"/>
    <s v="Plan de trabajo 2023 Políticas de MIPG Control Interno, ejecutadas (Evidencia del cumplimiento de las actividades)"/>
    <n v="0.05"/>
    <m/>
    <n v="100"/>
    <s v="Porcentual"/>
    <s v="% de plan de trabajo ejecutado / 100% de plan de trabajo a ejecutar"/>
    <d v="2023-03-15T00:00:00"/>
    <d v="2023-12-29T00:00:00"/>
    <s v="»50-Oficina de Control Interno"/>
    <x v="0"/>
    <s v="Cumplida"/>
    <n v="1"/>
    <s v="A la fecha se cerró el Plan de trabajo vigente de la Política de Control Interno del MIPG, el cual fue reportado a la OAP el 25 de septiembre, se adjunta el correo y el Plan cumplido en un 100%._x000a__x000a_Por otro lado, los resultados de la medición del desempeño FURAG - MIPG para la vigencia no han sido publicados por el DAFP, por lo anterior no se ha oficializado con la OAP un nuevo Plan de Trabajo, sin embargo la OCI continua trabajando en la mejora continua para la implementación del MIPG desde la Política de Control Interno, se adjunta una propuesta de Plan de Trabajo que se formalizara una vez la OAP lo solicite."/>
    <d v="2023-09-25T00:00:00"/>
    <n v="1"/>
    <s v="Ok, verificado OAP. La evidencia concuerda con el entregable del producto"/>
    <d v="2023-09-25T00:00:00"/>
    <s v="SI"/>
    <s v="NA"/>
    <n v="0.05"/>
  </r>
  <r>
    <s v="CONTROL INTERNO"/>
    <x v="7"/>
    <s v="»50-"/>
    <x v="7"/>
    <n v="0"/>
    <s v="50-5-1"/>
    <s v="50-5"/>
    <x v="1"/>
    <s v="Operativo"/>
    <s v="N/A"/>
    <s v="N/A"/>
    <s v="N/A"/>
    <s v="N/A"/>
    <s v="N/A"/>
    <s v="N/A"/>
    <s v="Ejecutar plan de trabajo MIPG de la Política de Control Interno (Evidencias del cumplimiento de las actividades"/>
    <n v="1"/>
    <n v="0.05"/>
    <n v="100"/>
    <s v="Porcentual"/>
    <s v="% de plan de trabajo ejecutado / 100% de plan de trabajo a ejecutar"/>
    <d v="2023-03-15T00:00:00"/>
    <d v="2023-12-29T00:00:00"/>
    <s v="»50-Oficina de Control Interno"/>
    <x v="0"/>
    <s v="Cumplida"/>
    <n v="1"/>
    <s v="El plan de trabajo MIPG Política de Control Interno validado por la OAP fue ejecutado en su totalidad atendiendo los lineamientos de la OAP el 25 de septiembre, las evidencias fueron compartidas en un drive disponible para tan fin. Se adjunta el correo electrónico remitido a la OAP y el Plan debidamente diligenciado._x000a__x000a_La OCI continua trabajando en la mejora continua para la implementación del MIPG desde la Política de Control Interno, se adjunta una propuesta de Plan de Trabajo que se formalizara una vez la OAP lo solicite los nuevos planes de trabajo para la vigencia actual, se adjunta la propuesta del plan de trabajo._x000a_"/>
    <d v="2023-09-25T00:00:00"/>
    <n v="1"/>
    <s v="Ok, verificado OAP. La evidencia concuerda con el entregable de la actividad"/>
    <d v="2023-09-25T00:00:00"/>
    <s v="SI"/>
    <n v="1"/>
    <n v="0.05"/>
  </r>
  <r>
    <s v="CONTROL INTERNO"/>
    <x v="7"/>
    <s v="»50-"/>
    <x v="7"/>
    <n v="0"/>
    <s v="50-6"/>
    <s v="50-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03-31T00:00:00"/>
    <s v="»50-Oficina de Control Interno"/>
    <x v="1"/>
    <s v="Cumplida"/>
    <n v="1"/>
    <s v="1 Actividad programadas para el primer trimestre reportaron avances del 100%"/>
    <d v="2023-03-31T00:00:00"/>
    <n v="1"/>
    <s v="De acuerdo con el soporte entregado la actividad fue cumplida"/>
    <d v="2023-03-31T00:00:00"/>
    <s v="SI"/>
    <s v="NA"/>
    <n v="0"/>
  </r>
  <r>
    <s v="CONTROL INTERNO"/>
    <x v="7"/>
    <s v="»50-"/>
    <x v="7"/>
    <n v="0"/>
    <s v="50-6-1"/>
    <s v="50-6"/>
    <x v="4"/>
    <s v="Act Compartida"/>
    <s v="N/A"/>
    <s v="N/A"/>
    <s v="N/A"/>
    <s v="N/A"/>
    <s v="N/A"/>
    <s v="N/A"/>
    <s v="Ejecutar las actividades compartidas cuya fecha de vencimiento se encuentra dentro del primer trimestre del año "/>
    <n v="1"/>
    <n v="1"/>
    <n v="1"/>
    <s v="Numérica"/>
    <s v="Sumatoria logros ponderados verificados actividades programadas / promedio meta ponderada periodo evaluado "/>
    <d v="2023-01-01T00:00:00"/>
    <d v="2023-03-31T00:00:00"/>
    <s v="»50-Oficina de Control Interno"/>
    <x v="1"/>
    <s v="Cumplida"/>
    <n v="1"/>
    <s v="1 Actividad programadas para el primer trimestre reportaron avances del 100%"/>
    <d v="2023-03-31T00:00:00"/>
    <n v="1"/>
    <s v="De acuerdo con el soporte entregado la actividad fue cumplida"/>
    <d v="2023-03-31T00:00:00"/>
    <s v="SI"/>
    <n v="1"/>
    <n v="1"/>
  </r>
  <r>
    <s v="JURIDICA"/>
    <x v="8"/>
    <s v="»60-"/>
    <x v="8"/>
    <n v="1"/>
    <s v="60-1"/>
    <s v="60-1"/>
    <x v="0"/>
    <s v="Innovador"/>
    <s v="Mejorar las herramientas tecnológicas de la Entidad"/>
    <s v="6-Plan Estratégico de Tecnologías de la Información"/>
    <s v="SI"/>
    <s v="N/A"/>
    <s v=" 7. Fortalecimiento organizacional y simplificación de procesos,  10. Racionalización de trámites,  11.Gobierno digital"/>
    <s v=" 17- Plan Estratégico de Tecnologías de la Información"/>
    <s v="Módulo Alerta Estado Jurídico en el Sistema de Trámites, operando (1. Formato Arquitectura de Software GS03F21. 2. Formato Acta de Entrega de Desarrollo de Software GS03-F25)"/>
    <n v="0.3"/>
    <m/>
    <n v="1"/>
    <s v="Numérica"/>
    <s v="# de Módulo Alerta Esta Jurídico operando/1 Módulo Alerta Estado Jurídico propuesto"/>
    <d v="2023-02-01T00:00:00"/>
    <d v="2023-11-30T00:00:00"/>
    <s v="»60-Grupo de Trabajo Gestión Judicial, »20-Oficina de Tecnología e Informática, »130-Dirección  Financiera, »11-Grupo de Trabajo Cobro Coactivo"/>
    <x v="0"/>
    <s v="Cumplida"/>
    <n v="1"/>
    <s v="Se realizó el mejoramiento del Módulo Alerta Estado Jurídico en el Sistema de Trámites."/>
    <d v="2023-11-30T00:00:00"/>
    <n v="1"/>
    <s v="Se valida cumplimiento del producto, se evidencia en los soportes documentos en pdf que contiene formato arquitectura de software y acta de entrega de desarrollo de software."/>
    <d v="2023-11-30T00:00:00"/>
    <s v="SI"/>
    <s v="NA"/>
    <n v="0.3"/>
  </r>
  <r>
    <s v="JURIDICA"/>
    <x v="8"/>
    <s v="»60-"/>
    <x v="8"/>
    <n v="1"/>
    <s v="60-1-1"/>
    <s v="60-1"/>
    <x v="1"/>
    <s v="Innovador"/>
    <s v="N/A"/>
    <s v="N/A"/>
    <s v="N/A"/>
    <s v="N/A"/>
    <s v="N/A"/>
    <s v="N/A"/>
    <s v="Elaborar y aprobar requerimiento (1. Formato Solicitud de Requerimientos a Sistemas de Información GS03-F18 2. Formato Lista de Chequeo de Requisitos de Seguridad de la Información GS03-F27)"/>
    <n v="0.2"/>
    <n v="0.06"/>
    <n v="1"/>
    <s v="Numérica"/>
    <s v="# de soportes presentados / 2 soportes a presentar"/>
    <d v="2023-02-01T00:00:00"/>
    <d v="2023-03-31T00:00:00"/>
    <s v="»60-Grupo de Trabajo Gestión Judicial, »20-Oficina de Tecnología e Informática, »130-Dirección  Financiera, »11-Grupo de Trabajo Cobro Coactivo"/>
    <x v="1"/>
    <s v="Cumplida"/>
    <n v="1"/>
    <s v="Se realizaron mesas de trabajo con la OTI, la Dirección Financiera y el Grupo de Trabajo de Cobro Coactivo para reconocer las necesidades para el mejoramiento del Módulo Alerta Estado Jurídico. Se adjunta Formato Solicitud de requerimientos a sistemas de información y Lista de chequeo de requisitos de seguridad de la información."/>
    <d v="2023-03-31T00:00:00"/>
    <n v="1"/>
    <s v="Se valida cumplimiento de la actividad, se evidencia en los soportes Solicitud de requerimientos a sistemas de información y lista de chequeo de requisitos del módulo de alerta Estado Jurídico "/>
    <d v="2023-03-31T00:00:00"/>
    <s v="SI"/>
    <n v="1"/>
    <n v="0.06"/>
  </r>
  <r>
    <s v="JURIDICA"/>
    <x v="8"/>
    <s v="»60-"/>
    <x v="8"/>
    <n v="1"/>
    <s v="60-1-2"/>
    <s v="60-1"/>
    <x v="2"/>
    <s v="Innovador"/>
    <s v="N/A"/>
    <s v="N/A"/>
    <s v="N/A"/>
    <s v="N/A"/>
    <s v="N/A"/>
    <s v="N/A"/>
    <s v="Diseñar la solución (1. Formato Arquitectura de Software GS03F21 nuevo / Único entregable) "/>
    <n v="0"/>
    <n v="0"/>
    <n v="1"/>
    <s v="Numérica"/>
    <s v="# de soportes presentados / 1 soportes a presentar"/>
    <d v="2023-04-03T00:00:00"/>
    <d v="2023-04-28T00:00:00"/>
    <s v="»20-Oficina de Tecnología e Informática"/>
    <x v="2"/>
    <s v="Cumplida"/>
    <n v="1"/>
    <s v="Se realizaron mesas de trabajo entre las áreas responsables y se  cargó el Formato Arquitectura de Software GS03F21"/>
    <d v="2023-04-27T00:00:00"/>
    <n v="1"/>
    <s v="Se valida cumplimiento de la actividad, se evidencia en los soportes documento de arquitectura de software. "/>
    <d v="2023-04-27T00:00:00"/>
    <s v="SI"/>
    <n v="1"/>
    <n v="0"/>
  </r>
  <r>
    <s v="JURIDICA"/>
    <x v="8"/>
    <s v="»60-"/>
    <x v="8"/>
    <n v="1"/>
    <s v="60-1-3"/>
    <s v="60-1"/>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0.06"/>
    <n v="1"/>
    <s v="Numérica"/>
    <s v="# de soportes presentados /2 soportes a presentar"/>
    <d v="2023-02-01T00:00:00"/>
    <d v="2023-04-28T00:00:00"/>
    <s v="»60-Grupo de Trabajo Gestión Judicial, »20-Oficina de Tecnología e Informática, »130-Dirección  Financiera, »11-Grupo de Trabajo Cobro Coactivo"/>
    <x v="2"/>
    <s v="Cumplida"/>
    <n v="1"/>
    <s v="Se realizó el cargue del reporte de planeación de tareas generado desde la herramienta Devops."/>
    <d v="2023-04-28T00:00:00"/>
    <n v="1"/>
    <s v="Se valida cumplimiento de la actividad, se evidencia en los soportes documento pdf que contiene la planeación de tareas y plan de pruebas. "/>
    <d v="2023-04-28T00:00:00"/>
    <s v="SI"/>
    <n v="1"/>
    <n v="0.06"/>
  </r>
  <r>
    <s v="JURIDICA"/>
    <x v="8"/>
    <s v="»60-"/>
    <x v="8"/>
    <n v="1"/>
    <s v="60-1-4"/>
    <s v="60-1"/>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3"/>
    <n v="0.09"/>
    <n v="1"/>
    <s v="Numérica"/>
    <s v="# de soportes presentados / 4 soportes a presentar"/>
    <d v="2023-05-02T00:00:00"/>
    <d v="2023-10-29T00:00:00"/>
    <s v="»60-Grupo de Trabajo Gestión Judicial, »20-Oficina de Tecnología e Informática, »130-Dirección  Financiera, »11-Grupo de Trabajo Cobro Coactivo"/>
    <x v="0"/>
    <s v="Cumplida"/>
    <n v="1"/>
    <s v="Se avanzó en la construcción de componentes de software para para el Módulo Alerta Estado Jurídico en el Sistema de Trámites."/>
    <d v="2023-10-29T00:00:00"/>
    <n v="1"/>
    <s v="Se valida cumplimiento de la actividad, se evidencia en los soportes documentos en pdf que contiene captura de pantalla del código fuente registrado en devops, captura de pantalla de casos de prueba ejecutados por desarrollo, captura de pantalla de casos de prueba ejecutados para aceptación  y  acta de prueba de desarrollo de software."/>
    <d v="2023-10-29T00:00:00"/>
    <s v="SI"/>
    <n v="1"/>
    <n v="0.09"/>
  </r>
  <r>
    <s v="JURIDICA"/>
    <x v="8"/>
    <s v="»60-"/>
    <x v="8"/>
    <n v="1"/>
    <s v="60-1-5"/>
    <s v="60-1"/>
    <x v="1"/>
    <s v="Innovador"/>
    <s v="N/A"/>
    <s v="N/A"/>
    <s v="N/A"/>
    <s v="N/A"/>
    <s v="N/A"/>
    <s v="N/A"/>
    <s v="Realizar manuales y capacitar a los usuarios (1.Formato Manual de Usuario GS03-F24 2. Registro de Capacitación)"/>
    <n v="0.15"/>
    <n v="4.4999999999999998E-2"/>
    <n v="1"/>
    <s v="Numérica"/>
    <s v="# de soportes presentados / 2 soportes a presentar"/>
    <d v="2023-06-01T00:00:00"/>
    <d v="2023-11-30T00:00:00"/>
    <s v="»60-Grupo de Trabajo Gestión Judicial, »20-Oficina de Tecnología e Informática, »130-Dirección  Financiera, »11-Grupo de Trabajo Cobro Coactivo"/>
    <x v="0"/>
    <s v="Cumplida"/>
    <n v="1"/>
    <s v="Se da cumplimiento a la actividad con la entrega del manual de usuario para las mejoras realizadas en el Módulo Alerta Estado Jurídico en el Sistema de Trámites, así mismo se realizó capacitación a los usuarios"/>
    <d v="2023-11-30T00:00:00"/>
    <n v="1"/>
    <s v="Se valida cumplimiento de la actividad, se evidencia en los soportes documentos en  pdf que contiene formato manual de usuario y registro de capacitación."/>
    <d v="2023-11-30T00:00:00"/>
    <s v="SI"/>
    <n v="1"/>
    <n v="4.4999999999999998E-2"/>
  </r>
  <r>
    <s v="JURIDICA"/>
    <x v="8"/>
    <s v="»60-"/>
    <x v="8"/>
    <n v="1"/>
    <s v="60-1-6"/>
    <s v="60-1"/>
    <x v="1"/>
    <s v="Innovador"/>
    <s v="N/A"/>
    <s v="N/A"/>
    <s v="N/A"/>
    <s v="N/A"/>
    <s v="N/A"/>
    <s v="N/A"/>
    <s v="Realizar cierre del proyecto (1. Formato Arquitectura de Software GS03F21. 2. Formato Acta de Entrega de Desarrollo de Software GS03-F25)"/>
    <n v="0.15"/>
    <n v="4.4999999999999998E-2"/>
    <n v="1"/>
    <s v="Numérica"/>
    <s v="# de soportes presentados / 2 soportes a presentar"/>
    <d v="2023-11-01T00:00:00"/>
    <d v="2023-11-30T00:00:00"/>
    <s v="»60-Grupo de Trabajo Gestión Judicial, »20-Oficina de Tecnología e Informática, »130-Dirección  Financiera, »11-Grupo de Trabajo Cobro Coactivo"/>
    <x v="0"/>
    <s v="Cumplida"/>
    <n v="1"/>
    <s v="Se realiza el cierre del proyecto con la entrega del formato de arquitectura y acta de entrega con las mejoras realizadas al Módulo Alerta Estado Jurídico en el Sistema de Trámites"/>
    <d v="2023-11-30T00:00:00"/>
    <n v="1"/>
    <s v="Se valida cumplimiento de la actividad, se evidencia en los soportes documentos en  pdf que contiene formato arquitectura de software y acta de entrega de desarrollo de software."/>
    <d v="2023-11-30T00:00:00"/>
    <s v="SI"/>
    <n v="1"/>
    <n v="4.4999999999999998E-2"/>
  </r>
  <r>
    <s v="JURIDICA"/>
    <x v="8"/>
    <s v="»60-"/>
    <x v="8"/>
    <n v="1"/>
    <s v="60-2"/>
    <s v="60-2"/>
    <x v="0"/>
    <s v="Innovador"/>
    <s v="N/A"/>
    <s v="18-Documentación "/>
    <s v="SI"/>
    <s v="N/A"/>
    <s v=" 13.Defensa jurídica,  16.Gestión documental,  7. Fortalecimiento organizacional y simplificación de procesos"/>
    <s v="N/A"/>
    <s v="Instructivo Gestión de Información en el Sistema Ekogui, publicado. (captura de pantalla del aplicativo/ único entregable)"/>
    <n v="0.15"/>
    <m/>
    <n v="1"/>
    <s v="Numérica"/>
    <s v="# de Instructivo publicado/ 1 instructivo a publicar"/>
    <d v="2023-01-15T00:00:00"/>
    <d v="2023-06-30T00:00:00"/>
    <s v="»60-Grupo de Trabajo Gestión Judicial, »30-Oficina Asesora de Planeación"/>
    <x v="2"/>
    <s v="Cumplida"/>
    <n v="1"/>
    <s v="Se creó el instructivo de Gestión de Información en el Sistema Ekogui y se publicó en el SIGI."/>
    <d v="2023-05-19T00:00:00"/>
    <n v="1"/>
    <s v="Se valida cumplimiento del producto, se evidencia en los soportes captura de pantalla del aplicativo, donde se evidencia documento publicado."/>
    <d v="2023-05-19T00:00:00"/>
    <s v="SI"/>
    <s v="NA"/>
    <n v="0.15"/>
  </r>
  <r>
    <s v="JURIDICA"/>
    <x v="8"/>
    <s v="»60-"/>
    <x v="8"/>
    <n v="1"/>
    <s v="60-2-1"/>
    <s v="60-2"/>
    <x v="1"/>
    <s v="Innovador"/>
    <s v="N/A"/>
    <s v="N/A"/>
    <s v="N/A"/>
    <s v="N/A"/>
    <s v="N/A"/>
    <s v="N/A"/>
    <s v="Cargar y presentar a través del SIGI,  la propuesta de creación del documento de Gestión de Información en el Sistema Ekogui a la Oficina Asesora de Planeación (captura de pantalla del aplicativo con fecha /  único entregable)"/>
    <n v="0.6"/>
    <n v="0.09"/>
    <n v="1"/>
    <s v="Numérica"/>
    <s v="# de documentos  presentados/1 documento a presentar"/>
    <d v="2023-01-15T00:00:00"/>
    <d v="2023-03-31T00:00:00"/>
    <s v="»60-Grupo de Trabajo Gestión Judicial"/>
    <x v="1"/>
    <s v="Cumplida"/>
    <n v="1"/>
    <s v="Se elaboró la propuesta de instructivo de Gestión de Información Sistema Ekogui y se remitió a la OAP a través del SIGI. Se adjunta captura de pantalla del aplicativo"/>
    <d v="2023-03-31T00:00:00"/>
    <n v="1"/>
    <s v="Se valida cumplimiento de la actividad, se evidencia en los soportes captura de pantalla de aplicativo con la solicitud de creación del instructivo. "/>
    <d v="2023-03-31T00:00:00"/>
    <s v="SI"/>
    <n v="1"/>
    <n v="0.09"/>
  </r>
  <r>
    <s v="JURIDICA"/>
    <x v="8"/>
    <s v="»60-"/>
    <x v="8"/>
    <n v="1"/>
    <s v="60-2-2"/>
    <s v="60-2"/>
    <x v="2"/>
    <s v="Innovador"/>
    <s v="N/A"/>
    <s v="N/A"/>
    <s v="N/A"/>
    <s v="N/A"/>
    <s v="N/A"/>
    <s v="N/A"/>
    <s v="Revisar metodológicamente la propuesta de creación del documento de Gestión de Información en el Sistema Ekogui y enviarla al Grupo de Gestión Judicial (captura de pantalla del aplicativo/ único entregable)"/>
    <n v="0"/>
    <n v="0"/>
    <n v="1"/>
    <s v="Numérica"/>
    <s v="# de documentos revisados metodológicamente/ 1 documento a revisar "/>
    <d v="2023-04-03T00:00:00"/>
    <d v="2023-04-28T00:00:00"/>
    <s v="»30-Oficina Asesora de Planeación"/>
    <x v="2"/>
    <s v="Cumplida"/>
    <n v="1"/>
    <s v="La Oficina Asesora de Planeación hizo la revisión metodológica del documento. Se adjunta captura de pantalla del aplicativo"/>
    <d v="2023-04-12T00:00:00"/>
    <n v="1"/>
    <s v="Se valida cumplimiento de la actividad. Se evidencia en los soportes captura de pantalla del aplicativo de revisión metodológica por parte de la OAP"/>
    <d v="2023-04-12T00:00:00"/>
    <s v="SI"/>
    <n v="1"/>
    <n v="0"/>
  </r>
  <r>
    <s v="JURIDICA"/>
    <x v="8"/>
    <s v="»60-"/>
    <x v="8"/>
    <n v="1"/>
    <s v="60-2-3"/>
    <s v="60-2"/>
    <x v="1"/>
    <s v="Innovador"/>
    <s v="N/A"/>
    <s v="N/A"/>
    <s v="N/A"/>
    <s v="N/A"/>
    <s v="N/A"/>
    <s v="N/A"/>
    <s v="Ajustar y/o aprobar técnicamente el documento de Gestión de Información en el Sistema Ekogui y remitirlo a la Oficina Asesora de Planeación (captura de pantalla del aplicativo/único entregable)"/>
    <n v="0.4"/>
    <n v="0.06"/>
    <n v="1"/>
    <s v="Numérica"/>
    <s v="# de documentos aprobados/ 1 documento a aprobar"/>
    <d v="2023-05-02T00:00:00"/>
    <d v="2023-06-09T00:00:00"/>
    <s v="»60-Grupo de Trabajo Gestión Judicial"/>
    <x v="2"/>
    <s v="Cumplida"/>
    <n v="1"/>
    <s v="La líder del proceso realizó la aprobación del documento para la respectiva oficialización. Se adjunta captura de pantalla del aplicativo"/>
    <d v="2023-05-19T00:00:00"/>
    <n v="1"/>
    <s v="Se valida cumplimiento de la actividad. Se evidencia en los soportes captura de pantalla del aplicativo con la aprobación de la líder del proceso d"/>
    <d v="2023-05-19T00:00:00"/>
    <s v="SI"/>
    <n v="1"/>
    <n v="0.06"/>
  </r>
  <r>
    <s v="JURIDICA"/>
    <x v="8"/>
    <s v="»60-"/>
    <x v="8"/>
    <n v="1"/>
    <s v="60-2-4"/>
    <s v="60-2"/>
    <x v="2"/>
    <s v="Innovador"/>
    <s v="N/A"/>
    <s v="N/A"/>
    <s v="N/A"/>
    <s v="N/A"/>
    <s v="N/A"/>
    <s v="N/A"/>
    <s v="Publicar en el Sistema Integral de Gestión Institucional el documento formulado. (captura de pantalla del aplicativo/ único entregable)"/>
    <n v="0"/>
    <n v="0"/>
    <n v="1"/>
    <s v="Numérica"/>
    <s v="# de documentos publicados/ 1 documento a publicar "/>
    <d v="2023-06-13T00:00:00"/>
    <d v="2023-06-30T00:00:00"/>
    <s v="»30-Oficina Asesora de Planeación"/>
    <x v="2"/>
    <s v="Cumplida"/>
    <n v="1"/>
    <s v="Se realizó la aprobación por parte de la Oficina Asesora de Planeación y se oficializó el documento en el SIGI. Se adjunta captura de pantalla del aplicativo y procedimiento actualizado."/>
    <d v="2023-05-19T00:00:00"/>
    <n v="1"/>
    <s v="Se valida cumplimiento de la actividad. Se evidencia en los soportes captura de pantalla del aplicativo con la publicación del documento actualizado. "/>
    <d v="2023-05-19T00:00:00"/>
    <s v="SI"/>
    <n v="1"/>
    <n v="0"/>
  </r>
  <r>
    <s v="JURIDICA"/>
    <x v="8"/>
    <s v="»60-"/>
    <x v="8"/>
    <n v="1"/>
    <s v="60-3"/>
    <s v="60-3"/>
    <x v="0"/>
    <s v="Innovador"/>
    <s v="Diseñar e implementar una estrategia que fortalezca la analítica de datos institucional para la toma de decisiones y la prestación de servicios"/>
    <s v="9-Gestión de riesgos"/>
    <s v="NO"/>
    <s v="N/A"/>
    <s v=" 7. Fortalecimiento organizacional y simplificación de procesos,  13.Defensa jurídica,  15.Gestión del conocimiento y la innovación"/>
    <s v="N/A"/>
    <s v="Guía para los apoderados del Grupo de Gestión Judicial, relacionada con el manejo de la información del Sistema Ekogui, socializada. (Guía y capturas de pantalla y/o lista de asistencia de la socialización)"/>
    <n v="0.15"/>
    <m/>
    <n v="1"/>
    <s v="Numérica"/>
    <s v="# de Guía publicada/ 1 guía a publicar"/>
    <d v="2023-01-10T00:00:00"/>
    <d v="2023-05-31T00:00:00"/>
    <s v="»60-Grupo de Trabajo Gestión Judicial"/>
    <x v="2"/>
    <s v="Cumplida"/>
    <n v="1"/>
    <s v="Se creó la Guía para el manejo de la información en el Sistema EKOGUI y se socializó con el Grupo de Trabajo de Gestión Judicial."/>
    <d v="2023-05-30T00:00:00"/>
    <n v="1"/>
    <s v="Se valida cumplimiento del producto, se evidencia en los soportes guía manejo de la información en el sistema Ekogui. "/>
    <d v="2023-05-30T00:00:00"/>
    <s v="SI"/>
    <s v="NA"/>
    <n v="0.15"/>
  </r>
  <r>
    <s v="JURIDICA"/>
    <x v="8"/>
    <s v="»60-"/>
    <x v="8"/>
    <n v="1"/>
    <s v="60-3-1"/>
    <s v="60-3"/>
    <x v="1"/>
    <s v="Innovador"/>
    <s v="N/A"/>
    <s v="N/A"/>
    <s v="N/A"/>
    <s v="N/A"/>
    <s v="N/A"/>
    <s v="N/A"/>
    <s v="Cargar y presentar a través del SIGI,  la propuesta de la Guía relacionada con el manejo de la información del Sistema Ekogui a la Oficina Asesora de Planeación (captura de pantalla del aplicativo con fecha /  único entregable)"/>
    <n v="0.4"/>
    <n v="0.06"/>
    <n v="1"/>
    <s v="Numérica"/>
    <s v="# de documentos  presentados/1 documento a presentar"/>
    <d v="2023-01-10T00:00:00"/>
    <d v="2023-03-17T00:00:00"/>
    <s v="»60-Grupo de Trabajo Gestión Judicial"/>
    <x v="1"/>
    <s v="Cumplida"/>
    <n v="1"/>
    <s v="Se elaboró la propuesta de Guía manejo de la Información en el Sistema Ekogui y se remitió a la OAP a través del SIGI. Se adjunta captura de pantalla del aplicativo"/>
    <d v="2023-03-17T00:00:00"/>
    <n v="1"/>
    <s v="Se valida cumplimiento de la actividad, se evidencia en los soportes captura de pantalla de aplicativo con la solicitud de creación de la guía. "/>
    <d v="2023-03-17T00:00:00"/>
    <s v="SI"/>
    <n v="1"/>
    <n v="0.06"/>
  </r>
  <r>
    <s v="JURIDICA"/>
    <x v="8"/>
    <s v="»60-"/>
    <x v="8"/>
    <n v="1"/>
    <s v="60-3-2"/>
    <s v="60-3"/>
    <x v="2"/>
    <s v="Innovador"/>
    <s v="N/A"/>
    <s v="N/A"/>
    <s v="N/A"/>
    <s v="N/A"/>
    <s v="N/A"/>
    <s v="N/A"/>
    <s v="Revisar metodológicamente la propuesta del documento  (Nombre del Caracterización, Proceso, procedimiento, Manual, Guía, Formato, instructivo, Política) y enviarla a la dependencia solicitante (captura de pantalla del aplicativo/ único entregable)"/>
    <n v="0"/>
    <n v="0"/>
    <n v="1"/>
    <s v="Numérica"/>
    <s v="# de documentos revisados metodológicamente/ 1 documento a revisar "/>
    <d v="2023-03-21T00:00:00"/>
    <d v="2023-04-14T00:00:00"/>
    <s v="»30-Oficina Asesora de Planeación"/>
    <x v="2"/>
    <s v="Cumplida"/>
    <n v="1"/>
    <s v="Se valida cumplimiento de la actividad, se evidencia en los soportes captura de pantalla del aplicativo donde se evidencia observaciones realizadas por la OAP. "/>
    <d v="2023-03-24T00:00:00"/>
    <n v="1"/>
    <s v="Se valida cumplimiento de la actividad, se evidencia en los soportes captura de pantalla del aplicativo donde se evidencia observaciones realizadas por la OAP. "/>
    <d v="2023-03-24T00:00:00"/>
    <s v="SI"/>
    <n v="1"/>
    <n v="0"/>
  </r>
  <r>
    <s v="JURIDICA"/>
    <x v="8"/>
    <s v="»60-"/>
    <x v="8"/>
    <n v="1"/>
    <s v="60-3-3"/>
    <s v="60-3"/>
    <x v="1"/>
    <s v="Innovador"/>
    <s v="N/A"/>
    <s v="N/A"/>
    <s v="N/A"/>
    <s v="N/A"/>
    <s v="N/A"/>
    <s v="N/A"/>
    <s v="Ajustar y/o aprobar técnicamente  la Guía relacionada con el manejo de la información del Sistema Ekogui y remitirla a la Oficina Asesora de Planeación (captura de pantalla del aplicativo/único entregable)"/>
    <n v="0.2"/>
    <n v="0.03"/>
    <n v="4"/>
    <s v="Numérica"/>
    <s v="# de documentos aprobados/ 1 documento a aprobar"/>
    <d v="2023-04-17T00:00:00"/>
    <d v="2023-05-04T00:00:00"/>
    <s v="»60-Grupo de Trabajo Gestión Judicial"/>
    <x v="2"/>
    <s v="Cumplida"/>
    <n v="1"/>
    <s v="Se realizaron los ajustes sugeridos por la Oficina Asesora de Planeación y se cargó la versión ajustada al SIGI. Se adjunta captura de pantalla del aplicativo."/>
    <d v="2023-05-04T00:00:00"/>
    <n v="1"/>
    <s v="Se valida cumplimiento de la actividad. Se evidencia en los soportes captura de pantalla del aplicativo, donde se evidencia la revisión técnica de la guía. "/>
    <d v="2023-05-04T00:00:00"/>
    <s v="SI"/>
    <n v="1"/>
    <n v="0.03"/>
  </r>
  <r>
    <s v="JURIDICA"/>
    <x v="8"/>
    <s v="»60-"/>
    <x v="8"/>
    <n v="1"/>
    <s v="60-3-4"/>
    <s v="60-3"/>
    <x v="2"/>
    <s v="Innovador"/>
    <s v="N/A"/>
    <s v="N/A"/>
    <s v="N/A"/>
    <s v="N/A"/>
    <s v="N/A"/>
    <s v="N/A"/>
    <s v="Publicar en el Sistema Integral de Gestión Institucional la Guía relacionada con el manejo de la información del Sistema Ekogui formulado. (captura de pantalla del aplicativo/ único entregable)"/>
    <n v="0"/>
    <n v="0"/>
    <n v="1"/>
    <s v="Numérica"/>
    <s v="# de documentos publicados/ 1 documento a publicar "/>
    <d v="2023-05-05T00:00:00"/>
    <d v="2023-05-19T00:00:00"/>
    <s v="»30-Oficina Asesora de Planeación"/>
    <x v="2"/>
    <s v="Cumplida"/>
    <n v="1"/>
    <s v="Se publicó la guía en el SIGI como anexo del Instructivo de Gestión de Información Sistema EKOGUI. Se adjunta captura de pantalla del aplicativo y Guía."/>
    <d v="2023-05-19T00:00:00"/>
    <n v="1"/>
    <s v="Se valida cumplimiento de la actividad. Se evidencia en los soportes captura de pantalla del aplicativo con la publicación de la guía, además del documento de la guía."/>
    <d v="2023-05-19T00:00:00"/>
    <s v="SI"/>
    <n v="1"/>
    <n v="0"/>
  </r>
  <r>
    <s v="JURIDICA"/>
    <x v="8"/>
    <s v="»60-"/>
    <x v="8"/>
    <n v="1"/>
    <s v="60-3-5"/>
    <s v="60-3"/>
    <x v="1"/>
    <s v="Innovador"/>
    <s v="N/A"/>
    <s v="N/A"/>
    <s v="N/A"/>
    <s v="N/A"/>
    <s v="N/A"/>
    <s v="N/A"/>
    <s v="Socializar la guía a los apoderados del Grupo de Trabajo de Gestión Judicial (capturas de pantalla y/o lista de asistencia de socialización)"/>
    <n v="0.4"/>
    <n v="0.06"/>
    <n v="1"/>
    <s v="Numérica"/>
    <s v="# de socialización de la guía realizada/ 1 socialización de la guía a realizar "/>
    <d v="2023-05-05T00:00:00"/>
    <d v="2023-05-31T00:00:00"/>
    <s v="»60-Grupo de Trabajo Gestión Judicial"/>
    <x v="2"/>
    <s v="Cumplida"/>
    <n v="1"/>
    <s v="Se realizó la socialización de la Guía y del Instructivo al Grupo de Trabajo de Gestión Judicial. Se ajustan lista de asistencia y capturas de pantalla."/>
    <d v="2023-05-30T00:00:00"/>
    <n v="1"/>
    <s v="Se valida cumplimiento de la actividad, se evidencia en los soportes captura de pantalla de la socialización virtual realizada, socializando la guía elaborada. "/>
    <d v="2023-05-30T00:00:00"/>
    <s v="SI"/>
    <n v="1"/>
    <n v="0.06"/>
  </r>
  <r>
    <s v="JURIDICA"/>
    <x v="8"/>
    <s v="»60-"/>
    <x v="8"/>
    <n v="1"/>
    <s v="60-4"/>
    <s v="60-4"/>
    <x v="0"/>
    <s v="Innovador"/>
    <s v="N/A"/>
    <s v="12-Planes de mejoramiento"/>
    <s v="NO"/>
    <s v="N/A"/>
    <s v=" 7. Fortalecimiento organizacional y simplificación de procesos,  13.Defensa jurídica,  17.Gestión de la información estadística"/>
    <s v="N/A"/>
    <s v="Informes trimestrales del seguimiento y control a la calidad de la información del Sistema Ekogui, elaborados. (4 informes de seguimiento al Sistema Ekogui)"/>
    <n v="0.15"/>
    <m/>
    <n v="4"/>
    <s v="Numérica"/>
    <s v="# de Informes trimestrales de seguimiento y control al Sistema Ekogui elaborados/4 informes trimestrales de seguimiento y control a elaborar"/>
    <d v="2023-01-10T00:00:00"/>
    <d v="2023-12-31T00:00:00"/>
    <s v="»60-Grupo de Trabajo Gestión Judicial"/>
    <x v="0"/>
    <s v="Cumplida"/>
    <n v="1"/>
    <s v="De acuerdo al seguimiento y control realizado en el Sistema Ekogui, se elaboraron 4 informes de seguimiento. Se adjuntan informes"/>
    <d v="2023-12-31T00:00:00"/>
    <n v="1"/>
    <s v="Se valida cumplimiento del producto, se evidencia en los soportes de 4 informes trimestrales de seguimiento y control a la calidad de la información del Sistema Ekogui"/>
    <d v="2023-12-31T00:00:00"/>
    <s v="SI"/>
    <s v="NA"/>
    <n v="0.15"/>
  </r>
  <r>
    <s v="JURIDICA"/>
    <x v="8"/>
    <s v="»60-"/>
    <x v="8"/>
    <n v="1"/>
    <s v="60-4-1"/>
    <s v="60-4"/>
    <x v="1"/>
    <s v="Innovador"/>
    <s v="N/A"/>
    <s v="N/A"/>
    <s v="N/A"/>
    <s v="N/A"/>
    <s v="N/A"/>
    <s v="N/A"/>
    <s v="Elaborar cronograma de seguimiento y control a la calidad de la información del Sistema Ekogui (Cronograma elaborado/único entregable)"/>
    <n v="0.2"/>
    <n v="0.03"/>
    <n v="1"/>
    <s v="Numérica"/>
    <s v="# de cronograma elaborado/1 cronograma a elaborar"/>
    <d v="2023-01-10T00:00:00"/>
    <d v="2023-01-31T00:00:00"/>
    <s v="»60-Grupo de Trabajo Gestión Judicial"/>
    <x v="1"/>
    <s v="Cumplida"/>
    <n v="1"/>
    <s v="Se elaboró el cronograma de seguimiento y control del Sistema Ekogui. Se adjunta cronograma"/>
    <d v="2023-01-31T00:00:00"/>
    <n v="1"/>
    <s v="Se valida cumplimiento de la actividad, se evidencia en los soportes cronograma definiendo responsables y puntos de seguimiento y control del Sistema Ekogui. "/>
    <d v="2023-01-31T00:00:00"/>
    <s v="SI"/>
    <n v="1"/>
    <n v="0.03"/>
  </r>
  <r>
    <s v="JURIDICA"/>
    <x v="8"/>
    <s v="»60-"/>
    <x v="8"/>
    <n v="1"/>
    <s v="60-4-2"/>
    <s v="60-4"/>
    <x v="1"/>
    <s v="Innovador"/>
    <s v="N/A"/>
    <s v="N/A"/>
    <s v="N/A"/>
    <s v="N/A"/>
    <s v="N/A"/>
    <s v="N/A"/>
    <s v="Realizar informes trimestrales de seguimiento y control trimestral al sistema Ekogui (4 informes de seguimiento)"/>
    <n v="0.8"/>
    <n v="0.12"/>
    <n v="4"/>
    <s v="Numérica"/>
    <s v="# de informes de seguimientos y controles al Sistema Ekogui realizados/ 4 informes de seguimientos y controles al Sistema Ekogui a realizar"/>
    <d v="2023-01-10T00:00:00"/>
    <d v="2023-12-31T00:00:00"/>
    <s v="»60-Grupo de Trabajo Gestión Judicial"/>
    <x v="0"/>
    <s v="Cumplida"/>
    <n v="1"/>
    <s v="De acuerdo al seguimiento y control realizado en el Sistema Ekogui, se elaboró el informe correspondiente al IV trimestre. Se adjunta informe"/>
    <d v="2023-12-31T00:00:00"/>
    <n v="1"/>
    <s v="Se valida avance de la actividad. Se evidencia en los soportes informe de seguimiento y control del cuarto trimestre. "/>
    <d v="2023-12-31T00:00:00"/>
    <s v="SI"/>
    <n v="1"/>
    <n v="0.12"/>
  </r>
  <r>
    <s v="JURIDICA"/>
    <x v="8"/>
    <s v="»60-"/>
    <x v="8"/>
    <n v="1"/>
    <s v="60-5"/>
    <s v="60-5"/>
    <x v="0"/>
    <s v="Innovador"/>
    <s v="Establecer programas preventivos dentro de la gama de servicios que presta la entidad"/>
    <s v="8-Modelo Integrado de Planeación y Gestión "/>
    <s v="NO"/>
    <s v="N/A"/>
    <s v=" 13.Defensa jurídica"/>
    <s v="N/A"/>
    <s v="Política de Prevención del Daño Antijurídico, formulada. (Documento de la formulación de la política de prevención/único entregable)"/>
    <n v="0.15"/>
    <m/>
    <n v="1"/>
    <s v="Numérica"/>
    <s v="# de Política de Prevención del Daño Antijurídico formulada/1 Política de Prevención del Daño Antijurídico a formular"/>
    <d v="2023-06-26T00:00:00"/>
    <d v="2023-12-31T00:00:00"/>
    <s v="»60-Grupo de Trabajo Gestión Judicial"/>
    <x v="0"/>
    <s v="Cumplida"/>
    <n v="1"/>
    <s v="Se remitió a través del Sistema Ekogui la formualción de la PPDA, la cual quedó aprobada el día 29 de diciembre de 2023. Se adjunta documento aprobado"/>
    <d v="2023-12-29T00:00:00"/>
    <n v="1"/>
    <s v="Se valida cumplimiento del producto, se evidencia en los soportes documento de la formulación de la política de prevención del daño antijurídico."/>
    <d v="2023-12-29T00:00:00"/>
    <s v="SI"/>
    <s v="NA"/>
    <n v="0.15"/>
  </r>
  <r>
    <s v="JURIDICA"/>
    <x v="8"/>
    <s v="»60-"/>
    <x v="8"/>
    <n v="1"/>
    <s v="60-5-1"/>
    <s v="60-5"/>
    <x v="1"/>
    <s v="Innovador"/>
    <s v="N/A"/>
    <s v="N/A"/>
    <s v="N/A"/>
    <s v="N/A"/>
    <s v="N/A"/>
    <s v="N/A"/>
    <s v="Realizar informe de análisis de causas de demanda y condena para la formulación de la Política de Prevención del Daño Antijurídico (Informe Word de análisis de causas de demanda y condena/único entregable)"/>
    <n v="0.25"/>
    <n v="3.7499999999999999E-2"/>
    <n v="1"/>
    <s v="Numérica"/>
    <s v="# de Informe de análisis de causas de demanda y condena elaborado/1 informe de análisis de causas de demanda y condena a elaborar"/>
    <d v="2023-06-26T00:00:00"/>
    <d v="2023-10-13T00:00:00"/>
    <s v="»60-Grupo de Trabajo Gestión Judicial"/>
    <x v="0"/>
    <s v="Cumplida"/>
    <n v="1"/>
    <s v="Se realizaron mesas de trabajo con las áreas misionales para analizar los causas y su causas que pueden llevar a la constitución del daño antijurídico y determinar como se pueden prevenir. Posteriormente se elaboró el informe de análisis de causas de demanda y de condena, el cuál será presentado al Comité de Conciliación. Se adjunta informe Word"/>
    <d v="2023-09-30T00:00:00"/>
    <n v="1"/>
    <s v="Se valida cumplimiento de la actividad. Se evidencia en los soportes informe de análisis de causas de demandas. "/>
    <d v="2023-09-30T00:00:00"/>
    <s v="SI"/>
    <n v="1"/>
    <n v="3.7499999999999999E-2"/>
  </r>
  <r>
    <s v="JURIDICA"/>
    <x v="8"/>
    <s v="»60-"/>
    <x v="8"/>
    <n v="1"/>
    <s v="60-5-2"/>
    <s v="60-5"/>
    <x v="1"/>
    <s v="Innovador"/>
    <s v="N/A"/>
    <s v="N/A"/>
    <s v="N/A"/>
    <s v="N/A"/>
    <s v="N/A"/>
    <s v="N/A"/>
    <s v="Presentar y socializar informe de análisis de causas de demanda y condena con las áreas misionales de la Entidad (Acta de reunión y/o capturas de pantalla de la reunión)"/>
    <n v="0.2"/>
    <n v="0.03"/>
    <n v="1"/>
    <s v="Numérica"/>
    <s v="# de Proyecto de formulación de la Política elaborado/1 proyecto de formulación de la Política a elaborar"/>
    <d v="2023-10-17T00:00:00"/>
    <d v="2023-10-31T00:00:00"/>
    <s v="»60-Grupo de Trabajo Gestión Judicial"/>
    <x v="0"/>
    <s v="Cumplida"/>
    <n v="1"/>
    <s v="Se presentó el informe de análisis de causas de demanda y de condena en el Comité de conciliación. Se adjunta acta"/>
    <d v="2023-10-24T00:00:00"/>
    <n v="1"/>
    <s v="Se valida cumplimiento de la actividad. Se evidencia en los soportes la presetación y socialización del informe de análisis de causas de demanda y condena con las áreas misionales de la Entidad."/>
    <d v="2023-10-24T00:00:00"/>
    <s v="SI"/>
    <n v="1"/>
    <n v="0.03"/>
  </r>
  <r>
    <s v="JURIDICA"/>
    <x v="8"/>
    <s v="»60-"/>
    <x v="8"/>
    <n v="1"/>
    <s v="60-5-3"/>
    <s v="60-5"/>
    <x v="1"/>
    <s v="Innovador"/>
    <s v="N/A"/>
    <s v="N/A"/>
    <s v="N/A"/>
    <s v="N/A"/>
    <s v="N/A"/>
    <s v="N/A"/>
    <s v="Formular proyecto de la Política de Prevención del Daño Antijurídico de acuerdo con los lineamientos de la ANDJE (Documento de formulación/único entregable)"/>
    <n v="0.25"/>
    <n v="3.7499999999999999E-2"/>
    <n v="1"/>
    <s v="Numérica"/>
    <s v="# de Proyecto de formulación de la Política elaborado/1 proyecto de formulación de la Política a elaborar"/>
    <d v="2023-11-01T00:00:00"/>
    <d v="2023-11-30T00:00:00"/>
    <s v="»60-Grupo de Trabajo Gestión Judicial"/>
    <x v="0"/>
    <s v="Cumplida"/>
    <n v="1"/>
    <s v="Durante el último trimestre de 2023 se realizó la formulación de la Política de Prevención del Daño Antijurídico. Se adjunta documento Excel con la formulación"/>
    <d v="2023-11-30T00:00:00"/>
    <n v="1"/>
    <s v="Se valida cumplimiento de la actividad. Se evidencia en el soporte formular proyecto de la política de prevención del daño antijurídico de acuerdo con los lineamientos de la ANDJE."/>
    <d v="2023-11-30T00:00:00"/>
    <s v="SI"/>
    <n v="1"/>
    <n v="3.7499999999999999E-2"/>
  </r>
  <r>
    <s v="JURIDICA"/>
    <x v="8"/>
    <s v="»60-"/>
    <x v="8"/>
    <n v="1"/>
    <s v="60-5-4"/>
    <s v="60-5"/>
    <x v="1"/>
    <s v="Innovador"/>
    <s v="N/A"/>
    <s v="N/A"/>
    <s v="N/A"/>
    <s v="N/A"/>
    <s v="N/A"/>
    <s v="N/A"/>
    <s v="Presentar la formulación de la Política de Prevención del Daño Antijurídico al Comité de Conciliación (Acta del comité de conciliación y documento de la presentación)"/>
    <n v="0.15"/>
    <n v="2.2499999999999999E-2"/>
    <n v="1"/>
    <s v="Numérica"/>
    <s v="# de Documento de la política presentado/1 documento de la Política a presentar"/>
    <d v="2023-12-01T00:00:00"/>
    <d v="2023-12-15T00:00:00"/>
    <s v="»60-Grupo de Trabajo Gestión Judicial"/>
    <x v="0"/>
    <s v="Cumplida"/>
    <n v="1"/>
    <s v="Se presentó la formulación de la PPDA al Comité de conciliación en la sesión del 13 de diciembre de 2023. Se adjunta acta y presentación"/>
    <d v="2023-12-13T00:00:00"/>
    <n v="1"/>
    <s v="Se valida cumplimiento de la actividad. Se evidencia en los soportes presentación de la formulación de la política de prevención del daño antijurídico al comité de conciliación."/>
    <d v="2023-12-13T00:00:00"/>
    <s v="SI"/>
    <n v="1"/>
    <n v="2.2499999999999999E-2"/>
  </r>
  <r>
    <s v="JURIDICA"/>
    <x v="8"/>
    <s v="»60-"/>
    <x v="8"/>
    <n v="1"/>
    <s v="60-5-5"/>
    <s v="60-5"/>
    <x v="1"/>
    <s v="Innovador"/>
    <s v="N/A"/>
    <s v="N/A"/>
    <s v="N/A"/>
    <s v="N/A"/>
    <s v="N/A"/>
    <s v="N/A"/>
    <s v="Enviar a la ANDJE la formulación de la Política de Prevención del Daño Antijurídico para aprobación (Soporte de envío del documento a la ANDJE/único entregable)"/>
    <n v="0.15"/>
    <n v="2.2499999999999999E-2"/>
    <n v="1"/>
    <s v="Numérica"/>
    <s v="# de Documento de la Política enviado/1 documento de la Política a enviar"/>
    <d v="2023-12-16T00:00:00"/>
    <d v="2023-12-31T00:00:00"/>
    <s v="»60-Grupo de Trabajo Gestión Judicial"/>
    <x v="0"/>
    <s v="Cumplida"/>
    <n v="1"/>
    <s v="Se remitió a través del Sistema Ekogui la formualción de la PPDA, la cual quedó aprobada el día 29 de diciembre de 2023. Se adjunta documento aprobado y correo informando a la ANDJE"/>
    <d v="2023-12-29T00:00:00"/>
    <n v="1"/>
    <s v="Se valida cumplimiento de la actividad. Se evidencia en los soportes de la remisión a la ANDJE la formulación de la política de prevención de daño antijurídico aprobado."/>
    <d v="2023-12-29T00:00:00"/>
    <s v="SI"/>
    <n v="1"/>
    <n v="2.2499999999999999E-2"/>
  </r>
  <r>
    <s v="JURIDICA"/>
    <x v="8"/>
    <s v="»60-"/>
    <x v="8"/>
    <n v="1"/>
    <s v="60-6"/>
    <s v="60-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60-Grupo de Trabajo Gestión Judicial"/>
    <x v="0"/>
    <s v="Vencida"/>
    <s v="NA"/>
    <s v="NA"/>
    <s v="NA"/>
    <m/>
    <s v="NA"/>
    <s v="NA"/>
    <s v="NA"/>
    <s v="NA"/>
    <n v="0"/>
  </r>
  <r>
    <s v="JURIDICA"/>
    <x v="8"/>
    <s v="»60-"/>
    <x v="8"/>
    <n v="1"/>
    <s v="60-6-1"/>
    <s v="60-6"/>
    <x v="6"/>
    <s v="Act Compartida"/>
    <s v="N/A"/>
    <s v="N/A"/>
    <s v="N/A"/>
    <s v="N/A"/>
    <s v="N/A"/>
    <s v="N/A"/>
    <s v="Ejecutar las actividades compartidas cuya fecha de vencimiento se encuentra dentro del cuarto trimestre del año "/>
    <n v="1"/>
    <n v="1"/>
    <n v="1"/>
    <s v="Numérica"/>
    <s v="Sumatoria logros ponderados verificados actividades programadas / promedio meta ponderada periodo evaluado "/>
    <d v="2023-10-01T00:00:00"/>
    <d v="2023-12-30T00:00:00"/>
    <s v="»60-Grupo de Trabajo Gestión Judicial"/>
    <x v="0"/>
    <s v="Vencida"/>
    <s v="NA"/>
    <s v="NA"/>
    <s v="NA"/>
    <m/>
    <s v="NA"/>
    <s v="NA"/>
    <s v="NA"/>
    <s v="NA"/>
    <n v="0"/>
  </r>
  <r>
    <s v="JURIDICA"/>
    <x v="8"/>
    <s v="»60-"/>
    <x v="8"/>
    <n v="1"/>
    <s v="60-7"/>
    <s v="60-7"/>
    <x v="0"/>
    <s v="Innovador"/>
    <s v="Fortalecer  e incrementar la participación institucional en las actividades de gestión de conocimiento."/>
    <s v="4-Caracterización Grupos de Valor"/>
    <s v="NO"/>
    <s v="N/A"/>
    <s v=" 13.Defensa jurídica"/>
    <s v="N/A"/>
    <s v="Capacitaciones para el equipo jurídico realizadas por la ANDJE (2 listas de asistencia y/o capturas de pantalla de las capacitaciones)"/>
    <n v="0.1"/>
    <m/>
    <n v="2"/>
    <s v="Numérica"/>
    <s v="# de capacitaciones asistidas/2 capacitaciones programadas"/>
    <d v="2023-10-02T00:00:00"/>
    <d v="2023-12-29T00:00:00"/>
    <s v="»60-Grupo de Trabajo Gestión Judicial"/>
    <x v="0"/>
    <s v="Cumplida"/>
    <n v="1"/>
    <s v="Los abogados asistieron a dos capacitaciones realizadas por la ANDJE, los días 16 y 21 de noviembre de 2023 sobre &quot;Aspectos relevantes de la Ley 2080&quot; y &quot;Prueba pericial&quot; respectivamente."/>
    <d v="2023-11-21T00:00:00"/>
    <n v="1"/>
    <s v="Se valida cumplimiento del producto, sSe evidencia en los soportes de la participación de capacitaciones realizadas por la ANDJE."/>
    <d v="2023-11-21T00:00:00"/>
    <s v="SI"/>
    <s v="NA"/>
    <n v="0.1"/>
  </r>
  <r>
    <s v="JURIDICA"/>
    <x v="8"/>
    <s v="»60-"/>
    <x v="8"/>
    <n v="1"/>
    <s v="60-7-1"/>
    <s v="60-7"/>
    <x v="1"/>
    <s v="Innovador"/>
    <s v="N/A"/>
    <s v="N/A"/>
    <s v="N/A"/>
    <s v="N/A"/>
    <s v="N/A"/>
    <s v="N/A"/>
    <s v="Solicitar mediante correo electrónico a la ANDJE que se realicen dos jornadas de capacitación para los abogados del Grupo de Trabajo de Gestión Judicial.(Correo electrónico con la solicitud/único entregable)"/>
    <n v="0.4"/>
    <n v="4.0000000000000008E-2"/>
    <n v="1"/>
    <s v="Numérica"/>
    <s v="# de correo electrónicos enviados/ # de correo electrónicos a enviar"/>
    <d v="2023-10-02T00:00:00"/>
    <d v="2023-10-15T00:00:00"/>
    <s v="»60-Grupo de Trabajo Gestión Judicial"/>
    <x v="0"/>
    <s v="Cumplida"/>
    <n v="1"/>
    <s v="Se solicitó a la ANDJE a través de correo electrónico los espacios para realizar las capacitaciones a los abogados del Grupo de Gestión Judicial."/>
    <d v="2023-10-03T00:00:00"/>
    <n v="1"/>
    <s v="Se valida cumplimiento de la actividad. Se evidencia en los soportes de solicitud de capacitaciones."/>
    <d v="2023-10-03T00:00:00"/>
    <s v="SI"/>
    <n v="1"/>
    <n v="4.0000000000000008E-2"/>
  </r>
  <r>
    <s v="JURIDICA"/>
    <x v="8"/>
    <s v="»60-"/>
    <x v="8"/>
    <n v="1"/>
    <s v="60-7-2"/>
    <s v="60-7"/>
    <x v="1"/>
    <s v="Innovador"/>
    <s v="N/A"/>
    <s v="N/A"/>
    <s v="N/A"/>
    <s v="N/A"/>
    <s v="N/A"/>
    <s v="N/A"/>
    <s v="Participar en dos capacitaciones desarrolladas por la ANDJE (Capturas de pantalla de las capacitaciones y/o listado de asistencia)"/>
    <n v="0.6"/>
    <n v="0.06"/>
    <n v="2"/>
    <s v="Numérica"/>
    <s v="# de capacitaciones asistidas/2 capacitaciones programadas"/>
    <d v="2023-10-18T00:00:00"/>
    <d v="2023-12-29T00:00:00"/>
    <s v="»60-Grupo de Trabajo Gestión Judicial"/>
    <x v="0"/>
    <s v="Cumplida"/>
    <n v="1"/>
    <s v="Los abogados asistieron a dos capacitaciones realizadas por la ANDJE, los días 16 y 21 de noviembre de 2023 sobre &quot;Aspectos relevantes de la Ley 2080&quot; y &quot;Prueba pericial&quot; respectivamente."/>
    <d v="2023-11-21T00:00:00"/>
    <n v="1"/>
    <s v="Se valida cumplimiento de la actividad. Se evidencia en los soportes de la participación de capacitaciones realizadas por la ANDJE."/>
    <d v="2023-11-21T00:00:00"/>
    <s v="SI"/>
    <n v="1"/>
    <n v="0.06"/>
  </r>
  <r>
    <s v="OSCAE"/>
    <x v="9"/>
    <s v="»71-"/>
    <x v="9"/>
    <n v="1"/>
    <s v="71-1"/>
    <s v="71-1"/>
    <x v="0"/>
    <s v="Operativo"/>
    <s v="Incrementar las actividades de difusión y pedagogía en el marco de las funciones de la SIC, para empoderar a usuarios y consumidores. "/>
    <s v="10-Indicadores"/>
    <s v="NO"/>
    <s v="  6»Fortalecimiento del sistema de atención al ciudadano de la superintendencia de industria y comercio a nivel  nacional"/>
    <s v=" 8. Servicio al ciudadano,  8. Servicio al ciudadano"/>
    <s v=" 14-PTEP - Transparencia y acceso a la información "/>
    <s v="Programa de formación a la ciudadanía general en Propiedad Industrial, Datos personales, Protección de la competencia y Protección al consumidor , implementado (Informe consolidado de jornadas y/o cursos realizados)"/>
    <n v="0.35"/>
    <m/>
    <n v="247"/>
    <s v="Numérica"/>
    <s v="# de jornadas y/o cursos  realizados / 247  jornadas y/o cursos a realizar)*100"/>
    <d v="2023-02-01T00:00:00"/>
    <d v="2023-12-11T00:00:00"/>
    <s v="»71-Grupo de Formación"/>
    <x v="0"/>
    <s v="Cumplida"/>
    <n v="1.02"/>
    <s v="Se implementó del programa de formación a la ciudadanía general._x000a_Con corte a 31 de diciembre se realizaron 251 de 247 jornadas y/o cursos._x000a__x000a_Nota: En el mes de diciembre la Superintendente autorizó el ajuste de meta de las jornadas de formación de 230 a 247."/>
    <d v="2023-12-09T00:00:00"/>
    <n v="1"/>
    <s v="Se avala el cumplimiento del presente producto mediante informe que da cuenta el numero de capacitaciones y las modalidades de las mismas. Se ajusta el porcentaje de cumplimiento al 100%"/>
    <d v="2023-12-09T00:00:00"/>
    <m/>
    <s v="NA"/>
    <n v="0.35"/>
  </r>
  <r>
    <s v="OSCAE"/>
    <x v="9"/>
    <s v="»71-"/>
    <x v="9"/>
    <n v="1"/>
    <s v="71-1-1"/>
    <s v="71-1"/>
    <x v="1"/>
    <s v="Operativo"/>
    <s v="N/A"/>
    <s v="N/A"/>
    <s v="N/A"/>
    <s v="N/A"/>
    <s v="N/A"/>
    <s v="N/A"/>
    <s v="Definir la oferta académica de formación a la ciudadanía general. (Documento de la oferta académica definida)"/>
    <n v="0.2"/>
    <n v="6.9999999999999993E-2"/>
    <n v="1"/>
    <s v="Numérica"/>
    <s v="# de ofertas académicas definidas / 1 oferta académica a definir)*100"/>
    <d v="2023-02-01T00:00:00"/>
    <d v="2023-02-28T00:00:00"/>
    <s v="»71-Grupo de Formación"/>
    <x v="1"/>
    <s v="Cumplida"/>
    <n v="1"/>
    <s v="En el mes de febrero se definió la oferta académica del Programa de formación a la ciudadanía general que incluye los temas misionales de Propiedad Industrial, Datos personales, Protección de la competencia y Protección al consumidor."/>
    <d v="2023-02-28T00:00:00"/>
    <n v="1"/>
    <s v="De acuerdo con el soporte entregado la actividad fue cumplida "/>
    <d v="2023-02-28T00:00:00"/>
    <s v="SI"/>
    <n v="1"/>
    <n v="6.9999999999999993E-2"/>
  </r>
  <r>
    <s v="OSCAE"/>
    <x v="9"/>
    <s v="»71-"/>
    <x v="9"/>
    <n v="1"/>
    <s v="71-1-2"/>
    <s v="71-1"/>
    <x v="1"/>
    <s v="Operativo"/>
    <s v="N/A"/>
    <s v="N/A"/>
    <s v="N/A"/>
    <s v="N/A"/>
    <s v="N/A"/>
    <s v="N/A"/>
    <s v="Implementar la oferta académica de formación dirigida a la ciudadanía en general (Informe mensual de implementación de la oferta)"/>
    <n v="0.7"/>
    <n v="0.24499999999999997"/>
    <n v="9"/>
    <s v="Numérica"/>
    <s v="# de informes de la oferta académica implementada / 9 informes de la oferta  a implementar) *100"/>
    <d v="2023-03-01T00:00:00"/>
    <d v="2023-12-07T00:00:00"/>
    <s v="»71-Grupo de Formación"/>
    <x v="0"/>
    <s v="Cumplida"/>
    <n v="1"/>
    <s v="Se implementó la oferta académica del programa de formación a la ciudadanía general._x000a_Con corte a 31 de diciembre se cuenta con 9 de los 9 informes mensuales de implementación programados, correspondientes a febrero, marzo (I Trim), abril, mayo y junio (II Trim), julio, agosto y septiembre (III Trim), octubre (IV Trim)"/>
    <d v="2023-11-14T00:00:00"/>
    <n v="1"/>
    <s v="Se avala el cumplimiento de la presente actividad con el informe No 9 implementación programa de formación a la ciudadania "/>
    <d v="2023-11-14T00:00:00"/>
    <s v="SI"/>
    <n v="1"/>
    <n v="0.24499999999999997"/>
  </r>
  <r>
    <s v="OSCAE"/>
    <x v="9"/>
    <s v="»71-"/>
    <x v="9"/>
    <n v="1"/>
    <s v="71-1-3"/>
    <s v="71-1"/>
    <x v="1"/>
    <s v="Operativo"/>
    <s v="N/A"/>
    <s v="N/A"/>
    <s v="N/A"/>
    <s v="N/A"/>
    <s v="N/A"/>
    <s v="N/A"/>
    <s v="Consolidar el informe final de la implementación de la oferta académica de formación a la ciudadanía general. (Informe consolidado de jornadas y/o cursos realizados)"/>
    <n v="0.1"/>
    <n v="3.4999999999999996E-2"/>
    <n v="247"/>
    <s v="Numérica"/>
    <s v="# de jornadas y/o cursos  realizados / 247  jornadas y/o cursos a realizar)*100"/>
    <d v="2023-12-07T00:00:00"/>
    <d v="2023-12-11T00:00:00"/>
    <s v="»71-Grupo de Formación"/>
    <x v="0"/>
    <s v="Cumplida"/>
    <n v="1.02"/>
    <s v="Se consolidó el informe final de la implementación de la oferta académica de formación a la ciudadanía general. _x000a_Con corte a 31 de diciembre se realizaron 251 de 247 jornadas y/o cursos._x000a__x000a_Nota: En el mes de diciembre la Superintendente autorizó el ajuste de meta de las jornadas de formación de 230 a 247."/>
    <d v="2023-12-09T00:00:00"/>
    <n v="1"/>
    <s v="Se avala el cumplimiento de la presente actividad  mediante informe que da cuenta el numero de capacitaciones y las modalidades de las mismas. Se ajusta el porcentaje de cumplimiento al 100%"/>
    <d v="2023-12-09T00:00:00"/>
    <s v="SI"/>
    <n v="1"/>
    <n v="3.4999999999999996E-2"/>
  </r>
  <r>
    <s v="OSCAE"/>
    <x v="9"/>
    <s v="»71-"/>
    <x v="9"/>
    <n v="1"/>
    <s v="71-2"/>
    <s v="71-2"/>
    <x v="0"/>
    <s v="Operativo"/>
    <s v="Incrementar las actividades de difusión y pedagogía en el marco de las funciones de la SIC, para empoderar a usuarios y consumidores. "/>
    <s v="5-CONPES"/>
    <s v="NO"/>
    <s v="  6»Fortalecimiento del sistema de atención al ciudadano de la superintendencia de industria y comercio a nivel  nacional"/>
    <s v=" 6. Transparencia, acceso a la información pública y lucha contra la corrupción"/>
    <s v=" 14-PTEP - Transparencia y acceso a la información "/>
    <s v="Jornadas de formación relacionadas con Protección al Consumidor Electrónico y Protección de datos en plataformas digitales -Conpes 4012-2020, realizadas. (Informe de cada Jornada realizada)"/>
    <n v="0.1"/>
    <m/>
    <n v="12"/>
    <s v="Numérica"/>
    <s v="# de jornadas realizadas / 12 jornadas a realizar)*100"/>
    <d v="2023-02-01T00:00:00"/>
    <d v="2023-12-11T00:00:00"/>
    <s v="»71-Grupo de Formación"/>
    <x v="0"/>
    <s v="Cumplida"/>
    <n v="1"/>
    <s v="Con corte a 31 de diciembre se realizaron 12 jornadas de formación del Conpes 4012 de 2020 (2-I Trim, 4-II Trim y 3-III Trim, 3-IV Trim) de las 12 programadas, las cuales se relacionan con Protección al Consumidor Electrónico y Protección de datos en plataformas digitales. Se cuenta con los 3 informes de las jornadas desarrolladas en el trimestre."/>
    <d v="2023-12-07T00:00:00"/>
    <n v="1"/>
    <s v="Se avala el cumplimiento del presente producto mediante 3 soportes para un total de 12 informes sobre informes de capacitación "/>
    <d v="2023-12-07T00:00:00"/>
    <m/>
    <s v="NA"/>
    <n v="0.1"/>
  </r>
  <r>
    <s v="OSCAE"/>
    <x v="9"/>
    <s v="»71-"/>
    <x v="9"/>
    <n v="1"/>
    <s v="71-2-1"/>
    <s v="71-2"/>
    <x v="1"/>
    <s v="Operativo"/>
    <s v="N/A"/>
    <s v="N/A"/>
    <s v="N/A"/>
    <s v="N/A"/>
    <s v="N/A"/>
    <s v="N/A"/>
    <s v="Realizar mesa de trabajo para definir los requerimientos y/o especificaciones para  realizar las jornadas Conpes 4012-2020. (Acta mesa de trabajo)"/>
    <n v="0.2"/>
    <n v="2.0000000000000004E-2"/>
    <n v="1"/>
    <s v="Numérica"/>
    <s v="# Mesas de trabajo realizadas / 1 mesa de trabajo a realizar)*100"/>
    <d v="2023-02-01T00:00:00"/>
    <d v="2023-03-17T00:00:00"/>
    <s v="»71-Grupo de Formación"/>
    <x v="1"/>
    <s v="Cumplida"/>
    <n v="1"/>
    <s v="El 9 de febrero se realizó mesa de trabajo en la cual se definieron los requerimientos y/o especificaciones para realizar las jornadas Conpes 4012-2020 en la vigencia 2023."/>
    <d v="2023-02-09T00:00:00"/>
    <n v="1"/>
    <s v="De acuerdo con el soporte entregado la actividad fue cumplida "/>
    <d v="2023-02-09T00:00:00"/>
    <s v="SI"/>
    <n v="1"/>
    <n v="2.0000000000000004E-2"/>
  </r>
  <r>
    <s v="OSCAE"/>
    <x v="9"/>
    <s v="»71-"/>
    <x v="9"/>
    <n v="1"/>
    <s v="71-2-2"/>
    <s v="71-2"/>
    <x v="1"/>
    <s v="Operativo"/>
    <s v="N/A"/>
    <s v="N/A"/>
    <s v="N/A"/>
    <s v="N/A"/>
    <s v="N/A"/>
    <s v="N/A"/>
    <s v="Realizar las jornadas de formación relacionadas con Protección al Consumidor Electrónico y Protección de datos en plataformas digitales -Conpes 4012-2020. (Informe de cada jornada realizada)"/>
    <n v="0.7"/>
    <n v="6.9999999999999993E-2"/>
    <n v="12"/>
    <s v="Numérica"/>
    <s v="# de jornadas realizadas / 12 jornadas a realizar)*100"/>
    <d v="2023-03-20T00:00:00"/>
    <d v="2023-12-07T00:00:00"/>
    <s v="»71-Grupo de Formación"/>
    <x v="0"/>
    <s v="Cumplida"/>
    <n v="1"/>
    <s v="Con corte a 31 de diciembre se realizaron 12 jornadas de formación del Conpes 4012 de 2020 (2-I Trim, 4-II Trim y 3-III Trim, 3-IV Trim) de las 12 programadas, las cuales se relacionan con Protección al Consumidor Electrónico y Protección de datos en plataformas digitales. Se cuenta con los 3 informes de las jornadas desarrolladas en el trimestre."/>
    <d v="2023-12-07T00:00:00"/>
    <n v="1"/>
    <s v="Se avala el cumplimiento de la presente actividad  mediante 3 soportes para un total de 12 informes sobre capacitaciones de formación "/>
    <d v="2023-12-07T00:00:00"/>
    <s v="SI"/>
    <n v="1"/>
    <n v="6.9999999999999993E-2"/>
  </r>
  <r>
    <s v="OSCAE"/>
    <x v="9"/>
    <s v="»71-"/>
    <x v="9"/>
    <n v="1"/>
    <s v="71-2-3"/>
    <s v="71-2"/>
    <x v="1"/>
    <s v="Operativo"/>
    <s v="N/A"/>
    <s v="N/A"/>
    <s v="N/A"/>
    <s v="N/A"/>
    <s v="N/A"/>
    <s v="N/A"/>
    <s v="Realizar informe semestral de avance de las jornadas realizadas en la vigencia para reporte en SISCONPES. (Informe semestral)"/>
    <n v="0.1"/>
    <n v="1.0000000000000002E-2"/>
    <n v="2"/>
    <s v="Numérica"/>
    <s v="# de informes realizados  / 2 informes a realizar)*100"/>
    <d v="2023-06-30T00:00:00"/>
    <d v="2023-12-11T00:00:00"/>
    <s v="»71-Grupo de Formación"/>
    <x v="0"/>
    <s v="Cumplida"/>
    <n v="1"/>
    <s v="En el mes de diciembre se realizó el segundo informe semestral de 2023 (julio a diciembre) de avance de las jornadas realizadas relacionadas con  del Conpes 4012-2020 para reporte en SISCONPES."/>
    <d v="2023-12-27T00:00:00"/>
    <n v="1"/>
    <s v="Se avala el cumplimiento de la presente actividad mediante informe de cumplimiento de las actividades conpes en donde se indican que se realizaron 6 capacitaciones  en el semestre comprendido de julio a diciembre "/>
    <d v="2023-12-27T00:00:00"/>
    <s v="SI"/>
    <n v="1"/>
    <n v="1.0000000000000002E-2"/>
  </r>
  <r>
    <s v="OSCAE"/>
    <x v="9"/>
    <s v="»71-"/>
    <x v="9"/>
    <n v="1"/>
    <s v="71-3"/>
    <s v="71-3"/>
    <x v="0"/>
    <s v="Operativo"/>
    <s v="Aumentar la presencia institucional con la población vulnerable"/>
    <s v="4-Caracterización Grupos de Valor"/>
    <s v="NO"/>
    <s v="  6»Fortalecimiento del sistema de atención al ciudadano de la superintendencia de industria y comercio a nivel  nacional"/>
    <s v=" 8. Servicio al ciudadano,  9. Participación ciudadana en la gestión pública"/>
    <s v=" 14-PTEP - Transparencia y acceso a la información "/>
    <s v="Jornadas de formación de la Estrategia &quot;Diversamente Hábiles&quot; dirigida a ciudadanos en condición de discapacidad, realizadas. (Informe de jornadas realizadas)"/>
    <n v="0.1"/>
    <m/>
    <n v="30"/>
    <s v="Numérica"/>
    <s v="# de jornadas realizadas / 30 jornadas a realizar.)*100"/>
    <d v="2023-04-01T00:00:00"/>
    <d v="2023-12-11T00:00:00"/>
    <s v="»71-Grupo de Formación"/>
    <x v="0"/>
    <s v="Cumplida"/>
    <n v="1"/>
    <s v="Con corte a 31 de diciembre se realizaron 30 de 30 Jornadas de formación de la Estrategia &quot;Diversamente Hábiles&quot; dirigida a ciudadanos con discapacidad._x000a__x000a_Nota: En el mes de diciembre la Superintendente autorizó el ajuste de meta de las jornadas de formación de 25 a 30."/>
    <d v="2023-12-06T00:00:00"/>
    <n v="1"/>
    <s v="Se avala el cumplimiento del presente producto mediane los entregables establecidos para el mismo "/>
    <d v="2023-12-06T00:00:00"/>
    <m/>
    <s v="NA"/>
    <n v="0.1"/>
  </r>
  <r>
    <s v="OSCAE"/>
    <x v="9"/>
    <s v="»71-"/>
    <x v="9"/>
    <n v="1"/>
    <s v="71-3-1"/>
    <s v="71-3"/>
    <x v="1"/>
    <s v="Operativo"/>
    <s v="N/A"/>
    <s v="N/A"/>
    <s v="N/A"/>
    <s v="N/A"/>
    <s v="N/A"/>
    <s v="N/A"/>
    <s v="Definir la oferta académica de &quot; Diversamente Hábiles&quot;  dirigida a ciudadanos en condición de discapacidad, para la vigencia. (Documento de la oferta académica definida)"/>
    <n v="0.2"/>
    <n v="2.0000000000000004E-2"/>
    <n v="1"/>
    <s v="Numérica"/>
    <s v="# de ofertas académicas definidas / 1 oferta académica a definir)*100"/>
    <d v="2023-04-01T00:00:00"/>
    <d v="2023-04-14T00:00:00"/>
    <s v="»71-Grupo de Formación"/>
    <x v="2"/>
    <s v="Cumplida"/>
    <n v="1"/>
    <s v="La actividad se encontraba programada con fecha final para el mes de abril, ésta se ejecutó en el mes de marzo, en donde se definió la oferta académica de la estrategia “Diversamente Hábiles&quot;  dirigida a ciudadanos en condición de discapacidad."/>
    <d v="2023-03-29T00:00:00"/>
    <n v="1"/>
    <s v="Las evidencias permiten verificar el cumplimiento de la actividad "/>
    <d v="2023-04-14T00:00:00"/>
    <s v="SI"/>
    <n v="1"/>
    <n v="2.0000000000000004E-2"/>
  </r>
  <r>
    <s v="OSCAE"/>
    <x v="9"/>
    <s v="»71-"/>
    <x v="9"/>
    <n v="1"/>
    <s v="71-3-2"/>
    <s v="71-3"/>
    <x v="1"/>
    <s v="Operativo"/>
    <s v="N/A"/>
    <s v="N/A"/>
    <s v="N/A"/>
    <s v="N/A"/>
    <s v="N/A"/>
    <s v="N/A"/>
    <s v="Concertar con organizaciones que atiendan personas en condición de discapacidad, la realización de las jornadas  (Informe de concertación de jornadas)"/>
    <n v="0.2"/>
    <n v="2.0000000000000004E-2"/>
    <n v="3"/>
    <s v="Numérica"/>
    <s v="# de informes de concertación realizados / 3 informes de concertación a realizar)*100"/>
    <d v="2023-04-01T00:00:00"/>
    <d v="2023-11-30T00:00:00"/>
    <s v="»71-Grupo de Formación"/>
    <x v="0"/>
    <s v="Cumplida"/>
    <n v="1"/>
    <s v="Se concertó con las organizaciones que atienden personas con discapacidad, la realización de jornadas académicas de la estrategia de Diversamente Hábiles. Se cuenta con el tercer informe de concertación con corte a 31 de octubre"/>
    <d v="2023-10-31T00:00:00"/>
    <n v="1"/>
    <s v="Se avala el cumplimiento de la presente actividad mediante informe en donde se indica que se concerto con organizaciones que atienden personas con discapacidad "/>
    <d v="2023-10-31T00:00:00"/>
    <s v="SI"/>
    <n v="1"/>
    <n v="2.0000000000000004E-2"/>
  </r>
  <r>
    <s v="OSCAE"/>
    <x v="9"/>
    <s v="»71-"/>
    <x v="9"/>
    <n v="1"/>
    <s v="71-3-3"/>
    <s v="71-3"/>
    <x v="1"/>
    <s v="Operativo"/>
    <s v="N/A"/>
    <s v="N/A"/>
    <s v="N/A"/>
    <s v="N/A"/>
    <s v="N/A"/>
    <s v="N/A"/>
    <s v="Realizar las jornadas de formación dirigidas a ciudadanos en condición de discapacidad. (Informe trimestral de avance de las jornadas realizadas)."/>
    <n v="0.6"/>
    <n v="0.06"/>
    <n v="30"/>
    <s v="Numérica"/>
    <s v="# de jornadas realizadas / 30 jornadas a realizar.)*100"/>
    <d v="2023-04-01T00:00:00"/>
    <d v="2023-12-11T00:00:00"/>
    <s v="»71-Grupo de Formación"/>
    <x v="0"/>
    <s v="Cumplida"/>
    <n v="1"/>
    <s v="Con corte a 30 de septiembre se realizaron 30 de 30 Jornadas de formación de la Estrategia &quot;Diversamente Hábiles&quot; dirigida a ciudadanos con discapacidad. Se cuenta con el tercer informe trimestral de avance de las jornadas realizadas._x000a__x000a_Nota: En el mes de diciembre la Superintendente autorizó el ajuste de meta de las jornadas de formación de 25 a 30."/>
    <d v="2023-12-06T00:00:00"/>
    <n v="1"/>
    <s v="Se avala el cumplimiento de la presente actividad mediante informe en donde se indica el numero de jornadas realizadas para personas con discapacidad "/>
    <d v="2023-12-06T00:00:00"/>
    <s v="SI"/>
    <n v="1"/>
    <n v="0.06"/>
  </r>
  <r>
    <s v="OSCAE"/>
    <x v="9"/>
    <s v="»71-"/>
    <x v="9"/>
    <n v="1"/>
    <s v="71-4"/>
    <s v="71-4"/>
    <x v="0"/>
    <s v="Operativo"/>
    <s v="Ampliar la oferta Institucional de formación a niños, niñas, adolescentes y jóvenes "/>
    <s v="4-Caracterización Grupos de Valor"/>
    <s v="NO"/>
    <s v="  6»Fortalecimiento del sistema de atención al ciudadano de la superintendencia de industria y comercio a nivel  nacional"/>
    <s v=" 8. Servicio al ciudadano,  9. Participación ciudadana en la gestión pública"/>
    <s v=" 16- Participación Ciudadana "/>
    <s v="Jornadas de formación de la Estrategia de sensibilización SICEDUCA Jr, dirigida a niños, niñas y adolescentes, realizadas.  (Informe consolidado de jornadas realizadas)"/>
    <n v="0.1"/>
    <m/>
    <n v="105"/>
    <s v="Numérica"/>
    <s v="# de jornadas realizadas / 105 jornadas a realizar.)*100"/>
    <d v="2023-04-01T00:00:00"/>
    <d v="2023-12-11T00:00:00"/>
    <s v="»71-Grupo de Formación"/>
    <x v="0"/>
    <s v="Cumplida"/>
    <n v="1"/>
    <s v="Con corte a 31 de diciembre se realizaron 105 de 105 Jornadas de formación de la Estrategia de sensibilización SIC EDUCA Jr., dirigida a niños, niñas y adolescentes,_x000a__x000a_Nota: En el mes de diciembre la Superintendente autorizó el ajuste de meta de las jornadas de formación de 100 a 105."/>
    <d v="2023-12-06T00:00:00"/>
    <n v="1"/>
    <s v="Se vala el cumplimiento del presente producto mediante informe consolidado de la estrategia SICEDUCA "/>
    <d v="2023-12-06T00:00:00"/>
    <m/>
    <s v="NA"/>
    <n v="0.1"/>
  </r>
  <r>
    <s v="OSCAE"/>
    <x v="9"/>
    <s v="»71-"/>
    <x v="9"/>
    <n v="1"/>
    <s v="71-4-1"/>
    <s v="71-4"/>
    <x v="1"/>
    <s v="Operativo"/>
    <s v="N/A"/>
    <s v="N/A"/>
    <s v="N/A"/>
    <s v="N/A"/>
    <s v="N/A"/>
    <s v="N/A"/>
    <s v="Definir la oferta académica de la Estrategia &quot;SIC Educa&quot; dirigida a niños, niñas y adolescentes para la vigencia. (Documento de la oferta académica definida)"/>
    <n v="0.2"/>
    <n v="2.0000000000000004E-2"/>
    <n v="1"/>
    <s v="Numérica"/>
    <s v="# de ofertas académicas definidas / 1 oferta académica a definir)*100"/>
    <d v="2023-04-01T00:00:00"/>
    <d v="2023-04-28T00:00:00"/>
    <s v="»71-Grupo de Formación"/>
    <x v="2"/>
    <s v="Cumplida"/>
    <n v="1"/>
    <s v="La actividad se encontraba programada con fecha final para el mes de abril, ésta se ejecutó en el mes de marzo, en donde se definió la oferta académica de la estrategia &quot;SIC Educa&quot; dirigida a niños, niñas y adolescentes, que incluye los temas misionales en protección de datos personales, protección del consumidor, propiedad industrial y metrología legal."/>
    <d v="2023-03-24T00:00:00"/>
    <n v="1"/>
    <s v="Las evidencias permiten verificar el cumplimiento de la actividad "/>
    <d v="2023-04-28T00:00:00"/>
    <s v="SI"/>
    <n v="1"/>
    <n v="2.0000000000000004E-2"/>
  </r>
  <r>
    <s v="OSCAE"/>
    <x v="9"/>
    <s v="»71-"/>
    <x v="9"/>
    <n v="1"/>
    <s v="71-4-2"/>
    <s v="71-4"/>
    <x v="1"/>
    <s v="Operativo"/>
    <s v="N/A"/>
    <s v="N/A"/>
    <s v="N/A"/>
    <s v="N/A"/>
    <s v="N/A"/>
    <s v="N/A"/>
    <s v="Realizar las jornadas de formación de la Estrategia &quot;SIC Educa&quot; (Informe de avance de las jornadas realizadas)"/>
    <n v="0.7"/>
    <n v="6.9999999999999993E-2"/>
    <n v="2"/>
    <s v="Numérica"/>
    <s v="# de informes de avance de las jornadas realizadas / 2 informes de avance de jornadas a realizar)*100"/>
    <d v="2023-04-01T00:00:00"/>
    <d v="2023-12-07T00:00:00"/>
    <s v="»71-Grupo de Formación"/>
    <x v="0"/>
    <s v="Cumplida"/>
    <n v="1"/>
    <s v="Con corte a 31 de diciembre se realizaron 105 de 105 Jornadas de formación de la Estrategia de sensibilización SIC EDUCA Jr., dirigida a niños, niñas y adolescentes. _x000a_Se cuenta con el segundo informe de avance de las jornadas realizadas."/>
    <d v="2023-11-30T00:00:00"/>
    <n v="1"/>
    <s v="Se avala el cumplimiento de la presente actividad mediante segundo informe de las jornadas de formación realizadas de la estretegia SIC EDUCA JR."/>
    <d v="2023-11-30T00:00:00"/>
    <s v="SI"/>
    <n v="1"/>
    <n v="6.9999999999999993E-2"/>
  </r>
  <r>
    <s v="OSCAE"/>
    <x v="9"/>
    <s v="»71-"/>
    <x v="9"/>
    <n v="1"/>
    <s v="71-4-3"/>
    <s v="71-4"/>
    <x v="1"/>
    <s v="Operativo"/>
    <s v="N/A"/>
    <s v="N/A"/>
    <s v="N/A"/>
    <s v="N/A"/>
    <s v="N/A"/>
    <s v="N/A"/>
    <s v="Consolidar el informe final de las jornadas de la Estrategia &quot;SIC Educa Jr&quot; realizadas. (Informe consolidado de jornadas realizadas)"/>
    <n v="0.1"/>
    <n v="1.0000000000000002E-2"/>
    <n v="105"/>
    <s v="Numérica"/>
    <s v="# de jornadas realizadas / 105 jornadas a realizar.)*100"/>
    <d v="2023-12-01T00:00:00"/>
    <d v="2023-12-11T00:00:00"/>
    <s v="»71-Grupo de Formación"/>
    <x v="0"/>
    <s v="Cumplida"/>
    <n v="1"/>
    <s v="Se consolidó el informe final de las jornadas realizadas de la Estrategia &quot;SIC Educa Jr.&quot;._x000a_Con corte a 31 de diciembre se realizaron 105 de 105 Jornadas de formación._x000a__x000a_Nota: En el mes de diciembre la Superintendente autorizó el ajuste de meta de las jornadas de formación de 100 a 105."/>
    <d v="2023-12-06T00:00:00"/>
    <n v="1"/>
    <s v="Se avala el cumplimiento de la presente actividad mediante informe consolidado de formación &quot;jornadas realizadas de la estrategia SIC educa JR."/>
    <d v="2023-12-06T00:00:00"/>
    <s v="SI"/>
    <n v="1"/>
    <n v="1.0000000000000002E-2"/>
  </r>
  <r>
    <s v="OSCAE"/>
    <x v="9"/>
    <s v="»71-"/>
    <x v="9"/>
    <n v="1"/>
    <s v="71-5"/>
    <s v="71-5"/>
    <x v="0"/>
    <s v="Operativo"/>
    <s v="Mejorar la atención y nuestro relacionamiento con los usuarios para consolidar la oferta institucional de servicios con enfoque en las regiones más apartadas del país"/>
    <s v="8-Modelo Integrado de Planeación y Gestión "/>
    <s v="SI"/>
    <s v="  6»Fortalecimiento del sistema de atención al ciudadano de la superintendencia de industria y comercio a nivel  nacional"/>
    <s v=" 8. Servicio al ciudadano,  9. Participación ciudadana en la gestión pública"/>
    <s v=" 16- Participación Ciudadana "/>
    <s v="Jornadas de formación de la Estrategia de sensibilización ¨Ancestral SIC¨ dirigida  a comunidades étnicas, sobre los derechos y deberes del consumidor definidos en el Estatuto del Consumidor, realizadas.  (Informe de jornadas realizadas)"/>
    <n v="0.15"/>
    <m/>
    <n v="15"/>
    <s v="Numérica"/>
    <s v="# de jornadas realizadas / 15 jornadas a realizar.)*100"/>
    <d v="2023-04-01T00:00:00"/>
    <d v="2023-12-11T00:00:00"/>
    <s v="»71-Grupo de Formación, »3003-Grupo de trabajo de Apoyo a la Red Nacional de Protección al Consumidor"/>
    <x v="0"/>
    <s v="Cumplida"/>
    <n v="1"/>
    <s v="Con corte a 31 de diciembre se realizaron 15 de 15 Jornadas de formación de la Estrategia de sensibilización ¨Ancestral SIC¨ dirigida a comunidades étnicas."/>
    <d v="2023-12-06T00:00:00"/>
    <n v="1"/>
    <s v="Se avala el cumplimiento del presente producto mediante informe consolidado de jornadas realizadas en 2023 estrategia ancestral sic "/>
    <d v="2023-12-06T00:00:00"/>
    <m/>
    <s v="NA"/>
    <n v="0.15"/>
  </r>
  <r>
    <s v="OSCAE"/>
    <x v="9"/>
    <s v="»71-"/>
    <x v="9"/>
    <n v="1"/>
    <s v="71-5-1"/>
    <s v="71-5"/>
    <x v="1"/>
    <s v="Operativo"/>
    <s v="N/A"/>
    <s v="N/A"/>
    <s v="N/A"/>
    <s v="N/A"/>
    <s v="N/A"/>
    <s v="N/A"/>
    <s v="Definir la estrategia de sensibilización &quot;Ancestral SIC&quot; para la vigencia. (Documento de la Estrategia definida)"/>
    <n v="0.2"/>
    <n v="0.03"/>
    <n v="1"/>
    <s v="Numérica"/>
    <s v="# de estrategias  definidas / 1 estrategia a definir)*100"/>
    <d v="2023-04-01T00:00:00"/>
    <d v="2023-04-28T00:00:00"/>
    <s v="»71-Grupo de Formación"/>
    <x v="2"/>
    <s v="Cumplida"/>
    <n v="1"/>
    <s v="La actividad se encontraba programada con fecha final para el mes de abril, ésta se ejecutó en el mes de marzo, en donde se definió la estrategia de sensibilización &quot;Ancestral SIC&quot; dirigida a comunidades étnicas, que incluye los temas de los derechos y deberes de los consumidores definidos en el Estatuto del Consumidor."/>
    <d v="2023-03-28T00:00:00"/>
    <n v="1"/>
    <s v="Las evidencias permiten verificar el cumplimiento de la actividad "/>
    <d v="2023-04-28T00:00:00"/>
    <s v="SI"/>
    <n v="1"/>
    <n v="0.03"/>
  </r>
  <r>
    <s v="OSCAE"/>
    <x v="9"/>
    <s v="»71-"/>
    <x v="9"/>
    <n v="1"/>
    <s v="71-5-2"/>
    <s v="71-5"/>
    <x v="1"/>
    <s v="Operativo"/>
    <s v="N/A"/>
    <s v="N/A"/>
    <s v="N/A"/>
    <s v="N/A"/>
    <s v="N/A"/>
    <s v="N/A"/>
    <s v="Realizar las jornadas de formación de la Estrategia de sensibilización ¨Ancestral SIC¨ dirigida  a comunidades étnicas.  (Informe de avance de las jornadas realizadas)"/>
    <n v="0.7"/>
    <n v="0.105"/>
    <n v="2"/>
    <s v="Numérica"/>
    <s v="# de informes de avance de las jornadas realizadas / 2 informes de avance de jornadas a realizar)*100"/>
    <d v="2023-05-02T00:00:00"/>
    <d v="2023-12-07T00:00:00"/>
    <s v="»71-Grupo de Formación, »3003-Grupo de trabajo de Apoyo a la Red Nacional de Protección al Consumidor"/>
    <x v="0"/>
    <s v="Cumplida"/>
    <n v="1"/>
    <s v="Con corte a 31 de diciembre se realizaron 15 de 15 Jornadas de formación de la Estrategia de sensibilización ¨Ancestral SIC¨ dirigida a comunidades étnicas. Se cuenta con el segundo informe de avance de las jornadas realizadas."/>
    <d v="2023-10-30T00:00:00"/>
    <n v="1"/>
    <s v="Se avala el cumplimiento de la presente actividad mediante  segundo informe de las jornadas realizadas ancestral SIC"/>
    <d v="2023-10-30T00:00:00"/>
    <s v="SI"/>
    <n v="1"/>
    <n v="0.105"/>
  </r>
  <r>
    <s v="OSCAE"/>
    <x v="9"/>
    <s v="»71-"/>
    <x v="9"/>
    <n v="1"/>
    <s v="71-5-3"/>
    <s v="71-5"/>
    <x v="1"/>
    <s v="Operativo"/>
    <s v="N/A"/>
    <s v="N/A"/>
    <s v="N/A"/>
    <s v="N/A"/>
    <s v="N/A"/>
    <s v="N/A"/>
    <s v="Consolidar el informe final de las jornadas la Estrategia ¨Ancestral SIC¨ realizadas. (Informe consolidado de jornadas realizadas)"/>
    <n v="0.1"/>
    <n v="1.4999999999999999E-2"/>
    <n v="15"/>
    <s v="Numérica"/>
    <s v="# de jornadas realizadas / 15 jornadas a realizar.)*100"/>
    <d v="2023-12-01T00:00:00"/>
    <d v="2023-12-11T00:00:00"/>
    <s v="»71-Grupo de Formación"/>
    <x v="0"/>
    <s v="Cumplida"/>
    <n v="1"/>
    <s v="Se consolidó el informe final de las jornadas realizadas la Estrategia ¨Ancestral SIC¨._x000a_Con corte a 31 de diciembre se realizaron 15 de 15 Jornadas de formación"/>
    <d v="2023-12-06T00:00:00"/>
    <n v="1"/>
    <s v="Se avala el cumplimiento de la presente actividad mediante informe consolidad de las jornas realizadas 2023 estrategia ancestral sic "/>
    <d v="2023-12-06T00:00:00"/>
    <s v="SI"/>
    <n v="1"/>
    <n v="1.4999999999999999E-2"/>
  </r>
  <r>
    <s v="OSCAE"/>
    <x v="9"/>
    <s v="»71-"/>
    <x v="9"/>
    <n v="1"/>
    <s v="71-6"/>
    <s v="71-6"/>
    <x v="0"/>
    <s v="Operativo"/>
    <s v="Incrementar las actividades de difusión y pedagogía en el marco de las funciones de la SIC, para empoderar a usuarios y consumidores. "/>
    <s v="8-Modelo Integrado de Planeación y Gestión "/>
    <s v="SI"/>
    <s v="  6»Fortalecimiento del sistema de atención al ciudadano de la superintendencia de industria y comercio a nivel  nacional"/>
    <s v=" 15.Gestión del conocimiento y la innovación"/>
    <s v=" 13-PTEP - Participación ciudadana y rendición de cuentas"/>
    <s v="Premio Nacional al Inventor Colombiano 2023, realizado. (Informe consolidado de la realización del concurso)"/>
    <n v="0.1"/>
    <m/>
    <n v="1"/>
    <s v="Numérica"/>
    <s v="# de Premios realizados / 1 Premio a realizar)*100"/>
    <d v="2023-04-01T00:00:00"/>
    <d v="2023-12-11T00:00:00"/>
    <s v="»71-Grupo de Formación, »73-Grupo de Comunicación, »2020-Dirección de  Nuevas Creaciones"/>
    <x v="0"/>
    <s v="Cumplida"/>
    <n v="1"/>
    <s v="Se realizó la ceremonia de ganadores del Premio Nacional al Inventor Colombiano 2023, donde participaron todos los nominados y se dio a conocer al público los ganadores de la XIII versión del Premio."/>
    <d v="2023-12-06T00:00:00"/>
    <n v="1"/>
    <s v="Se avala el cumplimiento del presente producto mediante informe consolidaddo de realización del XIII premio nacional al inventor colombiano versión 2023"/>
    <d v="2023-12-06T00:00:00"/>
    <m/>
    <s v="NA"/>
    <n v="0.1"/>
  </r>
  <r>
    <s v="OSCAE"/>
    <x v="9"/>
    <s v="»71-"/>
    <x v="9"/>
    <n v="1"/>
    <s v="71-6-1"/>
    <s v="71-6"/>
    <x v="1"/>
    <s v="Operativo"/>
    <s v="N/A"/>
    <s v="N/A"/>
    <s v="N/A"/>
    <s v="N/A"/>
    <s v="N/A"/>
    <s v="N/A"/>
    <s v="Diseñar y publicar bases del concurso.  (Captura de pantalla de la publicación)"/>
    <n v="0.2"/>
    <n v="2.0000000000000004E-2"/>
    <n v="1"/>
    <s v="Numérica"/>
    <s v="# de publicaciones realizadas / 1 publicación a realizar)*100"/>
    <d v="2023-04-01T00:00:00"/>
    <d v="2023-04-14T00:00:00"/>
    <s v="»71-Grupo de Formación"/>
    <x v="2"/>
    <s v="Cumplida"/>
    <n v="1"/>
    <s v="Se diseñaron las bases del concurso del Premio Nacional al Inventor Colombiano 2023 en el mes de marzo y se realizó la publicación de estas el 1 de abril. Se cuenta con las capturas de pantalla de la publicación realizada en las páginas web de la SIC y del Campus virtual."/>
    <d v="2023-04-13T00:00:00"/>
    <n v="1"/>
    <s v="Las evidencias permiten verificar el cumplimiento de la actividad "/>
    <d v="2023-04-14T00:00:00"/>
    <s v="SI"/>
    <n v="1"/>
    <n v="2.0000000000000004E-2"/>
  </r>
  <r>
    <s v="OSCAE"/>
    <x v="9"/>
    <s v="»71-"/>
    <x v="9"/>
    <n v="1"/>
    <s v="71-6-2"/>
    <s v="71-6"/>
    <x v="2"/>
    <s v="Operativo"/>
    <s v="N/A"/>
    <s v="N/A"/>
    <s v="N/A"/>
    <s v="N/A"/>
    <s v="N/A"/>
    <s v="N/A"/>
    <s v="Definir y ejecutar plan de divulgación del concurso  (Informe que contenga los soportes de las actividades de divulgación realizadas)"/>
    <n v="0"/>
    <n v="0"/>
    <n v="1"/>
    <s v="Numérica"/>
    <s v="# Planes de divulgación definidos y ejecutados / 1 plan de divulgación a definir y ejecutar)*100"/>
    <d v="2023-04-14T00:00:00"/>
    <d v="2023-09-30T00:00:00"/>
    <s v="»73-Grupo de Comunicación"/>
    <x v="3"/>
    <s v="Cumplida"/>
    <n v="1"/>
    <s v="Una vez definido en el mes de junio el plan de divulgación, se realizó ejecución del plan de divulgación del concurso al Premio Nacional al Inventor Colombiano 2023 durante los meses de junio a septiembre. Se cuenta con el informe que contiene las evidencias de divulgación."/>
    <d v="2023-09-25T00:00:00"/>
    <n v="1"/>
    <s v="La evidencia permiten validar el cumplimiento de la actividad"/>
    <d v="2023-09-25T00:00:00"/>
    <s v="SI"/>
    <n v="1"/>
    <n v="0"/>
  </r>
  <r>
    <s v="OSCAE"/>
    <x v="9"/>
    <s v="»71-"/>
    <x v="9"/>
    <n v="1"/>
    <s v="71-6-3"/>
    <s v="71-6"/>
    <x v="1"/>
    <s v="Operativo"/>
    <s v="N/A"/>
    <s v="N/A"/>
    <s v="N/A"/>
    <s v="N/A"/>
    <s v="N/A"/>
    <s v="N/A"/>
    <s v="Enviar a la Dirección de Nuevas Creaciones, base de datos de las postulaciones, para la evaluación y selección de los nominados al premio (Documento con la base de datos con evidencia de envío por Correo electrónico)"/>
    <n v="0.2"/>
    <n v="2.0000000000000004E-2"/>
    <n v="1"/>
    <s v="Numérica"/>
    <s v="# documentos enviados / 1 documento a enviar)*100"/>
    <d v="2023-10-02T00:00:00"/>
    <d v="2023-10-06T00:00:00"/>
    <s v="»71-Grupo de Formación"/>
    <x v="0"/>
    <s v="Cumplida"/>
    <n v="1"/>
    <s v="El Grupo de Trabajo de Formación envió a la Dirección de Nuevas Creaciones, la base de datos de las postulaciones, para la evaluación y selección de los nominados al Premio Nacional al Inventor Colombiano 2023."/>
    <d v="2023-10-09T00:00:00"/>
    <n v="1"/>
    <s v="Se avala el cumplimiento de la presente actividad mediante informe en el que se evidencia el envio de correo electrónico &quot;premio nacional del inventor colombiano&quot; y base de datos "/>
    <d v="2023-10-09T00:00:00"/>
    <s v="SI"/>
    <n v="1"/>
    <n v="2.0000000000000004E-2"/>
  </r>
  <r>
    <s v="OSCAE"/>
    <x v="9"/>
    <s v="»71-"/>
    <x v="9"/>
    <n v="1"/>
    <s v="71-6-4"/>
    <s v="71-6"/>
    <x v="2"/>
    <s v="Operativo"/>
    <s v="N/A"/>
    <s v="N/A"/>
    <s v="N/A"/>
    <s v="N/A"/>
    <s v="N/A"/>
    <s v="N/A"/>
    <s v="Enviar al Grupo de Formación la evaluación y selección de los nominados al premio. (Documento con información de nominados con evidencia de envío por Correo electrónico)"/>
    <n v="0"/>
    <n v="0"/>
    <n v="1"/>
    <s v="Numérica"/>
    <s v="# documentos enviados / 1 documento a enviar)*100"/>
    <d v="2023-10-09T00:00:00"/>
    <d v="2023-11-03T00:00:00"/>
    <s v="»2020-Dirección de  Nuevas Creaciones"/>
    <x v="0"/>
    <s v="Cumplida"/>
    <n v="1"/>
    <s v="La Dirección de Nuevas Creaciones envió al Grupo de Trabajo de Formación, el informe de evaluación y selección de los nominados al Premio Nacional al Inventor Colombiano 2023."/>
    <d v="2023-11-02T00:00:00"/>
    <n v="1"/>
    <s v="Se avala el cumplimiento de la presente actividad mediante inform que contiene la información de los nominados al premio nacional de inventores "/>
    <d v="2023-11-02T00:00:00"/>
    <s v="SI"/>
    <n v="1"/>
    <n v="0"/>
  </r>
  <r>
    <s v="OSCAE"/>
    <x v="9"/>
    <s v="»71-"/>
    <x v="9"/>
    <n v="1"/>
    <s v="71-6-5"/>
    <s v="71-6"/>
    <x v="1"/>
    <s v="Operativo"/>
    <s v="N/A"/>
    <s v="N/A"/>
    <s v="N/A"/>
    <s v="N/A"/>
    <s v="N/A"/>
    <s v="N/A"/>
    <s v="Publicar finalistas por categoría (Captura de pantalla de la publicación)"/>
    <n v="0.2"/>
    <n v="2.0000000000000004E-2"/>
    <n v="1"/>
    <s v="Numérica"/>
    <s v="# de publicaciones realizadas / 1 publicación a realizar)*100"/>
    <d v="2023-11-06T00:00:00"/>
    <d v="2023-11-10T00:00:00"/>
    <s v="»71-Grupo de Formación, »73-Grupo de Comunicación"/>
    <x v="0"/>
    <s v="Cumplida"/>
    <n v="1"/>
    <s v="Se publicaron los finalistas por categoría Premio Nacional al Inventor Colombiano 2023."/>
    <d v="2023-11-07T00:00:00"/>
    <n v="1"/>
    <s v="Se vala el cumplimiento de la presente actividad el cual contenie capturas de pantalla de los finalistas del  premio nacional de inventores "/>
    <d v="2023-11-07T00:00:00"/>
    <s v="SI"/>
    <n v="1"/>
    <n v="2.0000000000000004E-2"/>
  </r>
  <r>
    <s v="OSCAE"/>
    <x v="9"/>
    <s v="»71-"/>
    <x v="9"/>
    <n v="1"/>
    <s v="71-6-6"/>
    <s v="71-6"/>
    <x v="1"/>
    <s v="Operativo"/>
    <s v="N/A"/>
    <s v="N/A"/>
    <s v="N/A"/>
    <s v="N/A"/>
    <s v="N/A"/>
    <s v="N/A"/>
    <s v="Realizar evento de premiación del Premio Nacional al Inventor Colombiano (Informe consolidado de realización del Premio Nacional con captura de pantalla/registro fotográfico del evento)"/>
    <n v="0.4"/>
    <n v="4.0000000000000008E-2"/>
    <n v="1"/>
    <s v="Numérica"/>
    <s v="# de eventos de premiación realizados/ 1 evento de premiación a realizar)*100"/>
    <d v="2023-11-13T00:00:00"/>
    <d v="2023-12-11T00:00:00"/>
    <s v="»71-Grupo de Formación, »73-Grupo de Comunicación"/>
    <x v="0"/>
    <s v="Cumplida"/>
    <n v="1"/>
    <s v="Se realizó la ceremonia de ganadores del Premio Nacional al Inventor Colombiano 2023, donde participaron todos los nominados y se dio a conocer al público los ganadores de la XIII versión del Premio."/>
    <d v="2023-12-06T00:00:00"/>
    <n v="1"/>
    <s v="Se avala el cumplimiento de la presente actividad medidnate informe consolidado de realización del premio nacional al inventor colombiano 2023"/>
    <d v="2023-12-06T00:00:00"/>
    <s v="SI"/>
    <n v="1"/>
    <n v="4.0000000000000008E-2"/>
  </r>
  <r>
    <s v="OSCAE"/>
    <x v="9"/>
    <s v="»71-"/>
    <x v="9"/>
    <n v="1"/>
    <s v="71-7"/>
    <s v="71-7"/>
    <x v="0"/>
    <s v="Innovador"/>
    <s v="Mejorar la atención y nuestro relacionamiento con los usuarios para consolidar la oferta institucional de servicios con enfoque en las regiones más apartadas del país"/>
    <s v="1-Datos principales  del Programa de Gobierno"/>
    <s v="NO"/>
    <s v="  6»Fortalecimiento del sistema de atención al ciudadano de la superintendencia de industria y comercio a nivel  nacional"/>
    <s v=" 8. Servicio al ciudadano,  9. Participación ciudadana en la gestión pública"/>
    <s v=" 14-PTEP - Transparencia y acceso a la información "/>
    <s v="Programa formación integral &quot;La región aprende con la SIC&quot; implementado. (Informe consolidado de jornadas realizadas en regiones)"/>
    <n v="0.1"/>
    <m/>
    <n v="3"/>
    <s v="Numérica"/>
    <s v="# de jornadas realizados / 3 jornadas a realizar.)*100"/>
    <d v="2023-04-01T00:00:00"/>
    <d v="2023-12-11T00:00:00"/>
    <s v="»71-Grupo de Formación"/>
    <x v="0"/>
    <s v="Cumplida"/>
    <n v="1"/>
    <s v="Se implementó el Programa formación integral &quot;La región aprende con la SIC&quot;_x000a__x000a_Con corte a 31 de diciembre se realizaron las 3 jornadas de formación programadas."/>
    <d v="2023-12-11T00:00:00"/>
    <n v="1"/>
    <s v="Se avala el cumplimiento del presente producto con la evidencia de la actividad 71-7-3 por cuanto no se encontro entregable del presente producto "/>
    <d v="2023-12-07T00:00:00"/>
    <m/>
    <s v="NA"/>
    <n v="0.1"/>
  </r>
  <r>
    <s v="OSCAE"/>
    <x v="9"/>
    <s v="»71-"/>
    <x v="9"/>
    <n v="1"/>
    <s v="71-7-1"/>
    <s v="71-7"/>
    <x v="1"/>
    <s v="Innovador"/>
    <s v="N/A"/>
    <s v="N/A"/>
    <s v="N/A"/>
    <s v="N/A"/>
    <s v="N/A"/>
    <s v="N/A"/>
    <s v="Definir la oferta académica del Programa de formación integral &quot;La región aprende con la SIC&quot; (Documento de la oferta académica definida)"/>
    <n v="0.2"/>
    <n v="2.0000000000000004E-2"/>
    <n v="1"/>
    <s v="Numérica"/>
    <s v="# de ofertas académicas definidas / 1 oferta académica a definir)*100"/>
    <d v="2023-04-01T00:00:00"/>
    <d v="2023-06-30T00:00:00"/>
    <s v="»71-Grupo de Formación"/>
    <x v="2"/>
    <s v="Cumplida"/>
    <n v="1"/>
    <s v="En el mes de junio se definió la oferta académica del Programa de formación integral &quot;La región aprende con la SIC&quot;. Se cuenta con el documento correspondiente."/>
    <d v="2023-06-27T00:00:00"/>
    <n v="1"/>
    <s v="Las evidencias permiten verificar el cumplimiento de la actividad "/>
    <d v="2023-06-30T00:00:00"/>
    <s v="SI"/>
    <n v="1"/>
    <n v="2.0000000000000004E-2"/>
  </r>
  <r>
    <s v="OSCAE"/>
    <x v="9"/>
    <s v="»71-"/>
    <x v="9"/>
    <n v="1"/>
    <s v="71-7-2"/>
    <s v="71-7"/>
    <x v="1"/>
    <s v="Innovador"/>
    <s v="N/A"/>
    <s v="N/A"/>
    <s v="N/A"/>
    <s v="N/A"/>
    <s v="N/A"/>
    <s v="N/A"/>
    <s v="Realizar las jornadas de formación del programa integral  &quot;La región aprende con la SIC&quot;. (Informes de cada jornada realizada)"/>
    <n v="0.6"/>
    <n v="0.06"/>
    <n v="3"/>
    <s v="Numérica"/>
    <s v="# de informes de jornadas realizadas / 3 informes de jornadas a realizar)*100"/>
    <d v="2023-07-01T00:00:00"/>
    <d v="2023-12-11T00:00:00"/>
    <s v="»71-Grupo de Formación"/>
    <x v="0"/>
    <s v="Cumplida"/>
    <n v="1"/>
    <s v="Con corte a 31 de diciembre se realizaron 3 jornadas de formación del programa integral  &quot;La región aprende con la SIC&quot; . Se cuenta con un (1) informe de la jornada desarrollada en el trimestre."/>
    <d v="2023-11-30T00:00:00"/>
    <n v="1"/>
    <s v="Se avala el cumplimiento del presente producto mediante el tercer informe de realización del programa de formación integral la región aprende con la sic "/>
    <d v="2023-11-30T00:00:00"/>
    <s v="SI"/>
    <n v="1"/>
    <n v="0.06"/>
  </r>
  <r>
    <s v="OSCAE"/>
    <x v="9"/>
    <s v="»71-"/>
    <x v="9"/>
    <n v="1"/>
    <s v="71-7-3"/>
    <s v="71-7"/>
    <x v="1"/>
    <s v="Innovador"/>
    <s v="N/A"/>
    <s v="N/A"/>
    <s v="N/A"/>
    <s v="N/A"/>
    <s v="N/A"/>
    <s v="N/A"/>
    <s v="Consolidar informe final de la implementación del programa integral &quot;La región aprende con la SIC&quot;. (Informe consolidado de jornadas realizadas en regiones)"/>
    <n v="0.2"/>
    <n v="2.0000000000000004E-2"/>
    <n v="3"/>
    <s v="Numérica"/>
    <s v="# de jornadas realizados / 3 jornadas a realizar.)*100"/>
    <d v="2023-12-04T00:00:00"/>
    <d v="2023-12-11T00:00:00"/>
    <s v="»71-Grupo de Formación"/>
    <x v="0"/>
    <s v="Cumplida"/>
    <n v="1"/>
    <s v="Se consolidó el informe final de implementación del programa integral &quot;La región aprende con la SIC._x000a__x000a_Con corte a 31 de diciembre se realizaron las 3 jornadas de formación programadas."/>
    <d v="2023-12-07T00:00:00"/>
    <n v="1"/>
    <s v="Se avala el cumplimiento de la presente actividad mediante informe consolidado de la implementación del programa de formación integral la región aprende con la sic "/>
    <d v="2023-12-07T00:00:00"/>
    <s v="SI"/>
    <n v="1"/>
    <n v="2.0000000000000004E-2"/>
  </r>
  <r>
    <s v="OSCAE"/>
    <x v="10"/>
    <s v="»72-"/>
    <x v="10"/>
    <n v="1"/>
    <s v="72-1"/>
    <s v="72-1"/>
    <x v="0"/>
    <s v="Innovador"/>
    <s v="Mejorar la atención y nuestro relacionamiento con los usuarios para consolidar la oferta institucional de servicios con enfoque en las regiones más apartadas del país"/>
    <s v="8-Modelo Integrado de Planeación y Gestión "/>
    <s v="SI"/>
    <s v="  6»Fortalecimiento del sistema de atención al ciudadano de la superintendencia de industria y comercio a nivel  nacional"/>
    <s v=" 8. Servicio al ciudadano"/>
    <s v=" 14-PTEP - Transparencia y acceso a la información "/>
    <s v="Jornadas de divulgación de canales de atención a nivel regional, realizadas. (Informes de jornadas realizadas)"/>
    <n v="0.25"/>
    <m/>
    <n v="3"/>
    <s v="Numérica"/>
    <s v="# jornadas realizadas / 3 jornadas a realizar)*100"/>
    <d v="2023-04-03T00:00:00"/>
    <d v="2023-12-15T00:00:00"/>
    <s v="»72-Grupo de Atención al Ciudadano, »73-Grupo de Comunicación"/>
    <x v="0"/>
    <s v="Cumplida"/>
    <n v="1"/>
    <s v="Al corte 30 de octubre el Grupo de Atención al Ciudadano desarrolló las 4 actividades previstas. Las 3 jornadas de divulgación se desarrollaron en las comunidades ancestrales Wayuu, Arhuaca y Misak."/>
    <d v="2023-10-27T00:00:00"/>
    <n v="1"/>
    <s v="Se avala el cumplimiento del presente producto  mediante informe jornadas realizadas 2023 divulgación de canales a nivel regional "/>
    <d v="2023-10-27T00:00:00"/>
    <m/>
    <s v="NA"/>
    <n v="0.25"/>
  </r>
  <r>
    <s v="OSCAE"/>
    <x v="10"/>
    <s v="»72-"/>
    <x v="10"/>
    <n v="1"/>
    <s v="72-1-1"/>
    <s v="72-1"/>
    <x v="1"/>
    <s v="Innovador"/>
    <s v="N/A"/>
    <s v="N/A"/>
    <s v="N/A"/>
    <s v="N/A"/>
    <s v="N/A"/>
    <s v="N/A"/>
    <s v="Realizar mesa de trabajo para definir los requerimientos y/o especificaciones para  realizar las jornadas de divulgación de canales de atención (Acta mesa de trabajo)"/>
    <n v="0.4"/>
    <n v="0.1"/>
    <n v="1"/>
    <s v="Numérica"/>
    <s v="# Mesas de trabajo realizadas / 1 mesa de trabajo a realizar)*100"/>
    <d v="2023-04-03T00:00:00"/>
    <d v="2023-05-31T00:00:00"/>
    <s v="»72-Grupo de Atención al Ciudadano"/>
    <x v="2"/>
    <s v="Cumplida"/>
    <n v="1"/>
    <s v="El 29 de mayo, se desarrolló mesa de trabajo con el profesional del grupo de Formación asignado para tal fin, en donde se definieron los requerimientos y/o especificaciones para realizar las jornadas de divulgación de canales de atención, en el marco de la estrategia Ancestral SIC. Se estima realizar 3 jornadas en los meses de agosto, septiembre y octubre._x000a__x000a_Se cuenta con Acta de reunión No. 01 debidamente firmada por los asistentes."/>
    <d v="2023-05-29T00:00:00"/>
    <n v="1"/>
    <s v="Ok, verificado OAP. La evidencia concuerda con la actividad"/>
    <d v="2023-05-29T00:00:00"/>
    <s v="SI"/>
    <n v="1"/>
    <n v="0.1"/>
  </r>
  <r>
    <s v="OSCAE"/>
    <x v="10"/>
    <s v="»72-"/>
    <x v="10"/>
    <n v="1"/>
    <s v="72-1-2"/>
    <s v="72-1"/>
    <x v="1"/>
    <s v="Innovador"/>
    <s v="N/A"/>
    <s v="N/A"/>
    <s v="N/A"/>
    <s v="N/A"/>
    <s v="N/A"/>
    <s v="N/A"/>
    <s v="Elaborar y enviar al Grupo de Comunicaciones documento pedagógico de los servicios a sensibilizar para diseño y corrección de estilo. (Documento con evidencia de envío por correo electrónico)"/>
    <n v="0.25"/>
    <n v="6.25E-2"/>
    <n v="1"/>
    <s v="Numérica"/>
    <s v="# Documentos elaborados y enviados / 1 Documento a  elaborar y enviar)*100"/>
    <d v="2023-06-01T00:00:00"/>
    <d v="2023-06-14T00:00:00"/>
    <s v="»72-Grupo de Atención al Ciudadano"/>
    <x v="2"/>
    <s v="Cumplida"/>
    <n v="1"/>
    <s v="El grupo de Atención al ciudadano envió correo electrónico el 14 de junio, al Grupo de Comunicaciones remitiendo el documento pedagógico de los servicios a sensibilizar, con el fin de que se realice el diseño y la corrección de estilo."/>
    <d v="2023-06-14T00:00:00"/>
    <n v="1"/>
    <s v="Ok, verificado OAP. La evidencia concuerda con la actividad"/>
    <d v="2023-06-14T00:00:00"/>
    <s v="SI"/>
    <n v="1"/>
    <n v="6.25E-2"/>
  </r>
  <r>
    <s v="OSCAE"/>
    <x v="10"/>
    <s v="»72-"/>
    <x v="10"/>
    <n v="1"/>
    <s v="72-1-3"/>
    <s v="72-1"/>
    <x v="2"/>
    <s v="Innovador"/>
    <s v="N/A"/>
    <s v="N/A"/>
    <s v="N/A"/>
    <s v="N/A"/>
    <s v="N/A"/>
    <s v="N/A"/>
    <s v="Elaborar y enviar al Grupo de Atención al Ciudadano documento  diseñado y con corrección de estilo.(Documento con evidencia de envío por correo electrónico)"/>
    <n v="0"/>
    <n v="0"/>
    <n v="1"/>
    <s v="Numérica"/>
    <s v="# Documentos elaborados y enviados / 1 Documento a  elaborar y enviar)*100"/>
    <d v="2023-06-20T00:00:00"/>
    <d v="2023-07-28T00:00:00"/>
    <s v="»73-Grupo de Comunicación"/>
    <x v="3"/>
    <s v="Cumplida"/>
    <n v="1"/>
    <s v="El grupo de Atención al ciudadano recibió por parte del equipo de Comunicaciones, el 24 de julio,  los documentos (presentaciones y carteles) diagramados, que servirán de apoyo para realizar las Jornadas de divulgación de canales de atención en las comunidades."/>
    <d v="2023-07-24T00:00:00"/>
    <n v="1"/>
    <s v="Ok, verificado OAP. La evidencia concuerda con la actividad"/>
    <d v="2023-07-24T00:00:00"/>
    <s v="SI"/>
    <n v="1"/>
    <n v="0"/>
  </r>
  <r>
    <s v="OSCAE"/>
    <x v="10"/>
    <s v="»72-"/>
    <x v="10"/>
    <n v="1"/>
    <s v="72-1-4"/>
    <s v="72-1"/>
    <x v="1"/>
    <s v="Innovador"/>
    <s v="N/A"/>
    <s v="N/A"/>
    <s v="N/A"/>
    <s v="N/A"/>
    <s v="N/A"/>
    <s v="N/A"/>
    <s v="Realizar jornadas de divulgación de canales a nivel regional (Informe de cada jornada realizada)"/>
    <n v="0.35"/>
    <n v="8.7499999999999994E-2"/>
    <n v="3"/>
    <s v="Numérica"/>
    <s v="# jornadas realizadas / 3 jornadas a realizar)*100"/>
    <d v="2023-07-31T00:00:00"/>
    <d v="2023-12-15T00:00:00"/>
    <s v="»72-Grupo de Atención al Ciudadano"/>
    <x v="0"/>
    <s v="Cumplida"/>
    <n v="1"/>
    <s v="La segunda jornada de divulgación de canales de atención se desarrolló el 20 de octubre en Uribia, La Guajira, dirigida a la comunidad Wayuu. Participaron 90 asistentes._x000a__x000a_La tercera jornada de divulgación se realizó el 27 de octubre en la ciudad de Santa Marta, dirigido a la comunidad arhuaca. Participaron 29 asistentes._x000a_Se cuenta con el respectivo informe de las actividades desarrolladas."/>
    <d v="2023-10-27T00:00:00"/>
    <n v="1"/>
    <s v="Se avala el cumplimiento de la presente actividad mediantr informe jornadas realizadas 2023 divulgación de canales a nivel regional "/>
    <d v="2023-10-27T00:00:00"/>
    <s v="SI"/>
    <n v="1"/>
    <n v="8.7499999999999994E-2"/>
  </r>
  <r>
    <s v="OSCAE"/>
    <x v="10"/>
    <s v="»72-"/>
    <x v="10"/>
    <n v="1"/>
    <s v="72-2"/>
    <s v="72-2"/>
    <x v="0"/>
    <s v="Innovador"/>
    <s v="Diseñar estrategias dirigidas a aumentar la confianza y posicionamiento los grupos de interés "/>
    <s v="15-Resultados de la encuesta trámites 2022"/>
    <s v="SI"/>
    <s v="  6»Fortalecimiento del sistema de atención al ciudadano de la superintendencia de industria y comercio a nivel  nacional"/>
    <s v=" 8. Servicio al ciudadano"/>
    <s v=" 14-PTEP - Transparencia y acceso a la información ,  14-PTEP - Transparencia y acceso a la información "/>
    <s v="Rutas Metodológicas de Tramites de servicio a la ciudadanía en lenguaje claro, elaboradas y publicadas. (Informe de cada ruta con evidencia de publicación)"/>
    <n v="0.25"/>
    <m/>
    <n v="2"/>
    <s v="Numérica"/>
    <s v="#de rutas elaboradas y publicadas / 2 rutas a elaborar y publicar)*100"/>
    <d v="2023-03-01T00:00:00"/>
    <d v="2023-11-30T00:00:00"/>
    <s v="»30-Oficina Asesora de Planeación, »72-Grupo de Atención al Ciudadano, »73-Grupo de Comunicación"/>
    <x v="0"/>
    <s v="Cumplida"/>
    <n v="1"/>
    <s v="Al 30 de noviembre de 2023 se desarrollaron las 4 actividades previstas. Las rutas metodológicas fueron publicadas en noviembre en el portal web de la SIC."/>
    <d v="2023-11-22T00:00:00"/>
    <n v="1"/>
    <s v="Se avala el cumplimiento del presente producto con el entregable de la actividad 72-2-4 por cuanto no se allego el entregable del presente producto, sin embargo el entregable para el producto es el mismo que el de la mencionada actividad "/>
    <d v="2023-11-22T00:00:00"/>
    <m/>
    <s v="NA"/>
    <n v="0.25"/>
  </r>
  <r>
    <s v="OSCAE"/>
    <x v="10"/>
    <s v="»72-"/>
    <x v="10"/>
    <n v="1"/>
    <s v="72-2-1"/>
    <s v="72-2"/>
    <x v="1"/>
    <s v="Innovador"/>
    <s v="N/A"/>
    <s v="N/A"/>
    <s v="N/A"/>
    <s v="N/A"/>
    <s v="N/A"/>
    <s v="N/A"/>
    <s v="Realizar mesa de trabajo definiendo los trámites de servicio a la ciudadanía que se dispondrán para las rutas metodológicas (Acta mesa de trabajo, único entregable)"/>
    <n v="0.3"/>
    <n v="7.4999999999999997E-2"/>
    <n v="1"/>
    <s v="Numérica"/>
    <s v="# Mesas de trabajo realizadas / 1 mesa de trabajo a realizar)*100"/>
    <d v="2023-03-01T00:00:00"/>
    <d v="2023-03-31T00:00:00"/>
    <s v="»72-Grupo de Atención al Ciudadano, »30-Oficina Asesora de Planeación"/>
    <x v="1"/>
    <s v="Cumplida"/>
    <n v="1"/>
    <s v="El pasado 10 de marzo de 2023, se llevó a cabo mesa de trabajo con la Oficina Asesora de Planeación y el Grupo de Trabajo de Atención al Ciudadano, en la que se expusieron las etapas realizadas de diagnóstico, estructuración, publicación y socialización de las rutas metodológicas. Al realizar el análisis de esta tipificación, se procedió a consultar tanto los trámites como servicios con los que cuenta la SIC y que se encuentran publicados dentro del SUIT, con el propósito de realizar un cruce de información y los dos temas frecuentes se encuentran publicados allí de la siguiente forma: i) Demanda Protección Consumidor Jurisdiccional; ii) Registro de marca de productos y servicios y lema comercial. Con base en lo anterior, este grupo escogió estos dos temas para realizar las rutas metodológicas y llevar a cabo el proceso para tal fin."/>
    <d v="2023-03-10T00:00:00"/>
    <n v="1"/>
    <s v="Ok, verificado OAP. La evidencia concuerda con la actividad y la fórmula para determinar el avance."/>
    <d v="2023-03-10T00:00:00"/>
    <s v="SI"/>
    <n v="1"/>
    <n v="7.4999999999999997E-2"/>
  </r>
  <r>
    <s v="OSCAE"/>
    <x v="10"/>
    <s v="»72-"/>
    <x v="10"/>
    <n v="1"/>
    <s v="72-2-2"/>
    <s v="72-2"/>
    <x v="1"/>
    <s v="Innovador"/>
    <s v="N/A"/>
    <s v="N/A"/>
    <s v="N/A"/>
    <s v="N/A"/>
    <s v="N/A"/>
    <s v="N/A"/>
    <s v="Elaborar y enviar al Grupo de Comunicaciones, documento de cada Ruta metodológica en lenguaje claro para  diagramado con corrección de estilo.(Documento con evidencia de envío por correo electrónico)"/>
    <n v="0.3"/>
    <n v="7.4999999999999997E-2"/>
    <n v="2"/>
    <s v="Numérica"/>
    <s v="# Documentos elaborados y enviados / 2 Documentos a  elaborar y enviar)*100"/>
    <d v="2023-04-10T00:00:00"/>
    <d v="2023-10-31T00:00:00"/>
    <s v="»72-Grupo de Atención al Ciudadano, »72-Grupo de Atención al Ciudadano"/>
    <x v="0"/>
    <s v="Cumplida"/>
    <n v="1"/>
    <s v="El 28 de agosto se envió al Grupo de Comunicaciones, el documento con dos Rutas metodológicas diseñadas, con el fin de que sea diagramado: _x000a_Ruta 1 Demanda Protección Consumidor Jurisdiccional_x000a_Ruta 2 Registro de marca de productos "/>
    <d v="2023-08-28T00:00:00"/>
    <n v="1"/>
    <s v="Ok, verificado OAP. La evidencia concuerda con la descripción del avance y la actividad"/>
    <d v="2023-08-28T00:00:00"/>
    <s v="SI"/>
    <n v="1"/>
    <n v="7.4999999999999997E-2"/>
  </r>
  <r>
    <s v="OSCAE"/>
    <x v="10"/>
    <s v="»72-"/>
    <x v="10"/>
    <n v="1"/>
    <s v="72-2-3"/>
    <s v="72-2"/>
    <x v="2"/>
    <s v="Innovador"/>
    <s v="N/A"/>
    <s v="N/A"/>
    <s v="N/A"/>
    <s v="N/A"/>
    <s v="N/A"/>
    <s v="N/A"/>
    <s v="Elaborar y enviar al Grupo de Atención al Ciudadano, documento de cada Ruta diagramado con corrección de estilo. (Documento con evidencia de envío por correo electrónico)"/>
    <n v="0"/>
    <n v="0"/>
    <n v="2"/>
    <s v="Numérica"/>
    <s v="# Documentos elaborados y enviados / 2 Documentos a  elaborar y enviar)*100"/>
    <d v="2023-10-31T00:00:00"/>
    <d v="2023-11-23T00:00:00"/>
    <s v="»73-Grupo de Comunicación"/>
    <x v="0"/>
    <s v="Cumplida"/>
    <n v="1"/>
    <s v="El Grupo de Comunicaciones envió al Grupo de Atención al Ciudadano el 10 de noviembre de 2023, las 2 Rutas metodológicas de Registro de marca de productos y Demanda portección al  Consumidor Jurisdiccional  diagramadas y con corrección de estilo."/>
    <d v="2023-11-10T00:00:00"/>
    <n v="1"/>
    <s v="Se avala el cumplimiento ded la presente actividad mediante correo electronónico &quot;documentos rutas metodologicas marcas&quot;"/>
    <d v="2023-11-10T00:00:00"/>
    <s v="SI"/>
    <n v="1"/>
    <n v="0"/>
  </r>
  <r>
    <s v="OSCAE"/>
    <x v="10"/>
    <s v="»72-"/>
    <x v="10"/>
    <n v="1"/>
    <s v="72-2-4"/>
    <s v="72-2"/>
    <x v="1"/>
    <s v="Innovador"/>
    <s v="N/A"/>
    <s v="N/A"/>
    <s v="N/A"/>
    <s v="N/A"/>
    <s v="N/A"/>
    <s v="N/A"/>
    <s v="Solicitar la Publicación de las Rutas Metodológicas de Tramites de servicio a la ciudadanía en lenguaje claro al grupo de comunicaciones (Informe de cada ruta con evidencia de publicación)"/>
    <n v="0.4"/>
    <n v="0.1"/>
    <n v="2"/>
    <s v="Numérica"/>
    <s v="#de rutas elaboradas y publicadas / 2 rutas a elaborar y publicar)*100"/>
    <d v="2023-11-24T00:00:00"/>
    <d v="2023-11-30T00:00:00"/>
    <s v="»72-Grupo de Atención al Ciudadano, »73-Grupo de Comunicación"/>
    <x v="0"/>
    <s v="Cumplida"/>
    <n v="1"/>
    <s v="El Grupo de Atención al Ciudadano solicitó el 20 de noviembre al Grupo de Comunicaciones la publicación de las 2 Rutas Metodológicas en la página web, las cuales fueron publicadas el 22 de noviembre, en el siguiente enlace: https://sedeelectronica.sic.gov.co/atencion-y-servicios-a-la-ciudadania/preguntas-frecuentes"/>
    <d v="2023-11-22T00:00:00"/>
    <n v="1"/>
    <s v="Se avala el cumplimiento de la presente actividad mediante informe que contene capturas de pantalla de la evidencia de publicación "/>
    <d v="2023-11-22T00:00:00"/>
    <s v="SI"/>
    <n v="1"/>
    <n v="0.1"/>
  </r>
  <r>
    <s v="OSCAE"/>
    <x v="10"/>
    <s v="»72-"/>
    <x v="10"/>
    <n v="1"/>
    <s v="72-3"/>
    <s v="72-3"/>
    <x v="0"/>
    <s v="Innovador"/>
    <s v="Diseñar estrategias dirigidas a aumentar la confianza y posicionamiento los grupos de interés "/>
    <s v="12-Planes de mejoramiento"/>
    <s v="SI"/>
    <s v="  6»Fortalecimiento del sistema de atención al ciudadano de la superintendencia de industria y comercio a nivel  nacional"/>
    <s v=" 8. Servicio al ciudadano"/>
    <s v=" 14-PTEP - Transparencia y acceso a la información "/>
    <s v="Jornadas de socialización de lineamientos de Atención al Ciudadano, realizadas. (Informe de cada jornada realizada)"/>
    <n v="0.15"/>
    <m/>
    <n v="4"/>
    <s v="Numérica"/>
    <s v="# jornadas realizadas / 4 jornadas a realizar)*100"/>
    <d v="2023-04-10T00:00:00"/>
    <d v="2023-11-30T00:00:00"/>
    <s v="»72-Grupo de Atención al Ciudadano, »73-Grupo de Comunicación"/>
    <x v="0"/>
    <s v="Cumplida"/>
    <n v="1"/>
    <s v="A 30 de noviembre de 2023 se ha cumplido dentro de los términos 4 de 4 actividades previstas. La socialización de lineamientos de Atención al Ciudadano al interior de la Entidad se desarrollaron en el mes de noviembre de 2023."/>
    <d v="2023-11-23T00:00:00"/>
    <n v="1"/>
    <s v="Se avala el cumplimiento del presente producto con el entregable de la actividad 72-3-4 por cuanto no se allego el entregable del presente producto, sin embargo el entregable para el producto es el mismo que el de la mencionada actividad "/>
    <d v="2023-11-23T00:00:00"/>
    <m/>
    <s v="NA"/>
    <n v="0.15"/>
  </r>
  <r>
    <s v="OSCAE"/>
    <x v="10"/>
    <s v="»72-"/>
    <x v="10"/>
    <n v="1"/>
    <s v="72-3-1"/>
    <s v="72-3"/>
    <x v="1"/>
    <s v="Innovador"/>
    <s v="N/A"/>
    <s v="N/A"/>
    <s v="N/A"/>
    <s v="N/A"/>
    <s v="N/A"/>
    <s v="N/A"/>
    <s v="Realizar mesa de trabajo para definir los  requerimientos y/o especificaciones para la realización de las jornadas de socialización de lineamientos de Atención al Ciudadano (Acta de mesa de trabajo)"/>
    <n v="0.3"/>
    <n v="4.4999999999999998E-2"/>
    <n v="1"/>
    <s v="Numérica"/>
    <s v="# Mesas de trabajo realizadas / 1 mesa de trabajo a realizar)*100"/>
    <d v="2023-04-10T00:00:00"/>
    <d v="2023-04-28T00:00:00"/>
    <s v="»72-Grupo de Atención al Ciudadano"/>
    <x v="2"/>
    <s v="Cumplida"/>
    <n v="1"/>
    <s v="El Grupo de Atención al ciudadano, realizó mesa interna de trabajo el 26/04/2023 (Acta No.01),  en donde se definieron los  requerimientos y/o especificaciones para la realización de las jornadas de socialización del Protocolo de atención al ciudadano, en donde a partir del resultado de una encuesta interna, se  identificaron los grupos de trabajo que más tienen relación directa con la ciudadanía y grupos de interés.  Concluyendo, que las jornadas se realizarán por dependencias, citando a todos sus integrantes (funcionarios y contratistas), iniciando con las delegaturas.  "/>
    <d v="2023-04-26T00:00:00"/>
    <n v="1"/>
    <s v="Ok, verificado OAP. La evidencia concuerda con la actividad"/>
    <d v="2023-04-26T00:00:00"/>
    <s v="SI"/>
    <n v="1"/>
    <n v="4.4999999999999998E-2"/>
  </r>
  <r>
    <s v="OSCAE"/>
    <x v="10"/>
    <s v="»72-"/>
    <x v="10"/>
    <n v="1"/>
    <s v="72-3-2"/>
    <s v="72-3"/>
    <x v="1"/>
    <s v="Innovador"/>
    <s v="N/A"/>
    <s v="N/A"/>
    <s v="N/A"/>
    <s v="N/A"/>
    <s v="N/A"/>
    <s v="N/A"/>
    <s v="Elaborar y enviar al Grupo de Comunicaciones documento de lineamientos para diagramación y corrección de estilo (Documento con evidencia de envío por correo electrónico)"/>
    <n v="0.3"/>
    <n v="4.4999999999999998E-2"/>
    <n v="1"/>
    <s v="Numérica"/>
    <s v="# Documentos elaborados y enviados / 1 Documento a  elaborar y enviar)*100"/>
    <d v="2023-05-02T00:00:00"/>
    <d v="2023-05-31T00:00:00"/>
    <s v="»72-Grupo de Atención al Ciudadano"/>
    <x v="2"/>
    <s v="Cumplida"/>
    <n v="1"/>
    <s v="El 26 de mayo fue enviado al Grupo de Comunicaciones vía correo electrónico, el Protocolo de Atención al Ciudadano 2023, en donde se solicitó apoyo en la diagramación y corrección de estilo del Protocolo."/>
    <d v="2023-05-26T00:00:00"/>
    <n v="1"/>
    <s v="Ok, verificado OAP. La evidencia concuerda con la actividad"/>
    <d v="2023-05-26T00:00:00"/>
    <s v="SI"/>
    <n v="1"/>
    <n v="4.4999999999999998E-2"/>
  </r>
  <r>
    <s v="OSCAE"/>
    <x v="10"/>
    <s v="»72-"/>
    <x v="10"/>
    <n v="1"/>
    <s v="72-3-3"/>
    <s v="72-3"/>
    <x v="2"/>
    <s v="Innovador"/>
    <s v="N/A"/>
    <s v="N/A"/>
    <s v="N/A"/>
    <s v="N/A"/>
    <s v="N/A"/>
    <s v="N/A"/>
    <s v="Elaborar y enviar Grupo de Atención al Ciudadano, documento diagramado con corrección de estilo. (Documento con evidencia de envío por correo electrónico)"/>
    <n v="0"/>
    <n v="0"/>
    <n v="1"/>
    <s v="Numérica"/>
    <s v="# Documentos elaborados y enviados / 1 Documento a  elaborar y enviar)*100"/>
    <d v="2023-06-01T00:00:00"/>
    <d v="2023-06-30T00:00:00"/>
    <s v="»73-Grupo de Comunicación"/>
    <x v="2"/>
    <s v="Cumplida"/>
    <n v="1"/>
    <s v="El 29 de junio el Grupo de Comunicaciones envió al Grupo de Atención al Ciudadano mediante correo electrónico, el protocolo de Atención al Ciudadano con corrección de estilo y diagramado."/>
    <d v="2023-06-29T00:00:00"/>
    <n v="1"/>
    <s v="Ok, verificado OAP. La evidencia concuerda con la actividad"/>
    <d v="2023-06-29T00:00:00"/>
    <s v="SI"/>
    <n v="1"/>
    <n v="0"/>
  </r>
  <r>
    <s v="OSCAE"/>
    <x v="10"/>
    <s v="»72-"/>
    <x v="10"/>
    <n v="1"/>
    <s v="72-3-4"/>
    <s v="72-3"/>
    <x v="1"/>
    <s v="Innovador"/>
    <s v="N/A"/>
    <s v="N/A"/>
    <s v="N/A"/>
    <s v="N/A"/>
    <s v="N/A"/>
    <s v="N/A"/>
    <s v="Realizar jornadas de socialización de lineamientos de Atención al Ciudadano (Informe de cada jornada realizada)"/>
    <n v="0.4"/>
    <n v="0.06"/>
    <n v="4"/>
    <s v="Numérica"/>
    <s v="# jornadas realizadas / 4 jornadas a realizar)*100"/>
    <d v="2023-07-01T00:00:00"/>
    <d v="2023-11-30T00:00:00"/>
    <s v="»72-Grupo de Atención al Ciudadano"/>
    <x v="0"/>
    <s v="Cumplida"/>
    <n v="1"/>
    <s v="Se realizaron las 4 jornadas de divulgación de lineamientos de Atención al Ciudadano en donde se presentaron temas como canales oficiales de atención, atributos del buen servicio y se socializó el Protocolo de Atención al ciudadano durante los días 9 y 23 de noviembre (jornada mañana y tarde), contando con 63 participantes de gupos de trabajo  que tienen relación directa con la ciudadanía como: Abogacía de la Competencia, Notificaciones y Certificacion es, Protección y Promoción de la Competencia, Oposiciones y Cancelaciones, Dirección de Nuevas Creaciones, Defensa del Consumidor y Competencia desleal y Propiedad industrial, entre otros."/>
    <d v="2023-11-23T00:00:00"/>
    <n v="1"/>
    <s v="Se avala el cumplimiento de la presente actividad mediante 4 informes de jornadas de socialización de lineamientos de atención al ciudadano "/>
    <d v="2023-11-23T00:00:00"/>
    <s v="SI"/>
    <n v="1"/>
    <n v="0.06"/>
  </r>
  <r>
    <s v="OSCAE"/>
    <x v="10"/>
    <s v="»72-"/>
    <x v="10"/>
    <n v="1"/>
    <s v="72-4"/>
    <s v="72-4"/>
    <x v="0"/>
    <s v="Operativo"/>
    <s v="Mejorar la atención y nuestro relacionamiento con los usuarios para consolidar la oferta institucional de servicios con enfoque en las regiones más apartadas del país"/>
    <s v="8-Modelo Integrado de Planeación y Gestión "/>
    <s v="NO"/>
    <s v="  1» Fortalecimiento de la atención y promoción de trámites y servicios en el marco del sistema de propiedad industrial a nivel  nacional"/>
    <s v=" 8. Servicio al ciudadano"/>
    <s v=" 16- Participación Ciudadana "/>
    <s v="Planes de trabajo de políticas de MIPG lideradas, implementados. (Evidencia del cumplimiento de las actividades)"/>
    <n v="0.25"/>
    <m/>
    <n v="100"/>
    <s v="Porcentual"/>
    <s v="# Planes de trabajo implementados / 2 planes de trabajo a implementar)*100"/>
    <d v="2023-01-02T00:00:00"/>
    <d v="2023-12-29T00:00:00"/>
    <s v="»72-Grupo de Atención al Ciudadano"/>
    <x v="0"/>
    <s v="Cumplida"/>
    <n v="0.5"/>
    <s v="Se presenta avance en el producto con la finalización del plan de trabajo de la Política de Servicio al Ciudadano de las vigencias 2022-2023 y el desarrollo de la mayoría de actividades del Plan de Trabajo MIPG para la Política de Participación Ciudadana de la vigencia 2022-2023. Lo correspondiente al avance en las vigencias 2023-2024, se iniciarán las actividades en el segundo semestre del año."/>
    <d v="2023-07-31T00:00:00"/>
    <n v="1"/>
    <s v="Considerando que el DAFP no ha publicado los resultados del FURAG, no se formulará plan de la política para 2023-II. Por lo anterior, se valida el cumplimiento de los planes de trabajo 2022-2023"/>
    <d v="2023-07-31T00:00:00"/>
    <m/>
    <s v="NA"/>
    <n v="0.25"/>
  </r>
  <r>
    <s v="OSCAE"/>
    <x v="10"/>
    <s v="»72-"/>
    <x v="10"/>
    <n v="1"/>
    <s v="72-4-1"/>
    <s v="72-4"/>
    <x v="1"/>
    <s v="Operativo"/>
    <s v="N/A"/>
    <s v="N/A"/>
    <s v="N/A"/>
    <s v="N/A"/>
    <s v="N/A"/>
    <s v="N/A"/>
    <s v="Implementar el Plan de Trabajo MIPG de la Política de Servicio al Ciudadano. (Evidencia del cumplimiento de actividades)"/>
    <n v="0.5"/>
    <n v="0.125"/>
    <n v="100"/>
    <s v="Porcentual"/>
    <s v="# de actividades realizadas/Total de actividades a realizar"/>
    <d v="2023-01-02T00:00:00"/>
    <d v="2023-12-29T00:00:00"/>
    <s v="»72-Grupo de Atención al Ciudadano"/>
    <x v="0"/>
    <s v="Cumplida"/>
    <n v="0.5"/>
    <s v="A la fecha, la Función Pública no ha publicado los resultados de la medición del FURAG 2022. Por lo tanto, no se han identificado las actividades para el cierre de brechas."/>
    <d v="2023-06-30T00:00:00"/>
    <n v="1"/>
    <s v="Considerando que el DAFP no ha publicado los resultados del FURAG, no se formulará plan de la política para 2023-II. Por lo anterior, se valida el cumplimiento de los planes de trabajo 2022-2023"/>
    <d v="2023-06-30T00:00:00"/>
    <s v="SI"/>
    <n v="1"/>
    <n v="0.125"/>
  </r>
  <r>
    <s v="OSCAE"/>
    <x v="10"/>
    <s v="»72-"/>
    <x v="10"/>
    <n v="1"/>
    <s v="72-4-2"/>
    <s v="72-4"/>
    <x v="1"/>
    <s v="Operativo"/>
    <s v="N/A"/>
    <s v="N/A"/>
    <s v="N/A"/>
    <s v="N/A"/>
    <s v="N/A"/>
    <s v="N/A"/>
    <s v="Implementar el Plan de Trabajo MIPG de la Política de Participación Ciudadana. (Evidencia del cumplimiento de actividades)"/>
    <n v="0.5"/>
    <n v="0.125"/>
    <n v="100"/>
    <s v="Porcentual"/>
    <s v="# de actividades realizadas/Total de actividades a realizar"/>
    <d v="2023-01-02T00:00:00"/>
    <d v="2023-12-29T00:00:00"/>
    <s v="»72-Grupo de Atención al Ciudadano"/>
    <x v="0"/>
    <s v="Cumplida"/>
    <n v="0.5"/>
    <s v="Se dio cumplimiento  a las 4 actividades restantes del plan, obteniendo un resultado final del 100% de ejecución de las 19 actividades formuladas en la política._x000a_La formulación del nuevo plan MIPG 2023-2024, se realizará una vez sean presentados los resultados del FURAG2022 por parte de la Función Pública, sin embargo, al 30 de septiembre no han sido comunicados."/>
    <d v="2023-07-31T00:00:00"/>
    <n v="1"/>
    <s v="Considerando que el DAFP no ha publicado los resultados del FURAG, no se formulará plan de la política para 2023-II. Por lo anterior, se valida el cumplimiento de los planes de trabajo 2022-2023"/>
    <d v="2023-07-31T00:00:00"/>
    <s v="SI"/>
    <n v="1"/>
    <n v="0.125"/>
  </r>
  <r>
    <s v="OSCAE"/>
    <x v="10"/>
    <s v="»72-"/>
    <x v="10"/>
    <n v="1"/>
    <s v="72-5"/>
    <s v="72-5"/>
    <x v="0"/>
    <s v="Innovador"/>
    <s v="Diseñar estrategias dirigidas a aumentar la confianza y posicionamiento los grupos de interés "/>
    <s v="9-Gestión de riesgos"/>
    <s v="NO"/>
    <s v="  6»Fortalecimiento del sistema de atención al ciudadano de la superintendencia de industria y comercio a nivel  nacional"/>
    <s v=" 8. Servicio al ciudadano"/>
    <s v=" 14-PTEP - Transparencia y acceso a la información "/>
    <s v="Mesas de trabajo para revisión de actualización normativa, de medidas y/o regulación de tramites y procedimientos de la SIC, que se consideren de interés de la ciudadanía, realizadas. (Acta de reunión de cada mesa de trabajo)"/>
    <n v="0.1"/>
    <m/>
    <n v="2"/>
    <s v="Numérica"/>
    <s v="# de mesas de trabajo realizadas / 2 mesas de trabajo a realizar"/>
    <d v="2023-03-01T00:00:00"/>
    <d v="2023-11-30T00:00:00"/>
    <s v="»72-Grupo de Atención al Ciudadano"/>
    <x v="0"/>
    <s v="Cumplida"/>
    <n v="1"/>
    <s v="Se desarrollaron las dos actividades formuladas, dentro de los tiempos establecidos."/>
    <d v="2023-09-20T00:00:00"/>
    <n v="1"/>
    <s v="Ok, verificado OAP. La evidencia concuerda con la descripción del avance y el producto"/>
    <d v="2023-09-20T00:00:00"/>
    <s v="SI"/>
    <s v="NA"/>
    <n v="0.1"/>
  </r>
  <r>
    <s v="OSCAE"/>
    <x v="10"/>
    <s v="»72-"/>
    <x v="10"/>
    <n v="1"/>
    <s v="72-5-1"/>
    <s v="72-5"/>
    <x v="1"/>
    <s v="Innovador"/>
    <s v="N/A"/>
    <s v="N/A"/>
    <s v="N/A"/>
    <s v="N/A"/>
    <s v="N/A"/>
    <s v="N/A"/>
    <s v="Convocar a áreas de la SIC para realizar mesas de trabajo. (Evidencia de agendamiento remitido a las áreas)"/>
    <n v="0.2"/>
    <n v="2.0000000000000004E-2"/>
    <n v="2"/>
    <s v="Numérica"/>
    <s v="# de mesas de trabajo convocadas / 2 mesas de trabajo a convocar"/>
    <d v="2023-03-01T00:00:00"/>
    <d v="2023-11-30T00:00:00"/>
    <s v="»72-Grupo de Atención al Ciudadano"/>
    <x v="0"/>
    <s v="Cumplida"/>
    <n v="1"/>
    <s v="El 7 de septiembre se realizaron dos agendamientos a los Delegados, Jefes de Oficina, Directores y Coordinadores, con el fin de adelantar el 20 de septiembre la jornada de revisión de actualización normativa, de medidas y/o regulación de tramites y procedimientos de la SIC."/>
    <d v="2023-09-07T00:00:00"/>
    <n v="1"/>
    <s v="Ok, verificado OAP. La evidencia concuerda con la descripción del avance y la actividad"/>
    <d v="2023-09-07T00:00:00"/>
    <s v="SI"/>
    <n v="1"/>
    <n v="2.0000000000000004E-2"/>
  </r>
  <r>
    <s v="OSCAE"/>
    <x v="10"/>
    <s v="»72-"/>
    <x v="10"/>
    <n v="1"/>
    <s v="72-5-2"/>
    <s v="72-5"/>
    <x v="1"/>
    <s v="Innovador"/>
    <s v="N/A"/>
    <s v="N/A"/>
    <s v="N/A"/>
    <s v="N/A"/>
    <s v="N/A"/>
    <s v="N/A"/>
    <s v="Realizar mesas de trabajo para revisión de actualización normativa, de medidas y/o regulación de tramites y procedimientos de la SIC, que se consideren de interés de la ciudadanía. (Acta de reunión de cada mesa de trabajo)"/>
    <n v="0.8"/>
    <n v="8.0000000000000016E-2"/>
    <n v="2"/>
    <s v="Numérica"/>
    <s v="# de mesas de trabajo realizadas / 2 mesas de trabajo a realizar"/>
    <d v="2023-03-01T00:00:00"/>
    <d v="2023-11-30T00:00:00"/>
    <s v="»72-Grupo de Atención al Ciudadano"/>
    <x v="0"/>
    <s v="Cumplida"/>
    <n v="1"/>
    <s v="Se desarrollaron las dos mesas de trabajo de revisión de actualización normativa, de medidas y/o regulación de tramites y procedimientos de la SIC, el 20 de septiembre, de acuerdo a la programación._x000a_Durante la primera sesión se contó con la asistencia de 45 colaboradores y durante la segunda sesión se conectaron 37 colaboradores, los cuales participaron activamente de la charla. "/>
    <d v="2023-09-20T00:00:00"/>
    <n v="1"/>
    <s v="Ok, verificado OAP. La evidencia concuerda con la descripción del avance y la actividad"/>
    <d v="2023-09-20T00:00:00"/>
    <s v="SI"/>
    <n v="1"/>
    <n v="8.0000000000000016E-2"/>
  </r>
  <r>
    <s v="OSCAE"/>
    <x v="10"/>
    <s v="»72-"/>
    <x v="10"/>
    <n v="1"/>
    <s v="72-6"/>
    <s v="72-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72-Grupo de Atención al Ciudadano"/>
    <x v="0"/>
    <s v="Vencida"/>
    <s v="NA"/>
    <s v="NA"/>
    <s v="NA"/>
    <m/>
    <s v="NA"/>
    <s v="NA"/>
    <s v="NA"/>
    <s v="NA"/>
    <n v="0"/>
  </r>
  <r>
    <s v="OSCAE"/>
    <x v="10"/>
    <s v="»72-"/>
    <x v="10"/>
    <n v="1"/>
    <s v="72-6-1"/>
    <s v="72-6"/>
    <x v="4"/>
    <s v="Act Compartida"/>
    <s v="N/A"/>
    <s v="N/A"/>
    <s v="N/A"/>
    <s v="N/A"/>
    <s v="N/A"/>
    <s v="N/A"/>
    <s v="Ejecutar las actividades compartidas cuya fecha de vencimiento se encuentra dentro del primer trimestre del año "/>
    <n v="0.33333333333333331"/>
    <n v="0.33333333333333331"/>
    <n v="1"/>
    <s v="Numérica"/>
    <s v="Sumatoria logros ponderados verificados actividades programadas / promedio meta ponderada periodo evaluado "/>
    <d v="2023-01-01T00:00:00"/>
    <d v="2023-03-31T00:00:00"/>
    <s v="»72-Grupo de Atención al Ciudadano"/>
    <x v="1"/>
    <s v="Cumplida"/>
    <n v="1"/>
    <s v="1 Actividad programadas para el primer trimestre reportaron avances del 100%"/>
    <d v="2023-03-31T00:00:00"/>
    <n v="1"/>
    <s v="De acuerdo con el soporte entregado la actividad fue cumplida"/>
    <d v="2023-03-31T00:00:00"/>
    <s v="SI"/>
    <n v="1"/>
    <n v="0.33333333333333331"/>
  </r>
  <r>
    <s v="OSCAE"/>
    <x v="10"/>
    <s v="»72-"/>
    <x v="10"/>
    <n v="1"/>
    <s v="72-6-2"/>
    <s v="72-6"/>
    <x v="5"/>
    <s v="Act Compartida"/>
    <s v="N/A"/>
    <s v="N/A"/>
    <s v="N/A"/>
    <s v="N/A"/>
    <s v="N/A"/>
    <s v="N/A"/>
    <s v="Ejecutar las actividades compartidas cuya fecha de vencimiento se encuentra dentro del segundo trimestre del año "/>
    <n v="0.33333333333333331"/>
    <n v="0.33333333333333331"/>
    <n v="1"/>
    <s v="Numérica"/>
    <s v="Sumatoria logros ponderados verificados actividades programadas / promedio meta ponderada periodo evaluado "/>
    <d v="2023-04-01T00:00:00"/>
    <d v="2023-06-30T00:00:00"/>
    <s v="»72-Grupo de Atención al Ciudadano"/>
    <x v="2"/>
    <s v="Cumplida"/>
    <n v="1"/>
    <s v="1 Actividad programada para el segundo trimestre reportó avance del 100%"/>
    <d v="2023-06-30T00:00:00"/>
    <n v="1"/>
    <s v="1 Actividad programada para el segundo trimestre reportó avance del 100%"/>
    <d v="2023-06-30T00:00:00"/>
    <s v="SI"/>
    <n v="1"/>
    <n v="0.33333333333333331"/>
  </r>
  <r>
    <s v="OSCAE"/>
    <x v="10"/>
    <s v="»72-"/>
    <x v="10"/>
    <n v="1"/>
    <s v="72-6-3"/>
    <s v="72-6"/>
    <x v="6"/>
    <s v="Act Compartida"/>
    <s v="N/A"/>
    <s v="N/A"/>
    <s v="N/A"/>
    <s v="N/A"/>
    <s v="N/A"/>
    <s v="N/A"/>
    <s v="Ejecutar las actividades compartidas cuya fecha de vencimiento se encuentra dentro del cuarto trimestre del año "/>
    <n v="0.33333333333333331"/>
    <n v="0.33333333333333331"/>
    <n v="1"/>
    <s v="Numérica"/>
    <s v="Sumatoria logros ponderados verificados actividades programadas / promedio meta ponderada periodo evaluado "/>
    <d v="2023-10-01T00:00:00"/>
    <d v="2023-12-30T00:00:00"/>
    <s v="»72-Grupo de Atención al Ciudadano"/>
    <x v="0"/>
    <s v="Vencida"/>
    <s v="NA"/>
    <s v="NA"/>
    <s v="NA"/>
    <m/>
    <s v="NA"/>
    <s v="NA"/>
    <s v="NA"/>
    <s v="NA"/>
    <n v="0"/>
  </r>
  <r>
    <s v="OSCAE"/>
    <x v="11"/>
    <s v="»73-"/>
    <x v="11"/>
    <n v="1"/>
    <s v="73-1"/>
    <s v="73-1"/>
    <x v="0"/>
    <s v="Operativo"/>
    <s v="Mejorar las herramientas tecnológicas de la Entidad"/>
    <s v="8-Modelo Integrado de Planeación y Gestión "/>
    <s v="SI"/>
    <s v="  6»Fortalecimiento del sistema de atención al ciudadano de la superintendencia de industria y comercio a nivel  nacional"/>
    <s v=" 7. Fortalecimiento organizacional y simplificación de procesos"/>
    <s v=" 14-PTEP - Transparencia y acceso a la información "/>
    <s v="Plataforma tecnológica de la página web interna de la SIC, actualizada. (Informe trimestral de avance con soportes documentales de cumplimiento)"/>
    <n v="0.1"/>
    <m/>
    <n v="1"/>
    <s v="Numérica"/>
    <s v="# de plataformas actualizadas / 1 plataforma a actualizar) *100"/>
    <d v="2023-03-03T00:00:00"/>
    <d v="2023-11-30T00:00:00"/>
    <s v="»73-Grupo de Comunicación, »20-Oficina de Tecnología e Informática"/>
    <x v="0"/>
    <s v="Cumplida"/>
    <n v="1"/>
    <s v="Con corte al mes de noviembre se cuenta con el informe de la Plataforma tecnológica de la página web interna de la SIC, actualizada y sus respectivos soportes. Se adjunta evidencia"/>
    <d v="2023-11-30T00:00:00"/>
    <n v="1"/>
    <s v="Se avala el cumplimiento del presente producto mediante informe trimestral plataforma tecnológica de la página web interna de la SIC "/>
    <s v="Con corte al mes de noviembre se cuenta con el informe de la Plataforma tecnológica de la página web interna de la SIC, actualizada y sus respectivos soportes. Se adjunta evidencia"/>
    <m/>
    <s v="NA"/>
    <n v="0.1"/>
  </r>
  <r>
    <s v="OSCAE"/>
    <x v="11"/>
    <s v="»73-"/>
    <x v="11"/>
    <n v="1"/>
    <s v="73-1-1"/>
    <s v="73-1"/>
    <x v="1"/>
    <s v="Operativo"/>
    <s v="N/A"/>
    <s v="N/A"/>
    <s v="N/A"/>
    <s v="N/A"/>
    <s v="N/A"/>
    <s v="N/A"/>
    <s v="Definir el plan de trabajo para actualizar la página web interna de la SIC INTRASIC  (Documento de Plan de trabajo definido)"/>
    <n v="0.3"/>
    <n v="0.03"/>
    <n v="1"/>
    <s v="Numérica"/>
    <s v="# de Planes de trabajo definidos /  1 plan de trabajo a definir"/>
    <d v="2023-03-03T00:00:00"/>
    <d v="2023-03-31T00:00:00"/>
    <s v="»73-Grupo de Comunicación, »20-Oficina de Tecnología e Informática"/>
    <x v="1"/>
    <s v="Cumplida"/>
    <n v="1"/>
    <s v="Se cuenta con el plan de trabajo para actualizar la página Web interna de la SIC, el cual se definió en conjunto con la Oficina de Tecnología e Informática. Se adjunta soporte"/>
    <d v="2023-03-31T00:00:00"/>
    <n v="1"/>
    <s v="Ok, verificado OAP. La evidencia concuerda con la actividad y la fórmula para determinar el avance."/>
    <d v="2023-03-31T00:00:00"/>
    <s v="SI"/>
    <n v="1"/>
    <n v="0.03"/>
  </r>
  <r>
    <s v="OSCAE"/>
    <x v="11"/>
    <s v="»73-"/>
    <x v="11"/>
    <n v="1"/>
    <s v="73-1-2"/>
    <s v="73-1"/>
    <x v="1"/>
    <s v="Operativo"/>
    <s v="N/A"/>
    <s v="N/A"/>
    <s v="N/A"/>
    <s v="N/A"/>
    <s v="N/A"/>
    <s v="N/A"/>
    <s v="Implementar el plan de trabajo para actualizar la página web interna de la SIC INTRASIC ( Informe trimestral de avance  con soportes documentales del cumplimiento) "/>
    <n v="0.7"/>
    <n v="6.9999999999999993E-2"/>
    <n v="1"/>
    <s v="Numérica"/>
    <s v="# de planes de trabajo implementados / 1 plan de trabajo a implementar) *100"/>
    <d v="2023-04-03T00:00:00"/>
    <d v="2023-11-30T00:00:00"/>
    <s v="»73-Grupo de Comunicación, »20-Oficina de Tecnología e Informática"/>
    <x v="0"/>
    <s v="Cumplida"/>
    <n v="1"/>
    <s v="Con corte a  30 de noviembre de 2023 se realizó el Informe trimestral de avance de actualización de la página Web interna, el cual presenta un cumplimiento del 100%. Se ejecutaron 44 actividades de acuerdo al plan de trabajo definido. Se adjunta Informe y certificados de desarrollo."/>
    <d v="2023-11-30T00:00:00"/>
    <n v="1"/>
    <s v="Se avala el cumplimiento de la presente actividad mediante informe trimestral plataforma tecnologica, asi mismo se adjuntan certificados de desarrollo "/>
    <d v="2023-11-30T00:00:00"/>
    <s v="SI"/>
    <n v="1"/>
    <n v="6.9999999999999993E-2"/>
  </r>
  <r>
    <s v="OSCAE"/>
    <x v="11"/>
    <s v="»73-"/>
    <x v="11"/>
    <n v="1"/>
    <s v="73-2"/>
    <s v="73-2"/>
    <x v="0"/>
    <s v="Operativo"/>
    <s v="Diversificar los canales de atención a las regiones, para fortalecer la cobertura nacional de los servicios de la Entidad"/>
    <s v="8-Modelo Integrado de Planeación y Gestión "/>
    <s v="NO"/>
    <s v="  6»Fortalecimiento del sistema de atención al ciudadano de la superintendencia de industria y comercio a nivel  nacional"/>
    <s v=" 9. Participación ciudadana en la gestión pública"/>
    <s v=" 14-PTEP - Transparencia y acceso a la información "/>
    <s v="Programa SIC TEVE, con difusión de temas misionales de la entidad, emitido (Informe de los programas emitidos en youtube)"/>
    <n v="0.2"/>
    <m/>
    <n v="45"/>
    <s v="Numérica"/>
    <s v="# de capítulos SICTEVE emitidos / 45 capítulos SICTEVE a emitir)*100"/>
    <d v="2023-03-01T00:00:00"/>
    <d v="2023-12-31T00:00:00"/>
    <s v="»73-Grupo de Comunicación"/>
    <x v="0"/>
    <s v="Cumplida"/>
    <n v="1"/>
    <s v="Con corte al mes de diciembre se realizaron cuarenta y cinco (45) capitulos de SICTEVE,  de los cuales  seis (6) en el I trimestre, trece (13) en el II  trimestre , trece (13) en el III trimestre y trece (13)  en el IV trimestre de 2023, para lo cual se cuenta con el Informe de los programas emitidos en youtube "/>
    <d v="2023-12-29T00:00:00"/>
    <n v="1"/>
    <s v="Se avala cumplimiento del presente producto mediante informe de programas emitidos SIC TEVE "/>
    <d v="2023-12-29T00:00:00"/>
    <m/>
    <s v="NA"/>
    <n v="0.2"/>
  </r>
  <r>
    <s v="OSCAE"/>
    <x v="11"/>
    <s v="»73-"/>
    <x v="11"/>
    <n v="1"/>
    <s v="73-2-1"/>
    <s v="73-2"/>
    <x v="1"/>
    <s v="Operativo"/>
    <s v="N/A"/>
    <s v="N/A"/>
    <s v="N/A"/>
    <s v="N/A"/>
    <s v="N/A"/>
    <s v="N/A"/>
    <s v="Realizar consejo editorial de cada programa SIC TEVE (Actas de reunión)"/>
    <n v="0.4"/>
    <n v="8.0000000000000016E-2"/>
    <n v="45"/>
    <s v="Numérica"/>
    <s v="# de consejos editoriales realizados / 45 consejos editoriales a realizar) *100"/>
    <d v="2023-03-01T00:00:00"/>
    <d v="2023-12-31T00:00:00"/>
    <s v="»73-Grupo de Comunicación"/>
    <x v="0"/>
    <s v="Cumplida"/>
    <n v="1"/>
    <s v="Durante el IV trimestre de 2023 se realizaron trece (13) consejos editoriales de SICTEVE, cumpliendo la meta establecida de 45 sesiones en la vigencia. Se adjunta soporte de las Actas de reunión de los programas. "/>
    <d v="2023-12-29T00:00:00"/>
    <n v="1"/>
    <s v="Se avala el cumplimiento de la presente actividad mediante actas de reunión "/>
    <d v="2023-12-29T00:00:00"/>
    <s v="SI"/>
    <n v="1"/>
    <n v="8.0000000000000016E-2"/>
  </r>
  <r>
    <s v="OSCAE"/>
    <x v="11"/>
    <s v="»73-"/>
    <x v="11"/>
    <n v="1"/>
    <s v="73-2-2"/>
    <s v="73-2"/>
    <x v="1"/>
    <s v="Operativo"/>
    <s v="N/A"/>
    <s v="N/A"/>
    <s v="N/A"/>
    <s v="N/A"/>
    <s v="N/A"/>
    <s v="N/A"/>
    <s v="Emitir capítulos de  SICTEVE (Captura de pantalla de publicación de cada programa en youtube)"/>
    <n v="0.4"/>
    <n v="8.0000000000000016E-2"/>
    <n v="45"/>
    <s v="Numérica"/>
    <s v="# de capítulos SICTEVE emitidos / 45 capítulos SICTEVE a emitir)*100"/>
    <d v="2023-03-01T00:00:00"/>
    <d v="2023-12-31T00:00:00"/>
    <s v="»73-Grupo de Comunicación"/>
    <x v="0"/>
    <s v="Cumplida"/>
    <n v="1"/>
    <s v="Durante el IV trimestre 2023 se emitieron catorce (14) capítulos de SICTEVE, para un total de cuarenta y cinco   (45)  emisiones en la vigencia. Se adjuntan las capturas de pantalla de las transmisiones"/>
    <d v="2023-12-29T00:00:00"/>
    <n v="1"/>
    <s v="Se avala el cumplimiento de la presente actividad mediante informe que contienen capturas de pantalla de publicación de cada programa en youtube"/>
    <d v="2023-12-29T00:00:00"/>
    <s v="SI"/>
    <n v="1"/>
    <n v="8.0000000000000016E-2"/>
  </r>
  <r>
    <s v="OSCAE"/>
    <x v="11"/>
    <s v="»73-"/>
    <x v="11"/>
    <n v="1"/>
    <s v="73-2-3"/>
    <s v="73-2"/>
    <x v="1"/>
    <s v="Operativo"/>
    <s v="N/A"/>
    <s v="N/A"/>
    <s v="N/A"/>
    <s v="N/A"/>
    <s v="N/A"/>
    <s v="N/A"/>
    <s v="Realizar informe final de los programas de  SIC TEVE emitidos  (Informe de los programas emitidos en youtube)"/>
    <n v="0.2"/>
    <n v="4.0000000000000008E-2"/>
    <n v="1"/>
    <s v="Numérica"/>
    <s v="# de Informes  realizados / 1 Informe  a realizar) *100"/>
    <d v="2023-12-01T00:00:00"/>
    <d v="2023-12-31T00:00:00"/>
    <s v="»73-Grupo de Comunicación"/>
    <x v="0"/>
    <s v="Cumplida"/>
    <n v="1"/>
    <s v="El Grupo de Comunicaciones, elaboró el Informe final de los cuarenta y cinco (45) programas institucionales de SIC TEVE emitidos en youtube, de conformidad con lo planeado. "/>
    <d v="2023-12-29T00:00:00"/>
    <n v="1"/>
    <s v="Se avala el cumplimiento de la presente actividad mediante informe que contienen capturas de pantalla dprogramas emitidos por youtube "/>
    <d v="2023-12-29T00:00:00"/>
    <s v="SI"/>
    <n v="1"/>
    <n v="4.0000000000000008E-2"/>
  </r>
  <r>
    <s v="OSCAE"/>
    <x v="11"/>
    <s v="»73-"/>
    <x v="11"/>
    <n v="1"/>
    <s v="73-3"/>
    <s v="73-3"/>
    <x v="0"/>
    <s v="Operativo"/>
    <s v="Analizar la presencia institucional en las regiones del país"/>
    <s v="10-Indicadores"/>
    <s v="NO"/>
    <s v="  6»Fortalecimiento del sistema de atención al ciudadano de la superintendencia de industria y comercio a nivel  nacional"/>
    <s v=" 8. Servicio al ciudadano"/>
    <s v=" 13-PTEP - Participación ciudadana y rendición de cuentas"/>
    <s v="Monitoreo de medios de comunicación, sobre todo tipo de menciones relacionadas con la Superintendencia de Industria y Comercio, realizado. (Informes de Monitoreo de Medios)"/>
    <n v="0.2"/>
    <m/>
    <n v="2"/>
    <s v="Numérica"/>
    <s v="# de monitoreos realizados / 2 monitoreos a realizar) *100"/>
    <d v="2023-04-03T00:00:00"/>
    <d v="2023-12-31T00:00:00"/>
    <s v="»73-Grupo de Comunicación"/>
    <x v="0"/>
    <s v="Cumplida"/>
    <n v="1"/>
    <s v="Se realizó el segundo informe de monitoreo de medios de comunicación en el mes de diciembre, para un total de dos informes conforme a lo planeado."/>
    <d v="2023-12-29T00:00:00"/>
    <n v="1"/>
    <s v="Se avala cumplimiento del presente producto mediante informe consolidado del monitoreo de medios "/>
    <d v="2023-12-29T00:00:00"/>
    <m/>
    <s v="NA"/>
    <n v="0.2"/>
  </r>
  <r>
    <s v="OSCAE"/>
    <x v="11"/>
    <s v="»73-"/>
    <x v="11"/>
    <n v="1"/>
    <s v="73-3-1"/>
    <s v="73-3"/>
    <x v="1"/>
    <s v="Operativo"/>
    <s v="N/A"/>
    <s v="N/A"/>
    <s v="N/A"/>
    <s v="N/A"/>
    <s v="N/A"/>
    <s v="N/A"/>
    <s v="Elaborar informes de monitoreo de medios de comunicaciones. (Documento de informe de Monitoreo de Medios)"/>
    <n v="0.5"/>
    <n v="0.1"/>
    <n v="2"/>
    <s v="Numérica"/>
    <s v="# de informes elaborados/ 2 informes a elaborar) *100"/>
    <d v="2023-04-03T00:00:00"/>
    <d v="2023-12-31T00:00:00"/>
    <s v="»73-Grupo de Comunicación"/>
    <x v="0"/>
    <s v="Cumplida"/>
    <n v="1"/>
    <s v="En diciembre de 2023, se elaboró el segundo informe de monitoreo a medios de comunicación que comprende el análisis del periodo del 01 de agosto hasta el 10 de diciembre de 2023, en donde se registraron 4.234 notas/información en medios de comunicación relacionadas con la SIC. Se adjunta evidencia del soporte  del mes de diciembre."/>
    <d v="2023-12-29T00:00:00"/>
    <n v="1"/>
    <s v="Se avala el cumplimiento de la presente actividad mediante informe de monitoreo de medios  "/>
    <d v="2023-12-29T00:00:00"/>
    <s v="SI"/>
    <n v="1"/>
    <n v="0.1"/>
  </r>
  <r>
    <s v="OSCAE"/>
    <x v="11"/>
    <s v="»73-"/>
    <x v="11"/>
    <n v="1"/>
    <s v="73-3-2"/>
    <s v="73-3"/>
    <x v="1"/>
    <s v="Operativo"/>
    <s v="N/A"/>
    <s v="N/A"/>
    <s v="N/A"/>
    <s v="N/A"/>
    <s v="N/A"/>
    <s v="N/A"/>
    <s v="Realizar socialización al Grupo de Comunicaciones de los informes de monitoreo realizados (Acta de reunión con soporte de asistencia"/>
    <n v="0.5"/>
    <n v="0.1"/>
    <n v="2"/>
    <s v="Numérica"/>
    <s v="# de socializaciones realizadas / 2 socializaciones a realizar) *100"/>
    <d v="2023-04-03T00:00:00"/>
    <d v="2023-12-31T00:00:00"/>
    <s v="»73-Grupo de Comunicación"/>
    <x v="0"/>
    <s v="Cumplida"/>
    <n v="1"/>
    <s v="El 19 de diciembre de 2023 se socializó  al equipo de Comunicaciones el resultado del segundo informe de monitoreo de medios de comunicación. Para el periodo monitoreado, el mayor número de notas y de tono predominante de la información tuvo tono neutro, seguido por el tono positivo y el tono negativo. Se adjunta acta de la reunión de diciembre como evidencia."/>
    <d v="2023-12-29T00:00:00"/>
    <n v="1"/>
    <s v="Se avala el cumplimiento de la presente actividad mediante Acta de reunión monitoreo de medios "/>
    <d v="2023-12-29T00:00:00"/>
    <s v="SI"/>
    <n v="1"/>
    <n v="0.1"/>
  </r>
  <r>
    <s v="OSCAE"/>
    <x v="11"/>
    <s v="»73-"/>
    <x v="11"/>
    <n v="1"/>
    <s v="73-4"/>
    <s v="73-4"/>
    <x v="0"/>
    <s v="Innovador"/>
    <s v="Fortalecer al talento humano en el conocimiento de cada una de las funciones que ejercen las áreas de la entidad"/>
    <s v="18-Documentación "/>
    <s v="SI"/>
    <s v="  6»Fortalecimiento del sistema de atención al ciudadano de la superintendencia de industria y comercio a nivel  nacional"/>
    <s v=" 8. Servicio al ciudadano"/>
    <s v=" 14-PTEP - Transparencia y acceso a la información "/>
    <s v="Protocolo de Atención al ciudadano en redes sociales, implementado. (Informe final consolidado de implementación)"/>
    <n v="0.2"/>
    <m/>
    <n v="1"/>
    <s v="Numérica"/>
    <s v="# de protocolos implementados / 1 protocolo a implementar) *100"/>
    <d v="2023-02-15T00:00:00"/>
    <d v="2023-11-30T00:00:00"/>
    <s v="»73-Grupo de Comunicación, »10-Oficina Asesora Jurídica, »72-Grupo de Atención al Ciudadano"/>
    <x v="0"/>
    <s v="Cumplida"/>
    <n v="1"/>
    <s v="De acuerdo con lo establecido se elaboró el  informe final consolidado de implementación del Protocolo de Atención al Ciudadano. Se adjunta soporte del informe final consolidado de implementaciòn."/>
    <d v="2023-11-30T00:00:00"/>
    <n v="1"/>
    <s v="Se avala cumplimiento del presente producto mediante informe consolidado del protocolo de atención al ciudadano"/>
    <d v="2023-11-30T00:00:00"/>
    <m/>
    <s v="NA"/>
    <n v="0.2"/>
  </r>
  <r>
    <s v="OSCAE"/>
    <x v="11"/>
    <s v="»73-"/>
    <x v="11"/>
    <n v="1"/>
    <s v="73-4-1"/>
    <s v="73-4"/>
    <x v="1"/>
    <s v="Innovador"/>
    <s v="N/A"/>
    <s v="N/A"/>
    <s v="N/A"/>
    <s v="N/A"/>
    <s v="N/A"/>
    <s v="N/A"/>
    <s v="Solicitar a la Oficina Asesora Jurídica el aval del documento  Protocolo de Atención al ciudadano en redes sociales (Solicitud de aval enviado vía correo electrónico con documento adjunto)"/>
    <n v="0.1"/>
    <n v="2.0000000000000004E-2"/>
    <n v="1"/>
    <s v="Numérica"/>
    <s v="# de solicitudes realizadas  / 1 solicitud a realizar) *100"/>
    <d v="2023-02-15T00:00:00"/>
    <d v="2023-02-28T00:00:00"/>
    <s v="»73-Grupo de Comunicación"/>
    <x v="1"/>
    <s v="Cumplida"/>
    <n v="1"/>
    <s v="Conforme lo previsto el 9 de febrero se envió correo electrónico  a la oficina  Asesora Jurídica con el fin de solicitar validación del documento  Protocolo de Atención al ciudadano en redes sociales. Se adjunta soporte de correo electrónico "/>
    <d v="2023-02-09T00:00:00"/>
    <n v="1"/>
    <s v="Ok, verificado OAP. La evidencia aportada coincide con la actividad y la fórmula de cálculo"/>
    <d v="2023-02-09T00:00:00"/>
    <s v="SI"/>
    <n v="1"/>
    <n v="2.0000000000000004E-2"/>
  </r>
  <r>
    <s v="OSCAE"/>
    <x v="11"/>
    <s v="»73-"/>
    <x v="11"/>
    <n v="1"/>
    <s v="73-4-2"/>
    <s v="73-4"/>
    <x v="2"/>
    <s v="Innovador"/>
    <s v="N/A"/>
    <s v="N/A"/>
    <s v="N/A"/>
    <s v="N/A"/>
    <s v="N/A"/>
    <s v="N/A"/>
    <s v="Validar y envidar al Grupo de Comunicación el documento Protocolo de Atención al ciudadano en redes sociales avalado (Documento Avalado con evidencia de envío por correo electrónico)"/>
    <n v="0"/>
    <n v="0"/>
    <n v="1"/>
    <s v="Numérica"/>
    <s v="# de documentos revisados / 1 documento a revisar)*100"/>
    <d v="2023-03-01T00:00:00"/>
    <d v="2023-03-31T00:00:00"/>
    <s v="»10-Oficina Asesora Jurídica"/>
    <x v="1"/>
    <s v="Cumplida"/>
    <n v="1"/>
    <s v="Se adjunta evidencia de documento avalado por la oficina jurídica (correo con aval y documento)"/>
    <d v="2023-05-02T00:00:00"/>
    <n v="1"/>
    <s v="Ok, verificado OAP. La documentación aportada da cumplimiento a la actividad propuesta. La actividad se cumplió dos meses después de lo previsto, se impacta eficiencia en menos 10 puntos "/>
    <d v="2023-05-02T00:00:00"/>
    <s v="NO"/>
    <n v="0.9"/>
    <n v="0"/>
  </r>
  <r>
    <s v="OSCAE"/>
    <x v="11"/>
    <s v="»73-"/>
    <x v="11"/>
    <n v="1"/>
    <s v="73-4-3"/>
    <s v="73-4"/>
    <x v="1"/>
    <s v="Innovador"/>
    <s v="N/A"/>
    <s v="N/A"/>
    <s v="N/A"/>
    <s v="N/A"/>
    <s v="N/A"/>
    <s v="N/A"/>
    <s v="Definir el plan de trabajo para implementar el Protocolo de Atención al ciudadano en redes sociales. (Documento de Plan de trabajo definido)"/>
    <n v="0.3"/>
    <n v="0.06"/>
    <n v="1"/>
    <s v="Numérica"/>
    <s v="# de Planes de trabajo definidos /  1 plan de trabajo a definir"/>
    <d v="2023-04-03T00:00:00"/>
    <d v="2023-04-28T00:00:00"/>
    <s v="»73-Grupo de Comunicación, »72-Grupo de Atención al Ciudadano"/>
    <x v="2"/>
    <s v="Cumplida"/>
    <n v="1"/>
    <s v="Conforme a lo previsto  junto con el Grupo de Atención al Ciudadano se elaboró y definido  documento plan de trabajo para implementar el Protocolo de Atención al ciudadano en redes sociales. Se adjunta evidencia"/>
    <d v="2023-04-28T00:00:00"/>
    <n v="1"/>
    <s v="Ok, verificado OAP. La documentación aportada da cumplimiento a la actividad propuesta"/>
    <d v="2023-04-28T00:00:00"/>
    <s v="SI"/>
    <n v="1"/>
    <n v="0.06"/>
  </r>
  <r>
    <s v="OSCAE"/>
    <x v="11"/>
    <s v="»73-"/>
    <x v="11"/>
    <n v="1"/>
    <s v="73-4-4"/>
    <s v="73-4"/>
    <x v="1"/>
    <s v="Innovador"/>
    <s v="N/A"/>
    <s v="N/A"/>
    <s v="N/A"/>
    <s v="N/A"/>
    <s v="N/A"/>
    <s v="N/A"/>
    <s v="Ejecutar el plan de trabajo para implementar el Protocolo de Atención al ciudadano en redes sociales. (1 Informe parcial de avance y 1 informe final consolidado de implementación con soportes documentales del cumplimiento) "/>
    <n v="0.6"/>
    <n v="0.12"/>
    <n v="2"/>
    <s v="Numérica"/>
    <s v="# de Informes  realizados / 2 Informes a realizar) *100"/>
    <d v="2023-05-02T00:00:00"/>
    <d v="2023-11-30T00:00:00"/>
    <s v="»73-Grupo de Comunicación, »72-Grupo de Atención al Ciudadano"/>
    <x v="0"/>
    <s v="Cumplida"/>
    <n v="1"/>
    <s v="Se realizó el Informe final consolidado de implementacióndel Protocolo de Atención al ciudadano en redes sociales,  en donde  para los meses de septiembre y octubre se realizaron 19.102 atenciones. Se concluye que tras tres meses de implementación del Manual, los agentes destacan la agilidad con la que pueden responder los casos, así como la  identificación de temáticas para su análisis y posible escalamiento. Se adjunta Informe."/>
    <d v="2023-11-30T00:00:00"/>
    <n v="1"/>
    <s v="Se avala el cumplimiento mediante informe final consolidado  protocolo de atención al ciudadano "/>
    <d v="2023-11-30T00:00:00"/>
    <s v="SI"/>
    <n v="1"/>
    <n v="0.12"/>
  </r>
  <r>
    <s v="OSCAE"/>
    <x v="11"/>
    <s v="»73-"/>
    <x v="11"/>
    <n v="1"/>
    <s v="73-5"/>
    <s v="73-5"/>
    <x v="0"/>
    <s v="Innovador"/>
    <s v="Diseñar estrategias dirigidas a aumentar la confianza y posicionamiento los grupos de interés "/>
    <s v="8-Modelo Integrado de Planeación y Gestión "/>
    <s v="SI"/>
    <s v="  6»Fortalecimiento del sistema de atención al ciudadano de la superintendencia de industria y comercio a nivel  nacional"/>
    <s v=" 8. Servicio al ciudadano"/>
    <s v=" 14-PTEP - Transparencia y acceso a la información "/>
    <s v="Cápsulas “Hablando Claro”, publicadas. (Informe de cada una de las capsulas con capturas de pantalla de su publicación)"/>
    <n v="0.1"/>
    <m/>
    <n v="2"/>
    <s v="Numérica"/>
    <s v="# de capsulas publicadas / 2 capsulas a publicar) *100"/>
    <d v="2023-03-01T00:00:00"/>
    <d v="2023-12-15T00:00:00"/>
    <s v="»73-Grupo de Comunicación, »72-Grupo de Atención al Ciudadano"/>
    <x v="0"/>
    <s v="Cumplida"/>
    <n v="1"/>
    <s v="Se realizó el Informe de la capsula  hablanco claro de  Registro de marca y dos, de Servicios de telecomunicaciones. . Se adjunta evidencia de los dos informes con capturas de pantalla de su publicación."/>
    <d v="2023-12-15T00:00:00"/>
    <n v="1"/>
    <s v="Se avala el cumplimiento del presente producto mediante informede cada una de la capsulas con captura de pantalla de publicación "/>
    <d v="2023-12-15T00:00:00"/>
    <m/>
    <s v="NA"/>
    <n v="0.1"/>
  </r>
  <r>
    <s v="OSCAE"/>
    <x v="11"/>
    <s v="»73-"/>
    <x v="11"/>
    <n v="1"/>
    <s v="73-5-1"/>
    <s v="73-5"/>
    <x v="1"/>
    <s v="Innovador"/>
    <s v="N/A"/>
    <s v="N/A"/>
    <s v="N/A"/>
    <s v="N/A"/>
    <s v="N/A"/>
    <s v="N/A"/>
    <s v="Realizar mesa de trabajo para identificar y priorizar los temas consultados por los ciudadanos en los canales de atención de la SIC que requieren divulgación en lenguaje claro (Acta de Reunión)"/>
    <n v="0.1"/>
    <n v="1.0000000000000002E-2"/>
    <n v="1"/>
    <s v="Numérica"/>
    <s v="# de mesa de trabajo realizada/ 1 mesa de trabajo a realizar) *100"/>
    <d v="2023-03-01T00:00:00"/>
    <d v="2023-03-16T00:00:00"/>
    <s v="»73-Grupo de Comunicación, »72-Grupo de Atención al Ciudadano"/>
    <x v="1"/>
    <s v="Cumplida"/>
    <n v="1"/>
    <s v="El 6 de marzo se realizó mesa de trabajo en la cual se identificaron y priorizaron los temas que requieren divulgación en lenguaje claro . Se adjunta  Acta de reunión."/>
    <d v="2023-03-06T00:00:00"/>
    <n v="1"/>
    <s v="Ok, verificado OAP. La evidencia aportada coincide con la actividad y la fórmula de cálculo"/>
    <d v="2023-03-06T00:00:00"/>
    <s v="SI"/>
    <n v="1"/>
    <n v="1.0000000000000002E-2"/>
  </r>
  <r>
    <s v="OSCAE"/>
    <x v="11"/>
    <s v="»73-"/>
    <x v="11"/>
    <n v="1"/>
    <s v="73-5-2"/>
    <s v="73-5"/>
    <x v="1"/>
    <s v="Innovador"/>
    <s v="N/A"/>
    <s v="N/A"/>
    <s v="N/A"/>
    <s v="N/A"/>
    <s v="N/A"/>
    <s v="N/A"/>
    <s v="Elaborar documento con propuesta para la producción de las cápsulas en lenguaje claro (Documento elaborado)"/>
    <n v="0.4"/>
    <n v="4.0000000000000008E-2"/>
    <n v="1"/>
    <s v="Numérica"/>
    <s v="# de documentos elaborados  / 1 documento a elaborar)*100"/>
    <d v="2023-03-17T00:00:00"/>
    <d v="2023-06-30T00:00:00"/>
    <s v="»73-Grupo de Comunicación"/>
    <x v="2"/>
    <s v="Cumplida"/>
    <n v="1"/>
    <s v="De conformidad con lo establecido, se cuenta con el documento de las propuestas de las capsulas en lenguaje claro. 1.¿Qué hacer si tienes inconvenientes con tus servicios de telefonía, internet y/o televisión?.2.Realiza tu solicitud de Registro de Marca en 5 pasos. Se adjunta soporte"/>
    <d v="2023-06-30T00:00:00"/>
    <n v="1"/>
    <s v="ok, verificado OAP. Los documentos aportados cumplen con lo definido en la actividad"/>
    <d v="2023-06-30T00:00:00"/>
    <s v="SI"/>
    <n v="1"/>
    <n v="4.0000000000000008E-2"/>
  </r>
  <r>
    <s v="OSCAE"/>
    <x v="11"/>
    <s v="»73-"/>
    <x v="11"/>
    <n v="1"/>
    <s v="73-5-3"/>
    <s v="73-5"/>
    <x v="1"/>
    <s v="Innovador"/>
    <s v="N/A"/>
    <s v="N/A"/>
    <s v="N/A"/>
    <s v="N/A"/>
    <s v="N/A"/>
    <s v="N/A"/>
    <s v="Realizar la producción de las cápsulas de lenguaje claro (Evidencia de las cápsulas producidas) "/>
    <n v="0.3"/>
    <n v="0.03"/>
    <n v="2"/>
    <s v="Numérica"/>
    <s v="# de cápsulas producidas  / 2 cápsulas a producir) *100"/>
    <d v="2023-07-03T00:00:00"/>
    <d v="2023-09-29T00:00:00"/>
    <s v="»73-Grupo de Comunicación"/>
    <x v="3"/>
    <s v="Cumplida"/>
    <n v="1"/>
    <s v="Con corte al III trimestre se realizó la producción de dos (2) cápsulas de lenguaje claro, en los temas de : 1)Registro de marca_x000a_2)Servicios de telecomunicaciones . Se adjunta evidencia de las capsulas."/>
    <d v="2023-09-30T00:00:00"/>
    <n v="1"/>
    <s v="Ok, verificado OAP. La evidencia concuerda con la actividad"/>
    <d v="2023-09-30T00:00:00"/>
    <s v="SI"/>
    <n v="1"/>
    <n v="0.03"/>
  </r>
  <r>
    <s v="OSCAE"/>
    <x v="11"/>
    <s v="»73-"/>
    <x v="11"/>
    <n v="1"/>
    <s v="73-5-4"/>
    <s v="73-5"/>
    <x v="1"/>
    <s v="Innovador"/>
    <s v="N/A"/>
    <s v="N/A"/>
    <s v="N/A"/>
    <s v="N/A"/>
    <s v="N/A"/>
    <s v="N/A"/>
    <s v="Realizar publicación de las cápsulas en lenguaje claro (Informes de las capsulas con evidencias de publicación)"/>
    <n v="0.2"/>
    <n v="2.0000000000000004E-2"/>
    <n v="2"/>
    <s v="Numérica"/>
    <s v="# de capsulas publicadas / 2 capsulas a publicar) *100"/>
    <d v="2023-10-02T00:00:00"/>
    <d v="2023-12-15T00:00:00"/>
    <s v="»73-Grupo de Comunicación"/>
    <x v="0"/>
    <s v="Cumplida"/>
    <n v="1"/>
    <s v="Se realizó dos Informes de cada una de las  cápsulas  hablanco claro:  1.Registro de marca y 2.Servicios de telecomunicaciones, con capturas de pantalla de su publicación el 14 de diciembre de 2023. Se adjunta evidencia de los dos informes."/>
    <d v="2023-12-15T00:00:00"/>
    <n v="1"/>
    <s v="Se avala el cumplimiento de la presente actividad mediante informes de capsulas hablando claro "/>
    <d v="2023-12-15T00:00:00"/>
    <s v="SI"/>
    <n v="1"/>
    <n v="2.0000000000000004E-2"/>
  </r>
  <r>
    <s v="OSCAE"/>
    <x v="11"/>
    <s v="»73-"/>
    <x v="11"/>
    <n v="1"/>
    <s v="73-6"/>
    <s v="73-6"/>
    <x v="0"/>
    <s v="Operativo"/>
    <s v="Incrementar las actividades de difusión y pedagogía en el marco de las funciones de la SIC, para empoderar a usuarios y consumidores. "/>
    <s v="10-Indicadores"/>
    <s v="NO"/>
    <s v="  6»Fortalecimiento del sistema de atención al ciudadano de la superintendencia de industria y comercio a nivel  nacional"/>
    <s v=" 6. Transparencia, acceso a la información pública y lucha contra la corrupción"/>
    <s v=" 13-PTEP - Participación ciudadana y rendición de cuentas"/>
    <s v="Eventos de divulgación en los temas misionales de la SIC, gestionados y realizados. (Informe de los eventos gestionados y realizados)"/>
    <n v="0.1"/>
    <m/>
    <n v="5"/>
    <s v="Numérica"/>
    <s v="# de eventos gestionados y realizados / Informes de eventos gestionados y realizados) *100"/>
    <d v="2023-04-01T00:00:00"/>
    <d v="2023-12-22T00:00:00"/>
    <s v="»73-Grupo de Comunicación"/>
    <x v="0"/>
    <s v="Cumplida"/>
    <n v="1"/>
    <s v="Con corte al mes de  diciembre de 2023 se realizaron cinco (5)  informes de los eventos  en los temas misionales de la SIC gestionados y realizados.1.Diálogo con Bogotá – Universidd politecnico Gran Colombiano_x000a_2.Diálogo con Bogotá - SENA_x000a_3.Diálogo con Bogotá – Universidad el Bosque_x000a_4.Fortalecimiento en capacidades tecnicas para el manejo de crisis  _x000a_5.Diálogo multisectorial sobre las funciones de la SIC y los derechos de los consumidores y empresarios. Se adjunta evidencia."/>
    <d v="2023-12-22T00:00:00"/>
    <n v="1"/>
    <s v="Se avala cumplimiento del presente producto mediante informes .Diálogo con Bogotá – Universidd politecnico Gran Colombiano_x000a_2.Diálogo con Bogotá - SENA_x000a_3.Diálogo con Bogotá – Universidad el Bosque_x000a_4.Fortalecimiento en capacidades tecnicas para el manejo de crisis  _x000a_5.Diálogo multisectorial sobre las funciones de la SIC y los derechos de los consumidores y empresarios."/>
    <d v="2023-12-22T00:00:00"/>
    <m/>
    <s v="NA"/>
    <n v="0.1"/>
  </r>
  <r>
    <s v="OSCAE"/>
    <x v="11"/>
    <s v="»73-"/>
    <x v="11"/>
    <n v="1"/>
    <s v="73-6-1"/>
    <s v="73-6"/>
    <x v="1"/>
    <s v="Operativo"/>
    <s v="N/A"/>
    <s v="N/A"/>
    <s v="N/A"/>
    <s v="N/A"/>
    <s v="N/A"/>
    <s v="N/A"/>
    <s v="Diligenciar check list de cada evento (Documento de check list para la realización del evento)"/>
    <n v="0.2"/>
    <n v="2.0000000000000004E-2"/>
    <n v="5"/>
    <s v="Numérica"/>
    <s v="# de check list diligenciados / 5 check list a diligenciar ) *100"/>
    <d v="2023-04-01T00:00:00"/>
    <d v="2023-11-30T00:00:00"/>
    <s v="»73-Grupo de Comunicación"/>
    <x v="0"/>
    <s v="Cumplida"/>
    <n v="1"/>
    <s v="Durante el IV trimestre se diligenció un (1) checklist para eventos  de la oficina de Servicio al Consumidor y Apoyo Empresarial, relacionado con Diàlogos  con el Eje Cafetero-Estudiantes de la facultad de Derecho y de Trabajo Social de la Universidad de Caldas en Manizales, realizado el 15 de noviembre, con una asistencia aproximada de 140 asistentes. En total se diligenciaron 5 checklist. Se adjunta evidencia"/>
    <d v="2023-11-30T00:00:00"/>
    <n v="1"/>
    <s v="Se avala el cumplimiento de la presente actividad mediante formato de checlist eventos "/>
    <d v="2023-11-30T00:00:00"/>
    <s v="SI"/>
    <n v="1"/>
    <n v="2.0000000000000004E-2"/>
  </r>
  <r>
    <s v="OSCAE"/>
    <x v="11"/>
    <s v="»73-"/>
    <x v="11"/>
    <n v="1"/>
    <s v="73-6-2"/>
    <s v="73-6"/>
    <x v="1"/>
    <s v="Operativo"/>
    <s v="N/A"/>
    <s v="N/A"/>
    <s v="N/A"/>
    <s v="N/A"/>
    <s v="N/A"/>
    <s v="N/A"/>
    <s v="Publicar Agenda definitiva (Captura de pantalla de la publicación)"/>
    <n v="0.2"/>
    <n v="2.0000000000000004E-2"/>
    <n v="5"/>
    <s v="Numérica"/>
    <s v="# de agendas publicadas/5 agendas a publicar) *100"/>
    <d v="2023-04-01T00:00:00"/>
    <d v="2023-12-15T00:00:00"/>
    <s v="»73-Grupo de Comunicación"/>
    <x v="0"/>
    <s v="Cumplida"/>
    <n v="1"/>
    <s v="En el mes de noviembre se publicó  en el calendaro de eventos del portal Web la agenda  de Diàlogos  con el Eje Cafetero-Estudiantes de la facultad de Derecho y de Trabajo Social de la Universidad de Caldas en Manizales.  Al IV trimestre se realizaron 5 publicaciones de agendas. Se adjunta evidencia"/>
    <d v="2023-12-15T00:00:00"/>
    <n v="1"/>
    <s v="Se avala el cumplimiento de la presente actividad mediante informe que deja denotar la publicación "/>
    <d v="2023-12-15T00:00:00"/>
    <s v="SI"/>
    <n v="1"/>
    <n v="2.0000000000000004E-2"/>
  </r>
  <r>
    <s v="OSCAE"/>
    <x v="11"/>
    <s v="»73-"/>
    <x v="11"/>
    <n v="1"/>
    <s v="73-6-3"/>
    <s v="73-6"/>
    <x v="1"/>
    <s v="Operativo"/>
    <s v="N/A"/>
    <s v="N/A"/>
    <s v="N/A"/>
    <s v="N/A"/>
    <s v="N/A"/>
    <s v="N/A"/>
    <s v="Realizar el evento (Informe del evento realizado con captura de pantalla o fotografías)"/>
    <n v="0.6"/>
    <n v="0.06"/>
    <n v="5"/>
    <s v="Numérica"/>
    <s v="# de eventos realizados / 5 Eventos a realizar) *100"/>
    <d v="2023-04-01T00:00:00"/>
    <d v="2023-12-22T00:00:00"/>
    <s v="»73-Grupo de Comunicación"/>
    <x v="0"/>
    <s v="Cumplida"/>
    <n v="1"/>
    <s v="Con corte al IV trimestre se realizaron los informes de los siguientes  eventos con captura de pantalla: _x000a_1.Fortalecimiento  en capacidades  Técnicas para el manejo  de crisis. Realzado el 7 de julio_x000a_2. Diálogo con Bogotá – Universidd politecnico Gran Colombiano, realizado el 11 de septiembre. _x000a_3.Diálogo con Bogotá - SENA realizado el 12 de septiembre._x000a_4.Diálogo con Bogotá – Universidad el Bosque realizado el 13 de septiembre._x000a_5.Diálogo multisectorial sobre las funciones de la SIC y los derechos de los consumidores y empresarios, realizado el 15 de noviembre. Se adjunta evidencia"/>
    <d v="2023-12-22T00:00:00"/>
    <n v="1"/>
    <s v="Se avala el cumplimiento de la presente actividad mediante informe que deja ver las capturas de pantalla de eventos  "/>
    <d v="2023-12-22T00:00:00"/>
    <s v="SI"/>
    <n v="1"/>
    <n v="0.06"/>
  </r>
  <r>
    <s v="OSCAE"/>
    <x v="11"/>
    <s v="»73-"/>
    <x v="11"/>
    <n v="1"/>
    <s v="73-7"/>
    <s v="73-7"/>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73-Grupo de Comunicación"/>
    <x v="0"/>
    <s v="Vencida"/>
    <s v="NA"/>
    <s v="NA"/>
    <s v="NA"/>
    <m/>
    <s v="NA"/>
    <s v="NA"/>
    <s v="NA"/>
    <s v="NA"/>
    <n v="0"/>
  </r>
  <r>
    <s v="OSCAE"/>
    <x v="11"/>
    <s v="»73-"/>
    <x v="11"/>
    <n v="1"/>
    <s v="73-7-1"/>
    <s v="73-7"/>
    <x v="4"/>
    <s v="Act Compartida"/>
    <s v="N/A"/>
    <s v="N/A"/>
    <s v="N/A"/>
    <s v="N/A"/>
    <s v="N/A"/>
    <s v="N/A"/>
    <s v="Ejecutar las actividades compartidas cuya fecha de vencimiento se encuentra dentro del primer trimestre del año "/>
    <e v="#DIV/0!"/>
    <e v="#DIV/0!"/>
    <n v="2"/>
    <s v="Numérica"/>
    <s v="Sumatoria logros ponderados verificados actividades programadas / promedio meta ponderada periodo evaluado "/>
    <d v="2023-01-01T00:00:00"/>
    <d v="2023-03-31T00:00:00"/>
    <s v="»73-Grupo de Comunicación"/>
    <x v="1"/>
    <s v="Cumplida"/>
    <n v="1"/>
    <s v="2 Actividades programadas para el primer trimestre reportaron avances del 100%"/>
    <d v="2023-03-31T00:00:00"/>
    <n v="1"/>
    <s v="De acuerdo con el soporte entregado la actividad fue cumplida"/>
    <d v="2023-03-31T00:00:00"/>
    <s v="SI"/>
    <n v="1"/>
    <e v="#DIV/0!"/>
  </r>
  <r>
    <s v="OSCAE"/>
    <x v="11"/>
    <s v="»73-"/>
    <x v="11"/>
    <n v="1"/>
    <s v="73-7-2"/>
    <s v="73-7"/>
    <x v="5"/>
    <s v="Act Compartida"/>
    <s v="N/A"/>
    <s v="N/A"/>
    <s v="N/A"/>
    <s v="N/A"/>
    <s v="N/A"/>
    <s v="N/A"/>
    <s v="Ejecutar las actividades compartidas cuya fecha de vencimiento se encuentra dentro del segundo trimestre del año "/>
    <e v="#DIV/0!"/>
    <e v="#DIV/0!"/>
    <n v="8"/>
    <s v="Numérica"/>
    <s v="Sumatoria logros ponderados verificados actividades programadas / promedio meta ponderada periodo evaluado "/>
    <d v="2023-04-01T00:00:00"/>
    <d v="2023-06-30T00:00:00"/>
    <s v="»73-Grupo de Comunicación"/>
    <x v="2"/>
    <s v="Cumplida"/>
    <n v="1"/>
    <s v="9 Actividades programadas para el segundo trimestre reportaron avances del 100%"/>
    <d v="2023-06-30T00:00:00"/>
    <n v="1"/>
    <s v="9 Actividades programadas para el segundo trimestre reportaron avances del 100%"/>
    <d v="2023-06-30T00:00:00"/>
    <s v="SI"/>
    <n v="1"/>
    <e v="#DIV/0!"/>
  </r>
  <r>
    <s v="OSCAE"/>
    <x v="11"/>
    <s v="»73-"/>
    <x v="11"/>
    <n v="1"/>
    <s v="73-7-3"/>
    <s v="73-7"/>
    <x v="7"/>
    <s v="Act Compartida"/>
    <s v="N/A"/>
    <s v="N/A"/>
    <s v="N/A"/>
    <s v="N/A"/>
    <s v="N/A"/>
    <s v="N/A"/>
    <s v="Ejecutar las actividades compartidas cuya fecha de vencimiento se encuentra dentro del tercer trimestre del año "/>
    <e v="#DIV/0!"/>
    <e v="#DIV/0!"/>
    <n v="19"/>
    <s v="Numérica"/>
    <s v="Sumatoria logros ponderados verificados actividades programadas / promedio meta ponderada periodo evaluado "/>
    <d v="2023-07-01T00:00:00"/>
    <d v="2023-09-30T00:00:00"/>
    <s v="»73-Grupo de Comunicación"/>
    <x v="3"/>
    <s v="Cumplida"/>
    <n v="1"/>
    <s v="Se realizaron las 19 Actividades programadas"/>
    <d v="2023-09-30T00:00:00"/>
    <n v="1"/>
    <s v="Se validaron soportes de las 19 Actividades programadas para este trimestre "/>
    <d v="2023-09-30T00:00:00"/>
    <s v="SI"/>
    <n v="1"/>
    <e v="#DIV/0!"/>
  </r>
  <r>
    <s v="OSCAE"/>
    <x v="11"/>
    <s v="»73-"/>
    <x v="11"/>
    <n v="1"/>
    <s v="73-7-4"/>
    <s v="73-7"/>
    <x v="6"/>
    <s v="Act Compartida"/>
    <s v="N/A"/>
    <s v="N/A"/>
    <s v="N/A"/>
    <s v="N/A"/>
    <s v="N/A"/>
    <s v="N/A"/>
    <s v="Ejecutar las actividades compartidas cuya fecha de vencimiento se encuentra dentro del cuarto trimestre del año "/>
    <e v="#DIV/0!"/>
    <e v="#DIV/0!"/>
    <n v="21"/>
    <s v="Numérica"/>
    <s v="Sumatoria logros ponderados verificados actividades programadas / promedio meta ponderada periodo evaluado "/>
    <d v="2023-10-01T00:00:00"/>
    <d v="2023-12-30T00:00:00"/>
    <s v="»73-Grupo de Comunicación"/>
    <x v="0"/>
    <s v="Vencida"/>
    <s v="NA"/>
    <s v="NA"/>
    <s v="NA"/>
    <m/>
    <s v="NA"/>
    <s v="NA"/>
    <s v="NA"/>
    <s v="NA"/>
    <e v="#DIV/0!"/>
  </r>
  <r>
    <s v="OSCAE"/>
    <x v="11"/>
    <s v="»73-"/>
    <x v="11"/>
    <n v="1"/>
    <s v="73-8"/>
    <s v="73-8"/>
    <x v="0"/>
    <s v="Operativo"/>
    <s v="Incrementar las actividades de difusión y pedagogía en el marco de las funciones de la SIC, para empoderar a usuarios y consumidores. "/>
    <s v="10-Indicadores"/>
    <s v="NO"/>
    <s v="  6»Fortalecimiento del sistema de atención al ciudadano de la superintendencia de industria y comercio a nivel  nacional"/>
    <s v=" 6. Transparencia, acceso a la información pública y lucha contra la corrupción"/>
    <s v="2» Plan Estratégico Sectorial"/>
    <s v="SIC alineada a la directriz de manejo de imagen y plan de medios de la Presidencia de la República. (Informe de la alineación de los contenidos producidos por la SIC con respecto a la directriz de manejo de imagen del gobierno nacional)"/>
    <n v="0.1"/>
    <m/>
    <n v="100"/>
    <s v="Porcentual"/>
    <s v="Número de boletines, fotonoficias, videos y ruedas de prensa producidos de conformidad con la directriz de presidencia/ Número de boletines, fotonoficias, videos y ruedas de prensa producidos"/>
    <d v="2023-10-01T00:00:00"/>
    <d v="2023-12-31T00:00:00"/>
    <s v="»73-Grupo de Comunicación"/>
    <x v="0"/>
    <s v="Cumplida"/>
    <n v="1"/>
    <s v="Con corte al IV trimestre se cuenta  el informe de la alineación de los contenidos producidos por la SIC con respecto a la directriz de manejo de imagen del gobierno nacional, como el uso del logo Colombia potencia de vida y el logo de Gobierno del cambio."/>
    <d v="2023-12-31T00:00:00"/>
    <n v="1"/>
    <s v="Se avala el cumplimiento del presente producto mediante informe de imagen de gobierno "/>
    <d v="2023-12-31T00:00:00"/>
    <m/>
    <s v="NA"/>
    <n v="0.1"/>
  </r>
  <r>
    <s v="OSCAE"/>
    <x v="11"/>
    <s v="»73-"/>
    <x v="11"/>
    <n v="1"/>
    <s v="73-8-1"/>
    <s v="73-8"/>
    <x v="1"/>
    <s v="Operativo"/>
    <s v="N/A"/>
    <s v="19-N/A"/>
    <s v="N/A"/>
    <s v="N/A"/>
    <s v="N/A"/>
    <s v="N/A"/>
    <s v="Producir los boletines, fotonoficias, videos y/o ruedas de prensa de conformidad con la directriz de presidencia sobre el manejo de imagen. &quot;Documento con capturas de pantalla o fotograficas de los boletines, fotonoficias, videos y ruedas de prensa producidos por la SIC de conformidad con la directriz de manejo de imagen&quot;"/>
    <n v="1"/>
    <n v="0.1"/>
    <n v="100"/>
    <s v="Porcentual"/>
    <s v="Número de boletines, fotonoficias, videos y ruedas de prensa producidos de conformidad con la directriz de presidencia/ Número de boletines, fotonoficias, videos y ruedas de prensa producidos"/>
    <d v="2023-10-01T00:00:00"/>
    <d v="2023-12-31T00:00:00"/>
    <s v="»73-Grupo de Comunicación"/>
    <x v="0"/>
    <s v="Cumplida"/>
    <n v="1"/>
    <s v="De acuerdo a lo previsto se cuenta con el Documento con capturas de pantalla o fotográficas de los boletines, fotonoficias, videos y ruedas de prensa producidos por la SIC, correspondiente a los meses de octubre, noviembre y diciembre. Se adjuntan evidencias"/>
    <d v="2023-12-31T00:00:00"/>
    <n v="1"/>
    <s v="Se avala el cumplimiento de la presente actividad mediante informe que contien captuas de pantalla  de los boletines, fotonoficias, videos y ruedas de prensa producidos por la SIC de conformidad con la directriz de manejo de imagen&quot;"/>
    <d v="2023-12-31T00:00:00"/>
    <s v="SI"/>
    <n v="1"/>
    <n v="0.1"/>
  </r>
  <r>
    <s v="SECRETARIA GENERAL"/>
    <x v="12"/>
    <s v="»100-"/>
    <x v="12"/>
    <n v="0"/>
    <s v="100-1"/>
    <s v="100-1"/>
    <x v="0"/>
    <s v="Innovador"/>
    <s v="Mantener el carácter técnico de la Entidad y su alineación con el PND y los estándares internacionales"/>
    <s v="1-Datos principales  del Programa de Gobierno"/>
    <s v="SI"/>
    <s v="N/A"/>
    <s v=" 4. Talento humano"/>
    <s v=" 12-PTEP - Iniciativas adicionales"/>
    <s v="Fase 3 del proceso de obtención del Sello Equipares otorgado por el PNUD y el Ministerio de Trabajo, implementada (Informe final de implementación, único entregable)"/>
    <n v="0.6"/>
    <m/>
    <n v="100"/>
    <s v="Porcentual"/>
    <s v="% de Fase 3 implementada / 100% de fase 3 a implementar"/>
    <d v="2023-02-01T00:00:00"/>
    <d v="2023-12-29T00:00:00"/>
    <s v="»100-Secretaría General, »30-Oficina Asesora de Planeación, »111-Grupo de Trabajo de Administración de Personal, »117-Grupo de Trabajo de Desarrollo del Talento Humano"/>
    <x v="0"/>
    <s v="Vencida"/>
    <n v="0.85"/>
    <s v="Se ha adelantado en la Fase 3 del proceso de obtención del Sello Equipares otorgado por el PNUD y el Ministerio de Trabajo, implementada. Sin embargo por la Enmieda realizada se prorroga 6 meses el plazo de ejecución de dicha fase, por lo que se entrega informe parcial"/>
    <s v=" "/>
    <n v="0.85"/>
    <s v="Se valida el avance parcial de la meta del producto de acuerdo con las evidencias"/>
    <s v=" "/>
    <s v="SI"/>
    <s v="NA"/>
    <n v="0.51"/>
  </r>
  <r>
    <s v="SECRETARIA GENERAL"/>
    <x v="12"/>
    <s v="»100-"/>
    <x v="12"/>
    <n v="0"/>
    <s v="100-1-1"/>
    <s v="100-1"/>
    <x v="1"/>
    <s v="Innovador"/>
    <s v="N/A"/>
    <s v="N/A"/>
    <s v="N/A"/>
    <s v="N/A"/>
    <s v="N/A"/>
    <s v="N/A"/>
    <s v="Elaborar plan de acción armonizado (Documento con plan de acción aprobado por las áreas, único entregable)"/>
    <n v="0.1"/>
    <n v="0.06"/>
    <n v="1"/>
    <s v="Numérica"/>
    <s v="# de soportes presentados / 1 soporte a presentar"/>
    <d v="2023-02-01T00:00:00"/>
    <d v="2023-02-10T00:00:00"/>
    <s v="»100-Secretaría General, »30-Oficina Asesora de Planeación, »111-Grupo de Trabajo de Administración de Personal, »117-Grupo de Trabajo de Desarrollo del Talento Humano"/>
    <x v="1"/>
    <s v="Cumplida"/>
    <n v="1"/>
    <s v="Se elaboró, en concordancia con el PNUD, el plan de acción armonizado para la política de equidad de género y diversidad, documento que fue socializado y concertados con los grupos de Administración de Personal, Talento Humano y Oficina Asesora Jurídica. Asimismo, se presentó a consideración al Comité Institucional de Gestión y Desempeño. "/>
    <d v="2023-03-13T00:00:00"/>
    <n v="1"/>
    <s v="Se avala el cumplimiento de la presente actividad mediante Excel que contiene el plan de acción armonizado. "/>
    <d v="2023-02-10T00:00:00"/>
    <s v="SI"/>
    <n v="1"/>
    <n v="0.06"/>
  </r>
  <r>
    <s v="SECRETARIA GENERAL"/>
    <x v="12"/>
    <s v="»100-"/>
    <x v="12"/>
    <n v="0"/>
    <s v="100-1-2"/>
    <s v="100-1"/>
    <x v="1"/>
    <s v="Innovador"/>
    <s v="N/A"/>
    <s v="N/A"/>
    <s v="N/A"/>
    <s v="N/A"/>
    <s v="N/A"/>
    <s v="N/A"/>
    <s v="Ejecutar el plan de acción elaborado (5 Seguimientos bimensuales (mar-may-jul-sept-nov)"/>
    <n v="0.8"/>
    <n v="0.48"/>
    <n v="100"/>
    <s v="Porcentual"/>
    <s v="% de ejecución del Plan de Acción / 100% de ejecución del Plan de Acción"/>
    <d v="2023-02-11T00:00:00"/>
    <d v="2023-12-15T00:00:00"/>
    <s v="»100-Secretaría General, »30-Oficina Asesora de Planeación, »111-Grupo de Trabajo de Administración de Personal, »117-Grupo de Trabajo de Desarrollo del Talento Humano"/>
    <x v="0"/>
    <s v="Vencida"/>
    <n v="0.85"/>
    <s v="Se está ejecutando el plan de acción armonizado de la política de equidad de género y diversidad. Teniendo en cuenta la enmieda realizada al convenio con PNUD se prorrogará 6 meses para lograr la ejecución del plan de acción"/>
    <d v="2023-12-29T00:00:00"/>
    <n v="0.85"/>
    <s v="Se valida el avance parcial de la actividad de acuerdo con las evidencias"/>
    <d v="2023-12-29T00:00:00"/>
    <s v="SI"/>
    <n v="0.85"/>
    <n v="0.40799999999999997"/>
  </r>
  <r>
    <s v="SECRETARIA GENERAL"/>
    <x v="12"/>
    <s v="»100-"/>
    <x v="12"/>
    <n v="0"/>
    <s v="100-1-3"/>
    <s v="100-1"/>
    <x v="1"/>
    <s v="Innovador"/>
    <s v="N/A"/>
    <s v="N/A"/>
    <s v="N/A"/>
    <s v="N/A"/>
    <s v="N/A"/>
    <s v="N/A"/>
    <s v="Elaborar el informe final de implementación de la fase 3 (Informe final, único entregable)"/>
    <n v="0.1"/>
    <n v="0.06"/>
    <n v="1"/>
    <s v="Numérica"/>
    <s v="# de soportes presentados / 1 soporte a presentar"/>
    <d v="2023-12-16T00:00:00"/>
    <d v="2023-12-29T00:00:00"/>
    <s v="»100-Secretaría General, »30-Oficina Asesora de Planeación, »111-Grupo de Trabajo de Administración de Personal, »117-Grupo de Trabajo de Desarrollo del Talento Humano"/>
    <x v="0"/>
    <s v="Vencida"/>
    <n v="0.85"/>
    <s v="Se remite informe parcial enviado por PNUD."/>
    <d v="2023-12-29T00:00:00"/>
    <n v="0.85"/>
    <s v="Se valida el avance parcial de la actividad de acuerdo con las evidencias"/>
    <d v="2023-12-29T00:00:00"/>
    <s v="SI"/>
    <n v="0.85"/>
    <n v="5.0999999999999997E-2"/>
  </r>
  <r>
    <s v="SECRETARIA GENERAL"/>
    <x v="12"/>
    <s v="»100-"/>
    <x v="12"/>
    <n v="0"/>
    <s v="100-2"/>
    <s v="100-2"/>
    <x v="0"/>
    <s v="Operativo"/>
    <s v="Diseñar estrategias dirigidas a aumentar la confianza y posicionamiento los grupos de interés "/>
    <s v="8-Modelo Integrado de Planeación y Gestión "/>
    <s v="NO"/>
    <s v="N/A"/>
    <s v=" 5. Integridad,  6. Transparencia, acceso a la información pública y lucha contra la corrupción"/>
    <s v=" 11-PTEP - Legalidad e integridad,  14-PTEP - Transparencia y acceso a la información "/>
    <s v="Plan de trabajo MIPG de la Política de Integridad y Política de Transparencia, ejecutados (Evidencia de la ejecución de actividades propuestas)"/>
    <n v="0.4"/>
    <m/>
    <n v="100"/>
    <s v="Porcentual"/>
    <s v="% de Plan de Trabajo MIPG ejecutado / 100% del Plan de Trabajo MIPG a ejecutar"/>
    <d v="2023-02-01T00:00:00"/>
    <d v="2023-12-29T00:00:00"/>
    <s v="»100-Secretaría General"/>
    <x v="0"/>
    <s v="Vencida"/>
    <s v=" "/>
    <s v=" "/>
    <s v=" "/>
    <n v="0.95"/>
    <s v="Se avala el avance de cumplimiento de la meta del producto acorde a los avances reportados de los planes de trabajo de las políticas de Integridad y Transparencia en el tercer trimestre de 2023."/>
    <s v=" "/>
    <s v="SI"/>
    <s v="NA"/>
    <n v="0.38"/>
  </r>
  <r>
    <s v="SECRETARIA GENERAL"/>
    <x v="12"/>
    <s v="»100-"/>
    <x v="12"/>
    <n v="0"/>
    <s v="100-2-1"/>
    <s v="100-2"/>
    <x v="1"/>
    <s v="Operativo"/>
    <s v="N/A"/>
    <s v="N/A"/>
    <s v="N/A"/>
    <s v="N/A"/>
    <s v="N/A"/>
    <s v="N/A"/>
    <s v="Ejecutar los planes de trabajo de las políticas de Integridad y Transparencia (Evidencia del cumplimiento de las actividades)"/>
    <n v="1"/>
    <n v="0.4"/>
    <n v="100"/>
    <s v="Porcentual"/>
    <s v="% de planes de trabajo ejecutados / 100% de los planes de trabajo a ejecutar_x000a_"/>
    <d v="2023-02-01T00:00:00"/>
    <d v="2023-12-29T00:00:00"/>
    <s v="»100-Secretaría General"/>
    <x v="0"/>
    <s v="Vencida"/>
    <s v=" "/>
    <s v=" "/>
    <s v=" "/>
    <n v="0.95"/>
    <s v="Se avala el cumplimiento de la presente actividad acorde a los avances reportados de Integridad y Transparencia en el tercer trimestre de 2023."/>
    <s v=" "/>
    <s v="SI"/>
    <n v="0.95"/>
    <n v="0.38"/>
  </r>
  <r>
    <s v="SECRETARIA GENERAL"/>
    <x v="13"/>
    <s v="»103-"/>
    <x v="13"/>
    <n v="0"/>
    <s v="103-1"/>
    <s v="103-1"/>
    <x v="0"/>
    <s v="Operativo"/>
    <s v="Diseñar e implementar una estrategia que fortalezca la analítica de datos institucional para la toma de decisiones y la prestación de servicios"/>
    <s v="9-Gestión de riesgos"/>
    <s v="NO"/>
    <s v="N/A"/>
    <s v=" 5. Integridad, 7. Fortalecimiento organizacional y simplificación de procesos, 18. Seguimiento y evaluación del desempeño institucional, 19. Control interno"/>
    <s v="N/A"/>
    <s v="Estrategia de prevención en materia disciplinaria, ejecutada (Informe final consolidado de estrategia / Único Entregable)"/>
    <n v="0.35"/>
    <m/>
    <n v="1"/>
    <s v="Numérica"/>
    <s v="# de estrategias ejecutadas/ 1 estrategia a ejecutar"/>
    <d v="2023-02-06T00:00:00"/>
    <d v="2023-09-15T00:00:00"/>
    <s v="»103-Grupo de Trabajo de Control Disciplinario Interno"/>
    <x v="3"/>
    <s v="Cumplida"/>
    <n v="0"/>
    <n v="0"/>
    <n v="0"/>
    <n v="1"/>
    <s v="&quot;INFORME - ESTRATEGIA DE PREVENCIÓN 2023_x000a_GRUPO DE TRABAJO DE CONTROL DISCIPLINARIO INTERNO&quot;. "/>
    <d v="1899-12-30T00:00:00"/>
    <s v="N/A"/>
    <s v="NA"/>
    <n v="0.35"/>
  </r>
  <r>
    <s v="SECRETARIA GENERAL"/>
    <x v="13"/>
    <s v="»103-"/>
    <x v="13"/>
    <n v="0"/>
    <s v="103-1-1"/>
    <s v="103-1"/>
    <x v="1"/>
    <s v="Operativo"/>
    <s v="N/A"/>
    <s v="N/A"/>
    <s v="N/A"/>
    <s v="N/A"/>
    <s v="N/A"/>
    <s v="N/A"/>
    <s v="Publicar tips en temas relacionados con Derecho disciplinario (1./ 4 Capturas de pantalla de los correos electrónicos remitidos a los funcionarios de la SIC)"/>
    <n v="0.3"/>
    <n v="0.105"/>
    <n v="4"/>
    <s v="Numérica"/>
    <s v="# tip sobre tema disciplinario realizado / 4 tips en temas disciplinarios propuestos*100"/>
    <d v="2023-03-13T00:00:00"/>
    <d v="2023-06-30T00:00:00"/>
    <s v="»103-Grupo de Trabajo de Control Disciplinario Interno"/>
    <x v="2"/>
    <s v="Cumplida"/>
    <n v="1"/>
    <s v="Se adjunta como soporte de avance, el correo enviado a los funcionarios de la SIC con el Tip 1 correspondiente al primer tema del Test de Derecho Disciplinario"/>
    <m/>
    <n v="1"/>
    <s v="Se ajusta el porcentaje de avance al cuantitativo al 100% por cuanto se evidencian 3/4 entregables establecidos en la presente actividad capturas de pantalla de correos electrónicos donde se evidencian los siguientes tips : Derecho disciplinario,  debida supervisión de los contratos y  prestación adecuada del servicio ; En el primer seguimiento se aportó un entregable con la captura de pantalla de derechos de petición."/>
    <d v="2023-06-23T00:00:00"/>
    <s v="SI"/>
    <n v="1"/>
    <n v="0.105"/>
  </r>
  <r>
    <s v="SECRETARIA GENERAL"/>
    <x v="13"/>
    <s v="»103-"/>
    <x v="13"/>
    <n v="0"/>
    <s v="103-1-2"/>
    <s v="103-1"/>
    <x v="1"/>
    <s v="Operativo"/>
    <s v="N/A"/>
    <s v="N/A"/>
    <s v="N/A"/>
    <s v="N/A"/>
    <s v="N/A"/>
    <s v="N/A"/>
    <s v="Identificar los temas que resulten relevantes para el test 2023 y Tips Disciplinarios. (Acta que contenga la identificación de temas relevantes frente al test 2023 y tips disciplinarios aprobada por Líder de Proceso-único entregable)"/>
    <n v="0.2"/>
    <n v="6.9999999999999993E-2"/>
    <n v="1"/>
    <s v="Numérica"/>
    <s v="# de identificaciones realizadas / 1 identificación a realizar"/>
    <d v="2023-02-06T00:00:00"/>
    <d v="2023-02-24T00:00:00"/>
    <s v="»103-Grupo de Trabajo de Control Disciplinario Interno"/>
    <x v="1"/>
    <s v="Cumplida"/>
    <n v="1"/>
    <s v="Se anexa como comprobante de cumplimiento el Acta firmada por los funcionarios que integran el GCDI con los temas pertinentes a tratar en el Test de Derecho Disciplinario"/>
    <d v="2023-02-22T00:00:00"/>
    <n v="1"/>
    <s v="Se avala el cumplimiento de la presente actividad mediante acta que contiene la identificación de test y tips "/>
    <d v="2023-02-22T00:00:00"/>
    <s v="SI"/>
    <n v="1"/>
    <n v="6.9999999999999993E-2"/>
  </r>
  <r>
    <s v="SECRETARIA GENERAL"/>
    <x v="13"/>
    <s v="»103-"/>
    <x v="13"/>
    <n v="0"/>
    <s v="103-1-3"/>
    <s v="103-1"/>
    <x v="1"/>
    <s v="Operativo"/>
    <s v="N/A"/>
    <s v="N/A"/>
    <s v="N/A"/>
    <s v="N/A"/>
    <s v="N/A"/>
    <s v="N/A"/>
    <s v="Elaborar test para funcionarios Derecho Disciplinario (Documento test aprobado-único entregable)"/>
    <n v="0.1"/>
    <n v="3.4999999999999996E-2"/>
    <n v="1"/>
    <s v="Numérica"/>
    <s v="# de test elaborados /1 test a elaborar"/>
    <d v="2023-02-27T00:00:00"/>
    <d v="2023-03-24T00:00:00"/>
    <s v="»103-Grupo de Trabajo de Control Disciplinario Interno"/>
    <x v="1"/>
    <s v="Cumplida"/>
    <n v="1"/>
    <s v="Se adjunta como soportes de cumplimiento el documento Word con las preguntas y respuestas propuestas del Test a subir en herramienta Formas como también la aprobación por parte del líder de proceso."/>
    <d v="2023-03-23T00:00:00"/>
    <n v="1"/>
    <s v="Se avala el cumplimiento de la presente actividad mediante documento denominado  TEST DE DERECHO DISCIPLINARIO 2023"/>
    <d v="2023-03-23T00:00:00"/>
    <s v="SI"/>
    <n v="1"/>
    <n v="3.4999999999999996E-2"/>
  </r>
  <r>
    <s v="SECRETARIA GENERAL"/>
    <x v="13"/>
    <s v="»103-"/>
    <x v="13"/>
    <n v="0"/>
    <s v="103-1-4"/>
    <s v="103-1"/>
    <x v="1"/>
    <s v="Operativo"/>
    <s v="N/A"/>
    <s v="N/A"/>
    <s v="N/A"/>
    <s v="N/A"/>
    <s v="N/A"/>
    <s v="N/A"/>
    <s v="Aplicar test virtual a los funcionarios de la SIC (Correos remitidos para la aplicación del test-único entregable)"/>
    <n v="0.15"/>
    <n v="5.2499999999999998E-2"/>
    <n v="1"/>
    <s v="Numérica"/>
    <s v="# de test virtual aplicados /1 test virtual a aplicar"/>
    <d v="2023-07-03T00:00:00"/>
    <d v="2023-08-25T00:00:00"/>
    <s v="»103-Grupo de Trabajo de Control Disciplinario Interno"/>
    <x v="3"/>
    <s v="Cumplida"/>
    <n v="1"/>
    <s v="Se adjunta como soporte de cumplimiento el mensaje electrónico enviado a todos los funcionarios con el test 2023"/>
    <d v="2023-07-04T00:00:00"/>
    <n v="1"/>
    <s v="Se valida el cumplimiento de la actividad en tanto el área aporta Correo con banner remitido al grupo de correos &quot;funcionarios&quot; notificando la aplicación del test"/>
    <d v="2023-07-04T00:00:00"/>
    <s v="SI"/>
    <n v="1"/>
    <n v="5.2499999999999998E-2"/>
  </r>
  <r>
    <s v="SECRETARIA GENERAL"/>
    <x v="13"/>
    <s v="»103-"/>
    <x v="13"/>
    <n v="0"/>
    <s v="103-1-5"/>
    <s v="103-1"/>
    <x v="1"/>
    <s v="Operativo"/>
    <s v="N/A"/>
    <s v="N/A"/>
    <s v="N/A"/>
    <s v="N/A"/>
    <s v="N/A"/>
    <s v="N/A"/>
    <s v="Elaborar informe que recopile resultados del test 2023 y 4 tips (Informe final consolidado-único entregable)  "/>
    <n v="0.25"/>
    <n v="8.7499999999999994E-2"/>
    <n v="1"/>
    <s v="Numérica"/>
    <s v="# de informes elaborados /1 informe a elaborar"/>
    <d v="2023-08-28T00:00:00"/>
    <d v="2023-09-15T00:00:00"/>
    <s v="»103-Grupo de Trabajo de Control Disciplinario Interno"/>
    <x v="3"/>
    <s v="Cumplida"/>
    <n v="1"/>
    <s v="Se adjunta el informe final (entregable) que contiene el análisis de los resultados del test 2023"/>
    <d v="2023-10-11T00:00:00"/>
    <n v="1"/>
    <s v="&quot;INFORME - ESTRATEGIA DE PREVENCIÓN 2023_x000a_GRUPO DE TRABAJO DE CONTROL DISCIPLINARIO INTERNO&quot;. Teniendo en cuenta que la actividad fue ejecutada en un mes posterior al programado se descuentan 5 puntos porcentuales en eficiencia."/>
    <d v="2023-10-11T00:00:00"/>
    <s v="NO"/>
    <n v="0.95"/>
    <n v="8.7499999999999994E-2"/>
  </r>
  <r>
    <s v="SECRETARIA GENERAL"/>
    <x v="13"/>
    <s v="»103-"/>
    <x v="13"/>
    <n v="0"/>
    <s v="103-2"/>
    <s v="103-2"/>
    <x v="0"/>
    <s v="Operativo"/>
    <s v="Diseñar e implementar una estrategia que fortalezca la analítica de datos institucional para la toma de decisiones y la prestación de servicios"/>
    <s v="9-Gestión de riesgos"/>
    <s v="NO"/>
    <s v="N/A"/>
    <s v=" 5. Integridad, 7. Fortalecimiento organizacional y simplificación de procesos, 19. Control interno, 18. Seguimiento y evaluación del desempeño institucional"/>
    <s v="N/A"/>
    <s v="Informe impacto de quejas disciplinarias, socializado (Informe final consolidado, memorando dirigido a Control Interno, Despacho del Superintendente y Oficina Asesora de Planeación/ único entregable)"/>
    <n v="0.35"/>
    <m/>
    <n v="1"/>
    <s v="Numérica"/>
    <s v="# de informes socializados/ 1 informe a socializar"/>
    <d v="2023-02-06T00:00:00"/>
    <d v="2023-11-24T00:00:00"/>
    <s v="»103-Grupo de Trabajo de Control Disciplinario Interno"/>
    <x v="0"/>
    <s v="Cumplida"/>
    <n v="1"/>
    <s v="Se adjunta evidencia de radicación del informe final ante el Despacho de la Superintendente de Industria y Comercio, con copia a la Oficina de Control Interno y a la Oficina Asesora de Planeación"/>
    <d v="2023-12-13T00:00:00"/>
    <n v="1"/>
    <s v="Las evidencias permiten validar el cumplimiento de la meta de producto"/>
    <d v="2023-12-13T00:00:00"/>
    <s v="SI"/>
    <s v="NA"/>
    <n v="0.35"/>
  </r>
  <r>
    <s v="SECRETARIA GENERAL"/>
    <x v="13"/>
    <s v="»103-"/>
    <x v="13"/>
    <n v="0"/>
    <s v="103-2-1"/>
    <s v="103-2"/>
    <x v="1"/>
    <s v="Operativo"/>
    <s v="N/A"/>
    <s v="N/A"/>
    <s v="N/A"/>
    <s v="N/A"/>
    <s v="N/A"/>
    <s v="N/A"/>
    <s v="Recopilar la información  de las quejas e informes que ingresan del 01 de noviembre de 2022 al 31 de octubre de 2023 al Grupo de trabajo de Control Disciplinario, clasificándolas (3 reportes en Excel de quejas)"/>
    <n v="0.2"/>
    <n v="6.9999999999999993E-2"/>
    <n v="3"/>
    <s v="Numérica"/>
    <s v="# Reporte cuatrimestral  de quejas recibidas / 3 reportes cuatrimestrales propuestos*100"/>
    <d v="2023-02-06T00:00:00"/>
    <d v="2023-11-03T00:00:00"/>
    <s v="»103-Grupo de Trabajo de Control Disciplinario Interno"/>
    <x v="0"/>
    <s v="Cumplida"/>
    <n v="1"/>
    <s v="Se adjuntan tres (3) soportes que acreditan el cumplimiento de esta actividad, cada uno consistente en archivo en formato excel, documento en el cual se hizo cada recopilación y análisis de datos para posterior envío de reporte de impacto de quejas/denuncias"/>
    <d v="2023-11-03T00:00:00"/>
    <n v="1"/>
    <s v="Las evidencias permiten validar el cumplimiento de la actividad"/>
    <d v="2023-11-03T00:00:00"/>
    <s v="SI"/>
    <n v="1"/>
    <n v="6.9999999999999993E-2"/>
  </r>
  <r>
    <s v="SECRETARIA GENERAL"/>
    <x v="13"/>
    <s v="»103-"/>
    <x v="13"/>
    <n v="0"/>
    <s v="103-2-2"/>
    <s v="103-2"/>
    <x v="1"/>
    <s v="Operativo"/>
    <s v="N/A"/>
    <s v="N/A"/>
    <s v="N/A"/>
    <s v="N/A"/>
    <s v="N/A"/>
    <s v="N/A"/>
    <s v="Enviar reporte(s) cuatrimestral al área que presenta mayor número de quejas (Correo electrónico de envío y Excel con la relación de quejas /único entregable)"/>
    <n v="0.2"/>
    <n v="6.9999999999999993E-2"/>
    <n v="3"/>
    <s v="Numérica"/>
    <s v="# de reportes enviados / 3 reportes a enviar"/>
    <d v="2023-02-06T00:00:00"/>
    <d v="2023-11-03T00:00:00"/>
    <s v="»103-Grupo de Trabajo de Control Disciplinario Interno"/>
    <x v="0"/>
    <s v="Cumplida"/>
    <n v="1"/>
    <s v="Se adjuntan tres (3) soportes que acreditan el cumplimiento de esta actividad, cada uno consistente en archivo en formato PDF evidencia del envío de cada reporte de impacto de quejas/ denuncias al área involucrada"/>
    <d v="2023-11-03T00:00:00"/>
    <n v="1"/>
    <s v="Las evidencias permiten validar el cumplimiento de la actividad"/>
    <d v="2023-11-03T00:00:00"/>
    <s v="SI"/>
    <n v="1"/>
    <n v="6.9999999999999993E-2"/>
  </r>
  <r>
    <s v="SECRETARIA GENERAL"/>
    <x v="13"/>
    <s v="»103-"/>
    <x v="13"/>
    <n v="0"/>
    <s v="103-2-3"/>
    <s v="103-2"/>
    <x v="1"/>
    <s v="Operativo"/>
    <s v="N/A"/>
    <s v="N/A"/>
    <s v="N/A"/>
    <s v="N/A"/>
    <s v="N/A"/>
    <s v="N/A"/>
    <s v="Realizar un documento que contenga el análisis de las quejas e informes que ingresan del 01 de noviembre de 2022 al 31 de octubre de 2023 al Grupo de trabajo de Control Disciplinario, estableciendo las Áreas/Dependencias de la SIC que más informes disciplinarios presenta y cuales reportan quejas disciplinarias en su contra, entregando informe al Superintendente con copia a la Oficina de Control Interno y a la Oficina Asesora de Planeación. (informe consolidado y memorando o correo de envío-único entregable)"/>
    <n v="0.6"/>
    <n v="0.21"/>
    <n v="1"/>
    <s v="Numérica"/>
    <s v="# de documentos realizados/ 1 documento a realizar"/>
    <d v="2023-11-06T00:00:00"/>
    <d v="2023-11-24T00:00:00"/>
    <s v="»103-Grupo de Trabajo de Control Disciplinario Interno"/>
    <x v="0"/>
    <s v="Cumplida"/>
    <n v="1"/>
    <s v="Se adjunta evidencia del cumplimiento de esta actividad mediante archivo PDF contentivo de informe final de impacto de quejas/denuncias"/>
    <d v="2023-12-11T00:00:00"/>
    <n v="1"/>
    <s v="Las evidencias permiten validar el cumplimiento de la actividad"/>
    <d v="2023-12-11T00:00:00"/>
    <s v="SI"/>
    <n v="1"/>
    <n v="0.21"/>
  </r>
  <r>
    <s v="SECRETARIA GENERAL"/>
    <x v="13"/>
    <s v="»103-"/>
    <x v="13"/>
    <n v="0"/>
    <s v="103-3"/>
    <s v="103-3"/>
    <x v="0"/>
    <s v="Operativo"/>
    <s v="Diseñar e implementar una estrategia que fortalezca la analítica de datos institucional para la toma de decisiones y la prestación de servicios"/>
    <s v="9-Gestión de riesgos"/>
    <s v="NO"/>
    <s v="N/A"/>
    <s v=" 7. Fortalecimiento organizacional y simplificación de procesos, 18. Seguimiento y evaluación del desempeño institucional"/>
    <s v="N/A"/>
    <s v="Buzón de preguntas Ley 1952 de 2019, creado (Instructivo de uso del buzón, único entregable)"/>
    <n v="0.3"/>
    <m/>
    <n v="1"/>
    <s v="Numérica"/>
    <s v="# de buzones creados /1 Buzón a crear"/>
    <d v="2023-03-06T00:00:00"/>
    <d v="2023-05-19T00:00:00"/>
    <s v="»103-Grupo de Trabajo de Control Disciplinario Interno"/>
    <x v="2"/>
    <s v="Cumplida"/>
    <n v="1"/>
    <s v="Se aporta evidencia del instrutivo de uso del buzón de preguntas"/>
    <d v="2023-05-05T00:00:00"/>
    <n v="1"/>
    <s v="Se avala el cumplimiento del producto mediante instructivo de uso de buzón de preguntas "/>
    <d v="2023-05-19T00:00:00"/>
    <s v="SI"/>
    <s v="NA"/>
    <n v="0.3"/>
  </r>
  <r>
    <s v="SECRETARIA GENERAL"/>
    <x v="13"/>
    <s v="»103-"/>
    <x v="13"/>
    <n v="0"/>
    <s v="103-3-1"/>
    <s v="103-3"/>
    <x v="1"/>
    <s v="Operativo"/>
    <s v="N/A"/>
    <s v="N/A"/>
    <s v="N/A"/>
    <s v="N/A"/>
    <s v="N/A"/>
    <s v="N/A"/>
    <s v="Presentar brief con el contenido propuesto para el Buzón de preguntas (1. Brief diseñado y aprobado 2. Correo electrónico por parte del líder del proceso en el que se dé aprobación al Brief)"/>
    <n v="0.3"/>
    <n v="0.09"/>
    <n v="1"/>
    <s v="Numérica"/>
    <s v="# de Briefs del Buzón de Preguntas diligenciado  / 1 Brief de  Buzón de Preguntas a diligenciar y enviar "/>
    <d v="2023-03-06T00:00:00"/>
    <d v="2023-03-31T00:00:00"/>
    <s v="»103-Grupo de Trabajo de Control Disciplinario Interno"/>
    <x v="1"/>
    <s v="Cumplida"/>
    <n v="1"/>
    <s v="Se envían como soporte de cumplimiento el documento en Word propuesto como Brief del buzón junto la aprobación por parte del líder de proceso efectuado sobre el mismo."/>
    <d v="2023-03-22T00:00:00"/>
    <n v="1"/>
    <s v="Se avala el cumplimiento de la presente actividad mediante Brief -buzón de preguntas sobre la ley 1952 de 2019 y correo de aprobación del líder del proceso "/>
    <d v="2023-03-22T00:00:00"/>
    <s v="SI"/>
    <n v="1"/>
    <n v="0.09"/>
  </r>
  <r>
    <s v="SECRETARIA GENERAL"/>
    <x v="13"/>
    <s v="»103-"/>
    <x v="13"/>
    <n v="0"/>
    <s v="103-3-2"/>
    <s v="103-3"/>
    <x v="1"/>
    <s v="Operativo"/>
    <s v="N/A"/>
    <s v="N/A"/>
    <s v="N/A"/>
    <s v="N/A"/>
    <s v="N/A"/>
    <s v="N/A"/>
    <s v="Establecer la herramienta mediante la cual se ejecutará el buzón de preguntas Ley 1952 de 2019 (Enlace de acceso al buzón, único entregable)"/>
    <n v="0.4"/>
    <n v="0.12"/>
    <n v="1"/>
    <s v="Numérica"/>
    <s v="# enlace de Buzón de Preguntas publicado  / 1 enlace de Buzón de Preguntas propuesto"/>
    <d v="2023-04-03T00:00:00"/>
    <d v="2023-04-28T00:00:00"/>
    <s v="»103-Grupo de Trabajo de Control Disciplinario Interno"/>
    <x v="2"/>
    <s v="Cumplida"/>
    <n v="1"/>
    <m/>
    <m/>
    <n v="1"/>
    <s v="Se avala el cumplimiento de la presente actividad mediante entregable establecido en la actividad."/>
    <d v="2023-04-28T00:00:00"/>
    <s v="SI"/>
    <n v="1"/>
    <n v="0.12"/>
  </r>
  <r>
    <s v="SECRETARIA GENERAL"/>
    <x v="13"/>
    <s v="»103-"/>
    <x v="13"/>
    <n v="0"/>
    <s v="103-3-3"/>
    <s v="103-3"/>
    <x v="1"/>
    <s v="Operativo"/>
    <s v="N/A"/>
    <s v="N/A"/>
    <s v="N/A"/>
    <s v="N/A"/>
    <s v="N/A"/>
    <s v="N/A"/>
    <s v="Realizar instructivo de uso del Buzón de preguntas Ley 1952 de 2019 publicado (Publicación IntraSIC con Instructivo de uso / único entregable)"/>
    <n v="0.3"/>
    <n v="0.09"/>
    <n v="1"/>
    <s v="Numérica"/>
    <s v="# de publicación con instructivo de uso divulgado / 1 publicación de instructivo de uso propuesto"/>
    <d v="2023-05-01T00:00:00"/>
    <d v="2023-05-19T00:00:00"/>
    <s v="»103-Grupo de Trabajo de Control Disciplinario Interno"/>
    <x v="2"/>
    <s v="Cumplida"/>
    <n v="1"/>
    <s v="En el segundo seguimiento del PAI se reportó el cumplimiento de esta actividad, vuelve a cargarse su soporte"/>
    <d v="2023-05-19T00:00:00"/>
    <n v="1"/>
    <s v="Teniendo en cuenta que el producto se validó en el corte anterior y que esta es la actividad que da cumplimiento al mismo, se valida en un 100% y se asume la misma fecha de entrega y ejecución."/>
    <d v="2023-05-19T00:00:00"/>
    <s v="SI"/>
    <n v="1"/>
    <n v="0.09"/>
  </r>
  <r>
    <s v="SECRETARIA GENERAL"/>
    <x v="14"/>
    <s v="»104-"/>
    <x v="14"/>
    <n v="1"/>
    <s v="104-1"/>
    <s v="104-1"/>
    <x v="0"/>
    <s v="Operativo"/>
    <s v="Mejorar las herramientas tecnológicas de la Entidad"/>
    <s v="6-Plan Estratégico de Tecnologías de la Información"/>
    <s v="SI"/>
    <s v="  8» Mejoramiento de los sistemas de información y servicios tecnológicos de la superintendencia de industria y comercio en el territorio  nacional"/>
    <s v=" 7. Fortalecimiento organizacional y simplificación de procesos,  11.Gobierno digital,  12. Seguridad digital"/>
    <s v=" 17- Plan Estratégico de Tecnologías de la Información"/>
    <s v="Módulo de ejecutorias con el trámite de firmeza de los actos administrativos de contribuciones, integrado y operando (1. Formato Arquitectura de Software GS03F21 actualizado ya se nuevo o actualizado hasta el capitulo 2.  2. Formato Acta de Entrega de Desarrollo de Software GS03-F25)"/>
    <n v="0.25"/>
    <m/>
    <n v="1"/>
    <s v="Numérica"/>
    <s v="1 módulo con el trámite de firmeza/ 1 módulo propuesto"/>
    <d v="2023-02-01T00:00:00"/>
    <d v="2023-08-30T00:00:00"/>
    <s v="»104-Grupo de Trabajo de Notificaciones y Certificaciones, »20-Oficina de Tecnología e Informática, »11-Grupo de Trabajo Cobro Coactivo, »130-Dirección  Financiera"/>
    <x v="3"/>
    <s v="Cumplida"/>
    <n v="1"/>
    <s v="Se finalizó  el módulo de ejecutorias con el trámite de firmeza de los actos administrativos de contribuciones, el cual ya está integrado y operando cumpliendo a cabalidad con el producto (Soporte 1, soporte2)"/>
    <d v="2023-08-30T00:00:00"/>
    <n v="1"/>
    <s v="Se valida cumplimiento del producto, se evidencia en los soportes formato de arquitectura y acta de entrega del módulo correspondiente. "/>
    <d v="2023-08-30T00:00:00"/>
    <s v="SI"/>
    <s v="NA"/>
    <n v="0.25"/>
  </r>
  <r>
    <s v="SECRETARIA GENERAL"/>
    <x v="14"/>
    <s v="»104-"/>
    <x v="14"/>
    <n v="1"/>
    <s v="104-1-1"/>
    <s v="104-1"/>
    <x v="1"/>
    <s v="Operativo"/>
    <s v="N/A"/>
    <s v="19-N/A"/>
    <s v="N/A"/>
    <s v="N/A"/>
    <s v="N/A"/>
    <s v="N/A"/>
    <s v="Elaborar y aprobar requerimiento (1. Formato Solicitud de Requerimientos a Sistemas de Información GS03-F18 2. Formato Lista de Chequeo de Requisitos de Seguridad de la Información GS03-F27)"/>
    <n v="0.2"/>
    <n v="0.05"/>
    <n v="2"/>
    <s v="Numérica"/>
    <s v="# de soportes presentados / 2 soportes a presentar"/>
    <d v="2023-02-01T00:00:00"/>
    <d v="2023-03-31T00:00:00"/>
    <s v="»104-Grupo de Trabajo de Notificaciones y Certificaciones, »20-Oficina de Tecnología e Informática, »11-Grupo de Trabajo Cobro Coactivo, »130-Dirección  Financiera"/>
    <x v="1"/>
    <s v="Cumplida"/>
    <n v="1"/>
    <s v="Se elaboraron los documentos correspondientes al formato de solicitud de requerimientos GS03-F18 y el formato de lista de chequeo de requisitos de seguridad GS03-F27  cumpliendo a cabalidad con la actividad planteada (Soporte 1, soporte2)"/>
    <d v="2023-03-31T00:00:00"/>
    <n v="1"/>
    <s v="Se avala el cumplimiento de la presente actividad mediante los 2 entregables establecidos en la presente actividad "/>
    <d v="2023-03-31T00:00:00"/>
    <s v="SI"/>
    <n v="1"/>
    <n v="0.05"/>
  </r>
  <r>
    <s v="SECRETARIA GENERAL"/>
    <x v="14"/>
    <s v="»104-"/>
    <x v="14"/>
    <n v="1"/>
    <s v="104-1-2"/>
    <s v="104-1"/>
    <x v="2"/>
    <s v="Operativo"/>
    <s v="N/A"/>
    <s v="19-N/A"/>
    <s v="N/A"/>
    <s v="N/A"/>
    <s v="N/A"/>
    <s v="N/A"/>
    <s v="Diseñar la solución (1. Formato Arquitectura de Software GS03F21, ya sea nuevo o actualizado hasta el capitulo 2  / Único entregable) "/>
    <n v="0"/>
    <n v="0"/>
    <n v="1"/>
    <s v="Numérica"/>
    <s v="# de soportes presentados / 1 soporte a presentar"/>
    <d v="2023-03-03T00:00:00"/>
    <d v="2023-04-28T00:00:00"/>
    <s v="»20-Oficina de Tecnología e Informática"/>
    <x v="2"/>
    <s v="Cumplida"/>
    <n v="1"/>
    <s v="Se realizó el cargue correspondiente al Formato Arquitectura de Software GS03F21. (Soporte 1)"/>
    <d v="2023-04-25T00:00:00"/>
    <n v="1"/>
    <s v="Se avala el cumplimiento de la presente actividad mediante documento de  arquitectura de software"/>
    <d v="2023-04-25T00:00:00"/>
    <s v="SI"/>
    <n v="1"/>
    <n v="0"/>
  </r>
  <r>
    <s v="SECRETARIA GENERAL"/>
    <x v="14"/>
    <s v="»104-"/>
    <x v="14"/>
    <n v="1"/>
    <s v="104-1-3"/>
    <s v="104-1"/>
    <x v="1"/>
    <s v="Operativo"/>
    <s v="N/A"/>
    <s v="19-N/A"/>
    <s v="N/A"/>
    <s v="N/A"/>
    <s v="N/A"/>
    <s v="N/A"/>
    <s v="Planear  y gestionar la solución  (1. Reporte planeación de tareas, línea base de requerimientos (historias de usuario) y entregables  en la herramienta devops 2. plan de pruebas diseñado y registrado en la herramienta devops)"/>
    <n v="0.25"/>
    <n v="6.25E-2"/>
    <n v="2"/>
    <s v="Numérica"/>
    <s v="# de soportes presentados /2 soportes a presentar"/>
    <d v="2023-02-01T00:00:00"/>
    <d v="2023-04-28T00:00:00"/>
    <s v="»104-Grupo de Trabajo de Notificaciones y Certificaciones, »20-Oficina de Tecnología e Informática, »11-Grupo de Trabajo Cobro Coactivo, »130-Dirección  Financiera"/>
    <x v="2"/>
    <s v="Cumplida"/>
    <n v="1"/>
    <s v="_x0009_Se realiza la entrega del documento que contiene el reporte de planeación de tareas, línea base de requerimientos (historias de usuario) y entregables  en la herramienta devops, con el plan de pruebas diseñado y registrado en la herramienta devops (Soporte 1, soporte 2)"/>
    <d v="2023-04-28T00:00:00"/>
    <n v="1"/>
    <s v="Se avala el cumplimento de la presente actividad mediante los 2 entregables establecidos en la misma "/>
    <d v="2023-04-28T00:00:00"/>
    <s v="SI"/>
    <n v="1"/>
    <n v="6.25E-2"/>
  </r>
  <r>
    <s v="SECRETARIA GENERAL"/>
    <x v="14"/>
    <s v="»104-"/>
    <x v="14"/>
    <n v="1"/>
    <s v="104-1-4"/>
    <s v="104-1"/>
    <x v="1"/>
    <s v="Operativo"/>
    <s v="N/A"/>
    <s v="19-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15"/>
    <n v="3.7499999999999999E-2"/>
    <n v="4"/>
    <s v="Numérica"/>
    <s v="# de soportes presentados /4 soportes a presentar"/>
    <d v="2023-05-02T00:00:00"/>
    <d v="2023-08-15T00:00:00"/>
    <s v="»104-Grupo de Trabajo de Notificaciones y Certificaciones, »20-Oficina de Tecnología e Informática, »11-Grupo de Trabajo Cobro Coactivo, »130-Dirección  Financiera"/>
    <x v="3"/>
    <s v="Cumplida"/>
    <n v="1"/>
    <s v="Se construyó el componente de software cumpliendo a cabalidad con la actividad propuesta (Soporte 1, soporte 2, soporte 3, soporte 4) "/>
    <d v="2023-08-15T00:00:00"/>
    <n v="1"/>
    <s v="Se valida cumplimiento de la actividad, se evidencia en los soportes los 4 entregables definidos en las fechas establecidas. "/>
    <d v="2023-05-15T00:00:00"/>
    <s v="SI"/>
    <n v="1"/>
    <n v="3.7499999999999999E-2"/>
  </r>
  <r>
    <s v="SECRETARIA GENERAL"/>
    <x v="14"/>
    <s v="»104-"/>
    <x v="14"/>
    <n v="1"/>
    <s v="104-1-5"/>
    <s v="104-1"/>
    <x v="1"/>
    <s v="Operativo"/>
    <s v="N/A"/>
    <s v="19-N/A"/>
    <s v="N/A"/>
    <s v="N/A"/>
    <s v="N/A"/>
    <s v="N/A"/>
    <s v="Realizar manuales y capacitar a los usuarios (1.Formato Manual de Usuario GS03-F24 nuevo o actualizado  2. Registro de Capacitación)"/>
    <n v="0.2"/>
    <n v="0.05"/>
    <n v="2"/>
    <s v="Numérica"/>
    <s v="# de soportes presentados /2 soportes a presentar"/>
    <d v="2023-08-16T00:00:00"/>
    <d v="2023-08-24T00:00:00"/>
    <s v="»104-Grupo de Trabajo de Notificaciones y Certificaciones, »20-Oficina de Tecnología e Informática, »11-Grupo de Trabajo Cobro Coactivo, »130-Dirección  Financiera"/>
    <x v="3"/>
    <s v="Cumplida"/>
    <n v="1"/>
    <s v="Se realizaron los manuales y  capacitaciones correspondientes a los usuarios cumpliendo a cabalidad con la actividad propuesta (Soporte 1, soporte 2)"/>
    <d v="2023-08-24T00:00:00"/>
    <n v="1"/>
    <s v="Se valida cumplimiento de la actividad, se evidencia en los soportes los dos entregables definidos, manual del usuario y registro de la  capacitación "/>
    <d v="2023-08-24T00:00:00"/>
    <s v="SI"/>
    <n v="1"/>
    <n v="0.05"/>
  </r>
  <r>
    <s v="SECRETARIA GENERAL"/>
    <x v="14"/>
    <s v="»104-"/>
    <x v="14"/>
    <n v="1"/>
    <s v="104-1-6"/>
    <s v="104-1"/>
    <x v="1"/>
    <s v="Operativo"/>
    <s v="N/A"/>
    <s v="19-N/A"/>
    <s v="N/A"/>
    <s v="N/A"/>
    <s v="N/A"/>
    <s v="N/A"/>
    <s v="Realizar cierre del proyecto (1. Formato Arquitectura de Software GS03F21, ya sea nuevo o actualizado hasta el capitulo 2 . 2. Formato Acta de Entrega de Desarrollo de Software GS03-F25)"/>
    <n v="0.2"/>
    <n v="0.05"/>
    <n v="2"/>
    <s v="Numérica"/>
    <s v="# de soportes presentados /2 soportes a presentar"/>
    <d v="2023-08-24T00:00:00"/>
    <d v="2023-08-30T00:00:00"/>
    <s v="»104-Grupo de Trabajo de Notificaciones y Certificaciones, »20-Oficina de Tecnología e Informática, »11-Grupo de Trabajo Cobro Coactivo, »130-Dirección  Financiera"/>
    <x v="3"/>
    <s v="Cumplida"/>
    <n v="1"/>
    <s v="Se realizó cierre del proyecto presentando el formato de arquitectura de software y acta de entrega cumpliendo a cabalidad con la actividad propuesta (Soporte 1, soporte 2)"/>
    <d v="2023-08-30T00:00:00"/>
    <n v="1"/>
    <s v="Se valida cumplimiento de la actividad, se evidencia en los soportes documento de arquitectura y acta de entrega correspondiente del módulo. "/>
    <d v="2023-08-30T00:00:00"/>
    <s v="SI"/>
    <n v="1"/>
    <n v="0.05"/>
  </r>
  <r>
    <s v="SECRETARIA GENERAL"/>
    <x v="14"/>
    <s v="»104-"/>
    <x v="14"/>
    <n v="1"/>
    <s v="104-2"/>
    <s v="104-2"/>
    <x v="0"/>
    <s v="Innovador"/>
    <s v="Desplegar toda la capacidad técnica y tecnológica de la Entidad para ponerla al servicio de los usuarios internos y externos "/>
    <s v="6-Plan Estratégico de Tecnologías de la Información"/>
    <s v="SI"/>
    <s v="  8» Mejoramiento de los sistemas de información y servicios tecnológicos de la superintendencia de industria y comercio en el territorio  nacional"/>
    <s v=" 7. Fortalecimiento organizacional y simplificación de procesos,  16.Gestión documental,  11.Gobierno digital"/>
    <s v=" 17- Plan Estratégico de Tecnologías de la Información"/>
    <s v="Planilla electrónica de numeración de actos administrativos del Grupo de Notificaciones, operando (1. Formato Arquitectura de Software GS03F21 actualizado ya se nuevo o actualizado hasta el capitulo 2.  2. Formato Acta de Entrega de Desarrollo de Software GS03-F25)"/>
    <n v="0.25"/>
    <m/>
    <n v="2"/>
    <s v="Numérica"/>
    <s v="1 documento de arquitectura y acta de reunión / 2 soportes a presentar"/>
    <d v="2023-02-01T00:00:00"/>
    <d v="2023-09-11T00:00:00"/>
    <s v="»104-Grupo de Trabajo de Notificaciones y Certificaciones, »20-Oficina de Tecnología e Informática"/>
    <x v="3"/>
    <s v="Cumplida"/>
    <n v="1"/>
    <s v="Se finalizó la planilla electrónica de numeración de actos administrativos del Grupo de Notificaciones la cual se encuentra operando, cumpliendo a cabalidad con el producto propuesto (Soporte 1, soporte 2) "/>
    <d v="2023-09-11T00:00:00"/>
    <n v="1"/>
    <s v="Se valida cumplimiento del producto, se evidencia en los soportes formato de arquitectura y acta de entrega de la planilla"/>
    <d v="2023-09-11T00:00:00"/>
    <s v="SI"/>
    <s v="NA"/>
    <n v="0.25"/>
  </r>
  <r>
    <s v="SECRETARIA GENERAL"/>
    <x v="14"/>
    <s v="»104-"/>
    <x v="14"/>
    <n v="1"/>
    <s v="104-2-1"/>
    <s v="104-2"/>
    <x v="1"/>
    <s v="Innovador"/>
    <s v="N/A"/>
    <s v="19-N/A"/>
    <s v="N/A"/>
    <s v="N/A"/>
    <s v="N/A"/>
    <s v="N/A"/>
    <s v="Elaborar y aprobar requerimiento (1. Formato Solicitud de Requerimientos a Sistemas de Información GS03-F18 2. Formato Lista de Chequeo de Requisitos de Seguridad de la Información GS03-F27)"/>
    <n v="0.2"/>
    <n v="0.05"/>
    <n v="2"/>
    <s v="Numérica"/>
    <s v="# de soportes presentados / 2 soportes a presentar"/>
    <d v="2023-02-01T00:00:00"/>
    <d v="2023-03-31T00:00:00"/>
    <s v="»104-Grupo de Trabajo de Notificaciones y Certificaciones, »20-Oficina de Tecnología e Informática"/>
    <x v="1"/>
    <s v="Cumplida"/>
    <n v="1"/>
    <s v="Se elaboraron los documentos correspondientes al formato de solicitud de requerimientos GS03-F18 y el formato de lista de chequeo de requisitos de seguridad GS03-F27  cumpliendo a cabalidad con la actividad planteada (Soporte 1, soporte2)"/>
    <d v="2023-03-31T00:00:00"/>
    <n v="1"/>
    <s v="Se avala el cumplimiento de la presente actividad mediante los 2 entregables establecidos en la presente actividad "/>
    <d v="2023-03-31T00:00:00"/>
    <s v="SI"/>
    <n v="1"/>
    <n v="0.05"/>
  </r>
  <r>
    <s v="SECRETARIA GENERAL"/>
    <x v="14"/>
    <s v="»104-"/>
    <x v="14"/>
    <n v="1"/>
    <s v="104-2-2"/>
    <s v="104-2"/>
    <x v="2"/>
    <s v="Innovador"/>
    <s v="N/A"/>
    <s v="19-N/A"/>
    <s v="N/A"/>
    <s v="N/A"/>
    <s v="N/A"/>
    <s v="N/A"/>
    <s v="Diseñar la solución (1. Formato Arquitectura de Software GS03F21, ya sea nuevo o actualizado hasta el capitulo 2  / Único entregable) "/>
    <n v="0"/>
    <n v="0"/>
    <n v="1"/>
    <s v="Numérica"/>
    <s v="# de soportes presentados / 1 soporte a presentar"/>
    <d v="2023-04-03T00:00:00"/>
    <d v="2023-04-14T00:00:00"/>
    <s v="»20-Oficina de Tecnología e Informática"/>
    <x v="2"/>
    <s v="Cumplida"/>
    <n v="1"/>
    <s v="Se realizó el cargue correspondiente al Formato Arquitectura de Software GS03F21. (Soporte 1)"/>
    <d v="2023-04-14T00:00:00"/>
    <n v="1"/>
    <s v="Se avala el cumplimiento de la presente actividad mediante documento de  arquitectura de software"/>
    <d v="2023-04-14T00:00:00"/>
    <s v="SI"/>
    <n v="1"/>
    <n v="0"/>
  </r>
  <r>
    <s v="SECRETARIA GENERAL"/>
    <x v="14"/>
    <s v="»104-"/>
    <x v="14"/>
    <n v="1"/>
    <s v="104-2-3"/>
    <s v="104-2"/>
    <x v="1"/>
    <s v="Innovador"/>
    <s v="N/A"/>
    <s v="19-N/A"/>
    <s v="N/A"/>
    <s v="N/A"/>
    <s v="N/A"/>
    <s v="N/A"/>
    <s v="Planear  y gestionar la solución  (1. Reporte planeación de tareas, línea base de requerimientos (historias de usuario) y entregables  en la herramienta devops 2. plan de pruebas diseñado y registrado en la herramienta devops)"/>
    <n v="0.25"/>
    <n v="6.25E-2"/>
    <n v="2"/>
    <s v="Numérica"/>
    <s v="# de soportes presentados /2 soportes a presentar"/>
    <d v="2023-02-01T00:00:00"/>
    <d v="2023-04-28T00:00:00"/>
    <s v="»104-Grupo de Trabajo de Notificaciones y Certificaciones, »20-Oficina de Tecnología e Informática"/>
    <x v="2"/>
    <s v="Cumplida"/>
    <n v="1"/>
    <s v="Se realizó el cargue del reporte de planeación generado desde la herramienta Devops (Soporte 1, soporte 2)"/>
    <d v="2023-04-28T00:00:00"/>
    <n v="1"/>
    <s v="Se avala el cumplimiento de la presente actividad mediante documentos plan de tareas y documento de pruebas "/>
    <d v="2023-04-28T00:00:00"/>
    <s v="SI"/>
    <n v="1"/>
    <n v="6.25E-2"/>
  </r>
  <r>
    <s v="SECRETARIA GENERAL"/>
    <x v="14"/>
    <s v="»104-"/>
    <x v="14"/>
    <n v="1"/>
    <s v="104-2-4"/>
    <s v="104-2"/>
    <x v="1"/>
    <s v="Innovador"/>
    <s v="N/A"/>
    <s v="19-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15"/>
    <n v="3.7499999999999999E-2"/>
    <n v="4"/>
    <s v="Numérica"/>
    <s v="# de soportes presentados /4 soportes a presentar"/>
    <d v="2023-04-17T00:00:00"/>
    <d v="2023-08-31T00:00:00"/>
    <s v="»104-Grupo de Trabajo de Notificaciones y Certificaciones, »20-Oficina de Tecnología e Informática"/>
    <x v="3"/>
    <s v="Cumplida"/>
    <n v="1"/>
    <s v="Se construyó el componente de software cumpliendo a cabalidad con la actividad propuesta (Soporte 1, soporte 2, soporte 3, soporte 4) "/>
    <d v="2023-08-31T00:00:00"/>
    <n v="1"/>
    <s v="Se avala cumplimiento de la actividad, se evidencia en los soportes los 4 entregables definidos en las fechas establecidas. "/>
    <d v="2023-08-31T00:00:00"/>
    <s v="SI"/>
    <n v="1"/>
    <n v="3.7499999999999999E-2"/>
  </r>
  <r>
    <s v="SECRETARIA GENERAL"/>
    <x v="14"/>
    <s v="»104-"/>
    <x v="14"/>
    <n v="1"/>
    <s v="104-2-5"/>
    <s v="104-2"/>
    <x v="1"/>
    <s v="Innovador"/>
    <s v="N/A"/>
    <s v="19-N/A"/>
    <s v="N/A"/>
    <s v="N/A"/>
    <s v="N/A"/>
    <s v="N/A"/>
    <s v="Realizar manuales y capacitar a los usuarios (1.Formato Manual de Usuario GS03-F24 nuevo o actualizado  2. Registro de Capacitación)"/>
    <n v="0.2"/>
    <n v="0.05"/>
    <n v="2"/>
    <s v="Numérica"/>
    <s v="# de soportes presentados /2 soportes a presentar"/>
    <d v="2023-05-02T00:00:00"/>
    <d v="2023-09-08T00:00:00"/>
    <s v="»104-Grupo de Trabajo de Notificaciones y Certificaciones, »20-Oficina de Tecnología e Informática"/>
    <x v="3"/>
    <s v="Cumplida"/>
    <n v="1"/>
    <s v="Se realizaron los manuales y  capacitaciones correspondientes a los usuarios cumpliendo a cabalidad con la actividad propuesta (Soporte 1, soporte 2)"/>
    <d v="2023-09-08T00:00:00"/>
    <n v="1"/>
    <s v="Se valida cumplimiento de la actividad, se evidencia en los soportes manual del usuario y registro de capacitación realizada dentro de las fechas establecidas. "/>
    <d v="2023-09-08T00:00:00"/>
    <s v="SI"/>
    <n v="1"/>
    <n v="0.05"/>
  </r>
  <r>
    <s v="SECRETARIA GENERAL"/>
    <x v="14"/>
    <s v="»104-"/>
    <x v="14"/>
    <n v="1"/>
    <s v="104-2-6"/>
    <s v="104-2"/>
    <x v="1"/>
    <s v="Innovador"/>
    <s v="N/A"/>
    <s v="19-N/A"/>
    <s v="N/A"/>
    <s v="N/A"/>
    <s v="N/A"/>
    <s v="N/A"/>
    <s v="Realizar cierre del proyecto (1. Formato Arquitectura de Software GS03F21, ya sea nuevo o actualizado hasta el capitulo 2 . 2. Formato Acta de Entrega de Desarrollo de Software GS03-F25)"/>
    <n v="0.2"/>
    <n v="0.05"/>
    <n v="2"/>
    <s v="Numérica"/>
    <s v="# de soportes presentados /2 soportes a presentar"/>
    <d v="2023-09-04T00:00:00"/>
    <d v="2023-09-11T00:00:00"/>
    <s v="»104-Grupo de Trabajo de Notificaciones y Certificaciones, »20-Oficina de Tecnología e Informática"/>
    <x v="3"/>
    <s v="Cumplida"/>
    <n v="1"/>
    <s v="Se realizó cierre del proyecto presentando el formato de arquitectura de software y acta de entrega cumpliendo a cabalidad con la actividad propuesta (Soporte 1, soporte 2)"/>
    <d v="2023-09-11T00:00:00"/>
    <n v="1"/>
    <s v="Se valida cumplimiento de la actividad, se evidencia en los soportes formato arquitectura software y acta de entrega "/>
    <d v="2023-09-11T00:00:00"/>
    <s v="SI"/>
    <n v="1"/>
    <n v="0.05"/>
  </r>
  <r>
    <s v="SECRETARIA GENERAL"/>
    <x v="14"/>
    <s v="»104-"/>
    <x v="14"/>
    <n v="1"/>
    <s v="104-3"/>
    <s v="104-3"/>
    <x v="0"/>
    <s v="Operativo"/>
    <s v="Fortalecer e implementar herramientas tecnológicas para identificar y atender las nuevas demandas que están surgiendo en la ciudadanía"/>
    <s v="6-Plan Estratégico de Tecnologías de la Información"/>
    <s v="SI"/>
    <s v="  8» Mejoramiento de los sistemas de información y servicios tecnológicos de la superintendencia de industria y comercio en el territorio  nacional,   8» Mejoramiento de los sistemas de información y servicios tecnológicos de la superintendencia de industria y comercio en el territorio  nacional"/>
    <s v=" 11.Gobierno digital,  16.Gestión documental"/>
    <s v=" 17- Plan Estratégico de Tecnologías de la Información"/>
    <s v="Desarrollo de autenticación digital en el módulo de copias y certificaciones, operando (1. Formato Arquitectura de Software GS03F21, ya sea nuevo o actualizado hasta el capitulo 2 . 2. Acta de Entrega de Desarrollo de Software GS03-F25)_x0009__x0009__x0009__x0009__x0009__x0009_"/>
    <n v="0.5"/>
    <m/>
    <n v="2"/>
    <s v="Numérica"/>
    <s v="1 documento de arquitectura y acta de reunión / 2 soportes a presentar"/>
    <d v="2023-02-01T00:00:00"/>
    <d v="2023-11-30T00:00:00"/>
    <s v="»104-Grupo de Trabajo de Notificaciones y Certificaciones, »20-Oficina de Tecnología e Informática"/>
    <x v="0"/>
    <s v="Cumplida"/>
    <n v="1"/>
    <s v="Se finalizó el desarrollo de la autenticación digital en el módulo de copias y certificaciones , el cual ya esta operando. (Soporte 1, soporte2)"/>
    <d v="2023-11-30T00:00:00"/>
    <n v="1"/>
    <s v="Las evidencias permiten validar el cumplimiento de la meta de producto"/>
    <d v="2023-11-30T00:00:00"/>
    <s v="SI"/>
    <s v="NA"/>
    <n v="0.5"/>
  </r>
  <r>
    <s v="SECRETARIA GENERAL"/>
    <x v="14"/>
    <s v="»104-"/>
    <x v="14"/>
    <n v="1"/>
    <s v="104-3-1"/>
    <s v="104-3"/>
    <x v="1"/>
    <s v="Operativo"/>
    <s v="N/A"/>
    <s v="19-N/A"/>
    <s v="N/A"/>
    <s v="N/A"/>
    <s v="N/A"/>
    <s v="N/A"/>
    <s v="Elaborar y aprobar requerimiento (1. Formato Solicitud de Requerimientos a Sistemas de Información GS03-F18 2. Formato Lista de Chequeo de Requisitos de Seguridad de la Información GS03-F27)"/>
    <n v="0.2"/>
    <n v="0.1"/>
    <n v="2"/>
    <s v="Numérica"/>
    <s v="# de soportes presentados / 2 soportes a presentar"/>
    <d v="2023-02-01T00:00:00"/>
    <d v="2023-02-28T00:00:00"/>
    <s v="»104-Grupo de Trabajo de Notificaciones y Certificaciones, »20-Oficina de Tecnología e Informática"/>
    <x v="1"/>
    <s v="Cumplida"/>
    <n v="1"/>
    <s v="Se elaboraron los documentos correspondientes al formato de solicitud de requerimientos GS03-F18 y el formato de lista de chequeo de requisitos de seguridad GS03-F27  cumpliendo a cabalidad con la actividad planteada (Soporte 1, soporte2)"/>
    <d v="2023-02-28T00:00:00"/>
    <n v="1"/>
    <s v="Se avala el cumplimiento de la presente actividad mediante los 2 entregables establecidos en la presente actividad "/>
    <d v="2023-02-28T00:00:00"/>
    <s v="SI"/>
    <n v="1"/>
    <n v="0.1"/>
  </r>
  <r>
    <s v="SECRETARIA GENERAL"/>
    <x v="14"/>
    <s v="»104-"/>
    <x v="14"/>
    <n v="1"/>
    <s v="104-3-2"/>
    <s v="104-3"/>
    <x v="2"/>
    <s v="Operativo"/>
    <s v="N/A"/>
    <s v="19-N/A"/>
    <s v="N/A"/>
    <s v="N/A"/>
    <s v="N/A"/>
    <s v="N/A"/>
    <s v="Diseñar la solución (1. Formato Arquitectura de Software GS03F21, ya sea nuevo o actualizado hasta el capitulo 2  / Único entregable) "/>
    <n v="0"/>
    <n v="0"/>
    <n v="1"/>
    <s v="Numérica"/>
    <s v="# de soportes presentados / 1 soporte a presentar"/>
    <d v="2023-03-01T00:00:00"/>
    <d v="2023-03-31T00:00:00"/>
    <s v="»20-Oficina de Tecnología e Informática"/>
    <x v="1"/>
    <s v="Cumplida"/>
    <n v="1"/>
    <s v="Se diseñó la solución descrita en el formato arquitectura de software GS03-F21 cumpliendo a cabalidad con la actividad. (Soporte 1)"/>
    <d v="2023-03-31T00:00:00"/>
    <n v="1"/>
    <s v="Se avala el cumplimiento de la presente actividad mediante documento denominado Arquitectura de software "/>
    <d v="2023-03-31T00:00:00"/>
    <s v="SI"/>
    <n v="1"/>
    <n v="0"/>
  </r>
  <r>
    <s v="SECRETARIA GENERAL"/>
    <x v="14"/>
    <s v="»104-"/>
    <x v="14"/>
    <n v="1"/>
    <s v="104-3-3"/>
    <s v="104-3"/>
    <x v="1"/>
    <s v="Operativo"/>
    <s v="N/A"/>
    <s v="19-N/A"/>
    <s v="N/A"/>
    <s v="N/A"/>
    <s v="N/A"/>
    <s v="N/A"/>
    <s v="Planear  y gestionar la solución  (1. Reporte planeación de tareas, línea base de requerimientos (historias de usuario) y entregables  en la herramienta devops 2. plan de pruebas diseñado y registrado en la herramienta devops)"/>
    <n v="0.25"/>
    <n v="0.125"/>
    <n v="2"/>
    <s v="Numérica"/>
    <s v="# de soportes presentados /2 soportes a presentar"/>
    <d v="2023-04-03T00:00:00"/>
    <d v="2023-05-31T00:00:00"/>
    <s v="»104-Grupo de Trabajo de Notificaciones y Certificaciones, »20-Oficina de Tecnología e Informática"/>
    <x v="2"/>
    <s v="Cumplida"/>
    <n v="1"/>
    <s v="_x0009_Se realiza la entrega del documento que contiene el reporte de planeación de tareas, línea base de requerimientos (historias de usuario) y entregables  en la herramienta devops, con el plan de pruebas diseñado y registrado en la herramienta devops (Soporte 1, soporte 2)"/>
    <d v="2023-05-31T00:00:00"/>
    <n v="1"/>
    <s v="Se avala el cumplimiento de la presente actividad mediante los entregables reporte  de tareas y plan de pruebas "/>
    <d v="2023-05-31T00:00:00"/>
    <s v="SI"/>
    <n v="1"/>
    <n v="0.125"/>
  </r>
  <r>
    <s v="SECRETARIA GENERAL"/>
    <x v="14"/>
    <s v="»104-"/>
    <x v="14"/>
    <n v="1"/>
    <s v="104-3-4"/>
    <s v="104-3"/>
    <x v="1"/>
    <s v="Operativo"/>
    <s v="N/A"/>
    <s v="19-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15"/>
    <n v="7.4999999999999997E-2"/>
    <n v="4"/>
    <s v="Numérica"/>
    <s v="# de soportes presentados /4 soportes a presentar"/>
    <d v="2023-06-01T00:00:00"/>
    <d v="2023-10-31T00:00:00"/>
    <s v="»104-Grupo de Trabajo de Notificaciones y Certificaciones, »20-Oficina de Tecnología e Informática"/>
    <x v="0"/>
    <s v="Cumplida"/>
    <n v="1"/>
    <s v="Se construyó el componente de software cumpliendo a cabalidad con la actividad propuesta (Soporte 1, soporte 2, soporte 3, soporte 4)  "/>
    <d v="2023-10-31T00:00:00"/>
    <n v="1"/>
    <s v="Las evidencias permiten validar el cumplimiento de la actividad"/>
    <d v="2023-10-31T00:00:00"/>
    <s v="SI"/>
    <n v="1"/>
    <n v="7.4999999999999997E-2"/>
  </r>
  <r>
    <s v="SECRETARIA GENERAL"/>
    <x v="14"/>
    <s v="»104-"/>
    <x v="14"/>
    <n v="1"/>
    <s v="104-3-5"/>
    <s v="104-3"/>
    <x v="1"/>
    <s v="Operativo"/>
    <s v="N/A"/>
    <s v="19-N/A"/>
    <s v="N/A"/>
    <s v="N/A"/>
    <s v="N/A"/>
    <s v="N/A"/>
    <s v="Realizar manuales y capacitar a los usuarios (1.Formato Manual de Usuario GS03-F24 nuevo o actualizado  2. Registro de Capacitación)"/>
    <n v="0.2"/>
    <n v="0.1"/>
    <n v="2"/>
    <s v="Numérica"/>
    <s v="# de soportes presentados /2 soportes a presentar"/>
    <d v="2023-11-01T00:00:00"/>
    <d v="2023-11-30T00:00:00"/>
    <s v="»104-Grupo de Trabajo de Notificaciones y Certificaciones, »20-Oficina de Tecnología e Informática"/>
    <x v="0"/>
    <s v="Cumplida"/>
    <n v="1"/>
    <s v="Se realizaron los manuales y  capacitaciones correspondientes a los usuarios cumpliendo a cabalidad con la actividad propuesta (Soporte 1, soporte 2)"/>
    <d v="2023-11-30T00:00:00"/>
    <n v="1"/>
    <s v="Las evidencias permiten validar el cumplimiento de la actividad"/>
    <d v="2023-11-30T00:00:00"/>
    <s v="SI"/>
    <n v="1"/>
    <n v="0.1"/>
  </r>
  <r>
    <s v="SECRETARIA GENERAL"/>
    <x v="14"/>
    <s v="»104-"/>
    <x v="14"/>
    <n v="1"/>
    <s v="104-3-6"/>
    <s v="104-3"/>
    <x v="1"/>
    <s v="Operativo"/>
    <s v="N/A"/>
    <s v="19-N/A"/>
    <s v="N/A"/>
    <s v="N/A"/>
    <s v="N/A"/>
    <s v="N/A"/>
    <s v="Realizar cierre del proyecto (1. Formato Arquitectura de Software GS03F21, ya sea nuevo o actualizado hasta el capitulo 2 . 2. Formato Acta de Entrega de Desarrollo de Software GS03-F25)"/>
    <n v="0.2"/>
    <n v="0.1"/>
    <n v="2"/>
    <s v="Numérica"/>
    <s v="# de soportes presentados /2 soportes a presentar"/>
    <d v="2023-11-01T00:00:00"/>
    <d v="2023-11-30T00:00:00"/>
    <s v="»104-Grupo de Trabajo de Notificaciones y Certificaciones, »20-Oficina de Tecnología e Informática"/>
    <x v="0"/>
    <s v="Cumplida"/>
    <n v="1"/>
    <s v="Se realizó cierre del proyecto presentando el formato de arquitectura de software y acta de entrega cumpliendo a cabalidad con la actividad propuesta (Soporte 1, soporte 2)"/>
    <d v="2023-11-30T00:00:00"/>
    <n v="1"/>
    <s v="Las evidencias permiten validar el cumplimiento de la actividad"/>
    <d v="2023-11-30T00:00:00"/>
    <s v="SI"/>
    <n v="1"/>
    <n v="0.1"/>
  </r>
  <r>
    <s v="SECRETARIA GENERAL"/>
    <x v="14"/>
    <s v="»104-"/>
    <x v="14"/>
    <n v="1"/>
    <s v="104-4"/>
    <s v="104-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04-Grupo de Trabajo de Notificaciones y Certificaciones"/>
    <x v="0"/>
    <s v="Vencida"/>
    <s v="NA"/>
    <s v="NA"/>
    <s v="NA"/>
    <m/>
    <s v="NA"/>
    <s v="NA"/>
    <s v="NA"/>
    <s v="NA"/>
    <n v="0"/>
  </r>
  <r>
    <s v="SECRETARIA GENERAL"/>
    <x v="14"/>
    <s v="»104-"/>
    <x v="14"/>
    <n v="1"/>
    <s v="104-4-1"/>
    <s v="104-4"/>
    <x v="5"/>
    <s v="Act Compartida"/>
    <s v="N/A"/>
    <s v="N/A"/>
    <s v="N/A"/>
    <s v="N/A"/>
    <s v="N/A"/>
    <s v="N/A"/>
    <s v="Ejecutar las actividades compartidas cuya fecha de vencimiento se encuentra dentro del segundo trimestre del año "/>
    <n v="0.33333333333333331"/>
    <n v="0.33333333333333331"/>
    <n v="1"/>
    <s v="Numérica"/>
    <s v="Sumatoria logros ponderados verificados actividades programadas / promedio meta ponderada periodo evaluado "/>
    <d v="2023-04-01T00:00:00"/>
    <d v="2023-06-30T00:00:00"/>
    <s v="»104-Grupo de Trabajo de Notificaciones y Certificaciones"/>
    <x v="2"/>
    <s v="Cumplida"/>
    <n v="1"/>
    <s v="1 Actividad programada para el segundo trimestre reportó avance del 100%"/>
    <d v="2023-06-30T00:00:00"/>
    <n v="1"/>
    <s v="1 Actividad programada para el segundo trimestre reportó avance del 100%"/>
    <d v="2023-06-30T00:00:00"/>
    <s v="SI"/>
    <n v="1"/>
    <n v="0.33333333333333331"/>
  </r>
  <r>
    <s v="SECRETARIA GENERAL"/>
    <x v="14"/>
    <s v="»104-"/>
    <x v="14"/>
    <n v="1"/>
    <s v="104-4-2"/>
    <s v="104-4"/>
    <x v="6"/>
    <s v="Act Compartida"/>
    <s v="N/A"/>
    <s v="N/A"/>
    <s v="N/A"/>
    <s v="N/A"/>
    <s v="N/A"/>
    <s v="N/A"/>
    <s v="Ejecutar las actividades compartidas cuya fecha de vencimiento se encuentra dentro del cuarto trimestre del año "/>
    <n v="0.66666666666666663"/>
    <n v="0.66666666666666663"/>
    <n v="2"/>
    <s v="Numérica"/>
    <s v="Sumatoria logros ponderados verificados actividades programadas / promedio meta ponderada periodo evaluado "/>
    <d v="2023-10-01T00:00:00"/>
    <d v="2023-12-30T00:00:00"/>
    <s v="»104-Grupo de Trabajo de Notificaciones y Certificaciones"/>
    <x v="0"/>
    <s v="Vencida"/>
    <s v="NA"/>
    <s v="NA"/>
    <s v="NA"/>
    <m/>
    <s v="NA"/>
    <s v="NA"/>
    <s v="NA"/>
    <s v="NA"/>
    <n v="0"/>
  </r>
  <r>
    <s v="SECRETARIA GENERAL"/>
    <x v="15"/>
    <s v="»105-"/>
    <x v="15"/>
    <n v="0"/>
    <s v="105-1"/>
    <s v="105-1"/>
    <x v="0"/>
    <s v="Operativo"/>
    <s v="Fortalecer al talento humano en el conocimiento de cada una de las funciones que ejercen las áreas de la entidad"/>
    <s v="12-Planes de mejoramiento"/>
    <s v="NO"/>
    <s v="N/A"/>
    <s v=" 1. Planeación Institucional,  15.Gestión del conocimiento y la innovación"/>
    <s v=" 6- Plan Institucional de Capacitación (PIC)"/>
    <s v="Capacitaciones internas en temas contractuales, realizadas (Captura de pantalla de la citación, documento PDF de la presentación empleada, grabaciones de la sesiones (cuando aplique), lista de asistencia) "/>
    <n v="0.2"/>
    <m/>
    <n v="3"/>
    <s v="Numérica"/>
    <s v="# de Capacitaciones realizadas / 3 Capacitaciones a realizar"/>
    <d v="2023-01-03T00:00:00"/>
    <d v="2023-11-30T00:00:00"/>
    <s v="»105-Grupo de Trabajo  Contratación"/>
    <x v="0"/>
    <s v="Cumplida"/>
    <n v="1"/>
    <s v="Se realizaron las tres capacitaciones como evidencia se adjunta la presentación, link del video y captura de pantalla de la citación"/>
    <d v="2023-11-30T00:00:00"/>
    <n v="1"/>
    <s v="Las evidencias permiten validar el cumplimiento del producto, al ser un producto que aún no vence su cumplimiento será tenido en cuenta para el cálculo de indicadores del último trimestre  "/>
    <d v="2023-11-30T00:00:00"/>
    <s v="SI"/>
    <s v="NA"/>
    <n v="0.2"/>
  </r>
  <r>
    <s v="SECRETARIA GENERAL"/>
    <x v="15"/>
    <s v="»105-"/>
    <x v="15"/>
    <n v="0"/>
    <s v="105-1-1"/>
    <s v="105-1"/>
    <x v="1"/>
    <s v="Operativo"/>
    <s v="N/A"/>
    <s v="N/A"/>
    <s v="N/A"/>
    <s v="N/A"/>
    <s v="N/A"/>
    <s v="N/A"/>
    <s v="Realizar programación de los temas estableciendo el cronograma y remitirlo a la Oficina Asesora de Planeación y a Talento Humano (Cronograma de capacitación único entregable)"/>
    <n v="0.5"/>
    <n v="0.1"/>
    <n v="1"/>
    <s v="Numérica"/>
    <s v="# de cronograma  realizado y remitido a Talento Humano y OAP/1. cronograma  de capacitaciones a realizar y remitir a Talento Humano y OAP"/>
    <d v="2023-01-03T00:00:00"/>
    <d v="2023-02-28T00:00:00"/>
    <s v="»105-Grupo de Trabajo  Contratación"/>
    <x v="1"/>
    <s v="Cumplida"/>
    <n v="1"/>
    <s v="Se realizó el cronograma de la capacitaciones que se realizaran en la presenta vigencia,"/>
    <d v="2023-02-28T00:00:00"/>
    <n v="1"/>
    <s v="Se avala el cumplimiento de la presente actividad mediante cronograma de capacitaciones 2023 "/>
    <d v="2023-02-28T00:00:00"/>
    <s v="SI"/>
    <n v="1"/>
    <n v="0.1"/>
  </r>
  <r>
    <s v="SECRETARIA GENERAL"/>
    <x v="15"/>
    <s v="»105-"/>
    <x v="15"/>
    <n v="0"/>
    <s v="105-1-2"/>
    <s v="105-1"/>
    <x v="1"/>
    <s v="Operativo"/>
    <s v="N/A"/>
    <s v="N/A"/>
    <s v="N/A"/>
    <s v="N/A"/>
    <s v="N/A"/>
    <s v="N/A"/>
    <s v="Realizar 3 Capacitaciones (1. Captura pantalla de la citación por calendario Outlook office; 2. pdf de la presentación;  3. Link de la grabación (si aplica) 4. Listado de asistencia"/>
    <n v="0.5"/>
    <n v="0.1"/>
    <n v="3"/>
    <s v="Numérica"/>
    <s v="# de Capacitaciones realizadas /3 Capacitaciones a realizar"/>
    <d v="2023-03-01T00:00:00"/>
    <d v="2023-11-30T00:00:00"/>
    <s v="»105-Grupo de Trabajo  Contratación"/>
    <x v="0"/>
    <s v="Cumplida"/>
    <n v="1"/>
    <s v="En el mes de julio se realizo la capacitación en supervisión. Se adjunta evidencias captura de pantalla de citación, listado de asistencia, presentación"/>
    <d v="2023-11-30T00:00:00"/>
    <n v="1"/>
    <s v="Las evidencias permiten validar el cumplimiento de la actividad, dado que aún no ha vencido será tenido en cuenta para el cálculo de indicadores para el periodo programado"/>
    <d v="2023-11-30T00:00:00"/>
    <s v="SI"/>
    <n v="1"/>
    <n v="0.1"/>
  </r>
  <r>
    <s v="SECRETARIA GENERAL"/>
    <x v="15"/>
    <s v="»105-"/>
    <x v="15"/>
    <n v="0"/>
    <s v="105-2"/>
    <s v="105-2"/>
    <x v="0"/>
    <s v="Operativo"/>
    <s v="N/A"/>
    <s v="8-Modelo Integrado de Planeación y Gestión "/>
    <s v="SI"/>
    <s v="N/A"/>
    <s v=" 15.Gestión del conocimiento y la innovación"/>
    <s v="N/A"/>
    <s v="Manual de Contratación GA01-I02, publicado en el SIGI (Captura de pantalla de la publicación en el sigi, único entregable)"/>
    <n v="0.2"/>
    <m/>
    <n v="1"/>
    <s v="Numérica"/>
    <s v="# de manuales publicados /1 manual a publicar "/>
    <d v="2023-03-01T00:00:00"/>
    <d v="2023-05-12T00:00:00"/>
    <s v="»105-Grupo de Trabajo  Contratación, »30-Oficina Asesora de Planeación"/>
    <x v="2"/>
    <s v="Cumplida"/>
    <n v="1"/>
    <s v="Se dio cumplimiento a la actividad con la publicación del manual de contratación en el secop"/>
    <d v="2023-05-12T00:00:00"/>
    <n v="1"/>
    <s v="Se avala el cumplimiento del presente producto mediante captura de pantalla del Manual de Contratación GA01-i02 publicado en el SIGI  "/>
    <d v="2023-05-26T00:00:00"/>
    <s v="SI"/>
    <s v="NA"/>
    <n v="0.2"/>
  </r>
  <r>
    <s v="SECRETARIA GENERAL"/>
    <x v="15"/>
    <s v="»105-"/>
    <x v="15"/>
    <n v="0"/>
    <s v="105-2-1"/>
    <s v="105-2"/>
    <x v="1"/>
    <s v="Operativo"/>
    <s v="N/A"/>
    <s v="N/A"/>
    <s v="N/A"/>
    <s v="N/A"/>
    <s v="N/A"/>
    <s v="N/A"/>
    <s v="Cargar y presentar a través del SIGI,  la propuesta del Manual de Contratación GA01-I02 a la Oficina Asesora de Planeación (captura de pantalla del aplicativo con fecha /  único entregable)"/>
    <n v="0.5"/>
    <n v="0.1"/>
    <n v="1"/>
    <s v="Numérica"/>
    <s v="# de manuales cargados y presentados /1 manual a cargar y presentar"/>
    <d v="2023-03-01T00:00:00"/>
    <d v="2023-03-24T00:00:00"/>
    <s v="»105-Grupo de Trabajo  Contratación"/>
    <x v="1"/>
    <s v="Cumplida"/>
    <n v="1"/>
    <s v="Se remitió a la OAP,  por el SIGI, para su revisión y observaciones la actualización del manual de acuerdo a lo establecido, "/>
    <d v="2023-03-24T00:00:00"/>
    <n v="1"/>
    <s v="Se avala el cumplimiento de la presente actividad mediante captura de pantalla del aplicativo con fecha"/>
    <d v="2023-03-31T00:00:00"/>
    <s v="SI"/>
    <n v="1"/>
    <n v="0.1"/>
  </r>
  <r>
    <s v="SECRETARIA GENERAL"/>
    <x v="15"/>
    <s v="»105-"/>
    <x v="15"/>
    <n v="0"/>
    <s v="105-2-2"/>
    <s v="105-2"/>
    <x v="2"/>
    <s v="Operativo"/>
    <s v="N/A"/>
    <s v="N/A"/>
    <s v="N/A"/>
    <s v="N/A"/>
    <s v="N/A"/>
    <s v="N/A"/>
    <s v="Revisar metodológicamente la propuesta del  Manual de Contratación GA01-I02 y enviarla a la dependencia solicitante (captura de pantalla del aplicativo/ único entregable)"/>
    <n v="0"/>
    <n v="0"/>
    <n v="1"/>
    <s v="Numérica"/>
    <s v="# de documentos revisados metodológicamente/ 1 Manual a revisar "/>
    <d v="2023-03-27T00:00:00"/>
    <d v="2023-04-11T00:00:00"/>
    <s v="»30-Oficina Asesora de Planeación"/>
    <x v="2"/>
    <s v="Cumplida"/>
    <n v="1"/>
    <s v="Se adjunta como evidencia el mensaje del módulo documental del SIGI, de la devolución del manual con observaciones"/>
    <d v="2023-04-13T00:00:00"/>
    <n v="1"/>
    <s v="Se avala el cumplimiento de la presente actividad mediante captura de pantalla  donde se evidencia que se devolvió el procedimiento GA01-I02 para ajustes."/>
    <d v="2023-04-13T00:00:00"/>
    <s v="SI"/>
    <n v="1"/>
    <n v="0"/>
  </r>
  <r>
    <s v="SECRETARIA GENERAL"/>
    <x v="15"/>
    <s v="»105-"/>
    <x v="15"/>
    <n v="0"/>
    <s v="105-2-3"/>
    <s v="105-2"/>
    <x v="1"/>
    <s v="Operativo"/>
    <s v="N/A"/>
    <s v="N/A"/>
    <s v="N/A"/>
    <s v="N/A"/>
    <s v="N/A"/>
    <s v="N/A"/>
    <s v="Ajustar y/o aprobar técnicamente el Manual de Contratación GA01-I02 y remitirla a la Oficina Asesora de Planeación (captura de pantalla del aplicativo/único entregable)"/>
    <n v="0.5"/>
    <n v="0.1"/>
    <n v="1"/>
    <s v="Numérica"/>
    <s v="# de documentos ajustados y remitidos a la OAP/ 1 manual ajustado y remitido "/>
    <d v="2023-04-12T00:00:00"/>
    <d v="2023-04-28T00:00:00"/>
    <s v="»105-Grupo de Trabajo  Contratación"/>
    <x v="2"/>
    <s v="Cumplida"/>
    <n v="1"/>
    <s v="Efectuado el ajuste al manual y con el fin de solicitar la publicación en su nueva codificación, se solicita la eliminación del instructivo en el aplicativo,  se adjunta como evidencia la solicitud de eliminación y posteriormente la solicitud de publicación del manual"/>
    <d v="2023-04-28T00:00:00"/>
    <n v="1"/>
    <s v="Se avala el cumplimiento de la presente actividad mediante captura de pantalla de solicitud de eliminación del instructivo y publicación del manual que reemplaza el instructivo. Se ajusta la eficiencia al 95% por cuanto la publicación del documento se efectuó en el mes de mayo debiéndose cumplir en el mes de abril "/>
    <d v="2023-05-08T00:00:00"/>
    <s v="NO"/>
    <n v="0.95"/>
    <n v="0.1"/>
  </r>
  <r>
    <s v="SECRETARIA GENERAL"/>
    <x v="15"/>
    <s v="»105-"/>
    <x v="15"/>
    <n v="0"/>
    <s v="105-2-4"/>
    <s v="105-2"/>
    <x v="2"/>
    <s v="Operativo"/>
    <s v="N/A"/>
    <s v="N/A"/>
    <s v="N/A"/>
    <s v="N/A"/>
    <s v="N/A"/>
    <s v="N/A"/>
    <s v="Publicar en el Sistema Integral de Gestión Institucional el Manual de Contratación GA01-I02 formulado o actualizada. (captura de pantalla del aplicativo/ único entregable)"/>
    <n v="0"/>
    <n v="0"/>
    <n v="1"/>
    <s v="Numérica"/>
    <s v="# de documentos publicados/ 1 Manual a publicar "/>
    <d v="2023-05-02T00:00:00"/>
    <d v="2023-05-13T00:00:00"/>
    <s v="»30-Oficina Asesora de Planeación"/>
    <x v="2"/>
    <s v="Cumplida"/>
    <n v="1"/>
    <s v="El 26 de mayo se publica en el SIGI la actualización del manual de contratación con su nueva codificación "/>
    <d v="2023-05-13T00:00:00"/>
    <n v="1"/>
    <s v="Se avala el cumplimiento de la presente actividad mediante la publicación del manual GA01-M04"/>
    <d v="2023-05-26T00:00:00"/>
    <s v="SI"/>
    <n v="1"/>
    <n v="0"/>
  </r>
  <r>
    <s v="SECRETARIA GENERAL"/>
    <x v="15"/>
    <s v="»105-"/>
    <x v="15"/>
    <n v="0"/>
    <s v="105-3"/>
    <s v="105-3"/>
    <x v="0"/>
    <s v="Operativo"/>
    <s v="N/A"/>
    <s v="8-Modelo Integrado de Planeación y Gestión "/>
    <s v="SI"/>
    <s v="N/A"/>
    <s v=" 15.Gestión del conocimiento y la innovación"/>
    <s v="N/A"/>
    <s v="Procedimiento Etapa de Planeación GA01-P02,  Procedimiento Etapa de Selección GA01-P03, publicados en el SIGI  (Captura de pantalla de la publicación en el sigi, único entregable)"/>
    <n v="0.2"/>
    <m/>
    <n v="2"/>
    <s v="Numérica"/>
    <s v="# de procedimientos  publicados /2 procedimientos a publicar "/>
    <d v="2023-05-15T00:00:00"/>
    <d v="2023-07-31T00:00:00"/>
    <s v="»105-Grupo de Trabajo  Contratación, »30-Oficina Asesora de Planeación"/>
    <x v="3"/>
    <s v="Cumplida"/>
    <n v="1"/>
    <s v="Se adjunta como evidencia la publicación de los procedimientos en el SIGI"/>
    <d v="2023-07-31T00:00:00"/>
    <n v="1"/>
    <s v="Las evidencias permiten validar el cumplimiento del producto,"/>
    <d v="2023-07-31T00:00:00"/>
    <s v="SI"/>
    <s v="NA"/>
    <n v="0.2"/>
  </r>
  <r>
    <s v="SECRETARIA GENERAL"/>
    <x v="15"/>
    <s v="»105-"/>
    <x v="15"/>
    <n v="0"/>
    <s v="105-3-1"/>
    <s v="105-3"/>
    <x v="1"/>
    <s v="Operativo"/>
    <s v="N/A"/>
    <s v="N/A"/>
    <s v="N/A"/>
    <s v="N/A"/>
    <s v="N/A"/>
    <s v="N/A"/>
    <s v="Cargar y presentar a través del SIGI,  la propuesta del procedimiento GA01-P02,  Procedimiento Etapa de Selección GA01-P03,  a la Oficina Asesora de Planeación (captura de pantalla del aplicativo con fecha /  único entregable)"/>
    <n v="0.5"/>
    <n v="0.1"/>
    <n v="2"/>
    <s v="Numérica"/>
    <s v="# de procedimientos  cargados y presentados /2 procedimientos  a cargar y presentar"/>
    <d v="2023-05-15T00:00:00"/>
    <d v="2023-06-02T00:00:00"/>
    <s v="»105-Grupo de Trabajo  Contratación"/>
    <x v="2"/>
    <s v="Cumplida"/>
    <n v="1"/>
    <s v="Se remiten los procedimientos por el aplicativo SIGI, para su revisión, se adjunta como evidencia los mensajes remitidos por la plataforma"/>
    <d v="2023-06-02T00:00:00"/>
    <n v="1"/>
    <s v="Se avala el cumplimiento de la presente actividad mediante capturas de pantalla DEL sigi para la revisión de actualización del documento procedimiento GA01-P02 y GA01-P03"/>
    <d v="2023-06-02T00:00:00"/>
    <s v="SI"/>
    <n v="1"/>
    <n v="0.1"/>
  </r>
  <r>
    <s v="SECRETARIA GENERAL"/>
    <x v="15"/>
    <s v="»105-"/>
    <x v="15"/>
    <n v="0"/>
    <s v="105-3-2"/>
    <s v="105-3"/>
    <x v="2"/>
    <s v="Operativo"/>
    <s v="N/A"/>
    <s v="N/A"/>
    <s v="N/A"/>
    <s v="N/A"/>
    <s v="N/A"/>
    <s v="N/A"/>
    <s v="Revisar metodológicamente la propuesta del procedimiento GA01-P02,  Procedimiento Etapa de Selección GA01-P03 y enviarla a la dependencia solicitante (captura de pantalla del aplicativo/ único entregable)"/>
    <n v="0"/>
    <n v="0"/>
    <n v="2"/>
    <s v="Numérica"/>
    <s v="# de documentos revisados metodológicamente/ 2 procedimientos a revisar "/>
    <d v="2023-06-05T00:00:00"/>
    <d v="2023-06-20T00:00:00"/>
    <s v="»30-Oficina Asesora de Planeación"/>
    <x v="2"/>
    <s v="Cumplida"/>
    <n v="1"/>
    <s v="Se adjunta como evidencia el mensaje del módulo documental del SIGI, con la  devolución de los procedimientos con observaciones"/>
    <d v="2023-06-20T00:00:00"/>
    <n v="1"/>
    <s v="Se avala el cumplimiento de la presente actividad mediante capturas de pantalla del SIGI de los procedimientos GA01-P03 y P02 para ajustes  "/>
    <d v="2023-06-22T00:00:00"/>
    <s v="SI"/>
    <n v="1"/>
    <n v="0"/>
  </r>
  <r>
    <s v="SECRETARIA GENERAL"/>
    <x v="15"/>
    <s v="»105-"/>
    <x v="15"/>
    <n v="0"/>
    <s v="105-3-3"/>
    <s v="105-3"/>
    <x v="1"/>
    <s v="Operativo"/>
    <s v="N/A"/>
    <s v="N/A"/>
    <s v="N/A"/>
    <s v="N/A"/>
    <s v="N/A"/>
    <s v="N/A"/>
    <s v="Ajustar y/o aprobar técnicamente los procedimientos GA01-P02,  Procedimiento Etapa de Selección GA01-P03, y remitirla a la Oficina Asesora de Planeación (captura de pantalla del aplicativo/único entregable)"/>
    <n v="0.5"/>
    <n v="0.1"/>
    <n v="2"/>
    <s v="Numérica"/>
    <s v="# de documentos ajustados y remitidos a la OAP/ 2 procedimientos  ajustados y remitidos "/>
    <d v="2023-06-21T00:00:00"/>
    <d v="2023-07-14T00:00:00"/>
    <s v="»105-Grupo de Trabajo  Contratación"/>
    <x v="3"/>
    <s v="Cumplida"/>
    <n v="1"/>
    <s v="Se adjunta como evidencia el mensaje del modulo"/>
    <d v="2023-07-14T00:00:00"/>
    <n v="1"/>
    <s v="Las evidencias permiten validar el cumplimiento de la actividad"/>
    <d v="2023-07-14T00:00:00"/>
    <s v="SI"/>
    <n v="1"/>
    <n v="0.1"/>
  </r>
  <r>
    <s v="SECRETARIA GENERAL"/>
    <x v="15"/>
    <s v="»105-"/>
    <x v="15"/>
    <n v="0"/>
    <s v="105-3-4"/>
    <s v="105-3"/>
    <x v="2"/>
    <s v="Operativo"/>
    <s v="N/A"/>
    <s v="N/A"/>
    <s v="N/A"/>
    <s v="N/A"/>
    <s v="N/A"/>
    <s v="N/A"/>
    <s v="Publicar en el Sistema Integral de Gestión Institucional el procedimiento GA01-P02,  Procedimiento Etapa de Selección GA01-P03. (captura de pantalla del aplicativo/ único entregable)"/>
    <n v="0"/>
    <n v="0"/>
    <n v="2"/>
    <s v="Numérica"/>
    <s v="# de documentos publicados/2 procedimientos  a publicar "/>
    <d v="2023-07-17T00:00:00"/>
    <d v="2023-07-31T00:00:00"/>
    <s v="»30-Oficina Asesora de Planeación"/>
    <x v="3"/>
    <s v="Cumplida"/>
    <n v="1"/>
    <s v="Se adjunta como evidencia la publicación de los procedimientos"/>
    <d v="2023-07-31T00:00:00"/>
    <n v="1"/>
    <s v="Se valido con el equipo de Calidad de la OAP que el entregable si correspondía con el propuesto por la actividad. Se parte del principio de la buena fe puesto que en la evidencia no se puede validar la fecha de cumplimiento "/>
    <d v="2023-09-29T00:00:00"/>
    <s v="SI"/>
    <n v="1"/>
    <n v="0"/>
  </r>
  <r>
    <s v="SECRETARIA GENERAL"/>
    <x v="15"/>
    <s v="»105-"/>
    <x v="15"/>
    <n v="0"/>
    <s v="105-4"/>
    <s v="105-4"/>
    <x v="0"/>
    <s v="Operativo"/>
    <s v="N/A"/>
    <s v="8-Modelo Integrado de Planeación y Gestión "/>
    <s v="SI"/>
    <s v="N/A"/>
    <s v=" 15.Gestión del conocimiento y la innovación"/>
    <s v="N/A"/>
    <s v="Procedimiento Etapa de Contratación GA01-P04 , Procedimiento Etapa de Ejecución GA01-P05,   publicados en el SIGI  (Captura de pantalla de la publicación en el sigi, único entregable)"/>
    <n v="0.2"/>
    <m/>
    <n v="2"/>
    <s v="Numérica"/>
    <s v="# de procedimientos  publicados /2 procedimientos a publicar "/>
    <d v="2023-08-01T00:00:00"/>
    <d v="2023-09-29T00:00:00"/>
    <s v="»105-Grupo de Trabajo  Contratación, »30-Oficina Asesora de Planeación"/>
    <x v="3"/>
    <s v="Cumplida"/>
    <n v="1"/>
    <s v="Se adjunta como evidencia la publicación de los procedimientos en el SIGI"/>
    <d v="2023-09-29T00:00:00"/>
    <n v="1"/>
    <s v="Se valido con el equipo de Calidad de la OAP que el entregable si correspondía con el propuesto por la actividad. Se parte del principio de la buena fe puesto que en la evidencia no se puede validar la fecha de cumplimiento "/>
    <d v="2023-08-11T00:00:00"/>
    <s v="SI"/>
    <s v="NA"/>
    <n v="0.2"/>
  </r>
  <r>
    <s v="SECRETARIA GENERAL"/>
    <x v="15"/>
    <s v="»105-"/>
    <x v="15"/>
    <n v="0"/>
    <s v="105-4-1"/>
    <s v="105-4"/>
    <x v="1"/>
    <s v="Operativo"/>
    <s v="N/A"/>
    <s v="N/A"/>
    <s v="N/A"/>
    <s v="N/A"/>
    <s v="N/A"/>
    <s v="N/A"/>
    <s v="Cargar y presentar a través del SIGI,  la propuesta del Procedimiento Etapa de Contratación GA01-P04 , Procedimiento Etapa de Ejecución GA01-P05,   (captura de pantalla del aplicativo con fecha /  único entregable)"/>
    <n v="0.5"/>
    <n v="0.1"/>
    <n v="2"/>
    <s v="Numérica"/>
    <s v="# de procedimientos  cargados y presentados /2 procedimientos  a cargar y presentar"/>
    <d v="2023-08-01T00:00:00"/>
    <d v="2023-08-11T00:00:00"/>
    <s v="»105-Grupo de Trabajo  Contratación"/>
    <x v="3"/>
    <s v="Cumplida"/>
    <n v="1"/>
    <s v="Se adjunta como evidencia la solicitud de revisión de los documentos por el SIGI"/>
    <d v="2023-08-11T00:00:00"/>
    <n v="1"/>
    <s v="Se valido con el equipo de Calidad de la OAP que el entregable si correspondía con el propuesto por la actividad. Se parte del principio de la buena fe puesto que en la evidencia no se puede validar la fecha de cumplimiento "/>
    <d v="2023-08-25T00:00:00"/>
    <s v="SI"/>
    <n v="1"/>
    <n v="0.1"/>
  </r>
  <r>
    <s v="SECRETARIA GENERAL"/>
    <x v="15"/>
    <s v="»105-"/>
    <x v="15"/>
    <n v="0"/>
    <s v="105-4-2"/>
    <s v="105-4"/>
    <x v="2"/>
    <s v="Operativo"/>
    <s v="N/A"/>
    <s v="N/A"/>
    <s v="N/A"/>
    <s v="N/A"/>
    <s v="N/A"/>
    <s v="N/A"/>
    <s v="Revisar metodológicamente el Procedimiento Etapa de Contratación GA01-P04 , Procedimiento Etapa de Ejecución GA01-P05, y enviarla a la dependencia solicitante (captura de pantalla del aplicativo/ único entregable)"/>
    <n v="0"/>
    <n v="0"/>
    <n v="2"/>
    <s v="Numérica"/>
    <s v="# de documentos revisados metodológicamente/ 2 procedimientos a revisar "/>
    <d v="2023-08-14T00:00:00"/>
    <d v="2023-08-25T00:00:00"/>
    <s v="»30-Oficina Asesora de Planeación"/>
    <x v="3"/>
    <s v="Cumplida"/>
    <n v="1"/>
    <s v="Se adjunta la captura de pantalla de la devolución de los documentos para ajustes"/>
    <d v="2023-08-25T00:00:00"/>
    <n v="1"/>
    <s v="Se valido con el equipo de Calidad de la OAP que el entregable si correspondía con el propuesto por la actividad. Se parte del principio de la buena fe puesto que en la evidencia no se puede validar la fecha de cumplimiento "/>
    <d v="2023-09-15T00:00:00"/>
    <s v="SI"/>
    <n v="1"/>
    <n v="0"/>
  </r>
  <r>
    <s v="SECRETARIA GENERAL"/>
    <x v="15"/>
    <s v="»105-"/>
    <x v="15"/>
    <n v="0"/>
    <s v="105-4-3"/>
    <s v="105-4"/>
    <x v="1"/>
    <s v="Operativo"/>
    <s v="N/A"/>
    <s v="N/A"/>
    <s v="N/A"/>
    <s v="N/A"/>
    <s v="N/A"/>
    <s v="N/A"/>
    <s v="Ajustar y/o aprobar técnicamente el Procedimiento Etapa de Contratación GA01-P04 , Procedimiento Etapa de Ejecución GA01-P05,   y remitirla a la Oficina Asesora de Planeación (captura de pantalla del aplicativo/único entregable)"/>
    <n v="0.5"/>
    <n v="0.1"/>
    <n v="2"/>
    <s v="Numérica"/>
    <s v="# de documentos ajustados y remitidos a la OAP/ 2 procedimientos  ajustados y remitidos "/>
    <d v="2023-08-28T00:00:00"/>
    <d v="2023-09-15T00:00:00"/>
    <s v="»105-Grupo de Trabajo  Contratación"/>
    <x v="3"/>
    <s v="Cumplida"/>
    <n v="1"/>
    <s v="Se remitió los documentos para la publicación a la OAP, se adjunta como evidencia la captura de pantalla del envió de los documentos a la OAP generada por el SIGI, "/>
    <d v="2023-09-15T00:00:00"/>
    <n v="1"/>
    <s v="Se valido con el equipo de Calidad de la OAP que el entregable si correspondía con el propuesto por la actividad. Se parte del principio de la buena fe puesto que en la evidencia no se puede validar la fecha de cumplimiento "/>
    <d v="2023-09-29T00:00:00"/>
    <s v="SI"/>
    <n v="1"/>
    <n v="0.1"/>
  </r>
  <r>
    <s v="SECRETARIA GENERAL"/>
    <x v="15"/>
    <s v="»105-"/>
    <x v="15"/>
    <n v="0"/>
    <s v="105-4-4"/>
    <s v="105-4"/>
    <x v="2"/>
    <s v="Operativo"/>
    <s v="N/A"/>
    <s v="N/A"/>
    <s v="N/A"/>
    <s v="N/A"/>
    <s v="N/A"/>
    <s v="N/A"/>
    <s v="Publicar en el Sistema Integral de Gestión Institucional el Procedimiento Etapa de Contratación GA01-P04 , Procedimiento Etapa de Ejecución GA01-P05,   formulado o actualizada. (captura de pantalla del aplicativo/ único entregable)"/>
    <n v="0"/>
    <n v="0"/>
    <n v="2"/>
    <s v="Numérica"/>
    <s v="# de documentos publicados/2 procedimientos  a publicar "/>
    <d v="2023-09-18T00:00:00"/>
    <d v="2023-09-29T00:00:00"/>
    <s v="»30-Oficina Asesora de Planeación"/>
    <x v="3"/>
    <s v="Cumplida"/>
    <n v="1"/>
    <s v="Se adjunta como evidencia la publicación de los procedimientos en el SIGI"/>
    <d v="2023-09-29T00:00:00"/>
    <n v="1"/>
    <s v="Las evidencias permiten validar el cumplimiento de la actividad"/>
    <d v="2023-09-29T00:00:00"/>
    <s v="SI"/>
    <n v="1"/>
    <n v="0"/>
  </r>
  <r>
    <s v="SECRETARIA GENERAL"/>
    <x v="15"/>
    <s v="»105-"/>
    <x v="15"/>
    <n v="0"/>
    <s v="105-5"/>
    <s v="105-5"/>
    <x v="0"/>
    <s v="Operativo"/>
    <s v="N/A"/>
    <s v="8-Modelo Integrado de Planeación y Gestión "/>
    <s v="SI"/>
    <s v="N/A"/>
    <s v=" 15.Gestión del conocimiento y la innovación"/>
    <s v="N/A"/>
    <s v=" Procedimiento Etapa de Liquidación  GA01-P06, Procedimiento Selección Abreviada-subasta Inversa GA01-P07, publicados en el SIGI (Captura de pantalla de la publicación en el sigi, único entregable)"/>
    <n v="0.2"/>
    <m/>
    <n v="2"/>
    <s v="Numérica"/>
    <s v="# de procedimientos  publicados /2 procedimientos a publicar "/>
    <d v="2023-10-02T00:00:00"/>
    <d v="2023-11-30T00:00:00"/>
    <s v="»105-Grupo de Trabajo  Contratación, »30-Oficina Asesora de Planeación"/>
    <x v="0"/>
    <s v="Cumplida"/>
    <n v="1"/>
    <s v=" "/>
    <s v=" "/>
    <n v="1"/>
    <s v="No reportó avance descriptivo, pero Las evidencias permiten validar el cumplimiento de la meta del producto"/>
    <d v="2023-11-30T00:00:00"/>
    <s v="SI"/>
    <s v="NA"/>
    <n v="0.2"/>
  </r>
  <r>
    <s v="SECRETARIA GENERAL"/>
    <x v="15"/>
    <s v="»105-"/>
    <x v="15"/>
    <n v="0"/>
    <s v="105-5-1"/>
    <s v="105-5"/>
    <x v="1"/>
    <s v="Operativo"/>
    <s v="N/A"/>
    <s v="N/A"/>
    <s v="N/A"/>
    <s v="N/A"/>
    <s v="N/A"/>
    <s v="N/A"/>
    <s v="Cargar y presentar a través del SIGI,  la propuesta  del Procedimiento Etapa de Liquidación  GA01-P06, Procedimiento Selección Abreviada-subasta Inversa GA01-P07 (captura de pantalla del aplicativo con fecha /  único entregable)"/>
    <n v="0.5"/>
    <n v="0.1"/>
    <n v="2"/>
    <s v="Numérica"/>
    <s v="# de procedimientos  cargados y presentados /2 procedimientos  a cargar y presentar"/>
    <d v="2023-10-02T00:00:00"/>
    <d v="2023-10-14T00:00:00"/>
    <s v="»105-Grupo de Trabajo  Contratación"/>
    <x v="0"/>
    <s v="Cumplida"/>
    <n v="1"/>
    <s v=" "/>
    <s v=" "/>
    <n v="1"/>
    <s v="No reportó avance descriptivo, pero Las evidencias permiten validar el cumplimiento de la meta del producto"/>
    <d v="2023-10-13T00:00:00"/>
    <s v="SI"/>
    <n v="1"/>
    <n v="0.1"/>
  </r>
  <r>
    <s v="SECRETARIA GENERAL"/>
    <x v="15"/>
    <s v="»105-"/>
    <x v="15"/>
    <n v="0"/>
    <s v="105-5-2"/>
    <s v="105-5"/>
    <x v="2"/>
    <s v="Operativo"/>
    <s v="N/A"/>
    <s v="N/A"/>
    <s v="N/A"/>
    <s v="N/A"/>
    <s v="N/A"/>
    <s v="N/A"/>
    <s v="Revisar metodológicamente la propuesta del Procedimiento Etapa de Liquidación  GA01-P06, Procedimiento Selección Abreviada-subasta Inversa GA01-P07 (captura de pantalla del aplicativo/ único entregable)"/>
    <n v="0"/>
    <n v="0"/>
    <n v="2"/>
    <s v="Numérica"/>
    <s v="# de documentos revisados metodológicamente/ 2 procedimientos a revisar "/>
    <d v="2023-10-17T00:00:00"/>
    <d v="2023-10-31T00:00:00"/>
    <s v="»30-Oficina Asesora de Planeación"/>
    <x v="0"/>
    <s v="Cumplida"/>
    <n v="1"/>
    <s v=" "/>
    <s v=" "/>
    <n v="1"/>
    <s v="No reportó avance descriptivo, pero Las evidencias permiten validar el cumplimiento de la meta del producto"/>
    <d v="2023-10-13T00:00:00"/>
    <s v="SI"/>
    <n v="1"/>
    <n v="0"/>
  </r>
  <r>
    <s v="SECRETARIA GENERAL"/>
    <x v="15"/>
    <s v="»105-"/>
    <x v="15"/>
    <n v="0"/>
    <s v="105-5-3"/>
    <s v="105-5"/>
    <x v="1"/>
    <s v="Operativo"/>
    <s v="N/A"/>
    <s v="N/A"/>
    <s v="N/A"/>
    <s v="N/A"/>
    <s v="N/A"/>
    <s v="N/A"/>
    <s v="Ajustar y/o aprobar técnicamente  el Procedimiento Etapa de Liquidación  GA01-P06, Procedimiento Selección Abreviada-subasta Inversa GA01-P07(captura de pantalla del aplicativo/único entregable)"/>
    <n v="0.5"/>
    <n v="0.1"/>
    <n v="2"/>
    <s v="Numérica"/>
    <s v="# de documentos ajustados y remitidos a la OAP/ 2 procedimientos  ajustados y remitidos "/>
    <d v="2023-11-01T00:00:00"/>
    <d v="2023-11-14T00:00:00"/>
    <s v="»105-Grupo de Trabajo  Contratación"/>
    <x v="0"/>
    <s v="Cumplida"/>
    <n v="1"/>
    <s v=" "/>
    <s v=" "/>
    <n v="1"/>
    <s v="No reportó avance descriptivo, pero Las evidencias permiten validar el cumplimiento de la meta del producto"/>
    <d v="2023-11-30T00:00:00"/>
    <s v="SI"/>
    <n v="1"/>
    <n v="0.1"/>
  </r>
  <r>
    <s v="SECRETARIA GENERAL"/>
    <x v="15"/>
    <s v="»105-"/>
    <x v="15"/>
    <n v="0"/>
    <s v="105-5-4"/>
    <s v="105-5"/>
    <x v="2"/>
    <s v="Operativo"/>
    <s v="N/A"/>
    <s v="N/A"/>
    <s v="N/A"/>
    <s v="N/A"/>
    <s v="N/A"/>
    <s v="N/A"/>
    <s v="Publicar en el Sistema Integral de Gestión Institucional  el Procedimientos Etapa de Liquidación  GA01-P06, Procedimiento Selección Abreviada-subasta Inversa GA01-P07 formulado o actualizada. (captura de pantalla del aplicativo/ único entregable)"/>
    <n v="0"/>
    <n v="0"/>
    <n v="2"/>
    <s v="Numérica"/>
    <s v="# de documentos publicados/2 procedimientos  a publicar "/>
    <d v="2023-11-15T00:00:00"/>
    <d v="2023-11-30T00:00:00"/>
    <s v="»30-Oficina Asesora de Planeación"/>
    <x v="0"/>
    <s v="Cumplida"/>
    <n v="1"/>
    <s v=" "/>
    <s v=" "/>
    <n v="1"/>
    <s v="No reportó avance descriptivo, pero Las evidencias permiten validar el cumplimiento de la meta del producto"/>
    <d v="2023-11-30T00:00:00"/>
    <s v="SI"/>
    <n v="1"/>
    <n v="0"/>
  </r>
  <r>
    <s v="SECRETARIA GENERAL"/>
    <x v="15"/>
    <s v="»105-"/>
    <x v="15"/>
    <n v="0"/>
    <s v="105-6"/>
    <s v="105-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05-Grupo de Trabajo  Contratación"/>
    <x v="0"/>
    <s v="Vencida"/>
    <s v="NA"/>
    <s v="NA"/>
    <s v="NA"/>
    <m/>
    <s v="NA"/>
    <s v="NA"/>
    <s v="NA"/>
    <s v="NA"/>
    <n v="0"/>
  </r>
  <r>
    <s v="SECRETARIA GENERAL"/>
    <x v="15"/>
    <s v="»105-"/>
    <x v="15"/>
    <n v="0"/>
    <s v="105-6-1"/>
    <s v="105-6"/>
    <x v="4"/>
    <s v="Act Compartida"/>
    <s v="N/A"/>
    <s v="N/A"/>
    <s v="N/A"/>
    <s v="N/A"/>
    <s v="N/A"/>
    <s v="N/A"/>
    <s v="Ejecutar las actividades compartidas cuya fecha de vencimiento se encuentra dentro del primer trimestre del año "/>
    <e v="#DIV/0!"/>
    <e v="#DIV/0!"/>
    <n v="3"/>
    <s v="Numérica"/>
    <s v="Sumatoria logros ponderados verificados actividades programadas / promedio meta ponderada periodo evaluado "/>
    <d v="2023-01-01T00:00:00"/>
    <d v="2023-03-31T00:00:00"/>
    <s v="»105-Grupo de Trabajo  Contratación"/>
    <x v="1"/>
    <s v="Cumplida"/>
    <n v="1"/>
    <s v="3 Actividades programadas para el primer trimestre reportaron avances del 100%"/>
    <d v="2023-03-31T00:00:00"/>
    <n v="1"/>
    <s v="De acuerdo con el soporte entregado la actividad fue cumplida"/>
    <d v="2023-03-31T00:00:00"/>
    <s v="SI"/>
    <n v="1"/>
    <e v="#DIV/0!"/>
  </r>
  <r>
    <s v="SECRETARIA GENERAL"/>
    <x v="15"/>
    <s v="»105-"/>
    <x v="15"/>
    <n v="0"/>
    <s v="105-6-2"/>
    <s v="105-6"/>
    <x v="5"/>
    <s v="Act Compartida"/>
    <s v="N/A"/>
    <s v="N/A"/>
    <s v="N/A"/>
    <s v="N/A"/>
    <s v="N/A"/>
    <s v="N/A"/>
    <s v="Ejecutar las actividades compartidas cuya fecha de vencimiento se encuentra dentro del segundo trimestre del año "/>
    <e v="#DIV/0!"/>
    <e v="#DIV/0!"/>
    <n v="4"/>
    <s v="Numérica"/>
    <s v="Sumatoria logros ponderados verificados actividades programadas / promedio meta ponderada periodo evaluado "/>
    <d v="2023-04-01T00:00:00"/>
    <d v="2023-06-30T00:00:00"/>
    <s v="»105-Grupo de Trabajo  Contratación"/>
    <x v="2"/>
    <s v="Cumplida"/>
    <n v="1"/>
    <s v="4 Actividades programadas para el segundo trimestre reportaron avances del 100%"/>
    <d v="2023-06-30T00:00:00"/>
    <n v="1"/>
    <s v="4 Actividades programadas para el segundo trimestre reportaron avances del 100%"/>
    <d v="2023-06-30T00:00:00"/>
    <s v="SI"/>
    <n v="1"/>
    <e v="#DIV/0!"/>
  </r>
  <r>
    <s v="SECRETARIA GENERAL"/>
    <x v="15"/>
    <s v="»105-"/>
    <x v="15"/>
    <n v="0"/>
    <s v="105-6-4"/>
    <s v="105-6"/>
    <x v="6"/>
    <s v="Act Compartida"/>
    <s v="N/A"/>
    <s v="N/A"/>
    <s v="N/A"/>
    <s v="N/A"/>
    <s v="N/A"/>
    <s v="N/A"/>
    <s v="Ejecutar las actividades compartidas cuya fecha de vencimiento se encuentra dentro del cuarto trimestre del año "/>
    <e v="#DIV/0!"/>
    <e v="#DIV/0!"/>
    <n v="4"/>
    <s v="Numérica"/>
    <s v="Sumatoria logros ponderados verificados actividades programadas / promedio meta ponderada periodo evaluado "/>
    <d v="2023-10-01T00:00:00"/>
    <d v="2023-12-30T00:00:00"/>
    <s v="»105-Grupo de Trabajo  Contratación"/>
    <x v="0"/>
    <s v="Vencida"/>
    <s v="NA"/>
    <s v="NA"/>
    <s v="NA"/>
    <m/>
    <s v="NA"/>
    <s v="NA"/>
    <s v="NA"/>
    <s v="NA"/>
    <e v="#DIV/0!"/>
  </r>
  <r>
    <s v="SECRETARIA GENERAL"/>
    <x v="16"/>
    <s v="»111-"/>
    <x v="16"/>
    <n v="1"/>
    <s v="111-1"/>
    <s v="111-1"/>
    <x v="0"/>
    <s v="Operativo"/>
    <s v="Asignar de manera eficiente el capital humano a la demanda de servicios de acuerdo con las necesidades crecientes, objetivos y metas de la entidad"/>
    <s v="8-Modelo Integrado de Planeación y Gestión "/>
    <s v="NO"/>
    <s v="N/A"/>
    <s v=" 4. Talento humano"/>
    <s v=" 5- Previsión RH"/>
    <s v="Documento de Plan Anual de Previsión de Recursos Humanos, elaborado y publicado (Plan elaborado y captura de pantalla de la publicación en página web de la SIC e Intrasic)"/>
    <n v="0.3"/>
    <m/>
    <n v="1"/>
    <s v="Numérica"/>
    <s v="# de Plan Anual de Previsión  elaborado y publicado/1 Plan Anual de previsión a elaborar y publicar"/>
    <d v="2023-01-15T00:00:00"/>
    <d v="2023-03-31T00:00:00"/>
    <s v="»111-Grupo de Trabajo de Administración de Personal"/>
    <x v="1"/>
    <s v="Cumplida"/>
    <n v="1"/>
    <s v="Se elaboró el documento de Plan Anual de Previsión y se publico ( Plan elaborado / publicado)"/>
    <d v="2023-02-28T00:00:00"/>
    <n v="1"/>
    <s v="Se avala el cumplimiento del presente producto mediante los entregables denominados Plan de previsión y la respectiva publicación en la página web de la entidad "/>
    <d v="2023-02-28T00:00:00"/>
    <s v="SI"/>
    <s v="NA"/>
    <n v="0.3"/>
  </r>
  <r>
    <s v="SECRETARIA GENERAL"/>
    <x v="16"/>
    <s v="»111-"/>
    <x v="16"/>
    <n v="1"/>
    <s v="111-1-1"/>
    <s v="111-1"/>
    <x v="1"/>
    <s v="Operativo"/>
    <s v="N/A"/>
    <s v="N/A"/>
    <s v="N/A"/>
    <s v="N/A"/>
    <s v="N/A"/>
    <s v="N/A"/>
    <s v="Elaborar el Plan de Previsión de Recursos Humanos (documento de plan/único entregable)"/>
    <n v="0.6"/>
    <n v="0.18"/>
    <n v="1"/>
    <s v="Numérica"/>
    <s v="# de Plan previsión de Recursos humanos elaborado /1 Plan de previsión a elaborar"/>
    <d v="2023-01-15T00:00:00"/>
    <d v="2023-03-15T00:00:00"/>
    <s v="»111-Grupo de Trabajo de Administración de Personal"/>
    <x v="1"/>
    <s v="Cumplida"/>
    <n v="1"/>
    <s v="Se elaboró el documento de Plan Anual de Previsión"/>
    <d v="2023-02-28T00:00:00"/>
    <n v="1"/>
    <s v="Se avala el cumplimiento de la presente actividad mediante entregable denominado Plan de previsión"/>
    <d v="2023-02-28T00:00:00"/>
    <s v="SI"/>
    <n v="1"/>
    <n v="0.18"/>
  </r>
  <r>
    <s v="SECRETARIA GENERAL"/>
    <x v="16"/>
    <s v="»111-"/>
    <x v="16"/>
    <n v="1"/>
    <s v="111-1-2"/>
    <s v="111-1"/>
    <x v="1"/>
    <s v="Operativo"/>
    <s v="N/A"/>
    <s v="N/A"/>
    <s v="N/A"/>
    <s v="N/A"/>
    <s v="N/A"/>
    <s v="N/A"/>
    <s v="Publicar el Plan de Previsión de Recursos Humanos (Capturas de pantalla de las publicaciones en página web de la SIC e Intrasic)"/>
    <n v="0.4"/>
    <n v="0.12"/>
    <n v="1"/>
    <s v="Numérica"/>
    <s v="# de Plan previsión de Recursos humanos publicado /1 Plan de previsión de Recursos humanos a publicar"/>
    <d v="2023-03-16T00:00:00"/>
    <d v="2023-03-31T00:00:00"/>
    <s v="»111-Grupo de Trabajo de Administración de Personal"/>
    <x v="1"/>
    <s v="Cumplida"/>
    <n v="1"/>
    <s v="Se publico el documento de Plan Anual de Previsión"/>
    <d v="2023-03-01T00:00:00"/>
    <n v="1"/>
    <s v="Se avala el cumplimiento de la presente actividad mediante la publicación en la página de la SIC del  Plan de previsión"/>
    <d v="2023-03-01T00:00:00"/>
    <s v="SI"/>
    <n v="1"/>
    <n v="0.12"/>
  </r>
  <r>
    <s v="SECRETARIA GENERAL"/>
    <x v="16"/>
    <s v="»111-"/>
    <x v="16"/>
    <n v="1"/>
    <s v="111-2"/>
    <s v="111-2"/>
    <x v="0"/>
    <s v="Operativo"/>
    <s v="Asignar de manera eficiente el capital humano a la demanda de servicios de acuerdo con las necesidades crecientes, objetivos y metas de la entidad"/>
    <s v="8-Modelo Integrado de Planeación y Gestión "/>
    <s v="NO"/>
    <s v="N/A"/>
    <s v=" 4. Talento humano"/>
    <s v=" 3- Plan Estratégico de TH (PETH)"/>
    <s v="Documento de Plan Anual de Vacantes, formulado y publicado en página web e Intrasic (Plan elaborado / único entregable )"/>
    <n v="0.3"/>
    <m/>
    <n v="1"/>
    <s v="Numérica"/>
    <s v="# de Plan Anual de Vacantes elaborado y publicado/1 Plan Anual de vacantes a elaborar y publicar"/>
    <d v="2023-01-15T00:00:00"/>
    <d v="2023-03-31T00:00:00"/>
    <s v="»111-Grupo de Trabajo de Administración de Personal"/>
    <x v="1"/>
    <s v="Cumplida"/>
    <n v="1"/>
    <s v="Se elaboró el documento de Plan Anual de Vacantes y se publico (Plan elaborado  / publicado)"/>
    <d v="2023-02-28T00:00:00"/>
    <n v="1"/>
    <s v="Se avala el cumplimiento del presente producto mediante los entregables denominados Plan de vacantes y la respectiva publicación en la página web de la entidad "/>
    <d v="2023-02-28T00:00:00"/>
    <s v="SI"/>
    <s v="NA"/>
    <n v="0.3"/>
  </r>
  <r>
    <s v="SECRETARIA GENERAL"/>
    <x v="16"/>
    <s v="»111-"/>
    <x v="16"/>
    <n v="1"/>
    <s v="111-2-1"/>
    <s v="111-2"/>
    <x v="1"/>
    <s v="Operativo"/>
    <s v="N/A"/>
    <s v="N/A"/>
    <s v="N/A"/>
    <s v="N/A"/>
    <s v="N/A"/>
    <s v="N/A"/>
    <s v="Elaborar el Plan Anual de Vacantes (documento de plan/único entregable )"/>
    <n v="0.6"/>
    <n v="0.18"/>
    <n v="1"/>
    <s v="Numérica"/>
    <s v="# de Plan anual de vacantes elaborados /1 plan anual de vacantes a elaborar"/>
    <d v="2023-01-15T00:00:00"/>
    <d v="2023-03-15T00:00:00"/>
    <s v="»111-Grupo de Trabajo de Administración de Personal"/>
    <x v="1"/>
    <s v="Cumplida"/>
    <n v="1"/>
    <s v="Se elaboró el documento de Plan Anual de Vacantes "/>
    <d v="2023-02-28T00:00:00"/>
    <n v="1"/>
    <s v="Se avala el cumplimiento de la presente actividad mediante el documento plan anual de vacantes "/>
    <d v="2023-02-28T00:00:00"/>
    <s v="SI"/>
    <n v="1"/>
    <n v="0.18"/>
  </r>
  <r>
    <s v="SECRETARIA GENERAL"/>
    <x v="16"/>
    <s v="»111-"/>
    <x v="16"/>
    <n v="1"/>
    <s v="111-2-2"/>
    <s v="111-2"/>
    <x v="1"/>
    <s v="Operativo"/>
    <s v="N/A"/>
    <s v="N/A"/>
    <s v="N/A"/>
    <s v="N/A"/>
    <s v="N/A"/>
    <s v="N/A"/>
    <s v="Publicar el Plan Anual de Vacantes (Captura de pantalla de las publicaciones en página web de la SIC e Intrasic)"/>
    <n v="0.4"/>
    <n v="0.12"/>
    <n v="1"/>
    <s v="Numérica"/>
    <s v="# Plan anual de vacantes publicados / 1 Plan anual de vacantes a publicar"/>
    <d v="2023-03-16T00:00:00"/>
    <d v="2023-03-31T00:00:00"/>
    <s v="»111-Grupo de Trabajo de Administración de Personal"/>
    <x v="1"/>
    <s v="Cumplida"/>
    <n v="1"/>
    <s v="Se publico el documento de Plan Anual de Vacantes "/>
    <d v="2023-03-01T00:00:00"/>
    <n v="1"/>
    <s v="Se avala cumplimiento de la presente actividad mediante la publicación en la página web del plan anual de vacantes "/>
    <d v="2023-03-01T00:00:00"/>
    <s v="SI"/>
    <n v="1"/>
    <n v="0.12"/>
  </r>
  <r>
    <s v="SECRETARIA GENERAL"/>
    <x v="16"/>
    <s v="»111-"/>
    <x v="16"/>
    <n v="1"/>
    <s v="111-3"/>
    <s v="111-3"/>
    <x v="0"/>
    <s v="Innovador"/>
    <s v="Mejorar las herramientas tecnológicas de la Entidad"/>
    <s v="6-Plan Estratégico de Tecnologías de la Información"/>
    <s v="SI"/>
    <s v="N/A"/>
    <s v=" 4. Talento humano"/>
    <s v=" 17- Plan Estratégico de Tecnologías de la Información"/>
    <s v="Herramienta Tecnológica de Hojas de Vida, mejorada y operando (1. Formato Arquitectura de Software GS03F21, ya sea nuevo o actualizado hasta el capitulo 2. 2. Formato Acta de Entrega de Desarrollo de Software GS03-F25)_x000a__x000a_"/>
    <n v="0.3"/>
    <m/>
    <n v="1"/>
    <s v="Numérica"/>
    <s v="# de Herramientas mejoradas y operando / 1 Herramienta a mejorar y operar"/>
    <d v="2023-01-15T00:00:00"/>
    <d v="2023-07-31T00:00:00"/>
    <s v="»111-Grupo de Trabajo de Administración de Personal, »20-Oficina de Tecnología e Informática"/>
    <x v="3"/>
    <s v="Cumplida"/>
    <n v="1"/>
    <s v="Se actualizó la Herramienta Tecnológica de Hojas de Vida, se adjunta Formato Arquitectura de Software GS03F21 y el Acta de Entrega de Desarrollo de Software GS03-F25."/>
    <d v="2023-07-13T00:00:00"/>
    <n v="1"/>
    <s v="Se valida cumplimiento del producto, se evidencia en los soportes formato de arquitectura y acta de entrega. "/>
    <d v="2023-07-13T00:00:00"/>
    <s v="SI"/>
    <s v="NA"/>
    <n v="0.3"/>
  </r>
  <r>
    <s v="SECRETARIA GENERAL"/>
    <x v="16"/>
    <s v="»111-"/>
    <x v="16"/>
    <n v="1"/>
    <s v="111-3-1"/>
    <s v="111-3"/>
    <x v="1"/>
    <s v="Innovador"/>
    <s v="N/A"/>
    <s v="N/A"/>
    <s v="N/A"/>
    <s v="N/A"/>
    <s v="N/A"/>
    <s v="N/A"/>
    <s v="Elaborar y aprobar requerimiento (1. Formato Solicitud de Requerimientos a Sistemas de Información GS03-F18 2. Formato Lista de Chequeo de Requisitos de Seguridad de la Información GS03-F27)"/>
    <n v="0.2"/>
    <n v="0.06"/>
    <n v="1"/>
    <s v="Numérica"/>
    <s v="# de soportes presentados / 2 soportes a presentar"/>
    <d v="2023-02-01T00:00:00"/>
    <d v="2023-02-20T00:00:00"/>
    <s v="»111-Grupo de Trabajo de Administración de Personal, »20-Oficina de Tecnología e Informática"/>
    <x v="1"/>
    <s v="Cumplida"/>
    <n v="1"/>
    <s v="Se elaboraron los Formato de Solicitud de Requerimientos a Sistemas de Información GS03-F18 2 y formato Lista de Chequeo de Requisitos de Seguridad de la Información GS03-F27."/>
    <d v="2023-02-13T00:00:00"/>
    <n v="1"/>
    <s v="Se avala el cumplimiento de la presente actividad mediante los entregables requerimiento y lista de chequeo "/>
    <d v="2023-02-13T00:00:00"/>
    <s v="SI"/>
    <n v="1"/>
    <n v="0.06"/>
  </r>
  <r>
    <s v="SECRETARIA GENERAL"/>
    <x v="16"/>
    <s v="»111-"/>
    <x v="16"/>
    <n v="1"/>
    <s v="111-3-2"/>
    <s v="111-3"/>
    <x v="2"/>
    <s v="Innovador"/>
    <s v="N/A"/>
    <s v="N/A"/>
    <s v="N/A"/>
    <s v="N/A"/>
    <s v="N/A"/>
    <s v="N/A"/>
    <s v="Diseñar la solución (1. Formato Arquitectura de Software GS03F21, ya sea nuevo o actualizado hasta el capitulo 2  / Único entregable) "/>
    <n v="0.15"/>
    <n v="4.4999999999999998E-2"/>
    <n v="1"/>
    <s v="Numérica"/>
    <s v="# de soportes presentados / 1 soportes a presentar"/>
    <d v="2023-02-21T00:00:00"/>
    <d v="2023-03-10T00:00:00"/>
    <s v="»20-Oficina de Tecnología e Informática"/>
    <x v="1"/>
    <s v="Cumplida"/>
    <n v="1"/>
    <s v="Se elaboró en el Formato Arquitectura de Software GS03F21, por parte de la OTI. "/>
    <d v="2023-03-10T00:00:00"/>
    <n v="1"/>
    <s v="Se avala el cumplimiento de la presente actividad mediante documento denominado arquitectura de software "/>
    <d v="2023-03-10T00:00:00"/>
    <s v="SI"/>
    <n v="1"/>
    <n v="4.4999999999999998E-2"/>
  </r>
  <r>
    <s v="SECRETARIA GENERAL"/>
    <x v="16"/>
    <s v="»111-"/>
    <x v="16"/>
    <n v="1"/>
    <s v="111-3-3"/>
    <s v="111-3"/>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8E-2"/>
    <n v="1"/>
    <s v="Numérica"/>
    <s v="# de soportes presentados /2 soportes a presentar"/>
    <d v="2023-03-01T00:00:00"/>
    <d v="2023-05-30T00:00:00"/>
    <s v="»111-Grupo de Trabajo de Administración de Personal, »20-Oficina de Tecnología e Informática"/>
    <x v="2"/>
    <s v="Cumplida"/>
    <n v="1"/>
    <s v="Se da cumplimiento a la actividad con el cargue del reporte de planeación generado desde la herramienta Devops"/>
    <d v="2023-05-30T00:00:00"/>
    <n v="1"/>
    <s v="Se avala el cumplimiento de la presente actividad mediante entregables plan de tareas  y plan de pruebas "/>
    <d v="2023-05-30T00:00:00"/>
    <s v="SI"/>
    <n v="1"/>
    <n v="4.4999999999999998E-2"/>
  </r>
  <r>
    <s v="SECRETARIA GENERAL"/>
    <x v="16"/>
    <s v="»111-"/>
    <x v="16"/>
    <n v="1"/>
    <s v="111-3-4"/>
    <s v="111-3"/>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15"/>
    <n v="4.4999999999999998E-2"/>
    <n v="1"/>
    <s v="Numérica"/>
    <s v="# de soportes presentados / 4 soportes a presentar"/>
    <d v="2023-04-10T00:00:00"/>
    <d v="2023-07-17T00:00:00"/>
    <s v="»111-Grupo de Trabajo de Administración de Personal, »20-Oficina de Tecnología e Informática"/>
    <x v="3"/>
    <s v="Cumplida"/>
    <n v="1"/>
    <s v="Se realizó Captura de pantalla del Código fuente registrado en devops, Captura de pantalla de casos de prueba ejecutados por desarrollo, Captura de pantalla de casos de prueba ejecutados para aceptación y  Acta de Prueba de Desarrollo de Software GS03-F26. "/>
    <d v="2023-07-12T00:00:00"/>
    <n v="1"/>
    <s v="Se valida cumplimiento de la actividad, se evidencia en los soportes los 4 entregables establecidos"/>
    <d v="2023-07-12T00:00:00"/>
    <s v="SI"/>
    <n v="1"/>
    <n v="4.4999999999999998E-2"/>
  </r>
  <r>
    <s v="SECRETARIA GENERAL"/>
    <x v="16"/>
    <s v="»111-"/>
    <x v="16"/>
    <n v="1"/>
    <s v="111-3-5"/>
    <s v="111-3"/>
    <x v="1"/>
    <s v="Innovador"/>
    <s v="N/A"/>
    <s v="N/A"/>
    <s v="N/A"/>
    <s v="N/A"/>
    <s v="N/A"/>
    <s v="N/A"/>
    <s v="Realizar manuales y capacitar a los usuarios (1.Formato Manual de Usuario GS03-F24 nuevo o actualizado  2. Registro de Capacitación)"/>
    <n v="0.15"/>
    <n v="4.4999999999999998E-2"/>
    <n v="2"/>
    <s v="Numérica"/>
    <s v="# de soportes presentados / 2 soportes a presentar"/>
    <d v="2023-07-18T00:00:00"/>
    <d v="2023-07-28T00:00:00"/>
    <s v="»111-Grupo de Trabajo de Administración de Personal, »20-Oficina de Tecnología e Informática"/>
    <x v="3"/>
    <s v="Cumplida"/>
    <n v="1"/>
    <s v="Se realizó el Manual de Usuario GS03-F24 nuevo o actualizado y el Registro de Capacitación."/>
    <d v="2023-06-07T00:00:00"/>
    <n v="1"/>
    <s v="Se valida cumplimiento de la actividad, se evidencia en los soportes manual del usuario y registro de capacitación "/>
    <d v="2023-06-07T00:00:00"/>
    <s v="SI"/>
    <n v="1"/>
    <n v="4.4999999999999998E-2"/>
  </r>
  <r>
    <s v="SECRETARIA GENERAL"/>
    <x v="16"/>
    <s v="»111-"/>
    <x v="16"/>
    <n v="1"/>
    <s v="111-3-6"/>
    <s v="111-3"/>
    <x v="1"/>
    <s v="Innovador"/>
    <s v="N/A"/>
    <s v="N/A"/>
    <s v="N/A"/>
    <s v="N/A"/>
    <s v="N/A"/>
    <s v="N/A"/>
    <s v="Realizar cierre del proyecto (1. Formato Arquitectura de Software GS03F21, ya sea nuevo o actualizado hasta el capitulo 2 . 2. Formato Acta de Entrega de Desarrollo de Software GS03-F25)"/>
    <n v="0.2"/>
    <n v="0.06"/>
    <n v="1"/>
    <s v="Numérica"/>
    <s v="# de soportes presentados / 2 soportes a presentar"/>
    <d v="2023-07-21T00:00:00"/>
    <d v="2023-07-31T00:00:00"/>
    <s v="»111-Grupo de Trabajo de Administración de Personal, »20-Oficina de Tecnología e Informática"/>
    <x v="3"/>
    <s v="Cumplida"/>
    <n v="1"/>
    <s v="Se realizó el Formato Arquitectura de Software GS03-F21, y el Acta de Entrega de Desarrollo de Software GS03-F25."/>
    <d v="2023-07-13T00:00:00"/>
    <n v="1"/>
    <s v="Se valida cumplimiento de la actividad, se evidencia en los soportes formato de arquitectura software y acta de entrega"/>
    <d v="2023-07-13T00:00:00"/>
    <s v="SI"/>
    <n v="1"/>
    <n v="0.06"/>
  </r>
  <r>
    <s v="SECRETARIA GENERAL"/>
    <x v="16"/>
    <s v="»111-"/>
    <x v="16"/>
    <n v="1"/>
    <s v="111-4"/>
    <s v="111-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11-Grupo de Trabajo de Administración de Personal"/>
    <x v="0"/>
    <s v="Vencida"/>
    <s v="NA"/>
    <s v="NA"/>
    <s v="NA"/>
    <m/>
    <s v="NA"/>
    <s v="NA"/>
    <s v="NA"/>
    <s v="NA"/>
    <n v="0"/>
  </r>
  <r>
    <s v="SECRETARIA GENERAL"/>
    <x v="16"/>
    <s v="»111-"/>
    <x v="16"/>
    <n v="1"/>
    <s v="111-4-1"/>
    <s v="111-4"/>
    <x v="4"/>
    <s v="Act Compartida"/>
    <s v="N/A"/>
    <s v="N/A"/>
    <s v="N/A"/>
    <s v="N/A"/>
    <s v="N/A"/>
    <s v="N/A"/>
    <s v="Ejecutar las actividades compartidas cuya fecha de vencimiento se encuentra dentro del primer trimestre del año "/>
    <n v="0.33333333333333331"/>
    <n v="0.33333333333333331"/>
    <n v="1"/>
    <s v="Numérica"/>
    <s v="Sumatoria logros ponderados verificados actividades programadas / promedio meta ponderada periodo evaluado "/>
    <d v="2023-01-01T00:00:00"/>
    <d v="2023-03-31T00:00:00"/>
    <s v="»111-Grupo de Trabajo de Administración de Personal"/>
    <x v="1"/>
    <s v="Cumplida"/>
    <n v="1"/>
    <s v="1 Actividad programadas para el primer trimestre reportaron avances del 100%"/>
    <d v="2023-03-31T00:00:00"/>
    <n v="1"/>
    <s v="De acuerdo con el soporte entregado la actividad fue cumplida"/>
    <d v="2023-03-31T00:00:00"/>
    <s v="SI"/>
    <n v="1"/>
    <n v="0.33333333333333331"/>
  </r>
  <r>
    <s v="SECRETARIA GENERAL"/>
    <x v="16"/>
    <s v="»111-"/>
    <x v="16"/>
    <n v="1"/>
    <s v="111-4-2"/>
    <s v="111-4"/>
    <x v="6"/>
    <s v="Act Compartida"/>
    <s v="N/A"/>
    <s v="N/A"/>
    <s v="N/A"/>
    <s v="N/A"/>
    <s v="N/A"/>
    <s v="N/A"/>
    <s v="Ejecutar las actividades compartidas cuya fecha de vencimiento se encuentra dentro del cuarto trimestre del año "/>
    <n v="0.66666666666666663"/>
    <n v="0.66666666666666663"/>
    <n v="2"/>
    <s v="Numérica"/>
    <s v="Sumatoria logros ponderados verificados actividades programadas / promedio meta ponderada periodo evaluado "/>
    <d v="2023-10-01T00:00:00"/>
    <d v="2023-12-30T00:00:00"/>
    <s v="»111-Grupo de Trabajo de Administración de Personal"/>
    <x v="0"/>
    <s v="Vencida"/>
    <s v="NA"/>
    <s v="NA"/>
    <s v="NA"/>
    <m/>
    <s v="NA"/>
    <s v="NA"/>
    <s v="NA"/>
    <s v="NA"/>
    <n v="0"/>
  </r>
  <r>
    <s v="SECRETARIA GENERAL"/>
    <x v="16"/>
    <s v="»111-"/>
    <x v="16"/>
    <n v="1"/>
    <s v="111-5"/>
    <s v="111-5"/>
    <x v="0"/>
    <s v="Innovador"/>
    <s v="Mejorar el formato de transferencia del conocimiento "/>
    <s v="10-Indicadores"/>
    <s v="NO"/>
    <s v="NA"/>
    <s v=" 4. Talento humano"/>
    <s v=" 3- Plan Estratégico de TH (PETH)"/>
    <s v="Formato de transferencia del conocimiento diligenciado por los servidores retirados de la entidad_x000a_(Formatos diligenciados completamente - Listados de funcionarios retirados en el periodo evaluado)"/>
    <n v="0.1"/>
    <m/>
    <n v="100"/>
    <s v="Porcentual"/>
    <s v="N° de servidores retirados que diligencian completamente el formato / Total servidores retirados de la entidad"/>
    <d v="2023-11-01T00:00:00"/>
    <d v="2023-12-31T00:00:00"/>
    <s v="»111-Grupo de Trabajo de Administración de Personal"/>
    <x v="0"/>
    <s v="Cumplida"/>
    <n v="1"/>
    <s v="Durante el periodo evaluado hubo tres (3) servidores públicos retirados dentro de los tiempos establecidos para el diligenciamiento del formato, de tres (3) que llegaron."/>
    <d v="2023-12-31T00:00:00"/>
    <n v="1"/>
    <s v="Durante el periodo evaluado hubo tres (3) servidores públicos retirados dentro de los tiempos establecidos para el diligenciamiento del formato, de tres (3) que llegaron."/>
    <d v="2023-12-31T00:00:00"/>
    <m/>
    <s v="NA"/>
    <n v="0.1"/>
  </r>
  <r>
    <s v="SECRETARIA GENERAL"/>
    <x v="16"/>
    <s v="»111-"/>
    <x v="16"/>
    <n v="1"/>
    <s v="111-5-1"/>
    <s v="111-5"/>
    <x v="1"/>
    <s v="Innovador"/>
    <s v="N/A"/>
    <s v="N/A"/>
    <s v="N/A"/>
    <s v="N/A"/>
    <s v="N/A"/>
    <s v="N/A"/>
    <s v="Consolidar formatos de transferencia de conocimiento de los servidores retirados completamente diligenciados _x000a_(Formatos diligenciados completamente)"/>
    <n v="1"/>
    <n v="0.1"/>
    <n v="100"/>
    <s v="Porcentual"/>
    <s v="N° de servidores retirados que diligencian completamente el formato / Total servidores retirados de la entidad"/>
    <d v="2023-11-01T00:00:00"/>
    <d v="2023-12-31T00:00:00"/>
    <s v="»111-Grupo de Trabajo de Administración de Personal"/>
    <x v="0"/>
    <s v="Cumplida"/>
    <n v="1"/>
    <s v="Durante el periodo evaluado hubo tres (3) servidores públicos retirados dentro de los tiempos establecidos para el diligenciamiento del formato, de tres (3) que llegaron."/>
    <d v="2023-12-31T00:00:00"/>
    <n v="1"/>
    <s v="Durante el periodo evaluado hubo tres (3) servidores públicos retirados dentro de los tiempos establecidos para el diligenciamiento del formato, de tres (3) que llegaron."/>
    <d v="2023-12-31T00:00:00"/>
    <s v="SI"/>
    <n v="1"/>
    <n v="0.1"/>
  </r>
  <r>
    <s v="SECRETARIA GENERAL"/>
    <x v="17"/>
    <s v="»117-"/>
    <x v="17"/>
    <n v="2"/>
    <s v="117-1"/>
    <s v="117-1"/>
    <x v="0"/>
    <s v="Operativo"/>
    <s v="Asignar de manera eficiente el capital humano a la demanda de servicios de acuerdo con las necesidades crecientes, objetivos y metas de la entidad"/>
    <s v="8-Modelo Integrado de Planeación y Gestión "/>
    <s v="NO"/>
    <s v="N/A"/>
    <s v=" 4. Talento humano"/>
    <s v=" 3- Plan Estratégico de TH (PETH)"/>
    <s v="Documento del Plan Estratégico de Talento Humano, elaborado y publicado (Plan elaborado y captura de pantalla de la publicación en página web de la SIC e Intrasic)"/>
    <n v="0.14000000000000001"/>
    <m/>
    <n v="1"/>
    <s v="Numérica"/>
    <s v="# de planes estratégicos de talento humano elaborados y publicados / 1 plan estratégico de talento humano a elaborar y publicar"/>
    <d v="2023-02-01T00:00:00"/>
    <d v="2023-03-31T00:00:00"/>
    <s v="»117-Grupo de Trabajo de Desarrollo del Talento Humano"/>
    <x v="1"/>
    <s v="Cumplida"/>
    <n v="1"/>
    <s v="Se elaboró el Plan Estratégico de Talento Humano 2023 y se publicó, en página web de la SIC e Intrasic. Se anexa evidencias"/>
    <d v="2023-02-15T00:00:00"/>
    <n v="1"/>
    <s v="Se avala el cumplimiento del presente producto mediante documento denominado plan estratégico y publicación en página web e intrasic de la entidad "/>
    <d v="2023-02-15T00:00:00"/>
    <s v="SI"/>
    <s v="NA"/>
    <n v="0.14000000000000001"/>
  </r>
  <r>
    <s v="SECRETARIA GENERAL"/>
    <x v="17"/>
    <s v="»117-"/>
    <x v="17"/>
    <n v="2"/>
    <s v="117-1-1"/>
    <s v="117-1"/>
    <x v="1"/>
    <s v="Operativo"/>
    <s v="N/A"/>
    <s v="N/A"/>
    <s v="N/A"/>
    <s v="N/A"/>
    <s v="N/A"/>
    <s v="N/A"/>
    <s v="Elaborar el Plan Estratégico de Talento Humano (Documento del plan/único entregable)"/>
    <n v="0.6"/>
    <n v="8.4000000000000005E-2"/>
    <n v="1"/>
    <s v="Numérica"/>
    <s v="# de Plan Estratégico Elaborado/ 1 plan Estratégico a elaborar"/>
    <d v="2023-02-01T00:00:00"/>
    <d v="2023-03-15T00:00:00"/>
    <s v="»117-Grupo de Trabajo de Desarrollo del Talento Humano"/>
    <x v="1"/>
    <s v="Cumplida"/>
    <n v="1"/>
    <s v="Se elaboró el Plan Estratégico de Talento Humano 2022"/>
    <d v="2023-01-31T00:00:00"/>
    <n v="1"/>
    <s v="Se avala el cumplimiento de la presente actividad mediante documento denominado plan estratégico de talento humano "/>
    <d v="2023-01-31T00:00:00"/>
    <s v="SI"/>
    <n v="1"/>
    <n v="8.4000000000000005E-2"/>
  </r>
  <r>
    <s v="SECRETARIA GENERAL"/>
    <x v="17"/>
    <s v="»117-"/>
    <x v="17"/>
    <n v="2"/>
    <s v="117-1-2"/>
    <s v="117-1"/>
    <x v="1"/>
    <s v="Operativo"/>
    <s v="N/A"/>
    <s v="N/A"/>
    <s v="N/A"/>
    <s v="N/A"/>
    <s v="N/A"/>
    <s v="N/A"/>
    <s v="Publicar el Plan Estratégico de Talento Humano (Captura de pantalla de la publicación en página web de la SIC e Intrasic)"/>
    <n v="0.4"/>
    <n v="5.6000000000000008E-2"/>
    <n v="1"/>
    <s v="Numérica"/>
    <s v="# de Plan Estratégico publicado/ 1 plan Estratégico  a publicar"/>
    <d v="2023-03-16T00:00:00"/>
    <d v="2023-03-31T00:00:00"/>
    <s v="»117-Grupo de Trabajo de Desarrollo del Talento Humano"/>
    <x v="1"/>
    <s v="Cumplida"/>
    <n v="1"/>
    <s v="Se publicó el Plan Estratégico de Talento Humano 2022 en la página web de la SIC e Intrasic"/>
    <d v="2023-02-15T00:00:00"/>
    <n v="1"/>
    <s v="Se avala el cumplimiento de la presente actividad mediante entregable de publicación en la página web e intrasic de la entidad "/>
    <d v="2023-02-15T00:00:00"/>
    <s v="SI"/>
    <n v="1"/>
    <n v="5.6000000000000008E-2"/>
  </r>
  <r>
    <s v="SECRETARIA GENERAL"/>
    <x v="17"/>
    <s v="»117-"/>
    <x v="17"/>
    <n v="2"/>
    <s v="117-2"/>
    <s v="117-2"/>
    <x v="0"/>
    <s v="Operativo"/>
    <s v="Fortalecer al talento humano en el conocimiento de cada una de las funciones que ejercen las áreas de la entidad"/>
    <s v="8-Modelo Integrado de Planeación y Gestión "/>
    <s v="NO"/>
    <s v="  11» Funcionamiento"/>
    <s v=" 4. Talento humano"/>
    <s v=" 7- Incentivos"/>
    <s v="Objetivos de mejora Empresas Familiarmente responsables efr, cumplidos (Informe consolidado de cumplimiento de objetivos de mejora, único entregable)"/>
    <n v="0.14000000000000001"/>
    <m/>
    <n v="100"/>
    <s v="Porcentual"/>
    <s v="% de Objetivos de mejora efr cumplidos / 100% de Objetivos de mejora efr a cumplir"/>
    <d v="2023-02-01T00:00:00"/>
    <d v="2023-12-29T00:00:00"/>
    <s v="»117-Grupo de Trabajo de Desarrollo del Talento Humano"/>
    <x v="0"/>
    <s v="Cumplida"/>
    <n v="1"/>
    <s v="Se elaboró el informe final de objetivos de mejora efr "/>
    <d v="2023-12-28T00:00:00"/>
    <n v="1"/>
    <s v="Se avala el cumplimiento del presente producto se ejecutaron las 13 actividades propuestas "/>
    <d v="2023-12-28T00:00:00"/>
    <m/>
    <s v="NA"/>
    <n v="0.14000000000000001"/>
  </r>
  <r>
    <s v="SECRETARIA GENERAL"/>
    <x v="17"/>
    <s v="»117-"/>
    <x v="17"/>
    <n v="2"/>
    <s v="117-2-1"/>
    <s v="117-2"/>
    <x v="1"/>
    <s v="Operativo"/>
    <s v="N/A"/>
    <s v="N/A"/>
    <s v="N/A"/>
    <s v="N/A"/>
    <s v="N/A"/>
    <s v="N/A"/>
    <s v="Establecer plan de trabajo con acciones, fechas y responsables, para el cumplimiento de los objetivos de mejora efr  (plan de trabajo / único entregable)"/>
    <n v="0.8"/>
    <n v="0.11200000000000002"/>
    <n v="1"/>
    <s v="Numérica"/>
    <s v="# de Plan de trabajo establecidos /1 plan de trabajo a establecer"/>
    <d v="2023-02-01T00:00:00"/>
    <d v="2023-02-28T00:00:00"/>
    <s v="»117-Grupo de Trabajo de Desarrollo del Talento Humano"/>
    <x v="1"/>
    <s v="Cumplida"/>
    <n v="1"/>
    <s v="Se ejecuto el plan de trabajo para el cumplimiento de los objetivos de mejora efr y se realizaron los 4 informes trimeetrales efr_x000a_Durante octubre, noviembre y diciembre  se realizaron las siguientes actividades: se diseñó estrategia de intervención en liderazgo conciliatorio para la alta y media dirección con base en los resultados de las mediciones de clima, se elaboró la matriz de cobertura de las medidas efr, se realizó los informes de gestión de los programas de Bienestar y Capacitación y el cuarto  informe trimestral efr."/>
    <d v="2023-12-28T00:00:00"/>
    <n v="1"/>
    <s v="Se avala el cumplimiento de la presente actividad mediante cronograma de programación de actividades EFR, se evidencia que se van a ejecutar 9 actividades "/>
    <d v="2023-12-28T00:00:00"/>
    <s v="SI"/>
    <n v="1"/>
    <n v="0.11200000000000002"/>
  </r>
  <r>
    <s v="SECRETARIA GENERAL"/>
    <x v="17"/>
    <s v="»117-"/>
    <x v="17"/>
    <n v="2"/>
    <s v="117-2-2"/>
    <s v="117-2"/>
    <x v="1"/>
    <s v="Operativo"/>
    <s v="N/A"/>
    <s v="N/A"/>
    <s v="N/A"/>
    <s v="N/A"/>
    <s v="N/A"/>
    <s v="N/A"/>
    <s v="Ejecutar el plan de trabajo para el cumplimiento de los objetivos de mejora efr (Informes trimestrales (4) de seguimiento y soportes documentales de cumplimiento)  "/>
    <n v="0.2"/>
    <n v="2.8000000000000004E-2"/>
    <n v="100"/>
    <s v="Porcentual"/>
    <s v="% de plan de trabajo ejecutado / 100% de plan de trabajo a ejecutar"/>
    <d v="2023-03-01T00:00:00"/>
    <d v="2023-12-29T00:00:00"/>
    <s v="»117-Grupo de Trabajo de Desarrollo del Talento Humano"/>
    <x v="0"/>
    <s v="Cumplida"/>
    <n v="1"/>
    <s v="Se ejecuto el plan de trabajo para el cumplimiento de los objetivos de mejora efr y se realizaron los 4 informes trimeetrales efr_x000a_Durante octubre, noviembre y diciembre  se realizaron las siguientes actividades: se diseñó estrategia de intervención en liderazgo conciliatorio para la alta y media dirección con base en los resultados de las mediciones de clima, se elaboró la matriz de cobertura de las medidas efr, se realizó los informes de gestión de los programas de Bienestar y Capacitación y el cuarto  informe trimestral efr."/>
    <d v="2023-12-28T00:00:00"/>
    <n v="1"/>
    <s v="Se avala el cumplimiento del presente actividad se ejecutaron las 13 actividades propuestas "/>
    <d v="2023-12-28T00:00:00"/>
    <s v="SI"/>
    <n v="1"/>
    <n v="2.8000000000000004E-2"/>
  </r>
  <r>
    <s v="SECRETARIA GENERAL"/>
    <x v="17"/>
    <s v="»117-"/>
    <x v="17"/>
    <n v="2"/>
    <s v="117-3"/>
    <s v="117-3"/>
    <x v="0"/>
    <s v="Operativo"/>
    <s v="Fortalecer al talento humano en el conocimiento de cada una de las funciones que ejercen las áreas de la entidad"/>
    <s v="8-Modelo Integrado de Planeación y Gestión "/>
    <s v="NO"/>
    <s v="  11» Funcionamiento"/>
    <s v=" 4. Talento humano"/>
    <s v=" 7- Incentivos"/>
    <s v="Plan de Bienestar Social y Estímulos, elaborado y ejecutado (Informe semestral de la ejecución del plan / único entregable)"/>
    <n v="0.15"/>
    <m/>
    <n v="100"/>
    <s v="Porcentual"/>
    <s v="% de Plan de bienestar elaborado y ejecutado /100% de plan de bienestar  a elaborar y ejecutar"/>
    <d v="2023-01-10T00:00:00"/>
    <d v="2023-12-29T00:00:00"/>
    <s v="»117-Grupo de Trabajo de Desarrollo del Talento Humano"/>
    <x v="0"/>
    <s v="Cumplida"/>
    <n v="1"/>
    <s v="Se elaboró el segundo informe semestral de Plan de Bienestar Social y Estimulos de las actividades  ejecutadas. Se anexa evidencia"/>
    <d v="2023-12-28T00:00:00"/>
    <n v="1"/>
    <s v="Se avala el cumplimiento del presente producto mediante la ejecución de las 303 actividades propuestas "/>
    <d v="2023-12-28T00:00:00"/>
    <m/>
    <s v="NA"/>
    <n v="0.15"/>
  </r>
  <r>
    <s v="SECRETARIA GENERAL"/>
    <x v="17"/>
    <s v="»117-"/>
    <x v="17"/>
    <n v="2"/>
    <s v="117-3-1"/>
    <s v="117-3"/>
    <x v="1"/>
    <s v="Operativo"/>
    <s v="N/A"/>
    <s v="N/A"/>
    <s v="N/A"/>
    <s v="N/A"/>
    <s v="N/A"/>
    <s v="N/A"/>
    <s v="Someter a aprobación del Comité Institucional de Gestión y Desempeño la propuesta de plan de bienestar social y Estímulos y realizar la Resolución de adopción del mismo (Acta de Comité Institucional de Gestión y Desempeño aprobando el Plan de Bienestar Social y Estímulos y Resolución adoptando el Plan de Bienestar Social y Estímulos-único entregable)"/>
    <n v="0.3"/>
    <n v="4.4999999999999998E-2"/>
    <n v="2"/>
    <s v="Numérica"/>
    <s v="1 Acta  con aprobación del plan de bienestar y estímulos   y Resolución  de adopción de este /2 soportes de la actividad propuestos"/>
    <d v="2023-01-10T00:00:00"/>
    <d v="2023-01-31T00:00:00"/>
    <s v="»117-Grupo de Trabajo de Desarrollo del Talento Humano"/>
    <x v="1"/>
    <s v="Cumplida"/>
    <n v="1"/>
    <s v="El Comité Institucional de Gestión y Desempeño aprobó el plan de bienestar social y Estímulos en reunión celebrada el 27 de enero de 2023 y mediante Resolución 1677 del 27 de enero 2023 se adopta el plan anual de bienestar social y estímulos laborales 2023 de la Superintendencia de Industria y Comercio. Para lo cual se adjunta evidencias (resolución, acta y plan)"/>
    <d v="2023-01-31T00:00:00"/>
    <n v="1"/>
    <s v="Se avala el cumplimiento de la presente actividad mediante acta de aprobación por parte del comité institucional del plan de bienestar y estímulos, plan de trabajo, resolución 1677 de 2023 donde se adopta el plan de bienestar "/>
    <d v="2023-01-31T00:00:00"/>
    <s v="SI"/>
    <n v="1"/>
    <n v="4.4999999999999998E-2"/>
  </r>
  <r>
    <s v="SECRETARIA GENERAL"/>
    <x v="17"/>
    <s v="»117-"/>
    <x v="17"/>
    <n v="2"/>
    <s v="117-3-2"/>
    <s v="117-3"/>
    <x v="1"/>
    <s v="Operativo"/>
    <s v="N/A"/>
    <s v="N/A"/>
    <s v="N/A"/>
    <s v="N/A"/>
    <s v="N/A"/>
    <s v="N/A"/>
    <s v="Cumplir con la ejecución del plan Bienestar Social y Estímulos (Captura de pantalla de publicación de actividades de bienestar y Estímulos cuando aplique/ Listas de asistencia a actividades de Bienestar social y Estímulos, cuando aplique e informe semestral de las actividades realizadas)"/>
    <n v="0.7"/>
    <n v="0.105"/>
    <n v="100"/>
    <s v="Porcentual"/>
    <s v="% del Plan cumplido /100% del Plan a cumplir"/>
    <d v="2023-02-01T00:00:00"/>
    <d v="2023-12-29T00:00:00"/>
    <s v="»117-Grupo de Trabajo de Desarrollo del Talento Humano"/>
    <x v="0"/>
    <s v="Cumplida"/>
    <n v="1"/>
    <s v="Durante octubre, noviembre y diciembre del presente año se realizaron las siguientes actividades de Bienestar: Rutas, Parqueaderos, Teletrabajo, Jornada Especial de Mujeres Embarazadas, Horario Flexible, Valera Emociona los permisos de la Valera está a disposición de los funcionarios y el reporte de uso de Valera depende la solicitud de los funcionarios), Incentivo al Uso de la Bicicleta, Salas Amigas de la Familia Lactante, Asesorías  de la Caja de Compensación, juntos somos más fuerte, estilos de vida saludable, Celebración Cumpleaños, día de los niños, día del trabajo decente, kit de bienvenida al bebe, Día de la Familia, Día del trabajo decente, Turnos de Fin de Año, Escuela de liderazgo, El arte de ser padre, , Ejercicio es salud, Deportes, Gimnasia cerebral, Vacaciones Recreativas, Feria del Conocimiento, Feria de la vivienda, Feria Educativa, Transformación digital, Foro Institucional, Estímulos Laborales y reconocimiento quinquenios, Reconocimiento a la Antigüedad Laboral, Reconocimiento a los servidores públicos según su profesión, Reconocimiento valores, Voluntariado SIC, Novenas Navideñas, Programa servimos, Celebración cumpleaños SIC, Informe de gestión semestral"/>
    <d v="2023-12-28T00:00:00"/>
    <n v="1"/>
    <s v="Se avala el cumplimiento de la presente actividad  mediante la ejecución de las 303 actividades propuestas "/>
    <d v="2023-12-28T00:00:00"/>
    <s v="SI"/>
    <n v="1"/>
    <n v="0.105"/>
  </r>
  <r>
    <s v="SECRETARIA GENERAL"/>
    <x v="17"/>
    <s v="»117-"/>
    <x v="17"/>
    <n v="2"/>
    <s v="117-4"/>
    <s v="117-4"/>
    <x v="0"/>
    <s v="Operativo"/>
    <s v="Fortalecer al talento humano en el conocimiento de cada una de las funciones que ejercen las áreas de la entidad"/>
    <s v="8-Modelo Integrado de Planeación y Gestión "/>
    <s v="NO"/>
    <s v="  11» Funcionamiento"/>
    <s v=" 4. Talento humano"/>
    <s v=" 6- Plan Institucional de Capacitación (PIC)"/>
    <s v="Plan de Capacitación, elaborado y ejecutado (Informe semestral de la ejecución del plan) "/>
    <n v="0.15"/>
    <m/>
    <n v="100"/>
    <s v="Porcentual"/>
    <s v="% del Plan de capacitación elaborado y  ejecutado /1plan de capacitación  a elaborar y ejecutar"/>
    <d v="2023-01-10T00:00:00"/>
    <d v="2023-12-29T00:00:00"/>
    <s v="»117-Grupo de Trabajo de Desarrollo del Talento Humano"/>
    <x v="0"/>
    <s v="Cumplida"/>
    <n v="1"/>
    <s v="Se elaboró el segundo informe semestral de Plan de Capacitación de las actividades  ejecutadas.Se anexa evidencia"/>
    <d v="2023-12-28T00:00:00"/>
    <n v="1"/>
    <s v="Se avala el cumplimiento del presente producto mediante la ejecución de las 91 actividades propuestas en el plan de capacitación "/>
    <d v="2023-12-28T00:00:00"/>
    <m/>
    <s v="NA"/>
    <n v="0.15"/>
  </r>
  <r>
    <s v="SECRETARIA GENERAL"/>
    <x v="17"/>
    <s v="»117-"/>
    <x v="17"/>
    <n v="2"/>
    <s v="117-4-1"/>
    <s v="117-4"/>
    <x v="1"/>
    <s v="Operativo"/>
    <s v="N/A"/>
    <s v="N/A"/>
    <s v="N/A"/>
    <s v="N/A"/>
    <s v="N/A"/>
    <s v="N/A"/>
    <s v="Someter a aprobación del Comité Institucional de Gestión y Desempeño la propuesta de plan de Capacitación y realizar la Resolución de adopción del mismo (Acta de Comité Institucional de Gestión y Desempeño aprobando el Plan de Capacitación y Resolución adoptando el Plan de Capacitación-único entregable) "/>
    <n v="0.3"/>
    <n v="4.4999999999999998E-2"/>
    <n v="2"/>
    <s v="Numérica"/>
    <s v="1 Acta  con aprobación del plan de Capacitación y Resolución  de adopción de este /2 soportes de la actividad propuestas"/>
    <d v="2023-01-10T00:00:00"/>
    <d v="2023-01-31T00:00:00"/>
    <s v="»117-Grupo de Trabajo de Desarrollo del Talento Humano"/>
    <x v="1"/>
    <s v="Cumplida"/>
    <n v="1"/>
    <s v="Durante octubre, noviembre y diciembre del presente año se realizaron los siguientes eventos de capacitación: Inducción, Reinducción, Rendición de cuentas, Protección de Datos Personales, Programa de Documentos Vitales, Cuidándo-te Estilos de vida Saludable, Prevención riesgo Psicosocial, Medidas cautelares en procesos declarativos, Derecho Administrativo, Concurso de méritos, Importancia, fidelidad de la Información y registro, Transparencia y acceso a la Información pública,  ,Salas Amigas Lactancia Materna, Informe de gestión semestral"/>
    <d v="2023-12-28T00:00:00"/>
    <n v="1"/>
    <s v="Se avala el cumplimiento de la presente actividad mediante acta de aprobación por parte del comité institucional del plan de capacitación , plan de trabajo, resolución 1675 de 2023 donde se adopta el plan de capacitación "/>
    <d v="2023-12-28T00:00:00"/>
    <s v="SI"/>
    <n v="1"/>
    <n v="4.4999999999999998E-2"/>
  </r>
  <r>
    <s v="SECRETARIA GENERAL"/>
    <x v="17"/>
    <s v="»117-"/>
    <x v="17"/>
    <n v="2"/>
    <s v="117-4-2"/>
    <s v="117-4"/>
    <x v="1"/>
    <s v="Operativo"/>
    <s v="N/A"/>
    <s v="N/A"/>
    <s v="N/A"/>
    <s v="N/A"/>
    <s v="N/A"/>
    <s v="N/A"/>
    <s v="Cumplir con la ejecución del plan de capacitación (Listas de asistencia cuando aplique, captura de pantalla de la reunión de capacitaciones cuando aplique e informe semestral de las actividades realizadas)"/>
    <n v="0.7"/>
    <n v="0.105"/>
    <n v="100"/>
    <s v="Porcentual"/>
    <s v="% del Plan cumplido /100% del Plan a cumplir"/>
    <d v="2023-02-01T00:00:00"/>
    <d v="2023-12-29T00:00:00"/>
    <s v="»117-Grupo de Trabajo de Desarrollo del Talento Humano"/>
    <x v="0"/>
    <s v="Cumplida"/>
    <n v="1"/>
    <s v="Durante octubre, noviembre y diciembre del presente año se realizaron los siguientes eventos de capacitación: Inducción, Reinducción, Rendición de cuentas, Protección de Datos Personales, Programa de Documentos Vitales, Cuidándo-te Estilos de vida Saludable, Prevención riesgo Psicosocial, Medidas cautelares en procesos declarativos, Derecho Administrativo, Concurso de méritos, Importancia, fidelidad de la Información y registro, Transparencia y acceso a la Información pública,  ,Salas Amigas Lactancia Materna, Informe de gestión semestral"/>
    <d v="2023-12-28T00:00:00"/>
    <n v="1"/>
    <s v="Se avala el cumplimiento de la presente actividad  mediante la ejecución de las 91 actividades propuestas en el plan de capacitación "/>
    <d v="2023-12-28T00:00:00"/>
    <s v="SI"/>
    <n v="1"/>
    <n v="0.105"/>
  </r>
  <r>
    <s v="SECRETARIA GENERAL"/>
    <x v="17"/>
    <s v="»117-"/>
    <x v="17"/>
    <n v="2"/>
    <s v="117-5"/>
    <s v="117-5"/>
    <x v="0"/>
    <s v="Operativo"/>
    <s v="Fortalecer al talento humano en el conocimiento de cada una de las funciones que ejercen las áreas de la entidad"/>
    <s v="8-Modelo Integrado de Planeación y Gestión "/>
    <s v="NO"/>
    <s v="  11» Funcionamiento"/>
    <s v=" 4. Talento humano"/>
    <s v=" 8- Seguridad y Salud en el Trabajo (SYST)"/>
    <s v="Plan de Seguridad y salud en el Trabajo SST, elaborado y ejecutado (Informe semestral de la ejecución del plan) "/>
    <n v="0.15"/>
    <m/>
    <n v="100"/>
    <s v="Porcentual"/>
    <s v="% del Plan de  SST elaborado y ejecutado /100% plan de SST a elaborar y ejecutar"/>
    <d v="2023-01-10T00:00:00"/>
    <d v="2023-12-29T00:00:00"/>
    <s v="»117-Grupo de Trabajo de Desarrollo del Talento Humano"/>
    <x v="0"/>
    <s v="Cumplida"/>
    <n v="1"/>
    <s v="Se elaboró el segundo informe semestral de SST de las actividades  ejecutadas. Se anexa evidencia"/>
    <d v="2023-12-28T00:00:00"/>
    <n v="1"/>
    <s v="Se avala el cumplimiento del presente producto mediante la ejecución de las 123 actividades propuestas en el plan de sst "/>
    <d v="2023-12-28T00:00:00"/>
    <m/>
    <s v="NA"/>
    <n v="0.15"/>
  </r>
  <r>
    <s v="SECRETARIA GENERAL"/>
    <x v="17"/>
    <s v="»117-"/>
    <x v="17"/>
    <n v="2"/>
    <s v="117-5-1"/>
    <s v="117-5"/>
    <x v="1"/>
    <s v="Operativo"/>
    <s v="N/A"/>
    <s v="N/A"/>
    <s v="N/A"/>
    <s v="N/A"/>
    <s v="N/A"/>
    <s v="N/A"/>
    <s v="Realizar la resolución de adopción del Plan de SST (Resolución adoptando el Plan de SST-único entregable)"/>
    <n v="0.3"/>
    <n v="4.4999999999999998E-2"/>
    <n v="1"/>
    <s v="Numérica"/>
    <s v="# de resolución de adopción SST SST realizada /1 resolución de adopción SST a realizar"/>
    <d v="2023-01-10T00:00:00"/>
    <d v="2023-01-31T00:00:00"/>
    <s v="»117-Grupo de Trabajo de Desarrollo del Talento Humano"/>
    <x v="1"/>
    <s v="Cumplida"/>
    <n v="1"/>
    <s v="Mediante resolución 1676 del 27 de enero de 2023 por la cual se adopta el plan anual de trabajo 2023 para el Sistema de Gestión de Seguridad y Salud en el Trabajo SG-SST de la Superintendencia de Industria y Comercio, se adoptó el Plan de SST y se elaboró el plan de trabajo."/>
    <d v="2023-01-31T00:00:00"/>
    <n v="1"/>
    <s v="Se avala el cumplimiento de la presente actividad  mediante la ejecución de las 91 actividades propuestas "/>
    <d v="2023-01-31T00:00:00"/>
    <s v="SI"/>
    <n v="1"/>
    <n v="4.4999999999999998E-2"/>
  </r>
  <r>
    <s v="SECRETARIA GENERAL"/>
    <x v="17"/>
    <s v="»117-"/>
    <x v="17"/>
    <n v="2"/>
    <s v="117-5-2"/>
    <s v="117-5"/>
    <x v="1"/>
    <s v="Operativo"/>
    <s v="N/A"/>
    <s v="N/A"/>
    <s v="N/A"/>
    <s v="N/A"/>
    <s v="N/A"/>
    <s v="N/A"/>
    <s v="Cumplir con la ejecución del plan de SST  (Captura  de publicación de actividades de Seguridad y Salud en el Trabajo, cuando aplique/ Listas de asistencia a actividades de Seguridad y Salud en el Trabajo, cuando aplique y informe semestral de las actividades realizadas)"/>
    <n v="0.7"/>
    <n v="0.105"/>
    <n v="100"/>
    <s v="Porcentual"/>
    <s v="% de ejecución del plan de SST cumplido / 100% del plan de SST a cumplir"/>
    <d v="2023-02-01T00:00:00"/>
    <d v="2023-12-29T00:00:00"/>
    <s v="»117-Grupo de Trabajo de Desarrollo del Talento Humano"/>
    <x v="0"/>
    <s v="Cumplida"/>
    <n v="1"/>
    <s v="Durante octubre, noviembre y diciembre del presente año se realizaron las siguientes actividades de SST: Actas mensuales reunión copasst, Informe trimestral Comité Convivencia, Consolidado de evaluación de las responsabilidades en SST, Informe semestral de ejecución SST, Consolidado de rendición de cuentas, Matriz de requisitos legales actualizada y publicada en la IntraSic, Soprte de las divulgaciones realizadas por SST a través de la IntraSi, Informe de condiciones de salud, Informe semestral de actividades PVE, Matriz de exámenes ocupacionales actualizada, Consolidado de investigación de ATEL, Registro y análisis del indicador, Informe consolidado de inspecciones, Entrega de EPP, Matriz de indicadores estructura, proceso y resultado, Informe de auditoría realizada al SG-SST, Informe de Revisión por la Alta dirección."/>
    <d v="2023-12-28T00:00:00"/>
    <n v="1"/>
    <s v="Se avala el cumplimiento de la presente actividad  mediante la ejecución de las 123 actividades propuestas en el plan de sst "/>
    <d v="2023-12-28T00:00:00"/>
    <s v="SI"/>
    <n v="1"/>
    <n v="0.105"/>
  </r>
  <r>
    <s v="SECRETARIA GENERAL"/>
    <x v="17"/>
    <s v="»117-"/>
    <x v="17"/>
    <n v="2"/>
    <s v="117-6"/>
    <s v="117-6"/>
    <x v="0"/>
    <s v="Operativo"/>
    <s v="Fortalecer al talento humano en el conocimiento de cada una de las funciones que ejercen las áreas de la entidad"/>
    <s v="8-Modelo Integrado de Planeación y Gestión "/>
    <s v="NO"/>
    <s v="N/A"/>
    <s v=" 4. Talento humano"/>
    <s v=" 3- Plan Estratégico de TH (PETH)"/>
    <s v="Planes de trabajo 2023 políticas lideradas, ejecutados (Evidencia del cumplimiento de las actividades) "/>
    <n v="0.14000000000000001"/>
    <m/>
    <n v="100"/>
    <s v="Porcentual"/>
    <s v="% de planes de trabajo ejecutados /100% de los planes de trabajo a ejecutar "/>
    <d v="2023-01-10T00:00:00"/>
    <d v="2023-12-31T00:00:00"/>
    <s v="»117-Grupo de Trabajo de Desarrollo del Talento Humano"/>
    <x v="0"/>
    <s v="Cumplida"/>
    <n v="1"/>
    <s v="Planes de trabajo 2023 políticas lideradas, ejecutados se anexa evidencia del cumplimiento de las actividades"/>
    <d v="2023-10-30T00:00:00"/>
    <n v="1"/>
    <s v="Planes de trabajo 2023 políticas lideradas, ejecutados se anexa evidencia del cumplimiento de las actividades"/>
    <d v="2023-10-30T00:00:00"/>
    <s v="SI"/>
    <s v="NA"/>
    <n v="0.14000000000000001"/>
  </r>
  <r>
    <s v="SECRETARIA GENERAL"/>
    <x v="17"/>
    <s v="»117-"/>
    <x v="17"/>
    <n v="2"/>
    <s v="117-6-1"/>
    <s v="117-6"/>
    <x v="1"/>
    <s v="Operativo"/>
    <s v="N/A"/>
    <s v="N/A"/>
    <s v="N/A"/>
    <s v="N/A"/>
    <s v="N/A"/>
    <s v="N/A"/>
    <s v="Ejecutar planes de trabajo MIPG de las políticas lideradas (Evidencia del cumplimiento de las actividades)"/>
    <n v="1"/>
    <n v="0.14000000000000001"/>
    <n v="100"/>
    <s v="Porcentual"/>
    <s v="% de los planes de trabajo MIPG ejecutados /100% de los planes de  MIPG a ejecutar"/>
    <d v="2023-01-10T00:00:00"/>
    <d v="2023-12-31T00:00:00"/>
    <s v="»117-Grupo de Trabajo de Desarrollo del Talento Humano"/>
    <x v="0"/>
    <s v="Cumplida"/>
    <n v="1"/>
    <s v="En el mes de octubre se realizó el  documento estudio técnico para la formalización de empleos en la SIC."/>
    <d v="2023-10-30T00:00:00"/>
    <n v="1"/>
    <s v="En el mes de octubre se realizó el  documento estudio técnico para la formalización de empleos en la SIC."/>
    <d v="2023-10-30T00:00:00"/>
    <s v="SI"/>
    <n v="1"/>
    <n v="0.14000000000000001"/>
  </r>
  <r>
    <s v="SECRETARIA GENERAL"/>
    <x v="17"/>
    <s v="»117-"/>
    <x v="17"/>
    <n v="2"/>
    <s v="117-7"/>
    <s v="117-7"/>
    <x v="0"/>
    <s v="Operativo"/>
    <s v="Fortalecer al talento humano en el conocimiento de cada una de las funciones que ejercen las áreas de la entidad"/>
    <s v="8-Modelo Integrado de Planeación y Gestión "/>
    <s v="NO"/>
    <s v="N/A"/>
    <s v=" 4. Talento humano"/>
    <s v=" 3- Plan Estratégico de TH (PETH)"/>
    <s v="Curso de inducción y reinducción para funcionarios diseñado y ejecutado (Lista de asistencia y captura de pantalla del curso) "/>
    <n v="0.13"/>
    <m/>
    <n v="1"/>
    <s v="Numérica"/>
    <s v="# de curso diseñados y ejecutados /1 curso a diseñar y ejecutar"/>
    <d v="2023-01-16T00:00:00"/>
    <d v="2023-12-30T00:00:00"/>
    <s v="»117-Grupo de Trabajo de Desarrollo del Talento Humano"/>
    <x v="0"/>
    <s v="Cumplida"/>
    <n v="1"/>
    <s v="Se diseño y se ejecutó el proceso de inducción y reinducción para funcionarios de la SIC, se anexa evidencia."/>
    <d v="2023-12-28T00:00:00"/>
    <n v="1"/>
    <s v="Se avala el cumplimiento del presente producto mediante los entregables establecidos en el mismo curso de inducción y reinducción "/>
    <d v="2023-12-28T00:00:00"/>
    <m/>
    <s v="NA"/>
    <n v="0.13"/>
  </r>
  <r>
    <s v="SECRETARIA GENERAL"/>
    <x v="17"/>
    <s v="»117-"/>
    <x v="17"/>
    <n v="2"/>
    <s v="117-7-1"/>
    <s v="117-7"/>
    <x v="1"/>
    <s v="Operativo"/>
    <s v="N/A"/>
    <s v="N/A"/>
    <s v="N/A"/>
    <s v="N/A"/>
    <s v="N/A"/>
    <s v="N/A"/>
    <s v="Solicitar y revisar la información remitida por  las áreas de la SIC de los temas de interés para el curso de inducción y reinducción (Correo de solicitud y respuesta) "/>
    <n v="0.3"/>
    <n v="3.9E-2"/>
    <n v="1"/>
    <s v="Numérica"/>
    <s v="# de solicitudes de información revisadas / 1 solicitud de información a revisar"/>
    <d v="2023-01-16T00:00:00"/>
    <d v="2023-01-31T00:00:00"/>
    <s v="»117-Grupo de Trabajo de Desarrollo del Talento Humano"/>
    <x v="1"/>
    <s v="Cumplida"/>
    <n v="1"/>
    <s v="Se solicitó y reviso la información remitida por  las áreas de la SIC de los temas de interés para el curso de inducción y reinducción. Para lo cual se adjunta evidencias correos de solicitud y correos de respuesta"/>
    <d v="2023-01-31T00:00:00"/>
    <n v="1"/>
    <s v="Se avala el cumplimiento de la presente actividad mediante los entregables establecidos en la misma "/>
    <d v="2023-01-31T00:00:00"/>
    <s v="SI"/>
    <n v="1"/>
    <n v="3.9E-2"/>
  </r>
  <r>
    <s v="SECRETARIA GENERAL"/>
    <x v="17"/>
    <s v="»117-"/>
    <x v="17"/>
    <n v="2"/>
    <s v="117-7-2"/>
    <s v="117-7"/>
    <x v="1"/>
    <s v="Operativo"/>
    <s v="N/A"/>
    <s v="N/A"/>
    <s v="N/A"/>
    <s v="N/A"/>
    <s v="N/A"/>
    <s v="N/A"/>
    <s v="Diseñar el curso de inducción y reinducción: (Documento de inducción y reinducción) "/>
    <n v="0.35"/>
    <n v="4.5499999999999999E-2"/>
    <n v="1"/>
    <s v="Numérica"/>
    <s v="# de cursos diseñados/1 curso a diseñar"/>
    <d v="2023-02-01T00:00:00"/>
    <d v="2023-08-30T00:00:00"/>
    <s v="»117-Grupo de Trabajo de Desarrollo del Talento Humano"/>
    <x v="3"/>
    <s v="Cumplida"/>
    <n v="1"/>
    <s v="Se diseñó  el curso de inducción y reinducción se anexan evidencias"/>
    <d v="2023-08-30T00:00:00"/>
    <n v="1"/>
    <s v="Los soportes adjuntos permiten validar el cumplimiento de la actividad"/>
    <d v="2023-08-30T00:00:00"/>
    <s v="SI"/>
    <n v="1"/>
    <n v="4.5499999999999999E-2"/>
  </r>
  <r>
    <s v="SECRETARIA GENERAL"/>
    <x v="17"/>
    <s v="»117-"/>
    <x v="17"/>
    <n v="2"/>
    <s v="117-7-3"/>
    <s v="117-7"/>
    <x v="1"/>
    <s v="Operativo"/>
    <s v="N/A"/>
    <s v="N/A"/>
    <s v="N/A"/>
    <s v="N/A"/>
    <s v="N/A"/>
    <s v="N/A"/>
    <s v="Ejecutar el curso de  inducción y reinducción (lista de asistencia) "/>
    <n v="0.35"/>
    <n v="4.5499999999999999E-2"/>
    <n v="1"/>
    <s v="Numérica"/>
    <s v="# de curso de inducción y reinducción ejecutado/ 1 Curso de inducción y reinducción a ejecutar"/>
    <d v="2023-09-01T00:00:00"/>
    <d v="2023-12-30T00:00:00"/>
    <s v="»117-Grupo de Trabajo de Desarrollo del Talento Humano"/>
    <x v="0"/>
    <s v="Cumplida"/>
    <n v="1"/>
    <s v="Se ejecuto el curso de  inducción y reinducción "/>
    <d v="2023-12-28T00:00:00"/>
    <n v="1"/>
    <s v="Se avala el cumplimiento de la presente actividad mediante los soportes establecidas en la misma curso de inducción y reinducción "/>
    <d v="2023-12-28T00:00:00"/>
    <s v="SI"/>
    <n v="1"/>
    <n v="4.5499999999999999E-2"/>
  </r>
  <r>
    <s v="SECRETARIA GENERAL"/>
    <x v="17"/>
    <s v="»117-"/>
    <x v="17"/>
    <n v="2"/>
    <s v="117-8"/>
    <s v="117-8"/>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17-Grupo de Trabajo de Desarrollo del Talento Humano"/>
    <x v="0"/>
    <s v="Vencida"/>
    <s v="NA"/>
    <s v="NA"/>
    <s v="NA"/>
    <m/>
    <s v="NA"/>
    <s v="NA"/>
    <s v="NA"/>
    <s v="NA"/>
    <n v="0"/>
  </r>
  <r>
    <s v="SECRETARIA GENERAL"/>
    <x v="17"/>
    <s v="»117-"/>
    <x v="17"/>
    <n v="2"/>
    <s v="117-8-1"/>
    <s v="117-8"/>
    <x v="4"/>
    <s v="Act Compartida"/>
    <s v="N/A"/>
    <s v="N/A"/>
    <s v="N/A"/>
    <s v="N/A"/>
    <s v="N/A"/>
    <s v="N/A"/>
    <s v="Ejecutar las actividades compartidas cuya fecha de vencimiento se encuentra dentro del primer trimestre del año "/>
    <n v="0.33333333333333331"/>
    <n v="0.33333333333333331"/>
    <n v="1"/>
    <s v="Numérica"/>
    <s v="Sumatoria logros ponderados verificados actividades programadas / promedio meta ponderada periodo evaluado "/>
    <d v="2023-01-01T00:00:00"/>
    <d v="2023-03-31T00:00:00"/>
    <s v="»117-Grupo de Trabajo de Desarrollo del Talento Humano"/>
    <x v="1"/>
    <s v="Cumplida"/>
    <n v="1"/>
    <s v="1 Actividad programadas para el primer trimestre reportaron avances del 100%"/>
    <d v="2023-03-31T00:00:00"/>
    <n v="1"/>
    <s v="De acuerdo con el soporte entregado la actividad fue cumplida"/>
    <d v="2023-03-31T00:00:00"/>
    <s v="SI"/>
    <n v="1"/>
    <n v="0.33333333333333331"/>
  </r>
  <r>
    <s v="SECRETARIA GENERAL"/>
    <x v="17"/>
    <s v="»117-"/>
    <x v="17"/>
    <n v="2"/>
    <s v="117-8-2"/>
    <s v="117-8"/>
    <x v="6"/>
    <s v="Act Compartida"/>
    <s v="N/A"/>
    <s v="N/A"/>
    <s v="N/A"/>
    <s v="N/A"/>
    <s v="N/A"/>
    <s v="N/A"/>
    <s v="Ejecutar las actividades compartidas cuya fecha de vencimiento se encuentra dentro del cuarto trimestre del año "/>
    <n v="0.66666666666666663"/>
    <n v="0.66666666666666663"/>
    <n v="2"/>
    <s v="Numérica"/>
    <s v="Sumatoria logros ponderados verificados actividades programadas / promedio meta ponderada periodo evaluado "/>
    <d v="2023-10-01T00:00:00"/>
    <d v="2023-12-30T00:00:00"/>
    <s v="»117-Grupo de Trabajo de Desarrollo del Talento Humano"/>
    <x v="0"/>
    <s v="Vencida"/>
    <s v="NA"/>
    <s v="NA"/>
    <s v="NA"/>
    <m/>
    <s v="NA"/>
    <s v="NA"/>
    <s v="NA"/>
    <s v="NA"/>
    <n v="0"/>
  </r>
  <r>
    <s v="SECRETARIA GENERAL"/>
    <x v="18"/>
    <s v="»130-"/>
    <x v="18"/>
    <n v="3"/>
    <s v="130-1"/>
    <s v="130-1"/>
    <x v="0"/>
    <s v="Innovador"/>
    <s v="Mejorar las herramientas tecnológicas de la Entidad"/>
    <s v="6-Plan Estratégico de Tecnologías de la Información"/>
    <s v="SI"/>
    <s v="N/A"/>
    <s v=" 7. Fortalecimiento organizacional y simplificación de procesos"/>
    <s v=" 17- Plan Estratégico de Tecnologías de la Información"/>
    <s v="Aplicativo de derecho al turno conforme a la actualización normativa, mejorado y operando (1. Formato Arquitectura de Software GS03F21 actualizado.  2. Formato Acta de Entrega de Desarrollo de Software GS03-F25)"/>
    <n v="0.15"/>
    <m/>
    <n v="1"/>
    <s v="Numérica"/>
    <s v="# de aplicativos mejorados y  operando/1 aplicativo a mejorar y operar"/>
    <d v="2023-01-23T00:00:00"/>
    <d v="2023-10-30T00:00:00"/>
    <s v="»130-Dirección  Financiera, »20-Oficina de Tecnología e Informática"/>
    <x v="0"/>
    <s v="Cumplida"/>
    <n v="1"/>
    <s v="Se finaliza arquitectura de software y se finaliza producto con acta de entrega"/>
    <d v="2023-10-27T00:00:00"/>
    <n v="1"/>
    <s v="Las evidencias permiten validar el cumplimiento del producto (REPORTE EXTEMPORANEO)"/>
    <d v="2023-10-27T00:00:00"/>
    <s v="NO"/>
    <s v="NA"/>
    <n v="0.15"/>
  </r>
  <r>
    <s v="SECRETARIA GENERAL"/>
    <x v="18"/>
    <s v="»130-"/>
    <x v="18"/>
    <n v="3"/>
    <s v="130-1-1"/>
    <s v="130-1"/>
    <x v="1"/>
    <s v="Innovador"/>
    <s v="N/A"/>
    <s v="N/A"/>
    <s v="N/A"/>
    <s v="N/A"/>
    <s v="N/A"/>
    <s v="N/A"/>
    <s v="Elaborar y aprobar requerimiento (1. Formato Solicitud de Requerimientos a Sistemas de Información GS03-F18 2. Formato Lista de Chequeo de Requisitos de Seguridad de la Información GS03-F27)"/>
    <n v="0.12"/>
    <n v="1.7999999999999999E-2"/>
    <n v="2"/>
    <s v="Numérica"/>
    <s v="# de soportes presentados / 2 soportes a presentar"/>
    <d v="2023-01-23T00:00:00"/>
    <d v="2023-02-24T00:00:00"/>
    <s v="»130-Dirección  Financiera, »20-Oficina de Tecnología e Informática"/>
    <x v="1"/>
    <s v="Cumplida"/>
    <n v="1"/>
    <s v="Se culmina levantamiento de requerimiento y lista de chequeo requisitos de seguridad de la información"/>
    <d v="2023-02-24T00:00:00"/>
    <n v="1"/>
    <s v="Se avala el cumplimiento de la presente actividad toda vez que se pueden evidenciar los  entregables establecidos para dar cumplimiento a la misma."/>
    <d v="2023-02-24T00:00:00"/>
    <s v="SI"/>
    <n v="1"/>
    <n v="1.7999999999999999E-2"/>
  </r>
  <r>
    <s v="SECRETARIA GENERAL"/>
    <x v="18"/>
    <s v="»130-"/>
    <x v="18"/>
    <n v="3"/>
    <s v="130-1-2"/>
    <s v="130-1"/>
    <x v="2"/>
    <s v="Innovador"/>
    <s v="N/A"/>
    <s v="N/A"/>
    <s v="N/A"/>
    <s v="N/A"/>
    <s v="N/A"/>
    <s v="N/A"/>
    <s v="Diseñar la solución (1. Formato Arquitectura de Software GS03F21, ya sea nuevo o actualizado hasta el capitulo 2  / Único entregable) "/>
    <n v="0"/>
    <n v="0"/>
    <n v="1"/>
    <s v="Numérica"/>
    <s v="# de soportes presentados / 1 soportes a presentar"/>
    <d v="2023-02-27T00:00:00"/>
    <d v="2023-03-03T00:00:00"/>
    <s v="»20-Oficina de Tecnología e Informática"/>
    <x v="1"/>
    <s v="Cumplida"/>
    <n v="1"/>
    <s v="Se culmina documento arquitectura de software"/>
    <d v="2023-03-01T00:00:00"/>
    <n v="1"/>
    <s v="Se avala el cumplimiento de la presente actividad mediante documento de arquitectura de software "/>
    <d v="2023-03-01T00:00:00"/>
    <s v="SI"/>
    <n v="1"/>
    <n v="0"/>
  </r>
  <r>
    <s v="SECRETARIA GENERAL"/>
    <x v="18"/>
    <s v="»130-"/>
    <x v="18"/>
    <n v="3"/>
    <s v="130-1-3"/>
    <s v="130-1"/>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1"/>
    <n v="1.6500000000000001E-2"/>
    <n v="2"/>
    <s v="Numérica"/>
    <s v="# de soportes presentados /2 soportes a presentar"/>
    <d v="2023-03-06T00:00:00"/>
    <d v="2023-04-05T00:00:00"/>
    <s v="»130-Dirección  Financiera, »20-Oficina de Tecnología e Informática"/>
    <x v="2"/>
    <s v="Cumplida"/>
    <n v="1"/>
    <s v="Se adelantan historias de usuario y se cargan en Devops"/>
    <d v="2023-04-05T00:00:00"/>
    <n v="1"/>
    <s v="Se avala el cumplimento de la presente actividad mediante reporte de tareas y plan de pruebas "/>
    <d v="2023-04-05T00:00:00"/>
    <s v="SI"/>
    <n v="1"/>
    <n v="1.6500000000000001E-2"/>
  </r>
  <r>
    <s v="SECRETARIA GENERAL"/>
    <x v="18"/>
    <s v="»130-"/>
    <x v="18"/>
    <n v="3"/>
    <s v="130-1-4"/>
    <s v="130-1"/>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62"/>
    <n v="9.2999999999999999E-2"/>
    <n v="4"/>
    <s v="Numérica"/>
    <s v="# de soportes presentados / 4 soportes a presentar"/>
    <d v="2023-04-10T00:00:00"/>
    <d v="2023-09-29T00:00:00"/>
    <s v="»20-Oficina de Tecnología e Informática, »130-Dirección  Financiera"/>
    <x v="3"/>
    <s v="Cumplida"/>
    <n v="1"/>
    <s v="Se finaliza la etapa de construcción de componente de software"/>
    <d v="2023-09-29T00:00:00"/>
    <n v="1"/>
    <s v="Las evidencias permiten validar el cumplimiento de la actividad"/>
    <d v="2023-09-29T00:00:00"/>
    <s v="SI"/>
    <n v="1"/>
    <n v="9.2999999999999999E-2"/>
  </r>
  <r>
    <s v="SECRETARIA GENERAL"/>
    <x v="18"/>
    <s v="»130-"/>
    <x v="18"/>
    <n v="3"/>
    <s v="130-1-5"/>
    <s v="130-1"/>
    <x v="1"/>
    <s v="Innovador"/>
    <s v="N/A"/>
    <s v="N/A"/>
    <s v="N/A"/>
    <s v="N/A"/>
    <s v="N/A"/>
    <s v="N/A"/>
    <s v="Realizar manuales y capacitar a los usuarios (1.Formato Manual de Usuario GS03-F24 nuevo o actualizado  2. Registro de Capacitación)"/>
    <n v="7.0000000000000007E-2"/>
    <n v="1.0500000000000001E-2"/>
    <n v="2"/>
    <s v="Numérica"/>
    <s v="# de soportes presentados / 2 soportes a presentar"/>
    <d v="2023-10-02T00:00:00"/>
    <d v="2023-10-20T00:00:00"/>
    <s v="»20-Oficina de Tecnología e Informática, »130-Dirección  Financiera"/>
    <x v="0"/>
    <s v="Cumplida"/>
    <n v="1"/>
    <s v="Se finaliza contrucción de manual de usuario y se realiza capacitación"/>
    <d v="2023-10-20T00:00:00"/>
    <n v="1"/>
    <s v="Las evidencias permiten validar el cumplimiento de la actividad (REPORTE EXTEMPORANEO)"/>
    <d v="2023-10-20T00:00:00"/>
    <s v="NO"/>
    <n v="0.95"/>
    <n v="1.0500000000000001E-2"/>
  </r>
  <r>
    <s v="SECRETARIA GENERAL"/>
    <x v="18"/>
    <s v="»130-"/>
    <x v="18"/>
    <n v="3"/>
    <s v="130-1-6"/>
    <s v="130-1"/>
    <x v="1"/>
    <s v="Innovador"/>
    <s v="N/A"/>
    <s v="N/A"/>
    <s v="N/A"/>
    <s v="N/A"/>
    <s v="N/A"/>
    <s v="N/A"/>
    <s v="Realizar cierre del proyecto (1. Formato Arquitectura de Software GS03F21, ya sea nuevo o actualizado hasta el capitulo 2 . 2. Formato Acta de Entrega de Desarrollo de Software GS03-F25)"/>
    <n v="0.08"/>
    <n v="1.2E-2"/>
    <n v="2"/>
    <s v="Numérica"/>
    <s v="# de soportes presentados / 2 soportes a presentar"/>
    <d v="2023-10-09T00:00:00"/>
    <d v="2023-10-30T00:00:00"/>
    <s v="»20-Oficina de Tecnología e Informática, »130-Dirección  Financiera"/>
    <x v="0"/>
    <s v="Cumplida"/>
    <n v="1"/>
    <s v="Se finaliza arquitectura de software y se finaliza producto con acta de entrega"/>
    <d v="2023-10-27T00:00:00"/>
    <n v="1"/>
    <s v="Las evidencias permiten validar el cumplimiento de la actividad (REPORTE EXTEMPORANEO)"/>
    <d v="2023-10-27T00:00:00"/>
    <s v="NO"/>
    <n v="0.95"/>
    <n v="1.2E-2"/>
  </r>
  <r>
    <s v="SECRETARIA GENERAL"/>
    <x v="18"/>
    <s v="»130-"/>
    <x v="18"/>
    <n v="3"/>
    <s v="130-2"/>
    <s v="130-2"/>
    <x v="0"/>
    <s v="Innovador"/>
    <s v="Mejorar las herramientas tecnológicas de la Entidad"/>
    <s v="6-Plan Estratégico de Tecnologías de la Información"/>
    <s v="SI"/>
    <s v="N/A"/>
    <s v=" 7. Fortalecimiento organizacional y simplificación de procesos"/>
    <s v=" 17- Plan Estratégico de Tecnologías de la Información"/>
    <s v="Aplicativo de multas, mejorado y operando (1. Formato Arquitectura de Software GS03F21 actualizado.  2. Formato Acta de Entrega de Desarrollo de Software GS03-F25)"/>
    <n v="0.25"/>
    <m/>
    <n v="1"/>
    <s v="Numérica"/>
    <s v="# de aplicativos mejorados y  operando/1 aplicativo a mejorar y operar"/>
    <d v="2023-01-16T00:00:00"/>
    <d v="2023-12-22T00:00:00"/>
    <s v="»130-Dirección  Financiera, »20-Oficina de Tecnología e Informática, »11-Grupo de Trabajo Cobro Coactivo"/>
    <x v="0"/>
    <s v="Cumplida"/>
    <n v="1"/>
    <s v="Se finaliza arquitectura de software y se finaliza producto con acta de entrega"/>
    <d v="2023-12-22T00:00:00"/>
    <n v="1"/>
    <s v="Las evidencias permiten validar el cumplimiento del producto (REPORTE EXTEMPORANEO)"/>
    <d v="2023-12-22T00:00:00"/>
    <s v="NO"/>
    <s v="NA"/>
    <n v="0.25"/>
  </r>
  <r>
    <s v="SECRETARIA GENERAL"/>
    <x v="18"/>
    <s v="»130-"/>
    <x v="18"/>
    <n v="3"/>
    <s v="130-2-1"/>
    <s v="130-2"/>
    <x v="1"/>
    <s v="Innovador"/>
    <s v="N/A"/>
    <s v="N/A"/>
    <s v="N/A"/>
    <s v="N/A"/>
    <s v="N/A"/>
    <s v="N/A"/>
    <s v="Elaborar y aprobar requerimiento (1. Formato Solicitud de Requerimientos a Sistemas de Información GS03-F18 2. Formato Lista de Chequeo de Requisitos de Seguridad de la Información GS03-F27)"/>
    <n v="7.0000000000000007E-2"/>
    <n v="1.7500000000000002E-2"/>
    <n v="2"/>
    <s v="Numérica"/>
    <s v="# de soportes presentados / 2 soportes a presentar"/>
    <d v="2023-01-16T00:00:00"/>
    <d v="2023-02-03T00:00:00"/>
    <s v="»130-Dirección  Financiera, »20-Oficina de Tecnología e Informática, »11-Grupo de Trabajo Cobro Coactivo"/>
    <x v="1"/>
    <s v="Cumplida"/>
    <n v="1"/>
    <s v="Se culmina levantamiento de requerimiento y lista de chequeo requisitos de seguridad de la información"/>
    <d v="2023-02-03T00:00:00"/>
    <n v="1"/>
    <s v="Se avala el cumplimiento de la presente actividad toda vez que se pueden evidenciar los  entregables establecidos para dar cumplimiento a la misma."/>
    <d v="2023-02-03T00:00:00"/>
    <s v="SI"/>
    <n v="1"/>
    <n v="1.7500000000000002E-2"/>
  </r>
  <r>
    <s v="SECRETARIA GENERAL"/>
    <x v="18"/>
    <s v="»130-"/>
    <x v="18"/>
    <n v="3"/>
    <s v="130-2-2"/>
    <s v="130-2"/>
    <x v="2"/>
    <s v="Innovador"/>
    <s v="N/A"/>
    <s v="N/A"/>
    <s v="N/A"/>
    <s v="N/A"/>
    <s v="N/A"/>
    <s v="N/A"/>
    <s v="Diseñar la solución (1. Formato Arquitectura de Software GS03F21, ya sea nuevo o actualizado hasta el capitulo 2  / Único entregable) "/>
    <n v="0"/>
    <n v="0"/>
    <n v="1"/>
    <s v="Numérica"/>
    <s v="# de soportes presentados / 1 soportes a presentar"/>
    <d v="2023-02-06T00:00:00"/>
    <d v="2023-02-24T00:00:00"/>
    <s v="»20-Oficina de Tecnología e Informática"/>
    <x v="1"/>
    <s v="Cumplida"/>
    <n v="1"/>
    <s v="Se culmina documento arquitectura de software"/>
    <d v="2023-02-22T00:00:00"/>
    <n v="1"/>
    <s v="Se avala el cumplimiento de la presente actividad mediante documento de arquitectura de software "/>
    <d v="2023-02-22T00:00:00"/>
    <s v="SI"/>
    <n v="1"/>
    <n v="0"/>
  </r>
  <r>
    <s v="SECRETARIA GENERAL"/>
    <x v="18"/>
    <s v="»130-"/>
    <x v="18"/>
    <n v="3"/>
    <s v="130-2-3"/>
    <s v="130-2"/>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2"/>
    <n v="5.5E-2"/>
    <n v="2"/>
    <s v="Numérica"/>
    <s v="# de soportes presentados /2 soportes a presentar"/>
    <d v="2023-02-27T00:00:00"/>
    <d v="2023-04-28T00:00:00"/>
    <s v="»130-Dirección  Financiera, »20-Oficina de Tecnología e Informática"/>
    <x v="2"/>
    <s v="Cumplida"/>
    <n v="1"/>
    <s v="Se adelantan historias de usuario y se cargan en Devops"/>
    <d v="2023-04-28T00:00:00"/>
    <n v="1"/>
    <s v="Se avala el cumplimiento de la presente actividad mediante el reporte de tareas y plan de pruebas"/>
    <d v="2023-04-28T00:00:00"/>
    <s v="SI"/>
    <n v="1"/>
    <n v="5.5E-2"/>
  </r>
  <r>
    <s v="SECRETARIA GENERAL"/>
    <x v="18"/>
    <s v="»130-"/>
    <x v="18"/>
    <n v="3"/>
    <s v="130-2-4"/>
    <s v="130-2"/>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59"/>
    <n v="0.14749999999999999"/>
    <n v="4"/>
    <s v="Numérica"/>
    <s v="# de soportes presentados / 4 soportes a presentar"/>
    <d v="2023-05-02T00:00:00"/>
    <d v="2023-11-30T00:00:00"/>
    <s v="»130-Dirección  Financiera, »20-Oficina de Tecnología e Informática"/>
    <x v="0"/>
    <s v="Cumplida"/>
    <n v="1"/>
    <s v="Se finaliza etapa de construcción de software"/>
    <d v="2023-11-30T00:00:00"/>
    <n v="1"/>
    <s v="Las evidencias permiten validar el cumplimiento de la actividad (REPORTE EXTEMPORANEO)"/>
    <d v="2023-11-30T00:00:00"/>
    <s v="NO"/>
    <n v="0.95"/>
    <n v="0.14749999999999999"/>
  </r>
  <r>
    <s v="SECRETARIA GENERAL"/>
    <x v="18"/>
    <s v="»130-"/>
    <x v="18"/>
    <n v="3"/>
    <s v="130-2-5"/>
    <s v="130-2"/>
    <x v="1"/>
    <s v="Innovador"/>
    <s v="N/A"/>
    <s v="N/A"/>
    <s v="N/A"/>
    <s v="N/A"/>
    <s v="N/A"/>
    <s v="N/A"/>
    <s v="Realizar manuales y capacitar a los usuarios (1.Formato Manual de Usuario GS03-F24 nuevo o actualizado  2. Registro de Capacitación)"/>
    <n v="0.06"/>
    <n v="1.4999999999999999E-2"/>
    <n v="2"/>
    <s v="Numérica"/>
    <s v="# de soportes presentados / 2 soportes a presentar"/>
    <d v="2023-12-01T00:00:00"/>
    <d v="2023-12-08T00:00:00"/>
    <s v="»20-Oficina de Tecnología e Informática, »130-Dirección  Financiera"/>
    <x v="0"/>
    <s v="Cumplida"/>
    <n v="1"/>
    <s v="Se finalizó manual de usuario y se ejecutó capacotación"/>
    <d v="2023-12-01T00:00:00"/>
    <n v="1"/>
    <s v="Las evidencias permiten validar el cumplimiento de la actividad (REPORTE EXTEMPORANEO)"/>
    <d v="2023-12-01T00:00:00"/>
    <s v="NO"/>
    <n v="0.95"/>
    <n v="1.4999999999999999E-2"/>
  </r>
  <r>
    <s v="SECRETARIA GENERAL"/>
    <x v="18"/>
    <s v="»130-"/>
    <x v="18"/>
    <n v="3"/>
    <s v="130-2-6"/>
    <s v="130-2"/>
    <x v="1"/>
    <s v="Innovador"/>
    <s v="N/A"/>
    <s v="N/A"/>
    <s v="N/A"/>
    <s v="N/A"/>
    <s v="N/A"/>
    <s v="N/A"/>
    <s v="Realizar cierre del proyecto (1. Formato Arquitectura de Software GS03F21, ya sea nuevo o actualizado hasta el capitulo 2 . 2. Formato Acta de Entrega de Desarrollo de Software GS03-F25)"/>
    <n v="0.06"/>
    <n v="1.4999999999999999E-2"/>
    <n v="2"/>
    <s v="Numérica"/>
    <s v="# de soportes presentados / 2 soportes a presentar"/>
    <d v="2023-12-11T00:00:00"/>
    <d v="2023-12-22T00:00:00"/>
    <s v="»20-Oficina de Tecnología e Informática, »130-Dirección  Financiera"/>
    <x v="0"/>
    <s v="Cumplida"/>
    <n v="1"/>
    <s v="Se finaliza arquitectura de software y se finaliza producto con acta de entrega"/>
    <d v="2023-12-22T00:00:00"/>
    <n v="1"/>
    <s v="Las evidencias permiten validar el cumplimiento de la actividad (REPORTE EXTEMPORANEO)"/>
    <d v="2023-12-22T00:00:00"/>
    <s v="NO"/>
    <n v="0.95"/>
    <n v="1.4999999999999999E-2"/>
  </r>
  <r>
    <s v="SECRETARIA GENERAL"/>
    <x v="18"/>
    <s v="»130-"/>
    <x v="18"/>
    <n v="3"/>
    <s v="130-3"/>
    <s v="130-3"/>
    <x v="0"/>
    <s v="Innovador"/>
    <s v="Mejorar las herramientas tecnológicas de la Entidad"/>
    <s v="6-Plan Estratégico de Tecnologías de la Información"/>
    <s v="SI"/>
    <s v="N/A"/>
    <s v=" 7. Fortalecimiento organizacional y simplificación de procesos"/>
    <s v=" 17- Plan Estratégico de Tecnologías de la Información"/>
    <s v="Sistema de pagos, mejorado y operando ** (1. Formato Arquitectura de Software GS03F21 actualizado. 2. Formato Acta de Entrega de Desarrollo de Software GS03-F25)"/>
    <n v="0.15"/>
    <m/>
    <n v="1"/>
    <s v="Numérica"/>
    <s v="# de aplicativos mejorados y  operando/1 aplicativo a mejorar y operar"/>
    <d v="2023-02-01T00:00:00"/>
    <d v="2023-11-17T00:00:00"/>
    <s v="»130-Dirección  Financiera, »20-Oficina de Tecnología e Informática, »105-Grupo de Trabajo  Contratación"/>
    <x v="0"/>
    <s v="Cumplida"/>
    <n v="1"/>
    <s v="Se realiza el cierre del proyecto con la entrega del formato de arquitectura y acta de entrega con las mejoras realizadas y puestaen opracion del sistema de pagos"/>
    <d v="2023-11-17T00:00:00"/>
    <n v="1"/>
    <s v="Las evidencias permiten validar el cumplimiento del producto (REPORTE EXTEMPORANEO)"/>
    <d v="2023-11-17T00:00:00"/>
    <s v="NO"/>
    <s v="NA"/>
    <n v="0.15"/>
  </r>
  <r>
    <s v="SECRETARIA GENERAL"/>
    <x v="18"/>
    <s v="»130-"/>
    <x v="18"/>
    <n v="3"/>
    <s v="130-3-1"/>
    <s v="130-3"/>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
    <n v="1.4999999999999999E-2"/>
    <n v="2"/>
    <s v="Numérica"/>
    <s v="# de soportes presentados /2 soportes a presentar"/>
    <d v="2023-02-01T00:00:00"/>
    <d v="2023-02-28T00:00:00"/>
    <s v="»130-Dirección  Financiera, »20-Oficina de Tecnología e Informática, »105-Grupo de Trabajo  Contratación"/>
    <x v="1"/>
    <s v="Cumplida"/>
    <n v="1"/>
    <s v="Se culminan y cargan historias de usuario a devops y se establece plan de pruebas"/>
    <d v="2023-02-28T00:00:00"/>
    <n v="1"/>
    <s v="Se avala el cumplimiento de la presente actividad toda vez que se pueden evidenciar los  entregables establecidos para dar cumplimiento a la misma."/>
    <d v="2023-02-28T00:00:00"/>
    <s v="SI"/>
    <n v="1"/>
    <n v="1.4999999999999999E-2"/>
  </r>
  <r>
    <s v="SECRETARIA GENERAL"/>
    <x v="18"/>
    <s v="»130-"/>
    <x v="18"/>
    <n v="3"/>
    <s v="130-3-2"/>
    <s v="130-3"/>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8"/>
    <n v="0.12"/>
    <n v="4"/>
    <s v="Numérica"/>
    <s v="# de soportes presentados / 4 soportes a presentar"/>
    <d v="2023-03-01T00:00:00"/>
    <d v="2023-10-13T00:00:00"/>
    <s v="»20-Oficina de Tecnología e Informática, »130-Dirección  Financiera, »105-Grupo de Trabajo  Contratación"/>
    <x v="0"/>
    <s v="Cumplida"/>
    <n v="1"/>
    <s v="Se culmina la construcción del software y se efectuan pruevas"/>
    <d v="2023-10-13T00:00:00"/>
    <n v="1"/>
    <s v="Las evidencias permiten validar el cumplimiento de la actividad (REPORTE EXTEMPORANEO)"/>
    <d v="2023-10-13T00:00:00"/>
    <s v="NO"/>
    <n v="0.95"/>
    <n v="0.12"/>
  </r>
  <r>
    <s v="SECRETARIA GENERAL"/>
    <x v="18"/>
    <s v="»130-"/>
    <x v="18"/>
    <n v="3"/>
    <s v="130-3-3"/>
    <s v="130-3"/>
    <x v="1"/>
    <s v="Innovador"/>
    <s v="N/A"/>
    <s v="N/A"/>
    <s v="N/A"/>
    <s v="N/A"/>
    <s v="N/A"/>
    <s v="N/A"/>
    <s v="Realizar manuales y capacitar a los usuarios (1.Formato Manual de Usuario GS03-F24 nuevo o actualizado  2. Registro de Capacitación)"/>
    <n v="0.06"/>
    <n v="8.9999999999999993E-3"/>
    <n v="2"/>
    <s v="Numérica"/>
    <s v="# de soportes presentados / 2 soportes a presentar"/>
    <d v="2023-10-17T00:00:00"/>
    <d v="2023-11-03T00:00:00"/>
    <s v="»20-Oficina de Tecnología e Informática, »130-Dirección  Financiera"/>
    <x v="0"/>
    <s v="Cumplida"/>
    <n v="1"/>
    <s v="Se da cumplimiento a la actividad con la entrega del manual de usuario para las mejoras realizadas al sistema de pagoss, asi mismo se realizo capacitacion a los usuarios "/>
    <d v="2023-11-03T00:00:00"/>
    <n v="1"/>
    <s v="Las evidencias permiten validar el cumplimiento de la actividad (REPORTE EXTEMPORANEO)"/>
    <d v="2023-11-03T00:00:00"/>
    <s v="NO"/>
    <n v="0.95"/>
    <n v="8.9999999999999993E-3"/>
  </r>
  <r>
    <s v="SECRETARIA GENERAL"/>
    <x v="18"/>
    <s v="»130-"/>
    <x v="18"/>
    <n v="3"/>
    <s v="130-3-4"/>
    <s v="130-3"/>
    <x v="1"/>
    <s v="Innovador"/>
    <s v="N/A"/>
    <s v="N/A"/>
    <s v="N/A"/>
    <s v="N/A"/>
    <s v="N/A"/>
    <s v="N/A"/>
    <s v="Realizar cierre del proyecto (1. Formato Arquitectura de Software GS03F21, ya sea nuevo o actualizado hasta el capitulo 2 . 2. Formato Acta de Entrega de Desarrollo de Software GS03-F25)"/>
    <n v="0.04"/>
    <n v="6.0000000000000001E-3"/>
    <n v="2"/>
    <s v="Numérica"/>
    <s v="# de soportes presentados / 2 soportes a presentar"/>
    <d v="2023-11-07T00:00:00"/>
    <d v="2023-11-17T00:00:00"/>
    <s v="»20-Oficina de Tecnología e Informática, »130-Dirección  Financiera, »105-Grupo de Trabajo  Contratación"/>
    <x v="0"/>
    <s v="Cumplida"/>
    <n v="1"/>
    <s v="Se realiza el cierre del proyecto con la entrega del formato de arquitectura y acta de entrega con las mejoras realizadas y puestaen opracion del sistema de pagos"/>
    <d v="2023-11-17T00:00:00"/>
    <n v="1"/>
    <s v="Las evidencias permiten validar el cumplimiento de la actividad (REPORTE EXTEMPORANEO)"/>
    <d v="2023-11-17T00:00:00"/>
    <s v="NO"/>
    <n v="0.95"/>
    <n v="6.0000000000000001E-3"/>
  </r>
  <r>
    <s v="SECRETARIA GENERAL"/>
    <x v="18"/>
    <s v="»130-"/>
    <x v="18"/>
    <n v="3"/>
    <s v="130-4"/>
    <s v="130-4"/>
    <x v="0"/>
    <s v="Innovador"/>
    <s v="Mejorar las herramientas tecnológicas de la Entidad"/>
    <s v="6-Plan Estratégico de Tecnologías de la Información"/>
    <s v="SI"/>
    <s v="N/A"/>
    <s v=" 7. Fortalecimiento organizacional y simplificación de procesos"/>
    <s v=" 17- Plan Estratégico de Tecnologías de la Información"/>
    <s v="Aplicativo de devoluciones, mejorado y operando (1. Formato Arquitectura de Software GS03F21 actualizado. 2. Formato Acta de Entrega de Desarrollo de Software GS03-F25)"/>
    <n v="0.1"/>
    <m/>
    <n v="1"/>
    <s v="Numérica"/>
    <s v="# de aplicativos mejorados y  operando/1 aplicativo a mejorar y operar"/>
    <d v="2023-02-01T00:00:00"/>
    <d v="2023-11-17T00:00:00"/>
    <s v="»130-Dirección  Financiera, »20-Oficina de Tecnología e Informática"/>
    <x v="0"/>
    <s v="Cumplida"/>
    <n v="1"/>
    <s v="Se finaliza entrega de producto mediante acta de entrega"/>
    <d v="2023-11-17T00:00:00"/>
    <n v="1"/>
    <s v="Las evidencias permiten validar el cumplimiento del producto (REPORTE EXTEMPORANEO)"/>
    <d v="2023-11-17T00:00:00"/>
    <s v="NO"/>
    <s v="NA"/>
    <n v="0.1"/>
  </r>
  <r>
    <s v="SECRETARIA GENERAL"/>
    <x v="18"/>
    <s v="»130-"/>
    <x v="18"/>
    <n v="3"/>
    <s v="130-4-1"/>
    <s v="130-4"/>
    <x v="1"/>
    <s v="Innovador"/>
    <s v="N/A"/>
    <s v="N/A"/>
    <s v="N/A"/>
    <s v="N/A"/>
    <s v="N/A"/>
    <s v="N/A"/>
    <s v="Elaborar y aprobar requerimiento (1. Formato Solicitud de Requerimientos a Sistemas de Información GS03-F18 2. Formato Lista de Chequeo de Requisitos de Seguridad de la Información GS03-F27)"/>
    <n v="0.1"/>
    <n v="1.0000000000000002E-2"/>
    <n v="2"/>
    <s v="Numérica"/>
    <s v="# de soportes presentados / 2 soportes a presentar"/>
    <d v="2023-02-01T00:00:00"/>
    <d v="2023-02-24T00:00:00"/>
    <s v="»130-Dirección  Financiera, »20-Oficina de Tecnología e Informática"/>
    <x v="1"/>
    <s v="Cumplida"/>
    <n v="1"/>
    <s v="Se culmina levantamiento de requerimiento y lista de chequeo requisitos de seguridad de la información"/>
    <d v="2023-02-15T00:00:00"/>
    <n v="1"/>
    <s v="Se avala el cumplimiento de la presente actividad toda vez que se pueden evidenciar los  entregables establecidos para dar cumplimiento a la misma."/>
    <d v="2023-02-15T00:00:00"/>
    <s v="SI"/>
    <n v="1"/>
    <n v="1.0000000000000002E-2"/>
  </r>
  <r>
    <s v="SECRETARIA GENERAL"/>
    <x v="18"/>
    <s v="»130-"/>
    <x v="18"/>
    <n v="3"/>
    <s v="130-4-2"/>
    <s v="130-4"/>
    <x v="2"/>
    <s v="Innovador"/>
    <s v="N/A"/>
    <s v="N/A"/>
    <s v="N/A"/>
    <s v="N/A"/>
    <s v="N/A"/>
    <s v="N/A"/>
    <s v="Diseñar la solución (1. Formato Arquitectura de Software GS03F21, ya sea nuevo o actualizado hasta el capitulo 2  / Único entregable) "/>
    <n v="0"/>
    <n v="0"/>
    <n v="1"/>
    <s v="Numérica"/>
    <s v="# de soportes presentados / 1 soportes a presentar"/>
    <d v="2023-02-27T00:00:00"/>
    <d v="2023-03-10T00:00:00"/>
    <s v="»20-Oficina de Tecnología e Informática"/>
    <x v="1"/>
    <s v="Cumplida"/>
    <n v="1"/>
    <s v="Se culmina documento arquitectura de software"/>
    <d v="2023-03-08T00:00:00"/>
    <n v="1"/>
    <s v="Se avala el cumplimiento de la presente actividad mediante documento de arquitectura de software "/>
    <d v="2023-03-08T00:00:00"/>
    <s v="SI"/>
    <n v="1"/>
    <n v="0"/>
  </r>
  <r>
    <s v="SECRETARIA GENERAL"/>
    <x v="18"/>
    <s v="»130-"/>
    <x v="18"/>
    <n v="3"/>
    <s v="130-4-3"/>
    <s v="130-4"/>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2"/>
    <n v="1.2E-2"/>
    <n v="2"/>
    <s v="Numérica"/>
    <s v="# de soportes presentados /2 soportes a presentar"/>
    <d v="2023-03-13T00:00:00"/>
    <d v="2023-04-10T00:00:00"/>
    <s v="»130-Dirección  Financiera, »20-Oficina de Tecnología e Informática"/>
    <x v="2"/>
    <s v="Cumplida"/>
    <n v="1"/>
    <s v="Se adelantan historias de usuario y se cargan en Devops"/>
    <d v="2023-04-10T00:00:00"/>
    <n v="1"/>
    <s v="Se avala el cumplimiento de la presente actividad mediante el reporte de tareas y plan de pruebas"/>
    <d v="2023-04-10T00:00:00"/>
    <s v="SI"/>
    <n v="1"/>
    <n v="1.2E-2"/>
  </r>
  <r>
    <s v="SECRETARIA GENERAL"/>
    <x v="18"/>
    <s v="»130-"/>
    <x v="18"/>
    <n v="3"/>
    <s v="130-4-4"/>
    <s v="130-4"/>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61"/>
    <n v="6.0999999999999999E-2"/>
    <n v="4"/>
    <s v="Numérica"/>
    <s v="# de soportes presentados / 4 soportes a presentar"/>
    <d v="2023-04-11T00:00:00"/>
    <d v="2023-10-20T00:00:00"/>
    <s v="»20-Oficina de Tecnología e Informática, »130-Dirección  Financiera"/>
    <x v="0"/>
    <s v="Cumplida"/>
    <n v="1"/>
    <s v="Se finaliza la fase de construcción de software"/>
    <d v="2023-10-20T00:00:00"/>
    <n v="1"/>
    <s v="Las evidencias permiten validar el cumplimiento de la actividad (REPORTE EXTEMPORANEO)"/>
    <d v="2023-10-20T00:00:00"/>
    <s v="NO"/>
    <n v="0.95"/>
    <n v="6.0999999999999999E-2"/>
  </r>
  <r>
    <s v="SECRETARIA GENERAL"/>
    <x v="18"/>
    <s v="»130-"/>
    <x v="18"/>
    <n v="3"/>
    <s v="130-4-5"/>
    <s v="130-4"/>
    <x v="1"/>
    <s v="Innovador"/>
    <s v="N/A"/>
    <s v="N/A"/>
    <s v="N/A"/>
    <s v="N/A"/>
    <s v="N/A"/>
    <s v="N/A"/>
    <s v="Realizar manuales y capacitar a los usuarios (1.Formato Manual de Usuario GS03-F24 nuevo o actualizado  2. Registro de Capacitación)"/>
    <n v="0.09"/>
    <n v="8.9999999999999993E-3"/>
    <n v="2"/>
    <s v="Numérica"/>
    <s v="# de soportes presentados / 2 soportes a presentar"/>
    <d v="2023-10-23T00:00:00"/>
    <d v="2023-11-10T00:00:00"/>
    <s v="»20-Oficina de Tecnología e Informática, »130-Dirección  Financiera"/>
    <x v="0"/>
    <s v="Cumplida"/>
    <n v="1"/>
    <s v="Se finaliza la actualización de manual de usuario y se realiza capacitación"/>
    <d v="2023-10-11T00:00:00"/>
    <n v="1"/>
    <s v="Las evidencias permiten validar el cumplimiento de la actividad (REPORTE EXTEMPORANEO)"/>
    <d v="2023-10-11T00:00:00"/>
    <s v="NO"/>
    <n v="0.95"/>
    <n v="8.9999999999999993E-3"/>
  </r>
  <r>
    <s v="SECRETARIA GENERAL"/>
    <x v="18"/>
    <s v="»130-"/>
    <x v="18"/>
    <n v="3"/>
    <s v="130-4-6"/>
    <s v="130-4"/>
    <x v="1"/>
    <s v="Innovador"/>
    <s v="N/A"/>
    <s v="N/A"/>
    <s v="N/A"/>
    <s v="N/A"/>
    <s v="N/A"/>
    <s v="N/A"/>
    <s v="Realizar cierre del proyecto (1. Formato Arquitectura de Software GS03F21, ya sea nuevo o actualizado hasta el capitulo 2 . 2. Formato Acta de Entrega de Desarrollo de Software GS03-F25)"/>
    <n v="0.08"/>
    <n v="8.0000000000000002E-3"/>
    <n v="2"/>
    <s v="Numérica"/>
    <s v="# de soportes presentados / 2 soportes a presentar"/>
    <d v="2023-11-13T00:00:00"/>
    <d v="2023-11-17T00:00:00"/>
    <s v="»20-Oficina de Tecnología e Informática, »130-Dirección  Financiera"/>
    <x v="0"/>
    <s v="Cumplida"/>
    <n v="1"/>
    <s v="Se finaliza entrega de producto mediante acta de entrega"/>
    <d v="2023-11-17T00:00:00"/>
    <n v="1"/>
    <s v="Las evidencias permiten validar el cumplimiento de la actividad (REPORTE EXTEMPORANEO)"/>
    <d v="2023-11-17T00:00:00"/>
    <s v="NO"/>
    <n v="0.95"/>
    <n v="8.0000000000000002E-3"/>
  </r>
  <r>
    <s v="SECRETARIA GENERAL"/>
    <x v="18"/>
    <s v="»130-"/>
    <x v="18"/>
    <n v="3"/>
    <s v="130-5"/>
    <s v="130-5"/>
    <x v="0"/>
    <s v="Innovador"/>
    <s v="Mejorar las herramientas tecnológicas de la Entidad"/>
    <s v="6-Plan Estratégico de Tecnologías de la Información"/>
    <s v="SI"/>
    <s v="N/A"/>
    <s v=" 7. Fortalecimiento organizacional y simplificación de procesos"/>
    <s v=" 17- Plan Estratégico de Tecnologías de la Información"/>
    <s v="Aplicativo SIC Comisiona, mejorado y operando (1. Formato Arquitectura de Software GS03F21 actualizado. 2. Formato Acta de Entrega de Desarrollo de Software GS03-F25)"/>
    <n v="0.05"/>
    <m/>
    <n v="1"/>
    <s v="Numérica"/>
    <s v="# de aplicativos mejorados y  operando/1 aplicativo a mejorar y operar"/>
    <d v="2023-05-02T00:00:00"/>
    <d v="2023-10-31T00:00:00"/>
    <s v="»130-Dirección  Financiera, »20-Oficina de Tecnología e Informática"/>
    <x v="0"/>
    <s v="Cumplida"/>
    <n v="1"/>
    <s v="Se finaliza el producto mediante acta de entrega"/>
    <d v="2023-10-31T00:00:00"/>
    <n v="1"/>
    <s v="Las evidencias permiten validar el cumplimiento del producto (REPORTE EXTEMPORANEO)"/>
    <d v="2023-10-31T00:00:00"/>
    <s v="NO"/>
    <s v="NA"/>
    <n v="0.05"/>
  </r>
  <r>
    <s v="SECRETARIA GENERAL"/>
    <x v="18"/>
    <s v="»130-"/>
    <x v="18"/>
    <n v="3"/>
    <s v="130-5-1"/>
    <s v="130-5"/>
    <x v="1"/>
    <s v="Innovador"/>
    <s v="N/A"/>
    <s v="N/A"/>
    <s v="N/A"/>
    <s v="N/A"/>
    <s v="N/A"/>
    <s v="N/A"/>
    <s v="Elaborar y aprobar requerimiento (1. Formato Solicitud de Requerimientos a Sistemas de Información GS03-F18 2. Formato Lista de Chequeo de Requisitos de Seguridad de la Información GS03-F27)"/>
    <n v="0.12"/>
    <n v="6.0000000000000001E-3"/>
    <n v="2"/>
    <s v="Numérica"/>
    <s v="# de soportes presentados / 2 soportes a presentar"/>
    <d v="2023-05-02T00:00:00"/>
    <d v="2023-05-19T00:00:00"/>
    <s v="»130-Dirección  Financiera, »20-Oficina de Tecnología e Informática"/>
    <x v="2"/>
    <s v="Cumplida"/>
    <n v="1"/>
    <s v="Se culmina levantamiento de requerimiento y lista de chequeo requisitos de seguridad de la información"/>
    <d v="2023-05-18T00:00:00"/>
    <n v="1"/>
    <s v="Se avala el cumplimiento de la presente actividad mediante documento que contiene los entregables requerimiento y lista de chequeo "/>
    <d v="2023-05-19T00:00:00"/>
    <s v="SI"/>
    <n v="1"/>
    <n v="6.0000000000000001E-3"/>
  </r>
  <r>
    <s v="SECRETARIA GENERAL"/>
    <x v="18"/>
    <s v="»130-"/>
    <x v="18"/>
    <n v="3"/>
    <s v="130-5-2"/>
    <s v="130-5"/>
    <x v="2"/>
    <s v="Innovador"/>
    <s v="N/A"/>
    <s v="N/A"/>
    <s v="N/A"/>
    <s v="N/A"/>
    <s v="N/A"/>
    <s v="N/A"/>
    <s v="Diseñar la solución (1. Formato Arquitectura de Software GS03F21, ya sea nuevo o actualizado hasta el capitulo 2  / Único entregable) "/>
    <n v="0"/>
    <n v="0"/>
    <n v="1"/>
    <s v="Numérica"/>
    <s v="# de soportes presentados / 1 soportes a presentar"/>
    <d v="2023-05-23T00:00:00"/>
    <d v="2023-06-13T00:00:00"/>
    <s v="»20-Oficina de Tecnología e Informática"/>
    <x v="2"/>
    <s v="Cumplida"/>
    <n v="1"/>
    <s v="Se avala el cumplimiento de la presente actividad mediante documento de arquitectura de software "/>
    <d v="2023-06-13T00:00:00"/>
    <n v="1"/>
    <s v="Se avala el cumplimiento de la presente actividad mediante documento de arquitectura de Software "/>
    <d v="2023-06-13T00:00:00"/>
    <s v="SI"/>
    <n v="1"/>
    <n v="0"/>
  </r>
  <r>
    <s v="SECRETARIA GENERAL"/>
    <x v="18"/>
    <s v="»130-"/>
    <x v="18"/>
    <n v="3"/>
    <s v="130-5-3"/>
    <s v="130-5"/>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4"/>
    <n v="1.2E-2"/>
    <n v="2"/>
    <s v="Numérica"/>
    <s v="# de soportes presentados /2 soportes a presentar"/>
    <d v="2023-06-14T00:00:00"/>
    <d v="2023-07-19T00:00:00"/>
    <s v="»130-Dirección  Financiera, »20-Oficina de Tecnología e Informática"/>
    <x v="3"/>
    <s v="Cumplida"/>
    <n v="1"/>
    <s v="Se culmina la fase de levantamiento de historias de usuario y plan de pruebas diseñado"/>
    <d v="2023-07-19T00:00:00"/>
    <n v="1"/>
    <s v="Las evidencias permiten validar el cumplimiento de la actividad"/>
    <d v="2023-07-19T00:00:00"/>
    <s v="SI"/>
    <n v="1"/>
    <n v="1.2E-2"/>
  </r>
  <r>
    <s v="SECRETARIA GENERAL"/>
    <x v="18"/>
    <s v="»130-"/>
    <x v="18"/>
    <n v="3"/>
    <s v="130-5-4"/>
    <s v="130-5"/>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41"/>
    <n v="2.0500000000000001E-2"/>
    <n v="4"/>
    <s v="Numérica"/>
    <s v="# de soportes presentados / 4 soportes a presentar"/>
    <d v="2023-07-24T00:00:00"/>
    <d v="2023-09-22T00:00:00"/>
    <s v="»130-Dirección  Financiera, »20-Oficina de Tecnología e Informática"/>
    <x v="3"/>
    <s v="Cumplida"/>
    <n v="1"/>
    <s v="Se culmina la actividad de construcción de componentes de software"/>
    <d v="2023-09-22T00:00:00"/>
    <n v="1"/>
    <s v="Las evidencias permiten validar el cumplimiento de la actividad"/>
    <d v="2023-09-22T00:00:00"/>
    <s v="SI"/>
    <n v="1"/>
    <n v="2.0500000000000001E-2"/>
  </r>
  <r>
    <s v="SECRETARIA GENERAL"/>
    <x v="18"/>
    <s v="»130-"/>
    <x v="18"/>
    <n v="3"/>
    <s v="130-5-5"/>
    <s v="130-5"/>
    <x v="1"/>
    <s v="Innovador"/>
    <s v="N/A"/>
    <s v="N/A"/>
    <s v="N/A"/>
    <s v="N/A"/>
    <s v="N/A"/>
    <s v="N/A"/>
    <s v="Realizar manuales y capacitar a los usuarios (1.Formato Manual de Usuario GS03-F24 nuevo o actualizado  2. Registro de Capacitación)"/>
    <n v="0.13"/>
    <n v="6.5000000000000006E-3"/>
    <n v="2"/>
    <s v="Numérica"/>
    <s v="# de soportes presentados / 2 soportes a presentar"/>
    <d v="2023-09-25T00:00:00"/>
    <d v="2023-10-13T00:00:00"/>
    <s v="»130-Dirección  Financiera, »20-Oficina de Tecnología e Informática"/>
    <x v="0"/>
    <s v="Cumplida"/>
    <n v="1"/>
    <s v="Se realiza actualización de manual de usuario y capacitación"/>
    <d v="2023-10-13T00:00:00"/>
    <n v="1"/>
    <s v="Las evidencias permiten validar el cumplimiento de la actividad (REPORTE EXTEMPORANEO)"/>
    <d v="2023-10-13T00:00:00"/>
    <s v="NO"/>
    <n v="0.95"/>
    <n v="6.5000000000000006E-3"/>
  </r>
  <r>
    <s v="SECRETARIA GENERAL"/>
    <x v="18"/>
    <s v="»130-"/>
    <x v="18"/>
    <n v="3"/>
    <s v="130-5-6"/>
    <s v="130-5"/>
    <x v="1"/>
    <s v="Innovador"/>
    <s v="N/A"/>
    <s v="N/A"/>
    <s v="N/A"/>
    <s v="N/A"/>
    <s v="N/A"/>
    <s v="N/A"/>
    <s v="Realizar cierre del proyecto (1. Formato Arquitectura de Software GS03F21, ya sea nuevo o actualizado hasta el capitulo 2 . 2. Formato Acta de Entrega de Desarrollo de Software GS03-F25)"/>
    <n v="0.1"/>
    <n v="5.000000000000001E-3"/>
    <n v="2"/>
    <s v="Numérica"/>
    <s v="# de soportes presentados / 2 soportes a presentar"/>
    <d v="2023-10-17T00:00:00"/>
    <d v="2023-10-31T00:00:00"/>
    <s v="»130-Dirección  Financiera, »20-Oficina de Tecnología e Informática"/>
    <x v="0"/>
    <s v="Cumplida"/>
    <n v="1"/>
    <s v="Se finaliza el producto mediante acta de entrega"/>
    <d v="2023-10-31T00:00:00"/>
    <n v="1"/>
    <s v="Las evidencias permiten validar el cumplimiento de la actividad (REPORTE EXTEMPORANEO)"/>
    <d v="2023-10-31T00:00:00"/>
    <s v="NO"/>
    <n v="0.95"/>
    <n v="5.000000000000001E-3"/>
  </r>
  <r>
    <s v="SECRETARIA GENERAL"/>
    <x v="18"/>
    <s v="»130-"/>
    <x v="18"/>
    <n v="3"/>
    <s v="130-6"/>
    <s v="130-6"/>
    <x v="0"/>
    <s v="Innovador"/>
    <s v="Fortalecer e implementar herramientas tecnológicas para identificar y atender las nuevas demandas que están surgiendo en la ciudadanía"/>
    <s v="6-Plan Estratégico de Tecnologías de la Información"/>
    <s v="SI"/>
    <s v="N/A"/>
    <s v=" 7. Fortalecimiento organizacional y simplificación de procesos"/>
    <s v=" 17- Plan Estratégico de Tecnologías de la Información"/>
    <s v="CONTRIBUCIONES. Adecuación del sistema de multas para el manejo del proceso de contribuciones, interoperando con los sistemas de (Gyna, liquidador, generador de base y reportes) Operando. (1. Formato Arquitectura de Software GS03F21 actualizado. 2. Formato Acta de Entrega de Desarrollo de Software GS03-F25)_x000a__x000a_"/>
    <n v="0.15"/>
    <m/>
    <n v="1"/>
    <s v="Numérica"/>
    <s v="# de aplicativos operando/1 aplicativo a operar"/>
    <d v="2023-01-16T00:00:00"/>
    <d v="2023-08-30T00:00:00"/>
    <s v="»130-Dirección  Financiera, »20-Oficina de Tecnología e Informática"/>
    <x v="3"/>
    <s v="Cumplida"/>
    <n v="1.0000000000000002"/>
    <s v="Se realiza finalización y entrega del producto"/>
    <d v="2023-08-30T00:00:00"/>
    <n v="1"/>
    <s v="Las evidencias permiten validar el cumplimiento del producto. por favor registrar fecha de culminación "/>
    <d v="2023-08-30T00:00:00"/>
    <s v="SI"/>
    <s v="NA"/>
    <n v="0.15"/>
  </r>
  <r>
    <s v="SECRETARIA GENERAL"/>
    <x v="18"/>
    <s v="»130-"/>
    <x v="18"/>
    <n v="3"/>
    <s v="130-6-1"/>
    <s v="130-6"/>
    <x v="1"/>
    <s v="Innovador"/>
    <s v="N/A"/>
    <s v="N/A"/>
    <s v="N/A"/>
    <s v="N/A"/>
    <s v="N/A"/>
    <s v="N/A"/>
    <s v="Elaborar y aprobar requerimiento (1. Formato Solicitud de Requerimientos a Sistemas de Información GS03-F18 2. Formato Lista de Chequeo de Requisitos de Seguridad de la Información GS03-F27)"/>
    <n v="0.11"/>
    <n v="1.6500000000000001E-2"/>
    <n v="2"/>
    <s v="Numérica"/>
    <s v="# de soportes presentados / 2 soportes a presentar"/>
    <d v="2023-01-16T00:00:00"/>
    <d v="2023-02-15T00:00:00"/>
    <s v="»130-Dirección  Financiera, »20-Oficina de Tecnología e Informática"/>
    <x v="1"/>
    <s v="Cumplida"/>
    <n v="1"/>
    <s v="Se culmina levantamiento de requerimiento y lista de chequeo requisitos de seguridad de la información"/>
    <d v="2023-02-15T00:00:00"/>
    <n v="1"/>
    <s v="Se avala el cumplimiento de la presente actividad toda vez que se pueden evidenciar los  entregables establecidos para dar cumplimiento a la misma."/>
    <d v="2023-02-15T00:00:00"/>
    <s v="SI"/>
    <n v="1"/>
    <n v="1.6500000000000001E-2"/>
  </r>
  <r>
    <s v="SECRETARIA GENERAL"/>
    <x v="18"/>
    <s v="»130-"/>
    <x v="18"/>
    <n v="3"/>
    <s v="130-6-2"/>
    <s v="130-6"/>
    <x v="2"/>
    <s v="Innovador"/>
    <s v="N/A"/>
    <s v="N/A"/>
    <s v="N/A"/>
    <s v="N/A"/>
    <s v="N/A"/>
    <s v="N/A"/>
    <s v="Diseñar la solución (1. Formato Arquitectura de Software GS03F21, ya sea nuevo o actualizado hasta el capitulo 2  / Único entregable) "/>
    <n v="0"/>
    <n v="0"/>
    <n v="1"/>
    <s v="Numérica"/>
    <s v="# de soportes presentados / 1 soportes a presentar"/>
    <d v="2023-02-16T00:00:00"/>
    <d v="2023-03-10T00:00:00"/>
    <s v="»20-Oficina de Tecnología e Informática"/>
    <x v="1"/>
    <s v="Cumplida"/>
    <n v="1"/>
    <s v="Se culmina documento arquitectura de software"/>
    <d v="2023-03-07T00:00:00"/>
    <n v="1"/>
    <s v="Se avala el cumplimiento de la presente actividad mediante documento de arquitectura de software "/>
    <d v="2023-03-07T00:00:00"/>
    <s v="SI"/>
    <n v="1"/>
    <n v="0"/>
  </r>
  <r>
    <s v="SECRETARIA GENERAL"/>
    <x v="18"/>
    <s v="»130-"/>
    <x v="18"/>
    <n v="3"/>
    <s v="130-6-3"/>
    <s v="130-6"/>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9"/>
    <n v="2.8499999999999998E-2"/>
    <n v="2"/>
    <s v="Numérica"/>
    <s v="# de soportes presentados /2 soportes a presentar"/>
    <d v="2023-03-13T00:00:00"/>
    <d v="2023-05-05T00:00:00"/>
    <s v="»130-Dirección  Financiera, »20-Oficina de Tecnología e Informática"/>
    <x v="2"/>
    <s v="Cumplida"/>
    <n v="1"/>
    <s v="Se adelantan historias de usuario y se cargan en Devops"/>
    <d v="2023-05-05T00:00:00"/>
    <n v="1"/>
    <s v="Se avala el cumplimiento de la presente actividad mediante el reporte de tareas y plan de pruebas"/>
    <d v="2023-05-05T00:00:00"/>
    <s v="SI"/>
    <n v="1"/>
    <n v="2.8499999999999998E-2"/>
  </r>
  <r>
    <s v="SECRETARIA GENERAL"/>
    <x v="18"/>
    <s v="»130-"/>
    <x v="18"/>
    <n v="3"/>
    <s v="130-6-4"/>
    <s v="130-6"/>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56000000000000005"/>
    <n v="8.4000000000000005E-2"/>
    <n v="4"/>
    <s v="Numérica"/>
    <s v="# de soportes presentados / 4 soportes a presentar"/>
    <d v="2023-05-08T00:00:00"/>
    <d v="2023-07-31T00:00:00"/>
    <s v="»130-Dirección  Financiera, »20-Oficina de Tecnología e Informática"/>
    <x v="3"/>
    <s v="Cumplida"/>
    <n v="1"/>
    <s v="Se finaliza la actividad de construcción de componente de software"/>
    <d v="2023-07-31T00:00:00"/>
    <n v="1"/>
    <s v="Las evidencias permiten validar el cumplimiento de la actividad"/>
    <d v="2023-07-31T00:00:00"/>
    <s v="SI"/>
    <n v="1"/>
    <n v="8.4000000000000005E-2"/>
  </r>
  <r>
    <s v="SECRETARIA GENERAL"/>
    <x v="18"/>
    <s v="»130-"/>
    <x v="18"/>
    <n v="3"/>
    <s v="130-6-5"/>
    <s v="130-6"/>
    <x v="1"/>
    <s v="Innovador"/>
    <s v="N/A"/>
    <s v="N/A"/>
    <s v="N/A"/>
    <s v="N/A"/>
    <s v="N/A"/>
    <s v="N/A"/>
    <s v="Realizar manuales y capacitar a los usuarios (1.Formato Manual de Usuario GS03-F24 nuevo o actualizado  2. Registro de Capacitación)"/>
    <n v="0.06"/>
    <n v="8.9999999999999993E-3"/>
    <n v="2"/>
    <s v="Numérica"/>
    <s v="# de soportes presentados / 2 soportes a presentar"/>
    <d v="2023-08-01T00:00:00"/>
    <d v="2023-08-15T00:00:00"/>
    <s v="»130-Dirección  Financiera, »20-Oficina de Tecnología e Informática"/>
    <x v="3"/>
    <s v="Cumplida"/>
    <n v="1"/>
    <s v="Se finaliza actividad de construcción manual de usuario y capacitación"/>
    <d v="2023-08-15T00:00:00"/>
    <n v="1"/>
    <s v="Las evidencias permiten validar el cumplimiento de la actividad"/>
    <d v="2023-08-15T00:00:00"/>
    <s v="SI"/>
    <n v="1"/>
    <n v="8.9999999999999993E-3"/>
  </r>
  <r>
    <s v="SECRETARIA GENERAL"/>
    <x v="18"/>
    <s v="»130-"/>
    <x v="18"/>
    <n v="3"/>
    <s v="130-6-6"/>
    <s v="130-6"/>
    <x v="1"/>
    <s v="Innovador"/>
    <s v="N/A"/>
    <s v="N/A"/>
    <s v="N/A"/>
    <s v="N/A"/>
    <s v="N/A"/>
    <s v="N/A"/>
    <s v="Realizar cierre del proyecto (1. Formato Arquitectura de Software GS03F21, ya sea nuevo o actualizado hasta el capitulo 2 . 2. Formato Acta de Entrega de Desarrollo de Software GS03-F25)"/>
    <n v="0.08"/>
    <n v="1.2E-2"/>
    <n v="2"/>
    <s v="Numérica"/>
    <s v="# de soportes presentados / 2 soportes a presentar"/>
    <d v="2023-08-16T00:00:00"/>
    <d v="2023-08-30T00:00:00"/>
    <s v="»130-Dirección  Financiera, »20-Oficina de Tecnología e Informática"/>
    <x v="3"/>
    <s v="Cumplida"/>
    <n v="1"/>
    <s v="Se finaliza actividad de formato de arquitectura y acta final de entrega del producto"/>
    <d v="2023-08-30T00:00:00"/>
    <n v="1"/>
    <s v="Las evidencias permiten validar el cumplimiento de la actividad"/>
    <d v="2023-08-30T00:00:00"/>
    <s v="SI"/>
    <n v="1"/>
    <n v="1.2E-2"/>
  </r>
  <r>
    <s v="SECRETARIA GENERAL"/>
    <x v="18"/>
    <s v="»130-"/>
    <x v="18"/>
    <n v="3"/>
    <s v="130-7"/>
    <s v="130-7"/>
    <x v="0"/>
    <s v="Innovador"/>
    <s v="Fortalecer e implementar herramientas tecnológicas para identificar y atender las nuevas demandas que están surgiendo en la ciudadanía"/>
    <s v="6-Plan Estratégico de Tecnologías de la Información"/>
    <s v="SI"/>
    <s v="N/A"/>
    <s v=" 7. Fortalecimiento organizacional y simplificación de procesos"/>
    <s v=" 17- Plan Estratégico de Tecnologías de la Información"/>
    <s v="Fase 1 del Administrador de Software, Operando (1. Captura de pantalla del Código fuente registrado en devops / 2. Captura de pantalla  de casos de prueba ejecutados por desarrollo )"/>
    <n v="0.1"/>
    <m/>
    <n v="1"/>
    <s v="Numérica"/>
    <s v="# de aplicativos operando/1 aplicativo a operar"/>
    <d v="2023-01-23T00:00:00"/>
    <d v="2023-10-31T00:00:00"/>
    <s v="»130-Dirección  Financiera, »20-Oficina de Tecnología e Informática"/>
    <x v="0"/>
    <s v="Cumplida"/>
    <n v="1"/>
    <s v="Se finaliza arquitectura de software y se finaliza producto con acta de entrega"/>
    <d v="2023-10-31T00:00:00"/>
    <n v="1"/>
    <s v="Las evidencias permiten validar el cumplimiento del producto (REPORTE EXTEMPORANEO)"/>
    <d v="2023-10-31T00:00:00"/>
    <s v="NO"/>
    <s v="NA"/>
    <n v="0.1"/>
  </r>
  <r>
    <s v="SECRETARIA GENERAL"/>
    <x v="18"/>
    <s v="»130-"/>
    <x v="18"/>
    <n v="3"/>
    <s v="130-7-1"/>
    <s v="130-7"/>
    <x v="1"/>
    <s v="Innovador"/>
    <s v="N/A"/>
    <s v="N/A"/>
    <s v="N/A"/>
    <s v="N/A"/>
    <s v="N/A"/>
    <s v="N/A"/>
    <s v="Elaborar y aprobar requerimiento (1. Formato Solicitud de Requerimientos a Sistemas de Información GS03-F18 2. Formato Lista de Chequeo de Requisitos de Seguridad de la Información GS03-F27)"/>
    <n v="0.13"/>
    <n v="1.3000000000000001E-2"/>
    <n v="2"/>
    <s v="Numérica"/>
    <s v="# de soportes presentados / 2 soportes a presentar"/>
    <d v="2023-01-23T00:00:00"/>
    <d v="2023-02-24T00:00:00"/>
    <s v="»130-Dirección  Financiera, »20-Oficina de Tecnología e Informática"/>
    <x v="1"/>
    <s v="Cumplida"/>
    <n v="1"/>
    <s v="Se culmina levantamiento de requerimiento y lista de chequeo requisitos de seguridad de la información"/>
    <d v="2023-02-24T00:00:00"/>
    <n v="1"/>
    <s v="Se avala el cumplimiento de la presente actividad toda vez que se pueden evidenciar los  entregables establecidos para dar cumplimiento a la misma."/>
    <d v="2023-02-24T00:00:00"/>
    <s v="SI"/>
    <n v="1"/>
    <n v="1.3000000000000001E-2"/>
  </r>
  <r>
    <s v="SECRETARIA GENERAL"/>
    <x v="18"/>
    <s v="»130-"/>
    <x v="18"/>
    <n v="3"/>
    <s v="130-7-2"/>
    <s v="130-7"/>
    <x v="2"/>
    <s v="Innovador"/>
    <s v="N/A"/>
    <s v="N/A"/>
    <s v="N/A"/>
    <s v="N/A"/>
    <s v="N/A"/>
    <s v="N/A"/>
    <s v="Diseñar la solución (1. Formato Arquitectura de Software GS03F21, ya sea nuevo o actualizado hasta el capitulo 2  / Único entregable) "/>
    <n v="0"/>
    <n v="0"/>
    <n v="1"/>
    <s v="Numérica"/>
    <s v="# de soportes presentados / 1 soportes a presentar"/>
    <d v="2023-02-27T00:00:00"/>
    <d v="2023-03-17T00:00:00"/>
    <s v="»20-Oficina de Tecnología e Informática"/>
    <x v="1"/>
    <s v="Cumplida"/>
    <n v="1"/>
    <s v="Se culmina formato arquitectura de software"/>
    <d v="2023-03-16T00:00:00"/>
    <n v="1"/>
    <s v="Se avala el cumplimiento de la presente actividad mediante documento de arquitectura de software "/>
    <d v="2023-03-16T00:00:00"/>
    <s v="SI"/>
    <n v="1"/>
    <n v="0"/>
  </r>
  <r>
    <s v="SECRETARIA GENERAL"/>
    <x v="18"/>
    <s v="»130-"/>
    <x v="18"/>
    <n v="3"/>
    <s v="130-7-3"/>
    <s v="130-7"/>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3"/>
    <n v="1.3000000000000001E-2"/>
    <n v="2"/>
    <s v="Numérica"/>
    <s v="# de soportes presentados /2 soportes a presentar"/>
    <d v="2023-03-21T00:00:00"/>
    <d v="2023-04-21T00:00:00"/>
    <s v="»130-Dirección  Financiera, »20-Oficina de Tecnología e Informática"/>
    <x v="2"/>
    <s v="Cumplida"/>
    <n v="1"/>
    <s v="Se adelantan historias de usuario y se cargan en Devops"/>
    <d v="2023-04-21T00:00:00"/>
    <n v="1"/>
    <s v="Se avala el cumplimiento de la presente actividad mediante el reporte de tareas y plan de pruebas"/>
    <d v="2023-04-21T00:00:00"/>
    <s v="SI"/>
    <n v="1"/>
    <n v="1.3000000000000001E-2"/>
  </r>
  <r>
    <s v="SECRETARIA GENERAL"/>
    <x v="18"/>
    <s v="»130-"/>
    <x v="18"/>
    <n v="3"/>
    <s v="130-7-4"/>
    <s v="130-7"/>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57999999999999996"/>
    <n v="5.7999999999999996E-2"/>
    <n v="4"/>
    <s v="Numérica"/>
    <s v="# de soportes presentados / 4 soportes a presentar"/>
    <d v="2023-04-24T00:00:00"/>
    <d v="2023-09-15T00:00:00"/>
    <s v="»130-Dirección  Financiera, »20-Oficina de Tecnología e Informática"/>
    <x v="3"/>
    <s v="Cumplida"/>
    <n v="1"/>
    <s v="Se finaliza la etapa de construcción de componente de software"/>
    <d v="2023-09-15T00:00:00"/>
    <n v="1"/>
    <s v="Las evidencias permiten validar el cumplimiento de la actividad"/>
    <d v="2023-09-15T00:00:00"/>
    <s v="SI"/>
    <n v="1"/>
    <n v="5.7999999999999996E-2"/>
  </r>
  <r>
    <s v="SECRETARIA GENERAL"/>
    <x v="18"/>
    <s v="»130-"/>
    <x v="18"/>
    <n v="3"/>
    <s v="130-7-5"/>
    <s v="130-7"/>
    <x v="1"/>
    <s v="Innovador"/>
    <s v="N/A"/>
    <s v="N/A"/>
    <s v="N/A"/>
    <s v="N/A"/>
    <s v="N/A"/>
    <s v="N/A"/>
    <s v="Realizar manuales y capacitar a los usuarios (1.Formato Manual de Usuario GS03-F24 nuevo o actualizado  2. Registro de Capacitación)"/>
    <n v="7.0000000000000007E-2"/>
    <n v="7.000000000000001E-3"/>
    <n v="2"/>
    <s v="Numérica"/>
    <s v="# de soportes presentados / 2 soportes a presentar"/>
    <d v="2023-09-18T00:00:00"/>
    <d v="2023-10-06T00:00:00"/>
    <s v="»130-Dirección  Financiera, »20-Oficina de Tecnología e Informática"/>
    <x v="0"/>
    <s v="Cumplida"/>
    <n v="1"/>
    <s v="Se finaliza contrucción de manual de usuario y se realiza capacitación"/>
    <d v="2023-10-06T00:00:00"/>
    <n v="1"/>
    <s v="Las evidencias permiten validar el cumplimiento de la actividad (REPORTE EXTEMPORANEO)"/>
    <d v="2023-10-06T00:00:00"/>
    <s v="NO"/>
    <n v="0.95"/>
    <n v="7.000000000000001E-3"/>
  </r>
  <r>
    <s v="SECRETARIA GENERAL"/>
    <x v="18"/>
    <s v="»130-"/>
    <x v="18"/>
    <n v="3"/>
    <s v="130-7-6"/>
    <s v="130-7"/>
    <x v="1"/>
    <s v="Innovador"/>
    <s v="N/A"/>
    <s v="N/A"/>
    <s v="N/A"/>
    <s v="N/A"/>
    <s v="N/A"/>
    <s v="N/A"/>
    <s v="Realizar cierre del proyecto (1. Formato Arquitectura de Software GS03F21, ya sea nuevo o actualizado hasta el capitulo 2 . 2. Formato Acta de Entrega de Desarrollo de Software GS03-F25)"/>
    <n v="0.09"/>
    <n v="8.9999999999999993E-3"/>
    <n v="2"/>
    <s v="Numérica"/>
    <s v="# de soportes presentados / 2 soportes a presentar"/>
    <d v="2023-10-09T00:00:00"/>
    <d v="2023-10-31T00:00:00"/>
    <s v="»130-Dirección  Financiera, »20-Oficina de Tecnología e Informática"/>
    <x v="0"/>
    <s v="Cumplida"/>
    <n v="1"/>
    <s v="Se finaliza arquitectura de software y se finaliza producto con acta de entrega"/>
    <d v="2023-10-31T00:00:00"/>
    <n v="1"/>
    <s v="Las evidencias permiten validar el cumplimiento de la actividad (REPORTE EXTEMPORANEO)"/>
    <d v="2023-10-31T00:00:00"/>
    <s v="NO"/>
    <n v="0.95"/>
    <n v="8.9999999999999993E-3"/>
  </r>
  <r>
    <s v="SECRETARIA GENERAL"/>
    <x v="18"/>
    <s v="»130-"/>
    <x v="18"/>
    <n v="3"/>
    <s v="130-8"/>
    <s v="130-8"/>
    <x v="0"/>
    <s v="Innovador"/>
    <s v="Fortalecer la capacidad de procesamiento de tramites a partir de softwares de fabrica externos"/>
    <s v="6-Plan Estratégico de Tecnologías de la Información"/>
    <s v="SI"/>
    <s v="N/A"/>
    <s v=" 7. Fortalecimiento organizacional y simplificación de procesos"/>
    <s v=" 17- Plan Estratégico de Tecnologías de la Información"/>
    <s v="Repositorio de información (Fase 1) operando (1. Formato Arquitectura de Software GS03F21 actualizado. 2. Formato Acta de Entrega de Desarrollo de Software GS03-F25)"/>
    <n v="0.05"/>
    <m/>
    <n v="1"/>
    <s v="Numérica"/>
    <s v="# de aplicativos operando/1 aplicativo a operar"/>
    <d v="2023-05-01T00:00:00"/>
    <d v="2023-10-31T00:00:00"/>
    <s v="»130-Dirección  Financiera, »20-Oficina de Tecnología e Informática"/>
    <x v="0"/>
    <s v="Cumplida"/>
    <n v="1"/>
    <s v="Se finaliza arquitectura de software y se finaliza producto con acta de entrega"/>
    <d v="2023-10-31T00:00:00"/>
    <n v="1"/>
    <s v="Las evidencias permiten validar el cumplimiento del producto (REPORTE EXTEMPORANEO)"/>
    <d v="2023-10-31T00:00:00"/>
    <s v="NO"/>
    <s v="NA"/>
    <n v="0.05"/>
  </r>
  <r>
    <s v="SECRETARIA GENERAL"/>
    <x v="18"/>
    <s v="»130-"/>
    <x v="18"/>
    <n v="3"/>
    <s v="130-8-1"/>
    <s v="130-8"/>
    <x v="1"/>
    <s v="Innovador"/>
    <s v="N/A"/>
    <s v="N/A"/>
    <s v="N/A"/>
    <s v="N/A"/>
    <s v="N/A"/>
    <s v="N/A"/>
    <s v="Elaborar y aprobar requerimiento (1. Formato Solicitud de Requerimientos a Sistemas de Información GS03-F18 2. Formato Lista de Chequeo de Requisitos de Seguridad de la Información GS03-F27)"/>
    <n v="0.16"/>
    <n v="8.0000000000000002E-3"/>
    <n v="2"/>
    <s v="Numérica"/>
    <s v="# de soportes presentados / 2 soportes a presentar"/>
    <d v="2023-05-01T00:00:00"/>
    <d v="2023-05-26T00:00:00"/>
    <s v="»130-Dirección  Financiera, »20-Oficina de Tecnología e Informática"/>
    <x v="2"/>
    <s v="Cumplida"/>
    <n v="1"/>
    <s v="Se culmina levantamiento de requerimiento y lista de chequeo requisitos de seguridad de la información"/>
    <d v="2023-05-24T00:00:00"/>
    <n v="1"/>
    <s v="Se avala el cumplimiento de la presente actividad mediante entregables requerimiento  y lista de chequeo "/>
    <d v="2023-05-24T00:00:00"/>
    <s v="SI"/>
    <n v="1"/>
    <n v="8.0000000000000002E-3"/>
  </r>
  <r>
    <s v="SECRETARIA GENERAL"/>
    <x v="18"/>
    <s v="»130-"/>
    <x v="18"/>
    <n v="3"/>
    <s v="130-8-2"/>
    <s v="130-8"/>
    <x v="2"/>
    <s v="Innovador"/>
    <s v="N/A"/>
    <s v="N/A"/>
    <s v="N/A"/>
    <s v="N/A"/>
    <s v="N/A"/>
    <s v="N/A"/>
    <s v="Diseñar la solución (1. Formato Arquitectura de Software GS03F21, ya sea nuevo o actualizado hasta el capitulo 2  / Único entregable) "/>
    <n v="0"/>
    <n v="0"/>
    <n v="1"/>
    <s v="Numérica"/>
    <s v="# de soportes presentados / 1 soportes a presentar"/>
    <d v="2023-05-29T00:00:00"/>
    <d v="2023-06-09T00:00:00"/>
    <s v="»20-Oficina de Tecnología e Informática"/>
    <x v="2"/>
    <s v="Cumplida"/>
    <n v="1"/>
    <s v="Se avala el cumplimiento de la presente actividad mediante documento de arquitectura de software "/>
    <d v="2023-06-09T00:00:00"/>
    <n v="1"/>
    <s v="Se avala el cumplimiento de la presente actividad mediante documento de arquitectura de Software "/>
    <d v="2023-06-09T00:00:00"/>
    <s v="SI"/>
    <n v="1"/>
    <n v="0"/>
  </r>
  <r>
    <s v="SECRETARIA GENERAL"/>
    <x v="18"/>
    <s v="»130-"/>
    <x v="18"/>
    <n v="3"/>
    <s v="130-8-3"/>
    <s v="130-8"/>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1.0000000000000002E-2"/>
    <n v="2"/>
    <s v="Numérica"/>
    <s v="# de soportes presentados /2 soportes a presentar"/>
    <d v="2023-06-13T00:00:00"/>
    <d v="2023-07-14T00:00:00"/>
    <s v="»130-Dirección  Financiera, »20-Oficina de Tecnología e Informática"/>
    <x v="3"/>
    <s v="Cumplida"/>
    <n v="1"/>
    <s v="Se finaliza la etapa de planeación y gestión de la solución"/>
    <d v="2023-07-14T00:00:00"/>
    <n v="1"/>
    <s v="Las evidencias permiten validar el cumplimiento de la actividad"/>
    <d v="2023-07-14T00:00:00"/>
    <s v="SI"/>
    <n v="1"/>
    <n v="1.0000000000000002E-2"/>
  </r>
  <r>
    <s v="SECRETARIA GENERAL"/>
    <x v="18"/>
    <s v="»130-"/>
    <x v="18"/>
    <n v="3"/>
    <s v="130-8-4"/>
    <s v="130-8"/>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43"/>
    <n v="2.1500000000000002E-2"/>
    <n v="4"/>
    <s v="Numérica"/>
    <s v="# de soportes presentados / 4 soportes a presentar"/>
    <d v="2023-07-17T00:00:00"/>
    <d v="2023-09-22T00:00:00"/>
    <s v="»130-Dirección  Financiera, »20-Oficina de Tecnología e Informática"/>
    <x v="3"/>
    <s v="Cumplida"/>
    <n v="1"/>
    <s v="Se finaliza la etapa de construcción de componente de software"/>
    <d v="2023-09-22T00:00:00"/>
    <n v="1"/>
    <s v="Las evidencias permiten validar el cumplimiento de la actividad"/>
    <d v="2023-09-22T00:00:00"/>
    <s v="SI"/>
    <n v="1"/>
    <n v="2.1500000000000002E-2"/>
  </r>
  <r>
    <s v="SECRETARIA GENERAL"/>
    <x v="18"/>
    <s v="»130-"/>
    <x v="18"/>
    <n v="3"/>
    <s v="130-8-5"/>
    <s v="130-8"/>
    <x v="1"/>
    <s v="Innovador"/>
    <s v="N/A"/>
    <s v="N/A"/>
    <s v="N/A"/>
    <s v="N/A"/>
    <s v="N/A"/>
    <s v="N/A"/>
    <s v="Realizar manuales y capacitar a los usuarios (1.Formato Manual de Usuario GS03-F24 nuevo o actualizado  2. Registro de Capacitación)"/>
    <n v="0.12"/>
    <n v="6.0000000000000001E-3"/>
    <n v="2"/>
    <s v="Numérica"/>
    <s v="# de soportes presentados / 2 soportes a presentar"/>
    <d v="2023-09-25T00:00:00"/>
    <d v="2023-10-13T00:00:00"/>
    <s v="»130-Dirección  Financiera, »20-Oficina de Tecnología e Informática"/>
    <x v="0"/>
    <s v="Cumplida"/>
    <n v="1"/>
    <s v="Se finaliza manual de usuario y se realiza capacitación"/>
    <d v="2023-10-13T00:00:00"/>
    <n v="1"/>
    <s v="Las evidencias permiten validar el cumplimiento de la actividad (REPORTE EXTEMPORANEO)"/>
    <d v="2023-10-13T00:00:00"/>
    <s v="NO"/>
    <n v="0.95"/>
    <n v="6.0000000000000001E-3"/>
  </r>
  <r>
    <s v="SECRETARIA GENERAL"/>
    <x v="18"/>
    <s v="»130-"/>
    <x v="18"/>
    <n v="3"/>
    <s v="130-8-6"/>
    <s v="130-8"/>
    <x v="1"/>
    <s v="Innovador"/>
    <s v="N/A"/>
    <s v="N/A"/>
    <s v="N/A"/>
    <s v="N/A"/>
    <s v="N/A"/>
    <s v="N/A"/>
    <s v="Realizar cierre del proyecto (1. Formato Arquitectura de Software GS03F21, ya sea nuevo o actualizado hasta el capitulo 2 . 2. Formato Acta de Entrega de Desarrollo de Software GS03-F25)"/>
    <n v="0.09"/>
    <n v="4.4999999999999997E-3"/>
    <n v="2"/>
    <s v="Numérica"/>
    <s v="# de soportes presentados / 2 soportes a presentar"/>
    <d v="2023-10-17T00:00:00"/>
    <d v="2023-10-31T00:00:00"/>
    <s v="»130-Dirección  Financiera, »20-Oficina de Tecnología e Informática"/>
    <x v="0"/>
    <s v="Cumplida"/>
    <n v="1"/>
    <s v="Se finaliza arquitectura de software y se finaliza producto con acta de entrega"/>
    <d v="2023-10-31T00:00:00"/>
    <n v="1"/>
    <s v="Las evidencias permiten validar el cumplimiento de la actividad (REPORTE EXTEMPORANEO)"/>
    <d v="2023-10-31T00:00:00"/>
    <s v="NO"/>
    <n v="0.95"/>
    <n v="4.4999999999999997E-3"/>
  </r>
  <r>
    <s v="SECRETARIA GENERAL"/>
    <x v="18"/>
    <s v="»130-"/>
    <x v="18"/>
    <n v="3"/>
    <s v="130-9"/>
    <s v="130-9"/>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30-Dirección  Financiera"/>
    <x v="0"/>
    <s v="Vencida"/>
    <s v="NA"/>
    <s v="NA"/>
    <s v="NA"/>
    <m/>
    <s v="NA"/>
    <s v="NA"/>
    <s v="NA"/>
    <s v="NA"/>
    <n v="0"/>
  </r>
  <r>
    <s v="SECRETARIA GENERAL"/>
    <x v="18"/>
    <s v="»130-"/>
    <x v="18"/>
    <n v="3"/>
    <s v="130-9-1"/>
    <s v="130-9"/>
    <x v="4"/>
    <s v="Act Compartida"/>
    <s v="N/A"/>
    <s v="N/A"/>
    <s v="N/A"/>
    <s v="N/A"/>
    <s v="N/A"/>
    <s v="N/A"/>
    <s v="Ejecutar las actividades compartidas cuya fecha de vencimiento se encuentra dentro del primer trimestre del año "/>
    <e v="#DIV/0!"/>
    <e v="#DIV/0!"/>
    <n v="5"/>
    <s v="Numérica"/>
    <s v="Sumatoria logros ponderados verificados actividades programadas / promedio meta ponderada periodo evaluado "/>
    <d v="2023-01-01T00:00:00"/>
    <d v="2023-03-31T00:00:00"/>
    <s v="»130-Dirección  Financiera"/>
    <x v="1"/>
    <s v="Cumplida"/>
    <n v="1"/>
    <s v="5 Actividades programadas para el primer trimestre reportaron avances del 100%"/>
    <d v="2023-03-31T00:00:00"/>
    <n v="1"/>
    <s v="De acuerdo con el soporte entregado la actividad fue cumplida"/>
    <d v="2023-03-31T00:00:00"/>
    <s v="SI"/>
    <n v="1"/>
    <e v="#DIV/0!"/>
  </r>
  <r>
    <s v="SECRETARIA GENERAL"/>
    <x v="18"/>
    <s v="»130-"/>
    <x v="18"/>
    <n v="3"/>
    <s v="130-9-2"/>
    <s v="130-9"/>
    <x v="5"/>
    <s v="Act Compartida"/>
    <s v="N/A"/>
    <s v="N/A"/>
    <s v="N/A"/>
    <s v="N/A"/>
    <s v="N/A"/>
    <s v="N/A"/>
    <s v="Ejecutar las actividades compartidas cuya fecha de vencimiento se encuentra dentro del segundo trimestre del año "/>
    <e v="#DIV/0!"/>
    <e v="#DIV/0!"/>
    <n v="2"/>
    <s v="Numérica"/>
    <s v="Sumatoria logros ponderados verificados actividades programadas / promedio meta ponderada periodo evaluado "/>
    <d v="2023-04-01T00:00:00"/>
    <d v="2023-06-30T00:00:00"/>
    <s v="»130-Dirección  Financiera"/>
    <x v="2"/>
    <s v="Cumplida"/>
    <n v="1"/>
    <s v="2 Actividades programadas para el segundo trimestre reportaron avances del 100%"/>
    <d v="2023-06-30T00:00:00"/>
    <n v="1"/>
    <s v="2 Actividades programadas para el segundo trimestre reportaron avances del 100%"/>
    <d v="2023-06-30T00:00:00"/>
    <s v="SI"/>
    <n v="1"/>
    <e v="#DIV/0!"/>
  </r>
  <r>
    <s v="SECRETARIA GENERAL"/>
    <x v="18"/>
    <s v="»130-"/>
    <x v="18"/>
    <n v="3"/>
    <s v="130-9-3"/>
    <s v="130-9"/>
    <x v="7"/>
    <s v="Act Compartida"/>
    <s v="N/A"/>
    <s v="N/A"/>
    <s v="N/A"/>
    <s v="N/A"/>
    <s v="N/A"/>
    <s v="N/A"/>
    <s v="Ejecutar las actividades compartidas cuya fecha de vencimiento se encuentra dentro del tercer trimestre del año "/>
    <e v="#DIV/0!"/>
    <e v="#DIV/0!"/>
    <n v="3"/>
    <s v="Numérica"/>
    <s v="Sumatoria logros ponderados verificados actividades programadas / promedio meta ponderada periodo evaluado "/>
    <d v="2023-10-01T00:00:00"/>
    <d v="2023-12-30T00:00:00"/>
    <s v="»130-Dirección  Financiera"/>
    <x v="0"/>
    <s v="Cumplida"/>
    <n v="1"/>
    <s v="Se validaron soportes de las 3 Actividades programadas para este trimestre "/>
    <d v="2023-09-30T00:00:00"/>
    <n v="1"/>
    <s v="Se validaron soportes de las 3 Actividades programadas para este trimestre "/>
    <d v="2023-09-30T00:00:00"/>
    <s v="SI"/>
    <n v="1"/>
    <e v="#DIV/0!"/>
  </r>
  <r>
    <s v="SECRETARIA GENERAL"/>
    <x v="18"/>
    <s v="»130-"/>
    <x v="18"/>
    <n v="3"/>
    <s v="130-9-4"/>
    <s v="130-9"/>
    <x v="6"/>
    <s v="Act Compartida"/>
    <s v="N/A"/>
    <s v="N/A"/>
    <s v="N/A"/>
    <s v="N/A"/>
    <s v="N/A"/>
    <s v="N/A"/>
    <s v="Ejecutar las actividades compartidas cuya fecha de vencimiento se encuentra dentro del cuarto trimestre del año "/>
    <e v="#DIV/0!"/>
    <e v="#DIV/0!"/>
    <n v="6"/>
    <s v="Numérica"/>
    <s v="Sumatoria logros ponderados verificados actividades programadas / promedio meta ponderada periodo evaluado "/>
    <d v="2023-10-01T00:00:00"/>
    <d v="2023-12-30T00:00:00"/>
    <s v="»130-Dirección  Financiera"/>
    <x v="0"/>
    <s v="Vencida"/>
    <s v="NA"/>
    <s v="NA"/>
    <s v="NA"/>
    <m/>
    <s v="NA"/>
    <s v="NA"/>
    <s v="NA"/>
    <s v="NA"/>
    <e v="#DIV/0!"/>
  </r>
  <r>
    <s v="SECRETARIA GENERAL"/>
    <x v="19"/>
    <s v="»141-"/>
    <x v="19"/>
    <n v="1"/>
    <s v="141-1"/>
    <s v="141-1"/>
    <x v="0"/>
    <s v="Operativo SI"/>
    <s v="Mejorar la atención y nuestro relacionamiento con los usuarios para consolidar la oferta institucional de servicios con enfoque en las regiones más apartadas del país"/>
    <s v="8-Modelo Integrado de Planeación y Gestión "/>
    <s v="NO"/>
    <s v="  6»Fortalecimiento del sistema de atención al ciudadano de la superintendencia de industria y comercio a nivel  nacional"/>
    <s v=" 16.Gestión documental"/>
    <s v=" 1- Plan Anual de Adquisiciones,  23- Plan Institucional de Archivos (PINAR),  18- Conservación  Documental "/>
    <s v="Servicios complementarios de gestión documental (radicados de entrada, traslados y salidas), realizados (Informe anual de servicios complementarios de gestión documental / único entregable)."/>
    <n v="0.13"/>
    <m/>
    <n v="2516686"/>
    <s v="Numérica"/>
    <s v="# de servicios complementarios de gestión documental realizados / 2.516.686 servicios complementarios de gestión documental a realizar"/>
    <d v="2023-01-02T00:00:00"/>
    <d v="2023-12-31T00:00:00"/>
    <s v="»141-Grupo de Trabajo de Gestión Documental y Archivo"/>
    <x v="0"/>
    <s v="Cumplida"/>
    <n v="1"/>
    <s v="El soporte 3, con fecha 4 de enero de 2024 evidencia el informe de los servicios complementarios de la vigencia 2023,c on corte al 31 de diciembre de 2023 ."/>
    <d v="2023-12-31T00:00:00"/>
    <n v="1"/>
    <s v="El soporte 3, con fecha 4 de enero de 2024 evidencia el informe de los servicios complementarios de la vigencia 2023,c on corte al 31 de diciembre de 2023 ."/>
    <d v="2023-12-31T00:00:00"/>
    <s v="SI"/>
    <s v="NA"/>
    <n v="0.13"/>
  </r>
  <r>
    <s v="SECRETARIA GENERAL"/>
    <x v="19"/>
    <s v="»141-"/>
    <x v="19"/>
    <n v="1"/>
    <s v="141-1-1"/>
    <s v="141-1"/>
    <x v="1"/>
    <s v="Operativo SI"/>
    <s v="N/A"/>
    <s v="N/A"/>
    <s v="N/A"/>
    <s v="N/A"/>
    <s v="N/A"/>
    <s v="N/A"/>
    <s v="Realizar los servicios complementarios de gestión a los documentos internos y externos radicados en la entidad (11 Informes de servicios complementarios de gestión documental)"/>
    <n v="1"/>
    <n v="0.13"/>
    <n v="2516686"/>
    <s v="Numérica"/>
    <s v="# de servicios complementarios de gestión documental realizados / 2.516.686 servicios complementarios de gestión documental a realizar"/>
    <d v="2023-01-02T00:00:00"/>
    <d v="2023-12-31T00:00:00"/>
    <s v="»141-Grupo de Trabajo de Gestión Documental y Archivo"/>
    <x v="0"/>
    <s v="Cumplida"/>
    <n v="1.29"/>
    <s v="Durante la vigencia 2023 se realizaron un total de 3.256.043 de servicios complementarios de 2.516.686 , para un logro del 129%.  Es importante resaltar que al 31 de octubre de 2023,  ya se habia cumplido la meta, por lo que se debio solicitar la modificación en su momento, ya que faltaba aún 2 meses."/>
    <d v="2023-12-31T00:00:00"/>
    <n v="1"/>
    <s v="Durante la vigencia 2023 se realizaron un total de 3.256.043 de servicios complementarios de 2.516.686 , para un logro del 129%.  Es importante resaltar que al 31 de octubre de 2023,  ya se habia cumplido la meta, por lo que se debio solicitar la modificación en su momento, ya que faltaba aún 2 meses._x000a_Se ajusta a 100% la verificación para calculo de indicadores de seguimiento "/>
    <d v="2023-12-31T00:00:00"/>
    <s v="SI"/>
    <n v="1"/>
    <n v="0.13"/>
  </r>
  <r>
    <s v="SECRETARIA GENERAL"/>
    <x v="19"/>
    <s v="»141-"/>
    <x v="19"/>
    <n v="1"/>
    <s v="141-2"/>
    <s v="141-2"/>
    <x v="0"/>
    <s v="Innovador"/>
    <s v="Diseñar estrategias dirigidas a aumentar la confianza y posicionamiento los grupos de interés "/>
    <s v="8-Modelo Integrado de Planeación y Gestión "/>
    <s v="NO"/>
    <s v="  6»Fortalecimiento del sistema de atención al ciudadano de la superintendencia de industria y comercio a nivel  nacional"/>
    <s v=" 16.Gestión documental"/>
    <s v=" 1- Plan Anual de Adquisiciones,  18- Mantenimiento Servicio Tecnológico,  23- Plan Institucional de Archivos (PINAR)"/>
    <s v="Plan para incentivar el conocimiento de los temas de gestión documental para la vigencia 2023 de la SIC y la integración con el portal único del estado, ejecutado (Informe final del desarrollo del Plan vigencia 2023 / único entregable)."/>
    <n v="0.13"/>
    <m/>
    <n v="100"/>
    <s v="Porcentual"/>
    <s v="% del Plane para incentivar el conocimiento de los temas de gestión documental de la SIC ejecutados/ 100% del Plan para incentivar el conocimiento de los temas de gestión documental de la SIC a ejecutar"/>
    <d v="2023-01-11T00:00:00"/>
    <d v="2023-12-15T00:00:00"/>
    <s v="»141-Grupo de Trabajo de Gestión Documental y Archivo"/>
    <x v="0"/>
    <s v="Vencida"/>
    <n v="0.89"/>
    <s v="Se reporta ejecución del producto Plan para incentivar el conocimiento de los temas de gestión documental de la SIC"/>
    <d v="2023-12-15T00:00:00"/>
    <n v="0.78"/>
    <s v="Se ajusta el avance del presente producto por cuanto  no se ejecutaron todas las actividades propuestas en en el mismo "/>
    <d v="2023-12-15T00:00:00"/>
    <m/>
    <s v="NA"/>
    <n v="0.1014"/>
  </r>
  <r>
    <s v="SECRETARIA GENERAL"/>
    <x v="19"/>
    <s v="»141-"/>
    <x v="19"/>
    <n v="1"/>
    <s v="141-2-1"/>
    <s v="141-2"/>
    <x v="1"/>
    <s v="Innovador"/>
    <s v="N/A"/>
    <s v="N/A"/>
    <s v="N/A"/>
    <s v="N/A"/>
    <s v="N/A"/>
    <s v="N/A"/>
    <s v="Realizar reunión con el fin de definir los entregables de cada una de las acciones por realizar en el plan de trabajo (Acta de mesa de trabajo que contenga el plan de trabajo con entregables definidos) "/>
    <n v="0.2"/>
    <n v="2.6000000000000002E-2"/>
    <n v="1"/>
    <s v="Numérica"/>
    <s v="# de actas donde se evidencie el plan de trabajo con entregables definidos /1 acta de reunión donde se evidencie el plan de trabajo con entregables definidos. "/>
    <d v="2023-01-11T00:00:00"/>
    <d v="2023-02-16T00:00:00"/>
    <s v="»141-Grupo de Trabajo de Gestión Documental y Archivo"/>
    <x v="1"/>
    <s v="Cumplida"/>
    <n v="1"/>
    <s v="Se por cumplida la presente actividad y se presenta como soporte acta de mesa de trabajo en la que se definido el plan de trabajo con sus respectivos soportes. ."/>
    <d v="2023-02-14T00:00:00"/>
    <n v="1"/>
    <s v="Se avala el cumplimiento de la presente actividad mediante acta que contiene plan de trabajo y se definen 9 actividades a ejecutar y se definen entregables "/>
    <d v="2023-02-14T00:00:00"/>
    <s v="SI"/>
    <n v="1"/>
    <n v="2.6000000000000002E-2"/>
  </r>
  <r>
    <s v="SECRETARIA GENERAL"/>
    <x v="19"/>
    <s v="»141-"/>
    <x v="19"/>
    <n v="1"/>
    <s v="141-2-2"/>
    <s v="141-2"/>
    <x v="1"/>
    <s v="Innovador"/>
    <s v="N/A"/>
    <s v="N/A"/>
    <s v="N/A"/>
    <s v="N/A"/>
    <s v="N/A"/>
    <s v="N/A"/>
    <s v="Ejecutar el plan de trabajo (4 informes de actividades de acuerdo con las programadas para el corte)"/>
    <n v="0.8"/>
    <n v="0.10400000000000001"/>
    <n v="100"/>
    <s v="Porcentual"/>
    <s v="% del Plan de trabajo ejecutado / 100% del Plan de trabajo a ejecutar"/>
    <d v="2023-02-16T00:00:00"/>
    <d v="2023-12-15T00:00:00"/>
    <s v="»141-Grupo de Trabajo de Gestión Documental y Archivo"/>
    <x v="0"/>
    <s v="Vencida"/>
    <n v="0.78"/>
    <s v="Se reporta ejecución del Plan de trabajo desarrollado para producto Plan para incentivar el conocimiento de los temas de gestión documental de la SIC"/>
    <d v="2023-12-15T00:00:00"/>
    <n v="0.78"/>
    <s v="Se avala el avance dado a la presente actividad la cual no se cumplio por cuanto se ejecutaron 7 de las 9 actividades propuestas en la misma "/>
    <d v="2023-12-15T00:00:00"/>
    <m/>
    <n v="0.78"/>
    <n v="8.1120000000000012E-2"/>
  </r>
  <r>
    <s v="SECRETARIA GENERAL"/>
    <x v="19"/>
    <s v="»141-"/>
    <x v="19"/>
    <n v="1"/>
    <s v="141-3"/>
    <s v="141-3"/>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expedientes de la Delegatura para la Protección de Datos Personales, realizada (Informe de verificación con capturas de pantalla del sistema donde se evidencien las transferencias documentales realizadas / único entregable)."/>
    <n v="0.08"/>
    <m/>
    <n v="100"/>
    <s v="Porcentual"/>
    <s v="% de transferencias documentales realizadas / 100% de transferencias documentales a realizar"/>
    <d v="2023-01-16T00:00:00"/>
    <d v="2023-12-15T00:00:00"/>
    <s v="»141-Grupo de Trabajo de Gestión Documental y Archivo, »7000-Delegatura para la Protección de Datos, »20-Oficina de Tecnología e Informática"/>
    <x v="0"/>
    <s v="Cumplida"/>
    <n v="1"/>
    <s v="Se da cumplimiento al producto transferencias documentales primarias de la serie expedientes de la Delegatura para la Protección de Datos Personales presentando informe y FUID"/>
    <d v="2023-12-15T00:00:00"/>
    <n v="1"/>
    <s v="Se avala el cumplimiento de la presente producto en el informe se indica que que del grupo de habeas data se conservaron 2 expedientes y se eliminaron 2.416 expedientes . Asi mismo del grupo de trabajo de investigaciones administrativas de protección de datos personales, conservación total 141 eliminacion 49 "/>
    <d v="2023-12-15T00:00:00"/>
    <m/>
    <s v="NA"/>
    <n v="0.08"/>
  </r>
  <r>
    <s v="SECRETARIA GENERAL"/>
    <x v="19"/>
    <s v="»141-"/>
    <x v="19"/>
    <n v="1"/>
    <s v="141-3-1"/>
    <s v="141-3"/>
    <x v="2"/>
    <s v="Operativo"/>
    <s v="N/A"/>
    <s v="N/A"/>
    <s v="N/A"/>
    <s v="N/A"/>
    <s v="N/A"/>
    <s v="N/A"/>
    <s v="Identificar de la serie Expedientes, los que cumplieron sus términos legales y que son objeto de transferencia primaria y en estado de devolución (Listado en Excel que relacione los expedientes a transferir y pdf donde se identifique él envió por correo al líder documental -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7000-Delegatura para la Protección de Datos"/>
    <x v="1"/>
    <s v="Cumplida"/>
    <n v="1"/>
    <s v="Se da cumplimiento a la actividad presentando listados en Excel en los que se relaciona los expedientes a transferir y el pdf donde se identifica el envío a GD."/>
    <d v="2023-02-15T00:00:00"/>
    <n v="1"/>
    <s v="Se avala el cumplimiento de la presente actividad donde se evidencian Excel de las vigencias 2016,2017,2019 y 2019 y que son objeto de transferencia. Así mismo se evidencia pdf del correo remitido por el líder del proceso enviando la información antes mencionada."/>
    <d v="2023-02-15T00:00:00"/>
    <s v="SI"/>
    <n v="1"/>
    <n v="0"/>
  </r>
  <r>
    <s v="SECRETARIA GENERAL"/>
    <x v="19"/>
    <s v="»141-"/>
    <x v="19"/>
    <n v="1"/>
    <s v="141-3-2"/>
    <s v="141-3"/>
    <x v="1"/>
    <s v="Operativo"/>
    <s v="N/A"/>
    <s v="N/A"/>
    <s v="N/A"/>
    <s v="N/A"/>
    <s v="N/A"/>
    <s v="N/A"/>
    <s v="Definir la(s) vigencia(s) de los expedientes a trabajar (Acta de mesa de trabajo en donde se define(n) la(s) vigencia(s) a trabajar-único entregable)."/>
    <n v="0.2"/>
    <n v="1.6E-2"/>
    <n v="1"/>
    <s v="Numérica"/>
    <s v="# de actas de reunión donde se definen las vigencias a trabajar /1 acta de reunión donde se indiquen las vigencias a trabajar"/>
    <d v="2023-02-16T00:00:00"/>
    <d v="2023-02-28T00:00:00"/>
    <s v="»7000-Delegatura para la Protección de Datos, »141-Grupo de Trabajo de Gestión Documental y Archivo, »20-Oficina de Tecnología e Informática"/>
    <x v="1"/>
    <s v="Cumplida"/>
    <n v="1"/>
    <s v="Se da cumplimiento a la actividad presentando acta en la que se define las vigencias a trabajar."/>
    <d v="2023-02-24T00:00:00"/>
    <n v="1"/>
    <s v="Se avala el cumplimiento de la presente actividad mediante acta donde se definen las vigencias a trabajar así: _x000a_Grupo de trabajo de habeas data denuncias  vigencia 2016 total de expedientes 4.016 , Grupo de trabajo de investigaciones administrativas de protección de datos personales vigencia 2016 expedientes a trabajar 2.605 "/>
    <d v="2023-02-24T00:00:00"/>
    <s v="SI"/>
    <n v="1"/>
    <n v="1.6E-2"/>
  </r>
  <r>
    <s v="SECRETARIA GENERAL"/>
    <x v="19"/>
    <s v="»141-"/>
    <x v="19"/>
    <n v="1"/>
    <s v="141-3-3"/>
    <s v="141-3"/>
    <x v="1"/>
    <s v="Operativo"/>
    <s v="N/A"/>
    <s v="N/A"/>
    <s v="N/A"/>
    <s v="N/A"/>
    <s v="N/A"/>
    <s v="N/A"/>
    <s v="Seleccionar la documentación del área que, por sus criterios técnicos y el carácter representativo para la Entidad, se deben conservar permanentemente (informe de resultados de la selección documental y FUID de documentos seleccionados aprobados / único entregable)."/>
    <n v="0.4"/>
    <n v="3.2000000000000001E-2"/>
    <n v="100"/>
    <s v="Porcentual"/>
    <s v="# de informes de selección documental que son objeto de conservación y Fuid de documentos seleccionados y aprobados que son objeto de conservación /1 informe que debe contener la selección documental y 1 Fuid de documentos seleccionados y aprobados."/>
    <d v="2023-03-01T00:00:00"/>
    <d v="2023-07-31T00:00:00"/>
    <s v="»141-Grupo de Trabajo de Gestión Documental y Archivo, »7000-Delegatura para la Protección de Datos"/>
    <x v="3"/>
    <s v="Cumplida"/>
    <n v="1"/>
    <s v="Se da cumplimiento a la presente actividad, se presenta informe y FUID de los expedientes seleccionados a conservación total y los de eliminación."/>
    <d v="2023-07-31T00:00:00"/>
    <n v="1"/>
    <s v="Los soportes adjuntos permiten validar el cumplimiento de la actividad"/>
    <d v="2023-07-31T00:00:00"/>
    <s v="SI"/>
    <n v="1"/>
    <n v="3.2000000000000001E-2"/>
  </r>
  <r>
    <s v="SECRETARIA GENERAL"/>
    <x v="19"/>
    <s v="»141-"/>
    <x v="19"/>
    <n v="1"/>
    <s v="141-3-4"/>
    <s v="141-3"/>
    <x v="1"/>
    <s v="Operativo"/>
    <s v="N/A"/>
    <s v="N/A"/>
    <s v="N/A"/>
    <s v="N/A"/>
    <s v="N/A"/>
    <s v="N/A"/>
    <s v="Finalizar registros (Datos Personales) y realizar el cargue del PDF del memorando de finalización en SIRA (Grupo Gestión Documental y Archivo) en el Sistema de Gestión de Documentos Electrónicos de Archivo – SGDEA_x000a_(1 informe final donde se evidencie los expedientes que fueron finalizados y pdf del memorando de finalización en SIRA) "/>
    <n v="0.1"/>
    <n v="8.0000000000000002E-3"/>
    <n v="100"/>
    <s v="Porcentual"/>
    <s v="# de informes que contienen la finalización de los registros y pdf del memorando de finalización cargado en SIRA / 1 informe final que contiene la finalización de los registros y pdf del memorando de finalización cargado en SIRA "/>
    <d v="2023-07-17T00:00:00"/>
    <d v="2023-09-01T00:00:00"/>
    <s v="»141-Grupo de Trabajo de Gestión Documental y Archivo, »7000-Delegatura para la Protección de Datos"/>
    <x v="3"/>
    <s v="Cumplida"/>
    <n v="1"/>
    <s v="Se da cumplimiento a la presenta actividad, se presenta informe final donde se evidencie los expedientes que fueron finalizados y pdf del memorando de finalización en SIRA"/>
    <d v="2023-09-01T00:00:00"/>
    <n v="1"/>
    <s v="Las evidencias permiten validar el cumplimiento de la actividad "/>
    <d v="2023-09-01T00:00:00"/>
    <s v="SI"/>
    <n v="1"/>
    <n v="8.0000000000000002E-3"/>
  </r>
  <r>
    <s v="SECRETARIA GENERAL"/>
    <x v="19"/>
    <s v="»141-"/>
    <x v="19"/>
    <n v="1"/>
    <s v="141-3-5"/>
    <s v="141-3"/>
    <x v="2"/>
    <s v="Operativo"/>
    <s v="N/A"/>
    <s v="N/A"/>
    <s v="N/A"/>
    <s v="N/A"/>
    <s v="N/A"/>
    <s v="N/A"/>
    <s v="Migrar los expedientes al Sistema de Gestión de Documentos Electrónicos de Archivo – SGDEA (Informe de expedientes migrados al SGDEA -único entregable )"/>
    <n v="0"/>
    <n v="0"/>
    <n v="1"/>
    <s v="Numérica"/>
    <s v="# de informes de selección documental que son objeto de migración en el SGDEA /1 informe que debe contener el total de expedientes que fueron migrados al SGDEA."/>
    <d v="2023-09-04T00:00:00"/>
    <d v="2023-10-06T00:00:00"/>
    <s v="»7000-Delegatura para la Protección de Datos, »20-Oficina de Tecnología e Informática"/>
    <x v="0"/>
    <s v="Cumplida"/>
    <n v="1"/>
    <s v="Se da cumplimiento a la presenta actividad, se presenta informe de selección documental que son objeto de migración en el SGDEA"/>
    <d v="2023-10-06T00:00:00"/>
    <n v="1"/>
    <s v="Se avala el cumplimiento de la presente actividad mediante informe en el cual se evidencia que se migraron 96 radicados exp de investigaciones protección de datos personales. En cuanto al grupo de habeas data se migraron 2365 "/>
    <d v="2023-10-06T00:00:00"/>
    <s v="SI"/>
    <n v="1"/>
    <n v="0"/>
  </r>
  <r>
    <s v="SECRETARIA GENERAL"/>
    <x v="19"/>
    <s v="»141-"/>
    <x v="19"/>
    <n v="1"/>
    <s v="141-3-6"/>
    <s v="141-3"/>
    <x v="2"/>
    <s v="Operativo"/>
    <s v="N/A"/>
    <s v="N/A"/>
    <s v="N/A"/>
    <s v="N/A"/>
    <s v="N/A"/>
    <s v="N/A"/>
    <s v="Crear las carpetas en el Sistema de Gestión de Documentos Electrónicos de Archivo – SGDEA (Informe de carpetas creadas en el SGDEA - único entregable )"/>
    <n v="0"/>
    <n v="0"/>
    <n v="1"/>
    <s v="Numérica"/>
    <s v="# de informes de carpetas creadas en el SGDEA /1 informe que debe contener el número de carpetas creadas en el SGDEA"/>
    <d v="2023-10-09T00:00:00"/>
    <d v="2023-10-27T00:00:00"/>
    <s v="»7000-Delegatura para la Protección de Datos, »20-Oficina de Tecnología e Informática"/>
    <x v="0"/>
    <s v="Cumplida"/>
    <n v="1"/>
    <s v="Se da cumplimiento a la presenta actividad, se presenta informe de carpetas creadas en el SGDEA"/>
    <d v="2023-10-27T00:00:00"/>
    <n v="1"/>
    <s v="Se avala el cumplimiento de la presente actividad mediante informe donde se evidencia mediante capturas de pantalla que fueron creadas las carpetas SGDEA "/>
    <d v="2023-10-27T00:00:00"/>
    <s v="SI"/>
    <n v="1"/>
    <n v="0"/>
  </r>
  <r>
    <s v="SECRETARIA GENERAL"/>
    <x v="19"/>
    <s v="»141-"/>
    <x v="19"/>
    <n v="1"/>
    <s v="141-3-7"/>
    <s v="141-3"/>
    <x v="2"/>
    <s v="Operativo"/>
    <s v="N/A"/>
    <s v="N/A"/>
    <s v="N/A"/>
    <s v="N/A"/>
    <s v="N/A"/>
    <s v="N/A"/>
    <s v="Cerrar expedientes en el Sistema de Gestión de Documentos Electrónicos de Archivo – SGDEA (Informe expedientes cerrados / único entregable)"/>
    <n v="0"/>
    <n v="0"/>
    <n v="1"/>
    <s v="Numérica"/>
    <s v="# de informes de expedientes cerrados en el SGDEA /1 informe que debe contener el número de expedientes cerrados el SGDEA. "/>
    <d v="2023-10-30T00:00:00"/>
    <d v="2023-11-17T00:00:00"/>
    <s v="»7000-Delegatura para la Protección de Datos, »20-Oficina de Tecnología e Informática"/>
    <x v="0"/>
    <s v="Cumplida"/>
    <n v="1"/>
    <s v="Se da cumplimiento a la presenta actividad, se presenta informe de expedientes cerrados en el SGDEA"/>
    <d v="2023-11-17T00:00:00"/>
    <n v="1"/>
    <s v="Se avala el cumplimiento de la presente actividad mediante informe donde se evidencia mediante capturas de pantalla que fueron cerrados 96 expedientes en el sistema SGDEA "/>
    <d v="2023-11-17T00:00:00"/>
    <s v="SI"/>
    <n v="1"/>
    <n v="0"/>
  </r>
  <r>
    <s v="SECRETARIA GENERAL"/>
    <x v="19"/>
    <s v="»141-"/>
    <x v="19"/>
    <n v="1"/>
    <s v="141-3-8"/>
    <s v="141-3"/>
    <x v="2"/>
    <s v="Operativo"/>
    <s v="N/A"/>
    <s v="N/A"/>
    <s v="N/A"/>
    <s v="N/A"/>
    <s v="N/A"/>
    <s v="N/A"/>
    <s v="Registrar la información en el módulo Transferencias Documentales del Sistema de Gestión de Documentos Electrónicos de Archivo – SGDEA (Informe de transferencias - único entregable )"/>
    <n v="0"/>
    <n v="0"/>
    <n v="100"/>
    <s v="Porcentual"/>
    <s v="# de informes de expedientes registrados en el módulo de transferencias en el SGDEA /1 informe que debe contener el número de expedientes registrados en el módulo de transferencias en el SGDEA"/>
    <d v="2023-11-20T00:00:00"/>
    <d v="2023-12-07T00:00:00"/>
    <s v="»7000-Delegatura para la Protección de Datos, »20-Oficina de Tecnología e Informática"/>
    <x v="0"/>
    <s v="Cumplida"/>
    <n v="1"/>
    <s v="Se da cumplimiento a la presenta actividad, se presenta informe expedientes registrados en el módulo de transferencias en el SGDEA"/>
    <d v="2023-12-07T00:00:00"/>
    <n v="1"/>
    <s v="Se avala el cumplimiento de la presente actividad mediante informe donde se evidencia mediante capturas de pantalla que se efecturon 4 transferencias realizadas por el grupi de habeas data e investigaciones administrativas "/>
    <d v="2023-12-07T00:00:00"/>
    <s v="SI"/>
    <n v="1"/>
    <n v="0"/>
  </r>
  <r>
    <s v="SECRETARIA GENERAL"/>
    <x v="19"/>
    <s v="»141-"/>
    <x v="19"/>
    <n v="1"/>
    <s v="141-3-9"/>
    <s v="141-3"/>
    <x v="1"/>
    <s v="Operativo"/>
    <s v="N/A"/>
    <s v="N/A"/>
    <s v="N/A"/>
    <s v="N/A"/>
    <s v="N/A"/>
    <s v="N/A"/>
    <s v="Recibir y verificar la transferencia en el Sistema de Gestión de Documentos Electrónicos de Archivo – SGDEA, frente a la documentación física a transferir (Un Informe de verificación con capturas de pantalla del SGDEA - único entregable)."/>
    <n v="0.3"/>
    <n v="2.4E-2"/>
    <n v="1"/>
    <s v="Numérica"/>
    <s v=" # de informes de transferencias verificadas en el SGDEA frente a la documentación física /1 informe que debe contener el número de transferencias verificadas en el SGDEA frente a la documentación física."/>
    <d v="2023-11-27T00:00:00"/>
    <d v="2023-12-15T00:00:00"/>
    <s v="»141-Grupo de Trabajo de Gestión Documental y Archivo"/>
    <x v="0"/>
    <s v="Cumplida"/>
    <n v="1"/>
    <s v="Se da cumplimiento a la actividad presentando informe que contiene el número de transferencias verificadas en el SGDEA frente a la documentación física."/>
    <d v="2023-12-15T00:00:00"/>
    <n v="1"/>
    <s v="Se avala el cumplimiento de la presente actividad mediante informe donde se evidencia mediante capturas de pantalla que se efectuaron la transferencia primaria y posterior entrega al archivo central "/>
    <d v="2023-12-15T00:00:00"/>
    <s v="SI"/>
    <n v="1"/>
    <n v="2.4E-2"/>
  </r>
  <r>
    <s v="SECRETARIA GENERAL"/>
    <x v="19"/>
    <s v="»141-"/>
    <x v="19"/>
    <n v="1"/>
    <s v="141-4"/>
    <s v="141-4"/>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de expedientes de la Delegatura para Asuntos Jurisdiccionales, realizadas (Informe final y FUID firmado por el GTGDA)."/>
    <n v="0.08"/>
    <m/>
    <n v="100"/>
    <s v="Porcentual"/>
    <s v="% de transferencias documentales realizadas / 100% de transferencias documentales a realizar"/>
    <d v="2023-01-16T00:00:00"/>
    <d v="2023-12-15T00:00:00"/>
    <s v="»141-Grupo de Trabajo de Gestión Documental y Archivo, »4000-Delegatura para Asuntos  Jurisdiccionales"/>
    <x v="0"/>
    <s v="Cumplida"/>
    <n v="1"/>
    <s v="Se da cumplimiento al producto transferencias documentales primarias de la serie de expedientes de la Delegatura para Asuntos Jurisdiccionales, presentando informe y FUID"/>
    <d v="2023-12-15T00:00:00"/>
    <n v="1"/>
    <s v="Se avala el cumplimeinto del presente producto mediante informe en el que se indica que se cargaron en el sistema SGA expedientes de la vigencia 2015 de la Delegatura de Jurisdiccional "/>
    <d v="2023-12-15T00:00:00"/>
    <m/>
    <s v="NA"/>
    <n v="0.08"/>
  </r>
  <r>
    <s v="SECRETARIA GENERAL"/>
    <x v="19"/>
    <s v="»141-"/>
    <x v="19"/>
    <n v="1"/>
    <s v="141-4-1"/>
    <s v="141-4"/>
    <x v="2"/>
    <s v="Operativo"/>
    <s v="N/A"/>
    <s v="N/A"/>
    <s v="N/A"/>
    <s v="N/A"/>
    <s v="N/A"/>
    <s v="N/A"/>
    <s v="Identificar de la serie Expedientes, los que cumplieron sus términos legales y que son objeto de tran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4000-Delegatura para Asuntos  Jurisdiccionales"/>
    <x v="1"/>
    <s v="Cumplida"/>
    <n v="1"/>
    <s v="Se da cumplimiento a la actividad presentando listados en Excel en los que se relaciona los expedientes a transferir y el pdf donde se identifica el envío a GD."/>
    <d v="2023-02-15T00:00:00"/>
    <n v="1"/>
    <s v="Se avala el cumplimiento de la presente actividad donde se evidencian Excel de los expedientes de las vigencias 2016,2017,2019 y 2019 y que son objeto de transferencia. Así mismo se evidencia pdf del correo remitido por el líder del proceso enviando la información antes mencionada."/>
    <d v="2023-02-15T00:00:00"/>
    <s v="SI"/>
    <n v="1"/>
    <n v="0"/>
  </r>
  <r>
    <s v="SECRETARIA GENERAL"/>
    <x v="19"/>
    <s v="»141-"/>
    <x v="19"/>
    <n v="1"/>
    <s v="141-4-2"/>
    <s v="141-4"/>
    <x v="1"/>
    <s v="Operativo"/>
    <s v="N/A"/>
    <s v="N/A"/>
    <s v="N/A"/>
    <s v="N/A"/>
    <s v="N/A"/>
    <s v="N/A"/>
    <s v="Definir vigencia(s) y los expedientes a trabajar (Acta de mesa de trabajo en donde se define(n) vigencia(s) y el número de expedientes a trabajar  / único entregable)"/>
    <n v="0.2"/>
    <n v="1.6E-2"/>
    <n v="1"/>
    <s v="Numérica"/>
    <s v="# de actas de reunión donde se definen las vigencias a trabajar /1 acta de reunión donde se indiquen las vigencias a trabajar"/>
    <d v="2023-02-16T00:00:00"/>
    <d v="2023-03-03T00:00:00"/>
    <s v="»141-Grupo de Trabajo de Gestión Documental y Archivo, »4000-Delegatura para Asuntos  Jurisdiccionales"/>
    <x v="1"/>
    <s v="Cumplida"/>
    <n v="1"/>
    <s v="Se da cumplimiento a la actividad presentando acta en la que se define las vigencias a trabajar."/>
    <d v="2023-02-27T00:00:00"/>
    <n v="1"/>
    <s v="Se avala el cumplimiento de la presente actividad mediante acta donde se definen las vigencias a trabajar así: _x000a_Grupo de trabajo de defensa del consumidor vigencia 2015 39.540 y vigencia 2016 el 50% de 50.969 es decir 25.485 de la vigencia 2016."/>
    <d v="2023-02-27T00:00:00"/>
    <s v="SI"/>
    <n v="1"/>
    <n v="1.6E-2"/>
  </r>
  <r>
    <s v="SECRETARIA GENERAL"/>
    <x v="19"/>
    <s v="»141-"/>
    <x v="19"/>
    <n v="1"/>
    <s v="141-4-3"/>
    <s v="141-4"/>
    <x v="1"/>
    <s v="Operativo"/>
    <s v="N/A"/>
    <s v="N/A"/>
    <s v="N/A"/>
    <s v="N/A"/>
    <s v="N/A"/>
    <s v="N/A"/>
    <s v="Seleccionar la documentación del área que, por sus criterios técnicos y el carácter representativo de la Entidad, se deben conservar permanentemente (informe de resultados de la selección documental y FUID de documentos seleccionados aprobados)."/>
    <n v="0.4"/>
    <n v="3.2000000000000001E-2"/>
    <n v="100"/>
    <s v="Porcentual"/>
    <s v="# de informes de resultados de la selección documental y FUID de documentos seleccionados aprobados / 1 informe de resultados de la selección documental y FUID de documentos seleccionados aprobados"/>
    <d v="2023-03-06T00:00:00"/>
    <d v="2023-12-15T00:00:00"/>
    <s v="»141-Grupo de Trabajo de Gestión Documental y Archivo, »4000-Delegatura para Asuntos  Jurisdiccionales"/>
    <x v="0"/>
    <s v="Cumplida"/>
    <n v="1"/>
    <s v="Se da cumplimiento a la actividad seleccionar la documentación del área que, por sus criterios técnicos y el carácter representativo de la Entidad, se deben conservar permanentemente y se presenta informe y FUID "/>
    <d v="2023-12-15T00:00:00"/>
    <n v="1"/>
    <s v="Se avala el cumplimiento de lapresente actividad mediante informe que indica que se transfirieron expedientes de la vigencia 2015 de la Delegatura de Asuntos juridisccionales "/>
    <d v="2023-12-15T00:00:00"/>
    <s v="SI"/>
    <n v="1"/>
    <n v="3.2000000000000001E-2"/>
  </r>
  <r>
    <s v="SECRETARIA GENERAL"/>
    <x v="19"/>
    <s v="»141-"/>
    <x v="19"/>
    <n v="1"/>
    <s v="141-4-4"/>
    <s v="141-4"/>
    <x v="1"/>
    <s v="Operativo"/>
    <s v="N/A"/>
    <s v="N/A"/>
    <s v="N/A"/>
    <s v="N/A"/>
    <s v="N/A"/>
    <s v="N/A"/>
    <s v="Realizar la transferencia primaria en el módulo Sistema de Gestión de Archivo - SGA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se presenta FUID generado por el Sistema de Gestión de Archivo"/>
    <d v="2023-12-15T00:00:00"/>
    <n v="1"/>
    <s v="Se avala el cumplimiento de lapresente actividad mediante informe que indica que se cargaron en el sistema SGA expedientes de la vigencia 2015 de la Delegatura de Asuntos juridisccionales "/>
    <d v="2023-12-15T00:00:00"/>
    <s v="SI"/>
    <n v="1"/>
    <n v="3.2000000000000001E-2"/>
  </r>
  <r>
    <s v="SECRETARIA GENERAL"/>
    <x v="19"/>
    <s v="»141-"/>
    <x v="19"/>
    <n v="1"/>
    <s v="141-5"/>
    <s v="141-5"/>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Expedientes de la Dirección de Signos Distintivos, realizada (Informe final y FUID firmado por el GTGDA)."/>
    <n v="0.08"/>
    <m/>
    <n v="100"/>
    <s v="Porcentual"/>
    <s v="% de transferencias documentales realizadas / 100% de transferencias documentales a realizar"/>
    <d v="2023-01-16T00:00:00"/>
    <d v="2023-12-15T00:00:00"/>
    <s v="»141-Grupo de Trabajo de Gestión Documental y Archivo, »2010-Dirección de Signos Distintivos"/>
    <x v="0"/>
    <s v="Cumplida"/>
    <n v="1"/>
    <s v="Se da cumplimiento al producto transferencias documentales primarias de la serie Expedientes de la Dirección de Signos Distintivos, se presenta informe y FUID"/>
    <d v="2023-12-15T00:00:00"/>
    <n v="1"/>
    <s v="Se avala el cumplimiento del presente producto mediante informe en el que se indica que se efectuó el cargue de los expedientes de la vigencia 1992 de la Dirección de Signos Distintivos"/>
    <d v="2023-12-15T00:00:00"/>
    <m/>
    <s v="NA"/>
    <n v="0.08"/>
  </r>
  <r>
    <s v="SECRETARIA GENERAL"/>
    <x v="19"/>
    <s v="»141-"/>
    <x v="19"/>
    <n v="1"/>
    <s v="141-5-1"/>
    <s v="141-5"/>
    <x v="2"/>
    <s v="Operativo"/>
    <s v="N/A"/>
    <s v="N/A"/>
    <s v="N/A"/>
    <s v="N/A"/>
    <s v="N/A"/>
    <s v="N/A"/>
    <s v="Identificar de la serie Expedientes, los que cumplieron sus términos legales y que son objeto de tran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2010-Dirección de Signos Distintivos"/>
    <x v="1"/>
    <s v="Cumplida"/>
    <n v="1"/>
    <s v="Se da cumplimiento a la actividad presentando listados en Excel en los que se relaciona los expedientes a transferir y el pdf donde se identifica el envío a GD."/>
    <d v="2023-01-31T00:00:00"/>
    <n v="1"/>
    <s v="Se avala el cumplimiento de la presente actividad donde se evidencian Excel de los expedientes de las vigencias 1992, 1993,1994,1995,1996,1997,1998,1999,2000,2001,2002,2003,2004,2005,20062007,2008, 2009,2010,2011 hasta el 2019 de la dirección de nuevas creaciones, en cuanto a la dirección de signos distintivos expedientes de las vigencias 1992,1993. así mismo se evidencia correo remitido al líder del proceso "/>
    <d v="2023-12-15T00:00:00"/>
    <s v="SI"/>
    <n v="1"/>
    <n v="0"/>
  </r>
  <r>
    <s v="SECRETARIA GENERAL"/>
    <x v="19"/>
    <s v="»141-"/>
    <x v="19"/>
    <n v="1"/>
    <s v="141-5-2"/>
    <s v="141-5"/>
    <x v="1"/>
    <s v="Operativo"/>
    <s v="N/A"/>
    <s v="N/A"/>
    <s v="N/A"/>
    <s v="N/A"/>
    <s v="N/A"/>
    <s v="N/A"/>
    <s v="Definir vigencia(s) y los expedientes a trabajar (Acta de mesa de trabajo en donde se define(n) vigencia(s) y el número de expedientes a trabajar  / único entregable)"/>
    <n v="0.2"/>
    <n v="1.6E-2"/>
    <n v="1"/>
    <s v="Numérica"/>
    <s v="# de actas de reunión donde se definen las vigencias a trabajar /1 acta de reunión donde se indiquen las vigencias a trabajar"/>
    <d v="2023-02-16T00:00:00"/>
    <d v="2023-03-03T00:00:00"/>
    <s v="»141-Grupo de Trabajo de Gestión Documental y Archivo, »2010-Dirección de Signos Distintivos"/>
    <x v="1"/>
    <s v="Cumplida"/>
    <n v="1"/>
    <s v="Se da cumplimiento a la actividad presentando acta en la que se define las vigencias a trabajar."/>
    <d v="2023-02-21T00:00:00"/>
    <n v="1"/>
    <s v="Se avala el cumplimiento de la presente actividad mediante acta donde se definen las vigencias a trabajar 2.210 dirección de signos distintivos y 5.434 Dirección de nuevas creaciones vigencia 1992"/>
    <d v="2023-12-15T00:00:00"/>
    <s v="SI"/>
    <n v="1"/>
    <n v="1.6E-2"/>
  </r>
  <r>
    <s v="SECRETARIA GENERAL"/>
    <x v="19"/>
    <s v="»141-"/>
    <x v="19"/>
    <n v="1"/>
    <s v="141-5-3"/>
    <s v="141-5"/>
    <x v="1"/>
    <s v="Operativo"/>
    <s v="N/A"/>
    <s v="N/A"/>
    <s v="N/A"/>
    <s v="N/A"/>
    <s v="N/A"/>
    <s v="N/A"/>
    <s v="Seleccionar la documentación del área que, por su deterioro biológico o físico, debe ser separada para una intervención técnica especial y urgente que permita su recuperación y conservación permanente (1)informe de resultados remitido al área de la selección documental, 2) pdf  de memorando donde se identifique él envió y 3)FUID de documentos seleccionados)."/>
    <n v="0.4"/>
    <n v="3.2000000000000001E-2"/>
    <n v="100"/>
    <s v="Porcentual"/>
    <s v="# de informes de resultados remitido al área de la selección documental, # de pdfs de memorandos donde se identifique él envió y FUID de documentos seleccionados) / 1 informe de resultados remitido al área de la selección documental, 1 pdf  de memorando donde se identifique él envió y 1 FUID de documentos seleccionados)"/>
    <d v="2023-03-06T00:00:00"/>
    <d v="2023-12-15T00:00:00"/>
    <s v="»141-Grupo de Trabajo de Gestión Documental y Archivo"/>
    <x v="0"/>
    <s v="Cumplida"/>
    <n v="1"/>
    <s v="Se da cumplimiento a la actividad seleccionar la documentación del área que, por su deterioro biológico o físico, se presenta informe de resultados remitido al área de la selección documental en el que se incluye evidencia del envió de la información y FUID"/>
    <d v="2023-12-15T00:00:00"/>
    <n v="1"/>
    <s v="Se avala el cumplimiento de la presente actividad en en el que se indica que 220 expedientes de la vigencia 1992, presentan deterioro biologico o fisicos "/>
    <d v="2023-12-15T00:00:00"/>
    <s v="SI"/>
    <n v="1"/>
    <n v="3.2000000000000001E-2"/>
  </r>
  <r>
    <s v="SECRETARIA GENERAL"/>
    <x v="19"/>
    <s v="»141-"/>
    <x v="19"/>
    <n v="1"/>
    <s v="141-5-4"/>
    <s v="141-5"/>
    <x v="1"/>
    <s v="Operativo"/>
    <s v="N/A"/>
    <s v="N/A"/>
    <s v="N/A"/>
    <s v="N/A"/>
    <s v="N/A"/>
    <s v="N/A"/>
    <s v="Realizar la transferencia primaria en el módulo Sistema de Gestión de Archivo - SGA del 23,32% o cantidad de expedientes organizados en el año 2022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del 23,32% o cantidad de expedientes organizados en el año 2022, se presenta FUID."/>
    <d v="2023-12-15T00:00:00"/>
    <n v="1"/>
    <s v="Se avala el cumplimiento de la presente actividad mediante informe en donde con capturas de pantalla se indica 23,32% se organizaron expedientes de la vigencia 2022 en el FUID "/>
    <d v="2023-12-15T00:00:00"/>
    <s v="SI"/>
    <n v="1"/>
    <n v="3.2000000000000001E-2"/>
  </r>
  <r>
    <s v="SECRETARIA GENERAL"/>
    <x v="19"/>
    <s v="»141-"/>
    <x v="19"/>
    <n v="1"/>
    <s v="141-6"/>
    <s v="141-6"/>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Expedientes de la Dirección de Nuevas Creaciones, realizada (Informe final y FUID firmado por el GTGDA)."/>
    <n v="0.08"/>
    <m/>
    <n v="100"/>
    <s v="Porcentual"/>
    <s v="% de transferencias documentales realizadas / 100% de transferencias documentales a realizar"/>
    <d v="2023-01-16T00:00:00"/>
    <d v="2023-12-15T00:00:00"/>
    <s v="»141-Grupo de Trabajo de Gestión Documental y Archivo, »2020-Dirección de  Nuevas Creaciones"/>
    <x v="0"/>
    <s v="Cumplida"/>
    <n v="1"/>
    <s v="Se da cumplimiento al producto transferencias documentales primarias de la serie Expedientes de la Dirección de Nuevas Creaciones, se presenta informe y FUID"/>
    <d v="2023-12-15T00:00:00"/>
    <n v="1"/>
    <s v="Se avala el cumplimiento del presente producto medainte informe en el que se indica que se efectuó el cargue en el sistema SGA de los expedientes de la vigencia 1992 equivalente al 31,24% Dde la Dirección de Nuevas creaciones "/>
    <d v="2023-12-15T00:00:00"/>
    <m/>
    <s v="NA"/>
    <n v="0.08"/>
  </r>
  <r>
    <s v="SECRETARIA GENERAL"/>
    <x v="19"/>
    <s v="»141-"/>
    <x v="19"/>
    <n v="1"/>
    <s v="141-6-1"/>
    <s v="141-6"/>
    <x v="2"/>
    <s v="Operativo"/>
    <s v="N/A"/>
    <s v="N/A"/>
    <s v="N/A"/>
    <s v="N/A"/>
    <s v="N/A"/>
    <s v="N/A"/>
    <s v="Identificar de la serie Expedientes, los que cumplieron sus términos legales y que son objeto de tran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2020-Dirección de  Nuevas Creaciones"/>
    <x v="1"/>
    <s v="Cumplida"/>
    <n v="1"/>
    <s v="Se da cumplimiento a la actividad presentando listados en Excel en los que se relaciona los expedientes a transferir y el pdf donde se identifica el envío a GD."/>
    <d v="2023-01-31T00:00:00"/>
    <n v="1"/>
    <s v="Se avala el cumplimiento de la presente actividad en en el que se indica que 220 expedientes de la vigencia 1992, presentan deterioro biologico o fisicos "/>
    <d v="2023-01-31T00:00:00"/>
    <s v="SI"/>
    <n v="1"/>
    <n v="0"/>
  </r>
  <r>
    <s v="SECRETARIA GENERAL"/>
    <x v="19"/>
    <s v="»141-"/>
    <x v="19"/>
    <n v="1"/>
    <s v="141-6-2"/>
    <s v="141-6"/>
    <x v="1"/>
    <s v="Operativo"/>
    <s v="N/A"/>
    <s v="N/A"/>
    <s v="N/A"/>
    <s v="N/A"/>
    <s v="N/A"/>
    <s v="N/A"/>
    <s v="Definir vigencia(s) y los expedientes a trabajar (Acta de mesa de trabajo donde se define(n) vigencia(s) y el número de expedientes a trabajar  / único entregable)"/>
    <n v="0.2"/>
    <n v="1.6E-2"/>
    <n v="1"/>
    <s v="Numérica"/>
    <s v="# de actas de reunión donde se definen las vigencias a trabajar /1 acta de reunión donde se indiquen las vigencias a trabajar"/>
    <d v="2023-02-16T00:00:00"/>
    <d v="2023-03-03T00:00:00"/>
    <s v="»141-Grupo de Trabajo de Gestión Documental y Archivo, »2020-Dirección de  Nuevas Creaciones"/>
    <x v="1"/>
    <s v="Cumplida"/>
    <n v="1"/>
    <s v="Se da cumplimiento a la actividad presentando acta en la que se define las vigencias a trabajar."/>
    <d v="2023-02-21T00:00:00"/>
    <n v="1"/>
    <s v="Se avala el cumplimiento de la presente actividad mediante informe en donde con capturas de pantalla se indica 23,32% se organizaron expedientes de la vigencia 2022 en el FUID "/>
    <d v="2023-02-21T00:00:00"/>
    <s v="SI"/>
    <n v="1"/>
    <n v="1.6E-2"/>
  </r>
  <r>
    <s v="SECRETARIA GENERAL"/>
    <x v="19"/>
    <s v="»141-"/>
    <x v="19"/>
    <n v="1"/>
    <s v="141-6-3"/>
    <s v="141-6"/>
    <x v="1"/>
    <s v="Operativo"/>
    <s v="N/A"/>
    <s v="N/A"/>
    <s v="N/A"/>
    <s v="N/A"/>
    <s v="N/A"/>
    <s v="N/A"/>
    <s v="Seleccionar la documentación del área que, por su deterioro biológico o físico, debe ser separada para una intervención técnica especial y urgente que permita su recuperación y conservación permanente (1)informe de resultados remitido al área de la selección documental, 2) pdf  de memorando donde se identifique él envió y 3)FUID de documentos seleccionados)."/>
    <n v="0.4"/>
    <n v="3.2000000000000001E-2"/>
    <n v="100"/>
    <s v="Porcentual"/>
    <s v="# de informes de resultados remitido al área de la selección documental, # de pdfs de memorandos donde se identifique él envió y FUID de documentos seleccionados) / 1 informe de resultados remitido al área de la selección documental, 1 pdf  de memorando donde se identifique él envió y 1 FUID de documentos seleccionados)"/>
    <d v="2023-03-06T00:00:00"/>
    <d v="2023-12-15T00:00:00"/>
    <s v="»141-Grupo de Trabajo de Gestión Documental y Archivo"/>
    <x v="0"/>
    <s v="Cumplida"/>
    <n v="1"/>
    <s v="Se da cumplimiento a la actividad seleccionar la documentación del área que, por su deterioro biológico o físico, se presenta informe de resultados remitido al área de la selección documental en el que se incluye evidencia del envió de la información y FUID"/>
    <d v="2023-12-15T00:00:00"/>
    <n v="1"/>
    <s v="Se avala el cumplimiento de la presente actividad mediante informe y excel en este ultimo se relacionan 104 expedientes del banco de patentes  de la vigencia 1992 los cuales estan clasificados como &quot; deterioro biológico "/>
    <d v="2023-12-15T00:00:00"/>
    <s v="SI"/>
    <n v="1"/>
    <n v="3.2000000000000001E-2"/>
  </r>
  <r>
    <s v="SECRETARIA GENERAL"/>
    <x v="19"/>
    <s v="»141-"/>
    <x v="19"/>
    <n v="1"/>
    <s v="141-6-4"/>
    <s v="141-6"/>
    <x v="1"/>
    <s v="Operativo"/>
    <s v="N/A"/>
    <s v="N/A"/>
    <s v="N/A"/>
    <s v="N/A"/>
    <s v="N/A"/>
    <s v="N/A"/>
    <s v="Realizar la transferencia primaria en el módulo Sistema de Gestión de Archivo - SGA del 31,24% o cantidad de expedientes organizados en el año 2022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del 31,24% o cantidad de expedientes organizados en el año 2022, se presenta FUID."/>
    <d v="2023-12-15T00:00:00"/>
    <n v="1"/>
    <s v="Se avala cumplimiento de la presente actividad mediante fuid expidientes orgaanizados "/>
    <d v="2023-12-15T00:00:00"/>
    <s v="SI"/>
    <n v="1"/>
    <n v="3.2000000000000001E-2"/>
  </r>
  <r>
    <s v="SECRETARIA GENERAL"/>
    <x v="19"/>
    <s v="»141-"/>
    <x v="19"/>
    <n v="1"/>
    <s v="141-7"/>
    <s v="141-7"/>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Casos especiales de expedientes a transferir al archivo central de la Delegatura para el Control y Verificación de Reglamentos Técnicos y Metrología Legal, depurados y transferidos (Informe de resultado de los casos especiales / único entregable)"/>
    <n v="0.08"/>
    <m/>
    <n v="100"/>
    <s v="Porcentual"/>
    <s v="% de casos de expedientes depurados y transferidos /100% de casos de expedientes a depurar y transferir"/>
    <d v="2023-01-16T00:00:00"/>
    <d v="2023-12-15T00:00:00"/>
    <s v="»141-Grupo de Trabajo de Gestión Documental y Archivo, »6000-Delegatura para el Control y Verificación de Reglamentos Técnicos y Metrología Legal  "/>
    <x v="0"/>
    <s v="Cumplida"/>
    <n v="1"/>
    <s v="Se da cumplimiento al producto casos especiales de expedientes a transferir al archivo central de la Delegatura para el Control y Verificación de Reglamentos Técnicos y Metrología Legal, se presenta informe de resultado de los casos especiales"/>
    <d v="2023-12-15T00:00:00"/>
    <n v="1"/>
    <s v="Se avala el cumplimiento del presente producto mediante  informe en el que se relacionan  expedientes de las vigencias 2010 a 2019 donde se indica que hay 11994 expedientes que están en el listado y no se encuentran fisicamente y 14793 expediente que no aparen en el listado pero se encuentran fisicamente"/>
    <d v="2023-12-15T00:00:00"/>
    <m/>
    <s v="NA"/>
    <n v="0.08"/>
  </r>
  <r>
    <s v="SECRETARIA GENERAL"/>
    <x v="19"/>
    <s v="»141-"/>
    <x v="19"/>
    <n v="1"/>
    <s v="141-7-1"/>
    <s v="141-7"/>
    <x v="1"/>
    <s v="Operativo"/>
    <s v="N/A"/>
    <s v="N/A"/>
    <s v="N/A"/>
    <s v="N/A"/>
    <s v="N/A"/>
    <s v="N/A"/>
    <s v="Verificar de las cantidades de los expedientes que están en el listado a transferir, frente a lo que se encuentra físicamente en bodegas (Listado en Excel que contenga expedientes con observaciones)"/>
    <n v="0.6"/>
    <n v="4.8000000000000001E-2"/>
    <n v="1"/>
    <s v="Numérica"/>
    <s v="# de listados en Excel con observaciones realizadas / 1 listado en  Excel con observaciones realizadas"/>
    <d v="2023-01-16T00:00:00"/>
    <d v="2023-09-30T00:00:00"/>
    <s v="»141-Grupo de Trabajo de Gestión Documental y Archivo, »6000-Delegatura para el Control y Verificación de Reglamentos Técnicos y Metrología Legal  "/>
    <x v="3"/>
    <s v="Cumplida"/>
    <n v="1"/>
    <s v="Se da cumplimiento a la presente actividad, se presenta listado en Excel con las cantidades de expedientes verificados que están en el listado a transferir, frente a lo que se encuentra físicamente en bodegas"/>
    <d v="2023-09-30T00:00:00"/>
    <n v="1"/>
    <s v="Las evidencias permiten validar el cumplimiento de la actividad"/>
    <d v="2023-09-30T00:00:00"/>
    <s v="SI"/>
    <n v="1"/>
    <n v="4.8000000000000001E-2"/>
  </r>
  <r>
    <s v="SECRETARIA GENERAL"/>
    <x v="19"/>
    <s v="»141-"/>
    <x v="19"/>
    <n v="1"/>
    <s v="141-7-2"/>
    <s v="141-7"/>
    <x v="1"/>
    <s v="Operativo"/>
    <s v="N/A"/>
    <s v="N/A"/>
    <s v="N/A"/>
    <s v="N/A"/>
    <s v="N/A"/>
    <s v="N/A"/>
    <s v="Presentar a la dependencia los casos especiales por estado de los expedientes, para revisión conjunta y definir las actividades a realizar (1 actas de reunión con definición de actividades  / único entregable)"/>
    <n v="0.15"/>
    <n v="1.2E-2"/>
    <n v="100"/>
    <s v="Porcentual"/>
    <s v="% de casos presentados / 100% de casos a presentar"/>
    <d v="2023-10-02T00:00:00"/>
    <d v="2023-10-30T00:00:00"/>
    <s v="»141-Grupo de Trabajo de Gestión Documental y Archivo, »6000-Delegatura para el Control y Verificación de Reglamentos Técnicos y Metrología Legal  "/>
    <x v="0"/>
    <s v="Cumplida"/>
    <n v="1"/>
    <s v="Se da cumplimiento a la actividad presentar a la dependencia los casos especiales por estado de los expedientes, para revisión conjunta y definir las actividades a realizar, se presenta acta de reunión"/>
    <d v="2023-10-30T00:00:00"/>
    <n v="1"/>
    <s v="Se avala el cumplimiento de la presente actividad mediante acta admnistrativa donde se informa que el centro de documentación realizara el imventario de 1 expdientes que estan en el listado y no se encunetran físicamente y los expdientes que se encuentran fisicamente y no estan en el listado "/>
    <d v="2023-12-15T00:00:00"/>
    <s v="SI"/>
    <n v="1"/>
    <n v="1.2E-2"/>
  </r>
  <r>
    <s v="SECRETARIA GENERAL"/>
    <x v="19"/>
    <s v="»141-"/>
    <x v="19"/>
    <n v="1"/>
    <s v="141-7-3"/>
    <s v="141-7"/>
    <x v="1"/>
    <s v="Operativo"/>
    <s v="N/A"/>
    <s v="N/A"/>
    <s v="N/A"/>
    <s v="N/A"/>
    <s v="N/A"/>
    <s v="N/A"/>
    <s v="Cerrar las actividades propuestas en la mesa de trabajo (Informe de las actividades ejecutadas / único entregable)"/>
    <n v="0.25"/>
    <n v="0.02"/>
    <n v="1"/>
    <s v="Numérica"/>
    <s v="# de informes de las actividades ejecutadas / 1 informe  de las actividades ejecutadas"/>
    <d v="2023-11-01T00:00:00"/>
    <d v="2023-12-15T00:00:00"/>
    <s v="»141-Grupo de Trabajo de Gestión Documental y Archivo, »6000-Delegatura para el Control y Verificación de Reglamentos Técnicos y Metrología Legal  "/>
    <x v="0"/>
    <s v="Cumplida"/>
    <n v="1"/>
    <s v="Se da cumplimiento a la actividad cerrar las actividades propuestas en la mesa de trabajo, se presenta informe de las actividades ejecutadas"/>
    <d v="2023-12-15T00:00:00"/>
    <n v="1"/>
    <s v="Se avala el cumplimiento de la presente actividad mediante inform en el que se señala que 11994 expdientes de las vigencias 2010 al 2019 se encontraron el el listado pero no estan fisiscamente y 14793 expedientes que no estan en el listado pero se encontraron fisicamente "/>
    <d v="2023-12-15T00:00:00"/>
    <s v="SI"/>
    <n v="1"/>
    <n v="0.02"/>
  </r>
  <r>
    <s v="SECRETARIA GENERAL"/>
    <x v="19"/>
    <s v="»141-"/>
    <x v="19"/>
    <n v="1"/>
    <s v="141-8"/>
    <s v="141-8"/>
    <x v="0"/>
    <s v="Operativo"/>
    <s v="Desplegar toda la capacidad técnica y tecnológica de la Entidad para ponerla al servicio de los usuarios internos y externos "/>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Selección de la documentación de la Delegatura para el Control y Verificación de Reglamentos Técnicos y Metrología Legal que, por sus criterios técnicos y el carácter representativo de la Entidad para conservación permanente, realizada (Informe de resultados de la selección documental y FUID de documentos seleccionados aprobados)"/>
    <n v="0.08"/>
    <m/>
    <n v="100"/>
    <s v="Porcentual"/>
    <s v="% de la selección de documentación realizada / 100% de la selección de documentación a realizar"/>
    <d v="2023-03-01T00:00:00"/>
    <d v="2023-12-15T00:00:00"/>
    <s v="»141-Grupo de Trabajo de Gestión Documental y Archivo, »6000-Delegatura para el Control y Verificación de Reglamentos Técnicos y Metrología Legal  "/>
    <x v="0"/>
    <s v="Cumplida"/>
    <n v="1"/>
    <s v="Se da cumplimiento al producto Selección de la documentación de la Delegatura para el Control y Verificación de Reglamentos Técnicos y Metrología Legal que, por sus criterios técnicos y el carácter representativo de la Entidad para conservación permanente, se presenta informe de resultados de la selección documental y FUID"/>
    <d v="2023-12-15T00:00:00"/>
    <n v="1"/>
    <s v="Se avala el cumplimiento de la presente actividad mediante informe donde se indica que :Actividades realizadas._x000a_1. Alistamiento de los expedientes _x000a_2. Depuración y eliminación de elementos abrasivos de cada uno de los expedientes._x000a_3. Aplicación de los procesos de limpieza de acuerdo con establecido en el Instructivo de _x000a_Limpieza y Desinfección de Unidades de Almacenamiento y Documentos DG01-I1._x000a_4. Los expedientes se almacenaron en unidades de conservación carpetas y cajas según_x000a_lo establecido en el Programa de Almacenamiento y realmaceniamiento GD01-F29._x000a_5. Se verifico que los documentos no superen los 200 folios respetando la integridad del _x000a_expediente. Asi mismo se allegan FUID de las vigencias 2010 al 2019"/>
    <d v="2023-12-15T00:00:00"/>
    <m/>
    <s v="NA"/>
    <n v="0.08"/>
  </r>
  <r>
    <s v="SECRETARIA GENERAL"/>
    <x v="19"/>
    <s v="»141-"/>
    <x v="19"/>
    <n v="1"/>
    <s v="141-8-1"/>
    <s v="141-8"/>
    <x v="1"/>
    <s v="Operativo"/>
    <s v="N/A"/>
    <s v="N/A"/>
    <s v="N/A"/>
    <s v="N/A"/>
    <s v="N/A"/>
    <s v="N/A"/>
    <s v="Presentar a la dependencia de la serie expedientes las vigencias  y la metodología aplicar para la selección documental (acta de reunión que contendrá la metodología a aplicar / único entregable)."/>
    <n v="0.2"/>
    <n v="1.6E-2"/>
    <n v="1"/>
    <s v="Numérica"/>
    <s v="# de actas de reunión que contenga la metodología aplicar para la selección documental / 1 acta de reunión que contenga la metodología aplicar para la selección documental"/>
    <d v="2023-03-01T00:00:00"/>
    <d v="2023-03-30T00:00:00"/>
    <s v="»141-Grupo de Trabajo de Gestión Documental y Archivo, »6000-Delegatura para el Control y Verificación de Reglamentos Técnicos y Metrología Legal  "/>
    <x v="1"/>
    <s v="Cumplida"/>
    <n v="1"/>
    <s v="Se da cumplimiento a la actividad y se presenta acta de reunión que contiene la metodología a aplicar en la selección documental"/>
    <d v="2023-03-29T00:00:00"/>
    <n v="1"/>
    <s v="Se avala el cumplimiento de la presente actividad mediante acta donde se indica que la metodología a trabajar se encuentra consignada en el instructivo GD01-I-18 Instructivo para la aplicación de la disposición final de documentos "/>
    <d v="2023-03-29T00:00:00"/>
    <s v="SI"/>
    <n v="1"/>
    <n v="1.6E-2"/>
  </r>
  <r>
    <s v="SECRETARIA GENERAL"/>
    <x v="19"/>
    <s v="»141-"/>
    <x v="19"/>
    <n v="1"/>
    <s v="141-8-2"/>
    <s v="141-8"/>
    <x v="1"/>
    <s v="Operativo"/>
    <s v="N/A"/>
    <s v="N/A"/>
    <s v="N/A"/>
    <s v="N/A"/>
    <s v="N/A"/>
    <s v="N/A"/>
    <s v="Enviar a la dependencia el FUID objeto de la selección documental (pdf de correo electrónico indicando el cumplimiento de la actividad con FUID objeto de la selección documental / único entregable)"/>
    <n v="0.35"/>
    <n v="2.7999999999999997E-2"/>
    <n v="1"/>
    <s v="Numérica"/>
    <s v="# de pdf de correos electrónicos indicando el cumplimiento de la actividad con FUID objeto de la selección documental / 1 pdf de correo electrónicos indicando el cumplimiento de la actividad con FUID objeto de la selección documental"/>
    <d v="2023-04-03T00:00:00"/>
    <d v="2023-04-14T00:00:00"/>
    <s v="»141-Grupo de Trabajo de Gestión Documental y Archivo, »6000-Delegatura para el Control y Verificación de Reglamentos Técnicos y Metrología Legal  "/>
    <x v="2"/>
    <s v="Cumplida"/>
    <n v="1"/>
    <s v="Se da cumplimiento a la actividad presentando listados en Excel en los que se relaciona los expedientes a transferir y el pdf donde se identifica el envío a GD."/>
    <d v="2023-04-03T00:00:00"/>
    <n v="1"/>
    <s v="Se avala el cumplimiento de la presente actividad mediante captura de pantalla del correo electrónico donde se indica que se remite FUID al área."/>
    <d v="2023-04-03T00:00:00"/>
    <s v="SI"/>
    <n v="1"/>
    <n v="2.7999999999999997E-2"/>
  </r>
  <r>
    <s v="SECRETARIA GENERAL"/>
    <x v="19"/>
    <s v="»141-"/>
    <x v="19"/>
    <n v="1"/>
    <s v="141-8-3"/>
    <s v="141-8"/>
    <x v="2"/>
    <s v="Operativo"/>
    <s v="N/A"/>
    <s v="N/A"/>
    <s v="N/A"/>
    <s v="N/A"/>
    <s v="N/A"/>
    <s v="N/A"/>
    <s v="Identificar y remitir los expedientes a los cuales les aplique la metodología de selección, FUID con la identificación de los expedientes seleccionados (correo electrónico indicando el cumplimiento de la actividad y FUID / único entregable)"/>
    <n v="0"/>
    <n v="0"/>
    <n v="100"/>
    <s v="Porcentual"/>
    <s v="% de expedientes identificados y remitidos / 100% de expedientes a identificar y remitir"/>
    <d v="2023-04-17T00:00:00"/>
    <d v="2023-08-31T00:00:00"/>
    <s v="»6000-Delegatura para el Control y Verificación de Reglamentos Técnicos y Metrología Legal  "/>
    <x v="3"/>
    <s v="Cumplida"/>
    <n v="1"/>
    <s v="Se da cumplimiento a la presente actividad, se presenta correo electrónico indicando los expedientes a aplicar la metodología de selección y FUID de los expedientes seleccionados a conservación total."/>
    <d v="2023-08-31T00:00:00"/>
    <n v="1"/>
    <s v="Las evidencias permiten validar el cumplimiento de la actividad"/>
    <d v="2023-09-30T00:00:00"/>
    <s v="SI"/>
    <n v="1"/>
    <n v="0"/>
  </r>
  <r>
    <s v="SECRETARIA GENERAL"/>
    <x v="19"/>
    <s v="»141-"/>
    <x v="19"/>
    <n v="1"/>
    <s v="141-8-4"/>
    <s v="141-8"/>
    <x v="1"/>
    <s v="Operativo"/>
    <s v="N/A"/>
    <s v="N/A"/>
    <s v="N/A"/>
    <s v="N/A"/>
    <s v="N/A"/>
    <s v="N/A"/>
    <s v="Aplicar la selección documental en las series y vigencias presentadas (informe de resultados de la selección documental  / Único entregable)"/>
    <n v="0.45"/>
    <n v="3.6000000000000004E-2"/>
    <n v="1"/>
    <s v="Numérica"/>
    <s v="# de informes de resultados de la selección documental / 1 informe de resultados de la selección documental "/>
    <d v="2023-09-04T00:00:00"/>
    <d v="2023-12-15T00:00:00"/>
    <s v="»141-Grupo de Trabajo de Gestión Documental y Archivo"/>
    <x v="0"/>
    <s v="Cumplida"/>
    <n v="1"/>
    <s v="Se da cumplimiento a la actividad aplicar la selección documental en las series y vigencias presentadas, se presenta informe de resultados de la selección documental"/>
    <d v="2023-12-15T00:00:00"/>
    <n v="1"/>
    <s v="Se avala el cumplimiento de la presente actividad mediante informe mediante el cual se informa que se realizaron las siguientes actividades a los expedientes   Alistamiento de los expedientes _x000a_2. Depuración y eliminación de elementos abrasivos de cada uno de los expedientes._x000a_3. Aplicación de los procesos de limpieza de acuerdo con establecido en el Instructivo de _x000a_Limpieza y Desinfección de Unidades de Almacenamiento y Documentos DG01-I1._x000a_4. Los expedientes se almacenaron en unidades de conservación carpetas y cajas según_x000a_lo establecido en el Programa de Almacenamiento y realmaceniamiento GD01-F29._x000a_5. Se verifico que los documentos no superen los 200 folios respetando la integridad del _x000a_expediente"/>
    <d v="2023-12-15T00:00:00"/>
    <s v="SI"/>
    <n v="1"/>
    <n v="3.6000000000000004E-2"/>
  </r>
  <r>
    <s v="SECRETARIA GENERAL"/>
    <x v="19"/>
    <s v="»141-"/>
    <x v="19"/>
    <n v="1"/>
    <s v="141-9"/>
    <s v="141-9"/>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de expedientes, de la Dirección de Investigaciones de Protección de Usuarios de Servicios de Comunicaciones, realizada (Informe final y FUID firmado por el GTGDA)."/>
    <n v="0.08"/>
    <m/>
    <n v="100"/>
    <s v="Porcentual"/>
    <s v="% de transferencias documentales realizadas / 100% de transferencias documentales a realizar"/>
    <d v="2023-01-16T00:00:00"/>
    <d v="2023-12-15T00:00:00"/>
    <s v="»141-Grupo de Trabajo de Gestión Documental y Archivo, »3200-Dirección de Investigaciones de Protección de Usuarios de Servicios de Comunicaciones "/>
    <x v="0"/>
    <s v="Cumplida"/>
    <n v="1"/>
    <s v="Se da cumplimiento al producto transferencias documentales primarias de la serie de expedientes, de la Dirección de Investigaciones de Protección de Usuarios de Servicios de Comunicaciones, se presenta informe y FUID"/>
    <d v="2023-12-15T00:00:00"/>
    <n v="1"/>
    <s v="Se avala el cumplimiento del presente producto mediante fuid que contiene 3719 expedientes de la seies 2012 "/>
    <d v="2023-12-15T00:00:00"/>
    <m/>
    <s v="NA"/>
    <n v="0.08"/>
  </r>
  <r>
    <s v="SECRETARIA GENERAL"/>
    <x v="19"/>
    <s v="»141-"/>
    <x v="19"/>
    <n v="1"/>
    <s v="141-9-1"/>
    <s v="141-9"/>
    <x v="2"/>
    <s v="Operativo"/>
    <s v="N/A"/>
    <s v="N/A"/>
    <s v="N/A"/>
    <s v="N/A"/>
    <s v="N/A"/>
    <s v="N/A"/>
    <s v="Identificar de la serie Expedientes, los que cumplieron sus términos legales y que son objeto de tra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3200-Dirección de Investigaciones de Protección de Usuarios de Servicios de Comunicaciones "/>
    <x v="1"/>
    <s v="Cumplida"/>
    <n v="1"/>
    <s v="Se da cumplimiento a la actividad presentando listados en Excel en los que se relaciona los expedientes a transferir y el pdf donde se identifica el envío a GD."/>
    <d v="2023-02-14T00:00:00"/>
    <n v="1"/>
    <s v="Se avala el cumplimiento de la presente actividad mediante Excel donde se relacionan los expediente objeto de transferencia . Así mismo correo electrónico dirigido al líder del proceso donde se indican el total de expedientes a trabajar así: vigencias 2012 a 2019 4.785 (DENUNCIAS) vigencia 2018 148 (VISISTAS DE INSPECCIÓN) expedientes, 2012 a 2019 3.974 (SILENCIO ADMINISTRATIVO POSITIVO) 48.120 VIGENCIAS 2012 A 2019 48.120  "/>
    <d v="2023-02-14T00:00:00"/>
    <s v="SI"/>
    <n v="1"/>
    <n v="0"/>
  </r>
  <r>
    <s v="SECRETARIA GENERAL"/>
    <x v="19"/>
    <s v="»141-"/>
    <x v="19"/>
    <n v="1"/>
    <s v="141-9-2"/>
    <s v="141-9"/>
    <x v="1"/>
    <s v="Operativo"/>
    <s v="N/A"/>
    <s v="N/A"/>
    <s v="N/A"/>
    <s v="N/A"/>
    <s v="N/A"/>
    <s v="N/A"/>
    <s v="Definir vigencia(s) y los expedientes a trabajar (Acta de mesa de trabajo donde se define el número de expedientes a trabajar  / único entregable)"/>
    <n v="0.2"/>
    <n v="1.6E-2"/>
    <n v="1"/>
    <s v="Numérica"/>
    <s v="# de actas de reunión donde se definen las vigencias a trabajar / 1 acta de reunión donde se indiquen las vigencias a trabajar"/>
    <d v="2023-02-16T00:00:00"/>
    <d v="2023-03-03T00:00:00"/>
    <s v="»141-Grupo de Trabajo de Gestión Documental y Archivo, »3200-Dirección de Investigaciones de Protección de Usuarios de Servicios de Comunicaciones "/>
    <x v="1"/>
    <s v="Cumplida"/>
    <n v="1"/>
    <s v="Se da cumplimiento a la actividad presentando acta en la que se define las vigencias a trabajar."/>
    <d v="2023-03-01T00:00:00"/>
    <n v="1"/>
    <s v="Se avala el cumplimiento de la presente actividad mediante acta donde se definen las vigencias a trabajar."/>
    <d v="2023-03-01T00:00:00"/>
    <s v="SI"/>
    <n v="1"/>
    <n v="1.6E-2"/>
  </r>
  <r>
    <s v="SECRETARIA GENERAL"/>
    <x v="19"/>
    <s v="»141-"/>
    <x v="19"/>
    <n v="1"/>
    <s v="141-9-3"/>
    <s v="141-9"/>
    <x v="1"/>
    <s v="Operativo"/>
    <s v="N/A"/>
    <s v="N/A"/>
    <s v="N/A"/>
    <s v="N/A"/>
    <s v="N/A"/>
    <s v="N/A"/>
    <s v="Seleccionar la documentación del área que, por sus criterios técnicos y el carácter representativo de la Entidad, se deben conservar permanentemente (informe de resultados de la selección documental y FUID de documentos seleccionados aprobados / único entregable)."/>
    <n v="0.4"/>
    <n v="3.2000000000000001E-2"/>
    <n v="100"/>
    <s v="Porcentual"/>
    <s v="# de informes de resultados de la selección documental y FUID de documentos seleccionados aprobados / 1 informe de resultados de la selección documental y FUID de documentos seleccionados aprobados"/>
    <d v="2023-03-06T00:00:00"/>
    <d v="2023-10-31T00:00:00"/>
    <s v="»141-Grupo de Trabajo de Gestión Documental y Archivo, »3200-Dirección de Investigaciones de Protección de Usuarios de Servicios de Comunicaciones "/>
    <x v="0"/>
    <s v="Cumplida"/>
    <n v="1"/>
    <s v="Se da cumplimiento a la actividad seleccionar la documentación del área que, por sus criterios técnicos y el carácter representativo de la Entidad, se deben conservar permanentemente, se presenta informe de resultados de la selección documental y FUID"/>
    <d v="2023-10-31T00:00:00"/>
    <n v="1"/>
    <s v="Se avala el cumplimiento de la presente actividad mediante fuid que indica que la serie de expedientes intervenidos corresponden a la serie 2012"/>
    <d v="2023-10-31T00:00:00"/>
    <s v="SI"/>
    <n v="1"/>
    <n v="3.2000000000000001E-2"/>
  </r>
  <r>
    <s v="SECRETARIA GENERAL"/>
    <x v="19"/>
    <s v="»141-"/>
    <x v="19"/>
    <n v="1"/>
    <s v="141-9-4"/>
    <s v="141-9"/>
    <x v="1"/>
    <s v="Operativo"/>
    <s v="N/A"/>
    <s v="N/A"/>
    <s v="N/A"/>
    <s v="N/A"/>
    <s v="N/A"/>
    <s v="N/A"/>
    <s v="Realizar la transferencia primaria en el módulo Sistema de Gestión de Archivo - SGA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se presenta FUID"/>
    <d v="2023-12-15T00:00:00"/>
    <n v="1"/>
    <s v="Se avala el cumplimiento de la presente actividad mediante fuid que indica que la serie de exoedientes intervenidos corresponden a la serie 2012 transferencia SGA "/>
    <d v="2023-12-15T00:00:00"/>
    <s v="SI"/>
    <n v="1"/>
    <n v="3.2000000000000001E-2"/>
  </r>
  <r>
    <s v="SECRETARIA GENERAL"/>
    <x v="19"/>
    <s v="»141-"/>
    <x v="19"/>
    <n v="1"/>
    <s v="141-10"/>
    <s v="141-10"/>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de expedientes, de la Dirección de Investigaciones de Protección al Consumidor, realizada (Informe final y FUID firmado por el GTGDA)."/>
    <n v="0.08"/>
    <m/>
    <n v="100"/>
    <s v="Porcentual"/>
    <s v="% de transferencias documentales realizadas / 100% de transferencias documentales a realizar"/>
    <d v="2023-01-16T00:00:00"/>
    <d v="2023-12-15T00:00:00"/>
    <s v="»141-Grupo de Trabajo de Gestión Documental y Archivo, »3100-Dirección de Investigaciones de Protección al Consumidor      "/>
    <x v="0"/>
    <s v="Cumplida"/>
    <n v="1"/>
    <s v="Se da cumplimiento al producto transferencias documentales primarias de la serie de expedientes, de la Dirección de Investigaciones de Protección al Consumidor, se presenta informe y FUID"/>
    <d v="2023-12-15T00:00:00"/>
    <n v="1"/>
    <s v="Se avala el cumplimiento del presente producto mediante fuid serie 2012 "/>
    <d v="2023-12-15T00:00:00"/>
    <m/>
    <s v="NA"/>
    <n v="0.08"/>
  </r>
  <r>
    <s v="SECRETARIA GENERAL"/>
    <x v="19"/>
    <s v="»141-"/>
    <x v="19"/>
    <n v="1"/>
    <s v="141-10-1"/>
    <s v="141-10"/>
    <x v="2"/>
    <s v="Operativo"/>
    <s v="N/A"/>
    <s v="N/A"/>
    <s v="N/A"/>
    <s v="N/A"/>
    <s v="N/A"/>
    <s v="N/A"/>
    <s v="Identificar de la serie Expedientes, los que cumplieron sus términos legales y que son objeto de tra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3100-Dirección de Investigaciones de Protección al Consumidor      "/>
    <x v="1"/>
    <s v="Cumplida"/>
    <n v="1"/>
    <s v="Se da cumplimiento a la actividad presentando listados en Excel en los que se relaciona los expedientes a transferir y el pdf donde se identifica el envío a GD."/>
    <d v="2023-02-15T00:00:00"/>
    <n v="1"/>
    <s v="Se avala el cumplimiento de la presente actividad donde se evidencia Excel con relación de expedientes que son objeto de transferencia"/>
    <d v="2023-02-15T00:00:00"/>
    <s v="SI"/>
    <n v="1"/>
    <n v="0"/>
  </r>
  <r>
    <s v="SECRETARIA GENERAL"/>
    <x v="19"/>
    <s v="»141-"/>
    <x v="19"/>
    <n v="1"/>
    <s v="141-10-2"/>
    <s v="141-10"/>
    <x v="1"/>
    <s v="Operativo"/>
    <s v="N/A"/>
    <s v="N/A"/>
    <s v="N/A"/>
    <s v="N/A"/>
    <s v="N/A"/>
    <s v="N/A"/>
    <s v="Definir vigencia(s) y los expedientes a trabajar (Acta de mesa de trabajo donde se define el número de expedientes a trabajar  / único entregable)"/>
    <n v="0.2"/>
    <n v="1.6E-2"/>
    <n v="1"/>
    <s v="Numérica"/>
    <s v="# de actas de reunión donde se definen las vigencias a trabajar /1 acta de reunión donde se indiquen las vigencias a trabajar"/>
    <d v="2023-02-16T00:00:00"/>
    <d v="2023-03-03T00:00:00"/>
    <s v="»141-Grupo de Trabajo de Gestión Documental y Archivo, »3100-Dirección de Investigaciones de Protección al Consumidor      "/>
    <x v="1"/>
    <s v="Cumplida"/>
    <n v="1"/>
    <s v="Se da cumplimiento a la actividad presentando acta en la que se define las vigencias a trabajar."/>
    <d v="2023-03-02T00:00:00"/>
    <n v="1"/>
    <s v="Se avala el cumplimiento de la presente actividad mediante acta donde se definen la cantidad de expedientes a trabajar así 1999 (7), 2000 (189, 2001 (63) 20002 ( 90) 2003 (285), 2016 619 , 2017 (280),2018 (201) 2019 105 "/>
    <d v="2023-03-02T00:00:00"/>
    <s v="SI"/>
    <n v="1"/>
    <n v="1.6E-2"/>
  </r>
  <r>
    <s v="SECRETARIA GENERAL"/>
    <x v="19"/>
    <s v="»141-"/>
    <x v="19"/>
    <n v="1"/>
    <s v="141-10-3"/>
    <s v="141-10"/>
    <x v="1"/>
    <s v="Operativo"/>
    <s v="N/A"/>
    <s v="N/A"/>
    <s v="N/A"/>
    <s v="N/A"/>
    <s v="N/A"/>
    <s v="N/A"/>
    <s v="Seleccionar la documentación del área que, por sus criterios técnicos y el carácter representativo de la Entidad, se deben conservar permanentemente (informe de resultados de la selección documental y FUID de documentos seleccionados aprobados / único entregable)."/>
    <n v="0.4"/>
    <n v="3.2000000000000001E-2"/>
    <n v="100"/>
    <s v="Porcentual"/>
    <s v="# de informes de resultados de la selección documental y FUID de documentos seleccionados aprobados / 1 informe de resultados de la selección documental y FUID de documentos seleccionados aprobados"/>
    <d v="2023-03-06T00:00:00"/>
    <d v="2023-10-31T00:00:00"/>
    <s v="»141-Grupo de Trabajo de Gestión Documental y Archivo, »3100-Dirección de Investigaciones de Protección al Consumidor      "/>
    <x v="0"/>
    <s v="Cumplida"/>
    <n v="1"/>
    <s v="Se da cumplimiento a la actividad seleccionar la documentación del área que, por sus criterios técnicos y el carácter representativo de la Entidad, se deben conservar permanentemente, se presenta informe de resultados de la selección documental y FUID"/>
    <d v="2023-10-31T00:00:00"/>
    <n v="1"/>
    <s v="Se avala el cumplimiento de la presente actividad mediante fuid que indica que la serie de expedientes intervenidos corresponden a la serie 2012"/>
    <d v="2023-10-31T00:00:00"/>
    <s v="SI"/>
    <n v="1"/>
    <n v="3.2000000000000001E-2"/>
  </r>
  <r>
    <s v="SECRETARIA GENERAL"/>
    <x v="19"/>
    <s v="»141-"/>
    <x v="19"/>
    <n v="1"/>
    <s v="141-10-4"/>
    <s v="141-10"/>
    <x v="1"/>
    <s v="Operativo"/>
    <s v="N/A"/>
    <s v="N/A"/>
    <s v="N/A"/>
    <s v="N/A"/>
    <s v="N/A"/>
    <s v="N/A"/>
    <s v="Realizar la transferencia primaria en el módulo Sistema de Gestión de Archivo - SGA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se presenta FUID"/>
    <d v="2023-12-15T00:00:00"/>
    <n v="1"/>
    <s v="Se avala el cumplimiento del presente producto mediante fuid serie 2012 "/>
    <d v="2023-12-15T00:00:00"/>
    <s v="SI"/>
    <n v="1"/>
    <n v="3.2000000000000001E-2"/>
  </r>
  <r>
    <s v="SECRETARIA GENERAL"/>
    <x v="19"/>
    <s v="»141-"/>
    <x v="19"/>
    <n v="1"/>
    <s v="141-11"/>
    <s v="141-11"/>
    <x v="0"/>
    <s v="Operativo"/>
    <s v="Desplegar toda la capacidad técnica y tecnológica de la Entidad para ponerla al servicio de los usuarios internos y externos "/>
    <s v="8-Modelo Integrado de Planeación y Gestión "/>
    <s v="NO"/>
    <s v="  6»Fortalecimiento del sistema de atención al ciudadano de la superintendencia de industria y comercio a nivel  nacional"/>
    <s v=" 16.Gestión documental"/>
    <s v=" 14-PTEP - Transparencia y acceso a la información ,  18- Conservación  Documental ,  23- Plan Institucional de Archivos (PINAR)"/>
    <s v="Plan de trabajo de MIPG de la Política de Gestión Documental, Ejecutada (Evidencia de la ejecución de actividades propuestas) "/>
    <n v="0.1"/>
    <m/>
    <n v="100"/>
    <s v="Porcentual"/>
    <s v="% de planes de trabajo MIPG ejecutados / 100% de los planes de trabajo MIPG a ejecutar"/>
    <d v="2023-01-11T00:00:00"/>
    <d v="2023-12-15T00:00:00"/>
    <s v="»141-Grupo de Trabajo de Gestión Documental y Archivo"/>
    <x v="0"/>
    <s v="Cumplida"/>
    <n v="1"/>
    <s v="Se da cumplimiento al plan de trabajo de MIPG ejecutadas al 100% las actividades propuestas "/>
    <d v="2023-12-15T00:00:00"/>
    <n v="1"/>
    <s v="Se avalael cumplimiento del producto mediante la verificación de actividades planteadas en el plan de trabajo "/>
    <d v="2023-12-15T00:00:00"/>
    <m/>
    <s v="NA"/>
    <n v="0.1"/>
  </r>
  <r>
    <s v="SECRETARIA GENERAL"/>
    <x v="19"/>
    <s v="»141-"/>
    <x v="19"/>
    <n v="1"/>
    <s v="141-11-1"/>
    <s v="141-11"/>
    <x v="1"/>
    <s v="Operativo"/>
    <s v="N/A"/>
    <s v="N/A"/>
    <s v="N/A"/>
    <s v="N/A"/>
    <s v="N/A"/>
    <s v="N/A"/>
    <s v="Ejecutar el plan de trabajo de MIPG de la política de gestión documental (evidencia del cumplimiento de las actividades)"/>
    <n v="1"/>
    <n v="0.1"/>
    <n v="100"/>
    <s v="Porcentual"/>
    <s v="% de planes de trabajo MIPG ejecutados / 100% de los planes de trabajo MIPG a ejecutar"/>
    <d v="2023-01-11T00:00:00"/>
    <d v="2023-12-15T00:00:00"/>
    <s v="»141-Grupo de Trabajo de Gestión Documental y Archivo"/>
    <x v="0"/>
    <s v="Cumplida"/>
    <n v="1"/>
    <s v="Se da cumplimiento al seguimiento del plan de trabajo de MIPG- Política Gestión Documental. Todas las actividades propuestas para la vigencia quedan realizadas de acuerdo con el alcance propuesto para las mismas."/>
    <d v="2023-12-15T00:00:00"/>
    <n v="1"/>
    <s v="Se avalael cumplimiento de la presente actividad mediante la verificación de actividades planteadas en el plan de trabajo. Evidenciando cada uno de los entregables "/>
    <d v="2023-12-15T00:00:00"/>
    <s v="SI"/>
    <n v="1"/>
    <n v="0.1"/>
  </r>
  <r>
    <s v="SECRETARIA GENERAL"/>
    <x v="19"/>
    <s v="»141-"/>
    <x v="19"/>
    <n v="1"/>
    <s v="141-12"/>
    <s v="141-12"/>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41-Grupo de Trabajo de Gestión Documental y Archivo"/>
    <x v="0"/>
    <s v="Vencida"/>
    <s v="NA"/>
    <s v="NA"/>
    <s v="NA"/>
    <m/>
    <s v="NA"/>
    <s v="NA"/>
    <s v="NA"/>
    <s v="NA"/>
    <n v="0"/>
  </r>
  <r>
    <s v="SECRETARIA GENERAL"/>
    <x v="19"/>
    <s v="»141-"/>
    <x v="19"/>
    <n v="1"/>
    <s v="141-12-1"/>
    <s v="141-12"/>
    <x v="4"/>
    <s v="Act Compartida"/>
    <s v="N/A"/>
    <s v="N/A"/>
    <s v="N/A"/>
    <s v="N/A"/>
    <s v="N/A"/>
    <s v="N/A"/>
    <s v="Ejecutar las actividades compartidas cuya fecha de vencimiento se encuentra dentro del primer trimestre del año "/>
    <n v="0.1"/>
    <n v="0.1"/>
    <n v="1"/>
    <s v="Numérica"/>
    <s v="Sumatoria logros ponderados verificados actividades programadas / promedio meta ponderada periodo evaluado "/>
    <d v="2023-01-01T00:00:00"/>
    <d v="2023-03-31T00:00:00"/>
    <s v="»141-Grupo de Trabajo de Gestión Documental y Archivo"/>
    <x v="1"/>
    <s v="Cumplida"/>
    <n v="1"/>
    <s v="1 Actividad programadas para el primer trimestre reportaron avances del 100%"/>
    <d v="2023-03-31T00:00:00"/>
    <n v="1"/>
    <s v="De acuerdo con el soporte entregado la actividad fue cumplida"/>
    <d v="2023-03-31T00:00:00"/>
    <s v="SI"/>
    <n v="1"/>
    <n v="0.1"/>
  </r>
  <r>
    <s v="SECRETARIA GENERAL"/>
    <x v="19"/>
    <s v="»141-"/>
    <x v="19"/>
    <n v="1"/>
    <s v="141-12-2"/>
    <s v="141-12"/>
    <x v="5"/>
    <s v="Act Compartida"/>
    <s v="N/A"/>
    <s v="N/A"/>
    <s v="N/A"/>
    <s v="N/A"/>
    <s v="N/A"/>
    <s v="N/A"/>
    <s v="Ejecutar las actividades compartidas cuya fecha de vencimiento se encuentra dentro del segundo trimestre del año "/>
    <n v="0.3"/>
    <n v="0.3"/>
    <n v="3"/>
    <s v="Numérica"/>
    <s v="Sumatoria logros ponderados verificados actividades programadas / promedio meta ponderada periodo evaluado "/>
    <d v="2023-04-01T00:00:00"/>
    <d v="2023-06-30T00:00:00"/>
    <s v="»141-Grupo de Trabajo de Gestión Documental y Archivo"/>
    <x v="2"/>
    <s v="Cumplida"/>
    <n v="1"/>
    <s v="3 Actividades programadas para el segundo trimestre reportaron avances del 100%"/>
    <d v="2023-06-30T00:00:00"/>
    <n v="1"/>
    <s v="3 Actividades programadas para el segundo trimestre reportaron avances del 100%"/>
    <d v="2023-06-30T00:00:00"/>
    <s v="SI"/>
    <n v="1"/>
    <n v="0.3"/>
  </r>
  <r>
    <s v="SECRETARIA GENERAL"/>
    <x v="19"/>
    <s v="»141-"/>
    <x v="19"/>
    <n v="1"/>
    <s v="141-12-3"/>
    <s v="141-12"/>
    <x v="7"/>
    <s v="Act Compartida"/>
    <s v="N/A"/>
    <s v="N/A"/>
    <s v="N/A"/>
    <s v="N/A"/>
    <s v="N/A"/>
    <s v="N/A"/>
    <s v="Ejecutar las actividades compartidas cuya fecha de vencimiento se encuentra dentro del tercer trimestre del año "/>
    <n v="0.2"/>
    <n v="0.2"/>
    <n v="2"/>
    <s v="Numérica"/>
    <s v="Sumatoria logros ponderados verificados actividades programadas / promedio meta ponderada periodo evaluado "/>
    <d v="2023-07-01T00:00:00"/>
    <d v="2023-09-30T00:00:00"/>
    <s v="»141-Grupo de Trabajo de Gestión Documental y Archivo"/>
    <x v="3"/>
    <s v="Cumplida"/>
    <n v="1"/>
    <s v="Se realizaron las 2 Actividades programadas"/>
    <d v="2023-09-30T00:00:00"/>
    <n v="1"/>
    <s v="Se validaron soportes de las 2 Actividades programadas para este trimestre "/>
    <d v="2023-09-30T00:00:00"/>
    <s v="SI"/>
    <n v="1"/>
    <n v="0.2"/>
  </r>
  <r>
    <s v="SECRETARIA GENERAL"/>
    <x v="19"/>
    <s v="»141-"/>
    <x v="19"/>
    <n v="1"/>
    <s v="141-12-4"/>
    <s v="141-12"/>
    <x v="6"/>
    <s v="Act Compartida"/>
    <s v="N/A"/>
    <s v="N/A"/>
    <s v="N/A"/>
    <s v="N/A"/>
    <s v="N/A"/>
    <s v="N/A"/>
    <s v="Ejecutar las actividades compartidas cuya fecha de vencimiento se encuentra dentro del cuarto trimestre del año "/>
    <n v="0.4"/>
    <n v="0.4"/>
    <n v="4"/>
    <s v="Numérica"/>
    <s v="Sumatoria logros ponderados verificados actividades programadas / promedio meta ponderada periodo evaluado "/>
    <d v="2023-10-01T00:00:00"/>
    <d v="2023-12-30T00:00:00"/>
    <s v="»141-Grupo de Trabajo de Gestión Documental y Archivo"/>
    <x v="0"/>
    <s v="Vencida"/>
    <s v="NA"/>
    <s v="NA"/>
    <s v="NA"/>
    <m/>
    <s v="NA"/>
    <s v="NA"/>
    <s v="NA"/>
    <s v="NA"/>
    <n v="0"/>
  </r>
  <r>
    <s v="SECRETARIA GENERAL"/>
    <x v="20"/>
    <s v="»142-"/>
    <x v="20"/>
    <n v="0"/>
    <s v="142-1"/>
    <s v="142-1"/>
    <x v="0"/>
    <s v="Operativo"/>
    <s v="Desplegar toda la capacidad técnica y tecnológica de la Entidad para ponerla al servicio de los usuarios internos y externos "/>
    <s v="8-Modelo Integrado de Planeación y Gestión "/>
    <s v="SI"/>
    <s v="  11» Funcionamiento"/>
    <s v=" 1. Planeación Institucional,  7. Fortalecimiento organizacional y simplificación de procesos"/>
    <s v=" 1- Plan Anual de Adquisiciones,  2- Gasto público "/>
    <s v="Plan preventivo y correctivo de mantenimiento de la sede principal, ejecutado  (Informe final de cumplimiento firmado por el supervisor / único entregable)."/>
    <n v="0.3"/>
    <m/>
    <n v="100"/>
    <s v="Porcentual"/>
    <s v="% de Plan ejecutado /100% de Plan a ejecutar"/>
    <d v="2023-01-03T00:00:00"/>
    <d v="2023-12-15T00:00:00"/>
    <s v="»142-Grupo de Trabajo de Servicios Administrativos y Recursos Físicos, »105-Grupo de Trabajo  Contratación"/>
    <x v="0"/>
    <s v="Cumplida"/>
    <n v="1"/>
    <s v="Se dio ejecución a las  seis (6 ) actividades programadas para el producto hasta el 15 de diciembre"/>
    <d v="2023-12-19T00:00:00"/>
    <n v="1"/>
    <s v="Se avala el cumplimiento del presente producto mediante el soporte allegado informe firmado por parte del contratist."/>
    <d v="2023-12-19T00:00:00"/>
    <m/>
    <s v="NA"/>
    <n v="0.3"/>
  </r>
  <r>
    <s v="SECRETARIA GENERAL"/>
    <x v="20"/>
    <s v="»142-"/>
    <x v="20"/>
    <n v="0"/>
    <s v="142-1-1"/>
    <s v="142-1"/>
    <x v="1"/>
    <s v="Operativo"/>
    <s v="N/A"/>
    <s v="N/A"/>
    <s v="N/A"/>
    <s v="N/A"/>
    <s v="N/A"/>
    <s v="N/A"/>
    <s v="Elaborar  plan de mantenimiento preventivo y correctivo. (Documento Excel del plan de mantenimiento preventivo y correctivo-único entregable)"/>
    <n v="0.1"/>
    <n v="0.03"/>
    <n v="1"/>
    <s v="Numérica"/>
    <s v="# de Planes de mantenimiento elaborados/ 1 Plan de mantenimiento a elaborar"/>
    <d v="2023-01-02T00:00:00"/>
    <d v="2023-01-06T00:00:00"/>
    <s v="»142-Grupo de Trabajo de Servicios Administrativos y Recursos Físicos"/>
    <x v="1"/>
    <s v="Cumplida"/>
    <n v="1"/>
    <s v="Se elaboró el plan de mantenimiento según lo establecido en la fase inicial de este producto."/>
    <d v="2023-01-04T00:00:00"/>
    <n v="1"/>
    <s v="Se avala el cumplimiento de la presente actividad mediante plan de mantenimiento preventivo y correctivo "/>
    <d v="2023-01-04T00:00:00"/>
    <s v="SI"/>
    <n v="1"/>
    <n v="0.03"/>
  </r>
  <r>
    <s v="SECRETARIA GENERAL"/>
    <x v="20"/>
    <s v="»142-"/>
    <x v="20"/>
    <n v="0"/>
    <s v="142-1-2"/>
    <s v="142-1"/>
    <x v="1"/>
    <s v="Operativo"/>
    <s v="N/A"/>
    <s v="N/A"/>
    <s v="N/A"/>
    <s v="N/A"/>
    <s v="N/A"/>
    <s v="N/A"/>
    <s v="Elaborar estudios previos (Documento elaborado/único entregable)"/>
    <n v="0.2"/>
    <n v="0.06"/>
    <n v="1"/>
    <s v="Numérica"/>
    <s v="# de estudios previos elaborados / 1 estudio previo a elaborar "/>
    <d v="2023-01-10T00:00:00"/>
    <d v="2023-03-31T00:00:00"/>
    <s v="»142-Grupo de Trabajo de Servicios Administrativos y Recursos Físicos"/>
    <x v="1"/>
    <s v="Cumplida"/>
    <n v="1"/>
    <s v="Se elaboró el estudio previo preliminar  según lo establecido en la actividad."/>
    <d v="2023-03-31T00:00:00"/>
    <n v="1"/>
    <s v="Se avala el cumplimiento dela presente actividad mediante estudios previos "/>
    <d v="2023-03-31T00:00:00"/>
    <s v="SI"/>
    <n v="1"/>
    <n v="0.06"/>
  </r>
  <r>
    <s v="SECRETARIA GENERAL"/>
    <x v="20"/>
    <s v="»142-"/>
    <x v="20"/>
    <n v="0"/>
    <s v="142-1-3"/>
    <s v="142-1"/>
    <x v="1"/>
    <s v="Operativo"/>
    <s v="N/A"/>
    <s v="N/A"/>
    <s v="N/A"/>
    <s v="N/A"/>
    <s v="N/A"/>
    <s v="N/A"/>
    <s v="Solicitar la contratación a Secretaría General con el visto bueno de la Dirección Financiera y el Grupo de Contratación (Memorando/único entregable) "/>
    <n v="0.1"/>
    <n v="0.03"/>
    <n v="1"/>
    <s v="Numérica"/>
    <s v="# de solicitudes de contratación realizadas/ 1 Solicitud de contratación a realizar."/>
    <d v="2023-04-03T00:00:00"/>
    <d v="2023-04-10T00:00:00"/>
    <s v="»142-Grupo de Trabajo de Servicios Administrativos y Recursos Físicos"/>
    <x v="2"/>
    <s v="Cumplida"/>
    <n v="1"/>
    <s v="Se solicitó la contratación  mediante memorando con numero de radicado N.º 231679"/>
    <d v="2023-04-10T00:00:00"/>
    <n v="1"/>
    <s v="Se avala el cumplimiento de la presente actividad mediante memorando dirigido  a la secretaria Gral. "/>
    <d v="2023-04-10T00:00:00"/>
    <s v="SI"/>
    <n v="1"/>
    <n v="0.03"/>
  </r>
  <r>
    <s v="SECRETARIA GENERAL"/>
    <x v="20"/>
    <s v="»142-"/>
    <x v="20"/>
    <n v="0"/>
    <s v="142-1-4"/>
    <s v="142-1"/>
    <x v="1"/>
    <s v="Operativo"/>
    <s v="N/A"/>
    <s v="N/A"/>
    <s v="N/A"/>
    <s v="N/A"/>
    <s v="N/A"/>
    <s v="N/A"/>
    <s v="Revisar la solicitud de contratación y realizar los ajustes cuando haya lugar a ello  (Correo electrónico del abogado a cargo informando la publicación del proceso en SECOP y/o pantallazo de publicación)"/>
    <n v="0.05"/>
    <n v="1.4999999999999999E-2"/>
    <n v="1"/>
    <s v="Numérica"/>
    <s v="# de Solicitudes de contratación revisadas y ajustadas / 1 Solicitud de contratación a revisar y ajustar"/>
    <d v="2023-04-11T00:00:00"/>
    <d v="2023-05-02T00:00:00"/>
    <s v="»105-Grupo de Trabajo  Contratación, »142-Grupo de Trabajo de Servicios Administrativos y Recursos Físicos"/>
    <x v="2"/>
    <s v="Cumplida"/>
    <n v="1"/>
    <s v="La abogada de contratación remitió correo electrónico informando la publicación del proceso Sic 15 referente al  servicio de mantenimiento preventivo y colectivo de la sede de la SIC"/>
    <d v="2023-05-19T00:00:00"/>
    <n v="1"/>
    <s v="Se avala cumplimiento de la presente actividad mediante pdf de correo electrónico donde se informa la publicación del proceso de SIC 15 DE 2023 mantenimiento locativo "/>
    <d v="2023-05-19T00:00:00"/>
    <s v="SI"/>
    <n v="1"/>
    <n v="1.4999999999999999E-2"/>
  </r>
  <r>
    <s v="SECRETARIA GENERAL"/>
    <x v="20"/>
    <s v="»142-"/>
    <x v="20"/>
    <n v="0"/>
    <s v="142-1-5"/>
    <s v="142-1"/>
    <x v="1"/>
    <s v="Operativo"/>
    <s v="N/A"/>
    <s v="N/A"/>
    <s v="N/A"/>
    <s v="N/A"/>
    <s v="N/A"/>
    <s v="N/A"/>
    <s v="Desarrollar el proceso contractual (Resolución declaratoria de desierto o contrato suscrito o captura de pantalla del SECOP con la cancelación del proceso/único entregable)._x000a_"/>
    <n v="0.05"/>
    <n v="1.4999999999999999E-2"/>
    <n v="1"/>
    <s v="Numérica"/>
    <s v="# de procesos contractuales desarrollados/ 1 proceso contractual a desarrollar "/>
    <d v="2023-05-03T00:00:00"/>
    <d v="2023-06-30T00:00:00"/>
    <s v="»105-Grupo de Trabajo  Contratación, »142-Grupo de Trabajo de Servicios Administrativos y Recursos Físicos"/>
    <x v="2"/>
    <s v="Cumplida"/>
    <n v="1"/>
    <s v="Se adjudico el proceso Sic 15 de 2023 mediante resolución N.º 37222 de 2023"/>
    <d v="2023-06-30T00:00:00"/>
    <n v="1"/>
    <s v="Se avala el cumplimiento de la presente actividad mediante resolución No 37222 de 2023 por medio del cual se decide el proceso de selección abreviada de menor cuantía SIC 15 DE 2023"/>
    <d v="2023-06-30T00:00:00"/>
    <s v="SI"/>
    <n v="1"/>
    <n v="1.4999999999999999E-2"/>
  </r>
  <r>
    <s v="SECRETARIA GENERAL"/>
    <x v="20"/>
    <s v="»142-"/>
    <x v="20"/>
    <n v="0"/>
    <s v="142-1-6"/>
    <s v="142-1"/>
    <x v="1"/>
    <s v="Operativo"/>
    <s v="N/A"/>
    <s v="N/A"/>
    <s v="N/A"/>
    <s v="N/A"/>
    <s v="N/A"/>
    <s v="N/A"/>
    <s v="Ejecutar el plan de mantenimiento correctivo y preventivo (informes mensuales de cumplimiento del plan preventivo y correctivo de mantenimiento de la sede)"/>
    <n v="0.5"/>
    <n v="0.15"/>
    <n v="100"/>
    <s v="Porcentual"/>
    <s v="# Actividades del plan de trabajo ejecutadas / # actividades del plan propuestas"/>
    <d v="2023-07-04T00:00:00"/>
    <d v="2023-12-15T00:00:00"/>
    <s v="»142-Grupo de Trabajo de Servicios Administrativos y Recursos Físicos"/>
    <x v="0"/>
    <s v="Cumplida"/>
    <n v="1"/>
    <s v="Se  realizaron todas las actividades programadas en el plan de mantenimiento. Se sucribieron los informes correspondientes a los meses de octubre, noviembre y diciembre de 2023"/>
    <d v="2023-12-15T00:00:00"/>
    <n v="1"/>
    <s v="Se avala el cumplimiento de la presente actividad en el informe allegado se evidencia que se dio cumplimiento a las actividades programadas asi: Mantenimiento preventivo aires acondicioados , cambio (mantenimiento correctivo luces LED,revisión luces de emergencia, mantenimiento hidrosanitario, controles de acceso, mantenimiento recarga de extintores ,puertas de vidrio templado , mantenimientro cerrajerias, pintura, adecuaciones espacios y puestos de trabajo. No se evidencio diligenciamiento del excel la verificación se efectuo con los soportes allegados. "/>
    <d v="2023-12-15T00:00:00"/>
    <s v="SI"/>
    <n v="1"/>
    <n v="0.15"/>
  </r>
  <r>
    <s v="SECRETARIA GENERAL"/>
    <x v="20"/>
    <s v="»142-"/>
    <x v="20"/>
    <n v="0"/>
    <s v="142-2"/>
    <s v="142-2"/>
    <x v="0"/>
    <s v="Operativo"/>
    <s v="Desplegar toda la capacidad técnica y tecnológica de la Entidad para ponerla al servicio de los usuarios internos y externos "/>
    <s v="8-Modelo Integrado de Planeación y Gestión "/>
    <s v="NO"/>
    <s v="11» Funcionamiento"/>
    <s v=" 15.Gestión del conocimiento y la innovación,  18. Seguimiento y evaluación del desempeño institucional"/>
    <s v=" 1- Plan Anual de Adquisiciones,  2- Gasto público "/>
    <s v="Monitoreo del Sistema de gestión ambiental vigencia 2023, ejecutado (Informe final de ejecución de los planes y programas / único entregable)"/>
    <n v="0.4"/>
    <m/>
    <n v="100"/>
    <s v="Porcentual"/>
    <s v="% de los planes de trabajo ejecutados/100% de los planes a ejecutar"/>
    <d v="2023-01-03T00:00:00"/>
    <d v="2023-12-29T00:00:00"/>
    <s v="»142-Grupo de Trabajo de Servicios Administrativos y Recursos Físicos"/>
    <x v="0"/>
    <s v="Cumplida"/>
    <n v="1"/>
    <s v="Se ejecutaron las  291 actividades programadas para dar cumplimiento al producto hasta el 29 de diciembre."/>
    <d v="2023-12-29T00:00:00"/>
    <n v="1"/>
    <s v="Se avala el cumplimiento del presente producto mediante en el informe se evidencia el cumplimiento de los 7 planes y programas ejecutados, se ejecutaron 286 actividades programadas. y 5 actividades de seguimiento para un total 291 cumplidas. "/>
    <d v="2023-12-29T00:00:00"/>
    <m/>
    <s v="NA"/>
    <n v="0.4"/>
  </r>
  <r>
    <s v="SECRETARIA GENERAL"/>
    <x v="20"/>
    <s v="»142-"/>
    <x v="20"/>
    <n v="0"/>
    <s v="142-2-1"/>
    <s v="142-2"/>
    <x v="1"/>
    <s v="Operativo"/>
    <s v="N/A"/>
    <s v="N/A"/>
    <s v="N/A"/>
    <s v="N/A"/>
    <s v="N/A"/>
    <s v="N/A"/>
    <s v="Elaborar y remitir a la OAP los cronogramas de trabajo de los planes y programas del sistema de Gestión Ambiental. (Cronograma de trabajo de planes y programas del SGA y  otros temas ambientales, correo de envío a OAP / único entregable)"/>
    <n v="0.09"/>
    <n v="3.5999999999999997E-2"/>
    <n v="7"/>
    <s v="Numérica"/>
    <s v="# de cronogramas elaborados y remitidos /7 cronogramas a elaborar y remitir"/>
    <d v="2023-01-02T00:00:00"/>
    <d v="2023-01-31T00:00:00"/>
    <s v="»142-Grupo de Trabajo de Servicios Administrativos y Recursos Físicos"/>
    <x v="1"/>
    <s v="Cumplida"/>
    <n v="1"/>
    <s v="Se remitieron los cronogramas de trabajo de los planes y programas del sistema de gestión ambiental a la OAP vía correo electrónico de acuerdo a lo programado."/>
    <d v="2023-01-10T00:00:00"/>
    <n v="1"/>
    <s v="Se avala el cumplimiento de la presente actividad se evidencian cronogramas de programas de residuos solidos, energía, agua, residuos peligrosos, plan de energía, compras publicas otros temas ambientales Certificación ISO"/>
    <d v="2023-01-10T00:00:00"/>
    <s v="SI"/>
    <n v="1"/>
    <n v="3.5999999999999997E-2"/>
  </r>
  <r>
    <s v="SECRETARIA GENERAL"/>
    <x v="20"/>
    <s v="»142-"/>
    <x v="20"/>
    <n v="0"/>
    <s v="142-2-2"/>
    <s v="142-2"/>
    <x v="1"/>
    <s v="Operativo"/>
    <s v="N/A"/>
    <s v="N/A"/>
    <s v="N/A"/>
    <s v="N/A"/>
    <s v="N/A"/>
    <s v="N/A"/>
    <s v="Ejecutar plan de trabajo del Programa de gestión para el manejo y disposición de residuos sólidos. (Informe mensual de monitoreo al plan de trabajo-único entregable)"/>
    <n v="0.13"/>
    <n v="5.2000000000000005E-2"/>
    <n v="53"/>
    <s v="Numérica"/>
    <s v="# de actividades del plan de residuos sólidos ejecutadas/53 actividades propuestas*100"/>
    <d v="2023-01-02T00:00:00"/>
    <d v="2023-12-29T00:00:00"/>
    <s v="»142-Grupo de Trabajo de Servicios Administrativos y Recursos Físicos"/>
    <x v="0"/>
    <s v="Cumplida"/>
    <n v="1"/>
    <s v="Se dio ejecución a las 53 actividades programadas para dar cumplimiento del plan de trabajo del programa de gestión para el manejo y disposición de de residuos solidos."/>
    <d v="2023-12-29T00:00:00"/>
    <n v="1"/>
    <s v="Se avala el cumplimimiento de la presente actividad se ejecutaron 7 actividades de residuos solidos los cuales se evidencian en el informe allegado. "/>
    <d v="2023-12-29T00:00:00"/>
    <s v="SI"/>
    <n v="1"/>
    <n v="5.2000000000000005E-2"/>
  </r>
  <r>
    <s v="SECRETARIA GENERAL"/>
    <x v="20"/>
    <s v="»142-"/>
    <x v="20"/>
    <n v="0"/>
    <s v="142-2-3"/>
    <s v="142-2"/>
    <x v="1"/>
    <s v="Operativo"/>
    <s v="N/A"/>
    <s v="N/A"/>
    <s v="N/A"/>
    <s v="N/A"/>
    <s v="N/A"/>
    <s v="N/A"/>
    <s v="Ejecutar plan de trabajo del  Programa de gestión para el uso eficiente y racional de la energía. (Informe mensual de monitoreo al plan de trabajo-único entregable )"/>
    <n v="0.13"/>
    <n v="5.2000000000000005E-2"/>
    <n v="31"/>
    <s v="Numérica"/>
    <s v="# de actividades del plan de uso de la energía  ejecutadas/31 actividades propuestas*100"/>
    <d v="2023-01-02T00:00:00"/>
    <d v="2023-12-29T00:00:00"/>
    <s v="»142-Grupo de Trabajo de Servicios Administrativos y Recursos Físicos"/>
    <x v="0"/>
    <s v="Cumplida"/>
    <n v="1"/>
    <s v="Se dio ejecución a las 31 actividades programadas para dar cumplimiento al programa de gestión para el uso eficiente y racional de la energía."/>
    <d v="2023-12-29T00:00:00"/>
    <n v="1"/>
    <s v="Se avala el cumplimimiento de la presente actividad se ejecutaron 31 actividades de uso eficiente y racional de la energia  los cuales se evidencian en el informe allegado.  "/>
    <d v="2023-12-29T00:00:00"/>
    <s v="SI"/>
    <n v="1"/>
    <n v="5.2000000000000005E-2"/>
  </r>
  <r>
    <s v="SECRETARIA GENERAL"/>
    <x v="20"/>
    <s v="»142-"/>
    <x v="20"/>
    <n v="0"/>
    <s v="142-2-4"/>
    <s v="142-2"/>
    <x v="1"/>
    <s v="Operativo"/>
    <s v="N/A"/>
    <s v="N/A"/>
    <s v="N/A"/>
    <s v="N/A"/>
    <s v="N/A"/>
    <s v="N/A"/>
    <s v="Ejecutar  plan de trabajo del Programa de gestión para el uso eficiente y racional del agua. (Informe mensual de monitoreo al plan de trabajo-único entregable )"/>
    <n v="0.13"/>
    <n v="5.2000000000000005E-2"/>
    <n v="31"/>
    <s v="Numérica"/>
    <s v="# de actividades del plan de uso del agua ejecutadas/ 31 actividades propuestas*100"/>
    <d v="2023-01-02T00:00:00"/>
    <d v="2023-12-29T00:00:00"/>
    <s v="»142-Grupo de Trabajo de Servicios Administrativos y Recursos Físicos"/>
    <x v="0"/>
    <s v="Cumplida"/>
    <n v="1"/>
    <s v="Se dio ejecución a las 31 actividades programadas para dar cumplimiento  al programa para el uso eficiente y racional del agua."/>
    <d v="2023-12-29T00:00:00"/>
    <n v="1"/>
    <s v="Se avala el cumplimimiento de la presente actividad se ejecutaron 31 actividades de uso eficiente y racional del  agua los cuales se evidencian en el informe allegado. "/>
    <d v="2023-12-29T00:00:00"/>
    <s v="SI"/>
    <n v="1"/>
    <n v="5.2000000000000005E-2"/>
  </r>
  <r>
    <s v="SECRETARIA GENERAL"/>
    <x v="20"/>
    <s v="»142-"/>
    <x v="20"/>
    <n v="0"/>
    <s v="142-2-5"/>
    <s v="142-2"/>
    <x v="1"/>
    <s v="Operativo"/>
    <s v="N/A"/>
    <s v="N/A"/>
    <s v="N/A"/>
    <s v="N/A"/>
    <s v="N/A"/>
    <s v="N/A"/>
    <s v="Ejecutar  plan de trabajo del Plan de gestión integral de residuos peligrosos. (Informe mensual de monitoreo al plan de trabajo-único entregable)"/>
    <n v="0.13"/>
    <n v="5.2000000000000005E-2"/>
    <n v="83"/>
    <s v="Numérica"/>
    <s v="# de actividades del plan de residuos peligrosos  ejecutadas/83 actividades propuestas*100"/>
    <d v="2023-01-02T00:00:00"/>
    <d v="2023-12-29T00:00:00"/>
    <s v="»142-Grupo de Trabajo de Servicios Administrativos y Recursos Físicos"/>
    <x v="0"/>
    <s v="Cumplida"/>
    <n v="1"/>
    <s v="Se dio ejecución a las 83 actividades programadas para dar cumplimiento  al programa  de gestión integral de residuos peligrosos."/>
    <d v="2023-12-29T00:00:00"/>
    <n v="1"/>
    <s v="Se avala el cumplimimiento de la presente actividad se ejecutaron 83 actividades de residuos peligrosos los cuales se evidencian en el informe allegado. "/>
    <d v="2023-12-29T00:00:00"/>
    <s v="SI"/>
    <n v="1"/>
    <n v="5.2000000000000005E-2"/>
  </r>
  <r>
    <s v="SECRETARIA GENERAL"/>
    <x v="20"/>
    <s v="»142-"/>
    <x v="20"/>
    <n v="0"/>
    <s v="142-2-6"/>
    <s v="142-2"/>
    <x v="1"/>
    <s v="Operativo"/>
    <s v="N/A"/>
    <s v="N/A"/>
    <s v="N/A"/>
    <s v="N/A"/>
    <s v="N/A"/>
    <s v="N/A"/>
    <s v="Ejecutar el plan  de preparación y respuesta ante una emergencia ambiental. (Informe mensual de monitoreo al plan de trabajo-único entregable )"/>
    <n v="0.13"/>
    <n v="5.2000000000000005E-2"/>
    <n v="23"/>
    <s v="Numérica"/>
    <s v="# de actividades del plan de emergencia ambiental  ejecutadas/23 actividades propuestas*100"/>
    <d v="2023-01-02T00:00:00"/>
    <d v="2023-12-29T00:00:00"/>
    <s v="»142-Grupo de Trabajo de Servicios Administrativos y Recursos Físicos"/>
    <x v="0"/>
    <s v="Cumplida"/>
    <n v="1"/>
    <s v="Se dio ejecución a las 23 actividades programadas en el plan  de preparación y respuesta ante una emergencia ambiental. "/>
    <d v="2023-12-29T00:00:00"/>
    <n v="1"/>
    <s v="Se avala el cumplimimiento de la presente actividad se ejecutaron 23 actividades de emergencia ambiental los cuales se evidencian en el informe allegado. "/>
    <d v="2023-12-29T00:00:00"/>
    <s v="SI"/>
    <n v="1"/>
    <n v="5.2000000000000005E-2"/>
  </r>
  <r>
    <s v="SECRETARIA GENERAL"/>
    <x v="20"/>
    <s v="»142-"/>
    <x v="20"/>
    <n v="0"/>
    <s v="142-2-7"/>
    <s v="142-2"/>
    <x v="1"/>
    <s v="Operativo"/>
    <s v="N/A"/>
    <s v="N/A"/>
    <s v="N/A"/>
    <s v="N/A"/>
    <s v="N/A"/>
    <s v="N/A"/>
    <s v="Ejecutar plan de trabajo del programa de compras públicas sostenibles (Informe mensual de monitoreo al plan de trabajo-único entregable )"/>
    <n v="0.13"/>
    <n v="5.2000000000000005E-2"/>
    <n v="16"/>
    <s v="Numérica"/>
    <s v="# de actividades del plan de compras públicas  ejecutadas/ 16 actividades propuestas*100"/>
    <d v="2023-01-02T00:00:00"/>
    <d v="2023-12-29T00:00:00"/>
    <s v="»142-Grupo de Trabajo de Servicios Administrativos y Recursos Físicos"/>
    <x v="0"/>
    <s v="Cumplida"/>
    <n v="1"/>
    <s v="Se dio ejecución a las 16 actividades programadas en el  plan de trabajo del programa de compras públicas sostenibles. "/>
    <d v="2023-12-29T00:00:00"/>
    <n v="1"/>
    <s v="Se avala el cumplimimiento de la presente actividad se ejecutaron 16 actividades de compras publicas sostenibles  los cuales se evidencian en el informe allegado. "/>
    <d v="2023-12-29T00:00:00"/>
    <s v="SI"/>
    <n v="1"/>
    <n v="5.2000000000000005E-2"/>
  </r>
  <r>
    <s v="SECRETARIA GENERAL"/>
    <x v="20"/>
    <s v="»142-"/>
    <x v="20"/>
    <n v="0"/>
    <s v="142-2-8"/>
    <s v="142-2"/>
    <x v="1"/>
    <s v="Operativo"/>
    <s v="N/A"/>
    <s v="N/A"/>
    <s v="N/A"/>
    <s v="N/A"/>
    <s v="N/A"/>
    <s v="N/A"/>
    <s v="Ejecutar plan de trabajo de otros temas ambientales (informe mensual de monitoreo al plan de trabajo-único entregable )"/>
    <n v="0.13"/>
    <n v="5.2000000000000005E-2"/>
    <n v="42"/>
    <s v="Numérica"/>
    <s v="# de actividades del plan de otros temas ambientales  ejecutadas/ 42 actividades propuestas*100"/>
    <d v="2023-01-02T00:00:00"/>
    <d v="2023-12-29T00:00:00"/>
    <s v="»142-Grupo de Trabajo de Servicios Administrativos y Recursos Físicos"/>
    <x v="0"/>
    <s v="Cumplida"/>
    <n v="1"/>
    <s v="Se dio ejecución a las 42 actividades programadas en el  plan de trabajo del programa otros temas ambientales. "/>
    <d v="2023-12-29T00:00:00"/>
    <n v="1"/>
    <s v="Se avala el cumplimimiento de la presente actividad se ejecutaron 42 actividades de otros temas ambientales  los cuales se evidencian en el informe allegado. "/>
    <d v="2023-12-29T00:00:00"/>
    <s v="SI"/>
    <n v="1"/>
    <n v="5.2000000000000005E-2"/>
  </r>
  <r>
    <s v="SECRETARIA GENERAL"/>
    <x v="20"/>
    <s v="»142-"/>
    <x v="20"/>
    <n v="0"/>
    <s v="142-3"/>
    <s v="142-3"/>
    <x v="0"/>
    <s v="Operativo"/>
    <s v="Desplegar toda la capacidad técnica y tecnológica de la Entidad para ponerla al servicio de los usuarios internos y externos "/>
    <s v="8-Modelo Integrado de Planeación y Gestión "/>
    <s v="SI"/>
    <s v="  11» Funcionamiento"/>
    <s v=" 1. Planeación Institucional,  15.Gestión del conocimiento y la innovación,  18. Seguimiento y evaluación del desempeño institucional"/>
    <s v=" 1- Plan Anual de Adquisiciones,  24- Austeridad y G Ambiental "/>
    <s v="Auditoria anual segundo seguimiento a la certificación ISO 14001-2015, ejecutada (reporte de auditoria emitido por el ente certificador y contrato suscrito/único entregable)"/>
    <n v="0.3"/>
    <m/>
    <n v="1"/>
    <s v="Numérica"/>
    <s v="# de Auditoria anual  de seguimiento  ejecutada /1 Auditoria anual de seguimiento a ejecutar"/>
    <d v="2023-08-01T00:00:00"/>
    <d v="2023-11-30T00:00:00"/>
    <s v="»105-Grupo de Trabajo  Contratación, »142-Grupo de Trabajo de Servicios Administrativos y Recursos Físicos"/>
    <x v="0"/>
    <s v="Cumplida"/>
    <n v="1"/>
    <s v="Se realizo  el 2 seguimiento  a la certificación ISO 14001-2015."/>
    <d v="2023-11-08T00:00:00"/>
    <n v="1"/>
    <s v="Se avala el cumplimiento del presente producto mediante los documentos reporte de auditoria expedido por el ente certificador y el contrato "/>
    <d v="2023-11-08T00:00:00"/>
    <m/>
    <s v="NA"/>
    <n v="0.3"/>
  </r>
  <r>
    <s v="SECRETARIA GENERAL"/>
    <x v="20"/>
    <s v="»142-"/>
    <x v="20"/>
    <n v="0"/>
    <s v="142-3-1"/>
    <s v="142-3"/>
    <x v="1"/>
    <s v="Operativo"/>
    <s v="N/A"/>
    <s v="N/A"/>
    <s v="N/A"/>
    <s v="N/A"/>
    <s v="N/A"/>
    <s v="N/A"/>
    <s v="Elaborar estudios previos (Documento elaborado/único entregable)"/>
    <n v="0.2"/>
    <n v="0.06"/>
    <n v="1"/>
    <s v="Numérica"/>
    <s v="# de estudios previos elaborados / 1 estudio previo a elaborar "/>
    <d v="2023-08-01T00:00:00"/>
    <d v="2023-08-31T00:00:00"/>
    <s v="»142-Grupo de Trabajo de Servicios Administrativos y Recursos Físicos"/>
    <x v="3"/>
    <s v="Cumplida"/>
    <n v="1"/>
    <n v="0"/>
    <n v="0"/>
    <n v="1"/>
    <s v="De acuerdo al soporte cargado en el drive, se valida cumplimiento de la actividad, se evidencia estudio previo elaborado el 11 de agosto de 2023. Se sugiere al área realizar reporte cuantitativo y cualitativo para el respectivo seguimiento. "/>
    <d v="2023-08-31T00:00:00"/>
    <s v="SI"/>
    <n v="1"/>
    <n v="0.06"/>
  </r>
  <r>
    <s v="SECRETARIA GENERAL"/>
    <x v="20"/>
    <s v="»142-"/>
    <x v="20"/>
    <n v="0"/>
    <s v="142-3-2"/>
    <s v="142-3"/>
    <x v="1"/>
    <s v="Operativo"/>
    <s v="N/A"/>
    <s v="N/A"/>
    <s v="N/A"/>
    <s v="N/A"/>
    <s v="N/A"/>
    <s v="N/A"/>
    <s v="Solicitar la contratación a Secretaría General con el visto bueno de la Dirección Financiera y el Grupo de Contratación (Memorando/único entregable) "/>
    <n v="0.1"/>
    <n v="0.03"/>
    <n v="1"/>
    <s v="Numérica"/>
    <s v="# de solicitudes de contratación realizadas/ 1 Solicitud de contratación a realizar."/>
    <d v="2023-09-01T00:00:00"/>
    <d v="2023-09-29T00:00:00"/>
    <s v="»142-Grupo de Trabajo de Servicios Administrativos y Recursos Físicos"/>
    <x v="3"/>
    <s v="Cumplida"/>
    <n v="1"/>
    <n v="0"/>
    <n v="0"/>
    <n v="1"/>
    <s v="De acuerdo al soporte cargado en el drive, se valida cumplimiento de la actividad, se evidencia memorando enviado el 28 de agosto a  Secretaria General . Se sugiere al área realizar reporte cuantitativo y cualitativo para el respectivo seguimiento. "/>
    <d v="2023-09-29T00:00:00"/>
    <s v="SI"/>
    <n v="1"/>
    <n v="0.03"/>
  </r>
  <r>
    <s v="SECRETARIA GENERAL"/>
    <x v="20"/>
    <s v="»142-"/>
    <x v="20"/>
    <n v="0"/>
    <s v="142-3-3"/>
    <s v="142-3"/>
    <x v="1"/>
    <s v="Operativo"/>
    <s v="N/A"/>
    <s v="N/A"/>
    <s v="N/A"/>
    <s v="N/A"/>
    <s v="N/A"/>
    <s v="N/A"/>
    <s v="Revisar la solicitud de contratación y realizar los ajustes cuando haya lugar a ello  (Correo electrónico del abogado a cargo informando la publicación del proceso en SECOP y/o pantallazo de publicación)"/>
    <n v="0.1"/>
    <n v="0.03"/>
    <n v="1"/>
    <s v="Numérica"/>
    <s v="# de Solicitudes de contratación revisadas y ajustadas / 1 Solicitud de contratación a revisar y ajustar"/>
    <d v="2023-10-02T00:00:00"/>
    <d v="2023-10-13T00:00:00"/>
    <s v="»105-Grupo de Trabajo  Contratación, »142-Grupo de Trabajo de Servicios Administrativos y Recursos Físicos"/>
    <x v="0"/>
    <s v="Cumplida"/>
    <n v="1"/>
    <s v="Se dio aprobación al Estudio previos el 28 de agosto de 2023, en el 3 reporte se anexaron los soportes"/>
    <d v="2023-08-28T00:00:00"/>
    <n v="1"/>
    <s v="Se vala el cumplimiento de la presente actividad mediante los entregables establecidos en la actividad "/>
    <d v="2023-08-28T00:00:00"/>
    <s v="SI"/>
    <n v="1"/>
    <n v="0.03"/>
  </r>
  <r>
    <s v="SECRETARIA GENERAL"/>
    <x v="20"/>
    <s v="»142-"/>
    <x v="20"/>
    <n v="0"/>
    <s v="142-3-4"/>
    <s v="142-3"/>
    <x v="1"/>
    <s v="Operativo"/>
    <s v="N/A"/>
    <s v="N/A"/>
    <s v="N/A"/>
    <s v="N/A"/>
    <s v="N/A"/>
    <s v="N/A"/>
    <s v="Desarrollar el proceso contractual (Resolución declaratoria de desierto o contrato suscrito o captura de pantalla del SECOP con la cancelación del proceso/único entregable)."/>
    <n v="0.1"/>
    <n v="0.03"/>
    <n v="1"/>
    <s v="Numérica"/>
    <s v="# de procesos contractuales desarrollados/ 1 proceso contractual a desarrollar "/>
    <d v="2023-10-17T00:00:00"/>
    <d v="2023-10-31T00:00:00"/>
    <s v="»105-Grupo de Trabajo  Contratación, »142-Grupo de Trabajo de Servicios Administrativos y Recursos Físicos"/>
    <x v="0"/>
    <s v="Cumplida"/>
    <n v="1"/>
    <s v="Se suscribio el contrato Nº 2465 de 2023 el 18 de septiembre de 2023, el soporte se remitió en el 3 reporte realizado."/>
    <d v="2023-09-18T00:00:00"/>
    <n v="1"/>
    <s v="Se avala el cumplimiento de la presente actividad mediante el contrato 2465 de 2023"/>
    <d v="2023-09-18T00:00:00"/>
    <s v="SI"/>
    <n v="1"/>
    <n v="0.03"/>
  </r>
  <r>
    <s v="SECRETARIA GENERAL"/>
    <x v="20"/>
    <s v="»142-"/>
    <x v="20"/>
    <n v="0"/>
    <s v="142-3-5"/>
    <s v="142-3"/>
    <x v="1"/>
    <s v="Operativo"/>
    <s v="N/A"/>
    <s v="N/A"/>
    <s v="N/A"/>
    <s v="N/A"/>
    <s v="N/A"/>
    <s v="N/A"/>
    <s v="Ejecutar el contrato _x000a_(Informe de cumplimiento de ejecución, Formato F8  y F 10 / único entregable)"/>
    <n v="0.5"/>
    <n v="0.15"/>
    <n v="1"/>
    <s v="Numérica"/>
    <s v="# de contratos ejecutados/1 contrato a ejecutar"/>
    <d v="2023-11-01T00:00:00"/>
    <d v="2023-11-30T00:00:00"/>
    <s v="»142-Grupo de Trabajo de Servicios Administrativos y Recursos Físicos"/>
    <x v="0"/>
    <s v="Cumplida"/>
    <n v="1"/>
    <s v="Se suscribieron los documentos F08 Informe de supervision y F10 Acta de entrega final"/>
    <d v="2023-11-28T00:00:00"/>
    <n v="1"/>
    <s v="Se vala el cumplimiento de la presente actividad mediante los entregables establecidos en la actividad "/>
    <d v="2023-08-28T00:00:00"/>
    <s v="SI"/>
    <n v="1"/>
    <n v="0.15"/>
  </r>
  <r>
    <s v="COMPETENCIA"/>
    <x v="21"/>
    <s v="»1000-"/>
    <x v="21"/>
    <n v="5"/>
    <s v="1000-1"/>
    <s v="1000-1"/>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Eventos en materia de Protección de la Competencia, realizados. (Fotografías o  memorias de los eventos)"/>
    <n v="0.04"/>
    <m/>
    <n v="2"/>
    <s v="Numérica"/>
    <s v="# de eventos realizados/ 2 Eventos a realizar"/>
    <d v="2023-02-01T00:00:00"/>
    <d v="2023-11-30T00:00:00"/>
    <s v="»1000-Delegatura para la Protección de la Competencia, »73-Grupo de Comunicación"/>
    <x v="0"/>
    <s v="Cumplida"/>
    <n v="1"/>
    <s v="Se llevarón a cabo los dos eventos en materia de libre competencia económica: (i) el 25 de mayo de 2023 de 9:00 a. m. - 11:00 a. m. denominado &quot;FORO: La función de abogacía de la competencia en el marco del proceso regulatorio&quot;.   y (ii) el 28 de septiembre de 2023 de 9:00 a. m. - 11:00 a. m. denominado &quot;Abogacía de la Competencia: una herramienta para el correcto funcionamiento de los mercados&quot;. "/>
    <d v="2023-09-28T00:00:00"/>
    <n v="1"/>
    <s v="Ok, verificado OAP. Se valida la descripción del avance"/>
    <d v="2023-09-28T00:00:00"/>
    <m/>
    <s v="NA"/>
    <n v="0.04"/>
  </r>
  <r>
    <s v="COMPETENCIA"/>
    <x v="21"/>
    <s v="»1000-"/>
    <x v="21"/>
    <n v="5"/>
    <s v="1000-1-1"/>
    <s v="1000-1"/>
    <x v="1"/>
    <s v="Innovador"/>
    <s v="N/A"/>
    <s v="N/A"/>
    <s v="N/A"/>
    <s v="N/A"/>
    <s v="N/A"/>
    <s v="N/A"/>
    <s v="Solicitar publicación de la fecha del evento en el calendario de eventos de la entidad al Grupo de Comunicaciones (captura de pantalla de la publicación de la fecha del evento / único entregable)"/>
    <n v="0.2"/>
    <n v="8.0000000000000002E-3"/>
    <n v="1"/>
    <s v="Numérica"/>
    <s v="# de capturas de pantalla de la publicación del evento en el calendario /1 publicación en el calendario "/>
    <d v="2023-02-01T00:00:00"/>
    <d v="2023-02-28T00:00:00"/>
    <s v="»1000-Delegatura para la Protección de la Competencia"/>
    <x v="1"/>
    <s v="Cumplida"/>
    <n v="1"/>
    <s v="El 27 de febrero de 2023 se envió por correo electrónico a OSCAE, las fechas en las que se realizarán los eventos en materia de protección de la competencia durante la vigencia 2023. Como respuesta a este correo la doctora Jenny Patricia Méndez Serrano - Jefe de la Oficina de Servicios al Consumidor y Apoyo Empresarial nos manifestó que en se incluirá en el cronograma anual de eventos de la SIC, una vez este sea publicado. (Se adjuntan los correos soporte)._x000a_Las fechas de los eventos son: _x000a_- Foro en temas de abogacía: 25 de mayo _x000a_- Evento Dirección de Cumplimiento: 10 de agosto_x000a_- Socialización de temas de Abogacía de la Competencia a otros grupos de interés: septiembre 28_x000a_- Congreso en Libre Competencia: 8 y 9 de noviembre"/>
    <d v="2023-02-27T00:00:00"/>
    <n v="1"/>
    <s v="Ok, verificado OAP. Se evidencia correo de solicitud de inclusión de los eventos en el calendario de eventos de la entidad. Así mismo, se valida el correo de OSCAE comunicando que se incluirán los eventos en el calendario."/>
    <d v="2023-02-28T00:00:00"/>
    <s v="SI"/>
    <n v="1"/>
    <n v="8.0000000000000002E-3"/>
  </r>
  <r>
    <s v="COMPETENCIA"/>
    <x v="21"/>
    <s v="»1000-"/>
    <x v="21"/>
    <n v="5"/>
    <s v="1000-1-2"/>
    <s v="1000-1"/>
    <x v="1"/>
    <s v="Innovador"/>
    <s v="N/A"/>
    <s v="N/A"/>
    <s v="N/A"/>
    <s v="N/A"/>
    <s v="N/A"/>
    <s v="N/A"/>
    <s v="Diligenciar check list del evento con la fecha definitiva igual a la publicada en el  calendario de eventos (documento de check list para la realización del evento / único entregable)"/>
    <n v="0.2"/>
    <n v="8.0000000000000002E-3"/>
    <n v="4"/>
    <s v="Numérica"/>
    <s v="# de check list diligenciados / 4 check list a diligenciar "/>
    <d v="2023-03-01T00:00:00"/>
    <d v="2023-06-30T00:00:00"/>
    <s v="»1000-Delegatura para la Protección de la Competencia"/>
    <x v="2"/>
    <s v="Cumplida"/>
    <n v="1"/>
    <s v="El 5 de mayo de 2023 la Dra. Aura Rincón remitió a Alexandra Gutiérrez el check list del evento de abogacía de la competencia que se llevaría a cabo el 25 de mayo de 2023, mediante correo electrónico. Adicionalmente, el 30 de junio de 2023 la Coordinadora del Grupo de Promoción De Buenas Prácticas De Cumplimiento la Dra. Aura Elena Rincón envió mediante correo electrónico a Nathalie Montealegre Méndez de la Oficina de Servicios al Consumidor y Apoyo Empresarial -OSCAE- los check list de los tres (3) eventos por ejecutar en la Delegatura para la Protección de la Competencia. "/>
    <d v="2023-06-30T00:00:00"/>
    <n v="1"/>
    <s v="ok, verificado OAP. Los documentos aportados cumplen con lo definido en la actividad"/>
    <d v="2023-06-30T00:00:00"/>
    <s v="SI"/>
    <n v="1"/>
    <n v="8.0000000000000002E-3"/>
  </r>
  <r>
    <s v="COMPETENCIA"/>
    <x v="21"/>
    <s v="»1000-"/>
    <x v="21"/>
    <n v="5"/>
    <s v="1000-1-3"/>
    <s v="1000-1"/>
    <x v="1"/>
    <s v="Innovador"/>
    <s v="N/A"/>
    <s v="N/A"/>
    <s v="N/A"/>
    <s v="N/A"/>
    <s v="N/A"/>
    <s v="N/A"/>
    <s v="Elaborar y enviar agenda definitiva para ser publicada (correo electrónico con agenda definitiva / único entregable)"/>
    <n v="0.2"/>
    <n v="8.0000000000000002E-3"/>
    <n v="4"/>
    <s v="Numérica"/>
    <s v="# de agendas definitivas elaboradas y enviadas / 4 agenda a elaborar y enviar "/>
    <d v="2023-04-03T00:00:00"/>
    <d v="2023-10-06T00:00:00"/>
    <s v="»1000-Delegatura para la Protección de la Competencia"/>
    <x v="0"/>
    <s v="Cumplida"/>
    <n v="1"/>
    <s v="El 19 de septiembre de 2023 la Coordinadora del Grupo de Trabajo de Abogacía de la Competencia remitió mediante correo electrónico la agenda del segundo evento de abogacía que se llevó a cabo el 28 de septiembre de 2023, esta misma agenda fue enviada a  OSCAE para su conocimiento y fines pertinentes."/>
    <d v="2023-09-19T00:00:00"/>
    <n v="1"/>
    <s v="Ok, verificado OAP. Se valida sobre 2 eventos realizados, en concordancia con las actividades 1000-1.4 y 1000-1.5. Cabe mencionar que la agenda propuesta contemplaba un mayor número de eventos."/>
    <d v="2023-09-19T00:00:00"/>
    <s v="SI"/>
    <n v="1"/>
    <n v="8.0000000000000002E-3"/>
  </r>
  <r>
    <s v="COMPETENCIA"/>
    <x v="21"/>
    <s v="»1000-"/>
    <x v="21"/>
    <n v="5"/>
    <s v="1000-1-4"/>
    <s v="1000-1"/>
    <x v="2"/>
    <s v="Innovador"/>
    <s v="N/A"/>
    <s v="N/A"/>
    <s v="N/A"/>
    <s v="N/A"/>
    <s v="N/A"/>
    <s v="N/A"/>
    <s v="Publicar Agenda definitiva (Captura de pantalla de la publicación)"/>
    <n v="0"/>
    <n v="0"/>
    <n v="2"/>
    <s v="Numérica"/>
    <s v="# de agendas publicadas/2 agenda a publicar"/>
    <d v="2023-05-02T00:00:00"/>
    <d v="2023-10-27T00:00:00"/>
    <s v="»73-Grupo de Comunicación"/>
    <x v="0"/>
    <s v="Cumplida"/>
    <n v="1"/>
    <s v="Se realizó la agenda definitiva para el segundo evento programado por la Delegatura para la Protección de la Competencia. Dicho evento fue llevado a cabo por el Grupo de Trabajo de Abogacía de la Competencia, en consecuencia, la agenda fue remitida mediante correo electrónico el 19 de septiembre de 2023 por parte de la Coordinadora del Grupo de Trabajo de Abogacía de la Competencia la Dra. Luisa Montero y remitida a OSCAE, sin embargo, esta agenda no fue publicada en la página web debido a que el evento fue cerrado y solo accedían autoridades de regulación previamente inscritas. "/>
    <d v="2023-09-19T00:00:00"/>
    <n v="1"/>
    <s v="Ok, verificado OAP. Se valida la descripción del avance"/>
    <d v="2023-09-19T00:00:00"/>
    <s v="SI"/>
    <n v="1"/>
    <n v="0"/>
  </r>
  <r>
    <s v="COMPETENCIA"/>
    <x v="21"/>
    <s v="»1000-"/>
    <x v="21"/>
    <n v="5"/>
    <s v="1000-1-5"/>
    <s v="1000-1"/>
    <x v="1"/>
    <s v="Innovador"/>
    <s v="N/A"/>
    <s v="N/A"/>
    <s v="N/A"/>
    <s v="N/A"/>
    <s v="N/A"/>
    <s v="N/A"/>
    <s v="Realizar el evento (fotografías del evento realizado / único entregable)"/>
    <n v="0.4"/>
    <n v="1.6E-2"/>
    <n v="2"/>
    <s v="Numérica"/>
    <s v="# de eventos realizados / 2 Evento a realizar"/>
    <d v="2023-06-01T00:00:00"/>
    <d v="2023-11-30T00:00:00"/>
    <s v="»1000-Delegatura para la Protección de la Competencia, »73-Grupo de Comunicación"/>
    <x v="0"/>
    <s v="Cumplida"/>
    <n v="1"/>
    <s v="Se llevó a cabo el segundo evento en materia de Protección de la Competencia el 29 de septiembre de 2023 de 9:00 a. m. - 11:00 a. m. denominado &quot;Abogacía de la Competencia: una herramienta para el correcto funcionamiento de los mercados&quot;."/>
    <d v="2023-09-29T00:00:00"/>
    <n v="1"/>
    <s v="Ok, verificado OAP. Se valida la descripción del avance"/>
    <d v="2023-09-29T00:00:00"/>
    <s v="SI"/>
    <n v="1"/>
    <n v="1.6E-2"/>
  </r>
  <r>
    <s v="COMPETENCIA"/>
    <x v="21"/>
    <s v="»1000-"/>
    <x v="21"/>
    <n v="5"/>
    <s v="1000-2"/>
    <s v="1000-2"/>
    <x v="0"/>
    <s v="Innovador"/>
    <s v="Incrementar las actividades de difusión y pedagogía en el marco de las funciones de la SIC, para empoderar a usuarios y consumidores. "/>
    <s v="1-Datos principales  del Programa de Gobierno"/>
    <s v="SI"/>
    <s v="N/A"/>
    <s v=" 15.Gestión del conocimiento y la innovación"/>
    <s v=" 1- Plan Anual de Adquisiciones"/>
    <s v="Jornadas de capacitación externas en materia de Competencia dirigidas a diversos sectores, realizadas.  (Fotografías o  memorias de las capacitaciones.) "/>
    <n v="0.04"/>
    <m/>
    <n v="4"/>
    <s v="Numérica"/>
    <s v="# de jornadas de capacitación realizadas/ 4 jornadas a realizar"/>
    <d v="2023-03-01T00:00:00"/>
    <d v="2023-11-30T00:00:00"/>
    <s v="»1000-Delegatura para la Protección de la Competencia, »73-Grupo de Comunicación"/>
    <x v="0"/>
    <s v="Cumplida"/>
    <n v="1"/>
    <s v="Se llevaron a cabo cuatro (4) jornadas académicas o capacitación en materia de Competencia dirigida a diversos sectores: (i) el 16 de agosto de 2023 se llevó a cabo el comité de seguridad de GLP que lidera la Superintendencia de Servicios Públicos Domiciliarios en coordinación con la Superintendencia de Industria y Comercio. En el marco de este evento se realizó una capacitación sobre Buenas Prácticas de Manejo de GLP (Gas licuado del petróleo), la Libre Competencia Económica, marco normativo y buenas prácticas de manejo de GLP, por parte de la Delegatura para Protección de la Competencia de la Superintendencia de Industria y Comercio, (ii) el 27 de septiembre de 2023 se realizó una capacitación en Libre Competencia Económica, marco normativo y buenas prácticas a los Proveedores y canales de distribución: moderno, supermercados, grandes superficies, afiliados Cámara de Proveedores y Canales de Distribución de la ANDI, de forma virtual, (iii) el 3 de octubre de 2023 se llevó a cabo la capacitación en TERPEL sobre la Libre Competencia Económica, Marco Normativo y Buenas Prácticas, el Análisis y procedimiento de Integraciones Empresariales y la importancia de la función de abogacía de la Competencia y (iv) el 31 de octubre de 2023 se llevó a cabo la capacitación en la Cámara de Comercio de Valledupar en Libre Competencia Económica, marco normativo y buenas prácticas"/>
    <d v="2023-10-31T00:00:00"/>
    <n v="1"/>
    <s v="Ok, verificado OAP. Se valida la descripción del avance"/>
    <d v="2023-10-31T00:00:00"/>
    <m/>
    <s v="NA"/>
    <n v="0.04"/>
  </r>
  <r>
    <s v="COMPETENCIA"/>
    <x v="21"/>
    <s v="»1000-"/>
    <x v="21"/>
    <n v="5"/>
    <s v="1000-2-1"/>
    <s v="1000-2"/>
    <x v="1"/>
    <s v="Innovador"/>
    <s v="N/A"/>
    <s v="N/A"/>
    <s v="N/A"/>
    <s v="N/A"/>
    <s v="N/A"/>
    <s v="N/A"/>
    <s v="Realizar reunión para definir los requisitos de la capacitación (Acta de reunión en la que se defina los requisitos de las capacitaciones /único entregable)"/>
    <n v="0.3"/>
    <n v="1.2E-2"/>
    <n v="1"/>
    <s v="Numérica"/>
    <s v="# de reuniones realizadas/ 1 Reunión a realizar"/>
    <d v="2023-03-01T00:00:00"/>
    <d v="2023-03-31T00:00:00"/>
    <s v="»1000-Delegatura para la Protección de la Competencia, »73-Grupo de Comunicación"/>
    <x v="1"/>
    <s v="Cumplida"/>
    <n v="1"/>
    <s v="El 23 de marzo de 2023 se realizó una reunión en la que participaron funcionarios y contratistas de la Delegatura para la Protección de la Competencia y de la Oficina de Servicios al Consumidor y Apoyo Empresarial, en donde se definieron los requisitos mínimos para la realizar las cuatro jornadas de capacitación las cuales estarán dirigidas a diferentes sectores económicos. Estas capacitaciones se esperan realizar a las siguientes entidades:_x000a_-_x0009_Ecopetrol_x000a_-_x0009_Andi_x000a_-_x0009_Sector público (Fedemunicipios y Fededepartamentos)_x000a_-_x0009_Confecámaras "/>
    <d v="2023-03-23T00:00:00"/>
    <n v="1"/>
    <s v="Ok, verificado OAP. La evidencia concuerda con la actividad y la fórmula para determinar el avance."/>
    <d v="2023-03-23T00:00:00"/>
    <s v="SI"/>
    <n v="1"/>
    <n v="1.2E-2"/>
  </r>
  <r>
    <s v="COMPETENCIA"/>
    <x v="21"/>
    <s v="»1000-"/>
    <x v="21"/>
    <n v="5"/>
    <s v="1000-2-2"/>
    <s v="1000-2"/>
    <x v="1"/>
    <s v="Innovador"/>
    <s v="N/A"/>
    <s v="N/A"/>
    <s v="N/A"/>
    <s v="N/A"/>
    <s v="N/A"/>
    <s v="N/A"/>
    <s v="Realizar jornada académica o capacitación (Informe de la Jornada académica o capacitación)"/>
    <n v="0.7"/>
    <n v="2.7999999999999997E-2"/>
    <n v="4"/>
    <s v="Numérica"/>
    <s v="# de jornadas realizadas/ 4 jornadas a realizar"/>
    <d v="2023-04-03T00:00:00"/>
    <d v="2023-11-30T00:00:00"/>
    <s v="»1000-Delegatura para la Protección de la Competencia, »73-Grupo de Comunicación"/>
    <x v="0"/>
    <s v="Cumplida"/>
    <n v="1"/>
    <s v="Se llevaron a cabo cuatro (4) jornadas académicas o capacitación en materia de Competencia dirigida a diversos sectores: (i) el 16 de agosto de 2023 se llevó a cabo el comité de seguridad de GLP que lidera la Superintendencia de Servicios Públicos Domiciliarios en coordinación con la Superintendencia de Industria y Comercio. En el marco de este evento se realizó una capacitación sobre Buenas Prácticas de Manejo de GLP (Gas licuado del petróleo), la Libre Competencia Económica, marco normativo y buenas prácticas de manejo de GLP, por parte de la Delegatura para Protección de la Competencia de la Superintendencia de Industria y Comercio, (ii) el 27 de septiembre de 2023 se realizó una capacitación en Libre Competencia Económica, marco normativo y buenas prácticas a los Proveedores y canales de distribución: moderno, supermercados, grandes superficies, afiliados Cámara de Proveedores y Canales de Distribución de la ANDI, de forma virtual, (iii) el 3 de octubre de 2023 se llevó a cabo la capacitación en TERPEL sobre la Libre Competencia Económica, Marco Normativo y Buenas Prácticas, el Análisis y procedimiento de Integraciones Empresariales y la importancia de la función de abogacía de la Competencia y (iv) el 31 de octubre de 2023 se llevó a cabo la capacitación en la Cámara de Comercio de Valledupar en Libre Competencia Económica, marco normativo y buenas prácticas"/>
    <d v="2023-10-31T00:00:00"/>
    <n v="1"/>
    <s v="Ok, verificado OAP. Se valida la descripción del avance"/>
    <d v="2023-10-31T00:00:00"/>
    <s v="SI"/>
    <n v="1"/>
    <n v="2.7999999999999997E-2"/>
  </r>
  <r>
    <s v="COMPETENCIA"/>
    <x v="21"/>
    <s v="»1000-"/>
    <x v="21"/>
    <n v="5"/>
    <s v="1000-3"/>
    <s v="1000-3"/>
    <x v="0"/>
    <s v="Innovador"/>
    <s v="Incrementar las actividades de difusión y pedagogía en el marco de las funciones de la SIC, para empoderar a usuarios y consumidores. "/>
    <s v="1-Datos principales  del Programa de Gobierno"/>
    <s v="SI"/>
    <s v="N/A"/>
    <s v=" 15.Gestión del conocimiento y la innovación,  8. Servicio al ciudadano"/>
    <s v=" 1- Plan Anual de Adquisiciones"/>
    <s v="Campaña de difusión y divulgación en materia de Libre Competencia Económica, realizada. (Captura de pantalla de las publicaciones de la Divulgación) "/>
    <n v="0.04"/>
    <m/>
    <n v="1"/>
    <s v="Numérica"/>
    <s v="# de Campaña de difusión realizada/ 1 Campaña de difusión a realizar"/>
    <d v="2023-03-01T00:00:00"/>
    <d v="2023-07-31T00:00:00"/>
    <s v="»1000-Delegatura para la Protección de la Competencia, »73-Grupo de Comunicación"/>
    <x v="3"/>
    <s v="Cumplida"/>
    <n v="1"/>
    <s v="Se ejecutó la campaña de difusión y divulgación en materia de libre competencia en el mes de julio de 2023, en el documento adjunto se presenta un informe detallado sobre la campaña ejecutada."/>
    <d v="2023-07-31T00:00:00"/>
    <n v="1"/>
    <s v="Ok, verificado OAP. La evidencia concuerda con el alcance del producto"/>
    <d v="2023-07-31T00:00:00"/>
    <s v="SI"/>
    <s v="NA"/>
    <n v="0.04"/>
  </r>
  <r>
    <s v="COMPETENCIA"/>
    <x v="21"/>
    <s v="»1000-"/>
    <x v="21"/>
    <n v="5"/>
    <s v="1000-3-1"/>
    <s v="1000-3"/>
    <x v="1"/>
    <s v="Innovador"/>
    <s v="N/A"/>
    <s v="N/A"/>
    <s v="N/A"/>
    <s v="N/A"/>
    <s v="N/A"/>
    <s v="N/A"/>
    <s v="Diligenciar y enviar al Grupo de trabajo de comunicaciones el brief  de la campaña genérica previa concertación con OSCAE. (correo electrónico con el Brief diligenciado /único entregable)"/>
    <n v="0.5"/>
    <n v="0.02"/>
    <n v="1"/>
    <s v="Numérica"/>
    <s v="# de Briefs de la campaña genérica diligenciado y enviado / 1 Brief de campaña genérica a diligenciar y enviar "/>
    <d v="2023-03-01T00:00:00"/>
    <d v="2023-03-31T00:00:00"/>
    <s v="»1000-Delegatura para la Protección de la Competencia"/>
    <x v="1"/>
    <s v="Cumplida"/>
    <n v="1"/>
    <s v="El 31 de marzo de 2023 se envió al Grupo de Comunicaciones de OSCAE, el brief con los ejes temáticos que contendrá la Campaña Anual de Estrategias de Divulgación y Promoción en materia de Libre Competencia Económica."/>
    <d v="2023-03-31T00:00:00"/>
    <n v="1"/>
    <s v="Ok, verificado OAP. La evidencia concuerda con la actividad y la fórmula para determinar el avance."/>
    <d v="2023-03-31T00:00:00"/>
    <s v="SI"/>
    <n v="1"/>
    <n v="0.02"/>
  </r>
  <r>
    <s v="COMPETENCIA"/>
    <x v="21"/>
    <s v="»1000-"/>
    <x v="21"/>
    <n v="5"/>
    <s v="1000-3-2"/>
    <s v="1000-3"/>
    <x v="2"/>
    <s v="Innovador"/>
    <s v="N/A"/>
    <s v="N/A"/>
    <s v="N/A"/>
    <s v="N/A"/>
    <s v="N/A"/>
    <s v="N/A"/>
    <s v="Elaborar y presentar el concepto gráfico y racional de la campaña y sus diferentes ejes temáticos (correo electrónico con Documento en el que se observe el concepto gráfico y racional de la campaña integral y sus diferentes ejes temáticos /único entregable)"/>
    <n v="0"/>
    <n v="0"/>
    <n v="1"/>
    <s v="Numérica"/>
    <s v="# de conceptos gráficos elaborados y presentados / 1concepto gráfico a elaborar y presentar"/>
    <d v="2023-03-31T00:00:00"/>
    <d v="2023-05-31T00:00:00"/>
    <s v="»73-Grupo de Comunicación"/>
    <x v="2"/>
    <s v="Cumplida"/>
    <n v="1"/>
    <s v="El 29 de mayo de 2023 el Dr. Alejandro Arteaga Coordinador del Grupo de Comunicaciones remitió mediante correo electrónico a la Dra. Aura Elena Rincón y el Dr. Francisco Melo de la Delegatura para la Protección de la Competencia cuatro (4) conceptos gráficos y racionales de la campaña de Libre Competencia, para su revisión, elección y aprobación."/>
    <d v="2023-05-29T00:00:00"/>
    <n v="1"/>
    <s v="Ok, verificado OAP. Se aporta el concepto gráfico de la campaña."/>
    <d v="2023-05-29T00:00:00"/>
    <s v="SI"/>
    <n v="1"/>
    <n v="0"/>
  </r>
  <r>
    <s v="COMPETENCIA"/>
    <x v="21"/>
    <s v="»1000-"/>
    <x v="21"/>
    <n v="5"/>
    <s v="1000-3-3"/>
    <s v="1000-3"/>
    <x v="1"/>
    <s v="Innovador"/>
    <s v="N/A"/>
    <s v="N/A"/>
    <s v="N/A"/>
    <s v="N/A"/>
    <s v="N/A"/>
    <s v="N/A"/>
    <s v="Revisar y aprobar la propuesta por parte del área responsable (única revisión) (correo electrónico con documento aprobado )"/>
    <n v="0.5"/>
    <n v="0.02"/>
    <n v="1"/>
    <s v="Numérica"/>
    <s v="# de propuestas revisadas y aprobadas / 1 propuesta a revisar y aprobar"/>
    <d v="2023-06-01T00:00:00"/>
    <d v="2023-06-30T00:00:00"/>
    <s v="»1000-Delegatura para la Protección de la Competencia"/>
    <x v="2"/>
    <s v="Cumplida"/>
    <n v="1"/>
    <s v="El 23 de junio de 2023  la Dra. Aura Rincón remitió mediante correo electrónico a OSCAE, la aprobación de la propuesta gráfica para la campaña de difusión de los temas misionales de la Delegatura para la Protección de la Competencia, siendo elegida la propuesta 2 &quot;A Todos Nos Toca&quot;. "/>
    <d v="2023-06-23T00:00:00"/>
    <n v="1"/>
    <s v="Ok, verificado OAP. Se aporta la aprobación del concepto gráfico de la campaña."/>
    <d v="2023-06-23T00:00:00"/>
    <s v="SI"/>
    <n v="1"/>
    <n v="0.02"/>
  </r>
  <r>
    <s v="COMPETENCIA"/>
    <x v="21"/>
    <s v="»1000-"/>
    <x v="21"/>
    <n v="5"/>
    <s v="1000-3-4"/>
    <s v="1000-3"/>
    <x v="2"/>
    <s v="Innovador"/>
    <s v="N/A"/>
    <s v="N/A"/>
    <s v="N/A"/>
    <s v="N/A"/>
    <s v="N/A"/>
    <s v="N/A"/>
    <s v="Ejecutar la campaña (capturas de pantalla de la publicación de la campaña)"/>
    <n v="0"/>
    <n v="0"/>
    <n v="1"/>
    <s v="Numérica"/>
    <s v="# de Campañas ejecutadas / Total de  Campañas a ejecutar "/>
    <d v="2023-07-04T00:00:00"/>
    <d v="2023-07-31T00:00:00"/>
    <s v="»73-Grupo de Comunicación"/>
    <x v="3"/>
    <s v="Cumplida"/>
    <n v="1"/>
    <s v="Se ejecutó la campaña de difusión y divulgación en materia de libre competencia en el mes de julio de 2023, en el documento adjunto se presenta un informe detallado sobre la campaña ejecutada."/>
    <d v="2023-07-31T00:00:00"/>
    <n v="1"/>
    <s v="Ok, verificado OAP. La evidencia concuerda con el alcance de la actividad"/>
    <d v="2023-07-31T00:00:00"/>
    <s v="SI"/>
    <n v="1"/>
    <n v="0"/>
  </r>
  <r>
    <s v="COMPETENCIA"/>
    <x v="21"/>
    <s v="»1000-"/>
    <x v="21"/>
    <n v="5"/>
    <s v="1000-4"/>
    <s v="1000-4"/>
    <x v="0"/>
    <s v="Innovador"/>
    <s v="Incrementar las actividades de difusión y pedagogía en el marco de las funciones de la SIC, para empoderar a usuarios y consumidores. "/>
    <s v="12-Planes de mejoramiento"/>
    <s v="SI"/>
    <s v="N/A"/>
    <s v=" 15.Gestión del conocimiento y la innovación"/>
    <s v=" 1- Plan Anual de Adquisiciones"/>
    <s v="Guía para el análisis de garantías por parte del Despacho del Superintendente de Industria y Comercio , presentada  (Documento diagramado enviado para aprobación del superintendente  (único entregable))"/>
    <n v="0.04"/>
    <m/>
    <n v="1"/>
    <s v="Numérica"/>
    <s v="# de Guías presentadas/ 1 Guía a presentar"/>
    <d v="2023-03-01T00:00:00"/>
    <d v="2023-07-31T00:00:00"/>
    <s v="»1000-Delegatura para la Protección de la Competencia, »10-Oficina Asesora Jurídica, »73-Grupo de Comunicación"/>
    <x v="3"/>
    <s v="Cumplida"/>
    <n v="1"/>
    <s v="El 28 de julio de 2023 se remitió mediante correo electrónico a la Señora Superintendente la guía para el ofrecimiento de garantías para su aprobación. El 31 de julio de 2023 se recibió la aprobación de la guía por parte de la Señora Superintendente. "/>
    <d v="2023-07-31T00:00:00"/>
    <n v="1"/>
    <s v="Ok, verificado OAP. Se evidencia la guía para el análisis de garantías"/>
    <d v="2023-07-28T00:00:00"/>
    <s v="SI"/>
    <s v="NA"/>
    <n v="0.04"/>
  </r>
  <r>
    <s v="COMPETENCIA"/>
    <x v="21"/>
    <s v="»1000-"/>
    <x v="21"/>
    <n v="5"/>
    <s v="1000-4-1"/>
    <s v="1000-4"/>
    <x v="1"/>
    <s v="Innovador"/>
    <s v="N/A"/>
    <s v="N/A"/>
    <s v="N/A"/>
    <s v="N/A"/>
    <s v="N/A"/>
    <s v="N/A"/>
    <s v="Elaborar y enviar el documento a la Oficina Asesora Jurídica (Documento en Word de la guía o manual /único entregable)"/>
    <n v="0.2"/>
    <n v="8.0000000000000002E-3"/>
    <n v="1"/>
    <s v="Numérica"/>
    <s v="# de documentos elaborados y enviados/1 documento a elaborar y enviar"/>
    <d v="2023-03-01T00:00:00"/>
    <d v="2023-03-31T00:00:00"/>
    <s v="»1000-Delegatura para la Protección de la Competencia"/>
    <x v="1"/>
    <s v="Cumplida"/>
    <n v="1"/>
    <s v="El 30 de marzo de 2023 se envío por correo electrónico a la Oficina Asesora Jurídica, la versión preliminar de la Guía para el análisis de garantías por parte del Despacho del Superintendente, para la correspondiente revisión y validación."/>
    <d v="2023-03-30T00:00:00"/>
    <n v="1"/>
    <s v="Ok, verificado OAP. La evidencia concuerda con la actividad y la fórmula para determinar el avance."/>
    <d v="2023-03-30T00:00:00"/>
    <s v="SI"/>
    <n v="1"/>
    <n v="8.0000000000000002E-3"/>
  </r>
  <r>
    <s v="COMPETENCIA"/>
    <x v="21"/>
    <s v="»1000-"/>
    <x v="21"/>
    <n v="5"/>
    <s v="1000-4-2"/>
    <s v="1000-4"/>
    <x v="1"/>
    <s v="Innovador"/>
    <s v="N/A"/>
    <s v="N/A"/>
    <s v="N/A"/>
    <s v="N/A"/>
    <s v="N/A"/>
    <s v="N/A"/>
    <s v="Revisar, ajustar y dar visto bueno al documento en Word de la guía o manual (Correo electrónico o memorando con observaciones y visto bueno al Documento en Word de la guía o manual  (único entregable))"/>
    <n v="0.2"/>
    <n v="8.0000000000000002E-3"/>
    <n v="1"/>
    <s v="Numérica"/>
    <s v="# Correos electrónicos o memorandos con observaciones y visto bueno al Documento en Word de la guía o manual/ 1  correo electrónico o memorando con observaciones y visto bueno al documento en Word de la guía o manual"/>
    <d v="2023-04-03T00:00:00"/>
    <d v="2023-04-21T00:00:00"/>
    <s v="»1000-Delegatura para la Protección de la Competencia, »10-Oficina Asesora Jurídica"/>
    <x v="2"/>
    <s v="Cumplida"/>
    <n v="1"/>
    <s v="El 21 de abril de 2023 el Dr. Héctor Barragán de la Oficina Asesora Jurídica remitió mediante correo electrónico los resultados de la revisión y validación de la guía para el análisis de las garantías. En la primera nota descrita en el documento adjunto se incluye el siguiente texto, que da cuenta de la aprobación: “Como primera medida se advierte que, aceptados los cambios y realizadas las modificaciones pertinentes, se da visto bueno desde al Oficina Asesora Jurídica.”"/>
    <d v="2023-04-21T00:00:00"/>
    <n v="1"/>
    <s v="Ok, verificado OAP. La evidencia concuerda con la actividad. Su cumplimiento se evidencia un mes después de la fecha fin afectando eficiencia "/>
    <d v="2023-04-21T00:00:00"/>
    <s v="SI"/>
    <n v="1"/>
    <n v="8.0000000000000002E-3"/>
  </r>
  <r>
    <s v="COMPETENCIA"/>
    <x v="21"/>
    <s v="»1000-"/>
    <x v="21"/>
    <n v="5"/>
    <s v="1000-4-3"/>
    <s v="1000-4"/>
    <x v="1"/>
    <s v="Innovador"/>
    <s v="N/A"/>
    <s v="N/A"/>
    <s v="N/A"/>
    <s v="N/A"/>
    <s v="N/A"/>
    <s v="N/A"/>
    <s v="Gestionar el aval con el Superintendente (Documento en Word de la guía o manual ajustado y con el aval del Superintendente (único entregable))"/>
    <n v="0.1"/>
    <n v="4.0000000000000001E-3"/>
    <n v="1"/>
    <s v="Numérica"/>
    <s v="# de documentos en Word de la guía o manual ajustado y con el aval del Superintendente/ 1 documento en Word de la guía o manual ajustado con el aval del Superintendente"/>
    <d v="2023-04-24T00:00:00"/>
    <d v="2023-05-05T00:00:00"/>
    <s v="»1000-Delegatura para la Protección de la Competencia"/>
    <x v="2"/>
    <s v="Cumplida"/>
    <n v="1"/>
    <s v="El 5 de mayo de 2023 la Señora Superintendente Dra. María del Socorro Pimienta revisó y aprobó el documento físico con la guía para el análisis de las garantías, la evidencia de dicha aprobación se encuentra en la última hoja el documento. "/>
    <d v="2023-05-05T00:00:00"/>
    <n v="1"/>
    <s v="Ok, verificado OAP. La documentación aportada da cumplimiento a la actividad propuesta"/>
    <d v="2023-05-05T00:00:00"/>
    <s v="SI"/>
    <n v="1"/>
    <n v="4.0000000000000001E-3"/>
  </r>
  <r>
    <s v="COMPETENCIA"/>
    <x v="21"/>
    <s v="»1000-"/>
    <x v="21"/>
    <n v="5"/>
    <s v="1000-4-4"/>
    <s v="1000-4"/>
    <x v="1"/>
    <s v="Innovador"/>
    <s v="N/A"/>
    <s v="N/A"/>
    <s v="N/A"/>
    <s v="N/A"/>
    <s v="N/A"/>
    <s v="N/A"/>
    <s v="Enviar al Grupo de Comunicaciones y a la Oficina Asesora Jurídica, el documento en Word, avalado por el Superintendente, de la guía o manual, con sugerencias a tener en cuenta en materia gráfica. (Correo electrónico y documento en Word de la guía o manual, con sugerencias a tener en cuenta en materia gráfica (único entregable))"/>
    <n v="0.15"/>
    <n v="6.0000000000000001E-3"/>
    <n v="1"/>
    <s v="Numérica"/>
    <s v="# de Correos electrónicos y documentos en Word de la guía o manual, con sugerencias a tener en cuenta en materia gráfica/ 1 Correo electrónico y documento en Word de la guía o manual, con sugerencias a tener en cuenta en materia gráfica"/>
    <d v="2023-05-08T00:00:00"/>
    <d v="2023-05-12T00:00:00"/>
    <s v="»1000-Delegatura para la Protección de la Competencia"/>
    <x v="2"/>
    <s v="Cumplida"/>
    <n v="1"/>
    <s v="El 12 de mayo de 2023 la Ing. Laura Salazar Reyes de la Delegatura para la Protección de la Competencia, remitió mediante correo electrónico la guía para el análisis de las garantías avalado por la Señora Superintendente (Word y PDF avalado), este correo incluyó las recomendaciones en materia gráfica."/>
    <d v="2023-05-12T00:00:00"/>
    <n v="1"/>
    <s v="Ok, verificado OAP. La documentación aportada da cumplimiento a la actividad propuesta"/>
    <d v="2023-05-12T00:00:00"/>
    <s v="SI"/>
    <n v="1"/>
    <n v="6.0000000000000001E-3"/>
  </r>
  <r>
    <s v="COMPETENCIA"/>
    <x v="21"/>
    <s v="»1000-"/>
    <x v="21"/>
    <n v="5"/>
    <s v="1000-4-5"/>
    <s v="1000-4"/>
    <x v="2"/>
    <s v="Innovador"/>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
    <d v="2023-05-15T00:00:00"/>
    <d v="2023-07-07T00:00:00"/>
    <s v="»73-Grupo de Comunicación"/>
    <x v="3"/>
    <s v="Cumplida"/>
    <n v="1"/>
    <s v="El 30 de junio de 2023 el Dr. Alejandro Arteaga Coordinador del Grupo de Comunicaciones, remitió mediante correo electrónico la guía para el análisis de las garantías con ajustes de corrección de estilo y diagramación para la aprobación por parte de los asesores del Despacho de la Sra. Superintendente. "/>
    <d v="2023-06-30T00:00:00"/>
    <n v="1"/>
    <s v="Ok, verificado OAP. La documentación aportada da cumplimiento a la actividad propuesta"/>
    <d v="2023-06-30T00:00:00"/>
    <s v="SI"/>
    <n v="1"/>
    <n v="0"/>
  </r>
  <r>
    <s v="COMPETENCIA"/>
    <x v="21"/>
    <s v="»1000-"/>
    <x v="21"/>
    <n v="5"/>
    <s v="1000-4-6"/>
    <s v="1000-4"/>
    <x v="1"/>
    <s v="Innovador"/>
    <s v="N/A"/>
    <s v="N/A"/>
    <s v="N/A"/>
    <s v="N/A"/>
    <s v="N/A"/>
    <s v="N/A"/>
    <s v="Revisar, aprobar y enviar  al Grupo de Comunicaciones el documento de la guía o manual (única revisión). (Correo electrónico y Documento de la guía o manual con las observaciones  aprobadas por el área (único entregable))"/>
    <n v="0.2"/>
    <n v="8.0000000000000002E-3"/>
    <n v="1"/>
    <s v="Numérica"/>
    <s v="# Correos electrónicos y Documentos de la guía o manual con las observaciones y  aprobadas por el área /  1 Correo electrónico y Documento de la guía o manual con las observaciones aprobadas por el área "/>
    <d v="2023-07-10T00:00:00"/>
    <d v="2023-07-14T00:00:00"/>
    <s v="»1000-Delegatura para la Protección de la Competencia"/>
    <x v="3"/>
    <s v="Cumplida"/>
    <n v="1"/>
    <s v="El 7 de julio de 2023 se remitió mediante correo electrónico al Dr. Alejandro Arteaga Coordinador del Grupo de Comunicaciones el texto que contine las observaciones aprobadas por la Delegatura y el Despacho en relación con el contenido, diseño y diagramación de la guía para el ofrecimiento de garantías. Adicionalmente, en documento adjunto se resaltan dichas observaciones. "/>
    <d v="2023-07-07T00:00:00"/>
    <n v="1"/>
    <s v="Ok, verificado OAP. La evidencia concuerda con la actividad"/>
    <d v="2023-07-28T00:00:00"/>
    <s v="SI"/>
    <n v="1"/>
    <n v="8.0000000000000002E-3"/>
  </r>
  <r>
    <s v="COMPETENCIA"/>
    <x v="21"/>
    <s v="»1000-"/>
    <x v="21"/>
    <n v="5"/>
    <s v="1000-4-7"/>
    <s v="1000-4"/>
    <x v="1"/>
    <s v="Innovador"/>
    <s v="N/A"/>
    <s v="N/A"/>
    <s v="N/A"/>
    <s v="N/A"/>
    <s v="N/A"/>
    <s v="N/A"/>
    <s v="Enviar para aprobación del Superintendente, el documento de la guía o manual (Documento diagramado enviado para aprobación del superintendente  (único entregable))"/>
    <n v="0.15"/>
    <n v="6.0000000000000001E-3"/>
    <n v="1"/>
    <s v="Numérica"/>
    <s v="# Documentos diagramados con aprobación del Superintendente / 1 Documento diagramado aprobado por el Superintendente   "/>
    <d v="2023-07-17T00:00:00"/>
    <d v="2023-07-31T00:00:00"/>
    <s v="»1000-Delegatura para la Protección de la Competencia"/>
    <x v="3"/>
    <s v="Cumplida"/>
    <n v="1"/>
    <s v="El 28 de julio de 2023 se remitió mediante correo electrónico a la Señora Superintendente la guía para el ofrecimiento de garantías para su aprobación. El 31 de julio de 2023 se recibió la aprobación de la guía por parte de la Señora Superintendente. "/>
    <d v="2023-07-31T00:00:00"/>
    <n v="1"/>
    <s v="Ok, verificado OAP. Se evidencia la guía para el análisis de garantías"/>
    <d v="2023-07-28T00:00:00"/>
    <s v="SI"/>
    <n v="1"/>
    <n v="6.0000000000000001E-3"/>
  </r>
  <r>
    <s v="COMPETENCIA"/>
    <x v="21"/>
    <s v="»1000-"/>
    <x v="21"/>
    <n v="5"/>
    <s v="1000-5"/>
    <s v="1000-5"/>
    <x v="0"/>
    <s v="Innovador"/>
    <s v="Incrementar las actividades de difusión y pedagogía en el marco de las funciones de la SIC, para empoderar a usuarios y consumidores. "/>
    <s v="1-Datos principales  del Programa de Gobierno"/>
    <s v="SI"/>
    <s v="N/A"/>
    <s v=" 15.Gestión del conocimiento y la innovación"/>
    <s v=" 1- Plan Anual de Adquisiciones"/>
    <s v="Guía práctica para combatir acuerdos colusorios, publicada en la página web. (Captura de pantalla del portal web de la SIC con la publicación de la guía o manual (único entregable))"/>
    <n v="0.04"/>
    <m/>
    <n v="1"/>
    <s v="Numérica"/>
    <s v="# de Guías publicadas/ 1 Guía a publicar"/>
    <d v="2023-03-01T00:00:00"/>
    <d v="2023-07-31T00:00:00"/>
    <s v="»1000-Delegatura para la Protección de la Competencia, »10-Oficina Asesora Jurídica, »73-Grupo de Comunicación"/>
    <x v="3"/>
    <s v="Cumplida"/>
    <n v="1"/>
    <s v="El 24 de julio de 2023 se remitió mediante correo electrónico a la Señora Superintendente la guía práctica para combatir acuerdos colusorios para su aprobación. El 24 de julio de 2023 se recibió la aprobación de la guía por parte de la Señora Superintendente._x000a__x000a_El 25 de julio de 2023 mediante correo electrónico se remite a OSCAE la guía para combatir acuerdos colusorios, con el propósito de gestionar su publicación en la página web de la entidad. El 28 de julio de 2023 se remite evidencia de publicación en la página web de la guía a OSCAE. "/>
    <d v="2023-07-28T00:00:00"/>
    <n v="1"/>
    <s v="Ok, verificado OAP. La evidencia concuerda con el entregable del producto"/>
    <d v="2023-07-28T00:00:00"/>
    <s v="SI"/>
    <s v="NA"/>
    <n v="0.04"/>
  </r>
  <r>
    <s v="COMPETENCIA"/>
    <x v="21"/>
    <s v="»1000-"/>
    <x v="21"/>
    <n v="5"/>
    <s v="1000-5-1"/>
    <s v="1000-5"/>
    <x v="1"/>
    <s v="Innovador"/>
    <s v="N/A"/>
    <s v="N/A"/>
    <s v="N/A"/>
    <s v="N/A"/>
    <s v="N/A"/>
    <s v="N/A"/>
    <s v="Elaborar y enviar el documento a la Oficina Asesora Jurídica (Documento en Word de la guía o manual /único entregable)"/>
    <n v="0.15"/>
    <n v="6.0000000000000001E-3"/>
    <n v="1"/>
    <s v="Numérica"/>
    <s v="# de documentos elaborados y enviados/1 documento a elaborar y enviar"/>
    <d v="2023-03-01T00:00:00"/>
    <d v="2023-03-31T00:00:00"/>
    <s v="»1000-Delegatura para la Protección de la Competencia"/>
    <x v="1"/>
    <s v="Cumplida"/>
    <n v="1"/>
    <s v="El 30 de marzo de 2023 se envió por correo electrónico a la Oficina Asesora Jurídica, la versión preliminar de la Guía práctica para combatir acuerdos colusorios, para la correspondiente revisión y validación."/>
    <d v="2023-03-30T00:00:00"/>
    <n v="1"/>
    <s v="Ok, verificado OAP. La evidencia concuerda con la actividad y la fórmula para determinar el avance."/>
    <d v="2023-03-30T00:00:00"/>
    <s v="SI"/>
    <n v="1"/>
    <n v="6.0000000000000001E-3"/>
  </r>
  <r>
    <s v="COMPETENCIA"/>
    <x v="21"/>
    <s v="»1000-"/>
    <x v="21"/>
    <n v="5"/>
    <s v="1000-5-2"/>
    <s v="1000-5"/>
    <x v="1"/>
    <s v="Innovador"/>
    <s v="N/A"/>
    <s v="N/A"/>
    <s v="N/A"/>
    <s v="N/A"/>
    <s v="N/A"/>
    <s v="N/A"/>
    <s v="Revisar, ajustar y dar visto bueno al documento en Word de la guía o manual (Correo electrónico o memorando con observaciones y visto bueno al Documento en Word de la guía o manual  (único entregable))"/>
    <n v="0.15"/>
    <n v="6.0000000000000001E-3"/>
    <n v="1"/>
    <s v="Numérica"/>
    <s v="# Correos electrónicos o memorandos con observaciones y visto bueno al Documento en Word de la guía o manual/ 1  correo electrónico o memorando con observaciones y visto bueno al documento en Word de la guía o manual"/>
    <d v="2023-04-03T00:00:00"/>
    <d v="2023-04-21T00:00:00"/>
    <s v="»1000-Delegatura para la Protección de la Competencia, »10-Oficina Asesora Jurídica"/>
    <x v="2"/>
    <s v="Cumplida"/>
    <n v="1"/>
    <s v="El 21 de abril de 2023 el Dr. Héctor Barragán de la Oficina Asesora Jurídica remitió mediante correo electrónico los resultados de la revisión y validación de la guía para el análisis de las garantías. En el título No. 10 Programa de Beneficios por Colaboración en la nota descrita en el documento adjunto se incluye el siguiente texto, que da cuenta de la aprobación: Hechas las observaciones relevantes, según antecede, se advierte de manera general que, revisados y acogidos los cambios que se estimen pertinentes a partir de los comentarios planteados, se da visto bueno desde la Oficina Asesora Jurídica. "/>
    <d v="2023-04-21T00:00:00"/>
    <n v="1"/>
    <s v="Ok, verificado OAP. La evidencia concuerda con el entregable de la actividad. Los soportes se verifican posterior a la fecha de vencimiento afectando la eficiencia "/>
    <d v="2023-04-21T00:00:00"/>
    <s v="SI"/>
    <n v="1"/>
    <n v="6.0000000000000001E-3"/>
  </r>
  <r>
    <s v="COMPETENCIA"/>
    <x v="21"/>
    <s v="»1000-"/>
    <x v="21"/>
    <n v="5"/>
    <s v="1000-5-3"/>
    <s v="1000-5"/>
    <x v="1"/>
    <s v="Innovador"/>
    <s v="N/A"/>
    <s v="N/A"/>
    <s v="N/A"/>
    <s v="N/A"/>
    <s v="N/A"/>
    <s v="N/A"/>
    <s v="Gestionar el aval con el Superintendente (Documento en Word de la guía o manual ajustado y con el aval del Superintendente (único entregable))"/>
    <n v="0.1"/>
    <n v="4.0000000000000001E-3"/>
    <n v="1"/>
    <s v="Numérica"/>
    <s v="# de documentos en Word de la guía o manual ajustado y con el aval del Superintendente/ 1 documento en Word de la guía o manual ajustado con el aval del Superintendente"/>
    <d v="2023-04-24T00:00:00"/>
    <d v="2023-05-05T00:00:00"/>
    <s v="»1000-Delegatura para la Protección de la Competencia"/>
    <x v="2"/>
    <s v="Cumplida"/>
    <n v="1"/>
    <s v="El 5 de mayo de 2023 la Señora Superintendente Dra. María del Socorro Pimienta revisó y aprobó el documento físico con la Guía práctica para combatir acuerdos colusorios, la evidencia de dicha aprobación se encuentra en la última hoja el documento. "/>
    <d v="2023-05-05T00:00:00"/>
    <n v="1"/>
    <s v="Ok, verificado OAP. La documentación aportada da cumplimiento a la actividad propuesta"/>
    <d v="2023-05-05T00:00:00"/>
    <s v="SI"/>
    <n v="1"/>
    <n v="4.0000000000000001E-3"/>
  </r>
  <r>
    <s v="COMPETENCIA"/>
    <x v="21"/>
    <s v="»1000-"/>
    <x v="21"/>
    <n v="5"/>
    <s v="1000-5-4"/>
    <s v="1000-5"/>
    <x v="1"/>
    <s v="Innovador"/>
    <s v="N/A"/>
    <s v="N/A"/>
    <s v="N/A"/>
    <s v="N/A"/>
    <s v="N/A"/>
    <s v="N/A"/>
    <s v="Enviar al Grupo de Comunicaciones y a la Oficina Asesora Jurídica, el documento en Word, avalado por el Superintendente, de la guía o manual, con sugerencias a tener en cuenta en materia gráfica. (Correo electrónico y documento en Word de la guía o manual, con sugerencias a tener en cuenta en materia gráfica (único entregable))"/>
    <n v="0.15"/>
    <n v="6.0000000000000001E-3"/>
    <n v="1"/>
    <s v="Numérica"/>
    <s v="# de Correos electrónicos y documentos en Word de la guía o manual, con sugerencias a tener en cuenta en materia gráfica/ 1 Correo electrónico y documento en Word de la guía o manual, con sugerencias a tener en cuenta en materia gráfica"/>
    <d v="2023-05-08T00:00:00"/>
    <d v="2023-05-12T00:00:00"/>
    <s v="»1000-Delegatura para la Protección de la Competencia"/>
    <x v="2"/>
    <s v="Cumplida"/>
    <n v="1"/>
    <s v="El 12 de mayo de 2023 la Ing. Laura Salazar Reyes de la Delegatura para la Protección de la Competencia, remitió mediante correo electrónico la Guía práctica para combatir acuerdos colusorios avalado por la Señora Superintendente (Word y PDF avalado), este correo incluyó las recomendaciones en materia gráfica."/>
    <d v="2023-05-12T00:00:00"/>
    <n v="1"/>
    <s v="Ok, verificado OAP. La documentación aportada da cumplimiento a la actividad propuesta"/>
    <d v="2023-05-12T00:00:00"/>
    <s v="SI"/>
    <n v="1"/>
    <n v="6.0000000000000001E-3"/>
  </r>
  <r>
    <s v="COMPETENCIA"/>
    <x v="21"/>
    <s v="»1000-"/>
    <x v="21"/>
    <n v="5"/>
    <s v="1000-5-5"/>
    <s v="1000-5"/>
    <x v="2"/>
    <s v="Innovador"/>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
    <d v="2023-05-15T00:00:00"/>
    <d v="2023-07-07T00:00:00"/>
    <s v="»73-Grupo de Comunicación"/>
    <x v="3"/>
    <s v="Cumplida"/>
    <n v="1"/>
    <s v="El 30 de junio de 2023 el Dr. Alejandro Arteaga Coordinador del Grupo de Comunicaciones, remitió mediante correo electrónico la Guía práctica para combatir acuerdos colusorios con ajustes de corrección de estilo y diagramación para la aprobación por parte de los asesores del Despacho de la Sra. Superintendente. "/>
    <d v="2023-06-30T00:00:00"/>
    <n v="1"/>
    <s v="Ok, verificado OAP. La documentación aportada da cumplimiento a la actividad propuesta"/>
    <d v="2023-06-30T00:00:00"/>
    <s v="SI"/>
    <n v="1"/>
    <n v="0"/>
  </r>
  <r>
    <s v="COMPETENCIA"/>
    <x v="21"/>
    <s v="»1000-"/>
    <x v="21"/>
    <n v="5"/>
    <s v="1000-5-6"/>
    <s v="1000-5"/>
    <x v="1"/>
    <s v="Innovador"/>
    <s v="N/A"/>
    <s v="N/A"/>
    <s v="N/A"/>
    <s v="N/A"/>
    <s v="N/A"/>
    <s v="N/A"/>
    <s v="Revisar, aprobar y enviar  al Grupo de Comunicaciones el documento de la guía o manual (única revisión). (Correo electrónico y Documento de la guía o manual con las observaciones  aprobadas por el área (único entregable))"/>
    <n v="0.2"/>
    <n v="8.0000000000000002E-3"/>
    <n v="1"/>
    <s v="Numérica"/>
    <s v="# Correos electrónicos y Documentos de la guía o manual con las observaciones y  aprobadas por el área /  1 Correo electrónico y Documento de la guía o manual con las observaciones aprobadas por el área "/>
    <d v="2023-07-10T00:00:00"/>
    <d v="2023-07-14T00:00:00"/>
    <s v="»1000-Delegatura para la Protección de la Competencia"/>
    <x v="3"/>
    <s v="Cumplida"/>
    <n v="1"/>
    <s v="El 7 de julio de 2023 se remitió mediante correo electrónico al Dr. Alejandro Arteaga Coordinador del Grupo de Comunicaciones el texto que contine las observaciones aprobadas por la Delegatura en relación con el contenido, diseño y diagramación de la guía para combatir acuerdos colusorios. Adicionalmente, en documento adjunto se resaltan dichas observaciones. "/>
    <d v="2023-07-07T00:00:00"/>
    <n v="1"/>
    <s v="Ok, verificado OAP. La evidencia concuerda con el entregable de la actividad"/>
    <d v="2023-07-07T00:00:00"/>
    <s v="SI"/>
    <n v="1"/>
    <n v="8.0000000000000002E-3"/>
  </r>
  <r>
    <s v="COMPETENCIA"/>
    <x v="21"/>
    <s v="»1000-"/>
    <x v="21"/>
    <n v="5"/>
    <s v="1000-5-7"/>
    <s v="1000-5"/>
    <x v="1"/>
    <s v="Innovador"/>
    <s v="N/A"/>
    <s v="N/A"/>
    <s v="N/A"/>
    <s v="N/A"/>
    <s v="N/A"/>
    <s v="N/A"/>
    <s v="Enviar para aprobación del Superintendente, el documento de la guía o manual (Documento diagramado con aprobación del superintendente  (único entregable))"/>
    <n v="0.15"/>
    <n v="6.0000000000000001E-3"/>
    <n v="1"/>
    <s v="Numérica"/>
    <s v="# Documentos diagramados con aprobación del Superintendente / 1 Documento diagramado aprobado por el Superintendente   "/>
    <d v="2023-07-17T00:00:00"/>
    <d v="2023-07-24T00:00:00"/>
    <s v="»1000-Delegatura para la Protección de la Competencia"/>
    <x v="3"/>
    <s v="Cumplida"/>
    <n v="1"/>
    <s v="El 24 de julio de 2023 se remitió mediante correo electrónico a la Señora Superintendente la guía práctica para combatir acuerdos colusorios para su aprobación. El 24 de julio de 2023 se recibió la aprobación de la guía por parte de la Señora Superintendente."/>
    <d v="2023-07-24T00:00:00"/>
    <n v="1"/>
    <s v="Ok, verificado OAP. La evidencia concuerda con el entregable de la actividad"/>
    <d v="2023-07-24T00:00:00"/>
    <s v="SI"/>
    <n v="1"/>
    <n v="6.0000000000000001E-3"/>
  </r>
  <r>
    <s v="COMPETENCIA"/>
    <x v="21"/>
    <s v="»1000-"/>
    <x v="21"/>
    <n v="5"/>
    <s v="1000-5-8"/>
    <s v="1000-5"/>
    <x v="1"/>
    <s v="Innovador"/>
    <s v="N/A"/>
    <s v="N/A"/>
    <s v="N/A"/>
    <s v="N/A"/>
    <s v="N/A"/>
    <s v="N/A"/>
    <s v="Solicitar la Publicación de guía o manual al grupo de comunicaciones (Captura de pantalla del portal web de la SIC con la publicación de la guía o manual (único entregable))"/>
    <n v="0.1"/>
    <n v="4.0000000000000001E-3"/>
    <n v="1"/>
    <s v="Numérica"/>
    <s v="# Capturas de pantalla del portal web de la SIC con la publicación de la guía o manual/ 1 Captura de pantalla del portal web de la SIC con la publicación de la guía o manual"/>
    <d v="2023-07-25T00:00:00"/>
    <d v="2023-07-31T00:00:00"/>
    <s v="»1000-Delegatura para la Protección de la Competencia, »73-Grupo de Comunicación"/>
    <x v="3"/>
    <s v="Cumplida"/>
    <n v="1"/>
    <s v="El 25 de julio de 2023 mediante correo electrónico se remite a OSCAE la guía para combatir acuerdos colusorios, con el propósito de gestionar su publicación en la página web de la entidad. El 28 de julio de 2023 se remite evidencia de publicación en la página web de la guía a OSCAE. "/>
    <d v="2023-07-28T00:00:00"/>
    <n v="1"/>
    <s v="Ok, verificado OAP. La evidencia concuerda con el entregable de la actividad"/>
    <d v="2023-07-28T00:00:00"/>
    <s v="SI"/>
    <n v="1"/>
    <n v="4.0000000000000001E-3"/>
  </r>
  <r>
    <s v="COMPETENCIA"/>
    <x v="21"/>
    <s v="»1000-"/>
    <x v="21"/>
    <n v="5"/>
    <s v="1000-6"/>
    <s v="1000-6"/>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Herramienta SABUESO mejorada, que permita aumentar el alcance y generar alertas en materia de prácticas restrictivas de la competencia, operando. (1. Formato Arquitectura de Software GS03F21, ya sea nuevo o actualizado hasta el capitulo 2 . 2. Formato Acta de Entrega de Desarrollo de Software GS03-F25)"/>
    <n v="7.0000000000000007E-2"/>
    <m/>
    <n v="1"/>
    <s v="Numérica"/>
    <s v="# de Herramienta  SABUESO operando/ 1 Herramienta SABUESO a operar"/>
    <d v="2023-02-01T00:00:00"/>
    <d v="2023-11-30T00:00:00"/>
    <s v="»1000-Delegatura para la Protección de la Competencia, »20-Oficina de Tecnología e Informática"/>
    <x v="0"/>
    <s v="Cumplida"/>
    <n v="1"/>
    <s v="Se realizó el cierre del proyecto, para los desarrollos realizados para la vigencia 2023."/>
    <d v="2023-11-30T00:00:00"/>
    <n v="1"/>
    <s v="Se realizó el cierre del proyecto, para los desarrollos realizados para la vigencia 2023."/>
    <d v="2023-11-30T00:00:00"/>
    <m/>
    <s v="NA"/>
    <n v="7.0000000000000007E-2"/>
  </r>
  <r>
    <s v="COMPETENCIA"/>
    <x v="21"/>
    <s v="»1000-"/>
    <x v="21"/>
    <n v="5"/>
    <s v="1000-6-1"/>
    <s v="1000-6"/>
    <x v="1"/>
    <s v="Innovador"/>
    <s v="N/A"/>
    <s v="N/A"/>
    <s v="N/A"/>
    <s v="N/A"/>
    <s v="N/A"/>
    <s v="N/A"/>
    <s v="Elaborar y aprobar requerimiento (1. Formato Solicitud de Requerimientos a Sistemas de Información GS03-F18 2. Formato Lista de Chequeo de Requisitos de Seguridad de la Información GS03-F27)"/>
    <n v="0.15"/>
    <n v="1.0500000000000001E-2"/>
    <n v="1"/>
    <s v="Numérica"/>
    <s v="# de soportes presentados / 2 soportes a presentar"/>
    <d v="2023-02-01T00:00:00"/>
    <d v="2023-02-28T00:00:00"/>
    <s v="»1000-Delegatura para la Protección de la Competencia, »20-Oficina de Tecnología e Informática"/>
    <x v="1"/>
    <s v="Cumplida"/>
    <n v="1"/>
    <s v="El 28 de febrero de 2023, las ingenieras de analítica de datos a cargo del desarrollo de la herramienta Sabueso, consolidaron los requerimientos a desarrollar durante la vigencia 2023, los cuales fueron validados con los coordinadores de cada uno de los grupos y aprobados por la Oficina de Tecnología e Informática. "/>
    <d v="2023-02-28T00:00:00"/>
    <n v="1"/>
    <s v="Ok, verificado OAP. La evidencia concuerda con la actividad y la fórmula para determinar el avance."/>
    <d v="2023-02-28T00:00:00"/>
    <s v="SI"/>
    <n v="1"/>
    <n v="1.0500000000000001E-2"/>
  </r>
  <r>
    <s v="COMPETENCIA"/>
    <x v="21"/>
    <s v="»1000-"/>
    <x v="21"/>
    <n v="5"/>
    <s v="1000-6-2"/>
    <s v="1000-6"/>
    <x v="1"/>
    <s v="Innovador"/>
    <s v="N/A"/>
    <s v="N/A"/>
    <s v="N/A"/>
    <s v="N/A"/>
    <s v="N/A"/>
    <s v="N/A"/>
    <s v="Diseñar la solución (1. Formato Arquitectura de Software GS03F21, ya sea nuevo o actualizado hasta el capitulo 2  / Único entregable) "/>
    <n v="0.15"/>
    <n v="1.0500000000000001E-2"/>
    <n v="1"/>
    <s v="Numérica"/>
    <s v="# de soportes presentados / 1 soportes a presentar"/>
    <d v="2023-03-01T00:00:00"/>
    <d v="2023-03-31T00:00:00"/>
    <s v="»1000-Delegatura para la Protección de la Competencia, »20-Oficina de Tecnología e Informática"/>
    <x v="1"/>
    <s v="Cumplida"/>
    <n v="1"/>
    <s v="El 31 de marzo de 2023 finalizó el diseño de la herramienta Sabueso y se entregó por parte de las ingenieras de analítica de datos a cargo del desarrollo del producto, el formato de arquitectura de software debidamente validado por la Oficina de Tecnología e Informática de la Entidad."/>
    <d v="2023-03-31T00:00:00"/>
    <n v="1"/>
    <s v="Ok, verificado OAP. La evidencia concuerda con la actividad y la fórmula para determinar el avance."/>
    <d v="2023-03-31T00:00:00"/>
    <s v="SI"/>
    <n v="1"/>
    <n v="1.0500000000000001E-2"/>
  </r>
  <r>
    <s v="COMPETENCIA"/>
    <x v="21"/>
    <s v="»1000-"/>
    <x v="21"/>
    <n v="5"/>
    <s v="1000-6-3"/>
    <s v="1000-6"/>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1.0500000000000001E-2"/>
    <n v="1"/>
    <s v="Numérica"/>
    <s v="# de soportes presentados /2 soportes a presentar"/>
    <d v="2023-04-01T00:00:00"/>
    <d v="2023-10-31T00:00:00"/>
    <s v="»1000-Delegatura para la Protección de la Competencia, »20-Oficina de Tecnología e Informática"/>
    <x v="0"/>
    <s v="Cumplida"/>
    <n v="1"/>
    <s v="En el reporte se incluye: (i) captura de pantalla de los reportes de planeación de tareas atráves de la herramienta DevOps y  (ii) Captura de pantalla de la línea base de requerimientos (Historias de Usuario) y registrados en el DevOps."/>
    <d v="2023-10-31T00:00:00"/>
    <n v="1"/>
    <s v="Ok, verificado OAP. Se valida la descripción del avance"/>
    <d v="2023-10-31T00:00:00"/>
    <s v="SI"/>
    <n v="1"/>
    <n v="1.0500000000000001E-2"/>
  </r>
  <r>
    <s v="COMPETENCIA"/>
    <x v="21"/>
    <s v="»1000-"/>
    <x v="21"/>
    <n v="5"/>
    <s v="1000-6-4"/>
    <s v="1000-6"/>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1.4000000000000002E-2"/>
    <n v="1"/>
    <s v="Numérica"/>
    <s v="# de soportes presentados / 4 soportes a presentar"/>
    <d v="2023-04-01T00:00:00"/>
    <d v="2023-10-31T00:00:00"/>
    <s v="»1000-Delegatura para la Protección de la Competencia, »20-Oficina de Tecnología e Informática"/>
    <x v="0"/>
    <s v="Cumplida"/>
    <n v="1"/>
    <s v="Se contruyó el componente de software en el archivo adjunto se registra:1. Captura de pantalla del Código fuente registrado en devops / 2. Captura de pantalla  de casos de prueba ejecutados por desarrollo / 3.Captura de pantalla  de casos de prueba ejecutados para aceptación / 4. Formato Acta de Prueba de Desarrollo de Software. "/>
    <d v="2023-10-31T00:00:00"/>
    <n v="1"/>
    <s v="Ok, verificado OAP. Se valida la descripción del avance"/>
    <d v="2023-10-31T00:00:00"/>
    <s v="SI"/>
    <n v="1"/>
    <n v="1.4000000000000002E-2"/>
  </r>
  <r>
    <s v="COMPETENCIA"/>
    <x v="21"/>
    <s v="»1000-"/>
    <x v="21"/>
    <n v="5"/>
    <s v="1000-6-5"/>
    <s v="1000-6"/>
    <x v="1"/>
    <s v="Innovador"/>
    <s v="N/A"/>
    <s v="N/A"/>
    <s v="N/A"/>
    <s v="N/A"/>
    <s v="N/A"/>
    <s v="N/A"/>
    <s v="Realizar manuales y capacitar a los usuarios (1.Formato Manual de Usuario GS03-F24 nuevo o actualizado  2. Registro de Capacitación)"/>
    <n v="0.2"/>
    <n v="1.4000000000000002E-2"/>
    <n v="1"/>
    <s v="Numérica"/>
    <s v="# de soportes presentados / 2 soportes a presentar"/>
    <d v="2023-11-01T00:00:00"/>
    <d v="2023-11-30T00:00:00"/>
    <s v="»1000-Delegatura para la Protección de la Competencia, »20-Oficina de Tecnología e Informática"/>
    <x v="0"/>
    <s v="Cumplida"/>
    <n v="1"/>
    <s v="Se realizó el manual de usuario y se capacitó a los usuario, sobre los desarrollos realizados para la vigencia 2023. "/>
    <d v="2023-11-30T00:00:00"/>
    <n v="1"/>
    <s v="Ok, verificado OAP. Se valida la descripción del avance"/>
    <d v="2023-11-30T00:00:00"/>
    <s v="SI"/>
    <n v="1"/>
    <n v="1.4000000000000002E-2"/>
  </r>
  <r>
    <s v="COMPETENCIA"/>
    <x v="21"/>
    <s v="»1000-"/>
    <x v="21"/>
    <n v="5"/>
    <s v="1000-6-6"/>
    <s v="1000-6"/>
    <x v="1"/>
    <s v="Innovador"/>
    <s v="N/A"/>
    <s v="19-N/A"/>
    <s v="N/A"/>
    <s v="N/A"/>
    <s v="N/A"/>
    <s v="N/A"/>
    <s v="Realizar cierre del proyecto (1. Formato Arquitectura de Software GS03F21, ya sea nuevo o actualizado hasta el capitulo 2 . 2. Formato Acta de Entrega de Desarrollo de Software GS03-F25)"/>
    <n v="0.15"/>
    <n v="1.0500000000000001E-2"/>
    <n v="1"/>
    <s v="Numérica"/>
    <s v="# de soportes presentados / 2 soportes a presentar"/>
    <d v="2023-11-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s v="SI"/>
    <n v="1"/>
    <n v="1.0500000000000001E-2"/>
  </r>
  <r>
    <s v="COMPETENCIA"/>
    <x v="21"/>
    <s v="»1000-"/>
    <x v="21"/>
    <n v="5"/>
    <s v="1000-7"/>
    <s v="1000-7"/>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Mejoramiento del sistema de procesamiento de lenguaje natural de la herramienta INSPECTOR para identificar proyectos normativos que tengan incidencia en la Libre Competencia, operando.(1. Formato Arquitectura de Software GS03F21, ya sea nuevo o actualizado hasta el capitulo 2 . 2. Formato Acta de Entrega de Desarrollo de Software GS03-F25)"/>
    <n v="7.0000000000000007E-2"/>
    <m/>
    <n v="1"/>
    <s v="Numérica"/>
    <s v="Herramienta INSPECTOR operando/ Herramienta INSPECTOR a desarrollar"/>
    <d v="2023-02-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m/>
    <s v="NA"/>
    <n v="7.0000000000000007E-2"/>
  </r>
  <r>
    <s v="COMPETENCIA"/>
    <x v="21"/>
    <s v="»1000-"/>
    <x v="21"/>
    <n v="5"/>
    <s v="1000-7-1"/>
    <s v="1000-7"/>
    <x v="1"/>
    <s v="Innovador"/>
    <s v="N/A"/>
    <s v="N/A"/>
    <s v="N/A"/>
    <s v="N/A"/>
    <s v="N/A"/>
    <s v="N/A"/>
    <s v="Elaborar y aprobar requerimiento (1. Formato Solicitud de Requerimientos a Sistemas de Información GS03-F18 2. Formato Lista de Chequeo de Requisitos de Seguridad de la Información GS03-F27)"/>
    <n v="0.15"/>
    <n v="1.0500000000000001E-2"/>
    <n v="1"/>
    <s v="Numérica"/>
    <s v="# de soportes presentados / 2 soportes a presentar"/>
    <d v="2023-02-01T00:00:00"/>
    <d v="2023-02-28T00:00:00"/>
    <s v="»1000-Delegatura para la Protección de la Competencia, »20-Oficina de Tecnología e Informática"/>
    <x v="1"/>
    <s v="Cumplida"/>
    <n v="1"/>
    <s v="_x000a_El 27 de febrero de 2023, las ingenieras de analítica de datos a cargo del desarrollo de la herramienta Inspector, consolidaron los requerimientos a desarrollar durante la vigencia 2023, los cuales fueron validados con la coordinadora del grupo de trabajo de Abogacía de la Competencia y aprobados por la Oficina de Tecnología e Informática. "/>
    <d v="2023-02-27T00:00:00"/>
    <n v="1"/>
    <s v="Ok, verificado OAP. La evidencia concuerda con la actividad y la fórmula para determinar el avance."/>
    <d v="2023-02-27T00:00:00"/>
    <s v="SI"/>
    <n v="1"/>
    <n v="1.0500000000000001E-2"/>
  </r>
  <r>
    <s v="COMPETENCIA"/>
    <x v="21"/>
    <s v="»1000-"/>
    <x v="21"/>
    <n v="5"/>
    <s v="1000-7-2"/>
    <s v="1000-7"/>
    <x v="1"/>
    <s v="Innovador"/>
    <s v="N/A"/>
    <s v="N/A"/>
    <s v="N/A"/>
    <s v="N/A"/>
    <s v="N/A"/>
    <s v="N/A"/>
    <s v="Diseñar la solución (1. Formato Arquitectura de Software GS03F21, ya sea nuevo o actualizado hasta el capitulo 2  / Único entregable) "/>
    <n v="0.15"/>
    <n v="1.0500000000000001E-2"/>
    <n v="1"/>
    <s v="Numérica"/>
    <s v="# de soportes presentados / 1 soportes a presentar"/>
    <d v="2023-03-01T00:00:00"/>
    <d v="2023-03-31T00:00:00"/>
    <s v="»1000-Delegatura para la Protección de la Competencia, »20-Oficina de Tecnología e Informática"/>
    <x v="1"/>
    <s v="Cumplida"/>
    <n v="1"/>
    <s v="El 31 de marzo de 2023 finalizó el diseño de la herramienta Inspector y se entregó por parte de las ingenieras de analítica de datos a cargo del desarrollo del producto, el formato de arquitectura de software debidamente validado por la Oficina de Tecnología e Informática de la Entidad."/>
    <d v="2023-03-31T00:00:00"/>
    <n v="1"/>
    <s v="Ok, verificado OAP. La evidencia concuerda con la actividad y la fórmula para determinar el avance."/>
    <d v="2023-03-31T00:00:00"/>
    <s v="SI"/>
    <n v="1"/>
    <n v="1.0500000000000001E-2"/>
  </r>
  <r>
    <s v="COMPETENCIA"/>
    <x v="21"/>
    <s v="»1000-"/>
    <x v="21"/>
    <n v="5"/>
    <s v="1000-7-3"/>
    <s v="1000-7"/>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1.0500000000000001E-2"/>
    <n v="1"/>
    <s v="Numérica"/>
    <s v="# de soportes presentados /2 soportes a presentar"/>
    <d v="2023-04-01T00:00:00"/>
    <d v="2023-10-31T00:00:00"/>
    <s v="»1000-Delegatura para la Protección de la Competencia, »20-Oficina de Tecnología e Informática"/>
    <x v="0"/>
    <s v="Cumplida"/>
    <n v="1"/>
    <s v=" Se registra el informe con la siguiente información: 1. Reporte planeación de tareas, línea base de requerimientos (historias de usuario) y entregables  en la herramienta devops 2. plan de pruebas diseñado y registrado en la herramienta devops."/>
    <d v="2023-10-31T00:00:00"/>
    <n v="1"/>
    <s v="Ok, verificado OAP. Se valida la descripción del avance"/>
    <d v="2023-10-31T00:00:00"/>
    <s v="SI"/>
    <n v="1"/>
    <n v="1.0500000000000001E-2"/>
  </r>
  <r>
    <s v="COMPETENCIA"/>
    <x v="21"/>
    <s v="»1000-"/>
    <x v="21"/>
    <n v="5"/>
    <s v="1000-7-4"/>
    <s v="1000-7"/>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1.4000000000000002E-2"/>
    <n v="1"/>
    <s v="Numérica"/>
    <s v="# de soportes presentados / 4 soportes a presentar"/>
    <d v="2023-04-01T00:00:00"/>
    <d v="2023-10-31T00:00:00"/>
    <s v="»1000-Delegatura para la Protección de la Competencia, »20-Oficina de Tecnología e Informática"/>
    <x v="0"/>
    <s v="Cumplida"/>
    <n v="1"/>
    <s v=" Se registra el informe con la siguiente información: 1. Captura de pantalla del Código fuente registrado en devops / 2. Captura de pantalla  de casos de prueba ejecutados por desarrollo / 3.Captura de pantalla  de casos de prueba ejecutados para aceptación / 4. Formato Acta de Prueba de Desarrollo de Software. "/>
    <d v="2023-10-31T00:00:00"/>
    <n v="1"/>
    <s v="Ok, verificado OAP. Se valida la descripción del avance"/>
    <d v="2023-10-31T00:00:00"/>
    <s v="SI"/>
    <n v="1"/>
    <n v="1.4000000000000002E-2"/>
  </r>
  <r>
    <s v="COMPETENCIA"/>
    <x v="21"/>
    <s v="»1000-"/>
    <x v="21"/>
    <n v="5"/>
    <s v="1000-7-5"/>
    <s v="1000-7"/>
    <x v="1"/>
    <s v="Innovador"/>
    <s v="N/A"/>
    <s v="N/A"/>
    <s v="N/A"/>
    <s v="N/A"/>
    <s v="N/A"/>
    <s v="N/A"/>
    <s v="Realizar manuales y capacitar a los usuarios (1.Formato Manual de Usuario GS03-F24 nuevo o actualizado  2. Registro de Capacitación)"/>
    <n v="0.2"/>
    <n v="1.4000000000000002E-2"/>
    <n v="1"/>
    <s v="Numérica"/>
    <s v="# de soportes presentados / 2 soportes a presentar"/>
    <d v="2023-11-01T00:00:00"/>
    <d v="2023-11-30T00:00:00"/>
    <s v="»1000-Delegatura para la Protección de la Competencia, »20-Oficina de Tecnología e Informática"/>
    <x v="0"/>
    <s v="Cumplida"/>
    <n v="1"/>
    <s v=" Se registra el informe con la siguiente información: 1.Formato Manual de Usuario GS03-F24 nuevo o actualizado  2. Registro de Capacitación "/>
    <d v="2023-11-30T00:00:00"/>
    <n v="1"/>
    <s v="Ok, verificado OAP. Se valida la descripción del avance"/>
    <d v="2023-11-30T00:00:00"/>
    <s v="SI"/>
    <n v="1"/>
    <n v="1.4000000000000002E-2"/>
  </r>
  <r>
    <s v="COMPETENCIA"/>
    <x v="21"/>
    <s v="»1000-"/>
    <x v="21"/>
    <n v="5"/>
    <s v="1000-7-6"/>
    <s v="1000-7"/>
    <x v="1"/>
    <s v="Innovador"/>
    <s v="N/A"/>
    <s v="N/A"/>
    <s v="N/A"/>
    <s v="N/A"/>
    <s v="N/A"/>
    <s v="N/A"/>
    <s v="Realizar cierre del proyecto (1. Formato Arquitectura de Software GS03F21, ya sea nuevo o actualizado hasta el capitulo 2 . 2. Formato Acta de Entrega de Desarrollo de Software GS03-F25)"/>
    <n v="0.15"/>
    <n v="1.0500000000000001E-2"/>
    <n v="1"/>
    <s v="Numérica"/>
    <s v="# de soportes presentados / 2 soportes a presentar"/>
    <d v="2023-11-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s v="SI"/>
    <n v="1"/>
    <n v="1.0500000000000001E-2"/>
  </r>
  <r>
    <s v="COMPETENCIA"/>
    <x v="21"/>
    <s v="»1000-"/>
    <x v="21"/>
    <n v="5"/>
    <s v="1000-8"/>
    <s v="1000-8"/>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Herramienta de analítica de datos SHERLOCK que permita generar alertas de potenciales prácticas anticompetitivas en la contratación estatal, operando. (1. Formato Arquitectura de Software GS03F21, ya sea nuevo o actualizado hasta el capitulo 2 . 2. Formato Acta de Entrega de Desarrollo de Software GS03-F25)"/>
    <n v="7.0000000000000007E-2"/>
    <m/>
    <n v="1"/>
    <s v="Numérica"/>
    <s v="# de Herramienta SHERLOCK operando/ 1 Herramienta SHERLOCK a operar"/>
    <d v="2023-02-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m/>
    <s v="NA"/>
    <n v="7.0000000000000007E-2"/>
  </r>
  <r>
    <s v="COMPETENCIA"/>
    <x v="21"/>
    <s v="»1000-"/>
    <x v="21"/>
    <n v="5"/>
    <s v="1000-8-1"/>
    <s v="1000-8"/>
    <x v="1"/>
    <s v="Innovador"/>
    <s v="N/A"/>
    <s v="N/A"/>
    <s v="N/A"/>
    <s v="N/A"/>
    <s v="N/A"/>
    <s v="N/A"/>
    <s v="Elaborar y aprobar requerimiento (1. Formato Solicitud de Requerimientos a Sistemas de Información GS03-F18 2. Formato Lista de Chequeo de Requisitos de Seguridad de la Información GS03-F27)"/>
    <n v="0.15"/>
    <n v="1.0500000000000001E-2"/>
    <n v="1"/>
    <s v="Numérica"/>
    <s v="# de soportes presentados / 2 soportes a presentar"/>
    <d v="2023-02-01T00:00:00"/>
    <d v="2023-02-28T00:00:00"/>
    <s v="»1000-Delegatura para la Protección de la Competencia, »20-Oficina de Tecnología e Informática"/>
    <x v="1"/>
    <s v="Cumplida"/>
    <n v="1"/>
    <s v="El 28 de febrero de 2023, las ingenieras de analítica de datos a cargo del desarrollo de la herramienta Sherlock, consolidaron los requerimientos a desarrollar durante la vigencia 2023, los cuales fueron validados con el coordinador del Grupo de Trabajo Élite contra Colusiones y aprobados por la Oficina de Tecnología e Informática. "/>
    <d v="2023-02-28T00:00:00"/>
    <n v="1"/>
    <s v="Ok, verificado OAP. La evidencia concuerda con la actividad y la fórmula para determinar el avance."/>
    <d v="2023-02-28T00:00:00"/>
    <s v="SI"/>
    <n v="1"/>
    <n v="1.0500000000000001E-2"/>
  </r>
  <r>
    <s v="COMPETENCIA"/>
    <x v="21"/>
    <s v="»1000-"/>
    <x v="21"/>
    <n v="5"/>
    <s v="1000-8-2"/>
    <s v="1000-8"/>
    <x v="1"/>
    <s v="Innovador"/>
    <s v="N/A"/>
    <s v="N/A"/>
    <s v="N/A"/>
    <s v="N/A"/>
    <s v="N/A"/>
    <s v="N/A"/>
    <s v="Diseñar la solución (1. Formato Arquitectura de Software GS03F21, ya sea nuevo o actualizado hasta el capitulo 2  / Único entregable) "/>
    <n v="0.15"/>
    <n v="1.0500000000000001E-2"/>
    <n v="1"/>
    <s v="Numérica"/>
    <s v="# de soportes presentados / 1 soportes a presentar"/>
    <d v="2023-03-01T00:00:00"/>
    <d v="2023-03-31T00:00:00"/>
    <s v="»1000-Delegatura para la Protección de la Competencia, »20-Oficina de Tecnología e Informática"/>
    <x v="1"/>
    <s v="Cumplida"/>
    <n v="1"/>
    <s v="El 31 de marzo de 2023 finalizó el diseño de la herramienta Sherlock y se entregó por parte de las ingenieras de analítica de datos a cargo del desarrollo del producto, el formato de arquitectura de software debidamente validado por la Oficina de Tecnología e Informática de la Entidad."/>
    <d v="2023-03-31T00:00:00"/>
    <n v="1"/>
    <s v="Ok, verificado OAP. La evidencia concuerda con la actividad y la fórmula para determinar el avance."/>
    <d v="2023-03-31T00:00:00"/>
    <s v="SI"/>
    <n v="1"/>
    <n v="1.0500000000000001E-2"/>
  </r>
  <r>
    <s v="COMPETENCIA"/>
    <x v="21"/>
    <s v="»1000-"/>
    <x v="21"/>
    <n v="5"/>
    <s v="1000-8-3"/>
    <s v="1000-8"/>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1.0500000000000001E-2"/>
    <n v="1"/>
    <s v="Numérica"/>
    <s v="# de soportes presentados /2 soportes a presentar"/>
    <d v="2023-04-01T00:00:00"/>
    <d v="2023-10-31T00:00:00"/>
    <s v="»1000-Delegatura para la Protección de la Competencia, »20-Oficina de Tecnología e Informática"/>
    <x v="0"/>
    <s v="Cumplida"/>
    <n v="1"/>
    <s v=" Se registra el informe con la siguiente información: 1. Reporte planeación de tareas, línea base de requerimientos (historias de usuario) y entregables  en la herramienta devops 2. plan de pruebas diseñado y registrado en la herramienta devops. "/>
    <d v="2023-10-31T00:00:00"/>
    <n v="1"/>
    <s v="Ok, verificado OAP. Se valida la descripción del avance"/>
    <d v="2023-10-31T00:00:00"/>
    <s v="SI"/>
    <n v="1"/>
    <n v="1.0500000000000001E-2"/>
  </r>
  <r>
    <s v="COMPETENCIA"/>
    <x v="21"/>
    <s v="»1000-"/>
    <x v="21"/>
    <n v="5"/>
    <s v="1000-8-4"/>
    <s v="1000-8"/>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1.4000000000000002E-2"/>
    <n v="1"/>
    <s v="Numérica"/>
    <s v="# de soportes presentados / 4 soportes a presentar"/>
    <d v="2023-04-01T00:00:00"/>
    <d v="2023-10-31T00:00:00"/>
    <s v="»1000-Delegatura para la Protección de la Competencia, »20-Oficina de Tecnología e Informática"/>
    <x v="0"/>
    <s v="Cumplida"/>
    <n v="1"/>
    <s v="Se registra el informe con la siguiente información: 1. Captura de pantalla del Código fuente registrado en devops / 2. Captura de pantalla  de casos de prueba ejecutados por desarrollo / 3.Captura de pantalla  de casos de prueba ejecutados para aceptación / 4. Formato Acta de Prueba de Desarrollo de Software."/>
    <d v="2023-10-31T00:00:00"/>
    <n v="1"/>
    <s v="Ok, verificado OAP. Se valida la descripción del avance"/>
    <d v="2023-10-31T00:00:00"/>
    <s v="SI"/>
    <n v="1"/>
    <n v="1.4000000000000002E-2"/>
  </r>
  <r>
    <s v="COMPETENCIA"/>
    <x v="21"/>
    <s v="»1000-"/>
    <x v="21"/>
    <n v="5"/>
    <s v="1000-8-5"/>
    <s v="1000-8"/>
    <x v="1"/>
    <s v="Innovador"/>
    <s v="N/A"/>
    <s v="N/A"/>
    <s v="N/A"/>
    <s v="N/A"/>
    <s v="N/A"/>
    <s v="N/A"/>
    <s v="Realizar manuales y capacitar a los usuarios (1.Formato Manual de Usuario GS03-F24 nuevo o actualizado  2. Registro de Capacitación)"/>
    <n v="0.2"/>
    <n v="1.4000000000000002E-2"/>
    <n v="1"/>
    <s v="Numérica"/>
    <s v="# de soportes presentados / 2 soportes a presentar"/>
    <d v="2023-11-01T00:00:00"/>
    <d v="2023-11-30T00:00:00"/>
    <s v="»1000-Delegatura para la Protección de la Competencia, »20-Oficina de Tecnología e Informática"/>
    <x v="0"/>
    <s v="Cumplida"/>
    <n v="1"/>
    <s v=" Se registra el informe con la siguiente información: 1.Formato Manual de Usuario GS03-F24 nuevo o actualizado  2. Registro de Capacitación "/>
    <d v="2023-11-30T00:00:00"/>
    <n v="1"/>
    <s v="Ok, verificado OAP. Se valida la descripción del avance"/>
    <d v="2023-11-30T00:00:00"/>
    <s v="SI"/>
    <n v="1"/>
    <n v="1.4000000000000002E-2"/>
  </r>
  <r>
    <s v="COMPETENCIA"/>
    <x v="21"/>
    <s v="»1000-"/>
    <x v="21"/>
    <n v="5"/>
    <s v="1000-8-6"/>
    <s v="1000-8"/>
    <x v="1"/>
    <s v="Innovador"/>
    <s v="N/A"/>
    <s v="N/A"/>
    <s v="N/A"/>
    <s v="N/A"/>
    <s v="N/A"/>
    <s v="N/A"/>
    <s v="Realizar cierre del proyecto (1. Formato Arquitectura de Software GS03F21, ya sea nuevo o actualizado hasta el capitulo 2 . 2. Formato Acta de Entrega de Desarrollo de Software GS03-F25)"/>
    <n v="0.15"/>
    <n v="1.0500000000000001E-2"/>
    <n v="1"/>
    <s v="Numérica"/>
    <s v="# de soportes presentados / 2 soportes a presentar"/>
    <d v="2023-11-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s v="SI"/>
    <n v="1"/>
    <n v="1.0500000000000001E-2"/>
  </r>
  <r>
    <s v="COMPETENCIA"/>
    <x v="21"/>
    <s v="»1000-"/>
    <x v="21"/>
    <n v="5"/>
    <s v="1000-9"/>
    <s v="1000-9"/>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Herramienta BUHO que permita realizar el seguimiento inteligente a medios de comunicación escritos a través de analítica de datos que permita alertar oportunidades de acción de la Delegatura, implementada. (1.Formato Manual de Usuario GS03-F24 nuevo o actualizado  2. Registro de Capacitación)"/>
    <n v="0.04"/>
    <m/>
    <n v="1"/>
    <s v="Numérica"/>
    <s v="# de Herramienta  BUHO implementada/ 1 Herramienta BUHO a implementar"/>
    <d v="2023-02-01T00:00:00"/>
    <d v="2023-11-30T00:00:00"/>
    <s v="»1000-Delegatura para la Protección de la Competencia, »20-Oficina de Tecnología e Informática"/>
    <x v="0"/>
    <s v="Cumplida"/>
    <n v="1"/>
    <s v="Se finalizó el desarrollo de la herramienta, se realizaron las pruebas por el equipo de la OTI y con el área funcional, donde se verificó el cumplimiento de la totalidad de los requerimientos. Se llevó a cabo el paso a producción anticipado del aplicativo, el cual se encuentra capturando la información y emitiendo notificaciones al área funcional desde el lunes 18 de septiembre de 2023 en ambiente productivo. _x000a_"/>
    <d v="2023-08-31T00:00:00"/>
    <n v="1"/>
    <s v="Ok, verificado OAP. La evidencia concuerda con el entregable de la actividad"/>
    <d v="2023-08-31T00:00:00"/>
    <s v="SI"/>
    <s v="NA"/>
    <n v="0.04"/>
  </r>
  <r>
    <s v="COMPETENCIA"/>
    <x v="21"/>
    <s v="»1000-"/>
    <x v="21"/>
    <n v="5"/>
    <s v="1000-9-1"/>
    <s v="1000-9"/>
    <x v="1"/>
    <s v="Innovador"/>
    <s v="N/A"/>
    <s v="N/A"/>
    <s v="N/A"/>
    <s v="N/A"/>
    <s v="N/A"/>
    <s v="N/A"/>
    <s v="Elaborar y aprobar requerimiento (1. Formato Solicitud de Requerimientos a Sistemas de Información GS03-F18 2. Formato Lista de Chequeo de Requisitos de Seguridad de la Información GS03-F27)"/>
    <n v="0.2"/>
    <n v="8.0000000000000002E-3"/>
    <n v="1"/>
    <s v="Numérica"/>
    <s v="# de soportes presentados / 2 soportes a presentar"/>
    <d v="2023-02-01T00:00:00"/>
    <d v="2023-02-28T00:00:00"/>
    <s v="»1000-Delegatura para la Protección de la Competencia, »20-Oficina de Tecnología e Informática"/>
    <x v="1"/>
    <s v="Cumplida"/>
    <n v="1"/>
    <s v="El 28 de febrero de 2023, las ingenieras de analítica de datos a cargo del desarrollo de la herramienta Búho, consolidaron los requerimientos a desarrollar durante la vigencia 2023, los cuales fueron validados con los coordinadores de cada uno de los grupos de la Delegatura y aprobados por la Oficina de Tecnología e Informática. "/>
    <d v="2023-02-28T00:00:00"/>
    <n v="1"/>
    <s v="Ok, verificado OAP. La evidencia concuerda con la actividad y la fórmula para determinar el avance."/>
    <d v="2023-02-28T00:00:00"/>
    <s v="SI"/>
    <n v="1"/>
    <n v="8.0000000000000002E-3"/>
  </r>
  <r>
    <s v="COMPETENCIA"/>
    <x v="21"/>
    <s v="»1000-"/>
    <x v="21"/>
    <n v="5"/>
    <s v="1000-9-2"/>
    <s v="1000-9"/>
    <x v="1"/>
    <s v="Innovador"/>
    <s v="N/A"/>
    <s v="N/A"/>
    <s v="N/A"/>
    <s v="N/A"/>
    <s v="N/A"/>
    <s v="N/A"/>
    <s v="Diseñar la solución (1. Formato Arquitectura de Software GS03F21, ya sea nuevo o actualizado hasta el capitulo 2  / Único entregable) "/>
    <n v="0.2"/>
    <n v="8.0000000000000002E-3"/>
    <n v="1"/>
    <s v="Numérica"/>
    <s v="# de soportes presentados / 1 soportes a presentar"/>
    <d v="2023-03-01T00:00:00"/>
    <d v="2023-03-31T00:00:00"/>
    <s v="»1000-Delegatura para la Protección de la Competencia, »20-Oficina de Tecnología e Informática"/>
    <x v="1"/>
    <s v="Cumplida"/>
    <n v="1"/>
    <s v="El 31 de marzo de 2023 finalizó el diseño de la herramienta Búho y se entregó por parte de las ingenieras de analítica de datos a cargo del desarrollo del producto, el formato de arquitectura de software debidamente validado por la Oficina de Tecnología e Informática de la Entidad."/>
    <d v="2023-03-31T00:00:00"/>
    <n v="1"/>
    <s v="Ok, verificado OAP. La evidencia concuerda con la actividad y la fórmula para determinar el avance."/>
    <d v="2023-03-31T00:00:00"/>
    <s v="SI"/>
    <n v="1"/>
    <n v="8.0000000000000002E-3"/>
  </r>
  <r>
    <s v="COMPETENCIA"/>
    <x v="21"/>
    <s v="»1000-"/>
    <x v="21"/>
    <n v="5"/>
    <s v="1000-9-3"/>
    <s v="1000-9"/>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8.0000000000000002E-3"/>
    <n v="1"/>
    <s v="Numérica"/>
    <s v="# de soportes presentados /2 soportes a presentar"/>
    <d v="2023-04-01T00:00:00"/>
    <d v="2023-10-31T00:00:00"/>
    <s v="»1000-Delegatura para la Protección de la Competencia, »20-Oficina de Tecnología e Informática"/>
    <x v="0"/>
    <s v="Cumplida"/>
    <n v="1"/>
    <s v="Se finalizó el desarrollo de la herramienta, se realizaron las pruebas por el equipo de la OTI y con el área funcional, donde se verificó el cumplimiento de la totalidad de los requerimientos. Se llevó a cabo el paso a producción anticipado del aplicativo, el cual se encuentra capturando la información y emitiendo notificaciones al área funcional desde el lunes 18 de septiembre de 2023 en ambiente productivo. "/>
    <d v="2023-08-31T00:00:00"/>
    <n v="1"/>
    <s v="Ok, verificado OAP. La evidencia concuerda con el entregable de la actividad"/>
    <d v="2023-08-31T00:00:00"/>
    <s v="SI"/>
    <n v="1"/>
    <n v="8.0000000000000002E-3"/>
  </r>
  <r>
    <s v="COMPETENCIA"/>
    <x v="21"/>
    <s v="»1000-"/>
    <x v="21"/>
    <n v="5"/>
    <s v="1000-9-4"/>
    <s v="1000-9"/>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8.0000000000000002E-3"/>
    <n v="1"/>
    <s v="Numérica"/>
    <s v="# de soportes presentados / 4 soportes a presentar"/>
    <d v="2023-04-01T00:00:00"/>
    <d v="2023-10-31T00:00:00"/>
    <s v="»1000-Delegatura para la Protección de la Competencia, »20-Oficina de Tecnología e Informática"/>
    <x v="0"/>
    <s v="Cumplida"/>
    <n v="1"/>
    <s v="Se finalizó el desarrollo de la herramienta, se realizaron las pruebas por el equipo de la OTI y con el área funcional, donde se verificó el cumplimiento de la totalidad de los requerimientos. Se llevó a cabo el paso a producción anticipado del aplicativo, el cual se encuentra capturando la información y emitiendo notificaciones al área funcional desde el lunes 18 de septiembre de 2023 en ambiente productivo. "/>
    <d v="2023-08-31T00:00:00"/>
    <n v="1"/>
    <s v="Ok, verificado OAP. La evidencia concuerda con el entregable de la actividad"/>
    <d v="2023-08-31T00:00:00"/>
    <s v="SI"/>
    <n v="1"/>
    <n v="8.0000000000000002E-3"/>
  </r>
  <r>
    <s v="COMPETENCIA"/>
    <x v="21"/>
    <s v="»1000-"/>
    <x v="21"/>
    <n v="5"/>
    <s v="1000-9-5"/>
    <s v="1000-9"/>
    <x v="1"/>
    <s v="Innovador"/>
    <s v="N/A"/>
    <s v="N/A"/>
    <s v="N/A"/>
    <s v="N/A"/>
    <s v="N/A"/>
    <s v="N/A"/>
    <s v="Realizar manuales y capacitar a los usuarios (1.Formato Manual de Usuario GS03-F24 nuevo o actualizado  2. Registro de Capacitación)"/>
    <n v="0.2"/>
    <n v="8.0000000000000002E-3"/>
    <n v="1"/>
    <s v="Numérica"/>
    <s v="# de soportes presentados / 2 soportes a presentar"/>
    <d v="2023-11-01T00:00:00"/>
    <d v="2023-11-30T00:00:00"/>
    <s v="»1000-Delegatura para la Protección de la Competencia, »20-Oficina de Tecnología e Informática"/>
    <x v="0"/>
    <s v="Cumplida"/>
    <n v="1"/>
    <s v="Se realizó la entrega del Formato Manual de Usuario GS03-F24 nuevo o actualizado  y el Registro de Capacitación. "/>
    <d v="2023-11-30T00:00:00"/>
    <n v="1"/>
    <s v="Ok, verificado OAP. Se valida la descripción del avance"/>
    <d v="2023-11-30T00:00:00"/>
    <s v="SI"/>
    <n v="1"/>
    <n v="8.0000000000000002E-3"/>
  </r>
  <r>
    <s v="COMPETENCIA"/>
    <x v="21"/>
    <s v="»1000-"/>
    <x v="21"/>
    <n v="5"/>
    <s v="1000-10"/>
    <s v="1000-10"/>
    <x v="0"/>
    <s v="Innovador"/>
    <s v="Mejorar las herramientas tecnológicas de la Entidad"/>
    <s v="N/A"/>
    <s v="NO"/>
    <s v="  11» Funcionamiento"/>
    <s v=" 8. Servicio al ciudadano,  15.Gestión del conocimiento y la innovación"/>
    <s v=" 1- Plan Anual de Adquisiciones"/>
    <s v="Fortalecimiento del buscador de decisiones en materia de libre competencia denominado Compilación Promoción y Protección de la Competencia -SICOMP, operando.  (Captura de pantalla de las nuevas funcionalidades de SICOMP) "/>
    <n v="7.0000000000000007E-2"/>
    <m/>
    <n v="1"/>
    <s v="Numérica"/>
    <s v="# de Buscador SICOMP operando/ 1 Buscador SICOMP a operar"/>
    <d v="2023-02-01T00:00:00"/>
    <d v="2023-11-30T00:00:00"/>
    <s v="»1000-Delegatura para la Protección de la Competencia"/>
    <x v="0"/>
    <s v="Cumplida"/>
    <n v="1"/>
    <s v="Se realizó un informe que evidencia las capturas de pantalla de las nuevas funcionalidades de SICOMP e integra los enlaces para su visualización."/>
    <d v="2023-11-30T00:00:00"/>
    <n v="1"/>
    <s v="Ok, verificado OAP. Se valida la descripción del avance"/>
    <d v="2023-11-30T00:00:00"/>
    <m/>
    <s v="NA"/>
    <n v="7.0000000000000007E-2"/>
  </r>
  <r>
    <s v="COMPETENCIA"/>
    <x v="21"/>
    <s v="»1000-"/>
    <x v="21"/>
    <n v="5"/>
    <s v="1000-10-1"/>
    <s v="1000-10"/>
    <x v="1"/>
    <s v="Innovador"/>
    <s v="N/A"/>
    <s v="N/A"/>
    <s v="N/A"/>
    <s v="N/A"/>
    <s v="N/A"/>
    <s v="N/A"/>
    <s v="Modificar el motor de búsqueda (Captura de pantalla de la incorporación del motor búsqueda preliminar)"/>
    <n v="0.25"/>
    <n v="1.7500000000000002E-2"/>
    <n v="1"/>
    <s v="Numérica"/>
    <s v="# de motores de búsqueda modificados/ 1 motor de búsqueda a modificar"/>
    <d v="2023-02-01T00:00:00"/>
    <d v="2023-04-28T00:00:00"/>
    <s v="»1000-Delegatura para la Protección de la Competencia"/>
    <x v="2"/>
    <s v="Cumplida"/>
    <n v="1"/>
    <s v="El 26 de abril de 2023 se llevó a cabo una reunión de forma virtual con la Empresa Avance Jurídico y el equipo designado para el proyecto por parte de la Delegatura para la Protección de la Competencia donde se mostraron los avances del nuevo motor de búsqueda de SICOMP. Desde la delegatura se realizaron algunos aportes para mejorar la presentación de la herramienta, entre ellos se encuentran:  _x000a_* Más visibilidad en el buscador._x000a_*Incluir una breve introducción al momento de acceder al mismo, para que sea más amigable y fácil de navegar para los usuarios. "/>
    <d v="2023-04-26T00:00:00"/>
    <n v="1"/>
    <s v="Ok,verificado OAP. Las capturas presentadas son acordes con el propósito de la actividad"/>
    <d v="2023-04-26T00:00:00"/>
    <s v="SI"/>
    <n v="1"/>
    <n v="1.7500000000000002E-2"/>
  </r>
  <r>
    <s v="COMPETENCIA"/>
    <x v="21"/>
    <s v="»1000-"/>
    <x v="21"/>
    <n v="5"/>
    <s v="1000-10-2"/>
    <s v="1000-10"/>
    <x v="1"/>
    <s v="Innovador"/>
    <s v="N/A"/>
    <s v="N/A"/>
    <s v="N/A"/>
    <s v="N/A"/>
    <s v="N/A"/>
    <s v="N/A"/>
    <s v="Identificar la información y requerimientos que se incorporarán en el motor de búsqueda de SICOMP (Informe de requerimientos conceptos clave y actos administrativos representativos)"/>
    <n v="0.25"/>
    <n v="1.7500000000000002E-2"/>
    <n v="1"/>
    <s v="Numérica"/>
    <s v="# de informes de requerimientos realizados/ 1 informe de requerimientos a realizar"/>
    <d v="2023-05-02T00:00:00"/>
    <d v="2023-07-31T00:00:00"/>
    <s v="»1000-Delegatura para la Protección de la Competencia"/>
    <x v="3"/>
    <s v="Cumplida"/>
    <n v="1"/>
    <s v="El 31 de julio de 2023 el funcionario Wilson Rigueros Beltrán responsable de liderar el proyecto SICOMP, remitió el informe con los requerimientos, los conceptos claves y los actos administrativos representativos, tanto al Delegado para la Protección de la Competencia, así como, a la doctora Laura Martínez del contratista Avance Jurídico. "/>
    <d v="2023-07-31T00:00:00"/>
    <n v="1"/>
    <s v="Ok, verificado OAP. La evidencia concuerda con el entregable de la actividad"/>
    <d v="2023-07-31T00:00:00"/>
    <s v="SI"/>
    <n v="1"/>
    <n v="1.7500000000000002E-2"/>
  </r>
  <r>
    <s v="COMPETENCIA"/>
    <x v="21"/>
    <s v="»1000-"/>
    <x v="21"/>
    <n v="5"/>
    <s v="1000-10-3"/>
    <s v="1000-10"/>
    <x v="1"/>
    <s v="Innovador"/>
    <s v="N/A"/>
    <s v="N/A"/>
    <s v="N/A"/>
    <s v="N/A"/>
    <s v="N/A"/>
    <s v="N/A"/>
    <s v="Realizar el seguimiento a las actualizaciones de los principales planteamientos de la Delegatura que ilustran los conceptos clave (Evidencia de las versiones de prueba de la implementación y correo enviado al contratista con la aprobación del paso a producción)"/>
    <n v="0.25"/>
    <n v="1.7500000000000002E-2"/>
    <n v="1"/>
    <s v="Numérica"/>
    <s v="# seguimientos realizados / 1 seguimiento a realizar"/>
    <d v="2023-08-01T00:00:00"/>
    <d v="2023-10-31T00:00:00"/>
    <s v="»1000-Delegatura para la Protección de la Competencia"/>
    <x v="0"/>
    <s v="Cumplida"/>
    <n v="1"/>
    <s v="Se realizó el seguimiento a las actualizaciones de los principales planteamientos de la Delegatura_x000a_que ilustran los conceptos clave, que integra las versiones de prueba de la implementación y correo enviado al contratista con la aprobación del paso a producción."/>
    <d v="2023-10-31T00:00:00"/>
    <n v="1"/>
    <s v="Ok, verificado OAP. Se valida la descripción del avance"/>
    <d v="2023-11-30T00:00:00"/>
    <s v="SI"/>
    <n v="1"/>
    <n v="1.7500000000000002E-2"/>
  </r>
  <r>
    <s v="COMPETENCIA"/>
    <x v="21"/>
    <s v="»1000-"/>
    <x v="21"/>
    <n v="5"/>
    <s v="1000-10-4"/>
    <s v="1000-10"/>
    <x v="1"/>
    <s v="Innovador"/>
    <s v="N/A"/>
    <s v="N/A"/>
    <s v="N/A"/>
    <s v="N/A"/>
    <s v="N/A"/>
    <s v="N/A"/>
    <s v="Realizar la publicación del buscador (Captura de pantalla de las nuevas funcionalidades de SICOMP) "/>
    <n v="0.25"/>
    <n v="1.7500000000000002E-2"/>
    <n v="1"/>
    <s v="Numérica"/>
    <s v="# de publicaciones del buscador realizadas/ 1 publicación del buscador realizada"/>
    <d v="2023-11-01T00:00:00"/>
    <d v="2023-11-30T00:00:00"/>
    <s v="»1000-Delegatura para la Protección de la Competencia"/>
    <x v="0"/>
    <s v="Cumplida"/>
    <n v="1"/>
    <s v="Se realizó un informe que evidencia las capturas de pantalla de las nuevas funcionalidades de SICOMP."/>
    <d v="2023-11-30T00:00:00"/>
    <n v="1"/>
    <s v="Ok, verificado OAP. Se valida la descripción del avance"/>
    <d v="2023-11-30T00:00:00"/>
    <s v="SI"/>
    <n v="1"/>
    <n v="1.7500000000000002E-2"/>
  </r>
  <r>
    <s v="COMPETENCIA"/>
    <x v="21"/>
    <s v="»1000-"/>
    <x v="21"/>
    <n v="5"/>
    <s v="1000-11"/>
    <s v="1000-11"/>
    <x v="0"/>
    <s v="Innovador"/>
    <s v="Establecer programas preventivos dentro de la gama de servicios que presta la entidad"/>
    <s v="1-Datos principales  del Programa de Gobierno"/>
    <s v="SI"/>
    <s v="N/A"/>
    <s v=" 15.Gestión del conocimiento y la innovación"/>
    <s v="N/A"/>
    <s v="Análisis de las condiciones de competencia en los mercados en los que la SIC, ha recibido notificaciones de operaciones de integraciones empresariales, realizado. (Informe del análisis)"/>
    <n v="0.04"/>
    <m/>
    <n v="1"/>
    <s v="Numérica"/>
    <s v="# de Análisis de las condiciones en integraciones empresariales realizado/ 1 Análisis de las condiciones en integraciones empresariales a realizar"/>
    <d v="2023-02-01T00:00:00"/>
    <d v="2023-12-15T00:00:00"/>
    <s v="»1000-Delegatura para la Protección de la Competencia"/>
    <x v="0"/>
    <s v="Cumplida"/>
    <n v="1"/>
    <s v="El 15 de diciembre de 2023  se realizó la entrega del estudio económico titulado &quot;La libre competencia en el sistema financiero: un camino hacia la inclusión financiera de los micronegocios&quot;, por parte del Grupo de Trabajo de Abogacía de la Competencia."/>
    <d v="2023-12-15T00:00:00"/>
    <n v="1"/>
    <s v="Ok, verificado OAP. Se valida la descripción del avance"/>
    <d v="2023-12-15T00:00:00"/>
    <m/>
    <s v="NA"/>
    <n v="0.04"/>
  </r>
  <r>
    <s v="COMPETENCIA"/>
    <x v="21"/>
    <s v="»1000-"/>
    <x v="21"/>
    <n v="5"/>
    <s v="1000-11-1"/>
    <s v="1000-11"/>
    <x v="1"/>
    <s v="Innovador"/>
    <s v="N/A"/>
    <s v="N/A"/>
    <s v="N/A"/>
    <s v="N/A"/>
    <s v="N/A"/>
    <s v="N/A"/>
    <s v="Definir el mercado en el cual se realizará el análisis y establecer el cronograma de trabajo (Acta de mesa de trabajo/único entregable)"/>
    <n v="0.2"/>
    <n v="8.0000000000000002E-3"/>
    <n v="1"/>
    <s v="Numérica"/>
    <s v="# de mercados en los cuales se realizará el análisis definido/ 1 Mercado en el que se realizará el análisis a definir"/>
    <d v="2023-02-01T00:00:00"/>
    <d v="2023-02-28T00:00:00"/>
    <s v="»1000-Delegatura para la Protección de la Competencia"/>
    <x v="1"/>
    <s v="Cumplida"/>
    <n v="1"/>
    <s v="El 23 de febrero de 2023 se adelantó una mesa de trabajo con funcionarios y contratistas del Grupo de Trabajo de Integraciones Empresariales de la Delegatura para la Protección de la Competencia y el Grupo de Trabajo de Estudios Económicos, en donde se estableció que para la vigencia 2023 el análisis de las condiciones de competencia en los mercados en los que la SIC, ha recibido notificaciones de operaciones de integraciones empresariales se realizará en el mercado de PRESTACIÓN DE SERVICIOS MÉDICOS PARA ENFERMEDADES DE ALTO COSTO."/>
    <d v="2023-02-23T00:00:00"/>
    <n v="1"/>
    <s v="Ok, verificado OAP. La evidencia concuerda con la actividad y la fórmula para determinar el avance."/>
    <d v="2023-02-23T00:00:00"/>
    <s v="SI"/>
    <n v="1"/>
    <n v="8.0000000000000002E-3"/>
  </r>
  <r>
    <s v="COMPETENCIA"/>
    <x v="21"/>
    <s v="»1000-"/>
    <x v="21"/>
    <n v="5"/>
    <s v="1000-11-2"/>
    <s v="1000-11"/>
    <x v="1"/>
    <s v="Innovador"/>
    <s v="N/A"/>
    <s v="N/A"/>
    <s v="N/A"/>
    <s v="N/A"/>
    <s v="N/A"/>
    <s v="N/A"/>
    <s v="Realizar el análisis de las condiciones de competencia (Informe del análisis presentado al Delegado por parte del  Grupo de Trabajo de Integraciones Empresariales/único entregable)"/>
    <n v="0.8"/>
    <n v="3.2000000000000001E-2"/>
    <n v="1"/>
    <s v="Numérica"/>
    <s v="# de Análisis de las condiciones en integraciones empresariales realizado/ 1 Análisis de las condiciones en integraciones empresariales a realizar"/>
    <d v="2023-03-01T00:00:00"/>
    <d v="2023-12-15T00:00:00"/>
    <s v="»1000-Delegatura para la Protección de la Competencia"/>
    <x v="0"/>
    <s v="Cumplida"/>
    <n v="1"/>
    <s v="El 15 de diciembre de 2023  se realizó la entrega del estudio económico titulado &quot;La libre competencia en el sistema financiero: un camino hacia la inclusión financiera de los micronegocios&quot;, por parte del Grupo de Trabajo de Abogacía de la Competencia."/>
    <d v="2023-12-15T00:00:00"/>
    <n v="1"/>
    <s v="Ok, verificado OAP. Se valida la descripción del avance"/>
    <d v="2023-12-15T00:00:00"/>
    <s v="SI"/>
    <n v="1"/>
    <n v="3.2000000000000001E-2"/>
  </r>
  <r>
    <s v="COMPETENCIA"/>
    <x v="21"/>
    <s v="»1000-"/>
    <x v="21"/>
    <n v="5"/>
    <s v="1000-12"/>
    <s v="1000-12"/>
    <x v="0"/>
    <s v="Innovador"/>
    <s v="Establecer programas preventivos dentro de la gama de servicios que presta la entidad"/>
    <s v="1-Datos principales  del Programa de Gobierno"/>
    <s v="NO"/>
    <s v="N/A"/>
    <s v=" 15.Gestión del conocimiento y la innovación"/>
    <s v="N/A"/>
    <s v="Estudio para fortalecer la relación entre los reguladores y la autoridad de competencia, realizado.  (Informe del análisis presentado al Delegado por parte del Grupo de Trabajo de Abogacía de la Competencia/único entregable)"/>
    <n v="0.04"/>
    <m/>
    <n v="1"/>
    <s v="Numérica"/>
    <s v="# de estudios para fortalecer la relación entre los reguladores y la autoridad de competencia, realizado/ 1 Estudio para fortalecer la relación entre los reguladores y la autoridad de competencia,  a realizar"/>
    <d v="2023-02-01T00:00:00"/>
    <d v="2023-12-15T00:00:00"/>
    <s v="»1000-Delegatura para la Protección de la Competencia"/>
    <x v="0"/>
    <s v="Cumplida"/>
    <n v="1"/>
    <s v="El 15 de diciembre de 2023  se realizó la entrega del estudio económico titulado &quot;La libre competencia en el sistema financiero: un camino hacia la inclusión financiera de los micronegocios&quot;, por parte del Grupo de Trabajo de Abogacía de la Competencia."/>
    <d v="2023-12-15T00:00:00"/>
    <n v="1"/>
    <s v="Ok, verificado OAP. Se valida la descripción del avance"/>
    <d v="2023-12-15T00:00:00"/>
    <m/>
    <s v="NA"/>
    <n v="0.04"/>
  </r>
  <r>
    <s v="COMPETENCIA"/>
    <x v="21"/>
    <s v="»1000-"/>
    <x v="21"/>
    <n v="5"/>
    <s v="1000-12-1"/>
    <s v="1000-12"/>
    <x v="1"/>
    <s v="Innovador"/>
    <s v="N/A"/>
    <s v="N/A"/>
    <s v="N/A"/>
    <s v="N/A"/>
    <s v="N/A"/>
    <s v="N/A"/>
    <s v="Definir el mercado en el cual se realizará el estudio. (Acta de mesa de trabajo/único entregable)"/>
    <n v="0.2"/>
    <n v="8.0000000000000002E-3"/>
    <n v="1"/>
    <s v="Numérica"/>
    <s v="# de mercados en los cuales se realizará el estudio, definido/ 1 Mercado en el que se realizará el estudio a definir"/>
    <d v="2023-02-01T00:00:00"/>
    <d v="2023-02-28T00:00:00"/>
    <s v="»1000-Delegatura para la Protección de la Competencia"/>
    <x v="1"/>
    <s v="Cumplida"/>
    <n v="1"/>
    <s v="El 28 de febrero de 2023 se adelantó una mesa de trabajo con el Grupo de Trabajo de Abogacía de la Competencia, en donde se definió el sector en el cual se realizará el estudio sectorial para identificar las dinámicas de mercado, así como posible regulación que pueda tener incidencia en la libre competencia económica. Se estableció que el estudio sectorial para la vigencia 2023 se denominará “La libre competencia en el sistema financiero: un camino hacia la inclusión financiera.”"/>
    <d v="2023-02-28T00:00:00"/>
    <n v="1"/>
    <s v="Ok, verificado OAP. La evidencia concuerda con la actividad y la fórmula para determinar el avance."/>
    <d v="2023-02-28T00:00:00"/>
    <s v="SI"/>
    <n v="1"/>
    <n v="8.0000000000000002E-3"/>
  </r>
  <r>
    <s v="COMPETENCIA"/>
    <x v="21"/>
    <s v="»1000-"/>
    <x v="21"/>
    <n v="5"/>
    <s v="1000-12-2"/>
    <s v="1000-12"/>
    <x v="1"/>
    <s v="Innovador"/>
    <s v="N/A"/>
    <s v="N/A"/>
    <s v="N/A"/>
    <s v="N/A"/>
    <s v="N/A"/>
    <s v="N/A"/>
    <s v="Realizar el estudio de identificación de obstáculos de acceso a financiación que enfrentan los agentes de la economía popular para fortalecer la relación entre los reguladores y la autoridad de competencia denominado: “La libre competencia en el sistema financiero: un camino hacia la inclusión financiera” (Informe del análisis presentado al Delegado por parte del Grupo de Trabajo de Abogacía de la Competencia/único entregable)._x000a_"/>
    <n v="0.8"/>
    <n v="3.2000000000000001E-2"/>
    <n v="1"/>
    <s v="Numérica"/>
    <s v="# de estudios para fortalecer la relación entre los reguladores y la autoridad de competencia, realizado/ 1 Estudio para fortalecer la relación entre los reguladores y la autoridad de competencia,  a realizar"/>
    <d v="2023-03-01T00:00:00"/>
    <d v="2023-12-15T00:00:00"/>
    <s v="»1000-Delegatura para la Protección de la Competencia"/>
    <x v="0"/>
    <s v="Cumplida"/>
    <n v="1"/>
    <s v="El 15 de diciembre de 2023  se realizó la entrega del estudio económico titulado &quot;La libre competencia en el sistema financiero: un camino hacia la inclusión financiera de los micronegocios&quot;, por parte del Grupo de Trabajo de Abogacía de la Competencia."/>
    <d v="2023-12-15T00:00:00"/>
    <n v="1"/>
    <s v="Ok, verificado OAP. Se valida la descripción del avance"/>
    <d v="2023-12-15T00:00:00"/>
    <s v="SI"/>
    <n v="1"/>
    <n v="3.2000000000000001E-2"/>
  </r>
  <r>
    <s v="COMPETENCIA"/>
    <x v="21"/>
    <s v="»1000-"/>
    <x v="21"/>
    <n v="5"/>
    <s v="1000-13"/>
    <s v="1000-13"/>
    <x v="0"/>
    <s v="Innovador"/>
    <s v="Establecer programas preventivos dentro de la gama de servicios que presta la entidad"/>
    <s v="1-Datos principales  del Programa de Gobierno"/>
    <s v="NO"/>
    <s v="N/A"/>
    <s v=" 15.Gestión del conocimiento y la innovación"/>
    <s v="N/A"/>
    <s v="Informes de efectividad sobre la función de Abogacía de la Competencia, realizados.  (Informe de efectividad presentado al Delegado)"/>
    <n v="0.04"/>
    <m/>
    <n v="2"/>
    <s v="Numérica"/>
    <s v="# de Informes de efectividad sobre la función de Abogacía de la Competencia, realizados. / 2  Informes de efectividad sobre la función de Abogacía de la Competencia, a realizar"/>
    <d v="2023-02-01T00:00:00"/>
    <d v="2023-12-29T00:00:00"/>
    <s v="»1000-Delegatura para la Protección de la Competencia"/>
    <x v="0"/>
    <s v="Cumplida"/>
    <n v="1"/>
    <s v="El 28 de diciembre de 2023 se realizó la entrega del segundo informe de efectividad de la función de abogacía de la competencia, el cual fue presentado al Dr. Nicolas Iregui Delegado para la Protección de la Competencia (E). "/>
    <d v="2023-12-28T00:00:00"/>
    <n v="1"/>
    <s v="Ok, verificado OAP. Se valida la descripción del avance"/>
    <d v="2023-12-28T00:00:00"/>
    <m/>
    <s v="NA"/>
    <n v="0.04"/>
  </r>
  <r>
    <s v="COMPETENCIA"/>
    <x v="21"/>
    <s v="»1000-"/>
    <x v="21"/>
    <n v="5"/>
    <s v="1000-13-1"/>
    <s v="1000-13"/>
    <x v="1"/>
    <s v="Innovador"/>
    <s v="N/A"/>
    <s v="N/A"/>
    <s v="N/A"/>
    <s v="N/A"/>
    <s v="N/A"/>
    <s v="N/A"/>
    <s v="Realizar la entrega del primer informe de efectividad sobre las funciones de abogacía de la competencia . (Informe de efectividad presentado al Delegado)"/>
    <n v="0.5"/>
    <n v="0.02"/>
    <n v="1"/>
    <s v="Numérica"/>
    <s v="# de informes realizados/ 1 Informe a realizar"/>
    <d v="2023-02-01T00:00:00"/>
    <d v="2023-08-31T00:00:00"/>
    <s v="»1000-Delegatura para la Protección de la Competencia"/>
    <x v="3"/>
    <s v="Cumplida"/>
    <n v="1"/>
    <s v="_x000a_El 29 de agosto de 2023 se remitió mediante correo electrónico al Delegado para la Protección de la Competencia el primer informe de efectividad realizado por el Grupo de Abogacía de la Competencia. Para este primer informe se tomó como análisis el periodo comprendido entre la creación del Grupo de Abogacía de la Competencia (2014) y el 31 de diciembre de 2022."/>
    <d v="2023-08-29T00:00:00"/>
    <n v="1"/>
    <s v="Ok, verificado OAP. La evidencia concuerda con el entregable de la actividad"/>
    <d v="2023-08-29T00:00:00"/>
    <s v="SI"/>
    <n v="1"/>
    <n v="0.02"/>
  </r>
  <r>
    <s v="COMPETENCIA"/>
    <x v="21"/>
    <s v="»1000-"/>
    <x v="21"/>
    <n v="5"/>
    <s v="1000-13-2"/>
    <s v="1000-13"/>
    <x v="1"/>
    <s v="Innovador"/>
    <s v="N/A"/>
    <s v="N/A"/>
    <s v="N/A"/>
    <s v="N/A"/>
    <s v="N/A"/>
    <s v="N/A"/>
    <s v="Realizar la entrega del segundo informe de efectividad sobre las funciones de abogacía de la competencia . (Informe de efectividad presentado al Delegado)"/>
    <n v="0.5"/>
    <n v="0.02"/>
    <n v="1"/>
    <s v="Numérica"/>
    <s v="# de informes realizados/ 1 Informe a realizar"/>
    <d v="2023-09-01T00:00:00"/>
    <d v="2023-12-29T00:00:00"/>
    <s v="»1000-Delegatura para la Protección de la Competencia"/>
    <x v="0"/>
    <s v="Cumplida"/>
    <n v="1"/>
    <s v="El 28 de diciembre de 2023 se realizó la entrega del segundo informe de efectividad de la función de abogacía de la competencia, el cual fue presentado al Dr. Nicolas Iregui Delegado para la Protección de la Competencia (E). "/>
    <d v="2023-12-28T00:00:00"/>
    <n v="1"/>
    <s v="Ok, verificado OAP. Se valida la descripción del avance"/>
    <d v="2023-12-28T00:00:00"/>
    <s v="SI"/>
    <n v="1"/>
    <n v="0.02"/>
  </r>
  <r>
    <s v="COMPETENCIA"/>
    <x v="21"/>
    <s v="»1000-"/>
    <x v="21"/>
    <n v="5"/>
    <s v="1000-14"/>
    <s v="1000-14"/>
    <x v="0"/>
    <s v="Innovador"/>
    <s v="Establecer programas preventivos dentro de la gama de servicios que presta la entidad"/>
    <s v="1-Datos principales  del Programa de Gobierno"/>
    <s v="SI"/>
    <s v="N/A"/>
    <s v=" 15.Gestión del conocimiento y la innovación"/>
    <s v="N/A"/>
    <s v="Monitoreo a mercados nacionales para prevenir infracciones al régimen de la libre competencia económica, realizados.  (Informe de los monitoreos)"/>
    <n v="0.04"/>
    <m/>
    <n v="2"/>
    <s v="Numérica"/>
    <s v="# de monitoreos de mercados realizados /2 Monitoreos de mercados a realizar"/>
    <d v="2023-02-01T00:00:00"/>
    <d v="2023-12-15T00:00:00"/>
    <s v="»1000-Delegatura para la Protección de la Competencia, »37-Grupo de Trabajo de Estudios Económicos"/>
    <x v="0"/>
    <s v="Cumplida"/>
    <n v="1"/>
    <s v="El 15 de diciembre de 2023 se realizó la entrega de dos monitoreos de los mercados por parte de los Grupos de Trabajo de Protección y Promoción de la Competencia y Prácticas Restrictivas de la Competencia al correo electrónico del Delegado para la Protección de la Competencia."/>
    <d v="2023-12-15T00:00:00"/>
    <n v="1"/>
    <s v="Ok, verificado OAP. Se valida la descripción del avance. En el mismo soporte están los estudios y correos electrónicos."/>
    <d v="2023-12-15T00:00:00"/>
    <m/>
    <s v="NA"/>
    <n v="0.04"/>
  </r>
  <r>
    <s v="COMPETENCIA"/>
    <x v="21"/>
    <s v="»1000-"/>
    <x v="21"/>
    <n v="5"/>
    <s v="1000-14-1"/>
    <s v="1000-14"/>
    <x v="1"/>
    <s v="Innovador"/>
    <s v="N/A"/>
    <s v="N/A"/>
    <s v="N/A"/>
    <s v="N/A"/>
    <s v="N/A"/>
    <s v="N/A"/>
    <s v="Definir los mercados en los cuales se realizará el monitoreo (Acta de mesa de trabajo/único entregable)"/>
    <n v="0.2"/>
    <n v="8.0000000000000002E-3"/>
    <n v="1"/>
    <s v="Numérica"/>
    <s v="# Mercado en el cual se realizará el monitoreo definido/ 1 Mercado en el cual se realizará el monitoreo a definir"/>
    <d v="2023-02-01T00:00:00"/>
    <d v="2023-02-28T00:00:00"/>
    <s v="»1000-Delegatura para la Protección de la Competencia, »37-Grupo de Trabajo de Estudios Económicos"/>
    <x v="1"/>
    <s v="Cumplida"/>
    <n v="1"/>
    <s v="El 23 de febrero de 2023 se adelantó una mesa de trabajo con funcionarios y contratistas del Grupo de Trabajo de Protección y Promoción de Competencia, el Grupo de Trabajo de Prácticas Restrictivas de la Competencia y el Grupo de Trabajo de Estudios Económicos, en donde se estableció que los estudios que se realizarán para la vigencia 2023, en relación con la prevención de infracciones al régimen de la libre competencia serán:_x000a__x000a_-_x0009_Caracterización del mercado de productos de cuidado personal femenino en Colombia_x000a_-_x0009_Caracterización del mercado de energía solar como energía renovable en Colombia"/>
    <d v="2023-02-27T00:00:00"/>
    <n v="1"/>
    <s v="Ok, verificado OAP. La evidencia concuerda con la actividad y la fórmula para determinar el avance."/>
    <d v="2023-02-27T00:00:00"/>
    <s v="SI"/>
    <n v="1"/>
    <n v="8.0000000000000002E-3"/>
  </r>
  <r>
    <s v="COMPETENCIA"/>
    <x v="21"/>
    <s v="»1000-"/>
    <x v="21"/>
    <n v="5"/>
    <s v="1000-14-2"/>
    <s v="1000-14"/>
    <x v="1"/>
    <s v="Innovador"/>
    <s v="N/A"/>
    <s v="N/A"/>
    <s v="N/A"/>
    <s v="N/A"/>
    <s v="N/A"/>
    <s v="N/A"/>
    <s v="Realizar el monitoreo de los mercados  (Informes del análisis presentado al Delegado por parte de los Grupos de Trabajo de Protección y Promoción de la Competencia y Prácticas Restrictivas de la Competencia)"/>
    <n v="0.8"/>
    <n v="3.2000000000000001E-2"/>
    <n v="2"/>
    <s v="Numérica"/>
    <s v="# de monitoreos de mercados realizados /2 Monitoreos de mercados programados"/>
    <d v="2023-03-01T00:00:00"/>
    <d v="2023-12-15T00:00:00"/>
    <s v="»1000-Delegatura para la Protección de la Competencia, »37-Grupo de Trabajo de Estudios Económicos"/>
    <x v="0"/>
    <s v="Cumplida"/>
    <n v="1"/>
    <s v="El 15 de diciembre de 2023 se realizó la entrega de dos monitoreos de los mercados por parte de los Grupos de Trabajo de Protección y Promoción de la Competencia y Prácticas Restrictivas de la Competencia al correo electrónico del Delegado para la Protección de la Competencia."/>
    <d v="2023-12-15T00:00:00"/>
    <n v="1"/>
    <s v="Ok, verificado OAP. Se valida la descripción del avance. En el mismo soporte están los estudios y correos electrónicos."/>
    <d v="2023-12-15T00:00:00"/>
    <s v="SI"/>
    <n v="1"/>
    <n v="3.2000000000000001E-2"/>
  </r>
  <r>
    <s v="COMPETENCIA"/>
    <x v="21"/>
    <s v="»1000-"/>
    <x v="21"/>
    <n v="5"/>
    <s v="1000-15"/>
    <s v="1000-15"/>
    <x v="0"/>
    <s v="Innovador"/>
    <s v="Fortalecer al talento humano en el conocimiento de cada una de las funciones que ejercen las áreas de la entidad"/>
    <s v="N/A"/>
    <s v="NO"/>
    <s v="N/A"/>
    <s v=" 15.Gestión del conocimiento y la innovación"/>
    <s v="N/A"/>
    <s v="Capacitaciones internas para unificación de criterios, realizadas. (Fotografías o  memorias de las capacitaciones.) "/>
    <n v="0.04"/>
    <m/>
    <n v="4"/>
    <s v="Numérica"/>
    <s v="# de capacitaciones realizadas/ 4 Capacitaciones a realizar"/>
    <d v="2023-03-01T00:00:00"/>
    <d v="2023-10-31T00:00:00"/>
    <s v="»1000-Delegatura para la Protección de la Competencia"/>
    <x v="0"/>
    <s v="Cumplida"/>
    <n v="1"/>
    <s v="Se realizaron cuatro (4) capacitaciones al interior de la Delegatura para la Protección de la Competencia: _x000a__x000a_(1) Se llevó a cabo el 20 de abril de 2023 de 11:00 a. m. a 1:00 p. m. titulada &quot;Marco constitucional y legal de la contratación estatal en Colombia y su relación con la libre competencia económica&quot; y llevada a cabo por el Dr. Daniel Londoño. _x000a__x000a_(2) Se llevó a cabo el 6 de junio de 2023 de 9:00 a. m. a 10:00 a.m. titulada &quot;Estadística descriptiva e inferencial para analizar los casos de interés de la Delegatura para la Protección de la Competencia&quot; y llevada a cabo por Carolina Medina. _x000a__x000a_(3) Se llevó a cabo el 31 de mayo de 2023 de 9:00 a. m. a 10:00 a. m. titulada “Buenas prácticas en la prevención y la gestión antisoborno institucional” y llevada a cabo por Jenith Linares._x000a__x000a_(4) Se llevó a cabo el 12 de julio de 2023 de 9:00 a. m. a 10:00 a. m. titulada “Nociones sobre el análisis económico del derecho de la competencia” dictada por Felipe Díaz Suaza. "/>
    <d v="2023-07-12T00:00:00"/>
    <n v="1"/>
    <s v="Ok, verificado OAP. La evidencia concuerda con el entregable de la actividad"/>
    <d v="2023-07-12T00:00:00"/>
    <s v="SI"/>
    <s v="NA"/>
    <n v="0.04"/>
  </r>
  <r>
    <s v="COMPETENCIA"/>
    <x v="21"/>
    <s v="»1000-"/>
    <x v="21"/>
    <n v="5"/>
    <s v="1000-15-1"/>
    <s v="1000-15"/>
    <x v="1"/>
    <s v="Innovador"/>
    <s v="N/A"/>
    <s v="N/A"/>
    <s v="N/A"/>
    <s v="N/A"/>
    <s v="N/A"/>
    <s v="N/A"/>
    <s v="Establecer el cronograma para la realización de las capacitaciones (Acta de mesa de trabajo que incluya el cronograma establecido/Único entregable)"/>
    <n v="0.3"/>
    <n v="1.2E-2"/>
    <n v="1"/>
    <s v="Numérica"/>
    <s v="# de Cronograma de capacitaciones  establecido / 1 Cronograma de capacitaciones a establecer"/>
    <d v="2023-03-01T00:00:00"/>
    <d v="2023-03-31T00:00:00"/>
    <s v="»1000-Delegatura para la Protección de la Competencia"/>
    <x v="1"/>
    <s v="Cumplida"/>
    <n v="1"/>
    <s v="El 27 de marzo de 2023 se adelantó una mesa de trabajo con funcionarios y contratistas del Grupo de Trabajo de Promoción de Buenas Prácticas de Cumplimiento en Libre Competencia en donde se definió el cronograma de las capacitaciones internas de la Delegatura para la Protección de la Competencia."/>
    <d v="2023-03-27T00:00:00"/>
    <n v="1"/>
    <s v="Ok, verificado OAP. La evidencia concuerda con la actividad y la fórmula para determinar el avance."/>
    <d v="2023-03-27T00:00:00"/>
    <s v="SI"/>
    <n v="1"/>
    <n v="1.2E-2"/>
  </r>
  <r>
    <s v="COMPETENCIA"/>
    <x v="21"/>
    <s v="»1000-"/>
    <x v="21"/>
    <n v="5"/>
    <s v="1000-15-2"/>
    <s v="1000-15"/>
    <x v="1"/>
    <s v="Innovador"/>
    <s v="N/A"/>
    <s v="N/A"/>
    <s v="N/A"/>
    <s v="N/A"/>
    <s v="N/A"/>
    <s v="N/A"/>
    <s v="Realizar las capacitaciones internas para la unificación de criterios (Registro de asistencia (presencial) y/o captura de pantalla de la capacitación virtual donde se visualicen los asistentes fecha y hora )_x000a_"/>
    <n v="0.7"/>
    <n v="2.7999999999999997E-2"/>
    <n v="4"/>
    <s v="Numérica"/>
    <s v="# de Capacitaciones realizadas/ 4 Capacitaciones a realizar"/>
    <d v="2023-04-03T00:00:00"/>
    <d v="2023-10-31T00:00:00"/>
    <s v="»1000-Delegatura para la Protección de la Competencia"/>
    <x v="0"/>
    <s v="Cumplida"/>
    <n v="1"/>
    <s v="Se realizó la última capacitación al interior de la Delegatura para la Protección de la Competencia: _x000a__x000a_(4) Se llevó a cabo el 12 de julio de 2023 de 9:00 a. m. a 10:00 a. m. titulada “Nociones sobre el análisis económico del derecho de la competencia” dictada por Felipe Díaz Suaza. "/>
    <d v="2023-07-12T00:00:00"/>
    <n v="1"/>
    <s v="Ok, verificado OAP. La evidencia concuerda con el entregable de la actividad"/>
    <d v="2023-07-12T00:00:00"/>
    <s v="SI"/>
    <n v="1"/>
    <n v="2.7999999999999997E-2"/>
  </r>
  <r>
    <s v="COMPETENCIA"/>
    <x v="21"/>
    <s v="»1000-"/>
    <x v="21"/>
    <n v="5"/>
    <s v="1000-16"/>
    <s v="1000-16"/>
    <x v="0"/>
    <s v="Innovador"/>
    <s v="Diversificar los canales de atención a las regiones, para fortalecer la cobertura nacional de los servicios de la Entidad"/>
    <s v="1-Datos principales  del Programa de Gobierno"/>
    <s v="SI"/>
    <s v="N/A"/>
    <s v=" 8. Servicio al ciudadano,  15.Gestión del conocimiento y la innovación"/>
    <s v=" 1- Plan Anual de Adquisiciones,  1- Plan Anual de Adquisiciones"/>
    <s v="Jornadas de promoción de buenas prácticas y cumplimiento en materia de libre competencia económica a nivel territorial, realizadas (Fotografías o  memorias de las jornadas de promoción.) "/>
    <n v="0.04"/>
    <m/>
    <n v="4"/>
    <s v="Numérica"/>
    <s v="# de jornadas de promoción de buenas prácticas realizadas/ 4 jornadas de promoción de buenas prácticas a realizar"/>
    <d v="2023-03-01T00:00:00"/>
    <d v="2023-11-30T00:00:00"/>
    <s v="»1000-Delegatura para la Protección de la Competencia, »3003-Grupo de trabajo de Apoyo a la Red Nacional de Protección al Consumidor"/>
    <x v="0"/>
    <s v="Cumplida"/>
    <n v="1"/>
    <s v="Se realizó una capacitación la última capacitación programada el 17 y 18 de octubre de 2023 en la Universidad Católica Luis_x000a_Amigó sede Montería. "/>
    <d v="2023-10-18T00:00:00"/>
    <n v="1"/>
    <s v="Ok, verificado OAP. Se valida la descripción del avance"/>
    <d v="2023-10-18T00:00:00"/>
    <m/>
    <s v="NA"/>
    <n v="0.04"/>
  </r>
  <r>
    <s v="COMPETENCIA"/>
    <x v="21"/>
    <s v="»1000-"/>
    <x v="21"/>
    <n v="5"/>
    <s v="1000-16-1"/>
    <s v="1000-16"/>
    <x v="1"/>
    <s v="Innovador"/>
    <s v="N/A"/>
    <s v="N/A"/>
    <s v="N/A"/>
    <s v="N/A"/>
    <s v="N/A"/>
    <s v="N/A"/>
    <s v="Realizar reunión para definir los requisitos de la capacitación (Acta de reunión en la que se defina los requisitos y detalles de las capacitaciones /único entregable)"/>
    <n v="0.3"/>
    <n v="1.2E-2"/>
    <n v="1"/>
    <s v="Numérica"/>
    <s v="# de reuniones realizadas/ 1 Reunión a realizar"/>
    <d v="2023-03-01T00:00:00"/>
    <d v="2023-03-31T00:00:00"/>
    <s v="»1000-Delegatura para la Protección de la Competencia, »3003-Grupo de trabajo de Apoyo a la Red Nacional de Protección al Consumidor"/>
    <x v="1"/>
    <s v="Cumplida"/>
    <n v="1"/>
    <s v="El 27 de marzo de 2023 se adelantó una mesa de trabajo con funcionarios y contratistas del Grupo de Trabajo de Promoción de Buenas Prácticas de Cumplimiento en Libre Competencia y de la Red Nacional de Protección al Consumidor en donde se definieron los requisitos y detalles de las jornadas de promoción de buenas prácticas de cumplimiento en libre competencia a nivel territorial durante la vigencia 2023."/>
    <d v="2023-03-27T00:00:00"/>
    <n v="1"/>
    <s v="Ok, verificado OAP. La evidencia concuerda con la actividad y la fórmula para determinar el avance."/>
    <d v="2023-03-27T00:00:00"/>
    <s v="SI"/>
    <n v="1"/>
    <n v="1.2E-2"/>
  </r>
  <r>
    <s v="COMPETENCIA"/>
    <x v="21"/>
    <s v="»1000-"/>
    <x v="21"/>
    <n v="5"/>
    <s v="1000-16-2"/>
    <s v="1000-16"/>
    <x v="1"/>
    <s v="Innovador"/>
    <s v="N/A"/>
    <s v="N/A"/>
    <s v="N/A"/>
    <s v="N/A"/>
    <s v="N/A"/>
    <s v="N/A"/>
    <s v="Realizar jornada académica o capacitación (Informe de la Jornada académica o capacitación)"/>
    <n v="0.7"/>
    <n v="2.7999999999999997E-2"/>
    <n v="4"/>
    <s v="Numérica"/>
    <s v="# de jornadas de  capacitación realizadas/ 4 jornadas de capacitación a realizar"/>
    <d v="2023-04-03T00:00:00"/>
    <d v="2023-11-30T00:00:00"/>
    <s v="»1000-Delegatura para la Protección de la Competencia, »3003-Grupo de trabajo de Apoyo a la Red Nacional de Protección al Consumidor"/>
    <x v="0"/>
    <s v="Cumplida"/>
    <n v="1"/>
    <s v="Se realizó una capacitación la última capacitación programada el 17 y 18 de octubre de 2023 en la Universidad Católica Luis_x000a_Amigó sede Montería. "/>
    <d v="2023-10-18T00:00:00"/>
    <n v="1"/>
    <s v="Ok, verificado OAP. Se valida la descripción del avance"/>
    <d v="2023-10-18T00:00:00"/>
    <s v="SI"/>
    <n v="1"/>
    <n v="2.7999999999999997E-2"/>
  </r>
  <r>
    <s v="COMPETENCIA"/>
    <x v="21"/>
    <s v="»1000-"/>
    <x v="21"/>
    <n v="5"/>
    <s v="1000-17"/>
    <s v="1000-17"/>
    <x v="0"/>
    <s v="Innovador"/>
    <s v="Diseñar estrategias dirigidas a aumentar la confianza y posicionamiento los grupos de interés "/>
    <s v="N/A"/>
    <s v="SI"/>
    <s v="  5»Fortalecimiento del régimen de protección de la libre competencia económica en los mercados a nivel  nacional"/>
    <s v=" 19. Control interno"/>
    <s v=" 1- Plan Anual de Adquisiciones"/>
    <s v="Diagnostico para implementación de la Norma ISO 37001:2016 Sistema de Gestión Antisoborno (Informe de ejecución del plan de trabajo Norma ISO 37001:2016)"/>
    <n v="0.04"/>
    <m/>
    <n v="1"/>
    <s v="Numérica"/>
    <s v="# de Diagnóstico para la implementación de la norma realizado/1 Diagnóstico para la implementación de la norma a realizar"/>
    <d v="2023-02-01T00:00:00"/>
    <d v="2023-12-29T00:00:00"/>
    <s v="»1000-Delegatura para la Protección de la Competencia, »50-Oficina de Control Interno"/>
    <x v="0"/>
    <s v="Cumplida"/>
    <n v="1"/>
    <s v="El 20 de diciembre de 2023 se realizó la entrega del informe de ejecución del plan de trabajo al Delegado para la Protección de la Competencia, el cual contiene las conclusiones del diagnóstico inicial frente a la implementación de la Norma ISO 37001:2016 y las actividades realizadas a lo largo de la vigencia 2023 en la Delegatura para la Protección de la Competencia."/>
    <d v="2023-12-20T00:00:00"/>
    <n v="1"/>
    <s v="Ok, verificado OAP. Se valida la descripción del avance"/>
    <d v="2023-12-20T00:00:00"/>
    <m/>
    <s v="NA"/>
    <n v="0.04"/>
  </r>
  <r>
    <s v="COMPETENCIA"/>
    <x v="21"/>
    <s v="»1000-"/>
    <x v="21"/>
    <n v="5"/>
    <s v="1000-17-1"/>
    <s v="1000-17"/>
    <x v="1"/>
    <s v="Innovador"/>
    <s v="N/A"/>
    <s v="N/A"/>
    <s v="N/A"/>
    <s v="N/A"/>
    <s v="N/A"/>
    <s v="N/A"/>
    <s v="Realizar plan de trabajo para el diagnostico de la implementación de la Norma ISO 37001:2016 Sistema de Gestión Antisoborno (Plan de trabajo formulado)"/>
    <n v="0.4"/>
    <n v="1.6E-2"/>
    <n v="1"/>
    <s v="Numérica"/>
    <s v="# de Plan de trabajo realizado/ 1 Plan de trabajo a realizar"/>
    <d v="2023-02-01T00:00:00"/>
    <d v="2023-03-31T00:00:00"/>
    <s v="»1000-Delegatura para la Protección de la Competencia, »50-Oficina de Control Interno"/>
    <x v="1"/>
    <s v="Cumplida"/>
    <n v="1"/>
    <s v="El 27 de marzo de 2023 se adelantó una reunión en donde por parte de la Delegatura para la Protección de la Competencia, se presentó a la señora Superintendente y a la alta dirección el plan de trabajo propuesto para la implementación de la norma ISO 37001:2016 Sistema Gestión Antisoborno en un plan piloto en la Delegatura para la Protección de la Competencia con fin de que posteriormente sea implementado en las demás áreas de la entidad."/>
    <d v="2023-03-27T00:00:00"/>
    <n v="1"/>
    <s v="Ok, verificado OAP. La evidencia concuerda con la actividad y la fórmula para determinar el avance."/>
    <d v="2023-03-27T00:00:00"/>
    <s v="SI"/>
    <n v="1"/>
    <n v="1.6E-2"/>
  </r>
  <r>
    <s v="COMPETENCIA"/>
    <x v="21"/>
    <s v="»1000-"/>
    <x v="21"/>
    <n v="5"/>
    <s v="1000-17-2"/>
    <s v="1000-17"/>
    <x v="1"/>
    <s v="Innovador"/>
    <s v="N/A"/>
    <s v="N/A"/>
    <s v="N/A"/>
    <s v="N/A"/>
    <s v="N/A"/>
    <s v="N/A"/>
    <s v="Ejecución del plan de trabajo (Informe de ejecución del plan de trabajo)"/>
    <n v="0.6"/>
    <n v="2.4E-2"/>
    <n v="1"/>
    <s v="Numérica"/>
    <s v="# de Plan de trabajo ejecutado /1 Plan de trabajo a ejecutar"/>
    <d v="2023-04-01T00:00:00"/>
    <d v="2023-12-29T00:00:00"/>
    <s v="»1000-Delegatura para la Protección de la Competencia"/>
    <x v="0"/>
    <s v="Cumplida"/>
    <n v="1"/>
    <s v="El 20 de diciembre de 2023 se realizó la entrega del informe de ejecución del plan de trabajo al Delegado para la Protección de la Competencia, el cual contiene las conclusiones del diagnóstico inicial frente a la implementación de la Norma ISO 37001:2016 y las actividades realizadas a lo largo de la vigencia 2023 en la Delegatura para la Protección de la Competencia."/>
    <d v="2023-12-20T00:00:00"/>
    <n v="1"/>
    <s v="Ok, verificado OAP. Se valida la descripción del avance"/>
    <d v="2023-12-20T00:00:00"/>
    <s v="SI"/>
    <n v="1"/>
    <n v="2.4E-2"/>
  </r>
  <r>
    <s v="COMPETENCIA"/>
    <x v="21"/>
    <s v="»1000-"/>
    <x v="21"/>
    <n v="5"/>
    <s v="1000-18"/>
    <s v="1000-18"/>
    <x v="0"/>
    <s v="Operativo"/>
    <s v="Implementar metodologías para la aplicación de buenas prácticas internacionales en el contexto nacional"/>
    <s v="7-Ejecución Presupuestal 2022"/>
    <s v="NO"/>
    <s v="  5»Fortalecimiento del régimen de protección de la libre competencia económica en los mercados a nivel  nacional"/>
    <s v=" 8. Servicio al ciudadano"/>
    <s v=" 1- Plan Anual de Adquisiciones"/>
    <s v="Reporte de actividades relacionadas con los trámites de la Dirección de Cumplimiento, presentados. (Informes mensuales de seguimiento, Informes consolidados de seguimiento, Informes consolidados de buenas prácticas)"/>
    <n v="0.1"/>
    <m/>
    <n v="134"/>
    <s v="Numérica"/>
    <s v="# de reporte de actividades presentados/134 reportes de actividades a presentar"/>
    <d v="2023-01-16T00:00:00"/>
    <d v="2023-12-29T00:00:00"/>
    <s v="»1000-Delegatura para la Protección de la Competencia"/>
    <x v="0"/>
    <s v="Cumplida"/>
    <n v="1"/>
    <s v="Se realizó un total de 154 informes radicados desde el 01 de enero al 27 de diciembre de 2023."/>
    <d v="2023-12-27T00:00:00"/>
    <n v="1"/>
    <s v="El 2023 presenta un total de 154 informes radicados desde el 01 de enero al 27 de diciembre, lo cual corresponde a un cumplimiento de la meta del 118%. Se anexa Excel con el listado de los informes presentados. Se registra 100% para efectos de calculo de indicadores de gestión "/>
    <d v="2023-12-27T00:00:00"/>
    <m/>
    <s v="NA"/>
    <n v="0.1"/>
  </r>
  <r>
    <s v="COMPETENCIA"/>
    <x v="21"/>
    <s v="»1000-"/>
    <x v="21"/>
    <n v="5"/>
    <s v="1000-18-1"/>
    <s v="1000-18"/>
    <x v="1"/>
    <s v="Operativo"/>
    <s v="N/A"/>
    <s v="N/A"/>
    <s v="N/A"/>
    <s v="N/A"/>
    <s v="N/A"/>
    <s v="N/A"/>
    <s v="Presentar informes de seguimiento (Informes de seguimiento presentados)"/>
    <n v="0.6"/>
    <n v="0.06"/>
    <n v="130"/>
    <s v="Numérica"/>
    <s v="# de informes de seguimiento presentados/130 informes de seguimiento a presentar"/>
    <d v="2023-01-16T00:00:00"/>
    <d v="2023-12-29T00:00:00"/>
    <s v="»1000-Delegatura para la Protección de la Competencia"/>
    <x v="0"/>
    <s v="Cumplida"/>
    <n v="1"/>
    <s v="Se realizó un total de 154 informes radicados desde el 01 de enero al 27 de diciembre de 2023."/>
    <d v="2023-12-27T00:00:00"/>
    <n v="1"/>
    <s v="El 2023 presenta un total de 154 informes radicados desde el 01 de enero al 27 de diciembre, lo cual corresponde a un cumplimiento de la meta del 118%. Se anexa Excel con el listado de los informes presentados. Se anexa Excel con el listado de los informes presentados. Se registra 100% para efectos de calculo de indicadores de gestión "/>
    <d v="2023-12-27T00:00:00"/>
    <s v="SI"/>
    <n v="1"/>
    <n v="0.06"/>
  </r>
  <r>
    <s v="COMPETENCIA"/>
    <x v="21"/>
    <s v="»1000-"/>
    <x v="21"/>
    <n v="5"/>
    <s v="1000-18-2"/>
    <s v="1000-18"/>
    <x v="1"/>
    <s v="Operativo"/>
    <s v="N/A"/>
    <s v="N/A"/>
    <s v="N/A"/>
    <s v="N/A"/>
    <s v="N/A"/>
    <s v="N/A"/>
    <s v="Presentar informes consolidados de seguimientos (Informes consolidados de seguimiento presentados)"/>
    <n v="0.2"/>
    <n v="2.0000000000000004E-2"/>
    <n v="2"/>
    <s v="Numérica"/>
    <s v="# de informes consolidados de seguimiento presentados/2 informes consolidados de seguimiento a presentar"/>
    <d v="2023-01-16T00:00:00"/>
    <d v="2023-12-29T00:00:00"/>
    <s v="»1000-Delegatura para la Protección de la Competencia"/>
    <x v="0"/>
    <s v="Cumplida"/>
    <n v="1"/>
    <s v=" Se realizó el informe del segundo semestre de 2023 del Grupo de Trabajo de Monitoreo y Vigilancia."/>
    <d v="2023-12-14T00:00:00"/>
    <n v="1"/>
    <s v="Ok, verificado OAP. Se valida la descripción del avance"/>
    <d v="2023-12-14T00:00:00"/>
    <s v="SI"/>
    <n v="1"/>
    <n v="2.0000000000000004E-2"/>
  </r>
  <r>
    <s v="COMPETENCIA"/>
    <x v="21"/>
    <s v="»1000-"/>
    <x v="21"/>
    <n v="5"/>
    <s v="1000-18-3"/>
    <s v="1000-18"/>
    <x v="1"/>
    <s v="Operativo"/>
    <s v="N/A"/>
    <s v="N/A"/>
    <s v="N/A"/>
    <s v="N/A"/>
    <s v="N/A"/>
    <s v="N/A"/>
    <s v="Presentar informes consolidados de buenas prácticas (Informes consolidados de buenas prácticas presentados)"/>
    <n v="0.2"/>
    <n v="2.0000000000000004E-2"/>
    <n v="2"/>
    <s v="Numérica"/>
    <s v="# de informes consolidados de buenas prácticas presentados/2 informes consolidados de buenas practicas a presentar"/>
    <d v="2023-01-16T00:00:00"/>
    <d v="2023-12-29T00:00:00"/>
    <s v="»1000-Delegatura para la Protección de la Competencia"/>
    <x v="0"/>
    <s v="Cumplida"/>
    <n v="1"/>
    <s v=" Se realizó el informe del segundo semestre de 2023 del Grupo de Trabajo de Buenas Prácticas."/>
    <d v="2023-12-27T00:00:00"/>
    <n v="1"/>
    <s v="Ok, verificado OAP. Se valida la descripción del avance"/>
    <d v="2023-12-27T00:00:00"/>
    <s v="SI"/>
    <n v="1"/>
    <n v="2.0000000000000004E-2"/>
  </r>
  <r>
    <s v="COMPETENCIA"/>
    <x v="21"/>
    <s v="»1000-"/>
    <x v="21"/>
    <n v="5"/>
    <s v="1000-19"/>
    <s v="1000-19"/>
    <x v="0"/>
    <s v="Operativo SI"/>
    <s v="Desplegar toda la capacidad técnica y tecnológica de la Entidad para ponerla al servicio de los usuarios internos y externos "/>
    <s v="7-Ejecución Presupuestal 2022"/>
    <s v="NO"/>
    <s v="  5»Fortalecimiento del régimen de protección de la libre competencia económica en los mercados a nivel  nacional"/>
    <s v=" 8. Servicio al ciudadano"/>
    <s v=" 1- Plan Anual de Adquisiciones"/>
    <s v="Trámites en materia de protección de la libre económica de los mercados, atendidos. (Listado de trámites atendidos: Denuncias acumuladas, archivadas y trasladadas, Indagaciones Preliminares acumuladas, finalizadas y trasladadas, Memorando de Apertura de Averiguación Preliminar, Resoluciones de Archivo de Averiguación Preliminar, Resoluciones de Apertura de Investigación, Informes Motivados, Resoluciones de Apertura de Investigación por Inobservancia de Instrucciones) "/>
    <n v="0.1"/>
    <m/>
    <n v="615"/>
    <s v="Numérica"/>
    <s v="# de trámites atendidos/615 trámites a atender"/>
    <d v="2023-01-16T00:00:00"/>
    <d v="2023-12-29T00:00:00"/>
    <s v="»1000-Delegatura para la Protección de la Competencia"/>
    <x v="0"/>
    <s v="Cumplida"/>
    <n v="1.03"/>
    <s v="Durante la vigencia 2023, gestionaron 635 casos, para un logro del 103%"/>
    <d v="2023-12-31T00:00:00"/>
    <n v="1"/>
    <s v="Durante la vigencia 2023, gestionaron 635 casos, para un logro del 103%_x000a_Se ajusta a 100% la verificación para calculo de indicadores de seguimiento "/>
    <d v="2023-12-31T00:00:00"/>
    <s v="SI"/>
    <s v="NA"/>
    <n v="0.1"/>
  </r>
  <r>
    <s v="COMPETENCIA"/>
    <x v="21"/>
    <s v="»1000-"/>
    <x v="21"/>
    <n v="5"/>
    <s v="1000-19-1"/>
    <s v="1000-19"/>
    <x v="1"/>
    <s v="Operativo SI"/>
    <s v="N/A"/>
    <s v="N/A"/>
    <s v="N/A"/>
    <s v="N/A"/>
    <s v="N/A"/>
    <s v="N/A"/>
    <s v="Atender el 100% de las quejas e indagaciones preliminares radicadas e iniciadas entre el 2018 y 2019. (Listado de Denuncias: acumuladas, archivadas y trasladadas, Indagaciones Preliminares: acumuladas, finalizadas y trasladadas y memorando de apertura de averiguación preliminar )"/>
    <n v="0.16"/>
    <n v="1.6E-2"/>
    <n v="100"/>
    <s v="Porcentual"/>
    <s v="% de quejas e indagaciones radicadas entre 2018 y 2019  atendidas/ 100% de quejas e indagaciones radicadas entre 2018 y 2019  a atender"/>
    <d v="2023-01-16T00:00:00"/>
    <d v="2023-12-29T00:00:00"/>
    <s v="»1000-Delegatura para la Protección de la Competencia"/>
    <x v="0"/>
    <s v="Cumplida"/>
    <n v="1"/>
    <s v="Durante la vigencia 2023 se gestionaron los 10 procesos de año 2018 y 2019, para un logro del 100%"/>
    <d v="2023-12-31T00:00:00"/>
    <n v="1"/>
    <s v="Durante la vigencia 2023 se gestionaron los 10 procesos de año 2018 y 2019, para un logro del 100%"/>
    <d v="2023-12-31T00:00:00"/>
    <s v="SI"/>
    <n v="1"/>
    <n v="1.6E-2"/>
  </r>
  <r>
    <s v="COMPETENCIA"/>
    <x v="21"/>
    <s v="»1000-"/>
    <x v="21"/>
    <n v="5"/>
    <s v="1000-19-2"/>
    <s v="1000-19"/>
    <x v="1"/>
    <s v="Operativo SI"/>
    <s v="N/A"/>
    <s v="N/A"/>
    <s v="N/A"/>
    <s v="N/A"/>
    <s v="N/A"/>
    <s v="N/A"/>
    <s v="Atender el 55% de las quejas e indagaciones preliminares radicadas e iniciadas en el 2020. (Listado de Denuncias: acumuladas, archivadas y trasladadas, Indagaciones Preliminares: acumuladas, finalizadas y trasladadas y memorando de apertura de averiguación preliminar)"/>
    <n v="0.16"/>
    <n v="1.6E-2"/>
    <n v="100"/>
    <s v="Porcentual"/>
    <s v="% de quejas e indagaciones preliminares radicadas en el 2020 atendidas / 55%  del total de quejas e indagaciones preliminares radicadas en el 2020 a atender"/>
    <d v="2023-01-16T00:00:00"/>
    <d v="2023-12-29T00:00:00"/>
    <s v="»1000-Delegatura para la Protección de la Competencia"/>
    <x v="0"/>
    <s v="Cumplida"/>
    <n v="1.64"/>
    <s v="Durante la vigencia 2023 se gestionaron 38 casos de 23 que correspondian al 55% de 44 procesos, llegando a un logro del 164%"/>
    <d v="2023-12-31T00:00:00"/>
    <n v="1"/>
    <s v="Durante la vigencia 2023 se gestionaron 38 casos de 23 que correspondian al 55% de 44 procesos, llegando a un logro del 164%_x000a_Se ajusta a 100% la verificación para calculo de indicadores de seguimiento "/>
    <d v="2023-12-31T00:00:00"/>
    <s v="SI"/>
    <n v="1"/>
    <n v="1.6E-2"/>
  </r>
  <r>
    <s v="COMPETENCIA"/>
    <x v="21"/>
    <s v="»1000-"/>
    <x v="21"/>
    <n v="5"/>
    <s v="1000-19-3"/>
    <s v="1000-19"/>
    <x v="1"/>
    <s v="Operativo SI"/>
    <s v="N/A"/>
    <s v="N/A"/>
    <s v="N/A"/>
    <s v="N/A"/>
    <s v="N/A"/>
    <s v="N/A"/>
    <s v="Atender el 30% de las quejas e indagaciones preliminares radicadas e iniciadas en el 2021. (Listado de Denuncias: acumuladas, archivadas y trasladadas, Indagaciones Preliminares: acumuladas, finalizadas y trasladadas y memorando de apertura de averiguación preliminar)"/>
    <n v="0.16"/>
    <n v="1.6E-2"/>
    <n v="100"/>
    <s v="Porcentual"/>
    <s v="% de quejas e indagaciones preliminares radicadas en el 2021 atendidas / 30%  del total de quejas e indagaciones preliminares radicadas en el 2021 a atender"/>
    <d v="2023-01-16T00:00:00"/>
    <d v="2023-12-29T00:00:00"/>
    <s v="»1000-Delegatura para la Protección de la Competencia"/>
    <x v="0"/>
    <s v="Cumplida"/>
    <n v="2.2999999999999998"/>
    <s v="Durante la vigencia 2023 se gestionaron 96 casos de 42 que correspondian al 30% de 139 procesos, llegando a un logro del 230%"/>
    <d v="2023-12-31T00:00:00"/>
    <n v="1"/>
    <s v="Durante la vigencia 2023 se gestionaron 96 casos de 42 que correspondian al 30% de 139 procesos, llegando a un logro del 230%_x000a_Se ajusta a 100% la verificación para calculo de indicadores de seguimiento "/>
    <d v="2023-12-31T00:00:00"/>
    <s v="SI"/>
    <n v="1"/>
    <n v="1.6E-2"/>
  </r>
  <r>
    <s v="COMPETENCIA"/>
    <x v="21"/>
    <s v="»1000-"/>
    <x v="21"/>
    <n v="5"/>
    <s v="1000-19-4"/>
    <s v="1000-19"/>
    <x v="1"/>
    <s v="Operativo SI"/>
    <s v="N/A"/>
    <s v="N/A"/>
    <s v="N/A"/>
    <s v="N/A"/>
    <s v="N/A"/>
    <s v="N/A"/>
    <s v="Atender el 55% de las quejas e indagaciones preliminares radicadas e iniciadas en el 2022.  (Listado de Denuncias: acumuladas, archivadas y trasladadas, Indagaciones Preliminares: acumuladas, finalizadas y trasladadas y memorando de apertura de averiguación preliminar)"/>
    <n v="0.16"/>
    <n v="1.6E-2"/>
    <n v="100"/>
    <s v="Porcentual"/>
    <s v="% de quejas e indagaciones preliminares radicadas en el 2022 atendidas / 55%  del total de quejas e indagaciones preliminares radicadas en el 2022 a atender"/>
    <d v="2023-01-16T00:00:00"/>
    <d v="2023-12-29T00:00:00"/>
    <s v="»1000-Delegatura para la Protección de la Competencia"/>
    <x v="0"/>
    <s v="Cumplida"/>
    <n v="1.06"/>
    <s v="Durante la vigencia 2023 se gestionaron 264 casos de 249 que correspondian al 55% de 453 procesos, llegando a un logro del 106%"/>
    <d v="2023-12-31T00:00:00"/>
    <n v="1"/>
    <s v="Durante la vigencia 2023 se gestionaron 264 casos de 249 que correspondian al 55% de 453 procesos, llegando a un logro del 106%_x000a_Se ajusta a 100% la verificación para calculo de indicadores de seguimiento "/>
    <d v="2023-12-31T00:00:00"/>
    <s v="SI"/>
    <n v="1"/>
    <n v="1.6E-2"/>
  </r>
  <r>
    <s v="COMPETENCIA"/>
    <x v="21"/>
    <s v="»1000-"/>
    <x v="21"/>
    <n v="5"/>
    <s v="1000-19-5"/>
    <s v="1000-19"/>
    <x v="1"/>
    <s v="Operativo SI"/>
    <s v="N/A"/>
    <s v="N/A"/>
    <s v="N/A"/>
    <s v="N/A"/>
    <s v="N/A"/>
    <s v="N/A"/>
    <s v="Atender el 20% de las quejas e indagaciones preliminares radicadas e iniciadas en el 2023.  (Listado de Denuncias: acumuladas, archivadas y trasladadas, Indagaciones Preliminares: acumuladas, finalizadas y trasladadas y memorando de apertura de averiguación preliminar)"/>
    <n v="0.16"/>
    <n v="1.6E-2"/>
    <n v="100"/>
    <s v="Porcentual"/>
    <s v="% de quejas e indagaciones preliminares radicadas en el 2023 atendidas / 20%  del total de quejas e indagaciones preliminares radicadas en el 2023 a atender"/>
    <d v="2023-01-16T00:00:00"/>
    <d v="2023-12-29T00:00:00"/>
    <s v="»1000-Delegatura para la Protección de la Competencia"/>
    <x v="0"/>
    <s v="Cumplida"/>
    <n v="1.44"/>
    <s v="Durante la vigencia 2023 se gestionaron 189 casos de 131 que correspondian al 20% de 655 procesos, llegando a un logro del 144%"/>
    <d v="2023-12-31T00:00:00"/>
    <n v="1"/>
    <s v="Durante la vigencia 2023 se gestionaron 189 casos de 131 que correspondian al 20% de 655 procesos, llegando a un logro del 144%_x000a_Se ajusta a 100% la verificación para calculo de indicadores de seguimiento "/>
    <d v="2023-12-31T00:00:00"/>
    <s v="SI"/>
    <n v="1"/>
    <n v="1.6E-2"/>
  </r>
  <r>
    <s v="COMPETENCIA"/>
    <x v="21"/>
    <s v="»1000-"/>
    <x v="21"/>
    <n v="5"/>
    <s v="1000-19-6"/>
    <s v="1000-19"/>
    <x v="1"/>
    <s v="Operativo SI"/>
    <s v="N/A"/>
    <s v="N/A"/>
    <s v="N/A"/>
    <s v="N/A"/>
    <s v="N/A"/>
    <s v="N/A"/>
    <s v="Tramitar 22 casos entre averiguaciones preliminares e investigaciones hasta el informe motivado en materia de prácticas comerciales restrictivas y de competencia desleal administrativa (Listado de los casos en los que se expidió Resoluciones de Archivo de Averiguación Preliminar, Resoluciones de Apertura de Investigación, Informes Motivados, Resoluciones de Apertura de Investigación por Inobservancia de Instrucciones)"/>
    <n v="0.2"/>
    <n v="2.0000000000000004E-2"/>
    <n v="100"/>
    <s v="Porcentual"/>
    <s v="% de Averiguaciones preliminares e investigaciones tramitadas /100% de Averiguaciones preliminares e investigaciones a tramitar"/>
    <d v="2023-01-16T00:00:00"/>
    <d v="2023-12-29T00:00:00"/>
    <s v="»1000-Delegatura para la Protección de la Competencia"/>
    <x v="0"/>
    <s v="Cumplida"/>
    <n v="1.36"/>
    <s v="Durante la vigencia 2023 se gestionaron 30 casos, para un logro del 136%"/>
    <d v="2023-12-31T00:00:00"/>
    <n v="1"/>
    <s v="Durante la vigencia 2023 se gestionaron 30 casos, para un logro del 136%_x000a_Se ajusta a 100% la verificación para calculo de indicadores de seguimiento "/>
    <d v="2023-12-31T00:00:00"/>
    <s v="SI"/>
    <n v="1"/>
    <n v="2.0000000000000004E-2"/>
  </r>
  <r>
    <s v="COMPETENCIA"/>
    <x v="21"/>
    <s v="»1000-"/>
    <x v="21"/>
    <n v="5"/>
    <s v="1000-20"/>
    <s v="1000-20"/>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000-Delegatura para la Protección de la Competencia"/>
    <x v="0"/>
    <s v="Vencida"/>
    <s v="NA"/>
    <s v="NA"/>
    <s v="NA"/>
    <m/>
    <s v="NA"/>
    <s v="NA"/>
    <s v="NA"/>
    <s v="NA"/>
    <n v="0"/>
  </r>
  <r>
    <s v="COMPETENCIA"/>
    <x v="21"/>
    <s v="»1000-"/>
    <x v="21"/>
    <n v="5"/>
    <s v="1000-20-1"/>
    <s v="1000-20"/>
    <x v="5"/>
    <s v="Act Compartida"/>
    <s v="N/A"/>
    <s v="N/A"/>
    <s v="N/A"/>
    <s v="N/A"/>
    <s v="N/A"/>
    <s v="N/A"/>
    <s v="Ejecutar las actividades compartidas cuya fecha de vencimiento se encuentra dentro del segundo trimestre del año "/>
    <n v="0.5"/>
    <n v="0.5"/>
    <n v="1"/>
    <s v="Numérica"/>
    <s v="Sumatoria logros ponderados verificados actividades programadas / promedio meta ponderada periodo evaluado "/>
    <d v="2023-04-01T00:00:00"/>
    <d v="2023-06-30T00:00:00"/>
    <s v="»1000-Delegatura para la Protección de la Competencia"/>
    <x v="2"/>
    <s v="Cumplida"/>
    <n v="1"/>
    <s v="1 Actividad programada para el segundo trimestre reportó avance del 100%"/>
    <d v="2023-06-30T00:00:00"/>
    <n v="1"/>
    <s v="1 Actividad programada para el segundo trimestre reportó avance del 100%"/>
    <d v="2023-06-30T00:00:00"/>
    <s v="SI"/>
    <n v="1"/>
    <n v="0.5"/>
  </r>
  <r>
    <s v="COMPETENCIA"/>
    <x v="21"/>
    <s v="»1000-"/>
    <x v="21"/>
    <n v="5"/>
    <s v="1000-20-2"/>
    <s v="1000-20"/>
    <x v="7"/>
    <s v="Act Compartida"/>
    <s v="N/A"/>
    <s v="N/A"/>
    <s v="N/A"/>
    <s v="N/A"/>
    <s v="N/A"/>
    <s v="N/A"/>
    <s v="Ejecutar las actividades compartidas cuya fecha de vencimiento se encuentra dentro del tercer trimestre del año "/>
    <n v="0.5"/>
    <n v="0.5"/>
    <n v="1"/>
    <s v="Numérica"/>
    <s v="Sumatoria logros ponderados verificados actividades programadas / promedio meta ponderada periodo evaluado "/>
    <d v="2023-07-01T00:00:00"/>
    <d v="2023-09-30T00:00:00"/>
    <s v="»1000-Delegatura para la Protección de la Competencia"/>
    <x v="3"/>
    <s v="Cumplida"/>
    <n v="1"/>
    <s v="Se realizaron las 1 Actividades programadas"/>
    <d v="2023-09-30T00:00:00"/>
    <n v="1"/>
    <s v="Se validó soporte de la 1 Actividades programada para este trimestre "/>
    <d v="2023-09-30T00:00:00"/>
    <s v="SI"/>
    <n v="1"/>
    <n v="0.5"/>
  </r>
  <r>
    <s v="PROPIEDAD INDUSTRIAL"/>
    <x v="22"/>
    <s v="»2000-"/>
    <x v="22"/>
    <n v="2"/>
    <s v="2000-1"/>
    <s v="2000-1"/>
    <x v="0"/>
    <s v="Operativo"/>
    <s v="N/A"/>
    <s v="2-Analítica Institucional - Estadísticas"/>
    <s v="NO"/>
    <s v="  1» Fortalecimiento de la atención y promoción de trámites y servicios en el marco del sistema de propiedad industrial a nivel  nacional"/>
    <s v=" 8. Servicio al ciudadano"/>
    <s v=" 1- Plan Anual de Adquisiciones,  2- Gasto público "/>
    <s v="Actos administrativos que resuelven recursos de apelación, queja y revocatoria directa, suscritos por el Superintendente Delegado para la Propiedad Industrial (Reporte de indicador generado en tableau o Power BI/Único entregable)"/>
    <n v="0.3"/>
    <m/>
    <n v="7000"/>
    <s v="Numérica"/>
    <s v="# de solicitudes de recursos interpuestos ante el Superintendente Delegado para la Propiedad Industrial, suscritos /7000 Solicitudes de recursos interpuestos ante el Superintendente Delegado para la Propiedad por suscribir)*100"/>
    <d v="2023-01-02T00:00:00"/>
    <d v="2023-12-29T00:00:00"/>
    <s v="»2000-Delegatura para la Propiedad Industrial"/>
    <x v="0"/>
    <s v="Cumplida"/>
    <n v="1"/>
    <s v="A 29 de diciembre de 2023 se suscribieron 7.024 actos administrativo que deciden los recursos de apelación, queja y revocatoria directa, lo cual representa un cumplimiento del 100.3 %. Mismo entregable actividad 2000-1-3"/>
    <d v="2023-12-29T00:00:00"/>
    <n v="1"/>
    <s v="A 29 de diciembre de 2023 se suscribieron 7.024 actos administrativo que deciden los recursos de apelación, queja y revocatoria directa, lo cual representa un cumplimiento del 100.3 %. Mismo entregable actividad 2000-1-3"/>
    <d v="2023-12-29T00:00:00"/>
    <s v="SI"/>
    <s v="NA"/>
    <n v="0.3"/>
  </r>
  <r>
    <s v="PROPIEDAD INDUSTRIAL"/>
    <x v="22"/>
    <s v="»2000-"/>
    <x v="22"/>
    <n v="2"/>
    <s v="2000-1-1"/>
    <s v="2000-1"/>
    <x v="1"/>
    <s v="Operativo"/>
    <s v="N/A"/>
    <s v="N/A"/>
    <s v="N/A"/>
    <s v="N/A"/>
    <s v="N/A"/>
    <s v="N/A"/>
    <s v="Realizar un inventario de los recursos de apelación, queja o revocatoria directa radicados con anterioridad a 31 de diciembre de 2020 pendientes por decidir. (Inventario de recursos pendientes/Único entregable)"/>
    <n v="0.05"/>
    <n v="1.4999999999999999E-2"/>
    <n v="1"/>
    <s v="Numérica"/>
    <s v="# de inventarios realizados / 1 inventario a realizar"/>
    <d v="2023-01-02T00:00:00"/>
    <d v="2023-01-12T00:00:00"/>
    <s v="»2000-Delegatura para la Propiedad Industrial"/>
    <x v="1"/>
    <s v="Cumplida"/>
    <n v="1"/>
    <s v="Se realizó el inventario de los recursos de apelación, queja y revocatoria directa que fueron radicados con anterioridad al 31 de diciembre de 2020 y que se encuentran pendientes por decidir."/>
    <d v="2023-01-12T00:00:00"/>
    <n v="1"/>
    <s v="Se valida cumplimiento de la actividad, se evidencia en los soportes archivo excel del inventario de recursos de apelación, queja, y revocatorio directa. "/>
    <d v="2023-01-12T00:00:00"/>
    <s v="SI"/>
    <n v="1"/>
    <n v="1.4999999999999999E-2"/>
  </r>
  <r>
    <s v="PROPIEDAD INDUSTRIAL"/>
    <x v="22"/>
    <s v="»2000-"/>
    <x v="22"/>
    <n v="2"/>
    <s v="2000-1-2"/>
    <s v="2000-1"/>
    <x v="1"/>
    <s v="Operativo"/>
    <s v="N/A"/>
    <s v="N/A"/>
    <s v="N/A"/>
    <s v="N/A"/>
    <s v="N/A"/>
    <s v="N/A"/>
    <s v="Sucribir los actos administrativos de los recursos de apelación, queja o revocatoria directa radicados con anterioridad al 31 de diciembre de 2020 relacionados en el inventario, excepto los casos detenidos (Reporte de casos relacionados en el inventario que fueron decididos/Único entregable)"/>
    <n v="0.25"/>
    <n v="7.4999999999999997E-2"/>
    <n v="100"/>
    <s v="Porcentual"/>
    <s v="(# de recursos suscritos / # de recursos por suscribir)*100"/>
    <d v="2023-01-13T00:00:00"/>
    <d v="2023-11-30T00:00:00"/>
    <s v="»2000-Delegatura para la Propiedad Industrial"/>
    <x v="0"/>
    <s v="Cumplida"/>
    <n v="1"/>
    <s v="Referente a los casos anteriores a 2022, se han decidido 55 casos de 68 reportados en el listado, quedando sin decidir aquellos que se  encuentran detenidos"/>
    <d v="2023-11-30T00:00:00"/>
    <n v="1"/>
    <s v="Referente a los casos anteriores a 2022, se han decidido 55 casos de 68 reportados en el listado, quedando sin decidir aquellos que se  encuentran detenidos"/>
    <d v="2023-11-30T00:00:00"/>
    <s v="SI"/>
    <n v="1"/>
    <n v="7.4999999999999997E-2"/>
  </r>
  <r>
    <s v="PROPIEDAD INDUSTRIAL"/>
    <x v="22"/>
    <s v="»2000-"/>
    <x v="22"/>
    <n v="2"/>
    <s v="2000-1-3"/>
    <s v="2000-1"/>
    <x v="1"/>
    <s v="Operativo"/>
    <s v="N/A"/>
    <s v="N/A"/>
    <s v="N/A"/>
    <s v="N/A"/>
    <s v="N/A"/>
    <s v="N/A"/>
    <s v="Suscribir 7000 actos administrativos que resuelven los recursos de apelación, queja y revocatoria directa presentados ante el Superintendente Delegado para la Propiedad Industrial, incluidos los recursos suscritos que se encuentren relacionados en el inventario. (Reporte de indicador generado en tableau o Power BI/Único entregable)"/>
    <n v="0.7"/>
    <n v="0.21"/>
    <n v="7000"/>
    <s v="Numérica"/>
    <s v="# de solicitudes de recursos interpuestos ante el Superintendente Delegado para la Propiedad Industrial, suscritos /7000 Solicitudes de recursos interpuestos ante el Superintendente Delegado para la Propiedad por suscribir)*100"/>
    <d v="2023-01-02T00:00:00"/>
    <d v="2023-12-29T00:00:00"/>
    <s v="»2000-Delegatura para la Propiedad Industrial"/>
    <x v="0"/>
    <s v="Cumplida"/>
    <n v="1"/>
    <s v="A 29 de diciembre de 2023 se suscribieron 7.024 actos administrativo que deciden los recursos de apelación, queja y revocatoria directa, lo cual representa un cumplimiento del 100.3 %"/>
    <d v="2023-12-29T00:00:00"/>
    <n v="1"/>
    <s v="A 29 de diciembre de 2023 se suscribieron 7.024 actos administrativo que deciden los recursos de apelación, queja y revocatoria directa, lo cual representa un cumplimiento del 100.3 %"/>
    <d v="2023-12-29T00:00:00"/>
    <s v="SI"/>
    <n v="1"/>
    <n v="0.21"/>
  </r>
  <r>
    <s v="PROPIEDAD INDUSTRIAL"/>
    <x v="22"/>
    <s v="»2000-"/>
    <x v="22"/>
    <n v="2"/>
    <s v="2000-2"/>
    <s v="2000-2"/>
    <x v="0"/>
    <s v="Operativo"/>
    <s v="Mejorar las herramientas tecnológicas de la Entidad"/>
    <s v="6-Plan Estratégico de Tecnologías de la Información"/>
    <s v="SI"/>
    <s v="  11» Funcionamiento"/>
    <s v=" 11.Gobierno digital"/>
    <s v=" 17- Plan Estratégico de Tecnologías de la Información,  18- Mantenimiento Servicio Tecnológico"/>
    <s v="Versiones de actualización de SIPI, puestas en producción. (Correos del proveedor desplegando la versión en producción)"/>
    <n v="0.2"/>
    <m/>
    <n v="4"/>
    <s v="Numérica"/>
    <s v="# de correos electrónicos del proveedor comunicando despliegue de los requerimientos en producción/4 Correos electrónicos del proveedor)*100"/>
    <d v="2023-01-02T00:00:00"/>
    <d v="2023-11-30T00:00:00"/>
    <s v="»2000-Delegatura para la Propiedad Industrial, »20-Oficina de Tecnología e Informática, »105-Grupo de Trabajo  Contratación"/>
    <x v="0"/>
    <s v="Cumplida"/>
    <n v="1"/>
    <s v="Se realizzó la puesta en producción de la versión 1.31.1. Mismo entregable actividad 2000-2-6"/>
    <d v="2023-10-30T00:00:00"/>
    <n v="1"/>
    <s v="Se valida cumplimiento del producto, se evidencia en el soporte  de la actividad 2000-2-6 soporte la relación de correos electrónicos enviados entre la SIC y el proveedor para el despliegue de la versión 1.31."/>
    <d v="2023-10-30T00:00:00"/>
    <s v="SI"/>
    <s v="NA"/>
    <n v="0.2"/>
  </r>
  <r>
    <s v="PROPIEDAD INDUSTRIAL"/>
    <x v="22"/>
    <s v="»2000-"/>
    <x v="22"/>
    <n v="2"/>
    <s v="2000-2-1"/>
    <s v="2000-2"/>
    <x v="1"/>
    <s v="Operativo"/>
    <s v="N/A"/>
    <s v="N/A"/>
    <s v="N/A"/>
    <s v="N/A"/>
    <s v="N/A"/>
    <s v="N/A"/>
    <s v="Elaborar estudios previos (Documento elaborado/único entregable)"/>
    <n v="0.1"/>
    <n v="2.0000000000000004E-2"/>
    <n v="1"/>
    <s v="Numérica"/>
    <s v="# de estudios previos elaborados / 1 estudio previo a elaborar "/>
    <d v="2023-01-02T00:00:00"/>
    <d v="2023-01-27T00:00:00"/>
    <s v="»2000-Delegatura para la Propiedad Industrial, »20-Oficina de Tecnología e Informática"/>
    <x v="1"/>
    <s v="Cumplida"/>
    <n v="1"/>
    <s v="Se elaboró el estudio previo para la contratación del proveedor para el mantenimiento del Sistema de Información de Propiedad Industrial (SIPI)"/>
    <d v="2023-01-27T00:00:00"/>
    <n v="1"/>
    <s v="Se valida cumplimiento de la actividad, se evidencia en los soportes estudio previo elaborado para la contratación del proveedor. "/>
    <d v="2023-01-27T00:00:00"/>
    <s v="SI"/>
    <n v="1"/>
    <n v="2.0000000000000004E-2"/>
  </r>
  <r>
    <s v="PROPIEDAD INDUSTRIAL"/>
    <x v="22"/>
    <s v="»2000-"/>
    <x v="22"/>
    <n v="2"/>
    <s v="2000-2-2"/>
    <s v="2000-2"/>
    <x v="1"/>
    <s v="Operativo"/>
    <s v="N/A"/>
    <s v="N/A"/>
    <s v="N/A"/>
    <s v="N/A"/>
    <s v="N/A"/>
    <s v="N/A"/>
    <s v="Solicitar la contratación a Secretaría General con el visto bueno de la Dirección Financiera y el Grupo de Contratación (Memorando/único entregable) "/>
    <n v="0.1"/>
    <n v="2.0000000000000004E-2"/>
    <n v="1"/>
    <s v="Numérica"/>
    <s v="# de solicitudes de contratación realizadas/ 1 Solicitud de contratación a realizar."/>
    <d v="2023-01-02T00:00:00"/>
    <d v="2023-01-27T00:00:00"/>
    <s v="»2000-Delegatura para la Propiedad Industrial, »20-Oficina de Tecnología e Informática"/>
    <x v="1"/>
    <s v="Cumplida"/>
    <n v="1"/>
    <s v="Se solicitó la contratación a Secretaria General mediante memorando No. 23-34416-0"/>
    <d v="2023-01-27T00:00:00"/>
    <n v="1"/>
    <s v="Se valida cumplimiento de la actividad, se evidencia en los soportes memorando dirigido a Secretaria General la contratación del proceso correspondiente. "/>
    <d v="2023-01-27T00:00:00"/>
    <s v="SI"/>
    <n v="1"/>
    <n v="2.0000000000000004E-2"/>
  </r>
  <r>
    <s v="PROPIEDAD INDUSTRIAL"/>
    <x v="22"/>
    <s v="»2000-"/>
    <x v="22"/>
    <n v="2"/>
    <s v="2000-2-3"/>
    <s v="2000-2"/>
    <x v="1"/>
    <s v="Operativo"/>
    <s v="N/A"/>
    <s v="N/A"/>
    <s v="N/A"/>
    <s v="N/A"/>
    <s v="N/A"/>
    <s v="N/A"/>
    <s v="Revisar la solicitud de contratación y realizar los ajustes cuando haya lugar a ello  (Correo electrónico del abogado a cargo informando la publicación del proceso en SECOP y/o pantallazo de publicación)"/>
    <n v="0.05"/>
    <n v="1.0000000000000002E-2"/>
    <n v="1"/>
    <s v="Numérica"/>
    <s v="# de Solicitudes de contratación revisadas y ajustadas / 1 Solicitud de contratación a revisar y ajustar"/>
    <d v="2023-01-30T00:00:00"/>
    <d v="2023-02-03T00:00:00"/>
    <s v="»2000-Delegatura para la Propiedad Industrial, »20-Oficina de Tecnología e Informática, »105-Grupo de Trabajo  Contratación"/>
    <x v="1"/>
    <s v="Cumplida"/>
    <n v="1"/>
    <s v="Se realizó la revisión de la solicitud de contratación y la respectiva publicación del proceso contractual en secop II"/>
    <d v="2023-01-31T00:00:00"/>
    <n v="1"/>
    <s v="Se valida cumplimiento de la actividad, se evidencia en los soportes correo electrónico enviado por el abogado donde se evidencia la publicación del proceso en el SECOP II"/>
    <d v="2023-01-31T00:00:00"/>
    <s v="SI"/>
    <n v="1"/>
    <n v="1.0000000000000002E-2"/>
  </r>
  <r>
    <s v="PROPIEDAD INDUSTRIAL"/>
    <x v="22"/>
    <s v="»2000-"/>
    <x v="22"/>
    <n v="2"/>
    <s v="2000-2-4"/>
    <s v="2000-2"/>
    <x v="1"/>
    <s v="Operativo"/>
    <s v="N/A"/>
    <s v="N/A"/>
    <s v="N/A"/>
    <s v="N/A"/>
    <s v="N/A"/>
    <s v="N/A"/>
    <s v="Desarrollar el proceso contractual (Resolución declaratoria de desierto o contrato suscrito o captura de pantalla del SECOP con la cancelación del proceso/único entregable)."/>
    <n v="0.05"/>
    <n v="1.0000000000000002E-2"/>
    <n v="1"/>
    <s v="Numérica"/>
    <s v="# de procesos contractuales desarrollados/ 1 proceso contractual a desarrollar "/>
    <d v="2023-02-06T00:00:00"/>
    <d v="2023-02-10T00:00:00"/>
    <s v="»2000-Delegatura para la Propiedad Industrial, »20-Oficina de Tecnología e Informática, »105-Grupo de Trabajo  Contratación"/>
    <x v="1"/>
    <s v="Cumplida"/>
    <n v="1"/>
    <s v="Se desarrolló el proceso contractual y se suscribió el contrato No. 938 de 2023"/>
    <d v="2023-02-06T00:00:00"/>
    <n v="1"/>
    <s v="Se valida cumplimiento de la actividad, se evidencia en los soportes, contrato suscrito. "/>
    <d v="2023-02-06T00:00:00"/>
    <s v="SI"/>
    <n v="1"/>
    <n v="1.0000000000000002E-2"/>
  </r>
  <r>
    <s v="PROPIEDAD INDUSTRIAL"/>
    <x v="22"/>
    <s v="»2000-"/>
    <x v="22"/>
    <n v="2"/>
    <s v="2000-2-5"/>
    <s v="2000-2"/>
    <x v="1"/>
    <s v="Operativo"/>
    <s v="N/A"/>
    <s v="N/A"/>
    <s v="N/A"/>
    <s v="N/A"/>
    <s v="N/A"/>
    <s v="N/A"/>
    <s v="Priorizar y enviar los requerimientos previstos para las 4 versiones de fortalecimiento del SIPI (4 Correos electrónicos de priorización enviados al proveedor)"/>
    <n v="0.2"/>
    <n v="4.0000000000000008E-2"/>
    <n v="4"/>
    <s v="Numérica"/>
    <s v="# Correos electrónicos enviados/4 correos electrónicos)*100"/>
    <d v="2023-03-06T00:00:00"/>
    <d v="2023-11-30T00:00:00"/>
    <s v="»2000-Delegatura para la Propiedad Industrial, »20-Oficina de Tecnología e Informática"/>
    <x v="0"/>
    <s v="Cumplida"/>
    <n v="1"/>
    <s v="Se priorizaron y remitieron al proveedor las mantis a desarrollar en la versión 1.29.30_test y 1.31 relacionada con el cambio en las comunicaciones OMPI."/>
    <d v="2023-11-30T00:00:00"/>
    <n v="1"/>
    <s v="Se valida cumplimiento de la actividad, se evidencia en los soportes correo electrónico de priorización de las versión 1.29.30 test 1.30"/>
    <d v="2023-11-30T00:00:00"/>
    <s v="SI"/>
    <n v="1"/>
    <n v="4.0000000000000008E-2"/>
  </r>
  <r>
    <s v="PROPIEDAD INDUSTRIAL"/>
    <x v="22"/>
    <s v="»2000-"/>
    <x v="22"/>
    <n v="2"/>
    <s v="2000-2-6"/>
    <s v="2000-2"/>
    <x v="1"/>
    <s v="Operativo"/>
    <s v="N/A"/>
    <s v="N/A"/>
    <s v="N/A"/>
    <s v="N/A"/>
    <s v="N/A"/>
    <s v="N/A"/>
    <s v="Realizar seguimiento al desarrollo, prueba y en producción de los requerimientos priorizados en las 4 versiones (4 Correos electrónicos del proveedor comunicando despliegue de los requerimientos en producción)"/>
    <n v="0.5"/>
    <n v="0.1"/>
    <n v="4"/>
    <s v="Numérica"/>
    <s v="# de correos electrónicos del proveedor comunicando despliegue de los requerimientos en producción/4 Correos electrónicos del proveedor)*100"/>
    <d v="2023-03-06T00:00:00"/>
    <d v="2023-11-30T00:00:00"/>
    <s v="»2000-Delegatura para la Propiedad Industrial, »20-Oficina de Tecnología e Informática"/>
    <x v="0"/>
    <s v="Cumplida"/>
    <n v="1"/>
    <s v="Se realizzó la puesta en producción de la versión 1.31.1"/>
    <d v="2023-10-30T00:00:00"/>
    <n v="1"/>
    <s v="Se valida avance de la actividad, se evidencia en el soporte la relación de correos electrónicos enviados entre la SIC y el proveedor para el despliegue de la versión 1.31."/>
    <d v="2023-10-30T00:00:00"/>
    <s v="SI"/>
    <n v="1"/>
    <n v="0.1"/>
  </r>
  <r>
    <s v="PROPIEDAD INDUSTRIAL"/>
    <x v="22"/>
    <s v="»2000-"/>
    <x v="22"/>
    <n v="2"/>
    <s v="2000-3"/>
    <s v="2000-3"/>
    <x v="0"/>
    <s v="Operativo"/>
    <s v="Mejorar la atención y nuestro relacionamiento con los usuarios para consolidar la oferta institucional de servicios con enfoque en las regiones más apartadas del país"/>
    <s v="8-Modelo Integrado de Planeación y Gestión "/>
    <s v="NO"/>
    <s v="  1» Fortalecimiento de la atención y promoción de trámites y servicios en el marco del sistema de propiedad industrial a nivel  nacional"/>
    <s v=" 9. Participación ciudadana en la gestión pública"/>
    <s v=" 1- Plan Anual de Adquisiciones,  2- Gasto público ,  13-PTEP - Participación ciudadana y rendición de cuentas"/>
    <s v="Conversatorios regionales para la promoción de la P.I., realizados. (Agenda y fotografías de cada conversatorio)."/>
    <n v="0.3"/>
    <m/>
    <n v="5"/>
    <s v="Numérica"/>
    <s v="# de conversatorios realizados / 5 conversatorios programados)*100"/>
    <d v="2023-01-02T00:00:00"/>
    <d v="2023-12-29T00:00:00"/>
    <s v="»2000-Delegatura para la Propiedad Industrial"/>
    <x v="0"/>
    <s v="Cumplida"/>
    <n v="1"/>
    <s v="Se realizó el quinto Conversatorio sobre “La importancia de la Propiedad Intelectual” en el marco del Diálogo multisectorial sobre las funciones de la SIC y los derechos de los_x000a_consumidores y empresarios con el eje cafetero. Mismo entregable actividad 2000-3-2."/>
    <d v="2023-11-15T00:00:00"/>
    <n v="1"/>
    <s v="Se valida cumplimiento del producto, se evidencia en el soporte de la actividad 2000-3-2 las fotografías y agenda de los conversatorio realizados por el área."/>
    <d v="2023-11-15T00:00:00"/>
    <s v="SI"/>
    <s v="NA"/>
    <n v="0.3"/>
  </r>
  <r>
    <s v="PROPIEDAD INDUSTRIAL"/>
    <x v="22"/>
    <s v="»2000-"/>
    <x v="22"/>
    <n v="2"/>
    <s v="2000-3-1"/>
    <s v="2000-3"/>
    <x v="1"/>
    <s v="Operativo"/>
    <s v="N/A"/>
    <s v="N/A"/>
    <s v="N/A"/>
    <s v="N/A"/>
    <s v="N/A"/>
    <s v="N/A"/>
    <s v="Realizar tres (3) conversatorios durante el primer semestre del año (Agenda y fotografías de cada conversatorio)"/>
    <n v="0.6"/>
    <n v="0.18"/>
    <n v="3"/>
    <s v="Numérica"/>
    <s v="# de conversatorios realizados / 3 conversatorios programados)*100"/>
    <d v="2023-01-02T00:00:00"/>
    <d v="2023-06-30T00:00:00"/>
    <s v="»2000-Delegatura para la Propiedad Industrial"/>
    <x v="2"/>
    <s v="Cumplida"/>
    <n v="1"/>
    <s v="Se realizó primer conversatorio &quot;Importancia de la PI en Santander&quot; en Bucaramanga el 13 de abril de 2023. El segundo conversatorio &quot;Las mujeres y la PI: Acelerar la innovación y la creatividad&quot; en Tunja el 26 de abril de 2023. y  El tercer conversatorio &quot;Importancia de la Propiedad Industrial en Caldas&quot; en Manizales el 16 de mayo de 2023"/>
    <d v="2023-05-16T00:00:00"/>
    <n v="1"/>
    <s v="Se valida cumplimiento de la actividad. Se evidencia en los soportes agenda y fotografías de tres conversatorios realizados durante el primer semestre del año. "/>
    <d v="2023-05-16T00:00:00"/>
    <s v="SI"/>
    <n v="1"/>
    <n v="0.18"/>
  </r>
  <r>
    <s v="PROPIEDAD INDUSTRIAL"/>
    <x v="22"/>
    <s v="»2000-"/>
    <x v="22"/>
    <n v="2"/>
    <s v="2000-3-2"/>
    <s v="2000-3"/>
    <x v="1"/>
    <s v="Operativo"/>
    <s v="N/A"/>
    <s v="N/A"/>
    <s v="N/A"/>
    <s v="N/A"/>
    <s v="N/A"/>
    <s v="N/A"/>
    <s v="Realizar dos (2) conversatorios regionales para la promoción de la PI. (Agenda y fotografías de cada conversatorio)"/>
    <n v="0.4"/>
    <n v="0.12"/>
    <n v="2"/>
    <s v="Numérica"/>
    <s v="# de conversatorios realizados / 2 conversatorios programados)*100"/>
    <d v="2023-07-04T00:00:00"/>
    <d v="2023-12-29T00:00:00"/>
    <s v="»2000-Delegatura para la Propiedad Industrial"/>
    <x v="0"/>
    <s v="Cumplida"/>
    <n v="1"/>
    <s v="Se realizó el quinto Conversatorio sobre “La importancia de la Propiedad Intelectual” en el marco del Diálogo multisectorial sobre las funciones de la SIC y los derechos de los_x000a_consumidores y empresarios con el eje cafetero"/>
    <d v="2023-11-15T00:00:00"/>
    <n v="1"/>
    <s v="Se valida la actividad, se evidencia en los soportes fotografías y agenda del II conversatorio realizado."/>
    <d v="2023-11-15T00:00:00"/>
    <s v="SI"/>
    <n v="1"/>
    <n v="0.12"/>
  </r>
  <r>
    <s v="PROPIEDAD INDUSTRIAL"/>
    <x v="22"/>
    <s v="»2000-"/>
    <x v="22"/>
    <n v="2"/>
    <s v="2000-4"/>
    <s v="2000-4"/>
    <x v="0"/>
    <s v="Innovador"/>
    <s v="Fortalecer al talento humano en el conocimiento de cada una de las funciones que ejercen las áreas de la entidad"/>
    <s v="9-Gestión de riesgos"/>
    <s v="SI"/>
    <s v="  1» Fortalecimiento de la atención y promoción de trámites y servicios en el marco del sistema de propiedad industrial a nivel  nacional"/>
    <s v=" 5. Integridad,  7. Fortalecimiento organizacional y simplificación de procesos,  8. Servicio al ciudadano,  15.Gestión del conocimiento y la innovación"/>
    <s v=" 12-PTEP - Iniciativas adicionales"/>
    <s v="Programas de capacitación interna a grupos de interés relacionados con PI (Gestión Documental, O. Asesora Jurídica, Delegatura para asuntos jurisdiccionales), ejecutados. (Listados de asistencia por programa)"/>
    <n v="0.1"/>
    <m/>
    <n v="3"/>
    <s v="Numérica"/>
    <s v="# Programas de capacitación ejecutados / 3 Programas de capacitación programados"/>
    <d v="2023-02-01T00:00:00"/>
    <d v="2023-12-29T00:00:00"/>
    <s v="»2000-Delegatura para la Propiedad Industrial, »10-Oficina Asesora Jurídica, »141-Grupo de Trabajo de Gestión Documental y Archivo, »4000-Delegatura para Asuntos  Jurisdiccionales"/>
    <x v="0"/>
    <s v="Cumplida"/>
    <n v="1"/>
    <s v="Se realizó la segunda y tercera sesión de capacitación a la Delegatura para Asuntos Jurisdiccionales el 6 de octubre y 3 de noviembre de 2023,respectivamente. Se realizó la tercera sesión de capacitación con la OAJ el 11 de octubre de 2023.Mismo entregable actividad 2000-4-2."/>
    <d v="2023-11-03T00:00:00"/>
    <n v="1"/>
    <s v="Se valida cumplimiento del producto, se evidencia en el soporte de la actividad 2000-4-2 en donde consta la realización de 3 capacitaciones con los respectivos listados de asistencia."/>
    <d v="2023-10-11T00:00:00"/>
    <s v="SI"/>
    <s v="NA"/>
    <n v="0.1"/>
  </r>
  <r>
    <s v="PROPIEDAD INDUSTRIAL"/>
    <x v="22"/>
    <s v="»2000-"/>
    <x v="22"/>
    <n v="2"/>
    <s v="2000-4-1"/>
    <s v="2000-4"/>
    <x v="1"/>
    <s v="Innovador"/>
    <s v="N/A"/>
    <s v="N/A"/>
    <s v="N/A"/>
    <s v="N/A"/>
    <s v="N/A"/>
    <s v="N/A"/>
    <s v="Definir el temario y cronograma de capacitación de cada programa (Documento con temario y cronograma de cada programa)"/>
    <n v="0.3"/>
    <n v="0.03"/>
    <n v="3"/>
    <s v="Numérica"/>
    <s v="# documentos elaborados / 3 documentos programados"/>
    <d v="2023-02-01T00:00:00"/>
    <d v="2023-03-31T00:00:00"/>
    <s v="»2000-Delegatura para la Propiedad Industrial, »10-Oficina Asesora Jurídica, »141-Grupo de Trabajo de Gestión Documental y Archivo, »4000-Delegatura para Asuntos  Jurisdiccionales"/>
    <x v="1"/>
    <s v="Cumplida"/>
    <n v="1"/>
    <s v="Se elaboraron los programas de capacitación de la Delegatura para la OAJ, el Grupo de Trabajo de Gestión Documental y la Delegatura para Asuntos Jurisdiccionales, los cuales contienen el respectivo temario y cronograma de conformidad con la concertación realizada con cada área"/>
    <d v="2023-03-31T00:00:00"/>
    <n v="1"/>
    <s v="Se valida cumplimiento de la actividad, se evidencia en los soportes temario y cronograma de capacitaciones. "/>
    <d v="2023-03-31T00:00:00"/>
    <s v="SI"/>
    <n v="1"/>
    <n v="0.03"/>
  </r>
  <r>
    <s v="PROPIEDAD INDUSTRIAL"/>
    <x v="22"/>
    <s v="»2000-"/>
    <x v="22"/>
    <n v="2"/>
    <s v="2000-4-2"/>
    <s v="2000-4"/>
    <x v="1"/>
    <s v="Innovador"/>
    <s v="N/A"/>
    <s v="N/A"/>
    <s v="N/A"/>
    <s v="N/A"/>
    <s v="N/A"/>
    <s v="N/A"/>
    <s v="Ejecutar los 3 programas de capacitación de acuerdo con el temario y cronograma establecido (Listados de asistencia por programa)"/>
    <n v="0.7"/>
    <n v="6.9999999999999993E-2"/>
    <n v="3"/>
    <s v="Numérica"/>
    <s v="# Programas de capacitación ejecutados / 3 Programas de capacitación programados"/>
    <d v="2023-04-03T00:00:00"/>
    <d v="2023-12-29T00:00:00"/>
    <s v="»2000-Delegatura para la Propiedad Industrial, »10-Oficina Asesora Jurídica, »141-Grupo de Trabajo de Gestión Documental y Archivo, »4000-Delegatura para Asuntos  Jurisdiccionales"/>
    <x v="0"/>
    <s v="Cumplida"/>
    <n v="1"/>
    <s v="Se realizó la segunda y tercera sesión de capacitación a la Delegatura para Asuntos Jurisdiccionales el 6 de octubre y 3 de noviembre de 2023,respectivamente. Se realizó la tercera sesión de capacitación con la OAJ el 11 de octubre de 2023."/>
    <d v="2023-11-03T00:00:00"/>
    <n v="1"/>
    <s v="Se valida la actividad, se evidencia en los soportes listado de asistencia a 2 capacitaciones dadas a la Delegatura para Asuntos Jurisdiccionales y Oficina Asesora Jurídica."/>
    <d v="2023-10-11T00:00:00"/>
    <s v="SI"/>
    <n v="1"/>
    <n v="6.9999999999999993E-2"/>
  </r>
  <r>
    <s v="PROPIEDAD INDUSTRIAL"/>
    <x v="22"/>
    <s v="»2000-"/>
    <x v="22"/>
    <n v="2"/>
    <s v="2000-5"/>
    <s v="2000-5"/>
    <x v="0"/>
    <s v="Innovador"/>
    <s v="Fortalecer al talento humano en el conocimiento de cada una de las funciones que ejercen las áreas de la entidad"/>
    <s v="8-Modelo Integrado de Planeación y Gestión "/>
    <s v="SI"/>
    <s v="  11» Funcionamiento"/>
    <s v=" 4. Talento humano,  7. Fortalecimiento organizacional y simplificación de procesos,  15.Gestión del conocimiento y la innovación"/>
    <s v=" 12-PTEP - Iniciativas adicionales"/>
    <s v="Mesas de trabajo con la Delegatura para Asuntos Jurisdiccionales en temas relacionados con Propiedad Industrial, realizadas. (Listados de asistencia)"/>
    <n v="0.1"/>
    <m/>
    <n v="3"/>
    <s v="Numérica"/>
    <s v="# mesas de trabajo realizadas / 3 mesas de trabajo programadas"/>
    <d v="2023-02-01T00:00:00"/>
    <d v="2023-12-29T00:00:00"/>
    <s v="»2000-Delegatura para la Propiedad Industrial, »4000-Delegatura para Asuntos  Jurisdiccionales"/>
    <x v="0"/>
    <s v="Cumplida"/>
    <n v="1"/>
    <s v="Se realizaron las 2 mesas de trabajo con Asuntos Jurisdiccionales que se encontraban pendientes, la primera fue 20 de octubre de 9 a 11 AM y la segunda el 20 de noviembre de 2023. Mismos entregables actividad 2000-5-2."/>
    <d v="2023-11-20T00:00:00"/>
    <n v="1"/>
    <s v="Se valida cumplimiento del producto, se evidencia en el soporte de la actividad 2000-5-2 listado de asistencia a las mesas de trabajo con la Delegatura para Asuntos Jurisdiccionales."/>
    <d v="2023-11-20T00:00:00"/>
    <s v="SI"/>
    <s v="NA"/>
    <n v="0.1"/>
  </r>
  <r>
    <s v="PROPIEDAD INDUSTRIAL"/>
    <x v="22"/>
    <s v="»2000-"/>
    <x v="22"/>
    <n v="2"/>
    <s v="2000-5-1"/>
    <s v="2000-5"/>
    <x v="1"/>
    <s v="Innovador"/>
    <s v="N/A"/>
    <s v="N/A"/>
    <s v="N/A"/>
    <s v="N/A"/>
    <s v="N/A"/>
    <s v="N/A"/>
    <s v="Definir cronograma y realizar citación para las mesas de trabajo. (cronograma de trabajo y correo electrónico de citación)"/>
    <n v="0.3"/>
    <n v="0.03"/>
    <n v="1"/>
    <s v="Numérica"/>
    <s v="# de soportes presentados /  soportes a presentar"/>
    <d v="2023-02-01T00:00:00"/>
    <d v="2023-04-28T00:00:00"/>
    <s v="»2000-Delegatura para la Propiedad Industrial"/>
    <x v="2"/>
    <s v="Cumplida"/>
    <n v="1"/>
    <s v="Se valida cumplimiento de la actividad, se evidencia en los soportes cronograma y citaciones para la realización de las mesas de trabajo. "/>
    <d v="2023-03-31T00:00:00"/>
    <n v="1"/>
    <s v="Se valida cumplimiento de la actividad, se evidencia en los soportes cronograma y citaciones para la realización de las mesas de trabajo. "/>
    <d v="2023-03-31T00:00:00"/>
    <s v="SI"/>
    <n v="1"/>
    <n v="0.03"/>
  </r>
  <r>
    <s v="PROPIEDAD INDUSTRIAL"/>
    <x v="22"/>
    <s v="»2000-"/>
    <x v="22"/>
    <n v="2"/>
    <s v="2000-5-2"/>
    <s v="2000-5"/>
    <x v="1"/>
    <s v="Innovador"/>
    <s v="N/A"/>
    <s v="N/A"/>
    <s v="N/A"/>
    <s v="N/A"/>
    <s v="N/A"/>
    <s v="N/A"/>
    <s v="Realizar las mesas trabajo con la Delegatura para Asuntos Jurisdiccionales en temas relacionados con Propiedad Industrial (Listados de asistencia)"/>
    <n v="0.7"/>
    <n v="6.9999999999999993E-2"/>
    <n v="3"/>
    <s v="Numérica"/>
    <s v="# mesas de trabajo realizadas / 3 mesas de trabajo programadas"/>
    <d v="2023-05-02T00:00:00"/>
    <d v="2023-12-29T00:00:00"/>
    <s v="»2000-Delegatura para la Propiedad Industrial, »4000-Delegatura para Asuntos  Jurisdiccionales"/>
    <x v="0"/>
    <s v="Cumplida"/>
    <n v="1"/>
    <s v="Se realizaron las 2 mesas de trabajo con Asuntos Jurisdiccionales que se encontraban pendientes, la primera fue 20 de octubre de 9 a 11 AM y la segunda el 20 de noviembre de 2023"/>
    <d v="2023-11-20T00:00:00"/>
    <n v="1"/>
    <s v="Se valida la actividad, se evidencia en los soportes listado de asistencia a 2 mesas de trabajo con la Delegatura para Asuntos Jurisdiccionales."/>
    <d v="2023-11-20T00:00:00"/>
    <s v="SI"/>
    <n v="1"/>
    <n v="6.9999999999999993E-2"/>
  </r>
  <r>
    <s v="PROPIEDAD INDUSTRIAL"/>
    <x v="22"/>
    <s v="»2000-"/>
    <x v="22"/>
    <n v="2"/>
    <s v="2000-6"/>
    <s v="2000-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2000-Delegatura para la Propiedad Industrial"/>
    <x v="0"/>
    <s v="Vencida"/>
    <s v="NA"/>
    <s v="NA"/>
    <s v="NA"/>
    <m/>
    <s v="NA"/>
    <s v="NA"/>
    <s v="NA"/>
    <s v="NA"/>
    <n v="0"/>
  </r>
  <r>
    <s v="PROPIEDAD INDUSTRIAL"/>
    <x v="22"/>
    <s v="»2000-"/>
    <x v="22"/>
    <n v="2"/>
    <s v="2000-6-1"/>
    <s v="2000-6"/>
    <x v="5"/>
    <s v="Act Compartida"/>
    <s v="N/A"/>
    <s v="N/A"/>
    <s v="N/A"/>
    <s v="N/A"/>
    <s v="N/A"/>
    <s v="N/A"/>
    <s v="Ejecutar las actividades compartidas cuya fecha de vencimiento se encuentra dentro del segundo trimestre del año "/>
    <n v="1"/>
    <n v="1"/>
    <n v="3"/>
    <s v="Numérica"/>
    <s v="Sumatoria logros ponderados verificados actividades programadas / promedio meta ponderada periodo evaluado "/>
    <d v="2023-04-01T00:00:00"/>
    <d v="2023-06-30T00:00:00"/>
    <s v="»2000-Delegatura para la Propiedad Industrial"/>
    <x v="2"/>
    <s v="Cumplida"/>
    <n v="1"/>
    <s v="3 Actividades programadas para el segundo trimestre reportaron avances del 100%"/>
    <d v="2023-06-30T00:00:00"/>
    <n v="1"/>
    <s v="3 Actividades programadas para el segundo trimestre reportaron avances del 100%"/>
    <d v="2023-06-30T00:00:00"/>
    <s v="SI"/>
    <n v="1"/>
    <n v="1"/>
  </r>
  <r>
    <s v="PROPIEDAD INDUSTRIAL"/>
    <x v="23"/>
    <s v="»2010-"/>
    <x v="23"/>
    <n v="1"/>
    <s v="2010-1"/>
    <s v="2010-1"/>
    <x v="0"/>
    <s v="Operativo"/>
    <s v="N/A"/>
    <s v="2-Analítica Institucional - Estadísticas"/>
    <s v="NO"/>
    <s v="  1» Fortalecimiento de la atención y promoción de trámites y servicios en el marco del sistema de propiedad industrial a nivel  nacional"/>
    <s v=" 8. Servicio al ciudadano"/>
    <s v=" 1- Plan Anual de Adquisiciones,  2- Gasto público "/>
    <s v="Clases de solicitudes de registro de marcas y lemas comerciales (con y sin oposición), decididas.(Reporte de indicador generado en tableau o Power BI/Único entregable)"/>
    <n v="0.6"/>
    <m/>
    <n v="49000"/>
    <s v="Numérica"/>
    <s v="# de clases de registro de marcas y lemas comerciales (con y sin oposición), decididas/49000 Clases de registro de marcas y lemas comerciales (con y sin oposición) programadas)*100"/>
    <d v="2023-01-02T00:00:00"/>
    <d v="2023-12-29T00:00:00"/>
    <s v="»2010-Dirección de Signos Distintivos"/>
    <x v="0"/>
    <s v="Cumplida"/>
    <n v="1"/>
    <s v="Con corte al 30 de septiembre se han decidió 23755 casos de 34572, para un avance del 69%. Mismo entregable actividad 2010-1-3"/>
    <d v="2023-12-29T00:00:00"/>
    <n v="1"/>
    <s v="Con corte al 30 de septiembre se han decidió 23755 casos de 34572, para un avance del 69%. Mismo entregable actividad 2010-1-3"/>
    <d v="2023-12-29T00:00:00"/>
    <s v="SI"/>
    <s v="NA"/>
    <n v="0.6"/>
  </r>
  <r>
    <s v="PROPIEDAD INDUSTRIAL"/>
    <x v="23"/>
    <s v="»2010-"/>
    <x v="23"/>
    <n v="1"/>
    <s v="2010-1-1"/>
    <s v="2010-1"/>
    <x v="1"/>
    <s v="Operativo"/>
    <s v="N/A"/>
    <s v="N/A"/>
    <s v="N/A"/>
    <s v="N/A"/>
    <s v="N/A"/>
    <s v="N/A"/>
    <s v="Decidir 128 clases de registro de marcas y lemas comerciales (con y sin oposición), radicadas hasta el 31 de diciembre de 2020, salvo casos detenidos. (Reporte de indicador generado en tableau o Power BI/Único entregable)"/>
    <n v="0.05"/>
    <n v="0.03"/>
    <n v="128"/>
    <s v="Numérica"/>
    <s v="# de clases de registro de marcas y lemas comerciales (con y sin oposición), decididas/128 Clases de registro de marcas y lemas comerciales (con y sin oposición) programadas)*100"/>
    <d v="2023-01-02T00:00:00"/>
    <d v="2023-05-31T00:00:00"/>
    <s v="»2010-Dirección de Signos Distintivos"/>
    <x v="2"/>
    <s v="Cumplida"/>
    <n v="1"/>
    <s v="A 30 de junio, se suscribieron 182 casos para un avance del 142%,  Es de tener en cuenta que, al_x000a_momento del hallazgo había 128 pendientes, sin embargo, se han venido_x000a_decidiendo más casos en virtud de que esta actividad es dinámica y algunos casos_x000a_que estaban en publicación surtieron la etapa de fondo y además también han sido atendidos_x000a_expedientes devueltos de apelaciones."/>
    <d v="2023-06-30T00:00:00"/>
    <n v="1"/>
    <s v="Al 30 de junio se han decidió 182 casos de 128, lo cual esta generando un sobrecumplimiento del 42%, se debe ajustar la meta de acuerdo al inventario actualizado y a lo indicado en el procedimiento de planeación estratégica"/>
    <d v="2023-06-30T00:00:00"/>
    <s v="SI"/>
    <n v="1"/>
    <n v="0.03"/>
  </r>
  <r>
    <s v="PROPIEDAD INDUSTRIAL"/>
    <x v="23"/>
    <s v="»2010-"/>
    <x v="23"/>
    <n v="1"/>
    <s v="2010-1-2"/>
    <s v="2010-1"/>
    <x v="1"/>
    <s v="Operativo"/>
    <s v="N/A"/>
    <s v="N/A"/>
    <s v="N/A"/>
    <s v="N/A"/>
    <s v="N/A"/>
    <s v="N/A"/>
    <s v="Decidir 14.300 clases de registro de marcas y lemas comerciales (con y sin oposición), radicadas desde el 01 de enero de 2021 hasta el 31 de julio de 2022. (Reporte de indicador generado en tableau o Power BI/Único entregable)"/>
    <n v="0.3"/>
    <n v="0.18"/>
    <n v="14300"/>
    <s v="Numérica"/>
    <s v="(# de clases de registro de marcas y lemas comerciales (con y sin oposición), decididas/14300 Clases de registro de marcas y lemas comerciales (con y sin oposición) programadas)*100"/>
    <d v="2023-01-02T00:00:00"/>
    <d v="2023-12-29T00:00:00"/>
    <s v="»2010-Dirección de Signos Distintivos"/>
    <x v="0"/>
    <s v="Cumplida"/>
    <n v="1"/>
    <s v="Con corte 30 de Septiembre se han decidió 13424 casos de 14300, para un avance del 94%"/>
    <d v="2023-12-29T00:00:00"/>
    <n v="1"/>
    <s v="Con corte 30 de Septiembre se han decidió 13424 casos de 14300, para un avance del 94%"/>
    <d v="2023-12-29T00:00:00"/>
    <s v="SI"/>
    <n v="1"/>
    <n v="0.18"/>
  </r>
  <r>
    <s v="PROPIEDAD INDUSTRIAL"/>
    <x v="23"/>
    <s v="»2010-"/>
    <x v="23"/>
    <n v="1"/>
    <s v="2010-1-3"/>
    <s v="2010-1"/>
    <x v="1"/>
    <s v="Operativo"/>
    <s v="N/A"/>
    <s v="N/A"/>
    <s v="N/A"/>
    <s v="N/A"/>
    <s v="N/A"/>
    <s v="N/A"/>
    <s v="Decidir 34.572 clases de registro de marcas y lemas comerciales (con y sin oposición), radicadas desde el 01 de agosto de 2022. (Reporte de indicador generado en tableau o Power BI/Único entregable)"/>
    <n v="0.65"/>
    <n v="0.39"/>
    <n v="34572"/>
    <s v="Numérica"/>
    <s v="(# de clases de registro de marcas y lemas comerciales (con y sin oposición), decididas/34572 Clases de registro de marcas y lemas comerciales (con y sin oposición) programadas)*100"/>
    <d v="2023-01-02T00:00:00"/>
    <d v="2023-12-29T00:00:00"/>
    <s v="»2010-Dirección de Signos Distintivos"/>
    <x v="0"/>
    <s v="Cumplida"/>
    <n v="1"/>
    <s v="Con corte al 30 de septiembre se han decidió 23755 casos de 34572, para un avance del 69%"/>
    <d v="2023-12-29T00:00:00"/>
    <n v="1"/>
    <s v="Con corte al 30 de septiembre se han decidió 23755 casos de 34572, para un avance del 69%"/>
    <d v="2023-12-29T00:00:00"/>
    <s v="SI"/>
    <n v="1"/>
    <n v="0.39"/>
  </r>
  <r>
    <s v="PROPIEDAD INDUSTRIAL"/>
    <x v="23"/>
    <s v="»2010-"/>
    <x v="23"/>
    <n v="1"/>
    <s v="2010-2"/>
    <s v="2010-2"/>
    <x v="0"/>
    <s v="Operativo"/>
    <s v="N/A"/>
    <s v="2-Analítica Institucional - Estadísticas"/>
    <s v="NO"/>
    <s v="  1» Fortalecimiento de la atención y promoción de trámites y servicios en el marco del sistema de propiedad industrial a nivel  nacional"/>
    <s v=" 8. Servicio al ciudadano"/>
    <s v=" 1- Plan Anual de Adquisiciones,  2- Gasto público "/>
    <s v="Solicitudes de cancelación de marcas y lemas comerciales (con traslado vencido), decididas. (Reporte de indicador generado en tableau o Power BI/Único entregable)"/>
    <n v="0.15"/>
    <m/>
    <n v="90"/>
    <s v="Porcentual"/>
    <s v="# de solicitudes de solicitudes de cancelación de marcas y lemas comerciales (con traslado vencido) decididas /# de solicitudes  de cancelación de marcas y lemas comerciales con traslado vencido)*100"/>
    <d v="2023-01-16T00:00:00"/>
    <d v="2023-12-15T00:00:00"/>
    <s v="»2010-Dirección de Signos Distintivos"/>
    <x v="0"/>
    <s v="Cumplida"/>
    <n v="1"/>
    <s v="Del total de cancelaciones con traslado vencido se decidió el 93% correspondiente a 775 solicitudes de 831. Mismo entregable actividad 2010-2-2"/>
    <d v="2023-12-15T00:00:00"/>
    <n v="1"/>
    <s v="Del total de cancelaciones con traslado vencido se decidió el 93% correspondiente a 775 solicitudes de 831. Mismo entregable actividad 2010-2-2"/>
    <d v="2023-12-15T00:00:00"/>
    <s v="SI"/>
    <s v="NA"/>
    <n v="0.15"/>
  </r>
  <r>
    <s v="PROPIEDAD INDUSTRIAL"/>
    <x v="23"/>
    <s v="»2010-"/>
    <x v="23"/>
    <n v="1"/>
    <s v="2010-2-1"/>
    <s v="2010-2"/>
    <x v="1"/>
    <s v="Operativo"/>
    <s v="N/A"/>
    <s v="N/A"/>
    <s v="N/A"/>
    <s v="N/A"/>
    <s v="N/A"/>
    <s v="N/A"/>
    <s v="Realizar el examen de forma del 90% de  las solicitudes de cancelación radicadas desde el 16 de enero de 2023 hasta el 30 de noviembre de 2023, en un término máximo de 10 días hábiles. (Reporte de indicador generado en tableau o Power BI/Único entregable)"/>
    <n v="0.5"/>
    <n v="7.4999999999999997E-2"/>
    <n v="90"/>
    <s v="Porcentual"/>
    <s v="# de exámenes de forma de solicitudes de cancelación realizados en termino máximo de 10 días / total de solicitudes de cancelación presentadas)*100"/>
    <d v="2023-01-16T00:00:00"/>
    <d v="2023-12-15T00:00:00"/>
    <s v="»2010-Dirección de Signos Distintivos"/>
    <x v="0"/>
    <s v="Cumplida"/>
    <n v="1"/>
    <s v="Se realizó el examen de forma al 94% de las solicitudes de cancelación presentadas hasta el 30 de noviembre de 2023 en un término máximo de 10 días hábiles"/>
    <d v="2023-12-15T00:00:00"/>
    <n v="1"/>
    <s v="Se realizó el examen de forma al 94% de las solicitudes de cancelación presentadas hasta el 30 de noviembre de 2023 en un término máximo de 10 días hábiles"/>
    <d v="2023-12-15T00:00:00"/>
    <s v="SI"/>
    <n v="1"/>
    <n v="7.4999999999999997E-2"/>
  </r>
  <r>
    <s v="PROPIEDAD INDUSTRIAL"/>
    <x v="23"/>
    <s v="»2010-"/>
    <x v="23"/>
    <n v="1"/>
    <s v="2010-2-2"/>
    <s v="2010-2"/>
    <x v="1"/>
    <s v="Operativo"/>
    <s v="N/A"/>
    <s v="N/A"/>
    <s v="N/A"/>
    <s v="N/A"/>
    <s v="N/A"/>
    <s v="N/A"/>
    <s v="Decidir el 90% de las solicitudes de cancelación de marcas y lemas comerciales (con traslado vencido hasta el 30 de noviembre de 2023). (Reporte de indicador generado en tableau o Power BI/Único entregable)"/>
    <n v="0.5"/>
    <n v="7.4999999999999997E-2"/>
    <n v="90"/>
    <s v="Porcentual"/>
    <s v="# de solicitudes de solicitudes de cancelación de marcas y lemas comerciales (con traslado vencido) decididas / # de solicitudes  de cancelación de marcas y lemas comerciales con traslado vencido) *100"/>
    <d v="2023-01-16T00:00:00"/>
    <d v="2023-12-15T00:00:00"/>
    <s v="»2010-Dirección de Signos Distintivos"/>
    <x v="0"/>
    <s v="Cumplida"/>
    <n v="1"/>
    <s v="Del total de cancelaciones con traslado vencido se decidió el 93% correspondiente a 775 solicitudes de 831."/>
    <d v="2023-12-15T00:00:00"/>
    <n v="1"/>
    <s v="Del total de cancelaciones con traslado vencido se decidió el 93% correspondiente a 775 solicitudes de 831."/>
    <d v="2023-12-15T00:00:00"/>
    <s v="SI"/>
    <n v="1"/>
    <n v="7.4999999999999997E-2"/>
  </r>
  <r>
    <s v="PROPIEDAD INDUSTRIAL"/>
    <x v="23"/>
    <s v="»2010-"/>
    <x v="23"/>
    <n v="1"/>
    <s v="2010-3"/>
    <s v="2010-3"/>
    <x v="0"/>
    <s v="Operativo"/>
    <s v="Mejorar las herramientas tecnológicas de la Entidad"/>
    <s v="6-Plan Estratégico de Tecnologías de la Información"/>
    <s v="SI"/>
    <s v="  11» Funcionamiento"/>
    <s v=" 11.Gobierno digital"/>
    <s v=" 17- Plan Estratégico de Tecnologías de la Información,  18- Mantenimiento Servicio Tecnológico"/>
    <s v="Herramienta con componente de inteligencia artificial en materia de signos distintivos CONSIG, reentrenada.  (1.Formato Manual de Usuario GS03-F24 nuevo o actualizado  2. Registro de Capacitación)"/>
    <n v="0.05"/>
    <m/>
    <n v="1"/>
    <s v="Numérica"/>
    <s v="# de soportes presentados / 2 soportes a presentar"/>
    <d v="2023-02-01T00:00:00"/>
    <d v="2023-11-30T00:00:00"/>
    <s v="»2010-Dirección de Signos Distintivos, »20-Oficina de Tecnología e Informática"/>
    <x v="0"/>
    <s v="Cumplida"/>
    <n v="1"/>
    <s v="Se realizó la actualización del manual de usuario de la herramienta y se capacitó sobre el uso y apropiación de las nuevas funcionalidades desarrolladas para la herramienta CONSIG. Mismos entregables de la actividad 2010-3-5."/>
    <d v="2023-11-17T00:00:00"/>
    <n v="1"/>
    <s v="Se valida el cumplimiento del producto. Se evidencia actualización del manual de usuario de la herramienta y capacitación sobre el uso y apropiación de las nuevas funcionalidades desarrolladas para la herramienta CONSIG, cuyo entregable reposa en la actividad 2010-3-5."/>
    <d v="2023-11-17T00:00:00"/>
    <s v="SI"/>
    <s v="NA"/>
    <n v="0.05"/>
  </r>
  <r>
    <s v="PROPIEDAD INDUSTRIAL"/>
    <x v="23"/>
    <s v="»2010-"/>
    <x v="23"/>
    <n v="1"/>
    <s v="2010-3-1"/>
    <s v="2010-3"/>
    <x v="1"/>
    <s v="Operativo"/>
    <s v="N/A"/>
    <s v="N/A"/>
    <s v="N/A"/>
    <s v="N/A"/>
    <s v="N/A"/>
    <s v="N/A"/>
    <s v="Elaborar y aprobar requerimiento (1. Formato Solicitud de Requerimientos a Sistemas de Información GS03-F18 2. Formato Lista de Chequeo de Requisitos de Seguridad de la Información GS03-F27)"/>
    <n v="0.4"/>
    <n v="2.0000000000000004E-2"/>
    <n v="1"/>
    <s v="Numérica"/>
    <s v="# de soportes presentados / 2 soportes a presentar"/>
    <d v="2023-02-01T00:00:00"/>
    <d v="2023-02-28T00:00:00"/>
    <s v="»2010-Dirección de Signos Distintivos, »20-Oficina de Tecnología e Informática"/>
    <x v="1"/>
    <s v="Cumplida"/>
    <n v="1"/>
    <s v="Se elaboró y aprobó el requerimiento relacionado con el reentrenamiento de la herramienta CONSIG"/>
    <d v="2023-02-28T00:00:00"/>
    <n v="1"/>
    <s v="Se valida cumplimiento de la actividad, se evidencia en los soportes requerimiento y lista de chequeo relacionado con el reentrenamiento de la herramienta"/>
    <d v="2023-02-28T00:00:00"/>
    <s v="SI"/>
    <n v="1"/>
    <n v="2.0000000000000004E-2"/>
  </r>
  <r>
    <s v="PROPIEDAD INDUSTRIAL"/>
    <x v="23"/>
    <s v="»2010-"/>
    <x v="23"/>
    <n v="1"/>
    <s v="2010-3-2"/>
    <s v="2010-3"/>
    <x v="2"/>
    <s v="Operativo"/>
    <s v="N/A"/>
    <s v="N/A"/>
    <s v="N/A"/>
    <s v="N/A"/>
    <s v="N/A"/>
    <s v="N/A"/>
    <s v="Diseñar la solución (1. Formato Arquitectura de Software GS03F21, ya sea nuevo o actualizado hasta el capitulo 2  / Único entregable) "/>
    <n v="0"/>
    <n v="0"/>
    <n v="1"/>
    <s v="Numérica"/>
    <s v="# de soportes presentados / 1 soportes a presentar"/>
    <d v="2023-03-01T00:00:00"/>
    <d v="2023-03-31T00:00:00"/>
    <s v="»20-Oficina de Tecnología e Informática"/>
    <x v="1"/>
    <s v="Cumplida"/>
    <n v="1"/>
    <s v="Se diseño la solución para el requerimiento relacionado con el reentrenamiento de la herramienta CONSIG"/>
    <d v="2023-03-22T00:00:00"/>
    <n v="1"/>
    <s v="Se valida cumplimiento de la actividad, se evidencia en los soportes formato arquitectura software. "/>
    <d v="2023-03-22T00:00:00"/>
    <s v="SI"/>
    <n v="1"/>
    <n v="0"/>
  </r>
  <r>
    <s v="PROPIEDAD INDUSTRIAL"/>
    <x v="23"/>
    <s v="»2010-"/>
    <x v="23"/>
    <n v="1"/>
    <s v="2010-3-3"/>
    <s v="2010-3"/>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
    <n v="5.000000000000001E-3"/>
    <n v="1"/>
    <s v="Numérica"/>
    <s v="# de soportes presentados /2 soportes a presentar"/>
    <d v="2023-04-03T00:00:00"/>
    <d v="2023-05-31T00:00:00"/>
    <s v="»2010-Dirección de Signos Distintivos, »20-Oficina de Tecnología e Informática"/>
    <x v="2"/>
    <s v="Cumplida"/>
    <n v="1"/>
    <s v="Se realizaron las actividades propias para planear y gestionar la solución de conformidad con el requerimiento para CONSIG"/>
    <d v="2023-05-31T00:00:00"/>
    <n v="1"/>
    <s v="Se valida cumplimiento de la actividad. Se evidencia en los soportes documento pdf que contiene reporte de planeación de tareas y plan de pruebas diseñado y registrado en la herramienta devops. "/>
    <d v="2023-05-31T00:00:00"/>
    <s v="SI"/>
    <n v="1"/>
    <n v="5.000000000000001E-3"/>
  </r>
  <r>
    <s v="PROPIEDAD INDUSTRIAL"/>
    <x v="23"/>
    <s v="»2010-"/>
    <x v="23"/>
    <n v="1"/>
    <s v="2010-3-4"/>
    <s v="2010-3"/>
    <x v="1"/>
    <s v="Operativo"/>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4"/>
    <n v="2.0000000000000004E-2"/>
    <n v="1"/>
    <s v="Numérica"/>
    <s v="# de soportes presentados / 4 soportes a presentar"/>
    <d v="2023-06-01T00:00:00"/>
    <d v="2023-10-31T00:00:00"/>
    <s v="»2010-Dirección de Signos Distintivos, »20-Oficina de Tecnología e Informática"/>
    <x v="0"/>
    <s v="Cumplida"/>
    <n v="1"/>
    <s v="Se realizó la construcción de componentes de software para la vigencia 2023."/>
    <d v="2023-10-31T00:00:00"/>
    <n v="1"/>
    <s v="Se valida cumplimiento de la actividad. Se evidencia en los soportes documento pdf  infomres de captura de pantalla del código fuente registrado en devops; captura de pantalla  de casos de prueba ejecutados por desarrollo; captura de pantalla  de casos de prueba ejecutados para aceptación y formato acta de prueba de desarrollo de Software."/>
    <d v="2023-10-31T00:00:00"/>
    <s v="SI"/>
    <n v="1"/>
    <n v="2.0000000000000004E-2"/>
  </r>
  <r>
    <s v="PROPIEDAD INDUSTRIAL"/>
    <x v="23"/>
    <s v="»2010-"/>
    <x v="23"/>
    <n v="1"/>
    <s v="2010-3-5"/>
    <s v="2010-3"/>
    <x v="1"/>
    <s v="Operativo"/>
    <s v="N/A"/>
    <s v="N/A"/>
    <s v="N/A"/>
    <s v="N/A"/>
    <s v="N/A"/>
    <s v="N/A"/>
    <s v="Realizar manuales y capacitar a los usuarios (1.Formato Manual de Usuario GS03-F24 nuevo o actualizado  2. Registro de Capacitación)"/>
    <n v="0.1"/>
    <n v="5.000000000000001E-3"/>
    <n v="1"/>
    <s v="Numérica"/>
    <s v="# de soportes presentados / 2 soportes a presentar"/>
    <d v="2023-11-01T00:00:00"/>
    <d v="2023-11-30T00:00:00"/>
    <s v="»2010-Dirección de Signos Distintivos, »20-Oficina de Tecnología e Informática"/>
    <x v="0"/>
    <s v="Cumplida"/>
    <n v="1"/>
    <s v="Se realizó la actualización del manual de usuario de la herramienta y se capacitó sobre el uso y apropiación de las nuevas funcionalidades desarrolladas para la herramienta CONSIG"/>
    <d v="2023-11-17T00:00:00"/>
    <n v="1"/>
    <s v="Se valida cumplimiento de la actividad. Se evidencia en los soportes documento pdf  Realizar manuales y capacitar a los usuarios. "/>
    <d v="2023-11-17T00:00:00"/>
    <s v="SI"/>
    <n v="1"/>
    <n v="5.000000000000001E-3"/>
  </r>
  <r>
    <s v="PROPIEDAD INDUSTRIAL"/>
    <x v="23"/>
    <s v="»2010-"/>
    <x v="23"/>
    <n v="1"/>
    <s v="2010-4"/>
    <s v="2010-4"/>
    <x v="0"/>
    <s v="Innovador"/>
    <s v="Diseñar estrategias dirigidas a aumentar la confianza y posicionamiento los grupos de interés "/>
    <s v="10-Indicadores"/>
    <s v="N/A"/>
    <s v="N/A"/>
    <s v=" 6. Transparencia, acceso a la información pública y lucha contra la corrupción"/>
    <s v=" 12-PTEP - Iniciativas adicionales"/>
    <s v="Listado de signos distintivos declarados como notorios, elaborado. (Listado de signos notorios/Único entregable)"/>
    <n v="0.05"/>
    <m/>
    <n v="1"/>
    <s v="Numérica"/>
    <s v="# de listados elaborados / 1 listado a elaborar"/>
    <d v="2023-01-16T00:00:00"/>
    <d v="2023-08-31T00:00:00"/>
    <s v="»2010-Dirección de Signos Distintivos"/>
    <x v="3"/>
    <s v="Cumplida"/>
    <n v="1"/>
    <s v=""/>
    <d v="2023-08-16T00:00:00"/>
    <n v="1"/>
    <s v="Se valida cumplimiento del producto, se evidencia en los soportes listado de signos declarados como notorios. "/>
    <d v="2023-08-16T00:00:00"/>
    <s v="SI"/>
    <s v="NA"/>
    <n v="0.05"/>
  </r>
  <r>
    <s v="PROPIEDAD INDUSTRIAL"/>
    <x v="23"/>
    <s v="»2010-"/>
    <x v="23"/>
    <n v="1"/>
    <s v="2010-4-1"/>
    <s v="2010-4"/>
    <x v="1"/>
    <s v="Innovador"/>
    <s v="N/A"/>
    <s v="N/A"/>
    <s v="N/A"/>
    <s v="N/A"/>
    <s v="N/A"/>
    <s v="N/A"/>
    <s v="Elaborar el listado de signos distintivos declarados como notorios del 01 de julio 2022 al 31 de diciembre de 2022. (Listado de signos notorios/Único entregable)"/>
    <n v="0.3"/>
    <n v="1.4999999999999999E-2"/>
    <n v="1"/>
    <s v="Numérica"/>
    <s v="# de listados elaborados / 1 listado a elaborar"/>
    <d v="2023-01-16T00:00:00"/>
    <d v="2023-02-28T00:00:00"/>
    <s v="»2010-Dirección de Signos Distintivos"/>
    <x v="1"/>
    <s v="Cumplida"/>
    <n v="1"/>
    <s v="Se elaboró el listado de signos distintivos declarados como notorios del 01 de julio 2022 al 31 de diciembre de 2022"/>
    <d v="2023-02-14T00:00:00"/>
    <n v="1"/>
    <s v="Se valida cumplimiento de la actividad, se evidencia en los soportes listado de signos declarados notorios y envío por correo electrónico del 20 de febrero de 2023. "/>
    <d v="2023-02-20T00:00:00"/>
    <s v="SI"/>
    <n v="1"/>
    <n v="1.4999999999999999E-2"/>
  </r>
  <r>
    <s v="PROPIEDAD INDUSTRIAL"/>
    <x v="23"/>
    <s v="»2010-"/>
    <x v="23"/>
    <n v="1"/>
    <s v="2010-4-2"/>
    <s v="2010-4"/>
    <x v="1"/>
    <s v="Innovador"/>
    <s v="N/A"/>
    <s v="N/A"/>
    <s v="N/A"/>
    <s v="N/A"/>
    <s v="N/A"/>
    <s v="N/A"/>
    <s v="Elaborar el listado de signos distintivos declarados como notorios del 01 de enero de 2023 al 30 de junio de 2023. (Listado de signos notorios/Único entregable)"/>
    <n v="0.3"/>
    <n v="1.4999999999999999E-2"/>
    <n v="1"/>
    <s v="Numérica"/>
    <s v="# de listados elaborados / 1 listado a elaborar"/>
    <d v="2023-07-01T00:00:00"/>
    <d v="2023-07-31T00:00:00"/>
    <s v="»2010-Dirección de Signos Distintivos"/>
    <x v="3"/>
    <s v="Cumplida"/>
    <n v="1"/>
    <s v="Se elaboró el listado de signos distintivos declarados como notorios del 01 de enero 2023 al 30 de junio de 2023"/>
    <d v="2023-07-27T00:00:00"/>
    <n v="1"/>
    <s v="Se valida cumplimiento de la actividad, se evidencia en los soportes listado de signos declarados notorios"/>
    <d v="2023-07-31T00:00:00"/>
    <s v="SI"/>
    <n v="1"/>
    <n v="1.4999999999999999E-2"/>
  </r>
  <r>
    <s v="PROPIEDAD INDUSTRIAL"/>
    <x v="23"/>
    <s v="»2010-"/>
    <x v="23"/>
    <n v="1"/>
    <s v="2010-4-3"/>
    <s v="2010-4"/>
    <x v="1"/>
    <s v="Innovador"/>
    <s v="N/A"/>
    <s v="N/A"/>
    <s v="N/A"/>
    <s v="N/A"/>
    <s v="N/A"/>
    <s v="N/A"/>
    <s v="Consolidar el listado de signos distintivos declarados como notorios del 01 de julio de 2022 al 30 de junio de 2023. (Listado de signos notorios/Único entregable)"/>
    <n v="0.4"/>
    <n v="2.0000000000000004E-2"/>
    <n v="1"/>
    <s v="Numérica"/>
    <s v="# de listados elaborados / 1 listado a elaborar"/>
    <d v="2023-08-01T00:00:00"/>
    <d v="2023-08-31T00:00:00"/>
    <s v="»2010-Dirección de Signos Distintivos"/>
    <x v="3"/>
    <s v="Cumplida"/>
    <n v="1"/>
    <s v="Se consolidó el listado de signos distintivos declarados como notorios del 01 de julio 2022 al 30 de junio de 2023"/>
    <d v="2023-08-16T00:00:00"/>
    <n v="1"/>
    <s v="Se valida cumplimiento de la actividad, se evidencia en los soportes consolidado  de signos declarados notorios en el periodo definido "/>
    <d v="2023-08-16T00:00:00"/>
    <s v="SI"/>
    <n v="1"/>
    <n v="2.0000000000000004E-2"/>
  </r>
  <r>
    <s v="PROPIEDAD INDUSTRIAL"/>
    <x v="23"/>
    <s v="»2010-"/>
    <x v="23"/>
    <n v="1"/>
    <s v="2010-5"/>
    <s v="2010-5"/>
    <x v="0"/>
    <s v="Innovador"/>
    <s v="Fortalecer al talento humano en el conocimiento de cada una de las funciones que ejercen las áreas de la entidad"/>
    <s v="10-Indicadores"/>
    <s v="NO"/>
    <s v="  1» Fortalecimiento de la atención y promoción de trámites y servicios en el marco del sistema de propiedad industrial a nivel  nacional"/>
    <s v=" 7. Fortalecimiento organizacional y simplificación de procesos,  15.Gestión del conocimiento y la innovación"/>
    <s v=" 12-PTEP - Iniciativas adicionales"/>
    <s v="Taller de formación interna a los colaboradores de la Dirección de Signos Distintivos sobre criterios de conexidad competitiva y conexidad entre productos y/o servicios, realizado.( Listado de asistencia/ Único entregable)"/>
    <n v="0.1"/>
    <m/>
    <n v="1"/>
    <s v="Numérica"/>
    <s v="# de talleres realizados / 1 taller a realizar"/>
    <d v="2023-02-01T00:00:00"/>
    <d v="2023-10-31T00:00:00"/>
    <s v="»2010-Dirección de Signos Distintivos"/>
    <x v="0"/>
    <s v="Cumplida"/>
    <n v="1"/>
    <s v="Se realizó el taller de formación interna a los colaboradores de la Dirección de Signos Distintivos sobre criterios de conexidad competitiva y conexidad entre productos y/o servicios. Mismos entregables actividad 2010-5-2"/>
    <d v="2023-10-25T00:00:00"/>
    <n v="1"/>
    <s v="Se valida el cumplimiento del producto. Se evidencia la realización de talleres con los registros de asistencia que reposan en la actividad 2010-5-2."/>
    <d v="2023-10-25T00:00:00"/>
    <s v="SI"/>
    <s v="NA"/>
    <n v="0.1"/>
  </r>
  <r>
    <s v="PROPIEDAD INDUSTRIAL"/>
    <x v="23"/>
    <s v="»2010-"/>
    <x v="23"/>
    <n v="1"/>
    <s v="2010-5-1"/>
    <s v="2010-5"/>
    <x v="1"/>
    <s v="Innovador"/>
    <s v="N/A"/>
    <s v="N/A"/>
    <s v="N/A"/>
    <s v="N/A"/>
    <s v="N/A"/>
    <s v="N/A"/>
    <s v="Definir la tabla de contenido del taller de formación sobre criterios de conexidad competitiva y conexidad entre productos y/o servicios (Documento con la tabla de contenido del taller/Único entregable)"/>
    <n v="0.3"/>
    <n v="0.03"/>
    <n v="1"/>
    <s v="Numérica"/>
    <s v="# de tablas de contenido definidas/ 1 tabla de contenido a definir"/>
    <d v="2023-02-01T00:00:00"/>
    <d v="2023-05-31T00:00:00"/>
    <s v="»2010-Dirección de Signos Distintivos"/>
    <x v="2"/>
    <s v="Cumplida"/>
    <n v="1"/>
    <s v="Se valida cumplimiento de la actividad, se evidencia en los soportes tabla de contenido del taller. "/>
    <d v="2023-03-15T00:00:00"/>
    <n v="1"/>
    <s v="Se valida cumplimiento de la actividad, se evidencia en los soportes tabla de contenido del taller. "/>
    <d v="2023-03-15T00:00:00"/>
    <s v="SI"/>
    <n v="1"/>
    <n v="0.03"/>
  </r>
  <r>
    <s v="PROPIEDAD INDUSTRIAL"/>
    <x v="23"/>
    <s v="»2010-"/>
    <x v="23"/>
    <n v="1"/>
    <s v="2010-5-2"/>
    <s v="2010-5"/>
    <x v="1"/>
    <s v="Innovador"/>
    <s v="N/A"/>
    <s v="N/A"/>
    <s v="N/A"/>
    <s v="N/A"/>
    <s v="N/A"/>
    <s v="N/A"/>
    <s v="Realizar el taller de formación interna a los colaboradores de la Dirección de Signos Distintivos sobre criterios de conexidad competitiva y conexidad entre productos y/o servicios (Listado de asistencia/ Único entregable)"/>
    <n v="0.7"/>
    <n v="6.9999999999999993E-2"/>
    <n v="1"/>
    <s v="Numérica"/>
    <s v="# de talleres realizados / 1 taller a realizar"/>
    <d v="2023-06-01T00:00:00"/>
    <d v="2023-10-31T00:00:00"/>
    <s v="»2010-Dirección de Signos Distintivos"/>
    <x v="0"/>
    <s v="Cumplida"/>
    <n v="1"/>
    <s v="Se realizó el taller de formación interna a los colaboradores de la Dirección de Signos Distintivos sobre criterios de conexidad competitiva y conexidad entre productos y/o servicios"/>
    <d v="2023-10-25T00:00:00"/>
    <n v="1"/>
    <s v="Se valida el cumplimiento de la actividad. Se evidencia registro de planillas de asistencia a las capacotaciones."/>
    <d v="2023-10-25T00:00:00"/>
    <s v="SI"/>
    <n v="1"/>
    <n v="6.9999999999999993E-2"/>
  </r>
  <r>
    <s v="PROPIEDAD INDUSTRIAL"/>
    <x v="23"/>
    <s v="»2010-"/>
    <x v="23"/>
    <n v="1"/>
    <s v="2010-6"/>
    <s v="2010-6"/>
    <x v="0"/>
    <s v="Innovador"/>
    <s v="Diseñar estrategias dirigidas a aumentar la confianza y posicionamiento los grupos de interés "/>
    <s v="8-Modelo Integrado de Planeación y Gestión "/>
    <s v="N/A"/>
    <s v="  1» Fortalecimiento de la atención y promoción de trámites y servicios en el marco del sistema de propiedad industrial a nivel  nacional"/>
    <s v=" 7. Fortalecimiento organizacional y simplificación de procesos"/>
    <s v=" 12-PTEP - Iniciativas adicionales"/>
    <s v="Documento tipo sobre condiciones de uso de marcas colectivas, elaborado.(Documento tipo/Único entregable)"/>
    <n v="0.05"/>
    <m/>
    <n v="1"/>
    <s v="Numérica"/>
    <s v="# de documentos elaborados / 1 documento a elaborar"/>
    <d v="2023-02-01T00:00:00"/>
    <d v="2023-08-31T00:00:00"/>
    <s v="»2010-Dirección de Signos Distintivos"/>
    <x v="3"/>
    <s v="Cumplida"/>
    <n v="1"/>
    <s v="Desde el Grupo de Signos de Vocación Colectiva de la Dirección de Signos Distintivos, se ha llevado a cabo la búsqueda de documentos similares tanto en la jurisdicción andina cómo en la jurisdicción_x000a_europea sin que en ninguna de estas se haya evidenciado un modelo precedente. Por consiguiente, en esta etapa de elaboración se ha optado por desarrollar un modelo propio para lo cual se han llevado a cabo dos reuniones donde se han analizado los respectivos avances. La primera versión buscaba regular la mayoría de eventuales pormenores asociados al uso de este tipo de marcas en el comercio. En la primera revisión se optó por un modelo más simple, apegado a los requisitos que contempla la decisión comunitaria. Para el segundo borrador se contempla una primera parte explicativa sobre en qué consisten los documentos requeridos en_x000a_la norma y una segunda parte con el formato a modo de formulario listo para diligenciamiento del usuario. El segundo borrador se encuentra actualmente en revisión al interior del Grupo de Signos de Vocación Colectiva de la Dirección de Signos Distintivos."/>
    <d v="2023-08-31T00:00:00"/>
    <n v="1"/>
    <s v="Se valida cumplimiento del producto, se evidencia en los soportes documento tipo sobre condiciones de uso de marcas colectivas."/>
    <d v="2023-08-31T00:00:00"/>
    <s v="SI"/>
    <s v="NA"/>
    <n v="0.05"/>
  </r>
  <r>
    <s v="PROPIEDAD INDUSTRIAL"/>
    <x v="23"/>
    <s v="»2010-"/>
    <x v="23"/>
    <n v="1"/>
    <s v="2010-6-1"/>
    <s v="2010-6"/>
    <x v="1"/>
    <s v="Innovador"/>
    <s v="N/A"/>
    <s v="N/A"/>
    <s v="N/A"/>
    <s v="N/A"/>
    <s v="N/A"/>
    <s v="N/A"/>
    <s v="Definir el equipo de personas que apoyaran el proceso de elaboración del documento y aspectos relativos a su contenido (Acta de reunión / único entregable)"/>
    <n v="0.3"/>
    <n v="1.4999999999999999E-2"/>
    <n v="1"/>
    <s v="Numérica"/>
    <s v="# de actas de definición elaboradas/1 Acta a elaborar"/>
    <d v="2023-02-01T00:00:00"/>
    <d v="2023-03-31T00:00:00"/>
    <s v="»2010-Dirección de Signos Distintivos"/>
    <x v="1"/>
    <s v="Cumplida"/>
    <n v="1"/>
    <s v="Mediante reunión del 22 de marzo de 2023 se definió el equipo de trabajo encargado de la elaboración del Documento tipo sobre condiciones de uso de marcas colectivas."/>
    <d v="2023-03-22T00:00:00"/>
    <n v="1"/>
    <s v="Se valida cumplimiento de la actividad, se evidencia en los soportes acta administrativa en la cual se relaciona el equipo de trabajo encargado de la elaboración del documento"/>
    <d v="2023-03-22T00:00:00"/>
    <s v="SI"/>
    <n v="1"/>
    <n v="1.4999999999999999E-2"/>
  </r>
  <r>
    <s v="PROPIEDAD INDUSTRIAL"/>
    <x v="23"/>
    <s v="»2010-"/>
    <x v="23"/>
    <n v="1"/>
    <s v="2010-6-2"/>
    <s v="2010-6"/>
    <x v="1"/>
    <s v="Innovador"/>
    <s v="N/A"/>
    <s v="N/A"/>
    <s v="N/A"/>
    <s v="N/A"/>
    <s v="N/A"/>
    <s v="N/A"/>
    <s v="Elaborar el documento tipo sobre condiciones de uso de marcas colectivas (Documento tipo/Único entregable)"/>
    <n v="0.7"/>
    <n v="3.4999999999999996E-2"/>
    <n v="1"/>
    <s v="Numérica"/>
    <s v="# de documentos elaborados / 1 documento a elaborar"/>
    <d v="2023-04-03T00:00:00"/>
    <d v="2023-08-31T00:00:00"/>
    <s v="»2010-Dirección de Signos Distintivos"/>
    <x v="3"/>
    <s v="Cumplida"/>
    <n v="1"/>
    <s v="Desde el Grupo de Signos de Vocación Colectiva de la Dirección de Signos Distintivos, se ha llevado a cabo la búsqueda de documentos similares tanto en la jurisdicción andina cómo en la jurisdicción_x000a_europea sin que en ninguna de estas se haya evidenciado un modelo precedente. Por consiguiente, en esta etapa de elaboración se ha optado por desarrollar un modelo propio para lo cual se han llevado a cabo dos reuniones donde se han analizado los respectivos avances. La primera versión buscaba regular la mayoría de eventuales pormenores asociados al uso de este tipo de marcas en el comercio. En la primera revisión se optó por un modelo más simple, apegado a los requisitos que contempla la decisión comunitaria. Para el segundo borrador se contempla una primera parte explicativa sobre en qué consisten los documentos requeridos en_x000a_la norma y una segunda parte con el formato a modo de formulario listo para diligenciamiento del usuario. El segundo borrador se encuentra actualmente en revisión al interior del Grupo de Signos de Vocación Colectiva de la Dirección de Signos Distintivos."/>
    <d v="2023-08-31T00:00:00"/>
    <n v="1"/>
    <s v="Se valida cumplimiento de la actividad, se evidencia en los soportes documento tipo sobre condiciones de uso de marcas colectivas. "/>
    <d v="2023-08-31T00:00:00"/>
    <s v="SI"/>
    <n v="1"/>
    <n v="3.4999999999999996E-2"/>
  </r>
  <r>
    <s v="PROPIEDAD INDUSTRIAL"/>
    <x v="23"/>
    <s v="»2010-"/>
    <x v="23"/>
    <n v="1"/>
    <s v="2010-7"/>
    <s v="2010-7"/>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2010-Dirección de Signos Distintivos"/>
    <x v="0"/>
    <s v="Vencida"/>
    <s v="NA"/>
    <s v="NA"/>
    <s v="NA"/>
    <m/>
    <s v="NA"/>
    <s v="NA"/>
    <s v="NA"/>
    <s v="NA"/>
    <n v="0"/>
  </r>
  <r>
    <s v="PROPIEDAD INDUSTRIAL"/>
    <x v="23"/>
    <s v="»2010-"/>
    <x v="23"/>
    <n v="1"/>
    <s v="2010-7-1"/>
    <s v="2010-7"/>
    <x v="4"/>
    <s v="Act Compartida"/>
    <s v="N/A"/>
    <s v="N/A"/>
    <s v="N/A"/>
    <s v="N/A"/>
    <s v="N/A"/>
    <s v="N/A"/>
    <s v="Ejecutar las actividades compartidas cuya fecha de vencimiento se encuentra dentro del primer trimestre del año "/>
    <n v="1"/>
    <n v="1"/>
    <n v="2"/>
    <s v="Numérica"/>
    <s v="Sumatoria logros ponderados verificados actividades programadas / promedio meta ponderada periodo evaluado "/>
    <d v="2023-01-01T00:00:00"/>
    <d v="2023-03-31T00:00:00"/>
    <s v="»2010-Dirección de Signos Distintivos"/>
    <x v="1"/>
    <s v="Cumplida"/>
    <n v="1"/>
    <s v="2 Actividades programadas para el primer trimestre reportaron avances del 100%"/>
    <d v="2023-03-31T00:00:00"/>
    <n v="1"/>
    <s v="De acuerdo con el soporte entregado la actividad fue cumplida"/>
    <d v="2023-03-31T00:00:00"/>
    <s v="SI"/>
    <n v="1"/>
    <n v="1"/>
  </r>
  <r>
    <s v="PROPIEDAD INDUSTRIAL"/>
    <x v="24"/>
    <s v="»2020-"/>
    <x v="24"/>
    <n v="1"/>
    <s v="2020-1"/>
    <s v="2020-1"/>
    <x v="0"/>
    <s v="Operativo"/>
    <s v="N/A"/>
    <s v="2-Analítica Institucional - Estadísticas"/>
    <s v="NO"/>
    <s v="  1» Fortalecimiento de la atención y promoción de trámites y servicios en el marco del sistema de propiedad industrial a nivel  nacional"/>
    <s v=" 8. Servicio al ciudadano"/>
    <s v=" 1- Plan Anual de Adquisiciones,  2- Gasto público "/>
    <s v="Actos administrativos para tramitar solicitudes de Patentes de Invención y modelos de utilidad. proyectados.(Reporte de indicador generado en tableau o Power BI/Único entregable)"/>
    <n v="0.2"/>
    <m/>
    <n v="2200"/>
    <s v="Numérica"/>
    <s v="(# de actos administrativos , proyectados / 2200 Actos administrativos programados )*100"/>
    <d v="2023-01-02T00:00:00"/>
    <d v="2023-12-29T00:00:00"/>
    <s v="»2020-Dirección de  Nuevas Creaciones"/>
    <x v="0"/>
    <s v="Cumplida"/>
    <n v="1"/>
    <s v="Al 30 de septiembre se han decidió  1869 solicitudes de patentes de 2200, para un avance del 85%. Mismo soporte actividad 2020-1-2"/>
    <d v="2023-12-29T00:00:00"/>
    <n v="1"/>
    <s v="Al 30 de septiembre se han decidió  1869 solicitudes de patentes de 2200, para un avance del 85%. Mismo soporte actividad 2020-1-2"/>
    <d v="2023-12-29T00:00:00"/>
    <s v="SI"/>
    <s v="NA"/>
    <n v="0.2"/>
  </r>
  <r>
    <s v="PROPIEDAD INDUSTRIAL"/>
    <x v="24"/>
    <s v="»2020-"/>
    <x v="24"/>
    <n v="1"/>
    <s v="2020-1-1"/>
    <s v="2020-1"/>
    <x v="1"/>
    <s v="Operativo"/>
    <s v="N/A"/>
    <s v="N/A"/>
    <s v="N/A"/>
    <s v="N/A"/>
    <s v="N/A"/>
    <s v="N/A"/>
    <s v="Publicar 2300 solicitudes de patentes de invención y patentes de modelos de utilidad. (Reporte de indicador generado en tableau o Power BI/Único entregable)"/>
    <n v="0.4"/>
    <n v="8.0000000000000016E-2"/>
    <n v="2300"/>
    <s v="Numérica"/>
    <s v="(# de solicitudes de patentes de invención y patentes de modelos de utilidad  publicadas / 2300  solicitudes de patentes de invención y patentes de modelos de utilidad programadas)*100"/>
    <d v="2023-01-02T00:00:00"/>
    <d v="2023-12-29T00:00:00"/>
    <s v="»2020-Dirección de  Nuevas Creaciones"/>
    <x v="0"/>
    <s v="Cumplida"/>
    <n v="1"/>
    <s v="Al 30 de septiembre se han publicado 1736 solicitudes de patentes de 2300, para un avance del 75%"/>
    <d v="2023-12-29T00:00:00"/>
    <n v="1"/>
    <s v="Al 30 de septiembre se han publicado 1736 solicitudes de patentes de 2300, para un avance del 75%"/>
    <d v="2023-12-29T00:00:00"/>
    <s v="SI"/>
    <n v="1"/>
    <n v="8.0000000000000016E-2"/>
  </r>
  <r>
    <s v="PROPIEDAD INDUSTRIAL"/>
    <x v="24"/>
    <s v="»2020-"/>
    <x v="24"/>
    <n v="1"/>
    <s v="2020-1-2"/>
    <s v="2020-1"/>
    <x v="1"/>
    <s v="Operativo"/>
    <s v="N/A"/>
    <s v="N/A"/>
    <s v="N/A"/>
    <s v="N/A"/>
    <s v="N/A"/>
    <s v="N/A"/>
    <s v="Proyectar y enviar al Director para visto bueno decisión final de 2200 actos administrativos mediante los cuales se tramiten solicitudes de Patentes de Invención y de Modelos de Utilidad. (Reporte de indicador generado en tableau o Power BI/Único entregable)"/>
    <n v="0.6"/>
    <n v="0.12"/>
    <n v="2200"/>
    <s v="Numérica"/>
    <s v="(# de actos administrativos , proyectados y enviados/ 2200 Actos administrativos programados )*100"/>
    <d v="2023-01-02T00:00:00"/>
    <d v="2023-12-29T00:00:00"/>
    <s v="»2020-Dirección de  Nuevas Creaciones"/>
    <x v="0"/>
    <s v="Cumplida"/>
    <n v="1"/>
    <s v="Al 30 de septiembre se han decidió  1869 solicitudes de patentes de 2200, para un avance del 85%"/>
    <d v="2023-12-29T00:00:00"/>
    <n v="1"/>
    <s v="Al 30 de septiembre se han decidió  1869 solicitudes de patentes de 2200, para un avance del 85%"/>
    <d v="2023-12-29T00:00:00"/>
    <s v="SI"/>
    <n v="1"/>
    <n v="0.12"/>
  </r>
  <r>
    <s v="PROPIEDAD INDUSTRIAL"/>
    <x v="24"/>
    <s v="»2020-"/>
    <x v="24"/>
    <n v="1"/>
    <s v="2020-2"/>
    <s v="2020-2"/>
    <x v="0"/>
    <s v="Operativo"/>
    <s v="N/A"/>
    <s v="2-Analítica Institucional - Estadísticas"/>
    <s v="NO"/>
    <s v="  11» Funcionamiento"/>
    <s v=" 8. Servicio al ciudadano"/>
    <s v=" 1- Plan Anual de Adquisiciones,  2- Gasto público "/>
    <s v="Requerimientos de fondo con fundamento en el artículo 45 de la Decisión 486 de 2000 expedidos en solicitudes de Patentes de Invención y de Modelos de Utilidad, firmados. (Reporte de indicador generado en tableau o Power BI/Único entregable)"/>
    <n v="0.2"/>
    <m/>
    <n v="2600"/>
    <s v="Numérica"/>
    <s v="# de requerimientos de fondo firmados/ 2.600 Requerimientos de fondo programados)*100"/>
    <d v="2023-01-02T00:00:00"/>
    <d v="2023-12-29T00:00:00"/>
    <s v="»2020-Dirección de  Nuevas Creaciones"/>
    <x v="0"/>
    <s v="Cumplida"/>
    <n v="1"/>
    <s v="Al 30 de septiembre se han realizado 2152 requerimiento de fondo de 2600, para un avance del 83%"/>
    <d v="2023-12-29T00:00:00"/>
    <n v="1"/>
    <s v="Al 30 de septiembre se han realizado 2152 requerimiento de fondo de 2600, para un avance del 83%"/>
    <d v="2023-12-29T00:00:00"/>
    <s v="SI"/>
    <s v="NA"/>
    <n v="0.2"/>
  </r>
  <r>
    <s v="PROPIEDAD INDUSTRIAL"/>
    <x v="24"/>
    <s v="»2020-"/>
    <x v="24"/>
    <n v="1"/>
    <s v="2020-2-1"/>
    <s v="2020-2"/>
    <x v="1"/>
    <s v="Operativo"/>
    <s v="N/A"/>
    <s v="N/A"/>
    <s v="N/A"/>
    <s v="N/A"/>
    <s v="N/A"/>
    <s v="N/A"/>
    <s v="Emitir 1300 actos administrativos de requerimientos de fondo con fundamento en el artículo 45 de solicitudes de Patentes de Invención y de Modelos de Utilidad. (Reporte de indicador generado en tableau o Power BI/Único entregable)"/>
    <n v="0.5"/>
    <n v="0.1"/>
    <n v="1300"/>
    <s v="Numérica"/>
    <s v="# de actos Administrativos de requerimientos de fondo emitidos / 1.300 Administrativos de requerimientos de fondo programados)*100"/>
    <d v="2023-01-02T00:00:00"/>
    <d v="2023-06-30T00:00:00"/>
    <s v="»2020-Dirección de  Nuevas Creaciones"/>
    <x v="2"/>
    <s v="Cumplida"/>
    <n v="1"/>
    <s v="El número de Requerimientos de fondo, con fundamento en el artículo 45 de la Decisión 486 de 2000, expedidos para solicitudes de Patentes de Invención y de Modelos de Utilidad, firmados hasta el 09 de junio de 2023, es 1310, es decir el 50.4% de la meta del producto y el 100% de la meta de la actividad."/>
    <d v="2023-06-30T00:00:00"/>
    <n v="1"/>
    <s v="Al 30 de junio se han realizado 1310 requerimiento de fondo de 1300, para un avance del 101%"/>
    <d v="2023-06-30T00:00:00"/>
    <s v="SI"/>
    <n v="1"/>
    <n v="0.1"/>
  </r>
  <r>
    <s v="PROPIEDAD INDUSTRIAL"/>
    <x v="24"/>
    <s v="»2020-"/>
    <x v="24"/>
    <n v="1"/>
    <s v="2020-2-2"/>
    <s v="2020-2"/>
    <x v="1"/>
    <s v="Operativo"/>
    <s v="N/A"/>
    <s v="N/A"/>
    <s v="N/A"/>
    <s v="N/A"/>
    <s v="N/A"/>
    <s v="N/A"/>
    <s v="Emitir 1300 actos administrativos de requerimientos de fondo con fundamento en el artículo 45 de solicitudes de Patentes de Invención y de Modelos de Utilidad. (Reporte de indicador generado en tableau o Power BI/Único entregable)"/>
    <n v="0.5"/>
    <n v="0.1"/>
    <n v="1300"/>
    <s v="Numérica"/>
    <s v="# de actos Administrativos de requerimientos de fondo emitidos / 1.300 Administrativos de requerimientos de fondo programados)*100"/>
    <d v="2023-06-01T00:00:00"/>
    <d v="2023-12-29T00:00:00"/>
    <s v="»2020-Dirección de  Nuevas Creaciones"/>
    <x v="0"/>
    <s v="Cumplida"/>
    <n v="1"/>
    <s v="Al 30 de septiembre se han realizado 842  requerimiento de fondo de 1300, para un avance del 65%"/>
    <d v="2023-12-29T00:00:00"/>
    <n v="1"/>
    <s v="Al 30 de septiembre se han realizado 842  requerimiento de fondo de 1300, para un avance del 65%"/>
    <d v="2023-12-29T00:00:00"/>
    <s v="SI"/>
    <n v="1"/>
    <n v="0.1"/>
  </r>
  <r>
    <s v="PROPIEDAD INDUSTRIAL"/>
    <x v="24"/>
    <s v="»2020-"/>
    <x v="24"/>
    <n v="1"/>
    <s v="2020-3"/>
    <s v="2020-3"/>
    <x v="0"/>
    <s v="Operativo"/>
    <s v="N/A"/>
    <s v="2-Analítica Institucional - Estadísticas"/>
    <s v="NO"/>
    <s v="  11» Funcionamiento"/>
    <s v=" 8. Servicio al ciudadano"/>
    <s v=" 1- Plan Anual de Adquisiciones,  2- Gasto público "/>
    <s v="Solicitudes de diseños industriales, decididas. (Reporte de indicador generado en tableau o Power BI/Único entregable)"/>
    <n v="0.2"/>
    <m/>
    <n v="750"/>
    <s v="Numérica"/>
    <s v="# de solicitudes de diseños industriales, decididos / 750 Solicitudes de diseños industriales programadas)*100"/>
    <d v="2023-01-02T00:00:00"/>
    <d v="2023-12-29T00:00:00"/>
    <s v="»2020-Dirección de  Nuevas Creaciones"/>
    <x v="0"/>
    <s v="Cumplida"/>
    <n v="1"/>
    <s v="Al 30 de septiembre se han decidido 485 diseños de 750,  para un avance del 65%. Mismo entregable actividad 2020-3-2"/>
    <d v="2023-12-29T00:00:00"/>
    <n v="1"/>
    <s v="Al 30 de septiembre se han decidido 485 diseños de 750,  para un avance del 65%. Mismo entregable actividad 2020-3-2"/>
    <d v="2023-12-29T00:00:00"/>
    <s v="SI"/>
    <s v="NA"/>
    <n v="0.2"/>
  </r>
  <r>
    <s v="PROPIEDAD INDUSTRIAL"/>
    <x v="24"/>
    <s v="»2020-"/>
    <x v="24"/>
    <n v="1"/>
    <s v="2020-3-1"/>
    <s v="2020-3"/>
    <x v="1"/>
    <s v="Operativo"/>
    <s v="N/A"/>
    <s v="N/A"/>
    <s v="N/A"/>
    <s v="N/A"/>
    <s v="N/A"/>
    <s v="N/A"/>
    <s v="Publicar 800 solicitudes de diseños industriales. (Reporte de indicador generado en tableau o Power BI/Único entregable)"/>
    <n v="0.4"/>
    <n v="8.0000000000000016E-2"/>
    <n v="800"/>
    <s v="Numérica"/>
    <s v="(# de solicitudes de diseños industriales publicadas/ 800 solicitudes de diseños industriales programadas)*100"/>
    <d v="2023-01-02T00:00:00"/>
    <d v="2023-12-29T00:00:00"/>
    <s v="»2020-Dirección de  Nuevas Creaciones"/>
    <x v="0"/>
    <s v="Cumplida"/>
    <n v="1"/>
    <s v="Al 30 de septiembre se han publicado 613 diseños de 800,  para un avance del 76%"/>
    <d v="2023-12-29T00:00:00"/>
    <n v="1"/>
    <s v="Al 30 de septiembre se han publicado 613 diseños de 800,  para un avance del 76%"/>
    <d v="2023-12-29T00:00:00"/>
    <s v="SI"/>
    <n v="1"/>
    <n v="8.0000000000000016E-2"/>
  </r>
  <r>
    <s v="PROPIEDAD INDUSTRIAL"/>
    <x v="24"/>
    <s v="»2020-"/>
    <x v="24"/>
    <n v="1"/>
    <s v="2020-3-2"/>
    <s v="2020-3"/>
    <x v="1"/>
    <s v="Operativo"/>
    <s v="N/A"/>
    <s v="N/A"/>
    <s v="N/A"/>
    <s v="N/A"/>
    <s v="N/A"/>
    <s v="N/A"/>
    <s v="Decidir 750 solicitudes de diseños industriales. (Reporte de indicador generado en tableau o Power BI/Único entregable)"/>
    <n v="0.6"/>
    <n v="0.12"/>
    <n v="750"/>
    <s v="Numérica"/>
    <s v="# de solicitudes de diseños industriales decididas / 750 solicitudes de diseños industriales programadas)*100"/>
    <d v="2023-01-02T00:00:00"/>
    <d v="2023-12-29T00:00:00"/>
    <s v="»2020-Dirección de  Nuevas Creaciones"/>
    <x v="0"/>
    <s v="Cumplida"/>
    <n v="1"/>
    <s v="Al 30 de septiembre se han decidido 485 diseños de 750,  para un avance del 40%"/>
    <d v="2023-12-29T00:00:00"/>
    <n v="1"/>
    <s v="Al 30 de septiembre se han decidido 485 diseños de 750,  para un avance del 40%"/>
    <d v="2023-12-29T00:00:00"/>
    <s v="SI"/>
    <n v="1"/>
    <n v="0.12"/>
  </r>
  <r>
    <s v="PROPIEDAD INDUSTRIAL"/>
    <x v="24"/>
    <s v="»2020-"/>
    <x v="24"/>
    <n v="1"/>
    <s v="2020-4"/>
    <s v="2020-4"/>
    <x v="0"/>
    <s v="Innovador"/>
    <s v="Fortalecer al talento humano en el conocimiento de cada una de las funciones que ejercen las áreas de la entidad"/>
    <s v="8-Modelo Integrado de Planeación y Gestión "/>
    <s v="SI"/>
    <s v="  1» Fortalecimiento de la atención y promoción de trámites y servicios en el marco del sistema de propiedad industrial a nivel  nacional,   11» Funcionamiento"/>
    <s v=" 15.Gestión del conocimiento y la innovación"/>
    <s v=" 12-PTEP - Iniciativas adicionales"/>
    <s v="Contenido audiovisual tutorial sobre el requisito de unidad de invención en la examinación de patentes, elaborado.  (Correo electrónico de aprobación del contenido elaborado/único entregable)"/>
    <n v="0.1"/>
    <m/>
    <n v="1"/>
    <s v="Numérica"/>
    <s v="# de contenidos audiovisuales elaborados/1 contenidos audiovisuales programados)*100"/>
    <d v="2023-01-23T00:00:00"/>
    <d v="2023-06-16T00:00:00"/>
    <s v="»2020-Dirección de  Nuevas Creaciones, »73-Grupo de Comunicación"/>
    <x v="2"/>
    <s v="Cumplida"/>
    <n v="1"/>
    <s v="Se aprobó el vídeo  video sobre el &quot;requisito de unidad de invención en la examinación de patentes&quot; elaborado por el Grupo de Comunicación. Mismo entregable actividad 2020-4-3"/>
    <d v="2023-06-16T00:00:00"/>
    <n v="1"/>
    <s v="Se valida cumplimiento de la actividad. "/>
    <d v="2023-06-16T00:00:00"/>
    <s v="SI"/>
    <s v="NA"/>
    <n v="0.1"/>
  </r>
  <r>
    <s v="PROPIEDAD INDUSTRIAL"/>
    <x v="24"/>
    <s v="»2020-"/>
    <x v="24"/>
    <n v="1"/>
    <s v="2020-4-1"/>
    <s v="2020-4"/>
    <x v="1"/>
    <s v="Innovador"/>
    <s v="N/A"/>
    <s v="N/A"/>
    <s v="N/A"/>
    <s v="N/A"/>
    <s v="N/A"/>
    <s v="N/A"/>
    <s v="Elaborar contenidos y entregar al grupo de comunicaciones (Correo electrónico de envió de los contenidos al grupo de comunicaciones/ único entregable)"/>
    <n v="0.5"/>
    <n v="0.05"/>
    <n v="1"/>
    <s v="Numérica"/>
    <s v="# de contenidos audiovisuales elaborados/1 contenido audiovisual programados)*100"/>
    <d v="2023-01-23T00:00:00"/>
    <d v="2023-03-17T00:00:00"/>
    <s v="»2020-Dirección de  Nuevas Creaciones"/>
    <x v="1"/>
    <s v="Cumplida"/>
    <n v="1"/>
    <s v="Se elaboró y remitió al Grupo de Comunicaciones el contenido del video relativo a la unidad de invención en el estudio de solicitudes de patentes"/>
    <d v="2023-03-17T00:00:00"/>
    <n v="1"/>
    <s v="Se valida cumplimiento de la actividad, se evidencia en los soporte correo electrónico enviado al grupo de comunicaciones del contenido del video relativo a la unidad de invención en el estudio de solicitudes de patentes. "/>
    <d v="2023-03-17T00:00:00"/>
    <s v="SI"/>
    <n v="1"/>
    <n v="0.05"/>
  </r>
  <r>
    <s v="PROPIEDAD INDUSTRIAL"/>
    <x v="24"/>
    <s v="»2020-"/>
    <x v="24"/>
    <n v="1"/>
    <s v="2020-4-2"/>
    <s v="2020-4"/>
    <x v="2"/>
    <s v="Innovador"/>
    <s v="N/A"/>
    <s v="N/A"/>
    <s v="N/A"/>
    <s v="N/A"/>
    <s v="N/A"/>
    <s v="N/A"/>
    <s v="Efectuar revisión pedagógica, desarrollar el video y enviar al área los contenidos audiovisuales para aprobación (Correo electrónico de envió contenidos elaborados/único entregable)"/>
    <n v="0"/>
    <n v="0"/>
    <n v="1"/>
    <s v="Numérica"/>
    <s v="# de contenido audiovisual desarrollado y enviados/1 contenido audiovisual programado)*100"/>
    <d v="2023-03-21T00:00:00"/>
    <d v="2023-05-19T00:00:00"/>
    <s v="»73-Grupo de Comunicación"/>
    <x v="2"/>
    <s v="Cumplida"/>
    <n v="1"/>
    <s v="De acuerdo con lo previsto se elaboró y presento video sobre el &quot;requisito de unidad de invención en la examinación de patentes&quot; para Dirección de Nuevas Creaciones, enviado vía correo electrónico. Se adjunta soporte"/>
    <d v="2023-05-18T00:00:00"/>
    <n v="1"/>
    <s v="Se valida cumplimiento de la actividad. Se evidencia en los soportes correo electrónico enviado por el grupo de comunicaciones que contiene el video para aprobación de la dirección"/>
    <d v="2023-05-18T00:00:00"/>
    <s v="SI"/>
    <n v="1"/>
    <n v="0"/>
  </r>
  <r>
    <s v="PROPIEDAD INDUSTRIAL"/>
    <x v="24"/>
    <s v="»2020-"/>
    <x v="24"/>
    <n v="1"/>
    <s v="2020-4-3"/>
    <s v="2020-4"/>
    <x v="1"/>
    <s v="Innovador"/>
    <s v="N/A"/>
    <s v="N/A"/>
    <s v="N/A"/>
    <s v="N/A"/>
    <s v="N/A"/>
    <s v="N/A"/>
    <s v="Aprobar los contenidos audiovisuales elaborados (Correo electrónico de aprobación de los contenidos elaborados/único entregable)"/>
    <n v="0.5"/>
    <n v="0.05"/>
    <n v="1"/>
    <s v="Numérica"/>
    <s v="# de contenidos audiovisuales aprobados/1 contenido audiovisual programado)*100"/>
    <d v="2023-05-23T00:00:00"/>
    <d v="2023-06-16T00:00:00"/>
    <s v="»2020-Dirección de  Nuevas Creaciones"/>
    <x v="2"/>
    <s v="Cumplida"/>
    <n v="1"/>
    <s v="Se aprobó el vídeo  video sobre el &quot;requisito de unidad de invención en la examinación de patentes&quot; elaborado por el Grupo de Comunicación"/>
    <d v="2023-06-15T00:00:00"/>
    <n v="1"/>
    <s v="Se valida cumplimiento de la actividad.  Se evidencia en los soportes correo electrónico dando la aprobación de los contenidos audiovisuales"/>
    <d v="2023-06-15T00:00:00"/>
    <s v="SI"/>
    <n v="1"/>
    <n v="0.05"/>
  </r>
  <r>
    <s v="PROPIEDAD INDUSTRIAL"/>
    <x v="24"/>
    <s v="»2020-"/>
    <x v="24"/>
    <n v="1"/>
    <s v="2020-5"/>
    <s v="2020-5"/>
    <x v="0"/>
    <s v="Innovador"/>
    <s v="Implementar metodologías para la aplicación de buenas prácticas internacionales en el contexto nacional"/>
    <s v="18-Documentación "/>
    <s v="SI"/>
    <s v="  11» Funcionamiento"/>
    <s v=" 15.Gestión del conocimiento y la innovación,  16.Gestión documental"/>
    <s v=" 12-PTEP - Iniciativas adicionales"/>
    <s v="Instructivo examen de forma y fondo solicitudes de patente de invención y modelos de utilidad, actualizado y publicado. (captura de pantalla del aplicativo/ único entregable)  "/>
    <n v="0.1"/>
    <m/>
    <n v="1"/>
    <s v="Numérica"/>
    <s v="# de Instructivo examen de forma y fondo solicitudes de patente de invención y modelos de utilidad, actualizados y publicados / 1 Instructivo examen de forma y fondo solicitudes de patente de invención y modelos de utilidad a actualizar y publicar"/>
    <d v="2023-02-01T00:00:00"/>
    <d v="2023-07-25T00:00:00"/>
    <s v="»2020-Dirección de  Nuevas Creaciones, »30-Oficina Asesora de Planeación"/>
    <x v="3"/>
    <s v="Cumplida"/>
    <n v="1"/>
    <s v="Se publicó en SIGI el Instructivo examen de forma y fondo solicitudes de patente de invención y modelos de utilidad, actualizado. Mismo entregable actividad 2020-5-4."/>
    <d v="2023-07-25T00:00:00"/>
    <n v="1"/>
    <s v="Se valida cumplimiento del producto, se evidencia en los soportes instructivo actualizado y publicado. "/>
    <d v="2023-07-25T00:00:00"/>
    <s v="SI"/>
    <s v="NA"/>
    <n v="0.1"/>
  </r>
  <r>
    <s v="PROPIEDAD INDUSTRIAL"/>
    <x v="24"/>
    <s v="»2020-"/>
    <x v="24"/>
    <n v="1"/>
    <s v="2020-5-1"/>
    <s v="2020-5"/>
    <x v="1"/>
    <s v="Innovador"/>
    <s v="N/A"/>
    <s v="N/A"/>
    <s v="N/A"/>
    <s v="N/A"/>
    <s v="N/A"/>
    <s v="N/A"/>
    <s v="Elaborar, cargar y presentar a través del SIGI,  la propuesta del  instructivo a la Oficina Asesora de Planeación (captura de pantalla del aplicativo con fecha /  único entregable)"/>
    <n v="0.6"/>
    <n v="0.06"/>
    <n v="1"/>
    <s v="Numérica"/>
    <s v="# de documentos cargados  y presentados /Total de documentos a cargados presentado"/>
    <d v="2023-02-01T00:00:00"/>
    <d v="2023-04-28T00:00:00"/>
    <s v="»2020-Dirección de  Nuevas Creaciones"/>
    <x v="2"/>
    <s v="Cumplida"/>
    <n v="1"/>
    <s v="Se elaboró y presentó a la OAP la propuesta de instructivo a través del aplicativo SIGI"/>
    <d v="2023-04-28T00:00:00"/>
    <n v="1"/>
    <s v="Se valida cumplimiento de la actividad. Se evidencia en los soportes captura de pantalla del aplicativo SIGI con la propuesta del instructivo, enviado a la OAP para la revisión metodológica correspondiente. "/>
    <d v="2023-04-28T00:00:00"/>
    <s v="SI"/>
    <n v="1"/>
    <n v="0.06"/>
  </r>
  <r>
    <s v="PROPIEDAD INDUSTRIAL"/>
    <x v="24"/>
    <s v="»2020-"/>
    <x v="24"/>
    <n v="1"/>
    <s v="2020-5-2"/>
    <s v="2020-5"/>
    <x v="2"/>
    <s v="Innovador"/>
    <s v="N/A"/>
    <s v="N/A"/>
    <s v="N/A"/>
    <s v="N/A"/>
    <s v="N/A"/>
    <s v="N/A"/>
    <s v="Revisar metodológicamente la propuesta del instructivo,  y enviarla a la dependencia solicitante (captura de pantalla del aplicativo/ único entregable)"/>
    <n v="0"/>
    <n v="0"/>
    <n v="1"/>
    <s v="Numérica"/>
    <s v="# de documentos revisados enviados /Total de documentos revisados y enviados"/>
    <d v="2023-05-02T00:00:00"/>
    <d v="2023-06-05T00:00:00"/>
    <s v="»30-Oficina Asesora de Planeación"/>
    <x v="2"/>
    <s v="Cumplida"/>
    <n v="1"/>
    <s v="Se realizó la respectiva revisión del documento por parte de la OAP y se realizaron las respectivas observaciones"/>
    <d v="2023-06-02T00:00:00"/>
    <n v="1"/>
    <s v="Se valida el cumplimiento de la actividad. Se evidencia en los soportes captura de pantalla del aplicativo SIGI con la revisión correspondiente de la OAP. "/>
    <d v="2023-06-02T00:00:00"/>
    <s v="SI"/>
    <n v="1"/>
    <n v="0"/>
  </r>
  <r>
    <s v="PROPIEDAD INDUSTRIAL"/>
    <x v="24"/>
    <s v="»2020-"/>
    <x v="24"/>
    <n v="1"/>
    <s v="2020-5-3"/>
    <s v="2020-5"/>
    <x v="1"/>
    <s v="Innovador"/>
    <s v="N/A"/>
    <s v="N/A"/>
    <s v="N/A"/>
    <s v="N/A"/>
    <s v="N/A"/>
    <s v="N/A"/>
    <s v="Ajustar y/o aprobar técnicamente el instructivo y remitirlo a la Oficina Asesora de Planeación (captura de pantalla del aplicativo/único entregable)"/>
    <n v="0.4"/>
    <n v="4.0000000000000008E-2"/>
    <n v="1"/>
    <s v="Numérica"/>
    <s v="# de documentos ajustados /Total de documentos ajustados"/>
    <d v="2023-06-06T00:00:00"/>
    <d v="2023-07-07T00:00:00"/>
    <s v="»2020-Dirección de  Nuevas Creaciones"/>
    <x v="3"/>
    <s v="Cumplida"/>
    <n v="1"/>
    <s v="Se ajustó y aprobó técnicamente el instructivo y fue remitido a la Oficina Asesora de Planeación"/>
    <d v="2023-06-30T00:00:00"/>
    <n v="1"/>
    <s v="Se valida cumplimiento de la actividad, se evidencia en los soportes instructivo ajustado "/>
    <d v="2023-06-30T00:00:00"/>
    <s v="SI"/>
    <n v="1"/>
    <n v="4.0000000000000008E-2"/>
  </r>
  <r>
    <s v="PROPIEDAD INDUSTRIAL"/>
    <x v="24"/>
    <s v="»2020-"/>
    <x v="24"/>
    <n v="1"/>
    <s v="2020-5-4"/>
    <s v="2020-5"/>
    <x v="2"/>
    <s v="Innovador"/>
    <s v="N/A"/>
    <s v="N/A"/>
    <s v="N/A"/>
    <s v="N/A"/>
    <s v="N/A"/>
    <s v="N/A"/>
    <s v="Publicar en el Sistema Integral de Gestión Institucional el  instructivo actualizado. (captura de pantalla del aplicativo/ único entregable)"/>
    <n v="0"/>
    <n v="0"/>
    <n v="1"/>
    <s v="Numérica"/>
    <s v="# de documentos publicados en el SIGI /Total de documentos publicados en el SIGI"/>
    <d v="2023-07-10T00:00:00"/>
    <d v="2023-07-25T00:00:00"/>
    <s v="»30-Oficina Asesora de Planeación"/>
    <x v="3"/>
    <s v="Cumplida"/>
    <n v="1"/>
    <s v="Se publicó en SIGI el Instructivo examen de forma y fondo solicitudes de patente de invención y modelos de utilidad, actualizado "/>
    <d v="2023-07-25T00:00:00"/>
    <n v="1"/>
    <s v="Se valida cumplimiento de la actividad, se evidencia en los soportes instructivo actualizado y publicado"/>
    <d v="2023-07-25T00:00:00"/>
    <s v="SI"/>
    <n v="1"/>
    <n v="0"/>
  </r>
  <r>
    <s v="PROPIEDAD INDUSTRIAL"/>
    <x v="24"/>
    <s v="»2020-"/>
    <x v="24"/>
    <n v="1"/>
    <s v="2020-6"/>
    <s v="2020-6"/>
    <x v="0"/>
    <s v="Innovador"/>
    <s v="Mejorar las herramientas tecnológicas de la Entidad"/>
    <s v="6-Plan Estratégico de Tecnologías de la Información"/>
    <s v="SI"/>
    <s v="  11» Funcionamiento"/>
    <s v=" 11.Gobierno digital"/>
    <s v=" 17- Plan Estratégico de Tecnologías de la Información"/>
    <s v="Herramienta con componente de Inteligencia Artificial para la clasificación de patentes (CLASEPA) reentrenada. (1.Formato Manual de Usuario GS03-F24 nuevo o actualizado  2. Registro de Capacitación)"/>
    <n v="0.1"/>
    <m/>
    <n v="1"/>
    <s v="Numérica"/>
    <s v="# de soportes presentados / 2 soportes a presentar"/>
    <d v="2023-02-01T00:00:00"/>
    <d v="2023-11-30T00:00:00"/>
    <s v="»2020-Dirección de  Nuevas Creaciones, »20-Oficina de Tecnología e Informática"/>
    <x v="0"/>
    <s v="Cumplida"/>
    <n v="1"/>
    <s v="Se realizó la actualización del manual de usuario de la herramienta y se capacitó sobre el uso y apropiación de las nuevas funcionalidades desarrolladas para la herramienta CLASEPA"/>
    <d v="2023-11-30T00:00:00"/>
    <n v="1"/>
    <s v="Se valida cumplimiento del prodcuto, se evidencia en los soportes de la actividad 2020-6-5 soportes de manual de usurio y registro de capacitación de la herramienta con componente de inteligenica artificial para la clasificación de patentes (CLASEPA)"/>
    <d v="2023-11-30T00:00:00"/>
    <s v="SI"/>
    <s v="NA"/>
    <n v="0.1"/>
  </r>
  <r>
    <s v="PROPIEDAD INDUSTRIAL"/>
    <x v="24"/>
    <s v="»2020-"/>
    <x v="24"/>
    <n v="1"/>
    <s v="2020-6-1"/>
    <s v="2020-6"/>
    <x v="1"/>
    <s v="Innovador"/>
    <s v="N/A"/>
    <s v="N/A"/>
    <s v="N/A"/>
    <s v="N/A"/>
    <s v="N/A"/>
    <s v="N/A"/>
    <s v="Elaborar y aprobar requerimiento 1. Formato Solicitud de Requerimientos a Sistemas de Información GS03-F18 2. Formato Lista de Chequeo de Requisitos de Seguridad de la Información GS03-F27"/>
    <n v="0.3"/>
    <n v="0.03"/>
    <n v="1"/>
    <s v="Numérica"/>
    <s v="# de soportes presentados / 2 soportes a presentar"/>
    <d v="2023-02-01T00:00:00"/>
    <d v="2023-02-28T00:00:00"/>
    <s v="»20-Oficina de Tecnología e Informática, »2020-Dirección de  Nuevas Creaciones"/>
    <x v="1"/>
    <s v="Cumplida"/>
    <n v="1"/>
    <s v="Se elaboró y aprobó el requerimiento relacionado con el reentrenamiento de la herramienta CLASEPA"/>
    <d v="2023-02-28T00:00:00"/>
    <n v="1"/>
    <s v="Se valida cumplimiento de la actividad, se evidencia en los soportes formato de solicitud de requerimientos y lista de  chequeo de requisitos de seguridad del 27 de febrero de 2023"/>
    <d v="2023-02-27T00:00:00"/>
    <s v="SI"/>
    <n v="1"/>
    <n v="0.03"/>
  </r>
  <r>
    <s v="PROPIEDAD INDUSTRIAL"/>
    <x v="24"/>
    <s v="»2020-"/>
    <x v="24"/>
    <n v="1"/>
    <s v="2020-6-2"/>
    <s v="2020-6"/>
    <x v="2"/>
    <s v="Innovador"/>
    <s v="N/A"/>
    <s v="N/A"/>
    <s v="N/A"/>
    <s v="N/A"/>
    <s v="N/A"/>
    <s v="N/A"/>
    <s v="Diseñar la solución  1. Formato Arquitectura de Software GS03F21, ya sea nuevo o actualizado hasta el capitulo 2  / Único entregable"/>
    <n v="0"/>
    <n v="0"/>
    <n v="1"/>
    <s v="Numérica"/>
    <s v="# de soportes presentados / 1 soportes a presentar"/>
    <d v="2023-03-01T00:00:00"/>
    <d v="2023-03-31T00:00:00"/>
    <s v="»20-Oficina de Tecnología e Informática"/>
    <x v="1"/>
    <s v="Cumplida"/>
    <n v="1"/>
    <s v="Se diseñó la solución para el requerimiento relacionado con el reentrenamiento de la herramienta CLASEPA"/>
    <d v="2023-03-22T00:00:00"/>
    <n v="1"/>
    <s v="Se valida cumplimiento de la actividad, se evidencia en los soportes formato de arquitectura de software del 27 de marzo de 2023"/>
    <d v="2023-03-27T00:00:00"/>
    <s v="SI"/>
    <n v="1"/>
    <n v="0"/>
  </r>
  <r>
    <s v="PROPIEDAD INDUSTRIAL"/>
    <x v="24"/>
    <s v="»2020-"/>
    <x v="24"/>
    <n v="1"/>
    <s v="2020-6-3"/>
    <s v="2020-6"/>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2.0000000000000004E-2"/>
    <n v="1"/>
    <s v="Numérica"/>
    <s v="# de soportes presentados /2 soportes a presentar"/>
    <d v="2023-04-01T00:00:00"/>
    <d v="2023-05-31T00:00:00"/>
    <s v="»20-Oficina de Tecnología e Informática, »2020-Dirección de  Nuevas Creaciones"/>
    <x v="2"/>
    <s v="Cumplida"/>
    <n v="1"/>
    <s v="Se realizaron las actividades propias para planear y gestionar la solución de conformidad con el requerimiento para Clasepa"/>
    <d v="2023-05-31T00:00:00"/>
    <n v="1"/>
    <s v="Se valida cumplimiento de la actividad. Se evidencia en los soportes pdf que contiene el reporte de planeación de tareas y plan de pruebas diseñado y registrado en la herramienta devops. "/>
    <d v="2023-05-31T00:00:00"/>
    <s v="SI"/>
    <n v="1"/>
    <n v="2.0000000000000004E-2"/>
  </r>
  <r>
    <s v="PROPIEDAD INDUSTRIAL"/>
    <x v="24"/>
    <s v="»2020-"/>
    <x v="24"/>
    <n v="1"/>
    <s v="2020-6-4"/>
    <s v="2020-6"/>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n v="0.4"/>
    <n v="4.0000000000000008E-2"/>
    <n v="1"/>
    <s v="Numérica"/>
    <s v="# de soportes presentados / 4 soportes a presentar"/>
    <d v="2023-06-01T00:00:00"/>
    <d v="2023-10-31T00:00:00"/>
    <s v="»20-Oficina de Tecnología e Informática, »2020-Dirección de  Nuevas Creaciones"/>
    <x v="0"/>
    <s v="Cumplida"/>
    <n v="1"/>
    <s v="Se realizó la construcción de componentes de software para la vigencia 2023."/>
    <d v="2023-10-30T00:00:00"/>
    <n v="1"/>
    <s v="Se valida cumplimiento de la actividad, se evidencia en los soportes pdf que contienen captura de pantalla del Código fuente registrado en devops; captura de pantalla  de casos de prueba ejecutados por desarrollo; captura de pantalla  de casos de prueba ejecutados para aceptación y Formato Acta de Prueba de Desarrollo de Software."/>
    <d v="2023-10-31T00:00:00"/>
    <s v="SI"/>
    <n v="1"/>
    <n v="4.0000000000000008E-2"/>
  </r>
  <r>
    <s v="PROPIEDAD INDUSTRIAL"/>
    <x v="24"/>
    <s v="»2020-"/>
    <x v="24"/>
    <n v="1"/>
    <s v="2020-6-5"/>
    <s v="2020-6"/>
    <x v="1"/>
    <s v="Innovador"/>
    <s v="N/A"/>
    <s v="N/A"/>
    <s v="N/A"/>
    <s v="N/A"/>
    <s v="N/A"/>
    <s v="N/A"/>
    <s v="Realizar manuales y capacitar a los usuarios (1.Formato Manual de Usuario GS03-F24 nuevo o actualizado  2. Registro de Capacitación)"/>
    <n v="0.1"/>
    <n v="1.0000000000000002E-2"/>
    <n v="1"/>
    <s v="Numérica"/>
    <s v="# de soportes presentados / 2 soportes a presentar"/>
    <d v="2023-11-01T00:00:00"/>
    <d v="2023-11-30T00:00:00"/>
    <s v="»20-Oficina de Tecnología e Informática, »2020-Dirección de  Nuevas Creaciones"/>
    <x v="0"/>
    <s v="Cumplida"/>
    <n v="1"/>
    <s v="Se realizó la actualización del manual de usuario de la herramienta y se capacitó sobre el uso y apropiación de las nuevas funcionalidades desarrolladas para la herramienta CLASEPA"/>
    <d v="2023-11-30T00:00:00"/>
    <n v="1"/>
    <s v="Se valida cumplimiento de la actividad, se evidencia en los soportes pdf que contienen manueal de usuario y registro de capacitación de la herramienta."/>
    <d v="2023-11-30T00:00:00"/>
    <s v="SI"/>
    <n v="1"/>
    <n v="1.0000000000000002E-2"/>
  </r>
  <r>
    <s v="PROPIEDAD INDUSTRIAL"/>
    <x v="24"/>
    <s v="»2020-"/>
    <x v="24"/>
    <n v="1"/>
    <s v="2020-7"/>
    <s v="2020-7"/>
    <x v="0"/>
    <s v="Innovador"/>
    <s v="Implementar metodologías para la aplicación de buenas prácticas internacionales en el contexto nacional"/>
    <s v="8-Modelo Integrado de Planeación y Gestión "/>
    <s v="SI"/>
    <s v="  11» Funcionamiento"/>
    <s v=" 9. Participación ciudadana en la gestión pública,  7. Fortalecimiento organizacional y simplificación de procesos"/>
    <s v="N/A"/>
    <s v="Proceso de pago de tasas de solicitudes PCT, diagnósticado. (Acta de conclusiones)"/>
    <n v="0.1"/>
    <m/>
    <n v="1"/>
    <s v="Numérica"/>
    <s v="# de soportes presentados / 1 soporte a presentar"/>
    <d v="2023-02-01T00:00:00"/>
    <d v="2023-12-29T00:00:00"/>
    <s v="»2020-Dirección de  Nuevas Creaciones, »130-Dirección  Financiera"/>
    <x v="0"/>
    <s v="Cumplida"/>
    <n v="1"/>
    <s v="Se realizó el diagnóstico para verificar la viabilidad de  la apertura de una cuenta corriente en la Oficina Internacional (OMPI) del PCT a nombre de esta Oficina (SIC). Mismo entregable actividad 2020-7-1"/>
    <d v="2023-03-31T00:00:00"/>
    <n v="1"/>
    <s v="Se valida cumplimiento del prodcuto, se evidencia en los soportes de la actividad 2020-7-1."/>
    <d v="2023-03-31T00:00:00"/>
    <s v="SI"/>
    <s v="NA"/>
    <n v="0.1"/>
  </r>
  <r>
    <s v="PROPIEDAD INDUSTRIAL"/>
    <x v="24"/>
    <s v="»2020-"/>
    <x v="24"/>
    <n v="1"/>
    <s v="2020-7-1"/>
    <s v="2020-7"/>
    <x v="1"/>
    <s v="Innovador"/>
    <s v="N/A"/>
    <s v="N/A"/>
    <s v="N/A"/>
    <s v="N/A"/>
    <s v="N/A"/>
    <s v="N/A"/>
    <s v="Realizar un diagnóstico de viabilidad del manejo de recaudo internacional a través de cuenta corriente OMPI (Acta de conclusiones y hoja de ruta para la implementación)"/>
    <n v="1"/>
    <n v="0.1"/>
    <n v="1"/>
    <s v="Numérica"/>
    <s v="# de soportes presentados /  2 soportes a presentar"/>
    <d v="2023-02-01T00:00:00"/>
    <d v="2023-03-31T00:00:00"/>
    <s v="»2020-Dirección de  Nuevas Creaciones, »130-Dirección  Financiera"/>
    <x v="1"/>
    <s v="Cumplida"/>
    <n v="1"/>
    <s v="Se realizó el diagnóstico para verificar la viabilidad de  la apertura de una cuenta corriente en la Oficina Internacional (OMPI)_x000a_del PCT a nombre de esta Oficina (SIC)"/>
    <d v="2023-03-31T00:00:00"/>
    <n v="1"/>
    <s v="Se valida cumplimiento de la actividad, se evidencia en los soportes acta de conclusiones y hoja de ruta de implementación. "/>
    <d v="2023-03-31T00:00:00"/>
    <s v="SI"/>
    <n v="1"/>
    <n v="0.1"/>
  </r>
  <r>
    <s v="PROPIEDAD INDUSTRIAL"/>
    <x v="24"/>
    <s v="»2020-"/>
    <x v="24"/>
    <n v="1"/>
    <s v="2020-8"/>
    <s v="2020-8"/>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2020-Dirección de  Nuevas Creaciones"/>
    <x v="0"/>
    <s v="Vencida"/>
    <s v="NA"/>
    <s v="NA"/>
    <s v="NA"/>
    <m/>
    <s v="NA"/>
    <s v="NA"/>
    <s v="NA"/>
    <s v="NA"/>
    <n v="0"/>
  </r>
  <r>
    <s v="PROPIEDAD INDUSTRIAL"/>
    <x v="24"/>
    <s v="»2020-"/>
    <x v="24"/>
    <n v="1"/>
    <s v="2020-8-1"/>
    <s v="2020-8"/>
    <x v="5"/>
    <s v="Act Compartida"/>
    <s v="N/A"/>
    <s v="N/A"/>
    <s v="N/A"/>
    <s v="N/A"/>
    <s v="N/A"/>
    <s v="N/A"/>
    <s v="Ejecutar las actividades compartidas cuya fecha de vencimiento se encuentra dentro del primer trimestre del año "/>
    <n v="0.5"/>
    <n v="0.5"/>
    <n v="2"/>
    <s v="Numérica"/>
    <s v="Sumatoria logros ponderados verificados actividades programadas / promedio meta ponderada periodo evaluado "/>
    <d v="2023-01-01T00:00:00"/>
    <d v="2023-03-31T00:00:00"/>
    <s v="»2020-Dirección de  Nuevas Creaciones"/>
    <x v="1"/>
    <s v="Cumplida"/>
    <n v="1"/>
    <s v="2 Actividades programadas para el primer trimestre reportaron avances del 100%"/>
    <d v="2023-03-31T00:00:00"/>
    <n v="1"/>
    <s v="De acuerdo con el soporte entregado la actividad fue cumplida"/>
    <s v="NA"/>
    <s v="SI"/>
    <n v="1"/>
    <n v="0.5"/>
  </r>
  <r>
    <s v="PROPIEDAD INDUSTRIAL"/>
    <x v="24"/>
    <s v="»2020-"/>
    <x v="24"/>
    <n v="1"/>
    <s v="2020-8-2"/>
    <s v="2020-8"/>
    <x v="6"/>
    <s v="Act Compartida"/>
    <s v="N/A"/>
    <s v="N/A"/>
    <s v="N/A"/>
    <s v="N/A"/>
    <s v="N/A"/>
    <s v="N/A"/>
    <s v="Ejecutar las actividades compartidas cuya fecha de vencimiento se encuentra dentro del cuarto trimestre del año "/>
    <n v="0.5"/>
    <n v="0.5"/>
    <n v="1"/>
    <s v="Numérica"/>
    <s v="Sumatoria logros ponderados verificados actividades programadas / promedio meta ponderada periodo evaluado "/>
    <d v="2023-10-01T00:00:00"/>
    <d v="2023-12-30T00:00:00"/>
    <s v="»2020-Dirección de  Nuevas Creaciones"/>
    <x v="0"/>
    <s v="Vencida"/>
    <s v="NA"/>
    <s v="NA"/>
    <s v="NA"/>
    <m/>
    <s v="NA"/>
    <s v="NA"/>
    <s v="NA"/>
    <s v="NA"/>
    <n v="0"/>
  </r>
  <r>
    <s v="PROPIEDAD INDUSTRIAL"/>
    <x v="25"/>
    <s v="»2023-"/>
    <x v="25"/>
    <n v="1"/>
    <s v="2023-1"/>
    <s v="2023-1"/>
    <x v="0"/>
    <s v="Operativo"/>
    <s v="Analizar la presencia institucional en las regiones del país"/>
    <s v="5-CONPES"/>
    <s v="NO"/>
    <s v="  1» Fortalecimiento de la atención y promoción de trámites y servicios en el marco del sistema de propiedad industrial a nivel  nacional"/>
    <s v=" 8. Servicio al ciudadano,  15.Gestión del conocimiento y la innovación"/>
    <s v=" 1- Plan Anual de Adquisiciones,  2- Gasto público ,  13-PTEP - Participación ciudadana y rendición de cuentas"/>
    <s v="Programas de fomento de PI (PI-e, PAI, CATI), en operación.(Informe final de cada programa)"/>
    <n v="0.45"/>
    <m/>
    <n v="3"/>
    <s v="Numérica"/>
    <s v="# de programas en operación/3 programas planeados)*100"/>
    <d v="2023-02-01T00:00:00"/>
    <d v="2023-11-30T00:00:00"/>
    <s v="»2023-Grupo de Trabajo de Centro de Información Tecnológica y Apoyo a la Gestión de Propiedad Industrial - CIGEPI"/>
    <x v="0"/>
    <s v="Cumplida"/>
    <n v="1"/>
    <s v="Se ejecutaron los programas de fomento de PI (PI-e, PAI, CATI). Mismos entregables actividades 2023-1-1, 2023-1-2 y 2023-1-3"/>
    <d v="2023-11-30T00:00:00"/>
    <n v="1"/>
    <s v="Se valida el cumplimiento del producto, cuyas evidencias se encuentran en los entregabls de las actividades 2023-1-1; 2023-1-2 y 2023-1-3."/>
    <d v="2023-12-13T00:00:00"/>
    <s v="SI"/>
    <s v="NA"/>
    <n v="0.45"/>
  </r>
  <r>
    <s v="PROPIEDAD INDUSTRIAL"/>
    <x v="25"/>
    <s v="»2023-"/>
    <x v="25"/>
    <n v="1"/>
    <s v="2023-1-1"/>
    <s v="2023-1"/>
    <x v="1"/>
    <s v="Operativo"/>
    <s v="N/A"/>
    <s v="N/A"/>
    <s v="N/A"/>
    <s v="N/A"/>
    <s v="N/A"/>
    <s v="N/A"/>
    <s v="Ejecutar el programa Centros de Apoyo a la Tecnología y la Innovación CATI, en operación.   (Informe anual del programa / único entregable)"/>
    <n v="0.45"/>
    <n v="0.20250000000000001"/>
    <n v="1"/>
    <s v="Numérica"/>
    <s v="# de programas ejecutados/1 programa planeado)*100"/>
    <d v="2023-02-01T00:00:00"/>
    <d v="2023-11-30T00:00:00"/>
    <s v="»2023-Grupo de Trabajo de Centro de Información Tecnológica y Apoyo a la Gestión de Propiedad Industrial - CIGEPI"/>
    <x v="0"/>
    <s v="Cumplida"/>
    <n v="1"/>
    <s v="Se ejecutó el programa Centros de Apoyo a la Tecnología y la Innovación CATI"/>
    <d v="2023-11-30T00:00:00"/>
    <n v="1"/>
    <s v="Se valida cumplimiento de la actividad, se evidencia en los soportes informe del programa del centro de apoyo a la tecnología y la innovación -CATI, y anexo listado de patentes presentadas con orientación de los CATI."/>
    <d v="2023-12-07T00:00:00"/>
    <s v="SI"/>
    <n v="1"/>
    <n v="0.20250000000000001"/>
  </r>
  <r>
    <s v="PROPIEDAD INDUSTRIAL"/>
    <x v="25"/>
    <s v="»2023-"/>
    <x v="25"/>
    <n v="1"/>
    <s v="2023-1-2"/>
    <s v="2023-1"/>
    <x v="1"/>
    <s v="Operativo"/>
    <s v="N/A"/>
    <s v="N/A"/>
    <s v="N/A"/>
    <s v="N/A"/>
    <s v="N/A"/>
    <s v="N/A"/>
    <s v="Ejecutar el programa Propiedad Industrial para emprendedores PI-e.  (Informe anual del programa / único entregable)"/>
    <n v="0.35"/>
    <n v="0.1575"/>
    <n v="1"/>
    <s v="Numérica"/>
    <s v="# de programas ejecutados/1 programa planeado)*100"/>
    <d v="2023-02-01T00:00:00"/>
    <d v="2023-11-30T00:00:00"/>
    <s v="»2023-Grupo de Trabajo de Centro de Información Tecnológica y Apoyo a la Gestión de Propiedad Industrial - CIGEPI"/>
    <x v="0"/>
    <s v="Cumplida"/>
    <n v="1"/>
    <s v="Se ejecutó el programa Propiedad Industrial para emprendedores PI-e."/>
    <d v="2023-11-30T00:00:00"/>
    <n v="1"/>
    <s v="Se valida cumplimiento de la actividad, se evidencia en los soportes informe programa PI-E "/>
    <d v="2023-11-30T00:00:00"/>
    <s v="SI"/>
    <n v="1"/>
    <n v="0.1575"/>
  </r>
  <r>
    <s v="PROPIEDAD INDUSTRIAL"/>
    <x v="25"/>
    <s v="»2023-"/>
    <x v="25"/>
    <n v="1"/>
    <s v="2023-1-3"/>
    <s v="2023-1"/>
    <x v="1"/>
    <s v="Operativo"/>
    <s v="N/A"/>
    <s v="N/A"/>
    <s v="N/A"/>
    <s v="N/A"/>
    <s v="N/A"/>
    <s v="N/A"/>
    <s v="Ejecutar el Programa de Asistencia a Inventores PAI. (Informe anual del programa / único entregable)"/>
    <n v="0.2"/>
    <n v="9.0000000000000011E-2"/>
    <n v="1"/>
    <s v="Numérica"/>
    <s v="# de programas ejecutados/1 programa planeado)*100"/>
    <d v="2023-02-01T00:00:00"/>
    <d v="2023-11-30T00:00:00"/>
    <s v="»2023-Grupo de Trabajo de Centro de Información Tecnológica y Apoyo a la Gestión de Propiedad Industrial - CIGEPI"/>
    <x v="0"/>
    <s v="Cumplida"/>
    <n v="1"/>
    <s v="Se ejecutó el Programa de Asistencia a Inventores PAI."/>
    <d v="2023-11-30T00:00:00"/>
    <n v="1"/>
    <s v="Se valida cumplimiento de la actividad, se evidencia en los soportes informe programa de asistencia a inventores-PAI"/>
    <d v="2023-12-13T00:00:00"/>
    <s v="SI"/>
    <n v="1"/>
    <n v="9.0000000000000011E-2"/>
  </r>
  <r>
    <s v="PROPIEDAD INDUSTRIAL"/>
    <x v="25"/>
    <s v="»2023-"/>
    <x v="25"/>
    <n v="1"/>
    <s v="2023-2"/>
    <s v="2023-2"/>
    <x v="0"/>
    <s v="Innovador"/>
    <s v="N/A"/>
    <s v="5-CONPES"/>
    <s v="SI"/>
    <s v="  11» Funcionamiento"/>
    <s v=" 8. Servicio al ciudadano,  15.Gestión del conocimiento y la innovación"/>
    <s v=" 12-PTEP - Iniciativas adicionales"/>
    <s v="Hitos 2023 de las Acciones 1.2, 1.13, y 4.5 del CONPES 4062 de 2021, cumplidos (Correo electrónicos de envío y documentos enviados)"/>
    <n v="0.15"/>
    <m/>
    <n v="3"/>
    <s v="Numérica"/>
    <s v="# de hitos cumplidos/3 hitos programados)*100"/>
    <d v="2023-02-01T00:00:00"/>
    <d v="2023-11-30T00:00:00"/>
    <s v="»2023-Grupo de Trabajo de Centro de Información Tecnológica y Apoyo a la Gestión de Propiedad Industrial - CIGEPI, »2000-Delegatura para la Propiedad Industrial"/>
    <x v="0"/>
    <s v="Cumplida"/>
    <n v="1"/>
    <s v="Se dio cumplimiento a los hitos 2023 de las Acciones 1.2, 1.13, y 4.5 del CONPES 4062 de 2021. Mismos entregables actividades 2023-2-2, 2023-2-4 y 2023-2-6"/>
    <d v="2023-11-23T00:00:00"/>
    <n v="1"/>
    <s v="Se valida el cumplimiento del producto, cuyas evidencias se encuentran en los entregabls de las actividades 2023-2-2; 2023-2-4 y 2023-2-6"/>
    <d v="2023-11-23T00:00:00"/>
    <s v="SI"/>
    <s v="NA"/>
    <n v="0.15"/>
  </r>
  <r>
    <s v="PROPIEDAD INDUSTRIAL"/>
    <x v="25"/>
    <s v="»2023-"/>
    <x v="25"/>
    <n v="1"/>
    <s v="2023-2-1"/>
    <s v="2023-2"/>
    <x v="1"/>
    <s v="Innovador"/>
    <s v="N/A"/>
    <s v="N/A"/>
    <s v="N/A"/>
    <s v="N/A"/>
    <s v="N/A"/>
    <s v="N/A"/>
    <s v="Entregar al despacho de PI la versión final de la estrategia propuesta en la acción 1.2 del CONPES 4062 DE 2021 (Documento final de la estrategia/Único entregable) "/>
    <n v="0.3"/>
    <n v="4.4999999999999998E-2"/>
    <n v="1"/>
    <s v="Numérica"/>
    <s v="# de documentos entregados/1 documento programado)*100"/>
    <d v="2023-02-01T00:00:00"/>
    <d v="2023-04-28T00:00:00"/>
    <s v="»2023-Grupo de Trabajo de Centro de Información Tecnológica y Apoyo a la Gestión de Propiedad Industrial - CIGEPI"/>
    <x v="2"/>
    <s v="Cumplida"/>
    <n v="1"/>
    <s v="Se entregó al despacho de PI la versión final de la estrategia propuesta en la acción 1.2 del CONPES 4062 DE 2021. Es importante aclarar que el documento de estrategia fue elaborado en 2022 y la versión entregada al despacho corresponde a la elaborada el 29.03.2023 con los respectivos ajustes propuestos por las Delegatura para la PI."/>
    <d v="2023-04-21T00:00:00"/>
    <n v="1"/>
    <s v="Se valida cumplimiento de la actividad, se evidencia en los soportes correo electrónico enviado al despacho de la delegatura que contiene la versión final de la estrategia propuesta en la acción 1.2 del CONPES 4062 de 2021."/>
    <d v="2023-04-21T00:00:00"/>
    <s v="SI"/>
    <n v="1"/>
    <n v="4.4999999999999998E-2"/>
  </r>
  <r>
    <s v="PROPIEDAD INDUSTRIAL"/>
    <x v="25"/>
    <s v="»2023-"/>
    <x v="25"/>
    <n v="1"/>
    <s v="2023-2-2"/>
    <s v="2023-2"/>
    <x v="2"/>
    <s v="Innovador"/>
    <s v="N/A"/>
    <s v="N/A"/>
    <s v="N/A"/>
    <s v="N/A"/>
    <s v="N/A"/>
    <s v="N/A"/>
    <s v="Remitir a la Secretaría técnica de la CIPI la versión final de la estrategia propuesta en la acción 1.2 del CONPES 4062 DE 2021 para socialización (Correo electrónico de envío y documento final)"/>
    <n v="0"/>
    <n v="0"/>
    <n v="1"/>
    <s v="Numérica"/>
    <s v="# de correos  electrónicos enviados/ 1 correo electrónico programado)*100"/>
    <d v="2023-05-02T00:00:00"/>
    <d v="2023-05-12T00:00:00"/>
    <s v="»2000-Delegatura para la Propiedad Industrial"/>
    <x v="2"/>
    <s v="Cumplida"/>
    <n v="1"/>
    <s v="Se remitió a la Secretaría técnica de la CIPI la versión final de la estrategia propuesta en la acción 1.2 del CONPES 4062 DE 2021 para socialización."/>
    <d v="2023-04-27T00:00:00"/>
    <n v="1"/>
    <s v="Se valida cumplimiento de la actividad, se evidencia en los soportes correo electrónico enviado a la secretaría técnica de la CIPI  que contiene la versión final de la estrategia propuesta en la acción 1.2 del CONPES 4062 de 2021."/>
    <d v="2023-04-27T00:00:00"/>
    <s v="SI"/>
    <n v="1"/>
    <n v="0"/>
  </r>
  <r>
    <s v="PROPIEDAD INDUSTRIAL"/>
    <x v="25"/>
    <s v="»2023-"/>
    <x v="25"/>
    <n v="1"/>
    <s v="2023-2-3"/>
    <s v="2023-2"/>
    <x v="2"/>
    <s v="Innovador"/>
    <s v="N/A"/>
    <s v="N/A"/>
    <s v="N/A"/>
    <s v="N/A"/>
    <s v="N/A"/>
    <s v="N/A"/>
    <s v="Remitir a la Secretaría técnica de la CIPI el borrador de la estrategia propuesta en la acción 1.13 del CONPES 4062 DE 2021, para comentarios (Correo electrónico de envío y documento borrador)"/>
    <n v="0"/>
    <n v="0"/>
    <n v="1"/>
    <s v="Numérica"/>
    <s v="# de correos  electrónicos enviados/ 1 correo electrónico programado)*100"/>
    <d v="2023-02-01T00:00:00"/>
    <d v="2023-04-28T00:00:00"/>
    <s v="»2000-Delegatura para la Propiedad Industrial"/>
    <x v="2"/>
    <s v="Cumplida"/>
    <n v="1"/>
    <s v="Se remitió a la Secretaría técnica de la CIPI el borrador de la estrategia propuesta en la acción 1.13 del CONPES 4062 DE 2021, para comentarios. Es importante aclarar que el documento de estrategia fue elaborado en 2022 y la versión entregada  corresponde a la elaborada el 17.04.2023"/>
    <d v="2023-04-27T00:00:00"/>
    <n v="1"/>
    <s v="Se valida cumplimiento de la actividad. Se evidencia en los soportes correo electrónico enviado a la secretaría técnica de la CIPI el borrador de la estrategia propuesta en la acción 1.13 del CONPES 4062 DE 2021,"/>
    <d v="2023-04-27T00:00:00"/>
    <s v="SI"/>
    <n v="1"/>
    <n v="0"/>
  </r>
  <r>
    <s v="PROPIEDAD INDUSTRIAL"/>
    <x v="25"/>
    <s v="»2023-"/>
    <x v="25"/>
    <n v="1"/>
    <s v="2023-2-4"/>
    <s v="2023-2"/>
    <x v="1"/>
    <s v="Innovador"/>
    <s v="N/A"/>
    <s v="N/A"/>
    <s v="N/A"/>
    <s v="N/A"/>
    <s v="N/A"/>
    <s v="N/A"/>
    <s v="Entregar al despacho de PI la versión final de la estrategia propuesta en la acción 1.13 del CONPES 4062 DE 2021 (Documento final de la estrategia/Único entregable) "/>
    <n v="0.3"/>
    <n v="4.4999999999999998E-2"/>
    <n v="1"/>
    <s v="Numérica"/>
    <s v="# de documentos entregados/1 documento programado)*100"/>
    <d v="2023-05-02T00:00:00"/>
    <d v="2023-10-31T00:00:00"/>
    <s v="»2023-Grupo de Trabajo de Centro de Información Tecnológica y Apoyo a la Gestión de Propiedad Industrial - CIGEPI"/>
    <x v="0"/>
    <s v="Cumplida"/>
    <n v="1"/>
    <s v="Se entregó al despacho de PI la versión final de la estrategia propuesta en la acción 1.13 del CONPES 4062 DE 2021. "/>
    <d v="2023-10-31T00:00:00"/>
    <n v="1"/>
    <s v="Se valida cumplimiento de la actividad. Se evidencia en los soportes correo electrónico enviado por el Coordinador de CIGEPI al despacho de la Delegatura de PI versión de la estrategia."/>
    <d v="2023-10-31T00:00:00"/>
    <s v="SI"/>
    <n v="1"/>
    <n v="4.4999999999999998E-2"/>
  </r>
  <r>
    <s v="PROPIEDAD INDUSTRIAL"/>
    <x v="25"/>
    <s v="»2023-"/>
    <x v="25"/>
    <n v="1"/>
    <s v="2023-2-5"/>
    <s v="2023-2"/>
    <x v="2"/>
    <s v="Innovador"/>
    <s v="N/A"/>
    <s v="N/A"/>
    <s v="N/A"/>
    <s v="N/A"/>
    <s v="N/A"/>
    <s v="N/A"/>
    <s v="Remitir a la Secretaría técnica de la CIPI el borrador del programa propuesto en la acción 4.5 del CONPES 4062 DE 2021, para socialización  (Correo electrónico de envío y documento borrador)"/>
    <n v="0"/>
    <n v="0"/>
    <n v="1"/>
    <s v="Numérica"/>
    <s v="# de correos  electrónicos enviados/ 1 correo electrónico programado)*100"/>
    <d v="2023-02-01T00:00:00"/>
    <d v="2023-04-28T00:00:00"/>
    <s v="»2000-Delegatura para la Propiedad Industrial"/>
    <x v="2"/>
    <s v="Cumplida"/>
    <n v="1"/>
    <s v="Se remitió a la Secretaría técnica de la CIPI el borrador del programa propuesto en la acción 4.5 del CONPES 4062 DE 2021, para socialización. Es importante aclarar que el documento del programa fue elaborado en 2022 y la versión entregada  corresponde a la elaborada el 19.04.2023"/>
    <d v="2023-04-27T00:00:00"/>
    <n v="1"/>
    <s v="Se valida cumplimiento de la actividad. Se evidencia en los soportes correo electrónico enviado a la secretaría técnica de la CIPI el borrador del programa propuesto en la acción 4.5 del CONPES 4062 DE 2021,"/>
    <d v="2023-04-27T00:00:00"/>
    <s v="SI"/>
    <n v="1"/>
    <n v="0"/>
  </r>
  <r>
    <s v="PROPIEDAD INDUSTRIAL"/>
    <x v="25"/>
    <s v="»2023-"/>
    <x v="25"/>
    <n v="1"/>
    <s v="2023-2-6"/>
    <s v="2023-2"/>
    <x v="1"/>
    <s v="Innovador"/>
    <s v="N/A"/>
    <s v="N/A"/>
    <s v="N/A"/>
    <s v="N/A"/>
    <s v="N/A"/>
    <s v="N/A"/>
    <s v="Entregar al despacho de PI la versión final del programa propuesto en la acción 4.5 del CONPES 4062 DE 2021 (Documento final del programa/Único entregable) "/>
    <n v="0.4"/>
    <n v="0.06"/>
    <n v="1"/>
    <s v="Numérica"/>
    <s v="# de documentos entregados/1 documento programado)*100"/>
    <d v="2023-05-02T00:00:00"/>
    <d v="2023-11-30T00:00:00"/>
    <s v="»2023-Grupo de Trabajo de Centro de Información Tecnológica y Apoyo a la Gestión de Propiedad Industrial - CIGEPI"/>
    <x v="0"/>
    <s v="Cumplida"/>
    <n v="1"/>
    <s v="Se entregó al despacho de PI la versión final del programa propuesto en la acción 4.5 del CONPES 4062 DE 2021. "/>
    <d v="2023-11-23T00:00:00"/>
    <n v="1"/>
    <s v="Se valida cumplimiento de la actividad. Se evidencia en los soportes correo electrónico enviado por el Coordinador de CIGEPI al despacho de la Delegatura de PI versión final de la estrategia."/>
    <d v="2023-11-23T00:00:00"/>
    <s v="SI"/>
    <n v="1"/>
    <n v="0.06"/>
  </r>
  <r>
    <s v="PROPIEDAD INDUSTRIAL"/>
    <x v="25"/>
    <s v="»2023-"/>
    <x v="25"/>
    <n v="1"/>
    <s v="2023-3"/>
    <s v="2023-3"/>
    <x v="0"/>
    <s v="Operativo"/>
    <s v="Establecer programas de oferta de los servicios de la SIC enfocados a la economía social, turismo y reindustrialización con enfoque en cobertura nacional"/>
    <s v="5-CONPES"/>
    <s v="NO"/>
    <s v="  1» Fortalecimiento de la atención y promoción de trámites y servicios en el marco del sistema de propiedad industrial a nivel  nacional"/>
    <s v=" 8. Servicio al ciudadano,  15.Gestión del conocimiento y la innovación"/>
    <s v=" 1- Plan Anual de Adquisiciones,  2- Gasto público "/>
    <s v="Boletines tecnológicos, publicados en página web de la entidad (Links de publicación)"/>
    <n v="0.15"/>
    <m/>
    <n v="2"/>
    <s v="Numérica"/>
    <s v="# Boletines publicados/2 boletines programados)*100"/>
    <d v="2023-02-01T00:00:00"/>
    <d v="2023-12-15T00:00:00"/>
    <s v="»2023-Grupo de Trabajo de Centro de Información Tecnológica y Apoyo a la Gestión de Propiedad Industrial - CIGEPI"/>
    <x v="0"/>
    <s v="Cumplida"/>
    <n v="1"/>
    <s v="Se elaboraron y se publicarón dos boletines tecnológicos &quot;Bioinsumos, una apuesta estratégica para la seguridad alimentaria en Colombia&quot; y  &quot;Transición energética: El uso de microrredes como alternativa sostenible&quot;. El boletín fue publicado en la pagina de la SIC bajo los siguientes links  https://www.sic.gov.co/content/bioinsumos-una-apuesta-estrategica-para-la-seguridad-alimentaria-en-colombia y  https://www.sic.gov.co/content/transicion-energetica-el-uso-de-microrederes-como-alternativa-sostenible, respectivamente."/>
    <d v="2023-12-15T00:00:00"/>
    <n v="1"/>
    <s v="Se valida el cumplimiento del producto, cuyos links fueron incluidos en los reportes de los seguimientos del 3er y 4to por la dependencia."/>
    <d v="2023-12-15T00:00:00"/>
    <s v="SI"/>
    <s v="NA"/>
    <n v="0.15"/>
  </r>
  <r>
    <s v="PROPIEDAD INDUSTRIAL"/>
    <x v="25"/>
    <s v="»2023-"/>
    <x v="25"/>
    <n v="1"/>
    <s v="2023-3-1"/>
    <s v="2023-3"/>
    <x v="1"/>
    <s v="Operativo"/>
    <s v="N/A"/>
    <s v="N/A"/>
    <s v="N/A"/>
    <s v="N/A"/>
    <s v="N/A"/>
    <s v="N/A"/>
    <s v="Definir cronograma de trabajo y estructura del documento de los boletines. (cronograma de trabajo/único entregable)"/>
    <n v="0.1"/>
    <n v="1.4999999999999999E-2"/>
    <n v="1"/>
    <s v="Numérica"/>
    <s v="# de Cronogramas de trabajo definidos/ 1 cronograma de trabajo planeado"/>
    <d v="2023-02-01T00:00:00"/>
    <d v="2023-02-28T00:00:00"/>
    <s v="»2023-Grupo de Trabajo de Centro de Información Tecnológica y Apoyo a la Gestión de Propiedad Industrial - CIGEPI"/>
    <x v="1"/>
    <s v="Cumplida"/>
    <n v="1"/>
    <s v="Se definió el cronograma de trabajo y estructura del documento de los boletines"/>
    <d v="2023-02-27T00:00:00"/>
    <n v="1"/>
    <s v="Se valida cumplimiento de la actividad, se evidencia en los soportes cronograma de trabajo y estructura de trabajo de los boletines tecnológicos para la vigencia 2023"/>
    <d v="2023-02-27T00:00:00"/>
    <s v="SI"/>
    <n v="1"/>
    <n v="1.4999999999999999E-2"/>
  </r>
  <r>
    <s v="PROPIEDAD INDUSTRIAL"/>
    <x v="25"/>
    <s v="»2023-"/>
    <x v="25"/>
    <n v="1"/>
    <s v="2023-3-2"/>
    <s v="2023-3"/>
    <x v="1"/>
    <s v="Operativo"/>
    <s v="N/A"/>
    <s v="N/A"/>
    <s v="N/A"/>
    <s v="N/A"/>
    <s v="N/A"/>
    <s v="N/A"/>
    <s v="Elaborar y publicar dos (2) Boletines tecnológicos. (Links de publicación)"/>
    <n v="0.9"/>
    <n v="0.13500000000000001"/>
    <n v="2"/>
    <s v="Numérica"/>
    <s v="# Boletines publicados/2 boletines programados)*100"/>
    <d v="2023-03-01T00:00:00"/>
    <d v="2023-12-15T00:00:00"/>
    <s v="»2023-Grupo de Trabajo de Centro de Información Tecnológica y Apoyo a la Gestión de Propiedad Industrial - CIGEPI"/>
    <x v="0"/>
    <s v="Cumplida"/>
    <n v="1"/>
    <s v="Se elaboró y se publicó el segundo boletín tecnológico &quot;Transición energética: El uso de microrredes como alternativa sostenible&quot;. El boletín fue publicado en la pagina de la SIC bajo el siguiente link: https://www.sic.gov.co/content/transicion-energetica-el-uso-de-microrederes-como-alternativa-sostenible"/>
    <d v="2023-12-15T00:00:00"/>
    <n v="1"/>
    <s v="Se valida cumplimiento de la actividad. Se evidencia en el seguimiento del PA link de publicación del 2do Boletín. "/>
    <d v="2023-12-15T00:00:00"/>
    <s v="SI"/>
    <n v="1"/>
    <n v="0.13500000000000001"/>
  </r>
  <r>
    <s v="PROPIEDAD INDUSTRIAL"/>
    <x v="25"/>
    <s v="»2023-"/>
    <x v="25"/>
    <n v="1"/>
    <s v="2023-4"/>
    <s v="2023-4"/>
    <x v="0"/>
    <s v="Operativo"/>
    <s v="N/A"/>
    <s v="2-Analítica Institucional - Estadísticas"/>
    <s v="NO"/>
    <s v="  11» Funcionamiento"/>
    <s v=" 6. Transparencia, acceso a la información pública y lucha contra la corrupción,  8. Servicio al ciudadano,  15.Gestión del conocimiento y la innovación"/>
    <s v=" 12-PTEP - Iniciativas adicionales,  13-PTEP - Participación ciudadana y rendición de cuentas,  14-PTEP - Transparencia y acceso a la información "/>
    <s v="Búsquedas tecnológicas y de diseños industriales, entregadas (Reporte de indicador generado en tableau o Power BI/Único entregable)"/>
    <n v="0.15"/>
    <m/>
    <n v="85"/>
    <s v="Porcentual"/>
    <s v="# de búsquedas tecnológicas y de diseños entregadas/Búsquedas tecnológicas y de diseños presentadas)*100"/>
    <d v="2023-01-02T00:00:00"/>
    <d v="2023-12-29T00:00:00"/>
    <s v="»2023-Grupo de Trabajo de Centro de Información Tecnológica y Apoyo a la Gestión de Propiedad Industrial - CIGEPI"/>
    <x v="0"/>
    <s v="Cumplida"/>
    <n v="1"/>
    <s v="con corte al 30 de septiembre resolvieron 179 solicitudes, de las cuales 159  de 152 fueron resueltas dentro del tiempo establecido para un logro del 107%. Mismos entregables 2023-4-1 y 2023-4-2"/>
    <d v="2023-12-29T00:00:00"/>
    <n v="1"/>
    <s v="con corte al 30 de septiembre resolvieron 179 solicitudes, de las cuales 159  de 152 fueron resueltas dentro del tiempo establecido para un logro del 107%. Mismos entregables 2023-4-1 y 2023-4-2"/>
    <d v="2023-12-29T00:00:00"/>
    <s v="SI"/>
    <s v="NA"/>
    <n v="0.15"/>
  </r>
  <r>
    <s v="PROPIEDAD INDUSTRIAL"/>
    <x v="25"/>
    <s v="»2023-"/>
    <x v="25"/>
    <n v="1"/>
    <s v="2023-4-1"/>
    <s v="2023-4"/>
    <x v="1"/>
    <s v="Operativo"/>
    <s v="N/A"/>
    <s v="N/A"/>
    <s v="N/A"/>
    <s v="N/A"/>
    <s v="N/A"/>
    <s v="N/A"/>
    <s v="Elaborar y entregar el 85% de las solicitudes de búsquedas tecnológicas radicadas hasta el 30 de noviembre de 2023 en un término de dieciocho (18) días hábiles o menos, a partir de la fecha de radicación y para aquellos que tengan requerimiento, a partir del día siguiente en que el solicitante aporte la información requerida, se reactivará el término para resolver la solicitud. (Reporte de indicador generado en tableau o Power BI/Único entregable)"/>
    <n v="0.7"/>
    <n v="0.105"/>
    <n v="85"/>
    <s v="Porcentual"/>
    <s v="# de solicitudes de búsquedas tecnológicas elaboradas y entregadas/Solicitudes de búsquedas tecnológicas presentadas)*100"/>
    <d v="2023-01-02T00:00:00"/>
    <d v="2023-12-29T00:00:00"/>
    <s v="»2023-Grupo de Trabajo de Centro de Información Tecnológica y Apoyo a la Gestión de Propiedad Industrial - CIGEPI"/>
    <x v="0"/>
    <s v="Cumplida"/>
    <n v="1"/>
    <s v="con corte al 30 de septiembre resolvieron 162 solicitudes, de las cuales 159  de 138 fueron resueltas dentro del tiempo establecido para un logro del 100%, no adjuntaron soporte"/>
    <d v="2023-12-29T00:00:00"/>
    <n v="1"/>
    <s v="con corte al 30 de septiembre resolvieron 162 solicitudes, de las cuales 159  de 138 fueron resueltas dentro del tiempo establecido para un logro del 100%, no adjuntaron soporte"/>
    <d v="2023-12-29T00:00:00"/>
    <s v="SI"/>
    <n v="1"/>
    <n v="0.105"/>
  </r>
  <r>
    <s v="PROPIEDAD INDUSTRIAL"/>
    <x v="25"/>
    <s v="»2023-"/>
    <x v="25"/>
    <n v="1"/>
    <s v="2023-4-2"/>
    <s v="2023-4"/>
    <x v="1"/>
    <s v="Operativo"/>
    <s v="N/A"/>
    <s v="N/A"/>
    <s v="N/A"/>
    <s v="N/A"/>
    <s v="N/A"/>
    <s v="N/A"/>
    <s v="Elaborar y entregar el 85% de las solicitudes de búsquedas de diseños industriales radicadas hasta el 30 de noviembre de 2023 en un término de diez (10) días hábiles o menos, a partir de la fecha de radicación, y para aquellos que tengan requerimiento, a partir del día siguiente en que el solicitante aporte la información requerida, se reactivará el término para resolver la solicitud (Reporte de indicador generado en tableau o Power BI/Único entregable)"/>
    <n v="0.3"/>
    <n v="4.4999999999999998E-2"/>
    <n v="85"/>
    <s v="Porcentual"/>
    <s v="# de solicitudes de búsqueda de diseños industriales elaboradas y entregadas/Solicitudes de búsqueda de diseños industriales  presentadas)*100"/>
    <d v="2023-01-02T00:00:00"/>
    <d v="2023-12-29T00:00:00"/>
    <s v="»2023-Grupo de Trabajo de Centro de Información Tecnológica y Apoyo a la Gestión de Propiedad Industrial - CIGEPI"/>
    <x v="0"/>
    <s v="Cumplida"/>
    <n v="1"/>
    <s v="con corte al 30 de septiembre resolvieron 17 solicitudes, de las cuales 16  de 14 fueron resueltas dentro del tiempo establecido para un logro del 114%, no adjuntaron soporte"/>
    <d v="2023-12-29T00:00:00"/>
    <n v="1"/>
    <s v="con corte al 30 de septiembre resolvieron 17 solicitudes, de las cuales 16  de 14 fueron resueltas dentro del tiempo establecido para un logro del 114%, no adjuntaron soporte"/>
    <d v="2023-12-29T00:00:00"/>
    <s v="SI"/>
    <n v="1"/>
    <n v="4.4999999999999998E-2"/>
  </r>
  <r>
    <s v="PROPIEDAD INDUSTRIAL"/>
    <x v="25"/>
    <s v="»2023-"/>
    <x v="25"/>
    <n v="1"/>
    <s v="2023-5"/>
    <s v="2023-5"/>
    <x v="0"/>
    <s v="Innovador"/>
    <s v="Mejorar las herramientas tecnológicas de la Entidad"/>
    <s v="6-Plan Estratégico de Tecnologías de la Información"/>
    <s v="SI"/>
    <s v="  11» Funcionamiento"/>
    <s v=" 11.Gobierno digital"/>
    <s v=" 17- Plan Estratégico de Tecnologías de la Información"/>
    <s v="Herramienta CRMCIGEPI mejorada (programación y agendamiento de citas y generación de certificados en PDF), operando (1. Formato Arquitectura de Software GS03F21 actualizado  . Tabla de contenido y revisiones?. 2. Formato Acta de Entrega de Desarrollo de Software GS03-F25)"/>
    <n v="0.1"/>
    <m/>
    <n v="1"/>
    <s v="Numérica"/>
    <s v="# de herramientas en operación/1 herramienta programada"/>
    <d v="2023-05-02T00:00:00"/>
    <d v="2023-11-30T00:00:00"/>
    <s v="»2023-Grupo de Trabajo de Centro de Información Tecnológica y Apoyo a la Gestión de Propiedad Industrial - CIGEPI, »20-Oficina de Tecnología e Informática"/>
    <x v="0"/>
    <s v="Cumplida"/>
    <n v="1"/>
    <s v="Se implementaron las mejoras al aplicativo CRMCIGEPI de conformidad con el requerimiento realizado a la OTI. Mismos entregables actividad 2023-5-6"/>
    <d v="2023-11-30T00:00:00"/>
    <n v="1"/>
    <s v="Se valida el cumplimiento del producto. Se evidencia  los entregables de la actividad 2023-5-6 en donde consta los entregables en PDF formato de arquitectura de software y formato de acta de entrega."/>
    <d v="2023-11-30T00:00:00"/>
    <s v="SI"/>
    <s v="NA"/>
    <n v="0.1"/>
  </r>
  <r>
    <s v="PROPIEDAD INDUSTRIAL"/>
    <x v="25"/>
    <s v="»2023-"/>
    <x v="25"/>
    <n v="1"/>
    <s v="2023-5-1"/>
    <s v="2023-5"/>
    <x v="1"/>
    <s v="Innovador"/>
    <s v="N/A"/>
    <s v="N/A"/>
    <s v="N/A"/>
    <s v="N/A"/>
    <s v="N/A"/>
    <s v="N/A"/>
    <s v="Elaborar y aprobar requerimiento (1. Formato Solicitud de Requerimientos a Sistemas de Información GS03-F18 2. Formato Lista de Chequeo de Requisitos de Seguridad de la Información GS03-F27)"/>
    <n v="0.5"/>
    <n v="0.05"/>
    <n v="1"/>
    <s v="Numérica"/>
    <s v="# de soportes presentados / 2 soportes a presentar"/>
    <d v="2023-05-02T00:00:00"/>
    <d v="2023-05-31T00:00:00"/>
    <s v="»2023-Grupo de Trabajo de Centro de Información Tecnológica y Apoyo a la Gestión de Propiedad Industrial - CIGEPI, »20-Oficina de Tecnología e Informática"/>
    <x v="2"/>
    <s v="Cumplida"/>
    <n v="1"/>
    <s v="Se da cumplimiento mediante el cargue del Formato Solicitud de Requerimientos a Sistemas de Información GS03-F18 para la mejora de la herramienta CRMCIGEPI"/>
    <d v="2023-05-31T00:00:00"/>
    <n v="1"/>
    <s v="Se valida cumplimiento de la actividad. Se evidencia en lo soportes formato Solicitud de Requerimientos a Sistemas de Información diligenciado y formato Lista de Chequeo de Requisitos de Seguridad de la Información "/>
    <d v="2023-05-31T00:00:00"/>
    <s v="SI"/>
    <n v="1"/>
    <n v="0.05"/>
  </r>
  <r>
    <s v="PROPIEDAD INDUSTRIAL"/>
    <x v="25"/>
    <s v="»2023-"/>
    <x v="25"/>
    <n v="1"/>
    <s v="2023-5-2"/>
    <s v="2023-5"/>
    <x v="2"/>
    <s v="Innovador"/>
    <s v="N/A"/>
    <s v="N/A"/>
    <s v="N/A"/>
    <s v="N/A"/>
    <s v="N/A"/>
    <s v="N/A"/>
    <s v="Diseñar la solución (1. Formato Arquitectura de Software GS03F21, ya sea nuevo o actualizado hasta el capitulo 2  / Único entregable) "/>
    <n v="0"/>
    <n v="0"/>
    <n v="1"/>
    <s v="Numérica"/>
    <s v="# de soportes presentados / 1 soportes a presentar"/>
    <d v="2023-06-01T00:00:00"/>
    <d v="2023-06-30T00:00:00"/>
    <s v="»20-Oficina de Tecnología e Informática"/>
    <x v="2"/>
    <s v="Cumplida"/>
    <n v="1"/>
    <s v="Se da cumplimiento mediante el cargue del Formato de arquitectura de software hasta el capitulo 2"/>
    <d v="2023-06-30T00:00:00"/>
    <n v="1"/>
    <s v="Se valida cumplimiento de la actividad. Se evidencia en los soportes documento arquitectura de software de fecha 14/6/2023"/>
    <d v="2023-06-14T00:00:00"/>
    <s v="SI"/>
    <n v="1"/>
    <n v="0"/>
  </r>
  <r>
    <s v="PROPIEDAD INDUSTRIAL"/>
    <x v="25"/>
    <s v="»2023-"/>
    <x v="25"/>
    <n v="1"/>
    <s v="2023-5-3"/>
    <s v="2023-5"/>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
    <n v="1.0000000000000002E-2"/>
    <n v="1"/>
    <s v="Numérica"/>
    <s v="# de soportes presentados /2 soportes a presentar"/>
    <d v="2023-05-02T00:00:00"/>
    <d v="2023-06-30T00:00:00"/>
    <s v="»2023-Grupo de Trabajo de Centro de Información Tecnológica y Apoyo a la Gestión de Propiedad Industrial - CIGEPI, »20-Oficina de Tecnología e Informática"/>
    <x v="2"/>
    <s v="Cumplida"/>
    <n v="1"/>
    <s v="Se da cumplimiento mediante el cargue del reporte de planeación de tareas"/>
    <d v="2023-06-30T00:00:00"/>
    <n v="1"/>
    <s v="Se valida cumplimiento de la actividad. Se evidencia en los soportes documento pdf que contiene reporte de planeación de tareas y plan de pruebas diseñado. "/>
    <d v="2023-06-30T00:00:00"/>
    <s v="SI"/>
    <n v="1"/>
    <n v="1.0000000000000002E-2"/>
  </r>
  <r>
    <s v="PROPIEDAD INDUSTRIAL"/>
    <x v="25"/>
    <s v="»2023-"/>
    <x v="25"/>
    <n v="1"/>
    <s v="2023-5-4"/>
    <s v="2023-5"/>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2.0000000000000004E-2"/>
    <n v="1"/>
    <s v="Numérica"/>
    <s v="# de soportes presentados / 4 soportes a presentar"/>
    <d v="2023-07-04T00:00:00"/>
    <d v="2023-10-29T00:00:00"/>
    <s v="»2023-Grupo de Trabajo de Centro de Información Tecnológica y Apoyo a la Gestión de Propiedad Industrial - CIGEPI, »20-Oficina de Tecnología e Informática"/>
    <x v="0"/>
    <s v="Cumplida"/>
    <n v="1"/>
    <s v="Se realizó la construcción de los componentes del software para la mejora de la herramienta CRMCIGEPI"/>
    <d v="2023-10-29T00:00:00"/>
    <n v="1"/>
    <s v="Se valida el cumplimiento de la actividad. Se evidencia em los soportes en PDF de componentes de software, con captura de pantalla del Código fuente registrado en devops; captura de pantalla  de casos de prueba ejecutados por desarrollo; captura  de pantalla  de casos de prueba ejecutados para aceptación y Formato Acta de Prueba de Desarrollo de Software."/>
    <d v="2023-10-29T00:00:00"/>
    <s v="SI"/>
    <n v="1"/>
    <n v="2.0000000000000004E-2"/>
  </r>
  <r>
    <s v="PROPIEDAD INDUSTRIAL"/>
    <x v="25"/>
    <s v="»2023-"/>
    <x v="25"/>
    <n v="1"/>
    <s v="2023-5-5"/>
    <s v="2023-5"/>
    <x v="1"/>
    <s v="Innovador"/>
    <s v="N/A"/>
    <s v="N/A"/>
    <s v="N/A"/>
    <s v="N/A"/>
    <s v="N/A"/>
    <s v="N/A"/>
    <s v="Realizar manuales y capacitar a los usuarios (1.Formato Manual de Usuario GS03-F24 nuevo o actualizado  2. Registro de Capacitación)"/>
    <n v="0.1"/>
    <n v="1.0000000000000002E-2"/>
    <n v="1"/>
    <s v="Numérica"/>
    <s v="# de soportes presentados / 2 soportes a presentar"/>
    <d v="2023-08-01T00:00:00"/>
    <d v="2023-11-30T00:00:00"/>
    <s v="»2023-Grupo de Trabajo de Centro de Información Tecnológica y Apoyo a la Gestión de Propiedad Industrial - CIGEPI, »20-Oficina de Tecnología e Informática"/>
    <x v="0"/>
    <s v="Cumplida"/>
    <n v="1"/>
    <s v="Se hace entrega del manual de usuario para las mejoras realizadas, así mismo se realizó la capacitación a los usuarios"/>
    <d v="2023-11-30T00:00:00"/>
    <n v="1"/>
    <s v="Se valida el cumplimiento de la actividad. Se evidencia en los soportes en PDF formato de manual de usuario y registro de asistencia a capacitación."/>
    <d v="2023-11-30T00:00:00"/>
    <s v="SI"/>
    <n v="1"/>
    <n v="1.0000000000000002E-2"/>
  </r>
  <r>
    <s v="PROPIEDAD INDUSTRIAL"/>
    <x v="25"/>
    <s v="»2023-"/>
    <x v="25"/>
    <n v="1"/>
    <s v="2023-5-6"/>
    <s v="2023-5"/>
    <x v="1"/>
    <s v="Innovador"/>
    <s v="N/A"/>
    <s v="N/A"/>
    <s v="N/A"/>
    <s v="N/A"/>
    <s v="N/A"/>
    <s v="N/A"/>
    <s v="Realizar cierre del proyecto (1. Formato Arquitectura de Software GS03F21, ya sea nuevo o actualizado hasta el capitulo 2 . 2. Formato Acta de Entrega de Desarrollo de Software GS03-F25)"/>
    <n v="0.1"/>
    <n v="1.0000000000000002E-2"/>
    <n v="1"/>
    <s v="Numérica"/>
    <s v="# de soportes presentados / 2 soportes a presentar"/>
    <d v="2023-11-01T00:00:00"/>
    <d v="2023-11-30T00:00:00"/>
    <s v="»2023-Grupo de Trabajo de Centro de Información Tecnológica y Apoyo a la Gestión de Propiedad Industrial - CIGEPI, »20-Oficina de Tecnología e Informática"/>
    <x v="0"/>
    <s v="Cumplida"/>
    <n v="1"/>
    <s v="Se realiza el cierre del proyecto con la entrega del formato de arquitectura y el acta de entrega con las mejoras realizadas a la herramienta CRMCIGEPI"/>
    <d v="2023-11-30T00:00:00"/>
    <n v="1"/>
    <s v="Se valida el cumplimiento de la actividad. Se evidencia en los entregables en PDF formato de arquitectura de software y formato de acta de entrega."/>
    <d v="2023-11-30T00:00:00"/>
    <s v="SI"/>
    <n v="1"/>
    <n v="1.0000000000000002E-2"/>
  </r>
  <r>
    <s v="CONSUMIDOR"/>
    <x v="26"/>
    <s v="»3000-"/>
    <x v="26"/>
    <n v="3"/>
    <s v="3000-1"/>
    <s v="3000-1"/>
    <x v="0"/>
    <s v="Innovador"/>
    <s v="Diversificar los canales de atención a las regiones, para fortalecer la cobertura nacional de los servicios de la Entidad"/>
    <s v="2-Analítica Institucional - Estadísticas"/>
    <s v="SI"/>
    <s v="N/A"/>
    <s v=" 1. Planeación Institucional,  8. Servicio al ciudadano,  9. Participación ciudadana en la gestión pública"/>
    <s v=" 12-PTEP - Iniciativas adicionales"/>
    <s v="Jornadas estratégicas regionales dirigidas a vigilados: YO SIC CUMPLO, realizadas (fotografías de las jornadas realizadas)"/>
    <n v="0.2"/>
    <m/>
    <n v="6"/>
    <s v="Numérica"/>
    <s v="# jornadas realizadas / 6 jornadas a realizar"/>
    <d v="2023-02-01T00:00:00"/>
    <d v="2023-11-30T00:00:00"/>
    <s v="»3000-Delegatura para la protección del Consumidor, »3003-Grupo de trabajo de Apoyo a la Red Nacional de Protección al Consumidor, »3100-Dirección de Investigaciones de Protección al Consumidor      , »3200-Dirección de Investigaciones de Protección de Usuarios de Servicios de Comunicaciones "/>
    <x v="0"/>
    <s v="Cumplida"/>
    <n v="1"/>
    <s v="En los meses de julio y septiembre se realizaron las 2 jornadas estratégicas que hacían falta, para dar cumplimiento a este producto. Así:_x000a_-Jornada estratégica No. 5, llevada a cabo en el marco del festival “juntémonos, el festival para tejer lo público” en el municipio de Ataco (Tolima) – 29 Julio de 2023  _x000a_-Jornada estratégica No. 6, llevada a cabo en el auditorio Misael Díaz Urzola de la Universidad de Córdoba, en la ciudad de Montería - 28 de septiembre de 2023._x000a_"/>
    <d v="2023-09-28T00:00:00"/>
    <n v="1"/>
    <s v="Ok, verificado OAP. La evidencia concuerda con la fórmula del producto"/>
    <d v="2023-09-28T00:00:00"/>
    <s v="SI"/>
    <s v="NA"/>
    <n v="0.2"/>
  </r>
  <r>
    <s v="CONSUMIDOR"/>
    <x v="26"/>
    <s v="»3000-"/>
    <x v="26"/>
    <n v="3"/>
    <s v="3000-1-1"/>
    <s v="3000-1"/>
    <x v="1"/>
    <s v="Innovador"/>
    <s v="N/A"/>
    <s v="N/A"/>
    <s v="N/A"/>
    <s v="N/A"/>
    <s v="N/A"/>
    <s v="N/A"/>
    <s v="Realizar reunión para definición de las jornadas a realizar (Pantallazo o planilla de asistencia / Único entregable)"/>
    <n v="0.2"/>
    <n v="4.0000000000000008E-2"/>
    <n v="1"/>
    <s v="Numérica"/>
    <s v="# reuniones para definición de jornadas a realizadas /1 reunión para definición de jornada a realizar"/>
    <d v="2023-02-01T00:00:00"/>
    <d v="2023-02-28T00:00:00"/>
    <s v="»3000-Delegatura para la protección del Consumidor, »3003-Grupo de trabajo de Apoyo a la Red Nacional de Protección al Consumidor, »3100-Dirección de Investigaciones de Protección al Consumidor      , »3200-Dirección de Investigaciones de Protección de Usuarios de Servicios de Comunicaciones "/>
    <x v="1"/>
    <s v="Cumplida"/>
    <n v="1"/>
    <s v="El pasado 17 de febrero de 2023, se realizó la reunión para definir las jornadas a realizar."/>
    <d v="2023-02-17T00:00:00"/>
    <n v="1"/>
    <s v="Ok, verificado OAP. La evidencia concuerda con la actividad y la fórmula para determinar el avance."/>
    <d v="2023-02-17T00:00:00"/>
    <s v="SI"/>
    <n v="1"/>
    <n v="4.0000000000000008E-2"/>
  </r>
  <r>
    <s v="CONSUMIDOR"/>
    <x v="26"/>
    <s v="»3000-"/>
    <x v="26"/>
    <n v="3"/>
    <s v="3000-1-2"/>
    <s v="3000-1"/>
    <x v="1"/>
    <s v="Innovador"/>
    <s v="N/A"/>
    <s v="N/A"/>
    <s v="N/A"/>
    <s v="N/A"/>
    <s v="N/A"/>
    <s v="N/A"/>
    <s v="Realizar las jornadas estratégicas regionales (fotografías de las jornadas realizadas)"/>
    <n v="0.8"/>
    <n v="0.16000000000000003"/>
    <n v="6"/>
    <s v="Numérica"/>
    <s v="# jornadas realizadas / 6 jornadas a realizar"/>
    <d v="2023-02-28T00:00:00"/>
    <d v="2023-11-30T00:00:00"/>
    <s v="»3000-Delegatura para la protección del Consumidor, »3003-Grupo de trabajo de Apoyo a la Red Nacional de Protección al Consumidor, »3100-Dirección de Investigaciones de Protección al Consumidor      , »3200-Dirección de Investigaciones de Protección de Usuarios de Servicios de Comunicaciones "/>
    <x v="0"/>
    <s v="Cumplida"/>
    <n v="1"/>
    <s v="En los meses de julio y septiembre se realizaron las 2 jornadas estratégicas que hacían falta, para dar cumplimiento a esta actividad. Así:_x000a_-Jornada estratégica No. 5, llevada a cabo en el marco del festival “juntémonos, el festival para tejer lo público” en el municipio de Ataco (Tolima) – 29 Julio de 2023  _x000a_-Jornada estratégica No. 6, llevada a cabo en el auditorio Misael Díaz Urzola de la Universidad de Córdoba, en la ciudad de Montería - 28 de septiembre de 2023._x000a_"/>
    <d v="2023-09-28T00:00:00"/>
    <n v="1"/>
    <s v="Ok, verificado OAP. La evidencia concuerda con la fórmula de la actividad"/>
    <d v="2023-09-28T00:00:00"/>
    <s v="SI"/>
    <n v="1"/>
    <n v="0.16000000000000003"/>
  </r>
  <r>
    <s v="CONSUMIDOR"/>
    <x v="26"/>
    <s v="»3000-"/>
    <x v="26"/>
    <n v="3"/>
    <s v="3000-2"/>
    <s v="3000-2"/>
    <x v="0"/>
    <s v="Innovador"/>
    <s v="Incrementar las actividades de difusión y pedagogía en el marco de las funciones de la SIC, para empoderar a usuarios y consumidores. "/>
    <s v="4-Caracterización Grupos de Valor"/>
    <s v="SI"/>
    <s v=" 10» Mejoramiento en la ejecución de las funciones asignadas en materia de protección al consumidor a nivel  nacional"/>
    <s v=" 8. Servicio al ciudadano,  9. Participación ciudadana en la gestión pública"/>
    <s v=" 12-PTEP - Iniciativas adicionales,  16- Participación Ciudadana "/>
    <s v="Congresos internacionales de protección al consumidor y telecomunicaciones, realizadas  (fotografías del evento realizado)"/>
    <n v="0.1"/>
    <m/>
    <n v="2"/>
    <s v="Numérica"/>
    <s v="# de congresos internacionales realizados / 2 Congresos internacionales a realizar"/>
    <d v="2023-02-01T00:00:00"/>
    <d v="2023-11-30T00:00:00"/>
    <s v="»73-Grupo de Comunicación, »3000-Delegatura para la protección del Consumidor, »3100-Dirección de Investigaciones de Protección al Consumidor      , »3200-Dirección de Investigaciones de Protección de Usuarios de Servicios de Comunicaciones "/>
    <x v="0"/>
    <s v="Cumplida"/>
    <n v="1"/>
    <s v="Se da cumplimiento a este producto con la realización del segundo evento a cargo de la Delegatura para la Protección del Consumidor:_x000a__x000a_El pasado 30 de noviembre la Dirección de investigaciones para la Protección al Consumidor adscrita a la Delegatura para la Protección del Consumidor, realizó el evento de  Protección al consumidor con enfoque diferencial en género, mediante la presentación de la “Guía sobre diversidad sexual y enfoque e identidad de género en las relaciones de consumo” cuyo objetivo es visibilizar los derechos de los consumidores a través de una perspectiva de la no discriminación, evitar que se den conflictos por estas razones y fomentar las relaciones de consumo transparentes y respetuosas de los derechos humanos en general._x000a__x000a_"/>
    <d v="2023-11-30T00:00:00"/>
    <n v="1"/>
    <s v="Ok, verificado OAP. Se valida la descripción del avance"/>
    <d v="2023-11-30T00:00:00"/>
    <m/>
    <s v="NA"/>
    <n v="0.1"/>
  </r>
  <r>
    <s v="CONSUMIDOR"/>
    <x v="26"/>
    <s v="»3000-"/>
    <x v="26"/>
    <n v="3"/>
    <s v="3000-2-1"/>
    <s v="3000-2"/>
    <x v="1"/>
    <s v="Innovador"/>
    <s v="N/A"/>
    <s v="N/A"/>
    <s v="N/A"/>
    <s v="N/A"/>
    <s v="N/A"/>
    <s v="N/A"/>
    <s v="Solicitar publicación de la fecha del evento en el calendario de eventos de la entidad  al Grupo de Comunicaciones (captura de pantalla de la publicación de la fecha del evento / único entregable)"/>
    <n v="0.1"/>
    <n v="1.0000000000000002E-2"/>
    <n v="1"/>
    <s v="Numérica"/>
    <s v="# de capturas de pantalla de la publicación del evento en el calendario /1 publicación en el calendario "/>
    <d v="2023-02-01T00:00:00"/>
    <d v="2023-03-31T00:00:00"/>
    <s v="»3000-Delegatura para la protección del Consumidor, »3200-Dirección de Investigaciones de Protección de Usuarios de Servicios de Comunicaciones "/>
    <x v="1"/>
    <s v="Cumplida"/>
    <n v="1"/>
    <s v="El día 29 de marzo de 2023, se remitió al Grupo de Comunicaciones de la Entidad, la solicitud de publicación de la fecha del evento a cargo de la Dirección de Investigaciones de Protección de Usuarios de Servicios de Comunicaciones, adscrito a esta Delegatura. _x000a__x000a_Es importante precisar que, por directrices de la nueva administración, se definió que este evento no será abierto al público, sino de manera interna (colaboradores de la Entidad), por lo tanto, se acordó con OSCAE no publicar dicha fecha en la en la página web de la Entidad, teniendo en cuenta que únicamente se publican en el calendario de la página web las fechas de los eventos que son abiertos al público en general._x000a_"/>
    <d v="2023-03-29T00:00:00"/>
    <n v="1"/>
    <s v="Ok, verificado OAP. La evidencia concuerda con la actividad."/>
    <d v="2023-03-29T00:00:00"/>
    <s v="SI"/>
    <n v="1"/>
    <n v="1.0000000000000002E-2"/>
  </r>
  <r>
    <s v="CONSUMIDOR"/>
    <x v="26"/>
    <s v="»3000-"/>
    <x v="26"/>
    <n v="3"/>
    <s v="3000-2-2"/>
    <s v="3000-2"/>
    <x v="1"/>
    <s v="Innovador"/>
    <s v="N/A"/>
    <s v="N/A"/>
    <s v="N/A"/>
    <s v="N/A"/>
    <s v="N/A"/>
    <s v="N/A"/>
    <s v="Diligenciar check list del evento con la fecha definitiva igual a la publicada en el  calendario de eventos (documento de check list para la realización del evento / único entregable)"/>
    <n v="0.1"/>
    <n v="1.0000000000000002E-2"/>
    <n v="1"/>
    <s v="Numérica"/>
    <s v="# de check list diligenciados / 1 check list a diligenciar "/>
    <d v="2023-04-03T00:00:00"/>
    <d v="2023-05-12T00:00:00"/>
    <s v="»3000-Delegatura para la protección del Consumidor, »3200-Dirección de Investigaciones de Protección de Usuarios de Servicios de Comunicaciones "/>
    <x v="2"/>
    <s v="Cumplida"/>
    <n v="1"/>
    <s v="EL pasado 11 de abril de 2023, se remitió al Grupo de Comunicaciones de la Entidad, el correo electrónico  con el documento del Check List del evento a realizar"/>
    <d v="2023-04-11T00:00:00"/>
    <n v="1"/>
    <s v="Ok, verificado OAP. La evidencia concuerda con la actividad"/>
    <d v="2023-04-11T00:00:00"/>
    <s v="SI"/>
    <n v="1"/>
    <n v="1.0000000000000002E-2"/>
  </r>
  <r>
    <s v="CONSUMIDOR"/>
    <x v="26"/>
    <s v="»3000-"/>
    <x v="26"/>
    <n v="3"/>
    <s v="3000-2-3"/>
    <s v="3000-2"/>
    <x v="1"/>
    <s v="Innovador"/>
    <s v="N/A"/>
    <s v="N/A"/>
    <s v="N/A"/>
    <s v="N/A"/>
    <s v="N/A"/>
    <s v="N/A"/>
    <s v="Elaborar y enviar agenda definitiva para ser publicada (correo electrónico con agenda definitiva / único entregable)"/>
    <n v="0.1"/>
    <n v="1.0000000000000002E-2"/>
    <n v="1"/>
    <s v="Numérica"/>
    <s v="# de agendas definitivas elaboradas y enviadas / 1 agenda a elaborar y enviar "/>
    <d v="2023-05-15T00:00:00"/>
    <d v="2023-06-02T00:00:00"/>
    <s v="»3000-Delegatura para la protección del Consumidor, »3200-Dirección de Investigaciones de Protección de Usuarios de Servicios de Comunicaciones "/>
    <x v="2"/>
    <s v="Cumplida"/>
    <n v="1"/>
    <s v="El día 2 de junio de 2023, se envió al Grupo de Comunicaciones de la Entidad, el correo  electrónico con la agenda definitiva del evento a realizar."/>
    <d v="2023-06-02T00:00:00"/>
    <n v="1"/>
    <s v="Ok, verificado OAP. La evidencia concuerda con la actividad"/>
    <d v="2023-06-02T00:00:00"/>
    <s v="SI"/>
    <n v="1"/>
    <n v="1.0000000000000002E-2"/>
  </r>
  <r>
    <s v="CONSUMIDOR"/>
    <x v="26"/>
    <s v="»3000-"/>
    <x v="26"/>
    <n v="3"/>
    <s v="3000-2-4"/>
    <s v="3000-2"/>
    <x v="2"/>
    <s v="Innovador"/>
    <s v="N/A"/>
    <s v="N/A"/>
    <s v="N/A"/>
    <s v="N/A"/>
    <s v="N/A"/>
    <s v="N/A"/>
    <s v="Difundir la agenda en los canales de comunicación pertinentes (Captura de pantalla de difusión de la agenda)"/>
    <n v="0"/>
    <n v="0"/>
    <n v="1"/>
    <s v="Numérica"/>
    <s v="# de agendas publicadas/1 agenda a publicar"/>
    <d v="2023-06-16T00:00:00"/>
    <d v="2023-06-23T00:00:00"/>
    <s v="»73-Grupo de Comunicación"/>
    <x v="2"/>
    <s v="Cumplida"/>
    <n v="1"/>
    <s v="En el mes de junio se realizó la difusión de la agenda del evento “Congreso Internacional de Dosimetría Sancionatoria en Protección al Consumidor” a través de los siguientes canales:_x000a__x000a_1. INTRASIC: El 16 de junio de 2023 se publicó en este medio el banner que contenía la agenda del evento a realizar._x000a_2. CORREO ELECTRÓNICO: Mediante el correo electrónico “Comunicaciones internas SIC” el pasado 23 de junio, se envió a todos los colaboradores de la Entidad, el banner con el link que contenía toda la información del evento a realizar, incluida la agenda del mismo._x000a__x000a_"/>
    <d v="2023-06-23T00:00:00"/>
    <n v="1"/>
    <s v="Ok, verificado OAP. La evidencia concuerda con la actividad"/>
    <d v="2023-06-23T00:00:00"/>
    <s v="SI"/>
    <n v="1"/>
    <n v="0"/>
  </r>
  <r>
    <s v="CONSUMIDOR"/>
    <x v="26"/>
    <s v="»3000-"/>
    <x v="26"/>
    <n v="3"/>
    <s v="3000-2-5"/>
    <s v="3000-2"/>
    <x v="1"/>
    <s v="Innovador"/>
    <s v="N/A"/>
    <s v="N/A"/>
    <s v="N/A"/>
    <s v="N/A"/>
    <s v="N/A"/>
    <s v="N/A"/>
    <s v="Realizar el evento (fotografías del evento realizado / único entregable)"/>
    <n v="0.2"/>
    <n v="2.0000000000000004E-2"/>
    <n v="1"/>
    <s v="Numérica"/>
    <s v="# de eventos realizados / 1 Evento a realizar"/>
    <d v="2023-06-26T00:00:00"/>
    <d v="2023-07-07T00:00:00"/>
    <s v="»73-Grupo de Comunicación, »3000-Delegatura para la protección del Consumidor, »3200-Dirección de Investigaciones de Protección de Usuarios de Servicios de Comunicaciones "/>
    <x v="3"/>
    <s v="Cumplida"/>
    <n v="1"/>
    <s v="Los días 27 y 28 de junio de 2023, se llevó a cabo de manera virtual el Congreso Internacional de Dosimetría Sancionatoria en Protección al Consumidor, el cual contó con la participación de panelistas nacionales e internacionales. Este evento fue interno y estuvo dirigido exclusivamente a todos los colaboradores (Funcionarios y Contratistas) vinculados a la SIC."/>
    <d v="2023-06-28T00:00:00"/>
    <n v="1"/>
    <s v="Ok, verificado OAP. La evidencia concuerda con la actividad"/>
    <d v="2023-06-28T00:00:00"/>
    <s v="SI"/>
    <n v="1"/>
    <n v="2.0000000000000004E-2"/>
  </r>
  <r>
    <s v="CONSUMIDOR"/>
    <x v="26"/>
    <s v="»3000-"/>
    <x v="26"/>
    <n v="3"/>
    <s v="3000-2-6"/>
    <s v="3000-2"/>
    <x v="1"/>
    <s v="Innovador"/>
    <s v="N/A"/>
    <s v="N/A"/>
    <s v="N/A"/>
    <s v="N/A"/>
    <s v="N/A"/>
    <s v="N/A"/>
    <s v="Solicitar publicación de la fecha del evento en el calendario de eventos de la entidad  al Grupo de Comunicaciones (captura de pantalla de la publicación de la fecha del evento / único entregable)"/>
    <n v="0.1"/>
    <n v="1.0000000000000002E-2"/>
    <n v="1"/>
    <s v="Numérica"/>
    <s v="# de capturas de pantalla de la publicación del evento en el calendario /1 publicación en el calendario "/>
    <d v="2023-07-10T00:00:00"/>
    <d v="2023-08-31T00:00:00"/>
    <s v="»3000-Delegatura para la protección del Consumidor, »3100-Dirección de Investigaciones de Protección al Consumidor      "/>
    <x v="3"/>
    <s v="Cumplida"/>
    <n v="1"/>
    <s v="En el mes de agosto el Grupo de Comunicaciones de la Entidad, realizó la publicación de la fecha del 2do. evento a realizar a cargo de esta Delegatura, en la página web de la Entidad."/>
    <d v="2023-08-29T00:00:00"/>
    <n v="1"/>
    <s v="Ok, verificado OAP. La evidencia concuerda con la actividad"/>
    <d v="2023-08-29T00:00:00"/>
    <s v="SI"/>
    <n v="1"/>
    <n v="1.0000000000000002E-2"/>
  </r>
  <r>
    <s v="CONSUMIDOR"/>
    <x v="26"/>
    <s v="»3000-"/>
    <x v="26"/>
    <n v="3"/>
    <s v="3000-2-7"/>
    <s v="3000-2"/>
    <x v="1"/>
    <s v="Innovador"/>
    <s v="N/A"/>
    <s v="N/A"/>
    <s v="N/A"/>
    <s v="N/A"/>
    <s v="N/A"/>
    <s v="N/A"/>
    <s v="Diligenciar check list del evento con la fecha definitiva igual a la publicada en el  calendario de eventos (documento de check list para la realización del evento / único entregable)"/>
    <n v="0.1"/>
    <n v="1.0000000000000002E-2"/>
    <n v="1"/>
    <s v="Numérica"/>
    <s v="# de check list diligenciados / 1 check list a diligenciar "/>
    <d v="2023-09-01T00:00:00"/>
    <d v="2023-10-13T00:00:00"/>
    <s v="»3000-Delegatura para la protección del Consumidor, »3100-Dirección de Investigaciones de Protección al Consumidor      "/>
    <x v="0"/>
    <s v="Cumplida"/>
    <n v="1"/>
    <s v="EL pasado mes de octubre de 2023, se remitió al Grupo de Comunicaciones de la Entidad, el correo electrónico con el documento del Check List del evento a realizar en el segundo semestre de la vigencia por la Delegatura."/>
    <d v="2023-10-18T00:00:00"/>
    <n v="1"/>
    <s v="Ok, verificado OAP. Se valida la descripción del avance"/>
    <d v="2023-10-18T00:00:00"/>
    <s v="SI"/>
    <n v="1"/>
    <n v="1.0000000000000002E-2"/>
  </r>
  <r>
    <s v="CONSUMIDOR"/>
    <x v="26"/>
    <s v="»3000-"/>
    <x v="26"/>
    <n v="3"/>
    <s v="3000-2-8"/>
    <s v="3000-2"/>
    <x v="1"/>
    <s v="Innovador"/>
    <s v="N/A"/>
    <s v="N/A"/>
    <s v="N/A"/>
    <s v="N/A"/>
    <s v="N/A"/>
    <s v="N/A"/>
    <s v="Elaborar y enviar agenda definitiva para ser publicada (correo electrónico con agenda definitiva / único entregable)"/>
    <n v="0.1"/>
    <n v="1.0000000000000002E-2"/>
    <n v="1"/>
    <s v="Numérica"/>
    <s v="# de agendas definitivas elaboradas y enviadas / 1 agenda a elaborar y enviar "/>
    <d v="2023-10-13T00:00:00"/>
    <d v="2023-11-03T00:00:00"/>
    <s v="»3000-Delegatura para la protección del Consumidor, »3100-Dirección de Investigaciones de Protección al Consumidor      "/>
    <x v="0"/>
    <s v="Cumplida"/>
    <n v="1"/>
    <s v="El pasado mes de noviembre de 2023, se envió al Grupo de Comunicaciones de la Entidad, el correo electrónico con la agenda definitiva del evento a realizar en el segundo semestre de la vigencia por la Delegatura._x000a_"/>
    <d v="2023-11-03T00:00:00"/>
    <n v="1"/>
    <s v="Ok, verificado OAP. Se valida la descripción del avance"/>
    <d v="2023-11-03T00:00:00"/>
    <s v="SI"/>
    <n v="1"/>
    <n v="1.0000000000000002E-2"/>
  </r>
  <r>
    <s v="CONSUMIDOR"/>
    <x v="26"/>
    <s v="»3000-"/>
    <x v="26"/>
    <n v="3"/>
    <s v="3000-2-9"/>
    <s v="3000-2"/>
    <x v="2"/>
    <s v="Innovador"/>
    <s v="N/A"/>
    <s v="N/A"/>
    <s v="N/A"/>
    <s v="N/A"/>
    <s v="N/A"/>
    <s v="N/A"/>
    <s v="Publicar Agenda definitiva (Captura de pantalla de la publicación)"/>
    <n v="0"/>
    <n v="0"/>
    <n v="1"/>
    <s v="Numérica"/>
    <s v="# de agendas publicadas/1 agenda a publicar"/>
    <d v="2023-11-20T00:00:00"/>
    <d v="2023-11-24T00:00:00"/>
    <s v="»73-Grupo de Comunicación"/>
    <x v="0"/>
    <s v="Cumplida"/>
    <n v="1"/>
    <s v="El 24 de noviembre de 2023, el Grupo de Comunicaciones de la Entidad realizó la publicación y difusión de la agenda del evento “Protección al consumidor con enfoque diferencial en género” en la página web de la Superintendencia de Industria y Comercio (incluye captura de pantalla)."/>
    <d v="2023-11-24T00:00:00"/>
    <n v="1"/>
    <s v="Ok, verificado OAP. Se valida la descripción del avance"/>
    <d v="2023-11-24T00:00:00"/>
    <s v="SI"/>
    <n v="1"/>
    <n v="0"/>
  </r>
  <r>
    <s v="CONSUMIDOR"/>
    <x v="26"/>
    <s v="»3000-"/>
    <x v="26"/>
    <n v="3"/>
    <s v="3000-2-10"/>
    <s v="3000-2"/>
    <x v="1"/>
    <s v="Innovador"/>
    <s v="N/A"/>
    <s v="N/A"/>
    <s v="N/A"/>
    <s v="N/A"/>
    <s v="N/A"/>
    <s v="N/A"/>
    <s v="Realizar el evento (fotografías del evento realizado / único entregable)"/>
    <n v="0.2"/>
    <n v="2.0000000000000004E-2"/>
    <n v="1"/>
    <s v="Numérica"/>
    <s v="# de eventos realizados / 1 Evento a realizar"/>
    <d v="2023-11-27T00:00:00"/>
    <d v="2023-11-30T00:00:00"/>
    <s v="»73-Grupo de Comunicación, »3000-Delegatura para la protección del Consumidor, »3100-Dirección de Investigaciones de Protección al Consumidor      "/>
    <x v="0"/>
    <s v="Cumplida"/>
    <n v="1"/>
    <s v="&quot;Se da cumplimiento a esta actividad con la realización del evento, así: El pasado 30 de noviembre la Dirección de investigaciones para la Protección al Consumidor adscrita a la Delegatura para la Protección del Consumidor, realizó el evento de Protección al consumidor con enfoque diferencial en género, mediante la presentación de la “Guía sobre diversidad sexual y enfoque e identidad de género en las relaciones de consumo” cuyo objetivo es visibilizar los derechos de los consumidores a través de una perspectiva de la no discriminación, evitar que se den conflictos por estas razones y fomentar las relaciones de consumo transparentes y respetuosas de los derechos humanos en general&quot;."/>
    <d v="2023-11-30T00:00:00"/>
    <n v="1"/>
    <s v="Ok, verificado OAP. Se valida la descripción del avance"/>
    <d v="2023-11-30T00:00:00"/>
    <s v="SI"/>
    <n v="1"/>
    <n v="2.0000000000000004E-2"/>
  </r>
  <r>
    <s v="CONSUMIDOR"/>
    <x v="26"/>
    <s v="»3000-"/>
    <x v="26"/>
    <n v="3"/>
    <s v="3000-3"/>
    <s v="3000-3"/>
    <x v="0"/>
    <s v="Innovador"/>
    <s v="Incrementar las actividades de difusión y pedagogía en el marco de las funciones de la SIC, para empoderar a usuarios y consumidores. "/>
    <s v="2-Analítica Institucional - Estadísticas"/>
    <s v="SI"/>
    <s v="N/A"/>
    <s v=" 9. Participación ciudadana en la gestión pública"/>
    <s v=" 12-PTEP - Iniciativas adicionales"/>
    <s v="Campañas estratégicas integrales en temas de la Delegatura de Protección al Consumidor, ejecutadas (Capturas de pantalla  de la publicación de la campaña)"/>
    <n v="0.1"/>
    <m/>
    <n v="3"/>
    <s v="Numérica"/>
    <s v="# de Campañas ejecutadas / 3 Campañas a ejecutar "/>
    <d v="2023-02-01T00:00:00"/>
    <d v="2023-11-30T00:00:00"/>
    <s v="»73-Grupo de Comunicación, »3000-Delegatura para la protección del Consumidor, »3100-Dirección de Investigaciones de Protección al Consumidor      , »3200-Dirección de Investigaciones de Protección de Usuarios de Servicios de Comunicaciones "/>
    <x v="0"/>
    <s v="Cumplida"/>
    <n v="1"/>
    <s v="En el mes de octubre de 2023, se ejecutó y  publicó la 3 y última campaña previstas en este producto. Con  la cual se da cumplimiento a la meta prevista._x000a_Campaña No. 3.   CAMPAÑA DE SERVICIOS POSTALES VIGILADOS POR LA SIC "/>
    <d v="2023-10-25T00:00:00"/>
    <n v="1"/>
    <s v="Ok, verificado OAP. Se valida la descripción del avance"/>
    <d v="2023-10-25T00:00:00"/>
    <m/>
    <s v="NA"/>
    <n v="0.1"/>
  </r>
  <r>
    <s v="CONSUMIDOR"/>
    <x v="26"/>
    <s v="»3000-"/>
    <x v="26"/>
    <n v="3"/>
    <s v="3000-3-1"/>
    <s v="3000-3"/>
    <x v="1"/>
    <s v="Innovador"/>
    <s v="N/A"/>
    <s v="N/A"/>
    <s v="N/A"/>
    <s v="N/A"/>
    <s v="N/A"/>
    <s v="N/A"/>
    <s v="Diligenciar y enviar al Grupo de trabajo de comunicaciones el brief  de la campaña genérica previa concertación con OSCAE. (correo electrónico con el Brief diligenciado /único entregable)"/>
    <n v="0.5"/>
    <n v="0.05"/>
    <n v="1"/>
    <s v="Numérica"/>
    <s v="# de Briefs de la campaña genérica diligenciado y enviado / 1 Brief de campaña genérica a diligenciar y enviar "/>
    <d v="2023-02-01T00:00:00"/>
    <d v="2023-03-31T00:00:00"/>
    <s v="»3000-Delegatura para la protección del Consumidor, »3100-Dirección de Investigaciones de Protección al Consumidor      , »3200-Dirección de Investigaciones de Protección de Usuarios de Servicios de Comunicaciones "/>
    <x v="1"/>
    <s v="Cumplida"/>
    <n v="1"/>
    <s v="El pasado 6 de febrero de 2023, se dio cumplimiento a esta actividad con el envío al Grupo de Comunicaciones de la Entidad, del correo electrónico con el brief diligenciado de la campaña genérica."/>
    <d v="2023-02-06T00:00:00"/>
    <n v="1"/>
    <s v="Ok, verificado OAP. La evidencia concuerda con la actividad y la fórmula para determinar el avance."/>
    <d v="2023-02-06T00:00:00"/>
    <s v="SI"/>
    <n v="1"/>
    <n v="0.05"/>
  </r>
  <r>
    <s v="CONSUMIDOR"/>
    <x v="26"/>
    <s v="»3000-"/>
    <x v="26"/>
    <n v="3"/>
    <s v="3000-3-2"/>
    <s v="3000-3"/>
    <x v="2"/>
    <s v="Innovador"/>
    <s v="N/A"/>
    <s v="N/A"/>
    <s v="N/A"/>
    <s v="N/A"/>
    <s v="N/A"/>
    <s v="N/A"/>
    <s v="Elaborar y presentar el concepto gráfico y racional de la campaña y sus diferentes ejes temáticos (correo electrónico con Documento en el que se observe el concepto gráfico y racional de la campaña integral y sus diferentes ejes temáticos /único entregable)"/>
    <n v="0"/>
    <n v="0"/>
    <n v="1"/>
    <s v="Numérica"/>
    <s v="# de conceptos gráficos elaborados y presentados / 1concepto gráfico a elaborar y presentar"/>
    <d v="2023-04-03T00:00:00"/>
    <d v="2023-06-09T00:00:00"/>
    <s v="»73-Grupo de Comunicación"/>
    <x v="2"/>
    <s v="Cumplida"/>
    <n v="1"/>
    <s v="El Grupo de Comunicaciones de la Entidad, elaboró y presentó a esta Delegatura, los conceptos gráficos y racionales de las 3 campañas previstas para esta vigencia._x000a__x000a_Campaña No. 1. PATRONES OSCUROS_x000a_Campaña No. 2. SEGURIDAD VIAL_x000a_Campaña No. 3. DERECHOS DE LOS USUARIOS DE TELECOMUNICACIONES Y POSTALES._x000a_"/>
    <d v="2023-06-09T00:00:00"/>
    <n v="1"/>
    <s v="Ok, verificado OAP, se valida la documentación aportada"/>
    <d v="2023-06-09T00:00:00"/>
    <s v="SI"/>
    <n v="1"/>
    <n v="0"/>
  </r>
  <r>
    <s v="CONSUMIDOR"/>
    <x v="26"/>
    <s v="»3000-"/>
    <x v="26"/>
    <n v="3"/>
    <s v="3000-3-3"/>
    <s v="3000-3"/>
    <x v="1"/>
    <s v="Innovador"/>
    <s v="N/A"/>
    <s v="N/A"/>
    <s v="N/A"/>
    <s v="N/A"/>
    <s v="N/A"/>
    <s v="N/A"/>
    <s v="Revisar y aprobar la propuesta por parte del área responsable (única revisión) (correo electrónico con documento aprobado )"/>
    <n v="0.5"/>
    <n v="0.05"/>
    <n v="1"/>
    <s v="Numérica"/>
    <s v="# de propuestas revisadas y aprobadas / 1 propuesta a revisar y aprobar"/>
    <d v="2023-06-13T00:00:00"/>
    <d v="2023-06-20T00:00:00"/>
    <s v="»3000-Delegatura para la protección del Consumidor, »3100-Dirección de Investigaciones de Protección al Consumidor      , »3200-Dirección de Investigaciones de Protección de Usuarios de Servicios de Comunicaciones "/>
    <x v="2"/>
    <s v="Cumplida"/>
    <n v="1"/>
    <s v="La Delegatura para la Protección del Consumidor, revisó y aprobó las propuestas presentadas por el Grupo de Comunicaciones de la Entidad, respecto a cada una de las campañas a realizar:_x000a__x000a_Campaña No. 1. PATRONES OSCUROS_x000a_Campaña No. 2. SEGURIDAD VIAL _x000a_Campaña No. 3. DERECHOS DE LOS USUARIOS DE TELECOMUNICACIONES Y POSTALES ._x000a_"/>
    <d v="2023-06-20T00:00:00"/>
    <n v="1"/>
    <s v="Ok, verificado OAP, se valida la documentación aportada"/>
    <d v="2023-06-16T00:00:00"/>
    <s v="SI"/>
    <n v="1"/>
    <n v="0.05"/>
  </r>
  <r>
    <s v="CONSUMIDOR"/>
    <x v="26"/>
    <s v="»3000-"/>
    <x v="26"/>
    <n v="3"/>
    <s v="3000-3-4"/>
    <s v="3000-3"/>
    <x v="2"/>
    <s v="Innovador"/>
    <s v="N/A"/>
    <s v="N/A"/>
    <s v="N/A"/>
    <s v="N/A"/>
    <s v="N/A"/>
    <s v="N/A"/>
    <s v="Ejecutar la campaña (capturas de pantalla de la publicación de la campaña)"/>
    <n v="0"/>
    <n v="0"/>
    <n v="1"/>
    <s v="Numérica"/>
    <s v="# de Campañas ejecutadas / Total de  Campañas a ejecutar "/>
    <d v="2023-06-21T00:00:00"/>
    <d v="2023-11-30T00:00:00"/>
    <s v="»73-Grupo de Comunicación"/>
    <x v="0"/>
    <s v="Cumplida"/>
    <n v="1"/>
    <s v="En el mes de octubre de 2023, se ejecutó y publicó la 3 y última campaña previstas en esta actividad. Con  la cual se da cumplimiento a la meta prevista._x000a_Campaña No. 3.   CAMPAÑA DE SERVICIOS POSTALES VIGILADOS POR LA SIC "/>
    <d v="2023-10-25T00:00:00"/>
    <n v="1"/>
    <s v="Ok, verificado OAP. Se valida la descripción del avance"/>
    <d v="2023-10-25T00:00:00"/>
    <s v="SI"/>
    <n v="1"/>
    <n v="0"/>
  </r>
  <r>
    <s v="CONSUMIDOR"/>
    <x v="26"/>
    <s v="»3000-"/>
    <x v="26"/>
    <n v="3"/>
    <s v="3000-4"/>
    <s v="3000-4"/>
    <x v="0"/>
    <s v="Innovador"/>
    <s v="Incrementar las actividades de difusión y pedagogía en el marco de las funciones de la SIC, para empoderar a usuarios y consumidores. "/>
    <s v="18-Documentación "/>
    <s v="SI"/>
    <s v="N/A"/>
    <s v=" 15.Gestión del conocimiento y la innovación"/>
    <s v=" 12-PTEP - Iniciativas adicionales"/>
    <s v="Guía de Protección al Consumidor, publicada (Captura de pantalla del portal web de la SIC con la publicación de la guía o manual (único entregable)"/>
    <n v="0.1"/>
    <m/>
    <n v="1"/>
    <s v="Numérica"/>
    <s v="# de guías publicadas / 1 guía a publicar"/>
    <d v="2023-02-01T00:00:00"/>
    <d v="2023-11-30T00:00:00"/>
    <s v="»10-Oficina Asesora Jurídica, »73-Grupo de Comunicación, »3000-Delegatura para la protección del Consumidor, »3100-Dirección de Investigaciones de Protección al Consumidor      , »3200-Dirección de Investigaciones de Protección de Usuarios de Servicios de Comunicaciones "/>
    <x v="0"/>
    <s v="Cumplida"/>
    <n v="1"/>
    <s v="El 25 de octubre de 2023, se da cumplimiento a este producto, con la publicación de la “GUÍA DE LENGUAJE CLARO PARA PRODUCTORES, PROVEEDORES Y OPERADORES DE COMUNICACIONES”"/>
    <d v="2023-10-25T00:00:00"/>
    <n v="1"/>
    <s v="Ok, verificado OAP. Se valida la descripción del avance"/>
    <d v="2023-10-25T00:00:00"/>
    <m/>
    <s v="NA"/>
    <n v="0.1"/>
  </r>
  <r>
    <s v="CONSUMIDOR"/>
    <x v="26"/>
    <s v="»3000-"/>
    <x v="26"/>
    <n v="3"/>
    <s v="3000-4-1"/>
    <s v="3000-4"/>
    <x v="1"/>
    <s v="Innovador"/>
    <s v="N/A"/>
    <s v="N/A"/>
    <s v="N/A"/>
    <s v="N/A"/>
    <s v="N/A"/>
    <s v="N/A"/>
    <s v="Elaborar y enviar el documento a la Oficina Asesora Jurídica (Documento en Word de la guía o manual /único entregable)"/>
    <n v="0.2"/>
    <n v="2.0000000000000004E-2"/>
    <n v="1"/>
    <s v="Numérica"/>
    <s v="# de documentos elaborados y enviados/1 documento a elaborar y enviar"/>
    <d v="2023-02-01T00:00:00"/>
    <d v="2023-05-05T00:00:00"/>
    <s v="»3000-Delegatura para la protección del Consumidor, »3100-Dirección de Investigaciones de Protección al Consumidor      , »3200-Dirección de Investigaciones de Protección de Usuarios de Servicios de Comunicaciones "/>
    <x v="2"/>
    <s v="Cumplida"/>
    <n v="1"/>
    <s v="El pasado 5 de mayo de 2023, esta Delegatura remitió a la Oficina Asesora Jurídica de la Entidad, el documento en Word con la guía a realizar."/>
    <d v="2023-05-05T00:00:00"/>
    <n v="1"/>
    <s v="Ok, verificado OAP. La evidencia concuerda con el entregable de la actividad"/>
    <d v="2023-05-05T00:00:00"/>
    <s v="SI"/>
    <n v="1"/>
    <n v="2.0000000000000004E-2"/>
  </r>
  <r>
    <s v="CONSUMIDOR"/>
    <x v="26"/>
    <s v="»3000-"/>
    <x v="26"/>
    <n v="3"/>
    <s v="3000-4-2"/>
    <s v="3000-4"/>
    <x v="1"/>
    <s v="Innovador"/>
    <s v="N/A"/>
    <s v="N/A"/>
    <s v="N/A"/>
    <s v="N/A"/>
    <s v="N/A"/>
    <s v="N/A"/>
    <s v="Revisar, ajustar y dar visto bueno al documento en Word de la guía o manual (Correo electrónico o memorando con observaciones y visto bueno al Documento en Word de la guía o manual  (único entregable))"/>
    <n v="0.1"/>
    <n v="1.0000000000000002E-2"/>
    <n v="1"/>
    <s v="Numérica"/>
    <s v="# Correos electrónicos o memorandos con observaciones y visto bueno al Documento en Word de la guía o manual/ 1  correo electrónico o memorando con observaciones y visto bueno al documento en Word de la guía o manual"/>
    <d v="2023-05-08T00:00:00"/>
    <d v="2023-05-19T00:00:00"/>
    <s v="»10-Oficina Asesora Jurídica, »3000-Delegatura para la protección del Consumidor, »3100-Dirección de Investigaciones de Protección al Consumidor      , »3200-Dirección de Investigaciones de Protección de Usuarios de Servicios de Comunicaciones "/>
    <x v="2"/>
    <s v="Cumplida"/>
    <n v="1"/>
    <s v="El 15 de mayo de 2023, la Oficina Asesora Jurídica de la Entidad, mediante correo electrónico da su visto al documento en Word de la guía a realizar, con algunas observaciones de forma al contenido de la misma."/>
    <d v="2023-05-15T00:00:00"/>
    <n v="1"/>
    <s v="Ok, verificado OAP. La evidencia concuerda con el entregable de la actividad"/>
    <d v="2023-05-15T00:00:00"/>
    <s v="SI"/>
    <n v="1"/>
    <n v="1.0000000000000002E-2"/>
  </r>
  <r>
    <s v="CONSUMIDOR"/>
    <x v="26"/>
    <s v="»3000-"/>
    <x v="26"/>
    <n v="3"/>
    <s v="3000-4-3"/>
    <s v="3000-4"/>
    <x v="1"/>
    <s v="Innovador"/>
    <s v="N/A"/>
    <s v="N/A"/>
    <s v="N/A"/>
    <s v="N/A"/>
    <s v="N/A"/>
    <s v="N/A"/>
    <s v="Gestionar el aval con el Superintendente (Documento en Word de la guía o manual ajustado y con el aval del Superintendente (único entregable))"/>
    <n v="0.15"/>
    <n v="1.4999999999999999E-2"/>
    <n v="1"/>
    <s v="Numérica"/>
    <s v="# de documentos en Word de la guía o manual ajustado y con el aval del Superintendente/ 1 documento en Word de la guía o manual ajustado con el aval del Superintendente"/>
    <d v="2023-05-23T00:00:00"/>
    <d v="2023-06-09T00:00:00"/>
    <s v="»3000-Delegatura para la protección del Consumidor, »3100-Dirección de Investigaciones de Protección al Consumidor      , »3200-Dirección de Investigaciones de Protección de Usuarios de Servicios de Comunicaciones "/>
    <x v="2"/>
    <s v="Cumplida"/>
    <n v="1"/>
    <s v="Mediante correo electrónico, se recibe el aval por parte de la Superintendente de Industria y Comercio, respecto al contenido del documento en Word de la Guía a realizar."/>
    <d v="2023-06-21T00:00:00"/>
    <n v="1"/>
    <s v="Ok, verificado OAP. La evidencia concuerda con el entregable de la actividad"/>
    <d v="2023-06-21T00:00:00"/>
    <s v="SI"/>
    <n v="1"/>
    <n v="1.4999999999999999E-2"/>
  </r>
  <r>
    <s v="CONSUMIDOR"/>
    <x v="26"/>
    <s v="»3000-"/>
    <x v="26"/>
    <n v="3"/>
    <s v="3000-4-4"/>
    <s v="3000-4"/>
    <x v="1"/>
    <s v="Innovador"/>
    <s v="N/A"/>
    <s v="N/A"/>
    <s v="N/A"/>
    <s v="N/A"/>
    <s v="N/A"/>
    <s v="N/A"/>
    <s v="Enviar al Grupo de Comunicaciones y a la Oficina Asesora Jurídica, el documento en Word, avalado por el Superintendente, de la guía o manual, con sugerencias a tener en cuenta en materia gráfica. (Correo electrónico y documento en Word de la guía o manual, con sugerencias a tener en cuenta en materia gráfica (único entregable))"/>
    <n v="0.2"/>
    <n v="2.0000000000000004E-2"/>
    <n v="1"/>
    <s v="Numérica"/>
    <s v="# de Correos electrónicos y documentos en Word de la guía o manual, con sugerencias a tener en cuenta en materia gráfica/ 1 Correo electrónico y documento en Word de la guía o manual, con sugerencias a tener en cuenta en materia gráfica"/>
    <d v="2023-06-13T00:00:00"/>
    <d v="2023-06-20T00:00:00"/>
    <s v="»3000-Delegatura para la protección del Consumidor, »3100-Dirección de Investigaciones de Protección al Consumidor      , »3200-Dirección de Investigaciones de Protección de Usuarios de Servicios de Comunicaciones "/>
    <x v="2"/>
    <s v="Cumplida"/>
    <n v="1"/>
    <s v="Se remite al Grupo de Comunicaciones y a la Oficina Asesora Jurídica de la Entidad, el documento en Word del guía avalada por la Superintendente de Industria y Comercio, para las acciones correspondientes a las correcciones de estilo y diagramación de la misma."/>
    <d v="2023-06-22T00:00:00"/>
    <n v="1"/>
    <s v="Ok, verificado OAP. La evidencia concuerda con el entregable de la actividad"/>
    <d v="2023-06-22T00:00:00"/>
    <s v="SI"/>
    <n v="1"/>
    <n v="2.0000000000000004E-2"/>
  </r>
  <r>
    <s v="CONSUMIDOR"/>
    <x v="26"/>
    <s v="»3000-"/>
    <x v="26"/>
    <n v="3"/>
    <s v="3000-4-5"/>
    <s v="3000-4"/>
    <x v="2"/>
    <s v="Innovador"/>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
    <d v="2023-06-21T00:00:00"/>
    <d v="2023-08-11T00:00:00"/>
    <s v="»73-Grupo de Comunicación"/>
    <x v="3"/>
    <s v="Cumplida"/>
    <n v="1"/>
    <s v="El pasado 10 de agosto, el Grupo de Comunicaciones de la Entidad, elaboró y envió el documento de la guía con los ajustes de corrección de estilo y diagramado. "/>
    <d v="2023-08-10T00:00:00"/>
    <n v="1"/>
    <s v="Ok, verificado OAP. La evidencia concuerda con el entregable de la actividad"/>
    <d v="2023-08-10T00:00:00"/>
    <s v="SI"/>
    <n v="1"/>
    <n v="0"/>
  </r>
  <r>
    <s v="CONSUMIDOR"/>
    <x v="26"/>
    <s v="»3000-"/>
    <x v="26"/>
    <n v="3"/>
    <s v="3000-4-6"/>
    <s v="3000-4"/>
    <x v="1"/>
    <s v="Innovador"/>
    <s v="N/A"/>
    <s v="N/A"/>
    <s v="N/A"/>
    <s v="N/A"/>
    <s v="N/A"/>
    <s v="N/A"/>
    <s v="Revisar, aprobar y enviar  al Grupo de Comunicaciones el documento de la guía o manual (única revisión). (Correo electrónico y Documento de la guía o manual con las observaciones  aprobadas por el área (único entregable))"/>
    <n v="0.15"/>
    <n v="1.4999999999999999E-2"/>
    <n v="1"/>
    <s v="Numérica"/>
    <s v="# Correos electrónicos y Documentos de la guía o manual con las observaciones y  aprobadas por el área /  1 Correo electrónico y Documento de la guía o manual con las observaciones aprobadas por el área "/>
    <d v="2023-08-14T00:00:00"/>
    <d v="2023-08-18T00:00:00"/>
    <s v="»3000-Delegatura para la protección del Consumidor, »3100-Dirección de Investigaciones de Protección al Consumidor      , »3200-Dirección de Investigaciones de Protección de Usuarios de Servicios de Comunicaciones "/>
    <x v="3"/>
    <s v="Cumplida"/>
    <n v="1"/>
    <s v="El pasado 18 de agosto de 2023, mediante correo electrónico la Delegatura para la Protección del Consumidor, revisó, aprobó y envió al Grupo de Comunicaciones el documento de la guía."/>
    <d v="2023-08-18T00:00:00"/>
    <n v="1"/>
    <s v="Ok, verificado OAP. La evidencia concuerda con el entregable de la actividad"/>
    <d v="2023-08-18T00:00:00"/>
    <s v="SI"/>
    <n v="1"/>
    <n v="1.4999999999999999E-2"/>
  </r>
  <r>
    <s v="CONSUMIDOR"/>
    <x v="26"/>
    <s v="»3000-"/>
    <x v="26"/>
    <n v="3"/>
    <s v="3000-4-7"/>
    <s v="3000-4"/>
    <x v="1"/>
    <s v="Innovador"/>
    <s v="N/A"/>
    <s v="N/A"/>
    <s v="N/A"/>
    <s v="N/A"/>
    <s v="N/A"/>
    <s v="N/A"/>
    <s v="Enviar para aprobación del Superintendente, el documento de la guía o manual (Documento diagramado con aprobación del superintendente  (único entregable))"/>
    <n v="0.1"/>
    <n v="1.0000000000000002E-2"/>
    <n v="1"/>
    <s v="Numérica"/>
    <s v="# Documentos diagramados con aprobación del Superintendente / 1 Documento diagramado aprobado por el Superintendente   "/>
    <d v="2023-08-22T00:00:00"/>
    <d v="2023-09-08T00:00:00"/>
    <s v="»3000-Delegatura para la protección del Consumidor, »3100-Dirección de Investigaciones de Protección al Consumidor      , »3200-Dirección de Investigaciones de Protección de Usuarios de Servicios de Comunicaciones "/>
    <x v="3"/>
    <s v="Cumplida"/>
    <n v="1"/>
    <s v="Mediante correo electrónico la Superintendente de Industria y Comercio, aprueba el documento de la guía de lenguaje claro, remitida el pasado 5 de septiembre para los fines pertinentes."/>
    <d v="2023-09-27T00:00:00"/>
    <n v="1"/>
    <s v="Ok, verificado OAP. La evidencia concuerda con el entregable de la actividad"/>
    <d v="2023-09-27T00:00:00"/>
    <s v="SI"/>
    <n v="1"/>
    <n v="1.0000000000000002E-2"/>
  </r>
  <r>
    <s v="CONSUMIDOR"/>
    <x v="26"/>
    <s v="»3000-"/>
    <x v="26"/>
    <n v="3"/>
    <s v="3000-4-8"/>
    <s v="3000-4"/>
    <x v="1"/>
    <s v="Innovador"/>
    <s v="N/A"/>
    <s v="N/A"/>
    <s v="N/A"/>
    <s v="N/A"/>
    <s v="N/A"/>
    <s v="N/A"/>
    <s v="Solicitar la Publicación de guía o manual al grupo de comunicaciones (Captura de pantalla del portal web de la SIC con la publicación de la guía o manual (único entregable)"/>
    <n v="0.1"/>
    <n v="1.0000000000000002E-2"/>
    <n v="1"/>
    <s v="Numérica"/>
    <s v="# Capturas de pantalla del portal web de la SIC con la publicación de la guía o manual/ 1 Captura de pantalla del portal web de la SIC con la publicación de la guía o manual "/>
    <d v="2023-09-11T00:00:00"/>
    <d v="2023-11-30T00:00:00"/>
    <s v="»3000-Delegatura para la protección del Consumidor, »3100-Dirección de Investigaciones de Protección al Consumidor      , »3200-Dirección de Investigaciones de Protección de Usuarios de Servicios de Comunicaciones "/>
    <x v="0"/>
    <s v="Cumplida"/>
    <n v="1"/>
    <s v="El 25 de octubre de 2023, se da cumplimiento a este producto, con la publicación de la “GUÍA DE LENGUAJE CLARO PARA PRODUCTORES, PROVEEDORES Y OPERADORES DE COMUNICACIONES”"/>
    <d v="2023-10-25T00:00:00"/>
    <n v="1"/>
    <s v="Ok, verificado OAP. Se valida la descripción del avance"/>
    <d v="2023-10-25T00:00:00"/>
    <s v="SI"/>
    <n v="1"/>
    <n v="1.0000000000000002E-2"/>
  </r>
  <r>
    <s v="CONSUMIDOR"/>
    <x v="26"/>
    <s v="»3000-"/>
    <x v="26"/>
    <n v="3"/>
    <s v="3000-5"/>
    <s v="3000-5"/>
    <x v="0"/>
    <s v="Innovador"/>
    <s v="Mejorar las herramientas tecnológicas de la Entidad"/>
    <s v="6-Plan Estratégico de Tecnologías de la Información"/>
    <s v="SI"/>
    <s v=" 10» Mejoramiento en la ejecución de las funciones asignadas en materia de protección al consumidor a nivel  nacional"/>
    <s v=" 7. Fortalecimiento organizacional y simplificación de procesos,  10. Racionalización de trámites"/>
    <s v="N/A"/>
    <s v="Sistema de información Protección al Consumidor -Módulos de investigaciones, seguimiento y alertas-, operando (1. Formato Arquitectura de Software GS03F21, ya sea nuevo o actualizado hasta el capitulo 2 . 2. Formato Acta de Entrega de Desarrollo de Software GS03-F25)"/>
    <n v="0.1"/>
    <m/>
    <n v="1"/>
    <s v="Numérica"/>
    <s v="# de Sistemas de información Protección al Consumidor operando / 1 Sistema de información Protección al Consumidor a operar"/>
    <d v="2023-02-01T00:00:00"/>
    <d v="2023-11-30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a cumplimiento al producto con el cierre del proyecto mediante la entrega del formato de arquitectura de software y el acta de entrega de desarrollo de Software (sistema de información de protección al consumidor-Modulo de investigaciones)."/>
    <s v="_x000a_30/11/2023"/>
    <n v="1"/>
    <s v="Ok, verificado OAP. Se valida la descripción del avance"/>
    <s v="_x000a_30/11/2023"/>
    <m/>
    <s v="NA"/>
    <n v="0.1"/>
  </r>
  <r>
    <s v="CONSUMIDOR"/>
    <x v="26"/>
    <s v="»3000-"/>
    <x v="26"/>
    <n v="3"/>
    <s v="3000-5-1"/>
    <s v="3000-5"/>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5"/>
    <n v="2.5000000000000001E-2"/>
    <n v="2"/>
    <s v="Numérica"/>
    <s v="# de soportes presentados /2 soportes a presentar"/>
    <d v="2023-02-01T00:00:00"/>
    <d v="2023-09-29T00:00:00"/>
    <s v="»20-Oficina de Tecnología e Informática, »3000-Delegatura para la protección del Consumidor, »3100-Dirección de Investigaciones de Protección al Consumidor      , »3200-Dirección de Investigaciones de Protección de Usuarios de Servicios de Comunicaciones "/>
    <x v="3"/>
    <s v="Cumplida"/>
    <n v="1"/>
    <s v="Se da cumplimiento a esta actividad mediante planeación y gestión de la solución con los siguientes entregables_x000a_1. Reporte planeación de tareas, línea base de requerimientos (historias de usuario) y entregables en la herramienta devops _x000a_2. Plan de pruebas diseñado y registrado en la herramienta devops)_x000a_"/>
    <d v="2023-11-30T00:00:00"/>
    <n v="1"/>
    <s v="Ok, verificado OAP. La evidencia concuerda con el entregable de la actividad"/>
    <d v="2023-09-29T00:00:00"/>
    <s v="SI"/>
    <n v="1"/>
    <n v="2.5000000000000001E-2"/>
  </r>
  <r>
    <s v="CONSUMIDOR"/>
    <x v="26"/>
    <s v="»3000-"/>
    <x v="26"/>
    <n v="3"/>
    <s v="3000-5-2"/>
    <s v="3000-5"/>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5"/>
    <n v="2.5000000000000001E-2"/>
    <n v="4"/>
    <s v="Numérica"/>
    <s v="# de soportes presentados / 4 soportes a presentar"/>
    <d v="2023-03-01T00:00:00"/>
    <d v="2023-10-31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a cumplimiento a la actividad con la construcción de componentes de software para sistema de información protección al consumidor -Módulos de investigaciones, seguimiento y alertas"/>
    <d v="2023-10-31T00:00:00"/>
    <n v="1"/>
    <s v="Ok, verificado OAP. Se valida la descripción del avance"/>
    <d v="2023-10-31T00:00:00"/>
    <s v="SI"/>
    <n v="1"/>
    <n v="2.5000000000000001E-2"/>
  </r>
  <r>
    <s v="CONSUMIDOR"/>
    <x v="26"/>
    <s v="»3000-"/>
    <x v="26"/>
    <n v="3"/>
    <s v="3000-5-3"/>
    <s v="3000-5"/>
    <x v="1"/>
    <s v="Innovador"/>
    <s v="N/A"/>
    <s v="N/A"/>
    <s v="N/A"/>
    <s v="N/A"/>
    <s v="N/A"/>
    <s v="N/A"/>
    <s v="Realizar manuales y capacitar a los usuarios (1.Formato Manual de Usuario GS03-F24 nuevo o actualizado  2. Registro de Capacitación)"/>
    <n v="0.25"/>
    <n v="2.5000000000000001E-2"/>
    <n v="2"/>
    <s v="Numérica"/>
    <s v="# de soportes presentados / 2 soportes a presentar"/>
    <d v="2023-09-01T00:00:00"/>
    <d v="2023-11-29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a cumplimiento a la actividad con la entrega del manual de usuarios del sistema de información de protección al consumidor-Módulo de investigaciones. De igual forma, se realiza capacitación a usuarios."/>
    <d v="2023-11-29T00:00:00"/>
    <n v="1"/>
    <s v="Ok, verificado OAP. Se valida la descripción del avance"/>
    <d v="2023-11-29T00:00:00"/>
    <s v="SI"/>
    <n v="1"/>
    <n v="2.5000000000000001E-2"/>
  </r>
  <r>
    <s v="CONSUMIDOR"/>
    <x v="26"/>
    <s v="»3000-"/>
    <x v="26"/>
    <n v="3"/>
    <s v="3000-5-4"/>
    <s v="3000-5"/>
    <x v="1"/>
    <s v="Innovador"/>
    <s v="N/A"/>
    <s v="N/A"/>
    <s v="N/A"/>
    <s v="N/A"/>
    <s v="N/A"/>
    <s v="N/A"/>
    <s v="Realizar cierre del proyecto (1. Formato Arquitectura de Software GS03F21, ya sea nuevo o actualizado hasta el capitulo 2 . 2. Formato Acta de Entrega de Desarrollo de Software GS03-F25)"/>
    <n v="0.25"/>
    <n v="2.5000000000000001E-2"/>
    <n v="2"/>
    <s v="Numérica"/>
    <s v="# de soportes presentados / 2 soportes a presentar"/>
    <d v="2023-11-01T00:00:00"/>
    <d v="2023-11-30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a cumplimiento a esta actividad con el cierre del proyecto mediante la entrega del formato de arquitectura de software y el acta de entrega de desarrollo de Software (sistema de información de protección al consumidor-Módulo de investigaciones)."/>
    <d v="2023-11-30T00:00:00"/>
    <n v="1"/>
    <s v="Ok, verificado OAP. Se valida la descripción del avance"/>
    <d v="2023-11-30T00:00:00"/>
    <s v="SI"/>
    <n v="1"/>
    <n v="2.5000000000000001E-2"/>
  </r>
  <r>
    <s v="CONSUMIDOR"/>
    <x v="26"/>
    <s v="»3000-"/>
    <x v="26"/>
    <n v="3"/>
    <s v="3000-6"/>
    <s v="3000-6"/>
    <x v="0"/>
    <s v="Innovador"/>
    <s v="Fortalecer e implementar herramientas tecnológicas para identificar y atender las nuevas demandas que están surgiendo en la ciudadanía"/>
    <s v="6-Plan Estratégico de Tecnologías de la Información"/>
    <s v="SI"/>
    <s v="N/A"/>
    <s v=" 7. Fortalecimiento organizacional y simplificación de procesos,  10. Racionalización de trámites"/>
    <s v="N/A"/>
    <s v="Fase de  diagnóstico del piloto de anonimización de actos administrativos de pruebas y apelaciones en GYNA, realizada (Documento de  presentación final del diagnóstico, único entregable)"/>
    <n v="0.1"/>
    <m/>
    <n v="1"/>
    <s v="Numérica"/>
    <s v="# de pilotos realizados / 1 piloto a realizar"/>
    <d v="2023-02-01T00:00:00"/>
    <d v="2023-11-30T00:00:00"/>
    <s v="»20-Oficina de Tecnología e Informática, »3000-Delegatura para la protección del Consumidor, »3100-Dirección de Investigaciones de Protección al Consumidor      , »3200-Dirección de Investigaciones de Protección de Usuarios de Servicios de Comunicaciones , »141-Grupo de Trabajo de Gestión Documental y Archivo, »30-Oficina Asesora de Planeación, »104-Grupo de Trabajo de Notificaciones y Certificaciones"/>
    <x v="0"/>
    <s v="Cumplida"/>
    <n v="1"/>
    <s v="Se dio cumplimiento al producto el pasado 14 de noviembre de 2023, con la presentación del documento final del diagnóstico y la socialización del mismo por parte de los ingenieros de la OTI a la Delegatura"/>
    <d v="2023-11-14T00:00:00"/>
    <n v="1"/>
    <s v="Ok, verificado OAP. Se valida la descripción del avance"/>
    <d v="2023-11-14T00:00:00"/>
    <m/>
    <s v="NA"/>
    <n v="0.1"/>
  </r>
  <r>
    <s v="CONSUMIDOR"/>
    <x v="26"/>
    <s v="»3000-"/>
    <x v="26"/>
    <n v="3"/>
    <s v="3000-6-1"/>
    <s v="3000-6"/>
    <x v="1"/>
    <s v="Innovador"/>
    <s v="N/A"/>
    <s v="N/A"/>
    <s v="N/A"/>
    <s v="N/A"/>
    <s v="N/A"/>
    <s v="N/A"/>
    <s v="Evaluar escenarios para la ejecución del Piloto de anonimización de actos administrativos de pruebas y apelaciones en GYNA. (Documento de alcance del piloto/ único entregable)"/>
    <n v="0.33"/>
    <n v="3.3000000000000002E-2"/>
    <n v="1"/>
    <s v="Numérica"/>
    <s v="# de documentos escenarios del piloto / 1 Documento escenario del piloto"/>
    <d v="2023-02-01T00:00:00"/>
    <d v="2023-05-31T00:00:00"/>
    <s v="»20-Oficina de Tecnología e Informática, »3000-Delegatura para la protección del Consumidor, »3100-Dirección de Investigaciones de Protección al Consumidor      , »3200-Dirección de Investigaciones de Protección de Usuarios de Servicios de Comunicaciones , »141-Grupo de Trabajo de Gestión Documental y Archivo, »30-Oficina Asesora de Planeación, »104-Grupo de Trabajo de Notificaciones y Certificaciones"/>
    <x v="2"/>
    <s v="Cumplida"/>
    <n v="1"/>
    <s v="Se evaluaron los  escenarios  y se definieron las reglas de negocio que van aplicar a los actos administrativos que cuentan con plantilla en GYNA en donde se define que todo el texto que se encuentre entre los caracteres &lt;&lt; (alt+174) y &gt;&gt; (alt+175) se debe anonimizar._x000a_Así mismo se realiza la creación de estas reglas de negocio en la herramienta BLAZON y se realizan pruebas con documentos Word y PDF las cuales son satisfactorias"/>
    <d v="2023-05-31T00:00:00"/>
    <n v="1"/>
    <s v="Ok, verificado OAP. La evidencia concuerda con la actividad"/>
    <d v="2023-05-31T00:00:00"/>
    <s v="SI"/>
    <n v="1"/>
    <n v="3.3000000000000002E-2"/>
  </r>
  <r>
    <s v="CONSUMIDOR"/>
    <x v="26"/>
    <s v="»3000-"/>
    <x v="26"/>
    <n v="3"/>
    <s v="3000-6-2"/>
    <s v="3000-6"/>
    <x v="1"/>
    <s v="Innovador"/>
    <s v="N/A"/>
    <s v="N/A"/>
    <s v="N/A"/>
    <s v="N/A"/>
    <s v="N/A"/>
    <s v="N/A"/>
    <s v="Diagnóstico y/o ingeniería de detalle (Documento con el Diagnóstico que incluya el diagrama de la arquitectura propuesta en su versión inicial/ único entregable)."/>
    <n v="0.33"/>
    <n v="3.3000000000000002E-2"/>
    <n v="1"/>
    <s v="Numérica"/>
    <s v="# de documentos diagnósticos / 1 Documento con el Diagnóstico en su versión inicial"/>
    <d v="2023-06-01T00:00:00"/>
    <d v="2023-10-31T00:00:00"/>
    <s v="»20-Oficina de Tecnología e Informática, »3000-Delegatura para la protección del Consumidor, »3100-Dirección de Investigaciones de Protección al Consumidor      , »3200-Dirección de Investigaciones de Protección de Usuarios de Servicios de Comunicaciones , »141-Grupo de Trabajo de Gestión Documental y Archivo, »30-Oficina Asesora de Planeación, »104-Grupo de Trabajo de Notificaciones y Certificaciones"/>
    <x v="0"/>
    <s v="Cumplida"/>
    <n v="1"/>
    <s v="Se da cumplimiento a esta actividad con la construcción y entrega el documento con el diagnóstico que incluye el diagrama de la arquitectura propuesto en su versión inicial_x000a_"/>
    <d v="2023-10-31T00:00:00"/>
    <n v="1"/>
    <s v="Ok, verificado OAP. Se valida la descripción del avance"/>
    <d v="2023-10-31T00:00:00"/>
    <s v="SI"/>
    <n v="1"/>
    <n v="3.3000000000000002E-2"/>
  </r>
  <r>
    <s v="CONSUMIDOR"/>
    <x v="26"/>
    <s v="»3000-"/>
    <x v="26"/>
    <n v="3"/>
    <s v="3000-6-3"/>
    <s v="3000-6"/>
    <x v="1"/>
    <s v="Innovador"/>
    <s v="N/A"/>
    <s v="N/A"/>
    <s v="N/A"/>
    <s v="N/A"/>
    <s v="N/A"/>
    <s v="N/A"/>
    <s v="Socialización y presentación del objeto de estudio (Documento de  presentación final del diagnóstico, único entregable)"/>
    <n v="0.34"/>
    <n v="3.4000000000000002E-2"/>
    <n v="1"/>
    <s v="Numérica"/>
    <s v="# de documentos finales / 1 Documento de  presentación final del diagnóstico"/>
    <d v="2023-11-01T00:00:00"/>
    <d v="2023-11-30T00:00:00"/>
    <s v="»20-Oficina de Tecnología e Informática, »3000-Delegatura para la protección del Consumidor, »3100-Dirección de Investigaciones de Protección al Consumidor      , »3200-Dirección de Investigaciones de Protección de Usuarios de Servicios de Comunicaciones , »141-Grupo de Trabajo de Gestión Documental y Archivo, »30-Oficina Asesora de Planeación, »104-Grupo de Trabajo de Notificaciones y Certificaciones"/>
    <x v="0"/>
    <s v="Cumplida"/>
    <n v="1"/>
    <s v="Se dio cumplimiento a esta actividad el pasado 14 de noviembre de 2023, con la presentación del documento final del diagnóstico y la socialización del mismo por parte de los ingenieros de la OTI a la Delegatura"/>
    <d v="2023-11-14T00:00:00"/>
    <n v="1"/>
    <s v="Ok, verificado OAP. Se valida la descripción del avance"/>
    <d v="2023-11-14T00:00:00"/>
    <s v="SI"/>
    <n v="1"/>
    <n v="3.4000000000000002E-2"/>
  </r>
  <r>
    <s v="CONSUMIDOR"/>
    <x v="26"/>
    <s v="»3000-"/>
    <x v="26"/>
    <n v="3"/>
    <s v="3000-7"/>
    <s v="3000-7"/>
    <x v="0"/>
    <s v="Innovador"/>
    <s v="Fortalecer e implementar herramientas tecnológicas para identificar y atender las nuevas demandas que están surgiendo en la ciudadanía"/>
    <s v="6-Plan Estratégico de Tecnologías de la Información"/>
    <s v="SI"/>
    <s v="N/A"/>
    <s v=" 7. Fortalecimiento organizacional y simplificación de procesos,  10. Racionalización de trámites"/>
    <s v="N/A"/>
    <s v="Fase de diagnóstico del piloto de automatización de respuestas de archivos a través de la analítica predictiva, realizada (Documento de  presentación final del diagnóstico, único entregable)"/>
    <n v="0.1"/>
    <m/>
    <n v="1"/>
    <s v="Numérica"/>
    <s v="# de pilotos realizados / 1 piloto a realizar"/>
    <d v="2023-02-01T00:00:00"/>
    <d v="2023-11-30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io cumplimiento al producto el pasado 24 de noviembre de 2023, con la presentación del documento final del diagnóstico y la socialización del mismo por parte de los ingenieros de la OTI a la Delegatura"/>
    <d v="2023-11-24T00:00:00"/>
    <n v="1"/>
    <s v="Ok, verificado OAP. Se valida la descripción del avance"/>
    <d v="2023-11-24T00:00:00"/>
    <m/>
    <s v="NA"/>
    <n v="0.1"/>
  </r>
  <r>
    <s v="CONSUMIDOR"/>
    <x v="26"/>
    <s v="»3000-"/>
    <x v="26"/>
    <n v="3"/>
    <s v="3000-7-1"/>
    <s v="3000-7"/>
    <x v="1"/>
    <s v="Innovador"/>
    <s v="N/A"/>
    <s v="N/A"/>
    <s v="N/A"/>
    <s v="N/A"/>
    <s v="N/A"/>
    <s v="N/A"/>
    <s v="Evaluar escenarios para la ejecución del Piloto de automatización de respuestas de archivos a través de la analítica predictiva. (Documento de alcance del piloto/ único entregable)"/>
    <n v="0.33"/>
    <n v="3.3000000000000002E-2"/>
    <n v="1"/>
    <s v="Numérica"/>
    <s v="# de documentos escenarios del piloto / 1 Documento escenario del piloto"/>
    <d v="2023-02-01T00:00:00"/>
    <d v="2023-05-31T00:00:00"/>
    <s v="»20-Oficina de Tecnología e Informática, »3000-Delegatura para la protección del Consumidor, »3100-Dirección de Investigaciones de Protección al Consumidor      , »3200-Dirección de Investigaciones de Protección de Usuarios de Servicios de Comunicaciones "/>
    <x v="2"/>
    <s v="Cumplida"/>
    <n v="1"/>
    <s v="Se completó y entregó por parte de la OTI  el documento de alcance del piloto en cual se define el objetivo, los supuestos, excepciones, riesgos, descripción del proceso, fuentes de información, descripción de interoperabilidad, modelos de IA a evaluar, métricas para evaluar los modelos de IA, configuración del piloto del modelo, entre otros."/>
    <d v="2023-05-31T00:00:00"/>
    <n v="1"/>
    <s v="Ok, verificado OAP. La evidencia concuerda con la actividad"/>
    <d v="2023-05-31T00:00:00"/>
    <s v="SI"/>
    <n v="1"/>
    <n v="3.3000000000000002E-2"/>
  </r>
  <r>
    <s v="CONSUMIDOR"/>
    <x v="26"/>
    <s v="»3000-"/>
    <x v="26"/>
    <n v="3"/>
    <s v="3000-7-2"/>
    <s v="3000-7"/>
    <x v="1"/>
    <s v="Innovador"/>
    <s v="N/A"/>
    <s v="N/A"/>
    <s v="N/A"/>
    <s v="N/A"/>
    <s v="N/A"/>
    <s v="N/A"/>
    <s v="Diagnóstico y/o ingeniería de detalle (Documento con el Diagnóstico que incluya el diagrama de la arquitectura propuesta en su versión inicial/ único entregable)."/>
    <n v="0.33"/>
    <n v="3.3000000000000002E-2"/>
    <n v="1"/>
    <s v="Numérica"/>
    <s v="# de documentos diagnósticos / 1 Documento con el Diagnóstico en su versión inicial"/>
    <d v="2023-06-01T00:00:00"/>
    <d v="2023-10-31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construyó y entregó el documento de diagnóstico que describe el trabajo realizado en el desarrollo del piloto, los resultados obtenidos y las conclusiones y recomendaciones para etapas futuras de desarrollo. El documento incluye diagrama de arquitectura."/>
    <d v="2023-10-31T00:00:00"/>
    <n v="1"/>
    <s v="Ok, verificado OAP. Se valida la descripción del avance"/>
    <d v="2023-10-31T00:00:00"/>
    <s v="SI"/>
    <n v="1"/>
    <n v="3.3000000000000002E-2"/>
  </r>
  <r>
    <s v="CONSUMIDOR"/>
    <x v="26"/>
    <s v="»3000-"/>
    <x v="26"/>
    <n v="3"/>
    <s v="3000-7-3"/>
    <s v="3000-7"/>
    <x v="1"/>
    <s v="Innovador"/>
    <s v="N/A"/>
    <s v="N/A"/>
    <s v="N/A"/>
    <s v="N/A"/>
    <s v="N/A"/>
    <s v="N/A"/>
    <s v="Socialización y presentación del objeto de estudio (Documento de  presentación final del diagnóstico, único entregable)"/>
    <n v="0.34"/>
    <n v="3.4000000000000002E-2"/>
    <n v="1"/>
    <s v="Numérica"/>
    <s v="# de documentos finales / 1 Documento de  presentación final del diagnóstico"/>
    <d v="2023-11-01T00:00:00"/>
    <d v="2023-11-30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io cumplimiento al producto el pasado 24 de noviembre de 2023, con la presentación del documento final del diagnóstico y la socialización del mismo por parte de los ingenieros de la OTI a la Delegatura"/>
    <d v="2023-11-24T00:00:00"/>
    <n v="1"/>
    <s v="Ok, verificado OAP. Se valida la descripción del avance"/>
    <d v="2023-11-24T00:00:00"/>
    <s v="SI"/>
    <n v="1"/>
    <n v="3.4000000000000002E-2"/>
  </r>
  <r>
    <s v="CONSUMIDOR"/>
    <x v="26"/>
    <s v="»3000-"/>
    <x v="26"/>
    <n v="3"/>
    <s v="3000-8"/>
    <s v="3000-8"/>
    <x v="0"/>
    <s v="Operativo"/>
    <s v="Diseñar e implementar una estrategia que fortalezca la analítica de datos institucional para la toma de decisiones y la prestación de servicios"/>
    <s v="5-CONPES"/>
    <s v="SI"/>
    <s v="N/A"/>
    <s v=" 17.Gestión de la información estadística,  15.Gestión del conocimiento y la innovación"/>
    <s v=" 12-PTEP - Iniciativas adicionales"/>
    <s v="Reportes sobre causas de sanciones impuestas por la Delegatura de Protección del Consumidor y las sentencias condenatorias proferidas por la Delegatura para Asuntos Jurisdiccionales, relacionados con servicios financieros del sector solidario, elaborados. (Actividad 2.35 del CONPES 4005) (Documentos con reportes consolidados)"/>
    <n v="0.1"/>
    <m/>
    <n v="2"/>
    <s v="Numérica"/>
    <s v="#Reportes realizados / 2 Reportes planeados"/>
    <d v="2023-03-01T00:00:00"/>
    <d v="2023-12-30T00:00:00"/>
    <s v="»3000-Delegatura para la protección del Consumidor, »3100-Dirección de Investigaciones de Protección al Consumidor      , »4000-Delegatura para Asuntos  Jurisdiccionales"/>
    <x v="0"/>
    <s v="Cumplida"/>
    <n v="1"/>
    <s v="&quot;Se da cumplimento a este producto con la se elaboración y  reporte No. 2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por el periodo comprendido entre 01/04/2023 al 30/09/2023&quot;._x000a_Este informe ya fue reportado a Supersolidaria y también se encuentra publicado en la página web de la SIC&quot;"/>
    <d v="2023-10-30T00:00:00"/>
    <n v="1"/>
    <s v="Ok, verificado OAP. Se valida la descripción del avance"/>
    <d v="2023-10-30T00:00:00"/>
    <m/>
    <s v="NA"/>
    <n v="0.1"/>
  </r>
  <r>
    <s v="CONSUMIDOR"/>
    <x v="26"/>
    <s v="»3000-"/>
    <x v="26"/>
    <n v="3"/>
    <s v="3000-8-1"/>
    <s v="3000-8"/>
    <x v="1"/>
    <s v="Operativo"/>
    <s v="N/A"/>
    <s v="N/A"/>
    <s v="N/A"/>
    <s v="N/A"/>
    <s v="N/A"/>
    <s v="N/A"/>
    <s v="Elaborar reporte No. 1 de información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1 documento con reporte consolidado del 01/10/2022 al 31/03/2023 / Único entregable)"/>
    <n v="0.5"/>
    <n v="0.05"/>
    <n v="1"/>
    <s v="Numérica"/>
    <s v="#Reportes realizados / 1 Reporte planeados"/>
    <d v="2023-04-01T00:00:00"/>
    <d v="2023-05-31T00:00:00"/>
    <s v="»3000-Delegatura para la protección del Consumidor, »3100-Dirección de Investigaciones de Protección al Consumidor      , »4000-Delegatura para Asuntos  Jurisdiccionales"/>
    <x v="2"/>
    <s v="Cumplida"/>
    <n v="1"/>
    <s v="El pasado mes de abril, se elaboró el reporte No. 1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por el periodo comprendido entre 01/10/2022 al 31/03/2023_x000a_Este informe ya fue reportado a Supersolidaria y también se encuentra publicado en la página web de la SIC._x000a_"/>
    <d v="2023-05-31T00:00:00"/>
    <n v="1"/>
    <s v="Ok, verificado OAP. La evidencia concuerda con la actividad y la fórmula para determinar el avance."/>
    <d v="2023-05-31T00:00:00"/>
    <s v="SI"/>
    <n v="1"/>
    <n v="0.05"/>
  </r>
  <r>
    <s v="CONSUMIDOR"/>
    <x v="26"/>
    <s v="»3000-"/>
    <x v="26"/>
    <n v="3"/>
    <s v="3000-8-2"/>
    <s v="3000-8"/>
    <x v="1"/>
    <s v="Operativo"/>
    <s v="N/A"/>
    <s v="N/A"/>
    <s v="N/A"/>
    <s v="N/A"/>
    <s v="N/A"/>
    <s v="N/A"/>
    <s v="Elaborar reporte No. 2 de información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1 documento con reporte consolidado del 01/04/2023 al 30/09/2023 / Único entregable)"/>
    <n v="0.5"/>
    <n v="0.05"/>
    <n v="1"/>
    <s v="Numérica"/>
    <s v="#Reportes realizados / 1 Reporte planeados"/>
    <d v="2023-10-03T00:00:00"/>
    <d v="2023-12-30T00:00:00"/>
    <s v="»3000-Delegatura para la protección del Consumidor, »3100-Dirección de Investigaciones de Protección al Consumidor      , »4000-Delegatura para Asuntos  Jurisdiccionales"/>
    <x v="0"/>
    <s v="Cumplida"/>
    <n v="1"/>
    <s v="&quot;El pasado mes de octubre, se elaboró el reporte No. 2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por el periodo comprendido entre 01/04/2023 al 30/09/2023_x000a_Este informe ya fue reportado a Supersolidaria y también se encuentra publicado en la página web de la SIC&quot;"/>
    <d v="2023-10-30T00:00:00"/>
    <n v="1"/>
    <s v="Ok, verificado OAP. Se valida la descripción del avance"/>
    <d v="2023-10-30T00:00:00"/>
    <s v="SI"/>
    <n v="1"/>
    <n v="0.05"/>
  </r>
  <r>
    <s v="CONSUMIDOR"/>
    <x v="26"/>
    <s v="»3000-"/>
    <x v="26"/>
    <n v="3"/>
    <s v="3000-9"/>
    <s v="3000-9"/>
    <x v="0"/>
    <s v="Innovador"/>
    <s v="Mejorar la atención y nuestro relacionamiento con los usuarios para consolidar la oferta institucional de servicios con enfoque en las regiones más apartadas del país"/>
    <s v="2-Analítica Institucional - Estadísticas"/>
    <s v="SI"/>
    <s v="N/A"/>
    <s v=" 9. Participación ciudadana en la gestión pública,  15.Gestión del conocimiento y la innovación"/>
    <s v=" 12-PTEP - Iniciativas adicionales"/>
    <s v="Charlas de protección al consumidor sobre operaciones de crédito realizadas a través de comercio electrónico a la ciudadanía, en trabajo conjunto con la Superintendencia Financiera, la Superintendencia de Sociedades y la Red Nacional para la protección del Consumidor, realizadas (fotografías de las charlas realizadas /único entregable)"/>
    <n v="0.1"/>
    <m/>
    <n v="5"/>
    <s v="Numérica"/>
    <s v="# de Charlas realizadas / 5  Charlas a realizar"/>
    <d v="2023-01-01T00:00:00"/>
    <d v="2023-12-30T00:00:00"/>
    <s v="»3000-Delegatura para la protección del Consumidor, »3003-Grupo de trabajo de Apoyo a la Red Nacional de Protección al Consumidor"/>
    <x v="0"/>
    <s v="Cumplida"/>
    <n v="1"/>
    <s v="Ok, verificado OAP. La evidencia concuerda con la producto y la fórmula para determinar el avance."/>
    <d v="2023-03-30T00:00:00"/>
    <n v="1"/>
    <s v="Ok, verificado OAP. La evidencia concuerda con la producto y la fórmula para determinar el avance."/>
    <d v="2023-03-30T00:00:00"/>
    <s v="SI"/>
    <s v="NA"/>
    <n v="0.1"/>
  </r>
  <r>
    <s v="CONSUMIDOR"/>
    <x v="26"/>
    <s v="»3000-"/>
    <x v="26"/>
    <n v="3"/>
    <s v="3000-9-1"/>
    <s v="3000-9"/>
    <x v="1"/>
    <s v="Innovador"/>
    <s v="N/A"/>
    <s v="N/A"/>
    <s v="N/A"/>
    <s v="N/A"/>
    <s v="N/A"/>
    <s v="N/A"/>
    <s v="Realizar reunión para definición de  charlas  (Pantallazo o planilla de asistencia / Único entregable)."/>
    <n v="0.2"/>
    <n v="2.0000000000000004E-2"/>
    <n v="1"/>
    <s v="Numérica"/>
    <s v="# reuniones para definición de charlas realizadas  /1 reunión para definición de charlas a realizar"/>
    <d v="2023-01-01T00:00:00"/>
    <d v="2023-02-28T00:00:00"/>
    <s v="»3000-Delegatura para la protección del Consumidor, »3003-Grupo de trabajo de Apoyo a la Red Nacional de Protección al Consumidor"/>
    <x v="1"/>
    <s v="Cumplida"/>
    <n v="1"/>
    <s v="El pasado 14 de febrero de 2023, se llevó a cabo la sesión en la cual se definieron las charlas a realizar"/>
    <d v="2023-02-14T00:00:00"/>
    <n v="1"/>
    <s v="Ok, verificado OAP. La evidencia concuerda con la actividad y la fórmula para determinar el avance."/>
    <d v="2023-02-14T00:00:00"/>
    <s v="SI"/>
    <n v="1"/>
    <n v="2.0000000000000004E-2"/>
  </r>
  <r>
    <s v="CONSUMIDOR"/>
    <x v="26"/>
    <s v="»3000-"/>
    <x v="26"/>
    <n v="3"/>
    <s v="3000-9-2"/>
    <s v="3000-9"/>
    <x v="1"/>
    <s v="Innovador"/>
    <s v="N/A"/>
    <s v="N/A"/>
    <s v="N/A"/>
    <s v="N/A"/>
    <s v="N/A"/>
    <s v="N/A"/>
    <s v="Charlas de protección al consumidor (fotografías de las charlas realizadas /único entregable)"/>
    <n v="0.8"/>
    <n v="8.0000000000000016E-2"/>
    <n v="5"/>
    <s v="Numérica"/>
    <s v="# charlas realizadas / 5 charlas a realizar_x000a_"/>
    <d v="2023-01-01T00:00:00"/>
    <d v="2023-12-30T00:00:00"/>
    <s v="»3000-Delegatura para la protección del Consumidor, »3003-Grupo de trabajo de Apoyo a la Red Nacional de Protección al Consumidor"/>
    <x v="0"/>
    <s v="Cumplida"/>
    <n v="1"/>
    <s v="Ok, verificado OAP. La evidencia concuerda con la actividad y la fórmula para determinar el avance."/>
    <d v="2023-03-30T00:00:00"/>
    <n v="1"/>
    <s v="Ok, verificado OAP. La evidencia concuerda con la actividad y la fórmula para determinar el avance."/>
    <d v="2023-03-30T00:00:00"/>
    <s v="SI"/>
    <n v="1"/>
    <n v="8.0000000000000016E-2"/>
  </r>
  <r>
    <s v="RED"/>
    <x v="27"/>
    <s v="»3003-"/>
    <x v="27"/>
    <n v="3"/>
    <s v="3003-1"/>
    <s v="3003-1"/>
    <x v="0"/>
    <s v="Operativo"/>
    <s v="Diversificar los canales de atención a las regiones, para fortalecer la cobertura nacional de los servicios de la Entidad"/>
    <s v="7-Ejecución Presupuestal 2022"/>
    <s v="NO"/>
    <s v="  7»Incremento de la cobertura de los servicios de la red nacional de protección al consumidor en el territorio  nacional"/>
    <s v=" 8. Servicio al ciudadano"/>
    <s v=" 1- Plan Anual de Adquisiciones"/>
    <s v="Servicios de atención a la ciudadanía en el territorio nacional, realizados (Informe mensual acumulado de atenciones realizadas)"/>
    <n v="0.14000000000000001"/>
    <m/>
    <n v="330000"/>
    <s v="Numérica"/>
    <s v="# de servicios de atención realizados /330.000atenciones a realizar"/>
    <d v="2023-01-16T00:00:00"/>
    <d v="2023-12-15T00:00:00"/>
    <s v="»3003-Grupo de trabajo de Apoyo a la Red Nacional de Protección al Consumidor"/>
    <x v="0"/>
    <s v="Cumplida"/>
    <n v="1.0680000000000001"/>
    <s v="Con corte a 31 de diciembre se realizaron 352.378 atenciones de las 330.000 programadas en la última modificación de Plan de Acción 2023. Lo cual equivale a un cumplimiento del 106,8%(En el informe no se cambio la meta ya que oficalmente nos la comunicaron en este seguimiento)"/>
    <d v="2023-12-29T00:00:00"/>
    <n v="1"/>
    <s v="Se reportaron las evidencias que permiten verificar el cumplimiento del producto. Para efectos de calculo de indicadores se registra 100%"/>
    <d v="2023-12-29T00:00:00"/>
    <m/>
    <s v="NA"/>
    <n v="0.14000000000000001"/>
  </r>
  <r>
    <s v="RED"/>
    <x v="27"/>
    <s v="»3003-"/>
    <x v="27"/>
    <n v="3"/>
    <s v="3003-1-1"/>
    <s v="3003-1"/>
    <x v="1"/>
    <s v="Operativo"/>
    <s v="N/A"/>
    <s v="N/A"/>
    <s v="N/A"/>
    <s v="N/A"/>
    <s v="N/A"/>
    <s v="N/A"/>
    <s v="Mantener en operación las casas regionales del consumidor de bienes y servicios a nivel nacional (Informe bimestral de operación de las casas regionales)"/>
    <n v="0.4"/>
    <n v="5.6000000000000008E-2"/>
    <n v="15"/>
    <s v="Numérica"/>
    <s v="# de casas regionales mantenidas /15 casas regionales a mantener"/>
    <d v="2023-01-16T00:00:00"/>
    <d v="2023-12-15T00:00:00"/>
    <s v="»3003-Grupo de trabajo de Apoyo a la Red Nacional de Protección al Consumidor"/>
    <x v="0"/>
    <s v="Cumplida"/>
    <n v="1"/>
    <s v="Para el periodo evaluado se entrega el 6 informe de operación de las casas regionales, cumpliendo con la meta de 6 infomes bimensuales."/>
    <d v="2023-12-29T00:00:00"/>
    <n v="1"/>
    <s v="Se evidencia los soportes que permiten validar el cumplimiento de la actividad "/>
    <d v="2023-12-29T00:00:00"/>
    <s v="SI"/>
    <n v="1"/>
    <n v="5.6000000000000008E-2"/>
  </r>
  <r>
    <s v="RED"/>
    <x v="27"/>
    <s v="»3003-"/>
    <x v="27"/>
    <n v="3"/>
    <s v="3003-1-2"/>
    <s v="3003-1"/>
    <x v="1"/>
    <s v="Operativo"/>
    <s v="N/A"/>
    <s v="N/A"/>
    <s v="N/A"/>
    <s v="N/A"/>
    <s v="N/A"/>
    <s v="N/A"/>
    <s v="Mantener en operación las casas locales del consumidor de bienes y servicios a nivel nacional (Informe bimestral de operación de las casas locales)"/>
    <n v="0.3"/>
    <n v="4.2000000000000003E-2"/>
    <n v="6"/>
    <s v="Numérica"/>
    <s v="# de casas locales mantenidas/6 casas locales a mantener"/>
    <d v="2023-01-10T00:00:00"/>
    <d v="2023-12-15T00:00:00"/>
    <s v="»3003-Grupo de trabajo de Apoyo a la Red Nacional de Protección al Consumidor"/>
    <x v="0"/>
    <s v="Cumplida"/>
    <n v="1"/>
    <s v="Para el periodo evaluado se presenta el sexto informe de operación de las   Casas Locales . Se presentan 6 informes de 6 con cumplimiento del 100%"/>
    <d v="2023-12-29T00:00:00"/>
    <n v="1"/>
    <s v="Se evidencia los soportes que permiten validar el cumplimiento de la actividad "/>
    <d v="2023-12-29T00:00:00"/>
    <s v="SI"/>
    <n v="1"/>
    <n v="4.2000000000000003E-2"/>
  </r>
  <r>
    <s v="RED"/>
    <x v="27"/>
    <s v="»3003-"/>
    <x v="27"/>
    <n v="3"/>
    <s v="3003-1-3"/>
    <s v="3003-1"/>
    <x v="1"/>
    <s v="Operativo"/>
    <s v="N/A"/>
    <s v="N/A"/>
    <s v="N/A"/>
    <s v="N/A"/>
    <s v="N/A"/>
    <s v="N/A"/>
    <s v="Mantener en operación las Rutas del Consumidor con operación en el Territorio Nacional (Informe bimestral de operación de las rutas del consumidor 2023) "/>
    <n v="0.3"/>
    <n v="4.2000000000000003E-2"/>
    <n v="5"/>
    <s v="Numérica"/>
    <s v="# de Rutas del Consumidor mantenidas/5 Rutas del Consumidor a mantener"/>
    <d v="2023-01-16T00:00:00"/>
    <d v="2023-12-15T00:00:00"/>
    <s v="»3003-Grupo de trabajo de Apoyo a la Red Nacional de Protección al Consumidor"/>
    <x v="0"/>
    <s v="Cumplida"/>
    <n v="1"/>
    <s v="Con corte a 29 de diciembre se presenta el sexto informe de operación de la rutas del consumidor, Incluye soporte Plan Navidad donde las rutas estuvieron prestando los servicios en diferentes localidads de la ciudad de Bogotá. Cumpliendo con el 100% de la actividad."/>
    <d v="2023-12-29T00:00:00"/>
    <n v="1"/>
    <s v="Se evidencia los soportes que permiten validar el cumplimiento de la actividad "/>
    <d v="2023-12-29T00:00:00"/>
    <s v="SI"/>
    <n v="1"/>
    <n v="4.2000000000000003E-2"/>
  </r>
  <r>
    <s v="RED"/>
    <x v="27"/>
    <s v="»3003-"/>
    <x v="27"/>
    <n v="3"/>
    <s v="3003-2"/>
    <s v="3003-2"/>
    <x v="0"/>
    <s v="Operativo"/>
    <s v="Incentivar a los empresarios en la implementación de estrategias preventivas para la protección de los consumidores"/>
    <s v="7-Ejecución Presupuestal 2022"/>
    <s v="NO"/>
    <s v="  7»Incremento de la cobertura de los servicios de la red nacional de protección al consumidor en el territorio  nacional"/>
    <s v=" 8. Servicio al ciudadano"/>
    <s v=" 1- Plan Anual de Adquisiciones"/>
    <s v="Jornadas de divulgación realizadas (Informe mensual de jornadas de divulgación acumulado)"/>
    <n v="0.14000000000000001"/>
    <m/>
    <n v="36000"/>
    <s v="Numérica"/>
    <s v="# de jornadas de divulgación realizadas/36000 jornadas de divulgación a realizar"/>
    <d v="2023-01-15T00:00:00"/>
    <d v="2023-12-15T00:00:00"/>
    <s v="»3003-Grupo de trabajo de Apoyo a la Red Nacional de Protección al Consumidor"/>
    <x v="0"/>
    <s v="Cumplida"/>
    <n v="1.08"/>
    <s v="Con corte a 29 de diciembre se presenta  Informe acumulado de divulgaciones donde se evidencia que e realizaron 38.961 divulgaciones de las 36.000 programadas (en el informe no se alcanzó a modificar la meta). Lo cual indica un cumplimiento del 108%"/>
    <d v="2023-12-29T00:00:00"/>
    <n v="1"/>
    <s v="Se reportaron las evidencias que permiten verificar el cumplimiento del producto. Para efectos de calculo de indicadores se registra 100%"/>
    <d v="2023-12-29T00:00:00"/>
    <m/>
    <s v="NA"/>
    <n v="0.14000000000000001"/>
  </r>
  <r>
    <s v="RED"/>
    <x v="27"/>
    <s v="»3003-"/>
    <x v="27"/>
    <n v="3"/>
    <s v="3003-2-1"/>
    <s v="3003-2"/>
    <x v="1"/>
    <s v="Operativo"/>
    <s v="N/A"/>
    <s v="N/A"/>
    <s v="N/A"/>
    <s v="N/A"/>
    <s v="N/A"/>
    <s v="N/A"/>
    <s v="Definir y aprobar la Estrategia de Prevención, promoción y Articulación -EPPA- establecimientos de comercio, por parte de la coordinación de la RNPC (Documento y cronograma de la Estrategia de Prevención, promoción y articulación -EPPA- /único entregable)"/>
    <n v="0.2"/>
    <n v="2.8000000000000004E-2"/>
    <n v="1"/>
    <s v="Numérica"/>
    <s v="# de estrategias definidas y aprobadas /1 estrategia a definir y aprobar"/>
    <d v="2023-01-15T00:00:00"/>
    <d v="2023-01-31T00:00:00"/>
    <s v="»3003-Grupo de trabajo de Apoyo a la Red Nacional de Protección al Consumidor"/>
    <x v="1"/>
    <s v="Cumplida"/>
    <n v="1"/>
    <s v="Dentro del tiempo programado se cumplido con la definición y aprobación de la estrategia EPPA 2023"/>
    <d v="2023-01-31T00:00:00"/>
    <n v="1"/>
    <s v="De acuerdo con el soporte entregado la actividad fue cumplida "/>
    <d v="2023-01-31T00:00:00"/>
    <s v="SI"/>
    <n v="1"/>
    <n v="2.8000000000000004E-2"/>
  </r>
  <r>
    <s v="RED"/>
    <x v="27"/>
    <s v="»3003-"/>
    <x v="27"/>
    <n v="3"/>
    <s v="3003-2-2"/>
    <s v="3003-2"/>
    <x v="1"/>
    <s v="Operativo"/>
    <s v="N/A"/>
    <s v="N/A"/>
    <s v="N/A"/>
    <s v="N/A"/>
    <s v="N/A"/>
    <s v="N/A"/>
    <s v="Ejecutar la Estrategia de Prevención, promoción y Articulación -EPPA- establecimientos de comercio (seguimiento trimestral al cronograma de la Estrategia de Prevención, promoción y articulación -EPPA- e informe final de actividades)"/>
    <n v="0.5"/>
    <n v="7.0000000000000007E-2"/>
    <n v="1"/>
    <s v="Porcentual"/>
    <s v="% de Estrategia ejecutada /100% de la Estrategia a ejecutar"/>
    <d v="2023-01-15T00:00:00"/>
    <d v="2023-12-15T00:00:00"/>
    <s v="»3003-Grupo de trabajo de Apoyo a la Red Nacional de Protección al Consumidor"/>
    <x v="0"/>
    <s v="Cumplida"/>
    <n v="1"/>
    <s v="Para el periodo evaluado se presenta el tercer (3) informe de segimiento a las actividades de divulgación de los tres programados. Cumpliendo con el 100% de la actividad"/>
    <d v="2023-10-31T00:00:00"/>
    <n v="1"/>
    <s v="Se evidencia los soportes que permiten validar el cumplimiento de la actividad "/>
    <d v="2023-10-31T00:00:00"/>
    <s v="SI"/>
    <n v="1"/>
    <n v="7.0000000000000007E-2"/>
  </r>
  <r>
    <s v="RED"/>
    <x v="27"/>
    <s v="»3003-"/>
    <x v="27"/>
    <n v="3"/>
    <s v="3003-2-3"/>
    <s v="3003-2"/>
    <x v="1"/>
    <s v="Operativo"/>
    <s v="N/A"/>
    <s v="N/A"/>
    <s v="N/A"/>
    <s v="N/A"/>
    <s v="N/A"/>
    <s v="N/A"/>
    <s v="Desarrollar campañas de divulgación en fechas especiales y en distintos lugares del país con alto impacto a la ciudadanía en temas de Protección al Consumidor- Ley 1480 de 2011 (Informe por campaña)"/>
    <n v="0.3"/>
    <n v="4.2000000000000003E-2"/>
    <n v="8"/>
    <s v="Numérica"/>
    <s v="# de campañas desarrolladas/8 campañas a desarrollar"/>
    <d v="2023-03-01T00:00:00"/>
    <d v="2023-12-15T00:00:00"/>
    <s v="»3003-Grupo de trabajo de Apoyo a la Red Nacional de Protección al Consumidor"/>
    <x v="0"/>
    <s v="Cumplida"/>
    <n v="1"/>
    <s v="Para este periodo se presentan los informes de las cpampañas 5, 6,7 y 8. Cumpliendo con la actividad de realizar 8 campañas de divulgación"/>
    <d v="2023-10-31T00:00:00"/>
    <n v="1"/>
    <s v="Se evidencia los soportes que permiten validar el cumplimiento de la actividad "/>
    <d v="2023-10-31T00:00:00"/>
    <s v="SI"/>
    <n v="1"/>
    <n v="4.2000000000000003E-2"/>
  </r>
  <r>
    <s v="RED"/>
    <x v="27"/>
    <s v="»3003-"/>
    <x v="27"/>
    <n v="3"/>
    <s v="3003-3"/>
    <s v="3003-3"/>
    <x v="0"/>
    <s v="Operativo"/>
    <s v="Incrementar las actividades de difusión y pedagogía en el marco de las funciones de la SIC, para empoderar a usuarios y consumidores. "/>
    <s v="7-Ejecución Presupuestal 2022"/>
    <s v="SI"/>
    <s v="  7»Incremento de la cobertura de los servicios de la red nacional de protección al consumidor en el territorio  nacional"/>
    <s v=" 8. Servicio al ciudadano"/>
    <s v=" 1- Plan Anual de Adquisiciones"/>
    <s v="Jornadas de Capacitación sobre las normas de Protección al Consumidor, buenas prácticas comerciales y la dinámica y misionalidad de la RNPC realizadas,  (Informe mensual acumulado de capacitaciones realizadas)"/>
    <n v="0.14000000000000001"/>
    <m/>
    <n v="4500"/>
    <s v="Numérica"/>
    <s v="# de capacitaciones realizadas/4500 capacitaciones a realizar"/>
    <d v="2023-01-15T00:00:00"/>
    <d v="2023-12-15T00:00:00"/>
    <s v="»3003-Grupo de trabajo de Apoyo a la Red Nacional de Protección al Consumidor"/>
    <x v="0"/>
    <s v="Cumplida"/>
    <n v="1.2230000000000001"/>
    <s v="Con corte al 29 de diciembre se realizaron 5.506 capacitaciones de las  4500 programadas (en el informe no alcanzó a quedar actualizada la meta) llegando a un cumplimiento del 122.3%"/>
    <d v="2023-12-29T00:00:00"/>
    <n v="1"/>
    <s v="Se reportaron las evidencias que permiten verificar el cumplimiento del producto. Para efectos de calculo de indicadores se registra 100%"/>
    <d v="2023-12-29T00:00:00"/>
    <m/>
    <s v="NA"/>
    <n v="0.14000000000000001"/>
  </r>
  <r>
    <s v="RED"/>
    <x v="27"/>
    <s v="»3003-"/>
    <x v="27"/>
    <n v="3"/>
    <s v="3003-3-1"/>
    <s v="3003-3"/>
    <x v="1"/>
    <s v="Operativo"/>
    <s v="N/A"/>
    <s v="N/A"/>
    <s v="N/A"/>
    <s v="N/A"/>
    <s v="N/A"/>
    <s v="N/A"/>
    <s v="Definir, aprobar y realizar seguimiento al cronograma de capacitaciones por parte del coordinador de la RNPC  (Cronograma  de capacitaciones)"/>
    <n v="0.3"/>
    <n v="4.2000000000000003E-2"/>
    <n v="1"/>
    <s v="Numérica"/>
    <s v="# cronograma de capacitaciones realizado / 1 cronograma a realizar"/>
    <d v="2023-01-15T00:00:00"/>
    <d v="2023-01-31T00:00:00"/>
    <s v="»3003-Grupo de trabajo de Apoyo a la Red Nacional de Protección al Consumidor"/>
    <x v="1"/>
    <s v="Cumplida"/>
    <n v="1"/>
    <s v="Durante el mes de enero se definido y aprobó el cronograma de capacitaciones por parte del coordinador de la RNPC."/>
    <d v="2023-01-31T00:00:00"/>
    <n v="1"/>
    <s v="De acuerdo con el soporte entregado en el primer seguimiento  la actividad fue cumplida "/>
    <d v="2023-01-31T00:00:00"/>
    <s v="SI"/>
    <n v="1"/>
    <n v="4.2000000000000003E-2"/>
  </r>
  <r>
    <s v="RED"/>
    <x v="27"/>
    <s v="»3003-"/>
    <x v="27"/>
    <n v="3"/>
    <s v="3003-3-2"/>
    <s v="3003-3"/>
    <x v="1"/>
    <s v="Operativo"/>
    <s v="N/A"/>
    <s v="N/A"/>
    <s v="N/A"/>
    <s v="N/A"/>
    <s v="N/A"/>
    <s v="N/A"/>
    <s v="Capacitar a las alcadias municipales y locales en el adecuado ejercicio de las funciones de policía administrativa que en materia de protección al consumidor le asisten a las autoridades territoriales, (informe trimestral de actividades)"/>
    <n v="0.1"/>
    <n v="1.4000000000000002E-2"/>
    <n v="300"/>
    <s v="Numérica"/>
    <s v="# de capacitaciones realizadas/300 capacitaciones a realizar"/>
    <d v="2023-02-01T00:00:00"/>
    <d v="2023-12-15T00:00:00"/>
    <s v="»3003-Grupo de trabajo de Apoyo a la Red Nacional de Protección al Consumidor"/>
    <x v="0"/>
    <s v="Vencida"/>
    <s v="85.3%"/>
    <s v="Para este corte se presenta un solo informe consolidado final de capacitaciones ya que la actividad la realiza el mismo grupo, Para esta actividad se realizaron un total de 256 capacitaciones en facultades administrativas alcaldes de las 300 programadas"/>
    <d v="2023-12-29T00:00:00"/>
    <n v="0.85299999999999998"/>
    <s v="Se evidencia los soportes que permiten validar el avance registrado por la actividad "/>
    <d v="2023-12-29T00:00:00"/>
    <s v="SI"/>
    <n v="0.85299999999999998"/>
    <n v="1.1942000000000001E-2"/>
  </r>
  <r>
    <s v="RED"/>
    <x v="27"/>
    <s v="»3003-"/>
    <x v="27"/>
    <n v="3"/>
    <s v="3003-3-3"/>
    <s v="3003-3"/>
    <x v="1"/>
    <s v="Operativo"/>
    <s v="N/A"/>
    <s v="N/A"/>
    <s v="N/A"/>
    <s v="N/A"/>
    <s v="N/A"/>
    <s v="N/A"/>
    <s v="Capacitar a comerciantes y tenderos para fortalecer conocimientos en materia de protección al consumidor y generar buenas practicas comerciales. (informe trimestral de actividades)"/>
    <n v="0.1"/>
    <n v="1.4000000000000002E-2"/>
    <n v="200"/>
    <s v="Numérica"/>
    <s v="# de capacitaciones realizadas/200 capacitaciones a realizar"/>
    <d v="2023-02-01T00:00:00"/>
    <d v="2023-12-15T00:00:00"/>
    <s v="»3003-Grupo de trabajo de Apoyo a la Red Nacional de Protección al Consumidor"/>
    <x v="0"/>
    <s v="Vencida"/>
    <s v="96.5%"/>
    <s v="Para este corte se presenta un solo informe consolidado final de capacitaciones ya que la actividad la realiza el mismo grupo, Para esta actividad se realizaron un total de 193 capacitaciones a tenderos  de las 200 programadas"/>
    <d v="2023-12-29T00:00:00"/>
    <n v="0.96299999999999997"/>
    <s v="Se evidencia los soportes que permiten validar el avance registrado por la actividad "/>
    <d v="2023-12-29T00:00:00"/>
    <s v="SI"/>
    <n v="0.96299999999999997"/>
    <n v="1.3482000000000001E-2"/>
  </r>
  <r>
    <s v="RED"/>
    <x v="27"/>
    <s v="»3003-"/>
    <x v="27"/>
    <n v="3"/>
    <s v="3003-3-4"/>
    <s v="3003-3"/>
    <x v="1"/>
    <s v="Operativo"/>
    <s v="N/A"/>
    <s v="N/A"/>
    <s v="N/A"/>
    <s v="N/A"/>
    <s v="N/A"/>
    <s v="N/A"/>
    <s v="Capacitar a consumidores, comerciantes, empresarios, colegios y a la sociedad en general en las normas de Protección al Consumidor, dinámica y misionalidad de la RNPC , (informe trimestral de actividades)"/>
    <n v="0.5"/>
    <n v="7.0000000000000007E-2"/>
    <n v="3400"/>
    <s v="Numérica"/>
    <s v="# de capacitaciones realizadas/3400 capacitaciones a realizar"/>
    <d v="2023-03-01T00:00:00"/>
    <d v="2023-12-15T00:00:00"/>
    <s v="»3003-Grupo de trabajo de Apoyo a la Red Nacional de Protección al Consumidor"/>
    <x v="0"/>
    <s v="Cumplida"/>
    <s v="126.45%"/>
    <s v="Para este corte se presenta un solo informe consolidado final de capacitaciones ya que la actividad la realiza el mismo grupo, Para esta actividad se realizaron un total de 5058 capacitaciones generales  de las 4000 programadas"/>
    <d v="2023-12-29T00:00:00"/>
    <n v="1"/>
    <s v="Se evidencia los soportes que permiten validar el avance registrado para la actividad. Se ajusta verificación a 100 para calculo de indicadores de seguimiento"/>
    <d v="2023-12-29T00:00:00"/>
    <s v="SI"/>
    <n v="1"/>
    <n v="7.0000000000000007E-2"/>
  </r>
  <r>
    <s v="RED"/>
    <x v="27"/>
    <s v="»3003-"/>
    <x v="27"/>
    <n v="3"/>
    <s v="3003-4"/>
    <s v="3003-4"/>
    <x v="0"/>
    <s v="Innovador"/>
    <s v="Establecer programas de oferta de los servicios de la SIC enfocados a la economía social, turismo y reindustrialización con enfoque en cobertura nacional"/>
    <s v="7-Ejecución Presupuestal 2022"/>
    <s v="NO"/>
    <s v="  7»Incremento de la cobertura de los servicios de la red nacional de protección al consumidor en el territorio  nacional"/>
    <s v=" 15.Gestión del conocimiento y la innovación,  9. Participación ciudadana en la gestión pública"/>
    <s v=" 1- Plan Anual de Adquisiciones"/>
    <s v="Programa CONSUFONDO ejecutado (Avance trimestral de  actividades e informe Final)"/>
    <n v="7.0000000000000007E-2"/>
    <m/>
    <n v="100"/>
    <s v="Porcentual"/>
    <s v="% de programa CONSUFONDO ejecutado/ 100% del Programa CONSUFONDO a ejecutar"/>
    <d v="2023-02-01T00:00:00"/>
    <d v="2023-12-31T00:00:00"/>
    <s v="»3003-Grupo de trabajo de Apoyo a la Red Nacional de Protección al Consumidor"/>
    <x v="0"/>
    <s v="Cumplida"/>
    <n v="1"/>
    <s v="Se presenta como evidencia del Producto el informe final de ejecución del Programa CONSUFONDO dentro del término estanblecido"/>
    <d v="2023-11-30T00:00:00"/>
    <n v="1"/>
    <s v="Se reportaron las evidencias que permiten verificar el cumplimiento del producto "/>
    <d v="2023-11-30T00:00:00"/>
    <m/>
    <s v="NA"/>
    <n v="7.0000000000000007E-2"/>
  </r>
  <r>
    <s v="RED"/>
    <x v="27"/>
    <s v="»3003-"/>
    <x v="27"/>
    <n v="3"/>
    <s v="3003-4-1"/>
    <s v="3003-4"/>
    <x v="1"/>
    <s v="Innovador"/>
    <s v="N/A"/>
    <s v="N/A"/>
    <s v="N/A"/>
    <s v="N/A"/>
    <s v="N/A"/>
    <s v="N/A"/>
    <s v="Socializar la convocatoria de CONSUFONDO a grupos de interés o grupos de valor establecidos en la cartilla. (Informe de socialización de la Cartilla de CONSUFONDO con grupos de valor e interés / Único entregable)"/>
    <n v="0.05"/>
    <n v="3.5000000000000005E-3"/>
    <n v="1"/>
    <s v="Numérica"/>
    <s v="# de convocatorias CONSUFONDO socializadas / 1 convocatoria CONSUFONDO a socializar"/>
    <d v="2023-02-01T00:00:00"/>
    <d v="2023-03-17T00:00:00"/>
    <s v="»3003-Grupo de trabajo de Apoyo a la Red Nacional de Protección al Consumidor"/>
    <x v="1"/>
    <s v="Cumplida"/>
    <n v="1"/>
    <s v="La cartilla se socializó a los diferentes entes interesados a participar en la convocatoria de confufondo desde el 7 de febrero hasta el 16 de marzo de 2023 incluyendo jornadas presenciales y virtuales"/>
    <d v="2023-03-17T00:00:00"/>
    <n v="1"/>
    <s v="De acuerdo con el soporte entregado la actividad fue cumplida "/>
    <d v="2023-03-17T00:00:00"/>
    <s v="SI"/>
    <n v="1"/>
    <n v="3.5000000000000005E-3"/>
  </r>
  <r>
    <s v="RED"/>
    <x v="27"/>
    <s v="»3003-"/>
    <x v="27"/>
    <n v="3"/>
    <s v="3003-4-2"/>
    <s v="3003-4"/>
    <x v="1"/>
    <s v="Innovador"/>
    <s v="N/A"/>
    <s v="N/A"/>
    <s v="N/A"/>
    <s v="N/A"/>
    <s v="N/A"/>
    <s v="N/A"/>
    <s v="Elaborar estudios previos y enviarlos al Grupo de Contratación(Documento elaborado / único entregable)"/>
    <n v="0.15"/>
    <n v="1.0500000000000001E-2"/>
    <n v="1"/>
    <s v="Numérica"/>
    <s v="# de estudios previos elaborados / 1 estudio previo a elaborar "/>
    <d v="2023-03-01T00:00:00"/>
    <d v="2023-03-31T00:00:00"/>
    <s v="»3003-Grupo de trabajo de Apoyo a la Red Nacional de Protección al Consumidor"/>
    <x v="1"/>
    <s v="Cumplida"/>
    <n v="1"/>
    <s v="Para este periodo se elaboraron los estudios previos del programa Consufondo y fueron enviados al grupo de contratos quienes presentaron sus observaciones y aprobación."/>
    <d v="2023-03-22T00:00:00"/>
    <n v="1"/>
    <s v="De acuerdo con el soporte entregado la actividad fue cumplida "/>
    <d v="2023-03-22T00:00:00"/>
    <s v="SI"/>
    <n v="1"/>
    <n v="1.0500000000000001E-2"/>
  </r>
  <r>
    <s v="RED"/>
    <x v="27"/>
    <s v="»3003-"/>
    <x v="27"/>
    <n v="3"/>
    <s v="3003-4-3"/>
    <s v="3003-4"/>
    <x v="1"/>
    <s v="Innovador"/>
    <s v="N/A"/>
    <s v="N/A"/>
    <s v="N/A"/>
    <s v="N/A"/>
    <s v="N/A"/>
    <s v="N/A"/>
    <s v="Solicitar la contratación a Secretaría General con el visto bueno de la Dirección Financiera y el Grupo de Contratación (Memorando/único entregable) "/>
    <n v="0.05"/>
    <n v="3.5000000000000005E-3"/>
    <n v="1"/>
    <s v="Numérica"/>
    <s v="# de contrataciones solicitadas/ 1 contratación a solicitar"/>
    <d v="2023-04-03T00:00:00"/>
    <d v="2023-04-07T00:00:00"/>
    <s v="»3003-Grupo de trabajo de Apoyo a la Red Nacional de Protección al Consumidor"/>
    <x v="2"/>
    <s v="Cumplida"/>
    <n v="1"/>
    <s v="Con fecha 30 de marzo se envió memorando a Secretaria General solicitando se surta la etapa contractual ."/>
    <d v="2023-03-30T00:00:00"/>
    <n v="1"/>
    <s v="De acuerdo con el soporte entregado en el primer seguimiento  la actividad fue cumplida "/>
    <d v="2023-04-30T00:00:00"/>
    <s v="SI"/>
    <n v="1"/>
    <n v="3.5000000000000005E-3"/>
  </r>
  <r>
    <s v="RED"/>
    <x v="27"/>
    <s v="»3003-"/>
    <x v="27"/>
    <n v="3"/>
    <s v="3003-4-4"/>
    <s v="3003-4"/>
    <x v="1"/>
    <s v="Innovador"/>
    <s v="N/A"/>
    <s v="N/A"/>
    <s v="N/A"/>
    <s v="N/A"/>
    <s v="N/A"/>
    <s v="N/A"/>
    <s v="Revisar la solicitud de contratación y realizar los ajustes cuando haya lugar a ello  (Correo electrónico del abogado a cargo informando la publicación del proceso en SECOP y/o pantallazo de publicación)"/>
    <n v="0.1"/>
    <n v="7.000000000000001E-3"/>
    <n v="1"/>
    <s v="Numérica"/>
    <s v="# de contrataciones revisadas y ajustadas / 1 contratación a revisar y ajustar"/>
    <d v="2023-04-07T00:00:00"/>
    <d v="2023-04-10T00:00:00"/>
    <s v="»3003-Grupo de trabajo de Apoyo a la Red Nacional de Protección al Consumidor, »105-Grupo de Trabajo  Contratación"/>
    <x v="2"/>
    <s v="Cumplida"/>
    <n v="1"/>
    <s v="Con corte a 31 de marzo el grupo de contratos nos compartió la evidencia de la publicación del proceso en el SECOP .(Actividad compartida)."/>
    <d v="2023-03-31T00:00:00"/>
    <n v="1"/>
    <s v="De acuerdo con el soporte entregado en el primer seguimiento  la actividad fue cumplida "/>
    <d v="2023-04-30T00:00:00"/>
    <s v="SI"/>
    <n v="1"/>
    <n v="7.000000000000001E-3"/>
  </r>
  <r>
    <s v="RED"/>
    <x v="27"/>
    <s v="»3003-"/>
    <x v="27"/>
    <n v="3"/>
    <s v="3003-4-5"/>
    <s v="3003-4"/>
    <x v="2"/>
    <s v="Innovador"/>
    <s v="N/A"/>
    <s v="N/A"/>
    <s v="N/A"/>
    <s v="N/A"/>
    <s v="N/A"/>
    <s v="N/A"/>
    <s v="Desarrollar el proceso contractual (Resolución declaratoria de desierto o contrato suscrito o captura de pantalla del SECOP con la cancelación del proceso/único entregable)._x000a_"/>
    <n v="0.25"/>
    <n v="1.7500000000000002E-2"/>
    <n v="1"/>
    <s v="Numérica"/>
    <s v="# de procesos contractuales desarrollados/ 1 proceso contractual a desarrollar "/>
    <d v="2023-04-11T00:00:00"/>
    <d v="2023-06-26T00:00:00"/>
    <s v="»105-Grupo de Trabajo  Contratación"/>
    <x v="2"/>
    <s v="Cumplida"/>
    <n v="1"/>
    <s v="Con fecha 21 de junio de 2023, se adjudicaron recursos de la convocatoria “Fondo de Proyectos de Protección al_x000a_Consumidor”- CONSUFONDO SIC 005 de 2023"/>
    <d v="2023-06-21T00:00:00"/>
    <n v="1"/>
    <s v="De acuerdo con el soporte entregado (contrato) la actividad fue cumplida "/>
    <d v="2023-06-20T00:00:00"/>
    <s v="SI"/>
    <n v="1"/>
    <n v="1.7500000000000002E-2"/>
  </r>
  <r>
    <s v="RED"/>
    <x v="27"/>
    <s v="»3003-"/>
    <x v="27"/>
    <n v="3"/>
    <s v="3003-4-6"/>
    <s v="3003-4"/>
    <x v="1"/>
    <s v="Innovador"/>
    <s v="N/A"/>
    <s v="N/A"/>
    <s v="N/A"/>
    <s v="N/A"/>
    <s v="N/A"/>
    <s v="N/A"/>
    <s v="Realizar informe mensual de supervisión a la ejecución del Programa Consufondo (Informe mensual de actividades) "/>
    <n v="0.4"/>
    <n v="2.8000000000000004E-2"/>
    <n v="4"/>
    <s v="Numérica"/>
    <s v="# de Informes mensual de ejecución realizados /4 informe mensuales de ejecución realizados"/>
    <d v="2023-07-01T00:00:00"/>
    <d v="2023-12-31T00:00:00"/>
    <s v="»3003-Grupo de trabajo de Apoyo a la Red Nacional de Protección al Consumidor"/>
    <x v="0"/>
    <s v="Cumplida"/>
    <n v="1"/>
    <s v="Con fecha 23 de noviembra se presenta el cuarto informe de seguimiento a la ejecución del Programa CONSUFONDO  de los 4 programados."/>
    <d v="2023-11-23T00:00:00"/>
    <n v="1"/>
    <s v="Se evidencia los soportes que permiten validar el cumplimiento de la actividad "/>
    <d v="2023-11-23T00:00:00"/>
    <s v="SI"/>
    <n v="1"/>
    <n v="2.8000000000000004E-2"/>
  </r>
  <r>
    <s v="RED"/>
    <x v="27"/>
    <s v="»3003-"/>
    <x v="27"/>
    <n v="3"/>
    <s v="3003-5"/>
    <s v="3003-5"/>
    <x v="0"/>
    <s v="Operativo"/>
    <s v="Incentivar a los empresarios en la implementación de estrategias preventivas para la protección de los consumidores"/>
    <s v="7-Ejecución Presupuestal 2022"/>
    <s v="NO"/>
    <s v="  7»Incremento de la cobertura de los servicios de la red nacional de protección al consumidor en el territorio  nacional"/>
    <s v=" 9. Participación ciudadana en la gestión pública,  8. Servicio al ciudadano"/>
    <s v=" 1- Plan Anual de Adquisiciones"/>
    <s v="Sensibilizaciones en Metrología Legal y Reglamentos Técnicos realizadas (Reporte tablero de control mensual acumulado)"/>
    <n v="0.06"/>
    <m/>
    <n v="3000"/>
    <s v="Numérica"/>
    <s v="# de sensibilizaciones realizadas/3000 sensibilizaciones a realizar"/>
    <d v="2023-01-16T00:00:00"/>
    <d v="2023-12-15T00:00:00"/>
    <s v="»3003-Grupo de trabajo de Apoyo a la Red Nacional de Protección al Consumidor"/>
    <x v="0"/>
    <s v="Cumplida"/>
    <n v="1.02"/>
    <s v="Con corte 30 de noviembre se presenta tablero de control acumulado de las sensibilizaciones, logrando un total de 3053 divulgaciones de las 3000 programadas. Lo cual equivale a un cumplimiento del 102%"/>
    <d v="2023-11-30T00:00:00"/>
    <n v="1"/>
    <s v="Se reportaron las evidencias que permiten verificar el cumplimiento del producto. Para efectos de calculo de indicadores se registra 100%"/>
    <d v="2023-11-30T00:00:00"/>
    <m/>
    <s v="NA"/>
    <n v="0.06"/>
  </r>
  <r>
    <s v="RED"/>
    <x v="27"/>
    <s v="»3003-"/>
    <x v="27"/>
    <n v="3"/>
    <s v="3003-5-1"/>
    <s v="3003-5"/>
    <x v="1"/>
    <s v="Operativo"/>
    <s v="N/A"/>
    <s v="N/A"/>
    <s v="N/A"/>
    <s v="N/A"/>
    <s v="N/A"/>
    <s v="N/A"/>
    <s v="Definir y entregar cronogramas mensuales de actividades  de sensibilización en Reglamentos Técnicos y Metrología Legal (Cronograma mensual)"/>
    <n v="0.2"/>
    <n v="1.2E-2"/>
    <n v="10"/>
    <s v="Numérica"/>
    <s v="# de cronograma realizados/11 cronogramas a realizar"/>
    <d v="2023-01-16T00:00:00"/>
    <d v="2023-11-15T00:00:00"/>
    <s v="»3003-Grupo de trabajo de Apoyo a la Red Nacional de Protección al Consumidor"/>
    <x v="0"/>
    <s v="Cumplida"/>
    <n v="1"/>
    <s v="Coforme a la solicitud de modificación del Plan de Acción, para este corte se presenta el cronograma numero 10 de 10 el cual correponde a la programación de las sensibilizaciones realizadas en el mes de noviembre. "/>
    <d v="2023-11-01T00:00:00"/>
    <n v="1"/>
    <s v="Se evidencia los soportes que permiten validar el cumplimiento de la actividad "/>
    <d v="2023-11-01T00:00:00"/>
    <s v="SI"/>
    <n v="1"/>
    <n v="1.2E-2"/>
  </r>
  <r>
    <s v="RED"/>
    <x v="27"/>
    <s v="»3003-"/>
    <x v="27"/>
    <n v="3"/>
    <s v="3003-5-2"/>
    <s v="3003-5"/>
    <x v="1"/>
    <s v="Operativo"/>
    <s v="N/A"/>
    <s v="N/A"/>
    <s v="N/A"/>
    <s v="N/A"/>
    <s v="N/A"/>
    <s v="N/A"/>
    <s v="Realizar seguimiento a las ejecución de actividades de sensibilización en Reglamentos Técnicos y Metrología Legal (Informe trimestral de actividades)"/>
    <n v="0.8"/>
    <n v="4.8000000000000001E-2"/>
    <n v="4"/>
    <s v="Numérica"/>
    <s v="# de seguimientos realizados / 4 seguimientos a realizar"/>
    <d v="2023-02-01T00:00:00"/>
    <d v="2023-12-15T00:00:00"/>
    <s v="»3003-Grupo de trabajo de Apoyo a la Red Nacional de Protección al Consumidor"/>
    <x v="0"/>
    <s v="Cumplida"/>
    <n v="1"/>
    <s v="Para el periodo se presenta el cuarto informe de seguimiento de ejecución de las actividades de Sensibilización "/>
    <d v="2023-11-30T00:00:00"/>
    <n v="1"/>
    <s v="Se evidencia los soportes que permiten validar el cumplimiento de la actividad "/>
    <d v="2023-11-30T00:00:00"/>
    <s v="SI"/>
    <n v="1"/>
    <n v="4.8000000000000001E-2"/>
  </r>
  <r>
    <s v="RED"/>
    <x v="27"/>
    <s v="»3003-"/>
    <x v="27"/>
    <n v="3"/>
    <s v="3003-6"/>
    <s v="3003-6"/>
    <x v="0"/>
    <s v="Operativo"/>
    <s v="Diseñar e implementar una estrategia que fortalezca la analítica de datos institucional para la toma de decisiones y la prestación de servicios"/>
    <s v="7-Ejecución Presupuestal 2022"/>
    <s v="NO"/>
    <s v="  7»Incremento de la cobertura de los servicios de la red nacional de protección al consumidor en el territorio  nacional"/>
    <s v=" 17.Gestión de la información estadística,  18. Seguimiento y evaluación del desempeño institucional"/>
    <s v=" 1- Plan Anual de Adquisiciones"/>
    <s v="Medición de la calidad de los servicios de la RNPC (Reporte tablero de control mensual acumulado, con un porcentaje de satisfacción mayor al 90%)"/>
    <n v="0.06"/>
    <m/>
    <n v="90"/>
    <s v="Porcentual"/>
    <s v="% Resultado de satisfacción obtenido / 90% Resultado de satisfacción a obtener"/>
    <d v="2023-02-01T00:00:00"/>
    <d v="2023-11-30T00:00:00"/>
    <s v="»3003-Grupo de trabajo de Apoyo a la Red Nacional de Protección al Consumidor"/>
    <x v="0"/>
    <s v="Cumplida"/>
    <n v="1"/>
    <s v="Para el periodo evaluado se presentan los  tableros de octubre y noviembre donde se evidencia  que el porcentaje de satisfacción es superior al 95%"/>
    <d v="2023-11-30T00:00:00"/>
    <n v="1"/>
    <s v="Se reportaron las evidencias que permiten verificar el cumplimiento del producto "/>
    <d v="2023-11-30T00:00:00"/>
    <m/>
    <s v="NA"/>
    <n v="0.06"/>
  </r>
  <r>
    <s v="RED"/>
    <x v="27"/>
    <s v="»3003-"/>
    <x v="27"/>
    <n v="3"/>
    <s v="3003-6-1"/>
    <s v="3003-6"/>
    <x v="1"/>
    <s v="Operativo"/>
    <s v="N/A"/>
    <s v="N/A"/>
    <s v="N/A"/>
    <s v="N/A"/>
    <s v="N/A"/>
    <s v="N/A"/>
    <s v="Actualizar y aprobar la estrategia del proceso de  seguimiento por parte del coordinador de la RNPC (Documento de estrategia del proceso de seguimiento/único entregable) "/>
    <n v="0.1"/>
    <n v="6.0000000000000001E-3"/>
    <n v="1"/>
    <s v="Numérica"/>
    <s v="# de estrategias actualizadas y aprobadas/1 estrategia a actualizar y aprobar"/>
    <d v="2023-02-02T00:00:00"/>
    <d v="2023-02-28T00:00:00"/>
    <s v="»3003-Grupo de trabajo de Apoyo a la Red Nacional de Protección al Consumidor"/>
    <x v="1"/>
    <s v="Cumplida"/>
    <n v="1"/>
    <s v="Para este periodo se actualizo y aprobó la estrategia de seguimiento a los servicios prestados por los programas de casas y rutas del consumidor de bienes y servicios, por parte del coordinador de la RNPC."/>
    <d v="2023-02-20T00:00:00"/>
    <n v="1"/>
    <s v="De acuerdo con el soporte entregado la actividad fue cumplida "/>
    <d v="2023-02-20T00:00:00"/>
    <s v="SI"/>
    <n v="1"/>
    <n v="6.0000000000000001E-3"/>
  </r>
  <r>
    <s v="RED"/>
    <x v="27"/>
    <s v="»3003-"/>
    <x v="27"/>
    <n v="3"/>
    <s v="3003-6-2"/>
    <s v="3003-6"/>
    <x v="1"/>
    <s v="Operativo"/>
    <s v="N/A"/>
    <s v="N/A"/>
    <s v="N/A"/>
    <s v="N/A"/>
    <s v="N/A"/>
    <s v="N/A"/>
    <s v="Implementar la estrategia del proceso de control y seguimiento de los servicios de la RNPC (Informe de seguimiento donde se evidencie el cumplimiento de satisfacción mensual a las actividades de la RNPC)"/>
    <n v="0.7"/>
    <n v="4.1999999999999996E-2"/>
    <n v="10"/>
    <s v="Numérica"/>
    <s v="# de estrategias implementadas/10 estrategias a implementar"/>
    <d v="2023-02-01T00:00:00"/>
    <d v="2023-11-30T00:00:00"/>
    <s v="»3003-Grupo de trabajo de Apoyo a la Red Nacional de Protección al Consumidor"/>
    <x v="0"/>
    <s v="Cumplida"/>
    <n v="1"/>
    <s v="Para el periodo evaluado se presentan los informes de seguimiento de octubre y noviembre. Completando así los 10 informes de los 10 programados."/>
    <d v="2023-12-04T00:00:00"/>
    <n v="1"/>
    <s v="Se evidencia los soportes que permiten validar el cumplimiento de la actividad "/>
    <d v="2023-12-04T00:00:00"/>
    <s v="SI"/>
    <n v="1"/>
    <n v="4.1999999999999996E-2"/>
  </r>
  <r>
    <s v="RED"/>
    <x v="27"/>
    <s v="»3003-"/>
    <x v="27"/>
    <n v="3"/>
    <s v="3003-6-3"/>
    <s v="3003-6"/>
    <x v="1"/>
    <s v="Operativo"/>
    <s v="N/A"/>
    <s v="N/A"/>
    <s v="N/A"/>
    <s v="N/A"/>
    <s v="N/A"/>
    <s v="N/A"/>
    <s v="Realizar transferencia documental de la vigencia 2020 de la documentación generada por la RNPC al archivo central de la SIC (1 informe de avance y informe final con copia del FUID)"/>
    <n v="0.1"/>
    <n v="6.0000000000000001E-3"/>
    <n v="1"/>
    <s v="Numérica"/>
    <s v="Número de transferencias realizadas /Número de transferencias  programados "/>
    <d v="2023-02-01T00:00:00"/>
    <d v="2023-05-30T00:00:00"/>
    <s v="»3003-Grupo de trabajo de Apoyo a la Red Nacional de Protección al Consumidor"/>
    <x v="2"/>
    <s v="Cumplida"/>
    <n v="1"/>
    <s v="Esta actividad se entrego con cumplimiento del 100% en el segundo seguimiento, toda vez que la misma no tenia avances ya que el  archivo central no se reciben avances. Sin embargo se adjunta un soporte de verificación por parte del grupo de gestión documental donde se indica que la información se encuentra completa para ser entregada."/>
    <d v="2023-03-31T00:00:00"/>
    <n v="1"/>
    <s v="El área justificó vía correo electrónico por replica la razón por la cual no presentó el entregable de informe de avance en el segundo seguimiento, pero esta justificación solo llego hasta el tercer seguimiento. La evidencia de informe final puede ser consultado en el  segundo seguimiento"/>
    <d v="2023-03-31T00:00:00"/>
    <s v="SI"/>
    <n v="1"/>
    <n v="6.0000000000000001E-3"/>
  </r>
  <r>
    <s v="RED"/>
    <x v="27"/>
    <s v="»3003-"/>
    <x v="27"/>
    <n v="3"/>
    <s v="3003-6-4"/>
    <s v="3003-6"/>
    <x v="1"/>
    <s v="Operativo"/>
    <s v="N/A"/>
    <s v="N/A"/>
    <s v="N/A"/>
    <s v="N/A"/>
    <s v="N/A"/>
    <s v="N/A"/>
    <s v="Realizar inspección documental en las casas del consumidor de bienes y servicios de acuerdo al plan de trabajo establecido (2 Informes de seguimiento donde se evidencie las actividades realizadas)"/>
    <n v="0.1"/>
    <n v="6.0000000000000001E-3"/>
    <n v="20"/>
    <s v="Numérica"/>
    <s v="# de inspecciones realizadas /20 inspecciones a realizar"/>
    <d v="2023-02-01T00:00:00"/>
    <d v="2023-11-30T00:00:00"/>
    <s v="»3003-Grupo de trabajo de Apoyo a la Red Nacional de Protección al Consumidor"/>
    <x v="0"/>
    <s v="Cumplida"/>
    <n v="1"/>
    <s v="Para el periodo evaluado se realizaron 7 visitas de inspección documen cumpliendo la meta de 20 visita programadas"/>
    <d v="2023-11-30T00:00:00"/>
    <n v="1"/>
    <s v="Se evidencia los soportes que permiten validar el cumplimiento de la actividad "/>
    <d v="2023-11-30T00:00:00"/>
    <s v="SI"/>
    <n v="1"/>
    <n v="6.0000000000000001E-3"/>
  </r>
  <r>
    <s v="RED"/>
    <x v="27"/>
    <s v="»3003-"/>
    <x v="27"/>
    <n v="3"/>
    <s v="3003-7"/>
    <s v="3003-7"/>
    <x v="0"/>
    <s v="Operativo"/>
    <s v="Mejorar la atención y nuestro relacionamiento con los usuarios para consolidar la oferta institucional de servicios con enfoque en las regiones más apartadas del país"/>
    <s v="7-Ejecución Presupuestal 2022"/>
    <s v="NO"/>
    <s v="  7»Incremento de la cobertura de los servicios de la red nacional de protección al consumidor en el territorio  nacional"/>
    <s v=" 8. Servicio al ciudadano,  15.Gestión del conocimiento y la innovación,  9. Participación ciudadana en la gestión pública"/>
    <s v=" 1- Plan Anual de Adquisiciones"/>
    <s v="Municipios del territorio nacional con presencia de la Ruta del Consumidor, (Reporte Tablero de control mensual acumulado de los municipios visitados)"/>
    <n v="0.14000000000000001"/>
    <m/>
    <n v="300"/>
    <s v="Numérica"/>
    <s v="# de municipios visitados / 300 municipios a visitar"/>
    <d v="2023-01-16T00:00:00"/>
    <d v="2023-12-15T00:00:00"/>
    <s v="»3003-Grupo de trabajo de Apoyo a la Red Nacional de Protección al Consumidor"/>
    <x v="0"/>
    <s v="Cumplida"/>
    <n v="1.02"/>
    <s v="Con corte a 30 de noviembre se presentan 2 tableros octubre y noviembre  con seguimiento acumulado de municipios visitados. Se logra visitar 308 municipios de los 300 programados"/>
    <d v="2023-12-29T00:00:00"/>
    <n v="1"/>
    <s v="Se reportaron las evidencias que permiten verificar el cumplimiento del producto. Para efectos de calculo de indicadores se registra 100%"/>
    <d v="2023-12-29T00:00:00"/>
    <m/>
    <s v="NA"/>
    <n v="0.14000000000000001"/>
  </r>
  <r>
    <s v="RED"/>
    <x v="27"/>
    <s v="»3003-"/>
    <x v="27"/>
    <n v="3"/>
    <s v="3003-7-1"/>
    <s v="3003-7"/>
    <x v="1"/>
    <s v="Operativo"/>
    <s v="N/A"/>
    <s v="N/A"/>
    <s v="N/A"/>
    <s v="N/A"/>
    <s v="N/A"/>
    <s v="N/A"/>
    <s v="Elaborar cronograma de departamentos y municipios a visitar durante la vigencia 2023 (Cronograma con programación 2023/Único entregable)"/>
    <n v="0.2"/>
    <n v="2.8000000000000004E-2"/>
    <n v="1"/>
    <s v="Numérica"/>
    <s v="# de cronograma elaborado/1 cronograma a elaborar"/>
    <d v="2023-01-16T00:00:00"/>
    <d v="2023-01-31T00:00:00"/>
    <s v="»3003-Grupo de trabajo de Apoyo a la Red Nacional de Protección al Consumidor"/>
    <x v="1"/>
    <s v="Cumplida"/>
    <n v="1"/>
    <s v="Para este periodo se elaboró y aprobó el cronograma de departamentos y municipios a visitar durante la vigencia 2023"/>
    <d v="2023-01-31T00:00:00"/>
    <n v="1"/>
    <s v="De acuerdo con el soporte entregado la actividad fue cumplida "/>
    <d v="2023-01-31T00:00:00"/>
    <s v="SI"/>
    <n v="1"/>
    <n v="2.8000000000000004E-2"/>
  </r>
  <r>
    <s v="RED"/>
    <x v="27"/>
    <s v="»3003-"/>
    <x v="27"/>
    <n v="3"/>
    <s v="3003-7-2"/>
    <s v="3003-7"/>
    <x v="1"/>
    <s v="Operativo"/>
    <s v="N/A"/>
    <s v="N/A"/>
    <s v="N/A"/>
    <s v="N/A"/>
    <s v="N/A"/>
    <s v="N/A"/>
    <s v="Seguimiento a cronograma mediante mapa georreferenciado de municipios visitados (Mapa de visitas Georreferenciado actualizado mensualmente)"/>
    <n v="0.5"/>
    <n v="7.0000000000000007E-2"/>
    <n v="11"/>
    <s v="Numérica"/>
    <s v="# Mapa de visitas Georreferenciado actualizado / 11 mapas a georreferenciar actualizados "/>
    <d v="2023-01-16T00:00:00"/>
    <d v="2023-12-15T00:00:00"/>
    <s v="»3003-Grupo de trabajo de Apoyo a la Red Nacional de Protección al Consumidor"/>
    <x v="0"/>
    <s v="Cumplida"/>
    <n v="1"/>
    <s v="Con corte a 30 de noviembre se presentan 2 mapas georeferenciados con localización de municipios visitados. Cumpliendo con la meta de 11 mapas georeferenciados "/>
    <d v="2023-11-30T00:00:00"/>
    <n v="1"/>
    <s v="Se evidencia los soportes que permiten validar el cumplimiento de la actividad "/>
    <d v="2023-11-30T00:00:00"/>
    <s v="SI"/>
    <n v="1"/>
    <n v="7.0000000000000007E-2"/>
  </r>
  <r>
    <s v="RED"/>
    <x v="27"/>
    <s v="»3003-"/>
    <x v="27"/>
    <n v="3"/>
    <s v="3003-7-3"/>
    <s v="3003-7"/>
    <x v="1"/>
    <s v="Operativo"/>
    <s v="N/A"/>
    <s v="N/A"/>
    <s v="N/A"/>
    <s v="N/A"/>
    <s v="N/A"/>
    <s v="N/A"/>
    <s v="Realizar Operación Especial (Informe de operación/único entregable) "/>
    <n v="0.3"/>
    <n v="4.2000000000000003E-2"/>
    <n v="1"/>
    <s v="Numérica"/>
    <s v="Informe de operación realizado/Informe de operación programado"/>
    <d v="2023-03-01T00:00:00"/>
    <d v="2023-08-01T00:00:00"/>
    <s v="»3003-Grupo de trabajo de Apoyo a la Red Nacional de Protección al Consumidor"/>
    <x v="3"/>
    <s v="Cumplida"/>
    <n v="1"/>
    <s v="Con corte a 30 de septiembre se entrega informe de operación especial dando cumplimento a la actividad."/>
    <d v="2023-07-31T00:00:00"/>
    <n v="1"/>
    <s v="Las evidencias permiten validar el cumplimiento de la actividad"/>
    <d v="2023-07-31T00:00:00"/>
    <s v="SI"/>
    <n v="1"/>
    <n v="4.2000000000000003E-2"/>
  </r>
  <r>
    <s v="RED"/>
    <x v="27"/>
    <s v="»3003-"/>
    <x v="27"/>
    <n v="3"/>
    <s v="3003-8"/>
    <s v="3003-8"/>
    <x v="0"/>
    <s v="Operativo"/>
    <s v="Incrementar las actividades de difusión y pedagogía en el marco de las funciones de la SIC, para empoderar a usuarios y consumidores. "/>
    <s v="1-Datos principales  del Programa de Gobierno"/>
    <s v="NO"/>
    <s v="  7»Incremento de la cobertura de los servicios de la red nacional de protección al consumidor en el territorio  nacional"/>
    <s v=" 8. Servicio al ciudadano"/>
    <s v=" 1- Plan Anual de Adquisiciones"/>
    <s v="Piloto de difusiones de los servicios de las casas del consumidor de bienes y servicios, realizado (Reporte mensual del plan de trabajo y cronograma)"/>
    <n v="0.04"/>
    <m/>
    <n v="100"/>
    <s v="Porcentual"/>
    <s v="% de piloto realizado/ 100% del piloto a realizar"/>
    <d v="2023-03-01T00:00:00"/>
    <d v="2023-08-31T00:00:00"/>
    <s v="»3003-Grupo de trabajo de Apoyo a la Red Nacional de Protección al Consumidor"/>
    <x v="3"/>
    <s v="Cumplida"/>
    <n v="1"/>
    <s v="Para este periodo se presenta informe final e informe mensual de seguimiento"/>
    <d v="2023-07-31T00:00:00"/>
    <n v="1"/>
    <s v="Las evidencias permiten validar el cumplimiento del producto "/>
    <d v="2023-07-31T00:00:00"/>
    <s v="SI"/>
    <s v="NA"/>
    <n v="0.04"/>
  </r>
  <r>
    <s v="RED"/>
    <x v="27"/>
    <s v="»3003-"/>
    <x v="27"/>
    <n v="3"/>
    <s v="3003-8-1"/>
    <s v="3003-8"/>
    <x v="1"/>
    <s v="Operativo"/>
    <s v="N/A"/>
    <s v="N/A"/>
    <s v="N/A"/>
    <s v="N/A"/>
    <s v="N/A"/>
    <s v="N/A"/>
    <s v="Definir y aprobar plan de trabajo y cronograma Piloto de Difusiones  (Documento y cronograma/único entregable)"/>
    <n v="0.2"/>
    <n v="8.0000000000000002E-3"/>
    <n v="1"/>
    <s v="Numérica"/>
    <s v="# de Plan de trabajo definido y aprobado /1 Plan de trabajo a definir y aprobar"/>
    <d v="2023-03-01T00:00:00"/>
    <d v="2023-03-31T00:00:00"/>
    <s v="»3003-Grupo de trabajo de Apoyo a la Red Nacional de Protección al Consumidor"/>
    <x v="1"/>
    <s v="Cumplida"/>
    <n v="1"/>
    <s v="Para este periodo se definió y aprobó el plan de trabajo  y cronograma para la realización de las difusiones de la rnpc"/>
    <d v="2023-03-30T00:00:00"/>
    <n v="1"/>
    <s v="De acuerdo con el soporte entregado la actividad fue cumplida. Se presenta documento con cronograma incluido  "/>
    <d v="2023-03-30T00:00:00"/>
    <s v="SI"/>
    <n v="1"/>
    <n v="8.0000000000000002E-3"/>
  </r>
  <r>
    <s v="RED"/>
    <x v="27"/>
    <s v="»3003-"/>
    <x v="27"/>
    <n v="3"/>
    <s v="3003-8-2"/>
    <s v="3003-8"/>
    <x v="1"/>
    <s v="Operativo"/>
    <s v="N/A"/>
    <s v="N/A"/>
    <s v="N/A"/>
    <s v="N/A"/>
    <s v="N/A"/>
    <s v="N/A"/>
    <s v="Ejecutar Piloto de Difusiones (informe final de actividades)"/>
    <n v="0.8"/>
    <n v="3.2000000000000001E-2"/>
    <n v="1"/>
    <s v="Numérica"/>
    <s v="# de piloto de difusiones ejecutados / 1 piloto de difusiones a ejecutar"/>
    <d v="2023-04-01T00:00:00"/>
    <d v="2023-07-31T00:00:00"/>
    <s v="»3003-Grupo de trabajo de Apoyo a la Red Nacional de Protección al Consumidor"/>
    <x v="3"/>
    <s v="Cumplida"/>
    <n v="1"/>
    <s v="Para este periodo se presenta informe final  de actividades"/>
    <d v="2023-07-31T00:00:00"/>
    <n v="1"/>
    <s v="Las evidencias permiten validar el cumplimiento de la actividad"/>
    <d v="2023-07-31T00:00:00"/>
    <s v="SI"/>
    <n v="1"/>
    <n v="3.2000000000000001E-2"/>
  </r>
  <r>
    <s v="RED"/>
    <x v="27"/>
    <s v="»3003-"/>
    <x v="27"/>
    <n v="3"/>
    <s v="3003-9"/>
    <s v="3003-9"/>
    <x v="0"/>
    <s v="Operativo SI"/>
    <s v="Diversificar los canales de atención a las regiones, para fortalecer la cobertura nacional de los servicios de la Entidad"/>
    <s v="7-Ejecución Presupuestal 2022"/>
    <s v="NO"/>
    <s v="  7»Incremento de la cobertura de los servicios de la red nacional de protección al consumidor en el territorio  nacional"/>
    <s v=" 8. Servicio al ciudadano"/>
    <s v=" 1- Plan Anual de Adquisiciones"/>
    <s v="Servicio de Arreglo Directo para solución de conflictos, realizados (Realizar el 35% de los encuentros de servicio de Arreglo Directo  en las Casas y Rutas del Consumidor  de Bienes y Servicios/Informe mensual  acumulado)"/>
    <n v="0.06"/>
    <m/>
    <n v="35"/>
    <s v="Porcentual"/>
    <s v="% de servicio de arreglo directo para solución de conflictos realizados /35% de servicio de arreglo directo para solución de conflictos a realizar"/>
    <d v="2023-01-16T00:00:00"/>
    <d v="2023-12-15T00:00:00"/>
    <s v="»3003-Grupo de trabajo de Apoyo a la Red Nacional de Protección al Consumidor"/>
    <x v="0"/>
    <s v="Cumplida"/>
    <n v="1"/>
    <s v="Para el periodo se presenta informes mensuales de octubre noviembre y diciembre de arreglo directo donde se evidencia un cumplimiento mayor al 35%"/>
    <d v="2023-12-29T00:00:00"/>
    <n v="1"/>
    <s v="Se reportaron las evidencias que permiten verificar el cumplimiento del producto "/>
    <d v="2023-12-29T00:00:00"/>
    <m/>
    <s v="NA"/>
    <n v="0.06"/>
  </r>
  <r>
    <s v="RED"/>
    <x v="27"/>
    <s v="»3003-"/>
    <x v="27"/>
    <n v="3"/>
    <s v="3003-9-1"/>
    <s v="3003-9"/>
    <x v="1"/>
    <s v="Operativo"/>
    <s v="N/A"/>
    <s v="N/A"/>
    <s v="N/A"/>
    <s v="N/A"/>
    <s v="N/A"/>
    <s v="N/A"/>
    <s v="Realizar Jornadas de Arreglo Directo- Día de la Solución  (una por semestre) Informe de actividades realizadas"/>
    <n v="0.4"/>
    <n v="2.4E-2"/>
    <n v="2"/>
    <s v="Numérica"/>
    <s v="# de jornadas de Arreglo Directo realizadas / 2 jornadas de Arreglo Directo a realizar"/>
    <d v="2023-05-01T00:00:00"/>
    <d v="2023-11-30T00:00:00"/>
    <s v="»3003-Grupo de trabajo de Apoyo a la Red Nacional de Protección al Consumidor"/>
    <x v="0"/>
    <s v="Cumplida"/>
    <n v="1"/>
    <s v="Para este periodo se presenta el segundo Informe (2) del evento día de las soluciones de los 2 programados. Lo que representa un cumplimiento del 100% "/>
    <d v="2023-12-07T00:00:00"/>
    <n v="1"/>
    <s v="Se evidencia los soportes que permiten validar el cumplimiento de la actividad "/>
    <d v="2023-12-07T00:00:00"/>
    <s v="SI"/>
    <n v="1"/>
    <n v="2.4E-2"/>
  </r>
  <r>
    <s v="RED"/>
    <x v="27"/>
    <s v="»3003-"/>
    <x v="27"/>
    <n v="3"/>
    <s v="3003-9-2"/>
    <s v="3003-9"/>
    <x v="1"/>
    <s v="Operativo"/>
    <s v="N/A"/>
    <s v="N/A"/>
    <s v="N/A"/>
    <s v="N/A"/>
    <s v="N/A"/>
    <s v="N/A"/>
    <s v="Realizar comités Jurídicos  (Acta y lista de Asistencia)"/>
    <n v="0.4"/>
    <n v="2.4E-2"/>
    <n v="11"/>
    <s v="Numérica"/>
    <s v="# de comités realizados / 11 comités a realizar"/>
    <d v="2023-02-01T00:00:00"/>
    <d v="2023-12-15T00:00:00"/>
    <s v="»3003-Grupo de trabajo de Apoyo a la Red Nacional de Protección al Consumidor"/>
    <x v="0"/>
    <s v="Cumplida"/>
    <n v="1"/>
    <s v="Para el periodo evaluado se prsentan las actas y las asistencias de 5 Comites Jurídicos . Completando la meta anual de 11 Comtes Jurídicos"/>
    <d v="2023-11-21T00:00:00"/>
    <n v="1"/>
    <s v="Se evidencia los soportes que permiten validar el cumplimiento de la actividad "/>
    <d v="2023-11-21T00:00:00"/>
    <s v="SI"/>
    <n v="1"/>
    <n v="2.4E-2"/>
  </r>
  <r>
    <s v="RED"/>
    <x v="27"/>
    <s v="»3003-"/>
    <x v="27"/>
    <n v="3"/>
    <s v="3003-9-3"/>
    <s v="3003-9"/>
    <x v="1"/>
    <s v="Operativo"/>
    <s v="N/A"/>
    <s v="N/A"/>
    <s v="N/A"/>
    <s v="N/A"/>
    <s v="N/A"/>
    <s v="N/A"/>
    <s v="Desarrollar capacitaciones en temas de Arreglo Directo (1 por trimestre) Asistencia y Materia de Apoyo"/>
    <n v="0.2"/>
    <n v="1.2E-2"/>
    <n v="4"/>
    <s v="Numérica"/>
    <s v="# de capacitaciones en temas de Arreglo Directo desarrolladas / 4 capacitaciones en temas de Arreglo Directo a desarrollar"/>
    <d v="2023-02-01T00:00:00"/>
    <d v="2023-12-15T00:00:00"/>
    <s v="»3003-Grupo de trabajo de Apoyo a la Red Nacional de Protección al Consumidor"/>
    <x v="0"/>
    <s v="Cumplida"/>
    <n v="1"/>
    <s v="Para este periodo se presentan los sopertes de la cuarta capacitación realizada en temas de arreglo directo. Cumpliendo con la meta de realizar 4 capacitaciones de arreglo directo en el año."/>
    <d v="2023-11-03T00:00:00"/>
    <n v="1"/>
    <s v="Se evidencia los soportes que permiten validar el cumplimiento de la actividad "/>
    <d v="2023-11-03T00:00:00"/>
    <s v="SI"/>
    <n v="1"/>
    <n v="1.2E-2"/>
  </r>
  <r>
    <s v="RED"/>
    <x v="27"/>
    <s v="»3003-"/>
    <x v="27"/>
    <n v="3"/>
    <s v="3003-10"/>
    <s v="3003-10"/>
    <x v="0"/>
    <s v="Operativo"/>
    <s v="Incrementar las actividades de difusión y pedagogía en el marco de las funciones de la SIC, para empoderar a usuarios y consumidores. "/>
    <s v="7-Ejecución Presupuestal 2022"/>
    <s v="NO"/>
    <s v="  7»Incremento de la cobertura de los servicios de la red nacional de protección al consumidor en el territorio  nacional"/>
    <s v=" 9. Participación ciudadana en la gestión pública,  6. Transparencia, acceso a la información pública y lucha contra la corrupción"/>
    <s v=" 16- Participación Ciudadana ,  1- Plan Anual de Adquisiciones"/>
    <s v="Campaña de difusión digital de los servicios de la RNPC (Reporte mensual del plan de trabajo y cronograma)"/>
    <n v="0.05"/>
    <m/>
    <n v="100"/>
    <s v="Porcentual"/>
    <s v="% Avance actividades cronograma / 100% de avance en Actividades del cronograma"/>
    <d v="2023-01-15T00:00:00"/>
    <d v="2023-12-15T00:00:00"/>
    <s v="»3003-Grupo de trabajo de Apoyo a la Red Nacional de Protección al Consumidor"/>
    <x v="0"/>
    <s v="Cumplida"/>
    <n v="1"/>
    <s v="Para el periodo evaluado se entrega los planes de trabajo de octubre,  noviembre y diciembre. Así como el cronograma de avance donde se evidencia que se realizaron 496  publicaciones de las 475 programas, lo cual permite un cumplimiento final del 125.47%"/>
    <d v="2023-12-20T00:00:00"/>
    <n v="1"/>
    <s v="Se reportaron las evidencias que permiten verificar el cumplimiento del producto "/>
    <d v="2023-12-20T00:00:00"/>
    <m/>
    <s v="NA"/>
    <n v="0.05"/>
  </r>
  <r>
    <s v="RED"/>
    <x v="27"/>
    <s v="»3003-"/>
    <x v="27"/>
    <n v="3"/>
    <s v="3003-10-1"/>
    <s v="3003-10"/>
    <x v="1"/>
    <s v="Operativo"/>
    <s v="N/A"/>
    <s v="N/A"/>
    <s v="N/A"/>
    <s v="N/A"/>
    <s v="N/A"/>
    <s v="N/A"/>
    <s v="Definir y aprobar plan de trabajo, concepto y cronograma de actividades a realizar durante la campaña por parte del coordinador de la RNPC (Asistencia y Material de Apoyo)"/>
    <n v="0.2"/>
    <n v="1.0000000000000002E-2"/>
    <n v="1"/>
    <s v="Numérica"/>
    <s v="# de planes de trabajo definidos y aprobados /1 Plan de trabajo a definir y aprobar"/>
    <d v="2023-01-15T00:00:00"/>
    <d v="2023-02-28T00:00:00"/>
    <s v="»3003-Grupo de trabajo de Apoyo a la Red Nacional de Protección al Consumidor"/>
    <x v="1"/>
    <s v="Cumplida"/>
    <n v="1"/>
    <s v="Para este periodo se definió y aprobó el plan de trabajo, concepto gráfico  y cronograma de actividades de la campaña de comunicaciones por parte del coordinador de la RNC."/>
    <d v="2023-03-10T00:00:00"/>
    <n v="1"/>
    <s v="Aunque no se perciben los entregables solicitados por la actividad, los soportes allegados permiten evidenciar el cumplimiento de la actividad."/>
    <d v="2023-03-10T00:00:00"/>
    <s v="SI"/>
    <n v="1"/>
    <n v="1.0000000000000002E-2"/>
  </r>
  <r>
    <s v="RED"/>
    <x v="27"/>
    <s v="»3003-"/>
    <x v="27"/>
    <n v="3"/>
    <s v="3003-10-2"/>
    <s v="3003-10"/>
    <x v="1"/>
    <s v="Operativo"/>
    <s v="N/A"/>
    <s v="N/A"/>
    <s v="N/A"/>
    <s v="N/A"/>
    <s v="N/A"/>
    <s v="N/A"/>
    <s v="Construir y enviar al Grupo de trabajo de Comunicaciones de la SIC el plan de trabajo de la campaña para su aprobación ( correo electrónico con plan de trabajo /único entregable).  "/>
    <n v="0.2"/>
    <n v="1.0000000000000002E-2"/>
    <n v="1"/>
    <s v="Numérica"/>
    <s v="# de Plan de Trabajo de campaña construido y enviado / 1 Plan de trabajo de campaña a construir y enviar"/>
    <d v="2023-02-28T00:00:00"/>
    <d v="2023-03-31T00:00:00"/>
    <s v="»3003-Grupo de trabajo de Apoyo a la Red Nacional de Protección al Consumidor"/>
    <x v="1"/>
    <s v="Cumplida"/>
    <n v="1"/>
    <s v="Para este periodo se envió al grupo de trabajo de comunicaciones de la SIC  el plan de trabajo de la campaña para su aprobación"/>
    <d v="2023-02-12T00:00:00"/>
    <n v="1"/>
    <s v="En la evidencia 3003-10-2 Sop 1 se evidencia la aprobación el 15 de febrero"/>
    <d v="2023-02-15T00:00:00"/>
    <s v="SI"/>
    <n v="1"/>
    <n v="1.0000000000000002E-2"/>
  </r>
  <r>
    <s v="RED"/>
    <x v="27"/>
    <s v="»3003-"/>
    <x v="27"/>
    <n v="3"/>
    <s v="3003-10-3"/>
    <s v="3003-10"/>
    <x v="1"/>
    <s v="Operativo"/>
    <s v="N/A"/>
    <s v="N/A"/>
    <s v="N/A"/>
    <s v="N/A"/>
    <s v="N/A"/>
    <s v="N/A"/>
    <s v="Ejecutar la campaña, Producción de piezas comunicativas y su respectiva publicación. (Reporte con evidencias e impacto de la campaña)"/>
    <n v="0.6"/>
    <n v="0.03"/>
    <n v="4"/>
    <s v="Numérica"/>
    <s v="# de campañas desarrolladas/4 campañas a desarrollar"/>
    <d v="2023-03-31T00:00:00"/>
    <d v="2023-11-30T00:00:00"/>
    <s v="»3003-Grupo de trabajo de Apoyo a la Red Nacional de Protección al Consumidor"/>
    <x v="0"/>
    <s v="Cumplida"/>
    <n v="1"/>
    <s v="Para este periodo se entrega el cuarto  informe de la campaña de comunicaciones de los 4 programados dando cumplimiento al 100% de lo programado. Se adjunta  cronograma que premite evidenciar el avance mensualmente. "/>
    <d v="2023-12-20T00:00:00"/>
    <n v="1"/>
    <s v="Se evidencia los soportes que permiten validar el cumplimiento de la actividad "/>
    <d v="2023-12-20T00:00:00"/>
    <s v="SI"/>
    <n v="1"/>
    <n v="0.03"/>
  </r>
  <r>
    <s v="RED"/>
    <x v="27"/>
    <s v="»3003-"/>
    <x v="27"/>
    <n v="3"/>
    <s v="3003-11"/>
    <s v="3003-11"/>
    <x v="0"/>
    <s v="Innovador"/>
    <s v="Desplegar toda la capacidad técnica y tecnológica de la Entidad para ponerla al servicio de los usuarios internos y externos "/>
    <s v="2-Analítica Institucional - Estadísticas"/>
    <s v="NO"/>
    <s v="  7»Incremento de la cobertura de los servicios de la red nacional de protección al consumidor en el territorio  nacional"/>
    <s v=" 11.Gobierno digital"/>
    <s v=" 1- Plan Anual de Adquisiciones"/>
    <s v="&quot;Módulo de registro para las actividades de los ingenieros de metrología con la opción de radicación en el Sistema de Tramites y la notificación a los comercios visitados&quot; Herramienta o aplicativo (1. Formato Arquitectura de Software GS03F21, ya sea nuevo o actualizado hasta el capitulo 2  / Único entregable) "/>
    <n v="0.06"/>
    <m/>
    <n v="1"/>
    <s v="Numérica"/>
    <s v="# de soportes presentados / 1 soportes a presentar"/>
    <d v="2023-03-01T00:00:00"/>
    <d v="2023-11-30T00:00:00"/>
    <s v="»3003-Grupo de trabajo de Apoyo a la Red Nacional de Protección al Consumidor, »20-Oficina de Tecnología e Informática"/>
    <x v="0"/>
    <s v="Cumplida"/>
    <n v="1"/>
    <s v="Para este periodo se entrega Formato Arquitectura de Software GS03F21  del producto. Cumpliendo con el 100% de lo programado."/>
    <d v="2023-08-22T00:00:00"/>
    <n v="1"/>
    <s v="Se debe descargar el archivo para evidenciar que se trata del formato exigido por el entregable "/>
    <d v="2023-08-22T00:00:00"/>
    <s v="SI"/>
    <s v="NA"/>
    <n v="0.06"/>
  </r>
  <r>
    <s v="RED"/>
    <x v="27"/>
    <s v="»3003-"/>
    <x v="27"/>
    <n v="3"/>
    <s v="3003-11-1"/>
    <s v="3003-11"/>
    <x v="1"/>
    <s v="Operativo"/>
    <s v="N/A"/>
    <s v="N/A"/>
    <s v="N/A"/>
    <s v="N/A"/>
    <s v="N/A"/>
    <s v="N/A"/>
    <s v="Elaborar y aprobar requerimiento (1. Formato Solicitud de Requerimientos a Sistemas de Información GS03-F18 2. Formato Lista de Chequeo de Requisitos de Seguridad de la Información GS03-F27)"/>
    <n v="0.2"/>
    <n v="1.2E-2"/>
    <n v="1"/>
    <s v="Numérica"/>
    <s v="# de soportes presentados / 2 soportes a presentar"/>
    <d v="2023-03-01T00:00:00"/>
    <d v="2023-07-31T00:00:00"/>
    <s v="»3003-Grupo de trabajo de Apoyo a la Red Nacional de Protección al Consumidor, »20-Oficina de Tecnología e Informática"/>
    <x v="3"/>
    <s v="Cumplida"/>
    <n v="1"/>
    <s v="Esta actividad se reporte al 100% en el segundo seguimiento. Sin embargo se vuelve a anexar el soporte"/>
    <d v="2023-07-31T00:00:00"/>
    <n v="1"/>
    <s v="Las evidencias permiten validar el cumplimiento de la actividad"/>
    <d v="2023-07-31T00:00:00"/>
    <s v="SI"/>
    <n v="1"/>
    <n v="1.2E-2"/>
  </r>
  <r>
    <s v="RED"/>
    <x v="27"/>
    <s v="»3003-"/>
    <x v="27"/>
    <n v="3"/>
    <s v="3003-11-2"/>
    <s v="3003-11"/>
    <x v="1"/>
    <s v="Operativo"/>
    <s v="N/A"/>
    <s v="N/A"/>
    <s v="N/A"/>
    <s v="N/A"/>
    <s v="N/A"/>
    <s v="N/A"/>
    <s v="Diseñar la solución (1. Formato Arquitectura de Software GS03F21, ya sea nuevo o actualizado hasta el capitulo 2  / Único entregable) "/>
    <n v="0.8"/>
    <n v="4.8000000000000001E-2"/>
    <n v="1"/>
    <s v="Numérica"/>
    <s v="# de soportes presentados / 1 soportes a presentar"/>
    <d v="2023-03-01T00:00:00"/>
    <d v="2023-11-30T00:00:00"/>
    <s v="»3003-Grupo de trabajo de Apoyo a la Red Nacional de Protección al Consumidor, »20-Oficina de Tecnología e Informática"/>
    <x v="0"/>
    <s v="Cumplida"/>
    <n v="1"/>
    <s v="Para este periodo se entrega Formato Arquitectura de Software GS03F21  del producto. Cumpliendo con el 100% de lo programado."/>
    <d v="2023-08-22T00:00:00"/>
    <n v="1"/>
    <s v="Las evidencias permiten validar el cumplimiento de la actividad, dado que aún no ha vencido será tenido en cuenta para el cálculo de indicadores para el periodo programado"/>
    <d v="2023-08-22T00:00:00"/>
    <s v="SI"/>
    <n v="1"/>
    <n v="4.8000000000000001E-2"/>
  </r>
  <r>
    <s v="RED"/>
    <x v="27"/>
    <s v="»3003-"/>
    <x v="27"/>
    <n v="3"/>
    <s v="3003-12"/>
    <s v="3003-12"/>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003-Grupo de trabajo de Apoyo a la Red Nacional de Protección al Consumidor"/>
    <x v="0"/>
    <s v="Vencida"/>
    <s v="NA"/>
    <s v="NA"/>
    <s v="NA"/>
    <m/>
    <s v="NA"/>
    <s v="NA"/>
    <s v="NA"/>
    <s v="NA"/>
    <n v="0"/>
  </r>
  <r>
    <s v="RED"/>
    <x v="27"/>
    <s v="»3003-"/>
    <x v="27"/>
    <n v="3"/>
    <s v="3003-12-1"/>
    <s v="3003-12"/>
    <x v="4"/>
    <s v="Act Compartida"/>
    <s v="N/A"/>
    <s v="N/A"/>
    <s v="N/A"/>
    <s v="N/A"/>
    <s v="N/A"/>
    <s v="N/A"/>
    <s v="Ejecutar las actividades compartidas cuya fecha de vencimiento se encuentra dentro del primer trimestre del año "/>
    <n v="0.33333333333333331"/>
    <n v="0.33333333333333331"/>
    <n v="3"/>
    <s v="Numérica"/>
    <s v="Sumatoria logros ponderados verificados actividades programadas / promedio meta ponderada periodo evaluado "/>
    <d v="2023-01-01T00:00:00"/>
    <d v="2023-03-31T00:00:00"/>
    <s v="»3003-Grupo de trabajo de Apoyo a la Red Nacional de Protección al Consumidor"/>
    <x v="1"/>
    <s v="Cumplida"/>
    <n v="1"/>
    <s v="3 Actividades programadas para el primer trimestre reportaron avances del 100%"/>
    <d v="2023-03-31T00:00:00"/>
    <n v="1"/>
    <s v="De acuerdo con el soporte entregado la actividad fue cumplida"/>
    <d v="2023-03-31T00:00:00"/>
    <s v="SI"/>
    <n v="1"/>
    <n v="0.33333333333333331"/>
  </r>
  <r>
    <s v="RED"/>
    <x v="27"/>
    <s v="»3003-"/>
    <x v="27"/>
    <n v="3"/>
    <s v="3003-12-4"/>
    <s v="3003-12"/>
    <x v="6"/>
    <s v="Act Compartida"/>
    <s v="N/A"/>
    <s v="N/A"/>
    <s v="N/A"/>
    <s v="N/A"/>
    <s v="N/A"/>
    <s v="N/A"/>
    <s v="Ejecutar las actividades compartidas cuya fecha de vencimiento se encuentra dentro del cuarto trimestre del año "/>
    <n v="0.66666666666666663"/>
    <n v="0.66666666666666663"/>
    <n v="6"/>
    <s v="Numérica"/>
    <s v="Sumatoria logros ponderados verificados actividades programadas / promedio meta ponderada periodo evaluado "/>
    <d v="2023-10-01T00:00:00"/>
    <d v="2023-12-30T00:00:00"/>
    <s v="»3003-Grupo de trabajo de Apoyo a la Red Nacional de Protección al Consumidor"/>
    <x v="0"/>
    <s v="Vencida"/>
    <s v="NA"/>
    <s v="NA"/>
    <s v="NA"/>
    <m/>
    <s v="NA"/>
    <s v="NA"/>
    <s v="NA"/>
    <s v="NA"/>
    <n v="0"/>
  </r>
  <r>
    <s v="RED"/>
    <x v="27"/>
    <s v="»3003-"/>
    <x v="27"/>
    <n v="3"/>
    <s v="3003-13"/>
    <m/>
    <x v="0"/>
    <s v="Innovador"/>
    <s v="Fortalecer los programas de prevención en materia de infracciones al estatuto del consumidor, protección de datos personales y el régimen de libre competencia económica, sin perjuicio de los procesos y actuaciones sancionatorias."/>
    <s v="2» Plan Estratégico Sectorial"/>
    <s v="NO"/>
    <s v="  7»Incremento de la cobertura de los servicios de la red nacional de protección al consumidor en el territorio  nacional"/>
    <s v=" 14»Participación ciudadana en la gestión pública, 20»Transparencia, acceso a la información y lucha contra la corrupción"/>
    <s v="1»PAA"/>
    <s v="Diseño e implementación de cartilla informativa en derechos, deberes y recomendaciones al turista, así como las rutas para ejercer sus derechos. (Correo con Link de acceso y codígo QR de  la cartilla ) "/>
    <n v="0.04"/>
    <m/>
    <n v="1"/>
    <s v="Numérica"/>
    <s v="1 cartilla programada/1 cartilla entregada"/>
    <d v="2023-09-01T00:00:00"/>
    <d v="2023-12-15T00:00:00"/>
    <s v="»3003-Grupo de trabajo de Apoyo a la Red Nacional de Protección al Consumidor"/>
    <x v="0"/>
    <s v="Cumplida"/>
    <n v="1"/>
    <s v="Con corte 15 de diciembre se cuenta con el Codigo QR, el lINK de acceso y la cartilla física "/>
    <d v="2023-12-15T00:00:00"/>
    <n v="1"/>
    <s v="Se reportaron las evidencias que permiten verificar el cumplimiento del producto "/>
    <d v="2023-12-15T00:00:00"/>
    <m/>
    <s v="NA"/>
    <n v="0.04"/>
  </r>
  <r>
    <s v="RED"/>
    <x v="27"/>
    <s v="»3003-"/>
    <x v="27"/>
    <n v="3"/>
    <s v="3003-13-1"/>
    <m/>
    <x v="1"/>
    <s v="Innovador"/>
    <s v="N/A"/>
    <s v="N/A"/>
    <s v="N/A"/>
    <s v="N/A"/>
    <s v="N/A"/>
    <s v="1»PAA"/>
    <s v="Realizar Consulta de Normas Vigentes Aplicables, Recopilación de Información(Normograma)"/>
    <n v="0.3"/>
    <n v="1.2E-2"/>
    <n v="1"/>
    <s v="Numérica"/>
    <s v="1 Normograma programado/Normograma realizado "/>
    <d v="2023-09-01T00:00:00"/>
    <d v="2023-09-15T00:00:00"/>
    <s v="»3003-Grupo de trabajo de Apoyo a la Red Nacional de Protección al Consumidor"/>
    <x v="3"/>
    <s v="Cumplida"/>
    <n v="1"/>
    <s v="Para el periodo evaluado se presenta el normograma aplicable al producto de turismo. Con cumplimiento del 100%"/>
    <d v="2023-09-15T00:00:00"/>
    <n v="1"/>
    <s v="Las evidencias permiten validar el cumplimiento de la actividad"/>
    <d v="2023-09-15T00:00:00"/>
    <s v="SI"/>
    <n v="1"/>
    <n v="1.2E-2"/>
  </r>
  <r>
    <s v="RED"/>
    <x v="27"/>
    <s v="»3003-"/>
    <x v="27"/>
    <n v="3"/>
    <s v="3003-13-2"/>
    <m/>
    <x v="1"/>
    <s v="Innovador"/>
    <s v="N/A"/>
    <s v="N/A"/>
    <s v="N/A"/>
    <s v="N/A"/>
    <s v="N/A"/>
    <s v="1»PAA"/>
    <s v="Estructurar contenido  temático de la Cartilla de orientación en el sector de turismo (Correo electrónico con Proyecto temático y sustancial de la cartilla)"/>
    <n v="0.5"/>
    <n v="0.02"/>
    <n v="1"/>
    <s v="Numérica"/>
    <s v="Estructura de la cartilla programada/estructura de la cartilla realizada"/>
    <d v="2023-09-18T00:00:00"/>
    <d v="2023-10-15T00:00:00"/>
    <s v="»3003-Grupo de trabajo de Apoyo a la Red Nacional de Protección al Consumidor"/>
    <x v="0"/>
    <s v="Cumplida"/>
    <n v="1"/>
    <s v="Se presenta cartilla con contenido tematico , programado y estructurado"/>
    <d v="2023-10-31T00:00:00"/>
    <n v="1"/>
    <s v="Se evidencia los soportes que permiten validar el cumplimiento de la actividad "/>
    <d v="2023-10-31T00:00:00"/>
    <s v="SI"/>
    <n v="1"/>
    <n v="0.02"/>
  </r>
  <r>
    <s v="RED"/>
    <x v="27"/>
    <s v="»3003-"/>
    <x v="27"/>
    <n v="3"/>
    <s v="3003-13-3"/>
    <m/>
    <x v="1"/>
    <s v="Innovador"/>
    <s v="N/A"/>
    <s v="N/A"/>
    <s v="N/A"/>
    <s v="N/A"/>
    <s v="N/A"/>
    <s v="1»PAA"/>
    <s v="Presentar la cartilla al coordinador de la RNPC para su aprobación y envio a OSCAE. (correo electronico del coordinador aprobando la cartilla)"/>
    <n v="0.1"/>
    <n v="4.0000000000000001E-3"/>
    <n v="1"/>
    <s v="Numérica"/>
    <s v="1 cartilla presentada / 1 cartilla aprobada"/>
    <d v="2023-10-18T00:00:00"/>
    <d v="2023-11-15T00:00:00"/>
    <s v="»3003-Grupo de trabajo de Apoyo a la Red Nacional de Protección al Consumidor"/>
    <x v="0"/>
    <s v="Cumplida"/>
    <n v="1"/>
    <s v="Con fecha 13 de diciembre se aprobo la cartilla por parte del coordinador de la RNPC y se envió a OSCAE"/>
    <d v="2023-12-13T00:00:00"/>
    <n v="1"/>
    <s v="Se evidencia los soportes que permiten validar el cumplimiento de la actividad "/>
    <d v="2023-12-13T00:00:00"/>
    <s v="SI"/>
    <n v="1"/>
    <n v="4.0000000000000001E-3"/>
  </r>
  <r>
    <s v="RED"/>
    <x v="27"/>
    <s v="»3003-"/>
    <x v="27"/>
    <n v="3"/>
    <s v="3003-13-4"/>
    <m/>
    <x v="1"/>
    <s v="Innovador"/>
    <s v="N/A"/>
    <s v="N/A"/>
    <s v="N/A"/>
    <s v="N/A"/>
    <s v="N/A"/>
    <s v="1»PAA"/>
    <s v="Implementar la cartilla a  prestadores de servicios turísticos y actores claves del Ecosistema del sector turístico a  través de capacitaciones y   difusión a consumidores turistas  por medio de  canales virtuales y presenciales (Link de acceso, código QR,  registro fotografico de las difusiones  y/o listado de asistencia a las  reuniones) "/>
    <n v="0.1"/>
    <n v="4.0000000000000001E-3"/>
    <n v="1"/>
    <s v="Numérica"/>
    <s v="Link de acceso y código QR"/>
    <d v="2023-11-18T00:00:00"/>
    <d v="2023-12-15T00:00:00"/>
    <s v="»3003-Grupo de trabajo de Apoyo a la Red Nacional de Protección al Consumidor"/>
    <x v="0"/>
    <s v="Cumplida"/>
    <n v="1"/>
    <s v="Con fecha 13 de diciembre se envio codigo QR, LINk de la cartilla a GREMIOS Y ENTIDADES- Socializando la Cartilla &quot;cartilla informativa en derechos, deberes y recomendaciones al turista&quot; "/>
    <d v="2023-12-13T00:00:00"/>
    <n v="1"/>
    <s v="Se evidencia los soportes que permiten validar el cumplimiento de la actividad "/>
    <d v="2023-12-13T00:00:00"/>
    <s v="SI"/>
    <n v="1"/>
    <n v="4.0000000000000001E-3"/>
  </r>
  <r>
    <s v="CONSUMIDOR"/>
    <x v="28"/>
    <s v="»3100-"/>
    <x v="28"/>
    <n v="1"/>
    <s v="3100-1"/>
    <s v="3100-1"/>
    <x v="0"/>
    <s v="Operativo"/>
    <s v="Mejorar la atención y nuestro relacionamiento con los usuarios para consolidar la oferta institucional de servicios con enfoque en las regiones más apartadas del país"/>
    <s v="17-Rendición de cuentas e informe del congreso"/>
    <s v="NO"/>
    <s v=" 10» Mejoramiento en la ejecución de las funciones asignadas en materia de protección al consumidor a nivel  nacional"/>
    <s v=" 10. Racionalización de trámites"/>
    <s v=" 1- Plan Anual de Adquisiciones"/>
    <s v="Actuaciones administrativas de las unidades de inspección, vigilancia y control regional en materia de protección al consumidor, realizadas ( Un informe final con las actuaciones adelantadas en la vigencia / Único entregable)"/>
    <n v="0.4"/>
    <m/>
    <n v="300"/>
    <s v="Numérica"/>
    <s v="# actuaciones administrativas realizadas / 300 actuaciones a realizar"/>
    <d v="2023-01-02T00:00:00"/>
    <d v="2023-11-30T00:00:00"/>
    <s v="»3100-Dirección de Investigaciones de Protección al Consumidor      "/>
    <x v="0"/>
    <s v="Cumplida"/>
    <n v="1.03"/>
    <s v="Durante la vigencia 2023 se realizaron 303 actuaciones administrativas de 300, para un logro del 103%"/>
    <d v="2023-12-31T00:00:00"/>
    <n v="1"/>
    <s v="Durante la vigencia 2023 se realizaron 303 actuaciones administrativas de 300, para un logro del 103%_x000a_Se ajusta a 100% la verificación para calculo de indicadores de seguimiento "/>
    <d v="2023-12-31T00:00:00"/>
    <s v="SI"/>
    <s v="NA"/>
    <n v="0.4"/>
  </r>
  <r>
    <s v="CONSUMIDOR"/>
    <x v="28"/>
    <s v="»3100-"/>
    <x v="28"/>
    <n v="1"/>
    <s v="3100-1-1"/>
    <s v="3100-1"/>
    <x v="1"/>
    <s v="Operativo"/>
    <s v="N/A"/>
    <s v="N/A"/>
    <s v="N/A"/>
    <s v="N/A"/>
    <s v="N/A"/>
    <s v="N/A"/>
    <s v="Planear y programar las actuaciones administrativas  (1 documento mensual con la planeación de las actuaciones)"/>
    <n v="0.4"/>
    <n v="0.16000000000000003"/>
    <n v="10"/>
    <s v="Numérica"/>
    <s v="# de planeaciones y programaciones de actuaciones administrativas realizadas / 10 planeaciones y programaciones de actuaciones administrativas a realizar"/>
    <d v="2023-02-01T00:00:00"/>
    <d v="2023-11-30T00:00:00"/>
    <s v="»3100-Dirección de Investigaciones de Protección al Consumidor      "/>
    <x v="0"/>
    <s v="Cumplida"/>
    <n v="1"/>
    <s v="Durante la vigencia 2023 se realizaron 10 planeaciones/programación, para un logro del 100%"/>
    <d v="2023-12-31T00:00:00"/>
    <n v="1"/>
    <s v="Durante la vigencia 2023 se realizaron 10 planeaciones/programación, para un logro del 100%"/>
    <d v="2023-12-31T00:00:00"/>
    <s v="SI"/>
    <n v="1"/>
    <n v="0.16000000000000003"/>
  </r>
  <r>
    <s v="CONSUMIDOR"/>
    <x v="28"/>
    <s v="»3100-"/>
    <x v="28"/>
    <n v="1"/>
    <s v="3100-1-2"/>
    <s v="3100-1"/>
    <x v="1"/>
    <s v="Operativo"/>
    <s v="N/A"/>
    <s v="N/A"/>
    <s v="N/A"/>
    <s v="N/A"/>
    <s v="N/A"/>
    <s v="N/A"/>
    <s v="Realizar las actuaciones administrativas  ( Un informe final con las actuaciones adelantadas en la vigencia / Único entregable)"/>
    <n v="0.6"/>
    <n v="0.24"/>
    <n v="300"/>
    <s v="Numérica"/>
    <s v="# actuaciones administrativas realizadas / 300 actuaciones a realizar"/>
    <d v="2023-02-01T00:00:00"/>
    <d v="2023-11-30T00:00:00"/>
    <s v="»3100-Dirección de Investigaciones de Protección al Consumidor      "/>
    <x v="0"/>
    <s v="Cumplida"/>
    <n v="1.03"/>
    <s v="Durante la vigencia 2023 se realizaron 303 actuaciones administrativas de 300, para un logro del 103%"/>
    <d v="2023-12-31T00:00:00"/>
    <n v="1"/>
    <s v="Durante la vigencia 2023 se realizaron 303 actuaciones administrativas de 300, para un logro del 103%._x000a_Se ajusta a 100% la verificación para calculo de indicadores de seguimiento "/>
    <d v="2023-12-31T00:00:00"/>
    <s v="SI"/>
    <n v="1"/>
    <n v="0.24"/>
  </r>
  <r>
    <s v="CONSUMIDOR"/>
    <x v="28"/>
    <s v="»3100-"/>
    <x v="28"/>
    <n v="1"/>
    <s v="3100-2"/>
    <s v="3100-2"/>
    <x v="0"/>
    <s v="Operativo"/>
    <s v="Analizar la presencia institucional en las regiones del país"/>
    <s v="17-Rendición de cuentas e informe del congreso"/>
    <s v="NO"/>
    <s v=" 10» Mejoramiento en la ejecución de las funciones asignadas en materia de protección al consumidor a nivel  nacional"/>
    <s v=" 8. Servicio al ciudadano"/>
    <s v=" 1- Plan Anual de Adquisiciones"/>
    <s v="Mesas de diálogo sectoriales, realizadas (5 actas de reunión y sus soportes de asistencia)"/>
    <n v="0.4"/>
    <m/>
    <n v="5"/>
    <s v="Numérica"/>
    <s v="# mesas realizadas / 5 mesas a realizar"/>
    <d v="2023-02-01T00:00:00"/>
    <d v="2023-11-30T00:00:00"/>
    <s v="»3100-Dirección de Investigaciones de Protección al Consumidor      "/>
    <x v="0"/>
    <s v="Cumplida"/>
    <n v="1"/>
    <s v="Se realizaron cinco (5) mesas de diálogo, así:_x000a_Primera mesa: Bogotá, 20 de junio de 2023, se realizó mesa de diálogo con la Cámara Colombiana de Comercio Electrónico _x000a_Segunda mesa: Bogotá, 20 de junio de 2023, se realizó mesa de diálogo sectorial con la Federación Nacional de Comerciantes - Fenalco _x000a_Tercera mesa: Se realizó mesa de diálogo, en Nariño, entre el 5 y 6 de julio de 2023, así: _x000a_1ª sesión: Se realizó con la Policía Nacional de Turismo y Alcaldía Municipal de Ipiales, estuvo relacionada con las obligaciones de las agencias de viajes. _x000a_2ª sesión: Se realizó con la Policía Nacional de Turismo y estuvo relacionada con las obligaciones de los operadores de hoteles y viviendas turísticas.  _x000a_3ª sesión: Se realizó en la Cámara de Comercio de Ipiales y estuvo relacionada con las obligaciones de los prestadores de servicios turísticos.  _x000a_4ª sesión: Se realizó en el Aeropuerto San Luis Ipiles. Asistentes de la Policía Nacional de Turismo, Migración Colombia, ASOFROSUR, Fondo Mixto de Cultura, EUTUR, Cámara de Comercio, Alcaldía Municipal de Ipiales, Gobernación, Asociación Agencias de Viajes Karo Puriy. _x000a_5ª sesión: Se realizó reunión en el Hotel Amiraty. Asistentes de la Alcaldía Municipal de Ipiales.  _x000a_Cuarta mesa: 23 de agosto de 2023 – Tenjo. Reunión conjunta con el Superintendente Delegado para la Protección al Usuario y la Gestión en Territorio de la Superintendencia de Servicios Públicos Domiciliarios. _x000a_Quinta mesa: 1° de septiembre de 2023 - Riohacha. Con emprendedores de la región, en la cual se abordó “Denominación de origen al corazón de desarrollo turístico - Protección al Consumidor”. "/>
    <d v="2023-09-01T00:00:00"/>
    <n v="1"/>
    <s v="Ok, verificado OAP. Se cumplió en el corte anterior."/>
    <d v="2023-09-01T00:00:00"/>
    <m/>
    <s v="NA"/>
    <n v="0.4"/>
  </r>
  <r>
    <s v="CONSUMIDOR"/>
    <x v="28"/>
    <s v="»3100-"/>
    <x v="28"/>
    <n v="1"/>
    <s v="3100-2-1"/>
    <s v="3100-2"/>
    <x v="1"/>
    <s v="Operativo"/>
    <s v="N/A"/>
    <s v="N/A"/>
    <s v="N/A"/>
    <s v="N/A"/>
    <s v="N/A"/>
    <s v="N/A"/>
    <s v="Realizar reunión para definición de  mesas (Acta de reunión y sus soportes de asistencia)"/>
    <n v="0.1"/>
    <n v="4.0000000000000008E-2"/>
    <n v="1"/>
    <s v="Numérica"/>
    <s v="# reuniones para definición realizadas /1 reunión para definición a realizar"/>
    <d v="2023-02-01T00:00:00"/>
    <d v="2023-02-28T00:00:00"/>
    <s v="»3100-Dirección de Investigaciones de Protección al Consumidor      "/>
    <x v="1"/>
    <s v="Cumplida"/>
    <n v="1"/>
    <s v="Se realizó reunión para definir mesas a realizar en la vigencia 2023"/>
    <d v="2023-02-16T00:00:00"/>
    <n v="1"/>
    <s v="Ok, verificado OAP. La evidencia concuerda con la actividad y la fórmula para determinar el avance."/>
    <d v="2023-02-16T00:00:00"/>
    <s v="SI"/>
    <n v="1"/>
    <n v="4.0000000000000008E-2"/>
  </r>
  <r>
    <s v="CONSUMIDOR"/>
    <x v="28"/>
    <s v="»3100-"/>
    <x v="28"/>
    <n v="1"/>
    <s v="3100-2-2"/>
    <s v="3100-2"/>
    <x v="1"/>
    <s v="Operativo"/>
    <s v="N/A"/>
    <s v="N/A"/>
    <s v="N/A"/>
    <s v="N/A"/>
    <s v="N/A"/>
    <s v="N/A"/>
    <s v="Planear y programar las mesas de diálogo (Invitación por parte de la Dirección con temas a tratar)"/>
    <n v="0.2"/>
    <n v="8.0000000000000016E-2"/>
    <n v="5"/>
    <s v="Numérica"/>
    <s v="# mesas de diálogo planeadas/5mesas de diálogo a planear"/>
    <d v="2023-02-01T00:00:00"/>
    <d v="2023-11-30T00:00:00"/>
    <s v="»3100-Dirección de Investigaciones de Protección al Consumidor      "/>
    <x v="0"/>
    <s v="Cumplida"/>
    <n v="1"/>
    <s v="Se realizó la planeación de tres mesas de diálogo"/>
    <d v="2023-09-01T00:00:00"/>
    <n v="1"/>
    <s v="Ok, verificado OAP. La evidencia concuerda con el entregable de la actividad"/>
    <d v="2023-09-01T00:00:00"/>
    <s v="SI"/>
    <n v="1"/>
    <n v="8.0000000000000016E-2"/>
  </r>
  <r>
    <s v="CONSUMIDOR"/>
    <x v="28"/>
    <s v="»3100-"/>
    <x v="28"/>
    <n v="1"/>
    <s v="3100-2-3"/>
    <s v="3100-2"/>
    <x v="1"/>
    <s v="Operativo"/>
    <s v="N/A"/>
    <s v="N/A"/>
    <s v="N/A"/>
    <s v="N/A"/>
    <s v="N/A"/>
    <s v="N/A"/>
    <s v="Realizar las mesas de diálogo (5 actas de reunión y sus soportes de asistencia)"/>
    <n v="0.7"/>
    <n v="0.27999999999999997"/>
    <n v="5"/>
    <s v="Numérica"/>
    <s v="# mesas realizadas / 5 mesas a realizar"/>
    <d v="2023-02-01T00:00:00"/>
    <d v="2023-11-30T00:00:00"/>
    <s v="»3100-Dirección de Investigaciones de Protección al Consumidor      "/>
    <x v="0"/>
    <s v="Cumplida"/>
    <n v="1"/>
    <s v="Se realizaron tres (3) mesas de diálogo, así:_x000a_Tercera mesa: Se realizó mesa de diálogo, en Nariño, entre el 5 y 6 de julio de 2023, así: _x000a_1ª sesión: Se realizó con la Policía Nacional de Turismo y Alcaldía Municipal de Ipiales, estuvo relacionada con las obligaciones de las agencias de viajes. _x000a_2ª sesión: Se realizó con la Policía Nacional de Turismo y estuvo relacionada con las obligaciones de los operadores de hoteles y viviendas turísticas.  _x000a_3ª sesión: Se realizó en la Cámara de Comercio de Ipiales y estuvo relacionada con las obligaciones de los prestadores de servicios turísticos.  _x000a_4ª sesión: Se realizó en el Aeropuerto San Luis Ipiles. Asistentes de la Policía Nacional de Turismo, Migración Colombia, ASOFROSUR, Fondo Mixto de Cultura, EUTUR, Cámara de Comercio, Alcaldía Municipal de Ipiales, Gobernación, Asociación Agencias de Viajes Karo Puriy. _x000a_5ª sesión: Se realizó reunión en el Hotel Amiraty. Asistentes de la Alcaldía Municipal de Ipiales.  _x000a_Cuarta mesa: 23 de agosto de 2023 – Tenjo. Reunión conjunta con el Superintendente Delegado para la Protección al Usuario y la Gestión en Territorio de la Superintendencia de Servicios Públicos Domiciliarios. _x000a_Quinta mesa: 1° de septiembre de 2023 - Riohacha. Con emprendedores de la región, en la cual se abordó “Denominación de origen al corazón de desarrollo turístico - Protección al Consumidor”. "/>
    <d v="2023-09-01T00:00:00"/>
    <n v="1"/>
    <s v="Ok, verificado OAP. La evidencia concuerda con el entregable de la actividad"/>
    <d v="2023-09-01T00:00:00"/>
    <s v="SI"/>
    <n v="1"/>
    <n v="0.27999999999999997"/>
  </r>
  <r>
    <s v="CONSUMIDOR"/>
    <x v="28"/>
    <s v="»3100-"/>
    <x v="28"/>
    <n v="1"/>
    <s v="3100-3"/>
    <s v="3100-3"/>
    <x v="0"/>
    <s v="Operativo"/>
    <s v="Incrementar las actividades de difusión y pedagogía en el marco de las funciones de la SIC, para empoderar a usuarios y consumidores. "/>
    <s v="4-Caracterización Grupos de Valor"/>
    <s v="SI"/>
    <s v=" 10» Mejoramiento en la ejecución de las funciones asignadas en materia de protección al consumidor a nivel  nacional"/>
    <s v=" 8. Servicio al ciudadano,  15.Gestión del conocimiento y la innovación"/>
    <s v=" 16- Participación Ciudadana "/>
    <s v="Herramienta didáctica en temas de «Seguridad de producto»,   implementada (Informe consolidado de implementación / Único entregable)"/>
    <n v="0.2"/>
    <m/>
    <n v="1"/>
    <s v="Numérica"/>
    <s v="# de informes de herramienta implementada / 1 informe de herramienta a implementar"/>
    <d v="2023-02-01T00:00:00"/>
    <d v="2023-11-30T00:00:00"/>
    <s v="»3100-Dirección de Investigaciones de Protección al Consumidor      , »73-Grupo de Comunicación"/>
    <x v="0"/>
    <s v="Cumplida"/>
    <n v="1"/>
    <s v="Se elaboró y publicó la “CARTILLA SOBRE PRODUCTOS DEFECTUOSOS DIRIGIDA A EMPRENDEDORES”, diseñada especialmente para brindar información valiosa y práctica sobre qué hacer en caso de conocer de un defecto que por esta condición haya producido o pueda producir un riesgo que atente contra la salud, la vida o la seguridad de las personas, esto es, en caso de conocer acerca de un producto inseguro."/>
    <d v="2023-11-07T00:00:00"/>
    <n v="1"/>
    <s v="Ok, verificado OAP."/>
    <d v="2023-11-07T00:00:00"/>
    <m/>
    <s v="NA"/>
    <n v="0.2"/>
  </r>
  <r>
    <s v="CONSUMIDOR"/>
    <x v="28"/>
    <s v="»3100-"/>
    <x v="28"/>
    <n v="1"/>
    <s v="3100-3-1"/>
    <s v="3100-3"/>
    <x v="1"/>
    <s v="Operativo"/>
    <s v="N/A"/>
    <s v="N/A"/>
    <s v="N/A"/>
    <s v="N/A"/>
    <s v="N/A"/>
    <s v="N/A"/>
    <s v="Definir herramienta y enviar al Grupo de Comunicaciones, el documento en Word, con los contenidos (Correo electrónico y documento en Word (único entregable)"/>
    <n v="0.5"/>
    <n v="0.1"/>
    <n v="1"/>
    <s v="Numérica"/>
    <s v="# de Correos electrónicos y documentos en Word con los contenidos/ 1 Correo electrónico y documento en Word con los contenidos"/>
    <d v="2023-02-01T00:00:00"/>
    <d v="2023-05-19T00:00:00"/>
    <s v="»3100-Dirección de Investigaciones de Protección al Consumidor      "/>
    <x v="2"/>
    <s v="Cumplida"/>
    <n v="1"/>
    <s v="El 19 de mayo, mediante correo electrónico enviado al Grupo de Comunicaciones, se definió herramienta y se enviaron contenidos de herramienta"/>
    <d v="2023-05-19T00:00:00"/>
    <n v="1"/>
    <s v="Ok, verificado OAP."/>
    <d v="2023-05-19T00:00:00"/>
    <s v="SI"/>
    <n v="1"/>
    <n v="0.1"/>
  </r>
  <r>
    <s v="CONSUMIDOR"/>
    <x v="28"/>
    <s v="»3100-"/>
    <x v="28"/>
    <n v="1"/>
    <s v="3100-3-2"/>
    <s v="3100-3"/>
    <x v="2"/>
    <s v="Operativo"/>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
    <d v="2023-05-23T00:00:00"/>
    <d v="2023-07-21T00:00:00"/>
    <s v="»73-Grupo de Comunicación"/>
    <x v="3"/>
    <s v="Cumplida"/>
    <n v="1"/>
    <s v="El 30 de junio de 2023, se recibió correo del Grupo de Comunicaciones de la Entidad, con el documento con ajustes de corrección de estilo y diagramado."/>
    <d v="2023-06-30T00:00:00"/>
    <n v="1"/>
    <s v="Ok, verificado OAP. La evidencia concuerda con los entregables de la actividad"/>
    <d v="2023-06-30T00:00:00"/>
    <s v="SI"/>
    <n v="1"/>
    <n v="0"/>
  </r>
  <r>
    <s v="CONSUMIDOR"/>
    <x v="28"/>
    <s v="»3100-"/>
    <x v="28"/>
    <n v="1"/>
    <s v="3100-3-3"/>
    <s v="3100-3"/>
    <x v="1"/>
    <s v="Operativo"/>
    <s v="N/A"/>
    <s v="N/A"/>
    <s v="N/A"/>
    <s v="N/A"/>
    <s v="N/A"/>
    <s v="N/A"/>
    <s v="Revisar, aprobar y enviar  al Grupo de Comunicaciones el documento (única revisión). (Correo electrónico y Documento  con las observaciones  aprobadas por el área (único entregable))"/>
    <n v="0.1"/>
    <n v="2.0000000000000004E-2"/>
    <n v="1"/>
    <s v="Numérica"/>
    <s v="# Correos electrónicos y Documentos con las observaciones y  aprobadas por el área /  1 Correo electrónico y Documento con las observaciones aprobadas por el área "/>
    <d v="2023-07-24T00:00:00"/>
    <d v="2023-07-28T00:00:00"/>
    <s v="»3100-Dirección de Investigaciones de Protección al Consumidor      "/>
    <x v="3"/>
    <s v="Cumplida"/>
    <n v="1"/>
    <s v="El 4 de julio, mediante correo electrónico se revisó, aprobó y envió al Grupo de Comunicaciones, la diagramación de la herramienta didáctica definida."/>
    <d v="2023-07-04T00:00:00"/>
    <n v="1"/>
    <s v="Ok, verificado OAP. La evidencia concuerda con el entregable de la actividad"/>
    <d v="2023-07-04T00:00:00"/>
    <s v="SI"/>
    <n v="1"/>
    <n v="2.0000000000000004E-2"/>
  </r>
  <r>
    <s v="CONSUMIDOR"/>
    <x v="28"/>
    <s v="»3100-"/>
    <x v="28"/>
    <n v="1"/>
    <s v="3100-3-4"/>
    <s v="3100-3"/>
    <x v="1"/>
    <s v="Operativo"/>
    <s v="N/A"/>
    <s v="N/A"/>
    <s v="N/A"/>
    <s v="N/A"/>
    <s v="N/A"/>
    <s v="N/A"/>
    <s v="Implementar la herramienta didáctica en temas de Seguridad de Producto.   (Informe de la estrategia implementada)."/>
    <n v="0.4"/>
    <n v="8.0000000000000016E-2"/>
    <n v="1"/>
    <s v="Numérica"/>
    <s v="# de informes de herramienta implementada / 1 informe de herramienta a implementar"/>
    <d v="2023-08-01T00:00:00"/>
    <d v="2023-11-30T00:00:00"/>
    <s v="»3100-Dirección de Investigaciones de Protección al Consumidor      "/>
    <x v="0"/>
    <s v="Cumplida"/>
    <n v="1"/>
    <m/>
    <m/>
    <n v="1"/>
    <s v="Ok, verificado OAP. El área aporta evidencia y describe la ejecución en el cierre del producto."/>
    <d v="2023-11-07T00:00:00"/>
    <s v="SI"/>
    <n v="1"/>
    <n v="8.0000000000000016E-2"/>
  </r>
  <r>
    <s v="CONSUMIDOR"/>
    <x v="28"/>
    <s v="»3100-"/>
    <x v="28"/>
    <n v="1"/>
    <s v="3100-4"/>
    <s v="3100-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100-Dirección de Investigaciones de Protección al Consumidor      "/>
    <x v="0"/>
    <s v="Vencida"/>
    <s v="NA"/>
    <s v="NA"/>
    <s v="NA"/>
    <m/>
    <s v="NA"/>
    <s v="NA"/>
    <s v="NA"/>
    <s v="NA"/>
    <n v="0"/>
  </r>
  <r>
    <s v="CONSUMIDOR"/>
    <x v="28"/>
    <s v="»3100-"/>
    <x v="28"/>
    <n v="1"/>
    <s v="3100-4-1"/>
    <s v="3100-4"/>
    <x v="4"/>
    <s v="Act Compartida"/>
    <s v="N/A"/>
    <s v="N/A"/>
    <s v="N/A"/>
    <s v="N/A"/>
    <s v="N/A"/>
    <s v="N/A"/>
    <s v="Ejecutar las actividades compartidas cuya fecha de vencimiento se encuentra dentro del primer trimestre del año "/>
    <e v="#DIV/0!"/>
    <e v="#DIV/0!"/>
    <n v="4"/>
    <s v="Numérica"/>
    <s v="Sumatoria logros ponderados verificados actividades programadas / promedio meta ponderada periodo evaluado "/>
    <d v="2023-01-01T00:00:00"/>
    <d v="2023-03-31T00:00:00"/>
    <s v="»3100-Dirección de Investigaciones de Protección al Consumidor      "/>
    <x v="1"/>
    <s v="Cumplida"/>
    <n v="1"/>
    <s v="7 actividades programadas para el primer trimestre reportaron avances del 100%"/>
    <d v="2023-03-31T00:00:00"/>
    <n v="1"/>
    <s v="De acuerdo con el soporte entregado la actividad fue cumplida"/>
    <d v="2023-03-31T00:00:00"/>
    <s v="SI"/>
    <n v="1"/>
    <e v="#DIV/0!"/>
  </r>
  <r>
    <s v="CONSUMIDOR"/>
    <x v="28"/>
    <s v="»3100-"/>
    <x v="28"/>
    <n v="1"/>
    <s v="3100-4-2"/>
    <s v="3100-4"/>
    <x v="5"/>
    <s v="Act Compartida"/>
    <s v="N/A"/>
    <s v="N/A"/>
    <s v="N/A"/>
    <s v="N/A"/>
    <s v="N/A"/>
    <s v="N/A"/>
    <s v="Ejecutar las actividades compartidas cuya fecha de vencimiento se encuentra dentro del segundo trimestre del año "/>
    <e v="#DIV/0!"/>
    <e v="#DIV/0!"/>
    <n v="8"/>
    <s v="Numérica"/>
    <s v="Sumatoria logros ponderados verificados actividades programadas / promedio meta ponderada periodo evaluado "/>
    <d v="2023-04-01T00:00:00"/>
    <d v="2023-06-30T00:00:00"/>
    <s v="»3100-Dirección de Investigaciones de Protección al Consumidor      "/>
    <x v="2"/>
    <s v="Cumplida"/>
    <n v="1"/>
    <s v="8 Actividades programadas para el segundo trimestre reportaron avances del 100%"/>
    <d v="2023-06-30T00:00:00"/>
    <n v="1"/>
    <s v="8 Actividades programadas para el segundo trimestre reportaron avances del 100%"/>
    <d v="2023-06-30T00:00:00"/>
    <s v="SI"/>
    <n v="1"/>
    <e v="#DIV/0!"/>
  </r>
  <r>
    <s v="CONSUMIDOR"/>
    <x v="28"/>
    <s v="»3100-"/>
    <x v="28"/>
    <n v="1"/>
    <s v="3100-4-3"/>
    <s v="3100-4"/>
    <x v="7"/>
    <s v="Act Compartida"/>
    <s v="N/A"/>
    <s v="N/A"/>
    <s v="N/A"/>
    <s v="N/A"/>
    <s v="N/A"/>
    <s v="N/A"/>
    <s v="Ejecutar las actividades compartidas cuya fecha de vencimiento se encuentra dentro del tercer trimestre del año "/>
    <e v="#DIV/0!"/>
    <e v="#DIV/0!"/>
    <n v="4"/>
    <s v="Numérica"/>
    <s v="Sumatoria logros ponderados verificados actividades programadas / promedio meta ponderada periodo evaluado "/>
    <d v="2023-07-01T00:00:00"/>
    <d v="2023-09-30T00:00:00"/>
    <s v="»3100-Dirección de Investigaciones de Protección al Consumidor      "/>
    <x v="3"/>
    <s v="Cumplida"/>
    <n v="1"/>
    <s v="Se realizaron las 4 Actividades programadas"/>
    <d v="2023-09-30T00:00:00"/>
    <n v="1"/>
    <s v="Se validaron soportes de las 4 Actividades programadas para este trimestre "/>
    <d v="2023-09-30T00:00:00"/>
    <s v="SI"/>
    <n v="1"/>
    <e v="#DIV/0!"/>
  </r>
  <r>
    <s v="CONSUMIDOR"/>
    <x v="28"/>
    <s v="»3100-"/>
    <x v="28"/>
    <n v="1"/>
    <s v="3100-4-4"/>
    <s v="3100-4"/>
    <x v="6"/>
    <s v="Act Compartida"/>
    <s v="N/A"/>
    <s v="N/A"/>
    <s v="N/A"/>
    <s v="N/A"/>
    <s v="N/A"/>
    <s v="N/A"/>
    <s v="Ejecutar las actividades compartidas cuya fecha de vencimiento se encuentra dentro del cuarto trimestre del año "/>
    <e v="#DIV/0!"/>
    <e v="#DIV/0!"/>
    <n v="14"/>
    <s v="Numérica"/>
    <s v="Sumatoria logros ponderados verificados actividades programadas / promedio meta ponderada periodo evaluado "/>
    <d v="2023-10-01T00:00:00"/>
    <d v="2023-12-30T00:00:00"/>
    <s v="»3100-Dirección de Investigaciones de Protección al Consumidor      "/>
    <x v="0"/>
    <s v="Vencida"/>
    <s v="NA"/>
    <s v="NA"/>
    <s v="NA"/>
    <m/>
    <s v="NA"/>
    <s v="NA"/>
    <s v="NA"/>
    <s v="NA"/>
    <e v="#DIV/0!"/>
  </r>
  <r>
    <s v="CONSUMIDOR"/>
    <x v="29"/>
    <s v="»3200-"/>
    <x v="29"/>
    <n v="0"/>
    <s v="3200-1"/>
    <s v="3200-1"/>
    <x v="0"/>
    <s v="Operativo"/>
    <s v="Incentivar a los empresarios en la implementación de estrategias preventivas para la protección de los consumidores"/>
    <s v="16-TrÁmites y OPAS"/>
    <s v="NO"/>
    <s v="  11» Funcionamiento"/>
    <s v=" 8. Servicio al ciudadano"/>
    <s v=" 1- Plan Anual de Adquisiciones"/>
    <s v="Visitas de inspección y/o acompañamiento a los operadores de servicios de telecomunicaciones, televisión cerrada y postales, realizadas (Informe de cada visita realizada)"/>
    <n v="0.4"/>
    <m/>
    <n v="35"/>
    <s v="Numérica"/>
    <s v="# de visitas de inspección realizadas / 35 visitas a realizar"/>
    <d v="2023-02-05T00:00:00"/>
    <d v="2023-11-30T00:00:00"/>
    <s v="»3200-Dirección de Investigaciones de Protección de Usuarios de Servicios de Comunicaciones "/>
    <x v="0"/>
    <s v="Cumplida"/>
    <n v="1"/>
    <s v="Durante la vigencia 2023 se realizaron 35 informes de visitas, para un logro del 100%"/>
    <d v="2023-12-31T00:00:00"/>
    <n v="1"/>
    <s v="Durante la vigencia 2023 se realizaron 35 informes de visitas, para un logro del 100%"/>
    <d v="2023-12-31T00:00:00"/>
    <s v="SI"/>
    <s v="NA"/>
    <n v="0.4"/>
  </r>
  <r>
    <s v="CONSUMIDOR"/>
    <x v="29"/>
    <s v="»3200-"/>
    <x v="29"/>
    <n v="0"/>
    <s v="3200-1-1"/>
    <s v="3200-1"/>
    <x v="1"/>
    <s v="Operativo"/>
    <s v="N/A"/>
    <s v="N/A"/>
    <s v="N/A"/>
    <s v="N/A"/>
    <s v="N/A"/>
    <s v="N/A"/>
    <s v="Realizar un listado de los operadores de servicios de telecomunicaciones, televisión cerrada y postales, donde se llevaran a cabo las visitas de inspección a nivel nacional.  (Excel con el listado de las visitas / Único entregable)"/>
    <n v="0.3"/>
    <n v="0.12"/>
    <n v="1"/>
    <s v="Numérica"/>
    <s v="# de listados realizados / 1 listado a realizar"/>
    <d v="2023-02-05T00:00:00"/>
    <d v="2023-03-05T00:00:00"/>
    <s v="»3200-Dirección de Investigaciones de Protección de Usuarios de Servicios de Comunicaciones "/>
    <x v="1"/>
    <s v="Cumplida"/>
    <n v="1"/>
    <s v="Se elaboró la lista de los operadores donde se realizan las visitas"/>
    <d v="2023-03-02T00:00:00"/>
    <n v="1"/>
    <s v="Ok, verificado OAP. La evidencia concuerda con la actividad y la fórmula para determinar el avance."/>
    <d v="2023-03-02T00:00:00"/>
    <s v="SI"/>
    <n v="1"/>
    <n v="0.12"/>
  </r>
  <r>
    <s v="CONSUMIDOR"/>
    <x v="29"/>
    <s v="»3200-"/>
    <x v="29"/>
    <n v="0"/>
    <s v="3200-1-2"/>
    <s v="3200-1"/>
    <x v="1"/>
    <s v="Operativo"/>
    <s v="N/A"/>
    <s v="N/A"/>
    <s v="N/A"/>
    <s v="N/A"/>
    <s v="N/A"/>
    <s v="N/A"/>
    <s v="Realizar Visitas de inspección a los operadores de servicios de telecomunicaciones, televisión cerrada y postales. (PDF del informe de cada visita)"/>
    <n v="0.7"/>
    <n v="0.27999999999999997"/>
    <n v="35"/>
    <s v="Numérica"/>
    <s v="# de visitas de inspección realizadas / 35 visitas a realizar"/>
    <d v="2023-02-05T00:00:00"/>
    <d v="2023-11-30T00:00:00"/>
    <s v="»3200-Dirección de Investigaciones de Protección de Usuarios de Servicios de Comunicaciones "/>
    <x v="0"/>
    <s v="Cumplida"/>
    <n v="1"/>
    <s v="El área aporta el listado con las 15 investigaciones previstas para 2023."/>
    <d v="2023-12-31T00:00:00"/>
    <n v="1"/>
    <s v="El área aporta el listado con las 15 investigaciones previstas para 2023."/>
    <d v="2023-12-31T00:00:00"/>
    <s v="SI"/>
    <n v="1"/>
    <n v="0.27999999999999997"/>
  </r>
  <r>
    <s v="CONSUMIDOR"/>
    <x v="29"/>
    <s v="»3200-"/>
    <x v="29"/>
    <n v="0"/>
    <s v="3200-2"/>
    <s v="3200-2"/>
    <x v="0"/>
    <s v="Innovador"/>
    <s v="Diseñar estrategias dirigidas a aumentar la confianza y posicionamiento los grupos de interés "/>
    <s v="16-TrÁmites y OPAS"/>
    <s v="NO"/>
    <s v="  11» Funcionamiento"/>
    <s v=" 8. Servicio al ciudadano"/>
    <s v=" 1- Plan Anual de Adquisiciones"/>
    <s v="Investigaciones administrativas con la finalidad de aumentar la confianza y garantizar la protección integral de los bienes jurídicos tutelados a los diferentes grupos de interés, decididas de fondo (Relación en Excel con el listado de las decisiones de fondo tomadas)"/>
    <n v="0.4"/>
    <m/>
    <n v="15"/>
    <s v="Numérica"/>
    <s v="# de investigaciones decididas de fondo / 15 investigaciones a decidir de fondo"/>
    <d v="2023-02-05T00:00:00"/>
    <d v="2023-11-30T00:00:00"/>
    <s v="»3200-Dirección de Investigaciones de Protección de Usuarios de Servicios de Comunicaciones "/>
    <x v="0"/>
    <s v="Cumplida"/>
    <n v="1"/>
    <s v="Al 30 de Noviembre se decidieron las 15 investigaciones previamente listadas."/>
    <d v="2023-11-30T00:00:00"/>
    <n v="1"/>
    <s v="El área aporta el listado con las 15 investigaciones previstas para 2023."/>
    <d v="2023-11-30T00:00:00"/>
    <m/>
    <s v="NA"/>
    <n v="0.4"/>
  </r>
  <r>
    <s v="CONSUMIDOR"/>
    <x v="29"/>
    <s v="»3200-"/>
    <x v="29"/>
    <n v="0"/>
    <s v="3200-2-1"/>
    <s v="3200-2"/>
    <x v="1"/>
    <s v="Innovador"/>
    <s v="N/A"/>
    <s v="N/A"/>
    <s v="N/A"/>
    <s v="N/A"/>
    <s v="N/A"/>
    <s v="N/A"/>
    <s v="Realizar inventario de las investigaciones administrativas abiertas por la Dirección de Investigaciones de Protección de Usuarios de Servicios de Comunicaciones, cuyo contexto esté determinado por la presunta vulneración de obligaciones legales, reglamentarias y regulatorias que puedan derivar en afectaciones de los derechos de los diferentes grupos de interés, que serán decididas entre el 15 de enero y el 14 de diciembre de 2023. (Excel con el listado de actos administrativos / Único entregable)"/>
    <n v="0.4"/>
    <n v="0.16000000000000003"/>
    <n v="1"/>
    <s v="Numérica"/>
    <s v="# Inventarios realizados / 1 inventario a realizar"/>
    <d v="2023-02-05T00:00:00"/>
    <d v="2023-06-30T00:00:00"/>
    <s v="»3200-Dirección de Investigaciones de Protección de Usuarios de Servicios de Comunicaciones "/>
    <x v="2"/>
    <s v="Cumplida"/>
    <n v="1"/>
    <s v="Se envía listado con las 15 investigaciones a decidir en el periodo."/>
    <d v="2023-06-27T00:00:00"/>
    <n v="1"/>
    <s v="Ok, verificado OAP. Se aporta el inventario de investigaciones."/>
    <d v="2023-06-27T00:00:00"/>
    <s v="SI"/>
    <n v="1"/>
    <n v="0.16000000000000003"/>
  </r>
  <r>
    <s v="CONSUMIDOR"/>
    <x v="29"/>
    <s v="»3200-"/>
    <x v="29"/>
    <n v="0"/>
    <s v="3200-2-2"/>
    <s v="3200-2"/>
    <x v="1"/>
    <s v="Innovador"/>
    <s v="N/A"/>
    <s v="N/A"/>
    <s v="N/A"/>
    <s v="N/A"/>
    <s v="N/A"/>
    <s v="N/A"/>
    <s v="Decidir mediante archivo o sanción, las investigaciones abiertas por la Dirección de investigaciones de Protección de Usuarios de Servicios de Comunicaciones,  por la presunta vulneración de obligaciones legales, reglamentarias y regulatorias, con la finalidad de aumentar la confianza y garantizar la protección integral de los bienes jurídicos tutelados a los diferentes grupos de interés. (Excel con el listado de actos administrativos y el estado de la decisión tramitado o pendiente / Único entregable)"/>
    <n v="0.6"/>
    <n v="0.24"/>
    <n v="15"/>
    <s v="Numérica"/>
    <s v="# de investigaciones decididas de fondo / 15 investigaciones a decidir de fondo"/>
    <d v="2023-02-05T00:00:00"/>
    <d v="2023-11-30T00:00:00"/>
    <s v="»3200-Dirección de Investigaciones de Protección de Usuarios de Servicios de Comunicaciones "/>
    <x v="0"/>
    <s v="Cumplida"/>
    <n v="1"/>
    <s v="Al 30 de Noviembre se decidieron las 15 investigaciones previamente listadas."/>
    <d v="2023-11-30T00:00:00"/>
    <n v="1"/>
    <s v="El área aporta el listado con las 15 investigaciones previstas para 2023."/>
    <d v="2023-11-30T00:00:00"/>
    <s v="SI"/>
    <n v="1"/>
    <n v="0.24"/>
  </r>
  <r>
    <s v="CONSUMIDOR"/>
    <x v="29"/>
    <s v="»3200-"/>
    <x v="29"/>
    <n v="0"/>
    <s v="3200-3"/>
    <s v="3200-3"/>
    <x v="0"/>
    <s v="Innovador"/>
    <s v="Diseñar e implementar una estrategia que fortalezca la analítica de datos institucional para la toma de decisiones y la prestación de servicios"/>
    <s v="2-Analítica Institucional - Estadísticas"/>
    <s v="NO"/>
    <s v="  11» Funcionamiento"/>
    <s v=" 17.Gestión de la información estadística,  6. Transparencia, acceso a la información pública y lucha contra la corrupción"/>
    <s v=" 1- Plan Anual de Adquisiciones"/>
    <s v="Informes Data Telco y Data Postales a través de análisis estadístico, elaborados y socializados (2 informes de Data Telco y 2 informes de Postales)"/>
    <n v="0.2"/>
    <m/>
    <n v="4"/>
    <s v="Numérica"/>
    <s v="# Informes Data Telco-Postal/ 4 Informes Data Telco - Postal"/>
    <d v="2023-02-05T00:00:00"/>
    <d v="2023-12-05T00:00:00"/>
    <s v="»3200-Dirección de Investigaciones de Protección de Usuarios de Servicios de Comunicaciones "/>
    <x v="0"/>
    <s v="Cumplida"/>
    <n v="1"/>
    <s v="Se realizaron informes con los operadores definidos y convocados"/>
    <d v="2023-11-28T00:00:00"/>
    <n v="1"/>
    <s v="Se anexan de manera extemporanea nuevos informes de Data Telco y Data postales para constatar el cumplimiento de la actividad, por lo que se castiga la eficiencia en un 5%. Se incluye correo de réplica presentado por el área, donde se da respuesta a las observaciones presentadas por la OAP.  "/>
    <d v="2023-11-28T00:00:00"/>
    <s v="NO"/>
    <n v="0.95"/>
    <n v="0.2"/>
  </r>
  <r>
    <s v="CONSUMIDOR"/>
    <x v="29"/>
    <s v="»3200-"/>
    <x v="29"/>
    <n v="0"/>
    <s v="3200-3-1"/>
    <s v="3200-3"/>
    <x v="1"/>
    <s v="Innovador"/>
    <s v="N/A"/>
    <s v="N/A"/>
    <s v="N/A"/>
    <s v="N/A"/>
    <s v="N/A"/>
    <s v="N/A"/>
    <s v="Definir listado de operadores para socializar los informes Data Telco y Data Postales. El criterio de selección radica en la significancia y representatividad de la información."/>
    <n v="0.15"/>
    <n v="0.03"/>
    <n v="1"/>
    <s v="Numérica"/>
    <s v="# de listados de los  operadores definidos / 1 listado de los operadores a definir"/>
    <d v="2023-02-05T00:00:00"/>
    <d v="2023-12-05T00:00:00"/>
    <s v="»3200-Dirección de Investigaciones de Protección de Usuarios de Servicios de Comunicaciones "/>
    <x v="0"/>
    <s v="Cumplida"/>
    <n v="1"/>
    <s v="Este listado se definió y se envió soporte en el corte anterior (se adjuntan nuevamente soporte 12 de julio)"/>
    <d v="2023-07-12T00:00:00"/>
    <n v="1"/>
    <s v="Se priorizaron operadores TELCO y POSTALES que no corresponden en exactitud a los priorizados en las actividades 3200-3-2 y 3200-3-3. Se restan 5 puntos en eficiencia, ya que el área no adjunta el soporte con la modificación de los operadores a intervenir."/>
    <d v="2023-07-12T00:00:00"/>
    <s v="SI"/>
    <n v="0.95"/>
    <n v="0.03"/>
  </r>
  <r>
    <s v="CONSUMIDOR"/>
    <x v="29"/>
    <s v="»3200-"/>
    <x v="29"/>
    <n v="0"/>
    <s v="3200-3-2"/>
    <s v="3200-3"/>
    <x v="1"/>
    <s v="Innovador"/>
    <s v="N/A"/>
    <s v="N/A"/>
    <s v="N/A"/>
    <s v="N/A"/>
    <s v="N/A"/>
    <s v="N/A"/>
    <s v="Realizar convocatoria y programación de reuniones a los operadores para las presentaciones de Data Telco y Data Postales."/>
    <n v="0.15"/>
    <n v="0.03"/>
    <n v="2"/>
    <s v="Numérica"/>
    <s v="# convocatorias realizadas / 2 convocatorias reunión Informes Data Telco - Postal"/>
    <d v="2023-02-05T00:00:00"/>
    <d v="2023-12-05T00:00:00"/>
    <s v="»3200-Dirección de Investigaciones de Protección de Usuarios de Servicios de Comunicaciones "/>
    <x v="0"/>
    <s v="Cumplida"/>
    <n v="1"/>
    <s v="Se realizó la convocatoria a las reuniones de los operadores definidos de TELCO y POSTAL"/>
    <d v="2023-11-28T00:00:00"/>
    <n v="1"/>
    <s v="Se anexan de manera extemporanea nuevas convocatorias Data Telco y Data postales para constatar el cumplimiento de la actividad, por lo que se castiga la eficiencia en un 5% . Se incluye correo de réplica presentado por el área, donde se da respuesta a las observaciones presentadas por la OAP.  "/>
    <d v="2023-11-22T00:00:00"/>
    <s v="NO"/>
    <n v="0.95"/>
    <n v="0.03"/>
  </r>
  <r>
    <s v="CONSUMIDOR"/>
    <x v="29"/>
    <s v="»3200-"/>
    <x v="29"/>
    <n v="0"/>
    <s v="3200-3-3"/>
    <s v="3200-3"/>
    <x v="1"/>
    <s v="Innovador"/>
    <s v="N/A"/>
    <s v="N/A"/>
    <s v="N/A"/>
    <s v="N/A"/>
    <s v="N/A"/>
    <s v="N/A"/>
    <s v="Analizar y desarrollar los informes Data Telco y Data Postales para servicios de telecomunicaciones y postales, correspondientes a: i) usuarios y envíos de los servicios de telecomunicaciones y postales, respectivamente, publicados por el Boletín de Colombia TIC y la CRC, ii) Quejas/PQRS  y sus tipologías publicados por la CRC, iii) Trámites gestionados (Denuncias, Recursos de Apelaciones, Investigaciones, Sanciones) por la SIC y sus tipologías; iv) análisis cualitativo de las redes sociales de los operadores. "/>
    <n v="0.7"/>
    <n v="0.13999999999999999"/>
    <n v="4"/>
    <s v="Numérica"/>
    <s v="# Informes Data Telco-Postal/ 4 Informes Data Telco - Postal"/>
    <d v="2023-02-05T00:00:00"/>
    <d v="2023-12-05T00:00:00"/>
    <s v="»3200-Dirección de Investigaciones de Protección de Usuarios de Servicios de Comunicaciones "/>
    <x v="0"/>
    <s v="Cumplida"/>
    <n v="1"/>
    <s v="Se realizaron informes con los operadores definidos y convocados"/>
    <d v="2023-11-28T00:00:00"/>
    <n v="1"/>
    <s v="Se anexan de manera extemporanea nuevos informes de Data Telco y Data postales para constatar el cumplimiento de la actividad, por lo que se castiga la eficiencia en un 5%. Se incluye correo de réplica presentado por el área, donde se da respuesta a las observaciones presentadas por la OAP.  "/>
    <d v="2023-11-28T00:00:00"/>
    <s v="NO"/>
    <n v="0.95"/>
    <n v="0.13999999999999999"/>
  </r>
  <r>
    <s v="CONSUMIDOR"/>
    <x v="29"/>
    <s v="»3200-"/>
    <x v="29"/>
    <n v="0"/>
    <s v="3200-4"/>
    <s v="3200-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200-Dirección de Investigaciones de Protección de Usuarios de Servicios de Comunicaciones "/>
    <x v="0"/>
    <s v="Vencida"/>
    <s v="NA"/>
    <s v="NA"/>
    <s v="NA"/>
    <m/>
    <s v="NA"/>
    <s v="NA"/>
    <s v="NA"/>
    <s v="NA"/>
    <n v="0"/>
  </r>
  <r>
    <s v="CONSUMIDOR"/>
    <x v="29"/>
    <s v="»3200-"/>
    <x v="29"/>
    <n v="0"/>
    <s v="3200-4-1"/>
    <s v="3200-4"/>
    <x v="4"/>
    <s v="Act Compartida"/>
    <s v="N/A"/>
    <s v="N/A"/>
    <s v="N/A"/>
    <s v="N/A"/>
    <s v="N/A"/>
    <s v="N/A"/>
    <s v="Ejecutar las actividades compartidas cuya fecha de vencimiento se encuentra dentro del primer trimestre del año "/>
    <e v="#DIV/0!"/>
    <e v="#DIV/0!"/>
    <n v="5"/>
    <s v="Numérica"/>
    <s v="Sumatoria logros ponderados verificados actividades programadas / promedio meta ponderada periodo evaluado "/>
    <d v="2023-01-01T00:00:00"/>
    <d v="2023-03-31T00:00:00"/>
    <s v="»3200-Dirección de Investigaciones de Protección de Usuarios de Servicios de Comunicaciones "/>
    <x v="1"/>
    <s v="Cumplida"/>
    <n v="1"/>
    <s v="5 Actividades programadas para el primer trimestre reportaron avances del 100%"/>
    <d v="2023-03-31T00:00:00"/>
    <n v="1"/>
    <s v="De acuerdo con el soporte entregado la actividad fue cumplida"/>
    <d v="2023-03-31T00:00:00"/>
    <s v="SI"/>
    <n v="1"/>
    <e v="#DIV/0!"/>
  </r>
  <r>
    <s v="CONSUMIDOR"/>
    <x v="29"/>
    <s v="»3200-"/>
    <x v="29"/>
    <n v="0"/>
    <s v="3200-4-2"/>
    <s v="3200-4"/>
    <x v="5"/>
    <s v="Act Compartida"/>
    <s v="N/A"/>
    <s v="N/A"/>
    <s v="N/A"/>
    <s v="N/A"/>
    <s v="N/A"/>
    <s v="N/A"/>
    <s v="Ejecutar las actividades compartidas cuya fecha de vencimiento se encuentra dentro del segundo trimestre del año "/>
    <e v="#DIV/0!"/>
    <e v="#DIV/0!"/>
    <n v="9"/>
    <s v="Numérica"/>
    <s v="Sumatoria logros ponderados verificados actividades programadas / promedio meta ponderada periodo evaluado "/>
    <d v="2023-04-01T00:00:00"/>
    <d v="2023-06-30T00:00:00"/>
    <s v="»3200-Dirección de Investigaciones de Protección de Usuarios de Servicios de Comunicaciones "/>
    <x v="2"/>
    <s v="Cumplida"/>
    <n v="1"/>
    <s v="9 Actividades programadas para el segundo trimestre reportaron avances del 100%"/>
    <d v="2023-06-30T00:00:00"/>
    <n v="1"/>
    <s v="9 Actividades programadas para el segundo trimestre reportaron avances del 100%"/>
    <d v="2023-06-30T00:00:00"/>
    <s v="SI"/>
    <n v="1"/>
    <e v="#DIV/0!"/>
  </r>
  <r>
    <s v="CONSUMIDOR"/>
    <x v="29"/>
    <s v="»3200-"/>
    <x v="29"/>
    <n v="0"/>
    <s v="3200-4-3"/>
    <s v="3200-4"/>
    <x v="7"/>
    <s v="Act Compartida"/>
    <s v="N/A"/>
    <s v="N/A"/>
    <s v="N/A"/>
    <s v="N/A"/>
    <s v="N/A"/>
    <s v="N/A"/>
    <s v="Ejecutar las actividades compartidas cuya fecha de vencimiento se encuentra dentro del tercer trimestre del año "/>
    <e v="#DIV/0!"/>
    <e v="#DIV/0!"/>
    <n v="4"/>
    <s v="Numérica"/>
    <s v="Sumatoria logros ponderados verificados actividades programadas / promedio meta ponderada periodo evaluado "/>
    <d v="2023-07-01T00:00:00"/>
    <d v="2023-09-30T00:00:00"/>
    <s v="»3200-Dirección de Investigaciones de Protección de Usuarios de Servicios de Comunicaciones "/>
    <x v="3"/>
    <s v="Cumplida"/>
    <n v="1"/>
    <s v="Se realizaron las 4 Actividades programadas"/>
    <d v="2023-09-30T00:00:00"/>
    <n v="1"/>
    <s v="Se validaron soportes de las 4 Actividades programadas para este trimestre "/>
    <d v="2023-09-30T00:00:00"/>
    <s v="SI"/>
    <n v="1"/>
    <e v="#DIV/0!"/>
  </r>
  <r>
    <s v="CONSUMIDOR"/>
    <x v="29"/>
    <s v="»3200-"/>
    <x v="29"/>
    <n v="0"/>
    <s v="3200-4-4"/>
    <s v="3200-4"/>
    <x v="6"/>
    <s v="Act Compartida"/>
    <s v="N/A"/>
    <s v="N/A"/>
    <s v="N/A"/>
    <s v="N/A"/>
    <s v="N/A"/>
    <s v="N/A"/>
    <s v="Ejecutar las actividades compartidas cuya fecha de vencimiento se encuentra dentro del cuarto trimestre del año "/>
    <e v="#DIV/0!"/>
    <e v="#DIV/0!"/>
    <n v="9"/>
    <s v="Numérica"/>
    <s v="Sumatoria logros ponderados verificados actividades programadas / promedio meta ponderada periodo evaluado "/>
    <d v="2023-10-01T00:00:00"/>
    <d v="2023-12-30T00:00:00"/>
    <s v="»3200-Dirección de Investigaciones de Protección de Usuarios de Servicios de Comunicaciones "/>
    <x v="0"/>
    <s v="Vencida"/>
    <s v="NA"/>
    <s v="NA"/>
    <s v="NA"/>
    <m/>
    <s v="NA"/>
    <s v="NA"/>
    <s v="NA"/>
    <s v="NA"/>
    <e v="#DIV/0!"/>
  </r>
  <r>
    <s v="JURISDICCIONAL "/>
    <x v="30"/>
    <s v="»4000-"/>
    <x v="30"/>
    <n v="4"/>
    <s v="4000-1"/>
    <s v="4000-1"/>
    <x v="0"/>
    <s v="Operativo"/>
    <s v="N/A"/>
    <s v="2-Analítica Institucional - Estadísticas"/>
    <s v="NO"/>
    <s v="  3»Fortalecimiento de la función jurisdiccional de la superintendencia de industria y comercio a nivel  nacional"/>
    <s v=" 8. Servicio al ciudadano"/>
    <s v=" 1- Plan Anual de Adquisiciones"/>
    <s v="Demandas de Competencia Desleal y Propiedad Industrial gestionadas, conservando la competencia de la SIC en  materia jurisdiccional (Informe consolidado / único entregable)."/>
    <n v="0.15"/>
    <m/>
    <n v="95"/>
    <s v="Porcentual"/>
    <s v="% de demandas gestionadas / 95% de demandas a gestiona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r>
  <r>
    <s v="JURISDICCIONAL "/>
    <x v="30"/>
    <s v="»4000-"/>
    <x v="30"/>
    <n v="4"/>
    <s v="4000-1-1"/>
    <s v="4000-1"/>
    <x v="1"/>
    <s v="Operativo"/>
    <s v="N/A"/>
    <s v="N/A"/>
    <s v="N/A"/>
    <s v="N/A"/>
    <s v="N/A"/>
    <s v=" 1- Plan Anual de Adquisiciones"/>
    <s v="Gestionar demandas de Competencia Desleal y Propiedad Industrial , conservando la competencia de la SIC en  esta materia jurisdiccional (Informe consolidado / único entregable)."/>
    <n v="0.5"/>
    <n v="7.4999999999999997E-2"/>
    <n v="95"/>
    <s v="Porcentual"/>
    <s v="% de Demandas  de Competencia Desleal y Propiedad Industrial gestionadas /95% de Demandas  de Competencia Desleal y Propiedad a gestionar"/>
    <d v="2023-01-17T00:00:00"/>
    <d v="2023-12-14T00:00:00"/>
    <s v="»4000-Delegatura para Asuntos  Jurisdiccionales"/>
    <x v="0"/>
    <s v="Cumplida"/>
    <n v="1"/>
    <s v="4000-1-1 De enero a diciembre de 2023, y de acuerdo con la meta establecida de gestionar el 95% de las demandas de Competencia Desleal y Propiedad Industrial, conservando la competencia de la SIC en esta materia jurisdiccional, se evidencia un avance de 134 procesos lo que equivale al 98.51%."/>
    <d v="2023-12-14T00:00:00"/>
    <n v="1"/>
    <s v="4000-1-1 De enero a diciembre de 2023, y de acuerdo con la meta establecida de gestionar el 95% de las demandas de Competencia Desleal y Propiedad Industrial, conservando la competencia de la SIC en esta materia jurisdiccional, se evidencia un avance de 134 procesos lo que equivale al 98.51%."/>
    <d v="2023-12-14T00:00:00"/>
    <s v="SI"/>
    <n v="1"/>
    <n v="7.4999999999999997E-2"/>
  </r>
  <r>
    <s v="JURISDICCIONAL "/>
    <x v="30"/>
    <s v="»4000-"/>
    <x v="30"/>
    <n v="4"/>
    <s v="4000-1-2"/>
    <s v="4000-1"/>
    <x v="1"/>
    <s v="Operativo"/>
    <s v="N/A"/>
    <s v="N/A"/>
    <s v="N/A"/>
    <s v="N/A"/>
    <s v="N/A"/>
    <s v=" 1- Plan Anual de Adquisiciones"/>
    <s v="Admitir dentro de los 30 días hábiles siguientes a la presentación de la demanda el 90 % de las acciones de competencia desleal y propiedad industrial (Listado mensual en Excel de admisiones.)"/>
    <n v="0.5"/>
    <n v="7.4999999999999997E-2"/>
    <n v="90"/>
    <s v="Porcentual"/>
    <s v="% de Acciones de competencia desleal y propiedad industrial admitidas dentro de los 30 días hábiles siguientes a la presentación de la demanda/90% de las Acciones de competencia desleal y propiedad industrial a admitir"/>
    <d v="2023-01-17T00:00:00"/>
    <d v="2023-12-14T00:00:00"/>
    <s v="»4000-Delegatura para Asuntos  Jurisdiccionales"/>
    <x v="0"/>
    <s v="Cumplida"/>
    <n v="1"/>
    <s v="4000-1-2 De enero a diciembre de 2023, y de acuerdo con la meta establecida de admitir dentro de los 30 días hábiles siguientes a la presentación de la demanda el 90% de las acciones de competencia desleal y propiedad industrial, se evidencia un avance de 139 procesos lo que equivale al 103.9%."/>
    <d v="2023-12-14T00:00:00"/>
    <n v="1"/>
    <s v="4000-1-2 De enero a diciembre de 2023, y de acuerdo con la meta establecida de admitir dentro de los 30 días hábiles siguientes a la presentación de la demanda el 90% de las acciones de competencia desleal y propiedad industrial, se evidencia un avance de 139 procesos lo que equivale al 103.9%."/>
    <d v="2023-12-14T00:00:00"/>
    <s v="SI"/>
    <n v="1"/>
    <n v="7.4999999999999997E-2"/>
  </r>
  <r>
    <s v="JURISDICCIONAL "/>
    <x v="30"/>
    <s v="»4000-"/>
    <x v="30"/>
    <n v="4"/>
    <s v="4000-2"/>
    <s v="4000-2"/>
    <x v="0"/>
    <s v="Operativo"/>
    <s v="N/A"/>
    <s v="2-Analítica Institucional - Estadísticas"/>
    <s v="NO"/>
    <s v="  3»Fortalecimiento de la función jurisdiccional de la superintendencia de industria y comercio a nivel  nacional"/>
    <s v=" 8. Servicio al ciudadano"/>
    <s v=" 1- Plan Anual de Adquisiciones"/>
    <s v="25.000 acciones de protección al consumidor, Admitidas.  (Informe consolidado/ único entregable)."/>
    <n v="0.15"/>
    <m/>
    <n v="25000"/>
    <s v="Numérica"/>
    <s v="# de Acciones de protección al consumidor admitidas/25000 Acciones de protección al consumidor a admiti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r>
  <r>
    <s v="JURISDICCIONAL "/>
    <x v="30"/>
    <s v="»4000-"/>
    <x v="30"/>
    <n v="4"/>
    <s v="4000-2-1"/>
    <s v="4000-2"/>
    <x v="1"/>
    <s v="Operativo"/>
    <s v="N/A"/>
    <s v="N/A"/>
    <s v="N/A"/>
    <s v="N/A"/>
    <s v="N/A"/>
    <s v=" 1- Plan Anual de Adquisiciones"/>
    <s v="Realizar la admisión de 25.000 demandas de protección al consumidor  presentadas (Listado mensual en Excel de admitidas)"/>
    <n v="1"/>
    <n v="0.15"/>
    <n v="25000"/>
    <s v="Numérica"/>
    <s v="# de Acciones de protección al consumidor admitidas/25000 Acciones de protección al consumidor a admitir"/>
    <d v="2023-01-17T00:00:00"/>
    <d v="2023-12-14T00:00:00"/>
    <s v="»4000-Delegatura para Asuntos  Jurisdiccionales"/>
    <x v="0"/>
    <s v="Cumplida"/>
    <n v="1"/>
    <s v="4000-2-1 De enero a diciembre de 2023, y de acuerdo con la meta establecida de realizar la admisión de 21.000 demandas de protección al consumidor, se evidencia un avance de 26.994 procesos lo que equivale al 108%."/>
    <d v="2023-12-14T00:00:00"/>
    <n v="1"/>
    <s v="4000-2-1 De enero a diciembre de 2023, y de acuerdo con la meta establecida de realizar la admisión de 21.000 demandas de protección al consumidor, se evidencia un avance de 26.994 procesos lo que equivale al 108%."/>
    <d v="2023-12-14T00:00:00"/>
    <s v="SI"/>
    <n v="1"/>
    <n v="0.15"/>
  </r>
  <r>
    <s v="JURISDICCIONAL "/>
    <x v="30"/>
    <s v="»4000-"/>
    <x v="30"/>
    <n v="4"/>
    <s v="4000-3"/>
    <s v="4000-3"/>
    <x v="0"/>
    <s v="Operativo"/>
    <s v="N/A"/>
    <s v="2-Analítica Institucional - Estadísticas"/>
    <s v="NO"/>
    <s v="  3»Fortalecimiento de la función jurisdiccional de la superintendencia de industria y comercio a nivel  nacional"/>
    <s v=" 8. Servicio al ciudadano"/>
    <s v=" 1- Plan Anual de Adquisiciones"/>
    <s v="Procesos de protección al consumidor, finalizados.  (Informe consolidado/ único entregable)."/>
    <n v="0.15"/>
    <m/>
    <n v="22000"/>
    <s v="Numérica"/>
    <s v="# de Procesos de protección al consumidor finalizados/22000 procesos de protección al consumidor a finaliza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r>
  <r>
    <s v="JURISDICCIONAL "/>
    <x v="30"/>
    <s v="»4000-"/>
    <x v="30"/>
    <n v="4"/>
    <s v="4000-3-1"/>
    <s v="4000-3"/>
    <x v="1"/>
    <s v="Operativo"/>
    <s v="N/A"/>
    <s v="N/A"/>
    <s v="N/A"/>
    <s v="N/A"/>
    <s v="N/A"/>
    <s v=" 1- Plan Anual de Adquisiciones"/>
    <s v="Finalizar 22,000 acciones de protección al consumidor admitidas. (Listado mensual en Excel de autos o sentencias finalizados)"/>
    <n v="1"/>
    <n v="0.15"/>
    <n v="22000"/>
    <s v="Numérica"/>
    <s v="# de Procesos de protección al consumidor finalizados/22000 procesos de protección al consumidor a finalizar"/>
    <d v="2023-01-17T00:00:00"/>
    <d v="2023-12-14T00:00:00"/>
    <s v="»4000-Delegatura para Asuntos  Jurisdiccionales"/>
    <x v="0"/>
    <s v="Cumplida"/>
    <n v="1"/>
    <s v="4000-3-1 De enero a diciembre de 2023, y de acuerdo con la meta establecida de 22.000 acciones de protección finalizadas, se evidencia un avance de 22.711 procesos lo que equivale al 103.23%."/>
    <d v="2023-12-14T00:00:00"/>
    <n v="1"/>
    <s v="4000-3-1 De enero a diciembre de 2023, y de acuerdo con la meta establecida de 22.000 acciones de protección finalizadas, se evidencia un avance de 22.711 procesos lo que equivale al 103.23%."/>
    <d v="2023-12-14T00:00:00"/>
    <s v="SI"/>
    <n v="1"/>
    <n v="0.15"/>
  </r>
  <r>
    <s v="JURISDICCIONAL "/>
    <x v="30"/>
    <s v="»4000-"/>
    <x v="30"/>
    <n v="4"/>
    <s v="4000-4"/>
    <s v="4000-4"/>
    <x v="0"/>
    <s v="Operativo"/>
    <s v="N/A"/>
    <s v="2-Analítica Institucional - Estadísticas"/>
    <s v="NO"/>
    <s v="  3»Fortalecimiento de la función jurisdiccional de la superintendencia de industria y comercio a nivel  nacional"/>
    <s v=" 8. Servicio al ciudadano"/>
    <s v=" 1- Plan Anual de Adquisiciones"/>
    <s v="Procesos en verificación del cumplimiento de las sentencias y conciliaciones proferidas a favor del consumidor por la Delegatura para Asuntos Jurisdiccionales y las transacciones realizadas por Sic facilita y las Casas del Consumidor, verificados. (Informe consolidado/ único entregable)."/>
    <n v="0.15"/>
    <m/>
    <n v="10000"/>
    <s v="Numérica"/>
    <s v="# de Procesos en verificación del cumplimiento de las sentencias y conciliaciones proferidas a favor del consumidor por la Delegatura para Asuntos Jurisdiccionales y las transacciones realizadas por Sic facilita y las Casas del Consumidor verificados /10000 procesos en verificación del cumplimiento de las sentencias y conciliaciones proferidas a favor del consumidor por la Delegatura para Asuntos Jurisdiccionales y las transacciones realizadas por Sic facilita y las Casas del Consumidor a verifica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r>
  <r>
    <s v="JURISDICCIONAL "/>
    <x v="30"/>
    <s v="»4000-"/>
    <x v="30"/>
    <n v="4"/>
    <s v="4000-4-1"/>
    <s v="4000-4"/>
    <x v="1"/>
    <s v="Operativo"/>
    <s v="N/A"/>
    <s v="N/A"/>
    <s v="N/A"/>
    <s v="N/A"/>
    <s v="N/A"/>
    <s v=" 1- Plan Anual de Adquisiciones"/>
    <s v="Iniciar el trámite de verificación de cumplimiento de 8,500 providencias de sentencias, o conciliaciones o transacciones proferidas a favor del consumidor por la Delegatura para Asuntos Jurisdiccionales, SIC facilita y casas del consumidor (Listado en Excel mensual de verificación)"/>
    <n v="0.5"/>
    <n v="7.4999999999999997E-2"/>
    <n v="8500"/>
    <s v="Numérica"/>
    <s v="# de Providencias de sentencias, o conciliaciones o transacciones proferidas a favor del consumidor por la Delegatura para Asuntos Jurisdiccionales, SIC facilita y casas del consumidor iniciadas/8500 providencias de sentencias o conciliaciones o transacciones proferidas a favor del consumidor por la Delegatura para Asuntos Jurisdiccionales, SIC facilita y casas del consumidor a iniciar"/>
    <d v="2023-01-17T00:00:00"/>
    <d v="2023-12-14T00:00:00"/>
    <s v="»4000-Delegatura para Asuntos  Jurisdiccionales"/>
    <x v="0"/>
    <s v="Cumplida"/>
    <n v="1"/>
    <s v="4000-4-1 De enero a diciembre de 2023, y de acuerdo con la meta establecida de 8,500 providencias de sentencias, conciliaciones, o transacciones proferidas a favor del consumidor, se evidencia un avance de 8.566 procesos iniciados para su verificación del cumplimiento lo que equivale al 100.78%."/>
    <d v="2023-12-14T00:00:00"/>
    <n v="1"/>
    <s v="4000-4-1 De enero a diciembre de 2023, y de acuerdo con la meta establecida de 8,500 providencias de sentencias, conciliaciones, o transacciones proferidas a favor del consumidor, se evidencia un avance de 8.566 procesos iniciados para su verificación del cumplimiento lo que equivale al 100.78%."/>
    <d v="2023-12-14T00:00:00"/>
    <s v="SI"/>
    <n v="1"/>
    <n v="7.4999999999999997E-2"/>
  </r>
  <r>
    <s v="JURISDICCIONAL "/>
    <x v="30"/>
    <s v="»4000-"/>
    <x v="30"/>
    <n v="4"/>
    <s v="4000-4-2"/>
    <s v="4000-4"/>
    <x v="1"/>
    <s v="Operativo"/>
    <s v="N/A"/>
    <s v="N/A"/>
    <s v="N/A"/>
    <s v="N/A"/>
    <s v="N/A"/>
    <s v=" 1- Plan Anual de Adquisiciones"/>
    <s v="Finalizar con archivo o sanción el proceso de verificación de cumplimiento en 10,000 sentencias y/o conciliaciones y/o transacciones. (Listado en Excel mensual de finalización)"/>
    <n v="0.5"/>
    <n v="7.4999999999999997E-2"/>
    <n v="10000"/>
    <s v="Numérica"/>
    <s v="# de Procesos en verificación del cumplimiento finalizados/10000 procesos en verificación del cumplimiento a finalizar"/>
    <d v="2023-01-17T00:00:00"/>
    <d v="2023-12-14T00:00:00"/>
    <s v="»4000-Delegatura para Asuntos  Jurisdiccionales"/>
    <x v="0"/>
    <s v="Cumplida"/>
    <n v="1"/>
    <s v="4000-4-2 De enero a diciembre de 2023, y de acuerdo con la meta establecida de 10,000 sentencias y/o conciliaciones y/o transacciones, se evidencia un avance de 11.289 procesos finalizados lo que equivale al 112.89%."/>
    <d v="2023-12-14T00:00:00"/>
    <n v="1"/>
    <s v="4000-4-2 De enero a diciembre de 2023, y de acuerdo con la meta establecida de 10,000 sentencias y/o conciliaciones y/o transacciones, se evidencia un avance de 11.289 procesos finalizados lo que equivale al 112.89%."/>
    <d v="2023-12-14T00:00:00"/>
    <s v="SI"/>
    <n v="1"/>
    <n v="7.4999999999999997E-2"/>
  </r>
  <r>
    <s v="JURISDICCIONAL "/>
    <x v="30"/>
    <s v="»4000-"/>
    <x v="30"/>
    <n v="4"/>
    <s v="4000-5"/>
    <s v="4000-5"/>
    <x v="0"/>
    <s v="Operativo"/>
    <s v="N/A"/>
    <s v="2-Analítica Institucional - Estadísticas"/>
    <s v="NO"/>
    <s v="  3»Fortalecimiento de la función jurisdiccional de la superintendencia de industria y comercio a nivel  nacional"/>
    <s v=" 8. Servicio al ciudadano"/>
    <s v=" 1- Plan Anual de Adquisiciones"/>
    <s v="Providencias en los procesos jurisdiccionales de derecho del consumo, proferidas (Listado consolidado en Excel/ único entregable)."/>
    <n v="0.15"/>
    <m/>
    <n v="160000"/>
    <s v="Numérica"/>
    <s v="# de Providencias en los procesos jurisdiccionales de derecho del consumo proferidas/160000 providencias en los procesos jurisdiccionales de derecho del consumo a proferi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r>
  <r>
    <s v="JURISDICCIONAL "/>
    <x v="30"/>
    <s v="»4000-"/>
    <x v="30"/>
    <n v="4"/>
    <s v="4000-5-1"/>
    <s v="4000-5"/>
    <x v="1"/>
    <s v="Operativo"/>
    <s v="N/A"/>
    <s v="N/A"/>
    <s v="N/A"/>
    <s v="N/A"/>
    <s v="N/A"/>
    <s v=" 1- Plan Anual de Adquisiciones"/>
    <s v="Numerar 160,000 providencias (autos o sentencias) proferidas en las demandas de derecho de consumo. (Listado consolidado mensual en Excel ) "/>
    <n v="1"/>
    <n v="0.15"/>
    <n v="160000"/>
    <s v="Numérica"/>
    <s v="# de Providencias en los procesos jurisdiccionales de derecho del consumo proferidas/160000 providencias en los procesos jurisdiccionales de derecho del consumo a proferir"/>
    <d v="2023-01-17T00:00:00"/>
    <d v="2023-12-14T00:00:00"/>
    <s v="»4000-Delegatura para Asuntos  Jurisdiccionales"/>
    <x v="0"/>
    <s v="Cumplida"/>
    <n v="1"/>
    <s v="4000-5-1 De enero a diciembre de 2023, y de acuerdo con la meta establecida de 160.000 providencias proferidas, se evidencia un avance 162.946 lo que equivale al 101.84%."/>
    <d v="2023-12-14T00:00:00"/>
    <n v="1"/>
    <s v="4000-5-1 De enero a diciembre de 2023, y de acuerdo con la meta establecida de 160.000 providencias proferidas, se evidencia un avance 162.946 lo que equivale al 101.84%."/>
    <d v="2023-12-14T00:00:00"/>
    <s v="SI"/>
    <n v="1"/>
    <n v="0.15"/>
  </r>
  <r>
    <s v="JURISDICCIONAL "/>
    <x v="30"/>
    <s v="»4000-"/>
    <x v="30"/>
    <n v="4"/>
    <s v="4000-6"/>
    <s v="4000-6"/>
    <x v="0"/>
    <s v="Innovador"/>
    <s v="Incrementar las actividades de difusión y pedagogía en el marco de las funciones de la SIC, para empoderar a usuarios y consumidores. "/>
    <s v="4-Caracterización Grupos de Valor"/>
    <s v="SI"/>
    <s v="  3»Fortalecimiento de la función jurisdiccional de la superintendencia de industria y comercio a nivel  nacional"/>
    <s v=" 8. Servicio al ciudadano"/>
    <s v=" 16- Participación Ciudadana ,  20- Preservación Digital"/>
    <s v="Congreso Internacional de Derecho de los Mercados,  realizado. (fotografías del evento realizado /único entregable)."/>
    <n v="0.13"/>
    <m/>
    <n v="1"/>
    <s v="Numérica"/>
    <s v="# de congresos internacionales realizados / 1 Congreso internacional a realizar"/>
    <d v="2023-03-06T00:00:00"/>
    <d v="2023-09-29T00:00:00"/>
    <s v="»4000-Delegatura para Asuntos  Jurisdiccionales, »38-Grupo de Trabajo de Asuntos Internacionales, »73-Grupo de Comunicación"/>
    <x v="3"/>
    <s v="Cumplida"/>
    <n v="1"/>
    <s v="Conforme a lo estipulado en el producto, se adjunta fotografías del IX Congreso Internacional de Derecho de los Mercados realizado"/>
    <d v="2023-09-15T00:00:00"/>
    <n v="1"/>
    <s v="Las evidencias permiten validar el cumplimiento del producto"/>
    <d v="2023-09-15T00:00:00"/>
    <s v="SI"/>
    <s v="NA"/>
    <n v="0.13"/>
  </r>
  <r>
    <s v="JURISDICCIONAL "/>
    <x v="30"/>
    <s v="»4000-"/>
    <x v="30"/>
    <n v="4"/>
    <s v="4000-6-1"/>
    <s v="4000-6"/>
    <x v="1"/>
    <s v="Innovador"/>
    <s v="N/A"/>
    <s v="N/A"/>
    <s v="N/A"/>
    <s v="N/A"/>
    <s v="N/A"/>
    <s v=" 16- Participación Ciudadana "/>
    <s v="Solicitar publicación de la fecha del evento en el calendario de eventos de la entidad  al Grupo de Comunicaciones (captura de pantalla de la publicación de la fecha del evento / único entregable)"/>
    <n v="0.2"/>
    <n v="2.6000000000000002E-2"/>
    <n v="1"/>
    <s v="Numérica"/>
    <s v="# de capturas de pantalla de la publicación del evento en el calendario /1 publicación en el calendario "/>
    <d v="2023-03-06T00:00:00"/>
    <d v="2023-06-01T00:00:00"/>
    <s v="»4000-Delegatura para Asuntos  Jurisdiccionales"/>
    <x v="2"/>
    <s v="Cumplida"/>
    <n v="1"/>
    <s v="Conforme a lo estipulado en la actividad, se adjunta solicitud de publicación de la fecha del evento en el calendario de eventos de la entidad al Grupo de Comunicaciones y captura de pantalla de la publicación con la fecha del evento "/>
    <d v="2023-05-31T00:00:00"/>
    <n v="1"/>
    <s v="La evidencia reportada justifica el avance porcentual registrado"/>
    <d v="2023-05-31T00:00:00"/>
    <s v="SI"/>
    <n v="1"/>
    <n v="2.6000000000000002E-2"/>
  </r>
  <r>
    <s v="JURISDICCIONAL "/>
    <x v="30"/>
    <s v="»4000-"/>
    <x v="30"/>
    <n v="4"/>
    <s v="4000-6-2"/>
    <s v="4000-6"/>
    <x v="1"/>
    <s v="Innovador"/>
    <s v="N/A"/>
    <s v="N/A"/>
    <s v="N/A"/>
    <s v="N/A"/>
    <s v="N/A"/>
    <s v=" 16- Participación Ciudadana "/>
    <s v="Diligenciar check list del evento con la fecha definitiva igual a la publicada en el  calendario de eventos (documento de check list para la realización del evento / único entregable)"/>
    <n v="0.2"/>
    <n v="2.6000000000000002E-2"/>
    <n v="1"/>
    <s v="Numérica"/>
    <s v="# de check list diligenciados / 1 check list a diligenciar "/>
    <d v="2023-06-13T00:00:00"/>
    <d v="2023-07-28T00:00:00"/>
    <s v="»4000-Delegatura para Asuntos  Jurisdiccionales, »4000-Delegatura para Asuntos  Jurisdiccionales, »38-Grupo de Trabajo de Asuntos Internacionales, »73-Grupo de Comunicación"/>
    <x v="3"/>
    <s v="Cumplida"/>
    <n v="1"/>
    <s v="Conforme a lo estipulado en la actividad, se adjunta soporte de correo electrónico con el check list del evento."/>
    <d v="2023-07-27T00:00:00"/>
    <n v="1"/>
    <s v="Las evidencias permiten validar el cumplimiento de la actividad, sin embargo presenta fecha del 14 de septiembre, es decir se cumplió dos meses después de la fecha prevista "/>
    <d v="2023-09-14T00:00:00"/>
    <s v="NO"/>
    <n v="0.9"/>
    <n v="2.6000000000000002E-2"/>
  </r>
  <r>
    <s v="JURISDICCIONAL "/>
    <x v="30"/>
    <s v="»4000-"/>
    <x v="30"/>
    <n v="4"/>
    <s v="4000-6-3"/>
    <s v="4000-6"/>
    <x v="1"/>
    <s v="Innovador"/>
    <s v="N/A"/>
    <s v="N/A"/>
    <s v="N/A"/>
    <s v="N/A"/>
    <s v="N/A"/>
    <s v=" 16- Participación Ciudadana "/>
    <s v="Elaborar y enviar agenda definitiva para ser publicada (correo electrónico con agenda definitiva / único entregable)"/>
    <n v="0.2"/>
    <n v="2.6000000000000002E-2"/>
    <n v="1"/>
    <s v="Numérica"/>
    <s v="# de agendas definitivas elaboradas y enviadas / 1 agenda a elaborar y enviar "/>
    <d v="2023-07-31T00:00:00"/>
    <d v="2023-08-18T00:00:00"/>
    <s v="»4000-Delegatura para Asuntos  Jurisdiccionales"/>
    <x v="3"/>
    <s v="Cumplida"/>
    <n v="1"/>
    <s v="Conforme a lo estipulado en la actividad, se adjunta soporte de correo electrónico con la agenda para publicación."/>
    <d v="2023-08-18T00:00:00"/>
    <n v="1"/>
    <s v="Las evidencias permiten validar el cumplimiento de la actividad. En el soporte no se evidencia la fecha de publicación, se parte del derecho de buena fe"/>
    <d v="2023-08-18T00:00:00"/>
    <s v="SI"/>
    <n v="1"/>
    <n v="2.6000000000000002E-2"/>
  </r>
  <r>
    <s v="JURISDICCIONAL "/>
    <x v="30"/>
    <s v="»4000-"/>
    <x v="30"/>
    <n v="4"/>
    <s v="4000-6-4"/>
    <s v="4000-6"/>
    <x v="2"/>
    <s v="Innovador"/>
    <s v="N/A"/>
    <s v="N/A"/>
    <s v="N/A"/>
    <s v="N/A"/>
    <s v="N/A"/>
    <s v=" 16- Participación Ciudadana "/>
    <s v="Publicar Agenda definitiva (Captura de pantalla de la publicación)"/>
    <n v="0"/>
    <n v="0"/>
    <n v="1"/>
    <s v="Numérica"/>
    <s v="# de agendas publicadas/1 agenda a publicar"/>
    <d v="2023-07-31T00:00:00"/>
    <d v="2023-08-18T00:00:00"/>
    <s v="»73-Grupo de Comunicación"/>
    <x v="3"/>
    <s v="Cumplida"/>
    <n v="1"/>
    <s v="Conforme a lo estipulado en la actividad, se adjunta soporte de publicación de la agenda, remitido por el Grupo de Comunicación de OSCAE"/>
    <d v="2023-08-18T00:00:00"/>
    <n v="1"/>
    <s v="Las evidencias permiten validar el cumplimiento de la actividad. En el soporte no se evidencia la fecha de publicación, se parte del derecho de buena fe"/>
    <d v="2023-08-18T00:00:00"/>
    <s v="SI"/>
    <n v="1"/>
    <n v="0"/>
  </r>
  <r>
    <s v="JURISDICCIONAL "/>
    <x v="30"/>
    <s v="»4000-"/>
    <x v="30"/>
    <n v="4"/>
    <s v="4000-6-5"/>
    <s v="4000-6"/>
    <x v="1"/>
    <s v="Innovador"/>
    <s v="N/A"/>
    <s v="N/A"/>
    <s v="N/A"/>
    <s v="N/A"/>
    <s v="N/A"/>
    <s v=" 16- Participación Ciudadana "/>
    <s v="Realizar el evento (fotografías del evento realizado / único entregable)"/>
    <n v="0.4"/>
    <n v="5.2000000000000005E-2"/>
    <n v="1"/>
    <s v="Numérica"/>
    <s v="# de eventos realizados / 1 Evento a realizar"/>
    <d v="2023-08-22T00:00:00"/>
    <d v="2023-09-29T00:00:00"/>
    <s v="»4000-Delegatura para Asuntos  Jurisdiccionales, »4000-Delegatura para Asuntos  Jurisdiccionales, »38-Grupo de Trabajo de Asuntos Internacionales, »73-Grupo de Comunicación"/>
    <x v="3"/>
    <s v="Cumplida"/>
    <n v="1"/>
    <s v="Conforme a lo estipulado en la actividad, se adjunta fotografías del IX Congreso Internacional de Derecho de los Mercados realizado"/>
    <d v="2023-09-15T00:00:00"/>
    <n v="1"/>
    <s v="Las evidencias permiten validar el cumplimiento de la actividad. En el soporte no se evidencia la fecha de publicación, se parte del derecho de buena fe"/>
    <d v="2023-09-15T00:00:00"/>
    <s v="SI"/>
    <n v="1"/>
    <n v="5.2000000000000005E-2"/>
  </r>
  <r>
    <s v="JURISDICCIONAL "/>
    <x v="30"/>
    <s v="»4000-"/>
    <x v="30"/>
    <n v="4"/>
    <s v="4000-7"/>
    <s v="4000-7"/>
    <x v="0"/>
    <s v="Innovador"/>
    <s v="Desplegar toda la capacidad técnica y tecnológica de la Entidad para ponerla al servicio de los usuarios internos y externos "/>
    <s v="2-Analítica Institucional - Estadísticas"/>
    <s v="NO"/>
    <s v="  3»Fortalecimiento de la función jurisdiccional de la superintendencia de industria y comercio a nivel  nacional"/>
    <s v=" 8. Servicio al ciudadano,  15.Gestión del conocimiento y la innovación"/>
    <s v=" 16- Participación Ciudadana "/>
    <s v="Documentos de relatorías, publicados en la &quot;herramienta tecnológica de relatoría&quot; (Listado consolidado / único entregable)."/>
    <n v="0.12"/>
    <m/>
    <n v="300"/>
    <s v="Numérica"/>
    <s v="# de documentos de relatoría publicados/300 Documentos de relatorías a publicar"/>
    <d v="2023-02-01T00:00:00"/>
    <d v="2023-11-30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Se valida el cumplimiento del producto, en los soportes se evidencia listado consoludado de realtorias publicadas. "/>
    <d v="2023-12-14T00:00:00"/>
    <s v="SI"/>
    <s v="NA"/>
    <n v="0.12"/>
  </r>
  <r>
    <s v="JURISDICCIONAL "/>
    <x v="30"/>
    <s v="»4000-"/>
    <x v="30"/>
    <n v="4"/>
    <s v="4000-7-1"/>
    <s v="4000-7"/>
    <x v="1"/>
    <s v="Innovador"/>
    <s v="N/A"/>
    <s v="N/A"/>
    <s v="N/A"/>
    <s v="N/A"/>
    <s v="N/A"/>
    <s v=" 16- Participación Ciudadana "/>
    <s v="Seleccionar los documento de relatoría de cada una de las providencias jurisdiccionales proferidas por la Delegatura para Asuntos Jurisdiccionales.  (Listado consolidado / único entregable)"/>
    <n v="0.5"/>
    <n v="0.06"/>
    <n v="300"/>
    <s v="Numérica"/>
    <s v="# de documentos seleccionados/300 documentos a seleccionar"/>
    <d v="2023-02-01T00:00:00"/>
    <d v="2023-11-30T00:00:00"/>
    <s v="»4000-Delegatura para Asuntos  Jurisdiccionales"/>
    <x v="0"/>
    <s v="Cumplida"/>
    <n v="1"/>
    <s v="4000-7-1 De enero a diciembre de 2023, y de acuerdo con la meta establecida de 300 selecciones de documentos de relatoría de cada una de las providencias jurisdiccionales proferidas por la Delegatura para Asuntos Jurisdiccionales, se evidencia un avance de 310 documentos de relatorías lo que equivale al 103%."/>
    <d v="2023-12-14T00:00:00"/>
    <n v="1"/>
    <s v="Las evidencias permiten validar el avance de la actividad. Se ajusta la eficiencia al 95% por cuanto el cumplimiento de la actividad fue en diciembre debiéndose cumplir en el mes de noviembre. "/>
    <d v="2023-12-14T00:00:00"/>
    <s v="SI"/>
    <n v="0.95"/>
    <n v="0.06"/>
  </r>
  <r>
    <s v="JURISDICCIONAL "/>
    <x v="30"/>
    <s v="»4000-"/>
    <x v="30"/>
    <n v="4"/>
    <s v="4000-7-2"/>
    <s v="4000-7"/>
    <x v="1"/>
    <s v="Innovador"/>
    <s v="N/A"/>
    <s v="N/A"/>
    <s v="N/A"/>
    <s v="N/A"/>
    <s v="N/A"/>
    <s v=" 16- Participación Ciudadana "/>
    <s v="Publicar los documento de relatoría de cada una de las providencias jurisdiccionales proferidas por la Delegatura para Asuntos Jurisdiccionales.  (Listado consolidado / único entregable)"/>
    <n v="0.5"/>
    <n v="0.06"/>
    <n v="300"/>
    <s v="Numérica"/>
    <s v="# de documentos de relatoría publicados/300 Documentos de relatorías a publicar"/>
    <d v="2023-02-01T00:00:00"/>
    <d v="2023-11-30T00:00:00"/>
    <s v="»4000-Delegatura para Asuntos  Jurisdiccionales"/>
    <x v="0"/>
    <s v="Cumplida"/>
    <n v="1"/>
    <s v="4000-7-2 De enero a diciembre de 2023, y de acuerdo con la meta establecida de 300 publicaciones de documentos de relatoría de cada una de las providencias jurisdiccionales proferidas por la Delegatura para Asuntos Jurisdiccionales, se evidencia un avance de 310 relatorías procesos lo que equivale al 103%."/>
    <d v="2023-12-14T00:00:00"/>
    <n v="1"/>
    <s v="Las evidencias permiten validar el avance de la actividad. Se ajusta la eficiencia al 95% por cuanto el cumplimirnto de la actividad fue en diciembre debiéndose cumplir en el mes de noviembre. "/>
    <d v="2023-12-14T00:00:00"/>
    <s v="SI"/>
    <n v="0.95"/>
    <n v="0.06"/>
  </r>
  <r>
    <s v="JURISDICCIONAL "/>
    <x v="30"/>
    <s v="»4000-"/>
    <x v="30"/>
    <n v="4"/>
    <s v="4000-8"/>
    <s v="4000-8"/>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4000-Delegatura para Asuntos  Jurisdiccionales"/>
    <x v="0"/>
    <s v="Vencida"/>
    <s v="NA"/>
    <s v="NA"/>
    <s v="NA"/>
    <m/>
    <s v="NA"/>
    <s v="NA"/>
    <s v="NA"/>
    <s v="NA"/>
    <n v="0"/>
  </r>
  <r>
    <s v="JURISDICCIONAL "/>
    <x v="30"/>
    <s v="»4000-"/>
    <x v="30"/>
    <n v="4"/>
    <s v="4000-8-1"/>
    <s v="4000-8"/>
    <x v="4"/>
    <s v="Act Compartida"/>
    <s v="N/A"/>
    <s v="N/A"/>
    <s v="N/A"/>
    <s v="N/A"/>
    <s v="N/A"/>
    <s v="N/A"/>
    <s v="Ejecutar las actividades compartidas cuya fecha de vencimiento se encuentra dentro del primer trimestre del año "/>
    <n v="0.375"/>
    <n v="0.375"/>
    <n v="3"/>
    <s v="Numérica"/>
    <s v="Sumatoria logros ponderados verificados actividades programadas / promedio meta ponderada periodo evaluado "/>
    <d v="2023-01-01T00:00:00"/>
    <d v="2023-03-31T00:00:00"/>
    <s v="»4000-Delegatura para Asuntos  Jurisdiccionales"/>
    <x v="1"/>
    <s v="Cumplida"/>
    <n v="1"/>
    <s v="3 Actividades programadas para el primer trimestre reportaron avances del 100%"/>
    <d v="2023-03-31T00:00:00"/>
    <n v="1"/>
    <s v="De acuerdo con el soporte entregado la actividad fue cumplida"/>
    <d v="2023-03-31T00:00:00"/>
    <s v="SI"/>
    <n v="1"/>
    <n v="0.375"/>
  </r>
  <r>
    <s v="JURISDICCIONAL "/>
    <x v="30"/>
    <s v="»4000-"/>
    <x v="30"/>
    <n v="4"/>
    <s v="4000-8-2"/>
    <s v="4000-8"/>
    <x v="5"/>
    <s v="Act Compartida"/>
    <s v="N/A"/>
    <s v="N/A"/>
    <s v="N/A"/>
    <s v="N/A"/>
    <s v="N/A"/>
    <s v="N/A"/>
    <s v="Ejecutar las actividades compartidas cuya fecha de vencimiento se encuentra dentro del segundo trimestre del año "/>
    <n v="0.125"/>
    <n v="0.125"/>
    <n v="1"/>
    <s v="Numérica"/>
    <s v="Sumatoria logros ponderados verificados actividades programadas / promedio meta ponderada periodo evaluado "/>
    <d v="2023-04-01T00:00:00"/>
    <d v="2023-06-30T00:00:00"/>
    <s v="»4000-Delegatura para Asuntos  Jurisdiccionales"/>
    <x v="2"/>
    <s v="Cumplida"/>
    <n v="1"/>
    <s v="1 Actividad programada para el segundo trimestre reportó avance del 100%"/>
    <d v="2023-06-30T00:00:00"/>
    <n v="1"/>
    <s v="1 Actividad programada para el segundo trimestre reportó avance del 100%"/>
    <d v="2023-06-30T00:00:00"/>
    <s v="SI"/>
    <n v="1"/>
    <n v="0.125"/>
  </r>
  <r>
    <s v="JURISDICCIONAL "/>
    <x v="30"/>
    <s v="»4000-"/>
    <x v="30"/>
    <n v="4"/>
    <s v="4000-8-3"/>
    <s v="4000-8"/>
    <x v="7"/>
    <s v="Act Compartida"/>
    <s v="N/A"/>
    <s v="N/A"/>
    <s v="N/A"/>
    <s v="N/A"/>
    <s v="N/A"/>
    <s v="N/A"/>
    <s v="Ejecutar las actividades compartidas cuya fecha de vencimiento se encuentra dentro del tercer trimestre del año "/>
    <n v="0.125"/>
    <n v="0.125"/>
    <n v="0"/>
    <s v="Numérica"/>
    <s v="Sumatoria logros ponderados verificados actividades programadas / promedio meta ponderada periodo evaluado "/>
    <d v="2023-07-01T00:00:00"/>
    <d v="2023-09-30T00:00:00"/>
    <s v="»4000-Delegatura para Asuntos  Jurisdiccionales"/>
    <x v="3"/>
    <s v="Vencida"/>
    <s v="NA"/>
    <s v="No se programaron actividades para este trimestre "/>
    <s v="NA"/>
    <m/>
    <s v="No se programaron actividades para este trimestre "/>
    <s v="NA"/>
    <s v="NA"/>
    <s v="NA"/>
    <n v="0"/>
  </r>
  <r>
    <s v="JURISDICCIONAL "/>
    <x v="30"/>
    <s v="»4000-"/>
    <x v="30"/>
    <n v="4"/>
    <s v="4000-8-4"/>
    <s v="4000-8"/>
    <x v="6"/>
    <s v="Act Compartida"/>
    <s v="N/A"/>
    <s v="N/A"/>
    <s v="N/A"/>
    <s v="N/A"/>
    <s v="N/A"/>
    <s v="N/A"/>
    <s v="Ejecutar las actividades compartidas cuya fecha de vencimiento se encuentra dentro del cuarto trimestre del año "/>
    <n v="0.375"/>
    <n v="0.375"/>
    <n v="4"/>
    <s v="Numérica"/>
    <s v="Sumatoria logros ponderados verificados actividades programadas / promedio meta ponderada periodo evaluado "/>
    <d v="2023-10-01T00:00:00"/>
    <d v="2023-12-30T00:00:00"/>
    <s v="»4000-Delegatura para Asuntos  Jurisdiccionales"/>
    <x v="0"/>
    <s v="Vencida"/>
    <s v="NA"/>
    <s v="NA"/>
    <s v="NA"/>
    <m/>
    <s v="NA"/>
    <s v="NA"/>
    <s v="NA"/>
    <s v="NA"/>
    <n v="0"/>
  </r>
  <r>
    <s v="REGLAMENTOS TECNICOS Y METROLOGIA LEGAÑ"/>
    <x v="31"/>
    <s v="»6000-"/>
    <x v="31"/>
    <n v="6"/>
    <s v="6000-1"/>
    <s v="6000-1"/>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Actos administrativos de control de reglamentos técnicos, control metrológico y evaluadores, expedidos. . (Relación en Excel mensual tomada del sistema de trámites de la SIC, con los números de radicación)  "/>
    <n v="0.06"/>
    <m/>
    <n v="3275"/>
    <s v="Numérica"/>
    <s v="# de actos administrativos expedidos / 3275 actos administrativos a expedir)*100%"/>
    <d v="2023-01-10T00:00:00"/>
    <d v="2023-12-29T00:00:00"/>
    <s v="»6000-Delegatura para el Control y Verificación de Reglamentos Técnicos y Metrología Legal  "/>
    <x v="0"/>
    <s v="Cumplida"/>
    <n v="1"/>
    <s v="Se da cumplimiento al producto con la expedición de 3.287 actos administrativos"/>
    <d v="2023-12-28T00:00:00"/>
    <n v="1"/>
    <s v="Las evidencias permiten validar el cumplimiento de la meta de producto "/>
    <d v="2023-12-28T00:00:00"/>
    <s v="SI"/>
    <s v="NA"/>
    <n v="0.06"/>
  </r>
  <r>
    <s v="REGLAMENTOS TECNICOS Y METROLOGIA LEGAÑ"/>
    <x v="31"/>
    <s v="»6000-"/>
    <x v="31"/>
    <n v="6"/>
    <s v="6000-1-1"/>
    <s v="6000-1"/>
    <x v="1"/>
    <s v="Operativo SI"/>
    <s v="N/A"/>
    <s v="N/A"/>
    <s v="N/A"/>
    <s v="N/A"/>
    <s v="N/A"/>
    <s v="N/A"/>
    <s v="Realizar el reparto de los radicados de expedientes sobre control de reglamentos técnicos, metrología legal y evaluadores. (Relación en Excel mensual de los números de radicación de los expedientes y  los abogados a los que se les reparten)"/>
    <n v="0.5"/>
    <n v="0.03"/>
    <n v="12"/>
    <s v="Numérica"/>
    <s v="# de repartos realizados / 12 repartos a realizar)*100%"/>
    <d v="2023-01-10T00:00:00"/>
    <d v="2023-12-15T00:00:00"/>
    <s v="»6000-Delegatura para el Control y Verificación de Reglamentos Técnicos y Metrología Legal  "/>
    <x v="0"/>
    <s v="Cumplida"/>
    <n v="1"/>
    <s v="Se da cumplimiento a la actividad con la elaboración de 12 repartos mensuales"/>
    <d v="2023-12-15T00:00:00"/>
    <n v="1"/>
    <s v="Las evidencias permiten validar el cumplimiento de la actividad"/>
    <d v="2023-12-15T00:00:00"/>
    <s v="SI"/>
    <n v="1"/>
    <n v="0.03"/>
  </r>
  <r>
    <s v="REGLAMENTOS TECNICOS Y METROLOGIA LEGAÑ"/>
    <x v="31"/>
    <s v="»6000-"/>
    <x v="31"/>
    <n v="6"/>
    <s v="6000-1-2"/>
    <s v="6000-1"/>
    <x v="1"/>
    <s v="Operativo SI"/>
    <s v="N/A"/>
    <s v="N/A"/>
    <s v="N/A"/>
    <s v="N/A"/>
    <s v="N/A"/>
    <s v="N/A"/>
    <s v="Expedir los actos administrativos (archivos etapa preliminar, levantamiento de medidas,  aperturas, sanciones, archivos, recursos de reposición y apelación, revocatorias,  recursos de queja y medidas preventivas). (Relación en Excel mensual tomada del sistema de trámites de la SIC, con los números de radicación) "/>
    <n v="0.5"/>
    <n v="0.03"/>
    <n v="3275"/>
    <s v="Numérica"/>
    <s v="# de actos administrativos expedidos / 3275 actos administrativos a expedir)*100%"/>
    <d v="2023-01-04T00:00:00"/>
    <d v="2023-12-29T00:00:00"/>
    <s v="»6000-Delegatura para el Control y Verificación de Reglamentos Técnicos y Metrología Legal  "/>
    <x v="0"/>
    <s v="Cumplida"/>
    <n v="1"/>
    <s v="Se da cumplimiento a la actividad con la expedición de 3.287 actos administrativos"/>
    <d v="2023-12-28T00:00:00"/>
    <n v="1"/>
    <s v="Las evidencias permiten validar el cumplimiento de la actividad"/>
    <d v="2023-12-28T00:00:00"/>
    <s v="SI"/>
    <n v="1"/>
    <n v="0.03"/>
  </r>
  <r>
    <s v="REGLAMENTOS TECNICOS Y METROLOGIA LEGAÑ"/>
    <x v="31"/>
    <s v="»6000-"/>
    <x v="31"/>
    <n v="6"/>
    <s v="6000-2"/>
    <s v="6000-2"/>
    <x v="0"/>
    <s v="Operativo"/>
    <s v="Fortalecer al talento humano en el conocimiento de cada una de las funciones que ejercen las áreas de la entidad"/>
    <s v="10-Indicadores"/>
    <s v="SI"/>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s v=" 1- Plan Anual de Adquisiciones"/>
    <s v="Vademécum jurídico, actualizado. (Documento de vademécum jurídico actualizado / Único entregable)"/>
    <n v="0.03"/>
    <m/>
    <n v="100"/>
    <s v="Porcentual"/>
    <s v="# Vademécum jurídico actualizado / Vademécum jurídico a actualizar"/>
    <d v="2023-02-01T00:00:00"/>
    <d v="2023-10-30T00:00:00"/>
    <s v="»6000-Delegatura para el Control y Verificación de Reglamentos Técnicos y Metrología Legal  , »10-Oficina Asesora Jurídica"/>
    <x v="0"/>
    <s v="Cumplida"/>
    <n v="1"/>
    <s v="Se da cumplimiento al producto con la entrega del Vademécum Jurídico el día 30 de octbre"/>
    <d v="2023-10-30T00:00:00"/>
    <n v="1"/>
    <s v="Las evidencias permiten validar el cumplimiento de la meta de producto "/>
    <d v="2023-10-30T00:00:00"/>
    <s v="SI"/>
    <s v="NA"/>
    <n v="0.03"/>
  </r>
  <r>
    <s v="REGLAMENTOS TECNICOS Y METROLOGIA LEGAÑ"/>
    <x v="31"/>
    <s v="»6000-"/>
    <x v="31"/>
    <n v="6"/>
    <s v="6000-2-1"/>
    <s v="6000-2"/>
    <x v="1"/>
    <s v="Operativo"/>
    <s v="N/A"/>
    <s v="N/A"/>
    <s v="N/A"/>
    <s v="N/A"/>
    <s v="N/A"/>
    <s v="N/A"/>
    <s v="Realizar reunión de intercambio de experiencias e ideas. (Actas de reunión con su registros de asistencia o capturas de pantalla con la constancia de los asistentes / Único entregable)"/>
    <n v="0.2"/>
    <n v="6.0000000000000001E-3"/>
    <n v="1"/>
    <s v="Numérica"/>
    <s v="# de reuniones realizadas / 1 reunión a realizar"/>
    <d v="2023-02-01T00:00:00"/>
    <d v="2023-03-24T00:00:00"/>
    <s v="»6000-Delegatura para el Control y Verificación de Reglamentos Técnicos y Metrología Legal  , »10-Oficina Asesora Jurídica"/>
    <x v="1"/>
    <s v="Cumplida"/>
    <n v="1"/>
    <s v="El día 23 de marzo se realizó la reunión entre la OAJ y el grupo jurídico de la delegatura para definir los conceptos a actualizar, incluir o eliminar del Vademécun."/>
    <d v="2023-03-23T00:00:00"/>
    <n v="1"/>
    <s v="Se valida el cumplimiento de la actividad en tanto el área allego acta de la reunión en la que se socializó el vade cuórum con el área jurídica y el soporte de asistencia emitido por el aplicativo Teams. "/>
    <d v="2023-03-23T00:00:00"/>
    <s v="SI"/>
    <n v="1"/>
    <n v="6.0000000000000001E-3"/>
  </r>
  <r>
    <s v="REGLAMENTOS TECNICOS Y METROLOGIA LEGAÑ"/>
    <x v="31"/>
    <s v="»6000-"/>
    <x v="31"/>
    <n v="6"/>
    <s v="6000-2-2"/>
    <s v="6000-2"/>
    <x v="1"/>
    <s v="Operativo"/>
    <s v="N/A"/>
    <s v="N/A"/>
    <s v="N/A"/>
    <s v="N/A"/>
    <s v="N/A"/>
    <s v="N/A"/>
    <s v="Realizar plan de trabajo. (Plan de trabajo realizado / Único entregable)"/>
    <n v="0.3"/>
    <n v="8.9999999999999993E-3"/>
    <n v="1"/>
    <s v="Numérica"/>
    <s v="# de planes de trabajo realizado / 1 plan de trabajo a realizar"/>
    <d v="2023-03-23T00:00:00"/>
    <d v="2023-04-12T00:00:00"/>
    <s v="»6000-Delegatura para el Control y Verificación de Reglamentos Técnicos y Metrología Legal  "/>
    <x v="2"/>
    <s v="Cumplida"/>
    <n v="1"/>
    <s v="El día 12 de abril el Grupo Jurídico y el Grupo de Control de Precios realizaron la presentación del plan de trabajo para la vigencia 2023 sobre la actualización del Vademécum_x000a_"/>
    <d v="2023-04-12T00:00:00"/>
    <n v="1"/>
    <s v="Se valida el cumplimiento de la actividad, en tanto el área aporta documento, plan de trabajo. detallando actividades, responsables y meses límite de cumplimiento._x000a_Se sugiere respetuosamente para próximos ejercicios, si se requiere incluir la primear actividad de la ruta dentro del plan de trabajo, registrar como primera actividad la construcción del plan de trabajo.  "/>
    <d v="2023-04-12T00:00:00"/>
    <s v="SI"/>
    <n v="1"/>
    <n v="8.9999999999999993E-3"/>
  </r>
  <r>
    <s v="REGLAMENTOS TECNICOS Y METROLOGIA LEGAÑ"/>
    <x v="31"/>
    <s v="»6000-"/>
    <x v="31"/>
    <n v="6"/>
    <s v="6000-2-3"/>
    <s v="6000-2"/>
    <x v="1"/>
    <s v="Operativo"/>
    <s v="N/A"/>
    <s v="N/A"/>
    <s v="N/A"/>
    <s v="N/A"/>
    <s v="N/A"/>
    <s v="N/A"/>
    <s v="Actualizar el vademécum jurídico de la Delegatura. (Documento de vademécum jurídico actualizado / Único entregable)"/>
    <n v="0.5"/>
    <n v="1.4999999999999999E-2"/>
    <n v="100"/>
    <s v="Porcentual"/>
    <s v="# Vademécum jurídico actualizado / Vademécum jurídico a actualizar"/>
    <d v="2023-04-13T00:00:00"/>
    <d v="2023-10-30T00:00:00"/>
    <s v="»6000-Delegatura para el Control y Verificación de Reglamentos Técnicos y Metrología Legal  "/>
    <x v="0"/>
    <s v="Cumplida"/>
    <n v="1"/>
    <s v="El día 30 de octubre se entregó el Vademecum Jurídico"/>
    <d v="2023-10-30T00:00:00"/>
    <n v="1"/>
    <s v="Las evidencias permiten validar el cumplimiento de la actividad"/>
    <d v="2023-10-30T00:00:00"/>
    <s v="SI"/>
    <n v="1"/>
    <n v="1.4999999999999999E-2"/>
  </r>
  <r>
    <s v="REGLAMENTOS TECNICOS Y METROLOGIA LEGAÑ"/>
    <x v="31"/>
    <s v="»6000-"/>
    <x v="31"/>
    <n v="6"/>
    <s v="6000-3"/>
    <s v="6000-3"/>
    <x v="0"/>
    <s v="Operativo"/>
    <s v="Fortalecer al talento humano en el conocimiento de cada una de las funciones que ejercen las áreas de la entidad"/>
    <s v="10-Indicadores"/>
    <s v="NO"/>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s v=" 1- Plan Anual de Adquisiciones"/>
    <s v="Barras académicas de actualización de conocimientos y unificación de conceptos jurídicos y técnicos, realizadas. (Actas de reunión con su registros de asistencia o capturas de pantalla con la constancia de los asistentes)"/>
    <n v="0.03"/>
    <m/>
    <n v="14"/>
    <s v="Numérica"/>
    <s v="# de Barras académicas realizadas / 14 barras académicas a realizar"/>
    <d v="2023-02-15T00:00:00"/>
    <d v="2023-12-15T00:00:00"/>
    <s v="»6000-Delegatura para el Control y Verificación de Reglamentos Técnicos y Metrología Legal  "/>
    <x v="0"/>
    <s v="Cumplida"/>
    <n v="1"/>
    <s v="Durante el año se realizaron 14 barras académicas, se adjunta soporte de las actas presentadas con su respectiva asistencia."/>
    <d v="2023-09-29T00:00:00"/>
    <n v="1"/>
    <s v="Al 30 de junio de han decidido 843 procesos de 1475, para un avance del 60%"/>
    <d v="2023-09-29T00:00:00"/>
    <s v="SI"/>
    <s v="NA"/>
    <n v="0.03"/>
  </r>
  <r>
    <s v="REGLAMENTOS TECNICOS Y METROLOGIA LEGAÑ"/>
    <x v="31"/>
    <s v="»6000-"/>
    <x v="31"/>
    <n v="6"/>
    <s v="6000-3-1"/>
    <s v="6000-3"/>
    <x v="1"/>
    <s v="Operativo"/>
    <s v="N/A"/>
    <s v="N/A"/>
    <s v="N/A"/>
    <s v="N/A"/>
    <s v="N/A"/>
    <s v="N/A"/>
    <s v="Planear los temas y fechas tentativas de realización de las actividades. (Plan de trabajo)"/>
    <n v="0.5"/>
    <n v="1.4999999999999999E-2"/>
    <n v="4"/>
    <s v="Numérica"/>
    <s v="# de planeaciones realizadas / 4 planeación a realizar"/>
    <d v="2023-02-15T00:00:00"/>
    <d v="2023-11-30T00:00:00"/>
    <s v="»6000-Delegatura para el Control y Verificación de Reglamentos Técnicos y Metrología Legal  "/>
    <x v="0"/>
    <s v="Cumplida"/>
    <n v="1"/>
    <s v="El día 4 de septiembre se presentó el último plan de trabajo para un total de 4."/>
    <d v="2023-09-04T00:00:00"/>
    <n v="1"/>
    <s v="Se valida el cumplimiento de la actividad, se presenta plan de trabajo actualizado &quot;planeación 4&quot;"/>
    <d v="2023-09-04T00:00:00"/>
    <s v="SI"/>
    <n v="1"/>
    <n v="1.4999999999999999E-2"/>
  </r>
  <r>
    <s v="REGLAMENTOS TECNICOS Y METROLOGIA LEGAÑ"/>
    <x v="31"/>
    <s v="»6000-"/>
    <x v="31"/>
    <n v="6"/>
    <s v="6000-3-2"/>
    <s v="6000-3"/>
    <x v="1"/>
    <s v="Operativo"/>
    <s v="N/A"/>
    <s v="N/A"/>
    <s v="N/A"/>
    <s v="N/A"/>
    <s v="N/A"/>
    <s v="N/A"/>
    <s v="Realizar las barras académicas programadas. (Actas de reunión con su registros de asistencia o capturas de pantalla con la constancia de los asistentes)"/>
    <n v="0.5"/>
    <n v="1.4999999999999999E-2"/>
    <n v="14"/>
    <s v="Numérica"/>
    <s v="# de barras académicas realizadas / 14 barras académicas a realizar"/>
    <d v="2023-03-01T00:00:00"/>
    <d v="2023-12-15T00:00:00"/>
    <s v="»6000-Delegatura para el Control y Verificación de Reglamentos Técnicos y Metrología Legal  "/>
    <x v="0"/>
    <s v="Cumplida"/>
    <n v="1"/>
    <s v="Durante el año se realizaron 14 barras académicas, se adjunta soporte de las actas presentadas con su respectiva asistencia."/>
    <d v="2023-09-29T00:00:00"/>
    <n v="1"/>
    <s v="Se valida el cumplimiento del producto en tanto el área presenta listas de asistencia a 4 barras, que sumadas a las 10 validadas en cortes anteriores arrojan un total de 14 de acuerdo a la meta establecida"/>
    <d v="2023-09-29T00:00:00"/>
    <s v="SI"/>
    <n v="1"/>
    <n v="1.4999999999999999E-2"/>
  </r>
  <r>
    <s v="REGLAMENTOS TECNICOS Y METROLOGIA LEGAÑ"/>
    <x v="31"/>
    <s v="»6000-"/>
    <x v="31"/>
    <n v="6"/>
    <s v="6000-4"/>
    <s v="6000-4"/>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Herramienta para Asuntos Jurídicos, operando** (1. Formato Arquitectura de Software GS03F21, ya sea nuevo o actualizado hasta el capitulo 2 . 2. Formato Acta de Entrega de Desarrollo de Software GS03-F25)"/>
    <n v="0.03"/>
    <m/>
    <n v="1"/>
    <s v="Numérica"/>
    <s v="# de soportes Herramienta Jurídica presentados / 2 soportes Herramienta Jurídica a presentar"/>
    <d v="2023-01-23T00:00:00"/>
    <d v="2023-11-30T00:00:00"/>
    <s v="»6000-Delegatura para el Control y Verificación de Reglamentos Técnicos y Metrología Legal  , »20-Oficina de Tecnología e Informática"/>
    <x v="0"/>
    <s v="Cumplida"/>
    <n v="1"/>
    <s v="Se da cumplimiento al producto con la entrega del formato de arquitectura y acta de entrega el día 30 de noviembre"/>
    <d v="2023-11-30T00:00:00"/>
    <n v="1"/>
    <s v="Las evidencias permiten validar el cumplimiento de la meta de producto "/>
    <d v="2023-11-30T00:00:00"/>
    <s v="SI"/>
    <s v="NA"/>
    <n v="0.03"/>
  </r>
  <r>
    <s v="REGLAMENTOS TECNICOS Y METROLOGIA LEGAÑ"/>
    <x v="31"/>
    <s v="»6000-"/>
    <x v="31"/>
    <n v="6"/>
    <s v="6000-4-1"/>
    <s v="6000-4"/>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25"/>
    <n v="7.4999999999999997E-3"/>
    <n v="2"/>
    <s v="Numérica"/>
    <s v="# de soportes presentados /2 soportes a presentar"/>
    <d v="2023-01-23T00:00:00"/>
    <d v="2023-03-01T00:00:00"/>
    <s v="»6000-Delegatura para el Control y Verificación de Reglamentos Técnicos y Metrología Legal  , »20-Oficina de Tecnología e Informática"/>
    <x v="1"/>
    <s v="Cumplida"/>
    <n v="1"/>
    <s v="El día 1 de marzo se entregó el reporte de planeación de tareas y el plan de pruebas diseñado para el aplicativo de asuntos jurídicos"/>
    <d v="2023-03-01T00:00:00"/>
    <n v="1"/>
    <s v="El área allegó los dos soportes registrados en la actividad, por tanto se valida el cumplimiento _x000a_"/>
    <d v="2023-03-01T00:00:00"/>
    <s v="SI"/>
    <n v="1"/>
    <n v="7.4999999999999997E-3"/>
  </r>
  <r>
    <s v="REGLAMENTOS TECNICOS Y METROLOGIA LEGAÑ"/>
    <x v="31"/>
    <s v="»6000-"/>
    <x v="31"/>
    <n v="6"/>
    <s v="6000-4-2"/>
    <s v="6000-4"/>
    <x v="1"/>
    <s v="Operativo"/>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5"/>
    <n v="7.4999999999999997E-3"/>
    <n v="4"/>
    <s v="Numérica"/>
    <s v="# de soportes presentados / 4 soportes a presentar"/>
    <d v="2023-03-02T00:00:00"/>
    <d v="2023-11-10T00:00:00"/>
    <s v="»6000-Delegatura para el Control y Verificación de Reglamentos Técnicos y Metrología Legal  , »20-Oficina de Tecnología e Informática"/>
    <x v="0"/>
    <s v="Cumplida"/>
    <n v="1"/>
    <s v="Se da cumplimiento a la actividad con la entrega del informe de capturas el día 10 de noviembre 2023"/>
    <d v="2023-11-10T00:00:00"/>
    <n v="1"/>
    <s v="Las evidencias permiten validar el cumplimiento de la actividad"/>
    <d v="2023-11-10T00:00:00"/>
    <s v="SI"/>
    <n v="1"/>
    <n v="7.4999999999999997E-3"/>
  </r>
  <r>
    <s v="REGLAMENTOS TECNICOS Y METROLOGIA LEGAÑ"/>
    <x v="31"/>
    <s v="»6000-"/>
    <x v="31"/>
    <n v="6"/>
    <s v="6000-4-3"/>
    <s v="6000-4"/>
    <x v="1"/>
    <s v="Operativo"/>
    <s v="N/A"/>
    <s v="N/A"/>
    <s v="N/A"/>
    <s v="N/A"/>
    <s v="N/A"/>
    <s v="N/A"/>
    <s v="Realizar manuales y capacitar a los usuarios (1.Formato Manual de Usuario GS03-F24 nuevo o actualizado  2. Registro de Capacitación)"/>
    <n v="0.25"/>
    <n v="7.4999999999999997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actividad con la entrega del manual y los registros de capacitación el día 30 noviembre 2023"/>
    <d v="2023-11-30T00:00:00"/>
    <n v="1"/>
    <s v="Las evidencias permiten validar el cumplimiento de la actividad"/>
    <d v="2023-11-30T00:00:00"/>
    <s v="SI"/>
    <n v="1"/>
    <n v="7.4999999999999997E-3"/>
  </r>
  <r>
    <s v="REGLAMENTOS TECNICOS Y METROLOGIA LEGAÑ"/>
    <x v="31"/>
    <s v="»6000-"/>
    <x v="31"/>
    <n v="6"/>
    <s v="6000-4-4"/>
    <s v="6000-4"/>
    <x v="1"/>
    <s v="Operativo"/>
    <s v="N/A"/>
    <s v="N/A"/>
    <s v="N/A"/>
    <s v="N/A"/>
    <s v="N/A"/>
    <s v="N/A"/>
    <s v="Realizar cierre del proyecto (1. Formato Arquitectura de Software GS03F21, ya sea nuevo o actualizado hasta el capitulo 2 . 2. Formato Acta de Entrega de Desarrollo de Software GS03-F25)"/>
    <n v="0.25"/>
    <n v="7.4999999999999997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con la entrega del formato de arquitectura y acta de entrega el día 30 de noviembre"/>
    <d v="2023-11-30T00:00:00"/>
    <n v="1"/>
    <s v="Las evidencias permiten validar el cumplimiento de la actividad"/>
    <d v="2023-11-30T00:00:00"/>
    <s v="SI"/>
    <n v="1"/>
    <n v="7.4999999999999997E-3"/>
  </r>
  <r>
    <s v="REGLAMENTOS TECNICOS Y METROLOGIA LEGAÑ"/>
    <x v="31"/>
    <s v="»6000-"/>
    <x v="31"/>
    <n v="6"/>
    <s v="6000-5"/>
    <s v="6000-5"/>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s v=" 1- Plan Anual de Adquisiciones"/>
    <s v="Actuaciones administrativas de vigilancia y control de reglamentos técnicos y verificación de la calidad y mantenimiento de tanques de los combustibles en los distribuidores minoristas, realizadas. (Relación en Excel de los números de radicación de las actas de visitas y/o de los requerimientos)"/>
    <n v="0.06"/>
    <m/>
    <n v="300"/>
    <s v="Numérica"/>
    <s v="# de actas de visitas y/o requerimientos realizados / 300 visitas o requerimientos a realizar)*100%"/>
    <d v="2023-01-16T00:00:00"/>
    <d v="2023-12-15T00:00:00"/>
    <s v="»6000-Delegatura para el Control y Verificación de Reglamentos Técnicos y Metrología Legal  "/>
    <x v="0"/>
    <s v="Cumplida"/>
    <n v="1"/>
    <s v="Se da cumplimiento al producto con el registro de 273 visitas y 27 requrimientos para un total de 300 actuaciones de control."/>
    <d v="2023-12-19T00:00:00"/>
    <n v="1"/>
    <s v="Las evidencias permiten validar el cumplimiento de la meta de producto "/>
    <d v="2023-12-19T00:00:00"/>
    <s v="SI"/>
    <s v="NA"/>
    <n v="0.06"/>
  </r>
  <r>
    <s v="REGLAMENTOS TECNICOS Y METROLOGIA LEGAÑ"/>
    <x v="31"/>
    <s v="»6000-"/>
    <x v="31"/>
    <n v="6"/>
    <s v="6000-5-1"/>
    <s v="6000-5"/>
    <x v="1"/>
    <s v="Operativo SI"/>
    <s v="N/A"/>
    <s v="N/A"/>
    <s v="N/A"/>
    <s v="N/A"/>
    <s v="N/A"/>
    <s v="N/A"/>
    <s v="Programar las visitas de inspección y vigilancia y/o los requerimientos a realizar  (Relación en Excel trimestral de la programación de las actuaciones administrativas de vigilancia y control)"/>
    <n v="0.5"/>
    <n v="0.03"/>
    <n v="4"/>
    <s v="Numérica"/>
    <s v="# Relaciones en Excel programadas / 4 relaciones en Excel a programar"/>
    <d v="2023-01-16T00:00:00"/>
    <d v="2023-11-30T00:00:00"/>
    <s v="»6000-Delegatura para el Control y Verificación de Reglamentos Técnicos y Metrología Legal  "/>
    <x v="0"/>
    <s v="Cumplida"/>
    <n v="1"/>
    <s v="Se adjunta la última planeación del año, de esta manera se da cmplimiento a la actividad. Las planeaciones 1,2 y 3 se entregaron en reportes pasados."/>
    <d v="2023-11-30T00:00:00"/>
    <n v="1"/>
    <s v="Las evidencias permiten validar el cumplimiento de la actividad"/>
    <d v="2023-11-30T00:00:00"/>
    <s v="SI"/>
    <n v="1"/>
    <n v="0.03"/>
  </r>
  <r>
    <s v="REGLAMENTOS TECNICOS Y METROLOGIA LEGAÑ"/>
    <x v="31"/>
    <s v="»6000-"/>
    <x v="31"/>
    <n v="6"/>
    <s v="6000-5-2"/>
    <s v="6000-5"/>
    <x v="1"/>
    <s v="Operativo SI"/>
    <s v="N/A"/>
    <s v="N/A"/>
    <s v="N/A"/>
    <s v="N/A"/>
    <s v="N/A"/>
    <s v="N/A"/>
    <s v="Realizar visitas (actas de visita) y/o requerimientos a las empresas sujeto de inspección y vigilancia. (Relación en Excel de los números de radicación de las actas de visitas y/o de los requerimientos)"/>
    <n v="0.5"/>
    <n v="0.03"/>
    <n v="300"/>
    <s v="Numérica"/>
    <s v="# de actas de visitas y/o requerimientos realizados / 300 visitas o requerimientos a realizar)*100%"/>
    <d v="2023-02-15T00:00:00"/>
    <d v="2023-12-15T00:00:00"/>
    <s v="»6000-Delegatura para el Control y Verificación de Reglamentos Técnicos y Metrología Legal  "/>
    <x v="0"/>
    <s v="Cumplida"/>
    <n v="1"/>
    <s v="Se da cumplimiento a la actividad con el registro de 273 visitas y 27 requrimientos para un total de 300 actuaciones de control"/>
    <d v="2023-12-19T00:00:00"/>
    <n v="1"/>
    <s v="Las evidencias permiten validar el cumplimiento de la actividad"/>
    <d v="2023-12-19T00:00:00"/>
    <s v="SI"/>
    <n v="1"/>
    <n v="0.03"/>
  </r>
  <r>
    <s v="REGLAMENTOS TECNICOS Y METROLOGIA LEGAÑ"/>
    <x v="31"/>
    <s v="»6000-"/>
    <x v="31"/>
    <n v="6"/>
    <s v="6000-6"/>
    <s v="6000-6"/>
    <x v="0"/>
    <s v="Operativo"/>
    <s v="Adelantar las acciones necesarias con los organismos competentes para ampliar la planta de personal y actualizar sus funciones, perfiles y estructura"/>
    <s v="10-Indicadores"/>
    <s v="NO"/>
    <s v="  2» Fortalecimiento de la función de inspección, control y vigilancia de la superintendencia de industria y comercio en el marco del subsistema nacional de calidad, el régimen de control de precios y el sector valuatorio a nivel  nacional"/>
    <s v=" 9. Participación ciudadana en la gestión pública"/>
    <s v=" 1- Plan Anual de Adquisiciones"/>
    <s v="Jornadas de sensibilización en temas de la Delegatura dirigidas a grupos de interés, realizadas. (Registros de asistencia -listados de asistencia o capturas de pantalla con las constancias de los asistentes- e informe final con resultados de la actividad)"/>
    <n v="0.04"/>
    <m/>
    <n v="400"/>
    <s v="Numérica"/>
    <s v="# de sensibilizaciones realizadas / 400 sensibilizaciones a realizar"/>
    <d v="2023-01-16T00:00:00"/>
    <d v="2023-12-15T00:00:00"/>
    <s v="»6000-Delegatura para el Control y Verificación de Reglamentos Técnicos y Metrología Legal  "/>
    <x v="0"/>
    <s v="Cumplida"/>
    <n v="1"/>
    <s v="Se da cumplimiento al producto de sensibilizaciones con 150 registros de Metrología legal, 203 de Reglamentos Técnicos y 50 de Control de Precios para un total de 403"/>
    <d v="2023-12-15T00:00:00"/>
    <n v="1"/>
    <s v="Las evidencias permiten validar el cumplimiento de la meta de producto "/>
    <d v="2023-12-15T00:00:00"/>
    <s v="SI"/>
    <s v="NA"/>
    <n v="0.04"/>
  </r>
  <r>
    <s v="REGLAMENTOS TECNICOS Y METROLOGIA LEGAÑ"/>
    <x v="31"/>
    <s v="»6000-"/>
    <x v="31"/>
    <n v="6"/>
    <s v="6000-6-1"/>
    <s v="6000-6"/>
    <x v="1"/>
    <s v="Operativo"/>
    <s v="N/A"/>
    <s v="N/A"/>
    <s v="N/A"/>
    <s v="N/A"/>
    <s v="N/A"/>
    <s v="N/A"/>
    <s v="Programar las actividades de sensibilización a realizar. (Relación en Excel trimestral de la programación de las actividades de sensibilización)"/>
    <n v="0.5"/>
    <n v="0.02"/>
    <n v="4"/>
    <s v="Numérica"/>
    <s v="# de relaciones en Excel programadas / 4 relaciones en Excel a programar"/>
    <d v="2023-01-16T00:00:00"/>
    <d v="2023-11-30T00:00:00"/>
    <s v="»6000-Delegatura para el Control y Verificación de Reglamentos Técnicos y Metrología Legal  "/>
    <x v="0"/>
    <s v="Cumplida"/>
    <n v="1"/>
    <s v="Se adjunta la última planeación del año para cada grupo, de esta manera se da cmplimiento a la actividad. Las planeaciones 1,2 y 3 se entregaron en reportes pasados."/>
    <d v="2023-11-30T00:00:00"/>
    <n v="1"/>
    <s v="Las evidencias permiten validar el cumplimiento de la actividad"/>
    <d v="2023-11-30T00:00:00"/>
    <s v="SI"/>
    <n v="1"/>
    <n v="0.02"/>
  </r>
  <r>
    <s v="REGLAMENTOS TECNICOS Y METROLOGIA LEGAÑ"/>
    <x v="31"/>
    <s v="»6000-"/>
    <x v="31"/>
    <n v="6"/>
    <s v="6000-6-2"/>
    <s v="6000-6"/>
    <x v="1"/>
    <s v="Operativo"/>
    <s v="N/A"/>
    <s v="N/A"/>
    <s v="N/A"/>
    <s v="N/A"/>
    <s v="N/A"/>
    <s v="N/A"/>
    <s v="Jornadas de sensibilización en temas de la Delegatura dirigidas a grupos de interés, realizadas. (Registros de asistencia -listados de asistencia o capturas de pantalla con las constancias de los asistentes- e informe final con resultados de la actividad)"/>
    <n v="0.5"/>
    <n v="0.02"/>
    <n v="400"/>
    <s v="Numérica"/>
    <s v="# de sensibilizaciones realizadas / 400 sensibilizaciones a realizar "/>
    <d v="2023-01-20T00:00:00"/>
    <d v="2023-12-15T00:00:00"/>
    <s v="»6000-Delegatura para el Control y Verificación de Reglamentos Técnicos y Metrología Legal  "/>
    <x v="0"/>
    <s v="Cumplida"/>
    <n v="1"/>
    <s v="Se da cumplimiento a la actividad de sensibilizaciones con 150 registros de Metrología legal, 203 de Reglamentos Técnicos y 50 de Control de Precios para un total de 403"/>
    <d v="2023-12-15T00:00:00"/>
    <n v="1"/>
    <s v="Las evidencias permiten validar el cumplimiento de la actividad"/>
    <d v="2023-12-15T00:00:00"/>
    <s v="SI"/>
    <n v="1"/>
    <n v="0.02"/>
  </r>
  <r>
    <s v="REGLAMENTOS TECNICOS Y METROLOGIA LEGAÑ"/>
    <x v="31"/>
    <s v="»6000-"/>
    <x v="31"/>
    <n v="6"/>
    <s v="6000-7"/>
    <s v="6000-7"/>
    <x v="0"/>
    <s v="Innovador"/>
    <s v="Fortalecer al talento humano en el conocimiento de cada una de las funciones que ejercen las áreas de la entidad"/>
    <s v="3-Sistema Estadístico Nacional - Indicares Relevantes"/>
    <s v="NO"/>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s v=" 1- Plan Anual de Adquisiciones"/>
    <s v="Mesas de Trabajo SICAL/Regulación para atender los temas relacionados con RT de los actores del SICAL, realizadas (Actas de reunión con su registros de asistencia o capturas de pantalla con la constancia de los asistentes)"/>
    <n v="0.04"/>
    <m/>
    <n v="30"/>
    <s v="Numérica"/>
    <s v="# de mesas de trabajo realizadas / 30 mesas de trabajo a realizar "/>
    <d v="2023-02-15T00:00:00"/>
    <d v="2023-12-15T00:00:00"/>
    <s v="»6000-Delegatura para el Control y Verificación de Reglamentos Técnicos y Metrología Legal  "/>
    <x v="0"/>
    <s v="Cumplida"/>
    <n v="1"/>
    <s v="Se sa cumplimiento de la meta con la realización de 30 Mesas de Trabajo SICAL con la realización de la última el 17 de noviembre de 2023."/>
    <d v="2023-11-17T00:00:00"/>
    <n v="1"/>
    <s v="Las evidencias permiten validar el cumplimiento de la meta de producto "/>
    <d v="2023-11-17T00:00:00"/>
    <s v="SI"/>
    <s v="NA"/>
    <n v="0.04"/>
  </r>
  <r>
    <s v="REGLAMENTOS TECNICOS Y METROLOGIA LEGAÑ"/>
    <x v="31"/>
    <s v="»6000-"/>
    <x v="31"/>
    <n v="6"/>
    <s v="6000-7-1"/>
    <s v="6000-7"/>
    <x v="1"/>
    <s v="Innovador"/>
    <s v="N/A"/>
    <s v="N/A"/>
    <s v="N/A"/>
    <s v="N/A"/>
    <s v="N/A"/>
    <s v="N/A"/>
    <s v="Programar las actividades de Mesas de Trabajo a realizar. (Relación en Excel de la programación de las actividades de mesas de trabajo)"/>
    <n v="0.5"/>
    <n v="0.02"/>
    <n v="10"/>
    <s v="Numérica"/>
    <s v="# de relaciones en Excel programadas / 10 relaciones en Excel a programar"/>
    <d v="2023-02-15T00:00:00"/>
    <d v="2023-11-30T00:00:00"/>
    <s v="»6000-Delegatura para el Control y Verificación de Reglamentos Técnicos y Metrología Legal  "/>
    <x v="0"/>
    <s v="Cumplida"/>
    <n v="1"/>
    <s v="Se da cumpliento de la actividad con el archivo de las 10 planeaciones elaboradas"/>
    <d v="2023-11-30T00:00:00"/>
    <n v="1"/>
    <s v="Las evidencias permiten validar el cumplimiento de la actividad"/>
    <d v="2023-11-30T00:00:00"/>
    <s v="SI"/>
    <n v="1"/>
    <n v="0.02"/>
  </r>
  <r>
    <s v="REGLAMENTOS TECNICOS Y METROLOGIA LEGAÑ"/>
    <x v="31"/>
    <s v="»6000-"/>
    <x v="31"/>
    <n v="6"/>
    <s v="6000-7-2"/>
    <s v="6000-7"/>
    <x v="1"/>
    <s v="Innovador"/>
    <s v="N/A"/>
    <s v="N/A"/>
    <s v="N/A"/>
    <s v="N/A"/>
    <s v="N/A"/>
    <s v="N/A"/>
    <s v="Mesas de Trabajo SICAL/Regulación para atender los temas relacionados con RT de los actores del SICAL, realizadas (Actas de reunión con su registros de asistencia o capturas de pantalla con la constancia de los asistentes)"/>
    <n v="0.5"/>
    <n v="0.02"/>
    <n v="30"/>
    <s v="Numérica"/>
    <s v="# de mesas de trabajo realizadas / 30 mesas de trabajo a realizar "/>
    <d v="2023-03-01T00:00:00"/>
    <d v="2023-12-15T00:00:00"/>
    <s v="»6000-Delegatura para el Control y Verificación de Reglamentos Técnicos y Metrología Legal  "/>
    <x v="0"/>
    <s v="Cumplida"/>
    <n v="1"/>
    <s v="Se sa cumplimiento de la meta con la realización de 30 Mesas de Trabajo SICAL con la realización de la última el 17 de noviembre de 2023."/>
    <d v="2023-11-17T00:00:00"/>
    <n v="1"/>
    <s v="Las evidencias permiten validar el cumplimiento de la actividad"/>
    <d v="2023-11-17T00:00:00"/>
    <s v="SI"/>
    <n v="1"/>
    <n v="0.02"/>
  </r>
  <r>
    <s v="REGLAMENTOS TECNICOS Y METROLOGIA LEGAÑ"/>
    <x v="31"/>
    <s v="»6000-"/>
    <x v="31"/>
    <n v="6"/>
    <s v="6000-8"/>
    <s v="6000-8"/>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Herramienta Sistema de Información de Certificados de Conformidad-SICERCO, operando (1. Formato Arquitectura de Software GS03F21 actualizado  . Tabla de contenido y revisiones?. 2. Formato Acta de Entrega de Desarrollo de Software GS03-F25)"/>
    <n v="0.03"/>
    <m/>
    <n v="1"/>
    <s v="Numérica"/>
    <s v="# de soportes presentados / 2 soportes a presentar"/>
    <d v="2023-02-01T00:00:00"/>
    <d v="2023-12-07T00:00:00"/>
    <s v="»6000-Delegatura para el Control y Verificación de Reglamentos Técnicos y Metrología Legal  , »20-Oficina de Tecnología e Informática"/>
    <x v="0"/>
    <s v="Cumplida"/>
    <n v="1"/>
    <s v="Se da cumplimiento a la meta con la entrega del formato de arquitectura y el acta de entrega"/>
    <d v="2023-12-07T00:00:00"/>
    <n v="1"/>
    <s v="Las evidencias permiten validar el cumplimiento de la meta de producto "/>
    <d v="2023-12-07T00:00:00"/>
    <s v="SI"/>
    <s v="NA"/>
    <n v="0.03"/>
  </r>
  <r>
    <s v="REGLAMENTOS TECNICOS Y METROLOGIA LEGAÑ"/>
    <x v="31"/>
    <s v="»6000-"/>
    <x v="31"/>
    <n v="6"/>
    <s v="6000-8-1"/>
    <s v="6000-8"/>
    <x v="1"/>
    <s v="Operativo"/>
    <s v="N/A"/>
    <s v="N/A"/>
    <s v="N/A"/>
    <s v="N/A"/>
    <s v="N/A"/>
    <s v="N/A"/>
    <s v="Elaborar y aprobar requerimiento (1. Formato Solicitud de Requerimientos a Sistemas de Información GS03-F18 2. Formato Lista de Chequeo de Requisitos de Seguridad de la Información GS03-F27)"/>
    <n v="0.15"/>
    <n v="4.4999999999999997E-3"/>
    <n v="2"/>
    <s v="Numérica"/>
    <s v="# de soportes presentados / 2 soportes a presentar"/>
    <d v="2023-02-01T00:00:00"/>
    <d v="2023-02-17T00:00:00"/>
    <s v="»6000-Delegatura para el Control y Verificación de Reglamentos Técnicos y Metrología Legal  , »20-Oficina de Tecnología e Informática"/>
    <x v="1"/>
    <s v="Cumplida"/>
    <n v="1"/>
    <s v="El 17 de febrero se hizo entrega del formato de solicitud de requerimiento y lista de chequeo para el aplicativo SICERCO."/>
    <d v="2023-02-17T00:00:00"/>
    <n v="1"/>
    <s v="Se valida el cumplimiento de la actividad en tanto el área allego los formatos  F18 y F27 para la herramienta SICERCO"/>
    <d v="2023-02-17T00:00:00"/>
    <s v="SI"/>
    <n v="1"/>
    <n v="4.4999999999999997E-3"/>
  </r>
  <r>
    <s v="REGLAMENTOS TECNICOS Y METROLOGIA LEGAÑ"/>
    <x v="31"/>
    <s v="»6000-"/>
    <x v="31"/>
    <n v="6"/>
    <s v="6000-8-2"/>
    <s v="6000-8"/>
    <x v="1"/>
    <s v="Operativo"/>
    <s v="N/A"/>
    <s v="N/A"/>
    <s v="N/A"/>
    <s v="N/A"/>
    <s v="N/A"/>
    <s v="N/A"/>
    <s v="Diseñar la solución (1. Formato Arquitectura de Software GS03F21, ya sea nuevo o actualizado hasta el capitulo 2  / Único entregable) "/>
    <n v="0.15"/>
    <n v="4.4999999999999997E-3"/>
    <n v="1"/>
    <s v="Numérica"/>
    <s v="# de soportes presentados / 1 soportes a presentar"/>
    <d v="2023-02-20T00:00:00"/>
    <d v="2023-03-17T00:00:00"/>
    <s v="»20-Oficina de Tecnología e Informática"/>
    <x v="1"/>
    <s v="Cumplida"/>
    <n v="1"/>
    <s v="El día 17 de marzo la oficina de la OTI hace entrega del formato de arquitectura de los Certificados de Conformidad SICERCO"/>
    <d v="2023-03-17T00:00:00"/>
    <n v="1"/>
    <s v="Se valida el cumplimiento de la actividad en tanto el área allego los formatos  F21 para la herramienta SICERCO"/>
    <d v="2023-03-17T00:00:00"/>
    <s v="SI"/>
    <n v="1"/>
    <n v="4.4999999999999997E-3"/>
  </r>
  <r>
    <s v="REGLAMENTOS TECNICOS Y METROLOGIA LEGAÑ"/>
    <x v="31"/>
    <s v="»6000-"/>
    <x v="31"/>
    <n v="6"/>
    <s v="6000-8-3"/>
    <s v="6000-8"/>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7E-3"/>
    <n v="2"/>
    <s v="Numérica"/>
    <s v="# de soportes presentados /2 soportes a presentar"/>
    <d v="2023-03-21T00:00:00"/>
    <d v="2023-04-21T00:00:00"/>
    <s v="»6000-Delegatura para el Control y Verificación de Reglamentos Técnicos y Metrología Legal  , »20-Oficina de Tecnología e Informática"/>
    <x v="2"/>
    <s v="Cumplida"/>
    <n v="1"/>
    <s v="El día 21 de abril se entregó el reporte de planeación con las historias de usuarios y el plan de pruebas con diseño y registro en devops para la herramienta SICERCO_x000a_"/>
    <d v="2023-04-21T00:00:00"/>
    <n v="1"/>
    <s v="Se valida el cumplimiento de la actividad, en tanto el área aporta  línea base de requerimiento HU y Plan de pruebas diseñado, que incluye la acción y el resultado esperado.  "/>
    <d v="2023-04-21T00:00:00"/>
    <s v="SI"/>
    <n v="1"/>
    <n v="4.4999999999999997E-3"/>
  </r>
  <r>
    <s v="REGLAMENTOS TECNICOS Y METROLOGIA LEGAÑ"/>
    <x v="31"/>
    <s v="»6000-"/>
    <x v="31"/>
    <n v="6"/>
    <s v="6000-8-4"/>
    <s v="6000-8"/>
    <x v="1"/>
    <s v="Operativo"/>
    <s v="N/A"/>
    <s v="N/A"/>
    <s v="N/A"/>
    <s v="N/A"/>
    <s v="N/A"/>
    <s v="N/A"/>
    <s v="Construir componentes de software (1. Captura de pantalla del Código fuente registrado en devops / 2. Captura de pantalla  de casos de prueba ejecutados por desarrollo)"/>
    <n v="0.15"/>
    <n v="4.4999999999999997E-3"/>
    <n v="2"/>
    <s v="Numérica"/>
    <s v="# de soportes presentados / 2 soportes a presentar"/>
    <d v="2023-04-24T00:00:00"/>
    <d v="2023-11-03T00:00:00"/>
    <s v="»6000-Delegatura para el Control y Verificación de Reglamentos Técnicos y Metrología Legal  , »20-Oficina de Tecnología e Informática"/>
    <x v="0"/>
    <s v="Cumplida"/>
    <n v="1"/>
    <s v="se da cumplimiento a la actividad con la entrega de las capturas de pantalla el 03 de noviembre de 2023"/>
    <d v="2023-11-03T00:00:00"/>
    <n v="1"/>
    <s v="Las evidencias permiten validar el cumplimiento de la actividad"/>
    <d v="2023-11-03T00:00:00"/>
    <s v="SI"/>
    <n v="1"/>
    <n v="4.4999999999999997E-3"/>
  </r>
  <r>
    <s v="REGLAMENTOS TECNICOS Y METROLOGIA LEGAÑ"/>
    <x v="31"/>
    <s v="»6000-"/>
    <x v="31"/>
    <n v="6"/>
    <s v="6000-8-5"/>
    <s v="6000-8"/>
    <x v="1"/>
    <s v="Operativo"/>
    <s v="N/A"/>
    <s v="N/A"/>
    <s v="N/A"/>
    <s v="N/A"/>
    <s v="N/A"/>
    <s v="N/A"/>
    <s v="Realizar manuales y capacitar a los usuarios (1.Formato Manual de Usuario GS03-F24 nuevo o actualizado  2. Registro de Capacitación)"/>
    <n v="0.2"/>
    <n v="6.0000000000000001E-3"/>
    <n v="2"/>
    <s v="Numérica"/>
    <s v="# de soportes presentados / 2 soportes a presentar"/>
    <d v="2023-11-07T00:00:00"/>
    <d v="2023-11-20T00:00:00"/>
    <s v="»6000-Delegatura para el Control y Verificación de Reglamentos Técnicos y Metrología Legal  , »20-Oficina de Tecnología e Informática"/>
    <x v="0"/>
    <s v="Cumplida"/>
    <n v="1"/>
    <s v="Se da cumplimiento a la actividad con la entrega del manual y los registros de capacitación el día 20 noviembre 2023"/>
    <d v="2023-11-20T00:00:00"/>
    <n v="1"/>
    <s v="Las evidencias permiten validar el cumplimiento de la actividad"/>
    <d v="2023-11-20T00:00:00"/>
    <s v="SI"/>
    <n v="1"/>
    <n v="6.0000000000000001E-3"/>
  </r>
  <r>
    <s v="REGLAMENTOS TECNICOS Y METROLOGIA LEGAÑ"/>
    <x v="31"/>
    <s v="»6000-"/>
    <x v="31"/>
    <n v="6"/>
    <s v="6000-8-6"/>
    <s v="6000-8"/>
    <x v="1"/>
    <s v="Operativo"/>
    <s v="N/A"/>
    <s v="N/A"/>
    <s v="N/A"/>
    <s v="N/A"/>
    <s v="N/A"/>
    <s v="N/A"/>
    <s v="Realizar cierre del proyecto (1. Formato Arquitectura de Software GS03F21, ya sea nuevo o actualizado hasta el capitulo 2 . 2. Formato Acta de Entrega de Desarrollo de Software GS03-F25)"/>
    <n v="0.2"/>
    <n v="6.0000000000000001E-3"/>
    <n v="2"/>
    <s v="Numérica"/>
    <s v="# de soportes presentados / 2 soportes a presentar"/>
    <d v="2023-11-21T00:00:00"/>
    <d v="2023-12-07T00:00:00"/>
    <s v="»6000-Delegatura para el Control y Verificación de Reglamentos Técnicos y Metrología Legal  , »20-Oficina de Tecnología e Informática"/>
    <x v="0"/>
    <s v="Cumplida"/>
    <n v="1"/>
    <s v="Se da cumplimiento a la meta con la entrega del formato de arquitectura y el acta de entrega"/>
    <d v="2023-12-07T00:00:00"/>
    <n v="1"/>
    <s v="Las evidencias permiten validar el cumplimiento de la actividad"/>
    <d v="2023-12-07T00:00:00"/>
    <s v="SI"/>
    <n v="1"/>
    <n v="6.0000000000000001E-3"/>
  </r>
  <r>
    <s v="REGLAMENTOS TECNICOS Y METROLOGIA LEGAÑ"/>
    <x v="31"/>
    <s v="»6000-"/>
    <x v="31"/>
    <n v="6"/>
    <s v="6000-9"/>
    <s v="6000-9"/>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Aplicativo para el Fortalecimiento VUCE-SICERCO, desarrollado (1. Captura de pantalla del Código fuente registrado en devops / 2. Captura de pantalla  de casos de prueba ejecutados por desarrollo )"/>
    <n v="0.03"/>
    <m/>
    <n v="2"/>
    <s v="Numérica"/>
    <s v="# de soportes presentados / 2 soportes a presentar"/>
    <d v="2023-02-01T00:00:00"/>
    <d v="2023-09-30T00:00:00"/>
    <s v="»6000-Delegatura para el Control y Verificación de Reglamentos Técnicos y Metrología Legal  , »20-Oficina de Tecnología e Informática"/>
    <x v="3"/>
    <s v="Cumplida"/>
    <n v="1"/>
    <s v="Se  entregó reporte  de  los componentes desarrollos en el aplicativo con fecha del 29 de septiembre para la vigencia 2023."/>
    <d v="2023-09-29T00:00:00"/>
    <n v="1"/>
    <s v="Se valida el cumplimiento del producto teniendo en cuenta las evidencias aportadas para la actividad 6000-9-4"/>
    <d v="2023-09-29T00:00:00"/>
    <s v="SI"/>
    <s v="NA"/>
    <n v="0.03"/>
  </r>
  <r>
    <s v="REGLAMENTOS TECNICOS Y METROLOGIA LEGAÑ"/>
    <x v="31"/>
    <s v="»6000-"/>
    <x v="31"/>
    <n v="6"/>
    <s v="6000-9-1"/>
    <s v="6000-9"/>
    <x v="1"/>
    <s v="Operativo"/>
    <s v="N/A"/>
    <s v="N/A"/>
    <s v="N/A"/>
    <s v="N/A"/>
    <s v="N/A"/>
    <s v="N/A"/>
    <s v="Elaborar y aprobar requerimiento (1. Formato Solicitud de Requerimientos a Sistemas de Información GS03-F18 2. Formato Lista de Chequeo de Requisitos de Seguridad de la Información GS03-F27)"/>
    <n v="0.25"/>
    <n v="7.4999999999999997E-3"/>
    <n v="2"/>
    <s v="Numérica"/>
    <s v="# de soportes presentados / 2 soportes a presentar"/>
    <d v="2023-02-01T00:00:00"/>
    <d v="2023-02-17T00:00:00"/>
    <s v="»6000-Delegatura para el Control y Verificación de Reglamentos Técnicos y Metrología Legal  , »20-Oficina de Tecnología e Informática"/>
    <x v="1"/>
    <s v="Cumplida"/>
    <n v="1"/>
    <s v="El 17 de febrero se hizo entrega de la solicitud de requerimiento y la lista de chequeo para el aplicativo VUCE - SICERCO."/>
    <d v="2023-02-17T00:00:00"/>
    <n v="1"/>
    <s v="Se valida el cumplimiento de la actividad en tanto el área allego los formatos  F18 y F27 para la herramienta  VUCE SICERCO"/>
    <d v="2023-02-17T00:00:00"/>
    <s v="SI"/>
    <n v="1"/>
    <n v="7.4999999999999997E-3"/>
  </r>
  <r>
    <s v="REGLAMENTOS TECNICOS Y METROLOGIA LEGAÑ"/>
    <x v="31"/>
    <s v="»6000-"/>
    <x v="31"/>
    <n v="6"/>
    <s v="6000-9-2"/>
    <s v="6000-9"/>
    <x v="1"/>
    <s v="Operativo"/>
    <s v="N/A"/>
    <s v="N/A"/>
    <s v="N/A"/>
    <s v="N/A"/>
    <s v="N/A"/>
    <s v="N/A"/>
    <s v="Diseñar la solución (1. Formato Arquitectura de Software GS03F21, ya sea nuevo o actualizado hasta el capitulo 2  / Único entregable) "/>
    <n v="0.25"/>
    <n v="7.4999999999999997E-3"/>
    <n v="1"/>
    <s v="Numérica"/>
    <s v="# de soportes presentados / 1 soportes a presentar"/>
    <d v="2023-02-20T00:00:00"/>
    <d v="2023-03-17T00:00:00"/>
    <s v="»20-Oficina de Tecnología e Informática"/>
    <x v="1"/>
    <s v="Cumplida"/>
    <n v="1"/>
    <s v="El 17 de marzo la OTI entrega el documento de arquitectura del aplicativo VUCE - SICERCO"/>
    <d v="2023-03-17T00:00:00"/>
    <n v="1"/>
    <s v="Se valida el cumplimiento de la actividad en tanto el área allego los formatos  F21 para la herramienta  VUCE SICERCO"/>
    <d v="2023-03-17T00:00:00"/>
    <s v="SI"/>
    <n v="1"/>
    <n v="7.4999999999999997E-3"/>
  </r>
  <r>
    <s v="REGLAMENTOS TECNICOS Y METROLOGIA LEGAÑ"/>
    <x v="31"/>
    <s v="»6000-"/>
    <x v="31"/>
    <n v="6"/>
    <s v="6000-9-3"/>
    <s v="6000-9"/>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25"/>
    <n v="7.4999999999999997E-3"/>
    <n v="2"/>
    <s v="Numérica"/>
    <s v="# de soportes presentados /2 soportes a presentar"/>
    <d v="2023-03-21T00:00:00"/>
    <d v="2023-04-21T00:00:00"/>
    <s v="»6000-Delegatura para el Control y Verificación de Reglamentos Técnicos y Metrología Legal  , »20-Oficina de Tecnología e Informática"/>
    <x v="2"/>
    <s v="Cumplida"/>
    <n v="1"/>
    <s v="El día 21 de abril se entregó el reporte de planeación con las historias de usuarios y el plan de pruebas con diseño y registro en devops para la herramienta VUCE-SICERCO_x000a_"/>
    <d v="2023-04-21T00:00:00"/>
    <n v="1"/>
    <s v="Se valida el cumplimiento de la actividad, en tanto el área aporta  línea base de requerimiento HU y Plan de pruebas diseñado, que incluye la acción y el resultado esperado.  "/>
    <d v="2023-04-21T00:00:00"/>
    <s v="SI"/>
    <n v="1"/>
    <n v="7.4999999999999997E-3"/>
  </r>
  <r>
    <s v="REGLAMENTOS TECNICOS Y METROLOGIA LEGAÑ"/>
    <x v="31"/>
    <s v="»6000-"/>
    <x v="31"/>
    <n v="6"/>
    <s v="6000-9-4"/>
    <s v="6000-9"/>
    <x v="1"/>
    <s v="Operativo"/>
    <s v="N/A"/>
    <s v="N/A"/>
    <s v="N/A"/>
    <s v="N/A"/>
    <s v="N/A"/>
    <s v="N/A"/>
    <s v="Construir componentes de software (1. Captura de pantalla del Código fuente registrado en devops / 2. Captura de pantalla  de casos de prueba ejecutados por desarrollo)"/>
    <n v="0.25"/>
    <n v="7.4999999999999997E-3"/>
    <n v="2"/>
    <s v="Numérica"/>
    <s v="# de soportes presentados / 2 soportes a presentar"/>
    <d v="2023-04-21T00:00:00"/>
    <d v="2023-09-30T00:00:00"/>
    <s v="»6000-Delegatura para el Control y Verificación de Reglamentos Técnicos y Metrología Legal  , »20-Oficina de Tecnología e Informática"/>
    <x v="3"/>
    <s v="Cumplida"/>
    <n v="1"/>
    <s v="Se  entregó reporte  de  los componentes desarrollos en el aplicativo con fecha del 29 de septiembre para la vigencia 2023."/>
    <d v="2023-09-29T00:00:00"/>
    <n v="1"/>
    <s v="Se valida el cumplimiento de la actividad, en tanto se evidencia en el soporte código fuente y captura de pantalla de las historias de usuario cerradas en dedos "/>
    <d v="2023-09-29T00:00:00"/>
    <s v="SI"/>
    <n v="1"/>
    <n v="7.4999999999999997E-3"/>
  </r>
  <r>
    <s v="REGLAMENTOS TECNICOS Y METROLOGIA LEGAÑ"/>
    <x v="31"/>
    <s v="»6000-"/>
    <x v="31"/>
    <n v="6"/>
    <s v="6000-10"/>
    <s v="6000-10"/>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Actos administrativos de control de precios, expedidos. (Relación en Excel mensual tomada del sistema de trámites de la SIC, con los números de resoluciones expedidas y números de radicación asociados)"/>
    <n v="0.06"/>
    <m/>
    <n v="1475"/>
    <s v="Numérica"/>
    <s v="# de actos administrativos expedidos / 1475 actos administrativos )*100%"/>
    <d v="2023-01-02T00:00:00"/>
    <d v="2023-12-30T00:00:00"/>
    <s v="»6000-Delegatura para el Control y Verificación de Reglamentos Técnicos y Metrología Legal  "/>
    <x v="0"/>
    <s v="Cumplida"/>
    <n v="1"/>
    <s v="Se da cumplimiento al producto con la expedición de 1.485 actos administrativos"/>
    <d v="2023-12-30T00:00:00"/>
    <n v="1"/>
    <s v="Las evidencias permiten validar el cumplimiento de la meta de producto "/>
    <d v="2023-12-30T00:00:00"/>
    <s v="SI"/>
    <s v="NA"/>
    <n v="0.06"/>
  </r>
  <r>
    <s v="REGLAMENTOS TECNICOS Y METROLOGIA LEGAÑ"/>
    <x v="31"/>
    <s v="»6000-"/>
    <x v="31"/>
    <n v="6"/>
    <s v="6000-10-1"/>
    <s v="6000-10"/>
    <x v="1"/>
    <s v="Operativo SI"/>
    <s v="N/A"/>
    <s v="N/A"/>
    <s v="N/A"/>
    <s v="N/A"/>
    <s v="N/A"/>
    <s v="N/A"/>
    <s v="Realizar el reparto de los expedientes sobre control de precios (Relación en Excel mensual de los números de radicación de los expedientes y  los abogados a los que se les reparten)"/>
    <n v="0.5"/>
    <n v="0.03"/>
    <n v="12"/>
    <s v="Numérica"/>
    <s v="# de repartos realizados / 12 repartos a realizar)*100%"/>
    <d v="2023-01-02T00:00:00"/>
    <d v="2023-12-15T00:00:00"/>
    <s v="»6000-Delegatura para el Control y Verificación de Reglamentos Técnicos y Metrología Legal  "/>
    <x v="0"/>
    <s v="Cumplida"/>
    <n v="1"/>
    <s v="Se da cumplimiento a la actividad con la elaboración de 12 repartos mensuales"/>
    <d v="2023-12-15T00:00:00"/>
    <n v="1"/>
    <s v="Las evidencias permiten validar el cumplimiento de la actividad"/>
    <d v="2023-12-15T00:00:00"/>
    <s v="SI"/>
    <n v="1"/>
    <n v="0.03"/>
  </r>
  <r>
    <s v="REGLAMENTOS TECNICOS Y METROLOGIA LEGAÑ"/>
    <x v="31"/>
    <s v="»6000-"/>
    <x v="31"/>
    <n v="6"/>
    <s v="6000-10-2"/>
    <s v="6000-10"/>
    <x v="1"/>
    <s v="Operativo SI"/>
    <s v="N/A"/>
    <s v="N/A"/>
    <s v="N/A"/>
    <s v="N/A"/>
    <s v="N/A"/>
    <s v="N/A"/>
    <s v="Expedir los actos administrativos (archivos en etapa preliminar, aperturas, sanciones, archivos, recursos de reposición y apelación, revocatorias,  recursos de queja y medidas preventivas). (Relación en Excel mensual tomada del sistema de trámites de la SIC, con los números de resoluciones expedidas y números de radicación asociados)"/>
    <n v="0.5"/>
    <n v="0.03"/>
    <n v="1475"/>
    <s v="Numérica"/>
    <s v="# de actos administrativos expedidos / 1475 actos administrativos a expedir)*100%"/>
    <d v="2023-01-02T00:00:00"/>
    <d v="2023-12-30T00:00:00"/>
    <s v="»6000-Delegatura para el Control y Verificación de Reglamentos Técnicos y Metrología Legal  "/>
    <x v="0"/>
    <s v="Cumplida"/>
    <n v="1"/>
    <s v="Se da cumplimiento a la meta con la expedición de 1.485 actos administrativos"/>
    <d v="2023-12-30T00:00:00"/>
    <n v="1"/>
    <s v="Las evidencias permiten validar el cumplimiento de la actividad"/>
    <d v="2023-12-30T00:00:00"/>
    <s v="SI"/>
    <n v="1"/>
    <n v="0.03"/>
  </r>
  <r>
    <s v="REGLAMENTOS TECNICOS Y METROLOGIA LEGAÑ"/>
    <x v="31"/>
    <s v="»6000-"/>
    <x v="31"/>
    <n v="6"/>
    <s v="6000-11"/>
    <s v="6000-11"/>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Actuaciones administrativas de vigilancia y control de precios, realizadas. (Relación en Excel de los números de radicación de las actas de visitas y/o requerimientos)"/>
    <n v="0.06"/>
    <m/>
    <n v="250"/>
    <s v="Numérica"/>
    <s v="# de actas de visitas y/o requerimientos realizados / 250 visitas y/o requerimientos a realizar)*100%"/>
    <d v="2023-01-16T00:00:00"/>
    <d v="2023-12-15T00:00:00"/>
    <s v="»6000-Delegatura para el Control y Verificación de Reglamentos Técnicos y Metrología Legal  "/>
    <x v="0"/>
    <s v="Cumplida"/>
    <n v="1"/>
    <s v="Se da cumplimiento al producto con el registro de 201 visitas y 49 requrimientos para un total de 250 actuaciones de control."/>
    <d v="2023-11-14T00:00:00"/>
    <n v="1"/>
    <s v="Las evidencias permiten validar el cumplimiento de la meta de producto "/>
    <d v="2023-11-14T00:00:00"/>
    <s v="SI"/>
    <s v="NA"/>
    <n v="0.06"/>
  </r>
  <r>
    <s v="REGLAMENTOS TECNICOS Y METROLOGIA LEGAÑ"/>
    <x v="31"/>
    <s v="»6000-"/>
    <x v="31"/>
    <n v="6"/>
    <s v="6000-11-1"/>
    <s v="6000-11"/>
    <x v="1"/>
    <s v="Operativo SI"/>
    <s v="N/A"/>
    <s v="N/A"/>
    <s v="N/A"/>
    <s v="N/A"/>
    <s v="N/A"/>
    <s v="N/A"/>
    <s v="Programar las visitas de inspección y vigilancia a realizar  (Relación en Excel trimestral de la planeación de las actuaciones administrativas de vigilancia y control)"/>
    <n v="0.5"/>
    <n v="0.03"/>
    <n v="4"/>
    <s v="Numérica"/>
    <s v="# de relaciones en Excel programadas / 4 relaciones en Excel a programar"/>
    <d v="2023-01-16T00:00:00"/>
    <d v="2023-12-15T00:00:00"/>
    <s v="»6000-Delegatura para el Control y Verificación de Reglamentos Técnicos y Metrología Legal  "/>
    <x v="0"/>
    <s v="Cumplida"/>
    <n v="1"/>
    <s v="Se adjunta la última planeación del año, de esta manera se da cmplimiento a la actividad. Las planeaciones 1,2 y 3 se entregaron en reportes pasados."/>
    <d v="2023-11-05T00:00:00"/>
    <n v="1"/>
    <s v="Las evidencias permiten validar el cumplimiento de la actividad"/>
    <d v="2023-11-05T00:00:00"/>
    <s v="SI"/>
    <n v="1"/>
    <n v="0.03"/>
  </r>
  <r>
    <s v="REGLAMENTOS TECNICOS Y METROLOGIA LEGAÑ"/>
    <x v="31"/>
    <s v="»6000-"/>
    <x v="31"/>
    <n v="6"/>
    <s v="6000-11-2"/>
    <s v="6000-11"/>
    <x v="1"/>
    <s v="Operativo SI"/>
    <s v="N/A"/>
    <s v="N/A"/>
    <s v="N/A"/>
    <s v="N/A"/>
    <s v="N/A"/>
    <s v="N/A"/>
    <s v="Realizar visitas de inspección y/o requerimientos de control de precios. (Relación en Excel de los números de radicación de las actas de visitas y/o requerimientos)"/>
    <n v="0.5"/>
    <n v="0.03"/>
    <n v="250"/>
    <s v="Numérica"/>
    <s v="# de actas de visitas y/o requerimientos realizados / 250 visitas y/o requerimientos a realizar)*100%"/>
    <d v="2023-02-15T00:00:00"/>
    <d v="2023-12-15T00:00:00"/>
    <s v="»6000-Delegatura para el Control y Verificación de Reglamentos Técnicos y Metrología Legal  "/>
    <x v="0"/>
    <s v="Cumplida"/>
    <n v="1"/>
    <s v="Control de Precios reportó 201 visitas de control y 49 requerimientos (26 realizadas en junio y 23 en noviembre), frente a la cifra de junio me permito informar que fue entregado el reporte pero no se registró en la sumatoria, así las cosas se actualiza  la cifra de actuaciones de control para un total de 250, de esta manera se da cumplimiento a la meta. "/>
    <d v="2023-11-14T00:00:00"/>
    <n v="1"/>
    <s v="Las evidencias permiten validar el cumplimiento de la actividad"/>
    <d v="2023-11-14T00:00:00"/>
    <s v="SI"/>
    <n v="1"/>
    <n v="0.03"/>
  </r>
  <r>
    <s v="REGLAMENTOS TECNICOS Y METROLOGIA LEGAÑ"/>
    <x v="31"/>
    <s v="»6000-"/>
    <x v="31"/>
    <n v="6"/>
    <s v="6000-12"/>
    <s v="6000-12"/>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Actuaciones administrativas de vigilancia y control metrológico, realizadas. (Relación en Excel de los números de radicación de las actas de visitas (incluidas las de no pago) o de los requerimientos)"/>
    <n v="0.06"/>
    <m/>
    <n v="400"/>
    <s v="Numérica"/>
    <s v="# de actas de visitas realizadas  / 400 visitas a realizar)*100%"/>
    <d v="2023-01-16T00:00:00"/>
    <d v="2023-12-15T00:00:00"/>
    <s v="»6000-Delegatura para el Control y Verificación de Reglamentos Técnicos y Metrología Legal  "/>
    <x v="0"/>
    <s v="Cumplida"/>
    <n v="1"/>
    <s v="Se da cumplimiento al producto con el registro de 402 visitas de control."/>
    <d v="2023-11-29T00:00:00"/>
    <n v="1"/>
    <s v="Las evidencias permiten validar el cumplimiento de la meta de producto "/>
    <d v="2023-11-29T00:00:00"/>
    <s v="SI"/>
    <s v="NA"/>
    <n v="0.06"/>
  </r>
  <r>
    <s v="REGLAMENTOS TECNICOS Y METROLOGIA LEGAÑ"/>
    <x v="31"/>
    <s v="»6000-"/>
    <x v="31"/>
    <n v="6"/>
    <s v="6000-12-1"/>
    <s v="6000-12"/>
    <x v="1"/>
    <s v="Operativo SI"/>
    <s v="N/A"/>
    <s v="N/A"/>
    <s v="N/A"/>
    <s v="N/A"/>
    <s v="N/A"/>
    <s v="N/A"/>
    <s v="Programar las visitas de inspección y vigilancia y/o requerimientos iniciales  a realizar (Relación en Excel trimestral de la programación de las actuaciones administrativas de vigilancia y control)"/>
    <n v="0.5"/>
    <n v="0.03"/>
    <n v="4"/>
    <s v="Numérica"/>
    <s v="# de relaciones en Excel programadas / 4 relaciones en Excel a programar"/>
    <d v="2023-01-16T00:00:00"/>
    <d v="2023-11-30T00:00:00"/>
    <s v="»6000-Delegatura para el Control y Verificación de Reglamentos Técnicos y Metrología Legal  "/>
    <x v="0"/>
    <s v="Cumplida"/>
    <n v="1"/>
    <s v="Se adjunta la última planeación del año, de esta manera se da cmplimiento a la actividad. Las planeaciones 1,2 y 3 se entregaron en reportes pasados."/>
    <d v="2023-11-05T00:00:00"/>
    <n v="1"/>
    <s v="Las evidencias permiten validar el cumplimiento de la actividad"/>
    <d v="2023-11-05T00:00:00"/>
    <s v="SI"/>
    <n v="1"/>
    <n v="0.03"/>
  </r>
  <r>
    <s v="REGLAMENTOS TECNICOS Y METROLOGIA LEGAÑ"/>
    <x v="31"/>
    <s v="»6000-"/>
    <x v="31"/>
    <n v="6"/>
    <s v="6000-12-2"/>
    <s v="6000-12"/>
    <x v="1"/>
    <s v="Operativo SI"/>
    <s v="N/A"/>
    <s v="N/A"/>
    <s v="N/A"/>
    <s v="N/A"/>
    <s v="N/A"/>
    <s v="N/A"/>
    <s v="Realizar visitas (actas de visita) o requerimientos a los establecimientos de comercio que cuenten con instrumentos de medición sujetos a verificación metrológica. (Relación en Excel de los números de radicación de las actas de visitas (incluidas las de no pago) o de los requerimientos)"/>
    <n v="0.5"/>
    <n v="0.03"/>
    <n v="400"/>
    <s v="Numérica"/>
    <s v="# de actas de visitas realizadas  / 400 visitas a realizar)*100%"/>
    <d v="2023-01-20T00:00:00"/>
    <d v="2023-12-15T00:00:00"/>
    <s v="»6000-Delegatura para el Control y Verificación de Reglamentos Técnicos y Metrología Legal  "/>
    <x v="0"/>
    <s v="Cumplida"/>
    <n v="1"/>
    <s v="Se da cumplimiento a la actividad con el registro de 402 visitas de control."/>
    <d v="2023-11-29T00:00:00"/>
    <n v="1"/>
    <s v="Las evidencias permiten validar el cumplimiento de la actividad"/>
    <d v="2023-11-29T00:00:00"/>
    <s v="SI"/>
    <n v="1"/>
    <n v="0.03"/>
  </r>
  <r>
    <s v="REGLAMENTOS TECNICOS Y METROLOGIA LEGAÑ"/>
    <x v="31"/>
    <s v="»6000-"/>
    <x v="31"/>
    <n v="6"/>
    <s v="6000-13"/>
    <s v="6000-13"/>
    <x v="0"/>
    <s v="Operativo"/>
    <s v="Optimizar los recursos presupuestales de la SIC, procurando una distribución eficiente en el marco de las políticas de austeridad del Gobierno Nacional"/>
    <s v="17-Rendición de cuentas e informe del congreso"/>
    <s v="NO"/>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s v=" 1- Plan Anual de Adquisiciones"/>
    <s v="Evaluación de seguimiento al proceso de acreditación del laboratorio de calibración por parte del Organismo Nacional de Acreditación - ONAC, realizado. (reporte preliminar de la decisión final/ Único entregable)"/>
    <n v="0.04"/>
    <m/>
    <n v="1"/>
    <s v="Numérica"/>
    <s v="# de evaluaciones de seguimiento realizadas / 1 evaluación de seguimiento a realizar"/>
    <d v="2023-01-16T00:00:00"/>
    <d v="2023-12-14T00:00:00"/>
    <s v="»6000-Delegatura para el Control y Verificación de Reglamentos Técnicos y Metrología Legal  "/>
    <x v="0"/>
    <s v="Cumplida"/>
    <n v="1"/>
    <s v="Se da cumplimiento al producto con la entrega del Reporte preliminar de Seguimiento en la Evaluación Complementaria a la acreditación del laboratorio emitida por el ONAC el día 16 de noviembre, donde manifiesta que las no conformidades registradas quedaron resueltas."/>
    <d v="2023-11-16T00:00:00"/>
    <n v="1"/>
    <s v="Las evidencias permiten validar el cumplimiento de la meta de producto "/>
    <d v="2023-11-16T00:00:00"/>
    <s v="SI"/>
    <s v="NA"/>
    <n v="0.04"/>
  </r>
  <r>
    <s v="REGLAMENTOS TECNICOS Y METROLOGIA LEGAÑ"/>
    <x v="31"/>
    <s v="»6000-"/>
    <x v="31"/>
    <n v="6"/>
    <s v="6000-13-1"/>
    <s v="6000-13"/>
    <x v="1"/>
    <s v="Operativo"/>
    <s v="N/A"/>
    <s v="N/A"/>
    <s v="N/A"/>
    <s v="N/A"/>
    <s v="N/A"/>
    <s v="N/A"/>
    <s v="Iniciar el proceso de evaluación de seguimiento a la acreditación con la contratación de la misma. (Contrato suscrito / Único entregable)"/>
    <n v="0.2"/>
    <n v="8.0000000000000002E-3"/>
    <n v="1"/>
    <s v="Numérica"/>
    <s v="# de procesos de evaluación iniciados / 1 proceso de evaluación a iniciar"/>
    <d v="2023-01-16T00:00:00"/>
    <d v="2023-03-31T00:00:00"/>
    <s v="»6000-Delegatura para el Control y Verificación de Reglamentos Técnicos y Metrología Legal  "/>
    <x v="1"/>
    <s v="Cumplida"/>
    <n v="1"/>
    <s v="El día 31 de marzo se realizó la suscripción de la minuta del contrato con el ORGANISMO NACIONAL DE ACREDITACIÓN-ONAC, se adjunta minuta y pantallazo de SECOP para su verificación."/>
    <d v="2023-03-31T00:00:00"/>
    <n v="1"/>
    <s v="Se valida el cumplimiento de la actividad, en tanto el área allego el contrato celebrado cuya obligación específica 2.1 enuncia la responsabilidad en materia de acreditación,"/>
    <d v="2023-03-31T00:00:00"/>
    <s v="SI"/>
    <n v="1"/>
    <n v="8.0000000000000002E-3"/>
  </r>
  <r>
    <s v="REGLAMENTOS TECNICOS Y METROLOGIA LEGAÑ"/>
    <x v="31"/>
    <s v="»6000-"/>
    <x v="31"/>
    <n v="6"/>
    <s v="6000-13-2"/>
    <s v="6000-13"/>
    <x v="1"/>
    <s v="Operativo"/>
    <s v="N/A"/>
    <s v="N/A"/>
    <s v="N/A"/>
    <s v="N/A"/>
    <s v="N/A"/>
    <s v="N/A"/>
    <s v="Participar en la evaluación de seguimiento de la acreditación del laboratorio de calibración realizada por el Organismo Nacional de Acreditación de Colombia-ONAC. (Reporte de no conformidades, fortalezas y aspectos por mejorar / Único entregable)"/>
    <n v="0.2"/>
    <n v="8.0000000000000002E-3"/>
    <n v="1"/>
    <s v="Numérica"/>
    <s v="# de participaciones en la evaluación realizadas / 1 participación en la evaluación a realizar"/>
    <d v="2023-04-03T00:00:00"/>
    <d v="2023-07-31T00:00:00"/>
    <s v="»6000-Delegatura para el Control y Verificación de Reglamentos Técnicos y Metrología Legal  "/>
    <x v="3"/>
    <s v="Cumplida"/>
    <n v="1"/>
    <s v="El día 7 de julio se hizo entrega del reporte de no conformidades"/>
    <d v="2023-07-07T00:00:00"/>
    <n v="1"/>
    <s v="Se valida el cumplimiento de la actividad dado el aporte del documento &quot;No conformidades , fortalezas y aspectos por mejorar"/>
    <d v="2023-07-07T00:00:00"/>
    <s v="SI"/>
    <n v="1"/>
    <n v="8.0000000000000002E-3"/>
  </r>
  <r>
    <s v="REGLAMENTOS TECNICOS Y METROLOGIA LEGAÑ"/>
    <x v="31"/>
    <s v="»6000-"/>
    <x v="31"/>
    <n v="6"/>
    <s v="6000-13-3"/>
    <s v="6000-13"/>
    <x v="1"/>
    <s v="Operativo"/>
    <s v="N/A"/>
    <s v="N/A"/>
    <s v="N/A"/>
    <s v="N/A"/>
    <s v="N/A"/>
    <s v="N/A"/>
    <s v="Elaborar el plan de correcciones y acciones correctivas. (Plan de correcciones y acciones correctivas / Único entregable)"/>
    <n v="0.3"/>
    <n v="1.2E-2"/>
    <n v="1"/>
    <s v="Numérica"/>
    <s v="# de elaboraciones de correcciones realizadas / 1 elaboración de correcciones a realizar"/>
    <d v="2023-07-01T00:00:00"/>
    <d v="2023-08-31T00:00:00"/>
    <s v="»6000-Delegatura para el Control y Verificación de Reglamentos Técnicos y Metrología Legal  "/>
    <x v="3"/>
    <s v="Cumplida"/>
    <n v="1"/>
    <s v="El plan de correcciones se elaboro el día 24 de julio de 2023 y se aprobó el 28 de julio 2023"/>
    <d v="2023-07-28T00:00:00"/>
    <n v="1"/>
    <s v="Se valida el cumplimiento de la actividad dado el aporte del documento &quot;Plan de acciones correctivas"/>
    <d v="2023-07-24T00:00:00"/>
    <s v="SI"/>
    <n v="1"/>
    <n v="1.2E-2"/>
  </r>
  <r>
    <s v="REGLAMENTOS TECNICOS Y METROLOGIA LEGAÑ"/>
    <x v="31"/>
    <s v="»6000-"/>
    <x v="31"/>
    <n v="6"/>
    <s v="6000-13-4"/>
    <s v="6000-13"/>
    <x v="1"/>
    <s v="Operativo"/>
    <s v="N/A"/>
    <s v="N/A"/>
    <s v="N/A"/>
    <s v="N/A"/>
    <s v="N/A"/>
    <s v="N/A"/>
    <s v="Llevar a cabo evaluación complementaria. (reporte preliminar de la decisión final/ Único entregable)"/>
    <n v="0.3"/>
    <n v="1.2E-2"/>
    <n v="1"/>
    <s v="Numérica"/>
    <s v="# de evaluaciones complementarias realizadas / 1 evaluación complementaria a realizar"/>
    <d v="2023-09-01T00:00:00"/>
    <d v="2023-12-14T00:00:00"/>
    <s v="»6000-Delegatura para el Control y Verificación de Reglamentos Técnicos y Metrología Legal  "/>
    <x v="0"/>
    <s v="Cumplida"/>
    <n v="1"/>
    <s v="Se da cumplimiento al producto con la entrega del Reporte preliminar de Seguimiento en la Evaluación Complementaria a la acreditación del laboratorio emitida por el ONAC el día 16 de noviembre, donde manifiesta que las no conformidades registradas quedaron resueltas."/>
    <d v="2023-11-16T00:00:00"/>
    <n v="1"/>
    <s v="Las evidencias permiten validar el cumplimiento de la actividad"/>
    <d v="2023-11-16T00:00:00"/>
    <s v="SI"/>
    <n v="1"/>
    <n v="1.2E-2"/>
  </r>
  <r>
    <s v="REGLAMENTOS TECNICOS Y METROLOGIA LEGAÑ"/>
    <x v="31"/>
    <s v="»6000-"/>
    <x v="31"/>
    <n v="6"/>
    <s v="6000-14"/>
    <s v="6000-14"/>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Herramienta de Fortalecimiento SIC CALIBRA, operando (1. Formato Arquitectura de Software GS03F21 actualizado  . Tabla de contenido y revisiones?. 2. Formato Acta de Entrega de Desarrollo de Software GS03-F25)"/>
    <n v="0.03"/>
    <m/>
    <n v="1"/>
    <s v="Numérica"/>
    <s v="# de soportes presentados / 2 soportes a presentar"/>
    <d v="2023-02-01T00:00:00"/>
    <d v="2023-12-14T00:00:00"/>
    <s v="»6000-Delegatura para el Control y Verificación de Reglamentos Técnicos y Metrología Legal  , »20-Oficina de Tecnología e Informática"/>
    <x v="0"/>
    <s v="Cumplida"/>
    <n v="1"/>
    <s v="Se da cumplimiento al producto con la entrega del formato de arquitectura y formato acta de entrega con fecha del 20/10/2023 de acuerdo a lo registrado en el segundo soporte."/>
    <d v="2023-10-20T00:00:00"/>
    <n v="1"/>
    <s v="Las evidencias permiten validar el cumplimiento de la meta de producto "/>
    <d v="2023-10-20T00:00:00"/>
    <s v="SI"/>
    <s v="NA"/>
    <n v="0.03"/>
  </r>
  <r>
    <s v="REGLAMENTOS TECNICOS Y METROLOGIA LEGAÑ"/>
    <x v="31"/>
    <s v="»6000-"/>
    <x v="31"/>
    <n v="6"/>
    <s v="6000-14-1"/>
    <s v="6000-14"/>
    <x v="1"/>
    <s v="Operativo"/>
    <s v="N/A"/>
    <s v="N/A"/>
    <s v="N/A"/>
    <s v="N/A"/>
    <s v="N/A"/>
    <s v="N/A"/>
    <s v="Elaborar y aprobar requerimiento (1. Formato Solicitud de Requerimientos a Sistemas de Información GS03-F18 2. Formato Lista de Chequeo de Requisitos de Seguridad de la Información GS03-F27)"/>
    <n v="0.15"/>
    <n v="4.4999999999999997E-3"/>
    <n v="2"/>
    <s v="Numérica"/>
    <s v="# de soportes presentados / 2 soportes a presentar"/>
    <d v="2023-02-01T00:00:00"/>
    <d v="2023-03-01T00:00:00"/>
    <s v="»6000-Delegatura para el Control y Verificación de Reglamentos Técnicos y Metrología Legal  , »20-Oficina de Tecnología e Informática"/>
    <x v="1"/>
    <s v="Cumplida"/>
    <n v="1"/>
    <s v="El 1 de marzo se entregó el formato de solicitud de requerimientos y la lista de chequeo en archivos separados para el aplicativo SIC-CALIBRA"/>
    <d v="2023-03-01T00:00:00"/>
    <n v="1"/>
    <s v="Se valida el cumplimiento de la actividad en tanto el área allego los formatos  F18 y F27 para la herramienta  SIC CALIBRA"/>
    <d v="2023-03-01T00:00:00"/>
    <s v="SI"/>
    <n v="1"/>
    <n v="4.4999999999999997E-3"/>
  </r>
  <r>
    <s v="REGLAMENTOS TECNICOS Y METROLOGIA LEGAÑ"/>
    <x v="31"/>
    <s v="»6000-"/>
    <x v="31"/>
    <n v="6"/>
    <s v="6000-14-2"/>
    <s v="6000-14"/>
    <x v="1"/>
    <s v="Operativo"/>
    <s v="N/A"/>
    <s v="N/A"/>
    <s v="N/A"/>
    <s v="N/A"/>
    <s v="N/A"/>
    <s v="N/A"/>
    <s v="Diseñar la solución (1. Formato Arquitectura de Software GS03F21, ya sea nuevo o actualizado hasta el capitulo 2  / Único entregable) "/>
    <n v="0.15"/>
    <n v="4.4999999999999997E-3"/>
    <n v="1"/>
    <s v="Numérica"/>
    <s v="# de soportes presentados / 1 soportes a presentar"/>
    <d v="2023-03-02T00:00:00"/>
    <d v="2023-03-17T00:00:00"/>
    <s v="»20-Oficina de Tecnología e Informática"/>
    <x v="1"/>
    <s v="Cumplida"/>
    <n v="1"/>
    <s v="La OTI allega el diseño de la solución de la herramienta SIC CALIBRA corrigiendo el error de digitación en la vigencia, es decir de 17/03/2022 a 17/03/2023. Adicionalmente, aclara que este juste no modificó el contenido inicialmente presentado."/>
    <d v="2023-03-17T00:00:00"/>
    <n v="1"/>
    <s v="Se valida el cumplimiento de la actividad en tanto el área aportó el formato GS03F21 actualizado al 17-03-2023, se descuentas 5 puntos en eficiencia dado que por la fecha fin de la actividad el soporte con actualización del 2023 debió ser aprobado en el corte anterior."/>
    <d v="2023-03-17T00:00:00"/>
    <s v="NO"/>
    <n v="0.95"/>
    <n v="4.4999999999999997E-3"/>
  </r>
  <r>
    <s v="REGLAMENTOS TECNICOS Y METROLOGIA LEGAÑ"/>
    <x v="31"/>
    <s v="»6000-"/>
    <x v="31"/>
    <n v="6"/>
    <s v="6000-14-3"/>
    <s v="6000-14"/>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7E-3"/>
    <n v="2"/>
    <s v="Numérica"/>
    <s v="# de soportes presentados /2 soportes a presentar"/>
    <d v="2023-03-21T00:00:00"/>
    <d v="2023-04-28T00:00:00"/>
    <s v="»6000-Delegatura para el Control y Verificación de Reglamentos Técnicos y Metrología Legal  , »20-Oficina de Tecnología e Informática"/>
    <x v="2"/>
    <s v="Cumplida"/>
    <n v="1"/>
    <s v="El día 28 de abril se entregó el reporte de planeación con las historias de usuarios y el plan de pruebas con diseño y registro en devops para la herramienta SIC CALIBRA_x000a_"/>
    <d v="2023-04-28T00:00:00"/>
    <n v="1"/>
    <s v="Se valida el cumplimiento de la actividad, en tanto el área aporta  línea base de requerimiento HU y Plan de pruebas diseñado, que incluye la acción y el resultado esperado.  "/>
    <d v="2023-04-28T00:00:00"/>
    <s v="SI"/>
    <n v="1"/>
    <n v="4.4999999999999997E-3"/>
  </r>
  <r>
    <s v="REGLAMENTOS TECNICOS Y METROLOGIA LEGAÑ"/>
    <x v="31"/>
    <s v="»6000-"/>
    <x v="31"/>
    <n v="6"/>
    <s v="6000-14-4"/>
    <s v="6000-14"/>
    <x v="1"/>
    <s v="Operativo"/>
    <s v="N/A"/>
    <s v="N/A"/>
    <s v="N/A"/>
    <s v="N/A"/>
    <s v="N/A"/>
    <s v="N/A"/>
    <s v="Construir componentes de software (1. Captura de pantalla del Código fuente registrado en devops / 2. Captura de pantalla  de casos de prueba ejecutados por desarrollo)"/>
    <n v="0.15"/>
    <n v="4.4999999999999997E-3"/>
    <n v="2"/>
    <s v="Numérica"/>
    <s v="# de soportes presentados / 2 soportes a presentar"/>
    <d v="2023-05-02T00:00:00"/>
    <d v="2023-09-01T00:00:00"/>
    <s v="»6000-Delegatura para el Control y Verificación de Reglamentos Técnicos y Metrología Legal  , »20-Oficina de Tecnología e Informática"/>
    <x v="3"/>
    <s v="Cumplida"/>
    <n v="1"/>
    <s v="El día 1 de septiembre la OTI hizo entrega de los componentes de software desarrollados para la Herramienta de Fortalecimiento SIC CALIBRA"/>
    <d v="2023-09-01T00:00:00"/>
    <n v="1"/>
    <s v="Se valida el cumplimiento de la actividad, dado el aporte de evidencias."/>
    <d v="2023-09-01T00:00:00"/>
    <s v="SI"/>
    <n v="1"/>
    <n v="4.4999999999999997E-3"/>
  </r>
  <r>
    <s v="REGLAMENTOS TECNICOS Y METROLOGIA LEGAÑ"/>
    <x v="31"/>
    <s v="»6000-"/>
    <x v="31"/>
    <n v="6"/>
    <s v="6000-14-5"/>
    <s v="6000-14"/>
    <x v="1"/>
    <s v="Operativo"/>
    <s v="N/A"/>
    <s v="N/A"/>
    <s v="N/A"/>
    <s v="N/A"/>
    <s v="N/A"/>
    <s v="N/A"/>
    <s v="Realizar manuales y capacitar a los usuarios (1.Formato Manual de Usuario GS03-F24 nuevo o actualizado  2. Registro de Capacitación)"/>
    <n v="0.2"/>
    <n v="6.0000000000000001E-3"/>
    <n v="2"/>
    <s v="Numérica"/>
    <s v="# de soportes presentados / 2 soportes a presentar"/>
    <d v="2023-09-04T00:00:00"/>
    <d v="2023-12-14T00:00:00"/>
    <s v="»6000-Delegatura para el Control y Verificación de Reglamentos Técnicos y Metrología Legal  , »20-Oficina de Tecnología e Informática"/>
    <x v="0"/>
    <s v="Cumplida"/>
    <n v="1"/>
    <s v="Se da cumplimiento a la actividad con la entrega del manual y los registros de capacitación el día 14 de diciembre 2023"/>
    <d v="2023-12-14T00:00:00"/>
    <n v="1"/>
    <s v="Las evidencias permiten validar el cumplimiento de la actividad"/>
    <d v="2023-12-14T00:00:00"/>
    <s v="SI"/>
    <n v="1"/>
    <n v="6.0000000000000001E-3"/>
  </r>
  <r>
    <s v="REGLAMENTOS TECNICOS Y METROLOGIA LEGAÑ"/>
    <x v="31"/>
    <s v="»6000-"/>
    <x v="31"/>
    <n v="6"/>
    <s v="6000-14-6"/>
    <s v="6000-14"/>
    <x v="1"/>
    <s v="Operativo"/>
    <s v="N/A"/>
    <s v="N/A"/>
    <s v="N/A"/>
    <s v="N/A"/>
    <s v="N/A"/>
    <s v="N/A"/>
    <s v="Realizar cierre del proyecto (1. Formato Arquitectura de Software GS03F21, ya sea nuevo o actualizado hasta el capitulo 2 . 2. Formato Acta de Entrega de Desarrollo de Software GS03-F25)"/>
    <n v="0.2"/>
    <n v="6.0000000000000001E-3"/>
    <n v="2"/>
    <s v="Numérica"/>
    <s v="# de soportes presentados / 2 soportes a presentar"/>
    <d v="2023-09-04T00:00:00"/>
    <d v="2023-12-14T00:00:00"/>
    <s v="»6000-Delegatura para el Control y Verificación de Reglamentos Técnicos y Metrología Legal  , »20-Oficina de Tecnología e Informática"/>
    <x v="0"/>
    <s v="Cumplida"/>
    <n v="1"/>
    <s v="Se da cumplimiento a la actividad con la entrega del formato de arquitectura y formato acta de entrega con fecha del 20/10/2023 de acuerdo a lo registrado en el segundo soporte."/>
    <d v="2023-10-20T00:00:00"/>
    <n v="1"/>
    <s v="Las evidencias permiten validar el cumplimiento de la actividad"/>
    <d v="2023-10-20T00:00:00"/>
    <s v="SI"/>
    <n v="1"/>
    <n v="6.0000000000000001E-3"/>
  </r>
  <r>
    <s v="REGLAMENTOS TECNICOS Y METROLOGIA LEGAÑ"/>
    <x v="31"/>
    <s v="»6000-"/>
    <x v="31"/>
    <n v="6"/>
    <s v="6000-15"/>
    <s v="6000-15"/>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Herramienta de Fortalecimiento del Sistema de Metrología Legal - SIMEL, operando (Mantenimiento Evolutivo). (1. Formato Arquitectura de Software GS03F21 actualizado, 2. Formato Acta de Entrega de Desarrollo de Software GS03-F25) "/>
    <n v="0.03"/>
    <m/>
    <n v="1"/>
    <s v="Numérica"/>
    <s v="# de soportes presentados / 2 soportes a presentar"/>
    <d v="2023-02-01T00:00:00"/>
    <d v="2023-11-30T00:00:00"/>
    <s v="»6000-Delegatura para el Control y Verificación de Reglamentos Técnicos y Metrología Legal  , »20-Oficina de Tecnología e Informática"/>
    <x v="0"/>
    <s v="Cumplida"/>
    <n v="1"/>
    <s v="Se da cumplimiento al producto con la entrega del formato de arquitectura y el acta de entrega el 30 de noviembre"/>
    <d v="2023-11-30T00:00:00"/>
    <n v="1"/>
    <s v="Las evidencias permiten validar el cumplimiento de la meta de producto "/>
    <d v="2023-11-30T00:00:00"/>
    <s v="SI"/>
    <s v="NA"/>
    <n v="0.03"/>
  </r>
  <r>
    <s v="REGLAMENTOS TECNICOS Y METROLOGIA LEGAÑ"/>
    <x v="31"/>
    <s v="»6000-"/>
    <x v="31"/>
    <n v="6"/>
    <s v="6000-15-1"/>
    <s v="6000-15"/>
    <x v="1"/>
    <s v="Operativo"/>
    <s v="N/A"/>
    <s v="N/A"/>
    <s v="N/A"/>
    <s v="N/A"/>
    <s v="N/A"/>
    <s v="N/A"/>
    <s v="Elaborar y aprobar requerimiento (1. Formato Solicitud de Requerimientos a Sistemas de Información GS03-F18 2. Formato Lista de Chequeo de Requisitos de Seguridad de la Información GS03-F27)"/>
    <n v="0.15"/>
    <n v="4.4999999999999997E-3"/>
    <n v="2"/>
    <s v="Numérica"/>
    <s v="# de soportes presentados / 2 soportes a presentar"/>
    <d v="2023-02-01T00:00:00"/>
    <d v="2023-02-28T00:00:00"/>
    <s v="»6000-Delegatura para el Control y Verificación de Reglamentos Técnicos y Metrología Legal  , »20-Oficina de Tecnología e Informática"/>
    <x v="1"/>
    <s v="Cumplida"/>
    <n v="1"/>
    <s v="El 28 de febrero se entregó la solicitud de requerimiento y la lista de chequeo en archivos separados para el aplicativo SIMEL"/>
    <d v="2023-02-28T00:00:00"/>
    <n v="1"/>
    <s v="Se valida el cumplimiento de la actividad en tanto el área allego los formatos  F18 y F27 para la herramienta  SIMEL"/>
    <d v="2023-02-28T00:00:00"/>
    <s v="SI"/>
    <n v="1"/>
    <n v="4.4999999999999997E-3"/>
  </r>
  <r>
    <s v="REGLAMENTOS TECNICOS Y METROLOGIA LEGAÑ"/>
    <x v="31"/>
    <s v="»6000-"/>
    <x v="31"/>
    <n v="6"/>
    <s v="6000-15-2"/>
    <s v="6000-15"/>
    <x v="1"/>
    <s v="Operativo"/>
    <s v="N/A"/>
    <s v="N/A"/>
    <s v="N/A"/>
    <s v="N/A"/>
    <s v="N/A"/>
    <s v="N/A"/>
    <s v="Diseñar la solución (1. Formato Arquitectura de Software GS03F21, ya sea nuevo o actualizado hasta el capitulo 2  / Único entregable) "/>
    <n v="0.15"/>
    <n v="4.4999999999999997E-3"/>
    <n v="1"/>
    <s v="Numérica"/>
    <s v="# de soportes presentados / 1 soportes a presentar"/>
    <d v="2023-03-01T00:00:00"/>
    <d v="2023-04-18T00:00:00"/>
    <s v="»20-Oficina de Tecnología e Informática"/>
    <x v="2"/>
    <s v="Cumplida"/>
    <n v="1"/>
    <s v="El día 18 de abril de 2023 se presenta el documento diseño de la solución para la herramienta SIMEL con el formato de arquitectura._x000a_"/>
    <d v="2023-04-18T00:00:00"/>
    <n v="1"/>
    <s v="Se valida el cumplimiento de la actividad en tanto el área aportó el formato GS03F21 actualizado al 18-04-2023."/>
    <d v="2023-04-18T00:00:00"/>
    <s v="SI"/>
    <n v="1"/>
    <n v="4.4999999999999997E-3"/>
  </r>
  <r>
    <s v="REGLAMENTOS TECNICOS Y METROLOGIA LEGAÑ"/>
    <x v="31"/>
    <s v="»6000-"/>
    <x v="31"/>
    <n v="6"/>
    <s v="6000-15-3"/>
    <s v="6000-15"/>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7E-3"/>
    <n v="2"/>
    <s v="Numérica"/>
    <s v="# de soportes presentados /2 soportes a presentar"/>
    <d v="2023-04-19T00:00:00"/>
    <d v="2023-05-19T00:00:00"/>
    <s v="»6000-Delegatura para el Control y Verificación de Reglamentos Técnicos y Metrología Legal  , »20-Oficina de Tecnología e Informática"/>
    <x v="2"/>
    <s v="Cumplida"/>
    <n v="1"/>
    <s v="El día 19 de mayo se entregó el reporte de planeación con las historias de usuarios y el plan de pruebas con diseño y registro en devops para la herramienta SICERCO_x000a_"/>
    <d v="2023-05-19T00:00:00"/>
    <n v="1"/>
    <s v="Se valida el cumplimiento de la actividad, en tanto el área aporta  línea base de requerimiento HU y Plan de pruebas diseñado, que incluye la acción y el resultado esperado.  "/>
    <d v="2023-05-19T00:00:00"/>
    <s v="SI"/>
    <n v="1"/>
    <n v="4.4999999999999997E-3"/>
  </r>
  <r>
    <s v="REGLAMENTOS TECNICOS Y METROLOGIA LEGAÑ"/>
    <x v="31"/>
    <s v="»6000-"/>
    <x v="31"/>
    <n v="6"/>
    <s v="6000-15-4"/>
    <s v="6000-15"/>
    <x v="1"/>
    <s v="Operativo"/>
    <s v="N/A"/>
    <s v="N/A"/>
    <s v="N/A"/>
    <s v="N/A"/>
    <s v="N/A"/>
    <s v="N/A"/>
    <s v="Construir componentes de software (1. Captura de pantalla del Código fuente registrado en devops / 2. Captura de pantalla  de casos de prueba ejecutados por desarrollo)"/>
    <n v="0.15"/>
    <n v="4.4999999999999997E-3"/>
    <n v="2"/>
    <s v="Numérica"/>
    <s v="# de soportes presentados / 2 soportes a presentar"/>
    <d v="2023-05-20T00:00:00"/>
    <d v="2023-11-20T00:00:00"/>
    <s v="»6000-Delegatura para el Control y Verificación de Reglamentos Técnicos y Metrología Legal  , »20-Oficina de Tecnología e Informática"/>
    <x v="0"/>
    <s v="Cumplida"/>
    <n v="1"/>
    <s v="Se da cumplimiento a la actividad con la entrega de las capturas de pantalla el 20 de noviembre de 2023"/>
    <d v="2023-11-20T00:00:00"/>
    <n v="1"/>
    <s v="Las evidencias permiten validar el cumplimiento de la actividad"/>
    <d v="2023-11-20T00:00:00"/>
    <s v="SI"/>
    <n v="1"/>
    <n v="4.4999999999999997E-3"/>
  </r>
  <r>
    <s v="REGLAMENTOS TECNICOS Y METROLOGIA LEGAÑ"/>
    <x v="31"/>
    <s v="»6000-"/>
    <x v="31"/>
    <n v="6"/>
    <s v="6000-15-5"/>
    <s v="6000-15"/>
    <x v="1"/>
    <s v="Operativo"/>
    <s v="N/A"/>
    <s v="N/A"/>
    <s v="N/A"/>
    <s v="N/A"/>
    <s v="N/A"/>
    <s v="N/A"/>
    <s v="Realizar manuales y capacitar a los usuarios (1.Formato Manual de Usuario GS03-F24 nuevo o actualizado  2. Registro de Capacitación)"/>
    <n v="0.2"/>
    <n v="6.0000000000000001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actividad con la entrega del manual y los registros de capacitación el día 30 noviembre 2023"/>
    <d v="2023-11-30T00:00:00"/>
    <n v="1"/>
    <s v="Las evidencias permiten validar el cumplimiento de la actividad"/>
    <d v="2023-11-30T00:00:00"/>
    <s v="SI"/>
    <n v="1"/>
    <n v="6.0000000000000001E-3"/>
  </r>
  <r>
    <s v="REGLAMENTOS TECNICOS Y METROLOGIA LEGAÑ"/>
    <x v="31"/>
    <s v="»6000-"/>
    <x v="31"/>
    <n v="6"/>
    <s v="6000-15-6"/>
    <s v="6000-15"/>
    <x v="1"/>
    <s v="Operativo"/>
    <s v="N/A"/>
    <s v="N/A"/>
    <s v="N/A"/>
    <s v="N/A"/>
    <s v="N/A"/>
    <s v="N/A"/>
    <s v="Realizar cierre del proyecto (1. Formato Arquitectura de Software GS03F21, ya sea nuevo o actualizado hasta el capitulo 2 . 2. Formato Acta de Entrega de Desarrollo de Software GS03-F25)"/>
    <n v="0.2"/>
    <n v="6.0000000000000001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meta con la entrega del formato de arquitectura y el acta de entrega el 30 de noviembre"/>
    <d v="2023-11-30T00:00:00"/>
    <n v="1"/>
    <s v="Las evidencias permiten validar el cumplimiento de la actividad"/>
    <d v="2023-11-30T00:00:00"/>
    <s v="SI"/>
    <n v="1"/>
    <n v="6.0000000000000001E-3"/>
  </r>
  <r>
    <s v="REGLAMENTOS TECNICOS Y METROLOGIA LEGAÑ"/>
    <x v="31"/>
    <s v="»6000-"/>
    <x v="31"/>
    <n v="6"/>
    <s v="6000-16"/>
    <s v="6000-16"/>
    <x v="0"/>
    <s v="Operativo SI"/>
    <s v="Incentivar a los empresarios en la implementación de estrategias preventivas para la protección de los consumidores"/>
    <s v="2-Analítica Institucional - Estadísticas"/>
    <s v="SI"/>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Herramienta para el Fortalecimiento del Sistema de Reglamentos Técnicos - APLICATIVO DE VISITAS, operando (Mantenimiento Evolutivo). (1. Formato Arquitectura de Software GS03F21 actualizado, 2. Formato Acta de Entrega de Desarrollo de Software GS03-F25) "/>
    <n v="0.03"/>
    <m/>
    <n v="1"/>
    <s v="Numérica"/>
    <s v="# de soportes presentados / 2 soportes a presentar"/>
    <d v="2023-02-01T00:00:00"/>
    <d v="2023-11-30T00:00:00"/>
    <s v="»6000-Delegatura para el Control y Verificación de Reglamentos Técnicos y Metrología Legal  , »20-Oficina de Tecnología e Informática"/>
    <x v="0"/>
    <s v="Cumplida"/>
    <n v="1"/>
    <s v="Se da cumplimiento al producto con la entrega del formato de arquitectura y el acta de entrega el 30 de noviembre"/>
    <d v="2023-11-30T00:00:00"/>
    <n v="1"/>
    <s v="Las evidencias permiten validar el cumplimiento de la meta de producto "/>
    <d v="2023-11-30T00:00:00"/>
    <s v="SI"/>
    <s v="NA"/>
    <n v="0.03"/>
  </r>
  <r>
    <s v="REGLAMENTOS TECNICOS Y METROLOGIA LEGAÑ"/>
    <x v="31"/>
    <s v="»6000-"/>
    <x v="31"/>
    <n v="6"/>
    <s v="6000-16-1"/>
    <s v="6000-16"/>
    <x v="1"/>
    <s v="Operativo"/>
    <s v="N/A"/>
    <s v="N/A"/>
    <s v="N/A"/>
    <s v="N/A"/>
    <s v="N/A"/>
    <s v="N/A"/>
    <s v="Elaborar y aprobar requerimiento (1. Formato Solicitud de Requerimientos a Sistemas de Información GS03-F18 2. Formato Lista de Chequeo de Requisitos de Seguridad de la Información GS03-F27)"/>
    <n v="0.15"/>
    <n v="4.4999999999999997E-3"/>
    <n v="2"/>
    <s v="Numérica"/>
    <s v="# de soportes presentados / 2 soportes a presentar"/>
    <d v="2023-02-01T00:00:00"/>
    <d v="2023-02-28T00:00:00"/>
    <s v="»6000-Delegatura para el Control y Verificación de Reglamentos Técnicos y Metrología Legal  , »20-Oficina de Tecnología e Informática"/>
    <x v="1"/>
    <s v="Cumplida"/>
    <n v="1"/>
    <s v="El 28 de febrero se entregó la solicitud de requerimiento y la lista de chequeo en archivos separados para el aplicativo de VISITAS"/>
    <d v="2023-02-28T00:00:00"/>
    <n v="1"/>
    <s v="Se valida el cumplimiento de la actividad en tanto el área allego los formatos  F18 y F27 para la herramienta  SIC VISITAS"/>
    <d v="2023-02-28T00:00:00"/>
    <s v="SI"/>
    <n v="1"/>
    <n v="4.4999999999999997E-3"/>
  </r>
  <r>
    <s v="REGLAMENTOS TECNICOS Y METROLOGIA LEGAÑ"/>
    <x v="31"/>
    <s v="»6000-"/>
    <x v="31"/>
    <n v="6"/>
    <s v="6000-16-2"/>
    <s v="6000-16"/>
    <x v="1"/>
    <s v="Operativo"/>
    <s v="N/A"/>
    <s v="N/A"/>
    <s v="N/A"/>
    <s v="N/A"/>
    <s v="N/A"/>
    <s v="N/A"/>
    <s v="Diseñar la solución (1. Formato Arquitectura de Software GS03F21, ya sea nuevo o actualizado hasta el capitulo 2  / Único entregable) "/>
    <n v="0.15"/>
    <n v="4.4999999999999997E-3"/>
    <n v="1"/>
    <s v="Numérica"/>
    <s v="# de soportes presentados / 1 soportes a presentar"/>
    <d v="2023-03-01T00:00:00"/>
    <d v="2023-04-19T00:00:00"/>
    <s v="»20-Oficina de Tecnología e Informática"/>
    <x v="2"/>
    <s v="Cumplida"/>
    <n v="1"/>
    <s v="El día 18 de abril se presenta el reporte de diseño de la herramienta APLICATIVO DE VISITAS con el formato de arquitectura._x000a_"/>
    <d v="2023-04-18T00:00:00"/>
    <n v="1"/>
    <s v="Se valida el cumplimiento de la actividad en tanto el área aportó el formato GS03F21 actualizado al 18-04-2023."/>
    <d v="2023-04-18T00:00:00"/>
    <s v="SI"/>
    <n v="1"/>
    <n v="4.4999999999999997E-3"/>
  </r>
  <r>
    <s v="REGLAMENTOS TECNICOS Y METROLOGIA LEGAÑ"/>
    <x v="31"/>
    <s v="»6000-"/>
    <x v="31"/>
    <n v="6"/>
    <s v="6000-16-3"/>
    <s v="6000-16"/>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7E-3"/>
    <n v="2"/>
    <s v="Numérica"/>
    <s v="# de soportes presentados /2 soportes a presentar"/>
    <d v="2023-04-20T00:00:00"/>
    <d v="2023-06-30T00:00:00"/>
    <s v="»6000-Delegatura para el Control y Verificación de Reglamentos Técnicos y Metrología Legal  , »20-Oficina de Tecnología e Informática"/>
    <x v="2"/>
    <s v="Cumplida"/>
    <n v="1"/>
    <s v="El día 29 de junio se entregó el reporte de planeación con las historias de usuarios y el plan de pruebas con diseño y registro en devops para el aplicativo de VISITAS_x000a_"/>
    <d v="2023-06-29T00:00:00"/>
    <n v="1"/>
    <s v="Se valida el cumplimiento de la actividad, en tanto el área aporta  línea base de requerimiento HU y Plan de pruebas diseñado, que incluye la acción y el resultado esperado.  "/>
    <d v="2023-06-30T00:00:00"/>
    <s v="SI"/>
    <n v="1"/>
    <n v="4.4999999999999997E-3"/>
  </r>
  <r>
    <s v="REGLAMENTOS TECNICOS Y METROLOGIA LEGAÑ"/>
    <x v="31"/>
    <s v="»6000-"/>
    <x v="31"/>
    <n v="6"/>
    <s v="6000-16-4"/>
    <s v="6000-16"/>
    <x v="1"/>
    <s v="Operativo"/>
    <s v="N/A"/>
    <s v="N/A"/>
    <s v="N/A"/>
    <s v="N/A"/>
    <s v="N/A"/>
    <s v="N/A"/>
    <s v="Construir componentes de software (1. Captura de pantalla del Código fuente registrado en devops / 2. Captura de pantalla  de casos de prueba ejecutados por desarrollo)"/>
    <n v="0.15"/>
    <n v="4.4999999999999997E-3"/>
    <n v="2"/>
    <s v="Numérica"/>
    <s v="# de soportes presentados / 2 soportes a presentar"/>
    <d v="2023-05-02T00:00:00"/>
    <d v="2023-11-10T00:00:00"/>
    <s v="»6000-Delegatura para el Control y Verificación de Reglamentos Técnicos y Metrología Legal  , »20-Oficina de Tecnología e Informática"/>
    <x v="0"/>
    <s v="Cumplida"/>
    <n v="1"/>
    <s v="Se da cumplimiento a la actividad con la entrega de las capturas de pantalla el 10 de noviembre de 2023"/>
    <d v="2023-11-10T00:00:00"/>
    <n v="1"/>
    <s v="Las evidencias permiten validar el cumplimiento de la actividad"/>
    <d v="2023-11-10T00:00:00"/>
    <s v="SI"/>
    <n v="1"/>
    <n v="4.4999999999999997E-3"/>
  </r>
  <r>
    <s v="REGLAMENTOS TECNICOS Y METROLOGIA LEGAÑ"/>
    <x v="31"/>
    <s v="»6000-"/>
    <x v="31"/>
    <n v="6"/>
    <s v="6000-16-5"/>
    <s v="6000-16"/>
    <x v="1"/>
    <s v="Operativo"/>
    <s v="N/A"/>
    <s v="N/A"/>
    <s v="N/A"/>
    <s v="N/A"/>
    <s v="N/A"/>
    <s v="N/A"/>
    <s v="Realizar manuales y capacitar a los usuarios (1.Formato Manual de Usuario GS03-F24 nuevo o actualizado  2. Registro de Capacitación)"/>
    <n v="0.2"/>
    <n v="6.0000000000000001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actividad con la entrega del manual y los registros de capacitación el día 30 noviembre 2023"/>
    <d v="2023-11-30T00:00:00"/>
    <n v="1"/>
    <s v="Las evidencias permiten validar el cumplimiento de la actividad"/>
    <d v="2023-11-30T00:00:00"/>
    <s v="SI"/>
    <n v="1"/>
    <n v="6.0000000000000001E-3"/>
  </r>
  <r>
    <s v="REGLAMENTOS TECNICOS Y METROLOGIA LEGAÑ"/>
    <x v="31"/>
    <s v="»6000-"/>
    <x v="31"/>
    <n v="6"/>
    <s v="6000-16-6"/>
    <s v="6000-16"/>
    <x v="1"/>
    <s v="Operativo"/>
    <s v="N/A"/>
    <s v="N/A"/>
    <s v="N/A"/>
    <s v="N/A"/>
    <s v="N/A"/>
    <s v="N/A"/>
    <s v="Realizar cierre del proyecto (1. Formato Arquitectura de Software GS03F21, ya sea nuevo o actualizado hasta el capitulo 2 . 2. Formato Acta de Entrega de Desarrollo de Software GS03-F25)"/>
    <n v="0.2"/>
    <n v="6.0000000000000001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meta con la entrega del formato de arquitectura y el acta de entrega el 30 de noviembre"/>
    <d v="2023-11-30T00:00:00"/>
    <n v="1"/>
    <s v="Las evidencias permiten validar el cumplimiento de la actividad"/>
    <d v="2023-11-30T00:00:00"/>
    <s v="SI"/>
    <n v="1"/>
    <n v="6.0000000000000001E-3"/>
  </r>
  <r>
    <s v="REGLAMENTOS TECNICOS Y METROLOGIA LEGAÑ"/>
    <x v="31"/>
    <s v="»6000-"/>
    <x v="31"/>
    <n v="6"/>
    <s v="6000-17"/>
    <s v="6000-17"/>
    <x v="0"/>
    <s v="Operativo"/>
    <s v="Potenciar el reconocimiento de la SIC a nivel Internacional y Nacional"/>
    <s v="3-Sistema Estadístico Nacional - Indicares Relevantes"/>
    <s v="SI"/>
    <s v="  2» Fortalecimiento de la función de inspección, control y vigilancia de la superintendencia de industria y comercio en el marco del subsistema nacional de calidad, el régimen de control de precios y el sector valuatorio a nivel  nacional"/>
    <s v=" 8. Servicio al ciudadano"/>
    <s v=" 1- Plan Anual de Adquisiciones"/>
    <s v="Eventos relacionados con temas de la Delegatura, realizados. (Fotografías de los eventos o capturas de pantalla en caso de modalidad virtual)"/>
    <n v="0.03"/>
    <m/>
    <n v="2"/>
    <s v="Numérica"/>
    <s v="# de eventos realizados / 2 eventos a realizar"/>
    <d v="2023-03-06T00:00:00"/>
    <d v="2023-10-11T00:00:00"/>
    <s v="»6000-Delegatura para el Control y Verificación de Reglamentos Técnicos y Metrología Legal  , »73-Grupo de Comunicación"/>
    <x v="0"/>
    <s v="Cumplida"/>
    <n v="1"/>
    <s v="Se da cumplimiento al producto con la entrega del registro fotografico por parte de OSCAE de los eventos realizados el 25 de mayo y el 4 de octubre "/>
    <d v="2023-10-11T00:00:00"/>
    <n v="1"/>
    <s v="Las evidencias permiten validar el cumplimiento de la meta de producto "/>
    <d v="2023-10-11T00:00:00"/>
    <s v="SI"/>
    <s v="NA"/>
    <n v="0.03"/>
  </r>
  <r>
    <s v="REGLAMENTOS TECNICOS Y METROLOGIA LEGAÑ"/>
    <x v="31"/>
    <s v="»6000-"/>
    <x v="31"/>
    <n v="6"/>
    <s v="6000-17-1"/>
    <s v="6000-17"/>
    <x v="1"/>
    <s v="Operativo"/>
    <s v="N/A"/>
    <s v="N/A"/>
    <s v="N/A"/>
    <s v="N/A"/>
    <s v="N/A"/>
    <s v="N/A"/>
    <s v="Diligenciar check list del primer evento (documento de check list para la realización del evento / único entregable)"/>
    <n v="0.1"/>
    <n v="3.0000000000000001E-3"/>
    <n v="1"/>
    <s v="Numérica"/>
    <s v="# de check list diligenciados / 1 check list a diligenciar "/>
    <d v="2023-03-06T00:00:00"/>
    <d v="2023-03-16T00:00:00"/>
    <s v="»6000-Delegatura para el Control y Verificación de Reglamentos Técnicos y Metrología Legal  , »73-Grupo de Comunicación"/>
    <x v="1"/>
    <s v="Cumplida"/>
    <n v="1"/>
    <s v="El 16 de marzo se entregó el checklist del evento DIA DE LA METROLOGÍA que se realizará el día 24 de mayo"/>
    <d v="2023-03-16T00:00:00"/>
    <n v="1"/>
    <s v="se valida el avance de la actividad, en tanto el área presentó checo list del evento CONGRESO DÍA MUNDIAL DE LA METROLOGÍA."/>
    <d v="2023-03-16T00:00:00"/>
    <s v="SI"/>
    <n v="1"/>
    <n v="3.0000000000000001E-3"/>
  </r>
  <r>
    <s v="REGLAMENTOS TECNICOS Y METROLOGIA LEGAÑ"/>
    <x v="31"/>
    <s v="»6000-"/>
    <x v="31"/>
    <n v="6"/>
    <s v="6000-17-2"/>
    <s v="6000-17"/>
    <x v="1"/>
    <s v="Operativo"/>
    <s v="N/A"/>
    <s v="N/A"/>
    <s v="N/A"/>
    <s v="N/A"/>
    <s v="N/A"/>
    <s v="N/A"/>
    <s v="Elaborar y enviar agenda definitiva (correo electrónico con agenda definitiva / único entregable)"/>
    <n v="0.2"/>
    <n v="6.0000000000000001E-3"/>
    <n v="1"/>
    <s v="Numérica"/>
    <s v="# de agendas definitivas elaboradas y enviadas / 1 agenda a elaborada y enviada "/>
    <d v="2023-03-17T00:00:00"/>
    <d v="2023-05-04T00:00:00"/>
    <s v="»6000-Delegatura para el Control y Verificación de Reglamentos Técnicos y Metrología Legal  "/>
    <x v="2"/>
    <s v="Cumplida"/>
    <n v="1"/>
    <s v="El día 8 de mayo se envió la agenda definitiva del evento Día Mundial de la Metrología a la oficina de OSCAE con el horario y temas a desarrollar."/>
    <d v="2023-05-08T00:00:00"/>
    <n v="1"/>
    <s v="Se valida el cumplimiento de la actividad en tanto el área aportó, pdf del correo electrónico de envió del calendario y calendario."/>
    <d v="2023-05-08T00:00:00"/>
    <s v="SI"/>
    <n v="1"/>
    <n v="6.0000000000000001E-3"/>
  </r>
  <r>
    <s v="REGLAMENTOS TECNICOS Y METROLOGIA LEGAÑ"/>
    <x v="31"/>
    <s v="»6000-"/>
    <x v="31"/>
    <n v="6"/>
    <s v="6000-17-3"/>
    <s v="6000-17"/>
    <x v="1"/>
    <s v="Operativo"/>
    <s v="N/A"/>
    <s v="N/A"/>
    <s v="N/A"/>
    <s v="N/A"/>
    <s v="N/A"/>
    <s v="N/A"/>
    <s v="Realizar el evento (fotografías del evento realizado / único entregable)"/>
    <n v="0.2"/>
    <n v="6.0000000000000001E-3"/>
    <n v="1"/>
    <s v="Numérica"/>
    <s v="# de eventos realizados / 1 Evento a realizar"/>
    <d v="2023-05-05T00:00:00"/>
    <d v="2023-05-26T00:00:00"/>
    <s v="»6000-Delegatura para el Control y Verificación de Reglamentos Técnicos y Metrología Legal  , »73-Grupo de Comunicación"/>
    <x v="2"/>
    <s v="Cumplida"/>
    <n v="1"/>
    <s v="El día 24 de mayo se realizó el evento DIA MUNDIAL DE LA METROLOGIA de manera virtual y presencial, se adjunta el registro fotográfico enviado por la Oficina de OSCAE"/>
    <d v="2023-05-24T00:00:00"/>
    <n v="1"/>
    <s v="Se valida el cumplimiento de la actividad en tanto el área aportó el documento informe general del evento &quot;Día mundial de la metrología legal&quot; realizado el 24-05-2023"/>
    <d v="2023-05-24T00:00:00"/>
    <s v="SI"/>
    <n v="1"/>
    <n v="6.0000000000000001E-3"/>
  </r>
  <r>
    <s v="REGLAMENTOS TECNICOS Y METROLOGIA LEGAÑ"/>
    <x v="31"/>
    <s v="»6000-"/>
    <x v="31"/>
    <n v="6"/>
    <s v="6000-17-4"/>
    <s v="6000-17"/>
    <x v="1"/>
    <s v="Operativo"/>
    <s v="N/A"/>
    <s v="N/A"/>
    <s v="N/A"/>
    <s v="N/A"/>
    <s v="N/A"/>
    <s v="N/A"/>
    <s v="Diligenciar check list del segundo evento (documento de check list para la realización del evento / único entregable)"/>
    <n v="0.1"/>
    <n v="3.0000000000000001E-3"/>
    <n v="1"/>
    <s v="Numérica"/>
    <s v="# de check list diligenciados / 1 check list a diligenciar "/>
    <d v="2023-07-04T00:00:00"/>
    <d v="2023-07-13T00:00:00"/>
    <s v="»6000-Delegatura para el Control y Verificación de Reglamentos Técnicos y Metrología Legal  , »73-Grupo de Comunicación"/>
    <x v="3"/>
    <s v="Cumplida"/>
    <n v="1"/>
    <s v="El día 10 de julio se hizo entrega del check list firmado por las partes para el segundo evento como se evidencia en el hilo de correos adjunto. "/>
    <d v="2023-07-10T00:00:00"/>
    <n v="1"/>
    <s v="Se valida el cumplimiento de la actividad de acuerdo al aporte del correo electrónico donde se comparte el Check list y el del documento (Check list)"/>
    <d v="2023-07-10T00:00:00"/>
    <s v="SI"/>
    <n v="1"/>
    <n v="3.0000000000000001E-3"/>
  </r>
  <r>
    <s v="REGLAMENTOS TECNICOS Y METROLOGIA LEGAÑ"/>
    <x v="31"/>
    <s v="»6000-"/>
    <x v="31"/>
    <n v="6"/>
    <s v="6000-17-5"/>
    <s v="6000-17"/>
    <x v="1"/>
    <s v="Operativo"/>
    <s v="N/A"/>
    <s v="N/A"/>
    <s v="N/A"/>
    <s v="N/A"/>
    <s v="N/A"/>
    <s v="N/A"/>
    <s v="Elaborar y enviar agenda definitiva (correo electrónico con agenda definitiva / único entregable)"/>
    <n v="0.2"/>
    <n v="6.0000000000000001E-3"/>
    <n v="1"/>
    <s v="Numérica"/>
    <s v="# de agendas definitivas elaboradas y enviadas / 1 agenda a elaborada y enviada "/>
    <d v="2023-07-14T00:00:00"/>
    <d v="2023-09-20T00:00:00"/>
    <s v="»6000-Delegatura para el Control y Verificación de Reglamentos Técnicos y Metrología Legal  "/>
    <x v="3"/>
    <s v="Cumplida"/>
    <n v="1"/>
    <s v="El día 20 de septiembre se hizo entrega de la agenda definitiva."/>
    <d v="2023-09-20T00:00:00"/>
    <n v="1"/>
    <s v="Se valida el cumplimiento de la actividad de acuerdo al aporte de la agenda del evento  y correo electrónico de envío "/>
    <d v="2023-09-20T00:00:00"/>
    <s v="SI"/>
    <n v="1"/>
    <n v="6.0000000000000001E-3"/>
  </r>
  <r>
    <s v="REGLAMENTOS TECNICOS Y METROLOGIA LEGAÑ"/>
    <x v="31"/>
    <s v="»6000-"/>
    <x v="31"/>
    <n v="6"/>
    <s v="6000-17-6"/>
    <s v="6000-17"/>
    <x v="1"/>
    <s v="Operativo"/>
    <s v="N/A"/>
    <s v="N/A"/>
    <s v="N/A"/>
    <s v="N/A"/>
    <s v="N/A"/>
    <s v="N/A"/>
    <s v="Realizar el evento (fotografías del evento realizado / único entregable)"/>
    <n v="0.2"/>
    <n v="6.0000000000000001E-3"/>
    <n v="1"/>
    <s v="Numérica"/>
    <s v="# de eventos realizados / 1 Evento a realizar"/>
    <d v="2023-09-21T00:00:00"/>
    <d v="2023-10-11T00:00:00"/>
    <s v="»6000-Delegatura para el Control y Verificación de Reglamentos Técnicos y Metrología Legal  , »73-Grupo de Comunicación"/>
    <x v="0"/>
    <s v="Cumplida"/>
    <n v="1"/>
    <s v="Se da cumplimiento a la actividad con la entrega del registro fotografico del segundo evento realizado por la delegatura el día 4 de octubre"/>
    <d v="2023-10-11T00:00:00"/>
    <n v="1"/>
    <s v="Las evidencias permiten validar el cumplimiento de la actividad"/>
    <d v="2023-10-11T00:00:00"/>
    <s v="SI"/>
    <n v="1"/>
    <n v="6.0000000000000001E-3"/>
  </r>
  <r>
    <s v="REGLAMENTOS TECNICOS Y METROLOGIA LEGAÑ"/>
    <x v="31"/>
    <s v="»6000-"/>
    <x v="31"/>
    <n v="6"/>
    <s v="6000-18"/>
    <s v="6000-18"/>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nálisis de Impacto Normativo -AIN ex ante de medidores de gas natural de uso residencial, presentado (Documento AIN ajustado, correo electrónico de remisión al Grupo de Trabajo de Regulación para publicación para recibir comentarios y correo electrónico al Grupo de Mejora Regulatoria del DNP para la revisión metodológica)"/>
    <n v="0.03"/>
    <m/>
    <n v="1"/>
    <s v="Numérica"/>
    <s v="# de AIN presentado / 1 AIN a presentar"/>
    <d v="2023-01-17T00:00:00"/>
    <d v="2023-10-03T00:00:00"/>
    <s v="»6000-Delegatura para el Control y Verificación de Reglamentos Técnicos y Metrología Legal  , »12-Grupo de Trabajo de Regulación"/>
    <x v="0"/>
    <s v="Cumplida"/>
    <n v="1"/>
    <s v="Se adjunta documento AIN ex ante de medidores de gas natural de uso residencial con los respectivos correos enviados al Grupo de Trabajo de Regulación y al DNP._x000a_"/>
    <d v="2023-09-28T00:00:00"/>
    <n v="1"/>
    <s v="Se valida el producto de acuerdo a los soportes allegados para la actividad 6000-18-4"/>
    <d v="2023-09-28T00:00:00"/>
    <s v="SI"/>
    <s v="NA"/>
    <n v="0.03"/>
  </r>
  <r>
    <s v="REGLAMENTOS TECNICOS Y METROLOGIA LEGAÑ"/>
    <x v="31"/>
    <s v="»6000-"/>
    <x v="31"/>
    <n v="6"/>
    <s v="6000-18-1"/>
    <s v="6000-18"/>
    <x v="1"/>
    <s v="Operativo"/>
    <s v="N/A"/>
    <s v="N/A"/>
    <s v="N/A"/>
    <s v="N/A"/>
    <s v="N/A"/>
    <s v="N/A"/>
    <s v="Elaborar y enviar al Grupo de Trabajo de Regulación el documento de AIN ex ante. (Documento de AIN y correo electrónico de remisión al Grupo de Trabajo de Regulación)"/>
    <n v="0.25"/>
    <n v="7.4999999999999997E-3"/>
    <n v="1"/>
    <s v="Numérica"/>
    <s v="# de documentos AIN elaborados y enviados / 1 documento AIN a elaborar y enviar"/>
    <d v="2023-01-17T00:00:00"/>
    <d v="2023-08-29T00:00:00"/>
    <s v="»6000-Delegatura para el Control y Verificación de Reglamentos Técnicos y Metrología Legal  "/>
    <x v="3"/>
    <s v="Cumplida"/>
    <n v="1"/>
    <s v="El día 29 de agosto se realizó la entrega del  AIN ex ante Medidores de Gas al Grupo de Trabajo de Regulación."/>
    <d v="2023-08-29T00:00:00"/>
    <n v="1"/>
    <s v="De acuerdo a la evidencia aportada (documento AIN y correo de envío)se valida el cumplimiento de la actividad, "/>
    <d v="2023-08-29T00:00:00"/>
    <s v="SI"/>
    <n v="1"/>
    <n v="7.4999999999999997E-3"/>
  </r>
  <r>
    <s v="REGLAMENTOS TECNICOS Y METROLOGIA LEGAÑ"/>
    <x v="31"/>
    <s v="»6000-"/>
    <x v="31"/>
    <n v="6"/>
    <s v="6000-18-2"/>
    <s v="6000-18"/>
    <x v="1"/>
    <s v="Operativo"/>
    <s v="N/A"/>
    <s v="N/A"/>
    <s v="N/A"/>
    <s v="N/A"/>
    <s v="N/A"/>
    <s v="N/A"/>
    <s v="Revisar jurídicamente el documento de AIN ex ante y enviarlo a la dependencia solicitante. (Documento de AIN con observaciones y correo electrónico de remisión a la dependencia solicitante)"/>
    <n v="0.25"/>
    <n v="7.4999999999999997E-3"/>
    <n v="1"/>
    <s v="Numérica"/>
    <s v="# de documentos AIN revisados jurídicamente / 1 documento AIN a revisar jurídicamente"/>
    <d v="2023-09-01T00:00:00"/>
    <d v="2023-09-11T00:00:00"/>
    <s v="»12-Grupo de Trabajo de Regulación"/>
    <x v="3"/>
    <s v="Cumplida"/>
    <n v="1"/>
    <s v="El día 8 de septiembre se hizo entrega del AIN ex ante Medidores de Gas con comentarios."/>
    <d v="2023-09-08T00:00:00"/>
    <n v="1"/>
    <s v="De acuerdo a la evidencia aportada(Correo electrónico con consideraciones para ajuste) se valida el cumplimiento de la actividad"/>
    <d v="2023-09-08T00:00:00"/>
    <s v="SI"/>
    <n v="1"/>
    <n v="7.4999999999999997E-3"/>
  </r>
  <r>
    <s v="REGLAMENTOS TECNICOS Y METROLOGIA LEGAÑ"/>
    <x v="31"/>
    <s v="»6000-"/>
    <x v="31"/>
    <n v="6"/>
    <s v="6000-18-3"/>
    <s v="6000-18"/>
    <x v="1"/>
    <s v="Operativo"/>
    <s v="N/A"/>
    <s v="N/A"/>
    <s v="N/A"/>
    <s v="N/A"/>
    <s v="N/A"/>
    <s v="N/A"/>
    <s v="Ajustar el documento de AIN ex ante y remitirlo al Grupo de Trabajo de Regulación para publicación para recibir comentarios.  (Documento de AIN ajustado y correo electrónico de remisión  al Grupo de Trabajo de Regulación)"/>
    <n v="0.25"/>
    <n v="7.4999999999999997E-3"/>
    <n v="1"/>
    <s v="Numérica"/>
    <s v="# de documentos AIN ajustados / 1 documento AIN a ajustar"/>
    <d v="2023-09-12T00:00:00"/>
    <d v="2023-09-26T00:00:00"/>
    <s v="»6000-Delegatura para el Control y Verificación de Reglamentos Técnicos y Metrología Legal  "/>
    <x v="3"/>
    <s v="Cumplida"/>
    <n v="1"/>
    <s v="El día 26 de septiembre se hizo entrega del AIN ex ante Medidores de Gas ajustado al Grupo de Trabajo de Regulación."/>
    <d v="2023-09-26T00:00:00"/>
    <n v="1"/>
    <s v="De acuerdo a la evidencia aportada(Correo electrónico envío de documento ajustado)  se valida el cumplimiento de la actividad"/>
    <d v="2023-09-26T00:00:00"/>
    <s v="SI"/>
    <n v="1"/>
    <n v="7.4999999999999997E-3"/>
  </r>
  <r>
    <s v="REGLAMENTOS TECNICOS Y METROLOGIA LEGAÑ"/>
    <x v="31"/>
    <s v="»6000-"/>
    <x v="31"/>
    <n v="6"/>
    <s v="6000-18-4"/>
    <s v="6000-18"/>
    <x v="1"/>
    <s v="Operativo"/>
    <s v="N/A"/>
    <s v="N/A"/>
    <s v="N/A"/>
    <s v="N/A"/>
    <s v="N/A"/>
    <s v="N/A"/>
    <s v="Remitir al Grupo de Mejora Regulatoria del DNP el documento AIN ex ante para la revisión metodológica.  (Documento de AIN ajustado y correo electrónico de remisión  al Grupo de Mejora Regulatoria del DNP)"/>
    <n v="0.25"/>
    <n v="7.4999999999999997E-3"/>
    <n v="1"/>
    <s v="Numérica"/>
    <s v="# de acto administrativo remitido/ 1 acto administrativo a remitir"/>
    <d v="2023-09-12T00:00:00"/>
    <d v="2023-10-03T00:00:00"/>
    <s v="»6000-Delegatura para el Control y Verificación de Reglamentos Técnicos y Metrología Legal  "/>
    <x v="0"/>
    <s v="Cumplida"/>
    <n v="1"/>
    <s v="El día 28 de septiembre se envió el documento AIN ex ante Medidores de Gas para la revisión en el DNP_x000a_"/>
    <d v="2023-09-28T00:00:00"/>
    <n v="1"/>
    <s v="De acuerdo a la evidencia aportada memorando de envío del AIN al DNP , se valida el cumplimiento de la actividad"/>
    <d v="2023-09-28T00:00:00"/>
    <s v="SI"/>
    <n v="1"/>
    <n v="7.4999999999999997E-3"/>
  </r>
  <r>
    <s v="REGLAMENTOS TECNICOS Y METROLOGIA LEGAÑ"/>
    <x v="31"/>
    <s v="»6000-"/>
    <x v="31"/>
    <n v="6"/>
    <s v="6000-19"/>
    <s v="6000-19"/>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nálisis de Impacto Normativo -AIN ex ante completo de medidores de energía eléctrica terminado y con solicitud de publicación en la página web de la Entidad, presentado (Documento AIN terminado y correo electrónico con solicitud de publicación en la página web de la SIC)"/>
    <n v="0.03"/>
    <m/>
    <n v="1"/>
    <s v="Numérica"/>
    <s v="# de AIN presentado / 1 AIN a presentar"/>
    <d v="2023-01-23T00:00:00"/>
    <d v="2023-03-22T00:00:00"/>
    <s v="»6000-Delegatura para el Control y Verificación de Reglamentos Técnicos y Metrología Legal  , »12-Grupo de Trabajo de Regulación"/>
    <x v="1"/>
    <s v="Cumplida"/>
    <n v="1"/>
    <s v="El día 13 de marzo se envió mediante correo electrónico el IAN COMPLETO de medidores de energía eléctrica de uso residencial para su publicación."/>
    <d v="2023-03-13T00:00:00"/>
    <n v="1"/>
    <s v="Se valida el cumplimiento del producto a partir de los soportes allegados para sus actividades en tanto ellos demuestran su cumplimiento"/>
    <d v="2023-03-13T00:00:00"/>
    <s v="SI"/>
    <s v="NA"/>
    <n v="0.03"/>
  </r>
  <r>
    <s v="REGLAMENTOS TECNICOS Y METROLOGIA LEGAÑ"/>
    <x v="31"/>
    <s v="»6000-"/>
    <x v="31"/>
    <n v="6"/>
    <s v="6000-19-1"/>
    <s v="6000-19"/>
    <x v="1"/>
    <s v="Operativo"/>
    <s v="N/A"/>
    <s v="N/A"/>
    <s v="N/A"/>
    <s v="N/A"/>
    <s v="N/A"/>
    <s v="N/A"/>
    <s v="Revisar y ajustar el documento de AIN según comentarios, y remitirlo al Grupo de Trabajo de Regulación. En caso de no recibir comentarios, el AIN deberá ajustarse concluyendo que no se recibieron comentarios culminado el tiempo de consulta pública. (Documento de AIN ajustado, matriz de comentarios (vacía en caso de no recibir comentarios durante la consulta), y correo electrónico de remisión al Grupo de Trabajo de Regulación / Único entregable)"/>
    <n v="0.5"/>
    <n v="1.4999999999999999E-2"/>
    <n v="1"/>
    <s v="Numérica"/>
    <s v="# AIN revisado y ajustado/ 1 AIN a revisar y ajustar "/>
    <d v="2023-01-23T00:00:00"/>
    <d v="2023-03-10T00:00:00"/>
    <s v="»6000-Delegatura para el Control y Verificación de Reglamentos Técnicos y Metrología Legal  "/>
    <x v="1"/>
    <s v="Cumplida"/>
    <n v="1"/>
    <s v="El 10 de marzo se envió mediante correo electrónico el AIN COMPLETO de medidores de energía eléctrica de uso residencial con matriz de comentarios al Grupo de Regulación."/>
    <d v="2023-03-10T00:00:00"/>
    <n v="1"/>
    <s v="Se valida el cumplimiento de la actividad en tanto el área aportó los siguientes soportes sobre AIN de medidores de energía eléctrica de uso residencial:_x000a_1. Matriz de comentarios_x000a_2. Documento AIN ajustado _x000a_3. Correo de remisión al grupo de regulación."/>
    <d v="2023-03-10T00:00:00"/>
    <s v="SI"/>
    <n v="1"/>
    <n v="1.4999999999999999E-2"/>
  </r>
  <r>
    <s v="REGLAMENTOS TECNICOS Y METROLOGIA LEGAÑ"/>
    <x v="31"/>
    <s v="»6000-"/>
    <x v="31"/>
    <n v="6"/>
    <s v="6000-19-2"/>
    <s v="6000-19"/>
    <x v="1"/>
    <s v="Operativo"/>
    <s v="N/A"/>
    <s v="N/A"/>
    <s v="N/A"/>
    <s v="N/A"/>
    <s v="N/A"/>
    <s v="N/A"/>
    <s v="Solicitar publicación en la página web de la Entidad el documento de AIN terminado (correo con solicitud de publicación del documento en la página web de la Entidad/ Único entregable)"/>
    <n v="0.5"/>
    <n v="1.4999999999999999E-2"/>
    <n v="1"/>
    <s v="Numérica"/>
    <s v="# de solicitudes de publicación para documentos AIN realizadas / 1 solicitud de publicación para documento AIN a realizar"/>
    <d v="2023-03-13T00:00:00"/>
    <d v="2023-03-22T00:00:00"/>
    <s v="»12-Grupo de Trabajo de Regulación"/>
    <x v="1"/>
    <s v="Cumplida"/>
    <n v="1"/>
    <s v="El 13 de marzo el grupo de Regulación envía mediante correo electrónico el AIN COMPLETO para publicación."/>
    <d v="2023-03-13T00:00:00"/>
    <n v="1"/>
    <s v="Se valida el cumplimiento de la actividad en tanto el área aportó pdf del correo electrónico con la solicitud de publicación del documento completo."/>
    <d v="2023-03-13T00:00:00"/>
    <s v="SI"/>
    <n v="1"/>
    <n v="1.4999999999999999E-2"/>
  </r>
  <r>
    <s v="REGLAMENTOS TECNICOS Y METROLOGIA LEGAÑ"/>
    <x v="31"/>
    <s v="»6000-"/>
    <x v="31"/>
    <n v="6"/>
    <s v="6000-20"/>
    <s v="6000-20"/>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IN Ex Post de taxímetros electrónicos, culminado. (Documento  completo de los pasos 1 al 8  de la guía del DNP publicado en la página de la SIC / Único entregable)"/>
    <n v="0.03"/>
    <m/>
    <n v="1"/>
    <s v="Numérica"/>
    <s v="# de AIN culminado / 1 AIN a culminar"/>
    <d v="2023-01-10T00:00:00"/>
    <d v="2023-02-16T00:00:00"/>
    <s v="»6000-Delegatura para el Control y Verificación de Reglamentos Técnicos y Metrología Legal  , »12-Grupo de Trabajo de Regulación"/>
    <x v="1"/>
    <s v="Cumplida"/>
    <n v="1"/>
    <s v="El 13 de febrero se solicita la publicación de la matriz de comentarios junto con el AIN de Taxímetros Eléctricos "/>
    <d v="2023-02-13T00:00:00"/>
    <n v="1"/>
    <s v="Se valida el cumplimiento del producto a partir de los soportes allegados para sus actividades en tanto ellos demuestran su cumplimiento"/>
    <d v="2023-02-13T00:00:00"/>
    <s v="SI"/>
    <s v="NA"/>
    <n v="0.03"/>
  </r>
  <r>
    <s v="REGLAMENTOS TECNICOS Y METROLOGIA LEGAÑ"/>
    <x v="31"/>
    <s v="»6000-"/>
    <x v="31"/>
    <n v="6"/>
    <s v="6000-20-1"/>
    <s v="6000-20"/>
    <x v="1"/>
    <s v="Operativo"/>
    <s v="N/A"/>
    <s v="N/A"/>
    <s v="N/A"/>
    <s v="N/A"/>
    <s v="N/A"/>
    <s v="N/A"/>
    <s v="Solicitar publicación en la página web de la Entidad del documento de la evaluación Ex Post para la recepción de comentarios (Correo con solicitud de publicación del documento en la página web de la Entidad / Único entregable)"/>
    <n v="0.3"/>
    <n v="8.9999999999999993E-3"/>
    <n v="1"/>
    <s v="Numérica"/>
    <s v="# de solicitudes de publicación para documentos AIN realizadas / 1 solicitud de publicación para documento AIN a realizar"/>
    <d v="2023-01-10T00:00:00"/>
    <d v="2023-01-19T00:00:00"/>
    <s v="»12-Grupo de Trabajo de Regulación"/>
    <x v="1"/>
    <s v="Cumplida"/>
    <n v="1"/>
    <s v="El día 18 de enero el Grupo de Regulación envío el correo del AIN EXPOST de Taxímetros Electrónicos para su publicación"/>
    <d v="2023-01-18T00:00:00"/>
    <n v="1"/>
    <s v="Se valida el cumplimiento de la actividad en tanto el área allego correo con la solicitud de publicación para comentarios el AIN de taxímetros "/>
    <d v="2023-01-18T00:00:00"/>
    <s v="SI"/>
    <n v="1"/>
    <n v="8.9999999999999993E-3"/>
  </r>
  <r>
    <s v="REGLAMENTOS TECNICOS Y METROLOGIA LEGAÑ"/>
    <x v="31"/>
    <s v="»6000-"/>
    <x v="31"/>
    <n v="6"/>
    <s v="6000-20-2"/>
    <s v="6000-20"/>
    <x v="1"/>
    <s v="Operativo"/>
    <s v="N/A"/>
    <s v="N/A"/>
    <s v="N/A"/>
    <s v="N/A"/>
    <s v="N/A"/>
    <s v="N/A"/>
    <s v="Revisar y ajustar el documento de AIN Ex Post según comentarios, y remitirlo al Grupo de Trabajo de Regulación. En caso de no recibir comentarios, el AIN deberá ajustarse concluyendo que no se recibieron comentarios culminado el tiempo de consulta pública. (Documento de AIN ajustado, matriz de comentarios (vacía en caso de no recibir comentarios durante la consulta), y correo electrónico de remisión al Grupo de Trabajo de Regulación / Único entregable)"/>
    <n v="0.35"/>
    <n v="1.0499999999999999E-2"/>
    <n v="1"/>
    <s v="Numérica"/>
    <s v="# AIN revisado y ajustado/ 1 AIN a revisar y ajustar "/>
    <d v="2023-01-30T00:00:00"/>
    <d v="2023-02-10T00:00:00"/>
    <s v="»6000-Delegatura para el Control y Verificación de Reglamentos Técnicos y Metrología Legal  "/>
    <x v="1"/>
    <s v="Cumplida"/>
    <n v="1"/>
    <s v="El 10 de febrero mediante coreo electrónico se envía el AIN EXPOST de Taxímetros Eléctricos y matriz de comentarios al Grupo de Regulación."/>
    <d v="2023-02-10T00:00:00"/>
    <n v="1"/>
    <s v="Se valida el cumplimiento de la actividad en tanto el área aportó los siguientes soportes sobre AIN de taxímetros:_x000a_1. matriz de comentarios_x000a_2. Documento AIN ajustado _x000a_3. Correo de remisión al grupo de regulación."/>
    <d v="2023-02-10T00:00:00"/>
    <s v="SI"/>
    <n v="1"/>
    <n v="1.0499999999999999E-2"/>
  </r>
  <r>
    <s v="REGLAMENTOS TECNICOS Y METROLOGIA LEGAÑ"/>
    <x v="31"/>
    <s v="»6000-"/>
    <x v="31"/>
    <n v="6"/>
    <s v="6000-20-3"/>
    <s v="6000-20"/>
    <x v="1"/>
    <s v="Operativo"/>
    <s v="N/A"/>
    <s v="N/A"/>
    <s v="N/A"/>
    <s v="N/A"/>
    <s v="N/A"/>
    <s v="N/A"/>
    <s v="Solicitar publicación en la página web de la Entidad el documento de AIN Ex Post terminado (correo con solicitud de publicación del documento en la página web de la Entidad/ Único entregable)"/>
    <n v="0.35"/>
    <n v="1.0499999999999999E-2"/>
    <n v="1"/>
    <s v="Numérica"/>
    <s v="# de solicitudes de publicación para documentos AIN realizadas / 1 solicitud de publicación para documento AIN a realizar"/>
    <d v="2023-02-13T00:00:00"/>
    <d v="2023-02-16T00:00:00"/>
    <s v="»12-Grupo de Trabajo de Regulación"/>
    <x v="1"/>
    <s v="Cumplida"/>
    <n v="1"/>
    <s v="El 13 de febrero se solicita la publicación del AIN EXPOST de Taxímetros Eléctricos por parte del Grupo de Regulación."/>
    <d v="2023-02-13T00:00:00"/>
    <n v="1"/>
    <s v="Se valida el cumplimiento de la actividad en tanto el área aportó pdf del correo electrónico con la solicitud de publicación del AIN"/>
    <d v="2023-02-13T00:00:00"/>
    <s v="SI"/>
    <n v="1"/>
    <n v="1.0499999999999999E-2"/>
  </r>
  <r>
    <s v="REGLAMENTOS TECNICOS Y METROLOGIA LEGAÑ"/>
    <x v="31"/>
    <s v="»6000-"/>
    <x v="31"/>
    <n v="6"/>
    <s v="6000-21"/>
    <s v="6000-21"/>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nálisis de Impacto Normativo -AIN ex ante de taxímetros electrónicos, culminado (Documento AIN ajustado, correo electrónico de remisión al Grupo de Trabajo de Regulación para publicación para recibir comentarios y correo electrónico al Grupo de Mejora Regulatoria del DNP para la revisión metodológica)"/>
    <n v="0.03"/>
    <m/>
    <n v="1"/>
    <s v="Numérica"/>
    <s v="# de AIN culminado / 1 AIN a culminar"/>
    <d v="2023-01-10T00:00:00"/>
    <d v="2023-10-17T00:00:00"/>
    <s v="»6000-Delegatura para el Control y Verificación de Reglamentos Técnicos y Metrología Legal  , »12-Grupo de Trabajo de Regulación"/>
    <x v="0"/>
    <s v="Cumplida"/>
    <n v="1"/>
    <s v="Se adjunta documento AIN ex ante de taxímetros electrónicos con los respectivos correos enviados al Grupo de Trabajo de Regulación y al DNP."/>
    <d v="2023-09-26T00:00:00"/>
    <n v="1"/>
    <s v="Se valida el producto de acuerdo a los soportes allegados para la actividad 6000-21-8"/>
    <d v="2023-09-26T00:00:00"/>
    <s v="SI"/>
    <s v="NA"/>
    <n v="0.03"/>
  </r>
  <r>
    <s v="REGLAMENTOS TECNICOS Y METROLOGIA LEGAÑ"/>
    <x v="31"/>
    <s v="»6000-"/>
    <x v="31"/>
    <n v="6"/>
    <s v="6000-21-1"/>
    <s v="6000-21"/>
    <x v="1"/>
    <s v="Operativo"/>
    <s v="N/A"/>
    <s v="N/A"/>
    <s v="N/A"/>
    <s v="N/A"/>
    <s v="N/A"/>
    <s v="N/A"/>
    <s v="Elaborar definición del problema para revisión (Documento de definición del problema / Único entregable)"/>
    <n v="0.1"/>
    <n v="3.0000000000000001E-3"/>
    <n v="1"/>
    <s v="Numérica"/>
    <s v="# de definición del problema  elaborados  / 1 definición del problema a elaborar)"/>
    <d v="2023-01-17T00:00:00"/>
    <d v="2023-03-31T00:00:00"/>
    <s v="»6000-Delegatura para el Control y Verificación de Reglamentos Técnicos y Metrología Legal  "/>
    <x v="1"/>
    <s v="Cumplida"/>
    <n v="1"/>
    <s v="El 31 de marzo se envía versión preliminar del AIN SIMPLE de Taxímetros para el análisis de la definición del problema, de acuerdo a la modificación No.2 solicitada el 23 de marzo y aprobada posteriormente"/>
    <d v="2023-03-31T00:00:00"/>
    <n v="1"/>
    <s v="Se valida el cumplimiento de la actividad en tanto el área aportó documento  que enuncia en el numeral 2 la definición del problema dentro del documento AIN SIMPLE"/>
    <d v="2023-03-31T00:00:00"/>
    <s v="SI"/>
    <n v="1"/>
    <n v="3.0000000000000001E-3"/>
  </r>
  <r>
    <s v="REGLAMENTOS TECNICOS Y METROLOGIA LEGAÑ"/>
    <x v="31"/>
    <s v="»6000-"/>
    <x v="31"/>
    <n v="6"/>
    <s v="6000-21-2"/>
    <s v="6000-21"/>
    <x v="1"/>
    <s v="Operativo"/>
    <s v="N/A"/>
    <s v="N/A"/>
    <s v="N/A"/>
    <s v="N/A"/>
    <s v="N/A"/>
    <s v="N/A"/>
    <s v="Efectuar Mesa Técnica para análisis interno de alternativas (Acta de reunión con su registro de asistencia o capturas de pantalla con la constancia de los asistentes / Único entregable)"/>
    <n v="0.1"/>
    <n v="3.0000000000000001E-3"/>
    <n v="1"/>
    <s v="Numérica"/>
    <s v="# de mesas técnicas realizadas / 1 mesa técnica a realizar"/>
    <d v="2023-04-03T00:00:00"/>
    <d v="2023-04-18T00:00:00"/>
    <s v="»6000-Delegatura para el Control y Verificación de Reglamentos Técnicos y Metrología Legal  "/>
    <x v="2"/>
    <s v="Cumplida"/>
    <n v="1"/>
    <s v="El día 12 de abril se realizó la mesa técnica para el análisis interno de alternativas AIN-TAXIMETROS y se adjunta su respectiva asistencia._x000a_"/>
    <d v="2023-04-12T00:00:00"/>
    <n v="1"/>
    <s v="Se valida el cumplimiento de la actividad, en tanto el área allego acta administrativa de la mesa técnica para el análisis interno de alternativas AIN taxímetros,  y registro de asistencia."/>
    <d v="2023-04-12T00:00:00"/>
    <s v="SI"/>
    <n v="1"/>
    <n v="3.0000000000000001E-3"/>
  </r>
  <r>
    <s v="REGLAMENTOS TECNICOS Y METROLOGIA LEGAÑ"/>
    <x v="31"/>
    <s v="»6000-"/>
    <x v="31"/>
    <n v="6"/>
    <s v="6000-21-3"/>
    <s v="6000-21"/>
    <x v="1"/>
    <s v="Operativo"/>
    <s v="N/A"/>
    <s v="N/A"/>
    <s v="N/A"/>
    <s v="N/A"/>
    <s v="N/A"/>
    <s v="N/A"/>
    <s v="Efectuar Mesa Técnica para analizar objetivos, alcance y justificación de las modificaciones del Reglamento Técnico Metrológico  (Acta de reunión con su registro de asistencia o capturas de pantalla con la constancia de los asistentes / Único entregable)"/>
    <n v="0.1"/>
    <n v="3.0000000000000001E-3"/>
    <n v="1"/>
    <s v="Numérica"/>
    <s v="# de mesas técnicas realizadas / 1 mesa técnica a realizar"/>
    <d v="2023-04-19T00:00:00"/>
    <d v="2023-04-25T00:00:00"/>
    <s v="»6000-Delegatura para el Control y Verificación de Reglamentos Técnicos y Metrología Legal  "/>
    <x v="2"/>
    <s v="Cumplida"/>
    <n v="1"/>
    <s v="El día 24 de abril se realizó la mesa técnica para el análisis de objetivos, alcance y justificación de los ajustes AIN-TAXIMETROS y se adjunta su respectiva asistencia._x000a_"/>
    <d v="2023-05-24T00:00:00"/>
    <n v="1"/>
    <s v="Se valida el cumplimiento de la actividad en tanto el área aportó registro de asistencia a la II mesa técnica de AIN taxímetros (documento que evidencia la realización de la mesa) y acta, se sugiere respetuosamente, incluir las firmas de los asistentes en las actas elaboradas, en tanto el objetivo de un acta es dar fe de lo acontecido en un evento mediante la firma._x000a_"/>
    <d v="2023-04-24T00:00:00"/>
    <s v="SI"/>
    <n v="1"/>
    <n v="3.0000000000000001E-3"/>
  </r>
  <r>
    <s v="REGLAMENTOS TECNICOS Y METROLOGIA LEGAÑ"/>
    <x v="31"/>
    <s v="»6000-"/>
    <x v="31"/>
    <n v="6"/>
    <s v="6000-21-4"/>
    <s v="6000-21"/>
    <x v="1"/>
    <s v="Operativo"/>
    <s v="N/A"/>
    <s v="N/A"/>
    <s v="N/A"/>
    <s v="N/A"/>
    <s v="N/A"/>
    <s v="N/A"/>
    <s v="Revisar y ajustar el anteproyecto de AIN ex ante (Documento de avance AIN ex ante / único entregable) "/>
    <n v="0.1"/>
    <n v="3.0000000000000001E-3"/>
    <n v="1"/>
    <s v="Numérica"/>
    <s v="# de documentos AIN revisado y ajustado  / 1  documento AIN a revisar y ajustar"/>
    <d v="2023-05-02T00:00:00"/>
    <d v="2023-05-10T00:00:00"/>
    <s v="»6000-Delegatura para el Control y Verificación de Reglamentos Técnicos y Metrología Legal  "/>
    <x v="2"/>
    <s v="Cumplida"/>
    <n v="1"/>
    <s v="El día 10 de mayo se realizó la entrega de la revisión y  ajuste al anteproyecto AIN - APLICABLE A TAXIMETROS ELECTRONICOS"/>
    <d v="2023-05-10T00:00:00"/>
    <n v="1"/>
    <s v="Se valida el cumplimiento de la presente actividad dado que el área aportó documento &quot;ANÁLISIS DE IMPACTO NORMATIVO SIMPLE_x000a_REGLAMENTO TÉCNICO METROLÓGICO _x000a_APLICABLE A TAXÍMETROS ELECTRÓNICOS&quot;"/>
    <d v="2023-05-10T00:00:00"/>
    <s v="SI"/>
    <n v="1"/>
    <n v="3.0000000000000001E-3"/>
  </r>
  <r>
    <s v="REGLAMENTOS TECNICOS Y METROLOGIA LEGAÑ"/>
    <x v="31"/>
    <s v="»6000-"/>
    <x v="31"/>
    <n v="6"/>
    <s v="6000-21-5"/>
    <s v="6000-21"/>
    <x v="1"/>
    <s v="Operativo"/>
    <s v="N/A"/>
    <s v="N/A"/>
    <s v="N/A"/>
    <s v="N/A"/>
    <s v="N/A"/>
    <s v="N/A"/>
    <s v="Finalizar y enviar al Grupo de Trabajo de Regulación el documento de AIN ex ante. (Documento de AIN y correo electrónico de remisión al Grupo de Trabajo de Regulación / Único entregable)"/>
    <n v="0.1"/>
    <n v="3.0000000000000001E-3"/>
    <n v="1"/>
    <s v="Numérica"/>
    <s v="# de documentos AIN ex ante elaborados y enviados / 1 documento AIN ex ante a elaborar y enviar"/>
    <d v="2023-05-11T00:00:00"/>
    <d v="2023-08-31T00:00:00"/>
    <s v="»6000-Delegatura para el Control y Verificación de Reglamentos Técnicos y Metrología Legal  "/>
    <x v="3"/>
    <s v="Cumplida"/>
    <n v="1"/>
    <s v="El día 31 de agosto se envió AIN ex ante de Taxímetros al Grupo de Trabajo de Regulación."/>
    <d v="2023-08-31T00:00:00"/>
    <n v="1"/>
    <s v="Se valida la actividad de acuerdo a la evidencia Aportada (Correo electrónico envío del documento al grupo de regulación y AIN inicial)"/>
    <d v="2023-08-31T00:00:00"/>
    <s v="SI"/>
    <n v="1"/>
    <n v="3.0000000000000001E-3"/>
  </r>
  <r>
    <s v="REGLAMENTOS TECNICOS Y METROLOGIA LEGAÑ"/>
    <x v="31"/>
    <s v="»6000-"/>
    <x v="31"/>
    <n v="6"/>
    <s v="6000-21-6"/>
    <s v="6000-21"/>
    <x v="1"/>
    <s v="Operativo"/>
    <s v="N/A"/>
    <s v="N/A"/>
    <s v="N/A"/>
    <s v="N/A"/>
    <s v="N/A"/>
    <s v="N/A"/>
    <s v="Revisar jurídicamente el documento de AIN ex ante y enviarlo a la dependencia solicitante. (Documento de AIN con observaciones y correo electrónico de remisión a la dependencia solicitante)"/>
    <n v="0.15"/>
    <n v="4.4999999999999997E-3"/>
    <n v="1"/>
    <s v="Numérica"/>
    <s v="# de documentos AIN ex ante revisados jurídicamente / 1 documento AIN ex ante a revisar jurídicamente"/>
    <d v="2023-09-01T00:00:00"/>
    <d v="2023-09-15T00:00:00"/>
    <s v="»12-Grupo de Trabajo de Regulación"/>
    <x v="3"/>
    <s v="Cumplida"/>
    <n v="1"/>
    <s v="El día 11 de septiembre se hizo entrega del AIN ex ante de Taxímetros con observaciones."/>
    <d v="2023-09-11T00:00:00"/>
    <n v="1"/>
    <s v="Se valida actividad de acuerdo a la evidencia aportada(Correo electrónico con consideraciones para ajuste) "/>
    <d v="2023-09-11T00:00:00"/>
    <s v="SI"/>
    <n v="1"/>
    <n v="4.4999999999999997E-3"/>
  </r>
  <r>
    <s v="REGLAMENTOS TECNICOS Y METROLOGIA LEGAÑ"/>
    <x v="31"/>
    <s v="»6000-"/>
    <x v="31"/>
    <n v="6"/>
    <s v="6000-21-7"/>
    <s v="6000-21"/>
    <x v="1"/>
    <s v="Operativo"/>
    <s v="N/A"/>
    <s v="N/A"/>
    <s v="N/A"/>
    <s v="N/A"/>
    <s v="N/A"/>
    <s v="N/A"/>
    <s v="Ajustar el documento de AIN ex ante y remitirlo al Grupo de Trabajo de Regulación para publicación para recibir comentarios.  (Documento de AIN ajustado y correo electrónico de remisión  al Grupo de Trabajo de Regulación)"/>
    <n v="0.15"/>
    <n v="4.4999999999999997E-3"/>
    <n v="1"/>
    <s v="Numérica"/>
    <s v="# de documentos AIN ajustados / 1 documento AIN a ajustar"/>
    <d v="2023-09-18T00:00:00"/>
    <d v="2023-09-25T00:00:00"/>
    <s v="»6000-Delegatura para el Control y Verificación de Reglamentos Técnicos y Metrología Legal  "/>
    <x v="3"/>
    <s v="Cumplida"/>
    <n v="1"/>
    <s v="El día 25 de septiembre se realizó la entrega del  AIN ex ante de Taxímetros al Grupo de Trabajo de Regulación."/>
    <d v="2023-09-25T00:00:00"/>
    <n v="1"/>
    <s v="De acuerdo a la evidencia portada(Correo electrónico envío de documento ajustado )se valida el cumplimiento de la actividad"/>
    <d v="2023-09-25T00:00:00"/>
    <s v="SI"/>
    <n v="1"/>
    <n v="4.4999999999999997E-3"/>
  </r>
  <r>
    <s v="REGLAMENTOS TECNICOS Y METROLOGIA LEGAÑ"/>
    <x v="31"/>
    <s v="»6000-"/>
    <x v="31"/>
    <n v="6"/>
    <s v="6000-21-8"/>
    <s v="6000-21"/>
    <x v="1"/>
    <s v="Operativo"/>
    <s v="N/A"/>
    <s v="N/A"/>
    <s v="N/A"/>
    <s v="N/A"/>
    <s v="N/A"/>
    <s v="N/A"/>
    <s v="Remitir al Grupo de Mejora Regulatoria del DNP el documento AIN ex ante para la revisión metodológica.  (Documento de AIN ajustado y correo electrónico de remisión  al Grupo de Mejora Regulatoria del DNP)"/>
    <n v="0.2"/>
    <n v="6.0000000000000001E-3"/>
    <n v="1"/>
    <s v="Numérica"/>
    <s v="# de acto administrativo remitido/ 1 acto administrativo a remitir"/>
    <d v="2023-09-18T00:00:00"/>
    <d v="2023-10-17T00:00:00"/>
    <s v="»6000-Delegatura para el Control y Verificación de Reglamentos Técnicos y Metrología Legal  "/>
    <x v="0"/>
    <s v="Cumplida"/>
    <n v="1"/>
    <s v="El día 26 de septiembre se envió el documento AIN ex ante de taxímetros electrónicos para la revisión en el DNP_x000a_"/>
    <d v="2023-09-26T00:00:00"/>
    <n v="1"/>
    <s v="De acuerdo a la evidencia aportada memorando de envío del AIN al DNP , se valida el cumplimiento de la actividad"/>
    <d v="2023-09-26T00:00:00"/>
    <s v="SI"/>
    <n v="1"/>
    <n v="6.0000000000000001E-3"/>
  </r>
  <r>
    <s v="REGLAMENTOS TECNICOS Y METROLOGIA LEGAÑ"/>
    <x v="31"/>
    <s v="»6000-"/>
    <x v="31"/>
    <n v="6"/>
    <s v="6000-22"/>
    <s v="6000-22"/>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nálisis de Impacto Normativo -AIN ex ante de medidores de AGUA, culminado (Documento AIN ajustado, correo electrónico de remisión al Grupo de Trabajo de Regulación para publicación para recibir comentarios y correo electrónico al Grupo de Mejora Regulatoria del DNP para la revisión metodológica)"/>
    <n v="0.03"/>
    <m/>
    <n v="1"/>
    <s v="Numérica"/>
    <s v="# de AIN culminado / 1 AIN a culminar"/>
    <d v="2023-01-17T00:00:00"/>
    <d v="2023-11-15T00:00:00"/>
    <s v="»6000-Delegatura para el Control y Verificación de Reglamentos Técnicos y Metrología Legal  , »12-Grupo de Trabajo de Regulación"/>
    <x v="0"/>
    <s v="Cumplida"/>
    <n v="1"/>
    <s v="Se da cumplimiento al producto con la entrega del AIN EX ANTE Medidores de Agua mediante correo eléctrónico el día 19 de octubre al DNP."/>
    <d v="2023-10-19T00:00:00"/>
    <n v="1"/>
    <s v="Las evidencias permiten validar el cumplimiento de la meta de producto "/>
    <d v="2023-10-19T00:00:00"/>
    <s v="SI"/>
    <s v="NA"/>
    <n v="0.03"/>
  </r>
  <r>
    <s v="REGLAMENTOS TECNICOS Y METROLOGIA LEGAÑ"/>
    <x v="31"/>
    <s v="»6000-"/>
    <x v="31"/>
    <n v="6"/>
    <s v="6000-22-1"/>
    <s v="6000-22"/>
    <x v="1"/>
    <s v="Operativo"/>
    <s v="N/A"/>
    <s v="N/A"/>
    <s v="N/A"/>
    <s v="N/A"/>
    <s v="N/A"/>
    <s v="N/A"/>
    <s v="Elaborar y enviar al Grupo de Trabajo de Regulación el documento de definición del problema. (Documento de definición del problema y correo electrónico de remisión al Grupo de Trabajo de Regulación / Único entregable)"/>
    <n v="0.1"/>
    <n v="3.0000000000000001E-3"/>
    <n v="1"/>
    <s v="Numérica"/>
    <s v="# de documentos AIN elaborados y enviados / 1 documento AIN a elaborar y enviar"/>
    <d v="2023-01-17T00:00:00"/>
    <d v="2023-04-18T00:00:00"/>
    <s v="»6000-Delegatura para el Control y Verificación de Reglamentos Técnicos y Metrología Legal  "/>
    <x v="2"/>
    <s v="Cumplida"/>
    <n v="1"/>
    <s v="El día 13 de abril se envió al Grupo de Trabajo de Regulación la definición del problema AIN-EXANTE Medidores de Agua"/>
    <d v="2023-04-13T00:00:00"/>
    <n v="1"/>
    <s v="Se valida el cumplimiento de la presente actividad dado que el área aportó documento  &quot;REGLAMENTO TÉCNICO METROLÓGICO APLICABLE _x000a_MEDIDORES DE AGUA POTABLE PARA USUARIOS _x000a_RESIDENCIALES DEL SERVICIO PÚBLICO DOMICILIARIO&quot; registrante en la página 17 la Definición del problema y correo enviado al grupo de regulación."/>
    <d v="2023-04-13T00:00:00"/>
    <s v="SI"/>
    <n v="1"/>
    <n v="3.0000000000000001E-3"/>
  </r>
  <r>
    <s v="REGLAMENTOS TECNICOS Y METROLOGIA LEGAÑ"/>
    <x v="31"/>
    <s v="»6000-"/>
    <x v="31"/>
    <n v="6"/>
    <s v="6000-22-2"/>
    <s v="6000-22"/>
    <x v="1"/>
    <s v="Operativo"/>
    <s v="N/A"/>
    <s v="N/A"/>
    <s v="N/A"/>
    <s v="N/A"/>
    <s v="N/A"/>
    <s v="N/A"/>
    <s v="Revisar jurídicamente el documento de definición del problema y enviarlo a la dependencia solicitante. (Documento de definición del problema con observaciones y correo electrónico de remisión a la dependencia solicitante / Único entregable)"/>
    <n v="0.1"/>
    <n v="3.0000000000000001E-3"/>
    <n v="1"/>
    <s v="Numérica"/>
    <s v="# de documentos AIN revisados jurídicamente / 1 documento AIN a revisar jurídicamente"/>
    <d v="2023-04-19T00:00:00"/>
    <d v="2023-05-02T00:00:00"/>
    <s v="»12-Grupo de Trabajo de Regulación"/>
    <x v="2"/>
    <s v="Cumplida"/>
    <n v="1"/>
    <s v="El día 20 de abril  Grupo de Trabajo de Regulación envió a la Delegatura el documento definición del problema AIN-EXANTE Medidores de Agua con sus respectivas observaciones"/>
    <d v="2023-04-20T00:00:00"/>
    <n v="1"/>
    <s v="Se valida el cumplimiento de la actividad en tanto el área aportó, documento &quot;REGLAMENTO TÉCNICO METROLÓGICO APLICABLE _x000a_MEDIDORES DE AGUA POTABLE PARA USUARIOS _x000a_RESIDENCIALES DEL SERVICIO PÚBLICO DOMICILIARI&quot; con los respectivos comentarios y correo electrónico de envío al área solicitante._x000a_"/>
    <d v="2023-04-20T00:00:00"/>
    <s v="SI"/>
    <n v="1"/>
    <n v="3.0000000000000001E-3"/>
  </r>
  <r>
    <s v="REGLAMENTOS TECNICOS Y METROLOGIA LEGAÑ"/>
    <x v="31"/>
    <s v="»6000-"/>
    <x v="31"/>
    <n v="6"/>
    <s v="6000-22-3"/>
    <s v="6000-22"/>
    <x v="1"/>
    <s v="Operativo"/>
    <s v="N/A"/>
    <s v="N/A"/>
    <s v="N/A"/>
    <s v="N/A"/>
    <s v="N/A"/>
    <s v="N/A"/>
    <s v="Ajustar el documento de definición del problema y remitirlo al Grupo de Trabajo de Regulación.  (Documento de definición del problema ajustado y correo electrónico de remisión  al Grupo de Trabajo de Regulación / Único entregable)"/>
    <n v="0.1"/>
    <n v="3.0000000000000001E-3"/>
    <n v="1"/>
    <s v="Numérica"/>
    <s v="# de documentos AIN ajustados / 1 documento AIN a ajustar"/>
    <d v="2023-05-03T00:00:00"/>
    <d v="2023-05-10T00:00:00"/>
    <s v="»6000-Delegatura para el Control y Verificación de Reglamentos Técnicos y Metrología Legal  "/>
    <x v="2"/>
    <s v="Cumplida"/>
    <n v="1"/>
    <s v="El día 27 de abril la Delegatura envía el documento definición del problema AIN-EXANTE Medidores de Agua con los ajustes solicitados por el Grupo de Trabajo de Regulación"/>
    <d v="2023-04-27T00:00:00"/>
    <n v="1"/>
    <s v="Se valida el cumplimiento de la actividad en tanto el área aportó, documento &quot;REGLAMENTO TÉCNICO METROLÓGICO APLICABLE _x000a_MEDIDORES DE AGUA POTABLE PARA USUARIOS _x000a_RESIDENCIALES DEL SERVICIO PÚBLICO DOMICILIARI&quot; con ajustes al documento,  respuesta a los comentarios  y correo electrónico de envío al grupo de regulación._x000a_"/>
    <d v="2023-04-27T00:00:00"/>
    <s v="SI"/>
    <n v="1"/>
    <n v="3.0000000000000001E-3"/>
  </r>
  <r>
    <s v="REGLAMENTOS TECNICOS Y METROLOGIA LEGAÑ"/>
    <x v="31"/>
    <s v="»6000-"/>
    <x v="31"/>
    <n v="6"/>
    <s v="6000-22-4"/>
    <s v="6000-22"/>
    <x v="1"/>
    <s v="Operativo"/>
    <s v="N/A"/>
    <s v="N/A"/>
    <s v="N/A"/>
    <s v="N/A"/>
    <s v="N/A"/>
    <s v="N/A"/>
    <s v="Solicitar publicación en la página web de la Entidad del documento de definición de problema ajustado para la recepción de comentarios. (Correo con solicitud de publicación del documento en la página web de la Entidad  / Único entregable)"/>
    <n v="0.1"/>
    <n v="3.0000000000000001E-3"/>
    <n v="1"/>
    <s v="Numérica"/>
    <s v="# de solicitudes de publicación para documentos AIN realizadas / 1 solicitud de publicación para documento AIN a realizar"/>
    <d v="2023-05-11T00:00:00"/>
    <d v="2023-05-15T00:00:00"/>
    <s v="»12-Grupo de Trabajo de Regulación"/>
    <x v="2"/>
    <s v="Cumplida"/>
    <n v="1"/>
    <s v="El día 27 de abril  Grupo de Trabajo de Regulación solicita mediante correo electrónico la publicación del documento  definición del problema AIN-EXANTE Medidores de Agua "/>
    <d v="2023-04-27T00:00:00"/>
    <n v="1"/>
    <s v="Se valida el cumplimiento de la actividad en tanto el área aportó correo de solicitud de publicación del documento &quot;REGLAMENTO TÉCNICO METROLÓGICO APLICABLE _x000a_MEDIDORES DE AGUA POTABLE PARA USUARIOS _x000a_RESIDENCIALES DEL SERVICIO PÚBLICO DOMICILIARIOS&quot; para la recepción de comentarios."/>
    <d v="2023-04-27T00:00:00"/>
    <s v="SI"/>
    <n v="1"/>
    <n v="3.0000000000000001E-3"/>
  </r>
  <r>
    <s v="REGLAMENTOS TECNICOS Y METROLOGIA LEGAÑ"/>
    <x v="31"/>
    <s v="»6000-"/>
    <x v="31"/>
    <n v="6"/>
    <s v="6000-22-5"/>
    <s v="6000-22"/>
    <x v="1"/>
    <s v="Operativo"/>
    <s v="N/A"/>
    <s v="N/A"/>
    <s v="N/A"/>
    <s v="N/A"/>
    <s v="N/A"/>
    <s v="N/A"/>
    <s v="Elaborar y enviar al Grupo de Trabajo de Regulación el documento de AIN ex ante. (Documento de AIN y correo electrónico de remisión al Grupo de Trabajo de Regulación / Único entregable)"/>
    <n v="0.1"/>
    <n v="3.0000000000000001E-3"/>
    <n v="1"/>
    <s v="Numérica"/>
    <s v="# de documentos AIN ex ante elaborados y enviados / 1 documento AIN ex ante a elaborar y enviar"/>
    <d v="2023-05-23T00:00:00"/>
    <d v="2023-09-15T00:00:00"/>
    <s v="»6000-Delegatura para el Control y Verificación de Reglamentos Técnicos y Metrología Legal  "/>
    <x v="3"/>
    <s v="Cumplida"/>
    <n v="1"/>
    <s v="El día 15 de septiembre se realizó la entrega del  AIN ex ante de Medidores de agua al Grupo de Trabajo de Regulación."/>
    <d v="2023-09-15T00:00:00"/>
    <n v="1"/>
    <s v="Se valida el cumplimiento de la actividad de acuerdo a la evidencia Aportada (Correo electrónico envío del documento al grupo de regulación y AIN inicial)"/>
    <d v="2023-09-26T00:00:00"/>
    <s v="SI"/>
    <n v="1"/>
    <n v="3.0000000000000001E-3"/>
  </r>
  <r>
    <s v="REGLAMENTOS TECNICOS Y METROLOGIA LEGAÑ"/>
    <x v="31"/>
    <s v="»6000-"/>
    <x v="31"/>
    <n v="6"/>
    <s v="6000-22-6"/>
    <s v="6000-22"/>
    <x v="1"/>
    <s v="Operativo"/>
    <s v="N/A"/>
    <s v="N/A"/>
    <s v="N/A"/>
    <s v="N/A"/>
    <s v="N/A"/>
    <s v="N/A"/>
    <s v="Revisar jurídicamente el documento de AIN ex ante y enviarlo a la dependencia solicitante. (Documento de AIN con observaciones y correo electrónico de remisión a la dependencia solicitante)"/>
    <n v="0.15"/>
    <n v="4.4999999999999997E-3"/>
    <n v="1"/>
    <s v="Numérica"/>
    <s v="# de documentos AIN ex ante revisados jurídicamente / 1 documento AIN ex ante a revisar jurídicamente"/>
    <d v="2023-09-18T00:00:00"/>
    <d v="2023-09-29T00:00:00"/>
    <s v="»12-Grupo de Trabajo de Regulación"/>
    <x v="3"/>
    <s v="Cumplida"/>
    <n v="1"/>
    <s v="El día 26 de septiembre se entregó AIN ex ante Medidores de agua con observaciones."/>
    <d v="2023-09-26T00:00:00"/>
    <n v="1"/>
    <s v="De acuerdo a la evidencia aportada(Correo electrónico con consideraciones para ajuste) se valida el cumplimiento de la actividad"/>
    <d v="2023-09-26T00:00:00"/>
    <s v="SI"/>
    <n v="1"/>
    <n v="4.4999999999999997E-3"/>
  </r>
  <r>
    <s v="REGLAMENTOS TECNICOS Y METROLOGIA LEGAÑ"/>
    <x v="31"/>
    <s v="»6000-"/>
    <x v="31"/>
    <n v="6"/>
    <s v="6000-22-7"/>
    <s v="6000-22"/>
    <x v="1"/>
    <s v="Operativo"/>
    <s v="N/A"/>
    <s v="N/A"/>
    <s v="N/A"/>
    <s v="N/A"/>
    <s v="N/A"/>
    <s v="N/A"/>
    <s v="Ajustar el documento de AIN ex ante y remitirlo al Grupo de Trabajo de Regulación para publicación para recibir comentarios.  (Documento de AIN ajustado y correo electrónico de remisión  al Grupo de Trabajo de Regulación)"/>
    <n v="0.15"/>
    <n v="4.4999999999999997E-3"/>
    <n v="1"/>
    <s v="Numérica"/>
    <s v="# de documentos AIN ajustados / 1 documento AIN a ajustar"/>
    <d v="2023-10-02T00:00:00"/>
    <d v="2023-10-13T00:00:00"/>
    <s v="»6000-Delegatura para el Control y Verificación de Reglamentos Técnicos y Metrología Legal  "/>
    <x v="0"/>
    <s v="Cumplida"/>
    <n v="1"/>
    <s v="Se da cumplimiento a la actividad con la entrega del AIN EX ANTE ajustado mediante correo eléctrónico el día 13 de octubre al Grupo de Regulación."/>
    <d v="2023-10-13T00:00:00"/>
    <n v="1"/>
    <s v="Las evidencias permiten validar el cumplimiento de la actividad"/>
    <d v="2023-10-13T00:00:00"/>
    <s v="SI"/>
    <n v="1"/>
    <n v="4.4999999999999997E-3"/>
  </r>
  <r>
    <s v="REGLAMENTOS TECNICOS Y METROLOGIA LEGAÑ"/>
    <x v="31"/>
    <s v="»6000-"/>
    <x v="31"/>
    <n v="6"/>
    <s v="6000-22-8"/>
    <s v="6000-22"/>
    <x v="1"/>
    <s v="Operativo"/>
    <s v="N/A"/>
    <s v="N/A"/>
    <s v="N/A"/>
    <s v="N/A"/>
    <s v="N/A"/>
    <s v="N/A"/>
    <s v="Remitir al Grupo de Mejora Regulatoria del DNP el documento AIN ex ante para la revisión metodológica.  (Documento de AIN ajustado y correo electrónico de remisión  al Grupo de Mejora Regulatoria del DNP)"/>
    <n v="0.2"/>
    <n v="6.0000000000000001E-3"/>
    <n v="1"/>
    <s v="Numérica"/>
    <s v="# de acto administrativo remitido/ 1 acto administrativo a remitir"/>
    <d v="2023-10-02T00:00:00"/>
    <d v="2023-11-15T00:00:00"/>
    <s v="»6000-Delegatura para el Control y Verificación de Reglamentos Técnicos y Metrología Legal  "/>
    <x v="0"/>
    <s v="Cumplida"/>
    <n v="1"/>
    <s v="Se da cumplimiento a la actividad con la entrega del AIN EX ANTE Medidores de Agua mediante correo eléctrónico el día 19 de octubre al DNP."/>
    <d v="2023-10-19T00:00:00"/>
    <n v="1"/>
    <s v="Las evidencias permiten validar el cumplimiento de la actividad"/>
    <d v="2023-10-19T00:00:00"/>
    <s v="SI"/>
    <n v="1"/>
    <n v="6.0000000000000001E-3"/>
  </r>
  <r>
    <s v="REGLAMENTOS TECNICOS Y METROLOGIA LEGAÑ"/>
    <x v="31"/>
    <s v="»6000-"/>
    <x v="31"/>
    <n v="6"/>
    <s v="6000-23"/>
    <s v="6000-23"/>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Proyecto de acto de modificación al reglamento técnico metrológico 88919 de 2017. Expedido (aplicable a alcohosensores), realizado. (correo electrónico de remisión al Grupo de Trabajo de Regulación y proyecto de acto administrativo ajustado)"/>
    <n v="0.02"/>
    <m/>
    <n v="1"/>
    <s v="Numérica"/>
    <s v="# de proyectos de modificación expedido / 1 proyecto de modificación a expedir"/>
    <d v="2023-01-17T00:00:00"/>
    <d v="2023-03-03T00:00:00"/>
    <s v="»6000-Delegatura para el Control y Verificación de Reglamentos Técnicos y Metrología Legal  , »12-Grupo de Trabajo de Regulación"/>
    <x v="1"/>
    <s v="Cumplida"/>
    <n v="1"/>
    <s v="El día 3 de marzo la delegatura remite por correo electrónico el Reglamento Técnico Metrológico de Alcoholímetros al Grupo de Regulación."/>
    <d v="2023-03-03T00:00:00"/>
    <n v="1"/>
    <s v="Se valida el cumplimiento del producto a partir de los soportes allegados para la última actividad en tanto ellos demuestran su cumplimiento"/>
    <d v="2023-03-03T00:00:00"/>
    <s v="SI"/>
    <s v="NA"/>
    <n v="0.02"/>
  </r>
  <r>
    <s v="REGLAMENTOS TECNICOS Y METROLOGIA LEGAÑ"/>
    <x v="31"/>
    <s v="»6000-"/>
    <x v="31"/>
    <n v="6"/>
    <s v="6000-23-1"/>
    <s v="6000-23"/>
    <x v="1"/>
    <s v="Operativo"/>
    <s v="N/A"/>
    <s v="N/A"/>
    <s v="N/A"/>
    <s v="N/A"/>
    <s v="N/A"/>
    <s v="N/A"/>
    <s v="Ajustar el proyecto de acto administrativo acorde a  comentarios, si hubiere lugar, y enviar al Grupo de Regulación. (correo electrónico de remisión al Grupo de Trabajo de Regulación y proyecto de acto administrativo ajustado / Único entregable)"/>
    <n v="0.3"/>
    <n v="6.0000000000000001E-3"/>
    <n v="1"/>
    <s v="Numérica"/>
    <s v="# de actos administrativos ajustado / 1 acto administrativo a ajustar"/>
    <d v="2023-01-17T00:00:00"/>
    <d v="2023-01-31T00:00:00"/>
    <s v="»6000-Delegatura para el Control y Verificación de Reglamentos Técnicos y Metrología Legal  "/>
    <x v="1"/>
    <s v="Cumplida"/>
    <n v="1"/>
    <s v="El día 31 de enero la delegatura remitió al Grupo de Regulación el proyecto de resolución de modificación al RTM  de Alcoholímetros."/>
    <d v="2023-01-31T00:00:00"/>
    <n v="1"/>
    <s v="Se valida el cumplimiento de la actividad en tanto el área aportó pdf con correo electrónico en el que se remite el proyecto de acto administrativo que modifica el titulo VI de la resolución 88919 y proyecto de acto administrativo "/>
    <d v="2023-01-31T00:00:00"/>
    <s v="SI"/>
    <n v="1"/>
    <n v="6.0000000000000001E-3"/>
  </r>
  <r>
    <s v="REGLAMENTOS TECNICOS Y METROLOGIA LEGAÑ"/>
    <x v="31"/>
    <s v="»6000-"/>
    <x v="31"/>
    <n v="6"/>
    <s v="6000-23-2"/>
    <s v="6000-23"/>
    <x v="1"/>
    <s v="Operativo"/>
    <s v="N/A"/>
    <s v="N/A"/>
    <s v="N/A"/>
    <s v="N/A"/>
    <s v="N/A"/>
    <s v="N/A"/>
    <s v="Revisar proyecto de resolución y enviar a la Delegatura observaciones y comentarios. (correo electrónico de remisión y comentarios u observaciones al proyecto de acto administrativo / Único entregable)"/>
    <n v="0.3"/>
    <n v="6.0000000000000001E-3"/>
    <n v="1"/>
    <s v="Numérica"/>
    <s v="# de acto administrativo remitido/ 1 acto administrativo a remitir"/>
    <d v="2023-02-01T00:00:00"/>
    <d v="2023-02-24T00:00:00"/>
    <s v="»12-Grupo de Trabajo de Regulación"/>
    <x v="1"/>
    <s v="Cumplida"/>
    <n v="1"/>
    <s v="El 20 de febrero el Grupo de Regulación remite comentarios del proyecto de modificación del RTM de Alcoholímetros."/>
    <d v="2023-02-20T00:00:00"/>
    <n v="1"/>
    <s v="Se valida el cumplimiento de la actividad  en tanto el área aportó  correo electrónico emitido por el grupo de regulación con comentarios al proyecto de acto administrativo "/>
    <d v="2023-02-20T00:00:00"/>
    <s v="SI"/>
    <n v="1"/>
    <n v="6.0000000000000001E-3"/>
  </r>
  <r>
    <s v="REGLAMENTOS TECNICOS Y METROLOGIA LEGAÑ"/>
    <x v="31"/>
    <s v="»6000-"/>
    <x v="31"/>
    <n v="6"/>
    <s v="6000-23-3"/>
    <s v="6000-23"/>
    <x v="1"/>
    <s v="Operativo"/>
    <s v="N/A"/>
    <s v="N/A"/>
    <s v="N/A"/>
    <s v="N/A"/>
    <s v="N/A"/>
    <s v="N/A"/>
    <s v="Ajustar el proyecto de acto administrativo acorde con comentarios, si hubiere lugar y enviar al Grupo de regulación para su expedición. (Correo electrónico de remisión y proyecto de acto administrativo ajustado / Único entregable)_x000a__x000a_"/>
    <n v="0.4"/>
    <n v="8.0000000000000002E-3"/>
    <n v="1"/>
    <s v="Numérica"/>
    <s v="# de proyectos de acto administrativo ajustados / 1 proyecto de acto administrativo a ajustar"/>
    <d v="2023-02-27T00:00:00"/>
    <d v="2023-03-03T00:00:00"/>
    <s v="»6000-Delegatura para el Control y Verificación de Reglamentos Técnicos y Metrología Legal  "/>
    <x v="1"/>
    <s v="Cumplida"/>
    <n v="1"/>
    <s v="El 03 de marzo la delegatura envía mediante correo electrónico el RTM de Alcoholímetros ajustado al Grupo de Regulación."/>
    <d v="2023-03-03T00:00:00"/>
    <n v="1"/>
    <s v="Se valida el cumplimiento de la actividad  en tanto el área aportó  correo electrónico remitiendo al grupo de regulación el proyecto de acto administrativo y acto administrativo ajustado "/>
    <d v="2023-03-03T00:00:00"/>
    <s v="SI"/>
    <n v="1"/>
    <n v="8.0000000000000002E-3"/>
  </r>
  <r>
    <s v="REGLAMENTOS TECNICOS Y METROLOGIA LEGAÑ"/>
    <x v="31"/>
    <s v="»6000-"/>
    <x v="31"/>
    <n v="6"/>
    <s v="6000-24"/>
    <s v="6000-24"/>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Proyecto de reglamento técnico metrológico aplicable a medidores de energía eléctrica de uso residencial, realizado (Memorando con concepto/ Único entregable)"/>
    <n v="0.02"/>
    <m/>
    <n v="1"/>
    <s v="Numérica"/>
    <s v="# de proyectos de modificación realizados / 1 proyecto de modificación a realizar"/>
    <d v="2023-03-23T00:00:00"/>
    <d v="2023-08-31T00:00:00"/>
    <s v="»6000-Delegatura para el Control y Verificación de Reglamentos Técnicos y Metrología Legal  , »12-Grupo de Trabajo de Regulación, »1000-Delegatura para la Protección de la Competencia"/>
    <x v="3"/>
    <s v="Cumplida"/>
    <n v="1"/>
    <s v="El día 25 de agosto se remitió el concepto del proyecto Reglamento Técnico medidores de energía eléctrica "/>
    <d v="2023-08-25T00:00:00"/>
    <n v="1"/>
    <s v="Se valida el cumplimiento del producto de acuerdo a las evidencias aportadas para la última actividad "/>
    <d v="2023-08-25T00:00:00"/>
    <s v="SI"/>
    <s v="NA"/>
    <n v="0.02"/>
  </r>
  <r>
    <s v="REGLAMENTOS TECNICOS Y METROLOGIA LEGAÑ"/>
    <x v="31"/>
    <s v="»6000-"/>
    <x v="31"/>
    <n v="6"/>
    <s v="6000-24-1"/>
    <s v="6000-24"/>
    <x v="1"/>
    <s v="Operativo"/>
    <s v="N/A"/>
    <s v="N/A"/>
    <s v="N/A"/>
    <s v="N/A"/>
    <s v="N/A"/>
    <s v="N/A"/>
    <s v="Elaborar y enviar proyecto de resolución al Grupo de Regulación para revisión. (Correo electrónico de remisión y proyecto de acto administrativo / Único entregable)"/>
    <n v="0.1"/>
    <n v="2E-3"/>
    <n v="1"/>
    <s v="Numérica"/>
    <s v="# de proyectos de resolución elaborados y enviados / 1 proyecto de resolución a elaborar y enviar"/>
    <d v="2023-03-23T00:00:00"/>
    <d v="2023-05-05T00:00:00"/>
    <s v="»6000-Delegatura para el Control y Verificación de Reglamentos Técnicos y Metrología Legal  "/>
    <x v="2"/>
    <s v="Cumplida"/>
    <n v="1"/>
    <s v="El día 05 de mayo se envía al Grupo de Trabajo de Regulación el proyecto de Reglamento Técnico Metrológico aplicable a medidores de energía eléctrica de uso residencial,"/>
    <d v="2023-05-05T00:00:00"/>
    <n v="1"/>
    <s v="se valida el cumplimiento de la actividad en tanto el área aportó proyecto de resolución aplicado a los medidores de energía eléctrica y correo electrónico de envío al grupo de regulación "/>
    <d v="2023-05-05T00:00:00"/>
    <s v="SI"/>
    <n v="1"/>
    <n v="2E-3"/>
  </r>
  <r>
    <s v="REGLAMENTOS TECNICOS Y METROLOGIA LEGAÑ"/>
    <x v="31"/>
    <s v="»6000-"/>
    <x v="31"/>
    <n v="6"/>
    <s v="6000-24-2"/>
    <s v="6000-24"/>
    <x v="1"/>
    <s v="Operativo"/>
    <s v="N/A"/>
    <s v="N/A"/>
    <s v="N/A"/>
    <s v="N/A"/>
    <s v="N/A"/>
    <s v="N/A"/>
    <s v="Revisar proyecto de resolución y enviar a la Delegatura observaciones y comentarios. (Correo electrónico de remisión y comentarios u observaciones al proyecto de acto administrativo / Único entregable)"/>
    <n v="0.1"/>
    <n v="2E-3"/>
    <n v="1"/>
    <s v="Numérica"/>
    <s v="# de proyectos de resolución revisados y enviados / 1 proyecto de resolución a revisar y enviar"/>
    <d v="2023-05-08T00:00:00"/>
    <d v="2023-06-07T00:00:00"/>
    <s v="»12-Grupo de Trabajo de Regulación"/>
    <x v="2"/>
    <s v="Cumplida"/>
    <n v="1"/>
    <s v="El día 16 de mayo el Grupo de Trabajo de Regulación envía a la delegatura el proyecto de Reglamento Técnico Metrológico aplicable a medidores de energía eléctrica de uso residencial con sus respectivas observaciones."/>
    <d v="2023-05-16T00:00:00"/>
    <n v="1"/>
    <s v="Se valida el cumplimiento de la actividad en tanto el área aportó, proyecto de resolución aplicable a medidores de energía eléctrica con observaciones y correo electrónico de envío al área solicitante._x000a_"/>
    <d v="2023-05-16T00:00:00"/>
    <s v="SI"/>
    <n v="1"/>
    <n v="2E-3"/>
  </r>
  <r>
    <s v="REGLAMENTOS TECNICOS Y METROLOGIA LEGAÑ"/>
    <x v="31"/>
    <s v="»6000-"/>
    <x v="31"/>
    <n v="6"/>
    <s v="6000-24-3"/>
    <s v="6000-24"/>
    <x v="1"/>
    <s v="Operativo"/>
    <s v="N/A"/>
    <s v="N/A"/>
    <s v="N/A"/>
    <s v="N/A"/>
    <s v="N/A"/>
    <s v="N/A"/>
    <s v="Ajustar el proyecto de resolución según los comentarios y remitir al Grupo de Regulación para publicación. (Correo electrónico de remisión y proyecto de acto administrativo ajustado / Único entregable)"/>
    <n v="0.1"/>
    <n v="2E-3"/>
    <n v="1"/>
    <s v="Numérica"/>
    <s v="# de proyectos de resolución ajustados / 1 proyecto de resolución a ajustar"/>
    <d v="2023-06-08T00:00:00"/>
    <d v="2023-06-20T00:00:00"/>
    <s v="»6000-Delegatura para el Control y Verificación de Reglamentos Técnicos y Metrología Legal  "/>
    <x v="2"/>
    <s v="Cumplida"/>
    <n v="1"/>
    <s v="El día 20 de junio la Delegatura envía al Grupo de Trabajo de Regulación el proyecto de Reglamento Técnico Metrológico aplicable a medidores de energía eléctrica de uso residencial con sus respectivos ajustes."/>
    <d v="2023-06-20T00:00:00"/>
    <n v="1"/>
    <s v="Se valida el cumplimiento de la actividad, en tanto el área aportó proyecto de resolución aplicable a medidores de energía electica y correo electrónico de envío al grupo de regulación "/>
    <d v="2023-06-20T00:00:00"/>
    <s v="SI"/>
    <n v="1"/>
    <n v="2E-3"/>
  </r>
  <r>
    <s v="REGLAMENTOS TECNICOS Y METROLOGIA LEGAÑ"/>
    <x v="31"/>
    <s v="»6000-"/>
    <x v="31"/>
    <n v="6"/>
    <s v="6000-24-4"/>
    <s v="6000-24"/>
    <x v="1"/>
    <s v="Operativo"/>
    <s v="N/A"/>
    <s v="N/A"/>
    <s v="N/A"/>
    <s v="N/A"/>
    <s v="N/A"/>
    <s v="N/A"/>
    <s v="Tramitar la publicación en la página web de la Entidad del proyecto de acto administrativo de reglamento técnico metrológico aplicable a medidores de energía eléctrica de uso residencial)  para comentarios. (Captura de pantalla con la publicación/ Único entregable)"/>
    <n v="0.15"/>
    <n v="3.0000000000000001E-3"/>
    <n v="1"/>
    <s v="Numérica"/>
    <s v="# de publicaciones realizadas / 1 publicación a realizar"/>
    <d v="2023-06-21T00:00:00"/>
    <d v="2023-06-26T00:00:00"/>
    <s v="»12-Grupo de Trabajo de Regulación"/>
    <x v="2"/>
    <s v="Cumplida"/>
    <n v="1"/>
    <s v="El día 21 de junio Grupo de Trabajo de Regulación tramitó la publicación Reglamento Técnico Metrológico aplicable a medidores de energía eléctrica de uso residencial."/>
    <d v="2023-06-21T00:00:00"/>
    <n v="1"/>
    <s v="Se valida el cumplimiento de la actividad en tanto el área aportó imagen de la publicación del proyecto de resolución aplicable a medidores de energía eléctrica para la recepción de comentarios"/>
    <d v="2023-06-21T00:00:00"/>
    <s v="SI"/>
    <n v="1"/>
    <n v="3.0000000000000001E-3"/>
  </r>
  <r>
    <s v="REGLAMENTOS TECNICOS Y METROLOGIA LEGAÑ"/>
    <x v="31"/>
    <s v="»6000-"/>
    <x v="31"/>
    <n v="6"/>
    <s v="6000-24-5"/>
    <s v="6000-24"/>
    <x v="1"/>
    <s v="Operativo"/>
    <s v="N/A"/>
    <s v="N/A"/>
    <s v="N/A"/>
    <s v="N/A"/>
    <s v="N/A"/>
    <s v="N/A"/>
    <s v="Analizar los comentarios presentados al proyecto de acto administrativo, ajustar documento si es del caso y remitir al Grupo de Regulación. (Memorando de remisión -correo electrónico de remisión y proyecto de acto administrativo ajustado / Único entregable)"/>
    <n v="0.15"/>
    <n v="3.0000000000000001E-3"/>
    <n v="1"/>
    <s v="Numérica"/>
    <s v="# de análisis realizados sobre los comentarios / 1 Análisis a realizar sobre los comentarios"/>
    <d v="2023-07-13T00:00:00"/>
    <d v="2023-08-03T00:00:00"/>
    <s v="»6000-Delegatura para el Control y Verificación de Reglamentos Técnicos y Metrología Legal  "/>
    <x v="3"/>
    <s v="Cumplida"/>
    <n v="1"/>
    <s v="El día 3 de agosto se envió el documento ajustado Grupo de Trabajo de Regulación."/>
    <d v="2023-08-03T00:00:00"/>
    <n v="1"/>
    <s v="De acuerdo a la evidencia Aportada (Correo electrónico envío del documento al grupo de regulación y AIN ajustado)"/>
    <d v="2023-08-03T00:00:00"/>
    <s v="SI"/>
    <n v="1"/>
    <n v="3.0000000000000001E-3"/>
  </r>
  <r>
    <s v="REGLAMENTOS TECNICOS Y METROLOGIA LEGAÑ"/>
    <x v="31"/>
    <s v="»6000-"/>
    <x v="31"/>
    <n v="6"/>
    <s v="6000-24-6"/>
    <s v="6000-24"/>
    <x v="1"/>
    <s v="Operativo"/>
    <s v="N/A"/>
    <s v="N/A"/>
    <s v="N/A"/>
    <s v="N/A"/>
    <s v="N/A"/>
    <s v="N/A"/>
    <s v="Remitir el proyecto de acto administrativo a abogacía de la competencia. (correo electrónico de remisión y proyecto de acto administrativo  / Único entregable)"/>
    <n v="0.2"/>
    <n v="4.0000000000000001E-3"/>
    <n v="1"/>
    <s v="Numérica"/>
    <s v="# de acto administrativo remitido/ 1 acto administrativo a remitir"/>
    <d v="2023-08-08T00:00:00"/>
    <d v="2023-08-11T00:00:00"/>
    <s v="»6000-Delegatura para el Control y Verificación de Reglamentos Técnicos y Metrología Legal  "/>
    <x v="3"/>
    <s v="Cumplida"/>
    <n v="1"/>
    <s v="El día 10 de agosto se remitió el documento a Abogacía de la Competencia."/>
    <d v="2023-08-10T00:00:00"/>
    <n v="1"/>
    <s v="De acuerdo a la evidencia aportada(Correo electrónico envío de documento a abogacía de la competencia) se valida el cumplimiento de la actividad"/>
    <d v="2023-08-10T00:00:00"/>
    <s v="SI"/>
    <n v="1"/>
    <n v="4.0000000000000001E-3"/>
  </r>
  <r>
    <s v="REGLAMENTOS TECNICOS Y METROLOGIA LEGAÑ"/>
    <x v="31"/>
    <s v="»6000-"/>
    <x v="31"/>
    <n v="6"/>
    <s v="6000-24-7"/>
    <s v="6000-24"/>
    <x v="1"/>
    <s v="Operativo"/>
    <s v="N/A"/>
    <s v="N/A"/>
    <s v="N/A"/>
    <s v="N/A"/>
    <s v="N/A"/>
    <s v="N/A"/>
    <s v="Emitir concepto de abogacía de la competencia (Memorando con concepto / Único entregable)"/>
    <n v="0.2"/>
    <n v="4.0000000000000001E-3"/>
    <n v="1"/>
    <s v="Numérica"/>
    <s v="# de concepto emitido / 1 concepto a emitir"/>
    <d v="2023-08-29T00:00:00"/>
    <d v="2023-08-31T00:00:00"/>
    <s v="»1000-Delegatura para la Protección de la Competencia"/>
    <x v="3"/>
    <s v="Cumplida"/>
    <n v="1"/>
    <s v="El día 25 de agosto se remitió el concepto del proyecto Reglamento Técnico medidores de energía eléctrica "/>
    <d v="2023-08-25T00:00:00"/>
    <n v="1"/>
    <s v="De acuerdo a la evidencia aportada(concepto , memorando, de abogacía de la competencia ) se valida el cumplimiento de la actividad"/>
    <d v="2023-08-25T00:00:00"/>
    <s v="SI"/>
    <n v="1"/>
    <n v="4.0000000000000001E-3"/>
  </r>
  <r>
    <s v="REGLAMENTOS TECNICOS Y METROLOGIA LEGAÑ"/>
    <x v="31"/>
    <s v="»6000-"/>
    <x v="31"/>
    <n v="6"/>
    <s v="6000-25"/>
    <s v="6000-25"/>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Proyecto de reglamento técnico aplicable a instrumentos de pesaje de funcionamiento no automático, realizado. (Memorando con concepto/ Único entregable)"/>
    <n v="0.02"/>
    <m/>
    <n v="1"/>
    <s v="Numérica"/>
    <s v="# de proyectos de modificación realizados / 1 proyecto de modificación a realizar"/>
    <d v="2023-01-17T00:00:00"/>
    <d v="2023-05-29T00:00:00"/>
    <s v="»6000-Delegatura para el Control y Verificación de Reglamentos Técnicos y Metrología Legal  , »12-Grupo de Trabajo de Regulación, »1000-Delegatura para la Protección de la Competencia"/>
    <x v="2"/>
    <s v="Cumplida"/>
    <n v="1"/>
    <s v="El día 29 de mayo se dio cumplimiento a este producto con el concepto emitido por Delegatura para la Protección de la Competencia. "/>
    <d v="2023-05-29T00:00:00"/>
    <n v="1"/>
    <s v="Se valida el cumplimiento del producto de acuerdo a las evidencias presentadas para la actividad número 7 que corresponden exactamente con las registradas en el producto &quot;Memorando con concepto del grupo de abogacía  de la competencia"/>
    <d v="2023-05-29T00:00:00"/>
    <s v="SI"/>
    <s v="NA"/>
    <n v="0.02"/>
  </r>
  <r>
    <s v="REGLAMENTOS TECNICOS Y METROLOGIA LEGAÑ"/>
    <x v="31"/>
    <s v="»6000-"/>
    <x v="31"/>
    <n v="6"/>
    <s v="6000-25-1"/>
    <s v="6000-25"/>
    <x v="1"/>
    <s v="Operativo"/>
    <s v="N/A"/>
    <s v="N/A"/>
    <s v="N/A"/>
    <s v="N/A"/>
    <s v="N/A"/>
    <s v="N/A"/>
    <s v="Elaborar y enviar proyecto de resolución al Grupo de Regulación para revisión. (Correo electrónico de remisión y proyecto de acto administrativo / Único entregable)"/>
    <n v="0.1"/>
    <n v="2E-3"/>
    <n v="1"/>
    <s v="Numérica"/>
    <s v="# de proyectos de resolución elaborados y enviados / 1 proyecto de resolución a elaborar y enviar"/>
    <d v="2023-01-17T00:00:00"/>
    <d v="2023-02-17T00:00:00"/>
    <s v="»6000-Delegatura para el Control y Verificación de Reglamentos Técnicos y Metrología Legal  "/>
    <x v="1"/>
    <s v="Cumplida"/>
    <n v="1"/>
    <s v="El 17 de febrero la delegatura reite mediante correo electrónico el proyecto de resolución para modificar al RTM de Instrumentos de Pesaje no Automático al Grupo de Regulación."/>
    <d v="2023-02-17T00:00:00"/>
    <n v="1"/>
    <s v="Se valida el cumplimiento de la actividad en tanto el área aportó pdf con correo electrónico en el que se remite el proyecto de acto administrativo que modifica el titulo VI de la circular única  aplicable a instrumentos de pesaje no automático  al grupo de regulación para comentarios junto con el proyecto de acto "/>
    <d v="2023-01-17T00:00:00"/>
    <s v="SI"/>
    <n v="1"/>
    <n v="2E-3"/>
  </r>
  <r>
    <s v="REGLAMENTOS TECNICOS Y METROLOGIA LEGAÑ"/>
    <x v="31"/>
    <s v="»6000-"/>
    <x v="31"/>
    <n v="6"/>
    <s v="6000-25-2"/>
    <s v="6000-25"/>
    <x v="1"/>
    <s v="Operativo"/>
    <s v="N/A"/>
    <s v="N/A"/>
    <s v="N/A"/>
    <s v="N/A"/>
    <s v="N/A"/>
    <s v="N/A"/>
    <s v="Revisar proyecto de resolución y enviar a la Delegatura observaciones y comentarios. (Correo electrónico de remisión y comentarios u observaciones al proyecto de acto administrativo / Único entregable)"/>
    <n v="0.1"/>
    <n v="2E-3"/>
    <n v="1"/>
    <s v="Numérica"/>
    <s v="# de proyectos de resolución revisados y enviados / 1 proyecto de resolución a revisar y enviar"/>
    <d v="2023-02-20T00:00:00"/>
    <d v="2023-03-14T00:00:00"/>
    <s v="»12-Grupo de Trabajo de Regulación"/>
    <x v="1"/>
    <s v="Cumplida"/>
    <n v="1"/>
    <s v="el día 10 de marzo el Grupo de Regulación remite mediante corre electrónico el proyecto de modificación sin comentarios."/>
    <d v="2023-03-10T00:00:00"/>
    <n v="1"/>
    <s v="Se valida el cumplimiento de la actividad  en tanto el área aportó  correo electrónico emitido por el grupo de regulación indicando que no hay  comentarios al proyecto de acto administrativo  y que se sugiere usar plantilla adjunta"/>
    <d v="2023-03-10T00:00:00"/>
    <s v="SI"/>
    <n v="1"/>
    <n v="2E-3"/>
  </r>
  <r>
    <s v="REGLAMENTOS TECNICOS Y METROLOGIA LEGAÑ"/>
    <x v="31"/>
    <s v="»6000-"/>
    <x v="31"/>
    <n v="6"/>
    <s v="6000-25-3"/>
    <s v="6000-25"/>
    <x v="1"/>
    <s v="Operativo"/>
    <s v="N/A"/>
    <s v="N/A"/>
    <s v="N/A"/>
    <s v="N/A"/>
    <s v="N/A"/>
    <s v="N/A"/>
    <s v="Ajustar el proyecto de resolución según los comentarios y remitir al Grupo de Regulación para publicación. (Correo electrónico de remisión y proyecto de acto administrativo ajustado / Único entregable)"/>
    <n v="0.1"/>
    <n v="2E-3"/>
    <n v="1"/>
    <s v="Numérica"/>
    <s v="# de proyectos de resolución ajustados / 1 proyecto de resolución a ajustar"/>
    <d v="2023-03-15T00:00:00"/>
    <d v="2023-03-27T00:00:00"/>
    <s v="»6000-Delegatura para el Control y Verificación de Reglamentos Técnicos y Metrología Legal  "/>
    <x v="1"/>
    <s v="Cumplida"/>
    <n v="1"/>
    <s v="El 24 de marzo se envía al Grupo de Regulación el proyecto de resolución de los Instrumentos de pesaje de funcionamiento no automáticos."/>
    <d v="2023-03-24T00:00:00"/>
    <n v="1"/>
    <s v="Se valida el cumplimiento de la actividad, en tanto el área adjunta pdf del correo electrónico donde se envío el proyecto de acto administrativo y  proyecto de acto "/>
    <d v="2023-03-24T00:00:00"/>
    <s v="SI"/>
    <n v="1"/>
    <n v="2E-3"/>
  </r>
  <r>
    <s v="REGLAMENTOS TECNICOS Y METROLOGIA LEGAÑ"/>
    <x v="31"/>
    <s v="»6000-"/>
    <x v="31"/>
    <n v="6"/>
    <s v="6000-25-4"/>
    <s v="6000-25"/>
    <x v="1"/>
    <s v="Operativo"/>
    <s v="N/A"/>
    <s v="N/A"/>
    <s v="N/A"/>
    <s v="N/A"/>
    <s v="N/A"/>
    <s v="N/A"/>
    <s v="Tramitar la publicación en la página web de la Entidad del proyecto de acto administrativo de reglamento técnico metrológico aplicable a instrumentos de pesaje de funcionamiento no automático  para comentarios. (Captura de pantalla con la publicación/ Único entregable)"/>
    <n v="0.15"/>
    <n v="3.0000000000000001E-3"/>
    <n v="1"/>
    <s v="Numérica"/>
    <s v="# de publicaciones realizadas / 1 publicación a realizar"/>
    <d v="2023-03-28T00:00:00"/>
    <d v="2023-03-31T00:00:00"/>
    <s v="»12-Grupo de Trabajo de Regulación"/>
    <x v="1"/>
    <s v="Cumplida"/>
    <n v="1"/>
    <s v="El 27 de marzo el Grupo de Regulación presenta la captura de pantalla de la modificación publicada."/>
    <d v="2023-03-27T00:00:00"/>
    <n v="1"/>
    <s v="Se valida el cumplimiento de la actividad en tanto el área allego captura de pantalla de la publicación del documento  en la web de la entidad"/>
    <d v="2023-03-27T00:00:00"/>
    <s v="SI"/>
    <n v="1"/>
    <n v="3.0000000000000001E-3"/>
  </r>
  <r>
    <s v="REGLAMENTOS TECNICOS Y METROLOGIA LEGAÑ"/>
    <x v="31"/>
    <s v="»6000-"/>
    <x v="31"/>
    <n v="6"/>
    <s v="6000-25-5"/>
    <s v="6000-25"/>
    <x v="1"/>
    <s v="Operativo"/>
    <s v="N/A"/>
    <s v="N/A"/>
    <s v="N/A"/>
    <s v="N/A"/>
    <s v="N/A"/>
    <s v="N/A"/>
    <s v="Analizar los comentarios presentados al proyecto de acto administrativo, ajustar documento si es del caso y remitir al Grupo de Regulación. (Memorando de remisión -correo electrónico de remisión y proyecto de acto administrativo ajustado / Único entregable)"/>
    <n v="0.15"/>
    <n v="3.0000000000000001E-3"/>
    <n v="1"/>
    <s v="Numérica"/>
    <s v="# de análisis realizados sobre los comentarios / 1 Análisis a realizar sobre los comentarios"/>
    <d v="2023-04-17T00:00:00"/>
    <d v="2023-04-28T00:00:00"/>
    <s v="»6000-Delegatura para el Control y Verificación de Reglamentos Técnicos y Metrología Legal  "/>
    <x v="2"/>
    <s v="Cumplida"/>
    <n v="1"/>
    <s v="El día 27 de abril se envió el documento ajustado al Grupo de Regulación"/>
    <d v="2023-04-27T00:00:00"/>
    <n v="1"/>
    <s v="De acuerdo a la evidencia aportada(Correo electrónico envío de documento ajustado  y proyecto de acto administrativo( se valida el cumplimiento de la actividad, se descuentan 5 puntos porcentuales e eficiencia por allegar el soporte en un corte posterior al que compréndela fecha de vencimiento de la actividad"/>
    <d v="2023-04-27T00:00:00"/>
    <s v="NO"/>
    <n v="0.95"/>
    <n v="3.0000000000000001E-3"/>
  </r>
  <r>
    <s v="REGLAMENTOS TECNICOS Y METROLOGIA LEGAÑ"/>
    <x v="31"/>
    <s v="»6000-"/>
    <x v="31"/>
    <n v="6"/>
    <s v="6000-25-6"/>
    <s v="6000-25"/>
    <x v="1"/>
    <s v="Operativo"/>
    <s v="N/A"/>
    <s v="N/A"/>
    <s v="N/A"/>
    <s v="N/A"/>
    <s v="N/A"/>
    <s v="N/A"/>
    <s v="Remitir el proyecto de acto administrativo a abogacía de la competencia. (correo electrónico de remisión y proyecto de acto administrativo  / Único entregable)"/>
    <n v="0.2"/>
    <n v="4.0000000000000001E-3"/>
    <n v="1"/>
    <s v="Numérica"/>
    <s v="# de acto administrativo remitido/ 1 acto administrativo a remitir"/>
    <d v="2023-05-02T00:00:00"/>
    <d v="2023-05-08T00:00:00"/>
    <s v="»6000-Delegatura para el Control y Verificación de Reglamentos Técnicos y Metrología Legal  "/>
    <x v="2"/>
    <s v="Cumplida"/>
    <n v="1"/>
    <s v="El día 8 de mayo la Delegatura envió a Abogacía de la Competencia el reglamento técnico metrológico de Instrumentos de pesaje de funcionamiento no automático solicitando su concepto."/>
    <d v="2023-05-08T00:00:00"/>
    <n v="1"/>
    <s v="Se valida el cumplimiento de la actividad, en tanto el área aportó proyecto de resolución y correo de envío al área de abogacía de la competencia."/>
    <d v="2023-05-08T00:00:00"/>
    <s v="SI"/>
    <n v="1"/>
    <n v="4.0000000000000001E-3"/>
  </r>
  <r>
    <s v="REGLAMENTOS TECNICOS Y METROLOGIA LEGAÑ"/>
    <x v="31"/>
    <s v="»6000-"/>
    <x v="31"/>
    <n v="6"/>
    <s v="6000-25-7"/>
    <s v="6000-25"/>
    <x v="1"/>
    <s v="Operativo"/>
    <s v="N/A"/>
    <s v="N/A"/>
    <s v="N/A"/>
    <s v="N/A"/>
    <s v="N/A"/>
    <s v="N/A"/>
    <s v="Emitir concepto de abogacía de la competencia (Memorando con concepto / Único entregable)"/>
    <n v="0.2"/>
    <n v="4.0000000000000001E-3"/>
    <n v="1"/>
    <s v="Numérica"/>
    <s v="# de concepto emitido / 1 concepto a emitir"/>
    <d v="2023-05-24T00:00:00"/>
    <d v="2023-05-29T00:00:00"/>
    <s v="»1000-Delegatura para la Protección de la Competencia"/>
    <x v="2"/>
    <s v="Cumplida"/>
    <n v="1"/>
    <s v="El día 29 de mayo se recibió por parte de Abogacía de la Competencia el concepto  reglamento técnico metrológico de Instrumentos de pesaje de funcionamiento no automático "/>
    <d v="2023-05-29T00:00:00"/>
    <n v="1"/>
    <s v="Se valida el cumplimiento de la actividad, en tanto el área aportó memorando con concepto del área de abogacía de la competencia para el proyecto de resolución  aplicable a instrumentos de pesaje"/>
    <d v="2023-05-29T00:00:00"/>
    <s v="SI"/>
    <n v="1"/>
    <n v="4.0000000000000001E-3"/>
  </r>
  <r>
    <s v="REGLAMENTOS TECNICOS Y METROLOGIA LEGAÑ"/>
    <x v="31"/>
    <s v="»6000-"/>
    <x v="31"/>
    <n v="6"/>
    <s v="6000-26"/>
    <s v="6000-26"/>
    <x v="0"/>
    <s v="Innovador"/>
    <s v="Incrementar las actividades de difusión y pedagogía en el marco de las funciones de la SIC, para empoderar a usuarios y consumidores. "/>
    <s v="3-Sistema Estadístico Nacional - Indicares Relevantes"/>
    <s v="SI"/>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17.Gestión de la información estadística"/>
    <s v=" 1- Plan Anual de Adquisiciones"/>
    <s v="Capacitaciones en temas relacionados con la METROLOGIA LEGAL, realizadas (Informe final de la capacitación con sus registros de asistencia o capturas de pantalla con la constancia de los asistentes)"/>
    <n v="0.05"/>
    <m/>
    <n v="2"/>
    <s v="Numérica"/>
    <s v="# de capacitaciones de ML realizadas  / 2 capacitaciones de ML a realizar "/>
    <d v="2023-03-01T00:00:00"/>
    <d v="2023-09-06T00:00:00"/>
    <s v="»6000-Delegatura para el Control y Verificación de Reglamentos Técnicos y Metrología Legal  , »73-Grupo de Comunicación"/>
    <x v="3"/>
    <s v="Cumplida"/>
    <n v="1"/>
    <s v="Se presentó informe final con las capacitaciones realizadas incluyendo su asistencia."/>
    <d v="2023-09-06T00:00:00"/>
    <n v="1"/>
    <s v="Se valida el cumplimiento del producto con los soportes allegados para la actividad 2."/>
    <d v="2023-09-06T00:00:00"/>
    <s v="SI"/>
    <s v="NA"/>
    <n v="0.05"/>
  </r>
  <r>
    <s v="REGLAMENTOS TECNICOS Y METROLOGIA LEGAÑ"/>
    <x v="31"/>
    <s v="»6000-"/>
    <x v="31"/>
    <n v="6"/>
    <s v="6000-26-1"/>
    <s v="6000-26"/>
    <x v="1"/>
    <s v="Innovador"/>
    <s v="N/A"/>
    <s v="N/A"/>
    <s v="N/A"/>
    <s v="N/A"/>
    <s v="N/A"/>
    <s v="N/A"/>
    <s v="Programar las jornadas de Capacitación en temas relacionados con la metrología legal a realizar. (Relación en Excel de la programación de las capacitaciones)"/>
    <n v="0.4"/>
    <n v="2.0000000000000004E-2"/>
    <n v="2"/>
    <s v="Numérica"/>
    <s v="# de relaciones en Excel programadas / 2 relaciones en Excel a programar"/>
    <d v="2023-03-01T00:00:00"/>
    <d v="2023-07-28T00:00:00"/>
    <s v="»6000-Delegatura para el Control y Verificación de Reglamentos Técnicos y Metrología Legal  "/>
    <x v="3"/>
    <s v="Cumplida"/>
    <n v="1"/>
    <s v="Se entrega planeación de la segunda capacitación con fecha del 28/07/2023"/>
    <d v="2023-07-28T00:00:00"/>
    <n v="1"/>
    <s v="Se valida el cumplimiento de la actividad, dado el aporte de la programación de la segunda jornada de capacitación."/>
    <d v="2023-07-28T00:00:00"/>
    <s v="SI"/>
    <n v="1"/>
    <n v="2.0000000000000004E-2"/>
  </r>
  <r>
    <s v="REGLAMENTOS TECNICOS Y METROLOGIA LEGAÑ"/>
    <x v="31"/>
    <s v="»6000-"/>
    <x v="31"/>
    <n v="6"/>
    <s v="6000-26-2"/>
    <s v="6000-26"/>
    <x v="1"/>
    <s v="Innovador"/>
    <s v="N/A"/>
    <s v="N/A"/>
    <s v="N/A"/>
    <s v="N/A"/>
    <s v="N/A"/>
    <s v="N/A"/>
    <s v="Capacitaciones en temas relacionados con la metrología legal, realizadas (Informe final de la capacitación con sus registros de asistencia o capturas de pantalla con la constancia de los asistentes)"/>
    <n v="0.6"/>
    <n v="0.03"/>
    <n v="2"/>
    <s v="Numérica"/>
    <s v="# de capacitaciones de ML realizadas / 2 capacitaciones de ML a realizar "/>
    <d v="2023-05-02T00:00:00"/>
    <d v="2023-09-06T00:00:00"/>
    <s v="»6000-Delegatura para el Control y Verificación de Reglamentos Técnicos y Metrología Legal  , »73-Grupo de Comunicación"/>
    <x v="3"/>
    <s v="Cumplida"/>
    <n v="1"/>
    <s v="Se presentó informe final con las capacitaciones realizadas incluyendo su asistencia."/>
    <d v="2023-09-06T00:00:00"/>
    <n v="1"/>
    <s v="Se valida el cumplimiento de la actividad dado el aporte del informe con capturas de pantalla de la capacitación realizada en septiembre, ver pág. 25 del pdf"/>
    <d v="2023-09-06T00:00:00"/>
    <s v="SI"/>
    <n v="1"/>
    <n v="0.03"/>
  </r>
  <r>
    <s v="REGLAMENTOS TECNICOS Y METROLOGIA LEGAÑ"/>
    <x v="31"/>
    <s v="»6000-"/>
    <x v="31"/>
    <n v="6"/>
    <s v="6000-27"/>
    <s v="6000-27"/>
    <x v="0"/>
    <s v="Innovador"/>
    <s v="Incrementar las actividades de difusión y pedagogía en el marco de las funciones de la SIC, para empoderar a usuarios y consumidores. "/>
    <s v="3-Sistema Estadístico Nacional - Indicares Relevantes"/>
    <s v="SI"/>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17.Gestión de la información estadística"/>
    <s v=" 1- Plan Anual de Adquisiciones"/>
    <s v="Capacitaciones en temas relacionados con REGLAMENTOS TÉCNICOS, realizadas (Informe final de la capacitación con sus registros de asistencia o capturas de pantalla con la constancia de los asistentes)"/>
    <n v="0.05"/>
    <m/>
    <n v="2"/>
    <s v="Numérica"/>
    <s v="# de capacitaciones de RT realizadas  / 2 capacitaciones de RT a realizar "/>
    <d v="2023-04-24T00:00:00"/>
    <d v="2023-11-16T00:00:00"/>
    <s v="»6000-Delegatura para el Control y Verificación de Reglamentos Técnicos y Metrología Legal  , »73-Grupo de Comunicación"/>
    <x v="0"/>
    <s v="Cumplida"/>
    <n v="1"/>
    <s v="Se presentó informe final con las capacitaciones realizadas incluyendo su asistencia."/>
    <d v="2023-09-07T00:00:00"/>
    <n v="1"/>
    <s v="Se valida el cumplimiento del producto con los soportes allegados para la actividad 2."/>
    <d v="2023-09-07T00:00:00"/>
    <s v="SI"/>
    <s v="NA"/>
    <n v="0.05"/>
  </r>
  <r>
    <s v="REGLAMENTOS TECNICOS Y METROLOGIA LEGAÑ"/>
    <x v="31"/>
    <s v="»6000-"/>
    <x v="31"/>
    <n v="6"/>
    <s v="6000-27-1"/>
    <s v="6000-27"/>
    <x v="1"/>
    <s v="Innovador"/>
    <s v="N/A"/>
    <s v="N/A"/>
    <s v="N/A"/>
    <s v="N/A"/>
    <s v="N/A"/>
    <s v="N/A"/>
    <s v="Programar las jornadas de Capacitación en temas relacionados con la metrología legal a realizar. (Relación en Excel de la programación de las capacitaciones)"/>
    <n v="0.4"/>
    <n v="2.0000000000000004E-2"/>
    <n v="2"/>
    <s v="Numérica"/>
    <s v="# de relaciones en Excel programadas / 2 relaciones en Excel a programar"/>
    <d v="2023-04-24T00:00:00"/>
    <d v="2023-10-09T00:00:00"/>
    <s v="»6000-Delegatura para el Control y Verificación de Reglamentos Técnicos y Metrología Legal  "/>
    <x v="0"/>
    <s v="Cumplida"/>
    <n v="1"/>
    <s v="Se entrega planeación de la segunda capacitación con fecha del 28/07/2023"/>
    <d v="2023-07-28T00:00:00"/>
    <n v="1"/>
    <s v="Se valida el cumplimiento de la actividad, dado el aporte de la programación de la segunda jornada de capacitación."/>
    <d v="2023-07-28T00:00:00"/>
    <s v="SI"/>
    <n v="1"/>
    <n v="2.0000000000000004E-2"/>
  </r>
  <r>
    <s v="REGLAMENTOS TECNICOS Y METROLOGIA LEGAÑ"/>
    <x v="31"/>
    <s v="»6000-"/>
    <x v="31"/>
    <n v="6"/>
    <s v="6000-27-2"/>
    <s v="6000-27"/>
    <x v="1"/>
    <s v="Innovador"/>
    <s v="N/A"/>
    <s v="N/A"/>
    <s v="N/A"/>
    <s v="N/A"/>
    <s v="N/A"/>
    <s v="N/A"/>
    <s v="Capacitaciones en temas relacionados con la REGLAMENTOS TÉCNICOS, realizadas (Informe final de la capacitación con sus registros de asistencia o capturas de pantalla con la constancia de los asistentes)"/>
    <n v="0.6"/>
    <n v="0.03"/>
    <n v="2"/>
    <s v="Numérica"/>
    <s v="# de capacitaciones de RT realizadas / 2 capacitaciones de RT a realizar "/>
    <d v="2023-06-01T00:00:00"/>
    <d v="2023-11-16T00:00:00"/>
    <s v="»6000-Delegatura para el Control y Verificación de Reglamentos Técnicos y Metrología Legal  , »73-Grupo de Comunicación"/>
    <x v="0"/>
    <s v="Cumplida"/>
    <n v="1"/>
    <s v="Se presentó informe final con las capacitaciones realizadas incluyendo su asistencia."/>
    <d v="2023-09-07T00:00:00"/>
    <n v="1"/>
    <s v="Se valida el cumplimiento de la actividad dado el aporte del informe con capturas de pantalla de la capacitación realizada en septiembre, ver pág. 25 del pdf"/>
    <d v="2023-09-07T00:00:00"/>
    <s v="SI"/>
    <n v="1"/>
    <n v="0.03"/>
  </r>
  <r>
    <s v="REGLAMENTOS TECNICOS Y METROLOGIA LEGAÑ"/>
    <x v="31"/>
    <s v="»6000-"/>
    <x v="31"/>
    <n v="6"/>
    <s v="6000-28"/>
    <s v="6000-28"/>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6000-Delegatura para el Control y Verificación de Reglamentos Técnicos y Metrología Legal  "/>
    <x v="0"/>
    <s v="Vencida"/>
    <s v="NA"/>
    <s v="NA"/>
    <s v="NA"/>
    <m/>
    <s v="NA"/>
    <s v="NA"/>
    <s v="NA"/>
    <s v="NA"/>
    <n v="0"/>
  </r>
  <r>
    <s v="REGLAMENTOS TECNICOS Y METROLOGIA LEGAÑ"/>
    <x v="31"/>
    <s v="»6000-"/>
    <x v="31"/>
    <n v="6"/>
    <s v="6000-28-1"/>
    <s v="6000-28"/>
    <x v="4"/>
    <s v="Act Compartida"/>
    <s v="N/A"/>
    <s v="N/A"/>
    <s v="N/A"/>
    <s v="N/A"/>
    <s v="N/A"/>
    <s v="N/A"/>
    <s v="Ejecutar las actividades compartidas cuya fecha de vencimiento se encuentra dentro del primer trimestre del año "/>
    <n v="0.11"/>
    <n v="0.11"/>
    <n v="1"/>
    <s v="Numérica"/>
    <s v="Sumatoria logros ponderados verificados actividades programadas / promedio meta ponderada periodo evaluado "/>
    <d v="2023-01-01T00:00:00"/>
    <d v="2023-03-31T00:00:00"/>
    <s v="»6000-Delegatura para el Control y Verificación de Reglamentos Técnicos y Metrología Legal  "/>
    <x v="1"/>
    <s v="Cumplida"/>
    <n v="1"/>
    <s v="1 Actividad programadas para el primer trimestre reportaron avances del 100%"/>
    <d v="2023-03-31T00:00:00"/>
    <n v="1"/>
    <s v="De acuerdo con el soporte entregado la actividad fue cumplida"/>
    <d v="2023-03-31T00:00:00"/>
    <s v="SI"/>
    <n v="1"/>
    <n v="0.11"/>
  </r>
  <r>
    <s v="REGLAMENTOS TECNICOS Y METROLOGIA LEGAÑ"/>
    <x v="31"/>
    <s v="»6000-"/>
    <x v="31"/>
    <n v="6"/>
    <s v="6000-28-2"/>
    <s v="6000-28"/>
    <x v="5"/>
    <s v="Act Compartida"/>
    <s v="N/A"/>
    <s v="N/A"/>
    <s v="N/A"/>
    <s v="N/A"/>
    <s v="N/A"/>
    <s v="N/A"/>
    <s v="Ejecutar las actividades compartidas cuya fecha de vencimiento se encuentra dentro del segundo trimestre del año "/>
    <n v="0.11"/>
    <n v="0.11"/>
    <n v="1"/>
    <s v="Numérica"/>
    <s v="Sumatoria logros ponderados verificados actividades programadas / promedio meta ponderada periodo evaluado "/>
    <d v="2023-04-01T00:00:00"/>
    <d v="2023-06-30T00:00:00"/>
    <s v="»6000-Delegatura para el Control y Verificación de Reglamentos Técnicos y Metrología Legal  "/>
    <x v="2"/>
    <s v="Cumplida"/>
    <n v="1"/>
    <s v="1 Actividad programada para el segundo trimestre reportó avance del 100%"/>
    <d v="2023-06-30T00:00:00"/>
    <n v="1"/>
    <s v="1 Actividad programada para el segundo trimestre reportó avance del 100%"/>
    <d v="2023-06-30T00:00:00"/>
    <s v="SI"/>
    <n v="1"/>
    <n v="0.11"/>
  </r>
  <r>
    <s v="REGLAMENTOS TECNICOS Y METROLOGIA LEGAÑ"/>
    <x v="31"/>
    <s v="»6000-"/>
    <x v="31"/>
    <n v="6"/>
    <s v="6000-28-3"/>
    <s v="6000-28"/>
    <x v="7"/>
    <s v="Act Compartida"/>
    <s v="N/A"/>
    <s v="N/A"/>
    <s v="N/A"/>
    <s v="N/A"/>
    <s v="N/A"/>
    <s v="N/A"/>
    <s v="Ejecutar las actividades compartidas cuya fecha de vencimiento se encuentra dentro del tercer trimestre del año "/>
    <n v="0.34"/>
    <n v="0.34"/>
    <n v="3"/>
    <s v="Numérica"/>
    <s v="Sumatoria logros ponderados verificados actividades programadas / promedio meta ponderada periodo evaluado "/>
    <d v="2023-07-01T00:00:00"/>
    <d v="2023-09-30T00:00:00"/>
    <s v="»6000-Delegatura para el Control y Verificación de Reglamentos Técnicos y Metrología Legal  "/>
    <x v="3"/>
    <s v="Cumplida"/>
    <n v="1"/>
    <s v="Se realizaron las 3 Actividades programadas"/>
    <d v="2023-09-30T00:00:00"/>
    <n v="1"/>
    <s v="Se validaron soportes de las 3 Actividades programadas para este trimestre "/>
    <d v="2023-09-30T00:00:00"/>
    <s v="SI"/>
    <n v="1"/>
    <n v="0.34"/>
  </r>
  <r>
    <s v="REGLAMENTOS TECNICOS Y METROLOGIA LEGAÑ"/>
    <x v="31"/>
    <s v="»6000-"/>
    <x v="31"/>
    <n v="6"/>
    <s v="6000-28-4"/>
    <s v="6000-28"/>
    <x v="6"/>
    <s v="Act Compartida"/>
    <s v="N/A"/>
    <s v="N/A"/>
    <s v="N/A"/>
    <s v="N/A"/>
    <s v="N/A"/>
    <s v="N/A"/>
    <s v="Ejecutar las actividades compartidas cuya fecha de vencimiento se encuentra dentro del cuarto trimestre del año "/>
    <n v="0.44"/>
    <n v="0.44"/>
    <n v="4"/>
    <s v="Numérica"/>
    <s v="Sumatoria logros ponderados verificados actividades programadas / promedio meta ponderada periodo evaluado "/>
    <d v="2023-10-01T00:00:00"/>
    <d v="2023-12-30T00:00:00"/>
    <s v="»6000-Delegatura para el Control y Verificación de Reglamentos Técnicos y Metrología Legal  "/>
    <x v="0"/>
    <s v="Vencida"/>
    <s v="NA"/>
    <s v="NA"/>
    <s v="NA"/>
    <m/>
    <s v="NA"/>
    <s v="NA"/>
    <s v="NA"/>
    <s v="NA"/>
    <n v="0"/>
  </r>
  <r>
    <s v="DATOS"/>
    <x v="32"/>
    <s v="»7000-"/>
    <x v="32"/>
    <n v="3"/>
    <s v="7000-1"/>
    <s v="7000-1"/>
    <x v="0"/>
    <s v="Operativo"/>
    <s v="Potenciar el reconocimiento de la SIC a nivel Internacional y Nacional"/>
    <s v="17-Rendición de cuentas e informe del congreso"/>
    <s v="NO"/>
    <s v="  4»Fortalecimiento de la protección de datos personales a nivel  nacional"/>
    <s v=" 1. Planeación Institucional"/>
    <s v=" 2- Gasto público "/>
    <s v="Procesos de supervisión ínsito o extradita, realizados (4 informes de priorización y monitoreo, 1000 investigaciones iniciadas, un estudio de seguridad (Único entregable)"/>
    <n v="0.09"/>
    <m/>
    <n v="1000"/>
    <s v="Numérica"/>
    <s v="# de procesos de supervisión realizados /1000 procesos de supervisión a realizar"/>
    <d v="2023-01-02T00:00:00"/>
    <d v="2023-12-29T00:00:00"/>
    <s v="»7000-Delegatura para la Protección de Datos"/>
    <x v="0"/>
    <s v="Cumplida"/>
    <n v="1"/>
    <s v="Se realizó 4 informes de priorización y monitoreo, se iniciaron más de 1000 investigaciones y se realizón un estudio de seguridad. "/>
    <d v="2023-12-29T00:00:00"/>
    <n v="1"/>
    <s v="Se valida cumplimiento del producto, se evidencia en los soportes 4 informes de priorización y monitoreo, listado de investigaciones iniciadas y un estudio de medidas de seguridad de datos personales."/>
    <d v="2023-12-29T00:00:00"/>
    <s v="SI"/>
    <s v="NA"/>
    <n v="0.09"/>
  </r>
  <r>
    <s v="DATOS"/>
    <x v="32"/>
    <s v="»7000-"/>
    <x v="32"/>
    <n v="3"/>
    <s v="7000-1-1"/>
    <s v="7000-1"/>
    <x v="1"/>
    <s v="Operativo"/>
    <s v="N/A"/>
    <s v="N/A"/>
    <s v="N/A"/>
    <s v="N/A"/>
    <s v="N/A"/>
    <s v="N/A"/>
    <s v="Generar 4 informes con la información del SISI (4 informes de priorización y monitoreo)"/>
    <n v="0.35"/>
    <n v="3.15E-2"/>
    <n v="4"/>
    <s v="Numérica"/>
    <s v="# de informes SISI generados /4 informes SISI a generar"/>
    <d v="2023-02-01T00:00:00"/>
    <d v="2023-12-29T00:00:00"/>
    <s v="»7000-Delegatura para la Protección de Datos"/>
    <x v="0"/>
    <s v="Cumplida"/>
    <n v="1"/>
    <s v="Se realizó el tercer y cuarto informe SISI de priorización y monitoreo"/>
    <d v="2023-12-29T00:00:00"/>
    <n v="1"/>
    <s v="Se valida avance de la actividad, se evidencia en los soportes de los informes de tercer y cuarto trimestre. "/>
    <d v="2023-12-29T00:00:00"/>
    <s v="SI"/>
    <n v="1"/>
    <n v="3.15E-2"/>
  </r>
  <r>
    <s v="DATOS"/>
    <x v="32"/>
    <s v="»7000-"/>
    <x v="32"/>
    <n v="3"/>
    <s v="7000-1-2"/>
    <s v="7000-1"/>
    <x v="1"/>
    <s v="Operativo"/>
    <s v="N/A"/>
    <s v="N/A"/>
    <s v="N/A"/>
    <s v="N/A"/>
    <s v="N/A"/>
    <s v="N/A"/>
    <s v="Iniciar 1000 investigaciones y/o actuaciones administrativas, en etapa preliminar, (órdenes o formulaciones de cargos) con base en la información obtenida de los informes SISI. (Relación en Excel de 1000 actuaciones administrativas iniciadas en etapa preliminar sobre posibles violaciones de régimen de Protección de Datos Personales)"/>
    <n v="0.3"/>
    <n v="2.7E-2"/>
    <n v="1000"/>
    <s v="Numérica"/>
    <s v="# de investigaciones administrativas iniciadas /1000 investigaciones administrativas a iniciar"/>
    <d v="2023-02-01T00:00:00"/>
    <d v="2023-12-29T00:00:00"/>
    <s v="»7000-Delegatura para la Protección de Datos"/>
    <x v="0"/>
    <s v="Cumplida"/>
    <n v="1"/>
    <s v="Se iniciaron 1.130 investigaciones yo actuaciones administrativas en etapa preliminar con base en la información obtenida de los informes SISI."/>
    <d v="2023-12-19T00:00:00"/>
    <n v="1"/>
    <s v="Se valida avance de la actividad, se evidencia en los soportes el listado de actuaciones con la relación de radicados."/>
    <d v="2023-12-29T00:00:00"/>
    <s v="SI"/>
    <n v="1"/>
    <n v="2.7E-2"/>
  </r>
  <r>
    <s v="DATOS"/>
    <x v="32"/>
    <s v="»7000-"/>
    <x v="32"/>
    <n v="3"/>
    <s v="7000-1-3"/>
    <s v="7000-1"/>
    <x v="1"/>
    <s v="Operativo"/>
    <s v="N/A"/>
    <s v="N/A"/>
    <s v="N/A"/>
    <s v="N/A"/>
    <s v="N/A"/>
    <s v="N/A"/>
    <s v="Realizar un estudio de seguridad con base en la información obtenida del SISI, (Estudio de seguridad presentado al despacho de la Delegatura para la Protección de Datos Personales)"/>
    <n v="0.35"/>
    <n v="3.15E-2"/>
    <n v="1"/>
    <s v="Numérica"/>
    <s v="# de estudios de seguridad realizados /1 estudio de seguridad a realizar"/>
    <d v="2023-06-30T00:00:00"/>
    <d v="2023-12-29T00:00:00"/>
    <s v="»7000-Delegatura para la Protección de Datos"/>
    <x v="0"/>
    <s v="Cumplida"/>
    <n v="1"/>
    <s v="Se realizó el Estudio de Medidas de Seguridad en el Tratamiento de Datos Personales. "/>
    <d v="2023-07-06T00:00:00"/>
    <n v="1"/>
    <s v="Se valida cumplimiento de la actividad, se evidencia en los soportes estudio de medidas de seguridad en el tratamiento de datos personales"/>
    <d v="2023-07-06T00:00:00"/>
    <s v="SI"/>
    <n v="1"/>
    <n v="3.15E-2"/>
  </r>
  <r>
    <s v="DATOS"/>
    <x v="32"/>
    <s v="»7000-"/>
    <x v="32"/>
    <n v="3"/>
    <s v="7000-2"/>
    <s v="7000-2"/>
    <x v="0"/>
    <s v="Innovador"/>
    <s v="Potenciar el reconocimiento de la SIC a nivel Internacional y Nacional"/>
    <s v="10-Indicadores"/>
    <s v="NO"/>
    <s v="  4»Fortalecimiento de la protección de datos personales a nivel  nacional"/>
    <s v=" 1. Planeación Institucional"/>
    <s v=" 2- Gasto público "/>
    <s v="Estrategia de prevención a sujetos obligados, previo análisis de los incidentes de seguridad reportados en materia de Protección de Datos Personales, realizada (Informe final con las conclusiones de los informes y las mesas de trabajo)"/>
    <n v="0.09"/>
    <m/>
    <n v="1"/>
    <s v="Numérica"/>
    <s v="# de estrategias de prevención realizadas /1 estrategia de prevención a realizar"/>
    <d v="2023-02-01T00:00:00"/>
    <d v="2023-12-29T00:00:00"/>
    <s v="»7000-Delegatura para la Protección de Datos"/>
    <x v="0"/>
    <s v="Cumplida"/>
    <n v="1"/>
    <s v="Se realizó un informe final con las conclusiones de los informes y mesas de trabajo realizadas"/>
    <d v="2023-12-18T00:00:00"/>
    <n v="1"/>
    <s v="Se valida cumplimiento del producto, se evidencia en el soporte informe final de mesas de trabajo incidencias de seguridad."/>
    <d v="2023-12-18T00:00:00"/>
    <s v="SI"/>
    <s v="NA"/>
    <n v="0.09"/>
  </r>
  <r>
    <s v="DATOS"/>
    <x v="32"/>
    <s v="»7000-"/>
    <x v="32"/>
    <n v="3"/>
    <s v="7000-2-1"/>
    <s v="7000-2"/>
    <x v="1"/>
    <s v="Innovador"/>
    <s v="N/A"/>
    <s v="N/A"/>
    <s v="N/A"/>
    <s v="N/A"/>
    <s v="N/A"/>
    <s v="N/A"/>
    <s v="Realizar dos informes de evaluación sobre los incidentes de seguridad reportados durante el primer y segundo semestre (Dos informes de incidentes de seguridad presentados a la Dirección de Investigación de Protección de Datos Personales)"/>
    <n v="0.3"/>
    <n v="2.7E-2"/>
    <n v="2"/>
    <s v="Numérica"/>
    <s v="# de informes realizados/2 informes a realizar"/>
    <d v="2023-02-01T00:00:00"/>
    <d v="2023-10-27T00:00:00"/>
    <s v="»7000-Delegatura para la Protección de Datos"/>
    <x v="0"/>
    <s v="Cumplida"/>
    <n v="1"/>
    <s v="Se realizó el segundo informe de incidentes de seguridad 2015-2023"/>
    <d v="2023-10-15T00:00:00"/>
    <n v="1"/>
    <s v="Se valida cumplimiento de la actividad, se evidencia en los soportes del segundo informe incidentes de seguridad."/>
    <d v="2023-10-15T00:00:00"/>
    <s v="SI"/>
    <n v="1"/>
    <n v="2.7E-2"/>
  </r>
  <r>
    <s v="DATOS"/>
    <x v="32"/>
    <s v="»7000-"/>
    <x v="32"/>
    <n v="3"/>
    <s v="7000-2-2"/>
    <s v="7000-2"/>
    <x v="1"/>
    <s v="Innovador"/>
    <s v="N/A"/>
    <s v="N/A"/>
    <s v="N/A"/>
    <s v="N/A"/>
    <s v="N/A"/>
    <s v="N/A"/>
    <s v="Realizar dos mesas de trabajo con los sujetos obligados, durante el primer y segundo semestre (Dos actas sobre las mesas de trabajo realizadas)"/>
    <n v="0.3"/>
    <n v="2.7E-2"/>
    <n v="2"/>
    <s v="Numérica"/>
    <s v="# de mesas de trabajo realizadas/2 de mesas de trabajo a realizar"/>
    <d v="2023-02-01T00:00:00"/>
    <d v="2023-12-15T00:00:00"/>
    <s v="»7000-Delegatura para la Protección de Datos"/>
    <x v="0"/>
    <s v="Cumplida"/>
    <n v="1"/>
    <s v="Se realizó 2 mesas de trabajo:_x000a_1. Mesa de trabajo de incidentes de seguridad  llevada a cabo en el eje cafetero el 16 de noviembre, con funcionarios de diferentes Entidades. _x000a_2. Mesa de trabajo de incidentes de seguridad en el sector salud. agendada el 13 de diciembre y por temas de agenda se  realizó el 18 de diciembre con las Entidades afiliadas a ACEMI. "/>
    <d v="2023-12-18T00:00:00"/>
    <n v="1"/>
    <s v="Se valida el cumplimiento de la actividad, se evidencia en los soportes las actas de mesas de trabajo &quot;Medidas de seguridad e incidentes de seguridad&quot;."/>
    <d v="2023-12-18T00:00:00"/>
    <s v="SI"/>
    <n v="1"/>
    <n v="2.7E-2"/>
  </r>
  <r>
    <s v="DATOS"/>
    <x v="32"/>
    <s v="»7000-"/>
    <x v="32"/>
    <n v="3"/>
    <s v="7000-2-3"/>
    <s v="7000-2"/>
    <x v="1"/>
    <s v="Innovador"/>
    <s v="N/A"/>
    <s v="N/A"/>
    <s v="N/A"/>
    <s v="N/A"/>
    <s v="N/A"/>
    <s v="N/A"/>
    <s v="Realizar un informe final con conclusiones, recomendaciones y lecciones aprendidas (Informe final presentado a la Dirección de Investigación de Protección de Datos Personales)"/>
    <n v="0.4"/>
    <n v="3.5999999999999997E-2"/>
    <n v="1"/>
    <s v="Numérica"/>
    <s v="# de informes realizados/1 informes a realizar"/>
    <d v="2023-12-15T00:00:00"/>
    <d v="2023-12-29T00:00:00"/>
    <s v="»7000-Delegatura para la Protección de Datos"/>
    <x v="0"/>
    <s v="Cumplida"/>
    <n v="1"/>
    <s v="Se realizó informe final con conclusiones de las mesas de trabajo realizadas. "/>
    <d v="2023-12-18T00:00:00"/>
    <n v="1"/>
    <s v="Se valida cumplimiento de la actividad, se evidencia en el soporte informe final de mesas de trabajo incidentes de seguridad 2023."/>
    <d v="2023-12-18T00:00:00"/>
    <s v="SI"/>
    <n v="1"/>
    <n v="3.5999999999999997E-2"/>
  </r>
  <r>
    <s v="DATOS"/>
    <x v="32"/>
    <s v="»7000-"/>
    <x v="32"/>
    <n v="3"/>
    <s v="7000-3"/>
    <s v="7000-3"/>
    <x v="0"/>
    <s v="Innovador"/>
    <s v="Potenciar el reconocimiento de la SIC a nivel Internacional y Nacional"/>
    <s v="10-Indicadores"/>
    <s v="NO"/>
    <s v="  4»Fortalecimiento de la protección de datos personales a nivel  nacional"/>
    <s v=" 1. Planeación Institucional"/>
    <s v=" 2- Gasto público "/>
    <s v="Estrategia de verificación y cumplimiento a sujetos obligados realizada, respecto de las decisiones impartidas,  (Informe final (diagnóstico)con las conclusiones de los informes)"/>
    <n v="0.09"/>
    <m/>
    <n v="1"/>
    <s v="Numérica"/>
    <s v="# de estrategias realizadas / 1 estrategia a realizar"/>
    <d v="2023-02-01T00:00:00"/>
    <d v="2023-12-29T00:00:00"/>
    <s v="»7000-Delegatura para la Protección de Datos"/>
    <x v="0"/>
    <s v="Cumplida"/>
    <n v="1"/>
    <s v="Se realizó informe final con las conclusiones de los informes realizados"/>
    <d v="2023-12-29T00:00:00"/>
    <n v="1"/>
    <s v="Se valida cumplimiento del producto, se evidencia en el soporte informe final estrategia de verificación y cumplimiento a sujetos obligados respecto de las decisiones impartidas."/>
    <d v="2023-12-29T00:00:00"/>
    <s v="SI"/>
    <s v="NA"/>
    <n v="0.09"/>
  </r>
  <r>
    <s v="DATOS"/>
    <x v="32"/>
    <s v="»7000-"/>
    <x v="32"/>
    <n v="3"/>
    <s v="7000-3-1"/>
    <s v="7000-3"/>
    <x v="1"/>
    <s v="Innovador"/>
    <s v="N/A"/>
    <s v="N/A"/>
    <s v="N/A"/>
    <s v="N/A"/>
    <s v="N/A"/>
    <s v="N/A"/>
    <s v="Realizar un informe respecto de las órdenes impartidas, de la ley 1266 de 2008 (Informe final/único entregable)"/>
    <n v="0.3"/>
    <n v="2.7E-2"/>
    <n v="1"/>
    <s v="Numérica"/>
    <s v="# de informes realizados/1 informe a realizar"/>
    <d v="2023-02-01T00:00:00"/>
    <d v="2023-07-31T00:00:00"/>
    <s v="»7000-Delegatura para la Protección de Datos"/>
    <x v="3"/>
    <s v="Cumplida"/>
    <n v="1"/>
    <s v="Se realizó el informe de monitoreo Ley 1266 de 2008 &quot;Estudio de conductas reiteradas de los colectores de cartera según órdenes impartidas en 2022&quot;"/>
    <d v="2023-06-06T00:00:00"/>
    <n v="1"/>
    <s v="Se valida cumplimiento de la actividad. Se evidencia en los soportes informe de monitoreo Ley 1266 de 2008"/>
    <d v="2023-06-06T00:00:00"/>
    <s v="SI"/>
    <n v="1"/>
    <n v="2.7E-2"/>
  </r>
  <r>
    <s v="DATOS"/>
    <x v="32"/>
    <s v="»7000-"/>
    <x v="32"/>
    <n v="3"/>
    <s v="7000-3-2"/>
    <s v="7000-3"/>
    <x v="1"/>
    <s v="Innovador"/>
    <s v="N/A"/>
    <s v="N/A"/>
    <s v="N/A"/>
    <s v="N/A"/>
    <s v="N/A"/>
    <s v="N/A"/>
    <s v="Realizar un informe respecto de las órdenes impartidas, de la ley 1581 de 2012 (Informe final/único entregable)"/>
    <n v="0.3"/>
    <n v="2.7E-2"/>
    <n v="1"/>
    <s v="Numérica"/>
    <s v="# de informes realizados/1 informe a realizar"/>
    <d v="2023-08-01T00:00:00"/>
    <d v="2023-12-29T00:00:00"/>
    <s v="»7000-Delegatura para la Protección de Datos"/>
    <x v="0"/>
    <s v="Cumplida"/>
    <n v="1"/>
    <s v="Se realizó informe respecto a las ordenes impartidas de la Ley 1581 de 2012."/>
    <d v="2023-08-31T00:00:00"/>
    <n v="1"/>
    <s v="Se valida cumplimiento de la actividad, se evidencia en los soportes informe respecto de las órdenes impartidas de la Ley 1581"/>
    <d v="2023-08-31T00:00:00"/>
    <s v="SI"/>
    <n v="1"/>
    <n v="2.7E-2"/>
  </r>
  <r>
    <s v="DATOS"/>
    <x v="32"/>
    <s v="»7000-"/>
    <x v="32"/>
    <n v="3"/>
    <s v="7000-3-3"/>
    <s v="7000-3"/>
    <x v="1"/>
    <s v="Innovador"/>
    <s v="N/A"/>
    <s v="N/A"/>
    <s v="N/A"/>
    <s v="N/A"/>
    <s v="N/A"/>
    <s v="N/A"/>
    <s v="Realizar un informe de las conductas reiteradas vulneradoras del derecho de habeas data por los sujetos obligados (Informe final/único entregable)"/>
    <n v="0.4"/>
    <n v="3.5999999999999997E-2"/>
    <n v="1"/>
    <s v="Numérica"/>
    <s v="# de informes realizados/1 informe a realizar"/>
    <d v="2023-02-01T00:00:00"/>
    <d v="2023-12-29T00:00:00"/>
    <s v="»7000-Delegatura para la Protección de Datos"/>
    <x v="0"/>
    <s v="Cumplida"/>
    <n v="1"/>
    <s v="Se realizó informe con el estudio de las conductas reiteradas por parte de la sociedad RED INSTANTIC SAS"/>
    <d v="2023-11-30T00:00:00"/>
    <n v="1"/>
    <s v="Se valida el cumplimiento de la actividad, se evidencia en el soporte el informe de conductas reiteradas"/>
    <d v="2023-11-30T00:00:00"/>
    <s v="SI"/>
    <n v="1"/>
    <n v="3.5999999999999997E-2"/>
  </r>
  <r>
    <s v="DATOS"/>
    <x v="32"/>
    <s v="»7000-"/>
    <x v="32"/>
    <n v="3"/>
    <s v="7000-4"/>
    <s v="7000-4"/>
    <x v="0"/>
    <s v="Innovador"/>
    <s v="Fortalecer e implementar herramientas tecnológicas para identificar y atender las nuevas demandas que están surgiendo en la ciudadanía"/>
    <s v="5-CONPES"/>
    <s v="NO"/>
    <s v="  4»Fortalecimiento de la protección de datos personales a nivel  nacional"/>
    <s v=" 11.Gobierno digital"/>
    <s v=" 13-PTEP - Participación ciudadana y rendición de cuentas"/>
    <s v="Procesos de armonización normativa en materia de protección de datos, con diferentes regiones económicas para incrementar el comercio electrónico de Colombia nivel global, CONPES 4012, realizadas (Plan de trabajo ejecutado/único entregable)"/>
    <n v="0.09"/>
    <m/>
    <n v="2"/>
    <s v="Numérica"/>
    <s v="# de procesos de armonización realizados/2 proceso de armonización a realizar"/>
    <d v="2023-02-01T00:00:00"/>
    <d v="2023-11-30T00:00:00"/>
    <s v="7000-Delegatura para la Protección de Datos Personales"/>
    <x v="0"/>
    <s v="Cumplida"/>
    <n v="1"/>
    <s v="Se ejecutó el plan de trabajo del CONPES 4012 y se inicio la actuación administrativa del plan estrategico. "/>
    <d v="2023-06-13T00:00:00"/>
    <n v="1"/>
    <s v="Se valida cumplimiento del producto, se evidencia en los soportesel procesos de armonización normativa en materia de protección de datos."/>
    <d v="2023-09-18T00:00:00"/>
    <s v="SI"/>
    <s v="NA"/>
    <n v="0.09"/>
  </r>
  <r>
    <s v="DATOS"/>
    <x v="32"/>
    <s v="»7000-"/>
    <x v="32"/>
    <n v="3"/>
    <s v="7000-4-1"/>
    <s v="7000-4"/>
    <x v="1"/>
    <s v="Innovador"/>
    <s v="N/A"/>
    <s v="N/A"/>
    <s v="N/A"/>
    <s v="N/A"/>
    <s v="N/A"/>
    <s v="N/A"/>
    <s v="Identificar los principales documentos internacionales sobre protección de datos y comercio electrónico, de entidades como: ONU, OEA,UE, RIPD, APEC, OCDE, OMC, entre otros (Informe sobre documentos de organizaciones internacionales, etc)"/>
    <n v="0.3"/>
    <n v="2.7E-2"/>
    <n v="1"/>
    <s v="Numérica"/>
    <s v="# de identificación de principales documentos realizadas / 1 identificación de principales documentos a realizar "/>
    <d v="2023-02-01T00:00:00"/>
    <d v="2023-04-03T00:00:00"/>
    <s v="7000-Delegatura para la Protección de Datos Personales"/>
    <x v="2"/>
    <s v="Cumplida"/>
    <n v="1"/>
    <s v="Se elaboró un documento con la identificación los principales documentos internacionales sobre protección de datos y comercio electrónico, de entidades como: ONU, OEA, UE, RIPD, APEC, OCDE, OMC, entre otros. "/>
    <d v="2023-04-03T00:00:00"/>
    <n v="1"/>
    <s v="Se valida cumplimiento de la actividad. Se evidencia en los soportes informe de identificación de los principales documentos internacionales sobre protección de datos y comercio electrónico de diferentes entidades. "/>
    <d v="2023-04-03T00:00:00"/>
    <s v="SI"/>
    <n v="1"/>
    <n v="2.7E-2"/>
  </r>
  <r>
    <s v="DATOS"/>
    <x v="32"/>
    <s v="»7000-"/>
    <x v="32"/>
    <n v="3"/>
    <s v="7000-4-2"/>
    <s v="7000-4"/>
    <x v="1"/>
    <s v="Innovador"/>
    <s v="N/A"/>
    <s v="N/A"/>
    <s v="N/A"/>
    <s v="N/A"/>
    <s v="N/A"/>
    <s v="N/A"/>
    <s v="Análisis de documentos para establecer si la lesgilación colombiana es consistente con los principales requerimientos de dichos documentos. (Check list de verificación y cumplimiento de estándares)"/>
    <n v="0.3"/>
    <n v="2.7E-2"/>
    <n v="1"/>
    <s v="Numérica"/>
    <s v="# de análisis realizados / 1 análisis a realizar"/>
    <d v="2023-04-03T00:00:00"/>
    <d v="2023-07-31T00:00:00"/>
    <s v="7000-Delegatura para la Protección de Datos Personales"/>
    <x v="3"/>
    <s v="Cumplida"/>
    <n v="1"/>
    <s v="Se realizó análisis de los documentos identificados y verificación del cumplimiento de los estándares. "/>
    <d v="2023-07-31T00:00:00"/>
    <n v="1"/>
    <s v="SE valida cumplimiento de la actividad, se evidencia en los soportes chek list d ellos documentos identificados "/>
    <d v="2023-07-31T00:00:00"/>
    <s v="SI"/>
    <n v="1"/>
    <n v="2.7E-2"/>
  </r>
  <r>
    <s v="DATOS"/>
    <x v="32"/>
    <s v="»7000-"/>
    <x v="32"/>
    <n v="3"/>
    <s v="7000-4-3"/>
    <s v="7000-4"/>
    <x v="1"/>
    <s v="Innovador"/>
    <s v="N/A"/>
    <s v="N/A"/>
    <s v="N/A"/>
    <s v="N/A"/>
    <s v="N/A"/>
    <s v="N/A"/>
    <s v="Informe final con recomendaciones conforme al análisis de los documentos identificados (Informe final)"/>
    <n v="0.3"/>
    <n v="2.7E-2"/>
    <n v="1"/>
    <s v="Numérica"/>
    <s v="# de informes realizados/1 informe a realizar"/>
    <d v="2023-08-01T00:00:00"/>
    <d v="2023-11-30T00:00:00"/>
    <s v="7000-Delegatura para la Protección de Datos Personales"/>
    <x v="0"/>
    <s v="Cumplida"/>
    <n v="1"/>
    <s v="Se realizó informe final con las recomendaciones, donde se detrmino la necesidad de una reforma a la Ley 1581 de 2012."/>
    <d v="2023-11-29T00:00:00"/>
    <n v="1"/>
    <s v="Se valida el cumplimiento de la actividad, se evidencia en el soporte el informe final con recomendaciones conforme al análisis de documentos identificados."/>
    <d v="2023-11-29T00:00:00"/>
    <s v="SI"/>
    <n v="1"/>
    <n v="2.7E-2"/>
  </r>
  <r>
    <s v="DATOS"/>
    <x v="32"/>
    <s v="»7000-"/>
    <x v="32"/>
    <n v="3"/>
    <s v="7000-4-4"/>
    <s v="7000-4"/>
    <x v="1"/>
    <s v="Innovador"/>
    <s v="N/A"/>
    <s v="N/A"/>
    <s v="N/A"/>
    <s v="N/A"/>
    <s v="N/A"/>
    <s v="N/A"/>
    <s v="Realizar una actuación administrativa con base en la información obtenida de las reuniónes sostenidas con otras autoridades de protección de datos personales y actuaciones preliminares pertinentes. "/>
    <n v="0.1"/>
    <n v="8.9999999999999993E-3"/>
    <n v="1"/>
    <s v="Numérica"/>
    <s v="# de actuaciones administrativas realizadas / 1 actuación administrativa realizada"/>
    <d v="2023-10-01T00:00:00"/>
    <d v="2023-11-30T00:00:00"/>
    <s v="7000-Delegatura para la Protección de Datos Personales"/>
    <x v="0"/>
    <s v="Cumplida"/>
    <n v="1"/>
    <s v="Se inicio una actuación administrativa en conjunto con la RIPD  a la sociedad OPENAI OPCO, LLC."/>
    <d v="2023-06-13T00:00:00"/>
    <n v="1"/>
    <s v="Se valida el cumplimiento de la actividad, se evidencia en el soportes la actuación administrativa por parte del área"/>
    <d v="2023-09-18T00:00:00"/>
    <s v="SI"/>
    <n v="1"/>
    <n v="8.9999999999999993E-3"/>
  </r>
  <r>
    <s v="DATOS"/>
    <x v="32"/>
    <s v="»7000-"/>
    <x v="32"/>
    <n v="3"/>
    <s v="7000-5"/>
    <s v="7000-5"/>
    <x v="0"/>
    <s v="Innovador"/>
    <s v="Aumentar la asignación presupuestal para mejorar, cambiar o actualizar el sistema de trámites de la entidad"/>
    <s v="2-Analítica Institucional - Estadísticas"/>
    <s v="SI"/>
    <s v="  4»Fortalecimiento de la protección de datos personales a nivel  nacional"/>
    <s v=" 2. Gestión presupuestal y eficiencia del gasto público"/>
    <s v=" 18- Mantenimiento Servicio Tecnológico"/>
    <s v="Prueba de concepto, donde se indique la viabilidad técnica o posibles escenarios para la implementación del registro de Entidades Subordinadas y extranjeras en el sistema de trámites, realizada (informe de resultados de la prueba de concepto y plan de trabajo/único entregable) "/>
    <n v="0.09"/>
    <m/>
    <n v="1"/>
    <s v="Numérica"/>
    <s v="# de pruebas de concepto realizadas/1 prueba de concepto a realizar"/>
    <d v="2023-02-01T00:00:00"/>
    <d v="2023-12-07T00:00:00"/>
    <s v="»7000-Delegatura para la Protección de Datos, »20-Oficina de Tecnología e Informática"/>
    <x v="0"/>
    <s v="Cumplida"/>
    <n v="1"/>
    <s v="Se realizó informe de resultado de las pruebas de concepto y definición del plan de trabajo"/>
    <d v="2023-12-07T00:00:00"/>
    <n v="1"/>
    <s v="Se valida cumplimiento del producto, se evidencia en el soporte documento en PDF con aprobación de la pruebas de concepto."/>
    <d v="2023-12-07T00:00:00"/>
    <s v="SI"/>
    <s v="NA"/>
    <n v="0.09"/>
  </r>
  <r>
    <s v="DATOS"/>
    <x v="32"/>
    <s v="»7000-"/>
    <x v="32"/>
    <n v="3"/>
    <s v="7000-5-1"/>
    <s v="7000-5"/>
    <x v="1"/>
    <s v="Innovador"/>
    <s v="N/A"/>
    <s v="N/A"/>
    <s v="N/A"/>
    <s v="N/A"/>
    <s v="N/A"/>
    <s v="N/A"/>
    <s v="Realizar escenarios para la ejecución de la prueba de concepto (Documento de alcance de la prueba de concepto/ único entregable)"/>
    <n v="0.3"/>
    <n v="2.7E-2"/>
    <n v="1"/>
    <s v="Numérica"/>
    <s v="# de escenarios para la ejecución de la prueba de concepto realizados/1 escenario para la ejecución de la prueba de concepto a realizar"/>
    <d v="2023-02-01T00:00:00"/>
    <d v="2023-04-28T00:00:00"/>
    <s v="»7000-Delegatura para la Protección de Datos, »20-Oficina de Tecnología e Informática"/>
    <x v="2"/>
    <s v="Cumplida"/>
    <n v="1"/>
    <s v="Se realizó el informe &quot;Registro entidades subordinadas y extranjeras en el sistema de trámites - Pruebas de concepto&quot;. En el cual, se detalla los escenarios y resultados de la prueba de concepto realizadas para el registro de entidades subordinadas y extranjeras en el sistema de trámites"/>
    <d v="2023-04-28T00:00:00"/>
    <n v="1"/>
    <s v="Se valida cumplimiento de la actividad. Se evidencia en los soportes informe  &quot;Registro de entidades subordinadas y extranjeras en el sistema de trámites-pruebas de concepto&quot;"/>
    <d v="2023-04-28T00:00:00"/>
    <s v="SI"/>
    <n v="1"/>
    <n v="2.7E-2"/>
  </r>
  <r>
    <s v="DATOS"/>
    <x v="32"/>
    <s v="»7000-"/>
    <x v="32"/>
    <n v="3"/>
    <s v="7000-5-2"/>
    <s v="7000-5"/>
    <x v="1"/>
    <s v="Innovador"/>
    <s v="N/A"/>
    <s v="N/A"/>
    <s v="N/A"/>
    <s v="N/A"/>
    <s v="N/A"/>
    <s v="N/A"/>
    <s v="Ejecutar pruebas de concepto (informe de resultados de la prueba de concepto/único entregable)"/>
    <n v="0.4"/>
    <n v="3.5999999999999997E-2"/>
    <n v="1"/>
    <s v="Numérica"/>
    <s v="# de pruebas de concepto ejecutadas/1 prueba de concepto a ejecutar"/>
    <d v="2023-05-02T00:00:00"/>
    <d v="2023-09-29T00:00:00"/>
    <s v="»7000-Delegatura para la Protección de Datos, »20-Oficina de Tecnología e Informática"/>
    <x v="3"/>
    <s v="Cumplida"/>
    <n v="1"/>
    <s v="Se realizó informe de resultado de las pruebas de concepto "/>
    <d v="2023-09-29T00:00:00"/>
    <n v="1"/>
    <s v="Se valida cumplimiento de la actividad. Se evidencia en los soportes informe de resultados de la prueba de concepto. "/>
    <d v="2023-09-29T00:00:00"/>
    <s v="SI"/>
    <n v="1"/>
    <n v="3.5999999999999997E-2"/>
  </r>
  <r>
    <s v="DATOS"/>
    <x v="32"/>
    <s v="»7000-"/>
    <x v="32"/>
    <n v="3"/>
    <s v="7000-5-3"/>
    <s v="7000-5"/>
    <x v="1"/>
    <s v="Innovador"/>
    <s v="N/A"/>
    <s v="N/A"/>
    <s v="N/A"/>
    <s v="N/A"/>
    <s v="N/A"/>
    <s v="N/A"/>
    <s v="Definir hoja de ruta conforme los resultados (Plan de trabajo /único entregable)"/>
    <n v="0.3"/>
    <n v="2.7E-2"/>
    <n v="1"/>
    <s v="Numérica"/>
    <s v="# de hojas de ruta definidas/1 hoja de ruta a definir"/>
    <d v="2023-10-02T00:00:00"/>
    <d v="2023-12-07T00:00:00"/>
    <s v="»7000-Delegatura para la Protección de Datos, »20-Oficina de Tecnología e Informática"/>
    <x v="0"/>
    <s v="Cumplida"/>
    <n v="1"/>
    <s v="Se realizó informe de resultado de las pruebas de concepto y definición del plan de trabajo"/>
    <d v="2023-12-07T00:00:00"/>
    <n v="1"/>
    <s v="Se valida el cumplimiento de la actividad, se evidencia en el soporte documento en PDF definiciión de hoja de ruta conforme a los resultados."/>
    <d v="2023-12-07T00:00:00"/>
    <s v="SI"/>
    <n v="1"/>
    <n v="2.7E-2"/>
  </r>
  <r>
    <s v="DATOS"/>
    <x v="32"/>
    <s v="»7000-"/>
    <x v="32"/>
    <n v="3"/>
    <s v="7000-6"/>
    <s v="7000-6"/>
    <x v="0"/>
    <s v="Operativo"/>
    <s v="Incrementar las actividades de difusión y pedagogía en el marco de las funciones de la SIC, para empoderar a usuarios y consumidores. "/>
    <s v="4-Caracterización Grupos de Valor"/>
    <s v="SI"/>
    <s v="  4»Fortalecimiento de la protección de datos personales a nivel  nacional"/>
    <s v=" 8. Servicio al ciudadano"/>
    <s v=" 13-PTEP - Participación ciudadana y rendición de cuentas"/>
    <s v="Eventos virtuales en temas relacionados con datos personales, realizados (Fotografías del evento/único entregable)"/>
    <n v="0.08"/>
    <m/>
    <n v="2"/>
    <s v="Numérica"/>
    <s v="# de eventos virtuales realizados/ 2 eventos virtuales a realizar"/>
    <d v="2023-01-02T00:00:00"/>
    <d v="2023-07-31T00:00:00"/>
    <s v="»7000-Delegatura para la Protección de Datos, »73-Grupo de Comunicación"/>
    <x v="3"/>
    <s v="Cumplida"/>
    <n v="1"/>
    <s v="Se realizó el X Congreso internacional de Protección de Datos Personales"/>
    <d v="2023-07-28T00:00:00"/>
    <n v="1"/>
    <s v="Se valida cumplimiento del producto. Se evidencia captura de pantalla de la realización de dos eventos"/>
    <d v="2023-07-28T00:00:00"/>
    <s v="SI"/>
    <s v="NA"/>
    <n v="0.08"/>
  </r>
  <r>
    <s v="DATOS"/>
    <x v="32"/>
    <s v="»7000-"/>
    <x v="32"/>
    <n v="3"/>
    <s v="7000-6-1"/>
    <s v="7000-6"/>
    <x v="1"/>
    <s v="Operativo"/>
    <s v="N/A"/>
    <s v="N/A"/>
    <s v="N/A"/>
    <s v="N/A"/>
    <s v="N/A"/>
    <s v="N/A"/>
    <s v="Solicitar publicación de la fecha del evento en el calendario de eventos de la entidad  al Grupo de Comunicaciones (captura de pantalla de la publicación de la fecha del evento / único entregable)"/>
    <n v="0.2"/>
    <n v="1.6E-2"/>
    <n v="2"/>
    <s v="Numérica"/>
    <s v="# de capturas de pantalla de la publicación del evento en el calendario /2 publicación en el calendario"/>
    <d v="2023-01-02T00:00:00"/>
    <d v="2023-01-31T00:00:00"/>
    <s v="»7000-Delegatura para la Protección de Datos"/>
    <x v="1"/>
    <s v="Cumplida"/>
    <n v="1"/>
    <s v="Se adjunta como soporte solicitud y publicación de dos eventos, se aclara que el segundo evento no se ha publicado en la página de acuerdo a lo dicho por OSCAE que aún no se puede publicar. "/>
    <d v="2023-03-31T00:00:00"/>
    <n v="1"/>
    <s v="Se valida cumplimiento de la actividad se evidencia en los soportes correos electrónicos enviados al grupo de comunicaciones solicitando la publicación de los eventos en la página de la entidad. Las fechas de los correos son del 20 y 30 de enero de 2023"/>
    <d v="2023-01-30T00:00:00"/>
    <s v="SI"/>
    <n v="1"/>
    <n v="1.6E-2"/>
  </r>
  <r>
    <s v="DATOS"/>
    <x v="32"/>
    <s v="»7000-"/>
    <x v="32"/>
    <n v="3"/>
    <s v="7000-6-2"/>
    <s v="7000-6"/>
    <x v="1"/>
    <s v="Operativo"/>
    <s v="N/A"/>
    <s v="N/A"/>
    <s v="N/A"/>
    <s v="N/A"/>
    <s v="N/A"/>
    <s v="N/A"/>
    <s v="Diligenciar check list del evento con la fecha definitiva igual a la publicada en el  calendario de eventos (documento de check list para la realización del evento / único entregable)"/>
    <n v="0.25"/>
    <n v="0.02"/>
    <n v="2"/>
    <s v="Numérica"/>
    <s v="# de check list diligenciados / 2 check list a diligenciar"/>
    <d v="2023-01-02T00:00:00"/>
    <d v="2023-06-01T00:00:00"/>
    <s v="»7000-Delegatura para la Protección de Datos"/>
    <x v="2"/>
    <s v="Cumplida"/>
    <n v="1"/>
    <s v="Se diligenció el check list para la realización del &quot;Congreso Internacional de la Protección de Datos Personales&quot; que se realizará el 28 de julio."/>
    <d v="2023-06-01T00:00:00"/>
    <n v="1"/>
    <s v="Se valida cumplimiento de la actividad, se evidencia para este seguimiento el segundo check list diligenciado para la realización del evento &quot;Congreso internacional de la protección de Datos Personales&quot; a realizarse el 28 de julio de 2023"/>
    <d v="2023-06-01T00:00:00"/>
    <s v="SI"/>
    <n v="1"/>
    <n v="0.02"/>
  </r>
  <r>
    <s v="DATOS"/>
    <x v="32"/>
    <s v="»7000-"/>
    <x v="32"/>
    <n v="3"/>
    <s v="7000-6-3"/>
    <s v="7000-6"/>
    <x v="1"/>
    <s v="Operativo"/>
    <s v="N/A"/>
    <s v="N/A"/>
    <s v="N/A"/>
    <s v="N/A"/>
    <s v="N/A"/>
    <s v="N/A"/>
    <s v="Elaborar y enviar agenda definitiva para ser publicada (correo electrónico con agenda definitiva / único entregable)"/>
    <n v="0.25"/>
    <n v="0.02"/>
    <n v="2"/>
    <s v="Numérica"/>
    <s v="# de agendas definitivas elaboradas y enviadas / 2 agenda a elaborar y enviar"/>
    <d v="2023-01-02T00:00:00"/>
    <d v="2023-07-14T00:00:00"/>
    <s v="»7000-Delegatura para la Protección de Datos"/>
    <x v="3"/>
    <s v="Cumplida"/>
    <n v="1"/>
    <s v="Se envió para publicación la agenda definitiva del congreso. "/>
    <d v="2023-07-13T00:00:00"/>
    <n v="1"/>
    <s v="Se valida cumplimiento de la actividad. Se evidencia en los soportes el envío de agenda del segundo evento"/>
    <d v="2023-07-13T00:00:00"/>
    <s v="SI"/>
    <n v="1"/>
    <n v="0.02"/>
  </r>
  <r>
    <s v="DATOS"/>
    <x v="32"/>
    <s v="»7000-"/>
    <x v="32"/>
    <n v="3"/>
    <s v="7000-6-4"/>
    <s v="7000-6"/>
    <x v="2"/>
    <s v="Operativo"/>
    <s v="N/A"/>
    <s v="N/A"/>
    <s v="N/A"/>
    <s v="N/A"/>
    <s v="N/A"/>
    <s v="N/A"/>
    <s v="Publicar Agenda definitiva (Captura de pantalla de la publicación)"/>
    <n v="0"/>
    <n v="0"/>
    <n v="2"/>
    <s v="Numérica"/>
    <s v="# de agendas publicadas/2 agenda a publicar"/>
    <d v="2023-01-02T00:00:00"/>
    <d v="2023-07-18T00:00:00"/>
    <s v="»73-Grupo de Comunicación"/>
    <x v="3"/>
    <s v="Cumplida"/>
    <n v="1"/>
    <s v="Se publicó agenda definitiva  en la página oficial de la SIC. "/>
    <d v="2023-07-18T00:00:00"/>
    <n v="1"/>
    <s v="Se valida cumplimiento de la actividad. Se evidencia en los soportes publicación de las agendas de los dos eventos. "/>
    <d v="2023-07-18T00:00:00"/>
    <s v="SI"/>
    <n v="1"/>
    <n v="0"/>
  </r>
  <r>
    <s v="DATOS"/>
    <x v="32"/>
    <s v="»7000-"/>
    <x v="32"/>
    <n v="3"/>
    <s v="7000-6-5"/>
    <s v="7000-6"/>
    <x v="1"/>
    <s v="Operativo"/>
    <s v="N/A"/>
    <s v="N/A"/>
    <s v="N/A"/>
    <s v="N/A"/>
    <s v="N/A"/>
    <s v="N/A"/>
    <s v="Realizar el evento (fotografías del evento realizado / único entregable)"/>
    <n v="0.3"/>
    <n v="2.4E-2"/>
    <n v="2"/>
    <s v="Numérica"/>
    <s v="# de eventos realizados / 2 Eventos a realizar"/>
    <d v="2023-01-27T00:00:00"/>
    <d v="2023-07-31T00:00:00"/>
    <s v="»73-Grupo de Comunicación, »7000-Delegatura para la Protección de Datos"/>
    <x v="3"/>
    <s v="Cumplida"/>
    <n v="1"/>
    <s v="Se realizó el X Congreso internacional de Protección de Datos Personales"/>
    <d v="2023-07-28T00:00:00"/>
    <n v="1"/>
    <s v="Se valida cumplimiento de la actividad. Se evidencia en los soportes fotografías del segundo evento realizado"/>
    <d v="2023-07-28T00:00:00"/>
    <s v="SI"/>
    <n v="1"/>
    <n v="2.4E-2"/>
  </r>
  <r>
    <s v="DATOS"/>
    <x v="32"/>
    <s v="»7000-"/>
    <x v="32"/>
    <n v="3"/>
    <s v="7000-7"/>
    <s v="7000-7"/>
    <x v="0"/>
    <s v="Operativo"/>
    <s v="Incrementar las actividades de difusión y pedagogía en el marco de las funciones de la SIC, para empoderar a usuarios y consumidores. "/>
    <s v="13-Experiencia SIC"/>
    <s v="SI"/>
    <s v="  4»Fortalecimiento de la protección de datos personales a nivel  nacional"/>
    <s v=" 8. Servicio al ciudadano"/>
    <s v=" 13-PTEP - Participación ciudadana y rendición de cuentas"/>
    <s v="Capacitaciones virtuales y presenciales en temas relacionados con datos personales, realizadas (4 informes de la realización de las capacitaciones virtuales, 6 certificados y/o listas de asistencia de las capacitaciones presenciales)"/>
    <n v="0.08"/>
    <m/>
    <n v="10"/>
    <s v="Numérica"/>
    <s v="# de Capacitaciones virtuales y presenciales realizadas/10 capacitaciones virtuales y presenciales a realizar"/>
    <d v="2023-01-02T00:00:00"/>
    <d v="2023-11-30T00:00:00"/>
    <s v="»7000-Delegatura para la Protección de Datos, »73-Grupo de Comunicación"/>
    <x v="0"/>
    <s v="Cumplida"/>
    <n v="1"/>
    <s v="Se realizaron 4 informes de las capacitaciones virtuales y se relizaron 6 capacitaciones presenciales"/>
    <d v="2023-10-24T00:00:00"/>
    <n v="1"/>
    <s v="Se valida cumplimiento del prodcuto, se evidencia en los documentos soportes la realización de capacitaciones virtulaes y/o presenciales."/>
    <d v="2023-10-24T00:00:00"/>
    <s v="SI"/>
    <s v="NA"/>
    <n v="0.08"/>
  </r>
  <r>
    <s v="DATOS"/>
    <x v="32"/>
    <s v="»7000-"/>
    <x v="32"/>
    <n v="3"/>
    <s v="7000-7-1"/>
    <s v="7000-7"/>
    <x v="1"/>
    <s v="Operativo"/>
    <s v="N/A"/>
    <s v="N/A"/>
    <s v="N/A"/>
    <s v="N/A"/>
    <s v="N/A"/>
    <s v="N/A"/>
    <s v="Realizar el cronograma de capacitaciones y enviar al grupo de formación (Envío de cronograma enviado)"/>
    <n v="0.25"/>
    <n v="0.02"/>
    <n v="1"/>
    <s v="Numérica"/>
    <s v="# de cronogramas entregados / 1 cronograma de capacitación enviado"/>
    <d v="2023-01-02T00:00:00"/>
    <d v="2023-03-31T00:00:00"/>
    <s v="»7000-Delegatura para la Protección de Datos"/>
    <x v="1"/>
    <s v="Cumplida"/>
    <n v="1"/>
    <s v="Se adjunta cronograma de las capacitaciones por parte de la Delegatura de Protección de datos"/>
    <s v=""/>
    <n v="1"/>
    <s v="Se valida cumplimiento de la actividad. Se evidencia en los soportes cronograma realizado de fecha 20 de enero de 2023; sin embargo no se evidencia el envío del mismo. Se sugiere al área allegar los entregables de acuerdo a la formulación realizada inicialmente para la ficha del plan de acción. Dado el alcance de la actividad se valida, ya que el cronograma fue realizado. Dado que la actividad se vencía en el primer trimestre y se realizó seguimiento se realiza el descuento correspondiente de 5 puntos en el indicador de eficiencia"/>
    <d v="2023-01-20T00:00:00"/>
    <s v="NO"/>
    <n v="0.95"/>
    <n v="0.02"/>
  </r>
  <r>
    <s v="DATOS"/>
    <x v="32"/>
    <s v="»7000-"/>
    <x v="32"/>
    <n v="3"/>
    <s v="7000-7-2"/>
    <s v="7000-7"/>
    <x v="1"/>
    <s v="Operativo"/>
    <s v="N/A"/>
    <s v="N/A"/>
    <s v="N/A"/>
    <s v="N/A"/>
    <s v="N/A"/>
    <s v="N/A"/>
    <s v="Realizar las 4 Jornadas Académica virtuales (Pantallazos o captura de pantalla / Único entregable)"/>
    <n v="0.25"/>
    <n v="0.02"/>
    <n v="4"/>
    <s v="Numérica"/>
    <s v="# de capacitaciones realizadas / 4 pantallazos de realización de capacitación"/>
    <d v="2023-03-31T00:00:00"/>
    <d v="2023-07-31T00:00:00"/>
    <s v="»73-Grupo de Comunicación, »7000-Delegatura para la Protección de Datos"/>
    <x v="3"/>
    <s v="Cumplida"/>
    <n v="1"/>
    <s v="Se valida cumplimiento de la actividad se evidencia en los soportes captura de pantalla de 4 capacitaciones virtuales, la última de fecha 30 de marzo de 2023. "/>
    <d v="2023-03-30T00:00:00"/>
    <n v="1"/>
    <s v="Se valida cumplimiento de la actividad se evidencia en los soportes captura de pantalla de 4 capacitaciones virtuales, la última de fecha 30 de marzo de 2023. "/>
    <d v="2023-03-30T00:00:00"/>
    <s v="SI"/>
    <n v="1"/>
    <n v="0.02"/>
  </r>
  <r>
    <s v="DATOS"/>
    <x v="32"/>
    <s v="»7000-"/>
    <x v="32"/>
    <n v="3"/>
    <s v="7000-7-3"/>
    <s v="7000-7"/>
    <x v="1"/>
    <s v="Operativo"/>
    <s v="N/A"/>
    <s v="N/A"/>
    <s v="N/A"/>
    <s v="N/A"/>
    <s v="N/A"/>
    <s v="N/A"/>
    <s v="Realizar 4 informes de las capacitaciones virtuales (4 informes de capacitación)"/>
    <n v="0.2"/>
    <n v="1.6E-2"/>
    <n v="4"/>
    <s v="Numérica"/>
    <s v="# de informes a realizar / 4 informes de capacitación realizados"/>
    <d v="2023-03-31T00:00:00"/>
    <d v="2023-07-31T00:00:00"/>
    <s v="»7000-Delegatura para la Protección de Datos"/>
    <x v="3"/>
    <s v="Cumplida"/>
    <n v="1"/>
    <s v="Se adjunta cuatro (4) informes de las capacitaciones virtuales realizadas por la Delegatura de Protección de Datos Personales, de acuerdo a los ajustes solicitados. "/>
    <d v="2023-06-29T00:00:00"/>
    <n v="1"/>
    <s v="Se valida cumplimiento de la actividad. Se evidencia en los soportes cuatro informes de las temáticas desarrolladas en cada una de las capacitaciones adelantadas en los meses de febrero y marzo. "/>
    <d v="2023-06-29T00:00:00"/>
    <s v="SI"/>
    <n v="1"/>
    <n v="1.6E-2"/>
  </r>
  <r>
    <s v="DATOS"/>
    <x v="32"/>
    <s v="»7000-"/>
    <x v="32"/>
    <n v="3"/>
    <s v="7000-7-4"/>
    <s v="7000-7"/>
    <x v="1"/>
    <s v="Operativo"/>
    <s v="N/A"/>
    <s v="N/A"/>
    <s v="N/A"/>
    <s v="N/A"/>
    <s v="N/A"/>
    <s v="N/A"/>
    <s v="Realizar 6 capacitaciones presenciales (certificados de asistencia y/o listas de asistencia)"/>
    <n v="0.3"/>
    <n v="2.4E-2"/>
    <n v="6"/>
    <s v="Numérica"/>
    <s v="# de capacitaciones presenciales a realizar / 6 certificados y/o listas de asistencia de capacitaciones presenciales realizadas"/>
    <d v="2023-01-02T00:00:00"/>
    <d v="2023-11-30T00:00:00"/>
    <s v="»7000-Delegatura para la Protección de Datos"/>
    <x v="0"/>
    <s v="Cumplida"/>
    <n v="1"/>
    <s v="Se realizaron 2 capacitaciones: _x000a_1. Se realizó una capacitación a la gobernación de cundinamarca 17/10/2023_x000a_2. Al instituto nacional de metrologia de Colombia el 24/10/2023"/>
    <d v="2023-10-24T00:00:00"/>
    <n v="1"/>
    <s v="Se valida avance de la actividad, se evidencia en los soportes certificado de realización en la Gobernación de Cundinamarca e Instituto Nacional de Metrología - INM"/>
    <d v="2023-10-24T00:00:00"/>
    <s v="SI"/>
    <n v="1"/>
    <n v="2.4E-2"/>
  </r>
  <r>
    <s v="DATOS"/>
    <x v="32"/>
    <s v="»7000-"/>
    <x v="32"/>
    <n v="3"/>
    <s v="7000-8"/>
    <s v="7000-8"/>
    <x v="0"/>
    <s v="Operativo"/>
    <s v="Incrementar las actividades de difusión y pedagogía en el marco de las funciones de la SIC, para empoderar a usuarios y consumidores. "/>
    <s v="13-Experiencia SIC"/>
    <s v="SI"/>
    <s v="  4»Fortalecimiento de la protección de datos personales a nivel  nacional"/>
    <s v=" 8. Servicio al ciudadano"/>
    <s v=" 13-PTEP - Participación ciudadana y rendición de cuentas"/>
    <s v="Guías en materia de protección de datos personales, publicadas (Pantallazo con la publicación de la Guía en la página web de la entidad)"/>
    <n v="0.08"/>
    <m/>
    <n v="1"/>
    <s v="Numérica"/>
    <s v="# de documentos publicados/1 Pantallazo con la publicación de la Guía en la página web de la entidad"/>
    <d v="2023-01-02T00:00:00"/>
    <d v="2023-09-29T00:00:00"/>
    <s v="»7000-Delegatura para la Protección de Datos, »73-Grupo de Comunicación, »10-Oficina Asesora Jurídica"/>
    <x v="3"/>
    <s v="Cumplida"/>
    <n v="1"/>
    <s v="Se publicó la Guía Oficial de Protección de Datos Personales"/>
    <d v="2023-08-03T00:00:00"/>
    <n v="1"/>
    <s v="Se valida cumplimiento del producto. Se evidencia en los soportes captura de pantalla de la publicación de la guía"/>
    <d v="2023-08-03T00:00:00"/>
    <s v="SI"/>
    <s v="NA"/>
    <n v="0.08"/>
  </r>
  <r>
    <s v="DATOS"/>
    <x v="32"/>
    <s v="»7000-"/>
    <x v="32"/>
    <n v="3"/>
    <s v="7000-8-1"/>
    <s v="7000-8"/>
    <x v="1"/>
    <s v="Operativo"/>
    <s v="N/A"/>
    <s v="N/A"/>
    <s v="N/A"/>
    <s v="N/A"/>
    <s v="N/A"/>
    <s v="N/A"/>
    <s v="Elaborar y enviar el documento a la Oficina Asesora Jurídica (Documento en Word de la guía o manual /único entregable)"/>
    <n v="0.16"/>
    <n v="1.2800000000000001E-2"/>
    <n v="1"/>
    <s v="Numérica"/>
    <s v="# de documentos elaborados y enviados/1 documento a elaborar y enviar"/>
    <d v="2023-01-02T00:00:00"/>
    <d v="2023-05-02T00:00:00"/>
    <s v="»7000-Delegatura para la Protección de Datos"/>
    <x v="2"/>
    <s v="Cumplida"/>
    <n v="1"/>
    <s v="Se envió documento Word de la guía &quot;Guía Oficial de Protección de Datos Personales&quot; a la Oficina Asesora Jurídica."/>
    <d v="2023-05-02T00:00:00"/>
    <n v="1"/>
    <s v="Se valida cumplimiento de la actividad. Se evidencia en los soportes documento &quot;Guía Oficial de Protección de Datos Personales&quot; y el correspondiente envío a la Oficina Asesora Jurídica. "/>
    <d v="2023-05-02T00:00:00"/>
    <s v="SI"/>
    <n v="1"/>
    <n v="1.2800000000000001E-2"/>
  </r>
  <r>
    <s v="DATOS"/>
    <x v="32"/>
    <s v="»7000-"/>
    <x v="32"/>
    <n v="3"/>
    <s v="7000-8-2"/>
    <s v="7000-8"/>
    <x v="1"/>
    <s v="Operativo"/>
    <s v="N/A"/>
    <s v="N/A"/>
    <s v="N/A"/>
    <s v="N/A"/>
    <s v="N/A"/>
    <s v="N/A"/>
    <s v="Revisar, ajustar y dar visto bueno al documento en Word de la guía o manual (Correo electrónico o memorando con observaciones y visto bueno al Documento en Word de la guía o manual (único entregable))"/>
    <n v="0.08"/>
    <n v="6.4000000000000003E-3"/>
    <n v="1"/>
    <s v="Numérica"/>
    <s v="# Correos electrónicos o memorandos con observaciones y visto bueno al Documento en Word de la guía o manual/ 1 correo electrónico o memorando con observaciones y visto bueno al documento en Word de la guía o manual"/>
    <d v="2023-05-02T00:00:00"/>
    <d v="2023-05-16T00:00:00"/>
    <s v="»10-Oficina Asesora Jurídica, »7000-Delegatura para la Protección de Datos"/>
    <x v="2"/>
    <s v="Cumplida"/>
    <n v="1"/>
    <s v="La oficina Asesora jurídica remite Documento Word de la Guía oficial de Protección de Datos Personales. "/>
    <d v="2023-05-15T00:00:00"/>
    <n v="1"/>
    <s v="SE valida cumplimiento de la actividad, Se evidencia en los soportes correo enviado por la Oficina Asesora Jurídica realizando observaciones al documento de la Guía Oficial de Protección de Datos Personales"/>
    <d v="2023-05-15T00:00:00"/>
    <s v="SI"/>
    <n v="1"/>
    <n v="6.4000000000000003E-3"/>
  </r>
  <r>
    <s v="DATOS"/>
    <x v="32"/>
    <s v="»7000-"/>
    <x v="32"/>
    <n v="3"/>
    <s v="7000-8-3"/>
    <s v="7000-8"/>
    <x v="1"/>
    <s v="Operativo"/>
    <s v="N/A"/>
    <s v="N/A"/>
    <s v="N/A"/>
    <s v="N/A"/>
    <s v="N/A"/>
    <s v="N/A"/>
    <s v="Gestionar el aval con el Superintendente (Documento en Word de la guía o manual ajustado y con el aval del Superintendente (único entregable))"/>
    <n v="0.08"/>
    <n v="6.4000000000000003E-3"/>
    <n v="1"/>
    <s v="Numérica"/>
    <s v="# de documentos en Word de la guía o manual ajustado y con el aval del Superintendente/ 1 documento en Word de la guía o manual ajustado con el aval del Superintendente"/>
    <d v="2023-05-17T00:00:00"/>
    <d v="2023-06-07T00:00:00"/>
    <s v="»7000-Delegatura para la Protección de Datos"/>
    <x v="2"/>
    <s v="Cumplida"/>
    <n v="1"/>
    <s v="Se da aval de la Guía por la parte de la Superintendente."/>
    <d v="2023-06-07T00:00:00"/>
    <n v="1"/>
    <s v="Se valida cumplimiento de la actividad. Se evidencia en los soportes correo electrónico que contiene el aval y aprobación de la superintendente de la Guía. "/>
    <d v="2023-06-04T00:00:00"/>
    <s v="SI"/>
    <n v="1"/>
    <n v="6.4000000000000003E-3"/>
  </r>
  <r>
    <s v="DATOS"/>
    <x v="32"/>
    <s v="»7000-"/>
    <x v="32"/>
    <n v="3"/>
    <s v="7000-8-4"/>
    <s v="7000-8"/>
    <x v="1"/>
    <s v="Operativo"/>
    <s v="N/A"/>
    <s v="N/A"/>
    <s v="N/A"/>
    <s v="N/A"/>
    <s v="N/A"/>
    <s v="N/A"/>
    <s v="Enviar al Grupo de Comunicaciones y a la Oficina Asesora Jurídica, el documento en Word, avalado por el Superintendente, de la guía o manual, con sugerencias a tener en cuenta en materia gráfica. (Correo electrónico y documento en Word de la guía o manual, con sugerencias a tener en cuenta en materia gráfica (único entregable))"/>
    <n v="0.16"/>
    <n v="1.2800000000000001E-2"/>
    <n v="1"/>
    <s v="Numérica"/>
    <s v="# de Correos electrónicos y documentos en Word de la guía o manual, con sugerencias a tener en cuenta en materia gráfica/ 1 Correo electrónico y documento en Word de la guía o manual, con sugerencias a tener en cuenta en materia gráfica"/>
    <d v="2023-06-07T00:00:00"/>
    <d v="2023-06-14T00:00:00"/>
    <s v="»7000-Delegatura para la Protección de Datos"/>
    <x v="2"/>
    <s v="Cumplida"/>
    <n v="1"/>
    <s v="Se envía al Grupo de Comunicaciones y a la Oficina Asesora Jurídica documento Word avalado por la Superintendente. "/>
    <d v="2023-06-14T00:00:00"/>
    <n v="1"/>
    <s v="Se valida cumplimiento de la actividad. Se evidencia en los soportes correo electrónico enviado al grupo de comunicaciones y documento Word de la guía. "/>
    <d v="2023-06-14T00:00:00"/>
    <s v="SI"/>
    <n v="1"/>
    <n v="1.2800000000000001E-2"/>
  </r>
  <r>
    <s v="DATOS"/>
    <x v="32"/>
    <s v="»7000-"/>
    <x v="32"/>
    <n v="3"/>
    <s v="7000-8-5"/>
    <s v="7000-8"/>
    <x v="2"/>
    <s v="Operativo"/>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d v="2023-06-14T00:00:00"/>
    <d v="2023-08-09T00:00:00"/>
    <s v="»73-Grupo de Comunicación"/>
    <x v="3"/>
    <s v="Cumplida"/>
    <n v="1"/>
    <s v="Oscae remitió a la Delegatura de Datos guía oficial de Protección de Datos Personales"/>
    <d v="2023-07-21T00:00:00"/>
    <n v="1"/>
    <s v="Se valida cumplimiento de la actividad, se evidencia en los soportes correo electrónico de la guía. "/>
    <d v="2023-07-21T00:00:00"/>
    <s v="SI"/>
    <n v="1"/>
    <n v="0"/>
  </r>
  <r>
    <s v="DATOS"/>
    <x v="32"/>
    <s v="»7000-"/>
    <x v="32"/>
    <n v="3"/>
    <s v="7000-8-6"/>
    <s v="7000-8"/>
    <x v="1"/>
    <s v="Operativo"/>
    <s v="N/A"/>
    <s v="N/A"/>
    <s v="N/A"/>
    <s v="N/A"/>
    <s v="N/A"/>
    <s v="N/A"/>
    <s v="Revisar, aprobar y enviar al Grupo de Comunicaciones el documento de la guía o manual (única revisión). (Correo electrónico y Documento de la guía o manual con las observaciones aprobadas por el área (único entregable))"/>
    <n v="0.16"/>
    <n v="1.2800000000000001E-2"/>
    <n v="1"/>
    <s v="Numérica"/>
    <s v="# Correos electrónicos y Documentos de la guía o manual con las observaciones y aprobadas por el área /  1 Correo electrónico y Documento de la guía o manual con las observaciones aprobadas por el área"/>
    <d v="2023-08-10T00:00:00"/>
    <d v="2023-08-17T00:00:00"/>
    <s v="»7000-Delegatura para la Protección de Datos"/>
    <x v="3"/>
    <s v="Cumplida"/>
    <n v="1"/>
    <s v="La Delegatura de Datos revisó y aprobó la guía remitida. "/>
    <d v="2023-07-31T00:00:00"/>
    <n v="1"/>
    <s v="Se valida cumplimiento de la actividad, se evidencia en los soportes correo electrónico enviado al grupo de comunicaciones, aprobando el contenido de la guía. "/>
    <d v="2023-07-31T00:00:00"/>
    <s v="SI"/>
    <n v="1"/>
    <n v="1.2800000000000001E-2"/>
  </r>
  <r>
    <s v="DATOS"/>
    <x v="32"/>
    <s v="»7000-"/>
    <x v="32"/>
    <n v="3"/>
    <s v="7000-8-7"/>
    <s v="7000-8"/>
    <x v="1"/>
    <s v="Operativo"/>
    <s v="N/A"/>
    <s v="N/A"/>
    <s v="N/A"/>
    <s v="N/A"/>
    <s v="N/A"/>
    <s v="N/A"/>
    <s v="Enviar para aprobación del Superintendente, el documento de la guía o manual (Documento diagramado con aprobación del superintendente (único entregable))"/>
    <n v="0.16"/>
    <n v="1.2800000000000001E-2"/>
    <n v="1"/>
    <s v="Numérica"/>
    <s v="# Documentos diagramados con aprobación del Superintendente / 1 Documento diagramado aprobado por el Superintendente  "/>
    <d v="2023-08-18T00:00:00"/>
    <d v="2023-09-08T00:00:00"/>
    <s v="»7000-Delegatura para la Protección de Datos"/>
    <x v="3"/>
    <s v="Cumplida"/>
    <n v="1"/>
    <s v="Se envió el 31 de julio guía para revisión y aprobación de la superintendente. Se recibió aprobación de la Superintendente el 3 de agosto. "/>
    <d v="2023-08-03T00:00:00"/>
    <n v="1"/>
    <s v="Se valida cumplimiento de la actividad. Se evidencia en los soportes correo electrónico del 31 de julio enviado a la Superintendente solicitando aprobación de la guía de protección de datos, para su posterior publicación"/>
    <d v="2023-07-31T00:00:00"/>
    <s v="SI"/>
    <n v="1"/>
    <n v="1.2800000000000001E-2"/>
  </r>
  <r>
    <s v="DATOS"/>
    <x v="32"/>
    <s v="»7000-"/>
    <x v="32"/>
    <n v="3"/>
    <s v="7000-8-8"/>
    <s v="7000-8"/>
    <x v="1"/>
    <s v="Operativo"/>
    <s v="N/A"/>
    <s v="N/A"/>
    <s v="N/A"/>
    <s v="N/A"/>
    <s v="N/A"/>
    <s v="N/A"/>
    <s v="Solicitar la Publicación de guía o manual al grupo de comunicaciones (Captura de pantalla del portal web de la SIC con la publicación de la guía o manual (único entregable))"/>
    <n v="0.2"/>
    <n v="1.6E-2"/>
    <n v="1"/>
    <s v="Numérica"/>
    <s v="# Capturas de pantalla del portal web de la SIC con la publicación de la guía o manual/ 1 Captura de pantalla del portal web de la SIC con la publicación de la guía o manual"/>
    <d v="2023-09-08T00:00:00"/>
    <d v="2023-09-29T00:00:00"/>
    <s v="»7000-Delegatura para la Protección de Datos"/>
    <x v="3"/>
    <s v="Cumplida"/>
    <n v="1"/>
    <s v="Se solicitó la publicación de la Guía Oficial de Protección de Datos Personales, que ya se encuentra en la página oficial de la SIC. "/>
    <d v="2023-08-03T00:00:00"/>
    <n v="1"/>
    <s v="Se valida cumplimiento de la actividad. Se evidencia en los soportes publicación de la guía en la página web de la SC."/>
    <d v="2023-08-03T00:00:00"/>
    <s v="SI"/>
    <n v="1"/>
    <n v="1.6E-2"/>
  </r>
  <r>
    <s v="DATOS"/>
    <x v="32"/>
    <s v="»7000-"/>
    <x v="32"/>
    <n v="3"/>
    <s v="7000-9"/>
    <s v="7000-9"/>
    <x v="0"/>
    <s v="Operativo"/>
    <s v="Incrementar las actividades de difusión y pedagogía en el marco de las funciones de la SIC, para empoderar a usuarios y consumidores. "/>
    <s v="13-Experiencia SIC"/>
    <s v="SI"/>
    <s v="  4»Fortalecimiento de la protección de datos personales a nivel  nacional"/>
    <s v=" 8. Servicio al ciudadano"/>
    <s v=" 13-PTEP - Participación ciudadana y rendición de cuentas"/>
    <s v="Estrategia de divulgación (Campaña), en temas relacionados con datos personales, publicadas (Pantallazos de piezas publicadas en redes sociales)"/>
    <n v="0.08"/>
    <m/>
    <n v="1"/>
    <s v="Numérica"/>
    <s v="# de estrategias de divulgación publicadas/1 estrategia de divulgación a publicar"/>
    <d v="2023-02-01T00:00:00"/>
    <d v="2023-08-31T00:00:00"/>
    <s v="»7000-Delegatura para la Protección de Datos, »73-Grupo de Comunicación"/>
    <x v="3"/>
    <s v="Cumplida"/>
    <n v="1"/>
    <s v="Se ejecutó campaña de divulgación en diferentes redes sociales como twitter, instagram, facebook y Linkedin."/>
    <d v="2023-08-11T00:00:00"/>
    <n v="1"/>
    <s v="Se valida cumplimiento del producto. Se evidencia en los soportes captura de pantallas de piezas de publicidad en redes sociales de la SIC"/>
    <d v="2023-08-16T00:00:00"/>
    <s v="SI"/>
    <s v="NA"/>
    <n v="0.08"/>
  </r>
  <r>
    <s v="DATOS"/>
    <x v="32"/>
    <s v="»7000-"/>
    <x v="32"/>
    <n v="3"/>
    <s v="7000-9-1"/>
    <s v="7000-9"/>
    <x v="1"/>
    <s v="Operativo"/>
    <s v="N/A"/>
    <s v="N/A"/>
    <s v="N/A"/>
    <s v="N/A"/>
    <s v="N/A"/>
    <s v="N/A"/>
    <s v="Diligenciar y enviar al Grupo de trabajo de comunicaciones el brief de la campaña genérica previa concertación con OSCAE. (correo electrónico con el Brief diligenciado /único entregable)"/>
    <n v="0.5"/>
    <n v="0.04"/>
    <n v="1"/>
    <s v="Numérica"/>
    <s v="# de Briefs de la campaña genérica diligenciado y enviado / 1 Brief de campaña genérica a diligenciar y enviar"/>
    <d v="2023-01-02T00:00:00"/>
    <d v="2023-03-31T00:00:00"/>
    <s v="»7000-Delegatura para la Protección de Datos"/>
    <x v="1"/>
    <s v="Cumplida"/>
    <n v="1"/>
    <s v="Se envió al grupo de comunicaciones el brief de la campaña, el objetivo es enfocarla a como ser una empresa 10 y cumplir con los deberes y derechos de los ciudadanos."/>
    <d v="2023-03-31T00:00:00"/>
    <n v="1"/>
    <s v="Se valida cumplimiento de la actividad, se evidencia en los soportes brief diligenciado y correo electrónico enviado a OSCAE."/>
    <d v="2023-03-31T00:00:00"/>
    <s v="SI"/>
    <n v="1"/>
    <n v="0.04"/>
  </r>
  <r>
    <s v="DATOS"/>
    <x v="32"/>
    <s v="»7000-"/>
    <x v="32"/>
    <n v="3"/>
    <s v="7000-9-2"/>
    <s v="7000-9"/>
    <x v="2"/>
    <s v="Operativo"/>
    <s v="N/A"/>
    <s v="N/A"/>
    <s v="N/A"/>
    <s v="N/A"/>
    <s v="N/A"/>
    <s v="N/A"/>
    <s v="Elaborar y presentar el concepto gráfico y racional de la campaña y sus diferentes ejes temáticos (correo electrónico con Documento en el que se observe el concepto gráfico y racional de la campaña integral y sus diferentes ejes temáticos /único entregable)"/>
    <n v="0"/>
    <n v="0"/>
    <n v="1"/>
    <s v="Numérica"/>
    <s v="# de conceptos gráficos elaborados y presentados / 1concepto gráfico a elaborar y presentar"/>
    <d v="2023-03-31T00:00:00"/>
    <d v="2023-05-12T00:00:00"/>
    <s v="»73-Grupo de Comunicación"/>
    <x v="2"/>
    <s v="Cumplida"/>
    <n v="1"/>
    <s v="OSCAE remitió concepto gráfico y racional de la campaña de divulgación de Datos Personales"/>
    <d v="2023-05-05T00:00:00"/>
    <n v="1"/>
    <s v="Se valida cumplimiento de la actividad. Se evidencia en los soportes correo electrónico enviado por el grupo de comunicaciones que contiene el concepto gráfico y racional de la campaña de divulgación de Datos Personales."/>
    <d v="2023-05-05T00:00:00"/>
    <s v="SI"/>
    <n v="1"/>
    <n v="0"/>
  </r>
  <r>
    <s v="DATOS"/>
    <x v="32"/>
    <s v="»7000-"/>
    <x v="32"/>
    <n v="3"/>
    <s v="7000-9-3"/>
    <s v="7000-9"/>
    <x v="1"/>
    <s v="Operativo"/>
    <s v="N/A"/>
    <s v="N/A"/>
    <s v="N/A"/>
    <s v="N/A"/>
    <s v="N/A"/>
    <s v="N/A"/>
    <s v="Revisar y aprobar la propuesta por parte del área responsable (única revisión) (correo electrónico con documento aprobado)"/>
    <n v="0.5"/>
    <n v="0.04"/>
    <n v="1"/>
    <s v="Numérica"/>
    <s v="# de propuestas revisadas y aprobadas / 1 propuesta a revisar y aprobar"/>
    <d v="2023-05-15T00:00:00"/>
    <d v="2023-05-17T00:00:00"/>
    <s v="»7000-Delegatura para la Protección de Datos"/>
    <x v="2"/>
    <s v="Cumplida"/>
    <n v="1"/>
    <s v="La Delegatura de Protección de Datos revisa y da aprobación a la campaña de divulgación &quot;Conviértete en una Empresa 10 en tratamiento de datos&quot; por correo electrónico"/>
    <d v="2023-05-25T00:00:00"/>
    <n v="1"/>
    <s v="Se valida cumplimiento de la actividad. Se evidencia correo electrónico por parte de la Delegatura enviado al grupo de comunicaciones donde se evidencia la revisión del concepto gráfico de la campaña. "/>
    <d v="2023-05-25T00:00:00"/>
    <s v="SI"/>
    <n v="1"/>
    <n v="0.04"/>
  </r>
  <r>
    <s v="DATOS"/>
    <x v="32"/>
    <s v="»7000-"/>
    <x v="32"/>
    <n v="3"/>
    <s v="7000-9-4"/>
    <s v="7000-9"/>
    <x v="2"/>
    <s v="Operativo"/>
    <s v="N/A"/>
    <s v="N/A"/>
    <s v="N/A"/>
    <s v="N/A"/>
    <s v="N/A"/>
    <s v="N/A"/>
    <s v="Ejecutar la campaña (capturas de pantalla de la publicación de la campaña)"/>
    <n v="0"/>
    <n v="0"/>
    <n v="1"/>
    <s v="Numérica"/>
    <s v="# de Campañas ejecutadas / 1 Campaña ejecutada"/>
    <d v="2023-05-17T00:00:00"/>
    <d v="2023-08-31T00:00:00"/>
    <s v="»73-Grupo de Comunicación"/>
    <x v="3"/>
    <s v="Cumplida"/>
    <n v="1"/>
    <s v="Se ejecutó campaña de divulgación en diferentes redes sociales como twitter, instagram, facebook y Linkedin."/>
    <d v="2023-08-11T00:00:00"/>
    <n v="1"/>
    <s v="Se valida cumplimiento de la actividad. Se evidencia en los soportes captura de pantallas de piezas de publicidad en redes sociales de la SIC"/>
    <d v="2023-08-16T00:00:00"/>
    <s v="SI"/>
    <n v="1"/>
    <n v="0"/>
  </r>
  <r>
    <s v="DATOS"/>
    <x v="32"/>
    <s v="»7000-"/>
    <x v="32"/>
    <n v="3"/>
    <s v="7000-10"/>
    <s v="7000-10"/>
    <x v="0"/>
    <s v="Operativo SI"/>
    <s v="Incrementar las actividades de difusión y pedagogía en el marco de las funciones de la SIC, para empoderar a usuarios y consumidores. "/>
    <s v="10-Indicadores"/>
    <s v="NO"/>
    <s v="  4»Fortalecimiento de la protección de datos personales a nivel  nacional"/>
    <s v=" 8. Servicio al ciudadano"/>
    <s v=" 13-PTEP - Participación ciudadana y rendición de cuentas"/>
    <s v="Estrategia de atención de trámites y recursos de reposición relacionados con posibles violaciones al régimen de protección de datos personales, de la Dirección de investigaciones administrativas, ejecutadas. (Un (1) informe consolidado con el cumplimiento de las actividades "/>
    <n v="0.08"/>
    <m/>
    <n v="100"/>
    <s v="Porcentual"/>
    <s v="% de estrategias de atención ejecutadas / 100% de estrategias de atención a ejecutar"/>
    <d v="2023-01-02T00:00:00"/>
    <d v="2023-12-29T00:00:00"/>
    <s v="7000-Delegatura para la Protección de Datos Personales"/>
    <x v="0"/>
    <s v="Vencida"/>
    <n v="0.96"/>
    <s v="Durante la vigencia 2023 se logro un avance del 96%"/>
    <d v="2023-12-29T00:00:00"/>
    <n v="0.96"/>
    <s v="Durante la vigencia 2023 se logro un avance del 96%"/>
    <d v="2023-12-29T00:00:00"/>
    <s v="SI"/>
    <s v="NA"/>
    <n v="7.6799999999999993E-2"/>
  </r>
  <r>
    <s v="DATOS"/>
    <x v="32"/>
    <s v="»7000-"/>
    <x v="32"/>
    <n v="3"/>
    <s v="7000-10-1"/>
    <s v="7000-10"/>
    <x v="1"/>
    <s v="Operativo SI"/>
    <s v="N/A"/>
    <s v="N/A"/>
    <s v="N/A"/>
    <s v="N/A"/>
    <s v="N/A"/>
    <s v="N/A"/>
    <s v="Realizar evaluación preliminar (traslados, archivos no méritos, formulaciones de cargos, desistimientos tácitos, desistimiento expreso) del 90% de las actuaciones radicadas en el grupo de Investigaciones Administrativas al 31 de diciembre de 2021.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8"/>
    <s v="Durante la vigencia 2023 se realizó la evaluación preliminar en 121 solicitudes de 113 que corresponde al  90% de 125, logrando un cumplimiento del 108%"/>
    <d v="2023-12-29T00:00:00"/>
    <n v="1"/>
    <s v="Durante la vigencia 2023 se realizó la evaluación preliminar en 121 solicitudes de 113 que corresponde al  90% de 125, logrando un cumplimiento del 108%_x000a_Se ajusta a 100% la verificación para calculo de indicadores de seguimiento "/>
    <d v="2023-12-29T00:00:00"/>
    <s v="SI"/>
    <n v="1"/>
    <n v="0.01"/>
  </r>
  <r>
    <s v="DATOS"/>
    <x v="32"/>
    <s v="»7000-"/>
    <x v="32"/>
    <n v="3"/>
    <s v="7000-10-2"/>
    <s v="7000-10"/>
    <x v="1"/>
    <s v="Operativo SI"/>
    <s v="N/A"/>
    <s v="N/A"/>
    <s v="N/A"/>
    <s v="N/A"/>
    <s v="N/A"/>
    <s v="N/A"/>
    <s v="Realizar evaluación preliminar (traslados, archivos no méritos, formulaciones de cargos, desistimientos tácitos, desistimiento expreso) del 50% de las actuaciones radicadas en el grupo de Investigaciones Administrativas entre el 1 de enero de 2022 al 31 de diciembre de 2022.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7"/>
    <s v="Durante la vigencia 2023 se realizó la evaluación preliminar en 402 solicitudes de 375 que corresponde al  50% de 750, logrando un cumplimiento del 107%"/>
    <d v="2023-12-29T00:00:00"/>
    <n v="1"/>
    <s v="Durante la vigencia 2023 se realizó la evaluación preliminar en 402 solicitudes de 375 que corresponde al  50% de 750, logrando un cumplimiento del 107%_x000a_Se ajusta a 100% la verificación para calculo de indicadores de seguimiento "/>
    <d v="2023-12-29T00:00:00"/>
    <s v="SI"/>
    <n v="1"/>
    <n v="0.01"/>
  </r>
  <r>
    <s v="DATOS"/>
    <x v="32"/>
    <s v="»7000-"/>
    <x v="32"/>
    <n v="3"/>
    <s v="7000-10-3"/>
    <s v="7000-10"/>
    <x v="1"/>
    <s v="Operativo SI"/>
    <s v="N/A"/>
    <s v="N/A"/>
    <s v="N/A"/>
    <s v="N/A"/>
    <s v="N/A"/>
    <s v="N/A"/>
    <s v="Realizar evaluación preliminar (traslados, archivos no méritos, formulaciones de cargos, desistimientos tácitos, desistimiento expreso) del 40% de las actuaciones radicadas en el grupo de Investigaciones Administrativas entre el 1 de enero de 2023 al 31 de agosto de 2023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1499999999999999"/>
    <s v="Durante la vigencia 2023 se realizó la evaluación preliminar en 721 solicitudes de 625 que corresponde al  40% de 1563, logrando un cumplimiento del 115%"/>
    <d v="2023-12-29T00:00:00"/>
    <n v="1"/>
    <s v="Durante la vigencia 2023 se realizó la evaluación preliminar en 721 solicitudes de 625 que corresponde al  40% de 1563, logrando un cumplimiento del 115%_x000a_Se ajusta a 100% la verificación para calculo de indicadores de seguimiento "/>
    <d v="2023-12-29T00:00:00"/>
    <s v="SI"/>
    <n v="1"/>
    <n v="0.01"/>
  </r>
  <r>
    <s v="DATOS"/>
    <x v="32"/>
    <s v="»7000-"/>
    <x v="32"/>
    <n v="3"/>
    <s v="7000-10-4"/>
    <s v="7000-10"/>
    <x v="1"/>
    <s v="Operativo SI"/>
    <s v="N/A"/>
    <s v="N/A"/>
    <s v="N/A"/>
    <s v="N/A"/>
    <s v="N/A"/>
    <s v="N/A"/>
    <s v="Adelantar (decreta o incorpora pruebas) el 100% de las investigaciones administrativas que se formulen cargos al 31 de diciembre de 2022 (Informe Excel mensual evidenciando el avance de la actividad)"/>
    <n v="0.12"/>
    <n v="0.01"/>
    <n v="100"/>
    <s v="Porcentual"/>
    <s v="% de investigaciones adelantadas / 100% de investigaciones a adelantar"/>
    <d v="2023-01-02T00:00:00"/>
    <d v="2023-12-29T00:00:00"/>
    <s v="»7000-Delegatura para la Protección de Datos"/>
    <x v="0"/>
    <s v="Cumplida"/>
    <n v="1"/>
    <s v="Se evaluaron 43 actuaciones de 43 que corresponde al 100%."/>
    <d v="2023-12-29T00:00:00"/>
    <n v="1"/>
    <s v="Se evaluaron 43 actuaciones de 43 que corresponde al 100%."/>
    <d v="2023-12-29T00:00:00"/>
    <s v="SI"/>
    <n v="1"/>
    <n v="0.01"/>
  </r>
  <r>
    <s v="DATOS"/>
    <x v="32"/>
    <s v="»7000-"/>
    <x v="32"/>
    <n v="3"/>
    <s v="7000-10-5"/>
    <s v="7000-10"/>
    <x v="1"/>
    <s v="Operativo SI"/>
    <s v="N/A"/>
    <s v="N/A"/>
    <s v="N/A"/>
    <s v="N/A"/>
    <s v="N/A"/>
    <s v="N/A"/>
    <s v="Decidir (archivo, sanción u orden) el 70% de las investigaciones administrativas que tengan pliego de cargos pendientes al 31 de diciembre de 2021. (Informe Excel mensual evidenciando el avance de la actividad)"/>
    <n v="0.12"/>
    <n v="0.01"/>
    <n v="100"/>
    <s v="Porcentual"/>
    <s v="% de investigaciones decididas / 100% de investigaciones a decidir"/>
    <d v="2023-01-02T00:00:00"/>
    <d v="2023-12-29T00:00:00"/>
    <s v="»7000-Delegatura para la Protección de Datos"/>
    <x v="0"/>
    <s v="Cumplida"/>
    <n v="1.06"/>
    <s v="Durante la vigencia 2023 se decidieron 90 investigaciones de 90 que corresponde al 70% de 129, logrando un cumplimiento del 106%"/>
    <d v="2023-12-29T00:00:00"/>
    <n v="1"/>
    <s v="Durante la vigencia 2023 se decidieron 90 investigaciones de 90 que corresponde al 70% de 129, logrando un cumplimiento del 106%_x000a_Se ajusta a 100% la verificación para calculo de indicadores de seguimiento "/>
    <d v="2023-12-29T00:00:00"/>
    <s v="SI"/>
    <n v="1"/>
    <n v="0.01"/>
  </r>
  <r>
    <s v="DATOS"/>
    <x v="32"/>
    <s v="»7000-"/>
    <x v="32"/>
    <n v="3"/>
    <s v="7000-10-6"/>
    <s v="7000-10"/>
    <x v="1"/>
    <s v="Operativo SI"/>
    <s v="N/A"/>
    <s v="N/A"/>
    <s v="N/A"/>
    <s v="N/A"/>
    <s v="N/A"/>
    <s v="N/A"/>
    <s v="Decidir (archivo, sanción u orden) el 40% de las investigaciones administrativas que tengan pliego de cargos entre el 1 de enero de 2022 hasta el 31 de diciembre de 2022. (Informe Excel mensual evidenciando el avance de la actividad)"/>
    <n v="0.12"/>
    <n v="0.01"/>
    <n v="100"/>
    <s v="Porcentual"/>
    <s v="% de las investigaciones decididas / 100% de las investigaciones a decidir"/>
    <d v="2023-01-02T00:00:00"/>
    <d v="2023-12-29T00:00:00"/>
    <s v="»7000-Delegatura para la Protección de Datos"/>
    <x v="0"/>
    <s v="Cumplida"/>
    <n v="1.29"/>
    <s v="Durante la vigencia 2023 se decidieron 31 investigaciones de 24 que corresponde al 40% de 60, logrando un cumplimiento del 129%"/>
    <d v="2023-12-29T00:00:00"/>
    <n v="1"/>
    <s v="Durante la vigencia 2023 se decidieron 31 investigaciones de 24 que corresponde al 40% de 60, logrando un cumplimiento del 129%_x000a_Se ajusta a 100% la verificación para calculo de indicadores de seguimiento "/>
    <d v="2023-12-29T00:00:00"/>
    <s v="SI"/>
    <n v="1"/>
    <n v="0.01"/>
  </r>
  <r>
    <s v="DATOS"/>
    <x v="32"/>
    <s v="»7000-"/>
    <x v="32"/>
    <n v="3"/>
    <s v="7000-10-7"/>
    <s v="7000-10"/>
    <x v="1"/>
    <s v="Operativo SI"/>
    <s v="N/A"/>
    <s v="N/A"/>
    <s v="N/A"/>
    <s v="N/A"/>
    <s v="N/A"/>
    <s v="N/A"/>
    <s v="Resolver los recursos de reposición y recursos de reposición en subsidio de apelación y revocatorias directas contra actos expedidos en materia de protección de Datos Personales, de la Dirección de investigaciones administrativas presentados que se encuentren pendientes al 31 de diciembre de 2022, priorizando de acuerdo con la fecha de vencimiento de cada uno. (Informe Excel mensual evidenciando el avance de la actividad)"/>
    <n v="0.14000000000000001"/>
    <n v="0.01"/>
    <n v="100"/>
    <s v="Porcentual"/>
    <s v="% de los recursos resueltos / 100% de los recursos a resolver"/>
    <d v="2023-01-02T00:00:00"/>
    <d v="2023-12-29T00:00:00"/>
    <s v="»7000-Delegatura para la Protección de Datos"/>
    <x v="0"/>
    <s v="Cumplida"/>
    <n v="1"/>
    <s v="Se resolvieron 36 recursos de 36 que corresponde al 100%."/>
    <d v="2023-12-29T00:00:00"/>
    <n v="1"/>
    <s v="Se resolvieron 36 recursos de 36 que corresponde al 100%."/>
    <d v="2023-12-29T00:00:00"/>
    <s v="SI"/>
    <n v="1"/>
    <n v="0.01"/>
  </r>
  <r>
    <s v="DATOS"/>
    <x v="32"/>
    <s v="»7000-"/>
    <x v="32"/>
    <n v="3"/>
    <s v="7000-10-8"/>
    <s v="7000-10"/>
    <x v="1"/>
    <s v="Operativo SI"/>
    <s v="N/A"/>
    <s v="N/A"/>
    <s v="N/A"/>
    <s v="N/A"/>
    <s v="N/A"/>
    <s v="N/A"/>
    <s v="Resolver los recursos de reposición y recursos de reposición en subsidio de apelación y revocatorias directas contra actos expedidos en materia de protección de Datos Personales, de la Dirección de investigaciones administrativas, presentados que se encuentren pendientes al 31 de octubre de 2023, priorizando de acuerdo con la fecha de vencimiento de cada uno. (Informe Excel mensual evidenciando el avance de la actividad)"/>
    <n v="0.14000000000000001"/>
    <n v="0.01"/>
    <n v="100"/>
    <s v="Porcentual"/>
    <s v="% de los recursos resueltos / 100% de los recursos a resolver"/>
    <d v="2023-01-02T00:00:00"/>
    <d v="2023-12-29T00:00:00"/>
    <s v="»7000-Delegatura para la Protección de Datos"/>
    <x v="0"/>
    <s v="Vencida"/>
    <n v="0.75"/>
    <s v="Se resolvieron 57 recursos de 43 que corresponde al 100%."/>
    <d v="2023-12-29T00:00:00"/>
    <n v="0.75"/>
    <s v="Se resolvieron 57 recursos de 43 que corresponde al 100%."/>
    <d v="2023-12-29T00:00:00"/>
    <m/>
    <n v="0.75"/>
    <n v="7.4999999999999997E-3"/>
  </r>
  <r>
    <s v="DATOS"/>
    <x v="32"/>
    <s v="»7000-"/>
    <x v="32"/>
    <n v="3"/>
    <s v="7000-11"/>
    <s v="7000-11"/>
    <x v="0"/>
    <s v="Operativo SI"/>
    <s v="Incrementar las actividades de difusión y pedagogía en el marco de las funciones de la SIC, para empoderar a usuarios y consumidores. "/>
    <s v="10-Indicadores"/>
    <s v="NO"/>
    <s v="  4»Fortalecimiento de la protección de datos personales a nivel  nacional"/>
    <s v=" 8. Servicio al ciudadano"/>
    <s v=" 13-PTEP - Participación ciudadana y rendición de cuentas"/>
    <s v="Estrategia de atención de trámites y recursos de reposición relacionados con posibles violaciones al régimen de protección de datos personales, de la Dirección de Habeas Data, ejecutadas. (Un (1) informe consolidado con el cumplimiento de las actividades/Único entregable)"/>
    <n v="0.08"/>
    <m/>
    <n v="100"/>
    <s v="Porcentual"/>
    <s v="% de la estrategia ejecutada/ 100% de la estrategia a ejecutar"/>
    <d v="2023-01-02T00:00:00"/>
    <d v="2023-12-29T00:00:00"/>
    <s v="»7000-Delegatura para la Protección de Datos"/>
    <x v="0"/>
    <s v="Cumplida"/>
    <n v="1"/>
    <s v="Durante la vigencia 2023 se logro un avance del 100%"/>
    <d v="2023-12-29T00:00:00"/>
    <n v="1"/>
    <s v="Durante la vigencia 2023 se logro un avance del 100%"/>
    <d v="2023-12-29T00:00:00"/>
    <s v="SI"/>
    <s v="NA"/>
    <n v="0.08"/>
  </r>
  <r>
    <s v="DATOS"/>
    <x v="32"/>
    <s v="»7000-"/>
    <x v="32"/>
    <n v="3"/>
    <s v="7000-11-1"/>
    <s v="7000-11"/>
    <x v="1"/>
    <s v="Operativo SI"/>
    <s v="N/A"/>
    <s v="N/A"/>
    <s v="N/A"/>
    <s v="N/A"/>
    <s v="N/A"/>
    <s v="N/A"/>
    <s v="Realizar evaluación preliminar (traslados, archivos, solicitud de explicación y desistimientos tácitos, desistimiento expreso y resoluciones de archivo) del 98% de las solicitudes que se encuentren pendientes al 31 de diciembre de 2021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2"/>
    <s v="Durante la vigencia 2023 se realizó la evaluación preliminar en 2006 solicitudes de 1966 que corresponde al 98% de 2006, logrando un cumplimiento del 108%"/>
    <d v="2023-12-29T00:00:00"/>
    <n v="1"/>
    <s v="Durante la vigencia 2023 se realizó la evaluación preliminar en 2006 solicitudes de 1966 que corresponde al 98% de 2006, logrando un cumplimiento del 108%_x000a_Se ajusta a 100% la verificación para calculo de indicadores de seguimiento "/>
    <d v="2023-12-29T00:00:00"/>
    <s v="SI"/>
    <n v="1"/>
    <n v="0.01"/>
  </r>
  <r>
    <s v="DATOS"/>
    <x v="32"/>
    <s v="»7000-"/>
    <x v="32"/>
    <n v="3"/>
    <s v="7000-11-2"/>
    <s v="7000-11"/>
    <x v="1"/>
    <s v="Operativo SI"/>
    <s v="N/A"/>
    <s v="N/A"/>
    <s v="N/A"/>
    <s v="N/A"/>
    <s v="N/A"/>
    <s v="N/A"/>
    <s v="Realizar evaluación preliminar (traslados, archivos, solicitud de explicación y desistimientos tácitos desistimiento expreso y resoluciones de archivo del 80% de las solicitudes que ingresaron a partir del 1 de enero de 2022 al 31 de diciembre de 2022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7"/>
    <s v="Durante la vigencia 2023 se realizó la evaluación preliminar en 7618 solicitudes de 7089 que corresponde al 80% de 8861, logrando un cumplimiento del 107%"/>
    <d v="2023-12-29T00:00:00"/>
    <n v="1"/>
    <s v="Durante la vigencia 2023 se realizó la evaluación preliminar en 7618 solicitudes de 7089 que corresponde al 80% de 8861, logrando un cumplimiento del 107%_x000a_Se ajusta a 100% la verificación para calculo de indicadores de seguimiento "/>
    <d v="2023-12-29T00:00:00"/>
    <s v="SI"/>
    <n v="1"/>
    <n v="0.01"/>
  </r>
  <r>
    <s v="DATOS"/>
    <x v="32"/>
    <s v="»7000-"/>
    <x v="32"/>
    <n v="3"/>
    <s v="7000-11-3"/>
    <s v="7000-11"/>
    <x v="1"/>
    <s v="Operativo SI"/>
    <s v="N/A"/>
    <s v="N/A"/>
    <s v="N/A"/>
    <s v="N/A"/>
    <s v="N/A"/>
    <s v="N/A"/>
    <s v="Realizar evaluación preliminar (traslados, archivos, solicitud de explicación y desistimientos tácitos desistimiento expreso y resoluciones de archivo del 60% de las solicitudes que ingresaron a partir del 1 de enero de 2023 al 31 de octubre de 2023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28"/>
    <s v="Durante la vigencia 2023 se realizó la evaluación preliminar en 21472 solicitudes de 16822 que corresponde al 60% de 28036, logrando un cumplimiento del 128%"/>
    <d v="2023-12-29T00:00:00"/>
    <n v="1"/>
    <s v="Durante la vigencia 2023 se realizó la evaluación preliminar en 21472 solicitudes de 16822 que corresponde al 60% de 28036, logrando un cumplimiento del 128%  Se ajusta a 100% la verificación para calculo de indicadores de seguimiento "/>
    <d v="2023-12-29T00:00:00"/>
    <s v="SI"/>
    <n v="1"/>
    <n v="0.01"/>
  </r>
  <r>
    <s v="DATOS"/>
    <x v="32"/>
    <s v="»7000-"/>
    <x v="32"/>
    <n v="3"/>
    <s v="7000-11-4"/>
    <s v="7000-11"/>
    <x v="1"/>
    <s v="Operativo SI"/>
    <s v="N/A"/>
    <s v="N/A"/>
    <s v="N/A"/>
    <s v="N/A"/>
    <s v="N/A"/>
    <s v="N/A"/>
    <s v="Decidir (archivo u orden) el 95% de los reclamos relacionados con la protección del derecho de Habeas Data que tengan solicitud de explicaciones entre el 1 de enero de 2021 y el 31 de diciembre del 2021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5"/>
    <s v="Durante la vigencia 2023 se decidieron 135 solicitudes de 128 que corresponde al 95% de 135, logrando un cumplimiento del 105%"/>
    <d v="2023-12-29T00:00:00"/>
    <n v="1"/>
    <s v="Durante la vigencia 2023 se decidieron 135 solicitudes de 128 que corresponde al 95% de 135, logrando un cumplimiento del 105%_x000a_Se ajusta a 100% la verificación para calculo de indicadores de seguimiento "/>
    <d v="2023-12-29T00:00:00"/>
    <s v="SI"/>
    <n v="1"/>
    <n v="0.01"/>
  </r>
  <r>
    <s v="DATOS"/>
    <x v="32"/>
    <s v="»7000-"/>
    <x v="32"/>
    <n v="3"/>
    <s v="7000-11-5"/>
    <s v="7000-11"/>
    <x v="1"/>
    <s v="Operativo SI"/>
    <s v="N/A"/>
    <s v="N/A"/>
    <s v="N/A"/>
    <s v="N/A"/>
    <s v="N/A"/>
    <s v="N/A"/>
    <s v="Decidir (archivo u orden) el 60% de los reclamos relacionados con la protección del derecho de Habeas Data que tengan solicitud de explicaciones entre el 1 de enero de 2022 y el 31 de diciembre del 2022 (Informe Excel mensual evidenciando el avance de la actividad)"/>
    <n v="0.12"/>
    <n v="0.01"/>
    <n v="100"/>
    <s v="Porcentual"/>
    <s v="% de los reclamos decididos/ 100% de los reclamos a decidir"/>
    <d v="2023-01-02T00:00:00"/>
    <d v="2023-12-29T00:00:00"/>
    <s v="7000-Delegatura para la Protección de Datos Personales"/>
    <x v="0"/>
    <s v="Cumplida"/>
    <n v="1.05"/>
    <s v="Durante la vigencia 2023 se decidieron 2204 solicitudes de 2092 que corresponde al 60% de 3486, logrando un cumplimiento del 105%"/>
    <d v="2023-12-29T00:00:00"/>
    <n v="1"/>
    <s v="Durante la vigencia 2023 se decidieron 2204 solicitudes de 2092 que corresponde al 60% de 3486, logrando un cumplimiento del 105%_x000a_Se ajusta a 100% la verificación para calculo de indicadores de seguimiento "/>
    <d v="2023-12-29T00:00:00"/>
    <s v="SI"/>
    <n v="1"/>
    <n v="0.01"/>
  </r>
  <r>
    <s v="DATOS"/>
    <x v="32"/>
    <s v="»7000-"/>
    <x v="32"/>
    <n v="3"/>
    <s v="7000-11-6"/>
    <s v="7000-11"/>
    <x v="1"/>
    <s v="Operativo SI"/>
    <s v="N/A"/>
    <s v="N/A"/>
    <s v="N/A"/>
    <s v="N/A"/>
    <s v="N/A"/>
    <s v="N/A"/>
    <s v="Decidir (archivo u orden) el 40% de los reclamos relacionados con la protección del derecho de Habeas Data que tengan solicitud de explicaciones radicadas entre el 1 de enero de 2023 y el 31 de agosto de 2023. (Informe Excel mensual evidenciando el avance de la actividad)"/>
    <n v="0.12"/>
    <n v="0.01"/>
    <n v="100"/>
    <s v="Porcentual"/>
    <s v="% de los reclamos decididos/ 100% de los reclamos a decidir"/>
    <d v="2023-01-02T00:00:00"/>
    <d v="2023-12-29T00:00:00"/>
    <s v="7000-Delegatura para la Protección de Datos Personales"/>
    <x v="0"/>
    <s v="Cumplida"/>
    <n v="1.21"/>
    <s v="Durante la vigencia 2023 se decidieron 1755 solicitudes de 1447 que corresponde al 40% de 3618, logrando un cumplimiento del 121%"/>
    <d v="2023-12-29T00:00:00"/>
    <n v="1"/>
    <s v="Durante la vigencia 2023 se decidieron 1755 solicitudes de 1447 que corresponde al 40% de 3618, logrando un cumplimiento del 121%_x000a_Se ajusta a 100% la verificación para calculo de indicadores de seguimiento "/>
    <d v="2023-12-29T00:00:00"/>
    <s v="SI"/>
    <n v="1"/>
    <n v="0.01"/>
  </r>
  <r>
    <s v="DATOS"/>
    <x v="32"/>
    <s v="»7000-"/>
    <x v="32"/>
    <n v="3"/>
    <s v="7000-11-7"/>
    <s v="7000-11"/>
    <x v="1"/>
    <s v="Operativo SI"/>
    <s v="N/A"/>
    <s v="N/A"/>
    <s v="N/A"/>
    <s v="N/A"/>
    <s v="N/A"/>
    <s v="N/A"/>
    <s v="Resolver los recursos de reposición y recursos de reposición en subsidio de apelación y revocatorias directas contra actos expedidos en materia de protección de Datos Personales, de la Dirección de habeas data presentados que se encuentren pendientes al 31 de diciembre de 2022, priorizando de acuerdo con la fecha de vencimiento de cada uno. (Informe Excel mensual evidenciando el avance de la actividad)"/>
    <n v="0.14000000000000001"/>
    <n v="0.01"/>
    <n v="100"/>
    <s v="Porcentual"/>
    <s v="% de los recursos resueltos / 100% de los recursos a resolver"/>
    <d v="2023-01-02T00:00:00"/>
    <d v="2023-12-29T00:00:00"/>
    <s v="7000-Delegatura para la Protección de Datos Personales"/>
    <x v="0"/>
    <s v="Cumplida"/>
    <n v="1"/>
    <s v="Se resolvieron 14 recursos de 14 que corresponde al 100%"/>
    <d v="2023-12-29T00:00:00"/>
    <n v="1"/>
    <s v="Se resolvieron 14 recursos de 14 que corresponde al 100%"/>
    <d v="2023-12-29T00:00:00"/>
    <s v="SI"/>
    <n v="1"/>
    <n v="0.01"/>
  </r>
  <r>
    <s v="DATOS"/>
    <x v="32"/>
    <s v="»7000-"/>
    <x v="32"/>
    <n v="3"/>
    <s v="7000-11-8"/>
    <s v="7000-11"/>
    <x v="1"/>
    <s v="Operativo SI"/>
    <s v="N/A"/>
    <s v="N/A"/>
    <s v="N/A"/>
    <s v="N/A"/>
    <s v="N/A"/>
    <s v="N/A"/>
    <s v="Resolver los recursos de reposición y recursos de reposición en subsidio de apelación y revocatorias directas contra actos expedidos en materia de protección de Datos Personales, de la Dirección de habeas data presentados que se encuentren pendientes al 31 de octubre de 2023, priorizando de acuerdo con la fecha de vencimiento de cada uno. (Informe Excel mensual evidenciando el avance de la actividad)"/>
    <n v="0.14000000000000001"/>
    <n v="0.01"/>
    <n v="100"/>
    <s v="Porcentual"/>
    <s v="% de los recursos resueltos / 100% de los recursos a resolver"/>
    <d v="2023-01-02T00:00:00"/>
    <d v="2023-12-29T00:00:00"/>
    <s v="7000-Delegatura para la Protección de Datos Personales"/>
    <x v="0"/>
    <s v="Vencida"/>
    <n v="0.98"/>
    <s v="Se resolvieron 78 recursos de 80 que corresponde al 100%"/>
    <d v="2023-12-29T00:00:00"/>
    <n v="0.98"/>
    <s v="Se resolvieron 78 recursos de 80 que corresponde al 100%"/>
    <d v="2023-12-29T00:00:00"/>
    <m/>
    <n v="0.98"/>
    <n v="9.7999999999999997E-3"/>
  </r>
  <r>
    <s v="DATOS"/>
    <x v="32"/>
    <s v="»7000-"/>
    <x v="32"/>
    <n v="3"/>
    <s v="7000-12"/>
    <s v="7000-12"/>
    <x v="0"/>
    <s v="Operativo SI"/>
    <s v="Incrementar las actividades de difusión y pedagogía en el marco de las funciones de la SIC, para empoderar a usuarios y consumidores. "/>
    <s v="10-Indicadores"/>
    <s v="NO"/>
    <s v="  4»Fortalecimiento de la protección de datos personales a nivel  nacional"/>
    <s v=" 8. Servicio al ciudadano"/>
    <s v=" 13-PTEP - Participación ciudadana y rendición de cuentas"/>
    <s v="Estrategia de atención de recursos de apelación, queja y revocatoria directa, resueltos por la Delegatura para la Protección de Datos Personales, ejecutadas. (Un (1) Informe consolidado con el cumplimiento de las actividades)"/>
    <n v="7.0000000000000007E-2"/>
    <m/>
    <n v="100"/>
    <s v="Porcentual"/>
    <s v="% de la estrategia ejecutada/ 100% de la estrategia a ejecutar"/>
    <d v="2023-01-02T00:00:00"/>
    <d v="2023-12-29T00:00:00"/>
    <s v="»7000-Delegatura para la Protección de Datos"/>
    <x v="0"/>
    <s v="Cumplida"/>
    <n v="1"/>
    <m/>
    <d v="2023-12-29T00:00:00"/>
    <n v="0.82"/>
    <s v="Durante la vigencia 2023 se resolvieron 115 recursos de 115, recursos de apelación, queja y revocatoria directa atendido y 50 recursos de 76 de apelación, queja y revocatoria directa"/>
    <d v="2023-12-29T00:00:00"/>
    <m/>
    <s v="NA"/>
    <n v="5.74E-2"/>
  </r>
  <r>
    <s v="DATOS"/>
    <x v="32"/>
    <s v="»7000-"/>
    <x v="32"/>
    <n v="3"/>
    <s v="7000-12-1"/>
    <s v="7000-12"/>
    <x v="1"/>
    <s v="Operativo SI"/>
    <s v="N/A"/>
    <s v="N/A"/>
    <s v="N/A"/>
    <s v="N/A"/>
    <s v="N/A"/>
    <s v="N/A"/>
    <s v="Resolver los recursos de apelación, queja y revocatoria directa atendidos por la Delegatura para la Protección de Datos Personales, contra actos expedidos en materia de protección de Datos Personales, presentados al 31 de diciembre de 2022, priorizando de acuerdo con la fecha de vencimiento de cada uno. (Informe Excel mensual evidenciando el avance de la actividad)"/>
    <n v="0.5"/>
    <n v="3.5000000000000003E-2"/>
    <n v="100"/>
    <s v="Porcentual"/>
    <s v="% de los recursos resueltos / 100% de los recursos a resolver"/>
    <d v="2023-01-02T00:00:00"/>
    <d v="2023-12-29T00:00:00"/>
    <s v="»7000-Delegatura para la Protección de Datos"/>
    <x v="0"/>
    <s v="Vencida"/>
    <n v="0.99"/>
    <s v="Se resolvieron 114 recursos de 115 que corresponde al 100%"/>
    <d v="2023-12-29T00:00:00"/>
    <n v="1"/>
    <s v="Durante la vigencia 2023 se resolvieron 115 recursos de 115, logrando un cumplimiento del 100%"/>
    <d v="2023-12-29T00:00:00"/>
    <m/>
    <n v="1"/>
    <n v="3.5000000000000003E-2"/>
  </r>
  <r>
    <s v="DATOS"/>
    <x v="32"/>
    <s v="»7000-"/>
    <x v="32"/>
    <n v="3"/>
    <s v="7000-12-2"/>
    <s v="7000-12"/>
    <x v="1"/>
    <s v="Operativo SI"/>
    <s v="N/A"/>
    <s v="N/A"/>
    <s v="N/A"/>
    <s v="N/A"/>
    <s v="N/A"/>
    <s v="N/A"/>
    <s v="Resolver los recursos de apelación, queja y revocatoria directa, atendidos por la Delegatura para la Protección de Datos Personales, contra actos expedidos en materia de protección de Datos Personales, presentados que se encuentren pendientes al 31 de octubre de 2023, priorizando de acuerdo con la fecha de vencimiento de cada uno. (Informe Excel mensual evidenciando el avance de la actividad). (Informe Excel mensual evidenciando el avance de la actividad)"/>
    <n v="0.5"/>
    <n v="3.5000000000000003E-2"/>
    <n v="100"/>
    <s v="Porcentual"/>
    <s v="% de los recursos resueltos / 100% de los recursos a resolver"/>
    <d v="2023-01-02T00:00:00"/>
    <d v="2023-12-29T00:00:00"/>
    <s v="»7000-Delegatura para la Protección de Datos"/>
    <x v="0"/>
    <s v="Vencida"/>
    <n v="0.65"/>
    <s v="Se resolvieron 34 recursos de 52 que corresponde al 100%"/>
    <d v="2023-12-29T00:00:00"/>
    <n v="0.66"/>
    <s v=" el porcentaje de avance es de 66%, ya que Durante la vigencia 2023 se resolvieron 50 recursos de 76, logrando un cumplimiento del 66%"/>
    <d v="2023-12-29T00:00:00"/>
    <m/>
    <n v="0.66"/>
    <n v="2.3100000000000002E-2"/>
  </r>
  <r>
    <s v="DATOS"/>
    <x v="32"/>
    <s v="»7000-"/>
    <x v="32"/>
    <n v="3"/>
    <s v="7000-13"/>
    <s v="7000-13"/>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7000-Delegatura para la Protección de Datos"/>
    <x v="0"/>
    <s v="Vencida"/>
    <s v="NA"/>
    <s v="NA"/>
    <s v="NA"/>
    <m/>
    <s v="NA"/>
    <s v="NA"/>
    <s v="NA"/>
    <s v="NA"/>
    <n v="0"/>
  </r>
  <r>
    <s v="DATOS"/>
    <x v="32"/>
    <s v="»7000-"/>
    <x v="32"/>
    <n v="3"/>
    <s v="7000-13-1"/>
    <s v="7000-13"/>
    <x v="4"/>
    <s v="Act Compartida"/>
    <s v="N/A"/>
    <s v="N/A"/>
    <s v="N/A"/>
    <s v="N/A"/>
    <s v="N/A"/>
    <s v="N/A"/>
    <s v="Ejecutar las actividades compartidas cuya fecha de vencimiento se encuentra dentro del primer trimestre del año "/>
    <n v="0.25"/>
    <n v="0.25"/>
    <n v="2"/>
    <s v="Numérica"/>
    <s v="Sumatoria logros ponderados verificados actividades programadas / promedio meta ponderada periodo evaluado "/>
    <d v="2023-01-01T00:00:00"/>
    <d v="2023-03-31T00:00:00"/>
    <s v="»7000-Delegatura para la Protección de Datos"/>
    <x v="1"/>
    <s v="Cumplida"/>
    <n v="1"/>
    <s v="2 Actividades programadas para el primer trimestre reportaron avances del 100%"/>
    <d v="2023-03-31T00:00:00"/>
    <n v="1"/>
    <s v="De acuerdo con el soporte entregado la actividad fue cumplida"/>
    <d v="2023-03-31T00:00:00"/>
    <s v="SI"/>
    <n v="1"/>
    <n v="0.25"/>
  </r>
  <r>
    <s v="DATOS"/>
    <x v="32"/>
    <s v="»7000-"/>
    <x v="32"/>
    <n v="3"/>
    <s v="7000-13-2"/>
    <s v="7000-13"/>
    <x v="7"/>
    <s v="Act Compartida"/>
    <s v="N/A"/>
    <s v="N/A"/>
    <s v="N/A"/>
    <s v="N/A"/>
    <s v="N/A"/>
    <s v="N/A"/>
    <s v="Ejecutar las actividades compartidas cuya fecha de vencimiento se encuentra dentro del tercer trimestre del año "/>
    <n v="0.25"/>
    <n v="0.25"/>
    <n v="2"/>
    <s v="Numérica"/>
    <s v="Sumatoria logros ponderados verificados actividades programadas / promedio meta ponderada periodo evaluado "/>
    <d v="2023-07-01T00:00:00"/>
    <d v="2023-09-30T00:00:00"/>
    <s v="»7000-Delegatura para la Protección de Datos"/>
    <x v="3"/>
    <s v="Cumplida"/>
    <n v="0.5"/>
    <s v="Se ejecutaron 2 actividades de las 2 que se tenían programadas"/>
    <n v="45199"/>
    <n v="1"/>
    <s v="Se validó soporte de una de las actividades de las 2 que se tenían programadas para este trimestre "/>
    <d v="2023-09-30T00:00:00"/>
    <s v="SI"/>
    <n v="1"/>
    <n v="0.25"/>
  </r>
  <r>
    <s v="DATOS"/>
    <x v="32"/>
    <s v="»7000-"/>
    <x v="32"/>
    <n v="3"/>
    <s v="7000-13-3"/>
    <s v="7000-13"/>
    <x v="6"/>
    <s v="Act Compartida"/>
    <s v="N/A"/>
    <s v="N/A"/>
    <s v="N/A"/>
    <s v="N/A"/>
    <s v="N/A"/>
    <s v="N/A"/>
    <s v="Ejecutar las actividades compartidas cuya fecha de vencimiento se encuentra dentro del cuarto trimestre del año "/>
    <n v="0.5"/>
    <n v="0.5"/>
    <n v="4"/>
    <s v="Numérica"/>
    <s v="Sumatoria logros ponderados verificados actividades programadas / promedio meta ponderada periodo evaluado "/>
    <d v="2023-10-01T00:00:00"/>
    <d v="2023-12-30T00:00:00"/>
    <s v="»7000-Delegatura para la Protección de Datos"/>
    <x v="0"/>
    <s v="Vencida"/>
    <s v="NA"/>
    <s v="NA"/>
    <s v="NA"/>
    <m/>
    <s v="NA"/>
    <s v="NA"/>
    <s v="NA"/>
    <s v="NA"/>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s v="JURIDICA"/>
    <x v="0"/>
    <s v="»10-"/>
    <s v="Oficina Asesora Jurídica"/>
    <n v="0"/>
    <s v="10-1"/>
    <s v="10-1"/>
    <x v="0"/>
    <s v="Innovador"/>
    <s v="Mejorar las herramientas tecnológicas de la Entidad"/>
    <s v="6-Plan Estratégico de Tecnologías de la Información"/>
    <s v="SI"/>
    <s v="N/A"/>
    <s v=" 8. Servicio al ciudadano,  11.Gobierno digital"/>
    <s v=" 17- Plan Estratégico de Tecnologías de la Información"/>
    <s v="Herramienta de búsqueda de conceptos, implementada (1.Formato Manual de Usuario GS03-F24 nuevo o actualizado  2. Registro de Capacitación)"/>
    <n v="0.4"/>
    <m/>
    <n v="1"/>
    <s v="Numérica"/>
    <s v="# de Herramienta de búsqueda de conceptos implementada/1 Herramienta de búsqueda de conceptos a implementar"/>
    <d v="2023-02-01T00:00:00"/>
    <d v="2023-12-15T00:00:00"/>
    <s v="»10-Oficina Asesora Jurídica, »20-Oficina de Tecnología e Informática"/>
    <x v="0"/>
    <s v="Cumplida"/>
    <n v="1"/>
    <s v="Se realizó la planeación, ejecución e implementación de la Herramienta de Búsqueda de Conceptos Jurídicos de la OAJ. Se adjuta manual de usuario y soportes de la capacitación"/>
    <d v="2023-12-14T00:00:00"/>
    <n v="1"/>
    <s v="Se valida cumplimiento del producto, se evidencia en el soporte de realizar manual y capacitar a los usuarios con formato de manual de usuario y registro de capacitación."/>
    <d v="2023-12-14T00:00:00"/>
    <s v="SI"/>
    <s v="NA"/>
    <n v="0.4"/>
    <m/>
  </r>
  <r>
    <s v="JURIDICA"/>
    <x v="0"/>
    <s v="»10-"/>
    <s v="Oficina Asesora Jurídica"/>
    <n v="0"/>
    <s v="10-1-1."/>
    <s v="10-1"/>
    <x v="1"/>
    <s v="Innovador"/>
    <s v="N/A"/>
    <s v="N/A"/>
    <s v="N/A"/>
    <s v="N/A"/>
    <s v="N/A"/>
    <s v="N/A"/>
    <s v="Elaborar y aprobar requerimiento (1. Formato Solicitud de Requerimientos a Sistemas de Información GS03-F18 2. Formato Lista de Chequeo de Requisitos de Seguridad de la Información GS03-F27)"/>
    <n v="0.3"/>
    <n v="0.12"/>
    <n v="1"/>
    <s v="Numérica"/>
    <s v="# de soportes presentados / 2 soportes a presentar"/>
    <d v="2023-02-01T00:00:00"/>
    <d v="2023-02-17T00:00:00"/>
    <s v="»10-Oficina Asesora Jurídica, »20-Oficina de Tecnología e Informática"/>
    <x v="1"/>
    <s v="Cumplida"/>
    <n v="1"/>
    <s v="Se realizaron mesas de trabajo con la OTI para revisar las necesidades para el mejoramiento del buscador de conceptos y se elaboró el requerimiento. Se adjunta Formato Solicitud de requerimientos a sistemas de información y Lista de chequeo de requisitos de seguridad de la información."/>
    <d v="2023-02-17T00:00:00"/>
    <n v="1"/>
    <s v="Se valida cumplimiento de la actividad, se evidencia en los soportes formato de solicitud de requerimientos a sistemas de información y lista de chequeo de requisitos de seguridad de la información. "/>
    <d v="2023-02-17T00:00:00"/>
    <s v="SI"/>
    <n v="1"/>
    <n v="0.12"/>
    <n v="1"/>
  </r>
  <r>
    <s v="JURIDICA"/>
    <x v="0"/>
    <s v="»10-"/>
    <s v="Oficina Asesora Jurídica"/>
    <n v="0"/>
    <s v="10-1-2"/>
    <s v="10-1"/>
    <x v="2"/>
    <s v="Innovador"/>
    <s v="N/A"/>
    <s v="N/A"/>
    <s v="N/A"/>
    <s v="N/A"/>
    <s v="N/A"/>
    <s v="N/A"/>
    <s v="Diseñar la solución (1. Formato Arquitectura de Software GS03F21, ya sea nuevo o actualizado hasta el capitulo 2  / Único entregable) "/>
    <n v="0"/>
    <n v="0"/>
    <n v="1"/>
    <s v="Numérica"/>
    <s v="# de soportes presentados / 1 soportes a presentar"/>
    <d v="2023-02-20T00:00:00"/>
    <d v="2023-03-10T00:00:00"/>
    <s v="»20-Oficina de Tecnología e Informática"/>
    <x v="1"/>
    <s v="Cumplida"/>
    <n v="1"/>
    <s v="La OTI realizó la actualización del formato de arquitectura y complementó la información. Se adjunta Formato Arquitectura de Software."/>
    <d v="2023-03-10T00:00:00"/>
    <n v="1"/>
    <s v="Se valida cumplimiento de la actividad, se evidencia en los soportes formato actualizado de arquitectura de software."/>
    <d v="2023-03-10T00:00:00"/>
    <s v="SI"/>
    <n v="1"/>
    <n v="0"/>
    <m/>
  </r>
  <r>
    <s v="JURIDICA"/>
    <x v="0"/>
    <s v="»10-"/>
    <s v="Oficina Asesora Jurídica"/>
    <n v="0"/>
    <s v="10-1-3"/>
    <s v="10-1"/>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8.0000000000000016E-2"/>
    <n v="1"/>
    <s v="Numérica"/>
    <s v="# de soportes presentados /2 soportes a presentar"/>
    <d v="2023-03-13T00:00:00"/>
    <d v="2023-11-30T00:00:00"/>
    <s v="»10-Oficina Asesora Jurídica, »20-Oficina de Tecnología e Informática"/>
    <x v="0"/>
    <s v="Cumplida"/>
    <n v="1"/>
    <s v="Se realizó la planeación y gestión de la solución, para el desarrollo de la herramienta Buscador de Conceptos Jurídicos. Se adjunta documento con los soportes"/>
    <d v="2023-11-30T00:00:00"/>
    <n v="1"/>
    <s v="Se valida cumplimiento de la actividad, se evidencia en el soporte de planear y gestionar la solución con reporte planeación de tareas, línea base de requerimientos (historias de usuario) y entregables en la herramienta devops, y plan de pruebas diseñado y registrado en la herramienta devops."/>
    <d v="2023-11-30T00:00:00"/>
    <s v="SI"/>
    <n v="1"/>
    <n v="8.0000000000000016E-2"/>
    <n v="1"/>
  </r>
  <r>
    <s v="JURIDICA"/>
    <x v="0"/>
    <s v="»10-"/>
    <s v="Oficina Asesora Jurídica"/>
    <n v="0"/>
    <s v="10-1-4"/>
    <s v="10-1"/>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8.0000000000000016E-2"/>
    <n v="1"/>
    <s v="Numérica"/>
    <s v="# de soportes presentados / 4 soportes a presentar"/>
    <d v="2023-04-03T00:00:00"/>
    <d v="2023-11-30T00:00:00"/>
    <s v="»10-Oficina Asesora Jurídica, »20-Oficina de Tecnología e Informática"/>
    <x v="0"/>
    <s v="Cumplida"/>
    <n v="1"/>
    <s v="Se realizó la construcción de componentes de software, para el desarrollo de la herramienta Buscador de Conceptos Jurídicos. Se adjunta documento con los soportes"/>
    <d v="2023-11-30T00:00:00"/>
    <n v="1"/>
    <s v="Se valida cumplimiento de la actividad, se evidencia en el soporte de construir componentes de software con captura de pantalla del Código fuente registrado en devops; captura de pantalla  de casos de prueba ejecutados por desarrollo; captura de pantalla  de casos de prueba ejecutados para aceptación y acta de Prueba de Desarrollo de Software."/>
    <d v="2023-11-30T00:00:00"/>
    <s v="SI"/>
    <n v="1"/>
    <n v="8.0000000000000016E-2"/>
    <n v="1"/>
  </r>
  <r>
    <s v="JURIDICA"/>
    <x v="0"/>
    <s v="»10-"/>
    <s v="Oficina Asesora Jurídica"/>
    <n v="0"/>
    <s v="10-1-5"/>
    <s v="10-1"/>
    <x v="1"/>
    <s v="Innovador"/>
    <s v="N/A"/>
    <s v="N/A"/>
    <s v="N/A"/>
    <s v="N/A"/>
    <s v="N/A"/>
    <s v="N/A"/>
    <s v="Realizar manuales y capacitar a los usuarios (1.Formato Manual de Usuario GS03-F24 nuevo o actualizado  2. Registro de Capacitación)"/>
    <n v="0.3"/>
    <n v="0.12"/>
    <n v="1"/>
    <s v="Numérica"/>
    <s v="# de soportes presentados / 2 soportes a presentar"/>
    <d v="2023-12-01T00:00:00"/>
    <d v="2023-12-15T00:00:00"/>
    <s v="»10-Oficina Asesora Jurídica, »20-Oficina de Tecnología e Informática"/>
    <x v="0"/>
    <s v="Cumplida"/>
    <n v="1"/>
    <s v="Se realizó el manual de usuario y se capacitó a los usuarios sobre la herramienta Buscador de Conceptos Jurídicos. Se adjunta manual de usuario y soportes de la capacitación"/>
    <d v="2023-12-14T00:00:00"/>
    <n v="1"/>
    <s v="Se valida cumplimiento de la actividad, se evidencia en el soporte de realizar manuales y capacitar a los usuarios con formato Manual de Usuario y registro de Capacitación."/>
    <d v="2023-12-14T00:00:00"/>
    <s v="SI"/>
    <n v="1"/>
    <n v="0.12"/>
    <n v="1"/>
  </r>
  <r>
    <s v="JURIDICA"/>
    <x v="0"/>
    <s v="»10-"/>
    <s v="Oficina Asesora Jurídica"/>
    <n v="0"/>
    <s v="10-2"/>
    <s v="10-2"/>
    <x v="0"/>
    <s v="Innovador"/>
    <s v="Fortalecer al talento humano en el conocimiento de cada una de las funciones que ejercen las áreas de la entidad"/>
    <s v="4-Caracterización Grupos de Valor"/>
    <s v="NO"/>
    <s v="N/A"/>
    <s v=" 15.Gestión del conocimiento y la innovación"/>
    <s v="N/A"/>
    <s v="Capacitaciones trimestrales para los apoderados del Grupo de Conceptos, en relación con el manejo de las peticiones de consulta que se tramitan en la Oficina Asesora Jurídica, realizadas (4 listas de asistencia y/o capturas de pantalla de las capacitaciones)"/>
    <n v="0.3"/>
    <m/>
    <n v="4"/>
    <s v="Numérica"/>
    <s v="# jornadas de capacitaciones realizadas/4 jornadas de capacitación a realizar"/>
    <d v="2023-02-01T00:00:00"/>
    <d v="2023-12-13T00:00:00"/>
    <s v="»10-Oficina Asesora Jurídica"/>
    <x v="0"/>
    <s v="Cumplida"/>
    <n v="1"/>
    <s v="Durante la vigencia se realizaron las cuatro capacitaciones previstas. Se adjuntan listas de asistencia"/>
    <d v="2023-12-01T00:00:00"/>
    <n v="1"/>
    <s v="Se valida cumplimiento del producto, se evidencia en los soportes la realización de 4 capacitaciones para los apoderados del Grupo de Conceptos, en relación con el manejo de las peticiones de consulta que se tramitan en la Oficina Asesora Jurídica."/>
    <d v="2023-12-01T00:00:00"/>
    <s v="SI"/>
    <s v="NA"/>
    <n v="0.3"/>
    <m/>
  </r>
  <r>
    <s v="JURIDICA"/>
    <x v="0"/>
    <s v="»10-"/>
    <s v="Oficina Asesora Jurídica"/>
    <n v="0"/>
    <s v="10-2-1"/>
    <s v="10-2"/>
    <x v="1"/>
    <s v="Innovador"/>
    <s v="N/A"/>
    <s v="N/A"/>
    <s v="N/A"/>
    <s v="N/A"/>
    <s v="N/A"/>
    <s v="N/A"/>
    <s v="Elaborar cronograma para la realización de las capacitaciones internas (cronograma elaborado/único entregable)"/>
    <n v="0.2"/>
    <n v="0.06"/>
    <n v="1"/>
    <s v="Numérica"/>
    <s v="# de Cronograma de capacitaciones elaborado/1 cronograma de capacitaciones a elaborar"/>
    <d v="2023-02-01T00:00:00"/>
    <d v="2023-02-27T00:00:00"/>
    <s v="»10-Oficina Asesora Jurídica"/>
    <x v="1"/>
    <s v="Cumplida"/>
    <n v="1"/>
    <s v="Se definieron los temas y se elaboró el cronograma para la realización de las capacitaciones internas. Se adjunta cronograma."/>
    <d v="2023-02-27T00:00:00"/>
    <n v="1"/>
    <s v="Se valida cumplimiento de la actividad, se evidencia en los soportes cronograma en el que se establecen los meses de la realización de las capacitaciones internas. "/>
    <d v="2023-02-27T00:00:00"/>
    <s v="SI"/>
    <n v="1"/>
    <n v="0.06"/>
    <n v="1"/>
  </r>
  <r>
    <s v="JURIDICA"/>
    <x v="0"/>
    <s v="»10-"/>
    <s v="Oficina Asesora Jurídica"/>
    <n v="0"/>
    <s v="10-2-2"/>
    <s v="10-2"/>
    <x v="1"/>
    <s v="Innovador"/>
    <s v="N/A"/>
    <s v="N/A"/>
    <s v="N/A"/>
    <s v="N/A"/>
    <s v="N/A"/>
    <s v="N/A"/>
    <s v="Realizar capacitaciones trimestrales internas para los apoderados del Grupo de Conceptos, relacionadas con el manejo de peticiones de consulta que se tramitan en la Oficina Asesora Jurídica (4 Listas de asistencia y/o capturas de pantalla de las capacitaciones)"/>
    <n v="0.8"/>
    <n v="0.24"/>
    <n v="4"/>
    <s v="Numérica"/>
    <s v="# de capacitaciones realizadas/ 4 capacitaciones programadas"/>
    <d v="2023-03-01T00:00:00"/>
    <d v="2023-12-13T00:00:00"/>
    <s v="»10-Oficina Asesora Jurídica"/>
    <x v="0"/>
    <s v="Cumplida"/>
    <n v="1"/>
    <s v="El día 01 de diciembre de 2023, se realizó la cuarta capacitación interna, enfocada en temas relacionados con Reglamentos Técnicos y Metrología Legal. Se adjunta lista de asistencia y capturas de pantalla"/>
    <d v="2023-12-01T00:00:00"/>
    <n v="1"/>
    <s v="Se valida cumplimiento de la actividad, se evidencia en el soporte la realización de la 4ta capacitación interna a la Reglamentos Técnicos."/>
    <d v="2023-12-01T00:00:00"/>
    <s v="SI"/>
    <n v="1"/>
    <n v="0.24"/>
    <n v="1"/>
  </r>
  <r>
    <s v="JURIDICA"/>
    <x v="0"/>
    <s v="»10-"/>
    <s v="Oficina Asesora Jurídica"/>
    <n v="0"/>
    <s v="10-3"/>
    <s v="10-3"/>
    <x v="0"/>
    <s v="Innovador"/>
    <s v="Diseñar e implementar una estrategia que fortalezca la analítica de datos institucional para la toma de decisiones y la prestación de servicios"/>
    <s v="8-Modelo Integrado de Planeación y Gestión "/>
    <s v="SI"/>
    <s v="N/A"/>
    <s v=" 13.Defensa jurídica,  14. Mejora normativa"/>
    <s v="N/A"/>
    <s v="Planes de trabajo de las Políticas MIPG a cargo, ejecutado. (Evidencia del cumplimiento de las actividades)"/>
    <n v="0.3"/>
    <m/>
    <n v="2"/>
    <s v="Numérica"/>
    <s v="# de planes de trabajo de las políticas MIPG ejecutados/ 2 planes de trabajo de las políticas MIPG a ejecutar"/>
    <d v="2023-01-02T00:00:00"/>
    <d v="2023-12-31T00:00:00"/>
    <s v="»10-Oficina Asesora Jurídica, »12-Grupo de Trabajo de Regulación, »60-Grupo de Trabajo Gestión Judicial"/>
    <x v="0"/>
    <s v="Cumplida"/>
    <n v="1"/>
    <s v="Se ejecutaron las actividades previstas en los planes de trabajo de las Políticas de Defensa Jurídica (6 actividades cumplidas) y Mejora Normativa (5 actividades cumplidas), las cuales permiten el fortalecimiento de las políticas MIPG a cargo de la Oficina Asesora Jurídica. Se adjuntan planes de trabajo con la evidencia del cumplimiento e informe OCI validando el cumplimiento."/>
    <d v="2023-12-31T00:00:00"/>
    <n v="1"/>
    <s v="Se valida cumplimiento del producto, se evidencia en los soportes los planes de trabajo de las Políticas de MIPG de Defensa Jurídica y Mejora Normativa a cargo de la Oficina Asesora Jurídica."/>
    <d v="2023-12-31T00:00:00"/>
    <s v="SI"/>
    <s v="NA"/>
    <n v="0.3"/>
    <m/>
  </r>
  <r>
    <s v="JURIDICA"/>
    <x v="0"/>
    <s v="»10-"/>
    <s v="Oficina Asesora Jurídica"/>
    <n v="0"/>
    <s v="10-3-1"/>
    <s v="10-3"/>
    <x v="1"/>
    <s v="Innovador"/>
    <s v="N/A"/>
    <s v="N/A"/>
    <s v="N/A"/>
    <s v="N/A"/>
    <s v="N/A"/>
    <s v="N/A"/>
    <s v="Ejecutar planes de trabajo MIPG de las políticas lideradas (Evidencia del cumplimiento de las actividades)"/>
    <n v="1"/>
    <n v="0.3"/>
    <n v="2"/>
    <s v="Numérica"/>
    <s v="# de planes de trabajo de las políticas MIPG ejecutados/ 2 planes de trabajo de las políticas MIPG a ejecutar"/>
    <d v="2023-01-02T00:00:00"/>
    <d v="2023-12-31T00:00:00"/>
    <s v="»10-Oficina Asesora Jurídica, »12-Grupo de Trabajo de Regulación, »60-Grupo de Trabajo Gestión Judicial"/>
    <x v="0"/>
    <s v="Cumplida"/>
    <n v="1"/>
    <s v="Se ejecutaron las actividades previstas en los planes de trabajo de las Políticas de Defensa Jurídica (6 actividades cumplidas) y Mejora Normativa (5 actividades cumplidas), las cuales permiten el fortalecimiento de las políticas MIPG a cargo de la Oficina Asesora Jurídica. Se adjuntan planes de trabajo con la evidencia del cumplimiento e informe OCI validando el cumplimiento."/>
    <d v="2023-12-31T00:00:00"/>
    <n v="1"/>
    <s v="Se valida cumplimiento de la actividad, se evidencia en los soportes los planes de trabajo de las Políticas de MIPG de Defensa Jurídica y Mejora Normativa ejecutadas."/>
    <d v="2023-12-31T00:00:00"/>
    <s v="SI"/>
    <n v="1"/>
    <n v="0.3"/>
    <n v="1"/>
  </r>
  <r>
    <s v="JURIDICA"/>
    <x v="0"/>
    <s v="»10-"/>
    <s v="Oficina Asesora Jurídica"/>
    <n v="0"/>
    <s v="10-4"/>
    <s v="10-4"/>
    <x v="3"/>
    <s v="Producto Act Compartidas"/>
    <s v="N/A"/>
    <s v="N/A"/>
    <s v="N/A"/>
    <s v="N/A"/>
    <s v="N/A"/>
    <s v="N/A"/>
    <s v="Total de actividades compartidas por otras áreas ejecutadas (N/A)"/>
    <n v="1"/>
    <m/>
    <n v="0"/>
    <s v="Numérica"/>
    <s v="Promedio logros ponderados verificados de actividades programadas periodo evaluado / promedio ponderada periodo evaluado "/>
    <d v="2023-01-01T00:00:00"/>
    <d v="2023-12-30T00:00:00"/>
    <s v="»10-Oficina Asesora Jurídica"/>
    <x v="0"/>
    <s v="Vencida"/>
    <s v="NA"/>
    <s v="NA"/>
    <s v="NA"/>
    <m/>
    <s v="NA"/>
    <s v="NA"/>
    <s v="NA"/>
    <s v="NA"/>
    <n v="0"/>
    <m/>
  </r>
  <r>
    <s v="JURIDICA"/>
    <x v="0"/>
    <s v="»10-"/>
    <s v="Oficina Asesora Jurídica"/>
    <n v="0"/>
    <s v="10-4-1"/>
    <s v="10-4"/>
    <x v="4"/>
    <s v="Act Compartida"/>
    <s v="N/A"/>
    <s v="N/A"/>
    <s v="N/A"/>
    <s v="N/A"/>
    <s v="N/A"/>
    <s v="N/A"/>
    <s v="Ejecutar las actividades compartidas cuya fecha de vencimiento se encuentra dentro del primer trimestre del año "/>
    <n v="0.375"/>
    <n v="0.375"/>
    <n v="3"/>
    <s v="Numérica"/>
    <s v="Sumatoria logros ponderados verificados actividades programadas / promedio meta ponderada periodo evaluado "/>
    <d v="2023-01-01T00:00:00"/>
    <d v="2023-03-31T00:00:00"/>
    <s v="»10-Oficina Asesora Jurídica"/>
    <x v="1"/>
    <s v="Cumplida"/>
    <n v="1"/>
    <s v="2 de las 3 activiades programadas para el 1er trimestre reportaron cumplimiento del 100% y una mas en el segundo trimestre afectandose la eficiencia "/>
    <d v="2023-06-30T00:00:00"/>
    <n v="1"/>
    <s v="2 de las 3 activiades programadas para el 1er trimestre reportaron cumplimiento del 100% y una mas en el segundo trimestre afectandose la eficiencia "/>
    <d v="2023-06-30T00:00:00"/>
    <s v="NO"/>
    <n v="0.97"/>
    <n v="0.375"/>
    <m/>
  </r>
  <r>
    <s v="JURIDICA"/>
    <x v="0"/>
    <s v="»10-"/>
    <s v="Oficina Asesora Jurídica"/>
    <n v="0"/>
    <s v="10-4-2"/>
    <s v="10-4"/>
    <x v="5"/>
    <s v="Act Compartida"/>
    <s v="N/A"/>
    <s v="N/A"/>
    <s v="N/A"/>
    <s v="N/A"/>
    <s v="N/A"/>
    <s v="N/A"/>
    <s v="Ejecutar las actividades compartidas cuya fecha de vencimiento se encuentra dentro del segundo trimestre del año "/>
    <n v="0.5"/>
    <n v="0.5"/>
    <n v="4"/>
    <s v="Numérica"/>
    <s v="Sumatoria logros ponderados verificados actividades programadas / promedio meta ponderada periodo evaluado "/>
    <d v="2023-04-01T00:00:00"/>
    <d v="2023-06-30T00:00:00"/>
    <s v="»10-Oficina Asesora Jurídica"/>
    <x v="2"/>
    <s v="Cumplida"/>
    <n v="1"/>
    <s v="No todas las actividades de las 4 programadas para el segundo trimestre reportaron avances del 100%. El cumplimiento se evidenció en con el tercer seguimiento, afectandose la eficiencia "/>
    <d v="2023-06-30T00:00:00"/>
    <n v="1"/>
    <s v="No todas las actividades de las 4 programadas para el segundo trimestre reportaron avances del 100%. El cumplimiento se evidenció en con el tercer seguimiento, afectandose la eficiencia "/>
    <d v="2023-06-30T00:00:00"/>
    <s v="NO"/>
    <n v="0.98"/>
    <n v="0.5"/>
    <m/>
  </r>
  <r>
    <s v="JURIDICA"/>
    <x v="0"/>
    <s v="»10-"/>
    <s v="Oficina Asesora Jurídica"/>
    <n v="0"/>
    <s v="10-4-4"/>
    <s v="10-4"/>
    <x v="6"/>
    <s v="Act Compartida"/>
    <s v="N/A"/>
    <s v="N/A"/>
    <s v="N/A"/>
    <s v="N/A"/>
    <s v="N/A"/>
    <s v="N/A"/>
    <s v="Ejecutar las actividades compartidas cuya fecha de vencimiento se encuentra dentro del cuarto trimestre del año "/>
    <n v="0.125"/>
    <n v="0.125"/>
    <n v="1"/>
    <s v="Numérica"/>
    <s v="Sumatoria logros ponderados verificados actividades programadas / promedio meta ponderada periodo evaluado "/>
    <d v="2023-10-01T00:00:00"/>
    <d v="2023-12-30T00:00:00"/>
    <s v="»10-Oficina Asesora Jurídica"/>
    <x v="0"/>
    <s v="Vencida"/>
    <s v="NA"/>
    <s v="NA"/>
    <s v="NA"/>
    <m/>
    <s v="NA"/>
    <s v="NA"/>
    <s v="NA"/>
    <s v="NA"/>
    <n v="0"/>
    <m/>
  </r>
  <r>
    <s v="JURIDICA"/>
    <x v="1"/>
    <s v="»11-"/>
    <s v="Grupo de Trabajo Cobro Coactivo"/>
    <n v="1"/>
    <s v="11-1"/>
    <s v="11-1"/>
    <x v="0"/>
    <s v="Innovador"/>
    <s v="Mejorar las herramientas tecnológicas de la Entidad"/>
    <s v="6-Plan Estratégico de Tecnologías de la Información"/>
    <s v="SI"/>
    <s v="N/A"/>
    <s v=" 7. Fortalecimiento organizacional y simplificación de procesos,  10. Racionalización de trámites,  17.Gestión de la información estadística,  11.Gobierno digital"/>
    <s v=" 17- Plan Estratégico de Tecnologías de la Información"/>
    <s v="Nuevo Sistema Cobro Coactivo Fase 2, implementado. (1.Formato Manual de Usuario GS03-F24 nuevo o actualizado  2. Registro de Capacitación)"/>
    <n v="0.6"/>
    <m/>
    <n v="1"/>
    <s v="Numérica"/>
    <s v="# de fase del modulo de cobro coactivo implementado/ 2da fase del aplicativo de cobro coactivo a implementar"/>
    <d v="2023-02-01T00:00:00"/>
    <d v="2023-12-22T00:00:00"/>
    <s v="»11-Grupo de Trabajo Cobro Coactivo, »20-Oficina de Tecnología e Informática, »130-Dirección  Financiera"/>
    <x v="0"/>
    <s v="Cumplida"/>
    <n v="1"/>
    <s v="Se da cumplimiento al producto con la entrega del manual de usuario para las mejoras realizadas al sistema de cobro coactivo en el modulo títulos de deposito judicial, asi mismo se realizo capacitacion a los usuarios"/>
    <d v="2023-12-22T00:00:00"/>
    <n v="1"/>
    <s v="Se valida cumplimiento del producto, se evidencia en los soportes el nuevo sistema cobro coactivo en fase 2, con formato manual de usuario y registro de capacitación."/>
    <d v="2023-12-22T00:00:00"/>
    <s v="SI"/>
    <s v="NA"/>
    <n v="0.6"/>
    <m/>
  </r>
  <r>
    <s v="JURIDICA"/>
    <x v="1"/>
    <s v="»11-"/>
    <s v="Grupo de Trabajo Cobro Coactivo"/>
    <n v="1"/>
    <s v="11-1-1"/>
    <s v="11-1"/>
    <x v="1"/>
    <s v="Innovador"/>
    <s v="N/A"/>
    <s v="N/A"/>
    <s v="N/A"/>
    <s v="N/A"/>
    <s v="N/A"/>
    <s v="N/A"/>
    <s v="Elaborar y aprobar requerimiento (1. Formato Solicitud de Requerimientos a Sistemas de Información GS03-F18 2. Formato Lista de Chequeo de Requisitos de Seguridad de la Información GS03-F27)"/>
    <n v="0.15"/>
    <n v="0.09"/>
    <n v="1"/>
    <s v="Numérica"/>
    <s v="# de soportes presentados / 2 soportes a presentar"/>
    <d v="2023-02-01T00:00:00"/>
    <d v="2023-02-24T00:00:00"/>
    <s v="»11-Grupo de Trabajo Cobro Coactivo, »20-Oficina de Tecnología e Informática, »130-Dirección  Financiera"/>
    <x v="1"/>
    <s v="Cumplida"/>
    <n v="1"/>
    <s v="Se realizaron mesas de trabajo con la OTI para revisar y ajustar la versión del requerimiento. Se adjunta Formato Solicitud de requerimientos a sistemas de información y Lista de chequeo de requisitos de seguridad de la información."/>
    <d v="2023-02-24T00:00:00"/>
    <n v="1"/>
    <s v="Se valida cumplimiento  de la actividad, se evidencia en los soportes Formato de Solicitud de requerimientos a sistemas de información y lista de chequeo de requisitos de seguridad de la información. "/>
    <d v="2023-02-24T00:00:00"/>
    <s v="SI"/>
    <n v="1"/>
    <n v="0.09"/>
    <n v="1"/>
  </r>
  <r>
    <s v="JURIDICA"/>
    <x v="1"/>
    <s v="»11-"/>
    <s v="Grupo de Trabajo Cobro Coactivo"/>
    <n v="1"/>
    <s v="11-1-2"/>
    <s v="11-1"/>
    <x v="2"/>
    <s v="Innovador"/>
    <s v="N/A"/>
    <s v="N/A"/>
    <s v="N/A"/>
    <s v="N/A"/>
    <s v="N/A"/>
    <s v="N/A"/>
    <s v="Diseñar la solución (1. Formato Arquitectura de Software GS03F21, ya sea nuevo o actualizado hasta el capitulo 2  / Único entregable) "/>
    <n v="0"/>
    <n v="0"/>
    <n v="1"/>
    <s v="Numérica"/>
    <s v="# de soportes presentados / 1 soportes a presentar"/>
    <d v="2023-02-01T00:00:00"/>
    <d v="2023-02-24T00:00:00"/>
    <s v="»20-Oficina de Tecnología e Informática"/>
    <x v="1"/>
    <s v="Cumplida"/>
    <n v="1"/>
    <s v="La OTI realizó la actualización de la información general, actualización de modelos y características de los servidores asignados a producción. Se adjunta Formato Arquitectura de Software."/>
    <d v="2023-02-24T00:00:00"/>
    <n v="1"/>
    <s v="Se valida cumplimiento de la actividad, se evidencia en los soportes, formato de arquitectura software actualizado, de fecha 28 de febrero de 2023"/>
    <d v="2023-02-28T00:00:00"/>
    <s v="SI"/>
    <n v="1"/>
    <n v="0"/>
    <m/>
  </r>
  <r>
    <s v="JURIDICA"/>
    <x v="1"/>
    <s v="»11-"/>
    <s v="Grupo de Trabajo Cobro Coactivo"/>
    <n v="1"/>
    <s v="11-1-3"/>
    <s v="11-1"/>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0.09"/>
    <n v="1"/>
    <s v="Numérica"/>
    <s v="# de soportes presentados /2 soportes a presentar"/>
    <d v="2023-02-01T00:00:00"/>
    <d v="2023-02-24T00:00:00"/>
    <s v="»11-Grupo de Trabajo Cobro Coactivo, »20-Oficina de Tecnología e Informática, »130-Dirección  Financiera"/>
    <x v="1"/>
    <s v="Cumplida"/>
    <n v="1"/>
    <s v="Se realizó la planeación de tareas, la línea base de requerimientos (Historias de usuario) y el plan de pruebas diseñado. Se adjunta documento con los soportes"/>
    <d v="2023-02-24T00:00:00"/>
    <n v="1"/>
    <s v="Se valida cumplimiento de la actividad, se evidencia en los soportes documento que contiene historias de usuario y plan de pruebas. "/>
    <d v="2023-02-24T00:00:00"/>
    <s v="SI"/>
    <n v="1"/>
    <n v="0.09"/>
    <n v="1"/>
  </r>
  <r>
    <s v="JURIDICA"/>
    <x v="1"/>
    <s v="»11-"/>
    <s v="Grupo de Trabajo Cobro Coactivo"/>
    <n v="1"/>
    <s v="11-1-4"/>
    <s v="11-1"/>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5"/>
    <n v="0.3"/>
    <n v="1"/>
    <s v="Numérica"/>
    <s v="# de soportes presentados / 4 soportes a presentar"/>
    <d v="2023-07-01T00:00:00"/>
    <d v="2023-12-08T00:00:00"/>
    <s v="»11-Grupo de Trabajo Cobro Coactivo, »20-Oficina de Tecnología e Informática, »130-Dirección  Financiera"/>
    <x v="0"/>
    <s v="Cumplida"/>
    <n v="1"/>
    <s v="Se avanzó en la construcción de componentes de software para para la fase 2 del nuevo sistema de cobro coactivo. Se realizo la ejecucion de pruebas en desarrollo."/>
    <d v="2023-12-08T00:00:00"/>
    <n v="1"/>
    <s v="Se valida cumplimiento de la actividad, se evidencia en los soportes documentos con captura de pantalla del código fuente registrado en devops; captura de pantalla  de casos de prueba ejecutados por desarrollo; captura de pantalla  de casos de prueba ejecutados para aceptación, y formato acta de prueba de desarrollo de Software."/>
    <d v="2023-12-08T00:00:00"/>
    <s v="SI"/>
    <n v="1"/>
    <n v="0.3"/>
    <n v="1"/>
  </r>
  <r>
    <s v="JURIDICA"/>
    <x v="1"/>
    <s v="»11-"/>
    <s v="Grupo de Trabajo Cobro Coactivo"/>
    <n v="1"/>
    <s v="11-1-5"/>
    <s v="11-1"/>
    <x v="1"/>
    <s v="Innovador"/>
    <s v="N/A"/>
    <s v="N/A"/>
    <s v="N/A"/>
    <s v="N/A"/>
    <s v="N/A"/>
    <s v="N/A"/>
    <s v="Realizar manuales y capacitar a los usuarios (1.Formato Manual de Usuario GS03-F24 nuevo o actualizado  2. Registro de Capacitación)"/>
    <n v="0.2"/>
    <n v="0.12"/>
    <n v="1"/>
    <s v="Numérica"/>
    <s v="# de soportes presentados / 2 soportes a presentar"/>
    <d v="2023-12-05T00:00:00"/>
    <d v="2023-12-22T00:00:00"/>
    <s v="»11-Grupo de Trabajo Cobro Coactivo, »20-Oficina de Tecnología e Informática, »130-Dirección  Financiera"/>
    <x v="0"/>
    <s v="Cumplida"/>
    <n v="1"/>
    <s v="Se da cumplimiento a la actividad con la entrega del manual de usuario para las mejoras realizadas al sistema de cobro coactivo en el modulo títulos de deposito judicial, asi mismo se realizo capacitacion a los usuarios"/>
    <d v="2023-12-22T00:00:00"/>
    <n v="1"/>
    <s v="Se valida cumplimiento de la actividad, se evidencia en los soportes documentos con manuales y capacitación a los usuarios."/>
    <d v="2023-12-22T00:00:00"/>
    <s v="SI"/>
    <n v="1"/>
    <n v="0.12"/>
    <n v="1"/>
  </r>
  <r>
    <s v="JURIDICA"/>
    <x v="1"/>
    <s v="»11-"/>
    <s v="Grupo de Trabajo Cobro Coactivo"/>
    <n v="1"/>
    <s v="11-2"/>
    <s v="11-2"/>
    <x v="0"/>
    <s v="Operativo"/>
    <s v="N/A"/>
    <s v="18-Documentación "/>
    <s v="SI"/>
    <s v="N/A"/>
    <s v=" 16.Gestión documental"/>
    <s v="N/A"/>
    <s v="Procedimiento de Cobro Coactivo GJ01 - P01, actualizado. (captura de pantalla del aplicativo/único entregable)"/>
    <n v="0.4"/>
    <m/>
    <n v="1"/>
    <s v="Numérica"/>
    <s v="# de procedimiento de cobro coactivo actualizado/ 1 procedimiento de cobro coactivo a actualizar "/>
    <d v="2023-02-01T00:00:00"/>
    <d v="2023-08-31T00:00:00"/>
    <s v="»11-Grupo de Trabajo Cobro Coactivo, »30-Oficina Asesora de Planeación"/>
    <x v="3"/>
    <s v="Cumplida"/>
    <n v="1"/>
    <s v="Se modificó el procedimiento y se actualizó en el aplicativo SIGI. Se adjunta captura de pantalla y procedimiento actualizado."/>
    <d v="2023-04-27T00:00:00"/>
    <n v="1"/>
    <s v="Se valida cumplimiento del producto, se evidencia en los soportes procedimiento actualizado y captura de pantalla del aplicativo."/>
    <d v="2023-04-27T00:00:00"/>
    <s v="SI"/>
    <s v="NA"/>
    <n v="0.4"/>
    <m/>
  </r>
  <r>
    <s v="JURIDICA"/>
    <x v="1"/>
    <s v="»11-"/>
    <s v="Grupo de Trabajo Cobro Coactivo"/>
    <n v="1"/>
    <s v="11-2-1"/>
    <s v="11-2"/>
    <x v="1"/>
    <s v="Operativo"/>
    <s v="N/A"/>
    <s v="N/A"/>
    <s v="N/A"/>
    <s v="N/A"/>
    <s v="N/A"/>
    <s v="N/A"/>
    <s v="Cargar y presentar a través del SIGI,  la propuesta del documento GJ01 P01 Procedimiento de Cobro Coactivo a la Oficina Asesora de Planeación (captura de pantalla del aplicativo con fecha /  único entregable)"/>
    <n v="0.7"/>
    <n v="0.27999999999999997"/>
    <n v="1"/>
    <s v="Numérica"/>
    <s v="# de documentos elaborados y presentados/total de documentos a elaborar y presentar"/>
    <d v="2023-02-01T00:00:00"/>
    <d v="2023-02-28T00:00:00"/>
    <s v="»11-Grupo de Trabajo Cobro Coactivo"/>
    <x v="1"/>
    <s v="Cumplida"/>
    <n v="1"/>
    <s v="Se realizó la modificación del procedimiento de Cobro Coactivo GJ01 P01 y se remitió la propuesta de modificación a través del SIGI. Se adjunta captura de pantalla del aplicativo"/>
    <d v="2023-02-28T00:00:00"/>
    <n v="1"/>
    <s v="Se valida cumplimiento de la actividad, se evidencia en los soportes captura de pantalla del aplicativo que contiene la propuesta de modificación del 24 de febrero de 2023"/>
    <d v="2023-02-24T00:00:00"/>
    <s v="SI"/>
    <n v="1"/>
    <n v="0.27999999999999997"/>
    <n v="1"/>
  </r>
  <r>
    <s v="JURIDICA"/>
    <x v="1"/>
    <s v="»11-"/>
    <s v="Grupo de Trabajo Cobro Coactivo"/>
    <n v="1"/>
    <s v="11-2-2"/>
    <s v="11-2"/>
    <x v="2"/>
    <s v="Operativo"/>
    <s v="N/A"/>
    <s v="N/A"/>
    <s v="N/A"/>
    <s v="N/A"/>
    <s v="N/A"/>
    <s v="N/A"/>
    <s v="Revisar metodológicamente la propuesta del documento GJ01 P01 Procedimiento de Cobro Coactivo y enviarla al Grupo de Cobro Coactivo (captura de pantalla del aplicativo/ único entregable)"/>
    <n v="0"/>
    <n v="0"/>
    <n v="1"/>
    <s v="Numérica"/>
    <s v="# de documentos revisados metodológicamente/ Total de documentos a revisar "/>
    <d v="2023-03-01T00:00:00"/>
    <d v="2023-03-31T00:00:00"/>
    <s v="»30-Oficina Asesora de Planeación"/>
    <x v="1"/>
    <s v="Cumplida"/>
    <n v="1"/>
    <s v="La Oficina Asesora de Planeación revisó el documento y lo remitió con sugerencias para hacer los ajustes pertinentes. Se adjunta captura de pantalla del aplicativo"/>
    <d v="2023-03-31T00:00:00"/>
    <n v="1"/>
    <s v="Se valida cumplimiento de la actividad, se evidencia en los soportes captura de pantalla del aplicativo que contiene la revisión de la OAP del 27 de febrero de 2023"/>
    <d v="2023-02-27T00:00:00"/>
    <s v="SI"/>
    <n v="1"/>
    <n v="0"/>
    <m/>
  </r>
  <r>
    <s v="JURIDICA"/>
    <x v="1"/>
    <s v="»11-"/>
    <s v="Grupo de Trabajo Cobro Coactivo"/>
    <n v="1"/>
    <s v="11-2-3"/>
    <s v="11-2"/>
    <x v="1"/>
    <s v="Operativo"/>
    <s v="N/A"/>
    <s v="N/A"/>
    <s v="N/A"/>
    <s v="N/A"/>
    <s v="N/A"/>
    <s v="N/A"/>
    <s v="Ajustar y/o aprobar técnicamente el documento  GJ01 P01 Procedimiento de Cobro Coactivo y remitirla a la Oficina Asesora de Planeación (captura de pantalla del aplicativo/único entregable)"/>
    <n v="0.3"/>
    <n v="0.12"/>
    <n v="1"/>
    <s v="Numérica"/>
    <s v="# de documentos ajustados y remitidos a la OAP/ Total de documentos a ajustar y remitir "/>
    <d v="2023-04-03T00:00:00"/>
    <d v="2023-07-31T00:00:00"/>
    <s v="»11-Grupo de Trabajo Cobro Coactivo"/>
    <x v="3"/>
    <s v="Cumplida"/>
    <n v="1"/>
    <s v="Se realizaron los ajustes sugeridos por la Oficina Asesora de Planeación y se remitió el documento por el SIGI, para la respectiva aprobación. Se adjunta captura de pantalla del aplicativo"/>
    <d v="2023-04-18T00:00:00"/>
    <n v="1"/>
    <s v="Se valida cumplimiento de la actividad. Se evidencia en los soportes captura de pantalla del aplicativo con la revisión técnica del documento. "/>
    <d v="2023-04-18T00:00:00"/>
    <s v="SI"/>
    <n v="1"/>
    <n v="0.12"/>
    <n v="1"/>
  </r>
  <r>
    <s v="JURIDICA"/>
    <x v="1"/>
    <s v="»11-"/>
    <s v="Grupo de Trabajo Cobro Coactivo"/>
    <n v="1"/>
    <s v="11-2-4"/>
    <s v="11-2"/>
    <x v="2"/>
    <s v="Operativo"/>
    <s v="N/A"/>
    <s v="N/A"/>
    <s v="N/A"/>
    <s v="N/A"/>
    <s v="N/A"/>
    <s v="N/A"/>
    <s v="Publicar en el Sistema Integral de Gestión Institucional el documento  GJ01 P01 Procedimiento de Cobro Coactivo actualizado. (captura de pantalla del aplicativo/ único entregable)"/>
    <n v="0"/>
    <n v="0"/>
    <n v="1"/>
    <s v="Numérica"/>
    <s v="# de documentos publicados/ Total de documentos a publicar "/>
    <d v="2023-08-01T00:00:00"/>
    <d v="2023-08-31T00:00:00"/>
    <s v="»30-Oficina Asesora de Planeación"/>
    <x v="3"/>
    <s v="Cumplida"/>
    <n v="1"/>
    <s v="Se realizó la aprobación por parte de la Oficina Asesora de Planeación y se oficializó el documento en el SIGI. Se adjunta captura de pantalla del aplicativo y procedimiento actualizado."/>
    <d v="2023-04-27T00:00:00"/>
    <n v="1"/>
    <s v="Se valida cumplimiento de la actividad. Se evidencia en los soportes captura de pantalla del aplicativo con la publicación correspondiente y además documento oficializado."/>
    <d v="2023-04-27T00:00:00"/>
    <s v="SI"/>
    <n v="1"/>
    <n v="0"/>
    <m/>
  </r>
  <r>
    <s v="JURIDICA"/>
    <x v="1"/>
    <s v="»11-"/>
    <s v="Grupo de Trabajo Cobro Coactivo"/>
    <n v="1"/>
    <s v="11-3"/>
    <s v="11-3"/>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1-Grupo de Trabajo Cobro Coactivo"/>
    <x v="0"/>
    <s v="Vencida"/>
    <s v="NA"/>
    <s v="NA"/>
    <s v="NA"/>
    <m/>
    <s v="NA"/>
    <s v="NA"/>
    <s v="NA"/>
    <s v="NA"/>
    <n v="0"/>
    <m/>
  </r>
  <r>
    <s v="JURIDICA"/>
    <x v="1"/>
    <s v="»11-"/>
    <s v="Grupo de Trabajo Cobro Coactivo"/>
    <n v="1"/>
    <s v="11-3-1"/>
    <s v="11-3"/>
    <x v="4"/>
    <s v="Act Compartida"/>
    <s v="N/A"/>
    <s v="N/A"/>
    <s v="N/A"/>
    <s v="N/A"/>
    <s v="N/A"/>
    <s v="N/A"/>
    <s v="Ejecutar las actividades compartidas cuya fecha de vencimiento se encuentra dentro del primer trimestre del año "/>
    <e v="#DIV/0!"/>
    <e v="#DIV/0!"/>
    <n v="3"/>
    <s v="Numérica"/>
    <s v="Sumatoria logros ponderados verificados actividades programadas / promedio meta ponderada periodo evaluado "/>
    <d v="2023-01-01T00:00:00"/>
    <d v="2023-03-31T00:00:00"/>
    <s v="»11-Grupo de Trabajo Cobro Coactivo"/>
    <x v="1"/>
    <s v="Cumplida"/>
    <n v="1"/>
    <s v="3 Actividades programas para el primer trimestre reportaron avances del 100%"/>
    <d v="2023-03-31T00:00:00"/>
    <n v="1"/>
    <s v="De acuerdo con el soporte entregado la actividad fue cumplida"/>
    <d v="2023-03-31T00:00:00"/>
    <s v="SI"/>
    <n v="1"/>
    <e v="#DIV/0!"/>
    <m/>
  </r>
  <r>
    <s v="JURIDICA"/>
    <x v="1"/>
    <s v="»11-"/>
    <s v="Grupo de Trabajo Cobro Coactivo"/>
    <n v="1"/>
    <s v="11-3-2"/>
    <s v="11-3"/>
    <x v="5"/>
    <s v="Act Compartida"/>
    <s v="N/A"/>
    <s v="N/A"/>
    <s v="N/A"/>
    <s v="N/A"/>
    <s v="N/A"/>
    <s v="N/A"/>
    <s v="Ejecutar las actividades compartidas cuya fecha de vencimiento se encuentra dentro del segundo trimestre del año "/>
    <e v="#DIV/0!"/>
    <e v="#DIV/0!"/>
    <n v="2"/>
    <s v="Numérica"/>
    <s v="Sumatoria logros ponderados verificados actividades programadas / promedio meta ponderada periodo evaluado "/>
    <d v="2023-04-01T00:00:00"/>
    <d v="2023-06-30T00:00:00"/>
    <s v="»11-Grupo de Trabajo Cobro Coactivo"/>
    <x v="2"/>
    <s v="Cumplida"/>
    <n v="1"/>
    <s v="2 Actividades programadas para el segundo trimestre reportaron avances del 100%"/>
    <d v="2023-06-30T00:00:00"/>
    <n v="1"/>
    <s v="2 Actividades programadas para el segundo trimestre reportaron avances del 100%"/>
    <d v="2023-06-30T00:00:00"/>
    <s v="SI"/>
    <n v="1"/>
    <e v="#DIV/0!"/>
    <m/>
  </r>
  <r>
    <s v="JURIDICA"/>
    <x v="1"/>
    <s v="»11-"/>
    <s v="Grupo de Trabajo Cobro Coactivo"/>
    <n v="1"/>
    <s v="11-3-3"/>
    <s v="11-3"/>
    <x v="7"/>
    <s v="Act Compartida"/>
    <s v="N/A"/>
    <s v="N/A"/>
    <s v="N/A"/>
    <s v="N/A"/>
    <s v="N/A"/>
    <s v="N/A"/>
    <s v="Ejecutar las actividades compartidas cuya fecha de vencimiento se encuentra dentro del tercer trimestre del año "/>
    <e v="#DIV/0!"/>
    <e v="#DIV/0!"/>
    <n v="3"/>
    <s v="Numérica"/>
    <s v="Sumatoria logros ponderados verificados actividades programadas / promedio meta ponderada periodo evaluado "/>
    <d v="2023-07-01T00:00:00"/>
    <d v="2023-09-30T00:00:00"/>
    <s v="»11-Grupo de Trabajo Cobro Coactivo"/>
    <x v="3"/>
    <s v="Cumplida"/>
    <n v="1"/>
    <s v="Se realizaron las 3 Actividades programadas"/>
    <d v="2023-09-30T00:00:00"/>
    <n v="1"/>
    <s v="Se validaron soportes de las 3 Actividades programadas para este trimestre "/>
    <d v="2023-09-30T00:00:00"/>
    <s v="SI"/>
    <n v="1"/>
    <e v="#DIV/0!"/>
    <m/>
  </r>
  <r>
    <s v="JURIDICA"/>
    <x v="1"/>
    <s v="»11-"/>
    <s v="Grupo de Trabajo Cobro Coactivo"/>
    <n v="1"/>
    <s v="11-3-4."/>
    <s v="11-3"/>
    <x v="6"/>
    <s v="Act Compartida"/>
    <s v="N/A"/>
    <s v="N/A"/>
    <s v="N/A"/>
    <s v="N/A"/>
    <s v="N/A"/>
    <s v="N/A"/>
    <s v="Ejecutar las actividades compartidas cuya fecha de vencimiento se encuentra dentro del cuarto trimestre del año "/>
    <e v="#DIV/0!"/>
    <e v="#DIV/0!"/>
    <n v="3"/>
    <s v="Numérica"/>
    <s v="Sumatoria logros ponderados verificados actividades programadas / promedio meta ponderada periodo evaluado "/>
    <d v="2023-10-01T00:00:00"/>
    <d v="2023-12-30T00:00:00"/>
    <s v="»11-Grupo de Trabajo Cobro Coactivo"/>
    <x v="0"/>
    <s v="Vencida"/>
    <s v="NA"/>
    <s v="NA"/>
    <s v="NA"/>
    <m/>
    <s v="NA"/>
    <s v="NA"/>
    <s v="NA"/>
    <s v="NA"/>
    <e v="#DIV/0!"/>
    <m/>
  </r>
  <r>
    <s v="JURIDICA"/>
    <x v="2"/>
    <s v="»12-"/>
    <s v="Grupo de Trabajo de Regulación"/>
    <n v="0"/>
    <s v="12-1"/>
    <s v="12-1"/>
    <x v="0"/>
    <s v="Innovador"/>
    <s v="Diseñar e implementar una estrategia que fortalezca la analítica de datos institucional para la toma de decisiones y la prestación de servicios"/>
    <s v="18-Documentación "/>
    <s v="NO"/>
    <s v="N/A"/>
    <s v=" 14. Mejora normativa"/>
    <s v=" 14-PTEP - Transparencia y acceso a la información "/>
    <s v="Diagnóstico general al Título II de la Circular Única para establecer recomendaciones de mejora regulatoria, realizado. (Diagnóstico elaborado/único entregable)"/>
    <n v="0.5"/>
    <m/>
    <n v="1"/>
    <s v="Numérica"/>
    <s v="# de Diagnóstico elaborado/1 diagnóstico a elaborar"/>
    <d v="2023-02-01T00:00:00"/>
    <d v="2023-12-15T00:00:00"/>
    <s v="»12-Grupo de Trabajo de Regulación"/>
    <x v="0"/>
    <s v="Cumplida"/>
    <n v="1"/>
    <s v="Se elaboró diagnóstico general al Título II de la Circular Única para establecer recomendaciones de mejora regulatoria y se remitió a la Delegatura."/>
    <d v="2023-09-29T00:00:00"/>
    <n v="1"/>
    <s v="Se valida cumplimiento del producto, se evidencia en los soportes diagnóstico realizado. "/>
    <d v="2023-09-29T00:00:00"/>
    <s v="SI"/>
    <s v="NA"/>
    <n v="0.5"/>
    <m/>
  </r>
  <r>
    <s v="JURIDICA"/>
    <x v="2"/>
    <s v="»12-"/>
    <s v="Grupo de Trabajo de Regulación"/>
    <n v="0"/>
    <s v="12-1-1"/>
    <s v="12-1"/>
    <x v="1"/>
    <s v="Innovador"/>
    <s v="N/A"/>
    <s v="N/A"/>
    <s v="N/A"/>
    <s v="N/A"/>
    <s v="N/A"/>
    <s v="N/A"/>
    <s v="Revisar e identificar fundamentos normativos de las instrucciones compiladas en el titulo II de la Circular Única (Informe Word/único entregable)"/>
    <n v="0.35"/>
    <n v="0.17499999999999999"/>
    <n v="1"/>
    <s v="Numérica"/>
    <s v="# de revisión de fundamentos normativos realizada/ 1 revisión de fundamentos normativos a realizar"/>
    <d v="2023-02-01T00:00:00"/>
    <d v="2023-03-15T00:00:00"/>
    <s v="»12-Grupo de Trabajo de Regulación"/>
    <x v="1"/>
    <s v="Cumplida"/>
    <n v="1"/>
    <s v="Se revisó e identificó los fundamentos normativos de las instrucciones compiladas en el Título II de la Circular Única de la Superintendencia de Industria y Comercio. Se adjunta informe"/>
    <d v="2023-03-15T00:00:00"/>
    <n v="1"/>
    <s v="Se valida cumplimiento de la actividad, se evidencia en los soportes documento Word que contiene  la revisión e identificación de los fundamentos normativos del Título II de la Circular Única. Se sugiere al área que los soportes allegado tengan relacionada la fecha de elaboración y/o ejecución, según sea el caso. "/>
    <d v="2023-03-15T00:00:00"/>
    <s v="SI"/>
    <n v="1"/>
    <n v="0.17499999999999999"/>
    <n v="1"/>
  </r>
  <r>
    <s v="JURIDICA"/>
    <x v="2"/>
    <s v="»12-"/>
    <s v="Grupo de Trabajo de Regulación"/>
    <n v="0"/>
    <s v="12-1-2"/>
    <s v="12-1"/>
    <x v="1"/>
    <s v="Innovador"/>
    <s v="N/A"/>
    <s v="N/A"/>
    <s v="N/A"/>
    <s v="N/A"/>
    <s v="N/A"/>
    <s v="N/A"/>
    <s v="Elaborar documento prediagnóstico de acuerdo con la revisión realizada al título II de la Circular Única (Documento prediagnóstico elaborado/único entregable)"/>
    <n v="0.35"/>
    <n v="0.17499999999999999"/>
    <n v="1"/>
    <s v="Numérica"/>
    <s v="# de documento prediagnóstico elaborado/ 1 documento prediagnóstico a elaborar"/>
    <d v="2023-03-16T00:00:00"/>
    <d v="2023-09-29T00:00:00"/>
    <s v="»12-Grupo de Trabajo de Regulación"/>
    <x v="3"/>
    <s v="Cumplida"/>
    <n v="1"/>
    <s v="Se elaboró el documento prediagnóstico de acuerdo con la revisión realizada al título II de la Circular Única. Se adjunta documento prediagnóstico y trazabilidad con la aprobación de la jefe de Oficina Asesora Jurídica"/>
    <d v="2023-09-28T00:00:00"/>
    <n v="1"/>
    <s v="Se valida cumplimiento de la actividad, se evidencia en los soportes documento de diagnóstico. "/>
    <d v="2023-09-28T00:00:00"/>
    <s v="SI"/>
    <n v="1"/>
    <n v="0.17499999999999999"/>
    <n v="1"/>
  </r>
  <r>
    <s v="JURIDICA"/>
    <x v="2"/>
    <s v="»12-"/>
    <s v="Grupo de Trabajo de Regulación"/>
    <n v="0"/>
    <s v="12-1-3"/>
    <s v="12-1"/>
    <x v="1"/>
    <s v="Innovador"/>
    <s v="N/A"/>
    <s v="N/A"/>
    <s v="N/A"/>
    <s v="N/A"/>
    <s v="N/A"/>
    <s v="N/A"/>
    <s v="Enviar diagnóstico a la Delegatura para la Protección del Consumidor (Diagnóstico elaborado y soporte de envío/único entregable)"/>
    <n v="0.3"/>
    <n v="0.15"/>
    <n v="1"/>
    <s v="Numérica"/>
    <s v="# de Diagnóstico enviado/1 diagnóstico a enviar"/>
    <d v="2023-10-02T00:00:00"/>
    <d v="2023-12-15T00:00:00"/>
    <s v="»12-Grupo de Trabajo de Regulación"/>
    <x v="0"/>
    <s v="Cumplida"/>
    <n v="1"/>
    <s v="Teniendo en cuenta la revisión al título II de la Circular Única, se elaboró y remitió a la Delegatura el documento diagnóstico. Se adjunta documento diagnóstico y soporte de envío"/>
    <d v="2023-09-29T00:00:00"/>
    <n v="1"/>
    <s v="Se valida cumplimiento de la actividad, se evidencia en los soportes correo electrónico enviado a la delegatura de protección al consumidor, con el anexo correspondiente té."/>
    <d v="2023-09-29T00:00:00"/>
    <s v="SI"/>
    <n v="1"/>
    <n v="0.15"/>
    <n v="1"/>
  </r>
  <r>
    <s v="JURIDICA"/>
    <x v="2"/>
    <s v="»12-"/>
    <s v="Grupo de Trabajo de Regulación"/>
    <n v="0"/>
    <s v="12-2"/>
    <s v="12-2"/>
    <x v="0"/>
    <s v="Innovador"/>
    <s v="Incrementar las actividades de difusión y pedagogía en el marco de las funciones de la SIC, para empoderar a usuarios y consumidores. "/>
    <s v="8-Modelo Integrado de Planeación y Gestión "/>
    <s v="NO"/>
    <s v="N/A"/>
    <s v=" 9. Participación ciudadana en la gestión pública,  15.Gestión del conocimiento y la innovación"/>
    <s v=" 14-PTEP - Transparencia y acceso a la información "/>
    <s v="Boletines Jurídicos dirigidos a grupos de interés, publicados en la página web y divulgados. (6 PDFs con capturas de pantalla de divulgaciones)"/>
    <n v="0.5"/>
    <m/>
    <n v="6"/>
    <s v="Numérica"/>
    <s v="# de boletines jurídicos  publicados y divulgados/6 boletines jurídicos a publicar y divulgar"/>
    <d v="2023-01-02T00:00:00"/>
    <d v="2023-12-31T00:00:00"/>
    <s v="»12-Grupo de Trabajo de Regulación"/>
    <x v="0"/>
    <s v="Cumplida"/>
    <n v="1"/>
    <s v="Durante la vigencia 2023 se elaboraron, publicaron y divulgaron 6 boletines juridicos. Se adjuntan PDF's con las divulgaciones"/>
    <d v="2023-12-31T00:00:00"/>
    <n v="1"/>
    <s v="Se valida cumplimiento del producto, se evidencia en los soportes los boletines jurídicosen página web y divulgados,"/>
    <d v="2023-12-31T00:00:00"/>
    <s v="SI"/>
    <s v="NA"/>
    <n v="0.5"/>
    <m/>
  </r>
  <r>
    <s v="JURIDICA"/>
    <x v="2"/>
    <s v="»12-"/>
    <s v="Grupo de Trabajo de Regulación"/>
    <n v="0"/>
    <s v="12-2-1"/>
    <s v="12-2"/>
    <x v="1"/>
    <s v="Innovador"/>
    <s v="N/A"/>
    <s v="N/A"/>
    <s v="N/A"/>
    <s v="N/A"/>
    <s v="N/A"/>
    <s v="N/A"/>
    <s v="Recopilar insumos (actos administrativos, conceptos, sentencias judiciales, entre otros) de las áreas misionales que harán parte de los Boletines Jurídicos ( 6 PDFs recopilando las  comunicaciones de remisión  de insumos)"/>
    <n v="0.4"/>
    <n v="0.2"/>
    <n v="6"/>
    <s v="Numérica"/>
    <s v="# de soportes con los insumos que remiten las áreas recopilados/ 6 PDF con los insumos que remiten las áreas a recopilar"/>
    <d v="2023-01-02T00:00:00"/>
    <d v="2023-12-31T00:00:00"/>
    <s v="»12-Grupo de Trabajo de Regulación"/>
    <x v="0"/>
    <s v="Cumplida"/>
    <n v="1"/>
    <s v="Se consolidaron los insumos enviados por las diferentes áreas y Delegaturas de la SIC, para el contenido de los boletines de octubre y diciembre. Se adjunta PDF's "/>
    <d v="2023-12-31T00:00:00"/>
    <n v="1"/>
    <s v="Se avala avance de la actividad, se evidencia en los soportes documento consolidado pdf para el contenido del boletín jurídico. "/>
    <d v="2023-12-31T00:00:00"/>
    <s v="SI"/>
    <n v="1"/>
    <n v="0.2"/>
    <n v="1"/>
  </r>
  <r>
    <s v="JURIDICA"/>
    <x v="2"/>
    <s v="»12-"/>
    <s v="Grupo de Trabajo de Regulación"/>
    <n v="0"/>
    <s v="12-2-2"/>
    <s v="12-2"/>
    <x v="1"/>
    <s v="Innovador"/>
    <s v="N/A"/>
    <s v="N/A"/>
    <s v="N/A"/>
    <s v="N/A"/>
    <s v="N/A"/>
    <s v="N/A"/>
    <s v="Elaborar contenidos y publicar los Boletines Jurídicos en la página web de la SIC (6 capturas de pantalla de las publicaciones)"/>
    <n v="0.4"/>
    <n v="0.2"/>
    <n v="6"/>
    <s v="Numérica"/>
    <s v="# de boletines jurídicos publicados/ 6 boletines a publicar"/>
    <d v="2023-01-02T00:00:00"/>
    <d v="2023-12-31T00:00:00"/>
    <s v="»12-Grupo de Trabajo de Regulación"/>
    <x v="0"/>
    <s v="Cumplida"/>
    <n v="1"/>
    <s v="Se elaboraron los boletines de octubre y diciembre y posteriormente se solicitó la publicación en la página de la Entidad. Se adjunta captura de pantalla de la publicación"/>
    <d v="2023-12-31T00:00:00"/>
    <n v="1"/>
    <s v="Se valida avance de la actividad, se evidencia en los soportes boletín jurídico "/>
    <d v="2023-12-31T00:00:00"/>
    <s v="SI"/>
    <n v="1"/>
    <n v="0.2"/>
    <n v="1"/>
  </r>
  <r>
    <s v="JURIDICA"/>
    <x v="2"/>
    <s v="»12-"/>
    <s v="Grupo de Trabajo de Regulación"/>
    <n v="0"/>
    <s v="12-2-3"/>
    <s v="12-2"/>
    <x v="1"/>
    <s v="Innovador"/>
    <s v="N/A"/>
    <s v="N/A"/>
    <s v="N/A"/>
    <s v="N/A"/>
    <s v="N/A"/>
    <s v="N/A"/>
    <s v="Divulgar bimestralmente el Boletín Jurídico a través de los diferentes canales de comunicación (6 capturas de pantalla de divulgaciones)"/>
    <n v="0.2"/>
    <n v="0.1"/>
    <n v="6"/>
    <s v="Numérica"/>
    <s v="# de boletines jurídicos divulgados/ 6 boletines jurídicos a divulgar"/>
    <d v="2023-02-01T00:00:00"/>
    <d v="2023-12-31T00:00:00"/>
    <s v="»12-Grupo de Trabajo de Regulación"/>
    <x v="0"/>
    <s v="Cumplida"/>
    <n v="1"/>
    <s v="Se realizó la divulgación de los boletines de octubre y diciembre, a través de los diferentes canales. Se adjunta captura de pantalla de la divulgación"/>
    <d v="2023-12-31T00:00:00"/>
    <n v="1"/>
    <s v="Se valida avance de la actividad, se evidencia en los soportes captura de pantalla de la página de la SIC con la publicación del boletín jurídico. "/>
    <d v="2023-12-31T00:00:00"/>
    <s v="SI"/>
    <n v="1"/>
    <n v="0.1"/>
    <n v="1"/>
  </r>
  <r>
    <s v="JURIDICA"/>
    <x v="2"/>
    <s v="»12-"/>
    <s v="Grupo de Trabajo de Regulación"/>
    <n v="0"/>
    <s v="12-3"/>
    <s v="12-3"/>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2-Grupo de Trabajo de Regulación"/>
    <x v="0"/>
    <s v="Vencida"/>
    <s v="NA"/>
    <s v="NA"/>
    <s v="NA"/>
    <m/>
    <s v="NA"/>
    <s v="NA"/>
    <s v="NA"/>
    <s v="NA"/>
    <n v="0"/>
    <m/>
  </r>
  <r>
    <s v="JURIDICA"/>
    <x v="2"/>
    <s v="»12-"/>
    <s v="Grupo de Trabajo de Regulación"/>
    <n v="0"/>
    <s v="12-3-1"/>
    <s v="12-3"/>
    <x v="4"/>
    <s v="Act Compartida"/>
    <s v="N/A"/>
    <s v="N/A"/>
    <s v="N/A"/>
    <s v="N/A"/>
    <s v="N/A"/>
    <s v="N/A"/>
    <s v="Ejecutar las actividades compartidas cuya fecha de vencimiento se encuentra dentro del primer trimestre del año "/>
    <e v="#DIV/0!"/>
    <e v="#DIV/0!"/>
    <n v="6"/>
    <s v="Numérica"/>
    <s v="Sumatoria logros ponderados verificados actividades programadas / promedio meta ponderada periodo evaluado "/>
    <d v="2023-01-01T00:00:00"/>
    <d v="2023-03-31T00:00:00"/>
    <s v="»12-Grupo de Trabajo de Regulación"/>
    <x v="1"/>
    <s v="Cumplida"/>
    <n v="1"/>
    <s v="6 Actividades programadas para el primer trimestre reportaron avances del 100%"/>
    <d v="2023-03-31T00:00:00"/>
    <n v="1"/>
    <s v="De acuerdo con el soporte entregado la actividad fue cumplida"/>
    <d v="2023-03-31T00:00:00"/>
    <s v="SI"/>
    <n v="1"/>
    <e v="#DIV/0!"/>
    <m/>
  </r>
  <r>
    <s v="JURIDICA"/>
    <x v="2"/>
    <s v="»12-"/>
    <s v="Grupo de Trabajo de Regulación"/>
    <n v="0"/>
    <s v="12-3-2"/>
    <s v="12-3"/>
    <x v="5"/>
    <s v="Act Compartida"/>
    <s v="N/A"/>
    <s v="N/A"/>
    <s v="N/A"/>
    <s v="N/A"/>
    <s v="N/A"/>
    <s v="N/A"/>
    <s v="Ejecutar las actividades compartidas cuya fecha de vencimiento se encuentra dentro del segundo trimestre del año "/>
    <e v="#DIV/0!"/>
    <e v="#DIV/0!"/>
    <n v="4"/>
    <s v="Numérica"/>
    <s v="Sumatoria logros ponderados verificados actividades programadas / promedio meta ponderada periodo evaluado "/>
    <d v="2023-04-01T00:00:00"/>
    <d v="2023-06-30T00:00:00"/>
    <s v="»12-Grupo de Trabajo de Regulación"/>
    <x v="2"/>
    <s v="Cumplida"/>
    <n v="1"/>
    <s v="4 Actividades programadas para el segundo trimestre reportaron avances del 100%"/>
    <d v="2023-06-30T00:00:00"/>
    <n v="1"/>
    <s v="4 Actividades programadas para el segundo trimestre reportaron avances del 100%"/>
    <d v="2023-06-30T00:00:00"/>
    <s v="SI"/>
    <n v="1"/>
    <e v="#DIV/0!"/>
    <m/>
  </r>
  <r>
    <s v="JURIDICA"/>
    <x v="2"/>
    <s v="»12-"/>
    <s v="Grupo de Trabajo de Regulación"/>
    <n v="0"/>
    <s v="12-3-3"/>
    <s v="12-3"/>
    <x v="7"/>
    <s v="Act Compartida"/>
    <s v="N/A"/>
    <s v="N/A"/>
    <s v="N/A"/>
    <s v="N/A"/>
    <s v="N/A"/>
    <s v="N/A"/>
    <s v="Ejecutar las actividades compartidas cuya fecha de vencimiento se encuentra dentro del tercer trimestre del año "/>
    <e v="#DIV/0!"/>
    <e v="#DIV/0!"/>
    <n v="3"/>
    <s v="Numérica"/>
    <s v="Sumatoria logros ponderados verificados actividades programadas / promedio meta ponderada periodo evaluado "/>
    <d v="2023-07-01T00:00:00"/>
    <d v="2023-09-30T00:00:00"/>
    <s v="»12-Grupo de Trabajo de Regulación"/>
    <x v="3"/>
    <s v="Cumplida"/>
    <n v="1"/>
    <s v="Se realizaron las 3 Actividades programadas"/>
    <d v="2023-09-30T00:00:00"/>
    <n v="1"/>
    <s v="Se validaron soportes de las 3 Actividades programadas para este trimestre "/>
    <d v="2023-09-30T00:00:00"/>
    <s v="SI"/>
    <n v="1"/>
    <e v="#DIV/0!"/>
    <m/>
  </r>
  <r>
    <s v="JURIDICA"/>
    <x v="2"/>
    <s v="»12-"/>
    <s v="Grupo de Trabajo de Regulación"/>
    <n v="0"/>
    <s v="12-3-4"/>
    <s v="12-3"/>
    <x v="6"/>
    <s v="Act Compartida"/>
    <s v="N/A"/>
    <s v="N/A"/>
    <s v="N/A"/>
    <s v="N/A"/>
    <s v="N/A"/>
    <s v="N/A"/>
    <s v="Ejecutar las actividades compartidas cuya fecha de vencimiento se encuentra dentro del cuarto trimestre del año "/>
    <e v="#DIV/0!"/>
    <e v="#DIV/0!"/>
    <n v="1"/>
    <s v="Numérica"/>
    <s v="Sumatoria logros ponderados verificados actividades programadas / promedio meta ponderada periodo evaluado "/>
    <d v="2023-10-01T00:00:00"/>
    <d v="2023-12-30T00:00:00"/>
    <s v="»12-Grupo de Trabajo de Regulación"/>
    <x v="0"/>
    <s v="Vencida"/>
    <s v="NA"/>
    <s v="NA"/>
    <s v="NA"/>
    <m/>
    <s v="NA"/>
    <s v="NA"/>
    <s v="NA"/>
    <s v="NA"/>
    <e v="#DIV/0!"/>
    <m/>
  </r>
  <r>
    <s v="TECNOLOGIA "/>
    <x v="3"/>
    <s v="»20-"/>
    <s v="Oficina de Tecnología e Informática"/>
    <n v="2"/>
    <s v="20-1"/>
    <s v="20-1"/>
    <x v="0"/>
    <s v="Operativo"/>
    <s v="Desplegar toda la capacidad técnica y tecnológica de la Entidad para ponerla al servicio de los usuarios internos y externos "/>
    <s v="6-Plan Estratégico de Tecnologías de la Información"/>
    <s v="NO"/>
    <s v="  8» Mejoramiento de los sistemas de información y servicios tecnológicos de la superintendencia de industria y comercio en el territorio  nacional"/>
    <s v=" 12. Seguridad digital,  11.Gobierno digital"/>
    <s v=" 22- Seguridad y Privacidad de la Información"/>
    <s v="Plan de implementación de Seguridad  y Privacidad de la información, ejecutado conforme con el cronograma definido para 2023  (3 seguimientos trimestrales de avance  con soportes documentales del cumplimiento a partir de la implementación /Informe  del Plan de recuperación ante Desastres -DRP con los tiempo de recuperación y respuesta anual)"/>
    <n v="0.1"/>
    <m/>
    <n v="100"/>
    <s v="Porcentual"/>
    <s v="% del plan ejecutado/ 100% del plan a ejecutar"/>
    <d v="2023-01-23T00:00:00"/>
    <d v="2023-12-15T00:00:00"/>
    <s v="»20-Oficina de Tecnología e Informática"/>
    <x v="0"/>
    <s v="Vencida"/>
    <n v="1"/>
    <s v="Se realiza el tercer reporte de  ejecución del Plan SGSI, donde se evidencia que de 13 actividades propuestas, 12 se dieron cumplimento al 100% y una (1) quedo con un reporte del 96%, para un total de ejecución del 100% del Plan de SGSI 2023"/>
    <d v="2023-12-15T00:00:00"/>
    <n v="0.99780000000000002"/>
    <s v="Decuerdo con el seguimiento al cronograma aportado, se ajusta avance porcentual. las evidecias del cumplmiento corresponden a las mismas de la actividad 20-1-3"/>
    <d v="2023-12-15T00:00:00"/>
    <m/>
    <s v="NA"/>
    <n v="9.9780000000000008E-2"/>
    <m/>
  </r>
  <r>
    <s v="TECNOLOGIA "/>
    <x v="3"/>
    <s v="»20-"/>
    <s v="Oficina de Tecnología e Informática"/>
    <n v="2"/>
    <s v="20-1-1"/>
    <s v="20-1"/>
    <x v="1"/>
    <s v="N/A"/>
    <s v="N/A"/>
    <s v="N/A"/>
    <s v="N/A"/>
    <s v="N/A"/>
    <s v="N/A"/>
    <s v="N/A"/>
    <s v="Formular el plan de Seguridad y Privacidad de la información teniendo en cuenta los resultados alcanzados en el periodo anterior y las necesidades de las partes interesadas (Documento del Plan  de Seguridad y Privacidad de la información formulado / único entregable)"/>
    <n v="0.2"/>
    <n v="2.0000000000000004E-2"/>
    <n v="1"/>
    <s v="Numérica"/>
    <s v="# de Planes formulados / 1 Plan a formular"/>
    <d v="2023-01-23T00:00:00"/>
    <d v="2023-02-28T00:00:00"/>
    <s v="»20-Oficina de Tecnología e Informática"/>
    <x v="1"/>
    <s v="Cumplida"/>
    <n v="1"/>
    <s v=" Se realizo la formulación del Plan del Seguridad y Privacidad de la información teniendo en cuenta los resultados alcanzados en el periodo anterior y las necesidades de las partes interesadas."/>
    <d v="2023-03-31T00:00:00"/>
    <n v="1"/>
    <s v="De acuerdo con el soporte entregado la actividad fue cumplida el 25 de enero "/>
    <d v="2023-01-25T00:00:00"/>
    <s v="SI"/>
    <n v="1"/>
    <n v="2.0000000000000004E-2"/>
    <n v="1"/>
  </r>
  <r>
    <s v="TECNOLOGIA "/>
    <x v="3"/>
    <s v="»20-"/>
    <s v="Oficina de Tecnología e Informática"/>
    <n v="2"/>
    <s v="20-1-2"/>
    <s v="20-1"/>
    <x v="1"/>
    <s v="N/A"/>
    <s v="N/A"/>
    <s v="N/A"/>
    <s v="N/A"/>
    <s v="N/A"/>
    <s v="N/A"/>
    <s v="N/A"/>
    <s v="Presentar  para aprobación el Plan de implementación de Seguridad  y Privacidad de la información ante el Comité Institucional de Gestión y Desempeño (acta de reunión / único entregable"/>
    <n v="0.1"/>
    <n v="1.0000000000000002E-2"/>
    <n v="1"/>
    <s v="Numérica"/>
    <s v="# de Planes aprobados/ 1 Plan a aprobar"/>
    <d v="2023-03-01T00:00:00"/>
    <d v="2023-03-31T00:00:00"/>
    <s v="»20-Oficina de Tecnología e Informática"/>
    <x v="1"/>
    <s v="Cumplida"/>
    <n v="1"/>
    <s v=" Se llevo a cabo el Comité Institucional de Gestión y  Desempeño el día 13 de marzo de 2023 donde   Se Presento  para aprobación el Plan de implementación de Seguridad  y Privacidad de la información donde fue aprobado por unanimidad  en el Acta Administrativa  No. 2."/>
    <d v="2023-03-29T00:00:00"/>
    <n v="1"/>
    <s v="De acuerdo con el soporte entregado la actividad fue cumplida "/>
    <d v="2023-03-13T00:00:00"/>
    <s v="SI"/>
    <n v="1"/>
    <n v="1.0000000000000002E-2"/>
    <n v="1"/>
  </r>
  <r>
    <s v="TECNOLOGIA "/>
    <x v="3"/>
    <s v="»20-"/>
    <s v="Oficina de Tecnología e Informática"/>
    <n v="2"/>
    <s v="20-1-3"/>
    <s v="20-1"/>
    <x v="1"/>
    <s v="N/A"/>
    <s v="N/A"/>
    <s v="N/A"/>
    <s v="N/A"/>
    <s v="N/A"/>
    <s v="N/A"/>
    <s v="N/A"/>
    <s v="Implementar el Plan de Seguridad  y Privacidad de la información aprobado (3 Informes trimestrales de avance  con soportes documentales del cumplimiento/ Informe  del Plan de recuperación ante Desastres -DRP con los tiempo de recuperación y respuesta anual)"/>
    <n v="0.7"/>
    <n v="6.9999999999999993E-2"/>
    <n v="100"/>
    <s v="Porcentual"/>
    <s v="% del plan ejecutado/ 100% del plan a ejecutar"/>
    <d v="2023-04-03T00:00:00"/>
    <d v="2023-12-15T00:00:00"/>
    <s v="»20-Oficina de Tecnología e Informática"/>
    <x v="0"/>
    <s v="Vencida"/>
    <n v="1"/>
    <s v="Se realiza el tercer reporte de  ejecución del Plan SGSI, donde se evidencia que de 13 actividades propuestas, 12 se dieron cumplimento al 100% y una (1) quedo con un reporte del 96%, para un total de ejecución del 100% del Plan de SGSI 2023"/>
    <d v="2023-12-15T00:00:00"/>
    <n v="0.99780000000000002"/>
    <s v="Decuerdo con el seguimiento al cronograma aportado, se ajusta avance porcentual "/>
    <d v="2023-12-15T00:00:00"/>
    <m/>
    <n v="0.99780000000000002"/>
    <n v="6.9845999999999991E-2"/>
    <n v="0.99780000000000002"/>
  </r>
  <r>
    <s v="TECNOLOGIA "/>
    <x v="3"/>
    <s v="»20-"/>
    <s v="Oficina de Tecnología e Informática"/>
    <n v="2"/>
    <s v="20-2"/>
    <s v="20-2"/>
    <x v="0"/>
    <s v="Operativo"/>
    <s v="Mejorar las herramientas tecnológicas de la Entidad"/>
    <s v="8-Modelo Integrado de Planeación y Gestión "/>
    <s v="NO"/>
    <s v="  8» Mejoramiento de los sistemas de información y servicios tecnológicos de la superintendencia de industria y comercio en el territorio  nacional"/>
    <s v=" 12. Seguridad digital,  11.Gobierno digital"/>
    <s v=" 21- Riesgos de Seguridad y privacidad de la Información"/>
    <s v="Plan de tratamiento de riesgos de Seguridad y Privacidad de la información, monitoreado conforme con el cronograma definido para 2023 (seguimientos  trimestrales del cumplimiento del plan)"/>
    <n v="0.1"/>
    <m/>
    <n v="100"/>
    <s v="Porcentual"/>
    <s v="% de Riesgos de Seguridad y Privacidad de la información monitoreados / 100% de riesgos de Seguridad y Privacidad de la información a monitorear"/>
    <d v="2023-01-23T00:00:00"/>
    <d v="2023-12-15T00:00:00"/>
    <s v="»20-Oficina de Tecnología e Informática"/>
    <x v="0"/>
    <s v="Cumplida"/>
    <n v="1"/>
    <s v="Se realiza el tercer informe de seguimiento donde de  90 actividades planteadas en el Plan de Tratamiento de Riesgos de Seguridad de la Información 90 actividades se ejecutaron durante el año se reportan para un cumplimiento del 100%"/>
    <d v="2023-12-15T00:00:00"/>
    <n v="1"/>
    <s v="De acuerdo con la evicencia aportada el producto fue cumplido. La evidencia corresponde con la de la actividad 20-2-2"/>
    <d v="2023-12-15T00:00:00"/>
    <m/>
    <s v="NA"/>
    <n v="0.1"/>
    <m/>
  </r>
  <r>
    <s v="TECNOLOGIA "/>
    <x v="3"/>
    <s v="»20-"/>
    <s v="Oficina de Tecnología e Informática"/>
    <n v="2"/>
    <s v="20-2-1"/>
    <s v="20-2"/>
    <x v="1"/>
    <s v="N/A"/>
    <s v="N/A"/>
    <s v="N/A"/>
    <s v="N/A"/>
    <s v="N/A"/>
    <s v="N/A"/>
    <s v="N/A"/>
    <s v="Consolidar los riesgos de seguridad de la información con sus respectivos tratamientos, fechas y responsables (Excel del plan de tratamiento de riesgos de seguridad y privacidad de la información/ único entregable) "/>
    <n v="0.3"/>
    <n v="0.03"/>
    <n v="1"/>
    <s v="Numérica"/>
    <s v="# de consolidaciones de riesgos realizadas / 1 Consolidación de riesgos a realizar"/>
    <d v="2023-01-23T00:00:00"/>
    <d v="2023-04-28T00:00:00"/>
    <s v="»20-Oficina de Tecnología e Informática"/>
    <x v="2"/>
    <s v="Cumplida"/>
    <n v="1"/>
    <s v="Se realiza consolidación de  los riesgos de seguridad de la información con sus respectivos tratamientos, fechas y responsables._x000a_Entregable: Excel del plan de tratamiento de riesgos de seguridad y privacidad de la información "/>
    <d v="2023-04-28T00:00:00"/>
    <n v="1"/>
    <s v="El soporte allegado corresponde con el entregable definido y permite  evidenciar el cumplimiento de la actividad"/>
    <d v="2023-04-28T00:00:00"/>
    <s v="SI"/>
    <n v="1"/>
    <n v="0.03"/>
    <n v="1"/>
  </r>
  <r>
    <s v="TECNOLOGIA "/>
    <x v="3"/>
    <s v="»20-"/>
    <s v="Oficina de Tecnología e Informática"/>
    <n v="2"/>
    <s v="20-2-2"/>
    <s v="20-2"/>
    <x v="1"/>
    <s v="N/A"/>
    <s v="N/A"/>
    <s v="N/A"/>
    <s v="N/A"/>
    <s v="N/A"/>
    <s v="N/A"/>
    <s v="N/A"/>
    <s v="Realizar el monitoreo al plan de tratamiento de los riesgos de seguridad y privacidad de la información trimestralmente (3 Informes con corte  junio septiembre diciembre)"/>
    <n v="0.7"/>
    <n v="6.9999999999999993E-2"/>
    <n v="100"/>
    <s v="Porcentual"/>
    <s v="% de Riesgos de Seguridad y Privacidad de la información monitoreados / 100% de riesgos de Seguridad y Privacidad de la información a monitorear"/>
    <d v="2023-05-02T00:00:00"/>
    <d v="2023-12-15T00:00:00"/>
    <s v="»20-Oficina de Tecnología e Informática"/>
    <x v="0"/>
    <s v="Cumplida"/>
    <n v="1"/>
    <s v="Hasta el segundo trimestre (junio 2023) se habían ejecutado 15 actividades, durante el l tercer trimestre (septiembre 2023) se dio cumplimiento a 21 actividades, y para el cuarto trimestre se dio cumplimiento a 69 actividades._x000a_De 90 actividades planteadas en el Plan de Tratamiento de Riesgos de Seguridad de la Información 90 actividades se ejecutaron durante el año, se realiza el tercer informe de seguimiento  para un cumplimiento del 100%_x000a__x000a_Nota: en inicio se habían definido 87 actividades en el Plan de Tratamiento de Riesgos de Seguridad de la Información, para el segundo reporte se definieron 5 actividades, de la siguiente manera cuatro (4) para Servicios Tecnológicos y una (1) de Formación, para un total de 92 actividades definidas en el Plan de Tratamiento de Riesgos de Seguridad de la Información, para el tercer trimestre el proceso de Estudios Económicos solicito la eliminación de cuatro actividades quedando un total para el seguimiento y ejecución de 90 actividades. _x000a_"/>
    <d v="2023-12-15T00:00:00"/>
    <n v="1"/>
    <s v="De acuerdo con la evicencia aportada la actividad fue cumplida."/>
    <d v="2023-12-15T00:00:00"/>
    <s v="SI"/>
    <n v="1"/>
    <n v="6.9999999999999993E-2"/>
    <n v="1"/>
  </r>
  <r>
    <s v="TECNOLOGIA "/>
    <x v="3"/>
    <s v="»20-"/>
    <s v="Oficina de Tecnología e Informática"/>
    <n v="2"/>
    <s v="20-3"/>
    <s v="20-3"/>
    <x v="0"/>
    <s v="Innovador"/>
    <s v="Desplegar toda la capacidad técnica y tecnológica de la Entidad para ponerla al servicio de los usuarios internos y externos "/>
    <s v="6-Plan Estratégico de Tecnologías de la Información"/>
    <s v="NO"/>
    <s v="  8» Mejoramiento de los sistemas de información y servicios tecnológicos de la superintendencia de industria y comercio en el territorio  nacional"/>
    <s v=" 11.Gobierno digital,  12. Seguridad digital"/>
    <s v=" 17- Plan Estratégico de Tecnologías de la Información"/>
    <s v="Plan estratégico de tecnologías de información, ejecutado conforme con el cronograma definido para 2023 (3 Informes Trimestrales con soportes documentales del cumplimiento a partir de la implementación)"/>
    <n v="0.1"/>
    <m/>
    <n v="100"/>
    <s v="Porcentual"/>
    <s v="% del plan ejecutado/ 100% del plan a ejecutar"/>
    <d v="2023-01-23T00:00:00"/>
    <d v="2023-12-15T00:00:00"/>
    <s v="»20-Oficina de Tecnología e Informática"/>
    <x v="0"/>
    <s v="Cumplida"/>
    <n v="1"/>
    <s v="Se ejecutaron los 17 proyectos conforme la versión aprobada del PETI 1.2 2023 y se realizaron presentaciones de avance y seguimiento en el comite institucional de gestión y desempeño."/>
    <d v="2023-12-18T00:00:00"/>
    <n v="1"/>
    <s v="De acuerdo con la evicencia aportada el producto fue cumplido. La evidencia corresponde con la de la actividad 20-3-2"/>
    <d v="2023-12-18T00:00:00"/>
    <m/>
    <s v="NA"/>
    <n v="0.1"/>
    <m/>
  </r>
  <r>
    <s v="TECNOLOGIA "/>
    <x v="3"/>
    <s v="»20-"/>
    <s v="Oficina de Tecnología e Informática"/>
    <n v="2"/>
    <s v="20-3-1"/>
    <s v="20-3"/>
    <x v="1"/>
    <s v="N/A"/>
    <s v="N/A"/>
    <s v="N/A"/>
    <s v="N/A"/>
    <s v="N/A"/>
    <s v="N/A"/>
    <s v="N/A"/>
    <s v="Formular plan estratégico de tecnologías de información PETI incluyendo hoja de ruta para la vigencia 2023  (Hoja de ruta del PETI actualizada/ único entregable )"/>
    <n v="0.4"/>
    <n v="4.0000000000000008E-2"/>
    <n v="1"/>
    <s v="Numérica"/>
    <s v="# de Planes formulados / 1 Plan a formular"/>
    <d v="2023-01-23T00:00:00"/>
    <d v="2023-04-14T00:00:00"/>
    <s v="»20-Oficina de Tecnología e Informática"/>
    <x v="2"/>
    <s v="Cumplida"/>
    <n v="1"/>
    <s v="Se realizaron los informes de seguimiento de acuerdo con las fechas y productos establecidos de los 17 proyectos definidos para esta vigencia con sus respectivos soportes."/>
    <d v="2023-12-18T00:00:00"/>
    <n v="1"/>
    <s v="De acuerdo con la evicencia aportada la actividad fue cumplida."/>
    <d v="2023-03-31T00:00:00"/>
    <s v="SI"/>
    <n v="1"/>
    <n v="4.0000000000000008E-2"/>
    <n v="1"/>
  </r>
  <r>
    <s v="TECNOLOGIA "/>
    <x v="3"/>
    <s v="»20-"/>
    <s v="Oficina de Tecnología e Informática"/>
    <n v="2"/>
    <s v="20-3-2"/>
    <s v="20-3"/>
    <x v="1"/>
    <s v="N/A"/>
    <s v="N/A"/>
    <s v="N/A"/>
    <s v="N/A"/>
    <s v="N/A"/>
    <s v="N/A"/>
    <s v="N/A"/>
    <s v="Realizar seguimiento trimestral a la ejecución del PETI  (3 Informes Trimestrales con soportes documentales del cumplimiento a partir de la implementación)"/>
    <n v="0.6"/>
    <n v="0.06"/>
    <n v="100"/>
    <s v="Porcentual"/>
    <s v="% del plan ejecutado/ 100% del plan a ejecutar"/>
    <d v="2023-04-17T00:00:00"/>
    <d v="2023-12-15T00:00:00"/>
    <s v="»20-Oficina de Tecnología e Informática"/>
    <x v="0"/>
    <s v="Cumplida"/>
    <n v="1"/>
    <s v="Se realizaron los informes de seguimiento de acuerdo con las fechas y productos establecidos de los 17 proyectos definidos para esta vigencia con sus respectivos soportes."/>
    <d v="2023-12-18T00:00:00"/>
    <n v="1"/>
    <s v="De acuerdo con la evicencia aportada la actividad fue cumplida."/>
    <d v="2023-12-18T00:00:00"/>
    <s v="SI"/>
    <n v="1"/>
    <n v="0.06"/>
    <n v="1"/>
  </r>
  <r>
    <s v="TECNOLOGIA "/>
    <x v="3"/>
    <s v="»20-"/>
    <s v="Oficina de Tecnología e Informática"/>
    <n v="2"/>
    <s v="20-4"/>
    <s v="20-4"/>
    <x v="0"/>
    <s v="Operativo"/>
    <s v="Mejorar las herramientas tecnológicas de la Entidad"/>
    <s v="6-Plan Estratégico de Tecnologías de la Información"/>
    <s v="NO"/>
    <s v="  8» Mejoramiento de los sistemas de información y servicios tecnológicos de la superintendencia de industria y comercio en el territorio  nacional"/>
    <s v=" 12. Seguridad digital,  11.Gobierno digital"/>
    <s v=" 17- Plan Estratégico de Tecnologías de la Información"/>
    <s v="Plan de fortalecimiento de seguridad informática en la infraestructura tecnológica y las aplicaciones de la SIC, ejecutado ( 3 Informes trimestrales de avance  con soportes documentales del cumplimiento/Informe con el registro de vulnerabilidades anual )"/>
    <n v="7.0000000000000007E-2"/>
    <m/>
    <n v="100"/>
    <s v="Porcentual"/>
    <s v="% del plan ejecutado/ 100% del plan a ejecutar"/>
    <d v="2023-02-01T00:00:00"/>
    <d v="2023-11-30T00:00:00"/>
    <s v="»20-Oficina de Tecnología e Informática"/>
    <x v="0"/>
    <s v="Cumplida"/>
    <n v="1"/>
    <s v="Se realiza el tercer reporte de seguimiento  del l Plan de fortalecimiento de seguridad informática en la infraestructura tecnológica y las aplicaciones de la SIC, donde se evidencia que de 7 actividades propuestas, se dio  cumplimento a las siete (7) actividaes al 100%."/>
    <d v="2023-11-30T00:00:00"/>
    <n v="1"/>
    <s v="De acuerdo con la evicencia aportada el producto fue cumplido. LAs evidecias corresponden con las aportadas en la Actividad 20-4-2"/>
    <d v="2023-11-30T00:00:00"/>
    <m/>
    <s v="NA"/>
    <n v="7.0000000000000007E-2"/>
    <m/>
  </r>
  <r>
    <s v="TECNOLOGIA "/>
    <x v="3"/>
    <s v="»20-"/>
    <s v="Oficina de Tecnología e Informática"/>
    <n v="2"/>
    <s v="20-4-1"/>
    <s v="20-4"/>
    <x v="1"/>
    <s v="N/A"/>
    <s v="N/A"/>
    <s v="N/A"/>
    <s v="N/A"/>
    <s v="N/A"/>
    <s v="N/A"/>
    <s v="N/A"/>
    <s v="Definir Plan de fortalecimiento de seguridad informática en la infraestructura tecnológica y las aplicaciones de la SIC (Documento del Plan de fortalecimiento de seguridad informática en la infraestructura tecnológica y las aplicaciones de la SIC / único entregable)"/>
    <n v="0.2"/>
    <n v="1.4000000000000002E-2"/>
    <n v="1"/>
    <s v="Numérica"/>
    <s v="# de planes definidos/ 1 Plan a definir"/>
    <d v="2023-02-01T00:00:00"/>
    <d v="2023-03-31T00:00:00"/>
    <s v="»20-Oficina de Tecnología e Informática"/>
    <x v="1"/>
    <s v="Cumplida"/>
    <n v="1"/>
    <s v="Se definido Plan de fortalecimiento de seguridad informática en la infraestructura tecnológica y las aplicaciones de la SIC para la vigencia 2023."/>
    <d v="2023-06-30T00:00:00"/>
    <n v="1"/>
    <s v="De acuerdo con el soporte entregado la actividad fue cumplida "/>
    <d v="2023-03-02T00:00:00"/>
    <s v="SI"/>
    <n v="1"/>
    <n v="1.4000000000000002E-2"/>
    <n v="1"/>
  </r>
  <r>
    <s v="TECNOLOGIA "/>
    <x v="3"/>
    <s v="»20-"/>
    <s v="Oficina de Tecnología e Informática"/>
    <n v="2"/>
    <s v="20-4-2"/>
    <s v="20-4"/>
    <x v="1"/>
    <s v="N/A"/>
    <s v="N/A"/>
    <s v="N/A"/>
    <s v="N/A"/>
    <s v="N/A"/>
    <s v="N/A"/>
    <s v="N/A"/>
    <s v="Implementar el Plan de fortalecimiento de seguridad informática en la infraestructura tecnológica y las aplicaciones de la SIC ( 3 Informes trimestrales de avance  con soportes documentales del cumplimiento/Informe con el registro de vulnerabilidades anual )"/>
    <n v="0.8"/>
    <n v="5.6000000000000008E-2"/>
    <n v="100"/>
    <s v="Porcentual"/>
    <s v="% de plan implementado/ 100% del plan a implementar_x000a_"/>
    <d v="2023-04-03T00:00:00"/>
    <d v="2023-11-30T00:00:00"/>
    <s v="»20-Oficina de Tecnología e Informática"/>
    <x v="0"/>
    <s v="Cumplida"/>
    <n v="1"/>
    <s v="Se realiza el tercer reporte de seguimiento  del l Plan de fortalecimiento de seguridad informática en la infraestructura tecnológica y las aplicaciones de la SIC, donde se evidencia que de 7 actividades propuestas, se dio  cumplimento a las siete (7) actividaes al 100%."/>
    <d v="2023-11-30T00:00:00"/>
    <n v="1"/>
    <s v="De acuerdo con la evicencia aportada la actividad fue cumplida."/>
    <d v="2023-11-30T00:00:00"/>
    <s v="SI"/>
    <n v="1"/>
    <n v="5.6000000000000008E-2"/>
    <n v="1"/>
  </r>
  <r>
    <s v="TECNOLOGIA "/>
    <x v="3"/>
    <s v="»20-"/>
    <s v="Oficina de Tecnología e Informática"/>
    <n v="2"/>
    <s v="20-5"/>
    <s v="20-5"/>
    <x v="0"/>
    <s v="Innovador"/>
    <s v="Desplegar toda la capacidad técnica y tecnológica de la Entidad para ponerla al servicio de los usuarios internos y externos "/>
    <s v="6-Plan Estratégico de Tecnologías de la Información"/>
    <s v="NO"/>
    <s v="  8» Mejoramiento de los sistemas de información y servicios tecnológicos de la superintendencia de industria y comercio en el territorio  nacional"/>
    <s v=" 12. Seguridad digital,  11.Gobierno digital"/>
    <s v=" 17- Plan Estratégico de Tecnologías de la Información"/>
    <s v="Sede electrónica integrada en el ecosistema GOV.CO, (3 seguimientos  trimestrales de avance con soportes documentales del cumplimiento)"/>
    <n v="0.1"/>
    <m/>
    <n v="100"/>
    <s v="Porcentual"/>
    <s v="% de integración en el ecosistema GOV.CO / 100% de integración a lograr"/>
    <d v="2023-02-01T00:00:00"/>
    <d v="2023-12-15T00:00:00"/>
    <s v="»20-Oficina de Tecnología e Informática"/>
    <x v="0"/>
    <s v="Cumplida"/>
    <n v="1"/>
    <s v="Se adelanto el proceso de integración con el portal único del estado _x000a_colombiano www.gov.co para lo cual se han realizado al 15 de diciembre_x000a_de 2023 tres mesas de trabajo con la Agencia Nacional Digital en las cuales _x000a_por parte de MinTIC y AND se realizó revisión funcional y solicitud de ajustes _x000a_que fueron atendidos en el tercer trimestre de ejecución del plan"/>
    <d v="2023-12-15T00:00:00"/>
    <n v="1"/>
    <s v="De acuerdo con la evicencia aportada el producto fue cumplido. La evidencia corresponde a la reportada en la actividad 20-5-2"/>
    <d v="2023-12-15T00:00:00"/>
    <m/>
    <s v="NA"/>
    <n v="0.1"/>
    <m/>
  </r>
  <r>
    <s v="TECNOLOGIA "/>
    <x v="3"/>
    <s v="»20-"/>
    <s v="Oficina de Tecnología e Informática"/>
    <n v="2"/>
    <s v="20-5-1"/>
    <s v="20-5"/>
    <x v="1"/>
    <s v="N/A"/>
    <s v="N/A"/>
    <s v="N/A"/>
    <s v="N/A"/>
    <s v="N/A"/>
    <s v="N/A"/>
    <s v="N/A"/>
    <s v="Definir el plan de trabajo para el portal web institucional transformado para mejorar la experiencia del ciudadano y los empresarios (Documento del Plan  de trabajo para el portal web institucional transformado, elaborado / único entregable)"/>
    <n v="0.1"/>
    <n v="1.0000000000000002E-2"/>
    <n v="1"/>
    <s v="Numérica"/>
    <s v="# de planes de trabajo definidos/ 1 Plan de trabajo a definir"/>
    <d v="2023-02-01T00:00:00"/>
    <d v="2023-03-31T00:00:00"/>
    <s v="»20-Oficina de Tecnología e Informática"/>
    <x v="1"/>
    <s v="Cumplida"/>
    <n v="1"/>
    <s v="Se realiza el cargue del documento que contiene el plan de trabajo para el producto 20-5-1 sede electrónica. "/>
    <d v="2023-03-31T00:00:00"/>
    <n v="1"/>
    <s v="De acuerdo con el soporte entregado la actividad fue cumplida "/>
    <d v="2023-03-31T00:00:00"/>
    <s v="SI"/>
    <n v="1"/>
    <n v="1.0000000000000002E-2"/>
    <n v="1"/>
  </r>
  <r>
    <s v="TECNOLOGIA "/>
    <x v="3"/>
    <s v="»20-"/>
    <s v="Oficina de Tecnología e Informática"/>
    <n v="2"/>
    <s v="20-5-2"/>
    <s v="20-5"/>
    <x v="1"/>
    <s v="N/A"/>
    <s v="N/A"/>
    <s v="N/A"/>
    <s v="N/A"/>
    <s v="N/A"/>
    <s v="N/A"/>
    <s v="N/A"/>
    <s v="Implementar el plan de trabajo para el portal web institucional transformado ( 3 Informes trimestrales de avance  con soportes documentales del cumplimiento) "/>
    <n v="0.9"/>
    <n v="9.0000000000000011E-2"/>
    <n v="100"/>
    <s v="Porcentual"/>
    <s v="% del plan de trabajo implementado /1 Plan de trabajo a implementar_x000a_"/>
    <d v="2023-04-03T00:00:00"/>
    <d v="2023-12-15T00:00:00"/>
    <s v="»20-Oficina de Tecnología e Informática"/>
    <x v="0"/>
    <s v="Cumplida"/>
    <n v="1"/>
    <s v="Se adelanto el proceso de integración con el portal único del estado _x000a_colombiano www.gov.co para lo cual se han realizado al 15 de diciembre_x000a_de 2023 tres mesas de trabajo con la Agencia Nacional Digital en las cuales _x000a_por parte de MinTIC y AND se realizó revisión funcional y solicitud de ajustes _x000a_que fueron atendidos en el tercer trimestre de ejecución del plan"/>
    <d v="2023-12-15T00:00:00"/>
    <n v="1"/>
    <s v="De acuerdo con la evicencia aportada la actividad fue cumplida."/>
    <d v="2023-12-15T00:00:00"/>
    <s v="SI"/>
    <n v="1"/>
    <n v="9.0000000000000011E-2"/>
    <n v="1"/>
  </r>
  <r>
    <s v="TECNOLOGIA "/>
    <x v="3"/>
    <s v="»20-"/>
    <s v="Oficina de Tecnología e Informática"/>
    <n v="2"/>
    <s v="20-6"/>
    <s v="20-6"/>
    <x v="0"/>
    <s v="Operativo"/>
    <s v="Aprovechar la capacidad técnica de la SIC para aumentar su posicionamiento en medio de nuevas orientaciones Políticas "/>
    <s v="6-Plan Estratégico de Tecnologías de la Información"/>
    <s v="SI"/>
    <s v="  8» Mejoramiento de los sistemas de información y servicios tecnológicos de la superintendencia de industria y comercio en el territorio  nacional"/>
    <s v=" 12. Seguridad digital,  11.Gobierno digital"/>
    <s v=" 22- Seguridad y Privacidad de la Información"/>
    <s v="Cuarto foro de informática forense y seguridad digital, realizado (Fotografías del evento realizado/ único entregable)"/>
    <n v="0.05"/>
    <m/>
    <n v="1"/>
    <s v="Numérica"/>
    <s v="# de foros realizados/1 foro a realizar"/>
    <d v="2023-06-01T00:00:00"/>
    <d v="2023-11-30T00:00:00"/>
    <s v="»20-Oficina de Tecnología e Informática"/>
    <x v="0"/>
    <s v="Cumplida"/>
    <n v="1"/>
    <s v="Se realizo el Cuarto Foro de informática Forense y Seguridad Digital el día 21 de septiembre del 2023, con 1206 inscritos y conectados 842 asistentes, dando por cumplida la actividad. "/>
    <d v="2023-09-21T00:00:00"/>
    <n v="1"/>
    <s v="De acuerdo con la evicencia aportada el producto fue cumplido. La evidencia corresponde a la reportada en la actividad 20-6-4 y 20-6-5"/>
    <d v="2023-09-21T00:00:00"/>
    <m/>
    <s v="NA"/>
    <n v="0.05"/>
    <m/>
  </r>
  <r>
    <s v="TECNOLOGIA "/>
    <x v="3"/>
    <s v="»20-"/>
    <s v="Oficina de Tecnología e Informática"/>
    <n v="2"/>
    <s v="20-6-1"/>
    <s v="20-6"/>
    <x v="1"/>
    <s v="N/A"/>
    <s v="N/A"/>
    <s v="N/A"/>
    <s v="N/A"/>
    <s v="N/A"/>
    <s v="N/A"/>
    <s v="N/A"/>
    <s v="Solicitar publicación de la fecha del evento en el calendario de eventos de la entidad  al Grupo de Comunicaciones (captura de pantalla de la publicación de la fecha del evento / único entregable)"/>
    <n v="0.05"/>
    <n v="2.5000000000000005E-3"/>
    <n v="1"/>
    <s v="Numérica"/>
    <s v="# de capturas de pantalla de la publicación del evento en el calendario /1 publicación en el calendario *100"/>
    <d v="2023-06-01T00:00:00"/>
    <d v="2023-07-31T00:00:00"/>
    <s v="»20-Oficina de Tecnología e Informática"/>
    <x v="3"/>
    <s v="Cumplida"/>
    <n v="1"/>
    <s v="Se realizo publicación de la fecha del evento en el calendario de eventos de la entidad."/>
    <d v="2023-06-26T00:00:00"/>
    <n v="1"/>
    <s v="El soporte allegado corresponde con el entregable definido y permite  evidenciar el cumplimiento de la actividad"/>
    <d v="2023-06-26T00:00:00"/>
    <s v="SI"/>
    <n v="1"/>
    <n v="2.5000000000000005E-3"/>
    <n v="1"/>
  </r>
  <r>
    <s v="TECNOLOGIA "/>
    <x v="3"/>
    <s v="»20-"/>
    <s v="Oficina de Tecnología e Informática"/>
    <n v="2"/>
    <s v="20-6-2"/>
    <s v="20-6"/>
    <x v="1"/>
    <s v="N/A"/>
    <s v="N/A"/>
    <s v="N/A"/>
    <s v="N/A"/>
    <s v="N/A"/>
    <s v="N/A"/>
    <s v="N/A"/>
    <s v="Diligenciar check list del evento con la fecha definitiva igual a la publicada en el  calendario de eventos (documento de check list para la realización del evento / único entregable)"/>
    <n v="0.1"/>
    <n v="5.000000000000001E-3"/>
    <n v="1"/>
    <s v="Numérica"/>
    <s v="# de check list diligenciados / 1 check list a diligenciar *100"/>
    <d v="2023-08-01T00:00:00"/>
    <d v="2023-08-31T00:00:00"/>
    <s v="»20-Oficina de Tecnología e Informática"/>
    <x v="3"/>
    <s v="Cumplida"/>
    <n v="1"/>
    <s v="Se realizó la publicación del evento, se elaboró check list del evento, dando cumplimiento a la actividad al 100%"/>
    <d v="2023-07-31T00:00:00"/>
    <n v="1"/>
    <s v="Se evidencias el  check list del evento con la fecha definitiva igual a la publicada en el  calendario de eventos (21 de septiembre) Check list realizado el 23 de mayo "/>
    <d v="2023-05-23T00:00:00"/>
    <s v="SI"/>
    <n v="1"/>
    <n v="5.000000000000001E-3"/>
    <n v="1"/>
  </r>
  <r>
    <s v="TECNOLOGIA "/>
    <x v="3"/>
    <s v="»20-"/>
    <s v="Oficina de Tecnología e Informática"/>
    <n v="2"/>
    <s v="20-6-3"/>
    <s v="20-6"/>
    <x v="1"/>
    <s v="N/A"/>
    <s v="N/A"/>
    <s v="N/A"/>
    <s v="N/A"/>
    <s v="N/A"/>
    <s v="N/A"/>
    <s v="N/A"/>
    <s v="Elaborar y enviar agenda definitiva para ser publicada (correo electrónico con agenda definitiva / único entregable)"/>
    <n v="0.2"/>
    <n v="1.0000000000000002E-2"/>
    <n v="1"/>
    <s v="Numérica"/>
    <s v="# de agendas definitivas elaboradas y enviadas / 1 agenda a elaborar y enviar *100"/>
    <d v="2023-09-01T00:00:00"/>
    <d v="2023-09-29T00:00:00"/>
    <s v="»20-Oficina de Tecnología e Informática"/>
    <x v="3"/>
    <s v="Cumplida"/>
    <n v="1"/>
    <s v="Se elabora la agenda definitiva y se remite por correo para su publicación, dando cumplimiento a la activada al 100%,"/>
    <d v="2023-07-19T00:00:00"/>
    <n v="1"/>
    <s v="Las evidencias permiten validar el cumplimiento de la actividad"/>
    <d v="2023-07-19T00:00:00"/>
    <s v="SI"/>
    <n v="1"/>
    <n v="1.0000000000000002E-2"/>
    <n v="1"/>
  </r>
  <r>
    <s v="TECNOLOGIA "/>
    <x v="3"/>
    <s v="»20-"/>
    <s v="Oficina de Tecnología e Informática"/>
    <n v="2"/>
    <s v="20-6-4"/>
    <s v="20-6"/>
    <x v="2"/>
    <s v="N/A"/>
    <s v="N/A"/>
    <s v="N/A"/>
    <s v="N/A"/>
    <s v="N/A"/>
    <s v="N/A"/>
    <s v="N/A"/>
    <s v="Publicar Agenda definitiva (Captura de pantalla de la publicación)"/>
    <n v="0"/>
    <n v="0"/>
    <n v="1"/>
    <s v="Numérica"/>
    <s v="# de agendas publicadas/1 agenda a publicar*100"/>
    <d v="2023-10-02T00:00:00"/>
    <d v="2023-10-31T00:00:00"/>
    <s v="»73-Grupo de Comunicación"/>
    <x v="0"/>
    <s v="Cumplida"/>
    <n v="1"/>
    <s v="Se publicó la agenda definitiva del evento del foro"/>
    <d v="2023-10-31T00:00:00"/>
    <n v="1"/>
    <s v="De acuerdo con la evicencia aportada la actividad fue cumplida."/>
    <d v="2023-10-31T00:00:00"/>
    <s v="SI"/>
    <n v="1"/>
    <n v="0"/>
    <m/>
  </r>
  <r>
    <s v="TECNOLOGIA "/>
    <x v="3"/>
    <s v="»20-"/>
    <s v="Oficina de Tecnología e Informática"/>
    <n v="2"/>
    <s v="20-6-5"/>
    <s v="20-6"/>
    <x v="1"/>
    <s v="N/A"/>
    <s v="N/A"/>
    <s v="N/A"/>
    <s v="N/A"/>
    <s v="N/A"/>
    <s v="N/A"/>
    <s v="N/A"/>
    <s v="Realizar el evento (fotografías del evento realizado / único entregable)"/>
    <n v="0.65"/>
    <n v="3.2500000000000001E-2"/>
    <n v="1"/>
    <s v="Numérica"/>
    <s v="# de eventos realizados / 1 Evento a realizar*100"/>
    <d v="2023-11-01T00:00:00"/>
    <d v="2023-11-30T00:00:00"/>
    <s v="»20-Oficina de Tecnología e Informática, »73-Grupo de Comunicación"/>
    <x v="0"/>
    <s v="Cumplida"/>
    <n v="1"/>
    <s v="Se realizo el Cuarto Foro de informática Forense y Seguridad Digital el día 21 de septiembre del 2023, con 1206 inscritos y conectados 842 asistentes, dando por cumplida la actividad. "/>
    <d v="2023-09-21T00:00:00"/>
    <n v="1"/>
    <s v="De acuerdo con la evicencia aportada la actividad fue cumplida."/>
    <d v="2023-09-21T00:00:00"/>
    <s v="SI"/>
    <n v="1"/>
    <n v="3.2500000000000001E-2"/>
    <n v="1"/>
  </r>
  <r>
    <s v="TECNOLOGIA "/>
    <x v="3"/>
    <s v="»20-"/>
    <s v="Oficina de Tecnología e Informática"/>
    <n v="2"/>
    <s v="20-7"/>
    <s v="20-7"/>
    <x v="0"/>
    <s v="Innovador"/>
    <s v="Preparar la capacidad tecnológica de la Entidad frente a un probable incremento en la demanda de los servicios de la SIC"/>
    <s v="6-Plan Estratégico de Tecnologías de la Información"/>
    <s v="SI"/>
    <s v="  8» Mejoramiento de los sistemas de información y servicios tecnológicos de la superintendencia de industria y comercio en el territorio  nacional"/>
    <s v=" 11.Gobierno digital,  15.Gestión del conocimiento y la innovación"/>
    <s v=" 17- Plan Estratégico de Tecnologías de la Información"/>
    <s v="Herramienta de radicado para los canales digitales con expediente electrónico, diseñada (Presentación del modelo de arquitectura aprobado con hoja de ruta, único entregable)"/>
    <n v="0.15"/>
    <m/>
    <n v="1"/>
    <s v="Numérica"/>
    <s v="# de documentos requeridos / 1 documento de arquitectura elaborado"/>
    <d v="2023-02-01T00:00:00"/>
    <d v="2023-11-30T00:00:00"/>
    <s v="»20-Oficina de Tecnología e Informática, »141-Grupo de Trabajo de Gestión Documental y Archivo"/>
    <x v="0"/>
    <s v="Cumplida"/>
    <n v="1"/>
    <s v="Se realizo el diseño de la herramienta de radicado para los canales digitales con expediente electrónico articulada con el modelo de servicios de la SIC."/>
    <d v="2023-12-01T00:00:00"/>
    <n v="1"/>
    <s v="De acuerdo con la evicencia aportada el producto fue cumplido. La evidencia corresponde a la reportada en la actividad 20-7-5"/>
    <d v="2023-12-01T00:00:00"/>
    <m/>
    <s v="NA"/>
    <n v="0.15"/>
    <m/>
  </r>
  <r>
    <s v="TECNOLOGIA "/>
    <x v="3"/>
    <s v="»20-"/>
    <s v="Oficina de Tecnología e Informática"/>
    <n v="2"/>
    <s v="20-7-1"/>
    <s v="20-7"/>
    <x v="1"/>
    <s v="N/A"/>
    <s v="N/A"/>
    <s v="N/A"/>
    <s v="N/A"/>
    <s v="N/A"/>
    <s v="N/A"/>
    <s v="N/A"/>
    <s v="Diagnóstico y/o ingeniería de detalle (Documento con el Diagnóstico, único entregable)"/>
    <n v="0.2"/>
    <n v="0.03"/>
    <n v="1"/>
    <s v="Numérica"/>
    <s v="# de soportes presentados / 1 soporte a presentar"/>
    <d v="2023-02-01T00:00:00"/>
    <d v="2023-05-30T00:00:00"/>
    <s v="»20-Oficina de Tecnología e Informática, »141-Grupo de Trabajo de Gestión Documental y Archivo"/>
    <x v="2"/>
    <s v="Cumplida"/>
    <n v="1"/>
    <s v="Se realiza el diagnóstico de todos los canales por los cuales ingresa solicitudes a la SIC, siendo estos clasificados por Delegatura y los de uso transversal."/>
    <d v="2023-05-30T00:00:00"/>
    <n v="1"/>
    <s v="El soporte allegado corresponde con el entregable definido y permite  evidenciar el cumplimiento de la actividad"/>
    <d v="2023-05-30T00:00:00"/>
    <s v="SI"/>
    <n v="1"/>
    <n v="0.03"/>
    <n v="1"/>
  </r>
  <r>
    <s v="TECNOLOGIA "/>
    <x v="3"/>
    <s v="»20-"/>
    <s v="Oficina de Tecnología e Informática"/>
    <n v="2"/>
    <s v="20-7-2"/>
    <s v="20-7"/>
    <x v="1"/>
    <s v="N/A"/>
    <s v="N/A"/>
    <s v="N/A"/>
    <s v="N/A"/>
    <s v="N/A"/>
    <s v="N/A"/>
    <s v="N/A"/>
    <s v="Propuesta del modelo (Documento que incluye la propuesta de arquitectura, único entregable)"/>
    <n v="0.3"/>
    <n v="4.4999999999999998E-2"/>
    <n v="1"/>
    <s v="Numérica"/>
    <s v="# de soportes presentados / 1 soporte a presentar"/>
    <d v="2023-06-01T00:00:00"/>
    <d v="2023-06-30T00:00:00"/>
    <s v="»20-Oficina de Tecnología e Informática, »141-Grupo de Trabajo de Gestión Documental y Archivo"/>
    <x v="2"/>
    <s v="Cumplida"/>
    <n v="1"/>
    <s v="Se define conceptualmente el modelo de servicio cuyos canales se integrarán a expediente electrónico y finalmente, se diseña el modelo de arquitectura para la solución de integración de canales con Expediente Electrónico. "/>
    <d v="2023-06-30T00:00:00"/>
    <n v="1"/>
    <s v="El soporte allegado corresponde con el entregable definido y permite  evidenciar el cumplimiento de la actividad"/>
    <d v="2023-06-30T00:00:00"/>
    <s v="SI"/>
    <n v="1"/>
    <n v="4.4999999999999998E-2"/>
    <n v="1"/>
  </r>
  <r>
    <s v="TECNOLOGIA "/>
    <x v="3"/>
    <s v="»20-"/>
    <s v="Oficina de Tecnología e Informática"/>
    <n v="2"/>
    <s v="20-7-3"/>
    <s v="20-7"/>
    <x v="1"/>
    <s v="N/A"/>
    <s v="N/A"/>
    <s v="N/A"/>
    <s v="N/A"/>
    <s v="N/A"/>
    <s v="N/A"/>
    <s v="N/A"/>
    <s v="Aprobación del modelo (Documento aprobado de arquitectura)"/>
    <n v="0.1"/>
    <n v="1.4999999999999999E-2"/>
    <n v="1"/>
    <s v="Numérica"/>
    <s v="# de soportes presentados / 1 soporte a presentar"/>
    <d v="2023-08-01T00:00:00"/>
    <d v="2023-08-31T00:00:00"/>
    <s v="»20-Oficina de Tecnología e Informática, »141-Grupo de Trabajo de Gestión Documental y Archivo"/>
    <x v="3"/>
    <s v="Cumplida"/>
    <n v="1"/>
    <s v="El modelo de arquitectura planteado obedece al entendimiento del modelo de servicio ideal planteado para la SIC"/>
    <d v="2023-08-23T00:00:00"/>
    <n v="1"/>
    <s v="Las evidencias permiten validar el cumplimiento de la actividad"/>
    <d v="2023-08-23T00:00:00"/>
    <s v="SI"/>
    <n v="1"/>
    <n v="1.4999999999999999E-2"/>
    <n v="1"/>
  </r>
  <r>
    <s v="TECNOLOGIA "/>
    <x v="3"/>
    <s v="»20-"/>
    <s v="Oficina de Tecnología e Informática"/>
    <n v="2"/>
    <s v="20-7-4"/>
    <s v="20-7"/>
    <x v="1"/>
    <s v="N/A"/>
    <s v="N/A"/>
    <s v="N/A"/>
    <s v="N/A"/>
    <s v="N/A"/>
    <s v="N/A"/>
    <s v="N/A"/>
    <s v="Costeo del modelo (Documento de arquitectura con costos, único entregable)"/>
    <n v="0.25"/>
    <n v="3.7499999999999999E-2"/>
    <n v="1"/>
    <s v="Numérica"/>
    <s v="# de soportes presentados / 1 soporte a presentar"/>
    <d v="2023-09-01T00:00:00"/>
    <d v="2023-09-29T00:00:00"/>
    <s v="»20-Oficina de Tecnología e Informática, »141-Grupo de Trabajo de Gestión Documental y Archivo"/>
    <x v="3"/>
    <s v="Cumplida"/>
    <n v="1"/>
    <s v="Se incluye en el documento de arquitectura el capítulo de hoja de ruta y costos para los canales digitales con expediente electrónico"/>
    <d v="2023-09-29T00:00:00"/>
    <n v="1"/>
    <s v="Las evidencias permiten validar el cumplimiento de la actividad"/>
    <d v="2023-09-29T00:00:00"/>
    <s v="SI"/>
    <n v="1"/>
    <n v="3.7499999999999999E-2"/>
    <n v="1"/>
  </r>
  <r>
    <s v="TECNOLOGIA "/>
    <x v="3"/>
    <s v="»20-"/>
    <s v="Oficina de Tecnología e Informática"/>
    <n v="2"/>
    <s v="20-7-5"/>
    <s v="20-7"/>
    <x v="1"/>
    <s v="N/A"/>
    <s v="N/A"/>
    <s v="N/A"/>
    <s v="N/A"/>
    <s v="N/A"/>
    <s v="N/A"/>
    <s v="N/A"/>
    <s v="Socialización y presentación del objeto de estudio (Presentación del modelo de arquitectura aprobado con hoja de ruta, único entregable)"/>
    <n v="0.15"/>
    <n v="2.2499999999999999E-2"/>
    <n v="1"/>
    <s v="Numérica"/>
    <s v="# de soportes presentados / 1 soporte a presentar"/>
    <d v="2023-10-02T00:00:00"/>
    <d v="2023-11-30T00:00:00"/>
    <s v="»20-Oficina de Tecnología e Informática, »141-Grupo de Trabajo de Gestión Documental y Archivo"/>
    <x v="0"/>
    <s v="Cumplida"/>
    <n v="1"/>
    <s v="Se realizo presentación de la hoja de ruta incluyendo a secretaria general."/>
    <d v="2023-11-30T00:00:00"/>
    <n v="1"/>
    <s v="De acuerdo con la evicencia aportada la actividad fue cumplida."/>
    <d v="2023-11-30T00:00:00"/>
    <s v="SI"/>
    <n v="1"/>
    <n v="2.2499999999999999E-2"/>
    <n v="1"/>
  </r>
  <r>
    <s v="TECNOLOGIA "/>
    <x v="3"/>
    <s v="»20-"/>
    <s v="Oficina de Tecnología e Informática"/>
    <n v="2"/>
    <s v="20-8"/>
    <s v="20-8"/>
    <x v="0"/>
    <s v="Innovador"/>
    <s v="Diseñar e implementar una estrategia que fortalezca la analítica de datos institucional para la toma de decisiones y la prestación de servicios"/>
    <s v="6-Plan Estratégico de Tecnologías de la Información"/>
    <s v="NO"/>
    <s v="  8» Mejoramiento de los sistemas de información y servicios tecnológicos de la superintendencia de industria y comercio en el territorio  nacional"/>
    <s v=" 11.Gobierno digital,  15.Gestión del conocimiento y la innovación"/>
    <s v=" 17- Plan Estratégico de Tecnologías de la Información"/>
    <s v="Estrategia de gobierno y calidad de datos para la SIC centrada en datos, implementada (3 seguimientos trimestrales de avance con soportes documentales del cumplimiento)"/>
    <n v="0.15"/>
    <m/>
    <n v="100"/>
    <s v="Porcentual"/>
    <s v="% de la estrategia implementada/ 100% de la estrategia a implementar"/>
    <d v="2023-02-01T00:00:00"/>
    <d v="2023-09-29T00:00:00"/>
    <s v="»20-Oficina de Tecnología e Informática"/>
    <x v="3"/>
    <s v="Cumplida"/>
    <n v="1"/>
    <s v="Se da cumplimiento al producto mediante el cargue de los 3 informes planteados cumpliendo con el cronograma reportado durante el primer trimestre del año y con los respectivos soportes planteados en dicho cronograma que soportan las actividades llevadas a cabo para la consecución de la meta."/>
    <d v="2023-09-29T00:00:00"/>
    <n v="1"/>
    <s v="Se evidencian 3 Informes trimestrales de avance  con soportes documentales que permiten evidenciar el cumplimiento del producto  "/>
    <d v="2023-09-29T00:00:00"/>
    <s v="SI"/>
    <s v="NA"/>
    <n v="0.15"/>
    <m/>
  </r>
  <r>
    <s v="TECNOLOGIA "/>
    <x v="3"/>
    <s v="»20-"/>
    <s v="Oficina de Tecnología e Informática"/>
    <n v="2"/>
    <s v="20-8-1"/>
    <s v="20-8"/>
    <x v="1"/>
    <s v="N/A"/>
    <s v="N/A"/>
    <s v="N/A"/>
    <s v="N/A"/>
    <s v="N/A"/>
    <s v="N/A"/>
    <s v="N/A"/>
    <s v="Definir el plan de trabajo para la estrategia de gobierno y calidad de datos para la SIC centrada en datos (Documento del Plan  de trabajo para la estrategia de gobierno y calidad de datos, elaborado / único entregable)"/>
    <n v="0.2"/>
    <n v="0.03"/>
    <n v="1"/>
    <s v="Numérica"/>
    <s v="# de planes de trabajo definidos/ 1 Plan de trabajo a definir"/>
    <d v="2023-02-01T00:00:00"/>
    <d v="2023-03-31T00:00:00"/>
    <s v="»20-Oficina de Tecnología e Informática"/>
    <x v="1"/>
    <s v="Cumplida"/>
    <n v="1"/>
    <s v="Se entregó documento del Plan  de Trabajo para la estrategia de gobierno y calidad de datos"/>
    <d v="2023-03-31T00:00:00"/>
    <n v="1"/>
    <s v="De acuerdo con el soporte entregado la actividad fue cumplida "/>
    <d v="2023-03-31T00:00:00"/>
    <s v="SI"/>
    <n v="1"/>
    <n v="0.03"/>
    <n v="1"/>
  </r>
  <r>
    <s v="TECNOLOGIA "/>
    <x v="3"/>
    <s v="»20-"/>
    <s v="Oficina de Tecnología e Informática"/>
    <n v="2"/>
    <s v="20-8-2"/>
    <s v="20-8"/>
    <x v="1"/>
    <s v="N/A"/>
    <s v="N/A"/>
    <s v="N/A"/>
    <s v="N/A"/>
    <s v="N/A"/>
    <s v="N/A"/>
    <s v="N/A"/>
    <s v="Implementar el plan de trabajo para la estrategia de gobierno y calidad de datos ( 3 Informes trimestrales de avance  con soportes documentales del cumplimiento) "/>
    <n v="0.8"/>
    <n v="0.12"/>
    <n v="100"/>
    <s v="Porcentual"/>
    <s v="% de plan implementado/ 100% del plan a implementar_x000a_"/>
    <d v="2023-04-03T00:00:00"/>
    <d v="2023-09-29T00:00:00"/>
    <s v="»20-Oficina de Tecnología e Informática"/>
    <x v="3"/>
    <s v="Cumplida"/>
    <n v="1"/>
    <s v="-La etapa 1.3.1.1 “Acceso a la información” se validó con la delegatura la identificación de fuentes, dueños y custodios de la información, y se elaboró acta de aprobación y formalización de la Matriz Inbound con lo que concluyó esta etapa._x000a_-En la etapa 1.3.1.2 “Identificación de campos” se completó el mapeo de campos de las fuentes identificadas en la etapa 1.3.1.1 y se generó el acta correspondiente, finalizando por tanto la etapa._x000a_-En la etapa 1.3.1.3 “Proceso de los datos” acerca de los flujos de proceso de datos, se construyeron 3 flujos de datos, Registro de Marcas, Oposición y Recursos , los cuales se enviaron a la delegatura para validación y aprobación. Se realizaron los ajustes correspondientes. Posteriormente se generó la respectiva acta de flujo de datos por lo que se da por completada esta etapa._x000a_-Con relación a la etapa 1.3.1.4 “MER (Modelo Entidad Relación)”, se revisaron las aclaraciones remitidas por el proveedor con respecto al MER de la fuente. Una vez revisadas, se aceptó el MER. Adicionalmente, para la construcción del MER sobre la bodega de datos, se finalizó el mapeo desde la fuente hasta los modelos tabulares y se construyeron 7 MER que corresponden a los que están mapeados en la bodega de datos."/>
    <d v="2023-09-29T00:00:00"/>
    <n v="1"/>
    <s v="En reunión con la OTI se pudo verificar que los avances para anteriores seguimientos se recalcularon teniendo en cuenta las fecha de inicio y de terminación del producto y de la actividad, dado que inicialmente se estaba haciendo el seguimiento contando tres meses a partir del inicio de la actividad/producto, pero se decidió que se debían hacer por trimestre calendario de tal manera que se cumpliera con la fecha fin en el mes de septiembre."/>
    <d v="2023-09-29T00:00:00"/>
    <s v="SI"/>
    <n v="1"/>
    <n v="0.12"/>
    <n v="1"/>
  </r>
  <r>
    <s v="TECNOLOGIA "/>
    <x v="3"/>
    <s v="»20-"/>
    <s v="Oficina de Tecnología e Informática"/>
    <n v="2"/>
    <s v="20-9"/>
    <s v="20-9"/>
    <x v="0"/>
    <s v="Innovador"/>
    <s v="Desplegar toda la capacidad técnica y tecnológica de la Entidad para ponerla al servicio de los usuarios internos y externos "/>
    <s v="6-Plan Estratégico de Tecnologías de la Información"/>
    <s v="SI"/>
    <s v="  8» Mejoramiento de los sistemas de información y servicios tecnológicos de la superintendencia de industria y comercio en el territorio  nacional"/>
    <s v=" 11.Gobierno digital"/>
    <s v=" 17- Plan Estratégico de Tecnologías de la Información"/>
    <s v="Piloto de Internet de la cosas IOT para nuevas tecnologías en la Delegatura de Metrología Legal y Reglamentos Técnicos, ejecutado  (Acta con hoja de ruta/único entregable)"/>
    <n v="0.15"/>
    <m/>
    <n v="1"/>
    <s v="Numérica"/>
    <s v="# de pilotos ejecutados / 1 piloto a ejecutar"/>
    <d v="2023-07-04T00:00:00"/>
    <d v="2023-11-30T00:00:00"/>
    <s v="»20-Oficina de Tecnología e Informática, »6000-Delegatura para el Control y Verificación de Reglamentos Técnicos y Metrología Legal  "/>
    <x v="0"/>
    <s v="Cumplida"/>
    <n v="1"/>
    <s v="Se realizo la prueba piloto de internet de las cosas para medir temperatura de manera automatica "/>
    <d v="2023-11-30T00:00:00"/>
    <n v="1"/>
    <s v="De acuerdo con la evicencia aportada el producto fue cumplido. La evidencia corresponde a la reportada en la actividad 20-9-2 y 20-9-3"/>
    <d v="2023-11-30T00:00:00"/>
    <m/>
    <s v="NA"/>
    <n v="0.15"/>
    <m/>
  </r>
  <r>
    <s v="TECNOLOGIA "/>
    <x v="3"/>
    <s v="»20-"/>
    <s v="Oficina de Tecnología e Informática"/>
    <n v="2"/>
    <s v="20-9-1"/>
    <s v="20-9"/>
    <x v="1"/>
    <s v="N/A"/>
    <s v="N/A"/>
    <s v="N/A"/>
    <s v="N/A"/>
    <s v="N/A"/>
    <s v="N/A"/>
    <s v="N/A"/>
    <s v="Realizar escenarios para la ejecución  (Documento de alcance del piloto/ único entregable)"/>
    <n v="0.15"/>
    <n v="2.2499999999999999E-2"/>
    <n v="1"/>
    <s v="Numérica"/>
    <s v="# de documento de alcance  realizado/ 1  documento de alcance planeado"/>
    <d v="2023-07-04T00:00:00"/>
    <d v="2023-07-31T00:00:00"/>
    <s v="»20-Oficina de Tecnología e Informática, »6000-Delegatura para el Control y Verificación de Reglamentos Técnicos y Metrología Legal  "/>
    <x v="3"/>
    <s v="Cumplida"/>
    <n v="1"/>
    <s v="El RFQ de servicios de nube pública AWS describe el alcance y enfoque del pilo de IOT que tuvo en cuenta las variables e temperatura y humedad relativa del laboratorio."/>
    <d v="2023-07-28T00:00:00"/>
    <n v="1"/>
    <s v="Se evidencian 3 Informes trimestrales de avance  con soportes documentales que permiten evidenciar el cumplimiento del producto  "/>
    <d v="2023-07-28T00:00:00"/>
    <s v="SI"/>
    <n v="1"/>
    <n v="2.2499999999999999E-2"/>
    <n v="1"/>
  </r>
  <r>
    <s v="TECNOLOGIA "/>
    <x v="3"/>
    <s v="»20-"/>
    <s v="Oficina de Tecnología e Informática"/>
    <n v="2"/>
    <s v="20-9-2"/>
    <s v="20-9"/>
    <x v="1"/>
    <s v="N/A"/>
    <s v="N/A"/>
    <s v="N/A"/>
    <s v="N/A"/>
    <s v="N/A"/>
    <s v="N/A"/>
    <s v="N/A"/>
    <s v="Ejecutar pruebas de concepto (informe de resultados de la prueba de concepto/único entregable)"/>
    <n v="0.7"/>
    <n v="0.105"/>
    <n v="1"/>
    <s v="Numérica"/>
    <s v="# de informe de resultados de la prueba de conceptos realizado  / 1  informe de resultados de la prueba de conceptos planeado"/>
    <d v="2023-08-01T00:00:00"/>
    <d v="2023-10-31T00:00:00"/>
    <s v="»20-Oficina de Tecnología e Informática, »6000-Delegatura para el Control y Verificación de Reglamentos Técnicos y Metrología Legal  "/>
    <x v="0"/>
    <s v="Cumplida"/>
    <n v="1"/>
    <s v="Se realizo la ejecución de la prueba piloto"/>
    <d v="2023-11-03T00:00:00"/>
    <n v="1"/>
    <s v="De acuerdo con la evicencia aportada la actividad fue cumplida."/>
    <d v="2023-11-03T00:00:00"/>
    <s v="SI"/>
    <n v="1"/>
    <n v="0.105"/>
    <n v="1"/>
  </r>
  <r>
    <s v="TECNOLOGIA "/>
    <x v="3"/>
    <s v="»20-"/>
    <s v="Oficina de Tecnología e Informática"/>
    <n v="2"/>
    <s v="20-9-3"/>
    <s v="20-9"/>
    <x v="1"/>
    <s v="N/A"/>
    <s v="N/A"/>
    <s v="N/A"/>
    <s v="N/A"/>
    <s v="N/A"/>
    <s v="N/A"/>
    <s v="N/A"/>
    <s v="Definir hoja de ruta conforme los resultados _x000a_ (Acta con hoja de ruta /único entregable) "/>
    <n v="0.15"/>
    <n v="2.2499999999999999E-2"/>
    <n v="1"/>
    <s v="Numérica"/>
    <s v="# de acta con hoja de ruta definida  / 1   acta con hoja de ruta planeada"/>
    <d v="2023-11-01T00:00:00"/>
    <d v="2023-11-30T00:00:00"/>
    <s v="»20-Oficina de Tecnología e Informática, »6000-Delegatura para el Control y Verificación de Reglamentos Técnicos y Metrología Legal  "/>
    <x v="0"/>
    <s v="Cumplida"/>
    <n v="1"/>
    <s v="Se realizo presentación del piloto a la Delegatura de Metrología legal y reglamentos técnicos."/>
    <d v="2023-11-30T00:00:00"/>
    <n v="1"/>
    <s v="De acuerdo con la evicencia aportada la actividad fue cumplida."/>
    <d v="2023-11-30T00:00:00"/>
    <s v="SI"/>
    <n v="1"/>
    <n v="2.2499999999999999E-2"/>
    <n v="1"/>
  </r>
  <r>
    <s v="TECNOLOGIA "/>
    <x v="3"/>
    <s v="»20-"/>
    <s v="Oficina de Tecnología e Informática"/>
    <n v="2"/>
    <s v="20-10"/>
    <s v="20-10"/>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20-Oficina de Tecnología e Informática"/>
    <x v="0"/>
    <s v="Vencida"/>
    <s v="NA"/>
    <s v="NA"/>
    <s v="NA"/>
    <m/>
    <s v="NA"/>
    <s v="NA"/>
    <s v="NA"/>
    <s v="NA"/>
    <n v="0"/>
    <m/>
  </r>
  <r>
    <s v="TECNOLOGIA "/>
    <x v="3"/>
    <s v="»20-"/>
    <s v="Oficina de Tecnología e Informática"/>
    <n v="2"/>
    <s v="20-10-1"/>
    <s v="20-10"/>
    <x v="4"/>
    <s v="Act Compartida"/>
    <s v="N/A"/>
    <s v="N/A"/>
    <s v="N/A"/>
    <s v="N/A"/>
    <s v="N/A"/>
    <s v="N/A"/>
    <s v="Ejecutar las actividades compartidas cuya fecha de vencimiento se encuentra dentro del primer trimestre del año "/>
    <e v="#DIV/0!"/>
    <e v="#DIV/0!"/>
    <n v="50"/>
    <s v="Numérica"/>
    <s v="Sumatoria logros ponderados verificados actividades programadas / promedio meta ponderada periodo evaluado "/>
    <d v="2023-01-01T00:00:00"/>
    <d v="2023-03-31T00:00:00"/>
    <s v="»20-Oficina de Tecnología e Informática"/>
    <x v="1"/>
    <s v="Cumplida"/>
    <n v="1"/>
    <s v="25 de las 26 actividades programadas para el 1er trimestre reportaron cumplimiento del 100% durante ese trimestre y una mas reporto cumplimiento para el segundo trimestre afectando la eficiencia "/>
    <d v="2023-03-31T00:00:00"/>
    <n v="1"/>
    <s v="25 de las 26 actividades programadas para el 1er trimestre reportaron cumplimiento del 100% durante ese trimestre y una mas reporto cumplimiento para el segundo trimestre afectando la eficiencia "/>
    <d v="2023-03-31T00:00:00"/>
    <s v="SI"/>
    <n v="0.95"/>
    <e v="#DIV/0!"/>
    <m/>
  </r>
  <r>
    <s v="TECNOLOGIA "/>
    <x v="3"/>
    <s v="»20-"/>
    <s v="Oficina de Tecnología e Informática"/>
    <n v="2"/>
    <s v="20-10-2"/>
    <s v="20-10"/>
    <x v="5"/>
    <s v="Act Compartida"/>
    <s v="N/A"/>
    <s v="N/A"/>
    <s v="N/A"/>
    <s v="N/A"/>
    <s v="N/A"/>
    <s v="N/A"/>
    <s v="Ejecutar las actividades compartidas cuya fecha de vencimiento se encuentra dentro del segundo trimestre del año "/>
    <e v="#DIV/0!"/>
    <e v="#DIV/0!"/>
    <n v="33"/>
    <s v="Numérica"/>
    <s v="Sumatoria logros ponderados verificados actividades programadas / promedio meta ponderada periodo evaluado "/>
    <d v="2023-04-01T00:00:00"/>
    <d v="2023-06-30T00:00:00"/>
    <s v="»20-Oficina de Tecnología e Informática"/>
    <x v="2"/>
    <s v="Cumplida"/>
    <n v="1"/>
    <s v="33 Actividades programadas para el segundo trimestre reportaron avances del 100%"/>
    <d v="2023-06-30T00:00:00"/>
    <n v="1"/>
    <s v="33 Actividades programadas para el segundo trimestre reportaron avances del 100%"/>
    <d v="2023-06-30T00:00:00"/>
    <s v="SI"/>
    <n v="1"/>
    <e v="#DIV/0!"/>
    <m/>
  </r>
  <r>
    <s v="TECNOLOGIA "/>
    <x v="3"/>
    <s v="»20-"/>
    <s v="Oficina de Tecnología e Informática"/>
    <n v="2"/>
    <s v="20-10-3"/>
    <s v="20-10"/>
    <x v="7"/>
    <s v="Act Compartida"/>
    <s v="N/A"/>
    <s v="N/A"/>
    <s v="N/A"/>
    <s v="N/A"/>
    <s v="N/A"/>
    <s v="N/A"/>
    <s v="Ejecutar las actividades compartidas cuya fecha de vencimiento se encuentra dentro del tercer trimestre del año "/>
    <e v="#DIV/0!"/>
    <e v="#DIV/0!"/>
    <n v="23"/>
    <s v="Numérica"/>
    <s v="Sumatoria logros ponderados verificados actividades programadas / promedio meta ponderada periodo evaluado "/>
    <d v="2023-07-01T00:00:00"/>
    <d v="2023-09-30T00:00:00"/>
    <s v="»20-Oficina de Tecnología e Informática"/>
    <x v="3"/>
    <s v="Cumplida"/>
    <n v="1"/>
    <s v="Se realizaron las 23 Actividades programadas"/>
    <d v="2023-09-30T00:00:00"/>
    <n v="1"/>
    <s v="Se validaron soportes de las 23 Actividades programadas para este trimestre "/>
    <d v="2023-09-30T00:00:00"/>
    <s v="SI"/>
    <n v="1"/>
    <e v="#DIV/0!"/>
    <m/>
  </r>
  <r>
    <s v="TECNOLOGIA "/>
    <x v="3"/>
    <s v="»20-"/>
    <s v="Oficina de Tecnología e Informática"/>
    <n v="2"/>
    <s v="20-10-4"/>
    <s v="20-10"/>
    <x v="6"/>
    <s v="Act Compartida"/>
    <s v="N/A"/>
    <s v="N/A"/>
    <s v="N/A"/>
    <s v="N/A"/>
    <s v="N/A"/>
    <s v="N/A"/>
    <s v="Ejecutar las actividades compartidas cuya fecha de vencimiento se encuentra dentro del cuarto trimestre del año "/>
    <e v="#DIV/0!"/>
    <e v="#DIV/0!"/>
    <n v="83"/>
    <s v="Numérica"/>
    <s v="Sumatoria logros ponderados verificados actividades programadas / promedio meta ponderada periodo evaluado "/>
    <d v="2023-10-01T00:00:00"/>
    <d v="2023-12-30T00:00:00"/>
    <s v="»20-Oficina de Tecnología e Informática"/>
    <x v="0"/>
    <s v="Vencida"/>
    <s v="NA"/>
    <s v="NA"/>
    <s v="NA"/>
    <m/>
    <s v="NA"/>
    <s v="NA"/>
    <s v="NA"/>
    <s v="NA"/>
    <e v="#DIV/0!"/>
    <m/>
  </r>
  <r>
    <s v="TECNOLOGIA "/>
    <x v="3"/>
    <s v="»20-"/>
    <s v="Oficina de Tecnología e Informática"/>
    <n v="2"/>
    <s v="20-11."/>
    <s v="20-11."/>
    <x v="0"/>
    <s v="Operativo"/>
    <s v="Desplegar toda la capacidad técnica y tecnológica de la Entidad para ponerla al servicio de los usuarios internos y externos "/>
    <s v="6-Plan Estratégico de Tecnologías de la Información"/>
    <s v="NO"/>
    <s v="  8» Mejoramiento de los sistemas de información y servicios tecnológicos de la superintendencia de industria y comercio en el territorio  nacional"/>
    <s v=" 11.Gobierno digital"/>
    <s v=" 17- Plan Estratégico de Tecnologías de la Información"/>
    <s v="Plan de fortalecimiento para el intercambio de información (Marco de Interoperabilidad) ejecutado conforme con el cronograma definido para 2023  (Informe de  la implementación del plan de fortalecimiento para el intercambio de información trimestral )"/>
    <n v="0.03"/>
    <m/>
    <n v="100"/>
    <s v="Porcentual"/>
    <s v="% del plan ejecutado/ 100% del plan a ejecutar"/>
    <d v="2023-10-02T00:00:00"/>
    <d v="2023-12-15T00:00:00"/>
    <s v="»20-Oficina de Tecnología e Informática"/>
    <x v="0"/>
    <s v="Cumplida"/>
    <n v="1"/>
    <s v="Se ejecuta el plan de intercambio de información establecido de acuerdo con el Plan Estratégico Sectorial"/>
    <d v="2023-12-15T00:00:00"/>
    <n v="1"/>
    <s v="De acuerdo con la evicencia aportada el producto fue cumplido. La evidencia corresponde a la reportada en las actividades 20-11-1 y 20-11-2"/>
    <d v="2023-12-15T00:00:00"/>
    <m/>
    <s v="NA"/>
    <n v="0.03"/>
    <m/>
  </r>
  <r>
    <s v="TECNOLOGIA "/>
    <x v="3"/>
    <s v="»20-"/>
    <s v="Oficina de Tecnología e Informática"/>
    <n v="2"/>
    <s v="20-11-1."/>
    <s v="20-11."/>
    <x v="1"/>
    <s v="N/A"/>
    <s v="N/A"/>
    <s v="N/A"/>
    <s v="N/A"/>
    <s v="N/A"/>
    <s v="N/A"/>
    <s v="N/A"/>
    <s v="Definir plan de acción para el intercambio de información (Marco de Interoperabilidad) (Documento del plan de acción para el intercambio de información (Marco de Interoperabilidad) / único entregable)"/>
    <n v="0.2"/>
    <n v="6.0000000000000001E-3"/>
    <n v="1"/>
    <s v="Numérica"/>
    <s v="# de planes definidos/ 1 Plan a definir"/>
    <d v="2023-10-02T00:00:00"/>
    <d v="2023-10-13T00:00:00"/>
    <s v="»20-Oficina de Tecnología e Informática"/>
    <x v="0"/>
    <s v="Cumplida"/>
    <n v="1"/>
    <s v="Se formulo plan de intercambio de información considerando alcance técnico, politico legal, tiempo y recursos asignados"/>
    <d v="2023-12-15T00:00:00"/>
    <n v="1"/>
    <s v="De acuerdo con la evicencia aportada la actividad fue cumplida."/>
    <d v="2023-12-15T00:00:00"/>
    <s v="SI"/>
    <n v="1"/>
    <n v="6.0000000000000001E-3"/>
    <n v="1"/>
  </r>
  <r>
    <s v="TECNOLOGIA "/>
    <x v="3"/>
    <s v="»20-"/>
    <s v="Oficina de Tecnología e Informática"/>
    <n v="2"/>
    <s v="20-11-2."/>
    <s v="20-11."/>
    <x v="1"/>
    <s v="N/A"/>
    <s v="N/A"/>
    <s v="N/A"/>
    <s v="N/A"/>
    <s v="N/A"/>
    <s v="N/A"/>
    <s v="N/A"/>
    <s v="Implementar el plan de acción para el intercambio de información (Marco de Interoperabilidad)/ (Informe de  la implementación del plan de acción para el intercambio de información trimestral )"/>
    <n v="0.8"/>
    <n v="2.4E-2"/>
    <n v="100"/>
    <s v="Porcentual"/>
    <s v="% de plan implementado/ 100% del plan a implementar_x000a_"/>
    <d v="2023-10-13T00:00:00"/>
    <d v="2023-12-15T00:00:00"/>
    <s v="»20-Oficina de Tecnología e Informática"/>
    <x v="0"/>
    <s v="Cumplida"/>
    <n v="1"/>
    <s v="Se realizaron actividades para lograr intercambios de información con Confecamaras e iniciar proceso politico legal con la Registraduría, fortalecer capacidad técnica en la plataforma XROAD y participación de la mesa de interoperabilidad en el marco de la Comisión interinstitucional de justicia."/>
    <d v="2023-12-15T00:00:00"/>
    <n v="1"/>
    <s v="De acuerdo con la evicencia aportada la actividad fue cumplida."/>
    <d v="2023-12-15T00:00:00"/>
    <s v="SI"/>
    <n v="1"/>
    <n v="2.4E-2"/>
    <n v="1"/>
  </r>
  <r>
    <s v="PLANEACIÓN "/>
    <x v="4"/>
    <s v="»30-"/>
    <s v="Oficina Asesora de Planeación"/>
    <n v="3"/>
    <s v="30-1"/>
    <s v="30-1"/>
    <x v="0"/>
    <s v="Innovador"/>
    <s v="Diseñar e implementar una estrategia que fortalezca la analítica de datos institucional para la toma de decisiones y la prestación de servicios"/>
    <s v="2-Analítica Institucional - Estadísticas"/>
    <s v="NO"/>
    <s v=" 9» Mejoramiento en la calidad de la gestión estratégica de la superintendencia de industria y comercio a nivel  nacional"/>
    <s v=" 17.Gestión de la información estadística, 18. Seguimiento y evaluación del desempeño institucional"/>
    <s v="N/A"/>
    <s v="Plan de trabajo para la formulación de un Tablero de información relevante generada por las áreas misionales de la SIC, ejecutado (Evidencia del cumplimiento de las actividades)"/>
    <n v="0.08"/>
    <m/>
    <n v="1"/>
    <s v="Numérica"/>
    <s v="# de Planes de trabajo ejecutados / 1 Plan de trabajo a ejecutar"/>
    <d v="2023-02-01T00:00:00"/>
    <d v="2023-09-30T00:00:00"/>
    <s v="»30-Oficina Asesora de Planeación"/>
    <x v="3"/>
    <s v="Cumplida"/>
    <n v="1"/>
    <s v="Se ejecutaron las actividades determinadas en el plan de trabajo,  se cargaron evidencias"/>
    <d v="2023-09-30T00:00:00"/>
    <n v="1"/>
    <s v="Se valida el cumplimiento del producto de acuerdo a los soportes entregados en la segunda actividad."/>
    <d v="2023-09-30T00:00:00"/>
    <s v="SI"/>
    <s v="NA"/>
    <n v="0.08"/>
    <m/>
  </r>
  <r>
    <s v="PLANEACIÓN "/>
    <x v="4"/>
    <s v="»30-"/>
    <s v="Oficina Asesora de Planeación"/>
    <n v="3"/>
    <s v="30-1-1"/>
    <s v="30-1"/>
    <x v="1"/>
    <s v="Innovador"/>
    <s v="N/A"/>
    <s v="N/A"/>
    <s v="N/A"/>
    <s v="N/A"/>
    <s v="N/A"/>
    <s v="N/A"/>
    <s v="Formular plan de trabajo para la formulación del tablero con información relevante (Plan de trabajo/único entregable)"/>
    <n v="0.2"/>
    <n v="1.6E-2"/>
    <n v="1"/>
    <s v="Numérica"/>
    <s v="# de Planes de trabajo formulados/ 1 plan de trabajo programado"/>
    <d v="2023-02-01T00:00:00"/>
    <d v="2023-02-28T00:00:00"/>
    <s v="»30-Oficina Asesora de Planeación"/>
    <x v="1"/>
    <s v="Cumplida"/>
    <n v="1"/>
    <s v="Se adjunta plan de trabajo elaborado "/>
    <d v="2023-02-28T00:00:00"/>
    <n v="1"/>
    <s v="Se valida el cumplimiento de la actividad en tanto el área aportó plan de trabajo con la formulación de actividades  para la formulación de tablero "/>
    <d v="2023-02-28T00:00:00"/>
    <s v="SI"/>
    <n v="1"/>
    <n v="1.6E-2"/>
    <n v="1"/>
  </r>
  <r>
    <s v="PLANEACIÓN "/>
    <x v="4"/>
    <s v="»30-"/>
    <s v="Oficina Asesora de Planeación"/>
    <n v="3"/>
    <s v="30-1-2"/>
    <s v="30-1"/>
    <x v="1"/>
    <s v="Innovador"/>
    <s v="N/A"/>
    <s v="N/A"/>
    <s v="N/A"/>
    <s v="N/A"/>
    <s v="N/A"/>
    <s v="N/A"/>
    <s v="Ejecutar plan de trabajo para la formulación del tablero con información relevante (Evidencia del cumplimiento de las actividades)"/>
    <n v="0.8"/>
    <n v="6.4000000000000001E-2"/>
    <n v="100"/>
    <s v="Porcentual"/>
    <s v="% del Plan de trabajo ejecutado / 100% del Plan de trabajo a ejecutar"/>
    <d v="2023-03-01T00:00:00"/>
    <d v="2023-09-30T00:00:00"/>
    <s v="»30-Oficina Asesora de Planeación"/>
    <x v="3"/>
    <s v="Cumplida"/>
    <n v="1"/>
    <s v="Se ejecutaron las actividades determinadas en el plan de trabajo,  se cargaron evidencias"/>
    <d v="2023-09-30T00:00:00"/>
    <n v="1"/>
    <s v="Se valida el cumplimiento de la actividad en tanto se aportaron evidencias del cumplimiento del plan de trabajo "/>
    <d v="2023-09-30T00:00:00"/>
    <s v="SI"/>
    <n v="1"/>
    <n v="6.4000000000000001E-2"/>
    <n v="1"/>
  </r>
  <r>
    <s v="PLANEACIÓN "/>
    <x v="4"/>
    <s v="»30-"/>
    <s v="Oficina Asesora de Planeación"/>
    <n v="3"/>
    <s v="30-2"/>
    <s v="30-2"/>
    <x v="0"/>
    <s v="Operativo"/>
    <s v="N/A"/>
    <s v="N/A"/>
    <s v="NO"/>
    <s v=" 9» Mejoramiento en la calidad de la gestión estratégica de la superintendencia de industria y comercio a nivel  nacional"/>
    <s v=" 18. Seguimiento y evaluación del desempeño institucional, 1. Planeación Institucional"/>
    <s v="N/A"/>
    <s v="Reportes de análisis de seguimiento al Plan de Acción, elaborados y remitidos al Equipo Directivo (reportes y correos electrónicos de envío)"/>
    <n v="0.08"/>
    <m/>
    <n v="4"/>
    <s v="Numérica"/>
    <s v="# de reportes elaborados y remitidos / 4 reportes a elaborar y remitir"/>
    <d v="2023-01-03T00:00:00"/>
    <d v="2023-10-27T00:00:00"/>
    <s v="»30-Oficina Asesora de Planeación"/>
    <x v="0"/>
    <s v="Cumplida"/>
    <n v="1"/>
    <s v="En atención a la ejecución de esta actividad, en el primer seguimiento se remitieron los soportes del seguimiento del ultimo trimestre el año 2022. Durante el segundo seguimiento se reportó el reporte de análisis y envió de seguimiento del primer trimestre 2023, con el reporte del seguimiento del periodo de abril a junio  se tendrian tres seguimientos y con el reporte de los meses de julio septiembre se completarian los 4 reportes previstos para el año 2023."/>
    <d v="2023-10-31T00:00:00"/>
    <n v="1"/>
    <s v="Las evidencias permiten validar el cumplimiento de la meta de producto"/>
    <d v="2023-10-31T00:00:00"/>
    <s v="SI"/>
    <s v="NA"/>
    <n v="0.08"/>
    <m/>
  </r>
  <r>
    <s v="PLANEACIÓN "/>
    <x v="4"/>
    <s v="»30-"/>
    <s v="Oficina Asesora de Planeación"/>
    <n v="3"/>
    <s v="30-2-1"/>
    <s v="30-2"/>
    <x v="1"/>
    <s v="Operativo"/>
    <s v="N/A"/>
    <s v="N/A"/>
    <s v="N/A"/>
    <s v="N/A"/>
    <s v="N/A"/>
    <s v="N/A"/>
    <s v="Elaborar y enviar al equipo Directivo, el reporte final de análisis del seguimiento al Plan de Acción 2022  (reporte y correo / único entregable)"/>
    <n v="0.25"/>
    <n v="0.02"/>
    <n v="1"/>
    <s v="Numérica"/>
    <s v="# de reportes elaborados y remitidos / 1 reporte elaborado y remitido"/>
    <d v="2023-01-03T00:00:00"/>
    <d v="2023-02-04T00:00:00"/>
    <s v="»30-Oficina Asesora de Planeación"/>
    <x v="1"/>
    <s v="Cumplida"/>
    <n v="1"/>
    <s v="Se elaboró y envió al equipo Directivo el reporte de análisis de seguimiento para la vigencia 2022, se adjunta correo electrónico y archivo de seguimiento."/>
    <d v="2023-01-30T00:00:00"/>
    <n v="1"/>
    <s v="Se valida el cumplimiento de la actividad en tanto el área aportó correo electrónico dirigido a Directivos con el seguimiento corte diciembre de 2022 y el archivo de seguimiento "/>
    <d v="2023-01-30T00:00:00"/>
    <s v="SI"/>
    <n v="1"/>
    <n v="0.02"/>
    <n v="1"/>
  </r>
  <r>
    <s v="PLANEACIÓN "/>
    <x v="4"/>
    <s v="»30-"/>
    <s v="Oficina Asesora de Planeación"/>
    <n v="3"/>
    <s v="30-2-2"/>
    <s v="30-2"/>
    <x v="1"/>
    <s v="Operativo"/>
    <s v="N/A"/>
    <s v="N/A"/>
    <s v="N/A"/>
    <s v="N/A"/>
    <s v="N/A"/>
    <s v="N/A"/>
    <s v="Elaborar y enviar al equipo Directivo, el primer reporte de análisis del seguimiento al Plan de Acción 2023 (reporte y correo / único entregable)"/>
    <n v="0.25"/>
    <n v="0.02"/>
    <n v="1"/>
    <s v="Numérica"/>
    <s v="# de planes elaborados y enviados / 1 Plan a elaborar y enviar"/>
    <d v="2023-03-15T00:00:00"/>
    <d v="2023-05-05T00:00:00"/>
    <s v="»30-Oficina Asesora de Planeación"/>
    <x v="2"/>
    <s v="Cumplida"/>
    <n v="1"/>
    <s v="Se elaboró y envió al equipo Directivo y enlaces de áreas formuladoras  el primer reporte de análisis del seguimiento al Plan de Acción 2023 correspondiente al periodo de enero a marzo"/>
    <d v="2023-05-15T00:00:00"/>
    <n v="1"/>
    <s v="Se valida el cumplimiento de la presente actividad, en tanto el área aportó correo electrónico enviado con el link del archivo de reporte, el cual se pudo visualizar."/>
    <d v="2023-05-17T00:00:00"/>
    <s v="SI"/>
    <n v="1"/>
    <n v="0.02"/>
    <n v="1"/>
  </r>
  <r>
    <s v="PLANEACIÓN "/>
    <x v="4"/>
    <s v="»30-"/>
    <s v="Oficina Asesora de Planeación"/>
    <n v="3"/>
    <s v="30-2-3"/>
    <s v="30-2"/>
    <x v="1"/>
    <s v="Operativo"/>
    <s v="N/A"/>
    <s v="N/A"/>
    <s v="N/A"/>
    <s v="N/A"/>
    <s v="N/A"/>
    <s v="N/A"/>
    <s v="Elaborar y enviar al equipo Directivo, el segundo reporte de análisis del seguimiento al Plan de Acción 2023 (reporte y correo / único entregable)"/>
    <n v="0.25"/>
    <n v="0.02"/>
    <n v="1"/>
    <s v="Numérica"/>
    <s v="# de planes elaborados y enviados / 1 Plan a elaborar y enviar"/>
    <d v="2023-06-18T00:00:00"/>
    <d v="2023-07-27T00:00:00"/>
    <s v="»30-Oficina Asesora de Planeación"/>
    <x v="3"/>
    <s v="Cumplida"/>
    <n v="1"/>
    <s v="En atención a la ejecución de esta actividad, en el primer seguimiento se remitieron los soportes del seguimiento del ultimo trimestre el año 2022 durante el segundo seguimiento se reportó el reporte de análisis y envió de seguimiento del primer trimestre 2023, con el reporte de este seguimiento se envían las evidencias del segundo seguimiento del 2023, es decir, se han reportado 3 de los 4 seguimientos previstos para el año 2023,"/>
    <d v="2023-07-31T00:00:00"/>
    <n v="1"/>
    <s v="Se valida el cumplimiento de la presente actividad, en tanto el área aportó correo electrónico enviado y archivo de seguimiento."/>
    <d v="2023-07-31T00:00:00"/>
    <s v="SI"/>
    <n v="1"/>
    <n v="0.02"/>
    <n v="1"/>
  </r>
  <r>
    <s v="PLANEACIÓN "/>
    <x v="4"/>
    <s v="»30-"/>
    <s v="Oficina Asesora de Planeación"/>
    <n v="3"/>
    <s v="30-2-4"/>
    <s v="30-2"/>
    <x v="1"/>
    <s v="Operativo"/>
    <s v="N/A"/>
    <s v="N/A"/>
    <s v="N/A"/>
    <s v="N/A"/>
    <s v="N/A"/>
    <s v="N/A"/>
    <s v="Elaborar y enviar al equipo Directivo, el tercer reporte de análisis del seguimiento al Plan de Acción 2023 (reporte y correo / único entregable)"/>
    <n v="0.25"/>
    <n v="0.02"/>
    <n v="1"/>
    <s v="Numérica"/>
    <s v="# de planes elaborados y enviados / 1 Plan a elaborar y enviar"/>
    <d v="2023-09-15T00:00:00"/>
    <d v="2023-10-27T00:00:00"/>
    <s v="»30-Oficina Asesora de Planeación"/>
    <x v="0"/>
    <s v="Cumplida"/>
    <n v="1"/>
    <s v="Se elaboró y envió via correo electronico  al equipo Directivo, el tercer reporte de análisis del seguimiento al Plan de Acción 2023."/>
    <d v="2023-10-31T00:00:00"/>
    <n v="1"/>
    <s v="Las evidencias permiten validar el cumplimiento de la actividad"/>
    <d v="2023-10-31T00:00:00"/>
    <s v="SI"/>
    <n v="1"/>
    <n v="0.02"/>
    <n v="1"/>
  </r>
  <r>
    <s v="PLANEACIÓN "/>
    <x v="4"/>
    <s v="»30-"/>
    <s v="Oficina Asesora de Planeación"/>
    <n v="3"/>
    <s v="30-3"/>
    <s v="30-3"/>
    <x v="0"/>
    <s v="Operativo"/>
    <s v="Optimizar los recursos presupuestales de la SIC, procurando una distribución eficiente en el marco de las políticas de austeridad del Gobierno Nacional"/>
    <s v="7-Ejecución Presupuestal 2022"/>
    <s v="NO"/>
    <s v=" 9» Mejoramiento en la calidad de la gestión estratégica de la superintendencia de industria y comercio a nivel  nacional"/>
    <s v="2. Gestión presupuestal y eficiencia del gasto público, 18. Seguimiento y evaluación del desempeño institucional"/>
    <s v=" 1- Plan Anual de Adquisiciones"/>
    <s v="Reportes de análisis con el seguimiento a la ejecución presupuestal, elaborados y remitidos al equipo directivo  (Reportes y correos electrónicos de envío)"/>
    <n v="0.06"/>
    <m/>
    <n v="6"/>
    <s v="Numérica"/>
    <s v="# de reportes elaborados y remitidos / 6 reportes a elaborar y remitir"/>
    <d v="2023-02-01T00:00:00"/>
    <d v="2023-11-15T00:00:00"/>
    <s v="»30-Oficina Asesora de Planeación"/>
    <x v="0"/>
    <s v="Cumplida"/>
    <n v="1"/>
    <s v="Se realizaron los reportes de análisis con el seguimiento a la ejecución presupuestal. Se incluyen los correos de envío al equipo Directivo."/>
    <d v="2023-12-29T00:00:00"/>
    <n v="1"/>
    <s v="Las evidencias permiten validar el cumplimiento de la meta de producto"/>
    <d v="2023-12-29T00:00:00"/>
    <s v="SI"/>
    <s v="NA"/>
    <n v="0.06"/>
    <m/>
  </r>
  <r>
    <s v="PLANEACIÓN "/>
    <x v="4"/>
    <s v="»30-"/>
    <s v="Oficina Asesora de Planeación"/>
    <n v="3"/>
    <s v="30-3-1"/>
    <s v="30-3"/>
    <x v="1"/>
    <s v="Operativo"/>
    <s v="N/A"/>
    <s v="N/A"/>
    <s v="N/A"/>
    <s v="N/A"/>
    <s v="N/A"/>
    <s v="N/A"/>
    <s v="Elaborar y remitir al equipo directivo, el reporte final de análisis con el seguimiento a la ejecución presupuestal 2022 (Reporte y correo electrónico de envío / único entregable)"/>
    <n v="0.16"/>
    <n v="9.5999999999999992E-3"/>
    <n v="1"/>
    <s v="Numérica"/>
    <s v="# de reportes elaborados y remitidos / 1 reporte elaborado y remitido"/>
    <d v="2023-02-01T00:00:00"/>
    <d v="2023-02-15T00:00:00"/>
    <s v="»30-Oficina Asesora de Planeación"/>
    <x v="1"/>
    <s v="Cumplida"/>
    <n v="1"/>
    <s v="Se elaboró y remitió al equipo directivo el análisis de seguimiento a la ejecución presupuestal para la vigencia 2022. Se adjunta pdf del correo electrónico, archivo seguimiento inversión y archivo seguimiento inversión "/>
    <d v="2023-01-06T00:00:00"/>
    <n v="1"/>
    <s v="Se valida el cumplimiento de la actividad en tanto el área aportó correo electrónico dirigido a Directivos con el seguimiento a las metas presupuestales corte diciembre de 2022 y los dos archivos de seguimiento funcionamiento e inversión"/>
    <d v="2023-01-06T00:00:00"/>
    <s v="SI"/>
    <n v="1"/>
    <n v="9.5999999999999992E-3"/>
    <n v="1"/>
  </r>
  <r>
    <s v="PLANEACIÓN "/>
    <x v="4"/>
    <s v="»30-"/>
    <s v="Oficina Asesora de Planeación"/>
    <n v="3"/>
    <s v="30-3-2"/>
    <s v="30-3"/>
    <x v="1"/>
    <s v="Operativo"/>
    <s v="N/A"/>
    <s v="N/A"/>
    <s v="N/A"/>
    <s v="N/A"/>
    <s v="N/A"/>
    <s v="N/A"/>
    <s v="Elaborar y remitir al equipo directivo, el primer reporte de análisis con el seguimiento a la ejecución presupuestal 2023 (Reporte y correo electrónico de envío / único entregable)"/>
    <n v="0.16"/>
    <n v="9.5999999999999992E-3"/>
    <n v="1"/>
    <s v="Numérica"/>
    <s v="# de reportes elaborados y remitidos / 1 Plan a elaborar y remitir"/>
    <d v="2023-03-01T00:00:00"/>
    <d v="2023-03-15T00:00:00"/>
    <s v="»30-Oficina Asesora de Planeación"/>
    <x v="1"/>
    <s v="Cumplida"/>
    <n v="1"/>
    <s v="Se elaboró y remitió al equipo directivo el análisis de seguimiento a la ejecución presupuestal con corte febrero para la vigencia 2023"/>
    <d v="2023-03-28T00:00:00"/>
    <n v="1"/>
    <s v="Se valida el cumplimiento de la actividad en tanto el área aportó correo electrónico dirigido a Directivos con el seguimiento a las metas presupuestales corte febrero 2023 y los dos archivos de seguimiento funcionamiento e inversión"/>
    <d v="2023-03-28T00:00:00"/>
    <s v="SI"/>
    <n v="1"/>
    <n v="9.5999999999999992E-3"/>
    <n v="1"/>
  </r>
  <r>
    <s v="PLANEACIÓN "/>
    <x v="4"/>
    <s v="»30-"/>
    <s v="Oficina Asesora de Planeación"/>
    <n v="3"/>
    <s v="30-3-3"/>
    <s v="30-3"/>
    <x v="1"/>
    <s v="Operativo"/>
    <s v="N/A"/>
    <s v="N/A"/>
    <s v="N/A"/>
    <s v="N/A"/>
    <s v="N/A"/>
    <s v="N/A"/>
    <s v="Elaborar y remitir al equipo directivo, el segundo reporte de análisis con el seguimiento a la ejecución presupuestal 2023 (Reporte y correo electrónico de envío / único entregable)"/>
    <n v="0.16"/>
    <n v="9.5999999999999992E-3"/>
    <n v="1"/>
    <s v="Numérica"/>
    <s v="# de reportes elaborados y remitidos / 1 Plan a elaborar y remitir"/>
    <d v="2023-05-02T00:00:00"/>
    <d v="2023-05-16T00:00:00"/>
    <s v="»30-Oficina Asesora de Planeación"/>
    <x v="2"/>
    <s v="Cumplida"/>
    <n v="1"/>
    <s v="Se elaboró y envió al equipo Directivo vía correo electrónico, informe de seguimiento para Inversión y Funcionamiento con corte abril, se adjunta PDF del correo, y los archivos de seguimiento adjuntos"/>
    <d v="2023-05-26T00:00:00"/>
    <n v="1"/>
    <s v="Se valida el cumplimiento de la actividad en tanto el área aportó correo electrónico dirigido a Directivos con el seguimiento a las metas presupuestales corte abril 2023 y los dos archivos de seguimiento funcionamiento e inversión"/>
    <d v="2023-05-26T00:00:00"/>
    <s v="SI"/>
    <n v="1"/>
    <n v="9.5999999999999992E-3"/>
    <n v="1"/>
  </r>
  <r>
    <s v="PLANEACIÓN "/>
    <x v="4"/>
    <s v="»30-"/>
    <s v="Oficina Asesora de Planeación"/>
    <n v="3"/>
    <s v="30-3-4"/>
    <s v="30-3"/>
    <x v="1"/>
    <s v="Operativo"/>
    <s v="N/A"/>
    <s v="N/A"/>
    <s v="N/A"/>
    <s v="N/A"/>
    <s v="N/A"/>
    <s v="N/A"/>
    <s v="Elaborar y remitir al equipo directivo, el tercer reporte de análisis con el seguimiento a la ejecución presupuestal 2023 (Reporte y correo electrónico de envío / único entregable)"/>
    <n v="0.16"/>
    <n v="9.5999999999999992E-3"/>
    <n v="1"/>
    <s v="Numérica"/>
    <s v="# de reportes elaborados y remitidos / 1 Plan a elaborar y remitir"/>
    <d v="2023-07-01T00:00:00"/>
    <d v="2023-07-15T00:00:00"/>
    <s v="»30-Oficina Asesora de Planeación"/>
    <x v="3"/>
    <s v="Cumplida"/>
    <n v="1"/>
    <s v="Se elaboró y envió al equipo Directivo vía correo electrónico, informe de seguimiento para Inversión y Funcionamiento con corte junio, se adjunta PDF del correo, y los archivos de seguimiento adjuntos"/>
    <d v="2023-07-19T00:00:00"/>
    <n v="1"/>
    <s v="Se valida el cumplimiento de la actividad en tanto el área aportó correo electrónico dirigido a Directivos con el seguimiento a las metas presupuestales corte junio 2023 y los dos archivos de seguimiento funcionamiento e inversión"/>
    <d v="2023-07-19T00:00:00"/>
    <s v="SI"/>
    <n v="1"/>
    <n v="9.5999999999999992E-3"/>
    <n v="1"/>
  </r>
  <r>
    <s v="PLANEACIÓN "/>
    <x v="4"/>
    <s v="»30-"/>
    <s v="Oficina Asesora de Planeación"/>
    <n v="3"/>
    <s v="30-3-5"/>
    <s v="30-3"/>
    <x v="1"/>
    <s v="Operativo"/>
    <s v="N/A"/>
    <s v="N/A"/>
    <s v="N/A"/>
    <s v="N/A"/>
    <s v="N/A"/>
    <s v="N/A"/>
    <s v="Elaborar y remitir al equipo directivo, el cuarto reporte de análisis con el seguimiento a la ejecución presupuestal 2023 (Reporte y correo electrónico de envío / único entregable)"/>
    <n v="0.18"/>
    <n v="1.0799999999999999E-2"/>
    <n v="1"/>
    <s v="Numérica"/>
    <s v="# de reportes elaborados y remitidos / 1 Plan a elaborar y remitir"/>
    <d v="2023-09-01T00:00:00"/>
    <d v="2023-09-15T00:00:00"/>
    <s v="»30-Oficina Asesora de Planeación"/>
    <x v="3"/>
    <s v="Cumplida"/>
    <n v="1"/>
    <s v="Se elaboró y envió al equipo Directivo vía correo electrónico, informe de seguimiento para Inversión y Funcionamiento con corte agosto, se adjunta PDF del correo, y los archivos de seguimiento adjuntos"/>
    <d v="2023-09-04T00:00:00"/>
    <n v="1"/>
    <s v="Se valida el cumplimiento de la actividad en tanto el área aportó correo electrónico dirigido a Directivos con el seguimiento a las metas presupuestales corte agosto 2023 y los dos archivos de seguimiento funcionamiento e inversión"/>
    <d v="2023-09-04T00:00:00"/>
    <s v="SI"/>
    <n v="1"/>
    <n v="1.0799999999999999E-2"/>
    <n v="1"/>
  </r>
  <r>
    <s v="PLANEACIÓN "/>
    <x v="4"/>
    <s v="»30-"/>
    <s v="Oficina Asesora de Planeación"/>
    <n v="3"/>
    <s v="30-3-6"/>
    <s v="30-3"/>
    <x v="1"/>
    <s v="Operativo"/>
    <s v="N/A"/>
    <s v="N/A"/>
    <s v="N/A"/>
    <s v="N/A"/>
    <s v="N/A"/>
    <s v="N/A"/>
    <s v="Elaborar y remitir al equipo directivo, el quinto reporte de análisis con el seguimiento a la ejecución presupuestal 2023 (Reporte y correo electrónico de envío / único entregable)"/>
    <n v="0.18"/>
    <n v="1.0799999999999999E-2"/>
    <n v="1"/>
    <s v="Numérica"/>
    <s v="# de reportes elaborados y remitidos / 1 Plan a elaborar y remitir"/>
    <d v="2023-11-01T00:00:00"/>
    <d v="2023-11-15T00:00:00"/>
    <s v="»30-Oficina Asesora de Planeación"/>
    <x v="0"/>
    <s v="Cumplida"/>
    <n v="1"/>
    <s v="Se realizó reporte de análisis con el seguimiento a la ejecución presupuestal. Se incluye el correo de envío al equipo Directivo."/>
    <d v="2023-12-29T00:00:00"/>
    <n v="1"/>
    <s v="Las evidencias permiten validar el cumplimiento de la actividad"/>
    <d v="2023-12-29T00:00:00"/>
    <s v="SI"/>
    <n v="1"/>
    <n v="1.0799999999999999E-2"/>
    <n v="1"/>
  </r>
  <r>
    <s v="PLANEACIÓN "/>
    <x v="4"/>
    <s v="»30-"/>
    <s v="Oficina Asesora de Planeación"/>
    <n v="3"/>
    <s v="30-4"/>
    <s v="30-4"/>
    <x v="0"/>
    <s v="Operativo"/>
    <s v="N/A"/>
    <s v="8-Modelo Integrado de Planeación y Gestión "/>
    <s v="NO"/>
    <s v=" 9» Mejoramiento en la calidad de la gestión estratégica de la superintendencia de industria y comercio a nivel  nacional"/>
    <s v=" 7. Fortalecimiento organizacional y simplificación de procesos, 1. Planeación Institucional, 18. Seguimiento y evaluación del desempeño institucional"/>
    <s v="N/A"/>
    <s v="Planes de trabajo Políticas de MIPG lideradas, ejecutados (Evidencia del cumplimiento de las actividades)"/>
    <n v="0.09"/>
    <m/>
    <n v="100"/>
    <s v="Porcentual"/>
    <s v="% de planes de trabajo ejecutados/100% de los planes de trabajo a ejecutar_x000a_"/>
    <d v="2023-02-21T00:00:00"/>
    <d v="2023-12-30T00:00:00"/>
    <s v="»30-Oficina Asesora de Planeación"/>
    <x v="0"/>
    <s v="Cumplida"/>
    <n v="1"/>
    <s v="Se adjuntan las evidencias que dan cuenta de la implementación y ejecución de los planes de trabajo MIPG de la OAP"/>
    <d v="2023-09-27T00:00:00"/>
    <n v="1"/>
    <s v="Las evidencias permiten validar el cumplimiento de la meta de producto"/>
    <d v="2023-09-27T00:00:00"/>
    <s v="SI"/>
    <s v="NA"/>
    <n v="0.09"/>
    <m/>
  </r>
  <r>
    <s v="PLANEACIÓN "/>
    <x v="4"/>
    <s v="»30-"/>
    <s v="Oficina Asesora de Planeación"/>
    <n v="3"/>
    <s v="30-4-1"/>
    <s v="30-4"/>
    <x v="1"/>
    <s v="Operativo"/>
    <s v="N/A"/>
    <s v="N/A"/>
    <s v="N/A"/>
    <s v="N/A"/>
    <s v="N/A"/>
    <s v="N/A"/>
    <s v="Revisar, ajustar y socializar en el CIGD los planes de trabajo 2023 MIPG de las políticas lideradas por la OAP (Planes de trabajo y acta de comité CIGD / único entregable)"/>
    <n v="0.3"/>
    <n v="2.7E-2"/>
    <n v="7"/>
    <s v="Numérica"/>
    <s v="# de planes revisados y ajustados / 7 planes a revisar y ajustar"/>
    <d v="2023-02-21T00:00:00"/>
    <d v="2023-07-31T00:00:00"/>
    <s v="»30-Oficina Asesora de Planeación"/>
    <x v="3"/>
    <s v="Cumplida"/>
    <n v="1"/>
    <s v="Actividad cumplida se presentan los 7 de MIPG ante el Comité Institucional de Gestión y Desempeño a cargo de la OAP"/>
    <d v="2023-09-27T00:00:00"/>
    <n v="1"/>
    <s v="Las evidencias permiten validar el cumplimiento de la actividad"/>
    <d v="2023-09-27T00:00:00"/>
    <s v="SI"/>
    <n v="1"/>
    <n v="2.7E-2"/>
    <n v="1"/>
  </r>
  <r>
    <s v="PLANEACIÓN "/>
    <x v="4"/>
    <s v="»30-"/>
    <s v="Oficina Asesora de Planeación"/>
    <n v="3"/>
    <s v="30-4-2"/>
    <s v="30-4"/>
    <x v="1"/>
    <s v="Operativo"/>
    <s v="N/A"/>
    <s v="N/A"/>
    <s v="N/A"/>
    <s v="N/A"/>
    <s v="N/A"/>
    <s v="N/A"/>
    <s v="Ejecutar planes de trabajo MIPG de las políticas lideradas (Evidencia del cumplimiento de las actividades)"/>
    <n v="0.7"/>
    <n v="6.3E-2"/>
    <n v="100"/>
    <s v="Porcentual"/>
    <s v="% de planes de trabajo ejecutados/100% de los planes de trabajo a ejecutar_x000a_"/>
    <d v="2023-08-01T00:00:00"/>
    <d v="2023-12-30T00:00:00"/>
    <s v="»30-Oficina Asesora de Planeación"/>
    <x v="0"/>
    <s v="Cumplida"/>
    <n v="1"/>
    <s v="Se adjuntan las evidencias que dan cuenta de la implementación y ejecución de los planes de trabajo MIPG de la OAP"/>
    <d v="2023-12-31T00:00:00"/>
    <n v="1"/>
    <s v="Las evidencias permiten validar el cumplimiento de la actividad"/>
    <d v="2023-12-31T00:00:00"/>
    <s v="SI"/>
    <n v="1"/>
    <n v="6.3E-2"/>
    <n v="1"/>
  </r>
  <r>
    <s v="PLANEACIÓN "/>
    <x v="4"/>
    <s v="»30-"/>
    <s v="Oficina Asesora de Planeación"/>
    <n v="3"/>
    <s v="30-5"/>
    <s v="30-5"/>
    <x v="0"/>
    <s v="Innovador"/>
    <s v="Fortalecer al talento humano en el conocimiento de cada una de las funciones que ejercen las áreas de la entidad"/>
    <s v="N/A"/>
    <s v="NO"/>
    <s v=" 9» Mejoramiento en la calidad de la gestión estratégica de la superintendencia de industria y comercio a nivel  nacional"/>
    <s v=" 15.Gestión del conocimiento y la innovación"/>
    <s v="N/A"/>
    <s v="Programa de capacitaciones para enlaces de planeación Mentor SIC 2.0, ejecutado (Listas de asistencia o capturas de pantalla de capacitación  / único entregable)"/>
    <n v="0.06"/>
    <m/>
    <n v="100"/>
    <s v="Porcentual"/>
    <s v="% de programa ejecutado/100% del programa a ejecutar"/>
    <d v="2023-02-01T00:00:00"/>
    <d v="2023-12-16T00:00:00"/>
    <s v="»30-Oficina Asesora de Planeación"/>
    <x v="0"/>
    <s v="Cumplida"/>
    <n v="1"/>
    <s v="Se adjunta plan de trabajo/se adjunta programa de capacitaciones"/>
    <d v="2023-02-10T00:00:00"/>
    <n v="1"/>
    <s v="Las evidencias permiten validar el cumplimiento de la meta de producto"/>
    <d v="2023-02-10T00:00:00"/>
    <s v="SI"/>
    <s v="NA"/>
    <n v="0.06"/>
    <m/>
  </r>
  <r>
    <s v="PLANEACIÓN "/>
    <x v="4"/>
    <s v="»30-"/>
    <s v="Oficina Asesora de Planeación"/>
    <n v="3"/>
    <s v="30-5-1"/>
    <s v="30-5"/>
    <x v="1"/>
    <s v="Innovador"/>
    <s v="N/A"/>
    <s v="N/A"/>
    <s v="N/A"/>
    <s v="N/A"/>
    <s v="N/A"/>
    <s v="N/A"/>
    <s v="Diseñar el programa de capacitaciones para enlaces de planeación Mentor SIC 2.0 (Programa de capacitaciones  / único entregable)"/>
    <n v="0.2"/>
    <n v="1.2E-2"/>
    <n v="1"/>
    <s v="Numérica"/>
    <s v="# de programas diseñados/ 1 programa a diseñar"/>
    <d v="2023-02-01T00:00:00"/>
    <d v="2023-02-28T00:00:00"/>
    <s v="»30-Oficina Asesora de Planeación"/>
    <x v="1"/>
    <s v="Cumplida"/>
    <n v="1"/>
    <s v="Se adjunta plan de trabajo/se adjunta programa de capacitaciones"/>
    <d v="2023-02-10T00:00:00"/>
    <n v="1"/>
    <s v="Se valida el cumplimiento de la actividad en tanto el área aportó infografía con la programación del Mentor SIC has el mes de noviembre"/>
    <d v="2023-02-10T00:00:00"/>
    <s v="SI"/>
    <n v="1"/>
    <n v="1.2E-2"/>
    <n v="1"/>
  </r>
  <r>
    <s v="PLANEACIÓN "/>
    <x v="4"/>
    <s v="»30-"/>
    <s v="Oficina Asesora de Planeación"/>
    <n v="3"/>
    <s v="30-5-2"/>
    <s v="30-5"/>
    <x v="1"/>
    <s v="Innovador"/>
    <s v="N/A"/>
    <s v="N/A"/>
    <s v="N/A"/>
    <s v="N/A"/>
    <s v="N/A"/>
    <s v="N/A"/>
    <s v="Ejecutar el programa de capacitaciones para enlaces de planeación Mentor SIC 2.0 (Listas de asistencia o capturas de pantalla de capacitación  / único entregable)"/>
    <n v="0.8"/>
    <n v="4.8000000000000001E-2"/>
    <n v="100"/>
    <s v="Porcentual"/>
    <s v="% de programa ejecutado/100% del programa a ejecutar"/>
    <d v="2023-03-01T00:00:00"/>
    <d v="2023-12-16T00:00:00"/>
    <s v="»30-Oficina Asesora de Planeación"/>
    <x v="0"/>
    <s v="Cumplida"/>
    <n v="1"/>
    <s v="Actividad ejecutada, se aportan  16 listados de asistencia de 15 charlas programadas "/>
    <d v="2023-02-10T00:00:00"/>
    <n v="1"/>
    <s v="Las evidencias permiten validar el cumplimiento de la actividad"/>
    <d v="2023-02-10T00:00:00"/>
    <s v="SI"/>
    <n v="1"/>
    <n v="4.8000000000000001E-2"/>
    <n v="1"/>
  </r>
  <r>
    <s v="PLANEACIÓN "/>
    <x v="4"/>
    <s v="»30-"/>
    <s v="Oficina Asesora de Planeación"/>
    <n v="3"/>
    <s v="30-6"/>
    <s v="30-6"/>
    <x v="0"/>
    <s v="Innovador"/>
    <s v="Mantener el carácter técnico de la Entidad y su alineación con el PND y los estándares internacionales"/>
    <s v="N/A"/>
    <s v="NO"/>
    <s v=" 9» Mejoramiento en la calidad de la gestión estratégica de la superintendencia de industria y comercio a nivel  nacional"/>
    <s v=" 1. Planeación Institucional"/>
    <s v="N/A"/>
    <s v="Alineación estratégica Institucional 2023-2026, actualizada (Evidencia del cumplimiento de las actividades)"/>
    <n v="0.08"/>
    <m/>
    <n v="100"/>
    <s v="Porcentual"/>
    <s v="% de la alineación actualizado/ 100% de la alineación a actualizar"/>
    <d v="2023-01-24T00:00:00"/>
    <d v="2023-12-01T00:00:00"/>
    <s v="»30-Oficina Asesora de Planeación"/>
    <x v="0"/>
    <s v="Cumplida"/>
    <n v="1"/>
    <s v="Se aportan cronograma ajustado, y las evidencias de  ejecución de las tres fases programadas y el cronograma de alistamiento, diseño del ejercicio,  para la planeación estratégica, favor verificar evidencias en los soportes de la segunda actividad del producto."/>
    <d v="2023-08-31T00:00:00"/>
    <n v="1"/>
    <s v="El cumplimiento de este producto se valida con la ejecución de la segunda actividad"/>
    <d v="2023-08-31T00:00:00"/>
    <s v="SI"/>
    <s v="NA"/>
    <n v="0.08"/>
    <m/>
  </r>
  <r>
    <s v="PLANEACIÓN "/>
    <x v="4"/>
    <s v="»30-"/>
    <s v="Oficina Asesora de Planeación"/>
    <n v="3"/>
    <s v="30-6-1"/>
    <s v="30-6"/>
    <x v="1"/>
    <s v="Innovador"/>
    <s v="N/A"/>
    <s v="N/A"/>
    <s v="N/A"/>
    <s v="N/A"/>
    <s v="N/A"/>
    <s v="N/A"/>
    <s v="Formular plan de trabajo para la actualización de la alineación estratégica (Plan de trabajo/único entregable)"/>
    <n v="0.2"/>
    <n v="1.6E-2"/>
    <n v="1"/>
    <s v="Numérica"/>
    <s v="# de planes de trabajo formulados/ 1 plan de trabajo a formular"/>
    <d v="2023-01-24T00:00:00"/>
    <d v="2023-02-28T00:00:00"/>
    <s v="»30-Oficina Asesora de Planeación"/>
    <x v="1"/>
    <s v="Cumplida"/>
    <n v="1"/>
    <s v="Se efectuó un plan de trabajo para la actualización de la alineación estratégica institucional,  entendida esta como un ejercicio por fases que se denominará &quot;Realineación Estratégica Institucional&quot;"/>
    <d v="2023-02-28T00:00:00"/>
    <n v="1"/>
    <s v="Se valida el cumplimiento de la actividad en tanto el área aportó como evidencia, el plan de trabajo para llevar a cabo la realineación estratégica"/>
    <d v="2023-02-28T00:00:00"/>
    <s v="SI"/>
    <n v="1"/>
    <n v="1.6E-2"/>
    <n v="1"/>
  </r>
  <r>
    <s v="PLANEACIÓN "/>
    <x v="4"/>
    <s v="»30-"/>
    <s v="Oficina Asesora de Planeación"/>
    <n v="3"/>
    <s v="30-6-2"/>
    <s v="30-6"/>
    <x v="1"/>
    <s v="Innovador"/>
    <s v="N/A"/>
    <s v="N/A"/>
    <s v="N/A"/>
    <s v="N/A"/>
    <s v="N/A"/>
    <s v="N/A"/>
    <s v="Ejecutar el plan de trabajo para la actualización de la alineación estratégica (Evidencia del cumplimiento de las actividades)"/>
    <n v="0.8"/>
    <n v="6.4000000000000001E-2"/>
    <n v="100"/>
    <s v="Porcentual"/>
    <s v="% del plan ejecutado/ 100% del plan a ejecutar"/>
    <d v="2023-03-01T00:00:00"/>
    <d v="2023-12-01T00:00:00"/>
    <s v="»30-Oficina Asesora de Planeación"/>
    <x v="0"/>
    <s v="Cumplida"/>
    <n v="1"/>
    <s v="Se aportan cronograma ajustado, y las evidencias de  ejecución de las tres fases programadas y el cronograma de alistamiento, diseño del ejercicio,  para la planeación estratégica."/>
    <d v="2023-08-31T00:00:00"/>
    <n v="1"/>
    <s v="se valida el cumplimiento de la actividad en tanto el área aporta cronograma ajustado y evidencias del cumplimiento de  las actividades allí listadas"/>
    <d v="2023-08-31T00:00:00"/>
    <s v="SI"/>
    <n v="1"/>
    <n v="6.4000000000000001E-2"/>
    <n v="1"/>
  </r>
  <r>
    <s v="PLANEACIÓN "/>
    <x v="4"/>
    <s v="»30-"/>
    <s v="Oficina Asesora de Planeación"/>
    <n v="3"/>
    <s v="30-7"/>
    <s v="30-7"/>
    <x v="0"/>
    <s v="Operativo"/>
    <s v="Diseñar estrategias dirigidas a aumentar la confianza y posicionamiento los grupos de interés "/>
    <s v="8-Modelo Integrado de Planeación y Gestión "/>
    <s v="SI"/>
    <s v="  6»Fortalecimiento del sistema de atención al ciudadano de la superintendencia de industria y comercio a nivel  nacional"/>
    <s v=" 6. Transparencia, acceso a la información pública y lucha contra la corrupción, 9. Participación ciudadana en la gestión pública"/>
    <s v=" 13-PTEP - Participación ciudadana y rendición de cuentas"/>
    <s v="Audiencia pública de rendición de cuentas, realizada (Evidencias de ejecución del plan de trabajo)"/>
    <n v="0.05"/>
    <m/>
    <n v="1"/>
    <s v="Numérica"/>
    <s v="# de audiencias públicas realizadas / 1 Audiencia a realizar"/>
    <d v="2023-04-25T00:00:00"/>
    <d v="2023-11-22T00:00:00"/>
    <s v="»30-Oficina Asesora de Planeación, »73-Grupo de Comunicación"/>
    <x v="0"/>
    <s v="Cumplida"/>
    <n v="1"/>
    <s v="Se realizó la audiencia pública de rendición de cuentas de acuerdo a lo programado en el plan de trabajo. La evidencia se encuentra en la ejecución del plan."/>
    <d v="2023-11-17T00:00:00"/>
    <n v="1"/>
    <s v="Las evidencias permiten validar el cumplimiento de la meta de producto"/>
    <d v="2023-11-17T00:00:00"/>
    <s v="SI"/>
    <s v="NA"/>
    <n v="0.05"/>
    <m/>
  </r>
  <r>
    <s v="PLANEACIÓN "/>
    <x v="4"/>
    <s v="»30-"/>
    <s v="Oficina Asesora de Planeación"/>
    <n v="3"/>
    <s v="30-7-1"/>
    <s v="30-7"/>
    <x v="1"/>
    <s v="Operativo"/>
    <s v="N/A"/>
    <s v="N/A"/>
    <s v="N/A"/>
    <s v="N/A"/>
    <s v="N/A"/>
    <s v="N/A"/>
    <s v="Realizar el plan de trabajo para la Audiencia pública de rendición de cuentas (Plan de trabajo / único entregable)"/>
    <n v="0.1"/>
    <n v="5.000000000000001E-3"/>
    <n v="1"/>
    <s v="Numérica"/>
    <s v="# de planes de trabajo realizado / 1 plan de trabajo a realizar"/>
    <d v="2023-04-25T00:00:00"/>
    <d v="2023-05-13T00:00:00"/>
    <s v="»30-Oficina Asesora de Planeación"/>
    <x v="2"/>
    <s v="Cumplida"/>
    <n v="1"/>
    <s v="Se realiza el plan de trabajo de la Audiencia Pública de Rendición de Cuentas"/>
    <d v="2023-05-10T00:00:00"/>
    <n v="1"/>
    <s v="Se valida el cumplimiento de la presente actividad, en tanto el área aportó plan de trabajo para la audiencia pública de rendición de cuentas junio de 2022 a agosto de 2023"/>
    <d v="2023-05-10T00:00:00"/>
    <s v="SI"/>
    <n v="1"/>
    <n v="5.000000000000001E-3"/>
    <n v="1"/>
  </r>
  <r>
    <s v="PLANEACIÓN "/>
    <x v="4"/>
    <s v="»30-"/>
    <s v="Oficina Asesora de Planeación"/>
    <n v="3"/>
    <s v="30-7-2"/>
    <s v="30-7"/>
    <x v="1"/>
    <s v="Operativo"/>
    <s v="N/A"/>
    <s v="N/A"/>
    <s v="N/A"/>
    <s v="N/A"/>
    <s v="N/A"/>
    <s v="N/A"/>
    <s v="Ejecutar el plan de trabajo para la Audiencia pública de rendición de cuentas (Evidencias de ejecución del plan de trabajo)"/>
    <n v="0.9"/>
    <n v="4.5000000000000005E-2"/>
    <n v="100"/>
    <s v="Porcentual"/>
    <s v="% del plan ejecutado/ 100% del plan a ejecutar_x000a_"/>
    <d v="2023-05-16T00:00:00"/>
    <d v="2023-11-22T00:00:00"/>
    <s v="»30-Oficina Asesora de Planeación, »73-Grupo de Comunicación"/>
    <x v="0"/>
    <s v="Cumplida"/>
    <n v="1"/>
    <s v="Se ejecutó el plan de trabajo de la Audiencia de Rendición de Cuentas. (Se relacionan las evidencias del plan de trabajo)"/>
    <d v="2023-12-15T00:00:00"/>
    <n v="1"/>
    <s v="Las evidencias permiten validar el cumplimiento de la actividad"/>
    <d v="2023-12-15T00:00:00"/>
    <s v="SI"/>
    <n v="1"/>
    <n v="4.5000000000000005E-2"/>
    <n v="1"/>
  </r>
  <r>
    <s v="PLANEACIÓN "/>
    <x v="4"/>
    <s v="»30-"/>
    <s v="Oficina Asesora de Planeación"/>
    <n v="3"/>
    <s v="30-8"/>
    <s v="30-8"/>
    <x v="0"/>
    <s v="Innovador"/>
    <s v="Mejorar las herramientas tecnológicas de la Entidad"/>
    <s v="6-Plan Estratégico de Tecnologías de la Información"/>
    <s v="SI"/>
    <s v="  8» Mejoramiento de los sistemas de información y servicios tecnológicos de la superintendencia de industria y comercio en el territorio  nacional"/>
    <s v=" 7. Fortalecimiento organizacional y simplificación de procesos, 11.Gobierno digital"/>
    <s v=" 17- Plan Estratégico de Tecnologías de la Información"/>
    <s v="Módulo Plan de acción del Sistema de Información OAP- GPS, operando ** (1. Formato Arquitectura de Software GS03F21, ya sea nuevo o actualizado hasta el capitulo 2 . 2. Formato Acta de Entrega de Desarrollo de Software GS03-F25)"/>
    <n v="0.09"/>
    <m/>
    <n v="1"/>
    <s v="Numérica"/>
    <s v="# de módulos operando/ 1 módulo a operar"/>
    <d v="2023-01-24T00:00:00"/>
    <d v="2023-12-29T00:00:00"/>
    <s v="»30-Oficina Asesora de Planeación, »20-Oficina de Tecnología e Informática"/>
    <x v="0"/>
    <s v="Cumplida"/>
    <n v="1"/>
    <s v="Entro en operación den Módulo Plan de acción del Sistema de Información OAP- GPS se recibe Formato Arquitectura de Software GS03F21, y Formato Acta de Entrega de Desarrollo de Software GS03-F25"/>
    <d v="2023-10-31T00:00:00"/>
    <n v="1"/>
    <s v="Las evidencias permiten validar el cumplimiento de la meta de producto"/>
    <d v="2023-10-31T00:00:00"/>
    <s v="SI"/>
    <s v="NA"/>
    <n v="0.09"/>
    <m/>
  </r>
  <r>
    <s v="PLANEACIÓN "/>
    <x v="4"/>
    <s v="»30-"/>
    <s v="Oficina Asesora de Planeación"/>
    <n v="3"/>
    <s v="30-8-1"/>
    <s v="30-8"/>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5"/>
    <n v="4.4999999999999998E-2"/>
    <n v="1"/>
    <s v="Numérica"/>
    <s v="# de soportes presentados / 2 soportes a presentar"/>
    <d v="2023-01-24T00:00:00"/>
    <d v="2023-04-29T00:00:00"/>
    <s v="»30-Oficina Asesora de Planeación, »20-Oficina de Tecnología e Informática"/>
    <x v="2"/>
    <s v="Cumplida"/>
    <n v="1"/>
    <s v="Con el concurso de la OTI, la OAP procedió a planear la solución propuesta, como se evidencia en el respectivo soporte que agrupa la totalidad de la información sugerida en las evidencias"/>
    <d v="2023-04-29T00:00:00"/>
    <n v="1"/>
    <s v="Se valida el cumplimiento de la presente actividad, en tanto el área aportó evidencia de las historias de usuario creadas en devops para el aplicativo Plan de Acción y plan de pruebas con  registro de acción y resultado esperado."/>
    <d v="2023-04-29T00:00:00"/>
    <s v="SI"/>
    <n v="1"/>
    <n v="4.4999999999999998E-2"/>
    <n v="1"/>
  </r>
  <r>
    <s v="PLANEACIÓN "/>
    <x v="4"/>
    <s v="»30-"/>
    <s v="Oficina Asesora de Planeación"/>
    <n v="3"/>
    <s v="30-8-2"/>
    <s v="30-8"/>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4"/>
    <n v="3.5999999999999997E-2"/>
    <n v="1"/>
    <s v="Numérica"/>
    <s v="# de soportes presentados / 4 soportes a presentar"/>
    <d v="2023-03-01T00:00:00"/>
    <d v="2023-10-31T00:00:00"/>
    <s v="»30-Oficina Asesora de Planeación, »20-Oficina de Tecnología e Informática"/>
    <x v="0"/>
    <s v="Cumplida"/>
    <n v="1"/>
    <s v="Se evidencia la constrrucción de componentes de software. se recibe 1. Captura de pantalla del Código fuente registrado en devops / 2. Captura de pantalla  de casos de prueba ejecutados por desarrollo / 3.Captura de pantalla  de casos de prueba ejecutados para aceptación / 4. Formato Acta de Prueba de Desarrollo de Software GS03-F26"/>
    <d v="2023-10-31T00:00:00"/>
    <n v="1"/>
    <s v="Las evidencias permiten validar el cumplimiento de la actividad"/>
    <d v="2023-10-31T00:00:00"/>
    <s v="SI"/>
    <n v="1"/>
    <n v="3.5999999999999997E-2"/>
    <n v="1"/>
  </r>
  <r>
    <s v="PLANEACIÓN "/>
    <x v="4"/>
    <s v="»30-"/>
    <s v="Oficina Asesora de Planeación"/>
    <n v="3"/>
    <s v="30-8-3"/>
    <s v="30-8"/>
    <x v="1"/>
    <s v="Innovador"/>
    <s v="N/A"/>
    <s v="N/A"/>
    <s v="N/A"/>
    <s v="N/A"/>
    <s v="N/A"/>
    <s v="N/A"/>
    <s v="Realizar manuales y capacitar a los usuarios (1.Formato Manual de Usuario GS03-F24 nuevo o actualizado  2. Registro de Capacitación)"/>
    <n v="0.05"/>
    <n v="4.4999999999999997E-3"/>
    <n v="3"/>
    <s v="Numérica"/>
    <s v="# de soportes presentados / 2 soportes a presentar"/>
    <d v="2023-10-31T00:00:00"/>
    <d v="2023-12-29T00:00:00"/>
    <s v="»30-Oficina Asesora de Planeación, »20-Oficina de Tecnología e Informática"/>
    <x v="0"/>
    <s v="Cumplida"/>
    <n v="100"/>
    <s v="Se recibió, revisaró y ajustó el manual y se realizó la capacitación a los usuarios de la OAP, se anexa Formato Manual de Usuario GS03-F24  y el registro de Capacitación)"/>
    <d v="2023-10-27T00:00:00"/>
    <n v="1"/>
    <s v="Las evidencias permiten validar el cumplimiento de la actividad"/>
    <d v="2023-10-27T00:00:00"/>
    <s v="SI"/>
    <n v="1"/>
    <n v="4.4999999999999997E-3"/>
    <n v="1"/>
  </r>
  <r>
    <s v="PLANEACIÓN "/>
    <x v="4"/>
    <s v="»30-"/>
    <s v="Oficina Asesora de Planeación"/>
    <n v="3"/>
    <s v="30-8-4"/>
    <s v="30-8"/>
    <x v="1"/>
    <s v="Innovador"/>
    <s v="N/A"/>
    <s v="N/A"/>
    <s v="N/A"/>
    <s v="N/A"/>
    <s v="N/A"/>
    <s v="N/A"/>
    <s v="Realizar cierre del proyecto (1. Formato Arquitectura de Software GS03F21, ya sea nuevo o actualizado hasta el capitulo 2 . 2. Formato Acta de Entrega de Desarrollo de Software GS03-F25)"/>
    <n v="0.05"/>
    <n v="4.4999999999999997E-3"/>
    <n v="1"/>
    <s v="Numérica"/>
    <s v="# de soportes presentados / 2 soportes a presentar"/>
    <d v="2023-11-01T00:00:00"/>
    <d v="2023-12-29T00:00:00"/>
    <s v="»30-Oficina Asesora de Planeación, »20-Oficina de Tecnología e Informática"/>
    <x v="0"/>
    <s v="Cumplida"/>
    <n v="1"/>
    <s v="Se realizó el cierre del proyecto  con el recibido del Formato Arquitectura de Software GS03F21 y el  Formato Acta de Entrega de Desarrollo de Software GS03-F25"/>
    <d v="2023-10-31T00:00:00"/>
    <n v="1"/>
    <s v="Las evidencias permiten validar el cumplimiento de la actividad"/>
    <d v="2023-10-31T00:00:00"/>
    <s v="SI"/>
    <n v="1"/>
    <n v="4.4999999999999997E-3"/>
    <n v="1"/>
  </r>
  <r>
    <s v="PLANEACIÓN "/>
    <x v="4"/>
    <s v="»30-"/>
    <s v="Oficina Asesora de Planeación"/>
    <n v="3"/>
    <s v="30-9"/>
    <s v="30-9"/>
    <x v="0"/>
    <s v="Innovador"/>
    <s v="Mantener el carácter técnico de la Entidad y su alineación con el PND y los estándares internacionales"/>
    <s v="N/A"/>
    <s v="NO"/>
    <s v=" 9» Mejoramiento en la calidad de la gestión estratégica de la superintendencia de industria y comercio a nivel  nacional"/>
    <s v=" 1. Planeación Institucional"/>
    <s v="N/A"/>
    <s v="Planeación estratégica 2024, ejecutada  (evidencias de cumplimiento del plan de trabajo)"/>
    <n v="0.06"/>
    <m/>
    <n v="100"/>
    <s v="Porcentual"/>
    <s v="% de la planeación estratégica 2024 ejecutada/100% de la planeación estratégica 2024 a ejecutar"/>
    <d v="2023-06-01T00:00:00"/>
    <d v="2023-12-30T00:00:00"/>
    <s v="»30-Oficina Asesora de Planeación"/>
    <x v="0"/>
    <s v="Cumplida"/>
    <n v="1"/>
    <s v="Se le dió cumplimiento al Plan de Trabajo de Planeación estratégica 2024 las evidencias corresponden a las mimas de la actividad 30-9-2 "/>
    <d v="2023-12-30T00:00:00"/>
    <n v="1"/>
    <s v="Las evidencias permiten validar el cumplimiento de la meta de producto"/>
    <d v="2023-12-30T00:00:00"/>
    <s v="SI"/>
    <s v="NA"/>
    <n v="0.06"/>
    <m/>
  </r>
  <r>
    <s v="PLANEACIÓN "/>
    <x v="4"/>
    <s v="»30-"/>
    <s v="Oficina Asesora de Planeación"/>
    <n v="3"/>
    <s v="30-9-1"/>
    <s v="30-9"/>
    <x v="1"/>
    <s v="Innovador"/>
    <s v="N/A"/>
    <s v="N/A"/>
    <s v="N/A"/>
    <s v="N/A"/>
    <s v="N/A"/>
    <s v="N/A"/>
    <s v="Formular el plan de trabajo para el desarrollo de la planeación estratégica de la vigencia 2023 (Plan de trabajo / único entregable)"/>
    <n v="0.15"/>
    <n v="8.9999999999999993E-3"/>
    <n v="1"/>
    <s v="Numérica"/>
    <s v="# de planes de trabajo formulados/1 plan de trabajo a formular"/>
    <d v="2023-06-01T00:00:00"/>
    <d v="2023-08-31T00:00:00"/>
    <s v="»30-Oficina Asesora de Planeación"/>
    <x v="3"/>
    <s v="Cumplida"/>
    <n v="1"/>
    <s v="Se adjunta plan de trabajo para el desarrollo de la planeación estratégica 2024"/>
    <d v="2023-08-31T00:00:00"/>
    <n v="1"/>
    <s v="Se valida el cumplimiento de la presente actividad en tanto el área allegó la  plan de trabajo para el desarrollo de la planeación estratégica 2024"/>
    <d v="2023-08-31T00:00:00"/>
    <s v="SI"/>
    <n v="1"/>
    <n v="8.9999999999999993E-3"/>
    <n v="1"/>
  </r>
  <r>
    <s v="PLANEACIÓN "/>
    <x v="4"/>
    <s v="»30-"/>
    <s v="Oficina Asesora de Planeación"/>
    <n v="3"/>
    <s v="30-9-2"/>
    <s v="30-9"/>
    <x v="1"/>
    <s v="Innovador"/>
    <s v="N/A"/>
    <s v="N/A"/>
    <s v="N/A"/>
    <s v="N/A"/>
    <s v="N/A"/>
    <s v="N/A"/>
    <s v="Ejecutar el plan de trabajo para el desarrollo de la planeación estratégica de la vigencia 2023 (seguimiento al plan de trabajo y evidencias de cumplimiento)"/>
    <n v="0.85"/>
    <n v="5.0999999999999997E-2"/>
    <n v="100"/>
    <s v="Porcentual"/>
    <s v="% del Plan de trabajo ejecutado / 100% del Plan de trabajo a ejecutar"/>
    <d v="2023-09-01T00:00:00"/>
    <d v="2023-12-30T00:00:00"/>
    <s v="»30-Oficina Asesora de Planeación"/>
    <x v="0"/>
    <s v="Cumplida"/>
    <n v="1"/>
    <s v="Se ejecuraron las 11 actividades previstas para este trimestre "/>
    <d v="2023-12-30T00:00:00"/>
    <n v="1"/>
    <s v="Las evidencias permiten validar el cumplimiento de la actividad"/>
    <d v="2023-12-30T00:00:00"/>
    <s v="SI"/>
    <n v="1"/>
    <n v="5.0999999999999997E-2"/>
    <n v="1"/>
  </r>
  <r>
    <s v="PLANEACIÓN "/>
    <x v="4"/>
    <s v="»30-"/>
    <s v="Oficina Asesora de Planeación"/>
    <n v="3"/>
    <s v="30-10"/>
    <s v="30-10"/>
    <x v="0"/>
    <s v="Innovador"/>
    <s v="Diseñar estrategias dirigidas a aumentar la confianza y posicionamiento los grupos de interés "/>
    <s v="N/A"/>
    <s v="NO"/>
    <s v=" 9» Mejoramiento en la calidad de la gestión estratégica de la superintendencia de industria y comercio a nivel  nacional"/>
    <s v=" 2. Gestión presupuestal y eficiencia del gasto público"/>
    <s v="N/A"/>
    <s v="Metodología para la implementación de presupuestos sensibles a género en la entidad, formulada (Evidencias de cumplimiento)"/>
    <n v="0.08"/>
    <m/>
    <n v="1"/>
    <s v="Numérica"/>
    <s v="# de metodologías formuladas/ 1 metodologías a formular"/>
    <d v="2023-01-05T00:00:00"/>
    <d v="2023-03-31T00:00:00"/>
    <s v="»30-Oficina Asesora de Planeación"/>
    <x v="1"/>
    <s v="Cumplida"/>
    <n v="1"/>
    <s v="Se soporta con las evidencias de la actividad 30-10-2"/>
    <d v="2023-03-31T00:00:00"/>
    <n v="1"/>
    <s v="Se valida el cumplimiento del producto con la evidencia  marcada  con el consecutivo de la actividad 30-10-2 en tanto el contenido del documento da cuenta de la metodología para la implementación del presupuesto sensible a genero"/>
    <d v="2023-03-31T00:00:00"/>
    <s v="SI"/>
    <s v="NA"/>
    <n v="0.08"/>
    <m/>
  </r>
  <r>
    <s v="PLANEACIÓN "/>
    <x v="4"/>
    <s v="»30-"/>
    <s v="Oficina Asesora de Planeación"/>
    <n v="3"/>
    <s v="30-10-1"/>
    <s v="30-10"/>
    <x v="1"/>
    <s v="Innovador"/>
    <s v="N/A"/>
    <s v="N/A"/>
    <s v="N/A"/>
    <s v="N/A"/>
    <s v="N/A"/>
    <s v="N/A"/>
    <s v="Formular el plan de trabajo para la metodología para la implementación de presupuestos sensibles a género en la entidad (Plan de trabajo / único entregable)"/>
    <n v="0.15"/>
    <n v="1.2E-2"/>
    <n v="1"/>
    <s v="Numérica"/>
    <s v="# de planes de trabajo formulados/ 1 plan de trabajo a formular"/>
    <d v="2023-01-05T00:00:00"/>
    <d v="2023-01-31T00:00:00"/>
    <s v="»30-Oficina Asesora de Planeación"/>
    <x v="1"/>
    <s v="Cumplida"/>
    <n v="1"/>
    <s v="Se efectuó plan de trabajo para la metodología de sensibilización presupuestal al género. Este plan se entendió como un cronograma, cuya evidencia de ejecución es el documento metodológico final"/>
    <d v="2023-01-31T00:00:00"/>
    <n v="1"/>
    <s v="Se valida el cumplimiento de la actividad en tanto el área aportó plan de trabajo con la formulación de actividades "/>
    <d v="2023-01-31T00:00:00"/>
    <s v="SI"/>
    <n v="1"/>
    <n v="1.2E-2"/>
    <n v="1"/>
  </r>
  <r>
    <s v="PLANEACIÓN "/>
    <x v="4"/>
    <s v="»30-"/>
    <s v="Oficina Asesora de Planeación"/>
    <n v="3"/>
    <s v="30-10-2"/>
    <s v="30-10"/>
    <x v="1"/>
    <s v="Innovador"/>
    <s v="N/A"/>
    <s v="N/A"/>
    <s v="N/A"/>
    <s v="N/A"/>
    <s v="N/A"/>
    <s v="N/A"/>
    <s v="Ejecutar el plan de trabajo sobre la metodología  para la implementación de presupuestos sensibles a género en la entidad (Evidencias de cumplimiento)"/>
    <n v="0.85"/>
    <n v="6.8000000000000005E-2"/>
    <n v="100"/>
    <s v="Porcentual"/>
    <s v="% de plan de trabajo ejecutado/100%_x000a_"/>
    <d v="2023-02-01T00:00:00"/>
    <d v="2023-03-31T00:00:00"/>
    <s v="»30-Oficina Asesora de Planeación"/>
    <x v="1"/>
    <s v="Cumplida"/>
    <n v="1"/>
    <s v="En el reporte anterior se mostró como evidencia del cumplimiento del plan de trabajo de la Actividad 30.10.1 el documento metodológico. Para esta ocasión, se anexa de nuevo dicho documento, pero se complementa con los soportes antecedentes de las otras actividades especificadas en el plan de trabajo."/>
    <d v="2023-03-31T00:00:00"/>
    <n v="1"/>
    <s v="Se valida el cumplimiento de la presente actividad, dado que el área aprontó evidencias del cumplimiento de las actividades de plan de trabajo propuesto en la actividad 1 del presente producto. Teniendo en cuenta que los soportes fueron allegados en con corte posterior al adecuado se deducen 5 puntos en la calificación de eficiencia."/>
    <d v="2023-03-31T00:00:00"/>
    <s v="NO"/>
    <n v="0.95"/>
    <n v="6.8000000000000005E-2"/>
    <n v="1"/>
  </r>
  <r>
    <s v="PLANEACIÓN "/>
    <x v="4"/>
    <s v="»30-"/>
    <s v="Oficina Asesora de Planeación"/>
    <n v="3"/>
    <s v="30-11"/>
    <s v="30-11"/>
    <x v="0"/>
    <s v="Innovador"/>
    <s v="Diseñar estrategias dirigidas a aumentar la confianza y posicionamiento los grupos de interés "/>
    <s v="N/A"/>
    <s v="NO"/>
    <s v=" 9» Mejoramiento en la calidad de la gestión estratégica de la superintendencia de industria y comercio a nivel  nacional"/>
    <s v=" 9. Participación ciudadana en la gestión pública"/>
    <s v=" 16- Participación Ciudadana "/>
    <s v="Documento de necesidades y expectativas de grupos de valor y partes interesadas, realizado (Documento)"/>
    <n v="0.09"/>
    <m/>
    <n v="1"/>
    <s v="Numérica"/>
    <s v="# de documentos realizados/ 1 documento a realizar"/>
    <d v="2023-01-10T00:00:00"/>
    <d v="2023-06-30T00:00:00"/>
    <s v="»30-Oficina Asesora de Planeación"/>
    <x v="2"/>
    <s v="Cumplida"/>
    <n v="1"/>
    <s v="Se realiza el documento propuesta comprensión de las necesidades y expectativas de las partes entesadas "/>
    <d v="2023-06-30T00:00:00"/>
    <n v="1"/>
    <s v="Se valida el cumplimiento del presente producto, en tanto el área aportó como evidencia documento &quot;COMPRENSIÓN DE LAS NECESIDADES Y _x000a_EXPECTATIVAS DE LAS PARTES INTERESADAS&quot;"/>
    <d v="2023-06-30T00:00:00"/>
    <s v="SI"/>
    <s v="NA"/>
    <n v="0.09"/>
    <m/>
  </r>
  <r>
    <s v="PLANEACIÓN "/>
    <x v="4"/>
    <s v="»30-"/>
    <s v="Oficina Asesora de Planeación"/>
    <n v="3"/>
    <s v="30-11-1"/>
    <s v="30-11"/>
    <x v="1"/>
    <s v="Innovador"/>
    <s v="N/A"/>
    <s v="N/A"/>
    <s v="N/A"/>
    <s v="N/A"/>
    <s v="N/A"/>
    <s v="N/A"/>
    <s v="Formular estructura del necesidades y expectativas de grupos de valor y partes interesadas  Estructura del documento / único entregable)"/>
    <n v="0.15"/>
    <n v="1.35E-2"/>
    <n v="1"/>
    <s v="Numérica"/>
    <s v="# de estructuras formuladas / 1 estructura a formular"/>
    <d v="2023-01-10T00:00:00"/>
    <d v="2023-02-28T00:00:00"/>
    <s v="»30-Oficina Asesora de Planeación"/>
    <x v="1"/>
    <s v="Cumplida"/>
    <n v="1"/>
    <s v="Se adjunta el documento Estructura del documento "/>
    <d v="2023-02-09T00:00:00"/>
    <n v="1"/>
    <s v="Se valida el cumplimiento de la actividad en tanto el área aportó la estructura del documento de necesidades y expectativas de grupos de valor y partes interesadas"/>
    <d v="2023-02-09T00:00:00"/>
    <s v="SI"/>
    <n v="1"/>
    <n v="1.35E-2"/>
    <n v="1"/>
  </r>
  <r>
    <s v="PLANEACIÓN "/>
    <x v="4"/>
    <s v="»30-"/>
    <s v="Oficina Asesora de Planeación"/>
    <n v="3"/>
    <s v="30-11-2"/>
    <s v="30-11"/>
    <x v="1"/>
    <s v="Innovador"/>
    <s v="N/A"/>
    <s v="N/A"/>
    <s v="N/A"/>
    <s v="N/A"/>
    <s v="N/A"/>
    <s v="N/A"/>
    <s v="Realizar el documento de necesidades y expectativas de grupos de valor y partes interesadas (Documento)"/>
    <n v="0.85"/>
    <n v="7.6499999999999999E-2"/>
    <n v="1"/>
    <s v="Numérica"/>
    <s v="# de documentos realizados/ 1 documento a realizar"/>
    <d v="2023-03-01T00:00:00"/>
    <d v="2023-06-30T00:00:00"/>
    <s v="»30-Oficina Asesora de Planeación"/>
    <x v="2"/>
    <s v="Cumplida"/>
    <n v="1"/>
    <s v="Se realiza el documento comprensión de las necesidades y expectativas de las partes entesadas "/>
    <d v="2023-06-30T00:00:00"/>
    <n v="1"/>
    <s v="Se valida el cumplimiento de la actividad, en tanto el área aportó como evidencia documento &quot;COMPRENSIÓN DE LAS NECESIDADES Y _x000a_EXPECTATIVAS DE LAS PARTES INTERESADAS&quot;"/>
    <d v="2023-06-30T00:00:00"/>
    <s v="SI"/>
    <n v="1"/>
    <n v="7.6499999999999999E-2"/>
    <n v="1"/>
  </r>
  <r>
    <s v="PLANEACIÓN "/>
    <x v="4"/>
    <s v="»30-"/>
    <s v="Oficina Asesora de Planeación"/>
    <n v="3"/>
    <s v="30-12"/>
    <s v="30-12"/>
    <x v="0"/>
    <s v="Innovador"/>
    <s v="N/A"/>
    <s v="18-Documentación "/>
    <s v="NO"/>
    <s v=" 9» Mejoramiento en la calidad de la gestión estratégica de la superintendencia de industria y comercio a nivel  nacional"/>
    <s v=" 7. Fortalecimiento organizacional y simplificación de procesos"/>
    <s v="N/A"/>
    <s v="Estrategia de apropiación del SIGI, ejecutada (evidencias de ejecución del plan de trabajo)"/>
    <n v="0.09"/>
    <m/>
    <n v="100"/>
    <s v="Porcentual"/>
    <s v="% de estrategia ejecutada/100% de la estrategia a ejecutar"/>
    <d v="2023-01-24T00:00:00"/>
    <d v="2023-12-01T00:00:00"/>
    <s v="»30-Oficina Asesora de Planeación"/>
    <x v="0"/>
    <s v="Cumplida"/>
    <n v="1"/>
    <s v="Se adjuntan las evidencias que dan cuenta de la implementación y ejecución del plan de trabajo de apropiación del SIGI."/>
    <s v=" "/>
    <n v="1"/>
    <s v="Las evidencias permiten validar el cumplimiento de la meta de producto"/>
    <d v="2023-12-01T00:00:00"/>
    <s v="SI"/>
    <s v="NA"/>
    <n v="0.09"/>
    <m/>
  </r>
  <r>
    <s v="PLANEACIÓN "/>
    <x v="4"/>
    <s v="»30-"/>
    <s v="Oficina Asesora de Planeación"/>
    <n v="3"/>
    <s v="30-12-1"/>
    <s v="30-12"/>
    <x v="1"/>
    <s v="Innovador"/>
    <s v="N/A"/>
    <s v="N/A"/>
    <s v="N/A"/>
    <s v="N/A"/>
    <s v="N/A"/>
    <s v="N/A"/>
    <s v="Formular el plan de trabajo para Estrategia de apropiación del SIGI (Plan de trabajo / único entregable)"/>
    <n v="0.15"/>
    <n v="1.35E-2"/>
    <n v="1"/>
    <s v="Numérica"/>
    <s v="# de planes de trabajo formulados/ 1 plan de trabajo a formular"/>
    <d v="2023-01-24T00:00:00"/>
    <d v="2023-02-28T00:00:00"/>
    <s v="»30-Oficina Asesora de Planeación"/>
    <x v="1"/>
    <s v="Cumplida"/>
    <n v="1"/>
    <s v="El 28 de febrero se oficializó la versión 1 del plan de trabajo de apropiación del SIGI, el cual fue socializado con el coordinador del grupo de gestión y fortalecimiento institucional y la jefe de la OAP. A la fecha el plan de trabajo se encuentra en ejecución. Se adjunta plan de trabajo (ACTIVIDAD 30-12-1  SOPORTE 1 Plan de trabajo Apropiación SIGI V1) y correo de socialización (ACTIVIDAD 30-12-1 SOPORTE 2 PLAN DE TRABAJO APROPIACIÓN SIGI). "/>
    <d v="2023-02-28T00:00:00"/>
    <n v="1"/>
    <s v="Se valida el cumplimiento de la actividad,  en tanto el área aportó  el plan de trabajo para la estrategia  de apropiación del SIGI"/>
    <d v="2023-02-28T00:00:00"/>
    <s v="SI"/>
    <n v="1"/>
    <n v="1.35E-2"/>
    <n v="1"/>
  </r>
  <r>
    <s v="PLANEACIÓN "/>
    <x v="4"/>
    <s v="»30-"/>
    <s v="Oficina Asesora de Planeación"/>
    <n v="3"/>
    <s v="30-12-2"/>
    <s v="30-12"/>
    <x v="1"/>
    <s v="Innovador"/>
    <s v="N/A"/>
    <s v="N/A"/>
    <s v="N/A"/>
    <s v="N/A"/>
    <s v="N/A"/>
    <s v="N/A"/>
    <s v="Ejecutar el plan de trabajo para Estrategia de apropiación del SIGI (Evidencias de cumplimiento)"/>
    <n v="0.85"/>
    <n v="7.6499999999999999E-2"/>
    <n v="100"/>
    <s v="Porcentual"/>
    <s v="% del plan ejecutado/100% del plan a ejecutar"/>
    <d v="2023-03-01T00:00:00"/>
    <d v="2023-12-01T00:00:00"/>
    <s v="»30-Oficina Asesora de Planeación"/>
    <x v="0"/>
    <s v="Cumplida"/>
    <n v="1"/>
    <s v="Se adjuntan las evidencias que dan cuenta de la implementación y ejecución del plan de trabajo de apropiación del SIGI."/>
    <d v="2023-12-01T00:00:00"/>
    <n v="1"/>
    <s v="Las evidencias permiten validar el cumplimiento de la actividad"/>
    <d v="2023-12-01T00:00:00"/>
    <s v="SI"/>
    <n v="1"/>
    <n v="7.6499999999999999E-2"/>
    <n v="1"/>
  </r>
  <r>
    <s v="PLANEACIÓN "/>
    <x v="4"/>
    <s v="»30-"/>
    <s v="Oficina Asesora de Planeación"/>
    <n v="3"/>
    <s v="30-13"/>
    <s v="30-13"/>
    <x v="0"/>
    <s v="Innovador"/>
    <s v="N/A"/>
    <s v="13-Experiencia SIC"/>
    <s v="NO"/>
    <s v=" 9» Mejoramiento en la calidad de la gestión estratégica de la superintendencia de industria y comercio a nivel  nacional"/>
    <s v=" 10. Racionalización de trámites"/>
    <s v="N/A"/>
    <s v="Herramienta experiencia SIC revisada y actualizada (evidencias de ejecución del plan de trabajo)"/>
    <n v="0.09"/>
    <m/>
    <n v="100"/>
    <s v="Porcentual"/>
    <s v="% de la herramienta revisada y actualizada/100% de la herramienta a revisar y actualizar"/>
    <d v="2023-01-24T00:00:00"/>
    <d v="2023-12-01T00:00:00"/>
    <s v="»30-Oficina Asesora de Planeación"/>
    <x v="0"/>
    <s v="Cumplida"/>
    <n v="1"/>
    <s v="Actividades ejecutadas y realizadas, se comparten los soportes de 10 actividades ejecutadas durante la vigencia, el Plan de trabajo ejecutado "/>
    <d v="2023-12-02T00:00:00"/>
    <n v="1"/>
    <s v="Las evidencias permiten validar el cumplimiento de la meta de producto"/>
    <d v="2023-12-02T00:00:00"/>
    <s v="SI"/>
    <s v="NA"/>
    <n v="0.09"/>
    <m/>
  </r>
  <r>
    <s v="PLANEACIÓN "/>
    <x v="4"/>
    <s v="»30-"/>
    <s v="Oficina Asesora de Planeación"/>
    <n v="3"/>
    <s v="30-13-1"/>
    <s v="30-13"/>
    <x v="1"/>
    <s v="Innovador"/>
    <s v="N/A"/>
    <s v="N/A"/>
    <s v="N/A"/>
    <s v="N/A"/>
    <s v="N/A"/>
    <s v="N/A"/>
    <s v="Formular el plan de trabajo para la revisión y actualización de la herramienta Experiencia SIC (Plan de trabajo / único entregable)"/>
    <n v="0.15"/>
    <n v="1.35E-2"/>
    <n v="1"/>
    <s v="Numérica"/>
    <s v="# de planes a formular /1 plan a formular"/>
    <d v="2023-01-24T00:00:00"/>
    <d v="2023-02-28T00:00:00"/>
    <s v="»30-Oficina Asesora de Planeación"/>
    <x v="1"/>
    <s v="Cumplida"/>
    <n v="1"/>
    <s v="Se adjunta plan de trabajo"/>
    <d v="2023-02-10T00:00:00"/>
    <n v="1"/>
    <s v="Se valida el cumplimiento de la actividad en tanto el área aportó plan de trabajo, para la actualización de la herramienta experiencia SIC,  la segunda actividad da cuenta del proceso de análisis y generación de iniciativas para ajuste"/>
    <d v="2023-02-10T00:00:00"/>
    <s v="SI"/>
    <n v="1"/>
    <n v="1.35E-2"/>
    <n v="1"/>
  </r>
  <r>
    <s v="PLANEACIÓN "/>
    <x v="4"/>
    <s v="»30-"/>
    <s v="Oficina Asesora de Planeación"/>
    <n v="3"/>
    <s v="30-13-2"/>
    <s v="30-13"/>
    <x v="1"/>
    <s v="Innovador"/>
    <s v="N/A"/>
    <s v="N/A"/>
    <s v="N/A"/>
    <s v="N/A"/>
    <s v="N/A"/>
    <s v="N/A"/>
    <s v="Ejecutar el plan de trabajo para para la revisión y actualización de la herramienta ExperienciaSICI (Evidencias de cumplimiento)"/>
    <n v="0.85"/>
    <n v="7.6499999999999999E-2"/>
    <n v="100"/>
    <s v="Porcentual"/>
    <s v="% del plan ejecutado/100% del plan a ejecutar"/>
    <d v="2023-03-01T00:00:00"/>
    <d v="2023-12-01T00:00:00"/>
    <s v="»30-Oficina Asesora de Planeación"/>
    <x v="0"/>
    <s v="Cumplida"/>
    <n v="1"/>
    <s v="Actividades ejecutadas y realizadas, se comparten los soportes de 10 actividades ejecutadas durante la vigencia, el Plan de trabajo ejecutado "/>
    <d v="2023-12-04T00:00:00"/>
    <n v="1"/>
    <s v="Las evidencias permiten validar el cumplimiento de la actividad"/>
    <d v="2023-12-04T00:00:00"/>
    <s v="SI"/>
    <n v="1"/>
    <n v="7.6499999999999999E-2"/>
    <n v="1"/>
  </r>
  <r>
    <s v="PLANEACIÓN "/>
    <x v="4"/>
    <s v="»30-"/>
    <s v="Oficina Asesora de Planeación"/>
    <n v="3"/>
    <s v="30-14"/>
    <s v="30-1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0-Oficina Asesora de Planeación"/>
    <x v="0"/>
    <s v="Vencida"/>
    <s v="NA"/>
    <s v="NA"/>
    <s v="NA"/>
    <m/>
    <s v="NA"/>
    <s v="NA"/>
    <s v="NA"/>
    <s v="NA"/>
    <n v="0"/>
    <m/>
  </r>
  <r>
    <s v="PLANEACIÓN "/>
    <x v="4"/>
    <s v="»30-"/>
    <s v="Oficina Asesora de Planeación"/>
    <n v="3"/>
    <s v="30-14-1"/>
    <s v="30-14"/>
    <x v="4"/>
    <s v="Act Compartida"/>
    <s v="N/A"/>
    <s v="N/A"/>
    <s v="N/A"/>
    <s v="N/A"/>
    <s v="N/A"/>
    <s v="N/A"/>
    <s v="Ejecutar las actividades compartidas cuya fecha de vencimiento se encuentra dentro del primer trimestre del año "/>
    <e v="#DIV/0!"/>
    <e v="#DIV/0!"/>
    <n v="3"/>
    <s v="Numérica"/>
    <s v="Sumatoria logros ponderados verificados actividades programadas / promedio meta ponderada periodo evaluado "/>
    <d v="2023-01-01T00:00:00"/>
    <d v="2023-03-31T00:00:00"/>
    <s v="»30-Oficina Asesora de Planeación"/>
    <x v="1"/>
    <s v="Cumplida"/>
    <n v="1"/>
    <s v="3 Actividades programadas para el primer trimestre reportaron avances del 100%"/>
    <d v="2023-03-31T00:00:00"/>
    <n v="1"/>
    <s v="De acuerdo con el soporte entregado la actividad fue cumplida"/>
    <d v="2023-03-31T00:00:00"/>
    <s v="SI"/>
    <n v="1"/>
    <e v="#DIV/0!"/>
    <m/>
  </r>
  <r>
    <s v="PLANEACIÓN "/>
    <x v="4"/>
    <s v="»30-"/>
    <s v="Oficina Asesora de Planeación"/>
    <n v="3"/>
    <s v="30-14-2"/>
    <s v="30-14"/>
    <x v="5"/>
    <s v="Act Compartida"/>
    <s v="N/A"/>
    <s v="N/A"/>
    <s v="N/A"/>
    <s v="N/A"/>
    <s v="N/A"/>
    <s v="N/A"/>
    <s v="Ejecutar las actividades compartidas cuya fecha de vencimiento se encuentra dentro del segundo trimestre del año "/>
    <n v="0.40740740740740738"/>
    <n v="0.40740740740740738"/>
    <n v="11"/>
    <s v="Numérica"/>
    <s v="Sumatoria logros ponderados verificados actividades programadas / promedio meta ponderada periodo evaluado "/>
    <d v="2023-04-01T00:00:00"/>
    <d v="2023-06-30T00:00:00"/>
    <s v="»30-Oficina Asesora de Planeación"/>
    <x v="2"/>
    <s v="Cumplida"/>
    <n v="1"/>
    <s v="dos de las 11 actividades programadas para el segundo trimestre no reportaron avances del 100%, su cumplimiento se evidencio en el tercer trimestre, afectando la eficiencia "/>
    <d v="2023-06-30T00:00:00"/>
    <n v="1"/>
    <s v="dos de las 11 actividades programadas para el segundo trimestre no reportaron avances del 100%, su cumplimiento se evidencio en el tercer trimestre, afectando la eficiencia "/>
    <d v="2023-06-30T00:00:00"/>
    <s v="NO"/>
    <n v="0.98"/>
    <n v="0.40740740740740738"/>
    <m/>
  </r>
  <r>
    <s v="PLANEACIÓN "/>
    <x v="4"/>
    <s v="»30-"/>
    <s v="Oficina Asesora de Planeación"/>
    <n v="3"/>
    <s v="30-14-3"/>
    <s v="30-14"/>
    <x v="7"/>
    <s v="Act Compartida"/>
    <s v="N/A"/>
    <s v="N/A"/>
    <s v="N/A"/>
    <s v="N/A"/>
    <s v="N/A"/>
    <s v="N/A"/>
    <s v="Ejecutar las actividades compartidas cuya fecha de vencimiento se encuentra dentro del tercer trimestre del año "/>
    <n v="0.22222222222222221"/>
    <n v="0.22222222222222221"/>
    <n v="5"/>
    <s v="Numérica"/>
    <s v="Sumatoria logros ponderados verificados actividades programadas / promedio meta ponderada periodo evaluado "/>
    <d v="2023-07-01T00:00:00"/>
    <d v="2023-09-30T00:00:00"/>
    <s v="»30-Oficina Asesora de Planeación"/>
    <x v="3"/>
    <s v="Cumplida"/>
    <n v="1"/>
    <s v="Se realizaron las 5 Actividades programadas"/>
    <d v="2023-09-30T00:00:00"/>
    <n v="1"/>
    <s v="Se validaron soportes de las 5 Actividades programadas para este trimestre "/>
    <d v="2023-09-30T00:00:00"/>
    <s v="SI"/>
    <n v="1"/>
    <n v="0.22222222222222221"/>
    <m/>
  </r>
  <r>
    <s v="PLANEACIÓN "/>
    <x v="4"/>
    <s v="»30-"/>
    <s v="Oficina Asesora de Planeación"/>
    <n v="3"/>
    <s v="30-14-4"/>
    <s v="30-14"/>
    <x v="6"/>
    <s v="Act Compartida"/>
    <s v="N/A"/>
    <s v="N/A"/>
    <s v="N/A"/>
    <s v="N/A"/>
    <s v="N/A"/>
    <s v="N/A"/>
    <s v="Ejecutar las actividades compartidas cuya fecha de vencimiento se encuentra dentro del cuarto trimestre del año "/>
    <n v="0.25925925925925924"/>
    <n v="0.25925925925925924"/>
    <n v="9"/>
    <s v="Numérica"/>
    <s v="Sumatoria logros ponderados verificados actividades programadas / promedio meta ponderada periodo evaluado "/>
    <d v="2023-10-01T00:00:00"/>
    <d v="2023-12-30T00:00:00"/>
    <s v="»30-Oficina Asesora de Planeación"/>
    <x v="0"/>
    <s v="Vencida"/>
    <s v="NA"/>
    <s v="NA"/>
    <s v="NA"/>
    <m/>
    <s v="NA"/>
    <s v="NA"/>
    <s v="NA"/>
    <s v="NA"/>
    <n v="0"/>
    <m/>
  </r>
  <r>
    <s v="ESTUDIOS ECONOMICOS"/>
    <x v="5"/>
    <s v="»37-"/>
    <s v="Grupo de Trabajo de Estudios Económicos"/>
    <n v="1"/>
    <s v="37-1"/>
    <s v="37-1"/>
    <x v="0"/>
    <s v="Operativo"/>
    <s v="Mantener el carácter técnico de la Entidad y su alineación con el PND y los estándares internacionales"/>
    <s v="8-Modelo Integrado de Planeación y Gestión "/>
    <s v="NO"/>
    <s v=" 9» Mejoramiento en la calidad de la gestión estratégica de la superintendencia de industria y comercio a nivel  nacional"/>
    <s v=" 15.Gestión del conocimiento y la innovación"/>
    <s v=" 1- Plan Anual de Adquisiciones,  14-PTEP - Transparencia y acceso a la información "/>
    <s v="Estudios Económicos Sectoriales realizados (7 Documentos de Estudios Económicos Sectoriales)"/>
    <n v="0.25"/>
    <m/>
    <n v="7"/>
    <s v="Numérica"/>
    <s v="# de Estudios Económicos Sectoriales realizados/7 Estudios Económicos Sectoriales a realizar"/>
    <d v="2023-02-01T00:00:00"/>
    <d v="2023-12-29T00:00:00"/>
    <s v="»37-Grupo de Trabajo de Estudios Económicos"/>
    <x v="0"/>
    <s v="Cumplida"/>
    <n v="1"/>
    <s v="El Grupo de Estudios Económicos elaboró (7) Estudios Económicos Sectoriales así:_x000a__x000a_1. Caracterización plantas de abastecimiento de combustible en Colombia_x000a_2. Análisis mercado de fertilizantes en Colombia durante el período 2019-2022_x000a_3. Perspectivas del mercado de vehículos eléctricos e híbridos a través de patentes y registros en Colombia_x000a_4. Caracterización de la innovación en el sector turismo en Colombia para el período 2018-2022_x000a_5. Sectores económicos con más sanciones relacionadas con protección de datos personales en Colombia_x000a_6. Análisis del comportamiento de créditos de consumo y tasa de interés según su plazo_x000a_7. Caracterización de la innovación en el sector farmaceútico"/>
    <d v="2023-12-29T00:00:00"/>
    <n v="1"/>
    <s v="Las evidencias permiten validar el cumplimiento de la meta de producto"/>
    <d v="2023-12-29T00:00:00"/>
    <s v="SI"/>
    <s v="NA"/>
    <n v="0.25"/>
    <m/>
  </r>
  <r>
    <s v="ESTUDIOS ECONOMICOS"/>
    <x v="5"/>
    <s v="»37-"/>
    <s v="Grupo de Trabajo de Estudios Económicos"/>
    <n v="1"/>
    <s v="37-1-1"/>
    <s v="37-1"/>
    <x v="1"/>
    <s v="Operativo"/>
    <s v="N/A"/>
    <s v="N/A"/>
    <s v="N/A"/>
    <s v="N/A"/>
    <s v="N/A"/>
    <s v="N/A"/>
    <s v="Recopilar y analizar la información conducente a obtener Estudios Económicos Sectoriales (7 documentos de recopilación y análisis de información preliminar)"/>
    <n v="0.5"/>
    <n v="0.125"/>
    <n v="7"/>
    <s v="Numérica"/>
    <s v="# de Recopilaciones/7 Recopilaciones a realizar"/>
    <d v="2023-02-01T00:00:00"/>
    <d v="2023-12-01T00:00:00"/>
    <s v="»37-Grupo de Trabajo de Estudios Económicos"/>
    <x v="0"/>
    <s v="Cumplida"/>
    <n v="1"/>
    <s v="El Grupo de Estudios Económicos elaboró (7)  documentos de recopilación y análisis de la información conducentes a obtener Estudios Económicos Sectoriales así:_x000a__x000a_1. Caracterización plantas de abastecimiento de combustible en Colombia_x000a_2. Análisis mercado de fertilizantes en Colombia durante el período 2019-2022_x000a_3. Perspectivas del mercado de vehículos eléctricos e híbridos a través de patentes y registros en Colombia_x000a_4. Caracterización de la innovación en el sector turismo en Colombia para el período 2018-2022_x000a_5. Sectores económicos con más sanciones relacionadas con protección de datos personales en Colombia_x000a_6. Análisis del comportamiento de créditos de consumo y tasa de interés según su plazo_x000a_7. Caracterización de la innovación en el sector farmaceútico"/>
    <d v="2023-12-01T00:00:00"/>
    <n v="1"/>
    <s v="Las evidencias permiten validar el cumplimiento de la actividad,"/>
    <d v="2023-12-01T00:00:00"/>
    <s v="SI"/>
    <n v="1"/>
    <n v="0.125"/>
    <n v="1"/>
  </r>
  <r>
    <s v="ESTUDIOS ECONOMICOS"/>
    <x v="5"/>
    <s v="»37-"/>
    <s v="Grupo de Trabajo de Estudios Económicos"/>
    <n v="1"/>
    <s v="37-1-2"/>
    <s v="37-1"/>
    <x v="1"/>
    <s v="Operativo"/>
    <s v="N/A"/>
    <s v="N/A"/>
    <s v="N/A"/>
    <s v="N/A"/>
    <s v="N/A"/>
    <s v="N/A"/>
    <s v="Elaborar 7 Estudios Económicos Sectoriales (7 documentos de Estudios Económicos Sectoriales)"/>
    <n v="0.5"/>
    <n v="0.125"/>
    <n v="7"/>
    <s v="Numérica"/>
    <s v="# de Estudios Económicos Sectoriales realizados/7 Estudios Económicos Sectoriales a realizar"/>
    <d v="2023-02-01T00:00:00"/>
    <d v="2023-12-29T00:00:00"/>
    <s v="»37-Grupo de Trabajo de Estudios Económicos"/>
    <x v="0"/>
    <s v="Cumplida"/>
    <n v="1"/>
    <s v="El Grupo de Estudios Económicos elaboró (7) Estudios Económicos Sectoriales así:_x000a__x000a_1. Caracterización plantas de abastecimiento de combustible en Colombia_x000a_2. Análisis mercado de fertilizantes en Colombia durante el período 2019-2022_x000a_3. Perspectivas del mercado de vehículos eléctricos e híbridos a través de patentes y registros en Colombia_x000a_4. Caracterización de la innovación en el sector turismo en Colombia para el período 2018-2022_x000a_5. Sectores económicos con más sanciones relacionadas con protección de datos personales en Colombia_x000a_6. Análisis del comportamiento de créditos de consumo y tasa de interés según su plazo_x000a_7. Caracterización de la innovación en el sector farmaceútico"/>
    <d v="2023-12-29T00:00:00"/>
    <n v="1"/>
    <s v="Las evidencias permiten validar el cumplimiento de la actividad,"/>
    <d v="2023-12-29T00:00:00"/>
    <s v="SI"/>
    <n v="1"/>
    <n v="0.125"/>
    <n v="1"/>
  </r>
  <r>
    <s v="ESTUDIOS ECONOMICOS"/>
    <x v="5"/>
    <s v="»37-"/>
    <s v="Grupo de Trabajo de Estudios Económicos"/>
    <n v="1"/>
    <s v="37-2"/>
    <s v="37-2"/>
    <x v="0"/>
    <s v="Operativo"/>
    <s v="Desplegar toda la capacidad técnica y tecnológica de la Entidad para ponerla al servicio de los usuarios internos y externos "/>
    <s v="2-Analítica Institucional - Estadísticas"/>
    <s v="NO"/>
    <s v="  8» Mejoramiento de los sistemas de información y servicios tecnológicos de la superintendencia de industria y comercio en el territorio  nacional"/>
    <s v=" 15.Gestión del conocimiento y la innovación"/>
    <s v=" 1- Plan Anual de Adquisiciones,  2- Gasto público "/>
    <s v="Boletines quincenales de noticias económicas, elaborados y enviados a través de correo electrónico a la Oficina de Servicios al Consumidor y Apoyo Empresarial quincenalmente para su divulgación  (57 Boletines quincenales de Noticias Económicas elaborados y 21 correos electrónicos remitidos a la Oficina de Servicios al Consumidor y Apoyo Empresarial  quincenalmente para su divulgación)"/>
    <n v="7.0000000000000007E-2"/>
    <m/>
    <n v="57"/>
    <s v="Numérica"/>
    <s v="# de Boletines quincenales de noticias económicas elaborados y enviados a través de correos electrónicos a la Oficina de Servicios al Consumidor y Apoyo Empresarial  quincenalmente para su divulgación/57 Boletines quincenales de noticias económicas elaborados y 21 correos electrónicos remitidos a a la Oficina de Servicios al Consumidor y Apoyo Empresarial  quincenalmente para su divulgación"/>
    <d v="2023-01-02T00:00:00"/>
    <d v="2023-12-29T00:00:00"/>
    <s v="»37-Grupo de Trabajo de Estudios Económicos"/>
    <x v="0"/>
    <s v="Cumplida"/>
    <n v="1"/>
    <s v="El Grupo de Estudios Económicos elaboró para el presente período (35) Boletines de Noticias Económicas que compilan las principales noticias económicas de interés para las diferentes áreas de la Entidad. Se realizaron (5) entregas a la Oficina de Servicios al Consumidor y Apoyo Empresarial para su divulgación._x000a__x000a_Se divulgaron masivamente (7) boletines en cada entrega: (1) boletín dirigido a cada una de las Delegaturas de la entidad (para un total de 6 boletines) y (1) boletín para divulgar todas las noticias económicas a las áreas transversales vinculadas con el Despacho. Además, en cada una de las entregas realizadas se incluyó un resumen de las diferentes actividades que está realizando el Grupo de Estudios Económicos._x000a__x000a_El Grupo de Estudios Económicos remitió a través de (5) correos electrónicos los Boletines de Noticias Económicas elaborados en el presente período a la Oficina de Servicios al Consumidor y Apoyo Empresarial para su divulgación."/>
    <d v="2023-12-13T00:00:00"/>
    <n v="1"/>
    <s v="Las evidencias permiten validar el cumplimiento de la meta de producto"/>
    <d v="2023-12-13T00:00:00"/>
    <s v="SI"/>
    <s v="NA"/>
    <n v="7.0000000000000007E-2"/>
    <m/>
  </r>
  <r>
    <s v="ESTUDIOS ECONOMICOS"/>
    <x v="5"/>
    <s v="»37-"/>
    <s v="Grupo de Trabajo de Estudios Económicos"/>
    <n v="1"/>
    <s v="37-2-1"/>
    <s v="37-2"/>
    <x v="1"/>
    <s v="Operativo"/>
    <s v="N/A"/>
    <s v="N/A"/>
    <s v="N/A"/>
    <s v="N/A"/>
    <s v="N/A"/>
    <s v="N/A"/>
    <s v="Elaborar quincenalmente siete (7) boletines de noticias económicas (57 Boletines quincenales de noticias económicas)"/>
    <n v="0.5"/>
    <n v="3.5000000000000003E-2"/>
    <n v="57"/>
    <s v="Numérica"/>
    <s v="# de Boletines quincenales de noticias económicas elaborados/57 Boletines quincenales de noticias económicas a elaborar"/>
    <d v="2023-01-02T00:00:00"/>
    <d v="2023-12-15T00:00:00"/>
    <s v="»37-Grupo de Trabajo de Estudios Económicos"/>
    <x v="0"/>
    <s v="Cumplida"/>
    <n v="1"/>
    <s v="El Grupo de Estudios Económicos elaboró para el presente período (35) Boletines de Noticias Económicas que compilan las principales noticias económicas de interés para las diferentes áreas de la Entidad. Se realizaron (5) entregas a la Oficina de Servicios al Consumidor y Apoyo Empresarial para su divulgación._x000a__x000a_Se divulgaron masivamente (7) boletines en cada entrega: (1) boletín dirigido a cada una de las Delegaturas de la entidad (para un total de 6 boletines) y (1) boletín para divulgar todas las noticias económicas a las áreas transversales vinculadas con el Despacho. Además, en cada una de las entregas realizadas se incluyó un resumen de las diferentes actividades que está realizando el Grupo de Estudios Económicos. "/>
    <d v="2023-12-13T00:00:00"/>
    <n v="1"/>
    <s v="Las evidencias permiten validar el cumplimiento de la actividad,"/>
    <d v="2023-12-13T00:00:00"/>
    <s v="SI"/>
    <n v="1"/>
    <n v="3.5000000000000003E-2"/>
    <n v="1"/>
  </r>
  <r>
    <s v="ESTUDIOS ECONOMICOS"/>
    <x v="5"/>
    <s v="»37-"/>
    <s v="Grupo de Trabajo de Estudios Económicos"/>
    <n v="1"/>
    <s v="37-2-2"/>
    <s v="37-2"/>
    <x v="1"/>
    <s v="Operativo"/>
    <s v="N/A"/>
    <s v="N/A"/>
    <s v="N/A"/>
    <s v="N/A"/>
    <s v="N/A"/>
    <s v="N/A"/>
    <s v="Enviar quincenalmente siete (7) boletines de noticias económicas a través de correo electrónico a la Oficina de Servicios al Consumidor y Apoyo Empresarial para su divulgación (21 correos electónicos="/>
    <n v="0.5"/>
    <n v="3.5000000000000003E-2"/>
    <n v="21"/>
    <s v="Numérica"/>
    <s v="# de correos electrónicos remitidos a a la Oficina de Servicios al Consumidor y Apoyo Empresarial  quincenalmente para la divulgación de los Boletines quincenales de noticias económicas/21 correos electrónicos remitidos a la Oficina de Servicios al Consumidor y Apoyo Empresarial para la divulgación de los Boletines quincenales de noticias económicas"/>
    <d v="2023-01-02T00:00:00"/>
    <d v="2023-12-15T00:00:00"/>
    <s v="»37-Grupo de Trabajo de Estudios Económicos"/>
    <x v="0"/>
    <s v="Cumplida"/>
    <n v="1"/>
    <s v="El Grupo de Estudios Económicos remitió a través de (5) correos electrónicos los Boletines de Noticias Económicas elaborados en el presente período a la Oficina de Servicios al Consumidor y Apoyo Empresarial para su divulgación"/>
    <d v="2023-12-13T00:00:00"/>
    <n v="1"/>
    <s v="Las evidencias permiten validar el cumplimiento de la actividad,"/>
    <d v="2023-12-13T00:00:00"/>
    <s v="SI"/>
    <n v="1"/>
    <n v="3.5000000000000003E-2"/>
    <n v="1"/>
  </r>
  <r>
    <s v="ESTUDIOS ECONOMICOS"/>
    <x v="5"/>
    <s v="»37-"/>
    <s v="Grupo de Trabajo de Estudios Económicos"/>
    <n v="1"/>
    <s v="37-3"/>
    <s v="37-3"/>
    <x v="0"/>
    <s v="Innovador"/>
    <s v="Desplegar toda la capacidad técnica y tecnológica de la Entidad para ponerla al servicio de los usuarios internos y externos "/>
    <s v="8-Modelo Integrado de Planeación y Gestión "/>
    <s v="SI"/>
    <s v=" 9» Mejoramiento en la calidad de la gestión estratégica de la superintendencia de industria y comercio a nivel  nacional"/>
    <s v=" 15.Gestión del conocimiento y la innovación"/>
    <s v=" 1- Plan Anual de Adquisiciones"/>
    <s v="Informes trimestrales estadísticos transversales elaborados y divulgados a todas las Delegaturas (3 informes elaborados y divulgados vía correo electrónico institucional)"/>
    <n v="7.0000000000000007E-2"/>
    <m/>
    <n v="3"/>
    <s v="Numérica"/>
    <s v="# de Informes trimestrales estadísticos transversales elaborados y divulgados a todas las Delegaturas/3 Informes elaborados y 3 correos electrónicos institucionales de divulgación"/>
    <d v="2023-04-01T00:00:00"/>
    <d v="2023-12-29T00:00:00"/>
    <s v="»37-Grupo de Trabajo de Estudios Económicos, »73-Grupo de Comunicación, »3003-Grupo de trabajo de Apoyo a la Red Nacional de Protección al Consumidor"/>
    <x v="0"/>
    <s v="Cumplida"/>
    <n v="1"/>
    <s v="El Grupo de Estudios Económicos elaboró (3) informes estadísticos trimestrales que muestran el análisis de la casuística asociada al sector turismo, con base en la información proveniente de las bases de datos del Grupo de Apoyo a la Red Nacional de Protección al Consumidor, la información de denuncias sobre turismo proveniente de la Delegatura para Asuntos Jurisdiccionales y la información de reclamos registrados en SICFACILITA. Los informes fueron diagramados y divulgados por la  Oficina de Servicios al Consumidor y Apoyo Empresarial._x000a__x000a_Los informes fueron divulgados mediante correo electrónico masivo a todos los usuarios de la Entidad así:_x000a__x000a_Informe #1 - 20/20/2023_x000a_Informe #2 - 01/11/2023_x000a_Informe #3 - 29/12/2023"/>
    <d v="2023-12-29T00:00:00"/>
    <n v="1"/>
    <s v="Las evidencias permiten validar el cumplimiento de la meta de producto"/>
    <d v="2023-12-29T00:00:00"/>
    <s v="SI"/>
    <s v="NA"/>
    <n v="7.0000000000000007E-2"/>
    <m/>
  </r>
  <r>
    <s v="ESTUDIOS ECONOMICOS"/>
    <x v="5"/>
    <s v="»37-"/>
    <s v="Grupo de Trabajo de Estudios Económicos"/>
    <n v="1"/>
    <s v="37-3-1"/>
    <s v="37-3"/>
    <x v="1"/>
    <s v="Innovador"/>
    <s v="N/A"/>
    <s v="N/A"/>
    <s v="N/A"/>
    <s v="N/A"/>
    <s v="N/A"/>
    <s v="N/A"/>
    <s v="Elaborar trimestralmente un informe estadístico transversal (3 Informes estadísticos transversales)"/>
    <n v="0.5"/>
    <n v="3.5000000000000003E-2"/>
    <n v="3"/>
    <s v="Numérica"/>
    <s v="# de Informes trimestrales estadísticos transversales elaborados/3 Informes estadísticos transversales a elaborar"/>
    <d v="2023-04-01T00:00:00"/>
    <d v="2023-12-29T00:00:00"/>
    <s v="»37-Grupo de Trabajo de Estudios Económicos, »73-Grupo de Comunicación, »3003-Grupo de trabajo de Apoyo a la Red Nacional de Protección al Consumidor"/>
    <x v="0"/>
    <s v="Cumplida"/>
    <n v="1"/>
    <s v="El Grupo de Estudios Económicos elaboró (3) informes estadísticos trimestrales que muestran el análisis de la casuística asociada al sector turismo, con base en la información proveniente de las bases de datos del Grupo de Apoyo a la Red Nacional de Protección al Consumidor, la información de denuncias sobre turismo proveniente de la Delegatura para Asuntos Jurisdiccionales y la información de reclamos registrados en SICFACILITA."/>
    <d v="2023-12-29T00:00:00"/>
    <n v="1"/>
    <s v="Las evidencias permiten validar el cumplimiento de la actividad,"/>
    <d v="2023-12-29T00:00:00"/>
    <s v="SI"/>
    <n v="1"/>
    <n v="3.5000000000000003E-2"/>
    <n v="1"/>
  </r>
  <r>
    <s v="ESTUDIOS ECONOMICOS"/>
    <x v="5"/>
    <s v="»37-"/>
    <s v="Grupo de Trabajo de Estudios Económicos"/>
    <n v="1"/>
    <s v="37-3-2"/>
    <s v="37-3"/>
    <x v="1"/>
    <s v="Innovador"/>
    <s v="N/A"/>
    <s v="N/A"/>
    <s v="N/A"/>
    <s v="N/A"/>
    <s v="N/A"/>
    <s v="N/A"/>
    <s v="Divulgar trimestralmente un Informe estadístico transversal (3 correos electrónicos institucionales)"/>
    <n v="0.5"/>
    <n v="3.5000000000000003E-2"/>
    <n v="3"/>
    <s v="Numérica"/>
    <s v="# de Informes trimestrales estadísticos transversales elaborados y divulgados a todas las Delegaturas/3 Informes elaborados y 3 correos electrónicos institucionales de divulgación"/>
    <d v="2023-04-01T00:00:00"/>
    <d v="2023-12-29T00:00:00"/>
    <s v="»37-Grupo de Trabajo de Estudios Económicos, »73-Grupo de Comunicación, »3003-Grupo de trabajo de Apoyo a la Red Nacional de Protección al Consumidor"/>
    <x v="0"/>
    <s v="Cumplida"/>
    <n v="1"/>
    <s v="Los informes fueron divulgados por la  Oficina de Servicios al Consumidor y Apoyo Empresarial mediante correo electrónico masivo a todos los usuarios de la Entidad así:_x000a__x000a_Informe #1 - 20/20/2023_x000a_Informe #2 - 01/11/2023_x000a_Informe #3 - 29/12/2023"/>
    <d v="2023-12-29T00:00:00"/>
    <n v="1"/>
    <s v="Las evidencias permiten validar el cumplimiento de la actividad,"/>
    <d v="2023-12-29T00:00:00"/>
    <s v="SI"/>
    <n v="1"/>
    <n v="3.5000000000000003E-2"/>
    <n v="1"/>
  </r>
  <r>
    <s v="ESTUDIOS ECONOMICOS"/>
    <x v="5"/>
    <s v="»37-"/>
    <s v="Grupo de Trabajo de Estudios Económicos"/>
    <n v="1"/>
    <s v="37-7"/>
    <s v="37-7"/>
    <x v="0"/>
    <s v="Innovador"/>
    <s v="Desplegar toda la capacidad técnica y tecnológica de la Entidad para ponerla al servicio de los usuarios internos y externos "/>
    <s v="N/A"/>
    <s v="NO"/>
    <s v=" 9» Mejoramiento en la calidad de la gestión estratégica de la superintendencia de industria y comercio a nivel  nacional"/>
    <s v=" 15.Gestión del conocimiento y la innovación"/>
    <s v=" 12-PTEP - Iniciativas adicionales"/>
    <s v="Definir la metodología de costeo para trámites y Otros Procedimientos Administrativos (OPAS) ofertados por la SIC (informe que dé cuenta de la metodología definida)"/>
    <n v="7.0000000000000007E-2"/>
    <m/>
    <n v="1"/>
    <s v="Numérica"/>
    <s v="# de informes que contengan la definición de la metodología/1 informe que de cuenta de la metodología a definir"/>
    <d v="2023-02-01T00:00:00"/>
    <d v="2023-07-31T00:00:00"/>
    <s v="»37-Grupo de Trabajo de Estudios Económicos"/>
    <x v="3"/>
    <s v="Cumplida"/>
    <n v="1"/>
    <s v="Se elaboró la metodología de costeo para 23 trámites y Otros Procedimientos Administrativos (OPAS) de la entidad inscritos en el SUIT, para lo cual se tomó como base el procedimiento vinculado a cada uno de los trámites para establecer las fases y actividades correspondientes a su gestión. Se contemplaron los costos directos de personal (funcionarios y contratistas) de los involucrados en el trámite, así como otros costos directos e indirectos que se identifiquen para diligenciar a discreción de quien diligencie el Excel._x000a__x000a_La metodología de costeo fue remitida a la Oficina Asesora de Planeación mediante correo electrónico el 30 de octubre de 2023"/>
    <d v="2023-10-30T00:00:00"/>
    <n v="1"/>
    <s v="Las evidencias permiten validar el cumplimiento de la meta de producto de manera extemporanea"/>
    <d v="2023-10-30T00:00:00"/>
    <s v="SI"/>
    <s v="NA"/>
    <n v="7.0000000000000007E-2"/>
    <m/>
  </r>
  <r>
    <s v="ESTUDIOS ECONOMICOS"/>
    <x v="5"/>
    <s v="»37-"/>
    <s v="Grupo de Trabajo de Estudios Económicos"/>
    <n v="1"/>
    <s v="37-7-1"/>
    <s v="37-7"/>
    <x v="1"/>
    <s v="Innovador"/>
    <s v="N/A"/>
    <s v="N/A"/>
    <s v="N/A"/>
    <s v="N/A"/>
    <s v="N/A"/>
    <s v="N/A"/>
    <s v="Identificar trámites y Otros Procedimientos Administrativos (OPAS) susceptibles de costeo (listado de trámites y OPAS identificados)"/>
    <n v="0.3"/>
    <n v="2.1000000000000001E-2"/>
    <n v="1"/>
    <s v="Numérica"/>
    <s v="# de listado cuyo contenido muestre la identificación de tramites y Otros Procedimientos Administrativos (OPAS) / 1 Listado de tramites y Otros Procedimientos Administrativos (OPAS)  a identificar."/>
    <d v="2023-02-01T00:00:00"/>
    <d v="2023-03-01T00:00:00"/>
    <s v="»37-Grupo de Trabajo de Estudios Económicos"/>
    <x v="1"/>
    <s v="Cumplida"/>
    <n v="1"/>
    <s v="La Oficina Asesora de Planeación publicó en el Sistema Integral de Gestión Institucional el documento Procedimiento DE03-P03 Realización de actividades de apoyo y soporte de análisis económico dentro de la entidad "/>
    <d v="2023-10-27T00:00:00"/>
    <n v="1"/>
    <s v="Las evidencias permiten validar el cumplimiento de la actividad,"/>
    <d v="2023-10-27T00:00:00"/>
    <s v="SI"/>
    <n v="1"/>
    <n v="2.1000000000000001E-2"/>
    <n v="1"/>
  </r>
  <r>
    <s v="ESTUDIOS ECONOMICOS"/>
    <x v="5"/>
    <s v="»37-"/>
    <s v="Grupo de Trabajo de Estudios Económicos"/>
    <n v="1"/>
    <s v="37-7-2"/>
    <s v="37-7"/>
    <x v="1"/>
    <s v="Innovador"/>
    <s v="N/A"/>
    <s v="N/A"/>
    <s v="N/A"/>
    <s v="N/A"/>
    <s v="N/A"/>
    <s v="N/A"/>
    <s v="Establecer los insumos e información necesaria para definir la metodología de costeo (documento o archivo que registre los insumos e información por cada trámite y proceso)"/>
    <n v="0.4"/>
    <n v="2.8000000000000004E-2"/>
    <n v="1"/>
    <s v="Numérica"/>
    <s v="# de documentos o archivos que registren los insumos e información por cada trámite y proceso / 1 documentos o archivos que registre los insumos e información por cada trámite y proceso "/>
    <d v="2023-03-02T00:00:00"/>
    <d v="2023-04-28T00:00:00"/>
    <s v="»37-Grupo de Trabajo de Estudios Económicos"/>
    <x v="2"/>
    <s v="Cumplida"/>
    <n v="1"/>
    <s v="De acuerdo con la evidencia entregada la actividad fue cumplida "/>
    <d v="2023-04-20T00:00:00"/>
    <n v="1"/>
    <s v="De acuerdo con la evidencia entregada la actividad fue cumplida "/>
    <d v="2023-04-20T00:00:00"/>
    <s v="SI"/>
    <n v="1"/>
    <n v="2.8000000000000004E-2"/>
    <n v="1"/>
  </r>
  <r>
    <s v="ESTUDIOS ECONOMICOS"/>
    <x v="5"/>
    <s v="»37-"/>
    <s v="Grupo de Trabajo de Estudios Económicos"/>
    <n v="1"/>
    <s v="37-7-3"/>
    <s v="37-7"/>
    <x v="1"/>
    <s v="Innovador"/>
    <s v="N/A"/>
    <s v="N/A"/>
    <s v="N/A"/>
    <s v="N/A"/>
    <s v="N/A"/>
    <s v="N/A"/>
    <s v="Definir la metodología de costeo para trámites y Otros Procedimientos Administrativos (OPAS) ofertados por la SIC (informe que dé cuenta de la metodología definida)"/>
    <n v="0.3"/>
    <n v="2.1000000000000001E-2"/>
    <n v="1"/>
    <s v="Numérica"/>
    <s v="# de informes que contengan la definición de la metodología/1 informe que de cuenta de la metodología a definir"/>
    <d v="2023-05-02T00:00:00"/>
    <d v="2023-07-31T00:00:00"/>
    <s v="»37-Grupo de Trabajo de Estudios Económicos"/>
    <x v="3"/>
    <s v="Cumplida"/>
    <n v="1"/>
    <s v="Se elaboró la metodología de costeo para 23 trámites y Otros Procedimientos Administrativos (OPAS) de la entidad inscritos en el SUIT, para lo cual se tomó como base el procedimiento vinculado a cada uno de los trámites para establecer las fases y actividades correspondientes a su gestión. Se contemplaron los costos directos de personal (funcionarios y contratistas) de los involucrados en el trámite, así como otros costos directos e indirectos que se identifiquen para diligenciar a discreción de quien diligencie el Excel._x000a__x000a_La metodología de costeo fue remitida a la Oficina Asesora de Planeación mediante correo electrónico el 30 de octubre de 2023"/>
    <d v="2023-10-30T00:00:00"/>
    <n v="1"/>
    <s v="Las evidencias permiten validar el cumplimiento de la actividad de manera extemporanea,"/>
    <d v="2023-10-30T00:00:00"/>
    <s v="SI"/>
    <n v="0.95"/>
    <n v="2.1000000000000001E-2"/>
    <n v="1"/>
  </r>
  <r>
    <s v="ESTUDIOS ECONOMICOS"/>
    <x v="5"/>
    <s v="»37-"/>
    <s v="Grupo de Trabajo de Estudios Económicos"/>
    <n v="1"/>
    <s v="37-8"/>
    <s v="37-8"/>
    <x v="0"/>
    <s v="Operativo"/>
    <s v="Mantener el carácter técnico de la Entidad y su alineación con el PND y los estándares internacionales"/>
    <s v="18-Documentación "/>
    <s v="SI"/>
    <s v=" 9» Mejoramiento en la calidad de la gestión estratégica de la superintendencia de industria y comercio a nivel  nacional"/>
    <s v=" 7. Fortalecimiento organizacional y simplificación de procesos,  15.Gestión del conocimiento y la innovación"/>
    <s v=" 1- Plan Anual de Adquisiciones"/>
    <s v="Procedimiento DE03-P01 Elaboración de Estudios Económicos actualizado y publicado (captura de pantalla del aplicativo/único entregable)"/>
    <n v="7.0000000000000007E-2"/>
    <m/>
    <n v="1"/>
    <s v="Numérica"/>
    <s v="# de procedimientos actualizados y publicados / 1 procedimiento a actualizar y publicar"/>
    <d v="2023-02-01T00:00:00"/>
    <d v="2023-06-30T00:00:00"/>
    <s v="»37-Grupo de Trabajo de Estudios Económicos, »30-Oficina Asesora de Planeación"/>
    <x v="2"/>
    <s v="Cumplida"/>
    <n v="1"/>
    <s v="El Procedimiento DE03-P01 Elaboración de Estudios Económicos Sectoriales fue actualizado y publicado en el SIGI el 27 de octubre de 2023"/>
    <d v="2023-10-27T00:00:00"/>
    <n v="1"/>
    <s v="Las evidencias permiten validar el cumplimiento de la meta de producto de manera extemporanea"/>
    <d v="2023-10-27T00:00:00"/>
    <s v="SI"/>
    <s v="NA"/>
    <n v="7.0000000000000007E-2"/>
    <m/>
  </r>
  <r>
    <s v="ESTUDIOS ECONOMICOS"/>
    <x v="5"/>
    <s v="»37-"/>
    <s v="Grupo de Trabajo de Estudios Económicos"/>
    <n v="1"/>
    <s v="37-8-1"/>
    <s v="37-8"/>
    <x v="1"/>
    <s v="Operativo"/>
    <s v="N/A"/>
    <s v="N/A"/>
    <s v="N/A"/>
    <s v="N/A"/>
    <s v="N/A"/>
    <s v="N/A"/>
    <s v="Cargar y presentar a través del SIGI,  la propuesta del documento Procedimiento DE03-P01 a la Oficina Asesora de Planeación (captura de pantalla del aplicativo/único entregable)"/>
    <n v="0.8"/>
    <n v="5.6000000000000008E-2"/>
    <n v="1"/>
    <s v="Numérica"/>
    <s v="# de documentos Cargados  y presentados/ 1 documento a  cargar y presentar "/>
    <d v="2023-02-01T00:00:00"/>
    <d v="2023-03-31T00:00:00"/>
    <s v="»37-Grupo de Trabajo de Estudios Económicos"/>
    <x v="1"/>
    <s v="Cumplida"/>
    <n v="1"/>
    <s v="Se cargó a través del SIGI la propuesta de modificación del procedimiento DE03-P01"/>
    <d v="2023-03-31T00:00:00"/>
    <n v="1"/>
    <s v="De acuerdo con el soporte entregado la actividad fue cumplida "/>
    <d v="2023-03-31T00:00:00"/>
    <s v="SI"/>
    <n v="1"/>
    <n v="5.6000000000000008E-2"/>
    <n v="1"/>
  </r>
  <r>
    <s v="ESTUDIOS ECONOMICOS"/>
    <x v="5"/>
    <s v="»37-"/>
    <s v="Grupo de Trabajo de Estudios Económicos"/>
    <n v="1"/>
    <s v="37-8-2"/>
    <s v="37-8"/>
    <x v="2"/>
    <s v="Operativo"/>
    <s v="N/A"/>
    <s v="N/A"/>
    <s v="N/A"/>
    <s v="N/A"/>
    <s v="N/A"/>
    <s v="N/A"/>
    <s v="Revisar metodológicamente la propuesta del documento  Procedimiento DE03-P01 y enviarla a la dependencia solicitante (captura de pantalla del aplicativo/ único entregable)"/>
    <n v="0"/>
    <n v="0"/>
    <n v="1"/>
    <s v="Numérica"/>
    <s v="# de documentos revisados metodológicamente / 1 documentos a revisar"/>
    <d v="2023-04-03T00:00:00"/>
    <d v="2023-04-30T00:00:00"/>
    <s v="»30-Oficina Asesora de Planeación"/>
    <x v="2"/>
    <s v="Cumplida"/>
    <n v="1"/>
    <s v="De acuerdo con la evidencia entregada la actividad fue cumplida "/>
    <d v="2023-04-10T00:00:00"/>
    <n v="1"/>
    <s v="De acuerdo con la evidencia entregada la actividad fue cumplida "/>
    <d v="2023-04-10T00:00:00"/>
    <s v="SI"/>
    <n v="1"/>
    <n v="0"/>
    <m/>
  </r>
  <r>
    <s v="ESTUDIOS ECONOMICOS"/>
    <x v="5"/>
    <s v="»37-"/>
    <s v="Grupo de Trabajo de Estudios Económicos"/>
    <n v="1"/>
    <s v="37-8-3"/>
    <s v="37-8"/>
    <x v="1"/>
    <s v="Operativo"/>
    <s v="N/A"/>
    <s v="N/A"/>
    <s v="N/A"/>
    <s v="N/A"/>
    <s v="N/A"/>
    <s v="N/A"/>
    <s v="Ajustar y/o aprobar técnicamente el documento Procedimiento DE03-P01 y remitirla a la Oficina Asesora de Planeación (captura de pantalla del aplicativo/único entregable)"/>
    <n v="0.2"/>
    <n v="1.4000000000000002E-2"/>
    <n v="1"/>
    <s v="Numérica"/>
    <s v="# de documentos ajustados y/o aprobados a la OAP/ 1 documento a ajustar y/o aprobar"/>
    <d v="2023-05-02T00:00:00"/>
    <d v="2023-05-31T00:00:00"/>
    <s v="»37-Grupo de Trabajo de Estudios Económicos"/>
    <x v="2"/>
    <s v="Cumplida"/>
    <n v="1"/>
    <s v="El Procedimiento DE03-P01 Elaboración de Estudios Económicos Sectoriales fue ajustado y aprobado técnicamente por la coordinadora del GEE y cargado en el SIGI para su publicación por parte de la Oficina Asesora de Planeación el 27 de octubre de 2023"/>
    <d v="2023-10-27T00:00:00"/>
    <n v="1"/>
    <s v="Las evidencias permiten validar el cumplimiento de la actividad de manera extemporanea,"/>
    <d v="2023-10-27T00:00:00"/>
    <s v="SI"/>
    <n v="0.95"/>
    <n v="1.4000000000000002E-2"/>
    <n v="1"/>
  </r>
  <r>
    <s v="ESTUDIOS ECONOMICOS"/>
    <x v="5"/>
    <s v="»37-"/>
    <s v="Grupo de Trabajo de Estudios Económicos"/>
    <n v="1"/>
    <s v="37-8-4"/>
    <s v="37-8"/>
    <x v="2"/>
    <s v="Operativo"/>
    <s v="N/A"/>
    <s v="N/A"/>
    <s v="N/A"/>
    <s v="N/A"/>
    <s v="N/A"/>
    <s v="N/A"/>
    <s v="Publicar en el Sistema Integral de Gestión Institucional el documento Procedimiento DE03-P01 formulado o actualizada. (captura de pantalla del aplicativo/ único entregable)"/>
    <n v="0"/>
    <n v="0"/>
    <n v="1"/>
    <s v="Numérica"/>
    <s v="# de documentos publicados/ 1 documento a publicar"/>
    <d v="2023-06-01T00:00:00"/>
    <d v="2023-06-30T00:00:00"/>
    <s v="»30-Oficina Asesora de Planeación"/>
    <x v="2"/>
    <s v="Cumplida"/>
    <n v="1"/>
    <s v="La Oficina Asesora de Planeación publicó en el Sistema Integral de Gestión Institucional el documento Procedimiento DE03-P01 Elaboración de Estudios Económicos Sectoriales actualizado"/>
    <d v="2023-10-27T00:00:00"/>
    <n v="1"/>
    <s v="Las evidencias permiten validar el cumplimiento de la actividad de manera extemporanea,"/>
    <d v="2023-10-27T00:00:00"/>
    <s v="SI"/>
    <n v="1"/>
    <n v="0"/>
    <m/>
  </r>
  <r>
    <s v="ESTUDIOS ECONOMICOS"/>
    <x v="5"/>
    <s v="»37-"/>
    <s v="Grupo de Trabajo de Estudios Económicos"/>
    <n v="1"/>
    <s v="37-9"/>
    <s v="37-9"/>
    <x v="0"/>
    <s v="Operativo"/>
    <s v="Mantener el carácter técnico de la Entidad y su alineación con el PND y los estándares internacionales"/>
    <s v="18-Documentación "/>
    <s v="SI"/>
    <s v=" 9» Mejoramiento en la calidad de la gestión estratégica de la superintendencia de industria y comercio a nivel  nacional"/>
    <s v=" 7. Fortalecimiento organizacional y simplificación de procesos,  15.Gestión del conocimiento y la innovación"/>
    <s v=" 1- Plan Anual de Adquisiciones"/>
    <s v="Procedimiento DE03-P03 Soporte de Análisis Económico dentro de la entidad actualizado y publicado (captura de pantalla del aplicativo/único entregable)"/>
    <n v="7.0000000000000007E-2"/>
    <m/>
    <n v="1"/>
    <s v="Numérica"/>
    <s v="# de procedimientos actualizados y publicados / 1 procedimiento a actualizar y publicar"/>
    <d v="2023-07-31T00:00:00"/>
    <d v="2023-12-15T00:00:00"/>
    <s v="»37-Grupo de Trabajo de Estudios Económicos, »30-Oficina Asesora de Planeación"/>
    <x v="0"/>
    <s v="Cumplida"/>
    <n v="1"/>
    <s v="El Procedimiento DE03-P03 Soporte de Análisis Económico dentro de la entidad  fue actualizado y publicado en el SIGI el 27 de octubre de 2023"/>
    <d v="2023-10-27T00:00:00"/>
    <n v="1"/>
    <s v="Las evidencias permiten validar el cumplimiento de la meta de producto."/>
    <d v="2023-10-27T00:00:00"/>
    <s v="SI"/>
    <s v="NA"/>
    <n v="7.0000000000000007E-2"/>
    <m/>
  </r>
  <r>
    <s v="ESTUDIOS ECONOMICOS"/>
    <x v="5"/>
    <s v="»37-"/>
    <s v="Grupo de Trabajo de Estudios Económicos"/>
    <n v="1"/>
    <s v="37-9-1"/>
    <s v="37-9"/>
    <x v="1"/>
    <s v="Operativo"/>
    <s v="N/A"/>
    <s v="N/A"/>
    <s v="N/A"/>
    <s v="N/A"/>
    <s v="N/A"/>
    <s v="N/A"/>
    <s v="Cargar y presentar a través del SIGI,  la propuesta del documento Procedimiento DE03-P03 a la Oficina Asesora de Planeación (captura de pantalla del aplicativo/único entregable)"/>
    <n v="0.8"/>
    <n v="5.6000000000000008E-2"/>
    <n v="1"/>
    <s v="Numérica"/>
    <s v="# de documentos Cargados  y presentados/ 1 documento a  cargar y presentar "/>
    <d v="2023-09-30T00:00:00"/>
    <d v="2023-10-30T00:00:00"/>
    <s v="»37-Grupo de Trabajo de Estudios Económicos"/>
    <x v="0"/>
    <s v="Cumplida"/>
    <n v="1"/>
    <s v="Se cargó en el SIGI la version ajustada por el Grupo de Estudios Económicos y aprobada por la coordinadora del GEE, del Procedimiento DE03-P03 Realización de actividades de apoyo y soporte de análisis económico dentro de la entidad, para revisión metodológica por parte de la OAP el 26 de octubre de 2023"/>
    <d v="2023-10-26T00:00:00"/>
    <n v="1"/>
    <s v="Las evidencias permiten validar el cumplimiento de la actividad,"/>
    <d v="2023-10-26T00:00:00"/>
    <s v="SI"/>
    <n v="1"/>
    <n v="5.6000000000000008E-2"/>
    <n v="1"/>
  </r>
  <r>
    <s v="ESTUDIOS ECONOMICOS"/>
    <x v="5"/>
    <s v="»37-"/>
    <s v="Grupo de Trabajo de Estudios Económicos"/>
    <n v="1"/>
    <s v="37-9-2"/>
    <s v="37-9"/>
    <x v="2"/>
    <s v="Operativo"/>
    <s v="N/A"/>
    <s v="N/A"/>
    <s v="N/A"/>
    <s v="N/A"/>
    <s v="N/A"/>
    <s v="N/A"/>
    <s v="Revisar metodológicamente la propuesta del documento  Procedimiento DE03-P03 y enviarla a la dependencia solicitante (captura de pantalla del aplicativo/ único entregable)"/>
    <n v="0"/>
    <n v="0"/>
    <n v="1"/>
    <s v="Numérica"/>
    <s v="# de documentos revisados metodológicamente / 1 documentos a revisar"/>
    <d v="2023-11-30T00:00:00"/>
    <d v="2023-12-15T00:00:00"/>
    <s v="»37-Grupo de Trabajo de Estudios Económicos"/>
    <x v="0"/>
    <s v="Cumplida"/>
    <n v="1"/>
    <s v="La Oficina Asesora de Planeación realizó la revisión metodológica del documento Procedimiento DE03-P03 Realización de actividades de apoyo y soporte de análisis económico dentro de la entidad "/>
    <d v="2023-10-27T00:00:00"/>
    <n v="1"/>
    <s v="Las evidencias permiten validar el cumplimiento de la actividad,"/>
    <d v="2023-10-27T00:00:00"/>
    <s v="SI"/>
    <n v="1"/>
    <n v="0"/>
    <m/>
  </r>
  <r>
    <s v="ESTUDIOS ECONOMICOS"/>
    <x v="5"/>
    <s v="»37-"/>
    <s v="Grupo de Trabajo de Estudios Económicos"/>
    <n v="1"/>
    <s v="37-9-3"/>
    <s v="37-9"/>
    <x v="1"/>
    <s v="Operativo"/>
    <s v="N/A"/>
    <s v="N/A"/>
    <s v="N/A"/>
    <s v="N/A"/>
    <s v="N/A"/>
    <s v="N/A"/>
    <s v="Ajustar y/o aprobar técnicamente el documento Procedimiento DE03-P03 y remitirla a la Oficina Asesora de Planeación (captura de pantalla del aplicativo/único entregable)"/>
    <n v="0.2"/>
    <n v="1.4000000000000002E-2"/>
    <n v="1"/>
    <s v="Numérica"/>
    <s v="# de documentos ajustados y/o aprobados a la OAP/ 1 documento a ajustar y/o aprobar"/>
    <d v="2023-11-30T00:00:00"/>
    <d v="2023-12-15T00:00:00"/>
    <s v="»37-Grupo de Trabajo de Estudios Económicos"/>
    <x v="0"/>
    <s v="Cumplida"/>
    <n v="1"/>
    <s v="El Procedimiento DE03-P03 Realización de actividades de apoyo y soporte de análisis económico dentro de la entidad fue ajustado y aprobado técnicamente por la coordinadora del GEE y cargado en el SIGI para su publicación por parte de la Oficina Asesora de Planeación el 27 de octubre de 2023"/>
    <d v="2023-10-27T00:00:00"/>
    <n v="1"/>
    <s v="Las evidencias permiten validar el cumplimiento de la actividad,"/>
    <d v="2023-10-27T00:00:00"/>
    <s v="SI"/>
    <n v="1"/>
    <n v="1.4000000000000002E-2"/>
    <n v="1"/>
  </r>
  <r>
    <s v="ESTUDIOS ECONOMICOS"/>
    <x v="5"/>
    <s v="»37-"/>
    <s v="Grupo de Trabajo de Estudios Económicos"/>
    <n v="1"/>
    <s v="37-9-4"/>
    <s v="37-9"/>
    <x v="2"/>
    <s v="Operativo"/>
    <s v="N/A"/>
    <s v="N/A"/>
    <s v="N/A"/>
    <s v="N/A"/>
    <s v="N/A"/>
    <s v="N/A"/>
    <s v="Publicar en el Sistema Integral de Gestión Institucional el documento Procedimiento DE03-P03 formulado o actualizada. (captura de pantalla del aplicativo/ único entregable)"/>
    <n v="0"/>
    <n v="0"/>
    <n v="1"/>
    <s v="Numérica"/>
    <s v="# de documentos publicados/ 1 documento a publicar"/>
    <d v="2023-11-01T00:00:00"/>
    <d v="2023-11-30T00:00:00"/>
    <s v="»30-Oficina Asesora de Planeación"/>
    <x v="0"/>
    <s v="Cumplida"/>
    <n v="1"/>
    <s v="La Oficina Asesora de Planeación publicó en el Sistema Integral de Gestión Institucional el documento Procedimiento DE03-P03 Realización de actividades de apoyo y soporte de análisis económico dentro de la entidad "/>
    <d v="2023-10-27T00:00:00"/>
    <n v="1"/>
    <s v="Las evidencias permiten validar el cumplimiento de la actividad,"/>
    <d v="2023-10-27T00:00:00"/>
    <s v="SI"/>
    <n v="1"/>
    <n v="0"/>
    <m/>
  </r>
  <r>
    <s v="ESTUDIOS ECONOMICOS"/>
    <x v="5"/>
    <s v="»37-"/>
    <s v="Grupo de Trabajo de Estudios Económicos"/>
    <n v="1"/>
    <s v="37-10"/>
    <s v="37-10"/>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7-Grupo de Trabajo de Estudios Económicos"/>
    <x v="0"/>
    <s v="Vencida"/>
    <s v="NA"/>
    <s v="NA"/>
    <s v="NA"/>
    <m/>
    <s v="NA"/>
    <s v="NA"/>
    <s v="NA"/>
    <s v="NA"/>
    <n v="0"/>
    <m/>
  </r>
  <r>
    <s v="ESTUDIOS ECONOMICOS"/>
    <x v="5"/>
    <s v="»37-"/>
    <s v="Grupo de Trabajo de Estudios Económicos"/>
    <n v="1"/>
    <s v="37-10-1"/>
    <s v="37-10"/>
    <x v="4"/>
    <s v="Act Compartida"/>
    <s v="N/A"/>
    <s v="N/A"/>
    <s v="N/A"/>
    <s v="N/A"/>
    <s v="N/A"/>
    <s v="N/A"/>
    <s v="Ejecutar las actividades compartidas cuya fecha de vencimiento se encuentra dentro del primer trimestre del año "/>
    <n v="0.4"/>
    <n v="0.4"/>
    <n v="1"/>
    <s v="Numérica"/>
    <s v="Sumatoria logros ponderados verificados actividades programadas / promedio meta ponderada periodo evaluado "/>
    <d v="2023-01-01T00:00:00"/>
    <d v="2023-03-31T00:00:00"/>
    <s v="»37-Grupo de Trabajo de Estudios Económicos"/>
    <x v="1"/>
    <s v="Cumplida"/>
    <n v="1"/>
    <s v="2 Actividades programadas para el primer trimestre reportaron avances del 100%"/>
    <d v="2023-03-31T00:00:00"/>
    <n v="1"/>
    <s v="De acuerdo con el soporte entregado la actividad fue cumplida"/>
    <d v="2023-03-31T00:00:00"/>
    <s v="SI"/>
    <n v="1"/>
    <n v="0.4"/>
    <m/>
  </r>
  <r>
    <s v="ESTUDIOS ECONOMICOS"/>
    <x v="5"/>
    <s v="»37-"/>
    <s v="Grupo de Trabajo de Estudios Económicos"/>
    <n v="1"/>
    <s v="37-10-2"/>
    <s v="37-10"/>
    <x v="6"/>
    <s v="Act Compartida"/>
    <s v="N/A"/>
    <s v="N/A"/>
    <s v="N/A"/>
    <s v="N/A"/>
    <s v="N/A"/>
    <s v="N/A"/>
    <s v="Ejecutar las actividades compartidas cuya fecha de vencimiento se encuentra dentro del cuarto trimestre del año "/>
    <n v="0.6"/>
    <n v="0.6"/>
    <n v="2"/>
    <s v="Numérica"/>
    <s v="Sumatoria logros ponderados verificados actividades programadas / promedio meta ponderada periodo evaluado "/>
    <d v="2023-10-01T00:00:00"/>
    <d v="2023-12-30T00:00:00"/>
    <s v="»37-Grupo de Trabajo de Estudios Económicos"/>
    <x v="0"/>
    <s v="Vencida"/>
    <s v="NA"/>
    <s v="NA"/>
    <s v="NA"/>
    <m/>
    <s v="NA"/>
    <s v="NA"/>
    <s v="NA"/>
    <s v="NA"/>
    <n v="0"/>
    <m/>
  </r>
  <r>
    <s v="ESTUDIOS ECONOMICOS"/>
    <x v="5"/>
    <s v="»37-"/>
    <s v="Grupo de Trabajo de Estudios Económicos"/>
    <n v="1"/>
    <s v="37-11"/>
    <s v="37-11"/>
    <x v="0"/>
    <s v="Innovador"/>
    <s v="Mantener el carácter técnico de la Entidad y su alineación con el PND y los estándares internacionales"/>
    <s v="18-Documentación "/>
    <s v="NO"/>
    <s v=" 9» Mejoramiento en la calidad de la gestión estratégica de la superintendencia de industria y comercio a nivel  nacional"/>
    <s v=" 7. Fortalecimiento organizacional y simplificación de procesos,  15.Gestión del conocimiento y la innovación"/>
    <s v="N/A"/>
    <s v="Elaborar el proyecto de resolución que contenga la actualización de las funciones del grupo de estudios económicos y enviarlo a la Oficina Asesora de Planeación para el trámite de expedición correspondiente (1 proyecto de resolución que contenga la actualización de las funciones del grupo de estudios económicos enviado a la Oficina Asesora de Planeación para el trámite de expedición correspondiente) "/>
    <n v="0.1"/>
    <m/>
    <n v="1"/>
    <s v="Numérica"/>
    <s v="Elaboración de un proyecto de resolución que contenga la actualización de las funciones del grupo de estudios económicos  enviado a la Oficina Asesora de Planeación para el trámite de expedición correspondiente / 1 proyecto de resolución que contenga la actualización de las funciones del grupo de estudios económicos enviado a la Oficina Asesora de Planeación para el trámite de expedición correspondiente)"/>
    <d v="2023-09-01T00:00:00"/>
    <d v="2023-11-15T00:00:00"/>
    <s v="»37-Grupo de Trabajo de Estudios Económicos"/>
    <x v="0"/>
    <s v="Cumplida"/>
    <n v="1"/>
    <s v="El Grupo de Estudios Económicos elaboró el proyecto de resolución que contiene la actualización de las funciones del grupo, las cuales se encuentran acordes a lo establecido en el Decreto 4886 de 2011 y en el Decreto 092 de 2022. El proyecto de resolución fue enviado para su revisión a la Oficina Asesora de Planeación, la cual revisó técnicamente el documento y realizó las observaciones pertinentes. El Grupo de Estudios Económicos ajustó y aprobó técnicamente el proyecto de resolución y lo remitió a la Oficina Asesora de Planeación para el trámite correspondiente. La Oficina Asesora de Planeación remitió el proyecto de resolución que contiene la actualización de las funciones del Grupo de Estudios Económicos a la Secretaría General."/>
    <d v="2023-12-18T00:00:00"/>
    <n v="1"/>
    <s v="Las evidencias permiten validar el cumplimiento de la meta de producto de manera extemporanea"/>
    <d v="2023-12-18T00:00:00"/>
    <s v="SI"/>
    <s v="NA"/>
    <n v="0.1"/>
    <m/>
  </r>
  <r>
    <s v="ESTUDIOS ECONOMICOS"/>
    <x v="5"/>
    <s v="»37-"/>
    <s v="Grupo de Trabajo de Estudios Económicos"/>
    <n v="1"/>
    <s v="37-11-1"/>
    <s v="37-11"/>
    <x v="1"/>
    <s v="Innovador"/>
    <s v="N/A"/>
    <s v="N/A"/>
    <s v="N/A"/>
    <s v="N/A"/>
    <s v="N/A"/>
    <s v="N/A"/>
    <s v="Elaborar el proyecto de resolución que contenga la actualización de las funciones del grupo de estudios económicos, revisando que se encuentren acordes a lo establecido en el Decreto 4886 de 2011 y en el Decreto 092 de 2022, enviado a la Oficina Asesora de Planeación para su revisión (1 proyecto de resolución que contenga la actualización de las funciones del grupo de estudios económicos y el listado de las funciones que se eliminarán enviado a la Oficina Asesora de Planeación)"/>
    <n v="0.8"/>
    <n v="8.0000000000000016E-2"/>
    <n v="1"/>
    <s v="Numérica"/>
    <s v="Elaboración de un proyecto de resolución que contenga la actualización de las funciones del grupo de estudios económicos enviado a la Oficina Asesora de Planeación para su revisión / 1 proyecto de resolución que contenga la actualización de las funciones del grupo de estudios económicos enviado a la Oficina Asesora de Planeación para su revisión"/>
    <d v="2023-09-01T00:00:00"/>
    <d v="2023-09-15T00:00:00"/>
    <s v="»37-Grupo de Trabajo de Estudios Económicos"/>
    <x v="3"/>
    <s v="Cumplida"/>
    <n v="1"/>
    <s v="El Grupo de Estudios Económicos elaboró el proyecto de resolución que contiene la actualización de las funciones del grupo, las cuales se encuentran acordes a lo establecido en el Decreto 4886 de 2011 y en el Decreto 092 de 2022. El proyecto de resolución fue enviado a la Oficina Asesora de Planeación para su revisión el 31 de octubre de 2023"/>
    <d v="2023-10-31T00:00:00"/>
    <n v="1"/>
    <s v="Las evidencias permiten validar el cumplimiento de la actividad de manera extemporanea,"/>
    <d v="2023-10-31T00:00:00"/>
    <s v="SI"/>
    <n v="0.95"/>
    <n v="8.0000000000000016E-2"/>
    <n v="1"/>
  </r>
  <r>
    <s v="ESTUDIOS ECONOMICOS"/>
    <x v="5"/>
    <s v="»37-"/>
    <s v="Grupo de Trabajo de Estudios Económicos"/>
    <n v="1"/>
    <s v="37-11-2"/>
    <s v="37-11"/>
    <x v="2"/>
    <s v="Innovador"/>
    <s v="N/A"/>
    <s v="N/A"/>
    <s v="N/A"/>
    <s v="N/A"/>
    <s v="N/A"/>
    <s v="N/A"/>
    <s v="Revisar técnicamente el proyecto de resolución que contenga la actualización de las funciones del grupo de estudios económicos"/>
    <n v="0"/>
    <n v="0"/>
    <n v="1"/>
    <s v="Numérica"/>
    <s v="Proyecto de resolución enviado al grupo de estudios económicos que contenga la revisión de la actualización de las funciones del grupo de estudios económicos, en control de cambios / 1 proyecto de resolución revisado, en control de cambios, y enviado al grupo de estudios económicos con la correspondiente retroalimentación frente a la revisión de las nuevas funciones propuestas para el grupo de estudios económicos  "/>
    <d v="2023-09-18T00:00:00"/>
    <d v="2023-10-02T00:00:00"/>
    <s v="»30-Oficina Asesora de Planeación"/>
    <x v="0"/>
    <s v="Cumplida"/>
    <n v="1"/>
    <s v="La Oficina Asesora de planeación revisó técnicamente el proyecto de resolución que contiene la actualización de las funciones del grupo de estudios económicos. Las observaciones fueron remitidas mediante correo electrónico el 18 de diciembre de 2023"/>
    <d v="2023-12-18T00:00:00"/>
    <n v="1"/>
    <s v="Las evidencias permiten validar el cumplimiento de la actividad de manera extemporanea,"/>
    <d v="2023-12-18T00:00:00"/>
    <s v="SI"/>
    <n v="0.95"/>
    <n v="0"/>
    <m/>
  </r>
  <r>
    <s v="ESTUDIOS ECONOMICOS"/>
    <x v="5"/>
    <s v="»37-"/>
    <s v="Grupo de Trabajo de Estudios Económicos"/>
    <n v="1"/>
    <s v="37-11-3"/>
    <s v="37-11"/>
    <x v="1"/>
    <s v="Innovador"/>
    <s v="N/A"/>
    <s v="N/A"/>
    <s v="N/A"/>
    <s v="N/A"/>
    <s v="N/A"/>
    <s v="N/A"/>
    <s v="Ajustar y/o aprobar técnicamente el proyecto de resolución que contenga la actualización de las funciones del grupo de estudios económicos"/>
    <n v="0.2"/>
    <n v="2.0000000000000004E-2"/>
    <n v="1"/>
    <s v="Numérica"/>
    <s v="Proyecto de resolución que contenga la actualización de las funciones del grupo de estudios económicos ajustado y/o aprobado por el grupo de estudios económicos, previa revisión de la Oficina Asesora de Planeación / 1 proyecto de resolución que contenga la actualización de las funciones del grupo de estudios económicos revisado y aprobado técnicamente por el grupo de estudios económicos, previa revisión por parte de la Oficina Asesora de Planeación "/>
    <d v="2023-10-03T00:00:00"/>
    <d v="2023-10-13T00:00:00"/>
    <s v="»37-Grupo de Trabajo de Estudios Económicos"/>
    <x v="0"/>
    <s v="Cumplida"/>
    <n v="1"/>
    <s v="El Grupo de Estudios Económicos ajustó y aprobó técnicamente el proyecto de resolución que contiene la actualización de las funciones del grupo, de acuerdo con las observaciones de la Oficina Asesora de Planeación. El proyecto de resolución fue remitido mediante correo electrónico el 18 de diciembre de 2023"/>
    <d v="2023-12-18T00:00:00"/>
    <n v="1"/>
    <s v="Las evidencias permiten validar el cumplimiento de la actividad de manera extemporanea,"/>
    <d v="2023-12-18T00:00:00"/>
    <s v="SI"/>
    <n v="0.95"/>
    <n v="2.0000000000000004E-2"/>
    <n v="1"/>
  </r>
  <r>
    <s v="ESTUDIOS ECONOMICOS"/>
    <x v="5"/>
    <s v="»37-"/>
    <s v="Grupo de Trabajo de Estudios Económicos"/>
    <n v="1"/>
    <s v="37-11-4"/>
    <s v="37-11"/>
    <x v="2"/>
    <s v="Innovador"/>
    <s v="N/A"/>
    <s v="N/A"/>
    <s v="N/A"/>
    <s v="N/A"/>
    <s v="N/A"/>
    <s v="N/A"/>
    <s v="Enviar a la Secretaría General el proyecto de resolución que contenga la actualización de las funciones del grupo de estudios económicos para el trámite correspondiente a la expedición del acto administrativo que contenga las nuevas funciones del grupo de estudios económicos"/>
    <n v="0"/>
    <n v="0"/>
    <n v="1"/>
    <s v="Numérica"/>
    <s v="Proyecto de resolución que contenga la actualización de las funciones del grupo de estudios económicos  enviado a la Secretaría General para el trámite de expedición correspondiente / 1 proyecto de resolución que contenga la actualización de las funciones del grupo de estudios económicos para ser enviado a la Secretaría General para el trámite de expedición correspondiente"/>
    <d v="2023-10-17T00:00:00"/>
    <d v="2023-10-28T00:00:00"/>
    <s v="»30-Oficina Asesora de Planeación"/>
    <x v="0"/>
    <s v="Cumplida"/>
    <n v="1"/>
    <s v="La Oficina Asesora de Planeación envió a la Secretaría General mediante memorando 23-558815 del 18 de diciembre de 2023 el proyecto de resolución que contiene la actualización de las funciones del grupo de estudios económicos"/>
    <d v="2023-12-18T00:00:00"/>
    <n v="1"/>
    <s v="Las evidencias permiten validar el cumplimiento de la actividad de manera extemporanea,"/>
    <d v="2023-12-18T00:00:00"/>
    <s v="SI"/>
    <n v="0.95"/>
    <n v="0"/>
    <m/>
  </r>
  <r>
    <s v="ESTUDIOS ECONOMICOS"/>
    <x v="5"/>
    <s v="»37-"/>
    <s v="Grupo de Trabajo de Estudios Económicos"/>
    <n v="1"/>
    <s v="37-12"/>
    <s v="37-12"/>
    <x v="0"/>
    <s v="Innovador"/>
    <s v="Desplegar toda la capacidad técnica y tecnológica de la Entidad para ponerla al servicio de los usuarios internos y externos "/>
    <s v="N/A"/>
    <s v="NO"/>
    <s v=" 9» Mejoramiento en la calidad de la gestión estratégica de la superintendencia de industria y comercio a nivel  nacional"/>
    <s v=" 7. Fortalecimiento organizacional y simplificación de procesos,  15.Gestión del conocimiento y la innovación"/>
    <s v="N/A"/>
    <s v="Elaborar el análisis económico que soporta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 de la Secretaría General y enviarlo a la Secretaría General"/>
    <n v="0.05"/>
    <m/>
    <n v="1"/>
    <s v="Numérica"/>
    <s v="Elaboración del análisis económico que soporta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
    <d v="2023-09-01T00:00:00"/>
    <d v="2023-09-30T00:00:00"/>
    <s v="»37-Grupo de Trabajo de Estudios Económicos"/>
    <x v="3"/>
    <s v="Cumplida"/>
    <n v="1"/>
    <s v="Se realizó la revisión de la tabla de honorarios para contratistas en la entidad tomando como base la formación académica y experiencia profesional. Una vez realizado este análisis el Grupo de Estudios Económicos presentó a la Secretaría General de la SIC los resultados del análisis estadístico realizado para formular la propuesta de tabla de honorarios para la contratación de personas naturales en la entidad."/>
    <d v="2023-09-22T00:00:00"/>
    <n v="1"/>
    <s v="Las evidencias permiten validar el cumplimiento del producto,"/>
    <d v="2023-09-22T00:00:00"/>
    <s v="SI"/>
    <s v="NA"/>
    <n v="0.05"/>
    <m/>
  </r>
  <r>
    <s v="ESTUDIOS ECONOMICOS"/>
    <x v="5"/>
    <s v="»37-"/>
    <s v="Grupo de Trabajo de Estudios Económicos"/>
    <n v="1"/>
    <s v="37-12-1"/>
    <s v="37-12"/>
    <x v="1"/>
    <s v="Innovador"/>
    <s v="N/A"/>
    <s v="N/A"/>
    <s v="N/A"/>
    <s v="N/A"/>
    <s v="N/A"/>
    <s v="N/A"/>
    <s v="Ejecutar las actividades pactadas en el cronograma de trabajo asociado al análisis económico que soporta los rangos de honorarios aprobado por la Secretaría General / Soportes de la ejecución de cada una de las actividades contenidas en el cronograma (100% de actividades ejecutadas con respecto a las programadas)"/>
    <n v="0.2"/>
    <n v="1.0000000000000002E-2"/>
    <n v="1"/>
    <s v="Numérica"/>
    <s v="# de actividades ejecutadas / # de actividades programadas)"/>
    <d v="2023-09-01T00:00:00"/>
    <d v="2023-09-10T00:00:00"/>
    <s v="»37-Grupo de Trabajo de Estudios Económicos"/>
    <x v="3"/>
    <s v="Cumplida"/>
    <n v="1"/>
    <s v="Se dio cumplimiento a la ejecución de las actividades pactadas en el cronograma de trabajo asociado al análisis económico que soporta los rangos de honorarios aprobado por la Secretaría General, así como a la entrega final del producto definido"/>
    <d v="2023-09-22T00:00:00"/>
    <n v="1"/>
    <s v="Las evidencias permiten validar el avance de la actividad"/>
    <d v="2023-09-22T00:00:00"/>
    <s v="SI"/>
    <n v="1"/>
    <n v="1.0000000000000002E-2"/>
    <n v="1"/>
  </r>
  <r>
    <s v="ESTUDIOS ECONOMICOS"/>
    <x v="5"/>
    <s v="»37-"/>
    <s v="Grupo de Trabajo de Estudios Económicos"/>
    <n v="1"/>
    <s v="37-12-2"/>
    <s v="37-12"/>
    <x v="1"/>
    <s v="Innovador"/>
    <s v="N/A"/>
    <s v="N/A"/>
    <s v="N/A"/>
    <s v="N/A"/>
    <s v="N/A"/>
    <s v="N/A"/>
    <s v="Elaborar el análisis económico que soporta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Memorando de envío del análisis económico realizado a la Secretaría General "/>
    <n v="0.8"/>
    <n v="4.0000000000000008E-2"/>
    <n v="1"/>
    <s v="Numérica"/>
    <s v="# de análisis económicos que soportan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 1 análisis económico que soporta los rangos de honorarios contenidos en las 3 tablas del proyecto de resolución &quot;Por medio de la cual se reglamentan las condiciones, pautas, perfiles y honorarios para los contratos de prestación de servicios profesionales y de apoyo a la gestión en la Superintendencia de Industria y Comercio&quot; (memorando enviando el análisis económico a la Secretaría General)"/>
    <d v="2023-09-01T00:00:00"/>
    <d v="2023-09-20T00:00:00"/>
    <s v="»37-Grupo de Trabajo de Estudios Económicos"/>
    <x v="3"/>
    <s v="Cumplida"/>
    <n v="1"/>
    <s v="Se realizó la revisión de la tabla de honorarios para contratistas en la entidad tomando como base la formación académica y experiencia profesional. Una vez realizado este análisis el Grupo de Estudios Económicos presentó a la Secretaría General de la SIC los resultados del análisis estadístico realizado para formular la propuesta de tabla de honorarios para la contratación de personas naturales en la entidad."/>
    <d v="2023-09-22T00:00:00"/>
    <n v="1"/>
    <s v="Las evidencias permiten validar el avance de la actividad"/>
    <d v="2023-09-22T00:00:00"/>
    <s v="SI"/>
    <n v="1"/>
    <n v="4.0000000000000008E-2"/>
    <n v="1"/>
  </r>
  <r>
    <s v="ESTUDIOS ECONOMICOS"/>
    <x v="5"/>
    <s v="»37-"/>
    <s v="Grupo de Trabajo de Estudios Económicos"/>
    <n v="1"/>
    <s v="37-13"/>
    <s v="37-13"/>
    <x v="0"/>
    <s v="Innovador"/>
    <s v="Mantener el carácter técnico de la Entidad y su alineación con el PND y los estándares internacionales"/>
    <s v="N/A"/>
    <s v="NO"/>
    <s v=" 9» Mejoramiento en la calidad de la gestión estratégica de la superintendencia de industria y comercio a nivel  nacional"/>
    <s v=" 7. Fortalecimiento organizacional y simplificación de procesos"/>
    <s v=" 1- Plan Anual de Adquisiciones"/>
    <s v="Realización de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1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Unico entregable)"/>
    <n v="0.25"/>
    <m/>
    <n v="1"/>
    <s v="Numérica"/>
    <s v="1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enviado a la Superintendente a través de correo electrónico para su revisión."/>
    <d v="2023-09-01T00:00:00"/>
    <d v="2023-12-15T00:00:00"/>
    <s v="»37-Grupo de Trabajo de Estudios Económicos"/>
    <x v="0"/>
    <s v="Cumplida"/>
    <n v="1"/>
    <s v="El Grupo de Estudios Económicos elaboró un documento metodológico para la dosimetría sancionatoria que contiene lineamientos jurídicos para la fijación de multas, revisión literaria nacional e internacional, actos administrativos relacionados con la dosimetría y tasación de multas, hallazgos del informe auditoría de cumplimiento normativo en el proceso de imposición de multas y sanciones (vigencias 2019 a 2021), plan de mejoramiento de los hallazgos descritos, descripción de las calculadoras de multas correspondientes a la Delegatura para la Protección del Consumidor, a la Delegatura para la Protección de Datos Personales, a la Delegatura para el Control y Verificación de los Reglamentos Técnicos y Metrología Legal."/>
    <d v="2023-12-15T00:00:00"/>
    <n v="1"/>
    <s v="Las evidencias permiten validar el cumplimiento de la meta de producto"/>
    <d v="2023-12-15T00:00:00"/>
    <s v="SI"/>
    <s v="NA"/>
    <n v="0.25"/>
    <m/>
  </r>
  <r>
    <s v="ESTUDIOS ECONOMICOS"/>
    <x v="5"/>
    <s v="»37-"/>
    <s v="Grupo de Trabajo de Estudios Económicos"/>
    <n v="1"/>
    <s v="37-13-1"/>
    <s v="37-13"/>
    <x v="1"/>
    <s v="Innovador"/>
    <s v="N/A"/>
    <s v="N/A"/>
    <s v="N/A"/>
    <s v="N/A"/>
    <m/>
    <m/>
    <s v="Realización de mesas de trabajo con las Delegaturas de la SIC que imponen multas con el fin de entender la metodología que están aplicando en la actualidad para llevar a cabo la dosimetría sancionatoria y la tasación de multas en el marco de sus funciones. "/>
    <n v="0.7"/>
    <n v="0.17499999999999999"/>
    <n v="3"/>
    <s v="Numérica"/>
    <s v="Número de mesas de trabajo con las Delegaturas de la SIC que imponen multas con el fin de entender la metodología que están aplicando en la actualidad para llevar a cabo la dosimetría sancionatoria y la tasación de multas en el marco de sus funciones. / 3 mesas de trabajo con las Delegaturas de la SIC que imponen multas con el fin de entender la metodología que están aplicando en la actualidad para llevar a cabo la dosimetría sancionatoria y la tasación de multas en el marco de sus funciones."/>
    <d v="2023-09-01T00:00:00"/>
    <d v="2023-10-31T00:00:00"/>
    <s v="»37-Grupo de Trabajo de Estudios Económicos"/>
    <x v="0"/>
    <s v="Cumplida"/>
    <n v="1"/>
    <s v="Se realizaron reuniones con la Delegatura para la Protección del Consumidor, la Dirección de Habeas Data y la Delegatura para el Control y Verificación de los Reglamentos Técnicos y Metrología Legal con el fin de conocer las calculadoras que utilizan para tal fin."/>
    <d v="2023-09-15T00:00:00"/>
    <n v="1"/>
    <s v="Las evidencias permiten validar el cumplimiento de la actividad."/>
    <d v="2023-09-15T00:00:00"/>
    <s v="SI"/>
    <n v="1"/>
    <n v="0.17499999999999999"/>
    <n v="1"/>
  </r>
  <r>
    <s v="ESTUDIOS ECONOMICOS"/>
    <x v="5"/>
    <s v="»37-"/>
    <s v="Grupo de Trabajo de Estudios Económicos"/>
    <n v="1"/>
    <s v="37-13-2"/>
    <s v="37-13"/>
    <x v="1"/>
    <s v="Innovador"/>
    <s v="N/A"/>
    <s v="N/A"/>
    <s v="N/A"/>
    <s v="N/A"/>
    <m/>
    <m/>
    <s v="Elaboración de 1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1 documento-único entregable)"/>
    <n v="0.3"/>
    <n v="7.4999999999999997E-2"/>
    <n v="1"/>
    <s v="Numérica"/>
    <s v="1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 1 un documento metodológico que contenga las pautas generales para llevar a cabo la dosimetría sancionatoria y tasación de multas en la SIC teniendo en cuenta la normativa legal aplicable para cada uno de los ámbitos de competencia de las diferentes dependencias de la SIC encargadas de imponer multas"/>
    <d v="2023-11-01T00:00:00"/>
    <d v="2023-12-15T00:00:00"/>
    <s v="»37-Grupo de Trabajo de Estudios Económicos"/>
    <x v="0"/>
    <s v="Cumplida"/>
    <n v="1"/>
    <s v="El Grupo de Estudios Económicos elaboró un documento metodológico para la dosimetría sancionatoria que contiene lineamientos jurídicos para la fijación de multas, revisión literaria nacional e internacional, actos administrativos relacionados con la dosimetría y tasación de multas, hallazgos del informe auditoría de cumplimiento normativo en el proceso de imposición de multas y sanciones (vigencias 2019 a 2021), plan de mejoramiento de los hallazgos descritos, descripción de las calculadoras de multas correspondientes a la Delegatura para la Protección del Consumidor, a la Delegatura para la Protección de Datos Personales, a la Delegatura para el Control y Verificación de los Reglamentos Técnicos y Metrología Legal."/>
    <d v="2023-12-15T00:00:00"/>
    <n v="1"/>
    <s v="Las evidencias permiten validar el cumplimiento de la actividad."/>
    <d v="2023-12-15T00:00:00"/>
    <s v="SI"/>
    <n v="1"/>
    <n v="7.4999999999999997E-2"/>
    <n v="1"/>
  </r>
  <r>
    <s v="ASUNTOS INTERNACIONALES"/>
    <x v="6"/>
    <s v="»38-"/>
    <s v="Grupo de Trabajo de Asuntos Internacionales"/>
    <n v="0"/>
    <s v="38-1"/>
    <s v="38-1"/>
    <x v="0"/>
    <s v="Innovador"/>
    <s v="Potenciar el reconocimiento de la SIC a nivel Internacional y Nacional"/>
    <s v="17-Rendición de cuentas e informe del congreso"/>
    <s v="SI"/>
    <s v="  11» Funcionamiento"/>
    <s v=" 15.Gestión del conocimiento y la innovación"/>
    <s v=" 13-PTEP - Participación ciudadana y rendición de cuentas"/>
    <s v="Calendario de eventos internacionales, elaborado publicado mensualmente (captura de pantalla de la publicación del calendario en la Intrasic)"/>
    <n v="0.2"/>
    <m/>
    <n v="10"/>
    <s v="Numérica"/>
    <s v="# de calendarios de eventos internacionales elaborados y publicados/ 10 calendarios de eventos internacionales a elaborar y publicar en la intrasic"/>
    <d v="2023-02-01T00:00:00"/>
    <d v="2023-11-30T00:00:00"/>
    <s v="»73-Grupo de Comunicación, »38-Grupo de Trabajo de Asuntos Internacionales"/>
    <x v="0"/>
    <s v="Cumplida"/>
    <n v="1"/>
    <s v="Han sido publicados nueve (11) Calendarios de Eventos Internacionales"/>
    <d v="2023-12-04T00:00:00"/>
    <n v="1"/>
    <s v="Las evidencias permiten validar el cumplimiento de la meta de producto"/>
    <d v="2023-12-04T00:00:00"/>
    <s v="SI"/>
    <s v="NA"/>
    <n v="0.2"/>
    <m/>
  </r>
  <r>
    <s v="ASUNTOS INTERNACIONALES"/>
    <x v="6"/>
    <s v="»38-"/>
    <s v="Grupo de Trabajo de Asuntos Internacionales"/>
    <n v="0"/>
    <s v="38-1-1"/>
    <s v="38-1"/>
    <x v="1"/>
    <s v="Innovador"/>
    <s v="N/A"/>
    <s v="19-N/A"/>
    <s v="N/A"/>
    <s v="N/A"/>
    <s v="N/A"/>
    <s v="N/A"/>
    <s v="Identificar los principales eventos destacados de homólogos internacionales y elaborar compilado (10  pdf  con capturas de pantalla de  correos  donde se evidencie  el envió de los principales eventos destacados al coordinador del GAI)"/>
    <n v="0.5"/>
    <n v="0.1"/>
    <n v="10"/>
    <s v="Numérica"/>
    <s v="#  de pdfs  con capturas de pantalla de  correos  donde se evidencie  el envió de los principales eventos destacados al coordinador del GAI/ 10 pdf  con capturas de pantalla de  correos  donde se evidencie  el envió de los principales eventos destacados al coordinador del GAI"/>
    <d v="2023-02-01T00:00:00"/>
    <d v="2023-11-20T00:00:00"/>
    <s v="»38-Grupo de Trabajo de Asuntos Internacionales"/>
    <x v="0"/>
    <s v="Cumplida"/>
    <n v="1"/>
    <s v="Durante este periodo se avanzó en 2 el número de calendarios mensuales de eventos internacionales, para un total de 11. Los calendarios reportados para estecuarto trimestre corresponden a los meses de Noviembre y Diciembre."/>
    <d v="2023-11-30T00:00:00"/>
    <n v="1"/>
    <s v="Las evidencias permiten validar el cumplimiento de la actividad"/>
    <d v="2023-11-30T00:00:00"/>
    <s v="SI"/>
    <n v="1"/>
    <n v="0.1"/>
    <n v="1"/>
  </r>
  <r>
    <s v="ASUNTOS INTERNACIONALES"/>
    <x v="6"/>
    <s v="»38-"/>
    <s v="Grupo de Trabajo de Asuntos Internacionales"/>
    <n v="0"/>
    <s v="38-1-2"/>
    <s v="38-1"/>
    <x v="1"/>
    <s v="Innovador"/>
    <s v="N/A"/>
    <s v="19-N/A"/>
    <s v="N/A"/>
    <s v="N/A"/>
    <s v="N/A"/>
    <s v="N/A"/>
    <s v="Elaborar y entregar contenido del calendario al Grupo de Comunicaciones para su respectivo diseño (10 pdf con el contenido del calendario de eventos  y 10 correos electrónicos de envió al Grupo de Comunicaciones  )"/>
    <n v="0.25"/>
    <n v="0.05"/>
    <n v="10"/>
    <s v="Numérica"/>
    <s v="#  de pdfs  con capturas de pantalla de  correos  donde se evidencie  el envió de los principales eventos destacados al coordinador del GAI/ 10 pdf  con capturas de pantalla de  correos  donde se evidencie  el envío de los principales eventos destacados al coordinador del GAI"/>
    <d v="2023-02-01T00:00:00"/>
    <d v="2023-11-20T00:00:00"/>
    <s v="»38-Grupo de Trabajo de Asuntos Internacionales"/>
    <x v="0"/>
    <s v="Cumplida"/>
    <n v="1"/>
    <s v="Fueron remitidos 2 correos al Grupo de Comunicaciones con el contenido del calendario de eventos (noviembre y diciembre), para su respectivo diseño y publicación."/>
    <d v="2023-12-01T00:00:00"/>
    <n v="1"/>
    <s v="Las evidencias permiten validar el cumplimiento de la actividad"/>
    <d v="2023-12-01T00:00:00"/>
    <s v="SI"/>
    <n v="1"/>
    <n v="0.05"/>
    <n v="1"/>
  </r>
  <r>
    <s v="ASUNTOS INTERNACIONALES"/>
    <x v="6"/>
    <s v="»38-"/>
    <s v="Grupo de Trabajo de Asuntos Internacionales"/>
    <n v="0"/>
    <s v="38-1-3"/>
    <s v="38-1"/>
    <x v="2"/>
    <s v="Innovador"/>
    <s v="N/A"/>
    <s v="19-N/A"/>
    <s v="N/A"/>
    <s v="N/A"/>
    <s v="N/A"/>
    <s v="N/A"/>
    <s v="Diseñar 10 calendarios y enviar al Grupo de Asuntos Internacionales para su aprobación (10 calendarios diseñados)"/>
    <n v="0"/>
    <n v="0"/>
    <n v="10"/>
    <s v="Numérica"/>
    <s v="# de calendarios diseñados /10 calendarios a diseñar"/>
    <d v="2023-02-01T00:00:00"/>
    <d v="2023-11-20T00:00:00"/>
    <s v="»73-Grupo de Comunicación"/>
    <x v="0"/>
    <s v="Cumplida"/>
    <n v="1"/>
    <s v="Con corte al cuarto trimestre se han diseñado y enviado al Grupo de Asuntos Internacionales once  (11) calendarios de eventos internacionales correspondientes a los meses de febrero, marzo, abril, mayo, junio, julio, agosto, septiembre, octubre, noviembre y diciembre de 2023. Se adjunta evidencia"/>
    <d v="2023-12-01T00:00:00"/>
    <n v="1"/>
    <s v="Las evidencias permiten validar el cumplimiento de la actividad"/>
    <d v="2023-12-01T00:00:00"/>
    <s v="SI"/>
    <n v="1"/>
    <n v="0"/>
    <m/>
  </r>
  <r>
    <s v="ASUNTOS INTERNACIONALES"/>
    <x v="6"/>
    <s v="»38-"/>
    <s v="Grupo de Trabajo de Asuntos Internacionales"/>
    <n v="0"/>
    <s v="38-1-4"/>
    <s v="38-1"/>
    <x v="1"/>
    <s v="Innovador"/>
    <s v="N/A"/>
    <s v="19-N/A"/>
    <s v="N/A"/>
    <s v="N/A"/>
    <s v="N/A"/>
    <s v="N/A"/>
    <s v="Revisión y aprobación de los 10 calendarios de eventos internacionales diseñados(10 calendarios de eventos internacionales aprobados)"/>
    <n v="0.25"/>
    <n v="0.05"/>
    <n v="10"/>
    <s v="Numérica"/>
    <s v="# de calendarios de eventos internacionales aprobados/ 10 calendarios de eventos internacionales a aprobar"/>
    <d v="2023-02-01T00:00:00"/>
    <d v="2023-11-20T00:00:00"/>
    <s v="»38-Grupo de Trabajo de Asuntos Internacionales"/>
    <x v="0"/>
    <s v="Cumplida"/>
    <n v="1"/>
    <s v="Fueron revisados y aprobados en total once calendarios de eventos internacionales correspondientes a los meses de  febrero, marzo, abril, mayo, junio, julio, agosto, septiembre, octubre, noviembre y diciembre de 2023. Se adjunta evidencia"/>
    <d v="2023-12-01T00:00:00"/>
    <n v="1"/>
    <s v="Las evidencias permiten validar el cumplimiento de la actividad"/>
    <d v="2023-12-01T00:00:00"/>
    <s v="SI"/>
    <n v="1"/>
    <n v="0.05"/>
    <n v="1"/>
  </r>
  <r>
    <s v="ASUNTOS INTERNACIONALES"/>
    <x v="6"/>
    <s v="»38-"/>
    <s v="Grupo de Trabajo de Asuntos Internacionales"/>
    <n v="0"/>
    <s v="38-1-5"/>
    <s v="38-1"/>
    <x v="2"/>
    <s v="Innovador"/>
    <s v="N/A"/>
    <s v="19-N/A"/>
    <s v="N/A"/>
    <s v="N/A"/>
    <s v="N/A"/>
    <s v="N/A"/>
    <s v="Publicar el calendario de eventos internacionales en la INTRASIC  (Captura de pantalla de publicación en la intrasic de 10 calendarios)"/>
    <n v="0"/>
    <n v="0"/>
    <n v="10"/>
    <s v="Numérica"/>
    <s v="# de capturas de pantalla de publicación de los calendarios/10 Captura de pantalla de publicación de calendarios en la intrasic "/>
    <d v="2023-02-01T00:00:00"/>
    <d v="2023-11-30T00:00:00"/>
    <s v="»73-Grupo de Comunicación"/>
    <x v="0"/>
    <s v="Cumplida"/>
    <n v="1"/>
    <s v="Con corte al mes de Diciembre  se han publicado once (11) calendarios de eventos internacionales en la INTRASIC de los meses de febrero, marzo, abril, mayo,  junio, julio, agosto, septiembre, octubre, noviembre y diciembre. Se adjunta captura de pantalla de las publicaciones de los calendarios."/>
    <d v="2023-12-04T00:00:00"/>
    <n v="1"/>
    <s v="Las evidencias permiten validar el cumplimiento de la actividad"/>
    <d v="2023-12-04T00:00:00"/>
    <s v="SI"/>
    <n v="1"/>
    <n v="0"/>
    <m/>
  </r>
  <r>
    <s v="ASUNTOS INTERNACIONALES"/>
    <x v="6"/>
    <s v="»38-"/>
    <s v="Grupo de Trabajo de Asuntos Internacionales"/>
    <n v="0"/>
    <s v="38-2"/>
    <s v="38-2"/>
    <x v="0"/>
    <s v="Innovador"/>
    <s v="Fortalecer al talento humano en el conocimiento de cada una de las funciones que ejercen las áreas de la entidad"/>
    <s v="17-Rendición de cuentas e informe del congreso"/>
    <s v="SI"/>
    <s v="  11» Funcionamiento"/>
    <s v=" 15.Gestión del conocimiento y la innovación"/>
    <s v=" 13-PTEP - Participación ciudadana y rendición de cuentas"/>
    <s v="Boletín de gestión internacional, divulgado trimestralmente (captura de pantalla de correos electrónicos donde conste el envío de los boletines)"/>
    <n v="0.2"/>
    <m/>
    <n v="4"/>
    <s v="Numérica"/>
    <s v="# boletines de gestión internacional divulgados/4 boletines de gestión internacional a divulgar "/>
    <d v="2023-01-10T00:00:00"/>
    <d v="2023-12-29T00:00:00"/>
    <s v="»73-Grupo de Comunicación, »38-Grupo de Trabajo de Asuntos Internacionales"/>
    <x v="0"/>
    <s v="Cumplida"/>
    <n v="1"/>
    <s v="Han sido publicados Cuatro Boletines de Gestión Internacional"/>
    <d v="2023-12-20T00:00:00"/>
    <n v="1"/>
    <s v="Las evidencias permiten validar el cumplimiento de la meta de producto"/>
    <d v="2023-12-20T00:00:00"/>
    <s v="SI"/>
    <n v="1"/>
    <n v="0.2"/>
    <m/>
  </r>
  <r>
    <s v="ASUNTOS INTERNACIONALES"/>
    <x v="6"/>
    <s v="»38-"/>
    <s v="Grupo de Trabajo de Asuntos Internacionales"/>
    <n v="0"/>
    <s v="38-2-1"/>
    <s v="38-2"/>
    <x v="1"/>
    <s v="Innovador"/>
    <s v="N/A"/>
    <s v="19-N/A"/>
    <s v="N/A"/>
    <s v="N/A"/>
    <s v="N/A"/>
    <s v="N/A"/>
    <s v="Elaborar y entregar contenido del boletín de gestión internacional al Grupo de Comunicaciones para su respectivo diseño (4  Documentos  con el boletín de gestión internacional y 4 correos electrónicos de envió al Grupo de Comunicaciones  )"/>
    <n v="0.5"/>
    <n v="0.1"/>
    <n v="4"/>
    <s v="Numérica"/>
    <s v="# Documentos  con el boletín de gestión internacional y #  correos electrónicos de envió al Grupo de Comunicaciones /4 pdf con el boletín de gestión internacional y 4 correos electrónicos de envió al Grupo de Comunicaciones "/>
    <d v="2023-01-10T00:00:00"/>
    <d v="2023-12-20T00:00:00"/>
    <s v="»38-Grupo de Trabajo de Asuntos Internacionales"/>
    <x v="0"/>
    <s v="Cumplida"/>
    <n v="1"/>
    <s v="Fue remitido el cuarto Boletín de Gestión Internacional al Grupo de Comunicaciones para su diseño y diagramación."/>
    <d v="2023-12-14T00:00:00"/>
    <n v="1"/>
    <s v="Las evidencias permiten validar el cumplimiento de la actividad"/>
    <d v="2023-12-14T00:00:00"/>
    <s v="SI"/>
    <n v="1"/>
    <n v="0.1"/>
    <n v="1"/>
  </r>
  <r>
    <s v="ASUNTOS INTERNACIONALES"/>
    <x v="6"/>
    <s v="»38-"/>
    <s v="Grupo de Trabajo de Asuntos Internacionales"/>
    <n v="0"/>
    <s v="38-2-2"/>
    <s v="38-2"/>
    <x v="2"/>
    <s v="Innovador"/>
    <s v="N/A"/>
    <s v="19-N/A"/>
    <s v="N/A"/>
    <s v="N/A"/>
    <s v="N/A"/>
    <s v="N/A"/>
    <s v="Diseñar 4 boletines de gestión internacional y enviar al Grupo de Asuntos Internacionales para su aprobación (4 boletines diseñados)"/>
    <n v="0"/>
    <n v="0"/>
    <n v="4"/>
    <s v="Numérica"/>
    <s v="# de boletines diseñados/ 4 boletines a diseñar"/>
    <d v="2023-01-10T00:00:00"/>
    <d v="2023-12-20T00:00:00"/>
    <s v="»73-Grupo de Comunicación"/>
    <x v="0"/>
    <s v="Cumplida"/>
    <n v="1"/>
    <s v="El Grupo de Comunicaciones diseñó y envío para aprobación al Grupo de Asuntos Internacionales el diseño del cuarto boletín de gestión internacional. Se adjuntan correos y boletín diseñado."/>
    <d v="2023-12-20T00:00:00"/>
    <n v="1"/>
    <s v="Las evidencias permiten validar el cumplimiento de la actividad"/>
    <d v="2023-12-20T00:00:00"/>
    <s v="SI"/>
    <n v="1"/>
    <n v="0"/>
    <m/>
  </r>
  <r>
    <s v="ASUNTOS INTERNACIONALES"/>
    <x v="6"/>
    <s v="»38-"/>
    <s v="Grupo de Trabajo de Asuntos Internacionales"/>
    <n v="0"/>
    <s v="38-2-3"/>
    <s v="38-2"/>
    <x v="1"/>
    <s v="Innovador"/>
    <s v="N/A"/>
    <s v="19-N/A"/>
    <s v="N/A"/>
    <s v="N/A"/>
    <s v="N/A"/>
    <s v="N/A"/>
    <s v="Revisión y aprobación de los 4 boletines de gestión internacional deseñados( 4 boletines de gestión internacional aprobados)"/>
    <n v="0.25"/>
    <n v="0.05"/>
    <n v="4"/>
    <s v="Numérica"/>
    <s v="#  de boletines de gestión internacional aprobados /4 boletines de gestión internacional a aprobar"/>
    <d v="2023-01-10T00:00:00"/>
    <d v="2023-12-20T00:00:00"/>
    <s v="»38-Grupo de Trabajo de Asuntos Internacionales"/>
    <x v="0"/>
    <s v="Cumplida"/>
    <n v="1"/>
    <s v="Fue revisado y aprobado el cuarto Boletín de Gestión Internacional"/>
    <d v="2023-12-20T00:00:00"/>
    <n v="1"/>
    <s v="Las evidencias permiten validar el cumplimiento de la actividad"/>
    <d v="2023-12-20T00:00:00"/>
    <s v="SI"/>
    <n v="1"/>
    <n v="0.05"/>
    <n v="1"/>
  </r>
  <r>
    <s v="ASUNTOS INTERNACIONALES"/>
    <x v="6"/>
    <s v="»38-"/>
    <s v="Grupo de Trabajo de Asuntos Internacionales"/>
    <n v="0"/>
    <s v="38-2-4"/>
    <s v="38-2"/>
    <x v="1"/>
    <s v="Innovador"/>
    <s v="N/A"/>
    <s v="19-N/A"/>
    <s v="N/A"/>
    <s v="N/A"/>
    <s v="N/A"/>
    <s v="N/A"/>
    <s v="Divulgar el boletín de gestión internacional trimestralmente (PDF con captura de correo electrónico donde conste la divulgación  trimestral de los boletines )"/>
    <n v="0.25"/>
    <n v="0.05"/>
    <n v="4"/>
    <s v="Numérica"/>
    <s v="# PDF con captura de correo electrónico donde conste la divulgación  trimestral de los boletines /4 PDF con captura de correo electrónico donde conste la divulgación  trimestral de los boletines "/>
    <d v="2023-01-10T00:00:00"/>
    <d v="2023-12-29T00:00:00"/>
    <s v="»38-Grupo de Trabajo de Asuntos Internacionales"/>
    <x v="0"/>
    <s v="Cumplida"/>
    <n v="1"/>
    <s v="Se han divulgado cuatro Boletines vía correo electrónico a los directivos de la entidad."/>
    <d v="2023-12-20T00:00:00"/>
    <n v="1"/>
    <s v="Las evidencias permiten validar el cumplimiento de la actividad"/>
    <d v="2023-12-20T00:00:00"/>
    <s v="SI"/>
    <n v="1"/>
    <n v="0.05"/>
    <n v="1"/>
  </r>
  <r>
    <s v="ASUNTOS INTERNACIONALES"/>
    <x v="6"/>
    <s v="»38-"/>
    <s v="Grupo de Trabajo de Asuntos Internacionales"/>
    <n v="0"/>
    <s v="38-3"/>
    <s v="38-3"/>
    <x v="0"/>
    <s v="Innovador"/>
    <s v="Implementar metodologías para la aplicación de buenas prácticas internacionales en el contexto nacional"/>
    <s v="17-Rendición de cuentas e informe del congreso"/>
    <s v="NO"/>
    <s v="  11» Funcionamiento"/>
    <s v=" 15.Gestión del conocimiento y la innovación"/>
    <s v="N/A"/>
    <s v="Guías internacionales, compiladas y divulgadas (captura de pantalla de la divulgación de 20 guías) "/>
    <n v="0.2"/>
    <m/>
    <n v="20"/>
    <s v="Numérica"/>
    <s v="# de guías divulgadas/ 20 guías a divulgar"/>
    <d v="2023-02-01T00:00:00"/>
    <d v="2023-12-29T00:00:00"/>
    <s v="»38-Grupo de Trabajo de Asuntos Internacionales"/>
    <x v="0"/>
    <s v="Cumplida"/>
    <n v="1"/>
    <s v="Fueron divulgadas más de 20 guías internacionales en materias como protección de la competencia, protección de datos y protección al consumidor"/>
    <s v=" "/>
    <n v="1"/>
    <s v="Las evidencias permiten validar el cumplimiento de la meta de producto "/>
    <d v="2023-10-11T00:00:00"/>
    <s v=" "/>
    <s v="NA"/>
    <n v="0.2"/>
    <m/>
  </r>
  <r>
    <s v="ASUNTOS INTERNACIONALES"/>
    <x v="6"/>
    <s v="»38-"/>
    <s v="Grupo de Trabajo de Asuntos Internacionales"/>
    <n v="0"/>
    <s v="38-3-1"/>
    <s v="38-3"/>
    <x v="1"/>
    <s v="Innovador"/>
    <s v="N/A"/>
    <s v="19-N/A"/>
    <s v="N/A"/>
    <s v="N/A"/>
    <s v="N/A"/>
    <s v="N/A"/>
    <s v="Identificar guías que sean de interés para la entidad (Documento en el que se registren los temas de interés para la entidad identificados por parte del GAI )"/>
    <n v="0.4"/>
    <n v="8.0000000000000016E-2"/>
    <n v="1"/>
    <s v="Numérica"/>
    <s v="# de documentos en el que se registren los temas de interés para la entidad identificados por parte del GAI / 1 Documento en el que se registren los temas de interés para la entidad a identificar por parte del GAI "/>
    <d v="2023-02-01T00:00:00"/>
    <d v="2023-11-30T00:00:00"/>
    <s v="»38-Grupo de Trabajo de Asuntos Internacionales"/>
    <x v="0"/>
    <s v="Cumplida"/>
    <n v="1"/>
    <s v="Fue realizada una amplia consulta a homólogos internacionales solicitando guías de buenas prácticas en términos de Protección de la Competencia, protección al Consumidor y Protección de Datos Personales."/>
    <d v="2023-08-09T00:00:00"/>
    <n v="1"/>
    <s v="Las evidencias aportadas por la actividad permiten validar el avance porcentual registrada "/>
    <d v="2023-08-09T00:00:00"/>
    <s v="SI"/>
    <n v="1"/>
    <n v="8.0000000000000016E-2"/>
    <n v="1"/>
  </r>
  <r>
    <s v="ASUNTOS INTERNACIONALES"/>
    <x v="6"/>
    <s v="»38-"/>
    <s v="Grupo de Trabajo de Asuntos Internacionales"/>
    <n v="0"/>
    <s v="38-3-2"/>
    <s v="38-3"/>
    <x v="1"/>
    <s v="Innovador"/>
    <s v="N/A"/>
    <s v="19-N/A"/>
    <s v="N/A"/>
    <s v="N/A"/>
    <s v="N/A"/>
    <s v="N/A"/>
    <s v="Solicitud de guías a homólogos internacionales (PDFS con  captura de pantalla donde se evidencie la solicitud de 20 guías a los homólogos internacionales)"/>
    <n v="0.4"/>
    <n v="8.0000000000000016E-2"/>
    <n v="20"/>
    <s v="Numérica"/>
    <s v="# de guías solicitadas a los homólogos internacionales/ 20 guías a solicitar"/>
    <d v="2023-02-01T00:00:00"/>
    <d v="2023-11-30T00:00:00"/>
    <s v="»38-Grupo de Trabajo de Asuntos Internacionales"/>
    <x v="0"/>
    <s v="Cumplida"/>
    <n v="1"/>
    <s v="Luego de la solicitud realizada, fueron recibidas respuestas de los homólogos con 13 guías de protección de la  competencia, para este periodo. Por lo anterior, sumando las 10 guías de protección de Datos personales reportadas para el periodo inmediatamente anterior, son 23 guías en total las que se han recibido."/>
    <d v="2023-08-09T00:00:00"/>
    <n v="1"/>
    <s v="Las evidencias reportadas permiten validar el cumplimiento de la actividad. "/>
    <d v="2023-08-09T00:00:00"/>
    <s v="SI"/>
    <n v="1"/>
    <n v="8.0000000000000016E-2"/>
    <n v="1"/>
  </r>
  <r>
    <s v="ASUNTOS INTERNACIONALES"/>
    <x v="6"/>
    <s v="»38-"/>
    <s v="Grupo de Trabajo de Asuntos Internacionales"/>
    <n v="0"/>
    <s v="38-3-3"/>
    <s v="38-3"/>
    <x v="1"/>
    <s v="Innovador"/>
    <s v="N/A"/>
    <s v="19-N/A"/>
    <s v="N/A"/>
    <s v="N/A"/>
    <s v="N/A"/>
    <s v="N/A"/>
    <s v="Divulgar guías internacionales (captura de pantalla de la divulgación de 20 guías)"/>
    <n v="0.2"/>
    <n v="4.0000000000000008E-2"/>
    <n v="20"/>
    <s v="Numérica"/>
    <s v="# de guías divulgadas/ 20 guías a divulgar"/>
    <d v="2023-02-01T00:00:00"/>
    <d v="2023-12-29T00:00:00"/>
    <s v="»38-Grupo de Trabajo de Asuntos Internacionales"/>
    <x v="0"/>
    <s v="Cumplida"/>
    <n v="1"/>
    <s v="Fueron divulgadas más de 20 guías internacionales en materias como protección de la competencia, protección de datos y protección al consumidor"/>
    <d v="2023-10-11T00:00:00"/>
    <n v="1"/>
    <s v="Las evidencias permiten validar el cumplimiento de la actividad"/>
    <d v="2023-10-11T00:00:00"/>
    <s v="SI"/>
    <n v="1"/>
    <n v="4.0000000000000008E-2"/>
    <n v="1"/>
  </r>
  <r>
    <s v="ASUNTOS INTERNACIONALES"/>
    <x v="6"/>
    <s v="»38-"/>
    <s v="Grupo de Trabajo de Asuntos Internacionales"/>
    <n v="0"/>
    <s v="38-4"/>
    <s v="38-4"/>
    <x v="0"/>
    <s v="Operativo"/>
    <s v="Potenciar el reconocimiento de la SIC a nivel Internacional y Nacional"/>
    <s v="17-Rendición de cuentas e informe del congreso"/>
    <s v="NO"/>
    <s v="  11» Funcionamiento"/>
    <s v=" 15.Gestión del conocimiento y la innovación"/>
    <s v=" 13-PTEP - Participación ciudadana y rendición de cuentas"/>
    <s v="Oportunidades de cooperación, establecidas (captura de pantalla de correos de contacto entre la SIC y homólogos internacionales donde se identifique 6 oportunidades de cooperación)"/>
    <n v="0.2"/>
    <m/>
    <n v="6"/>
    <s v="Numérica"/>
    <s v="# de oportunidades de cooperación establecidas/ 6 oportunidades de cooperación a establecer"/>
    <d v="2023-02-01T00:00:00"/>
    <d v="2023-12-29T00:00:00"/>
    <s v="»38-Grupo de Trabajo de Asuntos Internacionales"/>
    <x v="0"/>
    <s v="Cumplida"/>
    <n v="1"/>
    <s v=" "/>
    <s v=" "/>
    <n v="1"/>
    <s v="Las evidencias permiten validar el cumplimiento de la meta de producto "/>
    <d v="2023-12-05T00:00:00"/>
    <s v="SI"/>
    <s v="NA"/>
    <n v="0.2"/>
    <m/>
  </r>
  <r>
    <s v="ASUNTOS INTERNACIONALES"/>
    <x v="6"/>
    <s v="»38-"/>
    <s v="Grupo de Trabajo de Asuntos Internacionales"/>
    <n v="0"/>
    <s v="38-4-1"/>
    <s v="38-4"/>
    <x v="1"/>
    <s v="Operativo"/>
    <s v="N/A"/>
    <s v="19-N/A"/>
    <s v="N/A"/>
    <s v="N/A"/>
    <s v="N/A"/>
    <s v="N/A"/>
    <s v="Solicitar  y recibir oportunidades de cooperación a los homólogos internacionales (pdf con captura de pantalla de correos de contacto entre el GAI y los homólogos internacionales donde se solicitan 6 oportunidades de cooperación)"/>
    <n v="0.5"/>
    <n v="0.1"/>
    <n v="6"/>
    <s v="Numérica"/>
    <s v="# de solicitudes  y recepción de oportunidades   / 6 solicitudes y recepción de  oportunidades de cooperación"/>
    <d v="2023-02-01T00:00:00"/>
    <d v="2023-12-20T00:00:00"/>
    <s v="»38-Grupo de Trabajo de Asuntos Internacionales"/>
    <x v="0"/>
    <s v="Cumplida"/>
    <n v="1"/>
    <s v="Fueron recibidos y revisados por el GAI 3 borradores de memorando de entendimiento en términos de protección de la competencia con FNE de Chile, INPI de Francia e IFT de México. Por su parte, los memorandos con Argentina, Nicaragua y Chinaestán a la espera de aprobación por parte de la Delegatura para la Protección de la Competencia. De igual manera, se ha negociado a través del GAI un MoU con los países de alianza pacífico (Chile, México, Perú y Colombia), con la Comisión Federal de Comercio (FTC) de los Estados Unidos en materia de protección al consumidor."/>
    <d v="2023-12-14T00:00:00"/>
    <n v="1"/>
    <s v="Las evidencias permiten validar el cumplimiento de la actividad"/>
    <d v="2023-12-14T00:00:00"/>
    <s v="SI"/>
    <n v="1"/>
    <n v="0.1"/>
    <n v="1"/>
  </r>
  <r>
    <s v="ASUNTOS INTERNACIONALES"/>
    <x v="6"/>
    <s v="»38-"/>
    <s v="Grupo de Trabajo de Asuntos Internacionales"/>
    <n v="0"/>
    <s v="38-4-2"/>
    <s v="38-4"/>
    <x v="1"/>
    <s v="Operativo"/>
    <s v="N/A"/>
    <s v="19-N/A"/>
    <s v="N/A"/>
    <s v="N/A"/>
    <s v="N/A"/>
    <s v="N/A"/>
    <s v="Establecer  oportunidades de cooperación entre  homólogos internacionales y  las diferentes áreas misionales (captura de pantalla de correos de contacto entre la SIC y homólogos internacionales donde se identifique 6 oportunidades de cooperación)"/>
    <n v="0.5"/>
    <n v="0.1"/>
    <n v="6"/>
    <s v="Numérica"/>
    <s v="# de oportunidades de cooperación establecidas/ 6 oportunidades de cooperación a establecer"/>
    <d v="2023-02-01T00:00:00"/>
    <d v="2023-12-29T00:00:00"/>
    <s v="»38-Grupo de Trabajo de Asuntos Internacionales"/>
    <x v="0"/>
    <s v="Cumplida"/>
    <n v="1"/>
    <s v="Se  firmó el memorando entre la SIC y la Superintendencia de Competencia Económica de Ecuador. Así mismo, la superintendente Pimienta, firmó el Convenio de Cooperación en materia de Propiedad Industrial suscrito entre la Oficina Española de Patentes y Marcas y la Superintendencia de Industria y Comercio de Colombia en Ginebra el 23 de septiembre de 2013. Por último se recibió viabilidad de la oficina jurídica para firma de los memorandos con SCE, INPI, FTC, OEPM y ONU Mujeres."/>
    <d v="2023-10-03T00:00:00"/>
    <n v="1"/>
    <s v="Las evidencias permiten validar el cumplimiento de la actividad"/>
    <d v="2023-10-03T00:00:00"/>
    <s v="SI"/>
    <n v="1"/>
    <n v="0.1"/>
    <n v="1"/>
  </r>
  <r>
    <s v="ASUNTOS INTERNACIONALES"/>
    <x v="6"/>
    <s v="»38-"/>
    <s v="Grupo de Trabajo de Asuntos Internacionales"/>
    <n v="0"/>
    <s v="38-5"/>
    <s v="38-5"/>
    <x v="0"/>
    <s v="Operativo"/>
    <s v="Establecer alianzas para la cooperación con comunidades académicas"/>
    <s v="17-Rendición de cuentas e informe del congreso"/>
    <s v="NO"/>
    <s v="  11» Funcionamiento"/>
    <s v=" 15.Gestión del conocimiento y la innovación"/>
    <s v=" 13-PTEP - Participación ciudadana y rendición de cuentas"/>
    <s v="Directorio de convenios internacionales , actualizado y divulgado semestralmente (captura de pantalla del correo de divulgación del directorio actualizado semestralmente)"/>
    <n v="0.2"/>
    <m/>
    <n v="2"/>
    <s v="Numérica"/>
    <s v="# de directorios de convenios internacionales actualizados y divulgados semestralmente/ 2 actualizaciones y divulgaciones del directorio de convenios internacionales a realizar"/>
    <d v="2023-01-10T00:00:00"/>
    <d v="2023-12-29T00:00:00"/>
    <s v="»38-Grupo de Trabajo de Asuntos Internacionales"/>
    <x v="0"/>
    <s v="Cumplida"/>
    <n v="1"/>
    <s v="Fue actualizada satisfactoriamente la plataforma de convenios internacionales de la SIC"/>
    <d v="2023-12-11T00:00:00"/>
    <n v="1"/>
    <s v="Las evidencias permiten validar el cumplimiento de la meta del producto"/>
    <d v="2023-12-11T00:00:00"/>
    <s v="SI"/>
    <s v="NA"/>
    <n v="0.2"/>
    <m/>
  </r>
  <r>
    <s v="ASUNTOS INTERNACIONALES"/>
    <x v="6"/>
    <s v="»38-"/>
    <s v="Grupo de Trabajo de Asuntos Internacionales"/>
    <n v="0"/>
    <s v="38-5-1"/>
    <s v="38-5"/>
    <x v="1"/>
    <s v="Operativo"/>
    <s v="N/A"/>
    <s v="19-N/A"/>
    <s v="N/A"/>
    <s v="N/A"/>
    <s v="N/A"/>
    <s v="N/A"/>
    <s v="Actualizar directorio de convenios internacionales(captura de pantalla donde se visualiza la actualización)"/>
    <n v="0.5"/>
    <n v="0.1"/>
    <n v="2"/>
    <s v="Numérica"/>
    <s v="# de capturas de pantalla donde se visualiza la actualización /2 actualizaciones a realizar"/>
    <d v="2023-01-10T00:00:00"/>
    <d v="2023-12-29T00:00:00"/>
    <s v="»38-Grupo de Trabajo de Asuntos Internacionales"/>
    <x v="0"/>
    <s v="Cumplida"/>
    <n v="1"/>
    <s v="Se realizó la segunda actualización del año del directorio de convenios "/>
    <d v="2023-12-12T00:00:00"/>
    <n v="1"/>
    <s v="Las evidencias permiten validar el cumplimiento de la actividad"/>
    <d v="2023-12-12T00:00:00"/>
    <s v="SI"/>
    <n v="1"/>
    <n v="0.1"/>
    <n v="1"/>
  </r>
  <r>
    <s v="ASUNTOS INTERNACIONALES"/>
    <x v="6"/>
    <s v="»38-"/>
    <s v="Grupo de Trabajo de Asuntos Internacionales"/>
    <n v="0"/>
    <s v="38-5-2"/>
    <s v="38-5"/>
    <x v="1"/>
    <s v="Operativo"/>
    <s v="N/A"/>
    <s v="19-N/A"/>
    <s v="N/A"/>
    <s v="N/A"/>
    <s v="N/A"/>
    <s v="N/A"/>
    <s v="Divulgar el directorio de convenios internacionales, (pdf con captura de pantalla de correos de divulgación)"/>
    <n v="0.5"/>
    <n v="0.1"/>
    <n v="2"/>
    <s v="Numérica"/>
    <s v="# de divulgaciones del directorio actualizado/ 2 Divulgaciones a realizar"/>
    <d v="2023-01-10T00:00:00"/>
    <d v="2023-12-29T00:00:00"/>
    <s v="»38-Grupo de Trabajo de Asuntos Internacionales"/>
    <x v="0"/>
    <s v="Cumplida"/>
    <n v="1"/>
    <s v="Se realizó la divulgación del directorio de convenios"/>
    <d v="2023-12-20T00:00:00"/>
    <n v="1"/>
    <s v="Las evidencias permiten validar el cumplimiento de la actividad"/>
    <d v="2023-12-20T00:00:00"/>
    <s v="SI"/>
    <n v="1"/>
    <n v="0.1"/>
    <n v="1"/>
  </r>
  <r>
    <s v="ASUNTOS INTERNACIONALES"/>
    <x v="6"/>
    <s v="»38-"/>
    <s v="Grupo de Trabajo de Asuntos Internacionales"/>
    <n v="0"/>
    <s v="38-6"/>
    <s v="38-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8-Grupo de Trabajo de Asuntos Internacionales"/>
    <x v="0"/>
    <s v="Vencida"/>
    <s v="NA"/>
    <s v="NA"/>
    <s v="NA"/>
    <m/>
    <s v="NA"/>
    <s v="NA"/>
    <s v="NA"/>
    <s v="NA"/>
    <n v="0"/>
    <m/>
  </r>
  <r>
    <s v="ASUNTOS INTERNACIONALES"/>
    <x v="6"/>
    <s v="»38-"/>
    <s v="Grupo de Trabajo de Asuntos Internacionales"/>
    <n v="0"/>
    <s v="38-6-2"/>
    <s v="38-6"/>
    <x v="7"/>
    <s v="Act Compartida"/>
    <s v="N/A"/>
    <s v="N/A"/>
    <s v="N/A"/>
    <s v="N/A"/>
    <s v="N/A"/>
    <s v="N/A"/>
    <s v="Ejecutar las actividades compartidas cuya fecha de vencimiento se encuentra dentro del tercer trimestre del año "/>
    <n v="0.5"/>
    <n v="0.5"/>
    <n v="2"/>
    <s v="Numérica"/>
    <s v="Sumatoria logros ponderados verificados actividades programadas / promedio meta ponderada periodo evaluado "/>
    <d v="2023-07-01T00:00:00"/>
    <d v="2023-09-30T00:00:00"/>
    <s v="»38-Grupo de Trabajo de Asuntos Internacionales"/>
    <x v="3"/>
    <s v="Cumplida"/>
    <n v="1"/>
    <s v="Se realizaron las 2 Actividades programadas"/>
    <d v="2023-09-30T00:00:00"/>
    <n v="1"/>
    <s v="Se validaron soportes de las 2 Actividades programadas para este trimestre "/>
    <d v="2023-09-30T00:00:00"/>
    <s v="SI"/>
    <n v="1"/>
    <n v="0.5"/>
    <m/>
  </r>
  <r>
    <s v="ASUNTOS INTERNACIONALES"/>
    <x v="6"/>
    <s v="»38-"/>
    <s v="Grupo de Trabajo de Asuntos Internacionales"/>
    <n v="0"/>
    <s v="38-6-3"/>
    <s v="38-6"/>
    <x v="6"/>
    <s v="Act Compartida"/>
    <s v="N/A"/>
    <s v="N/A"/>
    <s v="N/A"/>
    <s v="N/A"/>
    <s v="N/A"/>
    <s v="N/A"/>
    <s v="Ejecutar las actividades compartidas cuya fecha de vencimiento se encuentra dentro del cuarto trimestre del año "/>
    <n v="0.5"/>
    <n v="0.5"/>
    <n v="2"/>
    <s v="Numérica"/>
    <s v="Sumatoria logros ponderados verificados actividades programadas / promedio meta ponderada periodo evaluado "/>
    <d v="2023-10-01T00:00:00"/>
    <d v="2023-12-30T00:00:00"/>
    <s v="»38-Grupo de Trabajo de Asuntos Internacionales"/>
    <x v="0"/>
    <s v="Vencida"/>
    <s v="NA"/>
    <s v="NA"/>
    <s v="NA"/>
    <m/>
    <s v="NA"/>
    <s v="NA"/>
    <s v="NA"/>
    <s v="NA"/>
    <n v="0"/>
    <m/>
  </r>
  <r>
    <s v="CONTROL INTERNO"/>
    <x v="7"/>
    <s v="»50-"/>
    <s v="Oficina de Control Interno"/>
    <n v="0"/>
    <s v="50-1"/>
    <s v="50-1"/>
    <x v="0"/>
    <s v="Operativo"/>
    <s v="Diseñar estrategias dirigidas a aumentar la confianza y posicionamiento los grupos de interés "/>
    <s v="10-Indicadores"/>
    <s v="NO"/>
    <s v=" 9» Mejoramiento en la calidad de la gestión estratégica de la superintendencia de industria y comercio a nivel  nacional"/>
    <s v=" 19. Control interno"/>
    <s v=" 1- Plan Anual de Adquisiciones"/>
    <s v="Plan Anual de Auditorías ejecutado (auditorías internas basadas en riesgos, auditorías SIGI e Informes de cumplimiento), informes realizados y presentación del cumplimiento del plan ante el Comité de Coordinación de Control Interno. (Informes realizados y actas del comité firmadas donde se verifique la presentación de las auditorias e informes de cumplimiento realizados)."/>
    <n v="0.4"/>
    <m/>
    <n v="100"/>
    <s v="Porcentual"/>
    <s v="% del Plan de Auditorías ejecutado / 100% del Plan de Auditorías a ejecutar "/>
    <d v="2023-01-02T00:00:00"/>
    <d v="2023-12-29T00:00:00"/>
    <s v="»50-Oficina de Control Interno"/>
    <x v="0"/>
    <s v="Cumplida"/>
    <n v="1"/>
    <s v="El plan Anual de auditorias 2023 fue ejecutado es su totalidad cumpliendo con 71 informes elaborados durantes de la vgencia, el resultado del plan fue socializado con el comite de Control Interno el 28 de diciembre se adjuntan las evidencias del comite realizado y 24 informes elaborados en cuarto trimestre del año para un total de 71 informes. _x000a_https://its2sicgov-my.sharepoint.com/personal/mcaro_sic_gov_co/_layouts/15/stream.aspx?id=%2Fpersonal%2Fmcaro%5Fsic%5Fgov%5Fco%2FDocuments%2FGrabaciones%2FComit%C3%A9%20de%20Coordinaci%C3%B3n%20de%20Control%20Interno%2D20231228%5F103046%2DGrabaci%C3%B3n%20de%20la%20reuni%C3%B3n%2Emp4&amp;referrer=StreamWebApp%2EWeb&amp;referrerScenario=AddressBarCopied%2Eview&amp;ga=1"/>
    <d v="2023-12-28T00:00:00"/>
    <n v="1"/>
    <s v="Las evidencias permiten validar el cumplimiento del producto"/>
    <d v="2023-12-29T00:00:00"/>
    <s v="SI"/>
    <s v="NA"/>
    <n v="0.4"/>
    <m/>
  </r>
  <r>
    <s v="CONTROL INTERNO"/>
    <x v="7"/>
    <s v="»50-"/>
    <s v="Oficina de Control Interno"/>
    <n v="0"/>
    <s v="50-1-1"/>
    <s v="50-1"/>
    <x v="1"/>
    <s v="Operativo"/>
    <s v="N/A"/>
    <s v="N/A"/>
    <s v="N/A"/>
    <s v="N/A"/>
    <s v="N/A"/>
    <s v="N/A"/>
    <s v="Ejecutar el plan anual de auditoría aprobado el 6 de diciembre del 2022 (Informes de auditorías internas basadas en riesgos, informes de auditorías SIGI e informes de cumplimiento realizados)"/>
    <n v="0.5"/>
    <n v="0.2"/>
    <n v="100"/>
    <s v="Porcentual"/>
    <s v="% del Plan de Auditorías ejecutado / 100% del Plan de Auditorías a ejecutar "/>
    <d v="2023-01-02T00:00:00"/>
    <d v="2023-12-29T00:00:00"/>
    <s v="»50-Oficina de Control Interno"/>
    <x v="0"/>
    <s v="Cumplida"/>
    <n v="1"/>
    <s v="El Plan Anual de Auditoría aprobado para ejecutar en el año 2023 contiene 17 Auditorías y 54 frecuencias de informes de cumplimiento para un total de 71 entregables._x000a__x000a_Para el cuarto trimestre del año 2023 la oficina de Control Interno, avanzó en la ejecución del Plan con la elaboración entre 24 informes de auditoría y  informes de seguimiento/cumplimiento. Se adjuntan los informes elaborados._x000a__x000a_Reporte I corte: 14 informes de 71 aprobados = 20%_x000a_Reporte II corte: 16 informes de 71 aprobados = 22%_x000a_Reporte III corte: 17 informes de 71 aprobado  = 24%_x000a_Reporte IV corte: 24 informes de 71 aprobados = 34%_x000a_Total avance acumulado = 100%"/>
    <d v="2023-12-29T00:00:00"/>
    <n v="1"/>
    <s v="Las evidencias permiten validar el cumplimiento de la actividad"/>
    <d v="2023-12-29T00:00:00"/>
    <s v="SI"/>
    <n v="1"/>
    <n v="0.2"/>
    <n v="1"/>
  </r>
  <r>
    <s v="CONTROL INTERNO"/>
    <x v="7"/>
    <s v="»50-"/>
    <s v="Oficina de Control Interno"/>
    <n v="0"/>
    <s v="50-1-2"/>
    <s v="50-1"/>
    <x v="1"/>
    <s v="Operativo"/>
    <s v="N/A"/>
    <s v="N/A"/>
    <s v="N/A"/>
    <s v="N/A"/>
    <s v="N/A"/>
    <s v="N/A"/>
    <s v="Presentar ante el Comité de Coordinación de Control Interno el resultado del cumplimiento del Plan Anual de Auditorías (Actas del Comité firmadas donde se verifique la presentación de las auditorias e informes de cumplimiento realizados)"/>
    <n v="0.5"/>
    <n v="0.2"/>
    <n v="100"/>
    <s v="Porcentual"/>
    <s v="% de resultados presentados /100% de resultados a presentar"/>
    <d v="2023-03-01T00:00:00"/>
    <d v="2023-12-29T00:00:00"/>
    <s v="»50-Oficina de Control Interno"/>
    <x v="0"/>
    <s v="Cumplida"/>
    <n v="1"/>
    <s v="Realizo Comite de Control Interno el 20-12-2024 se adjunta el acta del comite como la grabación de la reunión https://its2sicgov-my.sharepoint.com/personal/mcaro_sic_gov_co/_layouts/15/stream.aspx?id=%2Fpersonal%2Fmcaro%5Fsic%5Fgov%5Fco%2FDocuments%2FGrabaciones%2FComit%C3%A9%20de%20Coordinaci%C3%B3n%20de%20Control%20Interno%2D20231228%5F103046%2DGrabaci%C3%B3n%20de%20la%20reuni%C3%B3n%2Emp4&amp;referrer=StreamWebApp%2EWeb&amp;referrerScenario=AddressBarCopied%2Eview&amp;ga=1"/>
    <d v="2023-12-28T00:00:00"/>
    <n v="1"/>
    <s v="Las evidencias permiten validar el cumplimiento de la actividad"/>
    <d v="2023-12-28T00:00:00"/>
    <s v="SI"/>
    <n v="1"/>
    <n v="0.2"/>
    <n v="1"/>
  </r>
  <r>
    <s v="CONTROL INTERNO"/>
    <x v="7"/>
    <s v="»50-"/>
    <s v="Oficina de Control Interno"/>
    <n v="0"/>
    <s v="50-2"/>
    <s v="50-2"/>
    <x v="0"/>
    <s v="Operativo"/>
    <s v="Diseñar estrategias dirigidas a aumentar la confianza y posicionamiento los grupos de interés "/>
    <s v="10-Indicadores"/>
    <s v="NO"/>
    <s v=" 9» Mejoramiento en la calidad de la gestión estratégica de la superintendencia de industria y comercio a nivel  nacional"/>
    <s v=" 19. Control interno"/>
    <s v=" 1- Plan Anual de Adquisiciones"/>
    <s v="Plan de mejoramiento Institucional evaluado (Informe de seguimiento trimestral comunicado a los responsables a través de memorando radicado)"/>
    <n v="0.3"/>
    <m/>
    <n v="4"/>
    <s v="Numérica"/>
    <s v="# de planes evaluados / 4 planes a evaluar"/>
    <d v="2023-01-02T00:00:00"/>
    <d v="2023-12-29T00:00:00"/>
    <s v="»50-Oficina de Control Interno"/>
    <x v="0"/>
    <s v="Cumplida"/>
    <n v="1"/>
    <s v="La Oficina de Control Interno llevó a cabo la evaluación del Plan de Mejoramiento Institucional para el primer trimestre del año 2023, para lo cual se solicito a los líderes de los procesos con PM vigentes y el cumplimiento de las acciones de mejora formulados con fecha de ejecución hasta el 30 de noviembre de 2023. Una vez evaluados los Planes de Mejoramiento se remitió a cada líder de proceso el resultado de la evaluación y el informe consolidado al Despacho de la Superintendente."/>
    <s v=" "/>
    <n v="1"/>
    <s v="Las evidencias permiten validar el cumplimiento de la meta de producto"/>
    <d v="2023-10-30T00:00:00"/>
    <s v="SI"/>
    <s v="NA"/>
    <n v="0.3"/>
    <m/>
  </r>
  <r>
    <s v="CONTROL INTERNO"/>
    <x v="7"/>
    <s v="»50-"/>
    <s v="Oficina de Control Interno"/>
    <n v="0"/>
    <s v="50-2-1"/>
    <s v="50-2"/>
    <x v="1"/>
    <s v="Operativo"/>
    <s v="N/A"/>
    <s v="N/A"/>
    <s v="N/A"/>
    <s v="N/A"/>
    <s v="N/A"/>
    <s v="N/A"/>
    <s v="Evaluar el cumplimiento de las acciones de mejora formuladas en el Plan de mejoramiento Institucional (PM CGR, PM AGN y PM Auditorías Internas). (Matriz con la evaluación realizada trimestralmente)"/>
    <n v="0.5"/>
    <n v="0.15"/>
    <n v="4"/>
    <s v="Numérica"/>
    <s v="# de evaluaciones realizadas / 4 evaluaciones a realizar"/>
    <d v="2023-01-02T00:00:00"/>
    <d v="2023-12-29T00:00:00"/>
    <s v="»50-Oficina de Control Interno"/>
    <x v="0"/>
    <s v="Cumplida"/>
    <n v="1"/>
    <s v="La Oficina de Control Interno y su equipo de auditores, llevó a cabo el seguimiento al Plan de Mejoramiento Institucional para el segundo trimestre del año 2023 con fecha de corte de cumplimiento de acciones de mejora por parte de los procesos el 30 de septiembre 2023. Se adjunta la matriz en PowerBI (https://portalbi.sic.gov.co) , nueva herramienta utilizada por la OCI para socializar el seguimiento a los Planes de Mejoramiento. Se adjunta pdf con los tableros, para navegar por la matriz se debe acceder a la plataforma powerBi"/>
    <s v=" "/>
    <n v="1"/>
    <s v="Las evidencias permiten validar el cumplimiento de la actividad"/>
    <d v="2023-10-30T00:00:00"/>
    <s v="SI"/>
    <n v="1"/>
    <n v="0.15"/>
    <n v="1"/>
  </r>
  <r>
    <s v="CONTROL INTERNO"/>
    <x v="7"/>
    <s v="»50-"/>
    <s v="Oficina de Control Interno"/>
    <n v="0"/>
    <s v="50-2-2"/>
    <s v="50-2"/>
    <x v="1"/>
    <s v="Operativo"/>
    <s v="N/A"/>
    <s v="N/A"/>
    <s v="N/A"/>
    <s v="N/A"/>
    <s v="N/A"/>
    <s v="N/A"/>
    <s v="Elaborar y radicar ante los responsables, el informe trimestral de cumplimiento al Plan de mejoramiento Institucional (PM CGR, PM AGN y PM Auditorías Internas). (Informe elaborado y radicado trimestralmente) "/>
    <n v="0.5"/>
    <n v="0.15"/>
    <n v="4"/>
    <s v="Numérica"/>
    <s v="# de informes de cumplimiento elaborados y radicados / 4 informes de cumplimiento elaborados y radicados"/>
    <d v="2023-01-02T00:00:00"/>
    <d v="2023-12-29T00:00:00"/>
    <s v="»50-Oficina de Control Interno"/>
    <x v="0"/>
    <s v="Cumplida"/>
    <n v="1"/>
    <s v="La Oficina de Control Interno remitió el informe de seguimiento al Plan de Mejoramiento radicado por el Sistema de Trámites a la Superintendente de Industria y Comercio"/>
    <s v=" "/>
    <n v="1"/>
    <s v="Las evidencias permiten validar el cumplimiento de la actividad"/>
    <d v="2023-10-30T00:00:00"/>
    <s v="SI"/>
    <n v="1"/>
    <n v="0.15"/>
    <n v="1"/>
  </r>
  <r>
    <s v="CONTROL INTERNO"/>
    <x v="7"/>
    <s v="»50-"/>
    <s v="Oficina de Control Interno"/>
    <n v="0"/>
    <s v="50-3"/>
    <s v="50-3"/>
    <x v="0"/>
    <s v="Operativo"/>
    <s v="Implementar metodologías para la aplicación de buenas prácticas internacionales en el contexto nacional"/>
    <s v="8-Modelo Integrado de Planeación y Gestión "/>
    <s v="NO"/>
    <s v=" 9» Mejoramiento en la calidad de la gestión estratégica de la superintendencia de industria y comercio a nivel  nacional"/>
    <s v=" 19. Control interno"/>
    <s v=" 1- Plan Anual de Adquisiciones"/>
    <s v="Programa de Aseguramiento para la mejora de la calidad de la Auditoría Interna, plan de trabajo implementado (Informe con los resultados del Programa / único entregable)"/>
    <n v="0.15"/>
    <m/>
    <n v="1"/>
    <s v="Numérica"/>
    <s v="# de programas implementados / 1 programa a implementar"/>
    <d v="2023-03-15T00:00:00"/>
    <d v="2023-12-29T00:00:00"/>
    <s v="»50-Oficina de Control Interno"/>
    <x v="0"/>
    <s v="Cumplida"/>
    <n v="1"/>
    <s v="l Oficina de Control Interno cumplio con el Programa de Aseguramiento para la mejora de la calidad de la Auditoría Interna, plan de trabajo (Informe con los resultados del Programa / único entregable)"/>
    <s v=" "/>
    <n v="1"/>
    <s v="Las evidencias permiten validar el cumplimiento del producto"/>
    <s v=" "/>
    <s v="SI"/>
    <s v="NA"/>
    <n v="0.15"/>
    <m/>
  </r>
  <r>
    <s v="CONTROL INTERNO"/>
    <x v="7"/>
    <s v="»50-"/>
    <s v="Oficina de Control Interno"/>
    <n v="0"/>
    <s v="50-3-1"/>
    <s v="50-3"/>
    <x v="1"/>
    <s v="Operativo"/>
    <s v="N/A"/>
    <s v="N/A"/>
    <s v="N/A"/>
    <s v="N/A"/>
    <s v="N/A"/>
    <s v="N/A"/>
    <s v="Formular plan de trabajo para implementar el Programa  (Plan de trabajo formulado/único entregable)"/>
    <n v="0.5"/>
    <n v="7.4999999999999997E-2"/>
    <n v="1"/>
    <s v="Numérica"/>
    <s v="# de planes de trabajo formulados / 1 plan de trabajo a formular"/>
    <d v="2023-03-15T00:00:00"/>
    <d v="2023-06-30T00:00:00"/>
    <s v="»50-Oficina de Control Interno"/>
    <x v="2"/>
    <s v="Cumplida"/>
    <n v="1"/>
    <s v="Se aprobó el Plan de Trabajo para la implementación del Programa de Aseguramiento y Mejora de la Calidad (PAMC), se adjunta el plan con las actividades."/>
    <d v="2023-06-30T00:00:00"/>
    <n v="1"/>
    <s v="Ok, verificado OAP. La evidencia concuerda con la actividad y la fórmula para determinar el avance."/>
    <d v="2023-06-30T00:00:00"/>
    <s v="SI"/>
    <n v="1"/>
    <n v="7.4999999999999997E-2"/>
    <n v="1"/>
  </r>
  <r>
    <s v="CONTROL INTERNO"/>
    <x v="7"/>
    <s v="»50-"/>
    <s v="Oficina de Control Interno"/>
    <n v="0"/>
    <s v="50-3-2"/>
    <s v="50-3"/>
    <x v="1"/>
    <s v="Operativo"/>
    <s v="N/A"/>
    <s v="N/A"/>
    <s v="N/A"/>
    <s v="N/A"/>
    <s v="N/A"/>
    <s v="N/A"/>
    <s v="Ejecutar el plan de trabajo e implementar el Programa de Aseguramiento y mejora de la calidad de la Auditoría Interna. (Informe ejecución del Programa que de cuenta del plan de trabajo/único entregable)"/>
    <n v="0.5"/>
    <n v="7.4999999999999997E-2"/>
    <n v="1"/>
    <s v="Numérica"/>
    <s v="# de Planes de trabajo ejecutados / 1 Plan de trabajo a ejecutar"/>
    <d v="2023-07-04T00:00:00"/>
    <d v="2023-12-29T00:00:00"/>
    <s v="»50-Oficina de Control Interno"/>
    <x v="0"/>
    <s v="Cumplida"/>
    <n v="1"/>
    <s v="El Programa de Aseguramiento y Mejora de la Calidad de Auditoría Interna, se encuentra en proceso de publicación de las 6 actividades propuesta ejecutando el total de las  actividades, para un avance del 100%, se adjuntaran los soportes."/>
    <s v=" "/>
    <n v="1"/>
    <s v="Las evidencias permiten validar el cumplimiento de la actividad"/>
    <s v=" "/>
    <s v="SI"/>
    <n v="1"/>
    <n v="7.4999999999999997E-2"/>
    <n v="1"/>
  </r>
  <r>
    <s v="CONTROL INTERNO"/>
    <x v="7"/>
    <s v="»50-"/>
    <s v="Oficina de Control Interno"/>
    <n v="0"/>
    <s v="50-4"/>
    <s v="50-4"/>
    <x v="0"/>
    <s v="Operativo"/>
    <s v="Fortalecer al talento humano en el conocimiento de cada una de las funciones que ejercen las áreas de la entidad"/>
    <s v="8-Modelo Integrado de Planeación y Gestión "/>
    <s v="SI"/>
    <s v=" 9» Mejoramiento en la calidad de la gestión estratégica de la superintendencia de industria y comercio a nivel  nacional"/>
    <s v=" 19. Control interno"/>
    <s v="N/A"/>
    <s v="Campaña de apropiación del Sistema de Control Interno, ejecutada (captura de pantalla de la publicación de la campaña ejecutada / único entregable)"/>
    <n v="0.1"/>
    <m/>
    <n v="1"/>
    <s v="Numérica"/>
    <s v="# de campañas ejecutadas /1 Campaña de apropiación a ejecutar."/>
    <d v="2023-04-03T00:00:00"/>
    <d v="2023-12-29T00:00:00"/>
    <s v="»50-Oficina de Control Interno, »73-Grupo de Comunicación"/>
    <x v="0"/>
    <s v="Cumplida"/>
    <n v="1"/>
    <s v="Se desarrollo el plan de trabajo e implementando el Programa de Aseguramiento y mejora de la calidad de la Auditoría Interna."/>
    <s v=" "/>
    <n v="1"/>
    <s v="Las evidencias permiten validar el cumplimiento del producto"/>
    <s v=" "/>
    <s v="SI"/>
    <s v="NA"/>
    <n v="0.1"/>
    <m/>
  </r>
  <r>
    <s v="CONTROL INTERNO"/>
    <x v="7"/>
    <s v="»50-"/>
    <s v="Oficina de Control Interno"/>
    <n v="0"/>
    <s v="50-4-1"/>
    <s v="50-4"/>
    <x v="1"/>
    <s v="Operativo"/>
    <s v="N/A"/>
    <s v="N/A"/>
    <s v="N/A"/>
    <s v="N/A"/>
    <s v="N/A"/>
    <s v="N/A"/>
    <s v="Definir la estrategia a incluir dentro de la campaña (Un documento con la estrategia definida)"/>
    <n v="0.5"/>
    <n v="0.05"/>
    <n v="1"/>
    <s v="Numérica"/>
    <s v="# de estrategias definidas/ 1 estrategia a definir"/>
    <d v="2023-04-03T00:00:00"/>
    <d v="2023-06-30T00:00:00"/>
    <s v="»50-Oficina de Control Interno, »73-Grupo de Comunicación"/>
    <x v="2"/>
    <s v="Cumplida"/>
    <n v="1"/>
    <s v="Se definió la estrategia para la campaña de apropiación del Sistema de Control Interno en reunión con OSCAE, se adjunta el acta de la reunión y el brief elaborado con la estrategia propuesta desde la OCI a OSCAE"/>
    <d v="2023-06-02T00:00:00"/>
    <n v="1"/>
    <s v="Ok, verificado OAP. La evidencia concuerda con la actividad y la fórmula para determinar el avance."/>
    <d v="2023-06-02T00:00:00"/>
    <s v="SI"/>
    <n v="1"/>
    <n v="0.05"/>
    <n v="1"/>
  </r>
  <r>
    <s v="CONTROL INTERNO"/>
    <x v="7"/>
    <s v="»50-"/>
    <s v="Oficina de Control Interno"/>
    <n v="0"/>
    <s v="50-4-2"/>
    <s v="50-4"/>
    <x v="1"/>
    <s v="Operativo"/>
    <s v="N/A"/>
    <s v="N/A"/>
    <s v="N/A"/>
    <s v="N/A"/>
    <s v="N/A"/>
    <s v="N/A"/>
    <s v="Ejecutar la campaña abarcando la estrategia definida en el (Informe con la campaña ejecutada y sus respectivas publicaciones/ Único entregable)"/>
    <n v="0.5"/>
    <n v="0.05"/>
    <n v="1"/>
    <s v="Numérica"/>
    <s v="# de campañas ejecutadas /1 Campaña de apropiación a ejecutar."/>
    <d v="2023-07-03T00:00:00"/>
    <d v="2023-12-29T00:00:00"/>
    <s v="»50-Oficina de Control Interno, »73-Grupo de Comunicación"/>
    <x v="0"/>
    <s v="Cumplida"/>
    <n v="1"/>
    <s v="La campaña de aprobación del Sistema de Control Interno se encuentra terminada, la red social académica del Control Interno se encuentra activa y se han publicaron los temas elaborados a la fecha. Se adjuntaran los soportes y el registro del avance a diciembre."/>
    <s v=" "/>
    <n v="1"/>
    <s v="Las evidencias permiten validar el cumplimiento de la actividad"/>
    <s v=" "/>
    <s v="SI"/>
    <n v="1"/>
    <n v="0.05"/>
    <n v="1"/>
  </r>
  <r>
    <s v="CONTROL INTERNO"/>
    <x v="7"/>
    <s v="»50-"/>
    <s v="Oficina de Control Interno"/>
    <n v="0"/>
    <s v="50-5"/>
    <s v="50-5"/>
    <x v="0"/>
    <s v="Operativo"/>
    <s v="Diseñar estrategias dirigidas a aumentar la confianza y posicionamiento los grupos de interés "/>
    <s v="8-Modelo Integrado de Planeación y Gestión "/>
    <s v="NO"/>
    <s v=" 9» Mejoramiento en la calidad de la gestión estratégica de la superintendencia de industria y comercio a nivel  nacional"/>
    <s v=" 19. Control interno"/>
    <s v="N/A"/>
    <s v="Plan de trabajo 2023 Políticas de MIPG Control Interno, ejecutadas (Evidencia del cumplimiento de las actividades)"/>
    <n v="0.05"/>
    <m/>
    <n v="100"/>
    <s v="Porcentual"/>
    <s v="% de plan de trabajo ejecutado / 100% de plan de trabajo a ejecutar"/>
    <d v="2023-03-15T00:00:00"/>
    <d v="2023-12-29T00:00:00"/>
    <s v="»50-Oficina de Control Interno"/>
    <x v="0"/>
    <s v="Cumplida"/>
    <n v="1"/>
    <s v="A la fecha se cerró el Plan de trabajo vigente de la Política de Control Interno del MIPG, el cual fue reportado a la OAP el 25 de septiembre, se adjunta el correo y el Plan cumplido en un 100%._x000a__x000a_Por otro lado, los resultados de la medición del desempeño FURAG - MIPG para la vigencia no han sido publicados por el DAFP, por lo anterior no se ha oficializado con la OAP un nuevo Plan de Trabajo, sin embargo la OCI continua trabajando en la mejora continua para la implementación del MIPG desde la Política de Control Interno, se adjunta una propuesta de Plan de Trabajo que se formalizara una vez la OAP lo solicite."/>
    <d v="2023-09-25T00:00:00"/>
    <n v="1"/>
    <s v="Ok, verificado OAP. La evidencia concuerda con el entregable del producto"/>
    <d v="2023-09-25T00:00:00"/>
    <s v="SI"/>
    <s v="NA"/>
    <n v="0.05"/>
    <m/>
  </r>
  <r>
    <s v="CONTROL INTERNO"/>
    <x v="7"/>
    <s v="»50-"/>
    <s v="Oficina de Control Interno"/>
    <n v="0"/>
    <s v="50-5-1"/>
    <s v="50-5"/>
    <x v="1"/>
    <s v="Operativo"/>
    <s v="N/A"/>
    <s v="N/A"/>
    <s v="N/A"/>
    <s v="N/A"/>
    <s v="N/A"/>
    <s v="N/A"/>
    <s v="Ejecutar plan de trabajo MIPG de la Política de Control Interno (Evidencias del cumplimiento de las actividades"/>
    <n v="1"/>
    <n v="0.05"/>
    <n v="100"/>
    <s v="Porcentual"/>
    <s v="% de plan de trabajo ejecutado / 100% de plan de trabajo a ejecutar"/>
    <d v="2023-03-15T00:00:00"/>
    <d v="2023-12-29T00:00:00"/>
    <s v="»50-Oficina de Control Interno"/>
    <x v="0"/>
    <s v="Cumplida"/>
    <n v="1"/>
    <s v="El plan de trabajo MIPG Política de Control Interno validado por la OAP fue ejecutado en su totalidad atendiendo los lineamientos de la OAP el 25 de septiembre, las evidencias fueron compartidas en un drive disponible para tan fin. Se adjunta el correo electrónico remitido a la OAP y el Plan debidamente diligenciado._x000a__x000a_La OCI continua trabajando en la mejora continua para la implementación del MIPG desde la Política de Control Interno, se adjunta una propuesta de Plan de Trabajo que se formalizara una vez la OAP lo solicite los nuevos planes de trabajo para la vigencia actual, se adjunta la propuesta del plan de trabajo._x000a_"/>
    <d v="2023-09-25T00:00:00"/>
    <n v="1"/>
    <s v="Ok, verificado OAP. La evidencia concuerda con el entregable de la actividad"/>
    <d v="2023-09-25T00:00:00"/>
    <s v="SI"/>
    <n v="1"/>
    <n v="0.05"/>
    <n v="1"/>
  </r>
  <r>
    <s v="CONTROL INTERNO"/>
    <x v="7"/>
    <s v="»50-"/>
    <s v="Oficina de Control Interno"/>
    <n v="0"/>
    <s v="50-6"/>
    <s v="50-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03-31T00:00:00"/>
    <s v="»50-Oficina de Control Interno"/>
    <x v="1"/>
    <s v="Cumplida"/>
    <n v="1"/>
    <s v="1 Actividad programadas para el primer trimestre reportaron avances del 100%"/>
    <d v="2023-03-31T00:00:00"/>
    <n v="1"/>
    <s v="De acuerdo con el soporte entregado la actividad fue cumplida"/>
    <d v="2023-03-31T00:00:00"/>
    <s v="SI"/>
    <s v="NA"/>
    <n v="0"/>
    <m/>
  </r>
  <r>
    <s v="CONTROL INTERNO"/>
    <x v="7"/>
    <s v="»50-"/>
    <s v="Oficina de Control Interno"/>
    <n v="0"/>
    <s v="50-6-1"/>
    <s v="50-6"/>
    <x v="4"/>
    <s v="Act Compartida"/>
    <s v="N/A"/>
    <s v="N/A"/>
    <s v="N/A"/>
    <s v="N/A"/>
    <s v="N/A"/>
    <s v="N/A"/>
    <s v="Ejecutar las actividades compartidas cuya fecha de vencimiento se encuentra dentro del primer trimestre del año "/>
    <n v="1"/>
    <n v="1"/>
    <n v="1"/>
    <s v="Numérica"/>
    <s v="Sumatoria logros ponderados verificados actividades programadas / promedio meta ponderada periodo evaluado "/>
    <d v="2023-01-01T00:00:00"/>
    <d v="2023-03-31T00:00:00"/>
    <s v="»50-Oficina de Control Interno"/>
    <x v="1"/>
    <s v="Cumplida"/>
    <n v="1"/>
    <s v="1 Actividad programadas para el primer trimestre reportaron avances del 100%"/>
    <d v="2023-03-31T00:00:00"/>
    <n v="1"/>
    <s v="De acuerdo con el soporte entregado la actividad fue cumplida"/>
    <d v="2023-03-31T00:00:00"/>
    <s v="SI"/>
    <n v="1"/>
    <n v="1"/>
    <m/>
  </r>
  <r>
    <s v="JURIDICA"/>
    <x v="8"/>
    <s v="»60-"/>
    <s v="Grupo de Trabajo Gestión Judicial"/>
    <n v="1"/>
    <s v="60-1"/>
    <s v="60-1"/>
    <x v="0"/>
    <s v="Innovador"/>
    <s v="Mejorar las herramientas tecnológicas de la Entidad"/>
    <s v="6-Plan Estratégico de Tecnologías de la Información"/>
    <s v="SI"/>
    <s v="N/A"/>
    <s v=" 7. Fortalecimiento organizacional y simplificación de procesos,  10. Racionalización de trámites,  11.Gobierno digital"/>
    <s v=" 17- Plan Estratégico de Tecnologías de la Información"/>
    <s v="Módulo Alerta Estado Jurídico en el Sistema de Trámites, operando (1. Formato Arquitectura de Software GS03F21. 2. Formato Acta de Entrega de Desarrollo de Software GS03-F25)"/>
    <n v="0.3"/>
    <m/>
    <n v="1"/>
    <s v="Numérica"/>
    <s v="# de Módulo Alerta Esta Jurídico operando/1 Módulo Alerta Estado Jurídico propuesto"/>
    <d v="2023-02-01T00:00:00"/>
    <d v="2023-11-30T00:00:00"/>
    <s v="»60-Grupo de Trabajo Gestión Judicial, »20-Oficina de Tecnología e Informática, »130-Dirección  Financiera, »11-Grupo de Trabajo Cobro Coactivo"/>
    <x v="0"/>
    <s v="Cumplida"/>
    <n v="1"/>
    <s v="Se realizó el mejoramiento del Módulo Alerta Estado Jurídico en el Sistema de Trámites."/>
    <d v="2023-11-30T00:00:00"/>
    <n v="1"/>
    <s v="Se valida cumplimiento del producto, se evidencia en los soportes documentos en pdf que contiene formato arquitectura de software y acta de entrega de desarrollo de software."/>
    <d v="2023-11-30T00:00:00"/>
    <s v="SI"/>
    <s v="NA"/>
    <n v="0.3"/>
    <m/>
  </r>
  <r>
    <s v="JURIDICA"/>
    <x v="8"/>
    <s v="»60-"/>
    <s v="Grupo de Trabajo Gestión Judicial"/>
    <n v="1"/>
    <s v="60-1-1"/>
    <s v="60-1"/>
    <x v="1"/>
    <s v="Innovador"/>
    <s v="N/A"/>
    <s v="N/A"/>
    <s v="N/A"/>
    <s v="N/A"/>
    <s v="N/A"/>
    <s v="N/A"/>
    <s v="Elaborar y aprobar requerimiento (1. Formato Solicitud de Requerimientos a Sistemas de Información GS03-F18 2. Formato Lista de Chequeo de Requisitos de Seguridad de la Información GS03-F27)"/>
    <n v="0.2"/>
    <n v="0.06"/>
    <n v="1"/>
    <s v="Numérica"/>
    <s v="# de soportes presentados / 2 soportes a presentar"/>
    <d v="2023-02-01T00:00:00"/>
    <d v="2023-03-31T00:00:00"/>
    <s v="»60-Grupo de Trabajo Gestión Judicial, »20-Oficina de Tecnología e Informática, »130-Dirección  Financiera, »11-Grupo de Trabajo Cobro Coactivo"/>
    <x v="1"/>
    <s v="Cumplida"/>
    <n v="1"/>
    <s v="Se realizaron mesas de trabajo con la OTI, la Dirección Financiera y el Grupo de Trabajo de Cobro Coactivo para reconocer las necesidades para el mejoramiento del Módulo Alerta Estado Jurídico. Se adjunta Formato Solicitud de requerimientos a sistemas de información y Lista de chequeo de requisitos de seguridad de la información."/>
    <d v="2023-03-31T00:00:00"/>
    <n v="1"/>
    <s v="Se valida cumplimiento de la actividad, se evidencia en los soportes Solicitud de requerimientos a sistemas de información y lista de chequeo de requisitos del módulo de alerta Estado Jurídico "/>
    <d v="2023-03-31T00:00:00"/>
    <s v="SI"/>
    <n v="1"/>
    <n v="0.06"/>
    <n v="1"/>
  </r>
  <r>
    <s v="JURIDICA"/>
    <x v="8"/>
    <s v="»60-"/>
    <s v="Grupo de Trabajo Gestión Judicial"/>
    <n v="1"/>
    <s v="60-1-2"/>
    <s v="60-1"/>
    <x v="2"/>
    <s v="Innovador"/>
    <s v="N/A"/>
    <s v="N/A"/>
    <s v="N/A"/>
    <s v="N/A"/>
    <s v="N/A"/>
    <s v="N/A"/>
    <s v="Diseñar la solución (1. Formato Arquitectura de Software GS03F21 nuevo / Único entregable) "/>
    <n v="0"/>
    <n v="0"/>
    <n v="1"/>
    <s v="Numérica"/>
    <s v="# de soportes presentados / 1 soportes a presentar"/>
    <d v="2023-04-03T00:00:00"/>
    <d v="2023-04-28T00:00:00"/>
    <s v="»20-Oficina de Tecnología e Informática"/>
    <x v="2"/>
    <s v="Cumplida"/>
    <n v="1"/>
    <s v="Se realizaron mesas de trabajo entre las áreas responsables y se  cargó el Formato Arquitectura de Software GS03F21"/>
    <d v="2023-04-27T00:00:00"/>
    <n v="1"/>
    <s v="Se valida cumplimiento de la actividad, se evidencia en los soportes documento de arquitectura de software. "/>
    <d v="2023-04-27T00:00:00"/>
    <s v="SI"/>
    <n v="1"/>
    <n v="0"/>
    <m/>
  </r>
  <r>
    <s v="JURIDICA"/>
    <x v="8"/>
    <s v="»60-"/>
    <s v="Grupo de Trabajo Gestión Judicial"/>
    <n v="1"/>
    <s v="60-1-3"/>
    <s v="60-1"/>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0.06"/>
    <n v="1"/>
    <s v="Numérica"/>
    <s v="# de soportes presentados /2 soportes a presentar"/>
    <d v="2023-02-01T00:00:00"/>
    <d v="2023-04-28T00:00:00"/>
    <s v="»60-Grupo de Trabajo Gestión Judicial, »20-Oficina de Tecnología e Informática, »130-Dirección  Financiera, »11-Grupo de Trabajo Cobro Coactivo"/>
    <x v="2"/>
    <s v="Cumplida"/>
    <n v="1"/>
    <s v="Se realizó el cargue del reporte de planeación de tareas generado desde la herramienta Devops."/>
    <d v="2023-04-28T00:00:00"/>
    <n v="1"/>
    <s v="Se valida cumplimiento de la actividad, se evidencia en los soportes documento pdf que contiene la planeación de tareas y plan de pruebas. "/>
    <d v="2023-04-28T00:00:00"/>
    <s v="SI"/>
    <n v="1"/>
    <n v="0.06"/>
    <n v="1"/>
  </r>
  <r>
    <s v="JURIDICA"/>
    <x v="8"/>
    <s v="»60-"/>
    <s v="Grupo de Trabajo Gestión Judicial"/>
    <n v="1"/>
    <s v="60-1-4"/>
    <s v="60-1"/>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3"/>
    <n v="0.09"/>
    <n v="1"/>
    <s v="Numérica"/>
    <s v="# de soportes presentados / 4 soportes a presentar"/>
    <d v="2023-05-02T00:00:00"/>
    <d v="2023-10-29T00:00:00"/>
    <s v="»60-Grupo de Trabajo Gestión Judicial, »20-Oficina de Tecnología e Informática, »130-Dirección  Financiera, »11-Grupo de Trabajo Cobro Coactivo"/>
    <x v="0"/>
    <s v="Cumplida"/>
    <n v="1"/>
    <s v="Se avanzó en la construcción de componentes de software para para el Módulo Alerta Estado Jurídico en el Sistema de Trámites."/>
    <d v="2023-10-29T00:00:00"/>
    <n v="1"/>
    <s v="Se valida cumplimiento de la actividad, se evidencia en los soportes documentos en pdf que contiene captura de pantalla del código fuente registrado en devops, captura de pantalla de casos de prueba ejecutados por desarrollo, captura de pantalla de casos de prueba ejecutados para aceptación  y  acta de prueba de desarrollo de software."/>
    <d v="2023-10-29T00:00:00"/>
    <s v="SI"/>
    <n v="1"/>
    <n v="0.09"/>
    <n v="1"/>
  </r>
  <r>
    <s v="JURIDICA"/>
    <x v="8"/>
    <s v="»60-"/>
    <s v="Grupo de Trabajo Gestión Judicial"/>
    <n v="1"/>
    <s v="60-1-5"/>
    <s v="60-1"/>
    <x v="1"/>
    <s v="Innovador"/>
    <s v="N/A"/>
    <s v="N/A"/>
    <s v="N/A"/>
    <s v="N/A"/>
    <s v="N/A"/>
    <s v="N/A"/>
    <s v="Realizar manuales y capacitar a los usuarios (1.Formato Manual de Usuario GS03-F24 2. Registro de Capacitación)"/>
    <n v="0.15"/>
    <n v="4.4999999999999998E-2"/>
    <n v="1"/>
    <s v="Numérica"/>
    <s v="# de soportes presentados / 2 soportes a presentar"/>
    <d v="2023-06-01T00:00:00"/>
    <d v="2023-11-30T00:00:00"/>
    <s v="»60-Grupo de Trabajo Gestión Judicial, »20-Oficina de Tecnología e Informática, »130-Dirección  Financiera, »11-Grupo de Trabajo Cobro Coactivo"/>
    <x v="0"/>
    <s v="Cumplida"/>
    <n v="1"/>
    <s v="Se da cumplimiento a la actividad con la entrega del manual de usuario para las mejoras realizadas en el Módulo Alerta Estado Jurídico en el Sistema de Trámites, así mismo se realizó capacitación a los usuarios"/>
    <d v="2023-11-30T00:00:00"/>
    <n v="1"/>
    <s v="Se valida cumplimiento de la actividad, se evidencia en los soportes documentos en  pdf que contiene formato manual de usuario y registro de capacitación."/>
    <d v="2023-11-30T00:00:00"/>
    <s v="SI"/>
    <n v="1"/>
    <n v="4.4999999999999998E-2"/>
    <n v="1"/>
  </r>
  <r>
    <s v="JURIDICA"/>
    <x v="8"/>
    <s v="»60-"/>
    <s v="Grupo de Trabajo Gestión Judicial"/>
    <n v="1"/>
    <s v="60-1-6"/>
    <s v="60-1"/>
    <x v="1"/>
    <s v="Innovador"/>
    <s v="N/A"/>
    <s v="N/A"/>
    <s v="N/A"/>
    <s v="N/A"/>
    <s v="N/A"/>
    <s v="N/A"/>
    <s v="Realizar cierre del proyecto (1. Formato Arquitectura de Software GS03F21. 2. Formato Acta de Entrega de Desarrollo de Software GS03-F25)"/>
    <n v="0.15"/>
    <n v="4.4999999999999998E-2"/>
    <n v="1"/>
    <s v="Numérica"/>
    <s v="# de soportes presentados / 2 soportes a presentar"/>
    <d v="2023-11-01T00:00:00"/>
    <d v="2023-11-30T00:00:00"/>
    <s v="»60-Grupo de Trabajo Gestión Judicial, »20-Oficina de Tecnología e Informática, »130-Dirección  Financiera, »11-Grupo de Trabajo Cobro Coactivo"/>
    <x v="0"/>
    <s v="Cumplida"/>
    <n v="1"/>
    <s v="Se realiza el cierre del proyecto con la entrega del formato de arquitectura y acta de entrega con las mejoras realizadas al Módulo Alerta Estado Jurídico en el Sistema de Trámites"/>
    <d v="2023-11-30T00:00:00"/>
    <n v="1"/>
    <s v="Se valida cumplimiento de la actividad, se evidencia en los soportes documentos en  pdf que contiene formato arquitectura de software y acta de entrega de desarrollo de software."/>
    <d v="2023-11-30T00:00:00"/>
    <s v="SI"/>
    <n v="1"/>
    <n v="4.4999999999999998E-2"/>
    <n v="1"/>
  </r>
  <r>
    <s v="JURIDICA"/>
    <x v="8"/>
    <s v="»60-"/>
    <s v="Grupo de Trabajo Gestión Judicial"/>
    <n v="1"/>
    <s v="60-2"/>
    <s v="60-2"/>
    <x v="0"/>
    <s v="Innovador"/>
    <s v="N/A"/>
    <s v="18-Documentación "/>
    <s v="SI"/>
    <s v="N/A"/>
    <s v=" 13.Defensa jurídica,  16.Gestión documental,  7. Fortalecimiento organizacional y simplificación de procesos"/>
    <s v="N/A"/>
    <s v="Instructivo Gestión de Información en el Sistema Ekogui, publicado. (captura de pantalla del aplicativo/ único entregable)"/>
    <n v="0.15"/>
    <m/>
    <n v="1"/>
    <s v="Numérica"/>
    <s v="# de Instructivo publicado/ 1 instructivo a publicar"/>
    <d v="2023-01-15T00:00:00"/>
    <d v="2023-06-30T00:00:00"/>
    <s v="»60-Grupo de Trabajo Gestión Judicial, »30-Oficina Asesora de Planeación"/>
    <x v="2"/>
    <s v="Cumplida"/>
    <n v="1"/>
    <s v="Se creó el instructivo de Gestión de Información en el Sistema Ekogui y se publicó en el SIGI."/>
    <d v="2023-05-19T00:00:00"/>
    <n v="1"/>
    <s v="Se valida cumplimiento del producto, se evidencia en los soportes captura de pantalla del aplicativo, donde se evidencia documento publicado."/>
    <d v="2023-05-19T00:00:00"/>
    <s v="SI"/>
    <s v="NA"/>
    <n v="0.15"/>
    <m/>
  </r>
  <r>
    <s v="JURIDICA"/>
    <x v="8"/>
    <s v="»60-"/>
    <s v="Grupo de Trabajo Gestión Judicial"/>
    <n v="1"/>
    <s v="60-2-1"/>
    <s v="60-2"/>
    <x v="1"/>
    <s v="Innovador"/>
    <s v="N/A"/>
    <s v="N/A"/>
    <s v="N/A"/>
    <s v="N/A"/>
    <s v="N/A"/>
    <s v="N/A"/>
    <s v="Cargar y presentar a través del SIGI,  la propuesta de creación del documento de Gestión de Información en el Sistema Ekogui a la Oficina Asesora de Planeación (captura de pantalla del aplicativo con fecha /  único entregable)"/>
    <n v="0.6"/>
    <n v="0.09"/>
    <n v="1"/>
    <s v="Numérica"/>
    <s v="# de documentos  presentados/1 documento a presentar"/>
    <d v="2023-01-15T00:00:00"/>
    <d v="2023-03-31T00:00:00"/>
    <s v="»60-Grupo de Trabajo Gestión Judicial"/>
    <x v="1"/>
    <s v="Cumplida"/>
    <n v="1"/>
    <s v="Se elaboró la propuesta de instructivo de Gestión de Información Sistema Ekogui y se remitió a la OAP a través del SIGI. Se adjunta captura de pantalla del aplicativo"/>
    <d v="2023-03-31T00:00:00"/>
    <n v="1"/>
    <s v="Se valida cumplimiento de la actividad, se evidencia en los soportes captura de pantalla de aplicativo con la solicitud de creación del instructivo. "/>
    <d v="2023-03-31T00:00:00"/>
    <s v="SI"/>
    <n v="1"/>
    <n v="0.09"/>
    <n v="1"/>
  </r>
  <r>
    <s v="JURIDICA"/>
    <x v="8"/>
    <s v="»60-"/>
    <s v="Grupo de Trabajo Gestión Judicial"/>
    <n v="1"/>
    <s v="60-2-2"/>
    <s v="60-2"/>
    <x v="2"/>
    <s v="Innovador"/>
    <s v="N/A"/>
    <s v="N/A"/>
    <s v="N/A"/>
    <s v="N/A"/>
    <s v="N/A"/>
    <s v="N/A"/>
    <s v="Revisar metodológicamente la propuesta de creación del documento de Gestión de Información en el Sistema Ekogui y enviarla al Grupo de Gestión Judicial (captura de pantalla del aplicativo/ único entregable)"/>
    <n v="0"/>
    <n v="0"/>
    <n v="1"/>
    <s v="Numérica"/>
    <s v="# de documentos revisados metodológicamente/ 1 documento a revisar "/>
    <d v="2023-04-03T00:00:00"/>
    <d v="2023-04-28T00:00:00"/>
    <s v="»30-Oficina Asesora de Planeación"/>
    <x v="2"/>
    <s v="Cumplida"/>
    <n v="1"/>
    <s v="La Oficina Asesora de Planeación hizo la revisión metodológica del documento. Se adjunta captura de pantalla del aplicativo"/>
    <d v="2023-04-12T00:00:00"/>
    <n v="1"/>
    <s v="Se valida cumplimiento de la actividad. Se evidencia en los soportes captura de pantalla del aplicativo de revisión metodológica por parte de la OAP"/>
    <d v="2023-04-12T00:00:00"/>
    <s v="SI"/>
    <n v="1"/>
    <n v="0"/>
    <m/>
  </r>
  <r>
    <s v="JURIDICA"/>
    <x v="8"/>
    <s v="»60-"/>
    <s v="Grupo de Trabajo Gestión Judicial"/>
    <n v="1"/>
    <s v="60-2-3"/>
    <s v="60-2"/>
    <x v="1"/>
    <s v="Innovador"/>
    <s v="N/A"/>
    <s v="N/A"/>
    <s v="N/A"/>
    <s v="N/A"/>
    <s v="N/A"/>
    <s v="N/A"/>
    <s v="Ajustar y/o aprobar técnicamente el documento de Gestión de Información en el Sistema Ekogui y remitirlo a la Oficina Asesora de Planeación (captura de pantalla del aplicativo/único entregable)"/>
    <n v="0.4"/>
    <n v="0.06"/>
    <n v="1"/>
    <s v="Numérica"/>
    <s v="# de documentos aprobados/ 1 documento a aprobar"/>
    <d v="2023-05-02T00:00:00"/>
    <d v="2023-06-09T00:00:00"/>
    <s v="»60-Grupo de Trabajo Gestión Judicial"/>
    <x v="2"/>
    <s v="Cumplida"/>
    <n v="1"/>
    <s v="La líder del proceso realizó la aprobación del documento para la respectiva oficialización. Se adjunta captura de pantalla del aplicativo"/>
    <d v="2023-05-19T00:00:00"/>
    <n v="1"/>
    <s v="Se valida cumplimiento de la actividad. Se evidencia en los soportes captura de pantalla del aplicativo con la aprobación de la líder del proceso d"/>
    <d v="2023-05-19T00:00:00"/>
    <s v="SI"/>
    <n v="1"/>
    <n v="0.06"/>
    <n v="1"/>
  </r>
  <r>
    <s v="JURIDICA"/>
    <x v="8"/>
    <s v="»60-"/>
    <s v="Grupo de Trabajo Gestión Judicial"/>
    <n v="1"/>
    <s v="60-2-4"/>
    <s v="60-2"/>
    <x v="2"/>
    <s v="Innovador"/>
    <s v="N/A"/>
    <s v="N/A"/>
    <s v="N/A"/>
    <s v="N/A"/>
    <s v="N/A"/>
    <s v="N/A"/>
    <s v="Publicar en el Sistema Integral de Gestión Institucional el documento formulado. (captura de pantalla del aplicativo/ único entregable)"/>
    <n v="0"/>
    <n v="0"/>
    <n v="1"/>
    <s v="Numérica"/>
    <s v="# de documentos publicados/ 1 documento a publicar "/>
    <d v="2023-06-13T00:00:00"/>
    <d v="2023-06-30T00:00:00"/>
    <s v="»30-Oficina Asesora de Planeación"/>
    <x v="2"/>
    <s v="Cumplida"/>
    <n v="1"/>
    <s v="Se realizó la aprobación por parte de la Oficina Asesora de Planeación y se oficializó el documento en el SIGI. Se adjunta captura de pantalla del aplicativo y procedimiento actualizado."/>
    <d v="2023-05-19T00:00:00"/>
    <n v="1"/>
    <s v="Se valida cumplimiento de la actividad. Se evidencia en los soportes captura de pantalla del aplicativo con la publicación del documento actualizado. "/>
    <d v="2023-05-19T00:00:00"/>
    <s v="SI"/>
    <n v="1"/>
    <n v="0"/>
    <m/>
  </r>
  <r>
    <s v="JURIDICA"/>
    <x v="8"/>
    <s v="»60-"/>
    <s v="Grupo de Trabajo Gestión Judicial"/>
    <n v="1"/>
    <s v="60-3"/>
    <s v="60-3"/>
    <x v="0"/>
    <s v="Innovador"/>
    <s v="Diseñar e implementar una estrategia que fortalezca la analítica de datos institucional para la toma de decisiones y la prestación de servicios"/>
    <s v="9-Gestión de riesgos"/>
    <s v="NO"/>
    <s v="N/A"/>
    <s v=" 7. Fortalecimiento organizacional y simplificación de procesos,  13.Defensa jurídica,  15.Gestión del conocimiento y la innovación"/>
    <s v="N/A"/>
    <s v="Guía para los apoderados del Grupo de Gestión Judicial, relacionada con el manejo de la información del Sistema Ekogui, socializada. (Guía y capturas de pantalla y/o lista de asistencia de la socialización)"/>
    <n v="0.15"/>
    <m/>
    <n v="1"/>
    <s v="Numérica"/>
    <s v="# de Guía publicada/ 1 guía a publicar"/>
    <d v="2023-01-10T00:00:00"/>
    <d v="2023-05-31T00:00:00"/>
    <s v="»60-Grupo de Trabajo Gestión Judicial"/>
    <x v="2"/>
    <s v="Cumplida"/>
    <n v="1"/>
    <s v="Se creó la Guía para el manejo de la información en el Sistema EKOGUI y se socializó con el Grupo de Trabajo de Gestión Judicial."/>
    <d v="2023-05-30T00:00:00"/>
    <n v="1"/>
    <s v="Se valida cumplimiento del producto, se evidencia en los soportes guía manejo de la información en el sistema Ekogui. "/>
    <d v="2023-05-30T00:00:00"/>
    <s v="SI"/>
    <s v="NA"/>
    <n v="0.15"/>
    <m/>
  </r>
  <r>
    <s v="JURIDICA"/>
    <x v="8"/>
    <s v="»60-"/>
    <s v="Grupo de Trabajo Gestión Judicial"/>
    <n v="1"/>
    <s v="60-3-1"/>
    <s v="60-3"/>
    <x v="1"/>
    <s v="Innovador"/>
    <s v="N/A"/>
    <s v="N/A"/>
    <s v="N/A"/>
    <s v="N/A"/>
    <s v="N/A"/>
    <s v="N/A"/>
    <s v="Cargar y presentar a través del SIGI,  la propuesta de la Guía relacionada con el manejo de la información del Sistema Ekogui a la Oficina Asesora de Planeación (captura de pantalla del aplicativo con fecha /  único entregable)"/>
    <n v="0.4"/>
    <n v="0.06"/>
    <n v="1"/>
    <s v="Numérica"/>
    <s v="# de documentos  presentados/1 documento a presentar"/>
    <d v="2023-01-10T00:00:00"/>
    <d v="2023-03-17T00:00:00"/>
    <s v="»60-Grupo de Trabajo Gestión Judicial"/>
    <x v="1"/>
    <s v="Cumplida"/>
    <n v="1"/>
    <s v="Se elaboró la propuesta de Guía manejo de la Información en el Sistema Ekogui y se remitió a la OAP a través del SIGI. Se adjunta captura de pantalla del aplicativo"/>
    <d v="2023-03-17T00:00:00"/>
    <n v="1"/>
    <s v="Se valida cumplimiento de la actividad, se evidencia en los soportes captura de pantalla de aplicativo con la solicitud de creación de la guía. "/>
    <d v="2023-03-17T00:00:00"/>
    <s v="SI"/>
    <n v="1"/>
    <n v="0.06"/>
    <n v="1"/>
  </r>
  <r>
    <s v="JURIDICA"/>
    <x v="8"/>
    <s v="»60-"/>
    <s v="Grupo de Trabajo Gestión Judicial"/>
    <n v="1"/>
    <s v="60-3-2"/>
    <s v="60-3"/>
    <x v="2"/>
    <s v="Innovador"/>
    <s v="N/A"/>
    <s v="N/A"/>
    <s v="N/A"/>
    <s v="N/A"/>
    <s v="N/A"/>
    <s v="N/A"/>
    <s v="Revisar metodológicamente la propuesta del documento  (Nombre del Caracterización, Proceso, procedimiento, Manual, Guía, Formato, instructivo, Política) y enviarla a la dependencia solicitante (captura de pantalla del aplicativo/ único entregable)"/>
    <n v="0"/>
    <n v="0"/>
    <n v="1"/>
    <s v="Numérica"/>
    <s v="# de documentos revisados metodológicamente/ 1 documento a revisar "/>
    <d v="2023-03-21T00:00:00"/>
    <d v="2023-04-14T00:00:00"/>
    <s v="»30-Oficina Asesora de Planeación"/>
    <x v="2"/>
    <s v="Cumplida"/>
    <n v="1"/>
    <s v="Se valida cumplimiento de la actividad, se evidencia en los soportes captura de pantalla del aplicativo donde se evidencia observaciones realizadas por la OAP. "/>
    <d v="2023-03-24T00:00:00"/>
    <n v="1"/>
    <s v="Se valida cumplimiento de la actividad, se evidencia en los soportes captura de pantalla del aplicativo donde se evidencia observaciones realizadas por la OAP. "/>
    <d v="2023-03-24T00:00:00"/>
    <s v="SI"/>
    <n v="1"/>
    <n v="0"/>
    <m/>
  </r>
  <r>
    <s v="JURIDICA"/>
    <x v="8"/>
    <s v="»60-"/>
    <s v="Grupo de Trabajo Gestión Judicial"/>
    <n v="1"/>
    <s v="60-3-3"/>
    <s v="60-3"/>
    <x v="1"/>
    <s v="Innovador"/>
    <s v="N/A"/>
    <s v="N/A"/>
    <s v="N/A"/>
    <s v="N/A"/>
    <s v="N/A"/>
    <s v="N/A"/>
    <s v="Ajustar y/o aprobar técnicamente  la Guía relacionada con el manejo de la información del Sistema Ekogui y remitirla a la Oficina Asesora de Planeación (captura de pantalla del aplicativo/único entregable)"/>
    <n v="0.2"/>
    <n v="0.03"/>
    <n v="4"/>
    <s v="Numérica"/>
    <s v="# de documentos aprobados/ 1 documento a aprobar"/>
    <d v="2023-04-17T00:00:00"/>
    <d v="2023-05-04T00:00:00"/>
    <s v="»60-Grupo de Trabajo Gestión Judicial"/>
    <x v="2"/>
    <s v="Cumplida"/>
    <n v="1"/>
    <s v="Se realizaron los ajustes sugeridos por la Oficina Asesora de Planeación y se cargó la versión ajustada al SIGI. Se adjunta captura de pantalla del aplicativo."/>
    <d v="2023-05-04T00:00:00"/>
    <n v="1"/>
    <s v="Se valida cumplimiento de la actividad. Se evidencia en los soportes captura de pantalla del aplicativo, donde se evidencia la revisión técnica de la guía. "/>
    <d v="2023-05-04T00:00:00"/>
    <s v="SI"/>
    <n v="1"/>
    <n v="0.03"/>
    <n v="1"/>
  </r>
  <r>
    <s v="JURIDICA"/>
    <x v="8"/>
    <s v="»60-"/>
    <s v="Grupo de Trabajo Gestión Judicial"/>
    <n v="1"/>
    <s v="60-3-4"/>
    <s v="60-3"/>
    <x v="2"/>
    <s v="Innovador"/>
    <s v="N/A"/>
    <s v="N/A"/>
    <s v="N/A"/>
    <s v="N/A"/>
    <s v="N/A"/>
    <s v="N/A"/>
    <s v="Publicar en el Sistema Integral de Gestión Institucional la Guía relacionada con el manejo de la información del Sistema Ekogui formulado. (captura de pantalla del aplicativo/ único entregable)"/>
    <n v="0"/>
    <n v="0"/>
    <n v="1"/>
    <s v="Numérica"/>
    <s v="# de documentos publicados/ 1 documento a publicar "/>
    <d v="2023-05-05T00:00:00"/>
    <d v="2023-05-19T00:00:00"/>
    <s v="»30-Oficina Asesora de Planeación"/>
    <x v="2"/>
    <s v="Cumplida"/>
    <n v="1"/>
    <s v="Se publicó la guía en el SIGI como anexo del Instructivo de Gestión de Información Sistema EKOGUI. Se adjunta captura de pantalla del aplicativo y Guía."/>
    <d v="2023-05-19T00:00:00"/>
    <n v="1"/>
    <s v="Se valida cumplimiento de la actividad. Se evidencia en los soportes captura de pantalla del aplicativo con la publicación de la guía, además del documento de la guía."/>
    <d v="2023-05-19T00:00:00"/>
    <s v="SI"/>
    <n v="1"/>
    <n v="0"/>
    <m/>
  </r>
  <r>
    <s v="JURIDICA"/>
    <x v="8"/>
    <s v="»60-"/>
    <s v="Grupo de Trabajo Gestión Judicial"/>
    <n v="1"/>
    <s v="60-3-5"/>
    <s v="60-3"/>
    <x v="1"/>
    <s v="Innovador"/>
    <s v="N/A"/>
    <s v="N/A"/>
    <s v="N/A"/>
    <s v="N/A"/>
    <s v="N/A"/>
    <s v="N/A"/>
    <s v="Socializar la guía a los apoderados del Grupo de Trabajo de Gestión Judicial (capturas de pantalla y/o lista de asistencia de socialización)"/>
    <n v="0.4"/>
    <n v="0.06"/>
    <n v="1"/>
    <s v="Numérica"/>
    <s v="# de socialización de la guía realizada/ 1 socialización de la guía a realizar "/>
    <d v="2023-05-05T00:00:00"/>
    <d v="2023-05-31T00:00:00"/>
    <s v="»60-Grupo de Trabajo Gestión Judicial"/>
    <x v="2"/>
    <s v="Cumplida"/>
    <n v="1"/>
    <s v="Se realizó la socialización de la Guía y del Instructivo al Grupo de Trabajo de Gestión Judicial. Se ajustan lista de asistencia y capturas de pantalla."/>
    <d v="2023-05-30T00:00:00"/>
    <n v="1"/>
    <s v="Se valida cumplimiento de la actividad, se evidencia en los soportes captura de pantalla de la socialización virtual realizada, socializando la guía elaborada. "/>
    <d v="2023-05-30T00:00:00"/>
    <s v="SI"/>
    <n v="1"/>
    <n v="0.06"/>
    <n v="1"/>
  </r>
  <r>
    <s v="JURIDICA"/>
    <x v="8"/>
    <s v="»60-"/>
    <s v="Grupo de Trabajo Gestión Judicial"/>
    <n v="1"/>
    <s v="60-4"/>
    <s v="60-4"/>
    <x v="0"/>
    <s v="Innovador"/>
    <s v="N/A"/>
    <s v="12-Planes de mejoramiento"/>
    <s v="NO"/>
    <s v="N/A"/>
    <s v=" 7. Fortalecimiento organizacional y simplificación de procesos,  13.Defensa jurídica,  17.Gestión de la información estadística"/>
    <s v="N/A"/>
    <s v="Informes trimestrales del seguimiento y control a la calidad de la información del Sistema Ekogui, elaborados. (4 informes de seguimiento al Sistema Ekogui)"/>
    <n v="0.15"/>
    <m/>
    <n v="4"/>
    <s v="Numérica"/>
    <s v="# de Informes trimestrales de seguimiento y control al Sistema Ekogui elaborados/4 informes trimestrales de seguimiento y control a elaborar"/>
    <d v="2023-01-10T00:00:00"/>
    <d v="2023-12-31T00:00:00"/>
    <s v="»60-Grupo de Trabajo Gestión Judicial"/>
    <x v="0"/>
    <s v="Cumplida"/>
    <n v="1"/>
    <s v="De acuerdo al seguimiento y control realizado en el Sistema Ekogui, se elaboraron 4 informes de seguimiento. Se adjuntan informes"/>
    <d v="2023-12-31T00:00:00"/>
    <n v="1"/>
    <s v="Se valida cumplimiento del producto, se evidencia en los soportes de 4 informes trimestrales de seguimiento y control a la calidad de la información del Sistema Ekogui"/>
    <d v="2023-12-31T00:00:00"/>
    <s v="SI"/>
    <s v="NA"/>
    <n v="0.15"/>
    <m/>
  </r>
  <r>
    <s v="JURIDICA"/>
    <x v="8"/>
    <s v="»60-"/>
    <s v="Grupo de Trabajo Gestión Judicial"/>
    <n v="1"/>
    <s v="60-4-1"/>
    <s v="60-4"/>
    <x v="1"/>
    <s v="Innovador"/>
    <s v="N/A"/>
    <s v="N/A"/>
    <s v="N/A"/>
    <s v="N/A"/>
    <s v="N/A"/>
    <s v="N/A"/>
    <s v="Elaborar cronograma de seguimiento y control a la calidad de la información del Sistema Ekogui (Cronograma elaborado/único entregable)"/>
    <n v="0.2"/>
    <n v="0.03"/>
    <n v="1"/>
    <s v="Numérica"/>
    <s v="# de cronograma elaborado/1 cronograma a elaborar"/>
    <d v="2023-01-10T00:00:00"/>
    <d v="2023-01-31T00:00:00"/>
    <s v="»60-Grupo de Trabajo Gestión Judicial"/>
    <x v="1"/>
    <s v="Cumplida"/>
    <n v="1"/>
    <s v="Se elaboró el cronograma de seguimiento y control del Sistema Ekogui. Se adjunta cronograma"/>
    <d v="2023-01-31T00:00:00"/>
    <n v="1"/>
    <s v="Se valida cumplimiento de la actividad, se evidencia en los soportes cronograma definiendo responsables y puntos de seguimiento y control del Sistema Ekogui. "/>
    <d v="2023-01-31T00:00:00"/>
    <s v="SI"/>
    <n v="1"/>
    <n v="0.03"/>
    <n v="1"/>
  </r>
  <r>
    <s v="JURIDICA"/>
    <x v="8"/>
    <s v="»60-"/>
    <s v="Grupo de Trabajo Gestión Judicial"/>
    <n v="1"/>
    <s v="60-4-2"/>
    <s v="60-4"/>
    <x v="1"/>
    <s v="Innovador"/>
    <s v="N/A"/>
    <s v="N/A"/>
    <s v="N/A"/>
    <s v="N/A"/>
    <s v="N/A"/>
    <s v="N/A"/>
    <s v="Realizar informes trimestrales de seguimiento y control trimestral al sistema Ekogui (4 informes de seguimiento)"/>
    <n v="0.8"/>
    <n v="0.12"/>
    <n v="4"/>
    <s v="Numérica"/>
    <s v="# de informes de seguimientos y controles al Sistema Ekogui realizados/ 4 informes de seguimientos y controles al Sistema Ekogui a realizar"/>
    <d v="2023-01-10T00:00:00"/>
    <d v="2023-12-31T00:00:00"/>
    <s v="»60-Grupo de Trabajo Gestión Judicial"/>
    <x v="0"/>
    <s v="Cumplida"/>
    <n v="1"/>
    <s v="De acuerdo al seguimiento y control realizado en el Sistema Ekogui, se elaboró el informe correspondiente al IV trimestre. Se adjunta informe"/>
    <d v="2023-12-31T00:00:00"/>
    <n v="1"/>
    <s v="Se valida avance de la actividad. Se evidencia en los soportes informe de seguimiento y control del cuarto trimestre. "/>
    <d v="2023-12-31T00:00:00"/>
    <s v="SI"/>
    <n v="1"/>
    <n v="0.12"/>
    <n v="1"/>
  </r>
  <r>
    <s v="JURIDICA"/>
    <x v="8"/>
    <s v="»60-"/>
    <s v="Grupo de Trabajo Gestión Judicial"/>
    <n v="1"/>
    <s v="60-5"/>
    <s v="60-5"/>
    <x v="0"/>
    <s v="Innovador"/>
    <s v="Establecer programas preventivos dentro de la gama de servicios que presta la entidad"/>
    <s v="8-Modelo Integrado de Planeación y Gestión "/>
    <s v="NO"/>
    <s v="N/A"/>
    <s v=" 13.Defensa jurídica"/>
    <s v="N/A"/>
    <s v="Política de Prevención del Daño Antijurídico, formulada. (Documento de la formulación de la política de prevención/único entregable)"/>
    <n v="0.15"/>
    <m/>
    <n v="1"/>
    <s v="Numérica"/>
    <s v="# de Política de Prevención del Daño Antijurídico formulada/1 Política de Prevención del Daño Antijurídico a formular"/>
    <d v="2023-06-26T00:00:00"/>
    <d v="2023-12-31T00:00:00"/>
    <s v="»60-Grupo de Trabajo Gestión Judicial"/>
    <x v="0"/>
    <s v="Cumplida"/>
    <n v="1"/>
    <s v="Se remitió a través del Sistema Ekogui la formualción de la PPDA, la cual quedó aprobada el día 29 de diciembre de 2023. Se adjunta documento aprobado"/>
    <d v="2023-12-29T00:00:00"/>
    <n v="1"/>
    <s v="Se valida cumplimiento del producto, se evidencia en los soportes documento de la formulación de la política de prevención del daño antijurídico."/>
    <d v="2023-12-29T00:00:00"/>
    <s v="SI"/>
    <s v="NA"/>
    <n v="0.15"/>
    <m/>
  </r>
  <r>
    <s v="JURIDICA"/>
    <x v="8"/>
    <s v="»60-"/>
    <s v="Grupo de Trabajo Gestión Judicial"/>
    <n v="1"/>
    <s v="60-5-1"/>
    <s v="60-5"/>
    <x v="1"/>
    <s v="Innovador"/>
    <s v="N/A"/>
    <s v="N/A"/>
    <s v="N/A"/>
    <s v="N/A"/>
    <s v="N/A"/>
    <s v="N/A"/>
    <s v="Realizar informe de análisis de causas de demanda y condena para la formulación de la Política de Prevención del Daño Antijurídico (Informe Word de análisis de causas de demanda y condena/único entregable)"/>
    <n v="0.25"/>
    <n v="3.7499999999999999E-2"/>
    <n v="1"/>
    <s v="Numérica"/>
    <s v="# de Informe de análisis de causas de demanda y condena elaborado/1 informe de análisis de causas de demanda y condena a elaborar"/>
    <d v="2023-06-26T00:00:00"/>
    <d v="2023-10-13T00:00:00"/>
    <s v="»60-Grupo de Trabajo Gestión Judicial"/>
    <x v="0"/>
    <s v="Cumplida"/>
    <n v="1"/>
    <s v="Se realizaron mesas de trabajo con las áreas misionales para analizar los causas y su causas que pueden llevar a la constitución del daño antijurídico y determinar como se pueden prevenir. Posteriormente se elaboró el informe de análisis de causas de demanda y de condena, el cuál será presentado al Comité de Conciliación. Se adjunta informe Word"/>
    <d v="2023-09-30T00:00:00"/>
    <n v="1"/>
    <s v="Se valida cumplimiento de la actividad. Se evidencia en los soportes informe de análisis de causas de demandas. "/>
    <d v="2023-09-30T00:00:00"/>
    <s v="SI"/>
    <n v="1"/>
    <n v="3.7499999999999999E-2"/>
    <n v="1"/>
  </r>
  <r>
    <s v="JURIDICA"/>
    <x v="8"/>
    <s v="»60-"/>
    <s v="Grupo de Trabajo Gestión Judicial"/>
    <n v="1"/>
    <s v="60-5-2"/>
    <s v="60-5"/>
    <x v="1"/>
    <s v="Innovador"/>
    <s v="N/A"/>
    <s v="N/A"/>
    <s v="N/A"/>
    <s v="N/A"/>
    <s v="N/A"/>
    <s v="N/A"/>
    <s v="Presentar y socializar informe de análisis de causas de demanda y condena con las áreas misionales de la Entidad (Acta de reunión y/o capturas de pantalla de la reunión)"/>
    <n v="0.2"/>
    <n v="0.03"/>
    <n v="1"/>
    <s v="Numérica"/>
    <s v="# de Proyecto de formulación de la Política elaborado/1 proyecto de formulación de la Política a elaborar"/>
    <d v="2023-10-17T00:00:00"/>
    <d v="2023-10-31T00:00:00"/>
    <s v="»60-Grupo de Trabajo Gestión Judicial"/>
    <x v="0"/>
    <s v="Cumplida"/>
    <n v="1"/>
    <s v="Se presentó el informe de análisis de causas de demanda y de condena en el Comité de conciliación. Se adjunta acta"/>
    <d v="2023-10-24T00:00:00"/>
    <n v="1"/>
    <s v="Se valida cumplimiento de la actividad. Se evidencia en los soportes la presetación y socialización del informe de análisis de causas de demanda y condena con las áreas misionales de la Entidad."/>
    <d v="2023-10-24T00:00:00"/>
    <s v="SI"/>
    <n v="1"/>
    <n v="0.03"/>
    <n v="1"/>
  </r>
  <r>
    <s v="JURIDICA"/>
    <x v="8"/>
    <s v="»60-"/>
    <s v="Grupo de Trabajo Gestión Judicial"/>
    <n v="1"/>
    <s v="60-5-3"/>
    <s v="60-5"/>
    <x v="1"/>
    <s v="Innovador"/>
    <s v="N/A"/>
    <s v="N/A"/>
    <s v="N/A"/>
    <s v="N/A"/>
    <s v="N/A"/>
    <s v="N/A"/>
    <s v="Formular proyecto de la Política de Prevención del Daño Antijurídico de acuerdo con los lineamientos de la ANDJE (Documento de formulación/único entregable)"/>
    <n v="0.25"/>
    <n v="3.7499999999999999E-2"/>
    <n v="1"/>
    <s v="Numérica"/>
    <s v="# de Proyecto de formulación de la Política elaborado/1 proyecto de formulación de la Política a elaborar"/>
    <d v="2023-11-01T00:00:00"/>
    <d v="2023-11-30T00:00:00"/>
    <s v="»60-Grupo de Trabajo Gestión Judicial"/>
    <x v="0"/>
    <s v="Cumplida"/>
    <n v="1"/>
    <s v="Durante el último trimestre de 2023 se realizó la formulación de la Política de Prevención del Daño Antijurídico. Se adjunta documento Excel con la formulación"/>
    <d v="2023-11-30T00:00:00"/>
    <n v="1"/>
    <s v="Se valida cumplimiento de la actividad. Se evidencia en el soporte formular proyecto de la política de prevención del daño antijurídico de acuerdo con los lineamientos de la ANDJE."/>
    <d v="2023-11-30T00:00:00"/>
    <s v="SI"/>
    <n v="1"/>
    <n v="3.7499999999999999E-2"/>
    <n v="1"/>
  </r>
  <r>
    <s v="JURIDICA"/>
    <x v="8"/>
    <s v="»60-"/>
    <s v="Grupo de Trabajo Gestión Judicial"/>
    <n v="1"/>
    <s v="60-5-4"/>
    <s v="60-5"/>
    <x v="1"/>
    <s v="Innovador"/>
    <s v="N/A"/>
    <s v="N/A"/>
    <s v="N/A"/>
    <s v="N/A"/>
    <s v="N/A"/>
    <s v="N/A"/>
    <s v="Presentar la formulación de la Política de Prevención del Daño Antijurídico al Comité de Conciliación (Acta del comité de conciliación y documento de la presentación)"/>
    <n v="0.15"/>
    <n v="2.2499999999999999E-2"/>
    <n v="1"/>
    <s v="Numérica"/>
    <s v="# de Documento de la política presentado/1 documento de la Política a presentar"/>
    <d v="2023-12-01T00:00:00"/>
    <d v="2023-12-15T00:00:00"/>
    <s v="»60-Grupo de Trabajo Gestión Judicial"/>
    <x v="0"/>
    <s v="Cumplida"/>
    <n v="1"/>
    <s v="Se presentó la formulación de la PPDA al Comité de conciliación en la sesión del 13 de diciembre de 2023. Se adjunta acta y presentación"/>
    <d v="2023-12-13T00:00:00"/>
    <n v="1"/>
    <s v="Se valida cumplimiento de la actividad. Se evidencia en los soportes presentación de la formulación de la política de prevención del daño antijurídico al comité de conciliación."/>
    <d v="2023-12-13T00:00:00"/>
    <s v="SI"/>
    <n v="1"/>
    <n v="2.2499999999999999E-2"/>
    <n v="1"/>
  </r>
  <r>
    <s v="JURIDICA"/>
    <x v="8"/>
    <s v="»60-"/>
    <s v="Grupo de Trabajo Gestión Judicial"/>
    <n v="1"/>
    <s v="60-5-5"/>
    <s v="60-5"/>
    <x v="1"/>
    <s v="Innovador"/>
    <s v="N/A"/>
    <s v="N/A"/>
    <s v="N/A"/>
    <s v="N/A"/>
    <s v="N/A"/>
    <s v="N/A"/>
    <s v="Enviar a la ANDJE la formulación de la Política de Prevención del Daño Antijurídico para aprobación (Soporte de envío del documento a la ANDJE/único entregable)"/>
    <n v="0.15"/>
    <n v="2.2499999999999999E-2"/>
    <n v="1"/>
    <s v="Numérica"/>
    <s v="# de Documento de la Política enviado/1 documento de la Política a enviar"/>
    <d v="2023-12-16T00:00:00"/>
    <d v="2023-12-31T00:00:00"/>
    <s v="»60-Grupo de Trabajo Gestión Judicial"/>
    <x v="0"/>
    <s v="Cumplida"/>
    <n v="1"/>
    <s v="Se remitió a través del Sistema Ekogui la formualción de la PPDA, la cual quedó aprobada el día 29 de diciembre de 2023. Se adjunta documento aprobado y correo informando a la ANDJE"/>
    <d v="2023-12-29T00:00:00"/>
    <n v="1"/>
    <s v="Se valida cumplimiento de la actividad. Se evidencia en los soportes de la remisión a la ANDJE la formulación de la política de prevención de daño antijurídico aprobado."/>
    <d v="2023-12-29T00:00:00"/>
    <s v="SI"/>
    <n v="1"/>
    <n v="2.2499999999999999E-2"/>
    <n v="1"/>
  </r>
  <r>
    <s v="JURIDICA"/>
    <x v="8"/>
    <s v="»60-"/>
    <s v="Grupo de Trabajo Gestión Judicial"/>
    <n v="1"/>
    <s v="60-6"/>
    <s v="60-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60-Grupo de Trabajo Gestión Judicial"/>
    <x v="0"/>
    <s v="Vencida"/>
    <s v="NA"/>
    <s v="NA"/>
    <s v="NA"/>
    <m/>
    <s v="NA"/>
    <s v="NA"/>
    <s v="NA"/>
    <s v="NA"/>
    <n v="0"/>
    <m/>
  </r>
  <r>
    <s v="JURIDICA"/>
    <x v="8"/>
    <s v="»60-"/>
    <s v="Grupo de Trabajo Gestión Judicial"/>
    <n v="1"/>
    <s v="60-6-1"/>
    <s v="60-6"/>
    <x v="6"/>
    <s v="Act Compartida"/>
    <s v="N/A"/>
    <s v="N/A"/>
    <s v="N/A"/>
    <s v="N/A"/>
    <s v="N/A"/>
    <s v="N/A"/>
    <s v="Ejecutar las actividades compartidas cuya fecha de vencimiento se encuentra dentro del cuarto trimestre del año "/>
    <n v="1"/>
    <n v="1"/>
    <n v="1"/>
    <s v="Numérica"/>
    <s v="Sumatoria logros ponderados verificados actividades programadas / promedio meta ponderada periodo evaluado "/>
    <d v="2023-10-01T00:00:00"/>
    <d v="2023-12-30T00:00:00"/>
    <s v="»60-Grupo de Trabajo Gestión Judicial"/>
    <x v="0"/>
    <s v="Vencida"/>
    <s v="NA"/>
    <s v="NA"/>
    <s v="NA"/>
    <m/>
    <s v="NA"/>
    <s v="NA"/>
    <s v="NA"/>
    <s v="NA"/>
    <n v="0"/>
    <m/>
  </r>
  <r>
    <s v="JURIDICA"/>
    <x v="8"/>
    <s v="»60-"/>
    <s v="Grupo de Trabajo Gestión Judicial"/>
    <n v="1"/>
    <s v="60-7"/>
    <s v="60-7"/>
    <x v="0"/>
    <s v="Innovador"/>
    <s v="Fortalecer  e incrementar la participación institucional en las actividades de gestión de conocimiento."/>
    <s v="4-Caracterización Grupos de Valor"/>
    <s v="NO"/>
    <s v="N/A"/>
    <s v=" 13.Defensa jurídica"/>
    <s v="N/A"/>
    <s v="Capacitaciones para el equipo jurídico realizadas por la ANDJE (2 listas de asistencia y/o capturas de pantalla de las capacitaciones)"/>
    <n v="0.1"/>
    <m/>
    <n v="2"/>
    <s v="Numérica"/>
    <s v="# de capacitaciones asistidas/2 capacitaciones programadas"/>
    <d v="2023-10-02T00:00:00"/>
    <d v="2023-12-29T00:00:00"/>
    <s v="»60-Grupo de Trabajo Gestión Judicial"/>
    <x v="0"/>
    <s v="Cumplida"/>
    <n v="1"/>
    <s v="Los abogados asistieron a dos capacitaciones realizadas por la ANDJE, los días 16 y 21 de noviembre de 2023 sobre &quot;Aspectos relevantes de la Ley 2080&quot; y &quot;Prueba pericial&quot; respectivamente."/>
    <d v="2023-11-21T00:00:00"/>
    <n v="1"/>
    <s v="Se valida cumplimiento del producto, sSe evidencia en los soportes de la participación de capacitaciones realizadas por la ANDJE."/>
    <d v="2023-11-21T00:00:00"/>
    <s v="SI"/>
    <s v="NA"/>
    <n v="0.1"/>
    <m/>
  </r>
  <r>
    <s v="JURIDICA"/>
    <x v="8"/>
    <s v="»60-"/>
    <s v="Grupo de Trabajo Gestión Judicial"/>
    <n v="1"/>
    <s v="60-7-1"/>
    <s v="60-7"/>
    <x v="1"/>
    <s v="Innovador"/>
    <s v="N/A"/>
    <s v="N/A"/>
    <s v="N/A"/>
    <s v="N/A"/>
    <s v="N/A"/>
    <s v="N/A"/>
    <s v="Solicitar mediante correo electrónico a la ANDJE que se realicen dos jornadas de capacitación para los abogados del Grupo de Trabajo de Gestión Judicial.(Correo electrónico con la solicitud/único entregable)"/>
    <n v="0.4"/>
    <n v="4.0000000000000008E-2"/>
    <n v="1"/>
    <s v="Numérica"/>
    <s v="# de correo electrónicos enviados/ # de correo electrónicos a enviar"/>
    <d v="2023-10-02T00:00:00"/>
    <d v="2023-10-15T00:00:00"/>
    <s v="»60-Grupo de Trabajo Gestión Judicial"/>
    <x v="0"/>
    <s v="Cumplida"/>
    <n v="1"/>
    <s v="Se solicitó a la ANDJE a través de correo electrónico los espacios para realizar las capacitaciones a los abogados del Grupo de Gestión Judicial."/>
    <d v="2023-10-03T00:00:00"/>
    <n v="1"/>
    <s v="Se valida cumplimiento de la actividad. Se evidencia en los soportes de solicitud de capacitaciones."/>
    <d v="2023-10-03T00:00:00"/>
    <s v="SI"/>
    <n v="1"/>
    <n v="4.0000000000000008E-2"/>
    <n v="1"/>
  </r>
  <r>
    <s v="JURIDICA"/>
    <x v="8"/>
    <s v="»60-"/>
    <s v="Grupo de Trabajo Gestión Judicial"/>
    <n v="1"/>
    <s v="60-7-2"/>
    <s v="60-7"/>
    <x v="1"/>
    <s v="Innovador"/>
    <s v="N/A"/>
    <s v="N/A"/>
    <s v="N/A"/>
    <s v="N/A"/>
    <s v="N/A"/>
    <s v="N/A"/>
    <s v="Participar en dos capacitaciones desarrolladas por la ANDJE (Capturas de pantalla de las capacitaciones y/o listado de asistencia)"/>
    <n v="0.6"/>
    <n v="0.06"/>
    <n v="2"/>
    <s v="Numérica"/>
    <s v="# de capacitaciones asistidas/2 capacitaciones programadas"/>
    <d v="2023-10-18T00:00:00"/>
    <d v="2023-12-29T00:00:00"/>
    <s v="»60-Grupo de Trabajo Gestión Judicial"/>
    <x v="0"/>
    <s v="Cumplida"/>
    <n v="1"/>
    <s v="Los abogados asistieron a dos capacitaciones realizadas por la ANDJE, los días 16 y 21 de noviembre de 2023 sobre &quot;Aspectos relevantes de la Ley 2080&quot; y &quot;Prueba pericial&quot; respectivamente."/>
    <d v="2023-11-21T00:00:00"/>
    <n v="1"/>
    <s v="Se valida cumplimiento de la actividad. Se evidencia en los soportes de la participación de capacitaciones realizadas por la ANDJE."/>
    <d v="2023-11-21T00:00:00"/>
    <s v="SI"/>
    <n v="1"/>
    <n v="0.06"/>
    <n v="1"/>
  </r>
  <r>
    <s v="OSCAE"/>
    <x v="9"/>
    <s v="»71-"/>
    <s v="Grupo de Formación"/>
    <n v="1"/>
    <s v="71-1"/>
    <s v="71-1"/>
    <x v="0"/>
    <s v="Operativo"/>
    <s v="Incrementar las actividades de difusión y pedagogía en el marco de las funciones de la SIC, para empoderar a usuarios y consumidores. "/>
    <s v="10-Indicadores"/>
    <s v="NO"/>
    <s v="  6»Fortalecimiento del sistema de atención al ciudadano de la superintendencia de industria y comercio a nivel  nacional"/>
    <s v=" 8. Servicio al ciudadano,  8. Servicio al ciudadano"/>
    <s v=" 14-PTEP - Transparencia y acceso a la información "/>
    <s v="Programa de formación a la ciudadanía general en Propiedad Industrial, Datos personales, Protección de la competencia y Protección al consumidor , implementado (Informe consolidado de jornadas y/o cursos realizados)"/>
    <n v="0.35"/>
    <m/>
    <n v="247"/>
    <s v="Numérica"/>
    <s v="# de jornadas y/o cursos  realizados / 247  jornadas y/o cursos a realizar)*100"/>
    <d v="2023-02-01T00:00:00"/>
    <d v="2023-12-11T00:00:00"/>
    <s v="»71-Grupo de Formación"/>
    <x v="0"/>
    <s v="Cumplida"/>
    <n v="1.02"/>
    <s v="Se implementó del programa de formación a la ciudadanía general._x000a_Con corte a 31 de diciembre se realizaron 251 de 247 jornadas y/o cursos._x000a__x000a_Nota: En el mes de diciembre la Superintendente autorizó el ajuste de meta de las jornadas de formación de 230 a 247."/>
    <d v="2023-12-09T00:00:00"/>
    <n v="1"/>
    <s v="Se avala el cumplimiento del presente producto mediante informe que da cuenta el numero de capacitaciones y las modalidades de las mismas. Se ajusta el porcentaje de cumplimiento al 100%"/>
    <d v="2023-12-09T00:00:00"/>
    <m/>
    <s v="NA"/>
    <n v="0.35"/>
    <m/>
  </r>
  <r>
    <s v="OSCAE"/>
    <x v="9"/>
    <s v="»71-"/>
    <s v="Grupo de Formación"/>
    <n v="1"/>
    <s v="71-1-1"/>
    <s v="71-1"/>
    <x v="1"/>
    <s v="Operativo"/>
    <s v="N/A"/>
    <s v="N/A"/>
    <s v="N/A"/>
    <s v="N/A"/>
    <s v="N/A"/>
    <s v="N/A"/>
    <s v="Definir la oferta académica de formación a la ciudadanía general. (Documento de la oferta académica definida)"/>
    <n v="0.2"/>
    <n v="6.9999999999999993E-2"/>
    <n v="1"/>
    <s v="Numérica"/>
    <s v="# de ofertas académicas definidas / 1 oferta académica a definir)*100"/>
    <d v="2023-02-01T00:00:00"/>
    <d v="2023-02-28T00:00:00"/>
    <s v="»71-Grupo de Formación"/>
    <x v="1"/>
    <s v="Cumplida"/>
    <n v="1"/>
    <s v="En el mes de febrero se definió la oferta académica del Programa de formación a la ciudadanía general que incluye los temas misionales de Propiedad Industrial, Datos personales, Protección de la competencia y Protección al consumidor."/>
    <d v="2023-02-28T00:00:00"/>
    <n v="1"/>
    <s v="De acuerdo con el soporte entregado la actividad fue cumplida "/>
    <d v="2023-02-28T00:00:00"/>
    <s v="SI"/>
    <n v="1"/>
    <n v="6.9999999999999993E-2"/>
    <n v="1"/>
  </r>
  <r>
    <s v="OSCAE"/>
    <x v="9"/>
    <s v="»71-"/>
    <s v="Grupo de Formación"/>
    <n v="1"/>
    <s v="71-1-2"/>
    <s v="71-1"/>
    <x v="1"/>
    <s v="Operativo"/>
    <s v="N/A"/>
    <s v="N/A"/>
    <s v="N/A"/>
    <s v="N/A"/>
    <s v="N/A"/>
    <s v="N/A"/>
    <s v="Implementar la oferta académica de formación dirigida a la ciudadanía en general (Informe mensual de implementación de la oferta)"/>
    <n v="0.7"/>
    <n v="0.24499999999999997"/>
    <n v="9"/>
    <s v="Numérica"/>
    <s v="# de informes de la oferta académica implementada / 9 informes de la oferta  a implementar) *100"/>
    <d v="2023-03-01T00:00:00"/>
    <d v="2023-12-07T00:00:00"/>
    <s v="»71-Grupo de Formación"/>
    <x v="0"/>
    <s v="Cumplida"/>
    <n v="1"/>
    <s v="Se implementó la oferta académica del programa de formación a la ciudadanía general._x000a_Con corte a 31 de diciembre se cuenta con 9 de los 9 informes mensuales de implementación programados, correspondientes a febrero, marzo (I Trim), abril, mayo y junio (II Trim), julio, agosto y septiembre (III Trim), octubre (IV Trim)"/>
    <d v="2023-11-14T00:00:00"/>
    <n v="1"/>
    <s v="Se avala el cumplimiento de la presente actividad con el informe No 9 implementación programa de formación a la ciudadania "/>
    <d v="2023-11-14T00:00:00"/>
    <s v="SI"/>
    <n v="1"/>
    <n v="0.24499999999999997"/>
    <n v="1"/>
  </r>
  <r>
    <s v="OSCAE"/>
    <x v="9"/>
    <s v="»71-"/>
    <s v="Grupo de Formación"/>
    <n v="1"/>
    <s v="71-1-3"/>
    <s v="71-1"/>
    <x v="1"/>
    <s v="Operativo"/>
    <s v="N/A"/>
    <s v="N/A"/>
    <s v="N/A"/>
    <s v="N/A"/>
    <s v="N/A"/>
    <s v="N/A"/>
    <s v="Consolidar el informe final de la implementación de la oferta académica de formación a la ciudadanía general. (Informe consolidado de jornadas y/o cursos realizados)"/>
    <n v="0.1"/>
    <n v="3.4999999999999996E-2"/>
    <n v="247"/>
    <s v="Numérica"/>
    <s v="# de jornadas y/o cursos  realizados / 247  jornadas y/o cursos a realizar)*100"/>
    <d v="2023-12-07T00:00:00"/>
    <d v="2023-12-11T00:00:00"/>
    <s v="»71-Grupo de Formación"/>
    <x v="0"/>
    <s v="Cumplida"/>
    <n v="1.02"/>
    <s v="Se consolidó el informe final de la implementación de la oferta académica de formación a la ciudadanía general. _x000a_Con corte a 31 de diciembre se realizaron 251 de 247 jornadas y/o cursos._x000a__x000a_Nota: En el mes de diciembre la Superintendente autorizó el ajuste de meta de las jornadas de formación de 230 a 247."/>
    <d v="2023-12-09T00:00:00"/>
    <n v="1"/>
    <s v="Se avala el cumplimiento de la presente actividad  mediante informe que da cuenta el numero de capacitaciones y las modalidades de las mismas. Se ajusta el porcentaje de cumplimiento al 100%"/>
    <d v="2023-12-09T00:00:00"/>
    <s v="SI"/>
    <n v="1"/>
    <n v="3.4999999999999996E-2"/>
    <n v="1"/>
  </r>
  <r>
    <s v="OSCAE"/>
    <x v="9"/>
    <s v="»71-"/>
    <s v="Grupo de Formación"/>
    <n v="1"/>
    <s v="71-2"/>
    <s v="71-2"/>
    <x v="0"/>
    <s v="Operativo"/>
    <s v="Incrementar las actividades de difusión y pedagogía en el marco de las funciones de la SIC, para empoderar a usuarios y consumidores. "/>
    <s v="5-CONPES"/>
    <s v="NO"/>
    <s v="  6»Fortalecimiento del sistema de atención al ciudadano de la superintendencia de industria y comercio a nivel  nacional"/>
    <s v=" 6. Transparencia, acceso a la información pública y lucha contra la corrupción"/>
    <s v=" 14-PTEP - Transparencia y acceso a la información "/>
    <s v="Jornadas de formación relacionadas con Protección al Consumidor Electrónico y Protección de datos en plataformas digitales -Conpes 4012-2020, realizadas. (Informe de cada Jornada realizada)"/>
    <n v="0.1"/>
    <m/>
    <n v="12"/>
    <s v="Numérica"/>
    <s v="# de jornadas realizadas / 12 jornadas a realizar)*100"/>
    <d v="2023-02-01T00:00:00"/>
    <d v="2023-12-11T00:00:00"/>
    <s v="»71-Grupo de Formación"/>
    <x v="0"/>
    <s v="Cumplida"/>
    <n v="1"/>
    <s v="Con corte a 31 de diciembre se realizaron 12 jornadas de formación del Conpes 4012 de 2020 (2-I Trim, 4-II Trim y 3-III Trim, 3-IV Trim) de las 12 programadas, las cuales se relacionan con Protección al Consumidor Electrónico y Protección de datos en plataformas digitales. Se cuenta con los 3 informes de las jornadas desarrolladas en el trimestre."/>
    <d v="2023-12-07T00:00:00"/>
    <n v="1"/>
    <s v="Se avala el cumplimiento del presente producto mediante 3 soportes para un total de 12 informes sobre informes de capacitación "/>
    <d v="2023-12-07T00:00:00"/>
    <m/>
    <s v="NA"/>
    <n v="0.1"/>
    <m/>
  </r>
  <r>
    <s v="OSCAE"/>
    <x v="9"/>
    <s v="»71-"/>
    <s v="Grupo de Formación"/>
    <n v="1"/>
    <s v="71-2-1"/>
    <s v="71-2"/>
    <x v="1"/>
    <s v="Operativo"/>
    <s v="N/A"/>
    <s v="N/A"/>
    <s v="N/A"/>
    <s v="N/A"/>
    <s v="N/A"/>
    <s v="N/A"/>
    <s v="Realizar mesa de trabajo para definir los requerimientos y/o especificaciones para  realizar las jornadas Conpes 4012-2020. (Acta mesa de trabajo)"/>
    <n v="0.2"/>
    <n v="2.0000000000000004E-2"/>
    <n v="1"/>
    <s v="Numérica"/>
    <s v="# Mesas de trabajo realizadas / 1 mesa de trabajo a realizar)*100"/>
    <d v="2023-02-01T00:00:00"/>
    <d v="2023-03-17T00:00:00"/>
    <s v="»71-Grupo de Formación"/>
    <x v="1"/>
    <s v="Cumplida"/>
    <n v="1"/>
    <s v="El 9 de febrero se realizó mesa de trabajo en la cual se definieron los requerimientos y/o especificaciones para realizar las jornadas Conpes 4012-2020 en la vigencia 2023."/>
    <d v="2023-02-09T00:00:00"/>
    <n v="1"/>
    <s v="De acuerdo con el soporte entregado la actividad fue cumplida "/>
    <d v="2023-02-09T00:00:00"/>
    <s v="SI"/>
    <n v="1"/>
    <n v="2.0000000000000004E-2"/>
    <n v="1"/>
  </r>
  <r>
    <s v="OSCAE"/>
    <x v="9"/>
    <s v="»71-"/>
    <s v="Grupo de Formación"/>
    <n v="1"/>
    <s v="71-2-2"/>
    <s v="71-2"/>
    <x v="1"/>
    <s v="Operativo"/>
    <s v="N/A"/>
    <s v="N/A"/>
    <s v="N/A"/>
    <s v="N/A"/>
    <s v="N/A"/>
    <s v="N/A"/>
    <s v="Realizar las jornadas de formación relacionadas con Protección al Consumidor Electrónico y Protección de datos en plataformas digitales -Conpes 4012-2020. (Informe de cada jornada realizada)"/>
    <n v="0.7"/>
    <n v="6.9999999999999993E-2"/>
    <n v="12"/>
    <s v="Numérica"/>
    <s v="# de jornadas realizadas / 12 jornadas a realizar)*100"/>
    <d v="2023-03-20T00:00:00"/>
    <d v="2023-12-07T00:00:00"/>
    <s v="»71-Grupo de Formación"/>
    <x v="0"/>
    <s v="Cumplida"/>
    <n v="1"/>
    <s v="Con corte a 31 de diciembre se realizaron 12 jornadas de formación del Conpes 4012 de 2020 (2-I Trim, 4-II Trim y 3-III Trim, 3-IV Trim) de las 12 programadas, las cuales se relacionan con Protección al Consumidor Electrónico y Protección de datos en plataformas digitales. Se cuenta con los 3 informes de las jornadas desarrolladas en el trimestre."/>
    <d v="2023-12-07T00:00:00"/>
    <n v="1"/>
    <s v="Se avala el cumplimiento de la presente actividad  mediante 3 soportes para un total de 12 informes sobre capacitaciones de formación "/>
    <d v="2023-12-07T00:00:00"/>
    <s v="SI"/>
    <n v="1"/>
    <n v="6.9999999999999993E-2"/>
    <n v="1"/>
  </r>
  <r>
    <s v="OSCAE"/>
    <x v="9"/>
    <s v="»71-"/>
    <s v="Grupo de Formación"/>
    <n v="1"/>
    <s v="71-2-3"/>
    <s v="71-2"/>
    <x v="1"/>
    <s v="Operativo"/>
    <s v="N/A"/>
    <s v="N/A"/>
    <s v="N/A"/>
    <s v="N/A"/>
    <s v="N/A"/>
    <s v="N/A"/>
    <s v="Realizar informe semestral de avance de las jornadas realizadas en la vigencia para reporte en SISCONPES. (Informe semestral)"/>
    <n v="0.1"/>
    <n v="1.0000000000000002E-2"/>
    <n v="2"/>
    <s v="Numérica"/>
    <s v="# de informes realizados  / 2 informes a realizar)*100"/>
    <d v="2023-06-30T00:00:00"/>
    <d v="2023-12-11T00:00:00"/>
    <s v="»71-Grupo de Formación"/>
    <x v="0"/>
    <s v="Cumplida"/>
    <n v="1"/>
    <s v="En el mes de diciembre se realizó el segundo informe semestral de 2023 (julio a diciembre) de avance de las jornadas realizadas relacionadas con  del Conpes 4012-2020 para reporte en SISCONPES."/>
    <d v="2023-12-27T00:00:00"/>
    <n v="1"/>
    <s v="Se avala el cumplimiento de la presente actividad mediante informe de cumplimiento de las actividades conpes en donde se indican que se realizaron 6 capacitaciones  en el semestre comprendido de julio a diciembre "/>
    <d v="2023-12-27T00:00:00"/>
    <s v="SI"/>
    <n v="1"/>
    <n v="1.0000000000000002E-2"/>
    <n v="1"/>
  </r>
  <r>
    <s v="OSCAE"/>
    <x v="9"/>
    <s v="»71-"/>
    <s v="Grupo de Formación"/>
    <n v="1"/>
    <s v="71-3"/>
    <s v="71-3"/>
    <x v="0"/>
    <s v="Operativo"/>
    <s v="Aumentar la presencia institucional con la población vulnerable"/>
    <s v="4-Caracterización Grupos de Valor"/>
    <s v="NO"/>
    <s v="  6»Fortalecimiento del sistema de atención al ciudadano de la superintendencia de industria y comercio a nivel  nacional"/>
    <s v=" 8. Servicio al ciudadano,  9. Participación ciudadana en la gestión pública"/>
    <s v=" 14-PTEP - Transparencia y acceso a la información "/>
    <s v="Jornadas de formación de la Estrategia &quot;Diversamente Hábiles&quot; dirigida a ciudadanos en condición de discapacidad, realizadas. (Informe de jornadas realizadas)"/>
    <n v="0.1"/>
    <m/>
    <n v="30"/>
    <s v="Numérica"/>
    <s v="# de jornadas realizadas / 30 jornadas a realizar.)*100"/>
    <d v="2023-04-01T00:00:00"/>
    <d v="2023-12-11T00:00:00"/>
    <s v="»71-Grupo de Formación"/>
    <x v="0"/>
    <s v="Cumplida"/>
    <n v="1"/>
    <s v="Con corte a 31 de diciembre se realizaron 30 de 30 Jornadas de formación de la Estrategia &quot;Diversamente Hábiles&quot; dirigida a ciudadanos con discapacidad._x000a__x000a_Nota: En el mes de diciembre la Superintendente autorizó el ajuste de meta de las jornadas de formación de 25 a 30."/>
    <d v="2023-12-06T00:00:00"/>
    <n v="1"/>
    <s v="Se avala el cumplimiento del presente producto mediane los entregables establecidos para el mismo "/>
    <d v="2023-12-06T00:00:00"/>
    <m/>
    <s v="NA"/>
    <n v="0.1"/>
    <m/>
  </r>
  <r>
    <s v="OSCAE"/>
    <x v="9"/>
    <s v="»71-"/>
    <s v="Grupo de Formación"/>
    <n v="1"/>
    <s v="71-3-1"/>
    <s v="71-3"/>
    <x v="1"/>
    <s v="Operativo"/>
    <s v="N/A"/>
    <s v="N/A"/>
    <s v="N/A"/>
    <s v="N/A"/>
    <s v="N/A"/>
    <s v="N/A"/>
    <s v="Definir la oferta académica de &quot; Diversamente Hábiles&quot;  dirigida a ciudadanos en condición de discapacidad, para la vigencia. (Documento de la oferta académica definida)"/>
    <n v="0.2"/>
    <n v="2.0000000000000004E-2"/>
    <n v="1"/>
    <s v="Numérica"/>
    <s v="# de ofertas académicas definidas / 1 oferta académica a definir)*100"/>
    <d v="2023-04-01T00:00:00"/>
    <d v="2023-04-14T00:00:00"/>
    <s v="»71-Grupo de Formación"/>
    <x v="2"/>
    <s v="Cumplida"/>
    <n v="1"/>
    <s v="La actividad se encontraba programada con fecha final para el mes de abril, ésta se ejecutó en el mes de marzo, en donde se definió la oferta académica de la estrategia “Diversamente Hábiles&quot;  dirigida a ciudadanos en condición de discapacidad."/>
    <d v="2023-03-29T00:00:00"/>
    <n v="1"/>
    <s v="Las evidencias permiten verificar el cumplimiento de la actividad "/>
    <d v="2023-04-14T00:00:00"/>
    <s v="SI"/>
    <n v="1"/>
    <n v="2.0000000000000004E-2"/>
    <n v="1"/>
  </r>
  <r>
    <s v="OSCAE"/>
    <x v="9"/>
    <s v="»71-"/>
    <s v="Grupo de Formación"/>
    <n v="1"/>
    <s v="71-3-2"/>
    <s v="71-3"/>
    <x v="1"/>
    <s v="Operativo"/>
    <s v="N/A"/>
    <s v="N/A"/>
    <s v="N/A"/>
    <s v="N/A"/>
    <s v="N/A"/>
    <s v="N/A"/>
    <s v="Concertar con organizaciones que atiendan personas en condición de discapacidad, la realización de las jornadas  (Informe de concertación de jornadas)"/>
    <n v="0.2"/>
    <n v="2.0000000000000004E-2"/>
    <n v="3"/>
    <s v="Numérica"/>
    <s v="# de informes de concertación realizados / 3 informes de concertación a realizar)*100"/>
    <d v="2023-04-01T00:00:00"/>
    <d v="2023-11-30T00:00:00"/>
    <s v="»71-Grupo de Formación"/>
    <x v="0"/>
    <s v="Cumplida"/>
    <n v="1"/>
    <s v="Se concertó con las organizaciones que atienden personas con discapacidad, la realización de jornadas académicas de la estrategia de Diversamente Hábiles. Se cuenta con el tercer informe de concertación con corte a 31 de octubre"/>
    <d v="2023-10-31T00:00:00"/>
    <n v="1"/>
    <s v="Se avala el cumplimiento de la presente actividad mediante informe en donde se indica que se concerto con organizaciones que atienden personas con discapacidad "/>
    <d v="2023-10-31T00:00:00"/>
    <s v="SI"/>
    <n v="1"/>
    <n v="2.0000000000000004E-2"/>
    <n v="1"/>
  </r>
  <r>
    <s v="OSCAE"/>
    <x v="9"/>
    <s v="»71-"/>
    <s v="Grupo de Formación"/>
    <n v="1"/>
    <s v="71-3-3"/>
    <s v="71-3"/>
    <x v="1"/>
    <s v="Operativo"/>
    <s v="N/A"/>
    <s v="N/A"/>
    <s v="N/A"/>
    <s v="N/A"/>
    <s v="N/A"/>
    <s v="N/A"/>
    <s v="Realizar las jornadas de formación dirigidas a ciudadanos en condición de discapacidad. (Informe trimestral de avance de las jornadas realizadas)."/>
    <n v="0.6"/>
    <n v="0.06"/>
    <n v="30"/>
    <s v="Numérica"/>
    <s v="# de jornadas realizadas / 30 jornadas a realizar.)*100"/>
    <d v="2023-04-01T00:00:00"/>
    <d v="2023-12-11T00:00:00"/>
    <s v="»71-Grupo de Formación"/>
    <x v="0"/>
    <s v="Cumplida"/>
    <n v="1"/>
    <s v="Con corte a 30 de septiembre se realizaron 30 de 30 Jornadas de formación de la Estrategia &quot;Diversamente Hábiles&quot; dirigida a ciudadanos con discapacidad. Se cuenta con el tercer informe trimestral de avance de las jornadas realizadas._x000a__x000a_Nota: En el mes de diciembre la Superintendente autorizó el ajuste de meta de las jornadas de formación de 25 a 30."/>
    <d v="2023-12-06T00:00:00"/>
    <n v="1"/>
    <s v="Se avala el cumplimiento de la presente actividad mediante informe en donde se indica el numero de jornadas realizadas para personas con discapacidad "/>
    <d v="2023-12-06T00:00:00"/>
    <s v="SI"/>
    <n v="1"/>
    <n v="0.06"/>
    <n v="1"/>
  </r>
  <r>
    <s v="OSCAE"/>
    <x v="9"/>
    <s v="»71-"/>
    <s v="Grupo de Formación"/>
    <n v="1"/>
    <s v="71-4"/>
    <s v="71-4"/>
    <x v="0"/>
    <s v="Operativo"/>
    <s v="Ampliar la oferta Institucional de formación a niños, niñas, adolescentes y jóvenes "/>
    <s v="4-Caracterización Grupos de Valor"/>
    <s v="NO"/>
    <s v="  6»Fortalecimiento del sistema de atención al ciudadano de la superintendencia de industria y comercio a nivel  nacional"/>
    <s v=" 8. Servicio al ciudadano,  9. Participación ciudadana en la gestión pública"/>
    <s v=" 16- Participación Ciudadana "/>
    <s v="Jornadas de formación de la Estrategia de sensibilización SICEDUCA Jr, dirigida a niños, niñas y adolescentes, realizadas.  (Informe consolidado de jornadas realizadas)"/>
    <n v="0.1"/>
    <m/>
    <n v="105"/>
    <s v="Numérica"/>
    <s v="# de jornadas realizadas / 105 jornadas a realizar.)*100"/>
    <d v="2023-04-01T00:00:00"/>
    <d v="2023-12-11T00:00:00"/>
    <s v="»71-Grupo de Formación"/>
    <x v="0"/>
    <s v="Cumplida"/>
    <n v="1"/>
    <s v="Con corte a 31 de diciembre se realizaron 105 de 105 Jornadas de formación de la Estrategia de sensibilización SIC EDUCA Jr., dirigida a niños, niñas y adolescentes,_x000a__x000a_Nota: En el mes de diciembre la Superintendente autorizó el ajuste de meta de las jornadas de formación de 100 a 105."/>
    <d v="2023-12-06T00:00:00"/>
    <n v="1"/>
    <s v="Se vala el cumplimiento del presente producto mediante informe consolidado de la estrategia SICEDUCA "/>
    <d v="2023-12-06T00:00:00"/>
    <m/>
    <s v="NA"/>
    <n v="0.1"/>
    <m/>
  </r>
  <r>
    <s v="OSCAE"/>
    <x v="9"/>
    <s v="»71-"/>
    <s v="Grupo de Formación"/>
    <n v="1"/>
    <s v="71-4-1"/>
    <s v="71-4"/>
    <x v="1"/>
    <s v="Operativo"/>
    <s v="N/A"/>
    <s v="N/A"/>
    <s v="N/A"/>
    <s v="N/A"/>
    <s v="N/A"/>
    <s v="N/A"/>
    <s v="Definir la oferta académica de la Estrategia &quot;SIC Educa&quot; dirigida a niños, niñas y adolescentes para la vigencia. (Documento de la oferta académica definida)"/>
    <n v="0.2"/>
    <n v="2.0000000000000004E-2"/>
    <n v="1"/>
    <s v="Numérica"/>
    <s v="# de ofertas académicas definidas / 1 oferta académica a definir)*100"/>
    <d v="2023-04-01T00:00:00"/>
    <d v="2023-04-28T00:00:00"/>
    <s v="»71-Grupo de Formación"/>
    <x v="2"/>
    <s v="Cumplida"/>
    <n v="1"/>
    <s v="La actividad se encontraba programada con fecha final para el mes de abril, ésta se ejecutó en el mes de marzo, en donde se definió la oferta académica de la estrategia &quot;SIC Educa&quot; dirigida a niños, niñas y adolescentes, que incluye los temas misionales en protección de datos personales, protección del consumidor, propiedad industrial y metrología legal."/>
    <d v="2023-03-24T00:00:00"/>
    <n v="1"/>
    <s v="Las evidencias permiten verificar el cumplimiento de la actividad "/>
    <d v="2023-04-28T00:00:00"/>
    <s v="SI"/>
    <n v="1"/>
    <n v="2.0000000000000004E-2"/>
    <n v="1"/>
  </r>
  <r>
    <s v="OSCAE"/>
    <x v="9"/>
    <s v="»71-"/>
    <s v="Grupo de Formación"/>
    <n v="1"/>
    <s v="71-4-2"/>
    <s v="71-4"/>
    <x v="1"/>
    <s v="Operativo"/>
    <s v="N/A"/>
    <s v="N/A"/>
    <s v="N/A"/>
    <s v="N/A"/>
    <s v="N/A"/>
    <s v="N/A"/>
    <s v="Realizar las jornadas de formación de la Estrategia &quot;SIC Educa&quot; (Informe de avance de las jornadas realizadas)"/>
    <n v="0.7"/>
    <n v="6.9999999999999993E-2"/>
    <n v="2"/>
    <s v="Numérica"/>
    <s v="# de informes de avance de las jornadas realizadas / 2 informes de avance de jornadas a realizar)*100"/>
    <d v="2023-04-01T00:00:00"/>
    <d v="2023-12-07T00:00:00"/>
    <s v="»71-Grupo de Formación"/>
    <x v="0"/>
    <s v="Cumplida"/>
    <n v="1"/>
    <s v="Con corte a 31 de diciembre se realizaron 105 de 105 Jornadas de formación de la Estrategia de sensibilización SIC EDUCA Jr., dirigida a niños, niñas y adolescentes. _x000a_Se cuenta con el segundo informe de avance de las jornadas realizadas."/>
    <d v="2023-11-30T00:00:00"/>
    <n v="1"/>
    <s v="Se avala el cumplimiento de la presente actividad mediante segundo informe de las jornadas de formación realizadas de la estretegia SIC EDUCA JR."/>
    <d v="2023-11-30T00:00:00"/>
    <s v="SI"/>
    <n v="1"/>
    <n v="6.9999999999999993E-2"/>
    <n v="1"/>
  </r>
  <r>
    <s v="OSCAE"/>
    <x v="9"/>
    <s v="»71-"/>
    <s v="Grupo de Formación"/>
    <n v="1"/>
    <s v="71-4-3"/>
    <s v="71-4"/>
    <x v="1"/>
    <s v="Operativo"/>
    <s v="N/A"/>
    <s v="N/A"/>
    <s v="N/A"/>
    <s v="N/A"/>
    <s v="N/A"/>
    <s v="N/A"/>
    <s v="Consolidar el informe final de las jornadas de la Estrategia &quot;SIC Educa Jr&quot; realizadas. (Informe consolidado de jornadas realizadas)"/>
    <n v="0.1"/>
    <n v="1.0000000000000002E-2"/>
    <n v="105"/>
    <s v="Numérica"/>
    <s v="# de jornadas realizadas / 105 jornadas a realizar.)*100"/>
    <d v="2023-12-01T00:00:00"/>
    <d v="2023-12-11T00:00:00"/>
    <s v="»71-Grupo de Formación"/>
    <x v="0"/>
    <s v="Cumplida"/>
    <n v="1"/>
    <s v="Se consolidó el informe final de las jornadas realizadas de la Estrategia &quot;SIC Educa Jr.&quot;._x000a_Con corte a 31 de diciembre se realizaron 105 de 105 Jornadas de formación._x000a__x000a_Nota: En el mes de diciembre la Superintendente autorizó el ajuste de meta de las jornadas de formación de 100 a 105."/>
    <d v="2023-12-06T00:00:00"/>
    <n v="1"/>
    <s v="Se avala el cumplimiento de la presente actividad mediante informe consolidado de formación &quot;jornadas realizadas de la estrategia SIC educa JR."/>
    <d v="2023-12-06T00:00:00"/>
    <s v="SI"/>
    <n v="1"/>
    <n v="1.0000000000000002E-2"/>
    <n v="1"/>
  </r>
  <r>
    <s v="OSCAE"/>
    <x v="9"/>
    <s v="»71-"/>
    <s v="Grupo de Formación"/>
    <n v="1"/>
    <s v="71-5"/>
    <s v="71-5"/>
    <x v="0"/>
    <s v="Operativo"/>
    <s v="Mejorar la atención y nuestro relacionamiento con los usuarios para consolidar la oferta institucional de servicios con enfoque en las regiones más apartadas del país"/>
    <s v="8-Modelo Integrado de Planeación y Gestión "/>
    <s v="SI"/>
    <s v="  6»Fortalecimiento del sistema de atención al ciudadano de la superintendencia de industria y comercio a nivel  nacional"/>
    <s v=" 8. Servicio al ciudadano,  9. Participación ciudadana en la gestión pública"/>
    <s v=" 16- Participación Ciudadana "/>
    <s v="Jornadas de formación de la Estrategia de sensibilización ¨Ancestral SIC¨ dirigida  a comunidades étnicas, sobre los derechos y deberes del consumidor definidos en el Estatuto del Consumidor, realizadas.  (Informe de jornadas realizadas)"/>
    <n v="0.15"/>
    <m/>
    <n v="15"/>
    <s v="Numérica"/>
    <s v="# de jornadas realizadas / 15 jornadas a realizar.)*100"/>
    <d v="2023-04-01T00:00:00"/>
    <d v="2023-12-11T00:00:00"/>
    <s v="»71-Grupo de Formación, »3003-Grupo de trabajo de Apoyo a la Red Nacional de Protección al Consumidor"/>
    <x v="0"/>
    <s v="Cumplida"/>
    <n v="1"/>
    <s v="Con corte a 31 de diciembre se realizaron 15 de 15 Jornadas de formación de la Estrategia de sensibilización ¨Ancestral SIC¨ dirigida a comunidades étnicas."/>
    <d v="2023-12-06T00:00:00"/>
    <n v="1"/>
    <s v="Se avala el cumplimiento del presente producto mediante informe consolidado de jornadas realizadas en 2023 estrategia ancestral sic "/>
    <d v="2023-12-06T00:00:00"/>
    <m/>
    <s v="NA"/>
    <n v="0.15"/>
    <m/>
  </r>
  <r>
    <s v="OSCAE"/>
    <x v="9"/>
    <s v="»71-"/>
    <s v="Grupo de Formación"/>
    <n v="1"/>
    <s v="71-5-1"/>
    <s v="71-5"/>
    <x v="1"/>
    <s v="Operativo"/>
    <s v="N/A"/>
    <s v="N/A"/>
    <s v="N/A"/>
    <s v="N/A"/>
    <s v="N/A"/>
    <s v="N/A"/>
    <s v="Definir la estrategia de sensibilización &quot;Ancestral SIC&quot; para la vigencia. (Documento de la Estrategia definida)"/>
    <n v="0.2"/>
    <n v="0.03"/>
    <n v="1"/>
    <s v="Numérica"/>
    <s v="# de estrategias  definidas / 1 estrategia a definir)*100"/>
    <d v="2023-04-01T00:00:00"/>
    <d v="2023-04-28T00:00:00"/>
    <s v="»71-Grupo de Formación"/>
    <x v="2"/>
    <s v="Cumplida"/>
    <n v="1"/>
    <s v="La actividad se encontraba programada con fecha final para el mes de abril, ésta se ejecutó en el mes de marzo, en donde se definió la estrategia de sensibilización &quot;Ancestral SIC&quot; dirigida a comunidades étnicas, que incluye los temas de los derechos y deberes de los consumidores definidos en el Estatuto del Consumidor."/>
    <d v="2023-03-28T00:00:00"/>
    <n v="1"/>
    <s v="Las evidencias permiten verificar el cumplimiento de la actividad "/>
    <d v="2023-04-28T00:00:00"/>
    <s v="SI"/>
    <n v="1"/>
    <n v="0.03"/>
    <n v="1"/>
  </r>
  <r>
    <s v="OSCAE"/>
    <x v="9"/>
    <s v="»71-"/>
    <s v="Grupo de Formación"/>
    <n v="1"/>
    <s v="71-5-2"/>
    <s v="71-5"/>
    <x v="1"/>
    <s v="Operativo"/>
    <s v="N/A"/>
    <s v="N/A"/>
    <s v="N/A"/>
    <s v="N/A"/>
    <s v="N/A"/>
    <s v="N/A"/>
    <s v="Realizar las jornadas de formación de la Estrategia de sensibilización ¨Ancestral SIC¨ dirigida  a comunidades étnicas.  (Informe de avance de las jornadas realizadas)"/>
    <n v="0.7"/>
    <n v="0.105"/>
    <n v="2"/>
    <s v="Numérica"/>
    <s v="# de informes de avance de las jornadas realizadas / 2 informes de avance de jornadas a realizar)*100"/>
    <d v="2023-05-02T00:00:00"/>
    <d v="2023-12-07T00:00:00"/>
    <s v="»71-Grupo de Formación, »3003-Grupo de trabajo de Apoyo a la Red Nacional de Protección al Consumidor"/>
    <x v="0"/>
    <s v="Cumplida"/>
    <n v="1"/>
    <s v="Con corte a 31 de diciembre se realizaron 15 de 15 Jornadas de formación de la Estrategia de sensibilización ¨Ancestral SIC¨ dirigida a comunidades étnicas. Se cuenta con el segundo informe de avance de las jornadas realizadas."/>
    <d v="2023-10-30T00:00:00"/>
    <n v="1"/>
    <s v="Se avala el cumplimiento de la presente actividad mediante  segundo informe de las jornadas realizadas ancestral SIC"/>
    <d v="2023-10-30T00:00:00"/>
    <s v="SI"/>
    <n v="1"/>
    <n v="0.105"/>
    <n v="1"/>
  </r>
  <r>
    <s v="OSCAE"/>
    <x v="9"/>
    <s v="»71-"/>
    <s v="Grupo de Formación"/>
    <n v="1"/>
    <s v="71-5-3"/>
    <s v="71-5"/>
    <x v="1"/>
    <s v="Operativo"/>
    <s v="N/A"/>
    <s v="N/A"/>
    <s v="N/A"/>
    <s v="N/A"/>
    <s v="N/A"/>
    <s v="N/A"/>
    <s v="Consolidar el informe final de las jornadas la Estrategia ¨Ancestral SIC¨ realizadas. (Informe consolidado de jornadas realizadas)"/>
    <n v="0.1"/>
    <n v="1.4999999999999999E-2"/>
    <n v="15"/>
    <s v="Numérica"/>
    <s v="# de jornadas realizadas / 15 jornadas a realizar.)*100"/>
    <d v="2023-12-01T00:00:00"/>
    <d v="2023-12-11T00:00:00"/>
    <s v="»71-Grupo de Formación"/>
    <x v="0"/>
    <s v="Cumplida"/>
    <n v="1"/>
    <s v="Se consolidó el informe final de las jornadas realizadas la Estrategia ¨Ancestral SIC¨._x000a_Con corte a 31 de diciembre se realizaron 15 de 15 Jornadas de formación"/>
    <d v="2023-12-06T00:00:00"/>
    <n v="1"/>
    <s v="Se avala el cumplimiento de la presente actividad mediante informe consolidad de las jornas realizadas 2023 estrategia ancestral sic "/>
    <d v="2023-12-06T00:00:00"/>
    <s v="SI"/>
    <n v="1"/>
    <n v="1.4999999999999999E-2"/>
    <n v="1"/>
  </r>
  <r>
    <s v="OSCAE"/>
    <x v="9"/>
    <s v="»71-"/>
    <s v="Grupo de Formación"/>
    <n v="1"/>
    <s v="71-6"/>
    <s v="71-6"/>
    <x v="0"/>
    <s v="Operativo"/>
    <s v="Incrementar las actividades de difusión y pedagogía en el marco de las funciones de la SIC, para empoderar a usuarios y consumidores. "/>
    <s v="8-Modelo Integrado de Planeación y Gestión "/>
    <s v="SI"/>
    <s v="  6»Fortalecimiento del sistema de atención al ciudadano de la superintendencia de industria y comercio a nivel  nacional"/>
    <s v=" 15.Gestión del conocimiento y la innovación"/>
    <s v=" 13-PTEP - Participación ciudadana y rendición de cuentas"/>
    <s v="Premio Nacional al Inventor Colombiano 2023, realizado. (Informe consolidado de la realización del concurso)"/>
    <n v="0.1"/>
    <m/>
    <n v="1"/>
    <s v="Numérica"/>
    <s v="# de Premios realizados / 1 Premio a realizar)*100"/>
    <d v="2023-04-01T00:00:00"/>
    <d v="2023-12-11T00:00:00"/>
    <s v="»71-Grupo de Formación, »73-Grupo de Comunicación, »2020-Dirección de  Nuevas Creaciones"/>
    <x v="0"/>
    <s v="Cumplida"/>
    <n v="1"/>
    <s v="Se realizó la ceremonia de ganadores del Premio Nacional al Inventor Colombiano 2023, donde participaron todos los nominados y se dio a conocer al público los ganadores de la XIII versión del Premio."/>
    <d v="2023-12-06T00:00:00"/>
    <n v="1"/>
    <s v="Se avala el cumplimiento del presente producto mediante informe consolidaddo de realización del XIII premio nacional al inventor colombiano versión 2023"/>
    <d v="2023-12-06T00:00:00"/>
    <m/>
    <s v="NA"/>
    <n v="0.1"/>
    <m/>
  </r>
  <r>
    <s v="OSCAE"/>
    <x v="9"/>
    <s v="»71-"/>
    <s v="Grupo de Formación"/>
    <n v="1"/>
    <s v="71-6-1"/>
    <s v="71-6"/>
    <x v="1"/>
    <s v="Operativo"/>
    <s v="N/A"/>
    <s v="N/A"/>
    <s v="N/A"/>
    <s v="N/A"/>
    <s v="N/A"/>
    <s v="N/A"/>
    <s v="Diseñar y publicar bases del concurso.  (Captura de pantalla de la publicación)"/>
    <n v="0.2"/>
    <n v="2.0000000000000004E-2"/>
    <n v="1"/>
    <s v="Numérica"/>
    <s v="# de publicaciones realizadas / 1 publicación a realizar)*100"/>
    <d v="2023-04-01T00:00:00"/>
    <d v="2023-04-14T00:00:00"/>
    <s v="»71-Grupo de Formación"/>
    <x v="2"/>
    <s v="Cumplida"/>
    <n v="1"/>
    <s v="Se diseñaron las bases del concurso del Premio Nacional al Inventor Colombiano 2023 en el mes de marzo y se realizó la publicación de estas el 1 de abril. Se cuenta con las capturas de pantalla de la publicación realizada en las páginas web de la SIC y del Campus virtual."/>
    <d v="2023-04-13T00:00:00"/>
    <n v="1"/>
    <s v="Las evidencias permiten verificar el cumplimiento de la actividad "/>
    <d v="2023-04-14T00:00:00"/>
    <s v="SI"/>
    <n v="1"/>
    <n v="2.0000000000000004E-2"/>
    <n v="1"/>
  </r>
  <r>
    <s v="OSCAE"/>
    <x v="9"/>
    <s v="»71-"/>
    <s v="Grupo de Formación"/>
    <n v="1"/>
    <s v="71-6-2"/>
    <s v="71-6"/>
    <x v="2"/>
    <s v="Operativo"/>
    <s v="N/A"/>
    <s v="N/A"/>
    <s v="N/A"/>
    <s v="N/A"/>
    <s v="N/A"/>
    <s v="N/A"/>
    <s v="Definir y ejecutar plan de divulgación del concurso  (Informe que contenga los soportes de las actividades de divulgación realizadas)"/>
    <n v="0"/>
    <n v="0"/>
    <n v="1"/>
    <s v="Numérica"/>
    <s v="# Planes de divulgación definidos y ejecutados / 1 plan de divulgación a definir y ejecutar)*100"/>
    <d v="2023-04-14T00:00:00"/>
    <d v="2023-09-30T00:00:00"/>
    <s v="»73-Grupo de Comunicación"/>
    <x v="3"/>
    <s v="Cumplida"/>
    <n v="1"/>
    <s v="Una vez definido en el mes de junio el plan de divulgación, se realizó ejecución del plan de divulgación del concurso al Premio Nacional al Inventor Colombiano 2023 durante los meses de junio a septiembre. Se cuenta con el informe que contiene las evidencias de divulgación."/>
    <d v="2023-09-25T00:00:00"/>
    <n v="1"/>
    <s v="La evidencia permiten validar el cumplimiento de la actividad"/>
    <d v="2023-09-25T00:00:00"/>
    <s v="SI"/>
    <n v="1"/>
    <n v="0"/>
    <m/>
  </r>
  <r>
    <s v="OSCAE"/>
    <x v="9"/>
    <s v="»71-"/>
    <s v="Grupo de Formación"/>
    <n v="1"/>
    <s v="71-6-3"/>
    <s v="71-6"/>
    <x v="1"/>
    <s v="Operativo"/>
    <s v="N/A"/>
    <s v="N/A"/>
    <s v="N/A"/>
    <s v="N/A"/>
    <s v="N/A"/>
    <s v="N/A"/>
    <s v="Enviar a la Dirección de Nuevas Creaciones, base de datos de las postulaciones, para la evaluación y selección de los nominados al premio (Documento con la base de datos con evidencia de envío por Correo electrónico)"/>
    <n v="0.2"/>
    <n v="2.0000000000000004E-2"/>
    <n v="1"/>
    <s v="Numérica"/>
    <s v="# documentos enviados / 1 documento a enviar)*100"/>
    <d v="2023-10-02T00:00:00"/>
    <d v="2023-10-06T00:00:00"/>
    <s v="»71-Grupo de Formación"/>
    <x v="0"/>
    <s v="Cumplida"/>
    <n v="1"/>
    <s v="El Grupo de Trabajo de Formación envió a la Dirección de Nuevas Creaciones, la base de datos de las postulaciones, para la evaluación y selección de los nominados al Premio Nacional al Inventor Colombiano 2023."/>
    <d v="2023-10-09T00:00:00"/>
    <n v="1"/>
    <s v="Se avala el cumplimiento de la presente actividad mediante informe en el que se evidencia el envio de correo electrónico &quot;premio nacional del inventor colombiano&quot; y base de datos "/>
    <d v="2023-10-09T00:00:00"/>
    <s v="SI"/>
    <n v="1"/>
    <n v="2.0000000000000004E-2"/>
    <n v="1"/>
  </r>
  <r>
    <s v="OSCAE"/>
    <x v="9"/>
    <s v="»71-"/>
    <s v="Grupo de Formación"/>
    <n v="1"/>
    <s v="71-6-4"/>
    <s v="71-6"/>
    <x v="2"/>
    <s v="Operativo"/>
    <s v="N/A"/>
    <s v="N/A"/>
    <s v="N/A"/>
    <s v="N/A"/>
    <s v="N/A"/>
    <s v="N/A"/>
    <s v="Enviar al Grupo de Formación la evaluación y selección de los nominados al premio. (Documento con información de nominados con evidencia de envío por Correo electrónico)"/>
    <n v="0"/>
    <n v="0"/>
    <n v="1"/>
    <s v="Numérica"/>
    <s v="# documentos enviados / 1 documento a enviar)*100"/>
    <d v="2023-10-09T00:00:00"/>
    <d v="2023-11-03T00:00:00"/>
    <s v="»2020-Dirección de  Nuevas Creaciones"/>
    <x v="0"/>
    <s v="Cumplida"/>
    <n v="1"/>
    <s v="La Dirección de Nuevas Creaciones envió al Grupo de Trabajo de Formación, el informe de evaluación y selección de los nominados al Premio Nacional al Inventor Colombiano 2023."/>
    <d v="2023-11-02T00:00:00"/>
    <n v="1"/>
    <s v="Se avala el cumplimiento de la presente actividad mediante inform que contiene la información de los nominados al premio nacional de inventores "/>
    <d v="2023-11-02T00:00:00"/>
    <s v="SI"/>
    <n v="1"/>
    <n v="0"/>
    <m/>
  </r>
  <r>
    <s v="OSCAE"/>
    <x v="9"/>
    <s v="»71-"/>
    <s v="Grupo de Formación"/>
    <n v="1"/>
    <s v="71-6-5"/>
    <s v="71-6"/>
    <x v="1"/>
    <s v="Operativo"/>
    <s v="N/A"/>
    <s v="N/A"/>
    <s v="N/A"/>
    <s v="N/A"/>
    <s v="N/A"/>
    <s v="N/A"/>
    <s v="Publicar finalistas por categoría (Captura de pantalla de la publicación)"/>
    <n v="0.2"/>
    <n v="2.0000000000000004E-2"/>
    <n v="1"/>
    <s v="Numérica"/>
    <s v="# de publicaciones realizadas / 1 publicación a realizar)*100"/>
    <d v="2023-11-06T00:00:00"/>
    <d v="2023-11-10T00:00:00"/>
    <s v="»71-Grupo de Formación, »73-Grupo de Comunicación"/>
    <x v="0"/>
    <s v="Cumplida"/>
    <n v="1"/>
    <s v="Se publicaron los finalistas por categoría Premio Nacional al Inventor Colombiano 2023."/>
    <d v="2023-11-07T00:00:00"/>
    <n v="1"/>
    <s v="Se vala el cumplimiento de la presente actividad el cual contenie capturas de pantalla de los finalistas del  premio nacional de inventores "/>
    <d v="2023-11-07T00:00:00"/>
    <s v="SI"/>
    <n v="1"/>
    <n v="2.0000000000000004E-2"/>
    <n v="1"/>
  </r>
  <r>
    <s v="OSCAE"/>
    <x v="9"/>
    <s v="»71-"/>
    <s v="Grupo de Formación"/>
    <n v="1"/>
    <s v="71-6-6"/>
    <s v="71-6"/>
    <x v="1"/>
    <s v="Operativo"/>
    <s v="N/A"/>
    <s v="N/A"/>
    <s v="N/A"/>
    <s v="N/A"/>
    <s v="N/A"/>
    <s v="N/A"/>
    <s v="Realizar evento de premiación del Premio Nacional al Inventor Colombiano (Informe consolidado de realización del Premio Nacional con captura de pantalla/registro fotográfico del evento)"/>
    <n v="0.4"/>
    <n v="4.0000000000000008E-2"/>
    <n v="1"/>
    <s v="Numérica"/>
    <s v="# de eventos de premiación realizados/ 1 evento de premiación a realizar)*100"/>
    <d v="2023-11-13T00:00:00"/>
    <d v="2023-12-11T00:00:00"/>
    <s v="»71-Grupo de Formación, »73-Grupo de Comunicación"/>
    <x v="0"/>
    <s v="Cumplida"/>
    <n v="1"/>
    <s v="Se realizó la ceremonia de ganadores del Premio Nacional al Inventor Colombiano 2023, donde participaron todos los nominados y se dio a conocer al público los ganadores de la XIII versión del Premio."/>
    <d v="2023-12-06T00:00:00"/>
    <n v="1"/>
    <s v="Se avala el cumplimiento de la presente actividad medidnate informe consolidado de realización del premio nacional al inventor colombiano 2023"/>
    <d v="2023-12-06T00:00:00"/>
    <s v="SI"/>
    <n v="1"/>
    <n v="4.0000000000000008E-2"/>
    <n v="1"/>
  </r>
  <r>
    <s v="OSCAE"/>
    <x v="9"/>
    <s v="»71-"/>
    <s v="Grupo de Formación"/>
    <n v="1"/>
    <s v="71-7"/>
    <s v="71-7"/>
    <x v="0"/>
    <s v="Innovador"/>
    <s v="Mejorar la atención y nuestro relacionamiento con los usuarios para consolidar la oferta institucional de servicios con enfoque en las regiones más apartadas del país"/>
    <s v="1-Datos principales  del Programa de Gobierno"/>
    <s v="NO"/>
    <s v="  6»Fortalecimiento del sistema de atención al ciudadano de la superintendencia de industria y comercio a nivel  nacional"/>
    <s v=" 8. Servicio al ciudadano,  9. Participación ciudadana en la gestión pública"/>
    <s v=" 14-PTEP - Transparencia y acceso a la información "/>
    <s v="Programa formación integral &quot;La región aprende con la SIC&quot; implementado. (Informe consolidado de jornadas realizadas en regiones)"/>
    <n v="0.1"/>
    <m/>
    <n v="3"/>
    <s v="Numérica"/>
    <s v="# de jornadas realizados / 3 jornadas a realizar.)*100"/>
    <d v="2023-04-01T00:00:00"/>
    <d v="2023-12-11T00:00:00"/>
    <s v="»71-Grupo de Formación"/>
    <x v="0"/>
    <s v="Cumplida"/>
    <n v="1"/>
    <s v="Se implementó el Programa formación integral &quot;La región aprende con la SIC&quot;_x000a__x000a_Con corte a 31 de diciembre se realizaron las 3 jornadas de formación programadas."/>
    <d v="2023-12-11T00:00:00"/>
    <n v="1"/>
    <s v="Se avala el cumplimiento del presente producto con la evidencia de la actividad 71-7-3 por cuanto no se encontro entregable del presente producto "/>
    <d v="2023-12-07T00:00:00"/>
    <m/>
    <s v="NA"/>
    <n v="0.1"/>
    <m/>
  </r>
  <r>
    <s v="OSCAE"/>
    <x v="9"/>
    <s v="»71-"/>
    <s v="Grupo de Formación"/>
    <n v="1"/>
    <s v="71-7-1"/>
    <s v="71-7"/>
    <x v="1"/>
    <s v="Innovador"/>
    <s v="N/A"/>
    <s v="N/A"/>
    <s v="N/A"/>
    <s v="N/A"/>
    <s v="N/A"/>
    <s v="N/A"/>
    <s v="Definir la oferta académica del Programa de formación integral &quot;La región aprende con la SIC&quot; (Documento de la oferta académica definida)"/>
    <n v="0.2"/>
    <n v="2.0000000000000004E-2"/>
    <n v="1"/>
    <s v="Numérica"/>
    <s v="# de ofertas académicas definidas / 1 oferta académica a definir)*100"/>
    <d v="2023-04-01T00:00:00"/>
    <d v="2023-06-30T00:00:00"/>
    <s v="»71-Grupo de Formación"/>
    <x v="2"/>
    <s v="Cumplida"/>
    <n v="1"/>
    <s v="En el mes de junio se definió la oferta académica del Programa de formación integral &quot;La región aprende con la SIC&quot;. Se cuenta con el documento correspondiente."/>
    <d v="2023-06-27T00:00:00"/>
    <n v="1"/>
    <s v="Las evidencias permiten verificar el cumplimiento de la actividad "/>
    <d v="2023-06-30T00:00:00"/>
    <s v="SI"/>
    <n v="1"/>
    <n v="2.0000000000000004E-2"/>
    <n v="1"/>
  </r>
  <r>
    <s v="OSCAE"/>
    <x v="9"/>
    <s v="»71-"/>
    <s v="Grupo de Formación"/>
    <n v="1"/>
    <s v="71-7-2"/>
    <s v="71-7"/>
    <x v="1"/>
    <s v="Innovador"/>
    <s v="N/A"/>
    <s v="N/A"/>
    <s v="N/A"/>
    <s v="N/A"/>
    <s v="N/A"/>
    <s v="N/A"/>
    <s v="Realizar las jornadas de formación del programa integral  &quot;La región aprende con la SIC&quot;. (Informes de cada jornada realizada)"/>
    <n v="0.6"/>
    <n v="0.06"/>
    <n v="3"/>
    <s v="Numérica"/>
    <s v="# de informes de jornadas realizadas / 3 informes de jornadas a realizar)*100"/>
    <d v="2023-07-01T00:00:00"/>
    <d v="2023-12-11T00:00:00"/>
    <s v="»71-Grupo de Formación"/>
    <x v="0"/>
    <s v="Cumplida"/>
    <n v="1"/>
    <s v="Con corte a 31 de diciembre se realizaron 3 jornadas de formación del programa integral  &quot;La región aprende con la SIC&quot; . Se cuenta con un (1) informe de la jornada desarrollada en el trimestre."/>
    <d v="2023-11-30T00:00:00"/>
    <n v="1"/>
    <s v="Se avala el cumplimiento del presente producto mediante el tercer informe de realización del programa de formación integral la región aprende con la sic "/>
    <d v="2023-11-30T00:00:00"/>
    <s v="SI"/>
    <n v="1"/>
    <n v="0.06"/>
    <n v="1"/>
  </r>
  <r>
    <s v="OSCAE"/>
    <x v="9"/>
    <s v="»71-"/>
    <s v="Grupo de Formación"/>
    <n v="1"/>
    <s v="71-7-3"/>
    <s v="71-7"/>
    <x v="1"/>
    <s v="Innovador"/>
    <s v="N/A"/>
    <s v="N/A"/>
    <s v="N/A"/>
    <s v="N/A"/>
    <s v="N/A"/>
    <s v="N/A"/>
    <s v="Consolidar informe final de la implementación del programa integral &quot;La región aprende con la SIC&quot;. (Informe consolidado de jornadas realizadas en regiones)"/>
    <n v="0.2"/>
    <n v="2.0000000000000004E-2"/>
    <n v="3"/>
    <s v="Numérica"/>
    <s v="# de jornadas realizados / 3 jornadas a realizar.)*100"/>
    <d v="2023-12-04T00:00:00"/>
    <d v="2023-12-11T00:00:00"/>
    <s v="»71-Grupo de Formación"/>
    <x v="0"/>
    <s v="Cumplida"/>
    <n v="1"/>
    <s v="Se consolidó el informe final de implementación del programa integral &quot;La región aprende con la SIC._x000a__x000a_Con corte a 31 de diciembre se realizaron las 3 jornadas de formación programadas."/>
    <d v="2023-12-07T00:00:00"/>
    <n v="1"/>
    <s v="Se avala el cumplimiento de la presente actividad mediante informe consolidado de la implementación del programa de formación integral la región aprende con la sic "/>
    <d v="2023-12-07T00:00:00"/>
    <s v="SI"/>
    <n v="1"/>
    <n v="2.0000000000000004E-2"/>
    <n v="1"/>
  </r>
  <r>
    <s v="OSCAE"/>
    <x v="10"/>
    <s v="»72-"/>
    <s v="Grupo de Atención al Ciudadano"/>
    <n v="1"/>
    <s v="72-1"/>
    <s v="72-1"/>
    <x v="0"/>
    <s v="Innovador"/>
    <s v="Mejorar la atención y nuestro relacionamiento con los usuarios para consolidar la oferta institucional de servicios con enfoque en las regiones más apartadas del país"/>
    <s v="8-Modelo Integrado de Planeación y Gestión "/>
    <s v="SI"/>
    <s v="  6»Fortalecimiento del sistema de atención al ciudadano de la superintendencia de industria y comercio a nivel  nacional"/>
    <s v=" 8. Servicio al ciudadano"/>
    <s v=" 14-PTEP - Transparencia y acceso a la información "/>
    <s v="Jornadas de divulgación de canales de atención a nivel regional, realizadas. (Informes de jornadas realizadas)"/>
    <n v="0.25"/>
    <m/>
    <n v="3"/>
    <s v="Numérica"/>
    <s v="# jornadas realizadas / 3 jornadas a realizar)*100"/>
    <d v="2023-04-03T00:00:00"/>
    <d v="2023-12-15T00:00:00"/>
    <s v="»72-Grupo de Atención al Ciudadano, »73-Grupo de Comunicación"/>
    <x v="0"/>
    <s v="Cumplida"/>
    <n v="1"/>
    <s v="Al corte 30 de octubre el Grupo de Atención al Ciudadano desarrolló las 4 actividades previstas. Las 3 jornadas de divulgación se desarrollaron en las comunidades ancestrales Wayuu, Arhuaca y Misak."/>
    <d v="2023-10-27T00:00:00"/>
    <n v="1"/>
    <s v="Se avala el cumplimiento del presente producto  mediante informe jornadas realizadas 2023 divulgación de canales a nivel regional "/>
    <d v="2023-10-27T00:00:00"/>
    <m/>
    <s v="NA"/>
    <n v="0.25"/>
    <m/>
  </r>
  <r>
    <s v="OSCAE"/>
    <x v="10"/>
    <s v="»72-"/>
    <s v="Grupo de Atención al Ciudadano"/>
    <n v="1"/>
    <s v="72-1-1"/>
    <s v="72-1"/>
    <x v="1"/>
    <s v="Innovador"/>
    <s v="N/A"/>
    <s v="N/A"/>
    <s v="N/A"/>
    <s v="N/A"/>
    <s v="N/A"/>
    <s v="N/A"/>
    <s v="Realizar mesa de trabajo para definir los requerimientos y/o especificaciones para  realizar las jornadas de divulgación de canales de atención (Acta mesa de trabajo)"/>
    <n v="0.4"/>
    <n v="0.1"/>
    <n v="1"/>
    <s v="Numérica"/>
    <s v="# Mesas de trabajo realizadas / 1 mesa de trabajo a realizar)*100"/>
    <d v="2023-04-03T00:00:00"/>
    <d v="2023-05-31T00:00:00"/>
    <s v="»72-Grupo de Atención al Ciudadano"/>
    <x v="2"/>
    <s v="Cumplida"/>
    <n v="1"/>
    <s v="El 29 de mayo, se desarrolló mesa de trabajo con el profesional del grupo de Formación asignado para tal fin, en donde se definieron los requerimientos y/o especificaciones para realizar las jornadas de divulgación de canales de atención, en el marco de la estrategia Ancestral SIC. Se estima realizar 3 jornadas en los meses de agosto, septiembre y octubre._x000a__x000a_Se cuenta con Acta de reunión No. 01 debidamente firmada por los asistentes."/>
    <d v="2023-05-29T00:00:00"/>
    <n v="1"/>
    <s v="Ok, verificado OAP. La evidencia concuerda con la actividad"/>
    <d v="2023-05-29T00:00:00"/>
    <s v="SI"/>
    <n v="1"/>
    <n v="0.1"/>
    <n v="1"/>
  </r>
  <r>
    <s v="OSCAE"/>
    <x v="10"/>
    <s v="»72-"/>
    <s v="Grupo de Atención al Ciudadano"/>
    <n v="1"/>
    <s v="72-1-2"/>
    <s v="72-1"/>
    <x v="1"/>
    <s v="Innovador"/>
    <s v="N/A"/>
    <s v="N/A"/>
    <s v="N/A"/>
    <s v="N/A"/>
    <s v="N/A"/>
    <s v="N/A"/>
    <s v="Elaborar y enviar al Grupo de Comunicaciones documento pedagógico de los servicios a sensibilizar para diseño y corrección de estilo. (Documento con evidencia de envío por correo electrónico)"/>
    <n v="0.25"/>
    <n v="6.25E-2"/>
    <n v="1"/>
    <s v="Numérica"/>
    <s v="# Documentos elaborados y enviados / 1 Documento a  elaborar y enviar)*100"/>
    <d v="2023-06-01T00:00:00"/>
    <d v="2023-06-14T00:00:00"/>
    <s v="»72-Grupo de Atención al Ciudadano"/>
    <x v="2"/>
    <s v="Cumplida"/>
    <n v="1"/>
    <s v="El grupo de Atención al ciudadano envió correo electrónico el 14 de junio, al Grupo de Comunicaciones remitiendo el documento pedagógico de los servicios a sensibilizar, con el fin de que se realice el diseño y la corrección de estilo."/>
    <d v="2023-06-14T00:00:00"/>
    <n v="1"/>
    <s v="Ok, verificado OAP. La evidencia concuerda con la actividad"/>
    <d v="2023-06-14T00:00:00"/>
    <s v="SI"/>
    <n v="1"/>
    <n v="6.25E-2"/>
    <n v="1"/>
  </r>
  <r>
    <s v="OSCAE"/>
    <x v="10"/>
    <s v="»72-"/>
    <s v="Grupo de Atención al Ciudadano"/>
    <n v="1"/>
    <s v="72-1-3"/>
    <s v="72-1"/>
    <x v="2"/>
    <s v="Innovador"/>
    <s v="N/A"/>
    <s v="N/A"/>
    <s v="N/A"/>
    <s v="N/A"/>
    <s v="N/A"/>
    <s v="N/A"/>
    <s v="Elaborar y enviar al Grupo de Atención al Ciudadano documento  diseñado y con corrección de estilo.(Documento con evidencia de envío por correo electrónico)"/>
    <n v="0"/>
    <n v="0"/>
    <n v="1"/>
    <s v="Numérica"/>
    <s v="# Documentos elaborados y enviados / 1 Documento a  elaborar y enviar)*100"/>
    <d v="2023-06-20T00:00:00"/>
    <d v="2023-07-28T00:00:00"/>
    <s v="»73-Grupo de Comunicación"/>
    <x v="3"/>
    <s v="Cumplida"/>
    <n v="1"/>
    <s v="El grupo de Atención al ciudadano recibió por parte del equipo de Comunicaciones, el 24 de julio,  los documentos (presentaciones y carteles) diagramados, que servirán de apoyo para realizar las Jornadas de divulgación de canales de atención en las comunidades."/>
    <d v="2023-07-24T00:00:00"/>
    <n v="1"/>
    <s v="Ok, verificado OAP. La evidencia concuerda con la actividad"/>
    <d v="2023-07-24T00:00:00"/>
    <s v="SI"/>
    <n v="1"/>
    <n v="0"/>
    <m/>
  </r>
  <r>
    <s v="OSCAE"/>
    <x v="10"/>
    <s v="»72-"/>
    <s v="Grupo de Atención al Ciudadano"/>
    <n v="1"/>
    <s v="72-1-4"/>
    <s v="72-1"/>
    <x v="1"/>
    <s v="Innovador"/>
    <s v="N/A"/>
    <s v="N/A"/>
    <s v="N/A"/>
    <s v="N/A"/>
    <s v="N/A"/>
    <s v="N/A"/>
    <s v="Realizar jornadas de divulgación de canales a nivel regional (Informe de cada jornada realizada)"/>
    <n v="0.35"/>
    <n v="8.7499999999999994E-2"/>
    <n v="3"/>
    <s v="Numérica"/>
    <s v="# jornadas realizadas / 3 jornadas a realizar)*100"/>
    <d v="2023-07-31T00:00:00"/>
    <d v="2023-12-15T00:00:00"/>
    <s v="»72-Grupo de Atención al Ciudadano"/>
    <x v="0"/>
    <s v="Cumplida"/>
    <n v="1"/>
    <s v="La segunda jornada de divulgación de canales de atención se desarrolló el 20 de octubre en Uribia, La Guajira, dirigida a la comunidad Wayuu. Participaron 90 asistentes._x000a__x000a_La tercera jornada de divulgación se realizó el 27 de octubre en la ciudad de Santa Marta, dirigido a la comunidad arhuaca. Participaron 29 asistentes._x000a_Se cuenta con el respectivo informe de las actividades desarrolladas."/>
    <d v="2023-10-27T00:00:00"/>
    <n v="1"/>
    <s v="Se avala el cumplimiento de la presente actividad mediantr informe jornadas realizadas 2023 divulgación de canales a nivel regional "/>
    <d v="2023-10-27T00:00:00"/>
    <s v="SI"/>
    <n v="1"/>
    <n v="8.7499999999999994E-2"/>
    <n v="1"/>
  </r>
  <r>
    <s v="OSCAE"/>
    <x v="10"/>
    <s v="»72-"/>
    <s v="Grupo de Atención al Ciudadano"/>
    <n v="1"/>
    <s v="72-2"/>
    <s v="72-2"/>
    <x v="0"/>
    <s v="Innovador"/>
    <s v="Diseñar estrategias dirigidas a aumentar la confianza y posicionamiento los grupos de interés "/>
    <s v="15-Resultados de la encuesta trámites 2022"/>
    <s v="SI"/>
    <s v="  6»Fortalecimiento del sistema de atención al ciudadano de la superintendencia de industria y comercio a nivel  nacional"/>
    <s v=" 8. Servicio al ciudadano"/>
    <s v=" 14-PTEP - Transparencia y acceso a la información ,  14-PTEP - Transparencia y acceso a la información "/>
    <s v="Rutas Metodológicas de Tramites de servicio a la ciudadanía en lenguaje claro, elaboradas y publicadas. (Informe de cada ruta con evidencia de publicación)"/>
    <n v="0.25"/>
    <m/>
    <n v="2"/>
    <s v="Numérica"/>
    <s v="#de rutas elaboradas y publicadas / 2 rutas a elaborar y publicar)*100"/>
    <d v="2023-03-01T00:00:00"/>
    <d v="2023-11-30T00:00:00"/>
    <s v="»30-Oficina Asesora de Planeación, »72-Grupo de Atención al Ciudadano, »73-Grupo de Comunicación"/>
    <x v="0"/>
    <s v="Cumplida"/>
    <n v="1"/>
    <s v="Al 30 de noviembre de 2023 se desarrollaron las 4 actividades previstas. Las rutas metodológicas fueron publicadas en noviembre en el portal web de la SIC."/>
    <d v="2023-11-22T00:00:00"/>
    <n v="1"/>
    <s v="Se avala el cumplimiento del presente producto con el entregable de la actividad 72-2-4 por cuanto no se allego el entregable del presente producto, sin embargo el entregable para el producto es el mismo que el de la mencionada actividad "/>
    <d v="2023-11-22T00:00:00"/>
    <m/>
    <s v="NA"/>
    <n v="0.25"/>
    <m/>
  </r>
  <r>
    <s v="OSCAE"/>
    <x v="10"/>
    <s v="»72-"/>
    <s v="Grupo de Atención al Ciudadano"/>
    <n v="1"/>
    <s v="72-2-1"/>
    <s v="72-2"/>
    <x v="1"/>
    <s v="Innovador"/>
    <s v="N/A"/>
    <s v="N/A"/>
    <s v="N/A"/>
    <s v="N/A"/>
    <s v="N/A"/>
    <s v="N/A"/>
    <s v="Realizar mesa de trabajo definiendo los trámites de servicio a la ciudadanía que se dispondrán para las rutas metodológicas (Acta mesa de trabajo, único entregable)"/>
    <n v="0.3"/>
    <n v="7.4999999999999997E-2"/>
    <n v="1"/>
    <s v="Numérica"/>
    <s v="# Mesas de trabajo realizadas / 1 mesa de trabajo a realizar)*100"/>
    <d v="2023-03-01T00:00:00"/>
    <d v="2023-03-31T00:00:00"/>
    <s v="»72-Grupo de Atención al Ciudadano, »30-Oficina Asesora de Planeación"/>
    <x v="1"/>
    <s v="Cumplida"/>
    <n v="1"/>
    <s v="El pasado 10 de marzo de 2023, se llevó a cabo mesa de trabajo con la Oficina Asesora de Planeación y el Grupo de Trabajo de Atención al Ciudadano, en la que se expusieron las etapas realizadas de diagnóstico, estructuración, publicación y socialización de las rutas metodológicas. Al realizar el análisis de esta tipificación, se procedió a consultar tanto los trámites como servicios con los que cuenta la SIC y que se encuentran publicados dentro del SUIT, con el propósito de realizar un cruce de información y los dos temas frecuentes se encuentran publicados allí de la siguiente forma: i) Demanda Protección Consumidor Jurisdiccional; ii) Registro de marca de productos y servicios y lema comercial. Con base en lo anterior, este grupo escogió estos dos temas para realizar las rutas metodológicas y llevar a cabo el proceso para tal fin."/>
    <d v="2023-03-10T00:00:00"/>
    <n v="1"/>
    <s v="Ok, verificado OAP. La evidencia concuerda con la actividad y la fórmula para determinar el avance."/>
    <d v="2023-03-10T00:00:00"/>
    <s v="SI"/>
    <n v="1"/>
    <n v="7.4999999999999997E-2"/>
    <n v="1"/>
  </r>
  <r>
    <s v="OSCAE"/>
    <x v="10"/>
    <s v="»72-"/>
    <s v="Grupo de Atención al Ciudadano"/>
    <n v="1"/>
    <s v="72-2-2"/>
    <s v="72-2"/>
    <x v="1"/>
    <s v="Innovador"/>
    <s v="N/A"/>
    <s v="N/A"/>
    <s v="N/A"/>
    <s v="N/A"/>
    <s v="N/A"/>
    <s v="N/A"/>
    <s v="Elaborar y enviar al Grupo de Comunicaciones, documento de cada Ruta metodológica en lenguaje claro para  diagramado con corrección de estilo.(Documento con evidencia de envío por correo electrónico)"/>
    <n v="0.3"/>
    <n v="7.4999999999999997E-2"/>
    <n v="2"/>
    <s v="Numérica"/>
    <s v="# Documentos elaborados y enviados / 2 Documentos a  elaborar y enviar)*100"/>
    <d v="2023-04-10T00:00:00"/>
    <d v="2023-10-31T00:00:00"/>
    <s v="»72-Grupo de Atención al Ciudadano, »72-Grupo de Atención al Ciudadano"/>
    <x v="0"/>
    <s v="Cumplida"/>
    <n v="1"/>
    <s v="El 28 de agosto se envió al Grupo de Comunicaciones, el documento con dos Rutas metodológicas diseñadas, con el fin de que sea diagramado: _x000a_Ruta 1 Demanda Protección Consumidor Jurisdiccional_x000a_Ruta 2 Registro de marca de productos "/>
    <d v="2023-08-28T00:00:00"/>
    <n v="1"/>
    <s v="Ok, verificado OAP. La evidencia concuerda con la descripción del avance y la actividad"/>
    <d v="2023-08-28T00:00:00"/>
    <s v="SI"/>
    <n v="1"/>
    <n v="7.4999999999999997E-2"/>
    <n v="1"/>
  </r>
  <r>
    <s v="OSCAE"/>
    <x v="10"/>
    <s v="»72-"/>
    <s v="Grupo de Atención al Ciudadano"/>
    <n v="1"/>
    <s v="72-2-3"/>
    <s v="72-2"/>
    <x v="2"/>
    <s v="Innovador"/>
    <s v="N/A"/>
    <s v="N/A"/>
    <s v="N/A"/>
    <s v="N/A"/>
    <s v="N/A"/>
    <s v="N/A"/>
    <s v="Elaborar y enviar al Grupo de Atención al Ciudadano, documento de cada Ruta diagramado con corrección de estilo. (Documento con evidencia de envío por correo electrónico)"/>
    <n v="0"/>
    <n v="0"/>
    <n v="2"/>
    <s v="Numérica"/>
    <s v="# Documentos elaborados y enviados / 2 Documentos a  elaborar y enviar)*100"/>
    <d v="2023-10-31T00:00:00"/>
    <d v="2023-11-23T00:00:00"/>
    <s v="»73-Grupo de Comunicación"/>
    <x v="0"/>
    <s v="Cumplida"/>
    <n v="1"/>
    <s v="El Grupo de Comunicaciones envió al Grupo de Atención al Ciudadano el 10 de noviembre de 2023, las 2 Rutas metodológicas de Registro de marca de productos y Demanda portección al  Consumidor Jurisdiccional  diagramadas y con corrección de estilo."/>
    <d v="2023-11-10T00:00:00"/>
    <n v="1"/>
    <s v="Se avala el cumplimiento ded la presente actividad mediante correo electronónico &quot;documentos rutas metodologicas marcas&quot;"/>
    <d v="2023-11-10T00:00:00"/>
    <s v="SI"/>
    <n v="1"/>
    <n v="0"/>
    <m/>
  </r>
  <r>
    <s v="OSCAE"/>
    <x v="10"/>
    <s v="»72-"/>
    <s v="Grupo de Atención al Ciudadano"/>
    <n v="1"/>
    <s v="72-2-4"/>
    <s v="72-2"/>
    <x v="1"/>
    <s v="Innovador"/>
    <s v="N/A"/>
    <s v="N/A"/>
    <s v="N/A"/>
    <s v="N/A"/>
    <s v="N/A"/>
    <s v="N/A"/>
    <s v="Solicitar la Publicación de las Rutas Metodológicas de Tramites de servicio a la ciudadanía en lenguaje claro al grupo de comunicaciones (Informe de cada ruta con evidencia de publicación)"/>
    <n v="0.4"/>
    <n v="0.1"/>
    <n v="2"/>
    <s v="Numérica"/>
    <s v="#de rutas elaboradas y publicadas / 2 rutas a elaborar y publicar)*100"/>
    <d v="2023-11-24T00:00:00"/>
    <d v="2023-11-30T00:00:00"/>
    <s v="»72-Grupo de Atención al Ciudadano, »73-Grupo de Comunicación"/>
    <x v="0"/>
    <s v="Cumplida"/>
    <n v="1"/>
    <s v="El Grupo de Atención al Ciudadano solicitó el 20 de noviembre al Grupo de Comunicaciones la publicación de las 2 Rutas Metodológicas en la página web, las cuales fueron publicadas el 22 de noviembre, en el siguiente enlace: https://sedeelectronica.sic.gov.co/atencion-y-servicios-a-la-ciudadania/preguntas-frecuentes"/>
    <d v="2023-11-22T00:00:00"/>
    <n v="1"/>
    <s v="Se avala el cumplimiento de la presente actividad mediante informe que contene capturas de pantalla de la evidencia de publicación "/>
    <d v="2023-11-22T00:00:00"/>
    <s v="SI"/>
    <n v="1"/>
    <n v="0.1"/>
    <n v="1"/>
  </r>
  <r>
    <s v="OSCAE"/>
    <x v="10"/>
    <s v="»72-"/>
    <s v="Grupo de Atención al Ciudadano"/>
    <n v="1"/>
    <s v="72-3"/>
    <s v="72-3"/>
    <x v="0"/>
    <s v="Innovador"/>
    <s v="Diseñar estrategias dirigidas a aumentar la confianza y posicionamiento los grupos de interés "/>
    <s v="12-Planes de mejoramiento"/>
    <s v="SI"/>
    <s v="  6»Fortalecimiento del sistema de atención al ciudadano de la superintendencia de industria y comercio a nivel  nacional"/>
    <s v=" 8. Servicio al ciudadano"/>
    <s v=" 14-PTEP - Transparencia y acceso a la información "/>
    <s v="Jornadas de socialización de lineamientos de Atención al Ciudadano, realizadas. (Informe de cada jornada realizada)"/>
    <n v="0.15"/>
    <m/>
    <n v="4"/>
    <s v="Numérica"/>
    <s v="# jornadas realizadas / 4 jornadas a realizar)*100"/>
    <d v="2023-04-10T00:00:00"/>
    <d v="2023-11-30T00:00:00"/>
    <s v="»72-Grupo de Atención al Ciudadano, »73-Grupo de Comunicación"/>
    <x v="0"/>
    <s v="Cumplida"/>
    <n v="1"/>
    <s v="A 30 de noviembre de 2023 se ha cumplido dentro de los términos 4 de 4 actividades previstas. La socialización de lineamientos de Atención al Ciudadano al interior de la Entidad se desarrollaron en el mes de noviembre de 2023."/>
    <d v="2023-11-23T00:00:00"/>
    <n v="1"/>
    <s v="Se avala el cumplimiento del presente producto con el entregable de la actividad 72-3-4 por cuanto no se allego el entregable del presente producto, sin embargo el entregable para el producto es el mismo que el de la mencionada actividad "/>
    <d v="2023-11-23T00:00:00"/>
    <m/>
    <s v="NA"/>
    <n v="0.15"/>
    <m/>
  </r>
  <r>
    <s v="OSCAE"/>
    <x v="10"/>
    <s v="»72-"/>
    <s v="Grupo de Atención al Ciudadano"/>
    <n v="1"/>
    <s v="72-3-1"/>
    <s v="72-3"/>
    <x v="1"/>
    <s v="Innovador"/>
    <s v="N/A"/>
    <s v="N/A"/>
    <s v="N/A"/>
    <s v="N/A"/>
    <s v="N/A"/>
    <s v="N/A"/>
    <s v="Realizar mesa de trabajo para definir los  requerimientos y/o especificaciones para la realización de las jornadas de socialización de lineamientos de Atención al Ciudadano (Acta de mesa de trabajo)"/>
    <n v="0.3"/>
    <n v="4.4999999999999998E-2"/>
    <n v="1"/>
    <s v="Numérica"/>
    <s v="# Mesas de trabajo realizadas / 1 mesa de trabajo a realizar)*100"/>
    <d v="2023-04-10T00:00:00"/>
    <d v="2023-04-28T00:00:00"/>
    <s v="»72-Grupo de Atención al Ciudadano"/>
    <x v="2"/>
    <s v="Cumplida"/>
    <n v="1"/>
    <s v="El Grupo de Atención al ciudadano, realizó mesa interna de trabajo el 26/04/2023 (Acta No.01),  en donde se definieron los  requerimientos y/o especificaciones para la realización de las jornadas de socialización del Protocolo de atención al ciudadano, en donde a partir del resultado de una encuesta interna, se  identificaron los grupos de trabajo que más tienen relación directa con la ciudadanía y grupos de interés.  Concluyendo, que las jornadas se realizarán por dependencias, citando a todos sus integrantes (funcionarios y contratistas), iniciando con las delegaturas.  "/>
    <d v="2023-04-26T00:00:00"/>
    <n v="1"/>
    <s v="Ok, verificado OAP. La evidencia concuerda con la actividad"/>
    <d v="2023-04-26T00:00:00"/>
    <s v="SI"/>
    <n v="1"/>
    <n v="4.4999999999999998E-2"/>
    <n v="1"/>
  </r>
  <r>
    <s v="OSCAE"/>
    <x v="10"/>
    <s v="»72-"/>
    <s v="Grupo de Atención al Ciudadano"/>
    <n v="1"/>
    <s v="72-3-2"/>
    <s v="72-3"/>
    <x v="1"/>
    <s v="Innovador"/>
    <s v="N/A"/>
    <s v="N/A"/>
    <s v="N/A"/>
    <s v="N/A"/>
    <s v="N/A"/>
    <s v="N/A"/>
    <s v="Elaborar y enviar al Grupo de Comunicaciones documento de lineamientos para diagramación y corrección de estilo (Documento con evidencia de envío por correo electrónico)"/>
    <n v="0.3"/>
    <n v="4.4999999999999998E-2"/>
    <n v="1"/>
    <s v="Numérica"/>
    <s v="# Documentos elaborados y enviados / 1 Documento a  elaborar y enviar)*100"/>
    <d v="2023-05-02T00:00:00"/>
    <d v="2023-05-31T00:00:00"/>
    <s v="»72-Grupo de Atención al Ciudadano"/>
    <x v="2"/>
    <s v="Cumplida"/>
    <n v="1"/>
    <s v="El 26 de mayo fue enviado al Grupo de Comunicaciones vía correo electrónico, el Protocolo de Atención al Ciudadano 2023, en donde se solicitó apoyo en la diagramación y corrección de estilo del Protocolo."/>
    <d v="2023-05-26T00:00:00"/>
    <n v="1"/>
    <s v="Ok, verificado OAP. La evidencia concuerda con la actividad"/>
    <d v="2023-05-26T00:00:00"/>
    <s v="SI"/>
    <n v="1"/>
    <n v="4.4999999999999998E-2"/>
    <n v="1"/>
  </r>
  <r>
    <s v="OSCAE"/>
    <x v="10"/>
    <s v="»72-"/>
    <s v="Grupo de Atención al Ciudadano"/>
    <n v="1"/>
    <s v="72-3-3"/>
    <s v="72-3"/>
    <x v="2"/>
    <s v="Innovador"/>
    <s v="N/A"/>
    <s v="N/A"/>
    <s v="N/A"/>
    <s v="N/A"/>
    <s v="N/A"/>
    <s v="N/A"/>
    <s v="Elaborar y enviar Grupo de Atención al Ciudadano, documento diagramado con corrección de estilo. (Documento con evidencia de envío por correo electrónico)"/>
    <n v="0"/>
    <n v="0"/>
    <n v="1"/>
    <s v="Numérica"/>
    <s v="# Documentos elaborados y enviados / 1 Documento a  elaborar y enviar)*100"/>
    <d v="2023-06-01T00:00:00"/>
    <d v="2023-06-30T00:00:00"/>
    <s v="»73-Grupo de Comunicación"/>
    <x v="2"/>
    <s v="Cumplida"/>
    <n v="1"/>
    <s v="El 29 de junio el Grupo de Comunicaciones envió al Grupo de Atención al Ciudadano mediante correo electrónico, el protocolo de Atención al Ciudadano con corrección de estilo y diagramado."/>
    <d v="2023-06-29T00:00:00"/>
    <n v="1"/>
    <s v="Ok, verificado OAP. La evidencia concuerda con la actividad"/>
    <d v="2023-06-29T00:00:00"/>
    <s v="SI"/>
    <n v="1"/>
    <n v="0"/>
    <m/>
  </r>
  <r>
    <s v="OSCAE"/>
    <x v="10"/>
    <s v="»72-"/>
    <s v="Grupo de Atención al Ciudadano"/>
    <n v="1"/>
    <s v="72-3-4"/>
    <s v="72-3"/>
    <x v="1"/>
    <s v="Innovador"/>
    <s v="N/A"/>
    <s v="N/A"/>
    <s v="N/A"/>
    <s v="N/A"/>
    <s v="N/A"/>
    <s v="N/A"/>
    <s v="Realizar jornadas de socialización de lineamientos de Atención al Ciudadano (Informe de cada jornada realizada)"/>
    <n v="0.4"/>
    <n v="0.06"/>
    <n v="4"/>
    <s v="Numérica"/>
    <s v="# jornadas realizadas / 4 jornadas a realizar)*100"/>
    <d v="2023-07-01T00:00:00"/>
    <d v="2023-11-30T00:00:00"/>
    <s v="»72-Grupo de Atención al Ciudadano"/>
    <x v="0"/>
    <s v="Cumplida"/>
    <n v="1"/>
    <s v="Se realizaron las 4 jornadas de divulgación de lineamientos de Atención al Ciudadano en donde se presentaron temas como canales oficiales de atención, atributos del buen servicio y se socializó el Protocolo de Atención al ciudadano durante los días 9 y 23 de noviembre (jornada mañana y tarde), contando con 63 participantes de gupos de trabajo  que tienen relación directa con la ciudadanía como: Abogacía de la Competencia, Notificaciones y Certificacion es, Protección y Promoción de la Competencia, Oposiciones y Cancelaciones, Dirección de Nuevas Creaciones, Defensa del Consumidor y Competencia desleal y Propiedad industrial, entre otros."/>
    <d v="2023-11-23T00:00:00"/>
    <n v="1"/>
    <s v="Se avala el cumplimiento de la presente actividad mediante 4 informes de jornadas de socialización de lineamientos de atención al ciudadano "/>
    <d v="2023-11-23T00:00:00"/>
    <s v="SI"/>
    <n v="1"/>
    <n v="0.06"/>
    <n v="1"/>
  </r>
  <r>
    <s v="OSCAE"/>
    <x v="10"/>
    <s v="»72-"/>
    <s v="Grupo de Atención al Ciudadano"/>
    <n v="1"/>
    <s v="72-4"/>
    <s v="72-4"/>
    <x v="0"/>
    <s v="Operativo"/>
    <s v="Mejorar la atención y nuestro relacionamiento con los usuarios para consolidar la oferta institucional de servicios con enfoque en las regiones más apartadas del país"/>
    <s v="8-Modelo Integrado de Planeación y Gestión "/>
    <s v="NO"/>
    <s v="  1» Fortalecimiento de la atención y promoción de trámites y servicios en el marco del sistema de propiedad industrial a nivel  nacional"/>
    <s v=" 8. Servicio al ciudadano"/>
    <s v=" 16- Participación Ciudadana "/>
    <s v="Planes de trabajo de políticas de MIPG lideradas, implementados. (Evidencia del cumplimiento de las actividades)"/>
    <n v="0.25"/>
    <m/>
    <n v="100"/>
    <s v="Porcentual"/>
    <s v="# Planes de trabajo implementados / 2 planes de trabajo a implementar)*100"/>
    <d v="2023-01-02T00:00:00"/>
    <d v="2023-12-29T00:00:00"/>
    <s v="»72-Grupo de Atención al Ciudadano"/>
    <x v="0"/>
    <s v="Cumplida"/>
    <n v="0.5"/>
    <s v="Se presenta avance en el producto con la finalización del plan de trabajo de la Política de Servicio al Ciudadano de las vigencias 2022-2023 y el desarrollo de la mayoría de actividades del Plan de Trabajo MIPG para la Política de Participación Ciudadana de la vigencia 2022-2023. Lo correspondiente al avance en las vigencias 2023-2024, se iniciarán las actividades en el segundo semestre del año."/>
    <d v="2023-07-31T00:00:00"/>
    <n v="1"/>
    <s v="Considerando que el DAFP no ha publicado los resultados del FURAG, no se formulará plan de la política para 2023-II. Por lo anterior, se valida el cumplimiento de los planes de trabajo 2022-2023"/>
    <d v="2023-07-31T00:00:00"/>
    <m/>
    <s v="NA"/>
    <n v="0.25"/>
    <m/>
  </r>
  <r>
    <s v="OSCAE"/>
    <x v="10"/>
    <s v="»72-"/>
    <s v="Grupo de Atención al Ciudadano"/>
    <n v="1"/>
    <s v="72-4-1"/>
    <s v="72-4"/>
    <x v="1"/>
    <s v="Operativo"/>
    <s v="N/A"/>
    <s v="N/A"/>
    <s v="N/A"/>
    <s v="N/A"/>
    <s v="N/A"/>
    <s v="N/A"/>
    <s v="Implementar el Plan de Trabajo MIPG de la Política de Servicio al Ciudadano. (Evidencia del cumplimiento de actividades)"/>
    <n v="0.5"/>
    <n v="0.125"/>
    <n v="100"/>
    <s v="Porcentual"/>
    <s v="# de actividades realizadas/Total de actividades a realizar"/>
    <d v="2023-01-02T00:00:00"/>
    <d v="2023-12-29T00:00:00"/>
    <s v="»72-Grupo de Atención al Ciudadano"/>
    <x v="0"/>
    <s v="Cumplida"/>
    <n v="0.5"/>
    <s v="A la fecha, la Función Pública no ha publicado los resultados de la medición del FURAG 2022. Por lo tanto, no se han identificado las actividades para el cierre de brechas."/>
    <d v="2023-06-30T00:00:00"/>
    <n v="1"/>
    <s v="Considerando que el DAFP no ha publicado los resultados del FURAG, no se formulará plan de la política para 2023-II. Por lo anterior, se valida el cumplimiento de los planes de trabajo 2022-2023"/>
    <d v="2023-06-30T00:00:00"/>
    <s v="SI"/>
    <n v="1"/>
    <n v="0.125"/>
    <n v="1"/>
  </r>
  <r>
    <s v="OSCAE"/>
    <x v="10"/>
    <s v="»72-"/>
    <s v="Grupo de Atención al Ciudadano"/>
    <n v="1"/>
    <s v="72-4-2"/>
    <s v="72-4"/>
    <x v="1"/>
    <s v="Operativo"/>
    <s v="N/A"/>
    <s v="N/A"/>
    <s v="N/A"/>
    <s v="N/A"/>
    <s v="N/A"/>
    <s v="N/A"/>
    <s v="Implementar el Plan de Trabajo MIPG de la Política de Participación Ciudadana. (Evidencia del cumplimiento de actividades)"/>
    <n v="0.5"/>
    <n v="0.125"/>
    <n v="100"/>
    <s v="Porcentual"/>
    <s v="# de actividades realizadas/Total de actividades a realizar"/>
    <d v="2023-01-02T00:00:00"/>
    <d v="2023-12-29T00:00:00"/>
    <s v="»72-Grupo de Atención al Ciudadano"/>
    <x v="0"/>
    <s v="Cumplida"/>
    <n v="0.5"/>
    <s v="Se dio cumplimiento  a las 4 actividades restantes del plan, obteniendo un resultado final del 100% de ejecución de las 19 actividades formuladas en la política._x000a_La formulación del nuevo plan MIPG 2023-2024, se realizará una vez sean presentados los resultados del FURAG2022 por parte de la Función Pública, sin embargo, al 30 de septiembre no han sido comunicados."/>
    <d v="2023-07-31T00:00:00"/>
    <n v="1"/>
    <s v="Considerando que el DAFP no ha publicado los resultados del FURAG, no se formulará plan de la política para 2023-II. Por lo anterior, se valida el cumplimiento de los planes de trabajo 2022-2023"/>
    <d v="2023-07-31T00:00:00"/>
    <s v="SI"/>
    <n v="1"/>
    <n v="0.125"/>
    <n v="1"/>
  </r>
  <r>
    <s v="OSCAE"/>
    <x v="10"/>
    <s v="»72-"/>
    <s v="Grupo de Atención al Ciudadano"/>
    <n v="1"/>
    <s v="72-5"/>
    <s v="72-5"/>
    <x v="0"/>
    <s v="Innovador"/>
    <s v="Diseñar estrategias dirigidas a aumentar la confianza y posicionamiento los grupos de interés "/>
    <s v="9-Gestión de riesgos"/>
    <s v="NO"/>
    <s v="  6»Fortalecimiento del sistema de atención al ciudadano de la superintendencia de industria y comercio a nivel  nacional"/>
    <s v=" 8. Servicio al ciudadano"/>
    <s v=" 14-PTEP - Transparencia y acceso a la información "/>
    <s v="Mesas de trabajo para revisión de actualización normativa, de medidas y/o regulación de tramites y procedimientos de la SIC, que se consideren de interés de la ciudadanía, realizadas. (Acta de reunión de cada mesa de trabajo)"/>
    <n v="0.1"/>
    <m/>
    <n v="2"/>
    <s v="Numérica"/>
    <s v="# de mesas de trabajo realizadas / 2 mesas de trabajo a realizar"/>
    <d v="2023-03-01T00:00:00"/>
    <d v="2023-11-30T00:00:00"/>
    <s v="»72-Grupo de Atención al Ciudadano"/>
    <x v="0"/>
    <s v="Cumplida"/>
    <n v="1"/>
    <s v="Se desarrollaron las dos actividades formuladas, dentro de los tiempos establecidos."/>
    <d v="2023-09-20T00:00:00"/>
    <n v="1"/>
    <s v="Ok, verificado OAP. La evidencia concuerda con la descripción del avance y el producto"/>
    <d v="2023-09-20T00:00:00"/>
    <s v="SI"/>
    <s v="NA"/>
    <n v="0.1"/>
    <m/>
  </r>
  <r>
    <s v="OSCAE"/>
    <x v="10"/>
    <s v="»72-"/>
    <s v="Grupo de Atención al Ciudadano"/>
    <n v="1"/>
    <s v="72-5-1"/>
    <s v="72-5"/>
    <x v="1"/>
    <s v="Innovador"/>
    <s v="N/A"/>
    <s v="N/A"/>
    <s v="N/A"/>
    <s v="N/A"/>
    <s v="N/A"/>
    <s v="N/A"/>
    <s v="Convocar a áreas de la SIC para realizar mesas de trabajo. (Evidencia de agendamiento remitido a las áreas)"/>
    <n v="0.2"/>
    <n v="2.0000000000000004E-2"/>
    <n v="2"/>
    <s v="Numérica"/>
    <s v="# de mesas de trabajo convocadas / 2 mesas de trabajo a convocar"/>
    <d v="2023-03-01T00:00:00"/>
    <d v="2023-11-30T00:00:00"/>
    <s v="»72-Grupo de Atención al Ciudadano"/>
    <x v="0"/>
    <s v="Cumplida"/>
    <n v="1"/>
    <s v="El 7 de septiembre se realizaron dos agendamientos a los Delegados, Jefes de Oficina, Directores y Coordinadores, con el fin de adelantar el 20 de septiembre la jornada de revisión de actualización normativa, de medidas y/o regulación de tramites y procedimientos de la SIC."/>
    <d v="2023-09-07T00:00:00"/>
    <n v="1"/>
    <s v="Ok, verificado OAP. La evidencia concuerda con la descripción del avance y la actividad"/>
    <d v="2023-09-07T00:00:00"/>
    <s v="SI"/>
    <n v="1"/>
    <n v="2.0000000000000004E-2"/>
    <n v="1"/>
  </r>
  <r>
    <s v="OSCAE"/>
    <x v="10"/>
    <s v="»72-"/>
    <s v="Grupo de Atención al Ciudadano"/>
    <n v="1"/>
    <s v="72-5-2"/>
    <s v="72-5"/>
    <x v="1"/>
    <s v="Innovador"/>
    <s v="N/A"/>
    <s v="N/A"/>
    <s v="N/A"/>
    <s v="N/A"/>
    <s v="N/A"/>
    <s v="N/A"/>
    <s v="Realizar mesas de trabajo para revisión de actualización normativa, de medidas y/o regulación de tramites y procedimientos de la SIC, que se consideren de interés de la ciudadanía. (Acta de reunión de cada mesa de trabajo)"/>
    <n v="0.8"/>
    <n v="8.0000000000000016E-2"/>
    <n v="2"/>
    <s v="Numérica"/>
    <s v="# de mesas de trabajo realizadas / 2 mesas de trabajo a realizar"/>
    <d v="2023-03-01T00:00:00"/>
    <d v="2023-11-30T00:00:00"/>
    <s v="»72-Grupo de Atención al Ciudadano"/>
    <x v="0"/>
    <s v="Cumplida"/>
    <n v="1"/>
    <s v="Se desarrollaron las dos mesas de trabajo de revisión de actualización normativa, de medidas y/o regulación de tramites y procedimientos de la SIC, el 20 de septiembre, de acuerdo a la programación._x000a_Durante la primera sesión se contó con la asistencia de 45 colaboradores y durante la segunda sesión se conectaron 37 colaboradores, los cuales participaron activamente de la charla. "/>
    <d v="2023-09-20T00:00:00"/>
    <n v="1"/>
    <s v="Ok, verificado OAP. La evidencia concuerda con la descripción del avance y la actividad"/>
    <d v="2023-09-20T00:00:00"/>
    <s v="SI"/>
    <n v="1"/>
    <n v="8.0000000000000016E-2"/>
    <n v="1"/>
  </r>
  <r>
    <s v="OSCAE"/>
    <x v="10"/>
    <s v="»72-"/>
    <s v="Grupo de Atención al Ciudadano"/>
    <n v="1"/>
    <s v="72-6"/>
    <s v="72-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72-Grupo de Atención al Ciudadano"/>
    <x v="0"/>
    <s v="Vencida"/>
    <s v="NA"/>
    <s v="NA"/>
    <s v="NA"/>
    <m/>
    <s v="NA"/>
    <s v="NA"/>
    <s v="NA"/>
    <s v="NA"/>
    <n v="0"/>
    <m/>
  </r>
  <r>
    <s v="OSCAE"/>
    <x v="10"/>
    <s v="»72-"/>
    <s v="Grupo de Atención al Ciudadano"/>
    <n v="1"/>
    <s v="72-6-1"/>
    <s v="72-6"/>
    <x v="4"/>
    <s v="Act Compartida"/>
    <s v="N/A"/>
    <s v="N/A"/>
    <s v="N/A"/>
    <s v="N/A"/>
    <s v="N/A"/>
    <s v="N/A"/>
    <s v="Ejecutar las actividades compartidas cuya fecha de vencimiento se encuentra dentro del primer trimestre del año "/>
    <n v="0.33333333333333331"/>
    <n v="0.33333333333333331"/>
    <n v="1"/>
    <s v="Numérica"/>
    <s v="Sumatoria logros ponderados verificados actividades programadas / promedio meta ponderada periodo evaluado "/>
    <d v="2023-01-01T00:00:00"/>
    <d v="2023-03-31T00:00:00"/>
    <s v="»72-Grupo de Atención al Ciudadano"/>
    <x v="1"/>
    <s v="Cumplida"/>
    <n v="1"/>
    <s v="1 Actividad programadas para el primer trimestre reportaron avances del 100%"/>
    <d v="2023-03-31T00:00:00"/>
    <n v="1"/>
    <s v="De acuerdo con el soporte entregado la actividad fue cumplida"/>
    <d v="2023-03-31T00:00:00"/>
    <s v="SI"/>
    <n v="1"/>
    <n v="0.33333333333333331"/>
    <m/>
  </r>
  <r>
    <s v="OSCAE"/>
    <x v="10"/>
    <s v="»72-"/>
    <s v="Grupo de Atención al Ciudadano"/>
    <n v="1"/>
    <s v="72-6-2"/>
    <s v="72-6"/>
    <x v="5"/>
    <s v="Act Compartida"/>
    <s v="N/A"/>
    <s v="N/A"/>
    <s v="N/A"/>
    <s v="N/A"/>
    <s v="N/A"/>
    <s v="N/A"/>
    <s v="Ejecutar las actividades compartidas cuya fecha de vencimiento se encuentra dentro del segundo trimestre del año "/>
    <n v="0.33333333333333331"/>
    <n v="0.33333333333333331"/>
    <n v="1"/>
    <s v="Numérica"/>
    <s v="Sumatoria logros ponderados verificados actividades programadas / promedio meta ponderada periodo evaluado "/>
    <d v="2023-04-01T00:00:00"/>
    <d v="2023-06-30T00:00:00"/>
    <s v="»72-Grupo de Atención al Ciudadano"/>
    <x v="2"/>
    <s v="Cumplida"/>
    <n v="1"/>
    <s v="1 Actividad programada para el segundo trimestre reportó avance del 100%"/>
    <d v="2023-06-30T00:00:00"/>
    <n v="1"/>
    <s v="1 Actividad programada para el segundo trimestre reportó avance del 100%"/>
    <d v="2023-06-30T00:00:00"/>
    <s v="SI"/>
    <n v="1"/>
    <n v="0.33333333333333331"/>
    <m/>
  </r>
  <r>
    <s v="OSCAE"/>
    <x v="10"/>
    <s v="»72-"/>
    <s v="Grupo de Atención al Ciudadano"/>
    <n v="1"/>
    <s v="72-6-3"/>
    <s v="72-6"/>
    <x v="6"/>
    <s v="Act Compartida"/>
    <s v="N/A"/>
    <s v="N/A"/>
    <s v="N/A"/>
    <s v="N/A"/>
    <s v="N/A"/>
    <s v="N/A"/>
    <s v="Ejecutar las actividades compartidas cuya fecha de vencimiento se encuentra dentro del cuarto trimestre del año "/>
    <n v="0.33333333333333331"/>
    <n v="0.33333333333333331"/>
    <n v="1"/>
    <s v="Numérica"/>
    <s v="Sumatoria logros ponderados verificados actividades programadas / promedio meta ponderada periodo evaluado "/>
    <d v="2023-10-01T00:00:00"/>
    <d v="2023-12-30T00:00:00"/>
    <s v="»72-Grupo de Atención al Ciudadano"/>
    <x v="0"/>
    <s v="Vencida"/>
    <s v="NA"/>
    <s v="NA"/>
    <s v="NA"/>
    <m/>
    <s v="NA"/>
    <s v="NA"/>
    <s v="NA"/>
    <s v="NA"/>
    <n v="0"/>
    <m/>
  </r>
  <r>
    <s v="OSCAE"/>
    <x v="11"/>
    <s v="»73-"/>
    <s v="Grupo de Comunicación"/>
    <n v="1"/>
    <s v="73-1"/>
    <s v="73-1"/>
    <x v="0"/>
    <s v="Operativo"/>
    <s v="Mejorar las herramientas tecnológicas de la Entidad"/>
    <s v="8-Modelo Integrado de Planeación y Gestión "/>
    <s v="SI"/>
    <s v="  6»Fortalecimiento del sistema de atención al ciudadano de la superintendencia de industria y comercio a nivel  nacional"/>
    <s v=" 7. Fortalecimiento organizacional y simplificación de procesos"/>
    <s v=" 14-PTEP - Transparencia y acceso a la información "/>
    <s v="Plataforma tecnológica de la página web interna de la SIC, actualizada. (Informe trimestral de avance con soportes documentales de cumplimiento)"/>
    <n v="0.1"/>
    <m/>
    <n v="1"/>
    <s v="Numérica"/>
    <s v="# de plataformas actualizadas / 1 plataforma a actualizar) *100"/>
    <d v="2023-03-03T00:00:00"/>
    <d v="2023-11-30T00:00:00"/>
    <s v="»73-Grupo de Comunicación, »20-Oficina de Tecnología e Informática"/>
    <x v="0"/>
    <s v="Cumplida"/>
    <n v="1"/>
    <s v="Con corte al mes de noviembre se cuenta con el informe de la Plataforma tecnológica de la página web interna de la SIC, actualizada y sus respectivos soportes. Se adjunta evidencia"/>
    <d v="2023-11-30T00:00:00"/>
    <n v="1"/>
    <s v="Se avala el cumplimiento del presente producto mediante informe trimestral plataforma tecnológica de la página web interna de la SIC "/>
    <s v="Con corte al mes de noviembre se cuenta con el informe de la Plataforma tecnológica de la página web interna de la SIC, actualizada y sus respectivos soportes. Se adjunta evidencia"/>
    <m/>
    <s v="NA"/>
    <n v="0.1"/>
    <m/>
  </r>
  <r>
    <s v="OSCAE"/>
    <x v="11"/>
    <s v="»73-"/>
    <s v="Grupo de Comunicación"/>
    <n v="1"/>
    <s v="73-1-1"/>
    <s v="73-1"/>
    <x v="1"/>
    <s v="Operativo"/>
    <s v="N/A"/>
    <s v="N/A"/>
    <s v="N/A"/>
    <s v="N/A"/>
    <s v="N/A"/>
    <s v="N/A"/>
    <s v="Definir el plan de trabajo para actualizar la página web interna de la SIC INTRASIC  (Documento de Plan de trabajo definido)"/>
    <n v="0.3"/>
    <n v="0.03"/>
    <n v="1"/>
    <s v="Numérica"/>
    <s v="# de Planes de trabajo definidos /  1 plan de trabajo a definir"/>
    <d v="2023-03-03T00:00:00"/>
    <d v="2023-03-31T00:00:00"/>
    <s v="»73-Grupo de Comunicación, »20-Oficina de Tecnología e Informática"/>
    <x v="1"/>
    <s v="Cumplida"/>
    <n v="1"/>
    <s v="Se cuenta con el plan de trabajo para actualizar la página Web interna de la SIC, el cual se definió en conjunto con la Oficina de Tecnología e Informática. Se adjunta soporte"/>
    <d v="2023-03-31T00:00:00"/>
    <n v="1"/>
    <s v="Ok, verificado OAP. La evidencia concuerda con la actividad y la fórmula para determinar el avance."/>
    <d v="2023-03-31T00:00:00"/>
    <s v="SI"/>
    <n v="1"/>
    <n v="0.03"/>
    <n v="1"/>
  </r>
  <r>
    <s v="OSCAE"/>
    <x v="11"/>
    <s v="»73-"/>
    <s v="Grupo de Comunicación"/>
    <n v="1"/>
    <s v="73-1-2"/>
    <s v="73-1"/>
    <x v="1"/>
    <s v="Operativo"/>
    <s v="N/A"/>
    <s v="N/A"/>
    <s v="N/A"/>
    <s v="N/A"/>
    <s v="N/A"/>
    <s v="N/A"/>
    <s v="Implementar el plan de trabajo para actualizar la página web interna de la SIC INTRASIC ( Informe trimestral de avance  con soportes documentales del cumplimiento) "/>
    <n v="0.7"/>
    <n v="6.9999999999999993E-2"/>
    <n v="1"/>
    <s v="Numérica"/>
    <s v="# de planes de trabajo implementados / 1 plan de trabajo a implementar) *100"/>
    <d v="2023-04-03T00:00:00"/>
    <d v="2023-11-30T00:00:00"/>
    <s v="»73-Grupo de Comunicación, »20-Oficina de Tecnología e Informática"/>
    <x v="0"/>
    <s v="Cumplida"/>
    <n v="1"/>
    <s v="Con corte a  30 de noviembre de 2023 se realizó el Informe trimestral de avance de actualización de la página Web interna, el cual presenta un cumplimiento del 100%. Se ejecutaron 44 actividades de acuerdo al plan de trabajo definido. Se adjunta Informe y certificados de desarrollo."/>
    <d v="2023-11-30T00:00:00"/>
    <n v="1"/>
    <s v="Se avala el cumplimiento de la presente actividad mediante informe trimestral plataforma tecnologica, asi mismo se adjuntan certificados de desarrollo "/>
    <d v="2023-11-30T00:00:00"/>
    <s v="SI"/>
    <n v="1"/>
    <n v="6.9999999999999993E-2"/>
    <n v="1"/>
  </r>
  <r>
    <s v="OSCAE"/>
    <x v="11"/>
    <s v="»73-"/>
    <s v="Grupo de Comunicación"/>
    <n v="1"/>
    <s v="73-2"/>
    <s v="73-2"/>
    <x v="0"/>
    <s v="Operativo"/>
    <s v="Diversificar los canales de atención a las regiones, para fortalecer la cobertura nacional de los servicios de la Entidad"/>
    <s v="8-Modelo Integrado de Planeación y Gestión "/>
    <s v="NO"/>
    <s v="  6»Fortalecimiento del sistema de atención al ciudadano de la superintendencia de industria y comercio a nivel  nacional"/>
    <s v=" 9. Participación ciudadana en la gestión pública"/>
    <s v=" 14-PTEP - Transparencia y acceso a la información "/>
    <s v="Programa SIC TEVE, con difusión de temas misionales de la entidad, emitido (Informe de los programas emitidos en youtube)"/>
    <n v="0.2"/>
    <m/>
    <n v="45"/>
    <s v="Numérica"/>
    <s v="# de capítulos SICTEVE emitidos / 45 capítulos SICTEVE a emitir)*100"/>
    <d v="2023-03-01T00:00:00"/>
    <d v="2023-12-31T00:00:00"/>
    <s v="»73-Grupo de Comunicación"/>
    <x v="0"/>
    <s v="Cumplida"/>
    <n v="1"/>
    <s v="Con corte al mes de diciembre se realizaron cuarenta y cinco (45) capitulos de SICTEVE,  de los cuales  seis (6) en el I trimestre, trece (13) en el II  trimestre , trece (13) en el III trimestre y trece (13)  en el IV trimestre de 2023, para lo cual se cuenta con el Informe de los programas emitidos en youtube "/>
    <d v="2023-12-29T00:00:00"/>
    <n v="1"/>
    <s v="Se avala cumplimiento del presente producto mediante informe de programas emitidos SIC TEVE "/>
    <d v="2023-12-29T00:00:00"/>
    <m/>
    <s v="NA"/>
    <n v="0.2"/>
    <m/>
  </r>
  <r>
    <s v="OSCAE"/>
    <x v="11"/>
    <s v="»73-"/>
    <s v="Grupo de Comunicación"/>
    <n v="1"/>
    <s v="73-2-1"/>
    <s v="73-2"/>
    <x v="1"/>
    <s v="Operativo"/>
    <s v="N/A"/>
    <s v="N/A"/>
    <s v="N/A"/>
    <s v="N/A"/>
    <s v="N/A"/>
    <s v="N/A"/>
    <s v="Realizar consejo editorial de cada programa SIC TEVE (Actas de reunión)"/>
    <n v="0.4"/>
    <n v="8.0000000000000016E-2"/>
    <n v="45"/>
    <s v="Numérica"/>
    <s v="# de consejos editoriales realizados / 45 consejos editoriales a realizar) *100"/>
    <d v="2023-03-01T00:00:00"/>
    <d v="2023-12-31T00:00:00"/>
    <s v="»73-Grupo de Comunicación"/>
    <x v="0"/>
    <s v="Cumplida"/>
    <n v="1"/>
    <s v="Durante el IV trimestre de 2023 se realizaron trece (13) consejos editoriales de SICTEVE, cumpliendo la meta establecida de 45 sesiones en la vigencia. Se adjunta soporte de las Actas de reunión de los programas. "/>
    <d v="2023-12-29T00:00:00"/>
    <n v="1"/>
    <s v="Se avala el cumplimiento de la presente actividad mediante actas de reunión "/>
    <d v="2023-12-29T00:00:00"/>
    <s v="SI"/>
    <n v="1"/>
    <n v="8.0000000000000016E-2"/>
    <n v="1"/>
  </r>
  <r>
    <s v="OSCAE"/>
    <x v="11"/>
    <s v="»73-"/>
    <s v="Grupo de Comunicación"/>
    <n v="1"/>
    <s v="73-2-2"/>
    <s v="73-2"/>
    <x v="1"/>
    <s v="Operativo"/>
    <s v="N/A"/>
    <s v="N/A"/>
    <s v="N/A"/>
    <s v="N/A"/>
    <s v="N/A"/>
    <s v="N/A"/>
    <s v="Emitir capítulos de  SICTEVE (Captura de pantalla de publicación de cada programa en youtube)"/>
    <n v="0.4"/>
    <n v="8.0000000000000016E-2"/>
    <n v="45"/>
    <s v="Numérica"/>
    <s v="# de capítulos SICTEVE emitidos / 45 capítulos SICTEVE a emitir)*100"/>
    <d v="2023-03-01T00:00:00"/>
    <d v="2023-12-31T00:00:00"/>
    <s v="»73-Grupo de Comunicación"/>
    <x v="0"/>
    <s v="Cumplida"/>
    <n v="1"/>
    <s v="Durante el IV trimestre 2023 se emitieron catorce (14) capítulos de SICTEVE, para un total de cuarenta y cinco   (45)  emisiones en la vigencia. Se adjuntan las capturas de pantalla de las transmisiones"/>
    <d v="2023-12-29T00:00:00"/>
    <n v="1"/>
    <s v="Se avala el cumplimiento de la presente actividad mediante informe que contienen capturas de pantalla de publicación de cada programa en youtube"/>
    <d v="2023-12-29T00:00:00"/>
    <s v="SI"/>
    <n v="1"/>
    <n v="8.0000000000000016E-2"/>
    <n v="1"/>
  </r>
  <r>
    <s v="OSCAE"/>
    <x v="11"/>
    <s v="»73-"/>
    <s v="Grupo de Comunicación"/>
    <n v="1"/>
    <s v="73-2-3"/>
    <s v="73-2"/>
    <x v="1"/>
    <s v="Operativo"/>
    <s v="N/A"/>
    <s v="N/A"/>
    <s v="N/A"/>
    <s v="N/A"/>
    <s v="N/A"/>
    <s v="N/A"/>
    <s v="Realizar informe final de los programas de  SIC TEVE emitidos  (Informe de los programas emitidos en youtube)"/>
    <n v="0.2"/>
    <n v="4.0000000000000008E-2"/>
    <n v="1"/>
    <s v="Numérica"/>
    <s v="# de Informes  realizados / 1 Informe  a realizar) *100"/>
    <d v="2023-12-01T00:00:00"/>
    <d v="2023-12-31T00:00:00"/>
    <s v="»73-Grupo de Comunicación"/>
    <x v="0"/>
    <s v="Cumplida"/>
    <n v="1"/>
    <s v="El Grupo de Comunicaciones, elaboró el Informe final de los cuarenta y cinco (45) programas institucionales de SIC TEVE emitidos en youtube, de conformidad con lo planeado. "/>
    <d v="2023-12-29T00:00:00"/>
    <n v="1"/>
    <s v="Se avala el cumplimiento de la presente actividad mediante informe que contienen capturas de pantalla dprogramas emitidos por youtube "/>
    <d v="2023-12-29T00:00:00"/>
    <s v="SI"/>
    <n v="1"/>
    <n v="4.0000000000000008E-2"/>
    <n v="1"/>
  </r>
  <r>
    <s v="OSCAE"/>
    <x v="11"/>
    <s v="»73-"/>
    <s v="Grupo de Comunicación"/>
    <n v="1"/>
    <s v="73-3"/>
    <s v="73-3"/>
    <x v="0"/>
    <s v="Operativo"/>
    <s v="Analizar la presencia institucional en las regiones del país"/>
    <s v="10-Indicadores"/>
    <s v="NO"/>
    <s v="  6»Fortalecimiento del sistema de atención al ciudadano de la superintendencia de industria y comercio a nivel  nacional"/>
    <s v=" 8. Servicio al ciudadano"/>
    <s v=" 13-PTEP - Participación ciudadana y rendición de cuentas"/>
    <s v="Monitoreo de medios de comunicación, sobre todo tipo de menciones relacionadas con la Superintendencia de Industria y Comercio, realizado. (Informes de Monitoreo de Medios)"/>
    <n v="0.2"/>
    <m/>
    <n v="2"/>
    <s v="Numérica"/>
    <s v="# de monitoreos realizados / 2 monitoreos a realizar) *100"/>
    <d v="2023-04-03T00:00:00"/>
    <d v="2023-12-31T00:00:00"/>
    <s v="»73-Grupo de Comunicación"/>
    <x v="0"/>
    <s v="Cumplida"/>
    <n v="1"/>
    <s v="Se realizó el segundo informe de monitoreo de medios de comunicación en el mes de diciembre, para un total de dos informes conforme a lo planeado."/>
    <d v="2023-12-29T00:00:00"/>
    <n v="1"/>
    <s v="Se avala cumplimiento del presente producto mediante informe consolidado del monitoreo de medios "/>
    <d v="2023-12-29T00:00:00"/>
    <m/>
    <s v="NA"/>
    <n v="0.2"/>
    <m/>
  </r>
  <r>
    <s v="OSCAE"/>
    <x v="11"/>
    <s v="»73-"/>
    <s v="Grupo de Comunicación"/>
    <n v="1"/>
    <s v="73-3-1"/>
    <s v="73-3"/>
    <x v="1"/>
    <s v="Operativo"/>
    <s v="N/A"/>
    <s v="N/A"/>
    <s v="N/A"/>
    <s v="N/A"/>
    <s v="N/A"/>
    <s v="N/A"/>
    <s v="Elaborar informes de monitoreo de medios de comunicaciones. (Documento de informe de Monitoreo de Medios)"/>
    <n v="0.5"/>
    <n v="0.1"/>
    <n v="2"/>
    <s v="Numérica"/>
    <s v="# de informes elaborados/ 2 informes a elaborar) *100"/>
    <d v="2023-04-03T00:00:00"/>
    <d v="2023-12-31T00:00:00"/>
    <s v="»73-Grupo de Comunicación"/>
    <x v="0"/>
    <s v="Cumplida"/>
    <n v="1"/>
    <s v="En diciembre de 2023, se elaboró el segundo informe de monitoreo a medios de comunicación que comprende el análisis del periodo del 01 de agosto hasta el 10 de diciembre de 2023, en donde se registraron 4.234 notas/información en medios de comunicación relacionadas con la SIC. Se adjunta evidencia del soporte  del mes de diciembre."/>
    <d v="2023-12-29T00:00:00"/>
    <n v="1"/>
    <s v="Se avala el cumplimiento de la presente actividad mediante informe de monitoreo de medios  "/>
    <d v="2023-12-29T00:00:00"/>
    <s v="SI"/>
    <n v="1"/>
    <n v="0.1"/>
    <n v="1"/>
  </r>
  <r>
    <s v="OSCAE"/>
    <x v="11"/>
    <s v="»73-"/>
    <s v="Grupo de Comunicación"/>
    <n v="1"/>
    <s v="73-3-2"/>
    <s v="73-3"/>
    <x v="1"/>
    <s v="Operativo"/>
    <s v="N/A"/>
    <s v="N/A"/>
    <s v="N/A"/>
    <s v="N/A"/>
    <s v="N/A"/>
    <s v="N/A"/>
    <s v="Realizar socialización al Grupo de Comunicaciones de los informes de monitoreo realizados (Acta de reunión con soporte de asistencia"/>
    <n v="0.5"/>
    <n v="0.1"/>
    <n v="2"/>
    <s v="Numérica"/>
    <s v="# de socializaciones realizadas / 2 socializaciones a realizar) *100"/>
    <d v="2023-04-03T00:00:00"/>
    <d v="2023-12-31T00:00:00"/>
    <s v="»73-Grupo de Comunicación"/>
    <x v="0"/>
    <s v="Cumplida"/>
    <n v="1"/>
    <s v="El 19 de diciembre de 2023 se socializó  al equipo de Comunicaciones el resultado del segundo informe de monitoreo de medios de comunicación. Para el periodo monitoreado, el mayor número de notas y de tono predominante de la información tuvo tono neutro, seguido por el tono positivo y el tono negativo. Se adjunta acta de la reunión de diciembre como evidencia."/>
    <d v="2023-12-29T00:00:00"/>
    <n v="1"/>
    <s v="Se avala el cumplimiento de la presente actividad mediante Acta de reunión monitoreo de medios "/>
    <d v="2023-12-29T00:00:00"/>
    <s v="SI"/>
    <n v="1"/>
    <n v="0.1"/>
    <n v="1"/>
  </r>
  <r>
    <s v="OSCAE"/>
    <x v="11"/>
    <s v="»73-"/>
    <s v="Grupo de Comunicación"/>
    <n v="1"/>
    <s v="73-4"/>
    <s v="73-4"/>
    <x v="0"/>
    <s v="Innovador"/>
    <s v="Fortalecer al talento humano en el conocimiento de cada una de las funciones que ejercen las áreas de la entidad"/>
    <s v="18-Documentación "/>
    <s v="SI"/>
    <s v="  6»Fortalecimiento del sistema de atención al ciudadano de la superintendencia de industria y comercio a nivel  nacional"/>
    <s v=" 8. Servicio al ciudadano"/>
    <s v=" 14-PTEP - Transparencia y acceso a la información "/>
    <s v="Protocolo de Atención al ciudadano en redes sociales, implementado. (Informe final consolidado de implementación)"/>
    <n v="0.2"/>
    <m/>
    <n v="1"/>
    <s v="Numérica"/>
    <s v="# de protocolos implementados / 1 protocolo a implementar) *100"/>
    <d v="2023-02-15T00:00:00"/>
    <d v="2023-11-30T00:00:00"/>
    <s v="»73-Grupo de Comunicación, »10-Oficina Asesora Jurídica, »72-Grupo de Atención al Ciudadano"/>
    <x v="0"/>
    <s v="Cumplida"/>
    <n v="1"/>
    <s v="De acuerdo con lo establecido se elaboró el  informe final consolidado de implementación del Protocolo de Atención al Ciudadano. Se adjunta soporte del informe final consolidado de implementaciòn."/>
    <d v="2023-11-30T00:00:00"/>
    <n v="1"/>
    <s v="Se avala cumplimiento del presente producto mediante informe consolidado del protocolo de atención al ciudadano"/>
    <d v="2023-11-30T00:00:00"/>
    <m/>
    <s v="NA"/>
    <n v="0.2"/>
    <m/>
  </r>
  <r>
    <s v="OSCAE"/>
    <x v="11"/>
    <s v="»73-"/>
    <s v="Grupo de Comunicación"/>
    <n v="1"/>
    <s v="73-4-1"/>
    <s v="73-4"/>
    <x v="1"/>
    <s v="Innovador"/>
    <s v="N/A"/>
    <s v="N/A"/>
    <s v="N/A"/>
    <s v="N/A"/>
    <s v="N/A"/>
    <s v="N/A"/>
    <s v="Solicitar a la Oficina Asesora Jurídica el aval del documento  Protocolo de Atención al ciudadano en redes sociales (Solicitud de aval enviado vía correo electrónico con documento adjunto)"/>
    <n v="0.1"/>
    <n v="2.0000000000000004E-2"/>
    <n v="1"/>
    <s v="Numérica"/>
    <s v="# de solicitudes realizadas  / 1 solicitud a realizar) *100"/>
    <d v="2023-02-15T00:00:00"/>
    <d v="2023-02-28T00:00:00"/>
    <s v="»73-Grupo de Comunicación"/>
    <x v="1"/>
    <s v="Cumplida"/>
    <n v="1"/>
    <s v="Conforme lo previsto el 9 de febrero se envió correo electrónico  a la oficina  Asesora Jurídica con el fin de solicitar validación del documento  Protocolo de Atención al ciudadano en redes sociales. Se adjunta soporte de correo electrónico "/>
    <d v="2023-02-09T00:00:00"/>
    <n v="1"/>
    <s v="Ok, verificado OAP. La evidencia aportada coincide con la actividad y la fórmula de cálculo"/>
    <d v="2023-02-09T00:00:00"/>
    <s v="SI"/>
    <n v="1"/>
    <n v="2.0000000000000004E-2"/>
    <n v="1"/>
  </r>
  <r>
    <s v="OSCAE"/>
    <x v="11"/>
    <s v="»73-"/>
    <s v="Grupo de Comunicación"/>
    <n v="1"/>
    <s v="73-4-2"/>
    <s v="73-4"/>
    <x v="2"/>
    <s v="Innovador"/>
    <s v="N/A"/>
    <s v="N/A"/>
    <s v="N/A"/>
    <s v="N/A"/>
    <s v="N/A"/>
    <s v="N/A"/>
    <s v="Validar y envidar al Grupo de Comunicación el documento Protocolo de Atención al ciudadano en redes sociales avalado (Documento Avalado con evidencia de envío por correo electrónico)"/>
    <n v="0"/>
    <n v="0"/>
    <n v="1"/>
    <s v="Numérica"/>
    <s v="# de documentos revisados / 1 documento a revisar)*100"/>
    <d v="2023-03-01T00:00:00"/>
    <d v="2023-03-31T00:00:00"/>
    <s v="»10-Oficina Asesora Jurídica"/>
    <x v="1"/>
    <s v="Cumplida"/>
    <n v="1"/>
    <s v="Se adjunta evidencia de documento avalado por la oficina jurídica (correo con aval y documento)"/>
    <d v="2023-05-02T00:00:00"/>
    <n v="1"/>
    <s v="Ok, verificado OAP. La documentación aportada da cumplimiento a la actividad propuesta. La actividad se cumplió dos meses después de lo previsto, se impacta eficiencia en menos 10 puntos "/>
    <d v="2023-05-02T00:00:00"/>
    <s v="NO"/>
    <n v="0.9"/>
    <n v="0"/>
    <m/>
  </r>
  <r>
    <s v="OSCAE"/>
    <x v="11"/>
    <s v="»73-"/>
    <s v="Grupo de Comunicación"/>
    <n v="1"/>
    <s v="73-4-3"/>
    <s v="73-4"/>
    <x v="1"/>
    <s v="Innovador"/>
    <s v="N/A"/>
    <s v="N/A"/>
    <s v="N/A"/>
    <s v="N/A"/>
    <s v="N/A"/>
    <s v="N/A"/>
    <s v="Definir el plan de trabajo para implementar el Protocolo de Atención al ciudadano en redes sociales. (Documento de Plan de trabajo definido)"/>
    <n v="0.3"/>
    <n v="0.06"/>
    <n v="1"/>
    <s v="Numérica"/>
    <s v="# de Planes de trabajo definidos /  1 plan de trabajo a definir"/>
    <d v="2023-04-03T00:00:00"/>
    <d v="2023-04-28T00:00:00"/>
    <s v="»73-Grupo de Comunicación, »72-Grupo de Atención al Ciudadano"/>
    <x v="2"/>
    <s v="Cumplida"/>
    <n v="1"/>
    <s v="Conforme a lo previsto  junto con el Grupo de Atención al Ciudadano se elaboró y definido  documento plan de trabajo para implementar el Protocolo de Atención al ciudadano en redes sociales. Se adjunta evidencia"/>
    <d v="2023-04-28T00:00:00"/>
    <n v="1"/>
    <s v="Ok, verificado OAP. La documentación aportada da cumplimiento a la actividad propuesta"/>
    <d v="2023-04-28T00:00:00"/>
    <s v="SI"/>
    <n v="1"/>
    <n v="0.06"/>
    <n v="1"/>
  </r>
  <r>
    <s v="OSCAE"/>
    <x v="11"/>
    <s v="»73-"/>
    <s v="Grupo de Comunicación"/>
    <n v="1"/>
    <s v="73-4-4"/>
    <s v="73-4"/>
    <x v="1"/>
    <s v="Innovador"/>
    <s v="N/A"/>
    <s v="N/A"/>
    <s v="N/A"/>
    <s v="N/A"/>
    <s v="N/A"/>
    <s v="N/A"/>
    <s v="Ejecutar el plan de trabajo para implementar el Protocolo de Atención al ciudadano en redes sociales. (1 Informe parcial de avance y 1 informe final consolidado de implementación con soportes documentales del cumplimiento) "/>
    <n v="0.6"/>
    <n v="0.12"/>
    <n v="2"/>
    <s v="Numérica"/>
    <s v="# de Informes  realizados / 2 Informes a realizar) *100"/>
    <d v="2023-05-02T00:00:00"/>
    <d v="2023-11-30T00:00:00"/>
    <s v="»73-Grupo de Comunicación, »72-Grupo de Atención al Ciudadano"/>
    <x v="0"/>
    <s v="Cumplida"/>
    <n v="1"/>
    <s v="Se realizó el Informe final consolidado de implementacióndel Protocolo de Atención al ciudadano en redes sociales,  en donde  para los meses de septiembre y octubre se realizaron 19.102 atenciones. Se concluye que tras tres meses de implementación del Manual, los agentes destacan la agilidad con la que pueden responder los casos, así como la  identificación de temáticas para su análisis y posible escalamiento. Se adjunta Informe."/>
    <d v="2023-11-30T00:00:00"/>
    <n v="1"/>
    <s v="Se avala el cumplimiento mediante informe final consolidado  protocolo de atención al ciudadano "/>
    <d v="2023-11-30T00:00:00"/>
    <s v="SI"/>
    <n v="1"/>
    <n v="0.12"/>
    <n v="1"/>
  </r>
  <r>
    <s v="OSCAE"/>
    <x v="11"/>
    <s v="»73-"/>
    <s v="Grupo de Comunicación"/>
    <n v="1"/>
    <s v="73-5"/>
    <s v="73-5"/>
    <x v="0"/>
    <s v="Innovador"/>
    <s v="Diseñar estrategias dirigidas a aumentar la confianza y posicionamiento los grupos de interés "/>
    <s v="8-Modelo Integrado de Planeación y Gestión "/>
    <s v="SI"/>
    <s v="  6»Fortalecimiento del sistema de atención al ciudadano de la superintendencia de industria y comercio a nivel  nacional"/>
    <s v=" 8. Servicio al ciudadano"/>
    <s v=" 14-PTEP - Transparencia y acceso a la información "/>
    <s v="Cápsulas “Hablando Claro”, publicadas. (Informe de cada una de las capsulas con capturas de pantalla de su publicación)"/>
    <n v="0.1"/>
    <m/>
    <n v="2"/>
    <s v="Numérica"/>
    <s v="# de capsulas publicadas / 2 capsulas a publicar) *100"/>
    <d v="2023-03-01T00:00:00"/>
    <d v="2023-12-15T00:00:00"/>
    <s v="»73-Grupo de Comunicación, »72-Grupo de Atención al Ciudadano"/>
    <x v="0"/>
    <s v="Cumplida"/>
    <n v="1"/>
    <s v="Se realizó el Informe de la capsula  hablanco claro de  Registro de marca y dos, de Servicios de telecomunicaciones. . Se adjunta evidencia de los dos informes con capturas de pantalla de su publicación."/>
    <d v="2023-12-15T00:00:00"/>
    <n v="1"/>
    <s v="Se avala el cumplimiento del presente producto mediante informede cada una de la capsulas con captura de pantalla de publicación "/>
    <d v="2023-12-15T00:00:00"/>
    <m/>
    <s v="NA"/>
    <n v="0.1"/>
    <m/>
  </r>
  <r>
    <s v="OSCAE"/>
    <x v="11"/>
    <s v="»73-"/>
    <s v="Grupo de Comunicación"/>
    <n v="1"/>
    <s v="73-5-1"/>
    <s v="73-5"/>
    <x v="1"/>
    <s v="Innovador"/>
    <s v="N/A"/>
    <s v="N/A"/>
    <s v="N/A"/>
    <s v="N/A"/>
    <s v="N/A"/>
    <s v="N/A"/>
    <s v="Realizar mesa de trabajo para identificar y priorizar los temas consultados por los ciudadanos en los canales de atención de la SIC que requieren divulgación en lenguaje claro (Acta de Reunión)"/>
    <n v="0.1"/>
    <n v="1.0000000000000002E-2"/>
    <n v="1"/>
    <s v="Numérica"/>
    <s v="# de mesa de trabajo realizada/ 1 mesa de trabajo a realizar) *100"/>
    <d v="2023-03-01T00:00:00"/>
    <d v="2023-03-16T00:00:00"/>
    <s v="»73-Grupo de Comunicación, »72-Grupo de Atención al Ciudadano"/>
    <x v="1"/>
    <s v="Cumplida"/>
    <n v="1"/>
    <s v="El 6 de marzo se realizó mesa de trabajo en la cual se identificaron y priorizaron los temas que requieren divulgación en lenguaje claro . Se adjunta  Acta de reunión."/>
    <d v="2023-03-06T00:00:00"/>
    <n v="1"/>
    <s v="Ok, verificado OAP. La evidencia aportada coincide con la actividad y la fórmula de cálculo"/>
    <d v="2023-03-06T00:00:00"/>
    <s v="SI"/>
    <n v="1"/>
    <n v="1.0000000000000002E-2"/>
    <n v="1"/>
  </r>
  <r>
    <s v="OSCAE"/>
    <x v="11"/>
    <s v="»73-"/>
    <s v="Grupo de Comunicación"/>
    <n v="1"/>
    <s v="73-5-2"/>
    <s v="73-5"/>
    <x v="1"/>
    <s v="Innovador"/>
    <s v="N/A"/>
    <s v="N/A"/>
    <s v="N/A"/>
    <s v="N/A"/>
    <s v="N/A"/>
    <s v="N/A"/>
    <s v="Elaborar documento con propuesta para la producción de las cápsulas en lenguaje claro (Documento elaborado)"/>
    <n v="0.4"/>
    <n v="4.0000000000000008E-2"/>
    <n v="1"/>
    <s v="Numérica"/>
    <s v="# de documentos elaborados  / 1 documento a elaborar)*100"/>
    <d v="2023-03-17T00:00:00"/>
    <d v="2023-06-30T00:00:00"/>
    <s v="»73-Grupo de Comunicación"/>
    <x v="2"/>
    <s v="Cumplida"/>
    <n v="1"/>
    <s v="De conformidad con lo establecido, se cuenta con el documento de las propuestas de las capsulas en lenguaje claro. 1.¿Qué hacer si tienes inconvenientes con tus servicios de telefonía, internet y/o televisión?.2.Realiza tu solicitud de Registro de Marca en 5 pasos. Se adjunta soporte"/>
    <d v="2023-06-30T00:00:00"/>
    <n v="1"/>
    <s v="ok, verificado OAP. Los documentos aportados cumplen con lo definido en la actividad"/>
    <d v="2023-06-30T00:00:00"/>
    <s v="SI"/>
    <n v="1"/>
    <n v="4.0000000000000008E-2"/>
    <n v="1"/>
  </r>
  <r>
    <s v="OSCAE"/>
    <x v="11"/>
    <s v="»73-"/>
    <s v="Grupo de Comunicación"/>
    <n v="1"/>
    <s v="73-5-3"/>
    <s v="73-5"/>
    <x v="1"/>
    <s v="Innovador"/>
    <s v="N/A"/>
    <s v="N/A"/>
    <s v="N/A"/>
    <s v="N/A"/>
    <s v="N/A"/>
    <s v="N/A"/>
    <s v="Realizar la producción de las cápsulas de lenguaje claro (Evidencia de las cápsulas producidas) "/>
    <n v="0.3"/>
    <n v="0.03"/>
    <n v="2"/>
    <s v="Numérica"/>
    <s v="# de cápsulas producidas  / 2 cápsulas a producir) *100"/>
    <d v="2023-07-03T00:00:00"/>
    <d v="2023-09-29T00:00:00"/>
    <s v="»73-Grupo de Comunicación"/>
    <x v="3"/>
    <s v="Cumplida"/>
    <n v="1"/>
    <s v="Con corte al III trimestre se realizó la producción de dos (2) cápsulas de lenguaje claro, en los temas de : 1)Registro de marca_x000a_2)Servicios de telecomunicaciones . Se adjunta evidencia de las capsulas."/>
    <d v="2023-09-30T00:00:00"/>
    <n v="1"/>
    <s v="Ok, verificado OAP. La evidencia concuerda con la actividad"/>
    <d v="2023-09-30T00:00:00"/>
    <s v="SI"/>
    <n v="1"/>
    <n v="0.03"/>
    <n v="1"/>
  </r>
  <r>
    <s v="OSCAE"/>
    <x v="11"/>
    <s v="»73-"/>
    <s v="Grupo de Comunicación"/>
    <n v="1"/>
    <s v="73-5-4"/>
    <s v="73-5"/>
    <x v="1"/>
    <s v="Innovador"/>
    <s v="N/A"/>
    <s v="N/A"/>
    <s v="N/A"/>
    <s v="N/A"/>
    <s v="N/A"/>
    <s v="N/A"/>
    <s v="Realizar publicación de las cápsulas en lenguaje claro (Informes de las capsulas con evidencias de publicación)"/>
    <n v="0.2"/>
    <n v="2.0000000000000004E-2"/>
    <n v="2"/>
    <s v="Numérica"/>
    <s v="# de capsulas publicadas / 2 capsulas a publicar) *100"/>
    <d v="2023-10-02T00:00:00"/>
    <d v="2023-12-15T00:00:00"/>
    <s v="»73-Grupo de Comunicación"/>
    <x v="0"/>
    <s v="Cumplida"/>
    <n v="1"/>
    <s v="Se realizó dos Informes de cada una de las  cápsulas  hablanco claro:  1.Registro de marca y 2.Servicios de telecomunicaciones, con capturas de pantalla de su publicación el 14 de diciembre de 2023. Se adjunta evidencia de los dos informes."/>
    <d v="2023-12-15T00:00:00"/>
    <n v="1"/>
    <s v="Se avala el cumplimiento de la presente actividad mediante informes de capsulas hablando claro "/>
    <d v="2023-12-15T00:00:00"/>
    <s v="SI"/>
    <n v="1"/>
    <n v="2.0000000000000004E-2"/>
    <n v="1"/>
  </r>
  <r>
    <s v="OSCAE"/>
    <x v="11"/>
    <s v="»73-"/>
    <s v="Grupo de Comunicación"/>
    <n v="1"/>
    <s v="73-6"/>
    <s v="73-6"/>
    <x v="0"/>
    <s v="Operativo"/>
    <s v="Incrementar las actividades de difusión y pedagogía en el marco de las funciones de la SIC, para empoderar a usuarios y consumidores. "/>
    <s v="10-Indicadores"/>
    <s v="NO"/>
    <s v="  6»Fortalecimiento del sistema de atención al ciudadano de la superintendencia de industria y comercio a nivel  nacional"/>
    <s v=" 6. Transparencia, acceso a la información pública y lucha contra la corrupción"/>
    <s v=" 13-PTEP - Participación ciudadana y rendición de cuentas"/>
    <s v="Eventos de divulgación en los temas misionales de la SIC, gestionados y realizados. (Informe de los eventos gestionados y realizados)"/>
    <n v="0.1"/>
    <m/>
    <n v="5"/>
    <s v="Numérica"/>
    <s v="# de eventos gestionados y realizados / Informes de eventos gestionados y realizados) *100"/>
    <d v="2023-04-01T00:00:00"/>
    <d v="2023-12-22T00:00:00"/>
    <s v="»73-Grupo de Comunicación"/>
    <x v="0"/>
    <s v="Cumplida"/>
    <n v="1"/>
    <s v="Con corte al mes de  diciembre de 2023 se realizaron cinco (5)  informes de los eventos  en los temas misionales de la SIC gestionados y realizados.1.Diálogo con Bogotá – Universidd politecnico Gran Colombiano_x000a_2.Diálogo con Bogotá - SENA_x000a_3.Diálogo con Bogotá – Universidad el Bosque_x000a_4.Fortalecimiento en capacidades tecnicas para el manejo de crisis  _x000a_5.Diálogo multisectorial sobre las funciones de la SIC y los derechos de los consumidores y empresarios. Se adjunta evidencia."/>
    <d v="2023-12-22T00:00:00"/>
    <n v="1"/>
    <s v="Se avala cumplimiento del presente producto mediante informes .Diálogo con Bogotá – Universidd politecnico Gran Colombiano_x000a_2.Diálogo con Bogotá - SENA_x000a_3.Diálogo con Bogotá – Universidad el Bosque_x000a_4.Fortalecimiento en capacidades tecnicas para el manejo de crisis  _x000a_5.Diálogo multisectorial sobre las funciones de la SIC y los derechos de los consumidores y empresarios."/>
    <d v="2023-12-22T00:00:00"/>
    <m/>
    <s v="NA"/>
    <n v="0.1"/>
    <m/>
  </r>
  <r>
    <s v="OSCAE"/>
    <x v="11"/>
    <s v="»73-"/>
    <s v="Grupo de Comunicación"/>
    <n v="1"/>
    <s v="73-6-1"/>
    <s v="73-6"/>
    <x v="1"/>
    <s v="Operativo"/>
    <s v="N/A"/>
    <s v="N/A"/>
    <s v="N/A"/>
    <s v="N/A"/>
    <s v="N/A"/>
    <s v="N/A"/>
    <s v="Diligenciar check list de cada evento (Documento de check list para la realización del evento)"/>
    <n v="0.2"/>
    <n v="2.0000000000000004E-2"/>
    <n v="5"/>
    <s v="Numérica"/>
    <s v="# de check list diligenciados / 5 check list a diligenciar ) *100"/>
    <d v="2023-04-01T00:00:00"/>
    <d v="2023-11-30T00:00:00"/>
    <s v="»73-Grupo de Comunicación"/>
    <x v="0"/>
    <s v="Cumplida"/>
    <n v="1"/>
    <s v="Durante el IV trimestre se diligenció un (1) checklist para eventos  de la oficina de Servicio al Consumidor y Apoyo Empresarial, relacionado con Diàlogos  con el Eje Cafetero-Estudiantes de la facultad de Derecho y de Trabajo Social de la Universidad de Caldas en Manizales, realizado el 15 de noviembre, con una asistencia aproximada de 140 asistentes. En total se diligenciaron 5 checklist. Se adjunta evidencia"/>
    <d v="2023-11-30T00:00:00"/>
    <n v="1"/>
    <s v="Se avala el cumplimiento de la presente actividad mediante formato de checlist eventos "/>
    <d v="2023-11-30T00:00:00"/>
    <s v="SI"/>
    <n v="1"/>
    <n v="2.0000000000000004E-2"/>
    <n v="1"/>
  </r>
  <r>
    <s v="OSCAE"/>
    <x v="11"/>
    <s v="»73-"/>
    <s v="Grupo de Comunicación"/>
    <n v="1"/>
    <s v="73-6-2"/>
    <s v="73-6"/>
    <x v="1"/>
    <s v="Operativo"/>
    <s v="N/A"/>
    <s v="N/A"/>
    <s v="N/A"/>
    <s v="N/A"/>
    <s v="N/A"/>
    <s v="N/A"/>
    <s v="Publicar Agenda definitiva (Captura de pantalla de la publicación)"/>
    <n v="0.2"/>
    <n v="2.0000000000000004E-2"/>
    <n v="5"/>
    <s v="Numérica"/>
    <s v="# de agendas publicadas/5 agendas a publicar) *100"/>
    <d v="2023-04-01T00:00:00"/>
    <d v="2023-12-15T00:00:00"/>
    <s v="»73-Grupo de Comunicación"/>
    <x v="0"/>
    <s v="Cumplida"/>
    <n v="1"/>
    <s v="En el mes de noviembre se publicó  en el calendaro de eventos del portal Web la agenda  de Diàlogos  con el Eje Cafetero-Estudiantes de la facultad de Derecho y de Trabajo Social de la Universidad de Caldas en Manizales.  Al IV trimestre se realizaron 5 publicaciones de agendas. Se adjunta evidencia"/>
    <d v="2023-12-15T00:00:00"/>
    <n v="1"/>
    <s v="Se avala el cumplimiento de la presente actividad mediante informe que deja denotar la publicación "/>
    <d v="2023-12-15T00:00:00"/>
    <s v="SI"/>
    <n v="1"/>
    <n v="2.0000000000000004E-2"/>
    <n v="1"/>
  </r>
  <r>
    <s v="OSCAE"/>
    <x v="11"/>
    <s v="»73-"/>
    <s v="Grupo de Comunicación"/>
    <n v="1"/>
    <s v="73-6-3"/>
    <s v="73-6"/>
    <x v="1"/>
    <s v="Operativo"/>
    <s v="N/A"/>
    <s v="N/A"/>
    <s v="N/A"/>
    <s v="N/A"/>
    <s v="N/A"/>
    <s v="N/A"/>
    <s v="Realizar el evento (Informe del evento realizado con captura de pantalla o fotografías)"/>
    <n v="0.6"/>
    <n v="0.06"/>
    <n v="5"/>
    <s v="Numérica"/>
    <s v="# de eventos realizados / 5 Eventos a realizar) *100"/>
    <d v="2023-04-01T00:00:00"/>
    <d v="2023-12-22T00:00:00"/>
    <s v="»73-Grupo de Comunicación"/>
    <x v="0"/>
    <s v="Cumplida"/>
    <n v="1"/>
    <s v="Con corte al IV trimestre se realizaron los informes de los siguientes  eventos con captura de pantalla: _x000a_1.Fortalecimiento  en capacidades  Técnicas para el manejo  de crisis. Realzado el 7 de julio_x000a_2. Diálogo con Bogotá – Universidd politecnico Gran Colombiano, realizado el 11 de septiembre. _x000a_3.Diálogo con Bogotá - SENA realizado el 12 de septiembre._x000a_4.Diálogo con Bogotá – Universidad el Bosque realizado el 13 de septiembre._x000a_5.Diálogo multisectorial sobre las funciones de la SIC y los derechos de los consumidores y empresarios, realizado el 15 de noviembre. Se adjunta evidencia"/>
    <d v="2023-12-22T00:00:00"/>
    <n v="1"/>
    <s v="Se avala el cumplimiento de la presente actividad mediante informe que deja ver las capturas de pantalla de eventos  "/>
    <d v="2023-12-22T00:00:00"/>
    <s v="SI"/>
    <n v="1"/>
    <n v="0.06"/>
    <n v="1"/>
  </r>
  <r>
    <s v="OSCAE"/>
    <x v="11"/>
    <s v="»73-"/>
    <s v="Grupo de Comunicación"/>
    <n v="1"/>
    <s v="73-7"/>
    <s v="73-7"/>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73-Grupo de Comunicación"/>
    <x v="0"/>
    <s v="Vencida"/>
    <s v="NA"/>
    <s v="NA"/>
    <s v="NA"/>
    <m/>
    <s v="NA"/>
    <s v="NA"/>
    <s v="NA"/>
    <s v="NA"/>
    <n v="0"/>
    <m/>
  </r>
  <r>
    <s v="OSCAE"/>
    <x v="11"/>
    <s v="»73-"/>
    <s v="Grupo de Comunicación"/>
    <n v="1"/>
    <s v="73-7-1"/>
    <s v="73-7"/>
    <x v="4"/>
    <s v="Act Compartida"/>
    <s v="N/A"/>
    <s v="N/A"/>
    <s v="N/A"/>
    <s v="N/A"/>
    <s v="N/A"/>
    <s v="N/A"/>
    <s v="Ejecutar las actividades compartidas cuya fecha de vencimiento se encuentra dentro del primer trimestre del año "/>
    <e v="#DIV/0!"/>
    <e v="#DIV/0!"/>
    <n v="2"/>
    <s v="Numérica"/>
    <s v="Sumatoria logros ponderados verificados actividades programadas / promedio meta ponderada periodo evaluado "/>
    <d v="2023-01-01T00:00:00"/>
    <d v="2023-03-31T00:00:00"/>
    <s v="»73-Grupo de Comunicación"/>
    <x v="1"/>
    <s v="Cumplida"/>
    <n v="1"/>
    <s v="2 Actividades programadas para el primer trimestre reportaron avances del 100%"/>
    <d v="2023-03-31T00:00:00"/>
    <n v="1"/>
    <s v="De acuerdo con el soporte entregado la actividad fue cumplida"/>
    <d v="2023-03-31T00:00:00"/>
    <s v="SI"/>
    <n v="1"/>
    <e v="#DIV/0!"/>
    <m/>
  </r>
  <r>
    <s v="OSCAE"/>
    <x v="11"/>
    <s v="»73-"/>
    <s v="Grupo de Comunicación"/>
    <n v="1"/>
    <s v="73-7-2"/>
    <s v="73-7"/>
    <x v="5"/>
    <s v="Act Compartida"/>
    <s v="N/A"/>
    <s v="N/A"/>
    <s v="N/A"/>
    <s v="N/A"/>
    <s v="N/A"/>
    <s v="N/A"/>
    <s v="Ejecutar las actividades compartidas cuya fecha de vencimiento se encuentra dentro del segundo trimestre del año "/>
    <e v="#DIV/0!"/>
    <e v="#DIV/0!"/>
    <n v="8"/>
    <s v="Numérica"/>
    <s v="Sumatoria logros ponderados verificados actividades programadas / promedio meta ponderada periodo evaluado "/>
    <d v="2023-04-01T00:00:00"/>
    <d v="2023-06-30T00:00:00"/>
    <s v="»73-Grupo de Comunicación"/>
    <x v="2"/>
    <s v="Cumplida"/>
    <n v="1"/>
    <s v="9 Actividades programadas para el segundo trimestre reportaron avances del 100%"/>
    <d v="2023-06-30T00:00:00"/>
    <n v="1"/>
    <s v="9 Actividades programadas para el segundo trimestre reportaron avances del 100%"/>
    <d v="2023-06-30T00:00:00"/>
    <s v="SI"/>
    <n v="1"/>
    <e v="#DIV/0!"/>
    <m/>
  </r>
  <r>
    <s v="OSCAE"/>
    <x v="11"/>
    <s v="»73-"/>
    <s v="Grupo de Comunicación"/>
    <n v="1"/>
    <s v="73-7-3"/>
    <s v="73-7"/>
    <x v="7"/>
    <s v="Act Compartida"/>
    <s v="N/A"/>
    <s v="N/A"/>
    <s v="N/A"/>
    <s v="N/A"/>
    <s v="N/A"/>
    <s v="N/A"/>
    <s v="Ejecutar las actividades compartidas cuya fecha de vencimiento se encuentra dentro del tercer trimestre del año "/>
    <e v="#DIV/0!"/>
    <e v="#DIV/0!"/>
    <n v="19"/>
    <s v="Numérica"/>
    <s v="Sumatoria logros ponderados verificados actividades programadas / promedio meta ponderada periodo evaluado "/>
    <d v="2023-07-01T00:00:00"/>
    <d v="2023-09-30T00:00:00"/>
    <s v="»73-Grupo de Comunicación"/>
    <x v="3"/>
    <s v="Cumplida"/>
    <n v="1"/>
    <s v="Se realizaron las 19 Actividades programadas"/>
    <d v="2023-09-30T00:00:00"/>
    <n v="1"/>
    <s v="Se validaron soportes de las 19 Actividades programadas para este trimestre "/>
    <d v="2023-09-30T00:00:00"/>
    <s v="SI"/>
    <n v="1"/>
    <e v="#DIV/0!"/>
    <m/>
  </r>
  <r>
    <s v="OSCAE"/>
    <x v="11"/>
    <s v="»73-"/>
    <s v="Grupo de Comunicación"/>
    <n v="1"/>
    <s v="73-7-4"/>
    <s v="73-7"/>
    <x v="6"/>
    <s v="Act Compartida"/>
    <s v="N/A"/>
    <s v="N/A"/>
    <s v="N/A"/>
    <s v="N/A"/>
    <s v="N/A"/>
    <s v="N/A"/>
    <s v="Ejecutar las actividades compartidas cuya fecha de vencimiento se encuentra dentro del cuarto trimestre del año "/>
    <e v="#DIV/0!"/>
    <e v="#DIV/0!"/>
    <n v="21"/>
    <s v="Numérica"/>
    <s v="Sumatoria logros ponderados verificados actividades programadas / promedio meta ponderada periodo evaluado "/>
    <d v="2023-10-01T00:00:00"/>
    <d v="2023-12-30T00:00:00"/>
    <s v="»73-Grupo de Comunicación"/>
    <x v="0"/>
    <s v="Vencida"/>
    <s v="NA"/>
    <s v="NA"/>
    <s v="NA"/>
    <m/>
    <s v="NA"/>
    <s v="NA"/>
    <s v="NA"/>
    <s v="NA"/>
    <e v="#DIV/0!"/>
    <m/>
  </r>
  <r>
    <s v="OSCAE"/>
    <x v="11"/>
    <s v="»73-"/>
    <s v="Grupo de Comunicación"/>
    <n v="1"/>
    <s v="73-8"/>
    <s v="73-8"/>
    <x v="0"/>
    <s v="Operativo"/>
    <s v="Incrementar las actividades de difusión y pedagogía en el marco de las funciones de la SIC, para empoderar a usuarios y consumidores. "/>
    <s v="10-Indicadores"/>
    <s v="NO"/>
    <s v="  6»Fortalecimiento del sistema de atención al ciudadano de la superintendencia de industria y comercio a nivel  nacional"/>
    <s v=" 6. Transparencia, acceso a la información pública y lucha contra la corrupción"/>
    <s v="2» Plan Estratégico Sectorial"/>
    <s v="SIC alineada a la directriz de manejo de imagen y plan de medios de la Presidencia de la República. (Informe de la alineación de los contenidos producidos por la SIC con respecto a la directriz de manejo de imagen del gobierno nacional)"/>
    <n v="0.1"/>
    <m/>
    <n v="100"/>
    <s v="Porcentual"/>
    <s v="Número de boletines, fotonoficias, videos y ruedas de prensa producidos de conformidad con la directriz de presidencia/ Número de boletines, fotonoficias, videos y ruedas de prensa producidos"/>
    <d v="2023-10-01T00:00:00"/>
    <d v="2023-12-31T00:00:00"/>
    <s v="»73-Grupo de Comunicación"/>
    <x v="0"/>
    <s v="Cumplida"/>
    <n v="1"/>
    <s v="Con corte al IV trimestre se cuenta  el informe de la alineación de los contenidos producidos por la SIC con respecto a la directriz de manejo de imagen del gobierno nacional, como el uso del logo Colombia potencia de vida y el logo de Gobierno del cambio."/>
    <d v="2023-12-31T00:00:00"/>
    <n v="1"/>
    <s v="Se avala el cumplimiento del presente producto mediante informe de imagen de gobierno "/>
    <d v="2023-12-31T00:00:00"/>
    <m/>
    <s v="NA"/>
    <n v="0.1"/>
    <m/>
  </r>
  <r>
    <s v="OSCAE"/>
    <x v="11"/>
    <s v="»73-"/>
    <s v="Grupo de Comunicación"/>
    <n v="1"/>
    <s v="73-8-1"/>
    <s v="73-8"/>
    <x v="1"/>
    <s v="Operativo"/>
    <s v="N/A"/>
    <s v="19-N/A"/>
    <s v="N/A"/>
    <s v="N/A"/>
    <s v="N/A"/>
    <s v="N/A"/>
    <s v="Producir los boletines, fotonoficias, videos y/o ruedas de prensa de conformidad con la directriz de presidencia sobre el manejo de imagen. &quot;Documento con capturas de pantalla o fotograficas de los boletines, fotonoficias, videos y ruedas de prensa producidos por la SIC de conformidad con la directriz de manejo de imagen&quot;"/>
    <n v="1"/>
    <n v="0.1"/>
    <n v="100"/>
    <s v="Porcentual"/>
    <s v="Número de boletines, fotonoficias, videos y ruedas de prensa producidos de conformidad con la directriz de presidencia/ Número de boletines, fotonoficias, videos y ruedas de prensa producidos"/>
    <d v="2023-10-01T00:00:00"/>
    <d v="2023-12-31T00:00:00"/>
    <s v="»73-Grupo de Comunicación"/>
    <x v="0"/>
    <s v="Cumplida"/>
    <n v="1"/>
    <s v="De acuerdo a lo previsto se cuenta con el Documento con capturas de pantalla o fotográficas de los boletines, fotonoficias, videos y ruedas de prensa producidos por la SIC, correspondiente a los meses de octubre, noviembre y diciembre. Se adjuntan evidencias"/>
    <d v="2023-12-31T00:00:00"/>
    <n v="1"/>
    <s v="Se avala el cumplimiento de la presente actividad mediante informe que contien captuas de pantalla  de los boletines, fotonoficias, videos y ruedas de prensa producidos por la SIC de conformidad con la directriz de manejo de imagen&quot;"/>
    <d v="2023-12-31T00:00:00"/>
    <s v="SI"/>
    <n v="1"/>
    <n v="0.1"/>
    <n v="1"/>
  </r>
  <r>
    <s v="SECRETARIA GENERAL"/>
    <x v="12"/>
    <s v="»100-"/>
    <s v="Secretaría General"/>
    <n v="0"/>
    <s v="100-1"/>
    <s v="100-1"/>
    <x v="0"/>
    <s v="Innovador"/>
    <s v="Mantener el carácter técnico de la Entidad y su alineación con el PND y los estándares internacionales"/>
    <s v="1-Datos principales  del Programa de Gobierno"/>
    <s v="SI"/>
    <s v="N/A"/>
    <s v=" 4. Talento humano"/>
    <s v=" 12-PTEP - Iniciativas adicionales"/>
    <s v="Fase 3 del proceso de obtención del Sello Equipares otorgado por el PNUD y el Ministerio de Trabajo, implementada (Informe final de implementación, único entregable)"/>
    <n v="0.6"/>
    <m/>
    <n v="100"/>
    <s v="Porcentual"/>
    <s v="% de Fase 3 implementada / 100% de fase 3 a implementar"/>
    <d v="2023-02-01T00:00:00"/>
    <d v="2023-12-29T00:00:00"/>
    <s v="»100-Secretaría General, »30-Oficina Asesora de Planeación, »111-Grupo de Trabajo de Administración de Personal, »117-Grupo de Trabajo de Desarrollo del Talento Humano"/>
    <x v="0"/>
    <s v="Vencida"/>
    <n v="0.85"/>
    <s v="Se ha adelantado en la Fase 3 del proceso de obtención del Sello Equipares otorgado por el PNUD y el Ministerio de Trabajo, implementada. Sin embargo por la Enmieda realizada se prorroga 6 meses el plazo de ejecución de dicha fase, por lo que se entrega informe parcial"/>
    <s v=" "/>
    <n v="0.85"/>
    <s v="Se valida el avance parcial de la meta del producto de acuerdo con las evidencias"/>
    <s v=" "/>
    <s v="SI"/>
    <s v="NA"/>
    <n v="0.51"/>
    <m/>
  </r>
  <r>
    <s v="SECRETARIA GENERAL"/>
    <x v="12"/>
    <s v="»100-"/>
    <s v="Secretaría General"/>
    <n v="0"/>
    <s v="100-1-1"/>
    <s v="100-1"/>
    <x v="1"/>
    <s v="Innovador"/>
    <s v="N/A"/>
    <s v="N/A"/>
    <s v="N/A"/>
    <s v="N/A"/>
    <s v="N/A"/>
    <s v="N/A"/>
    <s v="Elaborar plan de acción armonizado (Documento con plan de acción aprobado por las áreas, único entregable)"/>
    <n v="0.1"/>
    <n v="0.06"/>
    <n v="1"/>
    <s v="Numérica"/>
    <s v="# de soportes presentados / 1 soporte a presentar"/>
    <d v="2023-02-01T00:00:00"/>
    <d v="2023-02-10T00:00:00"/>
    <s v="»100-Secretaría General, »30-Oficina Asesora de Planeación, »111-Grupo de Trabajo de Administración de Personal, »117-Grupo de Trabajo de Desarrollo del Talento Humano"/>
    <x v="1"/>
    <s v="Cumplida"/>
    <n v="1"/>
    <s v="Se elaboró, en concordancia con el PNUD, el plan de acción armonizado para la política de equidad de género y diversidad, documento que fue socializado y concertados con los grupos de Administración de Personal, Talento Humano y Oficina Asesora Jurídica. Asimismo, se presentó a consideración al Comité Institucional de Gestión y Desempeño. "/>
    <d v="2023-03-13T00:00:00"/>
    <n v="1"/>
    <s v="Se avala el cumplimiento de la presente actividad mediante Excel que contiene el plan de acción armonizado. "/>
    <d v="2023-02-10T00:00:00"/>
    <s v="SI"/>
    <n v="1"/>
    <n v="0.06"/>
    <n v="1"/>
  </r>
  <r>
    <s v="SECRETARIA GENERAL"/>
    <x v="12"/>
    <s v="»100-"/>
    <s v="Secretaría General"/>
    <n v="0"/>
    <s v="100-1-2"/>
    <s v="100-1"/>
    <x v="1"/>
    <s v="Innovador"/>
    <s v="N/A"/>
    <s v="N/A"/>
    <s v="N/A"/>
    <s v="N/A"/>
    <s v="N/A"/>
    <s v="N/A"/>
    <s v="Ejecutar el plan de acción elaborado (5 Seguimientos bimensuales (mar-may-jul-sept-nov)"/>
    <n v="0.8"/>
    <n v="0.48"/>
    <n v="100"/>
    <s v="Porcentual"/>
    <s v="% de ejecución del Plan de Acción / 100% de ejecución del Plan de Acción"/>
    <d v="2023-02-11T00:00:00"/>
    <d v="2023-12-15T00:00:00"/>
    <s v="»100-Secretaría General, »30-Oficina Asesora de Planeación, »111-Grupo de Trabajo de Administración de Personal, »117-Grupo de Trabajo de Desarrollo del Talento Humano"/>
    <x v="0"/>
    <s v="Vencida"/>
    <n v="0.85"/>
    <s v="Se está ejecutando el plan de acción armonizado de la política de equidad de género y diversidad. Teniendo en cuenta la enmieda realizada al convenio con PNUD se prorrogará 6 meses para lograr la ejecución del plan de acción"/>
    <d v="2023-12-29T00:00:00"/>
    <n v="0.85"/>
    <s v="Se valida el avance parcial de la actividad de acuerdo con las evidencias"/>
    <d v="2023-12-29T00:00:00"/>
    <s v="SI"/>
    <n v="0.85"/>
    <n v="0.40799999999999997"/>
    <n v="0.85"/>
  </r>
  <r>
    <s v="SECRETARIA GENERAL"/>
    <x v="12"/>
    <s v="»100-"/>
    <s v="Secretaría General"/>
    <n v="0"/>
    <s v="100-1-3"/>
    <s v="100-1"/>
    <x v="1"/>
    <s v="Innovador"/>
    <s v="N/A"/>
    <s v="N/A"/>
    <s v="N/A"/>
    <s v="N/A"/>
    <s v="N/A"/>
    <s v="N/A"/>
    <s v="Elaborar el informe final de implementación de la fase 3 (Informe final, único entregable)"/>
    <n v="0.1"/>
    <n v="0.06"/>
    <n v="1"/>
    <s v="Numérica"/>
    <s v="# de soportes presentados / 1 soporte a presentar"/>
    <d v="2023-12-16T00:00:00"/>
    <d v="2023-12-29T00:00:00"/>
    <s v="»100-Secretaría General, »30-Oficina Asesora de Planeación, »111-Grupo de Trabajo de Administración de Personal, »117-Grupo de Trabajo de Desarrollo del Talento Humano"/>
    <x v="0"/>
    <s v="Vencida"/>
    <n v="0.85"/>
    <s v="Se remite informe parcial enviado por PNUD."/>
    <d v="2023-12-29T00:00:00"/>
    <n v="0.85"/>
    <s v="Se valida el avance parcial de la actividad de acuerdo con las evidencias"/>
    <d v="2023-12-29T00:00:00"/>
    <s v="SI"/>
    <n v="0.85"/>
    <n v="5.0999999999999997E-2"/>
    <n v="0.85"/>
  </r>
  <r>
    <s v="SECRETARIA GENERAL"/>
    <x v="12"/>
    <s v="»100-"/>
    <s v="Secretaría General"/>
    <n v="0"/>
    <s v="100-2"/>
    <s v="100-2"/>
    <x v="0"/>
    <s v="Operativo"/>
    <s v="Diseñar estrategias dirigidas a aumentar la confianza y posicionamiento los grupos de interés "/>
    <s v="8-Modelo Integrado de Planeación y Gestión "/>
    <s v="NO"/>
    <s v="N/A"/>
    <s v=" 5. Integridad,  6. Transparencia, acceso a la información pública y lucha contra la corrupción"/>
    <s v=" 11-PTEP - Legalidad e integridad,  14-PTEP - Transparencia y acceso a la información "/>
    <s v="Plan de trabajo MIPG de la Política de Integridad y Política de Transparencia, ejecutados (Evidencia de la ejecución de actividades propuestas)"/>
    <n v="0.4"/>
    <m/>
    <n v="100"/>
    <s v="Porcentual"/>
    <s v="% de Plan de Trabajo MIPG ejecutado / 100% del Plan de Trabajo MIPG a ejecutar"/>
    <d v="2023-02-01T00:00:00"/>
    <d v="2023-12-29T00:00:00"/>
    <s v="»100-Secretaría General"/>
    <x v="0"/>
    <s v="Vencida"/>
    <s v=" "/>
    <s v=" "/>
    <s v=" "/>
    <n v="0.95"/>
    <s v="Se avala el avance de cumplimiento de la meta del producto acorde a los avances reportados de los planes de trabajo de las políticas de Integridad y Transparencia en el tercer trimestre de 2023."/>
    <s v=" "/>
    <s v="SI"/>
    <s v="NA"/>
    <n v="0.38"/>
    <m/>
  </r>
  <r>
    <s v="SECRETARIA GENERAL"/>
    <x v="12"/>
    <s v="»100-"/>
    <s v="Secretaría General"/>
    <n v="0"/>
    <s v="100-2-1"/>
    <s v="100-2"/>
    <x v="1"/>
    <s v="Operativo"/>
    <s v="N/A"/>
    <s v="N/A"/>
    <s v="N/A"/>
    <s v="N/A"/>
    <s v="N/A"/>
    <s v="N/A"/>
    <s v="Ejecutar los planes de trabajo de las políticas de Integridad y Transparencia (Evidencia del cumplimiento de las actividades)"/>
    <n v="1"/>
    <n v="0.4"/>
    <n v="100"/>
    <s v="Porcentual"/>
    <s v="% de planes de trabajo ejecutados / 100% de los planes de trabajo a ejecutar_x000a_"/>
    <d v="2023-02-01T00:00:00"/>
    <d v="2023-12-29T00:00:00"/>
    <s v="»100-Secretaría General"/>
    <x v="0"/>
    <s v="Vencida"/>
    <s v=" "/>
    <s v=" "/>
    <s v=" "/>
    <n v="0.95"/>
    <s v="Se avala el cumplimiento de la presente actividad acorde a los avances reportados de Integridad y Transparencia en el tercer trimestre de 2023."/>
    <s v=" "/>
    <s v="SI"/>
    <n v="0.95"/>
    <n v="0.38"/>
    <n v="0.95"/>
  </r>
  <r>
    <s v="SECRETARIA GENERAL"/>
    <x v="13"/>
    <s v="»103-"/>
    <s v="Grupo de Trabajo de Control Disciplinario Interno"/>
    <n v="0"/>
    <s v="103-1"/>
    <s v="103-1"/>
    <x v="0"/>
    <s v="Operativo"/>
    <s v="Diseñar e implementar una estrategia que fortalezca la analítica de datos institucional para la toma de decisiones y la prestación de servicios"/>
    <s v="9-Gestión de riesgos"/>
    <s v="NO"/>
    <s v="N/A"/>
    <s v=" 5. Integridad, 7. Fortalecimiento organizacional y simplificación de procesos, 18. Seguimiento y evaluación del desempeño institucional, 19. Control interno"/>
    <s v="N/A"/>
    <s v="Estrategia de prevención en materia disciplinaria, ejecutada (Informe final consolidado de estrategia / Único Entregable)"/>
    <n v="0.35"/>
    <m/>
    <n v="1"/>
    <s v="Numérica"/>
    <s v="# de estrategias ejecutadas/ 1 estrategia a ejecutar"/>
    <d v="2023-02-06T00:00:00"/>
    <d v="2023-09-15T00:00:00"/>
    <s v="»103-Grupo de Trabajo de Control Disciplinario Interno"/>
    <x v="3"/>
    <s v="Cumplida"/>
    <n v="0"/>
    <n v="0"/>
    <n v="0"/>
    <n v="1"/>
    <s v="&quot;INFORME - ESTRATEGIA DE PREVENCIÓN 2023_x000a_GRUPO DE TRABAJO DE CONTROL DISCIPLINARIO INTERNO&quot;. "/>
    <d v="1899-12-30T00:00:00"/>
    <s v="N/A"/>
    <s v="NA"/>
    <n v="0.35"/>
    <m/>
  </r>
  <r>
    <s v="SECRETARIA GENERAL"/>
    <x v="13"/>
    <s v="»103-"/>
    <s v="Grupo de Trabajo de Control Disciplinario Interno"/>
    <n v="0"/>
    <s v="103-1-1"/>
    <s v="103-1"/>
    <x v="1"/>
    <s v="Operativo"/>
    <s v="N/A"/>
    <s v="N/A"/>
    <s v="N/A"/>
    <s v="N/A"/>
    <s v="N/A"/>
    <s v="N/A"/>
    <s v="Publicar tips en temas relacionados con Derecho disciplinario (1./ 4 Capturas de pantalla de los correos electrónicos remitidos a los funcionarios de la SIC)"/>
    <n v="0.3"/>
    <n v="0.105"/>
    <n v="4"/>
    <s v="Numérica"/>
    <s v="# tip sobre tema disciplinario realizado / 4 tips en temas disciplinarios propuestos*100"/>
    <d v="2023-03-13T00:00:00"/>
    <d v="2023-06-30T00:00:00"/>
    <s v="»103-Grupo de Trabajo de Control Disciplinario Interno"/>
    <x v="2"/>
    <s v="Cumplida"/>
    <n v="1"/>
    <s v="Se adjunta como soporte de avance, el correo enviado a los funcionarios de la SIC con el Tip 1 correspondiente al primer tema del Test de Derecho Disciplinario"/>
    <m/>
    <n v="1"/>
    <s v="Se ajusta el porcentaje de avance al cuantitativo al 100% por cuanto se evidencian 3/4 entregables establecidos en la presente actividad capturas de pantalla de correos electrónicos donde se evidencian los siguientes tips : Derecho disciplinario,  debida supervisión de los contratos y  prestación adecuada del servicio ; En el primer seguimiento se aportó un entregable con la captura de pantalla de derechos de petición."/>
    <d v="2023-06-23T00:00:00"/>
    <s v="SI"/>
    <n v="1"/>
    <n v="0.105"/>
    <n v="1"/>
  </r>
  <r>
    <s v="SECRETARIA GENERAL"/>
    <x v="13"/>
    <s v="»103-"/>
    <s v="Grupo de Trabajo de Control Disciplinario Interno"/>
    <n v="0"/>
    <s v="103-1-2"/>
    <s v="103-1"/>
    <x v="1"/>
    <s v="Operativo"/>
    <s v="N/A"/>
    <s v="N/A"/>
    <s v="N/A"/>
    <s v="N/A"/>
    <s v="N/A"/>
    <s v="N/A"/>
    <s v="Identificar los temas que resulten relevantes para el test 2023 y Tips Disciplinarios. (Acta que contenga la identificación de temas relevantes frente al test 2023 y tips disciplinarios aprobada por Líder de Proceso-único entregable)"/>
    <n v="0.2"/>
    <n v="6.9999999999999993E-2"/>
    <n v="1"/>
    <s v="Numérica"/>
    <s v="# de identificaciones realizadas / 1 identificación a realizar"/>
    <d v="2023-02-06T00:00:00"/>
    <d v="2023-02-24T00:00:00"/>
    <s v="»103-Grupo de Trabajo de Control Disciplinario Interno"/>
    <x v="1"/>
    <s v="Cumplida"/>
    <n v="1"/>
    <s v="Se anexa como comprobante de cumplimiento el Acta firmada por los funcionarios que integran el GCDI con los temas pertinentes a tratar en el Test de Derecho Disciplinario"/>
    <d v="2023-02-22T00:00:00"/>
    <n v="1"/>
    <s v="Se avala el cumplimiento de la presente actividad mediante acta que contiene la identificación de test y tips "/>
    <d v="2023-02-22T00:00:00"/>
    <s v="SI"/>
    <n v="1"/>
    <n v="6.9999999999999993E-2"/>
    <n v="1"/>
  </r>
  <r>
    <s v="SECRETARIA GENERAL"/>
    <x v="13"/>
    <s v="»103-"/>
    <s v="Grupo de Trabajo de Control Disciplinario Interno"/>
    <n v="0"/>
    <s v="103-1-3"/>
    <s v="103-1"/>
    <x v="1"/>
    <s v="Operativo"/>
    <s v="N/A"/>
    <s v="N/A"/>
    <s v="N/A"/>
    <s v="N/A"/>
    <s v="N/A"/>
    <s v="N/A"/>
    <s v="Elaborar test para funcionarios Derecho Disciplinario (Documento test aprobado-único entregable)"/>
    <n v="0.1"/>
    <n v="3.4999999999999996E-2"/>
    <n v="1"/>
    <s v="Numérica"/>
    <s v="# de test elaborados /1 test a elaborar"/>
    <d v="2023-02-27T00:00:00"/>
    <d v="2023-03-24T00:00:00"/>
    <s v="»103-Grupo de Trabajo de Control Disciplinario Interno"/>
    <x v="1"/>
    <s v="Cumplida"/>
    <n v="1"/>
    <s v="Se adjunta como soportes de cumplimiento el documento Word con las preguntas y respuestas propuestas del Test a subir en herramienta Formas como también la aprobación por parte del líder de proceso."/>
    <d v="2023-03-23T00:00:00"/>
    <n v="1"/>
    <s v="Se avala el cumplimiento de la presente actividad mediante documento denominado  TEST DE DERECHO DISCIPLINARIO 2023"/>
    <d v="2023-03-23T00:00:00"/>
    <s v="SI"/>
    <n v="1"/>
    <n v="3.4999999999999996E-2"/>
    <n v="1"/>
  </r>
  <r>
    <s v="SECRETARIA GENERAL"/>
    <x v="13"/>
    <s v="»103-"/>
    <s v="Grupo de Trabajo de Control Disciplinario Interno"/>
    <n v="0"/>
    <s v="103-1-4"/>
    <s v="103-1"/>
    <x v="1"/>
    <s v="Operativo"/>
    <s v="N/A"/>
    <s v="N/A"/>
    <s v="N/A"/>
    <s v="N/A"/>
    <s v="N/A"/>
    <s v="N/A"/>
    <s v="Aplicar test virtual a los funcionarios de la SIC (Correos remitidos para la aplicación del test-único entregable)"/>
    <n v="0.15"/>
    <n v="5.2499999999999998E-2"/>
    <n v="1"/>
    <s v="Numérica"/>
    <s v="# de test virtual aplicados /1 test virtual a aplicar"/>
    <d v="2023-07-03T00:00:00"/>
    <d v="2023-08-25T00:00:00"/>
    <s v="»103-Grupo de Trabajo de Control Disciplinario Interno"/>
    <x v="3"/>
    <s v="Cumplida"/>
    <n v="1"/>
    <s v="Se adjunta como soporte de cumplimiento el mensaje electrónico enviado a todos los funcionarios con el test 2023"/>
    <d v="2023-07-04T00:00:00"/>
    <n v="1"/>
    <s v="Se valida el cumplimiento de la actividad en tanto el área aporta Correo con banner remitido al grupo de correos &quot;funcionarios&quot; notificando la aplicación del test"/>
    <d v="2023-07-04T00:00:00"/>
    <s v="SI"/>
    <n v="1"/>
    <n v="5.2499999999999998E-2"/>
    <n v="1"/>
  </r>
  <r>
    <s v="SECRETARIA GENERAL"/>
    <x v="13"/>
    <s v="»103-"/>
    <s v="Grupo de Trabajo de Control Disciplinario Interno"/>
    <n v="0"/>
    <s v="103-1-5"/>
    <s v="103-1"/>
    <x v="1"/>
    <s v="Operativo"/>
    <s v="N/A"/>
    <s v="N/A"/>
    <s v="N/A"/>
    <s v="N/A"/>
    <s v="N/A"/>
    <s v="N/A"/>
    <s v="Elaborar informe que recopile resultados del test 2023 y 4 tips (Informe final consolidado-único entregable)  "/>
    <n v="0.25"/>
    <n v="8.7499999999999994E-2"/>
    <n v="1"/>
    <s v="Numérica"/>
    <s v="# de informes elaborados /1 informe a elaborar"/>
    <d v="2023-08-28T00:00:00"/>
    <d v="2023-09-15T00:00:00"/>
    <s v="»103-Grupo de Trabajo de Control Disciplinario Interno"/>
    <x v="3"/>
    <s v="Cumplida"/>
    <n v="1"/>
    <s v="Se adjunta el informe final (entregable) que contiene el análisis de los resultados del test 2023"/>
    <d v="2023-10-11T00:00:00"/>
    <n v="1"/>
    <s v="&quot;INFORME - ESTRATEGIA DE PREVENCIÓN 2023_x000a_GRUPO DE TRABAJO DE CONTROL DISCIPLINARIO INTERNO&quot;. Teniendo en cuenta que la actividad fue ejecutada en un mes posterior al programado se descuentan 5 puntos porcentuales en eficiencia."/>
    <d v="2023-10-11T00:00:00"/>
    <s v="NO"/>
    <n v="0.95"/>
    <n v="8.7499999999999994E-2"/>
    <n v="1"/>
  </r>
  <r>
    <s v="SECRETARIA GENERAL"/>
    <x v="13"/>
    <s v="»103-"/>
    <s v="Grupo de Trabajo de Control Disciplinario Interno"/>
    <n v="0"/>
    <s v="103-2"/>
    <s v="103-2"/>
    <x v="0"/>
    <s v="Operativo"/>
    <s v="Diseñar e implementar una estrategia que fortalezca la analítica de datos institucional para la toma de decisiones y la prestación de servicios"/>
    <s v="9-Gestión de riesgos"/>
    <s v="NO"/>
    <s v="N/A"/>
    <s v=" 5. Integridad, 7. Fortalecimiento organizacional y simplificación de procesos, 19. Control interno, 18. Seguimiento y evaluación del desempeño institucional"/>
    <s v="N/A"/>
    <s v="Informe impacto de quejas disciplinarias, socializado (Informe final consolidado, memorando dirigido a Control Interno, Despacho del Superintendente y Oficina Asesora de Planeación/ único entregable)"/>
    <n v="0.35"/>
    <m/>
    <n v="1"/>
    <s v="Numérica"/>
    <s v="# de informes socializados/ 1 informe a socializar"/>
    <d v="2023-02-06T00:00:00"/>
    <d v="2023-11-24T00:00:00"/>
    <s v="»103-Grupo de Trabajo de Control Disciplinario Interno"/>
    <x v="0"/>
    <s v="Cumplida"/>
    <n v="1"/>
    <s v="Se adjunta evidencia de radicación del informe final ante el Despacho de la Superintendente de Industria y Comercio, con copia a la Oficina de Control Interno y a la Oficina Asesora de Planeación"/>
    <d v="2023-12-13T00:00:00"/>
    <n v="1"/>
    <s v="Las evidencias permiten validar el cumplimiento de la meta de producto"/>
    <d v="2023-12-13T00:00:00"/>
    <s v="SI"/>
    <s v="NA"/>
    <n v="0.35"/>
    <m/>
  </r>
  <r>
    <s v="SECRETARIA GENERAL"/>
    <x v="13"/>
    <s v="»103-"/>
    <s v="Grupo de Trabajo de Control Disciplinario Interno"/>
    <n v="0"/>
    <s v="103-2-1"/>
    <s v="103-2"/>
    <x v="1"/>
    <s v="Operativo"/>
    <s v="N/A"/>
    <s v="N/A"/>
    <s v="N/A"/>
    <s v="N/A"/>
    <s v="N/A"/>
    <s v="N/A"/>
    <s v="Recopilar la información  de las quejas e informes que ingresan del 01 de noviembre de 2022 al 31 de octubre de 2023 al Grupo de trabajo de Control Disciplinario, clasificándolas (3 reportes en Excel de quejas)"/>
    <n v="0.2"/>
    <n v="6.9999999999999993E-2"/>
    <n v="3"/>
    <s v="Numérica"/>
    <s v="# Reporte cuatrimestral  de quejas recibidas / 3 reportes cuatrimestrales propuestos*100"/>
    <d v="2023-02-06T00:00:00"/>
    <d v="2023-11-03T00:00:00"/>
    <s v="»103-Grupo de Trabajo de Control Disciplinario Interno"/>
    <x v="0"/>
    <s v="Cumplida"/>
    <n v="1"/>
    <s v="Se adjuntan tres (3) soportes que acreditan el cumplimiento de esta actividad, cada uno consistente en archivo en formato excel, documento en el cual se hizo cada recopilación y análisis de datos para posterior envío de reporte de impacto de quejas/denuncias"/>
    <d v="2023-11-03T00:00:00"/>
    <n v="1"/>
    <s v="Las evidencias permiten validar el cumplimiento de la actividad"/>
    <d v="2023-11-03T00:00:00"/>
    <s v="SI"/>
    <n v="1"/>
    <n v="6.9999999999999993E-2"/>
    <n v="1"/>
  </r>
  <r>
    <s v="SECRETARIA GENERAL"/>
    <x v="13"/>
    <s v="»103-"/>
    <s v="Grupo de Trabajo de Control Disciplinario Interno"/>
    <n v="0"/>
    <s v="103-2-2"/>
    <s v="103-2"/>
    <x v="1"/>
    <s v="Operativo"/>
    <s v="N/A"/>
    <s v="N/A"/>
    <s v="N/A"/>
    <s v="N/A"/>
    <s v="N/A"/>
    <s v="N/A"/>
    <s v="Enviar reporte(s) cuatrimestral al área que presenta mayor número de quejas (Correo electrónico de envío y Excel con la relación de quejas /único entregable)"/>
    <n v="0.2"/>
    <n v="6.9999999999999993E-2"/>
    <n v="3"/>
    <s v="Numérica"/>
    <s v="# de reportes enviados / 3 reportes a enviar"/>
    <d v="2023-02-06T00:00:00"/>
    <d v="2023-11-03T00:00:00"/>
    <s v="»103-Grupo de Trabajo de Control Disciplinario Interno"/>
    <x v="0"/>
    <s v="Cumplida"/>
    <n v="1"/>
    <s v="Se adjuntan tres (3) soportes que acreditan el cumplimiento de esta actividad, cada uno consistente en archivo en formato PDF evidencia del envío de cada reporte de impacto de quejas/ denuncias al área involucrada"/>
    <d v="2023-11-03T00:00:00"/>
    <n v="1"/>
    <s v="Las evidencias permiten validar el cumplimiento de la actividad"/>
    <d v="2023-11-03T00:00:00"/>
    <s v="SI"/>
    <n v="1"/>
    <n v="6.9999999999999993E-2"/>
    <n v="1"/>
  </r>
  <r>
    <s v="SECRETARIA GENERAL"/>
    <x v="13"/>
    <s v="»103-"/>
    <s v="Grupo de Trabajo de Control Disciplinario Interno"/>
    <n v="0"/>
    <s v="103-2-3"/>
    <s v="103-2"/>
    <x v="1"/>
    <s v="Operativo"/>
    <s v="N/A"/>
    <s v="N/A"/>
    <s v="N/A"/>
    <s v="N/A"/>
    <s v="N/A"/>
    <s v="N/A"/>
    <s v="Realizar un documento que contenga el análisis de las quejas e informes que ingresan del 01 de noviembre de 2022 al 31 de octubre de 2023 al Grupo de trabajo de Control Disciplinario, estableciendo las Áreas/Dependencias de la SIC que más informes disciplinarios presenta y cuales reportan quejas disciplinarias en su contra, entregando informe al Superintendente con copia a la Oficina de Control Interno y a la Oficina Asesora de Planeación. (informe consolidado y memorando o correo de envío-único entregable)"/>
    <n v="0.6"/>
    <n v="0.21"/>
    <n v="1"/>
    <s v="Numérica"/>
    <s v="# de documentos realizados/ 1 documento a realizar"/>
    <d v="2023-11-06T00:00:00"/>
    <d v="2023-11-24T00:00:00"/>
    <s v="»103-Grupo de Trabajo de Control Disciplinario Interno"/>
    <x v="0"/>
    <s v="Cumplida"/>
    <n v="1"/>
    <s v="Se adjunta evidencia del cumplimiento de esta actividad mediante archivo PDF contentivo de informe final de impacto de quejas/denuncias"/>
    <d v="2023-12-11T00:00:00"/>
    <n v="1"/>
    <s v="Las evidencias permiten validar el cumplimiento de la actividad"/>
    <d v="2023-12-11T00:00:00"/>
    <s v="SI"/>
    <n v="1"/>
    <n v="0.21"/>
    <n v="1"/>
  </r>
  <r>
    <s v="SECRETARIA GENERAL"/>
    <x v="13"/>
    <s v="»103-"/>
    <s v="Grupo de Trabajo de Control Disciplinario Interno"/>
    <n v="0"/>
    <s v="103-3"/>
    <s v="103-3"/>
    <x v="0"/>
    <s v="Operativo"/>
    <s v="Diseñar e implementar una estrategia que fortalezca la analítica de datos institucional para la toma de decisiones y la prestación de servicios"/>
    <s v="9-Gestión de riesgos"/>
    <s v="NO"/>
    <s v="N/A"/>
    <s v=" 7. Fortalecimiento organizacional y simplificación de procesos, 18. Seguimiento y evaluación del desempeño institucional"/>
    <s v="N/A"/>
    <s v="Buzón de preguntas Ley 1952 de 2019, creado (Instructivo de uso del buzón, único entregable)"/>
    <n v="0.3"/>
    <m/>
    <n v="1"/>
    <s v="Numérica"/>
    <s v="# de buzones creados /1 Buzón a crear"/>
    <d v="2023-03-06T00:00:00"/>
    <d v="2023-05-19T00:00:00"/>
    <s v="»103-Grupo de Trabajo de Control Disciplinario Interno"/>
    <x v="2"/>
    <s v="Cumplida"/>
    <n v="1"/>
    <s v="Se aporta evidencia del instrutivo de uso del buzón de preguntas"/>
    <d v="2023-05-05T00:00:00"/>
    <n v="1"/>
    <s v="Se avala el cumplimiento del producto mediante instructivo de uso de buzón de preguntas "/>
    <d v="2023-05-19T00:00:00"/>
    <s v="SI"/>
    <s v="NA"/>
    <n v="0.3"/>
    <m/>
  </r>
  <r>
    <s v="SECRETARIA GENERAL"/>
    <x v="13"/>
    <s v="»103-"/>
    <s v="Grupo de Trabajo de Control Disciplinario Interno"/>
    <n v="0"/>
    <s v="103-3-1"/>
    <s v="103-3"/>
    <x v="1"/>
    <s v="Operativo"/>
    <s v="N/A"/>
    <s v="N/A"/>
    <s v="N/A"/>
    <s v="N/A"/>
    <s v="N/A"/>
    <s v="N/A"/>
    <s v="Presentar brief con el contenido propuesto para el Buzón de preguntas (1. Brief diseñado y aprobado 2. Correo electrónico por parte del líder del proceso en el que se dé aprobación al Brief)"/>
    <n v="0.3"/>
    <n v="0.09"/>
    <n v="1"/>
    <s v="Numérica"/>
    <s v="# de Briefs del Buzón de Preguntas diligenciado  / 1 Brief de  Buzón de Preguntas a diligenciar y enviar "/>
    <d v="2023-03-06T00:00:00"/>
    <d v="2023-03-31T00:00:00"/>
    <s v="»103-Grupo de Trabajo de Control Disciplinario Interno"/>
    <x v="1"/>
    <s v="Cumplida"/>
    <n v="1"/>
    <s v="Se envían como soporte de cumplimiento el documento en Word propuesto como Brief del buzón junto la aprobación por parte del líder de proceso efectuado sobre el mismo."/>
    <d v="2023-03-22T00:00:00"/>
    <n v="1"/>
    <s v="Se avala el cumplimiento de la presente actividad mediante Brief -buzón de preguntas sobre la ley 1952 de 2019 y correo de aprobación del líder del proceso "/>
    <d v="2023-03-22T00:00:00"/>
    <s v="SI"/>
    <n v="1"/>
    <n v="0.09"/>
    <n v="1"/>
  </r>
  <r>
    <s v="SECRETARIA GENERAL"/>
    <x v="13"/>
    <s v="»103-"/>
    <s v="Grupo de Trabajo de Control Disciplinario Interno"/>
    <n v="0"/>
    <s v="103-3-2"/>
    <s v="103-3"/>
    <x v="1"/>
    <s v="Operativo"/>
    <s v="N/A"/>
    <s v="N/A"/>
    <s v="N/A"/>
    <s v="N/A"/>
    <s v="N/A"/>
    <s v="N/A"/>
    <s v="Establecer la herramienta mediante la cual se ejecutará el buzón de preguntas Ley 1952 de 2019 (Enlace de acceso al buzón, único entregable)"/>
    <n v="0.4"/>
    <n v="0.12"/>
    <n v="1"/>
    <s v="Numérica"/>
    <s v="# enlace de Buzón de Preguntas publicado  / 1 enlace de Buzón de Preguntas propuesto"/>
    <d v="2023-04-03T00:00:00"/>
    <d v="2023-04-28T00:00:00"/>
    <s v="»103-Grupo de Trabajo de Control Disciplinario Interno"/>
    <x v="2"/>
    <s v="Cumplida"/>
    <n v="1"/>
    <m/>
    <m/>
    <n v="1"/>
    <s v="Se avala el cumplimiento de la presente actividad mediante entregable establecido en la actividad."/>
    <d v="2023-04-28T00:00:00"/>
    <s v="SI"/>
    <n v="1"/>
    <n v="0.12"/>
    <n v="1"/>
  </r>
  <r>
    <s v="SECRETARIA GENERAL"/>
    <x v="13"/>
    <s v="»103-"/>
    <s v="Grupo de Trabajo de Control Disciplinario Interno"/>
    <n v="0"/>
    <s v="103-3-3"/>
    <s v="103-3"/>
    <x v="1"/>
    <s v="Operativo"/>
    <s v="N/A"/>
    <s v="N/A"/>
    <s v="N/A"/>
    <s v="N/A"/>
    <s v="N/A"/>
    <s v="N/A"/>
    <s v="Realizar instructivo de uso del Buzón de preguntas Ley 1952 de 2019 publicado (Publicación IntraSIC con Instructivo de uso / único entregable)"/>
    <n v="0.3"/>
    <n v="0.09"/>
    <n v="1"/>
    <s v="Numérica"/>
    <s v="# de publicación con instructivo de uso divulgado / 1 publicación de instructivo de uso propuesto"/>
    <d v="2023-05-01T00:00:00"/>
    <d v="2023-05-19T00:00:00"/>
    <s v="»103-Grupo de Trabajo de Control Disciplinario Interno"/>
    <x v="2"/>
    <s v="Cumplida"/>
    <n v="1"/>
    <s v="En el segundo seguimiento del PAI se reportó el cumplimiento de esta actividad, vuelve a cargarse su soporte"/>
    <d v="2023-05-19T00:00:00"/>
    <n v="1"/>
    <s v="Teniendo en cuenta que el producto se validó en el corte anterior y que esta es la actividad que da cumplimiento al mismo, se valida en un 100% y se asume la misma fecha de entrega y ejecución."/>
    <d v="2023-05-19T00:00:00"/>
    <s v="SI"/>
    <n v="1"/>
    <n v="0.09"/>
    <n v="1"/>
  </r>
  <r>
    <s v="SECRETARIA GENERAL"/>
    <x v="14"/>
    <s v="»104-"/>
    <s v="Grupo de Trabajo de Notificaciones y Certificaciones"/>
    <n v="1"/>
    <s v="104-1"/>
    <s v="104-1"/>
    <x v="0"/>
    <s v="Operativo"/>
    <s v="Mejorar las herramientas tecnológicas de la Entidad"/>
    <s v="6-Plan Estratégico de Tecnologías de la Información"/>
    <s v="SI"/>
    <s v="  8» Mejoramiento de los sistemas de información y servicios tecnológicos de la superintendencia de industria y comercio en el territorio  nacional"/>
    <s v=" 7. Fortalecimiento organizacional y simplificación de procesos,  11.Gobierno digital,  12. Seguridad digital"/>
    <s v=" 17- Plan Estratégico de Tecnologías de la Información"/>
    <s v="Módulo de ejecutorias con el trámite de firmeza de los actos administrativos de contribuciones, integrado y operando (1. Formato Arquitectura de Software GS03F21 actualizado ya se nuevo o actualizado hasta el capitulo 2.  2. Formato Acta de Entrega de Desarrollo de Software GS03-F25)"/>
    <n v="0.25"/>
    <m/>
    <n v="1"/>
    <s v="Numérica"/>
    <s v="1 módulo con el trámite de firmeza/ 1 módulo propuesto"/>
    <d v="2023-02-01T00:00:00"/>
    <d v="2023-08-30T00:00:00"/>
    <s v="»104-Grupo de Trabajo de Notificaciones y Certificaciones, »20-Oficina de Tecnología e Informática, »11-Grupo de Trabajo Cobro Coactivo, »130-Dirección  Financiera"/>
    <x v="3"/>
    <s v="Cumplida"/>
    <n v="1"/>
    <s v="Se finalizó  el módulo de ejecutorias con el trámite de firmeza de los actos administrativos de contribuciones, el cual ya está integrado y operando cumpliendo a cabalidad con el producto (Soporte 1, soporte2)"/>
    <d v="2023-08-30T00:00:00"/>
    <n v="1"/>
    <s v="Se valida cumplimiento del producto, se evidencia en los soportes formato de arquitectura y acta de entrega del módulo correspondiente. "/>
    <d v="2023-08-30T00:00:00"/>
    <s v="SI"/>
    <s v="NA"/>
    <n v="0.25"/>
    <m/>
  </r>
  <r>
    <s v="SECRETARIA GENERAL"/>
    <x v="14"/>
    <s v="»104-"/>
    <s v="Grupo de Trabajo de Notificaciones y Certificaciones"/>
    <n v="1"/>
    <s v="104-1-1"/>
    <s v="104-1"/>
    <x v="1"/>
    <s v="Operativo"/>
    <s v="N/A"/>
    <s v="19-N/A"/>
    <s v="N/A"/>
    <s v="N/A"/>
    <s v="N/A"/>
    <s v="N/A"/>
    <s v="Elaborar y aprobar requerimiento (1. Formato Solicitud de Requerimientos a Sistemas de Información GS03-F18 2. Formato Lista de Chequeo de Requisitos de Seguridad de la Información GS03-F27)"/>
    <n v="0.2"/>
    <n v="0.05"/>
    <n v="2"/>
    <s v="Numérica"/>
    <s v="# de soportes presentados / 2 soportes a presentar"/>
    <d v="2023-02-01T00:00:00"/>
    <d v="2023-03-31T00:00:00"/>
    <s v="»104-Grupo de Trabajo de Notificaciones y Certificaciones, »20-Oficina de Tecnología e Informática, »11-Grupo de Trabajo Cobro Coactivo, »130-Dirección  Financiera"/>
    <x v="1"/>
    <s v="Cumplida"/>
    <n v="1"/>
    <s v="Se elaboraron los documentos correspondientes al formato de solicitud de requerimientos GS03-F18 y el formato de lista de chequeo de requisitos de seguridad GS03-F27  cumpliendo a cabalidad con la actividad planteada (Soporte 1, soporte2)"/>
    <d v="2023-03-31T00:00:00"/>
    <n v="1"/>
    <s v="Se avala el cumplimiento de la presente actividad mediante los 2 entregables establecidos en la presente actividad "/>
    <d v="2023-03-31T00:00:00"/>
    <s v="SI"/>
    <n v="1"/>
    <n v="0.05"/>
    <n v="1"/>
  </r>
  <r>
    <s v="SECRETARIA GENERAL"/>
    <x v="14"/>
    <s v="»104-"/>
    <s v="Grupo de Trabajo de Notificaciones y Certificaciones"/>
    <n v="1"/>
    <s v="104-1-2"/>
    <s v="104-1"/>
    <x v="2"/>
    <s v="Operativo"/>
    <s v="N/A"/>
    <s v="19-N/A"/>
    <s v="N/A"/>
    <s v="N/A"/>
    <s v="N/A"/>
    <s v="N/A"/>
    <s v="Diseñar la solución (1. Formato Arquitectura de Software GS03F21, ya sea nuevo o actualizado hasta el capitulo 2  / Único entregable) "/>
    <n v="0"/>
    <n v="0"/>
    <n v="1"/>
    <s v="Numérica"/>
    <s v="# de soportes presentados / 1 soporte a presentar"/>
    <d v="2023-03-03T00:00:00"/>
    <d v="2023-04-28T00:00:00"/>
    <s v="»20-Oficina de Tecnología e Informática"/>
    <x v="2"/>
    <s v="Cumplida"/>
    <n v="1"/>
    <s v="Se realizó el cargue correspondiente al Formato Arquitectura de Software GS03F21. (Soporte 1)"/>
    <d v="2023-04-25T00:00:00"/>
    <n v="1"/>
    <s v="Se avala el cumplimiento de la presente actividad mediante documento de  arquitectura de software"/>
    <d v="2023-04-25T00:00:00"/>
    <s v="SI"/>
    <n v="1"/>
    <n v="0"/>
    <m/>
  </r>
  <r>
    <s v="SECRETARIA GENERAL"/>
    <x v="14"/>
    <s v="»104-"/>
    <s v="Grupo de Trabajo de Notificaciones y Certificaciones"/>
    <n v="1"/>
    <s v="104-1-3"/>
    <s v="104-1"/>
    <x v="1"/>
    <s v="Operativo"/>
    <s v="N/A"/>
    <s v="19-N/A"/>
    <s v="N/A"/>
    <s v="N/A"/>
    <s v="N/A"/>
    <s v="N/A"/>
    <s v="Planear  y gestionar la solución  (1. Reporte planeación de tareas, línea base de requerimientos (historias de usuario) y entregables  en la herramienta devops 2. plan de pruebas diseñado y registrado en la herramienta devops)"/>
    <n v="0.25"/>
    <n v="6.25E-2"/>
    <n v="2"/>
    <s v="Numérica"/>
    <s v="# de soportes presentados /2 soportes a presentar"/>
    <d v="2023-02-01T00:00:00"/>
    <d v="2023-04-28T00:00:00"/>
    <s v="»104-Grupo de Trabajo de Notificaciones y Certificaciones, »20-Oficina de Tecnología e Informática, »11-Grupo de Trabajo Cobro Coactivo, »130-Dirección  Financiera"/>
    <x v="2"/>
    <s v="Cumplida"/>
    <n v="1"/>
    <s v="_x0009_Se realiza la entrega del documento que contiene el reporte de planeación de tareas, línea base de requerimientos (historias de usuario) y entregables  en la herramienta devops, con el plan de pruebas diseñado y registrado en la herramienta devops (Soporte 1, soporte 2)"/>
    <d v="2023-04-28T00:00:00"/>
    <n v="1"/>
    <s v="Se avala el cumplimento de la presente actividad mediante los 2 entregables establecidos en la misma "/>
    <d v="2023-04-28T00:00:00"/>
    <s v="SI"/>
    <n v="1"/>
    <n v="6.25E-2"/>
    <n v="1"/>
  </r>
  <r>
    <s v="SECRETARIA GENERAL"/>
    <x v="14"/>
    <s v="»104-"/>
    <s v="Grupo de Trabajo de Notificaciones y Certificaciones"/>
    <n v="1"/>
    <s v="104-1-4"/>
    <s v="104-1"/>
    <x v="1"/>
    <s v="Operativo"/>
    <s v="N/A"/>
    <s v="19-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15"/>
    <n v="3.7499999999999999E-2"/>
    <n v="4"/>
    <s v="Numérica"/>
    <s v="# de soportes presentados /4 soportes a presentar"/>
    <d v="2023-05-02T00:00:00"/>
    <d v="2023-08-15T00:00:00"/>
    <s v="»104-Grupo de Trabajo de Notificaciones y Certificaciones, »20-Oficina de Tecnología e Informática, »11-Grupo de Trabajo Cobro Coactivo, »130-Dirección  Financiera"/>
    <x v="3"/>
    <s v="Cumplida"/>
    <n v="1"/>
    <s v="Se construyó el componente de software cumpliendo a cabalidad con la actividad propuesta (Soporte 1, soporte 2, soporte 3, soporte 4) "/>
    <d v="2023-08-15T00:00:00"/>
    <n v="1"/>
    <s v="Se valida cumplimiento de la actividad, se evidencia en los soportes los 4 entregables definidos en las fechas establecidas. "/>
    <d v="2023-05-15T00:00:00"/>
    <s v="SI"/>
    <n v="1"/>
    <n v="3.7499999999999999E-2"/>
    <n v="1"/>
  </r>
  <r>
    <s v="SECRETARIA GENERAL"/>
    <x v="14"/>
    <s v="»104-"/>
    <s v="Grupo de Trabajo de Notificaciones y Certificaciones"/>
    <n v="1"/>
    <s v="104-1-5"/>
    <s v="104-1"/>
    <x v="1"/>
    <s v="Operativo"/>
    <s v="N/A"/>
    <s v="19-N/A"/>
    <s v="N/A"/>
    <s v="N/A"/>
    <s v="N/A"/>
    <s v="N/A"/>
    <s v="Realizar manuales y capacitar a los usuarios (1.Formato Manual de Usuario GS03-F24 nuevo o actualizado  2. Registro de Capacitación)"/>
    <n v="0.2"/>
    <n v="0.05"/>
    <n v="2"/>
    <s v="Numérica"/>
    <s v="# de soportes presentados /2 soportes a presentar"/>
    <d v="2023-08-16T00:00:00"/>
    <d v="2023-08-24T00:00:00"/>
    <s v="»104-Grupo de Trabajo de Notificaciones y Certificaciones, »20-Oficina de Tecnología e Informática, »11-Grupo de Trabajo Cobro Coactivo, »130-Dirección  Financiera"/>
    <x v="3"/>
    <s v="Cumplida"/>
    <n v="1"/>
    <s v="Se realizaron los manuales y  capacitaciones correspondientes a los usuarios cumpliendo a cabalidad con la actividad propuesta (Soporte 1, soporte 2)"/>
    <d v="2023-08-24T00:00:00"/>
    <n v="1"/>
    <s v="Se valida cumplimiento de la actividad, se evidencia en los soportes los dos entregables definidos, manual del usuario y registro de la  capacitación "/>
    <d v="2023-08-24T00:00:00"/>
    <s v="SI"/>
    <n v="1"/>
    <n v="0.05"/>
    <n v="1"/>
  </r>
  <r>
    <s v="SECRETARIA GENERAL"/>
    <x v="14"/>
    <s v="»104-"/>
    <s v="Grupo de Trabajo de Notificaciones y Certificaciones"/>
    <n v="1"/>
    <s v="104-1-6"/>
    <s v="104-1"/>
    <x v="1"/>
    <s v="Operativo"/>
    <s v="N/A"/>
    <s v="19-N/A"/>
    <s v="N/A"/>
    <s v="N/A"/>
    <s v="N/A"/>
    <s v="N/A"/>
    <s v="Realizar cierre del proyecto (1. Formato Arquitectura de Software GS03F21, ya sea nuevo o actualizado hasta el capitulo 2 . 2. Formato Acta de Entrega de Desarrollo de Software GS03-F25)"/>
    <n v="0.2"/>
    <n v="0.05"/>
    <n v="2"/>
    <s v="Numérica"/>
    <s v="# de soportes presentados /2 soportes a presentar"/>
    <d v="2023-08-24T00:00:00"/>
    <d v="2023-08-30T00:00:00"/>
    <s v="»104-Grupo de Trabajo de Notificaciones y Certificaciones, »20-Oficina de Tecnología e Informática, »11-Grupo de Trabajo Cobro Coactivo, »130-Dirección  Financiera"/>
    <x v="3"/>
    <s v="Cumplida"/>
    <n v="1"/>
    <s v="Se realizó cierre del proyecto presentando el formato de arquitectura de software y acta de entrega cumpliendo a cabalidad con la actividad propuesta (Soporte 1, soporte 2)"/>
    <d v="2023-08-30T00:00:00"/>
    <n v="1"/>
    <s v="Se valida cumplimiento de la actividad, se evidencia en los soportes documento de arquitectura y acta de entrega correspondiente del módulo. "/>
    <d v="2023-08-30T00:00:00"/>
    <s v="SI"/>
    <n v="1"/>
    <n v="0.05"/>
    <n v="1"/>
  </r>
  <r>
    <s v="SECRETARIA GENERAL"/>
    <x v="14"/>
    <s v="»104-"/>
    <s v="Grupo de Trabajo de Notificaciones y Certificaciones"/>
    <n v="1"/>
    <s v="104-2"/>
    <s v="104-2"/>
    <x v="0"/>
    <s v="Innovador"/>
    <s v="Desplegar toda la capacidad técnica y tecnológica de la Entidad para ponerla al servicio de los usuarios internos y externos "/>
    <s v="6-Plan Estratégico de Tecnologías de la Información"/>
    <s v="SI"/>
    <s v="  8» Mejoramiento de los sistemas de información y servicios tecnológicos de la superintendencia de industria y comercio en el territorio  nacional"/>
    <s v=" 7. Fortalecimiento organizacional y simplificación de procesos,  16.Gestión documental,  11.Gobierno digital"/>
    <s v=" 17- Plan Estratégico de Tecnologías de la Información"/>
    <s v="Planilla electrónica de numeración de actos administrativos del Grupo de Notificaciones, operando (1. Formato Arquitectura de Software GS03F21 actualizado ya se nuevo o actualizado hasta el capitulo 2.  2. Formato Acta de Entrega de Desarrollo de Software GS03-F25)"/>
    <n v="0.25"/>
    <m/>
    <n v="2"/>
    <s v="Numérica"/>
    <s v="1 documento de arquitectura y acta de reunión / 2 soportes a presentar"/>
    <d v="2023-02-01T00:00:00"/>
    <d v="2023-09-11T00:00:00"/>
    <s v="»104-Grupo de Trabajo de Notificaciones y Certificaciones, »20-Oficina de Tecnología e Informática"/>
    <x v="3"/>
    <s v="Cumplida"/>
    <n v="1"/>
    <s v="Se finalizó la planilla electrónica de numeración de actos administrativos del Grupo de Notificaciones la cual se encuentra operando, cumpliendo a cabalidad con el producto propuesto (Soporte 1, soporte 2) "/>
    <d v="2023-09-11T00:00:00"/>
    <n v="1"/>
    <s v="Se valida cumplimiento del producto, se evidencia en los soportes formato de arquitectura y acta de entrega de la planilla"/>
    <d v="2023-09-11T00:00:00"/>
    <s v="SI"/>
    <s v="NA"/>
    <n v="0.25"/>
    <m/>
  </r>
  <r>
    <s v="SECRETARIA GENERAL"/>
    <x v="14"/>
    <s v="»104-"/>
    <s v="Grupo de Trabajo de Notificaciones y Certificaciones"/>
    <n v="1"/>
    <s v="104-2-1"/>
    <s v="104-2"/>
    <x v="1"/>
    <s v="Innovador"/>
    <s v="N/A"/>
    <s v="19-N/A"/>
    <s v="N/A"/>
    <s v="N/A"/>
    <s v="N/A"/>
    <s v="N/A"/>
    <s v="Elaborar y aprobar requerimiento (1. Formato Solicitud de Requerimientos a Sistemas de Información GS03-F18 2. Formato Lista de Chequeo de Requisitos de Seguridad de la Información GS03-F27)"/>
    <n v="0.2"/>
    <n v="0.05"/>
    <n v="2"/>
    <s v="Numérica"/>
    <s v="# de soportes presentados / 2 soportes a presentar"/>
    <d v="2023-02-01T00:00:00"/>
    <d v="2023-03-31T00:00:00"/>
    <s v="»104-Grupo de Trabajo de Notificaciones y Certificaciones, »20-Oficina de Tecnología e Informática"/>
    <x v="1"/>
    <s v="Cumplida"/>
    <n v="1"/>
    <s v="Se elaboraron los documentos correspondientes al formato de solicitud de requerimientos GS03-F18 y el formato de lista de chequeo de requisitos de seguridad GS03-F27  cumpliendo a cabalidad con la actividad planteada (Soporte 1, soporte2)"/>
    <d v="2023-03-31T00:00:00"/>
    <n v="1"/>
    <s v="Se avala el cumplimiento de la presente actividad mediante los 2 entregables establecidos en la presente actividad "/>
    <d v="2023-03-31T00:00:00"/>
    <s v="SI"/>
    <n v="1"/>
    <n v="0.05"/>
    <n v="1"/>
  </r>
  <r>
    <s v="SECRETARIA GENERAL"/>
    <x v="14"/>
    <s v="»104-"/>
    <s v="Grupo de Trabajo de Notificaciones y Certificaciones"/>
    <n v="1"/>
    <s v="104-2-2"/>
    <s v="104-2"/>
    <x v="2"/>
    <s v="Innovador"/>
    <s v="N/A"/>
    <s v="19-N/A"/>
    <s v="N/A"/>
    <s v="N/A"/>
    <s v="N/A"/>
    <s v="N/A"/>
    <s v="Diseñar la solución (1. Formato Arquitectura de Software GS03F21, ya sea nuevo o actualizado hasta el capitulo 2  / Único entregable) "/>
    <n v="0"/>
    <n v="0"/>
    <n v="1"/>
    <s v="Numérica"/>
    <s v="# de soportes presentados / 1 soporte a presentar"/>
    <d v="2023-04-03T00:00:00"/>
    <d v="2023-04-14T00:00:00"/>
    <s v="»20-Oficina de Tecnología e Informática"/>
    <x v="2"/>
    <s v="Cumplida"/>
    <n v="1"/>
    <s v="Se realizó el cargue correspondiente al Formato Arquitectura de Software GS03F21. (Soporte 1)"/>
    <d v="2023-04-14T00:00:00"/>
    <n v="1"/>
    <s v="Se avala el cumplimiento de la presente actividad mediante documento de  arquitectura de software"/>
    <d v="2023-04-14T00:00:00"/>
    <s v="SI"/>
    <n v="1"/>
    <n v="0"/>
    <m/>
  </r>
  <r>
    <s v="SECRETARIA GENERAL"/>
    <x v="14"/>
    <s v="»104-"/>
    <s v="Grupo de Trabajo de Notificaciones y Certificaciones"/>
    <n v="1"/>
    <s v="104-2-3"/>
    <s v="104-2"/>
    <x v="1"/>
    <s v="Innovador"/>
    <s v="N/A"/>
    <s v="19-N/A"/>
    <s v="N/A"/>
    <s v="N/A"/>
    <s v="N/A"/>
    <s v="N/A"/>
    <s v="Planear  y gestionar la solución  (1. Reporte planeación de tareas, línea base de requerimientos (historias de usuario) y entregables  en la herramienta devops 2. plan de pruebas diseñado y registrado en la herramienta devops)"/>
    <n v="0.25"/>
    <n v="6.25E-2"/>
    <n v="2"/>
    <s v="Numérica"/>
    <s v="# de soportes presentados /2 soportes a presentar"/>
    <d v="2023-02-01T00:00:00"/>
    <d v="2023-04-28T00:00:00"/>
    <s v="»104-Grupo de Trabajo de Notificaciones y Certificaciones, »20-Oficina de Tecnología e Informática"/>
    <x v="2"/>
    <s v="Cumplida"/>
    <n v="1"/>
    <s v="Se realizó el cargue del reporte de planeación generado desde la herramienta Devops (Soporte 1, soporte 2)"/>
    <d v="2023-04-28T00:00:00"/>
    <n v="1"/>
    <s v="Se avala el cumplimiento de la presente actividad mediante documentos plan de tareas y documento de pruebas "/>
    <d v="2023-04-28T00:00:00"/>
    <s v="SI"/>
    <n v="1"/>
    <n v="6.25E-2"/>
    <n v="1"/>
  </r>
  <r>
    <s v="SECRETARIA GENERAL"/>
    <x v="14"/>
    <s v="»104-"/>
    <s v="Grupo de Trabajo de Notificaciones y Certificaciones"/>
    <n v="1"/>
    <s v="104-2-4"/>
    <s v="104-2"/>
    <x v="1"/>
    <s v="Innovador"/>
    <s v="N/A"/>
    <s v="19-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15"/>
    <n v="3.7499999999999999E-2"/>
    <n v="4"/>
    <s v="Numérica"/>
    <s v="# de soportes presentados /4 soportes a presentar"/>
    <d v="2023-04-17T00:00:00"/>
    <d v="2023-08-31T00:00:00"/>
    <s v="»104-Grupo de Trabajo de Notificaciones y Certificaciones, »20-Oficina de Tecnología e Informática"/>
    <x v="3"/>
    <s v="Cumplida"/>
    <n v="1"/>
    <s v="Se construyó el componente de software cumpliendo a cabalidad con la actividad propuesta (Soporte 1, soporte 2, soporte 3, soporte 4) "/>
    <d v="2023-08-31T00:00:00"/>
    <n v="1"/>
    <s v="Se avala cumplimiento de la actividad, se evidencia en los soportes los 4 entregables definidos en las fechas establecidas. "/>
    <d v="2023-08-31T00:00:00"/>
    <s v="SI"/>
    <n v="1"/>
    <n v="3.7499999999999999E-2"/>
    <n v="1"/>
  </r>
  <r>
    <s v="SECRETARIA GENERAL"/>
    <x v="14"/>
    <s v="»104-"/>
    <s v="Grupo de Trabajo de Notificaciones y Certificaciones"/>
    <n v="1"/>
    <s v="104-2-5"/>
    <s v="104-2"/>
    <x v="1"/>
    <s v="Innovador"/>
    <s v="N/A"/>
    <s v="19-N/A"/>
    <s v="N/A"/>
    <s v="N/A"/>
    <s v="N/A"/>
    <s v="N/A"/>
    <s v="Realizar manuales y capacitar a los usuarios (1.Formato Manual de Usuario GS03-F24 nuevo o actualizado  2. Registro de Capacitación)"/>
    <n v="0.2"/>
    <n v="0.05"/>
    <n v="2"/>
    <s v="Numérica"/>
    <s v="# de soportes presentados /2 soportes a presentar"/>
    <d v="2023-05-02T00:00:00"/>
    <d v="2023-09-08T00:00:00"/>
    <s v="»104-Grupo de Trabajo de Notificaciones y Certificaciones, »20-Oficina de Tecnología e Informática"/>
    <x v="3"/>
    <s v="Cumplida"/>
    <n v="1"/>
    <s v="Se realizaron los manuales y  capacitaciones correspondientes a los usuarios cumpliendo a cabalidad con la actividad propuesta (Soporte 1, soporte 2)"/>
    <d v="2023-09-08T00:00:00"/>
    <n v="1"/>
    <s v="Se valida cumplimiento de la actividad, se evidencia en los soportes manual del usuario y registro de capacitación realizada dentro de las fechas establecidas. "/>
    <d v="2023-09-08T00:00:00"/>
    <s v="SI"/>
    <n v="1"/>
    <n v="0.05"/>
    <n v="1"/>
  </r>
  <r>
    <s v="SECRETARIA GENERAL"/>
    <x v="14"/>
    <s v="»104-"/>
    <s v="Grupo de Trabajo de Notificaciones y Certificaciones"/>
    <n v="1"/>
    <s v="104-2-6"/>
    <s v="104-2"/>
    <x v="1"/>
    <s v="Innovador"/>
    <s v="N/A"/>
    <s v="19-N/A"/>
    <s v="N/A"/>
    <s v="N/A"/>
    <s v="N/A"/>
    <s v="N/A"/>
    <s v="Realizar cierre del proyecto (1. Formato Arquitectura de Software GS03F21, ya sea nuevo o actualizado hasta el capitulo 2 . 2. Formato Acta de Entrega de Desarrollo de Software GS03-F25)"/>
    <n v="0.2"/>
    <n v="0.05"/>
    <n v="2"/>
    <s v="Numérica"/>
    <s v="# de soportes presentados /2 soportes a presentar"/>
    <d v="2023-09-04T00:00:00"/>
    <d v="2023-09-11T00:00:00"/>
    <s v="»104-Grupo de Trabajo de Notificaciones y Certificaciones, »20-Oficina de Tecnología e Informática"/>
    <x v="3"/>
    <s v="Cumplida"/>
    <n v="1"/>
    <s v="Se realizó cierre del proyecto presentando el formato de arquitectura de software y acta de entrega cumpliendo a cabalidad con la actividad propuesta (Soporte 1, soporte 2)"/>
    <d v="2023-09-11T00:00:00"/>
    <n v="1"/>
    <s v="Se valida cumplimiento de la actividad, se evidencia en los soportes formato arquitectura software y acta de entrega "/>
    <d v="2023-09-11T00:00:00"/>
    <s v="SI"/>
    <n v="1"/>
    <n v="0.05"/>
    <n v="1"/>
  </r>
  <r>
    <s v="SECRETARIA GENERAL"/>
    <x v="14"/>
    <s v="»104-"/>
    <s v="Grupo de Trabajo de Notificaciones y Certificaciones"/>
    <n v="1"/>
    <s v="104-3"/>
    <s v="104-3"/>
    <x v="0"/>
    <s v="Operativo"/>
    <s v="Fortalecer e implementar herramientas tecnológicas para identificar y atender las nuevas demandas que están surgiendo en la ciudadanía"/>
    <s v="6-Plan Estratégico de Tecnologías de la Información"/>
    <s v="SI"/>
    <s v="  8» Mejoramiento de los sistemas de información y servicios tecnológicos de la superintendencia de industria y comercio en el territorio  nacional,   8» Mejoramiento de los sistemas de información y servicios tecnológicos de la superintendencia de industria y comercio en el territorio  nacional"/>
    <s v=" 11.Gobierno digital,  16.Gestión documental"/>
    <s v=" 17- Plan Estratégico de Tecnologías de la Información"/>
    <s v="Desarrollo de autenticación digital en el módulo de copias y certificaciones, operando (1. Formato Arquitectura de Software GS03F21, ya sea nuevo o actualizado hasta el capitulo 2 . 2. Acta de Entrega de Desarrollo de Software GS03-F25)_x0009__x0009__x0009__x0009__x0009__x0009_"/>
    <n v="0.5"/>
    <m/>
    <n v="2"/>
    <s v="Numérica"/>
    <s v="1 documento de arquitectura y acta de reunión / 2 soportes a presentar"/>
    <d v="2023-02-01T00:00:00"/>
    <d v="2023-11-30T00:00:00"/>
    <s v="»104-Grupo de Trabajo de Notificaciones y Certificaciones, »20-Oficina de Tecnología e Informática"/>
    <x v="0"/>
    <s v="Cumplida"/>
    <n v="1"/>
    <s v="Se finalizó el desarrollo de la autenticación digital en el módulo de copias y certificaciones , el cual ya esta operando. (Soporte 1, soporte2)"/>
    <d v="2023-11-30T00:00:00"/>
    <n v="1"/>
    <s v="Las evidencias permiten validar el cumplimiento de la meta de producto"/>
    <d v="2023-11-30T00:00:00"/>
    <s v="SI"/>
    <s v="NA"/>
    <n v="0.5"/>
    <m/>
  </r>
  <r>
    <s v="SECRETARIA GENERAL"/>
    <x v="14"/>
    <s v="»104-"/>
    <s v="Grupo de Trabajo de Notificaciones y Certificaciones"/>
    <n v="1"/>
    <s v="104-3-1"/>
    <s v="104-3"/>
    <x v="1"/>
    <s v="Operativo"/>
    <s v="N/A"/>
    <s v="19-N/A"/>
    <s v="N/A"/>
    <s v="N/A"/>
    <s v="N/A"/>
    <s v="N/A"/>
    <s v="Elaborar y aprobar requerimiento (1. Formato Solicitud de Requerimientos a Sistemas de Información GS03-F18 2. Formato Lista de Chequeo de Requisitos de Seguridad de la Información GS03-F27)"/>
    <n v="0.2"/>
    <n v="0.1"/>
    <n v="2"/>
    <s v="Numérica"/>
    <s v="# de soportes presentados / 2 soportes a presentar"/>
    <d v="2023-02-01T00:00:00"/>
    <d v="2023-02-28T00:00:00"/>
    <s v="»104-Grupo de Trabajo de Notificaciones y Certificaciones, »20-Oficina de Tecnología e Informática"/>
    <x v="1"/>
    <s v="Cumplida"/>
    <n v="1"/>
    <s v="Se elaboraron los documentos correspondientes al formato de solicitud de requerimientos GS03-F18 y el formato de lista de chequeo de requisitos de seguridad GS03-F27  cumpliendo a cabalidad con la actividad planteada (Soporte 1, soporte2)"/>
    <d v="2023-02-28T00:00:00"/>
    <n v="1"/>
    <s v="Se avala el cumplimiento de la presente actividad mediante los 2 entregables establecidos en la presente actividad "/>
    <d v="2023-02-28T00:00:00"/>
    <s v="SI"/>
    <n v="1"/>
    <n v="0.1"/>
    <n v="1"/>
  </r>
  <r>
    <s v="SECRETARIA GENERAL"/>
    <x v="14"/>
    <s v="»104-"/>
    <s v="Grupo de Trabajo de Notificaciones y Certificaciones"/>
    <n v="1"/>
    <s v="104-3-2"/>
    <s v="104-3"/>
    <x v="2"/>
    <s v="Operativo"/>
    <s v="N/A"/>
    <s v="19-N/A"/>
    <s v="N/A"/>
    <s v="N/A"/>
    <s v="N/A"/>
    <s v="N/A"/>
    <s v="Diseñar la solución (1. Formato Arquitectura de Software GS03F21, ya sea nuevo o actualizado hasta el capitulo 2  / Único entregable) "/>
    <n v="0"/>
    <n v="0"/>
    <n v="1"/>
    <s v="Numérica"/>
    <s v="# de soportes presentados / 1 soporte a presentar"/>
    <d v="2023-03-01T00:00:00"/>
    <d v="2023-03-31T00:00:00"/>
    <s v="»20-Oficina de Tecnología e Informática"/>
    <x v="1"/>
    <s v="Cumplida"/>
    <n v="1"/>
    <s v="Se diseñó la solución descrita en el formato arquitectura de software GS03-F21 cumpliendo a cabalidad con la actividad. (Soporte 1)"/>
    <d v="2023-03-31T00:00:00"/>
    <n v="1"/>
    <s v="Se avala el cumplimiento de la presente actividad mediante documento denominado Arquitectura de software "/>
    <d v="2023-03-31T00:00:00"/>
    <s v="SI"/>
    <n v="1"/>
    <n v="0"/>
    <m/>
  </r>
  <r>
    <s v="SECRETARIA GENERAL"/>
    <x v="14"/>
    <s v="»104-"/>
    <s v="Grupo de Trabajo de Notificaciones y Certificaciones"/>
    <n v="1"/>
    <s v="104-3-3"/>
    <s v="104-3"/>
    <x v="1"/>
    <s v="Operativo"/>
    <s v="N/A"/>
    <s v="19-N/A"/>
    <s v="N/A"/>
    <s v="N/A"/>
    <s v="N/A"/>
    <s v="N/A"/>
    <s v="Planear  y gestionar la solución  (1. Reporte planeación de tareas, línea base de requerimientos (historias de usuario) y entregables  en la herramienta devops 2. plan de pruebas diseñado y registrado en la herramienta devops)"/>
    <n v="0.25"/>
    <n v="0.125"/>
    <n v="2"/>
    <s v="Numérica"/>
    <s v="# de soportes presentados /2 soportes a presentar"/>
    <d v="2023-04-03T00:00:00"/>
    <d v="2023-05-31T00:00:00"/>
    <s v="»104-Grupo de Trabajo de Notificaciones y Certificaciones, »20-Oficina de Tecnología e Informática"/>
    <x v="2"/>
    <s v="Cumplida"/>
    <n v="1"/>
    <s v="_x0009_Se realiza la entrega del documento que contiene el reporte de planeación de tareas, línea base de requerimientos (historias de usuario) y entregables  en la herramienta devops, con el plan de pruebas diseñado y registrado en la herramienta devops (Soporte 1, soporte 2)"/>
    <d v="2023-05-31T00:00:00"/>
    <n v="1"/>
    <s v="Se avala el cumplimiento de la presente actividad mediante los entregables reporte  de tareas y plan de pruebas "/>
    <d v="2023-05-31T00:00:00"/>
    <s v="SI"/>
    <n v="1"/>
    <n v="0.125"/>
    <n v="1"/>
  </r>
  <r>
    <s v="SECRETARIA GENERAL"/>
    <x v="14"/>
    <s v="»104-"/>
    <s v="Grupo de Trabajo de Notificaciones y Certificaciones"/>
    <n v="1"/>
    <s v="104-3-4"/>
    <s v="104-3"/>
    <x v="1"/>
    <s v="Operativo"/>
    <s v="N/A"/>
    <s v="19-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15"/>
    <n v="7.4999999999999997E-2"/>
    <n v="4"/>
    <s v="Numérica"/>
    <s v="# de soportes presentados /4 soportes a presentar"/>
    <d v="2023-06-01T00:00:00"/>
    <d v="2023-10-31T00:00:00"/>
    <s v="»104-Grupo de Trabajo de Notificaciones y Certificaciones, »20-Oficina de Tecnología e Informática"/>
    <x v="0"/>
    <s v="Cumplida"/>
    <n v="1"/>
    <s v="Se construyó el componente de software cumpliendo a cabalidad con la actividad propuesta (Soporte 1, soporte 2, soporte 3, soporte 4)  "/>
    <d v="2023-10-31T00:00:00"/>
    <n v="1"/>
    <s v="Las evidencias permiten validar el cumplimiento de la actividad"/>
    <d v="2023-10-31T00:00:00"/>
    <s v="SI"/>
    <n v="1"/>
    <n v="7.4999999999999997E-2"/>
    <n v="1"/>
  </r>
  <r>
    <s v="SECRETARIA GENERAL"/>
    <x v="14"/>
    <s v="»104-"/>
    <s v="Grupo de Trabajo de Notificaciones y Certificaciones"/>
    <n v="1"/>
    <s v="104-3-5"/>
    <s v="104-3"/>
    <x v="1"/>
    <s v="Operativo"/>
    <s v="N/A"/>
    <s v="19-N/A"/>
    <s v="N/A"/>
    <s v="N/A"/>
    <s v="N/A"/>
    <s v="N/A"/>
    <s v="Realizar manuales y capacitar a los usuarios (1.Formato Manual de Usuario GS03-F24 nuevo o actualizado  2. Registro de Capacitación)"/>
    <n v="0.2"/>
    <n v="0.1"/>
    <n v="2"/>
    <s v="Numérica"/>
    <s v="# de soportes presentados /2 soportes a presentar"/>
    <d v="2023-11-01T00:00:00"/>
    <d v="2023-11-30T00:00:00"/>
    <s v="»104-Grupo de Trabajo de Notificaciones y Certificaciones, »20-Oficina de Tecnología e Informática"/>
    <x v="0"/>
    <s v="Cumplida"/>
    <n v="1"/>
    <s v="Se realizaron los manuales y  capacitaciones correspondientes a los usuarios cumpliendo a cabalidad con la actividad propuesta (Soporte 1, soporte 2)"/>
    <d v="2023-11-30T00:00:00"/>
    <n v="1"/>
    <s v="Las evidencias permiten validar el cumplimiento de la actividad"/>
    <d v="2023-11-30T00:00:00"/>
    <s v="SI"/>
    <n v="1"/>
    <n v="0.1"/>
    <n v="1"/>
  </r>
  <r>
    <s v="SECRETARIA GENERAL"/>
    <x v="14"/>
    <s v="»104-"/>
    <s v="Grupo de Trabajo de Notificaciones y Certificaciones"/>
    <n v="1"/>
    <s v="104-3-6"/>
    <s v="104-3"/>
    <x v="1"/>
    <s v="Operativo"/>
    <s v="N/A"/>
    <s v="19-N/A"/>
    <s v="N/A"/>
    <s v="N/A"/>
    <s v="N/A"/>
    <s v="N/A"/>
    <s v="Realizar cierre del proyecto (1. Formato Arquitectura de Software GS03F21, ya sea nuevo o actualizado hasta el capitulo 2 . 2. Formato Acta de Entrega de Desarrollo de Software GS03-F25)"/>
    <n v="0.2"/>
    <n v="0.1"/>
    <n v="2"/>
    <s v="Numérica"/>
    <s v="# de soportes presentados /2 soportes a presentar"/>
    <d v="2023-11-01T00:00:00"/>
    <d v="2023-11-30T00:00:00"/>
    <s v="»104-Grupo de Trabajo de Notificaciones y Certificaciones, »20-Oficina de Tecnología e Informática"/>
    <x v="0"/>
    <s v="Cumplida"/>
    <n v="1"/>
    <s v="Se realizó cierre del proyecto presentando el formato de arquitectura de software y acta de entrega cumpliendo a cabalidad con la actividad propuesta (Soporte 1, soporte 2)"/>
    <d v="2023-11-30T00:00:00"/>
    <n v="1"/>
    <s v="Las evidencias permiten validar el cumplimiento de la actividad"/>
    <d v="2023-11-30T00:00:00"/>
    <s v="SI"/>
    <n v="1"/>
    <n v="0.1"/>
    <n v="1"/>
  </r>
  <r>
    <s v="SECRETARIA GENERAL"/>
    <x v="14"/>
    <s v="»104-"/>
    <s v="Grupo de Trabajo de Notificaciones y Certificaciones"/>
    <n v="1"/>
    <s v="104-4"/>
    <s v="104-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04-Grupo de Trabajo de Notificaciones y Certificaciones"/>
    <x v="0"/>
    <s v="Vencida"/>
    <s v="NA"/>
    <s v="NA"/>
    <s v="NA"/>
    <m/>
    <s v="NA"/>
    <s v="NA"/>
    <s v="NA"/>
    <s v="NA"/>
    <n v="0"/>
    <m/>
  </r>
  <r>
    <s v="SECRETARIA GENERAL"/>
    <x v="14"/>
    <s v="»104-"/>
    <s v="Grupo de Trabajo de Notificaciones y Certificaciones"/>
    <n v="1"/>
    <s v="104-4-1"/>
    <s v="104-4"/>
    <x v="5"/>
    <s v="Act Compartida"/>
    <s v="N/A"/>
    <s v="N/A"/>
    <s v="N/A"/>
    <s v="N/A"/>
    <s v="N/A"/>
    <s v="N/A"/>
    <s v="Ejecutar las actividades compartidas cuya fecha de vencimiento se encuentra dentro del segundo trimestre del año "/>
    <n v="0.33333333333333331"/>
    <n v="0.33333333333333331"/>
    <n v="1"/>
    <s v="Numérica"/>
    <s v="Sumatoria logros ponderados verificados actividades programadas / promedio meta ponderada periodo evaluado "/>
    <d v="2023-04-01T00:00:00"/>
    <d v="2023-06-30T00:00:00"/>
    <s v="»104-Grupo de Trabajo de Notificaciones y Certificaciones"/>
    <x v="2"/>
    <s v="Cumplida"/>
    <n v="1"/>
    <s v="1 Actividad programada para el segundo trimestre reportó avance del 100%"/>
    <d v="2023-06-30T00:00:00"/>
    <n v="1"/>
    <s v="1 Actividad programada para el segundo trimestre reportó avance del 100%"/>
    <d v="2023-06-30T00:00:00"/>
    <s v="SI"/>
    <n v="1"/>
    <n v="0.33333333333333331"/>
    <m/>
  </r>
  <r>
    <s v="SECRETARIA GENERAL"/>
    <x v="14"/>
    <s v="»104-"/>
    <s v="Grupo de Trabajo de Notificaciones y Certificaciones"/>
    <n v="1"/>
    <s v="104-4-2"/>
    <s v="104-4"/>
    <x v="6"/>
    <s v="Act Compartida"/>
    <s v="N/A"/>
    <s v="N/A"/>
    <s v="N/A"/>
    <s v="N/A"/>
    <s v="N/A"/>
    <s v="N/A"/>
    <s v="Ejecutar las actividades compartidas cuya fecha de vencimiento se encuentra dentro del cuarto trimestre del año "/>
    <n v="0.66666666666666663"/>
    <n v="0.66666666666666663"/>
    <n v="2"/>
    <s v="Numérica"/>
    <s v="Sumatoria logros ponderados verificados actividades programadas / promedio meta ponderada periodo evaluado "/>
    <d v="2023-10-01T00:00:00"/>
    <d v="2023-12-30T00:00:00"/>
    <s v="»104-Grupo de Trabajo de Notificaciones y Certificaciones"/>
    <x v="0"/>
    <s v="Vencida"/>
    <s v="NA"/>
    <s v="NA"/>
    <s v="NA"/>
    <m/>
    <s v="NA"/>
    <s v="NA"/>
    <s v="NA"/>
    <s v="NA"/>
    <n v="0"/>
    <m/>
  </r>
  <r>
    <s v="SECRETARIA GENERAL"/>
    <x v="15"/>
    <s v="»105-"/>
    <s v="Grupo de Trabajo  Contratación"/>
    <n v="0"/>
    <s v="105-1"/>
    <s v="105-1"/>
    <x v="0"/>
    <s v="Operativo"/>
    <s v="Fortalecer al talento humano en el conocimiento de cada una de las funciones que ejercen las áreas de la entidad"/>
    <s v="12-Planes de mejoramiento"/>
    <s v="NO"/>
    <s v="N/A"/>
    <s v=" 1. Planeación Institucional,  15.Gestión del conocimiento y la innovación"/>
    <s v=" 6- Plan Institucional de Capacitación (PIC)"/>
    <s v="Capacitaciones internas en temas contractuales, realizadas (Captura de pantalla de la citación, documento PDF de la presentación empleada, grabaciones de la sesiones (cuando aplique), lista de asistencia) "/>
    <n v="0.2"/>
    <m/>
    <n v="3"/>
    <s v="Numérica"/>
    <s v="# de Capacitaciones realizadas / 3 Capacitaciones a realizar"/>
    <d v="2023-01-03T00:00:00"/>
    <d v="2023-11-30T00:00:00"/>
    <s v="»105-Grupo de Trabajo  Contratación"/>
    <x v="0"/>
    <s v="Cumplida"/>
    <n v="1"/>
    <s v="Se realizaron las tres capacitaciones como evidencia se adjunta la presentación, link del video y captura de pantalla de la citación"/>
    <d v="2023-11-30T00:00:00"/>
    <n v="1"/>
    <s v="Las evidencias permiten validar el cumplimiento del producto, al ser un producto que aún no vence su cumplimiento será tenido en cuenta para el cálculo de indicadores del último trimestre  "/>
    <d v="2023-11-30T00:00:00"/>
    <s v="SI"/>
    <s v="NA"/>
    <n v="0.2"/>
    <m/>
  </r>
  <r>
    <s v="SECRETARIA GENERAL"/>
    <x v="15"/>
    <s v="»105-"/>
    <s v="Grupo de Trabajo  Contratación"/>
    <n v="0"/>
    <s v="105-1-1"/>
    <s v="105-1"/>
    <x v="1"/>
    <s v="Operativo"/>
    <s v="N/A"/>
    <s v="N/A"/>
    <s v="N/A"/>
    <s v="N/A"/>
    <s v="N/A"/>
    <s v="N/A"/>
    <s v="Realizar programación de los temas estableciendo el cronograma y remitirlo a la Oficina Asesora de Planeación y a Talento Humano (Cronograma de capacitación único entregable)"/>
    <n v="0.5"/>
    <n v="0.1"/>
    <n v="1"/>
    <s v="Numérica"/>
    <s v="# de cronograma  realizado y remitido a Talento Humano y OAP/1. cronograma  de capacitaciones a realizar y remitir a Talento Humano y OAP"/>
    <d v="2023-01-03T00:00:00"/>
    <d v="2023-02-28T00:00:00"/>
    <s v="»105-Grupo de Trabajo  Contratación"/>
    <x v="1"/>
    <s v="Cumplida"/>
    <n v="1"/>
    <s v="Se realizó el cronograma de la capacitaciones que se realizaran en la presenta vigencia,"/>
    <d v="2023-02-28T00:00:00"/>
    <n v="1"/>
    <s v="Se avala el cumplimiento de la presente actividad mediante cronograma de capacitaciones 2023 "/>
    <d v="2023-02-28T00:00:00"/>
    <s v="SI"/>
    <n v="1"/>
    <n v="0.1"/>
    <n v="1"/>
  </r>
  <r>
    <s v="SECRETARIA GENERAL"/>
    <x v="15"/>
    <s v="»105-"/>
    <s v="Grupo de Trabajo  Contratación"/>
    <n v="0"/>
    <s v="105-1-2"/>
    <s v="105-1"/>
    <x v="1"/>
    <s v="Operativo"/>
    <s v="N/A"/>
    <s v="N/A"/>
    <s v="N/A"/>
    <s v="N/A"/>
    <s v="N/A"/>
    <s v="N/A"/>
    <s v="Realizar 3 Capacitaciones (1. Captura pantalla de la citación por calendario Outlook office; 2. pdf de la presentación;  3. Link de la grabación (si aplica) 4. Listado de asistencia"/>
    <n v="0.5"/>
    <n v="0.1"/>
    <n v="3"/>
    <s v="Numérica"/>
    <s v="# de Capacitaciones realizadas /3 Capacitaciones a realizar"/>
    <d v="2023-03-01T00:00:00"/>
    <d v="2023-11-30T00:00:00"/>
    <s v="»105-Grupo de Trabajo  Contratación"/>
    <x v="0"/>
    <s v="Cumplida"/>
    <n v="1"/>
    <s v="En el mes de julio se realizo la capacitación en supervisión. Se adjunta evidencias captura de pantalla de citación, listado de asistencia, presentación"/>
    <d v="2023-11-30T00:00:00"/>
    <n v="1"/>
    <s v="Las evidencias permiten validar el cumplimiento de la actividad, dado que aún no ha vencido será tenido en cuenta para el cálculo de indicadores para el periodo programado"/>
    <d v="2023-11-30T00:00:00"/>
    <s v="SI"/>
    <n v="1"/>
    <n v="0.1"/>
    <n v="1"/>
  </r>
  <r>
    <s v="SECRETARIA GENERAL"/>
    <x v="15"/>
    <s v="»105-"/>
    <s v="Grupo de Trabajo  Contratación"/>
    <n v="0"/>
    <s v="105-2"/>
    <s v="105-2"/>
    <x v="0"/>
    <s v="Operativo"/>
    <s v="N/A"/>
    <s v="8-Modelo Integrado de Planeación y Gestión "/>
    <s v="SI"/>
    <s v="N/A"/>
    <s v=" 15.Gestión del conocimiento y la innovación"/>
    <s v="N/A"/>
    <s v="Manual de Contratación GA01-I02, publicado en el SIGI (Captura de pantalla de la publicación en el sigi, único entregable)"/>
    <n v="0.2"/>
    <m/>
    <n v="1"/>
    <s v="Numérica"/>
    <s v="# de manuales publicados /1 manual a publicar "/>
    <d v="2023-03-01T00:00:00"/>
    <d v="2023-05-12T00:00:00"/>
    <s v="»105-Grupo de Trabajo  Contratación, »30-Oficina Asesora de Planeación"/>
    <x v="2"/>
    <s v="Cumplida"/>
    <n v="1"/>
    <s v="Se dio cumplimiento a la actividad con la publicación del manual de contratación en el secop"/>
    <d v="2023-05-12T00:00:00"/>
    <n v="1"/>
    <s v="Se avala el cumplimiento del presente producto mediante captura de pantalla del Manual de Contratación GA01-i02 publicado en el SIGI  "/>
    <d v="2023-05-26T00:00:00"/>
    <s v="SI"/>
    <s v="NA"/>
    <n v="0.2"/>
    <m/>
  </r>
  <r>
    <s v="SECRETARIA GENERAL"/>
    <x v="15"/>
    <s v="»105-"/>
    <s v="Grupo de Trabajo  Contratación"/>
    <n v="0"/>
    <s v="105-2-1"/>
    <s v="105-2"/>
    <x v="1"/>
    <s v="Operativo"/>
    <s v="N/A"/>
    <s v="N/A"/>
    <s v="N/A"/>
    <s v="N/A"/>
    <s v="N/A"/>
    <s v="N/A"/>
    <s v="Cargar y presentar a través del SIGI,  la propuesta del Manual de Contratación GA01-I02 a la Oficina Asesora de Planeación (captura de pantalla del aplicativo con fecha /  único entregable)"/>
    <n v="0.5"/>
    <n v="0.1"/>
    <n v="1"/>
    <s v="Numérica"/>
    <s v="# de manuales cargados y presentados /1 manual a cargar y presentar"/>
    <d v="2023-03-01T00:00:00"/>
    <d v="2023-03-24T00:00:00"/>
    <s v="»105-Grupo de Trabajo  Contratación"/>
    <x v="1"/>
    <s v="Cumplida"/>
    <n v="1"/>
    <s v="Se remitió a la OAP,  por el SIGI, para su revisión y observaciones la actualización del manual de acuerdo a lo establecido, "/>
    <d v="2023-03-24T00:00:00"/>
    <n v="1"/>
    <s v="Se avala el cumplimiento de la presente actividad mediante captura de pantalla del aplicativo con fecha"/>
    <d v="2023-03-31T00:00:00"/>
    <s v="SI"/>
    <n v="1"/>
    <n v="0.1"/>
    <n v="1"/>
  </r>
  <r>
    <s v="SECRETARIA GENERAL"/>
    <x v="15"/>
    <s v="»105-"/>
    <s v="Grupo de Trabajo  Contratación"/>
    <n v="0"/>
    <s v="105-2-2"/>
    <s v="105-2"/>
    <x v="2"/>
    <s v="Operativo"/>
    <s v="N/A"/>
    <s v="N/A"/>
    <s v="N/A"/>
    <s v="N/A"/>
    <s v="N/A"/>
    <s v="N/A"/>
    <s v="Revisar metodológicamente la propuesta del  Manual de Contratación GA01-I02 y enviarla a la dependencia solicitante (captura de pantalla del aplicativo/ único entregable)"/>
    <n v="0"/>
    <n v="0"/>
    <n v="1"/>
    <s v="Numérica"/>
    <s v="# de documentos revisados metodológicamente/ 1 Manual a revisar "/>
    <d v="2023-03-27T00:00:00"/>
    <d v="2023-04-11T00:00:00"/>
    <s v="»30-Oficina Asesora de Planeación"/>
    <x v="2"/>
    <s v="Cumplida"/>
    <n v="1"/>
    <s v="Se adjunta como evidencia el mensaje del módulo documental del SIGI, de la devolución del manual con observaciones"/>
    <d v="2023-04-13T00:00:00"/>
    <n v="1"/>
    <s v="Se avala el cumplimiento de la presente actividad mediante captura de pantalla  donde se evidencia que se devolvió el procedimiento GA01-I02 para ajustes."/>
    <d v="2023-04-13T00:00:00"/>
    <s v="SI"/>
    <n v="1"/>
    <n v="0"/>
    <m/>
  </r>
  <r>
    <s v="SECRETARIA GENERAL"/>
    <x v="15"/>
    <s v="»105-"/>
    <s v="Grupo de Trabajo  Contratación"/>
    <n v="0"/>
    <s v="105-2-3"/>
    <s v="105-2"/>
    <x v="1"/>
    <s v="Operativo"/>
    <s v="N/A"/>
    <s v="N/A"/>
    <s v="N/A"/>
    <s v="N/A"/>
    <s v="N/A"/>
    <s v="N/A"/>
    <s v="Ajustar y/o aprobar técnicamente el Manual de Contratación GA01-I02 y remitirla a la Oficina Asesora de Planeación (captura de pantalla del aplicativo/único entregable)"/>
    <n v="0.5"/>
    <n v="0.1"/>
    <n v="1"/>
    <s v="Numérica"/>
    <s v="# de documentos ajustados y remitidos a la OAP/ 1 manual ajustado y remitido "/>
    <d v="2023-04-12T00:00:00"/>
    <d v="2023-04-28T00:00:00"/>
    <s v="»105-Grupo de Trabajo  Contratación"/>
    <x v="2"/>
    <s v="Cumplida"/>
    <n v="1"/>
    <s v="Efectuado el ajuste al manual y con el fin de solicitar la publicación en su nueva codificación, se solicita la eliminación del instructivo en el aplicativo,  se adjunta como evidencia la solicitud de eliminación y posteriormente la solicitud de publicación del manual"/>
    <d v="2023-04-28T00:00:00"/>
    <n v="1"/>
    <s v="Se avala el cumplimiento de la presente actividad mediante captura de pantalla de solicitud de eliminación del instructivo y publicación del manual que reemplaza el instructivo. Se ajusta la eficiencia al 95% por cuanto la publicación del documento se efectuó en el mes de mayo debiéndose cumplir en el mes de abril "/>
    <d v="2023-05-08T00:00:00"/>
    <s v="NO"/>
    <n v="0.95"/>
    <n v="0.1"/>
    <n v="1"/>
  </r>
  <r>
    <s v="SECRETARIA GENERAL"/>
    <x v="15"/>
    <s v="»105-"/>
    <s v="Grupo de Trabajo  Contratación"/>
    <n v="0"/>
    <s v="105-2-4"/>
    <s v="105-2"/>
    <x v="2"/>
    <s v="Operativo"/>
    <s v="N/A"/>
    <s v="N/A"/>
    <s v="N/A"/>
    <s v="N/A"/>
    <s v="N/A"/>
    <s v="N/A"/>
    <s v="Publicar en el Sistema Integral de Gestión Institucional el Manual de Contratación GA01-I02 formulado o actualizada. (captura de pantalla del aplicativo/ único entregable)"/>
    <n v="0"/>
    <n v="0"/>
    <n v="1"/>
    <s v="Numérica"/>
    <s v="# de documentos publicados/ 1 Manual a publicar "/>
    <d v="2023-05-02T00:00:00"/>
    <d v="2023-05-13T00:00:00"/>
    <s v="»30-Oficina Asesora de Planeación"/>
    <x v="2"/>
    <s v="Cumplida"/>
    <n v="1"/>
    <s v="El 26 de mayo se publica en el SIGI la actualización del manual de contratación con su nueva codificación "/>
    <d v="2023-05-13T00:00:00"/>
    <n v="1"/>
    <s v="Se avala el cumplimiento de la presente actividad mediante la publicación del manual GA01-M04"/>
    <d v="2023-05-26T00:00:00"/>
    <s v="SI"/>
    <n v="1"/>
    <n v="0"/>
    <m/>
  </r>
  <r>
    <s v="SECRETARIA GENERAL"/>
    <x v="15"/>
    <s v="»105-"/>
    <s v="Grupo de Trabajo  Contratación"/>
    <n v="0"/>
    <s v="105-3"/>
    <s v="105-3"/>
    <x v="0"/>
    <s v="Operativo"/>
    <s v="N/A"/>
    <s v="8-Modelo Integrado de Planeación y Gestión "/>
    <s v="SI"/>
    <s v="N/A"/>
    <s v=" 15.Gestión del conocimiento y la innovación"/>
    <s v="N/A"/>
    <s v="Procedimiento Etapa de Planeación GA01-P02,  Procedimiento Etapa de Selección GA01-P03, publicados en el SIGI  (Captura de pantalla de la publicación en el sigi, único entregable)"/>
    <n v="0.2"/>
    <m/>
    <n v="2"/>
    <s v="Numérica"/>
    <s v="# de procedimientos  publicados /2 procedimientos a publicar "/>
    <d v="2023-05-15T00:00:00"/>
    <d v="2023-07-31T00:00:00"/>
    <s v="»105-Grupo de Trabajo  Contratación, »30-Oficina Asesora de Planeación"/>
    <x v="3"/>
    <s v="Cumplida"/>
    <n v="1"/>
    <s v="Se adjunta como evidencia la publicación de los procedimientos en el SIGI"/>
    <d v="2023-07-31T00:00:00"/>
    <n v="1"/>
    <s v="Las evidencias permiten validar el cumplimiento del producto,"/>
    <d v="2023-07-31T00:00:00"/>
    <s v="SI"/>
    <s v="NA"/>
    <n v="0.2"/>
    <m/>
  </r>
  <r>
    <s v="SECRETARIA GENERAL"/>
    <x v="15"/>
    <s v="»105-"/>
    <s v="Grupo de Trabajo  Contratación"/>
    <n v="0"/>
    <s v="105-3-1"/>
    <s v="105-3"/>
    <x v="1"/>
    <s v="Operativo"/>
    <s v="N/A"/>
    <s v="N/A"/>
    <s v="N/A"/>
    <s v="N/A"/>
    <s v="N/A"/>
    <s v="N/A"/>
    <s v="Cargar y presentar a través del SIGI,  la propuesta del procedimiento GA01-P02,  Procedimiento Etapa de Selección GA01-P03,  a la Oficina Asesora de Planeación (captura de pantalla del aplicativo con fecha /  único entregable)"/>
    <n v="0.5"/>
    <n v="0.1"/>
    <n v="2"/>
    <s v="Numérica"/>
    <s v="# de procedimientos  cargados y presentados /2 procedimientos  a cargar y presentar"/>
    <d v="2023-05-15T00:00:00"/>
    <d v="2023-06-02T00:00:00"/>
    <s v="»105-Grupo de Trabajo  Contratación"/>
    <x v="2"/>
    <s v="Cumplida"/>
    <n v="1"/>
    <s v="Se remiten los procedimientos por el aplicativo SIGI, para su revisión, se adjunta como evidencia los mensajes remitidos por la plataforma"/>
    <d v="2023-06-02T00:00:00"/>
    <n v="1"/>
    <s v="Se avala el cumplimiento de la presente actividad mediante capturas de pantalla DEL sigi para la revisión de actualización del documento procedimiento GA01-P02 y GA01-P03"/>
    <d v="2023-06-02T00:00:00"/>
    <s v="SI"/>
    <n v="1"/>
    <n v="0.1"/>
    <n v="1"/>
  </r>
  <r>
    <s v="SECRETARIA GENERAL"/>
    <x v="15"/>
    <s v="»105-"/>
    <s v="Grupo de Trabajo  Contratación"/>
    <n v="0"/>
    <s v="105-3-2"/>
    <s v="105-3"/>
    <x v="2"/>
    <s v="Operativo"/>
    <s v="N/A"/>
    <s v="N/A"/>
    <s v="N/A"/>
    <s v="N/A"/>
    <s v="N/A"/>
    <s v="N/A"/>
    <s v="Revisar metodológicamente la propuesta del procedimiento GA01-P02,  Procedimiento Etapa de Selección GA01-P03 y enviarla a la dependencia solicitante (captura de pantalla del aplicativo/ único entregable)"/>
    <n v="0"/>
    <n v="0"/>
    <n v="2"/>
    <s v="Numérica"/>
    <s v="# de documentos revisados metodológicamente/ 2 procedimientos a revisar "/>
    <d v="2023-06-05T00:00:00"/>
    <d v="2023-06-20T00:00:00"/>
    <s v="»30-Oficina Asesora de Planeación"/>
    <x v="2"/>
    <s v="Cumplida"/>
    <n v="1"/>
    <s v="Se adjunta como evidencia el mensaje del módulo documental del SIGI, con la  devolución de los procedimientos con observaciones"/>
    <d v="2023-06-20T00:00:00"/>
    <n v="1"/>
    <s v="Se avala el cumplimiento de la presente actividad mediante capturas de pantalla del SIGI de los procedimientos GA01-P03 y P02 para ajustes  "/>
    <d v="2023-06-22T00:00:00"/>
    <s v="SI"/>
    <n v="1"/>
    <n v="0"/>
    <m/>
  </r>
  <r>
    <s v="SECRETARIA GENERAL"/>
    <x v="15"/>
    <s v="»105-"/>
    <s v="Grupo de Trabajo  Contratación"/>
    <n v="0"/>
    <s v="105-3-3"/>
    <s v="105-3"/>
    <x v="1"/>
    <s v="Operativo"/>
    <s v="N/A"/>
    <s v="N/A"/>
    <s v="N/A"/>
    <s v="N/A"/>
    <s v="N/A"/>
    <s v="N/A"/>
    <s v="Ajustar y/o aprobar técnicamente los procedimientos GA01-P02,  Procedimiento Etapa de Selección GA01-P03, y remitirla a la Oficina Asesora de Planeación (captura de pantalla del aplicativo/único entregable)"/>
    <n v="0.5"/>
    <n v="0.1"/>
    <n v="2"/>
    <s v="Numérica"/>
    <s v="# de documentos ajustados y remitidos a la OAP/ 2 procedimientos  ajustados y remitidos "/>
    <d v="2023-06-21T00:00:00"/>
    <d v="2023-07-14T00:00:00"/>
    <s v="»105-Grupo de Trabajo  Contratación"/>
    <x v="3"/>
    <s v="Cumplida"/>
    <n v="1"/>
    <s v="Se adjunta como evidencia el mensaje del modulo"/>
    <d v="2023-07-14T00:00:00"/>
    <n v="1"/>
    <s v="Las evidencias permiten validar el cumplimiento de la actividad"/>
    <d v="2023-07-14T00:00:00"/>
    <s v="SI"/>
    <n v="1"/>
    <n v="0.1"/>
    <n v="1"/>
  </r>
  <r>
    <s v="SECRETARIA GENERAL"/>
    <x v="15"/>
    <s v="»105-"/>
    <s v="Grupo de Trabajo  Contratación"/>
    <n v="0"/>
    <s v="105-3-4"/>
    <s v="105-3"/>
    <x v="2"/>
    <s v="Operativo"/>
    <s v="N/A"/>
    <s v="N/A"/>
    <s v="N/A"/>
    <s v="N/A"/>
    <s v="N/A"/>
    <s v="N/A"/>
    <s v="Publicar en el Sistema Integral de Gestión Institucional el procedimiento GA01-P02,  Procedimiento Etapa de Selección GA01-P03. (captura de pantalla del aplicativo/ único entregable)"/>
    <n v="0"/>
    <n v="0"/>
    <n v="2"/>
    <s v="Numérica"/>
    <s v="# de documentos publicados/2 procedimientos  a publicar "/>
    <d v="2023-07-17T00:00:00"/>
    <d v="2023-07-31T00:00:00"/>
    <s v="»30-Oficina Asesora de Planeación"/>
    <x v="3"/>
    <s v="Cumplida"/>
    <n v="1"/>
    <s v="Se adjunta como evidencia la publicación de los procedimientos"/>
    <d v="2023-07-31T00:00:00"/>
    <n v="1"/>
    <s v="Se valido con el equipo de Calidad de la OAP que el entregable si correspondía con el propuesto por la actividad. Se parte del principio de la buena fe puesto que en la evidencia no se puede validar la fecha de cumplimiento "/>
    <d v="2023-09-29T00:00:00"/>
    <s v="SI"/>
    <n v="1"/>
    <n v="0"/>
    <m/>
  </r>
  <r>
    <s v="SECRETARIA GENERAL"/>
    <x v="15"/>
    <s v="»105-"/>
    <s v="Grupo de Trabajo  Contratación"/>
    <n v="0"/>
    <s v="105-4"/>
    <s v="105-4"/>
    <x v="0"/>
    <s v="Operativo"/>
    <s v="N/A"/>
    <s v="8-Modelo Integrado de Planeación y Gestión "/>
    <s v="SI"/>
    <s v="N/A"/>
    <s v=" 15.Gestión del conocimiento y la innovación"/>
    <s v="N/A"/>
    <s v="Procedimiento Etapa de Contratación GA01-P04 , Procedimiento Etapa de Ejecución GA01-P05,   publicados en el SIGI  (Captura de pantalla de la publicación en el sigi, único entregable)"/>
    <n v="0.2"/>
    <m/>
    <n v="2"/>
    <s v="Numérica"/>
    <s v="# de procedimientos  publicados /2 procedimientos a publicar "/>
    <d v="2023-08-01T00:00:00"/>
    <d v="2023-09-29T00:00:00"/>
    <s v="»105-Grupo de Trabajo  Contratación, »30-Oficina Asesora de Planeación"/>
    <x v="3"/>
    <s v="Cumplida"/>
    <n v="1"/>
    <s v="Se adjunta como evidencia la publicación de los procedimientos en el SIGI"/>
    <d v="2023-09-29T00:00:00"/>
    <n v="1"/>
    <s v="Se valido con el equipo de Calidad de la OAP que el entregable si correspondía con el propuesto por la actividad. Se parte del principio de la buena fe puesto que en la evidencia no se puede validar la fecha de cumplimiento "/>
    <d v="2023-08-11T00:00:00"/>
    <s v="SI"/>
    <s v="NA"/>
    <n v="0.2"/>
    <m/>
  </r>
  <r>
    <s v="SECRETARIA GENERAL"/>
    <x v="15"/>
    <s v="»105-"/>
    <s v="Grupo de Trabajo  Contratación"/>
    <n v="0"/>
    <s v="105-4-1"/>
    <s v="105-4"/>
    <x v="1"/>
    <s v="Operativo"/>
    <s v="N/A"/>
    <s v="N/A"/>
    <s v="N/A"/>
    <s v="N/A"/>
    <s v="N/A"/>
    <s v="N/A"/>
    <s v="Cargar y presentar a través del SIGI,  la propuesta del Procedimiento Etapa de Contratación GA01-P04 , Procedimiento Etapa de Ejecución GA01-P05,   (captura de pantalla del aplicativo con fecha /  único entregable)"/>
    <n v="0.5"/>
    <n v="0.1"/>
    <n v="2"/>
    <s v="Numérica"/>
    <s v="# de procedimientos  cargados y presentados /2 procedimientos  a cargar y presentar"/>
    <d v="2023-08-01T00:00:00"/>
    <d v="2023-08-11T00:00:00"/>
    <s v="»105-Grupo de Trabajo  Contratación"/>
    <x v="3"/>
    <s v="Cumplida"/>
    <n v="1"/>
    <s v="Se adjunta como evidencia la solicitud de revisión de los documentos por el SIGI"/>
    <d v="2023-08-11T00:00:00"/>
    <n v="1"/>
    <s v="Se valido con el equipo de Calidad de la OAP que el entregable si correspondía con el propuesto por la actividad. Se parte del principio de la buena fe puesto que en la evidencia no se puede validar la fecha de cumplimiento "/>
    <d v="2023-08-25T00:00:00"/>
    <s v="SI"/>
    <n v="1"/>
    <n v="0.1"/>
    <n v="1"/>
  </r>
  <r>
    <s v="SECRETARIA GENERAL"/>
    <x v="15"/>
    <s v="»105-"/>
    <s v="Grupo de Trabajo  Contratación"/>
    <n v="0"/>
    <s v="105-4-2"/>
    <s v="105-4"/>
    <x v="2"/>
    <s v="Operativo"/>
    <s v="N/A"/>
    <s v="N/A"/>
    <s v="N/A"/>
    <s v="N/A"/>
    <s v="N/A"/>
    <s v="N/A"/>
    <s v="Revisar metodológicamente el Procedimiento Etapa de Contratación GA01-P04 , Procedimiento Etapa de Ejecución GA01-P05, y enviarla a la dependencia solicitante (captura de pantalla del aplicativo/ único entregable)"/>
    <n v="0"/>
    <n v="0"/>
    <n v="2"/>
    <s v="Numérica"/>
    <s v="# de documentos revisados metodológicamente/ 2 procedimientos a revisar "/>
    <d v="2023-08-14T00:00:00"/>
    <d v="2023-08-25T00:00:00"/>
    <s v="»30-Oficina Asesora de Planeación"/>
    <x v="3"/>
    <s v="Cumplida"/>
    <n v="1"/>
    <s v="Se adjunta la captura de pantalla de la devolución de los documentos para ajustes"/>
    <d v="2023-08-25T00:00:00"/>
    <n v="1"/>
    <s v="Se valido con el equipo de Calidad de la OAP que el entregable si correspondía con el propuesto por la actividad. Se parte del principio de la buena fe puesto que en la evidencia no se puede validar la fecha de cumplimiento "/>
    <d v="2023-09-15T00:00:00"/>
    <s v="SI"/>
    <n v="1"/>
    <n v="0"/>
    <m/>
  </r>
  <r>
    <s v="SECRETARIA GENERAL"/>
    <x v="15"/>
    <s v="»105-"/>
    <s v="Grupo de Trabajo  Contratación"/>
    <n v="0"/>
    <s v="105-4-3"/>
    <s v="105-4"/>
    <x v="1"/>
    <s v="Operativo"/>
    <s v="N/A"/>
    <s v="N/A"/>
    <s v="N/A"/>
    <s v="N/A"/>
    <s v="N/A"/>
    <s v="N/A"/>
    <s v="Ajustar y/o aprobar técnicamente el Procedimiento Etapa de Contratación GA01-P04 , Procedimiento Etapa de Ejecución GA01-P05,   y remitirla a la Oficina Asesora de Planeación (captura de pantalla del aplicativo/único entregable)"/>
    <n v="0.5"/>
    <n v="0.1"/>
    <n v="2"/>
    <s v="Numérica"/>
    <s v="# de documentos ajustados y remitidos a la OAP/ 2 procedimientos  ajustados y remitidos "/>
    <d v="2023-08-28T00:00:00"/>
    <d v="2023-09-15T00:00:00"/>
    <s v="»105-Grupo de Trabajo  Contratación"/>
    <x v="3"/>
    <s v="Cumplida"/>
    <n v="1"/>
    <s v="Se remitió los documentos para la publicación a la OAP, se adjunta como evidencia la captura de pantalla del envió de los documentos a la OAP generada por el SIGI, "/>
    <d v="2023-09-15T00:00:00"/>
    <n v="1"/>
    <s v="Se valido con el equipo de Calidad de la OAP que el entregable si correspondía con el propuesto por la actividad. Se parte del principio de la buena fe puesto que en la evidencia no se puede validar la fecha de cumplimiento "/>
    <d v="2023-09-29T00:00:00"/>
    <s v="SI"/>
    <n v="1"/>
    <n v="0.1"/>
    <n v="1"/>
  </r>
  <r>
    <s v="SECRETARIA GENERAL"/>
    <x v="15"/>
    <s v="»105-"/>
    <s v="Grupo de Trabajo  Contratación"/>
    <n v="0"/>
    <s v="105-4-4"/>
    <s v="105-4"/>
    <x v="2"/>
    <s v="Operativo"/>
    <s v="N/A"/>
    <s v="N/A"/>
    <s v="N/A"/>
    <s v="N/A"/>
    <s v="N/A"/>
    <s v="N/A"/>
    <s v="Publicar en el Sistema Integral de Gestión Institucional el Procedimiento Etapa de Contratación GA01-P04 , Procedimiento Etapa de Ejecución GA01-P05,   formulado o actualizada. (captura de pantalla del aplicativo/ único entregable)"/>
    <n v="0"/>
    <n v="0"/>
    <n v="2"/>
    <s v="Numérica"/>
    <s v="# de documentos publicados/2 procedimientos  a publicar "/>
    <d v="2023-09-18T00:00:00"/>
    <d v="2023-09-29T00:00:00"/>
    <s v="»30-Oficina Asesora de Planeación"/>
    <x v="3"/>
    <s v="Cumplida"/>
    <n v="1"/>
    <s v="Se adjunta como evidencia la publicación de los procedimientos en el SIGI"/>
    <d v="2023-09-29T00:00:00"/>
    <n v="1"/>
    <s v="Las evidencias permiten validar el cumplimiento de la actividad"/>
    <d v="2023-09-29T00:00:00"/>
    <s v="SI"/>
    <n v="1"/>
    <n v="0"/>
    <m/>
  </r>
  <r>
    <s v="SECRETARIA GENERAL"/>
    <x v="15"/>
    <s v="»105-"/>
    <s v="Grupo de Trabajo  Contratación"/>
    <n v="0"/>
    <s v="105-5"/>
    <s v="105-5"/>
    <x v="0"/>
    <s v="Operativo"/>
    <s v="N/A"/>
    <s v="8-Modelo Integrado de Planeación y Gestión "/>
    <s v="SI"/>
    <s v="N/A"/>
    <s v=" 15.Gestión del conocimiento y la innovación"/>
    <s v="N/A"/>
    <s v=" Procedimiento Etapa de Liquidación  GA01-P06, Procedimiento Selección Abreviada-subasta Inversa GA01-P07, publicados en el SIGI (Captura de pantalla de la publicación en el sigi, único entregable)"/>
    <n v="0.2"/>
    <m/>
    <n v="2"/>
    <s v="Numérica"/>
    <s v="# de procedimientos  publicados /2 procedimientos a publicar "/>
    <d v="2023-10-02T00:00:00"/>
    <d v="2023-11-30T00:00:00"/>
    <s v="»105-Grupo de Trabajo  Contratación, »30-Oficina Asesora de Planeación"/>
    <x v="0"/>
    <s v="Cumplida"/>
    <n v="1"/>
    <s v=" "/>
    <s v=" "/>
    <n v="1"/>
    <s v="No reportó avance descriptivo, pero Las evidencias permiten validar el cumplimiento de la meta del producto"/>
    <d v="2023-11-30T00:00:00"/>
    <s v="SI"/>
    <s v="NA"/>
    <n v="0.2"/>
    <m/>
  </r>
  <r>
    <s v="SECRETARIA GENERAL"/>
    <x v="15"/>
    <s v="»105-"/>
    <s v="Grupo de Trabajo  Contratación"/>
    <n v="0"/>
    <s v="105-5-1"/>
    <s v="105-5"/>
    <x v="1"/>
    <s v="Operativo"/>
    <s v="N/A"/>
    <s v="N/A"/>
    <s v="N/A"/>
    <s v="N/A"/>
    <s v="N/A"/>
    <s v="N/A"/>
    <s v="Cargar y presentar a través del SIGI,  la propuesta  del Procedimiento Etapa de Liquidación  GA01-P06, Procedimiento Selección Abreviada-subasta Inversa GA01-P07 (captura de pantalla del aplicativo con fecha /  único entregable)"/>
    <n v="0.5"/>
    <n v="0.1"/>
    <n v="2"/>
    <s v="Numérica"/>
    <s v="# de procedimientos  cargados y presentados /2 procedimientos  a cargar y presentar"/>
    <d v="2023-10-02T00:00:00"/>
    <d v="2023-10-14T00:00:00"/>
    <s v="»105-Grupo de Trabajo  Contratación"/>
    <x v="0"/>
    <s v="Cumplida"/>
    <n v="1"/>
    <s v=" "/>
    <s v=" "/>
    <n v="1"/>
    <s v="No reportó avance descriptivo, pero Las evidencias permiten validar el cumplimiento de la meta del producto"/>
    <d v="2023-10-13T00:00:00"/>
    <s v="SI"/>
    <n v="1"/>
    <n v="0.1"/>
    <n v="1"/>
  </r>
  <r>
    <s v="SECRETARIA GENERAL"/>
    <x v="15"/>
    <s v="»105-"/>
    <s v="Grupo de Trabajo  Contratación"/>
    <n v="0"/>
    <s v="105-5-2"/>
    <s v="105-5"/>
    <x v="2"/>
    <s v="Operativo"/>
    <s v="N/A"/>
    <s v="N/A"/>
    <s v="N/A"/>
    <s v="N/A"/>
    <s v="N/A"/>
    <s v="N/A"/>
    <s v="Revisar metodológicamente la propuesta del Procedimiento Etapa de Liquidación  GA01-P06, Procedimiento Selección Abreviada-subasta Inversa GA01-P07 (captura de pantalla del aplicativo/ único entregable)"/>
    <n v="0"/>
    <n v="0"/>
    <n v="2"/>
    <s v="Numérica"/>
    <s v="# de documentos revisados metodológicamente/ 2 procedimientos a revisar "/>
    <d v="2023-10-17T00:00:00"/>
    <d v="2023-10-31T00:00:00"/>
    <s v="»30-Oficina Asesora de Planeación"/>
    <x v="0"/>
    <s v="Cumplida"/>
    <n v="1"/>
    <s v=" "/>
    <s v=" "/>
    <n v="1"/>
    <s v="No reportó avance descriptivo, pero Las evidencias permiten validar el cumplimiento de la meta del producto"/>
    <d v="2023-10-13T00:00:00"/>
    <s v="SI"/>
    <n v="1"/>
    <n v="0"/>
    <m/>
  </r>
  <r>
    <s v="SECRETARIA GENERAL"/>
    <x v="15"/>
    <s v="»105-"/>
    <s v="Grupo de Trabajo  Contratación"/>
    <n v="0"/>
    <s v="105-5-3"/>
    <s v="105-5"/>
    <x v="1"/>
    <s v="Operativo"/>
    <s v="N/A"/>
    <s v="N/A"/>
    <s v="N/A"/>
    <s v="N/A"/>
    <s v="N/A"/>
    <s v="N/A"/>
    <s v="Ajustar y/o aprobar técnicamente  el Procedimiento Etapa de Liquidación  GA01-P06, Procedimiento Selección Abreviada-subasta Inversa GA01-P07(captura de pantalla del aplicativo/único entregable)"/>
    <n v="0.5"/>
    <n v="0.1"/>
    <n v="2"/>
    <s v="Numérica"/>
    <s v="# de documentos ajustados y remitidos a la OAP/ 2 procedimientos  ajustados y remitidos "/>
    <d v="2023-11-01T00:00:00"/>
    <d v="2023-11-14T00:00:00"/>
    <s v="»105-Grupo de Trabajo  Contratación"/>
    <x v="0"/>
    <s v="Cumplida"/>
    <n v="1"/>
    <s v=" "/>
    <s v=" "/>
    <n v="1"/>
    <s v="No reportó avance descriptivo, pero Las evidencias permiten validar el cumplimiento de la meta del producto"/>
    <d v="2023-11-30T00:00:00"/>
    <s v="SI"/>
    <n v="1"/>
    <n v="0.1"/>
    <n v="1"/>
  </r>
  <r>
    <s v="SECRETARIA GENERAL"/>
    <x v="15"/>
    <s v="»105-"/>
    <s v="Grupo de Trabajo  Contratación"/>
    <n v="0"/>
    <s v="105-5-4"/>
    <s v="105-5"/>
    <x v="2"/>
    <s v="Operativo"/>
    <s v="N/A"/>
    <s v="N/A"/>
    <s v="N/A"/>
    <s v="N/A"/>
    <s v="N/A"/>
    <s v="N/A"/>
    <s v="Publicar en el Sistema Integral de Gestión Institucional  el Procedimientos Etapa de Liquidación  GA01-P06, Procedimiento Selección Abreviada-subasta Inversa GA01-P07 formulado o actualizada. (captura de pantalla del aplicativo/ único entregable)"/>
    <n v="0"/>
    <n v="0"/>
    <n v="2"/>
    <s v="Numérica"/>
    <s v="# de documentos publicados/2 procedimientos  a publicar "/>
    <d v="2023-11-15T00:00:00"/>
    <d v="2023-11-30T00:00:00"/>
    <s v="»30-Oficina Asesora de Planeación"/>
    <x v="0"/>
    <s v="Cumplida"/>
    <n v="1"/>
    <s v=" "/>
    <s v=" "/>
    <n v="1"/>
    <s v="No reportó avance descriptivo, pero Las evidencias permiten validar el cumplimiento de la meta del producto"/>
    <d v="2023-11-30T00:00:00"/>
    <s v="SI"/>
    <n v="1"/>
    <n v="0"/>
    <m/>
  </r>
  <r>
    <s v="SECRETARIA GENERAL"/>
    <x v="15"/>
    <s v="»105-"/>
    <s v="Grupo de Trabajo  Contratación"/>
    <n v="0"/>
    <s v="105-6"/>
    <s v="105-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05-Grupo de Trabajo  Contratación"/>
    <x v="0"/>
    <s v="Vencida"/>
    <s v="NA"/>
    <s v="NA"/>
    <s v="NA"/>
    <m/>
    <s v="NA"/>
    <s v="NA"/>
    <s v="NA"/>
    <s v="NA"/>
    <n v="0"/>
    <m/>
  </r>
  <r>
    <s v="SECRETARIA GENERAL"/>
    <x v="15"/>
    <s v="»105-"/>
    <s v="Grupo de Trabajo  Contratación"/>
    <n v="0"/>
    <s v="105-6-1"/>
    <s v="105-6"/>
    <x v="4"/>
    <s v="Act Compartida"/>
    <s v="N/A"/>
    <s v="N/A"/>
    <s v="N/A"/>
    <s v="N/A"/>
    <s v="N/A"/>
    <s v="N/A"/>
    <s v="Ejecutar las actividades compartidas cuya fecha de vencimiento se encuentra dentro del primer trimestre del año "/>
    <e v="#DIV/0!"/>
    <e v="#DIV/0!"/>
    <n v="3"/>
    <s v="Numérica"/>
    <s v="Sumatoria logros ponderados verificados actividades programadas / promedio meta ponderada periodo evaluado "/>
    <d v="2023-01-01T00:00:00"/>
    <d v="2023-03-31T00:00:00"/>
    <s v="»105-Grupo de Trabajo  Contratación"/>
    <x v="1"/>
    <s v="Cumplida"/>
    <n v="1"/>
    <s v="3 Actividades programadas para el primer trimestre reportaron avances del 100%"/>
    <d v="2023-03-31T00:00:00"/>
    <n v="1"/>
    <s v="De acuerdo con el soporte entregado la actividad fue cumplida"/>
    <d v="2023-03-31T00:00:00"/>
    <s v="SI"/>
    <n v="1"/>
    <e v="#DIV/0!"/>
    <m/>
  </r>
  <r>
    <s v="SECRETARIA GENERAL"/>
    <x v="15"/>
    <s v="»105-"/>
    <s v="Grupo de Trabajo  Contratación"/>
    <n v="0"/>
    <s v="105-6-2"/>
    <s v="105-6"/>
    <x v="5"/>
    <s v="Act Compartida"/>
    <s v="N/A"/>
    <s v="N/A"/>
    <s v="N/A"/>
    <s v="N/A"/>
    <s v="N/A"/>
    <s v="N/A"/>
    <s v="Ejecutar las actividades compartidas cuya fecha de vencimiento se encuentra dentro del segundo trimestre del año "/>
    <e v="#DIV/0!"/>
    <e v="#DIV/0!"/>
    <n v="4"/>
    <s v="Numérica"/>
    <s v="Sumatoria logros ponderados verificados actividades programadas / promedio meta ponderada periodo evaluado "/>
    <d v="2023-04-01T00:00:00"/>
    <d v="2023-06-30T00:00:00"/>
    <s v="»105-Grupo de Trabajo  Contratación"/>
    <x v="2"/>
    <s v="Cumplida"/>
    <n v="1"/>
    <s v="4 Actividades programadas para el segundo trimestre reportaron avances del 100%"/>
    <d v="2023-06-30T00:00:00"/>
    <n v="1"/>
    <s v="4 Actividades programadas para el segundo trimestre reportaron avances del 100%"/>
    <d v="2023-06-30T00:00:00"/>
    <s v="SI"/>
    <n v="1"/>
    <e v="#DIV/0!"/>
    <m/>
  </r>
  <r>
    <s v="SECRETARIA GENERAL"/>
    <x v="15"/>
    <s v="»105-"/>
    <s v="Grupo de Trabajo  Contratación"/>
    <n v="0"/>
    <s v="105-6-4"/>
    <s v="105-6"/>
    <x v="6"/>
    <s v="Act Compartida"/>
    <s v="N/A"/>
    <s v="N/A"/>
    <s v="N/A"/>
    <s v="N/A"/>
    <s v="N/A"/>
    <s v="N/A"/>
    <s v="Ejecutar las actividades compartidas cuya fecha de vencimiento se encuentra dentro del cuarto trimestre del año "/>
    <e v="#DIV/0!"/>
    <e v="#DIV/0!"/>
    <n v="4"/>
    <s v="Numérica"/>
    <s v="Sumatoria logros ponderados verificados actividades programadas / promedio meta ponderada periodo evaluado "/>
    <d v="2023-10-01T00:00:00"/>
    <d v="2023-12-30T00:00:00"/>
    <s v="»105-Grupo de Trabajo  Contratación"/>
    <x v="0"/>
    <s v="Vencida"/>
    <s v="NA"/>
    <s v="NA"/>
    <s v="NA"/>
    <m/>
    <s v="NA"/>
    <s v="NA"/>
    <s v="NA"/>
    <s v="NA"/>
    <e v="#DIV/0!"/>
    <m/>
  </r>
  <r>
    <s v="SECRETARIA GENERAL"/>
    <x v="16"/>
    <s v="»111-"/>
    <s v="Grupo de Trabajo de Administración de Personal"/>
    <n v="1"/>
    <s v="111-1"/>
    <s v="111-1"/>
    <x v="0"/>
    <s v="Operativo"/>
    <s v="Asignar de manera eficiente el capital humano a la demanda de servicios de acuerdo con las necesidades crecientes, objetivos y metas de la entidad"/>
    <s v="8-Modelo Integrado de Planeación y Gestión "/>
    <s v="NO"/>
    <s v="N/A"/>
    <s v=" 4. Talento humano"/>
    <s v=" 5- Previsión RH"/>
    <s v="Documento de Plan Anual de Previsión de Recursos Humanos, elaborado y publicado (Plan elaborado y captura de pantalla de la publicación en página web de la SIC e Intrasic)"/>
    <n v="0.3"/>
    <m/>
    <n v="1"/>
    <s v="Numérica"/>
    <s v="# de Plan Anual de Previsión  elaborado y publicado/1 Plan Anual de previsión a elaborar y publicar"/>
    <d v="2023-01-15T00:00:00"/>
    <d v="2023-03-31T00:00:00"/>
    <s v="»111-Grupo de Trabajo de Administración de Personal"/>
    <x v="1"/>
    <s v="Cumplida"/>
    <n v="1"/>
    <s v="Se elaboró el documento de Plan Anual de Previsión y se publico ( Plan elaborado / publicado)"/>
    <d v="2023-02-28T00:00:00"/>
    <n v="1"/>
    <s v="Se avala el cumplimiento del presente producto mediante los entregables denominados Plan de previsión y la respectiva publicación en la página web de la entidad "/>
    <d v="2023-02-28T00:00:00"/>
    <s v="SI"/>
    <s v="NA"/>
    <n v="0.3"/>
    <m/>
  </r>
  <r>
    <s v="SECRETARIA GENERAL"/>
    <x v="16"/>
    <s v="»111-"/>
    <s v="Grupo de Trabajo de Administración de Personal"/>
    <n v="1"/>
    <s v="111-1-1"/>
    <s v="111-1"/>
    <x v="1"/>
    <s v="Operativo"/>
    <s v="N/A"/>
    <s v="N/A"/>
    <s v="N/A"/>
    <s v="N/A"/>
    <s v="N/A"/>
    <s v="N/A"/>
    <s v="Elaborar el Plan de Previsión de Recursos Humanos (documento de plan/único entregable)"/>
    <n v="0.6"/>
    <n v="0.18"/>
    <n v="1"/>
    <s v="Numérica"/>
    <s v="# de Plan previsión de Recursos humanos elaborado /1 Plan de previsión a elaborar"/>
    <d v="2023-01-15T00:00:00"/>
    <d v="2023-03-15T00:00:00"/>
    <s v="»111-Grupo de Trabajo de Administración de Personal"/>
    <x v="1"/>
    <s v="Cumplida"/>
    <n v="1"/>
    <s v="Se elaboró el documento de Plan Anual de Previsión"/>
    <d v="2023-02-28T00:00:00"/>
    <n v="1"/>
    <s v="Se avala el cumplimiento de la presente actividad mediante entregable denominado Plan de previsión"/>
    <d v="2023-02-28T00:00:00"/>
    <s v="SI"/>
    <n v="1"/>
    <n v="0.18"/>
    <n v="1"/>
  </r>
  <r>
    <s v="SECRETARIA GENERAL"/>
    <x v="16"/>
    <s v="»111-"/>
    <s v="Grupo de Trabajo de Administración de Personal"/>
    <n v="1"/>
    <s v="111-1-2"/>
    <s v="111-1"/>
    <x v="1"/>
    <s v="Operativo"/>
    <s v="N/A"/>
    <s v="N/A"/>
    <s v="N/A"/>
    <s v="N/A"/>
    <s v="N/A"/>
    <s v="N/A"/>
    <s v="Publicar el Plan de Previsión de Recursos Humanos (Capturas de pantalla de las publicaciones en página web de la SIC e Intrasic)"/>
    <n v="0.4"/>
    <n v="0.12"/>
    <n v="1"/>
    <s v="Numérica"/>
    <s v="# de Plan previsión de Recursos humanos publicado /1 Plan de previsión de Recursos humanos a publicar"/>
    <d v="2023-03-16T00:00:00"/>
    <d v="2023-03-31T00:00:00"/>
    <s v="»111-Grupo de Trabajo de Administración de Personal"/>
    <x v="1"/>
    <s v="Cumplida"/>
    <n v="1"/>
    <s v="Se publico el documento de Plan Anual de Previsión"/>
    <d v="2023-03-01T00:00:00"/>
    <n v="1"/>
    <s v="Se avala el cumplimiento de la presente actividad mediante la publicación en la página de la SIC del  Plan de previsión"/>
    <d v="2023-03-01T00:00:00"/>
    <s v="SI"/>
    <n v="1"/>
    <n v="0.12"/>
    <n v="1"/>
  </r>
  <r>
    <s v="SECRETARIA GENERAL"/>
    <x v="16"/>
    <s v="»111-"/>
    <s v="Grupo de Trabajo de Administración de Personal"/>
    <n v="1"/>
    <s v="111-2"/>
    <s v="111-2"/>
    <x v="0"/>
    <s v="Operativo"/>
    <s v="Asignar de manera eficiente el capital humano a la demanda de servicios de acuerdo con las necesidades crecientes, objetivos y metas de la entidad"/>
    <s v="8-Modelo Integrado de Planeación y Gestión "/>
    <s v="NO"/>
    <s v="N/A"/>
    <s v=" 4. Talento humano"/>
    <s v=" 3- Plan Estratégico de TH (PETH)"/>
    <s v="Documento de Plan Anual de Vacantes, formulado y publicado en página web e Intrasic (Plan elaborado / único entregable )"/>
    <n v="0.3"/>
    <m/>
    <n v="1"/>
    <s v="Numérica"/>
    <s v="# de Plan Anual de Vacantes elaborado y publicado/1 Plan Anual de vacantes a elaborar y publicar"/>
    <d v="2023-01-15T00:00:00"/>
    <d v="2023-03-31T00:00:00"/>
    <s v="»111-Grupo de Trabajo de Administración de Personal"/>
    <x v="1"/>
    <s v="Cumplida"/>
    <n v="1"/>
    <s v="Se elaboró el documento de Plan Anual de Vacantes y se publico (Plan elaborado  / publicado)"/>
    <d v="2023-02-28T00:00:00"/>
    <n v="1"/>
    <s v="Se avala el cumplimiento del presente producto mediante los entregables denominados Plan de vacantes y la respectiva publicación en la página web de la entidad "/>
    <d v="2023-02-28T00:00:00"/>
    <s v="SI"/>
    <s v="NA"/>
    <n v="0.3"/>
    <m/>
  </r>
  <r>
    <s v="SECRETARIA GENERAL"/>
    <x v="16"/>
    <s v="»111-"/>
    <s v="Grupo de Trabajo de Administración de Personal"/>
    <n v="1"/>
    <s v="111-2-1"/>
    <s v="111-2"/>
    <x v="1"/>
    <s v="Operativo"/>
    <s v="N/A"/>
    <s v="N/A"/>
    <s v="N/A"/>
    <s v="N/A"/>
    <s v="N/A"/>
    <s v="N/A"/>
    <s v="Elaborar el Plan Anual de Vacantes (documento de plan/único entregable )"/>
    <n v="0.6"/>
    <n v="0.18"/>
    <n v="1"/>
    <s v="Numérica"/>
    <s v="# de Plan anual de vacantes elaborados /1 plan anual de vacantes a elaborar"/>
    <d v="2023-01-15T00:00:00"/>
    <d v="2023-03-15T00:00:00"/>
    <s v="»111-Grupo de Trabajo de Administración de Personal"/>
    <x v="1"/>
    <s v="Cumplida"/>
    <n v="1"/>
    <s v="Se elaboró el documento de Plan Anual de Vacantes "/>
    <d v="2023-02-28T00:00:00"/>
    <n v="1"/>
    <s v="Se avala el cumplimiento de la presente actividad mediante el documento plan anual de vacantes "/>
    <d v="2023-02-28T00:00:00"/>
    <s v="SI"/>
    <n v="1"/>
    <n v="0.18"/>
    <n v="1"/>
  </r>
  <r>
    <s v="SECRETARIA GENERAL"/>
    <x v="16"/>
    <s v="»111-"/>
    <s v="Grupo de Trabajo de Administración de Personal"/>
    <n v="1"/>
    <s v="111-2-2"/>
    <s v="111-2"/>
    <x v="1"/>
    <s v="Operativo"/>
    <s v="N/A"/>
    <s v="N/A"/>
    <s v="N/A"/>
    <s v="N/A"/>
    <s v="N/A"/>
    <s v="N/A"/>
    <s v="Publicar el Plan Anual de Vacantes (Captura de pantalla de las publicaciones en página web de la SIC e Intrasic)"/>
    <n v="0.4"/>
    <n v="0.12"/>
    <n v="1"/>
    <s v="Numérica"/>
    <s v="# Plan anual de vacantes publicados / 1 Plan anual de vacantes a publicar"/>
    <d v="2023-03-16T00:00:00"/>
    <d v="2023-03-31T00:00:00"/>
    <s v="»111-Grupo de Trabajo de Administración de Personal"/>
    <x v="1"/>
    <s v="Cumplida"/>
    <n v="1"/>
    <s v="Se publico el documento de Plan Anual de Vacantes "/>
    <d v="2023-03-01T00:00:00"/>
    <n v="1"/>
    <s v="Se avala cumplimiento de la presente actividad mediante la publicación en la página web del plan anual de vacantes "/>
    <d v="2023-03-01T00:00:00"/>
    <s v="SI"/>
    <n v="1"/>
    <n v="0.12"/>
    <n v="1"/>
  </r>
  <r>
    <s v="SECRETARIA GENERAL"/>
    <x v="16"/>
    <s v="»111-"/>
    <s v="Grupo de Trabajo de Administración de Personal"/>
    <n v="1"/>
    <s v="111-3"/>
    <s v="111-3"/>
    <x v="0"/>
    <s v="Innovador"/>
    <s v="Mejorar las herramientas tecnológicas de la Entidad"/>
    <s v="6-Plan Estratégico de Tecnologías de la Información"/>
    <s v="SI"/>
    <s v="N/A"/>
    <s v=" 4. Talento humano"/>
    <s v=" 17- Plan Estratégico de Tecnologías de la Información"/>
    <s v="Herramienta Tecnológica de Hojas de Vida, mejorada y operando (1. Formato Arquitectura de Software GS03F21, ya sea nuevo o actualizado hasta el capitulo 2. 2. Formato Acta de Entrega de Desarrollo de Software GS03-F25)_x000a__x000a_"/>
    <n v="0.3"/>
    <m/>
    <n v="1"/>
    <s v="Numérica"/>
    <s v="# de Herramientas mejoradas y operando / 1 Herramienta a mejorar y operar"/>
    <d v="2023-01-15T00:00:00"/>
    <d v="2023-07-31T00:00:00"/>
    <s v="»111-Grupo de Trabajo de Administración de Personal, »20-Oficina de Tecnología e Informática"/>
    <x v="3"/>
    <s v="Cumplida"/>
    <n v="1"/>
    <s v="Se actualizó la Herramienta Tecnológica de Hojas de Vida, se adjunta Formato Arquitectura de Software GS03F21 y el Acta de Entrega de Desarrollo de Software GS03-F25."/>
    <d v="2023-07-13T00:00:00"/>
    <n v="1"/>
    <s v="Se valida cumplimiento del producto, se evidencia en los soportes formato de arquitectura y acta de entrega. "/>
    <d v="2023-07-13T00:00:00"/>
    <s v="SI"/>
    <s v="NA"/>
    <n v="0.3"/>
    <m/>
  </r>
  <r>
    <s v="SECRETARIA GENERAL"/>
    <x v="16"/>
    <s v="»111-"/>
    <s v="Grupo de Trabajo de Administración de Personal"/>
    <n v="1"/>
    <s v="111-3-1"/>
    <s v="111-3"/>
    <x v="1"/>
    <s v="Innovador"/>
    <s v="N/A"/>
    <s v="N/A"/>
    <s v="N/A"/>
    <s v="N/A"/>
    <s v="N/A"/>
    <s v="N/A"/>
    <s v="Elaborar y aprobar requerimiento (1. Formato Solicitud de Requerimientos a Sistemas de Información GS03-F18 2. Formato Lista de Chequeo de Requisitos de Seguridad de la Información GS03-F27)"/>
    <n v="0.2"/>
    <n v="0.06"/>
    <n v="1"/>
    <s v="Numérica"/>
    <s v="# de soportes presentados / 2 soportes a presentar"/>
    <d v="2023-02-01T00:00:00"/>
    <d v="2023-02-20T00:00:00"/>
    <s v="»111-Grupo de Trabajo de Administración de Personal, »20-Oficina de Tecnología e Informática"/>
    <x v="1"/>
    <s v="Cumplida"/>
    <n v="1"/>
    <s v="Se elaboraron los Formato de Solicitud de Requerimientos a Sistemas de Información GS03-F18 2 y formato Lista de Chequeo de Requisitos de Seguridad de la Información GS03-F27."/>
    <d v="2023-02-13T00:00:00"/>
    <n v="1"/>
    <s v="Se avala el cumplimiento de la presente actividad mediante los entregables requerimiento y lista de chequeo "/>
    <d v="2023-02-13T00:00:00"/>
    <s v="SI"/>
    <n v="1"/>
    <n v="0.06"/>
    <n v="1"/>
  </r>
  <r>
    <s v="SECRETARIA GENERAL"/>
    <x v="16"/>
    <s v="»111-"/>
    <s v="Grupo de Trabajo de Administración de Personal"/>
    <n v="1"/>
    <s v="111-3-2"/>
    <s v="111-3"/>
    <x v="2"/>
    <s v="Innovador"/>
    <s v="N/A"/>
    <s v="N/A"/>
    <s v="N/A"/>
    <s v="N/A"/>
    <s v="N/A"/>
    <s v="N/A"/>
    <s v="Diseñar la solución (1. Formato Arquitectura de Software GS03F21, ya sea nuevo o actualizado hasta el capitulo 2  / Único entregable) "/>
    <n v="0.15"/>
    <n v="4.4999999999999998E-2"/>
    <n v="1"/>
    <s v="Numérica"/>
    <s v="# de soportes presentados / 1 soportes a presentar"/>
    <d v="2023-02-21T00:00:00"/>
    <d v="2023-03-10T00:00:00"/>
    <s v="»20-Oficina de Tecnología e Informática"/>
    <x v="1"/>
    <s v="Cumplida"/>
    <n v="1"/>
    <s v="Se elaboró en el Formato Arquitectura de Software GS03F21, por parte de la OTI. "/>
    <d v="2023-03-10T00:00:00"/>
    <n v="1"/>
    <s v="Se avala el cumplimiento de la presente actividad mediante documento denominado arquitectura de software "/>
    <d v="2023-03-10T00:00:00"/>
    <s v="SI"/>
    <n v="1"/>
    <n v="4.4999999999999998E-2"/>
    <m/>
  </r>
  <r>
    <s v="SECRETARIA GENERAL"/>
    <x v="16"/>
    <s v="»111-"/>
    <s v="Grupo de Trabajo de Administración de Personal"/>
    <n v="1"/>
    <s v="111-3-3"/>
    <s v="111-3"/>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8E-2"/>
    <n v="1"/>
    <s v="Numérica"/>
    <s v="# de soportes presentados /2 soportes a presentar"/>
    <d v="2023-03-01T00:00:00"/>
    <d v="2023-05-30T00:00:00"/>
    <s v="»111-Grupo de Trabajo de Administración de Personal, »20-Oficina de Tecnología e Informática"/>
    <x v="2"/>
    <s v="Cumplida"/>
    <n v="1"/>
    <s v="Se da cumplimiento a la actividad con el cargue del reporte de planeación generado desde la herramienta Devops"/>
    <d v="2023-05-30T00:00:00"/>
    <n v="1"/>
    <s v="Se avala el cumplimiento de la presente actividad mediante entregables plan de tareas  y plan de pruebas "/>
    <d v="2023-05-30T00:00:00"/>
    <s v="SI"/>
    <n v="1"/>
    <n v="4.4999999999999998E-2"/>
    <n v="1"/>
  </r>
  <r>
    <s v="SECRETARIA GENERAL"/>
    <x v="16"/>
    <s v="»111-"/>
    <s v="Grupo de Trabajo de Administración de Personal"/>
    <n v="1"/>
    <s v="111-3-4"/>
    <s v="111-3"/>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15"/>
    <n v="4.4999999999999998E-2"/>
    <n v="1"/>
    <s v="Numérica"/>
    <s v="# de soportes presentados / 4 soportes a presentar"/>
    <d v="2023-04-10T00:00:00"/>
    <d v="2023-07-17T00:00:00"/>
    <s v="»111-Grupo de Trabajo de Administración de Personal, »20-Oficina de Tecnología e Informática"/>
    <x v="3"/>
    <s v="Cumplida"/>
    <n v="1"/>
    <s v="Se realizó Captura de pantalla del Código fuente registrado en devops, Captura de pantalla de casos de prueba ejecutados por desarrollo, Captura de pantalla de casos de prueba ejecutados para aceptación y  Acta de Prueba de Desarrollo de Software GS03-F26. "/>
    <d v="2023-07-12T00:00:00"/>
    <n v="1"/>
    <s v="Se valida cumplimiento de la actividad, se evidencia en los soportes los 4 entregables establecidos"/>
    <d v="2023-07-12T00:00:00"/>
    <s v="SI"/>
    <n v="1"/>
    <n v="4.4999999999999998E-2"/>
    <n v="1"/>
  </r>
  <r>
    <s v="SECRETARIA GENERAL"/>
    <x v="16"/>
    <s v="»111-"/>
    <s v="Grupo de Trabajo de Administración de Personal"/>
    <n v="1"/>
    <s v="111-3-5"/>
    <s v="111-3"/>
    <x v="1"/>
    <s v="Innovador"/>
    <s v="N/A"/>
    <s v="N/A"/>
    <s v="N/A"/>
    <s v="N/A"/>
    <s v="N/A"/>
    <s v="N/A"/>
    <s v="Realizar manuales y capacitar a los usuarios (1.Formato Manual de Usuario GS03-F24 nuevo o actualizado  2. Registro de Capacitación)"/>
    <n v="0.15"/>
    <n v="4.4999999999999998E-2"/>
    <n v="2"/>
    <s v="Numérica"/>
    <s v="# de soportes presentados / 2 soportes a presentar"/>
    <d v="2023-07-18T00:00:00"/>
    <d v="2023-07-28T00:00:00"/>
    <s v="»111-Grupo de Trabajo de Administración de Personal, »20-Oficina de Tecnología e Informática"/>
    <x v="3"/>
    <s v="Cumplida"/>
    <n v="1"/>
    <s v="Se realizó el Manual de Usuario GS03-F24 nuevo o actualizado y el Registro de Capacitación."/>
    <d v="2023-06-07T00:00:00"/>
    <n v="1"/>
    <s v="Se valida cumplimiento de la actividad, se evidencia en los soportes manual del usuario y registro de capacitación "/>
    <d v="2023-06-07T00:00:00"/>
    <s v="SI"/>
    <n v="1"/>
    <n v="4.4999999999999998E-2"/>
    <n v="1"/>
  </r>
  <r>
    <s v="SECRETARIA GENERAL"/>
    <x v="16"/>
    <s v="»111-"/>
    <s v="Grupo de Trabajo de Administración de Personal"/>
    <n v="1"/>
    <s v="111-3-6"/>
    <s v="111-3"/>
    <x v="1"/>
    <s v="Innovador"/>
    <s v="N/A"/>
    <s v="N/A"/>
    <s v="N/A"/>
    <s v="N/A"/>
    <s v="N/A"/>
    <s v="N/A"/>
    <s v="Realizar cierre del proyecto (1. Formato Arquitectura de Software GS03F21, ya sea nuevo o actualizado hasta el capitulo 2 . 2. Formato Acta de Entrega de Desarrollo de Software GS03-F25)"/>
    <n v="0.2"/>
    <n v="0.06"/>
    <n v="1"/>
    <s v="Numérica"/>
    <s v="# de soportes presentados / 2 soportes a presentar"/>
    <d v="2023-07-21T00:00:00"/>
    <d v="2023-07-31T00:00:00"/>
    <s v="»111-Grupo de Trabajo de Administración de Personal, »20-Oficina de Tecnología e Informática"/>
    <x v="3"/>
    <s v="Cumplida"/>
    <n v="1"/>
    <s v="Se realizó el Formato Arquitectura de Software GS03-F21, y el Acta de Entrega de Desarrollo de Software GS03-F25."/>
    <d v="2023-07-13T00:00:00"/>
    <n v="1"/>
    <s v="Se valida cumplimiento de la actividad, se evidencia en los soportes formato de arquitectura software y acta de entrega"/>
    <d v="2023-07-13T00:00:00"/>
    <s v="SI"/>
    <n v="1"/>
    <n v="0.06"/>
    <n v="1"/>
  </r>
  <r>
    <s v="SECRETARIA GENERAL"/>
    <x v="16"/>
    <s v="»111-"/>
    <s v="Grupo de Trabajo de Administración de Personal"/>
    <n v="1"/>
    <s v="111-4"/>
    <s v="111-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11-Grupo de Trabajo de Administración de Personal"/>
    <x v="0"/>
    <s v="Vencida"/>
    <s v="NA"/>
    <s v="NA"/>
    <s v="NA"/>
    <m/>
    <s v="NA"/>
    <s v="NA"/>
    <s v="NA"/>
    <s v="NA"/>
    <n v="0"/>
    <m/>
  </r>
  <r>
    <s v="SECRETARIA GENERAL"/>
    <x v="16"/>
    <s v="»111-"/>
    <s v="Grupo de Trabajo de Administración de Personal"/>
    <n v="1"/>
    <s v="111-4-1"/>
    <s v="111-4"/>
    <x v="4"/>
    <s v="Act Compartida"/>
    <s v="N/A"/>
    <s v="N/A"/>
    <s v="N/A"/>
    <s v="N/A"/>
    <s v="N/A"/>
    <s v="N/A"/>
    <s v="Ejecutar las actividades compartidas cuya fecha de vencimiento se encuentra dentro del primer trimestre del año "/>
    <n v="0.33333333333333331"/>
    <n v="0.33333333333333331"/>
    <n v="1"/>
    <s v="Numérica"/>
    <s v="Sumatoria logros ponderados verificados actividades programadas / promedio meta ponderada periodo evaluado "/>
    <d v="2023-01-01T00:00:00"/>
    <d v="2023-03-31T00:00:00"/>
    <s v="»111-Grupo de Trabajo de Administración de Personal"/>
    <x v="1"/>
    <s v="Cumplida"/>
    <n v="1"/>
    <s v="1 Actividad programadas para el primer trimestre reportaron avances del 100%"/>
    <d v="2023-03-31T00:00:00"/>
    <n v="1"/>
    <s v="De acuerdo con el soporte entregado la actividad fue cumplida"/>
    <d v="2023-03-31T00:00:00"/>
    <s v="SI"/>
    <n v="1"/>
    <n v="0.33333333333333331"/>
    <m/>
  </r>
  <r>
    <s v="SECRETARIA GENERAL"/>
    <x v="16"/>
    <s v="»111-"/>
    <s v="Grupo de Trabajo de Administración de Personal"/>
    <n v="1"/>
    <s v="111-4-2"/>
    <s v="111-4"/>
    <x v="6"/>
    <s v="Act Compartida"/>
    <s v="N/A"/>
    <s v="N/A"/>
    <s v="N/A"/>
    <s v="N/A"/>
    <s v="N/A"/>
    <s v="N/A"/>
    <s v="Ejecutar las actividades compartidas cuya fecha de vencimiento se encuentra dentro del cuarto trimestre del año "/>
    <n v="0.66666666666666663"/>
    <n v="0.66666666666666663"/>
    <n v="2"/>
    <s v="Numérica"/>
    <s v="Sumatoria logros ponderados verificados actividades programadas / promedio meta ponderada periodo evaluado "/>
    <d v="2023-10-01T00:00:00"/>
    <d v="2023-12-30T00:00:00"/>
    <s v="»111-Grupo de Trabajo de Administración de Personal"/>
    <x v="0"/>
    <s v="Vencida"/>
    <s v="NA"/>
    <s v="NA"/>
    <s v="NA"/>
    <m/>
    <s v="NA"/>
    <s v="NA"/>
    <s v="NA"/>
    <s v="NA"/>
    <n v="0"/>
    <m/>
  </r>
  <r>
    <s v="SECRETARIA GENERAL"/>
    <x v="16"/>
    <s v="»111-"/>
    <s v="Grupo de Trabajo de Administración de Personal"/>
    <n v="1"/>
    <s v="111-5"/>
    <s v="111-5"/>
    <x v="0"/>
    <s v="Innovador"/>
    <s v="Mejorar el formato de transferencia del conocimiento "/>
    <s v="10-Indicadores"/>
    <s v="NO"/>
    <s v="NA"/>
    <s v=" 4. Talento humano"/>
    <s v=" 3- Plan Estratégico de TH (PETH)"/>
    <s v="Formato de transferencia del conocimiento diligenciado por los servidores retirados de la entidad_x000a_(Formatos diligenciados completamente - Listados de funcionarios retirados en el periodo evaluado)"/>
    <n v="0.1"/>
    <m/>
    <n v="100"/>
    <s v="Porcentual"/>
    <s v="N° de servidores retirados que diligencian completamente el formato / Total servidores retirados de la entidad"/>
    <d v="2023-11-01T00:00:00"/>
    <d v="2023-12-31T00:00:00"/>
    <s v="»111-Grupo de Trabajo de Administración de Personal"/>
    <x v="0"/>
    <s v="Cumplida"/>
    <n v="1"/>
    <s v="Durante el periodo evaluado hubo tres (3) servidores públicos retirados dentro de los tiempos establecidos para el diligenciamiento del formato, de tres (3) que llegaron."/>
    <d v="2023-12-31T00:00:00"/>
    <n v="1"/>
    <s v="Durante el periodo evaluado hubo tres (3) servidores públicos retirados dentro de los tiempos establecidos para el diligenciamiento del formato, de tres (3) que llegaron."/>
    <d v="2023-12-31T00:00:00"/>
    <m/>
    <s v="NA"/>
    <n v="0.1"/>
    <m/>
  </r>
  <r>
    <s v="SECRETARIA GENERAL"/>
    <x v="16"/>
    <s v="»111-"/>
    <s v="Grupo de Trabajo de Administración de Personal"/>
    <n v="1"/>
    <s v="111-5-1"/>
    <s v="111-5"/>
    <x v="1"/>
    <s v="Innovador"/>
    <s v="N/A"/>
    <s v="N/A"/>
    <s v="N/A"/>
    <s v="N/A"/>
    <s v="N/A"/>
    <s v="N/A"/>
    <s v="Consolidar formatos de transferencia de conocimiento de los servidores retirados completamente diligenciados _x000a_(Formatos diligenciados completamente)"/>
    <n v="1"/>
    <n v="0.1"/>
    <n v="100"/>
    <s v="Porcentual"/>
    <s v="N° de servidores retirados que diligencian completamente el formato / Total servidores retirados de la entidad"/>
    <d v="2023-11-01T00:00:00"/>
    <d v="2023-12-31T00:00:00"/>
    <s v="»111-Grupo de Trabajo de Administración de Personal"/>
    <x v="0"/>
    <s v="Cumplida"/>
    <n v="1"/>
    <s v="Durante el periodo evaluado hubo tres (3) servidores públicos retirados dentro de los tiempos establecidos para el diligenciamiento del formato, de tres (3) que llegaron."/>
    <d v="2023-12-31T00:00:00"/>
    <n v="1"/>
    <s v="Durante el periodo evaluado hubo tres (3) servidores públicos retirados dentro de los tiempos establecidos para el diligenciamiento del formato, de tres (3) que llegaron."/>
    <d v="2023-12-31T00:00:00"/>
    <s v="SI"/>
    <n v="1"/>
    <n v="0.1"/>
    <n v="1"/>
  </r>
  <r>
    <s v="SECRETARIA GENERAL"/>
    <x v="17"/>
    <s v="»117-"/>
    <s v="Grupo de Trabajo de Desarrollo del Talento Humano"/>
    <n v="2"/>
    <s v="117-1"/>
    <s v="117-1"/>
    <x v="0"/>
    <s v="Operativo"/>
    <s v="Asignar de manera eficiente el capital humano a la demanda de servicios de acuerdo con las necesidades crecientes, objetivos y metas de la entidad"/>
    <s v="8-Modelo Integrado de Planeación y Gestión "/>
    <s v="NO"/>
    <s v="N/A"/>
    <s v=" 4. Talento humano"/>
    <s v=" 3- Plan Estratégico de TH (PETH)"/>
    <s v="Documento del Plan Estratégico de Talento Humano, elaborado y publicado (Plan elaborado y captura de pantalla de la publicación en página web de la SIC e Intrasic)"/>
    <n v="0.14000000000000001"/>
    <m/>
    <n v="1"/>
    <s v="Numérica"/>
    <s v="# de planes estratégicos de talento humano elaborados y publicados / 1 plan estratégico de talento humano a elaborar y publicar"/>
    <d v="2023-02-01T00:00:00"/>
    <d v="2023-03-31T00:00:00"/>
    <s v="»117-Grupo de Trabajo de Desarrollo del Talento Humano"/>
    <x v="1"/>
    <s v="Cumplida"/>
    <n v="1"/>
    <s v="Se elaboró el Plan Estratégico de Talento Humano 2023 y se publicó, en página web de la SIC e Intrasic. Se anexa evidencias"/>
    <d v="2023-02-15T00:00:00"/>
    <n v="1"/>
    <s v="Se avala el cumplimiento del presente producto mediante documento denominado plan estratégico y publicación en página web e intrasic de la entidad "/>
    <d v="2023-02-15T00:00:00"/>
    <s v="SI"/>
    <s v="NA"/>
    <n v="0.14000000000000001"/>
    <m/>
  </r>
  <r>
    <s v="SECRETARIA GENERAL"/>
    <x v="17"/>
    <s v="»117-"/>
    <s v="Grupo de Trabajo de Desarrollo del Talento Humano"/>
    <n v="2"/>
    <s v="117-1-1"/>
    <s v="117-1"/>
    <x v="1"/>
    <s v="Operativo"/>
    <s v="N/A"/>
    <s v="N/A"/>
    <s v="N/A"/>
    <s v="N/A"/>
    <s v="N/A"/>
    <s v="N/A"/>
    <s v="Elaborar el Plan Estratégico de Talento Humano (Documento del plan/único entregable)"/>
    <n v="0.6"/>
    <n v="8.4000000000000005E-2"/>
    <n v="1"/>
    <s v="Numérica"/>
    <s v="# de Plan Estratégico Elaborado/ 1 plan Estratégico a elaborar"/>
    <d v="2023-02-01T00:00:00"/>
    <d v="2023-03-15T00:00:00"/>
    <s v="»117-Grupo de Trabajo de Desarrollo del Talento Humano"/>
    <x v="1"/>
    <s v="Cumplida"/>
    <n v="1"/>
    <s v="Se elaboró el Plan Estratégico de Talento Humano 2022"/>
    <d v="2023-01-31T00:00:00"/>
    <n v="1"/>
    <s v="Se avala el cumplimiento de la presente actividad mediante documento denominado plan estratégico de talento humano "/>
    <d v="2023-01-31T00:00:00"/>
    <s v="SI"/>
    <n v="1"/>
    <n v="8.4000000000000005E-2"/>
    <n v="1"/>
  </r>
  <r>
    <s v="SECRETARIA GENERAL"/>
    <x v="17"/>
    <s v="»117-"/>
    <s v="Grupo de Trabajo de Desarrollo del Talento Humano"/>
    <n v="2"/>
    <s v="117-1-2"/>
    <s v="117-1"/>
    <x v="1"/>
    <s v="Operativo"/>
    <s v="N/A"/>
    <s v="N/A"/>
    <s v="N/A"/>
    <s v="N/A"/>
    <s v="N/A"/>
    <s v="N/A"/>
    <s v="Publicar el Plan Estratégico de Talento Humano (Captura de pantalla de la publicación en página web de la SIC e Intrasic)"/>
    <n v="0.4"/>
    <n v="5.6000000000000008E-2"/>
    <n v="1"/>
    <s v="Numérica"/>
    <s v="# de Plan Estratégico publicado/ 1 plan Estratégico  a publicar"/>
    <d v="2023-03-16T00:00:00"/>
    <d v="2023-03-31T00:00:00"/>
    <s v="»117-Grupo de Trabajo de Desarrollo del Talento Humano"/>
    <x v="1"/>
    <s v="Cumplida"/>
    <n v="1"/>
    <s v="Se publicó el Plan Estratégico de Talento Humano 2022 en la página web de la SIC e Intrasic"/>
    <d v="2023-02-15T00:00:00"/>
    <n v="1"/>
    <s v="Se avala el cumplimiento de la presente actividad mediante entregable de publicación en la página web e intrasic de la entidad "/>
    <d v="2023-02-15T00:00:00"/>
    <s v="SI"/>
    <n v="1"/>
    <n v="5.6000000000000008E-2"/>
    <n v="1"/>
  </r>
  <r>
    <s v="SECRETARIA GENERAL"/>
    <x v="17"/>
    <s v="»117-"/>
    <s v="Grupo de Trabajo de Desarrollo del Talento Humano"/>
    <n v="2"/>
    <s v="117-2"/>
    <s v="117-2"/>
    <x v="0"/>
    <s v="Operativo"/>
    <s v="Fortalecer al talento humano en el conocimiento de cada una de las funciones que ejercen las áreas de la entidad"/>
    <s v="8-Modelo Integrado de Planeación y Gestión "/>
    <s v="NO"/>
    <s v="  11» Funcionamiento"/>
    <s v=" 4. Talento humano"/>
    <s v=" 7- Incentivos"/>
    <s v="Objetivos de mejora Empresas Familiarmente responsables efr, cumplidos (Informe consolidado de cumplimiento de objetivos de mejora, único entregable)"/>
    <n v="0.14000000000000001"/>
    <m/>
    <n v="100"/>
    <s v="Porcentual"/>
    <s v="% de Objetivos de mejora efr cumplidos / 100% de Objetivos de mejora efr a cumplir"/>
    <d v="2023-02-01T00:00:00"/>
    <d v="2023-12-29T00:00:00"/>
    <s v="»117-Grupo de Trabajo de Desarrollo del Talento Humano"/>
    <x v="0"/>
    <s v="Cumplida"/>
    <n v="1"/>
    <s v="Se elaboró el informe final de objetivos de mejora efr "/>
    <d v="2023-12-28T00:00:00"/>
    <n v="1"/>
    <s v="Se avala el cumplimiento del presente producto se ejecutaron las 13 actividades propuestas "/>
    <d v="2023-12-28T00:00:00"/>
    <m/>
    <s v="NA"/>
    <n v="0.14000000000000001"/>
    <m/>
  </r>
  <r>
    <s v="SECRETARIA GENERAL"/>
    <x v="17"/>
    <s v="»117-"/>
    <s v="Grupo de Trabajo de Desarrollo del Talento Humano"/>
    <n v="2"/>
    <s v="117-2-1"/>
    <s v="117-2"/>
    <x v="1"/>
    <s v="Operativo"/>
    <s v="N/A"/>
    <s v="N/A"/>
    <s v="N/A"/>
    <s v="N/A"/>
    <s v="N/A"/>
    <s v="N/A"/>
    <s v="Establecer plan de trabajo con acciones, fechas y responsables, para el cumplimiento de los objetivos de mejora efr  (plan de trabajo / único entregable)"/>
    <n v="0.8"/>
    <n v="0.11200000000000002"/>
    <n v="1"/>
    <s v="Numérica"/>
    <s v="# de Plan de trabajo establecidos /1 plan de trabajo a establecer"/>
    <d v="2023-02-01T00:00:00"/>
    <d v="2023-02-28T00:00:00"/>
    <s v="»117-Grupo de Trabajo de Desarrollo del Talento Humano"/>
    <x v="1"/>
    <s v="Cumplida"/>
    <n v="1"/>
    <s v="Se ejecuto el plan de trabajo para el cumplimiento de los objetivos de mejora efr y se realizaron los 4 informes trimeetrales efr_x000a_Durante octubre, noviembre y diciembre  se realizaron las siguientes actividades: se diseñó estrategia de intervención en liderazgo conciliatorio para la alta y media dirección con base en los resultados de las mediciones de clima, se elaboró la matriz de cobertura de las medidas efr, se realizó los informes de gestión de los programas de Bienestar y Capacitación y el cuarto  informe trimestral efr."/>
    <d v="2023-12-28T00:00:00"/>
    <n v="1"/>
    <s v="Se avala el cumplimiento de la presente actividad mediante cronograma de programación de actividades EFR, se evidencia que se van a ejecutar 9 actividades "/>
    <d v="2023-12-28T00:00:00"/>
    <s v="SI"/>
    <n v="1"/>
    <n v="0.11200000000000002"/>
    <n v="1"/>
  </r>
  <r>
    <s v="SECRETARIA GENERAL"/>
    <x v="17"/>
    <s v="»117-"/>
    <s v="Grupo de Trabajo de Desarrollo del Talento Humano"/>
    <n v="2"/>
    <s v="117-2-2"/>
    <s v="117-2"/>
    <x v="1"/>
    <s v="Operativo"/>
    <s v="N/A"/>
    <s v="N/A"/>
    <s v="N/A"/>
    <s v="N/A"/>
    <s v="N/A"/>
    <s v="N/A"/>
    <s v="Ejecutar el plan de trabajo para el cumplimiento de los objetivos de mejora efr (Informes trimestrales (4) de seguimiento y soportes documentales de cumplimiento)  "/>
    <n v="0.2"/>
    <n v="2.8000000000000004E-2"/>
    <n v="100"/>
    <s v="Porcentual"/>
    <s v="% de plan de trabajo ejecutado / 100% de plan de trabajo a ejecutar"/>
    <d v="2023-03-01T00:00:00"/>
    <d v="2023-12-29T00:00:00"/>
    <s v="»117-Grupo de Trabajo de Desarrollo del Talento Humano"/>
    <x v="0"/>
    <s v="Cumplida"/>
    <n v="1"/>
    <s v="Se ejecuto el plan de trabajo para el cumplimiento de los objetivos de mejora efr y se realizaron los 4 informes trimeetrales efr_x000a_Durante octubre, noviembre y diciembre  se realizaron las siguientes actividades: se diseñó estrategia de intervención en liderazgo conciliatorio para la alta y media dirección con base en los resultados de las mediciones de clima, se elaboró la matriz de cobertura de las medidas efr, se realizó los informes de gestión de los programas de Bienestar y Capacitación y el cuarto  informe trimestral efr."/>
    <d v="2023-12-28T00:00:00"/>
    <n v="1"/>
    <s v="Se avala el cumplimiento del presente actividad se ejecutaron las 13 actividades propuestas "/>
    <d v="2023-12-28T00:00:00"/>
    <s v="SI"/>
    <n v="1"/>
    <n v="2.8000000000000004E-2"/>
    <n v="1"/>
  </r>
  <r>
    <s v="SECRETARIA GENERAL"/>
    <x v="17"/>
    <s v="»117-"/>
    <s v="Grupo de Trabajo de Desarrollo del Talento Humano"/>
    <n v="2"/>
    <s v="117-3"/>
    <s v="117-3"/>
    <x v="0"/>
    <s v="Operativo"/>
    <s v="Fortalecer al talento humano en el conocimiento de cada una de las funciones que ejercen las áreas de la entidad"/>
    <s v="8-Modelo Integrado de Planeación y Gestión "/>
    <s v="NO"/>
    <s v="  11» Funcionamiento"/>
    <s v=" 4. Talento humano"/>
    <s v=" 7- Incentivos"/>
    <s v="Plan de Bienestar Social y Estímulos, elaborado y ejecutado (Informe semestral de la ejecución del plan / único entregable)"/>
    <n v="0.15"/>
    <m/>
    <n v="100"/>
    <s v="Porcentual"/>
    <s v="% de Plan de bienestar elaborado y ejecutado /100% de plan de bienestar  a elaborar y ejecutar"/>
    <d v="2023-01-10T00:00:00"/>
    <d v="2023-12-29T00:00:00"/>
    <s v="»117-Grupo de Trabajo de Desarrollo del Talento Humano"/>
    <x v="0"/>
    <s v="Cumplida"/>
    <n v="1"/>
    <s v="Se elaboró el segundo informe semestral de Plan de Bienestar Social y Estimulos de las actividades  ejecutadas. Se anexa evidencia"/>
    <d v="2023-12-28T00:00:00"/>
    <n v="1"/>
    <s v="Se avala el cumplimiento del presente producto mediante la ejecución de las 303 actividades propuestas "/>
    <d v="2023-12-28T00:00:00"/>
    <m/>
    <s v="NA"/>
    <n v="0.15"/>
    <m/>
  </r>
  <r>
    <s v="SECRETARIA GENERAL"/>
    <x v="17"/>
    <s v="»117-"/>
    <s v="Grupo de Trabajo de Desarrollo del Talento Humano"/>
    <n v="2"/>
    <s v="117-3-1"/>
    <s v="117-3"/>
    <x v="1"/>
    <s v="Operativo"/>
    <s v="N/A"/>
    <s v="N/A"/>
    <s v="N/A"/>
    <s v="N/A"/>
    <s v="N/A"/>
    <s v="N/A"/>
    <s v="Someter a aprobación del Comité Institucional de Gestión y Desempeño la propuesta de plan de bienestar social y Estímulos y realizar la Resolución de adopción del mismo (Acta de Comité Institucional de Gestión y Desempeño aprobando el Plan de Bienestar Social y Estímulos y Resolución adoptando el Plan de Bienestar Social y Estímulos-único entregable)"/>
    <n v="0.3"/>
    <n v="4.4999999999999998E-2"/>
    <n v="2"/>
    <s v="Numérica"/>
    <s v="1 Acta  con aprobación del plan de bienestar y estímulos   y Resolución  de adopción de este /2 soportes de la actividad propuestos"/>
    <d v="2023-01-10T00:00:00"/>
    <d v="2023-01-31T00:00:00"/>
    <s v="»117-Grupo de Trabajo de Desarrollo del Talento Humano"/>
    <x v="1"/>
    <s v="Cumplida"/>
    <n v="1"/>
    <s v="El Comité Institucional de Gestión y Desempeño aprobó el plan de bienestar social y Estímulos en reunión celebrada el 27 de enero de 2023 y mediante Resolución 1677 del 27 de enero 2023 se adopta el plan anual de bienestar social y estímulos laborales 2023 de la Superintendencia de Industria y Comercio. Para lo cual se adjunta evidencias (resolución, acta y plan)"/>
    <d v="2023-01-31T00:00:00"/>
    <n v="1"/>
    <s v="Se avala el cumplimiento de la presente actividad mediante acta de aprobación por parte del comité institucional del plan de bienestar y estímulos, plan de trabajo, resolución 1677 de 2023 donde se adopta el plan de bienestar "/>
    <d v="2023-01-31T00:00:00"/>
    <s v="SI"/>
    <n v="1"/>
    <n v="4.4999999999999998E-2"/>
    <n v="1"/>
  </r>
  <r>
    <s v="SECRETARIA GENERAL"/>
    <x v="17"/>
    <s v="»117-"/>
    <s v="Grupo de Trabajo de Desarrollo del Talento Humano"/>
    <n v="2"/>
    <s v="117-3-2"/>
    <s v="117-3"/>
    <x v="1"/>
    <s v="Operativo"/>
    <s v="N/A"/>
    <s v="N/A"/>
    <s v="N/A"/>
    <s v="N/A"/>
    <s v="N/A"/>
    <s v="N/A"/>
    <s v="Cumplir con la ejecución del plan Bienestar Social y Estímulos (Captura de pantalla de publicación de actividades de bienestar y Estímulos cuando aplique/ Listas de asistencia a actividades de Bienestar social y Estímulos, cuando aplique e informe semestral de las actividades realizadas)"/>
    <n v="0.7"/>
    <n v="0.105"/>
    <n v="100"/>
    <s v="Porcentual"/>
    <s v="% del Plan cumplido /100% del Plan a cumplir"/>
    <d v="2023-02-01T00:00:00"/>
    <d v="2023-12-29T00:00:00"/>
    <s v="»117-Grupo de Trabajo de Desarrollo del Talento Humano"/>
    <x v="0"/>
    <s v="Cumplida"/>
    <n v="1"/>
    <s v="Durante octubre, noviembre y diciembre del presente año se realizaron las siguientes actividades de Bienestar: Rutas, Parqueaderos, Teletrabajo, Jornada Especial de Mujeres Embarazadas, Horario Flexible, Valera Emociona los permisos de la Valera está a disposición de los funcionarios y el reporte de uso de Valera depende la solicitud de los funcionarios), Incentivo al Uso de la Bicicleta, Salas Amigas de la Familia Lactante, Asesorías  de la Caja de Compensación, juntos somos más fuerte, estilos de vida saludable, Celebración Cumpleaños, día de los niños, día del trabajo decente, kit de bienvenida al bebe, Día de la Familia, Día del trabajo decente, Turnos de Fin de Año, Escuela de liderazgo, El arte de ser padre, , Ejercicio es salud, Deportes, Gimnasia cerebral, Vacaciones Recreativas, Feria del Conocimiento, Feria de la vivienda, Feria Educativa, Transformación digital, Foro Institucional, Estímulos Laborales y reconocimiento quinquenios, Reconocimiento a la Antigüedad Laboral, Reconocimiento a los servidores públicos según su profesión, Reconocimiento valores, Voluntariado SIC, Novenas Navideñas, Programa servimos, Celebración cumpleaños SIC, Informe de gestión semestral"/>
    <d v="2023-12-28T00:00:00"/>
    <n v="1"/>
    <s v="Se avala el cumplimiento de la presente actividad  mediante la ejecución de las 303 actividades propuestas "/>
    <d v="2023-12-28T00:00:00"/>
    <s v="SI"/>
    <n v="1"/>
    <n v="0.105"/>
    <n v="1"/>
  </r>
  <r>
    <s v="SECRETARIA GENERAL"/>
    <x v="17"/>
    <s v="»117-"/>
    <s v="Grupo de Trabajo de Desarrollo del Talento Humano"/>
    <n v="2"/>
    <s v="117-4"/>
    <s v="117-4"/>
    <x v="0"/>
    <s v="Operativo"/>
    <s v="Fortalecer al talento humano en el conocimiento de cada una de las funciones que ejercen las áreas de la entidad"/>
    <s v="8-Modelo Integrado de Planeación y Gestión "/>
    <s v="NO"/>
    <s v="  11» Funcionamiento"/>
    <s v=" 4. Talento humano"/>
    <s v=" 6- Plan Institucional de Capacitación (PIC)"/>
    <s v="Plan de Capacitación, elaborado y ejecutado (Informe semestral de la ejecución del plan) "/>
    <n v="0.15"/>
    <m/>
    <n v="100"/>
    <s v="Porcentual"/>
    <s v="% del Plan de capacitación elaborado y  ejecutado /1plan de capacitación  a elaborar y ejecutar"/>
    <d v="2023-01-10T00:00:00"/>
    <d v="2023-12-29T00:00:00"/>
    <s v="»117-Grupo de Trabajo de Desarrollo del Talento Humano"/>
    <x v="0"/>
    <s v="Cumplida"/>
    <n v="1"/>
    <s v="Se elaboró el segundo informe semestral de Plan de Capacitación de las actividades  ejecutadas.Se anexa evidencia"/>
    <d v="2023-12-28T00:00:00"/>
    <n v="1"/>
    <s v="Se avala el cumplimiento del presente producto mediante la ejecución de las 91 actividades propuestas en el plan de capacitación "/>
    <d v="2023-12-28T00:00:00"/>
    <m/>
    <s v="NA"/>
    <n v="0.15"/>
    <m/>
  </r>
  <r>
    <s v="SECRETARIA GENERAL"/>
    <x v="17"/>
    <s v="»117-"/>
    <s v="Grupo de Trabajo de Desarrollo del Talento Humano"/>
    <n v="2"/>
    <s v="117-4-1"/>
    <s v="117-4"/>
    <x v="1"/>
    <s v="Operativo"/>
    <s v="N/A"/>
    <s v="N/A"/>
    <s v="N/A"/>
    <s v="N/A"/>
    <s v="N/A"/>
    <s v="N/A"/>
    <s v="Someter a aprobación del Comité Institucional de Gestión y Desempeño la propuesta de plan de Capacitación y realizar la Resolución de adopción del mismo (Acta de Comité Institucional de Gestión y Desempeño aprobando el Plan de Capacitación y Resolución adoptando el Plan de Capacitación-único entregable) "/>
    <n v="0.3"/>
    <n v="4.4999999999999998E-2"/>
    <n v="2"/>
    <s v="Numérica"/>
    <s v="1 Acta  con aprobación del plan de Capacitación y Resolución  de adopción de este /2 soportes de la actividad propuestas"/>
    <d v="2023-01-10T00:00:00"/>
    <d v="2023-01-31T00:00:00"/>
    <s v="»117-Grupo de Trabajo de Desarrollo del Talento Humano"/>
    <x v="1"/>
    <s v="Cumplida"/>
    <n v="1"/>
    <s v="Durante octubre, noviembre y diciembre del presente año se realizaron los siguientes eventos de capacitación: Inducción, Reinducción, Rendición de cuentas, Protección de Datos Personales, Programa de Documentos Vitales, Cuidándo-te Estilos de vida Saludable, Prevención riesgo Psicosocial, Medidas cautelares en procesos declarativos, Derecho Administrativo, Concurso de méritos, Importancia, fidelidad de la Información y registro, Transparencia y acceso a la Información pública,  ,Salas Amigas Lactancia Materna, Informe de gestión semestral"/>
    <d v="2023-12-28T00:00:00"/>
    <n v="1"/>
    <s v="Se avala el cumplimiento de la presente actividad mediante acta de aprobación por parte del comité institucional del plan de capacitación , plan de trabajo, resolución 1675 de 2023 donde se adopta el plan de capacitación "/>
    <d v="2023-12-28T00:00:00"/>
    <s v="SI"/>
    <n v="1"/>
    <n v="4.4999999999999998E-2"/>
    <n v="1"/>
  </r>
  <r>
    <s v="SECRETARIA GENERAL"/>
    <x v="17"/>
    <s v="»117-"/>
    <s v="Grupo de Trabajo de Desarrollo del Talento Humano"/>
    <n v="2"/>
    <s v="117-4-2"/>
    <s v="117-4"/>
    <x v="1"/>
    <s v="Operativo"/>
    <s v="N/A"/>
    <s v="N/A"/>
    <s v="N/A"/>
    <s v="N/A"/>
    <s v="N/A"/>
    <s v="N/A"/>
    <s v="Cumplir con la ejecución del plan de capacitación (Listas de asistencia cuando aplique, captura de pantalla de la reunión de capacitaciones cuando aplique e informe semestral de las actividades realizadas)"/>
    <n v="0.7"/>
    <n v="0.105"/>
    <n v="100"/>
    <s v="Porcentual"/>
    <s v="% del Plan cumplido /100% del Plan a cumplir"/>
    <d v="2023-02-01T00:00:00"/>
    <d v="2023-12-29T00:00:00"/>
    <s v="»117-Grupo de Trabajo de Desarrollo del Talento Humano"/>
    <x v="0"/>
    <s v="Cumplida"/>
    <n v="1"/>
    <s v="Durante octubre, noviembre y diciembre del presente año se realizaron los siguientes eventos de capacitación: Inducción, Reinducción, Rendición de cuentas, Protección de Datos Personales, Programa de Documentos Vitales, Cuidándo-te Estilos de vida Saludable, Prevención riesgo Psicosocial, Medidas cautelares en procesos declarativos, Derecho Administrativo, Concurso de méritos, Importancia, fidelidad de la Información y registro, Transparencia y acceso a la Información pública,  ,Salas Amigas Lactancia Materna, Informe de gestión semestral"/>
    <d v="2023-12-28T00:00:00"/>
    <n v="1"/>
    <s v="Se avala el cumplimiento de la presente actividad  mediante la ejecución de las 91 actividades propuestas en el plan de capacitación "/>
    <d v="2023-12-28T00:00:00"/>
    <s v="SI"/>
    <n v="1"/>
    <n v="0.105"/>
    <n v="1"/>
  </r>
  <r>
    <s v="SECRETARIA GENERAL"/>
    <x v="17"/>
    <s v="»117-"/>
    <s v="Grupo de Trabajo de Desarrollo del Talento Humano"/>
    <n v="2"/>
    <s v="117-5"/>
    <s v="117-5"/>
    <x v="0"/>
    <s v="Operativo"/>
    <s v="Fortalecer al talento humano en el conocimiento de cada una de las funciones que ejercen las áreas de la entidad"/>
    <s v="8-Modelo Integrado de Planeación y Gestión "/>
    <s v="NO"/>
    <s v="  11» Funcionamiento"/>
    <s v=" 4. Talento humano"/>
    <s v=" 8- Seguridad y Salud en el Trabajo (SYST)"/>
    <s v="Plan de Seguridad y salud en el Trabajo SST, elaborado y ejecutado (Informe semestral de la ejecución del plan) "/>
    <n v="0.15"/>
    <m/>
    <n v="100"/>
    <s v="Porcentual"/>
    <s v="% del Plan de  SST elaborado y ejecutado /100% plan de SST a elaborar y ejecutar"/>
    <d v="2023-01-10T00:00:00"/>
    <d v="2023-12-29T00:00:00"/>
    <s v="»117-Grupo de Trabajo de Desarrollo del Talento Humano"/>
    <x v="0"/>
    <s v="Cumplida"/>
    <n v="1"/>
    <s v="Se elaboró el segundo informe semestral de SST de las actividades  ejecutadas. Se anexa evidencia"/>
    <d v="2023-12-28T00:00:00"/>
    <n v="1"/>
    <s v="Se avala el cumplimiento del presente producto mediante la ejecución de las 123 actividades propuestas en el plan de sst "/>
    <d v="2023-12-28T00:00:00"/>
    <m/>
    <s v="NA"/>
    <n v="0.15"/>
    <m/>
  </r>
  <r>
    <s v="SECRETARIA GENERAL"/>
    <x v="17"/>
    <s v="»117-"/>
    <s v="Grupo de Trabajo de Desarrollo del Talento Humano"/>
    <n v="2"/>
    <s v="117-5-1"/>
    <s v="117-5"/>
    <x v="1"/>
    <s v="Operativo"/>
    <s v="N/A"/>
    <s v="N/A"/>
    <s v="N/A"/>
    <s v="N/A"/>
    <s v="N/A"/>
    <s v="N/A"/>
    <s v="Realizar la resolución de adopción del Plan de SST (Resolución adoptando el Plan de SST-único entregable)"/>
    <n v="0.3"/>
    <n v="4.4999999999999998E-2"/>
    <n v="1"/>
    <s v="Numérica"/>
    <s v="# de resolución de adopción SST SST realizada /1 resolución de adopción SST a realizar"/>
    <d v="2023-01-10T00:00:00"/>
    <d v="2023-01-31T00:00:00"/>
    <s v="»117-Grupo de Trabajo de Desarrollo del Talento Humano"/>
    <x v="1"/>
    <s v="Cumplida"/>
    <n v="1"/>
    <s v="Mediante resolución 1676 del 27 de enero de 2023 por la cual se adopta el plan anual de trabajo 2023 para el Sistema de Gestión de Seguridad y Salud en el Trabajo SG-SST de la Superintendencia de Industria y Comercio, se adoptó el Plan de SST y se elaboró el plan de trabajo."/>
    <d v="2023-01-31T00:00:00"/>
    <n v="1"/>
    <s v="Se avala el cumplimiento de la presente actividad  mediante la ejecución de las 91 actividades propuestas "/>
    <d v="2023-01-31T00:00:00"/>
    <s v="SI"/>
    <n v="1"/>
    <n v="4.4999999999999998E-2"/>
    <n v="1"/>
  </r>
  <r>
    <s v="SECRETARIA GENERAL"/>
    <x v="17"/>
    <s v="»117-"/>
    <s v="Grupo de Trabajo de Desarrollo del Talento Humano"/>
    <n v="2"/>
    <s v="117-5-2"/>
    <s v="117-5"/>
    <x v="1"/>
    <s v="Operativo"/>
    <s v="N/A"/>
    <s v="N/A"/>
    <s v="N/A"/>
    <s v="N/A"/>
    <s v="N/A"/>
    <s v="N/A"/>
    <s v="Cumplir con la ejecución del plan de SST  (Captura  de publicación de actividades de Seguridad y Salud en el Trabajo, cuando aplique/ Listas de asistencia a actividades de Seguridad y Salud en el Trabajo, cuando aplique y informe semestral de las actividades realizadas)"/>
    <n v="0.7"/>
    <n v="0.105"/>
    <n v="100"/>
    <s v="Porcentual"/>
    <s v="% de ejecución del plan de SST cumplido / 100% del plan de SST a cumplir"/>
    <d v="2023-02-01T00:00:00"/>
    <d v="2023-12-29T00:00:00"/>
    <s v="»117-Grupo de Trabajo de Desarrollo del Talento Humano"/>
    <x v="0"/>
    <s v="Cumplida"/>
    <n v="1"/>
    <s v="Durante octubre, noviembre y diciembre del presente año se realizaron las siguientes actividades de SST: Actas mensuales reunión copasst, Informe trimestral Comité Convivencia, Consolidado de evaluación de las responsabilidades en SST, Informe semestral de ejecución SST, Consolidado de rendición de cuentas, Matriz de requisitos legales actualizada y publicada en la IntraSic, Soprte de las divulgaciones realizadas por SST a través de la IntraSi, Informe de condiciones de salud, Informe semestral de actividades PVE, Matriz de exámenes ocupacionales actualizada, Consolidado de investigación de ATEL, Registro y análisis del indicador, Informe consolidado de inspecciones, Entrega de EPP, Matriz de indicadores estructura, proceso y resultado, Informe de auditoría realizada al SG-SST, Informe de Revisión por la Alta dirección."/>
    <d v="2023-12-28T00:00:00"/>
    <n v="1"/>
    <s v="Se avala el cumplimiento de la presente actividad  mediante la ejecución de las 123 actividades propuestas en el plan de sst "/>
    <d v="2023-12-28T00:00:00"/>
    <s v="SI"/>
    <n v="1"/>
    <n v="0.105"/>
    <n v="1"/>
  </r>
  <r>
    <s v="SECRETARIA GENERAL"/>
    <x v="17"/>
    <s v="»117-"/>
    <s v="Grupo de Trabajo de Desarrollo del Talento Humano"/>
    <n v="2"/>
    <s v="117-6"/>
    <s v="117-6"/>
    <x v="0"/>
    <s v="Operativo"/>
    <s v="Fortalecer al talento humano en el conocimiento de cada una de las funciones que ejercen las áreas de la entidad"/>
    <s v="8-Modelo Integrado de Planeación y Gestión "/>
    <s v="NO"/>
    <s v="N/A"/>
    <s v=" 4. Talento humano"/>
    <s v=" 3- Plan Estratégico de TH (PETH)"/>
    <s v="Planes de trabajo 2023 políticas lideradas, ejecutados (Evidencia del cumplimiento de las actividades) "/>
    <n v="0.14000000000000001"/>
    <m/>
    <n v="100"/>
    <s v="Porcentual"/>
    <s v="% de planes de trabajo ejecutados /100% de los planes de trabajo a ejecutar "/>
    <d v="2023-01-10T00:00:00"/>
    <d v="2023-12-31T00:00:00"/>
    <s v="»117-Grupo de Trabajo de Desarrollo del Talento Humano"/>
    <x v="0"/>
    <s v="Cumplida"/>
    <n v="1"/>
    <s v="Planes de trabajo 2023 políticas lideradas, ejecutados se anexa evidencia del cumplimiento de las actividades"/>
    <d v="2023-10-30T00:00:00"/>
    <n v="1"/>
    <s v="Planes de trabajo 2023 políticas lideradas, ejecutados se anexa evidencia del cumplimiento de las actividades"/>
    <d v="2023-10-30T00:00:00"/>
    <s v="SI"/>
    <s v="NA"/>
    <n v="0.14000000000000001"/>
    <m/>
  </r>
  <r>
    <s v="SECRETARIA GENERAL"/>
    <x v="17"/>
    <s v="»117-"/>
    <s v="Grupo de Trabajo de Desarrollo del Talento Humano"/>
    <n v="2"/>
    <s v="117-6-1"/>
    <s v="117-6"/>
    <x v="1"/>
    <s v="Operativo"/>
    <s v="N/A"/>
    <s v="N/A"/>
    <s v="N/A"/>
    <s v="N/A"/>
    <s v="N/A"/>
    <s v="N/A"/>
    <s v="Ejecutar planes de trabajo MIPG de las políticas lideradas (Evidencia del cumplimiento de las actividades)"/>
    <n v="1"/>
    <n v="0.14000000000000001"/>
    <n v="100"/>
    <s v="Porcentual"/>
    <s v="% de los planes de trabajo MIPG ejecutados /100% de los planes de  MIPG a ejecutar"/>
    <d v="2023-01-10T00:00:00"/>
    <d v="2023-12-31T00:00:00"/>
    <s v="»117-Grupo de Trabajo de Desarrollo del Talento Humano"/>
    <x v="0"/>
    <s v="Cumplida"/>
    <n v="1"/>
    <s v="En el mes de octubre se realizó el  documento estudio técnico para la formalización de empleos en la SIC."/>
    <d v="2023-10-30T00:00:00"/>
    <n v="1"/>
    <s v="En el mes de octubre se realizó el  documento estudio técnico para la formalización de empleos en la SIC."/>
    <d v="2023-10-30T00:00:00"/>
    <s v="SI"/>
    <n v="1"/>
    <n v="0.14000000000000001"/>
    <n v="1"/>
  </r>
  <r>
    <s v="SECRETARIA GENERAL"/>
    <x v="17"/>
    <s v="»117-"/>
    <s v="Grupo de Trabajo de Desarrollo del Talento Humano"/>
    <n v="2"/>
    <s v="117-7"/>
    <s v="117-7"/>
    <x v="0"/>
    <s v="Operativo"/>
    <s v="Fortalecer al talento humano en el conocimiento de cada una de las funciones que ejercen las áreas de la entidad"/>
    <s v="8-Modelo Integrado de Planeación y Gestión "/>
    <s v="NO"/>
    <s v="N/A"/>
    <s v=" 4. Talento humano"/>
    <s v=" 3- Plan Estratégico de TH (PETH)"/>
    <s v="Curso de inducción y reinducción para funcionarios diseñado y ejecutado (Lista de asistencia y captura de pantalla del curso) "/>
    <n v="0.13"/>
    <m/>
    <n v="1"/>
    <s v="Numérica"/>
    <s v="# de curso diseñados y ejecutados /1 curso a diseñar y ejecutar"/>
    <d v="2023-01-16T00:00:00"/>
    <d v="2023-12-30T00:00:00"/>
    <s v="»117-Grupo de Trabajo de Desarrollo del Talento Humano"/>
    <x v="0"/>
    <s v="Cumplida"/>
    <n v="1"/>
    <s v="Se diseño y se ejecutó el proceso de inducción y reinducción para funcionarios de la SIC, se anexa evidencia."/>
    <d v="2023-12-28T00:00:00"/>
    <n v="1"/>
    <s v="Se avala el cumplimiento del presente producto mediante los entregables establecidos en el mismo curso de inducción y reinducción "/>
    <d v="2023-12-28T00:00:00"/>
    <m/>
    <s v="NA"/>
    <n v="0.13"/>
    <m/>
  </r>
  <r>
    <s v="SECRETARIA GENERAL"/>
    <x v="17"/>
    <s v="»117-"/>
    <s v="Grupo de Trabajo de Desarrollo del Talento Humano"/>
    <n v="2"/>
    <s v="117-7-1"/>
    <s v="117-7"/>
    <x v="1"/>
    <s v="Operativo"/>
    <s v="N/A"/>
    <s v="N/A"/>
    <s v="N/A"/>
    <s v="N/A"/>
    <s v="N/A"/>
    <s v="N/A"/>
    <s v="Solicitar y revisar la información remitida por  las áreas de la SIC de los temas de interés para el curso de inducción y reinducción (Correo de solicitud y respuesta) "/>
    <n v="0.3"/>
    <n v="3.9E-2"/>
    <n v="1"/>
    <s v="Numérica"/>
    <s v="# de solicitudes de información revisadas / 1 solicitud de información a revisar"/>
    <d v="2023-01-16T00:00:00"/>
    <d v="2023-01-31T00:00:00"/>
    <s v="»117-Grupo de Trabajo de Desarrollo del Talento Humano"/>
    <x v="1"/>
    <s v="Cumplida"/>
    <n v="1"/>
    <s v="Se solicitó y reviso la información remitida por  las áreas de la SIC de los temas de interés para el curso de inducción y reinducción. Para lo cual se adjunta evidencias correos de solicitud y correos de respuesta"/>
    <d v="2023-01-31T00:00:00"/>
    <n v="1"/>
    <s v="Se avala el cumplimiento de la presente actividad mediante los entregables establecidos en la misma "/>
    <d v="2023-01-31T00:00:00"/>
    <s v="SI"/>
    <n v="1"/>
    <n v="3.9E-2"/>
    <n v="1"/>
  </r>
  <r>
    <s v="SECRETARIA GENERAL"/>
    <x v="17"/>
    <s v="»117-"/>
    <s v="Grupo de Trabajo de Desarrollo del Talento Humano"/>
    <n v="2"/>
    <s v="117-7-2"/>
    <s v="117-7"/>
    <x v="1"/>
    <s v="Operativo"/>
    <s v="N/A"/>
    <s v="N/A"/>
    <s v="N/A"/>
    <s v="N/A"/>
    <s v="N/A"/>
    <s v="N/A"/>
    <s v="Diseñar el curso de inducción y reinducción: (Documento de inducción y reinducción) "/>
    <n v="0.35"/>
    <n v="4.5499999999999999E-2"/>
    <n v="1"/>
    <s v="Numérica"/>
    <s v="# de cursos diseñados/1 curso a diseñar"/>
    <d v="2023-02-01T00:00:00"/>
    <d v="2023-08-30T00:00:00"/>
    <s v="»117-Grupo de Trabajo de Desarrollo del Talento Humano"/>
    <x v="3"/>
    <s v="Cumplida"/>
    <n v="1"/>
    <s v="Se diseñó  el curso de inducción y reinducción se anexan evidencias"/>
    <d v="2023-08-30T00:00:00"/>
    <n v="1"/>
    <s v="Los soportes adjuntos permiten validar el cumplimiento de la actividad"/>
    <d v="2023-08-30T00:00:00"/>
    <s v="SI"/>
    <n v="1"/>
    <n v="4.5499999999999999E-2"/>
    <n v="1"/>
  </r>
  <r>
    <s v="SECRETARIA GENERAL"/>
    <x v="17"/>
    <s v="»117-"/>
    <s v="Grupo de Trabajo de Desarrollo del Talento Humano"/>
    <n v="2"/>
    <s v="117-7-3"/>
    <s v="117-7"/>
    <x v="1"/>
    <s v="Operativo"/>
    <s v="N/A"/>
    <s v="N/A"/>
    <s v="N/A"/>
    <s v="N/A"/>
    <s v="N/A"/>
    <s v="N/A"/>
    <s v="Ejecutar el curso de  inducción y reinducción (lista de asistencia) "/>
    <n v="0.35"/>
    <n v="4.5499999999999999E-2"/>
    <n v="1"/>
    <s v="Numérica"/>
    <s v="# de curso de inducción y reinducción ejecutado/ 1 Curso de inducción y reinducción a ejecutar"/>
    <d v="2023-09-01T00:00:00"/>
    <d v="2023-12-30T00:00:00"/>
    <s v="»117-Grupo de Trabajo de Desarrollo del Talento Humano"/>
    <x v="0"/>
    <s v="Cumplida"/>
    <n v="1"/>
    <s v="Se ejecuto el curso de  inducción y reinducción "/>
    <d v="2023-12-28T00:00:00"/>
    <n v="1"/>
    <s v="Se avala el cumplimiento de la presente actividad mediante los soportes establecidas en la misma curso de inducción y reinducción "/>
    <d v="2023-12-28T00:00:00"/>
    <s v="SI"/>
    <n v="1"/>
    <n v="4.5499999999999999E-2"/>
    <n v="1"/>
  </r>
  <r>
    <s v="SECRETARIA GENERAL"/>
    <x v="17"/>
    <s v="»117-"/>
    <s v="Grupo de Trabajo de Desarrollo del Talento Humano"/>
    <n v="2"/>
    <s v="117-8"/>
    <s v="117-8"/>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17-Grupo de Trabajo de Desarrollo del Talento Humano"/>
    <x v="0"/>
    <s v="Vencida"/>
    <s v="NA"/>
    <s v="NA"/>
    <s v="NA"/>
    <m/>
    <s v="NA"/>
    <s v="NA"/>
    <s v="NA"/>
    <s v="NA"/>
    <n v="0"/>
    <m/>
  </r>
  <r>
    <s v="SECRETARIA GENERAL"/>
    <x v="17"/>
    <s v="»117-"/>
    <s v="Grupo de Trabajo de Desarrollo del Talento Humano"/>
    <n v="2"/>
    <s v="117-8-1"/>
    <s v="117-8"/>
    <x v="4"/>
    <s v="Act Compartida"/>
    <s v="N/A"/>
    <s v="N/A"/>
    <s v="N/A"/>
    <s v="N/A"/>
    <s v="N/A"/>
    <s v="N/A"/>
    <s v="Ejecutar las actividades compartidas cuya fecha de vencimiento se encuentra dentro del primer trimestre del año "/>
    <n v="0.33333333333333331"/>
    <n v="0.33333333333333331"/>
    <n v="1"/>
    <s v="Numérica"/>
    <s v="Sumatoria logros ponderados verificados actividades programadas / promedio meta ponderada periodo evaluado "/>
    <d v="2023-01-01T00:00:00"/>
    <d v="2023-03-31T00:00:00"/>
    <s v="»117-Grupo de Trabajo de Desarrollo del Talento Humano"/>
    <x v="1"/>
    <s v="Cumplida"/>
    <n v="1"/>
    <s v="1 Actividad programadas para el primer trimestre reportaron avances del 100%"/>
    <d v="2023-03-31T00:00:00"/>
    <n v="1"/>
    <s v="De acuerdo con el soporte entregado la actividad fue cumplida"/>
    <d v="2023-03-31T00:00:00"/>
    <s v="SI"/>
    <n v="1"/>
    <n v="0.33333333333333331"/>
    <m/>
  </r>
  <r>
    <s v="SECRETARIA GENERAL"/>
    <x v="17"/>
    <s v="»117-"/>
    <s v="Grupo de Trabajo de Desarrollo del Talento Humano"/>
    <n v="2"/>
    <s v="117-8-2"/>
    <s v="117-8"/>
    <x v="6"/>
    <s v="Act Compartida"/>
    <s v="N/A"/>
    <s v="N/A"/>
    <s v="N/A"/>
    <s v="N/A"/>
    <s v="N/A"/>
    <s v="N/A"/>
    <s v="Ejecutar las actividades compartidas cuya fecha de vencimiento se encuentra dentro del cuarto trimestre del año "/>
    <n v="0.66666666666666663"/>
    <n v="0.66666666666666663"/>
    <n v="2"/>
    <s v="Numérica"/>
    <s v="Sumatoria logros ponderados verificados actividades programadas / promedio meta ponderada periodo evaluado "/>
    <d v="2023-10-01T00:00:00"/>
    <d v="2023-12-30T00:00:00"/>
    <s v="»117-Grupo de Trabajo de Desarrollo del Talento Humano"/>
    <x v="0"/>
    <s v="Vencida"/>
    <s v="NA"/>
    <s v="NA"/>
    <s v="NA"/>
    <m/>
    <s v="NA"/>
    <s v="NA"/>
    <s v="NA"/>
    <s v="NA"/>
    <n v="0"/>
    <m/>
  </r>
  <r>
    <s v="SECRETARIA GENERAL"/>
    <x v="18"/>
    <s v="»130-"/>
    <s v="Dirección  Financiera"/>
    <n v="3"/>
    <s v="130-1"/>
    <s v="130-1"/>
    <x v="0"/>
    <s v="Innovador"/>
    <s v="Mejorar las herramientas tecnológicas de la Entidad"/>
    <s v="6-Plan Estratégico de Tecnologías de la Información"/>
    <s v="SI"/>
    <s v="N/A"/>
    <s v=" 7. Fortalecimiento organizacional y simplificación de procesos"/>
    <s v=" 17- Plan Estratégico de Tecnologías de la Información"/>
    <s v="Aplicativo de derecho al turno conforme a la actualización normativa, mejorado y operando (1. Formato Arquitectura de Software GS03F21 actualizado.  2. Formato Acta de Entrega de Desarrollo de Software GS03-F25)"/>
    <n v="0.15"/>
    <m/>
    <n v="1"/>
    <s v="Numérica"/>
    <s v="# de aplicativos mejorados y  operando/1 aplicativo a mejorar y operar"/>
    <d v="2023-01-23T00:00:00"/>
    <d v="2023-10-30T00:00:00"/>
    <s v="»130-Dirección  Financiera, »20-Oficina de Tecnología e Informática"/>
    <x v="0"/>
    <s v="Cumplida"/>
    <n v="1"/>
    <s v="Se finaliza arquitectura de software y se finaliza producto con acta de entrega"/>
    <d v="2023-10-27T00:00:00"/>
    <n v="1"/>
    <s v="Las evidencias permiten validar el cumplimiento del producto (REPORTE EXTEMPORANEO)"/>
    <d v="2023-10-27T00:00:00"/>
    <s v="NO"/>
    <s v="NA"/>
    <n v="0.15"/>
    <m/>
  </r>
  <r>
    <s v="SECRETARIA GENERAL"/>
    <x v="18"/>
    <s v="»130-"/>
    <s v="Dirección  Financiera"/>
    <n v="3"/>
    <s v="130-1-1"/>
    <s v="130-1"/>
    <x v="1"/>
    <s v="Innovador"/>
    <s v="N/A"/>
    <s v="N/A"/>
    <s v="N/A"/>
    <s v="N/A"/>
    <s v="N/A"/>
    <s v="N/A"/>
    <s v="Elaborar y aprobar requerimiento (1. Formato Solicitud de Requerimientos a Sistemas de Información GS03-F18 2. Formato Lista de Chequeo de Requisitos de Seguridad de la Información GS03-F27)"/>
    <n v="0.12"/>
    <n v="1.7999999999999999E-2"/>
    <n v="2"/>
    <s v="Numérica"/>
    <s v="# de soportes presentados / 2 soportes a presentar"/>
    <d v="2023-01-23T00:00:00"/>
    <d v="2023-02-24T00:00:00"/>
    <s v="»130-Dirección  Financiera, »20-Oficina de Tecnología e Informática"/>
    <x v="1"/>
    <s v="Cumplida"/>
    <n v="1"/>
    <s v="Se culmina levantamiento de requerimiento y lista de chequeo requisitos de seguridad de la información"/>
    <d v="2023-02-24T00:00:00"/>
    <n v="1"/>
    <s v="Se avala el cumplimiento de la presente actividad toda vez que se pueden evidenciar los  entregables establecidos para dar cumplimiento a la misma."/>
    <d v="2023-02-24T00:00:00"/>
    <s v="SI"/>
    <n v="1"/>
    <n v="1.7999999999999999E-2"/>
    <n v="1"/>
  </r>
  <r>
    <s v="SECRETARIA GENERAL"/>
    <x v="18"/>
    <s v="»130-"/>
    <s v="Dirección  Financiera"/>
    <n v="3"/>
    <s v="130-1-2"/>
    <s v="130-1"/>
    <x v="2"/>
    <s v="Innovador"/>
    <s v="N/A"/>
    <s v="N/A"/>
    <s v="N/A"/>
    <s v="N/A"/>
    <s v="N/A"/>
    <s v="N/A"/>
    <s v="Diseñar la solución (1. Formato Arquitectura de Software GS03F21, ya sea nuevo o actualizado hasta el capitulo 2  / Único entregable) "/>
    <n v="0"/>
    <n v="0"/>
    <n v="1"/>
    <s v="Numérica"/>
    <s v="# de soportes presentados / 1 soportes a presentar"/>
    <d v="2023-02-27T00:00:00"/>
    <d v="2023-03-03T00:00:00"/>
    <s v="»20-Oficina de Tecnología e Informática"/>
    <x v="1"/>
    <s v="Cumplida"/>
    <n v="1"/>
    <s v="Se culmina documento arquitectura de software"/>
    <d v="2023-03-01T00:00:00"/>
    <n v="1"/>
    <s v="Se avala el cumplimiento de la presente actividad mediante documento de arquitectura de software "/>
    <d v="2023-03-01T00:00:00"/>
    <s v="SI"/>
    <n v="1"/>
    <n v="0"/>
    <m/>
  </r>
  <r>
    <s v="SECRETARIA GENERAL"/>
    <x v="18"/>
    <s v="»130-"/>
    <s v="Dirección  Financiera"/>
    <n v="3"/>
    <s v="130-1-3"/>
    <s v="130-1"/>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1"/>
    <n v="1.6500000000000001E-2"/>
    <n v="2"/>
    <s v="Numérica"/>
    <s v="# de soportes presentados /2 soportes a presentar"/>
    <d v="2023-03-06T00:00:00"/>
    <d v="2023-04-05T00:00:00"/>
    <s v="»130-Dirección  Financiera, »20-Oficina de Tecnología e Informática"/>
    <x v="2"/>
    <s v="Cumplida"/>
    <n v="1"/>
    <s v="Se adelantan historias de usuario y se cargan en Devops"/>
    <d v="2023-04-05T00:00:00"/>
    <n v="1"/>
    <s v="Se avala el cumplimento de la presente actividad mediante reporte de tareas y plan de pruebas "/>
    <d v="2023-04-05T00:00:00"/>
    <s v="SI"/>
    <n v="1"/>
    <n v="1.6500000000000001E-2"/>
    <n v="1"/>
  </r>
  <r>
    <s v="SECRETARIA GENERAL"/>
    <x v="18"/>
    <s v="»130-"/>
    <s v="Dirección  Financiera"/>
    <n v="3"/>
    <s v="130-1-4"/>
    <s v="130-1"/>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62"/>
    <n v="9.2999999999999999E-2"/>
    <n v="4"/>
    <s v="Numérica"/>
    <s v="# de soportes presentados / 4 soportes a presentar"/>
    <d v="2023-04-10T00:00:00"/>
    <d v="2023-09-29T00:00:00"/>
    <s v="»20-Oficina de Tecnología e Informática, »130-Dirección  Financiera"/>
    <x v="3"/>
    <s v="Cumplida"/>
    <n v="1"/>
    <s v="Se finaliza la etapa de construcción de componente de software"/>
    <d v="2023-09-29T00:00:00"/>
    <n v="1"/>
    <s v="Las evidencias permiten validar el cumplimiento de la actividad"/>
    <d v="2023-09-29T00:00:00"/>
    <s v="SI"/>
    <n v="1"/>
    <n v="9.2999999999999999E-2"/>
    <n v="1"/>
  </r>
  <r>
    <s v="SECRETARIA GENERAL"/>
    <x v="18"/>
    <s v="»130-"/>
    <s v="Dirección  Financiera"/>
    <n v="3"/>
    <s v="130-1-5"/>
    <s v="130-1"/>
    <x v="1"/>
    <s v="Innovador"/>
    <s v="N/A"/>
    <s v="N/A"/>
    <s v="N/A"/>
    <s v="N/A"/>
    <s v="N/A"/>
    <s v="N/A"/>
    <s v="Realizar manuales y capacitar a los usuarios (1.Formato Manual de Usuario GS03-F24 nuevo o actualizado  2. Registro de Capacitación)"/>
    <n v="7.0000000000000007E-2"/>
    <n v="1.0500000000000001E-2"/>
    <n v="2"/>
    <s v="Numérica"/>
    <s v="# de soportes presentados / 2 soportes a presentar"/>
    <d v="2023-10-02T00:00:00"/>
    <d v="2023-10-20T00:00:00"/>
    <s v="»20-Oficina de Tecnología e Informática, »130-Dirección  Financiera"/>
    <x v="0"/>
    <s v="Cumplida"/>
    <n v="1"/>
    <s v="Se finaliza contrucción de manual de usuario y se realiza capacitación"/>
    <d v="2023-10-20T00:00:00"/>
    <n v="1"/>
    <s v="Las evidencias permiten validar el cumplimiento de la actividad (REPORTE EXTEMPORANEO)"/>
    <d v="2023-10-20T00:00:00"/>
    <s v="NO"/>
    <n v="0.95"/>
    <n v="1.0500000000000001E-2"/>
    <n v="1"/>
  </r>
  <r>
    <s v="SECRETARIA GENERAL"/>
    <x v="18"/>
    <s v="»130-"/>
    <s v="Dirección  Financiera"/>
    <n v="3"/>
    <s v="130-1-6"/>
    <s v="130-1"/>
    <x v="1"/>
    <s v="Innovador"/>
    <s v="N/A"/>
    <s v="N/A"/>
    <s v="N/A"/>
    <s v="N/A"/>
    <s v="N/A"/>
    <s v="N/A"/>
    <s v="Realizar cierre del proyecto (1. Formato Arquitectura de Software GS03F21, ya sea nuevo o actualizado hasta el capitulo 2 . 2. Formato Acta de Entrega de Desarrollo de Software GS03-F25)"/>
    <n v="0.08"/>
    <n v="1.2E-2"/>
    <n v="2"/>
    <s v="Numérica"/>
    <s v="# de soportes presentados / 2 soportes a presentar"/>
    <d v="2023-10-09T00:00:00"/>
    <d v="2023-10-30T00:00:00"/>
    <s v="»20-Oficina de Tecnología e Informática, »130-Dirección  Financiera"/>
    <x v="0"/>
    <s v="Cumplida"/>
    <n v="1"/>
    <s v="Se finaliza arquitectura de software y se finaliza producto con acta de entrega"/>
    <d v="2023-10-27T00:00:00"/>
    <n v="1"/>
    <s v="Las evidencias permiten validar el cumplimiento de la actividad (REPORTE EXTEMPORANEO)"/>
    <d v="2023-10-27T00:00:00"/>
    <s v="NO"/>
    <n v="0.95"/>
    <n v="1.2E-2"/>
    <n v="1"/>
  </r>
  <r>
    <s v="SECRETARIA GENERAL"/>
    <x v="18"/>
    <s v="»130-"/>
    <s v="Dirección  Financiera"/>
    <n v="3"/>
    <s v="130-2"/>
    <s v="130-2"/>
    <x v="0"/>
    <s v="Innovador"/>
    <s v="Mejorar las herramientas tecnológicas de la Entidad"/>
    <s v="6-Plan Estratégico de Tecnologías de la Información"/>
    <s v="SI"/>
    <s v="N/A"/>
    <s v=" 7. Fortalecimiento organizacional y simplificación de procesos"/>
    <s v=" 17- Plan Estratégico de Tecnologías de la Información"/>
    <s v="Aplicativo de multas, mejorado y operando (1. Formato Arquitectura de Software GS03F21 actualizado.  2. Formato Acta de Entrega de Desarrollo de Software GS03-F25)"/>
    <n v="0.25"/>
    <m/>
    <n v="1"/>
    <s v="Numérica"/>
    <s v="# de aplicativos mejorados y  operando/1 aplicativo a mejorar y operar"/>
    <d v="2023-01-16T00:00:00"/>
    <d v="2023-12-22T00:00:00"/>
    <s v="»130-Dirección  Financiera, »20-Oficina de Tecnología e Informática, »11-Grupo de Trabajo Cobro Coactivo"/>
    <x v="0"/>
    <s v="Cumplida"/>
    <n v="1"/>
    <s v="Se finaliza arquitectura de software y se finaliza producto con acta de entrega"/>
    <d v="2023-12-22T00:00:00"/>
    <n v="1"/>
    <s v="Las evidencias permiten validar el cumplimiento del producto (REPORTE EXTEMPORANEO)"/>
    <d v="2023-12-22T00:00:00"/>
    <s v="NO"/>
    <s v="NA"/>
    <n v="0.25"/>
    <m/>
  </r>
  <r>
    <s v="SECRETARIA GENERAL"/>
    <x v="18"/>
    <s v="»130-"/>
    <s v="Dirección  Financiera"/>
    <n v="3"/>
    <s v="130-2-1"/>
    <s v="130-2"/>
    <x v="1"/>
    <s v="Innovador"/>
    <s v="N/A"/>
    <s v="N/A"/>
    <s v="N/A"/>
    <s v="N/A"/>
    <s v="N/A"/>
    <s v="N/A"/>
    <s v="Elaborar y aprobar requerimiento (1. Formato Solicitud de Requerimientos a Sistemas de Información GS03-F18 2. Formato Lista de Chequeo de Requisitos de Seguridad de la Información GS03-F27)"/>
    <n v="7.0000000000000007E-2"/>
    <n v="1.7500000000000002E-2"/>
    <n v="2"/>
    <s v="Numérica"/>
    <s v="# de soportes presentados / 2 soportes a presentar"/>
    <d v="2023-01-16T00:00:00"/>
    <d v="2023-02-03T00:00:00"/>
    <s v="»130-Dirección  Financiera, »20-Oficina de Tecnología e Informática, »11-Grupo de Trabajo Cobro Coactivo"/>
    <x v="1"/>
    <s v="Cumplida"/>
    <n v="1"/>
    <s v="Se culmina levantamiento de requerimiento y lista de chequeo requisitos de seguridad de la información"/>
    <d v="2023-02-03T00:00:00"/>
    <n v="1"/>
    <s v="Se avala el cumplimiento de la presente actividad toda vez que se pueden evidenciar los  entregables establecidos para dar cumplimiento a la misma."/>
    <d v="2023-02-03T00:00:00"/>
    <s v="SI"/>
    <n v="1"/>
    <n v="1.7500000000000002E-2"/>
    <n v="1"/>
  </r>
  <r>
    <s v="SECRETARIA GENERAL"/>
    <x v="18"/>
    <s v="»130-"/>
    <s v="Dirección  Financiera"/>
    <n v="3"/>
    <s v="130-2-2"/>
    <s v="130-2"/>
    <x v="2"/>
    <s v="Innovador"/>
    <s v="N/A"/>
    <s v="N/A"/>
    <s v="N/A"/>
    <s v="N/A"/>
    <s v="N/A"/>
    <s v="N/A"/>
    <s v="Diseñar la solución (1. Formato Arquitectura de Software GS03F21, ya sea nuevo o actualizado hasta el capitulo 2  / Único entregable) "/>
    <n v="0"/>
    <n v="0"/>
    <n v="1"/>
    <s v="Numérica"/>
    <s v="# de soportes presentados / 1 soportes a presentar"/>
    <d v="2023-02-06T00:00:00"/>
    <d v="2023-02-24T00:00:00"/>
    <s v="»20-Oficina de Tecnología e Informática"/>
    <x v="1"/>
    <s v="Cumplida"/>
    <n v="1"/>
    <s v="Se culmina documento arquitectura de software"/>
    <d v="2023-02-22T00:00:00"/>
    <n v="1"/>
    <s v="Se avala el cumplimiento de la presente actividad mediante documento de arquitectura de software "/>
    <d v="2023-02-22T00:00:00"/>
    <s v="SI"/>
    <n v="1"/>
    <n v="0"/>
    <m/>
  </r>
  <r>
    <s v="SECRETARIA GENERAL"/>
    <x v="18"/>
    <s v="»130-"/>
    <s v="Dirección  Financiera"/>
    <n v="3"/>
    <s v="130-2-3"/>
    <s v="130-2"/>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2"/>
    <n v="5.5E-2"/>
    <n v="2"/>
    <s v="Numérica"/>
    <s v="# de soportes presentados /2 soportes a presentar"/>
    <d v="2023-02-27T00:00:00"/>
    <d v="2023-04-28T00:00:00"/>
    <s v="»130-Dirección  Financiera, »20-Oficina de Tecnología e Informática"/>
    <x v="2"/>
    <s v="Cumplida"/>
    <n v="1"/>
    <s v="Se adelantan historias de usuario y se cargan en Devops"/>
    <d v="2023-04-28T00:00:00"/>
    <n v="1"/>
    <s v="Se avala el cumplimiento de la presente actividad mediante el reporte de tareas y plan de pruebas"/>
    <d v="2023-04-28T00:00:00"/>
    <s v="SI"/>
    <n v="1"/>
    <n v="5.5E-2"/>
    <n v="1"/>
  </r>
  <r>
    <s v="SECRETARIA GENERAL"/>
    <x v="18"/>
    <s v="»130-"/>
    <s v="Dirección  Financiera"/>
    <n v="3"/>
    <s v="130-2-4"/>
    <s v="130-2"/>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59"/>
    <n v="0.14749999999999999"/>
    <n v="4"/>
    <s v="Numérica"/>
    <s v="# de soportes presentados / 4 soportes a presentar"/>
    <d v="2023-05-02T00:00:00"/>
    <d v="2023-11-30T00:00:00"/>
    <s v="»130-Dirección  Financiera, »20-Oficina de Tecnología e Informática"/>
    <x v="0"/>
    <s v="Cumplida"/>
    <n v="1"/>
    <s v="Se finaliza etapa de construcción de software"/>
    <d v="2023-11-30T00:00:00"/>
    <n v="1"/>
    <s v="Las evidencias permiten validar el cumplimiento de la actividad (REPORTE EXTEMPORANEO)"/>
    <d v="2023-11-30T00:00:00"/>
    <s v="NO"/>
    <n v="0.95"/>
    <n v="0.14749999999999999"/>
    <n v="1"/>
  </r>
  <r>
    <s v="SECRETARIA GENERAL"/>
    <x v="18"/>
    <s v="»130-"/>
    <s v="Dirección  Financiera"/>
    <n v="3"/>
    <s v="130-2-5"/>
    <s v="130-2"/>
    <x v="1"/>
    <s v="Innovador"/>
    <s v="N/A"/>
    <s v="N/A"/>
    <s v="N/A"/>
    <s v="N/A"/>
    <s v="N/A"/>
    <s v="N/A"/>
    <s v="Realizar manuales y capacitar a los usuarios (1.Formato Manual de Usuario GS03-F24 nuevo o actualizado  2. Registro de Capacitación)"/>
    <n v="0.06"/>
    <n v="1.4999999999999999E-2"/>
    <n v="2"/>
    <s v="Numérica"/>
    <s v="# de soportes presentados / 2 soportes a presentar"/>
    <d v="2023-12-01T00:00:00"/>
    <d v="2023-12-08T00:00:00"/>
    <s v="»20-Oficina de Tecnología e Informática, »130-Dirección  Financiera"/>
    <x v="0"/>
    <s v="Cumplida"/>
    <n v="1"/>
    <s v="Se finalizó manual de usuario y se ejecutó capacotación"/>
    <d v="2023-12-01T00:00:00"/>
    <n v="1"/>
    <s v="Las evidencias permiten validar el cumplimiento de la actividad (REPORTE EXTEMPORANEO)"/>
    <d v="2023-12-01T00:00:00"/>
    <s v="NO"/>
    <n v="0.95"/>
    <n v="1.4999999999999999E-2"/>
    <n v="1"/>
  </r>
  <r>
    <s v="SECRETARIA GENERAL"/>
    <x v="18"/>
    <s v="»130-"/>
    <s v="Dirección  Financiera"/>
    <n v="3"/>
    <s v="130-2-6"/>
    <s v="130-2"/>
    <x v="1"/>
    <s v="Innovador"/>
    <s v="N/A"/>
    <s v="N/A"/>
    <s v="N/A"/>
    <s v="N/A"/>
    <s v="N/A"/>
    <s v="N/A"/>
    <s v="Realizar cierre del proyecto (1. Formato Arquitectura de Software GS03F21, ya sea nuevo o actualizado hasta el capitulo 2 . 2. Formato Acta de Entrega de Desarrollo de Software GS03-F25)"/>
    <n v="0.06"/>
    <n v="1.4999999999999999E-2"/>
    <n v="2"/>
    <s v="Numérica"/>
    <s v="# de soportes presentados / 2 soportes a presentar"/>
    <d v="2023-12-11T00:00:00"/>
    <d v="2023-12-22T00:00:00"/>
    <s v="»20-Oficina de Tecnología e Informática, »130-Dirección  Financiera"/>
    <x v="0"/>
    <s v="Cumplida"/>
    <n v="1"/>
    <s v="Se finaliza arquitectura de software y se finaliza producto con acta de entrega"/>
    <d v="2023-12-22T00:00:00"/>
    <n v="1"/>
    <s v="Las evidencias permiten validar el cumplimiento de la actividad (REPORTE EXTEMPORANEO)"/>
    <d v="2023-12-22T00:00:00"/>
    <s v="NO"/>
    <n v="0.95"/>
    <n v="1.4999999999999999E-2"/>
    <n v="1"/>
  </r>
  <r>
    <s v="SECRETARIA GENERAL"/>
    <x v="18"/>
    <s v="»130-"/>
    <s v="Dirección  Financiera"/>
    <n v="3"/>
    <s v="130-3"/>
    <s v="130-3"/>
    <x v="0"/>
    <s v="Innovador"/>
    <s v="Mejorar las herramientas tecnológicas de la Entidad"/>
    <s v="6-Plan Estratégico de Tecnologías de la Información"/>
    <s v="SI"/>
    <s v="N/A"/>
    <s v=" 7. Fortalecimiento organizacional y simplificación de procesos"/>
    <s v=" 17- Plan Estratégico de Tecnologías de la Información"/>
    <s v="Sistema de pagos, mejorado y operando ** (1. Formato Arquitectura de Software GS03F21 actualizado. 2. Formato Acta de Entrega de Desarrollo de Software GS03-F25)"/>
    <n v="0.15"/>
    <m/>
    <n v="1"/>
    <s v="Numérica"/>
    <s v="# de aplicativos mejorados y  operando/1 aplicativo a mejorar y operar"/>
    <d v="2023-02-01T00:00:00"/>
    <d v="2023-11-17T00:00:00"/>
    <s v="»130-Dirección  Financiera, »20-Oficina de Tecnología e Informática, »105-Grupo de Trabajo  Contratación"/>
    <x v="0"/>
    <s v="Cumplida"/>
    <n v="1"/>
    <s v="Se realiza el cierre del proyecto con la entrega del formato de arquitectura y acta de entrega con las mejoras realizadas y puestaen opracion del sistema de pagos"/>
    <d v="2023-11-17T00:00:00"/>
    <n v="1"/>
    <s v="Las evidencias permiten validar el cumplimiento del producto (REPORTE EXTEMPORANEO)"/>
    <d v="2023-11-17T00:00:00"/>
    <s v="NO"/>
    <s v="NA"/>
    <n v="0.15"/>
    <m/>
  </r>
  <r>
    <s v="SECRETARIA GENERAL"/>
    <x v="18"/>
    <s v="»130-"/>
    <s v="Dirección  Financiera"/>
    <n v="3"/>
    <s v="130-3-1"/>
    <s v="130-3"/>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
    <n v="1.4999999999999999E-2"/>
    <n v="2"/>
    <s v="Numérica"/>
    <s v="# de soportes presentados /2 soportes a presentar"/>
    <d v="2023-02-01T00:00:00"/>
    <d v="2023-02-28T00:00:00"/>
    <s v="»130-Dirección  Financiera, »20-Oficina de Tecnología e Informática, »105-Grupo de Trabajo  Contratación"/>
    <x v="1"/>
    <s v="Cumplida"/>
    <n v="1"/>
    <s v="Se culminan y cargan historias de usuario a devops y se establece plan de pruebas"/>
    <d v="2023-02-28T00:00:00"/>
    <n v="1"/>
    <s v="Se avala el cumplimiento de la presente actividad toda vez que se pueden evidenciar los  entregables establecidos para dar cumplimiento a la misma."/>
    <d v="2023-02-28T00:00:00"/>
    <s v="SI"/>
    <n v="1"/>
    <n v="1.4999999999999999E-2"/>
    <n v="1"/>
  </r>
  <r>
    <s v="SECRETARIA GENERAL"/>
    <x v="18"/>
    <s v="»130-"/>
    <s v="Dirección  Financiera"/>
    <n v="3"/>
    <s v="130-3-2"/>
    <s v="130-3"/>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8"/>
    <n v="0.12"/>
    <n v="4"/>
    <s v="Numérica"/>
    <s v="# de soportes presentados / 4 soportes a presentar"/>
    <d v="2023-03-01T00:00:00"/>
    <d v="2023-10-13T00:00:00"/>
    <s v="»20-Oficina de Tecnología e Informática, »130-Dirección  Financiera, »105-Grupo de Trabajo  Contratación"/>
    <x v="0"/>
    <s v="Cumplida"/>
    <n v="1"/>
    <s v="Se culmina la construcción del software y se efectuan pruevas"/>
    <d v="2023-10-13T00:00:00"/>
    <n v="1"/>
    <s v="Las evidencias permiten validar el cumplimiento de la actividad (REPORTE EXTEMPORANEO)"/>
    <d v="2023-10-13T00:00:00"/>
    <s v="NO"/>
    <n v="0.95"/>
    <n v="0.12"/>
    <n v="1"/>
  </r>
  <r>
    <s v="SECRETARIA GENERAL"/>
    <x v="18"/>
    <s v="»130-"/>
    <s v="Dirección  Financiera"/>
    <n v="3"/>
    <s v="130-3-3"/>
    <s v="130-3"/>
    <x v="1"/>
    <s v="Innovador"/>
    <s v="N/A"/>
    <s v="N/A"/>
    <s v="N/A"/>
    <s v="N/A"/>
    <s v="N/A"/>
    <s v="N/A"/>
    <s v="Realizar manuales y capacitar a los usuarios (1.Formato Manual de Usuario GS03-F24 nuevo o actualizado  2. Registro de Capacitación)"/>
    <n v="0.06"/>
    <n v="8.9999999999999993E-3"/>
    <n v="2"/>
    <s v="Numérica"/>
    <s v="# de soportes presentados / 2 soportes a presentar"/>
    <d v="2023-10-17T00:00:00"/>
    <d v="2023-11-03T00:00:00"/>
    <s v="»20-Oficina de Tecnología e Informática, »130-Dirección  Financiera"/>
    <x v="0"/>
    <s v="Cumplida"/>
    <n v="1"/>
    <s v="Se da cumplimiento a la actividad con la entrega del manual de usuario para las mejoras realizadas al sistema de pagoss, asi mismo se realizo capacitacion a los usuarios "/>
    <d v="2023-11-03T00:00:00"/>
    <n v="1"/>
    <s v="Las evidencias permiten validar el cumplimiento de la actividad (REPORTE EXTEMPORANEO)"/>
    <d v="2023-11-03T00:00:00"/>
    <s v="NO"/>
    <n v="0.95"/>
    <n v="8.9999999999999993E-3"/>
    <n v="1"/>
  </r>
  <r>
    <s v="SECRETARIA GENERAL"/>
    <x v="18"/>
    <s v="»130-"/>
    <s v="Dirección  Financiera"/>
    <n v="3"/>
    <s v="130-3-4"/>
    <s v="130-3"/>
    <x v="1"/>
    <s v="Innovador"/>
    <s v="N/A"/>
    <s v="N/A"/>
    <s v="N/A"/>
    <s v="N/A"/>
    <s v="N/A"/>
    <s v="N/A"/>
    <s v="Realizar cierre del proyecto (1. Formato Arquitectura de Software GS03F21, ya sea nuevo o actualizado hasta el capitulo 2 . 2. Formato Acta de Entrega de Desarrollo de Software GS03-F25)"/>
    <n v="0.04"/>
    <n v="6.0000000000000001E-3"/>
    <n v="2"/>
    <s v="Numérica"/>
    <s v="# de soportes presentados / 2 soportes a presentar"/>
    <d v="2023-11-07T00:00:00"/>
    <d v="2023-11-17T00:00:00"/>
    <s v="»20-Oficina de Tecnología e Informática, »130-Dirección  Financiera, »105-Grupo de Trabajo  Contratación"/>
    <x v="0"/>
    <s v="Cumplida"/>
    <n v="1"/>
    <s v="Se realiza el cierre del proyecto con la entrega del formato de arquitectura y acta de entrega con las mejoras realizadas y puestaen opracion del sistema de pagos"/>
    <d v="2023-11-17T00:00:00"/>
    <n v="1"/>
    <s v="Las evidencias permiten validar el cumplimiento de la actividad (REPORTE EXTEMPORANEO)"/>
    <d v="2023-11-17T00:00:00"/>
    <s v="NO"/>
    <n v="0.95"/>
    <n v="6.0000000000000001E-3"/>
    <n v="1"/>
  </r>
  <r>
    <s v="SECRETARIA GENERAL"/>
    <x v="18"/>
    <s v="»130-"/>
    <s v="Dirección  Financiera"/>
    <n v="3"/>
    <s v="130-4"/>
    <s v="130-4"/>
    <x v="0"/>
    <s v="Innovador"/>
    <s v="Mejorar las herramientas tecnológicas de la Entidad"/>
    <s v="6-Plan Estratégico de Tecnologías de la Información"/>
    <s v="SI"/>
    <s v="N/A"/>
    <s v=" 7. Fortalecimiento organizacional y simplificación de procesos"/>
    <s v=" 17- Plan Estratégico de Tecnologías de la Información"/>
    <s v="Aplicativo de devoluciones, mejorado y operando (1. Formato Arquitectura de Software GS03F21 actualizado. 2. Formato Acta de Entrega de Desarrollo de Software GS03-F25)"/>
    <n v="0.1"/>
    <m/>
    <n v="1"/>
    <s v="Numérica"/>
    <s v="# de aplicativos mejorados y  operando/1 aplicativo a mejorar y operar"/>
    <d v="2023-02-01T00:00:00"/>
    <d v="2023-11-17T00:00:00"/>
    <s v="»130-Dirección  Financiera, »20-Oficina de Tecnología e Informática"/>
    <x v="0"/>
    <s v="Cumplida"/>
    <n v="1"/>
    <s v="Se finaliza entrega de producto mediante acta de entrega"/>
    <d v="2023-11-17T00:00:00"/>
    <n v="1"/>
    <s v="Las evidencias permiten validar el cumplimiento del producto (REPORTE EXTEMPORANEO)"/>
    <d v="2023-11-17T00:00:00"/>
    <s v="NO"/>
    <s v="NA"/>
    <n v="0.1"/>
    <m/>
  </r>
  <r>
    <s v="SECRETARIA GENERAL"/>
    <x v="18"/>
    <s v="»130-"/>
    <s v="Dirección  Financiera"/>
    <n v="3"/>
    <s v="130-4-1"/>
    <s v="130-4"/>
    <x v="1"/>
    <s v="Innovador"/>
    <s v="N/A"/>
    <s v="N/A"/>
    <s v="N/A"/>
    <s v="N/A"/>
    <s v="N/A"/>
    <s v="N/A"/>
    <s v="Elaborar y aprobar requerimiento (1. Formato Solicitud de Requerimientos a Sistemas de Información GS03-F18 2. Formato Lista de Chequeo de Requisitos de Seguridad de la Información GS03-F27)"/>
    <n v="0.1"/>
    <n v="1.0000000000000002E-2"/>
    <n v="2"/>
    <s v="Numérica"/>
    <s v="# de soportes presentados / 2 soportes a presentar"/>
    <d v="2023-02-01T00:00:00"/>
    <d v="2023-02-24T00:00:00"/>
    <s v="»130-Dirección  Financiera, »20-Oficina de Tecnología e Informática"/>
    <x v="1"/>
    <s v="Cumplida"/>
    <n v="1"/>
    <s v="Se culmina levantamiento de requerimiento y lista de chequeo requisitos de seguridad de la información"/>
    <d v="2023-02-15T00:00:00"/>
    <n v="1"/>
    <s v="Se avala el cumplimiento de la presente actividad toda vez que se pueden evidenciar los  entregables establecidos para dar cumplimiento a la misma."/>
    <d v="2023-02-15T00:00:00"/>
    <s v="SI"/>
    <n v="1"/>
    <n v="1.0000000000000002E-2"/>
    <n v="1"/>
  </r>
  <r>
    <s v="SECRETARIA GENERAL"/>
    <x v="18"/>
    <s v="»130-"/>
    <s v="Dirección  Financiera"/>
    <n v="3"/>
    <s v="130-4-2"/>
    <s v="130-4"/>
    <x v="2"/>
    <s v="Innovador"/>
    <s v="N/A"/>
    <s v="N/A"/>
    <s v="N/A"/>
    <s v="N/A"/>
    <s v="N/A"/>
    <s v="N/A"/>
    <s v="Diseñar la solución (1. Formato Arquitectura de Software GS03F21, ya sea nuevo o actualizado hasta el capitulo 2  / Único entregable) "/>
    <n v="0"/>
    <n v="0"/>
    <n v="1"/>
    <s v="Numérica"/>
    <s v="# de soportes presentados / 1 soportes a presentar"/>
    <d v="2023-02-27T00:00:00"/>
    <d v="2023-03-10T00:00:00"/>
    <s v="»20-Oficina de Tecnología e Informática"/>
    <x v="1"/>
    <s v="Cumplida"/>
    <n v="1"/>
    <s v="Se culmina documento arquitectura de software"/>
    <d v="2023-03-08T00:00:00"/>
    <n v="1"/>
    <s v="Se avala el cumplimiento de la presente actividad mediante documento de arquitectura de software "/>
    <d v="2023-03-08T00:00:00"/>
    <s v="SI"/>
    <n v="1"/>
    <n v="0"/>
    <m/>
  </r>
  <r>
    <s v="SECRETARIA GENERAL"/>
    <x v="18"/>
    <s v="»130-"/>
    <s v="Dirección  Financiera"/>
    <n v="3"/>
    <s v="130-4-3"/>
    <s v="130-4"/>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2"/>
    <n v="1.2E-2"/>
    <n v="2"/>
    <s v="Numérica"/>
    <s v="# de soportes presentados /2 soportes a presentar"/>
    <d v="2023-03-13T00:00:00"/>
    <d v="2023-04-10T00:00:00"/>
    <s v="»130-Dirección  Financiera, »20-Oficina de Tecnología e Informática"/>
    <x v="2"/>
    <s v="Cumplida"/>
    <n v="1"/>
    <s v="Se adelantan historias de usuario y se cargan en Devops"/>
    <d v="2023-04-10T00:00:00"/>
    <n v="1"/>
    <s v="Se avala el cumplimiento de la presente actividad mediante el reporte de tareas y plan de pruebas"/>
    <d v="2023-04-10T00:00:00"/>
    <s v="SI"/>
    <n v="1"/>
    <n v="1.2E-2"/>
    <n v="1"/>
  </r>
  <r>
    <s v="SECRETARIA GENERAL"/>
    <x v="18"/>
    <s v="»130-"/>
    <s v="Dirección  Financiera"/>
    <n v="3"/>
    <s v="130-4-4"/>
    <s v="130-4"/>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61"/>
    <n v="6.0999999999999999E-2"/>
    <n v="4"/>
    <s v="Numérica"/>
    <s v="# de soportes presentados / 4 soportes a presentar"/>
    <d v="2023-04-11T00:00:00"/>
    <d v="2023-10-20T00:00:00"/>
    <s v="»20-Oficina de Tecnología e Informática, »130-Dirección  Financiera"/>
    <x v="0"/>
    <s v="Cumplida"/>
    <n v="1"/>
    <s v="Se finaliza la fase de construcción de software"/>
    <d v="2023-10-20T00:00:00"/>
    <n v="1"/>
    <s v="Las evidencias permiten validar el cumplimiento de la actividad (REPORTE EXTEMPORANEO)"/>
    <d v="2023-10-20T00:00:00"/>
    <s v="NO"/>
    <n v="0.95"/>
    <n v="6.0999999999999999E-2"/>
    <n v="1"/>
  </r>
  <r>
    <s v="SECRETARIA GENERAL"/>
    <x v="18"/>
    <s v="»130-"/>
    <s v="Dirección  Financiera"/>
    <n v="3"/>
    <s v="130-4-5"/>
    <s v="130-4"/>
    <x v="1"/>
    <s v="Innovador"/>
    <s v="N/A"/>
    <s v="N/A"/>
    <s v="N/A"/>
    <s v="N/A"/>
    <s v="N/A"/>
    <s v="N/A"/>
    <s v="Realizar manuales y capacitar a los usuarios (1.Formato Manual de Usuario GS03-F24 nuevo o actualizado  2. Registro de Capacitación)"/>
    <n v="0.09"/>
    <n v="8.9999999999999993E-3"/>
    <n v="2"/>
    <s v="Numérica"/>
    <s v="# de soportes presentados / 2 soportes a presentar"/>
    <d v="2023-10-23T00:00:00"/>
    <d v="2023-11-10T00:00:00"/>
    <s v="»20-Oficina de Tecnología e Informática, »130-Dirección  Financiera"/>
    <x v="0"/>
    <s v="Cumplida"/>
    <n v="1"/>
    <s v="Se finaliza la actualización de manual de usuario y se realiza capacitación"/>
    <d v="2023-10-11T00:00:00"/>
    <n v="1"/>
    <s v="Las evidencias permiten validar el cumplimiento de la actividad (REPORTE EXTEMPORANEO)"/>
    <d v="2023-10-11T00:00:00"/>
    <s v="NO"/>
    <n v="0.95"/>
    <n v="8.9999999999999993E-3"/>
    <n v="1"/>
  </r>
  <r>
    <s v="SECRETARIA GENERAL"/>
    <x v="18"/>
    <s v="»130-"/>
    <s v="Dirección  Financiera"/>
    <n v="3"/>
    <s v="130-4-6"/>
    <s v="130-4"/>
    <x v="1"/>
    <s v="Innovador"/>
    <s v="N/A"/>
    <s v="N/A"/>
    <s v="N/A"/>
    <s v="N/A"/>
    <s v="N/A"/>
    <s v="N/A"/>
    <s v="Realizar cierre del proyecto (1. Formato Arquitectura de Software GS03F21, ya sea nuevo o actualizado hasta el capitulo 2 . 2. Formato Acta de Entrega de Desarrollo de Software GS03-F25)"/>
    <n v="0.08"/>
    <n v="8.0000000000000002E-3"/>
    <n v="2"/>
    <s v="Numérica"/>
    <s v="# de soportes presentados / 2 soportes a presentar"/>
    <d v="2023-11-13T00:00:00"/>
    <d v="2023-11-17T00:00:00"/>
    <s v="»20-Oficina de Tecnología e Informática, »130-Dirección  Financiera"/>
    <x v="0"/>
    <s v="Cumplida"/>
    <n v="1"/>
    <s v="Se finaliza entrega de producto mediante acta de entrega"/>
    <d v="2023-11-17T00:00:00"/>
    <n v="1"/>
    <s v="Las evidencias permiten validar el cumplimiento de la actividad (REPORTE EXTEMPORANEO)"/>
    <d v="2023-11-17T00:00:00"/>
    <s v="NO"/>
    <n v="0.95"/>
    <n v="8.0000000000000002E-3"/>
    <n v="1"/>
  </r>
  <r>
    <s v="SECRETARIA GENERAL"/>
    <x v="18"/>
    <s v="»130-"/>
    <s v="Dirección  Financiera"/>
    <n v="3"/>
    <s v="130-5"/>
    <s v="130-5"/>
    <x v="0"/>
    <s v="Innovador"/>
    <s v="Mejorar las herramientas tecnológicas de la Entidad"/>
    <s v="6-Plan Estratégico de Tecnologías de la Información"/>
    <s v="SI"/>
    <s v="N/A"/>
    <s v=" 7. Fortalecimiento organizacional y simplificación de procesos"/>
    <s v=" 17- Plan Estratégico de Tecnologías de la Información"/>
    <s v="Aplicativo SIC Comisiona, mejorado y operando (1. Formato Arquitectura de Software GS03F21 actualizado. 2. Formato Acta de Entrega de Desarrollo de Software GS03-F25)"/>
    <n v="0.05"/>
    <m/>
    <n v="1"/>
    <s v="Numérica"/>
    <s v="# de aplicativos mejorados y  operando/1 aplicativo a mejorar y operar"/>
    <d v="2023-05-02T00:00:00"/>
    <d v="2023-10-31T00:00:00"/>
    <s v="»130-Dirección  Financiera, »20-Oficina de Tecnología e Informática"/>
    <x v="0"/>
    <s v="Cumplida"/>
    <n v="1"/>
    <s v="Se finaliza el producto mediante acta de entrega"/>
    <d v="2023-10-31T00:00:00"/>
    <n v="1"/>
    <s v="Las evidencias permiten validar el cumplimiento del producto (REPORTE EXTEMPORANEO)"/>
    <d v="2023-10-31T00:00:00"/>
    <s v="NO"/>
    <s v="NA"/>
    <n v="0.05"/>
    <m/>
  </r>
  <r>
    <s v="SECRETARIA GENERAL"/>
    <x v="18"/>
    <s v="»130-"/>
    <s v="Dirección  Financiera"/>
    <n v="3"/>
    <s v="130-5-1"/>
    <s v="130-5"/>
    <x v="1"/>
    <s v="Innovador"/>
    <s v="N/A"/>
    <s v="N/A"/>
    <s v="N/A"/>
    <s v="N/A"/>
    <s v="N/A"/>
    <s v="N/A"/>
    <s v="Elaborar y aprobar requerimiento (1. Formato Solicitud de Requerimientos a Sistemas de Información GS03-F18 2. Formato Lista de Chequeo de Requisitos de Seguridad de la Información GS03-F27)"/>
    <n v="0.12"/>
    <n v="6.0000000000000001E-3"/>
    <n v="2"/>
    <s v="Numérica"/>
    <s v="# de soportes presentados / 2 soportes a presentar"/>
    <d v="2023-05-02T00:00:00"/>
    <d v="2023-05-19T00:00:00"/>
    <s v="»130-Dirección  Financiera, »20-Oficina de Tecnología e Informática"/>
    <x v="2"/>
    <s v="Cumplida"/>
    <n v="1"/>
    <s v="Se culmina levantamiento de requerimiento y lista de chequeo requisitos de seguridad de la información"/>
    <d v="2023-05-18T00:00:00"/>
    <n v="1"/>
    <s v="Se avala el cumplimiento de la presente actividad mediante documento que contiene los entregables requerimiento y lista de chequeo "/>
    <d v="2023-05-19T00:00:00"/>
    <s v="SI"/>
    <n v="1"/>
    <n v="6.0000000000000001E-3"/>
    <n v="1"/>
  </r>
  <r>
    <s v="SECRETARIA GENERAL"/>
    <x v="18"/>
    <s v="»130-"/>
    <s v="Dirección  Financiera"/>
    <n v="3"/>
    <s v="130-5-2"/>
    <s v="130-5"/>
    <x v="2"/>
    <s v="Innovador"/>
    <s v="N/A"/>
    <s v="N/A"/>
    <s v="N/A"/>
    <s v="N/A"/>
    <s v="N/A"/>
    <s v="N/A"/>
    <s v="Diseñar la solución (1. Formato Arquitectura de Software GS03F21, ya sea nuevo o actualizado hasta el capitulo 2  / Único entregable) "/>
    <n v="0"/>
    <n v="0"/>
    <n v="1"/>
    <s v="Numérica"/>
    <s v="# de soportes presentados / 1 soportes a presentar"/>
    <d v="2023-05-23T00:00:00"/>
    <d v="2023-06-13T00:00:00"/>
    <s v="»20-Oficina de Tecnología e Informática"/>
    <x v="2"/>
    <s v="Cumplida"/>
    <n v="1"/>
    <s v="Se avala el cumplimiento de la presente actividad mediante documento de arquitectura de software "/>
    <d v="2023-06-13T00:00:00"/>
    <n v="1"/>
    <s v="Se avala el cumplimiento de la presente actividad mediante documento de arquitectura de Software "/>
    <d v="2023-06-13T00:00:00"/>
    <s v="SI"/>
    <n v="1"/>
    <n v="0"/>
    <m/>
  </r>
  <r>
    <s v="SECRETARIA GENERAL"/>
    <x v="18"/>
    <s v="»130-"/>
    <s v="Dirección  Financiera"/>
    <n v="3"/>
    <s v="130-5-3"/>
    <s v="130-5"/>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4"/>
    <n v="1.2E-2"/>
    <n v="2"/>
    <s v="Numérica"/>
    <s v="# de soportes presentados /2 soportes a presentar"/>
    <d v="2023-06-14T00:00:00"/>
    <d v="2023-07-19T00:00:00"/>
    <s v="»130-Dirección  Financiera, »20-Oficina de Tecnología e Informática"/>
    <x v="3"/>
    <s v="Cumplida"/>
    <n v="1"/>
    <s v="Se culmina la fase de levantamiento de historias de usuario y plan de pruebas diseñado"/>
    <d v="2023-07-19T00:00:00"/>
    <n v="1"/>
    <s v="Las evidencias permiten validar el cumplimiento de la actividad"/>
    <d v="2023-07-19T00:00:00"/>
    <s v="SI"/>
    <n v="1"/>
    <n v="1.2E-2"/>
    <n v="1"/>
  </r>
  <r>
    <s v="SECRETARIA GENERAL"/>
    <x v="18"/>
    <s v="»130-"/>
    <s v="Dirección  Financiera"/>
    <n v="3"/>
    <s v="130-5-4"/>
    <s v="130-5"/>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41"/>
    <n v="2.0500000000000001E-2"/>
    <n v="4"/>
    <s v="Numérica"/>
    <s v="# de soportes presentados / 4 soportes a presentar"/>
    <d v="2023-07-24T00:00:00"/>
    <d v="2023-09-22T00:00:00"/>
    <s v="»130-Dirección  Financiera, »20-Oficina de Tecnología e Informática"/>
    <x v="3"/>
    <s v="Cumplida"/>
    <n v="1"/>
    <s v="Se culmina la actividad de construcción de componentes de software"/>
    <d v="2023-09-22T00:00:00"/>
    <n v="1"/>
    <s v="Las evidencias permiten validar el cumplimiento de la actividad"/>
    <d v="2023-09-22T00:00:00"/>
    <s v="SI"/>
    <n v="1"/>
    <n v="2.0500000000000001E-2"/>
    <n v="1"/>
  </r>
  <r>
    <s v="SECRETARIA GENERAL"/>
    <x v="18"/>
    <s v="»130-"/>
    <s v="Dirección  Financiera"/>
    <n v="3"/>
    <s v="130-5-5"/>
    <s v="130-5"/>
    <x v="1"/>
    <s v="Innovador"/>
    <s v="N/A"/>
    <s v="N/A"/>
    <s v="N/A"/>
    <s v="N/A"/>
    <s v="N/A"/>
    <s v="N/A"/>
    <s v="Realizar manuales y capacitar a los usuarios (1.Formato Manual de Usuario GS03-F24 nuevo o actualizado  2. Registro de Capacitación)"/>
    <n v="0.13"/>
    <n v="6.5000000000000006E-3"/>
    <n v="2"/>
    <s v="Numérica"/>
    <s v="# de soportes presentados / 2 soportes a presentar"/>
    <d v="2023-09-25T00:00:00"/>
    <d v="2023-10-13T00:00:00"/>
    <s v="»130-Dirección  Financiera, »20-Oficina de Tecnología e Informática"/>
    <x v="0"/>
    <s v="Cumplida"/>
    <n v="1"/>
    <s v="Se realiza actualización de manual de usuario y capacitación"/>
    <d v="2023-10-13T00:00:00"/>
    <n v="1"/>
    <s v="Las evidencias permiten validar el cumplimiento de la actividad (REPORTE EXTEMPORANEO)"/>
    <d v="2023-10-13T00:00:00"/>
    <s v="NO"/>
    <n v="0.95"/>
    <n v="6.5000000000000006E-3"/>
    <n v="1"/>
  </r>
  <r>
    <s v="SECRETARIA GENERAL"/>
    <x v="18"/>
    <s v="»130-"/>
    <s v="Dirección  Financiera"/>
    <n v="3"/>
    <s v="130-5-6"/>
    <s v="130-5"/>
    <x v="1"/>
    <s v="Innovador"/>
    <s v="N/A"/>
    <s v="N/A"/>
    <s v="N/A"/>
    <s v="N/A"/>
    <s v="N/A"/>
    <s v="N/A"/>
    <s v="Realizar cierre del proyecto (1. Formato Arquitectura de Software GS03F21, ya sea nuevo o actualizado hasta el capitulo 2 . 2. Formato Acta de Entrega de Desarrollo de Software GS03-F25)"/>
    <n v="0.1"/>
    <n v="5.000000000000001E-3"/>
    <n v="2"/>
    <s v="Numérica"/>
    <s v="# de soportes presentados / 2 soportes a presentar"/>
    <d v="2023-10-17T00:00:00"/>
    <d v="2023-10-31T00:00:00"/>
    <s v="»130-Dirección  Financiera, »20-Oficina de Tecnología e Informática"/>
    <x v="0"/>
    <s v="Cumplida"/>
    <n v="1"/>
    <s v="Se finaliza el producto mediante acta de entrega"/>
    <d v="2023-10-31T00:00:00"/>
    <n v="1"/>
    <s v="Las evidencias permiten validar el cumplimiento de la actividad (REPORTE EXTEMPORANEO)"/>
    <d v="2023-10-31T00:00:00"/>
    <s v="NO"/>
    <n v="0.95"/>
    <n v="5.000000000000001E-3"/>
    <n v="1"/>
  </r>
  <r>
    <s v="SECRETARIA GENERAL"/>
    <x v="18"/>
    <s v="»130-"/>
    <s v="Dirección  Financiera"/>
    <n v="3"/>
    <s v="130-6"/>
    <s v="130-6"/>
    <x v="0"/>
    <s v="Innovador"/>
    <s v="Fortalecer e implementar herramientas tecnológicas para identificar y atender las nuevas demandas que están surgiendo en la ciudadanía"/>
    <s v="6-Plan Estratégico de Tecnologías de la Información"/>
    <s v="SI"/>
    <s v="N/A"/>
    <s v=" 7. Fortalecimiento organizacional y simplificación de procesos"/>
    <s v=" 17- Plan Estratégico de Tecnologías de la Información"/>
    <s v="CONTRIBUCIONES. Adecuación del sistema de multas para el manejo del proceso de contribuciones, interoperando con los sistemas de (Gyna, liquidador, generador de base y reportes) Operando. (1. Formato Arquitectura de Software GS03F21 actualizado. 2. Formato Acta de Entrega de Desarrollo de Software GS03-F25)_x000a__x000a_"/>
    <n v="0.15"/>
    <m/>
    <n v="1"/>
    <s v="Numérica"/>
    <s v="# de aplicativos operando/1 aplicativo a operar"/>
    <d v="2023-01-16T00:00:00"/>
    <d v="2023-08-30T00:00:00"/>
    <s v="»130-Dirección  Financiera, »20-Oficina de Tecnología e Informática"/>
    <x v="3"/>
    <s v="Cumplida"/>
    <n v="1.0000000000000002"/>
    <s v="Se realiza finalización y entrega del producto"/>
    <d v="2023-08-30T00:00:00"/>
    <n v="1"/>
    <s v="Las evidencias permiten validar el cumplimiento del producto. por favor registrar fecha de culminación "/>
    <d v="2023-08-30T00:00:00"/>
    <s v="SI"/>
    <s v="NA"/>
    <n v="0.15"/>
    <m/>
  </r>
  <r>
    <s v="SECRETARIA GENERAL"/>
    <x v="18"/>
    <s v="»130-"/>
    <s v="Dirección  Financiera"/>
    <n v="3"/>
    <s v="130-6-1"/>
    <s v="130-6"/>
    <x v="1"/>
    <s v="Innovador"/>
    <s v="N/A"/>
    <s v="N/A"/>
    <s v="N/A"/>
    <s v="N/A"/>
    <s v="N/A"/>
    <s v="N/A"/>
    <s v="Elaborar y aprobar requerimiento (1. Formato Solicitud de Requerimientos a Sistemas de Información GS03-F18 2. Formato Lista de Chequeo de Requisitos de Seguridad de la Información GS03-F27)"/>
    <n v="0.11"/>
    <n v="1.6500000000000001E-2"/>
    <n v="2"/>
    <s v="Numérica"/>
    <s v="# de soportes presentados / 2 soportes a presentar"/>
    <d v="2023-01-16T00:00:00"/>
    <d v="2023-02-15T00:00:00"/>
    <s v="»130-Dirección  Financiera, »20-Oficina de Tecnología e Informática"/>
    <x v="1"/>
    <s v="Cumplida"/>
    <n v="1"/>
    <s v="Se culmina levantamiento de requerimiento y lista de chequeo requisitos de seguridad de la información"/>
    <d v="2023-02-15T00:00:00"/>
    <n v="1"/>
    <s v="Se avala el cumplimiento de la presente actividad toda vez que se pueden evidenciar los  entregables establecidos para dar cumplimiento a la misma."/>
    <d v="2023-02-15T00:00:00"/>
    <s v="SI"/>
    <n v="1"/>
    <n v="1.6500000000000001E-2"/>
    <n v="1"/>
  </r>
  <r>
    <s v="SECRETARIA GENERAL"/>
    <x v="18"/>
    <s v="»130-"/>
    <s v="Dirección  Financiera"/>
    <n v="3"/>
    <s v="130-6-2"/>
    <s v="130-6"/>
    <x v="2"/>
    <s v="Innovador"/>
    <s v="N/A"/>
    <s v="N/A"/>
    <s v="N/A"/>
    <s v="N/A"/>
    <s v="N/A"/>
    <s v="N/A"/>
    <s v="Diseñar la solución (1. Formato Arquitectura de Software GS03F21, ya sea nuevo o actualizado hasta el capitulo 2  / Único entregable) "/>
    <n v="0"/>
    <n v="0"/>
    <n v="1"/>
    <s v="Numérica"/>
    <s v="# de soportes presentados / 1 soportes a presentar"/>
    <d v="2023-02-16T00:00:00"/>
    <d v="2023-03-10T00:00:00"/>
    <s v="»20-Oficina de Tecnología e Informática"/>
    <x v="1"/>
    <s v="Cumplida"/>
    <n v="1"/>
    <s v="Se culmina documento arquitectura de software"/>
    <d v="2023-03-07T00:00:00"/>
    <n v="1"/>
    <s v="Se avala el cumplimiento de la presente actividad mediante documento de arquitectura de software "/>
    <d v="2023-03-07T00:00:00"/>
    <s v="SI"/>
    <n v="1"/>
    <n v="0"/>
    <m/>
  </r>
  <r>
    <s v="SECRETARIA GENERAL"/>
    <x v="18"/>
    <s v="»130-"/>
    <s v="Dirección  Financiera"/>
    <n v="3"/>
    <s v="130-6-3"/>
    <s v="130-6"/>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9"/>
    <n v="2.8499999999999998E-2"/>
    <n v="2"/>
    <s v="Numérica"/>
    <s v="# de soportes presentados /2 soportes a presentar"/>
    <d v="2023-03-13T00:00:00"/>
    <d v="2023-05-05T00:00:00"/>
    <s v="»130-Dirección  Financiera, »20-Oficina de Tecnología e Informática"/>
    <x v="2"/>
    <s v="Cumplida"/>
    <n v="1"/>
    <s v="Se adelantan historias de usuario y se cargan en Devops"/>
    <d v="2023-05-05T00:00:00"/>
    <n v="1"/>
    <s v="Se avala el cumplimiento de la presente actividad mediante el reporte de tareas y plan de pruebas"/>
    <d v="2023-05-05T00:00:00"/>
    <s v="SI"/>
    <n v="1"/>
    <n v="2.8499999999999998E-2"/>
    <n v="1"/>
  </r>
  <r>
    <s v="SECRETARIA GENERAL"/>
    <x v="18"/>
    <s v="»130-"/>
    <s v="Dirección  Financiera"/>
    <n v="3"/>
    <s v="130-6-4"/>
    <s v="130-6"/>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56000000000000005"/>
    <n v="8.4000000000000005E-2"/>
    <n v="4"/>
    <s v="Numérica"/>
    <s v="# de soportes presentados / 4 soportes a presentar"/>
    <d v="2023-05-08T00:00:00"/>
    <d v="2023-07-31T00:00:00"/>
    <s v="»130-Dirección  Financiera, »20-Oficina de Tecnología e Informática"/>
    <x v="3"/>
    <s v="Cumplida"/>
    <n v="1"/>
    <s v="Se finaliza la actividad de construcción de componente de software"/>
    <d v="2023-07-31T00:00:00"/>
    <n v="1"/>
    <s v="Las evidencias permiten validar el cumplimiento de la actividad"/>
    <d v="2023-07-31T00:00:00"/>
    <s v="SI"/>
    <n v="1"/>
    <n v="8.4000000000000005E-2"/>
    <n v="1"/>
  </r>
  <r>
    <s v="SECRETARIA GENERAL"/>
    <x v="18"/>
    <s v="»130-"/>
    <s v="Dirección  Financiera"/>
    <n v="3"/>
    <s v="130-6-5"/>
    <s v="130-6"/>
    <x v="1"/>
    <s v="Innovador"/>
    <s v="N/A"/>
    <s v="N/A"/>
    <s v="N/A"/>
    <s v="N/A"/>
    <s v="N/A"/>
    <s v="N/A"/>
    <s v="Realizar manuales y capacitar a los usuarios (1.Formato Manual de Usuario GS03-F24 nuevo o actualizado  2. Registro de Capacitación)"/>
    <n v="0.06"/>
    <n v="8.9999999999999993E-3"/>
    <n v="2"/>
    <s v="Numérica"/>
    <s v="# de soportes presentados / 2 soportes a presentar"/>
    <d v="2023-08-01T00:00:00"/>
    <d v="2023-08-15T00:00:00"/>
    <s v="»130-Dirección  Financiera, »20-Oficina de Tecnología e Informática"/>
    <x v="3"/>
    <s v="Cumplida"/>
    <n v="1"/>
    <s v="Se finaliza actividad de construcción manual de usuario y capacitación"/>
    <d v="2023-08-15T00:00:00"/>
    <n v="1"/>
    <s v="Las evidencias permiten validar el cumplimiento de la actividad"/>
    <d v="2023-08-15T00:00:00"/>
    <s v="SI"/>
    <n v="1"/>
    <n v="8.9999999999999993E-3"/>
    <n v="1"/>
  </r>
  <r>
    <s v="SECRETARIA GENERAL"/>
    <x v="18"/>
    <s v="»130-"/>
    <s v="Dirección  Financiera"/>
    <n v="3"/>
    <s v="130-6-6"/>
    <s v="130-6"/>
    <x v="1"/>
    <s v="Innovador"/>
    <s v="N/A"/>
    <s v="N/A"/>
    <s v="N/A"/>
    <s v="N/A"/>
    <s v="N/A"/>
    <s v="N/A"/>
    <s v="Realizar cierre del proyecto (1. Formato Arquitectura de Software GS03F21, ya sea nuevo o actualizado hasta el capitulo 2 . 2. Formato Acta de Entrega de Desarrollo de Software GS03-F25)"/>
    <n v="0.08"/>
    <n v="1.2E-2"/>
    <n v="2"/>
    <s v="Numérica"/>
    <s v="# de soportes presentados / 2 soportes a presentar"/>
    <d v="2023-08-16T00:00:00"/>
    <d v="2023-08-30T00:00:00"/>
    <s v="»130-Dirección  Financiera, »20-Oficina de Tecnología e Informática"/>
    <x v="3"/>
    <s v="Cumplida"/>
    <n v="1"/>
    <s v="Se finaliza actividad de formato de arquitectura y acta final de entrega del producto"/>
    <d v="2023-08-30T00:00:00"/>
    <n v="1"/>
    <s v="Las evidencias permiten validar el cumplimiento de la actividad"/>
    <d v="2023-08-30T00:00:00"/>
    <s v="SI"/>
    <n v="1"/>
    <n v="1.2E-2"/>
    <n v="1"/>
  </r>
  <r>
    <s v="SECRETARIA GENERAL"/>
    <x v="18"/>
    <s v="»130-"/>
    <s v="Dirección  Financiera"/>
    <n v="3"/>
    <s v="130-7"/>
    <s v="130-7"/>
    <x v="0"/>
    <s v="Innovador"/>
    <s v="Fortalecer e implementar herramientas tecnológicas para identificar y atender las nuevas demandas que están surgiendo en la ciudadanía"/>
    <s v="6-Plan Estratégico de Tecnologías de la Información"/>
    <s v="SI"/>
    <s v="N/A"/>
    <s v=" 7. Fortalecimiento organizacional y simplificación de procesos"/>
    <s v=" 17- Plan Estratégico de Tecnologías de la Información"/>
    <s v="Fase 1 del Administrador de Software, Operando (1. Captura de pantalla del Código fuente registrado en devops / 2. Captura de pantalla  de casos de prueba ejecutados por desarrollo )"/>
    <n v="0.1"/>
    <m/>
    <n v="1"/>
    <s v="Numérica"/>
    <s v="# de aplicativos operando/1 aplicativo a operar"/>
    <d v="2023-01-23T00:00:00"/>
    <d v="2023-10-31T00:00:00"/>
    <s v="»130-Dirección  Financiera, »20-Oficina de Tecnología e Informática"/>
    <x v="0"/>
    <s v="Cumplida"/>
    <n v="1"/>
    <s v="Se finaliza arquitectura de software y se finaliza producto con acta de entrega"/>
    <d v="2023-10-31T00:00:00"/>
    <n v="1"/>
    <s v="Las evidencias permiten validar el cumplimiento del producto (REPORTE EXTEMPORANEO)"/>
    <d v="2023-10-31T00:00:00"/>
    <s v="NO"/>
    <s v="NA"/>
    <n v="0.1"/>
    <m/>
  </r>
  <r>
    <s v="SECRETARIA GENERAL"/>
    <x v="18"/>
    <s v="»130-"/>
    <s v="Dirección  Financiera"/>
    <n v="3"/>
    <s v="130-7-1"/>
    <s v="130-7"/>
    <x v="1"/>
    <s v="Innovador"/>
    <s v="N/A"/>
    <s v="N/A"/>
    <s v="N/A"/>
    <s v="N/A"/>
    <s v="N/A"/>
    <s v="N/A"/>
    <s v="Elaborar y aprobar requerimiento (1. Formato Solicitud de Requerimientos a Sistemas de Información GS03-F18 2. Formato Lista de Chequeo de Requisitos de Seguridad de la Información GS03-F27)"/>
    <n v="0.13"/>
    <n v="1.3000000000000001E-2"/>
    <n v="2"/>
    <s v="Numérica"/>
    <s v="# de soportes presentados / 2 soportes a presentar"/>
    <d v="2023-01-23T00:00:00"/>
    <d v="2023-02-24T00:00:00"/>
    <s v="»130-Dirección  Financiera, »20-Oficina de Tecnología e Informática"/>
    <x v="1"/>
    <s v="Cumplida"/>
    <n v="1"/>
    <s v="Se culmina levantamiento de requerimiento y lista de chequeo requisitos de seguridad de la información"/>
    <d v="2023-02-24T00:00:00"/>
    <n v="1"/>
    <s v="Se avala el cumplimiento de la presente actividad toda vez que se pueden evidenciar los  entregables establecidos para dar cumplimiento a la misma."/>
    <d v="2023-02-24T00:00:00"/>
    <s v="SI"/>
    <n v="1"/>
    <n v="1.3000000000000001E-2"/>
    <n v="1"/>
  </r>
  <r>
    <s v="SECRETARIA GENERAL"/>
    <x v="18"/>
    <s v="»130-"/>
    <s v="Dirección  Financiera"/>
    <n v="3"/>
    <s v="130-7-2"/>
    <s v="130-7"/>
    <x v="2"/>
    <s v="Innovador"/>
    <s v="N/A"/>
    <s v="N/A"/>
    <s v="N/A"/>
    <s v="N/A"/>
    <s v="N/A"/>
    <s v="N/A"/>
    <s v="Diseñar la solución (1. Formato Arquitectura de Software GS03F21, ya sea nuevo o actualizado hasta el capitulo 2  / Único entregable) "/>
    <n v="0"/>
    <n v="0"/>
    <n v="1"/>
    <s v="Numérica"/>
    <s v="# de soportes presentados / 1 soportes a presentar"/>
    <d v="2023-02-27T00:00:00"/>
    <d v="2023-03-17T00:00:00"/>
    <s v="»20-Oficina de Tecnología e Informática"/>
    <x v="1"/>
    <s v="Cumplida"/>
    <n v="1"/>
    <s v="Se culmina formato arquitectura de software"/>
    <d v="2023-03-16T00:00:00"/>
    <n v="1"/>
    <s v="Se avala el cumplimiento de la presente actividad mediante documento de arquitectura de software "/>
    <d v="2023-03-16T00:00:00"/>
    <s v="SI"/>
    <n v="1"/>
    <n v="0"/>
    <m/>
  </r>
  <r>
    <s v="SECRETARIA GENERAL"/>
    <x v="18"/>
    <s v="»130-"/>
    <s v="Dirección  Financiera"/>
    <n v="3"/>
    <s v="130-7-3"/>
    <s v="130-7"/>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3"/>
    <n v="1.3000000000000001E-2"/>
    <n v="2"/>
    <s v="Numérica"/>
    <s v="# de soportes presentados /2 soportes a presentar"/>
    <d v="2023-03-21T00:00:00"/>
    <d v="2023-04-21T00:00:00"/>
    <s v="»130-Dirección  Financiera, »20-Oficina de Tecnología e Informática"/>
    <x v="2"/>
    <s v="Cumplida"/>
    <n v="1"/>
    <s v="Se adelantan historias de usuario y se cargan en Devops"/>
    <d v="2023-04-21T00:00:00"/>
    <n v="1"/>
    <s v="Se avala el cumplimiento de la presente actividad mediante el reporte de tareas y plan de pruebas"/>
    <d v="2023-04-21T00:00:00"/>
    <s v="SI"/>
    <n v="1"/>
    <n v="1.3000000000000001E-2"/>
    <n v="1"/>
  </r>
  <r>
    <s v="SECRETARIA GENERAL"/>
    <x v="18"/>
    <s v="»130-"/>
    <s v="Dirección  Financiera"/>
    <n v="3"/>
    <s v="130-7-4"/>
    <s v="130-7"/>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57999999999999996"/>
    <n v="5.7999999999999996E-2"/>
    <n v="4"/>
    <s v="Numérica"/>
    <s v="# de soportes presentados / 4 soportes a presentar"/>
    <d v="2023-04-24T00:00:00"/>
    <d v="2023-09-15T00:00:00"/>
    <s v="»130-Dirección  Financiera, »20-Oficina de Tecnología e Informática"/>
    <x v="3"/>
    <s v="Cumplida"/>
    <n v="1"/>
    <s v="Se finaliza la etapa de construcción de componente de software"/>
    <d v="2023-09-15T00:00:00"/>
    <n v="1"/>
    <s v="Las evidencias permiten validar el cumplimiento de la actividad"/>
    <d v="2023-09-15T00:00:00"/>
    <s v="SI"/>
    <n v="1"/>
    <n v="5.7999999999999996E-2"/>
    <n v="1"/>
  </r>
  <r>
    <s v="SECRETARIA GENERAL"/>
    <x v="18"/>
    <s v="»130-"/>
    <s v="Dirección  Financiera"/>
    <n v="3"/>
    <s v="130-7-5"/>
    <s v="130-7"/>
    <x v="1"/>
    <s v="Innovador"/>
    <s v="N/A"/>
    <s v="N/A"/>
    <s v="N/A"/>
    <s v="N/A"/>
    <s v="N/A"/>
    <s v="N/A"/>
    <s v="Realizar manuales y capacitar a los usuarios (1.Formato Manual de Usuario GS03-F24 nuevo o actualizado  2. Registro de Capacitación)"/>
    <n v="7.0000000000000007E-2"/>
    <n v="7.000000000000001E-3"/>
    <n v="2"/>
    <s v="Numérica"/>
    <s v="# de soportes presentados / 2 soportes a presentar"/>
    <d v="2023-09-18T00:00:00"/>
    <d v="2023-10-06T00:00:00"/>
    <s v="»130-Dirección  Financiera, »20-Oficina de Tecnología e Informática"/>
    <x v="0"/>
    <s v="Cumplida"/>
    <n v="1"/>
    <s v="Se finaliza contrucción de manual de usuario y se realiza capacitación"/>
    <d v="2023-10-06T00:00:00"/>
    <n v="1"/>
    <s v="Las evidencias permiten validar el cumplimiento de la actividad (REPORTE EXTEMPORANEO)"/>
    <d v="2023-10-06T00:00:00"/>
    <s v="NO"/>
    <n v="0.95"/>
    <n v="7.000000000000001E-3"/>
    <n v="1"/>
  </r>
  <r>
    <s v="SECRETARIA GENERAL"/>
    <x v="18"/>
    <s v="»130-"/>
    <s v="Dirección  Financiera"/>
    <n v="3"/>
    <s v="130-7-6"/>
    <s v="130-7"/>
    <x v="1"/>
    <s v="Innovador"/>
    <s v="N/A"/>
    <s v="N/A"/>
    <s v="N/A"/>
    <s v="N/A"/>
    <s v="N/A"/>
    <s v="N/A"/>
    <s v="Realizar cierre del proyecto (1. Formato Arquitectura de Software GS03F21, ya sea nuevo o actualizado hasta el capitulo 2 . 2. Formato Acta de Entrega de Desarrollo de Software GS03-F25)"/>
    <n v="0.09"/>
    <n v="8.9999999999999993E-3"/>
    <n v="2"/>
    <s v="Numérica"/>
    <s v="# de soportes presentados / 2 soportes a presentar"/>
    <d v="2023-10-09T00:00:00"/>
    <d v="2023-10-31T00:00:00"/>
    <s v="»130-Dirección  Financiera, »20-Oficina de Tecnología e Informática"/>
    <x v="0"/>
    <s v="Cumplida"/>
    <n v="1"/>
    <s v="Se finaliza arquitectura de software y se finaliza producto con acta de entrega"/>
    <d v="2023-10-31T00:00:00"/>
    <n v="1"/>
    <s v="Las evidencias permiten validar el cumplimiento de la actividad (REPORTE EXTEMPORANEO)"/>
    <d v="2023-10-31T00:00:00"/>
    <s v="NO"/>
    <n v="0.95"/>
    <n v="8.9999999999999993E-3"/>
    <n v="1"/>
  </r>
  <r>
    <s v="SECRETARIA GENERAL"/>
    <x v="18"/>
    <s v="»130-"/>
    <s v="Dirección  Financiera"/>
    <n v="3"/>
    <s v="130-8"/>
    <s v="130-8"/>
    <x v="0"/>
    <s v="Innovador"/>
    <s v="Fortalecer la capacidad de procesamiento de tramites a partir de softwares de fabrica externos"/>
    <s v="6-Plan Estratégico de Tecnologías de la Información"/>
    <s v="SI"/>
    <s v="N/A"/>
    <s v=" 7. Fortalecimiento organizacional y simplificación de procesos"/>
    <s v=" 17- Plan Estratégico de Tecnologías de la Información"/>
    <s v="Repositorio de información (Fase 1) operando (1. Formato Arquitectura de Software GS03F21 actualizado. 2. Formato Acta de Entrega de Desarrollo de Software GS03-F25)"/>
    <n v="0.05"/>
    <m/>
    <n v="1"/>
    <s v="Numérica"/>
    <s v="# de aplicativos operando/1 aplicativo a operar"/>
    <d v="2023-05-01T00:00:00"/>
    <d v="2023-10-31T00:00:00"/>
    <s v="»130-Dirección  Financiera, »20-Oficina de Tecnología e Informática"/>
    <x v="0"/>
    <s v="Cumplida"/>
    <n v="1"/>
    <s v="Se finaliza arquitectura de software y se finaliza producto con acta de entrega"/>
    <d v="2023-10-31T00:00:00"/>
    <n v="1"/>
    <s v="Las evidencias permiten validar el cumplimiento del producto (REPORTE EXTEMPORANEO)"/>
    <d v="2023-10-31T00:00:00"/>
    <s v="NO"/>
    <s v="NA"/>
    <n v="0.05"/>
    <m/>
  </r>
  <r>
    <s v="SECRETARIA GENERAL"/>
    <x v="18"/>
    <s v="»130-"/>
    <s v="Dirección  Financiera"/>
    <n v="3"/>
    <s v="130-8-1"/>
    <s v="130-8"/>
    <x v="1"/>
    <s v="Innovador"/>
    <s v="N/A"/>
    <s v="N/A"/>
    <s v="N/A"/>
    <s v="N/A"/>
    <s v="N/A"/>
    <s v="N/A"/>
    <s v="Elaborar y aprobar requerimiento (1. Formato Solicitud de Requerimientos a Sistemas de Información GS03-F18 2. Formato Lista de Chequeo de Requisitos de Seguridad de la Información GS03-F27)"/>
    <n v="0.16"/>
    <n v="8.0000000000000002E-3"/>
    <n v="2"/>
    <s v="Numérica"/>
    <s v="# de soportes presentados / 2 soportes a presentar"/>
    <d v="2023-05-01T00:00:00"/>
    <d v="2023-05-26T00:00:00"/>
    <s v="»130-Dirección  Financiera, »20-Oficina de Tecnología e Informática"/>
    <x v="2"/>
    <s v="Cumplida"/>
    <n v="1"/>
    <s v="Se culmina levantamiento de requerimiento y lista de chequeo requisitos de seguridad de la información"/>
    <d v="2023-05-24T00:00:00"/>
    <n v="1"/>
    <s v="Se avala el cumplimiento de la presente actividad mediante entregables requerimiento  y lista de chequeo "/>
    <d v="2023-05-24T00:00:00"/>
    <s v="SI"/>
    <n v="1"/>
    <n v="8.0000000000000002E-3"/>
    <n v="1"/>
  </r>
  <r>
    <s v="SECRETARIA GENERAL"/>
    <x v="18"/>
    <s v="»130-"/>
    <s v="Dirección  Financiera"/>
    <n v="3"/>
    <s v="130-8-2"/>
    <s v="130-8"/>
    <x v="2"/>
    <s v="Innovador"/>
    <s v="N/A"/>
    <s v="N/A"/>
    <s v="N/A"/>
    <s v="N/A"/>
    <s v="N/A"/>
    <s v="N/A"/>
    <s v="Diseñar la solución (1. Formato Arquitectura de Software GS03F21, ya sea nuevo o actualizado hasta el capitulo 2  / Único entregable) "/>
    <n v="0"/>
    <n v="0"/>
    <n v="1"/>
    <s v="Numérica"/>
    <s v="# de soportes presentados / 1 soportes a presentar"/>
    <d v="2023-05-29T00:00:00"/>
    <d v="2023-06-09T00:00:00"/>
    <s v="»20-Oficina de Tecnología e Informática"/>
    <x v="2"/>
    <s v="Cumplida"/>
    <n v="1"/>
    <s v="Se avala el cumplimiento de la presente actividad mediante documento de arquitectura de software "/>
    <d v="2023-06-09T00:00:00"/>
    <n v="1"/>
    <s v="Se avala el cumplimiento de la presente actividad mediante documento de arquitectura de Software "/>
    <d v="2023-06-09T00:00:00"/>
    <s v="SI"/>
    <n v="1"/>
    <n v="0"/>
    <m/>
  </r>
  <r>
    <s v="SECRETARIA GENERAL"/>
    <x v="18"/>
    <s v="»130-"/>
    <s v="Dirección  Financiera"/>
    <n v="3"/>
    <s v="130-8-3"/>
    <s v="130-8"/>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1.0000000000000002E-2"/>
    <n v="2"/>
    <s v="Numérica"/>
    <s v="# de soportes presentados /2 soportes a presentar"/>
    <d v="2023-06-13T00:00:00"/>
    <d v="2023-07-14T00:00:00"/>
    <s v="»130-Dirección  Financiera, »20-Oficina de Tecnología e Informática"/>
    <x v="3"/>
    <s v="Cumplida"/>
    <n v="1"/>
    <s v="Se finaliza la etapa de planeación y gestión de la solución"/>
    <d v="2023-07-14T00:00:00"/>
    <n v="1"/>
    <s v="Las evidencias permiten validar el cumplimiento de la actividad"/>
    <d v="2023-07-14T00:00:00"/>
    <s v="SI"/>
    <n v="1"/>
    <n v="1.0000000000000002E-2"/>
    <n v="1"/>
  </r>
  <r>
    <s v="SECRETARIA GENERAL"/>
    <x v="18"/>
    <s v="»130-"/>
    <s v="Dirección  Financiera"/>
    <n v="3"/>
    <s v="130-8-4"/>
    <s v="130-8"/>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43"/>
    <n v="2.1500000000000002E-2"/>
    <n v="4"/>
    <s v="Numérica"/>
    <s v="# de soportes presentados / 4 soportes a presentar"/>
    <d v="2023-07-17T00:00:00"/>
    <d v="2023-09-22T00:00:00"/>
    <s v="»130-Dirección  Financiera, »20-Oficina de Tecnología e Informática"/>
    <x v="3"/>
    <s v="Cumplida"/>
    <n v="1"/>
    <s v="Se finaliza la etapa de construcción de componente de software"/>
    <d v="2023-09-22T00:00:00"/>
    <n v="1"/>
    <s v="Las evidencias permiten validar el cumplimiento de la actividad"/>
    <d v="2023-09-22T00:00:00"/>
    <s v="SI"/>
    <n v="1"/>
    <n v="2.1500000000000002E-2"/>
    <n v="1"/>
  </r>
  <r>
    <s v="SECRETARIA GENERAL"/>
    <x v="18"/>
    <s v="»130-"/>
    <s v="Dirección  Financiera"/>
    <n v="3"/>
    <s v="130-8-5"/>
    <s v="130-8"/>
    <x v="1"/>
    <s v="Innovador"/>
    <s v="N/A"/>
    <s v="N/A"/>
    <s v="N/A"/>
    <s v="N/A"/>
    <s v="N/A"/>
    <s v="N/A"/>
    <s v="Realizar manuales y capacitar a los usuarios (1.Formato Manual de Usuario GS03-F24 nuevo o actualizado  2. Registro de Capacitación)"/>
    <n v="0.12"/>
    <n v="6.0000000000000001E-3"/>
    <n v="2"/>
    <s v="Numérica"/>
    <s v="# de soportes presentados / 2 soportes a presentar"/>
    <d v="2023-09-25T00:00:00"/>
    <d v="2023-10-13T00:00:00"/>
    <s v="»130-Dirección  Financiera, »20-Oficina de Tecnología e Informática"/>
    <x v="0"/>
    <s v="Cumplida"/>
    <n v="1"/>
    <s v="Se finaliza manual de usuario y se realiza capacitación"/>
    <d v="2023-10-13T00:00:00"/>
    <n v="1"/>
    <s v="Las evidencias permiten validar el cumplimiento de la actividad (REPORTE EXTEMPORANEO)"/>
    <d v="2023-10-13T00:00:00"/>
    <s v="NO"/>
    <n v="0.95"/>
    <n v="6.0000000000000001E-3"/>
    <n v="1"/>
  </r>
  <r>
    <s v="SECRETARIA GENERAL"/>
    <x v="18"/>
    <s v="»130-"/>
    <s v="Dirección  Financiera"/>
    <n v="3"/>
    <s v="130-8-6"/>
    <s v="130-8"/>
    <x v="1"/>
    <s v="Innovador"/>
    <s v="N/A"/>
    <s v="N/A"/>
    <s v="N/A"/>
    <s v="N/A"/>
    <s v="N/A"/>
    <s v="N/A"/>
    <s v="Realizar cierre del proyecto (1. Formato Arquitectura de Software GS03F21, ya sea nuevo o actualizado hasta el capitulo 2 . 2. Formato Acta de Entrega de Desarrollo de Software GS03-F25)"/>
    <n v="0.09"/>
    <n v="4.4999999999999997E-3"/>
    <n v="2"/>
    <s v="Numérica"/>
    <s v="# de soportes presentados / 2 soportes a presentar"/>
    <d v="2023-10-17T00:00:00"/>
    <d v="2023-10-31T00:00:00"/>
    <s v="»130-Dirección  Financiera, »20-Oficina de Tecnología e Informática"/>
    <x v="0"/>
    <s v="Cumplida"/>
    <n v="1"/>
    <s v="Se finaliza arquitectura de software y se finaliza producto con acta de entrega"/>
    <d v="2023-10-31T00:00:00"/>
    <n v="1"/>
    <s v="Las evidencias permiten validar el cumplimiento de la actividad (REPORTE EXTEMPORANEO)"/>
    <d v="2023-10-31T00:00:00"/>
    <s v="NO"/>
    <n v="0.95"/>
    <n v="4.4999999999999997E-3"/>
    <n v="1"/>
  </r>
  <r>
    <s v="SECRETARIA GENERAL"/>
    <x v="18"/>
    <s v="»130-"/>
    <s v="Dirección  Financiera"/>
    <n v="3"/>
    <s v="130-9"/>
    <s v="130-9"/>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30-Dirección  Financiera"/>
    <x v="0"/>
    <s v="Vencida"/>
    <s v="NA"/>
    <s v="NA"/>
    <s v="NA"/>
    <m/>
    <s v="NA"/>
    <s v="NA"/>
    <s v="NA"/>
    <s v="NA"/>
    <n v="0"/>
    <m/>
  </r>
  <r>
    <s v="SECRETARIA GENERAL"/>
    <x v="18"/>
    <s v="»130-"/>
    <s v="Dirección  Financiera"/>
    <n v="3"/>
    <s v="130-9-1"/>
    <s v="130-9"/>
    <x v="4"/>
    <s v="Act Compartida"/>
    <s v="N/A"/>
    <s v="N/A"/>
    <s v="N/A"/>
    <s v="N/A"/>
    <s v="N/A"/>
    <s v="N/A"/>
    <s v="Ejecutar las actividades compartidas cuya fecha de vencimiento se encuentra dentro del primer trimestre del año "/>
    <e v="#DIV/0!"/>
    <e v="#DIV/0!"/>
    <n v="5"/>
    <s v="Numérica"/>
    <s v="Sumatoria logros ponderados verificados actividades programadas / promedio meta ponderada periodo evaluado "/>
    <d v="2023-01-01T00:00:00"/>
    <d v="2023-03-31T00:00:00"/>
    <s v="»130-Dirección  Financiera"/>
    <x v="1"/>
    <s v="Cumplida"/>
    <n v="1"/>
    <s v="5 Actividades programadas para el primer trimestre reportaron avances del 100%"/>
    <d v="2023-03-31T00:00:00"/>
    <n v="1"/>
    <s v="De acuerdo con el soporte entregado la actividad fue cumplida"/>
    <d v="2023-03-31T00:00:00"/>
    <s v="SI"/>
    <n v="1"/>
    <e v="#DIV/0!"/>
    <m/>
  </r>
  <r>
    <s v="SECRETARIA GENERAL"/>
    <x v="18"/>
    <s v="»130-"/>
    <s v="Dirección  Financiera"/>
    <n v="3"/>
    <s v="130-9-2"/>
    <s v="130-9"/>
    <x v="5"/>
    <s v="Act Compartida"/>
    <s v="N/A"/>
    <s v="N/A"/>
    <s v="N/A"/>
    <s v="N/A"/>
    <s v="N/A"/>
    <s v="N/A"/>
    <s v="Ejecutar las actividades compartidas cuya fecha de vencimiento se encuentra dentro del segundo trimestre del año "/>
    <e v="#DIV/0!"/>
    <e v="#DIV/0!"/>
    <n v="2"/>
    <s v="Numérica"/>
    <s v="Sumatoria logros ponderados verificados actividades programadas / promedio meta ponderada periodo evaluado "/>
    <d v="2023-04-01T00:00:00"/>
    <d v="2023-06-30T00:00:00"/>
    <s v="»130-Dirección  Financiera"/>
    <x v="2"/>
    <s v="Cumplida"/>
    <n v="1"/>
    <s v="2 Actividades programadas para el segundo trimestre reportaron avances del 100%"/>
    <d v="2023-06-30T00:00:00"/>
    <n v="1"/>
    <s v="2 Actividades programadas para el segundo trimestre reportaron avances del 100%"/>
    <d v="2023-06-30T00:00:00"/>
    <s v="SI"/>
    <n v="1"/>
    <e v="#DIV/0!"/>
    <m/>
  </r>
  <r>
    <s v="SECRETARIA GENERAL"/>
    <x v="18"/>
    <s v="»130-"/>
    <s v="Dirección  Financiera"/>
    <n v="3"/>
    <s v="130-9-3"/>
    <s v="130-9"/>
    <x v="7"/>
    <s v="Act Compartida"/>
    <s v="N/A"/>
    <s v="N/A"/>
    <s v="N/A"/>
    <s v="N/A"/>
    <s v="N/A"/>
    <s v="N/A"/>
    <s v="Ejecutar las actividades compartidas cuya fecha de vencimiento se encuentra dentro del tercer trimestre del año "/>
    <e v="#DIV/0!"/>
    <e v="#DIV/0!"/>
    <n v="3"/>
    <s v="Numérica"/>
    <s v="Sumatoria logros ponderados verificados actividades programadas / promedio meta ponderada periodo evaluado "/>
    <d v="2023-10-01T00:00:00"/>
    <d v="2023-12-30T00:00:00"/>
    <s v="»130-Dirección  Financiera"/>
    <x v="0"/>
    <s v="Cumplida"/>
    <n v="1"/>
    <s v="Se validaron soportes de las 3 Actividades programadas para este trimestre "/>
    <d v="2023-09-30T00:00:00"/>
    <n v="1"/>
    <s v="Se validaron soportes de las 3 Actividades programadas para este trimestre "/>
    <d v="2023-09-30T00:00:00"/>
    <s v="SI"/>
    <n v="1"/>
    <e v="#DIV/0!"/>
    <m/>
  </r>
  <r>
    <s v="SECRETARIA GENERAL"/>
    <x v="18"/>
    <s v="»130-"/>
    <s v="Dirección  Financiera"/>
    <n v="3"/>
    <s v="130-9-4"/>
    <s v="130-9"/>
    <x v="6"/>
    <s v="Act Compartida"/>
    <s v="N/A"/>
    <s v="N/A"/>
    <s v="N/A"/>
    <s v="N/A"/>
    <s v="N/A"/>
    <s v="N/A"/>
    <s v="Ejecutar las actividades compartidas cuya fecha de vencimiento se encuentra dentro del cuarto trimestre del año "/>
    <e v="#DIV/0!"/>
    <e v="#DIV/0!"/>
    <n v="6"/>
    <s v="Numérica"/>
    <s v="Sumatoria logros ponderados verificados actividades programadas / promedio meta ponderada periodo evaluado "/>
    <d v="2023-10-01T00:00:00"/>
    <d v="2023-12-30T00:00:00"/>
    <s v="»130-Dirección  Financiera"/>
    <x v="0"/>
    <s v="Vencida"/>
    <s v="NA"/>
    <s v="NA"/>
    <s v="NA"/>
    <m/>
    <s v="NA"/>
    <s v="NA"/>
    <s v="NA"/>
    <s v="NA"/>
    <e v="#DIV/0!"/>
    <m/>
  </r>
  <r>
    <s v="SECRETARIA GENERAL"/>
    <x v="19"/>
    <s v="»141-"/>
    <s v="Grupo de Trabajo de Gestión Documental y Archivo"/>
    <n v="1"/>
    <s v="141-1"/>
    <s v="141-1"/>
    <x v="0"/>
    <s v="Operativo SI"/>
    <s v="Mejorar la atención y nuestro relacionamiento con los usuarios para consolidar la oferta institucional de servicios con enfoque en las regiones más apartadas del país"/>
    <s v="8-Modelo Integrado de Planeación y Gestión "/>
    <s v="NO"/>
    <s v="  6»Fortalecimiento del sistema de atención al ciudadano de la superintendencia de industria y comercio a nivel  nacional"/>
    <s v=" 16.Gestión documental"/>
    <s v=" 1- Plan Anual de Adquisiciones,  23- Plan Institucional de Archivos (PINAR),  18- Conservación  Documental "/>
    <s v="Servicios complementarios de gestión documental (radicados de entrada, traslados y salidas), realizados (Informe anual de servicios complementarios de gestión documental / único entregable)."/>
    <n v="0.13"/>
    <m/>
    <n v="2516686"/>
    <s v="Numérica"/>
    <s v="# de servicios complementarios de gestión documental realizados / 2.516.686 servicios complementarios de gestión documental a realizar"/>
    <d v="2023-01-02T00:00:00"/>
    <d v="2023-12-31T00:00:00"/>
    <s v="»141-Grupo de Trabajo de Gestión Documental y Archivo"/>
    <x v="0"/>
    <s v="Cumplida"/>
    <n v="1"/>
    <s v="El soporte 3, con fecha 4 de enero de 2024 evidencia el informe de los servicios complementarios de la vigencia 2023,c on corte al 31 de diciembre de 2023 ."/>
    <d v="2023-12-31T00:00:00"/>
    <n v="1"/>
    <s v="El soporte 3, con fecha 4 de enero de 2024 evidencia el informe de los servicios complementarios de la vigencia 2023,c on corte al 31 de diciembre de 2023 ."/>
    <d v="2023-12-31T00:00:00"/>
    <s v="SI"/>
    <s v="NA"/>
    <n v="0.13"/>
    <m/>
  </r>
  <r>
    <s v="SECRETARIA GENERAL"/>
    <x v="19"/>
    <s v="»141-"/>
    <s v="Grupo de Trabajo de Gestión Documental y Archivo"/>
    <n v="1"/>
    <s v="141-1-1"/>
    <s v="141-1"/>
    <x v="1"/>
    <s v="Operativo SI"/>
    <s v="N/A"/>
    <s v="N/A"/>
    <s v="N/A"/>
    <s v="N/A"/>
    <s v="N/A"/>
    <s v="N/A"/>
    <s v="Realizar los servicios complementarios de gestión a los documentos internos y externos radicados en la entidad (11 Informes de servicios complementarios de gestión documental)"/>
    <n v="1"/>
    <n v="0.13"/>
    <n v="2516686"/>
    <s v="Numérica"/>
    <s v="# de servicios complementarios de gestión documental realizados / 2.516.686 servicios complementarios de gestión documental a realizar"/>
    <d v="2023-01-02T00:00:00"/>
    <d v="2023-12-31T00:00:00"/>
    <s v="»141-Grupo de Trabajo de Gestión Documental y Archivo"/>
    <x v="0"/>
    <s v="Cumplida"/>
    <n v="1.29"/>
    <s v="Durante la vigencia 2023 se realizaron un total de 3.256.043 de servicios complementarios de 2.516.686 , para un logro del 129%.  Es importante resaltar que al 31 de octubre de 2023,  ya se habia cumplido la meta, por lo que se debio solicitar la modificación en su momento, ya que faltaba aún 2 meses."/>
    <d v="2023-12-31T00:00:00"/>
    <n v="1"/>
    <s v="Durante la vigencia 2023 se realizaron un total de 3.256.043 de servicios complementarios de 2.516.686 , para un logro del 129%.  Es importante resaltar que al 31 de octubre de 2023,  ya se habia cumplido la meta, por lo que se debio solicitar la modificación en su momento, ya que faltaba aún 2 meses._x000a_Se ajusta a 100% la verificación para calculo de indicadores de seguimiento "/>
    <d v="2023-12-31T00:00:00"/>
    <s v="SI"/>
    <n v="1"/>
    <n v="0.13"/>
    <n v="1"/>
  </r>
  <r>
    <s v="SECRETARIA GENERAL"/>
    <x v="19"/>
    <s v="»141-"/>
    <s v="Grupo de Trabajo de Gestión Documental y Archivo"/>
    <n v="1"/>
    <s v="141-2"/>
    <s v="141-2"/>
    <x v="0"/>
    <s v="Innovador"/>
    <s v="Diseñar estrategias dirigidas a aumentar la confianza y posicionamiento los grupos de interés "/>
    <s v="8-Modelo Integrado de Planeación y Gestión "/>
    <s v="NO"/>
    <s v="  6»Fortalecimiento del sistema de atención al ciudadano de la superintendencia de industria y comercio a nivel  nacional"/>
    <s v=" 16.Gestión documental"/>
    <s v=" 1- Plan Anual de Adquisiciones,  18- Mantenimiento Servicio Tecnológico,  23- Plan Institucional de Archivos (PINAR)"/>
    <s v="Plan para incentivar el conocimiento de los temas de gestión documental para la vigencia 2023 de la SIC y la integración con el portal único del estado, ejecutado (Informe final del desarrollo del Plan vigencia 2023 / único entregable)."/>
    <n v="0.13"/>
    <m/>
    <n v="100"/>
    <s v="Porcentual"/>
    <s v="% del Plane para incentivar el conocimiento de los temas de gestión documental de la SIC ejecutados/ 100% del Plan para incentivar el conocimiento de los temas de gestión documental de la SIC a ejecutar"/>
    <d v="2023-01-11T00:00:00"/>
    <d v="2023-12-15T00:00:00"/>
    <s v="»141-Grupo de Trabajo de Gestión Documental y Archivo"/>
    <x v="0"/>
    <s v="Vencida"/>
    <n v="0.89"/>
    <s v="Se reporta ejecución del producto Plan para incentivar el conocimiento de los temas de gestión documental de la SIC"/>
    <d v="2023-12-15T00:00:00"/>
    <n v="0.78"/>
    <s v="Se ajusta el avance del presente producto por cuanto  no se ejecutaron todas las actividades propuestas en en el mismo "/>
    <d v="2023-12-15T00:00:00"/>
    <m/>
    <s v="NA"/>
    <n v="0.1014"/>
    <m/>
  </r>
  <r>
    <s v="SECRETARIA GENERAL"/>
    <x v="19"/>
    <s v="»141-"/>
    <s v="Grupo de Trabajo de Gestión Documental y Archivo"/>
    <n v="1"/>
    <s v="141-2-1"/>
    <s v="141-2"/>
    <x v="1"/>
    <s v="Innovador"/>
    <s v="N/A"/>
    <s v="N/A"/>
    <s v="N/A"/>
    <s v="N/A"/>
    <s v="N/A"/>
    <s v="N/A"/>
    <s v="Realizar reunión con el fin de definir los entregables de cada una de las acciones por realizar en el plan de trabajo (Acta de mesa de trabajo que contenga el plan de trabajo con entregables definidos) "/>
    <n v="0.2"/>
    <n v="2.6000000000000002E-2"/>
    <n v="1"/>
    <s v="Numérica"/>
    <s v="# de actas donde se evidencie el plan de trabajo con entregables definidos /1 acta de reunión donde se evidencie el plan de trabajo con entregables definidos. "/>
    <d v="2023-01-11T00:00:00"/>
    <d v="2023-02-16T00:00:00"/>
    <s v="»141-Grupo de Trabajo de Gestión Documental y Archivo"/>
    <x v="1"/>
    <s v="Cumplida"/>
    <n v="1"/>
    <s v="Se por cumplida la presente actividad y se presenta como soporte acta de mesa de trabajo en la que se definido el plan de trabajo con sus respectivos soportes. ."/>
    <d v="2023-02-14T00:00:00"/>
    <n v="1"/>
    <s v="Se avala el cumplimiento de la presente actividad mediante acta que contiene plan de trabajo y se definen 9 actividades a ejecutar y se definen entregables "/>
    <d v="2023-02-14T00:00:00"/>
    <s v="SI"/>
    <n v="1"/>
    <n v="2.6000000000000002E-2"/>
    <n v="1"/>
  </r>
  <r>
    <s v="SECRETARIA GENERAL"/>
    <x v="19"/>
    <s v="»141-"/>
    <s v="Grupo de Trabajo de Gestión Documental y Archivo"/>
    <n v="1"/>
    <s v="141-2-2"/>
    <s v="141-2"/>
    <x v="1"/>
    <s v="Innovador"/>
    <s v="N/A"/>
    <s v="N/A"/>
    <s v="N/A"/>
    <s v="N/A"/>
    <s v="N/A"/>
    <s v="N/A"/>
    <s v="Ejecutar el plan de trabajo (4 informes de actividades de acuerdo con las programadas para el corte)"/>
    <n v="0.8"/>
    <n v="0.10400000000000001"/>
    <n v="100"/>
    <s v="Porcentual"/>
    <s v="% del Plan de trabajo ejecutado / 100% del Plan de trabajo a ejecutar"/>
    <d v="2023-02-16T00:00:00"/>
    <d v="2023-12-15T00:00:00"/>
    <s v="»141-Grupo de Trabajo de Gestión Documental y Archivo"/>
    <x v="0"/>
    <s v="Vencida"/>
    <n v="0.78"/>
    <s v="Se reporta ejecución del Plan de trabajo desarrollado para producto Plan para incentivar el conocimiento de los temas de gestión documental de la SIC"/>
    <d v="2023-12-15T00:00:00"/>
    <n v="0.78"/>
    <s v="Se avala el avance dado a la presente actividad la cual no se cumplio por cuanto se ejecutaron 7 de las 9 actividades propuestas en la misma "/>
    <d v="2023-12-15T00:00:00"/>
    <m/>
    <n v="0.78"/>
    <n v="8.1120000000000012E-2"/>
    <n v="0.78"/>
  </r>
  <r>
    <s v="SECRETARIA GENERAL"/>
    <x v="19"/>
    <s v="»141-"/>
    <s v="Grupo de Trabajo de Gestión Documental y Archivo"/>
    <n v="1"/>
    <s v="141-3"/>
    <s v="141-3"/>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expedientes de la Delegatura para la Protección de Datos Personales, realizada (Informe de verificación con capturas de pantalla del sistema donde se evidencien las transferencias documentales realizadas / único entregable)."/>
    <n v="0.08"/>
    <m/>
    <n v="100"/>
    <s v="Porcentual"/>
    <s v="% de transferencias documentales realizadas / 100% de transferencias documentales a realizar"/>
    <d v="2023-01-16T00:00:00"/>
    <d v="2023-12-15T00:00:00"/>
    <s v="»141-Grupo de Trabajo de Gestión Documental y Archivo, »7000-Delegatura para la Protección de Datos, »20-Oficina de Tecnología e Informática"/>
    <x v="0"/>
    <s v="Cumplida"/>
    <n v="1"/>
    <s v="Se da cumplimiento al producto transferencias documentales primarias de la serie expedientes de la Delegatura para la Protección de Datos Personales presentando informe y FUID"/>
    <d v="2023-12-15T00:00:00"/>
    <n v="1"/>
    <s v="Se avala el cumplimiento de la presente producto en el informe se indica que que del grupo de habeas data se conservaron 2 expedientes y se eliminaron 2.416 expedientes . Asi mismo del grupo de trabajo de investigaciones administrativas de protección de datos personales, conservación total 141 eliminacion 49 "/>
    <d v="2023-12-15T00:00:00"/>
    <m/>
    <s v="NA"/>
    <n v="0.08"/>
    <m/>
  </r>
  <r>
    <s v="SECRETARIA GENERAL"/>
    <x v="19"/>
    <s v="»141-"/>
    <s v="Grupo de Trabajo de Gestión Documental y Archivo"/>
    <n v="1"/>
    <s v="141-3-1"/>
    <s v="141-3"/>
    <x v="2"/>
    <s v="Operativo"/>
    <s v="N/A"/>
    <s v="N/A"/>
    <s v="N/A"/>
    <s v="N/A"/>
    <s v="N/A"/>
    <s v="N/A"/>
    <s v="Identificar de la serie Expedientes, los que cumplieron sus términos legales y que son objeto de transferencia primaria y en estado de devolución (Listado en Excel que relacione los expedientes a transferir y pdf donde se identifique él envió por correo al líder documental -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7000-Delegatura para la Protección de Datos"/>
    <x v="1"/>
    <s v="Cumplida"/>
    <n v="1"/>
    <s v="Se da cumplimiento a la actividad presentando listados en Excel en los que se relaciona los expedientes a transferir y el pdf donde se identifica el envío a GD."/>
    <d v="2023-02-15T00:00:00"/>
    <n v="1"/>
    <s v="Se avala el cumplimiento de la presente actividad donde se evidencian Excel de las vigencias 2016,2017,2019 y 2019 y que son objeto de transferencia. Así mismo se evidencia pdf del correo remitido por el líder del proceso enviando la información antes mencionada."/>
    <d v="2023-02-15T00:00:00"/>
    <s v="SI"/>
    <n v="1"/>
    <n v="0"/>
    <m/>
  </r>
  <r>
    <s v="SECRETARIA GENERAL"/>
    <x v="19"/>
    <s v="»141-"/>
    <s v="Grupo de Trabajo de Gestión Documental y Archivo"/>
    <n v="1"/>
    <s v="141-3-2"/>
    <s v="141-3"/>
    <x v="1"/>
    <s v="Operativo"/>
    <s v="N/A"/>
    <s v="N/A"/>
    <s v="N/A"/>
    <s v="N/A"/>
    <s v="N/A"/>
    <s v="N/A"/>
    <s v="Definir la(s) vigencia(s) de los expedientes a trabajar (Acta de mesa de trabajo en donde se define(n) la(s) vigencia(s) a trabajar-único entregable)."/>
    <n v="0.2"/>
    <n v="1.6E-2"/>
    <n v="1"/>
    <s v="Numérica"/>
    <s v="# de actas de reunión donde se definen las vigencias a trabajar /1 acta de reunión donde se indiquen las vigencias a trabajar"/>
    <d v="2023-02-16T00:00:00"/>
    <d v="2023-02-28T00:00:00"/>
    <s v="»7000-Delegatura para la Protección de Datos, »141-Grupo de Trabajo de Gestión Documental y Archivo, »20-Oficina de Tecnología e Informática"/>
    <x v="1"/>
    <s v="Cumplida"/>
    <n v="1"/>
    <s v="Se da cumplimiento a la actividad presentando acta en la que se define las vigencias a trabajar."/>
    <d v="2023-02-24T00:00:00"/>
    <n v="1"/>
    <s v="Se avala el cumplimiento de la presente actividad mediante acta donde se definen las vigencias a trabajar así: _x000a_Grupo de trabajo de habeas data denuncias  vigencia 2016 total de expedientes 4.016 , Grupo de trabajo de investigaciones administrativas de protección de datos personales vigencia 2016 expedientes a trabajar 2.605 "/>
    <d v="2023-02-24T00:00:00"/>
    <s v="SI"/>
    <n v="1"/>
    <n v="1.6E-2"/>
    <n v="1"/>
  </r>
  <r>
    <s v="SECRETARIA GENERAL"/>
    <x v="19"/>
    <s v="»141-"/>
    <s v="Grupo de Trabajo de Gestión Documental y Archivo"/>
    <n v="1"/>
    <s v="141-3-3"/>
    <s v="141-3"/>
    <x v="1"/>
    <s v="Operativo"/>
    <s v="N/A"/>
    <s v="N/A"/>
    <s v="N/A"/>
    <s v="N/A"/>
    <s v="N/A"/>
    <s v="N/A"/>
    <s v="Seleccionar la documentación del área que, por sus criterios técnicos y el carácter representativo para la Entidad, se deben conservar permanentemente (informe de resultados de la selección documental y FUID de documentos seleccionados aprobados / único entregable)."/>
    <n v="0.4"/>
    <n v="3.2000000000000001E-2"/>
    <n v="100"/>
    <s v="Porcentual"/>
    <s v="# de informes de selección documental que son objeto de conservación y Fuid de documentos seleccionados y aprobados que son objeto de conservación /1 informe que debe contener la selección documental y 1 Fuid de documentos seleccionados y aprobados."/>
    <d v="2023-03-01T00:00:00"/>
    <d v="2023-07-31T00:00:00"/>
    <s v="»141-Grupo de Trabajo de Gestión Documental y Archivo, »7000-Delegatura para la Protección de Datos"/>
    <x v="3"/>
    <s v="Cumplida"/>
    <n v="1"/>
    <s v="Se da cumplimiento a la presente actividad, se presenta informe y FUID de los expedientes seleccionados a conservación total y los de eliminación."/>
    <d v="2023-07-31T00:00:00"/>
    <n v="1"/>
    <s v="Los soportes adjuntos permiten validar el cumplimiento de la actividad"/>
    <d v="2023-07-31T00:00:00"/>
    <s v="SI"/>
    <n v="1"/>
    <n v="3.2000000000000001E-2"/>
    <n v="1"/>
  </r>
  <r>
    <s v="SECRETARIA GENERAL"/>
    <x v="19"/>
    <s v="»141-"/>
    <s v="Grupo de Trabajo de Gestión Documental y Archivo"/>
    <n v="1"/>
    <s v="141-3-4"/>
    <s v="141-3"/>
    <x v="1"/>
    <s v="Operativo"/>
    <s v="N/A"/>
    <s v="N/A"/>
    <s v="N/A"/>
    <s v="N/A"/>
    <s v="N/A"/>
    <s v="N/A"/>
    <s v="Finalizar registros (Datos Personales) y realizar el cargue del PDF del memorando de finalización en SIRA (Grupo Gestión Documental y Archivo) en el Sistema de Gestión de Documentos Electrónicos de Archivo – SGDEA_x000a_(1 informe final donde se evidencie los expedientes que fueron finalizados y pdf del memorando de finalización en SIRA) "/>
    <n v="0.1"/>
    <n v="8.0000000000000002E-3"/>
    <n v="100"/>
    <s v="Porcentual"/>
    <s v="# de informes que contienen la finalización de los registros y pdf del memorando de finalización cargado en SIRA / 1 informe final que contiene la finalización de los registros y pdf del memorando de finalización cargado en SIRA "/>
    <d v="2023-07-17T00:00:00"/>
    <d v="2023-09-01T00:00:00"/>
    <s v="»141-Grupo de Trabajo de Gestión Documental y Archivo, »7000-Delegatura para la Protección de Datos"/>
    <x v="3"/>
    <s v="Cumplida"/>
    <n v="1"/>
    <s v="Se da cumplimiento a la presenta actividad, se presenta informe final donde se evidencie los expedientes que fueron finalizados y pdf del memorando de finalización en SIRA"/>
    <d v="2023-09-01T00:00:00"/>
    <n v="1"/>
    <s v="Las evidencias permiten validar el cumplimiento de la actividad "/>
    <d v="2023-09-01T00:00:00"/>
    <s v="SI"/>
    <n v="1"/>
    <n v="8.0000000000000002E-3"/>
    <n v="1"/>
  </r>
  <r>
    <s v="SECRETARIA GENERAL"/>
    <x v="19"/>
    <s v="»141-"/>
    <s v="Grupo de Trabajo de Gestión Documental y Archivo"/>
    <n v="1"/>
    <s v="141-3-5"/>
    <s v="141-3"/>
    <x v="2"/>
    <s v="Operativo"/>
    <s v="N/A"/>
    <s v="N/A"/>
    <s v="N/A"/>
    <s v="N/A"/>
    <s v="N/A"/>
    <s v="N/A"/>
    <s v="Migrar los expedientes al Sistema de Gestión de Documentos Electrónicos de Archivo – SGDEA (Informe de expedientes migrados al SGDEA -único entregable )"/>
    <n v="0"/>
    <n v="0"/>
    <n v="1"/>
    <s v="Numérica"/>
    <s v="# de informes de selección documental que son objeto de migración en el SGDEA /1 informe que debe contener el total de expedientes que fueron migrados al SGDEA."/>
    <d v="2023-09-04T00:00:00"/>
    <d v="2023-10-06T00:00:00"/>
    <s v="»7000-Delegatura para la Protección de Datos, »20-Oficina de Tecnología e Informática"/>
    <x v="0"/>
    <s v="Cumplida"/>
    <n v="1"/>
    <s v="Se da cumplimiento a la presenta actividad, se presenta informe de selección documental que son objeto de migración en el SGDEA"/>
    <d v="2023-10-06T00:00:00"/>
    <n v="1"/>
    <s v="Se avala el cumplimiento de la presente actividad mediante informe en el cual se evidencia que se migraron 96 radicados exp de investigaciones protección de datos personales. En cuanto al grupo de habeas data se migraron 2365 "/>
    <d v="2023-10-06T00:00:00"/>
    <s v="SI"/>
    <n v="1"/>
    <n v="0"/>
    <m/>
  </r>
  <r>
    <s v="SECRETARIA GENERAL"/>
    <x v="19"/>
    <s v="»141-"/>
    <s v="Grupo de Trabajo de Gestión Documental y Archivo"/>
    <n v="1"/>
    <s v="141-3-6"/>
    <s v="141-3"/>
    <x v="2"/>
    <s v="Operativo"/>
    <s v="N/A"/>
    <s v="N/A"/>
    <s v="N/A"/>
    <s v="N/A"/>
    <s v="N/A"/>
    <s v="N/A"/>
    <s v="Crear las carpetas en el Sistema de Gestión de Documentos Electrónicos de Archivo – SGDEA (Informe de carpetas creadas en el SGDEA - único entregable )"/>
    <n v="0"/>
    <n v="0"/>
    <n v="1"/>
    <s v="Numérica"/>
    <s v="# de informes de carpetas creadas en el SGDEA /1 informe que debe contener el número de carpetas creadas en el SGDEA"/>
    <d v="2023-10-09T00:00:00"/>
    <d v="2023-10-27T00:00:00"/>
    <s v="»7000-Delegatura para la Protección de Datos, »20-Oficina de Tecnología e Informática"/>
    <x v="0"/>
    <s v="Cumplida"/>
    <n v="1"/>
    <s v="Se da cumplimiento a la presenta actividad, se presenta informe de carpetas creadas en el SGDEA"/>
    <d v="2023-10-27T00:00:00"/>
    <n v="1"/>
    <s v="Se avala el cumplimiento de la presente actividad mediante informe donde se evidencia mediante capturas de pantalla que fueron creadas las carpetas SGDEA "/>
    <d v="2023-10-27T00:00:00"/>
    <s v="SI"/>
    <n v="1"/>
    <n v="0"/>
    <m/>
  </r>
  <r>
    <s v="SECRETARIA GENERAL"/>
    <x v="19"/>
    <s v="»141-"/>
    <s v="Grupo de Trabajo de Gestión Documental y Archivo"/>
    <n v="1"/>
    <s v="141-3-7"/>
    <s v="141-3"/>
    <x v="2"/>
    <s v="Operativo"/>
    <s v="N/A"/>
    <s v="N/A"/>
    <s v="N/A"/>
    <s v="N/A"/>
    <s v="N/A"/>
    <s v="N/A"/>
    <s v="Cerrar expedientes en el Sistema de Gestión de Documentos Electrónicos de Archivo – SGDEA (Informe expedientes cerrados / único entregable)"/>
    <n v="0"/>
    <n v="0"/>
    <n v="1"/>
    <s v="Numérica"/>
    <s v="# de informes de expedientes cerrados en el SGDEA /1 informe que debe contener el número de expedientes cerrados el SGDEA. "/>
    <d v="2023-10-30T00:00:00"/>
    <d v="2023-11-17T00:00:00"/>
    <s v="»7000-Delegatura para la Protección de Datos, »20-Oficina de Tecnología e Informática"/>
    <x v="0"/>
    <s v="Cumplida"/>
    <n v="1"/>
    <s v="Se da cumplimiento a la presenta actividad, se presenta informe de expedientes cerrados en el SGDEA"/>
    <d v="2023-11-17T00:00:00"/>
    <n v="1"/>
    <s v="Se avala el cumplimiento de la presente actividad mediante informe donde se evidencia mediante capturas de pantalla que fueron cerrados 96 expedientes en el sistema SGDEA "/>
    <d v="2023-11-17T00:00:00"/>
    <s v="SI"/>
    <n v="1"/>
    <n v="0"/>
    <m/>
  </r>
  <r>
    <s v="SECRETARIA GENERAL"/>
    <x v="19"/>
    <s v="»141-"/>
    <s v="Grupo de Trabajo de Gestión Documental y Archivo"/>
    <n v="1"/>
    <s v="141-3-8"/>
    <s v="141-3"/>
    <x v="2"/>
    <s v="Operativo"/>
    <s v="N/A"/>
    <s v="N/A"/>
    <s v="N/A"/>
    <s v="N/A"/>
    <s v="N/A"/>
    <s v="N/A"/>
    <s v="Registrar la información en el módulo Transferencias Documentales del Sistema de Gestión de Documentos Electrónicos de Archivo – SGDEA (Informe de transferencias - único entregable )"/>
    <n v="0"/>
    <n v="0"/>
    <n v="100"/>
    <s v="Porcentual"/>
    <s v="# de informes de expedientes registrados en el módulo de transferencias en el SGDEA /1 informe que debe contener el número de expedientes registrados en el módulo de transferencias en el SGDEA"/>
    <d v="2023-11-20T00:00:00"/>
    <d v="2023-12-07T00:00:00"/>
    <s v="»7000-Delegatura para la Protección de Datos, »20-Oficina de Tecnología e Informática"/>
    <x v="0"/>
    <s v="Cumplida"/>
    <n v="1"/>
    <s v="Se da cumplimiento a la presenta actividad, se presenta informe expedientes registrados en el módulo de transferencias en el SGDEA"/>
    <d v="2023-12-07T00:00:00"/>
    <n v="1"/>
    <s v="Se avala el cumplimiento de la presente actividad mediante informe donde se evidencia mediante capturas de pantalla que se efecturon 4 transferencias realizadas por el grupi de habeas data e investigaciones administrativas "/>
    <d v="2023-12-07T00:00:00"/>
    <s v="SI"/>
    <n v="1"/>
    <n v="0"/>
    <m/>
  </r>
  <r>
    <s v="SECRETARIA GENERAL"/>
    <x v="19"/>
    <s v="»141-"/>
    <s v="Grupo de Trabajo de Gestión Documental y Archivo"/>
    <n v="1"/>
    <s v="141-3-9"/>
    <s v="141-3"/>
    <x v="1"/>
    <s v="Operativo"/>
    <s v="N/A"/>
    <s v="N/A"/>
    <s v="N/A"/>
    <s v="N/A"/>
    <s v="N/A"/>
    <s v="N/A"/>
    <s v="Recibir y verificar la transferencia en el Sistema de Gestión de Documentos Electrónicos de Archivo – SGDEA, frente a la documentación física a transferir (Un Informe de verificación con capturas de pantalla del SGDEA - único entregable)."/>
    <n v="0.3"/>
    <n v="2.4E-2"/>
    <n v="1"/>
    <s v="Numérica"/>
    <s v=" # de informes de transferencias verificadas en el SGDEA frente a la documentación física /1 informe que debe contener el número de transferencias verificadas en el SGDEA frente a la documentación física."/>
    <d v="2023-11-27T00:00:00"/>
    <d v="2023-12-15T00:00:00"/>
    <s v="»141-Grupo de Trabajo de Gestión Documental y Archivo"/>
    <x v="0"/>
    <s v="Cumplida"/>
    <n v="1"/>
    <s v="Se da cumplimiento a la actividad presentando informe que contiene el número de transferencias verificadas en el SGDEA frente a la documentación física."/>
    <d v="2023-12-15T00:00:00"/>
    <n v="1"/>
    <s v="Se avala el cumplimiento de la presente actividad mediante informe donde se evidencia mediante capturas de pantalla que se efectuaron la transferencia primaria y posterior entrega al archivo central "/>
    <d v="2023-12-15T00:00:00"/>
    <s v="SI"/>
    <n v="1"/>
    <n v="2.4E-2"/>
    <n v="1"/>
  </r>
  <r>
    <s v="SECRETARIA GENERAL"/>
    <x v="19"/>
    <s v="»141-"/>
    <s v="Grupo de Trabajo de Gestión Documental y Archivo"/>
    <n v="1"/>
    <s v="141-4"/>
    <s v="141-4"/>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de expedientes de la Delegatura para Asuntos Jurisdiccionales, realizadas (Informe final y FUID firmado por el GTGDA)."/>
    <n v="0.08"/>
    <m/>
    <n v="100"/>
    <s v="Porcentual"/>
    <s v="% de transferencias documentales realizadas / 100% de transferencias documentales a realizar"/>
    <d v="2023-01-16T00:00:00"/>
    <d v="2023-12-15T00:00:00"/>
    <s v="»141-Grupo de Trabajo de Gestión Documental y Archivo, »4000-Delegatura para Asuntos  Jurisdiccionales"/>
    <x v="0"/>
    <s v="Cumplida"/>
    <n v="1"/>
    <s v="Se da cumplimiento al producto transferencias documentales primarias de la serie de expedientes de la Delegatura para Asuntos Jurisdiccionales, presentando informe y FUID"/>
    <d v="2023-12-15T00:00:00"/>
    <n v="1"/>
    <s v="Se avala el cumplimeinto del presente producto mediante informe en el que se indica que se cargaron en el sistema SGA expedientes de la vigencia 2015 de la Delegatura de Jurisdiccional "/>
    <d v="2023-12-15T00:00:00"/>
    <m/>
    <s v="NA"/>
    <n v="0.08"/>
    <m/>
  </r>
  <r>
    <s v="SECRETARIA GENERAL"/>
    <x v="19"/>
    <s v="»141-"/>
    <s v="Grupo de Trabajo de Gestión Documental y Archivo"/>
    <n v="1"/>
    <s v="141-4-1"/>
    <s v="141-4"/>
    <x v="2"/>
    <s v="Operativo"/>
    <s v="N/A"/>
    <s v="N/A"/>
    <s v="N/A"/>
    <s v="N/A"/>
    <s v="N/A"/>
    <s v="N/A"/>
    <s v="Identificar de la serie Expedientes, los que cumplieron sus términos legales y que son objeto de tran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4000-Delegatura para Asuntos  Jurisdiccionales"/>
    <x v="1"/>
    <s v="Cumplida"/>
    <n v="1"/>
    <s v="Se da cumplimiento a la actividad presentando listados en Excel en los que se relaciona los expedientes a transferir y el pdf donde se identifica el envío a GD."/>
    <d v="2023-02-15T00:00:00"/>
    <n v="1"/>
    <s v="Se avala el cumplimiento de la presente actividad donde se evidencian Excel de los expedientes de las vigencias 2016,2017,2019 y 2019 y que son objeto de transferencia. Así mismo se evidencia pdf del correo remitido por el líder del proceso enviando la información antes mencionada."/>
    <d v="2023-02-15T00:00:00"/>
    <s v="SI"/>
    <n v="1"/>
    <n v="0"/>
    <m/>
  </r>
  <r>
    <s v="SECRETARIA GENERAL"/>
    <x v="19"/>
    <s v="»141-"/>
    <s v="Grupo de Trabajo de Gestión Documental y Archivo"/>
    <n v="1"/>
    <s v="141-4-2"/>
    <s v="141-4"/>
    <x v="1"/>
    <s v="Operativo"/>
    <s v="N/A"/>
    <s v="N/A"/>
    <s v="N/A"/>
    <s v="N/A"/>
    <s v="N/A"/>
    <s v="N/A"/>
    <s v="Definir vigencia(s) y los expedientes a trabajar (Acta de mesa de trabajo en donde se define(n) vigencia(s) y el número de expedientes a trabajar  / único entregable)"/>
    <n v="0.2"/>
    <n v="1.6E-2"/>
    <n v="1"/>
    <s v="Numérica"/>
    <s v="# de actas de reunión donde se definen las vigencias a trabajar /1 acta de reunión donde se indiquen las vigencias a trabajar"/>
    <d v="2023-02-16T00:00:00"/>
    <d v="2023-03-03T00:00:00"/>
    <s v="»141-Grupo de Trabajo de Gestión Documental y Archivo, »4000-Delegatura para Asuntos  Jurisdiccionales"/>
    <x v="1"/>
    <s v="Cumplida"/>
    <n v="1"/>
    <s v="Se da cumplimiento a la actividad presentando acta en la que se define las vigencias a trabajar."/>
    <d v="2023-02-27T00:00:00"/>
    <n v="1"/>
    <s v="Se avala el cumplimiento de la presente actividad mediante acta donde se definen las vigencias a trabajar así: _x000a_Grupo de trabajo de defensa del consumidor vigencia 2015 39.540 y vigencia 2016 el 50% de 50.969 es decir 25.485 de la vigencia 2016."/>
    <d v="2023-02-27T00:00:00"/>
    <s v="SI"/>
    <n v="1"/>
    <n v="1.6E-2"/>
    <n v="1"/>
  </r>
  <r>
    <s v="SECRETARIA GENERAL"/>
    <x v="19"/>
    <s v="»141-"/>
    <s v="Grupo de Trabajo de Gestión Documental y Archivo"/>
    <n v="1"/>
    <s v="141-4-3"/>
    <s v="141-4"/>
    <x v="1"/>
    <s v="Operativo"/>
    <s v="N/A"/>
    <s v="N/A"/>
    <s v="N/A"/>
    <s v="N/A"/>
    <s v="N/A"/>
    <s v="N/A"/>
    <s v="Seleccionar la documentación del área que, por sus criterios técnicos y el carácter representativo de la Entidad, se deben conservar permanentemente (informe de resultados de la selección documental y FUID de documentos seleccionados aprobados)."/>
    <n v="0.4"/>
    <n v="3.2000000000000001E-2"/>
    <n v="100"/>
    <s v="Porcentual"/>
    <s v="# de informes de resultados de la selección documental y FUID de documentos seleccionados aprobados / 1 informe de resultados de la selección documental y FUID de documentos seleccionados aprobados"/>
    <d v="2023-03-06T00:00:00"/>
    <d v="2023-12-15T00:00:00"/>
    <s v="»141-Grupo de Trabajo de Gestión Documental y Archivo, »4000-Delegatura para Asuntos  Jurisdiccionales"/>
    <x v="0"/>
    <s v="Cumplida"/>
    <n v="1"/>
    <s v="Se da cumplimiento a la actividad seleccionar la documentación del área que, por sus criterios técnicos y el carácter representativo de la Entidad, se deben conservar permanentemente y se presenta informe y FUID "/>
    <d v="2023-12-15T00:00:00"/>
    <n v="1"/>
    <s v="Se avala el cumplimiento de lapresente actividad mediante informe que indica que se transfirieron expedientes de la vigencia 2015 de la Delegatura de Asuntos juridisccionales "/>
    <d v="2023-12-15T00:00:00"/>
    <s v="SI"/>
    <n v="1"/>
    <n v="3.2000000000000001E-2"/>
    <n v="1"/>
  </r>
  <r>
    <s v="SECRETARIA GENERAL"/>
    <x v="19"/>
    <s v="»141-"/>
    <s v="Grupo de Trabajo de Gestión Documental y Archivo"/>
    <n v="1"/>
    <s v="141-4-4"/>
    <s v="141-4"/>
    <x v="1"/>
    <s v="Operativo"/>
    <s v="N/A"/>
    <s v="N/A"/>
    <s v="N/A"/>
    <s v="N/A"/>
    <s v="N/A"/>
    <s v="N/A"/>
    <s v="Realizar la transferencia primaria en el módulo Sistema de Gestión de Archivo - SGA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se presenta FUID generado por el Sistema de Gestión de Archivo"/>
    <d v="2023-12-15T00:00:00"/>
    <n v="1"/>
    <s v="Se avala el cumplimiento de lapresente actividad mediante informe que indica que se cargaron en el sistema SGA expedientes de la vigencia 2015 de la Delegatura de Asuntos juridisccionales "/>
    <d v="2023-12-15T00:00:00"/>
    <s v="SI"/>
    <n v="1"/>
    <n v="3.2000000000000001E-2"/>
    <n v="1"/>
  </r>
  <r>
    <s v="SECRETARIA GENERAL"/>
    <x v="19"/>
    <s v="»141-"/>
    <s v="Grupo de Trabajo de Gestión Documental y Archivo"/>
    <n v="1"/>
    <s v="141-5"/>
    <s v="141-5"/>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Expedientes de la Dirección de Signos Distintivos, realizada (Informe final y FUID firmado por el GTGDA)."/>
    <n v="0.08"/>
    <m/>
    <n v="100"/>
    <s v="Porcentual"/>
    <s v="% de transferencias documentales realizadas / 100% de transferencias documentales a realizar"/>
    <d v="2023-01-16T00:00:00"/>
    <d v="2023-12-15T00:00:00"/>
    <s v="»141-Grupo de Trabajo de Gestión Documental y Archivo, »2010-Dirección de Signos Distintivos"/>
    <x v="0"/>
    <s v="Cumplida"/>
    <n v="1"/>
    <s v="Se da cumplimiento al producto transferencias documentales primarias de la serie Expedientes de la Dirección de Signos Distintivos, se presenta informe y FUID"/>
    <d v="2023-12-15T00:00:00"/>
    <n v="1"/>
    <s v="Se avala el cumplimiento del presente producto mediante informe en el que se indica que se efectuó el cargue de los expedientes de la vigencia 1992 de la Dirección de Signos Distintivos"/>
    <d v="2023-12-15T00:00:00"/>
    <m/>
    <s v="NA"/>
    <n v="0.08"/>
    <m/>
  </r>
  <r>
    <s v="SECRETARIA GENERAL"/>
    <x v="19"/>
    <s v="»141-"/>
    <s v="Grupo de Trabajo de Gestión Documental y Archivo"/>
    <n v="1"/>
    <s v="141-5-1"/>
    <s v="141-5"/>
    <x v="2"/>
    <s v="Operativo"/>
    <s v="N/A"/>
    <s v="N/A"/>
    <s v="N/A"/>
    <s v="N/A"/>
    <s v="N/A"/>
    <s v="N/A"/>
    <s v="Identificar de la serie Expedientes, los que cumplieron sus términos legales y que son objeto de tran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2010-Dirección de Signos Distintivos"/>
    <x v="1"/>
    <s v="Cumplida"/>
    <n v="1"/>
    <s v="Se da cumplimiento a la actividad presentando listados en Excel en los que se relaciona los expedientes a transferir y el pdf donde se identifica el envío a GD."/>
    <d v="2023-01-31T00:00:00"/>
    <n v="1"/>
    <s v="Se avala el cumplimiento de la presente actividad donde se evidencian Excel de los expedientes de las vigencias 1992, 1993,1994,1995,1996,1997,1998,1999,2000,2001,2002,2003,2004,2005,20062007,2008, 2009,2010,2011 hasta el 2019 de la dirección de nuevas creaciones, en cuanto a la dirección de signos distintivos expedientes de las vigencias 1992,1993. así mismo se evidencia correo remitido al líder del proceso "/>
    <d v="2023-12-15T00:00:00"/>
    <s v="SI"/>
    <n v="1"/>
    <n v="0"/>
    <m/>
  </r>
  <r>
    <s v="SECRETARIA GENERAL"/>
    <x v="19"/>
    <s v="»141-"/>
    <s v="Grupo de Trabajo de Gestión Documental y Archivo"/>
    <n v="1"/>
    <s v="141-5-2"/>
    <s v="141-5"/>
    <x v="1"/>
    <s v="Operativo"/>
    <s v="N/A"/>
    <s v="N/A"/>
    <s v="N/A"/>
    <s v="N/A"/>
    <s v="N/A"/>
    <s v="N/A"/>
    <s v="Definir vigencia(s) y los expedientes a trabajar (Acta de mesa de trabajo en donde se define(n) vigencia(s) y el número de expedientes a trabajar  / único entregable)"/>
    <n v="0.2"/>
    <n v="1.6E-2"/>
    <n v="1"/>
    <s v="Numérica"/>
    <s v="# de actas de reunión donde se definen las vigencias a trabajar /1 acta de reunión donde se indiquen las vigencias a trabajar"/>
    <d v="2023-02-16T00:00:00"/>
    <d v="2023-03-03T00:00:00"/>
    <s v="»141-Grupo de Trabajo de Gestión Documental y Archivo, »2010-Dirección de Signos Distintivos"/>
    <x v="1"/>
    <s v="Cumplida"/>
    <n v="1"/>
    <s v="Se da cumplimiento a la actividad presentando acta en la que se define las vigencias a trabajar."/>
    <d v="2023-02-21T00:00:00"/>
    <n v="1"/>
    <s v="Se avala el cumplimiento de la presente actividad mediante acta donde se definen las vigencias a trabajar 2.210 dirección de signos distintivos y 5.434 Dirección de nuevas creaciones vigencia 1992"/>
    <d v="2023-12-15T00:00:00"/>
    <s v="SI"/>
    <n v="1"/>
    <n v="1.6E-2"/>
    <n v="1"/>
  </r>
  <r>
    <s v="SECRETARIA GENERAL"/>
    <x v="19"/>
    <s v="»141-"/>
    <s v="Grupo de Trabajo de Gestión Documental y Archivo"/>
    <n v="1"/>
    <s v="141-5-3"/>
    <s v="141-5"/>
    <x v="1"/>
    <s v="Operativo"/>
    <s v="N/A"/>
    <s v="N/A"/>
    <s v="N/A"/>
    <s v="N/A"/>
    <s v="N/A"/>
    <s v="N/A"/>
    <s v="Seleccionar la documentación del área que, por su deterioro biológico o físico, debe ser separada para una intervención técnica especial y urgente que permita su recuperación y conservación permanente (1)informe de resultados remitido al área de la selección documental, 2) pdf  de memorando donde se identifique él envió y 3)FUID de documentos seleccionados)."/>
    <n v="0.4"/>
    <n v="3.2000000000000001E-2"/>
    <n v="100"/>
    <s v="Porcentual"/>
    <s v="# de informes de resultados remitido al área de la selección documental, # de pdfs de memorandos donde se identifique él envió y FUID de documentos seleccionados) / 1 informe de resultados remitido al área de la selección documental, 1 pdf  de memorando donde se identifique él envió y 1 FUID de documentos seleccionados)"/>
    <d v="2023-03-06T00:00:00"/>
    <d v="2023-12-15T00:00:00"/>
    <s v="»141-Grupo de Trabajo de Gestión Documental y Archivo"/>
    <x v="0"/>
    <s v="Cumplida"/>
    <n v="1"/>
    <s v="Se da cumplimiento a la actividad seleccionar la documentación del área que, por su deterioro biológico o físico, se presenta informe de resultados remitido al área de la selección documental en el que se incluye evidencia del envió de la información y FUID"/>
    <d v="2023-12-15T00:00:00"/>
    <n v="1"/>
    <s v="Se avala el cumplimiento de la presente actividad en en el que se indica que 220 expedientes de la vigencia 1992, presentan deterioro biologico o fisicos "/>
    <d v="2023-12-15T00:00:00"/>
    <s v="SI"/>
    <n v="1"/>
    <n v="3.2000000000000001E-2"/>
    <n v="1"/>
  </r>
  <r>
    <s v="SECRETARIA GENERAL"/>
    <x v="19"/>
    <s v="»141-"/>
    <s v="Grupo de Trabajo de Gestión Documental y Archivo"/>
    <n v="1"/>
    <s v="141-5-4"/>
    <s v="141-5"/>
    <x v="1"/>
    <s v="Operativo"/>
    <s v="N/A"/>
    <s v="N/A"/>
    <s v="N/A"/>
    <s v="N/A"/>
    <s v="N/A"/>
    <s v="N/A"/>
    <s v="Realizar la transferencia primaria en el módulo Sistema de Gestión de Archivo - SGA del 23,32% o cantidad de expedientes organizados en el año 2022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del 23,32% o cantidad de expedientes organizados en el año 2022, se presenta FUID."/>
    <d v="2023-12-15T00:00:00"/>
    <n v="1"/>
    <s v="Se avala el cumplimiento de la presente actividad mediante informe en donde con capturas de pantalla se indica 23,32% se organizaron expedientes de la vigencia 2022 en el FUID "/>
    <d v="2023-12-15T00:00:00"/>
    <s v="SI"/>
    <n v="1"/>
    <n v="3.2000000000000001E-2"/>
    <n v="1"/>
  </r>
  <r>
    <s v="SECRETARIA GENERAL"/>
    <x v="19"/>
    <s v="»141-"/>
    <s v="Grupo de Trabajo de Gestión Documental y Archivo"/>
    <n v="1"/>
    <s v="141-6"/>
    <s v="141-6"/>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Expedientes de la Dirección de Nuevas Creaciones, realizada (Informe final y FUID firmado por el GTGDA)."/>
    <n v="0.08"/>
    <m/>
    <n v="100"/>
    <s v="Porcentual"/>
    <s v="% de transferencias documentales realizadas / 100% de transferencias documentales a realizar"/>
    <d v="2023-01-16T00:00:00"/>
    <d v="2023-12-15T00:00:00"/>
    <s v="»141-Grupo de Trabajo de Gestión Documental y Archivo, »2020-Dirección de  Nuevas Creaciones"/>
    <x v="0"/>
    <s v="Cumplida"/>
    <n v="1"/>
    <s v="Se da cumplimiento al producto transferencias documentales primarias de la serie Expedientes de la Dirección de Nuevas Creaciones, se presenta informe y FUID"/>
    <d v="2023-12-15T00:00:00"/>
    <n v="1"/>
    <s v="Se avala el cumplimiento del presente producto medainte informe en el que se indica que se efectuó el cargue en el sistema SGA de los expedientes de la vigencia 1992 equivalente al 31,24% Dde la Dirección de Nuevas creaciones "/>
    <d v="2023-12-15T00:00:00"/>
    <m/>
    <s v="NA"/>
    <n v="0.08"/>
    <m/>
  </r>
  <r>
    <s v="SECRETARIA GENERAL"/>
    <x v="19"/>
    <s v="»141-"/>
    <s v="Grupo de Trabajo de Gestión Documental y Archivo"/>
    <n v="1"/>
    <s v="141-6-1"/>
    <s v="141-6"/>
    <x v="2"/>
    <s v="Operativo"/>
    <s v="N/A"/>
    <s v="N/A"/>
    <s v="N/A"/>
    <s v="N/A"/>
    <s v="N/A"/>
    <s v="N/A"/>
    <s v="Identificar de la serie Expedientes, los que cumplieron sus términos legales y que son objeto de tran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2020-Dirección de  Nuevas Creaciones"/>
    <x v="1"/>
    <s v="Cumplida"/>
    <n v="1"/>
    <s v="Se da cumplimiento a la actividad presentando listados en Excel en los que se relaciona los expedientes a transferir y el pdf donde se identifica el envío a GD."/>
    <d v="2023-01-31T00:00:00"/>
    <n v="1"/>
    <s v="Se avala el cumplimiento de la presente actividad en en el que se indica que 220 expedientes de la vigencia 1992, presentan deterioro biologico o fisicos "/>
    <d v="2023-01-31T00:00:00"/>
    <s v="SI"/>
    <n v="1"/>
    <n v="0"/>
    <m/>
  </r>
  <r>
    <s v="SECRETARIA GENERAL"/>
    <x v="19"/>
    <s v="»141-"/>
    <s v="Grupo de Trabajo de Gestión Documental y Archivo"/>
    <n v="1"/>
    <s v="141-6-2"/>
    <s v="141-6"/>
    <x v="1"/>
    <s v="Operativo"/>
    <s v="N/A"/>
    <s v="N/A"/>
    <s v="N/A"/>
    <s v="N/A"/>
    <s v="N/A"/>
    <s v="N/A"/>
    <s v="Definir vigencia(s) y los expedientes a trabajar (Acta de mesa de trabajo donde se define(n) vigencia(s) y el número de expedientes a trabajar  / único entregable)"/>
    <n v="0.2"/>
    <n v="1.6E-2"/>
    <n v="1"/>
    <s v="Numérica"/>
    <s v="# de actas de reunión donde se definen las vigencias a trabajar /1 acta de reunión donde se indiquen las vigencias a trabajar"/>
    <d v="2023-02-16T00:00:00"/>
    <d v="2023-03-03T00:00:00"/>
    <s v="»141-Grupo de Trabajo de Gestión Documental y Archivo, »2020-Dirección de  Nuevas Creaciones"/>
    <x v="1"/>
    <s v="Cumplida"/>
    <n v="1"/>
    <s v="Se da cumplimiento a la actividad presentando acta en la que se define las vigencias a trabajar."/>
    <d v="2023-02-21T00:00:00"/>
    <n v="1"/>
    <s v="Se avala el cumplimiento de la presente actividad mediante informe en donde con capturas de pantalla se indica 23,32% se organizaron expedientes de la vigencia 2022 en el FUID "/>
    <d v="2023-02-21T00:00:00"/>
    <s v="SI"/>
    <n v="1"/>
    <n v="1.6E-2"/>
    <n v="1"/>
  </r>
  <r>
    <s v="SECRETARIA GENERAL"/>
    <x v="19"/>
    <s v="»141-"/>
    <s v="Grupo de Trabajo de Gestión Documental y Archivo"/>
    <n v="1"/>
    <s v="141-6-3"/>
    <s v="141-6"/>
    <x v="1"/>
    <s v="Operativo"/>
    <s v="N/A"/>
    <s v="N/A"/>
    <s v="N/A"/>
    <s v="N/A"/>
    <s v="N/A"/>
    <s v="N/A"/>
    <s v="Seleccionar la documentación del área que, por su deterioro biológico o físico, debe ser separada para una intervención técnica especial y urgente que permita su recuperación y conservación permanente (1)informe de resultados remitido al área de la selección documental, 2) pdf  de memorando donde se identifique él envió y 3)FUID de documentos seleccionados)."/>
    <n v="0.4"/>
    <n v="3.2000000000000001E-2"/>
    <n v="100"/>
    <s v="Porcentual"/>
    <s v="# de informes de resultados remitido al área de la selección documental, # de pdfs de memorandos donde se identifique él envió y FUID de documentos seleccionados) / 1 informe de resultados remitido al área de la selección documental, 1 pdf  de memorando donde se identifique él envió y 1 FUID de documentos seleccionados)"/>
    <d v="2023-03-06T00:00:00"/>
    <d v="2023-12-15T00:00:00"/>
    <s v="»141-Grupo de Trabajo de Gestión Documental y Archivo"/>
    <x v="0"/>
    <s v="Cumplida"/>
    <n v="1"/>
    <s v="Se da cumplimiento a la actividad seleccionar la documentación del área que, por su deterioro biológico o físico, se presenta informe de resultados remitido al área de la selección documental en el que se incluye evidencia del envió de la información y FUID"/>
    <d v="2023-12-15T00:00:00"/>
    <n v="1"/>
    <s v="Se avala el cumplimiento de la presente actividad mediante informe y excel en este ultimo se relacionan 104 expedientes del banco de patentes  de la vigencia 1992 los cuales estan clasificados como &quot; deterioro biológico "/>
    <d v="2023-12-15T00:00:00"/>
    <s v="SI"/>
    <n v="1"/>
    <n v="3.2000000000000001E-2"/>
    <n v="1"/>
  </r>
  <r>
    <s v="SECRETARIA GENERAL"/>
    <x v="19"/>
    <s v="»141-"/>
    <s v="Grupo de Trabajo de Gestión Documental y Archivo"/>
    <n v="1"/>
    <s v="141-6-4"/>
    <s v="141-6"/>
    <x v="1"/>
    <s v="Operativo"/>
    <s v="N/A"/>
    <s v="N/A"/>
    <s v="N/A"/>
    <s v="N/A"/>
    <s v="N/A"/>
    <s v="N/A"/>
    <s v="Realizar la transferencia primaria en el módulo Sistema de Gestión de Archivo - SGA del 31,24% o cantidad de expedientes organizados en el año 2022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del 31,24% o cantidad de expedientes organizados en el año 2022, se presenta FUID."/>
    <d v="2023-12-15T00:00:00"/>
    <n v="1"/>
    <s v="Se avala cumplimiento de la presente actividad mediante fuid expidientes orgaanizados "/>
    <d v="2023-12-15T00:00:00"/>
    <s v="SI"/>
    <n v="1"/>
    <n v="3.2000000000000001E-2"/>
    <n v="1"/>
  </r>
  <r>
    <s v="SECRETARIA GENERAL"/>
    <x v="19"/>
    <s v="»141-"/>
    <s v="Grupo de Trabajo de Gestión Documental y Archivo"/>
    <n v="1"/>
    <s v="141-7"/>
    <s v="141-7"/>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Casos especiales de expedientes a transferir al archivo central de la Delegatura para el Control y Verificación de Reglamentos Técnicos y Metrología Legal, depurados y transferidos (Informe de resultado de los casos especiales / único entregable)"/>
    <n v="0.08"/>
    <m/>
    <n v="100"/>
    <s v="Porcentual"/>
    <s v="% de casos de expedientes depurados y transferidos /100% de casos de expedientes a depurar y transferir"/>
    <d v="2023-01-16T00:00:00"/>
    <d v="2023-12-15T00:00:00"/>
    <s v="»141-Grupo de Trabajo de Gestión Documental y Archivo, »6000-Delegatura para el Control y Verificación de Reglamentos Técnicos y Metrología Legal  "/>
    <x v="0"/>
    <s v="Cumplida"/>
    <n v="1"/>
    <s v="Se da cumplimiento al producto casos especiales de expedientes a transferir al archivo central de la Delegatura para el Control y Verificación de Reglamentos Técnicos y Metrología Legal, se presenta informe de resultado de los casos especiales"/>
    <d v="2023-12-15T00:00:00"/>
    <n v="1"/>
    <s v="Se avala el cumplimiento del presente producto mediante  informe en el que se relacionan  expedientes de las vigencias 2010 a 2019 donde se indica que hay 11994 expedientes que están en el listado y no se encuentran fisicamente y 14793 expediente que no aparen en el listado pero se encuentran fisicamente"/>
    <d v="2023-12-15T00:00:00"/>
    <m/>
    <s v="NA"/>
    <n v="0.08"/>
    <m/>
  </r>
  <r>
    <s v="SECRETARIA GENERAL"/>
    <x v="19"/>
    <s v="»141-"/>
    <s v="Grupo de Trabajo de Gestión Documental y Archivo"/>
    <n v="1"/>
    <s v="141-7-1"/>
    <s v="141-7"/>
    <x v="1"/>
    <s v="Operativo"/>
    <s v="N/A"/>
    <s v="N/A"/>
    <s v="N/A"/>
    <s v="N/A"/>
    <s v="N/A"/>
    <s v="N/A"/>
    <s v="Verificar de las cantidades de los expedientes que están en el listado a transferir, frente a lo que se encuentra físicamente en bodegas (Listado en Excel que contenga expedientes con observaciones)"/>
    <n v="0.6"/>
    <n v="4.8000000000000001E-2"/>
    <n v="1"/>
    <s v="Numérica"/>
    <s v="# de listados en Excel con observaciones realizadas / 1 listado en  Excel con observaciones realizadas"/>
    <d v="2023-01-16T00:00:00"/>
    <d v="2023-09-30T00:00:00"/>
    <s v="»141-Grupo de Trabajo de Gestión Documental y Archivo, »6000-Delegatura para el Control y Verificación de Reglamentos Técnicos y Metrología Legal  "/>
    <x v="3"/>
    <s v="Cumplida"/>
    <n v="1"/>
    <s v="Se da cumplimiento a la presente actividad, se presenta listado en Excel con las cantidades de expedientes verificados que están en el listado a transferir, frente a lo que se encuentra físicamente en bodegas"/>
    <d v="2023-09-30T00:00:00"/>
    <n v="1"/>
    <s v="Las evidencias permiten validar el cumplimiento de la actividad"/>
    <d v="2023-09-30T00:00:00"/>
    <s v="SI"/>
    <n v="1"/>
    <n v="4.8000000000000001E-2"/>
    <n v="1"/>
  </r>
  <r>
    <s v="SECRETARIA GENERAL"/>
    <x v="19"/>
    <s v="»141-"/>
    <s v="Grupo de Trabajo de Gestión Documental y Archivo"/>
    <n v="1"/>
    <s v="141-7-2"/>
    <s v="141-7"/>
    <x v="1"/>
    <s v="Operativo"/>
    <s v="N/A"/>
    <s v="N/A"/>
    <s v="N/A"/>
    <s v="N/A"/>
    <s v="N/A"/>
    <s v="N/A"/>
    <s v="Presentar a la dependencia los casos especiales por estado de los expedientes, para revisión conjunta y definir las actividades a realizar (1 actas de reunión con definición de actividades  / único entregable)"/>
    <n v="0.15"/>
    <n v="1.2E-2"/>
    <n v="100"/>
    <s v="Porcentual"/>
    <s v="% de casos presentados / 100% de casos a presentar"/>
    <d v="2023-10-02T00:00:00"/>
    <d v="2023-10-30T00:00:00"/>
    <s v="»141-Grupo de Trabajo de Gestión Documental y Archivo, »6000-Delegatura para el Control y Verificación de Reglamentos Técnicos y Metrología Legal  "/>
    <x v="0"/>
    <s v="Cumplida"/>
    <n v="1"/>
    <s v="Se da cumplimiento a la actividad presentar a la dependencia los casos especiales por estado de los expedientes, para revisión conjunta y definir las actividades a realizar, se presenta acta de reunión"/>
    <d v="2023-10-30T00:00:00"/>
    <n v="1"/>
    <s v="Se avala el cumplimiento de la presente actividad mediante acta admnistrativa donde se informa que el centro de documentación realizara el imventario de 1 expdientes que estan en el listado y no se encunetran físicamente y los expdientes que se encuentran fisicamente y no estan en el listado "/>
    <d v="2023-12-15T00:00:00"/>
    <s v="SI"/>
    <n v="1"/>
    <n v="1.2E-2"/>
    <n v="1"/>
  </r>
  <r>
    <s v="SECRETARIA GENERAL"/>
    <x v="19"/>
    <s v="»141-"/>
    <s v="Grupo de Trabajo de Gestión Documental y Archivo"/>
    <n v="1"/>
    <s v="141-7-3"/>
    <s v="141-7"/>
    <x v="1"/>
    <s v="Operativo"/>
    <s v="N/A"/>
    <s v="N/A"/>
    <s v="N/A"/>
    <s v="N/A"/>
    <s v="N/A"/>
    <s v="N/A"/>
    <s v="Cerrar las actividades propuestas en la mesa de trabajo (Informe de las actividades ejecutadas / único entregable)"/>
    <n v="0.25"/>
    <n v="0.02"/>
    <n v="1"/>
    <s v="Numérica"/>
    <s v="# de informes de las actividades ejecutadas / 1 informe  de las actividades ejecutadas"/>
    <d v="2023-11-01T00:00:00"/>
    <d v="2023-12-15T00:00:00"/>
    <s v="»141-Grupo de Trabajo de Gestión Documental y Archivo, »6000-Delegatura para el Control y Verificación de Reglamentos Técnicos y Metrología Legal  "/>
    <x v="0"/>
    <s v="Cumplida"/>
    <n v="1"/>
    <s v="Se da cumplimiento a la actividad cerrar las actividades propuestas en la mesa de trabajo, se presenta informe de las actividades ejecutadas"/>
    <d v="2023-12-15T00:00:00"/>
    <n v="1"/>
    <s v="Se avala el cumplimiento de la presente actividad mediante inform en el que se señala que 11994 expdientes de las vigencias 2010 al 2019 se encontraron el el listado pero no estan fisiscamente y 14793 expedientes que no estan en el listado pero se encontraron fisicamente "/>
    <d v="2023-12-15T00:00:00"/>
    <s v="SI"/>
    <n v="1"/>
    <n v="0.02"/>
    <n v="1"/>
  </r>
  <r>
    <s v="SECRETARIA GENERAL"/>
    <x v="19"/>
    <s v="»141-"/>
    <s v="Grupo de Trabajo de Gestión Documental y Archivo"/>
    <n v="1"/>
    <s v="141-8"/>
    <s v="141-8"/>
    <x v="0"/>
    <s v="Operativo"/>
    <s v="Desplegar toda la capacidad técnica y tecnológica de la Entidad para ponerla al servicio de los usuarios internos y externos "/>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Selección de la documentación de la Delegatura para el Control y Verificación de Reglamentos Técnicos y Metrología Legal que, por sus criterios técnicos y el carácter representativo de la Entidad para conservación permanente, realizada (Informe de resultados de la selección documental y FUID de documentos seleccionados aprobados)"/>
    <n v="0.08"/>
    <m/>
    <n v="100"/>
    <s v="Porcentual"/>
    <s v="% de la selección de documentación realizada / 100% de la selección de documentación a realizar"/>
    <d v="2023-03-01T00:00:00"/>
    <d v="2023-12-15T00:00:00"/>
    <s v="»141-Grupo de Trabajo de Gestión Documental y Archivo, »6000-Delegatura para el Control y Verificación de Reglamentos Técnicos y Metrología Legal  "/>
    <x v="0"/>
    <s v="Cumplida"/>
    <n v="1"/>
    <s v="Se da cumplimiento al producto Selección de la documentación de la Delegatura para el Control y Verificación de Reglamentos Técnicos y Metrología Legal que, por sus criterios técnicos y el carácter representativo de la Entidad para conservación permanente, se presenta informe de resultados de la selección documental y FUID"/>
    <d v="2023-12-15T00:00:00"/>
    <n v="1"/>
    <s v="Se avala el cumplimiento de la presente actividad mediante informe donde se indica que :Actividades realizadas._x000a_1. Alistamiento de los expedientes _x000a_2. Depuración y eliminación de elementos abrasivos de cada uno de los expedientes._x000a_3. Aplicación de los procesos de limpieza de acuerdo con establecido en el Instructivo de _x000a_Limpieza y Desinfección de Unidades de Almacenamiento y Documentos DG01-I1._x000a_4. Los expedientes se almacenaron en unidades de conservación carpetas y cajas según_x000a_lo establecido en el Programa de Almacenamiento y realmaceniamiento GD01-F29._x000a_5. Se verifico que los documentos no superen los 200 folios respetando la integridad del _x000a_expediente. Asi mismo se allegan FUID de las vigencias 2010 al 2019"/>
    <d v="2023-12-15T00:00:00"/>
    <m/>
    <s v="NA"/>
    <n v="0.08"/>
    <m/>
  </r>
  <r>
    <s v="SECRETARIA GENERAL"/>
    <x v="19"/>
    <s v="»141-"/>
    <s v="Grupo de Trabajo de Gestión Documental y Archivo"/>
    <n v="1"/>
    <s v="141-8-1"/>
    <s v="141-8"/>
    <x v="1"/>
    <s v="Operativo"/>
    <s v="N/A"/>
    <s v="N/A"/>
    <s v="N/A"/>
    <s v="N/A"/>
    <s v="N/A"/>
    <s v="N/A"/>
    <s v="Presentar a la dependencia de la serie expedientes las vigencias  y la metodología aplicar para la selección documental (acta de reunión que contendrá la metodología a aplicar / único entregable)."/>
    <n v="0.2"/>
    <n v="1.6E-2"/>
    <n v="1"/>
    <s v="Numérica"/>
    <s v="# de actas de reunión que contenga la metodología aplicar para la selección documental / 1 acta de reunión que contenga la metodología aplicar para la selección documental"/>
    <d v="2023-03-01T00:00:00"/>
    <d v="2023-03-30T00:00:00"/>
    <s v="»141-Grupo de Trabajo de Gestión Documental y Archivo, »6000-Delegatura para el Control y Verificación de Reglamentos Técnicos y Metrología Legal  "/>
    <x v="1"/>
    <s v="Cumplida"/>
    <n v="1"/>
    <s v="Se da cumplimiento a la actividad y se presenta acta de reunión que contiene la metodología a aplicar en la selección documental"/>
    <d v="2023-03-29T00:00:00"/>
    <n v="1"/>
    <s v="Se avala el cumplimiento de la presente actividad mediante acta donde se indica que la metodología a trabajar se encuentra consignada en el instructivo GD01-I-18 Instructivo para la aplicación de la disposición final de documentos "/>
    <d v="2023-03-29T00:00:00"/>
    <s v="SI"/>
    <n v="1"/>
    <n v="1.6E-2"/>
    <n v="1"/>
  </r>
  <r>
    <s v="SECRETARIA GENERAL"/>
    <x v="19"/>
    <s v="»141-"/>
    <s v="Grupo de Trabajo de Gestión Documental y Archivo"/>
    <n v="1"/>
    <s v="141-8-2"/>
    <s v="141-8"/>
    <x v="1"/>
    <s v="Operativo"/>
    <s v="N/A"/>
    <s v="N/A"/>
    <s v="N/A"/>
    <s v="N/A"/>
    <s v="N/A"/>
    <s v="N/A"/>
    <s v="Enviar a la dependencia el FUID objeto de la selección documental (pdf de correo electrónico indicando el cumplimiento de la actividad con FUID objeto de la selección documental / único entregable)"/>
    <n v="0.35"/>
    <n v="2.7999999999999997E-2"/>
    <n v="1"/>
    <s v="Numérica"/>
    <s v="# de pdf de correos electrónicos indicando el cumplimiento de la actividad con FUID objeto de la selección documental / 1 pdf de correo electrónicos indicando el cumplimiento de la actividad con FUID objeto de la selección documental"/>
    <d v="2023-04-03T00:00:00"/>
    <d v="2023-04-14T00:00:00"/>
    <s v="»141-Grupo de Trabajo de Gestión Documental y Archivo, »6000-Delegatura para el Control y Verificación de Reglamentos Técnicos y Metrología Legal  "/>
    <x v="2"/>
    <s v="Cumplida"/>
    <n v="1"/>
    <s v="Se da cumplimiento a la actividad presentando listados en Excel en los que se relaciona los expedientes a transferir y el pdf donde se identifica el envío a GD."/>
    <d v="2023-04-03T00:00:00"/>
    <n v="1"/>
    <s v="Se avala el cumplimiento de la presente actividad mediante captura de pantalla del correo electrónico donde se indica que se remite FUID al área."/>
    <d v="2023-04-03T00:00:00"/>
    <s v="SI"/>
    <n v="1"/>
    <n v="2.7999999999999997E-2"/>
    <n v="1"/>
  </r>
  <r>
    <s v="SECRETARIA GENERAL"/>
    <x v="19"/>
    <s v="»141-"/>
    <s v="Grupo de Trabajo de Gestión Documental y Archivo"/>
    <n v="1"/>
    <s v="141-8-3"/>
    <s v="141-8"/>
    <x v="2"/>
    <s v="Operativo"/>
    <s v="N/A"/>
    <s v="N/A"/>
    <s v="N/A"/>
    <s v="N/A"/>
    <s v="N/A"/>
    <s v="N/A"/>
    <s v="Identificar y remitir los expedientes a los cuales les aplique la metodología de selección, FUID con la identificación de los expedientes seleccionados (correo electrónico indicando el cumplimiento de la actividad y FUID / único entregable)"/>
    <n v="0"/>
    <n v="0"/>
    <n v="100"/>
    <s v="Porcentual"/>
    <s v="% de expedientes identificados y remitidos / 100% de expedientes a identificar y remitir"/>
    <d v="2023-04-17T00:00:00"/>
    <d v="2023-08-31T00:00:00"/>
    <s v="»6000-Delegatura para el Control y Verificación de Reglamentos Técnicos y Metrología Legal  "/>
    <x v="3"/>
    <s v="Cumplida"/>
    <n v="1"/>
    <s v="Se da cumplimiento a la presente actividad, se presenta correo electrónico indicando los expedientes a aplicar la metodología de selección y FUID de los expedientes seleccionados a conservación total."/>
    <d v="2023-08-31T00:00:00"/>
    <n v="1"/>
    <s v="Las evidencias permiten validar el cumplimiento de la actividad"/>
    <d v="2023-09-30T00:00:00"/>
    <s v="SI"/>
    <n v="1"/>
    <n v="0"/>
    <m/>
  </r>
  <r>
    <s v="SECRETARIA GENERAL"/>
    <x v="19"/>
    <s v="»141-"/>
    <s v="Grupo de Trabajo de Gestión Documental y Archivo"/>
    <n v="1"/>
    <s v="141-8-4"/>
    <s v="141-8"/>
    <x v="1"/>
    <s v="Operativo"/>
    <s v="N/A"/>
    <s v="N/A"/>
    <s v="N/A"/>
    <s v="N/A"/>
    <s v="N/A"/>
    <s v="N/A"/>
    <s v="Aplicar la selección documental en las series y vigencias presentadas (informe de resultados de la selección documental  / Único entregable)"/>
    <n v="0.45"/>
    <n v="3.6000000000000004E-2"/>
    <n v="1"/>
    <s v="Numérica"/>
    <s v="# de informes de resultados de la selección documental / 1 informe de resultados de la selección documental "/>
    <d v="2023-09-04T00:00:00"/>
    <d v="2023-12-15T00:00:00"/>
    <s v="»141-Grupo de Trabajo de Gestión Documental y Archivo"/>
    <x v="0"/>
    <s v="Cumplida"/>
    <n v="1"/>
    <s v="Se da cumplimiento a la actividad aplicar la selección documental en las series y vigencias presentadas, se presenta informe de resultados de la selección documental"/>
    <d v="2023-12-15T00:00:00"/>
    <n v="1"/>
    <s v="Se avala el cumplimiento de la presente actividad mediante informe mediante el cual se informa que se realizaron las siguientes actividades a los expedientes   Alistamiento de los expedientes _x000a_2. Depuración y eliminación de elementos abrasivos de cada uno de los expedientes._x000a_3. Aplicación de los procesos de limpieza de acuerdo con establecido en el Instructivo de _x000a_Limpieza y Desinfección de Unidades de Almacenamiento y Documentos DG01-I1._x000a_4. Los expedientes se almacenaron en unidades de conservación carpetas y cajas según_x000a_lo establecido en el Programa de Almacenamiento y realmaceniamiento GD01-F29._x000a_5. Se verifico que los documentos no superen los 200 folios respetando la integridad del _x000a_expediente"/>
    <d v="2023-12-15T00:00:00"/>
    <s v="SI"/>
    <n v="1"/>
    <n v="3.6000000000000004E-2"/>
    <n v="1"/>
  </r>
  <r>
    <s v="SECRETARIA GENERAL"/>
    <x v="19"/>
    <s v="»141-"/>
    <s v="Grupo de Trabajo de Gestión Documental y Archivo"/>
    <n v="1"/>
    <s v="141-9"/>
    <s v="141-9"/>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de expedientes, de la Dirección de Investigaciones de Protección de Usuarios de Servicios de Comunicaciones, realizada (Informe final y FUID firmado por el GTGDA)."/>
    <n v="0.08"/>
    <m/>
    <n v="100"/>
    <s v="Porcentual"/>
    <s v="% de transferencias documentales realizadas / 100% de transferencias documentales a realizar"/>
    <d v="2023-01-16T00:00:00"/>
    <d v="2023-12-15T00:00:00"/>
    <s v="»141-Grupo de Trabajo de Gestión Documental y Archivo, »3200-Dirección de Investigaciones de Protección de Usuarios de Servicios de Comunicaciones "/>
    <x v="0"/>
    <s v="Cumplida"/>
    <n v="1"/>
    <s v="Se da cumplimiento al producto transferencias documentales primarias de la serie de expedientes, de la Dirección de Investigaciones de Protección de Usuarios de Servicios de Comunicaciones, se presenta informe y FUID"/>
    <d v="2023-12-15T00:00:00"/>
    <n v="1"/>
    <s v="Se avala el cumplimiento del presente producto mediante fuid que contiene 3719 expedientes de la seies 2012 "/>
    <d v="2023-12-15T00:00:00"/>
    <m/>
    <s v="NA"/>
    <n v="0.08"/>
    <m/>
  </r>
  <r>
    <s v="SECRETARIA GENERAL"/>
    <x v="19"/>
    <s v="»141-"/>
    <s v="Grupo de Trabajo de Gestión Documental y Archivo"/>
    <n v="1"/>
    <s v="141-9-1"/>
    <s v="141-9"/>
    <x v="2"/>
    <s v="Operativo"/>
    <s v="N/A"/>
    <s v="N/A"/>
    <s v="N/A"/>
    <s v="N/A"/>
    <s v="N/A"/>
    <s v="N/A"/>
    <s v="Identificar de la serie Expedientes, los que cumplieron sus términos legales y que son objeto de tra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3200-Dirección de Investigaciones de Protección de Usuarios de Servicios de Comunicaciones "/>
    <x v="1"/>
    <s v="Cumplida"/>
    <n v="1"/>
    <s v="Se da cumplimiento a la actividad presentando listados en Excel en los que se relaciona los expedientes a transferir y el pdf donde se identifica el envío a GD."/>
    <d v="2023-02-14T00:00:00"/>
    <n v="1"/>
    <s v="Se avala el cumplimiento de la presente actividad mediante Excel donde se relacionan los expediente objeto de transferencia . Así mismo correo electrónico dirigido al líder del proceso donde se indican el total de expedientes a trabajar así: vigencias 2012 a 2019 4.785 (DENUNCIAS) vigencia 2018 148 (VISISTAS DE INSPECCIÓN) expedientes, 2012 a 2019 3.974 (SILENCIO ADMINISTRATIVO POSITIVO) 48.120 VIGENCIAS 2012 A 2019 48.120  "/>
    <d v="2023-02-14T00:00:00"/>
    <s v="SI"/>
    <n v="1"/>
    <n v="0"/>
    <m/>
  </r>
  <r>
    <s v="SECRETARIA GENERAL"/>
    <x v="19"/>
    <s v="»141-"/>
    <s v="Grupo de Trabajo de Gestión Documental y Archivo"/>
    <n v="1"/>
    <s v="141-9-2"/>
    <s v="141-9"/>
    <x v="1"/>
    <s v="Operativo"/>
    <s v="N/A"/>
    <s v="N/A"/>
    <s v="N/A"/>
    <s v="N/A"/>
    <s v="N/A"/>
    <s v="N/A"/>
    <s v="Definir vigencia(s) y los expedientes a trabajar (Acta de mesa de trabajo donde se define el número de expedientes a trabajar  / único entregable)"/>
    <n v="0.2"/>
    <n v="1.6E-2"/>
    <n v="1"/>
    <s v="Numérica"/>
    <s v="# de actas de reunión donde se definen las vigencias a trabajar / 1 acta de reunión donde se indiquen las vigencias a trabajar"/>
    <d v="2023-02-16T00:00:00"/>
    <d v="2023-03-03T00:00:00"/>
    <s v="»141-Grupo de Trabajo de Gestión Documental y Archivo, »3200-Dirección de Investigaciones de Protección de Usuarios de Servicios de Comunicaciones "/>
    <x v="1"/>
    <s v="Cumplida"/>
    <n v="1"/>
    <s v="Se da cumplimiento a la actividad presentando acta en la que se define las vigencias a trabajar."/>
    <d v="2023-03-01T00:00:00"/>
    <n v="1"/>
    <s v="Se avala el cumplimiento de la presente actividad mediante acta donde se definen las vigencias a trabajar."/>
    <d v="2023-03-01T00:00:00"/>
    <s v="SI"/>
    <n v="1"/>
    <n v="1.6E-2"/>
    <n v="1"/>
  </r>
  <r>
    <s v="SECRETARIA GENERAL"/>
    <x v="19"/>
    <s v="»141-"/>
    <s v="Grupo de Trabajo de Gestión Documental y Archivo"/>
    <n v="1"/>
    <s v="141-9-3"/>
    <s v="141-9"/>
    <x v="1"/>
    <s v="Operativo"/>
    <s v="N/A"/>
    <s v="N/A"/>
    <s v="N/A"/>
    <s v="N/A"/>
    <s v="N/A"/>
    <s v="N/A"/>
    <s v="Seleccionar la documentación del área que, por sus criterios técnicos y el carácter representativo de la Entidad, se deben conservar permanentemente (informe de resultados de la selección documental y FUID de documentos seleccionados aprobados / único entregable)."/>
    <n v="0.4"/>
    <n v="3.2000000000000001E-2"/>
    <n v="100"/>
    <s v="Porcentual"/>
    <s v="# de informes de resultados de la selección documental y FUID de documentos seleccionados aprobados / 1 informe de resultados de la selección documental y FUID de documentos seleccionados aprobados"/>
    <d v="2023-03-06T00:00:00"/>
    <d v="2023-10-31T00:00:00"/>
    <s v="»141-Grupo de Trabajo de Gestión Documental y Archivo, »3200-Dirección de Investigaciones de Protección de Usuarios de Servicios de Comunicaciones "/>
    <x v="0"/>
    <s v="Cumplida"/>
    <n v="1"/>
    <s v="Se da cumplimiento a la actividad seleccionar la documentación del área que, por sus criterios técnicos y el carácter representativo de la Entidad, se deben conservar permanentemente, se presenta informe de resultados de la selección documental y FUID"/>
    <d v="2023-10-31T00:00:00"/>
    <n v="1"/>
    <s v="Se avala el cumplimiento de la presente actividad mediante fuid que indica que la serie de expedientes intervenidos corresponden a la serie 2012"/>
    <d v="2023-10-31T00:00:00"/>
    <s v="SI"/>
    <n v="1"/>
    <n v="3.2000000000000001E-2"/>
    <n v="1"/>
  </r>
  <r>
    <s v="SECRETARIA GENERAL"/>
    <x v="19"/>
    <s v="»141-"/>
    <s v="Grupo de Trabajo de Gestión Documental y Archivo"/>
    <n v="1"/>
    <s v="141-9-4"/>
    <s v="141-9"/>
    <x v="1"/>
    <s v="Operativo"/>
    <s v="N/A"/>
    <s v="N/A"/>
    <s v="N/A"/>
    <s v="N/A"/>
    <s v="N/A"/>
    <s v="N/A"/>
    <s v="Realizar la transferencia primaria en el módulo Sistema de Gestión de Archivo - SGA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se presenta FUID"/>
    <d v="2023-12-15T00:00:00"/>
    <n v="1"/>
    <s v="Se avala el cumplimiento de la presente actividad mediante fuid que indica que la serie de exoedientes intervenidos corresponden a la serie 2012 transferencia SGA "/>
    <d v="2023-12-15T00:00:00"/>
    <s v="SI"/>
    <n v="1"/>
    <n v="3.2000000000000001E-2"/>
    <n v="1"/>
  </r>
  <r>
    <s v="SECRETARIA GENERAL"/>
    <x v="19"/>
    <s v="»141-"/>
    <s v="Grupo de Trabajo de Gestión Documental y Archivo"/>
    <n v="1"/>
    <s v="141-10"/>
    <s v="141-10"/>
    <x v="0"/>
    <s v="Operativo"/>
    <s v="Optimizar los recursos presupuestales de la SIC, procurando una distribución eficiente en el marco de las políticas de austeridad del Gobierno Nacional"/>
    <s v="8-Modelo Integrado de Planeación y Gestión "/>
    <s v="SI"/>
    <s v="  6»Fortalecimiento del sistema de atención al ciudadano de la superintendencia de industria y comercio a nivel  nacional"/>
    <s v=" 16.Gestión documental"/>
    <s v=" 1- Plan Anual de Adquisiciones,  18- Conservación  Documental ,  23- Plan Institucional de Archivos (PINAR)"/>
    <s v="Transferencias documentales primarias de la serie de expedientes, de la Dirección de Investigaciones de Protección al Consumidor, realizada (Informe final y FUID firmado por el GTGDA)."/>
    <n v="0.08"/>
    <m/>
    <n v="100"/>
    <s v="Porcentual"/>
    <s v="% de transferencias documentales realizadas / 100% de transferencias documentales a realizar"/>
    <d v="2023-01-16T00:00:00"/>
    <d v="2023-12-15T00:00:00"/>
    <s v="»141-Grupo de Trabajo de Gestión Documental y Archivo, »3100-Dirección de Investigaciones de Protección al Consumidor      "/>
    <x v="0"/>
    <s v="Cumplida"/>
    <n v="1"/>
    <s v="Se da cumplimiento al producto transferencias documentales primarias de la serie de expedientes, de la Dirección de Investigaciones de Protección al Consumidor, se presenta informe y FUID"/>
    <d v="2023-12-15T00:00:00"/>
    <n v="1"/>
    <s v="Se avala el cumplimiento del presente producto mediante fuid serie 2012 "/>
    <d v="2023-12-15T00:00:00"/>
    <m/>
    <s v="NA"/>
    <n v="0.08"/>
    <m/>
  </r>
  <r>
    <s v="SECRETARIA GENERAL"/>
    <x v="19"/>
    <s v="»141-"/>
    <s v="Grupo de Trabajo de Gestión Documental y Archivo"/>
    <n v="1"/>
    <s v="141-10-1"/>
    <s v="141-10"/>
    <x v="2"/>
    <s v="Operativo"/>
    <s v="N/A"/>
    <s v="N/A"/>
    <s v="N/A"/>
    <s v="N/A"/>
    <s v="N/A"/>
    <s v="N/A"/>
    <s v="Identificar de la serie Expedientes, los que cumplieron sus términos legales y que son objeto de trasferencia primaria (Listado en Excel que relacione los expedientes a transferir y pdf donde se identifique él envió por correo al líder documental -único entregable)"/>
    <n v="0"/>
    <n v="0"/>
    <n v="1"/>
    <s v="Numérica"/>
    <s v="# de listados en Excel que relacionen los expedientes a transferir y # de pdfs donde se identifique el envió por correo al líder documental / 1 Listado en Excel que relacionen los expedientes a transferir y  1 pdf donde se identifique él envió por correo al líder documental"/>
    <d v="2023-01-16T00:00:00"/>
    <d v="2023-02-15T00:00:00"/>
    <s v="»3100-Dirección de Investigaciones de Protección al Consumidor      "/>
    <x v="1"/>
    <s v="Cumplida"/>
    <n v="1"/>
    <s v="Se da cumplimiento a la actividad presentando listados en Excel en los que se relaciona los expedientes a transferir y el pdf donde se identifica el envío a GD."/>
    <d v="2023-02-15T00:00:00"/>
    <n v="1"/>
    <s v="Se avala el cumplimiento de la presente actividad donde se evidencia Excel con relación de expedientes que son objeto de transferencia"/>
    <d v="2023-02-15T00:00:00"/>
    <s v="SI"/>
    <n v="1"/>
    <n v="0"/>
    <m/>
  </r>
  <r>
    <s v="SECRETARIA GENERAL"/>
    <x v="19"/>
    <s v="»141-"/>
    <s v="Grupo de Trabajo de Gestión Documental y Archivo"/>
    <n v="1"/>
    <s v="141-10-2"/>
    <s v="141-10"/>
    <x v="1"/>
    <s v="Operativo"/>
    <s v="N/A"/>
    <s v="N/A"/>
    <s v="N/A"/>
    <s v="N/A"/>
    <s v="N/A"/>
    <s v="N/A"/>
    <s v="Definir vigencia(s) y los expedientes a trabajar (Acta de mesa de trabajo donde se define el número de expedientes a trabajar  / único entregable)"/>
    <n v="0.2"/>
    <n v="1.6E-2"/>
    <n v="1"/>
    <s v="Numérica"/>
    <s v="# de actas de reunión donde se definen las vigencias a trabajar /1 acta de reunión donde se indiquen las vigencias a trabajar"/>
    <d v="2023-02-16T00:00:00"/>
    <d v="2023-03-03T00:00:00"/>
    <s v="»141-Grupo de Trabajo de Gestión Documental y Archivo, »3100-Dirección de Investigaciones de Protección al Consumidor      "/>
    <x v="1"/>
    <s v="Cumplida"/>
    <n v="1"/>
    <s v="Se da cumplimiento a la actividad presentando acta en la que se define las vigencias a trabajar."/>
    <d v="2023-03-02T00:00:00"/>
    <n v="1"/>
    <s v="Se avala el cumplimiento de la presente actividad mediante acta donde se definen la cantidad de expedientes a trabajar así 1999 (7), 2000 (189, 2001 (63) 20002 ( 90) 2003 (285), 2016 619 , 2017 (280),2018 (201) 2019 105 "/>
    <d v="2023-03-02T00:00:00"/>
    <s v="SI"/>
    <n v="1"/>
    <n v="1.6E-2"/>
    <n v="1"/>
  </r>
  <r>
    <s v="SECRETARIA GENERAL"/>
    <x v="19"/>
    <s v="»141-"/>
    <s v="Grupo de Trabajo de Gestión Documental y Archivo"/>
    <n v="1"/>
    <s v="141-10-3"/>
    <s v="141-10"/>
    <x v="1"/>
    <s v="Operativo"/>
    <s v="N/A"/>
    <s v="N/A"/>
    <s v="N/A"/>
    <s v="N/A"/>
    <s v="N/A"/>
    <s v="N/A"/>
    <s v="Seleccionar la documentación del área que, por sus criterios técnicos y el carácter representativo de la Entidad, se deben conservar permanentemente (informe de resultados de la selección documental y FUID de documentos seleccionados aprobados / único entregable)."/>
    <n v="0.4"/>
    <n v="3.2000000000000001E-2"/>
    <n v="100"/>
    <s v="Porcentual"/>
    <s v="# de informes de resultados de la selección documental y FUID de documentos seleccionados aprobados / 1 informe de resultados de la selección documental y FUID de documentos seleccionados aprobados"/>
    <d v="2023-03-06T00:00:00"/>
    <d v="2023-10-31T00:00:00"/>
    <s v="»141-Grupo de Trabajo de Gestión Documental y Archivo, »3100-Dirección de Investigaciones de Protección al Consumidor      "/>
    <x v="0"/>
    <s v="Cumplida"/>
    <n v="1"/>
    <s v="Se da cumplimiento a la actividad seleccionar la documentación del área que, por sus criterios técnicos y el carácter representativo de la Entidad, se deben conservar permanentemente, se presenta informe de resultados de la selección documental y FUID"/>
    <d v="2023-10-31T00:00:00"/>
    <n v="1"/>
    <s v="Se avala el cumplimiento de la presente actividad mediante fuid que indica que la serie de expedientes intervenidos corresponden a la serie 2012"/>
    <d v="2023-10-31T00:00:00"/>
    <s v="SI"/>
    <n v="1"/>
    <n v="3.2000000000000001E-2"/>
    <n v="1"/>
  </r>
  <r>
    <s v="SECRETARIA GENERAL"/>
    <x v="19"/>
    <s v="»141-"/>
    <s v="Grupo de Trabajo de Gestión Documental y Archivo"/>
    <n v="1"/>
    <s v="141-10-4"/>
    <s v="141-10"/>
    <x v="1"/>
    <s v="Operativo"/>
    <s v="N/A"/>
    <s v="N/A"/>
    <s v="N/A"/>
    <s v="N/A"/>
    <s v="N/A"/>
    <s v="N/A"/>
    <s v="Realizar la transferencia primaria en el módulo Sistema de Gestión de Archivo - SGA (FUID generado por el Sistema de Gestión de Archivo / único entregable)"/>
    <n v="0.4"/>
    <n v="3.2000000000000001E-2"/>
    <n v="1"/>
    <s v="Numérica"/>
    <s v="# de FUID generados  por el Sistema de Gestión de Archivo / 1 FUID  generado  por el Sistema de Gestión de Archivo "/>
    <d v="2023-09-04T00:00:00"/>
    <d v="2023-12-15T00:00:00"/>
    <s v="»141-Grupo de Trabajo de Gestión Documental y Archivo"/>
    <x v="0"/>
    <s v="Cumplida"/>
    <n v="1"/>
    <s v="Se da cumplimiento a la actividad realizar la transferencia primaria en el módulo Sistema de Gestión de Archivo - SGA, se presenta FUID"/>
    <d v="2023-12-15T00:00:00"/>
    <n v="1"/>
    <s v="Se avala el cumplimiento del presente producto mediante fuid serie 2012 "/>
    <d v="2023-12-15T00:00:00"/>
    <s v="SI"/>
    <n v="1"/>
    <n v="3.2000000000000001E-2"/>
    <n v="1"/>
  </r>
  <r>
    <s v="SECRETARIA GENERAL"/>
    <x v="19"/>
    <s v="»141-"/>
    <s v="Grupo de Trabajo de Gestión Documental y Archivo"/>
    <n v="1"/>
    <s v="141-11"/>
    <s v="141-11"/>
    <x v="0"/>
    <s v="Operativo"/>
    <s v="Desplegar toda la capacidad técnica y tecnológica de la Entidad para ponerla al servicio de los usuarios internos y externos "/>
    <s v="8-Modelo Integrado de Planeación y Gestión "/>
    <s v="NO"/>
    <s v="  6»Fortalecimiento del sistema de atención al ciudadano de la superintendencia de industria y comercio a nivel  nacional"/>
    <s v=" 16.Gestión documental"/>
    <s v=" 14-PTEP - Transparencia y acceso a la información ,  18- Conservación  Documental ,  23- Plan Institucional de Archivos (PINAR)"/>
    <s v="Plan de trabajo de MIPG de la Política de Gestión Documental, Ejecutada (Evidencia de la ejecución de actividades propuestas) "/>
    <n v="0.1"/>
    <m/>
    <n v="100"/>
    <s v="Porcentual"/>
    <s v="% de planes de trabajo MIPG ejecutados / 100% de los planes de trabajo MIPG a ejecutar"/>
    <d v="2023-01-11T00:00:00"/>
    <d v="2023-12-15T00:00:00"/>
    <s v="»141-Grupo de Trabajo de Gestión Documental y Archivo"/>
    <x v="0"/>
    <s v="Cumplida"/>
    <n v="1"/>
    <s v="Se da cumplimiento al plan de trabajo de MIPG ejecutadas al 100% las actividades propuestas "/>
    <d v="2023-12-15T00:00:00"/>
    <n v="1"/>
    <s v="Se avalael cumplimiento del producto mediante la verificación de actividades planteadas en el plan de trabajo "/>
    <d v="2023-12-15T00:00:00"/>
    <m/>
    <s v="NA"/>
    <n v="0.1"/>
    <m/>
  </r>
  <r>
    <s v="SECRETARIA GENERAL"/>
    <x v="19"/>
    <s v="»141-"/>
    <s v="Grupo de Trabajo de Gestión Documental y Archivo"/>
    <n v="1"/>
    <s v="141-11-1"/>
    <s v="141-11"/>
    <x v="1"/>
    <s v="Operativo"/>
    <s v="N/A"/>
    <s v="N/A"/>
    <s v="N/A"/>
    <s v="N/A"/>
    <s v="N/A"/>
    <s v="N/A"/>
    <s v="Ejecutar el plan de trabajo de MIPG de la política de gestión documental (evidencia del cumplimiento de las actividades)"/>
    <n v="1"/>
    <n v="0.1"/>
    <n v="100"/>
    <s v="Porcentual"/>
    <s v="% de planes de trabajo MIPG ejecutados / 100% de los planes de trabajo MIPG a ejecutar"/>
    <d v="2023-01-11T00:00:00"/>
    <d v="2023-12-15T00:00:00"/>
    <s v="»141-Grupo de Trabajo de Gestión Documental y Archivo"/>
    <x v="0"/>
    <s v="Cumplida"/>
    <n v="1"/>
    <s v="Se da cumplimiento al seguimiento del plan de trabajo de MIPG- Política Gestión Documental. Todas las actividades propuestas para la vigencia quedan realizadas de acuerdo con el alcance propuesto para las mismas."/>
    <d v="2023-12-15T00:00:00"/>
    <n v="1"/>
    <s v="Se avalael cumplimiento de la presente actividad mediante la verificación de actividades planteadas en el plan de trabajo. Evidenciando cada uno de los entregables "/>
    <d v="2023-12-15T00:00:00"/>
    <s v="SI"/>
    <n v="1"/>
    <n v="0.1"/>
    <n v="1"/>
  </r>
  <r>
    <s v="SECRETARIA GENERAL"/>
    <x v="19"/>
    <s v="»141-"/>
    <s v="Grupo de Trabajo de Gestión Documental y Archivo"/>
    <n v="1"/>
    <s v="141-12"/>
    <s v="141-12"/>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41-Grupo de Trabajo de Gestión Documental y Archivo"/>
    <x v="0"/>
    <s v="Vencida"/>
    <s v="NA"/>
    <s v="NA"/>
    <s v="NA"/>
    <m/>
    <s v="NA"/>
    <s v="NA"/>
    <s v="NA"/>
    <s v="NA"/>
    <n v="0"/>
    <m/>
  </r>
  <r>
    <s v="SECRETARIA GENERAL"/>
    <x v="19"/>
    <s v="»141-"/>
    <s v="Grupo de Trabajo de Gestión Documental y Archivo"/>
    <n v="1"/>
    <s v="141-12-1"/>
    <s v="141-12"/>
    <x v="4"/>
    <s v="Act Compartida"/>
    <s v="N/A"/>
    <s v="N/A"/>
    <s v="N/A"/>
    <s v="N/A"/>
    <s v="N/A"/>
    <s v="N/A"/>
    <s v="Ejecutar las actividades compartidas cuya fecha de vencimiento se encuentra dentro del primer trimestre del año "/>
    <n v="0.1"/>
    <n v="0.1"/>
    <n v="1"/>
    <s v="Numérica"/>
    <s v="Sumatoria logros ponderados verificados actividades programadas / promedio meta ponderada periodo evaluado "/>
    <d v="2023-01-01T00:00:00"/>
    <d v="2023-03-31T00:00:00"/>
    <s v="»141-Grupo de Trabajo de Gestión Documental y Archivo"/>
    <x v="1"/>
    <s v="Cumplida"/>
    <n v="1"/>
    <s v="1 Actividad programadas para el primer trimestre reportaron avances del 100%"/>
    <d v="2023-03-31T00:00:00"/>
    <n v="1"/>
    <s v="De acuerdo con el soporte entregado la actividad fue cumplida"/>
    <d v="2023-03-31T00:00:00"/>
    <s v="SI"/>
    <n v="1"/>
    <n v="0.1"/>
    <m/>
  </r>
  <r>
    <s v="SECRETARIA GENERAL"/>
    <x v="19"/>
    <s v="»141-"/>
    <s v="Grupo de Trabajo de Gestión Documental y Archivo"/>
    <n v="1"/>
    <s v="141-12-2"/>
    <s v="141-12"/>
    <x v="5"/>
    <s v="Act Compartida"/>
    <s v="N/A"/>
    <s v="N/A"/>
    <s v="N/A"/>
    <s v="N/A"/>
    <s v="N/A"/>
    <s v="N/A"/>
    <s v="Ejecutar las actividades compartidas cuya fecha de vencimiento se encuentra dentro del segundo trimestre del año "/>
    <n v="0.3"/>
    <n v="0.3"/>
    <n v="3"/>
    <s v="Numérica"/>
    <s v="Sumatoria logros ponderados verificados actividades programadas / promedio meta ponderada periodo evaluado "/>
    <d v="2023-04-01T00:00:00"/>
    <d v="2023-06-30T00:00:00"/>
    <s v="»141-Grupo de Trabajo de Gestión Documental y Archivo"/>
    <x v="2"/>
    <s v="Cumplida"/>
    <n v="1"/>
    <s v="3 Actividades programadas para el segundo trimestre reportaron avances del 100%"/>
    <d v="2023-06-30T00:00:00"/>
    <n v="1"/>
    <s v="3 Actividades programadas para el segundo trimestre reportaron avances del 100%"/>
    <d v="2023-06-30T00:00:00"/>
    <s v="SI"/>
    <n v="1"/>
    <n v="0.3"/>
    <m/>
  </r>
  <r>
    <s v="SECRETARIA GENERAL"/>
    <x v="19"/>
    <s v="»141-"/>
    <s v="Grupo de Trabajo de Gestión Documental y Archivo"/>
    <n v="1"/>
    <s v="141-12-3"/>
    <s v="141-12"/>
    <x v="7"/>
    <s v="Act Compartida"/>
    <s v="N/A"/>
    <s v="N/A"/>
    <s v="N/A"/>
    <s v="N/A"/>
    <s v="N/A"/>
    <s v="N/A"/>
    <s v="Ejecutar las actividades compartidas cuya fecha de vencimiento se encuentra dentro del tercer trimestre del año "/>
    <n v="0.2"/>
    <n v="0.2"/>
    <n v="2"/>
    <s v="Numérica"/>
    <s v="Sumatoria logros ponderados verificados actividades programadas / promedio meta ponderada periodo evaluado "/>
    <d v="2023-07-01T00:00:00"/>
    <d v="2023-09-30T00:00:00"/>
    <s v="»141-Grupo de Trabajo de Gestión Documental y Archivo"/>
    <x v="3"/>
    <s v="Cumplida"/>
    <n v="1"/>
    <s v="Se realizaron las 2 Actividades programadas"/>
    <d v="2023-09-30T00:00:00"/>
    <n v="1"/>
    <s v="Se validaron soportes de las 2 Actividades programadas para este trimestre "/>
    <d v="2023-09-30T00:00:00"/>
    <s v="SI"/>
    <n v="1"/>
    <n v="0.2"/>
    <m/>
  </r>
  <r>
    <s v="SECRETARIA GENERAL"/>
    <x v="19"/>
    <s v="»141-"/>
    <s v="Grupo de Trabajo de Gestión Documental y Archivo"/>
    <n v="1"/>
    <s v="141-12-4"/>
    <s v="141-12"/>
    <x v="6"/>
    <s v="Act Compartida"/>
    <s v="N/A"/>
    <s v="N/A"/>
    <s v="N/A"/>
    <s v="N/A"/>
    <s v="N/A"/>
    <s v="N/A"/>
    <s v="Ejecutar las actividades compartidas cuya fecha de vencimiento se encuentra dentro del cuarto trimestre del año "/>
    <n v="0.4"/>
    <n v="0.4"/>
    <n v="4"/>
    <s v="Numérica"/>
    <s v="Sumatoria logros ponderados verificados actividades programadas / promedio meta ponderada periodo evaluado "/>
    <d v="2023-10-01T00:00:00"/>
    <d v="2023-12-30T00:00:00"/>
    <s v="»141-Grupo de Trabajo de Gestión Documental y Archivo"/>
    <x v="0"/>
    <s v="Vencida"/>
    <s v="NA"/>
    <s v="NA"/>
    <s v="NA"/>
    <m/>
    <s v="NA"/>
    <s v="NA"/>
    <s v="NA"/>
    <s v="NA"/>
    <n v="0"/>
    <m/>
  </r>
  <r>
    <s v="SECRETARIA GENERAL"/>
    <x v="20"/>
    <s v="»142-"/>
    <s v="Grupo de Trabajo de Servicios Administrativos y Recursos Físicos"/>
    <n v="0"/>
    <s v="142-1"/>
    <s v="142-1"/>
    <x v="0"/>
    <s v="Operativo"/>
    <s v="Desplegar toda la capacidad técnica y tecnológica de la Entidad para ponerla al servicio de los usuarios internos y externos "/>
    <s v="8-Modelo Integrado de Planeación y Gestión "/>
    <s v="SI"/>
    <s v="  11» Funcionamiento"/>
    <s v=" 1. Planeación Institucional,  7. Fortalecimiento organizacional y simplificación de procesos"/>
    <s v=" 1- Plan Anual de Adquisiciones,  2- Gasto público "/>
    <s v="Plan preventivo y correctivo de mantenimiento de la sede principal, ejecutado  (Informe final de cumplimiento firmado por el supervisor / único entregable)."/>
    <n v="0.3"/>
    <m/>
    <n v="100"/>
    <s v="Porcentual"/>
    <s v="% de Plan ejecutado /100% de Plan a ejecutar"/>
    <d v="2023-01-03T00:00:00"/>
    <d v="2023-12-15T00:00:00"/>
    <s v="»142-Grupo de Trabajo de Servicios Administrativos y Recursos Físicos, »105-Grupo de Trabajo  Contratación"/>
    <x v="0"/>
    <s v="Cumplida"/>
    <n v="1"/>
    <s v="Se dio ejecución a las  seis (6 ) actividades programadas para el producto hasta el 15 de diciembre"/>
    <d v="2023-12-19T00:00:00"/>
    <n v="1"/>
    <s v="Se avala el cumplimiento del presente producto mediante el soporte allegado informe firmado por parte del contratist."/>
    <d v="2023-12-19T00:00:00"/>
    <m/>
    <s v="NA"/>
    <n v="0.3"/>
    <m/>
  </r>
  <r>
    <s v="SECRETARIA GENERAL"/>
    <x v="20"/>
    <s v="»142-"/>
    <s v="Grupo de Trabajo de Servicios Administrativos y Recursos Físicos"/>
    <n v="0"/>
    <s v="142-1-1"/>
    <s v="142-1"/>
    <x v="1"/>
    <s v="Operativo"/>
    <s v="N/A"/>
    <s v="N/A"/>
    <s v="N/A"/>
    <s v="N/A"/>
    <s v="N/A"/>
    <s v="N/A"/>
    <s v="Elaborar  plan de mantenimiento preventivo y correctivo. (Documento Excel del plan de mantenimiento preventivo y correctivo-único entregable)"/>
    <n v="0.1"/>
    <n v="0.03"/>
    <n v="1"/>
    <s v="Numérica"/>
    <s v="# de Planes de mantenimiento elaborados/ 1 Plan de mantenimiento a elaborar"/>
    <d v="2023-01-02T00:00:00"/>
    <d v="2023-01-06T00:00:00"/>
    <s v="»142-Grupo de Trabajo de Servicios Administrativos y Recursos Físicos"/>
    <x v="1"/>
    <s v="Cumplida"/>
    <n v="1"/>
    <s v="Se elaboró el plan de mantenimiento según lo establecido en la fase inicial de este producto."/>
    <d v="2023-01-04T00:00:00"/>
    <n v="1"/>
    <s v="Se avala el cumplimiento de la presente actividad mediante plan de mantenimiento preventivo y correctivo "/>
    <d v="2023-01-04T00:00:00"/>
    <s v="SI"/>
    <n v="1"/>
    <n v="0.03"/>
    <n v="1"/>
  </r>
  <r>
    <s v="SECRETARIA GENERAL"/>
    <x v="20"/>
    <s v="»142-"/>
    <s v="Grupo de Trabajo de Servicios Administrativos y Recursos Físicos"/>
    <n v="0"/>
    <s v="142-1-2"/>
    <s v="142-1"/>
    <x v="1"/>
    <s v="Operativo"/>
    <s v="N/A"/>
    <s v="N/A"/>
    <s v="N/A"/>
    <s v="N/A"/>
    <s v="N/A"/>
    <s v="N/A"/>
    <s v="Elaborar estudios previos (Documento elaborado/único entregable)"/>
    <n v="0.2"/>
    <n v="0.06"/>
    <n v="1"/>
    <s v="Numérica"/>
    <s v="# de estudios previos elaborados / 1 estudio previo a elaborar "/>
    <d v="2023-01-10T00:00:00"/>
    <d v="2023-03-31T00:00:00"/>
    <s v="»142-Grupo de Trabajo de Servicios Administrativos y Recursos Físicos"/>
    <x v="1"/>
    <s v="Cumplida"/>
    <n v="1"/>
    <s v="Se elaboró el estudio previo preliminar  según lo establecido en la actividad."/>
    <d v="2023-03-31T00:00:00"/>
    <n v="1"/>
    <s v="Se avala el cumplimiento dela presente actividad mediante estudios previos "/>
    <d v="2023-03-31T00:00:00"/>
    <s v="SI"/>
    <n v="1"/>
    <n v="0.06"/>
    <n v="1"/>
  </r>
  <r>
    <s v="SECRETARIA GENERAL"/>
    <x v="20"/>
    <s v="»142-"/>
    <s v="Grupo de Trabajo de Servicios Administrativos y Recursos Físicos"/>
    <n v="0"/>
    <s v="142-1-3"/>
    <s v="142-1"/>
    <x v="1"/>
    <s v="Operativo"/>
    <s v="N/A"/>
    <s v="N/A"/>
    <s v="N/A"/>
    <s v="N/A"/>
    <s v="N/A"/>
    <s v="N/A"/>
    <s v="Solicitar la contratación a Secretaría General con el visto bueno de la Dirección Financiera y el Grupo de Contratación (Memorando/único entregable) "/>
    <n v="0.1"/>
    <n v="0.03"/>
    <n v="1"/>
    <s v="Numérica"/>
    <s v="# de solicitudes de contratación realizadas/ 1 Solicitud de contratación a realizar."/>
    <d v="2023-04-03T00:00:00"/>
    <d v="2023-04-10T00:00:00"/>
    <s v="»142-Grupo de Trabajo de Servicios Administrativos y Recursos Físicos"/>
    <x v="2"/>
    <s v="Cumplida"/>
    <n v="1"/>
    <s v="Se solicitó la contratación  mediante memorando con numero de radicado N.º 231679"/>
    <d v="2023-04-10T00:00:00"/>
    <n v="1"/>
    <s v="Se avala el cumplimiento de la presente actividad mediante memorando dirigido  a la secretaria Gral. "/>
    <d v="2023-04-10T00:00:00"/>
    <s v="SI"/>
    <n v="1"/>
    <n v="0.03"/>
    <n v="1"/>
  </r>
  <r>
    <s v="SECRETARIA GENERAL"/>
    <x v="20"/>
    <s v="»142-"/>
    <s v="Grupo de Trabajo de Servicios Administrativos y Recursos Físicos"/>
    <n v="0"/>
    <s v="142-1-4"/>
    <s v="142-1"/>
    <x v="1"/>
    <s v="Operativo"/>
    <s v="N/A"/>
    <s v="N/A"/>
    <s v="N/A"/>
    <s v="N/A"/>
    <s v="N/A"/>
    <s v="N/A"/>
    <s v="Revisar la solicitud de contratación y realizar los ajustes cuando haya lugar a ello  (Correo electrónico del abogado a cargo informando la publicación del proceso en SECOP y/o pantallazo de publicación)"/>
    <n v="0.05"/>
    <n v="1.4999999999999999E-2"/>
    <n v="1"/>
    <s v="Numérica"/>
    <s v="# de Solicitudes de contratación revisadas y ajustadas / 1 Solicitud de contratación a revisar y ajustar"/>
    <d v="2023-04-11T00:00:00"/>
    <d v="2023-05-02T00:00:00"/>
    <s v="»105-Grupo de Trabajo  Contratación, »142-Grupo de Trabajo de Servicios Administrativos y Recursos Físicos"/>
    <x v="2"/>
    <s v="Cumplida"/>
    <n v="1"/>
    <s v="La abogada de contratación remitió correo electrónico informando la publicación del proceso Sic 15 referente al  servicio de mantenimiento preventivo y colectivo de la sede de la SIC"/>
    <d v="2023-05-19T00:00:00"/>
    <n v="1"/>
    <s v="Se avala cumplimiento de la presente actividad mediante pdf de correo electrónico donde se informa la publicación del proceso de SIC 15 DE 2023 mantenimiento locativo "/>
    <d v="2023-05-19T00:00:00"/>
    <s v="SI"/>
    <n v="1"/>
    <n v="1.4999999999999999E-2"/>
    <n v="1"/>
  </r>
  <r>
    <s v="SECRETARIA GENERAL"/>
    <x v="20"/>
    <s v="»142-"/>
    <s v="Grupo de Trabajo de Servicios Administrativos y Recursos Físicos"/>
    <n v="0"/>
    <s v="142-1-5"/>
    <s v="142-1"/>
    <x v="1"/>
    <s v="Operativo"/>
    <s v="N/A"/>
    <s v="N/A"/>
    <s v="N/A"/>
    <s v="N/A"/>
    <s v="N/A"/>
    <s v="N/A"/>
    <s v="Desarrollar el proceso contractual (Resolución declaratoria de desierto o contrato suscrito o captura de pantalla del SECOP con la cancelación del proceso/único entregable)._x000a_"/>
    <n v="0.05"/>
    <n v="1.4999999999999999E-2"/>
    <n v="1"/>
    <s v="Numérica"/>
    <s v="# de procesos contractuales desarrollados/ 1 proceso contractual a desarrollar "/>
    <d v="2023-05-03T00:00:00"/>
    <d v="2023-06-30T00:00:00"/>
    <s v="»105-Grupo de Trabajo  Contratación, »142-Grupo de Trabajo de Servicios Administrativos y Recursos Físicos"/>
    <x v="2"/>
    <s v="Cumplida"/>
    <n v="1"/>
    <s v="Se adjudico el proceso Sic 15 de 2023 mediante resolución N.º 37222 de 2023"/>
    <d v="2023-06-30T00:00:00"/>
    <n v="1"/>
    <s v="Se avala el cumplimiento de la presente actividad mediante resolución No 37222 de 2023 por medio del cual se decide el proceso de selección abreviada de menor cuantía SIC 15 DE 2023"/>
    <d v="2023-06-30T00:00:00"/>
    <s v="SI"/>
    <n v="1"/>
    <n v="1.4999999999999999E-2"/>
    <n v="1"/>
  </r>
  <r>
    <s v="SECRETARIA GENERAL"/>
    <x v="20"/>
    <s v="»142-"/>
    <s v="Grupo de Trabajo de Servicios Administrativos y Recursos Físicos"/>
    <n v="0"/>
    <s v="142-1-6"/>
    <s v="142-1"/>
    <x v="1"/>
    <s v="Operativo"/>
    <s v="N/A"/>
    <s v="N/A"/>
    <s v="N/A"/>
    <s v="N/A"/>
    <s v="N/A"/>
    <s v="N/A"/>
    <s v="Ejecutar el plan de mantenimiento correctivo y preventivo (informes mensuales de cumplimiento del plan preventivo y correctivo de mantenimiento de la sede)"/>
    <n v="0.5"/>
    <n v="0.15"/>
    <n v="100"/>
    <s v="Porcentual"/>
    <s v="# Actividades del plan de trabajo ejecutadas / # actividades del plan propuestas"/>
    <d v="2023-07-04T00:00:00"/>
    <d v="2023-12-15T00:00:00"/>
    <s v="»142-Grupo de Trabajo de Servicios Administrativos y Recursos Físicos"/>
    <x v="0"/>
    <s v="Cumplida"/>
    <n v="1"/>
    <s v="Se  realizaron todas las actividades programadas en el plan de mantenimiento. Se sucribieron los informes correspondientes a los meses de octubre, noviembre y diciembre de 2023"/>
    <d v="2023-12-15T00:00:00"/>
    <n v="1"/>
    <s v="Se avala el cumplimiento de la presente actividad en el informe allegado se evidencia que se dio cumplimiento a las actividades programadas asi: Mantenimiento preventivo aires acondicioados , cambio (mantenimiento correctivo luces LED,revisión luces de emergencia, mantenimiento hidrosanitario, controles de acceso, mantenimiento recarga de extintores ,puertas de vidrio templado , mantenimientro cerrajerias, pintura, adecuaciones espacios y puestos de trabajo. No se evidencio diligenciamiento del excel la verificación se efectuo con los soportes allegados. "/>
    <d v="2023-12-15T00:00:00"/>
    <s v="SI"/>
    <n v="1"/>
    <n v="0.15"/>
    <n v="1"/>
  </r>
  <r>
    <s v="SECRETARIA GENERAL"/>
    <x v="20"/>
    <s v="»142-"/>
    <s v="Grupo de Trabajo de Servicios Administrativos y Recursos Físicos"/>
    <n v="0"/>
    <s v="142-2"/>
    <s v="142-2"/>
    <x v="0"/>
    <s v="Operativo"/>
    <s v="Desplegar toda la capacidad técnica y tecnológica de la Entidad para ponerla al servicio de los usuarios internos y externos "/>
    <s v="8-Modelo Integrado de Planeación y Gestión "/>
    <s v="NO"/>
    <s v="11» Funcionamiento"/>
    <s v=" 15.Gestión del conocimiento y la innovación,  18. Seguimiento y evaluación del desempeño institucional"/>
    <s v=" 1- Plan Anual de Adquisiciones,  2- Gasto público "/>
    <s v="Monitoreo del Sistema de gestión ambiental vigencia 2023, ejecutado (Informe final de ejecución de los planes y programas / único entregable)"/>
    <n v="0.4"/>
    <m/>
    <n v="100"/>
    <s v="Porcentual"/>
    <s v="% de los planes de trabajo ejecutados/100% de los planes a ejecutar"/>
    <d v="2023-01-03T00:00:00"/>
    <d v="2023-12-29T00:00:00"/>
    <s v="»142-Grupo de Trabajo de Servicios Administrativos y Recursos Físicos"/>
    <x v="0"/>
    <s v="Cumplida"/>
    <n v="1"/>
    <s v="Se ejecutaron las  291 actividades programadas para dar cumplimiento al producto hasta el 29 de diciembre."/>
    <d v="2023-12-29T00:00:00"/>
    <n v="1"/>
    <s v="Se avala el cumplimiento del presente producto mediante en el informe se evidencia el cumplimiento de los 7 planes y programas ejecutados, se ejecutaron 286 actividades programadas. y 5 actividades de seguimiento para un total 291 cumplidas. "/>
    <d v="2023-12-29T00:00:00"/>
    <m/>
    <s v="NA"/>
    <n v="0.4"/>
    <m/>
  </r>
  <r>
    <s v="SECRETARIA GENERAL"/>
    <x v="20"/>
    <s v="»142-"/>
    <s v="Grupo de Trabajo de Servicios Administrativos y Recursos Físicos"/>
    <n v="0"/>
    <s v="142-2-1"/>
    <s v="142-2"/>
    <x v="1"/>
    <s v="Operativo"/>
    <s v="N/A"/>
    <s v="N/A"/>
    <s v="N/A"/>
    <s v="N/A"/>
    <s v="N/A"/>
    <s v="N/A"/>
    <s v="Elaborar y remitir a la OAP los cronogramas de trabajo de los planes y programas del sistema de Gestión Ambiental. (Cronograma de trabajo de planes y programas del SGA y  otros temas ambientales, correo de envío a OAP / único entregable)"/>
    <n v="0.09"/>
    <n v="3.5999999999999997E-2"/>
    <n v="7"/>
    <s v="Numérica"/>
    <s v="# de cronogramas elaborados y remitidos /7 cronogramas a elaborar y remitir"/>
    <d v="2023-01-02T00:00:00"/>
    <d v="2023-01-31T00:00:00"/>
    <s v="»142-Grupo de Trabajo de Servicios Administrativos y Recursos Físicos"/>
    <x v="1"/>
    <s v="Cumplida"/>
    <n v="1"/>
    <s v="Se remitieron los cronogramas de trabajo de los planes y programas del sistema de gestión ambiental a la OAP vía correo electrónico de acuerdo a lo programado."/>
    <d v="2023-01-10T00:00:00"/>
    <n v="1"/>
    <s v="Se avala el cumplimiento de la presente actividad se evidencian cronogramas de programas de residuos solidos, energía, agua, residuos peligrosos, plan de energía, compras publicas otros temas ambientales Certificación ISO"/>
    <d v="2023-01-10T00:00:00"/>
    <s v="SI"/>
    <n v="1"/>
    <n v="3.5999999999999997E-2"/>
    <n v="1"/>
  </r>
  <r>
    <s v="SECRETARIA GENERAL"/>
    <x v="20"/>
    <s v="»142-"/>
    <s v="Grupo de Trabajo de Servicios Administrativos y Recursos Físicos"/>
    <n v="0"/>
    <s v="142-2-2"/>
    <s v="142-2"/>
    <x v="1"/>
    <s v="Operativo"/>
    <s v="N/A"/>
    <s v="N/A"/>
    <s v="N/A"/>
    <s v="N/A"/>
    <s v="N/A"/>
    <s v="N/A"/>
    <s v="Ejecutar plan de trabajo del Programa de gestión para el manejo y disposición de residuos sólidos. (Informe mensual de monitoreo al plan de trabajo-único entregable)"/>
    <n v="0.13"/>
    <n v="5.2000000000000005E-2"/>
    <n v="53"/>
    <s v="Numérica"/>
    <s v="# de actividades del plan de residuos sólidos ejecutadas/53 actividades propuestas*100"/>
    <d v="2023-01-02T00:00:00"/>
    <d v="2023-12-29T00:00:00"/>
    <s v="»142-Grupo de Trabajo de Servicios Administrativos y Recursos Físicos"/>
    <x v="0"/>
    <s v="Cumplida"/>
    <n v="1"/>
    <s v="Se dio ejecución a las 53 actividades programadas para dar cumplimiento del plan de trabajo del programa de gestión para el manejo y disposición de de residuos solidos."/>
    <d v="2023-12-29T00:00:00"/>
    <n v="1"/>
    <s v="Se avala el cumplimimiento de la presente actividad se ejecutaron 7 actividades de residuos solidos los cuales se evidencian en el informe allegado. "/>
    <d v="2023-12-29T00:00:00"/>
    <s v="SI"/>
    <n v="1"/>
    <n v="5.2000000000000005E-2"/>
    <n v="1"/>
  </r>
  <r>
    <s v="SECRETARIA GENERAL"/>
    <x v="20"/>
    <s v="»142-"/>
    <s v="Grupo de Trabajo de Servicios Administrativos y Recursos Físicos"/>
    <n v="0"/>
    <s v="142-2-3"/>
    <s v="142-2"/>
    <x v="1"/>
    <s v="Operativo"/>
    <s v="N/A"/>
    <s v="N/A"/>
    <s v="N/A"/>
    <s v="N/A"/>
    <s v="N/A"/>
    <s v="N/A"/>
    <s v="Ejecutar plan de trabajo del  Programa de gestión para el uso eficiente y racional de la energía. (Informe mensual de monitoreo al plan de trabajo-único entregable )"/>
    <n v="0.13"/>
    <n v="5.2000000000000005E-2"/>
    <n v="31"/>
    <s v="Numérica"/>
    <s v="# de actividades del plan de uso de la energía  ejecutadas/31 actividades propuestas*100"/>
    <d v="2023-01-02T00:00:00"/>
    <d v="2023-12-29T00:00:00"/>
    <s v="»142-Grupo de Trabajo de Servicios Administrativos y Recursos Físicos"/>
    <x v="0"/>
    <s v="Cumplida"/>
    <n v="1"/>
    <s v="Se dio ejecución a las 31 actividades programadas para dar cumplimiento al programa de gestión para el uso eficiente y racional de la energía."/>
    <d v="2023-12-29T00:00:00"/>
    <n v="1"/>
    <s v="Se avala el cumplimimiento de la presente actividad se ejecutaron 31 actividades de uso eficiente y racional de la energia  los cuales se evidencian en el informe allegado.  "/>
    <d v="2023-12-29T00:00:00"/>
    <s v="SI"/>
    <n v="1"/>
    <n v="5.2000000000000005E-2"/>
    <n v="1"/>
  </r>
  <r>
    <s v="SECRETARIA GENERAL"/>
    <x v="20"/>
    <s v="»142-"/>
    <s v="Grupo de Trabajo de Servicios Administrativos y Recursos Físicos"/>
    <n v="0"/>
    <s v="142-2-4"/>
    <s v="142-2"/>
    <x v="1"/>
    <s v="Operativo"/>
    <s v="N/A"/>
    <s v="N/A"/>
    <s v="N/A"/>
    <s v="N/A"/>
    <s v="N/A"/>
    <s v="N/A"/>
    <s v="Ejecutar  plan de trabajo del Programa de gestión para el uso eficiente y racional del agua. (Informe mensual de monitoreo al plan de trabajo-único entregable )"/>
    <n v="0.13"/>
    <n v="5.2000000000000005E-2"/>
    <n v="31"/>
    <s v="Numérica"/>
    <s v="# de actividades del plan de uso del agua ejecutadas/ 31 actividades propuestas*100"/>
    <d v="2023-01-02T00:00:00"/>
    <d v="2023-12-29T00:00:00"/>
    <s v="»142-Grupo de Trabajo de Servicios Administrativos y Recursos Físicos"/>
    <x v="0"/>
    <s v="Cumplida"/>
    <n v="1"/>
    <s v="Se dio ejecución a las 31 actividades programadas para dar cumplimiento  al programa para el uso eficiente y racional del agua."/>
    <d v="2023-12-29T00:00:00"/>
    <n v="1"/>
    <s v="Se avala el cumplimimiento de la presente actividad se ejecutaron 31 actividades de uso eficiente y racional del  agua los cuales se evidencian en el informe allegado. "/>
    <d v="2023-12-29T00:00:00"/>
    <s v="SI"/>
    <n v="1"/>
    <n v="5.2000000000000005E-2"/>
    <n v="1"/>
  </r>
  <r>
    <s v="SECRETARIA GENERAL"/>
    <x v="20"/>
    <s v="»142-"/>
    <s v="Grupo de Trabajo de Servicios Administrativos y Recursos Físicos"/>
    <n v="0"/>
    <s v="142-2-5"/>
    <s v="142-2"/>
    <x v="1"/>
    <s v="Operativo"/>
    <s v="N/A"/>
    <s v="N/A"/>
    <s v="N/A"/>
    <s v="N/A"/>
    <s v="N/A"/>
    <s v="N/A"/>
    <s v="Ejecutar  plan de trabajo del Plan de gestión integral de residuos peligrosos. (Informe mensual de monitoreo al plan de trabajo-único entregable)"/>
    <n v="0.13"/>
    <n v="5.2000000000000005E-2"/>
    <n v="83"/>
    <s v="Numérica"/>
    <s v="# de actividades del plan de residuos peligrosos  ejecutadas/83 actividades propuestas*100"/>
    <d v="2023-01-02T00:00:00"/>
    <d v="2023-12-29T00:00:00"/>
    <s v="»142-Grupo de Trabajo de Servicios Administrativos y Recursos Físicos"/>
    <x v="0"/>
    <s v="Cumplida"/>
    <n v="1"/>
    <s v="Se dio ejecución a las 83 actividades programadas para dar cumplimiento  al programa  de gestión integral de residuos peligrosos."/>
    <d v="2023-12-29T00:00:00"/>
    <n v="1"/>
    <s v="Se avala el cumplimimiento de la presente actividad se ejecutaron 83 actividades de residuos peligrosos los cuales se evidencian en el informe allegado. "/>
    <d v="2023-12-29T00:00:00"/>
    <s v="SI"/>
    <n v="1"/>
    <n v="5.2000000000000005E-2"/>
    <n v="1"/>
  </r>
  <r>
    <s v="SECRETARIA GENERAL"/>
    <x v="20"/>
    <s v="»142-"/>
    <s v="Grupo de Trabajo de Servicios Administrativos y Recursos Físicos"/>
    <n v="0"/>
    <s v="142-2-6"/>
    <s v="142-2"/>
    <x v="1"/>
    <s v="Operativo"/>
    <s v="N/A"/>
    <s v="N/A"/>
    <s v="N/A"/>
    <s v="N/A"/>
    <s v="N/A"/>
    <s v="N/A"/>
    <s v="Ejecutar el plan  de preparación y respuesta ante una emergencia ambiental. (Informe mensual de monitoreo al plan de trabajo-único entregable )"/>
    <n v="0.13"/>
    <n v="5.2000000000000005E-2"/>
    <n v="23"/>
    <s v="Numérica"/>
    <s v="# de actividades del plan de emergencia ambiental  ejecutadas/23 actividades propuestas*100"/>
    <d v="2023-01-02T00:00:00"/>
    <d v="2023-12-29T00:00:00"/>
    <s v="»142-Grupo de Trabajo de Servicios Administrativos y Recursos Físicos"/>
    <x v="0"/>
    <s v="Cumplida"/>
    <n v="1"/>
    <s v="Se dio ejecución a las 23 actividades programadas en el plan  de preparación y respuesta ante una emergencia ambiental. "/>
    <d v="2023-12-29T00:00:00"/>
    <n v="1"/>
    <s v="Se avala el cumplimimiento de la presente actividad se ejecutaron 23 actividades de emergencia ambiental los cuales se evidencian en el informe allegado. "/>
    <d v="2023-12-29T00:00:00"/>
    <s v="SI"/>
    <n v="1"/>
    <n v="5.2000000000000005E-2"/>
    <n v="1"/>
  </r>
  <r>
    <s v="SECRETARIA GENERAL"/>
    <x v="20"/>
    <s v="»142-"/>
    <s v="Grupo de Trabajo de Servicios Administrativos y Recursos Físicos"/>
    <n v="0"/>
    <s v="142-2-7"/>
    <s v="142-2"/>
    <x v="1"/>
    <s v="Operativo"/>
    <s v="N/A"/>
    <s v="N/A"/>
    <s v="N/A"/>
    <s v="N/A"/>
    <s v="N/A"/>
    <s v="N/A"/>
    <s v="Ejecutar plan de trabajo del programa de compras públicas sostenibles (Informe mensual de monitoreo al plan de trabajo-único entregable )"/>
    <n v="0.13"/>
    <n v="5.2000000000000005E-2"/>
    <n v="16"/>
    <s v="Numérica"/>
    <s v="# de actividades del plan de compras públicas  ejecutadas/ 16 actividades propuestas*100"/>
    <d v="2023-01-02T00:00:00"/>
    <d v="2023-12-29T00:00:00"/>
    <s v="»142-Grupo de Trabajo de Servicios Administrativos y Recursos Físicos"/>
    <x v="0"/>
    <s v="Cumplida"/>
    <n v="1"/>
    <s v="Se dio ejecución a las 16 actividades programadas en el  plan de trabajo del programa de compras públicas sostenibles. "/>
    <d v="2023-12-29T00:00:00"/>
    <n v="1"/>
    <s v="Se avala el cumplimimiento de la presente actividad se ejecutaron 16 actividades de compras publicas sostenibles  los cuales se evidencian en el informe allegado. "/>
    <d v="2023-12-29T00:00:00"/>
    <s v="SI"/>
    <n v="1"/>
    <n v="5.2000000000000005E-2"/>
    <n v="1"/>
  </r>
  <r>
    <s v="SECRETARIA GENERAL"/>
    <x v="20"/>
    <s v="»142-"/>
    <s v="Grupo de Trabajo de Servicios Administrativos y Recursos Físicos"/>
    <n v="0"/>
    <s v="142-2-8"/>
    <s v="142-2"/>
    <x v="1"/>
    <s v="Operativo"/>
    <s v="N/A"/>
    <s v="N/A"/>
    <s v="N/A"/>
    <s v="N/A"/>
    <s v="N/A"/>
    <s v="N/A"/>
    <s v="Ejecutar plan de trabajo de otros temas ambientales (informe mensual de monitoreo al plan de trabajo-único entregable )"/>
    <n v="0.13"/>
    <n v="5.2000000000000005E-2"/>
    <n v="42"/>
    <s v="Numérica"/>
    <s v="# de actividades del plan de otros temas ambientales  ejecutadas/ 42 actividades propuestas*100"/>
    <d v="2023-01-02T00:00:00"/>
    <d v="2023-12-29T00:00:00"/>
    <s v="»142-Grupo de Trabajo de Servicios Administrativos y Recursos Físicos"/>
    <x v="0"/>
    <s v="Cumplida"/>
    <n v="1"/>
    <s v="Se dio ejecución a las 42 actividades programadas en el  plan de trabajo del programa otros temas ambientales. "/>
    <d v="2023-12-29T00:00:00"/>
    <n v="1"/>
    <s v="Se avala el cumplimimiento de la presente actividad se ejecutaron 42 actividades de otros temas ambientales  los cuales se evidencian en el informe allegado. "/>
    <d v="2023-12-29T00:00:00"/>
    <s v="SI"/>
    <n v="1"/>
    <n v="5.2000000000000005E-2"/>
    <n v="1"/>
  </r>
  <r>
    <s v="SECRETARIA GENERAL"/>
    <x v="20"/>
    <s v="»142-"/>
    <s v="Grupo de Trabajo de Servicios Administrativos y Recursos Físicos"/>
    <n v="0"/>
    <s v="142-3"/>
    <s v="142-3"/>
    <x v="0"/>
    <s v="Operativo"/>
    <s v="Desplegar toda la capacidad técnica y tecnológica de la Entidad para ponerla al servicio de los usuarios internos y externos "/>
    <s v="8-Modelo Integrado de Planeación y Gestión "/>
    <s v="SI"/>
    <s v="  11» Funcionamiento"/>
    <s v=" 1. Planeación Institucional,  15.Gestión del conocimiento y la innovación,  18. Seguimiento y evaluación del desempeño institucional"/>
    <s v=" 1- Plan Anual de Adquisiciones,  24- Austeridad y G Ambiental "/>
    <s v="Auditoria anual segundo seguimiento a la certificación ISO 14001-2015, ejecutada (reporte de auditoria emitido por el ente certificador y contrato suscrito/único entregable)"/>
    <n v="0.3"/>
    <m/>
    <n v="1"/>
    <s v="Numérica"/>
    <s v="# de Auditoria anual  de seguimiento  ejecutada /1 Auditoria anual de seguimiento a ejecutar"/>
    <d v="2023-08-01T00:00:00"/>
    <d v="2023-11-30T00:00:00"/>
    <s v="»105-Grupo de Trabajo  Contratación, »142-Grupo de Trabajo de Servicios Administrativos y Recursos Físicos"/>
    <x v="0"/>
    <s v="Cumplida"/>
    <n v="1"/>
    <s v="Se realizo  el 2 seguimiento  a la certificación ISO 14001-2015."/>
    <d v="2023-11-08T00:00:00"/>
    <n v="1"/>
    <s v="Se avala el cumplimiento del presente producto mediante los documentos reporte de auditoria expedido por el ente certificador y el contrato "/>
    <d v="2023-11-08T00:00:00"/>
    <m/>
    <s v="NA"/>
    <n v="0.3"/>
    <m/>
  </r>
  <r>
    <s v="SECRETARIA GENERAL"/>
    <x v="20"/>
    <s v="»142-"/>
    <s v="Grupo de Trabajo de Servicios Administrativos y Recursos Físicos"/>
    <n v="0"/>
    <s v="142-3-1"/>
    <s v="142-3"/>
    <x v="1"/>
    <s v="Operativo"/>
    <s v="N/A"/>
    <s v="N/A"/>
    <s v="N/A"/>
    <s v="N/A"/>
    <s v="N/A"/>
    <s v="N/A"/>
    <s v="Elaborar estudios previos (Documento elaborado/único entregable)"/>
    <n v="0.2"/>
    <n v="0.06"/>
    <n v="1"/>
    <s v="Numérica"/>
    <s v="# de estudios previos elaborados / 1 estudio previo a elaborar "/>
    <d v="2023-08-01T00:00:00"/>
    <d v="2023-08-31T00:00:00"/>
    <s v="»142-Grupo de Trabajo de Servicios Administrativos y Recursos Físicos"/>
    <x v="3"/>
    <s v="Cumplida"/>
    <n v="1"/>
    <n v="0"/>
    <n v="0"/>
    <n v="1"/>
    <s v="De acuerdo al soporte cargado en el drive, se valida cumplimiento de la actividad, se evidencia estudio previo elaborado el 11 de agosto de 2023. Se sugiere al área realizar reporte cuantitativo y cualitativo para el respectivo seguimiento. "/>
    <d v="2023-08-31T00:00:00"/>
    <s v="SI"/>
    <n v="1"/>
    <n v="0.06"/>
    <n v="1"/>
  </r>
  <r>
    <s v="SECRETARIA GENERAL"/>
    <x v="20"/>
    <s v="»142-"/>
    <s v="Grupo de Trabajo de Servicios Administrativos y Recursos Físicos"/>
    <n v="0"/>
    <s v="142-3-2"/>
    <s v="142-3"/>
    <x v="1"/>
    <s v="Operativo"/>
    <s v="N/A"/>
    <s v="N/A"/>
    <s v="N/A"/>
    <s v="N/A"/>
    <s v="N/A"/>
    <s v="N/A"/>
    <s v="Solicitar la contratación a Secretaría General con el visto bueno de la Dirección Financiera y el Grupo de Contratación (Memorando/único entregable) "/>
    <n v="0.1"/>
    <n v="0.03"/>
    <n v="1"/>
    <s v="Numérica"/>
    <s v="# de solicitudes de contratación realizadas/ 1 Solicitud de contratación a realizar."/>
    <d v="2023-09-01T00:00:00"/>
    <d v="2023-09-29T00:00:00"/>
    <s v="»142-Grupo de Trabajo de Servicios Administrativos y Recursos Físicos"/>
    <x v="3"/>
    <s v="Cumplida"/>
    <n v="1"/>
    <n v="0"/>
    <n v="0"/>
    <n v="1"/>
    <s v="De acuerdo al soporte cargado en el drive, se valida cumplimiento de la actividad, se evidencia memorando enviado el 28 de agosto a  Secretaria General . Se sugiere al área realizar reporte cuantitativo y cualitativo para el respectivo seguimiento. "/>
    <d v="2023-09-29T00:00:00"/>
    <s v="SI"/>
    <n v="1"/>
    <n v="0.03"/>
    <n v="1"/>
  </r>
  <r>
    <s v="SECRETARIA GENERAL"/>
    <x v="20"/>
    <s v="»142-"/>
    <s v="Grupo de Trabajo de Servicios Administrativos y Recursos Físicos"/>
    <n v="0"/>
    <s v="142-3-3"/>
    <s v="142-3"/>
    <x v="1"/>
    <s v="Operativo"/>
    <s v="N/A"/>
    <s v="N/A"/>
    <s v="N/A"/>
    <s v="N/A"/>
    <s v="N/A"/>
    <s v="N/A"/>
    <s v="Revisar la solicitud de contratación y realizar los ajustes cuando haya lugar a ello  (Correo electrónico del abogado a cargo informando la publicación del proceso en SECOP y/o pantallazo de publicación)"/>
    <n v="0.1"/>
    <n v="0.03"/>
    <n v="1"/>
    <s v="Numérica"/>
    <s v="# de Solicitudes de contratación revisadas y ajustadas / 1 Solicitud de contratación a revisar y ajustar"/>
    <d v="2023-10-02T00:00:00"/>
    <d v="2023-10-13T00:00:00"/>
    <s v="»105-Grupo de Trabajo  Contratación, »142-Grupo de Trabajo de Servicios Administrativos y Recursos Físicos"/>
    <x v="0"/>
    <s v="Cumplida"/>
    <n v="1"/>
    <s v="Se dio aprobación al Estudio previos el 28 de agosto de 2023, en el 3 reporte se anexaron los soportes"/>
    <d v="2023-08-28T00:00:00"/>
    <n v="1"/>
    <s v="Se vala el cumplimiento de la presente actividad mediante los entregables establecidos en la actividad "/>
    <d v="2023-08-28T00:00:00"/>
    <s v="SI"/>
    <n v="1"/>
    <n v="0.03"/>
    <n v="1"/>
  </r>
  <r>
    <s v="SECRETARIA GENERAL"/>
    <x v="20"/>
    <s v="»142-"/>
    <s v="Grupo de Trabajo de Servicios Administrativos y Recursos Físicos"/>
    <n v="0"/>
    <s v="142-3-4"/>
    <s v="142-3"/>
    <x v="1"/>
    <s v="Operativo"/>
    <s v="N/A"/>
    <s v="N/A"/>
    <s v="N/A"/>
    <s v="N/A"/>
    <s v="N/A"/>
    <s v="N/A"/>
    <s v="Desarrollar el proceso contractual (Resolución declaratoria de desierto o contrato suscrito o captura de pantalla del SECOP con la cancelación del proceso/único entregable)."/>
    <n v="0.1"/>
    <n v="0.03"/>
    <n v="1"/>
    <s v="Numérica"/>
    <s v="# de procesos contractuales desarrollados/ 1 proceso contractual a desarrollar "/>
    <d v="2023-10-17T00:00:00"/>
    <d v="2023-10-31T00:00:00"/>
    <s v="»105-Grupo de Trabajo  Contratación, »142-Grupo de Trabajo de Servicios Administrativos y Recursos Físicos"/>
    <x v="0"/>
    <s v="Cumplida"/>
    <n v="1"/>
    <s v="Se suscribio el contrato Nº 2465 de 2023 el 18 de septiembre de 2023, el soporte se remitió en el 3 reporte realizado."/>
    <d v="2023-09-18T00:00:00"/>
    <n v="1"/>
    <s v="Se avala el cumplimiento de la presente actividad mediante el contrato 2465 de 2023"/>
    <d v="2023-09-18T00:00:00"/>
    <s v="SI"/>
    <n v="1"/>
    <n v="0.03"/>
    <n v="1"/>
  </r>
  <r>
    <s v="SECRETARIA GENERAL"/>
    <x v="20"/>
    <s v="»142-"/>
    <s v="Grupo de Trabajo de Servicios Administrativos y Recursos Físicos"/>
    <n v="0"/>
    <s v="142-3-5"/>
    <s v="142-3"/>
    <x v="1"/>
    <s v="Operativo"/>
    <s v="N/A"/>
    <s v="N/A"/>
    <s v="N/A"/>
    <s v="N/A"/>
    <s v="N/A"/>
    <s v="N/A"/>
    <s v="Ejecutar el contrato _x000a_(Informe de cumplimiento de ejecución, Formato F8  y F 10 / único entregable)"/>
    <n v="0.5"/>
    <n v="0.15"/>
    <n v="1"/>
    <s v="Numérica"/>
    <s v="# de contratos ejecutados/1 contrato a ejecutar"/>
    <d v="2023-11-01T00:00:00"/>
    <d v="2023-11-30T00:00:00"/>
    <s v="»142-Grupo de Trabajo de Servicios Administrativos y Recursos Físicos"/>
    <x v="0"/>
    <s v="Cumplida"/>
    <n v="1"/>
    <s v="Se suscribieron los documentos F08 Informe de supervision y F10 Acta de entrega final"/>
    <d v="2023-11-28T00:00:00"/>
    <n v="1"/>
    <s v="Se vala el cumplimiento de la presente actividad mediante los entregables establecidos en la actividad "/>
    <d v="2023-08-28T00:00:00"/>
    <s v="SI"/>
    <n v="1"/>
    <n v="0.15"/>
    <n v="1"/>
  </r>
  <r>
    <s v="COMPETENCIA"/>
    <x v="21"/>
    <s v="»1000-"/>
    <s v="Delegatura para la Protección de la Competencia"/>
    <n v="5"/>
    <s v="1000-1"/>
    <s v="1000-1"/>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Eventos en materia de Protección de la Competencia, realizados. (Fotografías o  memorias de los eventos)"/>
    <n v="0.04"/>
    <m/>
    <n v="2"/>
    <s v="Numérica"/>
    <s v="# de eventos realizados/ 2 Eventos a realizar"/>
    <d v="2023-02-01T00:00:00"/>
    <d v="2023-11-30T00:00:00"/>
    <s v="»1000-Delegatura para la Protección de la Competencia, »73-Grupo de Comunicación"/>
    <x v="0"/>
    <s v="Cumplida"/>
    <n v="1"/>
    <s v="Se llevarón a cabo los dos eventos en materia de libre competencia económica: (i) el 25 de mayo de 2023 de 9:00 a. m. - 11:00 a. m. denominado &quot;FORO: La función de abogacía de la competencia en el marco del proceso regulatorio&quot;.   y (ii) el 28 de septiembre de 2023 de 9:00 a. m. - 11:00 a. m. denominado &quot;Abogacía de la Competencia: una herramienta para el correcto funcionamiento de los mercados&quot;. "/>
    <d v="2023-09-28T00:00:00"/>
    <n v="1"/>
    <s v="Ok, verificado OAP. Se valida la descripción del avance"/>
    <d v="2023-09-28T00:00:00"/>
    <m/>
    <s v="NA"/>
    <n v="0.04"/>
    <m/>
  </r>
  <r>
    <s v="COMPETENCIA"/>
    <x v="21"/>
    <s v="»1000-"/>
    <s v="Delegatura para la Protección de la Competencia"/>
    <n v="5"/>
    <s v="1000-1-1"/>
    <s v="1000-1"/>
    <x v="1"/>
    <s v="Innovador"/>
    <s v="N/A"/>
    <s v="N/A"/>
    <s v="N/A"/>
    <s v="N/A"/>
    <s v="N/A"/>
    <s v="N/A"/>
    <s v="Solicitar publicación de la fecha del evento en el calendario de eventos de la entidad al Grupo de Comunicaciones (captura de pantalla de la publicación de la fecha del evento / único entregable)"/>
    <n v="0.2"/>
    <n v="8.0000000000000002E-3"/>
    <n v="1"/>
    <s v="Numérica"/>
    <s v="# de capturas de pantalla de la publicación del evento en el calendario /1 publicación en el calendario "/>
    <d v="2023-02-01T00:00:00"/>
    <d v="2023-02-28T00:00:00"/>
    <s v="»1000-Delegatura para la Protección de la Competencia"/>
    <x v="1"/>
    <s v="Cumplida"/>
    <n v="1"/>
    <s v="El 27 de febrero de 2023 se envió por correo electrónico a OSCAE, las fechas en las que se realizarán los eventos en materia de protección de la competencia durante la vigencia 2023. Como respuesta a este correo la doctora Jenny Patricia Méndez Serrano - Jefe de la Oficina de Servicios al Consumidor y Apoyo Empresarial nos manifestó que en se incluirá en el cronograma anual de eventos de la SIC, una vez este sea publicado. (Se adjuntan los correos soporte)._x000a_Las fechas de los eventos son: _x000a_- Foro en temas de abogacía: 25 de mayo _x000a_- Evento Dirección de Cumplimiento: 10 de agosto_x000a_- Socialización de temas de Abogacía de la Competencia a otros grupos de interés: septiembre 28_x000a_- Congreso en Libre Competencia: 8 y 9 de noviembre"/>
    <d v="2023-02-27T00:00:00"/>
    <n v="1"/>
    <s v="Ok, verificado OAP. Se evidencia correo de solicitud de inclusión de los eventos en el calendario de eventos de la entidad. Así mismo, se valida el correo de OSCAE comunicando que se incluirán los eventos en el calendario."/>
    <d v="2023-02-28T00:00:00"/>
    <s v="SI"/>
    <n v="1"/>
    <n v="8.0000000000000002E-3"/>
    <n v="1"/>
  </r>
  <r>
    <s v="COMPETENCIA"/>
    <x v="21"/>
    <s v="»1000-"/>
    <s v="Delegatura para la Protección de la Competencia"/>
    <n v="5"/>
    <s v="1000-1-2"/>
    <s v="1000-1"/>
    <x v="1"/>
    <s v="Innovador"/>
    <s v="N/A"/>
    <s v="N/A"/>
    <s v="N/A"/>
    <s v="N/A"/>
    <s v="N/A"/>
    <s v="N/A"/>
    <s v="Diligenciar check list del evento con la fecha definitiva igual a la publicada en el  calendario de eventos (documento de check list para la realización del evento / único entregable)"/>
    <n v="0.2"/>
    <n v="8.0000000000000002E-3"/>
    <n v="4"/>
    <s v="Numérica"/>
    <s v="# de check list diligenciados / 4 check list a diligenciar "/>
    <d v="2023-03-01T00:00:00"/>
    <d v="2023-06-30T00:00:00"/>
    <s v="»1000-Delegatura para la Protección de la Competencia"/>
    <x v="2"/>
    <s v="Cumplida"/>
    <n v="1"/>
    <s v="El 5 de mayo de 2023 la Dra. Aura Rincón remitió a Alexandra Gutiérrez el check list del evento de abogacía de la competencia que se llevaría a cabo el 25 de mayo de 2023, mediante correo electrónico. Adicionalmente, el 30 de junio de 2023 la Coordinadora del Grupo de Promoción De Buenas Prácticas De Cumplimiento la Dra. Aura Elena Rincón envió mediante correo electrónico a Nathalie Montealegre Méndez de la Oficina de Servicios al Consumidor y Apoyo Empresarial -OSCAE- los check list de los tres (3) eventos por ejecutar en la Delegatura para la Protección de la Competencia. "/>
    <d v="2023-06-30T00:00:00"/>
    <n v="1"/>
    <s v="ok, verificado OAP. Los documentos aportados cumplen con lo definido en la actividad"/>
    <d v="2023-06-30T00:00:00"/>
    <s v="SI"/>
    <n v="1"/>
    <n v="8.0000000000000002E-3"/>
    <n v="1"/>
  </r>
  <r>
    <s v="COMPETENCIA"/>
    <x v="21"/>
    <s v="»1000-"/>
    <s v="Delegatura para la Protección de la Competencia"/>
    <n v="5"/>
    <s v="1000-1-3"/>
    <s v="1000-1"/>
    <x v="1"/>
    <s v="Innovador"/>
    <s v="N/A"/>
    <s v="N/A"/>
    <s v="N/A"/>
    <s v="N/A"/>
    <s v="N/A"/>
    <s v="N/A"/>
    <s v="Elaborar y enviar agenda definitiva para ser publicada (correo electrónico con agenda definitiva / único entregable)"/>
    <n v="0.2"/>
    <n v="8.0000000000000002E-3"/>
    <n v="4"/>
    <s v="Numérica"/>
    <s v="# de agendas definitivas elaboradas y enviadas / 4 agenda a elaborar y enviar "/>
    <d v="2023-04-03T00:00:00"/>
    <d v="2023-10-06T00:00:00"/>
    <s v="»1000-Delegatura para la Protección de la Competencia"/>
    <x v="0"/>
    <s v="Cumplida"/>
    <n v="1"/>
    <s v="El 19 de septiembre de 2023 la Coordinadora del Grupo de Trabajo de Abogacía de la Competencia remitió mediante correo electrónico la agenda del segundo evento de abogacía que se llevó a cabo el 28 de septiembre de 2023, esta misma agenda fue enviada a  OSCAE para su conocimiento y fines pertinentes."/>
    <d v="2023-09-19T00:00:00"/>
    <n v="1"/>
    <s v="Ok, verificado OAP. Se valida sobre 2 eventos realizados, en concordancia con las actividades 1000-1.4 y 1000-1.5. Cabe mencionar que la agenda propuesta contemplaba un mayor número de eventos."/>
    <d v="2023-09-19T00:00:00"/>
    <s v="SI"/>
    <n v="1"/>
    <n v="8.0000000000000002E-3"/>
    <n v="1"/>
  </r>
  <r>
    <s v="COMPETENCIA"/>
    <x v="21"/>
    <s v="»1000-"/>
    <s v="Delegatura para la Protección de la Competencia"/>
    <n v="5"/>
    <s v="1000-1-4"/>
    <s v="1000-1"/>
    <x v="2"/>
    <s v="Innovador"/>
    <s v="N/A"/>
    <s v="N/A"/>
    <s v="N/A"/>
    <s v="N/A"/>
    <s v="N/A"/>
    <s v="N/A"/>
    <s v="Publicar Agenda definitiva (Captura de pantalla de la publicación)"/>
    <n v="0"/>
    <n v="0"/>
    <n v="2"/>
    <s v="Numérica"/>
    <s v="# de agendas publicadas/2 agenda a publicar"/>
    <d v="2023-05-02T00:00:00"/>
    <d v="2023-10-27T00:00:00"/>
    <s v="»73-Grupo de Comunicación"/>
    <x v="0"/>
    <s v="Cumplida"/>
    <n v="1"/>
    <s v="Se realizó la agenda definitiva para el segundo evento programado por la Delegatura para la Protección de la Competencia. Dicho evento fue llevado a cabo por el Grupo de Trabajo de Abogacía de la Competencia, en consecuencia, la agenda fue remitida mediante correo electrónico el 19 de septiembre de 2023 por parte de la Coordinadora del Grupo de Trabajo de Abogacía de la Competencia la Dra. Luisa Montero y remitida a OSCAE, sin embargo, esta agenda no fue publicada en la página web debido a que el evento fue cerrado y solo accedían autoridades de regulación previamente inscritas. "/>
    <d v="2023-09-19T00:00:00"/>
    <n v="1"/>
    <s v="Ok, verificado OAP. Se valida la descripción del avance"/>
    <d v="2023-09-19T00:00:00"/>
    <s v="SI"/>
    <n v="1"/>
    <n v="0"/>
    <m/>
  </r>
  <r>
    <s v="COMPETENCIA"/>
    <x v="21"/>
    <s v="»1000-"/>
    <s v="Delegatura para la Protección de la Competencia"/>
    <n v="5"/>
    <s v="1000-1-5"/>
    <s v="1000-1"/>
    <x v="1"/>
    <s v="Innovador"/>
    <s v="N/A"/>
    <s v="N/A"/>
    <s v="N/A"/>
    <s v="N/A"/>
    <s v="N/A"/>
    <s v="N/A"/>
    <s v="Realizar el evento (fotografías del evento realizado / único entregable)"/>
    <n v="0.4"/>
    <n v="1.6E-2"/>
    <n v="2"/>
    <s v="Numérica"/>
    <s v="# de eventos realizados / 2 Evento a realizar"/>
    <d v="2023-06-01T00:00:00"/>
    <d v="2023-11-30T00:00:00"/>
    <s v="»1000-Delegatura para la Protección de la Competencia, »73-Grupo de Comunicación"/>
    <x v="0"/>
    <s v="Cumplida"/>
    <n v="1"/>
    <s v="Se llevó a cabo el segundo evento en materia de Protección de la Competencia el 29 de septiembre de 2023 de 9:00 a. m. - 11:00 a. m. denominado &quot;Abogacía de la Competencia: una herramienta para el correcto funcionamiento de los mercados&quot;."/>
    <d v="2023-09-29T00:00:00"/>
    <n v="1"/>
    <s v="Ok, verificado OAP. Se valida la descripción del avance"/>
    <d v="2023-09-29T00:00:00"/>
    <s v="SI"/>
    <n v="1"/>
    <n v="1.6E-2"/>
    <n v="1"/>
  </r>
  <r>
    <s v="COMPETENCIA"/>
    <x v="21"/>
    <s v="»1000-"/>
    <s v="Delegatura para la Protección de la Competencia"/>
    <n v="5"/>
    <s v="1000-2"/>
    <s v="1000-2"/>
    <x v="0"/>
    <s v="Innovador"/>
    <s v="Incrementar las actividades de difusión y pedagogía en el marco de las funciones de la SIC, para empoderar a usuarios y consumidores. "/>
    <s v="1-Datos principales  del Programa de Gobierno"/>
    <s v="SI"/>
    <s v="N/A"/>
    <s v=" 15.Gestión del conocimiento y la innovación"/>
    <s v=" 1- Plan Anual de Adquisiciones"/>
    <s v="Jornadas de capacitación externas en materia de Competencia dirigidas a diversos sectores, realizadas.  (Fotografías o  memorias de las capacitaciones.) "/>
    <n v="0.04"/>
    <m/>
    <n v="4"/>
    <s v="Numérica"/>
    <s v="# de jornadas de capacitación realizadas/ 4 jornadas a realizar"/>
    <d v="2023-03-01T00:00:00"/>
    <d v="2023-11-30T00:00:00"/>
    <s v="»1000-Delegatura para la Protección de la Competencia, »73-Grupo de Comunicación"/>
    <x v="0"/>
    <s v="Cumplida"/>
    <n v="1"/>
    <s v="Se llevaron a cabo cuatro (4) jornadas académicas o capacitación en materia de Competencia dirigida a diversos sectores: (i) el 16 de agosto de 2023 se llevó a cabo el comité de seguridad de GLP que lidera la Superintendencia de Servicios Públicos Domiciliarios en coordinación con la Superintendencia de Industria y Comercio. En el marco de este evento se realizó una capacitación sobre Buenas Prácticas de Manejo de GLP (Gas licuado del petróleo), la Libre Competencia Económica, marco normativo y buenas prácticas de manejo de GLP, por parte de la Delegatura para Protección de la Competencia de la Superintendencia de Industria y Comercio, (ii) el 27 de septiembre de 2023 se realizó una capacitación en Libre Competencia Económica, marco normativo y buenas prácticas a los Proveedores y canales de distribución: moderno, supermercados, grandes superficies, afiliados Cámara de Proveedores y Canales de Distribución de la ANDI, de forma virtual, (iii) el 3 de octubre de 2023 se llevó a cabo la capacitación en TERPEL sobre la Libre Competencia Económica, Marco Normativo y Buenas Prácticas, el Análisis y procedimiento de Integraciones Empresariales y la importancia de la función de abogacía de la Competencia y (iv) el 31 de octubre de 2023 se llevó a cabo la capacitación en la Cámara de Comercio de Valledupar en Libre Competencia Económica, marco normativo y buenas prácticas"/>
    <d v="2023-10-31T00:00:00"/>
    <n v="1"/>
    <s v="Ok, verificado OAP. Se valida la descripción del avance"/>
    <d v="2023-10-31T00:00:00"/>
    <m/>
    <s v="NA"/>
    <n v="0.04"/>
    <m/>
  </r>
  <r>
    <s v="COMPETENCIA"/>
    <x v="21"/>
    <s v="»1000-"/>
    <s v="Delegatura para la Protección de la Competencia"/>
    <n v="5"/>
    <s v="1000-2-1"/>
    <s v="1000-2"/>
    <x v="1"/>
    <s v="Innovador"/>
    <s v="N/A"/>
    <s v="N/A"/>
    <s v="N/A"/>
    <s v="N/A"/>
    <s v="N/A"/>
    <s v="N/A"/>
    <s v="Realizar reunión para definir los requisitos de la capacitación (Acta de reunión en la que se defina los requisitos de las capacitaciones /único entregable)"/>
    <n v="0.3"/>
    <n v="1.2E-2"/>
    <n v="1"/>
    <s v="Numérica"/>
    <s v="# de reuniones realizadas/ 1 Reunión a realizar"/>
    <d v="2023-03-01T00:00:00"/>
    <d v="2023-03-31T00:00:00"/>
    <s v="»1000-Delegatura para la Protección de la Competencia, »73-Grupo de Comunicación"/>
    <x v="1"/>
    <s v="Cumplida"/>
    <n v="1"/>
    <s v="El 23 de marzo de 2023 se realizó una reunión en la que participaron funcionarios y contratistas de la Delegatura para la Protección de la Competencia y de la Oficina de Servicios al Consumidor y Apoyo Empresarial, en donde se definieron los requisitos mínimos para la realizar las cuatro jornadas de capacitación las cuales estarán dirigidas a diferentes sectores económicos. Estas capacitaciones se esperan realizar a las siguientes entidades:_x000a_-_x0009_Ecopetrol_x000a_-_x0009_Andi_x000a_-_x0009_Sector público (Fedemunicipios y Fededepartamentos)_x000a_-_x0009_Confecámaras "/>
    <d v="2023-03-23T00:00:00"/>
    <n v="1"/>
    <s v="Ok, verificado OAP. La evidencia concuerda con la actividad y la fórmula para determinar el avance."/>
    <d v="2023-03-23T00:00:00"/>
    <s v="SI"/>
    <n v="1"/>
    <n v="1.2E-2"/>
    <n v="1"/>
  </r>
  <r>
    <s v="COMPETENCIA"/>
    <x v="21"/>
    <s v="»1000-"/>
    <s v="Delegatura para la Protección de la Competencia"/>
    <n v="5"/>
    <s v="1000-2-2"/>
    <s v="1000-2"/>
    <x v="1"/>
    <s v="Innovador"/>
    <s v="N/A"/>
    <s v="N/A"/>
    <s v="N/A"/>
    <s v="N/A"/>
    <s v="N/A"/>
    <s v="N/A"/>
    <s v="Realizar jornada académica o capacitación (Informe de la Jornada académica o capacitación)"/>
    <n v="0.7"/>
    <n v="2.7999999999999997E-2"/>
    <n v="4"/>
    <s v="Numérica"/>
    <s v="# de jornadas realizadas/ 4 jornadas a realizar"/>
    <d v="2023-04-03T00:00:00"/>
    <d v="2023-11-30T00:00:00"/>
    <s v="»1000-Delegatura para la Protección de la Competencia, »73-Grupo de Comunicación"/>
    <x v="0"/>
    <s v="Cumplida"/>
    <n v="1"/>
    <s v="Se llevaron a cabo cuatro (4) jornadas académicas o capacitación en materia de Competencia dirigida a diversos sectores: (i) el 16 de agosto de 2023 se llevó a cabo el comité de seguridad de GLP que lidera la Superintendencia de Servicios Públicos Domiciliarios en coordinación con la Superintendencia de Industria y Comercio. En el marco de este evento se realizó una capacitación sobre Buenas Prácticas de Manejo de GLP (Gas licuado del petróleo), la Libre Competencia Económica, marco normativo y buenas prácticas de manejo de GLP, por parte de la Delegatura para Protección de la Competencia de la Superintendencia de Industria y Comercio, (ii) el 27 de septiembre de 2023 se realizó una capacitación en Libre Competencia Económica, marco normativo y buenas prácticas a los Proveedores y canales de distribución: moderno, supermercados, grandes superficies, afiliados Cámara de Proveedores y Canales de Distribución de la ANDI, de forma virtual, (iii) el 3 de octubre de 2023 se llevó a cabo la capacitación en TERPEL sobre la Libre Competencia Económica, Marco Normativo y Buenas Prácticas, el Análisis y procedimiento de Integraciones Empresariales y la importancia de la función de abogacía de la Competencia y (iv) el 31 de octubre de 2023 se llevó a cabo la capacitación en la Cámara de Comercio de Valledupar en Libre Competencia Económica, marco normativo y buenas prácticas"/>
    <d v="2023-10-31T00:00:00"/>
    <n v="1"/>
    <s v="Ok, verificado OAP. Se valida la descripción del avance"/>
    <d v="2023-10-31T00:00:00"/>
    <s v="SI"/>
    <n v="1"/>
    <n v="2.7999999999999997E-2"/>
    <n v="1"/>
  </r>
  <r>
    <s v="COMPETENCIA"/>
    <x v="21"/>
    <s v="»1000-"/>
    <s v="Delegatura para la Protección de la Competencia"/>
    <n v="5"/>
    <s v="1000-3"/>
    <s v="1000-3"/>
    <x v="0"/>
    <s v="Innovador"/>
    <s v="Incrementar las actividades de difusión y pedagogía en el marco de las funciones de la SIC, para empoderar a usuarios y consumidores. "/>
    <s v="1-Datos principales  del Programa de Gobierno"/>
    <s v="SI"/>
    <s v="N/A"/>
    <s v=" 15.Gestión del conocimiento y la innovación,  8. Servicio al ciudadano"/>
    <s v=" 1- Plan Anual de Adquisiciones"/>
    <s v="Campaña de difusión y divulgación en materia de Libre Competencia Económica, realizada. (Captura de pantalla de las publicaciones de la Divulgación) "/>
    <n v="0.04"/>
    <m/>
    <n v="1"/>
    <s v="Numérica"/>
    <s v="# de Campaña de difusión realizada/ 1 Campaña de difusión a realizar"/>
    <d v="2023-03-01T00:00:00"/>
    <d v="2023-07-31T00:00:00"/>
    <s v="»1000-Delegatura para la Protección de la Competencia, »73-Grupo de Comunicación"/>
    <x v="3"/>
    <s v="Cumplida"/>
    <n v="1"/>
    <s v="Se ejecutó la campaña de difusión y divulgación en materia de libre competencia en el mes de julio de 2023, en el documento adjunto se presenta un informe detallado sobre la campaña ejecutada."/>
    <d v="2023-07-31T00:00:00"/>
    <n v="1"/>
    <s v="Ok, verificado OAP. La evidencia concuerda con el alcance del producto"/>
    <d v="2023-07-31T00:00:00"/>
    <s v="SI"/>
    <s v="NA"/>
    <n v="0.04"/>
    <m/>
  </r>
  <r>
    <s v="COMPETENCIA"/>
    <x v="21"/>
    <s v="»1000-"/>
    <s v="Delegatura para la Protección de la Competencia"/>
    <n v="5"/>
    <s v="1000-3-1"/>
    <s v="1000-3"/>
    <x v="1"/>
    <s v="Innovador"/>
    <s v="N/A"/>
    <s v="N/A"/>
    <s v="N/A"/>
    <s v="N/A"/>
    <s v="N/A"/>
    <s v="N/A"/>
    <s v="Diligenciar y enviar al Grupo de trabajo de comunicaciones el brief  de la campaña genérica previa concertación con OSCAE. (correo electrónico con el Brief diligenciado /único entregable)"/>
    <n v="0.5"/>
    <n v="0.02"/>
    <n v="1"/>
    <s v="Numérica"/>
    <s v="# de Briefs de la campaña genérica diligenciado y enviado / 1 Brief de campaña genérica a diligenciar y enviar "/>
    <d v="2023-03-01T00:00:00"/>
    <d v="2023-03-31T00:00:00"/>
    <s v="»1000-Delegatura para la Protección de la Competencia"/>
    <x v="1"/>
    <s v="Cumplida"/>
    <n v="1"/>
    <s v="El 31 de marzo de 2023 se envió al Grupo de Comunicaciones de OSCAE, el brief con los ejes temáticos que contendrá la Campaña Anual de Estrategias de Divulgación y Promoción en materia de Libre Competencia Económica."/>
    <d v="2023-03-31T00:00:00"/>
    <n v="1"/>
    <s v="Ok, verificado OAP. La evidencia concuerda con la actividad y la fórmula para determinar el avance."/>
    <d v="2023-03-31T00:00:00"/>
    <s v="SI"/>
    <n v="1"/>
    <n v="0.02"/>
    <n v="1"/>
  </r>
  <r>
    <s v="COMPETENCIA"/>
    <x v="21"/>
    <s v="»1000-"/>
    <s v="Delegatura para la Protección de la Competencia"/>
    <n v="5"/>
    <s v="1000-3-2"/>
    <s v="1000-3"/>
    <x v="2"/>
    <s v="Innovador"/>
    <s v="N/A"/>
    <s v="N/A"/>
    <s v="N/A"/>
    <s v="N/A"/>
    <s v="N/A"/>
    <s v="N/A"/>
    <s v="Elaborar y presentar el concepto gráfico y racional de la campaña y sus diferentes ejes temáticos (correo electrónico con Documento en el que se observe el concepto gráfico y racional de la campaña integral y sus diferentes ejes temáticos /único entregable)"/>
    <n v="0"/>
    <n v="0"/>
    <n v="1"/>
    <s v="Numérica"/>
    <s v="# de conceptos gráficos elaborados y presentados / 1concepto gráfico a elaborar y presentar"/>
    <d v="2023-03-31T00:00:00"/>
    <d v="2023-05-31T00:00:00"/>
    <s v="»73-Grupo de Comunicación"/>
    <x v="2"/>
    <s v="Cumplida"/>
    <n v="1"/>
    <s v="El 29 de mayo de 2023 el Dr. Alejandro Arteaga Coordinador del Grupo de Comunicaciones remitió mediante correo electrónico a la Dra. Aura Elena Rincón y el Dr. Francisco Melo de la Delegatura para la Protección de la Competencia cuatro (4) conceptos gráficos y racionales de la campaña de Libre Competencia, para su revisión, elección y aprobación."/>
    <d v="2023-05-29T00:00:00"/>
    <n v="1"/>
    <s v="Ok, verificado OAP. Se aporta el concepto gráfico de la campaña."/>
    <d v="2023-05-29T00:00:00"/>
    <s v="SI"/>
    <n v="1"/>
    <n v="0"/>
    <m/>
  </r>
  <r>
    <s v="COMPETENCIA"/>
    <x v="21"/>
    <s v="»1000-"/>
    <s v="Delegatura para la Protección de la Competencia"/>
    <n v="5"/>
    <s v="1000-3-3"/>
    <s v="1000-3"/>
    <x v="1"/>
    <s v="Innovador"/>
    <s v="N/A"/>
    <s v="N/A"/>
    <s v="N/A"/>
    <s v="N/A"/>
    <s v="N/A"/>
    <s v="N/A"/>
    <s v="Revisar y aprobar la propuesta por parte del área responsable (única revisión) (correo electrónico con documento aprobado )"/>
    <n v="0.5"/>
    <n v="0.02"/>
    <n v="1"/>
    <s v="Numérica"/>
    <s v="# de propuestas revisadas y aprobadas / 1 propuesta a revisar y aprobar"/>
    <d v="2023-06-01T00:00:00"/>
    <d v="2023-06-30T00:00:00"/>
    <s v="»1000-Delegatura para la Protección de la Competencia"/>
    <x v="2"/>
    <s v="Cumplida"/>
    <n v="1"/>
    <s v="El 23 de junio de 2023  la Dra. Aura Rincón remitió mediante correo electrónico a OSCAE, la aprobación de la propuesta gráfica para la campaña de difusión de los temas misionales de la Delegatura para la Protección de la Competencia, siendo elegida la propuesta 2 &quot;A Todos Nos Toca&quot;. "/>
    <d v="2023-06-23T00:00:00"/>
    <n v="1"/>
    <s v="Ok, verificado OAP. Se aporta la aprobación del concepto gráfico de la campaña."/>
    <d v="2023-06-23T00:00:00"/>
    <s v="SI"/>
    <n v="1"/>
    <n v="0.02"/>
    <n v="1"/>
  </r>
  <r>
    <s v="COMPETENCIA"/>
    <x v="21"/>
    <s v="»1000-"/>
    <s v="Delegatura para la Protección de la Competencia"/>
    <n v="5"/>
    <s v="1000-3-4"/>
    <s v="1000-3"/>
    <x v="2"/>
    <s v="Innovador"/>
    <s v="N/A"/>
    <s v="N/A"/>
    <s v="N/A"/>
    <s v="N/A"/>
    <s v="N/A"/>
    <s v="N/A"/>
    <s v="Ejecutar la campaña (capturas de pantalla de la publicación de la campaña)"/>
    <n v="0"/>
    <n v="0"/>
    <n v="1"/>
    <s v="Numérica"/>
    <s v="# de Campañas ejecutadas / Total de  Campañas a ejecutar "/>
    <d v="2023-07-04T00:00:00"/>
    <d v="2023-07-31T00:00:00"/>
    <s v="»73-Grupo de Comunicación"/>
    <x v="3"/>
    <s v="Cumplida"/>
    <n v="1"/>
    <s v="Se ejecutó la campaña de difusión y divulgación en materia de libre competencia en el mes de julio de 2023, en el documento adjunto se presenta un informe detallado sobre la campaña ejecutada."/>
    <d v="2023-07-31T00:00:00"/>
    <n v="1"/>
    <s v="Ok, verificado OAP. La evidencia concuerda con el alcance de la actividad"/>
    <d v="2023-07-31T00:00:00"/>
    <s v="SI"/>
    <n v="1"/>
    <n v="0"/>
    <m/>
  </r>
  <r>
    <s v="COMPETENCIA"/>
    <x v="21"/>
    <s v="»1000-"/>
    <s v="Delegatura para la Protección de la Competencia"/>
    <n v="5"/>
    <s v="1000-4"/>
    <s v="1000-4"/>
    <x v="0"/>
    <s v="Innovador"/>
    <s v="Incrementar las actividades de difusión y pedagogía en el marco de las funciones de la SIC, para empoderar a usuarios y consumidores. "/>
    <s v="12-Planes de mejoramiento"/>
    <s v="SI"/>
    <s v="N/A"/>
    <s v=" 15.Gestión del conocimiento y la innovación"/>
    <s v=" 1- Plan Anual de Adquisiciones"/>
    <s v="Guía para el análisis de garantías por parte del Despacho del Superintendente de Industria y Comercio , presentada  (Documento diagramado enviado para aprobación del superintendente  (único entregable))"/>
    <n v="0.04"/>
    <m/>
    <n v="1"/>
    <s v="Numérica"/>
    <s v="# de Guías presentadas/ 1 Guía a presentar"/>
    <d v="2023-03-01T00:00:00"/>
    <d v="2023-07-31T00:00:00"/>
    <s v="»1000-Delegatura para la Protección de la Competencia, »10-Oficina Asesora Jurídica, »73-Grupo de Comunicación"/>
    <x v="3"/>
    <s v="Cumplida"/>
    <n v="1"/>
    <s v="El 28 de julio de 2023 se remitió mediante correo electrónico a la Señora Superintendente la guía para el ofrecimiento de garantías para su aprobación. El 31 de julio de 2023 se recibió la aprobación de la guía por parte de la Señora Superintendente. "/>
    <d v="2023-07-31T00:00:00"/>
    <n v="1"/>
    <s v="Ok, verificado OAP. Se evidencia la guía para el análisis de garantías"/>
    <d v="2023-07-28T00:00:00"/>
    <s v="SI"/>
    <s v="NA"/>
    <n v="0.04"/>
    <m/>
  </r>
  <r>
    <s v="COMPETENCIA"/>
    <x v="21"/>
    <s v="»1000-"/>
    <s v="Delegatura para la Protección de la Competencia"/>
    <n v="5"/>
    <s v="1000-4-1"/>
    <s v="1000-4"/>
    <x v="1"/>
    <s v="Innovador"/>
    <s v="N/A"/>
    <s v="N/A"/>
    <s v="N/A"/>
    <s v="N/A"/>
    <s v="N/A"/>
    <s v="N/A"/>
    <s v="Elaborar y enviar el documento a la Oficina Asesora Jurídica (Documento en Word de la guía o manual /único entregable)"/>
    <n v="0.2"/>
    <n v="8.0000000000000002E-3"/>
    <n v="1"/>
    <s v="Numérica"/>
    <s v="# de documentos elaborados y enviados/1 documento a elaborar y enviar"/>
    <d v="2023-03-01T00:00:00"/>
    <d v="2023-03-31T00:00:00"/>
    <s v="»1000-Delegatura para la Protección de la Competencia"/>
    <x v="1"/>
    <s v="Cumplida"/>
    <n v="1"/>
    <s v="El 30 de marzo de 2023 se envío por correo electrónico a la Oficina Asesora Jurídica, la versión preliminar de la Guía para el análisis de garantías por parte del Despacho del Superintendente, para la correspondiente revisión y validación."/>
    <d v="2023-03-30T00:00:00"/>
    <n v="1"/>
    <s v="Ok, verificado OAP. La evidencia concuerda con la actividad y la fórmula para determinar el avance."/>
    <d v="2023-03-30T00:00:00"/>
    <s v="SI"/>
    <n v="1"/>
    <n v="8.0000000000000002E-3"/>
    <n v="1"/>
  </r>
  <r>
    <s v="COMPETENCIA"/>
    <x v="21"/>
    <s v="»1000-"/>
    <s v="Delegatura para la Protección de la Competencia"/>
    <n v="5"/>
    <s v="1000-4-2"/>
    <s v="1000-4"/>
    <x v="1"/>
    <s v="Innovador"/>
    <s v="N/A"/>
    <s v="N/A"/>
    <s v="N/A"/>
    <s v="N/A"/>
    <s v="N/A"/>
    <s v="N/A"/>
    <s v="Revisar, ajustar y dar visto bueno al documento en Word de la guía o manual (Correo electrónico o memorando con observaciones y visto bueno al Documento en Word de la guía o manual  (único entregable))"/>
    <n v="0.2"/>
    <n v="8.0000000000000002E-3"/>
    <n v="1"/>
    <s v="Numérica"/>
    <s v="# Correos electrónicos o memorandos con observaciones y visto bueno al Documento en Word de la guía o manual/ 1  correo electrónico o memorando con observaciones y visto bueno al documento en Word de la guía o manual"/>
    <d v="2023-04-03T00:00:00"/>
    <d v="2023-04-21T00:00:00"/>
    <s v="»1000-Delegatura para la Protección de la Competencia, »10-Oficina Asesora Jurídica"/>
    <x v="2"/>
    <s v="Cumplida"/>
    <n v="1"/>
    <s v="El 21 de abril de 2023 el Dr. Héctor Barragán de la Oficina Asesora Jurídica remitió mediante correo electrónico los resultados de la revisión y validación de la guía para el análisis de las garantías. En la primera nota descrita en el documento adjunto se incluye el siguiente texto, que da cuenta de la aprobación: “Como primera medida se advierte que, aceptados los cambios y realizadas las modificaciones pertinentes, se da visto bueno desde al Oficina Asesora Jurídica.”"/>
    <d v="2023-04-21T00:00:00"/>
    <n v="1"/>
    <s v="Ok, verificado OAP. La evidencia concuerda con la actividad. Su cumplimiento se evidencia un mes después de la fecha fin afectando eficiencia "/>
    <d v="2023-04-21T00:00:00"/>
    <s v="SI"/>
    <n v="1"/>
    <n v="8.0000000000000002E-3"/>
    <n v="1"/>
  </r>
  <r>
    <s v="COMPETENCIA"/>
    <x v="21"/>
    <s v="»1000-"/>
    <s v="Delegatura para la Protección de la Competencia"/>
    <n v="5"/>
    <s v="1000-4-3"/>
    <s v="1000-4"/>
    <x v="1"/>
    <s v="Innovador"/>
    <s v="N/A"/>
    <s v="N/A"/>
    <s v="N/A"/>
    <s v="N/A"/>
    <s v="N/A"/>
    <s v="N/A"/>
    <s v="Gestionar el aval con el Superintendente (Documento en Word de la guía o manual ajustado y con el aval del Superintendente (único entregable))"/>
    <n v="0.1"/>
    <n v="4.0000000000000001E-3"/>
    <n v="1"/>
    <s v="Numérica"/>
    <s v="# de documentos en Word de la guía o manual ajustado y con el aval del Superintendente/ 1 documento en Word de la guía o manual ajustado con el aval del Superintendente"/>
    <d v="2023-04-24T00:00:00"/>
    <d v="2023-05-05T00:00:00"/>
    <s v="»1000-Delegatura para la Protección de la Competencia"/>
    <x v="2"/>
    <s v="Cumplida"/>
    <n v="1"/>
    <s v="El 5 de mayo de 2023 la Señora Superintendente Dra. María del Socorro Pimienta revisó y aprobó el documento físico con la guía para el análisis de las garantías, la evidencia de dicha aprobación se encuentra en la última hoja el documento. "/>
    <d v="2023-05-05T00:00:00"/>
    <n v="1"/>
    <s v="Ok, verificado OAP. La documentación aportada da cumplimiento a la actividad propuesta"/>
    <d v="2023-05-05T00:00:00"/>
    <s v="SI"/>
    <n v="1"/>
    <n v="4.0000000000000001E-3"/>
    <n v="1"/>
  </r>
  <r>
    <s v="COMPETENCIA"/>
    <x v="21"/>
    <s v="»1000-"/>
    <s v="Delegatura para la Protección de la Competencia"/>
    <n v="5"/>
    <s v="1000-4-4"/>
    <s v="1000-4"/>
    <x v="1"/>
    <s v="Innovador"/>
    <s v="N/A"/>
    <s v="N/A"/>
    <s v="N/A"/>
    <s v="N/A"/>
    <s v="N/A"/>
    <s v="N/A"/>
    <s v="Enviar al Grupo de Comunicaciones y a la Oficina Asesora Jurídica, el documento en Word, avalado por el Superintendente, de la guía o manual, con sugerencias a tener en cuenta en materia gráfica. (Correo electrónico y documento en Word de la guía o manual, con sugerencias a tener en cuenta en materia gráfica (único entregable))"/>
    <n v="0.15"/>
    <n v="6.0000000000000001E-3"/>
    <n v="1"/>
    <s v="Numérica"/>
    <s v="# de Correos electrónicos y documentos en Word de la guía o manual, con sugerencias a tener en cuenta en materia gráfica/ 1 Correo electrónico y documento en Word de la guía o manual, con sugerencias a tener en cuenta en materia gráfica"/>
    <d v="2023-05-08T00:00:00"/>
    <d v="2023-05-12T00:00:00"/>
    <s v="»1000-Delegatura para la Protección de la Competencia"/>
    <x v="2"/>
    <s v="Cumplida"/>
    <n v="1"/>
    <s v="El 12 de mayo de 2023 la Ing. Laura Salazar Reyes de la Delegatura para la Protección de la Competencia, remitió mediante correo electrónico la guía para el análisis de las garantías avalado por la Señora Superintendente (Word y PDF avalado), este correo incluyó las recomendaciones en materia gráfica."/>
    <d v="2023-05-12T00:00:00"/>
    <n v="1"/>
    <s v="Ok, verificado OAP. La documentación aportada da cumplimiento a la actividad propuesta"/>
    <d v="2023-05-12T00:00:00"/>
    <s v="SI"/>
    <n v="1"/>
    <n v="6.0000000000000001E-3"/>
    <n v="1"/>
  </r>
  <r>
    <s v="COMPETENCIA"/>
    <x v="21"/>
    <s v="»1000-"/>
    <s v="Delegatura para la Protección de la Competencia"/>
    <n v="5"/>
    <s v="1000-4-5"/>
    <s v="1000-4"/>
    <x v="2"/>
    <s v="Innovador"/>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
    <d v="2023-05-15T00:00:00"/>
    <d v="2023-07-07T00:00:00"/>
    <s v="»73-Grupo de Comunicación"/>
    <x v="3"/>
    <s v="Cumplida"/>
    <n v="1"/>
    <s v="El 30 de junio de 2023 el Dr. Alejandro Arteaga Coordinador del Grupo de Comunicaciones, remitió mediante correo electrónico la guía para el análisis de las garantías con ajustes de corrección de estilo y diagramación para la aprobación por parte de los asesores del Despacho de la Sra. Superintendente. "/>
    <d v="2023-06-30T00:00:00"/>
    <n v="1"/>
    <s v="Ok, verificado OAP. La documentación aportada da cumplimiento a la actividad propuesta"/>
    <d v="2023-06-30T00:00:00"/>
    <s v="SI"/>
    <n v="1"/>
    <n v="0"/>
    <m/>
  </r>
  <r>
    <s v="COMPETENCIA"/>
    <x v="21"/>
    <s v="»1000-"/>
    <s v="Delegatura para la Protección de la Competencia"/>
    <n v="5"/>
    <s v="1000-4-6"/>
    <s v="1000-4"/>
    <x v="1"/>
    <s v="Innovador"/>
    <s v="N/A"/>
    <s v="N/A"/>
    <s v="N/A"/>
    <s v="N/A"/>
    <s v="N/A"/>
    <s v="N/A"/>
    <s v="Revisar, aprobar y enviar  al Grupo de Comunicaciones el documento de la guía o manual (única revisión). (Correo electrónico y Documento de la guía o manual con las observaciones  aprobadas por el área (único entregable))"/>
    <n v="0.2"/>
    <n v="8.0000000000000002E-3"/>
    <n v="1"/>
    <s v="Numérica"/>
    <s v="# Correos electrónicos y Documentos de la guía o manual con las observaciones y  aprobadas por el área /  1 Correo electrónico y Documento de la guía o manual con las observaciones aprobadas por el área "/>
    <d v="2023-07-10T00:00:00"/>
    <d v="2023-07-14T00:00:00"/>
    <s v="»1000-Delegatura para la Protección de la Competencia"/>
    <x v="3"/>
    <s v="Cumplida"/>
    <n v="1"/>
    <s v="El 7 de julio de 2023 se remitió mediante correo electrónico al Dr. Alejandro Arteaga Coordinador del Grupo de Comunicaciones el texto que contine las observaciones aprobadas por la Delegatura y el Despacho en relación con el contenido, diseño y diagramación de la guía para el ofrecimiento de garantías. Adicionalmente, en documento adjunto se resaltan dichas observaciones. "/>
    <d v="2023-07-07T00:00:00"/>
    <n v="1"/>
    <s v="Ok, verificado OAP. La evidencia concuerda con la actividad"/>
    <d v="2023-07-28T00:00:00"/>
    <s v="SI"/>
    <n v="1"/>
    <n v="8.0000000000000002E-3"/>
    <n v="1"/>
  </r>
  <r>
    <s v="COMPETENCIA"/>
    <x v="21"/>
    <s v="»1000-"/>
    <s v="Delegatura para la Protección de la Competencia"/>
    <n v="5"/>
    <s v="1000-4-7"/>
    <s v="1000-4"/>
    <x v="1"/>
    <s v="Innovador"/>
    <s v="N/A"/>
    <s v="N/A"/>
    <s v="N/A"/>
    <s v="N/A"/>
    <s v="N/A"/>
    <s v="N/A"/>
    <s v="Enviar para aprobación del Superintendente, el documento de la guía o manual (Documento diagramado enviado para aprobación del superintendente  (único entregable))"/>
    <n v="0.15"/>
    <n v="6.0000000000000001E-3"/>
    <n v="1"/>
    <s v="Numérica"/>
    <s v="# Documentos diagramados con aprobación del Superintendente / 1 Documento diagramado aprobado por el Superintendente   "/>
    <d v="2023-07-17T00:00:00"/>
    <d v="2023-07-31T00:00:00"/>
    <s v="»1000-Delegatura para la Protección de la Competencia"/>
    <x v="3"/>
    <s v="Cumplida"/>
    <n v="1"/>
    <s v="El 28 de julio de 2023 se remitió mediante correo electrónico a la Señora Superintendente la guía para el ofrecimiento de garantías para su aprobación. El 31 de julio de 2023 se recibió la aprobación de la guía por parte de la Señora Superintendente. "/>
    <d v="2023-07-31T00:00:00"/>
    <n v="1"/>
    <s v="Ok, verificado OAP. Se evidencia la guía para el análisis de garantías"/>
    <d v="2023-07-28T00:00:00"/>
    <s v="SI"/>
    <n v="1"/>
    <n v="6.0000000000000001E-3"/>
    <n v="1"/>
  </r>
  <r>
    <s v="COMPETENCIA"/>
    <x v="21"/>
    <s v="»1000-"/>
    <s v="Delegatura para la Protección de la Competencia"/>
    <n v="5"/>
    <s v="1000-5"/>
    <s v="1000-5"/>
    <x v="0"/>
    <s v="Innovador"/>
    <s v="Incrementar las actividades de difusión y pedagogía en el marco de las funciones de la SIC, para empoderar a usuarios y consumidores. "/>
    <s v="1-Datos principales  del Programa de Gobierno"/>
    <s v="SI"/>
    <s v="N/A"/>
    <s v=" 15.Gestión del conocimiento y la innovación"/>
    <s v=" 1- Plan Anual de Adquisiciones"/>
    <s v="Guía práctica para combatir acuerdos colusorios, publicada en la página web. (Captura de pantalla del portal web de la SIC con la publicación de la guía o manual (único entregable))"/>
    <n v="0.04"/>
    <m/>
    <n v="1"/>
    <s v="Numérica"/>
    <s v="# de Guías publicadas/ 1 Guía a publicar"/>
    <d v="2023-03-01T00:00:00"/>
    <d v="2023-07-31T00:00:00"/>
    <s v="»1000-Delegatura para la Protección de la Competencia, »10-Oficina Asesora Jurídica, »73-Grupo de Comunicación"/>
    <x v="3"/>
    <s v="Cumplida"/>
    <n v="1"/>
    <s v="El 24 de julio de 2023 se remitió mediante correo electrónico a la Señora Superintendente la guía práctica para combatir acuerdos colusorios para su aprobación. El 24 de julio de 2023 se recibió la aprobación de la guía por parte de la Señora Superintendente._x000a__x000a_El 25 de julio de 2023 mediante correo electrónico se remite a OSCAE la guía para combatir acuerdos colusorios, con el propósito de gestionar su publicación en la página web de la entidad. El 28 de julio de 2023 se remite evidencia de publicación en la página web de la guía a OSCAE. "/>
    <d v="2023-07-28T00:00:00"/>
    <n v="1"/>
    <s v="Ok, verificado OAP. La evidencia concuerda con el entregable del producto"/>
    <d v="2023-07-28T00:00:00"/>
    <s v="SI"/>
    <s v="NA"/>
    <n v="0.04"/>
    <m/>
  </r>
  <r>
    <s v="COMPETENCIA"/>
    <x v="21"/>
    <s v="»1000-"/>
    <s v="Delegatura para la Protección de la Competencia"/>
    <n v="5"/>
    <s v="1000-5-1"/>
    <s v="1000-5"/>
    <x v="1"/>
    <s v="Innovador"/>
    <s v="N/A"/>
    <s v="N/A"/>
    <s v="N/A"/>
    <s v="N/A"/>
    <s v="N/A"/>
    <s v="N/A"/>
    <s v="Elaborar y enviar el documento a la Oficina Asesora Jurídica (Documento en Word de la guía o manual /único entregable)"/>
    <n v="0.15"/>
    <n v="6.0000000000000001E-3"/>
    <n v="1"/>
    <s v="Numérica"/>
    <s v="# de documentos elaborados y enviados/1 documento a elaborar y enviar"/>
    <d v="2023-03-01T00:00:00"/>
    <d v="2023-03-31T00:00:00"/>
    <s v="»1000-Delegatura para la Protección de la Competencia"/>
    <x v="1"/>
    <s v="Cumplida"/>
    <n v="1"/>
    <s v="El 30 de marzo de 2023 se envió por correo electrónico a la Oficina Asesora Jurídica, la versión preliminar de la Guía práctica para combatir acuerdos colusorios, para la correspondiente revisión y validación."/>
    <d v="2023-03-30T00:00:00"/>
    <n v="1"/>
    <s v="Ok, verificado OAP. La evidencia concuerda con la actividad y la fórmula para determinar el avance."/>
    <d v="2023-03-30T00:00:00"/>
    <s v="SI"/>
    <n v="1"/>
    <n v="6.0000000000000001E-3"/>
    <n v="1"/>
  </r>
  <r>
    <s v="COMPETENCIA"/>
    <x v="21"/>
    <s v="»1000-"/>
    <s v="Delegatura para la Protección de la Competencia"/>
    <n v="5"/>
    <s v="1000-5-2"/>
    <s v="1000-5"/>
    <x v="1"/>
    <s v="Innovador"/>
    <s v="N/A"/>
    <s v="N/A"/>
    <s v="N/A"/>
    <s v="N/A"/>
    <s v="N/A"/>
    <s v="N/A"/>
    <s v="Revisar, ajustar y dar visto bueno al documento en Word de la guía o manual (Correo electrónico o memorando con observaciones y visto bueno al Documento en Word de la guía o manual  (único entregable))"/>
    <n v="0.15"/>
    <n v="6.0000000000000001E-3"/>
    <n v="1"/>
    <s v="Numérica"/>
    <s v="# Correos electrónicos o memorandos con observaciones y visto bueno al Documento en Word de la guía o manual/ 1  correo electrónico o memorando con observaciones y visto bueno al documento en Word de la guía o manual"/>
    <d v="2023-04-03T00:00:00"/>
    <d v="2023-04-21T00:00:00"/>
    <s v="»1000-Delegatura para la Protección de la Competencia, »10-Oficina Asesora Jurídica"/>
    <x v="2"/>
    <s v="Cumplida"/>
    <n v="1"/>
    <s v="El 21 de abril de 2023 el Dr. Héctor Barragán de la Oficina Asesora Jurídica remitió mediante correo electrónico los resultados de la revisión y validación de la guía para el análisis de las garantías. En el título No. 10 Programa de Beneficios por Colaboración en la nota descrita en el documento adjunto se incluye el siguiente texto, que da cuenta de la aprobación: Hechas las observaciones relevantes, según antecede, se advierte de manera general que, revisados y acogidos los cambios que se estimen pertinentes a partir de los comentarios planteados, se da visto bueno desde la Oficina Asesora Jurídica. "/>
    <d v="2023-04-21T00:00:00"/>
    <n v="1"/>
    <s v="Ok, verificado OAP. La evidencia concuerda con el entregable de la actividad. Los soportes se verifican posterior a la fecha de vencimiento afectando la eficiencia "/>
    <d v="2023-04-21T00:00:00"/>
    <s v="SI"/>
    <n v="1"/>
    <n v="6.0000000000000001E-3"/>
    <n v="1"/>
  </r>
  <r>
    <s v="COMPETENCIA"/>
    <x v="21"/>
    <s v="»1000-"/>
    <s v="Delegatura para la Protección de la Competencia"/>
    <n v="5"/>
    <s v="1000-5-3"/>
    <s v="1000-5"/>
    <x v="1"/>
    <s v="Innovador"/>
    <s v="N/A"/>
    <s v="N/A"/>
    <s v="N/A"/>
    <s v="N/A"/>
    <s v="N/A"/>
    <s v="N/A"/>
    <s v="Gestionar el aval con el Superintendente (Documento en Word de la guía o manual ajustado y con el aval del Superintendente (único entregable))"/>
    <n v="0.1"/>
    <n v="4.0000000000000001E-3"/>
    <n v="1"/>
    <s v="Numérica"/>
    <s v="# de documentos en Word de la guía o manual ajustado y con el aval del Superintendente/ 1 documento en Word de la guía o manual ajustado con el aval del Superintendente"/>
    <d v="2023-04-24T00:00:00"/>
    <d v="2023-05-05T00:00:00"/>
    <s v="»1000-Delegatura para la Protección de la Competencia"/>
    <x v="2"/>
    <s v="Cumplida"/>
    <n v="1"/>
    <s v="El 5 de mayo de 2023 la Señora Superintendente Dra. María del Socorro Pimienta revisó y aprobó el documento físico con la Guía práctica para combatir acuerdos colusorios, la evidencia de dicha aprobación se encuentra en la última hoja el documento. "/>
    <d v="2023-05-05T00:00:00"/>
    <n v="1"/>
    <s v="Ok, verificado OAP. La documentación aportada da cumplimiento a la actividad propuesta"/>
    <d v="2023-05-05T00:00:00"/>
    <s v="SI"/>
    <n v="1"/>
    <n v="4.0000000000000001E-3"/>
    <n v="1"/>
  </r>
  <r>
    <s v="COMPETENCIA"/>
    <x v="21"/>
    <s v="»1000-"/>
    <s v="Delegatura para la Protección de la Competencia"/>
    <n v="5"/>
    <s v="1000-5-4"/>
    <s v="1000-5"/>
    <x v="1"/>
    <s v="Innovador"/>
    <s v="N/A"/>
    <s v="N/A"/>
    <s v="N/A"/>
    <s v="N/A"/>
    <s v="N/A"/>
    <s v="N/A"/>
    <s v="Enviar al Grupo de Comunicaciones y a la Oficina Asesora Jurídica, el documento en Word, avalado por el Superintendente, de la guía o manual, con sugerencias a tener en cuenta en materia gráfica. (Correo electrónico y documento en Word de la guía o manual, con sugerencias a tener en cuenta en materia gráfica (único entregable))"/>
    <n v="0.15"/>
    <n v="6.0000000000000001E-3"/>
    <n v="1"/>
    <s v="Numérica"/>
    <s v="# de Correos electrónicos y documentos en Word de la guía o manual, con sugerencias a tener en cuenta en materia gráfica/ 1 Correo electrónico y documento en Word de la guía o manual, con sugerencias a tener en cuenta en materia gráfica"/>
    <d v="2023-05-08T00:00:00"/>
    <d v="2023-05-12T00:00:00"/>
    <s v="»1000-Delegatura para la Protección de la Competencia"/>
    <x v="2"/>
    <s v="Cumplida"/>
    <n v="1"/>
    <s v="El 12 de mayo de 2023 la Ing. Laura Salazar Reyes de la Delegatura para la Protección de la Competencia, remitió mediante correo electrónico la Guía práctica para combatir acuerdos colusorios avalado por la Señora Superintendente (Word y PDF avalado), este correo incluyó las recomendaciones en materia gráfica."/>
    <d v="2023-05-12T00:00:00"/>
    <n v="1"/>
    <s v="Ok, verificado OAP. La documentación aportada da cumplimiento a la actividad propuesta"/>
    <d v="2023-05-12T00:00:00"/>
    <s v="SI"/>
    <n v="1"/>
    <n v="6.0000000000000001E-3"/>
    <n v="1"/>
  </r>
  <r>
    <s v="COMPETENCIA"/>
    <x v="21"/>
    <s v="»1000-"/>
    <s v="Delegatura para la Protección de la Competencia"/>
    <n v="5"/>
    <s v="1000-5-5"/>
    <s v="1000-5"/>
    <x v="2"/>
    <s v="Innovador"/>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
    <d v="2023-05-15T00:00:00"/>
    <d v="2023-07-07T00:00:00"/>
    <s v="»73-Grupo de Comunicación"/>
    <x v="3"/>
    <s v="Cumplida"/>
    <n v="1"/>
    <s v="El 30 de junio de 2023 el Dr. Alejandro Arteaga Coordinador del Grupo de Comunicaciones, remitió mediante correo electrónico la Guía práctica para combatir acuerdos colusorios con ajustes de corrección de estilo y diagramación para la aprobación por parte de los asesores del Despacho de la Sra. Superintendente. "/>
    <d v="2023-06-30T00:00:00"/>
    <n v="1"/>
    <s v="Ok, verificado OAP. La documentación aportada da cumplimiento a la actividad propuesta"/>
    <d v="2023-06-30T00:00:00"/>
    <s v="SI"/>
    <n v="1"/>
    <n v="0"/>
    <m/>
  </r>
  <r>
    <s v="COMPETENCIA"/>
    <x v="21"/>
    <s v="»1000-"/>
    <s v="Delegatura para la Protección de la Competencia"/>
    <n v="5"/>
    <s v="1000-5-6"/>
    <s v="1000-5"/>
    <x v="1"/>
    <s v="Innovador"/>
    <s v="N/A"/>
    <s v="N/A"/>
    <s v="N/A"/>
    <s v="N/A"/>
    <s v="N/A"/>
    <s v="N/A"/>
    <s v="Revisar, aprobar y enviar  al Grupo de Comunicaciones el documento de la guía o manual (única revisión). (Correo electrónico y Documento de la guía o manual con las observaciones  aprobadas por el área (único entregable))"/>
    <n v="0.2"/>
    <n v="8.0000000000000002E-3"/>
    <n v="1"/>
    <s v="Numérica"/>
    <s v="# Correos electrónicos y Documentos de la guía o manual con las observaciones y  aprobadas por el área /  1 Correo electrónico y Documento de la guía o manual con las observaciones aprobadas por el área "/>
    <d v="2023-07-10T00:00:00"/>
    <d v="2023-07-14T00:00:00"/>
    <s v="»1000-Delegatura para la Protección de la Competencia"/>
    <x v="3"/>
    <s v="Cumplida"/>
    <n v="1"/>
    <s v="El 7 de julio de 2023 se remitió mediante correo electrónico al Dr. Alejandro Arteaga Coordinador del Grupo de Comunicaciones el texto que contine las observaciones aprobadas por la Delegatura en relación con el contenido, diseño y diagramación de la guía para combatir acuerdos colusorios. Adicionalmente, en documento adjunto se resaltan dichas observaciones. "/>
    <d v="2023-07-07T00:00:00"/>
    <n v="1"/>
    <s v="Ok, verificado OAP. La evidencia concuerda con el entregable de la actividad"/>
    <d v="2023-07-07T00:00:00"/>
    <s v="SI"/>
    <n v="1"/>
    <n v="8.0000000000000002E-3"/>
    <n v="1"/>
  </r>
  <r>
    <s v="COMPETENCIA"/>
    <x v="21"/>
    <s v="»1000-"/>
    <s v="Delegatura para la Protección de la Competencia"/>
    <n v="5"/>
    <s v="1000-5-7"/>
    <s v="1000-5"/>
    <x v="1"/>
    <s v="Innovador"/>
    <s v="N/A"/>
    <s v="N/A"/>
    <s v="N/A"/>
    <s v="N/A"/>
    <s v="N/A"/>
    <s v="N/A"/>
    <s v="Enviar para aprobación del Superintendente, el documento de la guía o manual (Documento diagramado con aprobación del superintendente  (único entregable))"/>
    <n v="0.15"/>
    <n v="6.0000000000000001E-3"/>
    <n v="1"/>
    <s v="Numérica"/>
    <s v="# Documentos diagramados con aprobación del Superintendente / 1 Documento diagramado aprobado por el Superintendente   "/>
    <d v="2023-07-17T00:00:00"/>
    <d v="2023-07-24T00:00:00"/>
    <s v="»1000-Delegatura para la Protección de la Competencia"/>
    <x v="3"/>
    <s v="Cumplida"/>
    <n v="1"/>
    <s v="El 24 de julio de 2023 se remitió mediante correo electrónico a la Señora Superintendente la guía práctica para combatir acuerdos colusorios para su aprobación. El 24 de julio de 2023 se recibió la aprobación de la guía por parte de la Señora Superintendente."/>
    <d v="2023-07-24T00:00:00"/>
    <n v="1"/>
    <s v="Ok, verificado OAP. La evidencia concuerda con el entregable de la actividad"/>
    <d v="2023-07-24T00:00:00"/>
    <s v="SI"/>
    <n v="1"/>
    <n v="6.0000000000000001E-3"/>
    <n v="1"/>
  </r>
  <r>
    <s v="COMPETENCIA"/>
    <x v="21"/>
    <s v="»1000-"/>
    <s v="Delegatura para la Protección de la Competencia"/>
    <n v="5"/>
    <s v="1000-5-8"/>
    <s v="1000-5"/>
    <x v="1"/>
    <s v="Innovador"/>
    <s v="N/A"/>
    <s v="N/A"/>
    <s v="N/A"/>
    <s v="N/A"/>
    <s v="N/A"/>
    <s v="N/A"/>
    <s v="Solicitar la Publicación de guía o manual al grupo de comunicaciones (Captura de pantalla del portal web de la SIC con la publicación de la guía o manual (único entregable))"/>
    <n v="0.1"/>
    <n v="4.0000000000000001E-3"/>
    <n v="1"/>
    <s v="Numérica"/>
    <s v="# Capturas de pantalla del portal web de la SIC con la publicación de la guía o manual/ 1 Captura de pantalla del portal web de la SIC con la publicación de la guía o manual"/>
    <d v="2023-07-25T00:00:00"/>
    <d v="2023-07-31T00:00:00"/>
    <s v="»1000-Delegatura para la Protección de la Competencia, »73-Grupo de Comunicación"/>
    <x v="3"/>
    <s v="Cumplida"/>
    <n v="1"/>
    <s v="El 25 de julio de 2023 mediante correo electrónico se remite a OSCAE la guía para combatir acuerdos colusorios, con el propósito de gestionar su publicación en la página web de la entidad. El 28 de julio de 2023 se remite evidencia de publicación en la página web de la guía a OSCAE. "/>
    <d v="2023-07-28T00:00:00"/>
    <n v="1"/>
    <s v="Ok, verificado OAP. La evidencia concuerda con el entregable de la actividad"/>
    <d v="2023-07-28T00:00:00"/>
    <s v="SI"/>
    <n v="1"/>
    <n v="4.0000000000000001E-3"/>
    <n v="1"/>
  </r>
  <r>
    <s v="COMPETENCIA"/>
    <x v="21"/>
    <s v="»1000-"/>
    <s v="Delegatura para la Protección de la Competencia"/>
    <n v="5"/>
    <s v="1000-6"/>
    <s v="1000-6"/>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Herramienta SABUESO mejorada, que permita aumentar el alcance y generar alertas en materia de prácticas restrictivas de la competencia, operando. (1. Formato Arquitectura de Software GS03F21, ya sea nuevo o actualizado hasta el capitulo 2 . 2. Formato Acta de Entrega de Desarrollo de Software GS03-F25)"/>
    <n v="7.0000000000000007E-2"/>
    <m/>
    <n v="1"/>
    <s v="Numérica"/>
    <s v="# de Herramienta  SABUESO operando/ 1 Herramienta SABUESO a operar"/>
    <d v="2023-02-01T00:00:00"/>
    <d v="2023-11-30T00:00:00"/>
    <s v="»1000-Delegatura para la Protección de la Competencia, »20-Oficina de Tecnología e Informática"/>
    <x v="0"/>
    <s v="Cumplida"/>
    <n v="1"/>
    <s v="Se realizó el cierre del proyecto, para los desarrollos realizados para la vigencia 2023."/>
    <d v="2023-11-30T00:00:00"/>
    <n v="1"/>
    <s v="Se realizó el cierre del proyecto, para los desarrollos realizados para la vigencia 2023."/>
    <d v="2023-11-30T00:00:00"/>
    <m/>
    <s v="NA"/>
    <n v="7.0000000000000007E-2"/>
    <m/>
  </r>
  <r>
    <s v="COMPETENCIA"/>
    <x v="21"/>
    <s v="»1000-"/>
    <s v="Delegatura para la Protección de la Competencia"/>
    <n v="5"/>
    <s v="1000-6-1"/>
    <s v="1000-6"/>
    <x v="1"/>
    <s v="Innovador"/>
    <s v="N/A"/>
    <s v="N/A"/>
    <s v="N/A"/>
    <s v="N/A"/>
    <s v="N/A"/>
    <s v="N/A"/>
    <s v="Elaborar y aprobar requerimiento (1. Formato Solicitud de Requerimientos a Sistemas de Información GS03-F18 2. Formato Lista de Chequeo de Requisitos de Seguridad de la Información GS03-F27)"/>
    <n v="0.15"/>
    <n v="1.0500000000000001E-2"/>
    <n v="1"/>
    <s v="Numérica"/>
    <s v="# de soportes presentados / 2 soportes a presentar"/>
    <d v="2023-02-01T00:00:00"/>
    <d v="2023-02-28T00:00:00"/>
    <s v="»1000-Delegatura para la Protección de la Competencia, »20-Oficina de Tecnología e Informática"/>
    <x v="1"/>
    <s v="Cumplida"/>
    <n v="1"/>
    <s v="El 28 de febrero de 2023, las ingenieras de analítica de datos a cargo del desarrollo de la herramienta Sabueso, consolidaron los requerimientos a desarrollar durante la vigencia 2023, los cuales fueron validados con los coordinadores de cada uno de los grupos y aprobados por la Oficina de Tecnología e Informática. "/>
    <d v="2023-02-28T00:00:00"/>
    <n v="1"/>
    <s v="Ok, verificado OAP. La evidencia concuerda con la actividad y la fórmula para determinar el avance."/>
    <d v="2023-02-28T00:00:00"/>
    <s v="SI"/>
    <n v="1"/>
    <n v="1.0500000000000001E-2"/>
    <n v="1"/>
  </r>
  <r>
    <s v="COMPETENCIA"/>
    <x v="21"/>
    <s v="»1000-"/>
    <s v="Delegatura para la Protección de la Competencia"/>
    <n v="5"/>
    <s v="1000-6-2"/>
    <s v="1000-6"/>
    <x v="1"/>
    <s v="Innovador"/>
    <s v="N/A"/>
    <s v="N/A"/>
    <s v="N/A"/>
    <s v="N/A"/>
    <s v="N/A"/>
    <s v="N/A"/>
    <s v="Diseñar la solución (1. Formato Arquitectura de Software GS03F21, ya sea nuevo o actualizado hasta el capitulo 2  / Único entregable) "/>
    <n v="0.15"/>
    <n v="1.0500000000000001E-2"/>
    <n v="1"/>
    <s v="Numérica"/>
    <s v="# de soportes presentados / 1 soportes a presentar"/>
    <d v="2023-03-01T00:00:00"/>
    <d v="2023-03-31T00:00:00"/>
    <s v="»1000-Delegatura para la Protección de la Competencia, »20-Oficina de Tecnología e Informática"/>
    <x v="1"/>
    <s v="Cumplida"/>
    <n v="1"/>
    <s v="El 31 de marzo de 2023 finalizó el diseño de la herramienta Sabueso y se entregó por parte de las ingenieras de analítica de datos a cargo del desarrollo del producto, el formato de arquitectura de software debidamente validado por la Oficina de Tecnología e Informática de la Entidad."/>
    <d v="2023-03-31T00:00:00"/>
    <n v="1"/>
    <s v="Ok, verificado OAP. La evidencia concuerda con la actividad y la fórmula para determinar el avance."/>
    <d v="2023-03-31T00:00:00"/>
    <s v="SI"/>
    <n v="1"/>
    <n v="1.0500000000000001E-2"/>
    <n v="1"/>
  </r>
  <r>
    <s v="COMPETENCIA"/>
    <x v="21"/>
    <s v="»1000-"/>
    <s v="Delegatura para la Protección de la Competencia"/>
    <n v="5"/>
    <s v="1000-6-3"/>
    <s v="1000-6"/>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1.0500000000000001E-2"/>
    <n v="1"/>
    <s v="Numérica"/>
    <s v="# de soportes presentados /2 soportes a presentar"/>
    <d v="2023-04-01T00:00:00"/>
    <d v="2023-10-31T00:00:00"/>
    <s v="»1000-Delegatura para la Protección de la Competencia, »20-Oficina de Tecnología e Informática"/>
    <x v="0"/>
    <s v="Cumplida"/>
    <n v="1"/>
    <s v="En el reporte se incluye: (i) captura de pantalla de los reportes de planeación de tareas atráves de la herramienta DevOps y  (ii) Captura de pantalla de la línea base de requerimientos (Historias de Usuario) y registrados en el DevOps."/>
    <d v="2023-10-31T00:00:00"/>
    <n v="1"/>
    <s v="Ok, verificado OAP. Se valida la descripción del avance"/>
    <d v="2023-10-31T00:00:00"/>
    <s v="SI"/>
    <n v="1"/>
    <n v="1.0500000000000001E-2"/>
    <n v="1"/>
  </r>
  <r>
    <s v="COMPETENCIA"/>
    <x v="21"/>
    <s v="»1000-"/>
    <s v="Delegatura para la Protección de la Competencia"/>
    <n v="5"/>
    <s v="1000-6-4"/>
    <s v="1000-6"/>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1.4000000000000002E-2"/>
    <n v="1"/>
    <s v="Numérica"/>
    <s v="# de soportes presentados / 4 soportes a presentar"/>
    <d v="2023-04-01T00:00:00"/>
    <d v="2023-10-31T00:00:00"/>
    <s v="»1000-Delegatura para la Protección de la Competencia, »20-Oficina de Tecnología e Informática"/>
    <x v="0"/>
    <s v="Cumplida"/>
    <n v="1"/>
    <s v="Se contruyó el componente de software en el archivo adjunto se registra:1. Captura de pantalla del Código fuente registrado en devops / 2. Captura de pantalla  de casos de prueba ejecutados por desarrollo / 3.Captura de pantalla  de casos de prueba ejecutados para aceptación / 4. Formato Acta de Prueba de Desarrollo de Software. "/>
    <d v="2023-10-31T00:00:00"/>
    <n v="1"/>
    <s v="Ok, verificado OAP. Se valida la descripción del avance"/>
    <d v="2023-10-31T00:00:00"/>
    <s v="SI"/>
    <n v="1"/>
    <n v="1.4000000000000002E-2"/>
    <n v="1"/>
  </r>
  <r>
    <s v="COMPETENCIA"/>
    <x v="21"/>
    <s v="»1000-"/>
    <s v="Delegatura para la Protección de la Competencia"/>
    <n v="5"/>
    <s v="1000-6-5"/>
    <s v="1000-6"/>
    <x v="1"/>
    <s v="Innovador"/>
    <s v="N/A"/>
    <s v="N/A"/>
    <s v="N/A"/>
    <s v="N/A"/>
    <s v="N/A"/>
    <s v="N/A"/>
    <s v="Realizar manuales y capacitar a los usuarios (1.Formato Manual de Usuario GS03-F24 nuevo o actualizado  2. Registro de Capacitación)"/>
    <n v="0.2"/>
    <n v="1.4000000000000002E-2"/>
    <n v="1"/>
    <s v="Numérica"/>
    <s v="# de soportes presentados / 2 soportes a presentar"/>
    <d v="2023-11-01T00:00:00"/>
    <d v="2023-11-30T00:00:00"/>
    <s v="»1000-Delegatura para la Protección de la Competencia, »20-Oficina de Tecnología e Informática"/>
    <x v="0"/>
    <s v="Cumplida"/>
    <n v="1"/>
    <s v="Se realizó el manual de usuario y se capacitó a los usuario, sobre los desarrollos realizados para la vigencia 2023. "/>
    <d v="2023-11-30T00:00:00"/>
    <n v="1"/>
    <s v="Ok, verificado OAP. Se valida la descripción del avance"/>
    <d v="2023-11-30T00:00:00"/>
    <s v="SI"/>
    <n v="1"/>
    <n v="1.4000000000000002E-2"/>
    <n v="1"/>
  </r>
  <r>
    <s v="COMPETENCIA"/>
    <x v="21"/>
    <s v="»1000-"/>
    <s v="Delegatura para la Protección de la Competencia"/>
    <n v="5"/>
    <s v="1000-6-6"/>
    <s v="1000-6"/>
    <x v="1"/>
    <s v="Innovador"/>
    <s v="N/A"/>
    <s v="19-N/A"/>
    <s v="N/A"/>
    <s v="N/A"/>
    <s v="N/A"/>
    <s v="N/A"/>
    <s v="Realizar cierre del proyecto (1. Formato Arquitectura de Software GS03F21, ya sea nuevo o actualizado hasta el capitulo 2 . 2. Formato Acta de Entrega de Desarrollo de Software GS03-F25)"/>
    <n v="0.15"/>
    <n v="1.0500000000000001E-2"/>
    <n v="1"/>
    <s v="Numérica"/>
    <s v="# de soportes presentados / 2 soportes a presentar"/>
    <d v="2023-11-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s v="SI"/>
    <n v="1"/>
    <n v="1.0500000000000001E-2"/>
    <n v="1"/>
  </r>
  <r>
    <s v="COMPETENCIA"/>
    <x v="21"/>
    <s v="»1000-"/>
    <s v="Delegatura para la Protección de la Competencia"/>
    <n v="5"/>
    <s v="1000-7"/>
    <s v="1000-7"/>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Mejoramiento del sistema de procesamiento de lenguaje natural de la herramienta INSPECTOR para identificar proyectos normativos que tengan incidencia en la Libre Competencia, operando.(1. Formato Arquitectura de Software GS03F21, ya sea nuevo o actualizado hasta el capitulo 2 . 2. Formato Acta de Entrega de Desarrollo de Software GS03-F25)"/>
    <n v="7.0000000000000007E-2"/>
    <m/>
    <n v="1"/>
    <s v="Numérica"/>
    <s v="Herramienta INSPECTOR operando/ Herramienta INSPECTOR a desarrollar"/>
    <d v="2023-02-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m/>
    <s v="NA"/>
    <n v="7.0000000000000007E-2"/>
    <m/>
  </r>
  <r>
    <s v="COMPETENCIA"/>
    <x v="21"/>
    <s v="»1000-"/>
    <s v="Delegatura para la Protección de la Competencia"/>
    <n v="5"/>
    <s v="1000-7-1"/>
    <s v="1000-7"/>
    <x v="1"/>
    <s v="Innovador"/>
    <s v="N/A"/>
    <s v="N/A"/>
    <s v="N/A"/>
    <s v="N/A"/>
    <s v="N/A"/>
    <s v="N/A"/>
    <s v="Elaborar y aprobar requerimiento (1. Formato Solicitud de Requerimientos a Sistemas de Información GS03-F18 2. Formato Lista de Chequeo de Requisitos de Seguridad de la Información GS03-F27)"/>
    <n v="0.15"/>
    <n v="1.0500000000000001E-2"/>
    <n v="1"/>
    <s v="Numérica"/>
    <s v="# de soportes presentados / 2 soportes a presentar"/>
    <d v="2023-02-01T00:00:00"/>
    <d v="2023-02-28T00:00:00"/>
    <s v="»1000-Delegatura para la Protección de la Competencia, »20-Oficina de Tecnología e Informática"/>
    <x v="1"/>
    <s v="Cumplida"/>
    <n v="1"/>
    <s v="_x000a_El 27 de febrero de 2023, las ingenieras de analítica de datos a cargo del desarrollo de la herramienta Inspector, consolidaron los requerimientos a desarrollar durante la vigencia 2023, los cuales fueron validados con la coordinadora del grupo de trabajo de Abogacía de la Competencia y aprobados por la Oficina de Tecnología e Informática. "/>
    <d v="2023-02-27T00:00:00"/>
    <n v="1"/>
    <s v="Ok, verificado OAP. La evidencia concuerda con la actividad y la fórmula para determinar el avance."/>
    <d v="2023-02-27T00:00:00"/>
    <s v="SI"/>
    <n v="1"/>
    <n v="1.0500000000000001E-2"/>
    <n v="1"/>
  </r>
  <r>
    <s v="COMPETENCIA"/>
    <x v="21"/>
    <s v="»1000-"/>
    <s v="Delegatura para la Protección de la Competencia"/>
    <n v="5"/>
    <s v="1000-7-2"/>
    <s v="1000-7"/>
    <x v="1"/>
    <s v="Innovador"/>
    <s v="N/A"/>
    <s v="N/A"/>
    <s v="N/A"/>
    <s v="N/A"/>
    <s v="N/A"/>
    <s v="N/A"/>
    <s v="Diseñar la solución (1. Formato Arquitectura de Software GS03F21, ya sea nuevo o actualizado hasta el capitulo 2  / Único entregable) "/>
    <n v="0.15"/>
    <n v="1.0500000000000001E-2"/>
    <n v="1"/>
    <s v="Numérica"/>
    <s v="# de soportes presentados / 1 soportes a presentar"/>
    <d v="2023-03-01T00:00:00"/>
    <d v="2023-03-31T00:00:00"/>
    <s v="»1000-Delegatura para la Protección de la Competencia, »20-Oficina de Tecnología e Informática"/>
    <x v="1"/>
    <s v="Cumplida"/>
    <n v="1"/>
    <s v="El 31 de marzo de 2023 finalizó el diseño de la herramienta Inspector y se entregó por parte de las ingenieras de analítica de datos a cargo del desarrollo del producto, el formato de arquitectura de software debidamente validado por la Oficina de Tecnología e Informática de la Entidad."/>
    <d v="2023-03-31T00:00:00"/>
    <n v="1"/>
    <s v="Ok, verificado OAP. La evidencia concuerda con la actividad y la fórmula para determinar el avance."/>
    <d v="2023-03-31T00:00:00"/>
    <s v="SI"/>
    <n v="1"/>
    <n v="1.0500000000000001E-2"/>
    <n v="1"/>
  </r>
  <r>
    <s v="COMPETENCIA"/>
    <x v="21"/>
    <s v="»1000-"/>
    <s v="Delegatura para la Protección de la Competencia"/>
    <n v="5"/>
    <s v="1000-7-3"/>
    <s v="1000-7"/>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1.0500000000000001E-2"/>
    <n v="1"/>
    <s v="Numérica"/>
    <s v="# de soportes presentados /2 soportes a presentar"/>
    <d v="2023-04-01T00:00:00"/>
    <d v="2023-10-31T00:00:00"/>
    <s v="»1000-Delegatura para la Protección de la Competencia, »20-Oficina de Tecnología e Informática"/>
    <x v="0"/>
    <s v="Cumplida"/>
    <n v="1"/>
    <s v=" Se registra el informe con la siguiente información: 1. Reporte planeación de tareas, línea base de requerimientos (historias de usuario) y entregables  en la herramienta devops 2. plan de pruebas diseñado y registrado en la herramienta devops."/>
    <d v="2023-10-31T00:00:00"/>
    <n v="1"/>
    <s v="Ok, verificado OAP. Se valida la descripción del avance"/>
    <d v="2023-10-31T00:00:00"/>
    <s v="SI"/>
    <n v="1"/>
    <n v="1.0500000000000001E-2"/>
    <n v="1"/>
  </r>
  <r>
    <s v="COMPETENCIA"/>
    <x v="21"/>
    <s v="»1000-"/>
    <s v="Delegatura para la Protección de la Competencia"/>
    <n v="5"/>
    <s v="1000-7-4"/>
    <s v="1000-7"/>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1.4000000000000002E-2"/>
    <n v="1"/>
    <s v="Numérica"/>
    <s v="# de soportes presentados / 4 soportes a presentar"/>
    <d v="2023-04-01T00:00:00"/>
    <d v="2023-10-31T00:00:00"/>
    <s v="»1000-Delegatura para la Protección de la Competencia, »20-Oficina de Tecnología e Informática"/>
    <x v="0"/>
    <s v="Cumplida"/>
    <n v="1"/>
    <s v=" Se registra el informe con la siguiente información: 1. Captura de pantalla del Código fuente registrado en devops / 2. Captura de pantalla  de casos de prueba ejecutados por desarrollo / 3.Captura de pantalla  de casos de prueba ejecutados para aceptación / 4. Formato Acta de Prueba de Desarrollo de Software. "/>
    <d v="2023-10-31T00:00:00"/>
    <n v="1"/>
    <s v="Ok, verificado OAP. Se valida la descripción del avance"/>
    <d v="2023-10-31T00:00:00"/>
    <s v="SI"/>
    <n v="1"/>
    <n v="1.4000000000000002E-2"/>
    <n v="1"/>
  </r>
  <r>
    <s v="COMPETENCIA"/>
    <x v="21"/>
    <s v="»1000-"/>
    <s v="Delegatura para la Protección de la Competencia"/>
    <n v="5"/>
    <s v="1000-7-5"/>
    <s v="1000-7"/>
    <x v="1"/>
    <s v="Innovador"/>
    <s v="N/A"/>
    <s v="N/A"/>
    <s v="N/A"/>
    <s v="N/A"/>
    <s v="N/A"/>
    <s v="N/A"/>
    <s v="Realizar manuales y capacitar a los usuarios (1.Formato Manual de Usuario GS03-F24 nuevo o actualizado  2. Registro de Capacitación)"/>
    <n v="0.2"/>
    <n v="1.4000000000000002E-2"/>
    <n v="1"/>
    <s v="Numérica"/>
    <s v="# de soportes presentados / 2 soportes a presentar"/>
    <d v="2023-11-01T00:00:00"/>
    <d v="2023-11-30T00:00:00"/>
    <s v="»1000-Delegatura para la Protección de la Competencia, »20-Oficina de Tecnología e Informática"/>
    <x v="0"/>
    <s v="Cumplida"/>
    <n v="1"/>
    <s v=" Se registra el informe con la siguiente información: 1.Formato Manual de Usuario GS03-F24 nuevo o actualizado  2. Registro de Capacitación "/>
    <d v="2023-11-30T00:00:00"/>
    <n v="1"/>
    <s v="Ok, verificado OAP. Se valida la descripción del avance"/>
    <d v="2023-11-30T00:00:00"/>
    <s v="SI"/>
    <n v="1"/>
    <n v="1.4000000000000002E-2"/>
    <n v="1"/>
  </r>
  <r>
    <s v="COMPETENCIA"/>
    <x v="21"/>
    <s v="»1000-"/>
    <s v="Delegatura para la Protección de la Competencia"/>
    <n v="5"/>
    <s v="1000-7-6"/>
    <s v="1000-7"/>
    <x v="1"/>
    <s v="Innovador"/>
    <s v="N/A"/>
    <s v="N/A"/>
    <s v="N/A"/>
    <s v="N/A"/>
    <s v="N/A"/>
    <s v="N/A"/>
    <s v="Realizar cierre del proyecto (1. Formato Arquitectura de Software GS03F21, ya sea nuevo o actualizado hasta el capitulo 2 . 2. Formato Acta de Entrega de Desarrollo de Software GS03-F25)"/>
    <n v="0.15"/>
    <n v="1.0500000000000001E-2"/>
    <n v="1"/>
    <s v="Numérica"/>
    <s v="# de soportes presentados / 2 soportes a presentar"/>
    <d v="2023-11-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s v="SI"/>
    <n v="1"/>
    <n v="1.0500000000000001E-2"/>
    <n v="1"/>
  </r>
  <r>
    <s v="COMPETENCIA"/>
    <x v="21"/>
    <s v="»1000-"/>
    <s v="Delegatura para la Protección de la Competencia"/>
    <n v="5"/>
    <s v="1000-8"/>
    <s v="1000-8"/>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Herramienta de analítica de datos SHERLOCK que permita generar alertas de potenciales prácticas anticompetitivas en la contratación estatal, operando. (1. Formato Arquitectura de Software GS03F21, ya sea nuevo o actualizado hasta el capitulo 2 . 2. Formato Acta de Entrega de Desarrollo de Software GS03-F25)"/>
    <n v="7.0000000000000007E-2"/>
    <m/>
    <n v="1"/>
    <s v="Numérica"/>
    <s v="# de Herramienta SHERLOCK operando/ 1 Herramienta SHERLOCK a operar"/>
    <d v="2023-02-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m/>
    <s v="NA"/>
    <n v="7.0000000000000007E-2"/>
    <m/>
  </r>
  <r>
    <s v="COMPETENCIA"/>
    <x v="21"/>
    <s v="»1000-"/>
    <s v="Delegatura para la Protección de la Competencia"/>
    <n v="5"/>
    <s v="1000-8-1"/>
    <s v="1000-8"/>
    <x v="1"/>
    <s v="Innovador"/>
    <s v="N/A"/>
    <s v="N/A"/>
    <s v="N/A"/>
    <s v="N/A"/>
    <s v="N/A"/>
    <s v="N/A"/>
    <s v="Elaborar y aprobar requerimiento (1. Formato Solicitud de Requerimientos a Sistemas de Información GS03-F18 2. Formato Lista de Chequeo de Requisitos de Seguridad de la Información GS03-F27)"/>
    <n v="0.15"/>
    <n v="1.0500000000000001E-2"/>
    <n v="1"/>
    <s v="Numérica"/>
    <s v="# de soportes presentados / 2 soportes a presentar"/>
    <d v="2023-02-01T00:00:00"/>
    <d v="2023-02-28T00:00:00"/>
    <s v="»1000-Delegatura para la Protección de la Competencia, »20-Oficina de Tecnología e Informática"/>
    <x v="1"/>
    <s v="Cumplida"/>
    <n v="1"/>
    <s v="El 28 de febrero de 2023, las ingenieras de analítica de datos a cargo del desarrollo de la herramienta Sherlock, consolidaron los requerimientos a desarrollar durante la vigencia 2023, los cuales fueron validados con el coordinador del Grupo de Trabajo Élite contra Colusiones y aprobados por la Oficina de Tecnología e Informática. "/>
    <d v="2023-02-28T00:00:00"/>
    <n v="1"/>
    <s v="Ok, verificado OAP. La evidencia concuerda con la actividad y la fórmula para determinar el avance."/>
    <d v="2023-02-28T00:00:00"/>
    <s v="SI"/>
    <n v="1"/>
    <n v="1.0500000000000001E-2"/>
    <n v="1"/>
  </r>
  <r>
    <s v="COMPETENCIA"/>
    <x v="21"/>
    <s v="»1000-"/>
    <s v="Delegatura para la Protección de la Competencia"/>
    <n v="5"/>
    <s v="1000-8-2"/>
    <s v="1000-8"/>
    <x v="1"/>
    <s v="Innovador"/>
    <s v="N/A"/>
    <s v="N/A"/>
    <s v="N/A"/>
    <s v="N/A"/>
    <s v="N/A"/>
    <s v="N/A"/>
    <s v="Diseñar la solución (1. Formato Arquitectura de Software GS03F21, ya sea nuevo o actualizado hasta el capitulo 2  / Único entregable) "/>
    <n v="0.15"/>
    <n v="1.0500000000000001E-2"/>
    <n v="1"/>
    <s v="Numérica"/>
    <s v="# de soportes presentados / 1 soportes a presentar"/>
    <d v="2023-03-01T00:00:00"/>
    <d v="2023-03-31T00:00:00"/>
    <s v="»1000-Delegatura para la Protección de la Competencia, »20-Oficina de Tecnología e Informática"/>
    <x v="1"/>
    <s v="Cumplida"/>
    <n v="1"/>
    <s v="El 31 de marzo de 2023 finalizó el diseño de la herramienta Sherlock y se entregó por parte de las ingenieras de analítica de datos a cargo del desarrollo del producto, el formato de arquitectura de software debidamente validado por la Oficina de Tecnología e Informática de la Entidad."/>
    <d v="2023-03-31T00:00:00"/>
    <n v="1"/>
    <s v="Ok, verificado OAP. La evidencia concuerda con la actividad y la fórmula para determinar el avance."/>
    <d v="2023-03-31T00:00:00"/>
    <s v="SI"/>
    <n v="1"/>
    <n v="1.0500000000000001E-2"/>
    <n v="1"/>
  </r>
  <r>
    <s v="COMPETENCIA"/>
    <x v="21"/>
    <s v="»1000-"/>
    <s v="Delegatura para la Protección de la Competencia"/>
    <n v="5"/>
    <s v="1000-8-3"/>
    <s v="1000-8"/>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5"/>
    <n v="1.0500000000000001E-2"/>
    <n v="1"/>
    <s v="Numérica"/>
    <s v="# de soportes presentados /2 soportes a presentar"/>
    <d v="2023-04-01T00:00:00"/>
    <d v="2023-10-31T00:00:00"/>
    <s v="»1000-Delegatura para la Protección de la Competencia, »20-Oficina de Tecnología e Informática"/>
    <x v="0"/>
    <s v="Cumplida"/>
    <n v="1"/>
    <s v=" Se registra el informe con la siguiente información: 1. Reporte planeación de tareas, línea base de requerimientos (historias de usuario) y entregables  en la herramienta devops 2. plan de pruebas diseñado y registrado en la herramienta devops. "/>
    <d v="2023-10-31T00:00:00"/>
    <n v="1"/>
    <s v="Ok, verificado OAP. Se valida la descripción del avance"/>
    <d v="2023-10-31T00:00:00"/>
    <s v="SI"/>
    <n v="1"/>
    <n v="1.0500000000000001E-2"/>
    <n v="1"/>
  </r>
  <r>
    <s v="COMPETENCIA"/>
    <x v="21"/>
    <s v="»1000-"/>
    <s v="Delegatura para la Protección de la Competencia"/>
    <n v="5"/>
    <s v="1000-8-4"/>
    <s v="1000-8"/>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1.4000000000000002E-2"/>
    <n v="1"/>
    <s v="Numérica"/>
    <s v="# de soportes presentados / 4 soportes a presentar"/>
    <d v="2023-04-01T00:00:00"/>
    <d v="2023-10-31T00:00:00"/>
    <s v="»1000-Delegatura para la Protección de la Competencia, »20-Oficina de Tecnología e Informática"/>
    <x v="0"/>
    <s v="Cumplida"/>
    <n v="1"/>
    <s v="Se registra el informe con la siguiente información: 1. Captura de pantalla del Código fuente registrado en devops / 2. Captura de pantalla  de casos de prueba ejecutados por desarrollo / 3.Captura de pantalla  de casos de prueba ejecutados para aceptación / 4. Formato Acta de Prueba de Desarrollo de Software."/>
    <d v="2023-10-31T00:00:00"/>
    <n v="1"/>
    <s v="Ok, verificado OAP. Se valida la descripción del avance"/>
    <d v="2023-10-31T00:00:00"/>
    <s v="SI"/>
    <n v="1"/>
    <n v="1.4000000000000002E-2"/>
    <n v="1"/>
  </r>
  <r>
    <s v="COMPETENCIA"/>
    <x v="21"/>
    <s v="»1000-"/>
    <s v="Delegatura para la Protección de la Competencia"/>
    <n v="5"/>
    <s v="1000-8-5"/>
    <s v="1000-8"/>
    <x v="1"/>
    <s v="Innovador"/>
    <s v="N/A"/>
    <s v="N/A"/>
    <s v="N/A"/>
    <s v="N/A"/>
    <s v="N/A"/>
    <s v="N/A"/>
    <s v="Realizar manuales y capacitar a los usuarios (1.Formato Manual de Usuario GS03-F24 nuevo o actualizado  2. Registro de Capacitación)"/>
    <n v="0.2"/>
    <n v="1.4000000000000002E-2"/>
    <n v="1"/>
    <s v="Numérica"/>
    <s v="# de soportes presentados / 2 soportes a presentar"/>
    <d v="2023-11-01T00:00:00"/>
    <d v="2023-11-30T00:00:00"/>
    <s v="»1000-Delegatura para la Protección de la Competencia, »20-Oficina de Tecnología e Informática"/>
    <x v="0"/>
    <s v="Cumplida"/>
    <n v="1"/>
    <s v=" Se registra el informe con la siguiente información: 1.Formato Manual de Usuario GS03-F24 nuevo o actualizado  2. Registro de Capacitación "/>
    <d v="2023-11-30T00:00:00"/>
    <n v="1"/>
    <s v="Ok, verificado OAP. Se valida la descripción del avance"/>
    <d v="2023-11-30T00:00:00"/>
    <s v="SI"/>
    <n v="1"/>
    <n v="1.4000000000000002E-2"/>
    <n v="1"/>
  </r>
  <r>
    <s v="COMPETENCIA"/>
    <x v="21"/>
    <s v="»1000-"/>
    <s v="Delegatura para la Protección de la Competencia"/>
    <n v="5"/>
    <s v="1000-8-6"/>
    <s v="1000-8"/>
    <x v="1"/>
    <s v="Innovador"/>
    <s v="N/A"/>
    <s v="N/A"/>
    <s v="N/A"/>
    <s v="N/A"/>
    <s v="N/A"/>
    <s v="N/A"/>
    <s v="Realizar cierre del proyecto (1. Formato Arquitectura de Software GS03F21, ya sea nuevo o actualizado hasta el capitulo 2 . 2. Formato Acta de Entrega de Desarrollo de Software GS03-F25)"/>
    <n v="0.15"/>
    <n v="1.0500000000000001E-2"/>
    <n v="1"/>
    <s v="Numérica"/>
    <s v="# de soportes presentados / 2 soportes a presentar"/>
    <d v="2023-11-01T00:00:00"/>
    <d v="2023-11-30T00:00:00"/>
    <s v="»1000-Delegatura para la Protección de la Competencia, »20-Oficina de Tecnología e Informática"/>
    <x v="0"/>
    <s v="Cumplida"/>
    <n v="1"/>
    <s v="Se realizó el cierre del proyecto, para los desarrollos realizados para la vigencia 2023."/>
    <d v="2023-11-30T00:00:00"/>
    <n v="1"/>
    <s v="Ok, verificado OAP. Se valida la descripción del avance"/>
    <d v="2023-11-30T00:00:00"/>
    <s v="SI"/>
    <n v="1"/>
    <n v="1.0500000000000001E-2"/>
    <n v="1"/>
  </r>
  <r>
    <s v="COMPETENCIA"/>
    <x v="21"/>
    <s v="»1000-"/>
    <s v="Delegatura para la Protección de la Competencia"/>
    <n v="5"/>
    <s v="1000-9"/>
    <s v="1000-9"/>
    <x v="0"/>
    <s v="Innovador"/>
    <s v="Diseñar e implementar una estrategia que fortalezca la analítica de datos institucional para la toma de decisiones y la prestación de servicios"/>
    <s v="1-Datos principales  del Programa de Gobierno"/>
    <s v="SI"/>
    <s v="  5»Fortalecimiento del régimen de protección de la libre competencia económica en los mercados a nivel  nacional"/>
    <s v=" 15.Gestión del conocimiento y la innovación,  8. Servicio al ciudadano"/>
    <s v=" 1- Plan Anual de Adquisiciones"/>
    <s v="Herramienta BUHO que permita realizar el seguimiento inteligente a medios de comunicación escritos a través de analítica de datos que permita alertar oportunidades de acción de la Delegatura, implementada. (1.Formato Manual de Usuario GS03-F24 nuevo o actualizado  2. Registro de Capacitación)"/>
    <n v="0.04"/>
    <m/>
    <n v="1"/>
    <s v="Numérica"/>
    <s v="# de Herramienta  BUHO implementada/ 1 Herramienta BUHO a implementar"/>
    <d v="2023-02-01T00:00:00"/>
    <d v="2023-11-30T00:00:00"/>
    <s v="»1000-Delegatura para la Protección de la Competencia, »20-Oficina de Tecnología e Informática"/>
    <x v="0"/>
    <s v="Cumplida"/>
    <n v="1"/>
    <s v="Se finalizó el desarrollo de la herramienta, se realizaron las pruebas por el equipo de la OTI y con el área funcional, donde se verificó el cumplimiento de la totalidad de los requerimientos. Se llevó a cabo el paso a producción anticipado del aplicativo, el cual se encuentra capturando la información y emitiendo notificaciones al área funcional desde el lunes 18 de septiembre de 2023 en ambiente productivo. _x000a_"/>
    <d v="2023-08-31T00:00:00"/>
    <n v="1"/>
    <s v="Ok, verificado OAP. La evidencia concuerda con el entregable de la actividad"/>
    <d v="2023-08-31T00:00:00"/>
    <s v="SI"/>
    <s v="NA"/>
    <n v="0.04"/>
    <m/>
  </r>
  <r>
    <s v="COMPETENCIA"/>
    <x v="21"/>
    <s v="»1000-"/>
    <s v="Delegatura para la Protección de la Competencia"/>
    <n v="5"/>
    <s v="1000-9-1"/>
    <s v="1000-9"/>
    <x v="1"/>
    <s v="Innovador"/>
    <s v="N/A"/>
    <s v="N/A"/>
    <s v="N/A"/>
    <s v="N/A"/>
    <s v="N/A"/>
    <s v="N/A"/>
    <s v="Elaborar y aprobar requerimiento (1. Formato Solicitud de Requerimientos a Sistemas de Información GS03-F18 2. Formato Lista de Chequeo de Requisitos de Seguridad de la Información GS03-F27)"/>
    <n v="0.2"/>
    <n v="8.0000000000000002E-3"/>
    <n v="1"/>
    <s v="Numérica"/>
    <s v="# de soportes presentados / 2 soportes a presentar"/>
    <d v="2023-02-01T00:00:00"/>
    <d v="2023-02-28T00:00:00"/>
    <s v="»1000-Delegatura para la Protección de la Competencia, »20-Oficina de Tecnología e Informática"/>
    <x v="1"/>
    <s v="Cumplida"/>
    <n v="1"/>
    <s v="El 28 de febrero de 2023, las ingenieras de analítica de datos a cargo del desarrollo de la herramienta Búho, consolidaron los requerimientos a desarrollar durante la vigencia 2023, los cuales fueron validados con los coordinadores de cada uno de los grupos de la Delegatura y aprobados por la Oficina de Tecnología e Informática. "/>
    <d v="2023-02-28T00:00:00"/>
    <n v="1"/>
    <s v="Ok, verificado OAP. La evidencia concuerda con la actividad y la fórmula para determinar el avance."/>
    <d v="2023-02-28T00:00:00"/>
    <s v="SI"/>
    <n v="1"/>
    <n v="8.0000000000000002E-3"/>
    <n v="1"/>
  </r>
  <r>
    <s v="COMPETENCIA"/>
    <x v="21"/>
    <s v="»1000-"/>
    <s v="Delegatura para la Protección de la Competencia"/>
    <n v="5"/>
    <s v="1000-9-2"/>
    <s v="1000-9"/>
    <x v="1"/>
    <s v="Innovador"/>
    <s v="N/A"/>
    <s v="N/A"/>
    <s v="N/A"/>
    <s v="N/A"/>
    <s v="N/A"/>
    <s v="N/A"/>
    <s v="Diseñar la solución (1. Formato Arquitectura de Software GS03F21, ya sea nuevo o actualizado hasta el capitulo 2  / Único entregable) "/>
    <n v="0.2"/>
    <n v="8.0000000000000002E-3"/>
    <n v="1"/>
    <s v="Numérica"/>
    <s v="# de soportes presentados / 1 soportes a presentar"/>
    <d v="2023-03-01T00:00:00"/>
    <d v="2023-03-31T00:00:00"/>
    <s v="»1000-Delegatura para la Protección de la Competencia, »20-Oficina de Tecnología e Informática"/>
    <x v="1"/>
    <s v="Cumplida"/>
    <n v="1"/>
    <s v="El 31 de marzo de 2023 finalizó el diseño de la herramienta Búho y se entregó por parte de las ingenieras de analítica de datos a cargo del desarrollo del producto, el formato de arquitectura de software debidamente validado por la Oficina de Tecnología e Informática de la Entidad."/>
    <d v="2023-03-31T00:00:00"/>
    <n v="1"/>
    <s v="Ok, verificado OAP. La evidencia concuerda con la actividad y la fórmula para determinar el avance."/>
    <d v="2023-03-31T00:00:00"/>
    <s v="SI"/>
    <n v="1"/>
    <n v="8.0000000000000002E-3"/>
    <n v="1"/>
  </r>
  <r>
    <s v="COMPETENCIA"/>
    <x v="21"/>
    <s v="»1000-"/>
    <s v="Delegatura para la Protección de la Competencia"/>
    <n v="5"/>
    <s v="1000-9-3"/>
    <s v="1000-9"/>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8.0000000000000002E-3"/>
    <n v="1"/>
    <s v="Numérica"/>
    <s v="# de soportes presentados /2 soportes a presentar"/>
    <d v="2023-04-01T00:00:00"/>
    <d v="2023-10-31T00:00:00"/>
    <s v="»1000-Delegatura para la Protección de la Competencia, »20-Oficina de Tecnología e Informática"/>
    <x v="0"/>
    <s v="Cumplida"/>
    <n v="1"/>
    <s v="Se finalizó el desarrollo de la herramienta, se realizaron las pruebas por el equipo de la OTI y con el área funcional, donde se verificó el cumplimiento de la totalidad de los requerimientos. Se llevó a cabo el paso a producción anticipado del aplicativo, el cual se encuentra capturando la información y emitiendo notificaciones al área funcional desde el lunes 18 de septiembre de 2023 en ambiente productivo. "/>
    <d v="2023-08-31T00:00:00"/>
    <n v="1"/>
    <s v="Ok, verificado OAP. La evidencia concuerda con el entregable de la actividad"/>
    <d v="2023-08-31T00:00:00"/>
    <s v="SI"/>
    <n v="1"/>
    <n v="8.0000000000000002E-3"/>
    <n v="1"/>
  </r>
  <r>
    <s v="COMPETENCIA"/>
    <x v="21"/>
    <s v="»1000-"/>
    <s v="Delegatura para la Protección de la Competencia"/>
    <n v="5"/>
    <s v="1000-9-4"/>
    <s v="1000-9"/>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8.0000000000000002E-3"/>
    <n v="1"/>
    <s v="Numérica"/>
    <s v="# de soportes presentados / 4 soportes a presentar"/>
    <d v="2023-04-01T00:00:00"/>
    <d v="2023-10-31T00:00:00"/>
    <s v="»1000-Delegatura para la Protección de la Competencia, »20-Oficina de Tecnología e Informática"/>
    <x v="0"/>
    <s v="Cumplida"/>
    <n v="1"/>
    <s v="Se finalizó el desarrollo de la herramienta, se realizaron las pruebas por el equipo de la OTI y con el área funcional, donde se verificó el cumplimiento de la totalidad de los requerimientos. Se llevó a cabo el paso a producción anticipado del aplicativo, el cual se encuentra capturando la información y emitiendo notificaciones al área funcional desde el lunes 18 de septiembre de 2023 en ambiente productivo. "/>
    <d v="2023-08-31T00:00:00"/>
    <n v="1"/>
    <s v="Ok, verificado OAP. La evidencia concuerda con el entregable de la actividad"/>
    <d v="2023-08-31T00:00:00"/>
    <s v="SI"/>
    <n v="1"/>
    <n v="8.0000000000000002E-3"/>
    <n v="1"/>
  </r>
  <r>
    <s v="COMPETENCIA"/>
    <x v="21"/>
    <s v="»1000-"/>
    <s v="Delegatura para la Protección de la Competencia"/>
    <n v="5"/>
    <s v="1000-9-5"/>
    <s v="1000-9"/>
    <x v="1"/>
    <s v="Innovador"/>
    <s v="N/A"/>
    <s v="N/A"/>
    <s v="N/A"/>
    <s v="N/A"/>
    <s v="N/A"/>
    <s v="N/A"/>
    <s v="Realizar manuales y capacitar a los usuarios (1.Formato Manual de Usuario GS03-F24 nuevo o actualizado  2. Registro de Capacitación)"/>
    <n v="0.2"/>
    <n v="8.0000000000000002E-3"/>
    <n v="1"/>
    <s v="Numérica"/>
    <s v="# de soportes presentados / 2 soportes a presentar"/>
    <d v="2023-11-01T00:00:00"/>
    <d v="2023-11-30T00:00:00"/>
    <s v="»1000-Delegatura para la Protección de la Competencia, »20-Oficina de Tecnología e Informática"/>
    <x v="0"/>
    <s v="Cumplida"/>
    <n v="1"/>
    <s v="Se realizó la entrega del Formato Manual de Usuario GS03-F24 nuevo o actualizado  y el Registro de Capacitación. "/>
    <d v="2023-11-30T00:00:00"/>
    <n v="1"/>
    <s v="Ok, verificado OAP. Se valida la descripción del avance"/>
    <d v="2023-11-30T00:00:00"/>
    <s v="SI"/>
    <n v="1"/>
    <n v="8.0000000000000002E-3"/>
    <n v="1"/>
  </r>
  <r>
    <s v="COMPETENCIA"/>
    <x v="21"/>
    <s v="»1000-"/>
    <s v="Delegatura para la Protección de la Competencia"/>
    <n v="5"/>
    <s v="1000-10"/>
    <s v="1000-10"/>
    <x v="0"/>
    <s v="Innovador"/>
    <s v="Mejorar las herramientas tecnológicas de la Entidad"/>
    <s v="N/A"/>
    <s v="NO"/>
    <s v="  11» Funcionamiento"/>
    <s v=" 8. Servicio al ciudadano,  15.Gestión del conocimiento y la innovación"/>
    <s v=" 1- Plan Anual de Adquisiciones"/>
    <s v="Fortalecimiento del buscador de decisiones en materia de libre competencia denominado Compilación Promoción y Protección de la Competencia -SICOMP, operando.  (Captura de pantalla de las nuevas funcionalidades de SICOMP) "/>
    <n v="7.0000000000000007E-2"/>
    <m/>
    <n v="1"/>
    <s v="Numérica"/>
    <s v="# de Buscador SICOMP operando/ 1 Buscador SICOMP a operar"/>
    <d v="2023-02-01T00:00:00"/>
    <d v="2023-11-30T00:00:00"/>
    <s v="»1000-Delegatura para la Protección de la Competencia"/>
    <x v="0"/>
    <s v="Cumplida"/>
    <n v="1"/>
    <s v="Se realizó un informe que evidencia las capturas de pantalla de las nuevas funcionalidades de SICOMP e integra los enlaces para su visualización."/>
    <d v="2023-11-30T00:00:00"/>
    <n v="1"/>
    <s v="Ok, verificado OAP. Se valida la descripción del avance"/>
    <d v="2023-11-30T00:00:00"/>
    <m/>
    <s v="NA"/>
    <n v="7.0000000000000007E-2"/>
    <m/>
  </r>
  <r>
    <s v="COMPETENCIA"/>
    <x v="21"/>
    <s v="»1000-"/>
    <s v="Delegatura para la Protección de la Competencia"/>
    <n v="5"/>
    <s v="1000-10-1"/>
    <s v="1000-10"/>
    <x v="1"/>
    <s v="Innovador"/>
    <s v="N/A"/>
    <s v="N/A"/>
    <s v="N/A"/>
    <s v="N/A"/>
    <s v="N/A"/>
    <s v="N/A"/>
    <s v="Modificar el motor de búsqueda (Captura de pantalla de la incorporación del motor búsqueda preliminar)"/>
    <n v="0.25"/>
    <n v="1.7500000000000002E-2"/>
    <n v="1"/>
    <s v="Numérica"/>
    <s v="# de motores de búsqueda modificados/ 1 motor de búsqueda a modificar"/>
    <d v="2023-02-01T00:00:00"/>
    <d v="2023-04-28T00:00:00"/>
    <s v="»1000-Delegatura para la Protección de la Competencia"/>
    <x v="2"/>
    <s v="Cumplida"/>
    <n v="1"/>
    <s v="El 26 de abril de 2023 se llevó a cabo una reunión de forma virtual con la Empresa Avance Jurídico y el equipo designado para el proyecto por parte de la Delegatura para la Protección de la Competencia donde se mostraron los avances del nuevo motor de búsqueda de SICOMP. Desde la delegatura se realizaron algunos aportes para mejorar la presentación de la herramienta, entre ellos se encuentran:  _x000a_* Más visibilidad en el buscador._x000a_*Incluir una breve introducción al momento de acceder al mismo, para que sea más amigable y fácil de navegar para los usuarios. "/>
    <d v="2023-04-26T00:00:00"/>
    <n v="1"/>
    <s v="Ok,verificado OAP. Las capturas presentadas son acordes con el propósito de la actividad"/>
    <d v="2023-04-26T00:00:00"/>
    <s v="SI"/>
    <n v="1"/>
    <n v="1.7500000000000002E-2"/>
    <n v="1"/>
  </r>
  <r>
    <s v="COMPETENCIA"/>
    <x v="21"/>
    <s v="»1000-"/>
    <s v="Delegatura para la Protección de la Competencia"/>
    <n v="5"/>
    <s v="1000-10-2"/>
    <s v="1000-10"/>
    <x v="1"/>
    <s v="Innovador"/>
    <s v="N/A"/>
    <s v="N/A"/>
    <s v="N/A"/>
    <s v="N/A"/>
    <s v="N/A"/>
    <s v="N/A"/>
    <s v="Identificar la información y requerimientos que se incorporarán en el motor de búsqueda de SICOMP (Informe de requerimientos conceptos clave y actos administrativos representativos)"/>
    <n v="0.25"/>
    <n v="1.7500000000000002E-2"/>
    <n v="1"/>
    <s v="Numérica"/>
    <s v="# de informes de requerimientos realizados/ 1 informe de requerimientos a realizar"/>
    <d v="2023-05-02T00:00:00"/>
    <d v="2023-07-31T00:00:00"/>
    <s v="»1000-Delegatura para la Protección de la Competencia"/>
    <x v="3"/>
    <s v="Cumplida"/>
    <n v="1"/>
    <s v="El 31 de julio de 2023 el funcionario Wilson Rigueros Beltrán responsable de liderar el proyecto SICOMP, remitió el informe con los requerimientos, los conceptos claves y los actos administrativos representativos, tanto al Delegado para la Protección de la Competencia, así como, a la doctora Laura Martínez del contratista Avance Jurídico. "/>
    <d v="2023-07-31T00:00:00"/>
    <n v="1"/>
    <s v="Ok, verificado OAP. La evidencia concuerda con el entregable de la actividad"/>
    <d v="2023-07-31T00:00:00"/>
    <s v="SI"/>
    <n v="1"/>
    <n v="1.7500000000000002E-2"/>
    <n v="1"/>
  </r>
  <r>
    <s v="COMPETENCIA"/>
    <x v="21"/>
    <s v="»1000-"/>
    <s v="Delegatura para la Protección de la Competencia"/>
    <n v="5"/>
    <s v="1000-10-3"/>
    <s v="1000-10"/>
    <x v="1"/>
    <s v="Innovador"/>
    <s v="N/A"/>
    <s v="N/A"/>
    <s v="N/A"/>
    <s v="N/A"/>
    <s v="N/A"/>
    <s v="N/A"/>
    <s v="Realizar el seguimiento a las actualizaciones de los principales planteamientos de la Delegatura que ilustran los conceptos clave (Evidencia de las versiones de prueba de la implementación y correo enviado al contratista con la aprobación del paso a producción)"/>
    <n v="0.25"/>
    <n v="1.7500000000000002E-2"/>
    <n v="1"/>
    <s v="Numérica"/>
    <s v="# seguimientos realizados / 1 seguimiento a realizar"/>
    <d v="2023-08-01T00:00:00"/>
    <d v="2023-10-31T00:00:00"/>
    <s v="»1000-Delegatura para la Protección de la Competencia"/>
    <x v="0"/>
    <s v="Cumplida"/>
    <n v="1"/>
    <s v="Se realizó el seguimiento a las actualizaciones de los principales planteamientos de la Delegatura_x000a_que ilustran los conceptos clave, que integra las versiones de prueba de la implementación y correo enviado al contratista con la aprobación del paso a producción."/>
    <d v="2023-10-31T00:00:00"/>
    <n v="1"/>
    <s v="Ok, verificado OAP. Se valida la descripción del avance"/>
    <d v="2023-11-30T00:00:00"/>
    <s v="SI"/>
    <n v="1"/>
    <n v="1.7500000000000002E-2"/>
    <n v="1"/>
  </r>
  <r>
    <s v="COMPETENCIA"/>
    <x v="21"/>
    <s v="»1000-"/>
    <s v="Delegatura para la Protección de la Competencia"/>
    <n v="5"/>
    <s v="1000-10-4"/>
    <s v="1000-10"/>
    <x v="1"/>
    <s v="Innovador"/>
    <s v="N/A"/>
    <s v="N/A"/>
    <s v="N/A"/>
    <s v="N/A"/>
    <s v="N/A"/>
    <s v="N/A"/>
    <s v="Realizar la publicación del buscador (Captura de pantalla de las nuevas funcionalidades de SICOMP) "/>
    <n v="0.25"/>
    <n v="1.7500000000000002E-2"/>
    <n v="1"/>
    <s v="Numérica"/>
    <s v="# de publicaciones del buscador realizadas/ 1 publicación del buscador realizada"/>
    <d v="2023-11-01T00:00:00"/>
    <d v="2023-11-30T00:00:00"/>
    <s v="»1000-Delegatura para la Protección de la Competencia"/>
    <x v="0"/>
    <s v="Cumplida"/>
    <n v="1"/>
    <s v="Se realizó un informe que evidencia las capturas de pantalla de las nuevas funcionalidades de SICOMP."/>
    <d v="2023-11-30T00:00:00"/>
    <n v="1"/>
    <s v="Ok, verificado OAP. Se valida la descripción del avance"/>
    <d v="2023-11-30T00:00:00"/>
    <s v="SI"/>
    <n v="1"/>
    <n v="1.7500000000000002E-2"/>
    <n v="1"/>
  </r>
  <r>
    <s v="COMPETENCIA"/>
    <x v="21"/>
    <s v="»1000-"/>
    <s v="Delegatura para la Protección de la Competencia"/>
    <n v="5"/>
    <s v="1000-11"/>
    <s v="1000-11"/>
    <x v="0"/>
    <s v="Innovador"/>
    <s v="Establecer programas preventivos dentro de la gama de servicios que presta la entidad"/>
    <s v="1-Datos principales  del Programa de Gobierno"/>
    <s v="SI"/>
    <s v="N/A"/>
    <s v=" 15.Gestión del conocimiento y la innovación"/>
    <s v="N/A"/>
    <s v="Análisis de las condiciones de competencia en los mercados en los que la SIC, ha recibido notificaciones de operaciones de integraciones empresariales, realizado. (Informe del análisis)"/>
    <n v="0.04"/>
    <m/>
    <n v="1"/>
    <s v="Numérica"/>
    <s v="# de Análisis de las condiciones en integraciones empresariales realizado/ 1 Análisis de las condiciones en integraciones empresariales a realizar"/>
    <d v="2023-02-01T00:00:00"/>
    <d v="2023-12-15T00:00:00"/>
    <s v="»1000-Delegatura para la Protección de la Competencia"/>
    <x v="0"/>
    <s v="Cumplida"/>
    <n v="1"/>
    <s v="El 15 de diciembre de 2023  se realizó la entrega del estudio económico titulado &quot;La libre competencia en el sistema financiero: un camino hacia la inclusión financiera de los micronegocios&quot;, por parte del Grupo de Trabajo de Abogacía de la Competencia."/>
    <d v="2023-12-15T00:00:00"/>
    <n v="1"/>
    <s v="Ok, verificado OAP. Se valida la descripción del avance"/>
    <d v="2023-12-15T00:00:00"/>
    <m/>
    <s v="NA"/>
    <n v="0.04"/>
    <m/>
  </r>
  <r>
    <s v="COMPETENCIA"/>
    <x v="21"/>
    <s v="»1000-"/>
    <s v="Delegatura para la Protección de la Competencia"/>
    <n v="5"/>
    <s v="1000-11-1"/>
    <s v="1000-11"/>
    <x v="1"/>
    <s v="Innovador"/>
    <s v="N/A"/>
    <s v="N/A"/>
    <s v="N/A"/>
    <s v="N/A"/>
    <s v="N/A"/>
    <s v="N/A"/>
    <s v="Definir el mercado en el cual se realizará el análisis y establecer el cronograma de trabajo (Acta de mesa de trabajo/único entregable)"/>
    <n v="0.2"/>
    <n v="8.0000000000000002E-3"/>
    <n v="1"/>
    <s v="Numérica"/>
    <s v="# de mercados en los cuales se realizará el análisis definido/ 1 Mercado en el que se realizará el análisis a definir"/>
    <d v="2023-02-01T00:00:00"/>
    <d v="2023-02-28T00:00:00"/>
    <s v="»1000-Delegatura para la Protección de la Competencia"/>
    <x v="1"/>
    <s v="Cumplida"/>
    <n v="1"/>
    <s v="El 23 de febrero de 2023 se adelantó una mesa de trabajo con funcionarios y contratistas del Grupo de Trabajo de Integraciones Empresariales de la Delegatura para la Protección de la Competencia y el Grupo de Trabajo de Estudios Económicos, en donde se estableció que para la vigencia 2023 el análisis de las condiciones de competencia en los mercados en los que la SIC, ha recibido notificaciones de operaciones de integraciones empresariales se realizará en el mercado de PRESTACIÓN DE SERVICIOS MÉDICOS PARA ENFERMEDADES DE ALTO COSTO."/>
    <d v="2023-02-23T00:00:00"/>
    <n v="1"/>
    <s v="Ok, verificado OAP. La evidencia concuerda con la actividad y la fórmula para determinar el avance."/>
    <d v="2023-02-23T00:00:00"/>
    <s v="SI"/>
    <n v="1"/>
    <n v="8.0000000000000002E-3"/>
    <n v="1"/>
  </r>
  <r>
    <s v="COMPETENCIA"/>
    <x v="21"/>
    <s v="»1000-"/>
    <s v="Delegatura para la Protección de la Competencia"/>
    <n v="5"/>
    <s v="1000-11-2"/>
    <s v="1000-11"/>
    <x v="1"/>
    <s v="Innovador"/>
    <s v="N/A"/>
    <s v="N/A"/>
    <s v="N/A"/>
    <s v="N/A"/>
    <s v="N/A"/>
    <s v="N/A"/>
    <s v="Realizar el análisis de las condiciones de competencia (Informe del análisis presentado al Delegado por parte del  Grupo de Trabajo de Integraciones Empresariales/único entregable)"/>
    <n v="0.8"/>
    <n v="3.2000000000000001E-2"/>
    <n v="1"/>
    <s v="Numérica"/>
    <s v="# de Análisis de las condiciones en integraciones empresariales realizado/ 1 Análisis de las condiciones en integraciones empresariales a realizar"/>
    <d v="2023-03-01T00:00:00"/>
    <d v="2023-12-15T00:00:00"/>
    <s v="»1000-Delegatura para la Protección de la Competencia"/>
    <x v="0"/>
    <s v="Cumplida"/>
    <n v="1"/>
    <s v="El 15 de diciembre de 2023  se realizó la entrega del estudio económico titulado &quot;La libre competencia en el sistema financiero: un camino hacia la inclusión financiera de los micronegocios&quot;, por parte del Grupo de Trabajo de Abogacía de la Competencia."/>
    <d v="2023-12-15T00:00:00"/>
    <n v="1"/>
    <s v="Ok, verificado OAP. Se valida la descripción del avance"/>
    <d v="2023-12-15T00:00:00"/>
    <s v="SI"/>
    <n v="1"/>
    <n v="3.2000000000000001E-2"/>
    <n v="1"/>
  </r>
  <r>
    <s v="COMPETENCIA"/>
    <x v="21"/>
    <s v="»1000-"/>
    <s v="Delegatura para la Protección de la Competencia"/>
    <n v="5"/>
    <s v="1000-12"/>
    <s v="1000-12"/>
    <x v="0"/>
    <s v="Innovador"/>
    <s v="Establecer programas preventivos dentro de la gama de servicios que presta la entidad"/>
    <s v="1-Datos principales  del Programa de Gobierno"/>
    <s v="NO"/>
    <s v="N/A"/>
    <s v=" 15.Gestión del conocimiento y la innovación"/>
    <s v="N/A"/>
    <s v="Estudio para fortalecer la relación entre los reguladores y la autoridad de competencia, realizado.  (Informe del análisis presentado al Delegado por parte del Grupo de Trabajo de Abogacía de la Competencia/único entregable)"/>
    <n v="0.04"/>
    <m/>
    <n v="1"/>
    <s v="Numérica"/>
    <s v="# de estudios para fortalecer la relación entre los reguladores y la autoridad de competencia, realizado/ 1 Estudio para fortalecer la relación entre los reguladores y la autoridad de competencia,  a realizar"/>
    <d v="2023-02-01T00:00:00"/>
    <d v="2023-12-15T00:00:00"/>
    <s v="»1000-Delegatura para la Protección de la Competencia"/>
    <x v="0"/>
    <s v="Cumplida"/>
    <n v="1"/>
    <s v="El 15 de diciembre de 2023  se realizó la entrega del estudio económico titulado &quot;La libre competencia en el sistema financiero: un camino hacia la inclusión financiera de los micronegocios&quot;, por parte del Grupo de Trabajo de Abogacía de la Competencia."/>
    <d v="2023-12-15T00:00:00"/>
    <n v="1"/>
    <s v="Ok, verificado OAP. Se valida la descripción del avance"/>
    <d v="2023-12-15T00:00:00"/>
    <m/>
    <s v="NA"/>
    <n v="0.04"/>
    <m/>
  </r>
  <r>
    <s v="COMPETENCIA"/>
    <x v="21"/>
    <s v="»1000-"/>
    <s v="Delegatura para la Protección de la Competencia"/>
    <n v="5"/>
    <s v="1000-12-1"/>
    <s v="1000-12"/>
    <x v="1"/>
    <s v="Innovador"/>
    <s v="N/A"/>
    <s v="N/A"/>
    <s v="N/A"/>
    <s v="N/A"/>
    <s v="N/A"/>
    <s v="N/A"/>
    <s v="Definir el mercado en el cual se realizará el estudio. (Acta de mesa de trabajo/único entregable)"/>
    <n v="0.2"/>
    <n v="8.0000000000000002E-3"/>
    <n v="1"/>
    <s v="Numérica"/>
    <s v="# de mercados en los cuales se realizará el estudio, definido/ 1 Mercado en el que se realizará el estudio a definir"/>
    <d v="2023-02-01T00:00:00"/>
    <d v="2023-02-28T00:00:00"/>
    <s v="»1000-Delegatura para la Protección de la Competencia"/>
    <x v="1"/>
    <s v="Cumplida"/>
    <n v="1"/>
    <s v="El 28 de febrero de 2023 se adelantó una mesa de trabajo con el Grupo de Trabajo de Abogacía de la Competencia, en donde se definió el sector en el cual se realizará el estudio sectorial para identificar las dinámicas de mercado, así como posible regulación que pueda tener incidencia en la libre competencia económica. Se estableció que el estudio sectorial para la vigencia 2023 se denominará “La libre competencia en el sistema financiero: un camino hacia la inclusión financiera.”"/>
    <d v="2023-02-28T00:00:00"/>
    <n v="1"/>
    <s v="Ok, verificado OAP. La evidencia concuerda con la actividad y la fórmula para determinar el avance."/>
    <d v="2023-02-28T00:00:00"/>
    <s v="SI"/>
    <n v="1"/>
    <n v="8.0000000000000002E-3"/>
    <n v="1"/>
  </r>
  <r>
    <s v="COMPETENCIA"/>
    <x v="21"/>
    <s v="»1000-"/>
    <s v="Delegatura para la Protección de la Competencia"/>
    <n v="5"/>
    <s v="1000-12-2"/>
    <s v="1000-12"/>
    <x v="1"/>
    <s v="Innovador"/>
    <s v="N/A"/>
    <s v="N/A"/>
    <s v="N/A"/>
    <s v="N/A"/>
    <s v="N/A"/>
    <s v="N/A"/>
    <s v="Realizar el estudio de identificación de obstáculos de acceso a financiación que enfrentan los agentes de la economía popular para fortalecer la relación entre los reguladores y la autoridad de competencia denominado: “La libre competencia en el sistema financiero: un camino hacia la inclusión financiera” (Informe del análisis presentado al Delegado por parte del Grupo de Trabajo de Abogacía de la Competencia/único entregable)._x000a_"/>
    <n v="0.8"/>
    <n v="3.2000000000000001E-2"/>
    <n v="1"/>
    <s v="Numérica"/>
    <s v="# de estudios para fortalecer la relación entre los reguladores y la autoridad de competencia, realizado/ 1 Estudio para fortalecer la relación entre los reguladores y la autoridad de competencia,  a realizar"/>
    <d v="2023-03-01T00:00:00"/>
    <d v="2023-12-15T00:00:00"/>
    <s v="»1000-Delegatura para la Protección de la Competencia"/>
    <x v="0"/>
    <s v="Cumplida"/>
    <n v="1"/>
    <s v="El 15 de diciembre de 2023  se realizó la entrega del estudio económico titulado &quot;La libre competencia en el sistema financiero: un camino hacia la inclusión financiera de los micronegocios&quot;, por parte del Grupo de Trabajo de Abogacía de la Competencia."/>
    <d v="2023-12-15T00:00:00"/>
    <n v="1"/>
    <s v="Ok, verificado OAP. Se valida la descripción del avance"/>
    <d v="2023-12-15T00:00:00"/>
    <s v="SI"/>
    <n v="1"/>
    <n v="3.2000000000000001E-2"/>
    <n v="1"/>
  </r>
  <r>
    <s v="COMPETENCIA"/>
    <x v="21"/>
    <s v="»1000-"/>
    <s v="Delegatura para la Protección de la Competencia"/>
    <n v="5"/>
    <s v="1000-13"/>
    <s v="1000-13"/>
    <x v="0"/>
    <s v="Innovador"/>
    <s v="Establecer programas preventivos dentro de la gama de servicios que presta la entidad"/>
    <s v="1-Datos principales  del Programa de Gobierno"/>
    <s v="NO"/>
    <s v="N/A"/>
    <s v=" 15.Gestión del conocimiento y la innovación"/>
    <s v="N/A"/>
    <s v="Informes de efectividad sobre la función de Abogacía de la Competencia, realizados.  (Informe de efectividad presentado al Delegado)"/>
    <n v="0.04"/>
    <m/>
    <n v="2"/>
    <s v="Numérica"/>
    <s v="# de Informes de efectividad sobre la función de Abogacía de la Competencia, realizados. / 2  Informes de efectividad sobre la función de Abogacía de la Competencia, a realizar"/>
    <d v="2023-02-01T00:00:00"/>
    <d v="2023-12-29T00:00:00"/>
    <s v="»1000-Delegatura para la Protección de la Competencia"/>
    <x v="0"/>
    <s v="Cumplida"/>
    <n v="1"/>
    <s v="El 28 de diciembre de 2023 se realizó la entrega del segundo informe de efectividad de la función de abogacía de la competencia, el cual fue presentado al Dr. Nicolas Iregui Delegado para la Protección de la Competencia (E). "/>
    <d v="2023-12-28T00:00:00"/>
    <n v="1"/>
    <s v="Ok, verificado OAP. Se valida la descripción del avance"/>
    <d v="2023-12-28T00:00:00"/>
    <m/>
    <s v="NA"/>
    <n v="0.04"/>
    <m/>
  </r>
  <r>
    <s v="COMPETENCIA"/>
    <x v="21"/>
    <s v="»1000-"/>
    <s v="Delegatura para la Protección de la Competencia"/>
    <n v="5"/>
    <s v="1000-13-1"/>
    <s v="1000-13"/>
    <x v="1"/>
    <s v="Innovador"/>
    <s v="N/A"/>
    <s v="N/A"/>
    <s v="N/A"/>
    <s v="N/A"/>
    <s v="N/A"/>
    <s v="N/A"/>
    <s v="Realizar la entrega del primer informe de efectividad sobre las funciones de abogacía de la competencia . (Informe de efectividad presentado al Delegado)"/>
    <n v="0.5"/>
    <n v="0.02"/>
    <n v="1"/>
    <s v="Numérica"/>
    <s v="# de informes realizados/ 1 Informe a realizar"/>
    <d v="2023-02-01T00:00:00"/>
    <d v="2023-08-31T00:00:00"/>
    <s v="»1000-Delegatura para la Protección de la Competencia"/>
    <x v="3"/>
    <s v="Cumplida"/>
    <n v="1"/>
    <s v="_x000a_El 29 de agosto de 2023 se remitió mediante correo electrónico al Delegado para la Protección de la Competencia el primer informe de efectividad realizado por el Grupo de Abogacía de la Competencia. Para este primer informe se tomó como análisis el periodo comprendido entre la creación del Grupo de Abogacía de la Competencia (2014) y el 31 de diciembre de 2022."/>
    <d v="2023-08-29T00:00:00"/>
    <n v="1"/>
    <s v="Ok, verificado OAP. La evidencia concuerda con el entregable de la actividad"/>
    <d v="2023-08-29T00:00:00"/>
    <s v="SI"/>
    <n v="1"/>
    <n v="0.02"/>
    <n v="1"/>
  </r>
  <r>
    <s v="COMPETENCIA"/>
    <x v="21"/>
    <s v="»1000-"/>
    <s v="Delegatura para la Protección de la Competencia"/>
    <n v="5"/>
    <s v="1000-13-2"/>
    <s v="1000-13"/>
    <x v="1"/>
    <s v="Innovador"/>
    <s v="N/A"/>
    <s v="N/A"/>
    <s v="N/A"/>
    <s v="N/A"/>
    <s v="N/A"/>
    <s v="N/A"/>
    <s v="Realizar la entrega del segundo informe de efectividad sobre las funciones de abogacía de la competencia . (Informe de efectividad presentado al Delegado)"/>
    <n v="0.5"/>
    <n v="0.02"/>
    <n v="1"/>
    <s v="Numérica"/>
    <s v="# de informes realizados/ 1 Informe a realizar"/>
    <d v="2023-09-01T00:00:00"/>
    <d v="2023-12-29T00:00:00"/>
    <s v="»1000-Delegatura para la Protección de la Competencia"/>
    <x v="0"/>
    <s v="Cumplida"/>
    <n v="1"/>
    <s v="El 28 de diciembre de 2023 se realizó la entrega del segundo informe de efectividad de la función de abogacía de la competencia, el cual fue presentado al Dr. Nicolas Iregui Delegado para la Protección de la Competencia (E). "/>
    <d v="2023-12-28T00:00:00"/>
    <n v="1"/>
    <s v="Ok, verificado OAP. Se valida la descripción del avance"/>
    <d v="2023-12-28T00:00:00"/>
    <s v="SI"/>
    <n v="1"/>
    <n v="0.02"/>
    <n v="1"/>
  </r>
  <r>
    <s v="COMPETENCIA"/>
    <x v="21"/>
    <s v="»1000-"/>
    <s v="Delegatura para la Protección de la Competencia"/>
    <n v="5"/>
    <s v="1000-14"/>
    <s v="1000-14"/>
    <x v="0"/>
    <s v="Innovador"/>
    <s v="Establecer programas preventivos dentro de la gama de servicios que presta la entidad"/>
    <s v="1-Datos principales  del Programa de Gobierno"/>
    <s v="SI"/>
    <s v="N/A"/>
    <s v=" 15.Gestión del conocimiento y la innovación"/>
    <s v="N/A"/>
    <s v="Monitoreo a mercados nacionales para prevenir infracciones al régimen de la libre competencia económica, realizados.  (Informe de los monitoreos)"/>
    <n v="0.04"/>
    <m/>
    <n v="2"/>
    <s v="Numérica"/>
    <s v="# de monitoreos de mercados realizados /2 Monitoreos de mercados a realizar"/>
    <d v="2023-02-01T00:00:00"/>
    <d v="2023-12-15T00:00:00"/>
    <s v="»1000-Delegatura para la Protección de la Competencia, »37-Grupo de Trabajo de Estudios Económicos"/>
    <x v="0"/>
    <s v="Cumplida"/>
    <n v="1"/>
    <s v="El 15 de diciembre de 2023 se realizó la entrega de dos monitoreos de los mercados por parte de los Grupos de Trabajo de Protección y Promoción de la Competencia y Prácticas Restrictivas de la Competencia al correo electrónico del Delegado para la Protección de la Competencia."/>
    <d v="2023-12-15T00:00:00"/>
    <n v="1"/>
    <s v="Ok, verificado OAP. Se valida la descripción del avance. En el mismo soporte están los estudios y correos electrónicos."/>
    <d v="2023-12-15T00:00:00"/>
    <m/>
    <s v="NA"/>
    <n v="0.04"/>
    <m/>
  </r>
  <r>
    <s v="COMPETENCIA"/>
    <x v="21"/>
    <s v="»1000-"/>
    <s v="Delegatura para la Protección de la Competencia"/>
    <n v="5"/>
    <s v="1000-14-1"/>
    <s v="1000-14"/>
    <x v="1"/>
    <s v="Innovador"/>
    <s v="N/A"/>
    <s v="N/A"/>
    <s v="N/A"/>
    <s v="N/A"/>
    <s v="N/A"/>
    <s v="N/A"/>
    <s v="Definir los mercados en los cuales se realizará el monitoreo (Acta de mesa de trabajo/único entregable)"/>
    <n v="0.2"/>
    <n v="8.0000000000000002E-3"/>
    <n v="1"/>
    <s v="Numérica"/>
    <s v="# Mercado en el cual se realizará el monitoreo definido/ 1 Mercado en el cual se realizará el monitoreo a definir"/>
    <d v="2023-02-01T00:00:00"/>
    <d v="2023-02-28T00:00:00"/>
    <s v="»1000-Delegatura para la Protección de la Competencia, »37-Grupo de Trabajo de Estudios Económicos"/>
    <x v="1"/>
    <s v="Cumplida"/>
    <n v="1"/>
    <s v="El 23 de febrero de 2023 se adelantó una mesa de trabajo con funcionarios y contratistas del Grupo de Trabajo de Protección y Promoción de Competencia, el Grupo de Trabajo de Prácticas Restrictivas de la Competencia y el Grupo de Trabajo de Estudios Económicos, en donde se estableció que los estudios que se realizarán para la vigencia 2023, en relación con la prevención de infracciones al régimen de la libre competencia serán:_x000a__x000a_-_x0009_Caracterización del mercado de productos de cuidado personal femenino en Colombia_x000a_-_x0009_Caracterización del mercado de energía solar como energía renovable en Colombia"/>
    <d v="2023-02-27T00:00:00"/>
    <n v="1"/>
    <s v="Ok, verificado OAP. La evidencia concuerda con la actividad y la fórmula para determinar el avance."/>
    <d v="2023-02-27T00:00:00"/>
    <s v="SI"/>
    <n v="1"/>
    <n v="8.0000000000000002E-3"/>
    <n v="1"/>
  </r>
  <r>
    <s v="COMPETENCIA"/>
    <x v="21"/>
    <s v="»1000-"/>
    <s v="Delegatura para la Protección de la Competencia"/>
    <n v="5"/>
    <s v="1000-14-2"/>
    <s v="1000-14"/>
    <x v="1"/>
    <s v="Innovador"/>
    <s v="N/A"/>
    <s v="N/A"/>
    <s v="N/A"/>
    <s v="N/A"/>
    <s v="N/A"/>
    <s v="N/A"/>
    <s v="Realizar el monitoreo de los mercados  (Informes del análisis presentado al Delegado por parte de los Grupos de Trabajo de Protección y Promoción de la Competencia y Prácticas Restrictivas de la Competencia)"/>
    <n v="0.8"/>
    <n v="3.2000000000000001E-2"/>
    <n v="2"/>
    <s v="Numérica"/>
    <s v="# de monitoreos de mercados realizados /2 Monitoreos de mercados programados"/>
    <d v="2023-03-01T00:00:00"/>
    <d v="2023-12-15T00:00:00"/>
    <s v="»1000-Delegatura para la Protección de la Competencia, »37-Grupo de Trabajo de Estudios Económicos"/>
    <x v="0"/>
    <s v="Cumplida"/>
    <n v="1"/>
    <s v="El 15 de diciembre de 2023 se realizó la entrega de dos monitoreos de los mercados por parte de los Grupos de Trabajo de Protección y Promoción de la Competencia y Prácticas Restrictivas de la Competencia al correo electrónico del Delegado para la Protección de la Competencia."/>
    <d v="2023-12-15T00:00:00"/>
    <n v="1"/>
    <s v="Ok, verificado OAP. Se valida la descripción del avance. En el mismo soporte están los estudios y correos electrónicos."/>
    <d v="2023-12-15T00:00:00"/>
    <s v="SI"/>
    <n v="1"/>
    <n v="3.2000000000000001E-2"/>
    <n v="1"/>
  </r>
  <r>
    <s v="COMPETENCIA"/>
    <x v="21"/>
    <s v="»1000-"/>
    <s v="Delegatura para la Protección de la Competencia"/>
    <n v="5"/>
    <s v="1000-15"/>
    <s v="1000-15"/>
    <x v="0"/>
    <s v="Innovador"/>
    <s v="Fortalecer al talento humano en el conocimiento de cada una de las funciones que ejercen las áreas de la entidad"/>
    <s v="N/A"/>
    <s v="NO"/>
    <s v="N/A"/>
    <s v=" 15.Gestión del conocimiento y la innovación"/>
    <s v="N/A"/>
    <s v="Capacitaciones internas para unificación de criterios, realizadas. (Fotografías o  memorias de las capacitaciones.) "/>
    <n v="0.04"/>
    <m/>
    <n v="4"/>
    <s v="Numérica"/>
    <s v="# de capacitaciones realizadas/ 4 Capacitaciones a realizar"/>
    <d v="2023-03-01T00:00:00"/>
    <d v="2023-10-31T00:00:00"/>
    <s v="»1000-Delegatura para la Protección de la Competencia"/>
    <x v="0"/>
    <s v="Cumplida"/>
    <n v="1"/>
    <s v="Se realizaron cuatro (4) capacitaciones al interior de la Delegatura para la Protección de la Competencia: _x000a__x000a_(1) Se llevó a cabo el 20 de abril de 2023 de 11:00 a. m. a 1:00 p. m. titulada &quot;Marco constitucional y legal de la contratación estatal en Colombia y su relación con la libre competencia económica&quot; y llevada a cabo por el Dr. Daniel Londoño. _x000a__x000a_(2) Se llevó a cabo el 6 de junio de 2023 de 9:00 a. m. a 10:00 a.m. titulada &quot;Estadística descriptiva e inferencial para analizar los casos de interés de la Delegatura para la Protección de la Competencia&quot; y llevada a cabo por Carolina Medina. _x000a__x000a_(3) Se llevó a cabo el 31 de mayo de 2023 de 9:00 a. m. a 10:00 a. m. titulada “Buenas prácticas en la prevención y la gestión antisoborno institucional” y llevada a cabo por Jenith Linares._x000a__x000a_(4) Se llevó a cabo el 12 de julio de 2023 de 9:00 a. m. a 10:00 a. m. titulada “Nociones sobre el análisis económico del derecho de la competencia” dictada por Felipe Díaz Suaza. "/>
    <d v="2023-07-12T00:00:00"/>
    <n v="1"/>
    <s v="Ok, verificado OAP. La evidencia concuerda con el entregable de la actividad"/>
    <d v="2023-07-12T00:00:00"/>
    <s v="SI"/>
    <s v="NA"/>
    <n v="0.04"/>
    <m/>
  </r>
  <r>
    <s v="COMPETENCIA"/>
    <x v="21"/>
    <s v="»1000-"/>
    <s v="Delegatura para la Protección de la Competencia"/>
    <n v="5"/>
    <s v="1000-15-1"/>
    <s v="1000-15"/>
    <x v="1"/>
    <s v="Innovador"/>
    <s v="N/A"/>
    <s v="N/A"/>
    <s v="N/A"/>
    <s v="N/A"/>
    <s v="N/A"/>
    <s v="N/A"/>
    <s v="Establecer el cronograma para la realización de las capacitaciones (Acta de mesa de trabajo que incluya el cronograma establecido/Único entregable)"/>
    <n v="0.3"/>
    <n v="1.2E-2"/>
    <n v="1"/>
    <s v="Numérica"/>
    <s v="# de Cronograma de capacitaciones  establecido / 1 Cronograma de capacitaciones a establecer"/>
    <d v="2023-03-01T00:00:00"/>
    <d v="2023-03-31T00:00:00"/>
    <s v="»1000-Delegatura para la Protección de la Competencia"/>
    <x v="1"/>
    <s v="Cumplida"/>
    <n v="1"/>
    <s v="El 27 de marzo de 2023 se adelantó una mesa de trabajo con funcionarios y contratistas del Grupo de Trabajo de Promoción de Buenas Prácticas de Cumplimiento en Libre Competencia en donde se definió el cronograma de las capacitaciones internas de la Delegatura para la Protección de la Competencia."/>
    <d v="2023-03-27T00:00:00"/>
    <n v="1"/>
    <s v="Ok, verificado OAP. La evidencia concuerda con la actividad y la fórmula para determinar el avance."/>
    <d v="2023-03-27T00:00:00"/>
    <s v="SI"/>
    <n v="1"/>
    <n v="1.2E-2"/>
    <n v="1"/>
  </r>
  <r>
    <s v="COMPETENCIA"/>
    <x v="21"/>
    <s v="»1000-"/>
    <s v="Delegatura para la Protección de la Competencia"/>
    <n v="5"/>
    <s v="1000-15-2"/>
    <s v="1000-15"/>
    <x v="1"/>
    <s v="Innovador"/>
    <s v="N/A"/>
    <s v="N/A"/>
    <s v="N/A"/>
    <s v="N/A"/>
    <s v="N/A"/>
    <s v="N/A"/>
    <s v="Realizar las capacitaciones internas para la unificación de criterios (Registro de asistencia (presencial) y/o captura de pantalla de la capacitación virtual donde se visualicen los asistentes fecha y hora )_x000a_"/>
    <n v="0.7"/>
    <n v="2.7999999999999997E-2"/>
    <n v="4"/>
    <s v="Numérica"/>
    <s v="# de Capacitaciones realizadas/ 4 Capacitaciones a realizar"/>
    <d v="2023-04-03T00:00:00"/>
    <d v="2023-10-31T00:00:00"/>
    <s v="»1000-Delegatura para la Protección de la Competencia"/>
    <x v="0"/>
    <s v="Cumplida"/>
    <n v="1"/>
    <s v="Se realizó la última capacitación al interior de la Delegatura para la Protección de la Competencia: _x000a__x000a_(4) Se llevó a cabo el 12 de julio de 2023 de 9:00 a. m. a 10:00 a. m. titulada “Nociones sobre el análisis económico del derecho de la competencia” dictada por Felipe Díaz Suaza. "/>
    <d v="2023-07-12T00:00:00"/>
    <n v="1"/>
    <s v="Ok, verificado OAP. La evidencia concuerda con el entregable de la actividad"/>
    <d v="2023-07-12T00:00:00"/>
    <s v="SI"/>
    <n v="1"/>
    <n v="2.7999999999999997E-2"/>
    <n v="1"/>
  </r>
  <r>
    <s v="COMPETENCIA"/>
    <x v="21"/>
    <s v="»1000-"/>
    <s v="Delegatura para la Protección de la Competencia"/>
    <n v="5"/>
    <s v="1000-16"/>
    <s v="1000-16"/>
    <x v="0"/>
    <s v="Innovador"/>
    <s v="Diversificar los canales de atención a las regiones, para fortalecer la cobertura nacional de los servicios de la Entidad"/>
    <s v="1-Datos principales  del Programa de Gobierno"/>
    <s v="SI"/>
    <s v="N/A"/>
    <s v=" 8. Servicio al ciudadano,  15.Gestión del conocimiento y la innovación"/>
    <s v=" 1- Plan Anual de Adquisiciones,  1- Plan Anual de Adquisiciones"/>
    <s v="Jornadas de promoción de buenas prácticas y cumplimiento en materia de libre competencia económica a nivel territorial, realizadas (Fotografías o  memorias de las jornadas de promoción.) "/>
    <n v="0.04"/>
    <m/>
    <n v="4"/>
    <s v="Numérica"/>
    <s v="# de jornadas de promoción de buenas prácticas realizadas/ 4 jornadas de promoción de buenas prácticas a realizar"/>
    <d v="2023-03-01T00:00:00"/>
    <d v="2023-11-30T00:00:00"/>
    <s v="»1000-Delegatura para la Protección de la Competencia, »3003-Grupo de trabajo de Apoyo a la Red Nacional de Protección al Consumidor"/>
    <x v="0"/>
    <s v="Cumplida"/>
    <n v="1"/>
    <s v="Se realizó una capacitación la última capacitación programada el 17 y 18 de octubre de 2023 en la Universidad Católica Luis_x000a_Amigó sede Montería. "/>
    <d v="2023-10-18T00:00:00"/>
    <n v="1"/>
    <s v="Ok, verificado OAP. Se valida la descripción del avance"/>
    <d v="2023-10-18T00:00:00"/>
    <m/>
    <s v="NA"/>
    <n v="0.04"/>
    <m/>
  </r>
  <r>
    <s v="COMPETENCIA"/>
    <x v="21"/>
    <s v="»1000-"/>
    <s v="Delegatura para la Protección de la Competencia"/>
    <n v="5"/>
    <s v="1000-16-1"/>
    <s v="1000-16"/>
    <x v="1"/>
    <s v="Innovador"/>
    <s v="N/A"/>
    <s v="N/A"/>
    <s v="N/A"/>
    <s v="N/A"/>
    <s v="N/A"/>
    <s v="N/A"/>
    <s v="Realizar reunión para definir los requisitos de la capacitación (Acta de reunión en la que se defina los requisitos y detalles de las capacitaciones /único entregable)"/>
    <n v="0.3"/>
    <n v="1.2E-2"/>
    <n v="1"/>
    <s v="Numérica"/>
    <s v="# de reuniones realizadas/ 1 Reunión a realizar"/>
    <d v="2023-03-01T00:00:00"/>
    <d v="2023-03-31T00:00:00"/>
    <s v="»1000-Delegatura para la Protección de la Competencia, »3003-Grupo de trabajo de Apoyo a la Red Nacional de Protección al Consumidor"/>
    <x v="1"/>
    <s v="Cumplida"/>
    <n v="1"/>
    <s v="El 27 de marzo de 2023 se adelantó una mesa de trabajo con funcionarios y contratistas del Grupo de Trabajo de Promoción de Buenas Prácticas de Cumplimiento en Libre Competencia y de la Red Nacional de Protección al Consumidor en donde se definieron los requisitos y detalles de las jornadas de promoción de buenas prácticas de cumplimiento en libre competencia a nivel territorial durante la vigencia 2023."/>
    <d v="2023-03-27T00:00:00"/>
    <n v="1"/>
    <s v="Ok, verificado OAP. La evidencia concuerda con la actividad y la fórmula para determinar el avance."/>
    <d v="2023-03-27T00:00:00"/>
    <s v="SI"/>
    <n v="1"/>
    <n v="1.2E-2"/>
    <n v="1"/>
  </r>
  <r>
    <s v="COMPETENCIA"/>
    <x v="21"/>
    <s v="»1000-"/>
    <s v="Delegatura para la Protección de la Competencia"/>
    <n v="5"/>
    <s v="1000-16-2"/>
    <s v="1000-16"/>
    <x v="1"/>
    <s v="Innovador"/>
    <s v="N/A"/>
    <s v="N/A"/>
    <s v="N/A"/>
    <s v="N/A"/>
    <s v="N/A"/>
    <s v="N/A"/>
    <s v="Realizar jornada académica o capacitación (Informe de la Jornada académica o capacitación)"/>
    <n v="0.7"/>
    <n v="2.7999999999999997E-2"/>
    <n v="4"/>
    <s v="Numérica"/>
    <s v="# de jornadas de  capacitación realizadas/ 4 jornadas de capacitación a realizar"/>
    <d v="2023-04-03T00:00:00"/>
    <d v="2023-11-30T00:00:00"/>
    <s v="»1000-Delegatura para la Protección de la Competencia, »3003-Grupo de trabajo de Apoyo a la Red Nacional de Protección al Consumidor"/>
    <x v="0"/>
    <s v="Cumplida"/>
    <n v="1"/>
    <s v="Se realizó una capacitación la última capacitación programada el 17 y 18 de octubre de 2023 en la Universidad Católica Luis_x000a_Amigó sede Montería. "/>
    <d v="2023-10-18T00:00:00"/>
    <n v="1"/>
    <s v="Ok, verificado OAP. Se valida la descripción del avance"/>
    <d v="2023-10-18T00:00:00"/>
    <s v="SI"/>
    <n v="1"/>
    <n v="2.7999999999999997E-2"/>
    <n v="1"/>
  </r>
  <r>
    <s v="COMPETENCIA"/>
    <x v="21"/>
    <s v="»1000-"/>
    <s v="Delegatura para la Protección de la Competencia"/>
    <n v="5"/>
    <s v="1000-17"/>
    <s v="1000-17"/>
    <x v="0"/>
    <s v="Innovador"/>
    <s v="Diseñar estrategias dirigidas a aumentar la confianza y posicionamiento los grupos de interés "/>
    <s v="N/A"/>
    <s v="SI"/>
    <s v="  5»Fortalecimiento del régimen de protección de la libre competencia económica en los mercados a nivel  nacional"/>
    <s v=" 19. Control interno"/>
    <s v=" 1- Plan Anual de Adquisiciones"/>
    <s v="Diagnostico para implementación de la Norma ISO 37001:2016 Sistema de Gestión Antisoborno (Informe de ejecución del plan de trabajo Norma ISO 37001:2016)"/>
    <n v="0.04"/>
    <m/>
    <n v="1"/>
    <s v="Numérica"/>
    <s v="# de Diagnóstico para la implementación de la norma realizado/1 Diagnóstico para la implementación de la norma a realizar"/>
    <d v="2023-02-01T00:00:00"/>
    <d v="2023-12-29T00:00:00"/>
    <s v="»1000-Delegatura para la Protección de la Competencia, »50-Oficina de Control Interno"/>
    <x v="0"/>
    <s v="Cumplida"/>
    <n v="1"/>
    <s v="El 20 de diciembre de 2023 se realizó la entrega del informe de ejecución del plan de trabajo al Delegado para la Protección de la Competencia, el cual contiene las conclusiones del diagnóstico inicial frente a la implementación de la Norma ISO 37001:2016 y las actividades realizadas a lo largo de la vigencia 2023 en la Delegatura para la Protección de la Competencia."/>
    <d v="2023-12-20T00:00:00"/>
    <n v="1"/>
    <s v="Ok, verificado OAP. Se valida la descripción del avance"/>
    <d v="2023-12-20T00:00:00"/>
    <m/>
    <s v="NA"/>
    <n v="0.04"/>
    <m/>
  </r>
  <r>
    <s v="COMPETENCIA"/>
    <x v="21"/>
    <s v="»1000-"/>
    <s v="Delegatura para la Protección de la Competencia"/>
    <n v="5"/>
    <s v="1000-17-1"/>
    <s v="1000-17"/>
    <x v="1"/>
    <s v="Innovador"/>
    <s v="N/A"/>
    <s v="N/A"/>
    <s v="N/A"/>
    <s v="N/A"/>
    <s v="N/A"/>
    <s v="N/A"/>
    <s v="Realizar plan de trabajo para el diagnostico de la implementación de la Norma ISO 37001:2016 Sistema de Gestión Antisoborno (Plan de trabajo formulado)"/>
    <n v="0.4"/>
    <n v="1.6E-2"/>
    <n v="1"/>
    <s v="Numérica"/>
    <s v="# de Plan de trabajo realizado/ 1 Plan de trabajo a realizar"/>
    <d v="2023-02-01T00:00:00"/>
    <d v="2023-03-31T00:00:00"/>
    <s v="»1000-Delegatura para la Protección de la Competencia, »50-Oficina de Control Interno"/>
    <x v="1"/>
    <s v="Cumplida"/>
    <n v="1"/>
    <s v="El 27 de marzo de 2023 se adelantó una reunión en donde por parte de la Delegatura para la Protección de la Competencia, se presentó a la señora Superintendente y a la alta dirección el plan de trabajo propuesto para la implementación de la norma ISO 37001:2016 Sistema Gestión Antisoborno en un plan piloto en la Delegatura para la Protección de la Competencia con fin de que posteriormente sea implementado en las demás áreas de la entidad."/>
    <d v="2023-03-27T00:00:00"/>
    <n v="1"/>
    <s v="Ok, verificado OAP. La evidencia concuerda con la actividad y la fórmula para determinar el avance."/>
    <d v="2023-03-27T00:00:00"/>
    <s v="SI"/>
    <n v="1"/>
    <n v="1.6E-2"/>
    <n v="1"/>
  </r>
  <r>
    <s v="COMPETENCIA"/>
    <x v="21"/>
    <s v="»1000-"/>
    <s v="Delegatura para la Protección de la Competencia"/>
    <n v="5"/>
    <s v="1000-17-2"/>
    <s v="1000-17"/>
    <x v="1"/>
    <s v="Innovador"/>
    <s v="N/A"/>
    <s v="N/A"/>
    <s v="N/A"/>
    <s v="N/A"/>
    <s v="N/A"/>
    <s v="N/A"/>
    <s v="Ejecución del plan de trabajo (Informe de ejecución del plan de trabajo)"/>
    <n v="0.6"/>
    <n v="2.4E-2"/>
    <n v="1"/>
    <s v="Numérica"/>
    <s v="# de Plan de trabajo ejecutado /1 Plan de trabajo a ejecutar"/>
    <d v="2023-04-01T00:00:00"/>
    <d v="2023-12-29T00:00:00"/>
    <s v="»1000-Delegatura para la Protección de la Competencia"/>
    <x v="0"/>
    <s v="Cumplida"/>
    <n v="1"/>
    <s v="El 20 de diciembre de 2023 se realizó la entrega del informe de ejecución del plan de trabajo al Delegado para la Protección de la Competencia, el cual contiene las conclusiones del diagnóstico inicial frente a la implementación de la Norma ISO 37001:2016 y las actividades realizadas a lo largo de la vigencia 2023 en la Delegatura para la Protección de la Competencia."/>
    <d v="2023-12-20T00:00:00"/>
    <n v="1"/>
    <s v="Ok, verificado OAP. Se valida la descripción del avance"/>
    <d v="2023-12-20T00:00:00"/>
    <s v="SI"/>
    <n v="1"/>
    <n v="2.4E-2"/>
    <n v="1"/>
  </r>
  <r>
    <s v="COMPETENCIA"/>
    <x v="21"/>
    <s v="»1000-"/>
    <s v="Delegatura para la Protección de la Competencia"/>
    <n v="5"/>
    <s v="1000-18"/>
    <s v="1000-18"/>
    <x v="0"/>
    <s v="Operativo"/>
    <s v="Implementar metodologías para la aplicación de buenas prácticas internacionales en el contexto nacional"/>
    <s v="7-Ejecución Presupuestal 2022"/>
    <s v="NO"/>
    <s v="  5»Fortalecimiento del régimen de protección de la libre competencia económica en los mercados a nivel  nacional"/>
    <s v=" 8. Servicio al ciudadano"/>
    <s v=" 1- Plan Anual de Adquisiciones"/>
    <s v="Reporte de actividades relacionadas con los trámites de la Dirección de Cumplimiento, presentados. (Informes mensuales de seguimiento, Informes consolidados de seguimiento, Informes consolidados de buenas prácticas)"/>
    <n v="0.1"/>
    <m/>
    <n v="134"/>
    <s v="Numérica"/>
    <s v="# de reporte de actividades presentados/134 reportes de actividades a presentar"/>
    <d v="2023-01-16T00:00:00"/>
    <d v="2023-12-29T00:00:00"/>
    <s v="»1000-Delegatura para la Protección de la Competencia"/>
    <x v="0"/>
    <s v="Cumplida"/>
    <n v="1"/>
    <s v="Se realizó un total de 154 informes radicados desde el 01 de enero al 27 de diciembre de 2023."/>
    <d v="2023-12-27T00:00:00"/>
    <n v="1"/>
    <s v="El 2023 presenta un total de 154 informes radicados desde el 01 de enero al 27 de diciembre, lo cual corresponde a un cumplimiento de la meta del 118%. Se anexa Excel con el listado de los informes presentados. Se registra 100% para efectos de calculo de indicadores de gestión "/>
    <d v="2023-12-27T00:00:00"/>
    <m/>
    <s v="NA"/>
    <n v="0.1"/>
    <m/>
  </r>
  <r>
    <s v="COMPETENCIA"/>
    <x v="21"/>
    <s v="»1000-"/>
    <s v="Delegatura para la Protección de la Competencia"/>
    <n v="5"/>
    <s v="1000-18-1"/>
    <s v="1000-18"/>
    <x v="1"/>
    <s v="Operativo"/>
    <s v="N/A"/>
    <s v="N/A"/>
    <s v="N/A"/>
    <s v="N/A"/>
    <s v="N/A"/>
    <s v="N/A"/>
    <s v="Presentar informes de seguimiento (Informes de seguimiento presentados)"/>
    <n v="0.6"/>
    <n v="0.06"/>
    <n v="130"/>
    <s v="Numérica"/>
    <s v="# de informes de seguimiento presentados/130 informes de seguimiento a presentar"/>
    <d v="2023-01-16T00:00:00"/>
    <d v="2023-12-29T00:00:00"/>
    <s v="»1000-Delegatura para la Protección de la Competencia"/>
    <x v="0"/>
    <s v="Cumplida"/>
    <n v="1"/>
    <s v="Se realizó un total de 154 informes radicados desde el 01 de enero al 27 de diciembre de 2023."/>
    <d v="2023-12-27T00:00:00"/>
    <n v="1"/>
    <s v="El 2023 presenta un total de 154 informes radicados desde el 01 de enero al 27 de diciembre, lo cual corresponde a un cumplimiento de la meta del 118%. Se anexa Excel con el listado de los informes presentados. Se anexa Excel con el listado de los informes presentados. Se registra 100% para efectos de calculo de indicadores de gestión "/>
    <d v="2023-12-27T00:00:00"/>
    <s v="SI"/>
    <n v="1"/>
    <n v="0.06"/>
    <n v="1"/>
  </r>
  <r>
    <s v="COMPETENCIA"/>
    <x v="21"/>
    <s v="»1000-"/>
    <s v="Delegatura para la Protección de la Competencia"/>
    <n v="5"/>
    <s v="1000-18-2"/>
    <s v="1000-18"/>
    <x v="1"/>
    <s v="Operativo"/>
    <s v="N/A"/>
    <s v="N/A"/>
    <s v="N/A"/>
    <s v="N/A"/>
    <s v="N/A"/>
    <s v="N/A"/>
    <s v="Presentar informes consolidados de seguimientos (Informes consolidados de seguimiento presentados)"/>
    <n v="0.2"/>
    <n v="2.0000000000000004E-2"/>
    <n v="2"/>
    <s v="Numérica"/>
    <s v="# de informes consolidados de seguimiento presentados/2 informes consolidados de seguimiento a presentar"/>
    <d v="2023-01-16T00:00:00"/>
    <d v="2023-12-29T00:00:00"/>
    <s v="»1000-Delegatura para la Protección de la Competencia"/>
    <x v="0"/>
    <s v="Cumplida"/>
    <n v="1"/>
    <s v=" Se realizó el informe del segundo semestre de 2023 del Grupo de Trabajo de Monitoreo y Vigilancia."/>
    <d v="2023-12-14T00:00:00"/>
    <n v="1"/>
    <s v="Ok, verificado OAP. Se valida la descripción del avance"/>
    <d v="2023-12-14T00:00:00"/>
    <s v="SI"/>
    <n v="1"/>
    <n v="2.0000000000000004E-2"/>
    <n v="1"/>
  </r>
  <r>
    <s v="COMPETENCIA"/>
    <x v="21"/>
    <s v="»1000-"/>
    <s v="Delegatura para la Protección de la Competencia"/>
    <n v="5"/>
    <s v="1000-18-3"/>
    <s v="1000-18"/>
    <x v="1"/>
    <s v="Operativo"/>
    <s v="N/A"/>
    <s v="N/A"/>
    <s v="N/A"/>
    <s v="N/A"/>
    <s v="N/A"/>
    <s v="N/A"/>
    <s v="Presentar informes consolidados de buenas prácticas (Informes consolidados de buenas prácticas presentados)"/>
    <n v="0.2"/>
    <n v="2.0000000000000004E-2"/>
    <n v="2"/>
    <s v="Numérica"/>
    <s v="# de informes consolidados de buenas prácticas presentados/2 informes consolidados de buenas practicas a presentar"/>
    <d v="2023-01-16T00:00:00"/>
    <d v="2023-12-29T00:00:00"/>
    <s v="»1000-Delegatura para la Protección de la Competencia"/>
    <x v="0"/>
    <s v="Cumplida"/>
    <n v="1"/>
    <s v=" Se realizó el informe del segundo semestre de 2023 del Grupo de Trabajo de Buenas Prácticas."/>
    <d v="2023-12-27T00:00:00"/>
    <n v="1"/>
    <s v="Ok, verificado OAP. Se valida la descripción del avance"/>
    <d v="2023-12-27T00:00:00"/>
    <s v="SI"/>
    <n v="1"/>
    <n v="2.0000000000000004E-2"/>
    <n v="1"/>
  </r>
  <r>
    <s v="COMPETENCIA"/>
    <x v="21"/>
    <s v="»1000-"/>
    <s v="Delegatura para la Protección de la Competencia"/>
    <n v="5"/>
    <s v="1000-19"/>
    <s v="1000-19"/>
    <x v="0"/>
    <s v="Operativo SI"/>
    <s v="Desplegar toda la capacidad técnica y tecnológica de la Entidad para ponerla al servicio de los usuarios internos y externos "/>
    <s v="7-Ejecución Presupuestal 2022"/>
    <s v="NO"/>
    <s v="  5»Fortalecimiento del régimen de protección de la libre competencia económica en los mercados a nivel  nacional"/>
    <s v=" 8. Servicio al ciudadano"/>
    <s v=" 1- Plan Anual de Adquisiciones"/>
    <s v="Trámites en materia de protección de la libre económica de los mercados, atendidos. (Listado de trámites atendidos: Denuncias acumuladas, archivadas y trasladadas, Indagaciones Preliminares acumuladas, finalizadas y trasladadas, Memorando de Apertura de Averiguación Preliminar, Resoluciones de Archivo de Averiguación Preliminar, Resoluciones de Apertura de Investigación, Informes Motivados, Resoluciones de Apertura de Investigación por Inobservancia de Instrucciones) "/>
    <n v="0.1"/>
    <m/>
    <n v="615"/>
    <s v="Numérica"/>
    <s v="# de trámites atendidos/615 trámites a atender"/>
    <d v="2023-01-16T00:00:00"/>
    <d v="2023-12-29T00:00:00"/>
    <s v="»1000-Delegatura para la Protección de la Competencia"/>
    <x v="0"/>
    <s v="Cumplida"/>
    <n v="1.03"/>
    <s v="Durante la vigencia 2023, gestionaron 635 casos, para un logro del 103%"/>
    <d v="2023-12-31T00:00:00"/>
    <n v="1"/>
    <s v="Durante la vigencia 2023, gestionaron 635 casos, para un logro del 103%_x000a_Se ajusta a 100% la verificación para calculo de indicadores de seguimiento "/>
    <d v="2023-12-31T00:00:00"/>
    <s v="SI"/>
    <s v="NA"/>
    <n v="0.1"/>
    <m/>
  </r>
  <r>
    <s v="COMPETENCIA"/>
    <x v="21"/>
    <s v="»1000-"/>
    <s v="Delegatura para la Protección de la Competencia"/>
    <n v="5"/>
    <s v="1000-19-1"/>
    <s v="1000-19"/>
    <x v="1"/>
    <s v="Operativo SI"/>
    <s v="N/A"/>
    <s v="N/A"/>
    <s v="N/A"/>
    <s v="N/A"/>
    <s v="N/A"/>
    <s v="N/A"/>
    <s v="Atender el 100% de las quejas e indagaciones preliminares radicadas e iniciadas entre el 2018 y 2019. (Listado de Denuncias: acumuladas, archivadas y trasladadas, Indagaciones Preliminares: acumuladas, finalizadas y trasladadas y memorando de apertura de averiguación preliminar )"/>
    <n v="0.16"/>
    <n v="1.6E-2"/>
    <n v="100"/>
    <s v="Porcentual"/>
    <s v="% de quejas e indagaciones radicadas entre 2018 y 2019  atendidas/ 100% de quejas e indagaciones radicadas entre 2018 y 2019  a atender"/>
    <d v="2023-01-16T00:00:00"/>
    <d v="2023-12-29T00:00:00"/>
    <s v="»1000-Delegatura para la Protección de la Competencia"/>
    <x v="0"/>
    <s v="Cumplida"/>
    <n v="1"/>
    <s v="Durante la vigencia 2023 se gestionaron los 10 procesos de año 2018 y 2019, para un logro del 100%"/>
    <d v="2023-12-31T00:00:00"/>
    <n v="1"/>
    <s v="Durante la vigencia 2023 se gestionaron los 10 procesos de año 2018 y 2019, para un logro del 100%"/>
    <d v="2023-12-31T00:00:00"/>
    <s v="SI"/>
    <n v="1"/>
    <n v="1.6E-2"/>
    <n v="1"/>
  </r>
  <r>
    <s v="COMPETENCIA"/>
    <x v="21"/>
    <s v="»1000-"/>
    <s v="Delegatura para la Protección de la Competencia"/>
    <n v="5"/>
    <s v="1000-19-2"/>
    <s v="1000-19"/>
    <x v="1"/>
    <s v="Operativo SI"/>
    <s v="N/A"/>
    <s v="N/A"/>
    <s v="N/A"/>
    <s v="N/A"/>
    <s v="N/A"/>
    <s v="N/A"/>
    <s v="Atender el 55% de las quejas e indagaciones preliminares radicadas e iniciadas en el 2020. (Listado de Denuncias: acumuladas, archivadas y trasladadas, Indagaciones Preliminares: acumuladas, finalizadas y trasladadas y memorando de apertura de averiguación preliminar)"/>
    <n v="0.16"/>
    <n v="1.6E-2"/>
    <n v="100"/>
    <s v="Porcentual"/>
    <s v="% de quejas e indagaciones preliminares radicadas en el 2020 atendidas / 55%  del total de quejas e indagaciones preliminares radicadas en el 2020 a atender"/>
    <d v="2023-01-16T00:00:00"/>
    <d v="2023-12-29T00:00:00"/>
    <s v="»1000-Delegatura para la Protección de la Competencia"/>
    <x v="0"/>
    <s v="Cumplida"/>
    <n v="1.64"/>
    <s v="Durante la vigencia 2023 se gestionaron 38 casos de 23 que correspondian al 55% de 44 procesos, llegando a un logro del 164%"/>
    <d v="2023-12-31T00:00:00"/>
    <n v="1"/>
    <s v="Durante la vigencia 2023 se gestionaron 38 casos de 23 que correspondian al 55% de 44 procesos, llegando a un logro del 164%_x000a_Se ajusta a 100% la verificación para calculo de indicadores de seguimiento "/>
    <d v="2023-12-31T00:00:00"/>
    <s v="SI"/>
    <n v="1"/>
    <n v="1.6E-2"/>
    <n v="1"/>
  </r>
  <r>
    <s v="COMPETENCIA"/>
    <x v="21"/>
    <s v="»1000-"/>
    <s v="Delegatura para la Protección de la Competencia"/>
    <n v="5"/>
    <s v="1000-19-3"/>
    <s v="1000-19"/>
    <x v="1"/>
    <s v="Operativo SI"/>
    <s v="N/A"/>
    <s v="N/A"/>
    <s v="N/A"/>
    <s v="N/A"/>
    <s v="N/A"/>
    <s v="N/A"/>
    <s v="Atender el 30% de las quejas e indagaciones preliminares radicadas e iniciadas en el 2021. (Listado de Denuncias: acumuladas, archivadas y trasladadas, Indagaciones Preliminares: acumuladas, finalizadas y trasladadas y memorando de apertura de averiguación preliminar)"/>
    <n v="0.16"/>
    <n v="1.6E-2"/>
    <n v="100"/>
    <s v="Porcentual"/>
    <s v="% de quejas e indagaciones preliminares radicadas en el 2021 atendidas / 30%  del total de quejas e indagaciones preliminares radicadas en el 2021 a atender"/>
    <d v="2023-01-16T00:00:00"/>
    <d v="2023-12-29T00:00:00"/>
    <s v="»1000-Delegatura para la Protección de la Competencia"/>
    <x v="0"/>
    <s v="Cumplida"/>
    <n v="2.2999999999999998"/>
    <s v="Durante la vigencia 2023 se gestionaron 96 casos de 42 que correspondian al 30% de 139 procesos, llegando a un logro del 230%"/>
    <d v="2023-12-31T00:00:00"/>
    <n v="1"/>
    <s v="Durante la vigencia 2023 se gestionaron 96 casos de 42 que correspondian al 30% de 139 procesos, llegando a un logro del 230%_x000a_Se ajusta a 100% la verificación para calculo de indicadores de seguimiento "/>
    <d v="2023-12-31T00:00:00"/>
    <s v="SI"/>
    <n v="1"/>
    <n v="1.6E-2"/>
    <n v="1"/>
  </r>
  <r>
    <s v="COMPETENCIA"/>
    <x v="21"/>
    <s v="»1000-"/>
    <s v="Delegatura para la Protección de la Competencia"/>
    <n v="5"/>
    <s v="1000-19-4"/>
    <s v="1000-19"/>
    <x v="1"/>
    <s v="Operativo SI"/>
    <s v="N/A"/>
    <s v="N/A"/>
    <s v="N/A"/>
    <s v="N/A"/>
    <s v="N/A"/>
    <s v="N/A"/>
    <s v="Atender el 55% de las quejas e indagaciones preliminares radicadas e iniciadas en el 2022.  (Listado de Denuncias: acumuladas, archivadas y trasladadas, Indagaciones Preliminares: acumuladas, finalizadas y trasladadas y memorando de apertura de averiguación preliminar)"/>
    <n v="0.16"/>
    <n v="1.6E-2"/>
    <n v="100"/>
    <s v="Porcentual"/>
    <s v="% de quejas e indagaciones preliminares radicadas en el 2022 atendidas / 55%  del total de quejas e indagaciones preliminares radicadas en el 2022 a atender"/>
    <d v="2023-01-16T00:00:00"/>
    <d v="2023-12-29T00:00:00"/>
    <s v="»1000-Delegatura para la Protección de la Competencia"/>
    <x v="0"/>
    <s v="Cumplida"/>
    <n v="1.06"/>
    <s v="Durante la vigencia 2023 se gestionaron 264 casos de 249 que correspondian al 55% de 453 procesos, llegando a un logro del 106%"/>
    <d v="2023-12-31T00:00:00"/>
    <n v="1"/>
    <s v="Durante la vigencia 2023 se gestionaron 264 casos de 249 que correspondian al 55% de 453 procesos, llegando a un logro del 106%_x000a_Se ajusta a 100% la verificación para calculo de indicadores de seguimiento "/>
    <d v="2023-12-31T00:00:00"/>
    <s v="SI"/>
    <n v="1"/>
    <n v="1.6E-2"/>
    <n v="1"/>
  </r>
  <r>
    <s v="COMPETENCIA"/>
    <x v="21"/>
    <s v="»1000-"/>
    <s v="Delegatura para la Protección de la Competencia"/>
    <n v="5"/>
    <s v="1000-19-5"/>
    <s v="1000-19"/>
    <x v="1"/>
    <s v="Operativo SI"/>
    <s v="N/A"/>
    <s v="N/A"/>
    <s v="N/A"/>
    <s v="N/A"/>
    <s v="N/A"/>
    <s v="N/A"/>
    <s v="Atender el 20% de las quejas e indagaciones preliminares radicadas e iniciadas en el 2023.  (Listado de Denuncias: acumuladas, archivadas y trasladadas, Indagaciones Preliminares: acumuladas, finalizadas y trasladadas y memorando de apertura de averiguación preliminar)"/>
    <n v="0.16"/>
    <n v="1.6E-2"/>
    <n v="100"/>
    <s v="Porcentual"/>
    <s v="% de quejas e indagaciones preliminares radicadas en el 2023 atendidas / 20%  del total de quejas e indagaciones preliminares radicadas en el 2023 a atender"/>
    <d v="2023-01-16T00:00:00"/>
    <d v="2023-12-29T00:00:00"/>
    <s v="»1000-Delegatura para la Protección de la Competencia"/>
    <x v="0"/>
    <s v="Cumplida"/>
    <n v="1.44"/>
    <s v="Durante la vigencia 2023 se gestionaron 189 casos de 131 que correspondian al 20% de 655 procesos, llegando a un logro del 144%"/>
    <d v="2023-12-31T00:00:00"/>
    <n v="1"/>
    <s v="Durante la vigencia 2023 se gestionaron 189 casos de 131 que correspondian al 20% de 655 procesos, llegando a un logro del 144%_x000a_Se ajusta a 100% la verificación para calculo de indicadores de seguimiento "/>
    <d v="2023-12-31T00:00:00"/>
    <s v="SI"/>
    <n v="1"/>
    <n v="1.6E-2"/>
    <n v="1"/>
  </r>
  <r>
    <s v="COMPETENCIA"/>
    <x v="21"/>
    <s v="»1000-"/>
    <s v="Delegatura para la Protección de la Competencia"/>
    <n v="5"/>
    <s v="1000-19-6"/>
    <s v="1000-19"/>
    <x v="1"/>
    <s v="Operativo SI"/>
    <s v="N/A"/>
    <s v="N/A"/>
    <s v="N/A"/>
    <s v="N/A"/>
    <s v="N/A"/>
    <s v="N/A"/>
    <s v="Tramitar 22 casos entre averiguaciones preliminares e investigaciones hasta el informe motivado en materia de prácticas comerciales restrictivas y de competencia desleal administrativa (Listado de los casos en los que se expidió Resoluciones de Archivo de Averiguación Preliminar, Resoluciones de Apertura de Investigación, Informes Motivados, Resoluciones de Apertura de Investigación por Inobservancia de Instrucciones)"/>
    <n v="0.2"/>
    <n v="2.0000000000000004E-2"/>
    <n v="100"/>
    <s v="Porcentual"/>
    <s v="% de Averiguaciones preliminares e investigaciones tramitadas /100% de Averiguaciones preliminares e investigaciones a tramitar"/>
    <d v="2023-01-16T00:00:00"/>
    <d v="2023-12-29T00:00:00"/>
    <s v="»1000-Delegatura para la Protección de la Competencia"/>
    <x v="0"/>
    <s v="Cumplida"/>
    <n v="1.36"/>
    <s v="Durante la vigencia 2023 se gestionaron 30 casos, para un logro del 136%"/>
    <d v="2023-12-31T00:00:00"/>
    <n v="1"/>
    <s v="Durante la vigencia 2023 se gestionaron 30 casos, para un logro del 136%_x000a_Se ajusta a 100% la verificación para calculo de indicadores de seguimiento "/>
    <d v="2023-12-31T00:00:00"/>
    <s v="SI"/>
    <n v="1"/>
    <n v="2.0000000000000004E-2"/>
    <n v="1"/>
  </r>
  <r>
    <s v="COMPETENCIA"/>
    <x v="21"/>
    <s v="»1000-"/>
    <s v="Delegatura para la Protección de la Competencia"/>
    <n v="5"/>
    <s v="1000-20"/>
    <s v="1000-20"/>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1000-Delegatura para la Protección de la Competencia"/>
    <x v="0"/>
    <s v="Vencida"/>
    <s v="NA"/>
    <s v="NA"/>
    <s v="NA"/>
    <m/>
    <s v="NA"/>
    <s v="NA"/>
    <s v="NA"/>
    <s v="NA"/>
    <n v="0"/>
    <m/>
  </r>
  <r>
    <s v="COMPETENCIA"/>
    <x v="21"/>
    <s v="»1000-"/>
    <s v="Delegatura para la Protección de la Competencia"/>
    <n v="5"/>
    <s v="1000-20-1"/>
    <s v="1000-20"/>
    <x v="5"/>
    <s v="Act Compartida"/>
    <s v="N/A"/>
    <s v="N/A"/>
    <s v="N/A"/>
    <s v="N/A"/>
    <s v="N/A"/>
    <s v="N/A"/>
    <s v="Ejecutar las actividades compartidas cuya fecha de vencimiento se encuentra dentro del segundo trimestre del año "/>
    <n v="0.5"/>
    <n v="0.5"/>
    <n v="1"/>
    <s v="Numérica"/>
    <s v="Sumatoria logros ponderados verificados actividades programadas / promedio meta ponderada periodo evaluado "/>
    <d v="2023-04-01T00:00:00"/>
    <d v="2023-06-30T00:00:00"/>
    <s v="»1000-Delegatura para la Protección de la Competencia"/>
    <x v="2"/>
    <s v="Cumplida"/>
    <n v="1"/>
    <s v="1 Actividad programada para el segundo trimestre reportó avance del 100%"/>
    <d v="2023-06-30T00:00:00"/>
    <n v="1"/>
    <s v="1 Actividad programada para el segundo trimestre reportó avance del 100%"/>
    <d v="2023-06-30T00:00:00"/>
    <s v="SI"/>
    <n v="1"/>
    <n v="0.5"/>
    <m/>
  </r>
  <r>
    <s v="COMPETENCIA"/>
    <x v="21"/>
    <s v="»1000-"/>
    <s v="Delegatura para la Protección de la Competencia"/>
    <n v="5"/>
    <s v="1000-20-2"/>
    <s v="1000-20"/>
    <x v="7"/>
    <s v="Act Compartida"/>
    <s v="N/A"/>
    <s v="N/A"/>
    <s v="N/A"/>
    <s v="N/A"/>
    <s v="N/A"/>
    <s v="N/A"/>
    <s v="Ejecutar las actividades compartidas cuya fecha de vencimiento se encuentra dentro del tercer trimestre del año "/>
    <n v="0.5"/>
    <n v="0.5"/>
    <n v="1"/>
    <s v="Numérica"/>
    <s v="Sumatoria logros ponderados verificados actividades programadas / promedio meta ponderada periodo evaluado "/>
    <d v="2023-07-01T00:00:00"/>
    <d v="2023-09-30T00:00:00"/>
    <s v="»1000-Delegatura para la Protección de la Competencia"/>
    <x v="3"/>
    <s v="Cumplida"/>
    <n v="1"/>
    <s v="Se realizaron las 1 Actividades programadas"/>
    <d v="2023-09-30T00:00:00"/>
    <n v="1"/>
    <s v="Se validó soporte de la 1 Actividades programada para este trimestre "/>
    <d v="2023-09-30T00:00:00"/>
    <s v="SI"/>
    <n v="1"/>
    <n v="0.5"/>
    <m/>
  </r>
  <r>
    <s v="PROPIEDAD INDUSTRIAL"/>
    <x v="22"/>
    <s v="»2000-"/>
    <s v="Delegatura para la Propiedad Industrial"/>
    <n v="2"/>
    <s v="2000-1"/>
    <s v="2000-1"/>
    <x v="0"/>
    <s v="Operativo"/>
    <s v="N/A"/>
    <s v="2-Analítica Institucional - Estadísticas"/>
    <s v="NO"/>
    <s v="  1» Fortalecimiento de la atención y promoción de trámites y servicios en el marco del sistema de propiedad industrial a nivel  nacional"/>
    <s v=" 8. Servicio al ciudadano"/>
    <s v=" 1- Plan Anual de Adquisiciones,  2- Gasto público "/>
    <s v="Actos administrativos que resuelven recursos de apelación, queja y revocatoria directa, suscritos por el Superintendente Delegado para la Propiedad Industrial (Reporte de indicador generado en tableau o Power BI/Único entregable)"/>
    <n v="0.3"/>
    <m/>
    <n v="7000"/>
    <s v="Numérica"/>
    <s v="# de solicitudes de recursos interpuestos ante el Superintendente Delegado para la Propiedad Industrial, suscritos /7000 Solicitudes de recursos interpuestos ante el Superintendente Delegado para la Propiedad por suscribir)*100"/>
    <d v="2023-01-02T00:00:00"/>
    <d v="2023-12-29T00:00:00"/>
    <s v="»2000-Delegatura para la Propiedad Industrial"/>
    <x v="0"/>
    <s v="Cumplida"/>
    <n v="1"/>
    <s v="A 29 de diciembre de 2023 se suscribieron 7.024 actos administrativo que deciden los recursos de apelación, queja y revocatoria directa, lo cual representa un cumplimiento del 100.3 %. Mismo entregable actividad 2000-1-3"/>
    <d v="2023-12-29T00:00:00"/>
    <n v="1"/>
    <s v="A 29 de diciembre de 2023 se suscribieron 7.024 actos administrativo que deciden los recursos de apelación, queja y revocatoria directa, lo cual representa un cumplimiento del 100.3 %. Mismo entregable actividad 2000-1-3"/>
    <d v="2023-12-29T00:00:00"/>
    <s v="SI"/>
    <s v="NA"/>
    <n v="0.3"/>
    <m/>
  </r>
  <r>
    <s v="PROPIEDAD INDUSTRIAL"/>
    <x v="22"/>
    <s v="»2000-"/>
    <s v="Delegatura para la Propiedad Industrial"/>
    <n v="2"/>
    <s v="2000-1-1"/>
    <s v="2000-1"/>
    <x v="1"/>
    <s v="Operativo"/>
    <s v="N/A"/>
    <s v="N/A"/>
    <s v="N/A"/>
    <s v="N/A"/>
    <s v="N/A"/>
    <s v="N/A"/>
    <s v="Realizar un inventario de los recursos de apelación, queja o revocatoria directa radicados con anterioridad a 31 de diciembre de 2020 pendientes por decidir. (Inventario de recursos pendientes/Único entregable)"/>
    <n v="0.05"/>
    <n v="1.4999999999999999E-2"/>
    <n v="1"/>
    <s v="Numérica"/>
    <s v="# de inventarios realizados / 1 inventario a realizar"/>
    <d v="2023-01-02T00:00:00"/>
    <d v="2023-01-12T00:00:00"/>
    <s v="»2000-Delegatura para la Propiedad Industrial"/>
    <x v="1"/>
    <s v="Cumplida"/>
    <n v="1"/>
    <s v="Se realizó el inventario de los recursos de apelación, queja y revocatoria directa que fueron radicados con anterioridad al 31 de diciembre de 2020 y que se encuentran pendientes por decidir."/>
    <d v="2023-01-12T00:00:00"/>
    <n v="1"/>
    <s v="Se valida cumplimiento de la actividad, se evidencia en los soportes archivo excel del inventario de recursos de apelación, queja, y revocatorio directa. "/>
    <d v="2023-01-12T00:00:00"/>
    <s v="SI"/>
    <n v="1"/>
    <n v="1.4999999999999999E-2"/>
    <n v="1"/>
  </r>
  <r>
    <s v="PROPIEDAD INDUSTRIAL"/>
    <x v="22"/>
    <s v="»2000-"/>
    <s v="Delegatura para la Propiedad Industrial"/>
    <n v="2"/>
    <s v="2000-1-2"/>
    <s v="2000-1"/>
    <x v="1"/>
    <s v="Operativo"/>
    <s v="N/A"/>
    <s v="N/A"/>
    <s v="N/A"/>
    <s v="N/A"/>
    <s v="N/A"/>
    <s v="N/A"/>
    <s v="Sucribir los actos administrativos de los recursos de apelación, queja o revocatoria directa radicados con anterioridad al 31 de diciembre de 2020 relacionados en el inventario, excepto los casos detenidos (Reporte de casos relacionados en el inventario que fueron decididos/Único entregable)"/>
    <n v="0.25"/>
    <n v="7.4999999999999997E-2"/>
    <n v="100"/>
    <s v="Porcentual"/>
    <s v="(# de recursos suscritos / # de recursos por suscribir)*100"/>
    <d v="2023-01-13T00:00:00"/>
    <d v="2023-11-30T00:00:00"/>
    <s v="»2000-Delegatura para la Propiedad Industrial"/>
    <x v="0"/>
    <s v="Cumplida"/>
    <n v="1"/>
    <s v="Referente a los casos anteriores a 2022, se han decidido 55 casos de 68 reportados en el listado, quedando sin decidir aquellos que se  encuentran detenidos"/>
    <d v="2023-11-30T00:00:00"/>
    <n v="1"/>
    <s v="Referente a los casos anteriores a 2022, se han decidido 55 casos de 68 reportados en el listado, quedando sin decidir aquellos que se  encuentran detenidos"/>
    <d v="2023-11-30T00:00:00"/>
    <s v="SI"/>
    <n v="1"/>
    <n v="7.4999999999999997E-2"/>
    <n v="1"/>
  </r>
  <r>
    <s v="PROPIEDAD INDUSTRIAL"/>
    <x v="22"/>
    <s v="»2000-"/>
    <s v="Delegatura para la Propiedad Industrial"/>
    <n v="2"/>
    <s v="2000-1-3"/>
    <s v="2000-1"/>
    <x v="1"/>
    <s v="Operativo"/>
    <s v="N/A"/>
    <s v="N/A"/>
    <s v="N/A"/>
    <s v="N/A"/>
    <s v="N/A"/>
    <s v="N/A"/>
    <s v="Suscribir 7000 actos administrativos que resuelven los recursos de apelación, queja y revocatoria directa presentados ante el Superintendente Delegado para la Propiedad Industrial, incluidos los recursos suscritos que se encuentren relacionados en el inventario. (Reporte de indicador generado en tableau o Power BI/Único entregable)"/>
    <n v="0.7"/>
    <n v="0.21"/>
    <n v="7000"/>
    <s v="Numérica"/>
    <s v="# de solicitudes de recursos interpuestos ante el Superintendente Delegado para la Propiedad Industrial, suscritos /7000 Solicitudes de recursos interpuestos ante el Superintendente Delegado para la Propiedad por suscribir)*100"/>
    <d v="2023-01-02T00:00:00"/>
    <d v="2023-12-29T00:00:00"/>
    <s v="»2000-Delegatura para la Propiedad Industrial"/>
    <x v="0"/>
    <s v="Cumplida"/>
    <n v="1"/>
    <s v="A 29 de diciembre de 2023 se suscribieron 7.024 actos administrativo que deciden los recursos de apelación, queja y revocatoria directa, lo cual representa un cumplimiento del 100.3 %"/>
    <d v="2023-12-29T00:00:00"/>
    <n v="1"/>
    <s v="A 29 de diciembre de 2023 se suscribieron 7.024 actos administrativo que deciden los recursos de apelación, queja y revocatoria directa, lo cual representa un cumplimiento del 100.3 %"/>
    <d v="2023-12-29T00:00:00"/>
    <s v="SI"/>
    <n v="1"/>
    <n v="0.21"/>
    <n v="1"/>
  </r>
  <r>
    <s v="PROPIEDAD INDUSTRIAL"/>
    <x v="22"/>
    <s v="»2000-"/>
    <s v="Delegatura para la Propiedad Industrial"/>
    <n v="2"/>
    <s v="2000-2"/>
    <s v="2000-2"/>
    <x v="0"/>
    <s v="Operativo"/>
    <s v="Mejorar las herramientas tecnológicas de la Entidad"/>
    <s v="6-Plan Estratégico de Tecnologías de la Información"/>
    <s v="SI"/>
    <s v="  11» Funcionamiento"/>
    <s v=" 11.Gobierno digital"/>
    <s v=" 17- Plan Estratégico de Tecnologías de la Información,  18- Mantenimiento Servicio Tecnológico"/>
    <s v="Versiones de actualización de SIPI, puestas en producción. (Correos del proveedor desplegando la versión en producción)"/>
    <n v="0.2"/>
    <m/>
    <n v="4"/>
    <s v="Numérica"/>
    <s v="# de correos electrónicos del proveedor comunicando despliegue de los requerimientos en producción/4 Correos electrónicos del proveedor)*100"/>
    <d v="2023-01-02T00:00:00"/>
    <d v="2023-11-30T00:00:00"/>
    <s v="»2000-Delegatura para la Propiedad Industrial, »20-Oficina de Tecnología e Informática, »105-Grupo de Trabajo  Contratación"/>
    <x v="0"/>
    <s v="Cumplida"/>
    <n v="1"/>
    <s v="Se realizzó la puesta en producción de la versión 1.31.1. Mismo entregable actividad 2000-2-6"/>
    <d v="2023-10-30T00:00:00"/>
    <n v="1"/>
    <s v="Se valida cumplimiento del producto, se evidencia en el soporte  de la actividad 2000-2-6 soporte la relación de correos electrónicos enviados entre la SIC y el proveedor para el despliegue de la versión 1.31."/>
    <d v="2023-10-30T00:00:00"/>
    <s v="SI"/>
    <s v="NA"/>
    <n v="0.2"/>
    <m/>
  </r>
  <r>
    <s v="PROPIEDAD INDUSTRIAL"/>
    <x v="22"/>
    <s v="»2000-"/>
    <s v="Delegatura para la Propiedad Industrial"/>
    <n v="2"/>
    <s v="2000-2-1"/>
    <s v="2000-2"/>
    <x v="1"/>
    <s v="Operativo"/>
    <s v="N/A"/>
    <s v="N/A"/>
    <s v="N/A"/>
    <s v="N/A"/>
    <s v="N/A"/>
    <s v="N/A"/>
    <s v="Elaborar estudios previos (Documento elaborado/único entregable)"/>
    <n v="0.1"/>
    <n v="2.0000000000000004E-2"/>
    <n v="1"/>
    <s v="Numérica"/>
    <s v="# de estudios previos elaborados / 1 estudio previo a elaborar "/>
    <d v="2023-01-02T00:00:00"/>
    <d v="2023-01-27T00:00:00"/>
    <s v="»2000-Delegatura para la Propiedad Industrial, »20-Oficina de Tecnología e Informática"/>
    <x v="1"/>
    <s v="Cumplida"/>
    <n v="1"/>
    <s v="Se elaboró el estudio previo para la contratación del proveedor para el mantenimiento del Sistema de Información de Propiedad Industrial (SIPI)"/>
    <d v="2023-01-27T00:00:00"/>
    <n v="1"/>
    <s v="Se valida cumplimiento de la actividad, se evidencia en los soportes estudio previo elaborado para la contratación del proveedor. "/>
    <d v="2023-01-27T00:00:00"/>
    <s v="SI"/>
    <n v="1"/>
    <n v="2.0000000000000004E-2"/>
    <n v="1"/>
  </r>
  <r>
    <s v="PROPIEDAD INDUSTRIAL"/>
    <x v="22"/>
    <s v="»2000-"/>
    <s v="Delegatura para la Propiedad Industrial"/>
    <n v="2"/>
    <s v="2000-2-2"/>
    <s v="2000-2"/>
    <x v="1"/>
    <s v="Operativo"/>
    <s v="N/A"/>
    <s v="N/A"/>
    <s v="N/A"/>
    <s v="N/A"/>
    <s v="N/A"/>
    <s v="N/A"/>
    <s v="Solicitar la contratación a Secretaría General con el visto bueno de la Dirección Financiera y el Grupo de Contratación (Memorando/único entregable) "/>
    <n v="0.1"/>
    <n v="2.0000000000000004E-2"/>
    <n v="1"/>
    <s v="Numérica"/>
    <s v="# de solicitudes de contratación realizadas/ 1 Solicitud de contratación a realizar."/>
    <d v="2023-01-02T00:00:00"/>
    <d v="2023-01-27T00:00:00"/>
    <s v="»2000-Delegatura para la Propiedad Industrial, »20-Oficina de Tecnología e Informática"/>
    <x v="1"/>
    <s v="Cumplida"/>
    <n v="1"/>
    <s v="Se solicitó la contratación a Secretaria General mediante memorando No. 23-34416-0"/>
    <d v="2023-01-27T00:00:00"/>
    <n v="1"/>
    <s v="Se valida cumplimiento de la actividad, se evidencia en los soportes memorando dirigido a Secretaria General la contratación del proceso correspondiente. "/>
    <d v="2023-01-27T00:00:00"/>
    <s v="SI"/>
    <n v="1"/>
    <n v="2.0000000000000004E-2"/>
    <n v="1"/>
  </r>
  <r>
    <s v="PROPIEDAD INDUSTRIAL"/>
    <x v="22"/>
    <s v="»2000-"/>
    <s v="Delegatura para la Propiedad Industrial"/>
    <n v="2"/>
    <s v="2000-2-3"/>
    <s v="2000-2"/>
    <x v="1"/>
    <s v="Operativo"/>
    <s v="N/A"/>
    <s v="N/A"/>
    <s v="N/A"/>
    <s v="N/A"/>
    <s v="N/A"/>
    <s v="N/A"/>
    <s v="Revisar la solicitud de contratación y realizar los ajustes cuando haya lugar a ello  (Correo electrónico del abogado a cargo informando la publicación del proceso en SECOP y/o pantallazo de publicación)"/>
    <n v="0.05"/>
    <n v="1.0000000000000002E-2"/>
    <n v="1"/>
    <s v="Numérica"/>
    <s v="# de Solicitudes de contratación revisadas y ajustadas / 1 Solicitud de contratación a revisar y ajustar"/>
    <d v="2023-01-30T00:00:00"/>
    <d v="2023-02-03T00:00:00"/>
    <s v="»2000-Delegatura para la Propiedad Industrial, »20-Oficina de Tecnología e Informática, »105-Grupo de Trabajo  Contratación"/>
    <x v="1"/>
    <s v="Cumplida"/>
    <n v="1"/>
    <s v="Se realizó la revisión de la solicitud de contratación y la respectiva publicación del proceso contractual en secop II"/>
    <d v="2023-01-31T00:00:00"/>
    <n v="1"/>
    <s v="Se valida cumplimiento de la actividad, se evidencia en los soportes correo electrónico enviado por el abogado donde se evidencia la publicación del proceso en el SECOP II"/>
    <d v="2023-01-31T00:00:00"/>
    <s v="SI"/>
    <n v="1"/>
    <n v="1.0000000000000002E-2"/>
    <n v="1"/>
  </r>
  <r>
    <s v="PROPIEDAD INDUSTRIAL"/>
    <x v="22"/>
    <s v="»2000-"/>
    <s v="Delegatura para la Propiedad Industrial"/>
    <n v="2"/>
    <s v="2000-2-4"/>
    <s v="2000-2"/>
    <x v="1"/>
    <s v="Operativo"/>
    <s v="N/A"/>
    <s v="N/A"/>
    <s v="N/A"/>
    <s v="N/A"/>
    <s v="N/A"/>
    <s v="N/A"/>
    <s v="Desarrollar el proceso contractual (Resolución declaratoria de desierto o contrato suscrito o captura de pantalla del SECOP con la cancelación del proceso/único entregable)."/>
    <n v="0.05"/>
    <n v="1.0000000000000002E-2"/>
    <n v="1"/>
    <s v="Numérica"/>
    <s v="# de procesos contractuales desarrollados/ 1 proceso contractual a desarrollar "/>
    <d v="2023-02-06T00:00:00"/>
    <d v="2023-02-10T00:00:00"/>
    <s v="»2000-Delegatura para la Propiedad Industrial, »20-Oficina de Tecnología e Informática, »105-Grupo de Trabajo  Contratación"/>
    <x v="1"/>
    <s v="Cumplida"/>
    <n v="1"/>
    <s v="Se desarrolló el proceso contractual y se suscribió el contrato No. 938 de 2023"/>
    <d v="2023-02-06T00:00:00"/>
    <n v="1"/>
    <s v="Se valida cumplimiento de la actividad, se evidencia en los soportes, contrato suscrito. "/>
    <d v="2023-02-06T00:00:00"/>
    <s v="SI"/>
    <n v="1"/>
    <n v="1.0000000000000002E-2"/>
    <n v="1"/>
  </r>
  <r>
    <s v="PROPIEDAD INDUSTRIAL"/>
    <x v="22"/>
    <s v="»2000-"/>
    <s v="Delegatura para la Propiedad Industrial"/>
    <n v="2"/>
    <s v="2000-2-5"/>
    <s v="2000-2"/>
    <x v="1"/>
    <s v="Operativo"/>
    <s v="N/A"/>
    <s v="N/A"/>
    <s v="N/A"/>
    <s v="N/A"/>
    <s v="N/A"/>
    <s v="N/A"/>
    <s v="Priorizar y enviar los requerimientos previstos para las 4 versiones de fortalecimiento del SIPI (4 Correos electrónicos de priorización enviados al proveedor)"/>
    <n v="0.2"/>
    <n v="4.0000000000000008E-2"/>
    <n v="4"/>
    <s v="Numérica"/>
    <s v="# Correos electrónicos enviados/4 correos electrónicos)*100"/>
    <d v="2023-03-06T00:00:00"/>
    <d v="2023-11-30T00:00:00"/>
    <s v="»2000-Delegatura para la Propiedad Industrial, »20-Oficina de Tecnología e Informática"/>
    <x v="0"/>
    <s v="Cumplida"/>
    <n v="1"/>
    <s v="Se priorizaron y remitieron al proveedor las mantis a desarrollar en la versión 1.29.30_test y 1.31 relacionada con el cambio en las comunicaciones OMPI."/>
    <d v="2023-11-30T00:00:00"/>
    <n v="1"/>
    <s v="Se valida cumplimiento de la actividad, se evidencia en los soportes correo electrónico de priorización de las versión 1.29.30 test 1.30"/>
    <d v="2023-11-30T00:00:00"/>
    <s v="SI"/>
    <n v="1"/>
    <n v="4.0000000000000008E-2"/>
    <n v="1"/>
  </r>
  <r>
    <s v="PROPIEDAD INDUSTRIAL"/>
    <x v="22"/>
    <s v="»2000-"/>
    <s v="Delegatura para la Propiedad Industrial"/>
    <n v="2"/>
    <s v="2000-2-6"/>
    <s v="2000-2"/>
    <x v="1"/>
    <s v="Operativo"/>
    <s v="N/A"/>
    <s v="N/A"/>
    <s v="N/A"/>
    <s v="N/A"/>
    <s v="N/A"/>
    <s v="N/A"/>
    <s v="Realizar seguimiento al desarrollo, prueba y en producción de los requerimientos priorizados en las 4 versiones (4 Correos electrónicos del proveedor comunicando despliegue de los requerimientos en producción)"/>
    <n v="0.5"/>
    <n v="0.1"/>
    <n v="4"/>
    <s v="Numérica"/>
    <s v="# de correos electrónicos del proveedor comunicando despliegue de los requerimientos en producción/4 Correos electrónicos del proveedor)*100"/>
    <d v="2023-03-06T00:00:00"/>
    <d v="2023-11-30T00:00:00"/>
    <s v="»2000-Delegatura para la Propiedad Industrial, »20-Oficina de Tecnología e Informática"/>
    <x v="0"/>
    <s v="Cumplida"/>
    <n v="1"/>
    <s v="Se realizzó la puesta en producción de la versión 1.31.1"/>
    <d v="2023-10-30T00:00:00"/>
    <n v="1"/>
    <s v="Se valida avance de la actividad, se evidencia en el soporte la relación de correos electrónicos enviados entre la SIC y el proveedor para el despliegue de la versión 1.31."/>
    <d v="2023-10-30T00:00:00"/>
    <s v="SI"/>
    <n v="1"/>
    <n v="0.1"/>
    <n v="1"/>
  </r>
  <r>
    <s v="PROPIEDAD INDUSTRIAL"/>
    <x v="22"/>
    <s v="»2000-"/>
    <s v="Delegatura para la Propiedad Industrial"/>
    <n v="2"/>
    <s v="2000-3"/>
    <s v="2000-3"/>
    <x v="0"/>
    <s v="Operativo"/>
    <s v="Mejorar la atención y nuestro relacionamiento con los usuarios para consolidar la oferta institucional de servicios con enfoque en las regiones más apartadas del país"/>
    <s v="8-Modelo Integrado de Planeación y Gestión "/>
    <s v="NO"/>
    <s v="  1» Fortalecimiento de la atención y promoción de trámites y servicios en el marco del sistema de propiedad industrial a nivel  nacional"/>
    <s v=" 9. Participación ciudadana en la gestión pública"/>
    <s v=" 1- Plan Anual de Adquisiciones,  2- Gasto público ,  13-PTEP - Participación ciudadana y rendición de cuentas"/>
    <s v="Conversatorios regionales para la promoción de la P.I., realizados. (Agenda y fotografías de cada conversatorio)."/>
    <n v="0.3"/>
    <m/>
    <n v="5"/>
    <s v="Numérica"/>
    <s v="# de conversatorios realizados / 5 conversatorios programados)*100"/>
    <d v="2023-01-02T00:00:00"/>
    <d v="2023-12-29T00:00:00"/>
    <s v="»2000-Delegatura para la Propiedad Industrial"/>
    <x v="0"/>
    <s v="Cumplida"/>
    <n v="1"/>
    <s v="Se realizó el quinto Conversatorio sobre “La importancia de la Propiedad Intelectual” en el marco del Diálogo multisectorial sobre las funciones de la SIC y los derechos de los_x000a_consumidores y empresarios con el eje cafetero. Mismo entregable actividad 2000-3-2."/>
    <d v="2023-11-15T00:00:00"/>
    <n v="1"/>
    <s v="Se valida cumplimiento del producto, se evidencia en el soporte de la actividad 2000-3-2 las fotografías y agenda de los conversatorio realizados por el área."/>
    <d v="2023-11-15T00:00:00"/>
    <s v="SI"/>
    <s v="NA"/>
    <n v="0.3"/>
    <m/>
  </r>
  <r>
    <s v="PROPIEDAD INDUSTRIAL"/>
    <x v="22"/>
    <s v="»2000-"/>
    <s v="Delegatura para la Propiedad Industrial"/>
    <n v="2"/>
    <s v="2000-3-1"/>
    <s v="2000-3"/>
    <x v="1"/>
    <s v="Operativo"/>
    <s v="N/A"/>
    <s v="N/A"/>
    <s v="N/A"/>
    <s v="N/A"/>
    <s v="N/A"/>
    <s v="N/A"/>
    <s v="Realizar tres (3) conversatorios durante el primer semestre del año (Agenda y fotografías de cada conversatorio)"/>
    <n v="0.6"/>
    <n v="0.18"/>
    <n v="3"/>
    <s v="Numérica"/>
    <s v="# de conversatorios realizados / 3 conversatorios programados)*100"/>
    <d v="2023-01-02T00:00:00"/>
    <d v="2023-06-30T00:00:00"/>
    <s v="»2000-Delegatura para la Propiedad Industrial"/>
    <x v="2"/>
    <s v="Cumplida"/>
    <n v="1"/>
    <s v="Se realizó primer conversatorio &quot;Importancia de la PI en Santander&quot; en Bucaramanga el 13 de abril de 2023. El segundo conversatorio &quot;Las mujeres y la PI: Acelerar la innovación y la creatividad&quot; en Tunja el 26 de abril de 2023. y  El tercer conversatorio &quot;Importancia de la Propiedad Industrial en Caldas&quot; en Manizales el 16 de mayo de 2023"/>
    <d v="2023-05-16T00:00:00"/>
    <n v="1"/>
    <s v="Se valida cumplimiento de la actividad. Se evidencia en los soportes agenda y fotografías de tres conversatorios realizados durante el primer semestre del año. "/>
    <d v="2023-05-16T00:00:00"/>
    <s v="SI"/>
    <n v="1"/>
    <n v="0.18"/>
    <n v="1"/>
  </r>
  <r>
    <s v="PROPIEDAD INDUSTRIAL"/>
    <x v="22"/>
    <s v="»2000-"/>
    <s v="Delegatura para la Propiedad Industrial"/>
    <n v="2"/>
    <s v="2000-3-2"/>
    <s v="2000-3"/>
    <x v="1"/>
    <s v="Operativo"/>
    <s v="N/A"/>
    <s v="N/A"/>
    <s v="N/A"/>
    <s v="N/A"/>
    <s v="N/A"/>
    <s v="N/A"/>
    <s v="Realizar dos (2) conversatorios regionales para la promoción de la PI. (Agenda y fotografías de cada conversatorio)"/>
    <n v="0.4"/>
    <n v="0.12"/>
    <n v="2"/>
    <s v="Numérica"/>
    <s v="# de conversatorios realizados / 2 conversatorios programados)*100"/>
    <d v="2023-07-04T00:00:00"/>
    <d v="2023-12-29T00:00:00"/>
    <s v="»2000-Delegatura para la Propiedad Industrial"/>
    <x v="0"/>
    <s v="Cumplida"/>
    <n v="1"/>
    <s v="Se realizó el quinto Conversatorio sobre “La importancia de la Propiedad Intelectual” en el marco del Diálogo multisectorial sobre las funciones de la SIC y los derechos de los_x000a_consumidores y empresarios con el eje cafetero"/>
    <d v="2023-11-15T00:00:00"/>
    <n v="1"/>
    <s v="Se valida la actividad, se evidencia en los soportes fotografías y agenda del II conversatorio realizado."/>
    <d v="2023-11-15T00:00:00"/>
    <s v="SI"/>
    <n v="1"/>
    <n v="0.12"/>
    <n v="1"/>
  </r>
  <r>
    <s v="PROPIEDAD INDUSTRIAL"/>
    <x v="22"/>
    <s v="»2000-"/>
    <s v="Delegatura para la Propiedad Industrial"/>
    <n v="2"/>
    <s v="2000-4"/>
    <s v="2000-4"/>
    <x v="0"/>
    <s v="Innovador"/>
    <s v="Fortalecer al talento humano en el conocimiento de cada una de las funciones que ejercen las áreas de la entidad"/>
    <s v="9-Gestión de riesgos"/>
    <s v="SI"/>
    <s v="  1» Fortalecimiento de la atención y promoción de trámites y servicios en el marco del sistema de propiedad industrial a nivel  nacional"/>
    <s v=" 5. Integridad,  7. Fortalecimiento organizacional y simplificación de procesos,  8. Servicio al ciudadano,  15.Gestión del conocimiento y la innovación"/>
    <s v=" 12-PTEP - Iniciativas adicionales"/>
    <s v="Programas de capacitación interna a grupos de interés relacionados con PI (Gestión Documental, O. Asesora Jurídica, Delegatura para asuntos jurisdiccionales), ejecutados. (Listados de asistencia por programa)"/>
    <n v="0.1"/>
    <m/>
    <n v="3"/>
    <s v="Numérica"/>
    <s v="# Programas de capacitación ejecutados / 3 Programas de capacitación programados"/>
    <d v="2023-02-01T00:00:00"/>
    <d v="2023-12-29T00:00:00"/>
    <s v="»2000-Delegatura para la Propiedad Industrial, »10-Oficina Asesora Jurídica, »141-Grupo de Trabajo de Gestión Documental y Archivo, »4000-Delegatura para Asuntos  Jurisdiccionales"/>
    <x v="0"/>
    <s v="Cumplida"/>
    <n v="1"/>
    <s v="Se realizó la segunda y tercera sesión de capacitación a la Delegatura para Asuntos Jurisdiccionales el 6 de octubre y 3 de noviembre de 2023,respectivamente. Se realizó la tercera sesión de capacitación con la OAJ el 11 de octubre de 2023.Mismo entregable actividad 2000-4-2."/>
    <d v="2023-11-03T00:00:00"/>
    <n v="1"/>
    <s v="Se valida cumplimiento del producto, se evidencia en el soporte de la actividad 2000-4-2 en donde consta la realización de 3 capacitaciones con los respectivos listados de asistencia."/>
    <d v="2023-10-11T00:00:00"/>
    <s v="SI"/>
    <s v="NA"/>
    <n v="0.1"/>
    <m/>
  </r>
  <r>
    <s v="PROPIEDAD INDUSTRIAL"/>
    <x v="22"/>
    <s v="»2000-"/>
    <s v="Delegatura para la Propiedad Industrial"/>
    <n v="2"/>
    <s v="2000-4-1"/>
    <s v="2000-4"/>
    <x v="1"/>
    <s v="Innovador"/>
    <s v="N/A"/>
    <s v="N/A"/>
    <s v="N/A"/>
    <s v="N/A"/>
    <s v="N/A"/>
    <s v="N/A"/>
    <s v="Definir el temario y cronograma de capacitación de cada programa (Documento con temario y cronograma de cada programa)"/>
    <n v="0.3"/>
    <n v="0.03"/>
    <n v="3"/>
    <s v="Numérica"/>
    <s v="# documentos elaborados / 3 documentos programados"/>
    <d v="2023-02-01T00:00:00"/>
    <d v="2023-03-31T00:00:00"/>
    <s v="»2000-Delegatura para la Propiedad Industrial, »10-Oficina Asesora Jurídica, »141-Grupo de Trabajo de Gestión Documental y Archivo, »4000-Delegatura para Asuntos  Jurisdiccionales"/>
    <x v="1"/>
    <s v="Cumplida"/>
    <n v="1"/>
    <s v="Se elaboraron los programas de capacitación de la Delegatura para la OAJ, el Grupo de Trabajo de Gestión Documental y la Delegatura para Asuntos Jurisdiccionales, los cuales contienen el respectivo temario y cronograma de conformidad con la concertación realizada con cada área"/>
    <d v="2023-03-31T00:00:00"/>
    <n v="1"/>
    <s v="Se valida cumplimiento de la actividad, se evidencia en los soportes temario y cronograma de capacitaciones. "/>
    <d v="2023-03-31T00:00:00"/>
    <s v="SI"/>
    <n v="1"/>
    <n v="0.03"/>
    <n v="1"/>
  </r>
  <r>
    <s v="PROPIEDAD INDUSTRIAL"/>
    <x v="22"/>
    <s v="»2000-"/>
    <s v="Delegatura para la Propiedad Industrial"/>
    <n v="2"/>
    <s v="2000-4-2"/>
    <s v="2000-4"/>
    <x v="1"/>
    <s v="Innovador"/>
    <s v="N/A"/>
    <s v="N/A"/>
    <s v="N/A"/>
    <s v="N/A"/>
    <s v="N/A"/>
    <s v="N/A"/>
    <s v="Ejecutar los 3 programas de capacitación de acuerdo con el temario y cronograma establecido (Listados de asistencia por programa)"/>
    <n v="0.7"/>
    <n v="6.9999999999999993E-2"/>
    <n v="3"/>
    <s v="Numérica"/>
    <s v="# Programas de capacitación ejecutados / 3 Programas de capacitación programados"/>
    <d v="2023-04-03T00:00:00"/>
    <d v="2023-12-29T00:00:00"/>
    <s v="»2000-Delegatura para la Propiedad Industrial, »10-Oficina Asesora Jurídica, »141-Grupo de Trabajo de Gestión Documental y Archivo, »4000-Delegatura para Asuntos  Jurisdiccionales"/>
    <x v="0"/>
    <s v="Cumplida"/>
    <n v="1"/>
    <s v="Se realizó la segunda y tercera sesión de capacitación a la Delegatura para Asuntos Jurisdiccionales el 6 de octubre y 3 de noviembre de 2023,respectivamente. Se realizó la tercera sesión de capacitación con la OAJ el 11 de octubre de 2023."/>
    <d v="2023-11-03T00:00:00"/>
    <n v="1"/>
    <s v="Se valida la actividad, se evidencia en los soportes listado de asistencia a 2 capacitaciones dadas a la Delegatura para Asuntos Jurisdiccionales y Oficina Asesora Jurídica."/>
    <d v="2023-10-11T00:00:00"/>
    <s v="SI"/>
    <n v="1"/>
    <n v="6.9999999999999993E-2"/>
    <n v="1"/>
  </r>
  <r>
    <s v="PROPIEDAD INDUSTRIAL"/>
    <x v="22"/>
    <s v="»2000-"/>
    <s v="Delegatura para la Propiedad Industrial"/>
    <n v="2"/>
    <s v="2000-5"/>
    <s v="2000-5"/>
    <x v="0"/>
    <s v="Innovador"/>
    <s v="Fortalecer al talento humano en el conocimiento de cada una de las funciones que ejercen las áreas de la entidad"/>
    <s v="8-Modelo Integrado de Planeación y Gestión "/>
    <s v="SI"/>
    <s v="  11» Funcionamiento"/>
    <s v=" 4. Talento humano,  7. Fortalecimiento organizacional y simplificación de procesos,  15.Gestión del conocimiento y la innovación"/>
    <s v=" 12-PTEP - Iniciativas adicionales"/>
    <s v="Mesas de trabajo con la Delegatura para Asuntos Jurisdiccionales en temas relacionados con Propiedad Industrial, realizadas. (Listados de asistencia)"/>
    <n v="0.1"/>
    <m/>
    <n v="3"/>
    <s v="Numérica"/>
    <s v="# mesas de trabajo realizadas / 3 mesas de trabajo programadas"/>
    <d v="2023-02-01T00:00:00"/>
    <d v="2023-12-29T00:00:00"/>
    <s v="»2000-Delegatura para la Propiedad Industrial, »4000-Delegatura para Asuntos  Jurisdiccionales"/>
    <x v="0"/>
    <s v="Cumplida"/>
    <n v="1"/>
    <s v="Se realizaron las 2 mesas de trabajo con Asuntos Jurisdiccionales que se encontraban pendientes, la primera fue 20 de octubre de 9 a 11 AM y la segunda el 20 de noviembre de 2023. Mismos entregables actividad 2000-5-2."/>
    <d v="2023-11-20T00:00:00"/>
    <n v="1"/>
    <s v="Se valida cumplimiento del producto, se evidencia en el soporte de la actividad 2000-5-2 listado de asistencia a las mesas de trabajo con la Delegatura para Asuntos Jurisdiccionales."/>
    <d v="2023-11-20T00:00:00"/>
    <s v="SI"/>
    <s v="NA"/>
    <n v="0.1"/>
    <m/>
  </r>
  <r>
    <s v="PROPIEDAD INDUSTRIAL"/>
    <x v="22"/>
    <s v="»2000-"/>
    <s v="Delegatura para la Propiedad Industrial"/>
    <n v="2"/>
    <s v="2000-5-1"/>
    <s v="2000-5"/>
    <x v="1"/>
    <s v="Innovador"/>
    <s v="N/A"/>
    <s v="N/A"/>
    <s v="N/A"/>
    <s v="N/A"/>
    <s v="N/A"/>
    <s v="N/A"/>
    <s v="Definir cronograma y realizar citación para las mesas de trabajo. (cronograma de trabajo y correo electrónico de citación)"/>
    <n v="0.3"/>
    <n v="0.03"/>
    <n v="1"/>
    <s v="Numérica"/>
    <s v="# de soportes presentados /  soportes a presentar"/>
    <d v="2023-02-01T00:00:00"/>
    <d v="2023-04-28T00:00:00"/>
    <s v="»2000-Delegatura para la Propiedad Industrial"/>
    <x v="2"/>
    <s v="Cumplida"/>
    <n v="1"/>
    <s v="Se valida cumplimiento de la actividad, se evidencia en los soportes cronograma y citaciones para la realización de las mesas de trabajo. "/>
    <d v="2023-03-31T00:00:00"/>
    <n v="1"/>
    <s v="Se valida cumplimiento de la actividad, se evidencia en los soportes cronograma y citaciones para la realización de las mesas de trabajo. "/>
    <d v="2023-03-31T00:00:00"/>
    <s v="SI"/>
    <n v="1"/>
    <n v="0.03"/>
    <n v="1"/>
  </r>
  <r>
    <s v="PROPIEDAD INDUSTRIAL"/>
    <x v="22"/>
    <s v="»2000-"/>
    <s v="Delegatura para la Propiedad Industrial"/>
    <n v="2"/>
    <s v="2000-5-2"/>
    <s v="2000-5"/>
    <x v="1"/>
    <s v="Innovador"/>
    <s v="N/A"/>
    <s v="N/A"/>
    <s v="N/A"/>
    <s v="N/A"/>
    <s v="N/A"/>
    <s v="N/A"/>
    <s v="Realizar las mesas trabajo con la Delegatura para Asuntos Jurisdiccionales en temas relacionados con Propiedad Industrial (Listados de asistencia)"/>
    <n v="0.7"/>
    <n v="6.9999999999999993E-2"/>
    <n v="3"/>
    <s v="Numérica"/>
    <s v="# mesas de trabajo realizadas / 3 mesas de trabajo programadas"/>
    <d v="2023-05-02T00:00:00"/>
    <d v="2023-12-29T00:00:00"/>
    <s v="»2000-Delegatura para la Propiedad Industrial, »4000-Delegatura para Asuntos  Jurisdiccionales"/>
    <x v="0"/>
    <s v="Cumplida"/>
    <n v="1"/>
    <s v="Se realizaron las 2 mesas de trabajo con Asuntos Jurisdiccionales que se encontraban pendientes, la primera fue 20 de octubre de 9 a 11 AM y la segunda el 20 de noviembre de 2023"/>
    <d v="2023-11-20T00:00:00"/>
    <n v="1"/>
    <s v="Se valida la actividad, se evidencia en los soportes listado de asistencia a 2 mesas de trabajo con la Delegatura para Asuntos Jurisdiccionales."/>
    <d v="2023-11-20T00:00:00"/>
    <s v="SI"/>
    <n v="1"/>
    <n v="6.9999999999999993E-2"/>
    <n v="1"/>
  </r>
  <r>
    <s v="PROPIEDAD INDUSTRIAL"/>
    <x v="22"/>
    <s v="»2000-"/>
    <s v="Delegatura para la Propiedad Industrial"/>
    <n v="2"/>
    <s v="2000-6"/>
    <s v="2000-6"/>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2000-Delegatura para la Propiedad Industrial"/>
    <x v="0"/>
    <s v="Vencida"/>
    <s v="NA"/>
    <s v="NA"/>
    <s v="NA"/>
    <m/>
    <s v="NA"/>
    <s v="NA"/>
    <s v="NA"/>
    <s v="NA"/>
    <n v="0"/>
    <m/>
  </r>
  <r>
    <s v="PROPIEDAD INDUSTRIAL"/>
    <x v="22"/>
    <s v="»2000-"/>
    <s v="Delegatura para la Propiedad Industrial"/>
    <n v="2"/>
    <s v="2000-6-1"/>
    <s v="2000-6"/>
    <x v="5"/>
    <s v="Act Compartida"/>
    <s v="N/A"/>
    <s v="N/A"/>
    <s v="N/A"/>
    <s v="N/A"/>
    <s v="N/A"/>
    <s v="N/A"/>
    <s v="Ejecutar las actividades compartidas cuya fecha de vencimiento se encuentra dentro del segundo trimestre del año "/>
    <n v="1"/>
    <n v="1"/>
    <n v="3"/>
    <s v="Numérica"/>
    <s v="Sumatoria logros ponderados verificados actividades programadas / promedio meta ponderada periodo evaluado "/>
    <d v="2023-04-01T00:00:00"/>
    <d v="2023-06-30T00:00:00"/>
    <s v="»2000-Delegatura para la Propiedad Industrial"/>
    <x v="2"/>
    <s v="Cumplida"/>
    <n v="1"/>
    <s v="3 Actividades programadas para el segundo trimestre reportaron avances del 100%"/>
    <d v="2023-06-30T00:00:00"/>
    <n v="1"/>
    <s v="3 Actividades programadas para el segundo trimestre reportaron avances del 100%"/>
    <d v="2023-06-30T00:00:00"/>
    <s v="SI"/>
    <n v="1"/>
    <n v="1"/>
    <m/>
  </r>
  <r>
    <s v="PROPIEDAD INDUSTRIAL"/>
    <x v="23"/>
    <s v="»2010-"/>
    <s v="Dirección de Signos Distintivos"/>
    <n v="1"/>
    <s v="2010-1"/>
    <s v="2010-1"/>
    <x v="0"/>
    <s v="Operativo"/>
    <s v="N/A"/>
    <s v="2-Analítica Institucional - Estadísticas"/>
    <s v="NO"/>
    <s v="  1» Fortalecimiento de la atención y promoción de trámites y servicios en el marco del sistema de propiedad industrial a nivel  nacional"/>
    <s v=" 8. Servicio al ciudadano"/>
    <s v=" 1- Plan Anual de Adquisiciones,  2- Gasto público "/>
    <s v="Clases de solicitudes de registro de marcas y lemas comerciales (con y sin oposición), decididas.(Reporte de indicador generado en tableau o Power BI/Único entregable)"/>
    <n v="0.6"/>
    <m/>
    <n v="49000"/>
    <s v="Numérica"/>
    <s v="# de clases de registro de marcas y lemas comerciales (con y sin oposición), decididas/49000 Clases de registro de marcas y lemas comerciales (con y sin oposición) programadas)*100"/>
    <d v="2023-01-02T00:00:00"/>
    <d v="2023-12-29T00:00:00"/>
    <s v="»2010-Dirección de Signos Distintivos"/>
    <x v="0"/>
    <s v="Cumplida"/>
    <n v="1"/>
    <s v="Con corte al 30 de septiembre se han decidió 23755 casos de 34572, para un avance del 69%. Mismo entregable actividad 2010-1-3"/>
    <d v="2023-12-29T00:00:00"/>
    <n v="1"/>
    <s v="Con corte al 30 de septiembre se han decidió 23755 casos de 34572, para un avance del 69%. Mismo entregable actividad 2010-1-3"/>
    <d v="2023-12-29T00:00:00"/>
    <s v="SI"/>
    <s v="NA"/>
    <n v="0.6"/>
    <m/>
  </r>
  <r>
    <s v="PROPIEDAD INDUSTRIAL"/>
    <x v="23"/>
    <s v="»2010-"/>
    <s v="Dirección de Signos Distintivos"/>
    <n v="1"/>
    <s v="2010-1-1"/>
    <s v="2010-1"/>
    <x v="1"/>
    <s v="Operativo"/>
    <s v="N/A"/>
    <s v="N/A"/>
    <s v="N/A"/>
    <s v="N/A"/>
    <s v="N/A"/>
    <s v="N/A"/>
    <s v="Decidir 128 clases de registro de marcas y lemas comerciales (con y sin oposición), radicadas hasta el 31 de diciembre de 2020, salvo casos detenidos. (Reporte de indicador generado en tableau o Power BI/Único entregable)"/>
    <n v="0.05"/>
    <n v="0.03"/>
    <n v="128"/>
    <s v="Numérica"/>
    <s v="# de clases de registro de marcas y lemas comerciales (con y sin oposición), decididas/128 Clases de registro de marcas y lemas comerciales (con y sin oposición) programadas)*100"/>
    <d v="2023-01-02T00:00:00"/>
    <d v="2023-05-31T00:00:00"/>
    <s v="»2010-Dirección de Signos Distintivos"/>
    <x v="2"/>
    <s v="Cumplida"/>
    <n v="1"/>
    <s v="A 30 de junio, se suscribieron 182 casos para un avance del 142%,  Es de tener en cuenta que, al_x000a_momento del hallazgo había 128 pendientes, sin embargo, se han venido_x000a_decidiendo más casos en virtud de que esta actividad es dinámica y algunos casos_x000a_que estaban en publicación surtieron la etapa de fondo y además también han sido atendidos_x000a_expedientes devueltos de apelaciones."/>
    <d v="2023-06-30T00:00:00"/>
    <n v="1"/>
    <s v="Al 30 de junio se han decidió 182 casos de 128, lo cual esta generando un sobrecumplimiento del 42%, se debe ajustar la meta de acuerdo al inventario actualizado y a lo indicado en el procedimiento de planeación estratégica"/>
    <d v="2023-06-30T00:00:00"/>
    <s v="SI"/>
    <n v="1"/>
    <n v="0.03"/>
    <n v="1"/>
  </r>
  <r>
    <s v="PROPIEDAD INDUSTRIAL"/>
    <x v="23"/>
    <s v="»2010-"/>
    <s v="Dirección de Signos Distintivos"/>
    <n v="1"/>
    <s v="2010-1-2"/>
    <s v="2010-1"/>
    <x v="1"/>
    <s v="Operativo"/>
    <s v="N/A"/>
    <s v="N/A"/>
    <s v="N/A"/>
    <s v="N/A"/>
    <s v="N/A"/>
    <s v="N/A"/>
    <s v="Decidir 14.300 clases de registro de marcas y lemas comerciales (con y sin oposición), radicadas desde el 01 de enero de 2021 hasta el 31 de julio de 2022. (Reporte de indicador generado en tableau o Power BI/Único entregable)"/>
    <n v="0.3"/>
    <n v="0.18"/>
    <n v="14300"/>
    <s v="Numérica"/>
    <s v="(# de clases de registro de marcas y lemas comerciales (con y sin oposición), decididas/14300 Clases de registro de marcas y lemas comerciales (con y sin oposición) programadas)*100"/>
    <d v="2023-01-02T00:00:00"/>
    <d v="2023-12-29T00:00:00"/>
    <s v="»2010-Dirección de Signos Distintivos"/>
    <x v="0"/>
    <s v="Cumplida"/>
    <n v="1"/>
    <s v="Con corte 30 de Septiembre se han decidió 13424 casos de 14300, para un avance del 94%"/>
    <d v="2023-12-29T00:00:00"/>
    <n v="1"/>
    <s v="Con corte 30 de Septiembre se han decidió 13424 casos de 14300, para un avance del 94%"/>
    <d v="2023-12-29T00:00:00"/>
    <s v="SI"/>
    <n v="1"/>
    <n v="0.18"/>
    <n v="1"/>
  </r>
  <r>
    <s v="PROPIEDAD INDUSTRIAL"/>
    <x v="23"/>
    <s v="»2010-"/>
    <s v="Dirección de Signos Distintivos"/>
    <n v="1"/>
    <s v="2010-1-3"/>
    <s v="2010-1"/>
    <x v="1"/>
    <s v="Operativo"/>
    <s v="N/A"/>
    <s v="N/A"/>
    <s v="N/A"/>
    <s v="N/A"/>
    <s v="N/A"/>
    <s v="N/A"/>
    <s v="Decidir 34.572 clases de registro de marcas y lemas comerciales (con y sin oposición), radicadas desde el 01 de agosto de 2022. (Reporte de indicador generado en tableau o Power BI/Único entregable)"/>
    <n v="0.65"/>
    <n v="0.39"/>
    <n v="34572"/>
    <s v="Numérica"/>
    <s v="(# de clases de registro de marcas y lemas comerciales (con y sin oposición), decididas/34572 Clases de registro de marcas y lemas comerciales (con y sin oposición) programadas)*100"/>
    <d v="2023-01-02T00:00:00"/>
    <d v="2023-12-29T00:00:00"/>
    <s v="»2010-Dirección de Signos Distintivos"/>
    <x v="0"/>
    <s v="Cumplida"/>
    <n v="1"/>
    <s v="Con corte al 30 de septiembre se han decidió 23755 casos de 34572, para un avance del 69%"/>
    <d v="2023-12-29T00:00:00"/>
    <n v="1"/>
    <s v="Con corte al 30 de septiembre se han decidió 23755 casos de 34572, para un avance del 69%"/>
    <d v="2023-12-29T00:00:00"/>
    <s v="SI"/>
    <n v="1"/>
    <n v="0.39"/>
    <n v="1"/>
  </r>
  <r>
    <s v="PROPIEDAD INDUSTRIAL"/>
    <x v="23"/>
    <s v="»2010-"/>
    <s v="Dirección de Signos Distintivos"/>
    <n v="1"/>
    <s v="2010-2"/>
    <s v="2010-2"/>
    <x v="0"/>
    <s v="Operativo"/>
    <s v="N/A"/>
    <s v="2-Analítica Institucional - Estadísticas"/>
    <s v="NO"/>
    <s v="  1» Fortalecimiento de la atención y promoción de trámites y servicios en el marco del sistema de propiedad industrial a nivel  nacional"/>
    <s v=" 8. Servicio al ciudadano"/>
    <s v=" 1- Plan Anual de Adquisiciones,  2- Gasto público "/>
    <s v="Solicitudes de cancelación de marcas y lemas comerciales (con traslado vencido), decididas. (Reporte de indicador generado en tableau o Power BI/Único entregable)"/>
    <n v="0.15"/>
    <m/>
    <n v="90"/>
    <s v="Porcentual"/>
    <s v="# de solicitudes de solicitudes de cancelación de marcas y lemas comerciales (con traslado vencido) decididas /# de solicitudes  de cancelación de marcas y lemas comerciales con traslado vencido)*100"/>
    <d v="2023-01-16T00:00:00"/>
    <d v="2023-12-15T00:00:00"/>
    <s v="»2010-Dirección de Signos Distintivos"/>
    <x v="0"/>
    <s v="Cumplida"/>
    <n v="1"/>
    <s v="Del total de cancelaciones con traslado vencido se decidió el 93% correspondiente a 775 solicitudes de 831. Mismo entregable actividad 2010-2-2"/>
    <d v="2023-12-15T00:00:00"/>
    <n v="1"/>
    <s v="Del total de cancelaciones con traslado vencido se decidió el 93% correspondiente a 775 solicitudes de 831. Mismo entregable actividad 2010-2-2"/>
    <d v="2023-12-15T00:00:00"/>
    <s v="SI"/>
    <s v="NA"/>
    <n v="0.15"/>
    <m/>
  </r>
  <r>
    <s v="PROPIEDAD INDUSTRIAL"/>
    <x v="23"/>
    <s v="»2010-"/>
    <s v="Dirección de Signos Distintivos"/>
    <n v="1"/>
    <s v="2010-2-1"/>
    <s v="2010-2"/>
    <x v="1"/>
    <s v="Operativo"/>
    <s v="N/A"/>
    <s v="N/A"/>
    <s v="N/A"/>
    <s v="N/A"/>
    <s v="N/A"/>
    <s v="N/A"/>
    <s v="Realizar el examen de forma del 90% de  las solicitudes de cancelación radicadas desde el 16 de enero de 2023 hasta el 30 de noviembre de 2023, en un término máximo de 10 días hábiles. (Reporte de indicador generado en tableau o Power BI/Único entregable)"/>
    <n v="0.5"/>
    <n v="7.4999999999999997E-2"/>
    <n v="90"/>
    <s v="Porcentual"/>
    <s v="# de exámenes de forma de solicitudes de cancelación realizados en termino máximo de 10 días / total de solicitudes de cancelación presentadas)*100"/>
    <d v="2023-01-16T00:00:00"/>
    <d v="2023-12-15T00:00:00"/>
    <s v="»2010-Dirección de Signos Distintivos"/>
    <x v="0"/>
    <s v="Cumplida"/>
    <n v="1"/>
    <s v="Se realizó el examen de forma al 94% de las solicitudes de cancelación presentadas hasta el 30 de noviembre de 2023 en un término máximo de 10 días hábiles"/>
    <d v="2023-12-15T00:00:00"/>
    <n v="1"/>
    <s v="Se realizó el examen de forma al 94% de las solicitudes de cancelación presentadas hasta el 30 de noviembre de 2023 en un término máximo de 10 días hábiles"/>
    <d v="2023-12-15T00:00:00"/>
    <s v="SI"/>
    <n v="1"/>
    <n v="7.4999999999999997E-2"/>
    <n v="1"/>
  </r>
  <r>
    <s v="PROPIEDAD INDUSTRIAL"/>
    <x v="23"/>
    <s v="»2010-"/>
    <s v="Dirección de Signos Distintivos"/>
    <n v="1"/>
    <s v="2010-2-2"/>
    <s v="2010-2"/>
    <x v="1"/>
    <s v="Operativo"/>
    <s v="N/A"/>
    <s v="N/A"/>
    <s v="N/A"/>
    <s v="N/A"/>
    <s v="N/A"/>
    <s v="N/A"/>
    <s v="Decidir el 90% de las solicitudes de cancelación de marcas y lemas comerciales (con traslado vencido hasta el 30 de noviembre de 2023). (Reporte de indicador generado en tableau o Power BI/Único entregable)"/>
    <n v="0.5"/>
    <n v="7.4999999999999997E-2"/>
    <n v="90"/>
    <s v="Porcentual"/>
    <s v="# de solicitudes de solicitudes de cancelación de marcas y lemas comerciales (con traslado vencido) decididas / # de solicitudes  de cancelación de marcas y lemas comerciales con traslado vencido) *100"/>
    <d v="2023-01-16T00:00:00"/>
    <d v="2023-12-15T00:00:00"/>
    <s v="»2010-Dirección de Signos Distintivos"/>
    <x v="0"/>
    <s v="Cumplida"/>
    <n v="1"/>
    <s v="Del total de cancelaciones con traslado vencido se decidió el 93% correspondiente a 775 solicitudes de 831."/>
    <d v="2023-12-15T00:00:00"/>
    <n v="1"/>
    <s v="Del total de cancelaciones con traslado vencido se decidió el 93% correspondiente a 775 solicitudes de 831."/>
    <d v="2023-12-15T00:00:00"/>
    <s v="SI"/>
    <n v="1"/>
    <n v="7.4999999999999997E-2"/>
    <n v="1"/>
  </r>
  <r>
    <s v="PROPIEDAD INDUSTRIAL"/>
    <x v="23"/>
    <s v="»2010-"/>
    <s v="Dirección de Signos Distintivos"/>
    <n v="1"/>
    <s v="2010-3"/>
    <s v="2010-3"/>
    <x v="0"/>
    <s v="Operativo"/>
    <s v="Mejorar las herramientas tecnológicas de la Entidad"/>
    <s v="6-Plan Estratégico de Tecnologías de la Información"/>
    <s v="SI"/>
    <s v="  11» Funcionamiento"/>
    <s v=" 11.Gobierno digital"/>
    <s v=" 17- Plan Estratégico de Tecnologías de la Información,  18- Mantenimiento Servicio Tecnológico"/>
    <s v="Herramienta con componente de inteligencia artificial en materia de signos distintivos CONSIG, reentrenada.  (1.Formato Manual de Usuario GS03-F24 nuevo o actualizado  2. Registro de Capacitación)"/>
    <n v="0.05"/>
    <m/>
    <n v="1"/>
    <s v="Numérica"/>
    <s v="# de soportes presentados / 2 soportes a presentar"/>
    <d v="2023-02-01T00:00:00"/>
    <d v="2023-11-30T00:00:00"/>
    <s v="»2010-Dirección de Signos Distintivos, »20-Oficina de Tecnología e Informática"/>
    <x v="0"/>
    <s v="Cumplida"/>
    <n v="1"/>
    <s v="Se realizó la actualización del manual de usuario de la herramienta y se capacitó sobre el uso y apropiación de las nuevas funcionalidades desarrolladas para la herramienta CONSIG. Mismos entregables de la actividad 2010-3-5."/>
    <d v="2023-11-17T00:00:00"/>
    <n v="1"/>
    <s v="Se valida el cumplimiento del producto. Se evidencia actualización del manual de usuario de la herramienta y capacitación sobre el uso y apropiación de las nuevas funcionalidades desarrolladas para la herramienta CONSIG, cuyo entregable reposa en la actividad 2010-3-5."/>
    <d v="2023-11-17T00:00:00"/>
    <s v="SI"/>
    <s v="NA"/>
    <n v="0.05"/>
    <m/>
  </r>
  <r>
    <s v="PROPIEDAD INDUSTRIAL"/>
    <x v="23"/>
    <s v="»2010-"/>
    <s v="Dirección de Signos Distintivos"/>
    <n v="1"/>
    <s v="2010-3-1"/>
    <s v="2010-3"/>
    <x v="1"/>
    <s v="Operativo"/>
    <s v="N/A"/>
    <s v="N/A"/>
    <s v="N/A"/>
    <s v="N/A"/>
    <s v="N/A"/>
    <s v="N/A"/>
    <s v="Elaborar y aprobar requerimiento (1. Formato Solicitud de Requerimientos a Sistemas de Información GS03-F18 2. Formato Lista de Chequeo de Requisitos de Seguridad de la Información GS03-F27)"/>
    <n v="0.4"/>
    <n v="2.0000000000000004E-2"/>
    <n v="1"/>
    <s v="Numérica"/>
    <s v="# de soportes presentados / 2 soportes a presentar"/>
    <d v="2023-02-01T00:00:00"/>
    <d v="2023-02-28T00:00:00"/>
    <s v="»2010-Dirección de Signos Distintivos, »20-Oficina de Tecnología e Informática"/>
    <x v="1"/>
    <s v="Cumplida"/>
    <n v="1"/>
    <s v="Se elaboró y aprobó el requerimiento relacionado con el reentrenamiento de la herramienta CONSIG"/>
    <d v="2023-02-28T00:00:00"/>
    <n v="1"/>
    <s v="Se valida cumplimiento de la actividad, se evidencia en los soportes requerimiento y lista de chequeo relacionado con el reentrenamiento de la herramienta"/>
    <d v="2023-02-28T00:00:00"/>
    <s v="SI"/>
    <n v="1"/>
    <n v="2.0000000000000004E-2"/>
    <n v="1"/>
  </r>
  <r>
    <s v="PROPIEDAD INDUSTRIAL"/>
    <x v="23"/>
    <s v="»2010-"/>
    <s v="Dirección de Signos Distintivos"/>
    <n v="1"/>
    <s v="2010-3-2"/>
    <s v="2010-3"/>
    <x v="2"/>
    <s v="Operativo"/>
    <s v="N/A"/>
    <s v="N/A"/>
    <s v="N/A"/>
    <s v="N/A"/>
    <s v="N/A"/>
    <s v="N/A"/>
    <s v="Diseñar la solución (1. Formato Arquitectura de Software GS03F21, ya sea nuevo o actualizado hasta el capitulo 2  / Único entregable) "/>
    <n v="0"/>
    <n v="0"/>
    <n v="1"/>
    <s v="Numérica"/>
    <s v="# de soportes presentados / 1 soportes a presentar"/>
    <d v="2023-03-01T00:00:00"/>
    <d v="2023-03-31T00:00:00"/>
    <s v="»20-Oficina de Tecnología e Informática"/>
    <x v="1"/>
    <s v="Cumplida"/>
    <n v="1"/>
    <s v="Se diseño la solución para el requerimiento relacionado con el reentrenamiento de la herramienta CONSIG"/>
    <d v="2023-03-22T00:00:00"/>
    <n v="1"/>
    <s v="Se valida cumplimiento de la actividad, se evidencia en los soportes formato arquitectura software. "/>
    <d v="2023-03-22T00:00:00"/>
    <s v="SI"/>
    <n v="1"/>
    <n v="0"/>
    <m/>
  </r>
  <r>
    <s v="PROPIEDAD INDUSTRIAL"/>
    <x v="23"/>
    <s v="»2010-"/>
    <s v="Dirección de Signos Distintivos"/>
    <n v="1"/>
    <s v="2010-3-3"/>
    <s v="2010-3"/>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
    <n v="5.000000000000001E-3"/>
    <n v="1"/>
    <s v="Numérica"/>
    <s v="# de soportes presentados /2 soportes a presentar"/>
    <d v="2023-04-03T00:00:00"/>
    <d v="2023-05-31T00:00:00"/>
    <s v="»2010-Dirección de Signos Distintivos, »20-Oficina de Tecnología e Informática"/>
    <x v="2"/>
    <s v="Cumplida"/>
    <n v="1"/>
    <s v="Se realizaron las actividades propias para planear y gestionar la solución de conformidad con el requerimiento para CONSIG"/>
    <d v="2023-05-31T00:00:00"/>
    <n v="1"/>
    <s v="Se valida cumplimiento de la actividad. Se evidencia en los soportes documento pdf que contiene reporte de planeación de tareas y plan de pruebas diseñado y registrado en la herramienta devops. "/>
    <d v="2023-05-31T00:00:00"/>
    <s v="SI"/>
    <n v="1"/>
    <n v="5.000000000000001E-3"/>
    <n v="1"/>
  </r>
  <r>
    <s v="PROPIEDAD INDUSTRIAL"/>
    <x v="23"/>
    <s v="»2010-"/>
    <s v="Dirección de Signos Distintivos"/>
    <n v="1"/>
    <s v="2010-3-4"/>
    <s v="2010-3"/>
    <x v="1"/>
    <s v="Operativo"/>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4"/>
    <n v="2.0000000000000004E-2"/>
    <n v="1"/>
    <s v="Numérica"/>
    <s v="# de soportes presentados / 4 soportes a presentar"/>
    <d v="2023-06-01T00:00:00"/>
    <d v="2023-10-31T00:00:00"/>
    <s v="»2010-Dirección de Signos Distintivos, »20-Oficina de Tecnología e Informática"/>
    <x v="0"/>
    <s v="Cumplida"/>
    <n v="1"/>
    <s v="Se realizó la construcción de componentes de software para la vigencia 2023."/>
    <d v="2023-10-31T00:00:00"/>
    <n v="1"/>
    <s v="Se valida cumplimiento de la actividad. Se evidencia en los soportes documento pdf  infomres de captura de pantalla del código fuente registrado en devops; captura de pantalla  de casos de prueba ejecutados por desarrollo; captura de pantalla  de casos de prueba ejecutados para aceptación y formato acta de prueba de desarrollo de Software."/>
    <d v="2023-10-31T00:00:00"/>
    <s v="SI"/>
    <n v="1"/>
    <n v="2.0000000000000004E-2"/>
    <n v="1"/>
  </r>
  <r>
    <s v="PROPIEDAD INDUSTRIAL"/>
    <x v="23"/>
    <s v="»2010-"/>
    <s v="Dirección de Signos Distintivos"/>
    <n v="1"/>
    <s v="2010-3-5"/>
    <s v="2010-3"/>
    <x v="1"/>
    <s v="Operativo"/>
    <s v="N/A"/>
    <s v="N/A"/>
    <s v="N/A"/>
    <s v="N/A"/>
    <s v="N/A"/>
    <s v="N/A"/>
    <s v="Realizar manuales y capacitar a los usuarios (1.Formato Manual de Usuario GS03-F24 nuevo o actualizado  2. Registro de Capacitación)"/>
    <n v="0.1"/>
    <n v="5.000000000000001E-3"/>
    <n v="1"/>
    <s v="Numérica"/>
    <s v="# de soportes presentados / 2 soportes a presentar"/>
    <d v="2023-11-01T00:00:00"/>
    <d v="2023-11-30T00:00:00"/>
    <s v="»2010-Dirección de Signos Distintivos, »20-Oficina de Tecnología e Informática"/>
    <x v="0"/>
    <s v="Cumplida"/>
    <n v="1"/>
    <s v="Se realizó la actualización del manual de usuario de la herramienta y se capacitó sobre el uso y apropiación de las nuevas funcionalidades desarrolladas para la herramienta CONSIG"/>
    <d v="2023-11-17T00:00:00"/>
    <n v="1"/>
    <s v="Se valida cumplimiento de la actividad. Se evidencia en los soportes documento pdf  Realizar manuales y capacitar a los usuarios. "/>
    <d v="2023-11-17T00:00:00"/>
    <s v="SI"/>
    <n v="1"/>
    <n v="5.000000000000001E-3"/>
    <n v="1"/>
  </r>
  <r>
    <s v="PROPIEDAD INDUSTRIAL"/>
    <x v="23"/>
    <s v="»2010-"/>
    <s v="Dirección de Signos Distintivos"/>
    <n v="1"/>
    <s v="2010-4"/>
    <s v="2010-4"/>
    <x v="0"/>
    <s v="Innovador"/>
    <s v="Diseñar estrategias dirigidas a aumentar la confianza y posicionamiento los grupos de interés "/>
    <s v="10-Indicadores"/>
    <s v="N/A"/>
    <s v="N/A"/>
    <s v=" 6. Transparencia, acceso a la información pública y lucha contra la corrupción"/>
    <s v=" 12-PTEP - Iniciativas adicionales"/>
    <s v="Listado de signos distintivos declarados como notorios, elaborado. (Listado de signos notorios/Único entregable)"/>
    <n v="0.05"/>
    <m/>
    <n v="1"/>
    <s v="Numérica"/>
    <s v="# de listados elaborados / 1 listado a elaborar"/>
    <d v="2023-01-16T00:00:00"/>
    <d v="2023-08-31T00:00:00"/>
    <s v="»2010-Dirección de Signos Distintivos"/>
    <x v="3"/>
    <s v="Cumplida"/>
    <n v="1"/>
    <s v=""/>
    <d v="2023-08-16T00:00:00"/>
    <n v="1"/>
    <s v="Se valida cumplimiento del producto, se evidencia en los soportes listado de signos declarados como notorios. "/>
    <d v="2023-08-16T00:00:00"/>
    <s v="SI"/>
    <s v="NA"/>
    <n v="0.05"/>
    <m/>
  </r>
  <r>
    <s v="PROPIEDAD INDUSTRIAL"/>
    <x v="23"/>
    <s v="»2010-"/>
    <s v="Dirección de Signos Distintivos"/>
    <n v="1"/>
    <s v="2010-4-1"/>
    <s v="2010-4"/>
    <x v="1"/>
    <s v="Innovador"/>
    <s v="N/A"/>
    <s v="N/A"/>
    <s v="N/A"/>
    <s v="N/A"/>
    <s v="N/A"/>
    <s v="N/A"/>
    <s v="Elaborar el listado de signos distintivos declarados como notorios del 01 de julio 2022 al 31 de diciembre de 2022. (Listado de signos notorios/Único entregable)"/>
    <n v="0.3"/>
    <n v="1.4999999999999999E-2"/>
    <n v="1"/>
    <s v="Numérica"/>
    <s v="# de listados elaborados / 1 listado a elaborar"/>
    <d v="2023-01-16T00:00:00"/>
    <d v="2023-02-28T00:00:00"/>
    <s v="»2010-Dirección de Signos Distintivos"/>
    <x v="1"/>
    <s v="Cumplida"/>
    <n v="1"/>
    <s v="Se elaboró el listado de signos distintivos declarados como notorios del 01 de julio 2022 al 31 de diciembre de 2022"/>
    <d v="2023-02-14T00:00:00"/>
    <n v="1"/>
    <s v="Se valida cumplimiento de la actividad, se evidencia en los soportes listado de signos declarados notorios y envío por correo electrónico del 20 de febrero de 2023. "/>
    <d v="2023-02-20T00:00:00"/>
    <s v="SI"/>
    <n v="1"/>
    <n v="1.4999999999999999E-2"/>
    <n v="1"/>
  </r>
  <r>
    <s v="PROPIEDAD INDUSTRIAL"/>
    <x v="23"/>
    <s v="»2010-"/>
    <s v="Dirección de Signos Distintivos"/>
    <n v="1"/>
    <s v="2010-4-2"/>
    <s v="2010-4"/>
    <x v="1"/>
    <s v="Innovador"/>
    <s v="N/A"/>
    <s v="N/A"/>
    <s v="N/A"/>
    <s v="N/A"/>
    <s v="N/A"/>
    <s v="N/A"/>
    <s v="Elaborar el listado de signos distintivos declarados como notorios del 01 de enero de 2023 al 30 de junio de 2023. (Listado de signos notorios/Único entregable)"/>
    <n v="0.3"/>
    <n v="1.4999999999999999E-2"/>
    <n v="1"/>
    <s v="Numérica"/>
    <s v="# de listados elaborados / 1 listado a elaborar"/>
    <d v="2023-07-01T00:00:00"/>
    <d v="2023-07-31T00:00:00"/>
    <s v="»2010-Dirección de Signos Distintivos"/>
    <x v="3"/>
    <s v="Cumplida"/>
    <n v="1"/>
    <s v="Se elaboró el listado de signos distintivos declarados como notorios del 01 de enero 2023 al 30 de junio de 2023"/>
    <d v="2023-07-27T00:00:00"/>
    <n v="1"/>
    <s v="Se valida cumplimiento de la actividad, se evidencia en los soportes listado de signos declarados notorios"/>
    <d v="2023-07-31T00:00:00"/>
    <s v="SI"/>
    <n v="1"/>
    <n v="1.4999999999999999E-2"/>
    <n v="1"/>
  </r>
  <r>
    <s v="PROPIEDAD INDUSTRIAL"/>
    <x v="23"/>
    <s v="»2010-"/>
    <s v="Dirección de Signos Distintivos"/>
    <n v="1"/>
    <s v="2010-4-3"/>
    <s v="2010-4"/>
    <x v="1"/>
    <s v="Innovador"/>
    <s v="N/A"/>
    <s v="N/A"/>
    <s v="N/A"/>
    <s v="N/A"/>
    <s v="N/A"/>
    <s v="N/A"/>
    <s v="Consolidar el listado de signos distintivos declarados como notorios del 01 de julio de 2022 al 30 de junio de 2023. (Listado de signos notorios/Único entregable)"/>
    <n v="0.4"/>
    <n v="2.0000000000000004E-2"/>
    <n v="1"/>
    <s v="Numérica"/>
    <s v="# de listados elaborados / 1 listado a elaborar"/>
    <d v="2023-08-01T00:00:00"/>
    <d v="2023-08-31T00:00:00"/>
    <s v="»2010-Dirección de Signos Distintivos"/>
    <x v="3"/>
    <s v="Cumplida"/>
    <n v="1"/>
    <s v="Se consolidó el listado de signos distintivos declarados como notorios del 01 de julio 2022 al 30 de junio de 2023"/>
    <d v="2023-08-16T00:00:00"/>
    <n v="1"/>
    <s v="Se valida cumplimiento de la actividad, se evidencia en los soportes consolidado  de signos declarados notorios en el periodo definido "/>
    <d v="2023-08-16T00:00:00"/>
    <s v="SI"/>
    <n v="1"/>
    <n v="2.0000000000000004E-2"/>
    <n v="1"/>
  </r>
  <r>
    <s v="PROPIEDAD INDUSTRIAL"/>
    <x v="23"/>
    <s v="»2010-"/>
    <s v="Dirección de Signos Distintivos"/>
    <n v="1"/>
    <s v="2010-5"/>
    <s v="2010-5"/>
    <x v="0"/>
    <s v="Innovador"/>
    <s v="Fortalecer al talento humano en el conocimiento de cada una de las funciones que ejercen las áreas de la entidad"/>
    <s v="10-Indicadores"/>
    <s v="NO"/>
    <s v="  1» Fortalecimiento de la atención y promoción de trámites y servicios en el marco del sistema de propiedad industrial a nivel  nacional"/>
    <s v=" 7. Fortalecimiento organizacional y simplificación de procesos,  15.Gestión del conocimiento y la innovación"/>
    <s v=" 12-PTEP - Iniciativas adicionales"/>
    <s v="Taller de formación interna a los colaboradores de la Dirección de Signos Distintivos sobre criterios de conexidad competitiva y conexidad entre productos y/o servicios, realizado.( Listado de asistencia/ Único entregable)"/>
    <n v="0.1"/>
    <m/>
    <n v="1"/>
    <s v="Numérica"/>
    <s v="# de talleres realizados / 1 taller a realizar"/>
    <d v="2023-02-01T00:00:00"/>
    <d v="2023-10-31T00:00:00"/>
    <s v="»2010-Dirección de Signos Distintivos"/>
    <x v="0"/>
    <s v="Cumplida"/>
    <n v="1"/>
    <s v="Se realizó el taller de formación interna a los colaboradores de la Dirección de Signos Distintivos sobre criterios de conexidad competitiva y conexidad entre productos y/o servicios. Mismos entregables actividad 2010-5-2"/>
    <d v="2023-10-25T00:00:00"/>
    <n v="1"/>
    <s v="Se valida el cumplimiento del producto. Se evidencia la realización de talleres con los registros de asistencia que reposan en la actividad 2010-5-2."/>
    <d v="2023-10-25T00:00:00"/>
    <s v="SI"/>
    <s v="NA"/>
    <n v="0.1"/>
    <m/>
  </r>
  <r>
    <s v="PROPIEDAD INDUSTRIAL"/>
    <x v="23"/>
    <s v="»2010-"/>
    <s v="Dirección de Signos Distintivos"/>
    <n v="1"/>
    <s v="2010-5-1"/>
    <s v="2010-5"/>
    <x v="1"/>
    <s v="Innovador"/>
    <s v="N/A"/>
    <s v="N/A"/>
    <s v="N/A"/>
    <s v="N/A"/>
    <s v="N/A"/>
    <s v="N/A"/>
    <s v="Definir la tabla de contenido del taller de formación sobre criterios de conexidad competitiva y conexidad entre productos y/o servicios (Documento con la tabla de contenido del taller/Único entregable)"/>
    <n v="0.3"/>
    <n v="0.03"/>
    <n v="1"/>
    <s v="Numérica"/>
    <s v="# de tablas de contenido definidas/ 1 tabla de contenido a definir"/>
    <d v="2023-02-01T00:00:00"/>
    <d v="2023-05-31T00:00:00"/>
    <s v="»2010-Dirección de Signos Distintivos"/>
    <x v="2"/>
    <s v="Cumplida"/>
    <n v="1"/>
    <s v="Se valida cumplimiento de la actividad, se evidencia en los soportes tabla de contenido del taller. "/>
    <d v="2023-03-15T00:00:00"/>
    <n v="1"/>
    <s v="Se valida cumplimiento de la actividad, se evidencia en los soportes tabla de contenido del taller. "/>
    <d v="2023-03-15T00:00:00"/>
    <s v="SI"/>
    <n v="1"/>
    <n v="0.03"/>
    <n v="1"/>
  </r>
  <r>
    <s v="PROPIEDAD INDUSTRIAL"/>
    <x v="23"/>
    <s v="»2010-"/>
    <s v="Dirección de Signos Distintivos"/>
    <n v="1"/>
    <s v="2010-5-2"/>
    <s v="2010-5"/>
    <x v="1"/>
    <s v="Innovador"/>
    <s v="N/A"/>
    <s v="N/A"/>
    <s v="N/A"/>
    <s v="N/A"/>
    <s v="N/A"/>
    <s v="N/A"/>
    <s v="Realizar el taller de formación interna a los colaboradores de la Dirección de Signos Distintivos sobre criterios de conexidad competitiva y conexidad entre productos y/o servicios (Listado de asistencia/ Único entregable)"/>
    <n v="0.7"/>
    <n v="6.9999999999999993E-2"/>
    <n v="1"/>
    <s v="Numérica"/>
    <s v="# de talleres realizados / 1 taller a realizar"/>
    <d v="2023-06-01T00:00:00"/>
    <d v="2023-10-31T00:00:00"/>
    <s v="»2010-Dirección de Signos Distintivos"/>
    <x v="0"/>
    <s v="Cumplida"/>
    <n v="1"/>
    <s v="Se realizó el taller de formación interna a los colaboradores de la Dirección de Signos Distintivos sobre criterios de conexidad competitiva y conexidad entre productos y/o servicios"/>
    <d v="2023-10-25T00:00:00"/>
    <n v="1"/>
    <s v="Se valida el cumplimiento de la actividad. Se evidencia registro de planillas de asistencia a las capacotaciones."/>
    <d v="2023-10-25T00:00:00"/>
    <s v="SI"/>
    <n v="1"/>
    <n v="6.9999999999999993E-2"/>
    <n v="1"/>
  </r>
  <r>
    <s v="PROPIEDAD INDUSTRIAL"/>
    <x v="23"/>
    <s v="»2010-"/>
    <s v="Dirección de Signos Distintivos"/>
    <n v="1"/>
    <s v="2010-6"/>
    <s v="2010-6"/>
    <x v="0"/>
    <s v="Innovador"/>
    <s v="Diseñar estrategias dirigidas a aumentar la confianza y posicionamiento los grupos de interés "/>
    <s v="8-Modelo Integrado de Planeación y Gestión "/>
    <s v="N/A"/>
    <s v="  1» Fortalecimiento de la atención y promoción de trámites y servicios en el marco del sistema de propiedad industrial a nivel  nacional"/>
    <s v=" 7. Fortalecimiento organizacional y simplificación de procesos"/>
    <s v=" 12-PTEP - Iniciativas adicionales"/>
    <s v="Documento tipo sobre condiciones de uso de marcas colectivas, elaborado.(Documento tipo/Único entregable)"/>
    <n v="0.05"/>
    <m/>
    <n v="1"/>
    <s v="Numérica"/>
    <s v="# de documentos elaborados / 1 documento a elaborar"/>
    <d v="2023-02-01T00:00:00"/>
    <d v="2023-08-31T00:00:00"/>
    <s v="»2010-Dirección de Signos Distintivos"/>
    <x v="3"/>
    <s v="Cumplida"/>
    <n v="1"/>
    <s v="Desde el Grupo de Signos de Vocación Colectiva de la Dirección de Signos Distintivos, se ha llevado a cabo la búsqueda de documentos similares tanto en la jurisdicción andina cómo en la jurisdicción_x000a_europea sin que en ninguna de estas se haya evidenciado un modelo precedente. Por consiguiente, en esta etapa de elaboración se ha optado por desarrollar un modelo propio para lo cual se han llevado a cabo dos reuniones donde se han analizado los respectivos avances. La primera versión buscaba regular la mayoría de eventuales pormenores asociados al uso de este tipo de marcas en el comercio. En la primera revisión se optó por un modelo más simple, apegado a los requisitos que contempla la decisión comunitaria. Para el segundo borrador se contempla una primera parte explicativa sobre en qué consisten los documentos requeridos en_x000a_la norma y una segunda parte con el formato a modo de formulario listo para diligenciamiento del usuario. El segundo borrador se encuentra actualmente en revisión al interior del Grupo de Signos de Vocación Colectiva de la Dirección de Signos Distintivos."/>
    <d v="2023-08-31T00:00:00"/>
    <n v="1"/>
    <s v="Se valida cumplimiento del producto, se evidencia en los soportes documento tipo sobre condiciones de uso de marcas colectivas."/>
    <d v="2023-08-31T00:00:00"/>
    <s v="SI"/>
    <s v="NA"/>
    <n v="0.05"/>
    <m/>
  </r>
  <r>
    <s v="PROPIEDAD INDUSTRIAL"/>
    <x v="23"/>
    <s v="»2010-"/>
    <s v="Dirección de Signos Distintivos"/>
    <n v="1"/>
    <s v="2010-6-1"/>
    <s v="2010-6"/>
    <x v="1"/>
    <s v="Innovador"/>
    <s v="N/A"/>
    <s v="N/A"/>
    <s v="N/A"/>
    <s v="N/A"/>
    <s v="N/A"/>
    <s v="N/A"/>
    <s v="Definir el equipo de personas que apoyaran el proceso de elaboración del documento y aspectos relativos a su contenido (Acta de reunión / único entregable)"/>
    <n v="0.3"/>
    <n v="1.4999999999999999E-2"/>
    <n v="1"/>
    <s v="Numérica"/>
    <s v="# de actas de definición elaboradas/1 Acta a elaborar"/>
    <d v="2023-02-01T00:00:00"/>
    <d v="2023-03-31T00:00:00"/>
    <s v="»2010-Dirección de Signos Distintivos"/>
    <x v="1"/>
    <s v="Cumplida"/>
    <n v="1"/>
    <s v="Mediante reunión del 22 de marzo de 2023 se definió el equipo de trabajo encargado de la elaboración del Documento tipo sobre condiciones de uso de marcas colectivas."/>
    <d v="2023-03-22T00:00:00"/>
    <n v="1"/>
    <s v="Se valida cumplimiento de la actividad, se evidencia en los soportes acta administrativa en la cual se relaciona el equipo de trabajo encargado de la elaboración del documento"/>
    <d v="2023-03-22T00:00:00"/>
    <s v="SI"/>
    <n v="1"/>
    <n v="1.4999999999999999E-2"/>
    <n v="1"/>
  </r>
  <r>
    <s v="PROPIEDAD INDUSTRIAL"/>
    <x v="23"/>
    <s v="»2010-"/>
    <s v="Dirección de Signos Distintivos"/>
    <n v="1"/>
    <s v="2010-6-2"/>
    <s v="2010-6"/>
    <x v="1"/>
    <s v="Innovador"/>
    <s v="N/A"/>
    <s v="N/A"/>
    <s v="N/A"/>
    <s v="N/A"/>
    <s v="N/A"/>
    <s v="N/A"/>
    <s v="Elaborar el documento tipo sobre condiciones de uso de marcas colectivas (Documento tipo/Único entregable)"/>
    <n v="0.7"/>
    <n v="3.4999999999999996E-2"/>
    <n v="1"/>
    <s v="Numérica"/>
    <s v="# de documentos elaborados / 1 documento a elaborar"/>
    <d v="2023-04-03T00:00:00"/>
    <d v="2023-08-31T00:00:00"/>
    <s v="»2010-Dirección de Signos Distintivos"/>
    <x v="3"/>
    <s v="Cumplida"/>
    <n v="1"/>
    <s v="Desde el Grupo de Signos de Vocación Colectiva de la Dirección de Signos Distintivos, se ha llevado a cabo la búsqueda de documentos similares tanto en la jurisdicción andina cómo en la jurisdicción_x000a_europea sin que en ninguna de estas se haya evidenciado un modelo precedente. Por consiguiente, en esta etapa de elaboración se ha optado por desarrollar un modelo propio para lo cual se han llevado a cabo dos reuniones donde se han analizado los respectivos avances. La primera versión buscaba regular la mayoría de eventuales pormenores asociados al uso de este tipo de marcas en el comercio. En la primera revisión se optó por un modelo más simple, apegado a los requisitos que contempla la decisión comunitaria. Para el segundo borrador se contempla una primera parte explicativa sobre en qué consisten los documentos requeridos en_x000a_la norma y una segunda parte con el formato a modo de formulario listo para diligenciamiento del usuario. El segundo borrador se encuentra actualmente en revisión al interior del Grupo de Signos de Vocación Colectiva de la Dirección de Signos Distintivos."/>
    <d v="2023-08-31T00:00:00"/>
    <n v="1"/>
    <s v="Se valida cumplimiento de la actividad, se evidencia en los soportes documento tipo sobre condiciones de uso de marcas colectivas. "/>
    <d v="2023-08-31T00:00:00"/>
    <s v="SI"/>
    <n v="1"/>
    <n v="3.4999999999999996E-2"/>
    <n v="1"/>
  </r>
  <r>
    <s v="PROPIEDAD INDUSTRIAL"/>
    <x v="23"/>
    <s v="»2010-"/>
    <s v="Dirección de Signos Distintivos"/>
    <n v="1"/>
    <s v="2010-7"/>
    <s v="2010-7"/>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2010-Dirección de Signos Distintivos"/>
    <x v="0"/>
    <s v="Vencida"/>
    <s v="NA"/>
    <s v="NA"/>
    <s v="NA"/>
    <m/>
    <s v="NA"/>
    <s v="NA"/>
    <s v="NA"/>
    <s v="NA"/>
    <n v="0"/>
    <m/>
  </r>
  <r>
    <s v="PROPIEDAD INDUSTRIAL"/>
    <x v="23"/>
    <s v="»2010-"/>
    <s v="Dirección de Signos Distintivos"/>
    <n v="1"/>
    <s v="2010-7-1"/>
    <s v="2010-7"/>
    <x v="4"/>
    <s v="Act Compartida"/>
    <s v="N/A"/>
    <s v="N/A"/>
    <s v="N/A"/>
    <s v="N/A"/>
    <s v="N/A"/>
    <s v="N/A"/>
    <s v="Ejecutar las actividades compartidas cuya fecha de vencimiento se encuentra dentro del primer trimestre del año "/>
    <n v="1"/>
    <n v="1"/>
    <n v="2"/>
    <s v="Numérica"/>
    <s v="Sumatoria logros ponderados verificados actividades programadas / promedio meta ponderada periodo evaluado "/>
    <d v="2023-01-01T00:00:00"/>
    <d v="2023-03-31T00:00:00"/>
    <s v="»2010-Dirección de Signos Distintivos"/>
    <x v="1"/>
    <s v="Cumplida"/>
    <n v="1"/>
    <s v="2 Actividades programadas para el primer trimestre reportaron avances del 100%"/>
    <d v="2023-03-31T00:00:00"/>
    <n v="1"/>
    <s v="De acuerdo con el soporte entregado la actividad fue cumplida"/>
    <d v="2023-03-31T00:00:00"/>
    <s v="SI"/>
    <n v="1"/>
    <n v="1"/>
    <m/>
  </r>
  <r>
    <s v="PROPIEDAD INDUSTRIAL"/>
    <x v="24"/>
    <s v="»2020-"/>
    <s v="Dirección de  Nuevas Creaciones"/>
    <n v="1"/>
    <s v="2020-1"/>
    <s v="2020-1"/>
    <x v="0"/>
    <s v="Operativo"/>
    <s v="N/A"/>
    <s v="2-Analítica Institucional - Estadísticas"/>
    <s v="NO"/>
    <s v="  1» Fortalecimiento de la atención y promoción de trámites y servicios en el marco del sistema de propiedad industrial a nivel  nacional"/>
    <s v=" 8. Servicio al ciudadano"/>
    <s v=" 1- Plan Anual de Adquisiciones,  2- Gasto público "/>
    <s v="Actos administrativos para tramitar solicitudes de Patentes de Invención y modelos de utilidad. proyectados.(Reporte de indicador generado en tableau o Power BI/Único entregable)"/>
    <n v="0.2"/>
    <m/>
    <n v="2200"/>
    <s v="Numérica"/>
    <s v="(# de actos administrativos , proyectados / 2200 Actos administrativos programados )*100"/>
    <d v="2023-01-02T00:00:00"/>
    <d v="2023-12-29T00:00:00"/>
    <s v="»2020-Dirección de  Nuevas Creaciones"/>
    <x v="0"/>
    <s v="Cumplida"/>
    <n v="1"/>
    <s v="Al 30 de septiembre se han decidió  1869 solicitudes de patentes de 2200, para un avance del 85%. Mismo soporte actividad 2020-1-2"/>
    <d v="2023-12-29T00:00:00"/>
    <n v="1"/>
    <s v="Al 30 de septiembre se han decidió  1869 solicitudes de patentes de 2200, para un avance del 85%. Mismo soporte actividad 2020-1-2"/>
    <d v="2023-12-29T00:00:00"/>
    <s v="SI"/>
    <s v="NA"/>
    <n v="0.2"/>
    <m/>
  </r>
  <r>
    <s v="PROPIEDAD INDUSTRIAL"/>
    <x v="24"/>
    <s v="»2020-"/>
    <s v="Dirección de  Nuevas Creaciones"/>
    <n v="1"/>
    <s v="2020-1-1"/>
    <s v="2020-1"/>
    <x v="1"/>
    <s v="Operativo"/>
    <s v="N/A"/>
    <s v="N/A"/>
    <s v="N/A"/>
    <s v="N/A"/>
    <s v="N/A"/>
    <s v="N/A"/>
    <s v="Publicar 2300 solicitudes de patentes de invención y patentes de modelos de utilidad. (Reporte de indicador generado en tableau o Power BI/Único entregable)"/>
    <n v="0.4"/>
    <n v="8.0000000000000016E-2"/>
    <n v="2300"/>
    <s v="Numérica"/>
    <s v="(# de solicitudes de patentes de invención y patentes de modelos de utilidad  publicadas / 2300  solicitudes de patentes de invención y patentes de modelos de utilidad programadas)*100"/>
    <d v="2023-01-02T00:00:00"/>
    <d v="2023-12-29T00:00:00"/>
    <s v="»2020-Dirección de  Nuevas Creaciones"/>
    <x v="0"/>
    <s v="Cumplida"/>
    <n v="1"/>
    <s v="Al 30 de septiembre se han publicado 1736 solicitudes de patentes de 2300, para un avance del 75%"/>
    <d v="2023-12-29T00:00:00"/>
    <n v="1"/>
    <s v="Al 30 de septiembre se han publicado 1736 solicitudes de patentes de 2300, para un avance del 75%"/>
    <d v="2023-12-29T00:00:00"/>
    <s v="SI"/>
    <n v="1"/>
    <n v="8.0000000000000016E-2"/>
    <n v="1"/>
  </r>
  <r>
    <s v="PROPIEDAD INDUSTRIAL"/>
    <x v="24"/>
    <s v="»2020-"/>
    <s v="Dirección de  Nuevas Creaciones"/>
    <n v="1"/>
    <s v="2020-1-2"/>
    <s v="2020-1"/>
    <x v="1"/>
    <s v="Operativo"/>
    <s v="N/A"/>
    <s v="N/A"/>
    <s v="N/A"/>
    <s v="N/A"/>
    <s v="N/A"/>
    <s v="N/A"/>
    <s v="Proyectar y enviar al Director para visto bueno decisión final de 2200 actos administrativos mediante los cuales se tramiten solicitudes de Patentes de Invención y de Modelos de Utilidad. (Reporte de indicador generado en tableau o Power BI/Único entregable)"/>
    <n v="0.6"/>
    <n v="0.12"/>
    <n v="2200"/>
    <s v="Numérica"/>
    <s v="(# de actos administrativos , proyectados y enviados/ 2200 Actos administrativos programados )*100"/>
    <d v="2023-01-02T00:00:00"/>
    <d v="2023-12-29T00:00:00"/>
    <s v="»2020-Dirección de  Nuevas Creaciones"/>
    <x v="0"/>
    <s v="Cumplida"/>
    <n v="1"/>
    <s v="Al 30 de septiembre se han decidió  1869 solicitudes de patentes de 2200, para un avance del 85%"/>
    <d v="2023-12-29T00:00:00"/>
    <n v="1"/>
    <s v="Al 30 de septiembre se han decidió  1869 solicitudes de patentes de 2200, para un avance del 85%"/>
    <d v="2023-12-29T00:00:00"/>
    <s v="SI"/>
    <n v="1"/>
    <n v="0.12"/>
    <n v="1"/>
  </r>
  <r>
    <s v="PROPIEDAD INDUSTRIAL"/>
    <x v="24"/>
    <s v="»2020-"/>
    <s v="Dirección de  Nuevas Creaciones"/>
    <n v="1"/>
    <s v="2020-2"/>
    <s v="2020-2"/>
    <x v="0"/>
    <s v="Operativo"/>
    <s v="N/A"/>
    <s v="2-Analítica Institucional - Estadísticas"/>
    <s v="NO"/>
    <s v="  11» Funcionamiento"/>
    <s v=" 8. Servicio al ciudadano"/>
    <s v=" 1- Plan Anual de Adquisiciones,  2- Gasto público "/>
    <s v="Requerimientos de fondo con fundamento en el artículo 45 de la Decisión 486 de 2000 expedidos en solicitudes de Patentes de Invención y de Modelos de Utilidad, firmados. (Reporte de indicador generado en tableau o Power BI/Único entregable)"/>
    <n v="0.2"/>
    <m/>
    <n v="2600"/>
    <s v="Numérica"/>
    <s v="# de requerimientos de fondo firmados/ 2.600 Requerimientos de fondo programados)*100"/>
    <d v="2023-01-02T00:00:00"/>
    <d v="2023-12-29T00:00:00"/>
    <s v="»2020-Dirección de  Nuevas Creaciones"/>
    <x v="0"/>
    <s v="Cumplida"/>
    <n v="1"/>
    <s v="Al 30 de septiembre se han realizado 2152 requerimiento de fondo de 2600, para un avance del 83%"/>
    <d v="2023-12-29T00:00:00"/>
    <n v="1"/>
    <s v="Al 30 de septiembre se han realizado 2152 requerimiento de fondo de 2600, para un avance del 83%"/>
    <d v="2023-12-29T00:00:00"/>
    <s v="SI"/>
    <s v="NA"/>
    <n v="0.2"/>
    <m/>
  </r>
  <r>
    <s v="PROPIEDAD INDUSTRIAL"/>
    <x v="24"/>
    <s v="»2020-"/>
    <s v="Dirección de  Nuevas Creaciones"/>
    <n v="1"/>
    <s v="2020-2-1"/>
    <s v="2020-2"/>
    <x v="1"/>
    <s v="Operativo"/>
    <s v="N/A"/>
    <s v="N/A"/>
    <s v="N/A"/>
    <s v="N/A"/>
    <s v="N/A"/>
    <s v="N/A"/>
    <s v="Emitir 1300 actos administrativos de requerimientos de fondo con fundamento en el artículo 45 de solicitudes de Patentes de Invención y de Modelos de Utilidad. (Reporte de indicador generado en tableau o Power BI/Único entregable)"/>
    <n v="0.5"/>
    <n v="0.1"/>
    <n v="1300"/>
    <s v="Numérica"/>
    <s v="# de actos Administrativos de requerimientos de fondo emitidos / 1.300 Administrativos de requerimientos de fondo programados)*100"/>
    <d v="2023-01-02T00:00:00"/>
    <d v="2023-06-30T00:00:00"/>
    <s v="»2020-Dirección de  Nuevas Creaciones"/>
    <x v="2"/>
    <s v="Cumplida"/>
    <n v="1"/>
    <s v="El número de Requerimientos de fondo, con fundamento en el artículo 45 de la Decisión 486 de 2000, expedidos para solicitudes de Patentes de Invención y de Modelos de Utilidad, firmados hasta el 09 de junio de 2023, es 1310, es decir el 50.4% de la meta del producto y el 100% de la meta de la actividad."/>
    <d v="2023-06-30T00:00:00"/>
    <n v="1"/>
    <s v="Al 30 de junio se han realizado 1310 requerimiento de fondo de 1300, para un avance del 101%"/>
    <d v="2023-06-30T00:00:00"/>
    <s v="SI"/>
    <n v="1"/>
    <n v="0.1"/>
    <n v="1"/>
  </r>
  <r>
    <s v="PROPIEDAD INDUSTRIAL"/>
    <x v="24"/>
    <s v="»2020-"/>
    <s v="Dirección de  Nuevas Creaciones"/>
    <n v="1"/>
    <s v="2020-2-2"/>
    <s v="2020-2"/>
    <x v="1"/>
    <s v="Operativo"/>
    <s v="N/A"/>
    <s v="N/A"/>
    <s v="N/A"/>
    <s v="N/A"/>
    <s v="N/A"/>
    <s v="N/A"/>
    <s v="Emitir 1300 actos administrativos de requerimientos de fondo con fundamento en el artículo 45 de solicitudes de Patentes de Invención y de Modelos de Utilidad. (Reporte de indicador generado en tableau o Power BI/Único entregable)"/>
    <n v="0.5"/>
    <n v="0.1"/>
    <n v="1300"/>
    <s v="Numérica"/>
    <s v="# de actos Administrativos de requerimientos de fondo emitidos / 1.300 Administrativos de requerimientos de fondo programados)*100"/>
    <d v="2023-06-01T00:00:00"/>
    <d v="2023-12-29T00:00:00"/>
    <s v="»2020-Dirección de  Nuevas Creaciones"/>
    <x v="0"/>
    <s v="Cumplida"/>
    <n v="1"/>
    <s v="Al 30 de septiembre se han realizado 842  requerimiento de fondo de 1300, para un avance del 65%"/>
    <d v="2023-12-29T00:00:00"/>
    <n v="1"/>
    <s v="Al 30 de septiembre se han realizado 842  requerimiento de fondo de 1300, para un avance del 65%"/>
    <d v="2023-12-29T00:00:00"/>
    <s v="SI"/>
    <n v="1"/>
    <n v="0.1"/>
    <n v="1"/>
  </r>
  <r>
    <s v="PROPIEDAD INDUSTRIAL"/>
    <x v="24"/>
    <s v="»2020-"/>
    <s v="Dirección de  Nuevas Creaciones"/>
    <n v="1"/>
    <s v="2020-3"/>
    <s v="2020-3"/>
    <x v="0"/>
    <s v="Operativo"/>
    <s v="N/A"/>
    <s v="2-Analítica Institucional - Estadísticas"/>
    <s v="NO"/>
    <s v="  11» Funcionamiento"/>
    <s v=" 8. Servicio al ciudadano"/>
    <s v=" 1- Plan Anual de Adquisiciones,  2- Gasto público "/>
    <s v="Solicitudes de diseños industriales, decididas. (Reporte de indicador generado en tableau o Power BI/Único entregable)"/>
    <n v="0.2"/>
    <m/>
    <n v="750"/>
    <s v="Numérica"/>
    <s v="# de solicitudes de diseños industriales, decididos / 750 Solicitudes de diseños industriales programadas)*100"/>
    <d v="2023-01-02T00:00:00"/>
    <d v="2023-12-29T00:00:00"/>
    <s v="»2020-Dirección de  Nuevas Creaciones"/>
    <x v="0"/>
    <s v="Cumplida"/>
    <n v="1"/>
    <s v="Al 30 de septiembre se han decidido 485 diseños de 750,  para un avance del 65%. Mismo entregable actividad 2020-3-2"/>
    <d v="2023-12-29T00:00:00"/>
    <n v="1"/>
    <s v="Al 30 de septiembre se han decidido 485 diseños de 750,  para un avance del 65%. Mismo entregable actividad 2020-3-2"/>
    <d v="2023-12-29T00:00:00"/>
    <s v="SI"/>
    <s v="NA"/>
    <n v="0.2"/>
    <m/>
  </r>
  <r>
    <s v="PROPIEDAD INDUSTRIAL"/>
    <x v="24"/>
    <s v="»2020-"/>
    <s v="Dirección de  Nuevas Creaciones"/>
    <n v="1"/>
    <s v="2020-3-1"/>
    <s v="2020-3"/>
    <x v="1"/>
    <s v="Operativo"/>
    <s v="N/A"/>
    <s v="N/A"/>
    <s v="N/A"/>
    <s v="N/A"/>
    <s v="N/A"/>
    <s v="N/A"/>
    <s v="Publicar 800 solicitudes de diseños industriales. (Reporte de indicador generado en tableau o Power BI/Único entregable)"/>
    <n v="0.4"/>
    <n v="8.0000000000000016E-2"/>
    <n v="800"/>
    <s v="Numérica"/>
    <s v="(# de solicitudes de diseños industriales publicadas/ 800 solicitudes de diseños industriales programadas)*100"/>
    <d v="2023-01-02T00:00:00"/>
    <d v="2023-12-29T00:00:00"/>
    <s v="»2020-Dirección de  Nuevas Creaciones"/>
    <x v="0"/>
    <s v="Cumplida"/>
    <n v="1"/>
    <s v="Al 30 de septiembre se han publicado 613 diseños de 800,  para un avance del 76%"/>
    <d v="2023-12-29T00:00:00"/>
    <n v="1"/>
    <s v="Al 30 de septiembre se han publicado 613 diseños de 800,  para un avance del 76%"/>
    <d v="2023-12-29T00:00:00"/>
    <s v="SI"/>
    <n v="1"/>
    <n v="8.0000000000000016E-2"/>
    <n v="1"/>
  </r>
  <r>
    <s v="PROPIEDAD INDUSTRIAL"/>
    <x v="24"/>
    <s v="»2020-"/>
    <s v="Dirección de  Nuevas Creaciones"/>
    <n v="1"/>
    <s v="2020-3-2"/>
    <s v="2020-3"/>
    <x v="1"/>
    <s v="Operativo"/>
    <s v="N/A"/>
    <s v="N/A"/>
    <s v="N/A"/>
    <s v="N/A"/>
    <s v="N/A"/>
    <s v="N/A"/>
    <s v="Decidir 750 solicitudes de diseños industriales. (Reporte de indicador generado en tableau o Power BI/Único entregable)"/>
    <n v="0.6"/>
    <n v="0.12"/>
    <n v="750"/>
    <s v="Numérica"/>
    <s v="# de solicitudes de diseños industriales decididas / 750 solicitudes de diseños industriales programadas)*100"/>
    <d v="2023-01-02T00:00:00"/>
    <d v="2023-12-29T00:00:00"/>
    <s v="»2020-Dirección de  Nuevas Creaciones"/>
    <x v="0"/>
    <s v="Cumplida"/>
    <n v="1"/>
    <s v="Al 30 de septiembre se han decidido 485 diseños de 750,  para un avance del 40%"/>
    <d v="2023-12-29T00:00:00"/>
    <n v="1"/>
    <s v="Al 30 de septiembre se han decidido 485 diseños de 750,  para un avance del 40%"/>
    <d v="2023-12-29T00:00:00"/>
    <s v="SI"/>
    <n v="1"/>
    <n v="0.12"/>
    <n v="1"/>
  </r>
  <r>
    <s v="PROPIEDAD INDUSTRIAL"/>
    <x v="24"/>
    <s v="»2020-"/>
    <s v="Dirección de  Nuevas Creaciones"/>
    <n v="1"/>
    <s v="2020-4"/>
    <s v="2020-4"/>
    <x v="0"/>
    <s v="Innovador"/>
    <s v="Fortalecer al talento humano en el conocimiento de cada una de las funciones que ejercen las áreas de la entidad"/>
    <s v="8-Modelo Integrado de Planeación y Gestión "/>
    <s v="SI"/>
    <s v="  1» Fortalecimiento de la atención y promoción de trámites y servicios en el marco del sistema de propiedad industrial a nivel  nacional,   11» Funcionamiento"/>
    <s v=" 15.Gestión del conocimiento y la innovación"/>
    <s v=" 12-PTEP - Iniciativas adicionales"/>
    <s v="Contenido audiovisual tutorial sobre el requisito de unidad de invención en la examinación de patentes, elaborado.  (Correo electrónico de aprobación del contenido elaborado/único entregable)"/>
    <n v="0.1"/>
    <m/>
    <n v="1"/>
    <s v="Numérica"/>
    <s v="# de contenidos audiovisuales elaborados/1 contenidos audiovisuales programados)*100"/>
    <d v="2023-01-23T00:00:00"/>
    <d v="2023-06-16T00:00:00"/>
    <s v="»2020-Dirección de  Nuevas Creaciones, »73-Grupo de Comunicación"/>
    <x v="2"/>
    <s v="Cumplida"/>
    <n v="1"/>
    <s v="Se aprobó el vídeo  video sobre el &quot;requisito de unidad de invención en la examinación de patentes&quot; elaborado por el Grupo de Comunicación. Mismo entregable actividad 2020-4-3"/>
    <d v="2023-06-16T00:00:00"/>
    <n v="1"/>
    <s v="Se valida cumplimiento de la actividad. "/>
    <d v="2023-06-16T00:00:00"/>
    <s v="SI"/>
    <s v="NA"/>
    <n v="0.1"/>
    <m/>
  </r>
  <r>
    <s v="PROPIEDAD INDUSTRIAL"/>
    <x v="24"/>
    <s v="»2020-"/>
    <s v="Dirección de  Nuevas Creaciones"/>
    <n v="1"/>
    <s v="2020-4-1"/>
    <s v="2020-4"/>
    <x v="1"/>
    <s v="Innovador"/>
    <s v="N/A"/>
    <s v="N/A"/>
    <s v="N/A"/>
    <s v="N/A"/>
    <s v="N/A"/>
    <s v="N/A"/>
    <s v="Elaborar contenidos y entregar al grupo de comunicaciones (Correo electrónico de envió de los contenidos al grupo de comunicaciones/ único entregable)"/>
    <n v="0.5"/>
    <n v="0.05"/>
    <n v="1"/>
    <s v="Numérica"/>
    <s v="# de contenidos audiovisuales elaborados/1 contenido audiovisual programados)*100"/>
    <d v="2023-01-23T00:00:00"/>
    <d v="2023-03-17T00:00:00"/>
    <s v="»2020-Dirección de  Nuevas Creaciones"/>
    <x v="1"/>
    <s v="Cumplida"/>
    <n v="1"/>
    <s v="Se elaboró y remitió al Grupo de Comunicaciones el contenido del video relativo a la unidad de invención en el estudio de solicitudes de patentes"/>
    <d v="2023-03-17T00:00:00"/>
    <n v="1"/>
    <s v="Se valida cumplimiento de la actividad, se evidencia en los soporte correo electrónico enviado al grupo de comunicaciones del contenido del video relativo a la unidad de invención en el estudio de solicitudes de patentes. "/>
    <d v="2023-03-17T00:00:00"/>
    <s v="SI"/>
    <n v="1"/>
    <n v="0.05"/>
    <n v="1"/>
  </r>
  <r>
    <s v="PROPIEDAD INDUSTRIAL"/>
    <x v="24"/>
    <s v="»2020-"/>
    <s v="Dirección de  Nuevas Creaciones"/>
    <n v="1"/>
    <s v="2020-4-2"/>
    <s v="2020-4"/>
    <x v="2"/>
    <s v="Innovador"/>
    <s v="N/A"/>
    <s v="N/A"/>
    <s v="N/A"/>
    <s v="N/A"/>
    <s v="N/A"/>
    <s v="N/A"/>
    <s v="Efectuar revisión pedagógica, desarrollar el video y enviar al área los contenidos audiovisuales para aprobación (Correo electrónico de envió contenidos elaborados/único entregable)"/>
    <n v="0"/>
    <n v="0"/>
    <n v="1"/>
    <s v="Numérica"/>
    <s v="# de contenido audiovisual desarrollado y enviados/1 contenido audiovisual programado)*100"/>
    <d v="2023-03-21T00:00:00"/>
    <d v="2023-05-19T00:00:00"/>
    <s v="»73-Grupo de Comunicación"/>
    <x v="2"/>
    <s v="Cumplida"/>
    <n v="1"/>
    <s v="De acuerdo con lo previsto se elaboró y presento video sobre el &quot;requisito de unidad de invención en la examinación de patentes&quot; para Dirección de Nuevas Creaciones, enviado vía correo electrónico. Se adjunta soporte"/>
    <d v="2023-05-18T00:00:00"/>
    <n v="1"/>
    <s v="Se valida cumplimiento de la actividad. Se evidencia en los soportes correo electrónico enviado por el grupo de comunicaciones que contiene el video para aprobación de la dirección"/>
    <d v="2023-05-18T00:00:00"/>
    <s v="SI"/>
    <n v="1"/>
    <n v="0"/>
    <m/>
  </r>
  <r>
    <s v="PROPIEDAD INDUSTRIAL"/>
    <x v="24"/>
    <s v="»2020-"/>
    <s v="Dirección de  Nuevas Creaciones"/>
    <n v="1"/>
    <s v="2020-4-3"/>
    <s v="2020-4"/>
    <x v="1"/>
    <s v="Innovador"/>
    <s v="N/A"/>
    <s v="N/A"/>
    <s v="N/A"/>
    <s v="N/A"/>
    <s v="N/A"/>
    <s v="N/A"/>
    <s v="Aprobar los contenidos audiovisuales elaborados (Correo electrónico de aprobación de los contenidos elaborados/único entregable)"/>
    <n v="0.5"/>
    <n v="0.05"/>
    <n v="1"/>
    <s v="Numérica"/>
    <s v="# de contenidos audiovisuales aprobados/1 contenido audiovisual programado)*100"/>
    <d v="2023-05-23T00:00:00"/>
    <d v="2023-06-16T00:00:00"/>
    <s v="»2020-Dirección de  Nuevas Creaciones"/>
    <x v="2"/>
    <s v="Cumplida"/>
    <n v="1"/>
    <s v="Se aprobó el vídeo  video sobre el &quot;requisito de unidad de invención en la examinación de patentes&quot; elaborado por el Grupo de Comunicación"/>
    <d v="2023-06-15T00:00:00"/>
    <n v="1"/>
    <s v="Se valida cumplimiento de la actividad.  Se evidencia en los soportes correo electrónico dando la aprobación de los contenidos audiovisuales"/>
    <d v="2023-06-15T00:00:00"/>
    <s v="SI"/>
    <n v="1"/>
    <n v="0.05"/>
    <n v="1"/>
  </r>
  <r>
    <s v="PROPIEDAD INDUSTRIAL"/>
    <x v="24"/>
    <s v="»2020-"/>
    <s v="Dirección de  Nuevas Creaciones"/>
    <n v="1"/>
    <s v="2020-5"/>
    <s v="2020-5"/>
    <x v="0"/>
    <s v="Innovador"/>
    <s v="Implementar metodologías para la aplicación de buenas prácticas internacionales en el contexto nacional"/>
    <s v="18-Documentación "/>
    <s v="SI"/>
    <s v="  11» Funcionamiento"/>
    <s v=" 15.Gestión del conocimiento y la innovación,  16.Gestión documental"/>
    <s v=" 12-PTEP - Iniciativas adicionales"/>
    <s v="Instructivo examen de forma y fondo solicitudes de patente de invención y modelos de utilidad, actualizado y publicado. (captura de pantalla del aplicativo/ único entregable)  "/>
    <n v="0.1"/>
    <m/>
    <n v="1"/>
    <s v="Numérica"/>
    <s v="# de Instructivo examen de forma y fondo solicitudes de patente de invención y modelos de utilidad, actualizados y publicados / 1 Instructivo examen de forma y fondo solicitudes de patente de invención y modelos de utilidad a actualizar y publicar"/>
    <d v="2023-02-01T00:00:00"/>
    <d v="2023-07-25T00:00:00"/>
    <s v="»2020-Dirección de  Nuevas Creaciones, »30-Oficina Asesora de Planeación"/>
    <x v="3"/>
    <s v="Cumplida"/>
    <n v="1"/>
    <s v="Se publicó en SIGI el Instructivo examen de forma y fondo solicitudes de patente de invención y modelos de utilidad, actualizado. Mismo entregable actividad 2020-5-4."/>
    <d v="2023-07-25T00:00:00"/>
    <n v="1"/>
    <s v="Se valida cumplimiento del producto, se evidencia en los soportes instructivo actualizado y publicado. "/>
    <d v="2023-07-25T00:00:00"/>
    <s v="SI"/>
    <s v="NA"/>
    <n v="0.1"/>
    <m/>
  </r>
  <r>
    <s v="PROPIEDAD INDUSTRIAL"/>
    <x v="24"/>
    <s v="»2020-"/>
    <s v="Dirección de  Nuevas Creaciones"/>
    <n v="1"/>
    <s v="2020-5-1"/>
    <s v="2020-5"/>
    <x v="1"/>
    <s v="Innovador"/>
    <s v="N/A"/>
    <s v="N/A"/>
    <s v="N/A"/>
    <s v="N/A"/>
    <s v="N/A"/>
    <s v="N/A"/>
    <s v="Elaborar, cargar y presentar a través del SIGI,  la propuesta del  instructivo a la Oficina Asesora de Planeación (captura de pantalla del aplicativo con fecha /  único entregable)"/>
    <n v="0.6"/>
    <n v="0.06"/>
    <n v="1"/>
    <s v="Numérica"/>
    <s v="# de documentos cargados  y presentados /Total de documentos a cargados presentado"/>
    <d v="2023-02-01T00:00:00"/>
    <d v="2023-04-28T00:00:00"/>
    <s v="»2020-Dirección de  Nuevas Creaciones"/>
    <x v="2"/>
    <s v="Cumplida"/>
    <n v="1"/>
    <s v="Se elaboró y presentó a la OAP la propuesta de instructivo a través del aplicativo SIGI"/>
    <d v="2023-04-28T00:00:00"/>
    <n v="1"/>
    <s v="Se valida cumplimiento de la actividad. Se evidencia en los soportes captura de pantalla del aplicativo SIGI con la propuesta del instructivo, enviado a la OAP para la revisión metodológica correspondiente. "/>
    <d v="2023-04-28T00:00:00"/>
    <s v="SI"/>
    <n v="1"/>
    <n v="0.06"/>
    <n v="1"/>
  </r>
  <r>
    <s v="PROPIEDAD INDUSTRIAL"/>
    <x v="24"/>
    <s v="»2020-"/>
    <s v="Dirección de  Nuevas Creaciones"/>
    <n v="1"/>
    <s v="2020-5-2"/>
    <s v="2020-5"/>
    <x v="2"/>
    <s v="Innovador"/>
    <s v="N/A"/>
    <s v="N/A"/>
    <s v="N/A"/>
    <s v="N/A"/>
    <s v="N/A"/>
    <s v="N/A"/>
    <s v="Revisar metodológicamente la propuesta del instructivo,  y enviarla a la dependencia solicitante (captura de pantalla del aplicativo/ único entregable)"/>
    <n v="0"/>
    <n v="0"/>
    <n v="1"/>
    <s v="Numérica"/>
    <s v="# de documentos revisados enviados /Total de documentos revisados y enviados"/>
    <d v="2023-05-02T00:00:00"/>
    <d v="2023-06-05T00:00:00"/>
    <s v="»30-Oficina Asesora de Planeación"/>
    <x v="2"/>
    <s v="Cumplida"/>
    <n v="1"/>
    <s v="Se realizó la respectiva revisión del documento por parte de la OAP y se realizaron las respectivas observaciones"/>
    <d v="2023-06-02T00:00:00"/>
    <n v="1"/>
    <s v="Se valida el cumplimiento de la actividad. Se evidencia en los soportes captura de pantalla del aplicativo SIGI con la revisión correspondiente de la OAP. "/>
    <d v="2023-06-02T00:00:00"/>
    <s v="SI"/>
    <n v="1"/>
    <n v="0"/>
    <m/>
  </r>
  <r>
    <s v="PROPIEDAD INDUSTRIAL"/>
    <x v="24"/>
    <s v="»2020-"/>
    <s v="Dirección de  Nuevas Creaciones"/>
    <n v="1"/>
    <s v="2020-5-3"/>
    <s v="2020-5"/>
    <x v="1"/>
    <s v="Innovador"/>
    <s v="N/A"/>
    <s v="N/A"/>
    <s v="N/A"/>
    <s v="N/A"/>
    <s v="N/A"/>
    <s v="N/A"/>
    <s v="Ajustar y/o aprobar técnicamente el instructivo y remitirlo a la Oficina Asesora de Planeación (captura de pantalla del aplicativo/único entregable)"/>
    <n v="0.4"/>
    <n v="4.0000000000000008E-2"/>
    <n v="1"/>
    <s v="Numérica"/>
    <s v="# de documentos ajustados /Total de documentos ajustados"/>
    <d v="2023-06-06T00:00:00"/>
    <d v="2023-07-07T00:00:00"/>
    <s v="»2020-Dirección de  Nuevas Creaciones"/>
    <x v="3"/>
    <s v="Cumplida"/>
    <n v="1"/>
    <s v="Se ajustó y aprobó técnicamente el instructivo y fue remitido a la Oficina Asesora de Planeación"/>
    <d v="2023-06-30T00:00:00"/>
    <n v="1"/>
    <s v="Se valida cumplimiento de la actividad, se evidencia en los soportes instructivo ajustado "/>
    <d v="2023-06-30T00:00:00"/>
    <s v="SI"/>
    <n v="1"/>
    <n v="4.0000000000000008E-2"/>
    <n v="1"/>
  </r>
  <r>
    <s v="PROPIEDAD INDUSTRIAL"/>
    <x v="24"/>
    <s v="»2020-"/>
    <s v="Dirección de  Nuevas Creaciones"/>
    <n v="1"/>
    <s v="2020-5-4"/>
    <s v="2020-5"/>
    <x v="2"/>
    <s v="Innovador"/>
    <s v="N/A"/>
    <s v="N/A"/>
    <s v="N/A"/>
    <s v="N/A"/>
    <s v="N/A"/>
    <s v="N/A"/>
    <s v="Publicar en el Sistema Integral de Gestión Institucional el  instructivo actualizado. (captura de pantalla del aplicativo/ único entregable)"/>
    <n v="0"/>
    <n v="0"/>
    <n v="1"/>
    <s v="Numérica"/>
    <s v="# de documentos publicados en el SIGI /Total de documentos publicados en el SIGI"/>
    <d v="2023-07-10T00:00:00"/>
    <d v="2023-07-25T00:00:00"/>
    <s v="»30-Oficina Asesora de Planeación"/>
    <x v="3"/>
    <s v="Cumplida"/>
    <n v="1"/>
    <s v="Se publicó en SIGI el Instructivo examen de forma y fondo solicitudes de patente de invención y modelos de utilidad, actualizado "/>
    <d v="2023-07-25T00:00:00"/>
    <n v="1"/>
    <s v="Se valida cumplimiento de la actividad, se evidencia en los soportes instructivo actualizado y publicado"/>
    <d v="2023-07-25T00:00:00"/>
    <s v="SI"/>
    <n v="1"/>
    <n v="0"/>
    <m/>
  </r>
  <r>
    <s v="PROPIEDAD INDUSTRIAL"/>
    <x v="24"/>
    <s v="»2020-"/>
    <s v="Dirección de  Nuevas Creaciones"/>
    <n v="1"/>
    <s v="2020-6"/>
    <s v="2020-6"/>
    <x v="0"/>
    <s v="Innovador"/>
    <s v="Mejorar las herramientas tecnológicas de la Entidad"/>
    <s v="6-Plan Estratégico de Tecnologías de la Información"/>
    <s v="SI"/>
    <s v="  11» Funcionamiento"/>
    <s v=" 11.Gobierno digital"/>
    <s v=" 17- Plan Estratégico de Tecnologías de la Información"/>
    <s v="Herramienta con componente de Inteligencia Artificial para la clasificación de patentes (CLASEPA) reentrenada. (1.Formato Manual de Usuario GS03-F24 nuevo o actualizado  2. Registro de Capacitación)"/>
    <n v="0.1"/>
    <m/>
    <n v="1"/>
    <s v="Numérica"/>
    <s v="# de soportes presentados / 2 soportes a presentar"/>
    <d v="2023-02-01T00:00:00"/>
    <d v="2023-11-30T00:00:00"/>
    <s v="»2020-Dirección de  Nuevas Creaciones, »20-Oficina de Tecnología e Informática"/>
    <x v="0"/>
    <s v="Cumplida"/>
    <n v="1"/>
    <s v="Se realizó la actualización del manual de usuario de la herramienta y se capacitó sobre el uso y apropiación de las nuevas funcionalidades desarrolladas para la herramienta CLASEPA"/>
    <d v="2023-11-30T00:00:00"/>
    <n v="1"/>
    <s v="Se valida cumplimiento del prodcuto, se evidencia en los soportes de la actividad 2020-6-5 soportes de manual de usurio y registro de capacitación de la herramienta con componente de inteligenica artificial para la clasificación de patentes (CLASEPA)"/>
    <d v="2023-11-30T00:00:00"/>
    <s v="SI"/>
    <s v="NA"/>
    <n v="0.1"/>
    <m/>
  </r>
  <r>
    <s v="PROPIEDAD INDUSTRIAL"/>
    <x v="24"/>
    <s v="»2020-"/>
    <s v="Dirección de  Nuevas Creaciones"/>
    <n v="1"/>
    <s v="2020-6-1"/>
    <s v="2020-6"/>
    <x v="1"/>
    <s v="Innovador"/>
    <s v="N/A"/>
    <s v="N/A"/>
    <s v="N/A"/>
    <s v="N/A"/>
    <s v="N/A"/>
    <s v="N/A"/>
    <s v="Elaborar y aprobar requerimiento 1. Formato Solicitud de Requerimientos a Sistemas de Información GS03-F18 2. Formato Lista de Chequeo de Requisitos de Seguridad de la Información GS03-F27"/>
    <n v="0.3"/>
    <n v="0.03"/>
    <n v="1"/>
    <s v="Numérica"/>
    <s v="# de soportes presentados / 2 soportes a presentar"/>
    <d v="2023-02-01T00:00:00"/>
    <d v="2023-02-28T00:00:00"/>
    <s v="»20-Oficina de Tecnología e Informática, »2020-Dirección de  Nuevas Creaciones"/>
    <x v="1"/>
    <s v="Cumplida"/>
    <n v="1"/>
    <s v="Se elaboró y aprobó el requerimiento relacionado con el reentrenamiento de la herramienta CLASEPA"/>
    <d v="2023-02-28T00:00:00"/>
    <n v="1"/>
    <s v="Se valida cumplimiento de la actividad, se evidencia en los soportes formato de solicitud de requerimientos y lista de  chequeo de requisitos de seguridad del 27 de febrero de 2023"/>
    <d v="2023-02-27T00:00:00"/>
    <s v="SI"/>
    <n v="1"/>
    <n v="0.03"/>
    <n v="1"/>
  </r>
  <r>
    <s v="PROPIEDAD INDUSTRIAL"/>
    <x v="24"/>
    <s v="»2020-"/>
    <s v="Dirección de  Nuevas Creaciones"/>
    <n v="1"/>
    <s v="2020-6-2"/>
    <s v="2020-6"/>
    <x v="2"/>
    <s v="Innovador"/>
    <s v="N/A"/>
    <s v="N/A"/>
    <s v="N/A"/>
    <s v="N/A"/>
    <s v="N/A"/>
    <s v="N/A"/>
    <s v="Diseñar la solución  1. Formato Arquitectura de Software GS03F21, ya sea nuevo o actualizado hasta el capitulo 2  / Único entregable"/>
    <n v="0"/>
    <n v="0"/>
    <n v="1"/>
    <s v="Numérica"/>
    <s v="# de soportes presentados / 1 soportes a presentar"/>
    <d v="2023-03-01T00:00:00"/>
    <d v="2023-03-31T00:00:00"/>
    <s v="»20-Oficina de Tecnología e Informática"/>
    <x v="1"/>
    <s v="Cumplida"/>
    <n v="1"/>
    <s v="Se diseñó la solución para el requerimiento relacionado con el reentrenamiento de la herramienta CLASEPA"/>
    <d v="2023-03-22T00:00:00"/>
    <n v="1"/>
    <s v="Se valida cumplimiento de la actividad, se evidencia en los soportes formato de arquitectura de software del 27 de marzo de 2023"/>
    <d v="2023-03-27T00:00:00"/>
    <s v="SI"/>
    <n v="1"/>
    <n v="0"/>
    <m/>
  </r>
  <r>
    <s v="PROPIEDAD INDUSTRIAL"/>
    <x v="24"/>
    <s v="»2020-"/>
    <s v="Dirección de  Nuevas Creaciones"/>
    <n v="1"/>
    <s v="2020-6-3"/>
    <s v="2020-6"/>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
    <n v="2.0000000000000004E-2"/>
    <n v="1"/>
    <s v="Numérica"/>
    <s v="# de soportes presentados /2 soportes a presentar"/>
    <d v="2023-04-01T00:00:00"/>
    <d v="2023-05-31T00:00:00"/>
    <s v="»20-Oficina de Tecnología e Informática, »2020-Dirección de  Nuevas Creaciones"/>
    <x v="2"/>
    <s v="Cumplida"/>
    <n v="1"/>
    <s v="Se realizaron las actividades propias para planear y gestionar la solución de conformidad con el requerimiento para Clasepa"/>
    <d v="2023-05-31T00:00:00"/>
    <n v="1"/>
    <s v="Se valida cumplimiento de la actividad. Se evidencia en los soportes pdf que contiene el reporte de planeación de tareas y plan de pruebas diseñado y registrado en la herramienta devops. "/>
    <d v="2023-05-31T00:00:00"/>
    <s v="SI"/>
    <n v="1"/>
    <n v="2.0000000000000004E-2"/>
    <n v="1"/>
  </r>
  <r>
    <s v="PROPIEDAD INDUSTRIAL"/>
    <x v="24"/>
    <s v="»2020-"/>
    <s v="Dirección de  Nuevas Creaciones"/>
    <n v="1"/>
    <s v="2020-6-4"/>
    <s v="2020-6"/>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n v="0.4"/>
    <n v="4.0000000000000008E-2"/>
    <n v="1"/>
    <s v="Numérica"/>
    <s v="# de soportes presentados / 4 soportes a presentar"/>
    <d v="2023-06-01T00:00:00"/>
    <d v="2023-10-31T00:00:00"/>
    <s v="»20-Oficina de Tecnología e Informática, »2020-Dirección de  Nuevas Creaciones"/>
    <x v="0"/>
    <s v="Cumplida"/>
    <n v="1"/>
    <s v="Se realizó la construcción de componentes de software para la vigencia 2023."/>
    <d v="2023-10-30T00:00:00"/>
    <n v="1"/>
    <s v="Se valida cumplimiento de la actividad, se evidencia en los soportes pdf que contienen captura de pantalla del Código fuente registrado en devops; captura de pantalla  de casos de prueba ejecutados por desarrollo; captura de pantalla  de casos de prueba ejecutados para aceptación y Formato Acta de Prueba de Desarrollo de Software."/>
    <d v="2023-10-31T00:00:00"/>
    <s v="SI"/>
    <n v="1"/>
    <n v="4.0000000000000008E-2"/>
    <n v="1"/>
  </r>
  <r>
    <s v="PROPIEDAD INDUSTRIAL"/>
    <x v="24"/>
    <s v="»2020-"/>
    <s v="Dirección de  Nuevas Creaciones"/>
    <n v="1"/>
    <s v="2020-6-5"/>
    <s v="2020-6"/>
    <x v="1"/>
    <s v="Innovador"/>
    <s v="N/A"/>
    <s v="N/A"/>
    <s v="N/A"/>
    <s v="N/A"/>
    <s v="N/A"/>
    <s v="N/A"/>
    <s v="Realizar manuales y capacitar a los usuarios (1.Formato Manual de Usuario GS03-F24 nuevo o actualizado  2. Registro de Capacitación)"/>
    <n v="0.1"/>
    <n v="1.0000000000000002E-2"/>
    <n v="1"/>
    <s v="Numérica"/>
    <s v="# de soportes presentados / 2 soportes a presentar"/>
    <d v="2023-11-01T00:00:00"/>
    <d v="2023-11-30T00:00:00"/>
    <s v="»20-Oficina de Tecnología e Informática, »2020-Dirección de  Nuevas Creaciones"/>
    <x v="0"/>
    <s v="Cumplida"/>
    <n v="1"/>
    <s v="Se realizó la actualización del manual de usuario de la herramienta y se capacitó sobre el uso y apropiación de las nuevas funcionalidades desarrolladas para la herramienta CLASEPA"/>
    <d v="2023-11-30T00:00:00"/>
    <n v="1"/>
    <s v="Se valida cumplimiento de la actividad, se evidencia en los soportes pdf que contienen manueal de usuario y registro de capacitación de la herramienta."/>
    <d v="2023-11-30T00:00:00"/>
    <s v="SI"/>
    <n v="1"/>
    <n v="1.0000000000000002E-2"/>
    <n v="1"/>
  </r>
  <r>
    <s v="PROPIEDAD INDUSTRIAL"/>
    <x v="24"/>
    <s v="»2020-"/>
    <s v="Dirección de  Nuevas Creaciones"/>
    <n v="1"/>
    <s v="2020-7"/>
    <s v="2020-7"/>
    <x v="0"/>
    <s v="Innovador"/>
    <s v="Implementar metodologías para la aplicación de buenas prácticas internacionales en el contexto nacional"/>
    <s v="8-Modelo Integrado de Planeación y Gestión "/>
    <s v="SI"/>
    <s v="  11» Funcionamiento"/>
    <s v=" 9. Participación ciudadana en la gestión pública,  7. Fortalecimiento organizacional y simplificación de procesos"/>
    <s v="N/A"/>
    <s v="Proceso de pago de tasas de solicitudes PCT, diagnósticado. (Acta de conclusiones)"/>
    <n v="0.1"/>
    <m/>
    <n v="1"/>
    <s v="Numérica"/>
    <s v="# de soportes presentados / 1 soporte a presentar"/>
    <d v="2023-02-01T00:00:00"/>
    <d v="2023-12-29T00:00:00"/>
    <s v="»2020-Dirección de  Nuevas Creaciones, »130-Dirección  Financiera"/>
    <x v="0"/>
    <s v="Cumplida"/>
    <n v="1"/>
    <s v="Se realizó el diagnóstico para verificar la viabilidad de  la apertura de una cuenta corriente en la Oficina Internacional (OMPI) del PCT a nombre de esta Oficina (SIC). Mismo entregable actividad 2020-7-1"/>
    <d v="2023-03-31T00:00:00"/>
    <n v="1"/>
    <s v="Se valida cumplimiento del prodcuto, se evidencia en los soportes de la actividad 2020-7-1."/>
    <d v="2023-03-31T00:00:00"/>
    <s v="SI"/>
    <s v="NA"/>
    <n v="0.1"/>
    <m/>
  </r>
  <r>
    <s v="PROPIEDAD INDUSTRIAL"/>
    <x v="24"/>
    <s v="»2020-"/>
    <s v="Dirección de  Nuevas Creaciones"/>
    <n v="1"/>
    <s v="2020-7-1"/>
    <s v="2020-7"/>
    <x v="1"/>
    <s v="Innovador"/>
    <s v="N/A"/>
    <s v="N/A"/>
    <s v="N/A"/>
    <s v="N/A"/>
    <s v="N/A"/>
    <s v="N/A"/>
    <s v="Realizar un diagnóstico de viabilidad del manejo de recaudo internacional a través de cuenta corriente OMPI (Acta de conclusiones y hoja de ruta para la implementación)"/>
    <n v="1"/>
    <n v="0.1"/>
    <n v="1"/>
    <s v="Numérica"/>
    <s v="# de soportes presentados /  2 soportes a presentar"/>
    <d v="2023-02-01T00:00:00"/>
    <d v="2023-03-31T00:00:00"/>
    <s v="»2020-Dirección de  Nuevas Creaciones, »130-Dirección  Financiera"/>
    <x v="1"/>
    <s v="Cumplida"/>
    <n v="1"/>
    <s v="Se realizó el diagnóstico para verificar la viabilidad de  la apertura de una cuenta corriente en la Oficina Internacional (OMPI)_x000a_del PCT a nombre de esta Oficina (SIC)"/>
    <d v="2023-03-31T00:00:00"/>
    <n v="1"/>
    <s v="Se valida cumplimiento de la actividad, se evidencia en los soportes acta de conclusiones y hoja de ruta de implementación. "/>
    <d v="2023-03-31T00:00:00"/>
    <s v="SI"/>
    <n v="1"/>
    <n v="0.1"/>
    <n v="1"/>
  </r>
  <r>
    <s v="PROPIEDAD INDUSTRIAL"/>
    <x v="24"/>
    <s v="»2020-"/>
    <s v="Dirección de  Nuevas Creaciones"/>
    <n v="1"/>
    <s v="2020-8"/>
    <s v="2020-8"/>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2020-Dirección de  Nuevas Creaciones"/>
    <x v="0"/>
    <s v="Vencida"/>
    <s v="NA"/>
    <s v="NA"/>
    <s v="NA"/>
    <m/>
    <s v="NA"/>
    <s v="NA"/>
    <s v="NA"/>
    <s v="NA"/>
    <n v="0"/>
    <m/>
  </r>
  <r>
    <s v="PROPIEDAD INDUSTRIAL"/>
    <x v="24"/>
    <s v="»2020-"/>
    <s v="Dirección de  Nuevas Creaciones"/>
    <n v="1"/>
    <s v="2020-8-1"/>
    <s v="2020-8"/>
    <x v="5"/>
    <s v="Act Compartida"/>
    <s v="N/A"/>
    <s v="N/A"/>
    <s v="N/A"/>
    <s v="N/A"/>
    <s v="N/A"/>
    <s v="N/A"/>
    <s v="Ejecutar las actividades compartidas cuya fecha de vencimiento se encuentra dentro del primer trimestre del año "/>
    <n v="0.5"/>
    <n v="0.5"/>
    <n v="2"/>
    <s v="Numérica"/>
    <s v="Sumatoria logros ponderados verificados actividades programadas / promedio meta ponderada periodo evaluado "/>
    <d v="2023-01-01T00:00:00"/>
    <d v="2023-03-31T00:00:00"/>
    <s v="»2020-Dirección de  Nuevas Creaciones"/>
    <x v="1"/>
    <s v="Cumplida"/>
    <n v="1"/>
    <s v="2 Actividades programadas para el primer trimestre reportaron avances del 100%"/>
    <d v="2023-03-31T00:00:00"/>
    <n v="1"/>
    <s v="De acuerdo con el soporte entregado la actividad fue cumplida"/>
    <s v="NA"/>
    <s v="SI"/>
    <n v="1"/>
    <n v="0.5"/>
    <m/>
  </r>
  <r>
    <s v="PROPIEDAD INDUSTRIAL"/>
    <x v="24"/>
    <s v="»2020-"/>
    <s v="Dirección de  Nuevas Creaciones"/>
    <n v="1"/>
    <s v="2020-8-2"/>
    <s v="2020-8"/>
    <x v="6"/>
    <s v="Act Compartida"/>
    <s v="N/A"/>
    <s v="N/A"/>
    <s v="N/A"/>
    <s v="N/A"/>
    <s v="N/A"/>
    <s v="N/A"/>
    <s v="Ejecutar las actividades compartidas cuya fecha de vencimiento se encuentra dentro del cuarto trimestre del año "/>
    <n v="0.5"/>
    <n v="0.5"/>
    <n v="1"/>
    <s v="Numérica"/>
    <s v="Sumatoria logros ponderados verificados actividades programadas / promedio meta ponderada periodo evaluado "/>
    <d v="2023-10-01T00:00:00"/>
    <d v="2023-12-30T00:00:00"/>
    <s v="»2020-Dirección de  Nuevas Creaciones"/>
    <x v="0"/>
    <s v="Vencida"/>
    <s v="NA"/>
    <s v="NA"/>
    <s v="NA"/>
    <m/>
    <s v="NA"/>
    <s v="NA"/>
    <s v="NA"/>
    <s v="NA"/>
    <n v="0"/>
    <m/>
  </r>
  <r>
    <s v="PROPIEDAD INDUSTRIAL"/>
    <x v="25"/>
    <s v="»2023-"/>
    <s v="Grupo de Trabajo de Centro de Información Tecnológica y Apoyo a la Gestión de Propiedad Industrial - CIGEPI"/>
    <n v="1"/>
    <s v="2023-1"/>
    <s v="2023-1"/>
    <x v="0"/>
    <s v="Operativo"/>
    <s v="Analizar la presencia institucional en las regiones del país"/>
    <s v="5-CONPES"/>
    <s v="NO"/>
    <s v="  1» Fortalecimiento de la atención y promoción de trámites y servicios en el marco del sistema de propiedad industrial a nivel  nacional"/>
    <s v=" 8. Servicio al ciudadano,  15.Gestión del conocimiento y la innovación"/>
    <s v=" 1- Plan Anual de Adquisiciones,  2- Gasto público ,  13-PTEP - Participación ciudadana y rendición de cuentas"/>
    <s v="Programas de fomento de PI (PI-e, PAI, CATI), en operación.(Informe final de cada programa)"/>
    <n v="0.45"/>
    <m/>
    <n v="3"/>
    <s v="Numérica"/>
    <s v="# de programas en operación/3 programas planeados)*100"/>
    <d v="2023-02-01T00:00:00"/>
    <d v="2023-11-30T00:00:00"/>
    <s v="»2023-Grupo de Trabajo de Centro de Información Tecnológica y Apoyo a la Gestión de Propiedad Industrial - CIGEPI"/>
    <x v="0"/>
    <s v="Cumplida"/>
    <n v="1"/>
    <s v="Se ejecutaron los programas de fomento de PI (PI-e, PAI, CATI). Mismos entregables actividades 2023-1-1, 2023-1-2 y 2023-1-3"/>
    <d v="2023-11-30T00:00:00"/>
    <n v="1"/>
    <s v="Se valida el cumplimiento del producto, cuyas evidencias se encuentran en los entregabls de las actividades 2023-1-1; 2023-1-2 y 2023-1-3."/>
    <d v="2023-12-13T00:00:00"/>
    <s v="SI"/>
    <s v="NA"/>
    <n v="0.45"/>
    <m/>
  </r>
  <r>
    <s v="PROPIEDAD INDUSTRIAL"/>
    <x v="25"/>
    <s v="»2023-"/>
    <s v="Grupo de Trabajo de Centro de Información Tecnológica y Apoyo a la Gestión de Propiedad Industrial - CIGEPI"/>
    <n v="1"/>
    <s v="2023-1-1"/>
    <s v="2023-1"/>
    <x v="1"/>
    <s v="Operativo"/>
    <s v="N/A"/>
    <s v="N/A"/>
    <s v="N/A"/>
    <s v="N/A"/>
    <s v="N/A"/>
    <s v="N/A"/>
    <s v="Ejecutar el programa Centros de Apoyo a la Tecnología y la Innovación CATI, en operación.   (Informe anual del programa / único entregable)"/>
    <n v="0.45"/>
    <n v="0.20250000000000001"/>
    <n v="1"/>
    <s v="Numérica"/>
    <s v="# de programas ejecutados/1 programa planeado)*100"/>
    <d v="2023-02-01T00:00:00"/>
    <d v="2023-11-30T00:00:00"/>
    <s v="»2023-Grupo de Trabajo de Centro de Información Tecnológica y Apoyo a la Gestión de Propiedad Industrial - CIGEPI"/>
    <x v="0"/>
    <s v="Cumplida"/>
    <n v="1"/>
    <s v="Se ejecutó el programa Centros de Apoyo a la Tecnología y la Innovación CATI"/>
    <d v="2023-11-30T00:00:00"/>
    <n v="1"/>
    <s v="Se valida cumplimiento de la actividad, se evidencia en los soportes informe del programa del centro de apoyo a la tecnología y la innovación -CATI, y anexo listado de patentes presentadas con orientación de los CATI."/>
    <d v="2023-12-07T00:00:00"/>
    <s v="SI"/>
    <n v="1"/>
    <n v="0.20250000000000001"/>
    <n v="1"/>
  </r>
  <r>
    <s v="PROPIEDAD INDUSTRIAL"/>
    <x v="25"/>
    <s v="»2023-"/>
    <s v="Grupo de Trabajo de Centro de Información Tecnológica y Apoyo a la Gestión de Propiedad Industrial - CIGEPI"/>
    <n v="1"/>
    <s v="2023-1-2"/>
    <s v="2023-1"/>
    <x v="1"/>
    <s v="Operativo"/>
    <s v="N/A"/>
    <s v="N/A"/>
    <s v="N/A"/>
    <s v="N/A"/>
    <s v="N/A"/>
    <s v="N/A"/>
    <s v="Ejecutar el programa Propiedad Industrial para emprendedores PI-e.  (Informe anual del programa / único entregable)"/>
    <n v="0.35"/>
    <n v="0.1575"/>
    <n v="1"/>
    <s v="Numérica"/>
    <s v="# de programas ejecutados/1 programa planeado)*100"/>
    <d v="2023-02-01T00:00:00"/>
    <d v="2023-11-30T00:00:00"/>
    <s v="»2023-Grupo de Trabajo de Centro de Información Tecnológica y Apoyo a la Gestión de Propiedad Industrial - CIGEPI"/>
    <x v="0"/>
    <s v="Cumplida"/>
    <n v="1"/>
    <s v="Se ejecutó el programa Propiedad Industrial para emprendedores PI-e."/>
    <d v="2023-11-30T00:00:00"/>
    <n v="1"/>
    <s v="Se valida cumplimiento de la actividad, se evidencia en los soportes informe programa PI-E "/>
    <d v="2023-11-30T00:00:00"/>
    <s v="SI"/>
    <n v="1"/>
    <n v="0.1575"/>
    <n v="1"/>
  </r>
  <r>
    <s v="PROPIEDAD INDUSTRIAL"/>
    <x v="25"/>
    <s v="»2023-"/>
    <s v="Grupo de Trabajo de Centro de Información Tecnológica y Apoyo a la Gestión de Propiedad Industrial - CIGEPI"/>
    <n v="1"/>
    <s v="2023-1-3"/>
    <s v="2023-1"/>
    <x v="1"/>
    <s v="Operativo"/>
    <s v="N/A"/>
    <s v="N/A"/>
    <s v="N/A"/>
    <s v="N/A"/>
    <s v="N/A"/>
    <s v="N/A"/>
    <s v="Ejecutar el Programa de Asistencia a Inventores PAI. (Informe anual del programa / único entregable)"/>
    <n v="0.2"/>
    <n v="9.0000000000000011E-2"/>
    <n v="1"/>
    <s v="Numérica"/>
    <s v="# de programas ejecutados/1 programa planeado)*100"/>
    <d v="2023-02-01T00:00:00"/>
    <d v="2023-11-30T00:00:00"/>
    <s v="»2023-Grupo de Trabajo de Centro de Información Tecnológica y Apoyo a la Gestión de Propiedad Industrial - CIGEPI"/>
    <x v="0"/>
    <s v="Cumplida"/>
    <n v="1"/>
    <s v="Se ejecutó el Programa de Asistencia a Inventores PAI."/>
    <d v="2023-11-30T00:00:00"/>
    <n v="1"/>
    <s v="Se valida cumplimiento de la actividad, se evidencia en los soportes informe programa de asistencia a inventores-PAI"/>
    <d v="2023-12-13T00:00:00"/>
    <s v="SI"/>
    <n v="1"/>
    <n v="9.0000000000000011E-2"/>
    <n v="1"/>
  </r>
  <r>
    <s v="PROPIEDAD INDUSTRIAL"/>
    <x v="25"/>
    <s v="»2023-"/>
    <s v="Grupo de Trabajo de Centro de Información Tecnológica y Apoyo a la Gestión de Propiedad Industrial - CIGEPI"/>
    <n v="1"/>
    <s v="2023-2"/>
    <s v="2023-2"/>
    <x v="0"/>
    <s v="Innovador"/>
    <s v="N/A"/>
    <s v="5-CONPES"/>
    <s v="SI"/>
    <s v="  11» Funcionamiento"/>
    <s v=" 8. Servicio al ciudadano,  15.Gestión del conocimiento y la innovación"/>
    <s v=" 12-PTEP - Iniciativas adicionales"/>
    <s v="Hitos 2023 de las Acciones 1.2, 1.13, y 4.5 del CONPES 4062 de 2021, cumplidos (Correo electrónicos de envío y documentos enviados)"/>
    <n v="0.15"/>
    <m/>
    <n v="3"/>
    <s v="Numérica"/>
    <s v="# de hitos cumplidos/3 hitos programados)*100"/>
    <d v="2023-02-01T00:00:00"/>
    <d v="2023-11-30T00:00:00"/>
    <s v="»2023-Grupo de Trabajo de Centro de Información Tecnológica y Apoyo a la Gestión de Propiedad Industrial - CIGEPI, »2000-Delegatura para la Propiedad Industrial"/>
    <x v="0"/>
    <s v="Cumplida"/>
    <n v="1"/>
    <s v="Se dio cumplimiento a los hitos 2023 de las Acciones 1.2, 1.13, y 4.5 del CONPES 4062 de 2021. Mismos entregables actividades 2023-2-2, 2023-2-4 y 2023-2-6"/>
    <d v="2023-11-23T00:00:00"/>
    <n v="1"/>
    <s v="Se valida el cumplimiento del producto, cuyas evidencias se encuentran en los entregabls de las actividades 2023-2-2; 2023-2-4 y 2023-2-6"/>
    <d v="2023-11-23T00:00:00"/>
    <s v="SI"/>
    <s v="NA"/>
    <n v="0.15"/>
    <m/>
  </r>
  <r>
    <s v="PROPIEDAD INDUSTRIAL"/>
    <x v="25"/>
    <s v="»2023-"/>
    <s v="Grupo de Trabajo de Centro de Información Tecnológica y Apoyo a la Gestión de Propiedad Industrial - CIGEPI"/>
    <n v="1"/>
    <s v="2023-2-1"/>
    <s v="2023-2"/>
    <x v="1"/>
    <s v="Innovador"/>
    <s v="N/A"/>
    <s v="N/A"/>
    <s v="N/A"/>
    <s v="N/A"/>
    <s v="N/A"/>
    <s v="N/A"/>
    <s v="Entregar al despacho de PI la versión final de la estrategia propuesta en la acción 1.2 del CONPES 4062 DE 2021 (Documento final de la estrategia/Único entregable) "/>
    <n v="0.3"/>
    <n v="4.4999999999999998E-2"/>
    <n v="1"/>
    <s v="Numérica"/>
    <s v="# de documentos entregados/1 documento programado)*100"/>
    <d v="2023-02-01T00:00:00"/>
    <d v="2023-04-28T00:00:00"/>
    <s v="»2023-Grupo de Trabajo de Centro de Información Tecnológica y Apoyo a la Gestión de Propiedad Industrial - CIGEPI"/>
    <x v="2"/>
    <s v="Cumplida"/>
    <n v="1"/>
    <s v="Se entregó al despacho de PI la versión final de la estrategia propuesta en la acción 1.2 del CONPES 4062 DE 2021. Es importante aclarar que el documento de estrategia fue elaborado en 2022 y la versión entregada al despacho corresponde a la elaborada el 29.03.2023 con los respectivos ajustes propuestos por las Delegatura para la PI."/>
    <d v="2023-04-21T00:00:00"/>
    <n v="1"/>
    <s v="Se valida cumplimiento de la actividad, se evidencia en los soportes correo electrónico enviado al despacho de la delegatura que contiene la versión final de la estrategia propuesta en la acción 1.2 del CONPES 4062 de 2021."/>
    <d v="2023-04-21T00:00:00"/>
    <s v="SI"/>
    <n v="1"/>
    <n v="4.4999999999999998E-2"/>
    <n v="1"/>
  </r>
  <r>
    <s v="PROPIEDAD INDUSTRIAL"/>
    <x v="25"/>
    <s v="»2023-"/>
    <s v="Grupo de Trabajo de Centro de Información Tecnológica y Apoyo a la Gestión de Propiedad Industrial - CIGEPI"/>
    <n v="1"/>
    <s v="2023-2-2"/>
    <s v="2023-2"/>
    <x v="2"/>
    <s v="Innovador"/>
    <s v="N/A"/>
    <s v="N/A"/>
    <s v="N/A"/>
    <s v="N/A"/>
    <s v="N/A"/>
    <s v="N/A"/>
    <s v="Remitir a la Secretaría técnica de la CIPI la versión final de la estrategia propuesta en la acción 1.2 del CONPES 4062 DE 2021 para socialización (Correo electrónico de envío y documento final)"/>
    <n v="0"/>
    <n v="0"/>
    <n v="1"/>
    <s v="Numérica"/>
    <s v="# de correos  electrónicos enviados/ 1 correo electrónico programado)*100"/>
    <d v="2023-05-02T00:00:00"/>
    <d v="2023-05-12T00:00:00"/>
    <s v="»2000-Delegatura para la Propiedad Industrial"/>
    <x v="2"/>
    <s v="Cumplida"/>
    <n v="1"/>
    <s v="Se remitió a la Secretaría técnica de la CIPI la versión final de la estrategia propuesta en la acción 1.2 del CONPES 4062 DE 2021 para socialización."/>
    <d v="2023-04-27T00:00:00"/>
    <n v="1"/>
    <s v="Se valida cumplimiento de la actividad, se evidencia en los soportes correo electrónico enviado a la secretaría técnica de la CIPI  que contiene la versión final de la estrategia propuesta en la acción 1.2 del CONPES 4062 de 2021."/>
    <d v="2023-04-27T00:00:00"/>
    <s v="SI"/>
    <n v="1"/>
    <n v="0"/>
    <m/>
  </r>
  <r>
    <s v="PROPIEDAD INDUSTRIAL"/>
    <x v="25"/>
    <s v="»2023-"/>
    <s v="Grupo de Trabajo de Centro de Información Tecnológica y Apoyo a la Gestión de Propiedad Industrial - CIGEPI"/>
    <n v="1"/>
    <s v="2023-2-3"/>
    <s v="2023-2"/>
    <x v="2"/>
    <s v="Innovador"/>
    <s v="N/A"/>
    <s v="N/A"/>
    <s v="N/A"/>
    <s v="N/A"/>
    <s v="N/A"/>
    <s v="N/A"/>
    <s v="Remitir a la Secretaría técnica de la CIPI el borrador de la estrategia propuesta en la acción 1.13 del CONPES 4062 DE 2021, para comentarios (Correo electrónico de envío y documento borrador)"/>
    <n v="0"/>
    <n v="0"/>
    <n v="1"/>
    <s v="Numérica"/>
    <s v="# de correos  electrónicos enviados/ 1 correo electrónico programado)*100"/>
    <d v="2023-02-01T00:00:00"/>
    <d v="2023-04-28T00:00:00"/>
    <s v="»2000-Delegatura para la Propiedad Industrial"/>
    <x v="2"/>
    <s v="Cumplida"/>
    <n v="1"/>
    <s v="Se remitió a la Secretaría técnica de la CIPI el borrador de la estrategia propuesta en la acción 1.13 del CONPES 4062 DE 2021, para comentarios. Es importante aclarar que el documento de estrategia fue elaborado en 2022 y la versión entregada  corresponde a la elaborada el 17.04.2023"/>
    <d v="2023-04-27T00:00:00"/>
    <n v="1"/>
    <s v="Se valida cumplimiento de la actividad. Se evidencia en los soportes correo electrónico enviado a la secretaría técnica de la CIPI el borrador de la estrategia propuesta en la acción 1.13 del CONPES 4062 DE 2021,"/>
    <d v="2023-04-27T00:00:00"/>
    <s v="SI"/>
    <n v="1"/>
    <n v="0"/>
    <m/>
  </r>
  <r>
    <s v="PROPIEDAD INDUSTRIAL"/>
    <x v="25"/>
    <s v="»2023-"/>
    <s v="Grupo de Trabajo de Centro de Información Tecnológica y Apoyo a la Gestión de Propiedad Industrial - CIGEPI"/>
    <n v="1"/>
    <s v="2023-2-4"/>
    <s v="2023-2"/>
    <x v="1"/>
    <s v="Innovador"/>
    <s v="N/A"/>
    <s v="N/A"/>
    <s v="N/A"/>
    <s v="N/A"/>
    <s v="N/A"/>
    <s v="N/A"/>
    <s v="Entregar al despacho de PI la versión final de la estrategia propuesta en la acción 1.13 del CONPES 4062 DE 2021 (Documento final de la estrategia/Único entregable) "/>
    <n v="0.3"/>
    <n v="4.4999999999999998E-2"/>
    <n v="1"/>
    <s v="Numérica"/>
    <s v="# de documentos entregados/1 documento programado)*100"/>
    <d v="2023-05-02T00:00:00"/>
    <d v="2023-10-31T00:00:00"/>
    <s v="»2023-Grupo de Trabajo de Centro de Información Tecnológica y Apoyo a la Gestión de Propiedad Industrial - CIGEPI"/>
    <x v="0"/>
    <s v="Cumplida"/>
    <n v="1"/>
    <s v="Se entregó al despacho de PI la versión final de la estrategia propuesta en la acción 1.13 del CONPES 4062 DE 2021. "/>
    <d v="2023-10-31T00:00:00"/>
    <n v="1"/>
    <s v="Se valida cumplimiento de la actividad. Se evidencia en los soportes correo electrónico enviado por el Coordinador de CIGEPI al despacho de la Delegatura de PI versión de la estrategia."/>
    <d v="2023-10-31T00:00:00"/>
    <s v="SI"/>
    <n v="1"/>
    <n v="4.4999999999999998E-2"/>
    <n v="1"/>
  </r>
  <r>
    <s v="PROPIEDAD INDUSTRIAL"/>
    <x v="25"/>
    <s v="»2023-"/>
    <s v="Grupo de Trabajo de Centro de Información Tecnológica y Apoyo a la Gestión de Propiedad Industrial - CIGEPI"/>
    <n v="1"/>
    <s v="2023-2-5"/>
    <s v="2023-2"/>
    <x v="2"/>
    <s v="Innovador"/>
    <s v="N/A"/>
    <s v="N/A"/>
    <s v="N/A"/>
    <s v="N/A"/>
    <s v="N/A"/>
    <s v="N/A"/>
    <s v="Remitir a la Secretaría técnica de la CIPI el borrador del programa propuesto en la acción 4.5 del CONPES 4062 DE 2021, para socialización  (Correo electrónico de envío y documento borrador)"/>
    <n v="0"/>
    <n v="0"/>
    <n v="1"/>
    <s v="Numérica"/>
    <s v="# de correos  electrónicos enviados/ 1 correo electrónico programado)*100"/>
    <d v="2023-02-01T00:00:00"/>
    <d v="2023-04-28T00:00:00"/>
    <s v="»2000-Delegatura para la Propiedad Industrial"/>
    <x v="2"/>
    <s v="Cumplida"/>
    <n v="1"/>
    <s v="Se remitió a la Secretaría técnica de la CIPI el borrador del programa propuesto en la acción 4.5 del CONPES 4062 DE 2021, para socialización. Es importante aclarar que el documento del programa fue elaborado en 2022 y la versión entregada  corresponde a la elaborada el 19.04.2023"/>
    <d v="2023-04-27T00:00:00"/>
    <n v="1"/>
    <s v="Se valida cumplimiento de la actividad. Se evidencia en los soportes correo electrónico enviado a la secretaría técnica de la CIPI el borrador del programa propuesto en la acción 4.5 del CONPES 4062 DE 2021,"/>
    <d v="2023-04-27T00:00:00"/>
    <s v="SI"/>
    <n v="1"/>
    <n v="0"/>
    <m/>
  </r>
  <r>
    <s v="PROPIEDAD INDUSTRIAL"/>
    <x v="25"/>
    <s v="»2023-"/>
    <s v="Grupo de Trabajo de Centro de Información Tecnológica y Apoyo a la Gestión de Propiedad Industrial - CIGEPI"/>
    <n v="1"/>
    <s v="2023-2-6"/>
    <s v="2023-2"/>
    <x v="1"/>
    <s v="Innovador"/>
    <s v="N/A"/>
    <s v="N/A"/>
    <s v="N/A"/>
    <s v="N/A"/>
    <s v="N/A"/>
    <s v="N/A"/>
    <s v="Entregar al despacho de PI la versión final del programa propuesto en la acción 4.5 del CONPES 4062 DE 2021 (Documento final del programa/Único entregable) "/>
    <n v="0.4"/>
    <n v="0.06"/>
    <n v="1"/>
    <s v="Numérica"/>
    <s v="# de documentos entregados/1 documento programado)*100"/>
    <d v="2023-05-02T00:00:00"/>
    <d v="2023-11-30T00:00:00"/>
    <s v="»2023-Grupo de Trabajo de Centro de Información Tecnológica y Apoyo a la Gestión de Propiedad Industrial - CIGEPI"/>
    <x v="0"/>
    <s v="Cumplida"/>
    <n v="1"/>
    <s v="Se entregó al despacho de PI la versión final del programa propuesto en la acción 4.5 del CONPES 4062 DE 2021. "/>
    <d v="2023-11-23T00:00:00"/>
    <n v="1"/>
    <s v="Se valida cumplimiento de la actividad. Se evidencia en los soportes correo electrónico enviado por el Coordinador de CIGEPI al despacho de la Delegatura de PI versión final de la estrategia."/>
    <d v="2023-11-23T00:00:00"/>
    <s v="SI"/>
    <n v="1"/>
    <n v="0.06"/>
    <n v="1"/>
  </r>
  <r>
    <s v="PROPIEDAD INDUSTRIAL"/>
    <x v="25"/>
    <s v="»2023-"/>
    <s v="Grupo de Trabajo de Centro de Información Tecnológica y Apoyo a la Gestión de Propiedad Industrial - CIGEPI"/>
    <n v="1"/>
    <s v="2023-3"/>
    <s v="2023-3"/>
    <x v="0"/>
    <s v="Operativo"/>
    <s v="Establecer programas de oferta de los servicios de la SIC enfocados a la economía social, turismo y reindustrialización con enfoque en cobertura nacional"/>
    <s v="5-CONPES"/>
    <s v="NO"/>
    <s v="  1» Fortalecimiento de la atención y promoción de trámites y servicios en el marco del sistema de propiedad industrial a nivel  nacional"/>
    <s v=" 8. Servicio al ciudadano,  15.Gestión del conocimiento y la innovación"/>
    <s v=" 1- Plan Anual de Adquisiciones,  2- Gasto público "/>
    <s v="Boletines tecnológicos, publicados en página web de la entidad (Links de publicación)"/>
    <n v="0.15"/>
    <m/>
    <n v="2"/>
    <s v="Numérica"/>
    <s v="# Boletines publicados/2 boletines programados)*100"/>
    <d v="2023-02-01T00:00:00"/>
    <d v="2023-12-15T00:00:00"/>
    <s v="»2023-Grupo de Trabajo de Centro de Información Tecnológica y Apoyo a la Gestión de Propiedad Industrial - CIGEPI"/>
    <x v="0"/>
    <s v="Cumplida"/>
    <n v="1"/>
    <s v="Se elaboraron y se publicarón dos boletines tecnológicos &quot;Bioinsumos, una apuesta estratégica para la seguridad alimentaria en Colombia&quot; y  &quot;Transición energética: El uso de microrredes como alternativa sostenible&quot;. El boletín fue publicado en la pagina de la SIC bajo los siguientes links  https://www.sic.gov.co/content/bioinsumos-una-apuesta-estrategica-para-la-seguridad-alimentaria-en-colombia y  https://www.sic.gov.co/content/transicion-energetica-el-uso-de-microrederes-como-alternativa-sostenible, respectivamente."/>
    <d v="2023-12-15T00:00:00"/>
    <n v="1"/>
    <s v="Se valida el cumplimiento del producto, cuyos links fueron incluidos en los reportes de los seguimientos del 3er y 4to por la dependencia."/>
    <d v="2023-12-15T00:00:00"/>
    <s v="SI"/>
    <s v="NA"/>
    <n v="0.15"/>
    <m/>
  </r>
  <r>
    <s v="PROPIEDAD INDUSTRIAL"/>
    <x v="25"/>
    <s v="»2023-"/>
    <s v="Grupo de Trabajo de Centro de Información Tecnológica y Apoyo a la Gestión de Propiedad Industrial - CIGEPI"/>
    <n v="1"/>
    <s v="2023-3-1"/>
    <s v="2023-3"/>
    <x v="1"/>
    <s v="Operativo"/>
    <s v="N/A"/>
    <s v="N/A"/>
    <s v="N/A"/>
    <s v="N/A"/>
    <s v="N/A"/>
    <s v="N/A"/>
    <s v="Definir cronograma de trabajo y estructura del documento de los boletines. (cronograma de trabajo/único entregable)"/>
    <n v="0.1"/>
    <n v="1.4999999999999999E-2"/>
    <n v="1"/>
    <s v="Numérica"/>
    <s v="# de Cronogramas de trabajo definidos/ 1 cronograma de trabajo planeado"/>
    <d v="2023-02-01T00:00:00"/>
    <d v="2023-02-28T00:00:00"/>
    <s v="»2023-Grupo de Trabajo de Centro de Información Tecnológica y Apoyo a la Gestión de Propiedad Industrial - CIGEPI"/>
    <x v="1"/>
    <s v="Cumplida"/>
    <n v="1"/>
    <s v="Se definió el cronograma de trabajo y estructura del documento de los boletines"/>
    <d v="2023-02-27T00:00:00"/>
    <n v="1"/>
    <s v="Se valida cumplimiento de la actividad, se evidencia en los soportes cronograma de trabajo y estructura de trabajo de los boletines tecnológicos para la vigencia 2023"/>
    <d v="2023-02-27T00:00:00"/>
    <s v="SI"/>
    <n v="1"/>
    <n v="1.4999999999999999E-2"/>
    <n v="1"/>
  </r>
  <r>
    <s v="PROPIEDAD INDUSTRIAL"/>
    <x v="25"/>
    <s v="»2023-"/>
    <s v="Grupo de Trabajo de Centro de Información Tecnológica y Apoyo a la Gestión de Propiedad Industrial - CIGEPI"/>
    <n v="1"/>
    <s v="2023-3-2"/>
    <s v="2023-3"/>
    <x v="1"/>
    <s v="Operativo"/>
    <s v="N/A"/>
    <s v="N/A"/>
    <s v="N/A"/>
    <s v="N/A"/>
    <s v="N/A"/>
    <s v="N/A"/>
    <s v="Elaborar y publicar dos (2) Boletines tecnológicos. (Links de publicación)"/>
    <n v="0.9"/>
    <n v="0.13500000000000001"/>
    <n v="2"/>
    <s v="Numérica"/>
    <s v="# Boletines publicados/2 boletines programados)*100"/>
    <d v="2023-03-01T00:00:00"/>
    <d v="2023-12-15T00:00:00"/>
    <s v="»2023-Grupo de Trabajo de Centro de Información Tecnológica y Apoyo a la Gestión de Propiedad Industrial - CIGEPI"/>
    <x v="0"/>
    <s v="Cumplida"/>
    <n v="1"/>
    <s v="Se elaboró y se publicó el segundo boletín tecnológico &quot;Transición energética: El uso de microrredes como alternativa sostenible&quot;. El boletín fue publicado en la pagina de la SIC bajo el siguiente link: https://www.sic.gov.co/content/transicion-energetica-el-uso-de-microrederes-como-alternativa-sostenible"/>
    <d v="2023-12-15T00:00:00"/>
    <n v="1"/>
    <s v="Se valida cumplimiento de la actividad. Se evidencia en el seguimiento del PA link de publicación del 2do Boletín. "/>
    <d v="2023-12-15T00:00:00"/>
    <s v="SI"/>
    <n v="1"/>
    <n v="0.13500000000000001"/>
    <n v="1"/>
  </r>
  <r>
    <s v="PROPIEDAD INDUSTRIAL"/>
    <x v="25"/>
    <s v="»2023-"/>
    <s v="Grupo de Trabajo de Centro de Información Tecnológica y Apoyo a la Gestión de Propiedad Industrial - CIGEPI"/>
    <n v="1"/>
    <s v="2023-4"/>
    <s v="2023-4"/>
    <x v="0"/>
    <s v="Operativo"/>
    <s v="N/A"/>
    <s v="2-Analítica Institucional - Estadísticas"/>
    <s v="NO"/>
    <s v="  11» Funcionamiento"/>
    <s v=" 6. Transparencia, acceso a la información pública y lucha contra la corrupción,  8. Servicio al ciudadano,  15.Gestión del conocimiento y la innovación"/>
    <s v=" 12-PTEP - Iniciativas adicionales,  13-PTEP - Participación ciudadana y rendición de cuentas,  14-PTEP - Transparencia y acceso a la información "/>
    <s v="Búsquedas tecnológicas y de diseños industriales, entregadas (Reporte de indicador generado en tableau o Power BI/Único entregable)"/>
    <n v="0.15"/>
    <m/>
    <n v="85"/>
    <s v="Porcentual"/>
    <s v="# de búsquedas tecnológicas y de diseños entregadas/Búsquedas tecnológicas y de diseños presentadas)*100"/>
    <d v="2023-01-02T00:00:00"/>
    <d v="2023-12-29T00:00:00"/>
    <s v="»2023-Grupo de Trabajo de Centro de Información Tecnológica y Apoyo a la Gestión de Propiedad Industrial - CIGEPI"/>
    <x v="0"/>
    <s v="Cumplida"/>
    <n v="1"/>
    <s v="con corte al 30 de septiembre resolvieron 179 solicitudes, de las cuales 159  de 152 fueron resueltas dentro del tiempo establecido para un logro del 107%. Mismos entregables 2023-4-1 y 2023-4-2"/>
    <d v="2023-12-29T00:00:00"/>
    <n v="1"/>
    <s v="con corte al 30 de septiembre resolvieron 179 solicitudes, de las cuales 159  de 152 fueron resueltas dentro del tiempo establecido para un logro del 107%. Mismos entregables 2023-4-1 y 2023-4-2"/>
    <d v="2023-12-29T00:00:00"/>
    <s v="SI"/>
    <s v="NA"/>
    <n v="0.15"/>
    <m/>
  </r>
  <r>
    <s v="PROPIEDAD INDUSTRIAL"/>
    <x v="25"/>
    <s v="»2023-"/>
    <s v="Grupo de Trabajo de Centro de Información Tecnológica y Apoyo a la Gestión de Propiedad Industrial - CIGEPI"/>
    <n v="1"/>
    <s v="2023-4-1"/>
    <s v="2023-4"/>
    <x v="1"/>
    <s v="Operativo"/>
    <s v="N/A"/>
    <s v="N/A"/>
    <s v="N/A"/>
    <s v="N/A"/>
    <s v="N/A"/>
    <s v="N/A"/>
    <s v="Elaborar y entregar el 85% de las solicitudes de búsquedas tecnológicas radicadas hasta el 30 de noviembre de 2023 en un término de dieciocho (18) días hábiles o menos, a partir de la fecha de radicación y para aquellos que tengan requerimiento, a partir del día siguiente en que el solicitante aporte la información requerida, se reactivará el término para resolver la solicitud. (Reporte de indicador generado en tableau o Power BI/Único entregable)"/>
    <n v="0.7"/>
    <n v="0.105"/>
    <n v="85"/>
    <s v="Porcentual"/>
    <s v="# de solicitudes de búsquedas tecnológicas elaboradas y entregadas/Solicitudes de búsquedas tecnológicas presentadas)*100"/>
    <d v="2023-01-02T00:00:00"/>
    <d v="2023-12-29T00:00:00"/>
    <s v="»2023-Grupo de Trabajo de Centro de Información Tecnológica y Apoyo a la Gestión de Propiedad Industrial - CIGEPI"/>
    <x v="0"/>
    <s v="Cumplida"/>
    <n v="1"/>
    <s v="con corte al 30 de septiembre resolvieron 162 solicitudes, de las cuales 159  de 138 fueron resueltas dentro del tiempo establecido para un logro del 100%, no adjuntaron soporte"/>
    <d v="2023-12-29T00:00:00"/>
    <n v="1"/>
    <s v="con corte al 30 de septiembre resolvieron 162 solicitudes, de las cuales 159  de 138 fueron resueltas dentro del tiempo establecido para un logro del 100%, no adjuntaron soporte"/>
    <d v="2023-12-29T00:00:00"/>
    <s v="SI"/>
    <n v="1"/>
    <n v="0.105"/>
    <n v="1"/>
  </r>
  <r>
    <s v="PROPIEDAD INDUSTRIAL"/>
    <x v="25"/>
    <s v="»2023-"/>
    <s v="Grupo de Trabajo de Centro de Información Tecnológica y Apoyo a la Gestión de Propiedad Industrial - CIGEPI"/>
    <n v="1"/>
    <s v="2023-4-2"/>
    <s v="2023-4"/>
    <x v="1"/>
    <s v="Operativo"/>
    <s v="N/A"/>
    <s v="N/A"/>
    <s v="N/A"/>
    <s v="N/A"/>
    <s v="N/A"/>
    <s v="N/A"/>
    <s v="Elaborar y entregar el 85% de las solicitudes de búsquedas de diseños industriales radicadas hasta el 30 de noviembre de 2023 en un término de diez (10) días hábiles o menos, a partir de la fecha de radicación, y para aquellos que tengan requerimiento, a partir del día siguiente en que el solicitante aporte la información requerida, se reactivará el término para resolver la solicitud (Reporte de indicador generado en tableau o Power BI/Único entregable)"/>
    <n v="0.3"/>
    <n v="4.4999999999999998E-2"/>
    <n v="85"/>
    <s v="Porcentual"/>
    <s v="# de solicitudes de búsqueda de diseños industriales elaboradas y entregadas/Solicitudes de búsqueda de diseños industriales  presentadas)*100"/>
    <d v="2023-01-02T00:00:00"/>
    <d v="2023-12-29T00:00:00"/>
    <s v="»2023-Grupo de Trabajo de Centro de Información Tecnológica y Apoyo a la Gestión de Propiedad Industrial - CIGEPI"/>
    <x v="0"/>
    <s v="Cumplida"/>
    <n v="1"/>
    <s v="con corte al 30 de septiembre resolvieron 17 solicitudes, de las cuales 16  de 14 fueron resueltas dentro del tiempo establecido para un logro del 114%, no adjuntaron soporte"/>
    <d v="2023-12-29T00:00:00"/>
    <n v="1"/>
    <s v="con corte al 30 de septiembre resolvieron 17 solicitudes, de las cuales 16  de 14 fueron resueltas dentro del tiempo establecido para un logro del 114%, no adjuntaron soporte"/>
    <d v="2023-12-29T00:00:00"/>
    <s v="SI"/>
    <n v="1"/>
    <n v="4.4999999999999998E-2"/>
    <n v="1"/>
  </r>
  <r>
    <s v="PROPIEDAD INDUSTRIAL"/>
    <x v="25"/>
    <s v="»2023-"/>
    <s v="Grupo de Trabajo de Centro de Información Tecnológica y Apoyo a la Gestión de Propiedad Industrial - CIGEPI"/>
    <n v="1"/>
    <s v="2023-5"/>
    <s v="2023-5"/>
    <x v="0"/>
    <s v="Innovador"/>
    <s v="Mejorar las herramientas tecnológicas de la Entidad"/>
    <s v="6-Plan Estratégico de Tecnologías de la Información"/>
    <s v="SI"/>
    <s v="  11» Funcionamiento"/>
    <s v=" 11.Gobierno digital"/>
    <s v=" 17- Plan Estratégico de Tecnologías de la Información"/>
    <s v="Herramienta CRMCIGEPI mejorada (programación y agendamiento de citas y generación de certificados en PDF), operando (1. Formato Arquitectura de Software GS03F21 actualizado  . Tabla de contenido y revisiones?. 2. Formato Acta de Entrega de Desarrollo de Software GS03-F25)"/>
    <n v="0.1"/>
    <m/>
    <n v="1"/>
    <s v="Numérica"/>
    <s v="# de herramientas en operación/1 herramienta programada"/>
    <d v="2023-05-02T00:00:00"/>
    <d v="2023-11-30T00:00:00"/>
    <s v="»2023-Grupo de Trabajo de Centro de Información Tecnológica y Apoyo a la Gestión de Propiedad Industrial - CIGEPI, »20-Oficina de Tecnología e Informática"/>
    <x v="0"/>
    <s v="Cumplida"/>
    <n v="1"/>
    <s v="Se implementaron las mejoras al aplicativo CRMCIGEPI de conformidad con el requerimiento realizado a la OTI. Mismos entregables actividad 2023-5-6"/>
    <d v="2023-11-30T00:00:00"/>
    <n v="1"/>
    <s v="Se valida el cumplimiento del producto. Se evidencia  los entregables de la actividad 2023-5-6 en donde consta los entregables en PDF formato de arquitectura de software y formato de acta de entrega."/>
    <d v="2023-11-30T00:00:00"/>
    <s v="SI"/>
    <s v="NA"/>
    <n v="0.1"/>
    <m/>
  </r>
  <r>
    <s v="PROPIEDAD INDUSTRIAL"/>
    <x v="25"/>
    <s v="»2023-"/>
    <s v="Grupo de Trabajo de Centro de Información Tecnológica y Apoyo a la Gestión de Propiedad Industrial - CIGEPI"/>
    <n v="1"/>
    <s v="2023-5-1"/>
    <s v="2023-5"/>
    <x v="1"/>
    <s v="Innovador"/>
    <s v="N/A"/>
    <s v="N/A"/>
    <s v="N/A"/>
    <s v="N/A"/>
    <s v="N/A"/>
    <s v="N/A"/>
    <s v="Elaborar y aprobar requerimiento (1. Formato Solicitud de Requerimientos a Sistemas de Información GS03-F18 2. Formato Lista de Chequeo de Requisitos de Seguridad de la Información GS03-F27)"/>
    <n v="0.5"/>
    <n v="0.05"/>
    <n v="1"/>
    <s v="Numérica"/>
    <s v="# de soportes presentados / 2 soportes a presentar"/>
    <d v="2023-05-02T00:00:00"/>
    <d v="2023-05-31T00:00:00"/>
    <s v="»2023-Grupo de Trabajo de Centro de Información Tecnológica y Apoyo a la Gestión de Propiedad Industrial - CIGEPI, »20-Oficina de Tecnología e Informática"/>
    <x v="2"/>
    <s v="Cumplida"/>
    <n v="1"/>
    <s v="Se da cumplimiento mediante el cargue del Formato Solicitud de Requerimientos a Sistemas de Información GS03-F18 para la mejora de la herramienta CRMCIGEPI"/>
    <d v="2023-05-31T00:00:00"/>
    <n v="1"/>
    <s v="Se valida cumplimiento de la actividad. Se evidencia en lo soportes formato Solicitud de Requerimientos a Sistemas de Información diligenciado y formato Lista de Chequeo de Requisitos de Seguridad de la Información "/>
    <d v="2023-05-31T00:00:00"/>
    <s v="SI"/>
    <n v="1"/>
    <n v="0.05"/>
    <n v="1"/>
  </r>
  <r>
    <s v="PROPIEDAD INDUSTRIAL"/>
    <x v="25"/>
    <s v="»2023-"/>
    <s v="Grupo de Trabajo de Centro de Información Tecnológica y Apoyo a la Gestión de Propiedad Industrial - CIGEPI"/>
    <n v="1"/>
    <s v="2023-5-2"/>
    <s v="2023-5"/>
    <x v="2"/>
    <s v="Innovador"/>
    <s v="N/A"/>
    <s v="N/A"/>
    <s v="N/A"/>
    <s v="N/A"/>
    <s v="N/A"/>
    <s v="N/A"/>
    <s v="Diseñar la solución (1. Formato Arquitectura de Software GS03F21, ya sea nuevo o actualizado hasta el capitulo 2  / Único entregable) "/>
    <n v="0"/>
    <n v="0"/>
    <n v="1"/>
    <s v="Numérica"/>
    <s v="# de soportes presentados / 1 soportes a presentar"/>
    <d v="2023-06-01T00:00:00"/>
    <d v="2023-06-30T00:00:00"/>
    <s v="»20-Oficina de Tecnología e Informática"/>
    <x v="2"/>
    <s v="Cumplida"/>
    <n v="1"/>
    <s v="Se da cumplimiento mediante el cargue del Formato de arquitectura de software hasta el capitulo 2"/>
    <d v="2023-06-30T00:00:00"/>
    <n v="1"/>
    <s v="Se valida cumplimiento de la actividad. Se evidencia en los soportes documento arquitectura de software de fecha 14/6/2023"/>
    <d v="2023-06-14T00:00:00"/>
    <s v="SI"/>
    <n v="1"/>
    <n v="0"/>
    <m/>
  </r>
  <r>
    <s v="PROPIEDAD INDUSTRIAL"/>
    <x v="25"/>
    <s v="»2023-"/>
    <s v="Grupo de Trabajo de Centro de Información Tecnológica y Apoyo a la Gestión de Propiedad Industrial - CIGEPI"/>
    <n v="1"/>
    <s v="2023-5-3"/>
    <s v="2023-5"/>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1"/>
    <n v="1.0000000000000002E-2"/>
    <n v="1"/>
    <s v="Numérica"/>
    <s v="# de soportes presentados /2 soportes a presentar"/>
    <d v="2023-05-02T00:00:00"/>
    <d v="2023-06-30T00:00:00"/>
    <s v="»2023-Grupo de Trabajo de Centro de Información Tecnológica y Apoyo a la Gestión de Propiedad Industrial - CIGEPI, »20-Oficina de Tecnología e Informática"/>
    <x v="2"/>
    <s v="Cumplida"/>
    <n v="1"/>
    <s v="Se da cumplimiento mediante el cargue del reporte de planeación de tareas"/>
    <d v="2023-06-30T00:00:00"/>
    <n v="1"/>
    <s v="Se valida cumplimiento de la actividad. Se evidencia en los soportes documento pdf que contiene reporte de planeación de tareas y plan de pruebas diseñado. "/>
    <d v="2023-06-30T00:00:00"/>
    <s v="SI"/>
    <n v="1"/>
    <n v="1.0000000000000002E-2"/>
    <n v="1"/>
  </r>
  <r>
    <s v="PROPIEDAD INDUSTRIAL"/>
    <x v="25"/>
    <s v="»2023-"/>
    <s v="Grupo de Trabajo de Centro de Información Tecnológica y Apoyo a la Gestión de Propiedad Industrial - CIGEPI"/>
    <n v="1"/>
    <s v="2023-5-4"/>
    <s v="2023-5"/>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
    <n v="2.0000000000000004E-2"/>
    <n v="1"/>
    <s v="Numérica"/>
    <s v="# de soportes presentados / 4 soportes a presentar"/>
    <d v="2023-07-04T00:00:00"/>
    <d v="2023-10-29T00:00:00"/>
    <s v="»2023-Grupo de Trabajo de Centro de Información Tecnológica y Apoyo a la Gestión de Propiedad Industrial - CIGEPI, »20-Oficina de Tecnología e Informática"/>
    <x v="0"/>
    <s v="Cumplida"/>
    <n v="1"/>
    <s v="Se realizó la construcción de los componentes del software para la mejora de la herramienta CRMCIGEPI"/>
    <d v="2023-10-29T00:00:00"/>
    <n v="1"/>
    <s v="Se valida el cumplimiento de la actividad. Se evidencia em los soportes en PDF de componentes de software, con captura de pantalla del Código fuente registrado en devops; captura de pantalla  de casos de prueba ejecutados por desarrollo; captura  de pantalla  de casos de prueba ejecutados para aceptación y Formato Acta de Prueba de Desarrollo de Software."/>
    <d v="2023-10-29T00:00:00"/>
    <s v="SI"/>
    <n v="1"/>
    <n v="2.0000000000000004E-2"/>
    <n v="1"/>
  </r>
  <r>
    <s v="PROPIEDAD INDUSTRIAL"/>
    <x v="25"/>
    <s v="»2023-"/>
    <s v="Grupo de Trabajo de Centro de Información Tecnológica y Apoyo a la Gestión de Propiedad Industrial - CIGEPI"/>
    <n v="1"/>
    <s v="2023-5-5"/>
    <s v="2023-5"/>
    <x v="1"/>
    <s v="Innovador"/>
    <s v="N/A"/>
    <s v="N/A"/>
    <s v="N/A"/>
    <s v="N/A"/>
    <s v="N/A"/>
    <s v="N/A"/>
    <s v="Realizar manuales y capacitar a los usuarios (1.Formato Manual de Usuario GS03-F24 nuevo o actualizado  2. Registro de Capacitación)"/>
    <n v="0.1"/>
    <n v="1.0000000000000002E-2"/>
    <n v="1"/>
    <s v="Numérica"/>
    <s v="# de soportes presentados / 2 soportes a presentar"/>
    <d v="2023-08-01T00:00:00"/>
    <d v="2023-11-30T00:00:00"/>
    <s v="»2023-Grupo de Trabajo de Centro de Información Tecnológica y Apoyo a la Gestión de Propiedad Industrial - CIGEPI, »20-Oficina de Tecnología e Informática"/>
    <x v="0"/>
    <s v="Cumplida"/>
    <n v="1"/>
    <s v="Se hace entrega del manual de usuario para las mejoras realizadas, así mismo se realizó la capacitación a los usuarios"/>
    <d v="2023-11-30T00:00:00"/>
    <n v="1"/>
    <s v="Se valida el cumplimiento de la actividad. Se evidencia en los soportes en PDF formato de manual de usuario y registro de asistencia a capacitación."/>
    <d v="2023-11-30T00:00:00"/>
    <s v="SI"/>
    <n v="1"/>
    <n v="1.0000000000000002E-2"/>
    <n v="1"/>
  </r>
  <r>
    <s v="PROPIEDAD INDUSTRIAL"/>
    <x v="25"/>
    <s v="»2023-"/>
    <s v="Grupo de Trabajo de Centro de Información Tecnológica y Apoyo a la Gestión de Propiedad Industrial - CIGEPI"/>
    <n v="1"/>
    <s v="2023-5-6"/>
    <s v="2023-5"/>
    <x v="1"/>
    <s v="Innovador"/>
    <s v="N/A"/>
    <s v="N/A"/>
    <s v="N/A"/>
    <s v="N/A"/>
    <s v="N/A"/>
    <s v="N/A"/>
    <s v="Realizar cierre del proyecto (1. Formato Arquitectura de Software GS03F21, ya sea nuevo o actualizado hasta el capitulo 2 . 2. Formato Acta de Entrega de Desarrollo de Software GS03-F25)"/>
    <n v="0.1"/>
    <n v="1.0000000000000002E-2"/>
    <n v="1"/>
    <s v="Numérica"/>
    <s v="# de soportes presentados / 2 soportes a presentar"/>
    <d v="2023-11-01T00:00:00"/>
    <d v="2023-11-30T00:00:00"/>
    <s v="»2023-Grupo de Trabajo de Centro de Información Tecnológica y Apoyo a la Gestión de Propiedad Industrial - CIGEPI, »20-Oficina de Tecnología e Informática"/>
    <x v="0"/>
    <s v="Cumplida"/>
    <n v="1"/>
    <s v="Se realiza el cierre del proyecto con la entrega del formato de arquitectura y el acta de entrega con las mejoras realizadas a la herramienta CRMCIGEPI"/>
    <d v="2023-11-30T00:00:00"/>
    <n v="1"/>
    <s v="Se valida el cumplimiento de la actividad. Se evidencia en los entregables en PDF formato de arquitectura de software y formato de acta de entrega."/>
    <d v="2023-11-30T00:00:00"/>
    <s v="SI"/>
    <n v="1"/>
    <n v="1.0000000000000002E-2"/>
    <n v="1"/>
  </r>
  <r>
    <s v="CONSUMIDOR"/>
    <x v="26"/>
    <s v="»3000-"/>
    <s v="Delegatura para la protección del Consumidor"/>
    <n v="3"/>
    <s v="3000-1"/>
    <s v="3000-1"/>
    <x v="0"/>
    <s v="Innovador"/>
    <s v="Diversificar los canales de atención a las regiones, para fortalecer la cobertura nacional de los servicios de la Entidad"/>
    <s v="2-Analítica Institucional - Estadísticas"/>
    <s v="SI"/>
    <s v="N/A"/>
    <s v=" 1. Planeación Institucional,  8. Servicio al ciudadano,  9. Participación ciudadana en la gestión pública"/>
    <s v=" 12-PTEP - Iniciativas adicionales"/>
    <s v="Jornadas estratégicas regionales dirigidas a vigilados: YO SIC CUMPLO, realizadas (fotografías de las jornadas realizadas)"/>
    <n v="0.2"/>
    <m/>
    <n v="6"/>
    <s v="Numérica"/>
    <s v="# jornadas realizadas / 6 jornadas a realizar"/>
    <d v="2023-02-01T00:00:00"/>
    <d v="2023-11-30T00:00:00"/>
    <s v="»3000-Delegatura para la protección del Consumidor, »3003-Grupo de trabajo de Apoyo a la Red Nacional de Protección al Consumidor, »3100-Dirección de Investigaciones de Protección al Consumidor      , »3200-Dirección de Investigaciones de Protección de Usuarios de Servicios de Comunicaciones "/>
    <x v="0"/>
    <s v="Cumplida"/>
    <n v="1"/>
    <s v="En los meses de julio y septiembre se realizaron las 2 jornadas estratégicas que hacían falta, para dar cumplimiento a este producto. Así:_x000a_-Jornada estratégica No. 5, llevada a cabo en el marco del festival “juntémonos, el festival para tejer lo público” en el municipio de Ataco (Tolima) – 29 Julio de 2023  _x000a_-Jornada estratégica No. 6, llevada a cabo en el auditorio Misael Díaz Urzola de la Universidad de Córdoba, en la ciudad de Montería - 28 de septiembre de 2023._x000a_"/>
    <d v="2023-09-28T00:00:00"/>
    <n v="1"/>
    <s v="Ok, verificado OAP. La evidencia concuerda con la fórmula del producto"/>
    <d v="2023-09-28T00:00:00"/>
    <s v="SI"/>
    <s v="NA"/>
    <n v="0.2"/>
    <m/>
  </r>
  <r>
    <s v="CONSUMIDOR"/>
    <x v="26"/>
    <s v="»3000-"/>
    <s v="Delegatura para la protección del Consumidor"/>
    <n v="3"/>
    <s v="3000-1-1"/>
    <s v="3000-1"/>
    <x v="1"/>
    <s v="Innovador"/>
    <s v="N/A"/>
    <s v="N/A"/>
    <s v="N/A"/>
    <s v="N/A"/>
    <s v="N/A"/>
    <s v="N/A"/>
    <s v="Realizar reunión para definición de las jornadas a realizar (Pantallazo o planilla de asistencia / Único entregable)"/>
    <n v="0.2"/>
    <n v="4.0000000000000008E-2"/>
    <n v="1"/>
    <s v="Numérica"/>
    <s v="# reuniones para definición de jornadas a realizadas /1 reunión para definición de jornada a realizar"/>
    <d v="2023-02-01T00:00:00"/>
    <d v="2023-02-28T00:00:00"/>
    <s v="»3000-Delegatura para la protección del Consumidor, »3003-Grupo de trabajo de Apoyo a la Red Nacional de Protección al Consumidor, »3100-Dirección de Investigaciones de Protección al Consumidor      , »3200-Dirección de Investigaciones de Protección de Usuarios de Servicios de Comunicaciones "/>
    <x v="1"/>
    <s v="Cumplida"/>
    <n v="1"/>
    <s v="El pasado 17 de febrero de 2023, se realizó la reunión para definir las jornadas a realizar."/>
    <d v="2023-02-17T00:00:00"/>
    <n v="1"/>
    <s v="Ok, verificado OAP. La evidencia concuerda con la actividad y la fórmula para determinar el avance."/>
    <d v="2023-02-17T00:00:00"/>
    <s v="SI"/>
    <n v="1"/>
    <n v="4.0000000000000008E-2"/>
    <n v="1"/>
  </r>
  <r>
    <s v="CONSUMIDOR"/>
    <x v="26"/>
    <s v="»3000-"/>
    <s v="Delegatura para la protección del Consumidor"/>
    <n v="3"/>
    <s v="3000-1-2"/>
    <s v="3000-1"/>
    <x v="1"/>
    <s v="Innovador"/>
    <s v="N/A"/>
    <s v="N/A"/>
    <s v="N/A"/>
    <s v="N/A"/>
    <s v="N/A"/>
    <s v="N/A"/>
    <s v="Realizar las jornadas estratégicas regionales (fotografías de las jornadas realizadas)"/>
    <n v="0.8"/>
    <n v="0.16000000000000003"/>
    <n v="6"/>
    <s v="Numérica"/>
    <s v="# jornadas realizadas / 6 jornadas a realizar"/>
    <d v="2023-02-28T00:00:00"/>
    <d v="2023-11-30T00:00:00"/>
    <s v="»3000-Delegatura para la protección del Consumidor, »3003-Grupo de trabajo de Apoyo a la Red Nacional de Protección al Consumidor, »3100-Dirección de Investigaciones de Protección al Consumidor      , »3200-Dirección de Investigaciones de Protección de Usuarios de Servicios de Comunicaciones "/>
    <x v="0"/>
    <s v="Cumplida"/>
    <n v="1"/>
    <s v="En los meses de julio y septiembre se realizaron las 2 jornadas estratégicas que hacían falta, para dar cumplimiento a esta actividad. Así:_x000a_-Jornada estratégica No. 5, llevada a cabo en el marco del festival “juntémonos, el festival para tejer lo público” en el municipio de Ataco (Tolima) – 29 Julio de 2023  _x000a_-Jornada estratégica No. 6, llevada a cabo en el auditorio Misael Díaz Urzola de la Universidad de Córdoba, en la ciudad de Montería - 28 de septiembre de 2023._x000a_"/>
    <d v="2023-09-28T00:00:00"/>
    <n v="1"/>
    <s v="Ok, verificado OAP. La evidencia concuerda con la fórmula de la actividad"/>
    <d v="2023-09-28T00:00:00"/>
    <s v="SI"/>
    <n v="1"/>
    <n v="0.16000000000000003"/>
    <n v="1"/>
  </r>
  <r>
    <s v="CONSUMIDOR"/>
    <x v="26"/>
    <s v="»3000-"/>
    <s v="Delegatura para la protección del Consumidor"/>
    <n v="3"/>
    <s v="3000-2"/>
    <s v="3000-2"/>
    <x v="0"/>
    <s v="Innovador"/>
    <s v="Incrementar las actividades de difusión y pedagogía en el marco de las funciones de la SIC, para empoderar a usuarios y consumidores. "/>
    <s v="4-Caracterización Grupos de Valor"/>
    <s v="SI"/>
    <s v=" 10» Mejoramiento en la ejecución de las funciones asignadas en materia de protección al consumidor a nivel  nacional"/>
    <s v=" 8. Servicio al ciudadano,  9. Participación ciudadana en la gestión pública"/>
    <s v=" 12-PTEP - Iniciativas adicionales,  16- Participación Ciudadana "/>
    <s v="Congresos internacionales de protección al consumidor y telecomunicaciones, realizadas  (fotografías del evento realizado)"/>
    <n v="0.1"/>
    <m/>
    <n v="2"/>
    <s v="Numérica"/>
    <s v="# de congresos internacionales realizados / 2 Congresos internacionales a realizar"/>
    <d v="2023-02-01T00:00:00"/>
    <d v="2023-11-30T00:00:00"/>
    <s v="»73-Grupo de Comunicación, »3000-Delegatura para la protección del Consumidor, »3100-Dirección de Investigaciones de Protección al Consumidor      , »3200-Dirección de Investigaciones de Protección de Usuarios de Servicios de Comunicaciones "/>
    <x v="0"/>
    <s v="Cumplida"/>
    <n v="1"/>
    <s v="Se da cumplimiento a este producto con la realización del segundo evento a cargo de la Delegatura para la Protección del Consumidor:_x000a__x000a_El pasado 30 de noviembre la Dirección de investigaciones para la Protección al Consumidor adscrita a la Delegatura para la Protección del Consumidor, realizó el evento de  Protección al consumidor con enfoque diferencial en género, mediante la presentación de la “Guía sobre diversidad sexual y enfoque e identidad de género en las relaciones de consumo” cuyo objetivo es visibilizar los derechos de los consumidores a través de una perspectiva de la no discriminación, evitar que se den conflictos por estas razones y fomentar las relaciones de consumo transparentes y respetuosas de los derechos humanos en general._x000a__x000a_"/>
    <d v="2023-11-30T00:00:00"/>
    <n v="1"/>
    <s v="Ok, verificado OAP. Se valida la descripción del avance"/>
    <d v="2023-11-30T00:00:00"/>
    <m/>
    <s v="NA"/>
    <n v="0.1"/>
    <m/>
  </r>
  <r>
    <s v="CONSUMIDOR"/>
    <x v="26"/>
    <s v="»3000-"/>
    <s v="Delegatura para la protección del Consumidor"/>
    <n v="3"/>
    <s v="3000-2-1"/>
    <s v="3000-2"/>
    <x v="1"/>
    <s v="Innovador"/>
    <s v="N/A"/>
    <s v="N/A"/>
    <s v="N/A"/>
    <s v="N/A"/>
    <s v="N/A"/>
    <s v="N/A"/>
    <s v="Solicitar publicación de la fecha del evento en el calendario de eventos de la entidad  al Grupo de Comunicaciones (captura de pantalla de la publicación de la fecha del evento / único entregable)"/>
    <n v="0.1"/>
    <n v="1.0000000000000002E-2"/>
    <n v="1"/>
    <s v="Numérica"/>
    <s v="# de capturas de pantalla de la publicación del evento en el calendario /1 publicación en el calendario "/>
    <d v="2023-02-01T00:00:00"/>
    <d v="2023-03-31T00:00:00"/>
    <s v="»3000-Delegatura para la protección del Consumidor, »3200-Dirección de Investigaciones de Protección de Usuarios de Servicios de Comunicaciones "/>
    <x v="1"/>
    <s v="Cumplida"/>
    <n v="1"/>
    <s v="El día 29 de marzo de 2023, se remitió al Grupo de Comunicaciones de la Entidad, la solicitud de publicación de la fecha del evento a cargo de la Dirección de Investigaciones de Protección de Usuarios de Servicios de Comunicaciones, adscrito a esta Delegatura. _x000a__x000a_Es importante precisar que, por directrices de la nueva administración, se definió que este evento no será abierto al público, sino de manera interna (colaboradores de la Entidad), por lo tanto, se acordó con OSCAE no publicar dicha fecha en la en la página web de la Entidad, teniendo en cuenta que únicamente se publican en el calendario de la página web las fechas de los eventos que son abiertos al público en general._x000a_"/>
    <d v="2023-03-29T00:00:00"/>
    <n v="1"/>
    <s v="Ok, verificado OAP. La evidencia concuerda con la actividad."/>
    <d v="2023-03-29T00:00:00"/>
    <s v="SI"/>
    <n v="1"/>
    <n v="1.0000000000000002E-2"/>
    <n v="1"/>
  </r>
  <r>
    <s v="CONSUMIDOR"/>
    <x v="26"/>
    <s v="»3000-"/>
    <s v="Delegatura para la protección del Consumidor"/>
    <n v="3"/>
    <s v="3000-2-2"/>
    <s v="3000-2"/>
    <x v="1"/>
    <s v="Innovador"/>
    <s v="N/A"/>
    <s v="N/A"/>
    <s v="N/A"/>
    <s v="N/A"/>
    <s v="N/A"/>
    <s v="N/A"/>
    <s v="Diligenciar check list del evento con la fecha definitiva igual a la publicada en el  calendario de eventos (documento de check list para la realización del evento / único entregable)"/>
    <n v="0.1"/>
    <n v="1.0000000000000002E-2"/>
    <n v="1"/>
    <s v="Numérica"/>
    <s v="# de check list diligenciados / 1 check list a diligenciar "/>
    <d v="2023-04-03T00:00:00"/>
    <d v="2023-05-12T00:00:00"/>
    <s v="»3000-Delegatura para la protección del Consumidor, »3200-Dirección de Investigaciones de Protección de Usuarios de Servicios de Comunicaciones "/>
    <x v="2"/>
    <s v="Cumplida"/>
    <n v="1"/>
    <s v="EL pasado 11 de abril de 2023, se remitió al Grupo de Comunicaciones de la Entidad, el correo electrónico  con el documento del Check List del evento a realizar"/>
    <d v="2023-04-11T00:00:00"/>
    <n v="1"/>
    <s v="Ok, verificado OAP. La evidencia concuerda con la actividad"/>
    <d v="2023-04-11T00:00:00"/>
    <s v="SI"/>
    <n v="1"/>
    <n v="1.0000000000000002E-2"/>
    <n v="1"/>
  </r>
  <r>
    <s v="CONSUMIDOR"/>
    <x v="26"/>
    <s v="»3000-"/>
    <s v="Delegatura para la protección del Consumidor"/>
    <n v="3"/>
    <s v="3000-2-3"/>
    <s v="3000-2"/>
    <x v="1"/>
    <s v="Innovador"/>
    <s v="N/A"/>
    <s v="N/A"/>
    <s v="N/A"/>
    <s v="N/A"/>
    <s v="N/A"/>
    <s v="N/A"/>
    <s v="Elaborar y enviar agenda definitiva para ser publicada (correo electrónico con agenda definitiva / único entregable)"/>
    <n v="0.1"/>
    <n v="1.0000000000000002E-2"/>
    <n v="1"/>
    <s v="Numérica"/>
    <s v="# de agendas definitivas elaboradas y enviadas / 1 agenda a elaborar y enviar "/>
    <d v="2023-05-15T00:00:00"/>
    <d v="2023-06-02T00:00:00"/>
    <s v="»3000-Delegatura para la protección del Consumidor, »3200-Dirección de Investigaciones de Protección de Usuarios de Servicios de Comunicaciones "/>
    <x v="2"/>
    <s v="Cumplida"/>
    <n v="1"/>
    <s v="El día 2 de junio de 2023, se envió al Grupo de Comunicaciones de la Entidad, el correo  electrónico con la agenda definitiva del evento a realizar."/>
    <d v="2023-06-02T00:00:00"/>
    <n v="1"/>
    <s v="Ok, verificado OAP. La evidencia concuerda con la actividad"/>
    <d v="2023-06-02T00:00:00"/>
    <s v="SI"/>
    <n v="1"/>
    <n v="1.0000000000000002E-2"/>
    <n v="1"/>
  </r>
  <r>
    <s v="CONSUMIDOR"/>
    <x v="26"/>
    <s v="»3000-"/>
    <s v="Delegatura para la protección del Consumidor"/>
    <n v="3"/>
    <s v="3000-2-4"/>
    <s v="3000-2"/>
    <x v="2"/>
    <s v="Innovador"/>
    <s v="N/A"/>
    <s v="N/A"/>
    <s v="N/A"/>
    <s v="N/A"/>
    <s v="N/A"/>
    <s v="N/A"/>
    <s v="Difundir la agenda en los canales de comunicación pertinentes (Captura de pantalla de difusión de la agenda)"/>
    <n v="0"/>
    <n v="0"/>
    <n v="1"/>
    <s v="Numérica"/>
    <s v="# de agendas publicadas/1 agenda a publicar"/>
    <d v="2023-06-16T00:00:00"/>
    <d v="2023-06-23T00:00:00"/>
    <s v="»73-Grupo de Comunicación"/>
    <x v="2"/>
    <s v="Cumplida"/>
    <n v="1"/>
    <s v="En el mes de junio se realizó la difusión de la agenda del evento “Congreso Internacional de Dosimetría Sancionatoria en Protección al Consumidor” a través de los siguientes canales:_x000a__x000a_1. INTRASIC: El 16 de junio de 2023 se publicó en este medio el banner que contenía la agenda del evento a realizar._x000a_2. CORREO ELECTRÓNICO: Mediante el correo electrónico “Comunicaciones internas SIC” el pasado 23 de junio, se envió a todos los colaboradores de la Entidad, el banner con el link que contenía toda la información del evento a realizar, incluida la agenda del mismo._x000a__x000a_"/>
    <d v="2023-06-23T00:00:00"/>
    <n v="1"/>
    <s v="Ok, verificado OAP. La evidencia concuerda con la actividad"/>
    <d v="2023-06-23T00:00:00"/>
    <s v="SI"/>
    <n v="1"/>
    <n v="0"/>
    <m/>
  </r>
  <r>
    <s v="CONSUMIDOR"/>
    <x v="26"/>
    <s v="»3000-"/>
    <s v="Delegatura para la protección del Consumidor"/>
    <n v="3"/>
    <s v="3000-2-5"/>
    <s v="3000-2"/>
    <x v="1"/>
    <s v="Innovador"/>
    <s v="N/A"/>
    <s v="N/A"/>
    <s v="N/A"/>
    <s v="N/A"/>
    <s v="N/A"/>
    <s v="N/A"/>
    <s v="Realizar el evento (fotografías del evento realizado / único entregable)"/>
    <n v="0.2"/>
    <n v="2.0000000000000004E-2"/>
    <n v="1"/>
    <s v="Numérica"/>
    <s v="# de eventos realizados / 1 Evento a realizar"/>
    <d v="2023-06-26T00:00:00"/>
    <d v="2023-07-07T00:00:00"/>
    <s v="»73-Grupo de Comunicación, »3000-Delegatura para la protección del Consumidor, »3200-Dirección de Investigaciones de Protección de Usuarios de Servicios de Comunicaciones "/>
    <x v="3"/>
    <s v="Cumplida"/>
    <n v="1"/>
    <s v="Los días 27 y 28 de junio de 2023, se llevó a cabo de manera virtual el Congreso Internacional de Dosimetría Sancionatoria en Protección al Consumidor, el cual contó con la participación de panelistas nacionales e internacionales. Este evento fue interno y estuvo dirigido exclusivamente a todos los colaboradores (Funcionarios y Contratistas) vinculados a la SIC."/>
    <d v="2023-06-28T00:00:00"/>
    <n v="1"/>
    <s v="Ok, verificado OAP. La evidencia concuerda con la actividad"/>
    <d v="2023-06-28T00:00:00"/>
    <s v="SI"/>
    <n v="1"/>
    <n v="2.0000000000000004E-2"/>
    <n v="1"/>
  </r>
  <r>
    <s v="CONSUMIDOR"/>
    <x v="26"/>
    <s v="»3000-"/>
    <s v="Delegatura para la protección del Consumidor"/>
    <n v="3"/>
    <s v="3000-2-6"/>
    <s v="3000-2"/>
    <x v="1"/>
    <s v="Innovador"/>
    <s v="N/A"/>
    <s v="N/A"/>
    <s v="N/A"/>
    <s v="N/A"/>
    <s v="N/A"/>
    <s v="N/A"/>
    <s v="Solicitar publicación de la fecha del evento en el calendario de eventos de la entidad  al Grupo de Comunicaciones (captura de pantalla de la publicación de la fecha del evento / único entregable)"/>
    <n v="0.1"/>
    <n v="1.0000000000000002E-2"/>
    <n v="1"/>
    <s v="Numérica"/>
    <s v="# de capturas de pantalla de la publicación del evento en el calendario /1 publicación en el calendario "/>
    <d v="2023-07-10T00:00:00"/>
    <d v="2023-08-31T00:00:00"/>
    <s v="»3000-Delegatura para la protección del Consumidor, »3100-Dirección de Investigaciones de Protección al Consumidor      "/>
    <x v="3"/>
    <s v="Cumplida"/>
    <n v="1"/>
    <s v="En el mes de agosto el Grupo de Comunicaciones de la Entidad, realizó la publicación de la fecha del 2do. evento a realizar a cargo de esta Delegatura, en la página web de la Entidad."/>
    <d v="2023-08-29T00:00:00"/>
    <n v="1"/>
    <s v="Ok, verificado OAP. La evidencia concuerda con la actividad"/>
    <d v="2023-08-29T00:00:00"/>
    <s v="SI"/>
    <n v="1"/>
    <n v="1.0000000000000002E-2"/>
    <n v="1"/>
  </r>
  <r>
    <s v="CONSUMIDOR"/>
    <x v="26"/>
    <s v="»3000-"/>
    <s v="Delegatura para la protección del Consumidor"/>
    <n v="3"/>
    <s v="3000-2-7"/>
    <s v="3000-2"/>
    <x v="1"/>
    <s v="Innovador"/>
    <s v="N/A"/>
    <s v="N/A"/>
    <s v="N/A"/>
    <s v="N/A"/>
    <s v="N/A"/>
    <s v="N/A"/>
    <s v="Diligenciar check list del evento con la fecha definitiva igual a la publicada en el  calendario de eventos (documento de check list para la realización del evento / único entregable)"/>
    <n v="0.1"/>
    <n v="1.0000000000000002E-2"/>
    <n v="1"/>
    <s v="Numérica"/>
    <s v="# de check list diligenciados / 1 check list a diligenciar "/>
    <d v="2023-09-01T00:00:00"/>
    <d v="2023-10-13T00:00:00"/>
    <s v="»3000-Delegatura para la protección del Consumidor, »3100-Dirección de Investigaciones de Protección al Consumidor      "/>
    <x v="0"/>
    <s v="Cumplida"/>
    <n v="1"/>
    <s v="EL pasado mes de octubre de 2023, se remitió al Grupo de Comunicaciones de la Entidad, el correo electrónico con el documento del Check List del evento a realizar en el segundo semestre de la vigencia por la Delegatura."/>
    <d v="2023-10-18T00:00:00"/>
    <n v="1"/>
    <s v="Ok, verificado OAP. Se valida la descripción del avance"/>
    <d v="2023-10-18T00:00:00"/>
    <s v="SI"/>
    <n v="1"/>
    <n v="1.0000000000000002E-2"/>
    <n v="1"/>
  </r>
  <r>
    <s v="CONSUMIDOR"/>
    <x v="26"/>
    <s v="»3000-"/>
    <s v="Delegatura para la protección del Consumidor"/>
    <n v="3"/>
    <s v="3000-2-8"/>
    <s v="3000-2"/>
    <x v="1"/>
    <s v="Innovador"/>
    <s v="N/A"/>
    <s v="N/A"/>
    <s v="N/A"/>
    <s v="N/A"/>
    <s v="N/A"/>
    <s v="N/A"/>
    <s v="Elaborar y enviar agenda definitiva para ser publicada (correo electrónico con agenda definitiva / único entregable)"/>
    <n v="0.1"/>
    <n v="1.0000000000000002E-2"/>
    <n v="1"/>
    <s v="Numérica"/>
    <s v="# de agendas definitivas elaboradas y enviadas / 1 agenda a elaborar y enviar "/>
    <d v="2023-10-13T00:00:00"/>
    <d v="2023-11-03T00:00:00"/>
    <s v="»3000-Delegatura para la protección del Consumidor, »3100-Dirección de Investigaciones de Protección al Consumidor      "/>
    <x v="0"/>
    <s v="Cumplida"/>
    <n v="1"/>
    <s v="El pasado mes de noviembre de 2023, se envió al Grupo de Comunicaciones de la Entidad, el correo electrónico con la agenda definitiva del evento a realizar en el segundo semestre de la vigencia por la Delegatura._x000a_"/>
    <d v="2023-11-03T00:00:00"/>
    <n v="1"/>
    <s v="Ok, verificado OAP. Se valida la descripción del avance"/>
    <d v="2023-11-03T00:00:00"/>
    <s v="SI"/>
    <n v="1"/>
    <n v="1.0000000000000002E-2"/>
    <n v="1"/>
  </r>
  <r>
    <s v="CONSUMIDOR"/>
    <x v="26"/>
    <s v="»3000-"/>
    <s v="Delegatura para la protección del Consumidor"/>
    <n v="3"/>
    <s v="3000-2-9"/>
    <s v="3000-2"/>
    <x v="2"/>
    <s v="Innovador"/>
    <s v="N/A"/>
    <s v="N/A"/>
    <s v="N/A"/>
    <s v="N/A"/>
    <s v="N/A"/>
    <s v="N/A"/>
    <s v="Publicar Agenda definitiva (Captura de pantalla de la publicación)"/>
    <n v="0"/>
    <n v="0"/>
    <n v="1"/>
    <s v="Numérica"/>
    <s v="# de agendas publicadas/1 agenda a publicar"/>
    <d v="2023-11-20T00:00:00"/>
    <d v="2023-11-24T00:00:00"/>
    <s v="»73-Grupo de Comunicación"/>
    <x v="0"/>
    <s v="Cumplida"/>
    <n v="1"/>
    <s v="El 24 de noviembre de 2023, el Grupo de Comunicaciones de la Entidad realizó la publicación y difusión de la agenda del evento “Protección al consumidor con enfoque diferencial en género” en la página web de la Superintendencia de Industria y Comercio (incluye captura de pantalla)."/>
    <d v="2023-11-24T00:00:00"/>
    <n v="1"/>
    <s v="Ok, verificado OAP. Se valida la descripción del avance"/>
    <d v="2023-11-24T00:00:00"/>
    <s v="SI"/>
    <n v="1"/>
    <n v="0"/>
    <m/>
  </r>
  <r>
    <s v="CONSUMIDOR"/>
    <x v="26"/>
    <s v="»3000-"/>
    <s v="Delegatura para la protección del Consumidor"/>
    <n v="3"/>
    <s v="3000-2-10"/>
    <s v="3000-2"/>
    <x v="1"/>
    <s v="Innovador"/>
    <s v="N/A"/>
    <s v="N/A"/>
    <s v="N/A"/>
    <s v="N/A"/>
    <s v="N/A"/>
    <s v="N/A"/>
    <s v="Realizar el evento (fotografías del evento realizado / único entregable)"/>
    <n v="0.2"/>
    <n v="2.0000000000000004E-2"/>
    <n v="1"/>
    <s v="Numérica"/>
    <s v="# de eventos realizados / 1 Evento a realizar"/>
    <d v="2023-11-27T00:00:00"/>
    <d v="2023-11-30T00:00:00"/>
    <s v="»73-Grupo de Comunicación, »3000-Delegatura para la protección del Consumidor, »3100-Dirección de Investigaciones de Protección al Consumidor      "/>
    <x v="0"/>
    <s v="Cumplida"/>
    <n v="1"/>
    <s v="&quot;Se da cumplimiento a esta actividad con la realización del evento, así: El pasado 30 de noviembre la Dirección de investigaciones para la Protección al Consumidor adscrita a la Delegatura para la Protección del Consumidor, realizó el evento de Protección al consumidor con enfoque diferencial en género, mediante la presentación de la “Guía sobre diversidad sexual y enfoque e identidad de género en las relaciones de consumo” cuyo objetivo es visibilizar los derechos de los consumidores a través de una perspectiva de la no discriminación, evitar que se den conflictos por estas razones y fomentar las relaciones de consumo transparentes y respetuosas de los derechos humanos en general&quot;."/>
    <d v="2023-11-30T00:00:00"/>
    <n v="1"/>
    <s v="Ok, verificado OAP. Se valida la descripción del avance"/>
    <d v="2023-11-30T00:00:00"/>
    <s v="SI"/>
    <n v="1"/>
    <n v="2.0000000000000004E-2"/>
    <n v="1"/>
  </r>
  <r>
    <s v="CONSUMIDOR"/>
    <x v="26"/>
    <s v="»3000-"/>
    <s v="Delegatura para la protección del Consumidor"/>
    <n v="3"/>
    <s v="3000-3"/>
    <s v="3000-3"/>
    <x v="0"/>
    <s v="Innovador"/>
    <s v="Incrementar las actividades de difusión y pedagogía en el marco de las funciones de la SIC, para empoderar a usuarios y consumidores. "/>
    <s v="2-Analítica Institucional - Estadísticas"/>
    <s v="SI"/>
    <s v="N/A"/>
    <s v=" 9. Participación ciudadana en la gestión pública"/>
    <s v=" 12-PTEP - Iniciativas adicionales"/>
    <s v="Campañas estratégicas integrales en temas de la Delegatura de Protección al Consumidor, ejecutadas (Capturas de pantalla  de la publicación de la campaña)"/>
    <n v="0.1"/>
    <m/>
    <n v="3"/>
    <s v="Numérica"/>
    <s v="# de Campañas ejecutadas / 3 Campañas a ejecutar "/>
    <d v="2023-02-01T00:00:00"/>
    <d v="2023-11-30T00:00:00"/>
    <s v="»73-Grupo de Comunicación, »3000-Delegatura para la protección del Consumidor, »3100-Dirección de Investigaciones de Protección al Consumidor      , »3200-Dirección de Investigaciones de Protección de Usuarios de Servicios de Comunicaciones "/>
    <x v="0"/>
    <s v="Cumplida"/>
    <n v="1"/>
    <s v="En el mes de octubre de 2023, se ejecutó y  publicó la 3 y última campaña previstas en este producto. Con  la cual se da cumplimiento a la meta prevista._x000a_Campaña No. 3.   CAMPAÑA DE SERVICIOS POSTALES VIGILADOS POR LA SIC "/>
    <d v="2023-10-25T00:00:00"/>
    <n v="1"/>
    <s v="Ok, verificado OAP. Se valida la descripción del avance"/>
    <d v="2023-10-25T00:00:00"/>
    <m/>
    <s v="NA"/>
    <n v="0.1"/>
    <m/>
  </r>
  <r>
    <s v="CONSUMIDOR"/>
    <x v="26"/>
    <s v="»3000-"/>
    <s v="Delegatura para la protección del Consumidor"/>
    <n v="3"/>
    <s v="3000-3-1"/>
    <s v="3000-3"/>
    <x v="1"/>
    <s v="Innovador"/>
    <s v="N/A"/>
    <s v="N/A"/>
    <s v="N/A"/>
    <s v="N/A"/>
    <s v="N/A"/>
    <s v="N/A"/>
    <s v="Diligenciar y enviar al Grupo de trabajo de comunicaciones el brief  de la campaña genérica previa concertación con OSCAE. (correo electrónico con el Brief diligenciado /único entregable)"/>
    <n v="0.5"/>
    <n v="0.05"/>
    <n v="1"/>
    <s v="Numérica"/>
    <s v="# de Briefs de la campaña genérica diligenciado y enviado / 1 Brief de campaña genérica a diligenciar y enviar "/>
    <d v="2023-02-01T00:00:00"/>
    <d v="2023-03-31T00:00:00"/>
    <s v="»3000-Delegatura para la protección del Consumidor, »3100-Dirección de Investigaciones de Protección al Consumidor      , »3200-Dirección de Investigaciones de Protección de Usuarios de Servicios de Comunicaciones "/>
    <x v="1"/>
    <s v="Cumplida"/>
    <n v="1"/>
    <s v="El pasado 6 de febrero de 2023, se dio cumplimiento a esta actividad con el envío al Grupo de Comunicaciones de la Entidad, del correo electrónico con el brief diligenciado de la campaña genérica."/>
    <d v="2023-02-06T00:00:00"/>
    <n v="1"/>
    <s v="Ok, verificado OAP. La evidencia concuerda con la actividad y la fórmula para determinar el avance."/>
    <d v="2023-02-06T00:00:00"/>
    <s v="SI"/>
    <n v="1"/>
    <n v="0.05"/>
    <n v="1"/>
  </r>
  <r>
    <s v="CONSUMIDOR"/>
    <x v="26"/>
    <s v="»3000-"/>
    <s v="Delegatura para la protección del Consumidor"/>
    <n v="3"/>
    <s v="3000-3-2"/>
    <s v="3000-3"/>
    <x v="2"/>
    <s v="Innovador"/>
    <s v="N/A"/>
    <s v="N/A"/>
    <s v="N/A"/>
    <s v="N/A"/>
    <s v="N/A"/>
    <s v="N/A"/>
    <s v="Elaborar y presentar el concepto gráfico y racional de la campaña y sus diferentes ejes temáticos (correo electrónico con Documento en el que se observe el concepto gráfico y racional de la campaña integral y sus diferentes ejes temáticos /único entregable)"/>
    <n v="0"/>
    <n v="0"/>
    <n v="1"/>
    <s v="Numérica"/>
    <s v="# de conceptos gráficos elaborados y presentados / 1concepto gráfico a elaborar y presentar"/>
    <d v="2023-04-03T00:00:00"/>
    <d v="2023-06-09T00:00:00"/>
    <s v="»73-Grupo de Comunicación"/>
    <x v="2"/>
    <s v="Cumplida"/>
    <n v="1"/>
    <s v="El Grupo de Comunicaciones de la Entidad, elaboró y presentó a esta Delegatura, los conceptos gráficos y racionales de las 3 campañas previstas para esta vigencia._x000a__x000a_Campaña No. 1. PATRONES OSCUROS_x000a_Campaña No. 2. SEGURIDAD VIAL_x000a_Campaña No. 3. DERECHOS DE LOS USUARIOS DE TELECOMUNICACIONES Y POSTALES._x000a_"/>
    <d v="2023-06-09T00:00:00"/>
    <n v="1"/>
    <s v="Ok, verificado OAP, se valida la documentación aportada"/>
    <d v="2023-06-09T00:00:00"/>
    <s v="SI"/>
    <n v="1"/>
    <n v="0"/>
    <m/>
  </r>
  <r>
    <s v="CONSUMIDOR"/>
    <x v="26"/>
    <s v="»3000-"/>
    <s v="Delegatura para la protección del Consumidor"/>
    <n v="3"/>
    <s v="3000-3-3"/>
    <s v="3000-3"/>
    <x v="1"/>
    <s v="Innovador"/>
    <s v="N/A"/>
    <s v="N/A"/>
    <s v="N/A"/>
    <s v="N/A"/>
    <s v="N/A"/>
    <s v="N/A"/>
    <s v="Revisar y aprobar la propuesta por parte del área responsable (única revisión) (correo electrónico con documento aprobado )"/>
    <n v="0.5"/>
    <n v="0.05"/>
    <n v="1"/>
    <s v="Numérica"/>
    <s v="# de propuestas revisadas y aprobadas / 1 propuesta a revisar y aprobar"/>
    <d v="2023-06-13T00:00:00"/>
    <d v="2023-06-20T00:00:00"/>
    <s v="»3000-Delegatura para la protección del Consumidor, »3100-Dirección de Investigaciones de Protección al Consumidor      , »3200-Dirección de Investigaciones de Protección de Usuarios de Servicios de Comunicaciones "/>
    <x v="2"/>
    <s v="Cumplida"/>
    <n v="1"/>
    <s v="La Delegatura para la Protección del Consumidor, revisó y aprobó las propuestas presentadas por el Grupo de Comunicaciones de la Entidad, respecto a cada una de las campañas a realizar:_x000a__x000a_Campaña No. 1. PATRONES OSCUROS_x000a_Campaña No. 2. SEGURIDAD VIAL _x000a_Campaña No. 3. DERECHOS DE LOS USUARIOS DE TELECOMUNICACIONES Y POSTALES ._x000a_"/>
    <d v="2023-06-20T00:00:00"/>
    <n v="1"/>
    <s v="Ok, verificado OAP, se valida la documentación aportada"/>
    <d v="2023-06-16T00:00:00"/>
    <s v="SI"/>
    <n v="1"/>
    <n v="0.05"/>
    <n v="1"/>
  </r>
  <r>
    <s v="CONSUMIDOR"/>
    <x v="26"/>
    <s v="»3000-"/>
    <s v="Delegatura para la protección del Consumidor"/>
    <n v="3"/>
    <s v="3000-3-4"/>
    <s v="3000-3"/>
    <x v="2"/>
    <s v="Innovador"/>
    <s v="N/A"/>
    <s v="N/A"/>
    <s v="N/A"/>
    <s v="N/A"/>
    <s v="N/A"/>
    <s v="N/A"/>
    <s v="Ejecutar la campaña (capturas de pantalla de la publicación de la campaña)"/>
    <n v="0"/>
    <n v="0"/>
    <n v="1"/>
    <s v="Numérica"/>
    <s v="# de Campañas ejecutadas / Total de  Campañas a ejecutar "/>
    <d v="2023-06-21T00:00:00"/>
    <d v="2023-11-30T00:00:00"/>
    <s v="»73-Grupo de Comunicación"/>
    <x v="0"/>
    <s v="Cumplida"/>
    <n v="1"/>
    <s v="En el mes de octubre de 2023, se ejecutó y publicó la 3 y última campaña previstas en esta actividad. Con  la cual se da cumplimiento a la meta prevista._x000a_Campaña No. 3.   CAMPAÑA DE SERVICIOS POSTALES VIGILADOS POR LA SIC "/>
    <d v="2023-10-25T00:00:00"/>
    <n v="1"/>
    <s v="Ok, verificado OAP. Se valida la descripción del avance"/>
    <d v="2023-10-25T00:00:00"/>
    <s v="SI"/>
    <n v="1"/>
    <n v="0"/>
    <m/>
  </r>
  <r>
    <s v="CONSUMIDOR"/>
    <x v="26"/>
    <s v="»3000-"/>
    <s v="Delegatura para la protección del Consumidor"/>
    <n v="3"/>
    <s v="3000-4"/>
    <s v="3000-4"/>
    <x v="0"/>
    <s v="Innovador"/>
    <s v="Incrementar las actividades de difusión y pedagogía en el marco de las funciones de la SIC, para empoderar a usuarios y consumidores. "/>
    <s v="18-Documentación "/>
    <s v="SI"/>
    <s v="N/A"/>
    <s v=" 15.Gestión del conocimiento y la innovación"/>
    <s v=" 12-PTEP - Iniciativas adicionales"/>
    <s v="Guía de Protección al Consumidor, publicada (Captura de pantalla del portal web de la SIC con la publicación de la guía o manual (único entregable)"/>
    <n v="0.1"/>
    <m/>
    <n v="1"/>
    <s v="Numérica"/>
    <s v="# de guías publicadas / 1 guía a publicar"/>
    <d v="2023-02-01T00:00:00"/>
    <d v="2023-11-30T00:00:00"/>
    <s v="»10-Oficina Asesora Jurídica, »73-Grupo de Comunicación, »3000-Delegatura para la protección del Consumidor, »3100-Dirección de Investigaciones de Protección al Consumidor      , »3200-Dirección de Investigaciones de Protección de Usuarios de Servicios de Comunicaciones "/>
    <x v="0"/>
    <s v="Cumplida"/>
    <n v="1"/>
    <s v="El 25 de octubre de 2023, se da cumplimiento a este producto, con la publicación de la “GUÍA DE LENGUAJE CLARO PARA PRODUCTORES, PROVEEDORES Y OPERADORES DE COMUNICACIONES”"/>
    <d v="2023-10-25T00:00:00"/>
    <n v="1"/>
    <s v="Ok, verificado OAP. Se valida la descripción del avance"/>
    <d v="2023-10-25T00:00:00"/>
    <m/>
    <s v="NA"/>
    <n v="0.1"/>
    <m/>
  </r>
  <r>
    <s v="CONSUMIDOR"/>
    <x v="26"/>
    <s v="»3000-"/>
    <s v="Delegatura para la protección del Consumidor"/>
    <n v="3"/>
    <s v="3000-4-1"/>
    <s v="3000-4"/>
    <x v="1"/>
    <s v="Innovador"/>
    <s v="N/A"/>
    <s v="N/A"/>
    <s v="N/A"/>
    <s v="N/A"/>
    <s v="N/A"/>
    <s v="N/A"/>
    <s v="Elaborar y enviar el documento a la Oficina Asesora Jurídica (Documento en Word de la guía o manual /único entregable)"/>
    <n v="0.2"/>
    <n v="2.0000000000000004E-2"/>
    <n v="1"/>
    <s v="Numérica"/>
    <s v="# de documentos elaborados y enviados/1 documento a elaborar y enviar"/>
    <d v="2023-02-01T00:00:00"/>
    <d v="2023-05-05T00:00:00"/>
    <s v="»3000-Delegatura para la protección del Consumidor, »3100-Dirección de Investigaciones de Protección al Consumidor      , »3200-Dirección de Investigaciones de Protección de Usuarios de Servicios de Comunicaciones "/>
    <x v="2"/>
    <s v="Cumplida"/>
    <n v="1"/>
    <s v="El pasado 5 de mayo de 2023, esta Delegatura remitió a la Oficina Asesora Jurídica de la Entidad, el documento en Word con la guía a realizar."/>
    <d v="2023-05-05T00:00:00"/>
    <n v="1"/>
    <s v="Ok, verificado OAP. La evidencia concuerda con el entregable de la actividad"/>
    <d v="2023-05-05T00:00:00"/>
    <s v="SI"/>
    <n v="1"/>
    <n v="2.0000000000000004E-2"/>
    <n v="1"/>
  </r>
  <r>
    <s v="CONSUMIDOR"/>
    <x v="26"/>
    <s v="»3000-"/>
    <s v="Delegatura para la protección del Consumidor"/>
    <n v="3"/>
    <s v="3000-4-2"/>
    <s v="3000-4"/>
    <x v="1"/>
    <s v="Innovador"/>
    <s v="N/A"/>
    <s v="N/A"/>
    <s v="N/A"/>
    <s v="N/A"/>
    <s v="N/A"/>
    <s v="N/A"/>
    <s v="Revisar, ajustar y dar visto bueno al documento en Word de la guía o manual (Correo electrónico o memorando con observaciones y visto bueno al Documento en Word de la guía o manual  (único entregable))"/>
    <n v="0.1"/>
    <n v="1.0000000000000002E-2"/>
    <n v="1"/>
    <s v="Numérica"/>
    <s v="# Correos electrónicos o memorandos con observaciones y visto bueno al Documento en Word de la guía o manual/ 1  correo electrónico o memorando con observaciones y visto bueno al documento en Word de la guía o manual"/>
    <d v="2023-05-08T00:00:00"/>
    <d v="2023-05-19T00:00:00"/>
    <s v="»10-Oficina Asesora Jurídica, »3000-Delegatura para la protección del Consumidor, »3100-Dirección de Investigaciones de Protección al Consumidor      , »3200-Dirección de Investigaciones de Protección de Usuarios de Servicios de Comunicaciones "/>
    <x v="2"/>
    <s v="Cumplida"/>
    <n v="1"/>
    <s v="El 15 de mayo de 2023, la Oficina Asesora Jurídica de la Entidad, mediante correo electrónico da su visto al documento en Word de la guía a realizar, con algunas observaciones de forma al contenido de la misma."/>
    <d v="2023-05-15T00:00:00"/>
    <n v="1"/>
    <s v="Ok, verificado OAP. La evidencia concuerda con el entregable de la actividad"/>
    <d v="2023-05-15T00:00:00"/>
    <s v="SI"/>
    <n v="1"/>
    <n v="1.0000000000000002E-2"/>
    <n v="1"/>
  </r>
  <r>
    <s v="CONSUMIDOR"/>
    <x v="26"/>
    <s v="»3000-"/>
    <s v="Delegatura para la protección del Consumidor"/>
    <n v="3"/>
    <s v="3000-4-3"/>
    <s v="3000-4"/>
    <x v="1"/>
    <s v="Innovador"/>
    <s v="N/A"/>
    <s v="N/A"/>
    <s v="N/A"/>
    <s v="N/A"/>
    <s v="N/A"/>
    <s v="N/A"/>
    <s v="Gestionar el aval con el Superintendente (Documento en Word de la guía o manual ajustado y con el aval del Superintendente (único entregable))"/>
    <n v="0.15"/>
    <n v="1.4999999999999999E-2"/>
    <n v="1"/>
    <s v="Numérica"/>
    <s v="# de documentos en Word de la guía o manual ajustado y con el aval del Superintendente/ 1 documento en Word de la guía o manual ajustado con el aval del Superintendente"/>
    <d v="2023-05-23T00:00:00"/>
    <d v="2023-06-09T00:00:00"/>
    <s v="»3000-Delegatura para la protección del Consumidor, »3100-Dirección de Investigaciones de Protección al Consumidor      , »3200-Dirección de Investigaciones de Protección de Usuarios de Servicios de Comunicaciones "/>
    <x v="2"/>
    <s v="Cumplida"/>
    <n v="1"/>
    <s v="Mediante correo electrónico, se recibe el aval por parte de la Superintendente de Industria y Comercio, respecto al contenido del documento en Word de la Guía a realizar."/>
    <d v="2023-06-21T00:00:00"/>
    <n v="1"/>
    <s v="Ok, verificado OAP. La evidencia concuerda con el entregable de la actividad"/>
    <d v="2023-06-21T00:00:00"/>
    <s v="SI"/>
    <n v="1"/>
    <n v="1.4999999999999999E-2"/>
    <n v="1"/>
  </r>
  <r>
    <s v="CONSUMIDOR"/>
    <x v="26"/>
    <s v="»3000-"/>
    <s v="Delegatura para la protección del Consumidor"/>
    <n v="3"/>
    <s v="3000-4-4"/>
    <s v="3000-4"/>
    <x v="1"/>
    <s v="Innovador"/>
    <s v="N/A"/>
    <s v="N/A"/>
    <s v="N/A"/>
    <s v="N/A"/>
    <s v="N/A"/>
    <s v="N/A"/>
    <s v="Enviar al Grupo de Comunicaciones y a la Oficina Asesora Jurídica, el documento en Word, avalado por el Superintendente, de la guía o manual, con sugerencias a tener en cuenta en materia gráfica. (Correo electrónico y documento en Word de la guía o manual, con sugerencias a tener en cuenta en materia gráfica (único entregable))"/>
    <n v="0.2"/>
    <n v="2.0000000000000004E-2"/>
    <n v="1"/>
    <s v="Numérica"/>
    <s v="# de Correos electrónicos y documentos en Word de la guía o manual, con sugerencias a tener en cuenta en materia gráfica/ 1 Correo electrónico y documento en Word de la guía o manual, con sugerencias a tener en cuenta en materia gráfica"/>
    <d v="2023-06-13T00:00:00"/>
    <d v="2023-06-20T00:00:00"/>
    <s v="»3000-Delegatura para la protección del Consumidor, »3100-Dirección de Investigaciones de Protección al Consumidor      , »3200-Dirección de Investigaciones de Protección de Usuarios de Servicios de Comunicaciones "/>
    <x v="2"/>
    <s v="Cumplida"/>
    <n v="1"/>
    <s v="Se remite al Grupo de Comunicaciones y a la Oficina Asesora Jurídica de la Entidad, el documento en Word del guía avalada por la Superintendente de Industria y Comercio, para las acciones correspondientes a las correcciones de estilo y diagramación de la misma."/>
    <d v="2023-06-22T00:00:00"/>
    <n v="1"/>
    <s v="Ok, verificado OAP. La evidencia concuerda con el entregable de la actividad"/>
    <d v="2023-06-22T00:00:00"/>
    <s v="SI"/>
    <n v="1"/>
    <n v="2.0000000000000004E-2"/>
    <n v="1"/>
  </r>
  <r>
    <s v="CONSUMIDOR"/>
    <x v="26"/>
    <s v="»3000-"/>
    <s v="Delegatura para la protección del Consumidor"/>
    <n v="3"/>
    <s v="3000-4-5"/>
    <s v="3000-4"/>
    <x v="2"/>
    <s v="Innovador"/>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
    <d v="2023-06-21T00:00:00"/>
    <d v="2023-08-11T00:00:00"/>
    <s v="»73-Grupo de Comunicación"/>
    <x v="3"/>
    <s v="Cumplida"/>
    <n v="1"/>
    <s v="El pasado 10 de agosto, el Grupo de Comunicaciones de la Entidad, elaboró y envió el documento de la guía con los ajustes de corrección de estilo y diagramado. "/>
    <d v="2023-08-10T00:00:00"/>
    <n v="1"/>
    <s v="Ok, verificado OAP. La evidencia concuerda con el entregable de la actividad"/>
    <d v="2023-08-10T00:00:00"/>
    <s v="SI"/>
    <n v="1"/>
    <n v="0"/>
    <m/>
  </r>
  <r>
    <s v="CONSUMIDOR"/>
    <x v="26"/>
    <s v="»3000-"/>
    <s v="Delegatura para la protección del Consumidor"/>
    <n v="3"/>
    <s v="3000-4-6"/>
    <s v="3000-4"/>
    <x v="1"/>
    <s v="Innovador"/>
    <s v="N/A"/>
    <s v="N/A"/>
    <s v="N/A"/>
    <s v="N/A"/>
    <s v="N/A"/>
    <s v="N/A"/>
    <s v="Revisar, aprobar y enviar  al Grupo de Comunicaciones el documento de la guía o manual (única revisión). (Correo electrónico y Documento de la guía o manual con las observaciones  aprobadas por el área (único entregable))"/>
    <n v="0.15"/>
    <n v="1.4999999999999999E-2"/>
    <n v="1"/>
    <s v="Numérica"/>
    <s v="# Correos electrónicos y Documentos de la guía o manual con las observaciones y  aprobadas por el área /  1 Correo electrónico y Documento de la guía o manual con las observaciones aprobadas por el área "/>
    <d v="2023-08-14T00:00:00"/>
    <d v="2023-08-18T00:00:00"/>
    <s v="»3000-Delegatura para la protección del Consumidor, »3100-Dirección de Investigaciones de Protección al Consumidor      , »3200-Dirección de Investigaciones de Protección de Usuarios de Servicios de Comunicaciones "/>
    <x v="3"/>
    <s v="Cumplida"/>
    <n v="1"/>
    <s v="El pasado 18 de agosto de 2023, mediante correo electrónico la Delegatura para la Protección del Consumidor, revisó, aprobó y envió al Grupo de Comunicaciones el documento de la guía."/>
    <d v="2023-08-18T00:00:00"/>
    <n v="1"/>
    <s v="Ok, verificado OAP. La evidencia concuerda con el entregable de la actividad"/>
    <d v="2023-08-18T00:00:00"/>
    <s v="SI"/>
    <n v="1"/>
    <n v="1.4999999999999999E-2"/>
    <n v="1"/>
  </r>
  <r>
    <s v="CONSUMIDOR"/>
    <x v="26"/>
    <s v="»3000-"/>
    <s v="Delegatura para la protección del Consumidor"/>
    <n v="3"/>
    <s v="3000-4-7"/>
    <s v="3000-4"/>
    <x v="1"/>
    <s v="Innovador"/>
    <s v="N/A"/>
    <s v="N/A"/>
    <s v="N/A"/>
    <s v="N/A"/>
    <s v="N/A"/>
    <s v="N/A"/>
    <s v="Enviar para aprobación del Superintendente, el documento de la guía o manual (Documento diagramado con aprobación del superintendente  (único entregable))"/>
    <n v="0.1"/>
    <n v="1.0000000000000002E-2"/>
    <n v="1"/>
    <s v="Numérica"/>
    <s v="# Documentos diagramados con aprobación del Superintendente / 1 Documento diagramado aprobado por el Superintendente   "/>
    <d v="2023-08-22T00:00:00"/>
    <d v="2023-09-08T00:00:00"/>
    <s v="»3000-Delegatura para la protección del Consumidor, »3100-Dirección de Investigaciones de Protección al Consumidor      , »3200-Dirección de Investigaciones de Protección de Usuarios de Servicios de Comunicaciones "/>
    <x v="3"/>
    <s v="Cumplida"/>
    <n v="1"/>
    <s v="Mediante correo electrónico la Superintendente de Industria y Comercio, aprueba el documento de la guía de lenguaje claro, remitida el pasado 5 de septiembre para los fines pertinentes."/>
    <d v="2023-09-27T00:00:00"/>
    <n v="1"/>
    <s v="Ok, verificado OAP. La evidencia concuerda con el entregable de la actividad"/>
    <d v="2023-09-27T00:00:00"/>
    <s v="SI"/>
    <n v="1"/>
    <n v="1.0000000000000002E-2"/>
    <n v="1"/>
  </r>
  <r>
    <s v="CONSUMIDOR"/>
    <x v="26"/>
    <s v="»3000-"/>
    <s v="Delegatura para la protección del Consumidor"/>
    <n v="3"/>
    <s v="3000-4-8"/>
    <s v="3000-4"/>
    <x v="1"/>
    <s v="Innovador"/>
    <s v="N/A"/>
    <s v="N/A"/>
    <s v="N/A"/>
    <s v="N/A"/>
    <s v="N/A"/>
    <s v="N/A"/>
    <s v="Solicitar la Publicación de guía o manual al grupo de comunicaciones (Captura de pantalla del portal web de la SIC con la publicación de la guía o manual (único entregable)"/>
    <n v="0.1"/>
    <n v="1.0000000000000002E-2"/>
    <n v="1"/>
    <s v="Numérica"/>
    <s v="# Capturas de pantalla del portal web de la SIC con la publicación de la guía o manual/ 1 Captura de pantalla del portal web de la SIC con la publicación de la guía o manual "/>
    <d v="2023-09-11T00:00:00"/>
    <d v="2023-11-30T00:00:00"/>
    <s v="»3000-Delegatura para la protección del Consumidor, »3100-Dirección de Investigaciones de Protección al Consumidor      , »3200-Dirección de Investigaciones de Protección de Usuarios de Servicios de Comunicaciones "/>
    <x v="0"/>
    <s v="Cumplida"/>
    <n v="1"/>
    <s v="El 25 de octubre de 2023, se da cumplimiento a este producto, con la publicación de la “GUÍA DE LENGUAJE CLARO PARA PRODUCTORES, PROVEEDORES Y OPERADORES DE COMUNICACIONES”"/>
    <d v="2023-10-25T00:00:00"/>
    <n v="1"/>
    <s v="Ok, verificado OAP. Se valida la descripción del avance"/>
    <d v="2023-10-25T00:00:00"/>
    <s v="SI"/>
    <n v="1"/>
    <n v="1.0000000000000002E-2"/>
    <n v="1"/>
  </r>
  <r>
    <s v="CONSUMIDOR"/>
    <x v="26"/>
    <s v="»3000-"/>
    <s v="Delegatura para la protección del Consumidor"/>
    <n v="3"/>
    <s v="3000-5"/>
    <s v="3000-5"/>
    <x v="0"/>
    <s v="Innovador"/>
    <s v="Mejorar las herramientas tecnológicas de la Entidad"/>
    <s v="6-Plan Estratégico de Tecnologías de la Información"/>
    <s v="SI"/>
    <s v=" 10» Mejoramiento en la ejecución de las funciones asignadas en materia de protección al consumidor a nivel  nacional"/>
    <s v=" 7. Fortalecimiento organizacional y simplificación de procesos,  10. Racionalización de trámites"/>
    <s v="N/A"/>
    <s v="Sistema de información Protección al Consumidor -Módulos de investigaciones, seguimiento y alertas-, operando (1. Formato Arquitectura de Software GS03F21, ya sea nuevo o actualizado hasta el capitulo 2 . 2. Formato Acta de Entrega de Desarrollo de Software GS03-F25)"/>
    <n v="0.1"/>
    <m/>
    <n v="1"/>
    <s v="Numérica"/>
    <s v="# de Sistemas de información Protección al Consumidor operando / 1 Sistema de información Protección al Consumidor a operar"/>
    <d v="2023-02-01T00:00:00"/>
    <d v="2023-11-30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a cumplimiento al producto con el cierre del proyecto mediante la entrega del formato de arquitectura de software y el acta de entrega de desarrollo de Software (sistema de información de protección al consumidor-Modulo de investigaciones)."/>
    <s v="_x000a_30/11/2023"/>
    <n v="1"/>
    <s v="Ok, verificado OAP. Se valida la descripción del avance"/>
    <s v="_x000a_30/11/2023"/>
    <m/>
    <s v="NA"/>
    <n v="0.1"/>
    <m/>
  </r>
  <r>
    <s v="CONSUMIDOR"/>
    <x v="26"/>
    <s v="»3000-"/>
    <s v="Delegatura para la protección del Consumidor"/>
    <n v="3"/>
    <s v="3000-5-1"/>
    <s v="3000-5"/>
    <x v="1"/>
    <s v="Innovador"/>
    <s v="N/A"/>
    <s v="N/A"/>
    <s v="N/A"/>
    <s v="N/A"/>
    <s v="N/A"/>
    <s v="N/A"/>
    <s v="Planear  y gestionar la solución  (1. Reporte planeación de tareas, línea base de requerimientos (historias de usuario) y entregables  en la herramienta devops 2. plan de pruebas diseñado y registrado en la herramienta devops)"/>
    <n v="0.25"/>
    <n v="2.5000000000000001E-2"/>
    <n v="2"/>
    <s v="Numérica"/>
    <s v="# de soportes presentados /2 soportes a presentar"/>
    <d v="2023-02-01T00:00:00"/>
    <d v="2023-09-29T00:00:00"/>
    <s v="»20-Oficina de Tecnología e Informática, »3000-Delegatura para la protección del Consumidor, »3100-Dirección de Investigaciones de Protección al Consumidor      , »3200-Dirección de Investigaciones de Protección de Usuarios de Servicios de Comunicaciones "/>
    <x v="3"/>
    <s v="Cumplida"/>
    <n v="1"/>
    <s v="Se da cumplimiento a esta actividad mediante planeación y gestión de la solución con los siguientes entregables_x000a_1. Reporte planeación de tareas, línea base de requerimientos (historias de usuario) y entregables en la herramienta devops _x000a_2. Plan de pruebas diseñado y registrado en la herramienta devops)_x000a_"/>
    <d v="2023-11-30T00:00:00"/>
    <n v="1"/>
    <s v="Ok, verificado OAP. La evidencia concuerda con el entregable de la actividad"/>
    <d v="2023-09-29T00:00:00"/>
    <s v="SI"/>
    <n v="1"/>
    <n v="2.5000000000000001E-2"/>
    <n v="1"/>
  </r>
  <r>
    <s v="CONSUMIDOR"/>
    <x v="26"/>
    <s v="»3000-"/>
    <s v="Delegatura para la protección del Consumidor"/>
    <n v="3"/>
    <s v="3000-5-2"/>
    <s v="3000-5"/>
    <x v="1"/>
    <s v="Innovador"/>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5"/>
    <n v="2.5000000000000001E-2"/>
    <n v="4"/>
    <s v="Numérica"/>
    <s v="# de soportes presentados / 4 soportes a presentar"/>
    <d v="2023-03-01T00:00:00"/>
    <d v="2023-10-31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a cumplimiento a la actividad con la construcción de componentes de software para sistema de información protección al consumidor -Módulos de investigaciones, seguimiento y alertas"/>
    <d v="2023-10-31T00:00:00"/>
    <n v="1"/>
    <s v="Ok, verificado OAP. Se valida la descripción del avance"/>
    <d v="2023-10-31T00:00:00"/>
    <s v="SI"/>
    <n v="1"/>
    <n v="2.5000000000000001E-2"/>
    <n v="1"/>
  </r>
  <r>
    <s v="CONSUMIDOR"/>
    <x v="26"/>
    <s v="»3000-"/>
    <s v="Delegatura para la protección del Consumidor"/>
    <n v="3"/>
    <s v="3000-5-3"/>
    <s v="3000-5"/>
    <x v="1"/>
    <s v="Innovador"/>
    <s v="N/A"/>
    <s v="N/A"/>
    <s v="N/A"/>
    <s v="N/A"/>
    <s v="N/A"/>
    <s v="N/A"/>
    <s v="Realizar manuales y capacitar a los usuarios (1.Formato Manual de Usuario GS03-F24 nuevo o actualizado  2. Registro de Capacitación)"/>
    <n v="0.25"/>
    <n v="2.5000000000000001E-2"/>
    <n v="2"/>
    <s v="Numérica"/>
    <s v="# de soportes presentados / 2 soportes a presentar"/>
    <d v="2023-09-01T00:00:00"/>
    <d v="2023-11-29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a cumplimiento a la actividad con la entrega del manual de usuarios del sistema de información de protección al consumidor-Módulo de investigaciones. De igual forma, se realiza capacitación a usuarios."/>
    <d v="2023-11-29T00:00:00"/>
    <n v="1"/>
    <s v="Ok, verificado OAP. Se valida la descripción del avance"/>
    <d v="2023-11-29T00:00:00"/>
    <s v="SI"/>
    <n v="1"/>
    <n v="2.5000000000000001E-2"/>
    <n v="1"/>
  </r>
  <r>
    <s v="CONSUMIDOR"/>
    <x v="26"/>
    <s v="»3000-"/>
    <s v="Delegatura para la protección del Consumidor"/>
    <n v="3"/>
    <s v="3000-5-4"/>
    <s v="3000-5"/>
    <x v="1"/>
    <s v="Innovador"/>
    <s v="N/A"/>
    <s v="N/A"/>
    <s v="N/A"/>
    <s v="N/A"/>
    <s v="N/A"/>
    <s v="N/A"/>
    <s v="Realizar cierre del proyecto (1. Formato Arquitectura de Software GS03F21, ya sea nuevo o actualizado hasta el capitulo 2 . 2. Formato Acta de Entrega de Desarrollo de Software GS03-F25)"/>
    <n v="0.25"/>
    <n v="2.5000000000000001E-2"/>
    <n v="2"/>
    <s v="Numérica"/>
    <s v="# de soportes presentados / 2 soportes a presentar"/>
    <d v="2023-11-01T00:00:00"/>
    <d v="2023-11-30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a cumplimiento a esta actividad con el cierre del proyecto mediante la entrega del formato de arquitectura de software y el acta de entrega de desarrollo de Software (sistema de información de protección al consumidor-Módulo de investigaciones)."/>
    <d v="2023-11-30T00:00:00"/>
    <n v="1"/>
    <s v="Ok, verificado OAP. Se valida la descripción del avance"/>
    <d v="2023-11-30T00:00:00"/>
    <s v="SI"/>
    <n v="1"/>
    <n v="2.5000000000000001E-2"/>
    <n v="1"/>
  </r>
  <r>
    <s v="CONSUMIDOR"/>
    <x v="26"/>
    <s v="»3000-"/>
    <s v="Delegatura para la protección del Consumidor"/>
    <n v="3"/>
    <s v="3000-6"/>
    <s v="3000-6"/>
    <x v="0"/>
    <s v="Innovador"/>
    <s v="Fortalecer e implementar herramientas tecnológicas para identificar y atender las nuevas demandas que están surgiendo en la ciudadanía"/>
    <s v="6-Plan Estratégico de Tecnologías de la Información"/>
    <s v="SI"/>
    <s v="N/A"/>
    <s v=" 7. Fortalecimiento organizacional y simplificación de procesos,  10. Racionalización de trámites"/>
    <s v="N/A"/>
    <s v="Fase de  diagnóstico del piloto de anonimización de actos administrativos de pruebas y apelaciones en GYNA, realizada (Documento de  presentación final del diagnóstico, único entregable)"/>
    <n v="0.1"/>
    <m/>
    <n v="1"/>
    <s v="Numérica"/>
    <s v="# de pilotos realizados / 1 piloto a realizar"/>
    <d v="2023-02-01T00:00:00"/>
    <d v="2023-11-30T00:00:00"/>
    <s v="»20-Oficina de Tecnología e Informática, »3000-Delegatura para la protección del Consumidor, »3100-Dirección de Investigaciones de Protección al Consumidor      , »3200-Dirección de Investigaciones de Protección de Usuarios de Servicios de Comunicaciones , »141-Grupo de Trabajo de Gestión Documental y Archivo, »30-Oficina Asesora de Planeación, »104-Grupo de Trabajo de Notificaciones y Certificaciones"/>
    <x v="0"/>
    <s v="Cumplida"/>
    <n v="1"/>
    <s v="Se dio cumplimiento al producto el pasado 14 de noviembre de 2023, con la presentación del documento final del diagnóstico y la socialización del mismo por parte de los ingenieros de la OTI a la Delegatura"/>
    <d v="2023-11-14T00:00:00"/>
    <n v="1"/>
    <s v="Ok, verificado OAP. Se valida la descripción del avance"/>
    <d v="2023-11-14T00:00:00"/>
    <m/>
    <s v="NA"/>
    <n v="0.1"/>
    <m/>
  </r>
  <r>
    <s v="CONSUMIDOR"/>
    <x v="26"/>
    <s v="»3000-"/>
    <s v="Delegatura para la protección del Consumidor"/>
    <n v="3"/>
    <s v="3000-6-1"/>
    <s v="3000-6"/>
    <x v="1"/>
    <s v="Innovador"/>
    <s v="N/A"/>
    <s v="N/A"/>
    <s v="N/A"/>
    <s v="N/A"/>
    <s v="N/A"/>
    <s v="N/A"/>
    <s v="Evaluar escenarios para la ejecución del Piloto de anonimización de actos administrativos de pruebas y apelaciones en GYNA. (Documento de alcance del piloto/ único entregable)"/>
    <n v="0.33"/>
    <n v="3.3000000000000002E-2"/>
    <n v="1"/>
    <s v="Numérica"/>
    <s v="# de documentos escenarios del piloto / 1 Documento escenario del piloto"/>
    <d v="2023-02-01T00:00:00"/>
    <d v="2023-05-31T00:00:00"/>
    <s v="»20-Oficina de Tecnología e Informática, »3000-Delegatura para la protección del Consumidor, »3100-Dirección de Investigaciones de Protección al Consumidor      , »3200-Dirección de Investigaciones de Protección de Usuarios de Servicios de Comunicaciones , »141-Grupo de Trabajo de Gestión Documental y Archivo, »30-Oficina Asesora de Planeación, »104-Grupo de Trabajo de Notificaciones y Certificaciones"/>
    <x v="2"/>
    <s v="Cumplida"/>
    <n v="1"/>
    <s v="Se evaluaron los  escenarios  y se definieron las reglas de negocio que van aplicar a los actos administrativos que cuentan con plantilla en GYNA en donde se define que todo el texto que se encuentre entre los caracteres &lt;&lt; (alt+174) y &gt;&gt; (alt+175) se debe anonimizar._x000a_Así mismo se realiza la creación de estas reglas de negocio en la herramienta BLAZON y se realizan pruebas con documentos Word y PDF las cuales son satisfactorias"/>
    <d v="2023-05-31T00:00:00"/>
    <n v="1"/>
    <s v="Ok, verificado OAP. La evidencia concuerda con la actividad"/>
    <d v="2023-05-31T00:00:00"/>
    <s v="SI"/>
    <n v="1"/>
    <n v="3.3000000000000002E-2"/>
    <n v="1"/>
  </r>
  <r>
    <s v="CONSUMIDOR"/>
    <x v="26"/>
    <s v="»3000-"/>
    <s v="Delegatura para la protección del Consumidor"/>
    <n v="3"/>
    <s v="3000-6-2"/>
    <s v="3000-6"/>
    <x v="1"/>
    <s v="Innovador"/>
    <s v="N/A"/>
    <s v="N/A"/>
    <s v="N/A"/>
    <s v="N/A"/>
    <s v="N/A"/>
    <s v="N/A"/>
    <s v="Diagnóstico y/o ingeniería de detalle (Documento con el Diagnóstico que incluya el diagrama de la arquitectura propuesta en su versión inicial/ único entregable)."/>
    <n v="0.33"/>
    <n v="3.3000000000000002E-2"/>
    <n v="1"/>
    <s v="Numérica"/>
    <s v="# de documentos diagnósticos / 1 Documento con el Diagnóstico en su versión inicial"/>
    <d v="2023-06-01T00:00:00"/>
    <d v="2023-10-31T00:00:00"/>
    <s v="»20-Oficina de Tecnología e Informática, »3000-Delegatura para la protección del Consumidor, »3100-Dirección de Investigaciones de Protección al Consumidor      , »3200-Dirección de Investigaciones de Protección de Usuarios de Servicios de Comunicaciones , »141-Grupo de Trabajo de Gestión Documental y Archivo, »30-Oficina Asesora de Planeación, »104-Grupo de Trabajo de Notificaciones y Certificaciones"/>
    <x v="0"/>
    <s v="Cumplida"/>
    <n v="1"/>
    <s v="Se da cumplimiento a esta actividad con la construcción y entrega el documento con el diagnóstico que incluye el diagrama de la arquitectura propuesto en su versión inicial_x000a_"/>
    <d v="2023-10-31T00:00:00"/>
    <n v="1"/>
    <s v="Ok, verificado OAP. Se valida la descripción del avance"/>
    <d v="2023-10-31T00:00:00"/>
    <s v="SI"/>
    <n v="1"/>
    <n v="3.3000000000000002E-2"/>
    <n v="1"/>
  </r>
  <r>
    <s v="CONSUMIDOR"/>
    <x v="26"/>
    <s v="»3000-"/>
    <s v="Delegatura para la protección del Consumidor"/>
    <n v="3"/>
    <s v="3000-6-3"/>
    <s v="3000-6"/>
    <x v="1"/>
    <s v="Innovador"/>
    <s v="N/A"/>
    <s v="N/A"/>
    <s v="N/A"/>
    <s v="N/A"/>
    <s v="N/A"/>
    <s v="N/A"/>
    <s v="Socialización y presentación del objeto de estudio (Documento de  presentación final del diagnóstico, único entregable)"/>
    <n v="0.34"/>
    <n v="3.4000000000000002E-2"/>
    <n v="1"/>
    <s v="Numérica"/>
    <s v="# de documentos finales / 1 Documento de  presentación final del diagnóstico"/>
    <d v="2023-11-01T00:00:00"/>
    <d v="2023-11-30T00:00:00"/>
    <s v="»20-Oficina de Tecnología e Informática, »3000-Delegatura para la protección del Consumidor, »3100-Dirección de Investigaciones de Protección al Consumidor      , »3200-Dirección de Investigaciones de Protección de Usuarios de Servicios de Comunicaciones , »141-Grupo de Trabajo de Gestión Documental y Archivo, »30-Oficina Asesora de Planeación, »104-Grupo de Trabajo de Notificaciones y Certificaciones"/>
    <x v="0"/>
    <s v="Cumplida"/>
    <n v="1"/>
    <s v="Se dio cumplimiento a esta actividad el pasado 14 de noviembre de 2023, con la presentación del documento final del diagnóstico y la socialización del mismo por parte de los ingenieros de la OTI a la Delegatura"/>
    <d v="2023-11-14T00:00:00"/>
    <n v="1"/>
    <s v="Ok, verificado OAP. Se valida la descripción del avance"/>
    <d v="2023-11-14T00:00:00"/>
    <s v="SI"/>
    <n v="1"/>
    <n v="3.4000000000000002E-2"/>
    <n v="1"/>
  </r>
  <r>
    <s v="CONSUMIDOR"/>
    <x v="26"/>
    <s v="»3000-"/>
    <s v="Delegatura para la protección del Consumidor"/>
    <n v="3"/>
    <s v="3000-7"/>
    <s v="3000-7"/>
    <x v="0"/>
    <s v="Innovador"/>
    <s v="Fortalecer e implementar herramientas tecnológicas para identificar y atender las nuevas demandas que están surgiendo en la ciudadanía"/>
    <s v="6-Plan Estratégico de Tecnologías de la Información"/>
    <s v="SI"/>
    <s v="N/A"/>
    <s v=" 7. Fortalecimiento organizacional y simplificación de procesos,  10. Racionalización de trámites"/>
    <s v="N/A"/>
    <s v="Fase de diagnóstico del piloto de automatización de respuestas de archivos a través de la analítica predictiva, realizada (Documento de  presentación final del diagnóstico, único entregable)"/>
    <n v="0.1"/>
    <m/>
    <n v="1"/>
    <s v="Numérica"/>
    <s v="# de pilotos realizados / 1 piloto a realizar"/>
    <d v="2023-02-01T00:00:00"/>
    <d v="2023-11-30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io cumplimiento al producto el pasado 24 de noviembre de 2023, con la presentación del documento final del diagnóstico y la socialización del mismo por parte de los ingenieros de la OTI a la Delegatura"/>
    <d v="2023-11-24T00:00:00"/>
    <n v="1"/>
    <s v="Ok, verificado OAP. Se valida la descripción del avance"/>
    <d v="2023-11-24T00:00:00"/>
    <m/>
    <s v="NA"/>
    <n v="0.1"/>
    <m/>
  </r>
  <r>
    <s v="CONSUMIDOR"/>
    <x v="26"/>
    <s v="»3000-"/>
    <s v="Delegatura para la protección del Consumidor"/>
    <n v="3"/>
    <s v="3000-7-1"/>
    <s v="3000-7"/>
    <x v="1"/>
    <s v="Innovador"/>
    <s v="N/A"/>
    <s v="N/A"/>
    <s v="N/A"/>
    <s v="N/A"/>
    <s v="N/A"/>
    <s v="N/A"/>
    <s v="Evaluar escenarios para la ejecución del Piloto de automatización de respuestas de archivos a través de la analítica predictiva. (Documento de alcance del piloto/ único entregable)"/>
    <n v="0.33"/>
    <n v="3.3000000000000002E-2"/>
    <n v="1"/>
    <s v="Numérica"/>
    <s v="# de documentos escenarios del piloto / 1 Documento escenario del piloto"/>
    <d v="2023-02-01T00:00:00"/>
    <d v="2023-05-31T00:00:00"/>
    <s v="»20-Oficina de Tecnología e Informática, »3000-Delegatura para la protección del Consumidor, »3100-Dirección de Investigaciones de Protección al Consumidor      , »3200-Dirección de Investigaciones de Protección de Usuarios de Servicios de Comunicaciones "/>
    <x v="2"/>
    <s v="Cumplida"/>
    <n v="1"/>
    <s v="Se completó y entregó por parte de la OTI  el documento de alcance del piloto en cual se define el objetivo, los supuestos, excepciones, riesgos, descripción del proceso, fuentes de información, descripción de interoperabilidad, modelos de IA a evaluar, métricas para evaluar los modelos de IA, configuración del piloto del modelo, entre otros."/>
    <d v="2023-05-31T00:00:00"/>
    <n v="1"/>
    <s v="Ok, verificado OAP. La evidencia concuerda con la actividad"/>
    <d v="2023-05-31T00:00:00"/>
    <s v="SI"/>
    <n v="1"/>
    <n v="3.3000000000000002E-2"/>
    <n v="1"/>
  </r>
  <r>
    <s v="CONSUMIDOR"/>
    <x v="26"/>
    <s v="»3000-"/>
    <s v="Delegatura para la protección del Consumidor"/>
    <n v="3"/>
    <s v="3000-7-2"/>
    <s v="3000-7"/>
    <x v="1"/>
    <s v="Innovador"/>
    <s v="N/A"/>
    <s v="N/A"/>
    <s v="N/A"/>
    <s v="N/A"/>
    <s v="N/A"/>
    <s v="N/A"/>
    <s v="Diagnóstico y/o ingeniería de detalle (Documento con el Diagnóstico que incluya el diagrama de la arquitectura propuesta en su versión inicial/ único entregable)."/>
    <n v="0.33"/>
    <n v="3.3000000000000002E-2"/>
    <n v="1"/>
    <s v="Numérica"/>
    <s v="# de documentos diagnósticos / 1 Documento con el Diagnóstico en su versión inicial"/>
    <d v="2023-06-01T00:00:00"/>
    <d v="2023-10-31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construyó y entregó el documento de diagnóstico que describe el trabajo realizado en el desarrollo del piloto, los resultados obtenidos y las conclusiones y recomendaciones para etapas futuras de desarrollo. El documento incluye diagrama de arquitectura."/>
    <d v="2023-10-31T00:00:00"/>
    <n v="1"/>
    <s v="Ok, verificado OAP. Se valida la descripción del avance"/>
    <d v="2023-10-31T00:00:00"/>
    <s v="SI"/>
    <n v="1"/>
    <n v="3.3000000000000002E-2"/>
    <n v="1"/>
  </r>
  <r>
    <s v="CONSUMIDOR"/>
    <x v="26"/>
    <s v="»3000-"/>
    <s v="Delegatura para la protección del Consumidor"/>
    <n v="3"/>
    <s v="3000-7-3"/>
    <s v="3000-7"/>
    <x v="1"/>
    <s v="Innovador"/>
    <s v="N/A"/>
    <s v="N/A"/>
    <s v="N/A"/>
    <s v="N/A"/>
    <s v="N/A"/>
    <s v="N/A"/>
    <s v="Socialización y presentación del objeto de estudio (Documento de  presentación final del diagnóstico, único entregable)"/>
    <n v="0.34"/>
    <n v="3.4000000000000002E-2"/>
    <n v="1"/>
    <s v="Numérica"/>
    <s v="# de documentos finales / 1 Documento de  presentación final del diagnóstico"/>
    <d v="2023-11-01T00:00:00"/>
    <d v="2023-11-30T00:00:00"/>
    <s v="»20-Oficina de Tecnología e Informática, »3000-Delegatura para la protección del Consumidor, »3100-Dirección de Investigaciones de Protección al Consumidor      , »3200-Dirección de Investigaciones de Protección de Usuarios de Servicios de Comunicaciones "/>
    <x v="0"/>
    <s v="Cumplida"/>
    <n v="1"/>
    <s v="Se dio cumplimiento al producto el pasado 24 de noviembre de 2023, con la presentación del documento final del diagnóstico y la socialización del mismo por parte de los ingenieros de la OTI a la Delegatura"/>
    <d v="2023-11-24T00:00:00"/>
    <n v="1"/>
    <s v="Ok, verificado OAP. Se valida la descripción del avance"/>
    <d v="2023-11-24T00:00:00"/>
    <s v="SI"/>
    <n v="1"/>
    <n v="3.4000000000000002E-2"/>
    <n v="1"/>
  </r>
  <r>
    <s v="CONSUMIDOR"/>
    <x v="26"/>
    <s v="»3000-"/>
    <s v="Delegatura para la protección del Consumidor"/>
    <n v="3"/>
    <s v="3000-8"/>
    <s v="3000-8"/>
    <x v="0"/>
    <s v="Operativo"/>
    <s v="Diseñar e implementar una estrategia que fortalezca la analítica de datos institucional para la toma de decisiones y la prestación de servicios"/>
    <s v="5-CONPES"/>
    <s v="SI"/>
    <s v="N/A"/>
    <s v=" 17.Gestión de la información estadística,  15.Gestión del conocimiento y la innovación"/>
    <s v=" 12-PTEP - Iniciativas adicionales"/>
    <s v="Reportes sobre causas de sanciones impuestas por la Delegatura de Protección del Consumidor y las sentencias condenatorias proferidas por la Delegatura para Asuntos Jurisdiccionales, relacionados con servicios financieros del sector solidario, elaborados. (Actividad 2.35 del CONPES 4005) (Documentos con reportes consolidados)"/>
    <n v="0.1"/>
    <m/>
    <n v="2"/>
    <s v="Numérica"/>
    <s v="#Reportes realizados / 2 Reportes planeados"/>
    <d v="2023-03-01T00:00:00"/>
    <d v="2023-12-30T00:00:00"/>
    <s v="»3000-Delegatura para la protección del Consumidor, »3100-Dirección de Investigaciones de Protección al Consumidor      , »4000-Delegatura para Asuntos  Jurisdiccionales"/>
    <x v="0"/>
    <s v="Cumplida"/>
    <n v="1"/>
    <s v="&quot;Se da cumplimento a este producto con la se elaboración y  reporte No. 2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por el periodo comprendido entre 01/04/2023 al 30/09/2023&quot;._x000a_Este informe ya fue reportado a Supersolidaria y también se encuentra publicado en la página web de la SIC&quot;"/>
    <d v="2023-10-30T00:00:00"/>
    <n v="1"/>
    <s v="Ok, verificado OAP. Se valida la descripción del avance"/>
    <d v="2023-10-30T00:00:00"/>
    <m/>
    <s v="NA"/>
    <n v="0.1"/>
    <m/>
  </r>
  <r>
    <s v="CONSUMIDOR"/>
    <x v="26"/>
    <s v="»3000-"/>
    <s v="Delegatura para la protección del Consumidor"/>
    <n v="3"/>
    <s v="3000-8-1"/>
    <s v="3000-8"/>
    <x v="1"/>
    <s v="Operativo"/>
    <s v="N/A"/>
    <s v="N/A"/>
    <s v="N/A"/>
    <s v="N/A"/>
    <s v="N/A"/>
    <s v="N/A"/>
    <s v="Elaborar reporte No. 1 de información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1 documento con reporte consolidado del 01/10/2022 al 31/03/2023 / Único entregable)"/>
    <n v="0.5"/>
    <n v="0.05"/>
    <n v="1"/>
    <s v="Numérica"/>
    <s v="#Reportes realizados / 1 Reporte planeados"/>
    <d v="2023-04-01T00:00:00"/>
    <d v="2023-05-31T00:00:00"/>
    <s v="»3000-Delegatura para la protección del Consumidor, »3100-Dirección de Investigaciones de Protección al Consumidor      , »4000-Delegatura para Asuntos  Jurisdiccionales"/>
    <x v="2"/>
    <s v="Cumplida"/>
    <n v="1"/>
    <s v="El pasado mes de abril, se elaboró el reporte No. 1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por el periodo comprendido entre 01/10/2022 al 31/03/2023_x000a_Este informe ya fue reportado a Supersolidaria y también se encuentra publicado en la página web de la SIC._x000a_"/>
    <d v="2023-05-31T00:00:00"/>
    <n v="1"/>
    <s v="Ok, verificado OAP. La evidencia concuerda con la actividad y la fórmula para determinar el avance."/>
    <d v="2023-05-31T00:00:00"/>
    <s v="SI"/>
    <n v="1"/>
    <n v="0.05"/>
    <n v="1"/>
  </r>
  <r>
    <s v="CONSUMIDOR"/>
    <x v="26"/>
    <s v="»3000-"/>
    <s v="Delegatura para la protección del Consumidor"/>
    <n v="3"/>
    <s v="3000-8-2"/>
    <s v="3000-8"/>
    <x v="1"/>
    <s v="Operativo"/>
    <s v="N/A"/>
    <s v="N/A"/>
    <s v="N/A"/>
    <s v="N/A"/>
    <s v="N/A"/>
    <s v="N/A"/>
    <s v="Elaborar reporte No. 2 de información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1 documento con reporte consolidado del 01/04/2023 al 30/09/2023 / Único entregable)"/>
    <n v="0.5"/>
    <n v="0.05"/>
    <n v="1"/>
    <s v="Numérica"/>
    <s v="#Reportes realizados / 1 Reporte planeados"/>
    <d v="2023-10-03T00:00:00"/>
    <d v="2023-12-30T00:00:00"/>
    <s v="»3000-Delegatura para la protección del Consumidor, »3100-Dirección de Investigaciones de Protección al Consumidor      , »4000-Delegatura para Asuntos  Jurisdiccionales"/>
    <x v="0"/>
    <s v="Cumplida"/>
    <n v="1"/>
    <s v="&quot;El pasado mes de octubre, se elaboró el reporte No. 2 de las causas de sanciones impuestas por la Dirección de Investigaciones de Protección al Consumidor de la Delegatura para Protección del Consumidor, y las sentencias condenatorias proferidas por la Delegatura para Asuntos Jurisdiccionales, relacionados con servicios financieros del sector solidario, por el periodo comprendido entre 01/04/2023 al 30/09/2023_x000a_Este informe ya fue reportado a Supersolidaria y también se encuentra publicado en la página web de la SIC&quot;"/>
    <d v="2023-10-30T00:00:00"/>
    <n v="1"/>
    <s v="Ok, verificado OAP. Se valida la descripción del avance"/>
    <d v="2023-10-30T00:00:00"/>
    <s v="SI"/>
    <n v="1"/>
    <n v="0.05"/>
    <n v="1"/>
  </r>
  <r>
    <s v="CONSUMIDOR"/>
    <x v="26"/>
    <s v="»3000-"/>
    <s v="Delegatura para la protección del Consumidor"/>
    <n v="3"/>
    <s v="3000-9"/>
    <s v="3000-9"/>
    <x v="0"/>
    <s v="Innovador"/>
    <s v="Mejorar la atención y nuestro relacionamiento con los usuarios para consolidar la oferta institucional de servicios con enfoque en las regiones más apartadas del país"/>
    <s v="2-Analítica Institucional - Estadísticas"/>
    <s v="SI"/>
    <s v="N/A"/>
    <s v=" 9. Participación ciudadana en la gestión pública,  15.Gestión del conocimiento y la innovación"/>
    <s v=" 12-PTEP - Iniciativas adicionales"/>
    <s v="Charlas de protección al consumidor sobre operaciones de crédito realizadas a través de comercio electrónico a la ciudadanía, en trabajo conjunto con la Superintendencia Financiera, la Superintendencia de Sociedades y la Red Nacional para la protección del Consumidor, realizadas (fotografías de las charlas realizadas /único entregable)"/>
    <n v="0.1"/>
    <m/>
    <n v="5"/>
    <s v="Numérica"/>
    <s v="# de Charlas realizadas / 5  Charlas a realizar"/>
    <d v="2023-01-01T00:00:00"/>
    <d v="2023-12-30T00:00:00"/>
    <s v="»3000-Delegatura para la protección del Consumidor, »3003-Grupo de trabajo de Apoyo a la Red Nacional de Protección al Consumidor"/>
    <x v="0"/>
    <s v="Cumplida"/>
    <n v="1"/>
    <s v="Ok, verificado OAP. La evidencia concuerda con la producto y la fórmula para determinar el avance."/>
    <d v="2023-03-30T00:00:00"/>
    <n v="1"/>
    <s v="Ok, verificado OAP. La evidencia concuerda con la producto y la fórmula para determinar el avance."/>
    <d v="2023-03-30T00:00:00"/>
    <s v="SI"/>
    <s v="NA"/>
    <n v="0.1"/>
    <m/>
  </r>
  <r>
    <s v="CONSUMIDOR"/>
    <x v="26"/>
    <s v="»3000-"/>
    <s v="Delegatura para la protección del Consumidor"/>
    <n v="3"/>
    <s v="3000-9-1"/>
    <s v="3000-9"/>
    <x v="1"/>
    <s v="Innovador"/>
    <s v="N/A"/>
    <s v="N/A"/>
    <s v="N/A"/>
    <s v="N/A"/>
    <s v="N/A"/>
    <s v="N/A"/>
    <s v="Realizar reunión para definición de  charlas  (Pantallazo o planilla de asistencia / Único entregable)."/>
    <n v="0.2"/>
    <n v="2.0000000000000004E-2"/>
    <n v="1"/>
    <s v="Numérica"/>
    <s v="# reuniones para definición de charlas realizadas  /1 reunión para definición de charlas a realizar"/>
    <d v="2023-01-01T00:00:00"/>
    <d v="2023-02-28T00:00:00"/>
    <s v="»3000-Delegatura para la protección del Consumidor, »3003-Grupo de trabajo de Apoyo a la Red Nacional de Protección al Consumidor"/>
    <x v="1"/>
    <s v="Cumplida"/>
    <n v="1"/>
    <s v="El pasado 14 de febrero de 2023, se llevó a cabo la sesión en la cual se definieron las charlas a realizar"/>
    <d v="2023-02-14T00:00:00"/>
    <n v="1"/>
    <s v="Ok, verificado OAP. La evidencia concuerda con la actividad y la fórmula para determinar el avance."/>
    <d v="2023-02-14T00:00:00"/>
    <s v="SI"/>
    <n v="1"/>
    <n v="2.0000000000000004E-2"/>
    <n v="1"/>
  </r>
  <r>
    <s v="CONSUMIDOR"/>
    <x v="26"/>
    <s v="»3000-"/>
    <s v="Delegatura para la protección del Consumidor"/>
    <n v="3"/>
    <s v="3000-9-2"/>
    <s v="3000-9"/>
    <x v="1"/>
    <s v="Innovador"/>
    <s v="N/A"/>
    <s v="N/A"/>
    <s v="N/A"/>
    <s v="N/A"/>
    <s v="N/A"/>
    <s v="N/A"/>
    <s v="Charlas de protección al consumidor (fotografías de las charlas realizadas /único entregable)"/>
    <n v="0.8"/>
    <n v="8.0000000000000016E-2"/>
    <n v="5"/>
    <s v="Numérica"/>
    <s v="# charlas realizadas / 5 charlas a realizar_x000a_"/>
    <d v="2023-01-01T00:00:00"/>
    <d v="2023-12-30T00:00:00"/>
    <s v="»3000-Delegatura para la protección del Consumidor, »3003-Grupo de trabajo de Apoyo a la Red Nacional de Protección al Consumidor"/>
    <x v="0"/>
    <s v="Cumplida"/>
    <n v="1"/>
    <s v="Ok, verificado OAP. La evidencia concuerda con la actividad y la fórmula para determinar el avance."/>
    <d v="2023-03-30T00:00:00"/>
    <n v="1"/>
    <s v="Ok, verificado OAP. La evidencia concuerda con la actividad y la fórmula para determinar el avance."/>
    <d v="2023-03-30T00:00:00"/>
    <s v="SI"/>
    <n v="1"/>
    <n v="8.0000000000000016E-2"/>
    <n v="1"/>
  </r>
  <r>
    <s v="RED"/>
    <x v="27"/>
    <s v="»3003-"/>
    <s v="Grupo de trabajo de Apoyo a la Red Nacional de Protección al Consumidor"/>
    <n v="3"/>
    <s v="3003-1"/>
    <s v="3003-1"/>
    <x v="0"/>
    <s v="Operativo"/>
    <s v="Diversificar los canales de atención a las regiones, para fortalecer la cobertura nacional de los servicios de la Entidad"/>
    <s v="7-Ejecución Presupuestal 2022"/>
    <s v="NO"/>
    <s v="  7»Incremento de la cobertura de los servicios de la red nacional de protección al consumidor en el territorio  nacional"/>
    <s v=" 8. Servicio al ciudadano"/>
    <s v=" 1- Plan Anual de Adquisiciones"/>
    <s v="Servicios de atención a la ciudadanía en el territorio nacional, realizados (Informe mensual acumulado de atenciones realizadas)"/>
    <n v="0.14000000000000001"/>
    <m/>
    <n v="330000"/>
    <s v="Numérica"/>
    <s v="# de servicios de atención realizados /330.000atenciones a realizar"/>
    <d v="2023-01-16T00:00:00"/>
    <d v="2023-12-15T00:00:00"/>
    <s v="»3003-Grupo de trabajo de Apoyo a la Red Nacional de Protección al Consumidor"/>
    <x v="0"/>
    <s v="Cumplida"/>
    <n v="1.0680000000000001"/>
    <s v="Con corte a 31 de diciembre se realizaron 352.378 atenciones de las 330.000 programadas en la última modificación de Plan de Acción 2023. Lo cual equivale a un cumplimiento del 106,8%(En el informe no se cambio la meta ya que oficalmente nos la comunicaron en este seguimiento)"/>
    <d v="2023-12-29T00:00:00"/>
    <n v="1"/>
    <s v="Se reportaron las evidencias que permiten verificar el cumplimiento del producto. Para efectos de calculo de indicadores se registra 100%"/>
    <d v="2023-12-29T00:00:00"/>
    <m/>
    <s v="NA"/>
    <n v="0.14000000000000001"/>
    <m/>
  </r>
  <r>
    <s v="RED"/>
    <x v="27"/>
    <s v="»3003-"/>
    <s v="Grupo de trabajo de Apoyo a la Red Nacional de Protección al Consumidor"/>
    <n v="3"/>
    <s v="3003-1-1"/>
    <s v="3003-1"/>
    <x v="1"/>
    <s v="Operativo"/>
    <s v="N/A"/>
    <s v="N/A"/>
    <s v="N/A"/>
    <s v="N/A"/>
    <s v="N/A"/>
    <s v="N/A"/>
    <s v="Mantener en operación las casas regionales del consumidor de bienes y servicios a nivel nacional (Informe bimestral de operación de las casas regionales)"/>
    <n v="0.4"/>
    <n v="5.6000000000000008E-2"/>
    <n v="15"/>
    <s v="Numérica"/>
    <s v="# de casas regionales mantenidas /15 casas regionales a mantener"/>
    <d v="2023-01-16T00:00:00"/>
    <d v="2023-12-15T00:00:00"/>
    <s v="»3003-Grupo de trabajo de Apoyo a la Red Nacional de Protección al Consumidor"/>
    <x v="0"/>
    <s v="Cumplida"/>
    <n v="1"/>
    <s v="Para el periodo evaluado se entrega el 6 informe de operación de las casas regionales, cumpliendo con la meta de 6 infomes bimensuales."/>
    <d v="2023-12-29T00:00:00"/>
    <n v="1"/>
    <s v="Se evidencia los soportes que permiten validar el cumplimiento de la actividad "/>
    <d v="2023-12-29T00:00:00"/>
    <s v="SI"/>
    <n v="1"/>
    <n v="5.6000000000000008E-2"/>
    <n v="1"/>
  </r>
  <r>
    <s v="RED"/>
    <x v="27"/>
    <s v="»3003-"/>
    <s v="Grupo de trabajo de Apoyo a la Red Nacional de Protección al Consumidor"/>
    <n v="3"/>
    <s v="3003-1-2"/>
    <s v="3003-1"/>
    <x v="1"/>
    <s v="Operativo"/>
    <s v="N/A"/>
    <s v="N/A"/>
    <s v="N/A"/>
    <s v="N/A"/>
    <s v="N/A"/>
    <s v="N/A"/>
    <s v="Mantener en operación las casas locales del consumidor de bienes y servicios a nivel nacional (Informe bimestral de operación de las casas locales)"/>
    <n v="0.3"/>
    <n v="4.2000000000000003E-2"/>
    <n v="6"/>
    <s v="Numérica"/>
    <s v="# de casas locales mantenidas/6 casas locales a mantener"/>
    <d v="2023-01-10T00:00:00"/>
    <d v="2023-12-15T00:00:00"/>
    <s v="»3003-Grupo de trabajo de Apoyo a la Red Nacional de Protección al Consumidor"/>
    <x v="0"/>
    <s v="Cumplida"/>
    <n v="1"/>
    <s v="Para el periodo evaluado se presenta el sexto informe de operación de las   Casas Locales . Se presentan 6 informes de 6 con cumplimiento del 100%"/>
    <d v="2023-12-29T00:00:00"/>
    <n v="1"/>
    <s v="Se evidencia los soportes que permiten validar el cumplimiento de la actividad "/>
    <d v="2023-12-29T00:00:00"/>
    <s v="SI"/>
    <n v="1"/>
    <n v="4.2000000000000003E-2"/>
    <n v="1"/>
  </r>
  <r>
    <s v="RED"/>
    <x v="27"/>
    <s v="»3003-"/>
    <s v="Grupo de trabajo de Apoyo a la Red Nacional de Protección al Consumidor"/>
    <n v="3"/>
    <s v="3003-1-3"/>
    <s v="3003-1"/>
    <x v="1"/>
    <s v="Operativo"/>
    <s v="N/A"/>
    <s v="N/A"/>
    <s v="N/A"/>
    <s v="N/A"/>
    <s v="N/A"/>
    <s v="N/A"/>
    <s v="Mantener en operación las Rutas del Consumidor con operación en el Territorio Nacional (Informe bimestral de operación de las rutas del consumidor 2023) "/>
    <n v="0.3"/>
    <n v="4.2000000000000003E-2"/>
    <n v="5"/>
    <s v="Numérica"/>
    <s v="# de Rutas del Consumidor mantenidas/5 Rutas del Consumidor a mantener"/>
    <d v="2023-01-16T00:00:00"/>
    <d v="2023-12-15T00:00:00"/>
    <s v="»3003-Grupo de trabajo de Apoyo a la Red Nacional de Protección al Consumidor"/>
    <x v="0"/>
    <s v="Cumplida"/>
    <n v="1"/>
    <s v="Con corte a 29 de diciembre se presenta el sexto informe de operación de la rutas del consumidor, Incluye soporte Plan Navidad donde las rutas estuvieron prestando los servicios en diferentes localidads de la ciudad de Bogotá. Cumpliendo con el 100% de la actividad."/>
    <d v="2023-12-29T00:00:00"/>
    <n v="1"/>
    <s v="Se evidencia los soportes que permiten validar el cumplimiento de la actividad "/>
    <d v="2023-12-29T00:00:00"/>
    <s v="SI"/>
    <n v="1"/>
    <n v="4.2000000000000003E-2"/>
    <n v="1"/>
  </r>
  <r>
    <s v="RED"/>
    <x v="27"/>
    <s v="»3003-"/>
    <s v="Grupo de trabajo de Apoyo a la Red Nacional de Protección al Consumidor"/>
    <n v="3"/>
    <s v="3003-2"/>
    <s v="3003-2"/>
    <x v="0"/>
    <s v="Operativo"/>
    <s v="Incentivar a los empresarios en la implementación de estrategias preventivas para la protección de los consumidores"/>
    <s v="7-Ejecución Presupuestal 2022"/>
    <s v="NO"/>
    <s v="  7»Incremento de la cobertura de los servicios de la red nacional de protección al consumidor en el territorio  nacional"/>
    <s v=" 8. Servicio al ciudadano"/>
    <s v=" 1- Plan Anual de Adquisiciones"/>
    <s v="Jornadas de divulgación realizadas (Informe mensual de jornadas de divulgación acumulado)"/>
    <n v="0.14000000000000001"/>
    <m/>
    <n v="36000"/>
    <s v="Numérica"/>
    <s v="# de jornadas de divulgación realizadas/36000 jornadas de divulgación a realizar"/>
    <d v="2023-01-15T00:00:00"/>
    <d v="2023-12-15T00:00:00"/>
    <s v="»3003-Grupo de trabajo de Apoyo a la Red Nacional de Protección al Consumidor"/>
    <x v="0"/>
    <s v="Cumplida"/>
    <n v="1.08"/>
    <s v="Con corte a 29 de diciembre se presenta  Informe acumulado de divulgaciones donde se evidencia que e realizaron 38.961 divulgaciones de las 36.000 programadas (en el informe no se alcanzó a modificar la meta). Lo cual indica un cumplimiento del 108%"/>
    <d v="2023-12-29T00:00:00"/>
    <n v="1"/>
    <s v="Se reportaron las evidencias que permiten verificar el cumplimiento del producto. Para efectos de calculo de indicadores se registra 100%"/>
    <d v="2023-12-29T00:00:00"/>
    <m/>
    <s v="NA"/>
    <n v="0.14000000000000001"/>
    <m/>
  </r>
  <r>
    <s v="RED"/>
    <x v="27"/>
    <s v="»3003-"/>
    <s v="Grupo de trabajo de Apoyo a la Red Nacional de Protección al Consumidor"/>
    <n v="3"/>
    <s v="3003-2-1"/>
    <s v="3003-2"/>
    <x v="1"/>
    <s v="Operativo"/>
    <s v="N/A"/>
    <s v="N/A"/>
    <s v="N/A"/>
    <s v="N/A"/>
    <s v="N/A"/>
    <s v="N/A"/>
    <s v="Definir y aprobar la Estrategia de Prevención, promoción y Articulación -EPPA- establecimientos de comercio, por parte de la coordinación de la RNPC (Documento y cronograma de la Estrategia de Prevención, promoción y articulación -EPPA- /único entregable)"/>
    <n v="0.2"/>
    <n v="2.8000000000000004E-2"/>
    <n v="1"/>
    <s v="Numérica"/>
    <s v="# de estrategias definidas y aprobadas /1 estrategia a definir y aprobar"/>
    <d v="2023-01-15T00:00:00"/>
    <d v="2023-01-31T00:00:00"/>
    <s v="»3003-Grupo de trabajo de Apoyo a la Red Nacional de Protección al Consumidor"/>
    <x v="1"/>
    <s v="Cumplida"/>
    <n v="1"/>
    <s v="Dentro del tiempo programado se cumplido con la definición y aprobación de la estrategia EPPA 2023"/>
    <d v="2023-01-31T00:00:00"/>
    <n v="1"/>
    <s v="De acuerdo con el soporte entregado la actividad fue cumplida "/>
    <d v="2023-01-31T00:00:00"/>
    <s v="SI"/>
    <n v="1"/>
    <n v="2.8000000000000004E-2"/>
    <n v="1"/>
  </r>
  <r>
    <s v="RED"/>
    <x v="27"/>
    <s v="»3003-"/>
    <s v="Grupo de trabajo de Apoyo a la Red Nacional de Protección al Consumidor"/>
    <n v="3"/>
    <s v="3003-2-2"/>
    <s v="3003-2"/>
    <x v="1"/>
    <s v="Operativo"/>
    <s v="N/A"/>
    <s v="N/A"/>
    <s v="N/A"/>
    <s v="N/A"/>
    <s v="N/A"/>
    <s v="N/A"/>
    <s v="Ejecutar la Estrategia de Prevención, promoción y Articulación -EPPA- establecimientos de comercio (seguimiento trimestral al cronograma de la Estrategia de Prevención, promoción y articulación -EPPA- e informe final de actividades)"/>
    <n v="0.5"/>
    <n v="7.0000000000000007E-2"/>
    <n v="1"/>
    <s v="Porcentual"/>
    <s v="% de Estrategia ejecutada /100% de la Estrategia a ejecutar"/>
    <d v="2023-01-15T00:00:00"/>
    <d v="2023-12-15T00:00:00"/>
    <s v="»3003-Grupo de trabajo de Apoyo a la Red Nacional de Protección al Consumidor"/>
    <x v="0"/>
    <s v="Cumplida"/>
    <n v="1"/>
    <s v="Para el periodo evaluado se presenta el tercer (3) informe de segimiento a las actividades de divulgación de los tres programados. Cumpliendo con el 100% de la actividad"/>
    <d v="2023-10-31T00:00:00"/>
    <n v="1"/>
    <s v="Se evidencia los soportes que permiten validar el cumplimiento de la actividad "/>
    <d v="2023-10-31T00:00:00"/>
    <s v="SI"/>
    <n v="1"/>
    <n v="7.0000000000000007E-2"/>
    <n v="1"/>
  </r>
  <r>
    <s v="RED"/>
    <x v="27"/>
    <s v="»3003-"/>
    <s v="Grupo de trabajo de Apoyo a la Red Nacional de Protección al Consumidor"/>
    <n v="3"/>
    <s v="3003-2-3"/>
    <s v="3003-2"/>
    <x v="1"/>
    <s v="Operativo"/>
    <s v="N/A"/>
    <s v="N/A"/>
    <s v="N/A"/>
    <s v="N/A"/>
    <s v="N/A"/>
    <s v="N/A"/>
    <s v="Desarrollar campañas de divulgación en fechas especiales y en distintos lugares del país con alto impacto a la ciudadanía en temas de Protección al Consumidor- Ley 1480 de 2011 (Informe por campaña)"/>
    <n v="0.3"/>
    <n v="4.2000000000000003E-2"/>
    <n v="8"/>
    <s v="Numérica"/>
    <s v="# de campañas desarrolladas/8 campañas a desarrollar"/>
    <d v="2023-03-01T00:00:00"/>
    <d v="2023-12-15T00:00:00"/>
    <s v="»3003-Grupo de trabajo de Apoyo a la Red Nacional de Protección al Consumidor"/>
    <x v="0"/>
    <s v="Cumplida"/>
    <n v="1"/>
    <s v="Para este periodo se presentan los informes de las cpampañas 5, 6,7 y 8. Cumpliendo con la actividad de realizar 8 campañas de divulgación"/>
    <d v="2023-10-31T00:00:00"/>
    <n v="1"/>
    <s v="Se evidencia los soportes que permiten validar el cumplimiento de la actividad "/>
    <d v="2023-10-31T00:00:00"/>
    <s v="SI"/>
    <n v="1"/>
    <n v="4.2000000000000003E-2"/>
    <n v="1"/>
  </r>
  <r>
    <s v="RED"/>
    <x v="27"/>
    <s v="»3003-"/>
    <s v="Grupo de trabajo de Apoyo a la Red Nacional de Protección al Consumidor"/>
    <n v="3"/>
    <s v="3003-3"/>
    <s v="3003-3"/>
    <x v="0"/>
    <s v="Operativo"/>
    <s v="Incrementar las actividades de difusión y pedagogía en el marco de las funciones de la SIC, para empoderar a usuarios y consumidores. "/>
    <s v="7-Ejecución Presupuestal 2022"/>
    <s v="SI"/>
    <s v="  7»Incremento de la cobertura de los servicios de la red nacional de protección al consumidor en el territorio  nacional"/>
    <s v=" 8. Servicio al ciudadano"/>
    <s v=" 1- Plan Anual de Adquisiciones"/>
    <s v="Jornadas de Capacitación sobre las normas de Protección al Consumidor, buenas prácticas comerciales y la dinámica y misionalidad de la RNPC realizadas,  (Informe mensual acumulado de capacitaciones realizadas)"/>
    <n v="0.14000000000000001"/>
    <m/>
    <n v="4500"/>
    <s v="Numérica"/>
    <s v="# de capacitaciones realizadas/4500 capacitaciones a realizar"/>
    <d v="2023-01-15T00:00:00"/>
    <d v="2023-12-15T00:00:00"/>
    <s v="»3003-Grupo de trabajo de Apoyo a la Red Nacional de Protección al Consumidor"/>
    <x v="0"/>
    <s v="Cumplida"/>
    <n v="1.2230000000000001"/>
    <s v="Con corte al 29 de diciembre se realizaron 5.506 capacitaciones de las  4500 programadas (en el informe no alcanzó a quedar actualizada la meta) llegando a un cumplimiento del 122.3%"/>
    <d v="2023-12-29T00:00:00"/>
    <n v="1"/>
    <s v="Se reportaron las evidencias que permiten verificar el cumplimiento del producto. Para efectos de calculo de indicadores se registra 100%"/>
    <d v="2023-12-29T00:00:00"/>
    <m/>
    <s v="NA"/>
    <n v="0.14000000000000001"/>
    <m/>
  </r>
  <r>
    <s v="RED"/>
    <x v="27"/>
    <s v="»3003-"/>
    <s v="Grupo de trabajo de Apoyo a la Red Nacional de Protección al Consumidor"/>
    <n v="3"/>
    <s v="3003-3-1"/>
    <s v="3003-3"/>
    <x v="1"/>
    <s v="Operativo"/>
    <s v="N/A"/>
    <s v="N/A"/>
    <s v="N/A"/>
    <s v="N/A"/>
    <s v="N/A"/>
    <s v="N/A"/>
    <s v="Definir, aprobar y realizar seguimiento al cronograma de capacitaciones por parte del coordinador de la RNPC  (Cronograma  de capacitaciones)"/>
    <n v="0.3"/>
    <n v="4.2000000000000003E-2"/>
    <n v="1"/>
    <s v="Numérica"/>
    <s v="# cronograma de capacitaciones realizado / 1 cronograma a realizar"/>
    <d v="2023-01-15T00:00:00"/>
    <d v="2023-01-31T00:00:00"/>
    <s v="»3003-Grupo de trabajo de Apoyo a la Red Nacional de Protección al Consumidor"/>
    <x v="1"/>
    <s v="Cumplida"/>
    <n v="1"/>
    <s v="Durante el mes de enero se definido y aprobó el cronograma de capacitaciones por parte del coordinador de la RNPC."/>
    <d v="2023-01-31T00:00:00"/>
    <n v="1"/>
    <s v="De acuerdo con el soporte entregado en el primer seguimiento  la actividad fue cumplida "/>
    <d v="2023-01-31T00:00:00"/>
    <s v="SI"/>
    <n v="1"/>
    <n v="4.2000000000000003E-2"/>
    <n v="1"/>
  </r>
  <r>
    <s v="RED"/>
    <x v="27"/>
    <s v="»3003-"/>
    <s v="Grupo de trabajo de Apoyo a la Red Nacional de Protección al Consumidor"/>
    <n v="3"/>
    <s v="3003-3-2"/>
    <s v="3003-3"/>
    <x v="1"/>
    <s v="Operativo"/>
    <s v="N/A"/>
    <s v="N/A"/>
    <s v="N/A"/>
    <s v="N/A"/>
    <s v="N/A"/>
    <s v="N/A"/>
    <s v="Capacitar a las alcadias municipales y locales en el adecuado ejercicio de las funciones de policía administrativa que en materia de protección al consumidor le asisten a las autoridades territoriales, (informe trimestral de actividades)"/>
    <n v="0.1"/>
    <n v="1.4000000000000002E-2"/>
    <n v="300"/>
    <s v="Numérica"/>
    <s v="# de capacitaciones realizadas/300 capacitaciones a realizar"/>
    <d v="2023-02-01T00:00:00"/>
    <d v="2023-12-15T00:00:00"/>
    <s v="»3003-Grupo de trabajo de Apoyo a la Red Nacional de Protección al Consumidor"/>
    <x v="0"/>
    <s v="Vencida"/>
    <s v="85.3%"/>
    <s v="Para este corte se presenta un solo informe consolidado final de capacitaciones ya que la actividad la realiza el mismo grupo, Para esta actividad se realizaron un total de 256 capacitaciones en facultades administrativas alcaldes de las 300 programadas"/>
    <d v="2023-12-29T00:00:00"/>
    <n v="0.85299999999999998"/>
    <s v="Se evidencia los soportes que permiten validar el avance registrado por la actividad "/>
    <d v="2023-12-29T00:00:00"/>
    <s v="SI"/>
    <n v="0.85299999999999998"/>
    <n v="1.1942000000000001E-2"/>
    <n v="0.85299999999999998"/>
  </r>
  <r>
    <s v="RED"/>
    <x v="27"/>
    <s v="»3003-"/>
    <s v="Grupo de trabajo de Apoyo a la Red Nacional de Protección al Consumidor"/>
    <n v="3"/>
    <s v="3003-3-3"/>
    <s v="3003-3"/>
    <x v="1"/>
    <s v="Operativo"/>
    <s v="N/A"/>
    <s v="N/A"/>
    <s v="N/A"/>
    <s v="N/A"/>
    <s v="N/A"/>
    <s v="N/A"/>
    <s v="Capacitar a comerciantes y tenderos para fortalecer conocimientos en materia de protección al consumidor y generar buenas practicas comerciales. (informe trimestral de actividades)"/>
    <n v="0.1"/>
    <n v="1.4000000000000002E-2"/>
    <n v="200"/>
    <s v="Numérica"/>
    <s v="# de capacitaciones realizadas/200 capacitaciones a realizar"/>
    <d v="2023-02-01T00:00:00"/>
    <d v="2023-12-15T00:00:00"/>
    <s v="»3003-Grupo de trabajo de Apoyo a la Red Nacional de Protección al Consumidor"/>
    <x v="0"/>
    <s v="Vencida"/>
    <s v="96.5%"/>
    <s v="Para este corte se presenta un solo informe consolidado final de capacitaciones ya que la actividad la realiza el mismo grupo, Para esta actividad se realizaron un total de 193 capacitaciones a tenderos  de las 200 programadas"/>
    <d v="2023-12-29T00:00:00"/>
    <n v="0.96299999999999997"/>
    <s v="Se evidencia los soportes que permiten validar el avance registrado por la actividad "/>
    <d v="2023-12-29T00:00:00"/>
    <s v="SI"/>
    <n v="0.96299999999999997"/>
    <n v="1.3482000000000001E-2"/>
    <n v="0.96299999999999997"/>
  </r>
  <r>
    <s v="RED"/>
    <x v="27"/>
    <s v="»3003-"/>
    <s v="Grupo de trabajo de Apoyo a la Red Nacional de Protección al Consumidor"/>
    <n v="3"/>
    <s v="3003-3-4"/>
    <s v="3003-3"/>
    <x v="1"/>
    <s v="Operativo"/>
    <s v="N/A"/>
    <s v="N/A"/>
    <s v="N/A"/>
    <s v="N/A"/>
    <s v="N/A"/>
    <s v="N/A"/>
    <s v="Capacitar a consumidores, comerciantes, empresarios, colegios y a la sociedad en general en las normas de Protección al Consumidor, dinámica y misionalidad de la RNPC , (informe trimestral de actividades)"/>
    <n v="0.5"/>
    <n v="7.0000000000000007E-2"/>
    <n v="3400"/>
    <s v="Numérica"/>
    <s v="# de capacitaciones realizadas/3400 capacitaciones a realizar"/>
    <d v="2023-03-01T00:00:00"/>
    <d v="2023-12-15T00:00:00"/>
    <s v="»3003-Grupo de trabajo de Apoyo a la Red Nacional de Protección al Consumidor"/>
    <x v="0"/>
    <s v="Cumplida"/>
    <s v="126.45%"/>
    <s v="Para este corte se presenta un solo informe consolidado final de capacitaciones ya que la actividad la realiza el mismo grupo, Para esta actividad se realizaron un total de 5058 capacitaciones generales  de las 4000 programadas"/>
    <d v="2023-12-29T00:00:00"/>
    <n v="1"/>
    <s v="Se evidencia los soportes que permiten validar el avance registrado para la actividad. Se ajusta verificación a 100 para calculo de indicadores de seguimiento"/>
    <d v="2023-12-29T00:00:00"/>
    <s v="SI"/>
    <n v="1"/>
    <n v="7.0000000000000007E-2"/>
    <n v="1"/>
  </r>
  <r>
    <s v="RED"/>
    <x v="27"/>
    <s v="»3003-"/>
    <s v="Grupo de trabajo de Apoyo a la Red Nacional de Protección al Consumidor"/>
    <n v="3"/>
    <s v="3003-4"/>
    <s v="3003-4"/>
    <x v="0"/>
    <s v="Innovador"/>
    <s v="Establecer programas de oferta de los servicios de la SIC enfocados a la economía social, turismo y reindustrialización con enfoque en cobertura nacional"/>
    <s v="7-Ejecución Presupuestal 2022"/>
    <s v="NO"/>
    <s v="  7»Incremento de la cobertura de los servicios de la red nacional de protección al consumidor en el territorio  nacional"/>
    <s v=" 15.Gestión del conocimiento y la innovación,  9. Participación ciudadana en la gestión pública"/>
    <s v=" 1- Plan Anual de Adquisiciones"/>
    <s v="Programa CONSUFONDO ejecutado (Avance trimestral de  actividades e informe Final)"/>
    <n v="7.0000000000000007E-2"/>
    <m/>
    <n v="100"/>
    <s v="Porcentual"/>
    <s v="% de programa CONSUFONDO ejecutado/ 100% del Programa CONSUFONDO a ejecutar"/>
    <d v="2023-02-01T00:00:00"/>
    <d v="2023-12-31T00:00:00"/>
    <s v="»3003-Grupo de trabajo de Apoyo a la Red Nacional de Protección al Consumidor"/>
    <x v="0"/>
    <s v="Cumplida"/>
    <n v="1"/>
    <s v="Se presenta como evidencia del Producto el informe final de ejecución del Programa CONSUFONDO dentro del término estanblecido"/>
    <d v="2023-11-30T00:00:00"/>
    <n v="1"/>
    <s v="Se reportaron las evidencias que permiten verificar el cumplimiento del producto "/>
    <d v="2023-11-30T00:00:00"/>
    <m/>
    <s v="NA"/>
    <n v="7.0000000000000007E-2"/>
    <m/>
  </r>
  <r>
    <s v="RED"/>
    <x v="27"/>
    <s v="»3003-"/>
    <s v="Grupo de trabajo de Apoyo a la Red Nacional de Protección al Consumidor"/>
    <n v="3"/>
    <s v="3003-4-1"/>
    <s v="3003-4"/>
    <x v="1"/>
    <s v="Innovador"/>
    <s v="N/A"/>
    <s v="N/A"/>
    <s v="N/A"/>
    <s v="N/A"/>
    <s v="N/A"/>
    <s v="N/A"/>
    <s v="Socializar la convocatoria de CONSUFONDO a grupos de interés o grupos de valor establecidos en la cartilla. (Informe de socialización de la Cartilla de CONSUFONDO con grupos de valor e interés / Único entregable)"/>
    <n v="0.05"/>
    <n v="3.5000000000000005E-3"/>
    <n v="1"/>
    <s v="Numérica"/>
    <s v="# de convocatorias CONSUFONDO socializadas / 1 convocatoria CONSUFONDO a socializar"/>
    <d v="2023-02-01T00:00:00"/>
    <d v="2023-03-17T00:00:00"/>
    <s v="»3003-Grupo de trabajo de Apoyo a la Red Nacional de Protección al Consumidor"/>
    <x v="1"/>
    <s v="Cumplida"/>
    <n v="1"/>
    <s v="La cartilla se socializó a los diferentes entes interesados a participar en la convocatoria de confufondo desde el 7 de febrero hasta el 16 de marzo de 2023 incluyendo jornadas presenciales y virtuales"/>
    <d v="2023-03-17T00:00:00"/>
    <n v="1"/>
    <s v="De acuerdo con el soporte entregado la actividad fue cumplida "/>
    <d v="2023-03-17T00:00:00"/>
    <s v="SI"/>
    <n v="1"/>
    <n v="3.5000000000000005E-3"/>
    <n v="1"/>
  </r>
  <r>
    <s v="RED"/>
    <x v="27"/>
    <s v="»3003-"/>
    <s v="Grupo de trabajo de Apoyo a la Red Nacional de Protección al Consumidor"/>
    <n v="3"/>
    <s v="3003-4-2"/>
    <s v="3003-4"/>
    <x v="1"/>
    <s v="Innovador"/>
    <s v="N/A"/>
    <s v="N/A"/>
    <s v="N/A"/>
    <s v="N/A"/>
    <s v="N/A"/>
    <s v="N/A"/>
    <s v="Elaborar estudios previos y enviarlos al Grupo de Contratación(Documento elaborado / único entregable)"/>
    <n v="0.15"/>
    <n v="1.0500000000000001E-2"/>
    <n v="1"/>
    <s v="Numérica"/>
    <s v="# de estudios previos elaborados / 1 estudio previo a elaborar "/>
    <d v="2023-03-01T00:00:00"/>
    <d v="2023-03-31T00:00:00"/>
    <s v="»3003-Grupo de trabajo de Apoyo a la Red Nacional de Protección al Consumidor"/>
    <x v="1"/>
    <s v="Cumplida"/>
    <n v="1"/>
    <s v="Para este periodo se elaboraron los estudios previos del programa Consufondo y fueron enviados al grupo de contratos quienes presentaron sus observaciones y aprobación."/>
    <d v="2023-03-22T00:00:00"/>
    <n v="1"/>
    <s v="De acuerdo con el soporte entregado la actividad fue cumplida "/>
    <d v="2023-03-22T00:00:00"/>
    <s v="SI"/>
    <n v="1"/>
    <n v="1.0500000000000001E-2"/>
    <n v="1"/>
  </r>
  <r>
    <s v="RED"/>
    <x v="27"/>
    <s v="»3003-"/>
    <s v="Grupo de trabajo de Apoyo a la Red Nacional de Protección al Consumidor"/>
    <n v="3"/>
    <s v="3003-4-3"/>
    <s v="3003-4"/>
    <x v="1"/>
    <s v="Innovador"/>
    <s v="N/A"/>
    <s v="N/A"/>
    <s v="N/A"/>
    <s v="N/A"/>
    <s v="N/A"/>
    <s v="N/A"/>
    <s v="Solicitar la contratación a Secretaría General con el visto bueno de la Dirección Financiera y el Grupo de Contratación (Memorando/único entregable) "/>
    <n v="0.05"/>
    <n v="3.5000000000000005E-3"/>
    <n v="1"/>
    <s v="Numérica"/>
    <s v="# de contrataciones solicitadas/ 1 contratación a solicitar"/>
    <d v="2023-04-03T00:00:00"/>
    <d v="2023-04-07T00:00:00"/>
    <s v="»3003-Grupo de trabajo de Apoyo a la Red Nacional de Protección al Consumidor"/>
    <x v="2"/>
    <s v="Cumplida"/>
    <n v="1"/>
    <s v="Con fecha 30 de marzo se envió memorando a Secretaria General solicitando se surta la etapa contractual ."/>
    <d v="2023-03-30T00:00:00"/>
    <n v="1"/>
    <s v="De acuerdo con el soporte entregado en el primer seguimiento  la actividad fue cumplida "/>
    <d v="2023-04-30T00:00:00"/>
    <s v="SI"/>
    <n v="1"/>
    <n v="3.5000000000000005E-3"/>
    <n v="1"/>
  </r>
  <r>
    <s v="RED"/>
    <x v="27"/>
    <s v="»3003-"/>
    <s v="Grupo de trabajo de Apoyo a la Red Nacional de Protección al Consumidor"/>
    <n v="3"/>
    <s v="3003-4-4"/>
    <s v="3003-4"/>
    <x v="1"/>
    <s v="Innovador"/>
    <s v="N/A"/>
    <s v="N/A"/>
    <s v="N/A"/>
    <s v="N/A"/>
    <s v="N/A"/>
    <s v="N/A"/>
    <s v="Revisar la solicitud de contratación y realizar los ajustes cuando haya lugar a ello  (Correo electrónico del abogado a cargo informando la publicación del proceso en SECOP y/o pantallazo de publicación)"/>
    <n v="0.1"/>
    <n v="7.000000000000001E-3"/>
    <n v="1"/>
    <s v="Numérica"/>
    <s v="# de contrataciones revisadas y ajustadas / 1 contratación a revisar y ajustar"/>
    <d v="2023-04-07T00:00:00"/>
    <d v="2023-04-10T00:00:00"/>
    <s v="»3003-Grupo de trabajo de Apoyo a la Red Nacional de Protección al Consumidor, »105-Grupo de Trabajo  Contratación"/>
    <x v="2"/>
    <s v="Cumplida"/>
    <n v="1"/>
    <s v="Con corte a 31 de marzo el grupo de contratos nos compartió la evidencia de la publicación del proceso en el SECOP .(Actividad compartida)."/>
    <d v="2023-03-31T00:00:00"/>
    <n v="1"/>
    <s v="De acuerdo con el soporte entregado en el primer seguimiento  la actividad fue cumplida "/>
    <d v="2023-04-30T00:00:00"/>
    <s v="SI"/>
    <n v="1"/>
    <n v="7.000000000000001E-3"/>
    <n v="1"/>
  </r>
  <r>
    <s v="RED"/>
    <x v="27"/>
    <s v="»3003-"/>
    <s v="Grupo de trabajo de Apoyo a la Red Nacional de Protección al Consumidor"/>
    <n v="3"/>
    <s v="3003-4-5"/>
    <s v="3003-4"/>
    <x v="2"/>
    <s v="Innovador"/>
    <s v="N/A"/>
    <s v="N/A"/>
    <s v="N/A"/>
    <s v="N/A"/>
    <s v="N/A"/>
    <s v="N/A"/>
    <s v="Desarrollar el proceso contractual (Resolución declaratoria de desierto o contrato suscrito o captura de pantalla del SECOP con la cancelación del proceso/único entregable)._x000a_"/>
    <n v="0.25"/>
    <n v="1.7500000000000002E-2"/>
    <n v="1"/>
    <s v="Numérica"/>
    <s v="# de procesos contractuales desarrollados/ 1 proceso contractual a desarrollar "/>
    <d v="2023-04-11T00:00:00"/>
    <d v="2023-06-26T00:00:00"/>
    <s v="»105-Grupo de Trabajo  Contratación"/>
    <x v="2"/>
    <s v="Cumplida"/>
    <n v="1"/>
    <s v="Con fecha 21 de junio de 2023, se adjudicaron recursos de la convocatoria “Fondo de Proyectos de Protección al_x000a_Consumidor”- CONSUFONDO SIC 005 de 2023"/>
    <d v="2023-06-21T00:00:00"/>
    <n v="1"/>
    <s v="De acuerdo con el soporte entregado (contrato) la actividad fue cumplida "/>
    <d v="2023-06-20T00:00:00"/>
    <s v="SI"/>
    <n v="1"/>
    <n v="1.7500000000000002E-2"/>
    <m/>
  </r>
  <r>
    <s v="RED"/>
    <x v="27"/>
    <s v="»3003-"/>
    <s v="Grupo de trabajo de Apoyo a la Red Nacional de Protección al Consumidor"/>
    <n v="3"/>
    <s v="3003-4-6"/>
    <s v="3003-4"/>
    <x v="1"/>
    <s v="Innovador"/>
    <s v="N/A"/>
    <s v="N/A"/>
    <s v="N/A"/>
    <s v="N/A"/>
    <s v="N/A"/>
    <s v="N/A"/>
    <s v="Realizar informe mensual de supervisión a la ejecución del Programa Consufondo (Informe mensual de actividades) "/>
    <n v="0.4"/>
    <n v="2.8000000000000004E-2"/>
    <n v="4"/>
    <s v="Numérica"/>
    <s v="# de Informes mensual de ejecución realizados /4 informe mensuales de ejecución realizados"/>
    <d v="2023-07-01T00:00:00"/>
    <d v="2023-12-31T00:00:00"/>
    <s v="»3003-Grupo de trabajo de Apoyo a la Red Nacional de Protección al Consumidor"/>
    <x v="0"/>
    <s v="Cumplida"/>
    <n v="1"/>
    <s v="Con fecha 23 de noviembra se presenta el cuarto informe de seguimiento a la ejecución del Programa CONSUFONDO  de los 4 programados."/>
    <d v="2023-11-23T00:00:00"/>
    <n v="1"/>
    <s v="Se evidencia los soportes que permiten validar el cumplimiento de la actividad "/>
    <d v="2023-11-23T00:00:00"/>
    <s v="SI"/>
    <n v="1"/>
    <n v="2.8000000000000004E-2"/>
    <n v="1"/>
  </r>
  <r>
    <s v="RED"/>
    <x v="27"/>
    <s v="»3003-"/>
    <s v="Grupo de trabajo de Apoyo a la Red Nacional de Protección al Consumidor"/>
    <n v="3"/>
    <s v="3003-5"/>
    <s v="3003-5"/>
    <x v="0"/>
    <s v="Operativo"/>
    <s v="Incentivar a los empresarios en la implementación de estrategias preventivas para la protección de los consumidores"/>
    <s v="7-Ejecución Presupuestal 2022"/>
    <s v="NO"/>
    <s v="  7»Incremento de la cobertura de los servicios de la red nacional de protección al consumidor en el territorio  nacional"/>
    <s v=" 9. Participación ciudadana en la gestión pública,  8. Servicio al ciudadano"/>
    <s v=" 1- Plan Anual de Adquisiciones"/>
    <s v="Sensibilizaciones en Metrología Legal y Reglamentos Técnicos realizadas (Reporte tablero de control mensual acumulado)"/>
    <n v="0.06"/>
    <m/>
    <n v="3000"/>
    <s v="Numérica"/>
    <s v="# de sensibilizaciones realizadas/3000 sensibilizaciones a realizar"/>
    <d v="2023-01-16T00:00:00"/>
    <d v="2023-12-15T00:00:00"/>
    <s v="»3003-Grupo de trabajo de Apoyo a la Red Nacional de Protección al Consumidor"/>
    <x v="0"/>
    <s v="Cumplida"/>
    <n v="1.02"/>
    <s v="Con corte 30 de noviembre se presenta tablero de control acumulado de las sensibilizaciones, logrando un total de 3053 divulgaciones de las 3000 programadas. Lo cual equivale a un cumplimiento del 102%"/>
    <d v="2023-11-30T00:00:00"/>
    <n v="1"/>
    <s v="Se reportaron las evidencias que permiten verificar el cumplimiento del producto. Para efectos de calculo de indicadores se registra 100%"/>
    <d v="2023-11-30T00:00:00"/>
    <m/>
    <s v="NA"/>
    <n v="0.06"/>
    <m/>
  </r>
  <r>
    <s v="RED"/>
    <x v="27"/>
    <s v="»3003-"/>
    <s v="Grupo de trabajo de Apoyo a la Red Nacional de Protección al Consumidor"/>
    <n v="3"/>
    <s v="3003-5-1"/>
    <s v="3003-5"/>
    <x v="1"/>
    <s v="Operativo"/>
    <s v="N/A"/>
    <s v="N/A"/>
    <s v="N/A"/>
    <s v="N/A"/>
    <s v="N/A"/>
    <s v="N/A"/>
    <s v="Definir y entregar cronogramas mensuales de actividades  de sensibilización en Reglamentos Técnicos y Metrología Legal (Cronograma mensual)"/>
    <n v="0.2"/>
    <n v="1.2E-2"/>
    <n v="10"/>
    <s v="Numérica"/>
    <s v="# de cronograma realizados/11 cronogramas a realizar"/>
    <d v="2023-01-16T00:00:00"/>
    <d v="2023-11-15T00:00:00"/>
    <s v="»3003-Grupo de trabajo de Apoyo a la Red Nacional de Protección al Consumidor"/>
    <x v="0"/>
    <s v="Cumplida"/>
    <n v="1"/>
    <s v="Coforme a la solicitud de modificación del Plan de Acción, para este corte se presenta el cronograma numero 10 de 10 el cual correponde a la programación de las sensibilizaciones realizadas en el mes de noviembre. "/>
    <d v="2023-11-01T00:00:00"/>
    <n v="1"/>
    <s v="Se evidencia los soportes que permiten validar el cumplimiento de la actividad "/>
    <d v="2023-11-01T00:00:00"/>
    <s v="SI"/>
    <n v="1"/>
    <n v="1.2E-2"/>
    <n v="1"/>
  </r>
  <r>
    <s v="RED"/>
    <x v="27"/>
    <s v="»3003-"/>
    <s v="Grupo de trabajo de Apoyo a la Red Nacional de Protección al Consumidor"/>
    <n v="3"/>
    <s v="3003-5-2"/>
    <s v="3003-5"/>
    <x v="1"/>
    <s v="Operativo"/>
    <s v="N/A"/>
    <s v="N/A"/>
    <s v="N/A"/>
    <s v="N/A"/>
    <s v="N/A"/>
    <s v="N/A"/>
    <s v="Realizar seguimiento a las ejecución de actividades de sensibilización en Reglamentos Técnicos y Metrología Legal (Informe trimestral de actividades)"/>
    <n v="0.8"/>
    <n v="4.8000000000000001E-2"/>
    <n v="4"/>
    <s v="Numérica"/>
    <s v="# de seguimientos realizados / 4 seguimientos a realizar"/>
    <d v="2023-02-01T00:00:00"/>
    <d v="2023-12-15T00:00:00"/>
    <s v="»3003-Grupo de trabajo de Apoyo a la Red Nacional de Protección al Consumidor"/>
    <x v="0"/>
    <s v="Cumplida"/>
    <n v="1"/>
    <s v="Para el periodo se presenta el cuarto informe de seguimiento de ejecución de las actividades de Sensibilización "/>
    <d v="2023-11-30T00:00:00"/>
    <n v="1"/>
    <s v="Se evidencia los soportes que permiten validar el cumplimiento de la actividad "/>
    <d v="2023-11-30T00:00:00"/>
    <s v="SI"/>
    <n v="1"/>
    <n v="4.8000000000000001E-2"/>
    <n v="1"/>
  </r>
  <r>
    <s v="RED"/>
    <x v="27"/>
    <s v="»3003-"/>
    <s v="Grupo de trabajo de Apoyo a la Red Nacional de Protección al Consumidor"/>
    <n v="3"/>
    <s v="3003-6"/>
    <s v="3003-6"/>
    <x v="0"/>
    <s v="Operativo"/>
    <s v="Diseñar e implementar una estrategia que fortalezca la analítica de datos institucional para la toma de decisiones y la prestación de servicios"/>
    <s v="7-Ejecución Presupuestal 2022"/>
    <s v="NO"/>
    <s v="  7»Incremento de la cobertura de los servicios de la red nacional de protección al consumidor en el territorio  nacional"/>
    <s v=" 17.Gestión de la información estadística,  18. Seguimiento y evaluación del desempeño institucional"/>
    <s v=" 1- Plan Anual de Adquisiciones"/>
    <s v="Medición de la calidad de los servicios de la RNPC (Reporte tablero de control mensual acumulado, con un porcentaje de satisfacción mayor al 90%)"/>
    <n v="0.06"/>
    <m/>
    <n v="90"/>
    <s v="Porcentual"/>
    <s v="% Resultado de satisfacción obtenido / 90% Resultado de satisfacción a obtener"/>
    <d v="2023-02-01T00:00:00"/>
    <d v="2023-11-30T00:00:00"/>
    <s v="»3003-Grupo de trabajo de Apoyo a la Red Nacional de Protección al Consumidor"/>
    <x v="0"/>
    <s v="Cumplida"/>
    <n v="1"/>
    <s v="Para el periodo evaluado se presentan los  tableros de octubre y noviembre donde se evidencia  que el porcentaje de satisfacción es superior al 95%"/>
    <d v="2023-11-30T00:00:00"/>
    <n v="1"/>
    <s v="Se reportaron las evidencias que permiten verificar el cumplimiento del producto "/>
    <d v="2023-11-30T00:00:00"/>
    <m/>
    <s v="NA"/>
    <n v="0.06"/>
    <m/>
  </r>
  <r>
    <s v="RED"/>
    <x v="27"/>
    <s v="»3003-"/>
    <s v="Grupo de trabajo de Apoyo a la Red Nacional de Protección al Consumidor"/>
    <n v="3"/>
    <s v="3003-6-1"/>
    <s v="3003-6"/>
    <x v="1"/>
    <s v="Operativo"/>
    <s v="N/A"/>
    <s v="N/A"/>
    <s v="N/A"/>
    <s v="N/A"/>
    <s v="N/A"/>
    <s v="N/A"/>
    <s v="Actualizar y aprobar la estrategia del proceso de  seguimiento por parte del coordinador de la RNPC (Documento de estrategia del proceso de seguimiento/único entregable) "/>
    <n v="0.1"/>
    <n v="6.0000000000000001E-3"/>
    <n v="1"/>
    <s v="Numérica"/>
    <s v="# de estrategias actualizadas y aprobadas/1 estrategia a actualizar y aprobar"/>
    <d v="2023-02-02T00:00:00"/>
    <d v="2023-02-28T00:00:00"/>
    <s v="»3003-Grupo de trabajo de Apoyo a la Red Nacional de Protección al Consumidor"/>
    <x v="1"/>
    <s v="Cumplida"/>
    <n v="1"/>
    <s v="Para este periodo se actualizo y aprobó la estrategia de seguimiento a los servicios prestados por los programas de casas y rutas del consumidor de bienes y servicios, por parte del coordinador de la RNPC."/>
    <d v="2023-02-20T00:00:00"/>
    <n v="1"/>
    <s v="De acuerdo con el soporte entregado la actividad fue cumplida "/>
    <d v="2023-02-20T00:00:00"/>
    <s v="SI"/>
    <n v="1"/>
    <n v="6.0000000000000001E-3"/>
    <n v="1"/>
  </r>
  <r>
    <s v="RED"/>
    <x v="27"/>
    <s v="»3003-"/>
    <s v="Grupo de trabajo de Apoyo a la Red Nacional de Protección al Consumidor"/>
    <n v="3"/>
    <s v="3003-6-2"/>
    <s v="3003-6"/>
    <x v="1"/>
    <s v="Operativo"/>
    <s v="N/A"/>
    <s v="N/A"/>
    <s v="N/A"/>
    <s v="N/A"/>
    <s v="N/A"/>
    <s v="N/A"/>
    <s v="Implementar la estrategia del proceso de control y seguimiento de los servicios de la RNPC (Informe de seguimiento donde se evidencie el cumplimiento de satisfacción mensual a las actividades de la RNPC)"/>
    <n v="0.7"/>
    <n v="4.1999999999999996E-2"/>
    <n v="10"/>
    <s v="Numérica"/>
    <s v="# de estrategias implementadas/10 estrategias a implementar"/>
    <d v="2023-02-01T00:00:00"/>
    <d v="2023-11-30T00:00:00"/>
    <s v="»3003-Grupo de trabajo de Apoyo a la Red Nacional de Protección al Consumidor"/>
    <x v="0"/>
    <s v="Cumplida"/>
    <n v="1"/>
    <s v="Para el periodo evaluado se presentan los informes de seguimiento de octubre y noviembre. Completando así los 10 informes de los 10 programados."/>
    <d v="2023-12-04T00:00:00"/>
    <n v="1"/>
    <s v="Se evidencia los soportes que permiten validar el cumplimiento de la actividad "/>
    <d v="2023-12-04T00:00:00"/>
    <s v="SI"/>
    <n v="1"/>
    <n v="4.1999999999999996E-2"/>
    <n v="1"/>
  </r>
  <r>
    <s v="RED"/>
    <x v="27"/>
    <s v="»3003-"/>
    <s v="Grupo de trabajo de Apoyo a la Red Nacional de Protección al Consumidor"/>
    <n v="3"/>
    <s v="3003-6-3"/>
    <s v="3003-6"/>
    <x v="1"/>
    <s v="Operativo"/>
    <s v="N/A"/>
    <s v="N/A"/>
    <s v="N/A"/>
    <s v="N/A"/>
    <s v="N/A"/>
    <s v="N/A"/>
    <s v="Realizar transferencia documental de la vigencia 2020 de la documentación generada por la RNPC al archivo central de la SIC (1 informe de avance y informe final con copia del FUID)"/>
    <n v="0.1"/>
    <n v="6.0000000000000001E-3"/>
    <n v="1"/>
    <s v="Numérica"/>
    <s v="Número de transferencias realizadas /Número de transferencias  programados "/>
    <d v="2023-02-01T00:00:00"/>
    <d v="2023-05-30T00:00:00"/>
    <s v="»3003-Grupo de trabajo de Apoyo a la Red Nacional de Protección al Consumidor"/>
    <x v="2"/>
    <s v="Cumplida"/>
    <n v="1"/>
    <s v="Esta actividad se entrego con cumplimiento del 100% en el segundo seguimiento, toda vez que la misma no tenia avances ya que el  archivo central no se reciben avances. Sin embargo se adjunta un soporte de verificación por parte del grupo de gestión documental donde se indica que la información se encuentra completa para ser entregada."/>
    <d v="2023-03-31T00:00:00"/>
    <n v="1"/>
    <s v="El área justificó vía correo electrónico por replica la razón por la cual no presentó el entregable de informe de avance en el segundo seguimiento, pero esta justificación solo llego hasta el tercer seguimiento. La evidencia de informe final puede ser consultado en el  segundo seguimiento"/>
    <d v="2023-03-31T00:00:00"/>
    <s v="SI"/>
    <n v="1"/>
    <n v="6.0000000000000001E-3"/>
    <n v="1"/>
  </r>
  <r>
    <s v="RED"/>
    <x v="27"/>
    <s v="»3003-"/>
    <s v="Grupo de trabajo de Apoyo a la Red Nacional de Protección al Consumidor"/>
    <n v="3"/>
    <s v="3003-6-4"/>
    <s v="3003-6"/>
    <x v="1"/>
    <s v="Operativo"/>
    <s v="N/A"/>
    <s v="N/A"/>
    <s v="N/A"/>
    <s v="N/A"/>
    <s v="N/A"/>
    <s v="N/A"/>
    <s v="Realizar inspección documental en las casas del consumidor de bienes y servicios de acuerdo al plan de trabajo establecido (2 Informes de seguimiento donde se evidencie las actividades realizadas)"/>
    <n v="0.1"/>
    <n v="6.0000000000000001E-3"/>
    <n v="20"/>
    <s v="Numérica"/>
    <s v="# de inspecciones realizadas /20 inspecciones a realizar"/>
    <d v="2023-02-01T00:00:00"/>
    <d v="2023-11-30T00:00:00"/>
    <s v="»3003-Grupo de trabajo de Apoyo a la Red Nacional de Protección al Consumidor"/>
    <x v="0"/>
    <s v="Cumplida"/>
    <n v="1"/>
    <s v="Para el periodo evaluado se realizaron 7 visitas de inspección documen cumpliendo la meta de 20 visita programadas"/>
    <d v="2023-11-30T00:00:00"/>
    <n v="1"/>
    <s v="Se evidencia los soportes que permiten validar el cumplimiento de la actividad "/>
    <d v="2023-11-30T00:00:00"/>
    <s v="SI"/>
    <n v="1"/>
    <n v="6.0000000000000001E-3"/>
    <n v="1"/>
  </r>
  <r>
    <s v="RED"/>
    <x v="27"/>
    <s v="»3003-"/>
    <s v="Grupo de trabajo de Apoyo a la Red Nacional de Protección al Consumidor"/>
    <n v="3"/>
    <s v="3003-7"/>
    <s v="3003-7"/>
    <x v="0"/>
    <s v="Operativo"/>
    <s v="Mejorar la atención y nuestro relacionamiento con los usuarios para consolidar la oferta institucional de servicios con enfoque en las regiones más apartadas del país"/>
    <s v="7-Ejecución Presupuestal 2022"/>
    <s v="NO"/>
    <s v="  7»Incremento de la cobertura de los servicios de la red nacional de protección al consumidor en el territorio  nacional"/>
    <s v=" 8. Servicio al ciudadano,  15.Gestión del conocimiento y la innovación,  9. Participación ciudadana en la gestión pública"/>
    <s v=" 1- Plan Anual de Adquisiciones"/>
    <s v="Municipios del territorio nacional con presencia de la Ruta del Consumidor, (Reporte Tablero de control mensual acumulado de los municipios visitados)"/>
    <n v="0.14000000000000001"/>
    <m/>
    <n v="300"/>
    <s v="Numérica"/>
    <s v="# de municipios visitados / 300 municipios a visitar"/>
    <d v="2023-01-16T00:00:00"/>
    <d v="2023-12-15T00:00:00"/>
    <s v="»3003-Grupo de trabajo de Apoyo a la Red Nacional de Protección al Consumidor"/>
    <x v="0"/>
    <s v="Cumplida"/>
    <n v="1.02"/>
    <s v="Con corte a 30 de noviembre se presentan 2 tableros octubre y noviembre  con seguimiento acumulado de municipios visitados. Se logra visitar 308 municipios de los 300 programados"/>
    <d v="2023-12-29T00:00:00"/>
    <n v="1"/>
    <s v="Se reportaron las evidencias que permiten verificar el cumplimiento del producto. Para efectos de calculo de indicadores se registra 100%"/>
    <d v="2023-12-29T00:00:00"/>
    <m/>
    <s v="NA"/>
    <n v="0.14000000000000001"/>
    <m/>
  </r>
  <r>
    <s v="RED"/>
    <x v="27"/>
    <s v="»3003-"/>
    <s v="Grupo de trabajo de Apoyo a la Red Nacional de Protección al Consumidor"/>
    <n v="3"/>
    <s v="3003-7-1"/>
    <s v="3003-7"/>
    <x v="1"/>
    <s v="Operativo"/>
    <s v="N/A"/>
    <s v="N/A"/>
    <s v="N/A"/>
    <s v="N/A"/>
    <s v="N/A"/>
    <s v="N/A"/>
    <s v="Elaborar cronograma de departamentos y municipios a visitar durante la vigencia 2023 (Cronograma con programación 2023/Único entregable)"/>
    <n v="0.2"/>
    <n v="2.8000000000000004E-2"/>
    <n v="1"/>
    <s v="Numérica"/>
    <s v="# de cronograma elaborado/1 cronograma a elaborar"/>
    <d v="2023-01-16T00:00:00"/>
    <d v="2023-01-31T00:00:00"/>
    <s v="»3003-Grupo de trabajo de Apoyo a la Red Nacional de Protección al Consumidor"/>
    <x v="1"/>
    <s v="Cumplida"/>
    <n v="1"/>
    <s v="Para este periodo se elaboró y aprobó el cronograma de departamentos y municipios a visitar durante la vigencia 2023"/>
    <d v="2023-01-31T00:00:00"/>
    <n v="1"/>
    <s v="De acuerdo con el soporte entregado la actividad fue cumplida "/>
    <d v="2023-01-31T00:00:00"/>
    <s v="SI"/>
    <n v="1"/>
    <n v="2.8000000000000004E-2"/>
    <n v="1"/>
  </r>
  <r>
    <s v="RED"/>
    <x v="27"/>
    <s v="»3003-"/>
    <s v="Grupo de trabajo de Apoyo a la Red Nacional de Protección al Consumidor"/>
    <n v="3"/>
    <s v="3003-7-2"/>
    <s v="3003-7"/>
    <x v="1"/>
    <s v="Operativo"/>
    <s v="N/A"/>
    <s v="N/A"/>
    <s v="N/A"/>
    <s v="N/A"/>
    <s v="N/A"/>
    <s v="N/A"/>
    <s v="Seguimiento a cronograma mediante mapa georreferenciado de municipios visitados (Mapa de visitas Georreferenciado actualizado mensualmente)"/>
    <n v="0.5"/>
    <n v="7.0000000000000007E-2"/>
    <n v="11"/>
    <s v="Numérica"/>
    <s v="# Mapa de visitas Georreferenciado actualizado / 11 mapas a georreferenciar actualizados "/>
    <d v="2023-01-16T00:00:00"/>
    <d v="2023-12-15T00:00:00"/>
    <s v="»3003-Grupo de trabajo de Apoyo a la Red Nacional de Protección al Consumidor"/>
    <x v="0"/>
    <s v="Cumplida"/>
    <n v="1"/>
    <s v="Con corte a 30 de noviembre se presentan 2 mapas georeferenciados con localización de municipios visitados. Cumpliendo con la meta de 11 mapas georeferenciados "/>
    <d v="2023-11-30T00:00:00"/>
    <n v="1"/>
    <s v="Se evidencia los soportes que permiten validar el cumplimiento de la actividad "/>
    <d v="2023-11-30T00:00:00"/>
    <s v="SI"/>
    <n v="1"/>
    <n v="7.0000000000000007E-2"/>
    <n v="1"/>
  </r>
  <r>
    <s v="RED"/>
    <x v="27"/>
    <s v="»3003-"/>
    <s v="Grupo de trabajo de Apoyo a la Red Nacional de Protección al Consumidor"/>
    <n v="3"/>
    <s v="3003-7-3"/>
    <s v="3003-7"/>
    <x v="1"/>
    <s v="Operativo"/>
    <s v="N/A"/>
    <s v="N/A"/>
    <s v="N/A"/>
    <s v="N/A"/>
    <s v="N/A"/>
    <s v="N/A"/>
    <s v="Realizar Operación Especial (Informe de operación/único entregable) "/>
    <n v="0.3"/>
    <n v="4.2000000000000003E-2"/>
    <n v="1"/>
    <s v="Numérica"/>
    <s v="Informe de operación realizado/Informe de operación programado"/>
    <d v="2023-03-01T00:00:00"/>
    <d v="2023-08-01T00:00:00"/>
    <s v="»3003-Grupo de trabajo de Apoyo a la Red Nacional de Protección al Consumidor"/>
    <x v="3"/>
    <s v="Cumplida"/>
    <n v="1"/>
    <s v="Con corte a 30 de septiembre se entrega informe de operación especial dando cumplimento a la actividad."/>
    <d v="2023-07-31T00:00:00"/>
    <n v="1"/>
    <s v="Las evidencias permiten validar el cumplimiento de la actividad"/>
    <d v="2023-07-31T00:00:00"/>
    <s v="SI"/>
    <n v="1"/>
    <n v="4.2000000000000003E-2"/>
    <n v="1"/>
  </r>
  <r>
    <s v="RED"/>
    <x v="27"/>
    <s v="»3003-"/>
    <s v="Grupo de trabajo de Apoyo a la Red Nacional de Protección al Consumidor"/>
    <n v="3"/>
    <s v="3003-8"/>
    <s v="3003-8"/>
    <x v="0"/>
    <s v="Operativo"/>
    <s v="Incrementar las actividades de difusión y pedagogía en el marco de las funciones de la SIC, para empoderar a usuarios y consumidores. "/>
    <s v="1-Datos principales  del Programa de Gobierno"/>
    <s v="NO"/>
    <s v="  7»Incremento de la cobertura de los servicios de la red nacional de protección al consumidor en el territorio  nacional"/>
    <s v=" 8. Servicio al ciudadano"/>
    <s v=" 1- Plan Anual de Adquisiciones"/>
    <s v="Piloto de difusiones de los servicios de las casas del consumidor de bienes y servicios, realizado (Reporte mensual del plan de trabajo y cronograma)"/>
    <n v="0.04"/>
    <m/>
    <n v="100"/>
    <s v="Porcentual"/>
    <s v="% de piloto realizado/ 100% del piloto a realizar"/>
    <d v="2023-03-01T00:00:00"/>
    <d v="2023-08-31T00:00:00"/>
    <s v="»3003-Grupo de trabajo de Apoyo a la Red Nacional de Protección al Consumidor"/>
    <x v="3"/>
    <s v="Cumplida"/>
    <n v="1"/>
    <s v="Para este periodo se presenta informe final e informe mensual de seguimiento"/>
    <d v="2023-07-31T00:00:00"/>
    <n v="1"/>
    <s v="Las evidencias permiten validar el cumplimiento del producto "/>
    <d v="2023-07-31T00:00:00"/>
    <s v="SI"/>
    <s v="NA"/>
    <n v="0.04"/>
    <m/>
  </r>
  <r>
    <s v="RED"/>
    <x v="27"/>
    <s v="»3003-"/>
    <s v="Grupo de trabajo de Apoyo a la Red Nacional de Protección al Consumidor"/>
    <n v="3"/>
    <s v="3003-8-1"/>
    <s v="3003-8"/>
    <x v="1"/>
    <s v="Operativo"/>
    <s v="N/A"/>
    <s v="N/A"/>
    <s v="N/A"/>
    <s v="N/A"/>
    <s v="N/A"/>
    <s v="N/A"/>
    <s v="Definir y aprobar plan de trabajo y cronograma Piloto de Difusiones  (Documento y cronograma/único entregable)"/>
    <n v="0.2"/>
    <n v="8.0000000000000002E-3"/>
    <n v="1"/>
    <s v="Numérica"/>
    <s v="# de Plan de trabajo definido y aprobado /1 Plan de trabajo a definir y aprobar"/>
    <d v="2023-03-01T00:00:00"/>
    <d v="2023-03-31T00:00:00"/>
    <s v="»3003-Grupo de trabajo de Apoyo a la Red Nacional de Protección al Consumidor"/>
    <x v="1"/>
    <s v="Cumplida"/>
    <n v="1"/>
    <s v="Para este periodo se definió y aprobó el plan de trabajo  y cronograma para la realización de las difusiones de la rnpc"/>
    <d v="2023-03-30T00:00:00"/>
    <n v="1"/>
    <s v="De acuerdo con el soporte entregado la actividad fue cumplida. Se presenta documento con cronograma incluido  "/>
    <d v="2023-03-30T00:00:00"/>
    <s v="SI"/>
    <n v="1"/>
    <n v="8.0000000000000002E-3"/>
    <n v="1"/>
  </r>
  <r>
    <s v="RED"/>
    <x v="27"/>
    <s v="»3003-"/>
    <s v="Grupo de trabajo de Apoyo a la Red Nacional de Protección al Consumidor"/>
    <n v="3"/>
    <s v="3003-8-2"/>
    <s v="3003-8"/>
    <x v="1"/>
    <s v="Operativo"/>
    <s v="N/A"/>
    <s v="N/A"/>
    <s v="N/A"/>
    <s v="N/A"/>
    <s v="N/A"/>
    <s v="N/A"/>
    <s v="Ejecutar Piloto de Difusiones (informe final de actividades)"/>
    <n v="0.8"/>
    <n v="3.2000000000000001E-2"/>
    <n v="1"/>
    <s v="Numérica"/>
    <s v="# de piloto de difusiones ejecutados / 1 piloto de difusiones a ejecutar"/>
    <d v="2023-04-01T00:00:00"/>
    <d v="2023-07-31T00:00:00"/>
    <s v="»3003-Grupo de trabajo de Apoyo a la Red Nacional de Protección al Consumidor"/>
    <x v="3"/>
    <s v="Cumplida"/>
    <n v="1"/>
    <s v="Para este periodo se presenta informe final  de actividades"/>
    <d v="2023-07-31T00:00:00"/>
    <n v="1"/>
    <s v="Las evidencias permiten validar el cumplimiento de la actividad"/>
    <d v="2023-07-31T00:00:00"/>
    <s v="SI"/>
    <n v="1"/>
    <n v="3.2000000000000001E-2"/>
    <n v="1"/>
  </r>
  <r>
    <s v="RED"/>
    <x v="27"/>
    <s v="»3003-"/>
    <s v="Grupo de trabajo de Apoyo a la Red Nacional de Protección al Consumidor"/>
    <n v="3"/>
    <s v="3003-9"/>
    <s v="3003-9"/>
    <x v="0"/>
    <s v="Operativo SI"/>
    <s v="Diversificar los canales de atención a las regiones, para fortalecer la cobertura nacional de los servicios de la Entidad"/>
    <s v="7-Ejecución Presupuestal 2022"/>
    <s v="NO"/>
    <s v="  7»Incremento de la cobertura de los servicios de la red nacional de protección al consumidor en el territorio  nacional"/>
    <s v=" 8. Servicio al ciudadano"/>
    <s v=" 1- Plan Anual de Adquisiciones"/>
    <s v="Servicio de Arreglo Directo para solución de conflictos, realizados (Realizar el 35% de los encuentros de servicio de Arreglo Directo  en las Casas y Rutas del Consumidor  de Bienes y Servicios/Informe mensual  acumulado)"/>
    <n v="0.06"/>
    <m/>
    <n v="35"/>
    <s v="Porcentual"/>
    <s v="% de servicio de arreglo directo para solución de conflictos realizados /35% de servicio de arreglo directo para solución de conflictos a realizar"/>
    <d v="2023-01-16T00:00:00"/>
    <d v="2023-12-15T00:00:00"/>
    <s v="»3003-Grupo de trabajo de Apoyo a la Red Nacional de Protección al Consumidor"/>
    <x v="0"/>
    <s v="Cumplida"/>
    <n v="1"/>
    <s v="Para el periodo se presenta informes mensuales de octubre noviembre y diciembre de arreglo directo donde se evidencia un cumplimiento mayor al 35%"/>
    <d v="2023-12-29T00:00:00"/>
    <n v="1"/>
    <s v="Se reportaron las evidencias que permiten verificar el cumplimiento del producto "/>
    <d v="2023-12-29T00:00:00"/>
    <m/>
    <s v="NA"/>
    <n v="0.06"/>
    <m/>
  </r>
  <r>
    <s v="RED"/>
    <x v="27"/>
    <s v="»3003-"/>
    <s v="Grupo de trabajo de Apoyo a la Red Nacional de Protección al Consumidor"/>
    <n v="3"/>
    <s v="3003-9-1"/>
    <s v="3003-9"/>
    <x v="1"/>
    <s v="Operativo"/>
    <s v="N/A"/>
    <s v="N/A"/>
    <s v="N/A"/>
    <s v="N/A"/>
    <s v="N/A"/>
    <s v="N/A"/>
    <s v="Realizar Jornadas de Arreglo Directo- Día de la Solución  (una por semestre) Informe de actividades realizadas"/>
    <n v="0.4"/>
    <n v="2.4E-2"/>
    <n v="2"/>
    <s v="Numérica"/>
    <s v="# de jornadas de Arreglo Directo realizadas / 2 jornadas de Arreglo Directo a realizar"/>
    <d v="2023-05-01T00:00:00"/>
    <d v="2023-11-30T00:00:00"/>
    <s v="»3003-Grupo de trabajo de Apoyo a la Red Nacional de Protección al Consumidor"/>
    <x v="0"/>
    <s v="Cumplida"/>
    <n v="1"/>
    <s v="Para este periodo se presenta el segundo Informe (2) del evento día de las soluciones de los 2 programados. Lo que representa un cumplimiento del 100% "/>
    <d v="2023-12-07T00:00:00"/>
    <n v="1"/>
    <s v="Se evidencia los soportes que permiten validar el cumplimiento de la actividad "/>
    <d v="2023-12-07T00:00:00"/>
    <s v="SI"/>
    <n v="1"/>
    <n v="2.4E-2"/>
    <n v="1"/>
  </r>
  <r>
    <s v="RED"/>
    <x v="27"/>
    <s v="»3003-"/>
    <s v="Grupo de trabajo de Apoyo a la Red Nacional de Protección al Consumidor"/>
    <n v="3"/>
    <s v="3003-9-2"/>
    <s v="3003-9"/>
    <x v="1"/>
    <s v="Operativo"/>
    <s v="N/A"/>
    <s v="N/A"/>
    <s v="N/A"/>
    <s v="N/A"/>
    <s v="N/A"/>
    <s v="N/A"/>
    <s v="Realizar comités Jurídicos  (Acta y lista de Asistencia)"/>
    <n v="0.4"/>
    <n v="2.4E-2"/>
    <n v="11"/>
    <s v="Numérica"/>
    <s v="# de comités realizados / 11 comités a realizar"/>
    <d v="2023-02-01T00:00:00"/>
    <d v="2023-12-15T00:00:00"/>
    <s v="»3003-Grupo de trabajo de Apoyo a la Red Nacional de Protección al Consumidor"/>
    <x v="0"/>
    <s v="Cumplida"/>
    <n v="1"/>
    <s v="Para el periodo evaluado se prsentan las actas y las asistencias de 5 Comites Jurídicos . Completando la meta anual de 11 Comtes Jurídicos"/>
    <d v="2023-11-21T00:00:00"/>
    <n v="1"/>
    <s v="Se evidencia los soportes que permiten validar el cumplimiento de la actividad "/>
    <d v="2023-11-21T00:00:00"/>
    <s v="SI"/>
    <n v="1"/>
    <n v="2.4E-2"/>
    <n v="1"/>
  </r>
  <r>
    <s v="RED"/>
    <x v="27"/>
    <s v="»3003-"/>
    <s v="Grupo de trabajo de Apoyo a la Red Nacional de Protección al Consumidor"/>
    <n v="3"/>
    <s v="3003-9-3"/>
    <s v="3003-9"/>
    <x v="1"/>
    <s v="Operativo"/>
    <s v="N/A"/>
    <s v="N/A"/>
    <s v="N/A"/>
    <s v="N/A"/>
    <s v="N/A"/>
    <s v="N/A"/>
    <s v="Desarrollar capacitaciones en temas de Arreglo Directo (1 por trimestre) Asistencia y Materia de Apoyo"/>
    <n v="0.2"/>
    <n v="1.2E-2"/>
    <n v="4"/>
    <s v="Numérica"/>
    <s v="# de capacitaciones en temas de Arreglo Directo desarrolladas / 4 capacitaciones en temas de Arreglo Directo a desarrollar"/>
    <d v="2023-02-01T00:00:00"/>
    <d v="2023-12-15T00:00:00"/>
    <s v="»3003-Grupo de trabajo de Apoyo a la Red Nacional de Protección al Consumidor"/>
    <x v="0"/>
    <s v="Cumplida"/>
    <n v="1"/>
    <s v="Para este periodo se presentan los sopertes de la cuarta capacitación realizada en temas de arreglo directo. Cumpliendo con la meta de realizar 4 capacitaciones de arreglo directo en el año."/>
    <d v="2023-11-03T00:00:00"/>
    <n v="1"/>
    <s v="Se evidencia los soportes que permiten validar el cumplimiento de la actividad "/>
    <d v="2023-11-03T00:00:00"/>
    <s v="SI"/>
    <n v="1"/>
    <n v="1.2E-2"/>
    <n v="1"/>
  </r>
  <r>
    <s v="RED"/>
    <x v="27"/>
    <s v="»3003-"/>
    <s v="Grupo de trabajo de Apoyo a la Red Nacional de Protección al Consumidor"/>
    <n v="3"/>
    <s v="3003-10"/>
    <s v="3003-10"/>
    <x v="0"/>
    <s v="Operativo"/>
    <s v="Incrementar las actividades de difusión y pedagogía en el marco de las funciones de la SIC, para empoderar a usuarios y consumidores. "/>
    <s v="7-Ejecución Presupuestal 2022"/>
    <s v="NO"/>
    <s v="  7»Incremento de la cobertura de los servicios de la red nacional de protección al consumidor en el territorio  nacional"/>
    <s v=" 9. Participación ciudadana en la gestión pública,  6. Transparencia, acceso a la información pública y lucha contra la corrupción"/>
    <s v=" 16- Participación Ciudadana ,  1- Plan Anual de Adquisiciones"/>
    <s v="Campaña de difusión digital de los servicios de la RNPC (Reporte mensual del plan de trabajo y cronograma)"/>
    <n v="0.05"/>
    <m/>
    <n v="100"/>
    <s v="Porcentual"/>
    <s v="% Avance actividades cronograma / 100% de avance en Actividades del cronograma"/>
    <d v="2023-01-15T00:00:00"/>
    <d v="2023-12-15T00:00:00"/>
    <s v="»3003-Grupo de trabajo de Apoyo a la Red Nacional de Protección al Consumidor"/>
    <x v="0"/>
    <s v="Cumplida"/>
    <n v="1"/>
    <s v="Para el periodo evaluado se entrega los planes de trabajo de octubre,  noviembre y diciembre. Así como el cronograma de avance donde se evidencia que se realizaron 496  publicaciones de las 475 programas, lo cual permite un cumplimiento final del 125.47%"/>
    <d v="2023-12-20T00:00:00"/>
    <n v="1"/>
    <s v="Se reportaron las evidencias que permiten verificar el cumplimiento del producto "/>
    <d v="2023-12-20T00:00:00"/>
    <m/>
    <s v="NA"/>
    <n v="0.05"/>
    <m/>
  </r>
  <r>
    <s v="RED"/>
    <x v="27"/>
    <s v="»3003-"/>
    <s v="Grupo de trabajo de Apoyo a la Red Nacional de Protección al Consumidor"/>
    <n v="3"/>
    <s v="3003-10-1"/>
    <s v="3003-10"/>
    <x v="1"/>
    <s v="Operativo"/>
    <s v="N/A"/>
    <s v="N/A"/>
    <s v="N/A"/>
    <s v="N/A"/>
    <s v="N/A"/>
    <s v="N/A"/>
    <s v="Definir y aprobar plan de trabajo, concepto y cronograma de actividades a realizar durante la campaña por parte del coordinador de la RNPC (Asistencia y Material de Apoyo)"/>
    <n v="0.2"/>
    <n v="1.0000000000000002E-2"/>
    <n v="1"/>
    <s v="Numérica"/>
    <s v="# de planes de trabajo definidos y aprobados /1 Plan de trabajo a definir y aprobar"/>
    <d v="2023-01-15T00:00:00"/>
    <d v="2023-02-28T00:00:00"/>
    <s v="»3003-Grupo de trabajo de Apoyo a la Red Nacional de Protección al Consumidor"/>
    <x v="1"/>
    <s v="Cumplida"/>
    <n v="1"/>
    <s v="Para este periodo se definió y aprobó el plan de trabajo, concepto gráfico  y cronograma de actividades de la campaña de comunicaciones por parte del coordinador de la RNC."/>
    <d v="2023-03-10T00:00:00"/>
    <n v="1"/>
    <s v="Aunque no se perciben los entregables solicitados por la actividad, los soportes allegados permiten evidenciar el cumplimiento de la actividad."/>
    <d v="2023-03-10T00:00:00"/>
    <s v="SI"/>
    <n v="1"/>
    <n v="1.0000000000000002E-2"/>
    <n v="1"/>
  </r>
  <r>
    <s v="RED"/>
    <x v="27"/>
    <s v="»3003-"/>
    <s v="Grupo de trabajo de Apoyo a la Red Nacional de Protección al Consumidor"/>
    <n v="3"/>
    <s v="3003-10-2"/>
    <s v="3003-10"/>
    <x v="1"/>
    <s v="Operativo"/>
    <s v="N/A"/>
    <s v="N/A"/>
    <s v="N/A"/>
    <s v="N/A"/>
    <s v="N/A"/>
    <s v="N/A"/>
    <s v="Construir y enviar al Grupo de trabajo de Comunicaciones de la SIC el plan de trabajo de la campaña para su aprobación ( correo electrónico con plan de trabajo /único entregable).  "/>
    <n v="0.2"/>
    <n v="1.0000000000000002E-2"/>
    <n v="1"/>
    <s v="Numérica"/>
    <s v="# de Plan de Trabajo de campaña construido y enviado / 1 Plan de trabajo de campaña a construir y enviar"/>
    <d v="2023-02-28T00:00:00"/>
    <d v="2023-03-31T00:00:00"/>
    <s v="»3003-Grupo de trabajo de Apoyo a la Red Nacional de Protección al Consumidor"/>
    <x v="1"/>
    <s v="Cumplida"/>
    <n v="1"/>
    <s v="Para este periodo se envió al grupo de trabajo de comunicaciones de la SIC  el plan de trabajo de la campaña para su aprobación"/>
    <d v="2023-02-12T00:00:00"/>
    <n v="1"/>
    <s v="En la evidencia 3003-10-2 Sop 1 se evidencia la aprobación el 15 de febrero"/>
    <d v="2023-02-15T00:00:00"/>
    <s v="SI"/>
    <n v="1"/>
    <n v="1.0000000000000002E-2"/>
    <n v="1"/>
  </r>
  <r>
    <s v="RED"/>
    <x v="27"/>
    <s v="»3003-"/>
    <s v="Grupo de trabajo de Apoyo a la Red Nacional de Protección al Consumidor"/>
    <n v="3"/>
    <s v="3003-10-3"/>
    <s v="3003-10"/>
    <x v="1"/>
    <s v="Operativo"/>
    <s v="N/A"/>
    <s v="N/A"/>
    <s v="N/A"/>
    <s v="N/A"/>
    <s v="N/A"/>
    <s v="N/A"/>
    <s v="Ejecutar la campaña, Producción de piezas comunicativas y su respectiva publicación. (Reporte con evidencias e impacto de la campaña)"/>
    <n v="0.6"/>
    <n v="0.03"/>
    <n v="4"/>
    <s v="Numérica"/>
    <s v="# de campañas desarrolladas/4 campañas a desarrollar"/>
    <d v="2023-03-31T00:00:00"/>
    <d v="2023-11-30T00:00:00"/>
    <s v="»3003-Grupo de trabajo de Apoyo a la Red Nacional de Protección al Consumidor"/>
    <x v="0"/>
    <s v="Cumplida"/>
    <n v="1"/>
    <s v="Para este periodo se entrega el cuarto  informe de la campaña de comunicaciones de los 4 programados dando cumplimiento al 100% de lo programado. Se adjunta  cronograma que premite evidenciar el avance mensualmente. "/>
    <d v="2023-12-20T00:00:00"/>
    <n v="1"/>
    <s v="Se evidencia los soportes que permiten validar el cumplimiento de la actividad "/>
    <d v="2023-12-20T00:00:00"/>
    <s v="SI"/>
    <n v="1"/>
    <n v="0.03"/>
    <n v="1"/>
  </r>
  <r>
    <s v="RED"/>
    <x v="27"/>
    <s v="»3003-"/>
    <s v="Grupo de trabajo de Apoyo a la Red Nacional de Protección al Consumidor"/>
    <n v="3"/>
    <s v="3003-11"/>
    <s v="3003-11"/>
    <x v="0"/>
    <s v="Innovador"/>
    <s v="Desplegar toda la capacidad técnica y tecnológica de la Entidad para ponerla al servicio de los usuarios internos y externos "/>
    <s v="2-Analítica Institucional - Estadísticas"/>
    <s v="NO"/>
    <s v="  7»Incremento de la cobertura de los servicios de la red nacional de protección al consumidor en el territorio  nacional"/>
    <s v=" 11.Gobierno digital"/>
    <s v=" 1- Plan Anual de Adquisiciones"/>
    <s v="&quot;Módulo de registro para las actividades de los ingenieros de metrología con la opción de radicación en el Sistema de Tramites y la notificación a los comercios visitados&quot; Herramienta o aplicativo (1. Formato Arquitectura de Software GS03F21, ya sea nuevo o actualizado hasta el capitulo 2  / Único entregable) "/>
    <n v="0.06"/>
    <m/>
    <n v="1"/>
    <s v="Numérica"/>
    <s v="# de soportes presentados / 1 soportes a presentar"/>
    <d v="2023-03-01T00:00:00"/>
    <d v="2023-11-30T00:00:00"/>
    <s v="»3003-Grupo de trabajo de Apoyo a la Red Nacional de Protección al Consumidor, »20-Oficina de Tecnología e Informática"/>
    <x v="0"/>
    <s v="Cumplida"/>
    <n v="1"/>
    <s v="Para este periodo se entrega Formato Arquitectura de Software GS03F21  del producto. Cumpliendo con el 100% de lo programado."/>
    <d v="2023-08-22T00:00:00"/>
    <n v="1"/>
    <s v="Se debe descargar el archivo para evidenciar que se trata del formato exigido por el entregable "/>
    <d v="2023-08-22T00:00:00"/>
    <s v="SI"/>
    <s v="NA"/>
    <n v="0.06"/>
    <m/>
  </r>
  <r>
    <s v="RED"/>
    <x v="27"/>
    <s v="»3003-"/>
    <s v="Grupo de trabajo de Apoyo a la Red Nacional de Protección al Consumidor"/>
    <n v="3"/>
    <s v="3003-11-1"/>
    <s v="3003-11"/>
    <x v="1"/>
    <s v="Operativo"/>
    <s v="N/A"/>
    <s v="N/A"/>
    <s v="N/A"/>
    <s v="N/A"/>
    <s v="N/A"/>
    <s v="N/A"/>
    <s v="Elaborar y aprobar requerimiento (1. Formato Solicitud de Requerimientos a Sistemas de Información GS03-F18 2. Formato Lista de Chequeo de Requisitos de Seguridad de la Información GS03-F27)"/>
    <n v="0.2"/>
    <n v="1.2E-2"/>
    <n v="1"/>
    <s v="Numérica"/>
    <s v="# de soportes presentados / 2 soportes a presentar"/>
    <d v="2023-03-01T00:00:00"/>
    <d v="2023-07-31T00:00:00"/>
    <s v="»3003-Grupo de trabajo de Apoyo a la Red Nacional de Protección al Consumidor, »20-Oficina de Tecnología e Informática"/>
    <x v="3"/>
    <s v="Cumplida"/>
    <n v="1"/>
    <s v="Esta actividad se reporte al 100% en el segundo seguimiento. Sin embargo se vuelve a anexar el soporte"/>
    <d v="2023-07-31T00:00:00"/>
    <n v="1"/>
    <s v="Las evidencias permiten validar el cumplimiento de la actividad"/>
    <d v="2023-07-31T00:00:00"/>
    <s v="SI"/>
    <n v="1"/>
    <n v="1.2E-2"/>
    <n v="1"/>
  </r>
  <r>
    <s v="RED"/>
    <x v="27"/>
    <s v="»3003-"/>
    <s v="Grupo de trabajo de Apoyo a la Red Nacional de Protección al Consumidor"/>
    <n v="3"/>
    <s v="3003-11-2"/>
    <s v="3003-11"/>
    <x v="1"/>
    <s v="Operativo"/>
    <s v="N/A"/>
    <s v="N/A"/>
    <s v="N/A"/>
    <s v="N/A"/>
    <s v="N/A"/>
    <s v="N/A"/>
    <s v="Diseñar la solución (1. Formato Arquitectura de Software GS03F21, ya sea nuevo o actualizado hasta el capitulo 2  / Único entregable) "/>
    <n v="0.8"/>
    <n v="4.8000000000000001E-2"/>
    <n v="1"/>
    <s v="Numérica"/>
    <s v="# de soportes presentados / 1 soportes a presentar"/>
    <d v="2023-03-01T00:00:00"/>
    <d v="2023-11-30T00:00:00"/>
    <s v="»3003-Grupo de trabajo de Apoyo a la Red Nacional de Protección al Consumidor, »20-Oficina de Tecnología e Informática"/>
    <x v="0"/>
    <s v="Cumplida"/>
    <n v="1"/>
    <s v="Para este periodo se entrega Formato Arquitectura de Software GS03F21  del producto. Cumpliendo con el 100% de lo programado."/>
    <d v="2023-08-22T00:00:00"/>
    <n v="1"/>
    <s v="Las evidencias permiten validar el cumplimiento de la actividad, dado que aún no ha vencido será tenido en cuenta para el cálculo de indicadores para el periodo programado"/>
    <d v="2023-08-22T00:00:00"/>
    <s v="SI"/>
    <n v="1"/>
    <n v="4.8000000000000001E-2"/>
    <n v="1"/>
  </r>
  <r>
    <s v="RED"/>
    <x v="27"/>
    <s v="»3003-"/>
    <s v="Grupo de trabajo de Apoyo a la Red Nacional de Protección al Consumidor"/>
    <n v="3"/>
    <s v="3003-12"/>
    <s v="3003-12"/>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003-Grupo de trabajo de Apoyo a la Red Nacional de Protección al Consumidor"/>
    <x v="0"/>
    <s v="Vencida"/>
    <s v="NA"/>
    <s v="NA"/>
    <s v="NA"/>
    <m/>
    <s v="NA"/>
    <s v="NA"/>
    <s v="NA"/>
    <s v="NA"/>
    <n v="0"/>
    <m/>
  </r>
  <r>
    <s v="RED"/>
    <x v="27"/>
    <s v="»3003-"/>
    <s v="Grupo de trabajo de Apoyo a la Red Nacional de Protección al Consumidor"/>
    <n v="3"/>
    <s v="3003-12-1"/>
    <s v="3003-12"/>
    <x v="4"/>
    <s v="Act Compartida"/>
    <s v="N/A"/>
    <s v="N/A"/>
    <s v="N/A"/>
    <s v="N/A"/>
    <s v="N/A"/>
    <s v="N/A"/>
    <s v="Ejecutar las actividades compartidas cuya fecha de vencimiento se encuentra dentro del primer trimestre del año "/>
    <n v="0.33333333333333331"/>
    <n v="0.33333333333333331"/>
    <n v="3"/>
    <s v="Numérica"/>
    <s v="Sumatoria logros ponderados verificados actividades programadas / promedio meta ponderada periodo evaluado "/>
    <d v="2023-01-01T00:00:00"/>
    <d v="2023-03-31T00:00:00"/>
    <s v="»3003-Grupo de trabajo de Apoyo a la Red Nacional de Protección al Consumidor"/>
    <x v="1"/>
    <s v="Cumplida"/>
    <n v="1"/>
    <s v="3 Actividades programadas para el primer trimestre reportaron avances del 100%"/>
    <d v="2023-03-31T00:00:00"/>
    <n v="1"/>
    <s v="De acuerdo con el soporte entregado la actividad fue cumplida"/>
    <d v="2023-03-31T00:00:00"/>
    <s v="SI"/>
    <n v="1"/>
    <n v="0.33333333333333331"/>
    <m/>
  </r>
  <r>
    <s v="RED"/>
    <x v="27"/>
    <s v="»3003-"/>
    <s v="Grupo de trabajo de Apoyo a la Red Nacional de Protección al Consumidor"/>
    <n v="3"/>
    <s v="3003-12-4"/>
    <s v="3003-12"/>
    <x v="6"/>
    <s v="Act Compartida"/>
    <s v="N/A"/>
    <s v="N/A"/>
    <s v="N/A"/>
    <s v="N/A"/>
    <s v="N/A"/>
    <s v="N/A"/>
    <s v="Ejecutar las actividades compartidas cuya fecha de vencimiento se encuentra dentro del cuarto trimestre del año "/>
    <n v="0.66666666666666663"/>
    <n v="0.66666666666666663"/>
    <n v="6"/>
    <s v="Numérica"/>
    <s v="Sumatoria logros ponderados verificados actividades programadas / promedio meta ponderada periodo evaluado "/>
    <d v="2023-10-01T00:00:00"/>
    <d v="2023-12-30T00:00:00"/>
    <s v="»3003-Grupo de trabajo de Apoyo a la Red Nacional de Protección al Consumidor"/>
    <x v="0"/>
    <s v="Vencida"/>
    <s v="NA"/>
    <s v="NA"/>
    <s v="NA"/>
    <m/>
    <s v="NA"/>
    <s v="NA"/>
    <s v="NA"/>
    <s v="NA"/>
    <n v="0"/>
    <m/>
  </r>
  <r>
    <s v="RED"/>
    <x v="27"/>
    <s v="»3003-"/>
    <s v="Grupo de trabajo de Apoyo a la Red Nacional de Protección al Consumidor"/>
    <n v="3"/>
    <s v="3003-13"/>
    <m/>
    <x v="0"/>
    <s v="Innovador"/>
    <s v="Fortalecer los programas de prevención en materia de infracciones al estatuto del consumidor, protección de datos personales y el régimen de libre competencia económica, sin perjuicio de los procesos y actuaciones sancionatorias."/>
    <s v="2» Plan Estratégico Sectorial"/>
    <s v="NO"/>
    <s v="  7»Incremento de la cobertura de los servicios de la red nacional de protección al consumidor en el territorio  nacional"/>
    <s v=" 14»Participación ciudadana en la gestión pública, 20»Transparencia, acceso a la información y lucha contra la corrupción"/>
    <s v="1»PAA"/>
    <s v="Diseño e implementación de cartilla informativa en derechos, deberes y recomendaciones al turista, así como las rutas para ejercer sus derechos. (Correo con Link de acceso y codígo QR de  la cartilla ) "/>
    <n v="0.04"/>
    <m/>
    <n v="1"/>
    <s v="Numérica"/>
    <s v="1 cartilla programada/1 cartilla entregada"/>
    <d v="2023-09-01T00:00:00"/>
    <d v="2023-12-15T00:00:00"/>
    <s v="»3003-Grupo de trabajo de Apoyo a la Red Nacional de Protección al Consumidor"/>
    <x v="0"/>
    <s v="Cumplida"/>
    <n v="1"/>
    <s v="Con corte 15 de diciembre se cuenta con el Codigo QR, el lINK de acceso y la cartilla física "/>
    <d v="2023-12-15T00:00:00"/>
    <n v="1"/>
    <s v="Se reportaron las evidencias que permiten verificar el cumplimiento del producto "/>
    <d v="2023-12-15T00:00:00"/>
    <m/>
    <s v="NA"/>
    <n v="0.04"/>
    <m/>
  </r>
  <r>
    <s v="RED"/>
    <x v="27"/>
    <s v="»3003-"/>
    <s v="Grupo de trabajo de Apoyo a la Red Nacional de Protección al Consumidor"/>
    <n v="3"/>
    <s v="3003-13-1"/>
    <m/>
    <x v="1"/>
    <s v="Innovador"/>
    <s v="N/A"/>
    <s v="N/A"/>
    <s v="N/A"/>
    <s v="N/A"/>
    <s v="N/A"/>
    <s v="1»PAA"/>
    <s v="Realizar Consulta de Normas Vigentes Aplicables, Recopilación de Información(Normograma)"/>
    <n v="0.3"/>
    <n v="1.2E-2"/>
    <n v="1"/>
    <s v="Numérica"/>
    <s v="1 Normograma programado/Normograma realizado "/>
    <d v="2023-09-01T00:00:00"/>
    <d v="2023-09-15T00:00:00"/>
    <s v="»3003-Grupo de trabajo de Apoyo a la Red Nacional de Protección al Consumidor"/>
    <x v="3"/>
    <s v="Cumplida"/>
    <n v="1"/>
    <s v="Para el periodo evaluado se presenta el normograma aplicable al producto de turismo. Con cumplimiento del 100%"/>
    <d v="2023-09-15T00:00:00"/>
    <n v="1"/>
    <s v="Las evidencias permiten validar el cumplimiento de la actividad"/>
    <d v="2023-09-15T00:00:00"/>
    <s v="SI"/>
    <n v="1"/>
    <n v="1.2E-2"/>
    <n v="1"/>
  </r>
  <r>
    <s v="RED"/>
    <x v="27"/>
    <s v="»3003-"/>
    <s v="Grupo de trabajo de Apoyo a la Red Nacional de Protección al Consumidor"/>
    <n v="3"/>
    <s v="3003-13-2"/>
    <m/>
    <x v="1"/>
    <s v="Innovador"/>
    <s v="N/A"/>
    <s v="N/A"/>
    <s v="N/A"/>
    <s v="N/A"/>
    <s v="N/A"/>
    <s v="1»PAA"/>
    <s v="Estructurar contenido  temático de la Cartilla de orientación en el sector de turismo (Correo electrónico con Proyecto temático y sustancial de la cartilla)"/>
    <n v="0.5"/>
    <n v="0.02"/>
    <n v="1"/>
    <s v="Numérica"/>
    <s v="Estructura de la cartilla programada/estructura de la cartilla realizada"/>
    <d v="2023-09-18T00:00:00"/>
    <d v="2023-10-15T00:00:00"/>
    <s v="»3003-Grupo de trabajo de Apoyo a la Red Nacional de Protección al Consumidor"/>
    <x v="0"/>
    <s v="Cumplida"/>
    <n v="1"/>
    <s v="Se presenta cartilla con contenido tematico , programado y estructurado"/>
    <d v="2023-10-31T00:00:00"/>
    <n v="1"/>
    <s v="Se evidencia los soportes que permiten validar el cumplimiento de la actividad "/>
    <d v="2023-10-31T00:00:00"/>
    <s v="SI"/>
    <n v="1"/>
    <n v="0.02"/>
    <n v="1"/>
  </r>
  <r>
    <s v="RED"/>
    <x v="27"/>
    <s v="»3003-"/>
    <s v="Grupo de trabajo de Apoyo a la Red Nacional de Protección al Consumidor"/>
    <n v="3"/>
    <s v="3003-13-3"/>
    <m/>
    <x v="1"/>
    <s v="Innovador"/>
    <s v="N/A"/>
    <s v="N/A"/>
    <s v="N/A"/>
    <s v="N/A"/>
    <s v="N/A"/>
    <s v="1»PAA"/>
    <s v="Presentar la cartilla al coordinador de la RNPC para su aprobación y envio a OSCAE. (correo electronico del coordinador aprobando la cartilla)"/>
    <n v="0.1"/>
    <n v="4.0000000000000001E-3"/>
    <n v="1"/>
    <s v="Numérica"/>
    <s v="1 cartilla presentada / 1 cartilla aprobada"/>
    <d v="2023-10-18T00:00:00"/>
    <d v="2023-11-15T00:00:00"/>
    <s v="»3003-Grupo de trabajo de Apoyo a la Red Nacional de Protección al Consumidor"/>
    <x v="0"/>
    <s v="Cumplida"/>
    <n v="1"/>
    <s v="Con fecha 13 de diciembre se aprobo la cartilla por parte del coordinador de la RNPC y se envió a OSCAE"/>
    <d v="2023-12-13T00:00:00"/>
    <n v="1"/>
    <s v="Se evidencia los soportes que permiten validar el cumplimiento de la actividad "/>
    <d v="2023-12-13T00:00:00"/>
    <s v="SI"/>
    <n v="1"/>
    <n v="4.0000000000000001E-3"/>
    <n v="1"/>
  </r>
  <r>
    <s v="RED"/>
    <x v="27"/>
    <s v="»3003-"/>
    <s v="Grupo de trabajo de Apoyo a la Red Nacional de Protección al Consumidor"/>
    <n v="3"/>
    <s v="3003-13-4"/>
    <m/>
    <x v="1"/>
    <s v="Innovador"/>
    <s v="N/A"/>
    <s v="N/A"/>
    <s v="N/A"/>
    <s v="N/A"/>
    <s v="N/A"/>
    <s v="1»PAA"/>
    <s v="Implementar la cartilla a  prestadores de servicios turísticos y actores claves del Ecosistema del sector turístico a  través de capacitaciones y   difusión a consumidores turistas  por medio de  canales virtuales y presenciales (Link de acceso, código QR,  registro fotografico de las difusiones  y/o listado de asistencia a las  reuniones) "/>
    <n v="0.1"/>
    <n v="4.0000000000000001E-3"/>
    <n v="1"/>
    <s v="Numérica"/>
    <s v="Link de acceso y código QR"/>
    <d v="2023-11-18T00:00:00"/>
    <d v="2023-12-15T00:00:00"/>
    <s v="»3003-Grupo de trabajo de Apoyo a la Red Nacional de Protección al Consumidor"/>
    <x v="0"/>
    <s v="Cumplida"/>
    <n v="1"/>
    <s v="Con fecha 13 de diciembre se envio codigo QR, LINk de la cartilla a GREMIOS Y ENTIDADES- Socializando la Cartilla &quot;cartilla informativa en derechos, deberes y recomendaciones al turista&quot; "/>
    <d v="2023-12-13T00:00:00"/>
    <n v="1"/>
    <s v="Se evidencia los soportes que permiten validar el cumplimiento de la actividad "/>
    <d v="2023-12-13T00:00:00"/>
    <s v="SI"/>
    <n v="1"/>
    <n v="4.0000000000000001E-3"/>
    <n v="1"/>
  </r>
  <r>
    <s v="CONSUMIDOR"/>
    <x v="28"/>
    <s v="»3100-"/>
    <s v="Dirección de Investigaciones de Protección al Consumidor      "/>
    <n v="1"/>
    <s v="3100-1"/>
    <s v="3100-1"/>
    <x v="0"/>
    <s v="Operativo"/>
    <s v="Mejorar la atención y nuestro relacionamiento con los usuarios para consolidar la oferta institucional de servicios con enfoque en las regiones más apartadas del país"/>
    <s v="17-Rendición de cuentas e informe del congreso"/>
    <s v="NO"/>
    <s v=" 10» Mejoramiento en la ejecución de las funciones asignadas en materia de protección al consumidor a nivel  nacional"/>
    <s v=" 10. Racionalización de trámites"/>
    <s v=" 1- Plan Anual de Adquisiciones"/>
    <s v="Actuaciones administrativas de las unidades de inspección, vigilancia y control regional en materia de protección al consumidor, realizadas ( Un informe final con las actuaciones adelantadas en la vigencia / Único entregable)"/>
    <n v="0.4"/>
    <m/>
    <n v="300"/>
    <s v="Numérica"/>
    <s v="# actuaciones administrativas realizadas / 300 actuaciones a realizar"/>
    <d v="2023-01-02T00:00:00"/>
    <d v="2023-11-30T00:00:00"/>
    <s v="»3100-Dirección de Investigaciones de Protección al Consumidor      "/>
    <x v="0"/>
    <s v="Cumplida"/>
    <n v="1.03"/>
    <s v="Durante la vigencia 2023 se realizaron 303 actuaciones administrativas de 300, para un logro del 103%"/>
    <d v="2023-12-31T00:00:00"/>
    <n v="1"/>
    <s v="Durante la vigencia 2023 se realizaron 303 actuaciones administrativas de 300, para un logro del 103%_x000a_Se ajusta a 100% la verificación para calculo de indicadores de seguimiento "/>
    <d v="2023-12-31T00:00:00"/>
    <s v="SI"/>
    <s v="NA"/>
    <n v="0.4"/>
    <m/>
  </r>
  <r>
    <s v="CONSUMIDOR"/>
    <x v="28"/>
    <s v="»3100-"/>
    <s v="Dirección de Investigaciones de Protección al Consumidor      "/>
    <n v="1"/>
    <s v="3100-1-1"/>
    <s v="3100-1"/>
    <x v="1"/>
    <s v="Operativo"/>
    <s v="N/A"/>
    <s v="N/A"/>
    <s v="N/A"/>
    <s v="N/A"/>
    <s v="N/A"/>
    <s v="N/A"/>
    <s v="Planear y programar las actuaciones administrativas  (1 documento mensual con la planeación de las actuaciones)"/>
    <n v="0.4"/>
    <n v="0.16000000000000003"/>
    <n v="10"/>
    <s v="Numérica"/>
    <s v="# de planeaciones y programaciones de actuaciones administrativas realizadas / 10 planeaciones y programaciones de actuaciones administrativas a realizar"/>
    <d v="2023-02-01T00:00:00"/>
    <d v="2023-11-30T00:00:00"/>
    <s v="»3100-Dirección de Investigaciones de Protección al Consumidor      "/>
    <x v="0"/>
    <s v="Cumplida"/>
    <n v="1"/>
    <s v="Durante la vigencia 2023 se realizaron 10 planeaciones/programación, para un logro del 100%"/>
    <d v="2023-12-31T00:00:00"/>
    <n v="1"/>
    <s v="Durante la vigencia 2023 se realizaron 10 planeaciones/programación, para un logro del 100%"/>
    <d v="2023-12-31T00:00:00"/>
    <s v="SI"/>
    <n v="1"/>
    <n v="0.16000000000000003"/>
    <n v="1"/>
  </r>
  <r>
    <s v="CONSUMIDOR"/>
    <x v="28"/>
    <s v="»3100-"/>
    <s v="Dirección de Investigaciones de Protección al Consumidor      "/>
    <n v="1"/>
    <s v="3100-1-2"/>
    <s v="3100-1"/>
    <x v="1"/>
    <s v="Operativo"/>
    <s v="N/A"/>
    <s v="N/A"/>
    <s v="N/A"/>
    <s v="N/A"/>
    <s v="N/A"/>
    <s v="N/A"/>
    <s v="Realizar las actuaciones administrativas  ( Un informe final con las actuaciones adelantadas en la vigencia / Único entregable)"/>
    <n v="0.6"/>
    <n v="0.24"/>
    <n v="300"/>
    <s v="Numérica"/>
    <s v="# actuaciones administrativas realizadas / 300 actuaciones a realizar"/>
    <d v="2023-02-01T00:00:00"/>
    <d v="2023-11-30T00:00:00"/>
    <s v="»3100-Dirección de Investigaciones de Protección al Consumidor      "/>
    <x v="0"/>
    <s v="Cumplida"/>
    <n v="1.03"/>
    <s v="Durante la vigencia 2023 se realizaron 303 actuaciones administrativas de 300, para un logro del 103%"/>
    <d v="2023-12-31T00:00:00"/>
    <n v="1"/>
    <s v="Durante la vigencia 2023 se realizaron 303 actuaciones administrativas de 300, para un logro del 103%._x000a_Se ajusta a 100% la verificación para calculo de indicadores de seguimiento "/>
    <d v="2023-12-31T00:00:00"/>
    <s v="SI"/>
    <n v="1"/>
    <n v="0.24"/>
    <n v="1"/>
  </r>
  <r>
    <s v="CONSUMIDOR"/>
    <x v="28"/>
    <s v="»3100-"/>
    <s v="Dirección de Investigaciones de Protección al Consumidor      "/>
    <n v="1"/>
    <s v="3100-2"/>
    <s v="3100-2"/>
    <x v="0"/>
    <s v="Operativo"/>
    <s v="Analizar la presencia institucional en las regiones del país"/>
    <s v="17-Rendición de cuentas e informe del congreso"/>
    <s v="NO"/>
    <s v=" 10» Mejoramiento en la ejecución de las funciones asignadas en materia de protección al consumidor a nivel  nacional"/>
    <s v=" 8. Servicio al ciudadano"/>
    <s v=" 1- Plan Anual de Adquisiciones"/>
    <s v="Mesas de diálogo sectoriales, realizadas (5 actas de reunión y sus soportes de asistencia)"/>
    <n v="0.4"/>
    <m/>
    <n v="5"/>
    <s v="Numérica"/>
    <s v="# mesas realizadas / 5 mesas a realizar"/>
    <d v="2023-02-01T00:00:00"/>
    <d v="2023-11-30T00:00:00"/>
    <s v="»3100-Dirección de Investigaciones de Protección al Consumidor      "/>
    <x v="0"/>
    <s v="Cumplida"/>
    <n v="1"/>
    <s v="Se realizaron cinco (5) mesas de diálogo, así:_x000a_Primera mesa: Bogotá, 20 de junio de 2023, se realizó mesa de diálogo con la Cámara Colombiana de Comercio Electrónico _x000a_Segunda mesa: Bogotá, 20 de junio de 2023, se realizó mesa de diálogo sectorial con la Federación Nacional de Comerciantes - Fenalco _x000a_Tercera mesa: Se realizó mesa de diálogo, en Nariño, entre el 5 y 6 de julio de 2023, así: _x000a_1ª sesión: Se realizó con la Policía Nacional de Turismo y Alcaldía Municipal de Ipiales, estuvo relacionada con las obligaciones de las agencias de viajes. _x000a_2ª sesión: Se realizó con la Policía Nacional de Turismo y estuvo relacionada con las obligaciones de los operadores de hoteles y viviendas turísticas.  _x000a_3ª sesión: Se realizó en la Cámara de Comercio de Ipiales y estuvo relacionada con las obligaciones de los prestadores de servicios turísticos.  _x000a_4ª sesión: Se realizó en el Aeropuerto San Luis Ipiles. Asistentes de la Policía Nacional de Turismo, Migración Colombia, ASOFROSUR, Fondo Mixto de Cultura, EUTUR, Cámara de Comercio, Alcaldía Municipal de Ipiales, Gobernación, Asociación Agencias de Viajes Karo Puriy. _x000a_5ª sesión: Se realizó reunión en el Hotel Amiraty. Asistentes de la Alcaldía Municipal de Ipiales.  _x000a_Cuarta mesa: 23 de agosto de 2023 – Tenjo. Reunión conjunta con el Superintendente Delegado para la Protección al Usuario y la Gestión en Territorio de la Superintendencia de Servicios Públicos Domiciliarios. _x000a_Quinta mesa: 1° de septiembre de 2023 - Riohacha. Con emprendedores de la región, en la cual se abordó “Denominación de origen al corazón de desarrollo turístico - Protección al Consumidor”. "/>
    <d v="2023-09-01T00:00:00"/>
    <n v="1"/>
    <s v="Ok, verificado OAP. Se cumplió en el corte anterior."/>
    <d v="2023-09-01T00:00:00"/>
    <m/>
    <s v="NA"/>
    <n v="0.4"/>
    <m/>
  </r>
  <r>
    <s v="CONSUMIDOR"/>
    <x v="28"/>
    <s v="»3100-"/>
    <s v="Dirección de Investigaciones de Protección al Consumidor      "/>
    <n v="1"/>
    <s v="3100-2-1"/>
    <s v="3100-2"/>
    <x v="1"/>
    <s v="Operativo"/>
    <s v="N/A"/>
    <s v="N/A"/>
    <s v="N/A"/>
    <s v="N/A"/>
    <s v="N/A"/>
    <s v="N/A"/>
    <s v="Realizar reunión para definición de  mesas (Acta de reunión y sus soportes de asistencia)"/>
    <n v="0.1"/>
    <n v="4.0000000000000008E-2"/>
    <n v="1"/>
    <s v="Numérica"/>
    <s v="# reuniones para definición realizadas /1 reunión para definición a realizar"/>
    <d v="2023-02-01T00:00:00"/>
    <d v="2023-02-28T00:00:00"/>
    <s v="»3100-Dirección de Investigaciones de Protección al Consumidor      "/>
    <x v="1"/>
    <s v="Cumplida"/>
    <n v="1"/>
    <s v="Se realizó reunión para definir mesas a realizar en la vigencia 2023"/>
    <d v="2023-02-16T00:00:00"/>
    <n v="1"/>
    <s v="Ok, verificado OAP. La evidencia concuerda con la actividad y la fórmula para determinar el avance."/>
    <d v="2023-02-16T00:00:00"/>
    <s v="SI"/>
    <n v="1"/>
    <n v="4.0000000000000008E-2"/>
    <n v="1"/>
  </r>
  <r>
    <s v="CONSUMIDOR"/>
    <x v="28"/>
    <s v="»3100-"/>
    <s v="Dirección de Investigaciones de Protección al Consumidor      "/>
    <n v="1"/>
    <s v="3100-2-2"/>
    <s v="3100-2"/>
    <x v="1"/>
    <s v="Operativo"/>
    <s v="N/A"/>
    <s v="N/A"/>
    <s v="N/A"/>
    <s v="N/A"/>
    <s v="N/A"/>
    <s v="N/A"/>
    <s v="Planear y programar las mesas de diálogo (Invitación por parte de la Dirección con temas a tratar)"/>
    <n v="0.2"/>
    <n v="8.0000000000000016E-2"/>
    <n v="5"/>
    <s v="Numérica"/>
    <s v="# mesas de diálogo planeadas/5mesas de diálogo a planear"/>
    <d v="2023-02-01T00:00:00"/>
    <d v="2023-11-30T00:00:00"/>
    <s v="»3100-Dirección de Investigaciones de Protección al Consumidor      "/>
    <x v="0"/>
    <s v="Cumplida"/>
    <n v="1"/>
    <s v="Se realizó la planeación de tres mesas de diálogo"/>
    <d v="2023-09-01T00:00:00"/>
    <n v="1"/>
    <s v="Ok, verificado OAP. La evidencia concuerda con el entregable de la actividad"/>
    <d v="2023-09-01T00:00:00"/>
    <s v="SI"/>
    <n v="1"/>
    <n v="8.0000000000000016E-2"/>
    <n v="1"/>
  </r>
  <r>
    <s v="CONSUMIDOR"/>
    <x v="28"/>
    <s v="»3100-"/>
    <s v="Dirección de Investigaciones de Protección al Consumidor      "/>
    <n v="1"/>
    <s v="3100-2-3"/>
    <s v="3100-2"/>
    <x v="1"/>
    <s v="Operativo"/>
    <s v="N/A"/>
    <s v="N/A"/>
    <s v="N/A"/>
    <s v="N/A"/>
    <s v="N/A"/>
    <s v="N/A"/>
    <s v="Realizar las mesas de diálogo (5 actas de reunión y sus soportes de asistencia)"/>
    <n v="0.7"/>
    <n v="0.27999999999999997"/>
    <n v="5"/>
    <s v="Numérica"/>
    <s v="# mesas realizadas / 5 mesas a realizar"/>
    <d v="2023-02-01T00:00:00"/>
    <d v="2023-11-30T00:00:00"/>
    <s v="»3100-Dirección de Investigaciones de Protección al Consumidor      "/>
    <x v="0"/>
    <s v="Cumplida"/>
    <n v="1"/>
    <s v="Se realizaron tres (3) mesas de diálogo, así:_x000a_Tercera mesa: Se realizó mesa de diálogo, en Nariño, entre el 5 y 6 de julio de 2023, así: _x000a_1ª sesión: Se realizó con la Policía Nacional de Turismo y Alcaldía Municipal de Ipiales, estuvo relacionada con las obligaciones de las agencias de viajes. _x000a_2ª sesión: Se realizó con la Policía Nacional de Turismo y estuvo relacionada con las obligaciones de los operadores de hoteles y viviendas turísticas.  _x000a_3ª sesión: Se realizó en la Cámara de Comercio de Ipiales y estuvo relacionada con las obligaciones de los prestadores de servicios turísticos.  _x000a_4ª sesión: Se realizó en el Aeropuerto San Luis Ipiles. Asistentes de la Policía Nacional de Turismo, Migración Colombia, ASOFROSUR, Fondo Mixto de Cultura, EUTUR, Cámara de Comercio, Alcaldía Municipal de Ipiales, Gobernación, Asociación Agencias de Viajes Karo Puriy. _x000a_5ª sesión: Se realizó reunión en el Hotel Amiraty. Asistentes de la Alcaldía Municipal de Ipiales.  _x000a_Cuarta mesa: 23 de agosto de 2023 – Tenjo. Reunión conjunta con el Superintendente Delegado para la Protección al Usuario y la Gestión en Territorio de la Superintendencia de Servicios Públicos Domiciliarios. _x000a_Quinta mesa: 1° de septiembre de 2023 - Riohacha. Con emprendedores de la región, en la cual se abordó “Denominación de origen al corazón de desarrollo turístico - Protección al Consumidor”. "/>
    <d v="2023-09-01T00:00:00"/>
    <n v="1"/>
    <s v="Ok, verificado OAP. La evidencia concuerda con el entregable de la actividad"/>
    <d v="2023-09-01T00:00:00"/>
    <s v="SI"/>
    <n v="1"/>
    <n v="0.27999999999999997"/>
    <n v="1"/>
  </r>
  <r>
    <s v="CONSUMIDOR"/>
    <x v="28"/>
    <s v="»3100-"/>
    <s v="Dirección de Investigaciones de Protección al Consumidor      "/>
    <n v="1"/>
    <s v="3100-3"/>
    <s v="3100-3"/>
    <x v="0"/>
    <s v="Operativo"/>
    <s v="Incrementar las actividades de difusión y pedagogía en el marco de las funciones de la SIC, para empoderar a usuarios y consumidores. "/>
    <s v="4-Caracterización Grupos de Valor"/>
    <s v="SI"/>
    <s v=" 10» Mejoramiento en la ejecución de las funciones asignadas en materia de protección al consumidor a nivel  nacional"/>
    <s v=" 8. Servicio al ciudadano,  15.Gestión del conocimiento y la innovación"/>
    <s v=" 16- Participación Ciudadana "/>
    <s v="Herramienta didáctica en temas de «Seguridad de producto»,   implementada (Informe consolidado de implementación / Único entregable)"/>
    <n v="0.2"/>
    <m/>
    <n v="1"/>
    <s v="Numérica"/>
    <s v="# de informes de herramienta implementada / 1 informe de herramienta a implementar"/>
    <d v="2023-02-01T00:00:00"/>
    <d v="2023-11-30T00:00:00"/>
    <s v="»3100-Dirección de Investigaciones de Protección al Consumidor      , »73-Grupo de Comunicación"/>
    <x v="0"/>
    <s v="Cumplida"/>
    <n v="1"/>
    <s v="Se elaboró y publicó la “CARTILLA SOBRE PRODUCTOS DEFECTUOSOS DIRIGIDA A EMPRENDEDORES”, diseñada especialmente para brindar información valiosa y práctica sobre qué hacer en caso de conocer de un defecto que por esta condición haya producido o pueda producir un riesgo que atente contra la salud, la vida o la seguridad de las personas, esto es, en caso de conocer acerca de un producto inseguro."/>
    <d v="2023-11-07T00:00:00"/>
    <n v="1"/>
    <s v="Ok, verificado OAP."/>
    <d v="2023-11-07T00:00:00"/>
    <m/>
    <s v="NA"/>
    <n v="0.2"/>
    <m/>
  </r>
  <r>
    <s v="CONSUMIDOR"/>
    <x v="28"/>
    <s v="»3100-"/>
    <s v="Dirección de Investigaciones de Protección al Consumidor      "/>
    <n v="1"/>
    <s v="3100-3-1"/>
    <s v="3100-3"/>
    <x v="1"/>
    <s v="Operativo"/>
    <s v="N/A"/>
    <s v="N/A"/>
    <s v="N/A"/>
    <s v="N/A"/>
    <s v="N/A"/>
    <s v="N/A"/>
    <s v="Definir herramienta y enviar al Grupo de Comunicaciones, el documento en Word, con los contenidos (Correo electrónico y documento en Word (único entregable)"/>
    <n v="0.5"/>
    <n v="0.1"/>
    <n v="1"/>
    <s v="Numérica"/>
    <s v="# de Correos electrónicos y documentos en Word con los contenidos/ 1 Correo electrónico y documento en Word con los contenidos"/>
    <d v="2023-02-01T00:00:00"/>
    <d v="2023-05-19T00:00:00"/>
    <s v="»3100-Dirección de Investigaciones de Protección al Consumidor      "/>
    <x v="2"/>
    <s v="Cumplida"/>
    <n v="1"/>
    <s v="El 19 de mayo, mediante correo electrónico enviado al Grupo de Comunicaciones, se definió herramienta y se enviaron contenidos de herramienta"/>
    <d v="2023-05-19T00:00:00"/>
    <n v="1"/>
    <s v="Ok, verificado OAP."/>
    <d v="2023-05-19T00:00:00"/>
    <s v="SI"/>
    <n v="1"/>
    <n v="0.1"/>
    <n v="1"/>
  </r>
  <r>
    <s v="CONSUMIDOR"/>
    <x v="28"/>
    <s v="»3100-"/>
    <s v="Dirección de Investigaciones de Protección al Consumidor      "/>
    <n v="1"/>
    <s v="3100-3-2"/>
    <s v="3100-3"/>
    <x v="2"/>
    <s v="Operativo"/>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
    <d v="2023-05-23T00:00:00"/>
    <d v="2023-07-21T00:00:00"/>
    <s v="»73-Grupo de Comunicación"/>
    <x v="3"/>
    <s v="Cumplida"/>
    <n v="1"/>
    <s v="El 30 de junio de 2023, se recibió correo del Grupo de Comunicaciones de la Entidad, con el documento con ajustes de corrección de estilo y diagramado."/>
    <d v="2023-06-30T00:00:00"/>
    <n v="1"/>
    <s v="Ok, verificado OAP. La evidencia concuerda con los entregables de la actividad"/>
    <d v="2023-06-30T00:00:00"/>
    <s v="SI"/>
    <n v="1"/>
    <n v="0"/>
    <m/>
  </r>
  <r>
    <s v="CONSUMIDOR"/>
    <x v="28"/>
    <s v="»3100-"/>
    <s v="Dirección de Investigaciones de Protección al Consumidor      "/>
    <n v="1"/>
    <s v="3100-3-3"/>
    <s v="3100-3"/>
    <x v="1"/>
    <s v="Operativo"/>
    <s v="N/A"/>
    <s v="N/A"/>
    <s v="N/A"/>
    <s v="N/A"/>
    <s v="N/A"/>
    <s v="N/A"/>
    <s v="Revisar, aprobar y enviar  al Grupo de Comunicaciones el documento (única revisión). (Correo electrónico y Documento  con las observaciones  aprobadas por el área (único entregable))"/>
    <n v="0.1"/>
    <n v="2.0000000000000004E-2"/>
    <n v="1"/>
    <s v="Numérica"/>
    <s v="# Correos electrónicos y Documentos con las observaciones y  aprobadas por el área /  1 Correo electrónico y Documento con las observaciones aprobadas por el área "/>
    <d v="2023-07-24T00:00:00"/>
    <d v="2023-07-28T00:00:00"/>
    <s v="»3100-Dirección de Investigaciones de Protección al Consumidor      "/>
    <x v="3"/>
    <s v="Cumplida"/>
    <n v="1"/>
    <s v="El 4 de julio, mediante correo electrónico se revisó, aprobó y envió al Grupo de Comunicaciones, la diagramación de la herramienta didáctica definida."/>
    <d v="2023-07-04T00:00:00"/>
    <n v="1"/>
    <s v="Ok, verificado OAP. La evidencia concuerda con el entregable de la actividad"/>
    <d v="2023-07-04T00:00:00"/>
    <s v="SI"/>
    <n v="1"/>
    <n v="2.0000000000000004E-2"/>
    <n v="1"/>
  </r>
  <r>
    <s v="CONSUMIDOR"/>
    <x v="28"/>
    <s v="»3100-"/>
    <s v="Dirección de Investigaciones de Protección al Consumidor      "/>
    <n v="1"/>
    <s v="3100-3-4"/>
    <s v="3100-3"/>
    <x v="1"/>
    <s v="Operativo"/>
    <s v="N/A"/>
    <s v="N/A"/>
    <s v="N/A"/>
    <s v="N/A"/>
    <s v="N/A"/>
    <s v="N/A"/>
    <s v="Implementar la herramienta didáctica en temas de Seguridad de Producto.   (Informe de la estrategia implementada)."/>
    <n v="0.4"/>
    <n v="8.0000000000000016E-2"/>
    <n v="1"/>
    <s v="Numérica"/>
    <s v="# de informes de herramienta implementada / 1 informe de herramienta a implementar"/>
    <d v="2023-08-01T00:00:00"/>
    <d v="2023-11-30T00:00:00"/>
    <s v="»3100-Dirección de Investigaciones de Protección al Consumidor      "/>
    <x v="0"/>
    <s v="Cumplida"/>
    <n v="1"/>
    <m/>
    <m/>
    <n v="1"/>
    <s v="Ok, verificado OAP. El área aporta evidencia y describe la ejecución en el cierre del producto."/>
    <d v="2023-11-07T00:00:00"/>
    <s v="SI"/>
    <n v="1"/>
    <n v="8.0000000000000016E-2"/>
    <n v="1"/>
  </r>
  <r>
    <s v="CONSUMIDOR"/>
    <x v="28"/>
    <s v="»3100-"/>
    <s v="Dirección de Investigaciones de Protección al Consumidor      "/>
    <n v="1"/>
    <s v="3100-4"/>
    <s v="3100-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100-Dirección de Investigaciones de Protección al Consumidor      "/>
    <x v="0"/>
    <s v="Vencida"/>
    <s v="NA"/>
    <s v="NA"/>
    <s v="NA"/>
    <m/>
    <s v="NA"/>
    <s v="NA"/>
    <s v="NA"/>
    <s v="NA"/>
    <n v="0"/>
    <m/>
  </r>
  <r>
    <s v="CONSUMIDOR"/>
    <x v="28"/>
    <s v="»3100-"/>
    <s v="Dirección de Investigaciones de Protección al Consumidor      "/>
    <n v="1"/>
    <s v="3100-4-1"/>
    <s v="3100-4"/>
    <x v="4"/>
    <s v="Act Compartida"/>
    <s v="N/A"/>
    <s v="N/A"/>
    <s v="N/A"/>
    <s v="N/A"/>
    <s v="N/A"/>
    <s v="N/A"/>
    <s v="Ejecutar las actividades compartidas cuya fecha de vencimiento se encuentra dentro del primer trimestre del año "/>
    <e v="#DIV/0!"/>
    <e v="#DIV/0!"/>
    <n v="4"/>
    <s v="Numérica"/>
    <s v="Sumatoria logros ponderados verificados actividades programadas / promedio meta ponderada periodo evaluado "/>
    <d v="2023-01-01T00:00:00"/>
    <d v="2023-03-31T00:00:00"/>
    <s v="»3100-Dirección de Investigaciones de Protección al Consumidor      "/>
    <x v="1"/>
    <s v="Cumplida"/>
    <n v="1"/>
    <s v="7 actividades programadas para el primer trimestre reportaron avances del 100%"/>
    <d v="2023-03-31T00:00:00"/>
    <n v="1"/>
    <s v="De acuerdo con el soporte entregado la actividad fue cumplida"/>
    <d v="2023-03-31T00:00:00"/>
    <s v="SI"/>
    <n v="1"/>
    <e v="#DIV/0!"/>
    <m/>
  </r>
  <r>
    <s v="CONSUMIDOR"/>
    <x v="28"/>
    <s v="»3100-"/>
    <s v="Dirección de Investigaciones de Protección al Consumidor      "/>
    <n v="1"/>
    <s v="3100-4-2"/>
    <s v="3100-4"/>
    <x v="5"/>
    <s v="Act Compartida"/>
    <s v="N/A"/>
    <s v="N/A"/>
    <s v="N/A"/>
    <s v="N/A"/>
    <s v="N/A"/>
    <s v="N/A"/>
    <s v="Ejecutar las actividades compartidas cuya fecha de vencimiento se encuentra dentro del segundo trimestre del año "/>
    <e v="#DIV/0!"/>
    <e v="#DIV/0!"/>
    <n v="8"/>
    <s v="Numérica"/>
    <s v="Sumatoria logros ponderados verificados actividades programadas / promedio meta ponderada periodo evaluado "/>
    <d v="2023-04-01T00:00:00"/>
    <d v="2023-06-30T00:00:00"/>
    <s v="»3100-Dirección de Investigaciones de Protección al Consumidor      "/>
    <x v="2"/>
    <s v="Cumplida"/>
    <n v="1"/>
    <s v="8 Actividades programadas para el segundo trimestre reportaron avances del 100%"/>
    <d v="2023-06-30T00:00:00"/>
    <n v="1"/>
    <s v="8 Actividades programadas para el segundo trimestre reportaron avances del 100%"/>
    <d v="2023-06-30T00:00:00"/>
    <s v="SI"/>
    <n v="1"/>
    <e v="#DIV/0!"/>
    <m/>
  </r>
  <r>
    <s v="CONSUMIDOR"/>
    <x v="28"/>
    <s v="»3100-"/>
    <s v="Dirección de Investigaciones de Protección al Consumidor      "/>
    <n v="1"/>
    <s v="3100-4-3"/>
    <s v="3100-4"/>
    <x v="7"/>
    <s v="Act Compartida"/>
    <s v="N/A"/>
    <s v="N/A"/>
    <s v="N/A"/>
    <s v="N/A"/>
    <s v="N/A"/>
    <s v="N/A"/>
    <s v="Ejecutar las actividades compartidas cuya fecha de vencimiento se encuentra dentro del tercer trimestre del año "/>
    <e v="#DIV/0!"/>
    <e v="#DIV/0!"/>
    <n v="4"/>
    <s v="Numérica"/>
    <s v="Sumatoria logros ponderados verificados actividades programadas / promedio meta ponderada periodo evaluado "/>
    <d v="2023-07-01T00:00:00"/>
    <d v="2023-09-30T00:00:00"/>
    <s v="»3100-Dirección de Investigaciones de Protección al Consumidor      "/>
    <x v="3"/>
    <s v="Cumplida"/>
    <n v="1"/>
    <s v="Se realizaron las 4 Actividades programadas"/>
    <d v="2023-09-30T00:00:00"/>
    <n v="1"/>
    <s v="Se validaron soportes de las 4 Actividades programadas para este trimestre "/>
    <d v="2023-09-30T00:00:00"/>
    <s v="SI"/>
    <n v="1"/>
    <e v="#DIV/0!"/>
    <m/>
  </r>
  <r>
    <s v="CONSUMIDOR"/>
    <x v="28"/>
    <s v="»3100-"/>
    <s v="Dirección de Investigaciones de Protección al Consumidor      "/>
    <n v="1"/>
    <s v="3100-4-4"/>
    <s v="3100-4"/>
    <x v="6"/>
    <s v="Act Compartida"/>
    <s v="N/A"/>
    <s v="N/A"/>
    <s v="N/A"/>
    <s v="N/A"/>
    <s v="N/A"/>
    <s v="N/A"/>
    <s v="Ejecutar las actividades compartidas cuya fecha de vencimiento se encuentra dentro del cuarto trimestre del año "/>
    <e v="#DIV/0!"/>
    <e v="#DIV/0!"/>
    <n v="14"/>
    <s v="Numérica"/>
    <s v="Sumatoria logros ponderados verificados actividades programadas / promedio meta ponderada periodo evaluado "/>
    <d v="2023-10-01T00:00:00"/>
    <d v="2023-12-30T00:00:00"/>
    <s v="»3100-Dirección de Investigaciones de Protección al Consumidor      "/>
    <x v="0"/>
    <s v="Vencida"/>
    <s v="NA"/>
    <s v="NA"/>
    <s v="NA"/>
    <m/>
    <s v="NA"/>
    <s v="NA"/>
    <s v="NA"/>
    <s v="NA"/>
    <e v="#DIV/0!"/>
    <m/>
  </r>
  <r>
    <s v="CONSUMIDOR"/>
    <x v="29"/>
    <s v="»3200-"/>
    <s v="Dirección de Investigaciones de Protección de Usuarios de Servicios de Comunicaciones "/>
    <n v="0"/>
    <s v="3200-1"/>
    <s v="3200-1"/>
    <x v="0"/>
    <s v="Operativo"/>
    <s v="Incentivar a los empresarios en la implementación de estrategias preventivas para la protección de los consumidores"/>
    <s v="16-TrÁmites y OPAS"/>
    <s v="NO"/>
    <s v="  11» Funcionamiento"/>
    <s v=" 8. Servicio al ciudadano"/>
    <s v=" 1- Plan Anual de Adquisiciones"/>
    <s v="Visitas de inspección y/o acompañamiento a los operadores de servicios de telecomunicaciones, televisión cerrada y postales, realizadas (Informe de cada visita realizada)"/>
    <n v="0.4"/>
    <m/>
    <n v="35"/>
    <s v="Numérica"/>
    <s v="# de visitas de inspección realizadas / 35 visitas a realizar"/>
    <d v="2023-02-05T00:00:00"/>
    <d v="2023-11-30T00:00:00"/>
    <s v="»3200-Dirección de Investigaciones de Protección de Usuarios de Servicios de Comunicaciones "/>
    <x v="0"/>
    <s v="Cumplida"/>
    <n v="1"/>
    <s v="Durante la vigencia 2023 se realizaron 35 informes de visitas, para un logro del 100%"/>
    <d v="2023-12-31T00:00:00"/>
    <n v="1"/>
    <s v="Durante la vigencia 2023 se realizaron 35 informes de visitas, para un logro del 100%"/>
    <d v="2023-12-31T00:00:00"/>
    <s v="SI"/>
    <s v="NA"/>
    <n v="0.4"/>
    <m/>
  </r>
  <r>
    <s v="CONSUMIDOR"/>
    <x v="29"/>
    <s v="»3200-"/>
    <s v="Dirección de Investigaciones de Protección de Usuarios de Servicios de Comunicaciones "/>
    <n v="0"/>
    <s v="3200-1-1"/>
    <s v="3200-1"/>
    <x v="1"/>
    <s v="Operativo"/>
    <s v="N/A"/>
    <s v="N/A"/>
    <s v="N/A"/>
    <s v="N/A"/>
    <s v="N/A"/>
    <s v="N/A"/>
    <s v="Realizar un listado de los operadores de servicios de telecomunicaciones, televisión cerrada y postales, donde se llevaran a cabo las visitas de inspección a nivel nacional.  (Excel con el listado de las visitas / Único entregable)"/>
    <n v="0.3"/>
    <n v="0.12"/>
    <n v="1"/>
    <s v="Numérica"/>
    <s v="# de listados realizados / 1 listado a realizar"/>
    <d v="2023-02-05T00:00:00"/>
    <d v="2023-03-05T00:00:00"/>
    <s v="»3200-Dirección de Investigaciones de Protección de Usuarios de Servicios de Comunicaciones "/>
    <x v="1"/>
    <s v="Cumplida"/>
    <n v="1"/>
    <s v="Se elaboró la lista de los operadores donde se realizan las visitas"/>
    <d v="2023-03-02T00:00:00"/>
    <n v="1"/>
    <s v="Ok, verificado OAP. La evidencia concuerda con la actividad y la fórmula para determinar el avance."/>
    <d v="2023-03-02T00:00:00"/>
    <s v="SI"/>
    <n v="1"/>
    <n v="0.12"/>
    <n v="1"/>
  </r>
  <r>
    <s v="CONSUMIDOR"/>
    <x v="29"/>
    <s v="»3200-"/>
    <s v="Dirección de Investigaciones de Protección de Usuarios de Servicios de Comunicaciones "/>
    <n v="0"/>
    <s v="3200-1-2"/>
    <s v="3200-1"/>
    <x v="1"/>
    <s v="Operativo"/>
    <s v="N/A"/>
    <s v="N/A"/>
    <s v="N/A"/>
    <s v="N/A"/>
    <s v="N/A"/>
    <s v="N/A"/>
    <s v="Realizar Visitas de inspección a los operadores de servicios de telecomunicaciones, televisión cerrada y postales. (PDF del informe de cada visita)"/>
    <n v="0.7"/>
    <n v="0.27999999999999997"/>
    <n v="35"/>
    <s v="Numérica"/>
    <s v="# de visitas de inspección realizadas / 35 visitas a realizar"/>
    <d v="2023-02-05T00:00:00"/>
    <d v="2023-11-30T00:00:00"/>
    <s v="»3200-Dirección de Investigaciones de Protección de Usuarios de Servicios de Comunicaciones "/>
    <x v="0"/>
    <s v="Cumplida"/>
    <n v="1"/>
    <s v="El área aporta el listado con las 15 investigaciones previstas para 2023."/>
    <d v="2023-12-31T00:00:00"/>
    <n v="1"/>
    <s v="El área aporta el listado con las 15 investigaciones previstas para 2023."/>
    <d v="2023-12-31T00:00:00"/>
    <s v="SI"/>
    <n v="1"/>
    <n v="0.27999999999999997"/>
    <n v="1"/>
  </r>
  <r>
    <s v="CONSUMIDOR"/>
    <x v="29"/>
    <s v="»3200-"/>
    <s v="Dirección de Investigaciones de Protección de Usuarios de Servicios de Comunicaciones "/>
    <n v="0"/>
    <s v="3200-2"/>
    <s v="3200-2"/>
    <x v="0"/>
    <s v="Innovador"/>
    <s v="Diseñar estrategias dirigidas a aumentar la confianza y posicionamiento los grupos de interés "/>
    <s v="16-TrÁmites y OPAS"/>
    <s v="NO"/>
    <s v="  11» Funcionamiento"/>
    <s v=" 8. Servicio al ciudadano"/>
    <s v=" 1- Plan Anual de Adquisiciones"/>
    <s v="Investigaciones administrativas con la finalidad de aumentar la confianza y garantizar la protección integral de los bienes jurídicos tutelados a los diferentes grupos de interés, decididas de fondo (Relación en Excel con el listado de las decisiones de fondo tomadas)"/>
    <n v="0.4"/>
    <m/>
    <n v="15"/>
    <s v="Numérica"/>
    <s v="# de investigaciones decididas de fondo / 15 investigaciones a decidir de fondo"/>
    <d v="2023-02-05T00:00:00"/>
    <d v="2023-11-30T00:00:00"/>
    <s v="»3200-Dirección de Investigaciones de Protección de Usuarios de Servicios de Comunicaciones "/>
    <x v="0"/>
    <s v="Cumplida"/>
    <n v="1"/>
    <s v="Al 30 de Noviembre se decidieron las 15 investigaciones previamente listadas."/>
    <d v="2023-11-30T00:00:00"/>
    <n v="1"/>
    <s v="El área aporta el listado con las 15 investigaciones previstas para 2023."/>
    <d v="2023-11-30T00:00:00"/>
    <m/>
    <s v="NA"/>
    <n v="0.4"/>
    <m/>
  </r>
  <r>
    <s v="CONSUMIDOR"/>
    <x v="29"/>
    <s v="»3200-"/>
    <s v="Dirección de Investigaciones de Protección de Usuarios de Servicios de Comunicaciones "/>
    <n v="0"/>
    <s v="3200-2-1"/>
    <s v="3200-2"/>
    <x v="1"/>
    <s v="Innovador"/>
    <s v="N/A"/>
    <s v="N/A"/>
    <s v="N/A"/>
    <s v="N/A"/>
    <s v="N/A"/>
    <s v="N/A"/>
    <s v="Realizar inventario de las investigaciones administrativas abiertas por la Dirección de Investigaciones de Protección de Usuarios de Servicios de Comunicaciones, cuyo contexto esté determinado por la presunta vulneración de obligaciones legales, reglamentarias y regulatorias que puedan derivar en afectaciones de los derechos de los diferentes grupos de interés, que serán decididas entre el 15 de enero y el 14 de diciembre de 2023. (Excel con el listado de actos administrativos / Único entregable)"/>
    <n v="0.4"/>
    <n v="0.16000000000000003"/>
    <n v="1"/>
    <s v="Numérica"/>
    <s v="# Inventarios realizados / 1 inventario a realizar"/>
    <d v="2023-02-05T00:00:00"/>
    <d v="2023-06-30T00:00:00"/>
    <s v="»3200-Dirección de Investigaciones de Protección de Usuarios de Servicios de Comunicaciones "/>
    <x v="2"/>
    <s v="Cumplida"/>
    <n v="1"/>
    <s v="Se envía listado con las 15 investigaciones a decidir en el periodo."/>
    <d v="2023-06-27T00:00:00"/>
    <n v="1"/>
    <s v="Ok, verificado OAP. Se aporta el inventario de investigaciones."/>
    <d v="2023-06-27T00:00:00"/>
    <s v="SI"/>
    <n v="1"/>
    <n v="0.16000000000000003"/>
    <n v="1"/>
  </r>
  <r>
    <s v="CONSUMIDOR"/>
    <x v="29"/>
    <s v="»3200-"/>
    <s v="Dirección de Investigaciones de Protección de Usuarios de Servicios de Comunicaciones "/>
    <n v="0"/>
    <s v="3200-2-2"/>
    <s v="3200-2"/>
    <x v="1"/>
    <s v="Innovador"/>
    <s v="N/A"/>
    <s v="N/A"/>
    <s v="N/A"/>
    <s v="N/A"/>
    <s v="N/A"/>
    <s v="N/A"/>
    <s v="Decidir mediante archivo o sanción, las investigaciones abiertas por la Dirección de investigaciones de Protección de Usuarios de Servicios de Comunicaciones,  por la presunta vulneración de obligaciones legales, reglamentarias y regulatorias, con la finalidad de aumentar la confianza y garantizar la protección integral de los bienes jurídicos tutelados a los diferentes grupos de interés. (Excel con el listado de actos administrativos y el estado de la decisión tramitado o pendiente / Único entregable)"/>
    <n v="0.6"/>
    <n v="0.24"/>
    <n v="15"/>
    <s v="Numérica"/>
    <s v="# de investigaciones decididas de fondo / 15 investigaciones a decidir de fondo"/>
    <d v="2023-02-05T00:00:00"/>
    <d v="2023-11-30T00:00:00"/>
    <s v="»3200-Dirección de Investigaciones de Protección de Usuarios de Servicios de Comunicaciones "/>
    <x v="0"/>
    <s v="Cumplida"/>
    <n v="1"/>
    <s v="Al 30 de Noviembre se decidieron las 15 investigaciones previamente listadas."/>
    <d v="2023-11-30T00:00:00"/>
    <n v="1"/>
    <s v="El área aporta el listado con las 15 investigaciones previstas para 2023."/>
    <d v="2023-11-30T00:00:00"/>
    <s v="SI"/>
    <n v="1"/>
    <n v="0.24"/>
    <n v="1"/>
  </r>
  <r>
    <s v="CONSUMIDOR"/>
    <x v="29"/>
    <s v="»3200-"/>
    <s v="Dirección de Investigaciones de Protección de Usuarios de Servicios de Comunicaciones "/>
    <n v="0"/>
    <s v="3200-3"/>
    <s v="3200-3"/>
    <x v="0"/>
    <s v="Innovador"/>
    <s v="Diseñar e implementar una estrategia que fortalezca la analítica de datos institucional para la toma de decisiones y la prestación de servicios"/>
    <s v="2-Analítica Institucional - Estadísticas"/>
    <s v="NO"/>
    <s v="  11» Funcionamiento"/>
    <s v=" 17.Gestión de la información estadística,  6. Transparencia, acceso a la información pública y lucha contra la corrupción"/>
    <s v=" 1- Plan Anual de Adquisiciones"/>
    <s v="Informes Data Telco y Data Postales a través de análisis estadístico, elaborados y socializados (2 informes de Data Telco y 2 informes de Postales)"/>
    <n v="0.2"/>
    <m/>
    <n v="4"/>
    <s v="Numérica"/>
    <s v="# Informes Data Telco-Postal/ 4 Informes Data Telco - Postal"/>
    <d v="2023-02-05T00:00:00"/>
    <d v="2023-12-05T00:00:00"/>
    <s v="»3200-Dirección de Investigaciones de Protección de Usuarios de Servicios de Comunicaciones "/>
    <x v="0"/>
    <s v="Cumplida"/>
    <n v="1"/>
    <s v="Se realizaron informes con los operadores definidos y convocados"/>
    <d v="2023-11-28T00:00:00"/>
    <n v="1"/>
    <s v="Se anexan de manera extemporanea nuevos informes de Data Telco y Data postales para constatar el cumplimiento de la actividad, por lo que se castiga la eficiencia en un 5%. Se incluye correo de réplica presentado por el área, donde se da respuesta a las observaciones presentadas por la OAP.  "/>
    <d v="2023-11-28T00:00:00"/>
    <s v="NO"/>
    <n v="0.95"/>
    <n v="0.2"/>
    <m/>
  </r>
  <r>
    <s v="CONSUMIDOR"/>
    <x v="29"/>
    <s v="»3200-"/>
    <s v="Dirección de Investigaciones de Protección de Usuarios de Servicios de Comunicaciones "/>
    <n v="0"/>
    <s v="3200-3-1"/>
    <s v="3200-3"/>
    <x v="1"/>
    <s v="Innovador"/>
    <s v="N/A"/>
    <s v="N/A"/>
    <s v="N/A"/>
    <s v="N/A"/>
    <s v="N/A"/>
    <s v="N/A"/>
    <s v="Definir listado de operadores para socializar los informes Data Telco y Data Postales. El criterio de selección radica en la significancia y representatividad de la información."/>
    <n v="0.15"/>
    <n v="0.03"/>
    <n v="1"/>
    <s v="Numérica"/>
    <s v="# de listados de los  operadores definidos / 1 listado de los operadores a definir"/>
    <d v="2023-02-05T00:00:00"/>
    <d v="2023-12-05T00:00:00"/>
    <s v="»3200-Dirección de Investigaciones de Protección de Usuarios de Servicios de Comunicaciones "/>
    <x v="0"/>
    <s v="Cumplida"/>
    <n v="1"/>
    <s v="Este listado se definió y se envió soporte en el corte anterior (se adjuntan nuevamente soporte 12 de julio)"/>
    <d v="2023-07-12T00:00:00"/>
    <n v="1"/>
    <s v="Se priorizaron operadores TELCO y POSTALES que no corresponden en exactitud a los priorizados en las actividades 3200-3-2 y 3200-3-3. Se restan 5 puntos en eficiencia, ya que el área no adjunta el soporte con la modificación de los operadores a intervenir."/>
    <d v="2023-07-12T00:00:00"/>
    <s v="SI"/>
    <n v="0.95"/>
    <n v="0.03"/>
    <n v="1"/>
  </r>
  <r>
    <s v="CONSUMIDOR"/>
    <x v="29"/>
    <s v="»3200-"/>
    <s v="Dirección de Investigaciones de Protección de Usuarios de Servicios de Comunicaciones "/>
    <n v="0"/>
    <s v="3200-3-2"/>
    <s v="3200-3"/>
    <x v="1"/>
    <s v="Innovador"/>
    <s v="N/A"/>
    <s v="N/A"/>
    <s v="N/A"/>
    <s v="N/A"/>
    <s v="N/A"/>
    <s v="N/A"/>
    <s v="Realizar convocatoria y programación de reuniones a los operadores para las presentaciones de Data Telco y Data Postales."/>
    <n v="0.15"/>
    <n v="0.03"/>
    <n v="2"/>
    <s v="Numérica"/>
    <s v="# convocatorias realizadas / 2 convocatorias reunión Informes Data Telco - Postal"/>
    <d v="2023-02-05T00:00:00"/>
    <d v="2023-12-05T00:00:00"/>
    <s v="»3200-Dirección de Investigaciones de Protección de Usuarios de Servicios de Comunicaciones "/>
    <x v="0"/>
    <s v="Cumplida"/>
    <n v="1"/>
    <s v="Se realizó la convocatoria a las reuniones de los operadores definidos de TELCO y POSTAL"/>
    <d v="2023-11-28T00:00:00"/>
    <n v="1"/>
    <s v="Se anexan de manera extemporanea nuevas convocatorias Data Telco y Data postales para constatar el cumplimiento de la actividad, por lo que se castiga la eficiencia en un 5% . Se incluye correo de réplica presentado por el área, donde se da respuesta a las observaciones presentadas por la OAP.  "/>
    <d v="2023-11-22T00:00:00"/>
    <s v="NO"/>
    <n v="0.95"/>
    <n v="0.03"/>
    <n v="1"/>
  </r>
  <r>
    <s v="CONSUMIDOR"/>
    <x v="29"/>
    <s v="»3200-"/>
    <s v="Dirección de Investigaciones de Protección de Usuarios de Servicios de Comunicaciones "/>
    <n v="0"/>
    <s v="3200-3-3"/>
    <s v="3200-3"/>
    <x v="1"/>
    <s v="Innovador"/>
    <s v="N/A"/>
    <s v="N/A"/>
    <s v="N/A"/>
    <s v="N/A"/>
    <s v="N/A"/>
    <s v="N/A"/>
    <s v="Analizar y desarrollar los informes Data Telco y Data Postales para servicios de telecomunicaciones y postales, correspondientes a: i) usuarios y envíos de los servicios de telecomunicaciones y postales, respectivamente, publicados por el Boletín de Colombia TIC y la CRC, ii) Quejas/PQRS  y sus tipologías publicados por la CRC, iii) Trámites gestionados (Denuncias, Recursos de Apelaciones, Investigaciones, Sanciones) por la SIC y sus tipologías; iv) análisis cualitativo de las redes sociales de los operadores. "/>
    <n v="0.7"/>
    <n v="0.13999999999999999"/>
    <n v="4"/>
    <s v="Numérica"/>
    <s v="# Informes Data Telco-Postal/ 4 Informes Data Telco - Postal"/>
    <d v="2023-02-05T00:00:00"/>
    <d v="2023-12-05T00:00:00"/>
    <s v="»3200-Dirección de Investigaciones de Protección de Usuarios de Servicios de Comunicaciones "/>
    <x v="0"/>
    <s v="Cumplida"/>
    <n v="1"/>
    <s v="Se realizaron informes con los operadores definidos y convocados"/>
    <d v="2023-11-28T00:00:00"/>
    <n v="1"/>
    <s v="Se anexan de manera extemporanea nuevos informes de Data Telco y Data postales para constatar el cumplimiento de la actividad, por lo que se castiga la eficiencia en un 5%. Se incluye correo de réplica presentado por el área, donde se da respuesta a las observaciones presentadas por la OAP.  "/>
    <d v="2023-11-28T00:00:00"/>
    <s v="NO"/>
    <n v="0.95"/>
    <n v="0.13999999999999999"/>
    <n v="1"/>
  </r>
  <r>
    <s v="CONSUMIDOR"/>
    <x v="29"/>
    <s v="»3200-"/>
    <s v="Dirección de Investigaciones de Protección de Usuarios de Servicios de Comunicaciones "/>
    <n v="0"/>
    <s v="3200-4"/>
    <s v="3200-4"/>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3200-Dirección de Investigaciones de Protección de Usuarios de Servicios de Comunicaciones "/>
    <x v="0"/>
    <s v="Vencida"/>
    <s v="NA"/>
    <s v="NA"/>
    <s v="NA"/>
    <m/>
    <s v="NA"/>
    <s v="NA"/>
    <s v="NA"/>
    <s v="NA"/>
    <n v="0"/>
    <m/>
  </r>
  <r>
    <s v="CONSUMIDOR"/>
    <x v="29"/>
    <s v="»3200-"/>
    <s v="Dirección de Investigaciones de Protección de Usuarios de Servicios de Comunicaciones "/>
    <n v="0"/>
    <s v="3200-4-1"/>
    <s v="3200-4"/>
    <x v="4"/>
    <s v="Act Compartida"/>
    <s v="N/A"/>
    <s v="N/A"/>
    <s v="N/A"/>
    <s v="N/A"/>
    <s v="N/A"/>
    <s v="N/A"/>
    <s v="Ejecutar las actividades compartidas cuya fecha de vencimiento se encuentra dentro del primer trimestre del año "/>
    <e v="#DIV/0!"/>
    <e v="#DIV/0!"/>
    <n v="5"/>
    <s v="Numérica"/>
    <s v="Sumatoria logros ponderados verificados actividades programadas / promedio meta ponderada periodo evaluado "/>
    <d v="2023-01-01T00:00:00"/>
    <d v="2023-03-31T00:00:00"/>
    <s v="»3200-Dirección de Investigaciones de Protección de Usuarios de Servicios de Comunicaciones "/>
    <x v="1"/>
    <s v="Cumplida"/>
    <n v="1"/>
    <s v="5 Actividades programadas para el primer trimestre reportaron avances del 100%"/>
    <d v="2023-03-31T00:00:00"/>
    <n v="1"/>
    <s v="De acuerdo con el soporte entregado la actividad fue cumplida"/>
    <d v="2023-03-31T00:00:00"/>
    <s v="SI"/>
    <n v="1"/>
    <e v="#DIV/0!"/>
    <m/>
  </r>
  <r>
    <s v="CONSUMIDOR"/>
    <x v="29"/>
    <s v="»3200-"/>
    <s v="Dirección de Investigaciones de Protección de Usuarios de Servicios de Comunicaciones "/>
    <n v="0"/>
    <s v="3200-4-2"/>
    <s v="3200-4"/>
    <x v="5"/>
    <s v="Act Compartida"/>
    <s v="N/A"/>
    <s v="N/A"/>
    <s v="N/A"/>
    <s v="N/A"/>
    <s v="N/A"/>
    <s v="N/A"/>
    <s v="Ejecutar las actividades compartidas cuya fecha de vencimiento se encuentra dentro del segundo trimestre del año "/>
    <e v="#DIV/0!"/>
    <e v="#DIV/0!"/>
    <n v="9"/>
    <s v="Numérica"/>
    <s v="Sumatoria logros ponderados verificados actividades programadas / promedio meta ponderada periodo evaluado "/>
    <d v="2023-04-01T00:00:00"/>
    <d v="2023-06-30T00:00:00"/>
    <s v="»3200-Dirección de Investigaciones de Protección de Usuarios de Servicios de Comunicaciones "/>
    <x v="2"/>
    <s v="Cumplida"/>
    <n v="1"/>
    <s v="9 Actividades programadas para el segundo trimestre reportaron avances del 100%"/>
    <d v="2023-06-30T00:00:00"/>
    <n v="1"/>
    <s v="9 Actividades programadas para el segundo trimestre reportaron avances del 100%"/>
    <d v="2023-06-30T00:00:00"/>
    <s v="SI"/>
    <n v="1"/>
    <e v="#DIV/0!"/>
    <m/>
  </r>
  <r>
    <s v="CONSUMIDOR"/>
    <x v="29"/>
    <s v="»3200-"/>
    <s v="Dirección de Investigaciones de Protección de Usuarios de Servicios de Comunicaciones "/>
    <n v="0"/>
    <s v="3200-4-3"/>
    <s v="3200-4"/>
    <x v="7"/>
    <s v="Act Compartida"/>
    <s v="N/A"/>
    <s v="N/A"/>
    <s v="N/A"/>
    <s v="N/A"/>
    <s v="N/A"/>
    <s v="N/A"/>
    <s v="Ejecutar las actividades compartidas cuya fecha de vencimiento se encuentra dentro del tercer trimestre del año "/>
    <e v="#DIV/0!"/>
    <e v="#DIV/0!"/>
    <n v="4"/>
    <s v="Numérica"/>
    <s v="Sumatoria logros ponderados verificados actividades programadas / promedio meta ponderada periodo evaluado "/>
    <d v="2023-07-01T00:00:00"/>
    <d v="2023-09-30T00:00:00"/>
    <s v="»3200-Dirección de Investigaciones de Protección de Usuarios de Servicios de Comunicaciones "/>
    <x v="3"/>
    <s v="Cumplida"/>
    <n v="1"/>
    <s v="Se realizaron las 4 Actividades programadas"/>
    <d v="2023-09-30T00:00:00"/>
    <n v="1"/>
    <s v="Se validaron soportes de las 4 Actividades programadas para este trimestre "/>
    <d v="2023-09-30T00:00:00"/>
    <s v="SI"/>
    <n v="1"/>
    <e v="#DIV/0!"/>
    <m/>
  </r>
  <r>
    <s v="CONSUMIDOR"/>
    <x v="29"/>
    <s v="»3200-"/>
    <s v="Dirección de Investigaciones de Protección de Usuarios de Servicios de Comunicaciones "/>
    <n v="0"/>
    <s v="3200-4-4"/>
    <s v="3200-4"/>
    <x v="6"/>
    <s v="Act Compartida"/>
    <s v="N/A"/>
    <s v="N/A"/>
    <s v="N/A"/>
    <s v="N/A"/>
    <s v="N/A"/>
    <s v="N/A"/>
    <s v="Ejecutar las actividades compartidas cuya fecha de vencimiento se encuentra dentro del cuarto trimestre del año "/>
    <e v="#DIV/0!"/>
    <e v="#DIV/0!"/>
    <n v="9"/>
    <s v="Numérica"/>
    <s v="Sumatoria logros ponderados verificados actividades programadas / promedio meta ponderada periodo evaluado "/>
    <d v="2023-10-01T00:00:00"/>
    <d v="2023-12-30T00:00:00"/>
    <s v="»3200-Dirección de Investigaciones de Protección de Usuarios de Servicios de Comunicaciones "/>
    <x v="0"/>
    <s v="Vencida"/>
    <s v="NA"/>
    <s v="NA"/>
    <s v="NA"/>
    <m/>
    <s v="NA"/>
    <s v="NA"/>
    <s v="NA"/>
    <s v="NA"/>
    <e v="#DIV/0!"/>
    <m/>
  </r>
  <r>
    <s v="JURISDICCIONAL "/>
    <x v="30"/>
    <s v="»4000-"/>
    <s v="Delegatura para Asuntos  Jurisdiccionales"/>
    <n v="4"/>
    <s v="4000-1"/>
    <s v="4000-1"/>
    <x v="0"/>
    <s v="Operativo"/>
    <s v="N/A"/>
    <s v="2-Analítica Institucional - Estadísticas"/>
    <s v="NO"/>
    <s v="  3»Fortalecimiento de la función jurisdiccional de la superintendencia de industria y comercio a nivel  nacional"/>
    <s v=" 8. Servicio al ciudadano"/>
    <s v=" 1- Plan Anual de Adquisiciones"/>
    <s v="Demandas de Competencia Desleal y Propiedad Industrial gestionadas, conservando la competencia de la SIC en  materia jurisdiccional (Informe consolidado / único entregable)."/>
    <n v="0.15"/>
    <m/>
    <n v="95"/>
    <s v="Porcentual"/>
    <s v="% de demandas gestionadas / 95% de demandas a gestiona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m/>
  </r>
  <r>
    <s v="JURISDICCIONAL "/>
    <x v="30"/>
    <s v="»4000-"/>
    <s v="Delegatura para Asuntos  Jurisdiccionales"/>
    <n v="4"/>
    <s v="4000-1-1"/>
    <s v="4000-1"/>
    <x v="1"/>
    <s v="Operativo"/>
    <s v="N/A"/>
    <s v="N/A"/>
    <s v="N/A"/>
    <s v="N/A"/>
    <s v="N/A"/>
    <s v=" 1- Plan Anual de Adquisiciones"/>
    <s v="Gestionar demandas de Competencia Desleal y Propiedad Industrial , conservando la competencia de la SIC en  esta materia jurisdiccional (Informe consolidado / único entregable)."/>
    <n v="0.5"/>
    <n v="7.4999999999999997E-2"/>
    <n v="95"/>
    <s v="Porcentual"/>
    <s v="% de Demandas  de Competencia Desleal y Propiedad Industrial gestionadas /95% de Demandas  de Competencia Desleal y Propiedad a gestionar"/>
    <d v="2023-01-17T00:00:00"/>
    <d v="2023-12-14T00:00:00"/>
    <s v="»4000-Delegatura para Asuntos  Jurisdiccionales"/>
    <x v="0"/>
    <s v="Cumplida"/>
    <n v="1"/>
    <s v="4000-1-1 De enero a diciembre de 2023, y de acuerdo con la meta establecida de gestionar el 95% de las demandas de Competencia Desleal y Propiedad Industrial, conservando la competencia de la SIC en esta materia jurisdiccional, se evidencia un avance de 134 procesos lo que equivale al 98.51%."/>
    <d v="2023-12-14T00:00:00"/>
    <n v="1"/>
    <s v="4000-1-1 De enero a diciembre de 2023, y de acuerdo con la meta establecida de gestionar el 95% de las demandas de Competencia Desleal y Propiedad Industrial, conservando la competencia de la SIC en esta materia jurisdiccional, se evidencia un avance de 134 procesos lo que equivale al 98.51%."/>
    <d v="2023-12-14T00:00:00"/>
    <s v="SI"/>
    <n v="1"/>
    <n v="7.4999999999999997E-2"/>
    <n v="1"/>
  </r>
  <r>
    <s v="JURISDICCIONAL "/>
    <x v="30"/>
    <s v="»4000-"/>
    <s v="Delegatura para Asuntos  Jurisdiccionales"/>
    <n v="4"/>
    <s v="4000-1-2"/>
    <s v="4000-1"/>
    <x v="1"/>
    <s v="Operativo"/>
    <s v="N/A"/>
    <s v="N/A"/>
    <s v="N/A"/>
    <s v="N/A"/>
    <s v="N/A"/>
    <s v=" 1- Plan Anual de Adquisiciones"/>
    <s v="Admitir dentro de los 30 días hábiles siguientes a la presentación de la demanda el 90 % de las acciones de competencia desleal y propiedad industrial (Listado mensual en Excel de admisiones.)"/>
    <n v="0.5"/>
    <n v="7.4999999999999997E-2"/>
    <n v="90"/>
    <s v="Porcentual"/>
    <s v="% de Acciones de competencia desleal y propiedad industrial admitidas dentro de los 30 días hábiles siguientes a la presentación de la demanda/90% de las Acciones de competencia desleal y propiedad industrial a admitir"/>
    <d v="2023-01-17T00:00:00"/>
    <d v="2023-12-14T00:00:00"/>
    <s v="»4000-Delegatura para Asuntos  Jurisdiccionales"/>
    <x v="0"/>
    <s v="Cumplida"/>
    <n v="1"/>
    <s v="4000-1-2 De enero a diciembre de 2023, y de acuerdo con la meta establecida de admitir dentro de los 30 días hábiles siguientes a la presentación de la demanda el 90% de las acciones de competencia desleal y propiedad industrial, se evidencia un avance de 139 procesos lo que equivale al 103.9%."/>
    <d v="2023-12-14T00:00:00"/>
    <n v="1"/>
    <s v="4000-1-2 De enero a diciembre de 2023, y de acuerdo con la meta establecida de admitir dentro de los 30 días hábiles siguientes a la presentación de la demanda el 90% de las acciones de competencia desleal y propiedad industrial, se evidencia un avance de 139 procesos lo que equivale al 103.9%."/>
    <d v="2023-12-14T00:00:00"/>
    <s v="SI"/>
    <n v="1"/>
    <n v="7.4999999999999997E-2"/>
    <n v="1"/>
  </r>
  <r>
    <s v="JURISDICCIONAL "/>
    <x v="30"/>
    <s v="»4000-"/>
    <s v="Delegatura para Asuntos  Jurisdiccionales"/>
    <n v="4"/>
    <s v="4000-2"/>
    <s v="4000-2"/>
    <x v="0"/>
    <s v="Operativo"/>
    <s v="N/A"/>
    <s v="2-Analítica Institucional - Estadísticas"/>
    <s v="NO"/>
    <s v="  3»Fortalecimiento de la función jurisdiccional de la superintendencia de industria y comercio a nivel  nacional"/>
    <s v=" 8. Servicio al ciudadano"/>
    <s v=" 1- Plan Anual de Adquisiciones"/>
    <s v="25.000 acciones de protección al consumidor, Admitidas.  (Informe consolidado/ único entregable)."/>
    <n v="0.15"/>
    <m/>
    <n v="25000"/>
    <s v="Numérica"/>
    <s v="# de Acciones de protección al consumidor admitidas/25000 Acciones de protección al consumidor a admiti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m/>
  </r>
  <r>
    <s v="JURISDICCIONAL "/>
    <x v="30"/>
    <s v="»4000-"/>
    <s v="Delegatura para Asuntos  Jurisdiccionales"/>
    <n v="4"/>
    <s v="4000-2-1"/>
    <s v="4000-2"/>
    <x v="1"/>
    <s v="Operativo"/>
    <s v="N/A"/>
    <s v="N/A"/>
    <s v="N/A"/>
    <s v="N/A"/>
    <s v="N/A"/>
    <s v=" 1- Plan Anual de Adquisiciones"/>
    <s v="Realizar la admisión de 25.000 demandas de protección al consumidor  presentadas (Listado mensual en Excel de admitidas)"/>
    <n v="1"/>
    <n v="0.15"/>
    <n v="25000"/>
    <s v="Numérica"/>
    <s v="# de Acciones de protección al consumidor admitidas/25000 Acciones de protección al consumidor a admitir"/>
    <d v="2023-01-17T00:00:00"/>
    <d v="2023-12-14T00:00:00"/>
    <s v="»4000-Delegatura para Asuntos  Jurisdiccionales"/>
    <x v="0"/>
    <s v="Cumplida"/>
    <n v="1"/>
    <s v="4000-2-1 De enero a diciembre de 2023, y de acuerdo con la meta establecida de realizar la admisión de 21.000 demandas de protección al consumidor, se evidencia un avance de 26.994 procesos lo que equivale al 108%."/>
    <d v="2023-12-14T00:00:00"/>
    <n v="1"/>
    <s v="4000-2-1 De enero a diciembre de 2023, y de acuerdo con la meta establecida de realizar la admisión de 21.000 demandas de protección al consumidor, se evidencia un avance de 26.994 procesos lo que equivale al 108%."/>
    <d v="2023-12-14T00:00:00"/>
    <s v="SI"/>
    <n v="1"/>
    <n v="0.15"/>
    <n v="1"/>
  </r>
  <r>
    <s v="JURISDICCIONAL "/>
    <x v="30"/>
    <s v="»4000-"/>
    <s v="Delegatura para Asuntos  Jurisdiccionales"/>
    <n v="4"/>
    <s v="4000-3"/>
    <s v="4000-3"/>
    <x v="0"/>
    <s v="Operativo"/>
    <s v="N/A"/>
    <s v="2-Analítica Institucional - Estadísticas"/>
    <s v="NO"/>
    <s v="  3»Fortalecimiento de la función jurisdiccional de la superintendencia de industria y comercio a nivel  nacional"/>
    <s v=" 8. Servicio al ciudadano"/>
    <s v=" 1- Plan Anual de Adquisiciones"/>
    <s v="Procesos de protección al consumidor, finalizados.  (Informe consolidado/ único entregable)."/>
    <n v="0.15"/>
    <m/>
    <n v="22000"/>
    <s v="Numérica"/>
    <s v="# de Procesos de protección al consumidor finalizados/22000 procesos de protección al consumidor a finaliza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m/>
  </r>
  <r>
    <s v="JURISDICCIONAL "/>
    <x v="30"/>
    <s v="»4000-"/>
    <s v="Delegatura para Asuntos  Jurisdiccionales"/>
    <n v="4"/>
    <s v="4000-3-1"/>
    <s v="4000-3"/>
    <x v="1"/>
    <s v="Operativo"/>
    <s v="N/A"/>
    <s v="N/A"/>
    <s v="N/A"/>
    <s v="N/A"/>
    <s v="N/A"/>
    <s v=" 1- Plan Anual de Adquisiciones"/>
    <s v="Finalizar 22,000 acciones de protección al consumidor admitidas. (Listado mensual en Excel de autos o sentencias finalizados)"/>
    <n v="1"/>
    <n v="0.15"/>
    <n v="22000"/>
    <s v="Numérica"/>
    <s v="# de Procesos de protección al consumidor finalizados/22000 procesos de protección al consumidor a finalizar"/>
    <d v="2023-01-17T00:00:00"/>
    <d v="2023-12-14T00:00:00"/>
    <s v="»4000-Delegatura para Asuntos  Jurisdiccionales"/>
    <x v="0"/>
    <s v="Cumplida"/>
    <n v="1"/>
    <s v="4000-3-1 De enero a diciembre de 2023, y de acuerdo con la meta establecida de 22.000 acciones de protección finalizadas, se evidencia un avance de 22.711 procesos lo que equivale al 103.23%."/>
    <d v="2023-12-14T00:00:00"/>
    <n v="1"/>
    <s v="4000-3-1 De enero a diciembre de 2023, y de acuerdo con la meta establecida de 22.000 acciones de protección finalizadas, se evidencia un avance de 22.711 procesos lo que equivale al 103.23%."/>
    <d v="2023-12-14T00:00:00"/>
    <s v="SI"/>
    <n v="1"/>
    <n v="0.15"/>
    <n v="1"/>
  </r>
  <r>
    <s v="JURISDICCIONAL "/>
    <x v="30"/>
    <s v="»4000-"/>
    <s v="Delegatura para Asuntos  Jurisdiccionales"/>
    <n v="4"/>
    <s v="4000-4"/>
    <s v="4000-4"/>
    <x v="0"/>
    <s v="Operativo"/>
    <s v="N/A"/>
    <s v="2-Analítica Institucional - Estadísticas"/>
    <s v="NO"/>
    <s v="  3»Fortalecimiento de la función jurisdiccional de la superintendencia de industria y comercio a nivel  nacional"/>
    <s v=" 8. Servicio al ciudadano"/>
    <s v=" 1- Plan Anual de Adquisiciones"/>
    <s v="Procesos en verificación del cumplimiento de las sentencias y conciliaciones proferidas a favor del consumidor por la Delegatura para Asuntos Jurisdiccionales y las transacciones realizadas por Sic facilita y las Casas del Consumidor, verificados. (Informe consolidado/ único entregable)."/>
    <n v="0.15"/>
    <m/>
    <n v="10000"/>
    <s v="Numérica"/>
    <s v="# de Procesos en verificación del cumplimiento de las sentencias y conciliaciones proferidas a favor del consumidor por la Delegatura para Asuntos Jurisdiccionales y las transacciones realizadas por Sic facilita y las Casas del Consumidor verificados /10000 procesos en verificación del cumplimiento de las sentencias y conciliaciones proferidas a favor del consumidor por la Delegatura para Asuntos Jurisdiccionales y las transacciones realizadas por Sic facilita y las Casas del Consumidor a verifica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m/>
  </r>
  <r>
    <s v="JURISDICCIONAL "/>
    <x v="30"/>
    <s v="»4000-"/>
    <s v="Delegatura para Asuntos  Jurisdiccionales"/>
    <n v="4"/>
    <s v="4000-4-1"/>
    <s v="4000-4"/>
    <x v="1"/>
    <s v="Operativo"/>
    <s v="N/A"/>
    <s v="N/A"/>
    <s v="N/A"/>
    <s v="N/A"/>
    <s v="N/A"/>
    <s v=" 1- Plan Anual de Adquisiciones"/>
    <s v="Iniciar el trámite de verificación de cumplimiento de 8,500 providencias de sentencias, o conciliaciones o transacciones proferidas a favor del consumidor por la Delegatura para Asuntos Jurisdiccionales, SIC facilita y casas del consumidor (Listado en Excel mensual de verificación)"/>
    <n v="0.5"/>
    <n v="7.4999999999999997E-2"/>
    <n v="8500"/>
    <s v="Numérica"/>
    <s v="# de Providencias de sentencias, o conciliaciones o transacciones proferidas a favor del consumidor por la Delegatura para Asuntos Jurisdiccionales, SIC facilita y casas del consumidor iniciadas/8500 providencias de sentencias o conciliaciones o transacciones proferidas a favor del consumidor por la Delegatura para Asuntos Jurisdiccionales, SIC facilita y casas del consumidor a iniciar"/>
    <d v="2023-01-17T00:00:00"/>
    <d v="2023-12-14T00:00:00"/>
    <s v="»4000-Delegatura para Asuntos  Jurisdiccionales"/>
    <x v="0"/>
    <s v="Cumplida"/>
    <n v="1"/>
    <s v="4000-4-1 De enero a diciembre de 2023, y de acuerdo con la meta establecida de 8,500 providencias de sentencias, conciliaciones, o transacciones proferidas a favor del consumidor, se evidencia un avance de 8.566 procesos iniciados para su verificación del cumplimiento lo que equivale al 100.78%."/>
    <d v="2023-12-14T00:00:00"/>
    <n v="1"/>
    <s v="4000-4-1 De enero a diciembre de 2023, y de acuerdo con la meta establecida de 8,500 providencias de sentencias, conciliaciones, o transacciones proferidas a favor del consumidor, se evidencia un avance de 8.566 procesos iniciados para su verificación del cumplimiento lo que equivale al 100.78%."/>
    <d v="2023-12-14T00:00:00"/>
    <s v="SI"/>
    <n v="1"/>
    <n v="7.4999999999999997E-2"/>
    <n v="1"/>
  </r>
  <r>
    <s v="JURISDICCIONAL "/>
    <x v="30"/>
    <s v="»4000-"/>
    <s v="Delegatura para Asuntos  Jurisdiccionales"/>
    <n v="4"/>
    <s v="4000-4-2"/>
    <s v="4000-4"/>
    <x v="1"/>
    <s v="Operativo"/>
    <s v="N/A"/>
    <s v="N/A"/>
    <s v="N/A"/>
    <s v="N/A"/>
    <s v="N/A"/>
    <s v=" 1- Plan Anual de Adquisiciones"/>
    <s v="Finalizar con archivo o sanción el proceso de verificación de cumplimiento en 10,000 sentencias y/o conciliaciones y/o transacciones. (Listado en Excel mensual de finalización)"/>
    <n v="0.5"/>
    <n v="7.4999999999999997E-2"/>
    <n v="10000"/>
    <s v="Numérica"/>
    <s v="# de Procesos en verificación del cumplimiento finalizados/10000 procesos en verificación del cumplimiento a finalizar"/>
    <d v="2023-01-17T00:00:00"/>
    <d v="2023-12-14T00:00:00"/>
    <s v="»4000-Delegatura para Asuntos  Jurisdiccionales"/>
    <x v="0"/>
    <s v="Cumplida"/>
    <n v="1"/>
    <s v="4000-4-2 De enero a diciembre de 2023, y de acuerdo con la meta establecida de 10,000 sentencias y/o conciliaciones y/o transacciones, se evidencia un avance de 11.289 procesos finalizados lo que equivale al 112.89%."/>
    <d v="2023-12-14T00:00:00"/>
    <n v="1"/>
    <s v="4000-4-2 De enero a diciembre de 2023, y de acuerdo con la meta establecida de 10,000 sentencias y/o conciliaciones y/o transacciones, se evidencia un avance de 11.289 procesos finalizados lo que equivale al 112.89%."/>
    <d v="2023-12-14T00:00:00"/>
    <s v="SI"/>
    <n v="1"/>
    <n v="7.4999999999999997E-2"/>
    <n v="1"/>
  </r>
  <r>
    <s v="JURISDICCIONAL "/>
    <x v="30"/>
    <s v="»4000-"/>
    <s v="Delegatura para Asuntos  Jurisdiccionales"/>
    <n v="4"/>
    <s v="4000-5"/>
    <s v="4000-5"/>
    <x v="0"/>
    <s v="Operativo"/>
    <s v="N/A"/>
    <s v="2-Analítica Institucional - Estadísticas"/>
    <s v="NO"/>
    <s v="  3»Fortalecimiento de la función jurisdiccional de la superintendencia de industria y comercio a nivel  nacional"/>
    <s v=" 8. Servicio al ciudadano"/>
    <s v=" 1- Plan Anual de Adquisiciones"/>
    <s v="Providencias en los procesos jurisdiccionales de derecho del consumo, proferidas (Listado consolidado en Excel/ único entregable)."/>
    <n v="0.15"/>
    <m/>
    <n v="160000"/>
    <s v="Numérica"/>
    <s v="# de Providencias en los procesos jurisdiccionales de derecho del consumo proferidas/160000 providencias en los procesos jurisdiccionales de derecho del consumo a proferir"/>
    <d v="2023-01-17T00:00:00"/>
    <d v="2023-12-14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Conforme a lo estipulado en el producto, se adjunta soporte con el informe consolidad de enero a diciembre, donde se evidencia el desarrollo del producto y la actividad, para el cumplimiento del mismo."/>
    <d v="2023-12-14T00:00:00"/>
    <s v="SI"/>
    <s v="NA"/>
    <n v="0.15"/>
    <m/>
  </r>
  <r>
    <s v="JURISDICCIONAL "/>
    <x v="30"/>
    <s v="»4000-"/>
    <s v="Delegatura para Asuntos  Jurisdiccionales"/>
    <n v="4"/>
    <s v="4000-5-1"/>
    <s v="4000-5"/>
    <x v="1"/>
    <s v="Operativo"/>
    <s v="N/A"/>
    <s v="N/A"/>
    <s v="N/A"/>
    <s v="N/A"/>
    <s v="N/A"/>
    <s v=" 1- Plan Anual de Adquisiciones"/>
    <s v="Numerar 160,000 providencias (autos o sentencias) proferidas en las demandas de derecho de consumo. (Listado consolidado mensual en Excel ) "/>
    <n v="1"/>
    <n v="0.15"/>
    <n v="160000"/>
    <s v="Numérica"/>
    <s v="# de Providencias en los procesos jurisdiccionales de derecho del consumo proferidas/160000 providencias en los procesos jurisdiccionales de derecho del consumo a proferir"/>
    <d v="2023-01-17T00:00:00"/>
    <d v="2023-12-14T00:00:00"/>
    <s v="»4000-Delegatura para Asuntos  Jurisdiccionales"/>
    <x v="0"/>
    <s v="Cumplida"/>
    <n v="1"/>
    <s v="4000-5-1 De enero a diciembre de 2023, y de acuerdo con la meta establecida de 160.000 providencias proferidas, se evidencia un avance 162.946 lo que equivale al 101.84%."/>
    <d v="2023-12-14T00:00:00"/>
    <n v="1"/>
    <s v="4000-5-1 De enero a diciembre de 2023, y de acuerdo con la meta establecida de 160.000 providencias proferidas, se evidencia un avance 162.946 lo que equivale al 101.84%."/>
    <d v="2023-12-14T00:00:00"/>
    <s v="SI"/>
    <n v="1"/>
    <n v="0.15"/>
    <n v="1"/>
  </r>
  <r>
    <s v="JURISDICCIONAL "/>
    <x v="30"/>
    <s v="»4000-"/>
    <s v="Delegatura para Asuntos  Jurisdiccionales"/>
    <n v="4"/>
    <s v="4000-6"/>
    <s v="4000-6"/>
    <x v="0"/>
    <s v="Innovador"/>
    <s v="Incrementar las actividades de difusión y pedagogía en el marco de las funciones de la SIC, para empoderar a usuarios y consumidores. "/>
    <s v="4-Caracterización Grupos de Valor"/>
    <s v="SI"/>
    <s v="  3»Fortalecimiento de la función jurisdiccional de la superintendencia de industria y comercio a nivel  nacional"/>
    <s v=" 8. Servicio al ciudadano"/>
    <s v=" 16- Participación Ciudadana ,  20- Preservación Digital"/>
    <s v="Congreso Internacional de Derecho de los Mercados,  realizado. (fotografías del evento realizado /único entregable)."/>
    <n v="0.13"/>
    <m/>
    <n v="1"/>
    <s v="Numérica"/>
    <s v="# de congresos internacionales realizados / 1 Congreso internacional a realizar"/>
    <d v="2023-03-06T00:00:00"/>
    <d v="2023-09-29T00:00:00"/>
    <s v="»4000-Delegatura para Asuntos  Jurisdiccionales, »38-Grupo de Trabajo de Asuntos Internacionales, »73-Grupo de Comunicación"/>
    <x v="3"/>
    <s v="Cumplida"/>
    <n v="1"/>
    <s v="Conforme a lo estipulado en el producto, se adjunta fotografías del IX Congreso Internacional de Derecho de los Mercados realizado"/>
    <d v="2023-09-15T00:00:00"/>
    <n v="1"/>
    <s v="Las evidencias permiten validar el cumplimiento del producto"/>
    <d v="2023-09-15T00:00:00"/>
    <s v="SI"/>
    <s v="NA"/>
    <n v="0.13"/>
    <m/>
  </r>
  <r>
    <s v="JURISDICCIONAL "/>
    <x v="30"/>
    <s v="»4000-"/>
    <s v="Delegatura para Asuntos  Jurisdiccionales"/>
    <n v="4"/>
    <s v="4000-6-1"/>
    <s v="4000-6"/>
    <x v="1"/>
    <s v="Innovador"/>
    <s v="N/A"/>
    <s v="N/A"/>
    <s v="N/A"/>
    <s v="N/A"/>
    <s v="N/A"/>
    <s v=" 16- Participación Ciudadana "/>
    <s v="Solicitar publicación de la fecha del evento en el calendario de eventos de la entidad  al Grupo de Comunicaciones (captura de pantalla de la publicación de la fecha del evento / único entregable)"/>
    <n v="0.2"/>
    <n v="2.6000000000000002E-2"/>
    <n v="1"/>
    <s v="Numérica"/>
    <s v="# de capturas de pantalla de la publicación del evento en el calendario /1 publicación en el calendario "/>
    <d v="2023-03-06T00:00:00"/>
    <d v="2023-06-01T00:00:00"/>
    <s v="»4000-Delegatura para Asuntos  Jurisdiccionales"/>
    <x v="2"/>
    <s v="Cumplida"/>
    <n v="1"/>
    <s v="Conforme a lo estipulado en la actividad, se adjunta solicitud de publicación de la fecha del evento en el calendario de eventos de la entidad al Grupo de Comunicaciones y captura de pantalla de la publicación con la fecha del evento "/>
    <d v="2023-05-31T00:00:00"/>
    <n v="1"/>
    <s v="La evidencia reportada justifica el avance porcentual registrado"/>
    <d v="2023-05-31T00:00:00"/>
    <s v="SI"/>
    <n v="1"/>
    <n v="2.6000000000000002E-2"/>
    <n v="1"/>
  </r>
  <r>
    <s v="JURISDICCIONAL "/>
    <x v="30"/>
    <s v="»4000-"/>
    <s v="Delegatura para Asuntos  Jurisdiccionales"/>
    <n v="4"/>
    <s v="4000-6-2"/>
    <s v="4000-6"/>
    <x v="1"/>
    <s v="Innovador"/>
    <s v="N/A"/>
    <s v="N/A"/>
    <s v="N/A"/>
    <s v="N/A"/>
    <s v="N/A"/>
    <s v=" 16- Participación Ciudadana "/>
    <s v="Diligenciar check list del evento con la fecha definitiva igual a la publicada en el  calendario de eventos (documento de check list para la realización del evento / único entregable)"/>
    <n v="0.2"/>
    <n v="2.6000000000000002E-2"/>
    <n v="1"/>
    <s v="Numérica"/>
    <s v="# de check list diligenciados / 1 check list a diligenciar "/>
    <d v="2023-06-13T00:00:00"/>
    <d v="2023-07-28T00:00:00"/>
    <s v="»4000-Delegatura para Asuntos  Jurisdiccionales, »4000-Delegatura para Asuntos  Jurisdiccionales, »38-Grupo de Trabajo de Asuntos Internacionales, »73-Grupo de Comunicación"/>
    <x v="3"/>
    <s v="Cumplida"/>
    <n v="1"/>
    <s v="Conforme a lo estipulado en la actividad, se adjunta soporte de correo electrónico con el check list del evento."/>
    <d v="2023-07-27T00:00:00"/>
    <n v="1"/>
    <s v="Las evidencias permiten validar el cumplimiento de la actividad, sin embargo presenta fecha del 14 de septiembre, es decir se cumplió dos meses después de la fecha prevista "/>
    <d v="2023-09-14T00:00:00"/>
    <s v="NO"/>
    <n v="0.9"/>
    <n v="2.6000000000000002E-2"/>
    <n v="1"/>
  </r>
  <r>
    <s v="JURISDICCIONAL "/>
    <x v="30"/>
    <s v="»4000-"/>
    <s v="Delegatura para Asuntos  Jurisdiccionales"/>
    <n v="4"/>
    <s v="4000-6-3"/>
    <s v="4000-6"/>
    <x v="1"/>
    <s v="Innovador"/>
    <s v="N/A"/>
    <s v="N/A"/>
    <s v="N/A"/>
    <s v="N/A"/>
    <s v="N/A"/>
    <s v=" 16- Participación Ciudadana "/>
    <s v="Elaborar y enviar agenda definitiva para ser publicada (correo electrónico con agenda definitiva / único entregable)"/>
    <n v="0.2"/>
    <n v="2.6000000000000002E-2"/>
    <n v="1"/>
    <s v="Numérica"/>
    <s v="# de agendas definitivas elaboradas y enviadas / 1 agenda a elaborar y enviar "/>
    <d v="2023-07-31T00:00:00"/>
    <d v="2023-08-18T00:00:00"/>
    <s v="»4000-Delegatura para Asuntos  Jurisdiccionales"/>
    <x v="3"/>
    <s v="Cumplida"/>
    <n v="1"/>
    <s v="Conforme a lo estipulado en la actividad, se adjunta soporte de correo electrónico con la agenda para publicación."/>
    <d v="2023-08-18T00:00:00"/>
    <n v="1"/>
    <s v="Las evidencias permiten validar el cumplimiento de la actividad. En el soporte no se evidencia la fecha de publicación, se parte del derecho de buena fe"/>
    <d v="2023-08-18T00:00:00"/>
    <s v="SI"/>
    <n v="1"/>
    <n v="2.6000000000000002E-2"/>
    <n v="1"/>
  </r>
  <r>
    <s v="JURISDICCIONAL "/>
    <x v="30"/>
    <s v="»4000-"/>
    <s v="Delegatura para Asuntos  Jurisdiccionales"/>
    <n v="4"/>
    <s v="4000-6-4"/>
    <s v="4000-6"/>
    <x v="2"/>
    <s v="Innovador"/>
    <s v="N/A"/>
    <s v="N/A"/>
    <s v="N/A"/>
    <s v="N/A"/>
    <s v="N/A"/>
    <s v=" 16- Participación Ciudadana "/>
    <s v="Publicar Agenda definitiva (Captura de pantalla de la publicación)"/>
    <n v="0"/>
    <n v="0"/>
    <n v="1"/>
    <s v="Numérica"/>
    <s v="# de agendas publicadas/1 agenda a publicar"/>
    <d v="2023-07-31T00:00:00"/>
    <d v="2023-08-18T00:00:00"/>
    <s v="»73-Grupo de Comunicación"/>
    <x v="3"/>
    <s v="Cumplida"/>
    <n v="1"/>
    <s v="Conforme a lo estipulado en la actividad, se adjunta soporte de publicación de la agenda, remitido por el Grupo de Comunicación de OSCAE"/>
    <d v="2023-08-18T00:00:00"/>
    <n v="1"/>
    <s v="Las evidencias permiten validar el cumplimiento de la actividad. En el soporte no se evidencia la fecha de publicación, se parte del derecho de buena fe"/>
    <d v="2023-08-18T00:00:00"/>
    <s v="SI"/>
    <n v="1"/>
    <n v="0"/>
    <m/>
  </r>
  <r>
    <s v="JURISDICCIONAL "/>
    <x v="30"/>
    <s v="»4000-"/>
    <s v="Delegatura para Asuntos  Jurisdiccionales"/>
    <n v="4"/>
    <s v="4000-6-5"/>
    <s v="4000-6"/>
    <x v="1"/>
    <s v="Innovador"/>
    <s v="N/A"/>
    <s v="N/A"/>
    <s v="N/A"/>
    <s v="N/A"/>
    <s v="N/A"/>
    <s v=" 16- Participación Ciudadana "/>
    <s v="Realizar el evento (fotografías del evento realizado / único entregable)"/>
    <n v="0.4"/>
    <n v="5.2000000000000005E-2"/>
    <n v="1"/>
    <s v="Numérica"/>
    <s v="# de eventos realizados / 1 Evento a realizar"/>
    <d v="2023-08-22T00:00:00"/>
    <d v="2023-09-29T00:00:00"/>
    <s v="»4000-Delegatura para Asuntos  Jurisdiccionales, »4000-Delegatura para Asuntos  Jurisdiccionales, »38-Grupo de Trabajo de Asuntos Internacionales, »73-Grupo de Comunicación"/>
    <x v="3"/>
    <s v="Cumplida"/>
    <n v="1"/>
    <s v="Conforme a lo estipulado en la actividad, se adjunta fotografías del IX Congreso Internacional de Derecho de los Mercados realizado"/>
    <d v="2023-09-15T00:00:00"/>
    <n v="1"/>
    <s v="Las evidencias permiten validar el cumplimiento de la actividad. En el soporte no se evidencia la fecha de publicación, se parte del derecho de buena fe"/>
    <d v="2023-09-15T00:00:00"/>
    <s v="SI"/>
    <n v="1"/>
    <n v="5.2000000000000005E-2"/>
    <n v="1"/>
  </r>
  <r>
    <s v="JURISDICCIONAL "/>
    <x v="30"/>
    <s v="»4000-"/>
    <s v="Delegatura para Asuntos  Jurisdiccionales"/>
    <n v="4"/>
    <s v="4000-7"/>
    <s v="4000-7"/>
    <x v="0"/>
    <s v="Innovador"/>
    <s v="Desplegar toda la capacidad técnica y tecnológica de la Entidad para ponerla al servicio de los usuarios internos y externos "/>
    <s v="2-Analítica Institucional - Estadísticas"/>
    <s v="NO"/>
    <s v="  3»Fortalecimiento de la función jurisdiccional de la superintendencia de industria y comercio a nivel  nacional"/>
    <s v=" 8. Servicio al ciudadano,  15.Gestión del conocimiento y la innovación"/>
    <s v=" 16- Participación Ciudadana "/>
    <s v="Documentos de relatorías, publicados en la &quot;herramienta tecnológica de relatoría&quot; (Listado consolidado / único entregable)."/>
    <n v="0.12"/>
    <m/>
    <n v="300"/>
    <s v="Numérica"/>
    <s v="# de documentos de relatoría publicados/300 Documentos de relatorías a publicar"/>
    <d v="2023-02-01T00:00:00"/>
    <d v="2023-11-30T00:00:00"/>
    <s v="»4000-Delegatura para Asuntos  Jurisdiccionales"/>
    <x v="0"/>
    <s v="Cumplida"/>
    <n v="1"/>
    <s v="Conforme a lo estipulado en el producto, se adjunta soporte con el informe consolidad de enero a diciembre, donde se evidencia el desarrollo del producto y la actividad, para el cumplimiento del mismo."/>
    <d v="2023-12-14T00:00:00"/>
    <n v="1"/>
    <s v="Se valida el cumplimiento del producto, en los soportes se evidencia listado consoludado de realtorias publicadas. "/>
    <d v="2023-12-14T00:00:00"/>
    <s v="SI"/>
    <s v="NA"/>
    <n v="0.12"/>
    <m/>
  </r>
  <r>
    <s v="JURISDICCIONAL "/>
    <x v="30"/>
    <s v="»4000-"/>
    <s v="Delegatura para Asuntos  Jurisdiccionales"/>
    <n v="4"/>
    <s v="4000-7-1"/>
    <s v="4000-7"/>
    <x v="1"/>
    <s v="Innovador"/>
    <s v="N/A"/>
    <s v="N/A"/>
    <s v="N/A"/>
    <s v="N/A"/>
    <s v="N/A"/>
    <s v=" 16- Participación Ciudadana "/>
    <s v="Seleccionar los documento de relatoría de cada una de las providencias jurisdiccionales proferidas por la Delegatura para Asuntos Jurisdiccionales.  (Listado consolidado / único entregable)"/>
    <n v="0.5"/>
    <n v="0.06"/>
    <n v="300"/>
    <s v="Numérica"/>
    <s v="# de documentos seleccionados/300 documentos a seleccionar"/>
    <d v="2023-02-01T00:00:00"/>
    <d v="2023-11-30T00:00:00"/>
    <s v="»4000-Delegatura para Asuntos  Jurisdiccionales"/>
    <x v="0"/>
    <s v="Cumplida"/>
    <n v="1"/>
    <s v="4000-7-1 De enero a diciembre de 2023, y de acuerdo con la meta establecida de 300 selecciones de documentos de relatoría de cada una de las providencias jurisdiccionales proferidas por la Delegatura para Asuntos Jurisdiccionales, se evidencia un avance de 310 documentos de relatorías lo que equivale al 103%."/>
    <d v="2023-12-14T00:00:00"/>
    <n v="1"/>
    <s v="Las evidencias permiten validar el avance de la actividad. Se ajusta la eficiencia al 95% por cuanto el cumplimiento de la actividad fue en diciembre debiéndose cumplir en el mes de noviembre. "/>
    <d v="2023-12-14T00:00:00"/>
    <s v="SI"/>
    <n v="0.95"/>
    <n v="0.06"/>
    <n v="1"/>
  </r>
  <r>
    <s v="JURISDICCIONAL "/>
    <x v="30"/>
    <s v="»4000-"/>
    <s v="Delegatura para Asuntos  Jurisdiccionales"/>
    <n v="4"/>
    <s v="4000-7-2"/>
    <s v="4000-7"/>
    <x v="1"/>
    <s v="Innovador"/>
    <s v="N/A"/>
    <s v="N/A"/>
    <s v="N/A"/>
    <s v="N/A"/>
    <s v="N/A"/>
    <s v=" 16- Participación Ciudadana "/>
    <s v="Publicar los documento de relatoría de cada una de las providencias jurisdiccionales proferidas por la Delegatura para Asuntos Jurisdiccionales.  (Listado consolidado / único entregable)"/>
    <n v="0.5"/>
    <n v="0.06"/>
    <n v="300"/>
    <s v="Numérica"/>
    <s v="# de documentos de relatoría publicados/300 Documentos de relatorías a publicar"/>
    <d v="2023-02-01T00:00:00"/>
    <d v="2023-11-30T00:00:00"/>
    <s v="»4000-Delegatura para Asuntos  Jurisdiccionales"/>
    <x v="0"/>
    <s v="Cumplida"/>
    <n v="1"/>
    <s v="4000-7-2 De enero a diciembre de 2023, y de acuerdo con la meta establecida de 300 publicaciones de documentos de relatoría de cada una de las providencias jurisdiccionales proferidas por la Delegatura para Asuntos Jurisdiccionales, se evidencia un avance de 310 relatorías procesos lo que equivale al 103%."/>
    <d v="2023-12-14T00:00:00"/>
    <n v="1"/>
    <s v="Las evidencias permiten validar el avance de la actividad. Se ajusta la eficiencia al 95% por cuanto el cumplimirnto de la actividad fue en diciembre debiéndose cumplir en el mes de noviembre. "/>
    <d v="2023-12-14T00:00:00"/>
    <s v="SI"/>
    <n v="0.95"/>
    <n v="0.06"/>
    <n v="1"/>
  </r>
  <r>
    <s v="JURISDICCIONAL "/>
    <x v="30"/>
    <s v="»4000-"/>
    <s v="Delegatura para Asuntos  Jurisdiccionales"/>
    <n v="4"/>
    <s v="4000-8"/>
    <s v="4000-8"/>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4000-Delegatura para Asuntos  Jurisdiccionales"/>
    <x v="0"/>
    <s v="Vencida"/>
    <s v="NA"/>
    <s v="NA"/>
    <s v="NA"/>
    <m/>
    <s v="NA"/>
    <s v="NA"/>
    <s v="NA"/>
    <s v="NA"/>
    <n v="0"/>
    <m/>
  </r>
  <r>
    <s v="JURISDICCIONAL "/>
    <x v="30"/>
    <s v="»4000-"/>
    <s v="Delegatura para Asuntos  Jurisdiccionales"/>
    <n v="4"/>
    <s v="4000-8-1"/>
    <s v="4000-8"/>
    <x v="4"/>
    <s v="Act Compartida"/>
    <s v="N/A"/>
    <s v="N/A"/>
    <s v="N/A"/>
    <s v="N/A"/>
    <s v="N/A"/>
    <s v="N/A"/>
    <s v="Ejecutar las actividades compartidas cuya fecha de vencimiento se encuentra dentro del primer trimestre del año "/>
    <n v="0.375"/>
    <n v="0.375"/>
    <n v="3"/>
    <s v="Numérica"/>
    <s v="Sumatoria logros ponderados verificados actividades programadas / promedio meta ponderada periodo evaluado "/>
    <d v="2023-01-01T00:00:00"/>
    <d v="2023-03-31T00:00:00"/>
    <s v="»4000-Delegatura para Asuntos  Jurisdiccionales"/>
    <x v="1"/>
    <s v="Cumplida"/>
    <n v="1"/>
    <s v="3 Actividades programadas para el primer trimestre reportaron avances del 100%"/>
    <d v="2023-03-31T00:00:00"/>
    <n v="1"/>
    <s v="De acuerdo con el soporte entregado la actividad fue cumplida"/>
    <d v="2023-03-31T00:00:00"/>
    <s v="SI"/>
    <n v="1"/>
    <n v="0.375"/>
    <m/>
  </r>
  <r>
    <s v="JURISDICCIONAL "/>
    <x v="30"/>
    <s v="»4000-"/>
    <s v="Delegatura para Asuntos  Jurisdiccionales"/>
    <n v="4"/>
    <s v="4000-8-2"/>
    <s v="4000-8"/>
    <x v="5"/>
    <s v="Act Compartida"/>
    <s v="N/A"/>
    <s v="N/A"/>
    <s v="N/A"/>
    <s v="N/A"/>
    <s v="N/A"/>
    <s v="N/A"/>
    <s v="Ejecutar las actividades compartidas cuya fecha de vencimiento se encuentra dentro del segundo trimestre del año "/>
    <n v="0.125"/>
    <n v="0.125"/>
    <n v="1"/>
    <s v="Numérica"/>
    <s v="Sumatoria logros ponderados verificados actividades programadas / promedio meta ponderada periodo evaluado "/>
    <d v="2023-04-01T00:00:00"/>
    <d v="2023-06-30T00:00:00"/>
    <s v="»4000-Delegatura para Asuntos  Jurisdiccionales"/>
    <x v="2"/>
    <s v="Cumplida"/>
    <n v="1"/>
    <s v="1 Actividad programada para el segundo trimestre reportó avance del 100%"/>
    <d v="2023-06-30T00:00:00"/>
    <n v="1"/>
    <s v="1 Actividad programada para el segundo trimestre reportó avance del 100%"/>
    <d v="2023-06-30T00:00:00"/>
    <s v="SI"/>
    <n v="1"/>
    <n v="0.125"/>
    <m/>
  </r>
  <r>
    <s v="JURISDICCIONAL "/>
    <x v="30"/>
    <s v="»4000-"/>
    <s v="Delegatura para Asuntos  Jurisdiccionales"/>
    <n v="4"/>
    <s v="4000-8-3"/>
    <s v="4000-8"/>
    <x v="7"/>
    <s v="Act Compartida"/>
    <s v="N/A"/>
    <s v="N/A"/>
    <s v="N/A"/>
    <s v="N/A"/>
    <s v="N/A"/>
    <s v="N/A"/>
    <s v="Ejecutar las actividades compartidas cuya fecha de vencimiento se encuentra dentro del tercer trimestre del año "/>
    <n v="0.125"/>
    <n v="0.125"/>
    <n v="0"/>
    <s v="Numérica"/>
    <s v="Sumatoria logros ponderados verificados actividades programadas / promedio meta ponderada periodo evaluado "/>
    <d v="2023-07-01T00:00:00"/>
    <d v="2023-09-30T00:00:00"/>
    <s v="»4000-Delegatura para Asuntos  Jurisdiccionales"/>
    <x v="3"/>
    <s v="Vencida"/>
    <s v="NA"/>
    <s v="No se programaron actividades para este trimestre "/>
    <s v="NA"/>
    <m/>
    <s v="No se programaron actividades para este trimestre "/>
    <s v="NA"/>
    <s v="NA"/>
    <s v="NA"/>
    <n v="0"/>
    <m/>
  </r>
  <r>
    <s v="JURISDICCIONAL "/>
    <x v="30"/>
    <s v="»4000-"/>
    <s v="Delegatura para Asuntos  Jurisdiccionales"/>
    <n v="4"/>
    <s v="4000-8-4"/>
    <s v="4000-8"/>
    <x v="6"/>
    <s v="Act Compartida"/>
    <s v="N/A"/>
    <s v="N/A"/>
    <s v="N/A"/>
    <s v="N/A"/>
    <s v="N/A"/>
    <s v="N/A"/>
    <s v="Ejecutar las actividades compartidas cuya fecha de vencimiento se encuentra dentro del cuarto trimestre del año "/>
    <n v="0.375"/>
    <n v="0.375"/>
    <n v="4"/>
    <s v="Numérica"/>
    <s v="Sumatoria logros ponderados verificados actividades programadas / promedio meta ponderada periodo evaluado "/>
    <d v="2023-10-01T00:00:00"/>
    <d v="2023-12-30T00:00:00"/>
    <s v="»4000-Delegatura para Asuntos  Jurisdiccionales"/>
    <x v="0"/>
    <s v="Vencida"/>
    <s v="NA"/>
    <s v="NA"/>
    <s v="NA"/>
    <m/>
    <s v="NA"/>
    <s v="NA"/>
    <s v="NA"/>
    <s v="NA"/>
    <n v="0"/>
    <m/>
  </r>
  <r>
    <s v="REGLAMENTOS TECNICOS Y METROLOGIA LEGAÑ"/>
    <x v="31"/>
    <s v="»6000-"/>
    <s v="Delegatura para el Control y Verificación de Reglamentos Técnicos y Metrología Legal  "/>
    <n v="6"/>
    <s v="6000-1"/>
    <s v="6000-1"/>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Actos administrativos de control de reglamentos técnicos, control metrológico y evaluadores, expedidos. . (Relación en Excel mensual tomada del sistema de trámites de la SIC, con los números de radicación)  "/>
    <n v="0.06"/>
    <m/>
    <n v="3275"/>
    <s v="Numérica"/>
    <s v="# de actos administrativos expedidos / 3275 actos administrativos a expedir)*100%"/>
    <d v="2023-01-10T00:00:00"/>
    <d v="2023-12-29T00:00:00"/>
    <s v="»6000-Delegatura para el Control y Verificación de Reglamentos Técnicos y Metrología Legal  "/>
    <x v="0"/>
    <s v="Cumplida"/>
    <n v="1"/>
    <s v="Se da cumplimiento al producto con la expedición de 3.287 actos administrativos"/>
    <d v="2023-12-28T00:00:00"/>
    <n v="1"/>
    <s v="Las evidencias permiten validar el cumplimiento de la meta de producto "/>
    <d v="2023-12-28T00:00:00"/>
    <s v="SI"/>
    <s v="NA"/>
    <n v="0.06"/>
    <m/>
  </r>
  <r>
    <s v="REGLAMENTOS TECNICOS Y METROLOGIA LEGAÑ"/>
    <x v="31"/>
    <s v="»6000-"/>
    <s v="Delegatura para el Control y Verificación de Reglamentos Técnicos y Metrología Legal  "/>
    <n v="6"/>
    <s v="6000-1-1"/>
    <s v="6000-1"/>
    <x v="1"/>
    <s v="Operativo SI"/>
    <s v="N/A"/>
    <s v="N/A"/>
    <s v="N/A"/>
    <s v="N/A"/>
    <s v="N/A"/>
    <s v="N/A"/>
    <s v="Realizar el reparto de los radicados de expedientes sobre control de reglamentos técnicos, metrología legal y evaluadores. (Relación en Excel mensual de los números de radicación de los expedientes y  los abogados a los que se les reparten)"/>
    <n v="0.5"/>
    <n v="0.03"/>
    <n v="12"/>
    <s v="Numérica"/>
    <s v="# de repartos realizados / 12 repartos a realizar)*100%"/>
    <d v="2023-01-10T00:00:00"/>
    <d v="2023-12-15T00:00:00"/>
    <s v="»6000-Delegatura para el Control y Verificación de Reglamentos Técnicos y Metrología Legal  "/>
    <x v="0"/>
    <s v="Cumplida"/>
    <n v="1"/>
    <s v="Se da cumplimiento a la actividad con la elaboración de 12 repartos mensuales"/>
    <d v="2023-12-15T00:00:00"/>
    <n v="1"/>
    <s v="Las evidencias permiten validar el cumplimiento de la actividad"/>
    <d v="2023-12-15T00:00:00"/>
    <s v="SI"/>
    <n v="1"/>
    <n v="0.03"/>
    <n v="1"/>
  </r>
  <r>
    <s v="REGLAMENTOS TECNICOS Y METROLOGIA LEGAÑ"/>
    <x v="31"/>
    <s v="»6000-"/>
    <s v="Delegatura para el Control y Verificación de Reglamentos Técnicos y Metrología Legal  "/>
    <n v="6"/>
    <s v="6000-1-2"/>
    <s v="6000-1"/>
    <x v="1"/>
    <s v="Operativo SI"/>
    <s v="N/A"/>
    <s v="N/A"/>
    <s v="N/A"/>
    <s v="N/A"/>
    <s v="N/A"/>
    <s v="N/A"/>
    <s v="Expedir los actos administrativos (archivos etapa preliminar, levantamiento de medidas,  aperturas, sanciones, archivos, recursos de reposición y apelación, revocatorias,  recursos de queja y medidas preventivas). (Relación en Excel mensual tomada del sistema de trámites de la SIC, con los números de radicación) "/>
    <n v="0.5"/>
    <n v="0.03"/>
    <n v="3275"/>
    <s v="Numérica"/>
    <s v="# de actos administrativos expedidos / 3275 actos administrativos a expedir)*100%"/>
    <d v="2023-01-04T00:00:00"/>
    <d v="2023-12-29T00:00:00"/>
    <s v="»6000-Delegatura para el Control y Verificación de Reglamentos Técnicos y Metrología Legal  "/>
    <x v="0"/>
    <s v="Cumplida"/>
    <n v="1"/>
    <s v="Se da cumplimiento a la actividad con la expedición de 3.287 actos administrativos"/>
    <d v="2023-12-28T00:00:00"/>
    <n v="1"/>
    <s v="Las evidencias permiten validar el cumplimiento de la actividad"/>
    <d v="2023-12-28T00:00:00"/>
    <s v="SI"/>
    <n v="1"/>
    <n v="0.03"/>
    <n v="1"/>
  </r>
  <r>
    <s v="REGLAMENTOS TECNICOS Y METROLOGIA LEGAÑ"/>
    <x v="31"/>
    <s v="»6000-"/>
    <s v="Delegatura para el Control y Verificación de Reglamentos Técnicos y Metrología Legal  "/>
    <n v="6"/>
    <s v="6000-2"/>
    <s v="6000-2"/>
    <x v="0"/>
    <s v="Operativo"/>
    <s v="Fortalecer al talento humano en el conocimiento de cada una de las funciones que ejercen las áreas de la entidad"/>
    <s v="10-Indicadores"/>
    <s v="SI"/>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s v=" 1- Plan Anual de Adquisiciones"/>
    <s v="Vademécum jurídico, actualizado. (Documento de vademécum jurídico actualizado / Único entregable)"/>
    <n v="0.03"/>
    <m/>
    <n v="100"/>
    <s v="Porcentual"/>
    <s v="# Vademécum jurídico actualizado / Vademécum jurídico a actualizar"/>
    <d v="2023-02-01T00:00:00"/>
    <d v="2023-10-30T00:00:00"/>
    <s v="»6000-Delegatura para el Control y Verificación de Reglamentos Técnicos y Metrología Legal  , »10-Oficina Asesora Jurídica"/>
    <x v="0"/>
    <s v="Cumplida"/>
    <n v="1"/>
    <s v="Se da cumplimiento al producto con la entrega del Vademécum Jurídico el día 30 de octbre"/>
    <d v="2023-10-30T00:00:00"/>
    <n v="1"/>
    <s v="Las evidencias permiten validar el cumplimiento de la meta de producto "/>
    <d v="2023-10-30T00:00:00"/>
    <s v="SI"/>
    <s v="NA"/>
    <n v="0.03"/>
    <m/>
  </r>
  <r>
    <s v="REGLAMENTOS TECNICOS Y METROLOGIA LEGAÑ"/>
    <x v="31"/>
    <s v="»6000-"/>
    <s v="Delegatura para el Control y Verificación de Reglamentos Técnicos y Metrología Legal  "/>
    <n v="6"/>
    <s v="6000-2-1"/>
    <s v="6000-2"/>
    <x v="1"/>
    <s v="Operativo"/>
    <s v="N/A"/>
    <s v="N/A"/>
    <s v="N/A"/>
    <s v="N/A"/>
    <s v="N/A"/>
    <s v="N/A"/>
    <s v="Realizar reunión de intercambio de experiencias e ideas. (Actas de reunión con su registros de asistencia o capturas de pantalla con la constancia de los asistentes / Único entregable)"/>
    <n v="0.2"/>
    <n v="6.0000000000000001E-3"/>
    <n v="1"/>
    <s v="Numérica"/>
    <s v="# de reuniones realizadas / 1 reunión a realizar"/>
    <d v="2023-02-01T00:00:00"/>
    <d v="2023-03-24T00:00:00"/>
    <s v="»6000-Delegatura para el Control y Verificación de Reglamentos Técnicos y Metrología Legal  , »10-Oficina Asesora Jurídica"/>
    <x v="1"/>
    <s v="Cumplida"/>
    <n v="1"/>
    <s v="El día 23 de marzo se realizó la reunión entre la OAJ y el grupo jurídico de la delegatura para definir los conceptos a actualizar, incluir o eliminar del Vademécun."/>
    <d v="2023-03-23T00:00:00"/>
    <n v="1"/>
    <s v="Se valida el cumplimiento de la actividad en tanto el área allego acta de la reunión en la que se socializó el vade cuórum con el área jurídica y el soporte de asistencia emitido por el aplicativo Teams. "/>
    <d v="2023-03-23T00:00:00"/>
    <s v="SI"/>
    <n v="1"/>
    <n v="6.0000000000000001E-3"/>
    <n v="1"/>
  </r>
  <r>
    <s v="REGLAMENTOS TECNICOS Y METROLOGIA LEGAÑ"/>
    <x v="31"/>
    <s v="»6000-"/>
    <s v="Delegatura para el Control y Verificación de Reglamentos Técnicos y Metrología Legal  "/>
    <n v="6"/>
    <s v="6000-2-2"/>
    <s v="6000-2"/>
    <x v="1"/>
    <s v="Operativo"/>
    <s v="N/A"/>
    <s v="N/A"/>
    <s v="N/A"/>
    <s v="N/A"/>
    <s v="N/A"/>
    <s v="N/A"/>
    <s v="Realizar plan de trabajo. (Plan de trabajo realizado / Único entregable)"/>
    <n v="0.3"/>
    <n v="8.9999999999999993E-3"/>
    <n v="1"/>
    <s v="Numérica"/>
    <s v="# de planes de trabajo realizado / 1 plan de trabajo a realizar"/>
    <d v="2023-03-23T00:00:00"/>
    <d v="2023-04-12T00:00:00"/>
    <s v="»6000-Delegatura para el Control y Verificación de Reglamentos Técnicos y Metrología Legal  "/>
    <x v="2"/>
    <s v="Cumplida"/>
    <n v="1"/>
    <s v="El día 12 de abril el Grupo Jurídico y el Grupo de Control de Precios realizaron la presentación del plan de trabajo para la vigencia 2023 sobre la actualización del Vademécum_x000a_"/>
    <d v="2023-04-12T00:00:00"/>
    <n v="1"/>
    <s v="Se valida el cumplimiento de la actividad, en tanto el área aporta documento, plan de trabajo. detallando actividades, responsables y meses límite de cumplimiento._x000a_Se sugiere respetuosamente para próximos ejercicios, si se requiere incluir la primear actividad de la ruta dentro del plan de trabajo, registrar como primera actividad la construcción del plan de trabajo.  "/>
    <d v="2023-04-12T00:00:00"/>
    <s v="SI"/>
    <n v="1"/>
    <n v="8.9999999999999993E-3"/>
    <n v="1"/>
  </r>
  <r>
    <s v="REGLAMENTOS TECNICOS Y METROLOGIA LEGAÑ"/>
    <x v="31"/>
    <s v="»6000-"/>
    <s v="Delegatura para el Control y Verificación de Reglamentos Técnicos y Metrología Legal  "/>
    <n v="6"/>
    <s v="6000-2-3"/>
    <s v="6000-2"/>
    <x v="1"/>
    <s v="Operativo"/>
    <s v="N/A"/>
    <s v="N/A"/>
    <s v="N/A"/>
    <s v="N/A"/>
    <s v="N/A"/>
    <s v="N/A"/>
    <s v="Actualizar el vademécum jurídico de la Delegatura. (Documento de vademécum jurídico actualizado / Único entregable)"/>
    <n v="0.5"/>
    <n v="1.4999999999999999E-2"/>
    <n v="100"/>
    <s v="Porcentual"/>
    <s v="# Vademécum jurídico actualizado / Vademécum jurídico a actualizar"/>
    <d v="2023-04-13T00:00:00"/>
    <d v="2023-10-30T00:00:00"/>
    <s v="»6000-Delegatura para el Control y Verificación de Reglamentos Técnicos y Metrología Legal  "/>
    <x v="0"/>
    <s v="Cumplida"/>
    <n v="1"/>
    <s v="El día 30 de octubre se entregó el Vademecum Jurídico"/>
    <d v="2023-10-30T00:00:00"/>
    <n v="1"/>
    <s v="Las evidencias permiten validar el cumplimiento de la actividad"/>
    <d v="2023-10-30T00:00:00"/>
    <s v="SI"/>
    <n v="1"/>
    <n v="1.4999999999999999E-2"/>
    <n v="1"/>
  </r>
  <r>
    <s v="REGLAMENTOS TECNICOS Y METROLOGIA LEGAÑ"/>
    <x v="31"/>
    <s v="»6000-"/>
    <s v="Delegatura para el Control y Verificación de Reglamentos Técnicos y Metrología Legal  "/>
    <n v="6"/>
    <s v="6000-3"/>
    <s v="6000-3"/>
    <x v="0"/>
    <s v="Operativo"/>
    <s v="Fortalecer al talento humano en el conocimiento de cada una de las funciones que ejercen las áreas de la entidad"/>
    <s v="10-Indicadores"/>
    <s v="NO"/>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s v=" 1- Plan Anual de Adquisiciones"/>
    <s v="Barras académicas de actualización de conocimientos y unificación de conceptos jurídicos y técnicos, realizadas. (Actas de reunión con su registros de asistencia o capturas de pantalla con la constancia de los asistentes)"/>
    <n v="0.03"/>
    <m/>
    <n v="14"/>
    <s v="Numérica"/>
    <s v="# de Barras académicas realizadas / 14 barras académicas a realizar"/>
    <d v="2023-02-15T00:00:00"/>
    <d v="2023-12-15T00:00:00"/>
    <s v="»6000-Delegatura para el Control y Verificación de Reglamentos Técnicos y Metrología Legal  "/>
    <x v="0"/>
    <s v="Cumplida"/>
    <n v="1"/>
    <s v="Durante el año se realizaron 14 barras académicas, se adjunta soporte de las actas presentadas con su respectiva asistencia."/>
    <d v="2023-09-29T00:00:00"/>
    <n v="1"/>
    <s v="Al 30 de junio de han decidido 843 procesos de 1475, para un avance del 60%"/>
    <d v="2023-09-29T00:00:00"/>
    <s v="SI"/>
    <s v="NA"/>
    <n v="0.03"/>
    <m/>
  </r>
  <r>
    <s v="REGLAMENTOS TECNICOS Y METROLOGIA LEGAÑ"/>
    <x v="31"/>
    <s v="»6000-"/>
    <s v="Delegatura para el Control y Verificación de Reglamentos Técnicos y Metrología Legal  "/>
    <n v="6"/>
    <s v="6000-3-1"/>
    <s v="6000-3"/>
    <x v="1"/>
    <s v="Operativo"/>
    <s v="N/A"/>
    <s v="N/A"/>
    <s v="N/A"/>
    <s v="N/A"/>
    <s v="N/A"/>
    <s v="N/A"/>
    <s v="Planear los temas y fechas tentativas de realización de las actividades. (Plan de trabajo)"/>
    <n v="0.5"/>
    <n v="1.4999999999999999E-2"/>
    <n v="4"/>
    <s v="Numérica"/>
    <s v="# de planeaciones realizadas / 4 planeación a realizar"/>
    <d v="2023-02-15T00:00:00"/>
    <d v="2023-11-30T00:00:00"/>
    <s v="»6000-Delegatura para el Control y Verificación de Reglamentos Técnicos y Metrología Legal  "/>
    <x v="0"/>
    <s v="Cumplida"/>
    <n v="1"/>
    <s v="El día 4 de septiembre se presentó el último plan de trabajo para un total de 4."/>
    <d v="2023-09-04T00:00:00"/>
    <n v="1"/>
    <s v="Se valida el cumplimiento de la actividad, se presenta plan de trabajo actualizado &quot;planeación 4&quot;"/>
    <d v="2023-09-04T00:00:00"/>
    <s v="SI"/>
    <n v="1"/>
    <n v="1.4999999999999999E-2"/>
    <n v="1"/>
  </r>
  <r>
    <s v="REGLAMENTOS TECNICOS Y METROLOGIA LEGAÑ"/>
    <x v="31"/>
    <s v="»6000-"/>
    <s v="Delegatura para el Control y Verificación de Reglamentos Técnicos y Metrología Legal  "/>
    <n v="6"/>
    <s v="6000-3-2"/>
    <s v="6000-3"/>
    <x v="1"/>
    <s v="Operativo"/>
    <s v="N/A"/>
    <s v="N/A"/>
    <s v="N/A"/>
    <s v="N/A"/>
    <s v="N/A"/>
    <s v="N/A"/>
    <s v="Realizar las barras académicas programadas. (Actas de reunión con su registros de asistencia o capturas de pantalla con la constancia de los asistentes)"/>
    <n v="0.5"/>
    <n v="1.4999999999999999E-2"/>
    <n v="14"/>
    <s v="Numérica"/>
    <s v="# de barras académicas realizadas / 14 barras académicas a realizar"/>
    <d v="2023-03-01T00:00:00"/>
    <d v="2023-12-15T00:00:00"/>
    <s v="»6000-Delegatura para el Control y Verificación de Reglamentos Técnicos y Metrología Legal  "/>
    <x v="0"/>
    <s v="Cumplida"/>
    <n v="1"/>
    <s v="Durante el año se realizaron 14 barras académicas, se adjunta soporte de las actas presentadas con su respectiva asistencia."/>
    <d v="2023-09-29T00:00:00"/>
    <n v="1"/>
    <s v="Se valida el cumplimiento del producto en tanto el área presenta listas de asistencia a 4 barras, que sumadas a las 10 validadas en cortes anteriores arrojan un total de 14 de acuerdo a la meta establecida"/>
    <d v="2023-09-29T00:00:00"/>
    <s v="SI"/>
    <n v="1"/>
    <n v="1.4999999999999999E-2"/>
    <n v="1"/>
  </r>
  <r>
    <s v="REGLAMENTOS TECNICOS Y METROLOGIA LEGAÑ"/>
    <x v="31"/>
    <s v="»6000-"/>
    <s v="Delegatura para el Control y Verificación de Reglamentos Técnicos y Metrología Legal  "/>
    <n v="6"/>
    <s v="6000-4"/>
    <s v="6000-4"/>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Herramienta para Asuntos Jurídicos, operando** (1. Formato Arquitectura de Software GS03F21, ya sea nuevo o actualizado hasta el capitulo 2 . 2. Formato Acta de Entrega de Desarrollo de Software GS03-F25)"/>
    <n v="0.03"/>
    <m/>
    <n v="1"/>
    <s v="Numérica"/>
    <s v="# de soportes Herramienta Jurídica presentados / 2 soportes Herramienta Jurídica a presentar"/>
    <d v="2023-01-23T00:00:00"/>
    <d v="2023-11-30T00:00:00"/>
    <s v="»6000-Delegatura para el Control y Verificación de Reglamentos Técnicos y Metrología Legal  , »20-Oficina de Tecnología e Informática"/>
    <x v="0"/>
    <s v="Cumplida"/>
    <n v="1"/>
    <s v="Se da cumplimiento al producto con la entrega del formato de arquitectura y acta de entrega el día 30 de noviembre"/>
    <d v="2023-11-30T00:00:00"/>
    <n v="1"/>
    <s v="Las evidencias permiten validar el cumplimiento de la meta de producto "/>
    <d v="2023-11-30T00:00:00"/>
    <s v="SI"/>
    <s v="NA"/>
    <n v="0.03"/>
    <m/>
  </r>
  <r>
    <s v="REGLAMENTOS TECNICOS Y METROLOGIA LEGAÑ"/>
    <x v="31"/>
    <s v="»6000-"/>
    <s v="Delegatura para el Control y Verificación de Reglamentos Técnicos y Metrología Legal  "/>
    <n v="6"/>
    <s v="6000-4-1"/>
    <s v="6000-4"/>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25"/>
    <n v="7.4999999999999997E-3"/>
    <n v="2"/>
    <s v="Numérica"/>
    <s v="# de soportes presentados /2 soportes a presentar"/>
    <d v="2023-01-23T00:00:00"/>
    <d v="2023-03-01T00:00:00"/>
    <s v="»6000-Delegatura para el Control y Verificación de Reglamentos Técnicos y Metrología Legal  , »20-Oficina de Tecnología e Informática"/>
    <x v="1"/>
    <s v="Cumplida"/>
    <n v="1"/>
    <s v="El día 1 de marzo se entregó el reporte de planeación de tareas y el plan de pruebas diseñado para el aplicativo de asuntos jurídicos"/>
    <d v="2023-03-01T00:00:00"/>
    <n v="1"/>
    <s v="El área allegó los dos soportes registrados en la actividad, por tanto se valida el cumplimiento _x000a_"/>
    <d v="2023-03-01T00:00:00"/>
    <s v="SI"/>
    <n v="1"/>
    <n v="7.4999999999999997E-3"/>
    <n v="1"/>
  </r>
  <r>
    <s v="REGLAMENTOS TECNICOS Y METROLOGIA LEGAÑ"/>
    <x v="31"/>
    <s v="»6000-"/>
    <s v="Delegatura para el Control y Verificación de Reglamentos Técnicos y Metrología Legal  "/>
    <n v="6"/>
    <s v="6000-4-2"/>
    <s v="6000-4"/>
    <x v="1"/>
    <s v="Operativo"/>
    <s v="N/A"/>
    <s v="N/A"/>
    <s v="N/A"/>
    <s v="N/A"/>
    <s v="N/A"/>
    <s v="N/A"/>
    <s v="Construir componentes de software (1. Captura de pantalla del Código fuente registrado en devops / 2. Captura de pantalla  de casos de prueba ejecutados por desarrollo / 3.Captura de pantalla  de casos de prueba ejecutados para aceptación / 4. Formato Acta de Prueba de Desarrollo de Software GS03-F26) "/>
    <n v="0.25"/>
    <n v="7.4999999999999997E-3"/>
    <n v="4"/>
    <s v="Numérica"/>
    <s v="# de soportes presentados / 4 soportes a presentar"/>
    <d v="2023-03-02T00:00:00"/>
    <d v="2023-11-10T00:00:00"/>
    <s v="»6000-Delegatura para el Control y Verificación de Reglamentos Técnicos y Metrología Legal  , »20-Oficina de Tecnología e Informática"/>
    <x v="0"/>
    <s v="Cumplida"/>
    <n v="1"/>
    <s v="Se da cumplimiento a la actividad con la entrega del informe de capturas el día 10 de noviembre 2023"/>
    <d v="2023-11-10T00:00:00"/>
    <n v="1"/>
    <s v="Las evidencias permiten validar el cumplimiento de la actividad"/>
    <d v="2023-11-10T00:00:00"/>
    <s v="SI"/>
    <n v="1"/>
    <n v="7.4999999999999997E-3"/>
    <n v="1"/>
  </r>
  <r>
    <s v="REGLAMENTOS TECNICOS Y METROLOGIA LEGAÑ"/>
    <x v="31"/>
    <s v="»6000-"/>
    <s v="Delegatura para el Control y Verificación de Reglamentos Técnicos y Metrología Legal  "/>
    <n v="6"/>
    <s v="6000-4-3"/>
    <s v="6000-4"/>
    <x v="1"/>
    <s v="Operativo"/>
    <s v="N/A"/>
    <s v="N/A"/>
    <s v="N/A"/>
    <s v="N/A"/>
    <s v="N/A"/>
    <s v="N/A"/>
    <s v="Realizar manuales y capacitar a los usuarios (1.Formato Manual de Usuario GS03-F24 nuevo o actualizado  2. Registro de Capacitación)"/>
    <n v="0.25"/>
    <n v="7.4999999999999997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actividad con la entrega del manual y los registros de capacitación el día 30 noviembre 2023"/>
    <d v="2023-11-30T00:00:00"/>
    <n v="1"/>
    <s v="Las evidencias permiten validar el cumplimiento de la actividad"/>
    <d v="2023-11-30T00:00:00"/>
    <s v="SI"/>
    <n v="1"/>
    <n v="7.4999999999999997E-3"/>
    <n v="1"/>
  </r>
  <r>
    <s v="REGLAMENTOS TECNICOS Y METROLOGIA LEGAÑ"/>
    <x v="31"/>
    <s v="»6000-"/>
    <s v="Delegatura para el Control y Verificación de Reglamentos Técnicos y Metrología Legal  "/>
    <n v="6"/>
    <s v="6000-4-4"/>
    <s v="6000-4"/>
    <x v="1"/>
    <s v="Operativo"/>
    <s v="N/A"/>
    <s v="N/A"/>
    <s v="N/A"/>
    <s v="N/A"/>
    <s v="N/A"/>
    <s v="N/A"/>
    <s v="Realizar cierre del proyecto (1. Formato Arquitectura de Software GS03F21, ya sea nuevo o actualizado hasta el capitulo 2 . 2. Formato Acta de Entrega de Desarrollo de Software GS03-F25)"/>
    <n v="0.25"/>
    <n v="7.4999999999999997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con la entrega del formato de arquitectura y acta de entrega el día 30 de noviembre"/>
    <d v="2023-11-30T00:00:00"/>
    <n v="1"/>
    <s v="Las evidencias permiten validar el cumplimiento de la actividad"/>
    <d v="2023-11-30T00:00:00"/>
    <s v="SI"/>
    <n v="1"/>
    <n v="7.4999999999999997E-3"/>
    <n v="1"/>
  </r>
  <r>
    <s v="REGLAMENTOS TECNICOS Y METROLOGIA LEGAÑ"/>
    <x v="31"/>
    <s v="»6000-"/>
    <s v="Delegatura para el Control y Verificación de Reglamentos Técnicos y Metrología Legal  "/>
    <n v="6"/>
    <s v="6000-5"/>
    <s v="6000-5"/>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s v=" 1- Plan Anual de Adquisiciones"/>
    <s v="Actuaciones administrativas de vigilancia y control de reglamentos técnicos y verificación de la calidad y mantenimiento de tanques de los combustibles en los distribuidores minoristas, realizadas. (Relación en Excel de los números de radicación de las actas de visitas y/o de los requerimientos)"/>
    <n v="0.06"/>
    <m/>
    <n v="300"/>
    <s v="Numérica"/>
    <s v="# de actas de visitas y/o requerimientos realizados / 300 visitas o requerimientos a realizar)*100%"/>
    <d v="2023-01-16T00:00:00"/>
    <d v="2023-12-15T00:00:00"/>
    <s v="»6000-Delegatura para el Control y Verificación de Reglamentos Técnicos y Metrología Legal  "/>
    <x v="0"/>
    <s v="Cumplida"/>
    <n v="1"/>
    <s v="Se da cumplimiento al producto con el registro de 273 visitas y 27 requrimientos para un total de 300 actuaciones de control."/>
    <d v="2023-12-19T00:00:00"/>
    <n v="1"/>
    <s v="Las evidencias permiten validar el cumplimiento de la meta de producto "/>
    <d v="2023-12-19T00:00:00"/>
    <s v="SI"/>
    <s v="NA"/>
    <n v="0.06"/>
    <m/>
  </r>
  <r>
    <s v="REGLAMENTOS TECNICOS Y METROLOGIA LEGAÑ"/>
    <x v="31"/>
    <s v="»6000-"/>
    <s v="Delegatura para el Control y Verificación de Reglamentos Técnicos y Metrología Legal  "/>
    <n v="6"/>
    <s v="6000-5-1"/>
    <s v="6000-5"/>
    <x v="1"/>
    <s v="Operativo SI"/>
    <s v="N/A"/>
    <s v="N/A"/>
    <s v="N/A"/>
    <s v="N/A"/>
    <s v="N/A"/>
    <s v="N/A"/>
    <s v="Programar las visitas de inspección y vigilancia y/o los requerimientos a realizar  (Relación en Excel trimestral de la programación de las actuaciones administrativas de vigilancia y control)"/>
    <n v="0.5"/>
    <n v="0.03"/>
    <n v="4"/>
    <s v="Numérica"/>
    <s v="# Relaciones en Excel programadas / 4 relaciones en Excel a programar"/>
    <d v="2023-01-16T00:00:00"/>
    <d v="2023-11-30T00:00:00"/>
    <s v="»6000-Delegatura para el Control y Verificación de Reglamentos Técnicos y Metrología Legal  "/>
    <x v="0"/>
    <s v="Cumplida"/>
    <n v="1"/>
    <s v="Se adjunta la última planeación del año, de esta manera se da cmplimiento a la actividad. Las planeaciones 1,2 y 3 se entregaron en reportes pasados."/>
    <d v="2023-11-30T00:00:00"/>
    <n v="1"/>
    <s v="Las evidencias permiten validar el cumplimiento de la actividad"/>
    <d v="2023-11-30T00:00:00"/>
    <s v="SI"/>
    <n v="1"/>
    <n v="0.03"/>
    <n v="1"/>
  </r>
  <r>
    <s v="REGLAMENTOS TECNICOS Y METROLOGIA LEGAÑ"/>
    <x v="31"/>
    <s v="»6000-"/>
    <s v="Delegatura para el Control y Verificación de Reglamentos Técnicos y Metrología Legal  "/>
    <n v="6"/>
    <s v="6000-5-2"/>
    <s v="6000-5"/>
    <x v="1"/>
    <s v="Operativo SI"/>
    <s v="N/A"/>
    <s v="N/A"/>
    <s v="N/A"/>
    <s v="N/A"/>
    <s v="N/A"/>
    <s v="N/A"/>
    <s v="Realizar visitas (actas de visita) y/o requerimientos a las empresas sujeto de inspección y vigilancia. (Relación en Excel de los números de radicación de las actas de visitas y/o de los requerimientos)"/>
    <n v="0.5"/>
    <n v="0.03"/>
    <n v="300"/>
    <s v="Numérica"/>
    <s v="# de actas de visitas y/o requerimientos realizados / 300 visitas o requerimientos a realizar)*100%"/>
    <d v="2023-02-15T00:00:00"/>
    <d v="2023-12-15T00:00:00"/>
    <s v="»6000-Delegatura para el Control y Verificación de Reglamentos Técnicos y Metrología Legal  "/>
    <x v="0"/>
    <s v="Cumplida"/>
    <n v="1"/>
    <s v="Se da cumplimiento a la actividad con el registro de 273 visitas y 27 requrimientos para un total de 300 actuaciones de control"/>
    <d v="2023-12-19T00:00:00"/>
    <n v="1"/>
    <s v="Las evidencias permiten validar el cumplimiento de la actividad"/>
    <d v="2023-12-19T00:00:00"/>
    <s v="SI"/>
    <n v="1"/>
    <n v="0.03"/>
    <n v="1"/>
  </r>
  <r>
    <s v="REGLAMENTOS TECNICOS Y METROLOGIA LEGAÑ"/>
    <x v="31"/>
    <s v="»6000-"/>
    <s v="Delegatura para el Control y Verificación de Reglamentos Técnicos y Metrología Legal  "/>
    <n v="6"/>
    <s v="6000-6"/>
    <s v="6000-6"/>
    <x v="0"/>
    <s v="Operativo"/>
    <s v="Adelantar las acciones necesarias con los organismos competentes para ampliar la planta de personal y actualizar sus funciones, perfiles y estructura"/>
    <s v="10-Indicadores"/>
    <s v="NO"/>
    <s v="  2» Fortalecimiento de la función de inspección, control y vigilancia de la superintendencia de industria y comercio en el marco del subsistema nacional de calidad, el régimen de control de precios y el sector valuatorio a nivel  nacional"/>
    <s v=" 9. Participación ciudadana en la gestión pública"/>
    <s v=" 1- Plan Anual de Adquisiciones"/>
    <s v="Jornadas de sensibilización en temas de la Delegatura dirigidas a grupos de interés, realizadas. (Registros de asistencia -listados de asistencia o capturas de pantalla con las constancias de los asistentes- e informe final con resultados de la actividad)"/>
    <n v="0.04"/>
    <m/>
    <n v="400"/>
    <s v="Numérica"/>
    <s v="# de sensibilizaciones realizadas / 400 sensibilizaciones a realizar"/>
    <d v="2023-01-16T00:00:00"/>
    <d v="2023-12-15T00:00:00"/>
    <s v="»6000-Delegatura para el Control y Verificación de Reglamentos Técnicos y Metrología Legal  "/>
    <x v="0"/>
    <s v="Cumplida"/>
    <n v="1"/>
    <s v="Se da cumplimiento al producto de sensibilizaciones con 150 registros de Metrología legal, 203 de Reglamentos Técnicos y 50 de Control de Precios para un total de 403"/>
    <d v="2023-12-15T00:00:00"/>
    <n v="1"/>
    <s v="Las evidencias permiten validar el cumplimiento de la meta de producto "/>
    <d v="2023-12-15T00:00:00"/>
    <s v="SI"/>
    <s v="NA"/>
    <n v="0.04"/>
    <m/>
  </r>
  <r>
    <s v="REGLAMENTOS TECNICOS Y METROLOGIA LEGAÑ"/>
    <x v="31"/>
    <s v="»6000-"/>
    <s v="Delegatura para el Control y Verificación de Reglamentos Técnicos y Metrología Legal  "/>
    <n v="6"/>
    <s v="6000-6-1"/>
    <s v="6000-6"/>
    <x v="1"/>
    <s v="Operativo"/>
    <s v="N/A"/>
    <s v="N/A"/>
    <s v="N/A"/>
    <s v="N/A"/>
    <s v="N/A"/>
    <s v="N/A"/>
    <s v="Programar las actividades de sensibilización a realizar. (Relación en Excel trimestral de la programación de las actividades de sensibilización)"/>
    <n v="0.5"/>
    <n v="0.02"/>
    <n v="4"/>
    <s v="Numérica"/>
    <s v="# de relaciones en Excel programadas / 4 relaciones en Excel a programar"/>
    <d v="2023-01-16T00:00:00"/>
    <d v="2023-11-30T00:00:00"/>
    <s v="»6000-Delegatura para el Control y Verificación de Reglamentos Técnicos y Metrología Legal  "/>
    <x v="0"/>
    <s v="Cumplida"/>
    <n v="1"/>
    <s v="Se adjunta la última planeación del año para cada grupo, de esta manera se da cmplimiento a la actividad. Las planeaciones 1,2 y 3 se entregaron en reportes pasados."/>
    <d v="2023-11-30T00:00:00"/>
    <n v="1"/>
    <s v="Las evidencias permiten validar el cumplimiento de la actividad"/>
    <d v="2023-11-30T00:00:00"/>
    <s v="SI"/>
    <n v="1"/>
    <n v="0.02"/>
    <n v="1"/>
  </r>
  <r>
    <s v="REGLAMENTOS TECNICOS Y METROLOGIA LEGAÑ"/>
    <x v="31"/>
    <s v="»6000-"/>
    <s v="Delegatura para el Control y Verificación de Reglamentos Técnicos y Metrología Legal  "/>
    <n v="6"/>
    <s v="6000-6-2"/>
    <s v="6000-6"/>
    <x v="1"/>
    <s v="Operativo"/>
    <s v="N/A"/>
    <s v="N/A"/>
    <s v="N/A"/>
    <s v="N/A"/>
    <s v="N/A"/>
    <s v="N/A"/>
    <s v="Jornadas de sensibilización en temas de la Delegatura dirigidas a grupos de interés, realizadas. (Registros de asistencia -listados de asistencia o capturas de pantalla con las constancias de los asistentes- e informe final con resultados de la actividad)"/>
    <n v="0.5"/>
    <n v="0.02"/>
    <n v="400"/>
    <s v="Numérica"/>
    <s v="# de sensibilizaciones realizadas / 400 sensibilizaciones a realizar "/>
    <d v="2023-01-20T00:00:00"/>
    <d v="2023-12-15T00:00:00"/>
    <s v="»6000-Delegatura para el Control y Verificación de Reglamentos Técnicos y Metrología Legal  "/>
    <x v="0"/>
    <s v="Cumplida"/>
    <n v="1"/>
    <s v="Se da cumplimiento a la actividad de sensibilizaciones con 150 registros de Metrología legal, 203 de Reglamentos Técnicos y 50 de Control de Precios para un total de 403"/>
    <d v="2023-12-15T00:00:00"/>
    <n v="1"/>
    <s v="Las evidencias permiten validar el cumplimiento de la actividad"/>
    <d v="2023-12-15T00:00:00"/>
    <s v="SI"/>
    <n v="1"/>
    <n v="0.02"/>
    <n v="1"/>
  </r>
  <r>
    <s v="REGLAMENTOS TECNICOS Y METROLOGIA LEGAÑ"/>
    <x v="31"/>
    <s v="»6000-"/>
    <s v="Delegatura para el Control y Verificación de Reglamentos Técnicos y Metrología Legal  "/>
    <n v="6"/>
    <s v="6000-7"/>
    <s v="6000-7"/>
    <x v="0"/>
    <s v="Innovador"/>
    <s v="Fortalecer al talento humano en el conocimiento de cada una de las funciones que ejercen las áreas de la entidad"/>
    <s v="3-Sistema Estadístico Nacional - Indicares Relevantes"/>
    <s v="NO"/>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s v=" 1- Plan Anual de Adquisiciones"/>
    <s v="Mesas de Trabajo SICAL/Regulación para atender los temas relacionados con RT de los actores del SICAL, realizadas (Actas de reunión con su registros de asistencia o capturas de pantalla con la constancia de los asistentes)"/>
    <n v="0.04"/>
    <m/>
    <n v="30"/>
    <s v="Numérica"/>
    <s v="# de mesas de trabajo realizadas / 30 mesas de trabajo a realizar "/>
    <d v="2023-02-15T00:00:00"/>
    <d v="2023-12-15T00:00:00"/>
    <s v="»6000-Delegatura para el Control y Verificación de Reglamentos Técnicos y Metrología Legal  "/>
    <x v="0"/>
    <s v="Cumplida"/>
    <n v="1"/>
    <s v="Se sa cumplimiento de la meta con la realización de 30 Mesas de Trabajo SICAL con la realización de la última el 17 de noviembre de 2023."/>
    <d v="2023-11-17T00:00:00"/>
    <n v="1"/>
    <s v="Las evidencias permiten validar el cumplimiento de la meta de producto "/>
    <d v="2023-11-17T00:00:00"/>
    <s v="SI"/>
    <s v="NA"/>
    <n v="0.04"/>
    <m/>
  </r>
  <r>
    <s v="REGLAMENTOS TECNICOS Y METROLOGIA LEGAÑ"/>
    <x v="31"/>
    <s v="»6000-"/>
    <s v="Delegatura para el Control y Verificación de Reglamentos Técnicos y Metrología Legal  "/>
    <n v="6"/>
    <s v="6000-7-1"/>
    <s v="6000-7"/>
    <x v="1"/>
    <s v="Innovador"/>
    <s v="N/A"/>
    <s v="N/A"/>
    <s v="N/A"/>
    <s v="N/A"/>
    <s v="N/A"/>
    <s v="N/A"/>
    <s v="Programar las actividades de Mesas de Trabajo a realizar. (Relación en Excel de la programación de las actividades de mesas de trabajo)"/>
    <n v="0.5"/>
    <n v="0.02"/>
    <n v="10"/>
    <s v="Numérica"/>
    <s v="# de relaciones en Excel programadas / 10 relaciones en Excel a programar"/>
    <d v="2023-02-15T00:00:00"/>
    <d v="2023-11-30T00:00:00"/>
    <s v="»6000-Delegatura para el Control y Verificación de Reglamentos Técnicos y Metrología Legal  "/>
    <x v="0"/>
    <s v="Cumplida"/>
    <n v="1"/>
    <s v="Se da cumpliento de la actividad con el archivo de las 10 planeaciones elaboradas"/>
    <d v="2023-11-30T00:00:00"/>
    <n v="1"/>
    <s v="Las evidencias permiten validar el cumplimiento de la actividad"/>
    <d v="2023-11-30T00:00:00"/>
    <s v="SI"/>
    <n v="1"/>
    <n v="0.02"/>
    <n v="1"/>
  </r>
  <r>
    <s v="REGLAMENTOS TECNICOS Y METROLOGIA LEGAÑ"/>
    <x v="31"/>
    <s v="»6000-"/>
    <s v="Delegatura para el Control y Verificación de Reglamentos Técnicos y Metrología Legal  "/>
    <n v="6"/>
    <s v="6000-7-2"/>
    <s v="6000-7"/>
    <x v="1"/>
    <s v="Innovador"/>
    <s v="N/A"/>
    <s v="N/A"/>
    <s v="N/A"/>
    <s v="N/A"/>
    <s v="N/A"/>
    <s v="N/A"/>
    <s v="Mesas de Trabajo SICAL/Regulación para atender los temas relacionados con RT de los actores del SICAL, realizadas (Actas de reunión con su registros de asistencia o capturas de pantalla con la constancia de los asistentes)"/>
    <n v="0.5"/>
    <n v="0.02"/>
    <n v="30"/>
    <s v="Numérica"/>
    <s v="# de mesas de trabajo realizadas / 30 mesas de trabajo a realizar "/>
    <d v="2023-03-01T00:00:00"/>
    <d v="2023-12-15T00:00:00"/>
    <s v="»6000-Delegatura para el Control y Verificación de Reglamentos Técnicos y Metrología Legal  "/>
    <x v="0"/>
    <s v="Cumplida"/>
    <n v="1"/>
    <s v="Se sa cumplimiento de la meta con la realización de 30 Mesas de Trabajo SICAL con la realización de la última el 17 de noviembre de 2023."/>
    <d v="2023-11-17T00:00:00"/>
    <n v="1"/>
    <s v="Las evidencias permiten validar el cumplimiento de la actividad"/>
    <d v="2023-11-17T00:00:00"/>
    <s v="SI"/>
    <n v="1"/>
    <n v="0.02"/>
    <n v="1"/>
  </r>
  <r>
    <s v="REGLAMENTOS TECNICOS Y METROLOGIA LEGAÑ"/>
    <x v="31"/>
    <s v="»6000-"/>
    <s v="Delegatura para el Control y Verificación de Reglamentos Técnicos y Metrología Legal  "/>
    <n v="6"/>
    <s v="6000-8"/>
    <s v="6000-8"/>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Herramienta Sistema de Información de Certificados de Conformidad-SICERCO, operando (1. Formato Arquitectura de Software GS03F21 actualizado  . Tabla de contenido y revisiones?. 2. Formato Acta de Entrega de Desarrollo de Software GS03-F25)"/>
    <n v="0.03"/>
    <m/>
    <n v="1"/>
    <s v="Numérica"/>
    <s v="# de soportes presentados / 2 soportes a presentar"/>
    <d v="2023-02-01T00:00:00"/>
    <d v="2023-12-07T00:00:00"/>
    <s v="»6000-Delegatura para el Control y Verificación de Reglamentos Técnicos y Metrología Legal  , »20-Oficina de Tecnología e Informática"/>
    <x v="0"/>
    <s v="Cumplida"/>
    <n v="1"/>
    <s v="Se da cumplimiento a la meta con la entrega del formato de arquitectura y el acta de entrega"/>
    <d v="2023-12-07T00:00:00"/>
    <n v="1"/>
    <s v="Las evidencias permiten validar el cumplimiento de la meta de producto "/>
    <d v="2023-12-07T00:00:00"/>
    <s v="SI"/>
    <s v="NA"/>
    <n v="0.03"/>
    <m/>
  </r>
  <r>
    <s v="REGLAMENTOS TECNICOS Y METROLOGIA LEGAÑ"/>
    <x v="31"/>
    <s v="»6000-"/>
    <s v="Delegatura para el Control y Verificación de Reglamentos Técnicos y Metrología Legal  "/>
    <n v="6"/>
    <s v="6000-8-1"/>
    <s v="6000-8"/>
    <x v="1"/>
    <s v="Operativo"/>
    <s v="N/A"/>
    <s v="N/A"/>
    <s v="N/A"/>
    <s v="N/A"/>
    <s v="N/A"/>
    <s v="N/A"/>
    <s v="Elaborar y aprobar requerimiento (1. Formato Solicitud de Requerimientos a Sistemas de Información GS03-F18 2. Formato Lista de Chequeo de Requisitos de Seguridad de la Información GS03-F27)"/>
    <n v="0.15"/>
    <n v="4.4999999999999997E-3"/>
    <n v="2"/>
    <s v="Numérica"/>
    <s v="# de soportes presentados / 2 soportes a presentar"/>
    <d v="2023-02-01T00:00:00"/>
    <d v="2023-02-17T00:00:00"/>
    <s v="»6000-Delegatura para el Control y Verificación de Reglamentos Técnicos y Metrología Legal  , »20-Oficina de Tecnología e Informática"/>
    <x v="1"/>
    <s v="Cumplida"/>
    <n v="1"/>
    <s v="El 17 de febrero se hizo entrega del formato de solicitud de requerimiento y lista de chequeo para el aplicativo SICERCO."/>
    <d v="2023-02-17T00:00:00"/>
    <n v="1"/>
    <s v="Se valida el cumplimiento de la actividad en tanto el área allego los formatos  F18 y F27 para la herramienta SICERCO"/>
    <d v="2023-02-17T00:00:00"/>
    <s v="SI"/>
    <n v="1"/>
    <n v="4.4999999999999997E-3"/>
    <n v="1"/>
  </r>
  <r>
    <s v="REGLAMENTOS TECNICOS Y METROLOGIA LEGAÑ"/>
    <x v="31"/>
    <s v="»6000-"/>
    <s v="Delegatura para el Control y Verificación de Reglamentos Técnicos y Metrología Legal  "/>
    <n v="6"/>
    <s v="6000-8-2"/>
    <s v="6000-8"/>
    <x v="1"/>
    <s v="Operativo"/>
    <s v="N/A"/>
    <s v="N/A"/>
    <s v="N/A"/>
    <s v="N/A"/>
    <s v="N/A"/>
    <s v="N/A"/>
    <s v="Diseñar la solución (1. Formato Arquitectura de Software GS03F21, ya sea nuevo o actualizado hasta el capitulo 2  / Único entregable) "/>
    <n v="0.15"/>
    <n v="4.4999999999999997E-3"/>
    <n v="1"/>
    <s v="Numérica"/>
    <s v="# de soportes presentados / 1 soportes a presentar"/>
    <d v="2023-02-20T00:00:00"/>
    <d v="2023-03-17T00:00:00"/>
    <s v="»20-Oficina de Tecnología e Informática"/>
    <x v="1"/>
    <s v="Cumplida"/>
    <n v="1"/>
    <s v="El día 17 de marzo la oficina de la OTI hace entrega del formato de arquitectura de los Certificados de Conformidad SICERCO"/>
    <d v="2023-03-17T00:00:00"/>
    <n v="1"/>
    <s v="Se valida el cumplimiento de la actividad en tanto el área allego los formatos  F21 para la herramienta SICERCO"/>
    <d v="2023-03-17T00:00:00"/>
    <s v="SI"/>
    <n v="1"/>
    <n v="4.4999999999999997E-3"/>
    <n v="1"/>
  </r>
  <r>
    <s v="REGLAMENTOS TECNICOS Y METROLOGIA LEGAÑ"/>
    <x v="31"/>
    <s v="»6000-"/>
    <s v="Delegatura para el Control y Verificación de Reglamentos Técnicos y Metrología Legal  "/>
    <n v="6"/>
    <s v="6000-8-3"/>
    <s v="6000-8"/>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7E-3"/>
    <n v="2"/>
    <s v="Numérica"/>
    <s v="# de soportes presentados /2 soportes a presentar"/>
    <d v="2023-03-21T00:00:00"/>
    <d v="2023-04-21T00:00:00"/>
    <s v="»6000-Delegatura para el Control y Verificación de Reglamentos Técnicos y Metrología Legal  , »20-Oficina de Tecnología e Informática"/>
    <x v="2"/>
    <s v="Cumplida"/>
    <n v="1"/>
    <s v="El día 21 de abril se entregó el reporte de planeación con las historias de usuarios y el plan de pruebas con diseño y registro en devops para la herramienta SICERCO_x000a_"/>
    <d v="2023-04-21T00:00:00"/>
    <n v="1"/>
    <s v="Se valida el cumplimiento de la actividad, en tanto el área aporta  línea base de requerimiento HU y Plan de pruebas diseñado, que incluye la acción y el resultado esperado.  "/>
    <d v="2023-04-21T00:00:00"/>
    <s v="SI"/>
    <n v="1"/>
    <n v="4.4999999999999997E-3"/>
    <n v="1"/>
  </r>
  <r>
    <s v="REGLAMENTOS TECNICOS Y METROLOGIA LEGAÑ"/>
    <x v="31"/>
    <s v="»6000-"/>
    <s v="Delegatura para el Control y Verificación de Reglamentos Técnicos y Metrología Legal  "/>
    <n v="6"/>
    <s v="6000-8-4"/>
    <s v="6000-8"/>
    <x v="1"/>
    <s v="Operativo"/>
    <s v="N/A"/>
    <s v="N/A"/>
    <s v="N/A"/>
    <s v="N/A"/>
    <s v="N/A"/>
    <s v="N/A"/>
    <s v="Construir componentes de software (1. Captura de pantalla del Código fuente registrado en devops / 2. Captura de pantalla  de casos de prueba ejecutados por desarrollo)"/>
    <n v="0.15"/>
    <n v="4.4999999999999997E-3"/>
    <n v="2"/>
    <s v="Numérica"/>
    <s v="# de soportes presentados / 2 soportes a presentar"/>
    <d v="2023-04-24T00:00:00"/>
    <d v="2023-11-03T00:00:00"/>
    <s v="»6000-Delegatura para el Control y Verificación de Reglamentos Técnicos y Metrología Legal  , »20-Oficina de Tecnología e Informática"/>
    <x v="0"/>
    <s v="Cumplida"/>
    <n v="1"/>
    <s v="se da cumplimiento a la actividad con la entrega de las capturas de pantalla el 03 de noviembre de 2023"/>
    <d v="2023-11-03T00:00:00"/>
    <n v="1"/>
    <s v="Las evidencias permiten validar el cumplimiento de la actividad"/>
    <d v="2023-11-03T00:00:00"/>
    <s v="SI"/>
    <n v="1"/>
    <n v="4.4999999999999997E-3"/>
    <n v="1"/>
  </r>
  <r>
    <s v="REGLAMENTOS TECNICOS Y METROLOGIA LEGAÑ"/>
    <x v="31"/>
    <s v="»6000-"/>
    <s v="Delegatura para el Control y Verificación de Reglamentos Técnicos y Metrología Legal  "/>
    <n v="6"/>
    <s v="6000-8-5"/>
    <s v="6000-8"/>
    <x v="1"/>
    <s v="Operativo"/>
    <s v="N/A"/>
    <s v="N/A"/>
    <s v="N/A"/>
    <s v="N/A"/>
    <s v="N/A"/>
    <s v="N/A"/>
    <s v="Realizar manuales y capacitar a los usuarios (1.Formato Manual de Usuario GS03-F24 nuevo o actualizado  2. Registro de Capacitación)"/>
    <n v="0.2"/>
    <n v="6.0000000000000001E-3"/>
    <n v="2"/>
    <s v="Numérica"/>
    <s v="# de soportes presentados / 2 soportes a presentar"/>
    <d v="2023-11-07T00:00:00"/>
    <d v="2023-11-20T00:00:00"/>
    <s v="»6000-Delegatura para el Control y Verificación de Reglamentos Técnicos y Metrología Legal  , »20-Oficina de Tecnología e Informática"/>
    <x v="0"/>
    <s v="Cumplida"/>
    <n v="1"/>
    <s v="Se da cumplimiento a la actividad con la entrega del manual y los registros de capacitación el día 20 noviembre 2023"/>
    <d v="2023-11-20T00:00:00"/>
    <n v="1"/>
    <s v="Las evidencias permiten validar el cumplimiento de la actividad"/>
    <d v="2023-11-20T00:00:00"/>
    <s v="SI"/>
    <n v="1"/>
    <n v="6.0000000000000001E-3"/>
    <n v="1"/>
  </r>
  <r>
    <s v="REGLAMENTOS TECNICOS Y METROLOGIA LEGAÑ"/>
    <x v="31"/>
    <s v="»6000-"/>
    <s v="Delegatura para el Control y Verificación de Reglamentos Técnicos y Metrología Legal  "/>
    <n v="6"/>
    <s v="6000-8-6"/>
    <s v="6000-8"/>
    <x v="1"/>
    <s v="Operativo"/>
    <s v="N/A"/>
    <s v="N/A"/>
    <s v="N/A"/>
    <s v="N/A"/>
    <s v="N/A"/>
    <s v="N/A"/>
    <s v="Realizar cierre del proyecto (1. Formato Arquitectura de Software GS03F21, ya sea nuevo o actualizado hasta el capitulo 2 . 2. Formato Acta de Entrega de Desarrollo de Software GS03-F25)"/>
    <n v="0.2"/>
    <n v="6.0000000000000001E-3"/>
    <n v="2"/>
    <s v="Numérica"/>
    <s v="# de soportes presentados / 2 soportes a presentar"/>
    <d v="2023-11-21T00:00:00"/>
    <d v="2023-12-07T00:00:00"/>
    <s v="»6000-Delegatura para el Control y Verificación de Reglamentos Técnicos y Metrología Legal  , »20-Oficina de Tecnología e Informática"/>
    <x v="0"/>
    <s v="Cumplida"/>
    <n v="1"/>
    <s v="Se da cumplimiento a la meta con la entrega del formato de arquitectura y el acta de entrega"/>
    <d v="2023-12-07T00:00:00"/>
    <n v="1"/>
    <s v="Las evidencias permiten validar el cumplimiento de la actividad"/>
    <d v="2023-12-07T00:00:00"/>
    <s v="SI"/>
    <n v="1"/>
    <n v="6.0000000000000001E-3"/>
    <n v="1"/>
  </r>
  <r>
    <s v="REGLAMENTOS TECNICOS Y METROLOGIA LEGAÑ"/>
    <x v="31"/>
    <s v="»6000-"/>
    <s v="Delegatura para el Control y Verificación de Reglamentos Técnicos y Metrología Legal  "/>
    <n v="6"/>
    <s v="6000-9"/>
    <s v="6000-9"/>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Aplicativo para el Fortalecimiento VUCE-SICERCO, desarrollado (1. Captura de pantalla del Código fuente registrado en devops / 2. Captura de pantalla  de casos de prueba ejecutados por desarrollo )"/>
    <n v="0.03"/>
    <m/>
    <n v="2"/>
    <s v="Numérica"/>
    <s v="# de soportes presentados / 2 soportes a presentar"/>
    <d v="2023-02-01T00:00:00"/>
    <d v="2023-09-30T00:00:00"/>
    <s v="»6000-Delegatura para el Control y Verificación de Reglamentos Técnicos y Metrología Legal  , »20-Oficina de Tecnología e Informática"/>
    <x v="3"/>
    <s v="Cumplida"/>
    <n v="1"/>
    <s v="Se  entregó reporte  de  los componentes desarrollos en el aplicativo con fecha del 29 de septiembre para la vigencia 2023."/>
    <d v="2023-09-29T00:00:00"/>
    <n v="1"/>
    <s v="Se valida el cumplimiento del producto teniendo en cuenta las evidencias aportadas para la actividad 6000-9-4"/>
    <d v="2023-09-29T00:00:00"/>
    <s v="SI"/>
    <s v="NA"/>
    <n v="0.03"/>
    <m/>
  </r>
  <r>
    <s v="REGLAMENTOS TECNICOS Y METROLOGIA LEGAÑ"/>
    <x v="31"/>
    <s v="»6000-"/>
    <s v="Delegatura para el Control y Verificación de Reglamentos Técnicos y Metrología Legal  "/>
    <n v="6"/>
    <s v="6000-9-1"/>
    <s v="6000-9"/>
    <x v="1"/>
    <s v="Operativo"/>
    <s v="N/A"/>
    <s v="N/A"/>
    <s v="N/A"/>
    <s v="N/A"/>
    <s v="N/A"/>
    <s v="N/A"/>
    <s v="Elaborar y aprobar requerimiento (1. Formato Solicitud de Requerimientos a Sistemas de Información GS03-F18 2. Formato Lista de Chequeo de Requisitos de Seguridad de la Información GS03-F27)"/>
    <n v="0.25"/>
    <n v="7.4999999999999997E-3"/>
    <n v="2"/>
    <s v="Numérica"/>
    <s v="# de soportes presentados / 2 soportes a presentar"/>
    <d v="2023-02-01T00:00:00"/>
    <d v="2023-02-17T00:00:00"/>
    <s v="»6000-Delegatura para el Control y Verificación de Reglamentos Técnicos y Metrología Legal  , »20-Oficina de Tecnología e Informática"/>
    <x v="1"/>
    <s v="Cumplida"/>
    <n v="1"/>
    <s v="El 17 de febrero se hizo entrega de la solicitud de requerimiento y la lista de chequeo para el aplicativo VUCE - SICERCO."/>
    <d v="2023-02-17T00:00:00"/>
    <n v="1"/>
    <s v="Se valida el cumplimiento de la actividad en tanto el área allego los formatos  F18 y F27 para la herramienta  VUCE SICERCO"/>
    <d v="2023-02-17T00:00:00"/>
    <s v="SI"/>
    <n v="1"/>
    <n v="7.4999999999999997E-3"/>
    <n v="1"/>
  </r>
  <r>
    <s v="REGLAMENTOS TECNICOS Y METROLOGIA LEGAÑ"/>
    <x v="31"/>
    <s v="»6000-"/>
    <s v="Delegatura para el Control y Verificación de Reglamentos Técnicos y Metrología Legal  "/>
    <n v="6"/>
    <s v="6000-9-2"/>
    <s v="6000-9"/>
    <x v="1"/>
    <s v="Operativo"/>
    <s v="N/A"/>
    <s v="N/A"/>
    <s v="N/A"/>
    <s v="N/A"/>
    <s v="N/A"/>
    <s v="N/A"/>
    <s v="Diseñar la solución (1. Formato Arquitectura de Software GS03F21, ya sea nuevo o actualizado hasta el capitulo 2  / Único entregable) "/>
    <n v="0.25"/>
    <n v="7.4999999999999997E-3"/>
    <n v="1"/>
    <s v="Numérica"/>
    <s v="# de soportes presentados / 1 soportes a presentar"/>
    <d v="2023-02-20T00:00:00"/>
    <d v="2023-03-17T00:00:00"/>
    <s v="»20-Oficina de Tecnología e Informática"/>
    <x v="1"/>
    <s v="Cumplida"/>
    <n v="1"/>
    <s v="El 17 de marzo la OTI entrega el documento de arquitectura del aplicativo VUCE - SICERCO"/>
    <d v="2023-03-17T00:00:00"/>
    <n v="1"/>
    <s v="Se valida el cumplimiento de la actividad en tanto el área allego los formatos  F21 para la herramienta  VUCE SICERCO"/>
    <d v="2023-03-17T00:00:00"/>
    <s v="SI"/>
    <n v="1"/>
    <n v="7.4999999999999997E-3"/>
    <n v="1"/>
  </r>
  <r>
    <s v="REGLAMENTOS TECNICOS Y METROLOGIA LEGAÑ"/>
    <x v="31"/>
    <s v="»6000-"/>
    <s v="Delegatura para el Control y Verificación de Reglamentos Técnicos y Metrología Legal  "/>
    <n v="6"/>
    <s v="6000-9-3"/>
    <s v="6000-9"/>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25"/>
    <n v="7.4999999999999997E-3"/>
    <n v="2"/>
    <s v="Numérica"/>
    <s v="# de soportes presentados /2 soportes a presentar"/>
    <d v="2023-03-21T00:00:00"/>
    <d v="2023-04-21T00:00:00"/>
    <s v="»6000-Delegatura para el Control y Verificación de Reglamentos Técnicos y Metrología Legal  , »20-Oficina de Tecnología e Informática"/>
    <x v="2"/>
    <s v="Cumplida"/>
    <n v="1"/>
    <s v="El día 21 de abril se entregó el reporte de planeación con las historias de usuarios y el plan de pruebas con diseño y registro en devops para la herramienta VUCE-SICERCO_x000a_"/>
    <d v="2023-04-21T00:00:00"/>
    <n v="1"/>
    <s v="Se valida el cumplimiento de la actividad, en tanto el área aporta  línea base de requerimiento HU y Plan de pruebas diseñado, que incluye la acción y el resultado esperado.  "/>
    <d v="2023-04-21T00:00:00"/>
    <s v="SI"/>
    <n v="1"/>
    <n v="7.4999999999999997E-3"/>
    <n v="1"/>
  </r>
  <r>
    <s v="REGLAMENTOS TECNICOS Y METROLOGIA LEGAÑ"/>
    <x v="31"/>
    <s v="»6000-"/>
    <s v="Delegatura para el Control y Verificación de Reglamentos Técnicos y Metrología Legal  "/>
    <n v="6"/>
    <s v="6000-9-4"/>
    <s v="6000-9"/>
    <x v="1"/>
    <s v="Operativo"/>
    <s v="N/A"/>
    <s v="N/A"/>
    <s v="N/A"/>
    <s v="N/A"/>
    <s v="N/A"/>
    <s v="N/A"/>
    <s v="Construir componentes de software (1. Captura de pantalla del Código fuente registrado en devops / 2. Captura de pantalla  de casos de prueba ejecutados por desarrollo)"/>
    <n v="0.25"/>
    <n v="7.4999999999999997E-3"/>
    <n v="2"/>
    <s v="Numérica"/>
    <s v="# de soportes presentados / 2 soportes a presentar"/>
    <d v="2023-04-21T00:00:00"/>
    <d v="2023-09-30T00:00:00"/>
    <s v="»6000-Delegatura para el Control y Verificación de Reglamentos Técnicos y Metrología Legal  , »20-Oficina de Tecnología e Informática"/>
    <x v="3"/>
    <s v="Cumplida"/>
    <n v="1"/>
    <s v="Se  entregó reporte  de  los componentes desarrollos en el aplicativo con fecha del 29 de septiembre para la vigencia 2023."/>
    <d v="2023-09-29T00:00:00"/>
    <n v="1"/>
    <s v="Se valida el cumplimiento de la actividad, en tanto se evidencia en el soporte código fuente y captura de pantalla de las historias de usuario cerradas en dedos "/>
    <d v="2023-09-29T00:00:00"/>
    <s v="SI"/>
    <n v="1"/>
    <n v="7.4999999999999997E-3"/>
    <n v="1"/>
  </r>
  <r>
    <s v="REGLAMENTOS TECNICOS Y METROLOGIA LEGAÑ"/>
    <x v="31"/>
    <s v="»6000-"/>
    <s v="Delegatura para el Control y Verificación de Reglamentos Técnicos y Metrología Legal  "/>
    <n v="6"/>
    <s v="6000-10"/>
    <s v="6000-10"/>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Actos administrativos de control de precios, expedidos. (Relación en Excel mensual tomada del sistema de trámites de la SIC, con los números de resoluciones expedidas y números de radicación asociados)"/>
    <n v="0.06"/>
    <m/>
    <n v="1475"/>
    <s v="Numérica"/>
    <s v="# de actos administrativos expedidos / 1475 actos administrativos )*100%"/>
    <d v="2023-01-02T00:00:00"/>
    <d v="2023-12-30T00:00:00"/>
    <s v="»6000-Delegatura para el Control y Verificación de Reglamentos Técnicos y Metrología Legal  "/>
    <x v="0"/>
    <s v="Cumplida"/>
    <n v="1"/>
    <s v="Se da cumplimiento al producto con la expedición de 1.485 actos administrativos"/>
    <d v="2023-12-30T00:00:00"/>
    <n v="1"/>
    <s v="Las evidencias permiten validar el cumplimiento de la meta de producto "/>
    <d v="2023-12-30T00:00:00"/>
    <s v="SI"/>
    <s v="NA"/>
    <n v="0.06"/>
    <m/>
  </r>
  <r>
    <s v="REGLAMENTOS TECNICOS Y METROLOGIA LEGAÑ"/>
    <x v="31"/>
    <s v="»6000-"/>
    <s v="Delegatura para el Control y Verificación de Reglamentos Técnicos y Metrología Legal  "/>
    <n v="6"/>
    <s v="6000-10-1"/>
    <s v="6000-10"/>
    <x v="1"/>
    <s v="Operativo SI"/>
    <s v="N/A"/>
    <s v="N/A"/>
    <s v="N/A"/>
    <s v="N/A"/>
    <s v="N/A"/>
    <s v="N/A"/>
    <s v="Realizar el reparto de los expedientes sobre control de precios (Relación en Excel mensual de los números de radicación de los expedientes y  los abogados a los que se les reparten)"/>
    <n v="0.5"/>
    <n v="0.03"/>
    <n v="12"/>
    <s v="Numérica"/>
    <s v="# de repartos realizados / 12 repartos a realizar)*100%"/>
    <d v="2023-01-02T00:00:00"/>
    <d v="2023-12-15T00:00:00"/>
    <s v="»6000-Delegatura para el Control y Verificación de Reglamentos Técnicos y Metrología Legal  "/>
    <x v="0"/>
    <s v="Cumplida"/>
    <n v="1"/>
    <s v="Se da cumplimiento a la actividad con la elaboración de 12 repartos mensuales"/>
    <d v="2023-12-15T00:00:00"/>
    <n v="1"/>
    <s v="Las evidencias permiten validar el cumplimiento de la actividad"/>
    <d v="2023-12-15T00:00:00"/>
    <s v="SI"/>
    <n v="1"/>
    <n v="0.03"/>
    <n v="1"/>
  </r>
  <r>
    <s v="REGLAMENTOS TECNICOS Y METROLOGIA LEGAÑ"/>
    <x v="31"/>
    <s v="»6000-"/>
    <s v="Delegatura para el Control y Verificación de Reglamentos Técnicos y Metrología Legal  "/>
    <n v="6"/>
    <s v="6000-10-2"/>
    <s v="6000-10"/>
    <x v="1"/>
    <s v="Operativo SI"/>
    <s v="N/A"/>
    <s v="N/A"/>
    <s v="N/A"/>
    <s v="N/A"/>
    <s v="N/A"/>
    <s v="N/A"/>
    <s v="Expedir los actos administrativos (archivos en etapa preliminar, aperturas, sanciones, archivos, recursos de reposición y apelación, revocatorias,  recursos de queja y medidas preventivas). (Relación en Excel mensual tomada del sistema de trámites de la SIC, con los números de resoluciones expedidas y números de radicación asociados)"/>
    <n v="0.5"/>
    <n v="0.03"/>
    <n v="1475"/>
    <s v="Numérica"/>
    <s v="# de actos administrativos expedidos / 1475 actos administrativos a expedir)*100%"/>
    <d v="2023-01-02T00:00:00"/>
    <d v="2023-12-30T00:00:00"/>
    <s v="»6000-Delegatura para el Control y Verificación de Reglamentos Técnicos y Metrología Legal  "/>
    <x v="0"/>
    <s v="Cumplida"/>
    <n v="1"/>
    <s v="Se da cumplimiento a la meta con la expedición de 1.485 actos administrativos"/>
    <d v="2023-12-30T00:00:00"/>
    <n v="1"/>
    <s v="Las evidencias permiten validar el cumplimiento de la actividad"/>
    <d v="2023-12-30T00:00:00"/>
    <s v="SI"/>
    <n v="1"/>
    <n v="0.03"/>
    <n v="1"/>
  </r>
  <r>
    <s v="REGLAMENTOS TECNICOS Y METROLOGIA LEGAÑ"/>
    <x v="31"/>
    <s v="»6000-"/>
    <s v="Delegatura para el Control y Verificación de Reglamentos Técnicos y Metrología Legal  "/>
    <n v="6"/>
    <s v="6000-11"/>
    <s v="6000-11"/>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Actuaciones administrativas de vigilancia y control de precios, realizadas. (Relación en Excel de los números de radicación de las actas de visitas y/o requerimientos)"/>
    <n v="0.06"/>
    <m/>
    <n v="250"/>
    <s v="Numérica"/>
    <s v="# de actas de visitas y/o requerimientos realizados / 250 visitas y/o requerimientos a realizar)*100%"/>
    <d v="2023-01-16T00:00:00"/>
    <d v="2023-12-15T00:00:00"/>
    <s v="»6000-Delegatura para el Control y Verificación de Reglamentos Técnicos y Metrología Legal  "/>
    <x v="0"/>
    <s v="Cumplida"/>
    <n v="1"/>
    <s v="Se da cumplimiento al producto con el registro de 201 visitas y 49 requrimientos para un total de 250 actuaciones de control."/>
    <d v="2023-11-14T00:00:00"/>
    <n v="1"/>
    <s v="Las evidencias permiten validar el cumplimiento de la meta de producto "/>
    <d v="2023-11-14T00:00:00"/>
    <s v="SI"/>
    <s v="NA"/>
    <n v="0.06"/>
    <m/>
  </r>
  <r>
    <s v="REGLAMENTOS TECNICOS Y METROLOGIA LEGAÑ"/>
    <x v="31"/>
    <s v="»6000-"/>
    <s v="Delegatura para el Control y Verificación de Reglamentos Técnicos y Metrología Legal  "/>
    <n v="6"/>
    <s v="6000-11-1"/>
    <s v="6000-11"/>
    <x v="1"/>
    <s v="Operativo SI"/>
    <s v="N/A"/>
    <s v="N/A"/>
    <s v="N/A"/>
    <s v="N/A"/>
    <s v="N/A"/>
    <s v="N/A"/>
    <s v="Programar las visitas de inspección y vigilancia a realizar  (Relación en Excel trimestral de la planeación de las actuaciones administrativas de vigilancia y control)"/>
    <n v="0.5"/>
    <n v="0.03"/>
    <n v="4"/>
    <s v="Numérica"/>
    <s v="# de relaciones en Excel programadas / 4 relaciones en Excel a programar"/>
    <d v="2023-01-16T00:00:00"/>
    <d v="2023-12-15T00:00:00"/>
    <s v="»6000-Delegatura para el Control y Verificación de Reglamentos Técnicos y Metrología Legal  "/>
    <x v="0"/>
    <s v="Cumplida"/>
    <n v="1"/>
    <s v="Se adjunta la última planeación del año, de esta manera se da cmplimiento a la actividad. Las planeaciones 1,2 y 3 se entregaron en reportes pasados."/>
    <d v="2023-11-05T00:00:00"/>
    <n v="1"/>
    <s v="Las evidencias permiten validar el cumplimiento de la actividad"/>
    <d v="2023-11-05T00:00:00"/>
    <s v="SI"/>
    <n v="1"/>
    <n v="0.03"/>
    <n v="1"/>
  </r>
  <r>
    <s v="REGLAMENTOS TECNICOS Y METROLOGIA LEGAÑ"/>
    <x v="31"/>
    <s v="»6000-"/>
    <s v="Delegatura para el Control y Verificación de Reglamentos Técnicos y Metrología Legal  "/>
    <n v="6"/>
    <s v="6000-11-2"/>
    <s v="6000-11"/>
    <x v="1"/>
    <s v="Operativo SI"/>
    <s v="N/A"/>
    <s v="N/A"/>
    <s v="N/A"/>
    <s v="N/A"/>
    <s v="N/A"/>
    <s v="N/A"/>
    <s v="Realizar visitas de inspección y/o requerimientos de control de precios. (Relación en Excel de los números de radicación de las actas de visitas y/o requerimientos)"/>
    <n v="0.5"/>
    <n v="0.03"/>
    <n v="250"/>
    <s v="Numérica"/>
    <s v="# de actas de visitas y/o requerimientos realizados / 250 visitas y/o requerimientos a realizar)*100%"/>
    <d v="2023-02-15T00:00:00"/>
    <d v="2023-12-15T00:00:00"/>
    <s v="»6000-Delegatura para el Control y Verificación de Reglamentos Técnicos y Metrología Legal  "/>
    <x v="0"/>
    <s v="Cumplida"/>
    <n v="1"/>
    <s v="Control de Precios reportó 201 visitas de control y 49 requerimientos (26 realizadas en junio y 23 en noviembre), frente a la cifra de junio me permito informar que fue entregado el reporte pero no se registró en la sumatoria, así las cosas se actualiza  la cifra de actuaciones de control para un total de 250, de esta manera se da cumplimiento a la meta. "/>
    <d v="2023-11-14T00:00:00"/>
    <n v="1"/>
    <s v="Las evidencias permiten validar el cumplimiento de la actividad"/>
    <d v="2023-11-14T00:00:00"/>
    <s v="SI"/>
    <n v="1"/>
    <n v="0.03"/>
    <n v="1"/>
  </r>
  <r>
    <s v="REGLAMENTOS TECNICOS Y METROLOGIA LEGAÑ"/>
    <x v="31"/>
    <s v="»6000-"/>
    <s v="Delegatura para el Control y Verificación de Reglamentos Técnicos y Metrología Legal  "/>
    <n v="6"/>
    <s v="6000-12"/>
    <s v="6000-12"/>
    <x v="0"/>
    <s v="Operativo SI"/>
    <s v="Incentivar a los empresarios en la implementación de estrategias preventivas para la protección de los consumidores"/>
    <s v="2-Analítica Institucional - Estadísticas"/>
    <s v="NO"/>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Actuaciones administrativas de vigilancia y control metrológico, realizadas. (Relación en Excel de los números de radicación de las actas de visitas (incluidas las de no pago) o de los requerimientos)"/>
    <n v="0.06"/>
    <m/>
    <n v="400"/>
    <s v="Numérica"/>
    <s v="# de actas de visitas realizadas  / 400 visitas a realizar)*100%"/>
    <d v="2023-01-16T00:00:00"/>
    <d v="2023-12-15T00:00:00"/>
    <s v="»6000-Delegatura para el Control y Verificación de Reglamentos Técnicos y Metrología Legal  "/>
    <x v="0"/>
    <s v="Cumplida"/>
    <n v="1"/>
    <s v="Se da cumplimiento al producto con el registro de 402 visitas de control."/>
    <d v="2023-11-29T00:00:00"/>
    <n v="1"/>
    <s v="Las evidencias permiten validar el cumplimiento de la meta de producto "/>
    <d v="2023-11-29T00:00:00"/>
    <s v="SI"/>
    <s v="NA"/>
    <n v="0.06"/>
    <m/>
  </r>
  <r>
    <s v="REGLAMENTOS TECNICOS Y METROLOGIA LEGAÑ"/>
    <x v="31"/>
    <s v="»6000-"/>
    <s v="Delegatura para el Control y Verificación de Reglamentos Técnicos y Metrología Legal  "/>
    <n v="6"/>
    <s v="6000-12-1"/>
    <s v="6000-12"/>
    <x v="1"/>
    <s v="Operativo SI"/>
    <s v="N/A"/>
    <s v="N/A"/>
    <s v="N/A"/>
    <s v="N/A"/>
    <s v="N/A"/>
    <s v="N/A"/>
    <s v="Programar las visitas de inspección y vigilancia y/o requerimientos iniciales  a realizar (Relación en Excel trimestral de la programación de las actuaciones administrativas de vigilancia y control)"/>
    <n v="0.5"/>
    <n v="0.03"/>
    <n v="4"/>
    <s v="Numérica"/>
    <s v="# de relaciones en Excel programadas / 4 relaciones en Excel a programar"/>
    <d v="2023-01-16T00:00:00"/>
    <d v="2023-11-30T00:00:00"/>
    <s v="»6000-Delegatura para el Control y Verificación de Reglamentos Técnicos y Metrología Legal  "/>
    <x v="0"/>
    <s v="Cumplida"/>
    <n v="1"/>
    <s v="Se adjunta la última planeación del año, de esta manera se da cmplimiento a la actividad. Las planeaciones 1,2 y 3 se entregaron en reportes pasados."/>
    <d v="2023-11-05T00:00:00"/>
    <n v="1"/>
    <s v="Las evidencias permiten validar el cumplimiento de la actividad"/>
    <d v="2023-11-05T00:00:00"/>
    <s v="SI"/>
    <n v="1"/>
    <n v="0.03"/>
    <n v="1"/>
  </r>
  <r>
    <s v="REGLAMENTOS TECNICOS Y METROLOGIA LEGAÑ"/>
    <x v="31"/>
    <s v="»6000-"/>
    <s v="Delegatura para el Control y Verificación de Reglamentos Técnicos y Metrología Legal  "/>
    <n v="6"/>
    <s v="6000-12-2"/>
    <s v="6000-12"/>
    <x v="1"/>
    <s v="Operativo SI"/>
    <s v="N/A"/>
    <s v="N/A"/>
    <s v="N/A"/>
    <s v="N/A"/>
    <s v="N/A"/>
    <s v="N/A"/>
    <s v="Realizar visitas (actas de visita) o requerimientos a los establecimientos de comercio que cuenten con instrumentos de medición sujetos a verificación metrológica. (Relación en Excel de los números de radicación de las actas de visitas (incluidas las de no pago) o de los requerimientos)"/>
    <n v="0.5"/>
    <n v="0.03"/>
    <n v="400"/>
    <s v="Numérica"/>
    <s v="# de actas de visitas realizadas  / 400 visitas a realizar)*100%"/>
    <d v="2023-01-20T00:00:00"/>
    <d v="2023-12-15T00:00:00"/>
    <s v="»6000-Delegatura para el Control y Verificación de Reglamentos Técnicos y Metrología Legal  "/>
    <x v="0"/>
    <s v="Cumplida"/>
    <n v="1"/>
    <s v="Se da cumplimiento a la actividad con el registro de 402 visitas de control."/>
    <d v="2023-11-29T00:00:00"/>
    <n v="1"/>
    <s v="Las evidencias permiten validar el cumplimiento de la actividad"/>
    <d v="2023-11-29T00:00:00"/>
    <s v="SI"/>
    <n v="1"/>
    <n v="0.03"/>
    <n v="1"/>
  </r>
  <r>
    <s v="REGLAMENTOS TECNICOS Y METROLOGIA LEGAÑ"/>
    <x v="31"/>
    <s v="»6000-"/>
    <s v="Delegatura para el Control y Verificación de Reglamentos Técnicos y Metrología Legal  "/>
    <n v="6"/>
    <s v="6000-13"/>
    <s v="6000-13"/>
    <x v="0"/>
    <s v="Operativo"/>
    <s v="Optimizar los recursos presupuestales de la SIC, procurando una distribución eficiente en el marco de las políticas de austeridad del Gobierno Nacional"/>
    <s v="17-Rendición de cuentas e informe del congreso"/>
    <s v="NO"/>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s v=" 1- Plan Anual de Adquisiciones"/>
    <s v="Evaluación de seguimiento al proceso de acreditación del laboratorio de calibración por parte del Organismo Nacional de Acreditación - ONAC, realizado. (reporte preliminar de la decisión final/ Único entregable)"/>
    <n v="0.04"/>
    <m/>
    <n v="1"/>
    <s v="Numérica"/>
    <s v="# de evaluaciones de seguimiento realizadas / 1 evaluación de seguimiento a realizar"/>
    <d v="2023-01-16T00:00:00"/>
    <d v="2023-12-14T00:00:00"/>
    <s v="»6000-Delegatura para el Control y Verificación de Reglamentos Técnicos y Metrología Legal  "/>
    <x v="0"/>
    <s v="Cumplida"/>
    <n v="1"/>
    <s v="Se da cumplimiento al producto con la entrega del Reporte preliminar de Seguimiento en la Evaluación Complementaria a la acreditación del laboratorio emitida por el ONAC el día 16 de noviembre, donde manifiesta que las no conformidades registradas quedaron resueltas."/>
    <d v="2023-11-16T00:00:00"/>
    <n v="1"/>
    <s v="Las evidencias permiten validar el cumplimiento de la meta de producto "/>
    <d v="2023-11-16T00:00:00"/>
    <s v="SI"/>
    <s v="NA"/>
    <n v="0.04"/>
    <m/>
  </r>
  <r>
    <s v="REGLAMENTOS TECNICOS Y METROLOGIA LEGAÑ"/>
    <x v="31"/>
    <s v="»6000-"/>
    <s v="Delegatura para el Control y Verificación de Reglamentos Técnicos y Metrología Legal  "/>
    <n v="6"/>
    <s v="6000-13-1"/>
    <s v="6000-13"/>
    <x v="1"/>
    <s v="Operativo"/>
    <s v="N/A"/>
    <s v="N/A"/>
    <s v="N/A"/>
    <s v="N/A"/>
    <s v="N/A"/>
    <s v="N/A"/>
    <s v="Iniciar el proceso de evaluación de seguimiento a la acreditación con la contratación de la misma. (Contrato suscrito / Único entregable)"/>
    <n v="0.2"/>
    <n v="8.0000000000000002E-3"/>
    <n v="1"/>
    <s v="Numérica"/>
    <s v="# de procesos de evaluación iniciados / 1 proceso de evaluación a iniciar"/>
    <d v="2023-01-16T00:00:00"/>
    <d v="2023-03-31T00:00:00"/>
    <s v="»6000-Delegatura para el Control y Verificación de Reglamentos Técnicos y Metrología Legal  "/>
    <x v="1"/>
    <s v="Cumplida"/>
    <n v="1"/>
    <s v="El día 31 de marzo se realizó la suscripción de la minuta del contrato con el ORGANISMO NACIONAL DE ACREDITACIÓN-ONAC, se adjunta minuta y pantallazo de SECOP para su verificación."/>
    <d v="2023-03-31T00:00:00"/>
    <n v="1"/>
    <s v="Se valida el cumplimiento de la actividad, en tanto el área allego el contrato celebrado cuya obligación específica 2.1 enuncia la responsabilidad en materia de acreditación,"/>
    <d v="2023-03-31T00:00:00"/>
    <s v="SI"/>
    <n v="1"/>
    <n v="8.0000000000000002E-3"/>
    <n v="1"/>
  </r>
  <r>
    <s v="REGLAMENTOS TECNICOS Y METROLOGIA LEGAÑ"/>
    <x v="31"/>
    <s v="»6000-"/>
    <s v="Delegatura para el Control y Verificación de Reglamentos Técnicos y Metrología Legal  "/>
    <n v="6"/>
    <s v="6000-13-2"/>
    <s v="6000-13"/>
    <x v="1"/>
    <s v="Operativo"/>
    <s v="N/A"/>
    <s v="N/A"/>
    <s v="N/A"/>
    <s v="N/A"/>
    <s v="N/A"/>
    <s v="N/A"/>
    <s v="Participar en la evaluación de seguimiento de la acreditación del laboratorio de calibración realizada por el Organismo Nacional de Acreditación de Colombia-ONAC. (Reporte de no conformidades, fortalezas y aspectos por mejorar / Único entregable)"/>
    <n v="0.2"/>
    <n v="8.0000000000000002E-3"/>
    <n v="1"/>
    <s v="Numérica"/>
    <s v="# de participaciones en la evaluación realizadas / 1 participación en la evaluación a realizar"/>
    <d v="2023-04-03T00:00:00"/>
    <d v="2023-07-31T00:00:00"/>
    <s v="»6000-Delegatura para el Control y Verificación de Reglamentos Técnicos y Metrología Legal  "/>
    <x v="3"/>
    <s v="Cumplida"/>
    <n v="1"/>
    <s v="El día 7 de julio se hizo entrega del reporte de no conformidades"/>
    <d v="2023-07-07T00:00:00"/>
    <n v="1"/>
    <s v="Se valida el cumplimiento de la actividad dado el aporte del documento &quot;No conformidades , fortalezas y aspectos por mejorar"/>
    <d v="2023-07-07T00:00:00"/>
    <s v="SI"/>
    <n v="1"/>
    <n v="8.0000000000000002E-3"/>
    <n v="1"/>
  </r>
  <r>
    <s v="REGLAMENTOS TECNICOS Y METROLOGIA LEGAÑ"/>
    <x v="31"/>
    <s v="»6000-"/>
    <s v="Delegatura para el Control y Verificación de Reglamentos Técnicos y Metrología Legal  "/>
    <n v="6"/>
    <s v="6000-13-3"/>
    <s v="6000-13"/>
    <x v="1"/>
    <s v="Operativo"/>
    <s v="N/A"/>
    <s v="N/A"/>
    <s v="N/A"/>
    <s v="N/A"/>
    <s v="N/A"/>
    <s v="N/A"/>
    <s v="Elaborar el plan de correcciones y acciones correctivas. (Plan de correcciones y acciones correctivas / Único entregable)"/>
    <n v="0.3"/>
    <n v="1.2E-2"/>
    <n v="1"/>
    <s v="Numérica"/>
    <s v="# de elaboraciones de correcciones realizadas / 1 elaboración de correcciones a realizar"/>
    <d v="2023-07-01T00:00:00"/>
    <d v="2023-08-31T00:00:00"/>
    <s v="»6000-Delegatura para el Control y Verificación de Reglamentos Técnicos y Metrología Legal  "/>
    <x v="3"/>
    <s v="Cumplida"/>
    <n v="1"/>
    <s v="El plan de correcciones se elaboro el día 24 de julio de 2023 y se aprobó el 28 de julio 2023"/>
    <d v="2023-07-28T00:00:00"/>
    <n v="1"/>
    <s v="Se valida el cumplimiento de la actividad dado el aporte del documento &quot;Plan de acciones correctivas"/>
    <d v="2023-07-24T00:00:00"/>
    <s v="SI"/>
    <n v="1"/>
    <n v="1.2E-2"/>
    <n v="1"/>
  </r>
  <r>
    <s v="REGLAMENTOS TECNICOS Y METROLOGIA LEGAÑ"/>
    <x v="31"/>
    <s v="»6000-"/>
    <s v="Delegatura para el Control y Verificación de Reglamentos Técnicos y Metrología Legal  "/>
    <n v="6"/>
    <s v="6000-13-4"/>
    <s v="6000-13"/>
    <x v="1"/>
    <s v="Operativo"/>
    <s v="N/A"/>
    <s v="N/A"/>
    <s v="N/A"/>
    <s v="N/A"/>
    <s v="N/A"/>
    <s v="N/A"/>
    <s v="Llevar a cabo evaluación complementaria. (reporte preliminar de la decisión final/ Único entregable)"/>
    <n v="0.3"/>
    <n v="1.2E-2"/>
    <n v="1"/>
    <s v="Numérica"/>
    <s v="# de evaluaciones complementarias realizadas / 1 evaluación complementaria a realizar"/>
    <d v="2023-09-01T00:00:00"/>
    <d v="2023-12-14T00:00:00"/>
    <s v="»6000-Delegatura para el Control y Verificación de Reglamentos Técnicos y Metrología Legal  "/>
    <x v="0"/>
    <s v="Cumplida"/>
    <n v="1"/>
    <s v="Se da cumplimiento al producto con la entrega del Reporte preliminar de Seguimiento en la Evaluación Complementaria a la acreditación del laboratorio emitida por el ONAC el día 16 de noviembre, donde manifiesta que las no conformidades registradas quedaron resueltas."/>
    <d v="2023-11-16T00:00:00"/>
    <n v="1"/>
    <s v="Las evidencias permiten validar el cumplimiento de la actividad"/>
    <d v="2023-11-16T00:00:00"/>
    <s v="SI"/>
    <n v="1"/>
    <n v="1.2E-2"/>
    <n v="1"/>
  </r>
  <r>
    <s v="REGLAMENTOS TECNICOS Y METROLOGIA LEGAÑ"/>
    <x v="31"/>
    <s v="»6000-"/>
    <s v="Delegatura para el Control y Verificación de Reglamentos Técnicos y Metrología Legal  "/>
    <n v="6"/>
    <s v="6000-14"/>
    <s v="6000-14"/>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Herramienta de Fortalecimiento SIC CALIBRA, operando (1. Formato Arquitectura de Software GS03F21 actualizado  . Tabla de contenido y revisiones?. 2. Formato Acta de Entrega de Desarrollo de Software GS03-F25)"/>
    <n v="0.03"/>
    <m/>
    <n v="1"/>
    <s v="Numérica"/>
    <s v="# de soportes presentados / 2 soportes a presentar"/>
    <d v="2023-02-01T00:00:00"/>
    <d v="2023-12-14T00:00:00"/>
    <s v="»6000-Delegatura para el Control y Verificación de Reglamentos Técnicos y Metrología Legal  , »20-Oficina de Tecnología e Informática"/>
    <x v="0"/>
    <s v="Cumplida"/>
    <n v="1"/>
    <s v="Se da cumplimiento al producto con la entrega del formato de arquitectura y formato acta de entrega con fecha del 20/10/2023 de acuerdo a lo registrado en el segundo soporte."/>
    <d v="2023-10-20T00:00:00"/>
    <n v="1"/>
    <s v="Las evidencias permiten validar el cumplimiento de la meta de producto "/>
    <d v="2023-10-20T00:00:00"/>
    <s v="SI"/>
    <s v="NA"/>
    <n v="0.03"/>
    <m/>
  </r>
  <r>
    <s v="REGLAMENTOS TECNICOS Y METROLOGIA LEGAÑ"/>
    <x v="31"/>
    <s v="»6000-"/>
    <s v="Delegatura para el Control y Verificación de Reglamentos Técnicos y Metrología Legal  "/>
    <n v="6"/>
    <s v="6000-14-1"/>
    <s v="6000-14"/>
    <x v="1"/>
    <s v="Operativo"/>
    <s v="N/A"/>
    <s v="N/A"/>
    <s v="N/A"/>
    <s v="N/A"/>
    <s v="N/A"/>
    <s v="N/A"/>
    <s v="Elaborar y aprobar requerimiento (1. Formato Solicitud de Requerimientos a Sistemas de Información GS03-F18 2. Formato Lista de Chequeo de Requisitos de Seguridad de la Información GS03-F27)"/>
    <n v="0.15"/>
    <n v="4.4999999999999997E-3"/>
    <n v="2"/>
    <s v="Numérica"/>
    <s v="# de soportes presentados / 2 soportes a presentar"/>
    <d v="2023-02-01T00:00:00"/>
    <d v="2023-03-01T00:00:00"/>
    <s v="»6000-Delegatura para el Control y Verificación de Reglamentos Técnicos y Metrología Legal  , »20-Oficina de Tecnología e Informática"/>
    <x v="1"/>
    <s v="Cumplida"/>
    <n v="1"/>
    <s v="El 1 de marzo se entregó el formato de solicitud de requerimientos y la lista de chequeo en archivos separados para el aplicativo SIC-CALIBRA"/>
    <d v="2023-03-01T00:00:00"/>
    <n v="1"/>
    <s v="Se valida el cumplimiento de la actividad en tanto el área allego los formatos  F18 y F27 para la herramienta  SIC CALIBRA"/>
    <d v="2023-03-01T00:00:00"/>
    <s v="SI"/>
    <n v="1"/>
    <n v="4.4999999999999997E-3"/>
    <n v="1"/>
  </r>
  <r>
    <s v="REGLAMENTOS TECNICOS Y METROLOGIA LEGAÑ"/>
    <x v="31"/>
    <s v="»6000-"/>
    <s v="Delegatura para el Control y Verificación de Reglamentos Técnicos y Metrología Legal  "/>
    <n v="6"/>
    <s v="6000-14-2"/>
    <s v="6000-14"/>
    <x v="1"/>
    <s v="Operativo"/>
    <s v="N/A"/>
    <s v="N/A"/>
    <s v="N/A"/>
    <s v="N/A"/>
    <s v="N/A"/>
    <s v="N/A"/>
    <s v="Diseñar la solución (1. Formato Arquitectura de Software GS03F21, ya sea nuevo o actualizado hasta el capitulo 2  / Único entregable) "/>
    <n v="0.15"/>
    <n v="4.4999999999999997E-3"/>
    <n v="1"/>
    <s v="Numérica"/>
    <s v="# de soportes presentados / 1 soportes a presentar"/>
    <d v="2023-03-02T00:00:00"/>
    <d v="2023-03-17T00:00:00"/>
    <s v="»20-Oficina de Tecnología e Informática"/>
    <x v="1"/>
    <s v="Cumplida"/>
    <n v="1"/>
    <s v="La OTI allega el diseño de la solución de la herramienta SIC CALIBRA corrigiendo el error de digitación en la vigencia, es decir de 17/03/2022 a 17/03/2023. Adicionalmente, aclara que este juste no modificó el contenido inicialmente presentado."/>
    <d v="2023-03-17T00:00:00"/>
    <n v="1"/>
    <s v="Se valida el cumplimiento de la actividad en tanto el área aportó el formato GS03F21 actualizado al 17-03-2023, se descuentas 5 puntos en eficiencia dado que por la fecha fin de la actividad el soporte con actualización del 2023 debió ser aprobado en el corte anterior."/>
    <d v="2023-03-17T00:00:00"/>
    <s v="NO"/>
    <n v="0.95"/>
    <n v="4.4999999999999997E-3"/>
    <n v="1"/>
  </r>
  <r>
    <s v="REGLAMENTOS TECNICOS Y METROLOGIA LEGAÑ"/>
    <x v="31"/>
    <s v="»6000-"/>
    <s v="Delegatura para el Control y Verificación de Reglamentos Técnicos y Metrología Legal  "/>
    <n v="6"/>
    <s v="6000-14-3"/>
    <s v="6000-14"/>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7E-3"/>
    <n v="2"/>
    <s v="Numérica"/>
    <s v="# de soportes presentados /2 soportes a presentar"/>
    <d v="2023-03-21T00:00:00"/>
    <d v="2023-04-28T00:00:00"/>
    <s v="»6000-Delegatura para el Control y Verificación de Reglamentos Técnicos y Metrología Legal  , »20-Oficina de Tecnología e Informática"/>
    <x v="2"/>
    <s v="Cumplida"/>
    <n v="1"/>
    <s v="El día 28 de abril se entregó el reporte de planeación con las historias de usuarios y el plan de pruebas con diseño y registro en devops para la herramienta SIC CALIBRA_x000a_"/>
    <d v="2023-04-28T00:00:00"/>
    <n v="1"/>
    <s v="Se valida el cumplimiento de la actividad, en tanto el área aporta  línea base de requerimiento HU y Plan de pruebas diseñado, que incluye la acción y el resultado esperado.  "/>
    <d v="2023-04-28T00:00:00"/>
    <s v="SI"/>
    <n v="1"/>
    <n v="4.4999999999999997E-3"/>
    <n v="1"/>
  </r>
  <r>
    <s v="REGLAMENTOS TECNICOS Y METROLOGIA LEGAÑ"/>
    <x v="31"/>
    <s v="»6000-"/>
    <s v="Delegatura para el Control y Verificación de Reglamentos Técnicos y Metrología Legal  "/>
    <n v="6"/>
    <s v="6000-14-4"/>
    <s v="6000-14"/>
    <x v="1"/>
    <s v="Operativo"/>
    <s v="N/A"/>
    <s v="N/A"/>
    <s v="N/A"/>
    <s v="N/A"/>
    <s v="N/A"/>
    <s v="N/A"/>
    <s v="Construir componentes de software (1. Captura de pantalla del Código fuente registrado en devops / 2. Captura de pantalla  de casos de prueba ejecutados por desarrollo)"/>
    <n v="0.15"/>
    <n v="4.4999999999999997E-3"/>
    <n v="2"/>
    <s v="Numérica"/>
    <s v="# de soportes presentados / 2 soportes a presentar"/>
    <d v="2023-05-02T00:00:00"/>
    <d v="2023-09-01T00:00:00"/>
    <s v="»6000-Delegatura para el Control y Verificación de Reglamentos Técnicos y Metrología Legal  , »20-Oficina de Tecnología e Informática"/>
    <x v="3"/>
    <s v="Cumplida"/>
    <n v="1"/>
    <s v="El día 1 de septiembre la OTI hizo entrega de los componentes de software desarrollados para la Herramienta de Fortalecimiento SIC CALIBRA"/>
    <d v="2023-09-01T00:00:00"/>
    <n v="1"/>
    <s v="Se valida el cumplimiento de la actividad, dado el aporte de evidencias."/>
    <d v="2023-09-01T00:00:00"/>
    <s v="SI"/>
    <n v="1"/>
    <n v="4.4999999999999997E-3"/>
    <n v="1"/>
  </r>
  <r>
    <s v="REGLAMENTOS TECNICOS Y METROLOGIA LEGAÑ"/>
    <x v="31"/>
    <s v="»6000-"/>
    <s v="Delegatura para el Control y Verificación de Reglamentos Técnicos y Metrología Legal  "/>
    <n v="6"/>
    <s v="6000-14-5"/>
    <s v="6000-14"/>
    <x v="1"/>
    <s v="Operativo"/>
    <s v="N/A"/>
    <s v="N/A"/>
    <s v="N/A"/>
    <s v="N/A"/>
    <s v="N/A"/>
    <s v="N/A"/>
    <s v="Realizar manuales y capacitar a los usuarios (1.Formato Manual de Usuario GS03-F24 nuevo o actualizado  2. Registro de Capacitación)"/>
    <n v="0.2"/>
    <n v="6.0000000000000001E-3"/>
    <n v="2"/>
    <s v="Numérica"/>
    <s v="# de soportes presentados / 2 soportes a presentar"/>
    <d v="2023-09-04T00:00:00"/>
    <d v="2023-12-14T00:00:00"/>
    <s v="»6000-Delegatura para el Control y Verificación de Reglamentos Técnicos y Metrología Legal  , »20-Oficina de Tecnología e Informática"/>
    <x v="0"/>
    <s v="Cumplida"/>
    <n v="1"/>
    <s v="Se da cumplimiento a la actividad con la entrega del manual y los registros de capacitación el día 14 de diciembre 2023"/>
    <d v="2023-12-14T00:00:00"/>
    <n v="1"/>
    <s v="Las evidencias permiten validar el cumplimiento de la actividad"/>
    <d v="2023-12-14T00:00:00"/>
    <s v="SI"/>
    <n v="1"/>
    <n v="6.0000000000000001E-3"/>
    <n v="1"/>
  </r>
  <r>
    <s v="REGLAMENTOS TECNICOS Y METROLOGIA LEGAÑ"/>
    <x v="31"/>
    <s v="»6000-"/>
    <s v="Delegatura para el Control y Verificación de Reglamentos Técnicos y Metrología Legal  "/>
    <n v="6"/>
    <s v="6000-14-6"/>
    <s v="6000-14"/>
    <x v="1"/>
    <s v="Operativo"/>
    <s v="N/A"/>
    <s v="N/A"/>
    <s v="N/A"/>
    <s v="N/A"/>
    <s v="N/A"/>
    <s v="N/A"/>
    <s v="Realizar cierre del proyecto (1. Formato Arquitectura de Software GS03F21, ya sea nuevo o actualizado hasta el capitulo 2 . 2. Formato Acta de Entrega de Desarrollo de Software GS03-F25)"/>
    <n v="0.2"/>
    <n v="6.0000000000000001E-3"/>
    <n v="2"/>
    <s v="Numérica"/>
    <s v="# de soportes presentados / 2 soportes a presentar"/>
    <d v="2023-09-04T00:00:00"/>
    <d v="2023-12-14T00:00:00"/>
    <s v="»6000-Delegatura para el Control y Verificación de Reglamentos Técnicos y Metrología Legal  , »20-Oficina de Tecnología e Informática"/>
    <x v="0"/>
    <s v="Cumplida"/>
    <n v="1"/>
    <s v="Se da cumplimiento a la actividad con la entrega del formato de arquitectura y formato acta de entrega con fecha del 20/10/2023 de acuerdo a lo registrado en el segundo soporte."/>
    <d v="2023-10-20T00:00:00"/>
    <n v="1"/>
    <s v="Las evidencias permiten validar el cumplimiento de la actividad"/>
    <d v="2023-10-20T00:00:00"/>
    <s v="SI"/>
    <n v="1"/>
    <n v="6.0000000000000001E-3"/>
    <n v="1"/>
  </r>
  <r>
    <s v="REGLAMENTOS TECNICOS Y METROLOGIA LEGAÑ"/>
    <x v="31"/>
    <s v="»6000-"/>
    <s v="Delegatura para el Control y Verificación de Reglamentos Técnicos y Metrología Legal  "/>
    <n v="6"/>
    <s v="6000-15"/>
    <s v="6000-15"/>
    <x v="0"/>
    <s v="Operativo"/>
    <s v="Fortalecer e implementar herramientas tecnológicas para identificar y atender las nuevas demandas que están surgiendo en la ciudadanía"/>
    <s v="6-Plan Estratégico de Tecnologías de la Información"/>
    <s v="SI"/>
    <s v="  2» Fortalecimiento de la función de inspección, control y vigilancia de la superintendencia de industria y comercio en el marco del subsistema nacional de calidad, el régimen de control de precios y el sector valuatorio a nivel  nacional"/>
    <s v=" 11.Gobierno digital"/>
    <s v=" 17- Plan Estratégico de Tecnologías de la Información"/>
    <s v="Herramienta de Fortalecimiento del Sistema de Metrología Legal - SIMEL, operando (Mantenimiento Evolutivo). (1. Formato Arquitectura de Software GS03F21 actualizado, 2. Formato Acta de Entrega de Desarrollo de Software GS03-F25) "/>
    <n v="0.03"/>
    <m/>
    <n v="1"/>
    <s v="Numérica"/>
    <s v="# de soportes presentados / 2 soportes a presentar"/>
    <d v="2023-02-01T00:00:00"/>
    <d v="2023-11-30T00:00:00"/>
    <s v="»6000-Delegatura para el Control y Verificación de Reglamentos Técnicos y Metrología Legal  , »20-Oficina de Tecnología e Informática"/>
    <x v="0"/>
    <s v="Cumplida"/>
    <n v="1"/>
    <s v="Se da cumplimiento al producto con la entrega del formato de arquitectura y el acta de entrega el 30 de noviembre"/>
    <d v="2023-11-30T00:00:00"/>
    <n v="1"/>
    <s v="Las evidencias permiten validar el cumplimiento de la meta de producto "/>
    <d v="2023-11-30T00:00:00"/>
    <s v="SI"/>
    <s v="NA"/>
    <n v="0.03"/>
    <m/>
  </r>
  <r>
    <s v="REGLAMENTOS TECNICOS Y METROLOGIA LEGAÑ"/>
    <x v="31"/>
    <s v="»6000-"/>
    <s v="Delegatura para el Control y Verificación de Reglamentos Técnicos y Metrología Legal  "/>
    <n v="6"/>
    <s v="6000-15-1"/>
    <s v="6000-15"/>
    <x v="1"/>
    <s v="Operativo"/>
    <s v="N/A"/>
    <s v="N/A"/>
    <s v="N/A"/>
    <s v="N/A"/>
    <s v="N/A"/>
    <s v="N/A"/>
    <s v="Elaborar y aprobar requerimiento (1. Formato Solicitud de Requerimientos a Sistemas de Información GS03-F18 2. Formato Lista de Chequeo de Requisitos de Seguridad de la Información GS03-F27)"/>
    <n v="0.15"/>
    <n v="4.4999999999999997E-3"/>
    <n v="2"/>
    <s v="Numérica"/>
    <s v="# de soportes presentados / 2 soportes a presentar"/>
    <d v="2023-02-01T00:00:00"/>
    <d v="2023-02-28T00:00:00"/>
    <s v="»6000-Delegatura para el Control y Verificación de Reglamentos Técnicos y Metrología Legal  , »20-Oficina de Tecnología e Informática"/>
    <x v="1"/>
    <s v="Cumplida"/>
    <n v="1"/>
    <s v="El 28 de febrero se entregó la solicitud de requerimiento y la lista de chequeo en archivos separados para el aplicativo SIMEL"/>
    <d v="2023-02-28T00:00:00"/>
    <n v="1"/>
    <s v="Se valida el cumplimiento de la actividad en tanto el área allego los formatos  F18 y F27 para la herramienta  SIMEL"/>
    <d v="2023-02-28T00:00:00"/>
    <s v="SI"/>
    <n v="1"/>
    <n v="4.4999999999999997E-3"/>
    <n v="1"/>
  </r>
  <r>
    <s v="REGLAMENTOS TECNICOS Y METROLOGIA LEGAÑ"/>
    <x v="31"/>
    <s v="»6000-"/>
    <s v="Delegatura para el Control y Verificación de Reglamentos Técnicos y Metrología Legal  "/>
    <n v="6"/>
    <s v="6000-15-2"/>
    <s v="6000-15"/>
    <x v="1"/>
    <s v="Operativo"/>
    <s v="N/A"/>
    <s v="N/A"/>
    <s v="N/A"/>
    <s v="N/A"/>
    <s v="N/A"/>
    <s v="N/A"/>
    <s v="Diseñar la solución (1. Formato Arquitectura de Software GS03F21, ya sea nuevo o actualizado hasta el capitulo 2  / Único entregable) "/>
    <n v="0.15"/>
    <n v="4.4999999999999997E-3"/>
    <n v="1"/>
    <s v="Numérica"/>
    <s v="# de soportes presentados / 1 soportes a presentar"/>
    <d v="2023-03-01T00:00:00"/>
    <d v="2023-04-18T00:00:00"/>
    <s v="»20-Oficina de Tecnología e Informática"/>
    <x v="2"/>
    <s v="Cumplida"/>
    <n v="1"/>
    <s v="El día 18 de abril de 2023 se presenta el documento diseño de la solución para la herramienta SIMEL con el formato de arquitectura._x000a_"/>
    <d v="2023-04-18T00:00:00"/>
    <n v="1"/>
    <s v="Se valida el cumplimiento de la actividad en tanto el área aportó el formato GS03F21 actualizado al 18-04-2023."/>
    <d v="2023-04-18T00:00:00"/>
    <s v="SI"/>
    <n v="1"/>
    <n v="4.4999999999999997E-3"/>
    <n v="1"/>
  </r>
  <r>
    <s v="REGLAMENTOS TECNICOS Y METROLOGIA LEGAÑ"/>
    <x v="31"/>
    <s v="»6000-"/>
    <s v="Delegatura para el Control y Verificación de Reglamentos Técnicos y Metrología Legal  "/>
    <n v="6"/>
    <s v="6000-15-3"/>
    <s v="6000-15"/>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7E-3"/>
    <n v="2"/>
    <s v="Numérica"/>
    <s v="# de soportes presentados /2 soportes a presentar"/>
    <d v="2023-04-19T00:00:00"/>
    <d v="2023-05-19T00:00:00"/>
    <s v="»6000-Delegatura para el Control y Verificación de Reglamentos Técnicos y Metrología Legal  , »20-Oficina de Tecnología e Informática"/>
    <x v="2"/>
    <s v="Cumplida"/>
    <n v="1"/>
    <s v="El día 19 de mayo se entregó el reporte de planeación con las historias de usuarios y el plan de pruebas con diseño y registro en devops para la herramienta SICERCO_x000a_"/>
    <d v="2023-05-19T00:00:00"/>
    <n v="1"/>
    <s v="Se valida el cumplimiento de la actividad, en tanto el área aporta  línea base de requerimiento HU y Plan de pruebas diseñado, que incluye la acción y el resultado esperado.  "/>
    <d v="2023-05-19T00:00:00"/>
    <s v="SI"/>
    <n v="1"/>
    <n v="4.4999999999999997E-3"/>
    <n v="1"/>
  </r>
  <r>
    <s v="REGLAMENTOS TECNICOS Y METROLOGIA LEGAÑ"/>
    <x v="31"/>
    <s v="»6000-"/>
    <s v="Delegatura para el Control y Verificación de Reglamentos Técnicos y Metrología Legal  "/>
    <n v="6"/>
    <s v="6000-15-4"/>
    <s v="6000-15"/>
    <x v="1"/>
    <s v="Operativo"/>
    <s v="N/A"/>
    <s v="N/A"/>
    <s v="N/A"/>
    <s v="N/A"/>
    <s v="N/A"/>
    <s v="N/A"/>
    <s v="Construir componentes de software (1. Captura de pantalla del Código fuente registrado en devops / 2. Captura de pantalla  de casos de prueba ejecutados por desarrollo)"/>
    <n v="0.15"/>
    <n v="4.4999999999999997E-3"/>
    <n v="2"/>
    <s v="Numérica"/>
    <s v="# de soportes presentados / 2 soportes a presentar"/>
    <d v="2023-05-20T00:00:00"/>
    <d v="2023-11-20T00:00:00"/>
    <s v="»6000-Delegatura para el Control y Verificación de Reglamentos Técnicos y Metrología Legal  , »20-Oficina de Tecnología e Informática"/>
    <x v="0"/>
    <s v="Cumplida"/>
    <n v="1"/>
    <s v="Se da cumplimiento a la actividad con la entrega de las capturas de pantalla el 20 de noviembre de 2023"/>
    <d v="2023-11-20T00:00:00"/>
    <n v="1"/>
    <s v="Las evidencias permiten validar el cumplimiento de la actividad"/>
    <d v="2023-11-20T00:00:00"/>
    <s v="SI"/>
    <n v="1"/>
    <n v="4.4999999999999997E-3"/>
    <n v="1"/>
  </r>
  <r>
    <s v="REGLAMENTOS TECNICOS Y METROLOGIA LEGAÑ"/>
    <x v="31"/>
    <s v="»6000-"/>
    <s v="Delegatura para el Control y Verificación de Reglamentos Técnicos y Metrología Legal  "/>
    <n v="6"/>
    <s v="6000-15-5"/>
    <s v="6000-15"/>
    <x v="1"/>
    <s v="Operativo"/>
    <s v="N/A"/>
    <s v="N/A"/>
    <s v="N/A"/>
    <s v="N/A"/>
    <s v="N/A"/>
    <s v="N/A"/>
    <s v="Realizar manuales y capacitar a los usuarios (1.Formato Manual de Usuario GS03-F24 nuevo o actualizado  2. Registro de Capacitación)"/>
    <n v="0.2"/>
    <n v="6.0000000000000001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actividad con la entrega del manual y los registros de capacitación el día 30 noviembre 2023"/>
    <d v="2023-11-30T00:00:00"/>
    <n v="1"/>
    <s v="Las evidencias permiten validar el cumplimiento de la actividad"/>
    <d v="2023-11-30T00:00:00"/>
    <s v="SI"/>
    <n v="1"/>
    <n v="6.0000000000000001E-3"/>
    <n v="1"/>
  </r>
  <r>
    <s v="REGLAMENTOS TECNICOS Y METROLOGIA LEGAÑ"/>
    <x v="31"/>
    <s v="»6000-"/>
    <s v="Delegatura para el Control y Verificación de Reglamentos Técnicos y Metrología Legal  "/>
    <n v="6"/>
    <s v="6000-15-6"/>
    <s v="6000-15"/>
    <x v="1"/>
    <s v="Operativo"/>
    <s v="N/A"/>
    <s v="N/A"/>
    <s v="N/A"/>
    <s v="N/A"/>
    <s v="N/A"/>
    <s v="N/A"/>
    <s v="Realizar cierre del proyecto (1. Formato Arquitectura de Software GS03F21, ya sea nuevo o actualizado hasta el capitulo 2 . 2. Formato Acta de Entrega de Desarrollo de Software GS03-F25)"/>
    <n v="0.2"/>
    <n v="6.0000000000000001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meta con la entrega del formato de arquitectura y el acta de entrega el 30 de noviembre"/>
    <d v="2023-11-30T00:00:00"/>
    <n v="1"/>
    <s v="Las evidencias permiten validar el cumplimiento de la actividad"/>
    <d v="2023-11-30T00:00:00"/>
    <s v="SI"/>
    <n v="1"/>
    <n v="6.0000000000000001E-3"/>
    <n v="1"/>
  </r>
  <r>
    <s v="REGLAMENTOS TECNICOS Y METROLOGIA LEGAÑ"/>
    <x v="31"/>
    <s v="»6000-"/>
    <s v="Delegatura para el Control y Verificación de Reglamentos Técnicos y Metrología Legal  "/>
    <n v="6"/>
    <s v="6000-16"/>
    <s v="6000-16"/>
    <x v="0"/>
    <s v="Operativo SI"/>
    <s v="Incentivar a los empresarios en la implementación de estrategias preventivas para la protección de los consumidores"/>
    <s v="2-Analítica Institucional - Estadísticas"/>
    <s v="SI"/>
    <s v="  2» Fortalecimiento de la función de inspección, control y vigilancia de la superintendencia de industria y comercio en el marco del subsistema nacional de calidad, el régimen de control de precios y el sector valuatorio a nivel  nacional"/>
    <s v=" 8. Servicio al ciudadano,  17.Gestión de la información estadística"/>
    <s v=" 1- Plan Anual de Adquisiciones"/>
    <s v="Herramienta para el Fortalecimiento del Sistema de Reglamentos Técnicos - APLICATIVO DE VISITAS, operando (Mantenimiento Evolutivo). (1. Formato Arquitectura de Software GS03F21 actualizado, 2. Formato Acta de Entrega de Desarrollo de Software GS03-F25) "/>
    <n v="0.03"/>
    <m/>
    <n v="1"/>
    <s v="Numérica"/>
    <s v="# de soportes presentados / 2 soportes a presentar"/>
    <d v="2023-02-01T00:00:00"/>
    <d v="2023-11-30T00:00:00"/>
    <s v="»6000-Delegatura para el Control y Verificación de Reglamentos Técnicos y Metrología Legal  , »20-Oficina de Tecnología e Informática"/>
    <x v="0"/>
    <s v="Cumplida"/>
    <n v="1"/>
    <s v="Se da cumplimiento al producto con la entrega del formato de arquitectura y el acta de entrega el 30 de noviembre"/>
    <d v="2023-11-30T00:00:00"/>
    <n v="1"/>
    <s v="Las evidencias permiten validar el cumplimiento de la meta de producto "/>
    <d v="2023-11-30T00:00:00"/>
    <s v="SI"/>
    <s v="NA"/>
    <n v="0.03"/>
    <m/>
  </r>
  <r>
    <s v="REGLAMENTOS TECNICOS Y METROLOGIA LEGAÑ"/>
    <x v="31"/>
    <s v="»6000-"/>
    <s v="Delegatura para el Control y Verificación de Reglamentos Técnicos y Metrología Legal  "/>
    <n v="6"/>
    <s v="6000-16-1"/>
    <s v="6000-16"/>
    <x v="1"/>
    <s v="Operativo"/>
    <s v="N/A"/>
    <s v="N/A"/>
    <s v="N/A"/>
    <s v="N/A"/>
    <s v="N/A"/>
    <s v="N/A"/>
    <s v="Elaborar y aprobar requerimiento (1. Formato Solicitud de Requerimientos a Sistemas de Información GS03-F18 2. Formato Lista de Chequeo de Requisitos de Seguridad de la Información GS03-F27)"/>
    <n v="0.15"/>
    <n v="4.4999999999999997E-3"/>
    <n v="2"/>
    <s v="Numérica"/>
    <s v="# de soportes presentados / 2 soportes a presentar"/>
    <d v="2023-02-01T00:00:00"/>
    <d v="2023-02-28T00:00:00"/>
    <s v="»6000-Delegatura para el Control y Verificación de Reglamentos Técnicos y Metrología Legal  , »20-Oficina de Tecnología e Informática"/>
    <x v="1"/>
    <s v="Cumplida"/>
    <n v="1"/>
    <s v="El 28 de febrero se entregó la solicitud de requerimiento y la lista de chequeo en archivos separados para el aplicativo de VISITAS"/>
    <d v="2023-02-28T00:00:00"/>
    <n v="1"/>
    <s v="Se valida el cumplimiento de la actividad en tanto el área allego los formatos  F18 y F27 para la herramienta  SIC VISITAS"/>
    <d v="2023-02-28T00:00:00"/>
    <s v="SI"/>
    <n v="1"/>
    <n v="4.4999999999999997E-3"/>
    <n v="1"/>
  </r>
  <r>
    <s v="REGLAMENTOS TECNICOS Y METROLOGIA LEGAÑ"/>
    <x v="31"/>
    <s v="»6000-"/>
    <s v="Delegatura para el Control y Verificación de Reglamentos Técnicos y Metrología Legal  "/>
    <n v="6"/>
    <s v="6000-16-2"/>
    <s v="6000-16"/>
    <x v="1"/>
    <s v="Operativo"/>
    <s v="N/A"/>
    <s v="N/A"/>
    <s v="N/A"/>
    <s v="N/A"/>
    <s v="N/A"/>
    <s v="N/A"/>
    <s v="Diseñar la solución (1. Formato Arquitectura de Software GS03F21, ya sea nuevo o actualizado hasta el capitulo 2  / Único entregable) "/>
    <n v="0.15"/>
    <n v="4.4999999999999997E-3"/>
    <n v="1"/>
    <s v="Numérica"/>
    <s v="# de soportes presentados / 1 soportes a presentar"/>
    <d v="2023-03-01T00:00:00"/>
    <d v="2023-04-19T00:00:00"/>
    <s v="»20-Oficina de Tecnología e Informática"/>
    <x v="2"/>
    <s v="Cumplida"/>
    <n v="1"/>
    <s v="El día 18 de abril se presenta el reporte de diseño de la herramienta APLICATIVO DE VISITAS con el formato de arquitectura._x000a_"/>
    <d v="2023-04-18T00:00:00"/>
    <n v="1"/>
    <s v="Se valida el cumplimiento de la actividad en tanto el área aportó el formato GS03F21 actualizado al 18-04-2023."/>
    <d v="2023-04-18T00:00:00"/>
    <s v="SI"/>
    <n v="1"/>
    <n v="4.4999999999999997E-3"/>
    <n v="1"/>
  </r>
  <r>
    <s v="REGLAMENTOS TECNICOS Y METROLOGIA LEGAÑ"/>
    <x v="31"/>
    <s v="»6000-"/>
    <s v="Delegatura para el Control y Verificación de Reglamentos Técnicos y Metrología Legal  "/>
    <n v="6"/>
    <s v="6000-16-3"/>
    <s v="6000-16"/>
    <x v="1"/>
    <s v="Operativo"/>
    <s v="N/A"/>
    <s v="N/A"/>
    <s v="N/A"/>
    <s v="N/A"/>
    <s v="N/A"/>
    <s v="N/A"/>
    <s v="Planear  y gestionar la solución  (1. Reporte planeación de tareas, línea base de requerimientos (historias de usuario) y entregables  en la herramienta devops 2. plan de pruebas diseñado y registrado en la herramienta devops)"/>
    <n v="0.15"/>
    <n v="4.4999999999999997E-3"/>
    <n v="2"/>
    <s v="Numérica"/>
    <s v="# de soportes presentados /2 soportes a presentar"/>
    <d v="2023-04-20T00:00:00"/>
    <d v="2023-06-30T00:00:00"/>
    <s v="»6000-Delegatura para el Control y Verificación de Reglamentos Técnicos y Metrología Legal  , »20-Oficina de Tecnología e Informática"/>
    <x v="2"/>
    <s v="Cumplida"/>
    <n v="1"/>
    <s v="El día 29 de junio se entregó el reporte de planeación con las historias de usuarios y el plan de pruebas con diseño y registro en devops para el aplicativo de VISITAS_x000a_"/>
    <d v="2023-06-29T00:00:00"/>
    <n v="1"/>
    <s v="Se valida el cumplimiento de la actividad, en tanto el área aporta  línea base de requerimiento HU y Plan de pruebas diseñado, que incluye la acción y el resultado esperado.  "/>
    <d v="2023-06-30T00:00:00"/>
    <s v="SI"/>
    <n v="1"/>
    <n v="4.4999999999999997E-3"/>
    <n v="1"/>
  </r>
  <r>
    <s v="REGLAMENTOS TECNICOS Y METROLOGIA LEGAÑ"/>
    <x v="31"/>
    <s v="»6000-"/>
    <s v="Delegatura para el Control y Verificación de Reglamentos Técnicos y Metrología Legal  "/>
    <n v="6"/>
    <s v="6000-16-4"/>
    <s v="6000-16"/>
    <x v="1"/>
    <s v="Operativo"/>
    <s v="N/A"/>
    <s v="N/A"/>
    <s v="N/A"/>
    <s v="N/A"/>
    <s v="N/A"/>
    <s v="N/A"/>
    <s v="Construir componentes de software (1. Captura de pantalla del Código fuente registrado en devops / 2. Captura de pantalla  de casos de prueba ejecutados por desarrollo)"/>
    <n v="0.15"/>
    <n v="4.4999999999999997E-3"/>
    <n v="2"/>
    <s v="Numérica"/>
    <s v="# de soportes presentados / 2 soportes a presentar"/>
    <d v="2023-05-02T00:00:00"/>
    <d v="2023-11-10T00:00:00"/>
    <s v="»6000-Delegatura para el Control y Verificación de Reglamentos Técnicos y Metrología Legal  , »20-Oficina de Tecnología e Informática"/>
    <x v="0"/>
    <s v="Cumplida"/>
    <n v="1"/>
    <s v="Se da cumplimiento a la actividad con la entrega de las capturas de pantalla el 10 de noviembre de 2023"/>
    <d v="2023-11-10T00:00:00"/>
    <n v="1"/>
    <s v="Las evidencias permiten validar el cumplimiento de la actividad"/>
    <d v="2023-11-10T00:00:00"/>
    <s v="SI"/>
    <n v="1"/>
    <n v="4.4999999999999997E-3"/>
    <n v="1"/>
  </r>
  <r>
    <s v="REGLAMENTOS TECNICOS Y METROLOGIA LEGAÑ"/>
    <x v="31"/>
    <s v="»6000-"/>
    <s v="Delegatura para el Control y Verificación de Reglamentos Técnicos y Metrología Legal  "/>
    <n v="6"/>
    <s v="6000-16-5"/>
    <s v="6000-16"/>
    <x v="1"/>
    <s v="Operativo"/>
    <s v="N/A"/>
    <s v="N/A"/>
    <s v="N/A"/>
    <s v="N/A"/>
    <s v="N/A"/>
    <s v="N/A"/>
    <s v="Realizar manuales y capacitar a los usuarios (1.Formato Manual de Usuario GS03-F24 nuevo o actualizado  2. Registro de Capacitación)"/>
    <n v="0.2"/>
    <n v="6.0000000000000001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actividad con la entrega del manual y los registros de capacitación el día 30 noviembre 2023"/>
    <d v="2023-11-30T00:00:00"/>
    <n v="1"/>
    <s v="Las evidencias permiten validar el cumplimiento de la actividad"/>
    <d v="2023-11-30T00:00:00"/>
    <s v="SI"/>
    <n v="1"/>
    <n v="6.0000000000000001E-3"/>
    <n v="1"/>
  </r>
  <r>
    <s v="REGLAMENTOS TECNICOS Y METROLOGIA LEGAÑ"/>
    <x v="31"/>
    <s v="»6000-"/>
    <s v="Delegatura para el Control y Verificación de Reglamentos Técnicos y Metrología Legal  "/>
    <n v="6"/>
    <s v="6000-16-6"/>
    <s v="6000-16"/>
    <x v="1"/>
    <s v="Operativo"/>
    <s v="N/A"/>
    <s v="N/A"/>
    <s v="N/A"/>
    <s v="N/A"/>
    <s v="N/A"/>
    <s v="N/A"/>
    <s v="Realizar cierre del proyecto (1. Formato Arquitectura de Software GS03F21, ya sea nuevo o actualizado hasta el capitulo 2 . 2. Formato Acta de Entrega de Desarrollo de Software GS03-F25)"/>
    <n v="0.2"/>
    <n v="6.0000000000000001E-3"/>
    <n v="2"/>
    <s v="Numérica"/>
    <s v="# de soportes presentados / 2 soportes a presentar"/>
    <d v="2023-11-01T00:00:00"/>
    <d v="2023-11-30T00:00:00"/>
    <s v="»6000-Delegatura para el Control y Verificación de Reglamentos Técnicos y Metrología Legal  , »20-Oficina de Tecnología e Informática"/>
    <x v="0"/>
    <s v="Cumplida"/>
    <n v="1"/>
    <s v="Se da cumplimiento a la meta con la entrega del formato de arquitectura y el acta de entrega el 30 de noviembre"/>
    <d v="2023-11-30T00:00:00"/>
    <n v="1"/>
    <s v="Las evidencias permiten validar el cumplimiento de la actividad"/>
    <d v="2023-11-30T00:00:00"/>
    <s v="SI"/>
    <n v="1"/>
    <n v="6.0000000000000001E-3"/>
    <n v="1"/>
  </r>
  <r>
    <s v="REGLAMENTOS TECNICOS Y METROLOGIA LEGAÑ"/>
    <x v="31"/>
    <s v="»6000-"/>
    <s v="Delegatura para el Control y Verificación de Reglamentos Técnicos y Metrología Legal  "/>
    <n v="6"/>
    <s v="6000-17"/>
    <s v="6000-17"/>
    <x v="0"/>
    <s v="Operativo"/>
    <s v="Potenciar el reconocimiento de la SIC a nivel Internacional y Nacional"/>
    <s v="3-Sistema Estadístico Nacional - Indicares Relevantes"/>
    <s v="SI"/>
    <s v="  2» Fortalecimiento de la función de inspección, control y vigilancia de la superintendencia de industria y comercio en el marco del subsistema nacional de calidad, el régimen de control de precios y el sector valuatorio a nivel  nacional"/>
    <s v=" 8. Servicio al ciudadano"/>
    <s v=" 1- Plan Anual de Adquisiciones"/>
    <s v="Eventos relacionados con temas de la Delegatura, realizados. (Fotografías de los eventos o capturas de pantalla en caso de modalidad virtual)"/>
    <n v="0.03"/>
    <m/>
    <n v="2"/>
    <s v="Numérica"/>
    <s v="# de eventos realizados / 2 eventos a realizar"/>
    <d v="2023-03-06T00:00:00"/>
    <d v="2023-10-11T00:00:00"/>
    <s v="»6000-Delegatura para el Control y Verificación de Reglamentos Técnicos y Metrología Legal  , »73-Grupo de Comunicación"/>
    <x v="0"/>
    <s v="Cumplida"/>
    <n v="1"/>
    <s v="Se da cumplimiento al producto con la entrega del registro fotografico por parte de OSCAE de los eventos realizados el 25 de mayo y el 4 de octubre "/>
    <d v="2023-10-11T00:00:00"/>
    <n v="1"/>
    <s v="Las evidencias permiten validar el cumplimiento de la meta de producto "/>
    <d v="2023-10-11T00:00:00"/>
    <s v="SI"/>
    <s v="NA"/>
    <n v="0.03"/>
    <m/>
  </r>
  <r>
    <s v="REGLAMENTOS TECNICOS Y METROLOGIA LEGAÑ"/>
    <x v="31"/>
    <s v="»6000-"/>
    <s v="Delegatura para el Control y Verificación de Reglamentos Técnicos y Metrología Legal  "/>
    <n v="6"/>
    <s v="6000-17-1"/>
    <s v="6000-17"/>
    <x v="1"/>
    <s v="Operativo"/>
    <s v="N/A"/>
    <s v="N/A"/>
    <s v="N/A"/>
    <s v="N/A"/>
    <s v="N/A"/>
    <s v="N/A"/>
    <s v="Diligenciar check list del primer evento (documento de check list para la realización del evento / único entregable)"/>
    <n v="0.1"/>
    <n v="3.0000000000000001E-3"/>
    <n v="1"/>
    <s v="Numérica"/>
    <s v="# de check list diligenciados / 1 check list a diligenciar "/>
    <d v="2023-03-06T00:00:00"/>
    <d v="2023-03-16T00:00:00"/>
    <s v="»6000-Delegatura para el Control y Verificación de Reglamentos Técnicos y Metrología Legal  , »73-Grupo de Comunicación"/>
    <x v="1"/>
    <s v="Cumplida"/>
    <n v="1"/>
    <s v="El 16 de marzo se entregó el checklist del evento DIA DE LA METROLOGÍA que se realizará el día 24 de mayo"/>
    <d v="2023-03-16T00:00:00"/>
    <n v="1"/>
    <s v="se valida el avance de la actividad, en tanto el área presentó checo list del evento CONGRESO DÍA MUNDIAL DE LA METROLOGÍA."/>
    <d v="2023-03-16T00:00:00"/>
    <s v="SI"/>
    <n v="1"/>
    <n v="3.0000000000000001E-3"/>
    <n v="1"/>
  </r>
  <r>
    <s v="REGLAMENTOS TECNICOS Y METROLOGIA LEGAÑ"/>
    <x v="31"/>
    <s v="»6000-"/>
    <s v="Delegatura para el Control y Verificación de Reglamentos Técnicos y Metrología Legal  "/>
    <n v="6"/>
    <s v="6000-17-2"/>
    <s v="6000-17"/>
    <x v="1"/>
    <s v="Operativo"/>
    <s v="N/A"/>
    <s v="N/A"/>
    <s v="N/A"/>
    <s v="N/A"/>
    <s v="N/A"/>
    <s v="N/A"/>
    <s v="Elaborar y enviar agenda definitiva (correo electrónico con agenda definitiva / único entregable)"/>
    <n v="0.2"/>
    <n v="6.0000000000000001E-3"/>
    <n v="1"/>
    <s v="Numérica"/>
    <s v="# de agendas definitivas elaboradas y enviadas / 1 agenda a elaborada y enviada "/>
    <d v="2023-03-17T00:00:00"/>
    <d v="2023-05-04T00:00:00"/>
    <s v="»6000-Delegatura para el Control y Verificación de Reglamentos Técnicos y Metrología Legal  "/>
    <x v="2"/>
    <s v="Cumplida"/>
    <n v="1"/>
    <s v="El día 8 de mayo se envió la agenda definitiva del evento Día Mundial de la Metrología a la oficina de OSCAE con el horario y temas a desarrollar."/>
    <d v="2023-05-08T00:00:00"/>
    <n v="1"/>
    <s v="Se valida el cumplimiento de la actividad en tanto el área aportó, pdf del correo electrónico de envió del calendario y calendario."/>
    <d v="2023-05-08T00:00:00"/>
    <s v="SI"/>
    <n v="1"/>
    <n v="6.0000000000000001E-3"/>
    <n v="1"/>
  </r>
  <r>
    <s v="REGLAMENTOS TECNICOS Y METROLOGIA LEGAÑ"/>
    <x v="31"/>
    <s v="»6000-"/>
    <s v="Delegatura para el Control y Verificación de Reglamentos Técnicos y Metrología Legal  "/>
    <n v="6"/>
    <s v="6000-17-3"/>
    <s v="6000-17"/>
    <x v="1"/>
    <s v="Operativo"/>
    <s v="N/A"/>
    <s v="N/A"/>
    <s v="N/A"/>
    <s v="N/A"/>
    <s v="N/A"/>
    <s v="N/A"/>
    <s v="Realizar el evento (fotografías del evento realizado / único entregable)"/>
    <n v="0.2"/>
    <n v="6.0000000000000001E-3"/>
    <n v="1"/>
    <s v="Numérica"/>
    <s v="# de eventos realizados / 1 Evento a realizar"/>
    <d v="2023-05-05T00:00:00"/>
    <d v="2023-05-26T00:00:00"/>
    <s v="»6000-Delegatura para el Control y Verificación de Reglamentos Técnicos y Metrología Legal  , »73-Grupo de Comunicación"/>
    <x v="2"/>
    <s v="Cumplida"/>
    <n v="1"/>
    <s v="El día 24 de mayo se realizó el evento DIA MUNDIAL DE LA METROLOGIA de manera virtual y presencial, se adjunta el registro fotográfico enviado por la Oficina de OSCAE"/>
    <d v="2023-05-24T00:00:00"/>
    <n v="1"/>
    <s v="Se valida el cumplimiento de la actividad en tanto el área aportó el documento informe general del evento &quot;Día mundial de la metrología legal&quot; realizado el 24-05-2023"/>
    <d v="2023-05-24T00:00:00"/>
    <s v="SI"/>
    <n v="1"/>
    <n v="6.0000000000000001E-3"/>
    <n v="1"/>
  </r>
  <r>
    <s v="REGLAMENTOS TECNICOS Y METROLOGIA LEGAÑ"/>
    <x v="31"/>
    <s v="»6000-"/>
    <s v="Delegatura para el Control y Verificación de Reglamentos Técnicos y Metrología Legal  "/>
    <n v="6"/>
    <s v="6000-17-4"/>
    <s v="6000-17"/>
    <x v="1"/>
    <s v="Operativo"/>
    <s v="N/A"/>
    <s v="N/A"/>
    <s v="N/A"/>
    <s v="N/A"/>
    <s v="N/A"/>
    <s v="N/A"/>
    <s v="Diligenciar check list del segundo evento (documento de check list para la realización del evento / único entregable)"/>
    <n v="0.1"/>
    <n v="3.0000000000000001E-3"/>
    <n v="1"/>
    <s v="Numérica"/>
    <s v="# de check list diligenciados / 1 check list a diligenciar "/>
    <d v="2023-07-04T00:00:00"/>
    <d v="2023-07-13T00:00:00"/>
    <s v="»6000-Delegatura para el Control y Verificación de Reglamentos Técnicos y Metrología Legal  , »73-Grupo de Comunicación"/>
    <x v="3"/>
    <s v="Cumplida"/>
    <n v="1"/>
    <s v="El día 10 de julio se hizo entrega del check list firmado por las partes para el segundo evento como se evidencia en el hilo de correos adjunto. "/>
    <d v="2023-07-10T00:00:00"/>
    <n v="1"/>
    <s v="Se valida el cumplimiento de la actividad de acuerdo al aporte del correo electrónico donde se comparte el Check list y el del documento (Check list)"/>
    <d v="2023-07-10T00:00:00"/>
    <s v="SI"/>
    <n v="1"/>
    <n v="3.0000000000000001E-3"/>
    <n v="1"/>
  </r>
  <r>
    <s v="REGLAMENTOS TECNICOS Y METROLOGIA LEGAÑ"/>
    <x v="31"/>
    <s v="»6000-"/>
    <s v="Delegatura para el Control y Verificación de Reglamentos Técnicos y Metrología Legal  "/>
    <n v="6"/>
    <s v="6000-17-5"/>
    <s v="6000-17"/>
    <x v="1"/>
    <s v="Operativo"/>
    <s v="N/A"/>
    <s v="N/A"/>
    <s v="N/A"/>
    <s v="N/A"/>
    <s v="N/A"/>
    <s v="N/A"/>
    <s v="Elaborar y enviar agenda definitiva (correo electrónico con agenda definitiva / único entregable)"/>
    <n v="0.2"/>
    <n v="6.0000000000000001E-3"/>
    <n v="1"/>
    <s v="Numérica"/>
    <s v="# de agendas definitivas elaboradas y enviadas / 1 agenda a elaborada y enviada "/>
    <d v="2023-07-14T00:00:00"/>
    <d v="2023-09-20T00:00:00"/>
    <s v="»6000-Delegatura para el Control y Verificación de Reglamentos Técnicos y Metrología Legal  "/>
    <x v="3"/>
    <s v="Cumplida"/>
    <n v="1"/>
    <s v="El día 20 de septiembre se hizo entrega de la agenda definitiva."/>
    <d v="2023-09-20T00:00:00"/>
    <n v="1"/>
    <s v="Se valida el cumplimiento de la actividad de acuerdo al aporte de la agenda del evento  y correo electrónico de envío "/>
    <d v="2023-09-20T00:00:00"/>
    <s v="SI"/>
    <n v="1"/>
    <n v="6.0000000000000001E-3"/>
    <n v="1"/>
  </r>
  <r>
    <s v="REGLAMENTOS TECNICOS Y METROLOGIA LEGAÑ"/>
    <x v="31"/>
    <s v="»6000-"/>
    <s v="Delegatura para el Control y Verificación de Reglamentos Técnicos y Metrología Legal  "/>
    <n v="6"/>
    <s v="6000-17-6"/>
    <s v="6000-17"/>
    <x v="1"/>
    <s v="Operativo"/>
    <s v="N/A"/>
    <s v="N/A"/>
    <s v="N/A"/>
    <s v="N/A"/>
    <s v="N/A"/>
    <s v="N/A"/>
    <s v="Realizar el evento (fotografías del evento realizado / único entregable)"/>
    <n v="0.2"/>
    <n v="6.0000000000000001E-3"/>
    <n v="1"/>
    <s v="Numérica"/>
    <s v="# de eventos realizados / 1 Evento a realizar"/>
    <d v="2023-09-21T00:00:00"/>
    <d v="2023-10-11T00:00:00"/>
    <s v="»6000-Delegatura para el Control y Verificación de Reglamentos Técnicos y Metrología Legal  , »73-Grupo de Comunicación"/>
    <x v="0"/>
    <s v="Cumplida"/>
    <n v="1"/>
    <s v="Se da cumplimiento a la actividad con la entrega del registro fotografico del segundo evento realizado por la delegatura el día 4 de octubre"/>
    <d v="2023-10-11T00:00:00"/>
    <n v="1"/>
    <s v="Las evidencias permiten validar el cumplimiento de la actividad"/>
    <d v="2023-10-11T00:00:00"/>
    <s v="SI"/>
    <n v="1"/>
    <n v="6.0000000000000001E-3"/>
    <n v="1"/>
  </r>
  <r>
    <s v="REGLAMENTOS TECNICOS Y METROLOGIA LEGAÑ"/>
    <x v="31"/>
    <s v="»6000-"/>
    <s v="Delegatura para el Control y Verificación de Reglamentos Técnicos y Metrología Legal  "/>
    <n v="6"/>
    <s v="6000-18"/>
    <s v="6000-18"/>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nálisis de Impacto Normativo -AIN ex ante de medidores de gas natural de uso residencial, presentado (Documento AIN ajustado, correo electrónico de remisión al Grupo de Trabajo de Regulación para publicación para recibir comentarios y correo electrónico al Grupo de Mejora Regulatoria del DNP para la revisión metodológica)"/>
    <n v="0.03"/>
    <m/>
    <n v="1"/>
    <s v="Numérica"/>
    <s v="# de AIN presentado / 1 AIN a presentar"/>
    <d v="2023-01-17T00:00:00"/>
    <d v="2023-10-03T00:00:00"/>
    <s v="»6000-Delegatura para el Control y Verificación de Reglamentos Técnicos y Metrología Legal  , »12-Grupo de Trabajo de Regulación"/>
    <x v="0"/>
    <s v="Cumplida"/>
    <n v="1"/>
    <s v="Se adjunta documento AIN ex ante de medidores de gas natural de uso residencial con los respectivos correos enviados al Grupo de Trabajo de Regulación y al DNP._x000a_"/>
    <d v="2023-09-28T00:00:00"/>
    <n v="1"/>
    <s v="Se valida el producto de acuerdo a los soportes allegados para la actividad 6000-18-4"/>
    <d v="2023-09-28T00:00:00"/>
    <s v="SI"/>
    <s v="NA"/>
    <n v="0.03"/>
    <m/>
  </r>
  <r>
    <s v="REGLAMENTOS TECNICOS Y METROLOGIA LEGAÑ"/>
    <x v="31"/>
    <s v="»6000-"/>
    <s v="Delegatura para el Control y Verificación de Reglamentos Técnicos y Metrología Legal  "/>
    <n v="6"/>
    <s v="6000-18-1"/>
    <s v="6000-18"/>
    <x v="1"/>
    <s v="Operativo"/>
    <s v="N/A"/>
    <s v="N/A"/>
    <s v="N/A"/>
    <s v="N/A"/>
    <s v="N/A"/>
    <s v="N/A"/>
    <s v="Elaborar y enviar al Grupo de Trabajo de Regulación el documento de AIN ex ante. (Documento de AIN y correo electrónico de remisión al Grupo de Trabajo de Regulación)"/>
    <n v="0.25"/>
    <n v="7.4999999999999997E-3"/>
    <n v="1"/>
    <s v="Numérica"/>
    <s v="# de documentos AIN elaborados y enviados / 1 documento AIN a elaborar y enviar"/>
    <d v="2023-01-17T00:00:00"/>
    <d v="2023-08-29T00:00:00"/>
    <s v="»6000-Delegatura para el Control y Verificación de Reglamentos Técnicos y Metrología Legal  "/>
    <x v="3"/>
    <s v="Cumplida"/>
    <n v="1"/>
    <s v="El día 29 de agosto se realizó la entrega del  AIN ex ante Medidores de Gas al Grupo de Trabajo de Regulación."/>
    <d v="2023-08-29T00:00:00"/>
    <n v="1"/>
    <s v="De acuerdo a la evidencia aportada (documento AIN y correo de envío)se valida el cumplimiento de la actividad, "/>
    <d v="2023-08-29T00:00:00"/>
    <s v="SI"/>
    <n v="1"/>
    <n v="7.4999999999999997E-3"/>
    <n v="1"/>
  </r>
  <r>
    <s v="REGLAMENTOS TECNICOS Y METROLOGIA LEGAÑ"/>
    <x v="31"/>
    <s v="»6000-"/>
    <s v="Delegatura para el Control y Verificación de Reglamentos Técnicos y Metrología Legal  "/>
    <n v="6"/>
    <s v="6000-18-2"/>
    <s v="6000-18"/>
    <x v="1"/>
    <s v="Operativo"/>
    <s v="N/A"/>
    <s v="N/A"/>
    <s v="N/A"/>
    <s v="N/A"/>
    <s v="N/A"/>
    <s v="N/A"/>
    <s v="Revisar jurídicamente el documento de AIN ex ante y enviarlo a la dependencia solicitante. (Documento de AIN con observaciones y correo electrónico de remisión a la dependencia solicitante)"/>
    <n v="0.25"/>
    <n v="7.4999999999999997E-3"/>
    <n v="1"/>
    <s v="Numérica"/>
    <s v="# de documentos AIN revisados jurídicamente / 1 documento AIN a revisar jurídicamente"/>
    <d v="2023-09-01T00:00:00"/>
    <d v="2023-09-11T00:00:00"/>
    <s v="»12-Grupo de Trabajo de Regulación"/>
    <x v="3"/>
    <s v="Cumplida"/>
    <n v="1"/>
    <s v="El día 8 de septiembre se hizo entrega del AIN ex ante Medidores de Gas con comentarios."/>
    <d v="2023-09-08T00:00:00"/>
    <n v="1"/>
    <s v="De acuerdo a la evidencia aportada(Correo electrónico con consideraciones para ajuste) se valida el cumplimiento de la actividad"/>
    <d v="2023-09-08T00:00:00"/>
    <s v="SI"/>
    <n v="1"/>
    <n v="7.4999999999999997E-3"/>
    <n v="1"/>
  </r>
  <r>
    <s v="REGLAMENTOS TECNICOS Y METROLOGIA LEGAÑ"/>
    <x v="31"/>
    <s v="»6000-"/>
    <s v="Delegatura para el Control y Verificación de Reglamentos Técnicos y Metrología Legal  "/>
    <n v="6"/>
    <s v="6000-18-3"/>
    <s v="6000-18"/>
    <x v="1"/>
    <s v="Operativo"/>
    <s v="N/A"/>
    <s v="N/A"/>
    <s v="N/A"/>
    <s v="N/A"/>
    <s v="N/A"/>
    <s v="N/A"/>
    <s v="Ajustar el documento de AIN ex ante y remitirlo al Grupo de Trabajo de Regulación para publicación para recibir comentarios.  (Documento de AIN ajustado y correo electrónico de remisión  al Grupo de Trabajo de Regulación)"/>
    <n v="0.25"/>
    <n v="7.4999999999999997E-3"/>
    <n v="1"/>
    <s v="Numérica"/>
    <s v="# de documentos AIN ajustados / 1 documento AIN a ajustar"/>
    <d v="2023-09-12T00:00:00"/>
    <d v="2023-09-26T00:00:00"/>
    <s v="»6000-Delegatura para el Control y Verificación de Reglamentos Técnicos y Metrología Legal  "/>
    <x v="3"/>
    <s v="Cumplida"/>
    <n v="1"/>
    <s v="El día 26 de septiembre se hizo entrega del AIN ex ante Medidores de Gas ajustado al Grupo de Trabajo de Regulación."/>
    <d v="2023-09-26T00:00:00"/>
    <n v="1"/>
    <s v="De acuerdo a la evidencia aportada(Correo electrónico envío de documento ajustado)  se valida el cumplimiento de la actividad"/>
    <d v="2023-09-26T00:00:00"/>
    <s v="SI"/>
    <n v="1"/>
    <n v="7.4999999999999997E-3"/>
    <n v="1"/>
  </r>
  <r>
    <s v="REGLAMENTOS TECNICOS Y METROLOGIA LEGAÑ"/>
    <x v="31"/>
    <s v="»6000-"/>
    <s v="Delegatura para el Control y Verificación de Reglamentos Técnicos y Metrología Legal  "/>
    <n v="6"/>
    <s v="6000-18-4"/>
    <s v="6000-18"/>
    <x v="1"/>
    <s v="Operativo"/>
    <s v="N/A"/>
    <s v="N/A"/>
    <s v="N/A"/>
    <s v="N/A"/>
    <s v="N/A"/>
    <s v="N/A"/>
    <s v="Remitir al Grupo de Mejora Regulatoria del DNP el documento AIN ex ante para la revisión metodológica.  (Documento de AIN ajustado y correo electrónico de remisión  al Grupo de Mejora Regulatoria del DNP)"/>
    <n v="0.25"/>
    <n v="7.4999999999999997E-3"/>
    <n v="1"/>
    <s v="Numérica"/>
    <s v="# de acto administrativo remitido/ 1 acto administrativo a remitir"/>
    <d v="2023-09-12T00:00:00"/>
    <d v="2023-10-03T00:00:00"/>
    <s v="»6000-Delegatura para el Control y Verificación de Reglamentos Técnicos y Metrología Legal  "/>
    <x v="0"/>
    <s v="Cumplida"/>
    <n v="1"/>
    <s v="El día 28 de septiembre se envió el documento AIN ex ante Medidores de Gas para la revisión en el DNP_x000a_"/>
    <d v="2023-09-28T00:00:00"/>
    <n v="1"/>
    <s v="De acuerdo a la evidencia aportada memorando de envío del AIN al DNP , se valida el cumplimiento de la actividad"/>
    <d v="2023-09-28T00:00:00"/>
    <s v="SI"/>
    <n v="1"/>
    <n v="7.4999999999999997E-3"/>
    <n v="1"/>
  </r>
  <r>
    <s v="REGLAMENTOS TECNICOS Y METROLOGIA LEGAÑ"/>
    <x v="31"/>
    <s v="»6000-"/>
    <s v="Delegatura para el Control y Verificación de Reglamentos Técnicos y Metrología Legal  "/>
    <n v="6"/>
    <s v="6000-19"/>
    <s v="6000-19"/>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nálisis de Impacto Normativo -AIN ex ante completo de medidores de energía eléctrica terminado y con solicitud de publicación en la página web de la Entidad, presentado (Documento AIN terminado y correo electrónico con solicitud de publicación en la página web de la SIC)"/>
    <n v="0.03"/>
    <m/>
    <n v="1"/>
    <s v="Numérica"/>
    <s v="# de AIN presentado / 1 AIN a presentar"/>
    <d v="2023-01-23T00:00:00"/>
    <d v="2023-03-22T00:00:00"/>
    <s v="»6000-Delegatura para el Control y Verificación de Reglamentos Técnicos y Metrología Legal  , »12-Grupo de Trabajo de Regulación"/>
    <x v="1"/>
    <s v="Cumplida"/>
    <n v="1"/>
    <s v="El día 13 de marzo se envió mediante correo electrónico el IAN COMPLETO de medidores de energía eléctrica de uso residencial para su publicación."/>
    <d v="2023-03-13T00:00:00"/>
    <n v="1"/>
    <s v="Se valida el cumplimiento del producto a partir de los soportes allegados para sus actividades en tanto ellos demuestran su cumplimiento"/>
    <d v="2023-03-13T00:00:00"/>
    <s v="SI"/>
    <s v="NA"/>
    <n v="0.03"/>
    <m/>
  </r>
  <r>
    <s v="REGLAMENTOS TECNICOS Y METROLOGIA LEGAÑ"/>
    <x v="31"/>
    <s v="»6000-"/>
    <s v="Delegatura para el Control y Verificación de Reglamentos Técnicos y Metrología Legal  "/>
    <n v="6"/>
    <s v="6000-19-1"/>
    <s v="6000-19"/>
    <x v="1"/>
    <s v="Operativo"/>
    <s v="N/A"/>
    <s v="N/A"/>
    <s v="N/A"/>
    <s v="N/A"/>
    <s v="N/A"/>
    <s v="N/A"/>
    <s v="Revisar y ajustar el documento de AIN según comentarios, y remitirlo al Grupo de Trabajo de Regulación. En caso de no recibir comentarios, el AIN deberá ajustarse concluyendo que no se recibieron comentarios culminado el tiempo de consulta pública. (Documento de AIN ajustado, matriz de comentarios (vacía en caso de no recibir comentarios durante la consulta), y correo electrónico de remisión al Grupo de Trabajo de Regulación / Único entregable)"/>
    <n v="0.5"/>
    <n v="1.4999999999999999E-2"/>
    <n v="1"/>
    <s v="Numérica"/>
    <s v="# AIN revisado y ajustado/ 1 AIN a revisar y ajustar "/>
    <d v="2023-01-23T00:00:00"/>
    <d v="2023-03-10T00:00:00"/>
    <s v="»6000-Delegatura para el Control y Verificación de Reglamentos Técnicos y Metrología Legal  "/>
    <x v="1"/>
    <s v="Cumplida"/>
    <n v="1"/>
    <s v="El 10 de marzo se envió mediante correo electrónico el AIN COMPLETO de medidores de energía eléctrica de uso residencial con matriz de comentarios al Grupo de Regulación."/>
    <d v="2023-03-10T00:00:00"/>
    <n v="1"/>
    <s v="Se valida el cumplimiento de la actividad en tanto el área aportó los siguientes soportes sobre AIN de medidores de energía eléctrica de uso residencial:_x000a_1. Matriz de comentarios_x000a_2. Documento AIN ajustado _x000a_3. Correo de remisión al grupo de regulación."/>
    <d v="2023-03-10T00:00:00"/>
    <s v="SI"/>
    <n v="1"/>
    <n v="1.4999999999999999E-2"/>
    <n v="1"/>
  </r>
  <r>
    <s v="REGLAMENTOS TECNICOS Y METROLOGIA LEGAÑ"/>
    <x v="31"/>
    <s v="»6000-"/>
    <s v="Delegatura para el Control y Verificación de Reglamentos Técnicos y Metrología Legal  "/>
    <n v="6"/>
    <s v="6000-19-2"/>
    <s v="6000-19"/>
    <x v="1"/>
    <s v="Operativo"/>
    <s v="N/A"/>
    <s v="N/A"/>
    <s v="N/A"/>
    <s v="N/A"/>
    <s v="N/A"/>
    <s v="N/A"/>
    <s v="Solicitar publicación en la página web de la Entidad el documento de AIN terminado (correo con solicitud de publicación del documento en la página web de la Entidad/ Único entregable)"/>
    <n v="0.5"/>
    <n v="1.4999999999999999E-2"/>
    <n v="1"/>
    <s v="Numérica"/>
    <s v="# de solicitudes de publicación para documentos AIN realizadas / 1 solicitud de publicación para documento AIN a realizar"/>
    <d v="2023-03-13T00:00:00"/>
    <d v="2023-03-22T00:00:00"/>
    <s v="»12-Grupo de Trabajo de Regulación"/>
    <x v="1"/>
    <s v="Cumplida"/>
    <n v="1"/>
    <s v="El 13 de marzo el grupo de Regulación envía mediante correo electrónico el AIN COMPLETO para publicación."/>
    <d v="2023-03-13T00:00:00"/>
    <n v="1"/>
    <s v="Se valida el cumplimiento de la actividad en tanto el área aportó pdf del correo electrónico con la solicitud de publicación del documento completo."/>
    <d v="2023-03-13T00:00:00"/>
    <s v="SI"/>
    <n v="1"/>
    <n v="1.4999999999999999E-2"/>
    <n v="1"/>
  </r>
  <r>
    <s v="REGLAMENTOS TECNICOS Y METROLOGIA LEGAÑ"/>
    <x v="31"/>
    <s v="»6000-"/>
    <s v="Delegatura para el Control y Verificación de Reglamentos Técnicos y Metrología Legal  "/>
    <n v="6"/>
    <s v="6000-20"/>
    <s v="6000-20"/>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IN Ex Post de taxímetros electrónicos, culminado. (Documento  completo de los pasos 1 al 8  de la guía del DNP publicado en la página de la SIC / Único entregable)"/>
    <n v="0.03"/>
    <m/>
    <n v="1"/>
    <s v="Numérica"/>
    <s v="# de AIN culminado / 1 AIN a culminar"/>
    <d v="2023-01-10T00:00:00"/>
    <d v="2023-02-16T00:00:00"/>
    <s v="»6000-Delegatura para el Control y Verificación de Reglamentos Técnicos y Metrología Legal  , »12-Grupo de Trabajo de Regulación"/>
    <x v="1"/>
    <s v="Cumplida"/>
    <n v="1"/>
    <s v="El 13 de febrero se solicita la publicación de la matriz de comentarios junto con el AIN de Taxímetros Eléctricos "/>
    <d v="2023-02-13T00:00:00"/>
    <n v="1"/>
    <s v="Se valida el cumplimiento del producto a partir de los soportes allegados para sus actividades en tanto ellos demuestran su cumplimiento"/>
    <d v="2023-02-13T00:00:00"/>
    <s v="SI"/>
    <s v="NA"/>
    <n v="0.03"/>
    <m/>
  </r>
  <r>
    <s v="REGLAMENTOS TECNICOS Y METROLOGIA LEGAÑ"/>
    <x v="31"/>
    <s v="»6000-"/>
    <s v="Delegatura para el Control y Verificación de Reglamentos Técnicos y Metrología Legal  "/>
    <n v="6"/>
    <s v="6000-20-1"/>
    <s v="6000-20"/>
    <x v="1"/>
    <s v="Operativo"/>
    <s v="N/A"/>
    <s v="N/A"/>
    <s v="N/A"/>
    <s v="N/A"/>
    <s v="N/A"/>
    <s v="N/A"/>
    <s v="Solicitar publicación en la página web de la Entidad del documento de la evaluación Ex Post para la recepción de comentarios (Correo con solicitud de publicación del documento en la página web de la Entidad / Único entregable)"/>
    <n v="0.3"/>
    <n v="8.9999999999999993E-3"/>
    <n v="1"/>
    <s v="Numérica"/>
    <s v="# de solicitudes de publicación para documentos AIN realizadas / 1 solicitud de publicación para documento AIN a realizar"/>
    <d v="2023-01-10T00:00:00"/>
    <d v="2023-01-19T00:00:00"/>
    <s v="»12-Grupo de Trabajo de Regulación"/>
    <x v="1"/>
    <s v="Cumplida"/>
    <n v="1"/>
    <s v="El día 18 de enero el Grupo de Regulación envío el correo del AIN EXPOST de Taxímetros Electrónicos para su publicación"/>
    <d v="2023-01-18T00:00:00"/>
    <n v="1"/>
    <s v="Se valida el cumplimiento de la actividad en tanto el área allego correo con la solicitud de publicación para comentarios el AIN de taxímetros "/>
    <d v="2023-01-18T00:00:00"/>
    <s v="SI"/>
    <n v="1"/>
    <n v="8.9999999999999993E-3"/>
    <n v="1"/>
  </r>
  <r>
    <s v="REGLAMENTOS TECNICOS Y METROLOGIA LEGAÑ"/>
    <x v="31"/>
    <s v="»6000-"/>
    <s v="Delegatura para el Control y Verificación de Reglamentos Técnicos y Metrología Legal  "/>
    <n v="6"/>
    <s v="6000-20-2"/>
    <s v="6000-20"/>
    <x v="1"/>
    <s v="Operativo"/>
    <s v="N/A"/>
    <s v="N/A"/>
    <s v="N/A"/>
    <s v="N/A"/>
    <s v="N/A"/>
    <s v="N/A"/>
    <s v="Revisar y ajustar el documento de AIN Ex Post según comentarios, y remitirlo al Grupo de Trabajo de Regulación. En caso de no recibir comentarios, el AIN deberá ajustarse concluyendo que no se recibieron comentarios culminado el tiempo de consulta pública. (Documento de AIN ajustado, matriz de comentarios (vacía en caso de no recibir comentarios durante la consulta), y correo electrónico de remisión al Grupo de Trabajo de Regulación / Único entregable)"/>
    <n v="0.35"/>
    <n v="1.0499999999999999E-2"/>
    <n v="1"/>
    <s v="Numérica"/>
    <s v="# AIN revisado y ajustado/ 1 AIN a revisar y ajustar "/>
    <d v="2023-01-30T00:00:00"/>
    <d v="2023-02-10T00:00:00"/>
    <s v="»6000-Delegatura para el Control y Verificación de Reglamentos Técnicos y Metrología Legal  "/>
    <x v="1"/>
    <s v="Cumplida"/>
    <n v="1"/>
    <s v="El 10 de febrero mediante coreo electrónico se envía el AIN EXPOST de Taxímetros Eléctricos y matriz de comentarios al Grupo de Regulación."/>
    <d v="2023-02-10T00:00:00"/>
    <n v="1"/>
    <s v="Se valida el cumplimiento de la actividad en tanto el área aportó los siguientes soportes sobre AIN de taxímetros:_x000a_1. matriz de comentarios_x000a_2. Documento AIN ajustado _x000a_3. Correo de remisión al grupo de regulación."/>
    <d v="2023-02-10T00:00:00"/>
    <s v="SI"/>
    <n v="1"/>
    <n v="1.0499999999999999E-2"/>
    <n v="1"/>
  </r>
  <r>
    <s v="REGLAMENTOS TECNICOS Y METROLOGIA LEGAÑ"/>
    <x v="31"/>
    <s v="»6000-"/>
    <s v="Delegatura para el Control y Verificación de Reglamentos Técnicos y Metrología Legal  "/>
    <n v="6"/>
    <s v="6000-20-3"/>
    <s v="6000-20"/>
    <x v="1"/>
    <s v="Operativo"/>
    <s v="N/A"/>
    <s v="N/A"/>
    <s v="N/A"/>
    <s v="N/A"/>
    <s v="N/A"/>
    <s v="N/A"/>
    <s v="Solicitar publicación en la página web de la Entidad el documento de AIN Ex Post terminado (correo con solicitud de publicación del documento en la página web de la Entidad/ Único entregable)"/>
    <n v="0.35"/>
    <n v="1.0499999999999999E-2"/>
    <n v="1"/>
    <s v="Numérica"/>
    <s v="# de solicitudes de publicación para documentos AIN realizadas / 1 solicitud de publicación para documento AIN a realizar"/>
    <d v="2023-02-13T00:00:00"/>
    <d v="2023-02-16T00:00:00"/>
    <s v="»12-Grupo de Trabajo de Regulación"/>
    <x v="1"/>
    <s v="Cumplida"/>
    <n v="1"/>
    <s v="El 13 de febrero se solicita la publicación del AIN EXPOST de Taxímetros Eléctricos por parte del Grupo de Regulación."/>
    <d v="2023-02-13T00:00:00"/>
    <n v="1"/>
    <s v="Se valida el cumplimiento de la actividad en tanto el área aportó pdf del correo electrónico con la solicitud de publicación del AIN"/>
    <d v="2023-02-13T00:00:00"/>
    <s v="SI"/>
    <n v="1"/>
    <n v="1.0499999999999999E-2"/>
    <n v="1"/>
  </r>
  <r>
    <s v="REGLAMENTOS TECNICOS Y METROLOGIA LEGAÑ"/>
    <x v="31"/>
    <s v="»6000-"/>
    <s v="Delegatura para el Control y Verificación de Reglamentos Técnicos y Metrología Legal  "/>
    <n v="6"/>
    <s v="6000-21"/>
    <s v="6000-21"/>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nálisis de Impacto Normativo -AIN ex ante de taxímetros electrónicos, culminado (Documento AIN ajustado, correo electrónico de remisión al Grupo de Trabajo de Regulación para publicación para recibir comentarios y correo electrónico al Grupo de Mejora Regulatoria del DNP para la revisión metodológica)"/>
    <n v="0.03"/>
    <m/>
    <n v="1"/>
    <s v="Numérica"/>
    <s v="# de AIN culminado / 1 AIN a culminar"/>
    <d v="2023-01-10T00:00:00"/>
    <d v="2023-10-17T00:00:00"/>
    <s v="»6000-Delegatura para el Control y Verificación de Reglamentos Técnicos y Metrología Legal  , »12-Grupo de Trabajo de Regulación"/>
    <x v="0"/>
    <s v="Cumplida"/>
    <n v="1"/>
    <s v="Se adjunta documento AIN ex ante de taxímetros electrónicos con los respectivos correos enviados al Grupo de Trabajo de Regulación y al DNP."/>
    <d v="2023-09-26T00:00:00"/>
    <n v="1"/>
    <s v="Se valida el producto de acuerdo a los soportes allegados para la actividad 6000-21-8"/>
    <d v="2023-09-26T00:00:00"/>
    <s v="SI"/>
    <s v="NA"/>
    <n v="0.03"/>
    <m/>
  </r>
  <r>
    <s v="REGLAMENTOS TECNICOS Y METROLOGIA LEGAÑ"/>
    <x v="31"/>
    <s v="»6000-"/>
    <s v="Delegatura para el Control y Verificación de Reglamentos Técnicos y Metrología Legal  "/>
    <n v="6"/>
    <s v="6000-21-1"/>
    <s v="6000-21"/>
    <x v="1"/>
    <s v="Operativo"/>
    <s v="N/A"/>
    <s v="N/A"/>
    <s v="N/A"/>
    <s v="N/A"/>
    <s v="N/A"/>
    <s v="N/A"/>
    <s v="Elaborar definición del problema para revisión (Documento de definición del problema / Único entregable)"/>
    <n v="0.1"/>
    <n v="3.0000000000000001E-3"/>
    <n v="1"/>
    <s v="Numérica"/>
    <s v="# de definición del problema  elaborados  / 1 definición del problema a elaborar)"/>
    <d v="2023-01-17T00:00:00"/>
    <d v="2023-03-31T00:00:00"/>
    <s v="»6000-Delegatura para el Control y Verificación de Reglamentos Técnicos y Metrología Legal  "/>
    <x v="1"/>
    <s v="Cumplida"/>
    <n v="1"/>
    <s v="El 31 de marzo se envía versión preliminar del AIN SIMPLE de Taxímetros para el análisis de la definición del problema, de acuerdo a la modificación No.2 solicitada el 23 de marzo y aprobada posteriormente"/>
    <d v="2023-03-31T00:00:00"/>
    <n v="1"/>
    <s v="Se valida el cumplimiento de la actividad en tanto el área aportó documento  que enuncia en el numeral 2 la definición del problema dentro del documento AIN SIMPLE"/>
    <d v="2023-03-31T00:00:00"/>
    <s v="SI"/>
    <n v="1"/>
    <n v="3.0000000000000001E-3"/>
    <n v="1"/>
  </r>
  <r>
    <s v="REGLAMENTOS TECNICOS Y METROLOGIA LEGAÑ"/>
    <x v="31"/>
    <s v="»6000-"/>
    <s v="Delegatura para el Control y Verificación de Reglamentos Técnicos y Metrología Legal  "/>
    <n v="6"/>
    <s v="6000-21-2"/>
    <s v="6000-21"/>
    <x v="1"/>
    <s v="Operativo"/>
    <s v="N/A"/>
    <s v="N/A"/>
    <s v="N/A"/>
    <s v="N/A"/>
    <s v="N/A"/>
    <s v="N/A"/>
    <s v="Efectuar Mesa Técnica para análisis interno de alternativas (Acta de reunión con su registro de asistencia o capturas de pantalla con la constancia de los asistentes / Único entregable)"/>
    <n v="0.1"/>
    <n v="3.0000000000000001E-3"/>
    <n v="1"/>
    <s v="Numérica"/>
    <s v="# de mesas técnicas realizadas / 1 mesa técnica a realizar"/>
    <d v="2023-04-03T00:00:00"/>
    <d v="2023-04-18T00:00:00"/>
    <s v="»6000-Delegatura para el Control y Verificación de Reglamentos Técnicos y Metrología Legal  "/>
    <x v="2"/>
    <s v="Cumplida"/>
    <n v="1"/>
    <s v="El día 12 de abril se realizó la mesa técnica para el análisis interno de alternativas AIN-TAXIMETROS y se adjunta su respectiva asistencia._x000a_"/>
    <d v="2023-04-12T00:00:00"/>
    <n v="1"/>
    <s v="Se valida el cumplimiento de la actividad, en tanto el área allego acta administrativa de la mesa técnica para el análisis interno de alternativas AIN taxímetros,  y registro de asistencia."/>
    <d v="2023-04-12T00:00:00"/>
    <s v="SI"/>
    <n v="1"/>
    <n v="3.0000000000000001E-3"/>
    <n v="1"/>
  </r>
  <r>
    <s v="REGLAMENTOS TECNICOS Y METROLOGIA LEGAÑ"/>
    <x v="31"/>
    <s v="»6000-"/>
    <s v="Delegatura para el Control y Verificación de Reglamentos Técnicos y Metrología Legal  "/>
    <n v="6"/>
    <s v="6000-21-3"/>
    <s v="6000-21"/>
    <x v="1"/>
    <s v="Operativo"/>
    <s v="N/A"/>
    <s v="N/A"/>
    <s v="N/A"/>
    <s v="N/A"/>
    <s v="N/A"/>
    <s v="N/A"/>
    <s v="Efectuar Mesa Técnica para analizar objetivos, alcance y justificación de las modificaciones del Reglamento Técnico Metrológico  (Acta de reunión con su registro de asistencia o capturas de pantalla con la constancia de los asistentes / Único entregable)"/>
    <n v="0.1"/>
    <n v="3.0000000000000001E-3"/>
    <n v="1"/>
    <s v="Numérica"/>
    <s v="# de mesas técnicas realizadas / 1 mesa técnica a realizar"/>
    <d v="2023-04-19T00:00:00"/>
    <d v="2023-04-25T00:00:00"/>
    <s v="»6000-Delegatura para el Control y Verificación de Reglamentos Técnicos y Metrología Legal  "/>
    <x v="2"/>
    <s v="Cumplida"/>
    <n v="1"/>
    <s v="El día 24 de abril se realizó la mesa técnica para el análisis de objetivos, alcance y justificación de los ajustes AIN-TAXIMETROS y se adjunta su respectiva asistencia._x000a_"/>
    <d v="2023-05-24T00:00:00"/>
    <n v="1"/>
    <s v="Se valida el cumplimiento de la actividad en tanto el área aportó registro de asistencia a la II mesa técnica de AIN taxímetros (documento que evidencia la realización de la mesa) y acta, se sugiere respetuosamente, incluir las firmas de los asistentes en las actas elaboradas, en tanto el objetivo de un acta es dar fe de lo acontecido en un evento mediante la firma._x000a_"/>
    <d v="2023-04-24T00:00:00"/>
    <s v="SI"/>
    <n v="1"/>
    <n v="3.0000000000000001E-3"/>
    <n v="1"/>
  </r>
  <r>
    <s v="REGLAMENTOS TECNICOS Y METROLOGIA LEGAÑ"/>
    <x v="31"/>
    <s v="»6000-"/>
    <s v="Delegatura para el Control y Verificación de Reglamentos Técnicos y Metrología Legal  "/>
    <n v="6"/>
    <s v="6000-21-4"/>
    <s v="6000-21"/>
    <x v="1"/>
    <s v="Operativo"/>
    <s v="N/A"/>
    <s v="N/A"/>
    <s v="N/A"/>
    <s v="N/A"/>
    <s v="N/A"/>
    <s v="N/A"/>
    <s v="Revisar y ajustar el anteproyecto de AIN ex ante (Documento de avance AIN ex ante / único entregable) "/>
    <n v="0.1"/>
    <n v="3.0000000000000001E-3"/>
    <n v="1"/>
    <s v="Numérica"/>
    <s v="# de documentos AIN revisado y ajustado  / 1  documento AIN a revisar y ajustar"/>
    <d v="2023-05-02T00:00:00"/>
    <d v="2023-05-10T00:00:00"/>
    <s v="»6000-Delegatura para el Control y Verificación de Reglamentos Técnicos y Metrología Legal  "/>
    <x v="2"/>
    <s v="Cumplida"/>
    <n v="1"/>
    <s v="El día 10 de mayo se realizó la entrega de la revisión y  ajuste al anteproyecto AIN - APLICABLE A TAXIMETROS ELECTRONICOS"/>
    <d v="2023-05-10T00:00:00"/>
    <n v="1"/>
    <s v="Se valida el cumplimiento de la presente actividad dado que el área aportó documento &quot;ANÁLISIS DE IMPACTO NORMATIVO SIMPLE_x000a_REGLAMENTO TÉCNICO METROLÓGICO _x000a_APLICABLE A TAXÍMETROS ELECTRÓNICOS&quot;"/>
    <d v="2023-05-10T00:00:00"/>
    <s v="SI"/>
    <n v="1"/>
    <n v="3.0000000000000001E-3"/>
    <n v="1"/>
  </r>
  <r>
    <s v="REGLAMENTOS TECNICOS Y METROLOGIA LEGAÑ"/>
    <x v="31"/>
    <s v="»6000-"/>
    <s v="Delegatura para el Control y Verificación de Reglamentos Técnicos y Metrología Legal  "/>
    <n v="6"/>
    <s v="6000-21-5"/>
    <s v="6000-21"/>
    <x v="1"/>
    <s v="Operativo"/>
    <s v="N/A"/>
    <s v="N/A"/>
    <s v="N/A"/>
    <s v="N/A"/>
    <s v="N/A"/>
    <s v="N/A"/>
    <s v="Finalizar y enviar al Grupo de Trabajo de Regulación el documento de AIN ex ante. (Documento de AIN y correo electrónico de remisión al Grupo de Trabajo de Regulación / Único entregable)"/>
    <n v="0.1"/>
    <n v="3.0000000000000001E-3"/>
    <n v="1"/>
    <s v="Numérica"/>
    <s v="# de documentos AIN ex ante elaborados y enviados / 1 documento AIN ex ante a elaborar y enviar"/>
    <d v="2023-05-11T00:00:00"/>
    <d v="2023-08-31T00:00:00"/>
    <s v="»6000-Delegatura para el Control y Verificación de Reglamentos Técnicos y Metrología Legal  "/>
    <x v="3"/>
    <s v="Cumplida"/>
    <n v="1"/>
    <s v="El día 31 de agosto se envió AIN ex ante de Taxímetros al Grupo de Trabajo de Regulación."/>
    <d v="2023-08-31T00:00:00"/>
    <n v="1"/>
    <s v="Se valida la actividad de acuerdo a la evidencia Aportada (Correo electrónico envío del documento al grupo de regulación y AIN inicial)"/>
    <d v="2023-08-31T00:00:00"/>
    <s v="SI"/>
    <n v="1"/>
    <n v="3.0000000000000001E-3"/>
    <n v="1"/>
  </r>
  <r>
    <s v="REGLAMENTOS TECNICOS Y METROLOGIA LEGAÑ"/>
    <x v="31"/>
    <s v="»6000-"/>
    <s v="Delegatura para el Control y Verificación de Reglamentos Técnicos y Metrología Legal  "/>
    <n v="6"/>
    <s v="6000-21-6"/>
    <s v="6000-21"/>
    <x v="1"/>
    <s v="Operativo"/>
    <s v="N/A"/>
    <s v="N/A"/>
    <s v="N/A"/>
    <s v="N/A"/>
    <s v="N/A"/>
    <s v="N/A"/>
    <s v="Revisar jurídicamente el documento de AIN ex ante y enviarlo a la dependencia solicitante. (Documento de AIN con observaciones y correo electrónico de remisión a la dependencia solicitante)"/>
    <n v="0.15"/>
    <n v="4.4999999999999997E-3"/>
    <n v="1"/>
    <s v="Numérica"/>
    <s v="# de documentos AIN ex ante revisados jurídicamente / 1 documento AIN ex ante a revisar jurídicamente"/>
    <d v="2023-09-01T00:00:00"/>
    <d v="2023-09-15T00:00:00"/>
    <s v="»12-Grupo de Trabajo de Regulación"/>
    <x v="3"/>
    <s v="Cumplida"/>
    <n v="1"/>
    <s v="El día 11 de septiembre se hizo entrega del AIN ex ante de Taxímetros con observaciones."/>
    <d v="2023-09-11T00:00:00"/>
    <n v="1"/>
    <s v="Se valida actividad de acuerdo a la evidencia aportada(Correo electrónico con consideraciones para ajuste) "/>
    <d v="2023-09-11T00:00:00"/>
    <s v="SI"/>
    <n v="1"/>
    <n v="4.4999999999999997E-3"/>
    <n v="1"/>
  </r>
  <r>
    <s v="REGLAMENTOS TECNICOS Y METROLOGIA LEGAÑ"/>
    <x v="31"/>
    <s v="»6000-"/>
    <s v="Delegatura para el Control y Verificación de Reglamentos Técnicos y Metrología Legal  "/>
    <n v="6"/>
    <s v="6000-21-7"/>
    <s v="6000-21"/>
    <x v="1"/>
    <s v="Operativo"/>
    <s v="N/A"/>
    <s v="N/A"/>
    <s v="N/A"/>
    <s v="N/A"/>
    <s v="N/A"/>
    <s v="N/A"/>
    <s v="Ajustar el documento de AIN ex ante y remitirlo al Grupo de Trabajo de Regulación para publicación para recibir comentarios.  (Documento de AIN ajustado y correo electrónico de remisión  al Grupo de Trabajo de Regulación)"/>
    <n v="0.15"/>
    <n v="4.4999999999999997E-3"/>
    <n v="1"/>
    <s v="Numérica"/>
    <s v="# de documentos AIN ajustados / 1 documento AIN a ajustar"/>
    <d v="2023-09-18T00:00:00"/>
    <d v="2023-09-25T00:00:00"/>
    <s v="»6000-Delegatura para el Control y Verificación de Reglamentos Técnicos y Metrología Legal  "/>
    <x v="3"/>
    <s v="Cumplida"/>
    <n v="1"/>
    <s v="El día 25 de septiembre se realizó la entrega del  AIN ex ante de Taxímetros al Grupo de Trabajo de Regulación."/>
    <d v="2023-09-25T00:00:00"/>
    <n v="1"/>
    <s v="De acuerdo a la evidencia portada(Correo electrónico envío de documento ajustado )se valida el cumplimiento de la actividad"/>
    <d v="2023-09-25T00:00:00"/>
    <s v="SI"/>
    <n v="1"/>
    <n v="4.4999999999999997E-3"/>
    <n v="1"/>
  </r>
  <r>
    <s v="REGLAMENTOS TECNICOS Y METROLOGIA LEGAÑ"/>
    <x v="31"/>
    <s v="»6000-"/>
    <s v="Delegatura para el Control y Verificación de Reglamentos Técnicos y Metrología Legal  "/>
    <n v="6"/>
    <s v="6000-21-8"/>
    <s v="6000-21"/>
    <x v="1"/>
    <s v="Operativo"/>
    <s v="N/A"/>
    <s v="N/A"/>
    <s v="N/A"/>
    <s v="N/A"/>
    <s v="N/A"/>
    <s v="N/A"/>
    <s v="Remitir al Grupo de Mejora Regulatoria del DNP el documento AIN ex ante para la revisión metodológica.  (Documento de AIN ajustado y correo electrónico de remisión  al Grupo de Mejora Regulatoria del DNP)"/>
    <n v="0.2"/>
    <n v="6.0000000000000001E-3"/>
    <n v="1"/>
    <s v="Numérica"/>
    <s v="# de acto administrativo remitido/ 1 acto administrativo a remitir"/>
    <d v="2023-09-18T00:00:00"/>
    <d v="2023-10-17T00:00:00"/>
    <s v="»6000-Delegatura para el Control y Verificación de Reglamentos Técnicos y Metrología Legal  "/>
    <x v="0"/>
    <s v="Cumplida"/>
    <n v="1"/>
    <s v="El día 26 de septiembre se envió el documento AIN ex ante de taxímetros electrónicos para la revisión en el DNP_x000a_"/>
    <d v="2023-09-26T00:00:00"/>
    <n v="1"/>
    <s v="De acuerdo a la evidencia aportada memorando de envío del AIN al DNP , se valida el cumplimiento de la actividad"/>
    <d v="2023-09-26T00:00:00"/>
    <s v="SI"/>
    <n v="1"/>
    <n v="6.0000000000000001E-3"/>
    <n v="1"/>
  </r>
  <r>
    <s v="REGLAMENTOS TECNICOS Y METROLOGIA LEGAÑ"/>
    <x v="31"/>
    <s v="»6000-"/>
    <s v="Delegatura para el Control y Verificación de Reglamentos Técnicos y Metrología Legal  "/>
    <n v="6"/>
    <s v="6000-22"/>
    <s v="6000-22"/>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Análisis de Impacto Normativo -AIN ex ante de medidores de AGUA, culminado (Documento AIN ajustado, correo electrónico de remisión al Grupo de Trabajo de Regulación para publicación para recibir comentarios y correo electrónico al Grupo de Mejora Regulatoria del DNP para la revisión metodológica)"/>
    <n v="0.03"/>
    <m/>
    <n v="1"/>
    <s v="Numérica"/>
    <s v="# de AIN culminado / 1 AIN a culminar"/>
    <d v="2023-01-17T00:00:00"/>
    <d v="2023-11-15T00:00:00"/>
    <s v="»6000-Delegatura para el Control y Verificación de Reglamentos Técnicos y Metrología Legal  , »12-Grupo de Trabajo de Regulación"/>
    <x v="0"/>
    <s v="Cumplida"/>
    <n v="1"/>
    <s v="Se da cumplimiento al producto con la entrega del AIN EX ANTE Medidores de Agua mediante correo eléctrónico el día 19 de octubre al DNP."/>
    <d v="2023-10-19T00:00:00"/>
    <n v="1"/>
    <s v="Las evidencias permiten validar el cumplimiento de la meta de producto "/>
    <d v="2023-10-19T00:00:00"/>
    <s v="SI"/>
    <s v="NA"/>
    <n v="0.03"/>
    <m/>
  </r>
  <r>
    <s v="REGLAMENTOS TECNICOS Y METROLOGIA LEGAÑ"/>
    <x v="31"/>
    <s v="»6000-"/>
    <s v="Delegatura para el Control y Verificación de Reglamentos Técnicos y Metrología Legal  "/>
    <n v="6"/>
    <s v="6000-22-1"/>
    <s v="6000-22"/>
    <x v="1"/>
    <s v="Operativo"/>
    <s v="N/A"/>
    <s v="N/A"/>
    <s v="N/A"/>
    <s v="N/A"/>
    <s v="N/A"/>
    <s v="N/A"/>
    <s v="Elaborar y enviar al Grupo de Trabajo de Regulación el documento de definición del problema. (Documento de definición del problema y correo electrónico de remisión al Grupo de Trabajo de Regulación / Único entregable)"/>
    <n v="0.1"/>
    <n v="3.0000000000000001E-3"/>
    <n v="1"/>
    <s v="Numérica"/>
    <s v="# de documentos AIN elaborados y enviados / 1 documento AIN a elaborar y enviar"/>
    <d v="2023-01-17T00:00:00"/>
    <d v="2023-04-18T00:00:00"/>
    <s v="»6000-Delegatura para el Control y Verificación de Reglamentos Técnicos y Metrología Legal  "/>
    <x v="2"/>
    <s v="Cumplida"/>
    <n v="1"/>
    <s v="El día 13 de abril se envió al Grupo de Trabajo de Regulación la definición del problema AIN-EXANTE Medidores de Agua"/>
    <d v="2023-04-13T00:00:00"/>
    <n v="1"/>
    <s v="Se valida el cumplimiento de la presente actividad dado que el área aportó documento  &quot;REGLAMENTO TÉCNICO METROLÓGICO APLICABLE _x000a_MEDIDORES DE AGUA POTABLE PARA USUARIOS _x000a_RESIDENCIALES DEL SERVICIO PÚBLICO DOMICILIARIO&quot; registrante en la página 17 la Definición del problema y correo enviado al grupo de regulación."/>
    <d v="2023-04-13T00:00:00"/>
    <s v="SI"/>
    <n v="1"/>
    <n v="3.0000000000000001E-3"/>
    <n v="1"/>
  </r>
  <r>
    <s v="REGLAMENTOS TECNICOS Y METROLOGIA LEGAÑ"/>
    <x v="31"/>
    <s v="»6000-"/>
    <s v="Delegatura para el Control y Verificación de Reglamentos Técnicos y Metrología Legal  "/>
    <n v="6"/>
    <s v="6000-22-2"/>
    <s v="6000-22"/>
    <x v="1"/>
    <s v="Operativo"/>
    <s v="N/A"/>
    <s v="N/A"/>
    <s v="N/A"/>
    <s v="N/A"/>
    <s v="N/A"/>
    <s v="N/A"/>
    <s v="Revisar jurídicamente el documento de definición del problema y enviarlo a la dependencia solicitante. (Documento de definición del problema con observaciones y correo electrónico de remisión a la dependencia solicitante / Único entregable)"/>
    <n v="0.1"/>
    <n v="3.0000000000000001E-3"/>
    <n v="1"/>
    <s v="Numérica"/>
    <s v="# de documentos AIN revisados jurídicamente / 1 documento AIN a revisar jurídicamente"/>
    <d v="2023-04-19T00:00:00"/>
    <d v="2023-05-02T00:00:00"/>
    <s v="»12-Grupo de Trabajo de Regulación"/>
    <x v="2"/>
    <s v="Cumplida"/>
    <n v="1"/>
    <s v="El día 20 de abril  Grupo de Trabajo de Regulación envió a la Delegatura el documento definición del problema AIN-EXANTE Medidores de Agua con sus respectivas observaciones"/>
    <d v="2023-04-20T00:00:00"/>
    <n v="1"/>
    <s v="Se valida el cumplimiento de la actividad en tanto el área aportó, documento &quot;REGLAMENTO TÉCNICO METROLÓGICO APLICABLE _x000a_MEDIDORES DE AGUA POTABLE PARA USUARIOS _x000a_RESIDENCIALES DEL SERVICIO PÚBLICO DOMICILIARI&quot; con los respectivos comentarios y correo electrónico de envío al área solicitante._x000a_"/>
    <d v="2023-04-20T00:00:00"/>
    <s v="SI"/>
    <n v="1"/>
    <n v="3.0000000000000001E-3"/>
    <n v="1"/>
  </r>
  <r>
    <s v="REGLAMENTOS TECNICOS Y METROLOGIA LEGAÑ"/>
    <x v="31"/>
    <s v="»6000-"/>
    <s v="Delegatura para el Control y Verificación de Reglamentos Técnicos y Metrología Legal  "/>
    <n v="6"/>
    <s v="6000-22-3"/>
    <s v="6000-22"/>
    <x v="1"/>
    <s v="Operativo"/>
    <s v="N/A"/>
    <s v="N/A"/>
    <s v="N/A"/>
    <s v="N/A"/>
    <s v="N/A"/>
    <s v="N/A"/>
    <s v="Ajustar el documento de definición del problema y remitirlo al Grupo de Trabajo de Regulación.  (Documento de definición del problema ajustado y correo electrónico de remisión  al Grupo de Trabajo de Regulación / Único entregable)"/>
    <n v="0.1"/>
    <n v="3.0000000000000001E-3"/>
    <n v="1"/>
    <s v="Numérica"/>
    <s v="# de documentos AIN ajustados / 1 documento AIN a ajustar"/>
    <d v="2023-05-03T00:00:00"/>
    <d v="2023-05-10T00:00:00"/>
    <s v="»6000-Delegatura para el Control y Verificación de Reglamentos Técnicos y Metrología Legal  "/>
    <x v="2"/>
    <s v="Cumplida"/>
    <n v="1"/>
    <s v="El día 27 de abril la Delegatura envía el documento definición del problema AIN-EXANTE Medidores de Agua con los ajustes solicitados por el Grupo de Trabajo de Regulación"/>
    <d v="2023-04-27T00:00:00"/>
    <n v="1"/>
    <s v="Se valida el cumplimiento de la actividad en tanto el área aportó, documento &quot;REGLAMENTO TÉCNICO METROLÓGICO APLICABLE _x000a_MEDIDORES DE AGUA POTABLE PARA USUARIOS _x000a_RESIDENCIALES DEL SERVICIO PÚBLICO DOMICILIARI&quot; con ajustes al documento,  respuesta a los comentarios  y correo electrónico de envío al grupo de regulación._x000a_"/>
    <d v="2023-04-27T00:00:00"/>
    <s v="SI"/>
    <n v="1"/>
    <n v="3.0000000000000001E-3"/>
    <n v="1"/>
  </r>
  <r>
    <s v="REGLAMENTOS TECNICOS Y METROLOGIA LEGAÑ"/>
    <x v="31"/>
    <s v="»6000-"/>
    <s v="Delegatura para el Control y Verificación de Reglamentos Técnicos y Metrología Legal  "/>
    <n v="6"/>
    <s v="6000-22-4"/>
    <s v="6000-22"/>
    <x v="1"/>
    <s v="Operativo"/>
    <s v="N/A"/>
    <s v="N/A"/>
    <s v="N/A"/>
    <s v="N/A"/>
    <s v="N/A"/>
    <s v="N/A"/>
    <s v="Solicitar publicación en la página web de la Entidad del documento de definición de problema ajustado para la recepción de comentarios. (Correo con solicitud de publicación del documento en la página web de la Entidad  / Único entregable)"/>
    <n v="0.1"/>
    <n v="3.0000000000000001E-3"/>
    <n v="1"/>
    <s v="Numérica"/>
    <s v="# de solicitudes de publicación para documentos AIN realizadas / 1 solicitud de publicación para documento AIN a realizar"/>
    <d v="2023-05-11T00:00:00"/>
    <d v="2023-05-15T00:00:00"/>
    <s v="»12-Grupo de Trabajo de Regulación"/>
    <x v="2"/>
    <s v="Cumplida"/>
    <n v="1"/>
    <s v="El día 27 de abril  Grupo de Trabajo de Regulación solicita mediante correo electrónico la publicación del documento  definición del problema AIN-EXANTE Medidores de Agua "/>
    <d v="2023-04-27T00:00:00"/>
    <n v="1"/>
    <s v="Se valida el cumplimiento de la actividad en tanto el área aportó correo de solicitud de publicación del documento &quot;REGLAMENTO TÉCNICO METROLÓGICO APLICABLE _x000a_MEDIDORES DE AGUA POTABLE PARA USUARIOS _x000a_RESIDENCIALES DEL SERVICIO PÚBLICO DOMICILIARIOS&quot; para la recepción de comentarios."/>
    <d v="2023-04-27T00:00:00"/>
    <s v="SI"/>
    <n v="1"/>
    <n v="3.0000000000000001E-3"/>
    <n v="1"/>
  </r>
  <r>
    <s v="REGLAMENTOS TECNICOS Y METROLOGIA LEGAÑ"/>
    <x v="31"/>
    <s v="»6000-"/>
    <s v="Delegatura para el Control y Verificación de Reglamentos Técnicos y Metrología Legal  "/>
    <n v="6"/>
    <s v="6000-22-5"/>
    <s v="6000-22"/>
    <x v="1"/>
    <s v="Operativo"/>
    <s v="N/A"/>
    <s v="N/A"/>
    <s v="N/A"/>
    <s v="N/A"/>
    <s v="N/A"/>
    <s v="N/A"/>
    <s v="Elaborar y enviar al Grupo de Trabajo de Regulación el documento de AIN ex ante. (Documento de AIN y correo electrónico de remisión al Grupo de Trabajo de Regulación / Único entregable)"/>
    <n v="0.1"/>
    <n v="3.0000000000000001E-3"/>
    <n v="1"/>
    <s v="Numérica"/>
    <s v="# de documentos AIN ex ante elaborados y enviados / 1 documento AIN ex ante a elaborar y enviar"/>
    <d v="2023-05-23T00:00:00"/>
    <d v="2023-09-15T00:00:00"/>
    <s v="»6000-Delegatura para el Control y Verificación de Reglamentos Técnicos y Metrología Legal  "/>
    <x v="3"/>
    <s v="Cumplida"/>
    <n v="1"/>
    <s v="El día 15 de septiembre se realizó la entrega del  AIN ex ante de Medidores de agua al Grupo de Trabajo de Regulación."/>
    <d v="2023-09-15T00:00:00"/>
    <n v="1"/>
    <s v="Se valida el cumplimiento de la actividad de acuerdo a la evidencia Aportada (Correo electrónico envío del documento al grupo de regulación y AIN inicial)"/>
    <d v="2023-09-26T00:00:00"/>
    <s v="SI"/>
    <n v="1"/>
    <n v="3.0000000000000001E-3"/>
    <n v="1"/>
  </r>
  <r>
    <s v="REGLAMENTOS TECNICOS Y METROLOGIA LEGAÑ"/>
    <x v="31"/>
    <s v="»6000-"/>
    <s v="Delegatura para el Control y Verificación de Reglamentos Técnicos y Metrología Legal  "/>
    <n v="6"/>
    <s v="6000-22-6"/>
    <s v="6000-22"/>
    <x v="1"/>
    <s v="Operativo"/>
    <s v="N/A"/>
    <s v="N/A"/>
    <s v="N/A"/>
    <s v="N/A"/>
    <s v="N/A"/>
    <s v="N/A"/>
    <s v="Revisar jurídicamente el documento de AIN ex ante y enviarlo a la dependencia solicitante. (Documento de AIN con observaciones y correo electrónico de remisión a la dependencia solicitante)"/>
    <n v="0.15"/>
    <n v="4.4999999999999997E-3"/>
    <n v="1"/>
    <s v="Numérica"/>
    <s v="# de documentos AIN ex ante revisados jurídicamente / 1 documento AIN ex ante a revisar jurídicamente"/>
    <d v="2023-09-18T00:00:00"/>
    <d v="2023-09-29T00:00:00"/>
    <s v="»12-Grupo de Trabajo de Regulación"/>
    <x v="3"/>
    <s v="Cumplida"/>
    <n v="1"/>
    <s v="El día 26 de septiembre se entregó AIN ex ante Medidores de agua con observaciones."/>
    <d v="2023-09-26T00:00:00"/>
    <n v="1"/>
    <s v="De acuerdo a la evidencia aportada(Correo electrónico con consideraciones para ajuste) se valida el cumplimiento de la actividad"/>
    <d v="2023-09-26T00:00:00"/>
    <s v="SI"/>
    <n v="1"/>
    <n v="4.4999999999999997E-3"/>
    <n v="1"/>
  </r>
  <r>
    <s v="REGLAMENTOS TECNICOS Y METROLOGIA LEGAÑ"/>
    <x v="31"/>
    <s v="»6000-"/>
    <s v="Delegatura para el Control y Verificación de Reglamentos Técnicos y Metrología Legal  "/>
    <n v="6"/>
    <s v="6000-22-7"/>
    <s v="6000-22"/>
    <x v="1"/>
    <s v="Operativo"/>
    <s v="N/A"/>
    <s v="N/A"/>
    <s v="N/A"/>
    <s v="N/A"/>
    <s v="N/A"/>
    <s v="N/A"/>
    <s v="Ajustar el documento de AIN ex ante y remitirlo al Grupo de Trabajo de Regulación para publicación para recibir comentarios.  (Documento de AIN ajustado y correo electrónico de remisión  al Grupo de Trabajo de Regulación)"/>
    <n v="0.15"/>
    <n v="4.4999999999999997E-3"/>
    <n v="1"/>
    <s v="Numérica"/>
    <s v="# de documentos AIN ajustados / 1 documento AIN a ajustar"/>
    <d v="2023-10-02T00:00:00"/>
    <d v="2023-10-13T00:00:00"/>
    <s v="»6000-Delegatura para el Control y Verificación de Reglamentos Técnicos y Metrología Legal  "/>
    <x v="0"/>
    <s v="Cumplida"/>
    <n v="1"/>
    <s v="Se da cumplimiento a la actividad con la entrega del AIN EX ANTE ajustado mediante correo eléctrónico el día 13 de octubre al Grupo de Regulación."/>
    <d v="2023-10-13T00:00:00"/>
    <n v="1"/>
    <s v="Las evidencias permiten validar el cumplimiento de la actividad"/>
    <d v="2023-10-13T00:00:00"/>
    <s v="SI"/>
    <n v="1"/>
    <n v="4.4999999999999997E-3"/>
    <n v="1"/>
  </r>
  <r>
    <s v="REGLAMENTOS TECNICOS Y METROLOGIA LEGAÑ"/>
    <x v="31"/>
    <s v="»6000-"/>
    <s v="Delegatura para el Control y Verificación de Reglamentos Técnicos y Metrología Legal  "/>
    <n v="6"/>
    <s v="6000-22-8"/>
    <s v="6000-22"/>
    <x v="1"/>
    <s v="Operativo"/>
    <s v="N/A"/>
    <s v="N/A"/>
    <s v="N/A"/>
    <s v="N/A"/>
    <s v="N/A"/>
    <s v="N/A"/>
    <s v="Remitir al Grupo de Mejora Regulatoria del DNP el documento AIN ex ante para la revisión metodológica.  (Documento de AIN ajustado y correo electrónico de remisión  al Grupo de Mejora Regulatoria del DNP)"/>
    <n v="0.2"/>
    <n v="6.0000000000000001E-3"/>
    <n v="1"/>
    <s v="Numérica"/>
    <s v="# de acto administrativo remitido/ 1 acto administrativo a remitir"/>
    <d v="2023-10-02T00:00:00"/>
    <d v="2023-11-15T00:00:00"/>
    <s v="»6000-Delegatura para el Control y Verificación de Reglamentos Técnicos y Metrología Legal  "/>
    <x v="0"/>
    <s v="Cumplida"/>
    <n v="1"/>
    <s v="Se da cumplimiento a la actividad con la entrega del AIN EX ANTE Medidores de Agua mediante correo eléctrónico el día 19 de octubre al DNP."/>
    <d v="2023-10-19T00:00:00"/>
    <n v="1"/>
    <s v="Las evidencias permiten validar el cumplimiento de la actividad"/>
    <d v="2023-10-19T00:00:00"/>
    <s v="SI"/>
    <n v="1"/>
    <n v="6.0000000000000001E-3"/>
    <n v="1"/>
  </r>
  <r>
    <s v="REGLAMENTOS TECNICOS Y METROLOGIA LEGAÑ"/>
    <x v="31"/>
    <s v="»6000-"/>
    <s v="Delegatura para el Control y Verificación de Reglamentos Técnicos y Metrología Legal  "/>
    <n v="6"/>
    <s v="6000-23"/>
    <s v="6000-23"/>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Proyecto de acto de modificación al reglamento técnico metrológico 88919 de 2017. Expedido (aplicable a alcohosensores), realizado. (correo electrónico de remisión al Grupo de Trabajo de Regulación y proyecto de acto administrativo ajustado)"/>
    <n v="0.02"/>
    <m/>
    <n v="1"/>
    <s v="Numérica"/>
    <s v="# de proyectos de modificación expedido / 1 proyecto de modificación a expedir"/>
    <d v="2023-01-17T00:00:00"/>
    <d v="2023-03-03T00:00:00"/>
    <s v="»6000-Delegatura para el Control y Verificación de Reglamentos Técnicos y Metrología Legal  , »12-Grupo de Trabajo de Regulación"/>
    <x v="1"/>
    <s v="Cumplida"/>
    <n v="1"/>
    <s v="El día 3 de marzo la delegatura remite por correo electrónico el Reglamento Técnico Metrológico de Alcoholímetros al Grupo de Regulación."/>
    <d v="2023-03-03T00:00:00"/>
    <n v="1"/>
    <s v="Se valida el cumplimiento del producto a partir de los soportes allegados para la última actividad en tanto ellos demuestran su cumplimiento"/>
    <d v="2023-03-03T00:00:00"/>
    <s v="SI"/>
    <s v="NA"/>
    <n v="0.02"/>
    <m/>
  </r>
  <r>
    <s v="REGLAMENTOS TECNICOS Y METROLOGIA LEGAÑ"/>
    <x v="31"/>
    <s v="»6000-"/>
    <s v="Delegatura para el Control y Verificación de Reglamentos Técnicos y Metrología Legal  "/>
    <n v="6"/>
    <s v="6000-23-1"/>
    <s v="6000-23"/>
    <x v="1"/>
    <s v="Operativo"/>
    <s v="N/A"/>
    <s v="N/A"/>
    <s v="N/A"/>
    <s v="N/A"/>
    <s v="N/A"/>
    <s v="N/A"/>
    <s v="Ajustar el proyecto de acto administrativo acorde a  comentarios, si hubiere lugar, y enviar al Grupo de Regulación. (correo electrónico de remisión al Grupo de Trabajo de Regulación y proyecto de acto administrativo ajustado / Único entregable)"/>
    <n v="0.3"/>
    <n v="6.0000000000000001E-3"/>
    <n v="1"/>
    <s v="Numérica"/>
    <s v="# de actos administrativos ajustado / 1 acto administrativo a ajustar"/>
    <d v="2023-01-17T00:00:00"/>
    <d v="2023-01-31T00:00:00"/>
    <s v="»6000-Delegatura para el Control y Verificación de Reglamentos Técnicos y Metrología Legal  "/>
    <x v="1"/>
    <s v="Cumplida"/>
    <n v="1"/>
    <s v="El día 31 de enero la delegatura remitió al Grupo de Regulación el proyecto de resolución de modificación al RTM  de Alcoholímetros."/>
    <d v="2023-01-31T00:00:00"/>
    <n v="1"/>
    <s v="Se valida el cumplimiento de la actividad en tanto el área aportó pdf con correo electrónico en el que se remite el proyecto de acto administrativo que modifica el titulo VI de la resolución 88919 y proyecto de acto administrativo "/>
    <d v="2023-01-31T00:00:00"/>
    <s v="SI"/>
    <n v="1"/>
    <n v="6.0000000000000001E-3"/>
    <n v="1"/>
  </r>
  <r>
    <s v="REGLAMENTOS TECNICOS Y METROLOGIA LEGAÑ"/>
    <x v="31"/>
    <s v="»6000-"/>
    <s v="Delegatura para el Control y Verificación de Reglamentos Técnicos y Metrología Legal  "/>
    <n v="6"/>
    <s v="6000-23-2"/>
    <s v="6000-23"/>
    <x v="1"/>
    <s v="Operativo"/>
    <s v="N/A"/>
    <s v="N/A"/>
    <s v="N/A"/>
    <s v="N/A"/>
    <s v="N/A"/>
    <s v="N/A"/>
    <s v="Revisar proyecto de resolución y enviar a la Delegatura observaciones y comentarios. (correo electrónico de remisión y comentarios u observaciones al proyecto de acto administrativo / Único entregable)"/>
    <n v="0.3"/>
    <n v="6.0000000000000001E-3"/>
    <n v="1"/>
    <s v="Numérica"/>
    <s v="# de acto administrativo remitido/ 1 acto administrativo a remitir"/>
    <d v="2023-02-01T00:00:00"/>
    <d v="2023-02-24T00:00:00"/>
    <s v="»12-Grupo de Trabajo de Regulación"/>
    <x v="1"/>
    <s v="Cumplida"/>
    <n v="1"/>
    <s v="El 20 de febrero el Grupo de Regulación remite comentarios del proyecto de modificación del RTM de Alcoholímetros."/>
    <d v="2023-02-20T00:00:00"/>
    <n v="1"/>
    <s v="Se valida el cumplimiento de la actividad  en tanto el área aportó  correo electrónico emitido por el grupo de regulación con comentarios al proyecto de acto administrativo "/>
    <d v="2023-02-20T00:00:00"/>
    <s v="SI"/>
    <n v="1"/>
    <n v="6.0000000000000001E-3"/>
    <n v="1"/>
  </r>
  <r>
    <s v="REGLAMENTOS TECNICOS Y METROLOGIA LEGAÑ"/>
    <x v="31"/>
    <s v="»6000-"/>
    <s v="Delegatura para el Control y Verificación de Reglamentos Técnicos y Metrología Legal  "/>
    <n v="6"/>
    <s v="6000-23-3"/>
    <s v="6000-23"/>
    <x v="1"/>
    <s v="Operativo"/>
    <s v="N/A"/>
    <s v="N/A"/>
    <s v="N/A"/>
    <s v="N/A"/>
    <s v="N/A"/>
    <s v="N/A"/>
    <s v="Ajustar el proyecto de acto administrativo acorde con comentarios, si hubiere lugar y enviar al Grupo de regulación para su expedición. (Correo electrónico de remisión y proyecto de acto administrativo ajustado / Único entregable)_x000a__x000a_"/>
    <n v="0.4"/>
    <n v="8.0000000000000002E-3"/>
    <n v="1"/>
    <s v="Numérica"/>
    <s v="# de proyectos de acto administrativo ajustados / 1 proyecto de acto administrativo a ajustar"/>
    <d v="2023-02-27T00:00:00"/>
    <d v="2023-03-03T00:00:00"/>
    <s v="»6000-Delegatura para el Control y Verificación de Reglamentos Técnicos y Metrología Legal  "/>
    <x v="1"/>
    <s v="Cumplida"/>
    <n v="1"/>
    <s v="El 03 de marzo la delegatura envía mediante correo electrónico el RTM de Alcoholímetros ajustado al Grupo de Regulación."/>
    <d v="2023-03-03T00:00:00"/>
    <n v="1"/>
    <s v="Se valida el cumplimiento de la actividad  en tanto el área aportó  correo electrónico remitiendo al grupo de regulación el proyecto de acto administrativo y acto administrativo ajustado "/>
    <d v="2023-03-03T00:00:00"/>
    <s v="SI"/>
    <n v="1"/>
    <n v="8.0000000000000002E-3"/>
    <n v="1"/>
  </r>
  <r>
    <s v="REGLAMENTOS TECNICOS Y METROLOGIA LEGAÑ"/>
    <x v="31"/>
    <s v="»6000-"/>
    <s v="Delegatura para el Control y Verificación de Reglamentos Técnicos y Metrología Legal  "/>
    <n v="6"/>
    <s v="6000-24"/>
    <s v="6000-24"/>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Proyecto de reglamento técnico metrológico aplicable a medidores de energía eléctrica de uso residencial, realizado (Memorando con concepto/ Único entregable)"/>
    <n v="0.02"/>
    <m/>
    <n v="1"/>
    <s v="Numérica"/>
    <s v="# de proyectos de modificación realizados / 1 proyecto de modificación a realizar"/>
    <d v="2023-03-23T00:00:00"/>
    <d v="2023-08-31T00:00:00"/>
    <s v="»6000-Delegatura para el Control y Verificación de Reglamentos Técnicos y Metrología Legal  , »12-Grupo de Trabajo de Regulación, »1000-Delegatura para la Protección de la Competencia"/>
    <x v="3"/>
    <s v="Cumplida"/>
    <n v="1"/>
    <s v="El día 25 de agosto se remitió el concepto del proyecto Reglamento Técnico medidores de energía eléctrica "/>
    <d v="2023-08-25T00:00:00"/>
    <n v="1"/>
    <s v="Se valida el cumplimiento del producto de acuerdo a las evidencias aportadas para la última actividad "/>
    <d v="2023-08-25T00:00:00"/>
    <s v="SI"/>
    <s v="NA"/>
    <n v="0.02"/>
    <m/>
  </r>
  <r>
    <s v="REGLAMENTOS TECNICOS Y METROLOGIA LEGAÑ"/>
    <x v="31"/>
    <s v="»6000-"/>
    <s v="Delegatura para el Control y Verificación de Reglamentos Técnicos y Metrología Legal  "/>
    <n v="6"/>
    <s v="6000-24-1"/>
    <s v="6000-24"/>
    <x v="1"/>
    <s v="Operativo"/>
    <s v="N/A"/>
    <s v="N/A"/>
    <s v="N/A"/>
    <s v="N/A"/>
    <s v="N/A"/>
    <s v="N/A"/>
    <s v="Elaborar y enviar proyecto de resolución al Grupo de Regulación para revisión. (Correo electrónico de remisión y proyecto de acto administrativo / Único entregable)"/>
    <n v="0.1"/>
    <n v="2E-3"/>
    <n v="1"/>
    <s v="Numérica"/>
    <s v="# de proyectos de resolución elaborados y enviados / 1 proyecto de resolución a elaborar y enviar"/>
    <d v="2023-03-23T00:00:00"/>
    <d v="2023-05-05T00:00:00"/>
    <s v="»6000-Delegatura para el Control y Verificación de Reglamentos Técnicos y Metrología Legal  "/>
    <x v="2"/>
    <s v="Cumplida"/>
    <n v="1"/>
    <s v="El día 05 de mayo se envía al Grupo de Trabajo de Regulación el proyecto de Reglamento Técnico Metrológico aplicable a medidores de energía eléctrica de uso residencial,"/>
    <d v="2023-05-05T00:00:00"/>
    <n v="1"/>
    <s v="se valida el cumplimiento de la actividad en tanto el área aportó proyecto de resolución aplicado a los medidores de energía eléctrica y correo electrónico de envío al grupo de regulación "/>
    <d v="2023-05-05T00:00:00"/>
    <s v="SI"/>
    <n v="1"/>
    <n v="2E-3"/>
    <n v="1"/>
  </r>
  <r>
    <s v="REGLAMENTOS TECNICOS Y METROLOGIA LEGAÑ"/>
    <x v="31"/>
    <s v="»6000-"/>
    <s v="Delegatura para el Control y Verificación de Reglamentos Técnicos y Metrología Legal  "/>
    <n v="6"/>
    <s v="6000-24-2"/>
    <s v="6000-24"/>
    <x v="1"/>
    <s v="Operativo"/>
    <s v="N/A"/>
    <s v="N/A"/>
    <s v="N/A"/>
    <s v="N/A"/>
    <s v="N/A"/>
    <s v="N/A"/>
    <s v="Revisar proyecto de resolución y enviar a la Delegatura observaciones y comentarios. (Correo electrónico de remisión y comentarios u observaciones al proyecto de acto administrativo / Único entregable)"/>
    <n v="0.1"/>
    <n v="2E-3"/>
    <n v="1"/>
    <s v="Numérica"/>
    <s v="# de proyectos de resolución revisados y enviados / 1 proyecto de resolución a revisar y enviar"/>
    <d v="2023-05-08T00:00:00"/>
    <d v="2023-06-07T00:00:00"/>
    <s v="»12-Grupo de Trabajo de Regulación"/>
    <x v="2"/>
    <s v="Cumplida"/>
    <n v="1"/>
    <s v="El día 16 de mayo el Grupo de Trabajo de Regulación envía a la delegatura el proyecto de Reglamento Técnico Metrológico aplicable a medidores de energía eléctrica de uso residencial con sus respectivas observaciones."/>
    <d v="2023-05-16T00:00:00"/>
    <n v="1"/>
    <s v="Se valida el cumplimiento de la actividad en tanto el área aportó, proyecto de resolución aplicable a medidores de energía eléctrica con observaciones y correo electrónico de envío al área solicitante._x000a_"/>
    <d v="2023-05-16T00:00:00"/>
    <s v="SI"/>
    <n v="1"/>
    <n v="2E-3"/>
    <n v="1"/>
  </r>
  <r>
    <s v="REGLAMENTOS TECNICOS Y METROLOGIA LEGAÑ"/>
    <x v="31"/>
    <s v="»6000-"/>
    <s v="Delegatura para el Control y Verificación de Reglamentos Técnicos y Metrología Legal  "/>
    <n v="6"/>
    <s v="6000-24-3"/>
    <s v="6000-24"/>
    <x v="1"/>
    <s v="Operativo"/>
    <s v="N/A"/>
    <s v="N/A"/>
    <s v="N/A"/>
    <s v="N/A"/>
    <s v="N/A"/>
    <s v="N/A"/>
    <s v="Ajustar el proyecto de resolución según los comentarios y remitir al Grupo de Regulación para publicación. (Correo electrónico de remisión y proyecto de acto administrativo ajustado / Único entregable)"/>
    <n v="0.1"/>
    <n v="2E-3"/>
    <n v="1"/>
    <s v="Numérica"/>
    <s v="# de proyectos de resolución ajustados / 1 proyecto de resolución a ajustar"/>
    <d v="2023-06-08T00:00:00"/>
    <d v="2023-06-20T00:00:00"/>
    <s v="»6000-Delegatura para el Control y Verificación de Reglamentos Técnicos y Metrología Legal  "/>
    <x v="2"/>
    <s v="Cumplida"/>
    <n v="1"/>
    <s v="El día 20 de junio la Delegatura envía al Grupo de Trabajo de Regulación el proyecto de Reglamento Técnico Metrológico aplicable a medidores de energía eléctrica de uso residencial con sus respectivos ajustes."/>
    <d v="2023-06-20T00:00:00"/>
    <n v="1"/>
    <s v="Se valida el cumplimiento de la actividad, en tanto el área aportó proyecto de resolución aplicable a medidores de energía electica y correo electrónico de envío al grupo de regulación "/>
    <d v="2023-06-20T00:00:00"/>
    <s v="SI"/>
    <n v="1"/>
    <n v="2E-3"/>
    <n v="1"/>
  </r>
  <r>
    <s v="REGLAMENTOS TECNICOS Y METROLOGIA LEGAÑ"/>
    <x v="31"/>
    <s v="»6000-"/>
    <s v="Delegatura para el Control y Verificación de Reglamentos Técnicos y Metrología Legal  "/>
    <n v="6"/>
    <s v="6000-24-4"/>
    <s v="6000-24"/>
    <x v="1"/>
    <s v="Operativo"/>
    <s v="N/A"/>
    <s v="N/A"/>
    <s v="N/A"/>
    <s v="N/A"/>
    <s v="N/A"/>
    <s v="N/A"/>
    <s v="Tramitar la publicación en la página web de la Entidad del proyecto de acto administrativo de reglamento técnico metrológico aplicable a medidores de energía eléctrica de uso residencial)  para comentarios. (Captura de pantalla con la publicación/ Único entregable)"/>
    <n v="0.15"/>
    <n v="3.0000000000000001E-3"/>
    <n v="1"/>
    <s v="Numérica"/>
    <s v="# de publicaciones realizadas / 1 publicación a realizar"/>
    <d v="2023-06-21T00:00:00"/>
    <d v="2023-06-26T00:00:00"/>
    <s v="»12-Grupo de Trabajo de Regulación"/>
    <x v="2"/>
    <s v="Cumplida"/>
    <n v="1"/>
    <s v="El día 21 de junio Grupo de Trabajo de Regulación tramitó la publicación Reglamento Técnico Metrológico aplicable a medidores de energía eléctrica de uso residencial."/>
    <d v="2023-06-21T00:00:00"/>
    <n v="1"/>
    <s v="Se valida el cumplimiento de la actividad en tanto el área aportó imagen de la publicación del proyecto de resolución aplicable a medidores de energía eléctrica para la recepción de comentarios"/>
    <d v="2023-06-21T00:00:00"/>
    <s v="SI"/>
    <n v="1"/>
    <n v="3.0000000000000001E-3"/>
    <n v="1"/>
  </r>
  <r>
    <s v="REGLAMENTOS TECNICOS Y METROLOGIA LEGAÑ"/>
    <x v="31"/>
    <s v="»6000-"/>
    <s v="Delegatura para el Control y Verificación de Reglamentos Técnicos y Metrología Legal  "/>
    <n v="6"/>
    <s v="6000-24-5"/>
    <s v="6000-24"/>
    <x v="1"/>
    <s v="Operativo"/>
    <s v="N/A"/>
    <s v="N/A"/>
    <s v="N/A"/>
    <s v="N/A"/>
    <s v="N/A"/>
    <s v="N/A"/>
    <s v="Analizar los comentarios presentados al proyecto de acto administrativo, ajustar documento si es del caso y remitir al Grupo de Regulación. (Memorando de remisión -correo electrónico de remisión y proyecto de acto administrativo ajustado / Único entregable)"/>
    <n v="0.15"/>
    <n v="3.0000000000000001E-3"/>
    <n v="1"/>
    <s v="Numérica"/>
    <s v="# de análisis realizados sobre los comentarios / 1 Análisis a realizar sobre los comentarios"/>
    <d v="2023-07-13T00:00:00"/>
    <d v="2023-08-03T00:00:00"/>
    <s v="»6000-Delegatura para el Control y Verificación de Reglamentos Técnicos y Metrología Legal  "/>
    <x v="3"/>
    <s v="Cumplida"/>
    <n v="1"/>
    <s v="El día 3 de agosto se envió el documento ajustado Grupo de Trabajo de Regulación."/>
    <d v="2023-08-03T00:00:00"/>
    <n v="1"/>
    <s v="De acuerdo a la evidencia Aportada (Correo electrónico envío del documento al grupo de regulación y AIN ajustado)"/>
    <d v="2023-08-03T00:00:00"/>
    <s v="SI"/>
    <n v="1"/>
    <n v="3.0000000000000001E-3"/>
    <n v="1"/>
  </r>
  <r>
    <s v="REGLAMENTOS TECNICOS Y METROLOGIA LEGAÑ"/>
    <x v="31"/>
    <s v="»6000-"/>
    <s v="Delegatura para el Control y Verificación de Reglamentos Técnicos y Metrología Legal  "/>
    <n v="6"/>
    <s v="6000-24-6"/>
    <s v="6000-24"/>
    <x v="1"/>
    <s v="Operativo"/>
    <s v="N/A"/>
    <s v="N/A"/>
    <s v="N/A"/>
    <s v="N/A"/>
    <s v="N/A"/>
    <s v="N/A"/>
    <s v="Remitir el proyecto de acto administrativo a abogacía de la competencia. (correo electrónico de remisión y proyecto de acto administrativo  / Único entregable)"/>
    <n v="0.2"/>
    <n v="4.0000000000000001E-3"/>
    <n v="1"/>
    <s v="Numérica"/>
    <s v="# de acto administrativo remitido/ 1 acto administrativo a remitir"/>
    <d v="2023-08-08T00:00:00"/>
    <d v="2023-08-11T00:00:00"/>
    <s v="»6000-Delegatura para el Control y Verificación de Reglamentos Técnicos y Metrología Legal  "/>
    <x v="3"/>
    <s v="Cumplida"/>
    <n v="1"/>
    <s v="El día 10 de agosto se remitió el documento a Abogacía de la Competencia."/>
    <d v="2023-08-10T00:00:00"/>
    <n v="1"/>
    <s v="De acuerdo a la evidencia aportada(Correo electrónico envío de documento a abogacía de la competencia) se valida el cumplimiento de la actividad"/>
    <d v="2023-08-10T00:00:00"/>
    <s v="SI"/>
    <n v="1"/>
    <n v="4.0000000000000001E-3"/>
    <n v="1"/>
  </r>
  <r>
    <s v="REGLAMENTOS TECNICOS Y METROLOGIA LEGAÑ"/>
    <x v="31"/>
    <s v="»6000-"/>
    <s v="Delegatura para el Control y Verificación de Reglamentos Técnicos y Metrología Legal  "/>
    <n v="6"/>
    <s v="6000-24-7"/>
    <s v="6000-24"/>
    <x v="1"/>
    <s v="Operativo"/>
    <s v="N/A"/>
    <s v="N/A"/>
    <s v="N/A"/>
    <s v="N/A"/>
    <s v="N/A"/>
    <s v="N/A"/>
    <s v="Emitir concepto de abogacía de la competencia (Memorando con concepto / Único entregable)"/>
    <n v="0.2"/>
    <n v="4.0000000000000001E-3"/>
    <n v="1"/>
    <s v="Numérica"/>
    <s v="# de concepto emitido / 1 concepto a emitir"/>
    <d v="2023-08-29T00:00:00"/>
    <d v="2023-08-31T00:00:00"/>
    <s v="»1000-Delegatura para la Protección de la Competencia"/>
    <x v="3"/>
    <s v="Cumplida"/>
    <n v="1"/>
    <s v="El día 25 de agosto se remitió el concepto del proyecto Reglamento Técnico medidores de energía eléctrica "/>
    <d v="2023-08-25T00:00:00"/>
    <n v="1"/>
    <s v="De acuerdo a la evidencia aportada(concepto , memorando, de abogacía de la competencia ) se valida el cumplimiento de la actividad"/>
    <d v="2023-08-25T00:00:00"/>
    <s v="SI"/>
    <n v="1"/>
    <n v="4.0000000000000001E-3"/>
    <n v="1"/>
  </r>
  <r>
    <s v="REGLAMENTOS TECNICOS Y METROLOGIA LEGAÑ"/>
    <x v="31"/>
    <s v="»6000-"/>
    <s v="Delegatura para el Control y Verificación de Reglamentos Técnicos y Metrología Legal  "/>
    <n v="6"/>
    <s v="6000-25"/>
    <s v="6000-25"/>
    <x v="0"/>
    <s v="Operativo"/>
    <s v="Implementar metodologías para la aplicación de buenas prácticas internacionales en el contexto nacional"/>
    <s v="17-Rendición de cuentas e informe del congreso"/>
    <s v="SI"/>
    <s v="  2» Fortalecimiento de la función de inspección, control y vigilancia de la superintendencia de industria y comercio en el marco del subsistema nacional de calidad, el régimen de control de precios y el sector valuatorio a nivel  nacional"/>
    <s v=" 14. Mejora normativa"/>
    <s v=" 1- Plan Anual de Adquisiciones"/>
    <s v="Proyecto de reglamento técnico aplicable a instrumentos de pesaje de funcionamiento no automático, realizado. (Memorando con concepto/ Único entregable)"/>
    <n v="0.02"/>
    <m/>
    <n v="1"/>
    <s v="Numérica"/>
    <s v="# de proyectos de modificación realizados / 1 proyecto de modificación a realizar"/>
    <d v="2023-01-17T00:00:00"/>
    <d v="2023-05-29T00:00:00"/>
    <s v="»6000-Delegatura para el Control y Verificación de Reglamentos Técnicos y Metrología Legal  , »12-Grupo de Trabajo de Regulación, »1000-Delegatura para la Protección de la Competencia"/>
    <x v="2"/>
    <s v="Cumplida"/>
    <n v="1"/>
    <s v="El día 29 de mayo se dio cumplimiento a este producto con el concepto emitido por Delegatura para la Protección de la Competencia. "/>
    <d v="2023-05-29T00:00:00"/>
    <n v="1"/>
    <s v="Se valida el cumplimiento del producto de acuerdo a las evidencias presentadas para la actividad número 7 que corresponden exactamente con las registradas en el producto &quot;Memorando con concepto del grupo de abogacía  de la competencia"/>
    <d v="2023-05-29T00:00:00"/>
    <s v="SI"/>
    <s v="NA"/>
    <n v="0.02"/>
    <m/>
  </r>
  <r>
    <s v="REGLAMENTOS TECNICOS Y METROLOGIA LEGAÑ"/>
    <x v="31"/>
    <s v="»6000-"/>
    <s v="Delegatura para el Control y Verificación de Reglamentos Técnicos y Metrología Legal  "/>
    <n v="6"/>
    <s v="6000-25-1"/>
    <s v="6000-25"/>
    <x v="1"/>
    <s v="Operativo"/>
    <s v="N/A"/>
    <s v="N/A"/>
    <s v="N/A"/>
    <s v="N/A"/>
    <s v="N/A"/>
    <s v="N/A"/>
    <s v="Elaborar y enviar proyecto de resolución al Grupo de Regulación para revisión. (Correo electrónico de remisión y proyecto de acto administrativo / Único entregable)"/>
    <n v="0.1"/>
    <n v="2E-3"/>
    <n v="1"/>
    <s v="Numérica"/>
    <s v="# de proyectos de resolución elaborados y enviados / 1 proyecto de resolución a elaborar y enviar"/>
    <d v="2023-01-17T00:00:00"/>
    <d v="2023-02-17T00:00:00"/>
    <s v="»6000-Delegatura para el Control y Verificación de Reglamentos Técnicos y Metrología Legal  "/>
    <x v="1"/>
    <s v="Cumplida"/>
    <n v="1"/>
    <s v="El 17 de febrero la delegatura reite mediante correo electrónico el proyecto de resolución para modificar al RTM de Instrumentos de Pesaje no Automático al Grupo de Regulación."/>
    <d v="2023-02-17T00:00:00"/>
    <n v="1"/>
    <s v="Se valida el cumplimiento de la actividad en tanto el área aportó pdf con correo electrónico en el que se remite el proyecto de acto administrativo que modifica el titulo VI de la circular única  aplicable a instrumentos de pesaje no automático  al grupo de regulación para comentarios junto con el proyecto de acto "/>
    <d v="2023-01-17T00:00:00"/>
    <s v="SI"/>
    <n v="1"/>
    <n v="2E-3"/>
    <n v="1"/>
  </r>
  <r>
    <s v="REGLAMENTOS TECNICOS Y METROLOGIA LEGAÑ"/>
    <x v="31"/>
    <s v="»6000-"/>
    <s v="Delegatura para el Control y Verificación de Reglamentos Técnicos y Metrología Legal  "/>
    <n v="6"/>
    <s v="6000-25-2"/>
    <s v="6000-25"/>
    <x v="1"/>
    <s v="Operativo"/>
    <s v="N/A"/>
    <s v="N/A"/>
    <s v="N/A"/>
    <s v="N/A"/>
    <s v="N/A"/>
    <s v="N/A"/>
    <s v="Revisar proyecto de resolución y enviar a la Delegatura observaciones y comentarios. (Correo electrónico de remisión y comentarios u observaciones al proyecto de acto administrativo / Único entregable)"/>
    <n v="0.1"/>
    <n v="2E-3"/>
    <n v="1"/>
    <s v="Numérica"/>
    <s v="# de proyectos de resolución revisados y enviados / 1 proyecto de resolución a revisar y enviar"/>
    <d v="2023-02-20T00:00:00"/>
    <d v="2023-03-14T00:00:00"/>
    <s v="»12-Grupo de Trabajo de Regulación"/>
    <x v="1"/>
    <s v="Cumplida"/>
    <n v="1"/>
    <s v="el día 10 de marzo el Grupo de Regulación remite mediante corre electrónico el proyecto de modificación sin comentarios."/>
    <d v="2023-03-10T00:00:00"/>
    <n v="1"/>
    <s v="Se valida el cumplimiento de la actividad  en tanto el área aportó  correo electrónico emitido por el grupo de regulación indicando que no hay  comentarios al proyecto de acto administrativo  y que se sugiere usar plantilla adjunta"/>
    <d v="2023-03-10T00:00:00"/>
    <s v="SI"/>
    <n v="1"/>
    <n v="2E-3"/>
    <n v="1"/>
  </r>
  <r>
    <s v="REGLAMENTOS TECNICOS Y METROLOGIA LEGAÑ"/>
    <x v="31"/>
    <s v="»6000-"/>
    <s v="Delegatura para el Control y Verificación de Reglamentos Técnicos y Metrología Legal  "/>
    <n v="6"/>
    <s v="6000-25-3"/>
    <s v="6000-25"/>
    <x v="1"/>
    <s v="Operativo"/>
    <s v="N/A"/>
    <s v="N/A"/>
    <s v="N/A"/>
    <s v="N/A"/>
    <s v="N/A"/>
    <s v="N/A"/>
    <s v="Ajustar el proyecto de resolución según los comentarios y remitir al Grupo de Regulación para publicación. (Correo electrónico de remisión y proyecto de acto administrativo ajustado / Único entregable)"/>
    <n v="0.1"/>
    <n v="2E-3"/>
    <n v="1"/>
    <s v="Numérica"/>
    <s v="# de proyectos de resolución ajustados / 1 proyecto de resolución a ajustar"/>
    <d v="2023-03-15T00:00:00"/>
    <d v="2023-03-27T00:00:00"/>
    <s v="»6000-Delegatura para el Control y Verificación de Reglamentos Técnicos y Metrología Legal  "/>
    <x v="1"/>
    <s v="Cumplida"/>
    <n v="1"/>
    <s v="El 24 de marzo se envía al Grupo de Regulación el proyecto de resolución de los Instrumentos de pesaje de funcionamiento no automáticos."/>
    <d v="2023-03-24T00:00:00"/>
    <n v="1"/>
    <s v="Se valida el cumplimiento de la actividad, en tanto el área adjunta pdf del correo electrónico donde se envío el proyecto de acto administrativo y  proyecto de acto "/>
    <d v="2023-03-24T00:00:00"/>
    <s v="SI"/>
    <n v="1"/>
    <n v="2E-3"/>
    <n v="1"/>
  </r>
  <r>
    <s v="REGLAMENTOS TECNICOS Y METROLOGIA LEGAÑ"/>
    <x v="31"/>
    <s v="»6000-"/>
    <s v="Delegatura para el Control y Verificación de Reglamentos Técnicos y Metrología Legal  "/>
    <n v="6"/>
    <s v="6000-25-4"/>
    <s v="6000-25"/>
    <x v="1"/>
    <s v="Operativo"/>
    <s v="N/A"/>
    <s v="N/A"/>
    <s v="N/A"/>
    <s v="N/A"/>
    <s v="N/A"/>
    <s v="N/A"/>
    <s v="Tramitar la publicación en la página web de la Entidad del proyecto de acto administrativo de reglamento técnico metrológico aplicable a instrumentos de pesaje de funcionamiento no automático  para comentarios. (Captura de pantalla con la publicación/ Único entregable)"/>
    <n v="0.15"/>
    <n v="3.0000000000000001E-3"/>
    <n v="1"/>
    <s v="Numérica"/>
    <s v="# de publicaciones realizadas / 1 publicación a realizar"/>
    <d v="2023-03-28T00:00:00"/>
    <d v="2023-03-31T00:00:00"/>
    <s v="»12-Grupo de Trabajo de Regulación"/>
    <x v="1"/>
    <s v="Cumplida"/>
    <n v="1"/>
    <s v="El 27 de marzo el Grupo de Regulación presenta la captura de pantalla de la modificación publicada."/>
    <d v="2023-03-27T00:00:00"/>
    <n v="1"/>
    <s v="Se valida el cumplimiento de la actividad en tanto el área allego captura de pantalla de la publicación del documento  en la web de la entidad"/>
    <d v="2023-03-27T00:00:00"/>
    <s v="SI"/>
    <n v="1"/>
    <n v="3.0000000000000001E-3"/>
    <n v="1"/>
  </r>
  <r>
    <s v="REGLAMENTOS TECNICOS Y METROLOGIA LEGAÑ"/>
    <x v="31"/>
    <s v="»6000-"/>
    <s v="Delegatura para el Control y Verificación de Reglamentos Técnicos y Metrología Legal  "/>
    <n v="6"/>
    <s v="6000-25-5"/>
    <s v="6000-25"/>
    <x v="1"/>
    <s v="Operativo"/>
    <s v="N/A"/>
    <s v="N/A"/>
    <s v="N/A"/>
    <s v="N/A"/>
    <s v="N/A"/>
    <s v="N/A"/>
    <s v="Analizar los comentarios presentados al proyecto de acto administrativo, ajustar documento si es del caso y remitir al Grupo de Regulación. (Memorando de remisión -correo electrónico de remisión y proyecto de acto administrativo ajustado / Único entregable)"/>
    <n v="0.15"/>
    <n v="3.0000000000000001E-3"/>
    <n v="1"/>
    <s v="Numérica"/>
    <s v="# de análisis realizados sobre los comentarios / 1 Análisis a realizar sobre los comentarios"/>
    <d v="2023-04-17T00:00:00"/>
    <d v="2023-04-28T00:00:00"/>
    <s v="»6000-Delegatura para el Control y Verificación de Reglamentos Técnicos y Metrología Legal  "/>
    <x v="2"/>
    <s v="Cumplida"/>
    <n v="1"/>
    <s v="El día 27 de abril se envió el documento ajustado al Grupo de Regulación"/>
    <d v="2023-04-27T00:00:00"/>
    <n v="1"/>
    <s v="De acuerdo a la evidencia aportada(Correo electrónico envío de documento ajustado  y proyecto de acto administrativo( se valida el cumplimiento de la actividad, se descuentan 5 puntos porcentuales e eficiencia por allegar el soporte en un corte posterior al que compréndela fecha de vencimiento de la actividad"/>
    <d v="2023-04-27T00:00:00"/>
    <s v="NO"/>
    <n v="0.95"/>
    <n v="3.0000000000000001E-3"/>
    <n v="1"/>
  </r>
  <r>
    <s v="REGLAMENTOS TECNICOS Y METROLOGIA LEGAÑ"/>
    <x v="31"/>
    <s v="»6000-"/>
    <s v="Delegatura para el Control y Verificación de Reglamentos Técnicos y Metrología Legal  "/>
    <n v="6"/>
    <s v="6000-25-6"/>
    <s v="6000-25"/>
    <x v="1"/>
    <s v="Operativo"/>
    <s v="N/A"/>
    <s v="N/A"/>
    <s v="N/A"/>
    <s v="N/A"/>
    <s v="N/A"/>
    <s v="N/A"/>
    <s v="Remitir el proyecto de acto administrativo a abogacía de la competencia. (correo electrónico de remisión y proyecto de acto administrativo  / Único entregable)"/>
    <n v="0.2"/>
    <n v="4.0000000000000001E-3"/>
    <n v="1"/>
    <s v="Numérica"/>
    <s v="# de acto administrativo remitido/ 1 acto administrativo a remitir"/>
    <d v="2023-05-02T00:00:00"/>
    <d v="2023-05-08T00:00:00"/>
    <s v="»6000-Delegatura para el Control y Verificación de Reglamentos Técnicos y Metrología Legal  "/>
    <x v="2"/>
    <s v="Cumplida"/>
    <n v="1"/>
    <s v="El día 8 de mayo la Delegatura envió a Abogacía de la Competencia el reglamento técnico metrológico de Instrumentos de pesaje de funcionamiento no automático solicitando su concepto."/>
    <d v="2023-05-08T00:00:00"/>
    <n v="1"/>
    <s v="Se valida el cumplimiento de la actividad, en tanto el área aportó proyecto de resolución y correo de envío al área de abogacía de la competencia."/>
    <d v="2023-05-08T00:00:00"/>
    <s v="SI"/>
    <n v="1"/>
    <n v="4.0000000000000001E-3"/>
    <n v="1"/>
  </r>
  <r>
    <s v="REGLAMENTOS TECNICOS Y METROLOGIA LEGAÑ"/>
    <x v="31"/>
    <s v="»6000-"/>
    <s v="Delegatura para el Control y Verificación de Reglamentos Técnicos y Metrología Legal  "/>
    <n v="6"/>
    <s v="6000-25-7"/>
    <s v="6000-25"/>
    <x v="1"/>
    <s v="Operativo"/>
    <s v="N/A"/>
    <s v="N/A"/>
    <s v="N/A"/>
    <s v="N/A"/>
    <s v="N/A"/>
    <s v="N/A"/>
    <s v="Emitir concepto de abogacía de la competencia (Memorando con concepto / Único entregable)"/>
    <n v="0.2"/>
    <n v="4.0000000000000001E-3"/>
    <n v="1"/>
    <s v="Numérica"/>
    <s v="# de concepto emitido / 1 concepto a emitir"/>
    <d v="2023-05-24T00:00:00"/>
    <d v="2023-05-29T00:00:00"/>
    <s v="»1000-Delegatura para la Protección de la Competencia"/>
    <x v="2"/>
    <s v="Cumplida"/>
    <n v="1"/>
    <s v="El día 29 de mayo se recibió por parte de Abogacía de la Competencia el concepto  reglamento técnico metrológico de Instrumentos de pesaje de funcionamiento no automático "/>
    <d v="2023-05-29T00:00:00"/>
    <n v="1"/>
    <s v="Se valida el cumplimiento de la actividad, en tanto el área aportó memorando con concepto del área de abogacía de la competencia para el proyecto de resolución  aplicable a instrumentos de pesaje"/>
    <d v="2023-05-29T00:00:00"/>
    <s v="SI"/>
    <n v="1"/>
    <n v="4.0000000000000001E-3"/>
    <n v="1"/>
  </r>
  <r>
    <s v="REGLAMENTOS TECNICOS Y METROLOGIA LEGAÑ"/>
    <x v="31"/>
    <s v="»6000-"/>
    <s v="Delegatura para el Control y Verificación de Reglamentos Técnicos y Metrología Legal  "/>
    <n v="6"/>
    <s v="6000-26"/>
    <s v="6000-26"/>
    <x v="0"/>
    <s v="Innovador"/>
    <s v="Incrementar las actividades de difusión y pedagogía en el marco de las funciones de la SIC, para empoderar a usuarios y consumidores. "/>
    <s v="3-Sistema Estadístico Nacional - Indicares Relevantes"/>
    <s v="SI"/>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17.Gestión de la información estadística"/>
    <s v=" 1- Plan Anual de Adquisiciones"/>
    <s v="Capacitaciones en temas relacionados con la METROLOGIA LEGAL, realizadas (Informe final de la capacitación con sus registros de asistencia o capturas de pantalla con la constancia de los asistentes)"/>
    <n v="0.05"/>
    <m/>
    <n v="2"/>
    <s v="Numérica"/>
    <s v="# de capacitaciones de ML realizadas  / 2 capacitaciones de ML a realizar "/>
    <d v="2023-03-01T00:00:00"/>
    <d v="2023-09-06T00:00:00"/>
    <s v="»6000-Delegatura para el Control y Verificación de Reglamentos Técnicos y Metrología Legal  , »73-Grupo de Comunicación"/>
    <x v="3"/>
    <s v="Cumplida"/>
    <n v="1"/>
    <s v="Se presentó informe final con las capacitaciones realizadas incluyendo su asistencia."/>
    <d v="2023-09-06T00:00:00"/>
    <n v="1"/>
    <s v="Se valida el cumplimiento del producto con los soportes allegados para la actividad 2."/>
    <d v="2023-09-06T00:00:00"/>
    <s v="SI"/>
    <s v="NA"/>
    <n v="0.05"/>
    <m/>
  </r>
  <r>
    <s v="REGLAMENTOS TECNICOS Y METROLOGIA LEGAÑ"/>
    <x v="31"/>
    <s v="»6000-"/>
    <s v="Delegatura para el Control y Verificación de Reglamentos Técnicos y Metrología Legal  "/>
    <n v="6"/>
    <s v="6000-26-1"/>
    <s v="6000-26"/>
    <x v="1"/>
    <s v="Innovador"/>
    <s v="N/A"/>
    <s v="N/A"/>
    <s v="N/A"/>
    <s v="N/A"/>
    <s v="N/A"/>
    <s v="N/A"/>
    <s v="Programar las jornadas de Capacitación en temas relacionados con la metrología legal a realizar. (Relación en Excel de la programación de las capacitaciones)"/>
    <n v="0.4"/>
    <n v="2.0000000000000004E-2"/>
    <n v="2"/>
    <s v="Numérica"/>
    <s v="# de relaciones en Excel programadas / 2 relaciones en Excel a programar"/>
    <d v="2023-03-01T00:00:00"/>
    <d v="2023-07-28T00:00:00"/>
    <s v="»6000-Delegatura para el Control y Verificación de Reglamentos Técnicos y Metrología Legal  "/>
    <x v="3"/>
    <s v="Cumplida"/>
    <n v="1"/>
    <s v="Se entrega planeación de la segunda capacitación con fecha del 28/07/2023"/>
    <d v="2023-07-28T00:00:00"/>
    <n v="1"/>
    <s v="Se valida el cumplimiento de la actividad, dado el aporte de la programación de la segunda jornada de capacitación."/>
    <d v="2023-07-28T00:00:00"/>
    <s v="SI"/>
    <n v="1"/>
    <n v="2.0000000000000004E-2"/>
    <n v="1"/>
  </r>
  <r>
    <s v="REGLAMENTOS TECNICOS Y METROLOGIA LEGAÑ"/>
    <x v="31"/>
    <s v="»6000-"/>
    <s v="Delegatura para el Control y Verificación de Reglamentos Técnicos y Metrología Legal  "/>
    <n v="6"/>
    <s v="6000-26-2"/>
    <s v="6000-26"/>
    <x v="1"/>
    <s v="Innovador"/>
    <s v="N/A"/>
    <s v="N/A"/>
    <s v="N/A"/>
    <s v="N/A"/>
    <s v="N/A"/>
    <s v="N/A"/>
    <s v="Capacitaciones en temas relacionados con la metrología legal, realizadas (Informe final de la capacitación con sus registros de asistencia o capturas de pantalla con la constancia de los asistentes)"/>
    <n v="0.6"/>
    <n v="0.03"/>
    <n v="2"/>
    <s v="Numérica"/>
    <s v="# de capacitaciones de ML realizadas / 2 capacitaciones de ML a realizar "/>
    <d v="2023-05-02T00:00:00"/>
    <d v="2023-09-06T00:00:00"/>
    <s v="»6000-Delegatura para el Control y Verificación de Reglamentos Técnicos y Metrología Legal  , »73-Grupo de Comunicación"/>
    <x v="3"/>
    <s v="Cumplida"/>
    <n v="1"/>
    <s v="Se presentó informe final con las capacitaciones realizadas incluyendo su asistencia."/>
    <d v="2023-09-06T00:00:00"/>
    <n v="1"/>
    <s v="Se valida el cumplimiento de la actividad dado el aporte del informe con capturas de pantalla de la capacitación realizada en septiembre, ver pág. 25 del pdf"/>
    <d v="2023-09-06T00:00:00"/>
    <s v="SI"/>
    <n v="1"/>
    <n v="0.03"/>
    <n v="1"/>
  </r>
  <r>
    <s v="REGLAMENTOS TECNICOS Y METROLOGIA LEGAÑ"/>
    <x v="31"/>
    <s v="»6000-"/>
    <s v="Delegatura para el Control y Verificación de Reglamentos Técnicos y Metrología Legal  "/>
    <n v="6"/>
    <s v="6000-27"/>
    <s v="6000-27"/>
    <x v="0"/>
    <s v="Innovador"/>
    <s v="Incrementar las actividades de difusión y pedagogía en el marco de las funciones de la SIC, para empoderar a usuarios y consumidores. "/>
    <s v="3-Sistema Estadístico Nacional - Indicares Relevantes"/>
    <s v="SI"/>
    <s v="  2» Fortalecimiento de la función de inspección, control y vigilancia de la superintendencia de industria y comercio en el marco del subsistema nacional de calidad, el régimen de control de precios y el sector valuatorio a nivel  nacional"/>
    <s v=" 7. Fortalecimiento organizacional y simplificación de procesos,  17.Gestión de la información estadística"/>
    <s v=" 1- Plan Anual de Adquisiciones"/>
    <s v="Capacitaciones en temas relacionados con REGLAMENTOS TÉCNICOS, realizadas (Informe final de la capacitación con sus registros de asistencia o capturas de pantalla con la constancia de los asistentes)"/>
    <n v="0.05"/>
    <m/>
    <n v="2"/>
    <s v="Numérica"/>
    <s v="# de capacitaciones de RT realizadas  / 2 capacitaciones de RT a realizar "/>
    <d v="2023-04-24T00:00:00"/>
    <d v="2023-11-16T00:00:00"/>
    <s v="»6000-Delegatura para el Control y Verificación de Reglamentos Técnicos y Metrología Legal  , »73-Grupo de Comunicación"/>
    <x v="0"/>
    <s v="Cumplida"/>
    <n v="1"/>
    <s v="Se presentó informe final con las capacitaciones realizadas incluyendo su asistencia."/>
    <d v="2023-09-07T00:00:00"/>
    <n v="1"/>
    <s v="Se valida el cumplimiento del producto con los soportes allegados para la actividad 2."/>
    <d v="2023-09-07T00:00:00"/>
    <s v="SI"/>
    <s v="NA"/>
    <n v="0.05"/>
    <m/>
  </r>
  <r>
    <s v="REGLAMENTOS TECNICOS Y METROLOGIA LEGAÑ"/>
    <x v="31"/>
    <s v="»6000-"/>
    <s v="Delegatura para el Control y Verificación de Reglamentos Técnicos y Metrología Legal  "/>
    <n v="6"/>
    <s v="6000-27-1"/>
    <s v="6000-27"/>
    <x v="1"/>
    <s v="Innovador"/>
    <s v="N/A"/>
    <s v="N/A"/>
    <s v="N/A"/>
    <s v="N/A"/>
    <s v="N/A"/>
    <s v="N/A"/>
    <s v="Programar las jornadas de Capacitación en temas relacionados con la metrología legal a realizar. (Relación en Excel de la programación de las capacitaciones)"/>
    <n v="0.4"/>
    <n v="2.0000000000000004E-2"/>
    <n v="2"/>
    <s v="Numérica"/>
    <s v="# de relaciones en Excel programadas / 2 relaciones en Excel a programar"/>
    <d v="2023-04-24T00:00:00"/>
    <d v="2023-10-09T00:00:00"/>
    <s v="»6000-Delegatura para el Control y Verificación de Reglamentos Técnicos y Metrología Legal  "/>
    <x v="0"/>
    <s v="Cumplida"/>
    <n v="1"/>
    <s v="Se entrega planeación de la segunda capacitación con fecha del 28/07/2023"/>
    <d v="2023-07-28T00:00:00"/>
    <n v="1"/>
    <s v="Se valida el cumplimiento de la actividad, dado el aporte de la programación de la segunda jornada de capacitación."/>
    <d v="2023-07-28T00:00:00"/>
    <s v="SI"/>
    <n v="1"/>
    <n v="2.0000000000000004E-2"/>
    <n v="1"/>
  </r>
  <r>
    <s v="REGLAMENTOS TECNICOS Y METROLOGIA LEGAÑ"/>
    <x v="31"/>
    <s v="»6000-"/>
    <s v="Delegatura para el Control y Verificación de Reglamentos Técnicos y Metrología Legal  "/>
    <n v="6"/>
    <s v="6000-27-2"/>
    <s v="6000-27"/>
    <x v="1"/>
    <s v="Innovador"/>
    <s v="N/A"/>
    <s v="N/A"/>
    <s v="N/A"/>
    <s v="N/A"/>
    <s v="N/A"/>
    <s v="N/A"/>
    <s v="Capacitaciones en temas relacionados con la REGLAMENTOS TÉCNICOS, realizadas (Informe final de la capacitación con sus registros de asistencia o capturas de pantalla con la constancia de los asistentes)"/>
    <n v="0.6"/>
    <n v="0.03"/>
    <n v="2"/>
    <s v="Numérica"/>
    <s v="# de capacitaciones de RT realizadas / 2 capacitaciones de RT a realizar "/>
    <d v="2023-06-01T00:00:00"/>
    <d v="2023-11-16T00:00:00"/>
    <s v="»6000-Delegatura para el Control y Verificación de Reglamentos Técnicos y Metrología Legal  , »73-Grupo de Comunicación"/>
    <x v="0"/>
    <s v="Cumplida"/>
    <n v="1"/>
    <s v="Se presentó informe final con las capacitaciones realizadas incluyendo su asistencia."/>
    <d v="2023-09-07T00:00:00"/>
    <n v="1"/>
    <s v="Se valida el cumplimiento de la actividad dado el aporte del informe con capturas de pantalla de la capacitación realizada en septiembre, ver pág. 25 del pdf"/>
    <d v="2023-09-07T00:00:00"/>
    <s v="SI"/>
    <n v="1"/>
    <n v="0.03"/>
    <n v="1"/>
  </r>
  <r>
    <s v="REGLAMENTOS TECNICOS Y METROLOGIA LEGAÑ"/>
    <x v="31"/>
    <s v="»6000-"/>
    <s v="Delegatura para el Control y Verificación de Reglamentos Técnicos y Metrología Legal  "/>
    <n v="6"/>
    <s v="6000-28"/>
    <s v="6000-28"/>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6000-Delegatura para el Control y Verificación de Reglamentos Técnicos y Metrología Legal  "/>
    <x v="0"/>
    <s v="Vencida"/>
    <s v="NA"/>
    <s v="NA"/>
    <s v="NA"/>
    <m/>
    <s v="NA"/>
    <s v="NA"/>
    <s v="NA"/>
    <s v="NA"/>
    <n v="0"/>
    <m/>
  </r>
  <r>
    <s v="REGLAMENTOS TECNICOS Y METROLOGIA LEGAÑ"/>
    <x v="31"/>
    <s v="»6000-"/>
    <s v="Delegatura para el Control y Verificación de Reglamentos Técnicos y Metrología Legal  "/>
    <n v="6"/>
    <s v="6000-28-1"/>
    <s v="6000-28"/>
    <x v="4"/>
    <s v="Act Compartida"/>
    <s v="N/A"/>
    <s v="N/A"/>
    <s v="N/A"/>
    <s v="N/A"/>
    <s v="N/A"/>
    <s v="N/A"/>
    <s v="Ejecutar las actividades compartidas cuya fecha de vencimiento se encuentra dentro del primer trimestre del año "/>
    <n v="0.11"/>
    <n v="0.11"/>
    <n v="1"/>
    <s v="Numérica"/>
    <s v="Sumatoria logros ponderados verificados actividades programadas / promedio meta ponderada periodo evaluado "/>
    <d v="2023-01-01T00:00:00"/>
    <d v="2023-03-31T00:00:00"/>
    <s v="»6000-Delegatura para el Control y Verificación de Reglamentos Técnicos y Metrología Legal  "/>
    <x v="1"/>
    <s v="Cumplida"/>
    <n v="1"/>
    <s v="1 Actividad programadas para el primer trimestre reportaron avances del 100%"/>
    <d v="2023-03-31T00:00:00"/>
    <n v="1"/>
    <s v="De acuerdo con el soporte entregado la actividad fue cumplida"/>
    <d v="2023-03-31T00:00:00"/>
    <s v="SI"/>
    <n v="1"/>
    <n v="0.11"/>
    <m/>
  </r>
  <r>
    <s v="REGLAMENTOS TECNICOS Y METROLOGIA LEGAÑ"/>
    <x v="31"/>
    <s v="»6000-"/>
    <s v="Delegatura para el Control y Verificación de Reglamentos Técnicos y Metrología Legal  "/>
    <n v="6"/>
    <s v="6000-28-2"/>
    <s v="6000-28"/>
    <x v="5"/>
    <s v="Act Compartida"/>
    <s v="N/A"/>
    <s v="N/A"/>
    <s v="N/A"/>
    <s v="N/A"/>
    <s v="N/A"/>
    <s v="N/A"/>
    <s v="Ejecutar las actividades compartidas cuya fecha de vencimiento se encuentra dentro del segundo trimestre del año "/>
    <n v="0.11"/>
    <n v="0.11"/>
    <n v="1"/>
    <s v="Numérica"/>
    <s v="Sumatoria logros ponderados verificados actividades programadas / promedio meta ponderada periodo evaluado "/>
    <d v="2023-04-01T00:00:00"/>
    <d v="2023-06-30T00:00:00"/>
    <s v="»6000-Delegatura para el Control y Verificación de Reglamentos Técnicos y Metrología Legal  "/>
    <x v="2"/>
    <s v="Cumplida"/>
    <n v="1"/>
    <s v="1 Actividad programada para el segundo trimestre reportó avance del 100%"/>
    <d v="2023-06-30T00:00:00"/>
    <n v="1"/>
    <s v="1 Actividad programada para el segundo trimestre reportó avance del 100%"/>
    <d v="2023-06-30T00:00:00"/>
    <s v="SI"/>
    <n v="1"/>
    <n v="0.11"/>
    <m/>
  </r>
  <r>
    <s v="REGLAMENTOS TECNICOS Y METROLOGIA LEGAÑ"/>
    <x v="31"/>
    <s v="»6000-"/>
    <s v="Delegatura para el Control y Verificación de Reglamentos Técnicos y Metrología Legal  "/>
    <n v="6"/>
    <s v="6000-28-3"/>
    <s v="6000-28"/>
    <x v="7"/>
    <s v="Act Compartida"/>
    <s v="N/A"/>
    <s v="N/A"/>
    <s v="N/A"/>
    <s v="N/A"/>
    <s v="N/A"/>
    <s v="N/A"/>
    <s v="Ejecutar las actividades compartidas cuya fecha de vencimiento se encuentra dentro del tercer trimestre del año "/>
    <n v="0.34"/>
    <n v="0.34"/>
    <n v="3"/>
    <s v="Numérica"/>
    <s v="Sumatoria logros ponderados verificados actividades programadas / promedio meta ponderada periodo evaluado "/>
    <d v="2023-07-01T00:00:00"/>
    <d v="2023-09-30T00:00:00"/>
    <s v="»6000-Delegatura para el Control y Verificación de Reglamentos Técnicos y Metrología Legal  "/>
    <x v="3"/>
    <s v="Cumplida"/>
    <n v="1"/>
    <s v="Se realizaron las 3 Actividades programadas"/>
    <d v="2023-09-30T00:00:00"/>
    <n v="1"/>
    <s v="Se validaron soportes de las 3 Actividades programadas para este trimestre "/>
    <d v="2023-09-30T00:00:00"/>
    <s v="SI"/>
    <n v="1"/>
    <n v="0.34"/>
    <m/>
  </r>
  <r>
    <s v="REGLAMENTOS TECNICOS Y METROLOGIA LEGAÑ"/>
    <x v="31"/>
    <s v="»6000-"/>
    <s v="Delegatura para el Control y Verificación de Reglamentos Técnicos y Metrología Legal  "/>
    <n v="6"/>
    <s v="6000-28-4"/>
    <s v="6000-28"/>
    <x v="6"/>
    <s v="Act Compartida"/>
    <s v="N/A"/>
    <s v="N/A"/>
    <s v="N/A"/>
    <s v="N/A"/>
    <s v="N/A"/>
    <s v="N/A"/>
    <s v="Ejecutar las actividades compartidas cuya fecha de vencimiento se encuentra dentro del cuarto trimestre del año "/>
    <n v="0.44"/>
    <n v="0.44"/>
    <n v="4"/>
    <s v="Numérica"/>
    <s v="Sumatoria logros ponderados verificados actividades programadas / promedio meta ponderada periodo evaluado "/>
    <d v="2023-10-01T00:00:00"/>
    <d v="2023-12-30T00:00:00"/>
    <s v="»6000-Delegatura para el Control y Verificación de Reglamentos Técnicos y Metrología Legal  "/>
    <x v="0"/>
    <s v="Vencida"/>
    <s v="NA"/>
    <s v="NA"/>
    <s v="NA"/>
    <m/>
    <s v="NA"/>
    <s v="NA"/>
    <s v="NA"/>
    <s v="NA"/>
    <n v="0"/>
    <m/>
  </r>
  <r>
    <s v="DATOS"/>
    <x v="32"/>
    <s v="»7000-"/>
    <s v="Delegatura para la Protección de Datos"/>
    <n v="3"/>
    <s v="7000-1"/>
    <s v="7000-1"/>
    <x v="0"/>
    <s v="Operativo"/>
    <s v="Potenciar el reconocimiento de la SIC a nivel Internacional y Nacional"/>
    <s v="17-Rendición de cuentas e informe del congreso"/>
    <s v="NO"/>
    <s v="  4»Fortalecimiento de la protección de datos personales a nivel  nacional"/>
    <s v=" 1. Planeación Institucional"/>
    <s v=" 2- Gasto público "/>
    <s v="Procesos de supervisión ínsito o extradita, realizados (4 informes de priorización y monitoreo, 1000 investigaciones iniciadas, un estudio de seguridad (Único entregable)"/>
    <n v="0.09"/>
    <m/>
    <n v="1000"/>
    <s v="Numérica"/>
    <s v="# de procesos de supervisión realizados /1000 procesos de supervisión a realizar"/>
    <d v="2023-01-02T00:00:00"/>
    <d v="2023-12-29T00:00:00"/>
    <s v="»7000-Delegatura para la Protección de Datos"/>
    <x v="0"/>
    <s v="Cumplida"/>
    <n v="1"/>
    <s v="Se realizó 4 informes de priorización y monitoreo, se iniciaron más de 1000 investigaciones y se realizón un estudio de seguridad. "/>
    <d v="2023-12-29T00:00:00"/>
    <n v="1"/>
    <s v="Se valida cumplimiento del producto, se evidencia en los soportes 4 informes de priorización y monitoreo, listado de investigaciones iniciadas y un estudio de medidas de seguridad de datos personales."/>
    <d v="2023-12-29T00:00:00"/>
    <s v="SI"/>
    <s v="NA"/>
    <n v="0.09"/>
    <m/>
  </r>
  <r>
    <s v="DATOS"/>
    <x v="32"/>
    <s v="»7000-"/>
    <s v="Delegatura para la Protección de Datos"/>
    <n v="3"/>
    <s v="7000-1-1"/>
    <s v="7000-1"/>
    <x v="1"/>
    <s v="Operativo"/>
    <s v="N/A"/>
    <s v="N/A"/>
    <s v="N/A"/>
    <s v="N/A"/>
    <s v="N/A"/>
    <s v="N/A"/>
    <s v="Generar 4 informes con la información del SISI (4 informes de priorización y monitoreo)"/>
    <n v="0.35"/>
    <n v="3.15E-2"/>
    <n v="4"/>
    <s v="Numérica"/>
    <s v="# de informes SISI generados /4 informes SISI a generar"/>
    <d v="2023-02-01T00:00:00"/>
    <d v="2023-12-29T00:00:00"/>
    <s v="»7000-Delegatura para la Protección de Datos"/>
    <x v="0"/>
    <s v="Cumplida"/>
    <n v="1"/>
    <s v="Se realizó el tercer y cuarto informe SISI de priorización y monitoreo"/>
    <d v="2023-12-29T00:00:00"/>
    <n v="1"/>
    <s v="Se valida avance de la actividad, se evidencia en los soportes de los informes de tercer y cuarto trimestre. "/>
    <d v="2023-12-29T00:00:00"/>
    <s v="SI"/>
    <n v="1"/>
    <n v="3.15E-2"/>
    <n v="1"/>
  </r>
  <r>
    <s v="DATOS"/>
    <x v="32"/>
    <s v="»7000-"/>
    <s v="Delegatura para la Protección de Datos"/>
    <n v="3"/>
    <s v="7000-1-2"/>
    <s v="7000-1"/>
    <x v="1"/>
    <s v="Operativo"/>
    <s v="N/A"/>
    <s v="N/A"/>
    <s v="N/A"/>
    <s v="N/A"/>
    <s v="N/A"/>
    <s v="N/A"/>
    <s v="Iniciar 1000 investigaciones y/o actuaciones administrativas, en etapa preliminar, (órdenes o formulaciones de cargos) con base en la información obtenida de los informes SISI. (Relación en Excel de 1000 actuaciones administrativas iniciadas en etapa preliminar sobre posibles violaciones de régimen de Protección de Datos Personales)"/>
    <n v="0.3"/>
    <n v="2.7E-2"/>
    <n v="1000"/>
    <s v="Numérica"/>
    <s v="# de investigaciones administrativas iniciadas /1000 investigaciones administrativas a iniciar"/>
    <d v="2023-02-01T00:00:00"/>
    <d v="2023-12-29T00:00:00"/>
    <s v="»7000-Delegatura para la Protección de Datos"/>
    <x v="0"/>
    <s v="Cumplida"/>
    <n v="1"/>
    <s v="Se iniciaron 1.130 investigaciones yo actuaciones administrativas en etapa preliminar con base en la información obtenida de los informes SISI."/>
    <d v="2023-12-19T00:00:00"/>
    <n v="1"/>
    <s v="Se valida avance de la actividad, se evidencia en los soportes el listado de actuaciones con la relación de radicados."/>
    <d v="2023-12-29T00:00:00"/>
    <s v="SI"/>
    <n v="1"/>
    <n v="2.7E-2"/>
    <n v="1"/>
  </r>
  <r>
    <s v="DATOS"/>
    <x v="32"/>
    <s v="»7000-"/>
    <s v="Delegatura para la Protección de Datos"/>
    <n v="3"/>
    <s v="7000-1-3"/>
    <s v="7000-1"/>
    <x v="1"/>
    <s v="Operativo"/>
    <s v="N/A"/>
    <s v="N/A"/>
    <s v="N/A"/>
    <s v="N/A"/>
    <s v="N/A"/>
    <s v="N/A"/>
    <s v="Realizar un estudio de seguridad con base en la información obtenida del SISI, (Estudio de seguridad presentado al despacho de la Delegatura para la Protección de Datos Personales)"/>
    <n v="0.35"/>
    <n v="3.15E-2"/>
    <n v="1"/>
    <s v="Numérica"/>
    <s v="# de estudios de seguridad realizados /1 estudio de seguridad a realizar"/>
    <d v="2023-06-30T00:00:00"/>
    <d v="2023-12-29T00:00:00"/>
    <s v="»7000-Delegatura para la Protección de Datos"/>
    <x v="0"/>
    <s v="Cumplida"/>
    <n v="1"/>
    <s v="Se realizó el Estudio de Medidas de Seguridad en el Tratamiento de Datos Personales. "/>
    <d v="2023-07-06T00:00:00"/>
    <n v="1"/>
    <s v="Se valida cumplimiento de la actividad, se evidencia en los soportes estudio de medidas de seguridad en el tratamiento de datos personales"/>
    <d v="2023-07-06T00:00:00"/>
    <s v="SI"/>
    <n v="1"/>
    <n v="3.15E-2"/>
    <n v="1"/>
  </r>
  <r>
    <s v="DATOS"/>
    <x v="32"/>
    <s v="»7000-"/>
    <s v="Delegatura para la Protección de Datos"/>
    <n v="3"/>
    <s v="7000-2"/>
    <s v="7000-2"/>
    <x v="0"/>
    <s v="Innovador"/>
    <s v="Potenciar el reconocimiento de la SIC a nivel Internacional y Nacional"/>
    <s v="10-Indicadores"/>
    <s v="NO"/>
    <s v="  4»Fortalecimiento de la protección de datos personales a nivel  nacional"/>
    <s v=" 1. Planeación Institucional"/>
    <s v=" 2- Gasto público "/>
    <s v="Estrategia de prevención a sujetos obligados, previo análisis de los incidentes de seguridad reportados en materia de Protección de Datos Personales, realizada (Informe final con las conclusiones de los informes y las mesas de trabajo)"/>
    <n v="0.09"/>
    <m/>
    <n v="1"/>
    <s v="Numérica"/>
    <s v="# de estrategias de prevención realizadas /1 estrategia de prevención a realizar"/>
    <d v="2023-02-01T00:00:00"/>
    <d v="2023-12-29T00:00:00"/>
    <s v="»7000-Delegatura para la Protección de Datos"/>
    <x v="0"/>
    <s v="Cumplida"/>
    <n v="1"/>
    <s v="Se realizó un informe final con las conclusiones de los informes y mesas de trabajo realizadas"/>
    <d v="2023-12-18T00:00:00"/>
    <n v="1"/>
    <s v="Se valida cumplimiento del producto, se evidencia en el soporte informe final de mesas de trabajo incidencias de seguridad."/>
    <d v="2023-12-18T00:00:00"/>
    <s v="SI"/>
    <s v="NA"/>
    <n v="0.09"/>
    <m/>
  </r>
  <r>
    <s v="DATOS"/>
    <x v="32"/>
    <s v="»7000-"/>
    <s v="Delegatura para la Protección de Datos"/>
    <n v="3"/>
    <s v="7000-2-1"/>
    <s v="7000-2"/>
    <x v="1"/>
    <s v="Innovador"/>
    <s v="N/A"/>
    <s v="N/A"/>
    <s v="N/A"/>
    <s v="N/A"/>
    <s v="N/A"/>
    <s v="N/A"/>
    <s v="Realizar dos informes de evaluación sobre los incidentes de seguridad reportados durante el primer y segundo semestre (Dos informes de incidentes de seguridad presentados a la Dirección de Investigación de Protección de Datos Personales)"/>
    <n v="0.3"/>
    <n v="2.7E-2"/>
    <n v="2"/>
    <s v="Numérica"/>
    <s v="# de informes realizados/2 informes a realizar"/>
    <d v="2023-02-01T00:00:00"/>
    <d v="2023-10-27T00:00:00"/>
    <s v="»7000-Delegatura para la Protección de Datos"/>
    <x v="0"/>
    <s v="Cumplida"/>
    <n v="1"/>
    <s v="Se realizó el segundo informe de incidentes de seguridad 2015-2023"/>
    <d v="2023-10-15T00:00:00"/>
    <n v="1"/>
    <s v="Se valida cumplimiento de la actividad, se evidencia en los soportes del segundo informe incidentes de seguridad."/>
    <d v="2023-10-15T00:00:00"/>
    <s v="SI"/>
    <n v="1"/>
    <n v="2.7E-2"/>
    <n v="1"/>
  </r>
  <r>
    <s v="DATOS"/>
    <x v="32"/>
    <s v="»7000-"/>
    <s v="Delegatura para la Protección de Datos"/>
    <n v="3"/>
    <s v="7000-2-2"/>
    <s v="7000-2"/>
    <x v="1"/>
    <s v="Innovador"/>
    <s v="N/A"/>
    <s v="N/A"/>
    <s v="N/A"/>
    <s v="N/A"/>
    <s v="N/A"/>
    <s v="N/A"/>
    <s v="Realizar dos mesas de trabajo con los sujetos obligados, durante el primer y segundo semestre (Dos actas sobre las mesas de trabajo realizadas)"/>
    <n v="0.3"/>
    <n v="2.7E-2"/>
    <n v="2"/>
    <s v="Numérica"/>
    <s v="# de mesas de trabajo realizadas/2 de mesas de trabajo a realizar"/>
    <d v="2023-02-01T00:00:00"/>
    <d v="2023-12-15T00:00:00"/>
    <s v="»7000-Delegatura para la Protección de Datos"/>
    <x v="0"/>
    <s v="Cumplida"/>
    <n v="1"/>
    <s v="Se realizó 2 mesas de trabajo:_x000a_1. Mesa de trabajo de incidentes de seguridad  llevada a cabo en el eje cafetero el 16 de noviembre, con funcionarios de diferentes Entidades. _x000a_2. Mesa de trabajo de incidentes de seguridad en el sector salud. agendada el 13 de diciembre y por temas de agenda se  realizó el 18 de diciembre con las Entidades afiliadas a ACEMI. "/>
    <d v="2023-12-18T00:00:00"/>
    <n v="1"/>
    <s v="Se valida el cumplimiento de la actividad, se evidencia en los soportes las actas de mesas de trabajo &quot;Medidas de seguridad e incidentes de seguridad&quot;."/>
    <d v="2023-12-18T00:00:00"/>
    <s v="SI"/>
    <n v="1"/>
    <n v="2.7E-2"/>
    <n v="1"/>
  </r>
  <r>
    <s v="DATOS"/>
    <x v="32"/>
    <s v="»7000-"/>
    <s v="Delegatura para la Protección de Datos"/>
    <n v="3"/>
    <s v="7000-2-3"/>
    <s v="7000-2"/>
    <x v="1"/>
    <s v="Innovador"/>
    <s v="N/A"/>
    <s v="N/A"/>
    <s v="N/A"/>
    <s v="N/A"/>
    <s v="N/A"/>
    <s v="N/A"/>
    <s v="Realizar un informe final con conclusiones, recomendaciones y lecciones aprendidas (Informe final presentado a la Dirección de Investigación de Protección de Datos Personales)"/>
    <n v="0.4"/>
    <n v="3.5999999999999997E-2"/>
    <n v="1"/>
    <s v="Numérica"/>
    <s v="# de informes realizados/1 informes a realizar"/>
    <d v="2023-12-15T00:00:00"/>
    <d v="2023-12-29T00:00:00"/>
    <s v="»7000-Delegatura para la Protección de Datos"/>
    <x v="0"/>
    <s v="Cumplida"/>
    <n v="1"/>
    <s v="Se realizó informe final con conclusiones de las mesas de trabajo realizadas. "/>
    <d v="2023-12-18T00:00:00"/>
    <n v="1"/>
    <s v="Se valida cumplimiento de la actividad, se evidencia en el soporte informe final de mesas de trabajo incidentes de seguridad 2023."/>
    <d v="2023-12-18T00:00:00"/>
    <s v="SI"/>
    <n v="1"/>
    <n v="3.5999999999999997E-2"/>
    <n v="1"/>
  </r>
  <r>
    <s v="DATOS"/>
    <x v="32"/>
    <s v="»7000-"/>
    <s v="Delegatura para la Protección de Datos"/>
    <n v="3"/>
    <s v="7000-3"/>
    <s v="7000-3"/>
    <x v="0"/>
    <s v="Innovador"/>
    <s v="Potenciar el reconocimiento de la SIC a nivel Internacional y Nacional"/>
    <s v="10-Indicadores"/>
    <s v="NO"/>
    <s v="  4»Fortalecimiento de la protección de datos personales a nivel  nacional"/>
    <s v=" 1. Planeación Institucional"/>
    <s v=" 2- Gasto público "/>
    <s v="Estrategia de verificación y cumplimiento a sujetos obligados realizada, respecto de las decisiones impartidas,  (Informe final (diagnóstico)con las conclusiones de los informes)"/>
    <n v="0.09"/>
    <m/>
    <n v="1"/>
    <s v="Numérica"/>
    <s v="# de estrategias realizadas / 1 estrategia a realizar"/>
    <d v="2023-02-01T00:00:00"/>
    <d v="2023-12-29T00:00:00"/>
    <s v="»7000-Delegatura para la Protección de Datos"/>
    <x v="0"/>
    <s v="Cumplida"/>
    <n v="1"/>
    <s v="Se realizó informe final con las conclusiones de los informes realizados"/>
    <d v="2023-12-29T00:00:00"/>
    <n v="1"/>
    <s v="Se valida cumplimiento del producto, se evidencia en el soporte informe final estrategia de verificación y cumplimiento a sujetos obligados respecto de las decisiones impartidas."/>
    <d v="2023-12-29T00:00:00"/>
    <s v="SI"/>
    <s v="NA"/>
    <n v="0.09"/>
    <m/>
  </r>
  <r>
    <s v="DATOS"/>
    <x v="32"/>
    <s v="»7000-"/>
    <s v="Delegatura para la Protección de Datos"/>
    <n v="3"/>
    <s v="7000-3-1"/>
    <s v="7000-3"/>
    <x v="1"/>
    <s v="Innovador"/>
    <s v="N/A"/>
    <s v="N/A"/>
    <s v="N/A"/>
    <s v="N/A"/>
    <s v="N/A"/>
    <s v="N/A"/>
    <s v="Realizar un informe respecto de las órdenes impartidas, de la ley 1266 de 2008 (Informe final/único entregable)"/>
    <n v="0.3"/>
    <n v="2.7E-2"/>
    <n v="1"/>
    <s v="Numérica"/>
    <s v="# de informes realizados/1 informe a realizar"/>
    <d v="2023-02-01T00:00:00"/>
    <d v="2023-07-31T00:00:00"/>
    <s v="»7000-Delegatura para la Protección de Datos"/>
    <x v="3"/>
    <s v="Cumplida"/>
    <n v="1"/>
    <s v="Se realizó el informe de monitoreo Ley 1266 de 2008 &quot;Estudio de conductas reiteradas de los colectores de cartera según órdenes impartidas en 2022&quot;"/>
    <d v="2023-06-06T00:00:00"/>
    <n v="1"/>
    <s v="Se valida cumplimiento de la actividad. Se evidencia en los soportes informe de monitoreo Ley 1266 de 2008"/>
    <d v="2023-06-06T00:00:00"/>
    <s v="SI"/>
    <n v="1"/>
    <n v="2.7E-2"/>
    <n v="1"/>
  </r>
  <r>
    <s v="DATOS"/>
    <x v="32"/>
    <s v="»7000-"/>
    <s v="Delegatura para la Protección de Datos"/>
    <n v="3"/>
    <s v="7000-3-2"/>
    <s v="7000-3"/>
    <x v="1"/>
    <s v="Innovador"/>
    <s v="N/A"/>
    <s v="N/A"/>
    <s v="N/A"/>
    <s v="N/A"/>
    <s v="N/A"/>
    <s v="N/A"/>
    <s v="Realizar un informe respecto de las órdenes impartidas, de la ley 1581 de 2012 (Informe final/único entregable)"/>
    <n v="0.3"/>
    <n v="2.7E-2"/>
    <n v="1"/>
    <s v="Numérica"/>
    <s v="# de informes realizados/1 informe a realizar"/>
    <d v="2023-08-01T00:00:00"/>
    <d v="2023-12-29T00:00:00"/>
    <s v="»7000-Delegatura para la Protección de Datos"/>
    <x v="0"/>
    <s v="Cumplida"/>
    <n v="1"/>
    <s v="Se realizó informe respecto a las ordenes impartidas de la Ley 1581 de 2012."/>
    <d v="2023-08-31T00:00:00"/>
    <n v="1"/>
    <s v="Se valida cumplimiento de la actividad, se evidencia en los soportes informe respecto de las órdenes impartidas de la Ley 1581"/>
    <d v="2023-08-31T00:00:00"/>
    <s v="SI"/>
    <n v="1"/>
    <n v="2.7E-2"/>
    <n v="1"/>
  </r>
  <r>
    <s v="DATOS"/>
    <x v="32"/>
    <s v="»7000-"/>
    <s v="Delegatura para la Protección de Datos"/>
    <n v="3"/>
    <s v="7000-3-3"/>
    <s v="7000-3"/>
    <x v="1"/>
    <s v="Innovador"/>
    <s v="N/A"/>
    <s v="N/A"/>
    <s v="N/A"/>
    <s v="N/A"/>
    <s v="N/A"/>
    <s v="N/A"/>
    <s v="Realizar un informe de las conductas reiteradas vulneradoras del derecho de habeas data por los sujetos obligados (Informe final/único entregable)"/>
    <n v="0.4"/>
    <n v="3.5999999999999997E-2"/>
    <n v="1"/>
    <s v="Numérica"/>
    <s v="# de informes realizados/1 informe a realizar"/>
    <d v="2023-02-01T00:00:00"/>
    <d v="2023-12-29T00:00:00"/>
    <s v="»7000-Delegatura para la Protección de Datos"/>
    <x v="0"/>
    <s v="Cumplida"/>
    <n v="1"/>
    <s v="Se realizó informe con el estudio de las conductas reiteradas por parte de la sociedad RED INSTANTIC SAS"/>
    <d v="2023-11-30T00:00:00"/>
    <n v="1"/>
    <s v="Se valida el cumplimiento de la actividad, se evidencia en el soporte el informe de conductas reiteradas"/>
    <d v="2023-11-30T00:00:00"/>
    <s v="SI"/>
    <n v="1"/>
    <n v="3.5999999999999997E-2"/>
    <n v="1"/>
  </r>
  <r>
    <s v="DATOS"/>
    <x v="32"/>
    <s v="»7000-"/>
    <s v="Delegatura para la Protección de Datos"/>
    <n v="3"/>
    <s v="7000-4"/>
    <s v="7000-4"/>
    <x v="0"/>
    <s v="Innovador"/>
    <s v="Fortalecer e implementar herramientas tecnológicas para identificar y atender las nuevas demandas que están surgiendo en la ciudadanía"/>
    <s v="5-CONPES"/>
    <s v="NO"/>
    <s v="  4»Fortalecimiento de la protección de datos personales a nivel  nacional"/>
    <s v=" 11.Gobierno digital"/>
    <s v=" 13-PTEP - Participación ciudadana y rendición de cuentas"/>
    <s v="Procesos de armonización normativa en materia de protección de datos, con diferentes regiones económicas para incrementar el comercio electrónico de Colombia nivel global, CONPES 4012, realizadas (Plan de trabajo ejecutado/único entregable)"/>
    <n v="0.09"/>
    <m/>
    <n v="2"/>
    <s v="Numérica"/>
    <s v="# de procesos de armonización realizados/2 proceso de armonización a realizar"/>
    <d v="2023-02-01T00:00:00"/>
    <d v="2023-11-30T00:00:00"/>
    <s v="7000-Delegatura para la Protección de Datos Personales"/>
    <x v="0"/>
    <s v="Cumplida"/>
    <n v="1"/>
    <s v="Se ejecutó el plan de trabajo del CONPES 4012 y se inicio la actuación administrativa del plan estrategico. "/>
    <d v="2023-06-13T00:00:00"/>
    <n v="1"/>
    <s v="Se valida cumplimiento del producto, se evidencia en los soportesel procesos de armonización normativa en materia de protección de datos."/>
    <d v="2023-09-18T00:00:00"/>
    <s v="SI"/>
    <s v="NA"/>
    <n v="0.09"/>
    <m/>
  </r>
  <r>
    <s v="DATOS"/>
    <x v="32"/>
    <s v="»7000-"/>
    <s v="Delegatura para la Protección de Datos"/>
    <n v="3"/>
    <s v="7000-4-1"/>
    <s v="7000-4"/>
    <x v="1"/>
    <s v="Innovador"/>
    <s v="N/A"/>
    <s v="N/A"/>
    <s v="N/A"/>
    <s v="N/A"/>
    <s v="N/A"/>
    <s v="N/A"/>
    <s v="Identificar los principales documentos internacionales sobre protección de datos y comercio electrónico, de entidades como: ONU, OEA,UE, RIPD, APEC, OCDE, OMC, entre otros (Informe sobre documentos de organizaciones internacionales, etc)"/>
    <n v="0.3"/>
    <n v="2.7E-2"/>
    <n v="1"/>
    <s v="Numérica"/>
    <s v="# de identificación de principales documentos realizadas / 1 identificación de principales documentos a realizar "/>
    <d v="2023-02-01T00:00:00"/>
    <d v="2023-04-03T00:00:00"/>
    <s v="7000-Delegatura para la Protección de Datos Personales"/>
    <x v="2"/>
    <s v="Cumplida"/>
    <n v="1"/>
    <s v="Se elaboró un documento con la identificación los principales documentos internacionales sobre protección de datos y comercio electrónico, de entidades como: ONU, OEA, UE, RIPD, APEC, OCDE, OMC, entre otros. "/>
    <d v="2023-04-03T00:00:00"/>
    <n v="1"/>
    <s v="Se valida cumplimiento de la actividad. Se evidencia en los soportes informe de identificación de los principales documentos internacionales sobre protección de datos y comercio electrónico de diferentes entidades. "/>
    <d v="2023-04-03T00:00:00"/>
    <s v="SI"/>
    <n v="1"/>
    <n v="2.7E-2"/>
    <n v="1"/>
  </r>
  <r>
    <s v="DATOS"/>
    <x v="32"/>
    <s v="»7000-"/>
    <s v="Delegatura para la Protección de Datos"/>
    <n v="3"/>
    <s v="7000-4-2"/>
    <s v="7000-4"/>
    <x v="1"/>
    <s v="Innovador"/>
    <s v="N/A"/>
    <s v="N/A"/>
    <s v="N/A"/>
    <s v="N/A"/>
    <s v="N/A"/>
    <s v="N/A"/>
    <s v="Análisis de documentos para establecer si la lesgilación colombiana es consistente con los principales requerimientos de dichos documentos. (Check list de verificación y cumplimiento de estándares)"/>
    <n v="0.3"/>
    <n v="2.7E-2"/>
    <n v="1"/>
    <s v="Numérica"/>
    <s v="# de análisis realizados / 1 análisis a realizar"/>
    <d v="2023-04-03T00:00:00"/>
    <d v="2023-07-31T00:00:00"/>
    <s v="7000-Delegatura para la Protección de Datos Personales"/>
    <x v="3"/>
    <s v="Cumplida"/>
    <n v="1"/>
    <s v="Se realizó análisis de los documentos identificados y verificación del cumplimiento de los estándares. "/>
    <d v="2023-07-31T00:00:00"/>
    <n v="1"/>
    <s v="SE valida cumplimiento de la actividad, se evidencia en los soportes chek list d ellos documentos identificados "/>
    <d v="2023-07-31T00:00:00"/>
    <s v="SI"/>
    <n v="1"/>
    <n v="2.7E-2"/>
    <n v="1"/>
  </r>
  <r>
    <s v="DATOS"/>
    <x v="32"/>
    <s v="»7000-"/>
    <s v="Delegatura para la Protección de Datos"/>
    <n v="3"/>
    <s v="7000-4-3"/>
    <s v="7000-4"/>
    <x v="1"/>
    <s v="Innovador"/>
    <s v="N/A"/>
    <s v="N/A"/>
    <s v="N/A"/>
    <s v="N/A"/>
    <s v="N/A"/>
    <s v="N/A"/>
    <s v="Informe final con recomendaciones conforme al análisis de los documentos identificados (Informe final)"/>
    <n v="0.3"/>
    <n v="2.7E-2"/>
    <n v="1"/>
    <s v="Numérica"/>
    <s v="# de informes realizados/1 informe a realizar"/>
    <d v="2023-08-01T00:00:00"/>
    <d v="2023-11-30T00:00:00"/>
    <s v="7000-Delegatura para la Protección de Datos Personales"/>
    <x v="0"/>
    <s v="Cumplida"/>
    <n v="1"/>
    <s v="Se realizó informe final con las recomendaciones, donde se detrmino la necesidad de una reforma a la Ley 1581 de 2012."/>
    <d v="2023-11-29T00:00:00"/>
    <n v="1"/>
    <s v="Se valida el cumplimiento de la actividad, se evidencia en el soporte el informe final con recomendaciones conforme al análisis de documentos identificados."/>
    <d v="2023-11-29T00:00:00"/>
    <s v="SI"/>
    <n v="1"/>
    <n v="2.7E-2"/>
    <n v="1"/>
  </r>
  <r>
    <s v="DATOS"/>
    <x v="32"/>
    <s v="»7000-"/>
    <s v="Delegatura para la Protección de Datos"/>
    <n v="3"/>
    <s v="7000-4-4"/>
    <s v="7000-4"/>
    <x v="1"/>
    <s v="Innovador"/>
    <s v="N/A"/>
    <s v="N/A"/>
    <s v="N/A"/>
    <s v="N/A"/>
    <s v="N/A"/>
    <s v="N/A"/>
    <s v="Realizar una actuación administrativa con base en la información obtenida de las reuniónes sostenidas con otras autoridades de protección de datos personales y actuaciones preliminares pertinentes. "/>
    <n v="0.1"/>
    <n v="8.9999999999999993E-3"/>
    <n v="1"/>
    <s v="Numérica"/>
    <s v="# de actuaciones administrativas realizadas / 1 actuación administrativa realizada"/>
    <d v="2023-10-01T00:00:00"/>
    <d v="2023-11-30T00:00:00"/>
    <s v="7000-Delegatura para la Protección de Datos Personales"/>
    <x v="0"/>
    <s v="Cumplida"/>
    <n v="1"/>
    <s v="Se inicio una actuación administrativa en conjunto con la RIPD  a la sociedad OPENAI OPCO, LLC."/>
    <d v="2023-06-13T00:00:00"/>
    <n v="1"/>
    <s v="Se valida el cumplimiento de la actividad, se evidencia en el soportes la actuación administrativa por parte del área"/>
    <d v="2023-09-18T00:00:00"/>
    <s v="SI"/>
    <n v="1"/>
    <n v="8.9999999999999993E-3"/>
    <n v="1"/>
  </r>
  <r>
    <s v="DATOS"/>
    <x v="32"/>
    <s v="»7000-"/>
    <s v="Delegatura para la Protección de Datos"/>
    <n v="3"/>
    <s v="7000-5"/>
    <s v="7000-5"/>
    <x v="0"/>
    <s v="Innovador"/>
    <s v="Aumentar la asignación presupuestal para mejorar, cambiar o actualizar el sistema de trámites de la entidad"/>
    <s v="2-Analítica Institucional - Estadísticas"/>
    <s v="SI"/>
    <s v="  4»Fortalecimiento de la protección de datos personales a nivel  nacional"/>
    <s v=" 2. Gestión presupuestal y eficiencia del gasto público"/>
    <s v=" 18- Mantenimiento Servicio Tecnológico"/>
    <s v="Prueba de concepto, donde se indique la viabilidad técnica o posibles escenarios para la implementación del registro de Entidades Subordinadas y extranjeras en el sistema de trámites, realizada (informe de resultados de la prueba de concepto y plan de trabajo/único entregable) "/>
    <n v="0.09"/>
    <m/>
    <n v="1"/>
    <s v="Numérica"/>
    <s v="# de pruebas de concepto realizadas/1 prueba de concepto a realizar"/>
    <d v="2023-02-01T00:00:00"/>
    <d v="2023-12-07T00:00:00"/>
    <s v="»7000-Delegatura para la Protección de Datos, »20-Oficina de Tecnología e Informática"/>
    <x v="0"/>
    <s v="Cumplida"/>
    <n v="1"/>
    <s v="Se realizó informe de resultado de las pruebas de concepto y definición del plan de trabajo"/>
    <d v="2023-12-07T00:00:00"/>
    <n v="1"/>
    <s v="Se valida cumplimiento del producto, se evidencia en el soporte documento en PDF con aprobación de la pruebas de concepto."/>
    <d v="2023-12-07T00:00:00"/>
    <s v="SI"/>
    <s v="NA"/>
    <n v="0.09"/>
    <m/>
  </r>
  <r>
    <s v="DATOS"/>
    <x v="32"/>
    <s v="»7000-"/>
    <s v="Delegatura para la Protección de Datos"/>
    <n v="3"/>
    <s v="7000-5-1"/>
    <s v="7000-5"/>
    <x v="1"/>
    <s v="Innovador"/>
    <s v="N/A"/>
    <s v="N/A"/>
    <s v="N/A"/>
    <s v="N/A"/>
    <s v="N/A"/>
    <s v="N/A"/>
    <s v="Realizar escenarios para la ejecución de la prueba de concepto (Documento de alcance de la prueba de concepto/ único entregable)"/>
    <n v="0.3"/>
    <n v="2.7E-2"/>
    <n v="1"/>
    <s v="Numérica"/>
    <s v="# de escenarios para la ejecución de la prueba de concepto realizados/1 escenario para la ejecución de la prueba de concepto a realizar"/>
    <d v="2023-02-01T00:00:00"/>
    <d v="2023-04-28T00:00:00"/>
    <s v="»7000-Delegatura para la Protección de Datos, »20-Oficina de Tecnología e Informática"/>
    <x v="2"/>
    <s v="Cumplida"/>
    <n v="1"/>
    <s v="Se realizó el informe &quot;Registro entidades subordinadas y extranjeras en el sistema de trámites - Pruebas de concepto&quot;. En el cual, se detalla los escenarios y resultados de la prueba de concepto realizadas para el registro de entidades subordinadas y extranjeras en el sistema de trámites"/>
    <d v="2023-04-28T00:00:00"/>
    <n v="1"/>
    <s v="Se valida cumplimiento de la actividad. Se evidencia en los soportes informe  &quot;Registro de entidades subordinadas y extranjeras en el sistema de trámites-pruebas de concepto&quot;"/>
    <d v="2023-04-28T00:00:00"/>
    <s v="SI"/>
    <n v="1"/>
    <n v="2.7E-2"/>
    <n v="1"/>
  </r>
  <r>
    <s v="DATOS"/>
    <x v="32"/>
    <s v="»7000-"/>
    <s v="Delegatura para la Protección de Datos"/>
    <n v="3"/>
    <s v="7000-5-2"/>
    <s v="7000-5"/>
    <x v="1"/>
    <s v="Innovador"/>
    <s v="N/A"/>
    <s v="N/A"/>
    <s v="N/A"/>
    <s v="N/A"/>
    <s v="N/A"/>
    <s v="N/A"/>
    <s v="Ejecutar pruebas de concepto (informe de resultados de la prueba de concepto/único entregable)"/>
    <n v="0.4"/>
    <n v="3.5999999999999997E-2"/>
    <n v="1"/>
    <s v="Numérica"/>
    <s v="# de pruebas de concepto ejecutadas/1 prueba de concepto a ejecutar"/>
    <d v="2023-05-02T00:00:00"/>
    <d v="2023-09-29T00:00:00"/>
    <s v="»7000-Delegatura para la Protección de Datos, »20-Oficina de Tecnología e Informática"/>
    <x v="3"/>
    <s v="Cumplida"/>
    <n v="1"/>
    <s v="Se realizó informe de resultado de las pruebas de concepto "/>
    <d v="2023-09-29T00:00:00"/>
    <n v="1"/>
    <s v="Se valida cumplimiento de la actividad. Se evidencia en los soportes informe de resultados de la prueba de concepto. "/>
    <d v="2023-09-29T00:00:00"/>
    <s v="SI"/>
    <n v="1"/>
    <n v="3.5999999999999997E-2"/>
    <n v="1"/>
  </r>
  <r>
    <s v="DATOS"/>
    <x v="32"/>
    <s v="»7000-"/>
    <s v="Delegatura para la Protección de Datos"/>
    <n v="3"/>
    <s v="7000-5-3"/>
    <s v="7000-5"/>
    <x v="1"/>
    <s v="Innovador"/>
    <s v="N/A"/>
    <s v="N/A"/>
    <s v="N/A"/>
    <s v="N/A"/>
    <s v="N/A"/>
    <s v="N/A"/>
    <s v="Definir hoja de ruta conforme los resultados (Plan de trabajo /único entregable)"/>
    <n v="0.3"/>
    <n v="2.7E-2"/>
    <n v="1"/>
    <s v="Numérica"/>
    <s v="# de hojas de ruta definidas/1 hoja de ruta a definir"/>
    <d v="2023-10-02T00:00:00"/>
    <d v="2023-12-07T00:00:00"/>
    <s v="»7000-Delegatura para la Protección de Datos, »20-Oficina de Tecnología e Informática"/>
    <x v="0"/>
    <s v="Cumplida"/>
    <n v="1"/>
    <s v="Se realizó informe de resultado de las pruebas de concepto y definición del plan de trabajo"/>
    <d v="2023-12-07T00:00:00"/>
    <n v="1"/>
    <s v="Se valida el cumplimiento de la actividad, se evidencia en el soporte documento en PDF definiciión de hoja de ruta conforme a los resultados."/>
    <d v="2023-12-07T00:00:00"/>
    <s v="SI"/>
    <n v="1"/>
    <n v="2.7E-2"/>
    <n v="1"/>
  </r>
  <r>
    <s v="DATOS"/>
    <x v="32"/>
    <s v="»7000-"/>
    <s v="Delegatura para la Protección de Datos"/>
    <n v="3"/>
    <s v="7000-6"/>
    <s v="7000-6"/>
    <x v="0"/>
    <s v="Operativo"/>
    <s v="Incrementar las actividades de difusión y pedagogía en el marco de las funciones de la SIC, para empoderar a usuarios y consumidores. "/>
    <s v="4-Caracterización Grupos de Valor"/>
    <s v="SI"/>
    <s v="  4»Fortalecimiento de la protección de datos personales a nivel  nacional"/>
    <s v=" 8. Servicio al ciudadano"/>
    <s v=" 13-PTEP - Participación ciudadana y rendición de cuentas"/>
    <s v="Eventos virtuales en temas relacionados con datos personales, realizados (Fotografías del evento/único entregable)"/>
    <n v="0.08"/>
    <m/>
    <n v="2"/>
    <s v="Numérica"/>
    <s v="# de eventos virtuales realizados/ 2 eventos virtuales a realizar"/>
    <d v="2023-01-02T00:00:00"/>
    <d v="2023-07-31T00:00:00"/>
    <s v="»7000-Delegatura para la Protección de Datos, »73-Grupo de Comunicación"/>
    <x v="3"/>
    <s v="Cumplida"/>
    <n v="1"/>
    <s v="Se realizó el X Congreso internacional de Protección de Datos Personales"/>
    <d v="2023-07-28T00:00:00"/>
    <n v="1"/>
    <s v="Se valida cumplimiento del producto. Se evidencia captura de pantalla de la realización de dos eventos"/>
    <d v="2023-07-28T00:00:00"/>
    <s v="SI"/>
    <s v="NA"/>
    <n v="0.08"/>
    <m/>
  </r>
  <r>
    <s v="DATOS"/>
    <x v="32"/>
    <s v="»7000-"/>
    <s v="Delegatura para la Protección de Datos"/>
    <n v="3"/>
    <s v="7000-6-1"/>
    <s v="7000-6"/>
    <x v="1"/>
    <s v="Operativo"/>
    <s v="N/A"/>
    <s v="N/A"/>
    <s v="N/A"/>
    <s v="N/A"/>
    <s v="N/A"/>
    <s v="N/A"/>
    <s v="Solicitar publicación de la fecha del evento en el calendario de eventos de la entidad  al Grupo de Comunicaciones (captura de pantalla de la publicación de la fecha del evento / único entregable)"/>
    <n v="0.2"/>
    <n v="1.6E-2"/>
    <n v="2"/>
    <s v="Numérica"/>
    <s v="# de capturas de pantalla de la publicación del evento en el calendario /2 publicación en el calendario"/>
    <d v="2023-01-02T00:00:00"/>
    <d v="2023-01-31T00:00:00"/>
    <s v="»7000-Delegatura para la Protección de Datos"/>
    <x v="1"/>
    <s v="Cumplida"/>
    <n v="1"/>
    <s v="Se adjunta como soporte solicitud y publicación de dos eventos, se aclara que el segundo evento no se ha publicado en la página de acuerdo a lo dicho por OSCAE que aún no se puede publicar. "/>
    <d v="2023-03-31T00:00:00"/>
    <n v="1"/>
    <s v="Se valida cumplimiento de la actividad se evidencia en los soportes correos electrónicos enviados al grupo de comunicaciones solicitando la publicación de los eventos en la página de la entidad. Las fechas de los correos son del 20 y 30 de enero de 2023"/>
    <d v="2023-01-30T00:00:00"/>
    <s v="SI"/>
    <n v="1"/>
    <n v="1.6E-2"/>
    <n v="1"/>
  </r>
  <r>
    <s v="DATOS"/>
    <x v="32"/>
    <s v="»7000-"/>
    <s v="Delegatura para la Protección de Datos"/>
    <n v="3"/>
    <s v="7000-6-2"/>
    <s v="7000-6"/>
    <x v="1"/>
    <s v="Operativo"/>
    <s v="N/A"/>
    <s v="N/A"/>
    <s v="N/A"/>
    <s v="N/A"/>
    <s v="N/A"/>
    <s v="N/A"/>
    <s v="Diligenciar check list del evento con la fecha definitiva igual a la publicada en el  calendario de eventos (documento de check list para la realización del evento / único entregable)"/>
    <n v="0.25"/>
    <n v="0.02"/>
    <n v="2"/>
    <s v="Numérica"/>
    <s v="# de check list diligenciados / 2 check list a diligenciar"/>
    <d v="2023-01-02T00:00:00"/>
    <d v="2023-06-01T00:00:00"/>
    <s v="»7000-Delegatura para la Protección de Datos"/>
    <x v="2"/>
    <s v="Cumplida"/>
    <n v="1"/>
    <s v="Se diligenció el check list para la realización del &quot;Congreso Internacional de la Protección de Datos Personales&quot; que se realizará el 28 de julio."/>
    <d v="2023-06-01T00:00:00"/>
    <n v="1"/>
    <s v="Se valida cumplimiento de la actividad, se evidencia para este seguimiento el segundo check list diligenciado para la realización del evento &quot;Congreso internacional de la protección de Datos Personales&quot; a realizarse el 28 de julio de 2023"/>
    <d v="2023-06-01T00:00:00"/>
    <s v="SI"/>
    <n v="1"/>
    <n v="0.02"/>
    <n v="1"/>
  </r>
  <r>
    <s v="DATOS"/>
    <x v="32"/>
    <s v="»7000-"/>
    <s v="Delegatura para la Protección de Datos"/>
    <n v="3"/>
    <s v="7000-6-3"/>
    <s v="7000-6"/>
    <x v="1"/>
    <s v="Operativo"/>
    <s v="N/A"/>
    <s v="N/A"/>
    <s v="N/A"/>
    <s v="N/A"/>
    <s v="N/A"/>
    <s v="N/A"/>
    <s v="Elaborar y enviar agenda definitiva para ser publicada (correo electrónico con agenda definitiva / único entregable)"/>
    <n v="0.25"/>
    <n v="0.02"/>
    <n v="2"/>
    <s v="Numérica"/>
    <s v="# de agendas definitivas elaboradas y enviadas / 2 agenda a elaborar y enviar"/>
    <d v="2023-01-02T00:00:00"/>
    <d v="2023-07-14T00:00:00"/>
    <s v="»7000-Delegatura para la Protección de Datos"/>
    <x v="3"/>
    <s v="Cumplida"/>
    <n v="1"/>
    <s v="Se envió para publicación la agenda definitiva del congreso. "/>
    <d v="2023-07-13T00:00:00"/>
    <n v="1"/>
    <s v="Se valida cumplimiento de la actividad. Se evidencia en los soportes el envío de agenda del segundo evento"/>
    <d v="2023-07-13T00:00:00"/>
    <s v="SI"/>
    <n v="1"/>
    <n v="0.02"/>
    <n v="1"/>
  </r>
  <r>
    <s v="DATOS"/>
    <x v="32"/>
    <s v="»7000-"/>
    <s v="Delegatura para la Protección de Datos"/>
    <n v="3"/>
    <s v="7000-6-4"/>
    <s v="7000-6"/>
    <x v="2"/>
    <s v="Operativo"/>
    <s v="N/A"/>
    <s v="N/A"/>
    <s v="N/A"/>
    <s v="N/A"/>
    <s v="N/A"/>
    <s v="N/A"/>
    <s v="Publicar Agenda definitiva (Captura de pantalla de la publicación)"/>
    <n v="0"/>
    <n v="0"/>
    <n v="2"/>
    <s v="Numérica"/>
    <s v="# de agendas publicadas/2 agenda a publicar"/>
    <d v="2023-01-02T00:00:00"/>
    <d v="2023-07-18T00:00:00"/>
    <s v="»73-Grupo de Comunicación"/>
    <x v="3"/>
    <s v="Cumplida"/>
    <n v="1"/>
    <s v="Se publicó agenda definitiva  en la página oficial de la SIC. "/>
    <d v="2023-07-18T00:00:00"/>
    <n v="1"/>
    <s v="Se valida cumplimiento de la actividad. Se evidencia en los soportes publicación de las agendas de los dos eventos. "/>
    <d v="2023-07-18T00:00:00"/>
    <s v="SI"/>
    <n v="1"/>
    <n v="0"/>
    <m/>
  </r>
  <r>
    <s v="DATOS"/>
    <x v="32"/>
    <s v="»7000-"/>
    <s v="Delegatura para la Protección de Datos"/>
    <n v="3"/>
    <s v="7000-6-5"/>
    <s v="7000-6"/>
    <x v="1"/>
    <s v="Operativo"/>
    <s v="N/A"/>
    <s v="N/A"/>
    <s v="N/A"/>
    <s v="N/A"/>
    <s v="N/A"/>
    <s v="N/A"/>
    <s v="Realizar el evento (fotografías del evento realizado / único entregable)"/>
    <n v="0.3"/>
    <n v="2.4E-2"/>
    <n v="2"/>
    <s v="Numérica"/>
    <s v="# de eventos realizados / 2 Eventos a realizar"/>
    <d v="2023-01-27T00:00:00"/>
    <d v="2023-07-31T00:00:00"/>
    <s v="»73-Grupo de Comunicación, »7000-Delegatura para la Protección de Datos"/>
    <x v="3"/>
    <s v="Cumplida"/>
    <n v="1"/>
    <s v="Se realizó el X Congreso internacional de Protección de Datos Personales"/>
    <d v="2023-07-28T00:00:00"/>
    <n v="1"/>
    <s v="Se valida cumplimiento de la actividad. Se evidencia en los soportes fotografías del segundo evento realizado"/>
    <d v="2023-07-28T00:00:00"/>
    <s v="SI"/>
    <n v="1"/>
    <n v="2.4E-2"/>
    <n v="1"/>
  </r>
  <r>
    <s v="DATOS"/>
    <x v="32"/>
    <s v="»7000-"/>
    <s v="Delegatura para la Protección de Datos"/>
    <n v="3"/>
    <s v="7000-7"/>
    <s v="7000-7"/>
    <x v="0"/>
    <s v="Operativo"/>
    <s v="Incrementar las actividades de difusión y pedagogía en el marco de las funciones de la SIC, para empoderar a usuarios y consumidores. "/>
    <s v="13-Experiencia SIC"/>
    <s v="SI"/>
    <s v="  4»Fortalecimiento de la protección de datos personales a nivel  nacional"/>
    <s v=" 8. Servicio al ciudadano"/>
    <s v=" 13-PTEP - Participación ciudadana y rendición de cuentas"/>
    <s v="Capacitaciones virtuales y presenciales en temas relacionados con datos personales, realizadas (4 informes de la realización de las capacitaciones virtuales, 6 certificados y/o listas de asistencia de las capacitaciones presenciales)"/>
    <n v="0.08"/>
    <m/>
    <n v="10"/>
    <s v="Numérica"/>
    <s v="# de Capacitaciones virtuales y presenciales realizadas/10 capacitaciones virtuales y presenciales a realizar"/>
    <d v="2023-01-02T00:00:00"/>
    <d v="2023-11-30T00:00:00"/>
    <s v="»7000-Delegatura para la Protección de Datos, »73-Grupo de Comunicación"/>
    <x v="0"/>
    <s v="Cumplida"/>
    <n v="1"/>
    <s v="Se realizaron 4 informes de las capacitaciones virtuales y se relizaron 6 capacitaciones presenciales"/>
    <d v="2023-10-24T00:00:00"/>
    <n v="1"/>
    <s v="Se valida cumplimiento del prodcuto, se evidencia en los documentos soportes la realización de capacitaciones virtulaes y/o presenciales."/>
    <d v="2023-10-24T00:00:00"/>
    <s v="SI"/>
    <s v="NA"/>
    <n v="0.08"/>
    <m/>
  </r>
  <r>
    <s v="DATOS"/>
    <x v="32"/>
    <s v="»7000-"/>
    <s v="Delegatura para la Protección de Datos"/>
    <n v="3"/>
    <s v="7000-7-1"/>
    <s v="7000-7"/>
    <x v="1"/>
    <s v="Operativo"/>
    <s v="N/A"/>
    <s v="N/A"/>
    <s v="N/A"/>
    <s v="N/A"/>
    <s v="N/A"/>
    <s v="N/A"/>
    <s v="Realizar el cronograma de capacitaciones y enviar al grupo de formación (Envío de cronograma enviado)"/>
    <n v="0.25"/>
    <n v="0.02"/>
    <n v="1"/>
    <s v="Numérica"/>
    <s v="# de cronogramas entregados / 1 cronograma de capacitación enviado"/>
    <d v="2023-01-02T00:00:00"/>
    <d v="2023-03-31T00:00:00"/>
    <s v="»7000-Delegatura para la Protección de Datos"/>
    <x v="1"/>
    <s v="Cumplida"/>
    <n v="1"/>
    <s v="Se adjunta cronograma de las capacitaciones por parte de la Delegatura de Protección de datos"/>
    <s v=""/>
    <n v="1"/>
    <s v="Se valida cumplimiento de la actividad. Se evidencia en los soportes cronograma realizado de fecha 20 de enero de 2023; sin embargo no se evidencia el envío del mismo. Se sugiere al área allegar los entregables de acuerdo a la formulación realizada inicialmente para la ficha del plan de acción. Dado el alcance de la actividad se valida, ya que el cronograma fue realizado. Dado que la actividad se vencía en el primer trimestre y se realizó seguimiento se realiza el descuento correspondiente de 5 puntos en el indicador de eficiencia"/>
    <d v="2023-01-20T00:00:00"/>
    <s v="NO"/>
    <n v="0.95"/>
    <n v="0.02"/>
    <n v="1"/>
  </r>
  <r>
    <s v="DATOS"/>
    <x v="32"/>
    <s v="»7000-"/>
    <s v="Delegatura para la Protección de Datos"/>
    <n v="3"/>
    <s v="7000-7-2"/>
    <s v="7000-7"/>
    <x v="1"/>
    <s v="Operativo"/>
    <s v="N/A"/>
    <s v="N/A"/>
    <s v="N/A"/>
    <s v="N/A"/>
    <s v="N/A"/>
    <s v="N/A"/>
    <s v="Realizar las 4 Jornadas Académica virtuales (Pantallazos o captura de pantalla / Único entregable)"/>
    <n v="0.25"/>
    <n v="0.02"/>
    <n v="4"/>
    <s v="Numérica"/>
    <s v="# de capacitaciones realizadas / 4 pantallazos de realización de capacitación"/>
    <d v="2023-03-31T00:00:00"/>
    <d v="2023-07-31T00:00:00"/>
    <s v="»73-Grupo de Comunicación, »7000-Delegatura para la Protección de Datos"/>
    <x v="3"/>
    <s v="Cumplida"/>
    <n v="1"/>
    <s v="Se valida cumplimiento de la actividad se evidencia en los soportes captura de pantalla de 4 capacitaciones virtuales, la última de fecha 30 de marzo de 2023. "/>
    <d v="2023-03-30T00:00:00"/>
    <n v="1"/>
    <s v="Se valida cumplimiento de la actividad se evidencia en los soportes captura de pantalla de 4 capacitaciones virtuales, la última de fecha 30 de marzo de 2023. "/>
    <d v="2023-03-30T00:00:00"/>
    <s v="SI"/>
    <n v="1"/>
    <n v="0.02"/>
    <n v="1"/>
  </r>
  <r>
    <s v="DATOS"/>
    <x v="32"/>
    <s v="»7000-"/>
    <s v="Delegatura para la Protección de Datos"/>
    <n v="3"/>
    <s v="7000-7-3"/>
    <s v="7000-7"/>
    <x v="1"/>
    <s v="Operativo"/>
    <s v="N/A"/>
    <s v="N/A"/>
    <s v="N/A"/>
    <s v="N/A"/>
    <s v="N/A"/>
    <s v="N/A"/>
    <s v="Realizar 4 informes de las capacitaciones virtuales (4 informes de capacitación)"/>
    <n v="0.2"/>
    <n v="1.6E-2"/>
    <n v="4"/>
    <s v="Numérica"/>
    <s v="# de informes a realizar / 4 informes de capacitación realizados"/>
    <d v="2023-03-31T00:00:00"/>
    <d v="2023-07-31T00:00:00"/>
    <s v="»7000-Delegatura para la Protección de Datos"/>
    <x v="3"/>
    <s v="Cumplida"/>
    <n v="1"/>
    <s v="Se adjunta cuatro (4) informes de las capacitaciones virtuales realizadas por la Delegatura de Protección de Datos Personales, de acuerdo a los ajustes solicitados. "/>
    <d v="2023-06-29T00:00:00"/>
    <n v="1"/>
    <s v="Se valida cumplimiento de la actividad. Se evidencia en los soportes cuatro informes de las temáticas desarrolladas en cada una de las capacitaciones adelantadas en los meses de febrero y marzo. "/>
    <d v="2023-06-29T00:00:00"/>
    <s v="SI"/>
    <n v="1"/>
    <n v="1.6E-2"/>
    <n v="1"/>
  </r>
  <r>
    <s v="DATOS"/>
    <x v="32"/>
    <s v="»7000-"/>
    <s v="Delegatura para la Protección de Datos"/>
    <n v="3"/>
    <s v="7000-7-4"/>
    <s v="7000-7"/>
    <x v="1"/>
    <s v="Operativo"/>
    <s v="N/A"/>
    <s v="N/A"/>
    <s v="N/A"/>
    <s v="N/A"/>
    <s v="N/A"/>
    <s v="N/A"/>
    <s v="Realizar 6 capacitaciones presenciales (certificados de asistencia y/o listas de asistencia)"/>
    <n v="0.3"/>
    <n v="2.4E-2"/>
    <n v="6"/>
    <s v="Numérica"/>
    <s v="# de capacitaciones presenciales a realizar / 6 certificados y/o listas de asistencia de capacitaciones presenciales realizadas"/>
    <d v="2023-01-02T00:00:00"/>
    <d v="2023-11-30T00:00:00"/>
    <s v="»7000-Delegatura para la Protección de Datos"/>
    <x v="0"/>
    <s v="Cumplida"/>
    <n v="1"/>
    <s v="Se realizaron 2 capacitaciones: _x000a_1. Se realizó una capacitación a la gobernación de cundinamarca 17/10/2023_x000a_2. Al instituto nacional de metrologia de Colombia el 24/10/2023"/>
    <d v="2023-10-24T00:00:00"/>
    <n v="1"/>
    <s v="Se valida avance de la actividad, se evidencia en los soportes certificado de realización en la Gobernación de Cundinamarca e Instituto Nacional de Metrología - INM"/>
    <d v="2023-10-24T00:00:00"/>
    <s v="SI"/>
    <n v="1"/>
    <n v="2.4E-2"/>
    <n v="1"/>
  </r>
  <r>
    <s v="DATOS"/>
    <x v="32"/>
    <s v="»7000-"/>
    <s v="Delegatura para la Protección de Datos"/>
    <n v="3"/>
    <s v="7000-8"/>
    <s v="7000-8"/>
    <x v="0"/>
    <s v="Operativo"/>
    <s v="Incrementar las actividades de difusión y pedagogía en el marco de las funciones de la SIC, para empoderar a usuarios y consumidores. "/>
    <s v="13-Experiencia SIC"/>
    <s v="SI"/>
    <s v="  4»Fortalecimiento de la protección de datos personales a nivel  nacional"/>
    <s v=" 8. Servicio al ciudadano"/>
    <s v=" 13-PTEP - Participación ciudadana y rendición de cuentas"/>
    <s v="Guías en materia de protección de datos personales, publicadas (Pantallazo con la publicación de la Guía en la página web de la entidad)"/>
    <n v="0.08"/>
    <m/>
    <n v="1"/>
    <s v="Numérica"/>
    <s v="# de documentos publicados/1 Pantallazo con la publicación de la Guía en la página web de la entidad"/>
    <d v="2023-01-02T00:00:00"/>
    <d v="2023-09-29T00:00:00"/>
    <s v="»7000-Delegatura para la Protección de Datos, »73-Grupo de Comunicación, »10-Oficina Asesora Jurídica"/>
    <x v="3"/>
    <s v="Cumplida"/>
    <n v="1"/>
    <s v="Se publicó la Guía Oficial de Protección de Datos Personales"/>
    <d v="2023-08-03T00:00:00"/>
    <n v="1"/>
    <s v="Se valida cumplimiento del producto. Se evidencia en los soportes captura de pantalla de la publicación de la guía"/>
    <d v="2023-08-03T00:00:00"/>
    <s v="SI"/>
    <s v="NA"/>
    <n v="0.08"/>
    <m/>
  </r>
  <r>
    <s v="DATOS"/>
    <x v="32"/>
    <s v="»7000-"/>
    <s v="Delegatura para la Protección de Datos"/>
    <n v="3"/>
    <s v="7000-8-1"/>
    <s v="7000-8"/>
    <x v="1"/>
    <s v="Operativo"/>
    <s v="N/A"/>
    <s v="N/A"/>
    <s v="N/A"/>
    <s v="N/A"/>
    <s v="N/A"/>
    <s v="N/A"/>
    <s v="Elaborar y enviar el documento a la Oficina Asesora Jurídica (Documento en Word de la guía o manual /único entregable)"/>
    <n v="0.16"/>
    <n v="1.2800000000000001E-2"/>
    <n v="1"/>
    <s v="Numérica"/>
    <s v="# de documentos elaborados y enviados/1 documento a elaborar y enviar"/>
    <d v="2023-01-02T00:00:00"/>
    <d v="2023-05-02T00:00:00"/>
    <s v="»7000-Delegatura para la Protección de Datos"/>
    <x v="2"/>
    <s v="Cumplida"/>
    <n v="1"/>
    <s v="Se envió documento Word de la guía &quot;Guía Oficial de Protección de Datos Personales&quot; a la Oficina Asesora Jurídica."/>
    <d v="2023-05-02T00:00:00"/>
    <n v="1"/>
    <s v="Se valida cumplimiento de la actividad. Se evidencia en los soportes documento &quot;Guía Oficial de Protección de Datos Personales&quot; y el correspondiente envío a la Oficina Asesora Jurídica. "/>
    <d v="2023-05-02T00:00:00"/>
    <s v="SI"/>
    <n v="1"/>
    <n v="1.2800000000000001E-2"/>
    <n v="1"/>
  </r>
  <r>
    <s v="DATOS"/>
    <x v="32"/>
    <s v="»7000-"/>
    <s v="Delegatura para la Protección de Datos"/>
    <n v="3"/>
    <s v="7000-8-2"/>
    <s v="7000-8"/>
    <x v="1"/>
    <s v="Operativo"/>
    <s v="N/A"/>
    <s v="N/A"/>
    <s v="N/A"/>
    <s v="N/A"/>
    <s v="N/A"/>
    <s v="N/A"/>
    <s v="Revisar, ajustar y dar visto bueno al documento en Word de la guía o manual (Correo electrónico o memorando con observaciones y visto bueno al Documento en Word de la guía o manual (único entregable))"/>
    <n v="0.08"/>
    <n v="6.4000000000000003E-3"/>
    <n v="1"/>
    <s v="Numérica"/>
    <s v="# Correos electrónicos o memorandos con observaciones y visto bueno al Documento en Word de la guía o manual/ 1 correo electrónico o memorando con observaciones y visto bueno al documento en Word de la guía o manual"/>
    <d v="2023-05-02T00:00:00"/>
    <d v="2023-05-16T00:00:00"/>
    <s v="»10-Oficina Asesora Jurídica, »7000-Delegatura para la Protección de Datos"/>
    <x v="2"/>
    <s v="Cumplida"/>
    <n v="1"/>
    <s v="La oficina Asesora jurídica remite Documento Word de la Guía oficial de Protección de Datos Personales. "/>
    <d v="2023-05-15T00:00:00"/>
    <n v="1"/>
    <s v="SE valida cumplimiento de la actividad, Se evidencia en los soportes correo enviado por la Oficina Asesora Jurídica realizando observaciones al documento de la Guía Oficial de Protección de Datos Personales"/>
    <d v="2023-05-15T00:00:00"/>
    <s v="SI"/>
    <n v="1"/>
    <n v="6.4000000000000003E-3"/>
    <n v="1"/>
  </r>
  <r>
    <s v="DATOS"/>
    <x v="32"/>
    <s v="»7000-"/>
    <s v="Delegatura para la Protección de Datos"/>
    <n v="3"/>
    <s v="7000-8-3"/>
    <s v="7000-8"/>
    <x v="1"/>
    <s v="Operativo"/>
    <s v="N/A"/>
    <s v="N/A"/>
    <s v="N/A"/>
    <s v="N/A"/>
    <s v="N/A"/>
    <s v="N/A"/>
    <s v="Gestionar el aval con el Superintendente (Documento en Word de la guía o manual ajustado y con el aval del Superintendente (único entregable))"/>
    <n v="0.08"/>
    <n v="6.4000000000000003E-3"/>
    <n v="1"/>
    <s v="Numérica"/>
    <s v="# de documentos en Word de la guía o manual ajustado y con el aval del Superintendente/ 1 documento en Word de la guía o manual ajustado con el aval del Superintendente"/>
    <d v="2023-05-17T00:00:00"/>
    <d v="2023-06-07T00:00:00"/>
    <s v="»7000-Delegatura para la Protección de Datos"/>
    <x v="2"/>
    <s v="Cumplida"/>
    <n v="1"/>
    <s v="Se da aval de la Guía por la parte de la Superintendente."/>
    <d v="2023-06-07T00:00:00"/>
    <n v="1"/>
    <s v="Se valida cumplimiento de la actividad. Se evidencia en los soportes correo electrónico que contiene el aval y aprobación de la superintendente de la Guía. "/>
    <d v="2023-06-04T00:00:00"/>
    <s v="SI"/>
    <n v="1"/>
    <n v="6.4000000000000003E-3"/>
    <n v="1"/>
  </r>
  <r>
    <s v="DATOS"/>
    <x v="32"/>
    <s v="»7000-"/>
    <s v="Delegatura para la Protección de Datos"/>
    <n v="3"/>
    <s v="7000-8-4"/>
    <s v="7000-8"/>
    <x v="1"/>
    <s v="Operativo"/>
    <s v="N/A"/>
    <s v="N/A"/>
    <s v="N/A"/>
    <s v="N/A"/>
    <s v="N/A"/>
    <s v="N/A"/>
    <s v="Enviar al Grupo de Comunicaciones y a la Oficina Asesora Jurídica, el documento en Word, avalado por el Superintendente, de la guía o manual, con sugerencias a tener en cuenta en materia gráfica. (Correo electrónico y documento en Word de la guía o manual, con sugerencias a tener en cuenta en materia gráfica (único entregable))"/>
    <n v="0.16"/>
    <n v="1.2800000000000001E-2"/>
    <n v="1"/>
    <s v="Numérica"/>
    <s v="# de Correos electrónicos y documentos en Word de la guía o manual, con sugerencias a tener en cuenta en materia gráfica/ 1 Correo electrónico y documento en Word de la guía o manual, con sugerencias a tener en cuenta en materia gráfica"/>
    <d v="2023-06-07T00:00:00"/>
    <d v="2023-06-14T00:00:00"/>
    <s v="»7000-Delegatura para la Protección de Datos"/>
    <x v="2"/>
    <s v="Cumplida"/>
    <n v="1"/>
    <s v="Se envía al Grupo de Comunicaciones y a la Oficina Asesora Jurídica documento Word avalado por la Superintendente. "/>
    <d v="2023-06-14T00:00:00"/>
    <n v="1"/>
    <s v="Se valida cumplimiento de la actividad. Se evidencia en los soportes correo electrónico enviado al grupo de comunicaciones y documento Word de la guía. "/>
    <d v="2023-06-14T00:00:00"/>
    <s v="SI"/>
    <n v="1"/>
    <n v="1.2800000000000001E-2"/>
    <n v="1"/>
  </r>
  <r>
    <s v="DATOS"/>
    <x v="32"/>
    <s v="»7000-"/>
    <s v="Delegatura para la Protección de Datos"/>
    <n v="3"/>
    <s v="7000-8-5"/>
    <s v="7000-8"/>
    <x v="2"/>
    <s v="Operativo"/>
    <s v="N/A"/>
    <s v="N/A"/>
    <s v="N/A"/>
    <s v="N/A"/>
    <s v="N/A"/>
    <s v="N/A"/>
    <s v="Elaborar y enviar el documento con ajustes de corrección de estilo y diagramado. (Correo electrónico y el documento de la guía o manual con corrección de estilo y diagramado (único entregable)"/>
    <n v="0"/>
    <n v="0"/>
    <n v="1"/>
    <s v="Numérica"/>
    <s v="# Correos electrónicos y documentos de la guía o manual con corrección de estilo y diagramado/ 1 Correo electrónico y  documento de la guía o manual con corrección de estilo y diagramado"/>
    <d v="2023-06-14T00:00:00"/>
    <d v="2023-08-09T00:00:00"/>
    <s v="»73-Grupo de Comunicación"/>
    <x v="3"/>
    <s v="Cumplida"/>
    <n v="1"/>
    <s v="Oscae remitió a la Delegatura de Datos guía oficial de Protección de Datos Personales"/>
    <d v="2023-07-21T00:00:00"/>
    <n v="1"/>
    <s v="Se valida cumplimiento de la actividad, se evidencia en los soportes correo electrónico de la guía. "/>
    <d v="2023-07-21T00:00:00"/>
    <s v="SI"/>
    <n v="1"/>
    <n v="0"/>
    <m/>
  </r>
  <r>
    <s v="DATOS"/>
    <x v="32"/>
    <s v="»7000-"/>
    <s v="Delegatura para la Protección de Datos"/>
    <n v="3"/>
    <s v="7000-8-6"/>
    <s v="7000-8"/>
    <x v="1"/>
    <s v="Operativo"/>
    <s v="N/A"/>
    <s v="N/A"/>
    <s v="N/A"/>
    <s v="N/A"/>
    <s v="N/A"/>
    <s v="N/A"/>
    <s v="Revisar, aprobar y enviar al Grupo de Comunicaciones el documento de la guía o manual (única revisión). (Correo electrónico y Documento de la guía o manual con las observaciones aprobadas por el área (único entregable))"/>
    <n v="0.16"/>
    <n v="1.2800000000000001E-2"/>
    <n v="1"/>
    <s v="Numérica"/>
    <s v="# Correos electrónicos y Documentos de la guía o manual con las observaciones y aprobadas por el área /  1 Correo electrónico y Documento de la guía o manual con las observaciones aprobadas por el área"/>
    <d v="2023-08-10T00:00:00"/>
    <d v="2023-08-17T00:00:00"/>
    <s v="»7000-Delegatura para la Protección de Datos"/>
    <x v="3"/>
    <s v="Cumplida"/>
    <n v="1"/>
    <s v="La Delegatura de Datos revisó y aprobó la guía remitida. "/>
    <d v="2023-07-31T00:00:00"/>
    <n v="1"/>
    <s v="Se valida cumplimiento de la actividad, se evidencia en los soportes correo electrónico enviado al grupo de comunicaciones, aprobando el contenido de la guía. "/>
    <d v="2023-07-31T00:00:00"/>
    <s v="SI"/>
    <n v="1"/>
    <n v="1.2800000000000001E-2"/>
    <n v="1"/>
  </r>
  <r>
    <s v="DATOS"/>
    <x v="32"/>
    <s v="»7000-"/>
    <s v="Delegatura para la Protección de Datos"/>
    <n v="3"/>
    <s v="7000-8-7"/>
    <s v="7000-8"/>
    <x v="1"/>
    <s v="Operativo"/>
    <s v="N/A"/>
    <s v="N/A"/>
    <s v="N/A"/>
    <s v="N/A"/>
    <s v="N/A"/>
    <s v="N/A"/>
    <s v="Enviar para aprobación del Superintendente, el documento de la guía o manual (Documento diagramado con aprobación del superintendente (único entregable))"/>
    <n v="0.16"/>
    <n v="1.2800000000000001E-2"/>
    <n v="1"/>
    <s v="Numérica"/>
    <s v="# Documentos diagramados con aprobación del Superintendente / 1 Documento diagramado aprobado por el Superintendente  "/>
    <d v="2023-08-18T00:00:00"/>
    <d v="2023-09-08T00:00:00"/>
    <s v="»7000-Delegatura para la Protección de Datos"/>
    <x v="3"/>
    <s v="Cumplida"/>
    <n v="1"/>
    <s v="Se envió el 31 de julio guía para revisión y aprobación de la superintendente. Se recibió aprobación de la Superintendente el 3 de agosto. "/>
    <d v="2023-08-03T00:00:00"/>
    <n v="1"/>
    <s v="Se valida cumplimiento de la actividad. Se evidencia en los soportes correo electrónico del 31 de julio enviado a la Superintendente solicitando aprobación de la guía de protección de datos, para su posterior publicación"/>
    <d v="2023-07-31T00:00:00"/>
    <s v="SI"/>
    <n v="1"/>
    <n v="1.2800000000000001E-2"/>
    <n v="1"/>
  </r>
  <r>
    <s v="DATOS"/>
    <x v="32"/>
    <s v="»7000-"/>
    <s v="Delegatura para la Protección de Datos"/>
    <n v="3"/>
    <s v="7000-8-8"/>
    <s v="7000-8"/>
    <x v="1"/>
    <s v="Operativo"/>
    <s v="N/A"/>
    <s v="N/A"/>
    <s v="N/A"/>
    <s v="N/A"/>
    <s v="N/A"/>
    <s v="N/A"/>
    <s v="Solicitar la Publicación de guía o manual al grupo de comunicaciones (Captura de pantalla del portal web de la SIC con la publicación de la guía o manual (único entregable))"/>
    <n v="0.2"/>
    <n v="1.6E-2"/>
    <n v="1"/>
    <s v="Numérica"/>
    <s v="# Capturas de pantalla del portal web de la SIC con la publicación de la guía o manual/ 1 Captura de pantalla del portal web de la SIC con la publicación de la guía o manual"/>
    <d v="2023-09-08T00:00:00"/>
    <d v="2023-09-29T00:00:00"/>
    <s v="»7000-Delegatura para la Protección de Datos"/>
    <x v="3"/>
    <s v="Cumplida"/>
    <n v="1"/>
    <s v="Se solicitó la publicación de la Guía Oficial de Protección de Datos Personales, que ya se encuentra en la página oficial de la SIC. "/>
    <d v="2023-08-03T00:00:00"/>
    <n v="1"/>
    <s v="Se valida cumplimiento de la actividad. Se evidencia en los soportes publicación de la guía en la página web de la SC."/>
    <d v="2023-08-03T00:00:00"/>
    <s v="SI"/>
    <n v="1"/>
    <n v="1.6E-2"/>
    <n v="1"/>
  </r>
  <r>
    <s v="DATOS"/>
    <x v="32"/>
    <s v="»7000-"/>
    <s v="Delegatura para la Protección de Datos"/>
    <n v="3"/>
    <s v="7000-9"/>
    <s v="7000-9"/>
    <x v="0"/>
    <s v="Operativo"/>
    <s v="Incrementar las actividades de difusión y pedagogía en el marco de las funciones de la SIC, para empoderar a usuarios y consumidores. "/>
    <s v="13-Experiencia SIC"/>
    <s v="SI"/>
    <s v="  4»Fortalecimiento de la protección de datos personales a nivel  nacional"/>
    <s v=" 8. Servicio al ciudadano"/>
    <s v=" 13-PTEP - Participación ciudadana y rendición de cuentas"/>
    <s v="Estrategia de divulgación (Campaña), en temas relacionados con datos personales, publicadas (Pantallazos de piezas publicadas en redes sociales)"/>
    <n v="0.08"/>
    <m/>
    <n v="1"/>
    <s v="Numérica"/>
    <s v="# de estrategias de divulgación publicadas/1 estrategia de divulgación a publicar"/>
    <d v="2023-02-01T00:00:00"/>
    <d v="2023-08-31T00:00:00"/>
    <s v="»7000-Delegatura para la Protección de Datos, »73-Grupo de Comunicación"/>
    <x v="3"/>
    <s v="Cumplida"/>
    <n v="1"/>
    <s v="Se ejecutó campaña de divulgación en diferentes redes sociales como twitter, instagram, facebook y Linkedin."/>
    <d v="2023-08-11T00:00:00"/>
    <n v="1"/>
    <s v="Se valida cumplimiento del producto. Se evidencia en los soportes captura de pantallas de piezas de publicidad en redes sociales de la SIC"/>
    <d v="2023-08-16T00:00:00"/>
    <s v="SI"/>
    <s v="NA"/>
    <n v="0.08"/>
    <m/>
  </r>
  <r>
    <s v="DATOS"/>
    <x v="32"/>
    <s v="»7000-"/>
    <s v="Delegatura para la Protección de Datos"/>
    <n v="3"/>
    <s v="7000-9-1"/>
    <s v="7000-9"/>
    <x v="1"/>
    <s v="Operativo"/>
    <s v="N/A"/>
    <s v="N/A"/>
    <s v="N/A"/>
    <s v="N/A"/>
    <s v="N/A"/>
    <s v="N/A"/>
    <s v="Diligenciar y enviar al Grupo de trabajo de comunicaciones el brief de la campaña genérica previa concertación con OSCAE. (correo electrónico con el Brief diligenciado /único entregable)"/>
    <n v="0.5"/>
    <n v="0.04"/>
    <n v="1"/>
    <s v="Numérica"/>
    <s v="# de Briefs de la campaña genérica diligenciado y enviado / 1 Brief de campaña genérica a diligenciar y enviar"/>
    <d v="2023-01-02T00:00:00"/>
    <d v="2023-03-31T00:00:00"/>
    <s v="»7000-Delegatura para la Protección de Datos"/>
    <x v="1"/>
    <s v="Cumplida"/>
    <n v="1"/>
    <s v="Se envió al grupo de comunicaciones el brief de la campaña, el objetivo es enfocarla a como ser una empresa 10 y cumplir con los deberes y derechos de los ciudadanos."/>
    <d v="2023-03-31T00:00:00"/>
    <n v="1"/>
    <s v="Se valida cumplimiento de la actividad, se evidencia en los soportes brief diligenciado y correo electrónico enviado a OSCAE."/>
    <d v="2023-03-31T00:00:00"/>
    <s v="SI"/>
    <n v="1"/>
    <n v="0.04"/>
    <n v="1"/>
  </r>
  <r>
    <s v="DATOS"/>
    <x v="32"/>
    <s v="»7000-"/>
    <s v="Delegatura para la Protección de Datos"/>
    <n v="3"/>
    <s v="7000-9-2"/>
    <s v="7000-9"/>
    <x v="2"/>
    <s v="Operativo"/>
    <s v="N/A"/>
    <s v="N/A"/>
    <s v="N/A"/>
    <s v="N/A"/>
    <s v="N/A"/>
    <s v="N/A"/>
    <s v="Elaborar y presentar el concepto gráfico y racional de la campaña y sus diferentes ejes temáticos (correo electrónico con Documento en el que se observe el concepto gráfico y racional de la campaña integral y sus diferentes ejes temáticos /único entregable)"/>
    <n v="0"/>
    <n v="0"/>
    <n v="1"/>
    <s v="Numérica"/>
    <s v="# de conceptos gráficos elaborados y presentados / 1concepto gráfico a elaborar y presentar"/>
    <d v="2023-03-31T00:00:00"/>
    <d v="2023-05-12T00:00:00"/>
    <s v="»73-Grupo de Comunicación"/>
    <x v="2"/>
    <s v="Cumplida"/>
    <n v="1"/>
    <s v="OSCAE remitió concepto gráfico y racional de la campaña de divulgación de Datos Personales"/>
    <d v="2023-05-05T00:00:00"/>
    <n v="1"/>
    <s v="Se valida cumplimiento de la actividad. Se evidencia en los soportes correo electrónico enviado por el grupo de comunicaciones que contiene el concepto gráfico y racional de la campaña de divulgación de Datos Personales."/>
    <d v="2023-05-05T00:00:00"/>
    <s v="SI"/>
    <n v="1"/>
    <n v="0"/>
    <m/>
  </r>
  <r>
    <s v="DATOS"/>
    <x v="32"/>
    <s v="»7000-"/>
    <s v="Delegatura para la Protección de Datos"/>
    <n v="3"/>
    <s v="7000-9-3"/>
    <s v="7000-9"/>
    <x v="1"/>
    <s v="Operativo"/>
    <s v="N/A"/>
    <s v="N/A"/>
    <s v="N/A"/>
    <s v="N/A"/>
    <s v="N/A"/>
    <s v="N/A"/>
    <s v="Revisar y aprobar la propuesta por parte del área responsable (única revisión) (correo electrónico con documento aprobado)"/>
    <n v="0.5"/>
    <n v="0.04"/>
    <n v="1"/>
    <s v="Numérica"/>
    <s v="# de propuestas revisadas y aprobadas / 1 propuesta a revisar y aprobar"/>
    <d v="2023-05-15T00:00:00"/>
    <d v="2023-05-17T00:00:00"/>
    <s v="»7000-Delegatura para la Protección de Datos"/>
    <x v="2"/>
    <s v="Cumplida"/>
    <n v="1"/>
    <s v="La Delegatura de Protección de Datos revisa y da aprobación a la campaña de divulgación &quot;Conviértete en una Empresa 10 en tratamiento de datos&quot; por correo electrónico"/>
    <d v="2023-05-25T00:00:00"/>
    <n v="1"/>
    <s v="Se valida cumplimiento de la actividad. Se evidencia correo electrónico por parte de la Delegatura enviado al grupo de comunicaciones donde se evidencia la revisión del concepto gráfico de la campaña. "/>
    <d v="2023-05-25T00:00:00"/>
    <s v="SI"/>
    <n v="1"/>
    <n v="0.04"/>
    <n v="1"/>
  </r>
  <r>
    <s v="DATOS"/>
    <x v="32"/>
    <s v="»7000-"/>
    <s v="Delegatura para la Protección de Datos"/>
    <n v="3"/>
    <s v="7000-9-4"/>
    <s v="7000-9"/>
    <x v="2"/>
    <s v="Operativo"/>
    <s v="N/A"/>
    <s v="N/A"/>
    <s v="N/A"/>
    <s v="N/A"/>
    <s v="N/A"/>
    <s v="N/A"/>
    <s v="Ejecutar la campaña (capturas de pantalla de la publicación de la campaña)"/>
    <n v="0"/>
    <n v="0"/>
    <n v="1"/>
    <s v="Numérica"/>
    <s v="# de Campañas ejecutadas / 1 Campaña ejecutada"/>
    <d v="2023-05-17T00:00:00"/>
    <d v="2023-08-31T00:00:00"/>
    <s v="»73-Grupo de Comunicación"/>
    <x v="3"/>
    <s v="Cumplida"/>
    <n v="1"/>
    <s v="Se ejecutó campaña de divulgación en diferentes redes sociales como twitter, instagram, facebook y Linkedin."/>
    <d v="2023-08-11T00:00:00"/>
    <n v="1"/>
    <s v="Se valida cumplimiento de la actividad. Se evidencia en los soportes captura de pantallas de piezas de publicidad en redes sociales de la SIC"/>
    <d v="2023-08-16T00:00:00"/>
    <s v="SI"/>
    <n v="1"/>
    <n v="0"/>
    <m/>
  </r>
  <r>
    <s v="DATOS"/>
    <x v="32"/>
    <s v="»7000-"/>
    <s v="Delegatura para la Protección de Datos"/>
    <n v="3"/>
    <s v="7000-10"/>
    <s v="7000-10"/>
    <x v="0"/>
    <s v="Operativo SI"/>
    <s v="Incrementar las actividades de difusión y pedagogía en el marco de las funciones de la SIC, para empoderar a usuarios y consumidores. "/>
    <s v="10-Indicadores"/>
    <s v="NO"/>
    <s v="  4»Fortalecimiento de la protección de datos personales a nivel  nacional"/>
    <s v=" 8. Servicio al ciudadano"/>
    <s v=" 13-PTEP - Participación ciudadana y rendición de cuentas"/>
    <s v="Estrategia de atención de trámites y recursos de reposición relacionados con posibles violaciones al régimen de protección de datos personales, de la Dirección de investigaciones administrativas, ejecutadas. (Un (1) informe consolidado con el cumplimiento de las actividades "/>
    <n v="0.08"/>
    <m/>
    <n v="100"/>
    <s v="Porcentual"/>
    <s v="% de estrategias de atención ejecutadas / 100% de estrategias de atención a ejecutar"/>
    <d v="2023-01-02T00:00:00"/>
    <d v="2023-12-29T00:00:00"/>
    <s v="7000-Delegatura para la Protección de Datos Personales"/>
    <x v="0"/>
    <s v="Vencida"/>
    <n v="0.96"/>
    <s v="Durante la vigencia 2023 se logro un avance del 96%"/>
    <d v="2023-12-29T00:00:00"/>
    <n v="0.96"/>
    <s v="Durante la vigencia 2023 se logro un avance del 96%"/>
    <d v="2023-12-29T00:00:00"/>
    <s v="SI"/>
    <s v="NA"/>
    <n v="7.6799999999999993E-2"/>
    <m/>
  </r>
  <r>
    <s v="DATOS"/>
    <x v="32"/>
    <s v="»7000-"/>
    <s v="Delegatura para la Protección de Datos"/>
    <n v="3"/>
    <s v="7000-10-1"/>
    <s v="7000-10"/>
    <x v="1"/>
    <s v="Operativo SI"/>
    <s v="N/A"/>
    <s v="N/A"/>
    <s v="N/A"/>
    <s v="N/A"/>
    <s v="N/A"/>
    <s v="N/A"/>
    <s v="Realizar evaluación preliminar (traslados, archivos no méritos, formulaciones de cargos, desistimientos tácitos, desistimiento expreso) del 90% de las actuaciones radicadas en el grupo de Investigaciones Administrativas al 31 de diciembre de 2021.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8"/>
    <s v="Durante la vigencia 2023 se realizó la evaluación preliminar en 121 solicitudes de 113 que corresponde al  90% de 125, logrando un cumplimiento del 108%"/>
    <d v="2023-12-29T00:00:00"/>
    <n v="1"/>
    <s v="Durante la vigencia 2023 se realizó la evaluación preliminar en 121 solicitudes de 113 que corresponde al  90% de 125, logrando un cumplimiento del 108%_x000a_Se ajusta a 100% la verificación para calculo de indicadores de seguimiento "/>
    <d v="2023-12-29T00:00:00"/>
    <s v="SI"/>
    <n v="1"/>
    <n v="0.01"/>
    <n v="1"/>
  </r>
  <r>
    <s v="DATOS"/>
    <x v="32"/>
    <s v="»7000-"/>
    <s v="Delegatura para la Protección de Datos"/>
    <n v="3"/>
    <s v="7000-10-2"/>
    <s v="7000-10"/>
    <x v="1"/>
    <s v="Operativo SI"/>
    <s v="N/A"/>
    <s v="N/A"/>
    <s v="N/A"/>
    <s v="N/A"/>
    <s v="N/A"/>
    <s v="N/A"/>
    <s v="Realizar evaluación preliminar (traslados, archivos no méritos, formulaciones de cargos, desistimientos tácitos, desistimiento expreso) del 50% de las actuaciones radicadas en el grupo de Investigaciones Administrativas entre el 1 de enero de 2022 al 31 de diciembre de 2022.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7"/>
    <s v="Durante la vigencia 2023 se realizó la evaluación preliminar en 402 solicitudes de 375 que corresponde al  50% de 750, logrando un cumplimiento del 107%"/>
    <d v="2023-12-29T00:00:00"/>
    <n v="1"/>
    <s v="Durante la vigencia 2023 se realizó la evaluación preliminar en 402 solicitudes de 375 que corresponde al  50% de 750, logrando un cumplimiento del 107%_x000a_Se ajusta a 100% la verificación para calculo de indicadores de seguimiento "/>
    <d v="2023-12-29T00:00:00"/>
    <s v="SI"/>
    <n v="1"/>
    <n v="0.01"/>
    <n v="1"/>
  </r>
  <r>
    <s v="DATOS"/>
    <x v="32"/>
    <s v="»7000-"/>
    <s v="Delegatura para la Protección de Datos"/>
    <n v="3"/>
    <s v="7000-10-3"/>
    <s v="7000-10"/>
    <x v="1"/>
    <s v="Operativo SI"/>
    <s v="N/A"/>
    <s v="N/A"/>
    <s v="N/A"/>
    <s v="N/A"/>
    <s v="N/A"/>
    <s v="N/A"/>
    <s v="Realizar evaluación preliminar (traslados, archivos no méritos, formulaciones de cargos, desistimientos tácitos, desistimiento expreso) del 40% de las actuaciones radicadas en el grupo de Investigaciones Administrativas entre el 1 de enero de 2023 al 31 de agosto de 2023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1499999999999999"/>
    <s v="Durante la vigencia 2023 se realizó la evaluación preliminar en 721 solicitudes de 625 que corresponde al  40% de 1563, logrando un cumplimiento del 115%"/>
    <d v="2023-12-29T00:00:00"/>
    <n v="1"/>
    <s v="Durante la vigencia 2023 se realizó la evaluación preliminar en 721 solicitudes de 625 que corresponde al  40% de 1563, logrando un cumplimiento del 115%_x000a_Se ajusta a 100% la verificación para calculo de indicadores de seguimiento "/>
    <d v="2023-12-29T00:00:00"/>
    <s v="SI"/>
    <n v="1"/>
    <n v="0.01"/>
    <n v="1"/>
  </r>
  <r>
    <s v="DATOS"/>
    <x v="32"/>
    <s v="»7000-"/>
    <s v="Delegatura para la Protección de Datos"/>
    <n v="3"/>
    <s v="7000-10-4"/>
    <s v="7000-10"/>
    <x v="1"/>
    <s v="Operativo SI"/>
    <s v="N/A"/>
    <s v="N/A"/>
    <s v="N/A"/>
    <s v="N/A"/>
    <s v="N/A"/>
    <s v="N/A"/>
    <s v="Adelantar (decreta o incorpora pruebas) el 100% de las investigaciones administrativas que se formulen cargos al 31 de diciembre de 2022 (Informe Excel mensual evidenciando el avance de la actividad)"/>
    <n v="0.12"/>
    <n v="0.01"/>
    <n v="100"/>
    <s v="Porcentual"/>
    <s v="% de investigaciones adelantadas / 100% de investigaciones a adelantar"/>
    <d v="2023-01-02T00:00:00"/>
    <d v="2023-12-29T00:00:00"/>
    <s v="»7000-Delegatura para la Protección de Datos"/>
    <x v="0"/>
    <s v="Cumplida"/>
    <n v="1"/>
    <s v="Se evaluaron 43 actuaciones de 43 que corresponde al 100%."/>
    <d v="2023-12-29T00:00:00"/>
    <n v="1"/>
    <s v="Se evaluaron 43 actuaciones de 43 que corresponde al 100%."/>
    <d v="2023-12-29T00:00:00"/>
    <s v="SI"/>
    <n v="1"/>
    <n v="0.01"/>
    <n v="1"/>
  </r>
  <r>
    <s v="DATOS"/>
    <x v="32"/>
    <s v="»7000-"/>
    <s v="Delegatura para la Protección de Datos"/>
    <n v="3"/>
    <s v="7000-10-5"/>
    <s v="7000-10"/>
    <x v="1"/>
    <s v="Operativo SI"/>
    <s v="N/A"/>
    <s v="N/A"/>
    <s v="N/A"/>
    <s v="N/A"/>
    <s v="N/A"/>
    <s v="N/A"/>
    <s v="Decidir (archivo, sanción u orden) el 70% de las investigaciones administrativas que tengan pliego de cargos pendientes al 31 de diciembre de 2021. (Informe Excel mensual evidenciando el avance de la actividad)"/>
    <n v="0.12"/>
    <n v="0.01"/>
    <n v="100"/>
    <s v="Porcentual"/>
    <s v="% de investigaciones decididas / 100% de investigaciones a decidir"/>
    <d v="2023-01-02T00:00:00"/>
    <d v="2023-12-29T00:00:00"/>
    <s v="»7000-Delegatura para la Protección de Datos"/>
    <x v="0"/>
    <s v="Cumplida"/>
    <n v="1.06"/>
    <s v="Durante la vigencia 2023 se decidieron 90 investigaciones de 90 que corresponde al 70% de 129, logrando un cumplimiento del 106%"/>
    <d v="2023-12-29T00:00:00"/>
    <n v="1"/>
    <s v="Durante la vigencia 2023 se decidieron 90 investigaciones de 90 que corresponde al 70% de 129, logrando un cumplimiento del 106%_x000a_Se ajusta a 100% la verificación para calculo de indicadores de seguimiento "/>
    <d v="2023-12-29T00:00:00"/>
    <s v="SI"/>
    <n v="1"/>
    <n v="0.01"/>
    <n v="1"/>
  </r>
  <r>
    <s v="DATOS"/>
    <x v="32"/>
    <s v="»7000-"/>
    <s v="Delegatura para la Protección de Datos"/>
    <n v="3"/>
    <s v="7000-10-6"/>
    <s v="7000-10"/>
    <x v="1"/>
    <s v="Operativo SI"/>
    <s v="N/A"/>
    <s v="N/A"/>
    <s v="N/A"/>
    <s v="N/A"/>
    <s v="N/A"/>
    <s v="N/A"/>
    <s v="Decidir (archivo, sanción u orden) el 40% de las investigaciones administrativas que tengan pliego de cargos entre el 1 de enero de 2022 hasta el 31 de diciembre de 2022. (Informe Excel mensual evidenciando el avance de la actividad)"/>
    <n v="0.12"/>
    <n v="0.01"/>
    <n v="100"/>
    <s v="Porcentual"/>
    <s v="% de las investigaciones decididas / 100% de las investigaciones a decidir"/>
    <d v="2023-01-02T00:00:00"/>
    <d v="2023-12-29T00:00:00"/>
    <s v="»7000-Delegatura para la Protección de Datos"/>
    <x v="0"/>
    <s v="Cumplida"/>
    <n v="1.29"/>
    <s v="Durante la vigencia 2023 se decidieron 31 investigaciones de 24 que corresponde al 40% de 60, logrando un cumplimiento del 129%"/>
    <d v="2023-12-29T00:00:00"/>
    <n v="1"/>
    <s v="Durante la vigencia 2023 se decidieron 31 investigaciones de 24 que corresponde al 40% de 60, logrando un cumplimiento del 129%_x000a_Se ajusta a 100% la verificación para calculo de indicadores de seguimiento "/>
    <d v="2023-12-29T00:00:00"/>
    <s v="SI"/>
    <n v="1"/>
    <n v="0.01"/>
    <n v="1"/>
  </r>
  <r>
    <s v="DATOS"/>
    <x v="32"/>
    <s v="»7000-"/>
    <s v="Delegatura para la Protección de Datos"/>
    <n v="3"/>
    <s v="7000-10-7"/>
    <s v="7000-10"/>
    <x v="1"/>
    <s v="Operativo SI"/>
    <s v="N/A"/>
    <s v="N/A"/>
    <s v="N/A"/>
    <s v="N/A"/>
    <s v="N/A"/>
    <s v="N/A"/>
    <s v="Resolver los recursos de reposición y recursos de reposición en subsidio de apelación y revocatorias directas contra actos expedidos en materia de protección de Datos Personales, de la Dirección de investigaciones administrativas presentados que se encuentren pendientes al 31 de diciembre de 2022, priorizando de acuerdo con la fecha de vencimiento de cada uno. (Informe Excel mensual evidenciando el avance de la actividad)"/>
    <n v="0.14000000000000001"/>
    <n v="0.01"/>
    <n v="100"/>
    <s v="Porcentual"/>
    <s v="% de los recursos resueltos / 100% de los recursos a resolver"/>
    <d v="2023-01-02T00:00:00"/>
    <d v="2023-12-29T00:00:00"/>
    <s v="»7000-Delegatura para la Protección de Datos"/>
    <x v="0"/>
    <s v="Cumplida"/>
    <n v="1"/>
    <s v="Se resolvieron 36 recursos de 36 que corresponde al 100%."/>
    <d v="2023-12-29T00:00:00"/>
    <n v="1"/>
    <s v="Se resolvieron 36 recursos de 36 que corresponde al 100%."/>
    <d v="2023-12-29T00:00:00"/>
    <s v="SI"/>
    <n v="1"/>
    <n v="0.01"/>
    <n v="1"/>
  </r>
  <r>
    <s v="DATOS"/>
    <x v="32"/>
    <s v="»7000-"/>
    <s v="Delegatura para la Protección de Datos"/>
    <n v="3"/>
    <s v="7000-10-8"/>
    <s v="7000-10"/>
    <x v="1"/>
    <s v="Operativo SI"/>
    <s v="N/A"/>
    <s v="N/A"/>
    <s v="N/A"/>
    <s v="N/A"/>
    <s v="N/A"/>
    <s v="N/A"/>
    <s v="Resolver los recursos de reposición y recursos de reposición en subsidio de apelación y revocatorias directas contra actos expedidos en materia de protección de Datos Personales, de la Dirección de investigaciones administrativas, presentados que se encuentren pendientes al 31 de octubre de 2023, priorizando de acuerdo con la fecha de vencimiento de cada uno. (Informe Excel mensual evidenciando el avance de la actividad)"/>
    <n v="0.14000000000000001"/>
    <n v="0.01"/>
    <n v="100"/>
    <s v="Porcentual"/>
    <s v="% de los recursos resueltos / 100% de los recursos a resolver"/>
    <d v="2023-01-02T00:00:00"/>
    <d v="2023-12-29T00:00:00"/>
    <s v="»7000-Delegatura para la Protección de Datos"/>
    <x v="0"/>
    <s v="Vencida"/>
    <n v="0.75"/>
    <s v="Se resolvieron 57 recursos de 43 que corresponde al 100%."/>
    <d v="2023-12-29T00:00:00"/>
    <n v="0.75"/>
    <s v="Se resolvieron 57 recursos de 43 que corresponde al 100%."/>
    <d v="2023-12-29T00:00:00"/>
    <m/>
    <n v="0.75"/>
    <n v="7.4999999999999997E-3"/>
    <n v="0.75"/>
  </r>
  <r>
    <s v="DATOS"/>
    <x v="32"/>
    <s v="»7000-"/>
    <s v="Delegatura para la Protección de Datos"/>
    <n v="3"/>
    <s v="7000-11"/>
    <s v="7000-11"/>
    <x v="0"/>
    <s v="Operativo SI"/>
    <s v="Incrementar las actividades de difusión y pedagogía en el marco de las funciones de la SIC, para empoderar a usuarios y consumidores. "/>
    <s v="10-Indicadores"/>
    <s v="NO"/>
    <s v="  4»Fortalecimiento de la protección de datos personales a nivel  nacional"/>
    <s v=" 8. Servicio al ciudadano"/>
    <s v=" 13-PTEP - Participación ciudadana y rendición de cuentas"/>
    <s v="Estrategia de atención de trámites y recursos de reposición relacionados con posibles violaciones al régimen de protección de datos personales, de la Dirección de Habeas Data, ejecutadas. (Un (1) informe consolidado con el cumplimiento de las actividades/Único entregable)"/>
    <n v="0.08"/>
    <m/>
    <n v="100"/>
    <s v="Porcentual"/>
    <s v="% de la estrategia ejecutada/ 100% de la estrategia a ejecutar"/>
    <d v="2023-01-02T00:00:00"/>
    <d v="2023-12-29T00:00:00"/>
    <s v="»7000-Delegatura para la Protección de Datos"/>
    <x v="0"/>
    <s v="Cumplida"/>
    <n v="1"/>
    <s v="Durante la vigencia 2023 se logro un avance del 100%"/>
    <d v="2023-12-29T00:00:00"/>
    <n v="1"/>
    <s v="Durante la vigencia 2023 se logro un avance del 100%"/>
    <d v="2023-12-29T00:00:00"/>
    <s v="SI"/>
    <s v="NA"/>
    <n v="0.08"/>
    <m/>
  </r>
  <r>
    <s v="DATOS"/>
    <x v="32"/>
    <s v="»7000-"/>
    <s v="Delegatura para la Protección de Datos"/>
    <n v="3"/>
    <s v="7000-11-1"/>
    <s v="7000-11"/>
    <x v="1"/>
    <s v="Operativo SI"/>
    <s v="N/A"/>
    <s v="N/A"/>
    <s v="N/A"/>
    <s v="N/A"/>
    <s v="N/A"/>
    <s v="N/A"/>
    <s v="Realizar evaluación preliminar (traslados, archivos, solicitud de explicación y desistimientos tácitos, desistimiento expreso y resoluciones de archivo) del 98% de las solicitudes que se encuentren pendientes al 31 de diciembre de 2021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2"/>
    <s v="Durante la vigencia 2023 se realizó la evaluación preliminar en 2006 solicitudes de 1966 que corresponde al 98% de 2006, logrando un cumplimiento del 108%"/>
    <d v="2023-12-29T00:00:00"/>
    <n v="1"/>
    <s v="Durante la vigencia 2023 se realizó la evaluación preliminar en 2006 solicitudes de 1966 que corresponde al 98% de 2006, logrando un cumplimiento del 108%_x000a_Se ajusta a 100% la verificación para calculo de indicadores de seguimiento "/>
    <d v="2023-12-29T00:00:00"/>
    <s v="SI"/>
    <n v="1"/>
    <n v="0.01"/>
    <n v="1"/>
  </r>
  <r>
    <s v="DATOS"/>
    <x v="32"/>
    <s v="»7000-"/>
    <s v="Delegatura para la Protección de Datos"/>
    <n v="3"/>
    <s v="7000-11-2"/>
    <s v="7000-11"/>
    <x v="1"/>
    <s v="Operativo SI"/>
    <s v="N/A"/>
    <s v="N/A"/>
    <s v="N/A"/>
    <s v="N/A"/>
    <s v="N/A"/>
    <s v="N/A"/>
    <s v="Realizar evaluación preliminar (traslados, archivos, solicitud de explicación y desistimientos tácitos desistimiento expreso y resoluciones de archivo del 80% de las solicitudes que ingresaron a partir del 1 de enero de 2022 al 31 de diciembre de 2022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7"/>
    <s v="Durante la vigencia 2023 se realizó la evaluación preliminar en 7618 solicitudes de 7089 que corresponde al 80% de 8861, logrando un cumplimiento del 107%"/>
    <d v="2023-12-29T00:00:00"/>
    <n v="1"/>
    <s v="Durante la vigencia 2023 se realizó la evaluación preliminar en 7618 solicitudes de 7089 que corresponde al 80% de 8861, logrando un cumplimiento del 107%_x000a_Se ajusta a 100% la verificación para calculo de indicadores de seguimiento "/>
    <d v="2023-12-29T00:00:00"/>
    <s v="SI"/>
    <n v="1"/>
    <n v="0.01"/>
    <n v="1"/>
  </r>
  <r>
    <s v="DATOS"/>
    <x v="32"/>
    <s v="»7000-"/>
    <s v="Delegatura para la Protección de Datos"/>
    <n v="3"/>
    <s v="7000-11-3"/>
    <s v="7000-11"/>
    <x v="1"/>
    <s v="Operativo SI"/>
    <s v="N/A"/>
    <s v="N/A"/>
    <s v="N/A"/>
    <s v="N/A"/>
    <s v="N/A"/>
    <s v="N/A"/>
    <s v="Realizar evaluación preliminar (traslados, archivos, solicitud de explicación y desistimientos tácitos desistimiento expreso y resoluciones de archivo del 60% de las solicitudes que ingresaron a partir del 1 de enero de 2023 al 31 de octubre de 2023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28"/>
    <s v="Durante la vigencia 2023 se realizó la evaluación preliminar en 21472 solicitudes de 16822 que corresponde al 60% de 28036, logrando un cumplimiento del 128%"/>
    <d v="2023-12-29T00:00:00"/>
    <n v="1"/>
    <s v="Durante la vigencia 2023 se realizó la evaluación preliminar en 21472 solicitudes de 16822 que corresponde al 60% de 28036, logrando un cumplimiento del 128%  Se ajusta a 100% la verificación para calculo de indicadores de seguimiento "/>
    <d v="2023-12-29T00:00:00"/>
    <s v="SI"/>
    <n v="1"/>
    <n v="0.01"/>
    <n v="1"/>
  </r>
  <r>
    <s v="DATOS"/>
    <x v="32"/>
    <s v="»7000-"/>
    <s v="Delegatura para la Protección de Datos"/>
    <n v="3"/>
    <s v="7000-11-4"/>
    <s v="7000-11"/>
    <x v="1"/>
    <s v="Operativo SI"/>
    <s v="N/A"/>
    <s v="N/A"/>
    <s v="N/A"/>
    <s v="N/A"/>
    <s v="N/A"/>
    <s v="N/A"/>
    <s v="Decidir (archivo u orden) el 95% de los reclamos relacionados con la protección del derecho de Habeas Data que tengan solicitud de explicaciones entre el 1 de enero de 2021 y el 31 de diciembre del 2021 (Informe Excel mensual evidenciando el avance de la actividad)"/>
    <n v="0.12"/>
    <n v="0.01"/>
    <n v="100"/>
    <s v="Porcentual"/>
    <s v="% de la evaluación preliminar realizada / 100% de la evaluación preliminar a realizar"/>
    <d v="2023-01-02T00:00:00"/>
    <d v="2023-12-29T00:00:00"/>
    <s v="7000-Delegatura para la Protección de Datos Personales"/>
    <x v="0"/>
    <s v="Cumplida"/>
    <n v="1.05"/>
    <s v="Durante la vigencia 2023 se decidieron 135 solicitudes de 128 que corresponde al 95% de 135, logrando un cumplimiento del 105%"/>
    <d v="2023-12-29T00:00:00"/>
    <n v="1"/>
    <s v="Durante la vigencia 2023 se decidieron 135 solicitudes de 128 que corresponde al 95% de 135, logrando un cumplimiento del 105%_x000a_Se ajusta a 100% la verificación para calculo de indicadores de seguimiento "/>
    <d v="2023-12-29T00:00:00"/>
    <s v="SI"/>
    <n v="1"/>
    <n v="0.01"/>
    <n v="1"/>
  </r>
  <r>
    <s v="DATOS"/>
    <x v="32"/>
    <s v="»7000-"/>
    <s v="Delegatura para la Protección de Datos"/>
    <n v="3"/>
    <s v="7000-11-5"/>
    <s v="7000-11"/>
    <x v="1"/>
    <s v="Operativo SI"/>
    <s v="N/A"/>
    <s v="N/A"/>
    <s v="N/A"/>
    <s v="N/A"/>
    <s v="N/A"/>
    <s v="N/A"/>
    <s v="Decidir (archivo u orden) el 60% de los reclamos relacionados con la protección del derecho de Habeas Data que tengan solicitud de explicaciones entre el 1 de enero de 2022 y el 31 de diciembre del 2022 (Informe Excel mensual evidenciando el avance de la actividad)"/>
    <n v="0.12"/>
    <n v="0.01"/>
    <n v="100"/>
    <s v="Porcentual"/>
    <s v="% de los reclamos decididos/ 100% de los reclamos a decidir"/>
    <d v="2023-01-02T00:00:00"/>
    <d v="2023-12-29T00:00:00"/>
    <s v="7000-Delegatura para la Protección de Datos Personales"/>
    <x v="0"/>
    <s v="Cumplida"/>
    <n v="1.05"/>
    <s v="Durante la vigencia 2023 se decidieron 2204 solicitudes de 2092 que corresponde al 60% de 3486, logrando un cumplimiento del 105%"/>
    <d v="2023-12-29T00:00:00"/>
    <n v="1"/>
    <s v="Durante la vigencia 2023 se decidieron 2204 solicitudes de 2092 que corresponde al 60% de 3486, logrando un cumplimiento del 105%_x000a_Se ajusta a 100% la verificación para calculo de indicadores de seguimiento "/>
    <d v="2023-12-29T00:00:00"/>
    <s v="SI"/>
    <n v="1"/>
    <n v="0.01"/>
    <n v="1"/>
  </r>
  <r>
    <s v="DATOS"/>
    <x v="32"/>
    <s v="»7000-"/>
    <s v="Delegatura para la Protección de Datos"/>
    <n v="3"/>
    <s v="7000-11-6"/>
    <s v="7000-11"/>
    <x v="1"/>
    <s v="Operativo SI"/>
    <s v="N/A"/>
    <s v="N/A"/>
    <s v="N/A"/>
    <s v="N/A"/>
    <s v="N/A"/>
    <s v="N/A"/>
    <s v="Decidir (archivo u orden) el 40% de los reclamos relacionados con la protección del derecho de Habeas Data que tengan solicitud de explicaciones radicadas entre el 1 de enero de 2023 y el 31 de agosto de 2023. (Informe Excel mensual evidenciando el avance de la actividad)"/>
    <n v="0.12"/>
    <n v="0.01"/>
    <n v="100"/>
    <s v="Porcentual"/>
    <s v="% de los reclamos decididos/ 100% de los reclamos a decidir"/>
    <d v="2023-01-02T00:00:00"/>
    <d v="2023-12-29T00:00:00"/>
    <s v="7000-Delegatura para la Protección de Datos Personales"/>
    <x v="0"/>
    <s v="Cumplida"/>
    <n v="1.21"/>
    <s v="Durante la vigencia 2023 se decidieron 1755 solicitudes de 1447 que corresponde al 40% de 3618, logrando un cumplimiento del 121%"/>
    <d v="2023-12-29T00:00:00"/>
    <n v="1"/>
    <s v="Durante la vigencia 2023 se decidieron 1755 solicitudes de 1447 que corresponde al 40% de 3618, logrando un cumplimiento del 121%_x000a_Se ajusta a 100% la verificación para calculo de indicadores de seguimiento "/>
    <d v="2023-12-29T00:00:00"/>
    <s v="SI"/>
    <n v="1"/>
    <n v="0.01"/>
    <n v="1"/>
  </r>
  <r>
    <s v="DATOS"/>
    <x v="32"/>
    <s v="»7000-"/>
    <s v="Delegatura para la Protección de Datos"/>
    <n v="3"/>
    <s v="7000-11-7"/>
    <s v="7000-11"/>
    <x v="1"/>
    <s v="Operativo SI"/>
    <s v="N/A"/>
    <s v="N/A"/>
    <s v="N/A"/>
    <s v="N/A"/>
    <s v="N/A"/>
    <s v="N/A"/>
    <s v="Resolver los recursos de reposición y recursos de reposición en subsidio de apelación y revocatorias directas contra actos expedidos en materia de protección de Datos Personales, de la Dirección de habeas data presentados que se encuentren pendientes al 31 de diciembre de 2022, priorizando de acuerdo con la fecha de vencimiento de cada uno. (Informe Excel mensual evidenciando el avance de la actividad)"/>
    <n v="0.14000000000000001"/>
    <n v="0.01"/>
    <n v="100"/>
    <s v="Porcentual"/>
    <s v="% de los recursos resueltos / 100% de los recursos a resolver"/>
    <d v="2023-01-02T00:00:00"/>
    <d v="2023-12-29T00:00:00"/>
    <s v="7000-Delegatura para la Protección de Datos Personales"/>
    <x v="0"/>
    <s v="Cumplida"/>
    <n v="1"/>
    <s v="Se resolvieron 14 recursos de 14 que corresponde al 100%"/>
    <d v="2023-12-29T00:00:00"/>
    <n v="1"/>
    <s v="Se resolvieron 14 recursos de 14 que corresponde al 100%"/>
    <d v="2023-12-29T00:00:00"/>
    <s v="SI"/>
    <n v="1"/>
    <n v="0.01"/>
    <n v="1"/>
  </r>
  <r>
    <s v="DATOS"/>
    <x v="32"/>
    <s v="»7000-"/>
    <s v="Delegatura para la Protección de Datos"/>
    <n v="3"/>
    <s v="7000-11-8"/>
    <s v="7000-11"/>
    <x v="1"/>
    <s v="Operativo SI"/>
    <s v="N/A"/>
    <s v="N/A"/>
    <s v="N/A"/>
    <s v="N/A"/>
    <s v="N/A"/>
    <s v="N/A"/>
    <s v="Resolver los recursos de reposición y recursos de reposición en subsidio de apelación y revocatorias directas contra actos expedidos en materia de protección de Datos Personales, de la Dirección de habeas data presentados que se encuentren pendientes al 31 de octubre de 2023, priorizando de acuerdo con la fecha de vencimiento de cada uno. (Informe Excel mensual evidenciando el avance de la actividad)"/>
    <n v="0.14000000000000001"/>
    <n v="0.01"/>
    <n v="100"/>
    <s v="Porcentual"/>
    <s v="% de los recursos resueltos / 100% de los recursos a resolver"/>
    <d v="2023-01-02T00:00:00"/>
    <d v="2023-12-29T00:00:00"/>
    <s v="7000-Delegatura para la Protección de Datos Personales"/>
    <x v="0"/>
    <s v="Vencida"/>
    <n v="0.98"/>
    <s v="Se resolvieron 78 recursos de 80 que corresponde al 100%"/>
    <d v="2023-12-29T00:00:00"/>
    <n v="0.98"/>
    <s v="Se resolvieron 78 recursos de 80 que corresponde al 100%"/>
    <d v="2023-12-29T00:00:00"/>
    <m/>
    <n v="0.98"/>
    <n v="9.7999999999999997E-3"/>
    <n v="0.98"/>
  </r>
  <r>
    <s v="DATOS"/>
    <x v="32"/>
    <s v="»7000-"/>
    <s v="Delegatura para la Protección de Datos"/>
    <n v="3"/>
    <s v="7000-12"/>
    <s v="7000-12"/>
    <x v="0"/>
    <s v="Operativo SI"/>
    <s v="Incrementar las actividades de difusión y pedagogía en el marco de las funciones de la SIC, para empoderar a usuarios y consumidores. "/>
    <s v="10-Indicadores"/>
    <s v="NO"/>
    <s v="  4»Fortalecimiento de la protección de datos personales a nivel  nacional"/>
    <s v=" 8. Servicio al ciudadano"/>
    <s v=" 13-PTEP - Participación ciudadana y rendición de cuentas"/>
    <s v="Estrategia de atención de recursos de apelación, queja y revocatoria directa, resueltos por la Delegatura para la Protección de Datos Personales, ejecutadas. (Un (1) Informe consolidado con el cumplimiento de las actividades)"/>
    <n v="7.0000000000000007E-2"/>
    <m/>
    <n v="100"/>
    <s v="Porcentual"/>
    <s v="% de la estrategia ejecutada/ 100% de la estrategia a ejecutar"/>
    <d v="2023-01-02T00:00:00"/>
    <d v="2023-12-29T00:00:00"/>
    <s v="»7000-Delegatura para la Protección de Datos"/>
    <x v="0"/>
    <s v="Cumplida"/>
    <n v="1"/>
    <m/>
    <d v="2023-12-29T00:00:00"/>
    <n v="0.82"/>
    <s v="Durante la vigencia 2023 se resolvieron 115 recursos de 115, recursos de apelación, queja y revocatoria directa atendido y 50 recursos de 76 de apelación, queja y revocatoria directa"/>
    <d v="2023-12-29T00:00:00"/>
    <m/>
    <s v="NA"/>
    <n v="5.74E-2"/>
    <m/>
  </r>
  <r>
    <s v="DATOS"/>
    <x v="32"/>
    <s v="»7000-"/>
    <s v="Delegatura para la Protección de Datos"/>
    <n v="3"/>
    <s v="7000-12-1"/>
    <s v="7000-12"/>
    <x v="1"/>
    <s v="Operativo SI"/>
    <s v="N/A"/>
    <s v="N/A"/>
    <s v="N/A"/>
    <s v="N/A"/>
    <s v="N/A"/>
    <s v="N/A"/>
    <s v="Resolver los recursos de apelación, queja y revocatoria directa atendidos por la Delegatura para la Protección de Datos Personales, contra actos expedidos en materia de protección de Datos Personales, presentados al 31 de diciembre de 2022, priorizando de acuerdo con la fecha de vencimiento de cada uno. (Informe Excel mensual evidenciando el avance de la actividad)"/>
    <n v="0.5"/>
    <n v="3.5000000000000003E-2"/>
    <n v="100"/>
    <s v="Porcentual"/>
    <s v="% de los recursos resueltos / 100% de los recursos a resolver"/>
    <d v="2023-01-02T00:00:00"/>
    <d v="2023-12-29T00:00:00"/>
    <s v="»7000-Delegatura para la Protección de Datos"/>
    <x v="0"/>
    <s v="Vencida"/>
    <n v="0.99"/>
    <s v="Se resolvieron 114 recursos de 115 que corresponde al 100%"/>
    <d v="2023-12-29T00:00:00"/>
    <n v="1"/>
    <s v="Durante la vigencia 2023 se resolvieron 115 recursos de 115, logrando un cumplimiento del 100%"/>
    <d v="2023-12-29T00:00:00"/>
    <m/>
    <n v="1"/>
    <n v="3.5000000000000003E-2"/>
    <n v="1"/>
  </r>
  <r>
    <s v="DATOS"/>
    <x v="32"/>
    <s v="»7000-"/>
    <s v="Delegatura para la Protección de Datos"/>
    <n v="3"/>
    <s v="7000-12-2"/>
    <s v="7000-12"/>
    <x v="1"/>
    <s v="Operativo SI"/>
    <s v="N/A"/>
    <s v="N/A"/>
    <s v="N/A"/>
    <s v="N/A"/>
    <s v="N/A"/>
    <s v="N/A"/>
    <s v="Resolver los recursos de apelación, queja y revocatoria directa, atendidos por la Delegatura para la Protección de Datos Personales, contra actos expedidos en materia de protección de Datos Personales, presentados que se encuentren pendientes al 31 de octubre de 2023, priorizando de acuerdo con la fecha de vencimiento de cada uno. (Informe Excel mensual evidenciando el avance de la actividad). (Informe Excel mensual evidenciando el avance de la actividad)"/>
    <n v="0.5"/>
    <n v="3.5000000000000003E-2"/>
    <n v="100"/>
    <s v="Porcentual"/>
    <s v="% de los recursos resueltos / 100% de los recursos a resolver"/>
    <d v="2023-01-02T00:00:00"/>
    <d v="2023-12-29T00:00:00"/>
    <s v="»7000-Delegatura para la Protección de Datos"/>
    <x v="0"/>
    <s v="Vencida"/>
    <n v="0.65"/>
    <s v="Se resolvieron 34 recursos de 52 que corresponde al 100%"/>
    <d v="2023-12-29T00:00:00"/>
    <n v="0.66"/>
    <s v=" el porcentaje de avance es de 66%, ya que Durante la vigencia 2023 se resolvieron 50 recursos de 76, logrando un cumplimiento del 66%"/>
    <d v="2023-12-29T00:00:00"/>
    <m/>
    <n v="0.66"/>
    <n v="2.3100000000000002E-2"/>
    <n v="0.66"/>
  </r>
  <r>
    <s v="DATOS"/>
    <x v="32"/>
    <s v="»7000-"/>
    <s v="Delegatura para la Protección de Datos"/>
    <n v="3"/>
    <s v="7000-13"/>
    <s v="7000-13"/>
    <x v="3"/>
    <s v="Producto Act Compartidas"/>
    <s v="N/A"/>
    <s v="N/A"/>
    <s v="N/A"/>
    <s v="N/A"/>
    <s v="N/A"/>
    <s v="N/A"/>
    <s v="Total de actividades compartidas por otras áreas ejecutadas (N/A)"/>
    <n v="1"/>
    <m/>
    <n v="0"/>
    <s v="Numérica"/>
    <s v="Sumatoria logros ponderados verificados actividades programadas / promedio meta ponderada periodo evaluado "/>
    <d v="2023-01-01T00:00:00"/>
    <d v="2023-12-30T00:00:00"/>
    <s v="»7000-Delegatura para la Protección de Datos"/>
    <x v="0"/>
    <s v="Vencida"/>
    <s v="NA"/>
    <s v="NA"/>
    <s v="NA"/>
    <m/>
    <s v="NA"/>
    <s v="NA"/>
    <s v="NA"/>
    <s v="NA"/>
    <n v="0"/>
    <m/>
  </r>
  <r>
    <s v="DATOS"/>
    <x v="32"/>
    <s v="»7000-"/>
    <s v="Delegatura para la Protección de Datos"/>
    <n v="3"/>
    <s v="7000-13-1"/>
    <s v="7000-13"/>
    <x v="4"/>
    <s v="Act Compartida"/>
    <s v="N/A"/>
    <s v="N/A"/>
    <s v="N/A"/>
    <s v="N/A"/>
    <s v="N/A"/>
    <s v="N/A"/>
    <s v="Ejecutar las actividades compartidas cuya fecha de vencimiento se encuentra dentro del primer trimestre del año "/>
    <n v="0.25"/>
    <n v="0.25"/>
    <n v="2"/>
    <s v="Numérica"/>
    <s v="Sumatoria logros ponderados verificados actividades programadas / promedio meta ponderada periodo evaluado "/>
    <d v="2023-01-01T00:00:00"/>
    <d v="2023-03-31T00:00:00"/>
    <s v="»7000-Delegatura para la Protección de Datos"/>
    <x v="1"/>
    <s v="Cumplida"/>
    <n v="1"/>
    <s v="2 Actividades programadas para el primer trimestre reportaron avances del 100%"/>
    <d v="2023-03-31T00:00:00"/>
    <n v="1"/>
    <s v="De acuerdo con el soporte entregado la actividad fue cumplida"/>
    <d v="2023-03-31T00:00:00"/>
    <s v="SI"/>
    <n v="1"/>
    <n v="0.25"/>
    <m/>
  </r>
  <r>
    <s v="DATOS"/>
    <x v="32"/>
    <s v="»7000-"/>
    <s v="Delegatura para la Protección de Datos"/>
    <n v="3"/>
    <s v="7000-13-2"/>
    <s v="7000-13"/>
    <x v="7"/>
    <s v="Act Compartida"/>
    <s v="N/A"/>
    <s v="N/A"/>
    <s v="N/A"/>
    <s v="N/A"/>
    <s v="N/A"/>
    <s v="N/A"/>
    <s v="Ejecutar las actividades compartidas cuya fecha de vencimiento se encuentra dentro del tercer trimestre del año "/>
    <n v="0.25"/>
    <n v="0.25"/>
    <n v="2"/>
    <s v="Numérica"/>
    <s v="Sumatoria logros ponderados verificados actividades programadas / promedio meta ponderada periodo evaluado "/>
    <d v="2023-07-01T00:00:00"/>
    <d v="2023-09-30T00:00:00"/>
    <s v="»7000-Delegatura para la Protección de Datos"/>
    <x v="3"/>
    <s v="Cumplida"/>
    <n v="0.5"/>
    <s v="Se ejecutaron 2 actividades de las 2 que se tenían programadas"/>
    <n v="45199"/>
    <n v="1"/>
    <s v="Se validó soporte de una de las actividades de las 2 que se tenían programadas para este trimestre "/>
    <d v="2023-09-30T00:00:00"/>
    <s v="SI"/>
    <n v="1"/>
    <n v="0.25"/>
    <m/>
  </r>
  <r>
    <s v="DATOS"/>
    <x v="32"/>
    <s v="»7000-"/>
    <s v="Delegatura para la Protección de Datos"/>
    <n v="3"/>
    <s v="7000-13-3"/>
    <s v="7000-13"/>
    <x v="6"/>
    <s v="Act Compartida"/>
    <s v="N/A"/>
    <s v="N/A"/>
    <s v="N/A"/>
    <s v="N/A"/>
    <s v="N/A"/>
    <s v="N/A"/>
    <s v="Ejecutar las actividades compartidas cuya fecha de vencimiento se encuentra dentro del cuarto trimestre del año "/>
    <n v="0.5"/>
    <n v="0.5"/>
    <n v="4"/>
    <s v="Numérica"/>
    <s v="Sumatoria logros ponderados verificados actividades programadas / promedio meta ponderada periodo evaluado "/>
    <d v="2023-10-01T00:00:00"/>
    <d v="2023-12-30T00:00:00"/>
    <s v="»7000-Delegatura para la Protección de Datos"/>
    <x v="0"/>
    <s v="Vencida"/>
    <s v="NA"/>
    <s v="NA"/>
    <s v="NA"/>
    <m/>
    <s v="NA"/>
    <s v="NA"/>
    <s v="NA"/>
    <s v="NA"/>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C3C6B4E-D45B-4716-BC47-99AEC1F93B64}" name="TablaDinámica6" cacheId="7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4:N38" firstHeaderRow="1" firstDataRow="1" firstDataCol="1" rowPageCount="1" colPageCount="1"/>
  <pivotFields count="8">
    <pivotField dataField="1" showAll="0">
      <items count="16">
        <item x="4"/>
        <item x="8"/>
        <item x="10"/>
        <item x="5"/>
        <item x="14"/>
        <item x="3"/>
        <item x="0"/>
        <item x="12"/>
        <item x="6"/>
        <item x="2"/>
        <item x="9"/>
        <item x="11"/>
        <item x="13"/>
        <item x="7"/>
        <item x="1"/>
        <item t="default"/>
      </items>
    </pivotField>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x="1"/>
        <item h="1" x="2"/>
        <item h="1" x="0"/>
        <item h="1" x="3"/>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7" hier="-1"/>
  </pageFields>
  <dataFields count="1">
    <dataField name="Cuenta de AREA/DELEGATU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D1AAD87-589A-4D10-BEA2-C9766A225EDD}" name="TablaDinámica15" cacheId="8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D5:E39" firstHeaderRow="1" firstDataRow="1" firstDataCol="1" rowPageCount="2" colPageCount="1"/>
  <pivotFields count="36">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x="1"/>
        <item h="1" x="2"/>
        <item h="1" x="0"/>
        <item h="1" x="3"/>
        <item t="default"/>
      </items>
    </pivotField>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axis="axisPage" multipleItemSelectionAllowed="1" showAll="0">
      <items count="5">
        <item h="1" x="1"/>
        <item h="1" x="2"/>
        <item h="1" x="3"/>
        <item x="0"/>
        <item t="default"/>
      </items>
    </pivotField>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2">
    <pageField fld="7" hier="-1"/>
    <pageField fld="24" hier="-1"/>
  </pageFields>
  <dataFields count="1">
    <dataField name="Promedio de Cumplimiento " fld="35" subtotal="average" baseField="1" baseItem="0"/>
  </dataFields>
  <formats count="2">
    <format dxfId="1714">
      <pivotArea outline="0" collapsedLevelsAreSubtotals="1" fieldPosition="0"/>
    </format>
    <format dxfId="171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CD6B6C6-0D2B-486E-BBFE-6F1ABA08A09A}" name="TablaDinámica12" cacheId="8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G5:H39" firstHeaderRow="1" firstDataRow="1" firstDataCol="1" rowPageCount="1" colPageCount="1"/>
  <pivotFields count="36">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x="1"/>
        <item h="1" x="2"/>
        <item h="1" x="0"/>
        <item h="1" x="3"/>
        <item t="default"/>
      </items>
    </pivotField>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7" hier="-1"/>
  </pageFields>
  <dataFields count="1">
    <dataField name="Promedio de Cumplimiento " fld="35" subtotal="average" baseField="1" baseItem="0"/>
  </dataFields>
  <formats count="2">
    <format dxfId="1716">
      <pivotArea outline="0" collapsedLevelsAreSubtotals="1" fieldPosition="0"/>
    </format>
    <format dxfId="171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6768AC35-E1AD-4705-A3FA-0E3E8975C8B5}" name="TablaDinámica1" cacheId="8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P5:Q39" firstHeaderRow="1" firstDataRow="1" firstDataCol="1" rowPageCount="1" colPageCount="1"/>
  <pivotFields count="36">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x="1"/>
        <item h="1" x="2"/>
        <item h="1" x="0"/>
        <item h="1" x="3"/>
        <item t="default"/>
      </items>
    </pivotField>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7" hier="-1"/>
  </pageFields>
  <dataFields count="1">
    <dataField name="Promedio de Cumplimiento " fld="35" subtotal="average" baseField="1" baseItem="0"/>
  </dataFields>
  <formats count="2">
    <format dxfId="1718">
      <pivotArea outline="0" collapsedLevelsAreSubtotals="1" fieldPosition="0"/>
    </format>
    <format dxfId="17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D670F6A-2C8A-4EB0-812A-BB58E6468E42}" name="TablaDinámica5" cacheId="7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D4:E20" firstHeaderRow="1" firstDataRow="1" firstDataCol="1"/>
  <pivotFields count="2">
    <pivotField axis="axisRow" showAll="0">
      <items count="16">
        <item x="0"/>
        <item x="1"/>
        <item x="2"/>
        <item x="3"/>
        <item x="4"/>
        <item x="5"/>
        <item x="6"/>
        <item x="7"/>
        <item x="8"/>
        <item x="9"/>
        <item x="10"/>
        <item x="11"/>
        <item x="12"/>
        <item x="13"/>
        <item x="14"/>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Cuenta de Cod ficha"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A8DE07E-AB71-4B63-B4AB-EFCC052E976E}" name="TablaDinámica7" cacheId="7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J4:K38" firstHeaderRow="1" firstDataRow="1" firstDataCol="1" rowPageCount="1" colPageCount="1"/>
  <pivotFields count="8">
    <pivotField dataField="1" showAll="0">
      <items count="16">
        <item x="4"/>
        <item x="8"/>
        <item x="10"/>
        <item x="5"/>
        <item x="14"/>
        <item x="3"/>
        <item x="0"/>
        <item x="12"/>
        <item x="6"/>
        <item x="2"/>
        <item x="9"/>
        <item x="11"/>
        <item x="13"/>
        <item x="7"/>
        <item x="1"/>
        <item t="default"/>
      </items>
    </pivotField>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h="1" x="1"/>
        <item h="1" x="2"/>
        <item x="0"/>
        <item h="1" x="3"/>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7" hier="-1"/>
  </pageFields>
  <dataFields count="1">
    <dataField name="Cuenta de AREA/DELEGATU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BBED66B-94F2-4FFC-9581-F33699E2DEE0}" name="TablaDinámica4" cacheId="7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G4:H20" firstHeaderRow="1" firstDataRow="1" firstDataCol="1" rowPageCount="1" colPageCount="1"/>
  <pivotFields count="8">
    <pivotField axis="axisRow" dataField="1" showAll="0">
      <items count="16">
        <item x="4"/>
        <item x="8"/>
        <item x="10"/>
        <item x="5"/>
        <item x="14"/>
        <item x="3"/>
        <item x="0"/>
        <item x="12"/>
        <item x="6"/>
        <item x="2"/>
        <item x="9"/>
        <item x="11"/>
        <item x="13"/>
        <item x="7"/>
        <item x="1"/>
        <item t="default"/>
      </items>
    </pivotField>
    <pivotField showAll="0"/>
    <pivotField showAll="0"/>
    <pivotField showAll="0"/>
    <pivotField showAll="0"/>
    <pivotField showAll="0"/>
    <pivotField showAll="0"/>
    <pivotField axis="axisPage" multipleItemSelectionAllowed="1" showAll="0">
      <items count="9">
        <item h="1" x="4"/>
        <item h="1" x="5"/>
        <item h="1" x="7"/>
        <item h="1" x="6"/>
        <item h="1" x="1"/>
        <item h="1" x="2"/>
        <item x="0"/>
        <item h="1" x="3"/>
        <item t="default"/>
      </items>
    </pivotField>
  </pivotFields>
  <rowFields count="1">
    <field x="0"/>
  </rowFields>
  <rowItems count="16">
    <i>
      <x/>
    </i>
    <i>
      <x v="1"/>
    </i>
    <i>
      <x v="2"/>
    </i>
    <i>
      <x v="3"/>
    </i>
    <i>
      <x v="4"/>
    </i>
    <i>
      <x v="5"/>
    </i>
    <i>
      <x v="6"/>
    </i>
    <i>
      <x v="7"/>
    </i>
    <i>
      <x v="8"/>
    </i>
    <i>
      <x v="9"/>
    </i>
    <i>
      <x v="10"/>
    </i>
    <i>
      <x v="11"/>
    </i>
    <i>
      <x v="12"/>
    </i>
    <i>
      <x v="13"/>
    </i>
    <i>
      <x v="14"/>
    </i>
    <i t="grand">
      <x/>
    </i>
  </rowItems>
  <colItems count="1">
    <i/>
  </colItems>
  <pageFields count="1">
    <pageField fld="7" hier="-1"/>
  </pageFields>
  <dataFields count="1">
    <dataField name="Cuenta de AREA/DELEGATU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045DB2D-9655-4C35-8D69-2A2193F4F23B}" name="TablaDinámica7" cacheId="7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B39" firstHeaderRow="1" firstDataRow="1" firstDataCol="1" rowPageCount="1" colPageCount="1"/>
  <pivotFields count="35">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h="1" x="1"/>
        <item h="1" x="2"/>
        <item x="0"/>
        <item h="1" x="3"/>
        <item t="default"/>
      </items>
    </pivotField>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7" hier="-1"/>
  </pageFields>
  <dataFields count="1">
    <dataField name="Suma de Eficacia ponderada " fld="34" baseField="0" baseItem="0" numFmtId="10"/>
  </dataFields>
  <formats count="2">
    <format dxfId="1703">
      <pivotArea outline="0" collapsedLevelsAreSubtotals="1" fieldPosition="0"/>
    </format>
    <format dxfId="170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3F1F737-61BB-49BD-8675-81471388A2FF}" name="TablaDinámica3" cacheId="8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V5:AA40" firstHeaderRow="1" firstDataRow="2" firstDataCol="1" rowPageCount="1" colPageCount="1"/>
  <pivotFields count="36">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x="1"/>
        <item h="1" x="2"/>
        <item h="1" x="0"/>
        <item h="1" x="3"/>
        <item t="default"/>
      </items>
    </pivotField>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axis="axisCol" dataField="1" showAll="0">
      <items count="5">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4"/>
  </colFields>
  <colItems count="5">
    <i>
      <x/>
    </i>
    <i>
      <x v="1"/>
    </i>
    <i>
      <x v="2"/>
    </i>
    <i>
      <x v="3"/>
    </i>
    <i t="grand">
      <x/>
    </i>
  </colItems>
  <pageFields count="1">
    <pageField fld="7" hier="-1"/>
  </pageFields>
  <dataFields count="1">
    <dataField name="Cuenta de Periodo Vencimiento" fld="24" subtotal="count" baseField="0" baseItem="0"/>
  </dataFields>
  <formats count="3">
    <format dxfId="1706">
      <pivotArea outline="0" collapsedLevelsAreSubtotals="1" fieldPosition="0"/>
    </format>
    <format dxfId="1705">
      <pivotArea dataOnly="0" labelOnly="1" outline="0" axis="axisValues" fieldPosition="0"/>
    </format>
    <format dxfId="1704">
      <pivotArea collapsedLevelsAreSubtotals="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21B3455-D0BB-4033-9A02-9D711C146501}" name="TablaDinámica2" cacheId="8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5:N39" firstHeaderRow="1" firstDataRow="1" firstDataCol="1" rowPageCount="2" colPageCount="1"/>
  <pivotFields count="36">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x="1"/>
        <item h="1" x="2"/>
        <item h="1" x="0"/>
        <item h="1" x="3"/>
        <item t="default"/>
      </items>
    </pivotField>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axis="axisPage" multipleItemSelectionAllowed="1" showAll="0">
      <items count="5">
        <item h="1" x="1"/>
        <item h="1" x="2"/>
        <item h="1" x="3"/>
        <item x="0"/>
        <item t="default"/>
      </items>
    </pivotField>
    <pivotField showAll="0"/>
    <pivotField showAll="0"/>
    <pivotField showAll="0"/>
    <pivotField showAll="0"/>
    <pivotField showAll="0"/>
    <pivotField showAll="0"/>
    <pivotField showAll="0"/>
    <pivotField showAll="0"/>
    <pivotField dataField="1" showAll="0"/>
    <pivotField showAll="0"/>
    <pivotField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2">
    <pageField fld="7" hier="-1"/>
    <pageField fld="24" hier="-1"/>
  </pageFields>
  <dataFields count="1">
    <dataField name="Promedio de Eficiencia 4" fld="33" subtotal="average" baseField="1" baseItem="0"/>
  </dataFields>
  <formats count="2">
    <format dxfId="1708">
      <pivotArea outline="0" collapsedLevelsAreSubtotals="1" fieldPosition="0"/>
    </format>
    <format dxfId="170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E61A84B-AE06-4483-AFD7-DA2C1B58C388}" name="TablaDinámica20" cacheId="8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S5:T39" firstHeaderRow="1" firstDataRow="1" firstDataCol="1" rowPageCount="1" colPageCount="1"/>
  <pivotFields count="36">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h="1" x="1"/>
        <item h="1" x="2"/>
        <item x="0"/>
        <item h="1" x="3"/>
        <item t="default"/>
      </items>
    </pivotField>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7" hier="-1"/>
  </pageFields>
  <dataFields count="1">
    <dataField name="Promedio de Porcentaje de avance verificado 4" fld="29" subtotal="average" baseField="1" baseItem="0"/>
  </dataFields>
  <formats count="2">
    <format dxfId="1710">
      <pivotArea outline="0" collapsedLevelsAreSubtotals="1" fieldPosition="0"/>
    </format>
    <format dxfId="170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473B5FC-1E1B-4E06-9C79-6844728CCF90}" name="TablaDinámica13" cacheId="7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J5:K39" firstHeaderRow="1" firstDataRow="1" firstDataCol="1" rowPageCount="1" colPageCount="1"/>
  <pivotFields count="35">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axis="axisPage" multipleItemSelectionAllowed="1" showAll="0">
      <items count="9">
        <item h="1" x="4"/>
        <item h="1" x="5"/>
        <item h="1" x="7"/>
        <item h="1" x="6"/>
        <item x="1"/>
        <item x="2"/>
        <item h="1" x="0"/>
        <item h="1" x="3"/>
        <item t="default"/>
      </items>
    </pivotField>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7" hier="-1"/>
  </pageFields>
  <dataFields count="1">
    <dataField name="Promedio de Eficiencia 4" fld="33" subtotal="average" baseField="1" baseItem="0"/>
  </dataFields>
  <formats count="2">
    <format dxfId="1712">
      <pivotArea outline="0" collapsedLevelsAreSubtotals="1" fieldPosition="0"/>
    </format>
    <format dxfId="17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12.xml"/><Relationship Id="rId3" Type="http://schemas.openxmlformats.org/officeDocument/2006/relationships/pivotTable" Target="../pivotTables/pivotTable7.xml"/><Relationship Id="rId7" Type="http://schemas.openxmlformats.org/officeDocument/2006/relationships/pivotTable" Target="../pivotTables/pivotTable11.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5" Type="http://schemas.openxmlformats.org/officeDocument/2006/relationships/pivotTable" Target="../pivotTables/pivotTable9.xml"/><Relationship Id="rId4" Type="http://schemas.openxmlformats.org/officeDocument/2006/relationships/pivotTable" Target="../pivotTables/pivotTable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E851-AFC6-4268-A37B-34C5950E4052}">
  <sheetPr>
    <tabColor rgb="FF7030A0"/>
  </sheetPr>
  <dimension ref="B1:J16"/>
  <sheetViews>
    <sheetView showGridLines="0" showRowColHeaders="0" zoomScale="75" zoomScaleNormal="95" workbookViewId="0"/>
  </sheetViews>
  <sheetFormatPr baseColWidth="10" defaultColWidth="10.85546875" defaultRowHeight="15" x14ac:dyDescent="0.25"/>
  <cols>
    <col min="1" max="1" width="6.140625" style="289" customWidth="1"/>
    <col min="2" max="2" width="4.140625" style="289" customWidth="1"/>
    <col min="3" max="3" width="50.7109375" style="290" customWidth="1"/>
    <col min="4" max="4" width="2.140625" style="291" customWidth="1"/>
    <col min="5" max="5" width="84.85546875" style="290" customWidth="1"/>
    <col min="6" max="6" width="1.7109375" style="290" customWidth="1"/>
    <col min="7" max="7" width="11.85546875" style="290" customWidth="1"/>
    <col min="8" max="8" width="5.28515625" style="289" customWidth="1"/>
    <col min="9" max="16384" width="10.85546875" style="289"/>
  </cols>
  <sheetData>
    <row r="1" spans="2:10" ht="12" customHeight="1" x14ac:dyDescent="0.25"/>
    <row r="2" spans="2:10" ht="59.25" customHeight="1" x14ac:dyDescent="0.25">
      <c r="C2" s="471" t="s">
        <v>4852</v>
      </c>
      <c r="D2" s="471"/>
      <c r="E2" s="471"/>
      <c r="F2" s="471"/>
      <c r="G2" s="471"/>
      <c r="H2" s="471"/>
    </row>
    <row r="3" spans="2:10" ht="12.75" customHeight="1" x14ac:dyDescent="0.25">
      <c r="C3" s="289"/>
      <c r="D3"/>
      <c r="E3" s="292"/>
      <c r="F3" s="292"/>
      <c r="G3" s="292"/>
    </row>
    <row r="4" spans="2:10" ht="46.5" customHeight="1" x14ac:dyDescent="0.25">
      <c r="B4" s="472" t="s">
        <v>4615</v>
      </c>
      <c r="C4" s="472"/>
      <c r="D4" s="472"/>
      <c r="E4" s="472"/>
      <c r="F4" s="472"/>
      <c r="G4" s="472"/>
      <c r="H4" s="472"/>
    </row>
    <row r="5" spans="2:10" ht="12.75" customHeight="1" thickBot="1" x14ac:dyDescent="0.3">
      <c r="C5" s="289"/>
      <c r="D5" s="289"/>
      <c r="E5" s="289"/>
      <c r="F5" s="289"/>
      <c r="G5" s="289"/>
      <c r="H5" s="293"/>
      <c r="I5" s="293"/>
      <c r="J5" s="293"/>
    </row>
    <row r="6" spans="2:10" ht="15.75" customHeight="1" thickBot="1" x14ac:dyDescent="0.3">
      <c r="B6" s="294"/>
      <c r="C6" s="295"/>
      <c r="D6" s="296"/>
      <c r="E6" s="295"/>
      <c r="F6" s="295"/>
      <c r="G6" s="295"/>
      <c r="H6" s="297"/>
    </row>
    <row r="7" spans="2:10" ht="21" customHeight="1" thickBot="1" x14ac:dyDescent="0.35">
      <c r="B7" s="298"/>
      <c r="C7" s="299" t="s">
        <v>4578</v>
      </c>
      <c r="D7" s="300"/>
      <c r="E7" s="299" t="s">
        <v>4579</v>
      </c>
      <c r="F7" s="300"/>
      <c r="G7" s="299" t="s">
        <v>4580</v>
      </c>
      <c r="H7" s="301"/>
    </row>
    <row r="8" spans="2:10" customFormat="1" ht="7.5" customHeight="1" thickBot="1" x14ac:dyDescent="0.35">
      <c r="B8" s="302"/>
      <c r="C8" s="300"/>
      <c r="D8" s="300"/>
      <c r="E8" s="300"/>
      <c r="F8" s="300"/>
      <c r="G8" s="300"/>
      <c r="H8" s="303"/>
    </row>
    <row r="9" spans="2:10" s="311" customFormat="1" ht="53.25" customHeight="1" thickBot="1" x14ac:dyDescent="0.3">
      <c r="B9" s="304"/>
      <c r="C9" s="305" t="s">
        <v>4581</v>
      </c>
      <c r="D9" s="306"/>
      <c r="E9" s="307" t="s">
        <v>4582</v>
      </c>
      <c r="F9" s="308"/>
      <c r="G9" s="309"/>
      <c r="H9" s="310"/>
    </row>
    <row r="10" spans="2:10" s="311" customFormat="1" ht="11.25" customHeight="1" thickBot="1" x14ac:dyDescent="0.3">
      <c r="B10" s="304"/>
      <c r="C10" s="306"/>
      <c r="D10" s="306"/>
      <c r="E10" s="309"/>
      <c r="F10" s="308"/>
      <c r="G10" s="309"/>
      <c r="H10" s="310"/>
    </row>
    <row r="11" spans="2:10" s="311" customFormat="1" ht="53.25" customHeight="1" thickBot="1" x14ac:dyDescent="0.3">
      <c r="B11" s="304"/>
      <c r="C11" s="312" t="s">
        <v>4583</v>
      </c>
      <c r="D11" s="306"/>
      <c r="E11" s="307" t="s">
        <v>4584</v>
      </c>
      <c r="F11" s="308"/>
      <c r="G11" s="309"/>
      <c r="H11" s="310"/>
    </row>
    <row r="12" spans="2:10" s="311" customFormat="1" ht="11.25" customHeight="1" thickBot="1" x14ac:dyDescent="0.3">
      <c r="B12" s="304"/>
      <c r="C12" s="306"/>
      <c r="D12" s="306"/>
      <c r="E12" s="309"/>
      <c r="F12" s="308"/>
      <c r="G12" s="309"/>
      <c r="H12" s="310"/>
    </row>
    <row r="13" spans="2:10" s="311" customFormat="1" ht="51" customHeight="1" thickBot="1" x14ac:dyDescent="0.3">
      <c r="B13" s="304"/>
      <c r="C13" s="313" t="s">
        <v>4585</v>
      </c>
      <c r="D13" s="314"/>
      <c r="E13" s="307" t="s">
        <v>4586</v>
      </c>
      <c r="F13" s="308"/>
      <c r="G13" s="309"/>
      <c r="H13" s="310"/>
    </row>
    <row r="14" spans="2:10" s="311" customFormat="1" ht="11.25" customHeight="1" thickBot="1" x14ac:dyDescent="0.3">
      <c r="B14" s="304"/>
      <c r="C14" s="306"/>
      <c r="D14" s="306"/>
      <c r="E14" s="309"/>
      <c r="F14" s="308"/>
      <c r="G14" s="309"/>
      <c r="H14" s="310"/>
    </row>
    <row r="15" spans="2:10" s="311" customFormat="1" ht="51" customHeight="1" thickBot="1" x14ac:dyDescent="0.3">
      <c r="B15" s="304"/>
      <c r="C15" s="315" t="s">
        <v>4587</v>
      </c>
      <c r="D15" s="314"/>
      <c r="E15" s="307" t="s">
        <v>4588</v>
      </c>
      <c r="F15" s="308"/>
      <c r="G15" s="316"/>
      <c r="H15" s="310"/>
    </row>
    <row r="16" spans="2:10" s="311" customFormat="1" ht="12.75" customHeight="1" thickBot="1" x14ac:dyDescent="0.3">
      <c r="B16" s="317"/>
      <c r="C16" s="318"/>
      <c r="D16" s="319"/>
      <c r="E16" s="318"/>
      <c r="F16" s="318"/>
      <c r="G16" s="318"/>
      <c r="H16" s="320"/>
    </row>
  </sheetData>
  <sheetProtection sheet="1" objects="1" scenarios="1"/>
  <mergeCells count="2">
    <mergeCell ref="C2:H2"/>
    <mergeCell ref="B4:H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AC893-E89F-4783-B702-B2A0C2997FC1}">
  <sheetPr>
    <tabColor theme="4" tint="0.39997558519241921"/>
  </sheetPr>
  <dimension ref="A1:V52"/>
  <sheetViews>
    <sheetView showGridLines="0" showRowColHeaders="0" topLeftCell="B1" zoomScale="70" zoomScaleNormal="100" workbookViewId="0"/>
  </sheetViews>
  <sheetFormatPr baseColWidth="10" defaultColWidth="11.42578125" defaultRowHeight="15" x14ac:dyDescent="0.25"/>
  <cols>
    <col min="1" max="1" width="17.5703125" style="242" hidden="1" customWidth="1"/>
    <col min="2" max="2" width="3.5703125" style="242" customWidth="1"/>
    <col min="3" max="3" width="6.5703125" style="242" customWidth="1"/>
    <col min="4" max="4" width="43.7109375" style="243" customWidth="1"/>
    <col min="5" max="8" width="18.85546875" style="242" customWidth="1"/>
    <col min="9" max="11" width="18" style="242" customWidth="1"/>
    <col min="12" max="12" width="56.140625" style="242" hidden="1" customWidth="1"/>
    <col min="13" max="13" width="54.42578125" style="242" hidden="1" customWidth="1"/>
    <col min="14" max="14" width="46.5703125" style="242" hidden="1" customWidth="1"/>
    <col min="15" max="15" width="46.7109375" style="242" hidden="1" customWidth="1"/>
    <col min="16" max="16" width="52.85546875" style="242" hidden="1" customWidth="1"/>
    <col min="17" max="17" width="52.140625" style="242" hidden="1" customWidth="1"/>
    <col min="18" max="18" width="42.7109375" style="242" hidden="1" customWidth="1"/>
    <col min="19" max="22" width="26.85546875" style="242" customWidth="1"/>
    <col min="23" max="24" width="11.42578125" style="242" customWidth="1"/>
    <col min="25" max="16384" width="11.42578125" style="242"/>
  </cols>
  <sheetData>
    <row r="1" spans="1:19" ht="37.5" customHeight="1" thickBot="1" x14ac:dyDescent="0.3"/>
    <row r="2" spans="1:19" ht="18" customHeight="1" thickBot="1" x14ac:dyDescent="0.3">
      <c r="B2" s="244"/>
      <c r="C2" s="245"/>
      <c r="D2" s="246"/>
      <c r="E2" s="245"/>
      <c r="F2" s="245"/>
      <c r="G2" s="245"/>
      <c r="H2" s="245"/>
      <c r="I2" s="245"/>
      <c r="J2" s="245"/>
      <c r="K2" s="245"/>
      <c r="L2" s="247"/>
    </row>
    <row r="3" spans="1:19" ht="62.25" customHeight="1" x14ac:dyDescent="0.25">
      <c r="B3" s="248"/>
      <c r="C3" s="475" t="s">
        <v>4554</v>
      </c>
      <c r="D3" s="476"/>
      <c r="E3" s="476"/>
      <c r="F3" s="476"/>
      <c r="G3" s="476"/>
      <c r="H3" s="476"/>
      <c r="I3" s="476"/>
      <c r="J3" s="476"/>
      <c r="K3" s="477"/>
      <c r="L3" s="249"/>
    </row>
    <row r="4" spans="1:19" ht="27" customHeight="1" thickBot="1" x14ac:dyDescent="0.3">
      <c r="B4" s="248"/>
      <c r="C4" s="250"/>
      <c r="D4" s="251"/>
      <c r="E4" s="252"/>
      <c r="F4" s="478"/>
      <c r="G4" s="478"/>
      <c r="H4" s="478"/>
      <c r="I4" s="478"/>
      <c r="J4" s="478"/>
      <c r="K4" s="479"/>
      <c r="L4" s="249"/>
    </row>
    <row r="5" spans="1:19" x14ac:dyDescent="0.25">
      <c r="B5" s="248"/>
      <c r="L5" s="249"/>
    </row>
    <row r="6" spans="1:19" s="253" customFormat="1" ht="52.5" customHeight="1" x14ac:dyDescent="0.25">
      <c r="B6" s="254"/>
      <c r="D6" s="255"/>
      <c r="E6" s="256"/>
      <c r="F6" s="257"/>
      <c r="G6" s="257"/>
      <c r="H6" s="256"/>
      <c r="L6" s="258"/>
    </row>
    <row r="7" spans="1:19" s="253" customFormat="1" ht="52.5" customHeight="1" x14ac:dyDescent="0.25">
      <c r="B7" s="254"/>
      <c r="D7" s="255"/>
      <c r="E7" s="259"/>
      <c r="F7" s="260"/>
      <c r="G7" s="260"/>
      <c r="H7" s="259"/>
      <c r="L7" s="258"/>
    </row>
    <row r="8" spans="1:19" s="253" customFormat="1" ht="52.5" customHeight="1" x14ac:dyDescent="0.25">
      <c r="B8" s="254"/>
      <c r="D8" s="255"/>
      <c r="E8" s="261"/>
      <c r="H8" s="261"/>
      <c r="L8" s="258"/>
    </row>
    <row r="9" spans="1:19" ht="15.75" thickBot="1" x14ac:dyDescent="0.3">
      <c r="B9" s="248"/>
      <c r="L9" s="249"/>
    </row>
    <row r="10" spans="1:19" ht="27" thickBot="1" x14ac:dyDescent="0.45">
      <c r="B10" s="248"/>
      <c r="C10" s="480" t="s">
        <v>4555</v>
      </c>
      <c r="D10" s="481"/>
      <c r="E10" s="481"/>
      <c r="F10" s="481"/>
      <c r="G10" s="481"/>
      <c r="H10" s="481"/>
      <c r="I10" s="481"/>
      <c r="J10" s="481"/>
      <c r="K10" s="482"/>
      <c r="L10" s="249"/>
    </row>
    <row r="11" spans="1:19" ht="6.75" customHeight="1" thickBot="1" x14ac:dyDescent="0.45">
      <c r="B11" s="248"/>
      <c r="C11" s="262"/>
      <c r="D11" s="262"/>
      <c r="E11" s="262"/>
      <c r="F11" s="262"/>
      <c r="G11" s="262"/>
      <c r="H11" s="262"/>
      <c r="I11" s="262"/>
      <c r="J11" s="262"/>
      <c r="K11" s="262"/>
      <c r="L11" s="249"/>
    </row>
    <row r="12" spans="1:19" ht="27" customHeight="1" thickBot="1" x14ac:dyDescent="0.45">
      <c r="B12" s="248"/>
      <c r="C12" s="483" t="s">
        <v>4556</v>
      </c>
      <c r="D12" s="484"/>
      <c r="E12" s="487" t="s">
        <v>4576</v>
      </c>
      <c r="F12" s="488"/>
      <c r="G12" s="488"/>
      <c r="H12" s="488"/>
      <c r="I12" s="489" t="s">
        <v>4557</v>
      </c>
      <c r="J12" s="490"/>
      <c r="K12" s="491"/>
      <c r="L12" s="249"/>
    </row>
    <row r="13" spans="1:19" s="263" customFormat="1" ht="49.5" customHeight="1" thickBot="1" x14ac:dyDescent="0.3">
      <c r="B13" s="264"/>
      <c r="C13" s="485"/>
      <c r="D13" s="486"/>
      <c r="E13" s="492" t="s">
        <v>4558</v>
      </c>
      <c r="F13" s="493"/>
      <c r="G13" s="494" t="s">
        <v>4559</v>
      </c>
      <c r="H13" s="495"/>
      <c r="I13" s="496" t="s">
        <v>4560</v>
      </c>
      <c r="J13" s="497"/>
      <c r="K13" s="498"/>
      <c r="L13" s="265"/>
    </row>
    <row r="14" spans="1:19" ht="51" customHeight="1" thickBot="1" x14ac:dyDescent="0.3">
      <c r="B14" s="248"/>
      <c r="C14" s="485"/>
      <c r="D14" s="486"/>
      <c r="E14" s="266" t="s">
        <v>4561</v>
      </c>
      <c r="F14" s="463" t="s">
        <v>4562</v>
      </c>
      <c r="G14" s="458" t="s">
        <v>4561</v>
      </c>
      <c r="H14" s="267" t="s">
        <v>4562</v>
      </c>
      <c r="I14" s="268" t="s">
        <v>4563</v>
      </c>
      <c r="J14" s="268" t="s">
        <v>4856</v>
      </c>
      <c r="K14" s="269" t="s">
        <v>4564</v>
      </c>
      <c r="L14" s="403" t="s">
        <v>4565</v>
      </c>
      <c r="M14" s="403" t="s">
        <v>4616</v>
      </c>
      <c r="N14" s="404" t="s">
        <v>4566</v>
      </c>
      <c r="O14" s="404" t="s">
        <v>4567</v>
      </c>
      <c r="P14" s="404" t="s">
        <v>4563</v>
      </c>
      <c r="Q14" s="404" t="s">
        <v>4856</v>
      </c>
      <c r="R14" s="405" t="str">
        <f>+K14</f>
        <v xml:space="preserve">EFICACIA  DE PRODUCTO </v>
      </c>
    </row>
    <row r="15" spans="1:19" s="270" customFormat="1" ht="20.25" customHeight="1" thickBot="1" x14ac:dyDescent="0.3">
      <c r="B15" s="271"/>
      <c r="C15" s="272">
        <f>+[20]MEDICIÓN!A8</f>
        <v>10</v>
      </c>
      <c r="D15" s="455" t="s">
        <v>73</v>
      </c>
      <c r="E15" s="464">
        <v>1</v>
      </c>
      <c r="F15" s="275">
        <v>1</v>
      </c>
      <c r="G15" s="459">
        <v>1</v>
      </c>
      <c r="H15" s="467">
        <v>0.98750000000000004</v>
      </c>
      <c r="I15" s="464">
        <v>1</v>
      </c>
      <c r="J15" s="273">
        <v>1</v>
      </c>
      <c r="K15" s="530">
        <v>1</v>
      </c>
      <c r="L15" s="394" t="str">
        <f>+CONCATENATE("La ficha de la ",D15," ejecutó al ",TEXT(E15,"00,00%")," las actividades programadas para el cuarto trimestre del año en su Plan de Acción.")</f>
        <v>La ficha de la Oficina Asesora Jurídica ejecutó al 100,00% las actividades programadas para el cuarto trimestre del año en su Plan de Acción.</v>
      </c>
      <c r="M15" s="395" t="str">
        <f>+CONCATENATE("La ficha de la ",D15," ejecutó al ",TEXT(F15,"00,00%")," las actividades dentro de las fechas establecidas para su ejecución y/o presentó las evidencias en  el corte correspondiente")</f>
        <v>La ficha de la Oficina Asesora Jurídica ejecutó al 100,00% las actividades dentro de las fechas establecidas para su ejecución y/o presentó las evidencias en  el corte correspondiente</v>
      </c>
      <c r="N15" s="396" t="str">
        <f>+CONCATENATE("La ficha del ",D15," ejecutó al ",TEXT(G15,"00,00%")," las actividades programadas en otras fichas ")</f>
        <v xml:space="preserve">La ficha del Oficina Asesora Jurídica ejecutó al 100,00% las actividades programadas en otras fichas </v>
      </c>
      <c r="O15" s="396" t="str">
        <f>+CONCATENATE("La ficha del ",D15," logró una eficiencia del ",TEXT(H15,"00,00%")," por ejecutar las actividades compartidas en otras fichas, dentro de las fechas establecidas para su ejecución y/o presentar las evidencias en el corte correspondiente")</f>
        <v>La ficha del Oficina Asesora Jurídica logró una eficiencia del 98,75% por ejecutar las actividades compartidas en otras fichas, dentro de las fechas establecidas para su ejecución y/o presentar las evidencias en el corte correspondiente</v>
      </c>
      <c r="P15" s="396" t="str">
        <f>+CONCATENATE("El ",D15," presentó avances en sus actividades que le permitió alcanzar un eficacia total del plan del  ",TEXT(I15,"00,00%"))</f>
        <v>El Oficina Asesora Jurídica presentó avances en sus actividades que le permitió alcanzar un eficacia total del plan del  100,00%</v>
      </c>
      <c r="Q15" s="396" t="str">
        <f>+CONCATENATE("La ficha del ",D15," logró una eficiencia del ",TEXT(H15,"00,00%")," por ejecutar sus actividades, dentro de las fechas establecidas para su ejecución y/o presentar las evidencias en el corte correspondiente")</f>
        <v>La ficha del Oficina Asesora Jurídica logró una eficiencia del 98,75% por ejecutar sus actividades, dentro de las fechas establecidas para su ejecución y/o presentar las evidencias en el corte correspondiente</v>
      </c>
      <c r="R15" s="397" t="str">
        <f>+CONCATENATE("La ficha del ",D15," logró una eficacia de productos del ",TEXT(I15,"00,00%"))</f>
        <v>La ficha del Oficina Asesora Jurídica logró una eficacia de productos del 100,00%</v>
      </c>
      <c r="S15" s="279"/>
    </row>
    <row r="16" spans="1:19" s="270" customFormat="1" ht="20.25" customHeight="1" thickBot="1" x14ac:dyDescent="0.3">
      <c r="A16" s="270" t="s">
        <v>234</v>
      </c>
      <c r="B16" s="271"/>
      <c r="C16" s="280">
        <f>+[20]MEDICIÓN!A9</f>
        <v>11</v>
      </c>
      <c r="D16" s="456" t="s">
        <v>172</v>
      </c>
      <c r="E16" s="465">
        <v>1</v>
      </c>
      <c r="F16" s="274">
        <v>1</v>
      </c>
      <c r="G16" s="460">
        <v>1</v>
      </c>
      <c r="H16" s="468">
        <v>1</v>
      </c>
      <c r="I16" s="465">
        <v>1</v>
      </c>
      <c r="J16" s="281">
        <v>1</v>
      </c>
      <c r="K16" s="531">
        <v>1</v>
      </c>
      <c r="L16" s="398" t="str">
        <f t="shared" ref="L16:L47" si="0">+CONCATENATE("La ficha de la ",D16," ejecutó al ",TEXT(E16,"00,00%")," las actividades programadas para el cuarto trimestre del año en su Plan de Acción.")</f>
        <v>La ficha de la Grupo de Trabajo Cobro Coactivo ejecutó al 100,00% las actividades programadas para el cuarto trimestre del año en su Plan de Acción.</v>
      </c>
      <c r="M16" s="277" t="str">
        <f t="shared" ref="M16:M48" si="1">+CONCATENATE("La ficha de la ",D16," ejecutó al ",TEXT(F16,"00,00%")," las actividades dentro de las fechas establecidas para su ejecución y/o presentó las evidencias en  el corte correspondiente")</f>
        <v>La ficha de la Grupo de Trabajo Cobro Coactivo ejecutó al 100,00% las actividades dentro de las fechas establecidas para su ejecución y/o presentó las evidencias en  el corte correspondiente</v>
      </c>
      <c r="N16" s="278" t="str">
        <f t="shared" ref="N16:N48" si="2">+CONCATENATE("La ficha del ",D16," ejecutó al ",TEXT(G16,"00,00%")," las actividades programadas en otras fichas ")</f>
        <v xml:space="preserve">La ficha del Grupo de Trabajo Cobro Coactivo ejecutó al 100,00% las actividades programadas en otras fichas </v>
      </c>
      <c r="O16" s="278" t="str">
        <f t="shared" ref="O16:O48" si="3">+CONCATENATE("La ficha del ",D16," logró una eficiencia del ",TEXT(H16,"00,00%")," por ejecutar las actividades compartidas en otras fichas, dentro de las fechas establecidas para su ejecución y/o presentar las evidencias en el corte correspondiente")</f>
        <v>La ficha del Grupo de Trabajo Cobro Coactivo logró una eficiencia del 100,00% por ejecutar las actividades compartidas en otras fichas, dentro de las fechas establecidas para su ejecución y/o presentar las evidencias en el corte correspondiente</v>
      </c>
      <c r="P16" s="278" t="str">
        <f t="shared" ref="P16:P48" si="4">+CONCATENATE("El ",D16," presentó avances en sus actividades que le permitió alcanzar un eficacia total del plan del  ",TEXT(I16,"00,00%"))</f>
        <v>El Grupo de Trabajo Cobro Coactivo presentó avances en sus actividades que le permitió alcanzar un eficacia total del plan del  100,00%</v>
      </c>
      <c r="Q16" s="396" t="str">
        <f t="shared" ref="Q16:Q26" si="5">+CONCATENATE("La ficha del ",D16," logró una eficiencia del ",TEXT(H16,"00,00%")," por ejecutar sus actividades, dentro de las fechas establecidas para su ejecución y/o presentar las evidencias en el corte correspondiente")</f>
        <v>La ficha del Grupo de Trabajo Cobro Coactivo logró una eficiencia del 100,00% por ejecutar sus actividades, dentro de las fechas establecidas para su ejecución y/o presentar las evidencias en el corte correspondiente</v>
      </c>
      <c r="R16" s="397" t="str">
        <f t="shared" ref="R16:R26" si="6">+CONCATENATE("La ficha del ",D16," logró una eficacia de productos del ",TEXT(I16,"00,00%"))</f>
        <v>La ficha del Grupo de Trabajo Cobro Coactivo logró una eficacia de productos del 100,00%</v>
      </c>
    </row>
    <row r="17" spans="1:21" s="270" customFormat="1" ht="20.25" customHeight="1" thickBot="1" x14ac:dyDescent="0.3">
      <c r="A17" s="270" t="s">
        <v>292</v>
      </c>
      <c r="B17" s="271"/>
      <c r="C17" s="280">
        <f>+[20]MEDICIÓN!A10</f>
        <v>12</v>
      </c>
      <c r="D17" s="456" t="s">
        <v>240</v>
      </c>
      <c r="E17" s="465">
        <v>1</v>
      </c>
      <c r="F17" s="274">
        <v>1</v>
      </c>
      <c r="G17" s="460">
        <v>1</v>
      </c>
      <c r="H17" s="468">
        <v>1</v>
      </c>
      <c r="I17" s="465">
        <v>1</v>
      </c>
      <c r="J17" s="281">
        <v>1</v>
      </c>
      <c r="K17" s="531">
        <v>1</v>
      </c>
      <c r="L17" s="398" t="str">
        <f t="shared" si="0"/>
        <v>La ficha de la Grupo de Trabajo de Regulación ejecutó al 100,00% las actividades programadas para el cuarto trimestre del año en su Plan de Acción.</v>
      </c>
      <c r="M17" s="277" t="str">
        <f t="shared" si="1"/>
        <v>La ficha de la Grupo de Trabajo de Regulación ejecutó al 100,00% las actividades dentro de las fechas establecidas para su ejecución y/o presentó las evidencias en  el corte correspondiente</v>
      </c>
      <c r="N17" s="278" t="str">
        <f t="shared" si="2"/>
        <v xml:space="preserve">La ficha del Grupo de Trabajo de Regulación ejecutó al 100,00% las actividades programadas en otras fichas </v>
      </c>
      <c r="O17" s="278" t="str">
        <f t="shared" si="3"/>
        <v>La ficha del Grupo de Trabajo de Regulación logró una eficiencia del 100,00% por ejecutar las actividades compartidas en otras fichas, dentro de las fechas establecidas para su ejecución y/o presentar las evidencias en el corte correspondiente</v>
      </c>
      <c r="P17" s="278" t="str">
        <f t="shared" si="4"/>
        <v>El Grupo de Trabajo de Regulación presentó avances en sus actividades que le permitió alcanzar un eficacia total del plan del  100,00%</v>
      </c>
      <c r="Q17" s="396" t="str">
        <f t="shared" si="5"/>
        <v>La ficha del Grupo de Trabajo de Regulación logró una eficiencia del 100,00% por ejecutar sus actividades, dentro de las fechas establecidas para su ejecución y/o presentar las evidencias en el corte correspondiente</v>
      </c>
      <c r="R17" s="397" t="str">
        <f t="shared" si="6"/>
        <v>La ficha del Grupo de Trabajo de Regulación logró una eficacia de productos del 100,00%</v>
      </c>
      <c r="S17" s="279"/>
    </row>
    <row r="18" spans="1:21" s="270" customFormat="1" ht="20.25" customHeight="1" thickBot="1" x14ac:dyDescent="0.3">
      <c r="A18" s="270" t="s">
        <v>456</v>
      </c>
      <c r="B18" s="271"/>
      <c r="C18" s="280">
        <f>+[20]MEDICIÓN!A11</f>
        <v>20</v>
      </c>
      <c r="D18" s="456" t="s">
        <v>294</v>
      </c>
      <c r="E18" s="465">
        <v>0.99980000000000002</v>
      </c>
      <c r="F18" s="274">
        <v>0.99992142857142852</v>
      </c>
      <c r="G18" s="460">
        <v>1</v>
      </c>
      <c r="H18" s="468">
        <v>0.99523809523809537</v>
      </c>
      <c r="I18" s="465">
        <v>0.99991851851851843</v>
      </c>
      <c r="J18" s="281">
        <v>0.99991851851851843</v>
      </c>
      <c r="K18" s="531">
        <v>0.999</v>
      </c>
      <c r="L18" s="398" t="str">
        <f t="shared" si="0"/>
        <v>La ficha de la Oficina de Tecnología e Informática ejecutó al 99,98% las actividades programadas para el cuarto trimestre del año en su Plan de Acción.</v>
      </c>
      <c r="M18" s="277" t="str">
        <f t="shared" si="1"/>
        <v>La ficha de la Oficina de Tecnología e Informática ejecutó al 99,99% las actividades dentro de las fechas establecidas para su ejecución y/o presentó las evidencias en  el corte correspondiente</v>
      </c>
      <c r="N18" s="278" t="str">
        <f t="shared" si="2"/>
        <v xml:space="preserve">La ficha del Oficina de Tecnología e Informática ejecutó al 100,00% las actividades programadas en otras fichas </v>
      </c>
      <c r="O18" s="278" t="str">
        <f t="shared" si="3"/>
        <v>La ficha del Oficina de Tecnología e Informática logró una eficiencia del 99,52% por ejecutar las actividades compartidas en otras fichas, dentro de las fechas establecidas para su ejecución y/o presentar las evidencias en el corte correspondiente</v>
      </c>
      <c r="P18" s="278" t="str">
        <f t="shared" si="4"/>
        <v>El Oficina de Tecnología e Informática presentó avances en sus actividades que le permitió alcanzar un eficacia total del plan del  99,99%</v>
      </c>
      <c r="Q18" s="396" t="str">
        <f t="shared" si="5"/>
        <v>La ficha del Oficina de Tecnología e Informática logró una eficiencia del 99,52% por ejecutar sus actividades, dentro de las fechas establecidas para su ejecución y/o presentar las evidencias en el corte correspondiente</v>
      </c>
      <c r="R18" s="397" t="str">
        <f t="shared" si="6"/>
        <v>La ficha del Oficina de Tecnología e Informática logró una eficacia de productos del 99,99%</v>
      </c>
      <c r="S18" s="283"/>
      <c r="U18" s="283"/>
    </row>
    <row r="19" spans="1:21" s="270" customFormat="1" ht="20.25" customHeight="1" thickBot="1" x14ac:dyDescent="0.3">
      <c r="A19" s="270" t="s">
        <v>687</v>
      </c>
      <c r="B19" s="271"/>
      <c r="C19" s="280">
        <f>+[20]MEDICIÓN!A12</f>
        <v>30</v>
      </c>
      <c r="D19" s="456" t="s">
        <v>470</v>
      </c>
      <c r="E19" s="465">
        <v>1</v>
      </c>
      <c r="F19" s="274">
        <v>0.998529411764706</v>
      </c>
      <c r="G19" s="460">
        <v>0.98928571428571421</v>
      </c>
      <c r="H19" s="468">
        <v>0.98571428571428577</v>
      </c>
      <c r="I19" s="465">
        <v>1</v>
      </c>
      <c r="J19" s="281">
        <v>0.99850000000000005</v>
      </c>
      <c r="K19" s="531">
        <v>1</v>
      </c>
      <c r="L19" s="398" t="str">
        <f t="shared" si="0"/>
        <v>La ficha de la Oficina Asesora de Planeación ejecutó al 100,00% las actividades programadas para el cuarto trimestre del año en su Plan de Acción.</v>
      </c>
      <c r="M19" s="277" t="str">
        <f t="shared" si="1"/>
        <v>La ficha de la Oficina Asesora de Planeación ejecutó al 99,85% las actividades dentro de las fechas establecidas para su ejecución y/o presentó las evidencias en  el corte correspondiente</v>
      </c>
      <c r="N19" s="278" t="str">
        <f t="shared" si="2"/>
        <v xml:space="preserve">La ficha del Oficina Asesora de Planeación ejecutó al 98,93% las actividades programadas en otras fichas </v>
      </c>
      <c r="O19" s="278" t="str">
        <f t="shared" si="3"/>
        <v>La ficha del Oficina Asesora de Planeación logró una eficiencia del 98,57% por ejecutar las actividades compartidas en otras fichas, dentro de las fechas establecidas para su ejecución y/o presentar las evidencias en el corte correspondiente</v>
      </c>
      <c r="P19" s="278" t="str">
        <f t="shared" si="4"/>
        <v>El Oficina Asesora de Planeación presentó avances en sus actividades que le permitió alcanzar un eficacia total del plan del  100,00%</v>
      </c>
      <c r="Q19" s="396" t="str">
        <f t="shared" si="5"/>
        <v>La ficha del Oficina Asesora de Planeación logró una eficiencia del 98,57% por ejecutar sus actividades, dentro de las fechas establecidas para su ejecución y/o presentar las evidencias en el corte correspondiente</v>
      </c>
      <c r="R19" s="397" t="str">
        <f t="shared" si="6"/>
        <v>La ficha del Oficina Asesora de Planeación logró una eficacia de productos del 100,00%</v>
      </c>
    </row>
    <row r="20" spans="1:21" s="270" customFormat="1" ht="20.25" customHeight="1" thickBot="1" x14ac:dyDescent="0.3">
      <c r="B20" s="271"/>
      <c r="C20" s="280">
        <f>+[20]MEDICIÓN!A13</f>
        <v>37</v>
      </c>
      <c r="D20" s="456" t="s">
        <v>691</v>
      </c>
      <c r="E20" s="465">
        <v>1</v>
      </c>
      <c r="F20" s="274">
        <v>0.98799999999999988</v>
      </c>
      <c r="G20" s="460">
        <v>1</v>
      </c>
      <c r="H20" s="468">
        <v>1</v>
      </c>
      <c r="I20" s="465">
        <v>1</v>
      </c>
      <c r="J20" s="281">
        <v>0.98799999999999999</v>
      </c>
      <c r="K20" s="531">
        <v>1</v>
      </c>
      <c r="L20" s="398" t="str">
        <f t="shared" si="0"/>
        <v>La ficha de la Grupo de Trabajo de Estudios Económicos ejecutó al 100,00% las actividades programadas para el cuarto trimestre del año en su Plan de Acción.</v>
      </c>
      <c r="M20" s="277" t="str">
        <f t="shared" si="1"/>
        <v>La ficha de la Grupo de Trabajo de Estudios Económicos ejecutó al 98,80% las actividades dentro de las fechas establecidas para su ejecución y/o presentó las evidencias en  el corte correspondiente</v>
      </c>
      <c r="N20" s="278" t="str">
        <f t="shared" si="2"/>
        <v xml:space="preserve">La ficha del Grupo de Trabajo de Estudios Económicos ejecutó al 100,00% las actividades programadas en otras fichas </v>
      </c>
      <c r="O20" s="278" t="str">
        <f t="shared" si="3"/>
        <v>La ficha del Grupo de Trabajo de Estudios Económicos logró una eficiencia del 100,00% por ejecutar las actividades compartidas en otras fichas, dentro de las fechas establecidas para su ejecución y/o presentar las evidencias en el corte correspondiente</v>
      </c>
      <c r="P20" s="278" t="str">
        <f t="shared" si="4"/>
        <v>El Grupo de Trabajo de Estudios Económicos presentó avances en sus actividades que le permitió alcanzar un eficacia total del plan del  100,00%</v>
      </c>
      <c r="Q20" s="396" t="str">
        <f t="shared" si="5"/>
        <v>La ficha del Grupo de Trabajo de Estudios Económicos logró una eficiencia del 100,00% por ejecutar sus actividades, dentro de las fechas establecidas para su ejecución y/o presentar las evidencias en el corte correspondiente</v>
      </c>
      <c r="R20" s="397" t="str">
        <f t="shared" si="6"/>
        <v>La ficha del Grupo de Trabajo de Estudios Económicos logró una eficacia de productos del 100,00%</v>
      </c>
    </row>
    <row r="21" spans="1:21" s="270" customFormat="1" ht="20.25" customHeight="1" thickBot="1" x14ac:dyDescent="0.3">
      <c r="A21" s="270" t="s">
        <v>925</v>
      </c>
      <c r="B21" s="271"/>
      <c r="C21" s="280">
        <f>+[20]MEDICIÓN!A14</f>
        <v>38</v>
      </c>
      <c r="D21" s="456" t="s">
        <v>4568</v>
      </c>
      <c r="E21" s="465">
        <v>1</v>
      </c>
      <c r="F21" s="274">
        <v>1</v>
      </c>
      <c r="G21" s="460">
        <v>1</v>
      </c>
      <c r="H21" s="468">
        <v>0.95</v>
      </c>
      <c r="I21" s="465">
        <v>1</v>
      </c>
      <c r="J21" s="281">
        <v>1</v>
      </c>
      <c r="K21" s="531">
        <v>1</v>
      </c>
      <c r="L21" s="398" t="str">
        <f t="shared" si="0"/>
        <v>La ficha de la Grupo de Trabajo de Asuntos Internacionales  ejecutó al 100,00% las actividades programadas para el cuarto trimestre del año en su Plan de Acción.</v>
      </c>
      <c r="M21" s="277" t="str">
        <f t="shared" si="1"/>
        <v>La ficha de la Grupo de Trabajo de Asuntos Internacionales  ejecutó al 100,00% las actividades dentro de las fechas establecidas para su ejecución y/o presentó las evidencias en  el corte correspondiente</v>
      </c>
      <c r="N21" s="278" t="str">
        <f t="shared" si="2"/>
        <v xml:space="preserve">La ficha del Grupo de Trabajo de Asuntos Internacionales  ejecutó al 100,00% las actividades programadas en otras fichas </v>
      </c>
      <c r="O21" s="278" t="str">
        <f t="shared" si="3"/>
        <v>La ficha del Grupo de Trabajo de Asuntos Internacionales  logró una eficiencia del 95,00% por ejecutar las actividades compartidas en otras fichas, dentro de las fechas establecidas para su ejecución y/o presentar las evidencias en el corte correspondiente</v>
      </c>
      <c r="P21" s="278" t="str">
        <f t="shared" si="4"/>
        <v>El Grupo de Trabajo de Asuntos Internacionales  presentó avances en sus actividades que le permitió alcanzar un eficacia total del plan del  100,00%</v>
      </c>
      <c r="Q21" s="396" t="str">
        <f t="shared" si="5"/>
        <v>La ficha del Grupo de Trabajo de Asuntos Internacionales  logró una eficiencia del 95,00% por ejecutar sus actividades, dentro de las fechas establecidas para su ejecución y/o presentar las evidencias en el corte correspondiente</v>
      </c>
      <c r="R21" s="397" t="str">
        <f t="shared" si="6"/>
        <v>La ficha del Grupo de Trabajo de Asuntos Internacionales  logró una eficacia de productos del 100,00%</v>
      </c>
    </row>
    <row r="22" spans="1:21" s="270" customFormat="1" ht="20.25" customHeight="1" thickBot="1" x14ac:dyDescent="0.3">
      <c r="B22" s="271"/>
      <c r="C22" s="280">
        <f>+[20]MEDICIÓN!A15</f>
        <v>50</v>
      </c>
      <c r="D22" s="456" t="s">
        <v>929</v>
      </c>
      <c r="E22" s="465">
        <v>1</v>
      </c>
      <c r="F22" s="274">
        <v>1</v>
      </c>
      <c r="G22" s="460">
        <v>1</v>
      </c>
      <c r="H22" s="468">
        <v>1</v>
      </c>
      <c r="I22" s="465">
        <v>1</v>
      </c>
      <c r="J22" s="281">
        <v>1</v>
      </c>
      <c r="K22" s="531">
        <v>1</v>
      </c>
      <c r="L22" s="398" t="str">
        <f t="shared" si="0"/>
        <v>La ficha de la Oficina de Control Interno ejecutó al 100,00% las actividades programadas para el cuarto trimestre del año en su Plan de Acción.</v>
      </c>
      <c r="M22" s="277" t="str">
        <f t="shared" si="1"/>
        <v>La ficha de la Oficina de Control Interno ejecutó al 100,00% las actividades dentro de las fechas establecidas para su ejecución y/o presentó las evidencias en  el corte correspondiente</v>
      </c>
      <c r="N22" s="278" t="str">
        <f t="shared" si="2"/>
        <v xml:space="preserve">La ficha del Oficina de Control Interno ejecutó al 100,00% las actividades programadas en otras fichas </v>
      </c>
      <c r="O22" s="278" t="str">
        <f t="shared" si="3"/>
        <v>La ficha del Oficina de Control Interno logró una eficiencia del 100,00% por ejecutar las actividades compartidas en otras fichas, dentro de las fechas establecidas para su ejecución y/o presentar las evidencias en el corte correspondiente</v>
      </c>
      <c r="P22" s="278" t="str">
        <f t="shared" si="4"/>
        <v>El Oficina de Control Interno presentó avances en sus actividades que le permitió alcanzar un eficacia total del plan del  100,00%</v>
      </c>
      <c r="Q22" s="396" t="str">
        <f t="shared" si="5"/>
        <v>La ficha del Oficina de Control Interno logró una eficiencia del 100,00% por ejecutar sus actividades, dentro de las fechas establecidas para su ejecución y/o presentar las evidencias en el corte correspondiente</v>
      </c>
      <c r="R22" s="397" t="str">
        <f t="shared" si="6"/>
        <v>La ficha del Oficina de Control Interno logró una eficacia de productos del 100,00%</v>
      </c>
    </row>
    <row r="23" spans="1:21" s="270" customFormat="1" ht="20.25" customHeight="1" thickBot="1" x14ac:dyDescent="0.3">
      <c r="B23" s="271"/>
      <c r="C23" s="280">
        <f>+[20]MEDICIÓN!A16</f>
        <v>60</v>
      </c>
      <c r="D23" s="456" t="s">
        <v>995</v>
      </c>
      <c r="E23" s="465">
        <v>1</v>
      </c>
      <c r="F23" s="274">
        <v>1</v>
      </c>
      <c r="G23" s="460">
        <v>1</v>
      </c>
      <c r="H23" s="468">
        <v>1</v>
      </c>
      <c r="I23" s="465">
        <v>1</v>
      </c>
      <c r="J23" s="281">
        <v>1</v>
      </c>
      <c r="K23" s="531">
        <v>1</v>
      </c>
      <c r="L23" s="398" t="str">
        <f t="shared" si="0"/>
        <v>La ficha de la Grupo de Trabajo Gestión Judicial ejecutó al 100,00% las actividades programadas para el cuarto trimestre del año en su Plan de Acción.</v>
      </c>
      <c r="M23" s="277" t="str">
        <f t="shared" si="1"/>
        <v>La ficha de la Grupo de Trabajo Gestión Judicial ejecutó al 100,00% las actividades dentro de las fechas establecidas para su ejecución y/o presentó las evidencias en  el corte correspondiente</v>
      </c>
      <c r="N23" s="278" t="str">
        <f t="shared" si="2"/>
        <v xml:space="preserve">La ficha del Grupo de Trabajo Gestión Judicial ejecutó al 100,00% las actividades programadas en otras fichas </v>
      </c>
      <c r="O23" s="278" t="str">
        <f t="shared" si="3"/>
        <v>La ficha del Grupo de Trabajo Gestión Judicial logró una eficiencia del 100,00% por ejecutar las actividades compartidas en otras fichas, dentro de las fechas establecidas para su ejecución y/o presentar las evidencias en el corte correspondiente</v>
      </c>
      <c r="P23" s="278" t="str">
        <f t="shared" si="4"/>
        <v>El Grupo de Trabajo Gestión Judicial presentó avances en sus actividades que le permitió alcanzar un eficacia total del plan del  100,00%</v>
      </c>
      <c r="Q23" s="396" t="str">
        <f t="shared" si="5"/>
        <v>La ficha del Grupo de Trabajo Gestión Judicial logró una eficiencia del 100,00% por ejecutar sus actividades, dentro de las fechas establecidas para su ejecución y/o presentar las evidencias en el corte correspondiente</v>
      </c>
      <c r="R23" s="397" t="str">
        <f t="shared" si="6"/>
        <v>La ficha del Grupo de Trabajo Gestión Judicial logró una eficacia de productos del 100,00%</v>
      </c>
    </row>
    <row r="24" spans="1:21" s="270" customFormat="1" ht="20.25" customHeight="1" thickBot="1" x14ac:dyDescent="0.3">
      <c r="B24" s="271"/>
      <c r="C24" s="280">
        <f>+[20]MEDICIÓN!A17</f>
        <v>71</v>
      </c>
      <c r="D24" s="456" t="s">
        <v>1142</v>
      </c>
      <c r="E24" s="465">
        <v>1</v>
      </c>
      <c r="F24" s="274">
        <v>1</v>
      </c>
      <c r="G24" s="460" t="s">
        <v>4577</v>
      </c>
      <c r="H24" s="469" t="s">
        <v>4577</v>
      </c>
      <c r="I24" s="465">
        <v>1</v>
      </c>
      <c r="J24" s="281">
        <v>1</v>
      </c>
      <c r="K24" s="531">
        <v>1</v>
      </c>
      <c r="L24" s="398" t="str">
        <f t="shared" si="0"/>
        <v>La ficha de la Grupo de Formación ejecutó al 100,00% las actividades programadas para el cuarto trimestre del año en su Plan de Acción.</v>
      </c>
      <c r="M24" s="277" t="str">
        <f t="shared" si="1"/>
        <v>La ficha de la Grupo de Formación ejecutó al 100,00% las actividades dentro de las fechas establecidas para su ejecución y/o presentó las evidencias en  el corte correspondiente</v>
      </c>
      <c r="N24" s="278" t="str">
        <f t="shared" si="2"/>
        <v xml:space="preserve">La ficha del Grupo de Formación ejecutó al NP las actividades programadas en otras fichas </v>
      </c>
      <c r="O24" s="278" t="str">
        <f t="shared" si="3"/>
        <v>La ficha del Grupo de Formación logró una eficiencia del NP por ejecutar las actividades compartidas en otras fichas, dentro de las fechas establecidas para su ejecución y/o presentar las evidencias en el corte correspondiente</v>
      </c>
      <c r="P24" s="278" t="str">
        <f t="shared" si="4"/>
        <v>El Grupo de Formación presentó avances en sus actividades que le permitió alcanzar un eficacia total del plan del  100,00%</v>
      </c>
      <c r="Q24" s="396" t="str">
        <f t="shared" si="5"/>
        <v>La ficha del Grupo de Formación logró una eficiencia del NP por ejecutar sus actividades, dentro de las fechas establecidas para su ejecución y/o presentar las evidencias en el corte correspondiente</v>
      </c>
      <c r="R24" s="397" t="str">
        <f t="shared" si="6"/>
        <v>La ficha del Grupo de Formación logró una eficacia de productos del 100,00%</v>
      </c>
    </row>
    <row r="25" spans="1:21" s="270" customFormat="1" ht="20.25" customHeight="1" thickBot="1" x14ac:dyDescent="0.3">
      <c r="B25" s="271"/>
      <c r="C25" s="280">
        <f>+[20]MEDICIÓN!A18</f>
        <v>72</v>
      </c>
      <c r="D25" s="456" t="s">
        <v>1291</v>
      </c>
      <c r="E25" s="465">
        <v>1</v>
      </c>
      <c r="F25" s="274">
        <v>1</v>
      </c>
      <c r="G25" s="460">
        <v>1</v>
      </c>
      <c r="H25" s="468">
        <v>1</v>
      </c>
      <c r="I25" s="465">
        <v>1</v>
      </c>
      <c r="J25" s="281">
        <v>1</v>
      </c>
      <c r="K25" s="531">
        <v>1</v>
      </c>
      <c r="L25" s="398" t="str">
        <f t="shared" si="0"/>
        <v>La ficha de la Grupo de Atención al Ciudadano ejecutó al 100,00% las actividades programadas para el cuarto trimestre del año en su Plan de Acción.</v>
      </c>
      <c r="M25" s="277" t="str">
        <f t="shared" si="1"/>
        <v>La ficha de la Grupo de Atención al Ciudadano ejecutó al 100,00% las actividades dentro de las fechas establecidas para su ejecución y/o presentó las evidencias en  el corte correspondiente</v>
      </c>
      <c r="N25" s="278" t="str">
        <f t="shared" si="2"/>
        <v xml:space="preserve">La ficha del Grupo de Atención al Ciudadano ejecutó al 100,00% las actividades programadas en otras fichas </v>
      </c>
      <c r="O25" s="278" t="str">
        <f t="shared" si="3"/>
        <v>La ficha del Grupo de Atención al Ciudadano logró una eficiencia del 100,00% por ejecutar las actividades compartidas en otras fichas, dentro de las fechas establecidas para su ejecución y/o presentar las evidencias en el corte correspondiente</v>
      </c>
      <c r="P25" s="278" t="str">
        <f t="shared" si="4"/>
        <v>El Grupo de Atención al Ciudadano presentó avances en sus actividades que le permitió alcanzar un eficacia total del plan del  100,00%</v>
      </c>
      <c r="Q25" s="396" t="str">
        <f t="shared" si="5"/>
        <v>La ficha del Grupo de Atención al Ciudadano logró una eficiencia del 100,00% por ejecutar sus actividades, dentro de las fechas establecidas para su ejecución y/o presentar las evidencias en el corte correspondiente</v>
      </c>
      <c r="R25" s="397" t="str">
        <f t="shared" si="6"/>
        <v>La ficha del Grupo de Atención al Ciudadano logró una eficacia de productos del 100,00%</v>
      </c>
    </row>
    <row r="26" spans="1:21" s="270" customFormat="1" ht="20.25" customHeight="1" x14ac:dyDescent="0.25">
      <c r="A26" s="270" t="s">
        <v>1512</v>
      </c>
      <c r="B26" s="271"/>
      <c r="C26" s="280">
        <f>+[20]MEDICIÓN!A19</f>
        <v>73</v>
      </c>
      <c r="D26" s="456" t="s">
        <v>1389</v>
      </c>
      <c r="E26" s="465">
        <v>1</v>
      </c>
      <c r="F26" s="274">
        <v>0.99473684210526303</v>
      </c>
      <c r="G26" s="460">
        <v>1</v>
      </c>
      <c r="H26" s="468">
        <v>0.998</v>
      </c>
      <c r="I26" s="465">
        <v>1</v>
      </c>
      <c r="J26" s="281">
        <v>0.99470000000000003</v>
      </c>
      <c r="K26" s="531">
        <v>1</v>
      </c>
      <c r="L26" s="398" t="str">
        <f t="shared" si="0"/>
        <v>La ficha de la Grupo de Comunicación ejecutó al 100,00% las actividades programadas para el cuarto trimestre del año en su Plan de Acción.</v>
      </c>
      <c r="M26" s="277" t="str">
        <f t="shared" si="1"/>
        <v>La ficha de la Grupo de Comunicación ejecutó al 99,47% las actividades dentro de las fechas establecidas para su ejecución y/o presentó las evidencias en  el corte correspondiente</v>
      </c>
      <c r="N26" s="278" t="str">
        <f t="shared" si="2"/>
        <v xml:space="preserve">La ficha del Grupo de Comunicación ejecutó al 100,00% las actividades programadas en otras fichas </v>
      </c>
      <c r="O26" s="278" t="str">
        <f t="shared" si="3"/>
        <v>La ficha del Grupo de Comunicación logró una eficiencia del 99,80% por ejecutar las actividades compartidas en otras fichas, dentro de las fechas establecidas para su ejecución y/o presentar las evidencias en el corte correspondiente</v>
      </c>
      <c r="P26" s="278" t="str">
        <f t="shared" si="4"/>
        <v>El Grupo de Comunicación presentó avances en sus actividades que le permitió alcanzar un eficacia total del plan del  100,00%</v>
      </c>
      <c r="Q26" s="396" t="str">
        <f t="shared" si="5"/>
        <v>La ficha del Grupo de Comunicación logró una eficiencia del 99,80% por ejecutar sus actividades, dentro de las fechas establecidas para su ejecución y/o presentar las evidencias en el corte correspondiente</v>
      </c>
      <c r="R26" s="397" t="str">
        <f t="shared" si="6"/>
        <v>La ficha del Grupo de Comunicación logró una eficacia de productos del 100,00%</v>
      </c>
    </row>
    <row r="27" spans="1:21" s="270" customFormat="1" ht="40.5" customHeight="1" thickBot="1" x14ac:dyDescent="0.3">
      <c r="B27" s="271"/>
      <c r="C27" s="280">
        <f>+[20]MEDICIÓN!A20</f>
        <v>100</v>
      </c>
      <c r="D27" s="456" t="s">
        <v>1526</v>
      </c>
      <c r="E27" s="465">
        <v>0.8833333333333333</v>
      </c>
      <c r="F27" s="274">
        <v>0.91250000000000009</v>
      </c>
      <c r="G27" s="460" t="s">
        <v>4577</v>
      </c>
      <c r="H27" s="469" t="s">
        <v>4577</v>
      </c>
      <c r="I27" s="465">
        <v>0.91250000000000009</v>
      </c>
      <c r="J27" s="281">
        <v>0.91250000000000009</v>
      </c>
      <c r="K27" s="531">
        <v>0.91250000000000009</v>
      </c>
      <c r="L27" s="398" t="str">
        <f t="shared" si="0"/>
        <v>La ficha de la Secretaría General ejecutó al 88,33% las actividades programadas para el cuarto trimestre del año en su Plan de Acción.</v>
      </c>
      <c r="M27" s="277" t="str">
        <f t="shared" si="1"/>
        <v>La ficha de la Secretaría General ejecutó al 91,25% las actividades dentro de las fechas establecidas para su ejecución y/o presentó las evidencias en  el corte correspondiente</v>
      </c>
      <c r="N27" s="278" t="str">
        <f t="shared" si="2"/>
        <v xml:space="preserve">La ficha del Secretaría General ejecutó al NP las actividades programadas en otras fichas </v>
      </c>
      <c r="O27" s="278" t="str">
        <f t="shared" si="3"/>
        <v>La ficha del Secretaría General logró una eficiencia del NP por ejecutar las actividades compartidas en otras fichas, dentro de las fechas establecidas para su ejecución y/o presentar las evidencias en el corte correspondiente</v>
      </c>
      <c r="P27" s="278" t="str">
        <f t="shared" si="4"/>
        <v>El Secretaría General presentó avances en sus actividades que le permitió alcanzar un eficacia total del plan del  91,25%</v>
      </c>
      <c r="Q27" s="470"/>
      <c r="R27" s="399" t="str">
        <f t="shared" ref="R27:R47" si="7">+CONCATENATE("La ficha del ",D27," logró una eficacia deproductos del ",TEXT(I27,"00,00%"))</f>
        <v>La ficha del Secretaría General logró una eficacia deproductos del 91,25%</v>
      </c>
    </row>
    <row r="28" spans="1:21" s="270" customFormat="1" ht="33" customHeight="1" thickBot="1" x14ac:dyDescent="0.3">
      <c r="B28" s="271"/>
      <c r="C28" s="280">
        <f>+[20]MEDICIÓN!A21</f>
        <v>103</v>
      </c>
      <c r="D28" s="456" t="s">
        <v>1557</v>
      </c>
      <c r="E28" s="465">
        <v>1</v>
      </c>
      <c r="F28" s="274">
        <v>0.99545454545454537</v>
      </c>
      <c r="G28" s="460" t="s">
        <v>4577</v>
      </c>
      <c r="H28" s="469" t="s">
        <v>4577</v>
      </c>
      <c r="I28" s="465">
        <v>1</v>
      </c>
      <c r="J28" s="281">
        <v>0.99550000000000005</v>
      </c>
      <c r="K28" s="531">
        <v>1</v>
      </c>
      <c r="L28" s="398" t="str">
        <f t="shared" si="0"/>
        <v>La ficha de la Grupo de Trabajo de Control Disciplinario Interno ejecutó al 100,00% las actividades programadas para el cuarto trimestre del año en su Plan de Acción.</v>
      </c>
      <c r="M28" s="277" t="str">
        <f t="shared" si="1"/>
        <v>La ficha de la Grupo de Trabajo de Control Disciplinario Interno ejecutó al 99,55% las actividades dentro de las fechas establecidas para su ejecución y/o presentó las evidencias en  el corte correspondiente</v>
      </c>
      <c r="N28" s="278" t="str">
        <f t="shared" si="2"/>
        <v xml:space="preserve">La ficha del Grupo de Trabajo de Control Disciplinario Interno ejecutó al NP las actividades programadas en otras fichas </v>
      </c>
      <c r="O28" s="278" t="str">
        <f t="shared" si="3"/>
        <v>La ficha del Grupo de Trabajo de Control Disciplinario Interno logró una eficiencia del NP por ejecutar las actividades compartidas en otras fichas, dentro de las fechas establecidas para su ejecución y/o presentar las evidencias en el corte correspondiente</v>
      </c>
      <c r="P28" s="278" t="str">
        <f t="shared" si="4"/>
        <v>El Grupo de Trabajo de Control Disciplinario Interno presentó avances en sus actividades que le permitió alcanzar un eficacia total del plan del  100,00%</v>
      </c>
      <c r="Q28" s="396" t="str">
        <f t="shared" ref="Q28:Q33" si="8">+CONCATENATE("La ficha del ",D28," logró una eficiencia del ",TEXT(H28,"00,00%")," por ejecutar sus actividades, dentro de las fechas establecidas para su ejecución y/o presentar las evidencias en el corte correspondiente")</f>
        <v>La ficha del Grupo de Trabajo de Control Disciplinario Interno logró una eficiencia del NP por ejecutar sus actividades, dentro de las fechas establecidas para su ejecución y/o presentar las evidencias en el corte correspondiente</v>
      </c>
      <c r="R28" s="397" t="str">
        <f t="shared" ref="R28:R33" si="9">+CONCATENATE("La ficha del ",D28," logró una eficacia de productos del ",TEXT(I28,"00,00%"))</f>
        <v>La ficha del Grupo de Trabajo de Control Disciplinario Interno logró una eficacia de productos del 100,00%</v>
      </c>
    </row>
    <row r="29" spans="1:21" s="270" customFormat="1" ht="33" customHeight="1" thickBot="1" x14ac:dyDescent="0.3">
      <c r="B29" s="271"/>
      <c r="C29" s="280">
        <f>+[20]MEDICIÓN!A22</f>
        <v>104</v>
      </c>
      <c r="D29" s="456" t="s">
        <v>1625</v>
      </c>
      <c r="E29" s="465">
        <v>1</v>
      </c>
      <c r="F29" s="274">
        <v>1</v>
      </c>
      <c r="G29" s="460">
        <v>1</v>
      </c>
      <c r="H29" s="468">
        <v>1</v>
      </c>
      <c r="I29" s="465">
        <v>1</v>
      </c>
      <c r="J29" s="281">
        <v>1</v>
      </c>
      <c r="K29" s="531">
        <v>1</v>
      </c>
      <c r="L29" s="398" t="str">
        <f t="shared" si="0"/>
        <v>La ficha de la Grupo de Trabajo de Notificaciones y Certificaciones ejecutó al 100,00% las actividades programadas para el cuarto trimestre del año en su Plan de Acción.</v>
      </c>
      <c r="M29" s="277" t="str">
        <f t="shared" si="1"/>
        <v>La ficha de la Grupo de Trabajo de Notificaciones y Certificaciones ejecutó al 100,00% las actividades dentro de las fechas establecidas para su ejecución y/o presentó las evidencias en  el corte correspondiente</v>
      </c>
      <c r="N29" s="278" t="str">
        <f t="shared" si="2"/>
        <v xml:space="preserve">La ficha del Grupo de Trabajo de Notificaciones y Certificaciones ejecutó al 100,00% las actividades programadas en otras fichas </v>
      </c>
      <c r="O29" s="278" t="str">
        <f t="shared" si="3"/>
        <v>La ficha del Grupo de Trabajo de Notificaciones y Certificaciones logró una eficiencia del 100,00% por ejecutar las actividades compartidas en otras fichas, dentro de las fechas establecidas para su ejecución y/o presentar las evidencias en el corte correspondiente</v>
      </c>
      <c r="P29" s="278" t="str">
        <f t="shared" si="4"/>
        <v>El Grupo de Trabajo de Notificaciones y Certificaciones presentó avances en sus actividades que le permitió alcanzar un eficacia total del plan del  100,00%</v>
      </c>
      <c r="Q29" s="396" t="str">
        <f t="shared" si="8"/>
        <v>La ficha del Grupo de Trabajo de Notificaciones y Certificaciones logró una eficiencia del 100,00% por ejecutar sus actividades, dentro de las fechas establecidas para su ejecución y/o presentar las evidencias en el corte correspondiente</v>
      </c>
      <c r="R29" s="397" t="str">
        <f t="shared" si="9"/>
        <v>La ficha del Grupo de Trabajo de Notificaciones y Certificaciones logró una eficacia de productos del 100,00%</v>
      </c>
    </row>
    <row r="30" spans="1:21" s="270" customFormat="1" ht="33" customHeight="1" thickBot="1" x14ac:dyDescent="0.3">
      <c r="B30" s="271"/>
      <c r="C30" s="280">
        <f>+[20]MEDICIÓN!A23</f>
        <v>105</v>
      </c>
      <c r="D30" s="456" t="s">
        <v>1690</v>
      </c>
      <c r="E30" s="465">
        <v>1</v>
      </c>
      <c r="F30" s="274">
        <v>0.99722222222222223</v>
      </c>
      <c r="G30" s="460">
        <v>1</v>
      </c>
      <c r="H30" s="468">
        <v>0.99090909090909096</v>
      </c>
      <c r="I30" s="465">
        <v>1</v>
      </c>
      <c r="J30" s="281">
        <v>0.99719999999999998</v>
      </c>
      <c r="K30" s="531">
        <v>1</v>
      </c>
      <c r="L30" s="398" t="str">
        <f t="shared" si="0"/>
        <v>La ficha de la Grupo de Trabajo  Contratación ejecutó al 100,00% las actividades programadas para el cuarto trimestre del año en su Plan de Acción.</v>
      </c>
      <c r="M30" s="277" t="str">
        <f t="shared" si="1"/>
        <v>La ficha de la Grupo de Trabajo  Contratación ejecutó al 99,72% las actividades dentro de las fechas establecidas para su ejecución y/o presentó las evidencias en  el corte correspondiente</v>
      </c>
      <c r="N30" s="278" t="str">
        <f t="shared" si="2"/>
        <v xml:space="preserve">La ficha del Grupo de Trabajo  Contratación ejecutó al 100,00% las actividades programadas en otras fichas </v>
      </c>
      <c r="O30" s="278" t="str">
        <f t="shared" si="3"/>
        <v>La ficha del Grupo de Trabajo  Contratación logró una eficiencia del 99,09% por ejecutar las actividades compartidas en otras fichas, dentro de las fechas establecidas para su ejecución y/o presentar las evidencias en el corte correspondiente</v>
      </c>
      <c r="P30" s="278" t="str">
        <f t="shared" si="4"/>
        <v>El Grupo de Trabajo  Contratación presentó avances en sus actividades que le permitió alcanzar un eficacia total del plan del  100,00%</v>
      </c>
      <c r="Q30" s="396" t="str">
        <f t="shared" si="8"/>
        <v>La ficha del Grupo de Trabajo  Contratación logró una eficiencia del 99,09% por ejecutar sus actividades, dentro de las fechas establecidas para su ejecución y/o presentar las evidencias en el corte correspondiente</v>
      </c>
      <c r="R30" s="397" t="str">
        <f t="shared" si="9"/>
        <v>La ficha del Grupo de Trabajo  Contratación logró una eficacia de productos del 100,00%</v>
      </c>
    </row>
    <row r="31" spans="1:21" s="270" customFormat="1" ht="33" customHeight="1" thickBot="1" x14ac:dyDescent="0.3">
      <c r="B31" s="271"/>
      <c r="C31" s="280">
        <f>+[20]MEDICIÓN!A24</f>
        <v>111</v>
      </c>
      <c r="D31" s="456" t="s">
        <v>1786</v>
      </c>
      <c r="E31" s="465">
        <v>1</v>
      </c>
      <c r="F31" s="274">
        <v>1</v>
      </c>
      <c r="G31" s="460">
        <v>0.9</v>
      </c>
      <c r="H31" s="468">
        <v>0.9</v>
      </c>
      <c r="I31" s="465">
        <v>1</v>
      </c>
      <c r="J31" s="281">
        <v>1</v>
      </c>
      <c r="K31" s="531">
        <v>1</v>
      </c>
      <c r="L31" s="398" t="str">
        <f t="shared" si="0"/>
        <v>La ficha de la Grupo de Trabajo de Administración de Personal ejecutó al 100,00% las actividades programadas para el cuarto trimestre del año en su Plan de Acción.</v>
      </c>
      <c r="M31" s="277" t="str">
        <f t="shared" si="1"/>
        <v>La ficha de la Grupo de Trabajo de Administración de Personal ejecutó al 100,00% las actividades dentro de las fechas establecidas para su ejecución y/o presentó las evidencias en  el corte correspondiente</v>
      </c>
      <c r="N31" s="278" t="str">
        <f t="shared" si="2"/>
        <v xml:space="preserve">La ficha del Grupo de Trabajo de Administración de Personal ejecutó al 90,00% las actividades programadas en otras fichas </v>
      </c>
      <c r="O31" s="278" t="str">
        <f t="shared" si="3"/>
        <v>La ficha del Grupo de Trabajo de Administración de Personal logró una eficiencia del 90,00% por ejecutar las actividades compartidas en otras fichas, dentro de las fechas establecidas para su ejecución y/o presentar las evidencias en el corte correspondiente</v>
      </c>
      <c r="P31" s="278" t="str">
        <f t="shared" si="4"/>
        <v>El Grupo de Trabajo de Administración de Personal presentó avances en sus actividades que le permitió alcanzar un eficacia total del plan del  100,00%</v>
      </c>
      <c r="Q31" s="396" t="str">
        <f t="shared" si="8"/>
        <v>La ficha del Grupo de Trabajo de Administración de Personal logró una eficiencia del 90,00% por ejecutar sus actividades, dentro de las fechas establecidas para su ejecución y/o presentar las evidencias en el corte correspondiente</v>
      </c>
      <c r="R31" s="397" t="str">
        <f t="shared" si="9"/>
        <v>La ficha del Grupo de Trabajo de Administración de Personal logró una eficacia de productos del 100,00%</v>
      </c>
    </row>
    <row r="32" spans="1:21" s="270" customFormat="1" ht="33" customHeight="1" thickBot="1" x14ac:dyDescent="0.3">
      <c r="B32" s="271"/>
      <c r="C32" s="280">
        <f>+[20]MEDICIÓN!A25</f>
        <v>117</v>
      </c>
      <c r="D32" s="456" t="s">
        <v>1858</v>
      </c>
      <c r="E32" s="465">
        <v>1</v>
      </c>
      <c r="F32" s="274">
        <v>1</v>
      </c>
      <c r="G32" s="460">
        <v>0.9</v>
      </c>
      <c r="H32" s="468">
        <v>0.9</v>
      </c>
      <c r="I32" s="465">
        <v>1</v>
      </c>
      <c r="J32" s="281">
        <v>1</v>
      </c>
      <c r="K32" s="531">
        <v>1</v>
      </c>
      <c r="L32" s="398" t="str">
        <f t="shared" si="0"/>
        <v>La ficha de la Grupo de Trabajo de Desarrollo del Talento Humano ejecutó al 100,00% las actividades programadas para el cuarto trimestre del año en su Plan de Acción.</v>
      </c>
      <c r="M32" s="277" t="str">
        <f t="shared" si="1"/>
        <v>La ficha de la Grupo de Trabajo de Desarrollo del Talento Humano ejecutó al 100,00% las actividades dentro de las fechas establecidas para su ejecución y/o presentó las evidencias en  el corte correspondiente</v>
      </c>
      <c r="N32" s="278" t="str">
        <f t="shared" si="2"/>
        <v xml:space="preserve">La ficha del Grupo de Trabajo de Desarrollo del Talento Humano ejecutó al 90,00% las actividades programadas en otras fichas </v>
      </c>
      <c r="O32" s="278" t="str">
        <f t="shared" si="3"/>
        <v>La ficha del Grupo de Trabajo de Desarrollo del Talento Humano logró una eficiencia del 90,00% por ejecutar las actividades compartidas en otras fichas, dentro de las fechas establecidas para su ejecución y/o presentar las evidencias en el corte correspondiente</v>
      </c>
      <c r="P32" s="278" t="str">
        <f t="shared" si="4"/>
        <v>El Grupo de Trabajo de Desarrollo del Talento Humano presentó avances en sus actividades que le permitió alcanzar un eficacia total del plan del  100,00%</v>
      </c>
      <c r="Q32" s="396" t="str">
        <f t="shared" si="8"/>
        <v>La ficha del Grupo de Trabajo de Desarrollo del Talento Humano logró una eficiencia del 90,00% por ejecutar sus actividades, dentro de las fechas establecidas para su ejecución y/o presentar las evidencias en el corte correspondiente</v>
      </c>
      <c r="R32" s="397" t="str">
        <f t="shared" si="9"/>
        <v>La ficha del Grupo de Trabajo de Desarrollo del Talento Humano logró una eficacia de productos del 100,00%</v>
      </c>
    </row>
    <row r="33" spans="1:22" s="270" customFormat="1" ht="33" customHeight="1" x14ac:dyDescent="0.25">
      <c r="A33" s="270" t="s">
        <v>2075</v>
      </c>
      <c r="B33" s="271"/>
      <c r="C33" s="280">
        <f>+[20]MEDICIÓN!A26</f>
        <v>130</v>
      </c>
      <c r="D33" s="456" t="s">
        <v>1963</v>
      </c>
      <c r="E33" s="465">
        <v>1</v>
      </c>
      <c r="F33" s="274">
        <v>0.98152173913043494</v>
      </c>
      <c r="G33" s="460">
        <v>1</v>
      </c>
      <c r="H33" s="468">
        <v>1</v>
      </c>
      <c r="I33" s="465">
        <v>1</v>
      </c>
      <c r="J33" s="281">
        <v>0.98150000000000004</v>
      </c>
      <c r="K33" s="531">
        <v>1</v>
      </c>
      <c r="L33" s="398" t="str">
        <f t="shared" si="0"/>
        <v>La ficha de la Dirección  Financiera ejecutó al 100,00% las actividades programadas para el cuarto trimestre del año en su Plan de Acción.</v>
      </c>
      <c r="M33" s="277" t="str">
        <f t="shared" si="1"/>
        <v>La ficha de la Dirección  Financiera ejecutó al 98,15% las actividades dentro de las fechas establecidas para su ejecución y/o presentó las evidencias en  el corte correspondiente</v>
      </c>
      <c r="N33" s="278" t="str">
        <f t="shared" si="2"/>
        <v xml:space="preserve">La ficha del Dirección  Financiera ejecutó al 100,00% las actividades programadas en otras fichas </v>
      </c>
      <c r="O33" s="278" t="str">
        <f t="shared" si="3"/>
        <v>La ficha del Dirección  Financiera logró una eficiencia del 100,00% por ejecutar las actividades compartidas en otras fichas, dentro de las fechas establecidas para su ejecución y/o presentar las evidencias en el corte correspondiente</v>
      </c>
      <c r="P33" s="278" t="str">
        <f t="shared" si="4"/>
        <v>El Dirección  Financiera presentó avances en sus actividades que le permitió alcanzar un eficacia total del plan del  100,00%</v>
      </c>
      <c r="Q33" s="396" t="str">
        <f t="shared" si="8"/>
        <v>La ficha del Dirección  Financiera logró una eficiencia del 100,00% por ejecutar sus actividades, dentro de las fechas establecidas para su ejecución y/o presentar las evidencias en el corte correspondiente</v>
      </c>
      <c r="R33" s="397" t="str">
        <f t="shared" si="9"/>
        <v>La ficha del Dirección  Financiera logró una eficacia de productos del 100,00%</v>
      </c>
    </row>
    <row r="34" spans="1:22" s="270" customFormat="1" ht="40.5" customHeight="1" thickBot="1" x14ac:dyDescent="0.3">
      <c r="A34" s="270" t="s">
        <v>2305</v>
      </c>
      <c r="B34" s="271"/>
      <c r="C34" s="280">
        <f>+[20]MEDICIÓN!A27</f>
        <v>141</v>
      </c>
      <c r="D34" s="456" t="s">
        <v>2077</v>
      </c>
      <c r="E34" s="465">
        <v>0.98705882352941188</v>
      </c>
      <c r="F34" s="274">
        <v>0.99450000000000005</v>
      </c>
      <c r="G34" s="460">
        <v>1</v>
      </c>
      <c r="H34" s="468">
        <v>1</v>
      </c>
      <c r="I34" s="465">
        <v>0.99241379310344835</v>
      </c>
      <c r="J34" s="281">
        <v>0.99450000000000005</v>
      </c>
      <c r="K34" s="531">
        <v>0.99241379310344835</v>
      </c>
      <c r="L34" s="398" t="str">
        <f t="shared" si="0"/>
        <v>La ficha de la Grupo de Trabajo de Gestión Documental y Archivo ejecutó al 98,71% las actividades programadas para el cuarto trimestre del año en su Plan de Acción.</v>
      </c>
      <c r="M34" s="277" t="str">
        <f t="shared" si="1"/>
        <v>La ficha de la Grupo de Trabajo de Gestión Documental y Archivo ejecutó al 99,45% las actividades dentro de las fechas establecidas para su ejecución y/o presentó las evidencias en  el corte correspondiente</v>
      </c>
      <c r="N34" s="278" t="str">
        <f t="shared" si="2"/>
        <v xml:space="preserve">La ficha del Grupo de Trabajo de Gestión Documental y Archivo ejecutó al 100,00% las actividades programadas en otras fichas </v>
      </c>
      <c r="O34" s="278" t="str">
        <f t="shared" si="3"/>
        <v>La ficha del Grupo de Trabajo de Gestión Documental y Archivo logró una eficiencia del 100,00% por ejecutar las actividades compartidas en otras fichas, dentro de las fechas establecidas para su ejecución y/o presentar las evidencias en el corte correspondiente</v>
      </c>
      <c r="P34" s="278" t="str">
        <f t="shared" si="4"/>
        <v>El Grupo de Trabajo de Gestión Documental y Archivo presentó avances en sus actividades que le permitió alcanzar un eficacia total del plan del  99,24%</v>
      </c>
      <c r="Q34" s="470"/>
      <c r="R34" s="399" t="str">
        <f t="shared" si="7"/>
        <v>La ficha del Grupo de Trabajo de Gestión Documental y Archivo logró una eficacia deproductos del 99,24%</v>
      </c>
    </row>
    <row r="35" spans="1:22" s="270" customFormat="1" ht="33" customHeight="1" thickBot="1" x14ac:dyDescent="0.3">
      <c r="B35" s="271"/>
      <c r="C35" s="280">
        <f>+[20]MEDICIÓN!A28</f>
        <v>142</v>
      </c>
      <c r="D35" s="456" t="s">
        <v>2307</v>
      </c>
      <c r="E35" s="465">
        <v>1</v>
      </c>
      <c r="F35" s="274">
        <v>1</v>
      </c>
      <c r="G35" s="460" t="s">
        <v>4577</v>
      </c>
      <c r="H35" s="469" t="s">
        <v>4577</v>
      </c>
      <c r="I35" s="465">
        <v>1</v>
      </c>
      <c r="J35" s="281">
        <v>1</v>
      </c>
      <c r="K35" s="531">
        <v>1</v>
      </c>
      <c r="L35" s="398" t="str">
        <f t="shared" si="0"/>
        <v>La ficha de la Grupo de Trabajo de Servicios Administrativos y Recursos Físicos ejecutó al 100,00% las actividades programadas para el cuarto trimestre del año en su Plan de Acción.</v>
      </c>
      <c r="M35" s="277" t="str">
        <f t="shared" si="1"/>
        <v>La ficha de la Grupo de Trabajo de Servicios Administrativos y Recursos Físicos ejecutó al 100,00% las actividades dentro de las fechas establecidas para su ejecución y/o presentó las evidencias en  el corte correspondiente</v>
      </c>
      <c r="N35" s="278" t="str">
        <f t="shared" si="2"/>
        <v xml:space="preserve">La ficha del Grupo de Trabajo de Servicios Administrativos y Recursos Físicos ejecutó al NP las actividades programadas en otras fichas </v>
      </c>
      <c r="O35" s="278" t="str">
        <f t="shared" si="3"/>
        <v>La ficha del Grupo de Trabajo de Servicios Administrativos y Recursos Físicos logró una eficiencia del NP por ejecutar las actividades compartidas en otras fichas, dentro de las fechas establecidas para su ejecución y/o presentar las evidencias en el corte correspondiente</v>
      </c>
      <c r="P35" s="278" t="str">
        <f t="shared" si="4"/>
        <v>El Grupo de Trabajo de Servicios Administrativos y Recursos Físicos presentó avances en sus actividades que le permitió alcanzar un eficacia total del plan del  100,00%</v>
      </c>
      <c r="Q35" s="396" t="str">
        <f t="shared" ref="Q35:Q47" si="10">+CONCATENATE("La ficha del ",D35," logró una eficiencia del ",TEXT(H35,"00,00%")," por ejecutar sus actividades, dentro de las fechas establecidas para su ejecución y/o presentar las evidencias en el corte correspondiente")</f>
        <v>La ficha del Grupo de Trabajo de Servicios Administrativos y Recursos Físicos logró una eficiencia del NP por ejecutar sus actividades, dentro de las fechas establecidas para su ejecución y/o presentar las evidencias en el corte correspondiente</v>
      </c>
      <c r="R35" s="397" t="str">
        <f t="shared" ref="R35:R46" si="11">+CONCATENATE("La ficha del ",D35," logró una eficacia de productos del ",TEXT(I35,"00,00%"))</f>
        <v>La ficha del Grupo de Trabajo de Servicios Administrativos y Recursos Físicos logró una eficacia de productos del 100,00%</v>
      </c>
    </row>
    <row r="36" spans="1:22" s="270" customFormat="1" ht="33" customHeight="1" thickBot="1" x14ac:dyDescent="0.3">
      <c r="A36" s="270" t="s">
        <v>2742</v>
      </c>
      <c r="B36" s="271"/>
      <c r="C36" s="280">
        <f>+[20]MEDICIÓN!A29</f>
        <v>1000</v>
      </c>
      <c r="D36" s="456" t="s">
        <v>4569</v>
      </c>
      <c r="E36" s="465">
        <v>1</v>
      </c>
      <c r="F36" s="274">
        <v>1</v>
      </c>
      <c r="G36" s="460">
        <v>1</v>
      </c>
      <c r="H36" s="468">
        <v>1</v>
      </c>
      <c r="I36" s="465">
        <v>1</v>
      </c>
      <c r="J36" s="281">
        <v>1</v>
      </c>
      <c r="K36" s="531">
        <v>1</v>
      </c>
      <c r="L36" s="398" t="str">
        <f t="shared" si="0"/>
        <v>La ficha de la Delegatura para la Protección de la Competencia  ejecutó al 100,00% las actividades programadas para el cuarto trimestre del año en su Plan de Acción.</v>
      </c>
      <c r="M36" s="277" t="str">
        <f t="shared" si="1"/>
        <v>La ficha de la Delegatura para la Protección de la Competencia  ejecutó al 100,00% las actividades dentro de las fechas establecidas para su ejecución y/o presentó las evidencias en  el corte correspondiente</v>
      </c>
      <c r="N36" s="278" t="str">
        <f t="shared" si="2"/>
        <v xml:space="preserve">La ficha del Delegatura para la Protección de la Competencia  ejecutó al 100,00% las actividades programadas en otras fichas </v>
      </c>
      <c r="O36" s="278" t="str">
        <f t="shared" si="3"/>
        <v>La ficha del Delegatura para la Protección de la Competencia  logró una eficiencia del 100,00% por ejecutar las actividades compartidas en otras fichas, dentro de las fechas establecidas para su ejecución y/o presentar las evidencias en el corte correspondiente</v>
      </c>
      <c r="P36" s="278" t="str">
        <f t="shared" si="4"/>
        <v>El Delegatura para la Protección de la Competencia  presentó avances en sus actividades que le permitió alcanzar un eficacia total del plan del  100,00%</v>
      </c>
      <c r="Q36" s="396" t="str">
        <f t="shared" si="10"/>
        <v>La ficha del Delegatura para la Protección de la Competencia  logró una eficiencia del 100,00% por ejecutar sus actividades, dentro de las fechas establecidas para su ejecución y/o presentar las evidencias en el corte correspondiente</v>
      </c>
      <c r="R36" s="397" t="str">
        <f t="shared" si="11"/>
        <v>La ficha del Delegatura para la Protección de la Competencia  logró una eficacia de productos del 100,00%</v>
      </c>
    </row>
    <row r="37" spans="1:22" s="270" customFormat="1" ht="20.25" customHeight="1" thickBot="1" x14ac:dyDescent="0.3">
      <c r="B37" s="271"/>
      <c r="C37" s="280">
        <f>+[20]MEDICIÓN!A30</f>
        <v>2000</v>
      </c>
      <c r="D37" s="456" t="s">
        <v>2745</v>
      </c>
      <c r="E37" s="465">
        <v>1</v>
      </c>
      <c r="F37" s="274">
        <v>1</v>
      </c>
      <c r="G37" s="460">
        <v>1</v>
      </c>
      <c r="H37" s="468">
        <v>1</v>
      </c>
      <c r="I37" s="465">
        <v>1</v>
      </c>
      <c r="J37" s="281">
        <v>1</v>
      </c>
      <c r="K37" s="531">
        <v>1</v>
      </c>
      <c r="L37" s="398" t="str">
        <f t="shared" si="0"/>
        <v>La ficha de la Delegatura para la Propiedad Industrial ejecutó al 100,00% las actividades programadas para el cuarto trimestre del año en su Plan de Acción.</v>
      </c>
      <c r="M37" s="277" t="str">
        <f t="shared" si="1"/>
        <v>La ficha de la Delegatura para la Propiedad Industrial ejecutó al 100,00% las actividades dentro de las fechas establecidas para su ejecución y/o presentó las evidencias en  el corte correspondiente</v>
      </c>
      <c r="N37" s="278" t="str">
        <f t="shared" si="2"/>
        <v xml:space="preserve">La ficha del Delegatura para la Propiedad Industrial ejecutó al 100,00% las actividades programadas en otras fichas </v>
      </c>
      <c r="O37" s="278" t="str">
        <f t="shared" si="3"/>
        <v>La ficha del Delegatura para la Propiedad Industrial logró una eficiencia del 100,00% por ejecutar las actividades compartidas en otras fichas, dentro de las fechas establecidas para su ejecución y/o presentar las evidencias en el corte correspondiente</v>
      </c>
      <c r="P37" s="278" t="str">
        <f t="shared" si="4"/>
        <v>El Delegatura para la Propiedad Industrial presentó avances en sus actividades que le permitió alcanzar un eficacia total del plan del  100,00%</v>
      </c>
      <c r="Q37" s="396" t="str">
        <f t="shared" si="10"/>
        <v>La ficha del Delegatura para la Propiedad Industrial logró una eficiencia del 100,00% por ejecutar sus actividades, dentro de las fechas establecidas para su ejecución y/o presentar las evidencias en el corte correspondiente</v>
      </c>
      <c r="R37" s="397" t="str">
        <f t="shared" si="11"/>
        <v>La ficha del Delegatura para la Propiedad Industrial logró una eficacia de productos del 100,00%</v>
      </c>
    </row>
    <row r="38" spans="1:22" s="270" customFormat="1" ht="20.25" customHeight="1" thickBot="1" x14ac:dyDescent="0.3">
      <c r="B38" s="271"/>
      <c r="C38" s="280">
        <f>+[20]MEDICIÓN!A31</f>
        <v>2010</v>
      </c>
      <c r="D38" s="456" t="s">
        <v>2840</v>
      </c>
      <c r="E38" s="465">
        <v>1</v>
      </c>
      <c r="F38" s="274">
        <v>1</v>
      </c>
      <c r="G38" s="460">
        <v>1</v>
      </c>
      <c r="H38" s="468">
        <v>1</v>
      </c>
      <c r="I38" s="465">
        <v>1</v>
      </c>
      <c r="J38" s="281">
        <v>1</v>
      </c>
      <c r="K38" s="531">
        <v>1</v>
      </c>
      <c r="L38" s="398" t="str">
        <f t="shared" si="0"/>
        <v>La ficha de la Dirección de Signos Distintivos ejecutó al 100,00% las actividades programadas para el cuarto trimestre del año en su Plan de Acción.</v>
      </c>
      <c r="M38" s="277" t="str">
        <f t="shared" si="1"/>
        <v>La ficha de la Dirección de Signos Distintivos ejecutó al 100,00% las actividades dentro de las fechas establecidas para su ejecución y/o presentó las evidencias en  el corte correspondiente</v>
      </c>
      <c r="N38" s="278" t="str">
        <f t="shared" si="2"/>
        <v xml:space="preserve">La ficha del Dirección de Signos Distintivos ejecutó al 100,00% las actividades programadas en otras fichas </v>
      </c>
      <c r="O38" s="278" t="str">
        <f t="shared" si="3"/>
        <v>La ficha del Dirección de Signos Distintivos logró una eficiencia del 100,00% por ejecutar las actividades compartidas en otras fichas, dentro de las fechas establecidas para su ejecución y/o presentar las evidencias en el corte correspondiente</v>
      </c>
      <c r="P38" s="278" t="str">
        <f t="shared" si="4"/>
        <v>El Dirección de Signos Distintivos presentó avances en sus actividades que le permitió alcanzar un eficacia total del plan del  100,00%</v>
      </c>
      <c r="Q38" s="396" t="str">
        <f t="shared" si="10"/>
        <v>La ficha del Dirección de Signos Distintivos logró una eficiencia del 100,00% por ejecutar sus actividades, dentro de las fechas establecidas para su ejecución y/o presentar las evidencias en el corte correspondiente</v>
      </c>
      <c r="R38" s="397" t="str">
        <f t="shared" si="11"/>
        <v>La ficha del Dirección de Signos Distintivos logró una eficacia de productos del 100,00%</v>
      </c>
    </row>
    <row r="39" spans="1:22" s="270" customFormat="1" ht="20.25" customHeight="1" thickBot="1" x14ac:dyDescent="0.3">
      <c r="B39" s="271"/>
      <c r="C39" s="280">
        <f>+[20]MEDICIÓN!A32</f>
        <v>2020</v>
      </c>
      <c r="D39" s="456" t="s">
        <v>2934</v>
      </c>
      <c r="E39" s="465">
        <v>1</v>
      </c>
      <c r="F39" s="274">
        <v>1</v>
      </c>
      <c r="G39" s="460">
        <v>1</v>
      </c>
      <c r="H39" s="468">
        <v>1</v>
      </c>
      <c r="I39" s="465">
        <v>1</v>
      </c>
      <c r="J39" s="281">
        <v>1</v>
      </c>
      <c r="K39" s="531">
        <v>1</v>
      </c>
      <c r="L39" s="398" t="str">
        <f t="shared" si="0"/>
        <v>La ficha de la Dirección de  Nuevas Creaciones ejecutó al 100,00% las actividades programadas para el cuarto trimestre del año en su Plan de Acción.</v>
      </c>
      <c r="M39" s="277" t="str">
        <f t="shared" si="1"/>
        <v>La ficha de la Dirección de  Nuevas Creaciones ejecutó al 100,00% las actividades dentro de las fechas establecidas para su ejecución y/o presentó las evidencias en  el corte correspondiente</v>
      </c>
      <c r="N39" s="278" t="str">
        <f t="shared" si="2"/>
        <v xml:space="preserve">La ficha del Dirección de  Nuevas Creaciones ejecutó al 100,00% las actividades programadas en otras fichas </v>
      </c>
      <c r="O39" s="278" t="str">
        <f t="shared" si="3"/>
        <v>La ficha del Dirección de  Nuevas Creaciones logró una eficiencia del 100,00% por ejecutar las actividades compartidas en otras fichas, dentro de las fechas establecidas para su ejecución y/o presentar las evidencias en el corte correspondiente</v>
      </c>
      <c r="P39" s="278" t="str">
        <f t="shared" si="4"/>
        <v>El Dirección de  Nuevas Creaciones presentó avances en sus actividades que le permitió alcanzar un eficacia total del plan del  100,00%</v>
      </c>
      <c r="Q39" s="396" t="str">
        <f t="shared" si="10"/>
        <v>La ficha del Dirección de  Nuevas Creaciones logró una eficiencia del 100,00% por ejecutar sus actividades, dentro de las fechas establecidas para su ejecución y/o presentar las evidencias en el corte correspondiente</v>
      </c>
      <c r="R39" s="397" t="str">
        <f t="shared" si="11"/>
        <v>La ficha del Dirección de  Nuevas Creaciones logró una eficacia de productos del 100,00%</v>
      </c>
    </row>
    <row r="40" spans="1:22" s="270" customFormat="1" ht="40.5" customHeight="1" thickBot="1" x14ac:dyDescent="0.3">
      <c r="B40" s="271"/>
      <c r="C40" s="280">
        <f>+[20]MEDICIÓN!A33</f>
        <v>2023</v>
      </c>
      <c r="D40" s="456" t="s">
        <v>3056</v>
      </c>
      <c r="E40" s="465">
        <v>1</v>
      </c>
      <c r="F40" s="274">
        <v>1</v>
      </c>
      <c r="G40" s="460" t="s">
        <v>4577</v>
      </c>
      <c r="H40" s="469" t="s">
        <v>4577</v>
      </c>
      <c r="I40" s="465">
        <v>1</v>
      </c>
      <c r="J40" s="281">
        <v>1</v>
      </c>
      <c r="K40" s="531">
        <v>1</v>
      </c>
      <c r="L40" s="398" t="str">
        <f t="shared" si="0"/>
        <v>La ficha de la Grupo de Trabajo de Centro de Información Tecnológica y Apoyo a la Gestión de Propiedad Industrial - CIGEPI ejecutó al 100,00% las actividades programadas para el cuarto trimestre del año en su Plan de Acción.</v>
      </c>
      <c r="M40" s="277" t="str">
        <f t="shared" si="1"/>
        <v>La ficha de la Grupo de Trabajo de Centro de Información Tecnológica y Apoyo a la Gestión de Propiedad Industrial - CIGEPI ejecutó al 100,00% las actividades dentro de las fechas establecidas para su ejecución y/o presentó las evidencias en  el corte correspondiente</v>
      </c>
      <c r="N40" s="278" t="str">
        <f t="shared" si="2"/>
        <v xml:space="preserve">La ficha del Grupo de Trabajo de Centro de Información Tecnológica y Apoyo a la Gestión de Propiedad Industrial - CIGEPI ejecutó al NP las actividades programadas en otras fichas </v>
      </c>
      <c r="O40" s="278" t="str">
        <f t="shared" si="3"/>
        <v>La ficha del Grupo de Trabajo de Centro de Información Tecnológica y Apoyo a la Gestión de Propiedad Industrial - CIGEPI logró una eficiencia del NP por ejecutar las actividades compartidas en otras fichas, dentro de las fechas establecidas para su ejecución y/o presentar las evidencias en el corte correspondiente</v>
      </c>
      <c r="P40" s="278" t="str">
        <f t="shared" si="4"/>
        <v>El Grupo de Trabajo de Centro de Información Tecnológica y Apoyo a la Gestión de Propiedad Industrial - CIGEPI presentó avances en sus actividades que le permitió alcanzar un eficacia total del plan del  100,00%</v>
      </c>
      <c r="Q40" s="396" t="str">
        <f t="shared" si="10"/>
        <v>La ficha del Grupo de Trabajo de Centro de Información Tecnológica y Apoyo a la Gestión de Propiedad Industrial - CIGEPI logró una eficiencia del NP por ejecutar sus actividades, dentro de las fechas establecidas para su ejecución y/o presentar las evidencias en el corte correspondiente</v>
      </c>
      <c r="R40" s="397" t="str">
        <f t="shared" si="11"/>
        <v>La ficha del Grupo de Trabajo de Centro de Información Tecnológica y Apoyo a la Gestión de Propiedad Industrial - CIGEPI logró una eficacia de productos del 100,00%</v>
      </c>
    </row>
    <row r="41" spans="1:22" s="270" customFormat="1" ht="18.75" customHeight="1" thickBot="1" x14ac:dyDescent="0.3">
      <c r="B41" s="271"/>
      <c r="C41" s="280">
        <f>+[20]MEDICIÓN!A34</f>
        <v>3000</v>
      </c>
      <c r="D41" s="456" t="s">
        <v>3161</v>
      </c>
      <c r="E41" s="465">
        <v>1</v>
      </c>
      <c r="F41" s="274">
        <v>1</v>
      </c>
      <c r="G41" s="460" t="s">
        <v>4577</v>
      </c>
      <c r="H41" s="469" t="s">
        <v>4577</v>
      </c>
      <c r="I41" s="465">
        <v>1</v>
      </c>
      <c r="J41" s="281">
        <v>1</v>
      </c>
      <c r="K41" s="531">
        <v>1</v>
      </c>
      <c r="L41" s="398" t="str">
        <f t="shared" si="0"/>
        <v>La ficha de la Delegatura para la protección del Consumidor ejecutó al 100,00% las actividades programadas para el cuarto trimestre del año en su Plan de Acción.</v>
      </c>
      <c r="M41" s="277" t="str">
        <f t="shared" si="1"/>
        <v>La ficha de la Delegatura para la protección del Consumidor ejecutó al 100,00% las actividades dentro de las fechas establecidas para su ejecución y/o presentó las evidencias en  el corte correspondiente</v>
      </c>
      <c r="N41" s="278" t="str">
        <f t="shared" si="2"/>
        <v xml:space="preserve">La ficha del Delegatura para la protección del Consumidor ejecutó al NP las actividades programadas en otras fichas </v>
      </c>
      <c r="O41" s="278" t="str">
        <f t="shared" si="3"/>
        <v>La ficha del Delegatura para la protección del Consumidor logró una eficiencia del NP por ejecutar las actividades compartidas en otras fichas, dentro de las fechas establecidas para su ejecución y/o presentar las evidencias en el corte correspondiente</v>
      </c>
      <c r="P41" s="278" t="str">
        <f t="shared" si="4"/>
        <v>El Delegatura para la protección del Consumidor presentó avances en sus actividades que le permitió alcanzar un eficacia total del plan del  100,00%</v>
      </c>
      <c r="Q41" s="396" t="str">
        <f t="shared" si="10"/>
        <v>La ficha del Delegatura para la protección del Consumidor logró una eficiencia del NP por ejecutar sus actividades, dentro de las fechas establecidas para su ejecución y/o presentar las evidencias en el corte correspondiente</v>
      </c>
      <c r="R41" s="397" t="str">
        <f t="shared" si="11"/>
        <v>La ficha del Delegatura para la protección del Consumidor logró una eficacia de productos del 100,00%</v>
      </c>
    </row>
    <row r="42" spans="1:22" s="270" customFormat="1" ht="33" customHeight="1" thickBot="1" x14ac:dyDescent="0.3">
      <c r="B42" s="271"/>
      <c r="C42" s="280">
        <f>+[20]MEDICIÓN!A35</f>
        <v>3003</v>
      </c>
      <c r="D42" s="456" t="s">
        <v>3316</v>
      </c>
      <c r="E42" s="465">
        <v>0.99163636363636354</v>
      </c>
      <c r="F42" s="274">
        <v>0.99528205128205138</v>
      </c>
      <c r="G42" s="460">
        <v>1</v>
      </c>
      <c r="H42" s="468">
        <v>1</v>
      </c>
      <c r="I42" s="465">
        <v>0.99515789473684213</v>
      </c>
      <c r="J42" s="281">
        <v>0.99515789473684213</v>
      </c>
      <c r="K42" s="274">
        <v>0.99515789473684213</v>
      </c>
      <c r="L42" s="398" t="str">
        <f t="shared" si="0"/>
        <v>La ficha de la Grupo de trabajo de Apoyo a la Red Nacional de Protección al Consumidor ejecutó al 99,16% las actividades programadas para el cuarto trimestre del año en su Plan de Acción.</v>
      </c>
      <c r="M42" s="277" t="str">
        <f t="shared" si="1"/>
        <v>La ficha de la Grupo de trabajo de Apoyo a la Red Nacional de Protección al Consumidor ejecutó al 99,53% las actividades dentro de las fechas establecidas para su ejecución y/o presentó las evidencias en  el corte correspondiente</v>
      </c>
      <c r="N42" s="278" t="str">
        <f t="shared" si="2"/>
        <v xml:space="preserve">La ficha del Grupo de trabajo de Apoyo a la Red Nacional de Protección al Consumidor ejecutó al 100,00% las actividades programadas en otras fichas </v>
      </c>
      <c r="O42" s="278" t="str">
        <f t="shared" si="3"/>
        <v>La ficha del Grupo de trabajo de Apoyo a la Red Nacional de Protección al Consumidor logró una eficiencia del 100,00% por ejecutar las actividades compartidas en otras fichas, dentro de las fechas establecidas para su ejecución y/o presentar las evidencias en el corte correspondiente</v>
      </c>
      <c r="P42" s="278" t="str">
        <f t="shared" si="4"/>
        <v>El Grupo de trabajo de Apoyo a la Red Nacional de Protección al Consumidor presentó avances en sus actividades que le permitió alcanzar un eficacia total del plan del  99,52%</v>
      </c>
      <c r="Q42" s="396" t="str">
        <f t="shared" si="10"/>
        <v>La ficha del Grupo de trabajo de Apoyo a la Red Nacional de Protección al Consumidor logró una eficiencia del 100,00% por ejecutar sus actividades, dentro de las fechas establecidas para su ejecución y/o presentar las evidencias en el corte correspondiente</v>
      </c>
      <c r="R42" s="397" t="str">
        <f t="shared" si="11"/>
        <v>La ficha del Grupo de trabajo de Apoyo a la Red Nacional de Protección al Consumidor logró una eficacia de productos del 99,52%</v>
      </c>
    </row>
    <row r="43" spans="1:22" s="270" customFormat="1" ht="33" customHeight="1" thickBot="1" x14ac:dyDescent="0.3">
      <c r="A43" s="270" t="s">
        <v>3595</v>
      </c>
      <c r="B43" s="271"/>
      <c r="C43" s="280">
        <f>+[20]MEDICIÓN!A36</f>
        <v>3100</v>
      </c>
      <c r="D43" s="456" t="s">
        <v>3541</v>
      </c>
      <c r="E43" s="465">
        <v>1</v>
      </c>
      <c r="F43" s="274">
        <v>1</v>
      </c>
      <c r="G43" s="460">
        <v>1</v>
      </c>
      <c r="H43" s="468">
        <v>1</v>
      </c>
      <c r="I43" s="465">
        <v>1</v>
      </c>
      <c r="J43" s="281">
        <v>1</v>
      </c>
      <c r="K43" s="531">
        <v>1</v>
      </c>
      <c r="L43" s="398" t="str">
        <f t="shared" si="0"/>
        <v>La ficha de la Dirección de Investigaciones de Protección al Consumidor       ejecutó al 100,00% las actividades programadas para el cuarto trimestre del año en su Plan de Acción.</v>
      </c>
      <c r="M43" s="277" t="str">
        <f t="shared" si="1"/>
        <v>La ficha de la Dirección de Investigaciones de Protección al Consumidor       ejecutó al 100,00% las actividades dentro de las fechas establecidas para su ejecución y/o presentó las evidencias en  el corte correspondiente</v>
      </c>
      <c r="N43" s="278" t="str">
        <f t="shared" si="2"/>
        <v xml:space="preserve">La ficha del Dirección de Investigaciones de Protección al Consumidor       ejecutó al 100,00% las actividades programadas en otras fichas </v>
      </c>
      <c r="O43" s="278" t="str">
        <f t="shared" si="3"/>
        <v>La ficha del Dirección de Investigaciones de Protección al Consumidor       logró una eficiencia del 100,00% por ejecutar las actividades compartidas en otras fichas, dentro de las fechas establecidas para su ejecución y/o presentar las evidencias en el corte correspondiente</v>
      </c>
      <c r="P43" s="278" t="str">
        <f t="shared" si="4"/>
        <v>El Dirección de Investigaciones de Protección al Consumidor       presentó avances en sus actividades que le permitió alcanzar un eficacia total del plan del  100,00%</v>
      </c>
      <c r="Q43" s="396" t="str">
        <f t="shared" si="10"/>
        <v>La ficha del Dirección de Investigaciones de Protección al Consumidor       logró una eficiencia del 100,00% por ejecutar sus actividades, dentro de las fechas establecidas para su ejecución y/o presentar las evidencias en el corte correspondiente</v>
      </c>
      <c r="R43" s="397" t="str">
        <f t="shared" si="11"/>
        <v>La ficha del Dirección de Investigaciones de Protección al Consumidor       logró una eficacia de productos del 100,00%</v>
      </c>
    </row>
    <row r="44" spans="1:22" s="270" customFormat="1" ht="33" customHeight="1" thickBot="1" x14ac:dyDescent="0.3">
      <c r="A44" s="270" t="s">
        <v>3644</v>
      </c>
      <c r="B44" s="271"/>
      <c r="C44" s="280">
        <f>+[20]MEDICIÓN!A37</f>
        <v>3200</v>
      </c>
      <c r="D44" s="456" t="s">
        <v>3599</v>
      </c>
      <c r="E44" s="465">
        <v>1</v>
      </c>
      <c r="F44" s="274">
        <v>0.97857142857142854</v>
      </c>
      <c r="G44" s="460">
        <v>1</v>
      </c>
      <c r="H44" s="468">
        <v>1</v>
      </c>
      <c r="I44" s="465">
        <v>1</v>
      </c>
      <c r="J44" s="281">
        <v>0.97860000000000003</v>
      </c>
      <c r="K44" s="531">
        <v>1</v>
      </c>
      <c r="L44" s="398" t="str">
        <f t="shared" si="0"/>
        <v>La ficha de la Dirección de Investigaciones de Protección de Usuarios de Servicios de Comunicaciones  ejecutó al 100,00% las actividades programadas para el cuarto trimestre del año en su Plan de Acción.</v>
      </c>
      <c r="M44" s="277" t="str">
        <f t="shared" si="1"/>
        <v>La ficha de la Dirección de Investigaciones de Protección de Usuarios de Servicios de Comunicaciones  ejecutó al 97,86% las actividades dentro de las fechas establecidas para su ejecución y/o presentó las evidencias en  el corte correspondiente</v>
      </c>
      <c r="N44" s="278" t="str">
        <f t="shared" si="2"/>
        <v xml:space="preserve">La ficha del Dirección de Investigaciones de Protección de Usuarios de Servicios de Comunicaciones  ejecutó al 100,00% las actividades programadas en otras fichas </v>
      </c>
      <c r="O44" s="278" t="str">
        <f t="shared" si="3"/>
        <v>La ficha del Dirección de Investigaciones de Protección de Usuarios de Servicios de Comunicaciones  logró una eficiencia del 100,00% por ejecutar las actividades compartidas en otras fichas, dentro de las fechas establecidas para su ejecución y/o presentar las evidencias en el corte correspondiente</v>
      </c>
      <c r="P44" s="278" t="str">
        <f t="shared" si="4"/>
        <v>El Dirección de Investigaciones de Protección de Usuarios de Servicios de Comunicaciones  presentó avances en sus actividades que le permitió alcanzar un eficacia total del plan del  100,00%</v>
      </c>
      <c r="Q44" s="396" t="str">
        <f t="shared" si="10"/>
        <v>La ficha del Dirección de Investigaciones de Protección de Usuarios de Servicios de Comunicaciones  logró una eficiencia del 100,00% por ejecutar sus actividades, dentro de las fechas establecidas para su ejecución y/o presentar las evidencias en el corte correspondiente</v>
      </c>
      <c r="R44" s="397" t="str">
        <f t="shared" si="11"/>
        <v>La ficha del Dirección de Investigaciones de Protección de Usuarios de Servicios de Comunicaciones  logró una eficacia de productos del 100,00%</v>
      </c>
    </row>
    <row r="45" spans="1:22" s="270" customFormat="1" ht="21" customHeight="1" thickBot="1" x14ac:dyDescent="0.3">
      <c r="B45" s="271"/>
      <c r="C45" s="280">
        <f>+[20]MEDICIÓN!A38</f>
        <v>4000</v>
      </c>
      <c r="D45" s="456" t="s">
        <v>3646</v>
      </c>
      <c r="E45" s="465">
        <v>1</v>
      </c>
      <c r="F45" s="274">
        <v>0.98571428571428577</v>
      </c>
      <c r="G45" s="460">
        <v>1</v>
      </c>
      <c r="H45" s="468">
        <v>1</v>
      </c>
      <c r="I45" s="465">
        <v>1</v>
      </c>
      <c r="J45" s="281">
        <v>0.98570000000000002</v>
      </c>
      <c r="K45" s="531">
        <v>1</v>
      </c>
      <c r="L45" s="398" t="str">
        <f t="shared" si="0"/>
        <v>La ficha de la Delegatura para Asuntos  Jurisdiccionales ejecutó al 100,00% las actividades programadas para el cuarto trimestre del año en su Plan de Acción.</v>
      </c>
      <c r="M45" s="277" t="str">
        <f t="shared" si="1"/>
        <v>La ficha de la Delegatura para Asuntos  Jurisdiccionales ejecutó al 98,57% las actividades dentro de las fechas establecidas para su ejecución y/o presentó las evidencias en  el corte correspondiente</v>
      </c>
      <c r="N45" s="278" t="str">
        <f t="shared" si="2"/>
        <v xml:space="preserve">La ficha del Delegatura para Asuntos  Jurisdiccionales ejecutó al 100,00% las actividades programadas en otras fichas </v>
      </c>
      <c r="O45" s="278" t="str">
        <f t="shared" si="3"/>
        <v>La ficha del Delegatura para Asuntos  Jurisdiccionales logró una eficiencia del 100,00% por ejecutar las actividades compartidas en otras fichas, dentro de las fechas establecidas para su ejecución y/o presentar las evidencias en el corte correspondiente</v>
      </c>
      <c r="P45" s="278" t="str">
        <f t="shared" si="4"/>
        <v>El Delegatura para Asuntos  Jurisdiccionales presentó avances en sus actividades que le permitió alcanzar un eficacia total del plan del  100,00%</v>
      </c>
      <c r="Q45" s="396" t="str">
        <f t="shared" si="10"/>
        <v>La ficha del Delegatura para Asuntos  Jurisdiccionales logró una eficiencia del 100,00% por ejecutar sus actividades, dentro de las fechas establecidas para su ejecución y/o presentar las evidencias en el corte correspondiente</v>
      </c>
      <c r="R45" s="397" t="str">
        <f t="shared" si="11"/>
        <v>La ficha del Delegatura para Asuntos  Jurisdiccionales logró una eficacia de productos del 100,00%</v>
      </c>
    </row>
    <row r="46" spans="1:22" s="270" customFormat="1" ht="33" customHeight="1" thickBot="1" x14ac:dyDescent="0.3">
      <c r="A46" s="270" t="s">
        <v>4207</v>
      </c>
      <c r="B46" s="271"/>
      <c r="C46" s="280">
        <f>+[20]MEDICIÓN!A39</f>
        <v>6000</v>
      </c>
      <c r="D46" s="456" t="s">
        <v>3728</v>
      </c>
      <c r="E46" s="465">
        <v>1</v>
      </c>
      <c r="F46" s="274">
        <v>0.99906542056074776</v>
      </c>
      <c r="G46" s="460">
        <v>1</v>
      </c>
      <c r="H46" s="468">
        <v>1</v>
      </c>
      <c r="I46" s="465">
        <v>1</v>
      </c>
      <c r="J46" s="281">
        <v>0.99909999999999999</v>
      </c>
      <c r="K46" s="531">
        <v>1</v>
      </c>
      <c r="L46" s="398" t="str">
        <f t="shared" si="0"/>
        <v>La ficha de la Delegatura para el Control y Verificación de Reglamentos Técnicos y Metrología Legal   ejecutó al 100,00% las actividades programadas para el cuarto trimestre del año en su Plan de Acción.</v>
      </c>
      <c r="M46" s="277" t="str">
        <f t="shared" si="1"/>
        <v>La ficha de la Delegatura para el Control y Verificación de Reglamentos Técnicos y Metrología Legal   ejecutó al 99,91% las actividades dentro de las fechas establecidas para su ejecución y/o presentó las evidencias en  el corte correspondiente</v>
      </c>
      <c r="N46" s="278" t="str">
        <f t="shared" si="2"/>
        <v xml:space="preserve">La ficha del Delegatura para el Control y Verificación de Reglamentos Técnicos y Metrología Legal   ejecutó al 100,00% las actividades programadas en otras fichas </v>
      </c>
      <c r="O46" s="278" t="str">
        <f t="shared" si="3"/>
        <v>La ficha del Delegatura para el Control y Verificación de Reglamentos Técnicos y Metrología Legal   logró una eficiencia del 100,00% por ejecutar las actividades compartidas en otras fichas, dentro de las fechas establecidas para su ejecución y/o presentar las evidencias en el corte correspondiente</v>
      </c>
      <c r="P46" s="278" t="str">
        <f t="shared" si="4"/>
        <v>El Delegatura para el Control y Verificación de Reglamentos Técnicos y Metrología Legal   presentó avances en sus actividades que le permitió alcanzar un eficacia total del plan del  100,00%</v>
      </c>
      <c r="Q46" s="396" t="str">
        <f t="shared" si="10"/>
        <v>La ficha del Delegatura para el Control y Verificación de Reglamentos Técnicos y Metrología Legal   logró una eficiencia del 100,00% por ejecutar sus actividades, dentro de las fechas establecidas para su ejecución y/o presentar las evidencias en el corte correspondiente</v>
      </c>
      <c r="R46" s="397" t="str">
        <f t="shared" si="11"/>
        <v>La ficha del Delegatura para el Control y Verificación de Reglamentos Técnicos y Metrología Legal   logró una eficacia de productos del 100,00%</v>
      </c>
    </row>
    <row r="47" spans="1:22" s="270" customFormat="1" ht="40.5" customHeight="1" thickBot="1" x14ac:dyDescent="0.3">
      <c r="A47" s="270" t="s">
        <v>4505</v>
      </c>
      <c r="B47" s="271"/>
      <c r="C47" s="284">
        <f>+[20]MEDICIÓN!A40</f>
        <v>7000</v>
      </c>
      <c r="D47" s="457" t="s">
        <v>4209</v>
      </c>
      <c r="E47" s="466">
        <v>0.97966666666666669</v>
      </c>
      <c r="F47" s="286">
        <v>0.9880000000000001</v>
      </c>
      <c r="G47" s="461">
        <v>1</v>
      </c>
      <c r="H47" s="534">
        <v>1</v>
      </c>
      <c r="I47" s="466">
        <v>0.98803921568627451</v>
      </c>
      <c r="J47" s="285">
        <v>0.98803921568627451</v>
      </c>
      <c r="K47" s="532">
        <v>0.98803921568627451</v>
      </c>
      <c r="L47" s="398" t="str">
        <f t="shared" si="0"/>
        <v>La ficha de la Delegatura para la Protección de Datos ejecutó al 97,97% las actividades programadas para el cuarto trimestre del año en su Plan de Acción.</v>
      </c>
      <c r="M47" s="277" t="str">
        <f t="shared" si="1"/>
        <v>La ficha de la Delegatura para la Protección de Datos ejecutó al 98,80% las actividades dentro de las fechas establecidas para su ejecución y/o presentó las evidencias en  el corte correspondiente</v>
      </c>
      <c r="N47" s="278" t="str">
        <f t="shared" si="2"/>
        <v xml:space="preserve">La ficha del Delegatura para la Protección de Datos ejecutó al 100,00% las actividades programadas en otras fichas </v>
      </c>
      <c r="O47" s="278" t="str">
        <f t="shared" si="3"/>
        <v>La ficha del Delegatura para la Protección de Datos logró una eficiencia del 100,00% por ejecutar las actividades compartidas en otras fichas, dentro de las fechas establecidas para su ejecución y/o presentar las evidencias en el corte correspondiente</v>
      </c>
      <c r="P47" s="278" t="str">
        <f t="shared" si="4"/>
        <v>El Delegatura para la Protección de Datos presentó avances en sus actividades que le permitió alcanzar un eficacia total del plan del  98,80%</v>
      </c>
      <c r="Q47" s="396" t="str">
        <f t="shared" si="10"/>
        <v>La ficha del Delegatura para la Protección de Datos logró una eficiencia del 100,00% por ejecutar sus actividades, dentro de las fechas establecidas para su ejecución y/o presentar las evidencias en el corte correspondiente</v>
      </c>
      <c r="R47" s="399" t="str">
        <f t="shared" si="7"/>
        <v>La ficha del Delegatura para la Protección de Datos logró una eficacia deproductos del 98,80%</v>
      </c>
      <c r="S47" s="279"/>
      <c r="V47" s="279"/>
    </row>
    <row r="48" spans="1:22" ht="40.5" customHeight="1" thickBot="1" x14ac:dyDescent="0.3">
      <c r="B48" s="248"/>
      <c r="C48" s="473" t="str">
        <f>+[20]MEDICIÓN!B41</f>
        <v>PAI</v>
      </c>
      <c r="D48" s="474"/>
      <c r="E48" s="378">
        <f t="shared" ref="E48:J48" si="12">+AVERAGE(E15:E47)</f>
        <v>0.99519682385350838</v>
      </c>
      <c r="F48" s="393">
        <f t="shared" si="12"/>
        <v>0.99421270834476094</v>
      </c>
      <c r="G48" s="462">
        <f t="shared" si="12"/>
        <v>0.99219576719576719</v>
      </c>
      <c r="H48" s="288">
        <f t="shared" si="12"/>
        <v>0.98916153599486933</v>
      </c>
      <c r="I48" s="287">
        <f t="shared" si="12"/>
        <v>0.99660695218318418</v>
      </c>
      <c r="J48" s="287">
        <f t="shared" si="12"/>
        <v>0.99420956451338283</v>
      </c>
      <c r="K48" s="533">
        <v>0.99674948511483996</v>
      </c>
      <c r="L48" s="400" t="str">
        <f t="shared" ref="L48" si="13">+CONCATENATE("La ficha de la ",D48," ejecutó al ",TEXT(E48,"00%")," las actividades programadas para el cuarto trimestre del año en su Plan de Acción.")</f>
        <v>La ficha de la  ejecutó al 100% las actividades programadas para el cuarto trimestre del año en su Plan de Acción.</v>
      </c>
      <c r="M48" s="401" t="str">
        <f t="shared" si="1"/>
        <v>La ficha de la  ejecutó al 99,42% las actividades dentro de las fechas establecidas para su ejecución y/o presentó las evidencias en  el corte correspondiente</v>
      </c>
      <c r="N48" s="402" t="str">
        <f t="shared" si="2"/>
        <v xml:space="preserve">La ficha del  ejecutó al 99,22% las actividades programadas en otras fichas </v>
      </c>
      <c r="O48" s="402" t="str">
        <f t="shared" si="3"/>
        <v>La ficha del  logró una eficiencia del 98,92% por ejecutar las actividades compartidas en otras fichas, dentro de las fechas establecidas para su ejecución y/o presentar las evidencias en el corte correspondiente</v>
      </c>
      <c r="P48" s="402" t="str">
        <f t="shared" si="4"/>
        <v>El  presentó avances en sus actividades que le permitió alcanzar un eficacia total del plan del  99,66%</v>
      </c>
      <c r="Q48" s="396" t="str">
        <f>+CONCATENATE("La ficha del ",D48," logró una eficiencia del ",TEXT(H48,"00,00%")," por ejecutar sus actividades, dentro de las fechas establecidas para su ejecución y/o presentar las evidencias en el corte correspondiente")</f>
        <v>La ficha del  logró una eficiencia del 98,92% por ejecutar sus actividades, dentro de las fechas establecidas para su ejecución y/o presentar las evidencias en el corte correspondiente</v>
      </c>
      <c r="R48" s="397" t="str">
        <f>+CONCATENATE("La ficha del ",D48," logró una eficacia de productos del ",TEXT(I48,"00,00%"))</f>
        <v>La ficha del  logró una eficacia de productos del 99,66%</v>
      </c>
    </row>
    <row r="49" spans="2:4" ht="6.75" customHeight="1" x14ac:dyDescent="0.25">
      <c r="B49" s="248"/>
      <c r="C49" s="253"/>
    </row>
    <row r="50" spans="2:4" x14ac:dyDescent="0.25">
      <c r="B50" s="248"/>
      <c r="C50" s="253" t="s">
        <v>4570</v>
      </c>
      <c r="D50" s="242"/>
    </row>
    <row r="51" spans="2:4" x14ac:dyDescent="0.25">
      <c r="B51" s="248"/>
      <c r="C51" s="253" t="s">
        <v>4614</v>
      </c>
      <c r="D51" s="242"/>
    </row>
    <row r="52" spans="2:4" ht="9.75" customHeight="1" x14ac:dyDescent="0.25">
      <c r="B52" s="248"/>
      <c r="C52" s="253"/>
      <c r="D52" s="242"/>
    </row>
  </sheetData>
  <sheetProtection sheet="1" autoFilter="0"/>
  <autoFilter ref="A14:U48" xr:uid="{9908E15D-6198-4FB6-8A83-A6BCF413FE31}">
    <filterColumn colId="2" showButton="0"/>
  </autoFilter>
  <mergeCells count="10">
    <mergeCell ref="C48:D48"/>
    <mergeCell ref="C3:K3"/>
    <mergeCell ref="F4:K4"/>
    <mergeCell ref="C10:K10"/>
    <mergeCell ref="C12:D14"/>
    <mergeCell ref="E12:H12"/>
    <mergeCell ref="I12:K12"/>
    <mergeCell ref="E13:F13"/>
    <mergeCell ref="G13:H13"/>
    <mergeCell ref="I13:K13"/>
  </mergeCells>
  <conditionalFormatting sqref="E15:H48">
    <cfRule type="cellIs" dxfId="1701" priority="67" operator="between">
      <formula>0.9</formula>
      <formula>1</formula>
    </cfRule>
    <cfRule type="cellIs" dxfId="1700" priority="68" operator="between">
      <formula>0.8</formula>
      <formula>0.899</formula>
    </cfRule>
    <cfRule type="cellIs" dxfId="1699" priority="69" operator="between">
      <formula>0</formula>
      <formula>0.799</formula>
    </cfRule>
  </conditionalFormatting>
  <conditionalFormatting sqref="K15:K41 K43:K46">
    <cfRule type="cellIs" dxfId="1698" priority="64" operator="between">
      <formula>0.9</formula>
      <formula>1</formula>
    </cfRule>
    <cfRule type="cellIs" dxfId="1697" priority="65" operator="between">
      <formula>0.8</formula>
      <formula>0.899</formula>
    </cfRule>
    <cfRule type="cellIs" dxfId="1696" priority="66" operator="between">
      <formula>0</formula>
      <formula>0.799</formula>
    </cfRule>
  </conditionalFormatting>
  <conditionalFormatting sqref="I15:I46">
    <cfRule type="cellIs" dxfId="1695" priority="16" operator="between">
      <formula>0.9</formula>
      <formula>1</formula>
    </cfRule>
    <cfRule type="cellIs" dxfId="1694" priority="17" operator="between">
      <formula>0.8</formula>
      <formula>0.899</formula>
    </cfRule>
    <cfRule type="cellIs" dxfId="1693" priority="18" operator="between">
      <formula>0</formula>
      <formula>0.799</formula>
    </cfRule>
  </conditionalFormatting>
  <conditionalFormatting sqref="I47:K48">
    <cfRule type="cellIs" dxfId="1692" priority="13" operator="between">
      <formula>0.9</formula>
      <formula>1</formula>
    </cfRule>
    <cfRule type="cellIs" dxfId="1691" priority="14" operator="between">
      <formula>0.8</formula>
      <formula>0.899</formula>
    </cfRule>
    <cfRule type="cellIs" dxfId="1690" priority="15" operator="between">
      <formula>0</formula>
      <formula>0.799</formula>
    </cfRule>
  </conditionalFormatting>
  <conditionalFormatting sqref="J15:J26 J28:J46">
    <cfRule type="cellIs" dxfId="1689" priority="10" operator="between">
      <formula>0.9</formula>
      <formula>1</formula>
    </cfRule>
    <cfRule type="cellIs" dxfId="1688" priority="11" operator="between">
      <formula>0.8</formula>
      <formula>0.899</formula>
    </cfRule>
    <cfRule type="cellIs" dxfId="1687" priority="12" operator="between">
      <formula>0</formula>
      <formula>0.799</formula>
    </cfRule>
  </conditionalFormatting>
  <conditionalFormatting sqref="J27">
    <cfRule type="cellIs" dxfId="1686" priority="4" operator="between">
      <formula>0.9</formula>
      <formula>1</formula>
    </cfRule>
    <cfRule type="cellIs" dxfId="1685" priority="5" operator="between">
      <formula>0.8</formula>
      <formula>0.899</formula>
    </cfRule>
    <cfRule type="cellIs" dxfId="1684" priority="6" operator="between">
      <formula>0</formula>
      <formula>0.799</formula>
    </cfRule>
  </conditionalFormatting>
  <conditionalFormatting sqref="K42">
    <cfRule type="cellIs" dxfId="1683" priority="1" operator="between">
      <formula>0.9</formula>
      <formula>1</formula>
    </cfRule>
    <cfRule type="cellIs" dxfId="1682" priority="2" operator="between">
      <formula>0.8</formula>
      <formula>0.899</formula>
    </cfRule>
    <cfRule type="cellIs" dxfId="1681" priority="3" operator="between">
      <formula>0</formula>
      <formula>0.799</formula>
    </cfRule>
  </conditionalFormatting>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DEF61-74A6-4B43-9843-2407010FBE18}">
  <dimension ref="A1:Q39"/>
  <sheetViews>
    <sheetView topLeftCell="N1" workbookViewId="0">
      <selection activeCell="P1" sqref="P1:Q1"/>
    </sheetView>
  </sheetViews>
  <sheetFormatPr baseColWidth="10" defaultRowHeight="15" x14ac:dyDescent="0.25"/>
  <cols>
    <col min="1" max="1" width="46.7109375" hidden="1" customWidth="1"/>
    <col min="2" max="2" width="11.42578125" hidden="1" customWidth="1"/>
    <col min="3" max="3" width="18.7109375" hidden="1" customWidth="1"/>
    <col min="4" max="4" width="35.5703125" customWidth="1"/>
    <col min="5" max="5" width="10.7109375" customWidth="1"/>
    <col min="7" max="7" width="44" bestFit="1" customWidth="1"/>
    <col min="8" max="8" width="28.140625" bestFit="1" customWidth="1"/>
    <col min="10" max="10" width="17.5703125" bestFit="1" customWidth="1"/>
    <col min="11" max="11" width="28.140625" bestFit="1" customWidth="1"/>
    <col min="12" max="12" width="10.42578125" customWidth="1"/>
    <col min="13" max="13" width="17.5703125" bestFit="1" customWidth="1"/>
    <col min="14" max="14" width="28.140625" bestFit="1" customWidth="1"/>
    <col min="16" max="16" width="13" customWidth="1"/>
    <col min="17" max="17" width="22.5703125" customWidth="1"/>
  </cols>
  <sheetData>
    <row r="1" spans="1:17" x14ac:dyDescent="0.25">
      <c r="A1" s="499" t="s">
        <v>4529</v>
      </c>
      <c r="B1" s="499"/>
      <c r="C1" s="233"/>
      <c r="D1" s="499" t="s">
        <v>4530</v>
      </c>
      <c r="E1" s="499"/>
      <c r="G1" s="499" t="s">
        <v>4549</v>
      </c>
      <c r="H1" s="499"/>
      <c r="J1" s="499" t="s">
        <v>4549</v>
      </c>
      <c r="K1" s="499"/>
      <c r="L1" s="233"/>
      <c r="M1" s="499" t="s">
        <v>4550</v>
      </c>
      <c r="N1" s="499"/>
      <c r="P1" s="499" t="s">
        <v>4551</v>
      </c>
      <c r="Q1" s="499"/>
    </row>
    <row r="2" spans="1:17" x14ac:dyDescent="0.25">
      <c r="G2" s="231" t="s">
        <v>14</v>
      </c>
      <c r="H2" t="s">
        <v>75</v>
      </c>
      <c r="J2" s="231" t="s">
        <v>14</v>
      </c>
      <c r="K2" t="s">
        <v>75</v>
      </c>
      <c r="M2" s="231" t="s">
        <v>14</v>
      </c>
      <c r="N2" t="s">
        <v>94</v>
      </c>
    </row>
    <row r="3" spans="1:17" x14ac:dyDescent="0.25">
      <c r="A3" t="s">
        <v>4524</v>
      </c>
      <c r="B3" t="s">
        <v>8</v>
      </c>
      <c r="D3" s="499"/>
      <c r="E3" s="499"/>
    </row>
    <row r="4" spans="1:17" x14ac:dyDescent="0.25">
      <c r="A4" t="s">
        <v>4518</v>
      </c>
      <c r="B4">
        <v>38</v>
      </c>
      <c r="D4" s="231" t="s">
        <v>4525</v>
      </c>
      <c r="E4" t="s">
        <v>4528</v>
      </c>
      <c r="G4" s="231" t="s">
        <v>4525</v>
      </c>
      <c r="H4" t="s">
        <v>4527</v>
      </c>
      <c r="J4" s="231" t="s">
        <v>4525</v>
      </c>
      <c r="K4" t="s">
        <v>4527</v>
      </c>
      <c r="M4" s="231" t="s">
        <v>4525</v>
      </c>
      <c r="N4" t="s">
        <v>4527</v>
      </c>
      <c r="P4" t="s">
        <v>4552</v>
      </c>
      <c r="Q4" t="s">
        <v>4553</v>
      </c>
    </row>
    <row r="5" spans="1:17" x14ac:dyDescent="0.25">
      <c r="A5" t="s">
        <v>4523</v>
      </c>
      <c r="B5">
        <v>1000</v>
      </c>
      <c r="D5" s="232" t="s">
        <v>4518</v>
      </c>
      <c r="E5">
        <v>1</v>
      </c>
      <c r="G5" s="232" t="s">
        <v>4518</v>
      </c>
      <c r="H5">
        <v>5</v>
      </c>
      <c r="J5" s="232">
        <v>10</v>
      </c>
      <c r="K5">
        <v>3</v>
      </c>
      <c r="M5" s="232">
        <v>10</v>
      </c>
      <c r="N5">
        <v>7</v>
      </c>
      <c r="P5" s="232">
        <v>10</v>
      </c>
      <c r="Q5" t="str">
        <f>HLOOKUP(P5,'PAI 2013 (MOD)'!$AL$2:$BL$4,2,0)</f>
        <v>Reportaron cumplimiento del 100%, 8 de las 8 actividades que tiene el plan</v>
      </c>
    </row>
    <row r="6" spans="1:17" x14ac:dyDescent="0.25">
      <c r="A6" t="s">
        <v>4521</v>
      </c>
      <c r="B6">
        <v>3000</v>
      </c>
      <c r="D6" s="232" t="s">
        <v>4523</v>
      </c>
      <c r="E6">
        <v>1</v>
      </c>
      <c r="G6" s="232" t="s">
        <v>4523</v>
      </c>
      <c r="H6">
        <v>19</v>
      </c>
      <c r="J6" s="232">
        <v>11</v>
      </c>
      <c r="K6">
        <v>2</v>
      </c>
      <c r="M6" s="232">
        <v>11</v>
      </c>
      <c r="N6">
        <v>6</v>
      </c>
      <c r="P6" s="232">
        <v>11</v>
      </c>
      <c r="Q6" t="str">
        <f>HLOOKUP(P6,'PAI 2013 (MOD)'!$AL$2:$BL$4,2,0)</f>
        <v>Reportaron cumplimiento del 100%, 11 de las 11 actividades que tiene el plan</v>
      </c>
    </row>
    <row r="7" spans="1:17" x14ac:dyDescent="0.25">
      <c r="A7" t="s">
        <v>4521</v>
      </c>
      <c r="B7">
        <v>3100</v>
      </c>
      <c r="D7" s="232" t="s">
        <v>4521</v>
      </c>
      <c r="E7">
        <v>3</v>
      </c>
      <c r="G7" s="232" t="s">
        <v>4521</v>
      </c>
      <c r="H7">
        <v>15</v>
      </c>
      <c r="J7" s="232">
        <v>12</v>
      </c>
      <c r="K7">
        <v>2</v>
      </c>
      <c r="M7" s="232">
        <v>12</v>
      </c>
      <c r="N7">
        <v>6</v>
      </c>
      <c r="P7" s="232">
        <v>12</v>
      </c>
      <c r="Q7" t="str">
        <f>HLOOKUP(P7,'PAI 2013 (MOD)'!$AL$2:$BL$4,2,0)</f>
        <v>Reportaron cumplimiento del 100%, 14 de las 14 actividades que tiene el plan</v>
      </c>
    </row>
    <row r="8" spans="1:17" x14ac:dyDescent="0.25">
      <c r="A8" t="s">
        <v>4521</v>
      </c>
      <c r="B8">
        <v>3200</v>
      </c>
      <c r="D8" s="232" t="s">
        <v>4515</v>
      </c>
      <c r="E8">
        <v>1</v>
      </c>
      <c r="G8" s="232" t="s">
        <v>4515</v>
      </c>
      <c r="H8">
        <v>5</v>
      </c>
      <c r="J8" s="232">
        <v>20</v>
      </c>
      <c r="K8">
        <v>10</v>
      </c>
      <c r="M8" s="232">
        <v>20</v>
      </c>
      <c r="N8">
        <v>27</v>
      </c>
      <c r="P8" s="232">
        <v>20</v>
      </c>
      <c r="Q8" t="str">
        <f>HLOOKUP(P8,'PAI 2013 (MOD)'!$AL$2:$BL$4,2,0)</f>
        <v>Reportaron cumplimiento del 100%, 189 de las 189 actividades que tiene el plan</v>
      </c>
    </row>
    <row r="9" spans="1:17" x14ac:dyDescent="0.25">
      <c r="A9" t="s">
        <v>4515</v>
      </c>
      <c r="B9">
        <v>50</v>
      </c>
      <c r="D9" s="232" t="s">
        <v>4511</v>
      </c>
      <c r="E9">
        <v>1</v>
      </c>
      <c r="G9" s="232" t="s">
        <v>4511</v>
      </c>
      <c r="H9">
        <v>12</v>
      </c>
      <c r="J9" s="232">
        <v>30</v>
      </c>
      <c r="K9">
        <v>13</v>
      </c>
      <c r="M9" s="232">
        <v>30</v>
      </c>
      <c r="N9">
        <v>34</v>
      </c>
      <c r="P9" s="232">
        <v>30</v>
      </c>
      <c r="Q9" t="str">
        <f>HLOOKUP(P9,'PAI 2013 (MOD)'!$AL$2:$BL$4,2,0)</f>
        <v>Reportaron cumplimiento del 100%, 26 de las 28 actividades que tiene el plan</v>
      </c>
    </row>
    <row r="10" spans="1:17" x14ac:dyDescent="0.25">
      <c r="A10" t="s">
        <v>4511</v>
      </c>
      <c r="B10">
        <v>7000</v>
      </c>
      <c r="D10" s="232" t="s">
        <v>4517</v>
      </c>
      <c r="E10">
        <v>1</v>
      </c>
      <c r="G10" s="232" t="s">
        <v>4517</v>
      </c>
      <c r="H10">
        <v>9</v>
      </c>
      <c r="J10" s="232">
        <v>37</v>
      </c>
      <c r="K10">
        <v>9</v>
      </c>
      <c r="M10" s="232">
        <v>37</v>
      </c>
      <c r="N10">
        <v>19</v>
      </c>
      <c r="P10" s="232">
        <v>37</v>
      </c>
      <c r="Q10" t="str">
        <f>HLOOKUP(P10,'PAI 2013 (MOD)'!$AL$2:$BL$4,2,0)</f>
        <v>Reportaron cumplimiento del 100%, 2 de las 2 actividades que tiene el plan</v>
      </c>
    </row>
    <row r="11" spans="1:17" x14ac:dyDescent="0.25">
      <c r="A11" t="s">
        <v>4517</v>
      </c>
      <c r="B11">
        <v>37</v>
      </c>
      <c r="D11" s="232" t="s">
        <v>4519</v>
      </c>
      <c r="E11">
        <v>4</v>
      </c>
      <c r="G11" s="232" t="s">
        <v>4519</v>
      </c>
      <c r="H11">
        <v>13</v>
      </c>
      <c r="J11" s="232">
        <v>38</v>
      </c>
      <c r="K11">
        <v>5</v>
      </c>
      <c r="M11" s="232">
        <v>38</v>
      </c>
      <c r="N11">
        <v>13</v>
      </c>
      <c r="P11" s="232">
        <v>38</v>
      </c>
      <c r="Q11" t="str">
        <f>HLOOKUP(P11,'PAI 2013 (MOD)'!$AL$2:$BL$4,2,0)</f>
        <v>Reportaron cumplimiento del 100%, 2 de las 2 actividades que tiene el plan</v>
      </c>
    </row>
    <row r="12" spans="1:17" x14ac:dyDescent="0.25">
      <c r="A12" t="s">
        <v>4519</v>
      </c>
      <c r="B12">
        <v>10</v>
      </c>
      <c r="D12" s="232" t="s">
        <v>4510</v>
      </c>
      <c r="E12">
        <v>1</v>
      </c>
      <c r="G12" s="232" t="s">
        <v>4510</v>
      </c>
      <c r="H12">
        <v>7</v>
      </c>
      <c r="J12" s="232">
        <v>50</v>
      </c>
      <c r="K12">
        <v>5</v>
      </c>
      <c r="M12" s="232">
        <v>50</v>
      </c>
      <c r="N12">
        <v>9</v>
      </c>
      <c r="P12" s="232">
        <v>50</v>
      </c>
      <c r="Q12" t="str">
        <f>HLOOKUP(P12,'PAI 2013 (MOD)'!$AL$2:$BL$4,2,0)</f>
        <v>Reportaron cumplimiento del 100%, 1 de las 1 actividades que tiene el plan</v>
      </c>
    </row>
    <row r="13" spans="1:17" x14ac:dyDescent="0.25">
      <c r="A13" t="s">
        <v>4519</v>
      </c>
      <c r="B13">
        <v>11</v>
      </c>
      <c r="D13" s="232" t="s">
        <v>4522</v>
      </c>
      <c r="E13">
        <v>3</v>
      </c>
      <c r="G13" s="232" t="s">
        <v>4522</v>
      </c>
      <c r="H13">
        <v>19</v>
      </c>
      <c r="J13" s="232">
        <v>60</v>
      </c>
      <c r="K13">
        <v>6</v>
      </c>
      <c r="M13" s="232">
        <v>60</v>
      </c>
      <c r="N13">
        <v>19</v>
      </c>
      <c r="P13" s="232">
        <v>60</v>
      </c>
      <c r="Q13" t="str">
        <f>HLOOKUP(P13,'PAI 2013 (MOD)'!$AL$2:$BL$4,2,0)</f>
        <v>Reportaron cumplimiento del 100%, 1 de las 1 actividades que tiene el plan</v>
      </c>
    </row>
    <row r="14" spans="1:17" x14ac:dyDescent="0.25">
      <c r="A14" t="s">
        <v>4519</v>
      </c>
      <c r="B14">
        <v>12</v>
      </c>
      <c r="D14" s="232" t="s">
        <v>4516</v>
      </c>
      <c r="E14">
        <v>1</v>
      </c>
      <c r="G14" s="232" t="s">
        <v>4516</v>
      </c>
      <c r="H14">
        <v>13</v>
      </c>
      <c r="J14" s="232">
        <v>71</v>
      </c>
      <c r="K14">
        <v>7</v>
      </c>
      <c r="M14" s="232">
        <v>71</v>
      </c>
      <c r="N14">
        <v>22</v>
      </c>
      <c r="P14" s="232">
        <v>71</v>
      </c>
      <c r="Q14">
        <v>0</v>
      </c>
    </row>
    <row r="15" spans="1:17" x14ac:dyDescent="0.25">
      <c r="A15" t="s">
        <v>4519</v>
      </c>
      <c r="B15">
        <v>60</v>
      </c>
      <c r="D15" s="232" t="s">
        <v>4520</v>
      </c>
      <c r="E15">
        <v>4</v>
      </c>
      <c r="G15" s="232" t="s">
        <v>4520</v>
      </c>
      <c r="H15">
        <v>23</v>
      </c>
      <c r="J15" s="232">
        <v>72</v>
      </c>
      <c r="K15">
        <v>5</v>
      </c>
      <c r="M15" s="232">
        <v>72</v>
      </c>
      <c r="N15">
        <v>13</v>
      </c>
      <c r="P15" s="232">
        <v>72</v>
      </c>
      <c r="Q15" t="str">
        <f>HLOOKUP(P15,'PAI 2013 (MOD)'!$AL$2:$BL$4,2,0)</f>
        <v>Reportaron cumplimiento del 100%, 3 de las 3 actividades que tiene el plan</v>
      </c>
    </row>
    <row r="16" spans="1:17" x14ac:dyDescent="0.25">
      <c r="A16" t="s">
        <v>4510</v>
      </c>
      <c r="B16">
        <v>4000</v>
      </c>
      <c r="D16" s="232" t="s">
        <v>4513</v>
      </c>
      <c r="E16">
        <v>1</v>
      </c>
      <c r="G16" s="232" t="s">
        <v>4513</v>
      </c>
      <c r="H16">
        <v>12</v>
      </c>
      <c r="J16" s="232">
        <v>73</v>
      </c>
      <c r="K16">
        <v>7</v>
      </c>
      <c r="M16" s="232">
        <v>73</v>
      </c>
      <c r="N16">
        <v>18</v>
      </c>
      <c r="P16" s="232">
        <v>73</v>
      </c>
      <c r="Q16" t="str">
        <f>HLOOKUP(P16,'PAI 2013 (MOD)'!$AL$2:$BL$4,2,0)</f>
        <v>Reportaron cumplimiento del 100%, 50 de las 50 actividades que tiene el plan</v>
      </c>
    </row>
    <row r="17" spans="1:17" x14ac:dyDescent="0.25">
      <c r="A17" t="s">
        <v>4522</v>
      </c>
      <c r="B17">
        <v>71</v>
      </c>
      <c r="D17" s="232" t="s">
        <v>4512</v>
      </c>
      <c r="E17">
        <v>1</v>
      </c>
      <c r="G17" s="232" t="s">
        <v>4512</v>
      </c>
      <c r="H17">
        <v>27</v>
      </c>
      <c r="J17" s="232">
        <v>100</v>
      </c>
      <c r="K17">
        <v>2</v>
      </c>
      <c r="M17" s="232">
        <v>100</v>
      </c>
      <c r="N17">
        <v>4</v>
      </c>
      <c r="P17" s="232">
        <v>100</v>
      </c>
      <c r="Q17">
        <v>0</v>
      </c>
    </row>
    <row r="18" spans="1:17" x14ac:dyDescent="0.25">
      <c r="A18" t="s">
        <v>4522</v>
      </c>
      <c r="B18">
        <v>72</v>
      </c>
      <c r="D18" s="232" t="s">
        <v>4509</v>
      </c>
      <c r="E18">
        <v>9</v>
      </c>
      <c r="G18" s="232" t="s">
        <v>4509</v>
      </c>
      <c r="H18">
        <v>46</v>
      </c>
      <c r="J18" s="232">
        <v>103</v>
      </c>
      <c r="K18">
        <v>3</v>
      </c>
      <c r="M18" s="232">
        <v>103</v>
      </c>
      <c r="N18">
        <v>11</v>
      </c>
      <c r="P18" s="232">
        <v>103</v>
      </c>
      <c r="Q18">
        <v>0</v>
      </c>
    </row>
    <row r="19" spans="1:17" x14ac:dyDescent="0.25">
      <c r="A19" t="s">
        <v>4522</v>
      </c>
      <c r="B19">
        <v>73</v>
      </c>
      <c r="D19" s="232" t="s">
        <v>4514</v>
      </c>
      <c r="E19">
        <v>1</v>
      </c>
      <c r="G19" s="232" t="s">
        <v>4514</v>
      </c>
      <c r="H19">
        <v>10</v>
      </c>
      <c r="J19" s="232">
        <v>104</v>
      </c>
      <c r="K19">
        <v>3</v>
      </c>
      <c r="M19" s="232">
        <v>104</v>
      </c>
      <c r="N19">
        <v>15</v>
      </c>
      <c r="P19" s="232">
        <v>104</v>
      </c>
      <c r="Q19" t="str">
        <f>HLOOKUP(P19,'PAI 2013 (MOD)'!$AL$2:$BL$4,2,0)</f>
        <v>Reportaron cumplimiento del 100%, 3 de las 3 actividades que tiene el plan</v>
      </c>
    </row>
    <row r="20" spans="1:17" x14ac:dyDescent="0.25">
      <c r="A20" t="s">
        <v>4516</v>
      </c>
      <c r="B20">
        <v>30</v>
      </c>
      <c r="D20" s="232" t="s">
        <v>4526</v>
      </c>
      <c r="E20">
        <v>33</v>
      </c>
      <c r="G20" s="232" t="s">
        <v>4526</v>
      </c>
      <c r="H20">
        <v>235</v>
      </c>
      <c r="J20" s="232">
        <v>105</v>
      </c>
      <c r="K20">
        <v>5</v>
      </c>
      <c r="M20" s="232">
        <v>105</v>
      </c>
      <c r="N20">
        <v>10</v>
      </c>
      <c r="P20" s="232">
        <v>105</v>
      </c>
      <c r="Q20" t="str">
        <f>HLOOKUP(P20,'PAI 2013 (MOD)'!$AL$2:$BL$4,2,0)</f>
        <v>Reportaron cumplimiento del 100%, 11 de las 11 actividades que tiene el plan</v>
      </c>
    </row>
    <row r="21" spans="1:17" x14ac:dyDescent="0.25">
      <c r="A21" t="s">
        <v>4520</v>
      </c>
      <c r="B21">
        <v>2000</v>
      </c>
      <c r="J21" s="232">
        <v>111</v>
      </c>
      <c r="K21">
        <v>4</v>
      </c>
      <c r="M21" s="232">
        <v>111</v>
      </c>
      <c r="N21">
        <v>10</v>
      </c>
      <c r="P21" s="232">
        <v>111</v>
      </c>
      <c r="Q21" t="str">
        <f>HLOOKUP(P21,'PAI 2013 (MOD)'!$AL$2:$BL$4,2,0)</f>
        <v>Reportaron cumplimiento del 100%, 1 de las 3 actividades que tiene el plan</v>
      </c>
    </row>
    <row r="22" spans="1:17" x14ac:dyDescent="0.25">
      <c r="A22" t="s">
        <v>4520</v>
      </c>
      <c r="B22">
        <v>2010</v>
      </c>
      <c r="J22" s="232">
        <v>117</v>
      </c>
      <c r="K22">
        <v>7</v>
      </c>
      <c r="M22" s="232">
        <v>117</v>
      </c>
      <c r="N22">
        <v>14</v>
      </c>
      <c r="P22" s="232">
        <v>117</v>
      </c>
      <c r="Q22" t="str">
        <f>HLOOKUP(P22,'PAI 2013 (MOD)'!$AL$2:$BL$4,2,0)</f>
        <v>Reportaron cumplimiento del 100%, 1 de las 3 actividades que tiene el plan</v>
      </c>
    </row>
    <row r="23" spans="1:17" x14ac:dyDescent="0.25">
      <c r="A23" t="s">
        <v>4520</v>
      </c>
      <c r="B23">
        <v>2020</v>
      </c>
      <c r="J23" s="232">
        <v>130</v>
      </c>
      <c r="K23">
        <v>8</v>
      </c>
      <c r="M23" s="232">
        <v>130</v>
      </c>
      <c r="N23">
        <v>39</v>
      </c>
      <c r="P23" s="232">
        <v>130</v>
      </c>
      <c r="Q23" t="str">
        <f>HLOOKUP(P23,'PAI 2013 (MOD)'!$AL$2:$BL$4,2,0)</f>
        <v>Reportaron cumplimiento del 100%, 15 de las 15 actividades que tiene el plan</v>
      </c>
    </row>
    <row r="24" spans="1:17" x14ac:dyDescent="0.25">
      <c r="A24" t="s">
        <v>4520</v>
      </c>
      <c r="B24">
        <v>2023</v>
      </c>
      <c r="J24" s="232">
        <v>141</v>
      </c>
      <c r="K24">
        <v>11</v>
      </c>
      <c r="M24" s="232">
        <v>141</v>
      </c>
      <c r="N24">
        <v>29</v>
      </c>
      <c r="P24" s="232">
        <v>141</v>
      </c>
      <c r="Q24" t="str">
        <f>HLOOKUP(P24,'PAI 2013 (MOD)'!$AL$2:$BL$4,2,0)</f>
        <v>Reportaron cumplimiento del 100%, 10 de las 10 actividades que tiene el plan</v>
      </c>
    </row>
    <row r="25" spans="1:17" x14ac:dyDescent="0.25">
      <c r="A25" t="s">
        <v>4513</v>
      </c>
      <c r="B25">
        <v>3003</v>
      </c>
      <c r="J25" s="232">
        <v>142</v>
      </c>
      <c r="K25">
        <v>3</v>
      </c>
      <c r="M25" s="232">
        <v>142</v>
      </c>
      <c r="N25">
        <v>19</v>
      </c>
      <c r="P25" s="232">
        <v>142</v>
      </c>
      <c r="Q25">
        <v>0</v>
      </c>
    </row>
    <row r="26" spans="1:17" x14ac:dyDescent="0.25">
      <c r="A26" t="s">
        <v>4512</v>
      </c>
      <c r="B26">
        <v>6000</v>
      </c>
      <c r="J26" s="232">
        <v>1000</v>
      </c>
      <c r="K26">
        <v>19</v>
      </c>
      <c r="M26" s="232">
        <v>1000</v>
      </c>
      <c r="N26">
        <v>71</v>
      </c>
      <c r="P26" s="232">
        <v>1000</v>
      </c>
      <c r="Q26" t="str">
        <f>HLOOKUP(P26,'PAI 2013 (MOD)'!$AL$2:$BL$4,2,0)</f>
        <v>Reportaron cumplimiento del 100%, 2 de las 2 actividades que tiene el plan</v>
      </c>
    </row>
    <row r="27" spans="1:17" x14ac:dyDescent="0.25">
      <c r="A27" t="s">
        <v>4509</v>
      </c>
      <c r="B27">
        <v>100</v>
      </c>
      <c r="J27" s="232">
        <v>2000</v>
      </c>
      <c r="K27">
        <v>5</v>
      </c>
      <c r="M27" s="232">
        <v>2000</v>
      </c>
      <c r="N27">
        <v>15</v>
      </c>
      <c r="P27" s="232">
        <v>2000</v>
      </c>
      <c r="Q27" t="str">
        <f>HLOOKUP(P27,'PAI 2013 (MOD)'!$AL$2:$BL$4,2,0)</f>
        <v>Reportaron cumplimiento del 100%, 3 de las 3 actividades que tiene el plan</v>
      </c>
    </row>
    <row r="28" spans="1:17" x14ac:dyDescent="0.25">
      <c r="A28" t="s">
        <v>4509</v>
      </c>
      <c r="B28">
        <v>103</v>
      </c>
      <c r="J28" s="232">
        <v>2010</v>
      </c>
      <c r="K28">
        <v>6</v>
      </c>
      <c r="M28" s="232">
        <v>2010</v>
      </c>
      <c r="N28">
        <v>16</v>
      </c>
      <c r="P28" s="232">
        <v>2010</v>
      </c>
      <c r="Q28" t="str">
        <f>HLOOKUP(P28,'PAI 2013 (MOD)'!$AL$2:$BL$4,2,0)</f>
        <v>Reportaron cumplimiento del 100%, 2 de las 2 actividades que tiene el plan</v>
      </c>
    </row>
    <row r="29" spans="1:17" x14ac:dyDescent="0.25">
      <c r="A29" t="s">
        <v>4509</v>
      </c>
      <c r="B29">
        <v>104</v>
      </c>
      <c r="J29" s="232">
        <v>2020</v>
      </c>
      <c r="K29">
        <v>7</v>
      </c>
      <c r="M29" s="232">
        <v>2020</v>
      </c>
      <c r="N29">
        <v>15</v>
      </c>
      <c r="P29" s="232">
        <v>2020</v>
      </c>
      <c r="Q29" t="str">
        <f>HLOOKUP(P29,'PAI 2013 (MOD)'!$AL$2:$BL$4,2,0)</f>
        <v>Reportaron cumplimiento del 100%, 3 de las 3 actividades que tiene el plan</v>
      </c>
    </row>
    <row r="30" spans="1:17" x14ac:dyDescent="0.25">
      <c r="A30" t="s">
        <v>4509</v>
      </c>
      <c r="B30">
        <v>105</v>
      </c>
      <c r="J30" s="232">
        <v>2023</v>
      </c>
      <c r="K30">
        <v>5</v>
      </c>
      <c r="M30" s="232">
        <v>2023</v>
      </c>
      <c r="N30">
        <v>15</v>
      </c>
      <c r="P30" s="232">
        <v>2023</v>
      </c>
      <c r="Q30">
        <v>0</v>
      </c>
    </row>
    <row r="31" spans="1:17" x14ac:dyDescent="0.25">
      <c r="A31" t="s">
        <v>4509</v>
      </c>
      <c r="B31">
        <v>111</v>
      </c>
      <c r="J31" s="232">
        <v>3000</v>
      </c>
      <c r="K31">
        <v>9</v>
      </c>
      <c r="M31" s="232">
        <v>3000</v>
      </c>
      <c r="N31">
        <v>33</v>
      </c>
      <c r="P31" s="232">
        <v>3000</v>
      </c>
      <c r="Q31">
        <v>0</v>
      </c>
    </row>
    <row r="32" spans="1:17" x14ac:dyDescent="0.25">
      <c r="A32" t="s">
        <v>4509</v>
      </c>
      <c r="B32">
        <v>117</v>
      </c>
      <c r="J32" s="232">
        <v>3003</v>
      </c>
      <c r="K32">
        <v>12</v>
      </c>
      <c r="M32" s="232">
        <v>3003</v>
      </c>
      <c r="N32">
        <v>38</v>
      </c>
      <c r="P32" s="232">
        <v>3003</v>
      </c>
      <c r="Q32" t="str">
        <f>HLOOKUP(P32,'PAI 2013 (MOD)'!$AL$2:$BL$4,2,0)</f>
        <v>Reportaron cumplimiento del 100%, 9 de las 9 actividades que tiene el plan</v>
      </c>
    </row>
    <row r="33" spans="1:17" x14ac:dyDescent="0.25">
      <c r="A33" t="s">
        <v>4509</v>
      </c>
      <c r="B33">
        <v>130</v>
      </c>
      <c r="J33" s="232">
        <v>3100</v>
      </c>
      <c r="K33">
        <v>3</v>
      </c>
      <c r="M33" s="232">
        <v>3100</v>
      </c>
      <c r="N33">
        <v>8</v>
      </c>
      <c r="P33" s="232">
        <v>3100</v>
      </c>
      <c r="Q33" t="str">
        <f>HLOOKUP(P33,'PAI 2013 (MOD)'!$AL$2:$BL$4,2,0)</f>
        <v>Reportaron cumplimiento del 100%, 30 de las 30 actividades que tiene el plan</v>
      </c>
    </row>
    <row r="34" spans="1:17" x14ac:dyDescent="0.25">
      <c r="A34" t="s">
        <v>4509</v>
      </c>
      <c r="B34">
        <v>141</v>
      </c>
      <c r="J34" s="232">
        <v>3200</v>
      </c>
      <c r="K34">
        <v>3</v>
      </c>
      <c r="M34" s="232">
        <v>3200</v>
      </c>
      <c r="N34">
        <v>7</v>
      </c>
      <c r="P34" s="232">
        <v>3200</v>
      </c>
      <c r="Q34" t="str">
        <f>HLOOKUP(P34,'PAI 2013 (MOD)'!$AL$2:$BL$4,2,0)</f>
        <v>Reportaron cumplimiento del 100%, 28 de las 28 actividades que tiene el plan</v>
      </c>
    </row>
    <row r="35" spans="1:17" x14ac:dyDescent="0.25">
      <c r="A35" t="s">
        <v>4509</v>
      </c>
      <c r="B35">
        <v>142</v>
      </c>
      <c r="J35" s="232">
        <v>4000</v>
      </c>
      <c r="K35">
        <v>7</v>
      </c>
      <c r="M35" s="232">
        <v>4000</v>
      </c>
      <c r="N35">
        <v>13</v>
      </c>
      <c r="P35" s="232">
        <v>4000</v>
      </c>
      <c r="Q35" t="str">
        <f>HLOOKUP(P35,'PAI 2013 (MOD)'!$AL$2:$BL$4,2,0)</f>
        <v>Reportaron cumplimiento del 100%, 8 de las 8 actividades que tiene el plan</v>
      </c>
    </row>
    <row r="36" spans="1:17" x14ac:dyDescent="0.25">
      <c r="A36" t="s">
        <v>4514</v>
      </c>
      <c r="B36">
        <v>20</v>
      </c>
      <c r="J36" s="232">
        <v>6000</v>
      </c>
      <c r="K36">
        <v>27</v>
      </c>
      <c r="M36" s="232">
        <v>6000</v>
      </c>
      <c r="N36">
        <v>107</v>
      </c>
      <c r="P36" s="232">
        <v>6000</v>
      </c>
      <c r="Q36" t="str">
        <f>HLOOKUP(P36,'PAI 2013 (MOD)'!$AL$2:$BL$4,2,0)</f>
        <v>Reportaron cumplimiento del 100%, 9 de las 9 actividades que tiene el plan</v>
      </c>
    </row>
    <row r="37" spans="1:17" x14ac:dyDescent="0.25">
      <c r="J37" s="232">
        <v>7000</v>
      </c>
      <c r="K37">
        <v>12</v>
      </c>
      <c r="M37" s="232">
        <v>7000</v>
      </c>
      <c r="N37">
        <v>51</v>
      </c>
      <c r="P37" s="232">
        <v>7000</v>
      </c>
      <c r="Q37" t="str">
        <f>HLOOKUP(P37,'PAI 2013 (MOD)'!$AL$2:$BL$4,2,0)</f>
        <v>Reportaron cumplimiento del 100%, 8 de las 8 actividades que tiene el plan</v>
      </c>
    </row>
    <row r="38" spans="1:17" x14ac:dyDescent="0.25">
      <c r="J38" s="232" t="s">
        <v>4526</v>
      </c>
      <c r="K38">
        <v>235</v>
      </c>
      <c r="M38" s="232" t="s">
        <v>4526</v>
      </c>
      <c r="N38">
        <v>733</v>
      </c>
    </row>
    <row r="39" spans="1:17" x14ac:dyDescent="0.25">
      <c r="A39" t="s">
        <v>4526</v>
      </c>
    </row>
  </sheetData>
  <mergeCells count="7">
    <mergeCell ref="P1:Q1"/>
    <mergeCell ref="J1:K1"/>
    <mergeCell ref="A1:B1"/>
    <mergeCell ref="G1:H1"/>
    <mergeCell ref="D3:E3"/>
    <mergeCell ref="D1:E1"/>
    <mergeCell ref="M1:N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C943-9BA0-4CA1-A22F-F8FC96ADB0C3}">
  <sheetPr>
    <tabColor theme="4" tint="0.59999389629810485"/>
  </sheetPr>
  <dimension ref="B1:Q82"/>
  <sheetViews>
    <sheetView showGridLines="0" showRowColHeaders="0" zoomScale="55" zoomScaleNormal="85" workbookViewId="0">
      <pane xSplit="4" ySplit="8" topLeftCell="E26" activePane="bottomRight" state="frozen"/>
      <selection pane="topRight" activeCell="E1" sqref="E1"/>
      <selection pane="bottomLeft" activeCell="A9" sqref="A9"/>
      <selection pane="bottomRight"/>
    </sheetView>
  </sheetViews>
  <sheetFormatPr baseColWidth="10" defaultColWidth="11.42578125" defaultRowHeight="15" x14ac:dyDescent="0.25"/>
  <cols>
    <col min="1" max="1" width="5.5703125" customWidth="1"/>
    <col min="2" max="2" width="4.5703125" customWidth="1"/>
    <col min="3" max="3" width="6.85546875" customWidth="1"/>
    <col min="4" max="4" width="49.7109375" customWidth="1"/>
    <col min="5" max="7" width="25.7109375" style="233" customWidth="1"/>
    <col min="8" max="8" width="20.7109375" customWidth="1"/>
    <col min="9" max="9" width="26.42578125" customWidth="1"/>
    <col min="10" max="11" width="20.7109375" customWidth="1"/>
    <col min="12" max="12" width="5.140625" customWidth="1"/>
    <col min="14" max="14" width="11.42578125" customWidth="1"/>
    <col min="16" max="18" width="0" hidden="1" customWidth="1"/>
  </cols>
  <sheetData>
    <row r="1" spans="2:17" ht="66" customHeight="1" thickBot="1" x14ac:dyDescent="0.3"/>
    <row r="2" spans="2:17" ht="15.75" thickBot="1" x14ac:dyDescent="0.3">
      <c r="B2" s="321"/>
      <c r="C2" s="322"/>
      <c r="D2" s="322"/>
      <c r="E2" s="323"/>
      <c r="F2" s="323"/>
      <c r="G2" s="323"/>
      <c r="H2" s="322"/>
      <c r="I2" s="322"/>
      <c r="J2" s="322"/>
      <c r="K2" s="322"/>
      <c r="L2" s="324"/>
    </row>
    <row r="3" spans="2:17" ht="54.75" customHeight="1" thickBot="1" x14ac:dyDescent="0.3">
      <c r="B3" s="302"/>
      <c r="C3" s="325"/>
      <c r="D3" s="326"/>
      <c r="E3" s="503" t="s">
        <v>4589</v>
      </c>
      <c r="F3" s="504"/>
      <c r="G3" s="504"/>
      <c r="H3" s="504"/>
      <c r="I3" s="504"/>
      <c r="J3" s="504"/>
      <c r="K3" s="505"/>
      <c r="L3" s="303"/>
    </row>
    <row r="4" spans="2:17" ht="9" customHeight="1" x14ac:dyDescent="0.25">
      <c r="B4" s="302"/>
      <c r="L4" s="303"/>
    </row>
    <row r="5" spans="2:17" ht="33" customHeight="1" x14ac:dyDescent="0.25">
      <c r="B5" s="302"/>
      <c r="C5" s="506" t="str">
        <f>CONCATENATE("El Plan de Acción Institucional - 2023 de la SIC, esta conformado por ",C43," fichas, ",K42," productos y ",H42," actividades")</f>
        <v>El Plan de Acción Institucional - 2023 de la SIC, esta conformado por 33 fichas, 235 productos y 733 actividades</v>
      </c>
      <c r="D5" s="506"/>
      <c r="E5" s="506"/>
      <c r="F5" s="506"/>
      <c r="G5" s="506"/>
      <c r="H5" s="506"/>
      <c r="I5" s="506"/>
      <c r="J5" s="506"/>
      <c r="K5" s="506"/>
      <c r="L5" s="303"/>
    </row>
    <row r="6" spans="2:17" ht="5.25" customHeight="1" thickBot="1" x14ac:dyDescent="0.3">
      <c r="B6" s="302"/>
      <c r="L6" s="303"/>
    </row>
    <row r="7" spans="2:17" s="329" customFormat="1" ht="32.25" customHeight="1" x14ac:dyDescent="0.25">
      <c r="B7" s="327"/>
      <c r="C7" s="507" t="s">
        <v>4590</v>
      </c>
      <c r="D7" s="508"/>
      <c r="E7" s="511" t="s">
        <v>4606</v>
      </c>
      <c r="F7" s="511"/>
      <c r="G7" s="511"/>
      <c r="H7" s="512" t="s">
        <v>4591</v>
      </c>
      <c r="I7" s="512"/>
      <c r="J7" s="512"/>
      <c r="K7" s="512"/>
      <c r="L7" s="328"/>
    </row>
    <row r="8" spans="2:17" s="329" customFormat="1" ht="60.75" customHeight="1" thickBot="1" x14ac:dyDescent="0.3">
      <c r="B8" s="327"/>
      <c r="C8" s="509"/>
      <c r="D8" s="510"/>
      <c r="E8" s="330" t="s">
        <v>4592</v>
      </c>
      <c r="F8" s="330" t="s">
        <v>4607</v>
      </c>
      <c r="G8" s="330" t="s">
        <v>4594</v>
      </c>
      <c r="H8" s="331" t="s">
        <v>4595</v>
      </c>
      <c r="I8" s="331" t="s">
        <v>4593</v>
      </c>
      <c r="J8" s="331" t="s">
        <v>4596</v>
      </c>
      <c r="K8" s="331" t="s">
        <v>4597</v>
      </c>
      <c r="L8" s="328"/>
      <c r="P8" s="329">
        <v>10</v>
      </c>
      <c r="Q8" s="329">
        <v>8</v>
      </c>
    </row>
    <row r="9" spans="2:17" s="329" customFormat="1" ht="26.25" customHeight="1" x14ac:dyDescent="0.25">
      <c r="B9" s="327"/>
      <c r="C9" s="332">
        <v>10</v>
      </c>
      <c r="D9" s="333" t="s">
        <v>73</v>
      </c>
      <c r="E9" s="334">
        <f>VLOOKUP(C9,'ind '!$V$7:$Z$39,5,0)</f>
        <v>5</v>
      </c>
      <c r="F9" s="334">
        <f>HLOOKUP(C9,'PAI 2013 (MOD)'!$CP$2:$DP$7,5,0)</f>
        <v>0</v>
      </c>
      <c r="G9" s="334">
        <f>+F9+E9</f>
        <v>5</v>
      </c>
      <c r="H9" s="335">
        <f>VLOOKUP(C9,'ind '!$V$7:$AA$39,6,0)</f>
        <v>7</v>
      </c>
      <c r="I9" s="335">
        <f>HLOOKUP(C9,'PAI 2013 (MOD)'!$AL$2:$BL$5,3,0)</f>
        <v>8</v>
      </c>
      <c r="J9" s="335">
        <f>+H9+I9</f>
        <v>15</v>
      </c>
      <c r="K9" s="335">
        <f>VLOOKUP(C9,'DATOS INFORME'!$J$5:$K$37,2,0)</f>
        <v>3</v>
      </c>
      <c r="L9" s="328"/>
      <c r="P9" s="329">
        <v>11</v>
      </c>
      <c r="Q9" s="329">
        <v>11</v>
      </c>
    </row>
    <row r="10" spans="2:17" s="329" customFormat="1" ht="26.25" customHeight="1" x14ac:dyDescent="0.25">
      <c r="B10" s="327"/>
      <c r="C10" s="336">
        <v>11</v>
      </c>
      <c r="D10" s="337" t="s">
        <v>172</v>
      </c>
      <c r="E10" s="334">
        <f>VLOOKUP(C10,'ind '!$V$7:$Z$39,5,0)</f>
        <v>2</v>
      </c>
      <c r="F10" s="334">
        <f>HLOOKUP(C10,'PAI 2013 (MOD)'!$CP$2:$DP$7,5,0)</f>
        <v>0</v>
      </c>
      <c r="G10" s="334">
        <f t="shared" ref="G10:G41" si="0">+F10+E10</f>
        <v>2</v>
      </c>
      <c r="H10" s="335">
        <f>VLOOKUP(C10,'ind '!$V$7:$AA$39,6,0)</f>
        <v>6</v>
      </c>
      <c r="I10" s="335">
        <f>HLOOKUP(C10,'PAI 2013 (MOD)'!$AL$2:$BL$5,3,0)</f>
        <v>11</v>
      </c>
      <c r="J10" s="335">
        <f t="shared" ref="J10:J41" si="1">+H10+I10</f>
        <v>17</v>
      </c>
      <c r="K10" s="335">
        <f>VLOOKUP(C10,'DATOS INFORME'!$J$5:$K$37,2,0)</f>
        <v>2</v>
      </c>
      <c r="L10" s="328"/>
      <c r="P10" s="329">
        <v>12</v>
      </c>
      <c r="Q10" s="329">
        <v>14</v>
      </c>
    </row>
    <row r="11" spans="2:17" s="329" customFormat="1" ht="26.25" customHeight="1" x14ac:dyDescent="0.25">
      <c r="B11" s="327"/>
      <c r="C11" s="336">
        <v>12</v>
      </c>
      <c r="D11" s="337" t="s">
        <v>240</v>
      </c>
      <c r="E11" s="334">
        <f>VLOOKUP(C11,'ind '!$V$7:$Z$39,5,0)</f>
        <v>4</v>
      </c>
      <c r="F11" s="334">
        <f>HLOOKUP(C11,'PAI 2013 (MOD)'!$CP$2:$DP$7,5,0)</f>
        <v>0</v>
      </c>
      <c r="G11" s="334">
        <f t="shared" si="0"/>
        <v>4</v>
      </c>
      <c r="H11" s="335">
        <f>VLOOKUP(C11,'ind '!$V$7:$AA$39,6,0)</f>
        <v>6</v>
      </c>
      <c r="I11" s="335">
        <f>HLOOKUP(C11,'PAI 2013 (MOD)'!$AL$2:$BL$5,3,0)</f>
        <v>14</v>
      </c>
      <c r="J11" s="335">
        <f t="shared" si="1"/>
        <v>20</v>
      </c>
      <c r="K11" s="335">
        <f>VLOOKUP(C11,'DATOS INFORME'!$J$5:$K$37,2,0)</f>
        <v>2</v>
      </c>
      <c r="L11" s="328"/>
      <c r="P11" s="329">
        <v>20</v>
      </c>
      <c r="Q11" s="329">
        <v>189</v>
      </c>
    </row>
    <row r="12" spans="2:17" s="329" customFormat="1" ht="26.25" customHeight="1" x14ac:dyDescent="0.25">
      <c r="B12" s="327"/>
      <c r="C12" s="336">
        <v>20</v>
      </c>
      <c r="D12" s="337" t="s">
        <v>294</v>
      </c>
      <c r="E12" s="334">
        <f>VLOOKUP(C12,'ind '!$V$7:$Z$39,5,0)</f>
        <v>11</v>
      </c>
      <c r="F12" s="334">
        <f>HLOOKUP(C12,'PAI 2013 (MOD)'!$CP$2:$DP$7,5,0)</f>
        <v>0</v>
      </c>
      <c r="G12" s="334">
        <f t="shared" si="0"/>
        <v>11</v>
      </c>
      <c r="H12" s="335">
        <f>VLOOKUP(C12,'ind '!$V$7:$AA$39,6,0)</f>
        <v>27</v>
      </c>
      <c r="I12" s="335">
        <f>HLOOKUP(C12,'PAI 2013 (MOD)'!$AL$2:$BL$5,3,0)</f>
        <v>189</v>
      </c>
      <c r="J12" s="335">
        <f t="shared" si="1"/>
        <v>216</v>
      </c>
      <c r="K12" s="335">
        <f>VLOOKUP(C12,'DATOS INFORME'!$J$5:$K$37,2,0)</f>
        <v>10</v>
      </c>
      <c r="L12" s="328"/>
      <c r="P12" s="329">
        <v>30</v>
      </c>
      <c r="Q12" s="329">
        <v>27</v>
      </c>
    </row>
    <row r="13" spans="2:17" s="329" customFormat="1" ht="26.25" customHeight="1" x14ac:dyDescent="0.25">
      <c r="B13" s="327"/>
      <c r="C13" s="336">
        <v>30</v>
      </c>
      <c r="D13" s="337" t="s">
        <v>470</v>
      </c>
      <c r="E13" s="334">
        <f>VLOOKUP(C13,'ind '!$V$7:$Z$39,5,0)</f>
        <v>12</v>
      </c>
      <c r="F13" s="334">
        <f>HLOOKUP(C13,'PAI 2013 (MOD)'!$CP$2:$DP$7,5,0)</f>
        <v>0</v>
      </c>
      <c r="G13" s="334">
        <f t="shared" si="0"/>
        <v>12</v>
      </c>
      <c r="H13" s="335">
        <f>VLOOKUP(C13,'ind '!$V$7:$AA$39,6,0)</f>
        <v>34</v>
      </c>
      <c r="I13" s="335">
        <f>HLOOKUP(C13,'PAI 2013 (MOD)'!$AL$2:$BL$5,3,0)</f>
        <v>28</v>
      </c>
      <c r="J13" s="335">
        <f t="shared" si="1"/>
        <v>62</v>
      </c>
      <c r="K13" s="335">
        <f>VLOOKUP(C13,'DATOS INFORME'!$J$5:$K$37,2,0)</f>
        <v>13</v>
      </c>
      <c r="L13" s="328"/>
      <c r="P13" s="329">
        <v>37</v>
      </c>
      <c r="Q13" s="329">
        <v>5</v>
      </c>
    </row>
    <row r="14" spans="2:17" s="329" customFormat="1" ht="26.25" customHeight="1" x14ac:dyDescent="0.25">
      <c r="B14" s="327"/>
      <c r="C14" s="336">
        <v>37</v>
      </c>
      <c r="D14" s="337" t="s">
        <v>691</v>
      </c>
      <c r="E14" s="334">
        <f>VLOOKUP(C14,'ind '!$V$7:$Z$39,5,0)</f>
        <v>11</v>
      </c>
      <c r="F14" s="334">
        <f>HLOOKUP(C14,'PAI 2013 (MOD)'!$CP$2:$DP$7,5,0)</f>
        <v>0</v>
      </c>
      <c r="G14" s="334">
        <f t="shared" si="0"/>
        <v>11</v>
      </c>
      <c r="H14" s="335">
        <f>VLOOKUP(C14,'ind '!$V$7:$AA$39,6,0)</f>
        <v>19</v>
      </c>
      <c r="I14" s="335">
        <f>HLOOKUP(C14,'PAI 2013 (MOD)'!$AL$2:$BL$5,3,0)</f>
        <v>2</v>
      </c>
      <c r="J14" s="335">
        <f t="shared" si="1"/>
        <v>21</v>
      </c>
      <c r="K14" s="335">
        <f>VLOOKUP(C14,'DATOS INFORME'!$J$5:$K$37,2,0)</f>
        <v>9</v>
      </c>
      <c r="L14" s="328"/>
      <c r="P14" s="329">
        <v>38</v>
      </c>
      <c r="Q14" s="329">
        <v>4</v>
      </c>
    </row>
    <row r="15" spans="2:17" s="329" customFormat="1" ht="26.25" customHeight="1" x14ac:dyDescent="0.25">
      <c r="B15" s="327"/>
      <c r="C15" s="336">
        <v>38</v>
      </c>
      <c r="D15" s="337" t="s">
        <v>833</v>
      </c>
      <c r="E15" s="334">
        <f>VLOOKUP(C15,'ind '!$V$7:$Z$39,5,0)</f>
        <v>13</v>
      </c>
      <c r="F15" s="334">
        <f>HLOOKUP(C15,'PAI 2013 (MOD)'!$CP$2:$DP$7,5,0)</f>
        <v>0</v>
      </c>
      <c r="G15" s="334">
        <f t="shared" si="0"/>
        <v>13</v>
      </c>
      <c r="H15" s="335">
        <f>VLOOKUP(C15,'ind '!$V$7:$AA$39,6,0)</f>
        <v>13</v>
      </c>
      <c r="I15" s="335">
        <f>HLOOKUP(C15,'PAI 2013 (MOD)'!$AL$2:$BL$5,3,0)</f>
        <v>2</v>
      </c>
      <c r="J15" s="335">
        <f t="shared" si="1"/>
        <v>15</v>
      </c>
      <c r="K15" s="335">
        <f>VLOOKUP(C15,'DATOS INFORME'!$J$5:$K$37,2,0)</f>
        <v>5</v>
      </c>
      <c r="L15" s="328"/>
      <c r="P15" s="329">
        <v>50</v>
      </c>
      <c r="Q15" s="329">
        <v>1</v>
      </c>
    </row>
    <row r="16" spans="2:17" s="329" customFormat="1" ht="26.25" customHeight="1" x14ac:dyDescent="0.25">
      <c r="B16" s="327"/>
      <c r="C16" s="336">
        <v>50</v>
      </c>
      <c r="D16" s="337" t="s">
        <v>929</v>
      </c>
      <c r="E16" s="334">
        <f>VLOOKUP(C16,'ind '!$V$7:$Z$39,5,0)</f>
        <v>7</v>
      </c>
      <c r="F16" s="334">
        <f>HLOOKUP(C16,'PAI 2013 (MOD)'!$CP$2:$DP$7,5,0)</f>
        <v>0</v>
      </c>
      <c r="G16" s="334">
        <f t="shared" si="0"/>
        <v>7</v>
      </c>
      <c r="H16" s="335">
        <f>VLOOKUP(C16,'ind '!$V$7:$AA$39,6,0)</f>
        <v>9</v>
      </c>
      <c r="I16" s="335">
        <f>HLOOKUP(C16,'PAI 2013 (MOD)'!$AL$2:$BL$5,3,0)</f>
        <v>1</v>
      </c>
      <c r="J16" s="335">
        <f t="shared" si="1"/>
        <v>10</v>
      </c>
      <c r="K16" s="335">
        <f>VLOOKUP(C16,'DATOS INFORME'!$J$5:$K$37,2,0)</f>
        <v>5</v>
      </c>
      <c r="L16" s="328"/>
      <c r="P16" s="329">
        <v>60</v>
      </c>
      <c r="Q16" s="329">
        <v>1</v>
      </c>
    </row>
    <row r="17" spans="2:17" s="329" customFormat="1" ht="26.25" customHeight="1" x14ac:dyDescent="0.25">
      <c r="B17" s="327"/>
      <c r="C17" s="336">
        <v>60</v>
      </c>
      <c r="D17" s="337" t="s">
        <v>995</v>
      </c>
      <c r="E17" s="334">
        <f>VLOOKUP(C17,'ind '!$V$7:$Z$39,5,0)</f>
        <v>11</v>
      </c>
      <c r="F17" s="334">
        <f>HLOOKUP(C17,'PAI 2013 (MOD)'!$CP$2:$DP$7,5,0)</f>
        <v>0</v>
      </c>
      <c r="G17" s="334">
        <f t="shared" si="0"/>
        <v>11</v>
      </c>
      <c r="H17" s="335">
        <f>VLOOKUP(C17,'ind '!$V$7:$AA$39,6,0)</f>
        <v>19</v>
      </c>
      <c r="I17" s="335">
        <f>HLOOKUP(C17,'PAI 2013 (MOD)'!$AL$2:$BL$5,3,0)</f>
        <v>1</v>
      </c>
      <c r="J17" s="335">
        <f t="shared" si="1"/>
        <v>20</v>
      </c>
      <c r="K17" s="335">
        <f>VLOOKUP(C17,'DATOS INFORME'!$J$5:$K$37,2,0)</f>
        <v>6</v>
      </c>
      <c r="L17" s="328"/>
      <c r="P17" s="329">
        <v>71</v>
      </c>
      <c r="Q17" s="329">
        <v>0</v>
      </c>
    </row>
    <row r="18" spans="2:17" s="329" customFormat="1" ht="26.25" customHeight="1" x14ac:dyDescent="0.25">
      <c r="B18" s="327"/>
      <c r="C18" s="336">
        <v>71</v>
      </c>
      <c r="D18" s="337" t="s">
        <v>1142</v>
      </c>
      <c r="E18" s="334">
        <f>VLOOKUP(C18,'ind '!$V$7:$Z$39,5,0)</f>
        <v>15</v>
      </c>
      <c r="F18" s="334" t="s">
        <v>4577</v>
      </c>
      <c r="G18" s="334">
        <v>15</v>
      </c>
      <c r="H18" s="335">
        <f>VLOOKUP(C18,'ind '!$V$7:$AA$39,6,0)</f>
        <v>22</v>
      </c>
      <c r="I18" s="335" t="s">
        <v>4577</v>
      </c>
      <c r="J18" s="335">
        <f>+H18</f>
        <v>22</v>
      </c>
      <c r="K18" s="335">
        <f>VLOOKUP(C18,'DATOS INFORME'!$J$5:$K$37,2,0)</f>
        <v>7</v>
      </c>
      <c r="L18" s="328"/>
      <c r="P18" s="329">
        <v>72</v>
      </c>
      <c r="Q18" s="329">
        <v>3</v>
      </c>
    </row>
    <row r="19" spans="2:17" s="329" customFormat="1" ht="26.25" customHeight="1" x14ac:dyDescent="0.25">
      <c r="B19" s="327"/>
      <c r="C19" s="336">
        <v>72</v>
      </c>
      <c r="D19" s="337" t="s">
        <v>1291</v>
      </c>
      <c r="E19" s="334">
        <f>VLOOKUP(C19,'ind '!$V$7:$Z$39,5,0)</f>
        <v>8</v>
      </c>
      <c r="F19" s="334">
        <f>HLOOKUP(C19,'PAI 2013 (MOD)'!$CP$2:$DP$7,5,0)</f>
        <v>0</v>
      </c>
      <c r="G19" s="334">
        <f t="shared" si="0"/>
        <v>8</v>
      </c>
      <c r="H19" s="335">
        <f>VLOOKUP(C19,'ind '!$V$7:$AA$39,6,0)</f>
        <v>13</v>
      </c>
      <c r="I19" s="335">
        <f>HLOOKUP(C19,'PAI 2013 (MOD)'!$AL$2:$BL$5,3,0)</f>
        <v>3</v>
      </c>
      <c r="J19" s="335">
        <f t="shared" si="1"/>
        <v>16</v>
      </c>
      <c r="K19" s="335">
        <f>VLOOKUP(C19,'DATOS INFORME'!$J$5:$K$37,2,0)</f>
        <v>5</v>
      </c>
      <c r="L19" s="328"/>
      <c r="P19" s="329">
        <v>73</v>
      </c>
      <c r="Q19" s="329">
        <v>50</v>
      </c>
    </row>
    <row r="20" spans="2:17" s="329" customFormat="1" ht="26.25" customHeight="1" x14ac:dyDescent="0.25">
      <c r="B20" s="327"/>
      <c r="C20" s="336">
        <v>73</v>
      </c>
      <c r="D20" s="337" t="s">
        <v>1389</v>
      </c>
      <c r="E20" s="334">
        <f>VLOOKUP(C20,'ind '!$V$7:$Z$39,5,0)</f>
        <v>12</v>
      </c>
      <c r="F20" s="334">
        <f>HLOOKUP(C20,'PAI 2013 (MOD)'!$CP$2:$DP$7,5,0)</f>
        <v>0</v>
      </c>
      <c r="G20" s="334">
        <f t="shared" si="0"/>
        <v>12</v>
      </c>
      <c r="H20" s="335">
        <f>VLOOKUP(C20,'ind '!$V$7:$AA$39,6,0)</f>
        <v>18</v>
      </c>
      <c r="I20" s="335">
        <f>HLOOKUP(C20,'PAI 2013 (MOD)'!$AL$2:$BL$5,3,0)</f>
        <v>50</v>
      </c>
      <c r="J20" s="335">
        <f t="shared" si="1"/>
        <v>68</v>
      </c>
      <c r="K20" s="335">
        <f>VLOOKUP(C20,'DATOS INFORME'!$J$5:$K$37,2,0)</f>
        <v>7</v>
      </c>
      <c r="L20" s="328"/>
      <c r="P20" s="329">
        <v>100</v>
      </c>
      <c r="Q20" s="329">
        <v>0</v>
      </c>
    </row>
    <row r="21" spans="2:17" s="329" customFormat="1" ht="26.25" customHeight="1" x14ac:dyDescent="0.25">
      <c r="B21" s="327"/>
      <c r="C21" s="336">
        <v>100</v>
      </c>
      <c r="D21" s="337" t="s">
        <v>1526</v>
      </c>
      <c r="E21" s="334">
        <f>VLOOKUP(C21,'ind '!$V$7:$Z$39,5,0)</f>
        <v>3</v>
      </c>
      <c r="F21" s="334" t="s">
        <v>4577</v>
      </c>
      <c r="G21" s="334">
        <v>3</v>
      </c>
      <c r="H21" s="335">
        <f>VLOOKUP(C21,'ind '!$V$7:$AA$39,6,0)</f>
        <v>4</v>
      </c>
      <c r="I21" s="335" t="s">
        <v>4577</v>
      </c>
      <c r="J21" s="335">
        <f>+H21</f>
        <v>4</v>
      </c>
      <c r="K21" s="335">
        <f>VLOOKUP(C21,'DATOS INFORME'!$J$5:$K$37,2,0)</f>
        <v>2</v>
      </c>
      <c r="L21" s="328"/>
      <c r="P21" s="329">
        <v>103</v>
      </c>
      <c r="Q21" s="329">
        <v>0</v>
      </c>
    </row>
    <row r="22" spans="2:17" s="329" customFormat="1" ht="26.25" customHeight="1" x14ac:dyDescent="0.25">
      <c r="B22" s="327"/>
      <c r="C22" s="336">
        <v>103</v>
      </c>
      <c r="D22" s="337" t="s">
        <v>1557</v>
      </c>
      <c r="E22" s="334">
        <f>VLOOKUP(C22,'ind '!$V$7:$Z$39,5,0)</f>
        <v>3</v>
      </c>
      <c r="F22" s="334" t="s">
        <v>4577</v>
      </c>
      <c r="G22" s="334">
        <v>3</v>
      </c>
      <c r="H22" s="335">
        <f>VLOOKUP(C22,'ind '!$V$7:$AA$39,6,0)</f>
        <v>11</v>
      </c>
      <c r="I22" s="335" t="s">
        <v>4577</v>
      </c>
      <c r="J22" s="335">
        <f>+H22</f>
        <v>11</v>
      </c>
      <c r="K22" s="335">
        <f>VLOOKUP(C22,'DATOS INFORME'!$J$5:$K$37,2,0)</f>
        <v>3</v>
      </c>
      <c r="L22" s="328"/>
      <c r="P22" s="329">
        <v>104</v>
      </c>
      <c r="Q22" s="329">
        <v>3</v>
      </c>
    </row>
    <row r="23" spans="2:17" s="329" customFormat="1" ht="26.25" customHeight="1" x14ac:dyDescent="0.25">
      <c r="B23" s="327"/>
      <c r="C23" s="336">
        <v>104</v>
      </c>
      <c r="D23" s="337" t="s">
        <v>1625</v>
      </c>
      <c r="E23" s="334">
        <f>VLOOKUP(C23,'ind '!$V$7:$Z$39,5,0)</f>
        <v>3</v>
      </c>
      <c r="F23" s="334">
        <f>HLOOKUP(C23,'PAI 2013 (MOD)'!$CP$2:$DP$7,5,0)</f>
        <v>0</v>
      </c>
      <c r="G23" s="334">
        <v>3</v>
      </c>
      <c r="H23" s="335">
        <f>VLOOKUP(C23,'ind '!$V$7:$AA$39,6,0)</f>
        <v>15</v>
      </c>
      <c r="I23" s="335">
        <f>HLOOKUP(C23,'PAI 2013 (MOD)'!$AL$2:$BL$5,3,0)</f>
        <v>3</v>
      </c>
      <c r="J23" s="335">
        <f t="shared" si="1"/>
        <v>18</v>
      </c>
      <c r="K23" s="335">
        <f>VLOOKUP(C23,'DATOS INFORME'!$J$5:$K$37,2,0)</f>
        <v>3</v>
      </c>
      <c r="L23" s="328"/>
      <c r="P23" s="329">
        <v>105</v>
      </c>
      <c r="Q23" s="329">
        <v>11</v>
      </c>
    </row>
    <row r="24" spans="2:17" s="329" customFormat="1" ht="26.25" customHeight="1" x14ac:dyDescent="0.25">
      <c r="B24" s="327"/>
      <c r="C24" s="336">
        <v>105</v>
      </c>
      <c r="D24" s="337" t="s">
        <v>1690</v>
      </c>
      <c r="E24" s="334">
        <f>VLOOKUP(C24,'ind '!$V$7:$Z$39,5,0)</f>
        <v>3</v>
      </c>
      <c r="F24" s="334">
        <f>HLOOKUP(C24,'PAI 2013 (MOD)'!$CP$2:$DP$7,5,0)</f>
        <v>0</v>
      </c>
      <c r="G24" s="334">
        <f t="shared" si="0"/>
        <v>3</v>
      </c>
      <c r="H24" s="335">
        <f>VLOOKUP(C24,'ind '!$V$7:$AA$39,6,0)</f>
        <v>10</v>
      </c>
      <c r="I24" s="335">
        <f>HLOOKUP(C24,'PAI 2013 (MOD)'!$AL$2:$BL$5,3,0)</f>
        <v>11</v>
      </c>
      <c r="J24" s="335">
        <f t="shared" si="1"/>
        <v>21</v>
      </c>
      <c r="K24" s="335">
        <f>VLOOKUP(C24,'DATOS INFORME'!$J$5:$K$37,2,0)</f>
        <v>5</v>
      </c>
      <c r="L24" s="328"/>
      <c r="P24" s="329">
        <v>111</v>
      </c>
      <c r="Q24" s="329">
        <v>3</v>
      </c>
    </row>
    <row r="25" spans="2:17" s="329" customFormat="1" ht="26.25" customHeight="1" x14ac:dyDescent="0.25">
      <c r="B25" s="327"/>
      <c r="C25" s="336">
        <v>111</v>
      </c>
      <c r="D25" s="337" t="s">
        <v>1786</v>
      </c>
      <c r="E25" s="334">
        <f>VLOOKUP(C25,'ind '!$V$7:$Z$39,5,0)</f>
        <v>1</v>
      </c>
      <c r="F25" s="334">
        <f>HLOOKUP(C25,'PAI 2013 (MOD)'!$CP$2:$DP$7,5,0)</f>
        <v>0</v>
      </c>
      <c r="G25" s="334">
        <f t="shared" si="0"/>
        <v>1</v>
      </c>
      <c r="H25" s="335">
        <f>VLOOKUP(C25,'ind '!$V$7:$AA$39,6,0)</f>
        <v>10</v>
      </c>
      <c r="I25" s="335">
        <f>HLOOKUP(C25,'PAI 2013 (MOD)'!$AL$2:$BL$5,3,0)</f>
        <v>3</v>
      </c>
      <c r="J25" s="335">
        <f t="shared" si="1"/>
        <v>13</v>
      </c>
      <c r="K25" s="335">
        <f>VLOOKUP(C25,'DATOS INFORME'!$J$5:$K$37,2,0)</f>
        <v>4</v>
      </c>
      <c r="L25" s="328"/>
      <c r="P25" s="329">
        <v>117</v>
      </c>
      <c r="Q25" s="329">
        <v>3</v>
      </c>
    </row>
    <row r="26" spans="2:17" s="329" customFormat="1" ht="26.25" customHeight="1" x14ac:dyDescent="0.25">
      <c r="B26" s="327"/>
      <c r="C26" s="336">
        <v>117</v>
      </c>
      <c r="D26" s="337" t="s">
        <v>1858</v>
      </c>
      <c r="E26" s="334">
        <f>VLOOKUP(C26,'ind '!$V$7:$Z$39,5,0)</f>
        <v>6</v>
      </c>
      <c r="F26" s="334">
        <f>HLOOKUP(C26,'PAI 2013 (MOD)'!$CP$2:$DP$7,5,0)</f>
        <v>0</v>
      </c>
      <c r="G26" s="334">
        <f t="shared" si="0"/>
        <v>6</v>
      </c>
      <c r="H26" s="335">
        <f>VLOOKUP(C26,'ind '!$V$7:$AA$39,6,0)</f>
        <v>14</v>
      </c>
      <c r="I26" s="335">
        <f>HLOOKUP(C26,'PAI 2013 (MOD)'!$AL$2:$BL$5,3,0)</f>
        <v>3</v>
      </c>
      <c r="J26" s="335">
        <f t="shared" si="1"/>
        <v>17</v>
      </c>
      <c r="K26" s="335">
        <f>VLOOKUP(C26,'DATOS INFORME'!$J$5:$K$37,2,0)</f>
        <v>7</v>
      </c>
      <c r="L26" s="328"/>
      <c r="P26" s="329">
        <v>130</v>
      </c>
      <c r="Q26" s="329">
        <v>16</v>
      </c>
    </row>
    <row r="27" spans="2:17" s="329" customFormat="1" ht="26.25" customHeight="1" x14ac:dyDescent="0.25">
      <c r="B27" s="327"/>
      <c r="C27" s="336">
        <v>130</v>
      </c>
      <c r="D27" s="337" t="s">
        <v>1963</v>
      </c>
      <c r="E27" s="334">
        <f>VLOOKUP(C27,'ind '!$V$7:$Z$39,5,0)</f>
        <v>17</v>
      </c>
      <c r="F27" s="334">
        <f>HLOOKUP(C27,'PAI 2013 (MOD)'!$CP$2:$DP$7,5,0)</f>
        <v>0</v>
      </c>
      <c r="G27" s="334">
        <f t="shared" si="0"/>
        <v>17</v>
      </c>
      <c r="H27" s="335">
        <f>VLOOKUP(C27,'ind '!$V$7:$AA$39,6,0)</f>
        <v>39</v>
      </c>
      <c r="I27" s="335">
        <f>HLOOKUP(C27,'PAI 2013 (MOD)'!$AL$2:$BL$5,3,0)</f>
        <v>15</v>
      </c>
      <c r="J27" s="335">
        <f t="shared" si="1"/>
        <v>54</v>
      </c>
      <c r="K27" s="335">
        <f>VLOOKUP(C27,'DATOS INFORME'!$J$5:$K$37,2,0)</f>
        <v>8</v>
      </c>
      <c r="L27" s="328"/>
      <c r="P27" s="329">
        <v>141</v>
      </c>
      <c r="Q27" s="329">
        <v>10</v>
      </c>
    </row>
    <row r="28" spans="2:17" s="329" customFormat="1" ht="26.25" customHeight="1" x14ac:dyDescent="0.25">
      <c r="B28" s="327"/>
      <c r="C28" s="336">
        <v>141</v>
      </c>
      <c r="D28" s="337" t="s">
        <v>2077</v>
      </c>
      <c r="E28" s="334">
        <f>VLOOKUP(C28,'ind '!$V$7:$Z$39,5,0)</f>
        <v>17</v>
      </c>
      <c r="F28" s="334">
        <f>HLOOKUP(C28,'PAI 2013 (MOD)'!$CP$2:$DP$7,5,0)</f>
        <v>0</v>
      </c>
      <c r="G28" s="334">
        <f t="shared" si="0"/>
        <v>17</v>
      </c>
      <c r="H28" s="335">
        <f>VLOOKUP(C28,'ind '!$V$7:$AA$39,6,0)</f>
        <v>29</v>
      </c>
      <c r="I28" s="335">
        <f>HLOOKUP(C28,'PAI 2013 (MOD)'!$AL$2:$BL$5,3,0)</f>
        <v>10</v>
      </c>
      <c r="J28" s="335">
        <f t="shared" si="1"/>
        <v>39</v>
      </c>
      <c r="K28" s="335">
        <f>VLOOKUP(C28,'DATOS INFORME'!$J$5:$K$37,2,0)</f>
        <v>11</v>
      </c>
      <c r="L28" s="328"/>
      <c r="P28" s="329">
        <v>142</v>
      </c>
      <c r="Q28" s="329">
        <v>0</v>
      </c>
    </row>
    <row r="29" spans="2:17" s="329" customFormat="1" ht="26.25" customHeight="1" x14ac:dyDescent="0.25">
      <c r="B29" s="327"/>
      <c r="C29" s="336">
        <v>142</v>
      </c>
      <c r="D29" s="337" t="s">
        <v>2307</v>
      </c>
      <c r="E29" s="334">
        <f>VLOOKUP(C29,'ind '!$V$7:$Z$39,5,0)</f>
        <v>11</v>
      </c>
      <c r="F29" s="334" t="s">
        <v>4577</v>
      </c>
      <c r="G29" s="334">
        <v>11</v>
      </c>
      <c r="H29" s="335">
        <f>VLOOKUP(C29,'ind '!$V$7:$AA$39,6,0)</f>
        <v>19</v>
      </c>
      <c r="I29" s="335" t="s">
        <v>4577</v>
      </c>
      <c r="J29" s="335">
        <f>+H29</f>
        <v>19</v>
      </c>
      <c r="K29" s="335">
        <f>VLOOKUP(C29,'DATOS INFORME'!$J$5:$K$37,2,0)</f>
        <v>3</v>
      </c>
      <c r="L29" s="328"/>
      <c r="P29" s="329">
        <v>1000</v>
      </c>
      <c r="Q29" s="329">
        <v>2</v>
      </c>
    </row>
    <row r="30" spans="2:17" s="329" customFormat="1" ht="26.25" customHeight="1" x14ac:dyDescent="0.25">
      <c r="B30" s="327"/>
      <c r="C30" s="336">
        <v>1000</v>
      </c>
      <c r="D30" s="337" t="s">
        <v>2416</v>
      </c>
      <c r="E30" s="334">
        <f>VLOOKUP(C30,'ind '!$V$7:$Z$39,5,0)</f>
        <v>36</v>
      </c>
      <c r="F30" s="334">
        <f>HLOOKUP(C30,'PAI 2013 (MOD)'!$CP$2:$DP$7,5,0)</f>
        <v>0</v>
      </c>
      <c r="G30" s="334">
        <f t="shared" si="0"/>
        <v>36</v>
      </c>
      <c r="H30" s="335">
        <f>VLOOKUP(C30,'ind '!$V$7:$AA$39,6,0)</f>
        <v>71</v>
      </c>
      <c r="I30" s="335">
        <f>HLOOKUP(C30,'PAI 2013 (MOD)'!$AL$2:$BL$5,3,0)</f>
        <v>2</v>
      </c>
      <c r="J30" s="335">
        <f t="shared" si="1"/>
        <v>73</v>
      </c>
      <c r="K30" s="335">
        <f>VLOOKUP(C30,'DATOS INFORME'!$J$5:$K$37,2,0)</f>
        <v>19</v>
      </c>
      <c r="L30" s="328"/>
      <c r="P30" s="329">
        <v>2000</v>
      </c>
      <c r="Q30" s="329">
        <v>3</v>
      </c>
    </row>
    <row r="31" spans="2:17" s="329" customFormat="1" ht="26.25" customHeight="1" x14ac:dyDescent="0.25">
      <c r="B31" s="327"/>
      <c r="C31" s="336">
        <v>2000</v>
      </c>
      <c r="D31" s="337" t="s">
        <v>2745</v>
      </c>
      <c r="E31" s="334">
        <f>VLOOKUP(C31,'ind '!$V$7:$Z$39,5,0)</f>
        <v>7</v>
      </c>
      <c r="F31" s="334">
        <f>HLOOKUP(C31,'PAI 2013 (MOD)'!$CP$2:$DP$7,5,0)</f>
        <v>0</v>
      </c>
      <c r="G31" s="334">
        <f t="shared" si="0"/>
        <v>7</v>
      </c>
      <c r="H31" s="335">
        <f>VLOOKUP(C31,'ind '!$V$7:$AA$39,6,0)</f>
        <v>15</v>
      </c>
      <c r="I31" s="335">
        <f>HLOOKUP(C31,'PAI 2013 (MOD)'!$AL$2:$BL$5,3,0)</f>
        <v>3</v>
      </c>
      <c r="J31" s="335">
        <f t="shared" si="1"/>
        <v>18</v>
      </c>
      <c r="K31" s="335">
        <f>VLOOKUP(C31,'DATOS INFORME'!$J$5:$K$37,2,0)</f>
        <v>5</v>
      </c>
      <c r="L31" s="328"/>
      <c r="P31" s="329">
        <v>2010</v>
      </c>
      <c r="Q31" s="329">
        <v>2</v>
      </c>
    </row>
    <row r="32" spans="2:17" s="329" customFormat="1" ht="26.25" customHeight="1" x14ac:dyDescent="0.25">
      <c r="B32" s="327"/>
      <c r="C32" s="336">
        <v>2010</v>
      </c>
      <c r="D32" s="337" t="s">
        <v>2840</v>
      </c>
      <c r="E32" s="334">
        <f>VLOOKUP(C32,'ind '!$V$7:$Z$39,5,0)</f>
        <v>7</v>
      </c>
      <c r="F32" s="334">
        <f>HLOOKUP(C32,'PAI 2013 (MOD)'!$CP$2:$DP$7,5,0)</f>
        <v>0</v>
      </c>
      <c r="G32" s="334">
        <f t="shared" si="0"/>
        <v>7</v>
      </c>
      <c r="H32" s="335">
        <f>VLOOKUP(C32,'ind '!$V$7:$AA$39,6,0)</f>
        <v>16</v>
      </c>
      <c r="I32" s="335">
        <f>HLOOKUP(C32,'PAI 2013 (MOD)'!$AL$2:$BL$5,3,0)</f>
        <v>2</v>
      </c>
      <c r="J32" s="335">
        <f t="shared" si="1"/>
        <v>18</v>
      </c>
      <c r="K32" s="335">
        <f>VLOOKUP(C32,'DATOS INFORME'!$J$5:$K$37,2,0)</f>
        <v>6</v>
      </c>
      <c r="L32" s="328"/>
      <c r="P32" s="329">
        <v>2020</v>
      </c>
      <c r="Q32" s="329">
        <v>3</v>
      </c>
    </row>
    <row r="33" spans="2:17" s="329" customFormat="1" ht="26.25" customHeight="1" x14ac:dyDescent="0.25">
      <c r="B33" s="327"/>
      <c r="C33" s="336">
        <v>2020</v>
      </c>
      <c r="D33" s="337" t="s">
        <v>2934</v>
      </c>
      <c r="E33" s="334">
        <f>VLOOKUP(C33,'ind '!$V$7:$Z$39,5,0)</f>
        <v>7</v>
      </c>
      <c r="F33" s="334">
        <f>HLOOKUP(C33,'PAI 2013 (MOD)'!$CP$2:$DP$7,5,0)</f>
        <v>0</v>
      </c>
      <c r="G33" s="334">
        <f t="shared" si="0"/>
        <v>7</v>
      </c>
      <c r="H33" s="335">
        <f>VLOOKUP(C33,'ind '!$V$7:$AA$39,6,0)</f>
        <v>15</v>
      </c>
      <c r="I33" s="335">
        <f>HLOOKUP(C33,'PAI 2013 (MOD)'!$AL$2:$BL$5,3,0)</f>
        <v>3</v>
      </c>
      <c r="J33" s="335">
        <f t="shared" si="1"/>
        <v>18</v>
      </c>
      <c r="K33" s="335">
        <f>VLOOKUP(C33,'DATOS INFORME'!$J$5:$K$37,2,0)</f>
        <v>7</v>
      </c>
      <c r="L33" s="328"/>
      <c r="P33" s="329">
        <v>2023</v>
      </c>
      <c r="Q33" s="329">
        <v>0</v>
      </c>
    </row>
    <row r="34" spans="2:17" s="329" customFormat="1" ht="26.25" customHeight="1" x14ac:dyDescent="0.25">
      <c r="B34" s="327"/>
      <c r="C34" s="336">
        <v>2023</v>
      </c>
      <c r="D34" s="337" t="s">
        <v>3056</v>
      </c>
      <c r="E34" s="334">
        <f>VLOOKUP(C34,'ind '!$V$7:$Z$39,5,0)</f>
        <v>11</v>
      </c>
      <c r="F34" s="334" t="s">
        <v>4577</v>
      </c>
      <c r="G34" s="334">
        <v>11</v>
      </c>
      <c r="H34" s="335">
        <f>VLOOKUP(C34,'ind '!$V$7:$AA$39,6,0)</f>
        <v>15</v>
      </c>
      <c r="I34" s="335" t="s">
        <v>4577</v>
      </c>
      <c r="J34" s="335">
        <f>+H34</f>
        <v>15</v>
      </c>
      <c r="K34" s="335">
        <f>VLOOKUP(C34,'DATOS INFORME'!$J$5:$K$37,2,0)</f>
        <v>5</v>
      </c>
      <c r="L34" s="328"/>
      <c r="P34" s="329">
        <v>3000</v>
      </c>
      <c r="Q34" s="329">
        <v>0</v>
      </c>
    </row>
    <row r="35" spans="2:17" s="329" customFormat="1" ht="26.25" customHeight="1" x14ac:dyDescent="0.25">
      <c r="B35" s="327"/>
      <c r="C35" s="336">
        <v>3000</v>
      </c>
      <c r="D35" s="337" t="s">
        <v>3161</v>
      </c>
      <c r="E35" s="334">
        <f>VLOOKUP(C35,'ind '!$V$7:$Z$39,5,0)</f>
        <v>14</v>
      </c>
      <c r="F35" s="334" t="s">
        <v>4577</v>
      </c>
      <c r="G35" s="334">
        <v>14</v>
      </c>
      <c r="H35" s="335">
        <f>VLOOKUP(C35,'ind '!$V$7:$AA$39,6,0)</f>
        <v>33</v>
      </c>
      <c r="I35" s="335" t="s">
        <v>4577</v>
      </c>
      <c r="J35" s="335">
        <f>+H35</f>
        <v>33</v>
      </c>
      <c r="K35" s="335">
        <f>VLOOKUP(C35,'DATOS INFORME'!$J$5:$K$37,2,0)</f>
        <v>9</v>
      </c>
      <c r="L35" s="328"/>
      <c r="P35" s="329">
        <v>3003</v>
      </c>
      <c r="Q35" s="329">
        <v>9</v>
      </c>
    </row>
    <row r="36" spans="2:17" s="329" customFormat="1" ht="26.25" customHeight="1" x14ac:dyDescent="0.25">
      <c r="B36" s="327"/>
      <c r="C36" s="336">
        <v>3003</v>
      </c>
      <c r="D36" s="337" t="s">
        <v>3316</v>
      </c>
      <c r="E36" s="334">
        <f>VLOOKUP(C36,'ind '!$V$7:$Z$39,5,0)</f>
        <v>22</v>
      </c>
      <c r="F36" s="334">
        <f>HLOOKUP(C36,'PAI 2013 (MOD)'!$CP$2:$DP$7,5,0)</f>
        <v>0</v>
      </c>
      <c r="G36" s="334">
        <f t="shared" si="0"/>
        <v>22</v>
      </c>
      <c r="H36" s="335">
        <f>VLOOKUP(C36,'ind '!$V$7:$AA$39,6,0)</f>
        <v>38</v>
      </c>
      <c r="I36" s="335">
        <f>HLOOKUP(C36,'PAI 2013 (MOD)'!$AL$2:$BL$5,3,0)</f>
        <v>9</v>
      </c>
      <c r="J36" s="335">
        <f t="shared" si="1"/>
        <v>47</v>
      </c>
      <c r="K36" s="335">
        <f>VLOOKUP(C36,'DATOS INFORME'!$J$5:$K$37,2,0)</f>
        <v>12</v>
      </c>
      <c r="L36" s="328"/>
      <c r="P36" s="329">
        <v>3100</v>
      </c>
      <c r="Q36" s="329">
        <v>30</v>
      </c>
    </row>
    <row r="37" spans="2:17" s="329" customFormat="1" ht="26.25" customHeight="1" x14ac:dyDescent="0.25">
      <c r="B37" s="327"/>
      <c r="C37" s="336">
        <v>3100</v>
      </c>
      <c r="D37" s="337" t="s">
        <v>3541</v>
      </c>
      <c r="E37" s="334">
        <f>VLOOKUP(C37,'ind '!$V$7:$Z$39,5,0)</f>
        <v>5</v>
      </c>
      <c r="F37" s="334">
        <f>HLOOKUP(C37,'PAI 2013 (MOD)'!$CP$2:$DP$7,5,0)</f>
        <v>0</v>
      </c>
      <c r="G37" s="334">
        <f t="shared" si="0"/>
        <v>5</v>
      </c>
      <c r="H37" s="335">
        <f>VLOOKUP(C37,'ind '!$V$7:$AA$39,6,0)</f>
        <v>8</v>
      </c>
      <c r="I37" s="335">
        <f>HLOOKUP(C37,'PAI 2013 (MOD)'!$AL$2:$BL$5,3,0)</f>
        <v>30</v>
      </c>
      <c r="J37" s="335">
        <f t="shared" si="1"/>
        <v>38</v>
      </c>
      <c r="K37" s="335">
        <f>VLOOKUP(C37,'DATOS INFORME'!$J$5:$K$37,2,0)</f>
        <v>3</v>
      </c>
      <c r="L37" s="328"/>
      <c r="P37" s="329">
        <v>3200</v>
      </c>
      <c r="Q37" s="329">
        <v>28</v>
      </c>
    </row>
    <row r="38" spans="2:17" s="329" customFormat="1" ht="26.25" customHeight="1" x14ac:dyDescent="0.25">
      <c r="B38" s="327"/>
      <c r="C38" s="336">
        <v>3200</v>
      </c>
      <c r="D38" s="337" t="s">
        <v>3599</v>
      </c>
      <c r="E38" s="334">
        <f>VLOOKUP(C38,'ind '!$V$7:$Z$39,5,0)</f>
        <v>5</v>
      </c>
      <c r="F38" s="334">
        <f>HLOOKUP(C38,'PAI 2013 (MOD)'!$CP$2:$DP$7,5,0)</f>
        <v>0</v>
      </c>
      <c r="G38" s="334">
        <f t="shared" si="0"/>
        <v>5</v>
      </c>
      <c r="H38" s="335">
        <f>VLOOKUP(C38,'ind '!$V$7:$AA$39,6,0)</f>
        <v>7</v>
      </c>
      <c r="I38" s="335">
        <f>HLOOKUP(C38,'PAI 2013 (MOD)'!$AL$2:$BL$5,3,0)</f>
        <v>28</v>
      </c>
      <c r="J38" s="335">
        <f t="shared" si="1"/>
        <v>35</v>
      </c>
      <c r="K38" s="335">
        <f>VLOOKUP(C38,'DATOS INFORME'!$J$5:$K$37,2,0)</f>
        <v>3</v>
      </c>
      <c r="L38" s="328"/>
      <c r="P38" s="329">
        <v>4000</v>
      </c>
      <c r="Q38" s="329">
        <v>8</v>
      </c>
    </row>
    <row r="39" spans="2:17" s="329" customFormat="1" ht="26.25" customHeight="1" x14ac:dyDescent="0.25">
      <c r="B39" s="327"/>
      <c r="C39" s="336">
        <v>4000</v>
      </c>
      <c r="D39" s="337" t="s">
        <v>3646</v>
      </c>
      <c r="E39" s="334">
        <f>VLOOKUP(C39,'ind '!$V$7:$Z$39,5,0)</f>
        <v>9</v>
      </c>
      <c r="F39" s="334">
        <f>HLOOKUP(C39,'PAI 2013 (MOD)'!$CP$2:$DP$7,5,0)</f>
        <v>0</v>
      </c>
      <c r="G39" s="334">
        <f t="shared" si="0"/>
        <v>9</v>
      </c>
      <c r="H39" s="335">
        <f>VLOOKUP(C39,'ind '!$V$7:$AA$39,6,0)</f>
        <v>13</v>
      </c>
      <c r="I39" s="335">
        <f>HLOOKUP(C39,'PAI 2013 (MOD)'!$AL$2:$BL$5,3,0)</f>
        <v>8</v>
      </c>
      <c r="J39" s="335">
        <f t="shared" si="1"/>
        <v>21</v>
      </c>
      <c r="K39" s="335">
        <f>VLOOKUP(C39,'DATOS INFORME'!$J$5:$K$37,2,0)</f>
        <v>7</v>
      </c>
      <c r="L39" s="328"/>
      <c r="P39" s="329">
        <v>6000</v>
      </c>
      <c r="Q39" s="329">
        <v>9</v>
      </c>
    </row>
    <row r="40" spans="2:17" s="329" customFormat="1" ht="26.25" customHeight="1" x14ac:dyDescent="0.25">
      <c r="B40" s="327"/>
      <c r="C40" s="336">
        <v>6000</v>
      </c>
      <c r="D40" s="337" t="s">
        <v>3728</v>
      </c>
      <c r="E40" s="334">
        <f>VLOOKUP(C40,'ind '!$V$7:$Z$39,5,0)</f>
        <v>39</v>
      </c>
      <c r="F40" s="334">
        <f>HLOOKUP(C40,'PAI 2013 (MOD)'!$CP$2:$DP$7,5,0)</f>
        <v>0</v>
      </c>
      <c r="G40" s="334">
        <f t="shared" si="0"/>
        <v>39</v>
      </c>
      <c r="H40" s="335">
        <f>VLOOKUP(C40,'ind '!$V$7:$AA$39,6,0)</f>
        <v>107</v>
      </c>
      <c r="I40" s="335">
        <f>HLOOKUP(C40,'PAI 2013 (MOD)'!$AL$2:$BL$5,3,0)</f>
        <v>9</v>
      </c>
      <c r="J40" s="335">
        <f t="shared" si="1"/>
        <v>116</v>
      </c>
      <c r="K40" s="335">
        <f>VLOOKUP(C40,'DATOS INFORME'!$J$5:$K$37,2,0)</f>
        <v>27</v>
      </c>
      <c r="L40" s="328"/>
      <c r="P40" s="329">
        <v>7000</v>
      </c>
      <c r="Q40" s="329">
        <v>8</v>
      </c>
    </row>
    <row r="41" spans="2:17" s="329" customFormat="1" ht="26.25" customHeight="1" thickBot="1" x14ac:dyDescent="0.3">
      <c r="B41" s="327"/>
      <c r="C41" s="338">
        <v>7000</v>
      </c>
      <c r="D41" s="337" t="s">
        <v>4209</v>
      </c>
      <c r="E41" s="334">
        <f>VLOOKUP(C41,'ind '!$V$7:$Z$39,5,0)</f>
        <v>30</v>
      </c>
      <c r="F41" s="334">
        <f>HLOOKUP(C41,'PAI 2013 (MOD)'!$CP$2:$DP$7,5,0)</f>
        <v>0</v>
      </c>
      <c r="G41" s="334">
        <f t="shared" si="0"/>
        <v>30</v>
      </c>
      <c r="H41" s="335">
        <f>VLOOKUP(C41,'ind '!$V$7:$AA$39,6,0)</f>
        <v>51</v>
      </c>
      <c r="I41" s="335">
        <f>HLOOKUP(C41,'PAI 2013 (MOD)'!$AL$2:$BL$5,3,0)</f>
        <v>8</v>
      </c>
      <c r="J41" s="335">
        <f t="shared" si="1"/>
        <v>59</v>
      </c>
      <c r="K41" s="335">
        <f>VLOOKUP(C41,'DATOS INFORME'!$J$5:$K$37,2,0)</f>
        <v>12</v>
      </c>
      <c r="L41" s="328"/>
    </row>
    <row r="42" spans="2:17" ht="25.5" customHeight="1" thickBot="1" x14ac:dyDescent="0.35">
      <c r="B42" s="302"/>
      <c r="C42" s="339" t="s">
        <v>92</v>
      </c>
      <c r="D42" s="340" t="s">
        <v>4598</v>
      </c>
      <c r="E42" s="341">
        <f t="shared" ref="E42:K42" si="2">SUM(E9:E41)</f>
        <v>367</v>
      </c>
      <c r="F42" s="341">
        <f t="shared" si="2"/>
        <v>0</v>
      </c>
      <c r="G42" s="341">
        <f t="shared" si="2"/>
        <v>367</v>
      </c>
      <c r="H42" s="342">
        <f t="shared" si="2"/>
        <v>733</v>
      </c>
      <c r="I42" s="342">
        <f t="shared" si="2"/>
        <v>456</v>
      </c>
      <c r="J42" s="341">
        <f t="shared" si="2"/>
        <v>1189</v>
      </c>
      <c r="K42" s="343">
        <f t="shared" si="2"/>
        <v>235</v>
      </c>
      <c r="L42" s="303"/>
    </row>
    <row r="43" spans="2:17" ht="15.75" customHeight="1" thickBot="1" x14ac:dyDescent="0.35">
      <c r="B43" s="302"/>
      <c r="C43" s="344">
        <f>+COUNTA(C9:C41)</f>
        <v>33</v>
      </c>
      <c r="L43" s="303"/>
    </row>
    <row r="44" spans="2:17" ht="37.5" customHeight="1" thickBot="1" x14ac:dyDescent="0.3">
      <c r="B44" s="302"/>
      <c r="C44" s="500" t="s">
        <v>4599</v>
      </c>
      <c r="D44" s="501"/>
      <c r="E44" s="501"/>
      <c r="F44" s="501"/>
      <c r="G44" s="501"/>
      <c r="H44" s="501"/>
      <c r="I44" s="501"/>
      <c r="J44" s="501"/>
      <c r="K44" s="502"/>
      <c r="L44" s="303"/>
    </row>
    <row r="45" spans="2:17" ht="15.75" customHeight="1" thickBot="1" x14ac:dyDescent="0.3">
      <c r="B45" s="302"/>
      <c r="L45" s="303"/>
    </row>
    <row r="46" spans="2:17" s="233" customFormat="1" ht="63" customHeight="1" thickBot="1" x14ac:dyDescent="0.3">
      <c r="B46" s="345"/>
      <c r="C46" s="507" t="s">
        <v>4590</v>
      </c>
      <c r="D46" s="508"/>
      <c r="E46" s="508"/>
      <c r="F46" s="514"/>
      <c r="G46" s="346" t="s">
        <v>4600</v>
      </c>
      <c r="H46" s="347" t="s">
        <v>4610</v>
      </c>
      <c r="J46" s="348"/>
      <c r="K46" s="348"/>
      <c r="L46" s="349"/>
    </row>
    <row r="47" spans="2:17" s="233" customFormat="1" ht="15.75" customHeight="1" x14ac:dyDescent="0.25">
      <c r="B47" s="345"/>
      <c r="C47" s="350">
        <v>10</v>
      </c>
      <c r="D47" s="515" t="s">
        <v>73</v>
      </c>
      <c r="E47" s="515"/>
      <c r="F47" s="515"/>
      <c r="G47" s="351">
        <f>VLOOKUP(C47,'ind '!$AD$7:$AL$39,9,0)</f>
        <v>0</v>
      </c>
      <c r="H47" s="352">
        <f>VLOOKUP(C47,'ind '!$AN$4:$AO$36,2,0)</f>
        <v>0</v>
      </c>
      <c r="I47" s="353"/>
      <c r="J47"/>
      <c r="K47" s="348"/>
      <c r="L47" s="349"/>
      <c r="M47" s="232"/>
      <c r="N47"/>
      <c r="O47" s="232"/>
    </row>
    <row r="48" spans="2:17" s="233" customFormat="1" ht="15.75" customHeight="1" x14ac:dyDescent="0.25">
      <c r="B48" s="345"/>
      <c r="C48" s="354">
        <v>11</v>
      </c>
      <c r="D48" s="513" t="s">
        <v>172</v>
      </c>
      <c r="E48" s="513"/>
      <c r="F48" s="513"/>
      <c r="G48" s="208">
        <f>VLOOKUP(C48,'ind '!$AD$7:$AL$39,9,0)</f>
        <v>1</v>
      </c>
      <c r="H48" s="355">
        <f>VLOOKUP(C48,'ind '!$AN$4:$AO$36,2,0)</f>
        <v>3</v>
      </c>
      <c r="I48" s="353"/>
      <c r="J48"/>
      <c r="K48" s="348"/>
      <c r="L48" s="349"/>
      <c r="M48" s="232"/>
      <c r="N48"/>
      <c r="O48" s="232"/>
    </row>
    <row r="49" spans="2:15" s="233" customFormat="1" ht="15.75" customHeight="1" x14ac:dyDescent="0.25">
      <c r="B49" s="345"/>
      <c r="C49" s="354">
        <v>12</v>
      </c>
      <c r="D49" s="513" t="s">
        <v>240</v>
      </c>
      <c r="E49" s="513"/>
      <c r="F49" s="513"/>
      <c r="G49" s="208">
        <f>VLOOKUP(C49,'ind '!$AD$7:$AL$39,9,0)</f>
        <v>0</v>
      </c>
      <c r="H49" s="355">
        <f>VLOOKUP(C49,'ind '!$AN$4:$AO$36,2,0)</f>
        <v>0</v>
      </c>
      <c r="I49" s="353"/>
      <c r="J49"/>
      <c r="K49" s="348"/>
      <c r="L49" s="349"/>
      <c r="M49" s="232"/>
      <c r="N49"/>
      <c r="O49" s="232"/>
    </row>
    <row r="50" spans="2:15" s="233" customFormat="1" ht="15.75" customHeight="1" x14ac:dyDescent="0.25">
      <c r="B50" s="345"/>
      <c r="C50" s="354">
        <v>20</v>
      </c>
      <c r="D50" s="513" t="s">
        <v>294</v>
      </c>
      <c r="E50" s="513"/>
      <c r="F50" s="513"/>
      <c r="G50" s="208">
        <f>VLOOKUP(C50,'ind '!$AD$7:$AL$39,9,0)</f>
        <v>2</v>
      </c>
      <c r="H50" s="355">
        <f>VLOOKUP(C50,'ind '!$AN$4:$AO$36,2,0)</f>
        <v>7</v>
      </c>
      <c r="I50" s="353"/>
      <c r="J50"/>
      <c r="K50" s="348"/>
      <c r="L50" s="349"/>
      <c r="M50" s="232"/>
      <c r="N50"/>
      <c r="O50" s="232"/>
    </row>
    <row r="51" spans="2:15" s="233" customFormat="1" ht="15.75" customHeight="1" x14ac:dyDescent="0.25">
      <c r="B51" s="345"/>
      <c r="C51" s="354">
        <v>30</v>
      </c>
      <c r="D51" s="513" t="s">
        <v>470</v>
      </c>
      <c r="E51" s="513"/>
      <c r="F51" s="513"/>
      <c r="G51" s="208">
        <f>VLOOKUP(C51,'ind '!$AD$7:$AL$39,9,0)</f>
        <v>3</v>
      </c>
      <c r="H51" s="355">
        <f>VLOOKUP(C51,'ind '!$AN$4:$AO$36,2,0)</f>
        <v>8</v>
      </c>
      <c r="I51" s="353"/>
      <c r="J51"/>
      <c r="K51" s="348"/>
      <c r="L51" s="349"/>
      <c r="M51" s="232"/>
      <c r="N51"/>
      <c r="O51" s="232"/>
    </row>
    <row r="52" spans="2:15" s="233" customFormat="1" ht="15.75" customHeight="1" x14ac:dyDescent="0.25">
      <c r="B52" s="345"/>
      <c r="C52" s="354">
        <v>37</v>
      </c>
      <c r="D52" s="513" t="s">
        <v>691</v>
      </c>
      <c r="E52" s="513"/>
      <c r="F52" s="513"/>
      <c r="G52" s="208">
        <f>VLOOKUP(C52,'ind '!$AD$7:$AL$39,9,0)</f>
        <v>1</v>
      </c>
      <c r="H52" s="355">
        <f>VLOOKUP(C52,'ind '!$AN$4:$AO$36,2,0)</f>
        <v>24</v>
      </c>
      <c r="I52" s="353"/>
      <c r="J52"/>
      <c r="K52" s="348"/>
      <c r="L52" s="349"/>
      <c r="M52" s="232"/>
      <c r="N52"/>
      <c r="O52" s="232"/>
    </row>
    <row r="53" spans="2:15" s="233" customFormat="1" ht="15.75" customHeight="1" x14ac:dyDescent="0.25">
      <c r="B53" s="345"/>
      <c r="C53" s="354">
        <v>38</v>
      </c>
      <c r="D53" s="513" t="s">
        <v>833</v>
      </c>
      <c r="E53" s="513"/>
      <c r="F53" s="513"/>
      <c r="G53" s="208">
        <f>VLOOKUP(C53,'ind '!$AD$7:$AL$39,9,0)</f>
        <v>0</v>
      </c>
      <c r="H53" s="355">
        <f>VLOOKUP(C53,'ind '!$AN$4:$AO$36,2,0)</f>
        <v>0</v>
      </c>
      <c r="I53" s="353"/>
      <c r="J53"/>
      <c r="K53" s="348"/>
      <c r="L53" s="349"/>
      <c r="M53" s="232"/>
      <c r="N53"/>
      <c r="O53" s="232"/>
    </row>
    <row r="54" spans="2:15" s="233" customFormat="1" ht="15.75" customHeight="1" x14ac:dyDescent="0.25">
      <c r="B54" s="345"/>
      <c r="C54" s="354">
        <v>50</v>
      </c>
      <c r="D54" s="513" t="s">
        <v>929</v>
      </c>
      <c r="E54" s="513"/>
      <c r="F54" s="513"/>
      <c r="G54" s="208">
        <f>VLOOKUP(C54,'ind '!$AD$7:$AL$39,9,0)</f>
        <v>0</v>
      </c>
      <c r="H54" s="355">
        <f>VLOOKUP(C54,'ind '!$AN$4:$AO$36,2,0)</f>
        <v>0</v>
      </c>
      <c r="I54" s="353"/>
      <c r="J54"/>
      <c r="K54" s="348"/>
      <c r="L54" s="349"/>
      <c r="M54" s="232"/>
      <c r="N54"/>
      <c r="O54" s="232"/>
    </row>
    <row r="55" spans="2:15" s="233" customFormat="1" ht="15.75" customHeight="1" x14ac:dyDescent="0.25">
      <c r="B55" s="345"/>
      <c r="C55" s="354">
        <v>60</v>
      </c>
      <c r="D55" s="513" t="s">
        <v>995</v>
      </c>
      <c r="E55" s="513"/>
      <c r="F55" s="513"/>
      <c r="G55" s="208">
        <f>VLOOKUP(C55,'ind '!$AD$7:$AL$39,9,0)</f>
        <v>1</v>
      </c>
      <c r="H55" s="355">
        <f>VLOOKUP(C55,'ind '!$AN$4:$AO$36,2,0)</f>
        <v>5</v>
      </c>
      <c r="I55" s="353"/>
      <c r="J55"/>
      <c r="K55" s="348"/>
      <c r="L55" s="349"/>
      <c r="M55" s="232"/>
      <c r="N55"/>
      <c r="O55" s="232"/>
    </row>
    <row r="56" spans="2:15" s="233" customFormat="1" ht="15.75" customHeight="1" x14ac:dyDescent="0.25">
      <c r="B56" s="345"/>
      <c r="C56" s="354">
        <v>71</v>
      </c>
      <c r="D56" s="513" t="s">
        <v>1142</v>
      </c>
      <c r="E56" s="513"/>
      <c r="F56" s="513"/>
      <c r="G56" s="208">
        <f>VLOOKUP(C56,'ind '!$AD$7:$AL$39,9,0)</f>
        <v>1</v>
      </c>
      <c r="H56" s="355">
        <f>VLOOKUP(C56,'ind '!$AN$4:$AO$36,2,0)</f>
        <v>3</v>
      </c>
      <c r="I56" s="353"/>
      <c r="J56"/>
      <c r="K56" s="348"/>
      <c r="L56" s="349"/>
      <c r="M56" s="232"/>
      <c r="N56"/>
      <c r="O56" s="232"/>
    </row>
    <row r="57" spans="2:15" s="233" customFormat="1" ht="15.75" customHeight="1" x14ac:dyDescent="0.25">
      <c r="B57" s="345"/>
      <c r="C57" s="354">
        <v>72</v>
      </c>
      <c r="D57" s="513" t="s">
        <v>1291</v>
      </c>
      <c r="E57" s="513"/>
      <c r="F57" s="513"/>
      <c r="G57" s="208">
        <f>VLOOKUP(C57,'ind '!$AD$7:$AL$39,9,0)</f>
        <v>1</v>
      </c>
      <c r="H57" s="355">
        <f>VLOOKUP(C57,'ind '!$AN$4:$AO$36,2,0)</f>
        <v>4</v>
      </c>
      <c r="I57" s="353"/>
      <c r="J57"/>
      <c r="K57" s="348"/>
      <c r="L57" s="349"/>
      <c r="M57" s="232"/>
      <c r="N57"/>
      <c r="O57" s="232"/>
    </row>
    <row r="58" spans="2:15" s="233" customFormat="1" ht="15.75" customHeight="1" x14ac:dyDescent="0.25">
      <c r="B58" s="345"/>
      <c r="C58" s="354">
        <v>73</v>
      </c>
      <c r="D58" s="513" t="s">
        <v>1389</v>
      </c>
      <c r="E58" s="513"/>
      <c r="F58" s="513"/>
      <c r="G58" s="208">
        <f>VLOOKUP(C58,'ind '!$AD$7:$AL$39,9,0)</f>
        <v>1</v>
      </c>
      <c r="H58" s="355">
        <f>VLOOKUP(C58,'ind '!$AN$4:$AO$36,2,0)</f>
        <v>3</v>
      </c>
      <c r="I58" s="353"/>
      <c r="J58"/>
      <c r="K58" s="348"/>
      <c r="L58" s="349"/>
      <c r="M58" s="232"/>
      <c r="N58"/>
      <c r="O58" s="232"/>
    </row>
    <row r="59" spans="2:15" s="233" customFormat="1" ht="15.75" customHeight="1" x14ac:dyDescent="0.25">
      <c r="B59" s="345"/>
      <c r="C59" s="354">
        <v>100</v>
      </c>
      <c r="D59" s="513" t="s">
        <v>1526</v>
      </c>
      <c r="E59" s="513"/>
      <c r="F59" s="513"/>
      <c r="G59" s="208">
        <f>VLOOKUP(C59,'ind '!$AD$7:$AL$39,9,0)</f>
        <v>0</v>
      </c>
      <c r="H59" s="355">
        <f>VLOOKUP(C59,'ind '!$AN$4:$AO$36,2,0)</f>
        <v>0</v>
      </c>
      <c r="I59" s="353"/>
      <c r="J59"/>
      <c r="K59" s="348"/>
      <c r="L59" s="349"/>
      <c r="M59" s="232"/>
      <c r="N59"/>
      <c r="O59" s="232"/>
    </row>
    <row r="60" spans="2:15" s="233" customFormat="1" ht="15.75" customHeight="1" x14ac:dyDescent="0.25">
      <c r="B60" s="345"/>
      <c r="C60" s="354">
        <v>103</v>
      </c>
      <c r="D60" s="513" t="s">
        <v>1557</v>
      </c>
      <c r="E60" s="513"/>
      <c r="F60" s="513"/>
      <c r="G60" s="208">
        <f>VLOOKUP(C60,'ind '!$AD$7:$AL$39,9,0)</f>
        <v>0</v>
      </c>
      <c r="H60" s="355">
        <f>VLOOKUP(C60,'ind '!$AN$4:$AO$36,2,0)</f>
        <v>0</v>
      </c>
      <c r="I60" s="353"/>
      <c r="J60"/>
      <c r="K60" s="348"/>
      <c r="L60" s="349"/>
      <c r="M60" s="232"/>
      <c r="N60"/>
      <c r="O60" s="232"/>
    </row>
    <row r="61" spans="2:15" s="233" customFormat="1" ht="15.75" customHeight="1" x14ac:dyDescent="0.25">
      <c r="B61" s="345"/>
      <c r="C61" s="354">
        <v>104</v>
      </c>
      <c r="D61" s="513" t="s">
        <v>1625</v>
      </c>
      <c r="E61" s="513"/>
      <c r="F61" s="513"/>
      <c r="G61" s="208">
        <f>VLOOKUP(C61,'ind '!$AD$7:$AL$39,9,0)</f>
        <v>1</v>
      </c>
      <c r="H61" s="355">
        <f>VLOOKUP(C61,'ind '!$AN$4:$AO$36,2,0)</f>
        <v>8</v>
      </c>
      <c r="I61" s="353"/>
      <c r="J61"/>
      <c r="K61" s="348"/>
      <c r="L61" s="349"/>
      <c r="M61" s="232"/>
      <c r="N61"/>
      <c r="O61" s="232"/>
    </row>
    <row r="62" spans="2:15" s="233" customFormat="1" ht="15.75" customHeight="1" x14ac:dyDescent="0.25">
      <c r="B62" s="345"/>
      <c r="C62" s="354">
        <v>105</v>
      </c>
      <c r="D62" s="513" t="s">
        <v>1690</v>
      </c>
      <c r="E62" s="513"/>
      <c r="F62" s="513"/>
      <c r="G62" s="208">
        <f>VLOOKUP(C62,'ind '!$AD$7:$AL$39,9,0)</f>
        <v>0</v>
      </c>
      <c r="H62" s="355">
        <f>VLOOKUP(C62,'ind '!$AN$4:$AO$36,2,0)</f>
        <v>0</v>
      </c>
      <c r="I62" s="353"/>
      <c r="J62"/>
      <c r="K62" s="348"/>
      <c r="L62" s="349"/>
      <c r="M62" s="232"/>
      <c r="N62"/>
      <c r="O62" s="232"/>
    </row>
    <row r="63" spans="2:15" s="233" customFormat="1" ht="15.75" customHeight="1" x14ac:dyDescent="0.25">
      <c r="B63" s="345"/>
      <c r="C63" s="354">
        <v>111</v>
      </c>
      <c r="D63" s="513" t="s">
        <v>1786</v>
      </c>
      <c r="E63" s="513"/>
      <c r="F63" s="513"/>
      <c r="G63" s="208">
        <f>VLOOKUP(C63,'ind '!$AD$7:$AL$39,9,0)</f>
        <v>1</v>
      </c>
      <c r="H63" s="355">
        <f>VLOOKUP(C63,'ind '!$AN$4:$AO$36,2,0)</f>
        <v>4</v>
      </c>
      <c r="I63" s="353"/>
      <c r="J63"/>
      <c r="K63" s="348"/>
      <c r="L63" s="349"/>
      <c r="M63" s="232"/>
      <c r="N63"/>
      <c r="O63" s="232"/>
    </row>
    <row r="64" spans="2:15" s="233" customFormat="1" ht="15.75" customHeight="1" x14ac:dyDescent="0.25">
      <c r="B64" s="345"/>
      <c r="C64" s="354">
        <v>117</v>
      </c>
      <c r="D64" s="513" t="s">
        <v>1858</v>
      </c>
      <c r="E64" s="513"/>
      <c r="F64" s="513"/>
      <c r="G64" s="208">
        <f>VLOOKUP(C64,'ind '!$AD$7:$AL$39,9,0)</f>
        <v>2</v>
      </c>
      <c r="H64" s="355">
        <f>VLOOKUP(C64,'ind '!$AN$4:$AO$36,2,0)</f>
        <v>4</v>
      </c>
      <c r="I64" s="353"/>
      <c r="J64"/>
      <c r="K64" s="348"/>
      <c r="L64" s="349"/>
      <c r="M64" s="232"/>
      <c r="N64"/>
      <c r="O64" s="232"/>
    </row>
    <row r="65" spans="2:15" s="233" customFormat="1" ht="15.75" customHeight="1" x14ac:dyDescent="0.25">
      <c r="B65" s="345"/>
      <c r="C65" s="354">
        <v>130</v>
      </c>
      <c r="D65" s="513" t="s">
        <v>1963</v>
      </c>
      <c r="E65" s="513"/>
      <c r="F65" s="513"/>
      <c r="G65" s="208">
        <f>VLOOKUP(C65,'ind '!$AD$7:$AL$39,9,0)</f>
        <v>3</v>
      </c>
      <c r="H65" s="355">
        <f>VLOOKUP(C65,'ind '!$AN$4:$AO$36,2,0)</f>
        <v>12</v>
      </c>
      <c r="I65" s="353"/>
      <c r="J65"/>
      <c r="K65" s="348"/>
      <c r="L65" s="349"/>
      <c r="M65" s="232"/>
      <c r="N65"/>
      <c r="O65" s="232"/>
    </row>
    <row r="66" spans="2:15" s="233" customFormat="1" ht="15.75" customHeight="1" x14ac:dyDescent="0.25">
      <c r="B66" s="345"/>
      <c r="C66" s="354">
        <v>141</v>
      </c>
      <c r="D66" s="513" t="s">
        <v>2077</v>
      </c>
      <c r="E66" s="513"/>
      <c r="F66" s="513"/>
      <c r="G66" s="208">
        <f>VLOOKUP(C66,'ind '!$AD$7:$AL$39,9,0)</f>
        <v>1</v>
      </c>
      <c r="H66" s="355">
        <f>VLOOKUP(C66,'ind '!$AN$4:$AO$36,2,0)</f>
        <v>7</v>
      </c>
      <c r="I66" s="353"/>
      <c r="J66"/>
      <c r="K66" s="348"/>
      <c r="L66" s="349"/>
      <c r="M66" s="232"/>
      <c r="N66"/>
    </row>
    <row r="67" spans="2:15" s="233" customFormat="1" ht="15.75" customHeight="1" x14ac:dyDescent="0.25">
      <c r="B67" s="345"/>
      <c r="C67" s="354">
        <v>142</v>
      </c>
      <c r="D67" s="513" t="s">
        <v>2307</v>
      </c>
      <c r="E67" s="513"/>
      <c r="F67" s="513"/>
      <c r="G67" s="208">
        <f>VLOOKUP(C67,'ind '!$AD$7:$AL$39,9,0)</f>
        <v>0</v>
      </c>
      <c r="H67" s="355">
        <f>VLOOKUP(C67,'ind '!$AN$4:$AO$36,2,0)</f>
        <v>0</v>
      </c>
      <c r="I67" s="353"/>
      <c r="J67"/>
      <c r="K67" s="348"/>
      <c r="L67" s="349"/>
      <c r="M67" s="232"/>
      <c r="N67"/>
    </row>
    <row r="68" spans="2:15" s="233" customFormat="1" ht="15.75" customHeight="1" x14ac:dyDescent="0.25">
      <c r="B68" s="345"/>
      <c r="C68" s="354">
        <v>1000</v>
      </c>
      <c r="D68" s="513" t="s">
        <v>2416</v>
      </c>
      <c r="E68" s="513"/>
      <c r="F68" s="513"/>
      <c r="G68" s="208">
        <f>VLOOKUP(C68,'ind '!$AD$7:$AL$39,9,0)</f>
        <v>5</v>
      </c>
      <c r="H68" s="355">
        <f>VLOOKUP(C68,'ind '!$AN$4:$AO$36,2,0)</f>
        <v>15</v>
      </c>
      <c r="I68" s="353"/>
      <c r="J68"/>
      <c r="K68" s="348"/>
      <c r="L68" s="349"/>
      <c r="M68" s="232"/>
      <c r="N68"/>
    </row>
    <row r="69" spans="2:15" s="233" customFormat="1" ht="15.75" customHeight="1" x14ac:dyDescent="0.25">
      <c r="B69" s="345"/>
      <c r="C69" s="354">
        <v>2000</v>
      </c>
      <c r="D69" s="513" t="s">
        <v>2745</v>
      </c>
      <c r="E69" s="513"/>
      <c r="F69" s="513"/>
      <c r="G69" s="208">
        <f>VLOOKUP(C69,'ind '!$AD$7:$AL$39,9,0)</f>
        <v>2</v>
      </c>
      <c r="H69" s="355">
        <f>VLOOKUP(C69,'ind '!$AN$4:$AO$36,2,0)</f>
        <v>2</v>
      </c>
      <c r="I69" s="353"/>
      <c r="J69"/>
      <c r="K69" s="348"/>
      <c r="L69" s="349"/>
      <c r="M69" s="232"/>
      <c r="N69"/>
    </row>
    <row r="70" spans="2:15" s="233" customFormat="1" ht="15.75" customHeight="1" x14ac:dyDescent="0.25">
      <c r="B70" s="345"/>
      <c r="C70" s="354">
        <v>2010</v>
      </c>
      <c r="D70" s="513" t="s">
        <v>2840</v>
      </c>
      <c r="E70" s="513"/>
      <c r="F70" s="513"/>
      <c r="G70" s="208">
        <f>VLOOKUP(C70,'ind '!$AD$7:$AL$39,9,0)</f>
        <v>1</v>
      </c>
      <c r="H70" s="355">
        <f>VLOOKUP(C70,'ind '!$AN$4:$AO$36,2,0)</f>
        <v>2</v>
      </c>
      <c r="I70" s="353"/>
      <c r="J70"/>
      <c r="K70" s="348"/>
      <c r="L70" s="349"/>
      <c r="M70" s="232"/>
      <c r="N70"/>
    </row>
    <row r="71" spans="2:15" s="233" customFormat="1" ht="15.75" customHeight="1" x14ac:dyDescent="0.25">
      <c r="B71" s="345"/>
      <c r="C71" s="354">
        <v>2020</v>
      </c>
      <c r="D71" s="513" t="s">
        <v>2934</v>
      </c>
      <c r="E71" s="513"/>
      <c r="F71" s="513"/>
      <c r="G71" s="208">
        <f>VLOOKUP(C71,'ind '!$AD$7:$AL$39,9,0)</f>
        <v>1</v>
      </c>
      <c r="H71" s="355">
        <f>VLOOKUP(C71,'ind '!$AN$4:$AO$36,2,0)</f>
        <v>7</v>
      </c>
      <c r="I71" s="353"/>
      <c r="J71"/>
      <c r="K71" s="348"/>
      <c r="L71" s="349"/>
      <c r="M71" s="232"/>
      <c r="N71"/>
    </row>
    <row r="72" spans="2:15" s="233" customFormat="1" ht="15.75" customHeight="1" x14ac:dyDescent="0.25">
      <c r="B72" s="345"/>
      <c r="C72" s="354">
        <v>2023</v>
      </c>
      <c r="D72" s="513" t="s">
        <v>3056</v>
      </c>
      <c r="E72" s="513"/>
      <c r="F72" s="513"/>
      <c r="G72" s="208">
        <f>VLOOKUP(C72,'ind '!$AD$7:$AL$39,9,0)</f>
        <v>1</v>
      </c>
      <c r="H72" s="355">
        <f>VLOOKUP(C72,'ind '!$AN$4:$AO$36,2,0)</f>
        <v>2</v>
      </c>
      <c r="I72" s="353"/>
      <c r="J72"/>
      <c r="K72" s="348"/>
      <c r="L72" s="349"/>
      <c r="M72" s="232"/>
      <c r="N72"/>
    </row>
    <row r="73" spans="2:15" s="233" customFormat="1" ht="15.75" customHeight="1" x14ac:dyDescent="0.25">
      <c r="B73" s="345"/>
      <c r="C73" s="354">
        <v>3000</v>
      </c>
      <c r="D73" s="513" t="s">
        <v>3161</v>
      </c>
      <c r="E73" s="513"/>
      <c r="F73" s="513"/>
      <c r="G73" s="208">
        <f>VLOOKUP(C73,'ind '!$AD$7:$AL$39,9,0)</f>
        <v>3</v>
      </c>
      <c r="H73" s="355">
        <f>VLOOKUP(C73,'ind '!$AN$4:$AO$36,2,0)</f>
        <v>5</v>
      </c>
      <c r="I73" s="353"/>
      <c r="J73"/>
      <c r="K73" s="348"/>
      <c r="L73" s="349"/>
      <c r="M73" s="232"/>
      <c r="N73"/>
    </row>
    <row r="74" spans="2:15" s="233" customFormat="1" ht="15.75" customHeight="1" x14ac:dyDescent="0.25">
      <c r="B74" s="345"/>
      <c r="C74" s="354">
        <v>3003</v>
      </c>
      <c r="D74" s="513" t="s">
        <v>3316</v>
      </c>
      <c r="E74" s="513"/>
      <c r="F74" s="513"/>
      <c r="G74" s="208">
        <f>VLOOKUP(C74,'ind '!$AD$7:$AL$39,9,0)</f>
        <v>3</v>
      </c>
      <c r="H74" s="355">
        <f>VLOOKUP(C74,'ind '!$AN$4:$AO$36,2,0)</f>
        <v>21</v>
      </c>
      <c r="I74" s="353"/>
      <c r="J74"/>
      <c r="K74" s="348"/>
      <c r="L74" s="349"/>
      <c r="M74" s="232"/>
      <c r="N74"/>
    </row>
    <row r="75" spans="2:15" s="233" customFormat="1" ht="15.75" customHeight="1" x14ac:dyDescent="0.25">
      <c r="B75" s="345"/>
      <c r="C75" s="354">
        <v>3100</v>
      </c>
      <c r="D75" s="513" t="s">
        <v>3541</v>
      </c>
      <c r="E75" s="513"/>
      <c r="F75" s="513"/>
      <c r="G75" s="208">
        <f>VLOOKUP(C75,'ind '!$AD$7:$AL$39,9,0)</f>
        <v>1</v>
      </c>
      <c r="H75" s="355">
        <f>VLOOKUP(C75,'ind '!$AN$4:$AO$36,2,0)</f>
        <v>5</v>
      </c>
      <c r="I75" s="353"/>
      <c r="J75"/>
      <c r="K75" s="348"/>
      <c r="L75" s="349"/>
      <c r="M75" s="232"/>
      <c r="N75"/>
    </row>
    <row r="76" spans="2:15" s="233" customFormat="1" ht="15.75" customHeight="1" x14ac:dyDescent="0.25">
      <c r="B76" s="345"/>
      <c r="C76" s="354">
        <v>3200</v>
      </c>
      <c r="D76" s="513" t="s">
        <v>3599</v>
      </c>
      <c r="E76" s="513"/>
      <c r="F76" s="513"/>
      <c r="G76" s="208">
        <f>VLOOKUP(C76,'ind '!$AD$7:$AL$39,9,0)</f>
        <v>0</v>
      </c>
      <c r="H76" s="355">
        <f>VLOOKUP(C76,'ind '!$AN$4:$AO$36,2,0)</f>
        <v>0</v>
      </c>
      <c r="I76" s="353"/>
      <c r="J76"/>
      <c r="K76" s="348"/>
      <c r="L76" s="349"/>
      <c r="M76" s="232"/>
      <c r="N76"/>
    </row>
    <row r="77" spans="2:15" s="233" customFormat="1" ht="15.75" customHeight="1" x14ac:dyDescent="0.25">
      <c r="B77" s="345"/>
      <c r="C77" s="354">
        <v>4000</v>
      </c>
      <c r="D77" s="513" t="s">
        <v>3646</v>
      </c>
      <c r="E77" s="513"/>
      <c r="F77" s="513"/>
      <c r="G77" s="208">
        <f>VLOOKUP(C77,'ind '!$AD$7:$AL$39,9,0)</f>
        <v>4</v>
      </c>
      <c r="H77" s="355">
        <f>VLOOKUP(C77,'ind '!$AN$4:$AO$36,2,0)</f>
        <v>8</v>
      </c>
      <c r="I77" s="353"/>
      <c r="J77"/>
      <c r="L77" s="349"/>
      <c r="M77" s="232"/>
      <c r="N77"/>
    </row>
    <row r="78" spans="2:15" s="233" customFormat="1" ht="15.75" customHeight="1" x14ac:dyDescent="0.25">
      <c r="B78" s="345"/>
      <c r="C78" s="354">
        <v>6000</v>
      </c>
      <c r="D78" s="513" t="s">
        <v>3728</v>
      </c>
      <c r="E78" s="513"/>
      <c r="F78" s="513"/>
      <c r="G78" s="208">
        <f>VLOOKUP(C78,'ind '!$AD$7:$AL$39,9,0)</f>
        <v>6</v>
      </c>
      <c r="H78" s="355">
        <f>VLOOKUP(C78,'ind '!$AN$4:$AO$36,2,0)</f>
        <v>28</v>
      </c>
      <c r="I78" s="353"/>
      <c r="J78"/>
      <c r="L78" s="349"/>
      <c r="M78" s="232"/>
      <c r="N78"/>
    </row>
    <row r="79" spans="2:15" s="233" customFormat="1" ht="15.75" customHeight="1" thickBot="1" x14ac:dyDescent="0.3">
      <c r="B79" s="345"/>
      <c r="C79" s="356">
        <v>7000</v>
      </c>
      <c r="D79" s="516" t="s">
        <v>4209</v>
      </c>
      <c r="E79" s="516"/>
      <c r="F79" s="516"/>
      <c r="G79" s="357">
        <f>VLOOKUP(C79,'ind '!$AD$7:$AL$39,9,0)</f>
        <v>3</v>
      </c>
      <c r="H79" s="358">
        <f>VLOOKUP(C79,'ind '!$AN$4:$AO$36,2,0)</f>
        <v>21</v>
      </c>
      <c r="I79" s="353"/>
      <c r="J79"/>
      <c r="L79" s="349"/>
      <c r="M79" s="232"/>
      <c r="N79"/>
    </row>
    <row r="80" spans="2:15" s="233" customFormat="1" ht="15.75" customHeight="1" thickBot="1" x14ac:dyDescent="0.35">
      <c r="B80" s="345"/>
      <c r="C80" s="359" t="s">
        <v>4601</v>
      </c>
      <c r="D80" s="360"/>
      <c r="E80" s="360"/>
      <c r="F80" s="361"/>
      <c r="G80" s="362">
        <v>23</v>
      </c>
      <c r="H80" s="362"/>
      <c r="L80" s="349"/>
    </row>
    <row r="81" spans="2:15" ht="27" customHeight="1" thickBot="1" x14ac:dyDescent="0.3">
      <c r="B81" s="363"/>
      <c r="C81" s="364"/>
      <c r="D81" s="365"/>
      <c r="E81" s="365"/>
      <c r="F81" s="365"/>
      <c r="G81" s="365"/>
      <c r="H81" s="364"/>
      <c r="I81" s="364"/>
      <c r="J81" s="364"/>
      <c r="K81" s="364"/>
      <c r="L81" s="366"/>
      <c r="M81" s="233"/>
      <c r="N81" s="233"/>
      <c r="O81" s="233"/>
    </row>
    <row r="82" spans="2:15" ht="15.75" customHeight="1" x14ac:dyDescent="0.25"/>
  </sheetData>
  <sheetProtection sheet="1" autoFilter="0"/>
  <autoFilter ref="B46:O80" xr:uid="{7E898A25-E89E-477D-8040-8253E7B7C7C0}">
    <filterColumn colId="1" showButton="0"/>
    <filterColumn colId="2" showButton="0"/>
    <filterColumn colId="3" showButton="0"/>
  </autoFilter>
  <mergeCells count="40">
    <mergeCell ref="D76:F76"/>
    <mergeCell ref="D77:F77"/>
    <mergeCell ref="D78:F78"/>
    <mergeCell ref="D79:F79"/>
    <mergeCell ref="D70:F70"/>
    <mergeCell ref="D71:F71"/>
    <mergeCell ref="D72:F72"/>
    <mergeCell ref="D73:F73"/>
    <mergeCell ref="D74:F74"/>
    <mergeCell ref="D75:F75"/>
    <mergeCell ref="D69:F69"/>
    <mergeCell ref="D58:F58"/>
    <mergeCell ref="D59:F59"/>
    <mergeCell ref="D60:F60"/>
    <mergeCell ref="D61:F61"/>
    <mergeCell ref="D62:F62"/>
    <mergeCell ref="D63:F63"/>
    <mergeCell ref="D64:F64"/>
    <mergeCell ref="D65:F65"/>
    <mergeCell ref="D66:F66"/>
    <mergeCell ref="D67:F67"/>
    <mergeCell ref="D68:F68"/>
    <mergeCell ref="D57:F57"/>
    <mergeCell ref="C46:F46"/>
    <mergeCell ref="D47:F47"/>
    <mergeCell ref="D48:F48"/>
    <mergeCell ref="D49:F49"/>
    <mergeCell ref="D50:F50"/>
    <mergeCell ref="D51:F51"/>
    <mergeCell ref="D52:F52"/>
    <mergeCell ref="D53:F53"/>
    <mergeCell ref="D54:F54"/>
    <mergeCell ref="D55:F55"/>
    <mergeCell ref="D56:F56"/>
    <mergeCell ref="C44:K44"/>
    <mergeCell ref="E3:K3"/>
    <mergeCell ref="C5:K5"/>
    <mergeCell ref="C7:D8"/>
    <mergeCell ref="E7:G7"/>
    <mergeCell ref="H7:K7"/>
  </mergeCells>
  <conditionalFormatting sqref="G47:H79">
    <cfRule type="cellIs" dxfId="1680" priority="1" operator="greaterThan">
      <formula>0</formula>
    </cfRule>
  </conditionalFormatting>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616-9ECA-4006-8F16-7B762DBF7628}">
  <dimension ref="A1:AO107"/>
  <sheetViews>
    <sheetView topLeftCell="L22" workbookViewId="0">
      <selection activeCell="U30" sqref="U30"/>
    </sheetView>
  </sheetViews>
  <sheetFormatPr baseColWidth="10" defaultRowHeight="15" x14ac:dyDescent="0.25"/>
  <cols>
    <col min="1" max="1" width="11.5703125" customWidth="1"/>
    <col min="2" max="2" width="99.140625" style="236" bestFit="1" customWidth="1"/>
    <col min="3" max="3" width="9.140625" bestFit="1" customWidth="1"/>
    <col min="4" max="4" width="20" bestFit="1" customWidth="1"/>
    <col min="5" max="5" width="26.42578125" style="236" bestFit="1" customWidth="1"/>
    <col min="6" max="6" width="6.42578125" style="236" customWidth="1"/>
    <col min="7" max="7" width="17.5703125" bestFit="1" customWidth="1"/>
    <col min="8" max="8" width="26.42578125" style="236" bestFit="1" customWidth="1"/>
    <col min="9" max="9" width="7" bestFit="1" customWidth="1"/>
    <col min="10" max="10" width="17.5703125" bestFit="1" customWidth="1"/>
    <col min="11" max="11" width="23" style="236" bestFit="1" customWidth="1"/>
    <col min="12" max="12" width="5" bestFit="1" customWidth="1"/>
    <col min="13" max="13" width="20" bestFit="1" customWidth="1"/>
    <col min="14" max="14" width="21.85546875" style="236" customWidth="1"/>
    <col min="15" max="15" width="6.42578125" style="236" customWidth="1"/>
    <col min="16" max="16" width="17.5703125" bestFit="1" customWidth="1"/>
    <col min="17" max="17" width="26.42578125" style="236" bestFit="1" customWidth="1"/>
    <col min="18" max="18" width="7" bestFit="1" customWidth="1"/>
    <col min="19" max="19" width="9.42578125" customWidth="1"/>
    <col min="20" max="20" width="9.42578125" style="236" customWidth="1"/>
    <col min="21" max="21" width="17.85546875" customWidth="1"/>
    <col min="22" max="22" width="29.7109375" bestFit="1" customWidth="1"/>
    <col min="23" max="23" width="22.42578125" style="236" bestFit="1" customWidth="1"/>
    <col min="24" max="24" width="13" bestFit="1" customWidth="1"/>
    <col min="25" max="26" width="12.85546875" bestFit="1" customWidth="1"/>
    <col min="27" max="27" width="12.5703125" bestFit="1" customWidth="1"/>
    <col min="28" max="29" width="5" bestFit="1" customWidth="1"/>
    <col min="30" max="30" width="17.5703125" bestFit="1" customWidth="1"/>
    <col min="31" max="37" width="5" customWidth="1"/>
    <col min="38" max="38" width="14" customWidth="1"/>
    <col min="39" max="39" width="6" bestFit="1" customWidth="1"/>
    <col min="40" max="40" width="17.5703125" bestFit="1" customWidth="1"/>
    <col min="41" max="41" width="22.5703125" bestFit="1" customWidth="1"/>
    <col min="42" max="42" width="5" bestFit="1" customWidth="1"/>
    <col min="43" max="43" width="7" bestFit="1" customWidth="1"/>
    <col min="44" max="44" width="6" bestFit="1" customWidth="1"/>
    <col min="45" max="45" width="7" bestFit="1" customWidth="1"/>
    <col min="46" max="51" width="6" bestFit="1" customWidth="1"/>
    <col min="52" max="52" width="7" bestFit="1" customWidth="1"/>
    <col min="53" max="53" width="6" bestFit="1" customWidth="1"/>
    <col min="54" max="55" width="5" bestFit="1" customWidth="1"/>
    <col min="56" max="59" width="6" bestFit="1" customWidth="1"/>
    <col min="60" max="60" width="7" bestFit="1" customWidth="1"/>
    <col min="61" max="61" width="6" bestFit="1" customWidth="1"/>
    <col min="62" max="62" width="5" bestFit="1" customWidth="1"/>
    <col min="63" max="64" width="6" bestFit="1" customWidth="1"/>
    <col min="65" max="65" width="7" bestFit="1" customWidth="1"/>
    <col min="66" max="67" width="6" bestFit="1" customWidth="1"/>
    <col min="68" max="68" width="7" bestFit="1" customWidth="1"/>
    <col min="69" max="69" width="6" bestFit="1" customWidth="1"/>
    <col min="70" max="70" width="5" bestFit="1" customWidth="1"/>
    <col min="71" max="71" width="6" bestFit="1" customWidth="1"/>
    <col min="72" max="72" width="7" bestFit="1" customWidth="1"/>
    <col min="73" max="75" width="6" bestFit="1" customWidth="1"/>
    <col min="76" max="76" width="9" bestFit="1" customWidth="1"/>
    <col min="77" max="78" width="5" bestFit="1" customWidth="1"/>
    <col min="79" max="79" width="6" bestFit="1" customWidth="1"/>
    <col min="80" max="81" width="7" bestFit="1" customWidth="1"/>
    <col min="82" max="83" width="5" bestFit="1" customWidth="1"/>
    <col min="84" max="84" width="8" bestFit="1" customWidth="1"/>
    <col min="85" max="85" width="6" bestFit="1" customWidth="1"/>
    <col min="86" max="86" width="7" bestFit="1" customWidth="1"/>
    <col min="87" max="88" width="5" bestFit="1" customWidth="1"/>
    <col min="89" max="89" width="6" bestFit="1" customWidth="1"/>
    <col min="90" max="90" width="8" bestFit="1" customWidth="1"/>
    <col min="91" max="91" width="4" bestFit="1" customWidth="1"/>
    <col min="92" max="92" width="7" bestFit="1" customWidth="1"/>
    <col min="93" max="93" width="6" bestFit="1" customWidth="1"/>
    <col min="94" max="94" width="12" bestFit="1" customWidth="1"/>
    <col min="95" max="95" width="5" bestFit="1" customWidth="1"/>
    <col min="96" max="96" width="6" bestFit="1" customWidth="1"/>
    <col min="97" max="97" width="5" bestFit="1" customWidth="1"/>
    <col min="98" max="98" width="12" bestFit="1" customWidth="1"/>
    <col min="99" max="99" width="6" bestFit="1" customWidth="1"/>
    <col min="100" max="100" width="5" bestFit="1" customWidth="1"/>
    <col min="101" max="101" width="12" bestFit="1" customWidth="1"/>
    <col min="102" max="102" width="6" bestFit="1" customWidth="1"/>
    <col min="103" max="104" width="5" bestFit="1" customWidth="1"/>
    <col min="105" max="105" width="7" bestFit="1" customWidth="1"/>
    <col min="106" max="106" width="12" bestFit="1" customWidth="1"/>
    <col min="107" max="107" width="5" bestFit="1" customWidth="1"/>
    <col min="108" max="108" width="7" bestFit="1" customWidth="1"/>
    <col min="109" max="110" width="5" bestFit="1" customWidth="1"/>
    <col min="111" max="111" width="12" bestFit="1" customWidth="1"/>
    <col min="112" max="112" width="6" bestFit="1" customWidth="1"/>
    <col min="113" max="113" width="5" bestFit="1" customWidth="1"/>
    <col min="114" max="115" width="12" bestFit="1" customWidth="1"/>
    <col min="116" max="116" width="7" bestFit="1" customWidth="1"/>
    <col min="117" max="117" width="4" bestFit="1" customWidth="1"/>
    <col min="118" max="118" width="7" bestFit="1" customWidth="1"/>
    <col min="119" max="119" width="5" bestFit="1" customWidth="1"/>
    <col min="120" max="121" width="12" bestFit="1" customWidth="1"/>
    <col min="122" max="122" width="5" bestFit="1" customWidth="1"/>
    <col min="123" max="123" width="6" bestFit="1" customWidth="1"/>
    <col min="124" max="124" width="5" bestFit="1" customWidth="1"/>
    <col min="125" max="127" width="12" bestFit="1" customWidth="1"/>
    <col min="128" max="128" width="5" bestFit="1" customWidth="1"/>
    <col min="129" max="129" width="12" bestFit="1" customWidth="1"/>
    <col min="130" max="130" width="4" bestFit="1" customWidth="1"/>
    <col min="131" max="131" width="7" bestFit="1" customWidth="1"/>
    <col min="132" max="132" width="12" bestFit="1" customWidth="1"/>
    <col min="133" max="134" width="5" bestFit="1" customWidth="1"/>
    <col min="135" max="135" width="12" bestFit="1" customWidth="1"/>
    <col min="136" max="136" width="6" bestFit="1" customWidth="1"/>
    <col min="137" max="138" width="5" bestFit="1" customWidth="1"/>
    <col min="139" max="139" width="4" bestFit="1" customWidth="1"/>
    <col min="140" max="140" width="12" bestFit="1" customWidth="1"/>
    <col min="141" max="141" width="6" bestFit="1" customWidth="1"/>
    <col min="142" max="142" width="12" bestFit="1" customWidth="1"/>
    <col min="143" max="143" width="5" bestFit="1" customWidth="1"/>
    <col min="144" max="144" width="4" bestFit="1" customWidth="1"/>
    <col min="145" max="145" width="5" bestFit="1" customWidth="1"/>
    <col min="146" max="146" width="4" bestFit="1" customWidth="1"/>
    <col min="147" max="147" width="2" bestFit="1" customWidth="1"/>
    <col min="148" max="148" width="9.42578125" bestFit="1" customWidth="1"/>
    <col min="149" max="149" width="12.5703125" bestFit="1" customWidth="1"/>
  </cols>
  <sheetData>
    <row r="1" spans="1:41" x14ac:dyDescent="0.25">
      <c r="A1" s="499" t="s">
        <v>4539</v>
      </c>
      <c r="B1" s="499"/>
      <c r="D1" s="499" t="s">
        <v>4574</v>
      </c>
      <c r="E1" s="499"/>
      <c r="F1" s="233"/>
      <c r="G1" s="499" t="s">
        <v>4571</v>
      </c>
      <c r="H1" s="499"/>
      <c r="J1" s="499" t="s">
        <v>4542</v>
      </c>
      <c r="K1" s="499"/>
      <c r="M1" s="499" t="s">
        <v>4542</v>
      </c>
      <c r="N1" s="499"/>
      <c r="O1" s="233"/>
      <c r="P1" s="499" t="s">
        <v>4575</v>
      </c>
      <c r="Q1" s="499"/>
      <c r="S1" s="499" t="s">
        <v>4854</v>
      </c>
      <c r="T1" s="499"/>
      <c r="V1" s="499" t="s">
        <v>4605</v>
      </c>
      <c r="W1" s="499"/>
    </row>
    <row r="2" spans="1:41" x14ac:dyDescent="0.25">
      <c r="A2" s="499" t="s">
        <v>4540</v>
      </c>
      <c r="B2" s="499"/>
      <c r="D2" s="517" t="s">
        <v>14</v>
      </c>
      <c r="E2" s="518" t="s">
        <v>94</v>
      </c>
      <c r="F2" s="233"/>
      <c r="G2" s="499"/>
      <c r="H2" s="499"/>
      <c r="J2" s="499"/>
      <c r="K2" s="499"/>
      <c r="M2" s="231" t="s">
        <v>14</v>
      </c>
      <c r="N2" t="s">
        <v>94</v>
      </c>
      <c r="O2" s="233"/>
      <c r="P2" s="499"/>
      <c r="Q2" s="499"/>
      <c r="S2" s="499"/>
      <c r="T2" s="499"/>
      <c r="V2" s="499"/>
      <c r="W2" s="499"/>
    </row>
    <row r="3" spans="1:41" x14ac:dyDescent="0.25">
      <c r="A3" s="231" t="s">
        <v>14</v>
      </c>
      <c r="B3" t="s">
        <v>75</v>
      </c>
      <c r="D3" s="231" t="s">
        <v>32</v>
      </c>
      <c r="E3" t="s">
        <v>87</v>
      </c>
      <c r="F3"/>
      <c r="G3" s="231" t="s">
        <v>14</v>
      </c>
      <c r="H3" t="s">
        <v>94</v>
      </c>
      <c r="J3" s="231" t="s">
        <v>14</v>
      </c>
      <c r="K3" t="s">
        <v>4538</v>
      </c>
      <c r="M3" s="231" t="s">
        <v>32</v>
      </c>
      <c r="N3" t="s">
        <v>87</v>
      </c>
      <c r="O3"/>
      <c r="P3" s="231" t="s">
        <v>14</v>
      </c>
      <c r="Q3" t="s">
        <v>94</v>
      </c>
      <c r="S3" s="231" t="s">
        <v>14</v>
      </c>
      <c r="T3" t="s">
        <v>75</v>
      </c>
      <c r="V3" s="231" t="s">
        <v>14</v>
      </c>
      <c r="W3" t="s">
        <v>94</v>
      </c>
      <c r="AN3" t="s">
        <v>4525</v>
      </c>
      <c r="AO3" t="s">
        <v>4609</v>
      </c>
    </row>
    <row r="4" spans="1:41" x14ac:dyDescent="0.25">
      <c r="AN4">
        <v>10</v>
      </c>
    </row>
    <row r="5" spans="1:41" x14ac:dyDescent="0.25">
      <c r="A5" s="231" t="s">
        <v>4525</v>
      </c>
      <c r="B5" s="237" t="s">
        <v>4537</v>
      </c>
      <c r="D5" s="231" t="s">
        <v>4525</v>
      </c>
      <c r="E5" s="237" t="s">
        <v>4573</v>
      </c>
      <c r="F5" s="237"/>
      <c r="G5" s="231" t="s">
        <v>4525</v>
      </c>
      <c r="H5" s="237" t="s">
        <v>4573</v>
      </c>
      <c r="J5" s="231" t="s">
        <v>4525</v>
      </c>
      <c r="K5" s="237" t="s">
        <v>4541</v>
      </c>
      <c r="M5" s="231" t="s">
        <v>4525</v>
      </c>
      <c r="N5" s="237" t="s">
        <v>4541</v>
      </c>
      <c r="O5" s="237"/>
      <c r="P5" s="231" t="s">
        <v>4525</v>
      </c>
      <c r="Q5" s="237" t="s">
        <v>4573</v>
      </c>
      <c r="S5" s="231" t="s">
        <v>4525</v>
      </c>
      <c r="T5" s="237" t="s">
        <v>4855</v>
      </c>
      <c r="V5" s="231" t="s">
        <v>4604</v>
      </c>
      <c r="W5" s="231" t="s">
        <v>4603</v>
      </c>
      <c r="AD5" t="s">
        <v>4608</v>
      </c>
      <c r="AE5" t="s">
        <v>4603</v>
      </c>
      <c r="AN5">
        <v>11</v>
      </c>
      <c r="AO5">
        <v>3</v>
      </c>
    </row>
    <row r="6" spans="1:41" x14ac:dyDescent="0.25">
      <c r="A6" s="232">
        <v>10</v>
      </c>
      <c r="B6" s="237">
        <v>1</v>
      </c>
      <c r="D6" s="232">
        <v>10</v>
      </c>
      <c r="E6" s="237">
        <v>1</v>
      </c>
      <c r="F6" s="237"/>
      <c r="G6" s="232">
        <v>10</v>
      </c>
      <c r="H6" s="237">
        <v>1</v>
      </c>
      <c r="J6" s="232">
        <v>10</v>
      </c>
      <c r="K6" s="237">
        <v>1</v>
      </c>
      <c r="M6" s="232">
        <v>10</v>
      </c>
      <c r="N6" s="237">
        <v>1</v>
      </c>
      <c r="O6" s="237"/>
      <c r="P6" s="232">
        <v>10</v>
      </c>
      <c r="Q6" s="237">
        <v>1</v>
      </c>
      <c r="S6" s="232">
        <v>10</v>
      </c>
      <c r="T6" s="237">
        <v>1</v>
      </c>
      <c r="V6" s="231" t="s">
        <v>4525</v>
      </c>
      <c r="W6" t="s">
        <v>97</v>
      </c>
      <c r="X6" t="s">
        <v>167</v>
      </c>
      <c r="Y6" t="s">
        <v>202</v>
      </c>
      <c r="Z6" t="s">
        <v>87</v>
      </c>
      <c r="AA6" t="s">
        <v>4526</v>
      </c>
      <c r="AD6" t="s">
        <v>4525</v>
      </c>
      <c r="AE6">
        <v>0</v>
      </c>
      <c r="AF6" s="233">
        <v>1</v>
      </c>
      <c r="AG6" s="233">
        <v>2</v>
      </c>
      <c r="AH6" s="233">
        <v>3</v>
      </c>
      <c r="AI6" s="233">
        <v>4</v>
      </c>
      <c r="AJ6" s="233">
        <v>5</v>
      </c>
      <c r="AK6" s="233">
        <v>6</v>
      </c>
      <c r="AL6" t="s">
        <v>4526</v>
      </c>
      <c r="AN6">
        <v>12</v>
      </c>
    </row>
    <row r="7" spans="1:41" x14ac:dyDescent="0.25">
      <c r="A7" s="232">
        <v>11</v>
      </c>
      <c r="B7" s="237">
        <v>1</v>
      </c>
      <c r="D7" s="232">
        <v>11</v>
      </c>
      <c r="E7" s="237">
        <v>1</v>
      </c>
      <c r="F7" s="237"/>
      <c r="G7" s="232">
        <v>11</v>
      </c>
      <c r="H7" s="237">
        <v>1</v>
      </c>
      <c r="J7" s="232">
        <v>11</v>
      </c>
      <c r="K7" s="237">
        <v>1</v>
      </c>
      <c r="M7" s="232">
        <v>11</v>
      </c>
      <c r="N7" s="237">
        <v>1</v>
      </c>
      <c r="O7" s="237"/>
      <c r="P7" s="232">
        <v>11</v>
      </c>
      <c r="Q7" s="237">
        <v>1</v>
      </c>
      <c r="S7" s="232">
        <v>11</v>
      </c>
      <c r="T7" s="237">
        <v>1</v>
      </c>
      <c r="V7" s="232">
        <v>10</v>
      </c>
      <c r="W7" s="368">
        <v>2</v>
      </c>
      <c r="X7" s="368"/>
      <c r="Y7" s="368"/>
      <c r="Z7" s="368">
        <v>5</v>
      </c>
      <c r="AA7" s="368">
        <v>7</v>
      </c>
      <c r="AD7">
        <v>10</v>
      </c>
      <c r="AE7">
        <v>0</v>
      </c>
      <c r="AL7">
        <f>+MAX(AE7:AK7)</f>
        <v>0</v>
      </c>
      <c r="AN7">
        <v>20</v>
      </c>
      <c r="AO7">
        <v>7</v>
      </c>
    </row>
    <row r="8" spans="1:41" x14ac:dyDescent="0.25">
      <c r="A8" s="232">
        <v>12</v>
      </c>
      <c r="B8" s="237">
        <v>1</v>
      </c>
      <c r="D8" s="232">
        <v>12</v>
      </c>
      <c r="E8" s="237">
        <v>1</v>
      </c>
      <c r="F8" s="237"/>
      <c r="G8" s="232">
        <v>12</v>
      </c>
      <c r="H8" s="237">
        <v>1</v>
      </c>
      <c r="J8" s="232">
        <v>12</v>
      </c>
      <c r="K8" s="237">
        <v>1</v>
      </c>
      <c r="M8" s="232">
        <v>12</v>
      </c>
      <c r="N8" s="237">
        <v>1</v>
      </c>
      <c r="O8" s="237"/>
      <c r="P8" s="232">
        <v>12</v>
      </c>
      <c r="Q8" s="237">
        <v>1</v>
      </c>
      <c r="S8" s="232">
        <v>12</v>
      </c>
      <c r="T8" s="237">
        <v>1</v>
      </c>
      <c r="V8" s="232">
        <v>11</v>
      </c>
      <c r="W8" s="368">
        <v>3</v>
      </c>
      <c r="X8" s="368"/>
      <c r="Y8" s="368">
        <v>1</v>
      </c>
      <c r="Z8" s="368">
        <v>2</v>
      </c>
      <c r="AA8" s="368">
        <v>6</v>
      </c>
      <c r="AD8">
        <v>11</v>
      </c>
      <c r="AF8">
        <v>1</v>
      </c>
      <c r="AL8">
        <f t="shared" ref="AL8:AL40" si="0">+MAX(AE8:AK8)</f>
        <v>1</v>
      </c>
      <c r="AN8">
        <v>30</v>
      </c>
      <c r="AO8">
        <v>8</v>
      </c>
    </row>
    <row r="9" spans="1:41" x14ac:dyDescent="0.25">
      <c r="A9" s="232">
        <v>20</v>
      </c>
      <c r="B9" s="237">
        <v>0.99978000000000022</v>
      </c>
      <c r="D9" s="232">
        <v>20</v>
      </c>
      <c r="E9" s="237">
        <v>0.99980000000000002</v>
      </c>
      <c r="F9" s="237"/>
      <c r="G9" s="232">
        <v>20</v>
      </c>
      <c r="H9" s="237">
        <v>0.99991851851851843</v>
      </c>
      <c r="J9" s="232">
        <v>20</v>
      </c>
      <c r="K9" s="237">
        <v>0.99992142857142852</v>
      </c>
      <c r="M9" s="232">
        <v>20</v>
      </c>
      <c r="N9" s="237">
        <v>0.99980000000000002</v>
      </c>
      <c r="O9" s="237"/>
      <c r="P9" s="232">
        <v>20</v>
      </c>
      <c r="Q9" s="237">
        <v>0.99991851851851843</v>
      </c>
      <c r="S9" s="232">
        <v>20</v>
      </c>
      <c r="T9" s="237">
        <v>0.99978</v>
      </c>
      <c r="V9" s="232">
        <v>12</v>
      </c>
      <c r="W9" s="368">
        <v>1</v>
      </c>
      <c r="X9" s="368"/>
      <c r="Y9" s="368">
        <v>1</v>
      </c>
      <c r="Z9" s="368">
        <v>4</v>
      </c>
      <c r="AA9" s="368">
        <v>6</v>
      </c>
      <c r="AD9">
        <v>12</v>
      </c>
      <c r="AE9">
        <v>0</v>
      </c>
      <c r="AL9">
        <f t="shared" si="0"/>
        <v>0</v>
      </c>
      <c r="AN9">
        <v>37</v>
      </c>
      <c r="AO9">
        <v>24</v>
      </c>
    </row>
    <row r="10" spans="1:41" x14ac:dyDescent="0.25">
      <c r="A10" s="232">
        <v>30</v>
      </c>
      <c r="B10" s="237">
        <v>0.99999999999999978</v>
      </c>
      <c r="D10" s="232">
        <v>30</v>
      </c>
      <c r="E10" s="237">
        <v>1</v>
      </c>
      <c r="F10" s="237"/>
      <c r="G10" s="232">
        <v>30</v>
      </c>
      <c r="H10" s="237">
        <v>1</v>
      </c>
      <c r="J10" s="232">
        <v>30</v>
      </c>
      <c r="K10" s="237">
        <v>0.998529411764706</v>
      </c>
      <c r="M10" s="232">
        <v>30</v>
      </c>
      <c r="N10" s="237">
        <v>1</v>
      </c>
      <c r="O10" s="237"/>
      <c r="P10" s="232">
        <v>30</v>
      </c>
      <c r="Q10" s="237">
        <v>1</v>
      </c>
      <c r="S10" s="232">
        <v>30</v>
      </c>
      <c r="T10" s="237">
        <v>1</v>
      </c>
      <c r="V10" s="232">
        <v>20</v>
      </c>
      <c r="W10" s="368">
        <v>5</v>
      </c>
      <c r="X10" s="368">
        <v>4</v>
      </c>
      <c r="Y10" s="368">
        <v>7</v>
      </c>
      <c r="Z10" s="368">
        <v>11</v>
      </c>
      <c r="AA10" s="368">
        <v>27</v>
      </c>
      <c r="AD10">
        <v>20</v>
      </c>
      <c r="AG10">
        <v>2</v>
      </c>
      <c r="AL10">
        <f t="shared" si="0"/>
        <v>2</v>
      </c>
      <c r="AN10">
        <v>38</v>
      </c>
    </row>
    <row r="11" spans="1:41" x14ac:dyDescent="0.25">
      <c r="A11" s="232">
        <v>37</v>
      </c>
      <c r="B11" s="237">
        <v>1</v>
      </c>
      <c r="D11" s="232">
        <v>37</v>
      </c>
      <c r="E11" s="237">
        <v>1</v>
      </c>
      <c r="F11" s="237"/>
      <c r="G11" s="232">
        <v>37</v>
      </c>
      <c r="H11" s="237">
        <v>1</v>
      </c>
      <c r="J11" s="232">
        <v>37</v>
      </c>
      <c r="K11" s="237">
        <v>0.98799999999999988</v>
      </c>
      <c r="M11" s="232">
        <v>37</v>
      </c>
      <c r="N11" s="237">
        <v>0.99545454545454537</v>
      </c>
      <c r="O11" s="237"/>
      <c r="P11" s="232">
        <v>37</v>
      </c>
      <c r="Q11" s="237">
        <v>1</v>
      </c>
      <c r="S11" s="232">
        <v>37</v>
      </c>
      <c r="T11" s="237">
        <v>1</v>
      </c>
      <c r="V11" s="232">
        <v>30</v>
      </c>
      <c r="W11" s="368">
        <v>11</v>
      </c>
      <c r="X11" s="368">
        <v>5</v>
      </c>
      <c r="Y11" s="368">
        <v>6</v>
      </c>
      <c r="Z11" s="368">
        <v>12</v>
      </c>
      <c r="AA11" s="368">
        <v>34</v>
      </c>
      <c r="AD11">
        <v>30</v>
      </c>
      <c r="AH11">
        <v>3</v>
      </c>
      <c r="AL11">
        <f t="shared" si="0"/>
        <v>3</v>
      </c>
      <c r="AN11">
        <v>50</v>
      </c>
    </row>
    <row r="12" spans="1:41" x14ac:dyDescent="0.25">
      <c r="A12" s="232">
        <v>38</v>
      </c>
      <c r="B12" s="237">
        <v>1</v>
      </c>
      <c r="D12" s="232">
        <v>38</v>
      </c>
      <c r="E12" s="237">
        <v>1</v>
      </c>
      <c r="F12" s="237"/>
      <c r="G12" s="232">
        <v>38</v>
      </c>
      <c r="H12" s="237">
        <v>1</v>
      </c>
      <c r="J12" s="232">
        <v>38</v>
      </c>
      <c r="K12" s="237">
        <v>1</v>
      </c>
      <c r="M12" s="232">
        <v>38</v>
      </c>
      <c r="N12" s="237">
        <v>1</v>
      </c>
      <c r="O12" s="237"/>
      <c r="P12" s="232">
        <v>38</v>
      </c>
      <c r="Q12" s="237">
        <v>1</v>
      </c>
      <c r="S12" s="232">
        <v>38</v>
      </c>
      <c r="T12" s="237">
        <v>1</v>
      </c>
      <c r="V12" s="232">
        <v>37</v>
      </c>
      <c r="W12" s="368">
        <v>2</v>
      </c>
      <c r="X12" s="368">
        <v>2</v>
      </c>
      <c r="Y12" s="368">
        <v>4</v>
      </c>
      <c r="Z12" s="368">
        <v>11</v>
      </c>
      <c r="AA12" s="368">
        <v>19</v>
      </c>
      <c r="AD12">
        <v>37</v>
      </c>
      <c r="AF12">
        <v>1</v>
      </c>
      <c r="AL12">
        <f t="shared" si="0"/>
        <v>1</v>
      </c>
      <c r="AN12">
        <v>60</v>
      </c>
      <c r="AO12">
        <v>5</v>
      </c>
    </row>
    <row r="13" spans="1:41" x14ac:dyDescent="0.25">
      <c r="A13" s="232">
        <v>50</v>
      </c>
      <c r="B13" s="237">
        <v>1</v>
      </c>
      <c r="D13" s="232">
        <v>50</v>
      </c>
      <c r="E13" s="237">
        <v>1</v>
      </c>
      <c r="F13" s="237"/>
      <c r="G13" s="232">
        <v>50</v>
      </c>
      <c r="H13" s="237">
        <v>1</v>
      </c>
      <c r="J13" s="232">
        <v>50</v>
      </c>
      <c r="K13" s="237">
        <v>1</v>
      </c>
      <c r="M13" s="232">
        <v>50</v>
      </c>
      <c r="N13" s="237">
        <v>1</v>
      </c>
      <c r="O13" s="237"/>
      <c r="P13" s="232">
        <v>50</v>
      </c>
      <c r="Q13" s="237">
        <v>1</v>
      </c>
      <c r="S13" s="232">
        <v>50</v>
      </c>
      <c r="T13" s="237">
        <v>1</v>
      </c>
      <c r="V13" s="232">
        <v>38</v>
      </c>
      <c r="W13" s="368"/>
      <c r="X13" s="368"/>
      <c r="Y13" s="368"/>
      <c r="Z13" s="368">
        <v>13</v>
      </c>
      <c r="AA13" s="368">
        <v>13</v>
      </c>
      <c r="AD13">
        <v>38</v>
      </c>
      <c r="AE13">
        <v>0</v>
      </c>
      <c r="AL13">
        <f t="shared" si="0"/>
        <v>0</v>
      </c>
      <c r="AN13">
        <v>71</v>
      </c>
      <c r="AO13">
        <v>3</v>
      </c>
    </row>
    <row r="14" spans="1:41" x14ac:dyDescent="0.25">
      <c r="A14" s="232">
        <v>60</v>
      </c>
      <c r="B14" s="237">
        <v>1</v>
      </c>
      <c r="D14" s="232">
        <v>60</v>
      </c>
      <c r="E14" s="237">
        <v>1</v>
      </c>
      <c r="F14" s="237"/>
      <c r="G14" s="232">
        <v>60</v>
      </c>
      <c r="H14" s="237">
        <v>1</v>
      </c>
      <c r="J14" s="232">
        <v>60</v>
      </c>
      <c r="K14" s="237">
        <v>1</v>
      </c>
      <c r="M14" s="232">
        <v>60</v>
      </c>
      <c r="N14" s="237">
        <v>1</v>
      </c>
      <c r="O14" s="237"/>
      <c r="P14" s="232">
        <v>60</v>
      </c>
      <c r="Q14" s="237">
        <v>1</v>
      </c>
      <c r="S14" s="232">
        <v>60</v>
      </c>
      <c r="T14" s="237">
        <v>1</v>
      </c>
      <c r="V14" s="232">
        <v>50</v>
      </c>
      <c r="W14" s="368"/>
      <c r="X14" s="368">
        <v>2</v>
      </c>
      <c r="Y14" s="368"/>
      <c r="Z14" s="368">
        <v>7</v>
      </c>
      <c r="AA14" s="368">
        <v>9</v>
      </c>
      <c r="AD14">
        <v>50</v>
      </c>
      <c r="AE14">
        <v>0</v>
      </c>
      <c r="AL14">
        <f t="shared" si="0"/>
        <v>0</v>
      </c>
      <c r="AN14">
        <v>72</v>
      </c>
      <c r="AO14">
        <v>4</v>
      </c>
    </row>
    <row r="15" spans="1:41" x14ac:dyDescent="0.25">
      <c r="A15" s="232">
        <v>71</v>
      </c>
      <c r="B15" s="237">
        <v>0.99999999999999989</v>
      </c>
      <c r="D15" s="232">
        <v>71</v>
      </c>
      <c r="E15" s="237">
        <v>1</v>
      </c>
      <c r="F15" s="237"/>
      <c r="G15" s="232">
        <v>71</v>
      </c>
      <c r="H15" s="237">
        <v>1</v>
      </c>
      <c r="J15" s="232">
        <v>71</v>
      </c>
      <c r="K15" s="237">
        <v>1</v>
      </c>
      <c r="M15" s="232">
        <v>71</v>
      </c>
      <c r="N15" s="237">
        <v>1</v>
      </c>
      <c r="O15" s="237"/>
      <c r="P15" s="232">
        <v>71</v>
      </c>
      <c r="Q15" s="237">
        <v>1</v>
      </c>
      <c r="S15" s="232">
        <v>71</v>
      </c>
      <c r="T15" s="237">
        <v>1</v>
      </c>
      <c r="V15" s="232">
        <v>60</v>
      </c>
      <c r="W15" s="368">
        <v>4</v>
      </c>
      <c r="X15" s="368">
        <v>4</v>
      </c>
      <c r="Y15" s="368"/>
      <c r="Z15" s="368">
        <v>11</v>
      </c>
      <c r="AA15" s="368">
        <v>19</v>
      </c>
      <c r="AD15">
        <v>60</v>
      </c>
      <c r="AF15">
        <v>1</v>
      </c>
      <c r="AL15">
        <f t="shared" si="0"/>
        <v>1</v>
      </c>
      <c r="AN15">
        <v>73</v>
      </c>
      <c r="AO15">
        <v>3</v>
      </c>
    </row>
    <row r="16" spans="1:41" x14ac:dyDescent="0.25">
      <c r="A16" s="232">
        <v>72</v>
      </c>
      <c r="B16" s="237">
        <v>1</v>
      </c>
      <c r="D16" s="232">
        <v>72</v>
      </c>
      <c r="E16" s="237">
        <v>1</v>
      </c>
      <c r="F16" s="237"/>
      <c r="G16" s="232">
        <v>72</v>
      </c>
      <c r="H16" s="237">
        <v>1</v>
      </c>
      <c r="J16" s="232">
        <v>72</v>
      </c>
      <c r="K16" s="237">
        <v>1</v>
      </c>
      <c r="M16" s="232">
        <v>72</v>
      </c>
      <c r="N16" s="237">
        <v>1</v>
      </c>
      <c r="O16" s="237"/>
      <c r="P16" s="232">
        <v>72</v>
      </c>
      <c r="Q16" s="237">
        <v>1</v>
      </c>
      <c r="S16" s="232">
        <v>72</v>
      </c>
      <c r="T16" s="237">
        <v>1</v>
      </c>
      <c r="V16" s="232">
        <v>71</v>
      </c>
      <c r="W16" s="368">
        <v>2</v>
      </c>
      <c r="X16" s="368">
        <v>5</v>
      </c>
      <c r="Y16" s="368"/>
      <c r="Z16" s="368">
        <v>15</v>
      </c>
      <c r="AA16" s="368">
        <v>22</v>
      </c>
      <c r="AD16">
        <v>71</v>
      </c>
      <c r="AF16">
        <v>1</v>
      </c>
      <c r="AL16">
        <f t="shared" si="0"/>
        <v>1</v>
      </c>
      <c r="AN16">
        <v>100</v>
      </c>
    </row>
    <row r="17" spans="1:41" x14ac:dyDescent="0.25">
      <c r="A17" s="232">
        <v>73</v>
      </c>
      <c r="B17" s="237">
        <v>0.99999999999999989</v>
      </c>
      <c r="D17" s="232">
        <v>73</v>
      </c>
      <c r="E17" s="237">
        <v>1</v>
      </c>
      <c r="F17" s="237"/>
      <c r="G17" s="232">
        <v>73</v>
      </c>
      <c r="H17" s="237">
        <v>1</v>
      </c>
      <c r="J17" s="232">
        <v>73</v>
      </c>
      <c r="K17" s="237">
        <v>0.99473684210526303</v>
      </c>
      <c r="M17" s="232">
        <v>73</v>
      </c>
      <c r="N17" s="237">
        <v>1</v>
      </c>
      <c r="O17" s="237"/>
      <c r="P17" s="232">
        <v>73</v>
      </c>
      <c r="Q17" s="237">
        <v>1</v>
      </c>
      <c r="S17" s="232">
        <v>73</v>
      </c>
      <c r="T17" s="237">
        <v>1</v>
      </c>
      <c r="V17" s="232">
        <v>72</v>
      </c>
      <c r="W17" s="368">
        <v>1</v>
      </c>
      <c r="X17" s="368">
        <v>4</v>
      </c>
      <c r="Y17" s="368"/>
      <c r="Z17" s="368">
        <v>8</v>
      </c>
      <c r="AA17" s="368">
        <v>13</v>
      </c>
      <c r="AD17">
        <v>72</v>
      </c>
      <c r="AF17">
        <v>1</v>
      </c>
      <c r="AL17">
        <f t="shared" si="0"/>
        <v>1</v>
      </c>
      <c r="AN17">
        <v>103</v>
      </c>
    </row>
    <row r="18" spans="1:41" x14ac:dyDescent="0.25">
      <c r="A18" s="232">
        <v>100</v>
      </c>
      <c r="B18" s="237">
        <v>0.89</v>
      </c>
      <c r="D18" s="232">
        <v>100</v>
      </c>
      <c r="E18" s="237">
        <v>0.8833333333333333</v>
      </c>
      <c r="F18" s="237"/>
      <c r="G18" s="232">
        <v>100</v>
      </c>
      <c r="H18" s="237">
        <v>0.91250000000000009</v>
      </c>
      <c r="J18" s="232">
        <v>100</v>
      </c>
      <c r="K18" s="237">
        <v>0.91250000000000009</v>
      </c>
      <c r="M18" s="232">
        <v>100</v>
      </c>
      <c r="N18" s="237">
        <v>0.8833333333333333</v>
      </c>
      <c r="O18" s="237"/>
      <c r="P18" s="232">
        <v>100</v>
      </c>
      <c r="Q18" s="237">
        <v>0.91250000000000009</v>
      </c>
      <c r="S18" s="232">
        <v>100</v>
      </c>
      <c r="T18" s="237">
        <v>0.89999999999999991</v>
      </c>
      <c r="V18" s="232">
        <v>73</v>
      </c>
      <c r="W18" s="368">
        <v>3</v>
      </c>
      <c r="X18" s="368">
        <v>2</v>
      </c>
      <c r="Y18" s="368">
        <v>1</v>
      </c>
      <c r="Z18" s="368">
        <v>12</v>
      </c>
      <c r="AA18" s="368">
        <v>18</v>
      </c>
      <c r="AD18">
        <v>73</v>
      </c>
      <c r="AF18">
        <v>1</v>
      </c>
      <c r="AL18">
        <f t="shared" si="0"/>
        <v>1</v>
      </c>
      <c r="AN18">
        <v>104</v>
      </c>
      <c r="AO18">
        <v>8</v>
      </c>
    </row>
    <row r="19" spans="1:41" x14ac:dyDescent="0.25">
      <c r="A19" s="232">
        <v>103</v>
      </c>
      <c r="B19" s="237">
        <v>0.99999999999999989</v>
      </c>
      <c r="D19" s="232">
        <v>103</v>
      </c>
      <c r="E19" s="237">
        <v>1</v>
      </c>
      <c r="F19" s="237"/>
      <c r="G19" s="232">
        <v>103</v>
      </c>
      <c r="H19" s="237">
        <v>1</v>
      </c>
      <c r="J19" s="232">
        <v>103</v>
      </c>
      <c r="K19" s="237">
        <v>0.99545454545454537</v>
      </c>
      <c r="M19" s="232">
        <v>103</v>
      </c>
      <c r="N19" s="237">
        <v>1</v>
      </c>
      <c r="O19" s="237"/>
      <c r="P19" s="232">
        <v>103</v>
      </c>
      <c r="Q19" s="237">
        <v>1</v>
      </c>
      <c r="S19" s="232">
        <v>103</v>
      </c>
      <c r="T19" s="237">
        <v>1</v>
      </c>
      <c r="V19" s="232">
        <v>100</v>
      </c>
      <c r="W19" s="368">
        <v>1</v>
      </c>
      <c r="X19" s="368"/>
      <c r="Y19" s="368"/>
      <c r="Z19" s="368">
        <v>3</v>
      </c>
      <c r="AA19" s="368">
        <v>4</v>
      </c>
      <c r="AD19">
        <v>100</v>
      </c>
      <c r="AE19">
        <v>0</v>
      </c>
      <c r="AL19">
        <f t="shared" si="0"/>
        <v>0</v>
      </c>
      <c r="AN19">
        <v>105</v>
      </c>
    </row>
    <row r="20" spans="1:41" x14ac:dyDescent="0.25">
      <c r="A20" s="232">
        <v>104</v>
      </c>
      <c r="B20" s="237">
        <v>1</v>
      </c>
      <c r="D20" s="232">
        <v>104</v>
      </c>
      <c r="E20" s="237">
        <v>1</v>
      </c>
      <c r="F20" s="237"/>
      <c r="G20" s="232">
        <v>104</v>
      </c>
      <c r="H20" s="237">
        <v>1</v>
      </c>
      <c r="J20" s="232">
        <v>104</v>
      </c>
      <c r="K20" s="237">
        <v>1</v>
      </c>
      <c r="M20" s="232">
        <v>104</v>
      </c>
      <c r="N20" s="237">
        <v>1</v>
      </c>
      <c r="O20" s="237"/>
      <c r="P20" s="232">
        <v>104</v>
      </c>
      <c r="Q20" s="237">
        <v>1</v>
      </c>
      <c r="S20" s="232">
        <v>104</v>
      </c>
      <c r="T20" s="237">
        <v>1</v>
      </c>
      <c r="V20" s="232">
        <v>103</v>
      </c>
      <c r="W20" s="368">
        <v>3</v>
      </c>
      <c r="X20" s="368">
        <v>3</v>
      </c>
      <c r="Y20" s="368">
        <v>2</v>
      </c>
      <c r="Z20" s="368">
        <v>3</v>
      </c>
      <c r="AA20" s="368">
        <v>11</v>
      </c>
      <c r="AD20">
        <v>103</v>
      </c>
      <c r="AE20">
        <v>0</v>
      </c>
      <c r="AL20">
        <f t="shared" si="0"/>
        <v>0</v>
      </c>
      <c r="AN20">
        <v>111</v>
      </c>
      <c r="AO20">
        <v>4</v>
      </c>
    </row>
    <row r="21" spans="1:41" x14ac:dyDescent="0.25">
      <c r="A21" s="232">
        <v>105</v>
      </c>
      <c r="B21" s="237">
        <v>1</v>
      </c>
      <c r="D21" s="232">
        <v>105</v>
      </c>
      <c r="E21" s="237">
        <v>1</v>
      </c>
      <c r="F21" s="237"/>
      <c r="G21" s="232">
        <v>105</v>
      </c>
      <c r="H21" s="237">
        <v>1</v>
      </c>
      <c r="J21" s="232">
        <v>105</v>
      </c>
      <c r="K21" s="237">
        <v>0.99722222222222223</v>
      </c>
      <c r="M21" s="232">
        <v>105</v>
      </c>
      <c r="N21" s="237">
        <v>1</v>
      </c>
      <c r="O21" s="237"/>
      <c r="P21" s="232">
        <v>105</v>
      </c>
      <c r="Q21" s="237">
        <v>1</v>
      </c>
      <c r="S21" s="232">
        <v>105</v>
      </c>
      <c r="T21" s="237">
        <v>1</v>
      </c>
      <c r="V21" s="232">
        <v>104</v>
      </c>
      <c r="W21" s="368">
        <v>3</v>
      </c>
      <c r="X21" s="368">
        <v>3</v>
      </c>
      <c r="Y21" s="368">
        <v>6</v>
      </c>
      <c r="Z21" s="368">
        <v>3</v>
      </c>
      <c r="AA21" s="368">
        <v>15</v>
      </c>
      <c r="AD21">
        <v>104</v>
      </c>
      <c r="AF21">
        <v>1</v>
      </c>
      <c r="AL21">
        <f t="shared" si="0"/>
        <v>1</v>
      </c>
      <c r="AN21">
        <v>117</v>
      </c>
      <c r="AO21">
        <v>4</v>
      </c>
    </row>
    <row r="22" spans="1:41" x14ac:dyDescent="0.25">
      <c r="A22" s="232">
        <v>111</v>
      </c>
      <c r="B22" s="237">
        <v>1</v>
      </c>
      <c r="D22" s="232">
        <v>111</v>
      </c>
      <c r="E22" s="237">
        <v>1</v>
      </c>
      <c r="F22" s="237"/>
      <c r="G22" s="232">
        <v>111</v>
      </c>
      <c r="H22" s="237">
        <v>1</v>
      </c>
      <c r="J22" s="232">
        <v>111</v>
      </c>
      <c r="K22" s="237">
        <v>1</v>
      </c>
      <c r="M22" s="232">
        <v>111</v>
      </c>
      <c r="N22" s="237">
        <v>1</v>
      </c>
      <c r="O22" s="237"/>
      <c r="P22" s="232">
        <v>111</v>
      </c>
      <c r="Q22" s="237">
        <v>1</v>
      </c>
      <c r="S22" s="232">
        <v>111</v>
      </c>
      <c r="T22" s="237">
        <v>1</v>
      </c>
      <c r="V22" s="232">
        <v>105</v>
      </c>
      <c r="W22" s="368">
        <v>2</v>
      </c>
      <c r="X22" s="368">
        <v>2</v>
      </c>
      <c r="Y22" s="368">
        <v>3</v>
      </c>
      <c r="Z22" s="368">
        <v>3</v>
      </c>
      <c r="AA22" s="368">
        <v>10</v>
      </c>
      <c r="AD22">
        <v>105</v>
      </c>
      <c r="AE22">
        <v>0</v>
      </c>
      <c r="AL22">
        <f t="shared" si="0"/>
        <v>0</v>
      </c>
      <c r="AN22">
        <v>130</v>
      </c>
      <c r="AO22">
        <v>12</v>
      </c>
    </row>
    <row r="23" spans="1:41" x14ac:dyDescent="0.25">
      <c r="A23" s="232">
        <v>117</v>
      </c>
      <c r="B23" s="237">
        <v>1</v>
      </c>
      <c r="D23" s="232">
        <v>117</v>
      </c>
      <c r="E23" s="237">
        <v>1</v>
      </c>
      <c r="F23" s="237"/>
      <c r="G23" s="232">
        <v>117</v>
      </c>
      <c r="H23" s="237">
        <v>1</v>
      </c>
      <c r="J23" s="232">
        <v>117</v>
      </c>
      <c r="K23" s="237">
        <v>1</v>
      </c>
      <c r="M23" s="232">
        <v>117</v>
      </c>
      <c r="N23" s="237">
        <v>1</v>
      </c>
      <c r="O23" s="237"/>
      <c r="P23" s="232">
        <v>117</v>
      </c>
      <c r="Q23" s="237">
        <v>1</v>
      </c>
      <c r="S23" s="232">
        <v>117</v>
      </c>
      <c r="T23" s="237">
        <v>1</v>
      </c>
      <c r="V23" s="232">
        <v>111</v>
      </c>
      <c r="W23" s="368">
        <v>5</v>
      </c>
      <c r="X23" s="368">
        <v>1</v>
      </c>
      <c r="Y23" s="368">
        <v>3</v>
      </c>
      <c r="Z23" s="368">
        <v>1</v>
      </c>
      <c r="AA23" s="368">
        <v>10</v>
      </c>
      <c r="AD23">
        <v>111</v>
      </c>
      <c r="AF23">
        <v>1</v>
      </c>
      <c r="AL23">
        <f t="shared" si="0"/>
        <v>1</v>
      </c>
      <c r="AN23">
        <v>141</v>
      </c>
      <c r="AO23">
        <v>7</v>
      </c>
    </row>
    <row r="24" spans="1:41" x14ac:dyDescent="0.25">
      <c r="A24" s="232">
        <v>130</v>
      </c>
      <c r="B24" s="237">
        <v>1</v>
      </c>
      <c r="D24" s="232">
        <v>130</v>
      </c>
      <c r="E24" s="237">
        <v>1</v>
      </c>
      <c r="F24" s="237"/>
      <c r="G24" s="232">
        <v>130</v>
      </c>
      <c r="H24" s="237">
        <v>1</v>
      </c>
      <c r="J24" s="232">
        <v>130</v>
      </c>
      <c r="K24" s="237">
        <v>0.98152173913043494</v>
      </c>
      <c r="M24" s="232">
        <v>130</v>
      </c>
      <c r="N24" s="237">
        <v>0.94999999999999973</v>
      </c>
      <c r="O24" s="237"/>
      <c r="P24" s="232">
        <v>130</v>
      </c>
      <c r="Q24" s="237">
        <v>1</v>
      </c>
      <c r="S24" s="232">
        <v>130</v>
      </c>
      <c r="T24" s="237">
        <v>1</v>
      </c>
      <c r="V24" s="232">
        <v>117</v>
      </c>
      <c r="W24" s="368">
        <v>7</v>
      </c>
      <c r="X24" s="368"/>
      <c r="Y24" s="368">
        <v>1</v>
      </c>
      <c r="Z24" s="368">
        <v>6</v>
      </c>
      <c r="AA24" s="368">
        <v>14</v>
      </c>
      <c r="AD24">
        <v>117</v>
      </c>
      <c r="AG24">
        <v>2</v>
      </c>
      <c r="AL24">
        <f t="shared" si="0"/>
        <v>2</v>
      </c>
      <c r="AN24">
        <v>142</v>
      </c>
    </row>
    <row r="25" spans="1:41" x14ac:dyDescent="0.25">
      <c r="A25" s="232">
        <v>141</v>
      </c>
      <c r="B25" s="237">
        <v>0.97139999999999993</v>
      </c>
      <c r="D25" s="232">
        <v>141</v>
      </c>
      <c r="E25" s="237">
        <v>0.98705882352941188</v>
      </c>
      <c r="F25" s="237"/>
      <c r="G25" s="232">
        <v>141</v>
      </c>
      <c r="H25" s="237">
        <v>0.99241379310344835</v>
      </c>
      <c r="J25" s="232">
        <v>141</v>
      </c>
      <c r="K25" s="237">
        <v>0.99450000000000005</v>
      </c>
      <c r="M25" s="232">
        <v>141</v>
      </c>
      <c r="N25" s="237">
        <v>0.98705882352941188</v>
      </c>
      <c r="O25" s="237"/>
      <c r="P25" s="232">
        <v>141</v>
      </c>
      <c r="Q25" s="237">
        <v>0.99241379310344835</v>
      </c>
      <c r="S25" s="232">
        <v>141</v>
      </c>
      <c r="T25" s="237">
        <v>0.98</v>
      </c>
      <c r="V25" s="232">
        <v>130</v>
      </c>
      <c r="W25" s="368">
        <v>6</v>
      </c>
      <c r="X25" s="368">
        <v>7</v>
      </c>
      <c r="Y25" s="368">
        <v>9</v>
      </c>
      <c r="Z25" s="368">
        <v>17</v>
      </c>
      <c r="AA25" s="368">
        <v>39</v>
      </c>
      <c r="AD25">
        <v>130</v>
      </c>
      <c r="AH25">
        <v>3</v>
      </c>
      <c r="AL25">
        <f t="shared" si="0"/>
        <v>3</v>
      </c>
      <c r="AN25">
        <v>1000</v>
      </c>
      <c r="AO25">
        <v>15</v>
      </c>
    </row>
    <row r="26" spans="1:41" x14ac:dyDescent="0.25">
      <c r="A26" s="232">
        <v>142</v>
      </c>
      <c r="B26" s="237">
        <v>1</v>
      </c>
      <c r="D26" s="232">
        <v>142</v>
      </c>
      <c r="E26" s="237">
        <v>1</v>
      </c>
      <c r="F26" s="237"/>
      <c r="G26" s="232">
        <v>142</v>
      </c>
      <c r="H26" s="237">
        <v>1</v>
      </c>
      <c r="J26" s="232">
        <v>142</v>
      </c>
      <c r="K26" s="237">
        <v>1</v>
      </c>
      <c r="M26" s="232">
        <v>142</v>
      </c>
      <c r="N26" s="237">
        <v>1</v>
      </c>
      <c r="O26" s="237"/>
      <c r="P26" s="232">
        <v>142</v>
      </c>
      <c r="Q26" s="237">
        <v>1</v>
      </c>
      <c r="S26" s="232">
        <v>142</v>
      </c>
      <c r="T26" s="237">
        <v>1</v>
      </c>
      <c r="V26" s="232">
        <v>141</v>
      </c>
      <c r="W26" s="368">
        <v>8</v>
      </c>
      <c r="X26" s="368">
        <v>1</v>
      </c>
      <c r="Y26" s="368">
        <v>3</v>
      </c>
      <c r="Z26" s="368">
        <v>17</v>
      </c>
      <c r="AA26" s="368">
        <v>29</v>
      </c>
      <c r="AD26">
        <v>141</v>
      </c>
      <c r="AF26">
        <v>1</v>
      </c>
      <c r="AL26">
        <f t="shared" si="0"/>
        <v>1</v>
      </c>
      <c r="AN26">
        <v>2000</v>
      </c>
      <c r="AO26">
        <v>2</v>
      </c>
    </row>
    <row r="27" spans="1:41" x14ac:dyDescent="0.25">
      <c r="A27" s="232">
        <v>1000</v>
      </c>
      <c r="B27" s="237">
        <v>1.0000000000000002</v>
      </c>
      <c r="D27" s="232">
        <v>1000</v>
      </c>
      <c r="E27" s="237">
        <v>1</v>
      </c>
      <c r="F27" s="237"/>
      <c r="G27" s="232">
        <v>1000</v>
      </c>
      <c r="H27" s="237">
        <v>1</v>
      </c>
      <c r="J27" s="232">
        <v>1000</v>
      </c>
      <c r="K27" s="237">
        <v>1</v>
      </c>
      <c r="M27" s="232">
        <v>1000</v>
      </c>
      <c r="N27" s="237">
        <v>1</v>
      </c>
      <c r="O27" s="237"/>
      <c r="P27" s="232">
        <v>1000</v>
      </c>
      <c r="Q27" s="237">
        <v>1</v>
      </c>
      <c r="S27" s="232">
        <v>1000</v>
      </c>
      <c r="T27" s="237">
        <v>1</v>
      </c>
      <c r="V27" s="232">
        <v>142</v>
      </c>
      <c r="W27" s="368">
        <v>3</v>
      </c>
      <c r="X27" s="368">
        <v>3</v>
      </c>
      <c r="Y27" s="368">
        <v>2</v>
      </c>
      <c r="Z27" s="368">
        <v>11</v>
      </c>
      <c r="AA27" s="368">
        <v>19</v>
      </c>
      <c r="AD27">
        <v>142</v>
      </c>
      <c r="AE27">
        <v>0</v>
      </c>
      <c r="AL27">
        <f t="shared" si="0"/>
        <v>0</v>
      </c>
      <c r="AN27">
        <v>2010</v>
      </c>
      <c r="AO27">
        <v>2</v>
      </c>
    </row>
    <row r="28" spans="1:41" x14ac:dyDescent="0.25">
      <c r="A28" s="232">
        <v>2000</v>
      </c>
      <c r="B28" s="237">
        <v>1</v>
      </c>
      <c r="D28" s="232">
        <v>2000</v>
      </c>
      <c r="E28" s="237">
        <v>1</v>
      </c>
      <c r="F28" s="237"/>
      <c r="G28" s="232">
        <v>2000</v>
      </c>
      <c r="H28" s="237">
        <v>1</v>
      </c>
      <c r="J28" s="232">
        <v>2000</v>
      </c>
      <c r="K28" s="237">
        <v>1</v>
      </c>
      <c r="M28" s="232">
        <v>2000</v>
      </c>
      <c r="N28" s="237">
        <v>1</v>
      </c>
      <c r="O28" s="237"/>
      <c r="P28" s="232">
        <v>2000</v>
      </c>
      <c r="Q28" s="237">
        <v>1</v>
      </c>
      <c r="S28" s="232">
        <v>2000</v>
      </c>
      <c r="T28" s="237">
        <v>1</v>
      </c>
      <c r="V28" s="232">
        <v>1000</v>
      </c>
      <c r="W28" s="368">
        <v>19</v>
      </c>
      <c r="X28" s="368">
        <v>9</v>
      </c>
      <c r="Y28" s="368">
        <v>7</v>
      </c>
      <c r="Z28" s="368">
        <v>36</v>
      </c>
      <c r="AA28" s="368">
        <v>71</v>
      </c>
      <c r="AD28">
        <v>1000</v>
      </c>
      <c r="AJ28">
        <v>5</v>
      </c>
      <c r="AL28">
        <f t="shared" si="0"/>
        <v>5</v>
      </c>
      <c r="AN28">
        <v>2020</v>
      </c>
      <c r="AO28">
        <v>7</v>
      </c>
    </row>
    <row r="29" spans="1:41" x14ac:dyDescent="0.25">
      <c r="A29" s="232">
        <v>2010</v>
      </c>
      <c r="B29" s="237">
        <v>1</v>
      </c>
      <c r="D29" s="232">
        <v>2010</v>
      </c>
      <c r="E29" s="237">
        <v>1</v>
      </c>
      <c r="F29" s="237"/>
      <c r="G29" s="232">
        <v>2010</v>
      </c>
      <c r="H29" s="237">
        <v>1</v>
      </c>
      <c r="J29" s="232">
        <v>2010</v>
      </c>
      <c r="K29" s="237">
        <v>1</v>
      </c>
      <c r="M29" s="232">
        <v>2010</v>
      </c>
      <c r="N29" s="237">
        <v>1</v>
      </c>
      <c r="O29" s="237"/>
      <c r="P29" s="232">
        <v>2010</v>
      </c>
      <c r="Q29" s="237">
        <v>1</v>
      </c>
      <c r="S29" s="232">
        <v>2010</v>
      </c>
      <c r="T29" s="237">
        <v>1</v>
      </c>
      <c r="V29" s="232">
        <v>2000</v>
      </c>
      <c r="W29" s="368">
        <v>6</v>
      </c>
      <c r="X29" s="368">
        <v>2</v>
      </c>
      <c r="Y29" s="368"/>
      <c r="Z29" s="368">
        <v>7</v>
      </c>
      <c r="AA29" s="368">
        <v>15</v>
      </c>
      <c r="AD29">
        <v>2000</v>
      </c>
      <c r="AG29">
        <v>2</v>
      </c>
      <c r="AL29">
        <f t="shared" si="0"/>
        <v>2</v>
      </c>
      <c r="AN29">
        <v>2023</v>
      </c>
      <c r="AO29">
        <v>2</v>
      </c>
    </row>
    <row r="30" spans="1:41" x14ac:dyDescent="0.25">
      <c r="A30" s="232">
        <v>2020</v>
      </c>
      <c r="B30" s="237">
        <v>1</v>
      </c>
      <c r="D30" s="232">
        <v>2020</v>
      </c>
      <c r="E30" s="237">
        <v>1</v>
      </c>
      <c r="F30" s="237"/>
      <c r="G30" s="232">
        <v>2020</v>
      </c>
      <c r="H30" s="237">
        <v>1</v>
      </c>
      <c r="J30" s="232">
        <v>2020</v>
      </c>
      <c r="K30" s="237">
        <v>1</v>
      </c>
      <c r="M30" s="232">
        <v>2020</v>
      </c>
      <c r="N30" s="237">
        <v>1</v>
      </c>
      <c r="O30" s="237"/>
      <c r="P30" s="232">
        <v>2020</v>
      </c>
      <c r="Q30" s="237">
        <v>1</v>
      </c>
      <c r="S30" s="232">
        <v>2020</v>
      </c>
      <c r="T30" s="237">
        <v>1</v>
      </c>
      <c r="V30" s="232">
        <v>2010</v>
      </c>
      <c r="W30" s="368">
        <v>3</v>
      </c>
      <c r="X30" s="368">
        <v>3</v>
      </c>
      <c r="Y30" s="368">
        <v>3</v>
      </c>
      <c r="Z30" s="368">
        <v>7</v>
      </c>
      <c r="AA30" s="368">
        <v>16</v>
      </c>
      <c r="AD30">
        <v>2010</v>
      </c>
      <c r="AF30">
        <v>1</v>
      </c>
      <c r="AL30">
        <f t="shared" si="0"/>
        <v>1</v>
      </c>
      <c r="AN30">
        <v>3000</v>
      </c>
      <c r="AO30">
        <v>5</v>
      </c>
    </row>
    <row r="31" spans="1:41" x14ac:dyDescent="0.25">
      <c r="A31" s="232">
        <v>2023</v>
      </c>
      <c r="B31" s="237">
        <v>1</v>
      </c>
      <c r="D31" s="232">
        <v>2023</v>
      </c>
      <c r="E31" s="237">
        <v>1</v>
      </c>
      <c r="F31" s="237"/>
      <c r="G31" s="232">
        <v>2023</v>
      </c>
      <c r="H31" s="237">
        <v>1</v>
      </c>
      <c r="J31" s="232">
        <v>2023</v>
      </c>
      <c r="K31" s="237">
        <v>1</v>
      </c>
      <c r="M31" s="232">
        <v>2023</v>
      </c>
      <c r="N31" s="237">
        <v>1</v>
      </c>
      <c r="O31" s="237"/>
      <c r="P31" s="232">
        <v>2023</v>
      </c>
      <c r="Q31" s="237">
        <v>1</v>
      </c>
      <c r="S31" s="232">
        <v>2023</v>
      </c>
      <c r="T31" s="237">
        <v>1</v>
      </c>
      <c r="V31" s="232">
        <v>2020</v>
      </c>
      <c r="W31" s="368">
        <v>3</v>
      </c>
      <c r="X31" s="368">
        <v>4</v>
      </c>
      <c r="Y31" s="368">
        <v>1</v>
      </c>
      <c r="Z31" s="368">
        <v>7</v>
      </c>
      <c r="AA31" s="368">
        <v>15</v>
      </c>
      <c r="AD31">
        <v>2020</v>
      </c>
      <c r="AF31">
        <v>1</v>
      </c>
      <c r="AL31">
        <f t="shared" si="0"/>
        <v>1</v>
      </c>
      <c r="AN31">
        <v>3003</v>
      </c>
      <c r="AO31">
        <v>21</v>
      </c>
    </row>
    <row r="32" spans="1:41" x14ac:dyDescent="0.25">
      <c r="A32" s="232">
        <v>3000</v>
      </c>
      <c r="B32" s="237">
        <v>1</v>
      </c>
      <c r="D32" s="232">
        <v>3000</v>
      </c>
      <c r="E32" s="237">
        <v>1</v>
      </c>
      <c r="F32" s="237"/>
      <c r="G32" s="232">
        <v>3000</v>
      </c>
      <c r="H32" s="237">
        <v>1</v>
      </c>
      <c r="J32" s="232">
        <v>3000</v>
      </c>
      <c r="K32" s="237">
        <v>1</v>
      </c>
      <c r="M32" s="232">
        <v>3000</v>
      </c>
      <c r="N32" s="237">
        <v>1</v>
      </c>
      <c r="O32" s="237"/>
      <c r="P32" s="232">
        <v>3000</v>
      </c>
      <c r="Q32" s="237">
        <v>1</v>
      </c>
      <c r="S32" s="232">
        <v>3000</v>
      </c>
      <c r="T32" s="237">
        <v>1</v>
      </c>
      <c r="V32" s="232">
        <v>2023</v>
      </c>
      <c r="W32" s="368">
        <v>1</v>
      </c>
      <c r="X32" s="368">
        <v>3</v>
      </c>
      <c r="Y32" s="368"/>
      <c r="Z32" s="368">
        <v>11</v>
      </c>
      <c r="AA32" s="368">
        <v>15</v>
      </c>
      <c r="AD32">
        <v>2023</v>
      </c>
      <c r="AF32">
        <v>1</v>
      </c>
      <c r="AL32">
        <f t="shared" si="0"/>
        <v>1</v>
      </c>
      <c r="AN32">
        <v>3100</v>
      </c>
      <c r="AO32">
        <v>5</v>
      </c>
    </row>
    <row r="33" spans="1:41" x14ac:dyDescent="0.25">
      <c r="A33" s="232">
        <v>3003</v>
      </c>
      <c r="B33" s="237">
        <v>1</v>
      </c>
      <c r="D33" s="232">
        <v>3003</v>
      </c>
      <c r="E33" s="237">
        <v>0.99163636363636354</v>
      </c>
      <c r="F33" s="237"/>
      <c r="G33" s="232">
        <v>3003</v>
      </c>
      <c r="H33" s="237">
        <v>0.99515789473684213</v>
      </c>
      <c r="J33" s="232">
        <v>3003</v>
      </c>
      <c r="K33" s="237">
        <v>0.99528205128205138</v>
      </c>
      <c r="M33" s="232">
        <v>3003</v>
      </c>
      <c r="N33" s="237">
        <v>0.99163636363636354</v>
      </c>
      <c r="O33" s="237"/>
      <c r="P33" s="232">
        <v>3003</v>
      </c>
      <c r="Q33" s="237">
        <v>0.99515789473684213</v>
      </c>
      <c r="S33" s="232">
        <v>3003</v>
      </c>
      <c r="T33" s="237">
        <v>1</v>
      </c>
      <c r="V33" s="232">
        <v>3000</v>
      </c>
      <c r="W33" s="368">
        <v>4</v>
      </c>
      <c r="X33" s="368">
        <v>10</v>
      </c>
      <c r="Y33" s="368">
        <v>5</v>
      </c>
      <c r="Z33" s="368">
        <v>14</v>
      </c>
      <c r="AA33" s="368">
        <v>33</v>
      </c>
      <c r="AD33">
        <v>3000</v>
      </c>
      <c r="AH33">
        <v>3</v>
      </c>
      <c r="AL33">
        <f t="shared" si="0"/>
        <v>3</v>
      </c>
      <c r="AN33">
        <v>3200</v>
      </c>
    </row>
    <row r="34" spans="1:41" x14ac:dyDescent="0.25">
      <c r="A34" s="232">
        <v>3100</v>
      </c>
      <c r="B34" s="237">
        <v>1</v>
      </c>
      <c r="D34" s="232">
        <v>3100</v>
      </c>
      <c r="E34" s="237">
        <v>1</v>
      </c>
      <c r="F34" s="237"/>
      <c r="G34" s="232">
        <v>3100</v>
      </c>
      <c r="H34" s="237">
        <v>1</v>
      </c>
      <c r="J34" s="232">
        <v>3100</v>
      </c>
      <c r="K34" s="237">
        <v>1</v>
      </c>
      <c r="M34" s="232">
        <v>3100</v>
      </c>
      <c r="N34" s="237">
        <v>1</v>
      </c>
      <c r="O34" s="237"/>
      <c r="P34" s="232">
        <v>3100</v>
      </c>
      <c r="Q34" s="237">
        <v>1</v>
      </c>
      <c r="S34" s="232">
        <v>3100</v>
      </c>
      <c r="T34" s="237">
        <v>1</v>
      </c>
      <c r="V34" s="232">
        <v>3003</v>
      </c>
      <c r="W34" s="368">
        <v>9</v>
      </c>
      <c r="X34" s="368">
        <v>3</v>
      </c>
      <c r="Y34" s="368">
        <v>4</v>
      </c>
      <c r="Z34" s="368">
        <v>22</v>
      </c>
      <c r="AA34" s="368">
        <v>38</v>
      </c>
      <c r="AD34">
        <v>3003</v>
      </c>
      <c r="AH34">
        <v>3</v>
      </c>
      <c r="AL34">
        <f t="shared" si="0"/>
        <v>3</v>
      </c>
      <c r="AN34">
        <v>4000</v>
      </c>
      <c r="AO34">
        <v>8</v>
      </c>
    </row>
    <row r="35" spans="1:41" x14ac:dyDescent="0.25">
      <c r="A35" s="232">
        <v>3200</v>
      </c>
      <c r="B35" s="237">
        <v>1</v>
      </c>
      <c r="D35" s="232">
        <v>3200</v>
      </c>
      <c r="E35" s="237">
        <v>1</v>
      </c>
      <c r="F35" s="237"/>
      <c r="G35" s="232">
        <v>3200</v>
      </c>
      <c r="H35" s="237">
        <v>1</v>
      </c>
      <c r="J35" s="232">
        <v>3200</v>
      </c>
      <c r="K35" s="237">
        <v>0.97857142857142854</v>
      </c>
      <c r="M35" s="232">
        <v>3200</v>
      </c>
      <c r="N35" s="237">
        <v>0.97</v>
      </c>
      <c r="O35" s="237"/>
      <c r="P35" s="232">
        <v>3200</v>
      </c>
      <c r="Q35" s="237">
        <v>1</v>
      </c>
      <c r="S35" s="232">
        <v>3200</v>
      </c>
      <c r="T35" s="237">
        <v>1</v>
      </c>
      <c r="V35" s="232">
        <v>3100</v>
      </c>
      <c r="W35" s="368">
        <v>1</v>
      </c>
      <c r="X35" s="368">
        <v>1</v>
      </c>
      <c r="Y35" s="368">
        <v>1</v>
      </c>
      <c r="Z35" s="368">
        <v>5</v>
      </c>
      <c r="AA35" s="368">
        <v>8</v>
      </c>
      <c r="AD35">
        <v>3100</v>
      </c>
      <c r="AF35">
        <v>1</v>
      </c>
      <c r="AL35">
        <f t="shared" si="0"/>
        <v>1</v>
      </c>
      <c r="AN35">
        <v>6000</v>
      </c>
      <c r="AO35">
        <v>28</v>
      </c>
    </row>
    <row r="36" spans="1:41" x14ac:dyDescent="0.25">
      <c r="A36" s="232">
        <v>4000</v>
      </c>
      <c r="B36" s="237">
        <v>1</v>
      </c>
      <c r="D36" s="232">
        <v>4000</v>
      </c>
      <c r="E36" s="237">
        <v>1</v>
      </c>
      <c r="F36" s="237"/>
      <c r="G36" s="232">
        <v>4000</v>
      </c>
      <c r="H36" s="237">
        <v>1</v>
      </c>
      <c r="J36" s="232">
        <v>4000</v>
      </c>
      <c r="K36" s="237">
        <v>0.98571428571428577</v>
      </c>
      <c r="M36" s="232">
        <v>4000</v>
      </c>
      <c r="N36" s="237">
        <v>0.98888888888888893</v>
      </c>
      <c r="O36" s="237"/>
      <c r="P36" s="232">
        <v>4000</v>
      </c>
      <c r="Q36" s="237">
        <v>1</v>
      </c>
      <c r="S36" s="232">
        <v>4000</v>
      </c>
      <c r="T36" s="237">
        <v>1</v>
      </c>
      <c r="V36" s="232">
        <v>3200</v>
      </c>
      <c r="W36" s="368">
        <v>1</v>
      </c>
      <c r="X36" s="368">
        <v>1</v>
      </c>
      <c r="Y36" s="368"/>
      <c r="Z36" s="368">
        <v>5</v>
      </c>
      <c r="AA36" s="368">
        <v>7</v>
      </c>
      <c r="AD36">
        <v>3200</v>
      </c>
      <c r="AE36">
        <v>0</v>
      </c>
      <c r="AL36">
        <f t="shared" si="0"/>
        <v>0</v>
      </c>
      <c r="AN36">
        <v>7000</v>
      </c>
      <c r="AO36">
        <v>21</v>
      </c>
    </row>
    <row r="37" spans="1:41" x14ac:dyDescent="0.25">
      <c r="A37" s="232">
        <v>6000</v>
      </c>
      <c r="B37" s="237">
        <v>1.0000000000000004</v>
      </c>
      <c r="D37" s="232">
        <v>6000</v>
      </c>
      <c r="E37" s="237">
        <v>1</v>
      </c>
      <c r="F37" s="237"/>
      <c r="G37" s="232">
        <v>6000</v>
      </c>
      <c r="H37" s="237">
        <v>1</v>
      </c>
      <c r="J37" s="232">
        <v>6000</v>
      </c>
      <c r="K37" s="237">
        <v>0.99906542056074776</v>
      </c>
      <c r="M37" s="232">
        <v>6000</v>
      </c>
      <c r="N37" s="237">
        <v>1</v>
      </c>
      <c r="O37" s="237"/>
      <c r="P37" s="232">
        <v>6000</v>
      </c>
      <c r="Q37" s="237">
        <v>1</v>
      </c>
      <c r="S37" s="232">
        <v>6000</v>
      </c>
      <c r="T37" s="237">
        <v>1</v>
      </c>
      <c r="V37" s="232">
        <v>4000</v>
      </c>
      <c r="W37" s="368"/>
      <c r="X37" s="368">
        <v>1</v>
      </c>
      <c r="Y37" s="368">
        <v>3</v>
      </c>
      <c r="Z37" s="368">
        <v>9</v>
      </c>
      <c r="AA37" s="368">
        <v>13</v>
      </c>
      <c r="AD37">
        <v>4000</v>
      </c>
      <c r="AI37">
        <v>4</v>
      </c>
      <c r="AL37">
        <f t="shared" si="0"/>
        <v>4</v>
      </c>
      <c r="AN37" t="s">
        <v>4526</v>
      </c>
      <c r="AO37">
        <v>208</v>
      </c>
    </row>
    <row r="38" spans="1:41" x14ac:dyDescent="0.25">
      <c r="A38" s="232">
        <v>7000</v>
      </c>
      <c r="B38" s="237">
        <v>0.98419999999999985</v>
      </c>
      <c r="D38" s="232">
        <v>7000</v>
      </c>
      <c r="E38" s="237">
        <v>0.97966666666666669</v>
      </c>
      <c r="F38" s="237"/>
      <c r="G38" s="232">
        <v>7000</v>
      </c>
      <c r="H38" s="237">
        <v>0.98803921568627451</v>
      </c>
      <c r="J38" s="232">
        <v>7000</v>
      </c>
      <c r="K38" s="237">
        <v>0.9880000000000001</v>
      </c>
      <c r="M38" s="232">
        <v>7000</v>
      </c>
      <c r="N38" s="237">
        <v>0.97966666666666669</v>
      </c>
      <c r="O38" s="237"/>
      <c r="P38" s="232">
        <v>7000</v>
      </c>
      <c r="Q38" s="237">
        <v>0.98803921568627451</v>
      </c>
      <c r="S38" s="232">
        <v>7000</v>
      </c>
      <c r="T38" s="237">
        <v>0.98166666666666658</v>
      </c>
      <c r="V38" s="232">
        <v>6000</v>
      </c>
      <c r="W38" s="368">
        <v>25</v>
      </c>
      <c r="X38" s="368">
        <v>24</v>
      </c>
      <c r="Y38" s="368">
        <v>19</v>
      </c>
      <c r="Z38" s="368">
        <v>39</v>
      </c>
      <c r="AA38" s="368">
        <v>107</v>
      </c>
      <c r="AD38">
        <v>6000</v>
      </c>
      <c r="AK38">
        <v>6</v>
      </c>
      <c r="AL38">
        <f t="shared" si="0"/>
        <v>6</v>
      </c>
    </row>
    <row r="39" spans="1:41" x14ac:dyDescent="0.25">
      <c r="A39" s="232" t="s">
        <v>4526</v>
      </c>
      <c r="B39" s="237">
        <v>32.845379999999999</v>
      </c>
      <c r="D39" s="232" t="s">
        <v>4526</v>
      </c>
      <c r="E39" s="237">
        <v>0.9962773841961855</v>
      </c>
      <c r="F39" s="237"/>
      <c r="G39" s="232" t="s">
        <v>4526</v>
      </c>
      <c r="H39" s="237">
        <v>0.99813615279672552</v>
      </c>
      <c r="J39" s="232" t="s">
        <v>4526</v>
      </c>
      <c r="K39" s="237">
        <v>0.9959874692874694</v>
      </c>
      <c r="M39" s="232" t="s">
        <v>4526</v>
      </c>
      <c r="N39" s="237">
        <v>0.9931438692098089</v>
      </c>
      <c r="O39" s="237"/>
      <c r="P39" s="232" t="s">
        <v>4526</v>
      </c>
      <c r="Q39" s="237">
        <v>0.99813615279672552</v>
      </c>
      <c r="S39" s="232" t="s">
        <v>4526</v>
      </c>
      <c r="T39" s="237">
        <v>0.99726723404255313</v>
      </c>
      <c r="V39" s="232">
        <v>7000</v>
      </c>
      <c r="W39" s="368">
        <v>3</v>
      </c>
      <c r="X39" s="368">
        <v>8</v>
      </c>
      <c r="Y39" s="368">
        <v>10</v>
      </c>
      <c r="Z39" s="368">
        <v>30</v>
      </c>
      <c r="AA39" s="368">
        <v>51</v>
      </c>
      <c r="AD39">
        <v>7000</v>
      </c>
      <c r="AH39">
        <v>3</v>
      </c>
      <c r="AL39">
        <f t="shared" si="0"/>
        <v>3</v>
      </c>
    </row>
    <row r="40" spans="1:41" ht="24" customHeight="1" x14ac:dyDescent="0.25">
      <c r="B40"/>
      <c r="E40"/>
      <c r="F40"/>
      <c r="H40"/>
      <c r="K40"/>
      <c r="N40"/>
      <c r="O40"/>
      <c r="Q40"/>
      <c r="T40"/>
      <c r="V40" s="232" t="s">
        <v>4526</v>
      </c>
      <c r="W40" s="237">
        <v>147</v>
      </c>
      <c r="X40" s="237">
        <v>117</v>
      </c>
      <c r="Y40" s="237">
        <v>102</v>
      </c>
      <c r="Z40" s="237">
        <v>367</v>
      </c>
      <c r="AA40" s="237">
        <v>733</v>
      </c>
      <c r="AD40" t="s">
        <v>4526</v>
      </c>
      <c r="AE40">
        <v>0</v>
      </c>
      <c r="AF40">
        <v>365</v>
      </c>
      <c r="AG40">
        <v>178</v>
      </c>
      <c r="AH40">
        <v>849</v>
      </c>
      <c r="AI40">
        <v>104</v>
      </c>
      <c r="AJ40">
        <v>490</v>
      </c>
      <c r="AK40">
        <v>834</v>
      </c>
      <c r="AL40">
        <f t="shared" si="0"/>
        <v>849</v>
      </c>
    </row>
    <row r="41" spans="1:41" x14ac:dyDescent="0.25">
      <c r="A41" t="s">
        <v>8</v>
      </c>
      <c r="B41" t="s">
        <v>10</v>
      </c>
      <c r="E41"/>
      <c r="F41"/>
      <c r="H41"/>
      <c r="K41"/>
      <c r="N41"/>
      <c r="O41"/>
      <c r="Q41"/>
      <c r="T41"/>
      <c r="W41"/>
    </row>
    <row r="42" spans="1:41" x14ac:dyDescent="0.25">
      <c r="A42">
        <v>10</v>
      </c>
      <c r="B42" t="s">
        <v>73</v>
      </c>
      <c r="E42"/>
      <c r="F42"/>
      <c r="H42"/>
      <c r="K42"/>
      <c r="N42"/>
      <c r="O42"/>
      <c r="Q42"/>
      <c r="T42"/>
      <c r="W42"/>
    </row>
    <row r="43" spans="1:41" x14ac:dyDescent="0.25">
      <c r="A43">
        <v>11</v>
      </c>
      <c r="B43" t="s">
        <v>172</v>
      </c>
      <c r="E43"/>
      <c r="F43"/>
      <c r="H43"/>
      <c r="K43"/>
      <c r="N43"/>
      <c r="O43"/>
      <c r="Q43"/>
      <c r="T43"/>
      <c r="W43"/>
    </row>
    <row r="44" spans="1:41" x14ac:dyDescent="0.25">
      <c r="A44">
        <v>12</v>
      </c>
      <c r="B44" t="s">
        <v>240</v>
      </c>
      <c r="E44"/>
      <c r="F44"/>
      <c r="H44"/>
      <c r="K44"/>
      <c r="N44"/>
      <c r="O44"/>
      <c r="Q44"/>
      <c r="T44"/>
      <c r="W44"/>
    </row>
    <row r="45" spans="1:41" x14ac:dyDescent="0.25">
      <c r="A45">
        <v>20</v>
      </c>
      <c r="B45" t="s">
        <v>294</v>
      </c>
      <c r="E45"/>
      <c r="F45"/>
      <c r="H45"/>
      <c r="K45"/>
      <c r="N45"/>
      <c r="O45"/>
      <c r="Q45"/>
      <c r="T45"/>
      <c r="W45"/>
    </row>
    <row r="46" spans="1:41" x14ac:dyDescent="0.25">
      <c r="A46">
        <v>30</v>
      </c>
      <c r="B46" t="s">
        <v>470</v>
      </c>
      <c r="E46"/>
      <c r="F46"/>
      <c r="H46"/>
      <c r="K46"/>
      <c r="N46"/>
      <c r="O46"/>
      <c r="Q46"/>
      <c r="T46"/>
      <c r="W46"/>
    </row>
    <row r="47" spans="1:41" x14ac:dyDescent="0.25">
      <c r="A47">
        <v>37</v>
      </c>
      <c r="B47" t="s">
        <v>691</v>
      </c>
      <c r="E47"/>
      <c r="F47"/>
      <c r="H47"/>
      <c r="K47"/>
      <c r="N47"/>
      <c r="O47"/>
      <c r="Q47"/>
      <c r="T47"/>
      <c r="W47"/>
    </row>
    <row r="48" spans="1:41" x14ac:dyDescent="0.25">
      <c r="A48">
        <v>38</v>
      </c>
      <c r="B48" t="s">
        <v>833</v>
      </c>
      <c r="E48"/>
      <c r="F48"/>
      <c r="H48"/>
      <c r="K48"/>
      <c r="N48"/>
      <c r="O48"/>
      <c r="Q48"/>
      <c r="T48"/>
      <c r="W48"/>
    </row>
    <row r="49" spans="1:23" x14ac:dyDescent="0.25">
      <c r="A49">
        <v>50</v>
      </c>
      <c r="B49" t="s">
        <v>929</v>
      </c>
      <c r="E49"/>
      <c r="F49"/>
      <c r="H49"/>
      <c r="K49"/>
      <c r="N49"/>
      <c r="O49"/>
      <c r="Q49"/>
      <c r="T49"/>
      <c r="W49"/>
    </row>
    <row r="50" spans="1:23" x14ac:dyDescent="0.25">
      <c r="A50">
        <v>60</v>
      </c>
      <c r="B50" t="s">
        <v>995</v>
      </c>
      <c r="E50"/>
      <c r="F50"/>
      <c r="H50"/>
      <c r="K50"/>
      <c r="N50"/>
      <c r="O50"/>
      <c r="Q50"/>
      <c r="T50"/>
      <c r="W50"/>
    </row>
    <row r="51" spans="1:23" x14ac:dyDescent="0.25">
      <c r="A51">
        <v>71</v>
      </c>
      <c r="B51" t="s">
        <v>1142</v>
      </c>
    </row>
    <row r="52" spans="1:23" x14ac:dyDescent="0.25">
      <c r="A52">
        <v>72</v>
      </c>
      <c r="B52" t="s">
        <v>1291</v>
      </c>
    </row>
    <row r="53" spans="1:23" x14ac:dyDescent="0.25">
      <c r="A53">
        <v>73</v>
      </c>
      <c r="B53" t="s">
        <v>1389</v>
      </c>
    </row>
    <row r="54" spans="1:23" x14ac:dyDescent="0.25">
      <c r="A54">
        <v>100</v>
      </c>
      <c r="B54" t="s">
        <v>1526</v>
      </c>
    </row>
    <row r="55" spans="1:23" x14ac:dyDescent="0.25">
      <c r="A55">
        <v>103</v>
      </c>
      <c r="B55" t="s">
        <v>1557</v>
      </c>
    </row>
    <row r="56" spans="1:23" x14ac:dyDescent="0.25">
      <c r="A56">
        <v>104</v>
      </c>
      <c r="B56" t="s">
        <v>1625</v>
      </c>
    </row>
    <row r="57" spans="1:23" x14ac:dyDescent="0.25">
      <c r="A57">
        <v>105</v>
      </c>
      <c r="B57" t="s">
        <v>1690</v>
      </c>
    </row>
    <row r="58" spans="1:23" x14ac:dyDescent="0.25">
      <c r="A58">
        <v>111</v>
      </c>
      <c r="B58" t="s">
        <v>1786</v>
      </c>
    </row>
    <row r="59" spans="1:23" x14ac:dyDescent="0.25">
      <c r="A59">
        <v>117</v>
      </c>
      <c r="B59" t="s">
        <v>1858</v>
      </c>
    </row>
    <row r="60" spans="1:23" x14ac:dyDescent="0.25">
      <c r="A60">
        <v>130</v>
      </c>
      <c r="B60" t="s">
        <v>1963</v>
      </c>
    </row>
    <row r="61" spans="1:23" x14ac:dyDescent="0.25">
      <c r="A61">
        <v>141</v>
      </c>
      <c r="B61" t="s">
        <v>2077</v>
      </c>
    </row>
    <row r="62" spans="1:23" x14ac:dyDescent="0.25">
      <c r="A62">
        <v>142</v>
      </c>
      <c r="B62" t="s">
        <v>2307</v>
      </c>
    </row>
    <row r="63" spans="1:23" x14ac:dyDescent="0.25">
      <c r="A63">
        <v>1000</v>
      </c>
      <c r="B63" t="s">
        <v>2416</v>
      </c>
    </row>
    <row r="64" spans="1:23" x14ac:dyDescent="0.25">
      <c r="A64">
        <v>2000</v>
      </c>
      <c r="B64" t="s">
        <v>2745</v>
      </c>
    </row>
    <row r="65" spans="1:2" x14ac:dyDescent="0.25">
      <c r="A65">
        <v>2010</v>
      </c>
      <c r="B65" t="s">
        <v>2840</v>
      </c>
    </row>
    <row r="66" spans="1:2" x14ac:dyDescent="0.25">
      <c r="A66">
        <v>2020</v>
      </c>
      <c r="B66" t="s">
        <v>2934</v>
      </c>
    </row>
    <row r="67" spans="1:2" x14ac:dyDescent="0.25">
      <c r="A67">
        <v>2023</v>
      </c>
      <c r="B67" t="s">
        <v>3056</v>
      </c>
    </row>
    <row r="68" spans="1:2" x14ac:dyDescent="0.25">
      <c r="A68">
        <v>3000</v>
      </c>
      <c r="B68" t="s">
        <v>3161</v>
      </c>
    </row>
    <row r="69" spans="1:2" x14ac:dyDescent="0.25">
      <c r="A69">
        <v>3003</v>
      </c>
      <c r="B69" t="s">
        <v>3316</v>
      </c>
    </row>
    <row r="70" spans="1:2" x14ac:dyDescent="0.25">
      <c r="A70">
        <v>3100</v>
      </c>
      <c r="B70" t="s">
        <v>3541</v>
      </c>
    </row>
    <row r="71" spans="1:2" x14ac:dyDescent="0.25">
      <c r="A71">
        <v>3200</v>
      </c>
      <c r="B71" t="s">
        <v>3599</v>
      </c>
    </row>
    <row r="72" spans="1:2" x14ac:dyDescent="0.25">
      <c r="A72">
        <v>4000</v>
      </c>
      <c r="B72" t="s">
        <v>3646</v>
      </c>
    </row>
    <row r="73" spans="1:2" x14ac:dyDescent="0.25">
      <c r="A73">
        <v>6000</v>
      </c>
      <c r="B73" t="s">
        <v>3728</v>
      </c>
    </row>
    <row r="74" spans="1:2" x14ac:dyDescent="0.25">
      <c r="A74">
        <v>7000</v>
      </c>
      <c r="B74" t="s">
        <v>4209</v>
      </c>
    </row>
    <row r="75" spans="1:2" x14ac:dyDescent="0.25">
      <c r="B75"/>
    </row>
    <row r="76" spans="1:2" x14ac:dyDescent="0.25">
      <c r="B76"/>
    </row>
    <row r="77" spans="1:2" x14ac:dyDescent="0.25">
      <c r="B77"/>
    </row>
    <row r="78" spans="1:2" x14ac:dyDescent="0.25">
      <c r="B78"/>
    </row>
    <row r="79" spans="1:2" x14ac:dyDescent="0.25">
      <c r="B79"/>
    </row>
    <row r="80" spans="1: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sheetData>
  <autoFilter ref="AD6:AL40" xr:uid="{AE547616-9ECA-4006-8F16-7B762DBF7628}"/>
  <mergeCells count="15">
    <mergeCell ref="P1:Q1"/>
    <mergeCell ref="P2:Q2"/>
    <mergeCell ref="V1:W1"/>
    <mergeCell ref="V2:W2"/>
    <mergeCell ref="A1:B1"/>
    <mergeCell ref="A2:B2"/>
    <mergeCell ref="G1:H1"/>
    <mergeCell ref="G2:H2"/>
    <mergeCell ref="M1:N1"/>
    <mergeCell ref="J1:K1"/>
    <mergeCell ref="J2:K2"/>
    <mergeCell ref="D1:E1"/>
    <mergeCell ref="D2:E2"/>
    <mergeCell ref="S1:T1"/>
    <mergeCell ref="S2:T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E5BE6-0A6B-4303-BD74-E527B4B2440F}">
  <sheetPr>
    <tabColor theme="4" tint="0.39997558519241921"/>
  </sheetPr>
  <dimension ref="A1:W54"/>
  <sheetViews>
    <sheetView showGridLines="0" showRowColHeaders="0" zoomScale="68" zoomScaleNormal="100" workbookViewId="0"/>
  </sheetViews>
  <sheetFormatPr baseColWidth="10" defaultColWidth="11.42578125" defaultRowHeight="15" x14ac:dyDescent="0.25"/>
  <cols>
    <col min="1" max="1" width="27.28515625" style="242" customWidth="1"/>
    <col min="2" max="2" width="5.140625" style="242" customWidth="1"/>
    <col min="3" max="3" width="15.28515625" style="242" customWidth="1"/>
    <col min="4" max="4" width="125.28515625" style="242" customWidth="1"/>
    <col min="5" max="5" width="6" style="242" customWidth="1"/>
    <col min="6" max="16384" width="11.42578125" style="242"/>
  </cols>
  <sheetData>
    <row r="1" spans="1:23" ht="69" customHeight="1" thickBot="1" x14ac:dyDescent="0.3"/>
    <row r="2" spans="1:23" ht="18" customHeight="1" thickBot="1" x14ac:dyDescent="0.3">
      <c r="B2" s="244"/>
      <c r="C2" s="245"/>
      <c r="D2" s="245"/>
      <c r="E2" s="247"/>
    </row>
    <row r="3" spans="1:23" ht="36" customHeight="1" thickBot="1" x14ac:dyDescent="0.3">
      <c r="B3" s="248"/>
      <c r="C3" s="521" t="s">
        <v>4611</v>
      </c>
      <c r="D3" s="522"/>
      <c r="E3" s="249"/>
    </row>
    <row r="4" spans="1:23" ht="7.5" customHeight="1" thickBot="1" x14ac:dyDescent="0.3">
      <c r="B4" s="248"/>
      <c r="E4" s="249"/>
    </row>
    <row r="5" spans="1:23" ht="32.25" customHeight="1" thickBot="1" x14ac:dyDescent="0.5">
      <c r="B5" s="248"/>
      <c r="C5" s="371" t="s">
        <v>4552</v>
      </c>
      <c r="D5" s="372" t="s">
        <v>4612</v>
      </c>
      <c r="E5" s="249"/>
    </row>
    <row r="6" spans="1:23" ht="7.5" customHeight="1" thickBot="1" x14ac:dyDescent="0.3">
      <c r="B6" s="248"/>
      <c r="C6" s="373"/>
      <c r="D6" s="374"/>
      <c r="E6" s="249"/>
    </row>
    <row r="7" spans="1:23" s="263" customFormat="1" ht="54.75" customHeight="1" thickBot="1" x14ac:dyDescent="0.3">
      <c r="A7" s="375" t="s">
        <v>4613</v>
      </c>
      <c r="B7" s="248"/>
      <c r="C7" s="376">
        <v>130</v>
      </c>
      <c r="D7" s="377" t="str">
        <f>VLOOKUP('Interpretación '!C7,'ind '!$A$42:$B$74,2,0)</f>
        <v>Dirección  Financiera</v>
      </c>
      <c r="E7" s="265"/>
    </row>
    <row r="8" spans="1:23" ht="7.5" customHeight="1" thickBot="1" x14ac:dyDescent="0.3">
      <c r="B8" s="248"/>
      <c r="E8" s="249"/>
    </row>
    <row r="9" spans="1:23" s="270" customFormat="1" ht="22.5" customHeight="1" thickBot="1" x14ac:dyDescent="0.3">
      <c r="B9" s="271"/>
      <c r="C9" s="378">
        <f>VLOOKUP(C7,RANKING!C15:K47,3,0)</f>
        <v>1</v>
      </c>
      <c r="D9" s="379" t="s">
        <v>4857</v>
      </c>
      <c r="E9" s="276"/>
    </row>
    <row r="10" spans="1:23" s="270" customFormat="1" ht="6" customHeight="1" thickBot="1" x14ac:dyDescent="0.3">
      <c r="B10" s="271"/>
      <c r="C10" s="380"/>
      <c r="D10" s="380"/>
      <c r="E10" s="276"/>
    </row>
    <row r="11" spans="1:23" s="270" customFormat="1" ht="36.75" customHeight="1" thickBot="1" x14ac:dyDescent="0.3">
      <c r="B11" s="271"/>
      <c r="C11" s="523" t="str">
        <f>VLOOKUP(C7,RANKING!C15:R47,10,0)</f>
        <v>La ficha de la Dirección  Financiera ejecutó al 100,00% las actividades programadas para el cuarto trimestre del año en su Plan de Acción.</v>
      </c>
      <c r="D11" s="524"/>
      <c r="E11" s="276"/>
    </row>
    <row r="12" spans="1:23" s="270" customFormat="1" ht="7.5" customHeight="1" thickBot="1" x14ac:dyDescent="0.3">
      <c r="B12" s="271"/>
      <c r="E12" s="276"/>
    </row>
    <row r="13" spans="1:23" s="270" customFormat="1" ht="19.5" customHeight="1" thickBot="1" x14ac:dyDescent="0.3">
      <c r="B13" s="271"/>
      <c r="C13" s="378">
        <f>VLOOKUP(C7,RANKING!C15:K47,4,0)</f>
        <v>0.98152173913043494</v>
      </c>
      <c r="D13" s="379" t="s">
        <v>4858</v>
      </c>
      <c r="E13" s="282"/>
      <c r="F13" s="283"/>
      <c r="G13" s="283"/>
      <c r="H13" s="283"/>
      <c r="I13" s="283"/>
      <c r="J13" s="283"/>
      <c r="K13" s="283"/>
      <c r="L13" s="283"/>
      <c r="M13" s="283"/>
      <c r="N13" s="283"/>
      <c r="O13" s="283"/>
      <c r="P13" s="283"/>
      <c r="Q13" s="283"/>
      <c r="R13" s="283"/>
      <c r="S13" s="283"/>
      <c r="T13" s="283"/>
      <c r="U13" s="283"/>
      <c r="V13" s="283"/>
      <c r="W13" s="283"/>
    </row>
    <row r="14" spans="1:23" s="270" customFormat="1" ht="10.5" customHeight="1" thickBot="1" x14ac:dyDescent="0.3">
      <c r="B14" s="271"/>
      <c r="C14" s="380"/>
      <c r="D14" s="380"/>
      <c r="E14" s="276"/>
    </row>
    <row r="15" spans="1:23" s="270" customFormat="1" ht="36.75" customHeight="1" thickBot="1" x14ac:dyDescent="0.3">
      <c r="B15" s="271"/>
      <c r="C15" s="519" t="str">
        <f>VLOOKUP(C7,RANKING!C15:R47,11,0)</f>
        <v>La ficha de la Dirección  Financiera ejecutó al 98,15% las actividades dentro de las fechas establecidas para su ejecución y/o presentó las evidencias en  el corte correspondiente</v>
      </c>
      <c r="D15" s="520"/>
      <c r="E15" s="276"/>
    </row>
    <row r="16" spans="1:23" s="270" customFormat="1" ht="7.5" customHeight="1" thickBot="1" x14ac:dyDescent="0.3">
      <c r="B16" s="271"/>
      <c r="E16" s="276"/>
    </row>
    <row r="17" spans="2:5" s="270" customFormat="1" ht="30.75" customHeight="1" thickBot="1" x14ac:dyDescent="0.3">
      <c r="B17" s="271"/>
      <c r="C17" s="378">
        <f>VLOOKUP(C7,RANKING!C15:K47,5,0)</f>
        <v>1</v>
      </c>
      <c r="D17" s="379" t="s">
        <v>4859</v>
      </c>
      <c r="E17" s="276"/>
    </row>
    <row r="18" spans="2:5" s="270" customFormat="1" ht="7.5" customHeight="1" thickBot="1" x14ac:dyDescent="0.3">
      <c r="B18" s="271"/>
      <c r="C18" s="380"/>
      <c r="D18" s="380"/>
      <c r="E18" s="276"/>
    </row>
    <row r="19" spans="2:5" s="270" customFormat="1" ht="36.75" customHeight="1" thickBot="1" x14ac:dyDescent="0.3">
      <c r="B19" s="271"/>
      <c r="C19" s="519" t="str">
        <f>IF(C17="NP","La ficha no tiene actividades compartidas",VLOOKUP(C7,RANKING!C15:R47,12,0))</f>
        <v xml:space="preserve">La ficha del Dirección  Financiera ejecutó al 100,00% las actividades programadas en otras fichas </v>
      </c>
      <c r="D19" s="520"/>
      <c r="E19" s="276"/>
    </row>
    <row r="20" spans="2:5" s="270" customFormat="1" ht="7.5" customHeight="1" thickBot="1" x14ac:dyDescent="0.3">
      <c r="B20" s="271"/>
      <c r="E20" s="276"/>
    </row>
    <row r="21" spans="2:5" s="270" customFormat="1" ht="30.75" customHeight="1" thickBot="1" x14ac:dyDescent="0.3">
      <c r="B21" s="271"/>
      <c r="C21" s="378">
        <f>VLOOKUP(C7,RANKING!C15:K47,6,0)</f>
        <v>1</v>
      </c>
      <c r="D21" s="379" t="s">
        <v>4860</v>
      </c>
      <c r="E21" s="276"/>
    </row>
    <row r="22" spans="2:5" s="270" customFormat="1" ht="7.5" customHeight="1" thickBot="1" x14ac:dyDescent="0.3">
      <c r="B22" s="271"/>
      <c r="C22" s="380"/>
      <c r="D22" s="380"/>
      <c r="E22" s="276"/>
    </row>
    <row r="23" spans="2:5" s="270" customFormat="1" ht="36.75" customHeight="1" thickBot="1" x14ac:dyDescent="0.3">
      <c r="B23" s="271"/>
      <c r="C23" s="519" t="str">
        <f>IF(C21="NP","La ficha no tiene actividades compartidas",VLOOKUP(C7,RANKING!C15:R47,13,0))</f>
        <v>La ficha del Dirección  Financiera logró una eficiencia del 100,00% por ejecutar las actividades compartidas en otras fichas, dentro de las fechas establecidas para su ejecución y/o presentar las evidencias en el corte correspondiente</v>
      </c>
      <c r="D23" s="520"/>
      <c r="E23" s="276"/>
    </row>
    <row r="24" spans="2:5" s="270" customFormat="1" ht="7.5" customHeight="1" thickBot="1" x14ac:dyDescent="0.3">
      <c r="B24" s="271"/>
      <c r="E24" s="276"/>
    </row>
    <row r="25" spans="2:5" s="270" customFormat="1" ht="30.75" customHeight="1" thickBot="1" x14ac:dyDescent="0.3">
      <c r="B25" s="271"/>
      <c r="C25" s="381">
        <f>VLOOKUP(C7,RANKING!C15:K47,7,0)</f>
        <v>1</v>
      </c>
      <c r="D25" s="379" t="s">
        <v>4563</v>
      </c>
      <c r="E25" s="276"/>
    </row>
    <row r="26" spans="2:5" s="270" customFormat="1" ht="7.5" customHeight="1" thickBot="1" x14ac:dyDescent="0.3">
      <c r="B26" s="271"/>
      <c r="C26" s="380"/>
      <c r="D26" s="380"/>
      <c r="E26" s="276"/>
    </row>
    <row r="27" spans="2:5" s="270" customFormat="1" ht="36.75" customHeight="1" thickBot="1" x14ac:dyDescent="0.3">
      <c r="B27" s="271"/>
      <c r="C27" s="519" t="str">
        <f>VLOOKUP(C7,RANKING!C15:R47,14,0)</f>
        <v>El Dirección  Financiera presentó avances en sus actividades que le permitió alcanzar un eficacia total del plan del  100,00%</v>
      </c>
      <c r="D27" s="520"/>
      <c r="E27" s="276"/>
    </row>
    <row r="28" spans="2:5" s="270" customFormat="1" ht="7.5" customHeight="1" thickBot="1" x14ac:dyDescent="0.3">
      <c r="B28" s="271"/>
      <c r="E28" s="276"/>
    </row>
    <row r="29" spans="2:5" s="270" customFormat="1" ht="27" customHeight="1" thickBot="1" x14ac:dyDescent="0.3">
      <c r="B29" s="271"/>
      <c r="C29" s="381">
        <f>VLOOKUP(C7,RANKING!C15:K47,8,0)</f>
        <v>0.98150000000000004</v>
      </c>
      <c r="D29" s="379" t="s">
        <v>4856</v>
      </c>
      <c r="E29" s="276"/>
    </row>
    <row r="30" spans="2:5" s="270" customFormat="1" ht="7.5" customHeight="1" thickBot="1" x14ac:dyDescent="0.3">
      <c r="B30" s="271"/>
      <c r="C30" s="380"/>
      <c r="D30" s="380"/>
      <c r="E30" s="276"/>
    </row>
    <row r="31" spans="2:5" s="270" customFormat="1" ht="35.25" customHeight="1" thickBot="1" x14ac:dyDescent="0.3">
      <c r="B31" s="271"/>
      <c r="C31" s="519" t="str">
        <f>VLOOKUP(C7,RANKING!C15:R47,15,0)</f>
        <v>La ficha del Dirección  Financiera logró una eficiencia del 100,00% por ejecutar sus actividades, dentro de las fechas establecidas para su ejecución y/o presentar las evidencias en el corte correspondiente</v>
      </c>
      <c r="D31" s="520"/>
      <c r="E31" s="276"/>
    </row>
    <row r="32" spans="2:5" s="270" customFormat="1" ht="7.5" customHeight="1" thickBot="1" x14ac:dyDescent="0.3">
      <c r="B32" s="271"/>
      <c r="E32" s="276"/>
    </row>
    <row r="33" spans="2:5" s="270" customFormat="1" ht="30.75" customHeight="1" thickBot="1" x14ac:dyDescent="0.3">
      <c r="B33" s="271"/>
      <c r="C33" s="381">
        <f>VLOOKUP(C7,RANKING!C15:K47,9,0)</f>
        <v>1</v>
      </c>
      <c r="D33" s="382" t="s">
        <v>4564</v>
      </c>
      <c r="E33" s="276"/>
    </row>
    <row r="34" spans="2:5" s="270" customFormat="1" ht="7.5" customHeight="1" thickBot="1" x14ac:dyDescent="0.3">
      <c r="B34" s="271"/>
      <c r="C34" s="380"/>
      <c r="D34" s="380"/>
      <c r="E34" s="276"/>
    </row>
    <row r="35" spans="2:5" s="270" customFormat="1" ht="36.75" customHeight="1" thickBot="1" x14ac:dyDescent="0.3">
      <c r="B35" s="271"/>
      <c r="C35" s="519" t="str">
        <f>VLOOKUP(C7,RANKING!C15:R47,16,0)</f>
        <v>La ficha del Dirección  Financiera logró una eficacia de productos del 100,00%</v>
      </c>
      <c r="D35" s="520"/>
      <c r="E35" s="276"/>
    </row>
    <row r="36" spans="2:5" s="270" customFormat="1" ht="19.5" customHeight="1" thickBot="1" x14ac:dyDescent="0.3">
      <c r="B36" s="383"/>
      <c r="C36" s="384"/>
      <c r="D36" s="384"/>
      <c r="E36" s="385"/>
    </row>
    <row r="37" spans="2:5" s="270" customFormat="1" ht="71.25" customHeight="1" x14ac:dyDescent="0.25"/>
    <row r="38" spans="2:5" s="270" customFormat="1" ht="71.25" customHeight="1" x14ac:dyDescent="0.25"/>
    <row r="39" spans="2:5" s="270" customFormat="1" ht="71.25" customHeight="1" x14ac:dyDescent="0.25"/>
    <row r="40" spans="2:5" s="270" customFormat="1" ht="71.25" customHeight="1" x14ac:dyDescent="0.25"/>
    <row r="41" spans="2:5" s="270" customFormat="1" ht="71.25" customHeight="1" x14ac:dyDescent="0.25"/>
    <row r="42" spans="2:5" s="270" customFormat="1" ht="71.25" customHeight="1" x14ac:dyDescent="0.25"/>
    <row r="43" spans="2:5" s="270" customFormat="1" ht="71.25" customHeight="1" x14ac:dyDescent="0.25"/>
    <row r="44" spans="2:5" s="270" customFormat="1" ht="71.25" customHeight="1" x14ac:dyDescent="0.25"/>
    <row r="45" spans="2:5" s="270" customFormat="1" ht="71.25" customHeight="1" x14ac:dyDescent="0.25"/>
    <row r="46" spans="2:5" s="270" customFormat="1" ht="71.25" customHeight="1" x14ac:dyDescent="0.25"/>
    <row r="47" spans="2:5" ht="71.25" customHeight="1" x14ac:dyDescent="0.25"/>
    <row r="54" ht="9.75" customHeight="1" x14ac:dyDescent="0.25"/>
  </sheetData>
  <sheetProtection sheet="1" autoFilter="0"/>
  <mergeCells count="8">
    <mergeCell ref="C35:D35"/>
    <mergeCell ref="C3:D3"/>
    <mergeCell ref="C11:D11"/>
    <mergeCell ref="C15:D15"/>
    <mergeCell ref="C19:D19"/>
    <mergeCell ref="C23:D23"/>
    <mergeCell ref="C27:D27"/>
    <mergeCell ref="C31:D31"/>
  </mergeCells>
  <conditionalFormatting sqref="C9">
    <cfRule type="cellIs" dxfId="1679" priority="10" operator="between">
      <formula>0.9</formula>
      <formula>1</formula>
    </cfRule>
    <cfRule type="cellIs" dxfId="1678" priority="11" operator="between">
      <formula>0.8</formula>
      <formula>0.899</formula>
    </cfRule>
    <cfRule type="cellIs" dxfId="1677" priority="12" operator="between">
      <formula>0</formula>
      <formula>0.799</formula>
    </cfRule>
  </conditionalFormatting>
  <conditionalFormatting sqref="C13">
    <cfRule type="cellIs" dxfId="1676" priority="7" operator="between">
      <formula>0.9</formula>
      <formula>1</formula>
    </cfRule>
    <cfRule type="cellIs" dxfId="1675" priority="8" operator="between">
      <formula>0.8</formula>
      <formula>0.899</formula>
    </cfRule>
    <cfRule type="cellIs" dxfId="1674" priority="9" operator="between">
      <formula>0</formula>
      <formula>0.799</formula>
    </cfRule>
  </conditionalFormatting>
  <conditionalFormatting sqref="C17">
    <cfRule type="cellIs" dxfId="1673" priority="4" operator="between">
      <formula>0.9</formula>
      <formula>1</formula>
    </cfRule>
    <cfRule type="cellIs" dxfId="1672" priority="5" operator="between">
      <formula>0.8</formula>
      <formula>0.899</formula>
    </cfRule>
    <cfRule type="cellIs" dxfId="1671" priority="6" operator="between">
      <formula>0</formula>
      <formula>0.799</formula>
    </cfRule>
  </conditionalFormatting>
  <conditionalFormatting sqref="C21">
    <cfRule type="cellIs" dxfId="1670" priority="1" operator="between">
      <formula>0.9</formula>
      <formula>1</formula>
    </cfRule>
    <cfRule type="cellIs" dxfId="1669" priority="2" operator="between">
      <formula>0.8</formula>
      <formula>0.899</formula>
    </cfRule>
    <cfRule type="cellIs" dxfId="1668" priority="3" operator="between">
      <formula>0</formula>
      <formula>0.799</formula>
    </cfRule>
  </conditionalFormatting>
  <dataValidations disablePrompts="1" count="1">
    <dataValidation type="list" allowBlank="1" showInputMessage="1" showErrorMessage="1" sqref="C7" xr:uid="{DB97D244-CA92-4024-9217-E9378B458DEB}">
      <formula1>Codfichas</formula1>
    </dataValidation>
  </dataValidation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D2FA3-9944-4512-B7AC-E6CC9D0D872A}">
  <sheetPr>
    <tabColor theme="4" tint="0.59999389629810485"/>
  </sheetPr>
  <dimension ref="A1:WXN1165"/>
  <sheetViews>
    <sheetView showGridLines="0" tabSelected="1" zoomScale="83" zoomScaleNormal="70" workbookViewId="0">
      <selection activeCell="A9" sqref="A9"/>
    </sheetView>
  </sheetViews>
  <sheetFormatPr baseColWidth="10" defaultColWidth="9.140625" defaultRowHeight="42" customHeight="1" x14ac:dyDescent="0.25"/>
  <cols>
    <col min="1" max="7" width="14.5703125" style="3" customWidth="1"/>
    <col min="8" max="16" width="38.28515625" style="420" customWidth="1"/>
    <col min="17" max="18" width="16.5703125" style="109" customWidth="1"/>
    <col min="19" max="19" width="16.5703125" style="430" customWidth="1"/>
    <col min="20" max="21" width="16.5703125" style="420" customWidth="1"/>
    <col min="22" max="23" width="16.5703125" style="162" customWidth="1"/>
    <col min="24" max="24" width="28.5703125" style="420" customWidth="1"/>
    <col min="25" max="25" width="20.7109375" style="9" customWidth="1"/>
    <col min="26" max="26" width="23.42578125" style="109" customWidth="1"/>
    <col min="27" max="27" width="27.5703125" style="9" customWidth="1"/>
    <col min="28" max="28" width="45.5703125" style="7" customWidth="1"/>
    <col min="29" max="29" width="15" style="109" customWidth="1"/>
    <col min="30" max="30" width="55.85546875" style="9" customWidth="1"/>
    <col min="31" max="31" width="17.42578125" style="7" customWidth="1"/>
    <col min="32" max="32" width="17.28515625" style="9" customWidth="1"/>
    <col min="33" max="33" width="17.28515625" style="5" customWidth="1"/>
    <col min="34" max="16384" width="9.140625" style="1"/>
  </cols>
  <sheetData>
    <row r="1" spans="1:33" ht="24.75" customHeight="1" x14ac:dyDescent="0.25">
      <c r="H1" s="413"/>
      <c r="I1" s="413"/>
      <c r="J1" s="413"/>
      <c r="K1" s="413"/>
      <c r="L1" s="413"/>
      <c r="M1" s="413"/>
      <c r="N1" s="413"/>
      <c r="O1" s="413"/>
      <c r="P1" s="413"/>
      <c r="Q1" s="5"/>
      <c r="R1" s="5"/>
      <c r="S1" s="424"/>
      <c r="T1" s="413"/>
      <c r="U1" s="413"/>
      <c r="V1" s="8"/>
      <c r="W1" s="8"/>
      <c r="X1" s="413"/>
      <c r="Z1" s="5"/>
      <c r="AC1" s="5"/>
    </row>
    <row r="2" spans="1:33" ht="24.75" customHeight="1" x14ac:dyDescent="0.25">
      <c r="H2" s="413"/>
      <c r="I2" s="413"/>
      <c r="J2" s="413"/>
      <c r="K2" s="413"/>
      <c r="L2" s="413"/>
      <c r="M2" s="413"/>
      <c r="N2" s="413"/>
      <c r="O2" s="413"/>
      <c r="P2" s="413"/>
      <c r="Q2" s="5"/>
      <c r="R2" s="5"/>
      <c r="S2" s="424"/>
      <c r="T2" s="413"/>
      <c r="U2" s="413"/>
      <c r="V2" s="8"/>
      <c r="W2" s="8"/>
      <c r="X2" s="413"/>
      <c r="Z2" s="5"/>
      <c r="AC2" s="5"/>
    </row>
    <row r="3" spans="1:33" ht="48" customHeight="1" x14ac:dyDescent="0.25">
      <c r="A3" s="369"/>
      <c r="B3" s="369"/>
      <c r="C3" s="369"/>
      <c r="D3" s="421" t="s">
        <v>4853</v>
      </c>
      <c r="E3" s="369"/>
      <c r="F3" s="369"/>
      <c r="G3" s="369"/>
      <c r="H3" s="414"/>
      <c r="I3" s="414"/>
      <c r="J3" s="414"/>
      <c r="K3" s="414"/>
      <c r="L3" s="414"/>
      <c r="M3" s="414"/>
      <c r="N3" s="414"/>
      <c r="O3" s="414"/>
      <c r="P3" s="414"/>
      <c r="Q3" s="15"/>
      <c r="R3" s="15"/>
      <c r="S3" s="425"/>
      <c r="T3" s="414"/>
      <c r="U3" s="414"/>
      <c r="V3" s="409"/>
      <c r="W3" s="409"/>
      <c r="X3" s="414"/>
      <c r="Y3" s="13"/>
      <c r="Z3" s="15"/>
      <c r="AA3" s="13"/>
      <c r="AB3" s="17"/>
      <c r="AC3" s="15"/>
      <c r="AD3" s="17"/>
      <c r="AE3" s="17"/>
      <c r="AF3" s="13"/>
      <c r="AG3" s="15"/>
    </row>
    <row r="4" spans="1:33" ht="9.75" customHeight="1" x14ac:dyDescent="0.25">
      <c r="A4" s="369"/>
      <c r="B4" s="369"/>
      <c r="C4" s="369"/>
      <c r="D4" s="369"/>
      <c r="E4" s="369"/>
      <c r="F4" s="369"/>
      <c r="G4" s="369"/>
      <c r="H4" s="414"/>
      <c r="I4" s="414"/>
      <c r="J4" s="414"/>
      <c r="K4" s="414"/>
      <c r="L4" s="414"/>
      <c r="M4" s="414"/>
      <c r="N4" s="414"/>
      <c r="O4" s="414"/>
      <c r="P4" s="414"/>
      <c r="Q4" s="15"/>
      <c r="R4" s="15"/>
      <c r="S4" s="425"/>
      <c r="T4" s="414"/>
      <c r="U4" s="414"/>
      <c r="V4" s="409"/>
      <c r="W4" s="409"/>
      <c r="X4" s="414"/>
      <c r="Y4" s="13"/>
      <c r="Z4" s="15"/>
      <c r="AA4" s="13"/>
      <c r="AB4" s="17"/>
      <c r="AC4" s="15"/>
      <c r="AD4" s="17"/>
      <c r="AE4" s="17"/>
      <c r="AF4" s="13"/>
      <c r="AG4" s="15"/>
    </row>
    <row r="5" spans="1:33" s="20" customFormat="1" ht="24.75" customHeight="1" thickBot="1" x14ac:dyDescent="0.3">
      <c r="A5" s="370"/>
      <c r="B5" s="370"/>
      <c r="C5" s="370"/>
      <c r="D5" s="370" t="s">
        <v>4</v>
      </c>
      <c r="E5" s="422">
        <v>24</v>
      </c>
      <c r="F5" s="370"/>
      <c r="G5" s="370"/>
      <c r="H5" s="414"/>
      <c r="I5" s="414"/>
      <c r="J5" s="414"/>
      <c r="K5" s="414"/>
      <c r="L5" s="414"/>
      <c r="M5" s="414"/>
      <c r="N5" s="414"/>
      <c r="O5" s="414"/>
      <c r="P5" s="414"/>
      <c r="Q5" s="15"/>
      <c r="R5" s="15"/>
      <c r="S5" s="425"/>
      <c r="T5" s="414"/>
      <c r="U5" s="414"/>
      <c r="V5" s="409"/>
      <c r="W5" s="409"/>
      <c r="X5" s="414"/>
      <c r="Z5" s="439"/>
      <c r="AC5" s="439"/>
      <c r="AG5" s="439"/>
    </row>
    <row r="6" spans="1:33" ht="31.5" customHeight="1" thickBot="1" x14ac:dyDescent="0.3">
      <c r="A6" s="25"/>
      <c r="B6" s="25"/>
      <c r="C6" s="25"/>
      <c r="D6" s="25"/>
      <c r="E6" s="25"/>
      <c r="F6" s="25"/>
      <c r="G6" s="25"/>
      <c r="H6" s="415"/>
      <c r="I6" s="415"/>
      <c r="J6" s="415"/>
      <c r="K6" s="415"/>
      <c r="L6" s="415"/>
      <c r="M6" s="415"/>
      <c r="N6" s="415"/>
      <c r="O6" s="415"/>
      <c r="P6" s="415"/>
      <c r="Q6" s="27"/>
      <c r="R6" s="27"/>
      <c r="S6" s="426"/>
      <c r="T6" s="415"/>
      <c r="U6" s="415"/>
      <c r="V6" s="410"/>
      <c r="W6" s="410"/>
      <c r="X6" s="415"/>
      <c r="Y6" s="22" t="s">
        <v>6</v>
      </c>
      <c r="Z6" s="525" t="s">
        <v>7</v>
      </c>
      <c r="AA6" s="525"/>
      <c r="AB6" s="193">
        <v>45291</v>
      </c>
      <c r="AC6" s="526" t="s">
        <v>5</v>
      </c>
      <c r="AD6" s="527"/>
      <c r="AE6" s="527"/>
      <c r="AF6" s="528"/>
      <c r="AG6" s="438">
        <v>45291</v>
      </c>
    </row>
    <row r="7" spans="1:33" ht="58.5" customHeight="1" thickTop="1" x14ac:dyDescent="0.25">
      <c r="A7" s="33" t="s">
        <v>4524</v>
      </c>
      <c r="B7" s="33" t="s">
        <v>8</v>
      </c>
      <c r="C7" s="33" t="s">
        <v>9</v>
      </c>
      <c r="D7" s="33" t="s">
        <v>10</v>
      </c>
      <c r="E7" s="33" t="s">
        <v>11</v>
      </c>
      <c r="F7" s="33" t="s">
        <v>12</v>
      </c>
      <c r="G7" s="33" t="s">
        <v>13</v>
      </c>
      <c r="H7" s="416" t="s">
        <v>14</v>
      </c>
      <c r="I7" s="416" t="s">
        <v>15</v>
      </c>
      <c r="J7" s="416" t="s">
        <v>16</v>
      </c>
      <c r="K7" s="416" t="s">
        <v>17</v>
      </c>
      <c r="L7" s="416" t="s">
        <v>18</v>
      </c>
      <c r="M7" s="416" t="s">
        <v>19</v>
      </c>
      <c r="N7" s="416" t="s">
        <v>20</v>
      </c>
      <c r="O7" s="416" t="s">
        <v>21</v>
      </c>
      <c r="P7" s="416" t="s">
        <v>22</v>
      </c>
      <c r="Q7" s="36" t="s">
        <v>23</v>
      </c>
      <c r="R7" s="36" t="s">
        <v>24</v>
      </c>
      <c r="S7" s="427" t="s">
        <v>25</v>
      </c>
      <c r="T7" s="416" t="s">
        <v>26</v>
      </c>
      <c r="U7" s="416" t="s">
        <v>27</v>
      </c>
      <c r="V7" s="411" t="s">
        <v>28</v>
      </c>
      <c r="W7" s="411" t="s">
        <v>29</v>
      </c>
      <c r="X7" s="416" t="s">
        <v>30</v>
      </c>
      <c r="Y7" s="45" t="s">
        <v>6</v>
      </c>
      <c r="Z7" s="440" t="s">
        <v>4861</v>
      </c>
      <c r="AA7" s="41" t="s">
        <v>4862</v>
      </c>
      <c r="AB7" s="44" t="s">
        <v>4863</v>
      </c>
      <c r="AC7" s="441" t="s">
        <v>4864</v>
      </c>
      <c r="AD7" s="41" t="s">
        <v>4865</v>
      </c>
      <c r="AE7" s="44" t="s">
        <v>4866</v>
      </c>
      <c r="AF7" s="43" t="s">
        <v>33</v>
      </c>
      <c r="AG7" s="442" t="s">
        <v>4867</v>
      </c>
    </row>
    <row r="8" spans="1:33" ht="39.75" customHeight="1" x14ac:dyDescent="0.25">
      <c r="A8" s="49" t="s">
        <v>4519</v>
      </c>
      <c r="B8" s="49">
        <v>10</v>
      </c>
      <c r="C8" s="49" t="s">
        <v>40</v>
      </c>
      <c r="D8" s="49" t="s">
        <v>73</v>
      </c>
      <c r="E8" s="49">
        <v>0</v>
      </c>
      <c r="F8" s="49" t="s">
        <v>74</v>
      </c>
      <c r="G8" s="49" t="s">
        <v>74</v>
      </c>
      <c r="H8" s="417" t="s">
        <v>75</v>
      </c>
      <c r="I8" s="417" t="s">
        <v>76</v>
      </c>
      <c r="J8" s="417" t="s">
        <v>77</v>
      </c>
      <c r="K8" s="417" t="s">
        <v>78</v>
      </c>
      <c r="L8" s="417" t="s">
        <v>79</v>
      </c>
      <c r="M8" s="417" t="s">
        <v>80</v>
      </c>
      <c r="N8" s="417" t="s">
        <v>81</v>
      </c>
      <c r="O8" s="417" t="s">
        <v>82</v>
      </c>
      <c r="P8" s="417" t="s">
        <v>83</v>
      </c>
      <c r="Q8" s="50">
        <v>0.4</v>
      </c>
      <c r="R8" s="50"/>
      <c r="S8" s="153">
        <v>1</v>
      </c>
      <c r="T8" s="417" t="s">
        <v>84</v>
      </c>
      <c r="U8" s="417" t="s">
        <v>85</v>
      </c>
      <c r="V8" s="171">
        <v>44958</v>
      </c>
      <c r="W8" s="171">
        <v>45275</v>
      </c>
      <c r="X8" s="417" t="s">
        <v>86</v>
      </c>
      <c r="Y8" s="57" t="s">
        <v>100</v>
      </c>
      <c r="Z8" s="392">
        <v>1</v>
      </c>
      <c r="AA8" s="58" t="s">
        <v>4667</v>
      </c>
      <c r="AB8" s="435">
        <v>45274</v>
      </c>
      <c r="AC8" s="392">
        <v>1</v>
      </c>
      <c r="AD8" s="58" t="s">
        <v>91</v>
      </c>
      <c r="AE8" s="435">
        <v>45274</v>
      </c>
      <c r="AF8" s="436" t="s">
        <v>92</v>
      </c>
      <c r="AG8" s="437" t="s">
        <v>92</v>
      </c>
    </row>
    <row r="9" spans="1:33" ht="39.75" customHeight="1" x14ac:dyDescent="0.25">
      <c r="A9" s="53" t="s">
        <v>4519</v>
      </c>
      <c r="B9" s="53">
        <v>10</v>
      </c>
      <c r="C9" s="53" t="s">
        <v>40</v>
      </c>
      <c r="D9" s="53" t="s">
        <v>73</v>
      </c>
      <c r="E9" s="53">
        <v>0</v>
      </c>
      <c r="F9" s="53" t="s">
        <v>93</v>
      </c>
      <c r="G9" s="53" t="s">
        <v>74</v>
      </c>
      <c r="H9" s="54" t="s">
        <v>94</v>
      </c>
      <c r="I9" s="54" t="s">
        <v>76</v>
      </c>
      <c r="J9" s="54" t="s">
        <v>80</v>
      </c>
      <c r="K9" s="54" t="s">
        <v>80</v>
      </c>
      <c r="L9" s="54" t="s">
        <v>80</v>
      </c>
      <c r="M9" s="54" t="s">
        <v>80</v>
      </c>
      <c r="N9" s="54" t="s">
        <v>80</v>
      </c>
      <c r="O9" s="54" t="s">
        <v>80</v>
      </c>
      <c r="P9" s="54" t="s">
        <v>95</v>
      </c>
      <c r="Q9" s="52">
        <v>0.3</v>
      </c>
      <c r="R9" s="52">
        <v>0.12</v>
      </c>
      <c r="S9" s="428">
        <v>1</v>
      </c>
      <c r="T9" s="54" t="s">
        <v>84</v>
      </c>
      <c r="U9" s="54" t="s">
        <v>96</v>
      </c>
      <c r="V9" s="75">
        <v>44958</v>
      </c>
      <c r="W9" s="75">
        <v>44974</v>
      </c>
      <c r="X9" s="54" t="s">
        <v>86</v>
      </c>
      <c r="Y9" s="57" t="s">
        <v>100</v>
      </c>
      <c r="Z9" s="392">
        <v>1</v>
      </c>
      <c r="AA9" s="58" t="s">
        <v>98</v>
      </c>
      <c r="AB9" s="435">
        <v>44974</v>
      </c>
      <c r="AC9" s="392">
        <v>1</v>
      </c>
      <c r="AD9" s="58" t="s">
        <v>99</v>
      </c>
      <c r="AE9" s="435">
        <v>44974</v>
      </c>
      <c r="AF9" s="57" t="s">
        <v>79</v>
      </c>
      <c r="AG9" s="437">
        <v>1</v>
      </c>
    </row>
    <row r="10" spans="1:33" ht="39.75" customHeight="1" x14ac:dyDescent="0.25">
      <c r="A10" s="53" t="s">
        <v>4519</v>
      </c>
      <c r="B10" s="53">
        <v>10</v>
      </c>
      <c r="C10" s="53" t="s">
        <v>40</v>
      </c>
      <c r="D10" s="53" t="s">
        <v>73</v>
      </c>
      <c r="E10" s="53">
        <v>0</v>
      </c>
      <c r="F10" s="53" t="s">
        <v>101</v>
      </c>
      <c r="G10" s="53" t="s">
        <v>74</v>
      </c>
      <c r="H10" s="54" t="s">
        <v>102</v>
      </c>
      <c r="I10" s="54" t="s">
        <v>76</v>
      </c>
      <c r="J10" s="54" t="s">
        <v>80</v>
      </c>
      <c r="K10" s="54" t="s">
        <v>80</v>
      </c>
      <c r="L10" s="54" t="s">
        <v>80</v>
      </c>
      <c r="M10" s="54" t="s">
        <v>80</v>
      </c>
      <c r="N10" s="54" t="s">
        <v>80</v>
      </c>
      <c r="O10" s="54" t="s">
        <v>80</v>
      </c>
      <c r="P10" s="54" t="s">
        <v>103</v>
      </c>
      <c r="Q10" s="52">
        <v>0</v>
      </c>
      <c r="R10" s="52">
        <v>0</v>
      </c>
      <c r="S10" s="428">
        <v>1</v>
      </c>
      <c r="T10" s="54" t="s">
        <v>84</v>
      </c>
      <c r="U10" s="54" t="s">
        <v>104</v>
      </c>
      <c r="V10" s="75">
        <v>44977</v>
      </c>
      <c r="W10" s="75">
        <v>44995</v>
      </c>
      <c r="X10" s="54" t="s">
        <v>105</v>
      </c>
      <c r="Y10" s="57" t="s">
        <v>100</v>
      </c>
      <c r="Z10" s="392">
        <v>1</v>
      </c>
      <c r="AA10" s="58" t="s">
        <v>106</v>
      </c>
      <c r="AB10" s="435">
        <v>44995</v>
      </c>
      <c r="AC10" s="392">
        <v>1</v>
      </c>
      <c r="AD10" s="58" t="s">
        <v>107</v>
      </c>
      <c r="AE10" s="435">
        <v>44995</v>
      </c>
      <c r="AF10" s="57" t="s">
        <v>79</v>
      </c>
      <c r="AG10" s="437">
        <v>1</v>
      </c>
    </row>
    <row r="11" spans="1:33" ht="39.75" customHeight="1" x14ac:dyDescent="0.25">
      <c r="A11" s="53" t="s">
        <v>4519</v>
      </c>
      <c r="B11" s="53">
        <v>10</v>
      </c>
      <c r="C11" s="53" t="s">
        <v>40</v>
      </c>
      <c r="D11" s="53" t="s">
        <v>73</v>
      </c>
      <c r="E11" s="53">
        <v>0</v>
      </c>
      <c r="F11" s="53" t="s">
        <v>108</v>
      </c>
      <c r="G11" s="53" t="s">
        <v>74</v>
      </c>
      <c r="H11" s="54" t="s">
        <v>94</v>
      </c>
      <c r="I11" s="54" t="s">
        <v>76</v>
      </c>
      <c r="J11" s="54" t="s">
        <v>80</v>
      </c>
      <c r="K11" s="54" t="s">
        <v>80</v>
      </c>
      <c r="L11" s="54" t="s">
        <v>80</v>
      </c>
      <c r="M11" s="54" t="s">
        <v>80</v>
      </c>
      <c r="N11" s="54" t="s">
        <v>80</v>
      </c>
      <c r="O11" s="54" t="s">
        <v>80</v>
      </c>
      <c r="P11" s="54" t="s">
        <v>109</v>
      </c>
      <c r="Q11" s="52">
        <v>0.2</v>
      </c>
      <c r="R11" s="52">
        <v>8.0000000000000016E-2</v>
      </c>
      <c r="S11" s="428">
        <v>1</v>
      </c>
      <c r="T11" s="54" t="s">
        <v>84</v>
      </c>
      <c r="U11" s="54" t="s">
        <v>110</v>
      </c>
      <c r="V11" s="75">
        <v>44998</v>
      </c>
      <c r="W11" s="75">
        <v>45260</v>
      </c>
      <c r="X11" s="54" t="s">
        <v>86</v>
      </c>
      <c r="Y11" s="57" t="s">
        <v>100</v>
      </c>
      <c r="Z11" s="392">
        <v>1</v>
      </c>
      <c r="AA11" s="58" t="s">
        <v>111</v>
      </c>
      <c r="AB11" s="435">
        <v>45260</v>
      </c>
      <c r="AC11" s="392">
        <v>1</v>
      </c>
      <c r="AD11" s="58" t="s">
        <v>112</v>
      </c>
      <c r="AE11" s="435">
        <v>45260</v>
      </c>
      <c r="AF11" s="57" t="s">
        <v>79</v>
      </c>
      <c r="AG11" s="437">
        <v>1</v>
      </c>
    </row>
    <row r="12" spans="1:33" ht="39.75" customHeight="1" x14ac:dyDescent="0.25">
      <c r="A12" s="53" t="s">
        <v>4519</v>
      </c>
      <c r="B12" s="53">
        <v>10</v>
      </c>
      <c r="C12" s="53" t="s">
        <v>40</v>
      </c>
      <c r="D12" s="53" t="s">
        <v>73</v>
      </c>
      <c r="E12" s="53">
        <v>0</v>
      </c>
      <c r="F12" s="53" t="s">
        <v>113</v>
      </c>
      <c r="G12" s="53" t="s">
        <v>74</v>
      </c>
      <c r="H12" s="54" t="s">
        <v>94</v>
      </c>
      <c r="I12" s="54" t="s">
        <v>76</v>
      </c>
      <c r="J12" s="54" t="s">
        <v>80</v>
      </c>
      <c r="K12" s="54" t="s">
        <v>80</v>
      </c>
      <c r="L12" s="54" t="s">
        <v>80</v>
      </c>
      <c r="M12" s="54" t="s">
        <v>80</v>
      </c>
      <c r="N12" s="54" t="s">
        <v>80</v>
      </c>
      <c r="O12" s="54" t="s">
        <v>80</v>
      </c>
      <c r="P12" s="54" t="s">
        <v>114</v>
      </c>
      <c r="Q12" s="52">
        <v>0.2</v>
      </c>
      <c r="R12" s="52">
        <v>8.0000000000000016E-2</v>
      </c>
      <c r="S12" s="428">
        <v>1</v>
      </c>
      <c r="T12" s="54" t="s">
        <v>84</v>
      </c>
      <c r="U12" s="54" t="s">
        <v>115</v>
      </c>
      <c r="V12" s="75">
        <v>45019</v>
      </c>
      <c r="W12" s="75">
        <v>45260</v>
      </c>
      <c r="X12" s="54" t="s">
        <v>86</v>
      </c>
      <c r="Y12" s="57" t="s">
        <v>100</v>
      </c>
      <c r="Z12" s="392">
        <v>1</v>
      </c>
      <c r="AA12" s="58" t="s">
        <v>116</v>
      </c>
      <c r="AB12" s="435">
        <v>45260</v>
      </c>
      <c r="AC12" s="392">
        <v>1</v>
      </c>
      <c r="AD12" s="58" t="s">
        <v>117</v>
      </c>
      <c r="AE12" s="435">
        <v>45260</v>
      </c>
      <c r="AF12" s="57" t="s">
        <v>79</v>
      </c>
      <c r="AG12" s="437">
        <v>1</v>
      </c>
    </row>
    <row r="13" spans="1:33" ht="39.75" customHeight="1" x14ac:dyDescent="0.25">
      <c r="A13" s="53" t="s">
        <v>4519</v>
      </c>
      <c r="B13" s="53">
        <v>10</v>
      </c>
      <c r="C13" s="53" t="s">
        <v>40</v>
      </c>
      <c r="D13" s="53" t="s">
        <v>73</v>
      </c>
      <c r="E13" s="53">
        <v>0</v>
      </c>
      <c r="F13" s="53" t="s">
        <v>118</v>
      </c>
      <c r="G13" s="53" t="s">
        <v>74</v>
      </c>
      <c r="H13" s="54" t="s">
        <v>94</v>
      </c>
      <c r="I13" s="54" t="s">
        <v>76</v>
      </c>
      <c r="J13" s="54" t="s">
        <v>80</v>
      </c>
      <c r="K13" s="54" t="s">
        <v>80</v>
      </c>
      <c r="L13" s="54" t="s">
        <v>80</v>
      </c>
      <c r="M13" s="54" t="s">
        <v>80</v>
      </c>
      <c r="N13" s="54" t="s">
        <v>80</v>
      </c>
      <c r="O13" s="54" t="s">
        <v>80</v>
      </c>
      <c r="P13" s="54" t="s">
        <v>119</v>
      </c>
      <c r="Q13" s="52">
        <v>0.3</v>
      </c>
      <c r="R13" s="52">
        <v>0.12</v>
      </c>
      <c r="S13" s="428">
        <v>1</v>
      </c>
      <c r="T13" s="54" t="s">
        <v>84</v>
      </c>
      <c r="U13" s="54" t="s">
        <v>96</v>
      </c>
      <c r="V13" s="75">
        <v>45261</v>
      </c>
      <c r="W13" s="75">
        <v>45275</v>
      </c>
      <c r="X13" s="54" t="s">
        <v>86</v>
      </c>
      <c r="Y13" s="57" t="s">
        <v>100</v>
      </c>
      <c r="Z13" s="392">
        <v>1</v>
      </c>
      <c r="AA13" s="58" t="s">
        <v>120</v>
      </c>
      <c r="AB13" s="435">
        <v>45274</v>
      </c>
      <c r="AC13" s="392">
        <v>1</v>
      </c>
      <c r="AD13" s="58" t="s">
        <v>121</v>
      </c>
      <c r="AE13" s="435">
        <v>45274</v>
      </c>
      <c r="AF13" s="57" t="s">
        <v>79</v>
      </c>
      <c r="AG13" s="437">
        <v>1</v>
      </c>
    </row>
    <row r="14" spans="1:33" ht="39.75" customHeight="1" x14ac:dyDescent="0.25">
      <c r="A14" s="49" t="s">
        <v>4519</v>
      </c>
      <c r="B14" s="49">
        <v>10</v>
      </c>
      <c r="C14" s="49" t="s">
        <v>40</v>
      </c>
      <c r="D14" s="49" t="s">
        <v>73</v>
      </c>
      <c r="E14" s="49">
        <v>0</v>
      </c>
      <c r="F14" s="49" t="s">
        <v>122</v>
      </c>
      <c r="G14" s="49" t="s">
        <v>122</v>
      </c>
      <c r="H14" s="417" t="s">
        <v>75</v>
      </c>
      <c r="I14" s="417" t="s">
        <v>76</v>
      </c>
      <c r="J14" s="417" t="s">
        <v>123</v>
      </c>
      <c r="K14" s="417" t="s">
        <v>124</v>
      </c>
      <c r="L14" s="417" t="s">
        <v>125</v>
      </c>
      <c r="M14" s="417" t="s">
        <v>80</v>
      </c>
      <c r="N14" s="417" t="s">
        <v>126</v>
      </c>
      <c r="O14" s="417" t="s">
        <v>80</v>
      </c>
      <c r="P14" s="417" t="s">
        <v>127</v>
      </c>
      <c r="Q14" s="50">
        <v>0.3</v>
      </c>
      <c r="R14" s="50"/>
      <c r="S14" s="153">
        <v>4</v>
      </c>
      <c r="T14" s="417" t="s">
        <v>84</v>
      </c>
      <c r="U14" s="417" t="s">
        <v>128</v>
      </c>
      <c r="V14" s="171">
        <v>44958</v>
      </c>
      <c r="W14" s="171">
        <v>45273</v>
      </c>
      <c r="X14" s="417" t="s">
        <v>129</v>
      </c>
      <c r="Y14" s="57" t="s">
        <v>100</v>
      </c>
      <c r="Z14" s="392">
        <v>1</v>
      </c>
      <c r="AA14" s="58" t="s">
        <v>130</v>
      </c>
      <c r="AB14" s="435">
        <v>45261</v>
      </c>
      <c r="AC14" s="392">
        <v>1</v>
      </c>
      <c r="AD14" s="58" t="s">
        <v>131</v>
      </c>
      <c r="AE14" s="435">
        <v>45261</v>
      </c>
      <c r="AF14" s="436" t="s">
        <v>92</v>
      </c>
      <c r="AG14" s="437" t="s">
        <v>92</v>
      </c>
    </row>
    <row r="15" spans="1:33" ht="39.75" customHeight="1" x14ac:dyDescent="0.25">
      <c r="A15" s="53" t="s">
        <v>4519</v>
      </c>
      <c r="B15" s="53">
        <v>10</v>
      </c>
      <c r="C15" s="53" t="s">
        <v>40</v>
      </c>
      <c r="D15" s="53" t="s">
        <v>73</v>
      </c>
      <c r="E15" s="53">
        <v>0</v>
      </c>
      <c r="F15" s="53" t="s">
        <v>132</v>
      </c>
      <c r="G15" s="53" t="s">
        <v>122</v>
      </c>
      <c r="H15" s="54" t="s">
        <v>94</v>
      </c>
      <c r="I15" s="54" t="s">
        <v>76</v>
      </c>
      <c r="J15" s="54" t="s">
        <v>80</v>
      </c>
      <c r="K15" s="54" t="s">
        <v>80</v>
      </c>
      <c r="L15" s="54" t="s">
        <v>80</v>
      </c>
      <c r="M15" s="54" t="s">
        <v>80</v>
      </c>
      <c r="N15" s="54" t="s">
        <v>80</v>
      </c>
      <c r="O15" s="54" t="s">
        <v>80</v>
      </c>
      <c r="P15" s="54" t="s">
        <v>133</v>
      </c>
      <c r="Q15" s="52">
        <v>0.2</v>
      </c>
      <c r="R15" s="52">
        <v>0.06</v>
      </c>
      <c r="S15" s="428">
        <v>1</v>
      </c>
      <c r="T15" s="54" t="s">
        <v>84</v>
      </c>
      <c r="U15" s="54" t="s">
        <v>134</v>
      </c>
      <c r="V15" s="75">
        <v>44958</v>
      </c>
      <c r="W15" s="75">
        <v>44984</v>
      </c>
      <c r="X15" s="54" t="s">
        <v>129</v>
      </c>
      <c r="Y15" s="57" t="s">
        <v>100</v>
      </c>
      <c r="Z15" s="392">
        <v>1</v>
      </c>
      <c r="AA15" s="58" t="s">
        <v>135</v>
      </c>
      <c r="AB15" s="435">
        <v>44984</v>
      </c>
      <c r="AC15" s="392">
        <v>1</v>
      </c>
      <c r="AD15" s="58" t="s">
        <v>136</v>
      </c>
      <c r="AE15" s="435">
        <v>44984</v>
      </c>
      <c r="AF15" s="57" t="s">
        <v>79</v>
      </c>
      <c r="AG15" s="437">
        <v>1</v>
      </c>
    </row>
    <row r="16" spans="1:33" ht="39.75" customHeight="1" x14ac:dyDescent="0.25">
      <c r="A16" s="53" t="s">
        <v>4519</v>
      </c>
      <c r="B16" s="53">
        <v>10</v>
      </c>
      <c r="C16" s="53" t="s">
        <v>40</v>
      </c>
      <c r="D16" s="53" t="s">
        <v>73</v>
      </c>
      <c r="E16" s="53">
        <v>0</v>
      </c>
      <c r="F16" s="53" t="s">
        <v>137</v>
      </c>
      <c r="G16" s="53" t="s">
        <v>122</v>
      </c>
      <c r="H16" s="54" t="s">
        <v>94</v>
      </c>
      <c r="I16" s="54" t="s">
        <v>76</v>
      </c>
      <c r="J16" s="54" t="s">
        <v>80</v>
      </c>
      <c r="K16" s="54" t="s">
        <v>80</v>
      </c>
      <c r="L16" s="54" t="s">
        <v>80</v>
      </c>
      <c r="M16" s="54" t="s">
        <v>80</v>
      </c>
      <c r="N16" s="54" t="s">
        <v>80</v>
      </c>
      <c r="O16" s="54" t="s">
        <v>80</v>
      </c>
      <c r="P16" s="54" t="s">
        <v>138</v>
      </c>
      <c r="Q16" s="52">
        <v>0.8</v>
      </c>
      <c r="R16" s="52">
        <v>0.24</v>
      </c>
      <c r="S16" s="428">
        <v>4</v>
      </c>
      <c r="T16" s="54" t="s">
        <v>84</v>
      </c>
      <c r="U16" s="54" t="s">
        <v>139</v>
      </c>
      <c r="V16" s="75">
        <v>44986</v>
      </c>
      <c r="W16" s="75">
        <v>45273</v>
      </c>
      <c r="X16" s="54" t="s">
        <v>129</v>
      </c>
      <c r="Y16" s="57" t="s">
        <v>100</v>
      </c>
      <c r="Z16" s="392">
        <v>1</v>
      </c>
      <c r="AA16" s="58" t="s">
        <v>140</v>
      </c>
      <c r="AB16" s="435">
        <v>45261</v>
      </c>
      <c r="AC16" s="392">
        <v>1</v>
      </c>
      <c r="AD16" s="58" t="s">
        <v>141</v>
      </c>
      <c r="AE16" s="435">
        <v>45261</v>
      </c>
      <c r="AF16" s="57" t="s">
        <v>79</v>
      </c>
      <c r="AG16" s="437">
        <v>1</v>
      </c>
    </row>
    <row r="17" spans="1:33" ht="39.75" customHeight="1" x14ac:dyDescent="0.25">
      <c r="A17" s="49" t="s">
        <v>4519</v>
      </c>
      <c r="B17" s="49">
        <v>10</v>
      </c>
      <c r="C17" s="49" t="s">
        <v>40</v>
      </c>
      <c r="D17" s="49" t="s">
        <v>73</v>
      </c>
      <c r="E17" s="49">
        <v>0</v>
      </c>
      <c r="F17" s="49" t="s">
        <v>142</v>
      </c>
      <c r="G17" s="49" t="s">
        <v>142</v>
      </c>
      <c r="H17" s="417" t="s">
        <v>75</v>
      </c>
      <c r="I17" s="417" t="s">
        <v>76</v>
      </c>
      <c r="J17" s="417" t="s">
        <v>143</v>
      </c>
      <c r="K17" s="417" t="s">
        <v>144</v>
      </c>
      <c r="L17" s="417" t="s">
        <v>79</v>
      </c>
      <c r="M17" s="417" t="s">
        <v>80</v>
      </c>
      <c r="N17" s="417" t="s">
        <v>145</v>
      </c>
      <c r="O17" s="417" t="s">
        <v>80</v>
      </c>
      <c r="P17" s="417" t="s">
        <v>146</v>
      </c>
      <c r="Q17" s="50">
        <v>0.3</v>
      </c>
      <c r="R17" s="50"/>
      <c r="S17" s="153">
        <v>2</v>
      </c>
      <c r="T17" s="417" t="s">
        <v>84</v>
      </c>
      <c r="U17" s="417" t="s">
        <v>147</v>
      </c>
      <c r="V17" s="171">
        <v>44928</v>
      </c>
      <c r="W17" s="171">
        <v>45291</v>
      </c>
      <c r="X17" s="417" t="s">
        <v>148</v>
      </c>
      <c r="Y17" s="57" t="s">
        <v>100</v>
      </c>
      <c r="Z17" s="392">
        <v>1</v>
      </c>
      <c r="AA17" s="58" t="s">
        <v>149</v>
      </c>
      <c r="AB17" s="435">
        <v>45291</v>
      </c>
      <c r="AC17" s="392">
        <v>1</v>
      </c>
      <c r="AD17" s="58" t="s">
        <v>150</v>
      </c>
      <c r="AE17" s="435">
        <v>45291</v>
      </c>
      <c r="AF17" s="436" t="s">
        <v>92</v>
      </c>
      <c r="AG17" s="437" t="s">
        <v>92</v>
      </c>
    </row>
    <row r="18" spans="1:33" ht="39.75" customHeight="1" x14ac:dyDescent="0.25">
      <c r="A18" s="53" t="s">
        <v>4519</v>
      </c>
      <c r="B18" s="53">
        <v>10</v>
      </c>
      <c r="C18" s="53" t="s">
        <v>40</v>
      </c>
      <c r="D18" s="53" t="s">
        <v>73</v>
      </c>
      <c r="E18" s="53">
        <v>0</v>
      </c>
      <c r="F18" s="53" t="s">
        <v>151</v>
      </c>
      <c r="G18" s="53" t="s">
        <v>142</v>
      </c>
      <c r="H18" s="54" t="s">
        <v>94</v>
      </c>
      <c r="I18" s="54" t="s">
        <v>76</v>
      </c>
      <c r="J18" s="54" t="s">
        <v>80</v>
      </c>
      <c r="K18" s="54" t="s">
        <v>80</v>
      </c>
      <c r="L18" s="54" t="s">
        <v>80</v>
      </c>
      <c r="M18" s="54" t="s">
        <v>80</v>
      </c>
      <c r="N18" s="54" t="s">
        <v>80</v>
      </c>
      <c r="O18" s="54" t="s">
        <v>80</v>
      </c>
      <c r="P18" s="54" t="s">
        <v>152</v>
      </c>
      <c r="Q18" s="52">
        <v>1</v>
      </c>
      <c r="R18" s="52">
        <v>0.3</v>
      </c>
      <c r="S18" s="428">
        <v>2</v>
      </c>
      <c r="T18" s="54" t="s">
        <v>84</v>
      </c>
      <c r="U18" s="54" t="s">
        <v>147</v>
      </c>
      <c r="V18" s="75">
        <v>44928</v>
      </c>
      <c r="W18" s="75">
        <v>45291</v>
      </c>
      <c r="X18" s="54" t="s">
        <v>148</v>
      </c>
      <c r="Y18" s="57" t="s">
        <v>100</v>
      </c>
      <c r="Z18" s="392">
        <v>1</v>
      </c>
      <c r="AA18" s="58" t="s">
        <v>149</v>
      </c>
      <c r="AB18" s="435">
        <v>45291</v>
      </c>
      <c r="AC18" s="392">
        <v>1</v>
      </c>
      <c r="AD18" s="58" t="s">
        <v>153</v>
      </c>
      <c r="AE18" s="435">
        <v>45291</v>
      </c>
      <c r="AF18" s="57" t="s">
        <v>79</v>
      </c>
      <c r="AG18" s="437">
        <v>1</v>
      </c>
    </row>
    <row r="19" spans="1:33" ht="39.75" customHeight="1" x14ac:dyDescent="0.25">
      <c r="A19" s="63" t="s">
        <v>4519</v>
      </c>
      <c r="B19" s="63">
        <v>10</v>
      </c>
      <c r="C19" s="63" t="s">
        <v>40</v>
      </c>
      <c r="D19" s="63" t="s">
        <v>73</v>
      </c>
      <c r="E19" s="63">
        <v>0</v>
      </c>
      <c r="F19" s="63" t="s">
        <v>154</v>
      </c>
      <c r="G19" s="63" t="s">
        <v>154</v>
      </c>
      <c r="H19" s="418" t="s">
        <v>155</v>
      </c>
      <c r="I19" s="418" t="s">
        <v>155</v>
      </c>
      <c r="J19" s="418" t="s">
        <v>80</v>
      </c>
      <c r="K19" s="418" t="s">
        <v>80</v>
      </c>
      <c r="L19" s="418" t="s">
        <v>80</v>
      </c>
      <c r="M19" s="418" t="s">
        <v>80</v>
      </c>
      <c r="N19" s="418" t="s">
        <v>80</v>
      </c>
      <c r="O19" s="418" t="s">
        <v>80</v>
      </c>
      <c r="P19" s="418" t="s">
        <v>156</v>
      </c>
      <c r="Q19" s="64">
        <v>1</v>
      </c>
      <c r="R19" s="64"/>
      <c r="S19" s="429">
        <v>8</v>
      </c>
      <c r="T19" s="418" t="s">
        <v>84</v>
      </c>
      <c r="U19" s="418" t="s">
        <v>157</v>
      </c>
      <c r="V19" s="412">
        <v>44927</v>
      </c>
      <c r="W19" s="412">
        <v>45290</v>
      </c>
      <c r="X19" s="418" t="s">
        <v>129</v>
      </c>
      <c r="Y19" s="57" t="s">
        <v>100</v>
      </c>
      <c r="Z19" s="392">
        <v>1</v>
      </c>
      <c r="AA19" s="58" t="s">
        <v>4617</v>
      </c>
      <c r="AB19" s="435">
        <v>45291</v>
      </c>
      <c r="AC19" s="392">
        <v>1</v>
      </c>
      <c r="AD19" s="58" t="s">
        <v>4617</v>
      </c>
      <c r="AE19" s="435">
        <v>45291</v>
      </c>
      <c r="AF19" s="436" t="s">
        <v>92</v>
      </c>
      <c r="AG19" s="437" t="s">
        <v>92</v>
      </c>
    </row>
    <row r="20" spans="1:33" ht="39.75" customHeight="1" x14ac:dyDescent="0.25">
      <c r="A20" s="53" t="s">
        <v>4519</v>
      </c>
      <c r="B20" s="53">
        <v>10</v>
      </c>
      <c r="C20" s="53" t="s">
        <v>40</v>
      </c>
      <c r="D20" s="53" t="s">
        <v>73</v>
      </c>
      <c r="E20" s="53">
        <v>0</v>
      </c>
      <c r="F20" s="53" t="s">
        <v>158</v>
      </c>
      <c r="G20" s="53" t="s">
        <v>154</v>
      </c>
      <c r="H20" s="54" t="s">
        <v>159</v>
      </c>
      <c r="I20" s="54" t="s">
        <v>160</v>
      </c>
      <c r="J20" s="54" t="s">
        <v>80</v>
      </c>
      <c r="K20" s="54" t="s">
        <v>80</v>
      </c>
      <c r="L20" s="54" t="s">
        <v>80</v>
      </c>
      <c r="M20" s="54" t="s">
        <v>80</v>
      </c>
      <c r="N20" s="54" t="s">
        <v>80</v>
      </c>
      <c r="O20" s="54" t="s">
        <v>80</v>
      </c>
      <c r="P20" s="54" t="s">
        <v>161</v>
      </c>
      <c r="Q20" s="52">
        <v>0.375</v>
      </c>
      <c r="R20" s="52">
        <v>0.375</v>
      </c>
      <c r="S20" s="428">
        <v>3</v>
      </c>
      <c r="T20" s="54" t="s">
        <v>84</v>
      </c>
      <c r="U20" s="54" t="s">
        <v>162</v>
      </c>
      <c r="V20" s="75">
        <v>44927</v>
      </c>
      <c r="W20" s="75">
        <v>45016</v>
      </c>
      <c r="X20" s="54" t="s">
        <v>129</v>
      </c>
      <c r="Y20" s="57" t="s">
        <v>100</v>
      </c>
      <c r="Z20" s="392">
        <v>1</v>
      </c>
      <c r="AA20" s="58" t="s">
        <v>4668</v>
      </c>
      <c r="AB20" s="435">
        <v>45107</v>
      </c>
      <c r="AC20" s="392">
        <v>1</v>
      </c>
      <c r="AD20" s="58" t="s">
        <v>4668</v>
      </c>
      <c r="AE20" s="435">
        <v>45107</v>
      </c>
      <c r="AF20" s="57" t="s">
        <v>125</v>
      </c>
      <c r="AG20" s="437">
        <v>0.97</v>
      </c>
    </row>
    <row r="21" spans="1:33" ht="39.75" customHeight="1" x14ac:dyDescent="0.25">
      <c r="A21" s="53" t="s">
        <v>4519</v>
      </c>
      <c r="B21" s="53">
        <v>10</v>
      </c>
      <c r="C21" s="53" t="s">
        <v>40</v>
      </c>
      <c r="D21" s="53" t="s">
        <v>73</v>
      </c>
      <c r="E21" s="53">
        <v>0</v>
      </c>
      <c r="F21" s="53" t="s">
        <v>164</v>
      </c>
      <c r="G21" s="53" t="s">
        <v>154</v>
      </c>
      <c r="H21" s="54" t="s">
        <v>165</v>
      </c>
      <c r="I21" s="54" t="s">
        <v>160</v>
      </c>
      <c r="J21" s="54" t="s">
        <v>80</v>
      </c>
      <c r="K21" s="54" t="s">
        <v>80</v>
      </c>
      <c r="L21" s="54" t="s">
        <v>80</v>
      </c>
      <c r="M21" s="54" t="s">
        <v>80</v>
      </c>
      <c r="N21" s="54" t="s">
        <v>80</v>
      </c>
      <c r="O21" s="54" t="s">
        <v>80</v>
      </c>
      <c r="P21" s="54" t="s">
        <v>166</v>
      </c>
      <c r="Q21" s="52">
        <v>0.5</v>
      </c>
      <c r="R21" s="52">
        <v>0.5</v>
      </c>
      <c r="S21" s="428">
        <v>4</v>
      </c>
      <c r="T21" s="54" t="s">
        <v>84</v>
      </c>
      <c r="U21" s="54" t="s">
        <v>162</v>
      </c>
      <c r="V21" s="75">
        <v>45017</v>
      </c>
      <c r="W21" s="75">
        <v>45107</v>
      </c>
      <c r="X21" s="54" t="s">
        <v>129</v>
      </c>
      <c r="Y21" s="57" t="s">
        <v>100</v>
      </c>
      <c r="Z21" s="392">
        <v>1</v>
      </c>
      <c r="AA21" s="58" t="s">
        <v>4669</v>
      </c>
      <c r="AB21" s="435">
        <v>45107</v>
      </c>
      <c r="AC21" s="392">
        <v>1</v>
      </c>
      <c r="AD21" s="58" t="s">
        <v>4669</v>
      </c>
      <c r="AE21" s="435">
        <v>45107</v>
      </c>
      <c r="AF21" s="57" t="s">
        <v>125</v>
      </c>
      <c r="AG21" s="437">
        <v>0.98</v>
      </c>
    </row>
    <row r="22" spans="1:33" ht="39.75" customHeight="1" x14ac:dyDescent="0.25">
      <c r="A22" s="53" t="s">
        <v>4519</v>
      </c>
      <c r="B22" s="53">
        <v>10</v>
      </c>
      <c r="C22" s="53" t="s">
        <v>40</v>
      </c>
      <c r="D22" s="53" t="s">
        <v>73</v>
      </c>
      <c r="E22" s="53">
        <v>0</v>
      </c>
      <c r="F22" s="53" t="s">
        <v>169</v>
      </c>
      <c r="G22" s="53" t="s">
        <v>154</v>
      </c>
      <c r="H22" s="54" t="s">
        <v>170</v>
      </c>
      <c r="I22" s="54" t="s">
        <v>160</v>
      </c>
      <c r="J22" s="54" t="s">
        <v>80</v>
      </c>
      <c r="K22" s="54" t="s">
        <v>80</v>
      </c>
      <c r="L22" s="54" t="s">
        <v>80</v>
      </c>
      <c r="M22" s="54" t="s">
        <v>80</v>
      </c>
      <c r="N22" s="54" t="s">
        <v>80</v>
      </c>
      <c r="O22" s="54" t="s">
        <v>80</v>
      </c>
      <c r="P22" s="54" t="s">
        <v>171</v>
      </c>
      <c r="Q22" s="52">
        <v>0.125</v>
      </c>
      <c r="R22" s="52">
        <v>0.125</v>
      </c>
      <c r="S22" s="428">
        <v>1</v>
      </c>
      <c r="T22" s="54" t="s">
        <v>84</v>
      </c>
      <c r="U22" s="54" t="s">
        <v>162</v>
      </c>
      <c r="V22" s="75">
        <v>45200</v>
      </c>
      <c r="W22" s="75">
        <v>45290</v>
      </c>
      <c r="X22" s="54" t="s">
        <v>129</v>
      </c>
      <c r="Y22" s="57" t="s">
        <v>100</v>
      </c>
      <c r="Z22" s="392">
        <v>1</v>
      </c>
      <c r="AA22" s="58" t="s">
        <v>4652</v>
      </c>
      <c r="AB22" s="435">
        <v>45291</v>
      </c>
      <c r="AC22" s="392">
        <v>1</v>
      </c>
      <c r="AD22" s="58" t="s">
        <v>4652</v>
      </c>
      <c r="AE22" s="435">
        <v>45291</v>
      </c>
      <c r="AF22" s="57" t="s">
        <v>125</v>
      </c>
      <c r="AG22" s="437">
        <v>0.98750000000000004</v>
      </c>
    </row>
    <row r="23" spans="1:33" ht="39.75" customHeight="1" x14ac:dyDescent="0.25">
      <c r="A23" s="49" t="s">
        <v>4519</v>
      </c>
      <c r="B23" s="49">
        <v>11</v>
      </c>
      <c r="C23" s="49" t="s">
        <v>41</v>
      </c>
      <c r="D23" s="49" t="s">
        <v>172</v>
      </c>
      <c r="E23" s="49">
        <v>1</v>
      </c>
      <c r="F23" s="49" t="s">
        <v>173</v>
      </c>
      <c r="G23" s="49" t="s">
        <v>173</v>
      </c>
      <c r="H23" s="417" t="s">
        <v>75</v>
      </c>
      <c r="I23" s="417" t="s">
        <v>76</v>
      </c>
      <c r="J23" s="417" t="s">
        <v>77</v>
      </c>
      <c r="K23" s="417" t="s">
        <v>78</v>
      </c>
      <c r="L23" s="417" t="s">
        <v>79</v>
      </c>
      <c r="M23" s="417" t="s">
        <v>80</v>
      </c>
      <c r="N23" s="417" t="s">
        <v>174</v>
      </c>
      <c r="O23" s="417" t="s">
        <v>82</v>
      </c>
      <c r="P23" s="417" t="s">
        <v>175</v>
      </c>
      <c r="Q23" s="50">
        <v>0.6</v>
      </c>
      <c r="R23" s="50"/>
      <c r="S23" s="153">
        <v>1</v>
      </c>
      <c r="T23" s="417" t="s">
        <v>84</v>
      </c>
      <c r="U23" s="417" t="s">
        <v>176</v>
      </c>
      <c r="V23" s="171">
        <v>44958</v>
      </c>
      <c r="W23" s="171">
        <v>45282</v>
      </c>
      <c r="X23" s="417" t="s">
        <v>177</v>
      </c>
      <c r="Y23" s="57" t="s">
        <v>100</v>
      </c>
      <c r="Z23" s="392">
        <v>1</v>
      </c>
      <c r="AA23" s="58" t="s">
        <v>4670</v>
      </c>
      <c r="AB23" s="435">
        <v>45282</v>
      </c>
      <c r="AC23" s="392">
        <v>1</v>
      </c>
      <c r="AD23" s="58" t="s">
        <v>179</v>
      </c>
      <c r="AE23" s="435">
        <v>45282</v>
      </c>
      <c r="AF23" s="436" t="s">
        <v>92</v>
      </c>
      <c r="AG23" s="437" t="s">
        <v>92</v>
      </c>
    </row>
    <row r="24" spans="1:33" ht="39.75" customHeight="1" x14ac:dyDescent="0.25">
      <c r="A24" s="53" t="s">
        <v>4519</v>
      </c>
      <c r="B24" s="53">
        <v>11</v>
      </c>
      <c r="C24" s="53" t="s">
        <v>41</v>
      </c>
      <c r="D24" s="53" t="s">
        <v>172</v>
      </c>
      <c r="E24" s="53">
        <v>1</v>
      </c>
      <c r="F24" s="53" t="s">
        <v>180</v>
      </c>
      <c r="G24" s="53" t="s">
        <v>173</v>
      </c>
      <c r="H24" s="54" t="s">
        <v>94</v>
      </c>
      <c r="I24" s="54" t="s">
        <v>76</v>
      </c>
      <c r="J24" s="54" t="s">
        <v>80</v>
      </c>
      <c r="K24" s="54" t="s">
        <v>80</v>
      </c>
      <c r="L24" s="54" t="s">
        <v>80</v>
      </c>
      <c r="M24" s="54" t="s">
        <v>80</v>
      </c>
      <c r="N24" s="54" t="s">
        <v>80</v>
      </c>
      <c r="O24" s="54" t="s">
        <v>80</v>
      </c>
      <c r="P24" s="54" t="s">
        <v>95</v>
      </c>
      <c r="Q24" s="52">
        <v>0.15</v>
      </c>
      <c r="R24" s="52">
        <v>0.09</v>
      </c>
      <c r="S24" s="428">
        <v>1</v>
      </c>
      <c r="T24" s="54" t="s">
        <v>84</v>
      </c>
      <c r="U24" s="54" t="s">
        <v>96</v>
      </c>
      <c r="V24" s="75">
        <v>44958</v>
      </c>
      <c r="W24" s="75">
        <v>44981</v>
      </c>
      <c r="X24" s="54" t="s">
        <v>177</v>
      </c>
      <c r="Y24" s="57" t="s">
        <v>100</v>
      </c>
      <c r="Z24" s="392">
        <v>1</v>
      </c>
      <c r="AA24" s="58" t="s">
        <v>181</v>
      </c>
      <c r="AB24" s="435">
        <v>44981</v>
      </c>
      <c r="AC24" s="392">
        <v>1</v>
      </c>
      <c r="AD24" s="58" t="s">
        <v>182</v>
      </c>
      <c r="AE24" s="435">
        <v>44981</v>
      </c>
      <c r="AF24" s="57" t="s">
        <v>79</v>
      </c>
      <c r="AG24" s="437">
        <v>1</v>
      </c>
    </row>
    <row r="25" spans="1:33" ht="39.75" customHeight="1" x14ac:dyDescent="0.25">
      <c r="A25" s="53" t="s">
        <v>4519</v>
      </c>
      <c r="B25" s="53">
        <v>11</v>
      </c>
      <c r="C25" s="53" t="s">
        <v>41</v>
      </c>
      <c r="D25" s="53" t="s">
        <v>172</v>
      </c>
      <c r="E25" s="53">
        <v>1</v>
      </c>
      <c r="F25" s="53" t="s">
        <v>183</v>
      </c>
      <c r="G25" s="53" t="s">
        <v>173</v>
      </c>
      <c r="H25" s="54" t="s">
        <v>102</v>
      </c>
      <c r="I25" s="54" t="s">
        <v>76</v>
      </c>
      <c r="J25" s="54" t="s">
        <v>80</v>
      </c>
      <c r="K25" s="54" t="s">
        <v>80</v>
      </c>
      <c r="L25" s="54" t="s">
        <v>80</v>
      </c>
      <c r="M25" s="54" t="s">
        <v>80</v>
      </c>
      <c r="N25" s="54" t="s">
        <v>80</v>
      </c>
      <c r="O25" s="54" t="s">
        <v>80</v>
      </c>
      <c r="P25" s="54" t="s">
        <v>103</v>
      </c>
      <c r="Q25" s="52">
        <v>0</v>
      </c>
      <c r="R25" s="52">
        <v>0</v>
      </c>
      <c r="S25" s="428">
        <v>1</v>
      </c>
      <c r="T25" s="54" t="s">
        <v>84</v>
      </c>
      <c r="U25" s="54" t="s">
        <v>104</v>
      </c>
      <c r="V25" s="75">
        <v>44958</v>
      </c>
      <c r="W25" s="75">
        <v>44981</v>
      </c>
      <c r="X25" s="54" t="s">
        <v>105</v>
      </c>
      <c r="Y25" s="57" t="s">
        <v>100</v>
      </c>
      <c r="Z25" s="392">
        <v>1</v>
      </c>
      <c r="AA25" s="58" t="s">
        <v>184</v>
      </c>
      <c r="AB25" s="435">
        <v>44981</v>
      </c>
      <c r="AC25" s="392">
        <v>1</v>
      </c>
      <c r="AD25" s="58" t="s">
        <v>185</v>
      </c>
      <c r="AE25" s="435">
        <v>44985</v>
      </c>
      <c r="AF25" s="57" t="s">
        <v>79</v>
      </c>
      <c r="AG25" s="437">
        <v>1</v>
      </c>
    </row>
    <row r="26" spans="1:33" ht="39.75" customHeight="1" x14ac:dyDescent="0.25">
      <c r="A26" s="53" t="s">
        <v>4519</v>
      </c>
      <c r="B26" s="53">
        <v>11</v>
      </c>
      <c r="C26" s="53" t="s">
        <v>41</v>
      </c>
      <c r="D26" s="53" t="s">
        <v>172</v>
      </c>
      <c r="E26" s="53">
        <v>1</v>
      </c>
      <c r="F26" s="53" t="s">
        <v>186</v>
      </c>
      <c r="G26" s="53" t="s">
        <v>173</v>
      </c>
      <c r="H26" s="54" t="s">
        <v>94</v>
      </c>
      <c r="I26" s="54" t="s">
        <v>76</v>
      </c>
      <c r="J26" s="54" t="s">
        <v>80</v>
      </c>
      <c r="K26" s="54" t="s">
        <v>80</v>
      </c>
      <c r="L26" s="54" t="s">
        <v>80</v>
      </c>
      <c r="M26" s="54" t="s">
        <v>80</v>
      </c>
      <c r="N26" s="54" t="s">
        <v>80</v>
      </c>
      <c r="O26" s="54" t="s">
        <v>80</v>
      </c>
      <c r="P26" s="54" t="s">
        <v>109</v>
      </c>
      <c r="Q26" s="52">
        <v>0.15</v>
      </c>
      <c r="R26" s="52">
        <v>0.09</v>
      </c>
      <c r="S26" s="428">
        <v>1</v>
      </c>
      <c r="T26" s="54" t="s">
        <v>84</v>
      </c>
      <c r="U26" s="54" t="s">
        <v>110</v>
      </c>
      <c r="V26" s="75">
        <v>44958</v>
      </c>
      <c r="W26" s="75">
        <v>44981</v>
      </c>
      <c r="X26" s="54" t="s">
        <v>177</v>
      </c>
      <c r="Y26" s="57" t="s">
        <v>100</v>
      </c>
      <c r="Z26" s="392">
        <v>1</v>
      </c>
      <c r="AA26" s="58" t="s">
        <v>187</v>
      </c>
      <c r="AB26" s="435">
        <v>44981</v>
      </c>
      <c r="AC26" s="392">
        <v>1</v>
      </c>
      <c r="AD26" s="58" t="s">
        <v>188</v>
      </c>
      <c r="AE26" s="435">
        <v>44981</v>
      </c>
      <c r="AF26" s="57" t="s">
        <v>79</v>
      </c>
      <c r="AG26" s="437">
        <v>1</v>
      </c>
    </row>
    <row r="27" spans="1:33" ht="39.75" customHeight="1" x14ac:dyDescent="0.25">
      <c r="A27" s="53" t="s">
        <v>4519</v>
      </c>
      <c r="B27" s="53">
        <v>11</v>
      </c>
      <c r="C27" s="53" t="s">
        <v>41</v>
      </c>
      <c r="D27" s="53" t="s">
        <v>172</v>
      </c>
      <c r="E27" s="53">
        <v>1</v>
      </c>
      <c r="F27" s="53" t="s">
        <v>189</v>
      </c>
      <c r="G27" s="53" t="s">
        <v>173</v>
      </c>
      <c r="H27" s="54" t="s">
        <v>94</v>
      </c>
      <c r="I27" s="54" t="s">
        <v>76</v>
      </c>
      <c r="J27" s="54" t="s">
        <v>80</v>
      </c>
      <c r="K27" s="54" t="s">
        <v>80</v>
      </c>
      <c r="L27" s="54" t="s">
        <v>80</v>
      </c>
      <c r="M27" s="54" t="s">
        <v>80</v>
      </c>
      <c r="N27" s="54" t="s">
        <v>80</v>
      </c>
      <c r="O27" s="54" t="s">
        <v>80</v>
      </c>
      <c r="P27" s="54" t="s">
        <v>114</v>
      </c>
      <c r="Q27" s="52">
        <v>0.5</v>
      </c>
      <c r="R27" s="52">
        <v>0.3</v>
      </c>
      <c r="S27" s="428">
        <v>1</v>
      </c>
      <c r="T27" s="54" t="s">
        <v>84</v>
      </c>
      <c r="U27" s="54" t="s">
        <v>115</v>
      </c>
      <c r="V27" s="75">
        <v>45108</v>
      </c>
      <c r="W27" s="75">
        <v>45268</v>
      </c>
      <c r="X27" s="54" t="s">
        <v>177</v>
      </c>
      <c r="Y27" s="57" t="s">
        <v>100</v>
      </c>
      <c r="Z27" s="392">
        <v>1</v>
      </c>
      <c r="AA27" s="58" t="s">
        <v>4671</v>
      </c>
      <c r="AB27" s="435">
        <v>45268</v>
      </c>
      <c r="AC27" s="392">
        <v>1</v>
      </c>
      <c r="AD27" s="58" t="s">
        <v>191</v>
      </c>
      <c r="AE27" s="435">
        <v>45268</v>
      </c>
      <c r="AF27" s="57" t="s">
        <v>79</v>
      </c>
      <c r="AG27" s="437">
        <v>1</v>
      </c>
    </row>
    <row r="28" spans="1:33" ht="39.75" customHeight="1" x14ac:dyDescent="0.25">
      <c r="A28" s="53" t="s">
        <v>4519</v>
      </c>
      <c r="B28" s="53">
        <v>11</v>
      </c>
      <c r="C28" s="53" t="s">
        <v>41</v>
      </c>
      <c r="D28" s="53" t="s">
        <v>172</v>
      </c>
      <c r="E28" s="53">
        <v>1</v>
      </c>
      <c r="F28" s="53" t="s">
        <v>192</v>
      </c>
      <c r="G28" s="53" t="s">
        <v>173</v>
      </c>
      <c r="H28" s="54" t="s">
        <v>94</v>
      </c>
      <c r="I28" s="54" t="s">
        <v>76</v>
      </c>
      <c r="J28" s="54" t="s">
        <v>80</v>
      </c>
      <c r="K28" s="54" t="s">
        <v>80</v>
      </c>
      <c r="L28" s="54" t="s">
        <v>80</v>
      </c>
      <c r="M28" s="54" t="s">
        <v>80</v>
      </c>
      <c r="N28" s="54" t="s">
        <v>80</v>
      </c>
      <c r="O28" s="54" t="s">
        <v>80</v>
      </c>
      <c r="P28" s="54" t="s">
        <v>119</v>
      </c>
      <c r="Q28" s="52">
        <v>0.2</v>
      </c>
      <c r="R28" s="52">
        <v>0.12</v>
      </c>
      <c r="S28" s="428">
        <v>1</v>
      </c>
      <c r="T28" s="54" t="s">
        <v>84</v>
      </c>
      <c r="U28" s="54" t="s">
        <v>96</v>
      </c>
      <c r="V28" s="75">
        <v>45265</v>
      </c>
      <c r="W28" s="75">
        <v>45282</v>
      </c>
      <c r="X28" s="54" t="s">
        <v>177</v>
      </c>
      <c r="Y28" s="57" t="s">
        <v>100</v>
      </c>
      <c r="Z28" s="392">
        <v>1</v>
      </c>
      <c r="AA28" s="58" t="s">
        <v>4672</v>
      </c>
      <c r="AB28" s="435">
        <v>45282</v>
      </c>
      <c r="AC28" s="392">
        <v>1</v>
      </c>
      <c r="AD28" s="58" t="s">
        <v>194</v>
      </c>
      <c r="AE28" s="435">
        <v>45282</v>
      </c>
      <c r="AF28" s="57" t="s">
        <v>79</v>
      </c>
      <c r="AG28" s="437">
        <v>1</v>
      </c>
    </row>
    <row r="29" spans="1:33" ht="39.75" customHeight="1" x14ac:dyDescent="0.25">
      <c r="A29" s="49" t="s">
        <v>4519</v>
      </c>
      <c r="B29" s="49">
        <v>11</v>
      </c>
      <c r="C29" s="49" t="s">
        <v>41</v>
      </c>
      <c r="D29" s="49" t="s">
        <v>172</v>
      </c>
      <c r="E29" s="49">
        <v>1</v>
      </c>
      <c r="F29" s="49" t="s">
        <v>195</v>
      </c>
      <c r="G29" s="49" t="s">
        <v>195</v>
      </c>
      <c r="H29" s="417" t="s">
        <v>75</v>
      </c>
      <c r="I29" s="417" t="s">
        <v>196</v>
      </c>
      <c r="J29" s="417" t="s">
        <v>80</v>
      </c>
      <c r="K29" s="417" t="s">
        <v>197</v>
      </c>
      <c r="L29" s="417" t="s">
        <v>79</v>
      </c>
      <c r="M29" s="417" t="s">
        <v>80</v>
      </c>
      <c r="N29" s="417" t="s">
        <v>198</v>
      </c>
      <c r="O29" s="417" t="s">
        <v>80</v>
      </c>
      <c r="P29" s="417" t="s">
        <v>199</v>
      </c>
      <c r="Q29" s="50">
        <v>0.4</v>
      </c>
      <c r="R29" s="50"/>
      <c r="S29" s="153">
        <v>1</v>
      </c>
      <c r="T29" s="417" t="s">
        <v>84</v>
      </c>
      <c r="U29" s="417" t="s">
        <v>200</v>
      </c>
      <c r="V29" s="171">
        <v>44958</v>
      </c>
      <c r="W29" s="171">
        <v>45169</v>
      </c>
      <c r="X29" s="417" t="s">
        <v>201</v>
      </c>
      <c r="Y29" s="57" t="s">
        <v>100</v>
      </c>
      <c r="Z29" s="392">
        <v>1</v>
      </c>
      <c r="AA29" s="58" t="s">
        <v>203</v>
      </c>
      <c r="AB29" s="435">
        <v>45043</v>
      </c>
      <c r="AC29" s="392">
        <v>1</v>
      </c>
      <c r="AD29" s="58" t="s">
        <v>204</v>
      </c>
      <c r="AE29" s="435">
        <v>45043</v>
      </c>
      <c r="AF29" s="436" t="s">
        <v>92</v>
      </c>
      <c r="AG29" s="437" t="s">
        <v>92</v>
      </c>
    </row>
    <row r="30" spans="1:33" ht="39.75" customHeight="1" x14ac:dyDescent="0.25">
      <c r="A30" s="53" t="s">
        <v>4519</v>
      </c>
      <c r="B30" s="53">
        <v>11</v>
      </c>
      <c r="C30" s="53" t="s">
        <v>41</v>
      </c>
      <c r="D30" s="53" t="s">
        <v>172</v>
      </c>
      <c r="E30" s="53">
        <v>1</v>
      </c>
      <c r="F30" s="53" t="s">
        <v>205</v>
      </c>
      <c r="G30" s="53" t="s">
        <v>195</v>
      </c>
      <c r="H30" s="54" t="s">
        <v>94</v>
      </c>
      <c r="I30" s="54" t="s">
        <v>196</v>
      </c>
      <c r="J30" s="54" t="s">
        <v>80</v>
      </c>
      <c r="K30" s="54" t="s">
        <v>80</v>
      </c>
      <c r="L30" s="54" t="s">
        <v>80</v>
      </c>
      <c r="M30" s="54" t="s">
        <v>80</v>
      </c>
      <c r="N30" s="54" t="s">
        <v>80</v>
      </c>
      <c r="O30" s="54" t="s">
        <v>80</v>
      </c>
      <c r="P30" s="54" t="s">
        <v>206</v>
      </c>
      <c r="Q30" s="52">
        <v>0.7</v>
      </c>
      <c r="R30" s="52">
        <v>0.27999999999999997</v>
      </c>
      <c r="S30" s="428">
        <v>1</v>
      </c>
      <c r="T30" s="54" t="s">
        <v>84</v>
      </c>
      <c r="U30" s="54" t="s">
        <v>207</v>
      </c>
      <c r="V30" s="75">
        <v>44958</v>
      </c>
      <c r="W30" s="75">
        <v>44985</v>
      </c>
      <c r="X30" s="54" t="s">
        <v>208</v>
      </c>
      <c r="Y30" s="57" t="s">
        <v>100</v>
      </c>
      <c r="Z30" s="392">
        <v>1</v>
      </c>
      <c r="AA30" s="58" t="s">
        <v>209</v>
      </c>
      <c r="AB30" s="435">
        <v>44985</v>
      </c>
      <c r="AC30" s="392">
        <v>1</v>
      </c>
      <c r="AD30" s="58" t="s">
        <v>210</v>
      </c>
      <c r="AE30" s="435">
        <v>44981</v>
      </c>
      <c r="AF30" s="57" t="s">
        <v>79</v>
      </c>
      <c r="AG30" s="437">
        <v>1</v>
      </c>
    </row>
    <row r="31" spans="1:33" ht="39.75" customHeight="1" x14ac:dyDescent="0.25">
      <c r="A31" s="53" t="s">
        <v>4519</v>
      </c>
      <c r="B31" s="53">
        <v>11</v>
      </c>
      <c r="C31" s="53" t="s">
        <v>41</v>
      </c>
      <c r="D31" s="53" t="s">
        <v>172</v>
      </c>
      <c r="E31" s="53">
        <v>1</v>
      </c>
      <c r="F31" s="53" t="s">
        <v>211</v>
      </c>
      <c r="G31" s="53" t="s">
        <v>195</v>
      </c>
      <c r="H31" s="54" t="s">
        <v>102</v>
      </c>
      <c r="I31" s="54" t="s">
        <v>196</v>
      </c>
      <c r="J31" s="54" t="s">
        <v>80</v>
      </c>
      <c r="K31" s="54" t="s">
        <v>80</v>
      </c>
      <c r="L31" s="54" t="s">
        <v>80</v>
      </c>
      <c r="M31" s="54" t="s">
        <v>80</v>
      </c>
      <c r="N31" s="54" t="s">
        <v>80</v>
      </c>
      <c r="O31" s="54" t="s">
        <v>80</v>
      </c>
      <c r="P31" s="54" t="s">
        <v>212</v>
      </c>
      <c r="Q31" s="52">
        <v>0</v>
      </c>
      <c r="R31" s="52">
        <v>0</v>
      </c>
      <c r="S31" s="428">
        <v>1</v>
      </c>
      <c r="T31" s="54" t="s">
        <v>84</v>
      </c>
      <c r="U31" s="54" t="s">
        <v>213</v>
      </c>
      <c r="V31" s="75">
        <v>44986</v>
      </c>
      <c r="W31" s="75">
        <v>45016</v>
      </c>
      <c r="X31" s="54" t="s">
        <v>214</v>
      </c>
      <c r="Y31" s="57" t="s">
        <v>100</v>
      </c>
      <c r="Z31" s="392">
        <v>1</v>
      </c>
      <c r="AA31" s="58" t="s">
        <v>215</v>
      </c>
      <c r="AB31" s="435">
        <v>45016</v>
      </c>
      <c r="AC31" s="392">
        <v>1</v>
      </c>
      <c r="AD31" s="58" t="s">
        <v>216</v>
      </c>
      <c r="AE31" s="435">
        <v>44984</v>
      </c>
      <c r="AF31" s="57" t="s">
        <v>79</v>
      </c>
      <c r="AG31" s="437">
        <v>1</v>
      </c>
    </row>
    <row r="32" spans="1:33" ht="39.75" customHeight="1" x14ac:dyDescent="0.25">
      <c r="A32" s="53" t="s">
        <v>4519</v>
      </c>
      <c r="B32" s="53">
        <v>11</v>
      </c>
      <c r="C32" s="53" t="s">
        <v>41</v>
      </c>
      <c r="D32" s="53" t="s">
        <v>172</v>
      </c>
      <c r="E32" s="53">
        <v>1</v>
      </c>
      <c r="F32" s="53" t="s">
        <v>217</v>
      </c>
      <c r="G32" s="53" t="s">
        <v>195</v>
      </c>
      <c r="H32" s="54" t="s">
        <v>94</v>
      </c>
      <c r="I32" s="54" t="s">
        <v>196</v>
      </c>
      <c r="J32" s="54" t="s">
        <v>80</v>
      </c>
      <c r="K32" s="54" t="s">
        <v>80</v>
      </c>
      <c r="L32" s="54" t="s">
        <v>80</v>
      </c>
      <c r="M32" s="54" t="s">
        <v>80</v>
      </c>
      <c r="N32" s="54" t="s">
        <v>80</v>
      </c>
      <c r="O32" s="54" t="s">
        <v>80</v>
      </c>
      <c r="P32" s="54" t="s">
        <v>218</v>
      </c>
      <c r="Q32" s="52">
        <v>0.3</v>
      </c>
      <c r="R32" s="52">
        <v>0.12</v>
      </c>
      <c r="S32" s="428">
        <v>1</v>
      </c>
      <c r="T32" s="54" t="s">
        <v>84</v>
      </c>
      <c r="U32" s="54" t="s">
        <v>219</v>
      </c>
      <c r="V32" s="75">
        <v>45019</v>
      </c>
      <c r="W32" s="75">
        <v>45138</v>
      </c>
      <c r="X32" s="54" t="s">
        <v>208</v>
      </c>
      <c r="Y32" s="57" t="s">
        <v>100</v>
      </c>
      <c r="Z32" s="392">
        <v>1</v>
      </c>
      <c r="AA32" s="58" t="s">
        <v>220</v>
      </c>
      <c r="AB32" s="435">
        <v>45034</v>
      </c>
      <c r="AC32" s="392">
        <v>1</v>
      </c>
      <c r="AD32" s="58" t="s">
        <v>221</v>
      </c>
      <c r="AE32" s="435">
        <v>45034</v>
      </c>
      <c r="AF32" s="57" t="s">
        <v>79</v>
      </c>
      <c r="AG32" s="437">
        <v>1</v>
      </c>
    </row>
    <row r="33" spans="1:1020 1038:2046 2049:3072 3075:5120 5122:7161 7179:10239 10242:11264 11266:12287 12290:13302 13320:15358 15363:16186" ht="39.75" customHeight="1" x14ac:dyDescent="0.25">
      <c r="A33" s="53" t="s">
        <v>4519</v>
      </c>
      <c r="B33" s="53">
        <v>11</v>
      </c>
      <c r="C33" s="53" t="s">
        <v>41</v>
      </c>
      <c r="D33" s="53" t="s">
        <v>172</v>
      </c>
      <c r="E33" s="53">
        <v>1</v>
      </c>
      <c r="F33" s="53" t="s">
        <v>222</v>
      </c>
      <c r="G33" s="53" t="s">
        <v>195</v>
      </c>
      <c r="H33" s="54" t="s">
        <v>102</v>
      </c>
      <c r="I33" s="54" t="s">
        <v>196</v>
      </c>
      <c r="J33" s="54" t="s">
        <v>80</v>
      </c>
      <c r="K33" s="54" t="s">
        <v>80</v>
      </c>
      <c r="L33" s="54" t="s">
        <v>80</v>
      </c>
      <c r="M33" s="54" t="s">
        <v>80</v>
      </c>
      <c r="N33" s="54" t="s">
        <v>80</v>
      </c>
      <c r="O33" s="54" t="s">
        <v>80</v>
      </c>
      <c r="P33" s="54" t="s">
        <v>223</v>
      </c>
      <c r="Q33" s="52">
        <v>0</v>
      </c>
      <c r="R33" s="52">
        <v>0</v>
      </c>
      <c r="S33" s="428">
        <v>1</v>
      </c>
      <c r="T33" s="54" t="s">
        <v>84</v>
      </c>
      <c r="U33" s="54" t="s">
        <v>224</v>
      </c>
      <c r="V33" s="75">
        <v>45139</v>
      </c>
      <c r="W33" s="75">
        <v>45169</v>
      </c>
      <c r="X33" s="54" t="s">
        <v>214</v>
      </c>
      <c r="Y33" s="57" t="s">
        <v>100</v>
      </c>
      <c r="Z33" s="392">
        <v>1</v>
      </c>
      <c r="AA33" s="58" t="s">
        <v>225</v>
      </c>
      <c r="AB33" s="435">
        <v>45043</v>
      </c>
      <c r="AC33" s="392">
        <v>1</v>
      </c>
      <c r="AD33" s="58" t="s">
        <v>226</v>
      </c>
      <c r="AE33" s="435">
        <v>45043</v>
      </c>
      <c r="AF33" s="57" t="s">
        <v>79</v>
      </c>
      <c r="AG33" s="437">
        <v>1</v>
      </c>
    </row>
    <row r="34" spans="1:1020 1038:2046 2049:3072 3075:5120 5122:7161 7179:10239 10242:11264 11266:12287 12290:13302 13320:15358 15363:16186" s="3" customFormat="1" ht="39.75" customHeight="1" x14ac:dyDescent="0.25">
      <c r="A34" s="63" t="s">
        <v>4519</v>
      </c>
      <c r="B34" s="63">
        <v>11</v>
      </c>
      <c r="C34" s="63" t="s">
        <v>41</v>
      </c>
      <c r="D34" s="63" t="s">
        <v>172</v>
      </c>
      <c r="E34" s="63">
        <v>1</v>
      </c>
      <c r="F34" s="63" t="s">
        <v>227</v>
      </c>
      <c r="G34" s="63" t="s">
        <v>227</v>
      </c>
      <c r="H34" s="418" t="s">
        <v>155</v>
      </c>
      <c r="I34" s="418" t="s">
        <v>155</v>
      </c>
      <c r="J34" s="418" t="s">
        <v>80</v>
      </c>
      <c r="K34" s="418" t="s">
        <v>80</v>
      </c>
      <c r="L34" s="418" t="s">
        <v>80</v>
      </c>
      <c r="M34" s="418" t="s">
        <v>80</v>
      </c>
      <c r="N34" s="418" t="s">
        <v>80</v>
      </c>
      <c r="O34" s="418" t="s">
        <v>80</v>
      </c>
      <c r="P34" s="418" t="s">
        <v>156</v>
      </c>
      <c r="Q34" s="64">
        <v>1</v>
      </c>
      <c r="R34" s="64"/>
      <c r="S34" s="429">
        <v>11</v>
      </c>
      <c r="T34" s="418" t="s">
        <v>84</v>
      </c>
      <c r="U34" s="418" t="s">
        <v>162</v>
      </c>
      <c r="V34" s="412">
        <v>44927</v>
      </c>
      <c r="W34" s="412">
        <v>45290</v>
      </c>
      <c r="X34" s="418" t="s">
        <v>208</v>
      </c>
      <c r="Y34" s="57" t="s">
        <v>100</v>
      </c>
      <c r="Z34" s="392">
        <v>1</v>
      </c>
      <c r="AA34" s="58" t="s">
        <v>4618</v>
      </c>
      <c r="AB34" s="435">
        <v>45291</v>
      </c>
      <c r="AC34" s="392">
        <v>1</v>
      </c>
      <c r="AD34" s="58" t="s">
        <v>4618</v>
      </c>
      <c r="AE34" s="435">
        <v>45291</v>
      </c>
      <c r="AF34" s="436" t="s">
        <v>92</v>
      </c>
      <c r="AG34" s="437" t="s">
        <v>92</v>
      </c>
      <c r="AJ34" s="82"/>
      <c r="AM34" s="82"/>
      <c r="AN34" s="82"/>
      <c r="AS34" s="82"/>
      <c r="AV34" s="82"/>
      <c r="AW34" s="82"/>
      <c r="AX34" s="82"/>
      <c r="AY34" s="82"/>
      <c r="AZ34" s="82"/>
      <c r="BA34" s="82"/>
      <c r="BB34" s="82"/>
      <c r="BT34" s="82"/>
      <c r="BU34" s="82"/>
      <c r="BV34" s="6"/>
      <c r="BY34" s="7"/>
      <c r="BZ34" s="7"/>
      <c r="CE34" s="82"/>
      <c r="CG34" s="7"/>
      <c r="CH34" s="82"/>
      <c r="CJ34" s="7"/>
      <c r="CK34" s="82"/>
      <c r="CL34" s="82"/>
      <c r="CM34" s="83"/>
      <c r="CO34" s="82"/>
      <c r="CP34" s="80"/>
      <c r="CQ34" s="81"/>
      <c r="CR34" s="82"/>
      <c r="CU34" s="82"/>
      <c r="CV34" s="82"/>
      <c r="CX34" s="82"/>
      <c r="DA34" s="82"/>
      <c r="DD34" s="82"/>
      <c r="DE34" s="82"/>
      <c r="DJ34" s="82"/>
      <c r="DM34" s="82"/>
      <c r="DN34" s="82"/>
      <c r="DO34" s="82"/>
      <c r="DP34" s="82"/>
      <c r="DQ34" s="82"/>
      <c r="DR34" s="82"/>
      <c r="DS34" s="82"/>
      <c r="EK34" s="82"/>
      <c r="EL34" s="82"/>
      <c r="EM34" s="6"/>
      <c r="EP34" s="7"/>
      <c r="EQ34" s="7"/>
      <c r="EV34" s="82"/>
      <c r="EX34" s="7"/>
      <c r="EY34" s="82"/>
      <c r="FA34" s="7"/>
      <c r="FB34" s="82"/>
      <c r="FC34" s="82"/>
      <c r="FD34" s="83"/>
      <c r="FF34" s="82"/>
      <c r="FG34" s="80"/>
      <c r="FH34" s="81"/>
      <c r="FI34" s="82"/>
      <c r="FL34" s="82"/>
      <c r="FM34" s="82"/>
      <c r="FO34" s="82"/>
      <c r="FR34" s="82"/>
      <c r="FU34" s="82"/>
      <c r="FV34" s="82"/>
      <c r="GA34" s="82"/>
      <c r="GD34" s="82"/>
      <c r="GE34" s="82"/>
      <c r="GF34" s="82"/>
      <c r="GG34" s="82"/>
      <c r="GH34" s="82"/>
      <c r="GI34" s="82"/>
      <c r="GJ34" s="82"/>
      <c r="HB34" s="82"/>
      <c r="HC34" s="82"/>
      <c r="HD34" s="6"/>
      <c r="HG34" s="7"/>
      <c r="HH34" s="7"/>
      <c r="HM34" s="82"/>
      <c r="HO34" s="7"/>
      <c r="HP34" s="82"/>
      <c r="HR34" s="7"/>
      <c r="HS34" s="82"/>
      <c r="HT34" s="82"/>
      <c r="HU34" s="83"/>
      <c r="HW34" s="82"/>
      <c r="HX34" s="80"/>
      <c r="HY34" s="81"/>
      <c r="HZ34" s="82"/>
      <c r="IC34" s="82"/>
      <c r="ID34" s="82"/>
      <c r="IF34" s="82"/>
      <c r="II34" s="82"/>
      <c r="IL34" s="82"/>
      <c r="IM34" s="82"/>
      <c r="IR34" s="82"/>
      <c r="IU34" s="82"/>
      <c r="IV34" s="82"/>
      <c r="IW34" s="82"/>
      <c r="IX34" s="82"/>
      <c r="IY34" s="82"/>
      <c r="IZ34" s="82"/>
      <c r="JA34" s="82"/>
      <c r="JS34" s="82"/>
      <c r="JT34" s="82"/>
      <c r="JU34" s="6"/>
      <c r="JX34" s="7"/>
      <c r="JY34" s="7"/>
      <c r="KD34" s="82"/>
      <c r="KF34" s="7"/>
      <c r="KG34" s="82"/>
      <c r="KI34" s="7"/>
      <c r="KJ34" s="82"/>
      <c r="KK34" s="82"/>
      <c r="KL34" s="83"/>
      <c r="KN34" s="82"/>
      <c r="KO34" s="80"/>
      <c r="KP34" s="81"/>
      <c r="KQ34" s="82"/>
      <c r="KT34" s="82"/>
      <c r="KU34" s="82"/>
      <c r="KW34" s="82"/>
      <c r="KZ34" s="82"/>
      <c r="LC34" s="82"/>
      <c r="LD34" s="82"/>
      <c r="LI34" s="82"/>
      <c r="LL34" s="82"/>
      <c r="LM34" s="82"/>
      <c r="LN34" s="82"/>
      <c r="LO34" s="82"/>
      <c r="LP34" s="82"/>
      <c r="LQ34" s="82"/>
      <c r="LR34" s="82"/>
      <c r="MJ34" s="82"/>
      <c r="MK34" s="82"/>
      <c r="ML34" s="6"/>
      <c r="MO34" s="7"/>
      <c r="MP34" s="7"/>
      <c r="MU34" s="82"/>
      <c r="MW34" s="7"/>
      <c r="MX34" s="82"/>
      <c r="MZ34" s="7"/>
      <c r="NA34" s="82"/>
      <c r="NB34" s="82"/>
      <c r="NC34" s="83"/>
      <c r="NE34" s="82"/>
      <c r="NF34" s="80"/>
      <c r="NG34" s="81"/>
      <c r="NH34" s="82"/>
      <c r="NK34" s="82"/>
      <c r="NL34" s="82"/>
      <c r="NN34" s="82"/>
      <c r="NQ34" s="82"/>
      <c r="NT34" s="82"/>
      <c r="NU34" s="82"/>
      <c r="NZ34" s="82"/>
      <c r="OC34" s="82"/>
      <c r="OD34" s="82"/>
      <c r="OE34" s="82"/>
      <c r="OF34" s="82"/>
      <c r="OG34" s="82"/>
      <c r="OH34" s="82"/>
      <c r="OI34" s="82"/>
      <c r="PA34" s="82"/>
      <c r="PB34" s="82"/>
      <c r="PC34" s="6"/>
      <c r="PF34" s="7"/>
      <c r="PG34" s="7"/>
      <c r="PL34" s="82"/>
      <c r="PN34" s="7"/>
      <c r="PO34" s="82"/>
      <c r="PQ34" s="7"/>
      <c r="PR34" s="82"/>
      <c r="PS34" s="82"/>
      <c r="PT34" s="83"/>
      <c r="PV34" s="82"/>
      <c r="PW34" s="80"/>
      <c r="PX34" s="81"/>
      <c r="PY34" s="82"/>
      <c r="QB34" s="82"/>
      <c r="QC34" s="82"/>
      <c r="QE34" s="82"/>
      <c r="QH34" s="82"/>
      <c r="QK34" s="82"/>
      <c r="QL34" s="82"/>
      <c r="QQ34" s="82"/>
      <c r="QT34" s="82"/>
      <c r="QU34" s="82"/>
      <c r="QV34" s="82"/>
      <c r="QW34" s="82"/>
      <c r="QX34" s="82"/>
      <c r="QY34" s="82"/>
      <c r="QZ34" s="82"/>
      <c r="RR34" s="82"/>
      <c r="RS34" s="82"/>
      <c r="RT34" s="6"/>
      <c r="RW34" s="7"/>
      <c r="RX34" s="7"/>
      <c r="SC34" s="82"/>
      <c r="SE34" s="7"/>
      <c r="SF34" s="82"/>
      <c r="SH34" s="7"/>
      <c r="SI34" s="82"/>
      <c r="SJ34" s="82"/>
      <c r="SK34" s="83"/>
      <c r="SM34" s="82"/>
      <c r="SN34" s="80"/>
      <c r="SO34" s="81"/>
      <c r="SP34" s="82"/>
      <c r="SS34" s="82"/>
      <c r="ST34" s="82"/>
      <c r="SV34" s="82"/>
      <c r="SY34" s="82"/>
      <c r="TB34" s="82"/>
      <c r="TC34" s="82"/>
      <c r="TH34" s="82"/>
      <c r="TK34" s="82"/>
      <c r="TL34" s="82"/>
      <c r="TM34" s="82"/>
      <c r="TN34" s="82"/>
      <c r="TO34" s="82"/>
      <c r="TP34" s="82"/>
      <c r="TQ34" s="82"/>
      <c r="UI34" s="82"/>
      <c r="UJ34" s="82"/>
      <c r="UK34" s="6"/>
      <c r="UN34" s="7"/>
      <c r="UO34" s="7"/>
      <c r="UT34" s="82"/>
      <c r="UV34" s="7"/>
      <c r="UW34" s="82"/>
      <c r="UY34" s="7"/>
      <c r="UZ34" s="82"/>
      <c r="VA34" s="82"/>
      <c r="VB34" s="83"/>
      <c r="VD34" s="82"/>
      <c r="VE34" s="80"/>
      <c r="VF34" s="81"/>
      <c r="VG34" s="82"/>
      <c r="VJ34" s="82"/>
      <c r="VK34" s="82"/>
      <c r="VM34" s="82"/>
      <c r="VP34" s="82"/>
      <c r="VS34" s="82"/>
      <c r="VT34" s="82"/>
      <c r="VY34" s="82"/>
      <c r="WB34" s="82"/>
      <c r="WC34" s="82"/>
      <c r="WD34" s="82"/>
      <c r="WE34" s="82"/>
      <c r="WF34" s="82"/>
      <c r="WG34" s="82"/>
      <c r="WH34" s="82"/>
      <c r="WZ34" s="82"/>
      <c r="XA34" s="82"/>
      <c r="XB34" s="6"/>
      <c r="XE34" s="7"/>
      <c r="XF34" s="7"/>
      <c r="XK34" s="82"/>
      <c r="XM34" s="7"/>
      <c r="XN34" s="82"/>
      <c r="XP34" s="7"/>
      <c r="XQ34" s="82"/>
      <c r="XR34" s="82"/>
      <c r="XS34" s="83"/>
      <c r="XU34" s="82"/>
      <c r="XV34" s="80"/>
      <c r="XW34" s="81"/>
      <c r="XX34" s="82"/>
      <c r="YA34" s="82"/>
      <c r="YB34" s="82"/>
      <c r="YD34" s="82"/>
      <c r="YG34" s="82"/>
      <c r="YJ34" s="82"/>
      <c r="YK34" s="82"/>
      <c r="YP34" s="82"/>
      <c r="YS34" s="82"/>
      <c r="YT34" s="82"/>
      <c r="YU34" s="82"/>
      <c r="YV34" s="82"/>
      <c r="YW34" s="82"/>
      <c r="YX34" s="82"/>
      <c r="YY34" s="82"/>
      <c r="ZQ34" s="82"/>
      <c r="ZR34" s="82"/>
      <c r="ZS34" s="6"/>
      <c r="ZV34" s="7"/>
      <c r="ZW34" s="7"/>
      <c r="AAB34" s="82"/>
      <c r="AAD34" s="7"/>
      <c r="AAE34" s="82"/>
      <c r="AAG34" s="7"/>
      <c r="AAH34" s="82"/>
      <c r="AAI34" s="82"/>
      <c r="AAJ34" s="83"/>
      <c r="AAL34" s="82"/>
      <c r="AAM34" s="80"/>
      <c r="AAN34" s="81"/>
      <c r="AAO34" s="82"/>
      <c r="AAR34" s="82"/>
      <c r="AAS34" s="82"/>
      <c r="AAU34" s="82"/>
      <c r="AAX34" s="82"/>
      <c r="ABA34" s="82"/>
      <c r="ABB34" s="82"/>
      <c r="ABG34" s="82"/>
      <c r="ABJ34" s="82"/>
      <c r="ABK34" s="82"/>
      <c r="ABL34" s="82"/>
      <c r="ABM34" s="82"/>
      <c r="ABN34" s="82"/>
      <c r="ABO34" s="82"/>
      <c r="ABP34" s="82"/>
      <c r="ACH34" s="82"/>
      <c r="ACI34" s="82"/>
      <c r="ACJ34" s="6"/>
      <c r="ACM34" s="7"/>
      <c r="ACN34" s="7"/>
      <c r="ACS34" s="82"/>
      <c r="ACU34" s="7"/>
      <c r="ACV34" s="82"/>
      <c r="ACX34" s="7"/>
      <c r="ACY34" s="82"/>
      <c r="ACZ34" s="82"/>
      <c r="ADA34" s="83"/>
      <c r="ADC34" s="82"/>
      <c r="ADD34" s="80"/>
      <c r="ADE34" s="81"/>
      <c r="ADF34" s="82"/>
      <c r="ADI34" s="82"/>
      <c r="ADJ34" s="82"/>
      <c r="ADL34" s="82"/>
      <c r="ADO34" s="82"/>
      <c r="ADR34" s="82"/>
      <c r="ADS34" s="82"/>
      <c r="ADX34" s="82"/>
      <c r="AEA34" s="82"/>
      <c r="AEB34" s="82"/>
      <c r="AEC34" s="82"/>
      <c r="AED34" s="82"/>
      <c r="AEE34" s="82"/>
      <c r="AEF34" s="82"/>
      <c r="AEG34" s="82"/>
      <c r="AEY34" s="82"/>
      <c r="AEZ34" s="82"/>
      <c r="AFA34" s="6"/>
      <c r="AFD34" s="7"/>
      <c r="AFE34" s="7"/>
      <c r="AFJ34" s="82"/>
      <c r="AFL34" s="7"/>
      <c r="AFM34" s="82"/>
      <c r="AFO34" s="7"/>
      <c r="AFP34" s="82"/>
      <c r="AFQ34" s="82"/>
      <c r="AFR34" s="83"/>
      <c r="AFT34" s="82"/>
      <c r="AFU34" s="80"/>
      <c r="AFV34" s="81"/>
      <c r="AFW34" s="82"/>
      <c r="AFZ34" s="82"/>
      <c r="AGA34" s="82"/>
      <c r="AGC34" s="82"/>
      <c r="AGF34" s="82"/>
      <c r="AGI34" s="82"/>
      <c r="AGJ34" s="82"/>
      <c r="AGO34" s="82"/>
      <c r="AGR34" s="82"/>
      <c r="AGS34" s="82"/>
      <c r="AGT34" s="82"/>
      <c r="AGU34" s="82"/>
      <c r="AGV34" s="82"/>
      <c r="AGW34" s="82"/>
      <c r="AGX34" s="82"/>
      <c r="AHP34" s="82"/>
      <c r="AHQ34" s="82"/>
      <c r="AHR34" s="6"/>
      <c r="AHU34" s="7"/>
      <c r="AHV34" s="7"/>
      <c r="AIA34" s="82"/>
      <c r="AIC34" s="7"/>
      <c r="AID34" s="82"/>
      <c r="AIF34" s="7"/>
      <c r="AIG34" s="82"/>
      <c r="AIH34" s="82"/>
      <c r="AII34" s="83"/>
      <c r="AIK34" s="82"/>
      <c r="AIL34" s="80"/>
      <c r="AIM34" s="81"/>
      <c r="AIN34" s="82"/>
      <c r="AIQ34" s="82"/>
      <c r="AIR34" s="82"/>
      <c r="AIT34" s="82"/>
      <c r="AIW34" s="82"/>
      <c r="AIZ34" s="82"/>
      <c r="AJA34" s="82"/>
      <c r="AJF34" s="82"/>
      <c r="AJI34" s="82"/>
      <c r="AJJ34" s="82"/>
      <c r="AJK34" s="82"/>
      <c r="AJL34" s="82"/>
      <c r="AJM34" s="82"/>
      <c r="AJN34" s="82"/>
      <c r="AJO34" s="82"/>
      <c r="AKG34" s="82"/>
      <c r="AKH34" s="82"/>
      <c r="AKI34" s="6"/>
      <c r="AKL34" s="7"/>
      <c r="AKM34" s="7"/>
      <c r="AKR34" s="82"/>
      <c r="AKT34" s="7"/>
      <c r="AKU34" s="82"/>
      <c r="AKW34" s="7"/>
      <c r="AKX34" s="82"/>
      <c r="AKY34" s="82"/>
      <c r="AKZ34" s="83"/>
      <c r="ALB34" s="82"/>
      <c r="ALC34" s="80"/>
      <c r="ALD34" s="81"/>
      <c r="ALE34" s="82"/>
      <c r="ALH34" s="82"/>
      <c r="ALI34" s="82"/>
      <c r="ALK34" s="82"/>
      <c r="ALN34" s="82"/>
      <c r="ALQ34" s="82"/>
      <c r="ALR34" s="82"/>
      <c r="ALW34" s="82"/>
      <c r="ALZ34" s="82"/>
      <c r="AMA34" s="82"/>
      <c r="AMB34" s="82"/>
      <c r="AMC34" s="82"/>
      <c r="AMD34" s="82"/>
      <c r="AME34" s="82"/>
      <c r="AMF34" s="82"/>
      <c r="AMX34" s="82"/>
      <c r="AMY34" s="82"/>
      <c r="AMZ34" s="6"/>
      <c r="ANC34" s="7"/>
      <c r="AND34" s="7"/>
      <c r="ANI34" s="82"/>
      <c r="ANK34" s="7"/>
      <c r="ANL34" s="82"/>
      <c r="ANN34" s="7"/>
      <c r="ANO34" s="82"/>
      <c r="ANP34" s="82"/>
      <c r="ANQ34" s="83"/>
      <c r="ANS34" s="82"/>
      <c r="ANT34" s="80"/>
      <c r="ANU34" s="81"/>
      <c r="ANV34" s="82"/>
      <c r="ANY34" s="82"/>
      <c r="ANZ34" s="82"/>
      <c r="AOB34" s="82"/>
      <c r="AOE34" s="82"/>
      <c r="AOH34" s="82"/>
      <c r="AOI34" s="82"/>
      <c r="AON34" s="82"/>
      <c r="AOQ34" s="82"/>
      <c r="AOR34" s="82"/>
      <c r="AOS34" s="82"/>
      <c r="AOT34" s="82"/>
      <c r="AOU34" s="82"/>
      <c r="AOV34" s="82"/>
      <c r="AOW34" s="82"/>
      <c r="APO34" s="82"/>
      <c r="APP34" s="82"/>
      <c r="APQ34" s="6"/>
      <c r="APT34" s="7"/>
      <c r="APU34" s="7"/>
      <c r="APZ34" s="82"/>
      <c r="AQB34" s="7"/>
      <c r="AQC34" s="82"/>
      <c r="AQE34" s="7"/>
      <c r="AQF34" s="82"/>
      <c r="AQG34" s="82"/>
      <c r="AQH34" s="83"/>
      <c r="AQJ34" s="82"/>
      <c r="AQK34" s="80"/>
      <c r="AQL34" s="81"/>
      <c r="AQM34" s="82"/>
      <c r="AQP34" s="82"/>
      <c r="AQQ34" s="82"/>
      <c r="AQS34" s="82"/>
      <c r="AQV34" s="82"/>
      <c r="AQY34" s="82"/>
      <c r="AQZ34" s="82"/>
      <c r="ARE34" s="82"/>
      <c r="ARH34" s="82"/>
      <c r="ARI34" s="82"/>
      <c r="ARJ34" s="82"/>
      <c r="ARK34" s="82"/>
      <c r="ARL34" s="82"/>
      <c r="ARM34" s="82"/>
      <c r="ARN34" s="82"/>
      <c r="ASF34" s="82"/>
      <c r="ASG34" s="82"/>
      <c r="ASH34" s="6"/>
      <c r="ASK34" s="7"/>
      <c r="ASL34" s="7"/>
      <c r="ASQ34" s="82"/>
      <c r="ASS34" s="7"/>
      <c r="AST34" s="82"/>
      <c r="ASV34" s="7"/>
      <c r="ASW34" s="82"/>
      <c r="ASX34" s="82"/>
      <c r="ASY34" s="83"/>
      <c r="ATA34" s="82"/>
      <c r="ATB34" s="80"/>
      <c r="ATC34" s="81"/>
      <c r="ATD34" s="82"/>
      <c r="ATG34" s="82"/>
      <c r="ATH34" s="82"/>
      <c r="ATJ34" s="82"/>
      <c r="ATM34" s="82"/>
      <c r="ATP34" s="82"/>
      <c r="ATQ34" s="82"/>
      <c r="ATV34" s="82"/>
      <c r="ATY34" s="82"/>
      <c r="ATZ34" s="82"/>
      <c r="AUA34" s="82"/>
      <c r="AUB34" s="82"/>
      <c r="AUC34" s="82"/>
      <c r="AUD34" s="82"/>
      <c r="AUE34" s="82"/>
      <c r="AUW34" s="82"/>
      <c r="AUX34" s="82"/>
      <c r="AUY34" s="6"/>
      <c r="AVB34" s="7"/>
      <c r="AVC34" s="7"/>
      <c r="AVH34" s="82"/>
      <c r="AVJ34" s="7"/>
      <c r="AVK34" s="82"/>
      <c r="AVM34" s="7"/>
      <c r="AVN34" s="82"/>
      <c r="AVO34" s="82"/>
      <c r="AVP34" s="83"/>
      <c r="AVR34" s="82"/>
      <c r="AVS34" s="80"/>
      <c r="AVT34" s="81"/>
      <c r="AVU34" s="82"/>
      <c r="AVX34" s="82"/>
      <c r="AVY34" s="82"/>
      <c r="AWA34" s="82"/>
      <c r="AWD34" s="82"/>
      <c r="AWG34" s="82"/>
      <c r="AWH34" s="82"/>
      <c r="AWM34" s="82"/>
      <c r="AWP34" s="82"/>
      <c r="AWQ34" s="82"/>
      <c r="AWR34" s="82"/>
      <c r="AWS34" s="82"/>
      <c r="AWT34" s="82"/>
      <c r="AWU34" s="82"/>
      <c r="AWV34" s="82"/>
      <c r="AXN34" s="82"/>
      <c r="AXO34" s="82"/>
      <c r="AXP34" s="6"/>
      <c r="AXS34" s="7"/>
      <c r="AXT34" s="7"/>
      <c r="AXY34" s="82"/>
      <c r="AYA34" s="7"/>
      <c r="AYB34" s="82"/>
      <c r="AYD34" s="7"/>
      <c r="AYE34" s="82"/>
      <c r="AYF34" s="82"/>
      <c r="AYG34" s="83"/>
      <c r="AYI34" s="82"/>
      <c r="AYJ34" s="80"/>
      <c r="AYK34" s="81"/>
      <c r="AYL34" s="82"/>
      <c r="AYO34" s="82"/>
      <c r="AYP34" s="82"/>
      <c r="AYR34" s="82"/>
      <c r="AYU34" s="82"/>
      <c r="AYX34" s="82"/>
      <c r="AYY34" s="82"/>
      <c r="AZD34" s="82"/>
      <c r="AZG34" s="82"/>
      <c r="AZH34" s="82"/>
      <c r="AZI34" s="82"/>
      <c r="AZJ34" s="82"/>
      <c r="AZK34" s="82"/>
      <c r="AZL34" s="82"/>
      <c r="AZM34" s="82"/>
      <c r="BAE34" s="82"/>
      <c r="BAF34" s="82"/>
      <c r="BAG34" s="6"/>
      <c r="BAJ34" s="7"/>
      <c r="BAK34" s="7"/>
      <c r="BAP34" s="82"/>
      <c r="BAR34" s="7"/>
      <c r="BAS34" s="82"/>
      <c r="BAU34" s="7"/>
      <c r="BAV34" s="82"/>
      <c r="BAW34" s="82"/>
      <c r="BAX34" s="83"/>
      <c r="BAZ34" s="82"/>
      <c r="BBA34" s="80"/>
      <c r="BBB34" s="81"/>
      <c r="BBC34" s="82"/>
      <c r="BBF34" s="82"/>
      <c r="BBG34" s="82"/>
      <c r="BBI34" s="82"/>
      <c r="BBL34" s="82"/>
      <c r="BBO34" s="82"/>
      <c r="BBP34" s="82"/>
      <c r="BBU34" s="82"/>
      <c r="BBX34" s="82"/>
      <c r="BBY34" s="82"/>
      <c r="BBZ34" s="82"/>
      <c r="BCA34" s="82"/>
      <c r="BCB34" s="82"/>
      <c r="BCC34" s="82"/>
      <c r="BCD34" s="82"/>
      <c r="BCV34" s="82"/>
      <c r="BCW34" s="82"/>
      <c r="BCX34" s="6"/>
      <c r="BDA34" s="7"/>
      <c r="BDB34" s="7"/>
      <c r="BDG34" s="82"/>
      <c r="BDI34" s="7"/>
      <c r="BDJ34" s="82"/>
      <c r="BDL34" s="7"/>
      <c r="BDM34" s="82"/>
      <c r="BDN34" s="82"/>
      <c r="BDO34" s="83"/>
      <c r="BDQ34" s="82"/>
      <c r="BDR34" s="80"/>
      <c r="BDS34" s="81"/>
      <c r="BDT34" s="82"/>
      <c r="BDW34" s="82"/>
      <c r="BDX34" s="82"/>
      <c r="BDZ34" s="82"/>
      <c r="BEC34" s="82"/>
      <c r="BEF34" s="82"/>
      <c r="BEG34" s="82"/>
      <c r="BEL34" s="82"/>
      <c r="BEO34" s="82"/>
      <c r="BEP34" s="82"/>
      <c r="BEQ34" s="82"/>
      <c r="BER34" s="82"/>
      <c r="BES34" s="82"/>
      <c r="BET34" s="82"/>
      <c r="BEU34" s="82"/>
      <c r="BFM34" s="82"/>
      <c r="BFN34" s="82"/>
      <c r="BFO34" s="6"/>
      <c r="BFR34" s="7"/>
      <c r="BFS34" s="7"/>
      <c r="BFX34" s="82"/>
      <c r="BFZ34" s="7"/>
      <c r="BGA34" s="82"/>
      <c r="BGC34" s="7"/>
      <c r="BGD34" s="82"/>
      <c r="BGE34" s="82"/>
      <c r="BGF34" s="83"/>
      <c r="BGH34" s="82"/>
      <c r="BGI34" s="80"/>
      <c r="BGJ34" s="81"/>
      <c r="BGK34" s="82"/>
      <c r="BGN34" s="82"/>
      <c r="BGO34" s="82"/>
      <c r="BGQ34" s="82"/>
      <c r="BGT34" s="82"/>
      <c r="BGW34" s="82"/>
      <c r="BGX34" s="82"/>
      <c r="BHC34" s="82"/>
      <c r="BHF34" s="82"/>
      <c r="BHG34" s="82"/>
      <c r="BHH34" s="82"/>
      <c r="BHI34" s="82"/>
      <c r="BHJ34" s="82"/>
      <c r="BHK34" s="82"/>
      <c r="BHL34" s="82"/>
      <c r="BID34" s="82"/>
      <c r="BIE34" s="82"/>
      <c r="BIF34" s="6"/>
      <c r="BII34" s="7"/>
      <c r="BIJ34" s="7"/>
      <c r="BIO34" s="82"/>
      <c r="BIQ34" s="7"/>
      <c r="BIR34" s="82"/>
      <c r="BIT34" s="7"/>
      <c r="BIU34" s="82"/>
      <c r="BIV34" s="82"/>
      <c r="BIW34" s="83"/>
      <c r="BIY34" s="82"/>
      <c r="BIZ34" s="80"/>
      <c r="BJA34" s="81"/>
      <c r="BJB34" s="82"/>
      <c r="BJE34" s="82"/>
      <c r="BJF34" s="82"/>
      <c r="BJH34" s="82"/>
      <c r="BJK34" s="82"/>
      <c r="BJN34" s="82"/>
      <c r="BJO34" s="82"/>
      <c r="BJT34" s="82"/>
      <c r="BJW34" s="82"/>
      <c r="BJX34" s="82"/>
      <c r="BJY34" s="82"/>
      <c r="BJZ34" s="82"/>
      <c r="BKA34" s="82"/>
      <c r="BKB34" s="82"/>
      <c r="BKC34" s="82"/>
      <c r="BKU34" s="82"/>
      <c r="BKV34" s="82"/>
      <c r="BKW34" s="6"/>
      <c r="BKZ34" s="7"/>
      <c r="BLA34" s="7"/>
      <c r="BLF34" s="82"/>
      <c r="BLH34" s="7"/>
      <c r="BLI34" s="82"/>
      <c r="BLK34" s="7"/>
      <c r="BLL34" s="82"/>
      <c r="BLM34" s="82"/>
      <c r="BLN34" s="83"/>
      <c r="BLP34" s="82"/>
      <c r="BLQ34" s="80"/>
      <c r="BLR34" s="81"/>
      <c r="BLS34" s="82"/>
      <c r="BLV34" s="82"/>
      <c r="BLW34" s="82"/>
      <c r="BLY34" s="82"/>
      <c r="BMB34" s="82"/>
      <c r="BME34" s="82"/>
      <c r="BMF34" s="82"/>
      <c r="BMK34" s="82"/>
      <c r="BMN34" s="82"/>
      <c r="BMO34" s="82"/>
      <c r="BMP34" s="82"/>
      <c r="BMQ34" s="82"/>
      <c r="BMR34" s="82"/>
      <c r="BMS34" s="82"/>
      <c r="BMT34" s="82"/>
      <c r="BNL34" s="82"/>
      <c r="BNM34" s="82"/>
      <c r="BNN34" s="6"/>
      <c r="BNQ34" s="7"/>
      <c r="BNR34" s="7"/>
      <c r="BNW34" s="82"/>
      <c r="BNY34" s="7"/>
      <c r="BNZ34" s="82"/>
      <c r="BOB34" s="7"/>
      <c r="BOC34" s="82"/>
      <c r="BOD34" s="82"/>
      <c r="BOE34" s="83"/>
      <c r="BOG34" s="82"/>
      <c r="BOH34" s="80"/>
      <c r="BOI34" s="81"/>
      <c r="BOJ34" s="82"/>
      <c r="BOM34" s="82"/>
      <c r="BON34" s="82"/>
      <c r="BOP34" s="82"/>
      <c r="BOS34" s="82"/>
      <c r="BOV34" s="82"/>
      <c r="BOW34" s="82"/>
      <c r="BPB34" s="82"/>
      <c r="BPE34" s="82"/>
      <c r="BPF34" s="82"/>
      <c r="BPG34" s="82"/>
      <c r="BPH34" s="82"/>
      <c r="BPI34" s="82"/>
      <c r="BPJ34" s="82"/>
      <c r="BPK34" s="82"/>
      <c r="BQC34" s="82"/>
      <c r="BQD34" s="82"/>
      <c r="BQE34" s="6"/>
      <c r="BQH34" s="7"/>
      <c r="BQI34" s="7"/>
      <c r="BQN34" s="82"/>
      <c r="BQP34" s="7"/>
      <c r="BQQ34" s="82"/>
      <c r="BQS34" s="7"/>
      <c r="BQT34" s="82"/>
      <c r="BQU34" s="82"/>
      <c r="BQV34" s="83"/>
      <c r="BQX34" s="82"/>
      <c r="BQY34" s="80"/>
      <c r="BQZ34" s="81"/>
      <c r="BRA34" s="82"/>
      <c r="BRD34" s="82"/>
      <c r="BRE34" s="82"/>
      <c r="BRG34" s="82"/>
      <c r="BRJ34" s="82"/>
      <c r="BRM34" s="82"/>
      <c r="BRN34" s="82"/>
      <c r="BRS34" s="82"/>
      <c r="BRV34" s="82"/>
      <c r="BRW34" s="82"/>
      <c r="BRX34" s="82"/>
      <c r="BRY34" s="82"/>
      <c r="BRZ34" s="82"/>
      <c r="BSA34" s="82"/>
      <c r="BSB34" s="82"/>
      <c r="BST34" s="82"/>
      <c r="BSU34" s="82"/>
      <c r="BSV34" s="6"/>
      <c r="BSY34" s="7"/>
      <c r="BSZ34" s="7"/>
      <c r="BTE34" s="82"/>
      <c r="BTG34" s="7"/>
      <c r="BTH34" s="82"/>
      <c r="BTJ34" s="7"/>
      <c r="BTK34" s="82"/>
      <c r="BTL34" s="82"/>
      <c r="BTM34" s="83"/>
      <c r="BTO34" s="82"/>
      <c r="BTP34" s="80"/>
      <c r="BTQ34" s="81"/>
      <c r="BTR34" s="82"/>
      <c r="BTU34" s="82"/>
      <c r="BTV34" s="82"/>
      <c r="BTX34" s="82"/>
      <c r="BUA34" s="82"/>
      <c r="BUD34" s="82"/>
      <c r="BUE34" s="82"/>
      <c r="BUJ34" s="82"/>
      <c r="BUM34" s="82"/>
      <c r="BUN34" s="82"/>
      <c r="BUO34" s="82"/>
      <c r="BUP34" s="82"/>
      <c r="BUQ34" s="82"/>
      <c r="BUR34" s="82"/>
      <c r="BUS34" s="82"/>
      <c r="BVK34" s="82"/>
      <c r="BVL34" s="82"/>
      <c r="BVM34" s="6"/>
      <c r="BVP34" s="7"/>
      <c r="BVQ34" s="7"/>
      <c r="BVV34" s="82"/>
      <c r="BVX34" s="7"/>
      <c r="BVY34" s="82"/>
      <c r="BWA34" s="7"/>
      <c r="BWB34" s="82"/>
      <c r="BWC34" s="82"/>
      <c r="BWD34" s="83"/>
      <c r="BWF34" s="82"/>
      <c r="BWG34" s="80"/>
      <c r="BWH34" s="81"/>
      <c r="BWI34" s="82"/>
      <c r="BWL34" s="82"/>
      <c r="BWM34" s="82"/>
      <c r="BWO34" s="82"/>
      <c r="BWR34" s="82"/>
      <c r="BWU34" s="82"/>
      <c r="BWV34" s="82"/>
      <c r="BXA34" s="82"/>
      <c r="BXD34" s="82"/>
      <c r="BXE34" s="82"/>
      <c r="BXF34" s="82"/>
      <c r="BXG34" s="82"/>
      <c r="BXH34" s="82"/>
      <c r="BXI34" s="82"/>
      <c r="BXJ34" s="82"/>
      <c r="BYB34" s="82"/>
      <c r="BYC34" s="82"/>
      <c r="BYD34" s="6"/>
      <c r="BYG34" s="7"/>
      <c r="BYH34" s="7"/>
      <c r="BYM34" s="82"/>
      <c r="BYO34" s="7"/>
      <c r="BYP34" s="82"/>
      <c r="BYR34" s="7"/>
      <c r="BYS34" s="82"/>
      <c r="BYT34" s="82"/>
      <c r="BYU34" s="83"/>
      <c r="BYW34" s="82"/>
      <c r="BYX34" s="80"/>
      <c r="BYY34" s="81"/>
      <c r="BYZ34" s="82"/>
      <c r="BZC34" s="82"/>
      <c r="BZD34" s="82"/>
      <c r="BZF34" s="82"/>
      <c r="BZI34" s="82"/>
      <c r="BZL34" s="82"/>
      <c r="BZM34" s="82"/>
      <c r="BZR34" s="82"/>
      <c r="BZU34" s="82"/>
      <c r="BZV34" s="82"/>
      <c r="BZW34" s="82"/>
      <c r="BZX34" s="82"/>
      <c r="BZY34" s="82"/>
      <c r="BZZ34" s="82"/>
      <c r="CAA34" s="82"/>
      <c r="CAS34" s="82"/>
      <c r="CAT34" s="82"/>
      <c r="CAU34" s="6"/>
      <c r="CAX34" s="7"/>
      <c r="CAY34" s="7"/>
      <c r="CBD34" s="82"/>
      <c r="CBF34" s="7"/>
      <c r="CBG34" s="82"/>
      <c r="CBI34" s="7"/>
      <c r="CBJ34" s="82"/>
      <c r="CBK34" s="82"/>
      <c r="CBL34" s="83"/>
      <c r="CBN34" s="82"/>
      <c r="CBO34" s="80"/>
      <c r="CBP34" s="81"/>
      <c r="CBQ34" s="82"/>
      <c r="CBT34" s="82"/>
      <c r="CBU34" s="82"/>
      <c r="CBW34" s="82"/>
      <c r="CBZ34" s="82"/>
      <c r="CCC34" s="82"/>
      <c r="CCD34" s="82"/>
      <c r="CCI34" s="82"/>
      <c r="CCL34" s="82"/>
      <c r="CCM34" s="82"/>
      <c r="CCN34" s="82"/>
      <c r="CCO34" s="82"/>
      <c r="CCP34" s="82"/>
      <c r="CCQ34" s="82"/>
      <c r="CCR34" s="82"/>
      <c r="CDJ34" s="82"/>
      <c r="CDK34" s="82"/>
      <c r="CDL34" s="6"/>
      <c r="CDO34" s="7"/>
      <c r="CDP34" s="7"/>
      <c r="CDU34" s="82"/>
      <c r="CDW34" s="7"/>
      <c r="CDX34" s="82"/>
      <c r="CDZ34" s="7"/>
      <c r="CEA34" s="82"/>
      <c r="CEB34" s="82"/>
      <c r="CEC34" s="83"/>
      <c r="CEE34" s="82"/>
      <c r="CEF34" s="80"/>
      <c r="CEG34" s="81"/>
      <c r="CEH34" s="82"/>
      <c r="CEK34" s="82"/>
      <c r="CEL34" s="82"/>
      <c r="CEN34" s="82"/>
      <c r="CEQ34" s="82"/>
      <c r="CET34" s="82"/>
      <c r="CEU34" s="82"/>
      <c r="CEZ34" s="82"/>
      <c r="CFC34" s="82"/>
      <c r="CFD34" s="82"/>
      <c r="CFE34" s="82"/>
      <c r="CFF34" s="82"/>
      <c r="CFG34" s="82"/>
      <c r="CFH34" s="82"/>
      <c r="CFI34" s="82"/>
      <c r="CGA34" s="82"/>
      <c r="CGB34" s="82"/>
      <c r="CGC34" s="6"/>
      <c r="CGF34" s="7"/>
      <c r="CGG34" s="7"/>
      <c r="CGL34" s="82"/>
      <c r="CGN34" s="7"/>
      <c r="CGO34" s="82"/>
      <c r="CGQ34" s="7"/>
      <c r="CGR34" s="82"/>
      <c r="CGS34" s="82"/>
      <c r="CGT34" s="83"/>
      <c r="CGV34" s="82"/>
      <c r="CGW34" s="80"/>
      <c r="CGX34" s="81"/>
      <c r="CGY34" s="82"/>
      <c r="CHB34" s="82"/>
      <c r="CHC34" s="82"/>
      <c r="CHE34" s="82"/>
      <c r="CHH34" s="82"/>
      <c r="CHK34" s="82"/>
      <c r="CHL34" s="82"/>
      <c r="CHQ34" s="82"/>
      <c r="CHT34" s="82"/>
      <c r="CHU34" s="82"/>
      <c r="CHV34" s="82"/>
      <c r="CHW34" s="82"/>
      <c r="CHX34" s="82"/>
      <c r="CHY34" s="82"/>
      <c r="CHZ34" s="82"/>
      <c r="CIR34" s="82"/>
      <c r="CIS34" s="82"/>
      <c r="CIT34" s="6"/>
      <c r="CIW34" s="7"/>
      <c r="CIX34" s="7"/>
      <c r="CJC34" s="82"/>
      <c r="CJE34" s="7"/>
      <c r="CJF34" s="82"/>
      <c r="CJH34" s="7"/>
      <c r="CJI34" s="82"/>
      <c r="CJJ34" s="82"/>
      <c r="CJK34" s="83"/>
      <c r="CJM34" s="82"/>
      <c r="CJN34" s="80"/>
      <c r="CJO34" s="81"/>
      <c r="CJP34" s="82"/>
      <c r="CJS34" s="82"/>
      <c r="CJT34" s="82"/>
      <c r="CJV34" s="82"/>
      <c r="CJY34" s="82"/>
      <c r="CKB34" s="82"/>
      <c r="CKC34" s="82"/>
      <c r="CKH34" s="82"/>
      <c r="CKK34" s="82"/>
      <c r="CKL34" s="82"/>
      <c r="CKM34" s="82"/>
      <c r="CKN34" s="82"/>
      <c r="CKO34" s="82"/>
      <c r="CKP34" s="82"/>
      <c r="CKQ34" s="82"/>
      <c r="CLI34" s="82"/>
      <c r="CLJ34" s="82"/>
      <c r="CLK34" s="6"/>
      <c r="CLN34" s="7"/>
      <c r="CLO34" s="7"/>
      <c r="CLT34" s="82"/>
      <c r="CLV34" s="7"/>
      <c r="CLW34" s="82"/>
      <c r="CLY34" s="7"/>
      <c r="CLZ34" s="82"/>
      <c r="CMA34" s="82"/>
      <c r="CMB34" s="83"/>
      <c r="CMD34" s="82"/>
      <c r="CME34" s="80"/>
      <c r="CMF34" s="81"/>
      <c r="CMG34" s="82"/>
      <c r="CMJ34" s="82"/>
      <c r="CMK34" s="82"/>
      <c r="CMM34" s="82"/>
      <c r="CMP34" s="82"/>
      <c r="CMS34" s="82"/>
      <c r="CMT34" s="82"/>
      <c r="CMY34" s="82"/>
      <c r="CNB34" s="82"/>
      <c r="CNC34" s="82"/>
      <c r="CND34" s="82"/>
      <c r="CNE34" s="82"/>
      <c r="CNF34" s="82"/>
      <c r="CNG34" s="82"/>
      <c r="CNH34" s="82"/>
      <c r="CNZ34" s="82"/>
      <c r="COA34" s="82"/>
      <c r="COB34" s="6"/>
      <c r="COE34" s="7"/>
      <c r="COF34" s="7"/>
      <c r="COK34" s="82"/>
      <c r="COM34" s="7"/>
      <c r="CON34" s="82"/>
      <c r="COP34" s="7"/>
      <c r="COQ34" s="82"/>
      <c r="COR34" s="82"/>
      <c r="COS34" s="83"/>
      <c r="COU34" s="82"/>
      <c r="COV34" s="80"/>
      <c r="COW34" s="81"/>
      <c r="COX34" s="82"/>
      <c r="CPA34" s="82"/>
      <c r="CPB34" s="82"/>
      <c r="CPD34" s="82"/>
      <c r="CPG34" s="82"/>
      <c r="CPJ34" s="82"/>
      <c r="CPK34" s="82"/>
      <c r="CPP34" s="82"/>
      <c r="CPS34" s="82"/>
      <c r="CPT34" s="82"/>
      <c r="CPU34" s="82"/>
      <c r="CPV34" s="82"/>
      <c r="CPW34" s="82"/>
      <c r="CPX34" s="82"/>
      <c r="CPY34" s="82"/>
      <c r="CQQ34" s="82"/>
      <c r="CQR34" s="82"/>
      <c r="CQS34" s="6"/>
      <c r="CQV34" s="7"/>
      <c r="CQW34" s="7"/>
      <c r="CRB34" s="82"/>
      <c r="CRD34" s="7"/>
      <c r="CRE34" s="82"/>
      <c r="CRG34" s="7"/>
      <c r="CRH34" s="82"/>
      <c r="CRI34" s="82"/>
      <c r="CRJ34" s="83"/>
      <c r="CRL34" s="82"/>
      <c r="CRM34" s="80"/>
      <c r="CRN34" s="81"/>
      <c r="CRO34" s="82"/>
      <c r="CRR34" s="82"/>
      <c r="CRS34" s="82"/>
      <c r="CRU34" s="82"/>
      <c r="CRX34" s="82"/>
      <c r="CSA34" s="82"/>
      <c r="CSB34" s="82"/>
      <c r="CSG34" s="82"/>
      <c r="CSJ34" s="82"/>
      <c r="CSK34" s="82"/>
      <c r="CSL34" s="82"/>
      <c r="CSM34" s="82"/>
      <c r="CSN34" s="82"/>
      <c r="CSO34" s="82"/>
      <c r="CSP34" s="82"/>
      <c r="CTH34" s="82"/>
      <c r="CTI34" s="82"/>
      <c r="CTJ34" s="6"/>
      <c r="CTM34" s="7"/>
      <c r="CTN34" s="7"/>
      <c r="CTS34" s="82"/>
      <c r="CTU34" s="7"/>
      <c r="CTV34" s="82"/>
      <c r="CTX34" s="7"/>
      <c r="CTY34" s="82"/>
      <c r="CTZ34" s="82"/>
      <c r="CUA34" s="83"/>
      <c r="CUC34" s="82"/>
      <c r="CUD34" s="80"/>
      <c r="CUE34" s="81"/>
      <c r="CUF34" s="82"/>
      <c r="CUI34" s="82"/>
      <c r="CUJ34" s="82"/>
      <c r="CUL34" s="82"/>
      <c r="CUO34" s="82"/>
      <c r="CUR34" s="82"/>
      <c r="CUS34" s="82"/>
      <c r="CUX34" s="82"/>
      <c r="CVA34" s="82"/>
      <c r="CVB34" s="82"/>
      <c r="CVC34" s="82"/>
      <c r="CVD34" s="82"/>
      <c r="CVE34" s="82"/>
      <c r="CVF34" s="82"/>
      <c r="CVG34" s="82"/>
      <c r="CVY34" s="82"/>
      <c r="CVZ34" s="82"/>
      <c r="CWA34" s="6"/>
      <c r="CWD34" s="7"/>
      <c r="CWE34" s="7"/>
      <c r="CWJ34" s="82"/>
      <c r="CWL34" s="7"/>
      <c r="CWM34" s="82"/>
      <c r="CWO34" s="7"/>
      <c r="CWP34" s="82"/>
      <c r="CWQ34" s="82"/>
      <c r="CWR34" s="83"/>
      <c r="CWT34" s="82"/>
      <c r="CWU34" s="80"/>
      <c r="CWV34" s="81"/>
      <c r="CWW34" s="82"/>
      <c r="CWZ34" s="82"/>
      <c r="CXA34" s="82"/>
      <c r="CXC34" s="82"/>
      <c r="CXF34" s="82"/>
      <c r="CXI34" s="82"/>
      <c r="CXJ34" s="82"/>
      <c r="CXO34" s="82"/>
      <c r="CXR34" s="82"/>
      <c r="CXS34" s="82"/>
      <c r="CXT34" s="82"/>
      <c r="CXU34" s="82"/>
      <c r="CXV34" s="82"/>
      <c r="CXW34" s="82"/>
      <c r="CXX34" s="82"/>
      <c r="CYP34" s="82"/>
      <c r="CYQ34" s="82"/>
      <c r="CYR34" s="6"/>
      <c r="CYU34" s="7"/>
      <c r="CYV34" s="7"/>
      <c r="CZA34" s="82"/>
      <c r="CZC34" s="7"/>
      <c r="CZD34" s="82"/>
      <c r="CZF34" s="7"/>
      <c r="CZG34" s="82"/>
      <c r="CZH34" s="82"/>
      <c r="CZI34" s="83"/>
      <c r="CZK34" s="82"/>
      <c r="CZL34" s="80"/>
      <c r="CZM34" s="81"/>
      <c r="CZN34" s="82"/>
      <c r="CZQ34" s="82"/>
      <c r="CZR34" s="82"/>
      <c r="CZT34" s="82"/>
      <c r="CZW34" s="82"/>
      <c r="CZZ34" s="82"/>
      <c r="DAA34" s="82"/>
      <c r="DAF34" s="82"/>
      <c r="DAI34" s="82"/>
      <c r="DAJ34" s="82"/>
      <c r="DAK34" s="82"/>
      <c r="DAL34" s="82"/>
      <c r="DAM34" s="82"/>
      <c r="DAN34" s="82"/>
      <c r="DAO34" s="82"/>
      <c r="DBG34" s="82"/>
      <c r="DBH34" s="82"/>
      <c r="DBI34" s="6"/>
      <c r="DBL34" s="7"/>
      <c r="DBM34" s="7"/>
      <c r="DBR34" s="82"/>
      <c r="DBT34" s="7"/>
      <c r="DBU34" s="82"/>
      <c r="DBW34" s="7"/>
      <c r="DBX34" s="82"/>
      <c r="DBY34" s="82"/>
      <c r="DBZ34" s="83"/>
      <c r="DCB34" s="82"/>
      <c r="DCC34" s="80"/>
      <c r="DCD34" s="81"/>
      <c r="DCE34" s="82"/>
      <c r="DCH34" s="82"/>
      <c r="DCI34" s="82"/>
      <c r="DCK34" s="82"/>
      <c r="DCN34" s="82"/>
      <c r="DCQ34" s="82"/>
      <c r="DCR34" s="82"/>
      <c r="DCW34" s="82"/>
      <c r="DCZ34" s="82"/>
      <c r="DDA34" s="82"/>
      <c r="DDB34" s="82"/>
      <c r="DDC34" s="82"/>
      <c r="DDD34" s="82"/>
      <c r="DDE34" s="82"/>
      <c r="DDF34" s="82"/>
      <c r="DDX34" s="82"/>
      <c r="DDY34" s="82"/>
      <c r="DDZ34" s="6"/>
      <c r="DEC34" s="7"/>
      <c r="DED34" s="7"/>
      <c r="DEI34" s="82"/>
      <c r="DEK34" s="7"/>
      <c r="DEL34" s="82"/>
      <c r="DEN34" s="7"/>
      <c r="DEO34" s="82"/>
      <c r="DEP34" s="82"/>
      <c r="DEQ34" s="83"/>
      <c r="DES34" s="82"/>
      <c r="DET34" s="80"/>
      <c r="DEU34" s="81"/>
      <c r="DEV34" s="82"/>
      <c r="DEY34" s="82"/>
      <c r="DEZ34" s="82"/>
      <c r="DFB34" s="82"/>
      <c r="DFE34" s="82"/>
      <c r="DFH34" s="82"/>
      <c r="DFI34" s="82"/>
      <c r="DFN34" s="82"/>
      <c r="DFQ34" s="82"/>
      <c r="DFR34" s="82"/>
      <c r="DFS34" s="82"/>
      <c r="DFT34" s="82"/>
      <c r="DFU34" s="82"/>
      <c r="DFV34" s="82"/>
      <c r="DFW34" s="82"/>
      <c r="DGO34" s="82"/>
      <c r="DGP34" s="82"/>
      <c r="DGQ34" s="6"/>
      <c r="DGT34" s="7"/>
      <c r="DGU34" s="7"/>
      <c r="DGZ34" s="82"/>
      <c r="DHB34" s="7"/>
      <c r="DHC34" s="82"/>
      <c r="DHE34" s="7"/>
      <c r="DHF34" s="82"/>
      <c r="DHG34" s="82"/>
      <c r="DHH34" s="83"/>
      <c r="DHJ34" s="82"/>
      <c r="DHK34" s="80"/>
      <c r="DHL34" s="81"/>
      <c r="DHM34" s="82"/>
      <c r="DHP34" s="82"/>
      <c r="DHQ34" s="82"/>
      <c r="DHS34" s="82"/>
      <c r="DHV34" s="82"/>
      <c r="DHY34" s="82"/>
      <c r="DHZ34" s="82"/>
      <c r="DIE34" s="82"/>
      <c r="DIH34" s="82"/>
      <c r="DII34" s="82"/>
      <c r="DIJ34" s="82"/>
      <c r="DIK34" s="82"/>
      <c r="DIL34" s="82"/>
      <c r="DIM34" s="82"/>
      <c r="DIN34" s="82"/>
      <c r="DJF34" s="82"/>
      <c r="DJG34" s="82"/>
      <c r="DJH34" s="6"/>
      <c r="DJK34" s="7"/>
      <c r="DJL34" s="7"/>
      <c r="DJQ34" s="82"/>
      <c r="DJS34" s="7"/>
      <c r="DJT34" s="82"/>
      <c r="DJV34" s="7"/>
      <c r="DJW34" s="82"/>
      <c r="DJX34" s="82"/>
      <c r="DJY34" s="83"/>
      <c r="DKA34" s="82"/>
      <c r="DKB34" s="80"/>
      <c r="DKC34" s="81"/>
      <c r="DKD34" s="82"/>
      <c r="DKG34" s="82"/>
      <c r="DKH34" s="82"/>
      <c r="DKJ34" s="82"/>
      <c r="DKM34" s="82"/>
      <c r="DKP34" s="82"/>
      <c r="DKQ34" s="82"/>
      <c r="DKV34" s="82"/>
      <c r="DKY34" s="82"/>
      <c r="DKZ34" s="82"/>
      <c r="DLA34" s="82"/>
      <c r="DLB34" s="82"/>
      <c r="DLC34" s="82"/>
      <c r="DLD34" s="82"/>
      <c r="DLE34" s="82"/>
      <c r="DLW34" s="82"/>
      <c r="DLX34" s="82"/>
      <c r="DLY34" s="6"/>
      <c r="DMB34" s="7"/>
      <c r="DMC34" s="7"/>
      <c r="DMH34" s="82"/>
      <c r="DMJ34" s="7"/>
      <c r="DMK34" s="82"/>
      <c r="DMM34" s="7"/>
      <c r="DMN34" s="82"/>
      <c r="DMO34" s="82"/>
      <c r="DMP34" s="83"/>
      <c r="DMR34" s="82"/>
      <c r="DMS34" s="80"/>
      <c r="DMT34" s="81"/>
      <c r="DMU34" s="82"/>
      <c r="DMX34" s="82"/>
      <c r="DMY34" s="82"/>
      <c r="DNA34" s="82"/>
      <c r="DND34" s="82"/>
      <c r="DNG34" s="82"/>
      <c r="DNH34" s="82"/>
      <c r="DNM34" s="82"/>
      <c r="DNP34" s="82"/>
      <c r="DNQ34" s="82"/>
      <c r="DNR34" s="82"/>
      <c r="DNS34" s="82"/>
      <c r="DNT34" s="82"/>
      <c r="DNU34" s="82"/>
      <c r="DNV34" s="82"/>
      <c r="DON34" s="82"/>
      <c r="DOO34" s="82"/>
      <c r="DOP34" s="6"/>
      <c r="DOS34" s="7"/>
      <c r="DOT34" s="7"/>
      <c r="DOY34" s="82"/>
      <c r="DPA34" s="7"/>
      <c r="DPB34" s="82"/>
      <c r="DPD34" s="7"/>
      <c r="DPE34" s="82"/>
      <c r="DPF34" s="82"/>
      <c r="DPG34" s="83"/>
      <c r="DPI34" s="82"/>
      <c r="DPJ34" s="80"/>
      <c r="DPK34" s="81"/>
      <c r="DPL34" s="82"/>
      <c r="DPO34" s="82"/>
      <c r="DPP34" s="82"/>
      <c r="DPR34" s="82"/>
      <c r="DPU34" s="82"/>
      <c r="DPX34" s="82"/>
      <c r="DPY34" s="82"/>
      <c r="DQD34" s="82"/>
      <c r="DQG34" s="82"/>
      <c r="DQH34" s="82"/>
      <c r="DQI34" s="82"/>
      <c r="DQJ34" s="82"/>
      <c r="DQK34" s="82"/>
      <c r="DQL34" s="82"/>
      <c r="DQM34" s="82"/>
      <c r="DRE34" s="82"/>
      <c r="DRF34" s="82"/>
      <c r="DRG34" s="6"/>
      <c r="DRJ34" s="7"/>
      <c r="DRK34" s="7"/>
      <c r="DRP34" s="82"/>
      <c r="DRR34" s="7"/>
      <c r="DRS34" s="82"/>
      <c r="DRU34" s="7"/>
      <c r="DRV34" s="82"/>
      <c r="DRW34" s="82"/>
      <c r="DRX34" s="83"/>
      <c r="DRZ34" s="82"/>
      <c r="DSA34" s="80"/>
      <c r="DSB34" s="81"/>
      <c r="DSC34" s="82"/>
      <c r="DSF34" s="82"/>
      <c r="DSG34" s="82"/>
      <c r="DSI34" s="82"/>
      <c r="DSL34" s="82"/>
      <c r="DSO34" s="82"/>
      <c r="DSP34" s="82"/>
      <c r="DSU34" s="82"/>
      <c r="DSX34" s="82"/>
      <c r="DSY34" s="82"/>
      <c r="DSZ34" s="82"/>
      <c r="DTA34" s="82"/>
      <c r="DTB34" s="82"/>
      <c r="DTC34" s="82"/>
      <c r="DTD34" s="82"/>
      <c r="DTV34" s="82"/>
      <c r="DTW34" s="82"/>
      <c r="DTX34" s="6"/>
      <c r="DUA34" s="7"/>
      <c r="DUB34" s="7"/>
      <c r="DUG34" s="82"/>
      <c r="DUI34" s="7"/>
      <c r="DUJ34" s="82"/>
      <c r="DUL34" s="7"/>
      <c r="DUM34" s="82"/>
      <c r="DUN34" s="82"/>
      <c r="DUO34" s="83"/>
      <c r="DUQ34" s="82"/>
      <c r="DUR34" s="80"/>
      <c r="DUS34" s="81"/>
      <c r="DUT34" s="82"/>
      <c r="DUW34" s="82"/>
      <c r="DUX34" s="82"/>
      <c r="DUZ34" s="82"/>
      <c r="DVC34" s="82"/>
      <c r="DVF34" s="82"/>
      <c r="DVG34" s="82"/>
      <c r="DVL34" s="82"/>
      <c r="DVO34" s="82"/>
      <c r="DVP34" s="82"/>
      <c r="DVQ34" s="82"/>
      <c r="DVR34" s="82"/>
      <c r="DVS34" s="82"/>
      <c r="DVT34" s="82"/>
      <c r="DVU34" s="82"/>
      <c r="DWM34" s="82"/>
      <c r="DWN34" s="82"/>
      <c r="DWO34" s="6"/>
      <c r="DWR34" s="7"/>
      <c r="DWS34" s="7"/>
      <c r="DWX34" s="82"/>
      <c r="DWZ34" s="7"/>
      <c r="DXA34" s="82"/>
      <c r="DXC34" s="7"/>
      <c r="DXD34" s="82"/>
      <c r="DXE34" s="82"/>
      <c r="DXF34" s="83"/>
      <c r="DXH34" s="82"/>
      <c r="DXI34" s="80"/>
      <c r="DXJ34" s="81"/>
      <c r="DXK34" s="82"/>
      <c r="DXN34" s="82"/>
      <c r="DXO34" s="82"/>
      <c r="DXQ34" s="82"/>
      <c r="DXT34" s="82"/>
      <c r="DXW34" s="82"/>
      <c r="DXX34" s="82"/>
      <c r="DYC34" s="82"/>
      <c r="DYF34" s="82"/>
      <c r="DYG34" s="82"/>
      <c r="DYH34" s="82"/>
      <c r="DYI34" s="82"/>
      <c r="DYJ34" s="82"/>
      <c r="DYK34" s="82"/>
      <c r="DYL34" s="82"/>
      <c r="DZD34" s="82"/>
      <c r="DZE34" s="82"/>
      <c r="DZF34" s="6"/>
      <c r="DZI34" s="7"/>
      <c r="DZJ34" s="7"/>
      <c r="DZO34" s="82"/>
      <c r="DZQ34" s="7"/>
      <c r="DZR34" s="82"/>
      <c r="DZT34" s="7"/>
      <c r="DZU34" s="82"/>
      <c r="DZV34" s="82"/>
      <c r="DZW34" s="83"/>
      <c r="DZY34" s="82"/>
      <c r="DZZ34" s="80"/>
      <c r="EAA34" s="81"/>
      <c r="EAB34" s="82"/>
      <c r="EAE34" s="82"/>
      <c r="EAF34" s="82"/>
      <c r="EAH34" s="82"/>
      <c r="EAK34" s="82"/>
      <c r="EAN34" s="82"/>
      <c r="EAO34" s="82"/>
      <c r="EAT34" s="82"/>
      <c r="EAW34" s="82"/>
      <c r="EAX34" s="82"/>
      <c r="EAY34" s="82"/>
      <c r="EAZ34" s="82"/>
      <c r="EBA34" s="82"/>
      <c r="EBB34" s="82"/>
      <c r="EBC34" s="82"/>
      <c r="EBU34" s="82"/>
      <c r="EBV34" s="82"/>
      <c r="EBW34" s="6"/>
      <c r="EBZ34" s="7"/>
      <c r="ECA34" s="7"/>
      <c r="ECF34" s="82"/>
      <c r="ECH34" s="7"/>
      <c r="ECI34" s="82"/>
      <c r="ECK34" s="7"/>
      <c r="ECL34" s="82"/>
      <c r="ECM34" s="82"/>
      <c r="ECN34" s="83"/>
      <c r="ECP34" s="82"/>
      <c r="ECQ34" s="80"/>
      <c r="ECR34" s="81"/>
      <c r="ECS34" s="82"/>
      <c r="ECV34" s="82"/>
      <c r="ECW34" s="82"/>
      <c r="ECY34" s="82"/>
      <c r="EDB34" s="82"/>
      <c r="EDE34" s="82"/>
      <c r="EDF34" s="82"/>
      <c r="EDK34" s="82"/>
      <c r="EDN34" s="82"/>
      <c r="EDO34" s="82"/>
      <c r="EDP34" s="82"/>
      <c r="EDQ34" s="82"/>
      <c r="EDR34" s="82"/>
      <c r="EDS34" s="82"/>
      <c r="EDT34" s="82"/>
      <c r="EEL34" s="82"/>
      <c r="EEM34" s="82"/>
      <c r="EEN34" s="6"/>
      <c r="EEQ34" s="7"/>
      <c r="EER34" s="7"/>
      <c r="EEW34" s="82"/>
      <c r="EEY34" s="7"/>
      <c r="EEZ34" s="82"/>
      <c r="EFB34" s="7"/>
      <c r="EFC34" s="82"/>
      <c r="EFD34" s="82"/>
      <c r="EFE34" s="83"/>
      <c r="EFG34" s="82"/>
      <c r="EFH34" s="80"/>
      <c r="EFI34" s="81"/>
      <c r="EFJ34" s="82"/>
      <c r="EFM34" s="82"/>
      <c r="EFN34" s="82"/>
      <c r="EFP34" s="82"/>
      <c r="EFS34" s="82"/>
      <c r="EFV34" s="82"/>
      <c r="EFW34" s="82"/>
      <c r="EGB34" s="82"/>
      <c r="EGE34" s="82"/>
      <c r="EGF34" s="82"/>
      <c r="EGG34" s="82"/>
      <c r="EGH34" s="82"/>
      <c r="EGI34" s="82"/>
      <c r="EGJ34" s="82"/>
      <c r="EGK34" s="82"/>
      <c r="EHC34" s="82"/>
      <c r="EHD34" s="82"/>
      <c r="EHE34" s="6"/>
      <c r="EHH34" s="7"/>
      <c r="EHI34" s="7"/>
      <c r="EHN34" s="82"/>
      <c r="EHP34" s="7"/>
      <c r="EHQ34" s="82"/>
      <c r="EHS34" s="7"/>
      <c r="EHT34" s="82"/>
      <c r="EHU34" s="82"/>
      <c r="EHV34" s="83"/>
      <c r="EHX34" s="82"/>
      <c r="EHY34" s="80"/>
      <c r="EHZ34" s="81"/>
      <c r="EIA34" s="82"/>
      <c r="EID34" s="82"/>
      <c r="EIE34" s="82"/>
      <c r="EIG34" s="82"/>
      <c r="EIJ34" s="82"/>
      <c r="EIM34" s="82"/>
      <c r="EIN34" s="82"/>
      <c r="EIS34" s="82"/>
      <c r="EIV34" s="82"/>
      <c r="EIW34" s="82"/>
      <c r="EIX34" s="82"/>
      <c r="EIY34" s="82"/>
      <c r="EIZ34" s="82"/>
      <c r="EJA34" s="82"/>
      <c r="EJB34" s="82"/>
      <c r="EJT34" s="82"/>
      <c r="EJU34" s="82"/>
      <c r="EJV34" s="6"/>
      <c r="EJY34" s="7"/>
      <c r="EJZ34" s="7"/>
      <c r="EKE34" s="82"/>
      <c r="EKG34" s="7"/>
      <c r="EKH34" s="82"/>
      <c r="EKJ34" s="7"/>
      <c r="EKK34" s="82"/>
      <c r="EKL34" s="82"/>
      <c r="EKM34" s="83"/>
      <c r="EKO34" s="82"/>
      <c r="EKP34" s="80"/>
      <c r="EKQ34" s="81"/>
      <c r="EKR34" s="82"/>
      <c r="EKU34" s="82"/>
      <c r="EKV34" s="82"/>
      <c r="EKX34" s="82"/>
      <c r="ELA34" s="82"/>
      <c r="ELD34" s="82"/>
      <c r="ELE34" s="82"/>
      <c r="ELJ34" s="82"/>
      <c r="ELM34" s="82"/>
      <c r="ELN34" s="82"/>
      <c r="ELO34" s="82"/>
      <c r="ELP34" s="82"/>
      <c r="ELQ34" s="82"/>
      <c r="ELR34" s="82"/>
      <c r="ELS34" s="82"/>
      <c r="EMK34" s="82"/>
      <c r="EML34" s="82"/>
      <c r="EMM34" s="6"/>
      <c r="EMP34" s="7"/>
      <c r="EMQ34" s="7"/>
      <c r="EMV34" s="82"/>
      <c r="EMX34" s="7"/>
      <c r="EMY34" s="82"/>
      <c r="ENA34" s="7"/>
      <c r="ENB34" s="82"/>
      <c r="ENC34" s="82"/>
      <c r="END34" s="83"/>
      <c r="ENF34" s="82"/>
      <c r="ENG34" s="80"/>
      <c r="ENH34" s="81"/>
      <c r="ENI34" s="82"/>
      <c r="ENL34" s="82"/>
      <c r="ENM34" s="82"/>
      <c r="ENO34" s="82"/>
      <c r="ENR34" s="82"/>
      <c r="ENU34" s="82"/>
      <c r="ENV34" s="82"/>
      <c r="EOA34" s="82"/>
      <c r="EOD34" s="82"/>
      <c r="EOE34" s="82"/>
      <c r="EOF34" s="82"/>
      <c r="EOG34" s="82"/>
      <c r="EOH34" s="82"/>
      <c r="EOI34" s="82"/>
      <c r="EOJ34" s="82"/>
      <c r="EPB34" s="82"/>
      <c r="EPC34" s="82"/>
      <c r="EPD34" s="6"/>
      <c r="EPG34" s="7"/>
      <c r="EPH34" s="7"/>
      <c r="EPM34" s="82"/>
      <c r="EPO34" s="7"/>
      <c r="EPP34" s="82"/>
      <c r="EPR34" s="7"/>
      <c r="EPS34" s="82"/>
      <c r="EPT34" s="82"/>
      <c r="EPU34" s="83"/>
      <c r="EPW34" s="82"/>
      <c r="EPX34" s="80"/>
      <c r="EPY34" s="81"/>
      <c r="EPZ34" s="82"/>
      <c r="EQC34" s="82"/>
      <c r="EQD34" s="82"/>
      <c r="EQF34" s="82"/>
      <c r="EQI34" s="82"/>
      <c r="EQL34" s="82"/>
      <c r="EQM34" s="82"/>
      <c r="EQR34" s="82"/>
      <c r="EQU34" s="82"/>
      <c r="EQV34" s="82"/>
      <c r="EQW34" s="82"/>
      <c r="EQX34" s="82"/>
      <c r="EQY34" s="82"/>
      <c r="EQZ34" s="82"/>
      <c r="ERA34" s="82"/>
      <c r="ERS34" s="82"/>
      <c r="ERT34" s="82"/>
      <c r="ERU34" s="6"/>
      <c r="ERX34" s="7"/>
      <c r="ERY34" s="7"/>
      <c r="ESD34" s="82"/>
      <c r="ESF34" s="7"/>
      <c r="ESG34" s="82"/>
      <c r="ESI34" s="7"/>
      <c r="ESJ34" s="82"/>
      <c r="ESK34" s="82"/>
      <c r="ESL34" s="83"/>
      <c r="ESN34" s="82"/>
      <c r="ESO34" s="80"/>
      <c r="ESP34" s="81"/>
      <c r="ESQ34" s="82"/>
      <c r="EST34" s="82"/>
      <c r="ESU34" s="82"/>
      <c r="ESW34" s="82"/>
      <c r="ESZ34" s="82"/>
      <c r="ETC34" s="82"/>
      <c r="ETD34" s="82"/>
      <c r="ETI34" s="82"/>
      <c r="ETL34" s="82"/>
      <c r="ETM34" s="82"/>
      <c r="ETN34" s="82"/>
      <c r="ETO34" s="82"/>
      <c r="ETP34" s="82"/>
      <c r="ETQ34" s="82"/>
      <c r="ETR34" s="82"/>
      <c r="EUJ34" s="82"/>
      <c r="EUK34" s="82"/>
      <c r="EUL34" s="6"/>
      <c r="EUO34" s="7"/>
      <c r="EUP34" s="7"/>
      <c r="EUU34" s="82"/>
      <c r="EUW34" s="7"/>
      <c r="EUX34" s="82"/>
      <c r="EUZ34" s="7"/>
      <c r="EVA34" s="82"/>
      <c r="EVB34" s="82"/>
      <c r="EVC34" s="83"/>
      <c r="EVE34" s="82"/>
      <c r="EVF34" s="80"/>
      <c r="EVG34" s="81"/>
      <c r="EVH34" s="82"/>
      <c r="EVK34" s="82"/>
      <c r="EVL34" s="82"/>
      <c r="EVN34" s="82"/>
      <c r="EVQ34" s="82"/>
      <c r="EVT34" s="82"/>
      <c r="EVU34" s="82"/>
      <c r="EVZ34" s="82"/>
      <c r="EWC34" s="82"/>
      <c r="EWD34" s="82"/>
      <c r="EWE34" s="82"/>
      <c r="EWF34" s="82"/>
      <c r="EWG34" s="82"/>
      <c r="EWH34" s="82"/>
      <c r="EWI34" s="82"/>
      <c r="EXA34" s="82"/>
      <c r="EXB34" s="82"/>
      <c r="EXC34" s="6"/>
      <c r="EXF34" s="7"/>
      <c r="EXG34" s="7"/>
      <c r="EXL34" s="82"/>
      <c r="EXN34" s="7"/>
      <c r="EXO34" s="82"/>
      <c r="EXQ34" s="7"/>
      <c r="EXR34" s="82"/>
      <c r="EXS34" s="82"/>
      <c r="EXT34" s="83"/>
      <c r="EXV34" s="82"/>
      <c r="EXW34" s="80"/>
      <c r="EXX34" s="81"/>
      <c r="EXY34" s="82"/>
      <c r="EYB34" s="82"/>
      <c r="EYC34" s="82"/>
      <c r="EYE34" s="82"/>
      <c r="EYH34" s="82"/>
      <c r="EYK34" s="82"/>
      <c r="EYL34" s="82"/>
      <c r="EYQ34" s="82"/>
      <c r="EYT34" s="82"/>
      <c r="EYU34" s="82"/>
      <c r="EYV34" s="82"/>
      <c r="EYW34" s="82"/>
      <c r="EYX34" s="82"/>
      <c r="EYY34" s="82"/>
      <c r="EYZ34" s="82"/>
      <c r="EZR34" s="82"/>
      <c r="EZS34" s="82"/>
      <c r="EZT34" s="6"/>
      <c r="EZW34" s="7"/>
      <c r="EZX34" s="7"/>
      <c r="FAC34" s="82"/>
      <c r="FAE34" s="7"/>
      <c r="FAF34" s="82"/>
      <c r="FAH34" s="7"/>
      <c r="FAI34" s="82"/>
      <c r="FAJ34" s="82"/>
      <c r="FAK34" s="83"/>
      <c r="FAM34" s="82"/>
      <c r="FAN34" s="80"/>
      <c r="FAO34" s="81"/>
      <c r="FAP34" s="82"/>
      <c r="FAS34" s="82"/>
      <c r="FAT34" s="82"/>
      <c r="FAV34" s="82"/>
      <c r="FAY34" s="82"/>
      <c r="FBB34" s="82"/>
      <c r="FBC34" s="82"/>
      <c r="FBH34" s="82"/>
      <c r="FBK34" s="82"/>
      <c r="FBL34" s="82"/>
      <c r="FBM34" s="82"/>
      <c r="FBN34" s="82"/>
      <c r="FBO34" s="82"/>
      <c r="FBP34" s="82"/>
      <c r="FBQ34" s="82"/>
      <c r="FCI34" s="82"/>
      <c r="FCJ34" s="82"/>
      <c r="FCK34" s="6"/>
      <c r="FCN34" s="7"/>
      <c r="FCO34" s="7"/>
      <c r="FCT34" s="82"/>
      <c r="FCV34" s="7"/>
      <c r="FCW34" s="82"/>
      <c r="FCY34" s="7"/>
      <c r="FCZ34" s="82"/>
      <c r="FDA34" s="82"/>
      <c r="FDB34" s="83"/>
      <c r="FDD34" s="82"/>
      <c r="FDE34" s="80"/>
      <c r="FDF34" s="81"/>
      <c r="FDG34" s="82"/>
      <c r="FDJ34" s="82"/>
      <c r="FDK34" s="82"/>
      <c r="FDM34" s="82"/>
      <c r="FDP34" s="82"/>
      <c r="FDS34" s="82"/>
      <c r="FDT34" s="82"/>
      <c r="FDY34" s="82"/>
      <c r="FEB34" s="82"/>
      <c r="FEC34" s="82"/>
      <c r="FED34" s="82"/>
      <c r="FEE34" s="82"/>
      <c r="FEF34" s="82"/>
      <c r="FEG34" s="82"/>
      <c r="FEH34" s="82"/>
      <c r="FEZ34" s="82"/>
      <c r="FFA34" s="82"/>
      <c r="FFB34" s="6"/>
      <c r="FFE34" s="7"/>
      <c r="FFF34" s="7"/>
      <c r="FFK34" s="82"/>
      <c r="FFM34" s="7"/>
      <c r="FFN34" s="82"/>
      <c r="FFP34" s="7"/>
      <c r="FFQ34" s="82"/>
      <c r="FFR34" s="82"/>
      <c r="FFS34" s="83"/>
      <c r="FFU34" s="82"/>
      <c r="FFV34" s="80"/>
      <c r="FFW34" s="81"/>
      <c r="FFX34" s="82"/>
      <c r="FGA34" s="82"/>
      <c r="FGB34" s="82"/>
      <c r="FGD34" s="82"/>
      <c r="FGG34" s="82"/>
      <c r="FGJ34" s="82"/>
      <c r="FGK34" s="82"/>
      <c r="FGP34" s="82"/>
      <c r="FGS34" s="82"/>
      <c r="FGT34" s="82"/>
      <c r="FGU34" s="82"/>
      <c r="FGV34" s="82"/>
      <c r="FGW34" s="82"/>
      <c r="FGX34" s="82"/>
      <c r="FGY34" s="82"/>
      <c r="FHQ34" s="82"/>
      <c r="FHR34" s="82"/>
      <c r="FHS34" s="6"/>
      <c r="FHV34" s="7"/>
      <c r="FHW34" s="7"/>
      <c r="FIB34" s="82"/>
      <c r="FID34" s="7"/>
      <c r="FIE34" s="82"/>
      <c r="FIG34" s="7"/>
      <c r="FIH34" s="82"/>
      <c r="FII34" s="82"/>
      <c r="FIJ34" s="83"/>
      <c r="FIL34" s="82"/>
      <c r="FIM34" s="80"/>
      <c r="FIN34" s="81"/>
      <c r="FIO34" s="82"/>
      <c r="FIR34" s="82"/>
      <c r="FIS34" s="82"/>
      <c r="FIU34" s="82"/>
      <c r="FIX34" s="82"/>
      <c r="FJA34" s="82"/>
      <c r="FJB34" s="82"/>
      <c r="FJG34" s="82"/>
      <c r="FJJ34" s="82"/>
      <c r="FJK34" s="82"/>
      <c r="FJL34" s="82"/>
      <c r="FJM34" s="82"/>
      <c r="FJN34" s="82"/>
      <c r="FJO34" s="82"/>
      <c r="FJP34" s="82"/>
      <c r="FKH34" s="82"/>
      <c r="FKI34" s="82"/>
      <c r="FKJ34" s="6"/>
      <c r="FKM34" s="7"/>
      <c r="FKN34" s="7"/>
      <c r="FKS34" s="82"/>
      <c r="FKU34" s="7"/>
      <c r="FKV34" s="82"/>
      <c r="FKX34" s="7"/>
      <c r="FKY34" s="82"/>
      <c r="FKZ34" s="82"/>
      <c r="FLA34" s="83"/>
      <c r="FLC34" s="82"/>
      <c r="FLD34" s="80"/>
      <c r="FLE34" s="81"/>
      <c r="FLF34" s="82"/>
      <c r="FLI34" s="82"/>
      <c r="FLJ34" s="82"/>
      <c r="FLL34" s="82"/>
      <c r="FLO34" s="82"/>
      <c r="FLR34" s="82"/>
      <c r="FLS34" s="82"/>
      <c r="FLX34" s="82"/>
      <c r="FMA34" s="82"/>
      <c r="FMB34" s="82"/>
      <c r="FMC34" s="82"/>
      <c r="FMD34" s="82"/>
      <c r="FME34" s="82"/>
      <c r="FMF34" s="82"/>
      <c r="FMG34" s="82"/>
      <c r="FMY34" s="82"/>
      <c r="FMZ34" s="82"/>
      <c r="FNA34" s="6"/>
      <c r="FND34" s="7"/>
      <c r="FNE34" s="7"/>
      <c r="FNJ34" s="82"/>
      <c r="FNL34" s="7"/>
      <c r="FNM34" s="82"/>
      <c r="FNO34" s="7"/>
      <c r="FNP34" s="82"/>
      <c r="FNQ34" s="82"/>
      <c r="FNR34" s="83"/>
      <c r="FNT34" s="82"/>
      <c r="FNU34" s="80"/>
      <c r="FNV34" s="81"/>
      <c r="FNW34" s="82"/>
      <c r="FNZ34" s="82"/>
      <c r="FOA34" s="82"/>
      <c r="FOC34" s="82"/>
      <c r="FOF34" s="82"/>
      <c r="FOI34" s="82"/>
      <c r="FOJ34" s="82"/>
      <c r="FOO34" s="82"/>
      <c r="FOR34" s="82"/>
      <c r="FOS34" s="82"/>
      <c r="FOT34" s="82"/>
      <c r="FOU34" s="82"/>
      <c r="FOV34" s="82"/>
      <c r="FOW34" s="82"/>
      <c r="FOX34" s="82"/>
      <c r="FPP34" s="82"/>
      <c r="FPQ34" s="82"/>
      <c r="FPR34" s="6"/>
      <c r="FPU34" s="7"/>
      <c r="FPV34" s="7"/>
      <c r="FQA34" s="82"/>
      <c r="FQC34" s="7"/>
      <c r="FQD34" s="82"/>
      <c r="FQF34" s="7"/>
      <c r="FQG34" s="82"/>
      <c r="FQH34" s="82"/>
      <c r="FQI34" s="83"/>
      <c r="FQK34" s="82"/>
      <c r="FQL34" s="80"/>
      <c r="FQM34" s="81"/>
      <c r="FQN34" s="82"/>
      <c r="FQQ34" s="82"/>
      <c r="FQR34" s="82"/>
      <c r="FQT34" s="82"/>
      <c r="FQW34" s="82"/>
      <c r="FQZ34" s="82"/>
      <c r="FRA34" s="82"/>
      <c r="FRF34" s="82"/>
      <c r="FRI34" s="82"/>
      <c r="FRJ34" s="82"/>
      <c r="FRK34" s="82"/>
      <c r="FRL34" s="82"/>
      <c r="FRM34" s="82"/>
      <c r="FRN34" s="82"/>
      <c r="FRO34" s="82"/>
      <c r="FSG34" s="82"/>
      <c r="FSH34" s="82"/>
      <c r="FSI34" s="6"/>
      <c r="FSL34" s="7"/>
      <c r="FSM34" s="7"/>
      <c r="FSR34" s="82"/>
      <c r="FST34" s="7"/>
      <c r="FSU34" s="82"/>
      <c r="FSW34" s="7"/>
      <c r="FSX34" s="82"/>
      <c r="FSY34" s="82"/>
      <c r="FSZ34" s="83"/>
      <c r="FTB34" s="82"/>
      <c r="FTC34" s="80"/>
      <c r="FTD34" s="81"/>
      <c r="FTE34" s="82"/>
      <c r="FTH34" s="82"/>
      <c r="FTI34" s="82"/>
      <c r="FTK34" s="82"/>
      <c r="FTN34" s="82"/>
      <c r="FTQ34" s="82"/>
      <c r="FTR34" s="82"/>
      <c r="FTW34" s="82"/>
      <c r="FTZ34" s="82"/>
      <c r="FUA34" s="82"/>
      <c r="FUB34" s="82"/>
      <c r="FUC34" s="82"/>
      <c r="FUD34" s="82"/>
      <c r="FUE34" s="82"/>
      <c r="FUF34" s="82"/>
      <c r="FUX34" s="82"/>
      <c r="FUY34" s="82"/>
      <c r="FUZ34" s="6"/>
      <c r="FVC34" s="7"/>
      <c r="FVD34" s="7"/>
      <c r="FVI34" s="82"/>
      <c r="FVK34" s="7"/>
      <c r="FVL34" s="82"/>
      <c r="FVN34" s="7"/>
      <c r="FVO34" s="82"/>
      <c r="FVP34" s="82"/>
      <c r="FVQ34" s="83"/>
      <c r="FVS34" s="82"/>
      <c r="FVT34" s="80"/>
      <c r="FVU34" s="81"/>
      <c r="FVV34" s="82"/>
      <c r="FVY34" s="82"/>
      <c r="FVZ34" s="82"/>
      <c r="FWB34" s="82"/>
      <c r="FWE34" s="82"/>
      <c r="FWH34" s="82"/>
      <c r="FWI34" s="82"/>
      <c r="FWN34" s="82"/>
      <c r="FWQ34" s="82"/>
      <c r="FWR34" s="82"/>
      <c r="FWS34" s="82"/>
      <c r="FWT34" s="82"/>
      <c r="FWU34" s="82"/>
      <c r="FWV34" s="82"/>
      <c r="FWW34" s="82"/>
      <c r="FXO34" s="82"/>
      <c r="FXP34" s="82"/>
      <c r="FXQ34" s="6"/>
      <c r="FXT34" s="7"/>
      <c r="FXU34" s="7"/>
      <c r="FXZ34" s="82"/>
      <c r="FYB34" s="7"/>
      <c r="FYC34" s="82"/>
      <c r="FYE34" s="7"/>
      <c r="FYF34" s="82"/>
      <c r="FYG34" s="82"/>
      <c r="FYH34" s="83"/>
      <c r="FYJ34" s="82"/>
      <c r="FYK34" s="80"/>
      <c r="FYL34" s="81"/>
      <c r="FYM34" s="82"/>
      <c r="FYP34" s="82"/>
      <c r="FYQ34" s="82"/>
      <c r="FYS34" s="82"/>
      <c r="FYV34" s="82"/>
      <c r="FYY34" s="82"/>
      <c r="FYZ34" s="82"/>
      <c r="FZE34" s="82"/>
      <c r="FZH34" s="82"/>
      <c r="FZI34" s="82"/>
      <c r="FZJ34" s="82"/>
      <c r="FZK34" s="82"/>
      <c r="FZL34" s="82"/>
      <c r="FZM34" s="82"/>
      <c r="FZN34" s="82"/>
      <c r="GAF34" s="82"/>
      <c r="GAG34" s="82"/>
      <c r="GAH34" s="6"/>
      <c r="GAK34" s="7"/>
      <c r="GAL34" s="7"/>
      <c r="GAQ34" s="82"/>
      <c r="GAS34" s="7"/>
      <c r="GAT34" s="82"/>
      <c r="GAV34" s="7"/>
      <c r="GAW34" s="82"/>
      <c r="GAX34" s="82"/>
      <c r="GAY34" s="83"/>
      <c r="GBA34" s="82"/>
      <c r="GBB34" s="80"/>
      <c r="GBC34" s="81"/>
      <c r="GBD34" s="82"/>
      <c r="GBG34" s="82"/>
      <c r="GBH34" s="82"/>
      <c r="GBJ34" s="82"/>
      <c r="GBM34" s="82"/>
      <c r="GBP34" s="82"/>
      <c r="GBQ34" s="82"/>
      <c r="GBV34" s="82"/>
      <c r="GBY34" s="82"/>
      <c r="GBZ34" s="82"/>
      <c r="GCA34" s="82"/>
      <c r="GCB34" s="82"/>
      <c r="GCC34" s="82"/>
      <c r="GCD34" s="82"/>
      <c r="GCE34" s="82"/>
      <c r="GCW34" s="82"/>
      <c r="GCX34" s="82"/>
      <c r="GCY34" s="6"/>
      <c r="GDB34" s="7"/>
      <c r="GDC34" s="7"/>
      <c r="GDH34" s="82"/>
      <c r="GDJ34" s="7"/>
      <c r="GDK34" s="82"/>
      <c r="GDM34" s="7"/>
      <c r="GDN34" s="82"/>
      <c r="GDO34" s="82"/>
      <c r="GDP34" s="83"/>
      <c r="GDR34" s="82"/>
      <c r="GDS34" s="80"/>
      <c r="GDT34" s="81"/>
      <c r="GDU34" s="82"/>
      <c r="GDX34" s="82"/>
      <c r="GDY34" s="82"/>
      <c r="GEA34" s="82"/>
      <c r="GED34" s="82"/>
      <c r="GEG34" s="82"/>
      <c r="GEH34" s="82"/>
      <c r="GEM34" s="82"/>
      <c r="GEP34" s="82"/>
      <c r="GEQ34" s="82"/>
      <c r="GER34" s="82"/>
      <c r="GES34" s="82"/>
      <c r="GET34" s="82"/>
      <c r="GEU34" s="82"/>
      <c r="GEV34" s="82"/>
      <c r="GFN34" s="82"/>
      <c r="GFO34" s="82"/>
      <c r="GFP34" s="6"/>
      <c r="GFS34" s="7"/>
      <c r="GFT34" s="7"/>
      <c r="GFY34" s="82"/>
      <c r="GGA34" s="7"/>
      <c r="GGB34" s="82"/>
      <c r="GGD34" s="7"/>
      <c r="GGE34" s="82"/>
      <c r="GGF34" s="82"/>
      <c r="GGG34" s="83"/>
      <c r="GGI34" s="82"/>
      <c r="GGJ34" s="80"/>
      <c r="GGK34" s="81"/>
      <c r="GGL34" s="82"/>
      <c r="GGO34" s="82"/>
      <c r="GGP34" s="82"/>
      <c r="GGR34" s="82"/>
      <c r="GGU34" s="82"/>
      <c r="GGX34" s="82"/>
      <c r="GGY34" s="82"/>
      <c r="GHD34" s="82"/>
      <c r="GHG34" s="82"/>
      <c r="GHH34" s="82"/>
      <c r="GHI34" s="82"/>
      <c r="GHJ34" s="82"/>
      <c r="GHK34" s="82"/>
      <c r="GHL34" s="82"/>
      <c r="GHM34" s="82"/>
      <c r="GIE34" s="82"/>
      <c r="GIF34" s="82"/>
      <c r="GIG34" s="6"/>
      <c r="GIJ34" s="7"/>
      <c r="GIK34" s="7"/>
      <c r="GIP34" s="82"/>
      <c r="GIR34" s="7"/>
      <c r="GIS34" s="82"/>
      <c r="GIU34" s="7"/>
      <c r="GIV34" s="82"/>
      <c r="GIW34" s="82"/>
      <c r="GIX34" s="83"/>
      <c r="GIZ34" s="82"/>
      <c r="GJA34" s="80"/>
      <c r="GJB34" s="81"/>
      <c r="GJC34" s="82"/>
      <c r="GJF34" s="82"/>
      <c r="GJG34" s="82"/>
      <c r="GJI34" s="82"/>
      <c r="GJL34" s="82"/>
      <c r="GJO34" s="82"/>
      <c r="GJP34" s="82"/>
      <c r="GJU34" s="82"/>
      <c r="GJX34" s="82"/>
      <c r="GJY34" s="82"/>
      <c r="GJZ34" s="82"/>
      <c r="GKA34" s="82"/>
      <c r="GKB34" s="82"/>
      <c r="GKC34" s="82"/>
      <c r="GKD34" s="82"/>
      <c r="GKV34" s="82"/>
      <c r="GKW34" s="82"/>
      <c r="GKX34" s="6"/>
      <c r="GLA34" s="7"/>
      <c r="GLB34" s="7"/>
      <c r="GLG34" s="82"/>
      <c r="GLI34" s="7"/>
      <c r="GLJ34" s="82"/>
      <c r="GLL34" s="7"/>
      <c r="GLM34" s="82"/>
      <c r="GLN34" s="82"/>
      <c r="GLO34" s="83"/>
      <c r="GLQ34" s="82"/>
      <c r="GLR34" s="80"/>
      <c r="GLS34" s="81"/>
      <c r="GLT34" s="82"/>
      <c r="GLW34" s="82"/>
      <c r="GLX34" s="82"/>
      <c r="GLZ34" s="82"/>
      <c r="GMC34" s="82"/>
      <c r="GMF34" s="82"/>
      <c r="GMG34" s="82"/>
      <c r="GML34" s="82"/>
      <c r="GMO34" s="82"/>
      <c r="GMP34" s="82"/>
      <c r="GMQ34" s="82"/>
      <c r="GMR34" s="82"/>
      <c r="GMS34" s="82"/>
      <c r="GMT34" s="82"/>
      <c r="GMU34" s="82"/>
      <c r="GNM34" s="82"/>
      <c r="GNN34" s="82"/>
      <c r="GNO34" s="6"/>
      <c r="GNR34" s="7"/>
      <c r="GNS34" s="7"/>
      <c r="GNX34" s="82"/>
      <c r="GNZ34" s="7"/>
      <c r="GOA34" s="82"/>
      <c r="GOC34" s="7"/>
      <c r="GOD34" s="82"/>
      <c r="GOE34" s="82"/>
      <c r="GOF34" s="83"/>
      <c r="GOH34" s="82"/>
      <c r="GOI34" s="80"/>
      <c r="GOJ34" s="81"/>
      <c r="GOK34" s="82"/>
      <c r="GON34" s="82"/>
      <c r="GOO34" s="82"/>
      <c r="GOQ34" s="82"/>
      <c r="GOT34" s="82"/>
      <c r="GOW34" s="82"/>
      <c r="GOX34" s="82"/>
      <c r="GPC34" s="82"/>
      <c r="GPF34" s="82"/>
      <c r="GPG34" s="82"/>
      <c r="GPH34" s="82"/>
      <c r="GPI34" s="82"/>
      <c r="GPJ34" s="82"/>
      <c r="GPK34" s="82"/>
      <c r="GPL34" s="82"/>
      <c r="GQD34" s="82"/>
      <c r="GQE34" s="82"/>
      <c r="GQF34" s="6"/>
      <c r="GQI34" s="7"/>
      <c r="GQJ34" s="7"/>
      <c r="GQO34" s="82"/>
      <c r="GQQ34" s="7"/>
      <c r="GQR34" s="82"/>
      <c r="GQT34" s="7"/>
      <c r="GQU34" s="82"/>
      <c r="GQV34" s="82"/>
      <c r="GQW34" s="83"/>
      <c r="GQY34" s="82"/>
      <c r="GQZ34" s="80"/>
      <c r="GRA34" s="81"/>
      <c r="GRB34" s="82"/>
      <c r="GRE34" s="82"/>
      <c r="GRF34" s="82"/>
      <c r="GRH34" s="82"/>
      <c r="GRK34" s="82"/>
      <c r="GRN34" s="82"/>
      <c r="GRO34" s="82"/>
      <c r="GRT34" s="82"/>
      <c r="GRW34" s="82"/>
      <c r="GRX34" s="82"/>
      <c r="GRY34" s="82"/>
      <c r="GRZ34" s="82"/>
      <c r="GSA34" s="82"/>
      <c r="GSB34" s="82"/>
      <c r="GSC34" s="82"/>
      <c r="GSU34" s="82"/>
      <c r="GSV34" s="82"/>
      <c r="GSW34" s="6"/>
      <c r="GSZ34" s="7"/>
      <c r="GTA34" s="7"/>
      <c r="GTF34" s="82"/>
      <c r="GTH34" s="7"/>
      <c r="GTI34" s="82"/>
      <c r="GTK34" s="7"/>
      <c r="GTL34" s="82"/>
      <c r="GTM34" s="82"/>
      <c r="GTN34" s="83"/>
      <c r="GTP34" s="82"/>
      <c r="GTQ34" s="80"/>
      <c r="GTR34" s="81"/>
      <c r="GTS34" s="82"/>
      <c r="GTV34" s="82"/>
      <c r="GTW34" s="82"/>
      <c r="GTY34" s="82"/>
      <c r="GUB34" s="82"/>
      <c r="GUE34" s="82"/>
      <c r="GUF34" s="82"/>
      <c r="GUK34" s="82"/>
      <c r="GUN34" s="82"/>
      <c r="GUO34" s="82"/>
      <c r="GUP34" s="82"/>
      <c r="GUQ34" s="82"/>
      <c r="GUR34" s="82"/>
      <c r="GUS34" s="82"/>
      <c r="GUT34" s="82"/>
      <c r="GVL34" s="82"/>
      <c r="GVM34" s="82"/>
      <c r="GVN34" s="6"/>
      <c r="GVQ34" s="7"/>
      <c r="GVR34" s="7"/>
      <c r="GVW34" s="82"/>
      <c r="GVY34" s="7"/>
      <c r="GVZ34" s="82"/>
      <c r="GWB34" s="7"/>
      <c r="GWC34" s="82"/>
      <c r="GWD34" s="82"/>
      <c r="GWE34" s="83"/>
      <c r="GWG34" s="82"/>
      <c r="GWH34" s="80"/>
      <c r="GWI34" s="81"/>
      <c r="GWJ34" s="82"/>
      <c r="GWM34" s="82"/>
      <c r="GWN34" s="82"/>
      <c r="GWP34" s="82"/>
      <c r="GWS34" s="82"/>
      <c r="GWV34" s="82"/>
      <c r="GWW34" s="82"/>
      <c r="GXB34" s="82"/>
      <c r="GXE34" s="82"/>
      <c r="GXF34" s="82"/>
      <c r="GXG34" s="82"/>
      <c r="GXH34" s="82"/>
      <c r="GXI34" s="82"/>
      <c r="GXJ34" s="82"/>
      <c r="GXK34" s="82"/>
      <c r="GYC34" s="82"/>
      <c r="GYD34" s="82"/>
      <c r="GYE34" s="6"/>
      <c r="GYH34" s="7"/>
      <c r="GYI34" s="7"/>
      <c r="GYN34" s="82"/>
      <c r="GYP34" s="7"/>
      <c r="GYQ34" s="82"/>
      <c r="GYS34" s="7"/>
      <c r="GYT34" s="82"/>
      <c r="GYU34" s="82"/>
      <c r="GYV34" s="83"/>
      <c r="GYX34" s="82"/>
      <c r="GYY34" s="80"/>
      <c r="GYZ34" s="81"/>
      <c r="GZA34" s="82"/>
      <c r="GZD34" s="82"/>
      <c r="GZE34" s="82"/>
      <c r="GZG34" s="82"/>
      <c r="GZJ34" s="82"/>
      <c r="GZM34" s="82"/>
      <c r="GZN34" s="82"/>
      <c r="GZS34" s="82"/>
      <c r="GZV34" s="82"/>
      <c r="GZW34" s="82"/>
      <c r="GZX34" s="82"/>
      <c r="GZY34" s="82"/>
      <c r="GZZ34" s="82"/>
      <c r="HAA34" s="82"/>
      <c r="HAB34" s="82"/>
      <c r="HAT34" s="82"/>
      <c r="HAU34" s="82"/>
      <c r="HAV34" s="6"/>
      <c r="HAY34" s="7"/>
      <c r="HAZ34" s="7"/>
      <c r="HBE34" s="82"/>
      <c r="HBG34" s="7"/>
      <c r="HBH34" s="82"/>
      <c r="HBJ34" s="7"/>
      <c r="HBK34" s="82"/>
      <c r="HBL34" s="82"/>
      <c r="HBM34" s="83"/>
      <c r="HBO34" s="82"/>
      <c r="HBP34" s="80"/>
      <c r="HBQ34" s="81"/>
      <c r="HBR34" s="82"/>
      <c r="HBU34" s="82"/>
      <c r="HBV34" s="82"/>
      <c r="HBX34" s="82"/>
      <c r="HCA34" s="82"/>
      <c r="HCD34" s="82"/>
      <c r="HCE34" s="82"/>
      <c r="HCJ34" s="82"/>
      <c r="HCM34" s="82"/>
      <c r="HCN34" s="82"/>
      <c r="HCO34" s="82"/>
      <c r="HCP34" s="82"/>
      <c r="HCQ34" s="82"/>
      <c r="HCR34" s="82"/>
      <c r="HCS34" s="82"/>
      <c r="HDK34" s="82"/>
      <c r="HDL34" s="82"/>
      <c r="HDM34" s="6"/>
      <c r="HDP34" s="7"/>
      <c r="HDQ34" s="7"/>
      <c r="HDV34" s="82"/>
      <c r="HDX34" s="7"/>
      <c r="HDY34" s="82"/>
      <c r="HEA34" s="7"/>
      <c r="HEB34" s="82"/>
      <c r="HEC34" s="82"/>
      <c r="HED34" s="83"/>
      <c r="HEF34" s="82"/>
      <c r="HEG34" s="80"/>
      <c r="HEH34" s="81"/>
      <c r="HEI34" s="82"/>
      <c r="HEL34" s="82"/>
      <c r="HEM34" s="82"/>
      <c r="HEO34" s="82"/>
      <c r="HER34" s="82"/>
      <c r="HEU34" s="82"/>
      <c r="HEV34" s="82"/>
      <c r="HFA34" s="82"/>
      <c r="HFD34" s="82"/>
      <c r="HFE34" s="82"/>
      <c r="HFF34" s="82"/>
      <c r="HFG34" s="82"/>
      <c r="HFH34" s="82"/>
      <c r="HFI34" s="82"/>
      <c r="HFJ34" s="82"/>
      <c r="HGB34" s="82"/>
      <c r="HGC34" s="82"/>
      <c r="HGD34" s="6"/>
      <c r="HGG34" s="7"/>
      <c r="HGH34" s="7"/>
      <c r="HGM34" s="82"/>
      <c r="HGO34" s="7"/>
      <c r="HGP34" s="82"/>
      <c r="HGR34" s="7"/>
      <c r="HGS34" s="82"/>
      <c r="HGT34" s="82"/>
      <c r="HGU34" s="83"/>
      <c r="HGW34" s="82"/>
      <c r="HGX34" s="80"/>
      <c r="HGY34" s="81"/>
      <c r="HGZ34" s="82"/>
      <c r="HHC34" s="82"/>
      <c r="HHD34" s="82"/>
      <c r="HHF34" s="82"/>
      <c r="HHI34" s="82"/>
      <c r="HHL34" s="82"/>
      <c r="HHM34" s="82"/>
      <c r="HHR34" s="82"/>
      <c r="HHU34" s="82"/>
      <c r="HHV34" s="82"/>
      <c r="HHW34" s="82"/>
      <c r="HHX34" s="82"/>
      <c r="HHY34" s="82"/>
      <c r="HHZ34" s="82"/>
      <c r="HIA34" s="82"/>
      <c r="HIS34" s="82"/>
      <c r="HIT34" s="82"/>
      <c r="HIU34" s="6"/>
      <c r="HIX34" s="7"/>
      <c r="HIY34" s="7"/>
      <c r="HJD34" s="82"/>
      <c r="HJF34" s="7"/>
      <c r="HJG34" s="82"/>
      <c r="HJI34" s="7"/>
      <c r="HJJ34" s="82"/>
      <c r="HJK34" s="82"/>
      <c r="HJL34" s="83"/>
      <c r="HJN34" s="82"/>
      <c r="HJO34" s="80"/>
      <c r="HJP34" s="81"/>
      <c r="HJQ34" s="82"/>
      <c r="HJT34" s="82"/>
      <c r="HJU34" s="82"/>
      <c r="HJW34" s="82"/>
      <c r="HJZ34" s="82"/>
      <c r="HKC34" s="82"/>
      <c r="HKD34" s="82"/>
      <c r="HKI34" s="82"/>
      <c r="HKL34" s="82"/>
      <c r="HKM34" s="82"/>
      <c r="HKN34" s="82"/>
      <c r="HKO34" s="82"/>
      <c r="HKP34" s="82"/>
      <c r="HKQ34" s="82"/>
      <c r="HKR34" s="82"/>
      <c r="HLJ34" s="82"/>
      <c r="HLK34" s="82"/>
      <c r="HLL34" s="6"/>
      <c r="HLO34" s="7"/>
      <c r="HLP34" s="7"/>
      <c r="HLU34" s="82"/>
      <c r="HLW34" s="7"/>
      <c r="HLX34" s="82"/>
      <c r="HLZ34" s="7"/>
      <c r="HMA34" s="82"/>
      <c r="HMB34" s="82"/>
      <c r="HMC34" s="83"/>
      <c r="HME34" s="82"/>
      <c r="HMF34" s="80"/>
      <c r="HMG34" s="81"/>
      <c r="HMH34" s="82"/>
      <c r="HMK34" s="82"/>
      <c r="HML34" s="82"/>
      <c r="HMN34" s="82"/>
      <c r="HMQ34" s="82"/>
      <c r="HMT34" s="82"/>
      <c r="HMU34" s="82"/>
      <c r="HMZ34" s="82"/>
      <c r="HNC34" s="82"/>
      <c r="HND34" s="82"/>
      <c r="HNE34" s="82"/>
      <c r="HNF34" s="82"/>
      <c r="HNG34" s="82"/>
      <c r="HNH34" s="82"/>
      <c r="HNI34" s="82"/>
      <c r="HOA34" s="82"/>
      <c r="HOB34" s="82"/>
      <c r="HOC34" s="6"/>
      <c r="HOF34" s="7"/>
      <c r="HOG34" s="7"/>
      <c r="HOL34" s="82"/>
      <c r="HON34" s="7"/>
      <c r="HOO34" s="82"/>
      <c r="HOQ34" s="7"/>
      <c r="HOR34" s="82"/>
      <c r="HOS34" s="82"/>
      <c r="HOT34" s="83"/>
      <c r="HOV34" s="82"/>
      <c r="HOW34" s="80"/>
      <c r="HOX34" s="81"/>
      <c r="HOY34" s="82"/>
      <c r="HPB34" s="82"/>
      <c r="HPC34" s="82"/>
      <c r="HPE34" s="82"/>
      <c r="HPH34" s="82"/>
      <c r="HPK34" s="82"/>
      <c r="HPL34" s="82"/>
      <c r="HPQ34" s="82"/>
      <c r="HPT34" s="82"/>
      <c r="HPU34" s="82"/>
      <c r="HPV34" s="82"/>
      <c r="HPW34" s="82"/>
      <c r="HPX34" s="82"/>
      <c r="HPY34" s="82"/>
      <c r="HPZ34" s="82"/>
      <c r="HQR34" s="82"/>
      <c r="HQS34" s="82"/>
      <c r="HQT34" s="6"/>
      <c r="HQW34" s="7"/>
      <c r="HQX34" s="7"/>
      <c r="HRC34" s="82"/>
      <c r="HRE34" s="7"/>
      <c r="HRF34" s="82"/>
      <c r="HRH34" s="7"/>
      <c r="HRI34" s="82"/>
      <c r="HRJ34" s="82"/>
      <c r="HRK34" s="83"/>
      <c r="HRM34" s="82"/>
      <c r="HRN34" s="80"/>
      <c r="HRO34" s="81"/>
      <c r="HRP34" s="82"/>
      <c r="HRS34" s="82"/>
      <c r="HRT34" s="82"/>
      <c r="HRV34" s="82"/>
      <c r="HRY34" s="82"/>
      <c r="HSB34" s="82"/>
      <c r="HSC34" s="82"/>
      <c r="HSH34" s="82"/>
      <c r="HSK34" s="82"/>
      <c r="HSL34" s="82"/>
      <c r="HSM34" s="82"/>
      <c r="HSN34" s="82"/>
      <c r="HSO34" s="82"/>
      <c r="HSP34" s="82"/>
      <c r="HSQ34" s="82"/>
      <c r="HTI34" s="82"/>
      <c r="HTJ34" s="82"/>
      <c r="HTK34" s="6"/>
      <c r="HTN34" s="7"/>
      <c r="HTO34" s="7"/>
      <c r="HTT34" s="82"/>
      <c r="HTV34" s="7"/>
      <c r="HTW34" s="82"/>
      <c r="HTY34" s="7"/>
      <c r="HTZ34" s="82"/>
      <c r="HUA34" s="82"/>
      <c r="HUB34" s="83"/>
      <c r="HUD34" s="82"/>
      <c r="HUE34" s="80"/>
      <c r="HUF34" s="81"/>
      <c r="HUG34" s="82"/>
      <c r="HUJ34" s="82"/>
      <c r="HUK34" s="82"/>
      <c r="HUM34" s="82"/>
      <c r="HUP34" s="82"/>
      <c r="HUS34" s="82"/>
      <c r="HUT34" s="82"/>
      <c r="HUY34" s="82"/>
      <c r="HVB34" s="82"/>
      <c r="HVC34" s="82"/>
      <c r="HVD34" s="82"/>
      <c r="HVE34" s="82"/>
      <c r="HVF34" s="82"/>
      <c r="HVG34" s="82"/>
      <c r="HVH34" s="82"/>
      <c r="HVZ34" s="82"/>
      <c r="HWA34" s="82"/>
      <c r="HWB34" s="6"/>
      <c r="HWE34" s="7"/>
      <c r="HWF34" s="7"/>
      <c r="HWK34" s="82"/>
      <c r="HWM34" s="7"/>
      <c r="HWN34" s="82"/>
      <c r="HWP34" s="7"/>
      <c r="HWQ34" s="82"/>
      <c r="HWR34" s="82"/>
      <c r="HWS34" s="83"/>
      <c r="HWU34" s="82"/>
      <c r="HWV34" s="80"/>
      <c r="HWW34" s="81"/>
      <c r="HWX34" s="82"/>
      <c r="HXA34" s="82"/>
      <c r="HXB34" s="82"/>
      <c r="HXD34" s="82"/>
      <c r="HXG34" s="82"/>
      <c r="HXJ34" s="82"/>
      <c r="HXK34" s="82"/>
      <c r="HXP34" s="82"/>
      <c r="HXS34" s="82"/>
      <c r="HXT34" s="82"/>
      <c r="HXU34" s="82"/>
      <c r="HXV34" s="82"/>
      <c r="HXW34" s="82"/>
      <c r="HXX34" s="82"/>
      <c r="HXY34" s="82"/>
      <c r="HYQ34" s="82"/>
      <c r="HYR34" s="82"/>
      <c r="HYS34" s="6"/>
      <c r="HYV34" s="7"/>
      <c r="HYW34" s="7"/>
      <c r="HZB34" s="82"/>
      <c r="HZD34" s="7"/>
      <c r="HZE34" s="82"/>
      <c r="HZG34" s="7"/>
      <c r="HZH34" s="82"/>
      <c r="HZI34" s="82"/>
      <c r="HZJ34" s="83"/>
      <c r="HZL34" s="82"/>
      <c r="HZM34" s="80"/>
      <c r="HZN34" s="81"/>
      <c r="HZO34" s="82"/>
      <c r="HZR34" s="82"/>
      <c r="HZS34" s="82"/>
      <c r="HZU34" s="82"/>
      <c r="HZX34" s="82"/>
      <c r="IAA34" s="82"/>
      <c r="IAB34" s="82"/>
      <c r="IAG34" s="82"/>
      <c r="IAJ34" s="82"/>
      <c r="IAK34" s="82"/>
      <c r="IAL34" s="82"/>
      <c r="IAM34" s="82"/>
      <c r="IAN34" s="82"/>
      <c r="IAO34" s="82"/>
      <c r="IAP34" s="82"/>
      <c r="IBH34" s="82"/>
      <c r="IBI34" s="82"/>
      <c r="IBJ34" s="6"/>
      <c r="IBM34" s="7"/>
      <c r="IBN34" s="7"/>
      <c r="IBS34" s="82"/>
      <c r="IBU34" s="7"/>
      <c r="IBV34" s="82"/>
      <c r="IBX34" s="7"/>
      <c r="IBY34" s="82"/>
      <c r="IBZ34" s="82"/>
      <c r="ICA34" s="83"/>
      <c r="ICC34" s="82"/>
      <c r="ICD34" s="80"/>
      <c r="ICE34" s="81"/>
      <c r="ICF34" s="82"/>
      <c r="ICI34" s="82"/>
      <c r="ICJ34" s="82"/>
      <c r="ICL34" s="82"/>
      <c r="ICO34" s="82"/>
      <c r="ICR34" s="82"/>
      <c r="ICS34" s="82"/>
      <c r="ICX34" s="82"/>
      <c r="IDA34" s="82"/>
      <c r="IDB34" s="82"/>
      <c r="IDC34" s="82"/>
      <c r="IDD34" s="82"/>
      <c r="IDE34" s="82"/>
      <c r="IDF34" s="82"/>
      <c r="IDG34" s="82"/>
      <c r="IDY34" s="82"/>
      <c r="IDZ34" s="82"/>
      <c r="IEA34" s="6"/>
      <c r="IED34" s="7"/>
      <c r="IEE34" s="7"/>
      <c r="IEJ34" s="82"/>
      <c r="IEL34" s="7"/>
      <c r="IEM34" s="82"/>
      <c r="IEO34" s="7"/>
      <c r="IEP34" s="82"/>
      <c r="IEQ34" s="82"/>
      <c r="IER34" s="83"/>
      <c r="IET34" s="82"/>
      <c r="IEU34" s="80"/>
      <c r="IEV34" s="81"/>
      <c r="IEW34" s="82"/>
      <c r="IEZ34" s="82"/>
      <c r="IFA34" s="82"/>
      <c r="IFC34" s="82"/>
      <c r="IFF34" s="82"/>
      <c r="IFI34" s="82"/>
      <c r="IFJ34" s="82"/>
      <c r="IFO34" s="82"/>
      <c r="IFR34" s="82"/>
      <c r="IFS34" s="82"/>
      <c r="IFT34" s="82"/>
      <c r="IFU34" s="82"/>
      <c r="IFV34" s="82"/>
      <c r="IFW34" s="82"/>
      <c r="IFX34" s="82"/>
      <c r="IGP34" s="82"/>
      <c r="IGQ34" s="82"/>
      <c r="IGR34" s="6"/>
      <c r="IGU34" s="7"/>
      <c r="IGV34" s="7"/>
      <c r="IHA34" s="82"/>
      <c r="IHC34" s="7"/>
      <c r="IHD34" s="82"/>
      <c r="IHF34" s="7"/>
      <c r="IHG34" s="82"/>
      <c r="IHH34" s="82"/>
      <c r="IHI34" s="83"/>
      <c r="IHK34" s="82"/>
      <c r="IHL34" s="80"/>
      <c r="IHM34" s="81"/>
      <c r="IHN34" s="82"/>
      <c r="IHQ34" s="82"/>
      <c r="IHR34" s="82"/>
      <c r="IHT34" s="82"/>
      <c r="IHW34" s="82"/>
      <c r="IHZ34" s="82"/>
      <c r="IIA34" s="82"/>
      <c r="IIF34" s="82"/>
      <c r="III34" s="82"/>
      <c r="IIJ34" s="82"/>
      <c r="IIK34" s="82"/>
      <c r="IIL34" s="82"/>
      <c r="IIM34" s="82"/>
      <c r="IIN34" s="82"/>
      <c r="IIO34" s="82"/>
      <c r="IJG34" s="82"/>
      <c r="IJH34" s="82"/>
      <c r="IJI34" s="6"/>
      <c r="IJL34" s="7"/>
      <c r="IJM34" s="7"/>
      <c r="IJR34" s="82"/>
      <c r="IJT34" s="7"/>
      <c r="IJU34" s="82"/>
      <c r="IJW34" s="7"/>
      <c r="IJX34" s="82"/>
      <c r="IJY34" s="82"/>
      <c r="IJZ34" s="83"/>
      <c r="IKB34" s="82"/>
      <c r="IKC34" s="80"/>
      <c r="IKD34" s="81"/>
      <c r="IKE34" s="82"/>
      <c r="IKH34" s="82"/>
      <c r="IKI34" s="82"/>
      <c r="IKK34" s="82"/>
      <c r="IKN34" s="82"/>
      <c r="IKQ34" s="82"/>
      <c r="IKR34" s="82"/>
      <c r="IKW34" s="82"/>
      <c r="IKZ34" s="82"/>
      <c r="ILA34" s="82"/>
      <c r="ILB34" s="82"/>
      <c r="ILC34" s="82"/>
      <c r="ILD34" s="82"/>
      <c r="ILE34" s="82"/>
      <c r="ILF34" s="82"/>
      <c r="ILX34" s="82"/>
      <c r="ILY34" s="82"/>
      <c r="ILZ34" s="6"/>
      <c r="IMC34" s="7"/>
      <c r="IMD34" s="7"/>
      <c r="IMI34" s="82"/>
      <c r="IMK34" s="7"/>
      <c r="IML34" s="82"/>
      <c r="IMN34" s="7"/>
      <c r="IMO34" s="82"/>
      <c r="IMP34" s="82"/>
      <c r="IMQ34" s="83"/>
      <c r="IMS34" s="82"/>
      <c r="IMT34" s="80"/>
      <c r="IMU34" s="81"/>
      <c r="IMV34" s="82"/>
      <c r="IMY34" s="82"/>
      <c r="IMZ34" s="82"/>
      <c r="INB34" s="82"/>
      <c r="INE34" s="82"/>
      <c r="INH34" s="82"/>
      <c r="INI34" s="82"/>
      <c r="INN34" s="82"/>
      <c r="INQ34" s="82"/>
      <c r="INR34" s="82"/>
      <c r="INS34" s="82"/>
      <c r="INT34" s="82"/>
      <c r="INU34" s="82"/>
      <c r="INV34" s="82"/>
      <c r="INW34" s="82"/>
      <c r="IOO34" s="82"/>
      <c r="IOP34" s="82"/>
      <c r="IOQ34" s="6"/>
      <c r="IOT34" s="7"/>
      <c r="IOU34" s="7"/>
      <c r="IOZ34" s="82"/>
      <c r="IPB34" s="7"/>
      <c r="IPC34" s="82"/>
      <c r="IPE34" s="7"/>
      <c r="IPF34" s="82"/>
      <c r="IPG34" s="82"/>
      <c r="IPH34" s="83"/>
      <c r="IPJ34" s="82"/>
      <c r="IPK34" s="80"/>
      <c r="IPL34" s="81"/>
      <c r="IPM34" s="82"/>
      <c r="IPP34" s="82"/>
      <c r="IPQ34" s="82"/>
      <c r="IPS34" s="82"/>
      <c r="IPV34" s="82"/>
      <c r="IPY34" s="82"/>
      <c r="IPZ34" s="82"/>
      <c r="IQE34" s="82"/>
      <c r="IQH34" s="82"/>
      <c r="IQI34" s="82"/>
      <c r="IQJ34" s="82"/>
      <c r="IQK34" s="82"/>
      <c r="IQL34" s="82"/>
      <c r="IQM34" s="82"/>
      <c r="IQN34" s="82"/>
      <c r="IRF34" s="82"/>
      <c r="IRG34" s="82"/>
      <c r="IRH34" s="6"/>
      <c r="IRK34" s="7"/>
      <c r="IRL34" s="7"/>
      <c r="IRQ34" s="82"/>
      <c r="IRS34" s="7"/>
      <c r="IRT34" s="82"/>
      <c r="IRV34" s="7"/>
      <c r="IRW34" s="82"/>
      <c r="IRX34" s="82"/>
      <c r="IRY34" s="83"/>
      <c r="ISA34" s="82"/>
      <c r="ISB34" s="80"/>
      <c r="ISC34" s="81"/>
      <c r="ISD34" s="82"/>
      <c r="ISG34" s="82"/>
      <c r="ISH34" s="82"/>
      <c r="ISJ34" s="82"/>
      <c r="ISM34" s="82"/>
      <c r="ISP34" s="82"/>
      <c r="ISQ34" s="82"/>
      <c r="ISV34" s="82"/>
      <c r="ISY34" s="82"/>
      <c r="ISZ34" s="82"/>
      <c r="ITA34" s="82"/>
      <c r="ITB34" s="82"/>
      <c r="ITC34" s="82"/>
      <c r="ITD34" s="82"/>
      <c r="ITE34" s="82"/>
      <c r="ITW34" s="82"/>
      <c r="ITX34" s="82"/>
      <c r="ITY34" s="6"/>
      <c r="IUB34" s="7"/>
      <c r="IUC34" s="7"/>
      <c r="IUH34" s="82"/>
      <c r="IUJ34" s="7"/>
      <c r="IUK34" s="82"/>
      <c r="IUM34" s="7"/>
      <c r="IUN34" s="82"/>
      <c r="IUO34" s="82"/>
      <c r="IUP34" s="83"/>
      <c r="IUR34" s="82"/>
      <c r="IUS34" s="80"/>
      <c r="IUT34" s="81"/>
      <c r="IUU34" s="82"/>
      <c r="IUX34" s="82"/>
      <c r="IUY34" s="82"/>
      <c r="IVA34" s="82"/>
      <c r="IVD34" s="82"/>
      <c r="IVG34" s="82"/>
      <c r="IVH34" s="82"/>
      <c r="IVM34" s="82"/>
      <c r="IVP34" s="82"/>
      <c r="IVQ34" s="82"/>
      <c r="IVR34" s="82"/>
      <c r="IVS34" s="82"/>
      <c r="IVT34" s="82"/>
      <c r="IVU34" s="82"/>
      <c r="IVV34" s="82"/>
      <c r="IWN34" s="82"/>
      <c r="IWO34" s="82"/>
      <c r="IWP34" s="6"/>
      <c r="IWS34" s="7"/>
      <c r="IWT34" s="7"/>
      <c r="IWY34" s="82"/>
      <c r="IXA34" s="7"/>
      <c r="IXB34" s="82"/>
      <c r="IXD34" s="7"/>
      <c r="IXE34" s="82"/>
      <c r="IXF34" s="82"/>
      <c r="IXG34" s="83"/>
      <c r="IXI34" s="82"/>
      <c r="IXJ34" s="80"/>
      <c r="IXK34" s="81"/>
      <c r="IXL34" s="82"/>
      <c r="IXO34" s="82"/>
      <c r="IXP34" s="82"/>
      <c r="IXR34" s="82"/>
      <c r="IXU34" s="82"/>
      <c r="IXX34" s="82"/>
      <c r="IXY34" s="82"/>
      <c r="IYD34" s="82"/>
      <c r="IYG34" s="82"/>
      <c r="IYH34" s="82"/>
      <c r="IYI34" s="82"/>
      <c r="IYJ34" s="82"/>
      <c r="IYK34" s="82"/>
      <c r="IYL34" s="82"/>
      <c r="IYM34" s="82"/>
      <c r="IZE34" s="82"/>
      <c r="IZF34" s="82"/>
      <c r="IZG34" s="6"/>
      <c r="IZJ34" s="7"/>
      <c r="IZK34" s="7"/>
      <c r="IZP34" s="82"/>
      <c r="IZR34" s="7"/>
      <c r="IZS34" s="82"/>
      <c r="IZU34" s="7"/>
      <c r="IZV34" s="82"/>
      <c r="IZW34" s="82"/>
      <c r="IZX34" s="83"/>
      <c r="IZZ34" s="82"/>
      <c r="JAA34" s="80"/>
      <c r="JAB34" s="81"/>
      <c r="JAC34" s="82"/>
      <c r="JAF34" s="82"/>
      <c r="JAG34" s="82"/>
      <c r="JAI34" s="82"/>
      <c r="JAL34" s="82"/>
      <c r="JAO34" s="82"/>
      <c r="JAP34" s="82"/>
      <c r="JAU34" s="82"/>
      <c r="JAX34" s="82"/>
      <c r="JAY34" s="82"/>
      <c r="JAZ34" s="82"/>
      <c r="JBA34" s="82"/>
      <c r="JBB34" s="82"/>
      <c r="JBC34" s="82"/>
      <c r="JBD34" s="82"/>
      <c r="JBV34" s="82"/>
      <c r="JBW34" s="82"/>
      <c r="JBX34" s="6"/>
      <c r="JCA34" s="7"/>
      <c r="JCB34" s="7"/>
      <c r="JCG34" s="82"/>
      <c r="JCI34" s="7"/>
      <c r="JCJ34" s="82"/>
      <c r="JCL34" s="7"/>
      <c r="JCM34" s="82"/>
      <c r="JCN34" s="82"/>
      <c r="JCO34" s="83"/>
      <c r="JCQ34" s="82"/>
      <c r="JCR34" s="80"/>
      <c r="JCS34" s="81"/>
      <c r="JCT34" s="82"/>
      <c r="JCW34" s="82"/>
      <c r="JCX34" s="82"/>
      <c r="JCZ34" s="82"/>
      <c r="JDC34" s="82"/>
      <c r="JDF34" s="82"/>
      <c r="JDG34" s="82"/>
      <c r="JDL34" s="82"/>
      <c r="JDO34" s="82"/>
      <c r="JDP34" s="82"/>
      <c r="JDQ34" s="82"/>
      <c r="JDR34" s="82"/>
      <c r="JDS34" s="82"/>
      <c r="JDT34" s="82"/>
      <c r="JDU34" s="82"/>
      <c r="JEM34" s="82"/>
      <c r="JEN34" s="82"/>
      <c r="JEO34" s="6"/>
      <c r="JER34" s="7"/>
      <c r="JES34" s="7"/>
      <c r="JEX34" s="82"/>
      <c r="JEZ34" s="7"/>
      <c r="JFA34" s="82"/>
      <c r="JFC34" s="7"/>
      <c r="JFD34" s="82"/>
      <c r="JFE34" s="82"/>
      <c r="JFF34" s="83"/>
      <c r="JFH34" s="82"/>
      <c r="JFI34" s="80"/>
      <c r="JFJ34" s="81"/>
      <c r="JFK34" s="82"/>
      <c r="JFN34" s="82"/>
      <c r="JFO34" s="82"/>
      <c r="JFQ34" s="82"/>
      <c r="JFT34" s="82"/>
      <c r="JFW34" s="82"/>
      <c r="JFX34" s="82"/>
      <c r="JGC34" s="82"/>
      <c r="JGF34" s="82"/>
      <c r="JGG34" s="82"/>
      <c r="JGH34" s="82"/>
      <c r="JGI34" s="82"/>
      <c r="JGJ34" s="82"/>
      <c r="JGK34" s="82"/>
      <c r="JGL34" s="82"/>
      <c r="JHD34" s="82"/>
      <c r="JHE34" s="82"/>
      <c r="JHF34" s="6"/>
      <c r="JHI34" s="7"/>
      <c r="JHJ34" s="7"/>
      <c r="JHO34" s="82"/>
      <c r="JHQ34" s="7"/>
      <c r="JHR34" s="82"/>
      <c r="JHT34" s="7"/>
      <c r="JHU34" s="82"/>
      <c r="JHV34" s="82"/>
      <c r="JHW34" s="83"/>
      <c r="JHY34" s="82"/>
      <c r="JHZ34" s="80"/>
      <c r="JIA34" s="81"/>
      <c r="JIB34" s="82"/>
      <c r="JIE34" s="82"/>
      <c r="JIF34" s="82"/>
      <c r="JIH34" s="82"/>
      <c r="JIK34" s="82"/>
      <c r="JIN34" s="82"/>
      <c r="JIO34" s="82"/>
      <c r="JIT34" s="82"/>
      <c r="JIW34" s="82"/>
      <c r="JIX34" s="82"/>
      <c r="JIY34" s="82"/>
      <c r="JIZ34" s="82"/>
      <c r="JJA34" s="82"/>
      <c r="JJB34" s="82"/>
      <c r="JJC34" s="82"/>
      <c r="JJU34" s="82"/>
      <c r="JJV34" s="82"/>
      <c r="JJW34" s="6"/>
      <c r="JJZ34" s="7"/>
      <c r="JKA34" s="7"/>
      <c r="JKF34" s="82"/>
      <c r="JKH34" s="7"/>
      <c r="JKI34" s="82"/>
      <c r="JKK34" s="7"/>
      <c r="JKL34" s="82"/>
      <c r="JKM34" s="82"/>
      <c r="JKN34" s="83"/>
      <c r="JKP34" s="82"/>
      <c r="JKQ34" s="80"/>
      <c r="JKR34" s="81"/>
      <c r="JKS34" s="82"/>
      <c r="JKV34" s="82"/>
      <c r="JKW34" s="82"/>
      <c r="JKY34" s="82"/>
      <c r="JLB34" s="82"/>
      <c r="JLE34" s="82"/>
      <c r="JLF34" s="82"/>
      <c r="JLK34" s="82"/>
      <c r="JLN34" s="82"/>
      <c r="JLO34" s="82"/>
      <c r="JLP34" s="82"/>
      <c r="JLQ34" s="82"/>
      <c r="JLR34" s="82"/>
      <c r="JLS34" s="82"/>
      <c r="JLT34" s="82"/>
      <c r="JML34" s="82"/>
      <c r="JMM34" s="82"/>
      <c r="JMN34" s="6"/>
      <c r="JMQ34" s="7"/>
      <c r="JMR34" s="7"/>
      <c r="JMW34" s="82"/>
      <c r="JMY34" s="7"/>
      <c r="JMZ34" s="82"/>
      <c r="JNB34" s="7"/>
      <c r="JNC34" s="82"/>
      <c r="JND34" s="82"/>
      <c r="JNE34" s="83"/>
      <c r="JNG34" s="82"/>
      <c r="JNH34" s="80"/>
      <c r="JNI34" s="81"/>
      <c r="JNJ34" s="82"/>
      <c r="JNM34" s="82"/>
      <c r="JNN34" s="82"/>
      <c r="JNP34" s="82"/>
      <c r="JNS34" s="82"/>
      <c r="JNV34" s="82"/>
      <c r="JNW34" s="82"/>
      <c r="JOB34" s="82"/>
      <c r="JOE34" s="82"/>
      <c r="JOF34" s="82"/>
      <c r="JOG34" s="82"/>
      <c r="JOH34" s="82"/>
      <c r="JOI34" s="82"/>
      <c r="JOJ34" s="82"/>
      <c r="JOK34" s="82"/>
      <c r="JPC34" s="82"/>
      <c r="JPD34" s="82"/>
      <c r="JPE34" s="6"/>
      <c r="JPH34" s="7"/>
      <c r="JPI34" s="7"/>
      <c r="JPN34" s="82"/>
      <c r="JPP34" s="7"/>
      <c r="JPQ34" s="82"/>
      <c r="JPS34" s="7"/>
      <c r="JPT34" s="82"/>
      <c r="JPU34" s="82"/>
      <c r="JPV34" s="83"/>
      <c r="JPX34" s="82"/>
      <c r="JPY34" s="80"/>
      <c r="JPZ34" s="81"/>
      <c r="JQA34" s="82"/>
      <c r="JQD34" s="82"/>
      <c r="JQE34" s="82"/>
      <c r="JQG34" s="82"/>
      <c r="JQJ34" s="82"/>
      <c r="JQM34" s="82"/>
      <c r="JQN34" s="82"/>
      <c r="JQS34" s="82"/>
      <c r="JQV34" s="82"/>
      <c r="JQW34" s="82"/>
      <c r="JQX34" s="82"/>
      <c r="JQY34" s="82"/>
      <c r="JQZ34" s="82"/>
      <c r="JRA34" s="82"/>
      <c r="JRB34" s="82"/>
      <c r="JRT34" s="82"/>
      <c r="JRU34" s="82"/>
      <c r="JRV34" s="6"/>
      <c r="JRY34" s="7"/>
      <c r="JRZ34" s="7"/>
      <c r="JSE34" s="82"/>
      <c r="JSG34" s="7"/>
      <c r="JSH34" s="82"/>
      <c r="JSJ34" s="7"/>
      <c r="JSK34" s="82"/>
      <c r="JSL34" s="82"/>
      <c r="JSM34" s="83"/>
      <c r="JSO34" s="82"/>
      <c r="JSP34" s="80"/>
      <c r="JSQ34" s="81"/>
      <c r="JSR34" s="82"/>
      <c r="JSU34" s="82"/>
      <c r="JSV34" s="82"/>
      <c r="JSX34" s="82"/>
      <c r="JTA34" s="82"/>
      <c r="JTD34" s="82"/>
      <c r="JTE34" s="82"/>
      <c r="JTJ34" s="82"/>
      <c r="JTM34" s="82"/>
      <c r="JTN34" s="82"/>
      <c r="JTO34" s="82"/>
      <c r="JTP34" s="82"/>
      <c r="JTQ34" s="82"/>
      <c r="JTR34" s="82"/>
      <c r="JTS34" s="82"/>
      <c r="JUK34" s="82"/>
      <c r="JUL34" s="82"/>
      <c r="JUM34" s="6"/>
      <c r="JUP34" s="7"/>
      <c r="JUQ34" s="7"/>
      <c r="JUV34" s="82"/>
      <c r="JUX34" s="7"/>
      <c r="JUY34" s="82"/>
      <c r="JVA34" s="7"/>
      <c r="JVB34" s="82"/>
      <c r="JVC34" s="82"/>
      <c r="JVD34" s="83"/>
      <c r="JVF34" s="82"/>
      <c r="JVG34" s="80"/>
      <c r="JVH34" s="81"/>
      <c r="JVI34" s="82"/>
      <c r="JVL34" s="82"/>
      <c r="JVM34" s="82"/>
      <c r="JVO34" s="82"/>
      <c r="JVR34" s="82"/>
      <c r="JVU34" s="82"/>
      <c r="JVV34" s="82"/>
      <c r="JWA34" s="82"/>
      <c r="JWD34" s="82"/>
      <c r="JWE34" s="82"/>
      <c r="JWF34" s="82"/>
      <c r="JWG34" s="82"/>
      <c r="JWH34" s="82"/>
      <c r="JWI34" s="82"/>
      <c r="JWJ34" s="82"/>
      <c r="JXB34" s="82"/>
      <c r="JXC34" s="82"/>
      <c r="JXD34" s="6"/>
      <c r="JXG34" s="7"/>
      <c r="JXH34" s="7"/>
      <c r="JXM34" s="82"/>
      <c r="JXO34" s="7"/>
      <c r="JXP34" s="82"/>
      <c r="JXR34" s="7"/>
      <c r="JXS34" s="82"/>
      <c r="JXT34" s="82"/>
      <c r="JXU34" s="83"/>
      <c r="JXW34" s="82"/>
      <c r="JXX34" s="80"/>
      <c r="JXY34" s="81"/>
      <c r="JXZ34" s="82"/>
      <c r="JYC34" s="82"/>
      <c r="JYD34" s="82"/>
      <c r="JYF34" s="82"/>
      <c r="JYI34" s="82"/>
      <c r="JYL34" s="82"/>
      <c r="JYM34" s="82"/>
      <c r="JYR34" s="82"/>
      <c r="JYU34" s="82"/>
      <c r="JYV34" s="82"/>
      <c r="JYW34" s="82"/>
      <c r="JYX34" s="82"/>
      <c r="JYY34" s="82"/>
      <c r="JYZ34" s="82"/>
      <c r="JZA34" s="82"/>
      <c r="JZS34" s="82"/>
      <c r="JZT34" s="82"/>
      <c r="JZU34" s="6"/>
      <c r="JZX34" s="7"/>
      <c r="JZY34" s="7"/>
      <c r="KAD34" s="82"/>
      <c r="KAF34" s="7"/>
      <c r="KAG34" s="82"/>
      <c r="KAI34" s="7"/>
      <c r="KAJ34" s="82"/>
      <c r="KAK34" s="82"/>
      <c r="KAL34" s="83"/>
      <c r="KAN34" s="82"/>
      <c r="KAO34" s="80"/>
      <c r="KAP34" s="81"/>
      <c r="KAQ34" s="82"/>
      <c r="KAT34" s="82"/>
      <c r="KAU34" s="82"/>
      <c r="KAW34" s="82"/>
      <c r="KAZ34" s="82"/>
      <c r="KBC34" s="82"/>
      <c r="KBD34" s="82"/>
      <c r="KBI34" s="82"/>
      <c r="KBL34" s="82"/>
      <c r="KBM34" s="82"/>
      <c r="KBN34" s="82"/>
      <c r="KBO34" s="82"/>
      <c r="KBP34" s="82"/>
      <c r="KBQ34" s="82"/>
      <c r="KBR34" s="82"/>
      <c r="KCJ34" s="82"/>
      <c r="KCK34" s="82"/>
      <c r="KCL34" s="6"/>
      <c r="KCO34" s="7"/>
      <c r="KCP34" s="7"/>
      <c r="KCU34" s="82"/>
      <c r="KCW34" s="7"/>
      <c r="KCX34" s="82"/>
      <c r="KCZ34" s="7"/>
      <c r="KDA34" s="82"/>
      <c r="KDB34" s="82"/>
      <c r="KDC34" s="83"/>
      <c r="KDE34" s="82"/>
      <c r="KDF34" s="80"/>
      <c r="KDG34" s="81"/>
      <c r="KDH34" s="82"/>
      <c r="KDK34" s="82"/>
      <c r="KDL34" s="82"/>
      <c r="KDN34" s="82"/>
      <c r="KDQ34" s="82"/>
      <c r="KDT34" s="82"/>
      <c r="KDU34" s="82"/>
      <c r="KDZ34" s="82"/>
      <c r="KEC34" s="82"/>
      <c r="KED34" s="82"/>
      <c r="KEE34" s="82"/>
      <c r="KEF34" s="82"/>
      <c r="KEG34" s="82"/>
      <c r="KEH34" s="82"/>
      <c r="KEI34" s="82"/>
      <c r="KFA34" s="82"/>
      <c r="KFB34" s="82"/>
      <c r="KFC34" s="6"/>
      <c r="KFF34" s="7"/>
      <c r="KFG34" s="7"/>
      <c r="KFL34" s="82"/>
      <c r="KFN34" s="7"/>
      <c r="KFO34" s="82"/>
      <c r="KFQ34" s="7"/>
      <c r="KFR34" s="82"/>
      <c r="KFS34" s="82"/>
      <c r="KFT34" s="83"/>
      <c r="KFV34" s="82"/>
      <c r="KFW34" s="80"/>
      <c r="KFX34" s="81"/>
      <c r="KFY34" s="82"/>
      <c r="KGB34" s="82"/>
      <c r="KGC34" s="82"/>
      <c r="KGE34" s="82"/>
      <c r="KGH34" s="82"/>
      <c r="KGK34" s="82"/>
      <c r="KGL34" s="82"/>
      <c r="KGQ34" s="82"/>
      <c r="KGT34" s="82"/>
      <c r="KGU34" s="82"/>
      <c r="KGV34" s="82"/>
      <c r="KGW34" s="82"/>
      <c r="KGX34" s="82"/>
      <c r="KGY34" s="82"/>
      <c r="KGZ34" s="82"/>
      <c r="KHR34" s="82"/>
      <c r="KHS34" s="82"/>
      <c r="KHT34" s="6"/>
      <c r="KHW34" s="7"/>
      <c r="KHX34" s="7"/>
      <c r="KIC34" s="82"/>
      <c r="KIE34" s="7"/>
      <c r="KIF34" s="82"/>
      <c r="KIH34" s="7"/>
      <c r="KII34" s="82"/>
      <c r="KIJ34" s="82"/>
      <c r="KIK34" s="83"/>
      <c r="KIM34" s="82"/>
      <c r="KIN34" s="80"/>
      <c r="KIO34" s="81"/>
      <c r="KIP34" s="82"/>
      <c r="KIS34" s="82"/>
      <c r="KIT34" s="82"/>
      <c r="KIV34" s="82"/>
      <c r="KIY34" s="82"/>
      <c r="KJB34" s="82"/>
      <c r="KJC34" s="82"/>
      <c r="KJH34" s="82"/>
      <c r="KJK34" s="82"/>
      <c r="KJL34" s="82"/>
      <c r="KJM34" s="82"/>
      <c r="KJN34" s="82"/>
      <c r="KJO34" s="82"/>
      <c r="KJP34" s="82"/>
      <c r="KJQ34" s="82"/>
      <c r="KKI34" s="82"/>
      <c r="KKJ34" s="82"/>
      <c r="KKK34" s="6"/>
      <c r="KKN34" s="7"/>
      <c r="KKO34" s="7"/>
      <c r="KKT34" s="82"/>
      <c r="KKV34" s="7"/>
      <c r="KKW34" s="82"/>
      <c r="KKY34" s="7"/>
      <c r="KKZ34" s="82"/>
      <c r="KLA34" s="82"/>
      <c r="KLB34" s="83"/>
      <c r="KLD34" s="82"/>
      <c r="KLE34" s="80"/>
      <c r="KLF34" s="81"/>
      <c r="KLG34" s="82"/>
      <c r="KLJ34" s="82"/>
      <c r="KLK34" s="82"/>
      <c r="KLM34" s="82"/>
      <c r="KLP34" s="82"/>
      <c r="KLS34" s="82"/>
      <c r="KLT34" s="82"/>
      <c r="KLY34" s="82"/>
      <c r="KMB34" s="82"/>
      <c r="KMC34" s="82"/>
      <c r="KMD34" s="82"/>
      <c r="KME34" s="82"/>
      <c r="KMF34" s="82"/>
      <c r="KMG34" s="82"/>
      <c r="KMH34" s="82"/>
      <c r="KMZ34" s="82"/>
      <c r="KNA34" s="82"/>
      <c r="KNB34" s="6"/>
      <c r="KNE34" s="7"/>
      <c r="KNF34" s="7"/>
      <c r="KNK34" s="82"/>
      <c r="KNM34" s="7"/>
      <c r="KNN34" s="82"/>
      <c r="KNP34" s="7"/>
      <c r="KNQ34" s="82"/>
      <c r="KNR34" s="82"/>
      <c r="KNS34" s="83"/>
      <c r="KNU34" s="82"/>
      <c r="KNV34" s="80"/>
      <c r="KNW34" s="81"/>
      <c r="KNX34" s="82"/>
      <c r="KOA34" s="82"/>
      <c r="KOB34" s="82"/>
      <c r="KOD34" s="82"/>
      <c r="KOG34" s="82"/>
      <c r="KOJ34" s="82"/>
      <c r="KOK34" s="82"/>
      <c r="KOP34" s="82"/>
      <c r="KOS34" s="82"/>
      <c r="KOT34" s="82"/>
      <c r="KOU34" s="82"/>
      <c r="KOV34" s="82"/>
      <c r="KOW34" s="82"/>
      <c r="KOX34" s="82"/>
      <c r="KOY34" s="82"/>
      <c r="KPQ34" s="82"/>
      <c r="KPR34" s="82"/>
      <c r="KPS34" s="6"/>
      <c r="KPV34" s="7"/>
      <c r="KPW34" s="7"/>
      <c r="KQB34" s="82"/>
      <c r="KQD34" s="7"/>
      <c r="KQE34" s="82"/>
      <c r="KQG34" s="7"/>
      <c r="KQH34" s="82"/>
      <c r="KQI34" s="82"/>
      <c r="KQJ34" s="83"/>
      <c r="KQL34" s="82"/>
      <c r="KQM34" s="80"/>
      <c r="KQN34" s="81"/>
      <c r="KQO34" s="82"/>
      <c r="KQR34" s="82"/>
      <c r="KQS34" s="82"/>
      <c r="KQU34" s="82"/>
      <c r="KQX34" s="82"/>
      <c r="KRA34" s="82"/>
      <c r="KRB34" s="82"/>
      <c r="KRG34" s="82"/>
      <c r="KRJ34" s="82"/>
      <c r="KRK34" s="82"/>
      <c r="KRL34" s="82"/>
      <c r="KRM34" s="82"/>
      <c r="KRN34" s="82"/>
      <c r="KRO34" s="82"/>
      <c r="KRP34" s="82"/>
      <c r="KSH34" s="82"/>
      <c r="KSI34" s="82"/>
      <c r="KSJ34" s="6"/>
      <c r="KSM34" s="7"/>
      <c r="KSN34" s="7"/>
      <c r="KSS34" s="82"/>
      <c r="KSU34" s="7"/>
      <c r="KSV34" s="82"/>
      <c r="KSX34" s="7"/>
      <c r="KSY34" s="82"/>
      <c r="KSZ34" s="82"/>
      <c r="KTA34" s="83"/>
      <c r="KTC34" s="82"/>
      <c r="KTD34" s="80"/>
      <c r="KTE34" s="81"/>
      <c r="KTF34" s="82"/>
      <c r="KTI34" s="82"/>
      <c r="KTJ34" s="82"/>
      <c r="KTL34" s="82"/>
      <c r="KTO34" s="82"/>
      <c r="KTR34" s="82"/>
      <c r="KTS34" s="82"/>
      <c r="KTX34" s="82"/>
      <c r="KUA34" s="82"/>
      <c r="KUB34" s="82"/>
      <c r="KUC34" s="82"/>
      <c r="KUD34" s="82"/>
      <c r="KUE34" s="82"/>
      <c r="KUF34" s="82"/>
      <c r="KUG34" s="82"/>
      <c r="KUY34" s="82"/>
      <c r="KUZ34" s="82"/>
      <c r="KVA34" s="6"/>
      <c r="KVD34" s="7"/>
      <c r="KVE34" s="7"/>
      <c r="KVJ34" s="82"/>
      <c r="KVL34" s="7"/>
      <c r="KVM34" s="82"/>
      <c r="KVO34" s="7"/>
      <c r="KVP34" s="82"/>
      <c r="KVQ34" s="82"/>
      <c r="KVR34" s="83"/>
      <c r="KVT34" s="82"/>
      <c r="KVU34" s="80"/>
      <c r="KVV34" s="81"/>
      <c r="KVW34" s="82"/>
      <c r="KVZ34" s="82"/>
      <c r="KWA34" s="82"/>
      <c r="KWC34" s="82"/>
      <c r="KWF34" s="82"/>
      <c r="KWI34" s="82"/>
      <c r="KWJ34" s="82"/>
      <c r="KWO34" s="82"/>
      <c r="KWR34" s="82"/>
      <c r="KWS34" s="82"/>
      <c r="KWT34" s="82"/>
      <c r="KWU34" s="82"/>
      <c r="KWV34" s="82"/>
      <c r="KWW34" s="82"/>
      <c r="KWX34" s="82"/>
      <c r="KXP34" s="82"/>
      <c r="KXQ34" s="82"/>
      <c r="KXR34" s="6"/>
      <c r="KXU34" s="7"/>
      <c r="KXV34" s="7"/>
      <c r="KYA34" s="82"/>
      <c r="KYC34" s="7"/>
      <c r="KYD34" s="82"/>
      <c r="KYF34" s="7"/>
      <c r="KYG34" s="82"/>
      <c r="KYH34" s="82"/>
      <c r="KYI34" s="83"/>
      <c r="KYK34" s="82"/>
      <c r="KYL34" s="80"/>
      <c r="KYM34" s="81"/>
      <c r="KYN34" s="82"/>
      <c r="KYQ34" s="82"/>
      <c r="KYR34" s="82"/>
      <c r="KYT34" s="82"/>
      <c r="KYW34" s="82"/>
      <c r="KYZ34" s="82"/>
      <c r="KZA34" s="82"/>
      <c r="KZF34" s="82"/>
      <c r="KZI34" s="82"/>
      <c r="KZJ34" s="82"/>
      <c r="KZK34" s="82"/>
      <c r="KZL34" s="82"/>
      <c r="KZM34" s="82"/>
      <c r="KZN34" s="82"/>
      <c r="KZO34" s="82"/>
      <c r="LAG34" s="82"/>
      <c r="LAH34" s="82"/>
      <c r="LAI34" s="6"/>
      <c r="LAL34" s="7"/>
      <c r="LAM34" s="7"/>
      <c r="LAR34" s="82"/>
      <c r="LAT34" s="7"/>
      <c r="LAU34" s="82"/>
      <c r="LAW34" s="7"/>
      <c r="LAX34" s="82"/>
      <c r="LAY34" s="82"/>
      <c r="LAZ34" s="83"/>
      <c r="LBB34" s="82"/>
      <c r="LBC34" s="80"/>
      <c r="LBD34" s="81"/>
      <c r="LBE34" s="82"/>
      <c r="LBH34" s="82"/>
      <c r="LBI34" s="82"/>
      <c r="LBK34" s="82"/>
      <c r="LBN34" s="82"/>
      <c r="LBQ34" s="82"/>
      <c r="LBR34" s="82"/>
      <c r="LBW34" s="82"/>
      <c r="LBZ34" s="82"/>
      <c r="LCA34" s="82"/>
      <c r="LCB34" s="82"/>
      <c r="LCC34" s="82"/>
      <c r="LCD34" s="82"/>
      <c r="LCE34" s="82"/>
      <c r="LCF34" s="82"/>
      <c r="LCX34" s="82"/>
      <c r="LCY34" s="82"/>
      <c r="LCZ34" s="6"/>
      <c r="LDC34" s="7"/>
      <c r="LDD34" s="7"/>
      <c r="LDI34" s="82"/>
      <c r="LDK34" s="7"/>
      <c r="LDL34" s="82"/>
      <c r="LDN34" s="7"/>
      <c r="LDO34" s="82"/>
      <c r="LDP34" s="82"/>
      <c r="LDQ34" s="83"/>
      <c r="LDS34" s="82"/>
      <c r="LDT34" s="80"/>
      <c r="LDU34" s="81"/>
      <c r="LDV34" s="82"/>
      <c r="LDY34" s="82"/>
      <c r="LDZ34" s="82"/>
      <c r="LEB34" s="82"/>
      <c r="LEE34" s="82"/>
      <c r="LEH34" s="82"/>
      <c r="LEI34" s="82"/>
      <c r="LEN34" s="82"/>
      <c r="LEQ34" s="82"/>
      <c r="LER34" s="82"/>
      <c r="LES34" s="82"/>
      <c r="LET34" s="82"/>
      <c r="LEU34" s="82"/>
      <c r="LEV34" s="82"/>
      <c r="LEW34" s="82"/>
      <c r="LFO34" s="82"/>
      <c r="LFP34" s="82"/>
      <c r="LFQ34" s="6"/>
      <c r="LFT34" s="7"/>
      <c r="LFU34" s="7"/>
      <c r="LFZ34" s="82"/>
      <c r="LGB34" s="7"/>
      <c r="LGC34" s="82"/>
      <c r="LGE34" s="7"/>
      <c r="LGF34" s="82"/>
      <c r="LGG34" s="82"/>
      <c r="LGH34" s="83"/>
      <c r="LGJ34" s="82"/>
      <c r="LGK34" s="80"/>
      <c r="LGL34" s="81"/>
      <c r="LGM34" s="82"/>
      <c r="LGP34" s="82"/>
      <c r="LGQ34" s="82"/>
      <c r="LGS34" s="82"/>
      <c r="LGV34" s="82"/>
      <c r="LGY34" s="82"/>
      <c r="LGZ34" s="82"/>
      <c r="LHE34" s="82"/>
      <c r="LHH34" s="82"/>
      <c r="LHI34" s="82"/>
      <c r="LHJ34" s="82"/>
      <c r="LHK34" s="82"/>
      <c r="LHL34" s="82"/>
      <c r="LHM34" s="82"/>
      <c r="LHN34" s="82"/>
      <c r="LIF34" s="82"/>
      <c r="LIG34" s="82"/>
      <c r="LIH34" s="6"/>
      <c r="LIK34" s="7"/>
      <c r="LIL34" s="7"/>
      <c r="LIQ34" s="82"/>
      <c r="LIS34" s="7"/>
      <c r="LIT34" s="82"/>
      <c r="LIV34" s="7"/>
      <c r="LIW34" s="82"/>
      <c r="LIX34" s="82"/>
      <c r="LIY34" s="83"/>
      <c r="LJA34" s="82"/>
      <c r="LJB34" s="80"/>
      <c r="LJC34" s="81"/>
      <c r="LJD34" s="82"/>
      <c r="LJG34" s="82"/>
      <c r="LJH34" s="82"/>
      <c r="LJJ34" s="82"/>
      <c r="LJM34" s="82"/>
      <c r="LJP34" s="82"/>
      <c r="LJQ34" s="82"/>
      <c r="LJV34" s="82"/>
      <c r="LJY34" s="82"/>
      <c r="LJZ34" s="82"/>
      <c r="LKA34" s="82"/>
      <c r="LKB34" s="82"/>
      <c r="LKC34" s="82"/>
      <c r="LKD34" s="82"/>
      <c r="LKE34" s="82"/>
      <c r="LKW34" s="82"/>
      <c r="LKX34" s="82"/>
      <c r="LKY34" s="6"/>
      <c r="LLB34" s="7"/>
      <c r="LLC34" s="7"/>
      <c r="LLH34" s="82"/>
      <c r="LLJ34" s="7"/>
      <c r="LLK34" s="82"/>
      <c r="LLM34" s="7"/>
      <c r="LLN34" s="82"/>
      <c r="LLO34" s="82"/>
      <c r="LLP34" s="83"/>
      <c r="LLR34" s="82"/>
      <c r="LLS34" s="80"/>
      <c r="LLT34" s="81"/>
      <c r="LLU34" s="82"/>
      <c r="LLX34" s="82"/>
      <c r="LLY34" s="82"/>
      <c r="LMA34" s="82"/>
      <c r="LMD34" s="82"/>
      <c r="LMG34" s="82"/>
      <c r="LMH34" s="82"/>
      <c r="LMM34" s="82"/>
      <c r="LMP34" s="82"/>
      <c r="LMQ34" s="82"/>
      <c r="LMR34" s="82"/>
      <c r="LMS34" s="82"/>
      <c r="LMT34" s="82"/>
      <c r="LMU34" s="82"/>
      <c r="LMV34" s="82"/>
      <c r="LNN34" s="82"/>
      <c r="LNO34" s="82"/>
      <c r="LNP34" s="6"/>
      <c r="LNS34" s="7"/>
      <c r="LNT34" s="7"/>
      <c r="LNY34" s="82"/>
      <c r="LOA34" s="7"/>
      <c r="LOB34" s="82"/>
      <c r="LOD34" s="7"/>
      <c r="LOE34" s="82"/>
      <c r="LOF34" s="82"/>
      <c r="LOG34" s="83"/>
      <c r="LOI34" s="82"/>
      <c r="LOJ34" s="80"/>
      <c r="LOK34" s="81"/>
      <c r="LOL34" s="82"/>
      <c r="LOO34" s="82"/>
      <c r="LOP34" s="82"/>
      <c r="LOR34" s="82"/>
      <c r="LOU34" s="82"/>
      <c r="LOX34" s="82"/>
      <c r="LOY34" s="82"/>
      <c r="LPD34" s="82"/>
      <c r="LPG34" s="82"/>
      <c r="LPH34" s="82"/>
      <c r="LPI34" s="82"/>
      <c r="LPJ34" s="82"/>
      <c r="LPK34" s="82"/>
      <c r="LPL34" s="82"/>
      <c r="LPM34" s="82"/>
      <c r="LQE34" s="82"/>
      <c r="LQF34" s="82"/>
      <c r="LQG34" s="6"/>
      <c r="LQJ34" s="7"/>
      <c r="LQK34" s="7"/>
      <c r="LQP34" s="82"/>
      <c r="LQR34" s="7"/>
      <c r="LQS34" s="82"/>
      <c r="LQU34" s="7"/>
      <c r="LQV34" s="82"/>
      <c r="LQW34" s="82"/>
      <c r="LQX34" s="83"/>
      <c r="LQZ34" s="82"/>
      <c r="LRA34" s="80"/>
      <c r="LRB34" s="81"/>
      <c r="LRC34" s="82"/>
      <c r="LRF34" s="82"/>
      <c r="LRG34" s="82"/>
      <c r="LRI34" s="82"/>
      <c r="LRL34" s="82"/>
      <c r="LRO34" s="82"/>
      <c r="LRP34" s="82"/>
      <c r="LRU34" s="82"/>
      <c r="LRX34" s="82"/>
      <c r="LRY34" s="82"/>
      <c r="LRZ34" s="82"/>
      <c r="LSA34" s="82"/>
      <c r="LSB34" s="82"/>
      <c r="LSC34" s="82"/>
      <c r="LSD34" s="82"/>
      <c r="LSV34" s="82"/>
      <c r="LSW34" s="82"/>
      <c r="LSX34" s="6"/>
      <c r="LTA34" s="7"/>
      <c r="LTB34" s="7"/>
      <c r="LTG34" s="82"/>
      <c r="LTI34" s="7"/>
      <c r="LTJ34" s="82"/>
      <c r="LTL34" s="7"/>
      <c r="LTM34" s="82"/>
      <c r="LTN34" s="82"/>
      <c r="LTO34" s="83"/>
      <c r="LTQ34" s="82"/>
      <c r="LTR34" s="80"/>
      <c r="LTS34" s="81"/>
      <c r="LTT34" s="82"/>
      <c r="LTW34" s="82"/>
      <c r="LTX34" s="82"/>
      <c r="LTZ34" s="82"/>
      <c r="LUC34" s="82"/>
      <c r="LUF34" s="82"/>
      <c r="LUG34" s="82"/>
      <c r="LUL34" s="82"/>
      <c r="LUO34" s="82"/>
      <c r="LUP34" s="82"/>
      <c r="LUQ34" s="82"/>
      <c r="LUR34" s="82"/>
      <c r="LUS34" s="82"/>
      <c r="LUT34" s="82"/>
      <c r="LUU34" s="82"/>
      <c r="LVM34" s="82"/>
      <c r="LVN34" s="82"/>
      <c r="LVO34" s="6"/>
      <c r="LVR34" s="7"/>
      <c r="LVS34" s="7"/>
      <c r="LVX34" s="82"/>
      <c r="LVZ34" s="7"/>
      <c r="LWA34" s="82"/>
      <c r="LWC34" s="7"/>
      <c r="LWD34" s="82"/>
      <c r="LWE34" s="82"/>
      <c r="LWF34" s="83"/>
      <c r="LWH34" s="82"/>
      <c r="LWI34" s="80"/>
      <c r="LWJ34" s="81"/>
      <c r="LWK34" s="82"/>
      <c r="LWN34" s="82"/>
      <c r="LWO34" s="82"/>
      <c r="LWQ34" s="82"/>
      <c r="LWT34" s="82"/>
      <c r="LWW34" s="82"/>
      <c r="LWX34" s="82"/>
      <c r="LXC34" s="82"/>
      <c r="LXF34" s="82"/>
      <c r="LXG34" s="82"/>
      <c r="LXH34" s="82"/>
      <c r="LXI34" s="82"/>
      <c r="LXJ34" s="82"/>
      <c r="LXK34" s="82"/>
      <c r="LXL34" s="82"/>
      <c r="LYD34" s="82"/>
      <c r="LYE34" s="82"/>
      <c r="LYF34" s="6"/>
      <c r="LYI34" s="7"/>
      <c r="LYJ34" s="7"/>
      <c r="LYO34" s="82"/>
      <c r="LYQ34" s="7"/>
      <c r="LYR34" s="82"/>
      <c r="LYT34" s="7"/>
      <c r="LYU34" s="82"/>
      <c r="LYV34" s="82"/>
      <c r="LYW34" s="83"/>
      <c r="LYY34" s="82"/>
      <c r="LYZ34" s="80"/>
      <c r="LZA34" s="81"/>
      <c r="LZB34" s="82"/>
      <c r="LZE34" s="82"/>
      <c r="LZF34" s="82"/>
      <c r="LZH34" s="82"/>
      <c r="LZK34" s="82"/>
      <c r="LZN34" s="82"/>
      <c r="LZO34" s="82"/>
      <c r="LZT34" s="82"/>
      <c r="LZW34" s="82"/>
      <c r="LZX34" s="82"/>
      <c r="LZY34" s="82"/>
      <c r="LZZ34" s="82"/>
      <c r="MAA34" s="82"/>
      <c r="MAB34" s="82"/>
      <c r="MAC34" s="82"/>
      <c r="MAU34" s="82"/>
      <c r="MAV34" s="82"/>
      <c r="MAW34" s="6"/>
      <c r="MAZ34" s="7"/>
      <c r="MBA34" s="7"/>
      <c r="MBF34" s="82"/>
      <c r="MBH34" s="7"/>
      <c r="MBI34" s="82"/>
      <c r="MBK34" s="7"/>
      <c r="MBL34" s="82"/>
      <c r="MBM34" s="82"/>
      <c r="MBN34" s="83"/>
      <c r="MBP34" s="82"/>
      <c r="MBQ34" s="80"/>
      <c r="MBR34" s="81"/>
      <c r="MBS34" s="82"/>
      <c r="MBV34" s="82"/>
      <c r="MBW34" s="82"/>
      <c r="MBY34" s="82"/>
      <c r="MCB34" s="82"/>
      <c r="MCE34" s="82"/>
      <c r="MCF34" s="82"/>
      <c r="MCK34" s="82"/>
      <c r="MCN34" s="82"/>
      <c r="MCO34" s="82"/>
      <c r="MCP34" s="82"/>
      <c r="MCQ34" s="82"/>
      <c r="MCR34" s="82"/>
      <c r="MCS34" s="82"/>
      <c r="MCT34" s="82"/>
      <c r="MDL34" s="82"/>
      <c r="MDM34" s="82"/>
      <c r="MDN34" s="6"/>
      <c r="MDQ34" s="7"/>
      <c r="MDR34" s="7"/>
      <c r="MDW34" s="82"/>
      <c r="MDY34" s="7"/>
      <c r="MDZ34" s="82"/>
      <c r="MEB34" s="7"/>
      <c r="MEC34" s="82"/>
      <c r="MED34" s="82"/>
      <c r="MEE34" s="83"/>
      <c r="MEG34" s="82"/>
      <c r="MEH34" s="80"/>
      <c r="MEI34" s="81"/>
      <c r="MEJ34" s="82"/>
      <c r="MEM34" s="82"/>
      <c r="MEN34" s="82"/>
      <c r="MEP34" s="82"/>
      <c r="MES34" s="82"/>
      <c r="MEV34" s="82"/>
      <c r="MEW34" s="82"/>
      <c r="MFB34" s="82"/>
      <c r="MFE34" s="82"/>
      <c r="MFF34" s="82"/>
      <c r="MFG34" s="82"/>
      <c r="MFH34" s="82"/>
      <c r="MFI34" s="82"/>
      <c r="MFJ34" s="82"/>
      <c r="MFK34" s="82"/>
      <c r="MGC34" s="82"/>
      <c r="MGD34" s="82"/>
      <c r="MGE34" s="6"/>
      <c r="MGH34" s="7"/>
      <c r="MGI34" s="7"/>
      <c r="MGN34" s="82"/>
      <c r="MGP34" s="7"/>
      <c r="MGQ34" s="82"/>
      <c r="MGS34" s="7"/>
      <c r="MGT34" s="82"/>
      <c r="MGU34" s="82"/>
      <c r="MGV34" s="83"/>
      <c r="MGX34" s="82"/>
      <c r="MGY34" s="80"/>
      <c r="MGZ34" s="81"/>
      <c r="MHA34" s="82"/>
      <c r="MHD34" s="82"/>
      <c r="MHE34" s="82"/>
      <c r="MHG34" s="82"/>
      <c r="MHJ34" s="82"/>
      <c r="MHM34" s="82"/>
      <c r="MHN34" s="82"/>
      <c r="MHS34" s="82"/>
      <c r="MHV34" s="82"/>
      <c r="MHW34" s="82"/>
      <c r="MHX34" s="82"/>
      <c r="MHY34" s="82"/>
      <c r="MHZ34" s="82"/>
      <c r="MIA34" s="82"/>
      <c r="MIB34" s="82"/>
      <c r="MIT34" s="82"/>
      <c r="MIU34" s="82"/>
      <c r="MIV34" s="6"/>
      <c r="MIY34" s="7"/>
      <c r="MIZ34" s="7"/>
      <c r="MJE34" s="82"/>
      <c r="MJG34" s="7"/>
      <c r="MJH34" s="82"/>
      <c r="MJJ34" s="7"/>
      <c r="MJK34" s="82"/>
      <c r="MJL34" s="82"/>
      <c r="MJM34" s="83"/>
      <c r="MJO34" s="82"/>
      <c r="MJP34" s="80"/>
      <c r="MJQ34" s="81"/>
      <c r="MJR34" s="82"/>
      <c r="MJU34" s="82"/>
      <c r="MJV34" s="82"/>
      <c r="MJX34" s="82"/>
      <c r="MKA34" s="82"/>
      <c r="MKD34" s="82"/>
      <c r="MKE34" s="82"/>
      <c r="MKJ34" s="82"/>
      <c r="MKM34" s="82"/>
      <c r="MKN34" s="82"/>
      <c r="MKO34" s="82"/>
      <c r="MKP34" s="82"/>
      <c r="MKQ34" s="82"/>
      <c r="MKR34" s="82"/>
      <c r="MKS34" s="82"/>
      <c r="MLK34" s="82"/>
      <c r="MLL34" s="82"/>
      <c r="MLM34" s="6"/>
      <c r="MLP34" s="7"/>
      <c r="MLQ34" s="7"/>
      <c r="MLV34" s="82"/>
      <c r="MLX34" s="7"/>
      <c r="MLY34" s="82"/>
      <c r="MMA34" s="7"/>
      <c r="MMB34" s="82"/>
      <c r="MMC34" s="82"/>
      <c r="MMD34" s="83"/>
      <c r="MMF34" s="82"/>
      <c r="MMG34" s="80"/>
      <c r="MMH34" s="81"/>
      <c r="MMI34" s="82"/>
      <c r="MML34" s="82"/>
      <c r="MMM34" s="82"/>
      <c r="MMO34" s="82"/>
      <c r="MMR34" s="82"/>
      <c r="MMU34" s="82"/>
      <c r="MMV34" s="82"/>
      <c r="MNA34" s="82"/>
      <c r="MND34" s="82"/>
      <c r="MNE34" s="82"/>
      <c r="MNF34" s="82"/>
      <c r="MNG34" s="82"/>
      <c r="MNH34" s="82"/>
      <c r="MNI34" s="82"/>
      <c r="MNJ34" s="82"/>
      <c r="MOB34" s="82"/>
      <c r="MOC34" s="82"/>
      <c r="MOD34" s="6"/>
      <c r="MOG34" s="7"/>
      <c r="MOH34" s="7"/>
      <c r="MOM34" s="82"/>
      <c r="MOO34" s="7"/>
      <c r="MOP34" s="82"/>
      <c r="MOR34" s="7"/>
      <c r="MOS34" s="82"/>
      <c r="MOT34" s="82"/>
      <c r="MOU34" s="83"/>
      <c r="MOW34" s="82"/>
      <c r="MOX34" s="80"/>
      <c r="MOY34" s="81"/>
      <c r="MOZ34" s="82"/>
      <c r="MPC34" s="82"/>
      <c r="MPD34" s="82"/>
      <c r="MPF34" s="82"/>
      <c r="MPI34" s="82"/>
      <c r="MPL34" s="82"/>
      <c r="MPM34" s="82"/>
      <c r="MPR34" s="82"/>
      <c r="MPU34" s="82"/>
      <c r="MPV34" s="82"/>
      <c r="MPW34" s="82"/>
      <c r="MPX34" s="82"/>
      <c r="MPY34" s="82"/>
      <c r="MPZ34" s="82"/>
      <c r="MQA34" s="82"/>
      <c r="MQS34" s="82"/>
      <c r="MQT34" s="82"/>
      <c r="MQU34" s="6"/>
      <c r="MQX34" s="7"/>
      <c r="MQY34" s="7"/>
      <c r="MRD34" s="82"/>
      <c r="MRF34" s="7"/>
      <c r="MRG34" s="82"/>
      <c r="MRI34" s="7"/>
      <c r="MRJ34" s="82"/>
      <c r="MRK34" s="82"/>
      <c r="MRL34" s="83"/>
      <c r="MRN34" s="82"/>
      <c r="MRO34" s="80"/>
      <c r="MRP34" s="81"/>
      <c r="MRQ34" s="82"/>
      <c r="MRT34" s="82"/>
      <c r="MRU34" s="82"/>
      <c r="MRW34" s="82"/>
      <c r="MRZ34" s="82"/>
      <c r="MSC34" s="82"/>
      <c r="MSD34" s="82"/>
      <c r="MSI34" s="82"/>
      <c r="MSL34" s="82"/>
      <c r="MSM34" s="82"/>
      <c r="MSN34" s="82"/>
      <c r="MSO34" s="82"/>
      <c r="MSP34" s="82"/>
      <c r="MSQ34" s="82"/>
      <c r="MSR34" s="82"/>
      <c r="MTJ34" s="82"/>
      <c r="MTK34" s="82"/>
      <c r="MTL34" s="6"/>
      <c r="MTO34" s="7"/>
      <c r="MTP34" s="7"/>
      <c r="MTU34" s="82"/>
      <c r="MTW34" s="7"/>
      <c r="MTX34" s="82"/>
      <c r="MTZ34" s="7"/>
      <c r="MUA34" s="82"/>
      <c r="MUB34" s="82"/>
      <c r="MUC34" s="83"/>
      <c r="MUE34" s="82"/>
      <c r="MUF34" s="80"/>
      <c r="MUG34" s="81"/>
      <c r="MUH34" s="82"/>
      <c r="MUK34" s="82"/>
      <c r="MUL34" s="82"/>
      <c r="MUN34" s="82"/>
      <c r="MUQ34" s="82"/>
      <c r="MUT34" s="82"/>
      <c r="MUU34" s="82"/>
      <c r="MUZ34" s="82"/>
      <c r="MVC34" s="82"/>
      <c r="MVD34" s="82"/>
      <c r="MVE34" s="82"/>
      <c r="MVF34" s="82"/>
      <c r="MVG34" s="82"/>
      <c r="MVH34" s="82"/>
      <c r="MVI34" s="82"/>
      <c r="MWA34" s="82"/>
      <c r="MWB34" s="82"/>
      <c r="MWC34" s="6"/>
      <c r="MWF34" s="7"/>
      <c r="MWG34" s="7"/>
      <c r="MWL34" s="82"/>
      <c r="MWN34" s="7"/>
      <c r="MWO34" s="82"/>
      <c r="MWQ34" s="7"/>
      <c r="MWR34" s="82"/>
      <c r="MWS34" s="82"/>
      <c r="MWT34" s="83"/>
      <c r="MWV34" s="82"/>
      <c r="MWW34" s="80"/>
      <c r="MWX34" s="81"/>
      <c r="MWY34" s="82"/>
      <c r="MXB34" s="82"/>
      <c r="MXC34" s="82"/>
      <c r="MXE34" s="82"/>
      <c r="MXH34" s="82"/>
      <c r="MXK34" s="82"/>
      <c r="MXL34" s="82"/>
      <c r="MXQ34" s="82"/>
      <c r="MXT34" s="82"/>
      <c r="MXU34" s="82"/>
      <c r="MXV34" s="82"/>
      <c r="MXW34" s="82"/>
      <c r="MXX34" s="82"/>
      <c r="MXY34" s="82"/>
      <c r="MXZ34" s="82"/>
      <c r="MYR34" s="82"/>
      <c r="MYS34" s="82"/>
      <c r="MYT34" s="6"/>
      <c r="MYW34" s="7"/>
      <c r="MYX34" s="7"/>
      <c r="MZC34" s="82"/>
      <c r="MZE34" s="7"/>
      <c r="MZF34" s="82"/>
      <c r="MZH34" s="7"/>
      <c r="MZI34" s="82"/>
      <c r="MZJ34" s="82"/>
      <c r="MZK34" s="83"/>
      <c r="MZM34" s="82"/>
      <c r="MZN34" s="80"/>
      <c r="MZO34" s="81"/>
      <c r="MZP34" s="82"/>
      <c r="MZS34" s="82"/>
      <c r="MZT34" s="82"/>
      <c r="MZV34" s="82"/>
      <c r="MZY34" s="82"/>
      <c r="NAB34" s="82"/>
      <c r="NAC34" s="82"/>
      <c r="NAH34" s="82"/>
      <c r="NAK34" s="82"/>
      <c r="NAL34" s="82"/>
      <c r="NAM34" s="82"/>
      <c r="NAN34" s="82"/>
      <c r="NAO34" s="82"/>
      <c r="NAP34" s="82"/>
      <c r="NAQ34" s="82"/>
      <c r="NBI34" s="82"/>
      <c r="NBJ34" s="82"/>
      <c r="NBK34" s="6"/>
      <c r="NBN34" s="7"/>
      <c r="NBO34" s="7"/>
      <c r="NBT34" s="82"/>
      <c r="NBV34" s="7"/>
      <c r="NBW34" s="82"/>
      <c r="NBY34" s="7"/>
      <c r="NBZ34" s="82"/>
      <c r="NCA34" s="82"/>
      <c r="NCB34" s="83"/>
      <c r="NCD34" s="82"/>
      <c r="NCE34" s="80"/>
      <c r="NCF34" s="81"/>
      <c r="NCG34" s="82"/>
      <c r="NCJ34" s="82"/>
      <c r="NCK34" s="82"/>
      <c r="NCM34" s="82"/>
      <c r="NCP34" s="82"/>
      <c r="NCS34" s="82"/>
      <c r="NCT34" s="82"/>
      <c r="NCY34" s="82"/>
      <c r="NDB34" s="82"/>
      <c r="NDC34" s="82"/>
      <c r="NDD34" s="82"/>
      <c r="NDE34" s="82"/>
      <c r="NDF34" s="82"/>
      <c r="NDG34" s="82"/>
      <c r="NDH34" s="82"/>
      <c r="NDZ34" s="82"/>
      <c r="NEA34" s="82"/>
      <c r="NEB34" s="6"/>
      <c r="NEE34" s="7"/>
      <c r="NEF34" s="7"/>
      <c r="NEK34" s="82"/>
      <c r="NEM34" s="7"/>
      <c r="NEN34" s="82"/>
      <c r="NEP34" s="7"/>
      <c r="NEQ34" s="82"/>
      <c r="NER34" s="82"/>
      <c r="NES34" s="83"/>
      <c r="NEU34" s="82"/>
      <c r="NEV34" s="80"/>
      <c r="NEW34" s="81"/>
      <c r="NEX34" s="82"/>
      <c r="NFA34" s="82"/>
      <c r="NFB34" s="82"/>
      <c r="NFD34" s="82"/>
      <c r="NFG34" s="82"/>
      <c r="NFJ34" s="82"/>
      <c r="NFK34" s="82"/>
      <c r="NFP34" s="82"/>
      <c r="NFS34" s="82"/>
      <c r="NFT34" s="82"/>
      <c r="NFU34" s="82"/>
      <c r="NFV34" s="82"/>
      <c r="NFW34" s="82"/>
      <c r="NFX34" s="82"/>
      <c r="NFY34" s="82"/>
      <c r="NGQ34" s="82"/>
      <c r="NGR34" s="82"/>
      <c r="NGS34" s="6"/>
      <c r="NGV34" s="7"/>
      <c r="NGW34" s="7"/>
      <c r="NHB34" s="82"/>
      <c r="NHD34" s="7"/>
      <c r="NHE34" s="82"/>
      <c r="NHG34" s="7"/>
      <c r="NHH34" s="82"/>
      <c r="NHI34" s="82"/>
      <c r="NHJ34" s="83"/>
      <c r="NHL34" s="82"/>
      <c r="NHM34" s="80"/>
      <c r="NHN34" s="81"/>
      <c r="NHO34" s="82"/>
      <c r="NHR34" s="82"/>
      <c r="NHS34" s="82"/>
      <c r="NHU34" s="82"/>
      <c r="NHX34" s="82"/>
      <c r="NIA34" s="82"/>
      <c r="NIB34" s="82"/>
      <c r="NIG34" s="82"/>
      <c r="NIJ34" s="82"/>
      <c r="NIK34" s="82"/>
      <c r="NIL34" s="82"/>
      <c r="NIM34" s="82"/>
      <c r="NIN34" s="82"/>
      <c r="NIO34" s="82"/>
      <c r="NIP34" s="82"/>
      <c r="NJH34" s="82"/>
      <c r="NJI34" s="82"/>
      <c r="NJJ34" s="6"/>
      <c r="NJM34" s="7"/>
      <c r="NJN34" s="7"/>
      <c r="NJS34" s="82"/>
      <c r="NJU34" s="7"/>
      <c r="NJV34" s="82"/>
      <c r="NJX34" s="7"/>
      <c r="NJY34" s="82"/>
      <c r="NJZ34" s="82"/>
      <c r="NKA34" s="83"/>
      <c r="NKC34" s="82"/>
      <c r="NKD34" s="80"/>
      <c r="NKE34" s="81"/>
      <c r="NKF34" s="82"/>
      <c r="NKI34" s="82"/>
      <c r="NKJ34" s="82"/>
      <c r="NKL34" s="82"/>
      <c r="NKO34" s="82"/>
      <c r="NKR34" s="82"/>
      <c r="NKS34" s="82"/>
      <c r="NKX34" s="82"/>
      <c r="NLA34" s="82"/>
      <c r="NLB34" s="82"/>
      <c r="NLC34" s="82"/>
      <c r="NLD34" s="82"/>
      <c r="NLE34" s="82"/>
      <c r="NLF34" s="82"/>
      <c r="NLG34" s="82"/>
      <c r="NLY34" s="82"/>
      <c r="NLZ34" s="82"/>
      <c r="NMA34" s="6"/>
      <c r="NMD34" s="7"/>
      <c r="NME34" s="7"/>
      <c r="NMJ34" s="82"/>
      <c r="NML34" s="7"/>
      <c r="NMM34" s="82"/>
      <c r="NMO34" s="7"/>
      <c r="NMP34" s="82"/>
      <c r="NMQ34" s="82"/>
      <c r="NMR34" s="83"/>
      <c r="NMT34" s="82"/>
      <c r="NMU34" s="80"/>
      <c r="NMV34" s="81"/>
      <c r="NMW34" s="82"/>
      <c r="NMZ34" s="82"/>
      <c r="NNA34" s="82"/>
      <c r="NNC34" s="82"/>
      <c r="NNF34" s="82"/>
      <c r="NNI34" s="82"/>
      <c r="NNJ34" s="82"/>
      <c r="NNO34" s="82"/>
      <c r="NNR34" s="82"/>
      <c r="NNS34" s="82"/>
      <c r="NNT34" s="82"/>
      <c r="NNU34" s="82"/>
      <c r="NNV34" s="82"/>
      <c r="NNW34" s="82"/>
      <c r="NNX34" s="82"/>
      <c r="NOP34" s="82"/>
      <c r="NOQ34" s="82"/>
      <c r="NOR34" s="6"/>
      <c r="NOU34" s="7"/>
      <c r="NOV34" s="7"/>
      <c r="NPA34" s="82"/>
      <c r="NPC34" s="7"/>
      <c r="NPD34" s="82"/>
      <c r="NPF34" s="7"/>
      <c r="NPG34" s="82"/>
      <c r="NPH34" s="82"/>
      <c r="NPI34" s="83"/>
      <c r="NPK34" s="82"/>
      <c r="NPL34" s="80"/>
      <c r="NPM34" s="81"/>
      <c r="NPN34" s="82"/>
      <c r="NPQ34" s="82"/>
      <c r="NPR34" s="82"/>
      <c r="NPT34" s="82"/>
      <c r="NPW34" s="82"/>
      <c r="NPZ34" s="82"/>
      <c r="NQA34" s="82"/>
      <c r="NQF34" s="82"/>
      <c r="NQI34" s="82"/>
      <c r="NQJ34" s="82"/>
      <c r="NQK34" s="82"/>
      <c r="NQL34" s="82"/>
      <c r="NQM34" s="82"/>
      <c r="NQN34" s="82"/>
      <c r="NQO34" s="82"/>
      <c r="NRG34" s="82"/>
      <c r="NRH34" s="82"/>
      <c r="NRI34" s="6"/>
      <c r="NRL34" s="7"/>
      <c r="NRM34" s="7"/>
      <c r="NRR34" s="82"/>
      <c r="NRT34" s="7"/>
      <c r="NRU34" s="82"/>
      <c r="NRW34" s="7"/>
      <c r="NRX34" s="82"/>
      <c r="NRY34" s="82"/>
      <c r="NRZ34" s="83"/>
      <c r="NSB34" s="82"/>
      <c r="NSC34" s="80"/>
      <c r="NSD34" s="81"/>
      <c r="NSE34" s="82"/>
      <c r="NSH34" s="82"/>
      <c r="NSI34" s="82"/>
      <c r="NSK34" s="82"/>
      <c r="NSN34" s="82"/>
      <c r="NSQ34" s="82"/>
      <c r="NSR34" s="82"/>
      <c r="NSW34" s="82"/>
      <c r="NSZ34" s="82"/>
      <c r="NTA34" s="82"/>
      <c r="NTB34" s="82"/>
      <c r="NTC34" s="82"/>
      <c r="NTD34" s="82"/>
      <c r="NTE34" s="82"/>
      <c r="NTF34" s="82"/>
      <c r="NTX34" s="82"/>
      <c r="NTY34" s="82"/>
      <c r="NTZ34" s="6"/>
      <c r="NUC34" s="7"/>
      <c r="NUD34" s="7"/>
      <c r="NUI34" s="82"/>
      <c r="NUK34" s="7"/>
      <c r="NUL34" s="82"/>
      <c r="NUN34" s="7"/>
      <c r="NUO34" s="82"/>
      <c r="NUP34" s="82"/>
      <c r="NUQ34" s="83"/>
      <c r="NUS34" s="82"/>
      <c r="NUT34" s="80"/>
      <c r="NUU34" s="81"/>
      <c r="NUV34" s="82"/>
      <c r="NUY34" s="82"/>
      <c r="NUZ34" s="82"/>
      <c r="NVB34" s="82"/>
      <c r="NVE34" s="82"/>
      <c r="NVH34" s="82"/>
      <c r="NVI34" s="82"/>
      <c r="NVN34" s="82"/>
      <c r="NVQ34" s="82"/>
      <c r="NVR34" s="82"/>
      <c r="NVS34" s="82"/>
      <c r="NVT34" s="82"/>
      <c r="NVU34" s="82"/>
      <c r="NVV34" s="82"/>
      <c r="NVW34" s="82"/>
      <c r="NWO34" s="82"/>
      <c r="NWP34" s="82"/>
      <c r="NWQ34" s="6"/>
      <c r="NWT34" s="7"/>
      <c r="NWU34" s="7"/>
      <c r="NWZ34" s="82"/>
      <c r="NXB34" s="7"/>
      <c r="NXC34" s="82"/>
      <c r="NXE34" s="7"/>
      <c r="NXF34" s="82"/>
      <c r="NXG34" s="82"/>
      <c r="NXH34" s="83"/>
      <c r="NXJ34" s="82"/>
      <c r="NXK34" s="80"/>
      <c r="NXL34" s="81"/>
      <c r="NXM34" s="82"/>
      <c r="NXP34" s="82"/>
      <c r="NXQ34" s="82"/>
      <c r="NXS34" s="82"/>
      <c r="NXV34" s="82"/>
      <c r="NXY34" s="82"/>
      <c r="NXZ34" s="82"/>
      <c r="NYE34" s="82"/>
      <c r="NYH34" s="82"/>
      <c r="NYI34" s="82"/>
      <c r="NYJ34" s="82"/>
      <c r="NYK34" s="82"/>
      <c r="NYL34" s="82"/>
      <c r="NYM34" s="82"/>
      <c r="NYN34" s="82"/>
      <c r="NZF34" s="82"/>
      <c r="NZG34" s="82"/>
      <c r="NZH34" s="6"/>
      <c r="NZK34" s="7"/>
      <c r="NZL34" s="7"/>
      <c r="NZQ34" s="82"/>
      <c r="NZS34" s="7"/>
      <c r="NZT34" s="82"/>
      <c r="NZV34" s="7"/>
      <c r="NZW34" s="82"/>
      <c r="NZX34" s="82"/>
      <c r="NZY34" s="83"/>
      <c r="OAA34" s="82"/>
      <c r="OAB34" s="80"/>
      <c r="OAC34" s="81"/>
      <c r="OAD34" s="82"/>
      <c r="OAG34" s="82"/>
      <c r="OAH34" s="82"/>
      <c r="OAJ34" s="82"/>
      <c r="OAM34" s="82"/>
      <c r="OAP34" s="82"/>
      <c r="OAQ34" s="82"/>
      <c r="OAV34" s="82"/>
      <c r="OAY34" s="82"/>
      <c r="OAZ34" s="82"/>
      <c r="OBA34" s="82"/>
      <c r="OBB34" s="82"/>
      <c r="OBC34" s="82"/>
      <c r="OBD34" s="82"/>
      <c r="OBE34" s="82"/>
      <c r="OBW34" s="82"/>
      <c r="OBX34" s="82"/>
      <c r="OBY34" s="6"/>
      <c r="OCB34" s="7"/>
      <c r="OCC34" s="7"/>
      <c r="OCH34" s="82"/>
      <c r="OCJ34" s="7"/>
      <c r="OCK34" s="82"/>
      <c r="OCM34" s="7"/>
      <c r="OCN34" s="82"/>
      <c r="OCO34" s="82"/>
      <c r="OCP34" s="83"/>
      <c r="OCR34" s="82"/>
      <c r="OCS34" s="80"/>
      <c r="OCT34" s="81"/>
      <c r="OCU34" s="82"/>
      <c r="OCX34" s="82"/>
      <c r="OCY34" s="82"/>
      <c r="ODA34" s="82"/>
      <c r="ODD34" s="82"/>
      <c r="ODG34" s="82"/>
      <c r="ODH34" s="82"/>
      <c r="ODM34" s="82"/>
      <c r="ODP34" s="82"/>
      <c r="ODQ34" s="82"/>
      <c r="ODR34" s="82"/>
      <c r="ODS34" s="82"/>
      <c r="ODT34" s="82"/>
      <c r="ODU34" s="82"/>
      <c r="ODV34" s="82"/>
      <c r="OEN34" s="82"/>
      <c r="OEO34" s="82"/>
      <c r="OEP34" s="6"/>
      <c r="OES34" s="7"/>
      <c r="OET34" s="7"/>
      <c r="OEY34" s="82"/>
      <c r="OFA34" s="7"/>
      <c r="OFB34" s="82"/>
      <c r="OFD34" s="7"/>
      <c r="OFE34" s="82"/>
      <c r="OFF34" s="82"/>
      <c r="OFG34" s="83"/>
      <c r="OFI34" s="82"/>
      <c r="OFJ34" s="80"/>
      <c r="OFK34" s="81"/>
      <c r="OFL34" s="82"/>
      <c r="OFO34" s="82"/>
      <c r="OFP34" s="82"/>
      <c r="OFR34" s="82"/>
      <c r="OFU34" s="82"/>
      <c r="OFX34" s="82"/>
      <c r="OFY34" s="82"/>
      <c r="OGD34" s="82"/>
      <c r="OGG34" s="82"/>
      <c r="OGH34" s="82"/>
      <c r="OGI34" s="82"/>
      <c r="OGJ34" s="82"/>
      <c r="OGK34" s="82"/>
      <c r="OGL34" s="82"/>
      <c r="OGM34" s="82"/>
      <c r="OHE34" s="82"/>
      <c r="OHF34" s="82"/>
      <c r="OHG34" s="6"/>
      <c r="OHJ34" s="7"/>
      <c r="OHK34" s="7"/>
      <c r="OHP34" s="82"/>
      <c r="OHR34" s="7"/>
      <c r="OHS34" s="82"/>
      <c r="OHU34" s="7"/>
      <c r="OHV34" s="82"/>
      <c r="OHW34" s="82"/>
      <c r="OHX34" s="83"/>
      <c r="OHZ34" s="82"/>
      <c r="OIA34" s="80"/>
      <c r="OIB34" s="81"/>
      <c r="OIC34" s="82"/>
      <c r="OIF34" s="82"/>
      <c r="OIG34" s="82"/>
      <c r="OII34" s="82"/>
      <c r="OIL34" s="82"/>
      <c r="OIO34" s="82"/>
      <c r="OIP34" s="82"/>
      <c r="OIU34" s="82"/>
      <c r="OIX34" s="82"/>
      <c r="OIY34" s="82"/>
      <c r="OIZ34" s="82"/>
      <c r="OJA34" s="82"/>
      <c r="OJB34" s="82"/>
      <c r="OJC34" s="82"/>
      <c r="OJD34" s="82"/>
      <c r="OJV34" s="82"/>
      <c r="OJW34" s="82"/>
      <c r="OJX34" s="6"/>
      <c r="OKA34" s="7"/>
      <c r="OKB34" s="7"/>
      <c r="OKG34" s="82"/>
      <c r="OKI34" s="7"/>
      <c r="OKJ34" s="82"/>
      <c r="OKL34" s="7"/>
      <c r="OKM34" s="82"/>
      <c r="OKN34" s="82"/>
      <c r="OKO34" s="83"/>
      <c r="OKQ34" s="82"/>
      <c r="OKR34" s="80"/>
      <c r="OKS34" s="81"/>
      <c r="OKT34" s="82"/>
      <c r="OKW34" s="82"/>
      <c r="OKX34" s="82"/>
      <c r="OKZ34" s="82"/>
      <c r="OLC34" s="82"/>
      <c r="OLF34" s="82"/>
      <c r="OLG34" s="82"/>
      <c r="OLL34" s="82"/>
      <c r="OLO34" s="82"/>
      <c r="OLP34" s="82"/>
      <c r="OLQ34" s="82"/>
      <c r="OLR34" s="82"/>
      <c r="OLS34" s="82"/>
      <c r="OLT34" s="82"/>
      <c r="OLU34" s="82"/>
      <c r="OMM34" s="82"/>
      <c r="OMN34" s="82"/>
      <c r="OMO34" s="6"/>
      <c r="OMR34" s="7"/>
      <c r="OMS34" s="7"/>
      <c r="OMX34" s="82"/>
      <c r="OMZ34" s="7"/>
      <c r="ONA34" s="82"/>
      <c r="ONC34" s="7"/>
      <c r="OND34" s="82"/>
      <c r="ONE34" s="82"/>
      <c r="ONF34" s="83"/>
      <c r="ONH34" s="82"/>
      <c r="ONI34" s="80"/>
      <c r="ONJ34" s="81"/>
      <c r="ONK34" s="82"/>
      <c r="ONN34" s="82"/>
      <c r="ONO34" s="82"/>
      <c r="ONQ34" s="82"/>
      <c r="ONT34" s="82"/>
      <c r="ONW34" s="82"/>
      <c r="ONX34" s="82"/>
      <c r="OOC34" s="82"/>
      <c r="OOF34" s="82"/>
      <c r="OOG34" s="82"/>
      <c r="OOH34" s="82"/>
      <c r="OOI34" s="82"/>
      <c r="OOJ34" s="82"/>
      <c r="OOK34" s="82"/>
      <c r="OOL34" s="82"/>
      <c r="OPD34" s="82"/>
      <c r="OPE34" s="82"/>
      <c r="OPF34" s="6"/>
      <c r="OPI34" s="7"/>
      <c r="OPJ34" s="7"/>
      <c r="OPO34" s="82"/>
      <c r="OPQ34" s="7"/>
      <c r="OPR34" s="82"/>
      <c r="OPT34" s="7"/>
      <c r="OPU34" s="82"/>
      <c r="OPV34" s="82"/>
      <c r="OPW34" s="83"/>
      <c r="OPY34" s="82"/>
      <c r="OPZ34" s="80"/>
      <c r="OQA34" s="81"/>
      <c r="OQB34" s="82"/>
      <c r="OQE34" s="82"/>
      <c r="OQF34" s="82"/>
      <c r="OQH34" s="82"/>
      <c r="OQK34" s="82"/>
      <c r="OQN34" s="82"/>
      <c r="OQO34" s="82"/>
      <c r="OQT34" s="82"/>
      <c r="OQW34" s="82"/>
      <c r="OQX34" s="82"/>
      <c r="OQY34" s="82"/>
      <c r="OQZ34" s="82"/>
      <c r="ORA34" s="82"/>
      <c r="ORB34" s="82"/>
      <c r="ORC34" s="82"/>
      <c r="ORU34" s="82"/>
      <c r="ORV34" s="82"/>
      <c r="ORW34" s="6"/>
      <c r="ORZ34" s="7"/>
      <c r="OSA34" s="7"/>
      <c r="OSF34" s="82"/>
      <c r="OSH34" s="7"/>
      <c r="OSI34" s="82"/>
      <c r="OSK34" s="7"/>
      <c r="OSL34" s="82"/>
      <c r="OSM34" s="82"/>
      <c r="OSN34" s="83"/>
      <c r="OSP34" s="82"/>
      <c r="OSQ34" s="80"/>
      <c r="OSR34" s="81"/>
      <c r="OSS34" s="82"/>
      <c r="OSV34" s="82"/>
      <c r="OSW34" s="82"/>
      <c r="OSY34" s="82"/>
      <c r="OTB34" s="82"/>
      <c r="OTE34" s="82"/>
      <c r="OTF34" s="82"/>
      <c r="OTK34" s="82"/>
      <c r="OTN34" s="82"/>
      <c r="OTO34" s="82"/>
      <c r="OTP34" s="82"/>
      <c r="OTQ34" s="82"/>
      <c r="OTR34" s="82"/>
      <c r="OTS34" s="82"/>
      <c r="OTT34" s="82"/>
      <c r="OUL34" s="82"/>
      <c r="OUM34" s="82"/>
      <c r="OUN34" s="6"/>
      <c r="OUQ34" s="7"/>
      <c r="OUR34" s="7"/>
      <c r="OUW34" s="82"/>
      <c r="OUY34" s="7"/>
      <c r="OUZ34" s="82"/>
      <c r="OVB34" s="7"/>
      <c r="OVC34" s="82"/>
      <c r="OVD34" s="82"/>
      <c r="OVE34" s="83"/>
      <c r="OVG34" s="82"/>
      <c r="OVH34" s="80"/>
      <c r="OVI34" s="81"/>
      <c r="OVJ34" s="82"/>
      <c r="OVM34" s="82"/>
      <c r="OVN34" s="82"/>
      <c r="OVP34" s="82"/>
      <c r="OVS34" s="82"/>
      <c r="OVV34" s="82"/>
      <c r="OVW34" s="82"/>
      <c r="OWB34" s="82"/>
      <c r="OWE34" s="82"/>
      <c r="OWF34" s="82"/>
      <c r="OWG34" s="82"/>
      <c r="OWH34" s="82"/>
      <c r="OWI34" s="82"/>
      <c r="OWJ34" s="82"/>
      <c r="OWK34" s="82"/>
      <c r="OXC34" s="82"/>
      <c r="OXD34" s="82"/>
      <c r="OXE34" s="6"/>
      <c r="OXH34" s="7"/>
      <c r="OXI34" s="7"/>
      <c r="OXN34" s="82"/>
      <c r="OXP34" s="7"/>
      <c r="OXQ34" s="82"/>
      <c r="OXS34" s="7"/>
      <c r="OXT34" s="82"/>
      <c r="OXU34" s="82"/>
      <c r="OXV34" s="83"/>
      <c r="OXX34" s="82"/>
      <c r="OXY34" s="80"/>
      <c r="OXZ34" s="81"/>
      <c r="OYA34" s="82"/>
      <c r="OYD34" s="82"/>
      <c r="OYE34" s="82"/>
      <c r="OYG34" s="82"/>
      <c r="OYJ34" s="82"/>
      <c r="OYM34" s="82"/>
      <c r="OYN34" s="82"/>
      <c r="OYS34" s="82"/>
      <c r="OYV34" s="82"/>
      <c r="OYW34" s="82"/>
      <c r="OYX34" s="82"/>
      <c r="OYY34" s="82"/>
      <c r="OYZ34" s="82"/>
      <c r="OZA34" s="82"/>
      <c r="OZB34" s="82"/>
      <c r="OZT34" s="82"/>
      <c r="OZU34" s="82"/>
      <c r="OZV34" s="6"/>
      <c r="OZY34" s="7"/>
      <c r="OZZ34" s="7"/>
      <c r="PAE34" s="82"/>
      <c r="PAG34" s="7"/>
      <c r="PAH34" s="82"/>
      <c r="PAJ34" s="7"/>
      <c r="PAK34" s="82"/>
      <c r="PAL34" s="82"/>
      <c r="PAM34" s="83"/>
      <c r="PAO34" s="82"/>
      <c r="PAP34" s="80"/>
      <c r="PAQ34" s="81"/>
      <c r="PAR34" s="82"/>
      <c r="PAU34" s="82"/>
      <c r="PAV34" s="82"/>
      <c r="PAX34" s="82"/>
      <c r="PBA34" s="82"/>
      <c r="PBD34" s="82"/>
      <c r="PBE34" s="82"/>
      <c r="PBJ34" s="82"/>
      <c r="PBM34" s="82"/>
      <c r="PBN34" s="82"/>
      <c r="PBO34" s="82"/>
      <c r="PBP34" s="82"/>
      <c r="PBQ34" s="82"/>
      <c r="PBR34" s="82"/>
      <c r="PBS34" s="82"/>
      <c r="PCK34" s="82"/>
      <c r="PCL34" s="82"/>
      <c r="PCM34" s="6"/>
      <c r="PCP34" s="7"/>
      <c r="PCQ34" s="7"/>
      <c r="PCV34" s="82"/>
      <c r="PCX34" s="7"/>
      <c r="PCY34" s="82"/>
      <c r="PDA34" s="7"/>
      <c r="PDB34" s="82"/>
      <c r="PDC34" s="82"/>
      <c r="PDD34" s="83"/>
      <c r="PDF34" s="82"/>
      <c r="PDG34" s="80"/>
      <c r="PDH34" s="81"/>
      <c r="PDI34" s="82"/>
      <c r="PDL34" s="82"/>
      <c r="PDM34" s="82"/>
      <c r="PDO34" s="82"/>
      <c r="PDR34" s="82"/>
      <c r="PDU34" s="82"/>
      <c r="PDV34" s="82"/>
      <c r="PEA34" s="82"/>
      <c r="PED34" s="82"/>
      <c r="PEE34" s="82"/>
      <c r="PEF34" s="82"/>
      <c r="PEG34" s="82"/>
      <c r="PEH34" s="82"/>
      <c r="PEI34" s="82"/>
      <c r="PEJ34" s="82"/>
      <c r="PFB34" s="82"/>
      <c r="PFC34" s="82"/>
      <c r="PFD34" s="6"/>
      <c r="PFG34" s="7"/>
      <c r="PFH34" s="7"/>
      <c r="PFM34" s="82"/>
      <c r="PFO34" s="7"/>
      <c r="PFP34" s="82"/>
      <c r="PFR34" s="7"/>
      <c r="PFS34" s="82"/>
      <c r="PFT34" s="82"/>
      <c r="PFU34" s="83"/>
      <c r="PFW34" s="82"/>
      <c r="PFX34" s="80"/>
      <c r="PFY34" s="81"/>
      <c r="PFZ34" s="82"/>
      <c r="PGC34" s="82"/>
      <c r="PGD34" s="82"/>
      <c r="PGF34" s="82"/>
      <c r="PGI34" s="82"/>
      <c r="PGL34" s="82"/>
      <c r="PGM34" s="82"/>
      <c r="PGR34" s="82"/>
      <c r="PGU34" s="82"/>
      <c r="PGV34" s="82"/>
      <c r="PGW34" s="82"/>
      <c r="PGX34" s="82"/>
      <c r="PGY34" s="82"/>
      <c r="PGZ34" s="82"/>
      <c r="PHA34" s="82"/>
      <c r="PHS34" s="82"/>
      <c r="PHT34" s="82"/>
      <c r="PHU34" s="6"/>
      <c r="PHX34" s="7"/>
      <c r="PHY34" s="7"/>
      <c r="PID34" s="82"/>
      <c r="PIF34" s="7"/>
      <c r="PIG34" s="82"/>
      <c r="PII34" s="7"/>
      <c r="PIJ34" s="82"/>
      <c r="PIK34" s="82"/>
      <c r="PIL34" s="83"/>
      <c r="PIN34" s="82"/>
      <c r="PIO34" s="80"/>
      <c r="PIP34" s="81"/>
      <c r="PIQ34" s="82"/>
      <c r="PIT34" s="82"/>
      <c r="PIU34" s="82"/>
      <c r="PIW34" s="82"/>
      <c r="PIZ34" s="82"/>
      <c r="PJC34" s="82"/>
      <c r="PJD34" s="82"/>
      <c r="PJI34" s="82"/>
      <c r="PJL34" s="82"/>
      <c r="PJM34" s="82"/>
      <c r="PJN34" s="82"/>
      <c r="PJO34" s="82"/>
      <c r="PJP34" s="82"/>
      <c r="PJQ34" s="82"/>
      <c r="PJR34" s="82"/>
      <c r="PKJ34" s="82"/>
      <c r="PKK34" s="82"/>
      <c r="PKL34" s="6"/>
      <c r="PKO34" s="7"/>
      <c r="PKP34" s="7"/>
      <c r="PKU34" s="82"/>
      <c r="PKW34" s="7"/>
      <c r="PKX34" s="82"/>
      <c r="PKZ34" s="7"/>
      <c r="PLA34" s="82"/>
      <c r="PLB34" s="82"/>
      <c r="PLC34" s="83"/>
      <c r="PLE34" s="82"/>
      <c r="PLF34" s="80"/>
      <c r="PLG34" s="81"/>
      <c r="PLH34" s="82"/>
      <c r="PLK34" s="82"/>
      <c r="PLL34" s="82"/>
      <c r="PLN34" s="82"/>
      <c r="PLQ34" s="82"/>
      <c r="PLT34" s="82"/>
      <c r="PLU34" s="82"/>
      <c r="PLZ34" s="82"/>
      <c r="PMC34" s="82"/>
      <c r="PMD34" s="82"/>
      <c r="PME34" s="82"/>
      <c r="PMF34" s="82"/>
      <c r="PMG34" s="82"/>
      <c r="PMH34" s="82"/>
      <c r="PMI34" s="82"/>
      <c r="PNA34" s="82"/>
      <c r="PNB34" s="82"/>
      <c r="PNC34" s="6"/>
      <c r="PNF34" s="7"/>
      <c r="PNG34" s="7"/>
      <c r="PNL34" s="82"/>
      <c r="PNN34" s="7"/>
      <c r="PNO34" s="82"/>
      <c r="PNQ34" s="7"/>
      <c r="PNR34" s="82"/>
      <c r="PNS34" s="82"/>
      <c r="PNT34" s="83"/>
      <c r="PNV34" s="82"/>
      <c r="PNW34" s="80"/>
      <c r="PNX34" s="81"/>
      <c r="PNY34" s="82"/>
      <c r="POB34" s="82"/>
      <c r="POC34" s="82"/>
      <c r="POE34" s="82"/>
      <c r="POH34" s="82"/>
      <c r="POK34" s="82"/>
      <c r="POL34" s="82"/>
      <c r="POQ34" s="82"/>
      <c r="POT34" s="82"/>
      <c r="POU34" s="82"/>
      <c r="POV34" s="82"/>
      <c r="POW34" s="82"/>
      <c r="POX34" s="82"/>
      <c r="POY34" s="82"/>
      <c r="POZ34" s="82"/>
      <c r="PPR34" s="82"/>
      <c r="PPS34" s="82"/>
      <c r="PPT34" s="6"/>
      <c r="PPW34" s="7"/>
      <c r="PPX34" s="7"/>
      <c r="PQC34" s="82"/>
      <c r="PQE34" s="7"/>
      <c r="PQF34" s="82"/>
      <c r="PQH34" s="7"/>
      <c r="PQI34" s="82"/>
      <c r="PQJ34" s="82"/>
      <c r="PQK34" s="83"/>
      <c r="PQM34" s="82"/>
      <c r="PQN34" s="80"/>
      <c r="PQO34" s="81"/>
      <c r="PQP34" s="82"/>
      <c r="PQS34" s="82"/>
      <c r="PQT34" s="82"/>
      <c r="PQV34" s="82"/>
      <c r="PQY34" s="82"/>
      <c r="PRB34" s="82"/>
      <c r="PRC34" s="82"/>
      <c r="PRH34" s="82"/>
      <c r="PRK34" s="82"/>
      <c r="PRL34" s="82"/>
      <c r="PRM34" s="82"/>
      <c r="PRN34" s="82"/>
      <c r="PRO34" s="82"/>
      <c r="PRP34" s="82"/>
      <c r="PRQ34" s="82"/>
      <c r="PSI34" s="82"/>
      <c r="PSJ34" s="82"/>
      <c r="PSK34" s="6"/>
      <c r="PSN34" s="7"/>
      <c r="PSO34" s="7"/>
      <c r="PST34" s="82"/>
      <c r="PSV34" s="7"/>
      <c r="PSW34" s="82"/>
      <c r="PSY34" s="7"/>
      <c r="PSZ34" s="82"/>
      <c r="PTA34" s="82"/>
      <c r="PTB34" s="83"/>
      <c r="PTD34" s="82"/>
      <c r="PTE34" s="80"/>
      <c r="PTF34" s="81"/>
      <c r="PTG34" s="82"/>
      <c r="PTJ34" s="82"/>
      <c r="PTK34" s="82"/>
      <c r="PTM34" s="82"/>
      <c r="PTP34" s="82"/>
      <c r="PTS34" s="82"/>
      <c r="PTT34" s="82"/>
      <c r="PTY34" s="82"/>
      <c r="PUB34" s="82"/>
      <c r="PUC34" s="82"/>
      <c r="PUD34" s="82"/>
      <c r="PUE34" s="82"/>
      <c r="PUF34" s="82"/>
      <c r="PUG34" s="82"/>
      <c r="PUH34" s="82"/>
      <c r="PUZ34" s="82"/>
      <c r="PVA34" s="82"/>
      <c r="PVB34" s="6"/>
      <c r="PVE34" s="7"/>
      <c r="PVF34" s="7"/>
      <c r="PVK34" s="82"/>
      <c r="PVM34" s="7"/>
      <c r="PVN34" s="82"/>
      <c r="PVP34" s="7"/>
      <c r="PVQ34" s="82"/>
      <c r="PVR34" s="82"/>
      <c r="PVS34" s="83"/>
      <c r="PVU34" s="82"/>
      <c r="PVV34" s="80"/>
      <c r="PVW34" s="81"/>
      <c r="PVX34" s="82"/>
      <c r="PWA34" s="82"/>
      <c r="PWB34" s="82"/>
      <c r="PWD34" s="82"/>
      <c r="PWG34" s="82"/>
      <c r="PWJ34" s="82"/>
      <c r="PWK34" s="82"/>
      <c r="PWP34" s="82"/>
      <c r="PWS34" s="82"/>
      <c r="PWT34" s="82"/>
      <c r="PWU34" s="82"/>
      <c r="PWV34" s="82"/>
      <c r="PWW34" s="82"/>
      <c r="PWX34" s="82"/>
      <c r="PWY34" s="82"/>
      <c r="PXQ34" s="82"/>
      <c r="PXR34" s="82"/>
      <c r="PXS34" s="6"/>
      <c r="PXV34" s="7"/>
      <c r="PXW34" s="7"/>
      <c r="PYB34" s="82"/>
      <c r="PYD34" s="7"/>
      <c r="PYE34" s="82"/>
      <c r="PYG34" s="7"/>
      <c r="PYH34" s="82"/>
      <c r="PYI34" s="82"/>
      <c r="PYJ34" s="83"/>
      <c r="PYL34" s="82"/>
      <c r="PYM34" s="80"/>
      <c r="PYN34" s="81"/>
      <c r="PYO34" s="82"/>
      <c r="PYR34" s="82"/>
      <c r="PYS34" s="82"/>
      <c r="PYU34" s="82"/>
      <c r="PYX34" s="82"/>
      <c r="PZA34" s="82"/>
      <c r="PZB34" s="82"/>
      <c r="PZG34" s="82"/>
      <c r="PZJ34" s="82"/>
      <c r="PZK34" s="82"/>
      <c r="PZL34" s="82"/>
      <c r="PZM34" s="82"/>
      <c r="PZN34" s="82"/>
      <c r="PZO34" s="82"/>
      <c r="PZP34" s="82"/>
      <c r="QAH34" s="82"/>
      <c r="QAI34" s="82"/>
      <c r="QAJ34" s="6"/>
      <c r="QAM34" s="7"/>
      <c r="QAN34" s="7"/>
      <c r="QAS34" s="82"/>
      <c r="QAU34" s="7"/>
      <c r="QAV34" s="82"/>
      <c r="QAX34" s="7"/>
      <c r="QAY34" s="82"/>
      <c r="QAZ34" s="82"/>
      <c r="QBA34" s="83"/>
      <c r="QBC34" s="82"/>
      <c r="QBD34" s="80"/>
      <c r="QBE34" s="81"/>
      <c r="QBF34" s="82"/>
      <c r="QBI34" s="82"/>
      <c r="QBJ34" s="82"/>
      <c r="QBL34" s="82"/>
      <c r="QBO34" s="82"/>
      <c r="QBR34" s="82"/>
      <c r="QBS34" s="82"/>
      <c r="QBX34" s="82"/>
      <c r="QCA34" s="82"/>
      <c r="QCB34" s="82"/>
      <c r="QCC34" s="82"/>
      <c r="QCD34" s="82"/>
      <c r="QCE34" s="82"/>
      <c r="QCF34" s="82"/>
      <c r="QCG34" s="82"/>
      <c r="QCY34" s="82"/>
      <c r="QCZ34" s="82"/>
      <c r="QDA34" s="6"/>
      <c r="QDD34" s="7"/>
      <c r="QDE34" s="7"/>
      <c r="QDJ34" s="82"/>
      <c r="QDL34" s="7"/>
      <c r="QDM34" s="82"/>
      <c r="QDO34" s="7"/>
      <c r="QDP34" s="82"/>
      <c r="QDQ34" s="82"/>
      <c r="QDR34" s="83"/>
      <c r="QDT34" s="82"/>
      <c r="QDU34" s="80"/>
      <c r="QDV34" s="81"/>
      <c r="QDW34" s="82"/>
      <c r="QDZ34" s="82"/>
      <c r="QEA34" s="82"/>
      <c r="QEC34" s="82"/>
      <c r="QEF34" s="82"/>
      <c r="QEI34" s="82"/>
      <c r="QEJ34" s="82"/>
      <c r="QEO34" s="82"/>
      <c r="QER34" s="82"/>
      <c r="QES34" s="82"/>
      <c r="QET34" s="82"/>
      <c r="QEU34" s="82"/>
      <c r="QEV34" s="82"/>
      <c r="QEW34" s="82"/>
      <c r="QEX34" s="82"/>
      <c r="QFP34" s="82"/>
      <c r="QFQ34" s="82"/>
      <c r="QFR34" s="6"/>
      <c r="QFU34" s="7"/>
      <c r="QFV34" s="7"/>
      <c r="QGA34" s="82"/>
      <c r="QGC34" s="7"/>
      <c r="QGD34" s="82"/>
      <c r="QGF34" s="7"/>
      <c r="QGG34" s="82"/>
      <c r="QGH34" s="82"/>
      <c r="QGI34" s="83"/>
      <c r="QGK34" s="82"/>
      <c r="QGL34" s="80"/>
      <c r="QGM34" s="81"/>
      <c r="QGN34" s="82"/>
      <c r="QGQ34" s="82"/>
      <c r="QGR34" s="82"/>
      <c r="QGT34" s="82"/>
      <c r="QGW34" s="82"/>
      <c r="QGZ34" s="82"/>
      <c r="QHA34" s="82"/>
      <c r="QHF34" s="82"/>
      <c r="QHI34" s="82"/>
      <c r="QHJ34" s="82"/>
      <c r="QHK34" s="82"/>
      <c r="QHL34" s="82"/>
      <c r="QHM34" s="82"/>
      <c r="QHN34" s="82"/>
      <c r="QHO34" s="82"/>
      <c r="QIG34" s="82"/>
      <c r="QIH34" s="82"/>
      <c r="QII34" s="6"/>
      <c r="QIL34" s="7"/>
      <c r="QIM34" s="7"/>
      <c r="QIR34" s="82"/>
      <c r="QIT34" s="7"/>
      <c r="QIU34" s="82"/>
      <c r="QIW34" s="7"/>
      <c r="QIX34" s="82"/>
      <c r="QIY34" s="82"/>
      <c r="QIZ34" s="83"/>
      <c r="QJB34" s="82"/>
      <c r="QJC34" s="80"/>
      <c r="QJD34" s="81"/>
      <c r="QJE34" s="82"/>
      <c r="QJH34" s="82"/>
      <c r="QJI34" s="82"/>
      <c r="QJK34" s="82"/>
      <c r="QJN34" s="82"/>
      <c r="QJQ34" s="82"/>
      <c r="QJR34" s="82"/>
      <c r="QJW34" s="82"/>
      <c r="QJZ34" s="82"/>
      <c r="QKA34" s="82"/>
      <c r="QKB34" s="82"/>
      <c r="QKC34" s="82"/>
      <c r="QKD34" s="82"/>
      <c r="QKE34" s="82"/>
      <c r="QKF34" s="82"/>
      <c r="QKX34" s="82"/>
      <c r="QKY34" s="82"/>
      <c r="QKZ34" s="6"/>
      <c r="QLC34" s="7"/>
      <c r="QLD34" s="7"/>
      <c r="QLI34" s="82"/>
      <c r="QLK34" s="7"/>
      <c r="QLL34" s="82"/>
      <c r="QLN34" s="7"/>
      <c r="QLO34" s="82"/>
      <c r="QLP34" s="82"/>
      <c r="QLQ34" s="83"/>
      <c r="QLS34" s="82"/>
      <c r="QLT34" s="80"/>
      <c r="QLU34" s="81"/>
      <c r="QLV34" s="82"/>
      <c r="QLY34" s="82"/>
      <c r="QLZ34" s="82"/>
      <c r="QMB34" s="82"/>
      <c r="QME34" s="82"/>
      <c r="QMH34" s="82"/>
      <c r="QMI34" s="82"/>
      <c r="QMN34" s="82"/>
      <c r="QMQ34" s="82"/>
      <c r="QMR34" s="82"/>
      <c r="QMS34" s="82"/>
      <c r="QMT34" s="82"/>
      <c r="QMU34" s="82"/>
      <c r="QMV34" s="82"/>
      <c r="QMW34" s="82"/>
      <c r="QNO34" s="82"/>
      <c r="QNP34" s="82"/>
      <c r="QNQ34" s="6"/>
      <c r="QNT34" s="7"/>
      <c r="QNU34" s="7"/>
      <c r="QNZ34" s="82"/>
      <c r="QOB34" s="7"/>
      <c r="QOC34" s="82"/>
      <c r="QOE34" s="7"/>
      <c r="QOF34" s="82"/>
      <c r="QOG34" s="82"/>
      <c r="QOH34" s="83"/>
      <c r="QOJ34" s="82"/>
      <c r="QOK34" s="80"/>
      <c r="QOL34" s="81"/>
      <c r="QOM34" s="82"/>
      <c r="QOP34" s="82"/>
      <c r="QOQ34" s="82"/>
      <c r="QOS34" s="82"/>
      <c r="QOV34" s="82"/>
      <c r="QOY34" s="82"/>
      <c r="QOZ34" s="82"/>
      <c r="QPE34" s="82"/>
      <c r="QPH34" s="82"/>
      <c r="QPI34" s="82"/>
      <c r="QPJ34" s="82"/>
      <c r="QPK34" s="82"/>
      <c r="QPL34" s="82"/>
      <c r="QPM34" s="82"/>
      <c r="QPN34" s="82"/>
      <c r="QQF34" s="82"/>
      <c r="QQG34" s="82"/>
      <c r="QQH34" s="6"/>
      <c r="QQK34" s="7"/>
      <c r="QQL34" s="7"/>
      <c r="QQQ34" s="82"/>
      <c r="QQS34" s="7"/>
      <c r="QQT34" s="82"/>
      <c r="QQV34" s="7"/>
      <c r="QQW34" s="82"/>
      <c r="QQX34" s="82"/>
      <c r="QQY34" s="83"/>
      <c r="QRA34" s="82"/>
      <c r="QRB34" s="80"/>
      <c r="QRC34" s="81"/>
      <c r="QRD34" s="82"/>
      <c r="QRG34" s="82"/>
      <c r="QRH34" s="82"/>
      <c r="QRJ34" s="82"/>
      <c r="QRM34" s="82"/>
      <c r="QRP34" s="82"/>
      <c r="QRQ34" s="82"/>
      <c r="QRV34" s="82"/>
      <c r="QRY34" s="82"/>
      <c r="QRZ34" s="82"/>
      <c r="QSA34" s="82"/>
      <c r="QSB34" s="82"/>
      <c r="QSC34" s="82"/>
      <c r="QSD34" s="82"/>
      <c r="QSE34" s="82"/>
      <c r="QSW34" s="82"/>
      <c r="QSX34" s="82"/>
      <c r="QSY34" s="6"/>
      <c r="QTB34" s="7"/>
      <c r="QTC34" s="7"/>
      <c r="QTH34" s="82"/>
      <c r="QTJ34" s="7"/>
      <c r="QTK34" s="82"/>
      <c r="QTM34" s="7"/>
      <c r="QTN34" s="82"/>
      <c r="QTO34" s="82"/>
      <c r="QTP34" s="83"/>
      <c r="QTR34" s="82"/>
      <c r="QTS34" s="80"/>
      <c r="QTT34" s="81"/>
      <c r="QTU34" s="82"/>
      <c r="QTX34" s="82"/>
      <c r="QTY34" s="82"/>
      <c r="QUA34" s="82"/>
      <c r="QUD34" s="82"/>
      <c r="QUG34" s="82"/>
      <c r="QUH34" s="82"/>
      <c r="QUM34" s="82"/>
      <c r="QUP34" s="82"/>
      <c r="QUQ34" s="82"/>
      <c r="QUR34" s="82"/>
      <c r="QUS34" s="82"/>
      <c r="QUT34" s="82"/>
      <c r="QUU34" s="82"/>
      <c r="QUV34" s="82"/>
      <c r="QVN34" s="82"/>
      <c r="QVO34" s="82"/>
      <c r="QVP34" s="6"/>
      <c r="QVS34" s="7"/>
      <c r="QVT34" s="7"/>
      <c r="QVY34" s="82"/>
      <c r="QWA34" s="7"/>
      <c r="QWB34" s="82"/>
      <c r="QWD34" s="7"/>
      <c r="QWE34" s="82"/>
      <c r="QWF34" s="82"/>
      <c r="QWG34" s="83"/>
      <c r="QWI34" s="82"/>
      <c r="QWJ34" s="80"/>
      <c r="QWK34" s="81"/>
      <c r="QWL34" s="82"/>
      <c r="QWO34" s="82"/>
      <c r="QWP34" s="82"/>
      <c r="QWR34" s="82"/>
      <c r="QWU34" s="82"/>
      <c r="QWX34" s="82"/>
      <c r="QWY34" s="82"/>
      <c r="QXD34" s="82"/>
      <c r="QXG34" s="82"/>
      <c r="QXH34" s="82"/>
      <c r="QXI34" s="82"/>
      <c r="QXJ34" s="82"/>
      <c r="QXK34" s="82"/>
      <c r="QXL34" s="82"/>
      <c r="QXM34" s="82"/>
      <c r="QYE34" s="82"/>
      <c r="QYF34" s="82"/>
      <c r="QYG34" s="6"/>
      <c r="QYJ34" s="7"/>
      <c r="QYK34" s="7"/>
      <c r="QYP34" s="82"/>
      <c r="QYR34" s="7"/>
      <c r="QYS34" s="82"/>
      <c r="QYU34" s="7"/>
      <c r="QYV34" s="82"/>
      <c r="QYW34" s="82"/>
      <c r="QYX34" s="83"/>
      <c r="QYZ34" s="82"/>
      <c r="QZA34" s="80"/>
      <c r="QZB34" s="81"/>
      <c r="QZC34" s="82"/>
      <c r="QZF34" s="82"/>
      <c r="QZG34" s="82"/>
      <c r="QZI34" s="82"/>
      <c r="QZL34" s="82"/>
      <c r="QZO34" s="82"/>
      <c r="QZP34" s="82"/>
      <c r="QZU34" s="82"/>
      <c r="QZX34" s="82"/>
      <c r="QZY34" s="82"/>
      <c r="QZZ34" s="82"/>
      <c r="RAA34" s="82"/>
      <c r="RAB34" s="82"/>
      <c r="RAC34" s="82"/>
      <c r="RAD34" s="82"/>
      <c r="RAV34" s="82"/>
      <c r="RAW34" s="82"/>
      <c r="RAX34" s="6"/>
      <c r="RBA34" s="7"/>
      <c r="RBB34" s="7"/>
      <c r="RBG34" s="82"/>
      <c r="RBI34" s="7"/>
      <c r="RBJ34" s="82"/>
      <c r="RBL34" s="7"/>
      <c r="RBM34" s="82"/>
      <c r="RBN34" s="82"/>
      <c r="RBO34" s="83"/>
      <c r="RBQ34" s="82"/>
      <c r="RBR34" s="80"/>
      <c r="RBS34" s="81"/>
      <c r="RBT34" s="82"/>
      <c r="RBW34" s="82"/>
      <c r="RBX34" s="82"/>
      <c r="RBZ34" s="82"/>
      <c r="RCC34" s="82"/>
      <c r="RCF34" s="82"/>
      <c r="RCG34" s="82"/>
      <c r="RCL34" s="82"/>
      <c r="RCO34" s="82"/>
      <c r="RCP34" s="82"/>
      <c r="RCQ34" s="82"/>
      <c r="RCR34" s="82"/>
      <c r="RCS34" s="82"/>
      <c r="RCT34" s="82"/>
      <c r="RCU34" s="82"/>
      <c r="RDM34" s="82"/>
      <c r="RDN34" s="82"/>
      <c r="RDO34" s="6"/>
      <c r="RDR34" s="7"/>
      <c r="RDS34" s="7"/>
      <c r="RDX34" s="82"/>
      <c r="RDZ34" s="7"/>
      <c r="REA34" s="82"/>
      <c r="REC34" s="7"/>
      <c r="RED34" s="82"/>
      <c r="REE34" s="82"/>
      <c r="REF34" s="83"/>
      <c r="REH34" s="82"/>
      <c r="REI34" s="80"/>
      <c r="REJ34" s="81"/>
      <c r="REK34" s="82"/>
      <c r="REN34" s="82"/>
      <c r="REO34" s="82"/>
      <c r="REQ34" s="82"/>
      <c r="RET34" s="82"/>
      <c r="REW34" s="82"/>
      <c r="REX34" s="82"/>
      <c r="RFC34" s="82"/>
      <c r="RFF34" s="82"/>
      <c r="RFG34" s="82"/>
      <c r="RFH34" s="82"/>
      <c r="RFI34" s="82"/>
      <c r="RFJ34" s="82"/>
      <c r="RFK34" s="82"/>
      <c r="RFL34" s="82"/>
      <c r="RGD34" s="82"/>
      <c r="RGE34" s="82"/>
      <c r="RGF34" s="6"/>
      <c r="RGI34" s="7"/>
      <c r="RGJ34" s="7"/>
      <c r="RGO34" s="82"/>
      <c r="RGQ34" s="7"/>
      <c r="RGR34" s="82"/>
      <c r="RGT34" s="7"/>
      <c r="RGU34" s="82"/>
      <c r="RGV34" s="82"/>
      <c r="RGW34" s="83"/>
      <c r="RGY34" s="82"/>
      <c r="RGZ34" s="80"/>
      <c r="RHA34" s="81"/>
      <c r="RHB34" s="82"/>
      <c r="RHE34" s="82"/>
      <c r="RHF34" s="82"/>
      <c r="RHH34" s="82"/>
      <c r="RHK34" s="82"/>
      <c r="RHN34" s="82"/>
      <c r="RHO34" s="82"/>
      <c r="RHT34" s="82"/>
      <c r="RHW34" s="82"/>
      <c r="RHX34" s="82"/>
      <c r="RHY34" s="82"/>
      <c r="RHZ34" s="82"/>
      <c r="RIA34" s="82"/>
      <c r="RIB34" s="82"/>
      <c r="RIC34" s="82"/>
      <c r="RIU34" s="82"/>
      <c r="RIV34" s="82"/>
      <c r="RIW34" s="6"/>
      <c r="RIZ34" s="7"/>
      <c r="RJA34" s="7"/>
      <c r="RJF34" s="82"/>
      <c r="RJH34" s="7"/>
      <c r="RJI34" s="82"/>
      <c r="RJK34" s="7"/>
      <c r="RJL34" s="82"/>
      <c r="RJM34" s="82"/>
      <c r="RJN34" s="83"/>
      <c r="RJP34" s="82"/>
      <c r="RJQ34" s="80"/>
      <c r="RJR34" s="81"/>
      <c r="RJS34" s="82"/>
      <c r="RJV34" s="82"/>
      <c r="RJW34" s="82"/>
      <c r="RJY34" s="82"/>
      <c r="RKB34" s="82"/>
      <c r="RKE34" s="82"/>
      <c r="RKF34" s="82"/>
      <c r="RKK34" s="82"/>
      <c r="RKN34" s="82"/>
      <c r="RKO34" s="82"/>
      <c r="RKP34" s="82"/>
      <c r="RKQ34" s="82"/>
      <c r="RKR34" s="82"/>
      <c r="RKS34" s="82"/>
      <c r="RKT34" s="82"/>
      <c r="RLL34" s="82"/>
      <c r="RLM34" s="82"/>
      <c r="RLN34" s="6"/>
      <c r="RLQ34" s="7"/>
      <c r="RLR34" s="7"/>
      <c r="RLW34" s="82"/>
      <c r="RLY34" s="7"/>
      <c r="RLZ34" s="82"/>
      <c r="RMB34" s="7"/>
      <c r="RMC34" s="82"/>
      <c r="RMD34" s="82"/>
      <c r="RME34" s="83"/>
      <c r="RMG34" s="82"/>
      <c r="RMH34" s="80"/>
      <c r="RMI34" s="81"/>
      <c r="RMJ34" s="82"/>
      <c r="RMM34" s="82"/>
      <c r="RMN34" s="82"/>
      <c r="RMP34" s="82"/>
      <c r="RMS34" s="82"/>
      <c r="RMV34" s="82"/>
      <c r="RMW34" s="82"/>
      <c r="RNB34" s="82"/>
      <c r="RNE34" s="82"/>
      <c r="RNF34" s="82"/>
      <c r="RNG34" s="82"/>
      <c r="RNH34" s="82"/>
      <c r="RNI34" s="82"/>
      <c r="RNJ34" s="82"/>
      <c r="RNK34" s="82"/>
      <c r="ROC34" s="82"/>
      <c r="ROD34" s="82"/>
      <c r="ROE34" s="6"/>
      <c r="ROH34" s="7"/>
      <c r="ROI34" s="7"/>
      <c r="RON34" s="82"/>
      <c r="ROP34" s="7"/>
      <c r="ROQ34" s="82"/>
      <c r="ROS34" s="7"/>
      <c r="ROT34" s="82"/>
      <c r="ROU34" s="82"/>
      <c r="ROV34" s="83"/>
      <c r="ROX34" s="82"/>
      <c r="ROY34" s="80"/>
      <c r="ROZ34" s="81"/>
      <c r="RPA34" s="82"/>
      <c r="RPD34" s="82"/>
      <c r="RPE34" s="82"/>
      <c r="RPG34" s="82"/>
      <c r="RPJ34" s="82"/>
      <c r="RPM34" s="82"/>
      <c r="RPN34" s="82"/>
      <c r="RPS34" s="82"/>
      <c r="RPV34" s="82"/>
      <c r="RPW34" s="82"/>
      <c r="RPX34" s="82"/>
      <c r="RPY34" s="82"/>
      <c r="RPZ34" s="82"/>
      <c r="RQA34" s="82"/>
      <c r="RQB34" s="82"/>
      <c r="RQT34" s="82"/>
      <c r="RQU34" s="82"/>
      <c r="RQV34" s="6"/>
      <c r="RQY34" s="7"/>
      <c r="RQZ34" s="7"/>
      <c r="RRE34" s="82"/>
      <c r="RRG34" s="7"/>
      <c r="RRH34" s="82"/>
      <c r="RRJ34" s="7"/>
      <c r="RRK34" s="82"/>
      <c r="RRL34" s="82"/>
      <c r="RRM34" s="83"/>
      <c r="RRO34" s="82"/>
      <c r="RRP34" s="80"/>
      <c r="RRQ34" s="81"/>
      <c r="RRR34" s="82"/>
      <c r="RRU34" s="82"/>
      <c r="RRV34" s="82"/>
      <c r="RRX34" s="82"/>
      <c r="RSA34" s="82"/>
      <c r="RSD34" s="82"/>
      <c r="RSE34" s="82"/>
      <c r="RSJ34" s="82"/>
      <c r="RSM34" s="82"/>
      <c r="RSN34" s="82"/>
      <c r="RSO34" s="82"/>
      <c r="RSP34" s="82"/>
      <c r="RSQ34" s="82"/>
      <c r="RSR34" s="82"/>
      <c r="RSS34" s="82"/>
      <c r="RTK34" s="82"/>
      <c r="RTL34" s="82"/>
      <c r="RTM34" s="6"/>
      <c r="RTP34" s="7"/>
      <c r="RTQ34" s="7"/>
      <c r="RTV34" s="82"/>
      <c r="RTX34" s="7"/>
      <c r="RTY34" s="82"/>
      <c r="RUA34" s="7"/>
      <c r="RUB34" s="82"/>
      <c r="RUC34" s="82"/>
      <c r="RUD34" s="83"/>
      <c r="RUF34" s="82"/>
      <c r="RUG34" s="80"/>
      <c r="RUH34" s="81"/>
      <c r="RUI34" s="82"/>
      <c r="RUL34" s="82"/>
      <c r="RUM34" s="82"/>
      <c r="RUO34" s="82"/>
      <c r="RUR34" s="82"/>
      <c r="RUU34" s="82"/>
      <c r="RUV34" s="82"/>
      <c r="RVA34" s="82"/>
      <c r="RVD34" s="82"/>
      <c r="RVE34" s="82"/>
      <c r="RVF34" s="82"/>
      <c r="RVG34" s="82"/>
      <c r="RVH34" s="82"/>
      <c r="RVI34" s="82"/>
      <c r="RVJ34" s="82"/>
      <c r="RWB34" s="82"/>
      <c r="RWC34" s="82"/>
      <c r="RWD34" s="6"/>
      <c r="RWG34" s="7"/>
      <c r="RWH34" s="7"/>
      <c r="RWM34" s="82"/>
      <c r="RWO34" s="7"/>
      <c r="RWP34" s="82"/>
      <c r="RWR34" s="7"/>
      <c r="RWS34" s="82"/>
      <c r="RWT34" s="82"/>
      <c r="RWU34" s="83"/>
      <c r="RWW34" s="82"/>
      <c r="RWX34" s="80"/>
      <c r="RWY34" s="81"/>
      <c r="RWZ34" s="82"/>
      <c r="RXC34" s="82"/>
      <c r="RXD34" s="82"/>
      <c r="RXF34" s="82"/>
      <c r="RXI34" s="82"/>
      <c r="RXL34" s="82"/>
      <c r="RXM34" s="82"/>
      <c r="RXR34" s="82"/>
      <c r="RXU34" s="82"/>
      <c r="RXV34" s="82"/>
      <c r="RXW34" s="82"/>
      <c r="RXX34" s="82"/>
      <c r="RXY34" s="82"/>
      <c r="RXZ34" s="82"/>
      <c r="RYA34" s="82"/>
      <c r="RYS34" s="82"/>
      <c r="RYT34" s="82"/>
      <c r="RYU34" s="6"/>
      <c r="RYX34" s="7"/>
      <c r="RYY34" s="7"/>
      <c r="RZD34" s="82"/>
      <c r="RZF34" s="7"/>
      <c r="RZG34" s="82"/>
      <c r="RZI34" s="7"/>
      <c r="RZJ34" s="82"/>
      <c r="RZK34" s="82"/>
      <c r="RZL34" s="83"/>
      <c r="RZN34" s="82"/>
      <c r="RZO34" s="80"/>
      <c r="RZP34" s="81"/>
      <c r="RZQ34" s="82"/>
      <c r="RZT34" s="82"/>
      <c r="RZU34" s="82"/>
      <c r="RZW34" s="82"/>
      <c r="RZZ34" s="82"/>
      <c r="SAC34" s="82"/>
      <c r="SAD34" s="82"/>
      <c r="SAI34" s="82"/>
      <c r="SAL34" s="82"/>
      <c r="SAM34" s="82"/>
      <c r="SAN34" s="82"/>
      <c r="SAO34" s="82"/>
      <c r="SAP34" s="82"/>
      <c r="SAQ34" s="82"/>
      <c r="SAR34" s="82"/>
      <c r="SBJ34" s="82"/>
      <c r="SBK34" s="82"/>
      <c r="SBL34" s="6"/>
      <c r="SBO34" s="7"/>
      <c r="SBP34" s="7"/>
      <c r="SBU34" s="82"/>
      <c r="SBW34" s="7"/>
      <c r="SBX34" s="82"/>
      <c r="SBZ34" s="7"/>
      <c r="SCA34" s="82"/>
      <c r="SCB34" s="82"/>
      <c r="SCC34" s="83"/>
      <c r="SCE34" s="82"/>
      <c r="SCF34" s="80"/>
      <c r="SCG34" s="81"/>
      <c r="SCH34" s="82"/>
      <c r="SCK34" s="82"/>
      <c r="SCL34" s="82"/>
      <c r="SCN34" s="82"/>
      <c r="SCQ34" s="82"/>
      <c r="SCT34" s="82"/>
      <c r="SCU34" s="82"/>
      <c r="SCZ34" s="82"/>
      <c r="SDC34" s="82"/>
      <c r="SDD34" s="82"/>
      <c r="SDE34" s="82"/>
      <c r="SDF34" s="82"/>
      <c r="SDG34" s="82"/>
      <c r="SDH34" s="82"/>
      <c r="SDI34" s="82"/>
      <c r="SEA34" s="82"/>
      <c r="SEB34" s="82"/>
      <c r="SEC34" s="6"/>
      <c r="SEF34" s="7"/>
      <c r="SEG34" s="7"/>
      <c r="SEL34" s="82"/>
      <c r="SEN34" s="7"/>
      <c r="SEO34" s="82"/>
      <c r="SEQ34" s="7"/>
      <c r="SER34" s="82"/>
      <c r="SES34" s="82"/>
      <c r="SET34" s="83"/>
      <c r="SEV34" s="82"/>
      <c r="SEW34" s="80"/>
      <c r="SEX34" s="81"/>
      <c r="SEY34" s="82"/>
      <c r="SFB34" s="82"/>
      <c r="SFC34" s="82"/>
      <c r="SFE34" s="82"/>
      <c r="SFH34" s="82"/>
      <c r="SFK34" s="82"/>
      <c r="SFL34" s="82"/>
      <c r="SFQ34" s="82"/>
      <c r="SFT34" s="82"/>
      <c r="SFU34" s="82"/>
      <c r="SFV34" s="82"/>
      <c r="SFW34" s="82"/>
      <c r="SFX34" s="82"/>
      <c r="SFY34" s="82"/>
      <c r="SFZ34" s="82"/>
      <c r="SGR34" s="82"/>
      <c r="SGS34" s="82"/>
      <c r="SGT34" s="6"/>
      <c r="SGW34" s="7"/>
      <c r="SGX34" s="7"/>
      <c r="SHC34" s="82"/>
      <c r="SHE34" s="7"/>
      <c r="SHF34" s="82"/>
      <c r="SHH34" s="7"/>
      <c r="SHI34" s="82"/>
      <c r="SHJ34" s="82"/>
      <c r="SHK34" s="83"/>
      <c r="SHM34" s="82"/>
      <c r="SHN34" s="80"/>
      <c r="SHO34" s="81"/>
      <c r="SHP34" s="82"/>
      <c r="SHS34" s="82"/>
      <c r="SHT34" s="82"/>
      <c r="SHV34" s="82"/>
      <c r="SHY34" s="82"/>
      <c r="SIB34" s="82"/>
      <c r="SIC34" s="82"/>
      <c r="SIH34" s="82"/>
      <c r="SIK34" s="82"/>
      <c r="SIL34" s="82"/>
      <c r="SIM34" s="82"/>
      <c r="SIN34" s="82"/>
      <c r="SIO34" s="82"/>
      <c r="SIP34" s="82"/>
      <c r="SIQ34" s="82"/>
      <c r="SJI34" s="82"/>
      <c r="SJJ34" s="82"/>
      <c r="SJK34" s="6"/>
      <c r="SJN34" s="7"/>
      <c r="SJO34" s="7"/>
      <c r="SJT34" s="82"/>
      <c r="SJV34" s="7"/>
      <c r="SJW34" s="82"/>
      <c r="SJY34" s="7"/>
      <c r="SJZ34" s="82"/>
      <c r="SKA34" s="82"/>
      <c r="SKB34" s="83"/>
      <c r="SKD34" s="82"/>
      <c r="SKE34" s="80"/>
      <c r="SKF34" s="81"/>
      <c r="SKG34" s="82"/>
      <c r="SKJ34" s="82"/>
      <c r="SKK34" s="82"/>
      <c r="SKM34" s="82"/>
      <c r="SKP34" s="82"/>
      <c r="SKS34" s="82"/>
      <c r="SKT34" s="82"/>
      <c r="SKY34" s="82"/>
      <c r="SLB34" s="82"/>
      <c r="SLC34" s="82"/>
      <c r="SLD34" s="82"/>
      <c r="SLE34" s="82"/>
      <c r="SLF34" s="82"/>
      <c r="SLG34" s="82"/>
      <c r="SLH34" s="82"/>
      <c r="SLZ34" s="82"/>
      <c r="SMA34" s="82"/>
      <c r="SMB34" s="6"/>
      <c r="SME34" s="7"/>
      <c r="SMF34" s="7"/>
      <c r="SMK34" s="82"/>
      <c r="SMM34" s="7"/>
      <c r="SMN34" s="82"/>
      <c r="SMP34" s="7"/>
      <c r="SMQ34" s="82"/>
      <c r="SMR34" s="82"/>
      <c r="SMS34" s="83"/>
      <c r="SMU34" s="82"/>
      <c r="SMV34" s="80"/>
      <c r="SMW34" s="81"/>
      <c r="SMX34" s="82"/>
      <c r="SNA34" s="82"/>
      <c r="SNB34" s="82"/>
      <c r="SND34" s="82"/>
      <c r="SNG34" s="82"/>
      <c r="SNJ34" s="82"/>
      <c r="SNK34" s="82"/>
      <c r="SNP34" s="82"/>
      <c r="SNS34" s="82"/>
      <c r="SNT34" s="82"/>
      <c r="SNU34" s="82"/>
      <c r="SNV34" s="82"/>
      <c r="SNW34" s="82"/>
      <c r="SNX34" s="82"/>
      <c r="SNY34" s="82"/>
      <c r="SOQ34" s="82"/>
      <c r="SOR34" s="82"/>
      <c r="SOS34" s="6"/>
      <c r="SOV34" s="7"/>
      <c r="SOW34" s="7"/>
      <c r="SPB34" s="82"/>
      <c r="SPD34" s="7"/>
      <c r="SPE34" s="82"/>
      <c r="SPG34" s="7"/>
      <c r="SPH34" s="82"/>
      <c r="SPI34" s="82"/>
      <c r="SPJ34" s="83"/>
      <c r="SPL34" s="82"/>
      <c r="SPM34" s="80"/>
      <c r="SPN34" s="81"/>
      <c r="SPO34" s="82"/>
      <c r="SPR34" s="82"/>
      <c r="SPS34" s="82"/>
      <c r="SPU34" s="82"/>
      <c r="SPX34" s="82"/>
      <c r="SQA34" s="82"/>
      <c r="SQB34" s="82"/>
      <c r="SQG34" s="82"/>
      <c r="SQJ34" s="82"/>
      <c r="SQK34" s="82"/>
      <c r="SQL34" s="82"/>
      <c r="SQM34" s="82"/>
      <c r="SQN34" s="82"/>
      <c r="SQO34" s="82"/>
      <c r="SQP34" s="82"/>
      <c r="SRH34" s="82"/>
      <c r="SRI34" s="82"/>
      <c r="SRJ34" s="6"/>
      <c r="SRM34" s="7"/>
      <c r="SRN34" s="7"/>
      <c r="SRS34" s="82"/>
      <c r="SRU34" s="7"/>
      <c r="SRV34" s="82"/>
      <c r="SRX34" s="7"/>
      <c r="SRY34" s="82"/>
      <c r="SRZ34" s="82"/>
      <c r="SSA34" s="83"/>
      <c r="SSC34" s="82"/>
      <c r="SSD34" s="80"/>
      <c r="SSE34" s="81"/>
      <c r="SSF34" s="82"/>
      <c r="SSI34" s="82"/>
      <c r="SSJ34" s="82"/>
      <c r="SSL34" s="82"/>
      <c r="SSO34" s="82"/>
      <c r="SSR34" s="82"/>
      <c r="SSS34" s="82"/>
      <c r="SSX34" s="82"/>
      <c r="STA34" s="82"/>
      <c r="STB34" s="82"/>
      <c r="STC34" s="82"/>
      <c r="STD34" s="82"/>
      <c r="STE34" s="82"/>
      <c r="STF34" s="82"/>
      <c r="STG34" s="82"/>
      <c r="STY34" s="82"/>
      <c r="STZ34" s="82"/>
      <c r="SUA34" s="6"/>
      <c r="SUD34" s="7"/>
      <c r="SUE34" s="7"/>
      <c r="SUJ34" s="82"/>
      <c r="SUL34" s="7"/>
      <c r="SUM34" s="82"/>
      <c r="SUO34" s="7"/>
      <c r="SUP34" s="82"/>
      <c r="SUQ34" s="82"/>
      <c r="SUR34" s="83"/>
      <c r="SUT34" s="82"/>
      <c r="SUU34" s="80"/>
      <c r="SUV34" s="81"/>
      <c r="SUW34" s="82"/>
      <c r="SUZ34" s="82"/>
      <c r="SVA34" s="82"/>
      <c r="SVC34" s="82"/>
      <c r="SVF34" s="82"/>
      <c r="SVI34" s="82"/>
      <c r="SVJ34" s="82"/>
      <c r="SVO34" s="82"/>
      <c r="SVR34" s="82"/>
      <c r="SVS34" s="82"/>
      <c r="SVT34" s="82"/>
      <c r="SVU34" s="82"/>
      <c r="SVV34" s="82"/>
      <c r="SVW34" s="82"/>
      <c r="SVX34" s="82"/>
      <c r="SWP34" s="82"/>
      <c r="SWQ34" s="82"/>
      <c r="SWR34" s="6"/>
      <c r="SWU34" s="7"/>
      <c r="SWV34" s="7"/>
      <c r="SXA34" s="82"/>
      <c r="SXC34" s="7"/>
      <c r="SXD34" s="82"/>
      <c r="SXF34" s="7"/>
      <c r="SXG34" s="82"/>
      <c r="SXH34" s="82"/>
      <c r="SXI34" s="83"/>
      <c r="SXK34" s="82"/>
      <c r="SXL34" s="80"/>
      <c r="SXM34" s="81"/>
      <c r="SXN34" s="82"/>
      <c r="SXQ34" s="82"/>
      <c r="SXR34" s="82"/>
      <c r="SXT34" s="82"/>
      <c r="SXW34" s="82"/>
      <c r="SXZ34" s="82"/>
      <c r="SYA34" s="82"/>
      <c r="SYF34" s="82"/>
      <c r="SYI34" s="82"/>
      <c r="SYJ34" s="82"/>
      <c r="SYK34" s="82"/>
      <c r="SYL34" s="82"/>
      <c r="SYM34" s="82"/>
      <c r="SYN34" s="82"/>
      <c r="SYO34" s="82"/>
      <c r="SZG34" s="82"/>
      <c r="SZH34" s="82"/>
      <c r="SZI34" s="6"/>
      <c r="SZL34" s="7"/>
      <c r="SZM34" s="7"/>
      <c r="SZR34" s="82"/>
      <c r="SZT34" s="7"/>
      <c r="SZU34" s="82"/>
      <c r="SZW34" s="7"/>
      <c r="SZX34" s="82"/>
      <c r="SZY34" s="82"/>
      <c r="SZZ34" s="83"/>
      <c r="TAB34" s="82"/>
      <c r="TAC34" s="80"/>
      <c r="TAD34" s="81"/>
      <c r="TAE34" s="82"/>
      <c r="TAH34" s="82"/>
      <c r="TAI34" s="82"/>
      <c r="TAK34" s="82"/>
      <c r="TAN34" s="82"/>
      <c r="TAQ34" s="82"/>
      <c r="TAR34" s="82"/>
      <c r="TAW34" s="82"/>
      <c r="TAZ34" s="82"/>
      <c r="TBA34" s="82"/>
      <c r="TBB34" s="82"/>
      <c r="TBC34" s="82"/>
      <c r="TBD34" s="82"/>
      <c r="TBE34" s="82"/>
      <c r="TBF34" s="82"/>
      <c r="TBX34" s="82"/>
      <c r="TBY34" s="82"/>
      <c r="TBZ34" s="6"/>
      <c r="TCC34" s="7"/>
      <c r="TCD34" s="7"/>
      <c r="TCI34" s="82"/>
      <c r="TCK34" s="7"/>
      <c r="TCL34" s="82"/>
      <c r="TCN34" s="7"/>
      <c r="TCO34" s="82"/>
      <c r="TCP34" s="82"/>
      <c r="TCQ34" s="83"/>
      <c r="TCS34" s="82"/>
      <c r="TCT34" s="80"/>
      <c r="TCU34" s="81"/>
      <c r="TCV34" s="82"/>
      <c r="TCY34" s="82"/>
      <c r="TCZ34" s="82"/>
      <c r="TDB34" s="82"/>
      <c r="TDE34" s="82"/>
      <c r="TDH34" s="82"/>
      <c r="TDI34" s="82"/>
      <c r="TDN34" s="82"/>
      <c r="TDQ34" s="82"/>
      <c r="TDR34" s="82"/>
      <c r="TDS34" s="82"/>
      <c r="TDT34" s="82"/>
      <c r="TDU34" s="82"/>
      <c r="TDV34" s="82"/>
      <c r="TDW34" s="82"/>
      <c r="TEO34" s="82"/>
      <c r="TEP34" s="82"/>
      <c r="TEQ34" s="6"/>
      <c r="TET34" s="7"/>
      <c r="TEU34" s="7"/>
      <c r="TEZ34" s="82"/>
      <c r="TFB34" s="7"/>
      <c r="TFC34" s="82"/>
      <c r="TFE34" s="7"/>
      <c r="TFF34" s="82"/>
      <c r="TFG34" s="82"/>
      <c r="TFH34" s="83"/>
      <c r="TFJ34" s="82"/>
      <c r="TFK34" s="80"/>
      <c r="TFL34" s="81"/>
      <c r="TFM34" s="82"/>
      <c r="TFP34" s="82"/>
      <c r="TFQ34" s="82"/>
      <c r="TFS34" s="82"/>
      <c r="TFV34" s="82"/>
      <c r="TFY34" s="82"/>
      <c r="TFZ34" s="82"/>
      <c r="TGE34" s="82"/>
      <c r="TGH34" s="82"/>
      <c r="TGI34" s="82"/>
      <c r="TGJ34" s="82"/>
      <c r="TGK34" s="82"/>
      <c r="TGL34" s="82"/>
      <c r="TGM34" s="82"/>
      <c r="TGN34" s="82"/>
      <c r="THF34" s="82"/>
      <c r="THG34" s="82"/>
      <c r="THH34" s="6"/>
      <c r="THK34" s="7"/>
      <c r="THL34" s="7"/>
      <c r="THQ34" s="82"/>
      <c r="THS34" s="7"/>
      <c r="THT34" s="82"/>
      <c r="THV34" s="7"/>
      <c r="THW34" s="82"/>
      <c r="THX34" s="82"/>
      <c r="THY34" s="83"/>
      <c r="TIA34" s="82"/>
      <c r="TIB34" s="80"/>
      <c r="TIC34" s="81"/>
      <c r="TID34" s="82"/>
      <c r="TIG34" s="82"/>
      <c r="TIH34" s="82"/>
      <c r="TIJ34" s="82"/>
      <c r="TIM34" s="82"/>
      <c r="TIP34" s="82"/>
      <c r="TIQ34" s="82"/>
      <c r="TIV34" s="82"/>
      <c r="TIY34" s="82"/>
      <c r="TIZ34" s="82"/>
      <c r="TJA34" s="82"/>
      <c r="TJB34" s="82"/>
      <c r="TJC34" s="82"/>
      <c r="TJD34" s="82"/>
      <c r="TJE34" s="82"/>
      <c r="TJW34" s="82"/>
      <c r="TJX34" s="82"/>
      <c r="TJY34" s="6"/>
      <c r="TKB34" s="7"/>
      <c r="TKC34" s="7"/>
      <c r="TKH34" s="82"/>
      <c r="TKJ34" s="7"/>
      <c r="TKK34" s="82"/>
      <c r="TKM34" s="7"/>
      <c r="TKN34" s="82"/>
      <c r="TKO34" s="82"/>
      <c r="TKP34" s="83"/>
      <c r="TKR34" s="82"/>
      <c r="TKS34" s="80"/>
      <c r="TKT34" s="81"/>
      <c r="TKU34" s="82"/>
      <c r="TKX34" s="82"/>
      <c r="TKY34" s="82"/>
      <c r="TLA34" s="82"/>
      <c r="TLD34" s="82"/>
      <c r="TLG34" s="82"/>
      <c r="TLH34" s="82"/>
      <c r="TLM34" s="82"/>
      <c r="TLP34" s="82"/>
      <c r="TLQ34" s="82"/>
      <c r="TLR34" s="82"/>
      <c r="TLS34" s="82"/>
      <c r="TLT34" s="82"/>
      <c r="TLU34" s="82"/>
      <c r="TLV34" s="82"/>
      <c r="TMN34" s="82"/>
      <c r="TMO34" s="82"/>
      <c r="TMP34" s="6"/>
      <c r="TMS34" s="7"/>
      <c r="TMT34" s="7"/>
      <c r="TMY34" s="82"/>
      <c r="TNA34" s="7"/>
      <c r="TNB34" s="82"/>
      <c r="TND34" s="7"/>
      <c r="TNE34" s="82"/>
      <c r="TNF34" s="82"/>
      <c r="TNG34" s="83"/>
      <c r="TNI34" s="82"/>
      <c r="TNJ34" s="80"/>
      <c r="TNK34" s="81"/>
      <c r="TNL34" s="82"/>
      <c r="TNO34" s="82"/>
      <c r="TNP34" s="82"/>
      <c r="TNR34" s="82"/>
      <c r="TNU34" s="82"/>
      <c r="TNX34" s="82"/>
      <c r="TNY34" s="82"/>
      <c r="TOD34" s="82"/>
      <c r="TOG34" s="82"/>
      <c r="TOH34" s="82"/>
      <c r="TOI34" s="82"/>
      <c r="TOJ34" s="82"/>
      <c r="TOK34" s="82"/>
      <c r="TOL34" s="82"/>
      <c r="TOM34" s="82"/>
      <c r="TPE34" s="82"/>
      <c r="TPF34" s="82"/>
      <c r="TPG34" s="6"/>
      <c r="TPJ34" s="7"/>
      <c r="TPK34" s="7"/>
      <c r="TPP34" s="82"/>
      <c r="TPR34" s="7"/>
      <c r="TPS34" s="82"/>
      <c r="TPU34" s="7"/>
      <c r="TPV34" s="82"/>
      <c r="TPW34" s="82"/>
      <c r="TPX34" s="83"/>
      <c r="TPZ34" s="82"/>
      <c r="TQA34" s="80"/>
      <c r="TQB34" s="81"/>
      <c r="TQC34" s="82"/>
      <c r="TQF34" s="82"/>
      <c r="TQG34" s="82"/>
      <c r="TQI34" s="82"/>
      <c r="TQL34" s="82"/>
      <c r="TQO34" s="82"/>
      <c r="TQP34" s="82"/>
      <c r="TQU34" s="82"/>
      <c r="TQX34" s="82"/>
      <c r="TQY34" s="82"/>
      <c r="TQZ34" s="82"/>
      <c r="TRA34" s="82"/>
      <c r="TRB34" s="82"/>
      <c r="TRC34" s="82"/>
      <c r="TRD34" s="82"/>
      <c r="TRV34" s="82"/>
      <c r="TRW34" s="82"/>
      <c r="TRX34" s="6"/>
      <c r="TSA34" s="7"/>
      <c r="TSB34" s="7"/>
      <c r="TSG34" s="82"/>
      <c r="TSI34" s="7"/>
      <c r="TSJ34" s="82"/>
      <c r="TSL34" s="7"/>
      <c r="TSM34" s="82"/>
      <c r="TSN34" s="82"/>
      <c r="TSO34" s="83"/>
      <c r="TSQ34" s="82"/>
      <c r="TSR34" s="80"/>
      <c r="TSS34" s="81"/>
      <c r="TST34" s="82"/>
      <c r="TSW34" s="82"/>
      <c r="TSX34" s="82"/>
      <c r="TSZ34" s="82"/>
      <c r="TTC34" s="82"/>
      <c r="TTF34" s="82"/>
      <c r="TTG34" s="82"/>
      <c r="TTL34" s="82"/>
      <c r="TTO34" s="82"/>
      <c r="TTP34" s="82"/>
      <c r="TTQ34" s="82"/>
      <c r="TTR34" s="82"/>
      <c r="TTS34" s="82"/>
      <c r="TTT34" s="82"/>
      <c r="TTU34" s="82"/>
      <c r="TUM34" s="82"/>
      <c r="TUN34" s="82"/>
      <c r="TUO34" s="6"/>
      <c r="TUR34" s="7"/>
      <c r="TUS34" s="7"/>
      <c r="TUX34" s="82"/>
      <c r="TUZ34" s="7"/>
      <c r="TVA34" s="82"/>
      <c r="TVC34" s="7"/>
      <c r="TVD34" s="82"/>
      <c r="TVE34" s="82"/>
      <c r="TVF34" s="83"/>
      <c r="TVH34" s="82"/>
      <c r="TVI34" s="80"/>
      <c r="TVJ34" s="81"/>
      <c r="TVK34" s="82"/>
      <c r="TVN34" s="82"/>
      <c r="TVO34" s="82"/>
      <c r="TVQ34" s="82"/>
      <c r="TVT34" s="82"/>
      <c r="TVW34" s="82"/>
      <c r="TVX34" s="82"/>
      <c r="TWC34" s="82"/>
      <c r="TWF34" s="82"/>
      <c r="TWG34" s="82"/>
      <c r="TWH34" s="82"/>
      <c r="TWI34" s="82"/>
      <c r="TWJ34" s="82"/>
      <c r="TWK34" s="82"/>
      <c r="TWL34" s="82"/>
      <c r="TXD34" s="82"/>
      <c r="TXE34" s="82"/>
      <c r="TXF34" s="6"/>
      <c r="TXI34" s="7"/>
      <c r="TXJ34" s="7"/>
      <c r="TXO34" s="82"/>
      <c r="TXQ34" s="7"/>
      <c r="TXR34" s="82"/>
      <c r="TXT34" s="7"/>
      <c r="TXU34" s="82"/>
      <c r="TXV34" s="82"/>
      <c r="TXW34" s="83"/>
      <c r="TXY34" s="82"/>
      <c r="TXZ34" s="80"/>
      <c r="TYA34" s="81"/>
      <c r="TYB34" s="82"/>
      <c r="TYE34" s="82"/>
      <c r="TYF34" s="82"/>
      <c r="TYH34" s="82"/>
      <c r="TYK34" s="82"/>
      <c r="TYN34" s="82"/>
      <c r="TYO34" s="82"/>
      <c r="TYT34" s="82"/>
      <c r="TYW34" s="82"/>
      <c r="TYX34" s="82"/>
      <c r="TYY34" s="82"/>
      <c r="TYZ34" s="82"/>
      <c r="TZA34" s="82"/>
      <c r="TZB34" s="82"/>
      <c r="TZC34" s="82"/>
      <c r="TZU34" s="82"/>
      <c r="TZV34" s="82"/>
      <c r="TZW34" s="6"/>
      <c r="TZZ34" s="7"/>
      <c r="UAA34" s="7"/>
      <c r="UAF34" s="82"/>
      <c r="UAH34" s="7"/>
      <c r="UAI34" s="82"/>
      <c r="UAK34" s="7"/>
      <c r="UAL34" s="82"/>
      <c r="UAM34" s="82"/>
      <c r="UAN34" s="83"/>
      <c r="UAP34" s="82"/>
      <c r="UAQ34" s="80"/>
      <c r="UAR34" s="81"/>
      <c r="UAS34" s="82"/>
      <c r="UAV34" s="82"/>
      <c r="UAW34" s="82"/>
      <c r="UAY34" s="82"/>
      <c r="UBB34" s="82"/>
      <c r="UBE34" s="82"/>
      <c r="UBF34" s="82"/>
      <c r="UBK34" s="82"/>
      <c r="UBN34" s="82"/>
      <c r="UBO34" s="82"/>
      <c r="UBP34" s="82"/>
      <c r="UBQ34" s="82"/>
      <c r="UBR34" s="82"/>
      <c r="UBS34" s="82"/>
      <c r="UBT34" s="82"/>
      <c r="UCL34" s="82"/>
      <c r="UCM34" s="82"/>
      <c r="UCN34" s="6"/>
      <c r="UCQ34" s="7"/>
      <c r="UCR34" s="7"/>
      <c r="UCW34" s="82"/>
      <c r="UCY34" s="7"/>
      <c r="UCZ34" s="82"/>
      <c r="UDB34" s="7"/>
      <c r="UDC34" s="82"/>
      <c r="UDD34" s="82"/>
      <c r="UDE34" s="83"/>
      <c r="UDG34" s="82"/>
      <c r="UDH34" s="80"/>
      <c r="UDI34" s="81"/>
      <c r="UDJ34" s="82"/>
      <c r="UDM34" s="82"/>
      <c r="UDN34" s="82"/>
      <c r="UDP34" s="82"/>
      <c r="UDS34" s="82"/>
      <c r="UDV34" s="82"/>
      <c r="UDW34" s="82"/>
      <c r="UEB34" s="82"/>
      <c r="UEE34" s="82"/>
      <c r="UEF34" s="82"/>
      <c r="UEG34" s="82"/>
      <c r="UEH34" s="82"/>
      <c r="UEI34" s="82"/>
      <c r="UEJ34" s="82"/>
      <c r="UEK34" s="82"/>
      <c r="UFC34" s="82"/>
      <c r="UFD34" s="82"/>
      <c r="UFE34" s="6"/>
      <c r="UFH34" s="7"/>
      <c r="UFI34" s="7"/>
      <c r="UFN34" s="82"/>
      <c r="UFP34" s="7"/>
      <c r="UFQ34" s="82"/>
      <c r="UFS34" s="7"/>
      <c r="UFT34" s="82"/>
      <c r="UFU34" s="82"/>
      <c r="UFV34" s="83"/>
      <c r="UFX34" s="82"/>
      <c r="UFY34" s="80"/>
      <c r="UFZ34" s="81"/>
      <c r="UGA34" s="82"/>
      <c r="UGD34" s="82"/>
      <c r="UGE34" s="82"/>
      <c r="UGG34" s="82"/>
      <c r="UGJ34" s="82"/>
      <c r="UGM34" s="82"/>
      <c r="UGN34" s="82"/>
      <c r="UGS34" s="82"/>
      <c r="UGV34" s="82"/>
      <c r="UGW34" s="82"/>
      <c r="UGX34" s="82"/>
      <c r="UGY34" s="82"/>
      <c r="UGZ34" s="82"/>
      <c r="UHA34" s="82"/>
      <c r="UHB34" s="82"/>
      <c r="UHT34" s="82"/>
      <c r="UHU34" s="82"/>
      <c r="UHV34" s="6"/>
      <c r="UHY34" s="7"/>
      <c r="UHZ34" s="7"/>
      <c r="UIE34" s="82"/>
      <c r="UIG34" s="7"/>
      <c r="UIH34" s="82"/>
      <c r="UIJ34" s="7"/>
      <c r="UIK34" s="82"/>
      <c r="UIL34" s="82"/>
      <c r="UIM34" s="83"/>
      <c r="UIO34" s="82"/>
      <c r="UIP34" s="80"/>
      <c r="UIQ34" s="81"/>
      <c r="UIR34" s="82"/>
      <c r="UIU34" s="82"/>
      <c r="UIV34" s="82"/>
      <c r="UIX34" s="82"/>
      <c r="UJA34" s="82"/>
      <c r="UJD34" s="82"/>
      <c r="UJE34" s="82"/>
      <c r="UJJ34" s="82"/>
      <c r="UJM34" s="82"/>
      <c r="UJN34" s="82"/>
      <c r="UJO34" s="82"/>
      <c r="UJP34" s="82"/>
      <c r="UJQ34" s="82"/>
      <c r="UJR34" s="82"/>
      <c r="UJS34" s="82"/>
      <c r="UKK34" s="82"/>
      <c r="UKL34" s="82"/>
      <c r="UKM34" s="6"/>
      <c r="UKP34" s="7"/>
      <c r="UKQ34" s="7"/>
      <c r="UKV34" s="82"/>
      <c r="UKX34" s="7"/>
      <c r="UKY34" s="82"/>
      <c r="ULA34" s="7"/>
      <c r="ULB34" s="82"/>
      <c r="ULC34" s="82"/>
      <c r="ULD34" s="83"/>
      <c r="ULF34" s="82"/>
      <c r="ULG34" s="80"/>
      <c r="ULH34" s="81"/>
      <c r="ULI34" s="82"/>
      <c r="ULL34" s="82"/>
      <c r="ULM34" s="82"/>
      <c r="ULO34" s="82"/>
      <c r="ULR34" s="82"/>
      <c r="ULU34" s="82"/>
      <c r="ULV34" s="82"/>
      <c r="UMA34" s="82"/>
      <c r="UMD34" s="82"/>
      <c r="UME34" s="82"/>
      <c r="UMF34" s="82"/>
      <c r="UMG34" s="82"/>
      <c r="UMH34" s="82"/>
      <c r="UMI34" s="82"/>
      <c r="UMJ34" s="82"/>
      <c r="UNB34" s="82"/>
      <c r="UNC34" s="82"/>
      <c r="UND34" s="6"/>
      <c r="UNG34" s="7"/>
      <c r="UNH34" s="7"/>
      <c r="UNM34" s="82"/>
      <c r="UNO34" s="7"/>
      <c r="UNP34" s="82"/>
      <c r="UNR34" s="7"/>
      <c r="UNS34" s="82"/>
      <c r="UNT34" s="82"/>
      <c r="UNU34" s="83"/>
      <c r="UNW34" s="82"/>
      <c r="UNX34" s="80"/>
      <c r="UNY34" s="81"/>
      <c r="UNZ34" s="82"/>
      <c r="UOC34" s="82"/>
      <c r="UOD34" s="82"/>
      <c r="UOF34" s="82"/>
      <c r="UOI34" s="82"/>
      <c r="UOL34" s="82"/>
      <c r="UOM34" s="82"/>
      <c r="UOR34" s="82"/>
      <c r="UOU34" s="82"/>
      <c r="UOV34" s="82"/>
      <c r="UOW34" s="82"/>
      <c r="UOX34" s="82"/>
      <c r="UOY34" s="82"/>
      <c r="UOZ34" s="82"/>
      <c r="UPA34" s="82"/>
      <c r="UPS34" s="82"/>
      <c r="UPT34" s="82"/>
      <c r="UPU34" s="6"/>
      <c r="UPX34" s="7"/>
      <c r="UPY34" s="7"/>
      <c r="UQD34" s="82"/>
      <c r="UQF34" s="7"/>
      <c r="UQG34" s="82"/>
      <c r="UQI34" s="7"/>
      <c r="UQJ34" s="82"/>
      <c r="UQK34" s="82"/>
      <c r="UQL34" s="83"/>
      <c r="UQN34" s="82"/>
      <c r="UQO34" s="80"/>
      <c r="UQP34" s="81"/>
      <c r="UQQ34" s="82"/>
      <c r="UQT34" s="82"/>
      <c r="UQU34" s="82"/>
      <c r="UQW34" s="82"/>
      <c r="UQZ34" s="82"/>
      <c r="URC34" s="82"/>
      <c r="URD34" s="82"/>
      <c r="URI34" s="82"/>
      <c r="URL34" s="82"/>
      <c r="URM34" s="82"/>
      <c r="URN34" s="82"/>
      <c r="URO34" s="82"/>
      <c r="URP34" s="82"/>
      <c r="URQ34" s="82"/>
      <c r="URR34" s="82"/>
      <c r="USJ34" s="82"/>
      <c r="USK34" s="82"/>
      <c r="USL34" s="6"/>
      <c r="USO34" s="7"/>
      <c r="USP34" s="7"/>
      <c r="USU34" s="82"/>
      <c r="USW34" s="7"/>
      <c r="USX34" s="82"/>
      <c r="USZ34" s="7"/>
      <c r="UTA34" s="82"/>
      <c r="UTB34" s="82"/>
      <c r="UTC34" s="83"/>
      <c r="UTE34" s="82"/>
      <c r="UTF34" s="80"/>
      <c r="UTG34" s="81"/>
      <c r="UTH34" s="82"/>
      <c r="UTK34" s="82"/>
      <c r="UTL34" s="82"/>
      <c r="UTN34" s="82"/>
      <c r="UTQ34" s="82"/>
      <c r="UTT34" s="82"/>
      <c r="UTU34" s="82"/>
      <c r="UTZ34" s="82"/>
      <c r="UUC34" s="82"/>
      <c r="UUD34" s="82"/>
      <c r="UUE34" s="82"/>
      <c r="UUF34" s="82"/>
      <c r="UUG34" s="82"/>
      <c r="UUH34" s="82"/>
      <c r="UUI34" s="82"/>
      <c r="UVA34" s="82"/>
      <c r="UVB34" s="82"/>
      <c r="UVC34" s="6"/>
      <c r="UVF34" s="7"/>
      <c r="UVG34" s="7"/>
      <c r="UVL34" s="82"/>
      <c r="UVN34" s="7"/>
      <c r="UVO34" s="82"/>
      <c r="UVQ34" s="7"/>
      <c r="UVR34" s="82"/>
      <c r="UVS34" s="82"/>
      <c r="UVT34" s="83"/>
      <c r="UVV34" s="82"/>
      <c r="UVW34" s="80"/>
      <c r="UVX34" s="81"/>
      <c r="UVY34" s="82"/>
      <c r="UWB34" s="82"/>
      <c r="UWC34" s="82"/>
      <c r="UWE34" s="82"/>
      <c r="UWH34" s="82"/>
      <c r="UWK34" s="82"/>
      <c r="UWL34" s="82"/>
      <c r="UWQ34" s="82"/>
      <c r="UWT34" s="82"/>
      <c r="UWU34" s="82"/>
      <c r="UWV34" s="82"/>
      <c r="UWW34" s="82"/>
      <c r="UWX34" s="82"/>
      <c r="UWY34" s="82"/>
      <c r="UWZ34" s="82"/>
      <c r="UXR34" s="82"/>
      <c r="UXS34" s="82"/>
      <c r="UXT34" s="6"/>
      <c r="UXW34" s="7"/>
      <c r="UXX34" s="7"/>
      <c r="UYC34" s="82"/>
      <c r="UYE34" s="7"/>
      <c r="UYF34" s="82"/>
      <c r="UYH34" s="7"/>
      <c r="UYI34" s="82"/>
      <c r="UYJ34" s="82"/>
      <c r="UYK34" s="83"/>
      <c r="UYM34" s="82"/>
      <c r="UYN34" s="80"/>
      <c r="UYO34" s="81"/>
      <c r="UYP34" s="82"/>
      <c r="UYS34" s="82"/>
      <c r="UYT34" s="82"/>
      <c r="UYV34" s="82"/>
      <c r="UYY34" s="82"/>
      <c r="UZB34" s="82"/>
      <c r="UZC34" s="82"/>
      <c r="UZH34" s="82"/>
      <c r="UZK34" s="82"/>
      <c r="UZL34" s="82"/>
      <c r="UZM34" s="82"/>
      <c r="UZN34" s="82"/>
      <c r="UZO34" s="82"/>
      <c r="UZP34" s="82"/>
      <c r="UZQ34" s="82"/>
      <c r="VAI34" s="82"/>
      <c r="VAJ34" s="82"/>
      <c r="VAK34" s="6"/>
      <c r="VAN34" s="7"/>
      <c r="VAO34" s="7"/>
      <c r="VAT34" s="82"/>
      <c r="VAV34" s="7"/>
      <c r="VAW34" s="82"/>
      <c r="VAY34" s="7"/>
      <c r="VAZ34" s="82"/>
      <c r="VBA34" s="82"/>
      <c r="VBB34" s="83"/>
      <c r="VBD34" s="82"/>
      <c r="VBE34" s="80"/>
      <c r="VBF34" s="81"/>
      <c r="VBG34" s="82"/>
      <c r="VBJ34" s="82"/>
      <c r="VBK34" s="82"/>
      <c r="VBM34" s="82"/>
      <c r="VBP34" s="82"/>
      <c r="VBS34" s="82"/>
      <c r="VBT34" s="82"/>
      <c r="VBY34" s="82"/>
      <c r="VCB34" s="82"/>
      <c r="VCC34" s="82"/>
      <c r="VCD34" s="82"/>
      <c r="VCE34" s="82"/>
      <c r="VCF34" s="82"/>
      <c r="VCG34" s="82"/>
      <c r="VCH34" s="82"/>
      <c r="VCZ34" s="82"/>
      <c r="VDA34" s="82"/>
      <c r="VDB34" s="6"/>
      <c r="VDE34" s="7"/>
      <c r="VDF34" s="7"/>
      <c r="VDK34" s="82"/>
      <c r="VDM34" s="7"/>
      <c r="VDN34" s="82"/>
      <c r="VDP34" s="7"/>
      <c r="VDQ34" s="82"/>
      <c r="VDR34" s="82"/>
      <c r="VDS34" s="83"/>
      <c r="VDU34" s="82"/>
      <c r="VDV34" s="80"/>
      <c r="VDW34" s="81"/>
      <c r="VDX34" s="82"/>
      <c r="VEA34" s="82"/>
      <c r="VEB34" s="82"/>
      <c r="VED34" s="82"/>
      <c r="VEG34" s="82"/>
      <c r="VEJ34" s="82"/>
      <c r="VEK34" s="82"/>
      <c r="VEP34" s="82"/>
      <c r="VES34" s="82"/>
      <c r="VET34" s="82"/>
      <c r="VEU34" s="82"/>
      <c r="VEV34" s="82"/>
      <c r="VEW34" s="82"/>
      <c r="VEX34" s="82"/>
      <c r="VEY34" s="82"/>
      <c r="VFQ34" s="82"/>
      <c r="VFR34" s="82"/>
      <c r="VFS34" s="6"/>
      <c r="VFV34" s="7"/>
      <c r="VFW34" s="7"/>
      <c r="VGB34" s="82"/>
      <c r="VGD34" s="7"/>
      <c r="VGE34" s="82"/>
      <c r="VGG34" s="7"/>
      <c r="VGH34" s="82"/>
      <c r="VGI34" s="82"/>
      <c r="VGJ34" s="83"/>
      <c r="VGL34" s="82"/>
      <c r="VGM34" s="80"/>
      <c r="VGN34" s="81"/>
      <c r="VGO34" s="82"/>
      <c r="VGR34" s="82"/>
      <c r="VGS34" s="82"/>
      <c r="VGU34" s="82"/>
      <c r="VGX34" s="82"/>
      <c r="VHA34" s="82"/>
      <c r="VHB34" s="82"/>
      <c r="VHG34" s="82"/>
      <c r="VHJ34" s="82"/>
      <c r="VHK34" s="82"/>
      <c r="VHL34" s="82"/>
      <c r="VHM34" s="82"/>
      <c r="VHN34" s="82"/>
      <c r="VHO34" s="82"/>
      <c r="VHP34" s="82"/>
      <c r="VIH34" s="82"/>
      <c r="VII34" s="82"/>
      <c r="VIJ34" s="6"/>
      <c r="VIM34" s="7"/>
      <c r="VIN34" s="7"/>
      <c r="VIS34" s="82"/>
      <c r="VIU34" s="7"/>
      <c r="VIV34" s="82"/>
      <c r="VIX34" s="7"/>
      <c r="VIY34" s="82"/>
      <c r="VIZ34" s="82"/>
      <c r="VJA34" s="83"/>
      <c r="VJC34" s="82"/>
      <c r="VJD34" s="80"/>
      <c r="VJE34" s="81"/>
      <c r="VJF34" s="82"/>
      <c r="VJI34" s="82"/>
      <c r="VJJ34" s="82"/>
      <c r="VJL34" s="82"/>
      <c r="VJO34" s="82"/>
      <c r="VJR34" s="82"/>
      <c r="VJS34" s="82"/>
      <c r="VJX34" s="82"/>
      <c r="VKA34" s="82"/>
      <c r="VKB34" s="82"/>
      <c r="VKC34" s="82"/>
      <c r="VKD34" s="82"/>
      <c r="VKE34" s="82"/>
      <c r="VKF34" s="82"/>
      <c r="VKG34" s="82"/>
      <c r="VKY34" s="82"/>
      <c r="VKZ34" s="82"/>
      <c r="VLA34" s="6"/>
      <c r="VLD34" s="7"/>
      <c r="VLE34" s="7"/>
      <c r="VLJ34" s="82"/>
      <c r="VLL34" s="7"/>
      <c r="VLM34" s="82"/>
      <c r="VLO34" s="7"/>
      <c r="VLP34" s="82"/>
      <c r="VLQ34" s="82"/>
      <c r="VLR34" s="83"/>
      <c r="VLT34" s="82"/>
      <c r="VLU34" s="80"/>
      <c r="VLV34" s="81"/>
      <c r="VLW34" s="82"/>
      <c r="VLZ34" s="82"/>
      <c r="VMA34" s="82"/>
      <c r="VMC34" s="82"/>
      <c r="VMF34" s="82"/>
      <c r="VMI34" s="82"/>
      <c r="VMJ34" s="82"/>
      <c r="VMO34" s="82"/>
      <c r="VMR34" s="82"/>
      <c r="VMS34" s="82"/>
      <c r="VMT34" s="82"/>
      <c r="VMU34" s="82"/>
      <c r="VMV34" s="82"/>
      <c r="VMW34" s="82"/>
      <c r="VMX34" s="82"/>
      <c r="VNP34" s="82"/>
      <c r="VNQ34" s="82"/>
      <c r="VNR34" s="6"/>
      <c r="VNU34" s="7"/>
      <c r="VNV34" s="7"/>
      <c r="VOA34" s="82"/>
      <c r="VOC34" s="7"/>
      <c r="VOD34" s="82"/>
      <c r="VOF34" s="7"/>
      <c r="VOG34" s="82"/>
      <c r="VOH34" s="82"/>
      <c r="VOI34" s="83"/>
      <c r="VOK34" s="82"/>
      <c r="VOL34" s="80"/>
      <c r="VOM34" s="81"/>
      <c r="VON34" s="82"/>
      <c r="VOQ34" s="82"/>
      <c r="VOR34" s="82"/>
      <c r="VOT34" s="82"/>
      <c r="VOW34" s="82"/>
      <c r="VOZ34" s="82"/>
      <c r="VPA34" s="82"/>
      <c r="VPF34" s="82"/>
      <c r="VPI34" s="82"/>
      <c r="VPJ34" s="82"/>
      <c r="VPK34" s="82"/>
      <c r="VPL34" s="82"/>
      <c r="VPM34" s="82"/>
      <c r="VPN34" s="82"/>
      <c r="VPO34" s="82"/>
      <c r="VQG34" s="82"/>
      <c r="VQH34" s="82"/>
      <c r="VQI34" s="6"/>
      <c r="VQL34" s="7"/>
      <c r="VQM34" s="7"/>
      <c r="VQR34" s="82"/>
      <c r="VQT34" s="7"/>
      <c r="VQU34" s="82"/>
      <c r="VQW34" s="7"/>
      <c r="VQX34" s="82"/>
      <c r="VQY34" s="82"/>
      <c r="VQZ34" s="83"/>
      <c r="VRB34" s="82"/>
      <c r="VRC34" s="80"/>
      <c r="VRD34" s="81"/>
      <c r="VRE34" s="82"/>
      <c r="VRH34" s="82"/>
      <c r="VRI34" s="82"/>
      <c r="VRK34" s="82"/>
      <c r="VRN34" s="82"/>
      <c r="VRQ34" s="82"/>
      <c r="VRR34" s="82"/>
      <c r="VRW34" s="82"/>
      <c r="VRZ34" s="82"/>
      <c r="VSA34" s="82"/>
      <c r="VSB34" s="82"/>
      <c r="VSC34" s="82"/>
      <c r="VSD34" s="82"/>
      <c r="VSE34" s="82"/>
      <c r="VSF34" s="82"/>
      <c r="VSX34" s="82"/>
      <c r="VSY34" s="82"/>
      <c r="VSZ34" s="6"/>
      <c r="VTC34" s="7"/>
      <c r="VTD34" s="7"/>
      <c r="VTI34" s="82"/>
      <c r="VTK34" s="7"/>
      <c r="VTL34" s="82"/>
      <c r="VTN34" s="7"/>
      <c r="VTO34" s="82"/>
      <c r="VTP34" s="82"/>
      <c r="VTQ34" s="83"/>
      <c r="VTS34" s="82"/>
      <c r="VTT34" s="80"/>
      <c r="VTU34" s="81"/>
      <c r="VTV34" s="82"/>
      <c r="VTY34" s="82"/>
      <c r="VTZ34" s="82"/>
      <c r="VUB34" s="82"/>
      <c r="VUE34" s="82"/>
      <c r="VUH34" s="82"/>
      <c r="VUI34" s="82"/>
      <c r="VUN34" s="82"/>
      <c r="VUQ34" s="82"/>
      <c r="VUR34" s="82"/>
      <c r="VUS34" s="82"/>
      <c r="VUT34" s="82"/>
      <c r="VUU34" s="82"/>
      <c r="VUV34" s="82"/>
      <c r="VUW34" s="82"/>
      <c r="VVO34" s="82"/>
      <c r="VVP34" s="82"/>
      <c r="VVQ34" s="6"/>
      <c r="VVT34" s="7"/>
      <c r="VVU34" s="7"/>
      <c r="VVZ34" s="82"/>
      <c r="VWB34" s="7"/>
      <c r="VWC34" s="82"/>
      <c r="VWE34" s="7"/>
      <c r="VWF34" s="82"/>
      <c r="VWG34" s="82"/>
      <c r="VWH34" s="83"/>
      <c r="VWJ34" s="82"/>
      <c r="VWK34" s="80"/>
      <c r="VWL34" s="81"/>
      <c r="VWM34" s="82"/>
      <c r="VWP34" s="82"/>
      <c r="VWQ34" s="82"/>
      <c r="VWS34" s="82"/>
      <c r="VWV34" s="82"/>
      <c r="VWY34" s="82"/>
      <c r="VWZ34" s="82"/>
      <c r="VXE34" s="82"/>
      <c r="VXH34" s="82"/>
      <c r="VXI34" s="82"/>
      <c r="VXJ34" s="82"/>
      <c r="VXK34" s="82"/>
      <c r="VXL34" s="82"/>
      <c r="VXM34" s="82"/>
      <c r="VXN34" s="82"/>
      <c r="VYF34" s="82"/>
      <c r="VYG34" s="82"/>
      <c r="VYH34" s="6"/>
      <c r="VYK34" s="7"/>
      <c r="VYL34" s="7"/>
      <c r="VYQ34" s="82"/>
      <c r="VYS34" s="7"/>
      <c r="VYT34" s="82"/>
      <c r="VYV34" s="7"/>
      <c r="VYW34" s="82"/>
      <c r="VYX34" s="82"/>
      <c r="VYY34" s="83"/>
      <c r="VZA34" s="82"/>
      <c r="VZB34" s="80"/>
      <c r="VZC34" s="81"/>
      <c r="VZD34" s="82"/>
      <c r="VZG34" s="82"/>
      <c r="VZH34" s="82"/>
      <c r="VZJ34" s="82"/>
      <c r="VZM34" s="82"/>
      <c r="VZP34" s="82"/>
      <c r="VZQ34" s="82"/>
      <c r="VZV34" s="82"/>
      <c r="VZY34" s="82"/>
      <c r="VZZ34" s="82"/>
      <c r="WAA34" s="82"/>
      <c r="WAB34" s="82"/>
      <c r="WAC34" s="82"/>
      <c r="WAD34" s="82"/>
      <c r="WAE34" s="82"/>
      <c r="WAW34" s="82"/>
      <c r="WAX34" s="82"/>
      <c r="WAY34" s="6"/>
      <c r="WBB34" s="7"/>
      <c r="WBC34" s="7"/>
      <c r="WBH34" s="82"/>
      <c r="WBJ34" s="7"/>
      <c r="WBK34" s="82"/>
      <c r="WBM34" s="7"/>
      <c r="WBN34" s="82"/>
      <c r="WBO34" s="82"/>
      <c r="WBP34" s="83"/>
      <c r="WBR34" s="82"/>
      <c r="WBS34" s="80"/>
      <c r="WBT34" s="81"/>
      <c r="WBU34" s="82"/>
      <c r="WBX34" s="82"/>
      <c r="WBY34" s="82"/>
      <c r="WCA34" s="82"/>
      <c r="WCD34" s="82"/>
      <c r="WCG34" s="82"/>
      <c r="WCH34" s="82"/>
      <c r="WCM34" s="82"/>
      <c r="WCP34" s="82"/>
      <c r="WCQ34" s="82"/>
      <c r="WCR34" s="82"/>
      <c r="WCS34" s="82"/>
      <c r="WCT34" s="82"/>
      <c r="WCU34" s="82"/>
      <c r="WCV34" s="82"/>
      <c r="WDN34" s="82"/>
      <c r="WDO34" s="82"/>
      <c r="WDP34" s="6"/>
      <c r="WDS34" s="7"/>
      <c r="WDT34" s="7"/>
      <c r="WDY34" s="82"/>
      <c r="WEA34" s="7"/>
      <c r="WEB34" s="82"/>
      <c r="WED34" s="7"/>
      <c r="WEE34" s="82"/>
      <c r="WEF34" s="82"/>
      <c r="WEG34" s="83"/>
      <c r="WEI34" s="82"/>
      <c r="WEJ34" s="80"/>
      <c r="WEK34" s="81"/>
      <c r="WEL34" s="82"/>
      <c r="WEO34" s="82"/>
      <c r="WEP34" s="82"/>
      <c r="WER34" s="82"/>
      <c r="WEU34" s="82"/>
      <c r="WEX34" s="82"/>
      <c r="WEY34" s="82"/>
      <c r="WFD34" s="82"/>
      <c r="WFG34" s="82"/>
      <c r="WFH34" s="82"/>
      <c r="WFI34" s="82"/>
      <c r="WFJ34" s="82"/>
      <c r="WFK34" s="82"/>
      <c r="WFL34" s="82"/>
      <c r="WFM34" s="82"/>
      <c r="WGE34" s="82"/>
      <c r="WGF34" s="82"/>
      <c r="WGG34" s="6"/>
      <c r="WGJ34" s="7"/>
      <c r="WGK34" s="7"/>
      <c r="WGP34" s="82"/>
      <c r="WGR34" s="7"/>
      <c r="WGS34" s="82"/>
      <c r="WGU34" s="7"/>
      <c r="WGV34" s="82"/>
      <c r="WGW34" s="82"/>
      <c r="WGX34" s="83"/>
      <c r="WGZ34" s="82"/>
      <c r="WHA34" s="80"/>
      <c r="WHB34" s="81"/>
      <c r="WHC34" s="82"/>
      <c r="WHF34" s="82"/>
      <c r="WHG34" s="82"/>
      <c r="WHI34" s="82"/>
      <c r="WHL34" s="82"/>
      <c r="WHO34" s="82"/>
      <c r="WHP34" s="82"/>
      <c r="WHU34" s="82"/>
      <c r="WHX34" s="82"/>
      <c r="WHY34" s="82"/>
      <c r="WHZ34" s="82"/>
      <c r="WIA34" s="82"/>
      <c r="WIB34" s="82"/>
      <c r="WIC34" s="82"/>
      <c r="WID34" s="82"/>
      <c r="WIV34" s="82"/>
      <c r="WIW34" s="82"/>
      <c r="WIX34" s="6"/>
      <c r="WJA34" s="7"/>
      <c r="WJB34" s="7"/>
      <c r="WJG34" s="82"/>
      <c r="WJI34" s="7"/>
      <c r="WJJ34" s="82"/>
      <c r="WJL34" s="7"/>
      <c r="WJM34" s="82"/>
      <c r="WJN34" s="82"/>
      <c r="WJO34" s="83"/>
      <c r="WJQ34" s="82"/>
      <c r="WJR34" s="80"/>
      <c r="WJS34" s="81"/>
      <c r="WJT34" s="82"/>
      <c r="WJW34" s="82"/>
      <c r="WJX34" s="82"/>
      <c r="WJZ34" s="82"/>
      <c r="WKC34" s="82"/>
      <c r="WKF34" s="82"/>
      <c r="WKG34" s="82"/>
      <c r="WKL34" s="82"/>
      <c r="WKO34" s="82"/>
      <c r="WKP34" s="82"/>
      <c r="WKQ34" s="82"/>
      <c r="WKR34" s="82"/>
      <c r="WKS34" s="82"/>
      <c r="WKT34" s="82"/>
      <c r="WKU34" s="82"/>
      <c r="WLM34" s="82"/>
      <c r="WLN34" s="82"/>
      <c r="WLO34" s="6"/>
      <c r="WLR34" s="7"/>
      <c r="WLS34" s="7"/>
      <c r="WLX34" s="82"/>
      <c r="WLZ34" s="7"/>
      <c r="WMA34" s="82"/>
      <c r="WMC34" s="7"/>
      <c r="WMD34" s="82"/>
      <c r="WME34" s="82"/>
      <c r="WMF34" s="83"/>
      <c r="WMH34" s="82"/>
      <c r="WMI34" s="80"/>
      <c r="WMJ34" s="81"/>
      <c r="WMK34" s="82"/>
      <c r="WMN34" s="82"/>
      <c r="WMO34" s="82"/>
      <c r="WMQ34" s="82"/>
      <c r="WMT34" s="82"/>
      <c r="WMW34" s="82"/>
      <c r="WMX34" s="82"/>
      <c r="WNC34" s="82"/>
      <c r="WNF34" s="82"/>
      <c r="WNG34" s="82"/>
      <c r="WNH34" s="82"/>
      <c r="WNI34" s="82"/>
      <c r="WNJ34" s="82"/>
      <c r="WNK34" s="82"/>
      <c r="WNL34" s="82"/>
      <c r="WOD34" s="82"/>
      <c r="WOE34" s="82"/>
      <c r="WOF34" s="6"/>
      <c r="WOI34" s="7"/>
      <c r="WOJ34" s="7"/>
      <c r="WOO34" s="82"/>
      <c r="WOQ34" s="7"/>
      <c r="WOR34" s="82"/>
      <c r="WOT34" s="7"/>
      <c r="WOU34" s="82"/>
      <c r="WOV34" s="82"/>
      <c r="WOW34" s="83"/>
      <c r="WOY34" s="82"/>
      <c r="WOZ34" s="80"/>
      <c r="WPA34" s="81"/>
      <c r="WPB34" s="82"/>
      <c r="WPE34" s="82"/>
      <c r="WPF34" s="82"/>
      <c r="WPH34" s="82"/>
      <c r="WPK34" s="82"/>
      <c r="WPN34" s="82"/>
      <c r="WPO34" s="82"/>
      <c r="WPT34" s="82"/>
      <c r="WPW34" s="82"/>
      <c r="WPX34" s="82"/>
      <c r="WPY34" s="82"/>
      <c r="WPZ34" s="82"/>
      <c r="WQA34" s="82"/>
      <c r="WQB34" s="82"/>
      <c r="WQC34" s="82"/>
      <c r="WQU34" s="82"/>
      <c r="WQV34" s="82"/>
      <c r="WQW34" s="6"/>
      <c r="WQZ34" s="7"/>
      <c r="WRA34" s="7"/>
      <c r="WRF34" s="82"/>
      <c r="WRH34" s="7"/>
      <c r="WRI34" s="82"/>
      <c r="WRK34" s="7"/>
      <c r="WRL34" s="82"/>
      <c r="WRM34" s="82"/>
      <c r="WRN34" s="83"/>
      <c r="WRP34" s="82"/>
      <c r="WRQ34" s="80"/>
      <c r="WRR34" s="81"/>
      <c r="WRS34" s="82"/>
      <c r="WRV34" s="82"/>
      <c r="WRW34" s="82"/>
      <c r="WRY34" s="82"/>
      <c r="WSB34" s="82"/>
      <c r="WSE34" s="82"/>
      <c r="WSF34" s="82"/>
      <c r="WSK34" s="82"/>
      <c r="WSN34" s="82"/>
      <c r="WSO34" s="82"/>
      <c r="WSP34" s="82"/>
      <c r="WSQ34" s="82"/>
      <c r="WSR34" s="82"/>
      <c r="WSS34" s="82"/>
      <c r="WST34" s="82"/>
      <c r="WTL34" s="82"/>
      <c r="WTM34" s="82"/>
      <c r="WTN34" s="6"/>
      <c r="WTQ34" s="7"/>
      <c r="WTR34" s="7"/>
      <c r="WTW34" s="82"/>
      <c r="WTY34" s="7"/>
      <c r="WTZ34" s="82"/>
      <c r="WUB34" s="7"/>
      <c r="WUC34" s="82"/>
      <c r="WUD34" s="82"/>
      <c r="WUE34" s="83"/>
      <c r="WUG34" s="82"/>
      <c r="WUH34" s="80"/>
      <c r="WUI34" s="81"/>
      <c r="WUJ34" s="82"/>
      <c r="WUM34" s="82"/>
      <c r="WUN34" s="82"/>
      <c r="WUP34" s="82"/>
      <c r="WUS34" s="82"/>
      <c r="WUV34" s="82"/>
      <c r="WUW34" s="82"/>
      <c r="WVB34" s="82"/>
      <c r="WVE34" s="82"/>
      <c r="WVF34" s="82"/>
      <c r="WVG34" s="82"/>
      <c r="WVH34" s="82"/>
      <c r="WVI34" s="82"/>
      <c r="WVJ34" s="82"/>
      <c r="WVK34" s="82"/>
      <c r="WWC34" s="82"/>
      <c r="WWD34" s="82"/>
      <c r="WWE34" s="6"/>
      <c r="WWH34" s="7"/>
      <c r="WWI34" s="7"/>
      <c r="WWN34" s="82"/>
      <c r="WWP34" s="7"/>
      <c r="WWQ34" s="82"/>
      <c r="WWS34" s="7"/>
      <c r="WWT34" s="82"/>
      <c r="WWU34" s="82"/>
      <c r="WWV34" s="83"/>
      <c r="WWX34" s="82"/>
      <c r="WWY34" s="80"/>
      <c r="WWZ34" s="81"/>
      <c r="WXA34" s="82"/>
      <c r="WXD34" s="82"/>
      <c r="WXE34" s="82"/>
      <c r="WXG34" s="82"/>
      <c r="WXJ34" s="82"/>
      <c r="WXM34" s="82"/>
      <c r="WXN34" s="82"/>
    </row>
    <row r="35" spans="1:1020 1038:2046 2049:3072 3075:5120 5122:7161 7179:10239 10242:11264 11266:12287 12290:13302 13320:15358 15363:16186" ht="39.75" customHeight="1" x14ac:dyDescent="0.25">
      <c r="A35" s="53" t="s">
        <v>4519</v>
      </c>
      <c r="B35" s="53">
        <v>11</v>
      </c>
      <c r="C35" s="53" t="s">
        <v>41</v>
      </c>
      <c r="D35" s="53" t="s">
        <v>172</v>
      </c>
      <c r="E35" s="53">
        <v>1</v>
      </c>
      <c r="F35" s="53" t="s">
        <v>228</v>
      </c>
      <c r="G35" s="53" t="s">
        <v>227</v>
      </c>
      <c r="H35" s="54" t="s">
        <v>159</v>
      </c>
      <c r="I35" s="54" t="s">
        <v>160</v>
      </c>
      <c r="J35" s="54" t="s">
        <v>80</v>
      </c>
      <c r="K35" s="54" t="s">
        <v>80</v>
      </c>
      <c r="L35" s="54" t="s">
        <v>80</v>
      </c>
      <c r="M35" s="54" t="s">
        <v>80</v>
      </c>
      <c r="N35" s="54" t="s">
        <v>80</v>
      </c>
      <c r="O35" s="54" t="s">
        <v>80</v>
      </c>
      <c r="P35" s="54" t="s">
        <v>161</v>
      </c>
      <c r="Q35" s="52">
        <v>0.27272727272727271</v>
      </c>
      <c r="R35" s="52">
        <v>0.27272727272727271</v>
      </c>
      <c r="S35" s="428">
        <v>3</v>
      </c>
      <c r="T35" s="54" t="s">
        <v>84</v>
      </c>
      <c r="U35" s="54" t="s">
        <v>162</v>
      </c>
      <c r="V35" s="75">
        <v>44927</v>
      </c>
      <c r="W35" s="75">
        <v>45016</v>
      </c>
      <c r="X35" s="54" t="s">
        <v>208</v>
      </c>
      <c r="Y35" s="57" t="s">
        <v>100</v>
      </c>
      <c r="Z35" s="392">
        <v>1</v>
      </c>
      <c r="AA35" s="58" t="s">
        <v>231</v>
      </c>
      <c r="AB35" s="435">
        <v>45016</v>
      </c>
      <c r="AC35" s="392">
        <v>1</v>
      </c>
      <c r="AD35" s="58" t="s">
        <v>230</v>
      </c>
      <c r="AE35" s="435">
        <v>45016</v>
      </c>
      <c r="AF35" s="57" t="s">
        <v>79</v>
      </c>
      <c r="AG35" s="437">
        <v>1</v>
      </c>
    </row>
    <row r="36" spans="1:1020 1038:2046 2049:3072 3075:5120 5122:7161 7179:10239 10242:11264 11266:12287 12290:13302 13320:15358 15363:16186" ht="39.75" customHeight="1" x14ac:dyDescent="0.25">
      <c r="A36" s="53" t="s">
        <v>4519</v>
      </c>
      <c r="B36" s="53">
        <v>11</v>
      </c>
      <c r="C36" s="53" t="s">
        <v>41</v>
      </c>
      <c r="D36" s="53" t="s">
        <v>172</v>
      </c>
      <c r="E36" s="53">
        <v>1</v>
      </c>
      <c r="F36" s="53" t="s">
        <v>232</v>
      </c>
      <c r="G36" s="53" t="s">
        <v>227</v>
      </c>
      <c r="H36" s="54" t="s">
        <v>165</v>
      </c>
      <c r="I36" s="54" t="s">
        <v>160</v>
      </c>
      <c r="J36" s="54" t="s">
        <v>80</v>
      </c>
      <c r="K36" s="54" t="s">
        <v>80</v>
      </c>
      <c r="L36" s="54" t="s">
        <v>80</v>
      </c>
      <c r="M36" s="54" t="s">
        <v>80</v>
      </c>
      <c r="N36" s="54" t="s">
        <v>80</v>
      </c>
      <c r="O36" s="54" t="s">
        <v>80</v>
      </c>
      <c r="P36" s="54" t="s">
        <v>166</v>
      </c>
      <c r="Q36" s="52">
        <v>0.18181818181818182</v>
      </c>
      <c r="R36" s="52">
        <v>0.18181818181818182</v>
      </c>
      <c r="S36" s="428">
        <v>2</v>
      </c>
      <c r="T36" s="54" t="s">
        <v>84</v>
      </c>
      <c r="U36" s="54" t="s">
        <v>162</v>
      </c>
      <c r="V36" s="75">
        <v>45017</v>
      </c>
      <c r="W36" s="75">
        <v>45107</v>
      </c>
      <c r="X36" s="54" t="s">
        <v>208</v>
      </c>
      <c r="Y36" s="57" t="s">
        <v>100</v>
      </c>
      <c r="Z36" s="392">
        <v>1</v>
      </c>
      <c r="AA36" s="58" t="s">
        <v>233</v>
      </c>
      <c r="AB36" s="435">
        <v>45107</v>
      </c>
      <c r="AC36" s="392">
        <v>1</v>
      </c>
      <c r="AD36" s="58" t="s">
        <v>233</v>
      </c>
      <c r="AE36" s="435">
        <v>45107</v>
      </c>
      <c r="AF36" s="57" t="s">
        <v>79</v>
      </c>
      <c r="AG36" s="437">
        <v>1</v>
      </c>
    </row>
    <row r="37" spans="1:1020 1038:2046 2049:3072 3075:5120 5122:7161 7179:10239 10242:11264 11266:12287 12290:13302 13320:15358 15363:16186" ht="39.75" customHeight="1" x14ac:dyDescent="0.25">
      <c r="A37" s="50" t="s">
        <v>4519</v>
      </c>
      <c r="B37" s="50">
        <v>11</v>
      </c>
      <c r="C37" s="50" t="s">
        <v>41</v>
      </c>
      <c r="D37" s="50" t="s">
        <v>172</v>
      </c>
      <c r="E37" s="50">
        <v>1</v>
      </c>
      <c r="F37" s="50" t="s">
        <v>234</v>
      </c>
      <c r="G37" s="50" t="s">
        <v>227</v>
      </c>
      <c r="H37" s="419" t="s">
        <v>235</v>
      </c>
      <c r="I37" s="419" t="s">
        <v>160</v>
      </c>
      <c r="J37" s="419" t="s">
        <v>80</v>
      </c>
      <c r="K37" s="419" t="s">
        <v>80</v>
      </c>
      <c r="L37" s="419" t="s">
        <v>80</v>
      </c>
      <c r="M37" s="419" t="s">
        <v>80</v>
      </c>
      <c r="N37" s="419" t="s">
        <v>80</v>
      </c>
      <c r="O37" s="419" t="s">
        <v>80</v>
      </c>
      <c r="P37" s="419" t="s">
        <v>236</v>
      </c>
      <c r="Q37" s="56">
        <v>0.27272727272727271</v>
      </c>
      <c r="R37" s="56">
        <v>0.27272727272727271</v>
      </c>
      <c r="S37" s="169">
        <v>3</v>
      </c>
      <c r="T37" s="419" t="s">
        <v>84</v>
      </c>
      <c r="U37" s="419" t="s">
        <v>162</v>
      </c>
      <c r="V37" s="76">
        <v>45108</v>
      </c>
      <c r="W37" s="76">
        <v>45199</v>
      </c>
      <c r="X37" s="419" t="s">
        <v>208</v>
      </c>
      <c r="Y37" s="57" t="s">
        <v>100</v>
      </c>
      <c r="Z37" s="392">
        <v>1</v>
      </c>
      <c r="AA37" s="58" t="s">
        <v>237</v>
      </c>
      <c r="AB37" s="435">
        <v>45199</v>
      </c>
      <c r="AC37" s="392">
        <v>1</v>
      </c>
      <c r="AD37" s="58" t="s">
        <v>238</v>
      </c>
      <c r="AE37" s="435">
        <v>45199</v>
      </c>
      <c r="AF37" s="57" t="s">
        <v>79</v>
      </c>
      <c r="AG37" s="437">
        <v>1</v>
      </c>
    </row>
    <row r="38" spans="1:1020 1038:2046 2049:3072 3075:5120 5122:7161 7179:10239 10242:11264 11266:12287 12290:13302 13320:15358 15363:16186" ht="39.75" customHeight="1" x14ac:dyDescent="0.25">
      <c r="A38" s="53" t="s">
        <v>4519</v>
      </c>
      <c r="B38" s="53">
        <v>11</v>
      </c>
      <c r="C38" s="53" t="s">
        <v>41</v>
      </c>
      <c r="D38" s="53" t="s">
        <v>172</v>
      </c>
      <c r="E38" s="53">
        <v>1</v>
      </c>
      <c r="F38" s="53" t="s">
        <v>239</v>
      </c>
      <c r="G38" s="53" t="s">
        <v>227</v>
      </c>
      <c r="H38" s="54" t="s">
        <v>170</v>
      </c>
      <c r="I38" s="54" t="s">
        <v>160</v>
      </c>
      <c r="J38" s="54" t="s">
        <v>80</v>
      </c>
      <c r="K38" s="54" t="s">
        <v>80</v>
      </c>
      <c r="L38" s="54" t="s">
        <v>80</v>
      </c>
      <c r="M38" s="54" t="s">
        <v>80</v>
      </c>
      <c r="N38" s="54" t="s">
        <v>80</v>
      </c>
      <c r="O38" s="54" t="s">
        <v>80</v>
      </c>
      <c r="P38" s="54" t="s">
        <v>171</v>
      </c>
      <c r="Q38" s="52">
        <v>0.27272727272727271</v>
      </c>
      <c r="R38" s="52">
        <v>0.27272727272727271</v>
      </c>
      <c r="S38" s="428">
        <v>3</v>
      </c>
      <c r="T38" s="54" t="s">
        <v>84</v>
      </c>
      <c r="U38" s="54" t="s">
        <v>162</v>
      </c>
      <c r="V38" s="75">
        <v>45200</v>
      </c>
      <c r="W38" s="75">
        <v>45290</v>
      </c>
      <c r="X38" s="54" t="s">
        <v>208</v>
      </c>
      <c r="Y38" s="57" t="s">
        <v>100</v>
      </c>
      <c r="Z38" s="392">
        <v>1</v>
      </c>
      <c r="AA38" s="58" t="s">
        <v>4653</v>
      </c>
      <c r="AB38" s="435">
        <v>45291</v>
      </c>
      <c r="AC38" s="392">
        <v>1</v>
      </c>
      <c r="AD38" s="58" t="s">
        <v>4653</v>
      </c>
      <c r="AE38" s="435">
        <v>45291</v>
      </c>
      <c r="AF38" s="57" t="s">
        <v>79</v>
      </c>
      <c r="AG38" s="437">
        <v>1</v>
      </c>
    </row>
    <row r="39" spans="1:1020 1038:2046 2049:3072 3075:5120 5122:7161 7179:10239 10242:11264 11266:12287 12290:13302 13320:15358 15363:16186" ht="39.75" customHeight="1" x14ac:dyDescent="0.25">
      <c r="A39" s="49" t="s">
        <v>4519</v>
      </c>
      <c r="B39" s="49">
        <v>12</v>
      </c>
      <c r="C39" s="49" t="s">
        <v>42</v>
      </c>
      <c r="D39" s="49" t="s">
        <v>240</v>
      </c>
      <c r="E39" s="49">
        <v>0</v>
      </c>
      <c r="F39" s="49" t="s">
        <v>241</v>
      </c>
      <c r="G39" s="49" t="s">
        <v>241</v>
      </c>
      <c r="H39" s="417" t="s">
        <v>75</v>
      </c>
      <c r="I39" s="417" t="s">
        <v>76</v>
      </c>
      <c r="J39" s="417" t="s">
        <v>143</v>
      </c>
      <c r="K39" s="417" t="s">
        <v>197</v>
      </c>
      <c r="L39" s="417" t="s">
        <v>125</v>
      </c>
      <c r="M39" s="417" t="s">
        <v>80</v>
      </c>
      <c r="N39" s="417" t="s">
        <v>242</v>
      </c>
      <c r="O39" s="417" t="s">
        <v>243</v>
      </c>
      <c r="P39" s="417" t="s">
        <v>244</v>
      </c>
      <c r="Q39" s="50">
        <v>0.5</v>
      </c>
      <c r="R39" s="50"/>
      <c r="S39" s="153">
        <v>1</v>
      </c>
      <c r="T39" s="417" t="s">
        <v>84</v>
      </c>
      <c r="U39" s="417" t="s">
        <v>245</v>
      </c>
      <c r="V39" s="171">
        <v>44958</v>
      </c>
      <c r="W39" s="171">
        <v>45275</v>
      </c>
      <c r="X39" s="417" t="s">
        <v>246</v>
      </c>
      <c r="Y39" s="57" t="s">
        <v>100</v>
      </c>
      <c r="Z39" s="392">
        <v>1</v>
      </c>
      <c r="AA39" s="58" t="s">
        <v>247</v>
      </c>
      <c r="AB39" s="435">
        <v>45198</v>
      </c>
      <c r="AC39" s="392">
        <v>1</v>
      </c>
      <c r="AD39" s="58" t="s">
        <v>248</v>
      </c>
      <c r="AE39" s="435">
        <v>45198</v>
      </c>
      <c r="AF39" s="436" t="s">
        <v>92</v>
      </c>
      <c r="AG39" s="437" t="s">
        <v>92</v>
      </c>
    </row>
    <row r="40" spans="1:1020 1038:2046 2049:3072 3075:5120 5122:7161 7179:10239 10242:11264 11266:12287 12290:13302 13320:15358 15363:16186" ht="39.75" customHeight="1" x14ac:dyDescent="0.25">
      <c r="A40" s="53" t="s">
        <v>4519</v>
      </c>
      <c r="B40" s="53">
        <v>12</v>
      </c>
      <c r="C40" s="53" t="s">
        <v>42</v>
      </c>
      <c r="D40" s="53" t="s">
        <v>240</v>
      </c>
      <c r="E40" s="53">
        <v>0</v>
      </c>
      <c r="F40" s="53" t="s">
        <v>249</v>
      </c>
      <c r="G40" s="53" t="s">
        <v>241</v>
      </c>
      <c r="H40" s="54" t="s">
        <v>94</v>
      </c>
      <c r="I40" s="54" t="s">
        <v>76</v>
      </c>
      <c r="J40" s="54" t="s">
        <v>80</v>
      </c>
      <c r="K40" s="54" t="s">
        <v>80</v>
      </c>
      <c r="L40" s="54" t="s">
        <v>80</v>
      </c>
      <c r="M40" s="54" t="s">
        <v>80</v>
      </c>
      <c r="N40" s="54" t="s">
        <v>80</v>
      </c>
      <c r="O40" s="54" t="s">
        <v>80</v>
      </c>
      <c r="P40" s="54" t="s">
        <v>250</v>
      </c>
      <c r="Q40" s="52">
        <v>0.35</v>
      </c>
      <c r="R40" s="52">
        <v>0.17499999999999999</v>
      </c>
      <c r="S40" s="428">
        <v>1</v>
      </c>
      <c r="T40" s="54" t="s">
        <v>84</v>
      </c>
      <c r="U40" s="54" t="s">
        <v>251</v>
      </c>
      <c r="V40" s="75">
        <v>44958</v>
      </c>
      <c r="W40" s="75">
        <v>45000</v>
      </c>
      <c r="X40" s="54" t="s">
        <v>246</v>
      </c>
      <c r="Y40" s="57" t="s">
        <v>100</v>
      </c>
      <c r="Z40" s="392">
        <v>1</v>
      </c>
      <c r="AA40" s="58" t="s">
        <v>252</v>
      </c>
      <c r="AB40" s="435">
        <v>45000</v>
      </c>
      <c r="AC40" s="392">
        <v>1</v>
      </c>
      <c r="AD40" s="58" t="s">
        <v>253</v>
      </c>
      <c r="AE40" s="435">
        <v>45000</v>
      </c>
      <c r="AF40" s="57" t="s">
        <v>79</v>
      </c>
      <c r="AG40" s="437">
        <v>1</v>
      </c>
    </row>
    <row r="41" spans="1:1020 1038:2046 2049:3072 3075:5120 5122:7161 7179:10239 10242:11264 11266:12287 12290:13302 13320:15358 15363:16186" ht="39.75" customHeight="1" x14ac:dyDescent="0.25">
      <c r="A41" s="53" t="s">
        <v>4519</v>
      </c>
      <c r="B41" s="53">
        <v>12</v>
      </c>
      <c r="C41" s="53" t="s">
        <v>42</v>
      </c>
      <c r="D41" s="53" t="s">
        <v>240</v>
      </c>
      <c r="E41" s="53">
        <v>0</v>
      </c>
      <c r="F41" s="53" t="s">
        <v>254</v>
      </c>
      <c r="G41" s="53" t="s">
        <v>241</v>
      </c>
      <c r="H41" s="54" t="s">
        <v>94</v>
      </c>
      <c r="I41" s="54" t="s">
        <v>76</v>
      </c>
      <c r="J41" s="54" t="s">
        <v>80</v>
      </c>
      <c r="K41" s="54" t="s">
        <v>80</v>
      </c>
      <c r="L41" s="54" t="s">
        <v>80</v>
      </c>
      <c r="M41" s="54" t="s">
        <v>80</v>
      </c>
      <c r="N41" s="54" t="s">
        <v>80</v>
      </c>
      <c r="O41" s="54" t="s">
        <v>80</v>
      </c>
      <c r="P41" s="54" t="s">
        <v>255</v>
      </c>
      <c r="Q41" s="52">
        <v>0.35</v>
      </c>
      <c r="R41" s="52">
        <v>0.17499999999999999</v>
      </c>
      <c r="S41" s="428">
        <v>1</v>
      </c>
      <c r="T41" s="54" t="s">
        <v>84</v>
      </c>
      <c r="U41" s="54" t="s">
        <v>256</v>
      </c>
      <c r="V41" s="75">
        <v>45001</v>
      </c>
      <c r="W41" s="75">
        <v>45198</v>
      </c>
      <c r="X41" s="54" t="s">
        <v>246</v>
      </c>
      <c r="Y41" s="57" t="s">
        <v>100</v>
      </c>
      <c r="Z41" s="392">
        <v>1</v>
      </c>
      <c r="AA41" s="58" t="s">
        <v>257</v>
      </c>
      <c r="AB41" s="435">
        <v>45197</v>
      </c>
      <c r="AC41" s="392">
        <v>1</v>
      </c>
      <c r="AD41" s="58" t="s">
        <v>258</v>
      </c>
      <c r="AE41" s="435">
        <v>45197</v>
      </c>
      <c r="AF41" s="57" t="s">
        <v>79</v>
      </c>
      <c r="AG41" s="437">
        <v>1</v>
      </c>
    </row>
    <row r="42" spans="1:1020 1038:2046 2049:3072 3075:5120 5122:7161 7179:10239 10242:11264 11266:12287 12290:13302 13320:15358 15363:16186" ht="39.75" customHeight="1" x14ac:dyDescent="0.25">
      <c r="A42" s="53" t="s">
        <v>4519</v>
      </c>
      <c r="B42" s="53">
        <v>12</v>
      </c>
      <c r="C42" s="53" t="s">
        <v>42</v>
      </c>
      <c r="D42" s="53" t="s">
        <v>240</v>
      </c>
      <c r="E42" s="53">
        <v>0</v>
      </c>
      <c r="F42" s="53" t="s">
        <v>259</v>
      </c>
      <c r="G42" s="53" t="s">
        <v>241</v>
      </c>
      <c r="H42" s="54" t="s">
        <v>94</v>
      </c>
      <c r="I42" s="54" t="s">
        <v>76</v>
      </c>
      <c r="J42" s="54" t="s">
        <v>80</v>
      </c>
      <c r="K42" s="54" t="s">
        <v>80</v>
      </c>
      <c r="L42" s="54" t="s">
        <v>80</v>
      </c>
      <c r="M42" s="54" t="s">
        <v>80</v>
      </c>
      <c r="N42" s="54" t="s">
        <v>80</v>
      </c>
      <c r="O42" s="54" t="s">
        <v>80</v>
      </c>
      <c r="P42" s="54" t="s">
        <v>260</v>
      </c>
      <c r="Q42" s="52">
        <v>0.3</v>
      </c>
      <c r="R42" s="52">
        <v>0.15</v>
      </c>
      <c r="S42" s="428">
        <v>1</v>
      </c>
      <c r="T42" s="54" t="s">
        <v>84</v>
      </c>
      <c r="U42" s="54" t="s">
        <v>261</v>
      </c>
      <c r="V42" s="75">
        <v>45201</v>
      </c>
      <c r="W42" s="75">
        <v>45275</v>
      </c>
      <c r="X42" s="54" t="s">
        <v>246</v>
      </c>
      <c r="Y42" s="57" t="s">
        <v>100</v>
      </c>
      <c r="Z42" s="392">
        <v>1</v>
      </c>
      <c r="AA42" s="58" t="s">
        <v>262</v>
      </c>
      <c r="AB42" s="435">
        <v>45198</v>
      </c>
      <c r="AC42" s="392">
        <v>1</v>
      </c>
      <c r="AD42" s="58" t="s">
        <v>263</v>
      </c>
      <c r="AE42" s="435">
        <v>45198</v>
      </c>
      <c r="AF42" s="57" t="s">
        <v>79</v>
      </c>
      <c r="AG42" s="437">
        <v>1</v>
      </c>
    </row>
    <row r="43" spans="1:1020 1038:2046 2049:3072 3075:5120 5122:7161 7179:10239 10242:11264 11266:12287 12290:13302 13320:15358 15363:16186" ht="39.75" customHeight="1" x14ac:dyDescent="0.25">
      <c r="A43" s="49" t="s">
        <v>4519</v>
      </c>
      <c r="B43" s="49">
        <v>12</v>
      </c>
      <c r="C43" s="49" t="s">
        <v>42</v>
      </c>
      <c r="D43" s="49" t="s">
        <v>240</v>
      </c>
      <c r="E43" s="49">
        <v>0</v>
      </c>
      <c r="F43" s="49" t="s">
        <v>264</v>
      </c>
      <c r="G43" s="49" t="s">
        <v>264</v>
      </c>
      <c r="H43" s="417" t="s">
        <v>75</v>
      </c>
      <c r="I43" s="417" t="s">
        <v>76</v>
      </c>
      <c r="J43" s="417" t="s">
        <v>265</v>
      </c>
      <c r="K43" s="417" t="s">
        <v>144</v>
      </c>
      <c r="L43" s="417" t="s">
        <v>125</v>
      </c>
      <c r="M43" s="417" t="s">
        <v>80</v>
      </c>
      <c r="N43" s="417" t="s">
        <v>266</v>
      </c>
      <c r="O43" s="417" t="s">
        <v>243</v>
      </c>
      <c r="P43" s="417" t="s">
        <v>267</v>
      </c>
      <c r="Q43" s="50">
        <v>0.5</v>
      </c>
      <c r="R43" s="50"/>
      <c r="S43" s="153">
        <v>6</v>
      </c>
      <c r="T43" s="417" t="s">
        <v>84</v>
      </c>
      <c r="U43" s="417" t="s">
        <v>268</v>
      </c>
      <c r="V43" s="171">
        <v>44928</v>
      </c>
      <c r="W43" s="171">
        <v>45291</v>
      </c>
      <c r="X43" s="417" t="s">
        <v>246</v>
      </c>
      <c r="Y43" s="57" t="s">
        <v>100</v>
      </c>
      <c r="Z43" s="392">
        <v>1</v>
      </c>
      <c r="AA43" s="58" t="s">
        <v>4673</v>
      </c>
      <c r="AB43" s="435">
        <v>45291</v>
      </c>
      <c r="AC43" s="392">
        <v>1</v>
      </c>
      <c r="AD43" s="58" t="s">
        <v>4674</v>
      </c>
      <c r="AE43" s="435">
        <v>45291</v>
      </c>
      <c r="AF43" s="436" t="s">
        <v>92</v>
      </c>
      <c r="AG43" s="437" t="s">
        <v>92</v>
      </c>
    </row>
    <row r="44" spans="1:1020 1038:2046 2049:3072 3075:5120 5122:7161 7179:10239 10242:11264 11266:12287 12290:13302 13320:15358 15363:16186" ht="39.75" customHeight="1" x14ac:dyDescent="0.25">
      <c r="A44" s="53" t="s">
        <v>4519</v>
      </c>
      <c r="B44" s="53">
        <v>12</v>
      </c>
      <c r="C44" s="53" t="s">
        <v>42</v>
      </c>
      <c r="D44" s="53" t="s">
        <v>240</v>
      </c>
      <c r="E44" s="53">
        <v>0</v>
      </c>
      <c r="F44" s="53" t="s">
        <v>272</v>
      </c>
      <c r="G44" s="53" t="s">
        <v>264</v>
      </c>
      <c r="H44" s="54" t="s">
        <v>94</v>
      </c>
      <c r="I44" s="54" t="s">
        <v>76</v>
      </c>
      <c r="J44" s="54" t="s">
        <v>80</v>
      </c>
      <c r="K44" s="54" t="s">
        <v>80</v>
      </c>
      <c r="L44" s="54" t="s">
        <v>80</v>
      </c>
      <c r="M44" s="54" t="s">
        <v>80</v>
      </c>
      <c r="N44" s="54" t="s">
        <v>80</v>
      </c>
      <c r="O44" s="54" t="s">
        <v>80</v>
      </c>
      <c r="P44" s="54" t="s">
        <v>273</v>
      </c>
      <c r="Q44" s="52">
        <v>0.4</v>
      </c>
      <c r="R44" s="52">
        <v>0.2</v>
      </c>
      <c r="S44" s="428">
        <v>6</v>
      </c>
      <c r="T44" s="54" t="s">
        <v>84</v>
      </c>
      <c r="U44" s="54" t="s">
        <v>274</v>
      </c>
      <c r="V44" s="75">
        <v>44928</v>
      </c>
      <c r="W44" s="75">
        <v>45291</v>
      </c>
      <c r="X44" s="54" t="s">
        <v>246</v>
      </c>
      <c r="Y44" s="57" t="s">
        <v>100</v>
      </c>
      <c r="Z44" s="392">
        <v>1</v>
      </c>
      <c r="AA44" s="58" t="s">
        <v>275</v>
      </c>
      <c r="AB44" s="435">
        <v>45291</v>
      </c>
      <c r="AC44" s="392">
        <v>1</v>
      </c>
      <c r="AD44" s="58" t="s">
        <v>276</v>
      </c>
      <c r="AE44" s="435">
        <v>45291</v>
      </c>
      <c r="AF44" s="57" t="s">
        <v>79</v>
      </c>
      <c r="AG44" s="437">
        <v>1</v>
      </c>
    </row>
    <row r="45" spans="1:1020 1038:2046 2049:3072 3075:5120 5122:7161 7179:10239 10242:11264 11266:12287 12290:13302 13320:15358 15363:16186" ht="39.75" customHeight="1" x14ac:dyDescent="0.25">
      <c r="A45" s="53" t="s">
        <v>4519</v>
      </c>
      <c r="B45" s="53">
        <v>12</v>
      </c>
      <c r="C45" s="53" t="s">
        <v>42</v>
      </c>
      <c r="D45" s="53" t="s">
        <v>240</v>
      </c>
      <c r="E45" s="53">
        <v>0</v>
      </c>
      <c r="F45" s="53" t="s">
        <v>277</v>
      </c>
      <c r="G45" s="53" t="s">
        <v>264</v>
      </c>
      <c r="H45" s="54" t="s">
        <v>94</v>
      </c>
      <c r="I45" s="54" t="s">
        <v>76</v>
      </c>
      <c r="J45" s="54" t="s">
        <v>80</v>
      </c>
      <c r="K45" s="54" t="s">
        <v>80</v>
      </c>
      <c r="L45" s="54" t="s">
        <v>80</v>
      </c>
      <c r="M45" s="54" t="s">
        <v>80</v>
      </c>
      <c r="N45" s="54" t="s">
        <v>80</v>
      </c>
      <c r="O45" s="54" t="s">
        <v>80</v>
      </c>
      <c r="P45" s="54" t="s">
        <v>278</v>
      </c>
      <c r="Q45" s="52">
        <v>0.4</v>
      </c>
      <c r="R45" s="52">
        <v>0.2</v>
      </c>
      <c r="S45" s="428">
        <v>6</v>
      </c>
      <c r="T45" s="54" t="s">
        <v>84</v>
      </c>
      <c r="U45" s="54" t="s">
        <v>279</v>
      </c>
      <c r="V45" s="75">
        <v>44928</v>
      </c>
      <c r="W45" s="75">
        <v>45291</v>
      </c>
      <c r="X45" s="54" t="s">
        <v>246</v>
      </c>
      <c r="Y45" s="57" t="s">
        <v>100</v>
      </c>
      <c r="Z45" s="392">
        <v>1</v>
      </c>
      <c r="AA45" s="58" t="s">
        <v>281</v>
      </c>
      <c r="AB45" s="435">
        <v>45291</v>
      </c>
      <c r="AC45" s="392">
        <v>1</v>
      </c>
      <c r="AD45" s="58" t="s">
        <v>280</v>
      </c>
      <c r="AE45" s="435">
        <v>45291</v>
      </c>
      <c r="AF45" s="57" t="s">
        <v>79</v>
      </c>
      <c r="AG45" s="437">
        <v>1</v>
      </c>
    </row>
    <row r="46" spans="1:1020 1038:2046 2049:3072 3075:5120 5122:7161 7179:10239 10242:11264 11266:12287 12290:13302 13320:15358 15363:16186" ht="39.75" customHeight="1" x14ac:dyDescent="0.25">
      <c r="A46" s="53" t="s">
        <v>4519</v>
      </c>
      <c r="B46" s="53">
        <v>12</v>
      </c>
      <c r="C46" s="53" t="s">
        <v>42</v>
      </c>
      <c r="D46" s="53" t="s">
        <v>240</v>
      </c>
      <c r="E46" s="53">
        <v>0</v>
      </c>
      <c r="F46" s="53" t="s">
        <v>282</v>
      </c>
      <c r="G46" s="53" t="s">
        <v>264</v>
      </c>
      <c r="H46" s="54" t="s">
        <v>94</v>
      </c>
      <c r="I46" s="54" t="s">
        <v>76</v>
      </c>
      <c r="J46" s="54" t="s">
        <v>80</v>
      </c>
      <c r="K46" s="54" t="s">
        <v>80</v>
      </c>
      <c r="L46" s="54" t="s">
        <v>80</v>
      </c>
      <c r="M46" s="54" t="s">
        <v>80</v>
      </c>
      <c r="N46" s="54" t="s">
        <v>80</v>
      </c>
      <c r="O46" s="54" t="s">
        <v>80</v>
      </c>
      <c r="P46" s="54" t="s">
        <v>283</v>
      </c>
      <c r="Q46" s="52">
        <v>0.2</v>
      </c>
      <c r="R46" s="52">
        <v>0.1</v>
      </c>
      <c r="S46" s="428">
        <v>6</v>
      </c>
      <c r="T46" s="54" t="s">
        <v>84</v>
      </c>
      <c r="U46" s="54" t="s">
        <v>284</v>
      </c>
      <c r="V46" s="75">
        <v>44958</v>
      </c>
      <c r="W46" s="75">
        <v>45291</v>
      </c>
      <c r="X46" s="54" t="s">
        <v>246</v>
      </c>
      <c r="Y46" s="57" t="s">
        <v>100</v>
      </c>
      <c r="Z46" s="392">
        <v>1</v>
      </c>
      <c r="AA46" s="58" t="s">
        <v>286</v>
      </c>
      <c r="AB46" s="435">
        <v>45291</v>
      </c>
      <c r="AC46" s="392">
        <v>1</v>
      </c>
      <c r="AD46" s="58" t="s">
        <v>285</v>
      </c>
      <c r="AE46" s="435">
        <v>45291</v>
      </c>
      <c r="AF46" s="57" t="s">
        <v>79</v>
      </c>
      <c r="AG46" s="437">
        <v>1</v>
      </c>
    </row>
    <row r="47" spans="1:1020 1038:2046 2049:3072 3075:5120 5122:7161 7179:10239 10242:11264 11266:12287 12290:13302 13320:15358 15363:16186" s="3" customFormat="1" ht="39.75" customHeight="1" x14ac:dyDescent="0.25">
      <c r="A47" s="63" t="s">
        <v>4519</v>
      </c>
      <c r="B47" s="63">
        <v>12</v>
      </c>
      <c r="C47" s="63" t="s">
        <v>42</v>
      </c>
      <c r="D47" s="63" t="s">
        <v>240</v>
      </c>
      <c r="E47" s="63">
        <v>0</v>
      </c>
      <c r="F47" s="63" t="s">
        <v>287</v>
      </c>
      <c r="G47" s="63" t="s">
        <v>287</v>
      </c>
      <c r="H47" s="418" t="s">
        <v>155</v>
      </c>
      <c r="I47" s="418" t="s">
        <v>155</v>
      </c>
      <c r="J47" s="418" t="s">
        <v>80</v>
      </c>
      <c r="K47" s="418" t="s">
        <v>80</v>
      </c>
      <c r="L47" s="418" t="s">
        <v>80</v>
      </c>
      <c r="M47" s="418" t="s">
        <v>80</v>
      </c>
      <c r="N47" s="418" t="s">
        <v>80</v>
      </c>
      <c r="O47" s="418" t="s">
        <v>80</v>
      </c>
      <c r="P47" s="418" t="s">
        <v>156</v>
      </c>
      <c r="Q47" s="64">
        <v>1</v>
      </c>
      <c r="R47" s="64"/>
      <c r="S47" s="429">
        <v>14</v>
      </c>
      <c r="T47" s="418" t="s">
        <v>84</v>
      </c>
      <c r="U47" s="418" t="s">
        <v>162</v>
      </c>
      <c r="V47" s="412">
        <v>44927</v>
      </c>
      <c r="W47" s="412">
        <v>45290</v>
      </c>
      <c r="X47" s="418" t="s">
        <v>246</v>
      </c>
      <c r="Y47" s="57" t="s">
        <v>100</v>
      </c>
      <c r="Z47" s="392">
        <v>1</v>
      </c>
      <c r="AA47" s="58" t="s">
        <v>4619</v>
      </c>
      <c r="AB47" s="435">
        <v>45291</v>
      </c>
      <c r="AC47" s="392">
        <v>1</v>
      </c>
      <c r="AD47" s="58" t="s">
        <v>4619</v>
      </c>
      <c r="AE47" s="435">
        <v>45291</v>
      </c>
      <c r="AF47" s="436" t="s">
        <v>92</v>
      </c>
      <c r="AG47" s="437" t="s">
        <v>92</v>
      </c>
      <c r="AJ47" s="82"/>
      <c r="AM47" s="82"/>
      <c r="AN47" s="82"/>
      <c r="AS47" s="82"/>
      <c r="AV47" s="82"/>
      <c r="AW47" s="82"/>
      <c r="AX47" s="82"/>
      <c r="AY47" s="82"/>
      <c r="AZ47" s="82"/>
      <c r="BA47" s="82"/>
      <c r="BB47" s="82"/>
      <c r="BT47" s="82"/>
      <c r="BU47" s="82"/>
      <c r="BV47" s="6"/>
      <c r="BY47" s="7"/>
      <c r="BZ47" s="7"/>
      <c r="CE47" s="82"/>
      <c r="CG47" s="7"/>
      <c r="CH47" s="82"/>
      <c r="CJ47" s="7"/>
      <c r="CK47" s="82"/>
      <c r="CL47" s="82"/>
      <c r="CM47" s="83"/>
      <c r="CO47" s="82"/>
      <c r="CP47" s="80"/>
      <c r="CQ47" s="81"/>
      <c r="CR47" s="82"/>
      <c r="CU47" s="82"/>
      <c r="CV47" s="82"/>
      <c r="CX47" s="82"/>
      <c r="DA47" s="82"/>
      <c r="DD47" s="82"/>
      <c r="DE47" s="82"/>
      <c r="DJ47" s="82"/>
      <c r="DM47" s="82"/>
      <c r="DN47" s="82"/>
      <c r="DO47" s="82"/>
      <c r="DP47" s="82"/>
      <c r="DQ47" s="82"/>
      <c r="DR47" s="82"/>
      <c r="DS47" s="82"/>
      <c r="EK47" s="82"/>
      <c r="EL47" s="82"/>
      <c r="EM47" s="6"/>
      <c r="EP47" s="7"/>
      <c r="EQ47" s="7"/>
      <c r="EV47" s="82"/>
      <c r="EX47" s="7"/>
      <c r="EY47" s="82"/>
      <c r="FA47" s="7"/>
      <c r="FB47" s="82"/>
      <c r="FC47" s="82"/>
      <c r="FD47" s="83"/>
      <c r="FF47" s="82"/>
      <c r="FG47" s="80"/>
      <c r="FH47" s="81"/>
      <c r="FI47" s="82"/>
      <c r="FL47" s="82"/>
      <c r="FM47" s="82"/>
      <c r="FO47" s="82"/>
      <c r="FR47" s="82"/>
      <c r="FU47" s="82"/>
      <c r="FV47" s="82"/>
      <c r="GA47" s="82"/>
      <c r="GD47" s="82"/>
      <c r="GE47" s="82"/>
      <c r="GF47" s="82"/>
      <c r="GG47" s="82"/>
      <c r="GH47" s="82"/>
      <c r="GI47" s="82"/>
      <c r="GJ47" s="82"/>
      <c r="HB47" s="82"/>
      <c r="HC47" s="82"/>
      <c r="HD47" s="6"/>
      <c r="HG47" s="7"/>
      <c r="HH47" s="7"/>
      <c r="HM47" s="82"/>
      <c r="HO47" s="7"/>
      <c r="HP47" s="82"/>
      <c r="HR47" s="7"/>
      <c r="HS47" s="82"/>
      <c r="HT47" s="82"/>
      <c r="HU47" s="83"/>
      <c r="HW47" s="82"/>
      <c r="HX47" s="80"/>
      <c r="HY47" s="81"/>
      <c r="HZ47" s="82"/>
      <c r="IC47" s="82"/>
      <c r="ID47" s="82"/>
      <c r="IF47" s="82"/>
      <c r="II47" s="82"/>
      <c r="IL47" s="82"/>
      <c r="IM47" s="82"/>
      <c r="IR47" s="82"/>
      <c r="IU47" s="82"/>
      <c r="IV47" s="82"/>
      <c r="IW47" s="82"/>
      <c r="IX47" s="82"/>
      <c r="IY47" s="82"/>
      <c r="IZ47" s="82"/>
      <c r="JA47" s="82"/>
      <c r="JS47" s="82"/>
      <c r="JT47" s="82"/>
      <c r="JU47" s="6"/>
      <c r="JX47" s="7"/>
      <c r="JY47" s="7"/>
      <c r="KD47" s="82"/>
      <c r="KF47" s="7"/>
      <c r="KG47" s="82"/>
      <c r="KI47" s="7"/>
      <c r="KJ47" s="82"/>
      <c r="KK47" s="82"/>
      <c r="KL47" s="83"/>
      <c r="KN47" s="82"/>
      <c r="KO47" s="80"/>
      <c r="KP47" s="81"/>
      <c r="KQ47" s="82"/>
      <c r="KT47" s="82"/>
      <c r="KU47" s="82"/>
      <c r="KW47" s="82"/>
      <c r="KZ47" s="82"/>
      <c r="LC47" s="82"/>
      <c r="LD47" s="82"/>
      <c r="LI47" s="82"/>
      <c r="LL47" s="82"/>
      <c r="LM47" s="82"/>
      <c r="LN47" s="82"/>
      <c r="LO47" s="82"/>
      <c r="LP47" s="82"/>
      <c r="LQ47" s="82"/>
      <c r="LR47" s="82"/>
      <c r="MJ47" s="82"/>
      <c r="MK47" s="82"/>
      <c r="ML47" s="6"/>
      <c r="MO47" s="7"/>
      <c r="MP47" s="7"/>
      <c r="MU47" s="82"/>
      <c r="MW47" s="7"/>
      <c r="MX47" s="82"/>
      <c r="MZ47" s="7"/>
      <c r="NA47" s="82"/>
      <c r="NB47" s="82"/>
      <c r="NC47" s="83"/>
      <c r="NE47" s="82"/>
      <c r="NF47" s="80"/>
      <c r="NG47" s="81"/>
      <c r="NH47" s="82"/>
      <c r="NK47" s="82"/>
      <c r="NL47" s="82"/>
      <c r="NN47" s="82"/>
      <c r="NQ47" s="82"/>
      <c r="NT47" s="82"/>
      <c r="NU47" s="82"/>
      <c r="NZ47" s="82"/>
      <c r="OC47" s="82"/>
      <c r="OD47" s="82"/>
      <c r="OE47" s="82"/>
      <c r="OF47" s="82"/>
      <c r="OG47" s="82"/>
      <c r="OH47" s="82"/>
      <c r="OI47" s="82"/>
      <c r="PA47" s="82"/>
      <c r="PB47" s="82"/>
      <c r="PC47" s="6"/>
      <c r="PF47" s="7"/>
      <c r="PG47" s="7"/>
      <c r="PL47" s="82"/>
      <c r="PN47" s="7"/>
      <c r="PO47" s="82"/>
      <c r="PQ47" s="7"/>
      <c r="PR47" s="82"/>
      <c r="PS47" s="82"/>
      <c r="PT47" s="83"/>
      <c r="PV47" s="82"/>
      <c r="PW47" s="80"/>
      <c r="PX47" s="81"/>
      <c r="PY47" s="82"/>
      <c r="QB47" s="82"/>
      <c r="QC47" s="82"/>
      <c r="QE47" s="82"/>
      <c r="QH47" s="82"/>
      <c r="QK47" s="82"/>
      <c r="QL47" s="82"/>
      <c r="QQ47" s="82"/>
      <c r="QT47" s="82"/>
      <c r="QU47" s="82"/>
      <c r="QV47" s="82"/>
      <c r="QW47" s="82"/>
      <c r="QX47" s="82"/>
      <c r="QY47" s="82"/>
      <c r="QZ47" s="82"/>
      <c r="RR47" s="82"/>
      <c r="RS47" s="82"/>
      <c r="RT47" s="6"/>
      <c r="RW47" s="7"/>
      <c r="RX47" s="7"/>
      <c r="SC47" s="82"/>
      <c r="SE47" s="7"/>
      <c r="SF47" s="82"/>
      <c r="SH47" s="7"/>
      <c r="SI47" s="82"/>
      <c r="SJ47" s="82"/>
      <c r="SK47" s="83"/>
      <c r="SM47" s="82"/>
      <c r="SN47" s="80"/>
      <c r="SO47" s="81"/>
      <c r="SP47" s="82"/>
      <c r="SS47" s="82"/>
      <c r="ST47" s="82"/>
      <c r="SV47" s="82"/>
      <c r="SY47" s="82"/>
      <c r="TB47" s="82"/>
      <c r="TC47" s="82"/>
      <c r="TH47" s="82"/>
      <c r="TK47" s="82"/>
      <c r="TL47" s="82"/>
      <c r="TM47" s="82"/>
      <c r="TN47" s="82"/>
      <c r="TO47" s="82"/>
      <c r="TP47" s="82"/>
      <c r="TQ47" s="82"/>
      <c r="UI47" s="82"/>
      <c r="UJ47" s="82"/>
      <c r="UK47" s="6"/>
      <c r="UN47" s="7"/>
      <c r="UO47" s="7"/>
      <c r="UT47" s="82"/>
      <c r="UV47" s="7"/>
      <c r="UW47" s="82"/>
      <c r="UY47" s="7"/>
      <c r="UZ47" s="82"/>
      <c r="VA47" s="82"/>
      <c r="VB47" s="83"/>
      <c r="VD47" s="82"/>
      <c r="VE47" s="80"/>
      <c r="VF47" s="81"/>
      <c r="VG47" s="82"/>
      <c r="VJ47" s="82"/>
      <c r="VK47" s="82"/>
      <c r="VM47" s="82"/>
      <c r="VP47" s="82"/>
      <c r="VS47" s="82"/>
      <c r="VT47" s="82"/>
      <c r="VY47" s="82"/>
      <c r="WB47" s="82"/>
      <c r="WC47" s="82"/>
      <c r="WD47" s="82"/>
      <c r="WE47" s="82"/>
      <c r="WF47" s="82"/>
      <c r="WG47" s="82"/>
      <c r="WH47" s="82"/>
      <c r="WZ47" s="82"/>
      <c r="XA47" s="82"/>
      <c r="XB47" s="6"/>
      <c r="XE47" s="7"/>
      <c r="XF47" s="7"/>
      <c r="XK47" s="82"/>
      <c r="XM47" s="7"/>
      <c r="XN47" s="82"/>
      <c r="XP47" s="7"/>
      <c r="XQ47" s="82"/>
      <c r="XR47" s="82"/>
      <c r="XS47" s="83"/>
      <c r="XU47" s="82"/>
      <c r="XV47" s="80"/>
      <c r="XW47" s="81"/>
      <c r="XX47" s="82"/>
      <c r="YA47" s="82"/>
      <c r="YB47" s="82"/>
      <c r="YD47" s="82"/>
      <c r="YG47" s="82"/>
      <c r="YJ47" s="82"/>
      <c r="YK47" s="82"/>
      <c r="YP47" s="82"/>
      <c r="YS47" s="82"/>
      <c r="YT47" s="82"/>
      <c r="YU47" s="82"/>
      <c r="YV47" s="82"/>
      <c r="YW47" s="82"/>
      <c r="YX47" s="82"/>
      <c r="YY47" s="82"/>
      <c r="ZQ47" s="82"/>
      <c r="ZR47" s="82"/>
      <c r="ZS47" s="6"/>
      <c r="ZV47" s="7"/>
      <c r="ZW47" s="7"/>
      <c r="AAB47" s="82"/>
      <c r="AAD47" s="7"/>
      <c r="AAE47" s="82"/>
      <c r="AAG47" s="7"/>
      <c r="AAH47" s="82"/>
      <c r="AAI47" s="82"/>
      <c r="AAJ47" s="83"/>
      <c r="AAL47" s="82"/>
      <c r="AAM47" s="80"/>
      <c r="AAN47" s="81"/>
      <c r="AAO47" s="82"/>
      <c r="AAR47" s="82"/>
      <c r="AAS47" s="82"/>
      <c r="AAU47" s="82"/>
      <c r="AAX47" s="82"/>
      <c r="ABA47" s="82"/>
      <c r="ABB47" s="82"/>
      <c r="ABG47" s="82"/>
      <c r="ABJ47" s="82"/>
      <c r="ABK47" s="82"/>
      <c r="ABL47" s="82"/>
      <c r="ABM47" s="82"/>
      <c r="ABN47" s="82"/>
      <c r="ABO47" s="82"/>
      <c r="ABP47" s="82"/>
      <c r="ACH47" s="82"/>
      <c r="ACI47" s="82"/>
      <c r="ACJ47" s="6"/>
      <c r="ACM47" s="7"/>
      <c r="ACN47" s="7"/>
      <c r="ACS47" s="82"/>
      <c r="ACU47" s="7"/>
      <c r="ACV47" s="82"/>
      <c r="ACX47" s="7"/>
      <c r="ACY47" s="82"/>
      <c r="ACZ47" s="82"/>
      <c r="ADA47" s="83"/>
      <c r="ADC47" s="82"/>
      <c r="ADD47" s="80"/>
      <c r="ADE47" s="81"/>
      <c r="ADF47" s="82"/>
      <c r="ADI47" s="82"/>
      <c r="ADJ47" s="82"/>
      <c r="ADL47" s="82"/>
      <c r="ADO47" s="82"/>
      <c r="ADR47" s="82"/>
      <c r="ADS47" s="82"/>
      <c r="ADX47" s="82"/>
      <c r="AEA47" s="82"/>
      <c r="AEB47" s="82"/>
      <c r="AEC47" s="82"/>
      <c r="AED47" s="82"/>
      <c r="AEE47" s="82"/>
      <c r="AEF47" s="82"/>
      <c r="AEG47" s="82"/>
      <c r="AEY47" s="82"/>
      <c r="AEZ47" s="82"/>
      <c r="AFA47" s="6"/>
      <c r="AFD47" s="7"/>
      <c r="AFE47" s="7"/>
      <c r="AFJ47" s="82"/>
      <c r="AFL47" s="7"/>
      <c r="AFM47" s="82"/>
      <c r="AFO47" s="7"/>
      <c r="AFP47" s="82"/>
      <c r="AFQ47" s="82"/>
      <c r="AFR47" s="83"/>
      <c r="AFT47" s="82"/>
      <c r="AFU47" s="80"/>
      <c r="AFV47" s="81"/>
      <c r="AFW47" s="82"/>
      <c r="AFZ47" s="82"/>
      <c r="AGA47" s="82"/>
      <c r="AGC47" s="82"/>
      <c r="AGF47" s="82"/>
      <c r="AGI47" s="82"/>
      <c r="AGJ47" s="82"/>
      <c r="AGO47" s="82"/>
      <c r="AGR47" s="82"/>
      <c r="AGS47" s="82"/>
      <c r="AGT47" s="82"/>
      <c r="AGU47" s="82"/>
      <c r="AGV47" s="82"/>
      <c r="AGW47" s="82"/>
      <c r="AGX47" s="82"/>
      <c r="AHP47" s="82"/>
      <c r="AHQ47" s="82"/>
      <c r="AHR47" s="6"/>
      <c r="AHU47" s="7"/>
      <c r="AHV47" s="7"/>
      <c r="AIA47" s="82"/>
      <c r="AIC47" s="7"/>
      <c r="AID47" s="82"/>
      <c r="AIF47" s="7"/>
      <c r="AIG47" s="82"/>
      <c r="AIH47" s="82"/>
      <c r="AII47" s="83"/>
      <c r="AIK47" s="82"/>
      <c r="AIL47" s="80"/>
      <c r="AIM47" s="81"/>
      <c r="AIN47" s="82"/>
      <c r="AIQ47" s="82"/>
      <c r="AIR47" s="82"/>
      <c r="AIT47" s="82"/>
      <c r="AIW47" s="82"/>
      <c r="AIZ47" s="82"/>
      <c r="AJA47" s="82"/>
      <c r="AJF47" s="82"/>
      <c r="AJI47" s="82"/>
      <c r="AJJ47" s="82"/>
      <c r="AJK47" s="82"/>
      <c r="AJL47" s="82"/>
      <c r="AJM47" s="82"/>
      <c r="AJN47" s="82"/>
      <c r="AJO47" s="82"/>
      <c r="AKG47" s="82"/>
      <c r="AKH47" s="82"/>
      <c r="AKI47" s="6"/>
      <c r="AKL47" s="7"/>
      <c r="AKM47" s="7"/>
      <c r="AKR47" s="82"/>
      <c r="AKT47" s="7"/>
      <c r="AKU47" s="82"/>
      <c r="AKW47" s="7"/>
      <c r="AKX47" s="82"/>
      <c r="AKY47" s="82"/>
      <c r="AKZ47" s="83"/>
      <c r="ALB47" s="82"/>
      <c r="ALC47" s="80"/>
      <c r="ALD47" s="81"/>
      <c r="ALE47" s="82"/>
      <c r="ALH47" s="82"/>
      <c r="ALI47" s="82"/>
      <c r="ALK47" s="82"/>
      <c r="ALN47" s="82"/>
      <c r="ALQ47" s="82"/>
      <c r="ALR47" s="82"/>
      <c r="ALW47" s="82"/>
      <c r="ALZ47" s="82"/>
      <c r="AMA47" s="82"/>
      <c r="AMB47" s="82"/>
      <c r="AMC47" s="82"/>
      <c r="AMD47" s="82"/>
      <c r="AME47" s="82"/>
      <c r="AMF47" s="82"/>
      <c r="AMX47" s="82"/>
      <c r="AMY47" s="82"/>
      <c r="AMZ47" s="6"/>
      <c r="ANC47" s="7"/>
      <c r="AND47" s="7"/>
      <c r="ANI47" s="82"/>
      <c r="ANK47" s="7"/>
      <c r="ANL47" s="82"/>
      <c r="ANN47" s="7"/>
      <c r="ANO47" s="82"/>
      <c r="ANP47" s="82"/>
      <c r="ANQ47" s="83"/>
      <c r="ANS47" s="82"/>
      <c r="ANT47" s="80"/>
      <c r="ANU47" s="81"/>
      <c r="ANV47" s="82"/>
      <c r="ANY47" s="82"/>
      <c r="ANZ47" s="82"/>
      <c r="AOB47" s="82"/>
      <c r="AOE47" s="82"/>
      <c r="AOH47" s="82"/>
      <c r="AOI47" s="82"/>
      <c r="AON47" s="82"/>
      <c r="AOQ47" s="82"/>
      <c r="AOR47" s="82"/>
      <c r="AOS47" s="82"/>
      <c r="AOT47" s="82"/>
      <c r="AOU47" s="82"/>
      <c r="AOV47" s="82"/>
      <c r="AOW47" s="82"/>
      <c r="APO47" s="82"/>
      <c r="APP47" s="82"/>
      <c r="APQ47" s="6"/>
      <c r="APT47" s="7"/>
      <c r="APU47" s="7"/>
      <c r="APZ47" s="82"/>
      <c r="AQB47" s="7"/>
      <c r="AQC47" s="82"/>
      <c r="AQE47" s="7"/>
      <c r="AQF47" s="82"/>
      <c r="AQG47" s="82"/>
      <c r="AQH47" s="83"/>
      <c r="AQJ47" s="82"/>
      <c r="AQK47" s="80"/>
      <c r="AQL47" s="81"/>
      <c r="AQM47" s="82"/>
      <c r="AQP47" s="82"/>
      <c r="AQQ47" s="82"/>
      <c r="AQS47" s="82"/>
      <c r="AQV47" s="82"/>
      <c r="AQY47" s="82"/>
      <c r="AQZ47" s="82"/>
      <c r="ARE47" s="82"/>
      <c r="ARH47" s="82"/>
      <c r="ARI47" s="82"/>
      <c r="ARJ47" s="82"/>
      <c r="ARK47" s="82"/>
      <c r="ARL47" s="82"/>
      <c r="ARM47" s="82"/>
      <c r="ARN47" s="82"/>
      <c r="ASF47" s="82"/>
      <c r="ASG47" s="82"/>
      <c r="ASH47" s="6"/>
      <c r="ASK47" s="7"/>
      <c r="ASL47" s="7"/>
      <c r="ASQ47" s="82"/>
      <c r="ASS47" s="7"/>
      <c r="AST47" s="82"/>
      <c r="ASV47" s="7"/>
      <c r="ASW47" s="82"/>
      <c r="ASX47" s="82"/>
      <c r="ASY47" s="83"/>
      <c r="ATA47" s="82"/>
      <c r="ATB47" s="80"/>
      <c r="ATC47" s="81"/>
      <c r="ATD47" s="82"/>
      <c r="ATG47" s="82"/>
      <c r="ATH47" s="82"/>
      <c r="ATJ47" s="82"/>
      <c r="ATM47" s="82"/>
      <c r="ATP47" s="82"/>
      <c r="ATQ47" s="82"/>
      <c r="ATV47" s="82"/>
      <c r="ATY47" s="82"/>
      <c r="ATZ47" s="82"/>
      <c r="AUA47" s="82"/>
      <c r="AUB47" s="82"/>
      <c r="AUC47" s="82"/>
      <c r="AUD47" s="82"/>
      <c r="AUE47" s="82"/>
      <c r="AUW47" s="82"/>
      <c r="AUX47" s="82"/>
      <c r="AUY47" s="6"/>
      <c r="AVB47" s="7"/>
      <c r="AVC47" s="7"/>
      <c r="AVH47" s="82"/>
      <c r="AVJ47" s="7"/>
      <c r="AVK47" s="82"/>
      <c r="AVM47" s="7"/>
      <c r="AVN47" s="82"/>
      <c r="AVO47" s="82"/>
      <c r="AVP47" s="83"/>
      <c r="AVR47" s="82"/>
      <c r="AVS47" s="80"/>
      <c r="AVT47" s="81"/>
      <c r="AVU47" s="82"/>
      <c r="AVX47" s="82"/>
      <c r="AVY47" s="82"/>
      <c r="AWA47" s="82"/>
      <c r="AWD47" s="82"/>
      <c r="AWG47" s="82"/>
      <c r="AWH47" s="82"/>
      <c r="AWM47" s="82"/>
      <c r="AWP47" s="82"/>
      <c r="AWQ47" s="82"/>
      <c r="AWR47" s="82"/>
      <c r="AWS47" s="82"/>
      <c r="AWT47" s="82"/>
      <c r="AWU47" s="82"/>
      <c r="AWV47" s="82"/>
      <c r="AXN47" s="82"/>
      <c r="AXO47" s="82"/>
      <c r="AXP47" s="6"/>
      <c r="AXS47" s="7"/>
      <c r="AXT47" s="7"/>
      <c r="AXY47" s="82"/>
      <c r="AYA47" s="7"/>
      <c r="AYB47" s="82"/>
      <c r="AYD47" s="7"/>
      <c r="AYE47" s="82"/>
      <c r="AYF47" s="82"/>
      <c r="AYG47" s="83"/>
      <c r="AYI47" s="82"/>
      <c r="AYJ47" s="80"/>
      <c r="AYK47" s="81"/>
      <c r="AYL47" s="82"/>
      <c r="AYO47" s="82"/>
      <c r="AYP47" s="82"/>
      <c r="AYR47" s="82"/>
      <c r="AYU47" s="82"/>
      <c r="AYX47" s="82"/>
      <c r="AYY47" s="82"/>
      <c r="AZD47" s="82"/>
      <c r="AZG47" s="82"/>
      <c r="AZH47" s="82"/>
      <c r="AZI47" s="82"/>
      <c r="AZJ47" s="82"/>
      <c r="AZK47" s="82"/>
      <c r="AZL47" s="82"/>
      <c r="AZM47" s="82"/>
      <c r="BAE47" s="82"/>
      <c r="BAF47" s="82"/>
      <c r="BAG47" s="6"/>
      <c r="BAJ47" s="7"/>
      <c r="BAK47" s="7"/>
      <c r="BAP47" s="82"/>
      <c r="BAR47" s="7"/>
      <c r="BAS47" s="82"/>
      <c r="BAU47" s="7"/>
      <c r="BAV47" s="82"/>
      <c r="BAW47" s="82"/>
      <c r="BAX47" s="83"/>
      <c r="BAZ47" s="82"/>
      <c r="BBA47" s="80"/>
      <c r="BBB47" s="81"/>
      <c r="BBC47" s="82"/>
      <c r="BBF47" s="82"/>
      <c r="BBG47" s="82"/>
      <c r="BBI47" s="82"/>
      <c r="BBL47" s="82"/>
      <c r="BBO47" s="82"/>
      <c r="BBP47" s="82"/>
      <c r="BBU47" s="82"/>
      <c r="BBX47" s="82"/>
      <c r="BBY47" s="82"/>
      <c r="BBZ47" s="82"/>
      <c r="BCA47" s="82"/>
      <c r="BCB47" s="82"/>
      <c r="BCC47" s="82"/>
      <c r="BCD47" s="82"/>
      <c r="BCV47" s="82"/>
      <c r="BCW47" s="82"/>
      <c r="BCX47" s="6"/>
      <c r="BDA47" s="7"/>
      <c r="BDB47" s="7"/>
      <c r="BDG47" s="82"/>
      <c r="BDI47" s="7"/>
      <c r="BDJ47" s="82"/>
      <c r="BDL47" s="7"/>
      <c r="BDM47" s="82"/>
      <c r="BDN47" s="82"/>
      <c r="BDO47" s="83"/>
      <c r="BDQ47" s="82"/>
      <c r="BDR47" s="80"/>
      <c r="BDS47" s="81"/>
      <c r="BDT47" s="82"/>
      <c r="BDW47" s="82"/>
      <c r="BDX47" s="82"/>
      <c r="BDZ47" s="82"/>
      <c r="BEC47" s="82"/>
      <c r="BEF47" s="82"/>
      <c r="BEG47" s="82"/>
      <c r="BEL47" s="82"/>
      <c r="BEO47" s="82"/>
      <c r="BEP47" s="82"/>
      <c r="BEQ47" s="82"/>
      <c r="BER47" s="82"/>
      <c r="BES47" s="82"/>
      <c r="BET47" s="82"/>
      <c r="BEU47" s="82"/>
      <c r="BFM47" s="82"/>
      <c r="BFN47" s="82"/>
      <c r="BFO47" s="6"/>
      <c r="BFR47" s="7"/>
      <c r="BFS47" s="7"/>
      <c r="BFX47" s="82"/>
      <c r="BFZ47" s="7"/>
      <c r="BGA47" s="82"/>
      <c r="BGC47" s="7"/>
      <c r="BGD47" s="82"/>
      <c r="BGE47" s="82"/>
      <c r="BGF47" s="83"/>
      <c r="BGH47" s="82"/>
      <c r="BGI47" s="80"/>
      <c r="BGJ47" s="81"/>
      <c r="BGK47" s="82"/>
      <c r="BGN47" s="82"/>
      <c r="BGO47" s="82"/>
      <c r="BGQ47" s="82"/>
      <c r="BGT47" s="82"/>
      <c r="BGW47" s="82"/>
      <c r="BGX47" s="82"/>
      <c r="BHC47" s="82"/>
      <c r="BHF47" s="82"/>
      <c r="BHG47" s="82"/>
      <c r="BHH47" s="82"/>
      <c r="BHI47" s="82"/>
      <c r="BHJ47" s="82"/>
      <c r="BHK47" s="82"/>
      <c r="BHL47" s="82"/>
      <c r="BID47" s="82"/>
      <c r="BIE47" s="82"/>
      <c r="BIF47" s="6"/>
      <c r="BII47" s="7"/>
      <c r="BIJ47" s="7"/>
      <c r="BIO47" s="82"/>
      <c r="BIQ47" s="7"/>
      <c r="BIR47" s="82"/>
      <c r="BIT47" s="7"/>
      <c r="BIU47" s="82"/>
      <c r="BIV47" s="82"/>
      <c r="BIW47" s="83"/>
      <c r="BIY47" s="82"/>
      <c r="BIZ47" s="80"/>
      <c r="BJA47" s="81"/>
      <c r="BJB47" s="82"/>
      <c r="BJE47" s="82"/>
      <c r="BJF47" s="82"/>
      <c r="BJH47" s="82"/>
      <c r="BJK47" s="82"/>
      <c r="BJN47" s="82"/>
      <c r="BJO47" s="82"/>
      <c r="BJT47" s="82"/>
      <c r="BJW47" s="82"/>
      <c r="BJX47" s="82"/>
      <c r="BJY47" s="82"/>
      <c r="BJZ47" s="82"/>
      <c r="BKA47" s="82"/>
      <c r="BKB47" s="82"/>
      <c r="BKC47" s="82"/>
      <c r="BKU47" s="82"/>
      <c r="BKV47" s="82"/>
      <c r="BKW47" s="6"/>
      <c r="BKZ47" s="7"/>
      <c r="BLA47" s="7"/>
      <c r="BLF47" s="82"/>
      <c r="BLH47" s="7"/>
      <c r="BLI47" s="82"/>
      <c r="BLK47" s="7"/>
      <c r="BLL47" s="82"/>
      <c r="BLM47" s="82"/>
      <c r="BLN47" s="83"/>
      <c r="BLP47" s="82"/>
      <c r="BLQ47" s="80"/>
      <c r="BLR47" s="81"/>
      <c r="BLS47" s="82"/>
      <c r="BLV47" s="82"/>
      <c r="BLW47" s="82"/>
      <c r="BLY47" s="82"/>
      <c r="BMB47" s="82"/>
      <c r="BME47" s="82"/>
      <c r="BMF47" s="82"/>
      <c r="BMK47" s="82"/>
      <c r="BMN47" s="82"/>
      <c r="BMO47" s="82"/>
      <c r="BMP47" s="82"/>
      <c r="BMQ47" s="82"/>
      <c r="BMR47" s="82"/>
      <c r="BMS47" s="82"/>
      <c r="BMT47" s="82"/>
      <c r="BNL47" s="82"/>
      <c r="BNM47" s="82"/>
      <c r="BNN47" s="6"/>
      <c r="BNQ47" s="7"/>
      <c r="BNR47" s="7"/>
      <c r="BNW47" s="82"/>
      <c r="BNY47" s="7"/>
      <c r="BNZ47" s="82"/>
      <c r="BOB47" s="7"/>
      <c r="BOC47" s="82"/>
      <c r="BOD47" s="82"/>
      <c r="BOE47" s="83"/>
      <c r="BOG47" s="82"/>
      <c r="BOH47" s="80"/>
      <c r="BOI47" s="81"/>
      <c r="BOJ47" s="82"/>
      <c r="BOM47" s="82"/>
      <c r="BON47" s="82"/>
      <c r="BOP47" s="82"/>
      <c r="BOS47" s="82"/>
      <c r="BOV47" s="82"/>
      <c r="BOW47" s="82"/>
      <c r="BPB47" s="82"/>
      <c r="BPE47" s="82"/>
      <c r="BPF47" s="82"/>
      <c r="BPG47" s="82"/>
      <c r="BPH47" s="82"/>
      <c r="BPI47" s="82"/>
      <c r="BPJ47" s="82"/>
      <c r="BPK47" s="82"/>
      <c r="BQC47" s="82"/>
      <c r="BQD47" s="82"/>
      <c r="BQE47" s="6"/>
      <c r="BQH47" s="7"/>
      <c r="BQI47" s="7"/>
      <c r="BQN47" s="82"/>
      <c r="BQP47" s="7"/>
      <c r="BQQ47" s="82"/>
      <c r="BQS47" s="7"/>
      <c r="BQT47" s="82"/>
      <c r="BQU47" s="82"/>
      <c r="BQV47" s="83"/>
      <c r="BQX47" s="82"/>
      <c r="BQY47" s="80"/>
      <c r="BQZ47" s="81"/>
      <c r="BRA47" s="82"/>
      <c r="BRD47" s="82"/>
      <c r="BRE47" s="82"/>
      <c r="BRG47" s="82"/>
      <c r="BRJ47" s="82"/>
      <c r="BRM47" s="82"/>
      <c r="BRN47" s="82"/>
      <c r="BRS47" s="82"/>
      <c r="BRV47" s="82"/>
      <c r="BRW47" s="82"/>
      <c r="BRX47" s="82"/>
      <c r="BRY47" s="82"/>
      <c r="BRZ47" s="82"/>
      <c r="BSA47" s="82"/>
      <c r="BSB47" s="82"/>
      <c r="BST47" s="82"/>
      <c r="BSU47" s="82"/>
      <c r="BSV47" s="6"/>
      <c r="BSY47" s="7"/>
      <c r="BSZ47" s="7"/>
      <c r="BTE47" s="82"/>
      <c r="BTG47" s="7"/>
      <c r="BTH47" s="82"/>
      <c r="BTJ47" s="7"/>
      <c r="BTK47" s="82"/>
      <c r="BTL47" s="82"/>
      <c r="BTM47" s="83"/>
      <c r="BTO47" s="82"/>
      <c r="BTP47" s="80"/>
      <c r="BTQ47" s="81"/>
      <c r="BTR47" s="82"/>
      <c r="BTU47" s="82"/>
      <c r="BTV47" s="82"/>
      <c r="BTX47" s="82"/>
      <c r="BUA47" s="82"/>
      <c r="BUD47" s="82"/>
      <c r="BUE47" s="82"/>
      <c r="BUJ47" s="82"/>
      <c r="BUM47" s="82"/>
      <c r="BUN47" s="82"/>
      <c r="BUO47" s="82"/>
      <c r="BUP47" s="82"/>
      <c r="BUQ47" s="82"/>
      <c r="BUR47" s="82"/>
      <c r="BUS47" s="82"/>
      <c r="BVK47" s="82"/>
      <c r="BVL47" s="82"/>
      <c r="BVM47" s="6"/>
      <c r="BVP47" s="7"/>
      <c r="BVQ47" s="7"/>
      <c r="BVV47" s="82"/>
      <c r="BVX47" s="7"/>
      <c r="BVY47" s="82"/>
      <c r="BWA47" s="7"/>
      <c r="BWB47" s="82"/>
      <c r="BWC47" s="82"/>
      <c r="BWD47" s="83"/>
      <c r="BWF47" s="82"/>
      <c r="BWG47" s="80"/>
      <c r="BWH47" s="81"/>
      <c r="BWI47" s="82"/>
      <c r="BWL47" s="82"/>
      <c r="BWM47" s="82"/>
      <c r="BWO47" s="82"/>
      <c r="BWR47" s="82"/>
      <c r="BWU47" s="82"/>
      <c r="BWV47" s="82"/>
      <c r="BXA47" s="82"/>
      <c r="BXD47" s="82"/>
      <c r="BXE47" s="82"/>
      <c r="BXF47" s="82"/>
      <c r="BXG47" s="82"/>
      <c r="BXH47" s="82"/>
      <c r="BXI47" s="82"/>
      <c r="BXJ47" s="82"/>
      <c r="BYB47" s="82"/>
      <c r="BYC47" s="82"/>
      <c r="BYD47" s="6"/>
      <c r="BYG47" s="7"/>
      <c r="BYH47" s="7"/>
      <c r="BYM47" s="82"/>
      <c r="BYO47" s="7"/>
      <c r="BYP47" s="82"/>
      <c r="BYR47" s="7"/>
      <c r="BYS47" s="82"/>
      <c r="BYT47" s="82"/>
      <c r="BYU47" s="83"/>
      <c r="BYW47" s="82"/>
      <c r="BYX47" s="80"/>
      <c r="BYY47" s="81"/>
      <c r="BYZ47" s="82"/>
      <c r="BZC47" s="82"/>
      <c r="BZD47" s="82"/>
      <c r="BZF47" s="82"/>
      <c r="BZI47" s="82"/>
      <c r="BZL47" s="82"/>
      <c r="BZM47" s="82"/>
      <c r="BZR47" s="82"/>
      <c r="BZU47" s="82"/>
      <c r="BZV47" s="82"/>
      <c r="BZW47" s="82"/>
      <c r="BZX47" s="82"/>
      <c r="BZY47" s="82"/>
      <c r="BZZ47" s="82"/>
      <c r="CAA47" s="82"/>
      <c r="CAS47" s="82"/>
      <c r="CAT47" s="82"/>
      <c r="CAU47" s="6"/>
      <c r="CAX47" s="7"/>
      <c r="CAY47" s="7"/>
      <c r="CBD47" s="82"/>
      <c r="CBF47" s="7"/>
      <c r="CBG47" s="82"/>
      <c r="CBI47" s="7"/>
      <c r="CBJ47" s="82"/>
      <c r="CBK47" s="82"/>
      <c r="CBL47" s="83"/>
      <c r="CBN47" s="82"/>
      <c r="CBO47" s="80"/>
      <c r="CBP47" s="81"/>
      <c r="CBQ47" s="82"/>
      <c r="CBT47" s="82"/>
      <c r="CBU47" s="82"/>
      <c r="CBW47" s="82"/>
      <c r="CBZ47" s="82"/>
      <c r="CCC47" s="82"/>
      <c r="CCD47" s="82"/>
      <c r="CCI47" s="82"/>
      <c r="CCL47" s="82"/>
      <c r="CCM47" s="82"/>
      <c r="CCN47" s="82"/>
      <c r="CCO47" s="82"/>
      <c r="CCP47" s="82"/>
      <c r="CCQ47" s="82"/>
      <c r="CCR47" s="82"/>
      <c r="CDJ47" s="82"/>
      <c r="CDK47" s="82"/>
      <c r="CDL47" s="6"/>
      <c r="CDO47" s="7"/>
      <c r="CDP47" s="7"/>
      <c r="CDU47" s="82"/>
      <c r="CDW47" s="7"/>
      <c r="CDX47" s="82"/>
      <c r="CDZ47" s="7"/>
      <c r="CEA47" s="82"/>
      <c r="CEB47" s="82"/>
      <c r="CEC47" s="83"/>
      <c r="CEE47" s="82"/>
      <c r="CEF47" s="80"/>
      <c r="CEG47" s="81"/>
      <c r="CEH47" s="82"/>
      <c r="CEK47" s="82"/>
      <c r="CEL47" s="82"/>
      <c r="CEN47" s="82"/>
      <c r="CEQ47" s="82"/>
      <c r="CET47" s="82"/>
      <c r="CEU47" s="82"/>
      <c r="CEZ47" s="82"/>
      <c r="CFC47" s="82"/>
      <c r="CFD47" s="82"/>
      <c r="CFE47" s="82"/>
      <c r="CFF47" s="82"/>
      <c r="CFG47" s="82"/>
      <c r="CFH47" s="82"/>
      <c r="CFI47" s="82"/>
      <c r="CGA47" s="82"/>
      <c r="CGB47" s="82"/>
      <c r="CGC47" s="6"/>
      <c r="CGF47" s="7"/>
      <c r="CGG47" s="7"/>
      <c r="CGL47" s="82"/>
      <c r="CGN47" s="7"/>
      <c r="CGO47" s="82"/>
      <c r="CGQ47" s="7"/>
      <c r="CGR47" s="82"/>
      <c r="CGS47" s="82"/>
      <c r="CGT47" s="83"/>
      <c r="CGV47" s="82"/>
      <c r="CGW47" s="80"/>
      <c r="CGX47" s="81"/>
      <c r="CGY47" s="82"/>
      <c r="CHB47" s="82"/>
      <c r="CHC47" s="82"/>
      <c r="CHE47" s="82"/>
      <c r="CHH47" s="82"/>
      <c r="CHK47" s="82"/>
      <c r="CHL47" s="82"/>
      <c r="CHQ47" s="82"/>
      <c r="CHT47" s="82"/>
      <c r="CHU47" s="82"/>
      <c r="CHV47" s="82"/>
      <c r="CHW47" s="82"/>
      <c r="CHX47" s="82"/>
      <c r="CHY47" s="82"/>
      <c r="CHZ47" s="82"/>
      <c r="CIR47" s="82"/>
      <c r="CIS47" s="82"/>
      <c r="CIT47" s="6"/>
      <c r="CIW47" s="7"/>
      <c r="CIX47" s="7"/>
      <c r="CJC47" s="82"/>
      <c r="CJE47" s="7"/>
      <c r="CJF47" s="82"/>
      <c r="CJH47" s="7"/>
      <c r="CJI47" s="82"/>
      <c r="CJJ47" s="82"/>
      <c r="CJK47" s="83"/>
      <c r="CJM47" s="82"/>
      <c r="CJN47" s="80"/>
      <c r="CJO47" s="81"/>
      <c r="CJP47" s="82"/>
      <c r="CJS47" s="82"/>
      <c r="CJT47" s="82"/>
      <c r="CJV47" s="82"/>
      <c r="CJY47" s="82"/>
      <c r="CKB47" s="82"/>
      <c r="CKC47" s="82"/>
      <c r="CKH47" s="82"/>
      <c r="CKK47" s="82"/>
      <c r="CKL47" s="82"/>
      <c r="CKM47" s="82"/>
      <c r="CKN47" s="82"/>
      <c r="CKO47" s="82"/>
      <c r="CKP47" s="82"/>
      <c r="CKQ47" s="82"/>
      <c r="CLI47" s="82"/>
      <c r="CLJ47" s="82"/>
      <c r="CLK47" s="6"/>
      <c r="CLN47" s="7"/>
      <c r="CLO47" s="7"/>
      <c r="CLT47" s="82"/>
      <c r="CLV47" s="7"/>
      <c r="CLW47" s="82"/>
      <c r="CLY47" s="7"/>
      <c r="CLZ47" s="82"/>
      <c r="CMA47" s="82"/>
      <c r="CMB47" s="83"/>
      <c r="CMD47" s="82"/>
      <c r="CME47" s="80"/>
      <c r="CMF47" s="81"/>
      <c r="CMG47" s="82"/>
      <c r="CMJ47" s="82"/>
      <c r="CMK47" s="82"/>
      <c r="CMM47" s="82"/>
      <c r="CMP47" s="82"/>
      <c r="CMS47" s="82"/>
      <c r="CMT47" s="82"/>
      <c r="CMY47" s="82"/>
      <c r="CNB47" s="82"/>
      <c r="CNC47" s="82"/>
      <c r="CND47" s="82"/>
      <c r="CNE47" s="82"/>
      <c r="CNF47" s="82"/>
      <c r="CNG47" s="82"/>
      <c r="CNH47" s="82"/>
      <c r="CNZ47" s="82"/>
      <c r="COA47" s="82"/>
      <c r="COB47" s="6"/>
      <c r="COE47" s="7"/>
      <c r="COF47" s="7"/>
      <c r="COK47" s="82"/>
      <c r="COM47" s="7"/>
      <c r="CON47" s="82"/>
      <c r="COP47" s="7"/>
      <c r="COQ47" s="82"/>
      <c r="COR47" s="82"/>
      <c r="COS47" s="83"/>
      <c r="COU47" s="82"/>
      <c r="COV47" s="80"/>
      <c r="COW47" s="81"/>
      <c r="COX47" s="82"/>
      <c r="CPA47" s="82"/>
      <c r="CPB47" s="82"/>
      <c r="CPD47" s="82"/>
      <c r="CPG47" s="82"/>
      <c r="CPJ47" s="82"/>
      <c r="CPK47" s="82"/>
      <c r="CPP47" s="82"/>
      <c r="CPS47" s="82"/>
      <c r="CPT47" s="82"/>
      <c r="CPU47" s="82"/>
      <c r="CPV47" s="82"/>
      <c r="CPW47" s="82"/>
      <c r="CPX47" s="82"/>
      <c r="CPY47" s="82"/>
      <c r="CQQ47" s="82"/>
      <c r="CQR47" s="82"/>
      <c r="CQS47" s="6"/>
      <c r="CQV47" s="7"/>
      <c r="CQW47" s="7"/>
      <c r="CRB47" s="82"/>
      <c r="CRD47" s="7"/>
      <c r="CRE47" s="82"/>
      <c r="CRG47" s="7"/>
      <c r="CRH47" s="82"/>
      <c r="CRI47" s="82"/>
      <c r="CRJ47" s="83"/>
      <c r="CRL47" s="82"/>
      <c r="CRM47" s="80"/>
      <c r="CRN47" s="81"/>
      <c r="CRO47" s="82"/>
      <c r="CRR47" s="82"/>
      <c r="CRS47" s="82"/>
      <c r="CRU47" s="82"/>
      <c r="CRX47" s="82"/>
      <c r="CSA47" s="82"/>
      <c r="CSB47" s="82"/>
      <c r="CSG47" s="82"/>
      <c r="CSJ47" s="82"/>
      <c r="CSK47" s="82"/>
      <c r="CSL47" s="82"/>
      <c r="CSM47" s="82"/>
      <c r="CSN47" s="82"/>
      <c r="CSO47" s="82"/>
      <c r="CSP47" s="82"/>
      <c r="CTH47" s="82"/>
      <c r="CTI47" s="82"/>
      <c r="CTJ47" s="6"/>
      <c r="CTM47" s="7"/>
      <c r="CTN47" s="7"/>
      <c r="CTS47" s="82"/>
      <c r="CTU47" s="7"/>
      <c r="CTV47" s="82"/>
      <c r="CTX47" s="7"/>
      <c r="CTY47" s="82"/>
      <c r="CTZ47" s="82"/>
      <c r="CUA47" s="83"/>
      <c r="CUC47" s="82"/>
      <c r="CUD47" s="80"/>
      <c r="CUE47" s="81"/>
      <c r="CUF47" s="82"/>
      <c r="CUI47" s="82"/>
      <c r="CUJ47" s="82"/>
      <c r="CUL47" s="82"/>
      <c r="CUO47" s="82"/>
      <c r="CUR47" s="82"/>
      <c r="CUS47" s="82"/>
      <c r="CUX47" s="82"/>
      <c r="CVA47" s="82"/>
      <c r="CVB47" s="82"/>
      <c r="CVC47" s="82"/>
      <c r="CVD47" s="82"/>
      <c r="CVE47" s="82"/>
      <c r="CVF47" s="82"/>
      <c r="CVG47" s="82"/>
      <c r="CVY47" s="82"/>
      <c r="CVZ47" s="82"/>
      <c r="CWA47" s="6"/>
      <c r="CWD47" s="7"/>
      <c r="CWE47" s="7"/>
      <c r="CWJ47" s="82"/>
      <c r="CWL47" s="7"/>
      <c r="CWM47" s="82"/>
      <c r="CWO47" s="7"/>
      <c r="CWP47" s="82"/>
      <c r="CWQ47" s="82"/>
      <c r="CWR47" s="83"/>
      <c r="CWT47" s="82"/>
      <c r="CWU47" s="80"/>
      <c r="CWV47" s="81"/>
      <c r="CWW47" s="82"/>
      <c r="CWZ47" s="82"/>
      <c r="CXA47" s="82"/>
      <c r="CXC47" s="82"/>
      <c r="CXF47" s="82"/>
      <c r="CXI47" s="82"/>
      <c r="CXJ47" s="82"/>
      <c r="CXO47" s="82"/>
      <c r="CXR47" s="82"/>
      <c r="CXS47" s="82"/>
      <c r="CXT47" s="82"/>
      <c r="CXU47" s="82"/>
      <c r="CXV47" s="82"/>
      <c r="CXW47" s="82"/>
      <c r="CXX47" s="82"/>
      <c r="CYP47" s="82"/>
      <c r="CYQ47" s="82"/>
      <c r="CYR47" s="6"/>
      <c r="CYU47" s="7"/>
      <c r="CYV47" s="7"/>
      <c r="CZA47" s="82"/>
      <c r="CZC47" s="7"/>
      <c r="CZD47" s="82"/>
      <c r="CZF47" s="7"/>
      <c r="CZG47" s="82"/>
      <c r="CZH47" s="82"/>
      <c r="CZI47" s="83"/>
      <c r="CZK47" s="82"/>
      <c r="CZL47" s="80"/>
      <c r="CZM47" s="81"/>
      <c r="CZN47" s="82"/>
      <c r="CZQ47" s="82"/>
      <c r="CZR47" s="82"/>
      <c r="CZT47" s="82"/>
      <c r="CZW47" s="82"/>
      <c r="CZZ47" s="82"/>
      <c r="DAA47" s="82"/>
      <c r="DAF47" s="82"/>
      <c r="DAI47" s="82"/>
      <c r="DAJ47" s="82"/>
      <c r="DAK47" s="82"/>
      <c r="DAL47" s="82"/>
      <c r="DAM47" s="82"/>
      <c r="DAN47" s="82"/>
      <c r="DAO47" s="82"/>
      <c r="DBG47" s="82"/>
      <c r="DBH47" s="82"/>
      <c r="DBI47" s="6"/>
      <c r="DBL47" s="7"/>
      <c r="DBM47" s="7"/>
      <c r="DBR47" s="82"/>
      <c r="DBT47" s="7"/>
      <c r="DBU47" s="82"/>
      <c r="DBW47" s="7"/>
      <c r="DBX47" s="82"/>
      <c r="DBY47" s="82"/>
      <c r="DBZ47" s="83"/>
      <c r="DCB47" s="82"/>
      <c r="DCC47" s="80"/>
      <c r="DCD47" s="81"/>
      <c r="DCE47" s="82"/>
      <c r="DCH47" s="82"/>
      <c r="DCI47" s="82"/>
      <c r="DCK47" s="82"/>
      <c r="DCN47" s="82"/>
      <c r="DCQ47" s="82"/>
      <c r="DCR47" s="82"/>
      <c r="DCW47" s="82"/>
      <c r="DCZ47" s="82"/>
      <c r="DDA47" s="82"/>
      <c r="DDB47" s="82"/>
      <c r="DDC47" s="82"/>
      <c r="DDD47" s="82"/>
      <c r="DDE47" s="82"/>
      <c r="DDF47" s="82"/>
      <c r="DDX47" s="82"/>
      <c r="DDY47" s="82"/>
      <c r="DDZ47" s="6"/>
      <c r="DEC47" s="7"/>
      <c r="DED47" s="7"/>
      <c r="DEI47" s="82"/>
      <c r="DEK47" s="7"/>
      <c r="DEL47" s="82"/>
      <c r="DEN47" s="7"/>
      <c r="DEO47" s="82"/>
      <c r="DEP47" s="82"/>
      <c r="DEQ47" s="83"/>
      <c r="DES47" s="82"/>
      <c r="DET47" s="80"/>
      <c r="DEU47" s="81"/>
      <c r="DEV47" s="82"/>
      <c r="DEY47" s="82"/>
      <c r="DEZ47" s="82"/>
      <c r="DFB47" s="82"/>
      <c r="DFE47" s="82"/>
      <c r="DFH47" s="82"/>
      <c r="DFI47" s="82"/>
      <c r="DFN47" s="82"/>
      <c r="DFQ47" s="82"/>
      <c r="DFR47" s="82"/>
      <c r="DFS47" s="82"/>
      <c r="DFT47" s="82"/>
      <c r="DFU47" s="82"/>
      <c r="DFV47" s="82"/>
      <c r="DFW47" s="82"/>
      <c r="DGO47" s="82"/>
      <c r="DGP47" s="82"/>
      <c r="DGQ47" s="6"/>
      <c r="DGT47" s="7"/>
      <c r="DGU47" s="7"/>
      <c r="DGZ47" s="82"/>
      <c r="DHB47" s="7"/>
      <c r="DHC47" s="82"/>
      <c r="DHE47" s="7"/>
      <c r="DHF47" s="82"/>
      <c r="DHG47" s="82"/>
      <c r="DHH47" s="83"/>
      <c r="DHJ47" s="82"/>
      <c r="DHK47" s="80"/>
      <c r="DHL47" s="81"/>
      <c r="DHM47" s="82"/>
      <c r="DHP47" s="82"/>
      <c r="DHQ47" s="82"/>
      <c r="DHS47" s="82"/>
      <c r="DHV47" s="82"/>
      <c r="DHY47" s="82"/>
      <c r="DHZ47" s="82"/>
      <c r="DIE47" s="82"/>
      <c r="DIH47" s="82"/>
      <c r="DII47" s="82"/>
      <c r="DIJ47" s="82"/>
      <c r="DIK47" s="82"/>
      <c r="DIL47" s="82"/>
      <c r="DIM47" s="82"/>
      <c r="DIN47" s="82"/>
      <c r="DJF47" s="82"/>
      <c r="DJG47" s="82"/>
      <c r="DJH47" s="6"/>
      <c r="DJK47" s="7"/>
      <c r="DJL47" s="7"/>
      <c r="DJQ47" s="82"/>
      <c r="DJS47" s="7"/>
      <c r="DJT47" s="82"/>
      <c r="DJV47" s="7"/>
      <c r="DJW47" s="82"/>
      <c r="DJX47" s="82"/>
      <c r="DJY47" s="83"/>
      <c r="DKA47" s="82"/>
      <c r="DKB47" s="80"/>
      <c r="DKC47" s="81"/>
      <c r="DKD47" s="82"/>
      <c r="DKG47" s="82"/>
      <c r="DKH47" s="82"/>
      <c r="DKJ47" s="82"/>
      <c r="DKM47" s="82"/>
      <c r="DKP47" s="82"/>
      <c r="DKQ47" s="82"/>
      <c r="DKV47" s="82"/>
      <c r="DKY47" s="82"/>
      <c r="DKZ47" s="82"/>
      <c r="DLA47" s="82"/>
      <c r="DLB47" s="82"/>
      <c r="DLC47" s="82"/>
      <c r="DLD47" s="82"/>
      <c r="DLE47" s="82"/>
      <c r="DLW47" s="82"/>
      <c r="DLX47" s="82"/>
      <c r="DLY47" s="6"/>
      <c r="DMB47" s="7"/>
      <c r="DMC47" s="7"/>
      <c r="DMH47" s="82"/>
      <c r="DMJ47" s="7"/>
      <c r="DMK47" s="82"/>
      <c r="DMM47" s="7"/>
      <c r="DMN47" s="82"/>
      <c r="DMO47" s="82"/>
      <c r="DMP47" s="83"/>
      <c r="DMR47" s="82"/>
      <c r="DMS47" s="80"/>
      <c r="DMT47" s="81"/>
      <c r="DMU47" s="82"/>
      <c r="DMX47" s="82"/>
      <c r="DMY47" s="82"/>
      <c r="DNA47" s="82"/>
      <c r="DND47" s="82"/>
      <c r="DNG47" s="82"/>
      <c r="DNH47" s="82"/>
      <c r="DNM47" s="82"/>
      <c r="DNP47" s="82"/>
      <c r="DNQ47" s="82"/>
      <c r="DNR47" s="82"/>
      <c r="DNS47" s="82"/>
      <c r="DNT47" s="82"/>
      <c r="DNU47" s="82"/>
      <c r="DNV47" s="82"/>
      <c r="DON47" s="82"/>
      <c r="DOO47" s="82"/>
      <c r="DOP47" s="6"/>
      <c r="DOS47" s="7"/>
      <c r="DOT47" s="7"/>
      <c r="DOY47" s="82"/>
      <c r="DPA47" s="7"/>
      <c r="DPB47" s="82"/>
      <c r="DPD47" s="7"/>
      <c r="DPE47" s="82"/>
      <c r="DPF47" s="82"/>
      <c r="DPG47" s="83"/>
      <c r="DPI47" s="82"/>
      <c r="DPJ47" s="80"/>
      <c r="DPK47" s="81"/>
      <c r="DPL47" s="82"/>
      <c r="DPO47" s="82"/>
      <c r="DPP47" s="82"/>
      <c r="DPR47" s="82"/>
      <c r="DPU47" s="82"/>
      <c r="DPX47" s="82"/>
      <c r="DPY47" s="82"/>
      <c r="DQD47" s="82"/>
      <c r="DQG47" s="82"/>
      <c r="DQH47" s="82"/>
      <c r="DQI47" s="82"/>
      <c r="DQJ47" s="82"/>
      <c r="DQK47" s="82"/>
      <c r="DQL47" s="82"/>
      <c r="DQM47" s="82"/>
      <c r="DRE47" s="82"/>
      <c r="DRF47" s="82"/>
      <c r="DRG47" s="6"/>
      <c r="DRJ47" s="7"/>
      <c r="DRK47" s="7"/>
      <c r="DRP47" s="82"/>
      <c r="DRR47" s="7"/>
      <c r="DRS47" s="82"/>
      <c r="DRU47" s="7"/>
      <c r="DRV47" s="82"/>
      <c r="DRW47" s="82"/>
      <c r="DRX47" s="83"/>
      <c r="DRZ47" s="82"/>
      <c r="DSA47" s="80"/>
      <c r="DSB47" s="81"/>
      <c r="DSC47" s="82"/>
      <c r="DSF47" s="82"/>
      <c r="DSG47" s="82"/>
      <c r="DSI47" s="82"/>
      <c r="DSL47" s="82"/>
      <c r="DSO47" s="82"/>
      <c r="DSP47" s="82"/>
      <c r="DSU47" s="82"/>
      <c r="DSX47" s="82"/>
      <c r="DSY47" s="82"/>
      <c r="DSZ47" s="82"/>
      <c r="DTA47" s="82"/>
      <c r="DTB47" s="82"/>
      <c r="DTC47" s="82"/>
      <c r="DTD47" s="82"/>
      <c r="DTV47" s="82"/>
      <c r="DTW47" s="82"/>
      <c r="DTX47" s="6"/>
      <c r="DUA47" s="7"/>
      <c r="DUB47" s="7"/>
      <c r="DUG47" s="82"/>
      <c r="DUI47" s="7"/>
      <c r="DUJ47" s="82"/>
      <c r="DUL47" s="7"/>
      <c r="DUM47" s="82"/>
      <c r="DUN47" s="82"/>
      <c r="DUO47" s="83"/>
      <c r="DUQ47" s="82"/>
      <c r="DUR47" s="80"/>
      <c r="DUS47" s="81"/>
      <c r="DUT47" s="82"/>
      <c r="DUW47" s="82"/>
      <c r="DUX47" s="82"/>
      <c r="DUZ47" s="82"/>
      <c r="DVC47" s="82"/>
      <c r="DVF47" s="82"/>
      <c r="DVG47" s="82"/>
      <c r="DVL47" s="82"/>
      <c r="DVO47" s="82"/>
      <c r="DVP47" s="82"/>
      <c r="DVQ47" s="82"/>
      <c r="DVR47" s="82"/>
      <c r="DVS47" s="82"/>
      <c r="DVT47" s="82"/>
      <c r="DVU47" s="82"/>
      <c r="DWM47" s="82"/>
      <c r="DWN47" s="82"/>
      <c r="DWO47" s="6"/>
      <c r="DWR47" s="7"/>
      <c r="DWS47" s="7"/>
      <c r="DWX47" s="82"/>
      <c r="DWZ47" s="7"/>
      <c r="DXA47" s="82"/>
      <c r="DXC47" s="7"/>
      <c r="DXD47" s="82"/>
      <c r="DXE47" s="82"/>
      <c r="DXF47" s="83"/>
      <c r="DXH47" s="82"/>
      <c r="DXI47" s="80"/>
      <c r="DXJ47" s="81"/>
      <c r="DXK47" s="82"/>
      <c r="DXN47" s="82"/>
      <c r="DXO47" s="82"/>
      <c r="DXQ47" s="82"/>
      <c r="DXT47" s="82"/>
      <c r="DXW47" s="82"/>
      <c r="DXX47" s="82"/>
      <c r="DYC47" s="82"/>
      <c r="DYF47" s="82"/>
      <c r="DYG47" s="82"/>
      <c r="DYH47" s="82"/>
      <c r="DYI47" s="82"/>
      <c r="DYJ47" s="82"/>
      <c r="DYK47" s="82"/>
      <c r="DYL47" s="82"/>
      <c r="DZD47" s="82"/>
      <c r="DZE47" s="82"/>
      <c r="DZF47" s="6"/>
      <c r="DZI47" s="7"/>
      <c r="DZJ47" s="7"/>
      <c r="DZO47" s="82"/>
      <c r="DZQ47" s="7"/>
      <c r="DZR47" s="82"/>
      <c r="DZT47" s="7"/>
      <c r="DZU47" s="82"/>
      <c r="DZV47" s="82"/>
      <c r="DZW47" s="83"/>
      <c r="DZY47" s="82"/>
      <c r="DZZ47" s="80"/>
      <c r="EAA47" s="81"/>
      <c r="EAB47" s="82"/>
      <c r="EAE47" s="82"/>
      <c r="EAF47" s="82"/>
      <c r="EAH47" s="82"/>
      <c r="EAK47" s="82"/>
      <c r="EAN47" s="82"/>
      <c r="EAO47" s="82"/>
      <c r="EAT47" s="82"/>
      <c r="EAW47" s="82"/>
      <c r="EAX47" s="82"/>
      <c r="EAY47" s="82"/>
      <c r="EAZ47" s="82"/>
      <c r="EBA47" s="82"/>
      <c r="EBB47" s="82"/>
      <c r="EBC47" s="82"/>
      <c r="EBU47" s="82"/>
      <c r="EBV47" s="82"/>
      <c r="EBW47" s="6"/>
      <c r="EBZ47" s="7"/>
      <c r="ECA47" s="7"/>
      <c r="ECF47" s="82"/>
      <c r="ECH47" s="7"/>
      <c r="ECI47" s="82"/>
      <c r="ECK47" s="7"/>
      <c r="ECL47" s="82"/>
      <c r="ECM47" s="82"/>
      <c r="ECN47" s="83"/>
      <c r="ECP47" s="82"/>
      <c r="ECQ47" s="80"/>
      <c r="ECR47" s="81"/>
      <c r="ECS47" s="82"/>
      <c r="ECV47" s="82"/>
      <c r="ECW47" s="82"/>
      <c r="ECY47" s="82"/>
      <c r="EDB47" s="82"/>
      <c r="EDE47" s="82"/>
      <c r="EDF47" s="82"/>
      <c r="EDK47" s="82"/>
      <c r="EDN47" s="82"/>
      <c r="EDO47" s="82"/>
      <c r="EDP47" s="82"/>
      <c r="EDQ47" s="82"/>
      <c r="EDR47" s="82"/>
      <c r="EDS47" s="82"/>
      <c r="EDT47" s="82"/>
      <c r="EEL47" s="82"/>
      <c r="EEM47" s="82"/>
      <c r="EEN47" s="6"/>
      <c r="EEQ47" s="7"/>
      <c r="EER47" s="7"/>
      <c r="EEW47" s="82"/>
      <c r="EEY47" s="7"/>
      <c r="EEZ47" s="82"/>
      <c r="EFB47" s="7"/>
      <c r="EFC47" s="82"/>
      <c r="EFD47" s="82"/>
      <c r="EFE47" s="83"/>
      <c r="EFG47" s="82"/>
      <c r="EFH47" s="80"/>
      <c r="EFI47" s="81"/>
      <c r="EFJ47" s="82"/>
      <c r="EFM47" s="82"/>
      <c r="EFN47" s="82"/>
      <c r="EFP47" s="82"/>
      <c r="EFS47" s="82"/>
      <c r="EFV47" s="82"/>
      <c r="EFW47" s="82"/>
      <c r="EGB47" s="82"/>
      <c r="EGE47" s="82"/>
      <c r="EGF47" s="82"/>
      <c r="EGG47" s="82"/>
      <c r="EGH47" s="82"/>
      <c r="EGI47" s="82"/>
      <c r="EGJ47" s="82"/>
      <c r="EGK47" s="82"/>
      <c r="EHC47" s="82"/>
      <c r="EHD47" s="82"/>
      <c r="EHE47" s="6"/>
      <c r="EHH47" s="7"/>
      <c r="EHI47" s="7"/>
      <c r="EHN47" s="82"/>
      <c r="EHP47" s="7"/>
      <c r="EHQ47" s="82"/>
      <c r="EHS47" s="7"/>
      <c r="EHT47" s="82"/>
      <c r="EHU47" s="82"/>
      <c r="EHV47" s="83"/>
      <c r="EHX47" s="82"/>
      <c r="EHY47" s="80"/>
      <c r="EHZ47" s="81"/>
      <c r="EIA47" s="82"/>
      <c r="EID47" s="82"/>
      <c r="EIE47" s="82"/>
      <c r="EIG47" s="82"/>
      <c r="EIJ47" s="82"/>
      <c r="EIM47" s="82"/>
      <c r="EIN47" s="82"/>
      <c r="EIS47" s="82"/>
      <c r="EIV47" s="82"/>
      <c r="EIW47" s="82"/>
      <c r="EIX47" s="82"/>
      <c r="EIY47" s="82"/>
      <c r="EIZ47" s="82"/>
      <c r="EJA47" s="82"/>
      <c r="EJB47" s="82"/>
      <c r="EJT47" s="82"/>
      <c r="EJU47" s="82"/>
      <c r="EJV47" s="6"/>
      <c r="EJY47" s="7"/>
      <c r="EJZ47" s="7"/>
      <c r="EKE47" s="82"/>
      <c r="EKG47" s="7"/>
      <c r="EKH47" s="82"/>
      <c r="EKJ47" s="7"/>
      <c r="EKK47" s="82"/>
      <c r="EKL47" s="82"/>
      <c r="EKM47" s="83"/>
      <c r="EKO47" s="82"/>
      <c r="EKP47" s="80"/>
      <c r="EKQ47" s="81"/>
      <c r="EKR47" s="82"/>
      <c r="EKU47" s="82"/>
      <c r="EKV47" s="82"/>
      <c r="EKX47" s="82"/>
      <c r="ELA47" s="82"/>
      <c r="ELD47" s="82"/>
      <c r="ELE47" s="82"/>
      <c r="ELJ47" s="82"/>
      <c r="ELM47" s="82"/>
      <c r="ELN47" s="82"/>
      <c r="ELO47" s="82"/>
      <c r="ELP47" s="82"/>
      <c r="ELQ47" s="82"/>
      <c r="ELR47" s="82"/>
      <c r="ELS47" s="82"/>
      <c r="EMK47" s="82"/>
      <c r="EML47" s="82"/>
      <c r="EMM47" s="6"/>
      <c r="EMP47" s="7"/>
      <c r="EMQ47" s="7"/>
      <c r="EMV47" s="82"/>
      <c r="EMX47" s="7"/>
      <c r="EMY47" s="82"/>
      <c r="ENA47" s="7"/>
      <c r="ENB47" s="82"/>
      <c r="ENC47" s="82"/>
      <c r="END47" s="83"/>
      <c r="ENF47" s="82"/>
      <c r="ENG47" s="80"/>
      <c r="ENH47" s="81"/>
      <c r="ENI47" s="82"/>
      <c r="ENL47" s="82"/>
      <c r="ENM47" s="82"/>
      <c r="ENO47" s="82"/>
      <c r="ENR47" s="82"/>
      <c r="ENU47" s="82"/>
      <c r="ENV47" s="82"/>
      <c r="EOA47" s="82"/>
      <c r="EOD47" s="82"/>
      <c r="EOE47" s="82"/>
      <c r="EOF47" s="82"/>
      <c r="EOG47" s="82"/>
      <c r="EOH47" s="82"/>
      <c r="EOI47" s="82"/>
      <c r="EOJ47" s="82"/>
      <c r="EPB47" s="82"/>
      <c r="EPC47" s="82"/>
      <c r="EPD47" s="6"/>
      <c r="EPG47" s="7"/>
      <c r="EPH47" s="7"/>
      <c r="EPM47" s="82"/>
      <c r="EPO47" s="7"/>
      <c r="EPP47" s="82"/>
      <c r="EPR47" s="7"/>
      <c r="EPS47" s="82"/>
      <c r="EPT47" s="82"/>
      <c r="EPU47" s="83"/>
      <c r="EPW47" s="82"/>
      <c r="EPX47" s="80"/>
      <c r="EPY47" s="81"/>
      <c r="EPZ47" s="82"/>
      <c r="EQC47" s="82"/>
      <c r="EQD47" s="82"/>
      <c r="EQF47" s="82"/>
      <c r="EQI47" s="82"/>
      <c r="EQL47" s="82"/>
      <c r="EQM47" s="82"/>
      <c r="EQR47" s="82"/>
      <c r="EQU47" s="82"/>
      <c r="EQV47" s="82"/>
      <c r="EQW47" s="82"/>
      <c r="EQX47" s="82"/>
      <c r="EQY47" s="82"/>
      <c r="EQZ47" s="82"/>
      <c r="ERA47" s="82"/>
      <c r="ERS47" s="82"/>
      <c r="ERT47" s="82"/>
      <c r="ERU47" s="6"/>
      <c r="ERX47" s="7"/>
      <c r="ERY47" s="7"/>
      <c r="ESD47" s="82"/>
      <c r="ESF47" s="7"/>
      <c r="ESG47" s="82"/>
      <c r="ESI47" s="7"/>
      <c r="ESJ47" s="82"/>
      <c r="ESK47" s="82"/>
      <c r="ESL47" s="83"/>
      <c r="ESN47" s="82"/>
      <c r="ESO47" s="80"/>
      <c r="ESP47" s="81"/>
      <c r="ESQ47" s="82"/>
      <c r="EST47" s="82"/>
      <c r="ESU47" s="82"/>
      <c r="ESW47" s="82"/>
      <c r="ESZ47" s="82"/>
      <c r="ETC47" s="82"/>
      <c r="ETD47" s="82"/>
      <c r="ETI47" s="82"/>
      <c r="ETL47" s="82"/>
      <c r="ETM47" s="82"/>
      <c r="ETN47" s="82"/>
      <c r="ETO47" s="82"/>
      <c r="ETP47" s="82"/>
      <c r="ETQ47" s="82"/>
      <c r="ETR47" s="82"/>
      <c r="EUJ47" s="82"/>
      <c r="EUK47" s="82"/>
      <c r="EUL47" s="6"/>
      <c r="EUO47" s="7"/>
      <c r="EUP47" s="7"/>
      <c r="EUU47" s="82"/>
      <c r="EUW47" s="7"/>
      <c r="EUX47" s="82"/>
      <c r="EUZ47" s="7"/>
      <c r="EVA47" s="82"/>
      <c r="EVB47" s="82"/>
      <c r="EVC47" s="83"/>
      <c r="EVE47" s="82"/>
      <c r="EVF47" s="80"/>
      <c r="EVG47" s="81"/>
      <c r="EVH47" s="82"/>
      <c r="EVK47" s="82"/>
      <c r="EVL47" s="82"/>
      <c r="EVN47" s="82"/>
      <c r="EVQ47" s="82"/>
      <c r="EVT47" s="82"/>
      <c r="EVU47" s="82"/>
      <c r="EVZ47" s="82"/>
      <c r="EWC47" s="82"/>
      <c r="EWD47" s="82"/>
      <c r="EWE47" s="82"/>
      <c r="EWF47" s="82"/>
      <c r="EWG47" s="82"/>
      <c r="EWH47" s="82"/>
      <c r="EWI47" s="82"/>
      <c r="EXA47" s="82"/>
      <c r="EXB47" s="82"/>
      <c r="EXC47" s="6"/>
      <c r="EXF47" s="7"/>
      <c r="EXG47" s="7"/>
      <c r="EXL47" s="82"/>
      <c r="EXN47" s="7"/>
      <c r="EXO47" s="82"/>
      <c r="EXQ47" s="7"/>
      <c r="EXR47" s="82"/>
      <c r="EXS47" s="82"/>
      <c r="EXT47" s="83"/>
      <c r="EXV47" s="82"/>
      <c r="EXW47" s="80"/>
      <c r="EXX47" s="81"/>
      <c r="EXY47" s="82"/>
      <c r="EYB47" s="82"/>
      <c r="EYC47" s="82"/>
      <c r="EYE47" s="82"/>
      <c r="EYH47" s="82"/>
      <c r="EYK47" s="82"/>
      <c r="EYL47" s="82"/>
      <c r="EYQ47" s="82"/>
      <c r="EYT47" s="82"/>
      <c r="EYU47" s="82"/>
      <c r="EYV47" s="82"/>
      <c r="EYW47" s="82"/>
      <c r="EYX47" s="82"/>
      <c r="EYY47" s="82"/>
      <c r="EYZ47" s="82"/>
      <c r="EZR47" s="82"/>
      <c r="EZS47" s="82"/>
      <c r="EZT47" s="6"/>
      <c r="EZW47" s="7"/>
      <c r="EZX47" s="7"/>
      <c r="FAC47" s="82"/>
      <c r="FAE47" s="7"/>
      <c r="FAF47" s="82"/>
      <c r="FAH47" s="7"/>
      <c r="FAI47" s="82"/>
      <c r="FAJ47" s="82"/>
      <c r="FAK47" s="83"/>
      <c r="FAM47" s="82"/>
      <c r="FAN47" s="80"/>
      <c r="FAO47" s="81"/>
      <c r="FAP47" s="82"/>
      <c r="FAS47" s="82"/>
      <c r="FAT47" s="82"/>
      <c r="FAV47" s="82"/>
      <c r="FAY47" s="82"/>
      <c r="FBB47" s="82"/>
      <c r="FBC47" s="82"/>
      <c r="FBH47" s="82"/>
      <c r="FBK47" s="82"/>
      <c r="FBL47" s="82"/>
      <c r="FBM47" s="82"/>
      <c r="FBN47" s="82"/>
      <c r="FBO47" s="82"/>
      <c r="FBP47" s="82"/>
      <c r="FBQ47" s="82"/>
      <c r="FCI47" s="82"/>
      <c r="FCJ47" s="82"/>
      <c r="FCK47" s="6"/>
      <c r="FCN47" s="7"/>
      <c r="FCO47" s="7"/>
      <c r="FCT47" s="82"/>
      <c r="FCV47" s="7"/>
      <c r="FCW47" s="82"/>
      <c r="FCY47" s="7"/>
      <c r="FCZ47" s="82"/>
      <c r="FDA47" s="82"/>
      <c r="FDB47" s="83"/>
      <c r="FDD47" s="82"/>
      <c r="FDE47" s="80"/>
      <c r="FDF47" s="81"/>
      <c r="FDG47" s="82"/>
      <c r="FDJ47" s="82"/>
      <c r="FDK47" s="82"/>
      <c r="FDM47" s="82"/>
      <c r="FDP47" s="82"/>
      <c r="FDS47" s="82"/>
      <c r="FDT47" s="82"/>
      <c r="FDY47" s="82"/>
      <c r="FEB47" s="82"/>
      <c r="FEC47" s="82"/>
      <c r="FED47" s="82"/>
      <c r="FEE47" s="82"/>
      <c r="FEF47" s="82"/>
      <c r="FEG47" s="82"/>
      <c r="FEH47" s="82"/>
      <c r="FEZ47" s="82"/>
      <c r="FFA47" s="82"/>
      <c r="FFB47" s="6"/>
      <c r="FFE47" s="7"/>
      <c r="FFF47" s="7"/>
      <c r="FFK47" s="82"/>
      <c r="FFM47" s="7"/>
      <c r="FFN47" s="82"/>
      <c r="FFP47" s="7"/>
      <c r="FFQ47" s="82"/>
      <c r="FFR47" s="82"/>
      <c r="FFS47" s="83"/>
      <c r="FFU47" s="82"/>
      <c r="FFV47" s="80"/>
      <c r="FFW47" s="81"/>
      <c r="FFX47" s="82"/>
      <c r="FGA47" s="82"/>
      <c r="FGB47" s="82"/>
      <c r="FGD47" s="82"/>
      <c r="FGG47" s="82"/>
      <c r="FGJ47" s="82"/>
      <c r="FGK47" s="82"/>
      <c r="FGP47" s="82"/>
      <c r="FGS47" s="82"/>
      <c r="FGT47" s="82"/>
      <c r="FGU47" s="82"/>
      <c r="FGV47" s="82"/>
      <c r="FGW47" s="82"/>
      <c r="FGX47" s="82"/>
      <c r="FGY47" s="82"/>
      <c r="FHQ47" s="82"/>
      <c r="FHR47" s="82"/>
      <c r="FHS47" s="6"/>
      <c r="FHV47" s="7"/>
      <c r="FHW47" s="7"/>
      <c r="FIB47" s="82"/>
      <c r="FID47" s="7"/>
      <c r="FIE47" s="82"/>
      <c r="FIG47" s="7"/>
      <c r="FIH47" s="82"/>
      <c r="FII47" s="82"/>
      <c r="FIJ47" s="83"/>
      <c r="FIL47" s="82"/>
      <c r="FIM47" s="80"/>
      <c r="FIN47" s="81"/>
      <c r="FIO47" s="82"/>
      <c r="FIR47" s="82"/>
      <c r="FIS47" s="82"/>
      <c r="FIU47" s="82"/>
      <c r="FIX47" s="82"/>
      <c r="FJA47" s="82"/>
      <c r="FJB47" s="82"/>
      <c r="FJG47" s="82"/>
      <c r="FJJ47" s="82"/>
      <c r="FJK47" s="82"/>
      <c r="FJL47" s="82"/>
      <c r="FJM47" s="82"/>
      <c r="FJN47" s="82"/>
      <c r="FJO47" s="82"/>
      <c r="FJP47" s="82"/>
      <c r="FKH47" s="82"/>
      <c r="FKI47" s="82"/>
      <c r="FKJ47" s="6"/>
      <c r="FKM47" s="7"/>
      <c r="FKN47" s="7"/>
      <c r="FKS47" s="82"/>
      <c r="FKU47" s="7"/>
      <c r="FKV47" s="82"/>
      <c r="FKX47" s="7"/>
      <c r="FKY47" s="82"/>
      <c r="FKZ47" s="82"/>
      <c r="FLA47" s="83"/>
      <c r="FLC47" s="82"/>
      <c r="FLD47" s="80"/>
      <c r="FLE47" s="81"/>
      <c r="FLF47" s="82"/>
      <c r="FLI47" s="82"/>
      <c r="FLJ47" s="82"/>
      <c r="FLL47" s="82"/>
      <c r="FLO47" s="82"/>
      <c r="FLR47" s="82"/>
      <c r="FLS47" s="82"/>
      <c r="FLX47" s="82"/>
      <c r="FMA47" s="82"/>
      <c r="FMB47" s="82"/>
      <c r="FMC47" s="82"/>
      <c r="FMD47" s="82"/>
      <c r="FME47" s="82"/>
      <c r="FMF47" s="82"/>
      <c r="FMG47" s="82"/>
      <c r="FMY47" s="82"/>
      <c r="FMZ47" s="82"/>
      <c r="FNA47" s="6"/>
      <c r="FND47" s="7"/>
      <c r="FNE47" s="7"/>
      <c r="FNJ47" s="82"/>
      <c r="FNL47" s="7"/>
      <c r="FNM47" s="82"/>
      <c r="FNO47" s="7"/>
      <c r="FNP47" s="82"/>
      <c r="FNQ47" s="82"/>
      <c r="FNR47" s="83"/>
      <c r="FNT47" s="82"/>
      <c r="FNU47" s="80"/>
      <c r="FNV47" s="81"/>
      <c r="FNW47" s="82"/>
      <c r="FNZ47" s="82"/>
      <c r="FOA47" s="82"/>
      <c r="FOC47" s="82"/>
      <c r="FOF47" s="82"/>
      <c r="FOI47" s="82"/>
      <c r="FOJ47" s="82"/>
      <c r="FOO47" s="82"/>
      <c r="FOR47" s="82"/>
      <c r="FOS47" s="82"/>
      <c r="FOT47" s="82"/>
      <c r="FOU47" s="82"/>
      <c r="FOV47" s="82"/>
      <c r="FOW47" s="82"/>
      <c r="FOX47" s="82"/>
      <c r="FPP47" s="82"/>
      <c r="FPQ47" s="82"/>
      <c r="FPR47" s="6"/>
      <c r="FPU47" s="7"/>
      <c r="FPV47" s="7"/>
      <c r="FQA47" s="82"/>
      <c r="FQC47" s="7"/>
      <c r="FQD47" s="82"/>
      <c r="FQF47" s="7"/>
      <c r="FQG47" s="82"/>
      <c r="FQH47" s="82"/>
      <c r="FQI47" s="83"/>
      <c r="FQK47" s="82"/>
      <c r="FQL47" s="80"/>
      <c r="FQM47" s="81"/>
      <c r="FQN47" s="82"/>
      <c r="FQQ47" s="82"/>
      <c r="FQR47" s="82"/>
      <c r="FQT47" s="82"/>
      <c r="FQW47" s="82"/>
      <c r="FQZ47" s="82"/>
      <c r="FRA47" s="82"/>
      <c r="FRF47" s="82"/>
      <c r="FRI47" s="82"/>
      <c r="FRJ47" s="82"/>
      <c r="FRK47" s="82"/>
      <c r="FRL47" s="82"/>
      <c r="FRM47" s="82"/>
      <c r="FRN47" s="82"/>
      <c r="FRO47" s="82"/>
      <c r="FSG47" s="82"/>
      <c r="FSH47" s="82"/>
      <c r="FSI47" s="6"/>
      <c r="FSL47" s="7"/>
      <c r="FSM47" s="7"/>
      <c r="FSR47" s="82"/>
      <c r="FST47" s="7"/>
      <c r="FSU47" s="82"/>
      <c r="FSW47" s="7"/>
      <c r="FSX47" s="82"/>
      <c r="FSY47" s="82"/>
      <c r="FSZ47" s="83"/>
      <c r="FTB47" s="82"/>
      <c r="FTC47" s="80"/>
      <c r="FTD47" s="81"/>
      <c r="FTE47" s="82"/>
      <c r="FTH47" s="82"/>
      <c r="FTI47" s="82"/>
      <c r="FTK47" s="82"/>
      <c r="FTN47" s="82"/>
      <c r="FTQ47" s="82"/>
      <c r="FTR47" s="82"/>
      <c r="FTW47" s="82"/>
      <c r="FTZ47" s="82"/>
      <c r="FUA47" s="82"/>
      <c r="FUB47" s="82"/>
      <c r="FUC47" s="82"/>
      <c r="FUD47" s="82"/>
      <c r="FUE47" s="82"/>
      <c r="FUF47" s="82"/>
      <c r="FUX47" s="82"/>
      <c r="FUY47" s="82"/>
      <c r="FUZ47" s="6"/>
      <c r="FVC47" s="7"/>
      <c r="FVD47" s="7"/>
      <c r="FVI47" s="82"/>
      <c r="FVK47" s="7"/>
      <c r="FVL47" s="82"/>
      <c r="FVN47" s="7"/>
      <c r="FVO47" s="82"/>
      <c r="FVP47" s="82"/>
      <c r="FVQ47" s="83"/>
      <c r="FVS47" s="82"/>
      <c r="FVT47" s="80"/>
      <c r="FVU47" s="81"/>
      <c r="FVV47" s="82"/>
      <c r="FVY47" s="82"/>
      <c r="FVZ47" s="82"/>
      <c r="FWB47" s="82"/>
      <c r="FWE47" s="82"/>
      <c r="FWH47" s="82"/>
      <c r="FWI47" s="82"/>
      <c r="FWN47" s="82"/>
      <c r="FWQ47" s="82"/>
      <c r="FWR47" s="82"/>
      <c r="FWS47" s="82"/>
      <c r="FWT47" s="82"/>
      <c r="FWU47" s="82"/>
      <c r="FWV47" s="82"/>
      <c r="FWW47" s="82"/>
      <c r="FXO47" s="82"/>
      <c r="FXP47" s="82"/>
      <c r="FXQ47" s="6"/>
      <c r="FXT47" s="7"/>
      <c r="FXU47" s="7"/>
      <c r="FXZ47" s="82"/>
      <c r="FYB47" s="7"/>
      <c r="FYC47" s="82"/>
      <c r="FYE47" s="7"/>
      <c r="FYF47" s="82"/>
      <c r="FYG47" s="82"/>
      <c r="FYH47" s="83"/>
      <c r="FYJ47" s="82"/>
      <c r="FYK47" s="80"/>
      <c r="FYL47" s="81"/>
      <c r="FYM47" s="82"/>
      <c r="FYP47" s="82"/>
      <c r="FYQ47" s="82"/>
      <c r="FYS47" s="82"/>
      <c r="FYV47" s="82"/>
      <c r="FYY47" s="82"/>
      <c r="FYZ47" s="82"/>
      <c r="FZE47" s="82"/>
      <c r="FZH47" s="82"/>
      <c r="FZI47" s="82"/>
      <c r="FZJ47" s="82"/>
      <c r="FZK47" s="82"/>
      <c r="FZL47" s="82"/>
      <c r="FZM47" s="82"/>
      <c r="FZN47" s="82"/>
      <c r="GAF47" s="82"/>
      <c r="GAG47" s="82"/>
      <c r="GAH47" s="6"/>
      <c r="GAK47" s="7"/>
      <c r="GAL47" s="7"/>
      <c r="GAQ47" s="82"/>
      <c r="GAS47" s="7"/>
      <c r="GAT47" s="82"/>
      <c r="GAV47" s="7"/>
      <c r="GAW47" s="82"/>
      <c r="GAX47" s="82"/>
      <c r="GAY47" s="83"/>
      <c r="GBA47" s="82"/>
      <c r="GBB47" s="80"/>
      <c r="GBC47" s="81"/>
      <c r="GBD47" s="82"/>
      <c r="GBG47" s="82"/>
      <c r="GBH47" s="82"/>
      <c r="GBJ47" s="82"/>
      <c r="GBM47" s="82"/>
      <c r="GBP47" s="82"/>
      <c r="GBQ47" s="82"/>
      <c r="GBV47" s="82"/>
      <c r="GBY47" s="82"/>
      <c r="GBZ47" s="82"/>
      <c r="GCA47" s="82"/>
      <c r="GCB47" s="82"/>
      <c r="GCC47" s="82"/>
      <c r="GCD47" s="82"/>
      <c r="GCE47" s="82"/>
      <c r="GCW47" s="82"/>
      <c r="GCX47" s="82"/>
      <c r="GCY47" s="6"/>
      <c r="GDB47" s="7"/>
      <c r="GDC47" s="7"/>
      <c r="GDH47" s="82"/>
      <c r="GDJ47" s="7"/>
      <c r="GDK47" s="82"/>
      <c r="GDM47" s="7"/>
      <c r="GDN47" s="82"/>
      <c r="GDO47" s="82"/>
      <c r="GDP47" s="83"/>
      <c r="GDR47" s="82"/>
      <c r="GDS47" s="80"/>
      <c r="GDT47" s="81"/>
      <c r="GDU47" s="82"/>
      <c r="GDX47" s="82"/>
      <c r="GDY47" s="82"/>
      <c r="GEA47" s="82"/>
      <c r="GED47" s="82"/>
      <c r="GEG47" s="82"/>
      <c r="GEH47" s="82"/>
      <c r="GEM47" s="82"/>
      <c r="GEP47" s="82"/>
      <c r="GEQ47" s="82"/>
      <c r="GER47" s="82"/>
      <c r="GES47" s="82"/>
      <c r="GET47" s="82"/>
      <c r="GEU47" s="82"/>
      <c r="GEV47" s="82"/>
      <c r="GFN47" s="82"/>
      <c r="GFO47" s="82"/>
      <c r="GFP47" s="6"/>
      <c r="GFS47" s="7"/>
      <c r="GFT47" s="7"/>
      <c r="GFY47" s="82"/>
      <c r="GGA47" s="7"/>
      <c r="GGB47" s="82"/>
      <c r="GGD47" s="7"/>
      <c r="GGE47" s="82"/>
      <c r="GGF47" s="82"/>
      <c r="GGG47" s="83"/>
      <c r="GGI47" s="82"/>
      <c r="GGJ47" s="80"/>
      <c r="GGK47" s="81"/>
      <c r="GGL47" s="82"/>
      <c r="GGO47" s="82"/>
      <c r="GGP47" s="82"/>
      <c r="GGR47" s="82"/>
      <c r="GGU47" s="82"/>
      <c r="GGX47" s="82"/>
      <c r="GGY47" s="82"/>
      <c r="GHD47" s="82"/>
      <c r="GHG47" s="82"/>
      <c r="GHH47" s="82"/>
      <c r="GHI47" s="82"/>
      <c r="GHJ47" s="82"/>
      <c r="GHK47" s="82"/>
      <c r="GHL47" s="82"/>
      <c r="GHM47" s="82"/>
      <c r="GIE47" s="82"/>
      <c r="GIF47" s="82"/>
      <c r="GIG47" s="6"/>
      <c r="GIJ47" s="7"/>
      <c r="GIK47" s="7"/>
      <c r="GIP47" s="82"/>
      <c r="GIR47" s="7"/>
      <c r="GIS47" s="82"/>
      <c r="GIU47" s="7"/>
      <c r="GIV47" s="82"/>
      <c r="GIW47" s="82"/>
      <c r="GIX47" s="83"/>
      <c r="GIZ47" s="82"/>
      <c r="GJA47" s="80"/>
      <c r="GJB47" s="81"/>
      <c r="GJC47" s="82"/>
      <c r="GJF47" s="82"/>
      <c r="GJG47" s="82"/>
      <c r="GJI47" s="82"/>
      <c r="GJL47" s="82"/>
      <c r="GJO47" s="82"/>
      <c r="GJP47" s="82"/>
      <c r="GJU47" s="82"/>
      <c r="GJX47" s="82"/>
      <c r="GJY47" s="82"/>
      <c r="GJZ47" s="82"/>
      <c r="GKA47" s="82"/>
      <c r="GKB47" s="82"/>
      <c r="GKC47" s="82"/>
      <c r="GKD47" s="82"/>
      <c r="GKV47" s="82"/>
      <c r="GKW47" s="82"/>
      <c r="GKX47" s="6"/>
      <c r="GLA47" s="7"/>
      <c r="GLB47" s="7"/>
      <c r="GLG47" s="82"/>
      <c r="GLI47" s="7"/>
      <c r="GLJ47" s="82"/>
      <c r="GLL47" s="7"/>
      <c r="GLM47" s="82"/>
      <c r="GLN47" s="82"/>
      <c r="GLO47" s="83"/>
      <c r="GLQ47" s="82"/>
      <c r="GLR47" s="80"/>
      <c r="GLS47" s="81"/>
      <c r="GLT47" s="82"/>
      <c r="GLW47" s="82"/>
      <c r="GLX47" s="82"/>
      <c r="GLZ47" s="82"/>
      <c r="GMC47" s="82"/>
      <c r="GMF47" s="82"/>
      <c r="GMG47" s="82"/>
      <c r="GML47" s="82"/>
      <c r="GMO47" s="82"/>
      <c r="GMP47" s="82"/>
      <c r="GMQ47" s="82"/>
      <c r="GMR47" s="82"/>
      <c r="GMS47" s="82"/>
      <c r="GMT47" s="82"/>
      <c r="GMU47" s="82"/>
      <c r="GNM47" s="82"/>
      <c r="GNN47" s="82"/>
      <c r="GNO47" s="6"/>
      <c r="GNR47" s="7"/>
      <c r="GNS47" s="7"/>
      <c r="GNX47" s="82"/>
      <c r="GNZ47" s="7"/>
      <c r="GOA47" s="82"/>
      <c r="GOC47" s="7"/>
      <c r="GOD47" s="82"/>
      <c r="GOE47" s="82"/>
      <c r="GOF47" s="83"/>
      <c r="GOH47" s="82"/>
      <c r="GOI47" s="80"/>
      <c r="GOJ47" s="81"/>
      <c r="GOK47" s="82"/>
      <c r="GON47" s="82"/>
      <c r="GOO47" s="82"/>
      <c r="GOQ47" s="82"/>
      <c r="GOT47" s="82"/>
      <c r="GOW47" s="82"/>
      <c r="GOX47" s="82"/>
      <c r="GPC47" s="82"/>
      <c r="GPF47" s="82"/>
      <c r="GPG47" s="82"/>
      <c r="GPH47" s="82"/>
      <c r="GPI47" s="82"/>
      <c r="GPJ47" s="82"/>
      <c r="GPK47" s="82"/>
      <c r="GPL47" s="82"/>
      <c r="GQD47" s="82"/>
      <c r="GQE47" s="82"/>
      <c r="GQF47" s="6"/>
      <c r="GQI47" s="7"/>
      <c r="GQJ47" s="7"/>
      <c r="GQO47" s="82"/>
      <c r="GQQ47" s="7"/>
      <c r="GQR47" s="82"/>
      <c r="GQT47" s="7"/>
      <c r="GQU47" s="82"/>
      <c r="GQV47" s="82"/>
      <c r="GQW47" s="83"/>
      <c r="GQY47" s="82"/>
      <c r="GQZ47" s="80"/>
      <c r="GRA47" s="81"/>
      <c r="GRB47" s="82"/>
      <c r="GRE47" s="82"/>
      <c r="GRF47" s="82"/>
      <c r="GRH47" s="82"/>
      <c r="GRK47" s="82"/>
      <c r="GRN47" s="82"/>
      <c r="GRO47" s="82"/>
      <c r="GRT47" s="82"/>
      <c r="GRW47" s="82"/>
      <c r="GRX47" s="82"/>
      <c r="GRY47" s="82"/>
      <c r="GRZ47" s="82"/>
      <c r="GSA47" s="82"/>
      <c r="GSB47" s="82"/>
      <c r="GSC47" s="82"/>
      <c r="GSU47" s="82"/>
      <c r="GSV47" s="82"/>
      <c r="GSW47" s="6"/>
      <c r="GSZ47" s="7"/>
      <c r="GTA47" s="7"/>
      <c r="GTF47" s="82"/>
      <c r="GTH47" s="7"/>
      <c r="GTI47" s="82"/>
      <c r="GTK47" s="7"/>
      <c r="GTL47" s="82"/>
      <c r="GTM47" s="82"/>
      <c r="GTN47" s="83"/>
      <c r="GTP47" s="82"/>
      <c r="GTQ47" s="80"/>
      <c r="GTR47" s="81"/>
      <c r="GTS47" s="82"/>
      <c r="GTV47" s="82"/>
      <c r="GTW47" s="82"/>
      <c r="GTY47" s="82"/>
      <c r="GUB47" s="82"/>
      <c r="GUE47" s="82"/>
      <c r="GUF47" s="82"/>
      <c r="GUK47" s="82"/>
      <c r="GUN47" s="82"/>
      <c r="GUO47" s="82"/>
      <c r="GUP47" s="82"/>
      <c r="GUQ47" s="82"/>
      <c r="GUR47" s="82"/>
      <c r="GUS47" s="82"/>
      <c r="GUT47" s="82"/>
      <c r="GVL47" s="82"/>
      <c r="GVM47" s="82"/>
      <c r="GVN47" s="6"/>
      <c r="GVQ47" s="7"/>
      <c r="GVR47" s="7"/>
      <c r="GVW47" s="82"/>
      <c r="GVY47" s="7"/>
      <c r="GVZ47" s="82"/>
      <c r="GWB47" s="7"/>
      <c r="GWC47" s="82"/>
      <c r="GWD47" s="82"/>
      <c r="GWE47" s="83"/>
      <c r="GWG47" s="82"/>
      <c r="GWH47" s="80"/>
      <c r="GWI47" s="81"/>
      <c r="GWJ47" s="82"/>
      <c r="GWM47" s="82"/>
      <c r="GWN47" s="82"/>
      <c r="GWP47" s="82"/>
      <c r="GWS47" s="82"/>
      <c r="GWV47" s="82"/>
      <c r="GWW47" s="82"/>
      <c r="GXB47" s="82"/>
      <c r="GXE47" s="82"/>
      <c r="GXF47" s="82"/>
      <c r="GXG47" s="82"/>
      <c r="GXH47" s="82"/>
      <c r="GXI47" s="82"/>
      <c r="GXJ47" s="82"/>
      <c r="GXK47" s="82"/>
      <c r="GYC47" s="82"/>
      <c r="GYD47" s="82"/>
      <c r="GYE47" s="6"/>
      <c r="GYH47" s="7"/>
      <c r="GYI47" s="7"/>
      <c r="GYN47" s="82"/>
      <c r="GYP47" s="7"/>
      <c r="GYQ47" s="82"/>
      <c r="GYS47" s="7"/>
      <c r="GYT47" s="82"/>
      <c r="GYU47" s="82"/>
      <c r="GYV47" s="83"/>
      <c r="GYX47" s="82"/>
      <c r="GYY47" s="80"/>
      <c r="GYZ47" s="81"/>
      <c r="GZA47" s="82"/>
      <c r="GZD47" s="82"/>
      <c r="GZE47" s="82"/>
      <c r="GZG47" s="82"/>
      <c r="GZJ47" s="82"/>
      <c r="GZM47" s="82"/>
      <c r="GZN47" s="82"/>
      <c r="GZS47" s="82"/>
      <c r="GZV47" s="82"/>
      <c r="GZW47" s="82"/>
      <c r="GZX47" s="82"/>
      <c r="GZY47" s="82"/>
      <c r="GZZ47" s="82"/>
      <c r="HAA47" s="82"/>
      <c r="HAB47" s="82"/>
      <c r="HAT47" s="82"/>
      <c r="HAU47" s="82"/>
      <c r="HAV47" s="6"/>
      <c r="HAY47" s="7"/>
      <c r="HAZ47" s="7"/>
      <c r="HBE47" s="82"/>
      <c r="HBG47" s="7"/>
      <c r="HBH47" s="82"/>
      <c r="HBJ47" s="7"/>
      <c r="HBK47" s="82"/>
      <c r="HBL47" s="82"/>
      <c r="HBM47" s="83"/>
      <c r="HBO47" s="82"/>
      <c r="HBP47" s="80"/>
      <c r="HBQ47" s="81"/>
      <c r="HBR47" s="82"/>
      <c r="HBU47" s="82"/>
      <c r="HBV47" s="82"/>
      <c r="HBX47" s="82"/>
      <c r="HCA47" s="82"/>
      <c r="HCD47" s="82"/>
      <c r="HCE47" s="82"/>
      <c r="HCJ47" s="82"/>
      <c r="HCM47" s="82"/>
      <c r="HCN47" s="82"/>
      <c r="HCO47" s="82"/>
      <c r="HCP47" s="82"/>
      <c r="HCQ47" s="82"/>
      <c r="HCR47" s="82"/>
      <c r="HCS47" s="82"/>
      <c r="HDK47" s="82"/>
      <c r="HDL47" s="82"/>
      <c r="HDM47" s="6"/>
      <c r="HDP47" s="7"/>
      <c r="HDQ47" s="7"/>
      <c r="HDV47" s="82"/>
      <c r="HDX47" s="7"/>
      <c r="HDY47" s="82"/>
      <c r="HEA47" s="7"/>
      <c r="HEB47" s="82"/>
      <c r="HEC47" s="82"/>
      <c r="HED47" s="83"/>
      <c r="HEF47" s="82"/>
      <c r="HEG47" s="80"/>
      <c r="HEH47" s="81"/>
      <c r="HEI47" s="82"/>
      <c r="HEL47" s="82"/>
      <c r="HEM47" s="82"/>
      <c r="HEO47" s="82"/>
      <c r="HER47" s="82"/>
      <c r="HEU47" s="82"/>
      <c r="HEV47" s="82"/>
      <c r="HFA47" s="82"/>
      <c r="HFD47" s="82"/>
      <c r="HFE47" s="82"/>
      <c r="HFF47" s="82"/>
      <c r="HFG47" s="82"/>
      <c r="HFH47" s="82"/>
      <c r="HFI47" s="82"/>
      <c r="HFJ47" s="82"/>
      <c r="HGB47" s="82"/>
      <c r="HGC47" s="82"/>
      <c r="HGD47" s="6"/>
      <c r="HGG47" s="7"/>
      <c r="HGH47" s="7"/>
      <c r="HGM47" s="82"/>
      <c r="HGO47" s="7"/>
      <c r="HGP47" s="82"/>
      <c r="HGR47" s="7"/>
      <c r="HGS47" s="82"/>
      <c r="HGT47" s="82"/>
      <c r="HGU47" s="83"/>
      <c r="HGW47" s="82"/>
      <c r="HGX47" s="80"/>
      <c r="HGY47" s="81"/>
      <c r="HGZ47" s="82"/>
      <c r="HHC47" s="82"/>
      <c r="HHD47" s="82"/>
      <c r="HHF47" s="82"/>
      <c r="HHI47" s="82"/>
      <c r="HHL47" s="82"/>
      <c r="HHM47" s="82"/>
      <c r="HHR47" s="82"/>
      <c r="HHU47" s="82"/>
      <c r="HHV47" s="82"/>
      <c r="HHW47" s="82"/>
      <c r="HHX47" s="82"/>
      <c r="HHY47" s="82"/>
      <c r="HHZ47" s="82"/>
      <c r="HIA47" s="82"/>
      <c r="HIS47" s="82"/>
      <c r="HIT47" s="82"/>
      <c r="HIU47" s="6"/>
      <c r="HIX47" s="7"/>
      <c r="HIY47" s="7"/>
      <c r="HJD47" s="82"/>
      <c r="HJF47" s="7"/>
      <c r="HJG47" s="82"/>
      <c r="HJI47" s="7"/>
      <c r="HJJ47" s="82"/>
      <c r="HJK47" s="82"/>
      <c r="HJL47" s="83"/>
      <c r="HJN47" s="82"/>
      <c r="HJO47" s="80"/>
      <c r="HJP47" s="81"/>
      <c r="HJQ47" s="82"/>
      <c r="HJT47" s="82"/>
      <c r="HJU47" s="82"/>
      <c r="HJW47" s="82"/>
      <c r="HJZ47" s="82"/>
      <c r="HKC47" s="82"/>
      <c r="HKD47" s="82"/>
      <c r="HKI47" s="82"/>
      <c r="HKL47" s="82"/>
      <c r="HKM47" s="82"/>
      <c r="HKN47" s="82"/>
      <c r="HKO47" s="82"/>
      <c r="HKP47" s="82"/>
      <c r="HKQ47" s="82"/>
      <c r="HKR47" s="82"/>
      <c r="HLJ47" s="82"/>
      <c r="HLK47" s="82"/>
      <c r="HLL47" s="6"/>
      <c r="HLO47" s="7"/>
      <c r="HLP47" s="7"/>
      <c r="HLU47" s="82"/>
      <c r="HLW47" s="7"/>
      <c r="HLX47" s="82"/>
      <c r="HLZ47" s="7"/>
      <c r="HMA47" s="82"/>
      <c r="HMB47" s="82"/>
      <c r="HMC47" s="83"/>
      <c r="HME47" s="82"/>
      <c r="HMF47" s="80"/>
      <c r="HMG47" s="81"/>
      <c r="HMH47" s="82"/>
      <c r="HMK47" s="82"/>
      <c r="HML47" s="82"/>
      <c r="HMN47" s="82"/>
      <c r="HMQ47" s="82"/>
      <c r="HMT47" s="82"/>
      <c r="HMU47" s="82"/>
      <c r="HMZ47" s="82"/>
      <c r="HNC47" s="82"/>
      <c r="HND47" s="82"/>
      <c r="HNE47" s="82"/>
      <c r="HNF47" s="82"/>
      <c r="HNG47" s="82"/>
      <c r="HNH47" s="82"/>
      <c r="HNI47" s="82"/>
      <c r="HOA47" s="82"/>
      <c r="HOB47" s="82"/>
      <c r="HOC47" s="6"/>
      <c r="HOF47" s="7"/>
      <c r="HOG47" s="7"/>
      <c r="HOL47" s="82"/>
      <c r="HON47" s="7"/>
      <c r="HOO47" s="82"/>
      <c r="HOQ47" s="7"/>
      <c r="HOR47" s="82"/>
      <c r="HOS47" s="82"/>
      <c r="HOT47" s="83"/>
      <c r="HOV47" s="82"/>
      <c r="HOW47" s="80"/>
      <c r="HOX47" s="81"/>
      <c r="HOY47" s="82"/>
      <c r="HPB47" s="82"/>
      <c r="HPC47" s="82"/>
      <c r="HPE47" s="82"/>
      <c r="HPH47" s="82"/>
      <c r="HPK47" s="82"/>
      <c r="HPL47" s="82"/>
      <c r="HPQ47" s="82"/>
      <c r="HPT47" s="82"/>
      <c r="HPU47" s="82"/>
      <c r="HPV47" s="82"/>
      <c r="HPW47" s="82"/>
      <c r="HPX47" s="82"/>
      <c r="HPY47" s="82"/>
      <c r="HPZ47" s="82"/>
      <c r="HQR47" s="82"/>
      <c r="HQS47" s="82"/>
      <c r="HQT47" s="6"/>
      <c r="HQW47" s="7"/>
      <c r="HQX47" s="7"/>
      <c r="HRC47" s="82"/>
      <c r="HRE47" s="7"/>
      <c r="HRF47" s="82"/>
      <c r="HRH47" s="7"/>
      <c r="HRI47" s="82"/>
      <c r="HRJ47" s="82"/>
      <c r="HRK47" s="83"/>
      <c r="HRM47" s="82"/>
      <c r="HRN47" s="80"/>
      <c r="HRO47" s="81"/>
      <c r="HRP47" s="82"/>
      <c r="HRS47" s="82"/>
      <c r="HRT47" s="82"/>
      <c r="HRV47" s="82"/>
      <c r="HRY47" s="82"/>
      <c r="HSB47" s="82"/>
      <c r="HSC47" s="82"/>
      <c r="HSH47" s="82"/>
      <c r="HSK47" s="82"/>
      <c r="HSL47" s="82"/>
      <c r="HSM47" s="82"/>
      <c r="HSN47" s="82"/>
      <c r="HSO47" s="82"/>
      <c r="HSP47" s="82"/>
      <c r="HSQ47" s="82"/>
      <c r="HTI47" s="82"/>
      <c r="HTJ47" s="82"/>
      <c r="HTK47" s="6"/>
      <c r="HTN47" s="7"/>
      <c r="HTO47" s="7"/>
      <c r="HTT47" s="82"/>
      <c r="HTV47" s="7"/>
      <c r="HTW47" s="82"/>
      <c r="HTY47" s="7"/>
      <c r="HTZ47" s="82"/>
      <c r="HUA47" s="82"/>
      <c r="HUB47" s="83"/>
      <c r="HUD47" s="82"/>
      <c r="HUE47" s="80"/>
      <c r="HUF47" s="81"/>
      <c r="HUG47" s="82"/>
      <c r="HUJ47" s="82"/>
      <c r="HUK47" s="82"/>
      <c r="HUM47" s="82"/>
      <c r="HUP47" s="82"/>
      <c r="HUS47" s="82"/>
      <c r="HUT47" s="82"/>
      <c r="HUY47" s="82"/>
      <c r="HVB47" s="82"/>
      <c r="HVC47" s="82"/>
      <c r="HVD47" s="82"/>
      <c r="HVE47" s="82"/>
      <c r="HVF47" s="82"/>
      <c r="HVG47" s="82"/>
      <c r="HVH47" s="82"/>
      <c r="HVZ47" s="82"/>
      <c r="HWA47" s="82"/>
      <c r="HWB47" s="6"/>
      <c r="HWE47" s="7"/>
      <c r="HWF47" s="7"/>
      <c r="HWK47" s="82"/>
      <c r="HWM47" s="7"/>
      <c r="HWN47" s="82"/>
      <c r="HWP47" s="7"/>
      <c r="HWQ47" s="82"/>
      <c r="HWR47" s="82"/>
      <c r="HWS47" s="83"/>
      <c r="HWU47" s="82"/>
      <c r="HWV47" s="80"/>
      <c r="HWW47" s="81"/>
      <c r="HWX47" s="82"/>
      <c r="HXA47" s="82"/>
      <c r="HXB47" s="82"/>
      <c r="HXD47" s="82"/>
      <c r="HXG47" s="82"/>
      <c r="HXJ47" s="82"/>
      <c r="HXK47" s="82"/>
      <c r="HXP47" s="82"/>
      <c r="HXS47" s="82"/>
      <c r="HXT47" s="82"/>
      <c r="HXU47" s="82"/>
      <c r="HXV47" s="82"/>
      <c r="HXW47" s="82"/>
      <c r="HXX47" s="82"/>
      <c r="HXY47" s="82"/>
      <c r="HYQ47" s="82"/>
      <c r="HYR47" s="82"/>
      <c r="HYS47" s="6"/>
      <c r="HYV47" s="7"/>
      <c r="HYW47" s="7"/>
      <c r="HZB47" s="82"/>
      <c r="HZD47" s="7"/>
      <c r="HZE47" s="82"/>
      <c r="HZG47" s="7"/>
      <c r="HZH47" s="82"/>
      <c r="HZI47" s="82"/>
      <c r="HZJ47" s="83"/>
      <c r="HZL47" s="82"/>
      <c r="HZM47" s="80"/>
      <c r="HZN47" s="81"/>
      <c r="HZO47" s="82"/>
      <c r="HZR47" s="82"/>
      <c r="HZS47" s="82"/>
      <c r="HZU47" s="82"/>
      <c r="HZX47" s="82"/>
      <c r="IAA47" s="82"/>
      <c r="IAB47" s="82"/>
      <c r="IAG47" s="82"/>
      <c r="IAJ47" s="82"/>
      <c r="IAK47" s="82"/>
      <c r="IAL47" s="82"/>
      <c r="IAM47" s="82"/>
      <c r="IAN47" s="82"/>
      <c r="IAO47" s="82"/>
      <c r="IAP47" s="82"/>
      <c r="IBH47" s="82"/>
      <c r="IBI47" s="82"/>
      <c r="IBJ47" s="6"/>
      <c r="IBM47" s="7"/>
      <c r="IBN47" s="7"/>
      <c r="IBS47" s="82"/>
      <c r="IBU47" s="7"/>
      <c r="IBV47" s="82"/>
      <c r="IBX47" s="7"/>
      <c r="IBY47" s="82"/>
      <c r="IBZ47" s="82"/>
      <c r="ICA47" s="83"/>
      <c r="ICC47" s="82"/>
      <c r="ICD47" s="80"/>
      <c r="ICE47" s="81"/>
      <c r="ICF47" s="82"/>
      <c r="ICI47" s="82"/>
      <c r="ICJ47" s="82"/>
      <c r="ICL47" s="82"/>
      <c r="ICO47" s="82"/>
      <c r="ICR47" s="82"/>
      <c r="ICS47" s="82"/>
      <c r="ICX47" s="82"/>
      <c r="IDA47" s="82"/>
      <c r="IDB47" s="82"/>
      <c r="IDC47" s="82"/>
      <c r="IDD47" s="82"/>
      <c r="IDE47" s="82"/>
      <c r="IDF47" s="82"/>
      <c r="IDG47" s="82"/>
      <c r="IDY47" s="82"/>
      <c r="IDZ47" s="82"/>
      <c r="IEA47" s="6"/>
      <c r="IED47" s="7"/>
      <c r="IEE47" s="7"/>
      <c r="IEJ47" s="82"/>
      <c r="IEL47" s="7"/>
      <c r="IEM47" s="82"/>
      <c r="IEO47" s="7"/>
      <c r="IEP47" s="82"/>
      <c r="IEQ47" s="82"/>
      <c r="IER47" s="83"/>
      <c r="IET47" s="82"/>
      <c r="IEU47" s="80"/>
      <c r="IEV47" s="81"/>
      <c r="IEW47" s="82"/>
      <c r="IEZ47" s="82"/>
      <c r="IFA47" s="82"/>
      <c r="IFC47" s="82"/>
      <c r="IFF47" s="82"/>
      <c r="IFI47" s="82"/>
      <c r="IFJ47" s="82"/>
      <c r="IFO47" s="82"/>
      <c r="IFR47" s="82"/>
      <c r="IFS47" s="82"/>
      <c r="IFT47" s="82"/>
      <c r="IFU47" s="82"/>
      <c r="IFV47" s="82"/>
      <c r="IFW47" s="82"/>
      <c r="IFX47" s="82"/>
      <c r="IGP47" s="82"/>
      <c r="IGQ47" s="82"/>
      <c r="IGR47" s="6"/>
      <c r="IGU47" s="7"/>
      <c r="IGV47" s="7"/>
      <c r="IHA47" s="82"/>
      <c r="IHC47" s="7"/>
      <c r="IHD47" s="82"/>
      <c r="IHF47" s="7"/>
      <c r="IHG47" s="82"/>
      <c r="IHH47" s="82"/>
      <c r="IHI47" s="83"/>
      <c r="IHK47" s="82"/>
      <c r="IHL47" s="80"/>
      <c r="IHM47" s="81"/>
      <c r="IHN47" s="82"/>
      <c r="IHQ47" s="82"/>
      <c r="IHR47" s="82"/>
      <c r="IHT47" s="82"/>
      <c r="IHW47" s="82"/>
      <c r="IHZ47" s="82"/>
      <c r="IIA47" s="82"/>
      <c r="IIF47" s="82"/>
      <c r="III47" s="82"/>
      <c r="IIJ47" s="82"/>
      <c r="IIK47" s="82"/>
      <c r="IIL47" s="82"/>
      <c r="IIM47" s="82"/>
      <c r="IIN47" s="82"/>
      <c r="IIO47" s="82"/>
      <c r="IJG47" s="82"/>
      <c r="IJH47" s="82"/>
      <c r="IJI47" s="6"/>
      <c r="IJL47" s="7"/>
      <c r="IJM47" s="7"/>
      <c r="IJR47" s="82"/>
      <c r="IJT47" s="7"/>
      <c r="IJU47" s="82"/>
      <c r="IJW47" s="7"/>
      <c r="IJX47" s="82"/>
      <c r="IJY47" s="82"/>
      <c r="IJZ47" s="83"/>
      <c r="IKB47" s="82"/>
      <c r="IKC47" s="80"/>
      <c r="IKD47" s="81"/>
      <c r="IKE47" s="82"/>
      <c r="IKH47" s="82"/>
      <c r="IKI47" s="82"/>
      <c r="IKK47" s="82"/>
      <c r="IKN47" s="82"/>
      <c r="IKQ47" s="82"/>
      <c r="IKR47" s="82"/>
      <c r="IKW47" s="82"/>
      <c r="IKZ47" s="82"/>
      <c r="ILA47" s="82"/>
      <c r="ILB47" s="82"/>
      <c r="ILC47" s="82"/>
      <c r="ILD47" s="82"/>
      <c r="ILE47" s="82"/>
      <c r="ILF47" s="82"/>
      <c r="ILX47" s="82"/>
      <c r="ILY47" s="82"/>
      <c r="ILZ47" s="6"/>
      <c r="IMC47" s="7"/>
      <c r="IMD47" s="7"/>
      <c r="IMI47" s="82"/>
      <c r="IMK47" s="7"/>
      <c r="IML47" s="82"/>
      <c r="IMN47" s="7"/>
      <c r="IMO47" s="82"/>
      <c r="IMP47" s="82"/>
      <c r="IMQ47" s="83"/>
      <c r="IMS47" s="82"/>
      <c r="IMT47" s="80"/>
      <c r="IMU47" s="81"/>
      <c r="IMV47" s="82"/>
      <c r="IMY47" s="82"/>
      <c r="IMZ47" s="82"/>
      <c r="INB47" s="82"/>
      <c r="INE47" s="82"/>
      <c r="INH47" s="82"/>
      <c r="INI47" s="82"/>
      <c r="INN47" s="82"/>
      <c r="INQ47" s="82"/>
      <c r="INR47" s="82"/>
      <c r="INS47" s="82"/>
      <c r="INT47" s="82"/>
      <c r="INU47" s="82"/>
      <c r="INV47" s="82"/>
      <c r="INW47" s="82"/>
      <c r="IOO47" s="82"/>
      <c r="IOP47" s="82"/>
      <c r="IOQ47" s="6"/>
      <c r="IOT47" s="7"/>
      <c r="IOU47" s="7"/>
      <c r="IOZ47" s="82"/>
      <c r="IPB47" s="7"/>
      <c r="IPC47" s="82"/>
      <c r="IPE47" s="7"/>
      <c r="IPF47" s="82"/>
      <c r="IPG47" s="82"/>
      <c r="IPH47" s="83"/>
      <c r="IPJ47" s="82"/>
      <c r="IPK47" s="80"/>
      <c r="IPL47" s="81"/>
      <c r="IPM47" s="82"/>
      <c r="IPP47" s="82"/>
      <c r="IPQ47" s="82"/>
      <c r="IPS47" s="82"/>
      <c r="IPV47" s="82"/>
      <c r="IPY47" s="82"/>
      <c r="IPZ47" s="82"/>
      <c r="IQE47" s="82"/>
      <c r="IQH47" s="82"/>
      <c r="IQI47" s="82"/>
      <c r="IQJ47" s="82"/>
      <c r="IQK47" s="82"/>
      <c r="IQL47" s="82"/>
      <c r="IQM47" s="82"/>
      <c r="IQN47" s="82"/>
      <c r="IRF47" s="82"/>
      <c r="IRG47" s="82"/>
      <c r="IRH47" s="6"/>
      <c r="IRK47" s="7"/>
      <c r="IRL47" s="7"/>
      <c r="IRQ47" s="82"/>
      <c r="IRS47" s="7"/>
      <c r="IRT47" s="82"/>
      <c r="IRV47" s="7"/>
      <c r="IRW47" s="82"/>
      <c r="IRX47" s="82"/>
      <c r="IRY47" s="83"/>
      <c r="ISA47" s="82"/>
      <c r="ISB47" s="80"/>
      <c r="ISC47" s="81"/>
      <c r="ISD47" s="82"/>
      <c r="ISG47" s="82"/>
      <c r="ISH47" s="82"/>
      <c r="ISJ47" s="82"/>
      <c r="ISM47" s="82"/>
      <c r="ISP47" s="82"/>
      <c r="ISQ47" s="82"/>
      <c r="ISV47" s="82"/>
      <c r="ISY47" s="82"/>
      <c r="ISZ47" s="82"/>
      <c r="ITA47" s="82"/>
      <c r="ITB47" s="82"/>
      <c r="ITC47" s="82"/>
      <c r="ITD47" s="82"/>
      <c r="ITE47" s="82"/>
      <c r="ITW47" s="82"/>
      <c r="ITX47" s="82"/>
      <c r="ITY47" s="6"/>
      <c r="IUB47" s="7"/>
      <c r="IUC47" s="7"/>
      <c r="IUH47" s="82"/>
      <c r="IUJ47" s="7"/>
      <c r="IUK47" s="82"/>
      <c r="IUM47" s="7"/>
      <c r="IUN47" s="82"/>
      <c r="IUO47" s="82"/>
      <c r="IUP47" s="83"/>
      <c r="IUR47" s="82"/>
      <c r="IUS47" s="80"/>
      <c r="IUT47" s="81"/>
      <c r="IUU47" s="82"/>
      <c r="IUX47" s="82"/>
      <c r="IUY47" s="82"/>
      <c r="IVA47" s="82"/>
      <c r="IVD47" s="82"/>
      <c r="IVG47" s="82"/>
      <c r="IVH47" s="82"/>
      <c r="IVM47" s="82"/>
      <c r="IVP47" s="82"/>
      <c r="IVQ47" s="82"/>
      <c r="IVR47" s="82"/>
      <c r="IVS47" s="82"/>
      <c r="IVT47" s="82"/>
      <c r="IVU47" s="82"/>
      <c r="IVV47" s="82"/>
      <c r="IWN47" s="82"/>
      <c r="IWO47" s="82"/>
      <c r="IWP47" s="6"/>
      <c r="IWS47" s="7"/>
      <c r="IWT47" s="7"/>
      <c r="IWY47" s="82"/>
      <c r="IXA47" s="7"/>
      <c r="IXB47" s="82"/>
      <c r="IXD47" s="7"/>
      <c r="IXE47" s="82"/>
      <c r="IXF47" s="82"/>
      <c r="IXG47" s="83"/>
      <c r="IXI47" s="82"/>
      <c r="IXJ47" s="80"/>
      <c r="IXK47" s="81"/>
      <c r="IXL47" s="82"/>
      <c r="IXO47" s="82"/>
      <c r="IXP47" s="82"/>
      <c r="IXR47" s="82"/>
      <c r="IXU47" s="82"/>
      <c r="IXX47" s="82"/>
      <c r="IXY47" s="82"/>
      <c r="IYD47" s="82"/>
      <c r="IYG47" s="82"/>
      <c r="IYH47" s="82"/>
      <c r="IYI47" s="82"/>
      <c r="IYJ47" s="82"/>
      <c r="IYK47" s="82"/>
      <c r="IYL47" s="82"/>
      <c r="IYM47" s="82"/>
      <c r="IZE47" s="82"/>
      <c r="IZF47" s="82"/>
      <c r="IZG47" s="6"/>
      <c r="IZJ47" s="7"/>
      <c r="IZK47" s="7"/>
      <c r="IZP47" s="82"/>
      <c r="IZR47" s="7"/>
      <c r="IZS47" s="82"/>
      <c r="IZU47" s="7"/>
      <c r="IZV47" s="82"/>
      <c r="IZW47" s="82"/>
      <c r="IZX47" s="83"/>
      <c r="IZZ47" s="82"/>
      <c r="JAA47" s="80"/>
      <c r="JAB47" s="81"/>
      <c r="JAC47" s="82"/>
      <c r="JAF47" s="82"/>
      <c r="JAG47" s="82"/>
      <c r="JAI47" s="82"/>
      <c r="JAL47" s="82"/>
      <c r="JAO47" s="82"/>
      <c r="JAP47" s="82"/>
      <c r="JAU47" s="82"/>
      <c r="JAX47" s="82"/>
      <c r="JAY47" s="82"/>
      <c r="JAZ47" s="82"/>
      <c r="JBA47" s="82"/>
      <c r="JBB47" s="82"/>
      <c r="JBC47" s="82"/>
      <c r="JBD47" s="82"/>
      <c r="JBV47" s="82"/>
      <c r="JBW47" s="82"/>
      <c r="JBX47" s="6"/>
      <c r="JCA47" s="7"/>
      <c r="JCB47" s="7"/>
      <c r="JCG47" s="82"/>
      <c r="JCI47" s="7"/>
      <c r="JCJ47" s="82"/>
      <c r="JCL47" s="7"/>
      <c r="JCM47" s="82"/>
      <c r="JCN47" s="82"/>
      <c r="JCO47" s="83"/>
      <c r="JCQ47" s="82"/>
      <c r="JCR47" s="80"/>
      <c r="JCS47" s="81"/>
      <c r="JCT47" s="82"/>
      <c r="JCW47" s="82"/>
      <c r="JCX47" s="82"/>
      <c r="JCZ47" s="82"/>
      <c r="JDC47" s="82"/>
      <c r="JDF47" s="82"/>
      <c r="JDG47" s="82"/>
      <c r="JDL47" s="82"/>
      <c r="JDO47" s="82"/>
      <c r="JDP47" s="82"/>
      <c r="JDQ47" s="82"/>
      <c r="JDR47" s="82"/>
      <c r="JDS47" s="82"/>
      <c r="JDT47" s="82"/>
      <c r="JDU47" s="82"/>
      <c r="JEM47" s="82"/>
      <c r="JEN47" s="82"/>
      <c r="JEO47" s="6"/>
      <c r="JER47" s="7"/>
      <c r="JES47" s="7"/>
      <c r="JEX47" s="82"/>
      <c r="JEZ47" s="7"/>
      <c r="JFA47" s="82"/>
      <c r="JFC47" s="7"/>
      <c r="JFD47" s="82"/>
      <c r="JFE47" s="82"/>
      <c r="JFF47" s="83"/>
      <c r="JFH47" s="82"/>
      <c r="JFI47" s="80"/>
      <c r="JFJ47" s="81"/>
      <c r="JFK47" s="82"/>
      <c r="JFN47" s="82"/>
      <c r="JFO47" s="82"/>
      <c r="JFQ47" s="82"/>
      <c r="JFT47" s="82"/>
      <c r="JFW47" s="82"/>
      <c r="JFX47" s="82"/>
      <c r="JGC47" s="82"/>
      <c r="JGF47" s="82"/>
      <c r="JGG47" s="82"/>
      <c r="JGH47" s="82"/>
      <c r="JGI47" s="82"/>
      <c r="JGJ47" s="82"/>
      <c r="JGK47" s="82"/>
      <c r="JGL47" s="82"/>
      <c r="JHD47" s="82"/>
      <c r="JHE47" s="82"/>
      <c r="JHF47" s="6"/>
      <c r="JHI47" s="7"/>
      <c r="JHJ47" s="7"/>
      <c r="JHO47" s="82"/>
      <c r="JHQ47" s="7"/>
      <c r="JHR47" s="82"/>
      <c r="JHT47" s="7"/>
      <c r="JHU47" s="82"/>
      <c r="JHV47" s="82"/>
      <c r="JHW47" s="83"/>
      <c r="JHY47" s="82"/>
      <c r="JHZ47" s="80"/>
      <c r="JIA47" s="81"/>
      <c r="JIB47" s="82"/>
      <c r="JIE47" s="82"/>
      <c r="JIF47" s="82"/>
      <c r="JIH47" s="82"/>
      <c r="JIK47" s="82"/>
      <c r="JIN47" s="82"/>
      <c r="JIO47" s="82"/>
      <c r="JIT47" s="82"/>
      <c r="JIW47" s="82"/>
      <c r="JIX47" s="82"/>
      <c r="JIY47" s="82"/>
      <c r="JIZ47" s="82"/>
      <c r="JJA47" s="82"/>
      <c r="JJB47" s="82"/>
      <c r="JJC47" s="82"/>
      <c r="JJU47" s="82"/>
      <c r="JJV47" s="82"/>
      <c r="JJW47" s="6"/>
      <c r="JJZ47" s="7"/>
      <c r="JKA47" s="7"/>
      <c r="JKF47" s="82"/>
      <c r="JKH47" s="7"/>
      <c r="JKI47" s="82"/>
      <c r="JKK47" s="7"/>
      <c r="JKL47" s="82"/>
      <c r="JKM47" s="82"/>
      <c r="JKN47" s="83"/>
      <c r="JKP47" s="82"/>
      <c r="JKQ47" s="80"/>
      <c r="JKR47" s="81"/>
      <c r="JKS47" s="82"/>
      <c r="JKV47" s="82"/>
      <c r="JKW47" s="82"/>
      <c r="JKY47" s="82"/>
      <c r="JLB47" s="82"/>
      <c r="JLE47" s="82"/>
      <c r="JLF47" s="82"/>
      <c r="JLK47" s="82"/>
      <c r="JLN47" s="82"/>
      <c r="JLO47" s="82"/>
      <c r="JLP47" s="82"/>
      <c r="JLQ47" s="82"/>
      <c r="JLR47" s="82"/>
      <c r="JLS47" s="82"/>
      <c r="JLT47" s="82"/>
      <c r="JML47" s="82"/>
      <c r="JMM47" s="82"/>
      <c r="JMN47" s="6"/>
      <c r="JMQ47" s="7"/>
      <c r="JMR47" s="7"/>
      <c r="JMW47" s="82"/>
      <c r="JMY47" s="7"/>
      <c r="JMZ47" s="82"/>
      <c r="JNB47" s="7"/>
      <c r="JNC47" s="82"/>
      <c r="JND47" s="82"/>
      <c r="JNE47" s="83"/>
      <c r="JNG47" s="82"/>
      <c r="JNH47" s="80"/>
      <c r="JNI47" s="81"/>
      <c r="JNJ47" s="82"/>
      <c r="JNM47" s="82"/>
      <c r="JNN47" s="82"/>
      <c r="JNP47" s="82"/>
      <c r="JNS47" s="82"/>
      <c r="JNV47" s="82"/>
      <c r="JNW47" s="82"/>
      <c r="JOB47" s="82"/>
      <c r="JOE47" s="82"/>
      <c r="JOF47" s="82"/>
      <c r="JOG47" s="82"/>
      <c r="JOH47" s="82"/>
      <c r="JOI47" s="82"/>
      <c r="JOJ47" s="82"/>
      <c r="JOK47" s="82"/>
      <c r="JPC47" s="82"/>
      <c r="JPD47" s="82"/>
      <c r="JPE47" s="6"/>
      <c r="JPH47" s="7"/>
      <c r="JPI47" s="7"/>
      <c r="JPN47" s="82"/>
      <c r="JPP47" s="7"/>
      <c r="JPQ47" s="82"/>
      <c r="JPS47" s="7"/>
      <c r="JPT47" s="82"/>
      <c r="JPU47" s="82"/>
      <c r="JPV47" s="83"/>
      <c r="JPX47" s="82"/>
      <c r="JPY47" s="80"/>
      <c r="JPZ47" s="81"/>
      <c r="JQA47" s="82"/>
      <c r="JQD47" s="82"/>
      <c r="JQE47" s="82"/>
      <c r="JQG47" s="82"/>
      <c r="JQJ47" s="82"/>
      <c r="JQM47" s="82"/>
      <c r="JQN47" s="82"/>
      <c r="JQS47" s="82"/>
      <c r="JQV47" s="82"/>
      <c r="JQW47" s="82"/>
      <c r="JQX47" s="82"/>
      <c r="JQY47" s="82"/>
      <c r="JQZ47" s="82"/>
      <c r="JRA47" s="82"/>
      <c r="JRB47" s="82"/>
      <c r="JRT47" s="82"/>
      <c r="JRU47" s="82"/>
      <c r="JRV47" s="6"/>
      <c r="JRY47" s="7"/>
      <c r="JRZ47" s="7"/>
      <c r="JSE47" s="82"/>
      <c r="JSG47" s="7"/>
      <c r="JSH47" s="82"/>
      <c r="JSJ47" s="7"/>
      <c r="JSK47" s="82"/>
      <c r="JSL47" s="82"/>
      <c r="JSM47" s="83"/>
      <c r="JSO47" s="82"/>
      <c r="JSP47" s="80"/>
      <c r="JSQ47" s="81"/>
      <c r="JSR47" s="82"/>
      <c r="JSU47" s="82"/>
      <c r="JSV47" s="82"/>
      <c r="JSX47" s="82"/>
      <c r="JTA47" s="82"/>
      <c r="JTD47" s="82"/>
      <c r="JTE47" s="82"/>
      <c r="JTJ47" s="82"/>
      <c r="JTM47" s="82"/>
      <c r="JTN47" s="82"/>
      <c r="JTO47" s="82"/>
      <c r="JTP47" s="82"/>
      <c r="JTQ47" s="82"/>
      <c r="JTR47" s="82"/>
      <c r="JTS47" s="82"/>
      <c r="JUK47" s="82"/>
      <c r="JUL47" s="82"/>
      <c r="JUM47" s="6"/>
      <c r="JUP47" s="7"/>
      <c r="JUQ47" s="7"/>
      <c r="JUV47" s="82"/>
      <c r="JUX47" s="7"/>
      <c r="JUY47" s="82"/>
      <c r="JVA47" s="7"/>
      <c r="JVB47" s="82"/>
      <c r="JVC47" s="82"/>
      <c r="JVD47" s="83"/>
      <c r="JVF47" s="82"/>
      <c r="JVG47" s="80"/>
      <c r="JVH47" s="81"/>
      <c r="JVI47" s="82"/>
      <c r="JVL47" s="82"/>
      <c r="JVM47" s="82"/>
      <c r="JVO47" s="82"/>
      <c r="JVR47" s="82"/>
      <c r="JVU47" s="82"/>
      <c r="JVV47" s="82"/>
      <c r="JWA47" s="82"/>
      <c r="JWD47" s="82"/>
      <c r="JWE47" s="82"/>
      <c r="JWF47" s="82"/>
      <c r="JWG47" s="82"/>
      <c r="JWH47" s="82"/>
      <c r="JWI47" s="82"/>
      <c r="JWJ47" s="82"/>
      <c r="JXB47" s="82"/>
      <c r="JXC47" s="82"/>
      <c r="JXD47" s="6"/>
      <c r="JXG47" s="7"/>
      <c r="JXH47" s="7"/>
      <c r="JXM47" s="82"/>
      <c r="JXO47" s="7"/>
      <c r="JXP47" s="82"/>
      <c r="JXR47" s="7"/>
      <c r="JXS47" s="82"/>
      <c r="JXT47" s="82"/>
      <c r="JXU47" s="83"/>
      <c r="JXW47" s="82"/>
      <c r="JXX47" s="80"/>
      <c r="JXY47" s="81"/>
      <c r="JXZ47" s="82"/>
      <c r="JYC47" s="82"/>
      <c r="JYD47" s="82"/>
      <c r="JYF47" s="82"/>
      <c r="JYI47" s="82"/>
      <c r="JYL47" s="82"/>
      <c r="JYM47" s="82"/>
      <c r="JYR47" s="82"/>
      <c r="JYU47" s="82"/>
      <c r="JYV47" s="82"/>
      <c r="JYW47" s="82"/>
      <c r="JYX47" s="82"/>
      <c r="JYY47" s="82"/>
      <c r="JYZ47" s="82"/>
      <c r="JZA47" s="82"/>
      <c r="JZS47" s="82"/>
      <c r="JZT47" s="82"/>
      <c r="JZU47" s="6"/>
      <c r="JZX47" s="7"/>
      <c r="JZY47" s="7"/>
      <c r="KAD47" s="82"/>
      <c r="KAF47" s="7"/>
      <c r="KAG47" s="82"/>
      <c r="KAI47" s="7"/>
      <c r="KAJ47" s="82"/>
      <c r="KAK47" s="82"/>
      <c r="KAL47" s="83"/>
      <c r="KAN47" s="82"/>
      <c r="KAO47" s="80"/>
      <c r="KAP47" s="81"/>
      <c r="KAQ47" s="82"/>
      <c r="KAT47" s="82"/>
      <c r="KAU47" s="82"/>
      <c r="KAW47" s="82"/>
      <c r="KAZ47" s="82"/>
      <c r="KBC47" s="82"/>
      <c r="KBD47" s="82"/>
      <c r="KBI47" s="82"/>
      <c r="KBL47" s="82"/>
      <c r="KBM47" s="82"/>
      <c r="KBN47" s="82"/>
      <c r="KBO47" s="82"/>
      <c r="KBP47" s="82"/>
      <c r="KBQ47" s="82"/>
      <c r="KBR47" s="82"/>
      <c r="KCJ47" s="82"/>
      <c r="KCK47" s="82"/>
      <c r="KCL47" s="6"/>
      <c r="KCO47" s="7"/>
      <c r="KCP47" s="7"/>
      <c r="KCU47" s="82"/>
      <c r="KCW47" s="7"/>
      <c r="KCX47" s="82"/>
      <c r="KCZ47" s="7"/>
      <c r="KDA47" s="82"/>
      <c r="KDB47" s="82"/>
      <c r="KDC47" s="83"/>
      <c r="KDE47" s="82"/>
      <c r="KDF47" s="80"/>
      <c r="KDG47" s="81"/>
      <c r="KDH47" s="82"/>
      <c r="KDK47" s="82"/>
      <c r="KDL47" s="82"/>
      <c r="KDN47" s="82"/>
      <c r="KDQ47" s="82"/>
      <c r="KDT47" s="82"/>
      <c r="KDU47" s="82"/>
      <c r="KDZ47" s="82"/>
      <c r="KEC47" s="82"/>
      <c r="KED47" s="82"/>
      <c r="KEE47" s="82"/>
      <c r="KEF47" s="82"/>
      <c r="KEG47" s="82"/>
      <c r="KEH47" s="82"/>
      <c r="KEI47" s="82"/>
      <c r="KFA47" s="82"/>
      <c r="KFB47" s="82"/>
      <c r="KFC47" s="6"/>
      <c r="KFF47" s="7"/>
      <c r="KFG47" s="7"/>
      <c r="KFL47" s="82"/>
      <c r="KFN47" s="7"/>
      <c r="KFO47" s="82"/>
      <c r="KFQ47" s="7"/>
      <c r="KFR47" s="82"/>
      <c r="KFS47" s="82"/>
      <c r="KFT47" s="83"/>
      <c r="KFV47" s="82"/>
      <c r="KFW47" s="80"/>
      <c r="KFX47" s="81"/>
      <c r="KFY47" s="82"/>
      <c r="KGB47" s="82"/>
      <c r="KGC47" s="82"/>
      <c r="KGE47" s="82"/>
      <c r="KGH47" s="82"/>
      <c r="KGK47" s="82"/>
      <c r="KGL47" s="82"/>
      <c r="KGQ47" s="82"/>
      <c r="KGT47" s="82"/>
      <c r="KGU47" s="82"/>
      <c r="KGV47" s="82"/>
      <c r="KGW47" s="82"/>
      <c r="KGX47" s="82"/>
      <c r="KGY47" s="82"/>
      <c r="KGZ47" s="82"/>
      <c r="KHR47" s="82"/>
      <c r="KHS47" s="82"/>
      <c r="KHT47" s="6"/>
      <c r="KHW47" s="7"/>
      <c r="KHX47" s="7"/>
      <c r="KIC47" s="82"/>
      <c r="KIE47" s="7"/>
      <c r="KIF47" s="82"/>
      <c r="KIH47" s="7"/>
      <c r="KII47" s="82"/>
      <c r="KIJ47" s="82"/>
      <c r="KIK47" s="83"/>
      <c r="KIM47" s="82"/>
      <c r="KIN47" s="80"/>
      <c r="KIO47" s="81"/>
      <c r="KIP47" s="82"/>
      <c r="KIS47" s="82"/>
      <c r="KIT47" s="82"/>
      <c r="KIV47" s="82"/>
      <c r="KIY47" s="82"/>
      <c r="KJB47" s="82"/>
      <c r="KJC47" s="82"/>
      <c r="KJH47" s="82"/>
      <c r="KJK47" s="82"/>
      <c r="KJL47" s="82"/>
      <c r="KJM47" s="82"/>
      <c r="KJN47" s="82"/>
      <c r="KJO47" s="82"/>
      <c r="KJP47" s="82"/>
      <c r="KJQ47" s="82"/>
      <c r="KKI47" s="82"/>
      <c r="KKJ47" s="82"/>
      <c r="KKK47" s="6"/>
      <c r="KKN47" s="7"/>
      <c r="KKO47" s="7"/>
      <c r="KKT47" s="82"/>
      <c r="KKV47" s="7"/>
      <c r="KKW47" s="82"/>
      <c r="KKY47" s="7"/>
      <c r="KKZ47" s="82"/>
      <c r="KLA47" s="82"/>
      <c r="KLB47" s="83"/>
      <c r="KLD47" s="82"/>
      <c r="KLE47" s="80"/>
      <c r="KLF47" s="81"/>
      <c r="KLG47" s="82"/>
      <c r="KLJ47" s="82"/>
      <c r="KLK47" s="82"/>
      <c r="KLM47" s="82"/>
      <c r="KLP47" s="82"/>
      <c r="KLS47" s="82"/>
      <c r="KLT47" s="82"/>
      <c r="KLY47" s="82"/>
      <c r="KMB47" s="82"/>
      <c r="KMC47" s="82"/>
      <c r="KMD47" s="82"/>
      <c r="KME47" s="82"/>
      <c r="KMF47" s="82"/>
      <c r="KMG47" s="82"/>
      <c r="KMH47" s="82"/>
      <c r="KMZ47" s="82"/>
      <c r="KNA47" s="82"/>
      <c r="KNB47" s="6"/>
      <c r="KNE47" s="7"/>
      <c r="KNF47" s="7"/>
      <c r="KNK47" s="82"/>
      <c r="KNM47" s="7"/>
      <c r="KNN47" s="82"/>
      <c r="KNP47" s="7"/>
      <c r="KNQ47" s="82"/>
      <c r="KNR47" s="82"/>
      <c r="KNS47" s="83"/>
      <c r="KNU47" s="82"/>
      <c r="KNV47" s="80"/>
      <c r="KNW47" s="81"/>
      <c r="KNX47" s="82"/>
      <c r="KOA47" s="82"/>
      <c r="KOB47" s="82"/>
      <c r="KOD47" s="82"/>
      <c r="KOG47" s="82"/>
      <c r="KOJ47" s="82"/>
      <c r="KOK47" s="82"/>
      <c r="KOP47" s="82"/>
      <c r="KOS47" s="82"/>
      <c r="KOT47" s="82"/>
      <c r="KOU47" s="82"/>
      <c r="KOV47" s="82"/>
      <c r="KOW47" s="82"/>
      <c r="KOX47" s="82"/>
      <c r="KOY47" s="82"/>
      <c r="KPQ47" s="82"/>
      <c r="KPR47" s="82"/>
      <c r="KPS47" s="6"/>
      <c r="KPV47" s="7"/>
      <c r="KPW47" s="7"/>
      <c r="KQB47" s="82"/>
      <c r="KQD47" s="7"/>
      <c r="KQE47" s="82"/>
      <c r="KQG47" s="7"/>
      <c r="KQH47" s="82"/>
      <c r="KQI47" s="82"/>
      <c r="KQJ47" s="83"/>
      <c r="KQL47" s="82"/>
      <c r="KQM47" s="80"/>
      <c r="KQN47" s="81"/>
      <c r="KQO47" s="82"/>
      <c r="KQR47" s="82"/>
      <c r="KQS47" s="82"/>
      <c r="KQU47" s="82"/>
      <c r="KQX47" s="82"/>
      <c r="KRA47" s="82"/>
      <c r="KRB47" s="82"/>
      <c r="KRG47" s="82"/>
      <c r="KRJ47" s="82"/>
      <c r="KRK47" s="82"/>
      <c r="KRL47" s="82"/>
      <c r="KRM47" s="82"/>
      <c r="KRN47" s="82"/>
      <c r="KRO47" s="82"/>
      <c r="KRP47" s="82"/>
      <c r="KSH47" s="82"/>
      <c r="KSI47" s="82"/>
      <c r="KSJ47" s="6"/>
      <c r="KSM47" s="7"/>
      <c r="KSN47" s="7"/>
      <c r="KSS47" s="82"/>
      <c r="KSU47" s="7"/>
      <c r="KSV47" s="82"/>
      <c r="KSX47" s="7"/>
      <c r="KSY47" s="82"/>
      <c r="KSZ47" s="82"/>
      <c r="KTA47" s="83"/>
      <c r="KTC47" s="82"/>
      <c r="KTD47" s="80"/>
      <c r="KTE47" s="81"/>
      <c r="KTF47" s="82"/>
      <c r="KTI47" s="82"/>
      <c r="KTJ47" s="82"/>
      <c r="KTL47" s="82"/>
      <c r="KTO47" s="82"/>
      <c r="KTR47" s="82"/>
      <c r="KTS47" s="82"/>
      <c r="KTX47" s="82"/>
      <c r="KUA47" s="82"/>
      <c r="KUB47" s="82"/>
      <c r="KUC47" s="82"/>
      <c r="KUD47" s="82"/>
      <c r="KUE47" s="82"/>
      <c r="KUF47" s="82"/>
      <c r="KUG47" s="82"/>
      <c r="KUY47" s="82"/>
      <c r="KUZ47" s="82"/>
      <c r="KVA47" s="6"/>
      <c r="KVD47" s="7"/>
      <c r="KVE47" s="7"/>
      <c r="KVJ47" s="82"/>
      <c r="KVL47" s="7"/>
      <c r="KVM47" s="82"/>
      <c r="KVO47" s="7"/>
      <c r="KVP47" s="82"/>
      <c r="KVQ47" s="82"/>
      <c r="KVR47" s="83"/>
      <c r="KVT47" s="82"/>
      <c r="KVU47" s="80"/>
      <c r="KVV47" s="81"/>
      <c r="KVW47" s="82"/>
      <c r="KVZ47" s="82"/>
      <c r="KWA47" s="82"/>
      <c r="KWC47" s="82"/>
      <c r="KWF47" s="82"/>
      <c r="KWI47" s="82"/>
      <c r="KWJ47" s="82"/>
      <c r="KWO47" s="82"/>
      <c r="KWR47" s="82"/>
      <c r="KWS47" s="82"/>
      <c r="KWT47" s="82"/>
      <c r="KWU47" s="82"/>
      <c r="KWV47" s="82"/>
      <c r="KWW47" s="82"/>
      <c r="KWX47" s="82"/>
      <c r="KXP47" s="82"/>
      <c r="KXQ47" s="82"/>
      <c r="KXR47" s="6"/>
      <c r="KXU47" s="7"/>
      <c r="KXV47" s="7"/>
      <c r="KYA47" s="82"/>
      <c r="KYC47" s="7"/>
      <c r="KYD47" s="82"/>
      <c r="KYF47" s="7"/>
      <c r="KYG47" s="82"/>
      <c r="KYH47" s="82"/>
      <c r="KYI47" s="83"/>
      <c r="KYK47" s="82"/>
      <c r="KYL47" s="80"/>
      <c r="KYM47" s="81"/>
      <c r="KYN47" s="82"/>
      <c r="KYQ47" s="82"/>
      <c r="KYR47" s="82"/>
      <c r="KYT47" s="82"/>
      <c r="KYW47" s="82"/>
      <c r="KYZ47" s="82"/>
      <c r="KZA47" s="82"/>
      <c r="KZF47" s="82"/>
      <c r="KZI47" s="82"/>
      <c r="KZJ47" s="82"/>
      <c r="KZK47" s="82"/>
      <c r="KZL47" s="82"/>
      <c r="KZM47" s="82"/>
      <c r="KZN47" s="82"/>
      <c r="KZO47" s="82"/>
      <c r="LAG47" s="82"/>
      <c r="LAH47" s="82"/>
      <c r="LAI47" s="6"/>
      <c r="LAL47" s="7"/>
      <c r="LAM47" s="7"/>
      <c r="LAR47" s="82"/>
      <c r="LAT47" s="7"/>
      <c r="LAU47" s="82"/>
      <c r="LAW47" s="7"/>
      <c r="LAX47" s="82"/>
      <c r="LAY47" s="82"/>
      <c r="LAZ47" s="83"/>
      <c r="LBB47" s="82"/>
      <c r="LBC47" s="80"/>
      <c r="LBD47" s="81"/>
      <c r="LBE47" s="82"/>
      <c r="LBH47" s="82"/>
      <c r="LBI47" s="82"/>
      <c r="LBK47" s="82"/>
      <c r="LBN47" s="82"/>
      <c r="LBQ47" s="82"/>
      <c r="LBR47" s="82"/>
      <c r="LBW47" s="82"/>
      <c r="LBZ47" s="82"/>
      <c r="LCA47" s="82"/>
      <c r="LCB47" s="82"/>
      <c r="LCC47" s="82"/>
      <c r="LCD47" s="82"/>
      <c r="LCE47" s="82"/>
      <c r="LCF47" s="82"/>
      <c r="LCX47" s="82"/>
      <c r="LCY47" s="82"/>
      <c r="LCZ47" s="6"/>
      <c r="LDC47" s="7"/>
      <c r="LDD47" s="7"/>
      <c r="LDI47" s="82"/>
      <c r="LDK47" s="7"/>
      <c r="LDL47" s="82"/>
      <c r="LDN47" s="7"/>
      <c r="LDO47" s="82"/>
      <c r="LDP47" s="82"/>
      <c r="LDQ47" s="83"/>
      <c r="LDS47" s="82"/>
      <c r="LDT47" s="80"/>
      <c r="LDU47" s="81"/>
      <c r="LDV47" s="82"/>
      <c r="LDY47" s="82"/>
      <c r="LDZ47" s="82"/>
      <c r="LEB47" s="82"/>
      <c r="LEE47" s="82"/>
      <c r="LEH47" s="82"/>
      <c r="LEI47" s="82"/>
      <c r="LEN47" s="82"/>
      <c r="LEQ47" s="82"/>
      <c r="LER47" s="82"/>
      <c r="LES47" s="82"/>
      <c r="LET47" s="82"/>
      <c r="LEU47" s="82"/>
      <c r="LEV47" s="82"/>
      <c r="LEW47" s="82"/>
      <c r="LFO47" s="82"/>
      <c r="LFP47" s="82"/>
      <c r="LFQ47" s="6"/>
      <c r="LFT47" s="7"/>
      <c r="LFU47" s="7"/>
      <c r="LFZ47" s="82"/>
      <c r="LGB47" s="7"/>
      <c r="LGC47" s="82"/>
      <c r="LGE47" s="7"/>
      <c r="LGF47" s="82"/>
      <c r="LGG47" s="82"/>
      <c r="LGH47" s="83"/>
      <c r="LGJ47" s="82"/>
      <c r="LGK47" s="80"/>
      <c r="LGL47" s="81"/>
      <c r="LGM47" s="82"/>
      <c r="LGP47" s="82"/>
      <c r="LGQ47" s="82"/>
      <c r="LGS47" s="82"/>
      <c r="LGV47" s="82"/>
      <c r="LGY47" s="82"/>
      <c r="LGZ47" s="82"/>
      <c r="LHE47" s="82"/>
      <c r="LHH47" s="82"/>
      <c r="LHI47" s="82"/>
      <c r="LHJ47" s="82"/>
      <c r="LHK47" s="82"/>
      <c r="LHL47" s="82"/>
      <c r="LHM47" s="82"/>
      <c r="LHN47" s="82"/>
      <c r="LIF47" s="82"/>
      <c r="LIG47" s="82"/>
      <c r="LIH47" s="6"/>
      <c r="LIK47" s="7"/>
      <c r="LIL47" s="7"/>
      <c r="LIQ47" s="82"/>
      <c r="LIS47" s="7"/>
      <c r="LIT47" s="82"/>
      <c r="LIV47" s="7"/>
      <c r="LIW47" s="82"/>
      <c r="LIX47" s="82"/>
      <c r="LIY47" s="83"/>
      <c r="LJA47" s="82"/>
      <c r="LJB47" s="80"/>
      <c r="LJC47" s="81"/>
      <c r="LJD47" s="82"/>
      <c r="LJG47" s="82"/>
      <c r="LJH47" s="82"/>
      <c r="LJJ47" s="82"/>
      <c r="LJM47" s="82"/>
      <c r="LJP47" s="82"/>
      <c r="LJQ47" s="82"/>
      <c r="LJV47" s="82"/>
      <c r="LJY47" s="82"/>
      <c r="LJZ47" s="82"/>
      <c r="LKA47" s="82"/>
      <c r="LKB47" s="82"/>
      <c r="LKC47" s="82"/>
      <c r="LKD47" s="82"/>
      <c r="LKE47" s="82"/>
      <c r="LKW47" s="82"/>
      <c r="LKX47" s="82"/>
      <c r="LKY47" s="6"/>
      <c r="LLB47" s="7"/>
      <c r="LLC47" s="7"/>
      <c r="LLH47" s="82"/>
      <c r="LLJ47" s="7"/>
      <c r="LLK47" s="82"/>
      <c r="LLM47" s="7"/>
      <c r="LLN47" s="82"/>
      <c r="LLO47" s="82"/>
      <c r="LLP47" s="83"/>
      <c r="LLR47" s="82"/>
      <c r="LLS47" s="80"/>
      <c r="LLT47" s="81"/>
      <c r="LLU47" s="82"/>
      <c r="LLX47" s="82"/>
      <c r="LLY47" s="82"/>
      <c r="LMA47" s="82"/>
      <c r="LMD47" s="82"/>
      <c r="LMG47" s="82"/>
      <c r="LMH47" s="82"/>
      <c r="LMM47" s="82"/>
      <c r="LMP47" s="82"/>
      <c r="LMQ47" s="82"/>
      <c r="LMR47" s="82"/>
      <c r="LMS47" s="82"/>
      <c r="LMT47" s="82"/>
      <c r="LMU47" s="82"/>
      <c r="LMV47" s="82"/>
      <c r="LNN47" s="82"/>
      <c r="LNO47" s="82"/>
      <c r="LNP47" s="6"/>
      <c r="LNS47" s="7"/>
      <c r="LNT47" s="7"/>
      <c r="LNY47" s="82"/>
      <c r="LOA47" s="7"/>
      <c r="LOB47" s="82"/>
      <c r="LOD47" s="7"/>
      <c r="LOE47" s="82"/>
      <c r="LOF47" s="82"/>
      <c r="LOG47" s="83"/>
      <c r="LOI47" s="82"/>
      <c r="LOJ47" s="80"/>
      <c r="LOK47" s="81"/>
      <c r="LOL47" s="82"/>
      <c r="LOO47" s="82"/>
      <c r="LOP47" s="82"/>
      <c r="LOR47" s="82"/>
      <c r="LOU47" s="82"/>
      <c r="LOX47" s="82"/>
      <c r="LOY47" s="82"/>
      <c r="LPD47" s="82"/>
      <c r="LPG47" s="82"/>
      <c r="LPH47" s="82"/>
      <c r="LPI47" s="82"/>
      <c r="LPJ47" s="82"/>
      <c r="LPK47" s="82"/>
      <c r="LPL47" s="82"/>
      <c r="LPM47" s="82"/>
      <c r="LQE47" s="82"/>
      <c r="LQF47" s="82"/>
      <c r="LQG47" s="6"/>
      <c r="LQJ47" s="7"/>
      <c r="LQK47" s="7"/>
      <c r="LQP47" s="82"/>
      <c r="LQR47" s="7"/>
      <c r="LQS47" s="82"/>
      <c r="LQU47" s="7"/>
      <c r="LQV47" s="82"/>
      <c r="LQW47" s="82"/>
      <c r="LQX47" s="83"/>
      <c r="LQZ47" s="82"/>
      <c r="LRA47" s="80"/>
      <c r="LRB47" s="81"/>
      <c r="LRC47" s="82"/>
      <c r="LRF47" s="82"/>
      <c r="LRG47" s="82"/>
      <c r="LRI47" s="82"/>
      <c r="LRL47" s="82"/>
      <c r="LRO47" s="82"/>
      <c r="LRP47" s="82"/>
      <c r="LRU47" s="82"/>
      <c r="LRX47" s="82"/>
      <c r="LRY47" s="82"/>
      <c r="LRZ47" s="82"/>
      <c r="LSA47" s="82"/>
      <c r="LSB47" s="82"/>
      <c r="LSC47" s="82"/>
      <c r="LSD47" s="82"/>
      <c r="LSV47" s="82"/>
      <c r="LSW47" s="82"/>
      <c r="LSX47" s="6"/>
      <c r="LTA47" s="7"/>
      <c r="LTB47" s="7"/>
      <c r="LTG47" s="82"/>
      <c r="LTI47" s="7"/>
      <c r="LTJ47" s="82"/>
      <c r="LTL47" s="7"/>
      <c r="LTM47" s="82"/>
      <c r="LTN47" s="82"/>
      <c r="LTO47" s="83"/>
      <c r="LTQ47" s="82"/>
      <c r="LTR47" s="80"/>
      <c r="LTS47" s="81"/>
      <c r="LTT47" s="82"/>
      <c r="LTW47" s="82"/>
      <c r="LTX47" s="82"/>
      <c r="LTZ47" s="82"/>
      <c r="LUC47" s="82"/>
      <c r="LUF47" s="82"/>
      <c r="LUG47" s="82"/>
      <c r="LUL47" s="82"/>
      <c r="LUO47" s="82"/>
      <c r="LUP47" s="82"/>
      <c r="LUQ47" s="82"/>
      <c r="LUR47" s="82"/>
      <c r="LUS47" s="82"/>
      <c r="LUT47" s="82"/>
      <c r="LUU47" s="82"/>
      <c r="LVM47" s="82"/>
      <c r="LVN47" s="82"/>
      <c r="LVO47" s="6"/>
      <c r="LVR47" s="7"/>
      <c r="LVS47" s="7"/>
      <c r="LVX47" s="82"/>
      <c r="LVZ47" s="7"/>
      <c r="LWA47" s="82"/>
      <c r="LWC47" s="7"/>
      <c r="LWD47" s="82"/>
      <c r="LWE47" s="82"/>
      <c r="LWF47" s="83"/>
      <c r="LWH47" s="82"/>
      <c r="LWI47" s="80"/>
      <c r="LWJ47" s="81"/>
      <c r="LWK47" s="82"/>
      <c r="LWN47" s="82"/>
      <c r="LWO47" s="82"/>
      <c r="LWQ47" s="82"/>
      <c r="LWT47" s="82"/>
      <c r="LWW47" s="82"/>
      <c r="LWX47" s="82"/>
      <c r="LXC47" s="82"/>
      <c r="LXF47" s="82"/>
      <c r="LXG47" s="82"/>
      <c r="LXH47" s="82"/>
      <c r="LXI47" s="82"/>
      <c r="LXJ47" s="82"/>
      <c r="LXK47" s="82"/>
      <c r="LXL47" s="82"/>
      <c r="LYD47" s="82"/>
      <c r="LYE47" s="82"/>
      <c r="LYF47" s="6"/>
      <c r="LYI47" s="7"/>
      <c r="LYJ47" s="7"/>
      <c r="LYO47" s="82"/>
      <c r="LYQ47" s="7"/>
      <c r="LYR47" s="82"/>
      <c r="LYT47" s="7"/>
      <c r="LYU47" s="82"/>
      <c r="LYV47" s="82"/>
      <c r="LYW47" s="83"/>
      <c r="LYY47" s="82"/>
      <c r="LYZ47" s="80"/>
      <c r="LZA47" s="81"/>
      <c r="LZB47" s="82"/>
      <c r="LZE47" s="82"/>
      <c r="LZF47" s="82"/>
      <c r="LZH47" s="82"/>
      <c r="LZK47" s="82"/>
      <c r="LZN47" s="82"/>
      <c r="LZO47" s="82"/>
      <c r="LZT47" s="82"/>
      <c r="LZW47" s="82"/>
      <c r="LZX47" s="82"/>
      <c r="LZY47" s="82"/>
      <c r="LZZ47" s="82"/>
      <c r="MAA47" s="82"/>
      <c r="MAB47" s="82"/>
      <c r="MAC47" s="82"/>
      <c r="MAU47" s="82"/>
      <c r="MAV47" s="82"/>
      <c r="MAW47" s="6"/>
      <c r="MAZ47" s="7"/>
      <c r="MBA47" s="7"/>
      <c r="MBF47" s="82"/>
      <c r="MBH47" s="7"/>
      <c r="MBI47" s="82"/>
      <c r="MBK47" s="7"/>
      <c r="MBL47" s="82"/>
      <c r="MBM47" s="82"/>
      <c r="MBN47" s="83"/>
      <c r="MBP47" s="82"/>
      <c r="MBQ47" s="80"/>
      <c r="MBR47" s="81"/>
      <c r="MBS47" s="82"/>
      <c r="MBV47" s="82"/>
      <c r="MBW47" s="82"/>
      <c r="MBY47" s="82"/>
      <c r="MCB47" s="82"/>
      <c r="MCE47" s="82"/>
      <c r="MCF47" s="82"/>
      <c r="MCK47" s="82"/>
      <c r="MCN47" s="82"/>
      <c r="MCO47" s="82"/>
      <c r="MCP47" s="82"/>
      <c r="MCQ47" s="82"/>
      <c r="MCR47" s="82"/>
      <c r="MCS47" s="82"/>
      <c r="MCT47" s="82"/>
      <c r="MDL47" s="82"/>
      <c r="MDM47" s="82"/>
      <c r="MDN47" s="6"/>
      <c r="MDQ47" s="7"/>
      <c r="MDR47" s="7"/>
      <c r="MDW47" s="82"/>
      <c r="MDY47" s="7"/>
      <c r="MDZ47" s="82"/>
      <c r="MEB47" s="7"/>
      <c r="MEC47" s="82"/>
      <c r="MED47" s="82"/>
      <c r="MEE47" s="83"/>
      <c r="MEG47" s="82"/>
      <c r="MEH47" s="80"/>
      <c r="MEI47" s="81"/>
      <c r="MEJ47" s="82"/>
      <c r="MEM47" s="82"/>
      <c r="MEN47" s="82"/>
      <c r="MEP47" s="82"/>
      <c r="MES47" s="82"/>
      <c r="MEV47" s="82"/>
      <c r="MEW47" s="82"/>
      <c r="MFB47" s="82"/>
      <c r="MFE47" s="82"/>
      <c r="MFF47" s="82"/>
      <c r="MFG47" s="82"/>
      <c r="MFH47" s="82"/>
      <c r="MFI47" s="82"/>
      <c r="MFJ47" s="82"/>
      <c r="MFK47" s="82"/>
      <c r="MGC47" s="82"/>
      <c r="MGD47" s="82"/>
      <c r="MGE47" s="6"/>
      <c r="MGH47" s="7"/>
      <c r="MGI47" s="7"/>
      <c r="MGN47" s="82"/>
      <c r="MGP47" s="7"/>
      <c r="MGQ47" s="82"/>
      <c r="MGS47" s="7"/>
      <c r="MGT47" s="82"/>
      <c r="MGU47" s="82"/>
      <c r="MGV47" s="83"/>
      <c r="MGX47" s="82"/>
      <c r="MGY47" s="80"/>
      <c r="MGZ47" s="81"/>
      <c r="MHA47" s="82"/>
      <c r="MHD47" s="82"/>
      <c r="MHE47" s="82"/>
      <c r="MHG47" s="82"/>
      <c r="MHJ47" s="82"/>
      <c r="MHM47" s="82"/>
      <c r="MHN47" s="82"/>
      <c r="MHS47" s="82"/>
      <c r="MHV47" s="82"/>
      <c r="MHW47" s="82"/>
      <c r="MHX47" s="82"/>
      <c r="MHY47" s="82"/>
      <c r="MHZ47" s="82"/>
      <c r="MIA47" s="82"/>
      <c r="MIB47" s="82"/>
      <c r="MIT47" s="82"/>
      <c r="MIU47" s="82"/>
      <c r="MIV47" s="6"/>
      <c r="MIY47" s="7"/>
      <c r="MIZ47" s="7"/>
      <c r="MJE47" s="82"/>
      <c r="MJG47" s="7"/>
      <c r="MJH47" s="82"/>
      <c r="MJJ47" s="7"/>
      <c r="MJK47" s="82"/>
      <c r="MJL47" s="82"/>
      <c r="MJM47" s="83"/>
      <c r="MJO47" s="82"/>
      <c r="MJP47" s="80"/>
      <c r="MJQ47" s="81"/>
      <c r="MJR47" s="82"/>
      <c r="MJU47" s="82"/>
      <c r="MJV47" s="82"/>
      <c r="MJX47" s="82"/>
      <c r="MKA47" s="82"/>
      <c r="MKD47" s="82"/>
      <c r="MKE47" s="82"/>
      <c r="MKJ47" s="82"/>
      <c r="MKM47" s="82"/>
      <c r="MKN47" s="82"/>
      <c r="MKO47" s="82"/>
      <c r="MKP47" s="82"/>
      <c r="MKQ47" s="82"/>
      <c r="MKR47" s="82"/>
      <c r="MKS47" s="82"/>
      <c r="MLK47" s="82"/>
      <c r="MLL47" s="82"/>
      <c r="MLM47" s="6"/>
      <c r="MLP47" s="7"/>
      <c r="MLQ47" s="7"/>
      <c r="MLV47" s="82"/>
      <c r="MLX47" s="7"/>
      <c r="MLY47" s="82"/>
      <c r="MMA47" s="7"/>
      <c r="MMB47" s="82"/>
      <c r="MMC47" s="82"/>
      <c r="MMD47" s="83"/>
      <c r="MMF47" s="82"/>
      <c r="MMG47" s="80"/>
      <c r="MMH47" s="81"/>
      <c r="MMI47" s="82"/>
      <c r="MML47" s="82"/>
      <c r="MMM47" s="82"/>
      <c r="MMO47" s="82"/>
      <c r="MMR47" s="82"/>
      <c r="MMU47" s="82"/>
      <c r="MMV47" s="82"/>
      <c r="MNA47" s="82"/>
      <c r="MND47" s="82"/>
      <c r="MNE47" s="82"/>
      <c r="MNF47" s="82"/>
      <c r="MNG47" s="82"/>
      <c r="MNH47" s="82"/>
      <c r="MNI47" s="82"/>
      <c r="MNJ47" s="82"/>
      <c r="MOB47" s="82"/>
      <c r="MOC47" s="82"/>
      <c r="MOD47" s="6"/>
      <c r="MOG47" s="7"/>
      <c r="MOH47" s="7"/>
      <c r="MOM47" s="82"/>
      <c r="MOO47" s="7"/>
      <c r="MOP47" s="82"/>
      <c r="MOR47" s="7"/>
      <c r="MOS47" s="82"/>
      <c r="MOT47" s="82"/>
      <c r="MOU47" s="83"/>
      <c r="MOW47" s="82"/>
      <c r="MOX47" s="80"/>
      <c r="MOY47" s="81"/>
      <c r="MOZ47" s="82"/>
      <c r="MPC47" s="82"/>
      <c r="MPD47" s="82"/>
      <c r="MPF47" s="82"/>
      <c r="MPI47" s="82"/>
      <c r="MPL47" s="82"/>
      <c r="MPM47" s="82"/>
      <c r="MPR47" s="82"/>
      <c r="MPU47" s="82"/>
      <c r="MPV47" s="82"/>
      <c r="MPW47" s="82"/>
      <c r="MPX47" s="82"/>
      <c r="MPY47" s="82"/>
      <c r="MPZ47" s="82"/>
      <c r="MQA47" s="82"/>
      <c r="MQS47" s="82"/>
      <c r="MQT47" s="82"/>
      <c r="MQU47" s="6"/>
      <c r="MQX47" s="7"/>
      <c r="MQY47" s="7"/>
      <c r="MRD47" s="82"/>
      <c r="MRF47" s="7"/>
      <c r="MRG47" s="82"/>
      <c r="MRI47" s="7"/>
      <c r="MRJ47" s="82"/>
      <c r="MRK47" s="82"/>
      <c r="MRL47" s="83"/>
      <c r="MRN47" s="82"/>
      <c r="MRO47" s="80"/>
      <c r="MRP47" s="81"/>
      <c r="MRQ47" s="82"/>
      <c r="MRT47" s="82"/>
      <c r="MRU47" s="82"/>
      <c r="MRW47" s="82"/>
      <c r="MRZ47" s="82"/>
      <c r="MSC47" s="82"/>
      <c r="MSD47" s="82"/>
      <c r="MSI47" s="82"/>
      <c r="MSL47" s="82"/>
      <c r="MSM47" s="82"/>
      <c r="MSN47" s="82"/>
      <c r="MSO47" s="82"/>
      <c r="MSP47" s="82"/>
      <c r="MSQ47" s="82"/>
      <c r="MSR47" s="82"/>
      <c r="MTJ47" s="82"/>
      <c r="MTK47" s="82"/>
      <c r="MTL47" s="6"/>
      <c r="MTO47" s="7"/>
      <c r="MTP47" s="7"/>
      <c r="MTU47" s="82"/>
      <c r="MTW47" s="7"/>
      <c r="MTX47" s="82"/>
      <c r="MTZ47" s="7"/>
      <c r="MUA47" s="82"/>
      <c r="MUB47" s="82"/>
      <c r="MUC47" s="83"/>
      <c r="MUE47" s="82"/>
      <c r="MUF47" s="80"/>
      <c r="MUG47" s="81"/>
      <c r="MUH47" s="82"/>
      <c r="MUK47" s="82"/>
      <c r="MUL47" s="82"/>
      <c r="MUN47" s="82"/>
      <c r="MUQ47" s="82"/>
      <c r="MUT47" s="82"/>
      <c r="MUU47" s="82"/>
      <c r="MUZ47" s="82"/>
      <c r="MVC47" s="82"/>
      <c r="MVD47" s="82"/>
      <c r="MVE47" s="82"/>
      <c r="MVF47" s="82"/>
      <c r="MVG47" s="82"/>
      <c r="MVH47" s="82"/>
      <c r="MVI47" s="82"/>
      <c r="MWA47" s="82"/>
      <c r="MWB47" s="82"/>
      <c r="MWC47" s="6"/>
      <c r="MWF47" s="7"/>
      <c r="MWG47" s="7"/>
      <c r="MWL47" s="82"/>
      <c r="MWN47" s="7"/>
      <c r="MWO47" s="82"/>
      <c r="MWQ47" s="7"/>
      <c r="MWR47" s="82"/>
      <c r="MWS47" s="82"/>
      <c r="MWT47" s="83"/>
      <c r="MWV47" s="82"/>
      <c r="MWW47" s="80"/>
      <c r="MWX47" s="81"/>
      <c r="MWY47" s="82"/>
      <c r="MXB47" s="82"/>
      <c r="MXC47" s="82"/>
      <c r="MXE47" s="82"/>
      <c r="MXH47" s="82"/>
      <c r="MXK47" s="82"/>
      <c r="MXL47" s="82"/>
      <c r="MXQ47" s="82"/>
      <c r="MXT47" s="82"/>
      <c r="MXU47" s="82"/>
      <c r="MXV47" s="82"/>
      <c r="MXW47" s="82"/>
      <c r="MXX47" s="82"/>
      <c r="MXY47" s="82"/>
      <c r="MXZ47" s="82"/>
      <c r="MYR47" s="82"/>
      <c r="MYS47" s="82"/>
      <c r="MYT47" s="6"/>
      <c r="MYW47" s="7"/>
      <c r="MYX47" s="7"/>
      <c r="MZC47" s="82"/>
      <c r="MZE47" s="7"/>
      <c r="MZF47" s="82"/>
      <c r="MZH47" s="7"/>
      <c r="MZI47" s="82"/>
      <c r="MZJ47" s="82"/>
      <c r="MZK47" s="83"/>
      <c r="MZM47" s="82"/>
      <c r="MZN47" s="80"/>
      <c r="MZO47" s="81"/>
      <c r="MZP47" s="82"/>
      <c r="MZS47" s="82"/>
      <c r="MZT47" s="82"/>
      <c r="MZV47" s="82"/>
      <c r="MZY47" s="82"/>
      <c r="NAB47" s="82"/>
      <c r="NAC47" s="82"/>
      <c r="NAH47" s="82"/>
      <c r="NAK47" s="82"/>
      <c r="NAL47" s="82"/>
      <c r="NAM47" s="82"/>
      <c r="NAN47" s="82"/>
      <c r="NAO47" s="82"/>
      <c r="NAP47" s="82"/>
      <c r="NAQ47" s="82"/>
      <c r="NBI47" s="82"/>
      <c r="NBJ47" s="82"/>
      <c r="NBK47" s="6"/>
      <c r="NBN47" s="7"/>
      <c r="NBO47" s="7"/>
      <c r="NBT47" s="82"/>
      <c r="NBV47" s="7"/>
      <c r="NBW47" s="82"/>
      <c r="NBY47" s="7"/>
      <c r="NBZ47" s="82"/>
      <c r="NCA47" s="82"/>
      <c r="NCB47" s="83"/>
      <c r="NCD47" s="82"/>
      <c r="NCE47" s="80"/>
      <c r="NCF47" s="81"/>
      <c r="NCG47" s="82"/>
      <c r="NCJ47" s="82"/>
      <c r="NCK47" s="82"/>
      <c r="NCM47" s="82"/>
      <c r="NCP47" s="82"/>
      <c r="NCS47" s="82"/>
      <c r="NCT47" s="82"/>
      <c r="NCY47" s="82"/>
      <c r="NDB47" s="82"/>
      <c r="NDC47" s="82"/>
      <c r="NDD47" s="82"/>
      <c r="NDE47" s="82"/>
      <c r="NDF47" s="82"/>
      <c r="NDG47" s="82"/>
      <c r="NDH47" s="82"/>
      <c r="NDZ47" s="82"/>
      <c r="NEA47" s="82"/>
      <c r="NEB47" s="6"/>
      <c r="NEE47" s="7"/>
      <c r="NEF47" s="7"/>
      <c r="NEK47" s="82"/>
      <c r="NEM47" s="7"/>
      <c r="NEN47" s="82"/>
      <c r="NEP47" s="7"/>
      <c r="NEQ47" s="82"/>
      <c r="NER47" s="82"/>
      <c r="NES47" s="83"/>
      <c r="NEU47" s="82"/>
      <c r="NEV47" s="80"/>
      <c r="NEW47" s="81"/>
      <c r="NEX47" s="82"/>
      <c r="NFA47" s="82"/>
      <c r="NFB47" s="82"/>
      <c r="NFD47" s="82"/>
      <c r="NFG47" s="82"/>
      <c r="NFJ47" s="82"/>
      <c r="NFK47" s="82"/>
      <c r="NFP47" s="82"/>
      <c r="NFS47" s="82"/>
      <c r="NFT47" s="82"/>
      <c r="NFU47" s="82"/>
      <c r="NFV47" s="82"/>
      <c r="NFW47" s="82"/>
      <c r="NFX47" s="82"/>
      <c r="NFY47" s="82"/>
      <c r="NGQ47" s="82"/>
      <c r="NGR47" s="82"/>
      <c r="NGS47" s="6"/>
      <c r="NGV47" s="7"/>
      <c r="NGW47" s="7"/>
      <c r="NHB47" s="82"/>
      <c r="NHD47" s="7"/>
      <c r="NHE47" s="82"/>
      <c r="NHG47" s="7"/>
      <c r="NHH47" s="82"/>
      <c r="NHI47" s="82"/>
      <c r="NHJ47" s="83"/>
      <c r="NHL47" s="82"/>
      <c r="NHM47" s="80"/>
      <c r="NHN47" s="81"/>
      <c r="NHO47" s="82"/>
      <c r="NHR47" s="82"/>
      <c r="NHS47" s="82"/>
      <c r="NHU47" s="82"/>
      <c r="NHX47" s="82"/>
      <c r="NIA47" s="82"/>
      <c r="NIB47" s="82"/>
      <c r="NIG47" s="82"/>
      <c r="NIJ47" s="82"/>
      <c r="NIK47" s="82"/>
      <c r="NIL47" s="82"/>
      <c r="NIM47" s="82"/>
      <c r="NIN47" s="82"/>
      <c r="NIO47" s="82"/>
      <c r="NIP47" s="82"/>
      <c r="NJH47" s="82"/>
      <c r="NJI47" s="82"/>
      <c r="NJJ47" s="6"/>
      <c r="NJM47" s="7"/>
      <c r="NJN47" s="7"/>
      <c r="NJS47" s="82"/>
      <c r="NJU47" s="7"/>
      <c r="NJV47" s="82"/>
      <c r="NJX47" s="7"/>
      <c r="NJY47" s="82"/>
      <c r="NJZ47" s="82"/>
      <c r="NKA47" s="83"/>
      <c r="NKC47" s="82"/>
      <c r="NKD47" s="80"/>
      <c r="NKE47" s="81"/>
      <c r="NKF47" s="82"/>
      <c r="NKI47" s="82"/>
      <c r="NKJ47" s="82"/>
      <c r="NKL47" s="82"/>
      <c r="NKO47" s="82"/>
      <c r="NKR47" s="82"/>
      <c r="NKS47" s="82"/>
      <c r="NKX47" s="82"/>
      <c r="NLA47" s="82"/>
      <c r="NLB47" s="82"/>
      <c r="NLC47" s="82"/>
      <c r="NLD47" s="82"/>
      <c r="NLE47" s="82"/>
      <c r="NLF47" s="82"/>
      <c r="NLG47" s="82"/>
      <c r="NLY47" s="82"/>
      <c r="NLZ47" s="82"/>
      <c r="NMA47" s="6"/>
      <c r="NMD47" s="7"/>
      <c r="NME47" s="7"/>
      <c r="NMJ47" s="82"/>
      <c r="NML47" s="7"/>
      <c r="NMM47" s="82"/>
      <c r="NMO47" s="7"/>
      <c r="NMP47" s="82"/>
      <c r="NMQ47" s="82"/>
      <c r="NMR47" s="83"/>
      <c r="NMT47" s="82"/>
      <c r="NMU47" s="80"/>
      <c r="NMV47" s="81"/>
      <c r="NMW47" s="82"/>
      <c r="NMZ47" s="82"/>
      <c r="NNA47" s="82"/>
      <c r="NNC47" s="82"/>
      <c r="NNF47" s="82"/>
      <c r="NNI47" s="82"/>
      <c r="NNJ47" s="82"/>
      <c r="NNO47" s="82"/>
      <c r="NNR47" s="82"/>
      <c r="NNS47" s="82"/>
      <c r="NNT47" s="82"/>
      <c r="NNU47" s="82"/>
      <c r="NNV47" s="82"/>
      <c r="NNW47" s="82"/>
      <c r="NNX47" s="82"/>
      <c r="NOP47" s="82"/>
      <c r="NOQ47" s="82"/>
      <c r="NOR47" s="6"/>
      <c r="NOU47" s="7"/>
      <c r="NOV47" s="7"/>
      <c r="NPA47" s="82"/>
      <c r="NPC47" s="7"/>
      <c r="NPD47" s="82"/>
      <c r="NPF47" s="7"/>
      <c r="NPG47" s="82"/>
      <c r="NPH47" s="82"/>
      <c r="NPI47" s="83"/>
      <c r="NPK47" s="82"/>
      <c r="NPL47" s="80"/>
      <c r="NPM47" s="81"/>
      <c r="NPN47" s="82"/>
      <c r="NPQ47" s="82"/>
      <c r="NPR47" s="82"/>
      <c r="NPT47" s="82"/>
      <c r="NPW47" s="82"/>
      <c r="NPZ47" s="82"/>
      <c r="NQA47" s="82"/>
      <c r="NQF47" s="82"/>
      <c r="NQI47" s="82"/>
      <c r="NQJ47" s="82"/>
      <c r="NQK47" s="82"/>
      <c r="NQL47" s="82"/>
      <c r="NQM47" s="82"/>
      <c r="NQN47" s="82"/>
      <c r="NQO47" s="82"/>
      <c r="NRG47" s="82"/>
      <c r="NRH47" s="82"/>
      <c r="NRI47" s="6"/>
      <c r="NRL47" s="7"/>
      <c r="NRM47" s="7"/>
      <c r="NRR47" s="82"/>
      <c r="NRT47" s="7"/>
      <c r="NRU47" s="82"/>
      <c r="NRW47" s="7"/>
      <c r="NRX47" s="82"/>
      <c r="NRY47" s="82"/>
      <c r="NRZ47" s="83"/>
      <c r="NSB47" s="82"/>
      <c r="NSC47" s="80"/>
      <c r="NSD47" s="81"/>
      <c r="NSE47" s="82"/>
      <c r="NSH47" s="82"/>
      <c r="NSI47" s="82"/>
      <c r="NSK47" s="82"/>
      <c r="NSN47" s="82"/>
      <c r="NSQ47" s="82"/>
      <c r="NSR47" s="82"/>
      <c r="NSW47" s="82"/>
      <c r="NSZ47" s="82"/>
      <c r="NTA47" s="82"/>
      <c r="NTB47" s="82"/>
      <c r="NTC47" s="82"/>
      <c r="NTD47" s="82"/>
      <c r="NTE47" s="82"/>
      <c r="NTF47" s="82"/>
      <c r="NTX47" s="82"/>
      <c r="NTY47" s="82"/>
      <c r="NTZ47" s="6"/>
      <c r="NUC47" s="7"/>
      <c r="NUD47" s="7"/>
      <c r="NUI47" s="82"/>
      <c r="NUK47" s="7"/>
      <c r="NUL47" s="82"/>
      <c r="NUN47" s="7"/>
      <c r="NUO47" s="82"/>
      <c r="NUP47" s="82"/>
      <c r="NUQ47" s="83"/>
      <c r="NUS47" s="82"/>
      <c r="NUT47" s="80"/>
      <c r="NUU47" s="81"/>
      <c r="NUV47" s="82"/>
      <c r="NUY47" s="82"/>
      <c r="NUZ47" s="82"/>
      <c r="NVB47" s="82"/>
      <c r="NVE47" s="82"/>
      <c r="NVH47" s="82"/>
      <c r="NVI47" s="82"/>
      <c r="NVN47" s="82"/>
      <c r="NVQ47" s="82"/>
      <c r="NVR47" s="82"/>
      <c r="NVS47" s="82"/>
      <c r="NVT47" s="82"/>
      <c r="NVU47" s="82"/>
      <c r="NVV47" s="82"/>
      <c r="NVW47" s="82"/>
      <c r="NWO47" s="82"/>
      <c r="NWP47" s="82"/>
      <c r="NWQ47" s="6"/>
      <c r="NWT47" s="7"/>
      <c r="NWU47" s="7"/>
      <c r="NWZ47" s="82"/>
      <c r="NXB47" s="7"/>
      <c r="NXC47" s="82"/>
      <c r="NXE47" s="7"/>
      <c r="NXF47" s="82"/>
      <c r="NXG47" s="82"/>
      <c r="NXH47" s="83"/>
      <c r="NXJ47" s="82"/>
      <c r="NXK47" s="80"/>
      <c r="NXL47" s="81"/>
      <c r="NXM47" s="82"/>
      <c r="NXP47" s="82"/>
      <c r="NXQ47" s="82"/>
      <c r="NXS47" s="82"/>
      <c r="NXV47" s="82"/>
      <c r="NXY47" s="82"/>
      <c r="NXZ47" s="82"/>
      <c r="NYE47" s="82"/>
      <c r="NYH47" s="82"/>
      <c r="NYI47" s="82"/>
      <c r="NYJ47" s="82"/>
      <c r="NYK47" s="82"/>
      <c r="NYL47" s="82"/>
      <c r="NYM47" s="82"/>
      <c r="NYN47" s="82"/>
      <c r="NZF47" s="82"/>
      <c r="NZG47" s="82"/>
      <c r="NZH47" s="6"/>
      <c r="NZK47" s="7"/>
      <c r="NZL47" s="7"/>
      <c r="NZQ47" s="82"/>
      <c r="NZS47" s="7"/>
      <c r="NZT47" s="82"/>
      <c r="NZV47" s="7"/>
      <c r="NZW47" s="82"/>
      <c r="NZX47" s="82"/>
      <c r="NZY47" s="83"/>
      <c r="OAA47" s="82"/>
      <c r="OAB47" s="80"/>
      <c r="OAC47" s="81"/>
      <c r="OAD47" s="82"/>
      <c r="OAG47" s="82"/>
      <c r="OAH47" s="82"/>
      <c r="OAJ47" s="82"/>
      <c r="OAM47" s="82"/>
      <c r="OAP47" s="82"/>
      <c r="OAQ47" s="82"/>
      <c r="OAV47" s="82"/>
      <c r="OAY47" s="82"/>
      <c r="OAZ47" s="82"/>
      <c r="OBA47" s="82"/>
      <c r="OBB47" s="82"/>
      <c r="OBC47" s="82"/>
      <c r="OBD47" s="82"/>
      <c r="OBE47" s="82"/>
      <c r="OBW47" s="82"/>
      <c r="OBX47" s="82"/>
      <c r="OBY47" s="6"/>
      <c r="OCB47" s="7"/>
      <c r="OCC47" s="7"/>
      <c r="OCH47" s="82"/>
      <c r="OCJ47" s="7"/>
      <c r="OCK47" s="82"/>
      <c r="OCM47" s="7"/>
      <c r="OCN47" s="82"/>
      <c r="OCO47" s="82"/>
      <c r="OCP47" s="83"/>
      <c r="OCR47" s="82"/>
      <c r="OCS47" s="80"/>
      <c r="OCT47" s="81"/>
      <c r="OCU47" s="82"/>
      <c r="OCX47" s="82"/>
      <c r="OCY47" s="82"/>
      <c r="ODA47" s="82"/>
      <c r="ODD47" s="82"/>
      <c r="ODG47" s="82"/>
      <c r="ODH47" s="82"/>
      <c r="ODM47" s="82"/>
      <c r="ODP47" s="82"/>
      <c r="ODQ47" s="82"/>
      <c r="ODR47" s="82"/>
      <c r="ODS47" s="82"/>
      <c r="ODT47" s="82"/>
      <c r="ODU47" s="82"/>
      <c r="ODV47" s="82"/>
      <c r="OEN47" s="82"/>
      <c r="OEO47" s="82"/>
      <c r="OEP47" s="6"/>
      <c r="OES47" s="7"/>
      <c r="OET47" s="7"/>
      <c r="OEY47" s="82"/>
      <c r="OFA47" s="7"/>
      <c r="OFB47" s="82"/>
      <c r="OFD47" s="7"/>
      <c r="OFE47" s="82"/>
      <c r="OFF47" s="82"/>
      <c r="OFG47" s="83"/>
      <c r="OFI47" s="82"/>
      <c r="OFJ47" s="80"/>
      <c r="OFK47" s="81"/>
      <c r="OFL47" s="82"/>
      <c r="OFO47" s="82"/>
      <c r="OFP47" s="82"/>
      <c r="OFR47" s="82"/>
      <c r="OFU47" s="82"/>
      <c r="OFX47" s="82"/>
      <c r="OFY47" s="82"/>
      <c r="OGD47" s="82"/>
      <c r="OGG47" s="82"/>
      <c r="OGH47" s="82"/>
      <c r="OGI47" s="82"/>
      <c r="OGJ47" s="82"/>
      <c r="OGK47" s="82"/>
      <c r="OGL47" s="82"/>
      <c r="OGM47" s="82"/>
      <c r="OHE47" s="82"/>
      <c r="OHF47" s="82"/>
      <c r="OHG47" s="6"/>
      <c r="OHJ47" s="7"/>
      <c r="OHK47" s="7"/>
      <c r="OHP47" s="82"/>
      <c r="OHR47" s="7"/>
      <c r="OHS47" s="82"/>
      <c r="OHU47" s="7"/>
      <c r="OHV47" s="82"/>
      <c r="OHW47" s="82"/>
      <c r="OHX47" s="83"/>
      <c r="OHZ47" s="82"/>
      <c r="OIA47" s="80"/>
      <c r="OIB47" s="81"/>
      <c r="OIC47" s="82"/>
      <c r="OIF47" s="82"/>
      <c r="OIG47" s="82"/>
      <c r="OII47" s="82"/>
      <c r="OIL47" s="82"/>
      <c r="OIO47" s="82"/>
      <c r="OIP47" s="82"/>
      <c r="OIU47" s="82"/>
      <c r="OIX47" s="82"/>
      <c r="OIY47" s="82"/>
      <c r="OIZ47" s="82"/>
      <c r="OJA47" s="82"/>
      <c r="OJB47" s="82"/>
      <c r="OJC47" s="82"/>
      <c r="OJD47" s="82"/>
      <c r="OJV47" s="82"/>
      <c r="OJW47" s="82"/>
      <c r="OJX47" s="6"/>
      <c r="OKA47" s="7"/>
      <c r="OKB47" s="7"/>
      <c r="OKG47" s="82"/>
      <c r="OKI47" s="7"/>
      <c r="OKJ47" s="82"/>
      <c r="OKL47" s="7"/>
      <c r="OKM47" s="82"/>
      <c r="OKN47" s="82"/>
      <c r="OKO47" s="83"/>
      <c r="OKQ47" s="82"/>
      <c r="OKR47" s="80"/>
      <c r="OKS47" s="81"/>
      <c r="OKT47" s="82"/>
      <c r="OKW47" s="82"/>
      <c r="OKX47" s="82"/>
      <c r="OKZ47" s="82"/>
      <c r="OLC47" s="82"/>
      <c r="OLF47" s="82"/>
      <c r="OLG47" s="82"/>
      <c r="OLL47" s="82"/>
      <c r="OLO47" s="82"/>
      <c r="OLP47" s="82"/>
      <c r="OLQ47" s="82"/>
      <c r="OLR47" s="82"/>
      <c r="OLS47" s="82"/>
      <c r="OLT47" s="82"/>
      <c r="OLU47" s="82"/>
      <c r="OMM47" s="82"/>
      <c r="OMN47" s="82"/>
      <c r="OMO47" s="6"/>
      <c r="OMR47" s="7"/>
      <c r="OMS47" s="7"/>
      <c r="OMX47" s="82"/>
      <c r="OMZ47" s="7"/>
      <c r="ONA47" s="82"/>
      <c r="ONC47" s="7"/>
      <c r="OND47" s="82"/>
      <c r="ONE47" s="82"/>
      <c r="ONF47" s="83"/>
      <c r="ONH47" s="82"/>
      <c r="ONI47" s="80"/>
      <c r="ONJ47" s="81"/>
      <c r="ONK47" s="82"/>
      <c r="ONN47" s="82"/>
      <c r="ONO47" s="82"/>
      <c r="ONQ47" s="82"/>
      <c r="ONT47" s="82"/>
      <c r="ONW47" s="82"/>
      <c r="ONX47" s="82"/>
      <c r="OOC47" s="82"/>
      <c r="OOF47" s="82"/>
      <c r="OOG47" s="82"/>
      <c r="OOH47" s="82"/>
      <c r="OOI47" s="82"/>
      <c r="OOJ47" s="82"/>
      <c r="OOK47" s="82"/>
      <c r="OOL47" s="82"/>
      <c r="OPD47" s="82"/>
      <c r="OPE47" s="82"/>
      <c r="OPF47" s="6"/>
      <c r="OPI47" s="7"/>
      <c r="OPJ47" s="7"/>
      <c r="OPO47" s="82"/>
      <c r="OPQ47" s="7"/>
      <c r="OPR47" s="82"/>
      <c r="OPT47" s="7"/>
      <c r="OPU47" s="82"/>
      <c r="OPV47" s="82"/>
      <c r="OPW47" s="83"/>
      <c r="OPY47" s="82"/>
      <c r="OPZ47" s="80"/>
      <c r="OQA47" s="81"/>
      <c r="OQB47" s="82"/>
      <c r="OQE47" s="82"/>
      <c r="OQF47" s="82"/>
      <c r="OQH47" s="82"/>
      <c r="OQK47" s="82"/>
      <c r="OQN47" s="82"/>
      <c r="OQO47" s="82"/>
      <c r="OQT47" s="82"/>
      <c r="OQW47" s="82"/>
      <c r="OQX47" s="82"/>
      <c r="OQY47" s="82"/>
      <c r="OQZ47" s="82"/>
      <c r="ORA47" s="82"/>
      <c r="ORB47" s="82"/>
      <c r="ORC47" s="82"/>
      <c r="ORU47" s="82"/>
      <c r="ORV47" s="82"/>
      <c r="ORW47" s="6"/>
      <c r="ORZ47" s="7"/>
      <c r="OSA47" s="7"/>
      <c r="OSF47" s="82"/>
      <c r="OSH47" s="7"/>
      <c r="OSI47" s="82"/>
      <c r="OSK47" s="7"/>
      <c r="OSL47" s="82"/>
      <c r="OSM47" s="82"/>
      <c r="OSN47" s="83"/>
      <c r="OSP47" s="82"/>
      <c r="OSQ47" s="80"/>
      <c r="OSR47" s="81"/>
      <c r="OSS47" s="82"/>
      <c r="OSV47" s="82"/>
      <c r="OSW47" s="82"/>
      <c r="OSY47" s="82"/>
      <c r="OTB47" s="82"/>
      <c r="OTE47" s="82"/>
      <c r="OTF47" s="82"/>
      <c r="OTK47" s="82"/>
      <c r="OTN47" s="82"/>
      <c r="OTO47" s="82"/>
      <c r="OTP47" s="82"/>
      <c r="OTQ47" s="82"/>
      <c r="OTR47" s="82"/>
      <c r="OTS47" s="82"/>
      <c r="OTT47" s="82"/>
      <c r="OUL47" s="82"/>
      <c r="OUM47" s="82"/>
      <c r="OUN47" s="6"/>
      <c r="OUQ47" s="7"/>
      <c r="OUR47" s="7"/>
      <c r="OUW47" s="82"/>
      <c r="OUY47" s="7"/>
      <c r="OUZ47" s="82"/>
      <c r="OVB47" s="7"/>
      <c r="OVC47" s="82"/>
      <c r="OVD47" s="82"/>
      <c r="OVE47" s="83"/>
      <c r="OVG47" s="82"/>
      <c r="OVH47" s="80"/>
      <c r="OVI47" s="81"/>
      <c r="OVJ47" s="82"/>
      <c r="OVM47" s="82"/>
      <c r="OVN47" s="82"/>
      <c r="OVP47" s="82"/>
      <c r="OVS47" s="82"/>
      <c r="OVV47" s="82"/>
      <c r="OVW47" s="82"/>
      <c r="OWB47" s="82"/>
      <c r="OWE47" s="82"/>
      <c r="OWF47" s="82"/>
      <c r="OWG47" s="82"/>
      <c r="OWH47" s="82"/>
      <c r="OWI47" s="82"/>
      <c r="OWJ47" s="82"/>
      <c r="OWK47" s="82"/>
      <c r="OXC47" s="82"/>
      <c r="OXD47" s="82"/>
      <c r="OXE47" s="6"/>
      <c r="OXH47" s="7"/>
      <c r="OXI47" s="7"/>
      <c r="OXN47" s="82"/>
      <c r="OXP47" s="7"/>
      <c r="OXQ47" s="82"/>
      <c r="OXS47" s="7"/>
      <c r="OXT47" s="82"/>
      <c r="OXU47" s="82"/>
      <c r="OXV47" s="83"/>
      <c r="OXX47" s="82"/>
      <c r="OXY47" s="80"/>
      <c r="OXZ47" s="81"/>
      <c r="OYA47" s="82"/>
      <c r="OYD47" s="82"/>
      <c r="OYE47" s="82"/>
      <c r="OYG47" s="82"/>
      <c r="OYJ47" s="82"/>
      <c r="OYM47" s="82"/>
      <c r="OYN47" s="82"/>
      <c r="OYS47" s="82"/>
      <c r="OYV47" s="82"/>
      <c r="OYW47" s="82"/>
      <c r="OYX47" s="82"/>
      <c r="OYY47" s="82"/>
      <c r="OYZ47" s="82"/>
      <c r="OZA47" s="82"/>
      <c r="OZB47" s="82"/>
      <c r="OZT47" s="82"/>
      <c r="OZU47" s="82"/>
      <c r="OZV47" s="6"/>
      <c r="OZY47" s="7"/>
      <c r="OZZ47" s="7"/>
      <c r="PAE47" s="82"/>
      <c r="PAG47" s="7"/>
      <c r="PAH47" s="82"/>
      <c r="PAJ47" s="7"/>
      <c r="PAK47" s="82"/>
      <c r="PAL47" s="82"/>
      <c r="PAM47" s="83"/>
      <c r="PAO47" s="82"/>
      <c r="PAP47" s="80"/>
      <c r="PAQ47" s="81"/>
      <c r="PAR47" s="82"/>
      <c r="PAU47" s="82"/>
      <c r="PAV47" s="82"/>
      <c r="PAX47" s="82"/>
      <c r="PBA47" s="82"/>
      <c r="PBD47" s="82"/>
      <c r="PBE47" s="82"/>
      <c r="PBJ47" s="82"/>
      <c r="PBM47" s="82"/>
      <c r="PBN47" s="82"/>
      <c r="PBO47" s="82"/>
      <c r="PBP47" s="82"/>
      <c r="PBQ47" s="82"/>
      <c r="PBR47" s="82"/>
      <c r="PBS47" s="82"/>
      <c r="PCK47" s="82"/>
      <c r="PCL47" s="82"/>
      <c r="PCM47" s="6"/>
      <c r="PCP47" s="7"/>
      <c r="PCQ47" s="7"/>
      <c r="PCV47" s="82"/>
      <c r="PCX47" s="7"/>
      <c r="PCY47" s="82"/>
      <c r="PDA47" s="7"/>
      <c r="PDB47" s="82"/>
      <c r="PDC47" s="82"/>
      <c r="PDD47" s="83"/>
      <c r="PDF47" s="82"/>
      <c r="PDG47" s="80"/>
      <c r="PDH47" s="81"/>
      <c r="PDI47" s="82"/>
      <c r="PDL47" s="82"/>
      <c r="PDM47" s="82"/>
      <c r="PDO47" s="82"/>
      <c r="PDR47" s="82"/>
      <c r="PDU47" s="82"/>
      <c r="PDV47" s="82"/>
      <c r="PEA47" s="82"/>
      <c r="PED47" s="82"/>
      <c r="PEE47" s="82"/>
      <c r="PEF47" s="82"/>
      <c r="PEG47" s="82"/>
      <c r="PEH47" s="82"/>
      <c r="PEI47" s="82"/>
      <c r="PEJ47" s="82"/>
      <c r="PFB47" s="82"/>
      <c r="PFC47" s="82"/>
      <c r="PFD47" s="6"/>
      <c r="PFG47" s="7"/>
      <c r="PFH47" s="7"/>
      <c r="PFM47" s="82"/>
      <c r="PFO47" s="7"/>
      <c r="PFP47" s="82"/>
      <c r="PFR47" s="7"/>
      <c r="PFS47" s="82"/>
      <c r="PFT47" s="82"/>
      <c r="PFU47" s="83"/>
      <c r="PFW47" s="82"/>
      <c r="PFX47" s="80"/>
      <c r="PFY47" s="81"/>
      <c r="PFZ47" s="82"/>
      <c r="PGC47" s="82"/>
      <c r="PGD47" s="82"/>
      <c r="PGF47" s="82"/>
      <c r="PGI47" s="82"/>
      <c r="PGL47" s="82"/>
      <c r="PGM47" s="82"/>
      <c r="PGR47" s="82"/>
      <c r="PGU47" s="82"/>
      <c r="PGV47" s="82"/>
      <c r="PGW47" s="82"/>
      <c r="PGX47" s="82"/>
      <c r="PGY47" s="82"/>
      <c r="PGZ47" s="82"/>
      <c r="PHA47" s="82"/>
      <c r="PHS47" s="82"/>
      <c r="PHT47" s="82"/>
      <c r="PHU47" s="6"/>
      <c r="PHX47" s="7"/>
      <c r="PHY47" s="7"/>
      <c r="PID47" s="82"/>
      <c r="PIF47" s="7"/>
      <c r="PIG47" s="82"/>
      <c r="PII47" s="7"/>
      <c r="PIJ47" s="82"/>
      <c r="PIK47" s="82"/>
      <c r="PIL47" s="83"/>
      <c r="PIN47" s="82"/>
      <c r="PIO47" s="80"/>
      <c r="PIP47" s="81"/>
      <c r="PIQ47" s="82"/>
      <c r="PIT47" s="82"/>
      <c r="PIU47" s="82"/>
      <c r="PIW47" s="82"/>
      <c r="PIZ47" s="82"/>
      <c r="PJC47" s="82"/>
      <c r="PJD47" s="82"/>
      <c r="PJI47" s="82"/>
      <c r="PJL47" s="82"/>
      <c r="PJM47" s="82"/>
      <c r="PJN47" s="82"/>
      <c r="PJO47" s="82"/>
      <c r="PJP47" s="82"/>
      <c r="PJQ47" s="82"/>
      <c r="PJR47" s="82"/>
      <c r="PKJ47" s="82"/>
      <c r="PKK47" s="82"/>
      <c r="PKL47" s="6"/>
      <c r="PKO47" s="7"/>
      <c r="PKP47" s="7"/>
      <c r="PKU47" s="82"/>
      <c r="PKW47" s="7"/>
      <c r="PKX47" s="82"/>
      <c r="PKZ47" s="7"/>
      <c r="PLA47" s="82"/>
      <c r="PLB47" s="82"/>
      <c r="PLC47" s="83"/>
      <c r="PLE47" s="82"/>
      <c r="PLF47" s="80"/>
      <c r="PLG47" s="81"/>
      <c r="PLH47" s="82"/>
      <c r="PLK47" s="82"/>
      <c r="PLL47" s="82"/>
      <c r="PLN47" s="82"/>
      <c r="PLQ47" s="82"/>
      <c r="PLT47" s="82"/>
      <c r="PLU47" s="82"/>
      <c r="PLZ47" s="82"/>
      <c r="PMC47" s="82"/>
      <c r="PMD47" s="82"/>
      <c r="PME47" s="82"/>
      <c r="PMF47" s="82"/>
      <c r="PMG47" s="82"/>
      <c r="PMH47" s="82"/>
      <c r="PMI47" s="82"/>
      <c r="PNA47" s="82"/>
      <c r="PNB47" s="82"/>
      <c r="PNC47" s="6"/>
      <c r="PNF47" s="7"/>
      <c r="PNG47" s="7"/>
      <c r="PNL47" s="82"/>
      <c r="PNN47" s="7"/>
      <c r="PNO47" s="82"/>
      <c r="PNQ47" s="7"/>
      <c r="PNR47" s="82"/>
      <c r="PNS47" s="82"/>
      <c r="PNT47" s="83"/>
      <c r="PNV47" s="82"/>
      <c r="PNW47" s="80"/>
      <c r="PNX47" s="81"/>
      <c r="PNY47" s="82"/>
      <c r="POB47" s="82"/>
      <c r="POC47" s="82"/>
      <c r="POE47" s="82"/>
      <c r="POH47" s="82"/>
      <c r="POK47" s="82"/>
      <c r="POL47" s="82"/>
      <c r="POQ47" s="82"/>
      <c r="POT47" s="82"/>
      <c r="POU47" s="82"/>
      <c r="POV47" s="82"/>
      <c r="POW47" s="82"/>
      <c r="POX47" s="82"/>
      <c r="POY47" s="82"/>
      <c r="POZ47" s="82"/>
      <c r="PPR47" s="82"/>
      <c r="PPS47" s="82"/>
      <c r="PPT47" s="6"/>
      <c r="PPW47" s="7"/>
      <c r="PPX47" s="7"/>
      <c r="PQC47" s="82"/>
      <c r="PQE47" s="7"/>
      <c r="PQF47" s="82"/>
      <c r="PQH47" s="7"/>
      <c r="PQI47" s="82"/>
      <c r="PQJ47" s="82"/>
      <c r="PQK47" s="83"/>
      <c r="PQM47" s="82"/>
      <c r="PQN47" s="80"/>
      <c r="PQO47" s="81"/>
      <c r="PQP47" s="82"/>
      <c r="PQS47" s="82"/>
      <c r="PQT47" s="82"/>
      <c r="PQV47" s="82"/>
      <c r="PQY47" s="82"/>
      <c r="PRB47" s="82"/>
      <c r="PRC47" s="82"/>
      <c r="PRH47" s="82"/>
      <c r="PRK47" s="82"/>
      <c r="PRL47" s="82"/>
      <c r="PRM47" s="82"/>
      <c r="PRN47" s="82"/>
      <c r="PRO47" s="82"/>
      <c r="PRP47" s="82"/>
      <c r="PRQ47" s="82"/>
      <c r="PSI47" s="82"/>
      <c r="PSJ47" s="82"/>
      <c r="PSK47" s="6"/>
      <c r="PSN47" s="7"/>
      <c r="PSO47" s="7"/>
      <c r="PST47" s="82"/>
      <c r="PSV47" s="7"/>
      <c r="PSW47" s="82"/>
      <c r="PSY47" s="7"/>
      <c r="PSZ47" s="82"/>
      <c r="PTA47" s="82"/>
      <c r="PTB47" s="83"/>
      <c r="PTD47" s="82"/>
      <c r="PTE47" s="80"/>
      <c r="PTF47" s="81"/>
      <c r="PTG47" s="82"/>
      <c r="PTJ47" s="82"/>
      <c r="PTK47" s="82"/>
      <c r="PTM47" s="82"/>
      <c r="PTP47" s="82"/>
      <c r="PTS47" s="82"/>
      <c r="PTT47" s="82"/>
      <c r="PTY47" s="82"/>
      <c r="PUB47" s="82"/>
      <c r="PUC47" s="82"/>
      <c r="PUD47" s="82"/>
      <c r="PUE47" s="82"/>
      <c r="PUF47" s="82"/>
      <c r="PUG47" s="82"/>
      <c r="PUH47" s="82"/>
      <c r="PUZ47" s="82"/>
      <c r="PVA47" s="82"/>
      <c r="PVB47" s="6"/>
      <c r="PVE47" s="7"/>
      <c r="PVF47" s="7"/>
      <c r="PVK47" s="82"/>
      <c r="PVM47" s="7"/>
      <c r="PVN47" s="82"/>
      <c r="PVP47" s="7"/>
      <c r="PVQ47" s="82"/>
      <c r="PVR47" s="82"/>
      <c r="PVS47" s="83"/>
      <c r="PVU47" s="82"/>
      <c r="PVV47" s="80"/>
      <c r="PVW47" s="81"/>
      <c r="PVX47" s="82"/>
      <c r="PWA47" s="82"/>
      <c r="PWB47" s="82"/>
      <c r="PWD47" s="82"/>
      <c r="PWG47" s="82"/>
      <c r="PWJ47" s="82"/>
      <c r="PWK47" s="82"/>
      <c r="PWP47" s="82"/>
      <c r="PWS47" s="82"/>
      <c r="PWT47" s="82"/>
      <c r="PWU47" s="82"/>
      <c r="PWV47" s="82"/>
      <c r="PWW47" s="82"/>
      <c r="PWX47" s="82"/>
      <c r="PWY47" s="82"/>
      <c r="PXQ47" s="82"/>
      <c r="PXR47" s="82"/>
      <c r="PXS47" s="6"/>
      <c r="PXV47" s="7"/>
      <c r="PXW47" s="7"/>
      <c r="PYB47" s="82"/>
      <c r="PYD47" s="7"/>
      <c r="PYE47" s="82"/>
      <c r="PYG47" s="7"/>
      <c r="PYH47" s="82"/>
      <c r="PYI47" s="82"/>
      <c r="PYJ47" s="83"/>
      <c r="PYL47" s="82"/>
      <c r="PYM47" s="80"/>
      <c r="PYN47" s="81"/>
      <c r="PYO47" s="82"/>
      <c r="PYR47" s="82"/>
      <c r="PYS47" s="82"/>
      <c r="PYU47" s="82"/>
      <c r="PYX47" s="82"/>
      <c r="PZA47" s="82"/>
      <c r="PZB47" s="82"/>
      <c r="PZG47" s="82"/>
      <c r="PZJ47" s="82"/>
      <c r="PZK47" s="82"/>
      <c r="PZL47" s="82"/>
      <c r="PZM47" s="82"/>
      <c r="PZN47" s="82"/>
      <c r="PZO47" s="82"/>
      <c r="PZP47" s="82"/>
      <c r="QAH47" s="82"/>
      <c r="QAI47" s="82"/>
      <c r="QAJ47" s="6"/>
      <c r="QAM47" s="7"/>
      <c r="QAN47" s="7"/>
      <c r="QAS47" s="82"/>
      <c r="QAU47" s="7"/>
      <c r="QAV47" s="82"/>
      <c r="QAX47" s="7"/>
      <c r="QAY47" s="82"/>
      <c r="QAZ47" s="82"/>
      <c r="QBA47" s="83"/>
      <c r="QBC47" s="82"/>
      <c r="QBD47" s="80"/>
      <c r="QBE47" s="81"/>
      <c r="QBF47" s="82"/>
      <c r="QBI47" s="82"/>
      <c r="QBJ47" s="82"/>
      <c r="QBL47" s="82"/>
      <c r="QBO47" s="82"/>
      <c r="QBR47" s="82"/>
      <c r="QBS47" s="82"/>
      <c r="QBX47" s="82"/>
      <c r="QCA47" s="82"/>
      <c r="QCB47" s="82"/>
      <c r="QCC47" s="82"/>
      <c r="QCD47" s="82"/>
      <c r="QCE47" s="82"/>
      <c r="QCF47" s="82"/>
      <c r="QCG47" s="82"/>
      <c r="QCY47" s="82"/>
      <c r="QCZ47" s="82"/>
      <c r="QDA47" s="6"/>
      <c r="QDD47" s="7"/>
      <c r="QDE47" s="7"/>
      <c r="QDJ47" s="82"/>
      <c r="QDL47" s="7"/>
      <c r="QDM47" s="82"/>
      <c r="QDO47" s="7"/>
      <c r="QDP47" s="82"/>
      <c r="QDQ47" s="82"/>
      <c r="QDR47" s="83"/>
      <c r="QDT47" s="82"/>
      <c r="QDU47" s="80"/>
      <c r="QDV47" s="81"/>
      <c r="QDW47" s="82"/>
      <c r="QDZ47" s="82"/>
      <c r="QEA47" s="82"/>
      <c r="QEC47" s="82"/>
      <c r="QEF47" s="82"/>
      <c r="QEI47" s="82"/>
      <c r="QEJ47" s="82"/>
      <c r="QEO47" s="82"/>
      <c r="QER47" s="82"/>
      <c r="QES47" s="82"/>
      <c r="QET47" s="82"/>
      <c r="QEU47" s="82"/>
      <c r="QEV47" s="82"/>
      <c r="QEW47" s="82"/>
      <c r="QEX47" s="82"/>
      <c r="QFP47" s="82"/>
      <c r="QFQ47" s="82"/>
      <c r="QFR47" s="6"/>
      <c r="QFU47" s="7"/>
      <c r="QFV47" s="7"/>
      <c r="QGA47" s="82"/>
      <c r="QGC47" s="7"/>
      <c r="QGD47" s="82"/>
      <c r="QGF47" s="7"/>
      <c r="QGG47" s="82"/>
      <c r="QGH47" s="82"/>
      <c r="QGI47" s="83"/>
      <c r="QGK47" s="82"/>
      <c r="QGL47" s="80"/>
      <c r="QGM47" s="81"/>
      <c r="QGN47" s="82"/>
      <c r="QGQ47" s="82"/>
      <c r="QGR47" s="82"/>
      <c r="QGT47" s="82"/>
      <c r="QGW47" s="82"/>
      <c r="QGZ47" s="82"/>
      <c r="QHA47" s="82"/>
      <c r="QHF47" s="82"/>
      <c r="QHI47" s="82"/>
      <c r="QHJ47" s="82"/>
      <c r="QHK47" s="82"/>
      <c r="QHL47" s="82"/>
      <c r="QHM47" s="82"/>
      <c r="QHN47" s="82"/>
      <c r="QHO47" s="82"/>
      <c r="QIG47" s="82"/>
      <c r="QIH47" s="82"/>
      <c r="QII47" s="6"/>
      <c r="QIL47" s="7"/>
      <c r="QIM47" s="7"/>
      <c r="QIR47" s="82"/>
      <c r="QIT47" s="7"/>
      <c r="QIU47" s="82"/>
      <c r="QIW47" s="7"/>
      <c r="QIX47" s="82"/>
      <c r="QIY47" s="82"/>
      <c r="QIZ47" s="83"/>
      <c r="QJB47" s="82"/>
      <c r="QJC47" s="80"/>
      <c r="QJD47" s="81"/>
      <c r="QJE47" s="82"/>
      <c r="QJH47" s="82"/>
      <c r="QJI47" s="82"/>
      <c r="QJK47" s="82"/>
      <c r="QJN47" s="82"/>
      <c r="QJQ47" s="82"/>
      <c r="QJR47" s="82"/>
      <c r="QJW47" s="82"/>
      <c r="QJZ47" s="82"/>
      <c r="QKA47" s="82"/>
      <c r="QKB47" s="82"/>
      <c r="QKC47" s="82"/>
      <c r="QKD47" s="82"/>
      <c r="QKE47" s="82"/>
      <c r="QKF47" s="82"/>
      <c r="QKX47" s="82"/>
      <c r="QKY47" s="82"/>
      <c r="QKZ47" s="6"/>
      <c r="QLC47" s="7"/>
      <c r="QLD47" s="7"/>
      <c r="QLI47" s="82"/>
      <c r="QLK47" s="7"/>
      <c r="QLL47" s="82"/>
      <c r="QLN47" s="7"/>
      <c r="QLO47" s="82"/>
      <c r="QLP47" s="82"/>
      <c r="QLQ47" s="83"/>
      <c r="QLS47" s="82"/>
      <c r="QLT47" s="80"/>
      <c r="QLU47" s="81"/>
      <c r="QLV47" s="82"/>
      <c r="QLY47" s="82"/>
      <c r="QLZ47" s="82"/>
      <c r="QMB47" s="82"/>
      <c r="QME47" s="82"/>
      <c r="QMH47" s="82"/>
      <c r="QMI47" s="82"/>
      <c r="QMN47" s="82"/>
      <c r="QMQ47" s="82"/>
      <c r="QMR47" s="82"/>
      <c r="QMS47" s="82"/>
      <c r="QMT47" s="82"/>
      <c r="QMU47" s="82"/>
      <c r="QMV47" s="82"/>
      <c r="QMW47" s="82"/>
      <c r="QNO47" s="82"/>
      <c r="QNP47" s="82"/>
      <c r="QNQ47" s="6"/>
      <c r="QNT47" s="7"/>
      <c r="QNU47" s="7"/>
      <c r="QNZ47" s="82"/>
      <c r="QOB47" s="7"/>
      <c r="QOC47" s="82"/>
      <c r="QOE47" s="7"/>
      <c r="QOF47" s="82"/>
      <c r="QOG47" s="82"/>
      <c r="QOH47" s="83"/>
      <c r="QOJ47" s="82"/>
      <c r="QOK47" s="80"/>
      <c r="QOL47" s="81"/>
      <c r="QOM47" s="82"/>
      <c r="QOP47" s="82"/>
      <c r="QOQ47" s="82"/>
      <c r="QOS47" s="82"/>
      <c r="QOV47" s="82"/>
      <c r="QOY47" s="82"/>
      <c r="QOZ47" s="82"/>
      <c r="QPE47" s="82"/>
      <c r="QPH47" s="82"/>
      <c r="QPI47" s="82"/>
      <c r="QPJ47" s="82"/>
      <c r="QPK47" s="82"/>
      <c r="QPL47" s="82"/>
      <c r="QPM47" s="82"/>
      <c r="QPN47" s="82"/>
      <c r="QQF47" s="82"/>
      <c r="QQG47" s="82"/>
      <c r="QQH47" s="6"/>
      <c r="QQK47" s="7"/>
      <c r="QQL47" s="7"/>
      <c r="QQQ47" s="82"/>
      <c r="QQS47" s="7"/>
      <c r="QQT47" s="82"/>
      <c r="QQV47" s="7"/>
      <c r="QQW47" s="82"/>
      <c r="QQX47" s="82"/>
      <c r="QQY47" s="83"/>
      <c r="QRA47" s="82"/>
      <c r="QRB47" s="80"/>
      <c r="QRC47" s="81"/>
      <c r="QRD47" s="82"/>
      <c r="QRG47" s="82"/>
      <c r="QRH47" s="82"/>
      <c r="QRJ47" s="82"/>
      <c r="QRM47" s="82"/>
      <c r="QRP47" s="82"/>
      <c r="QRQ47" s="82"/>
      <c r="QRV47" s="82"/>
      <c r="QRY47" s="82"/>
      <c r="QRZ47" s="82"/>
      <c r="QSA47" s="82"/>
      <c r="QSB47" s="82"/>
      <c r="QSC47" s="82"/>
      <c r="QSD47" s="82"/>
      <c r="QSE47" s="82"/>
      <c r="QSW47" s="82"/>
      <c r="QSX47" s="82"/>
      <c r="QSY47" s="6"/>
      <c r="QTB47" s="7"/>
      <c r="QTC47" s="7"/>
      <c r="QTH47" s="82"/>
      <c r="QTJ47" s="7"/>
      <c r="QTK47" s="82"/>
      <c r="QTM47" s="7"/>
      <c r="QTN47" s="82"/>
      <c r="QTO47" s="82"/>
      <c r="QTP47" s="83"/>
      <c r="QTR47" s="82"/>
      <c r="QTS47" s="80"/>
      <c r="QTT47" s="81"/>
      <c r="QTU47" s="82"/>
      <c r="QTX47" s="82"/>
      <c r="QTY47" s="82"/>
      <c r="QUA47" s="82"/>
      <c r="QUD47" s="82"/>
      <c r="QUG47" s="82"/>
      <c r="QUH47" s="82"/>
      <c r="QUM47" s="82"/>
      <c r="QUP47" s="82"/>
      <c r="QUQ47" s="82"/>
      <c r="QUR47" s="82"/>
      <c r="QUS47" s="82"/>
      <c r="QUT47" s="82"/>
      <c r="QUU47" s="82"/>
      <c r="QUV47" s="82"/>
      <c r="QVN47" s="82"/>
      <c r="QVO47" s="82"/>
      <c r="QVP47" s="6"/>
      <c r="QVS47" s="7"/>
      <c r="QVT47" s="7"/>
      <c r="QVY47" s="82"/>
      <c r="QWA47" s="7"/>
      <c r="QWB47" s="82"/>
      <c r="QWD47" s="7"/>
      <c r="QWE47" s="82"/>
      <c r="QWF47" s="82"/>
      <c r="QWG47" s="83"/>
      <c r="QWI47" s="82"/>
      <c r="QWJ47" s="80"/>
      <c r="QWK47" s="81"/>
      <c r="QWL47" s="82"/>
      <c r="QWO47" s="82"/>
      <c r="QWP47" s="82"/>
      <c r="QWR47" s="82"/>
      <c r="QWU47" s="82"/>
      <c r="QWX47" s="82"/>
      <c r="QWY47" s="82"/>
      <c r="QXD47" s="82"/>
      <c r="QXG47" s="82"/>
      <c r="QXH47" s="82"/>
      <c r="QXI47" s="82"/>
      <c r="QXJ47" s="82"/>
      <c r="QXK47" s="82"/>
      <c r="QXL47" s="82"/>
      <c r="QXM47" s="82"/>
      <c r="QYE47" s="82"/>
      <c r="QYF47" s="82"/>
      <c r="QYG47" s="6"/>
      <c r="QYJ47" s="7"/>
      <c r="QYK47" s="7"/>
      <c r="QYP47" s="82"/>
      <c r="QYR47" s="7"/>
      <c r="QYS47" s="82"/>
      <c r="QYU47" s="7"/>
      <c r="QYV47" s="82"/>
      <c r="QYW47" s="82"/>
      <c r="QYX47" s="83"/>
      <c r="QYZ47" s="82"/>
      <c r="QZA47" s="80"/>
      <c r="QZB47" s="81"/>
      <c r="QZC47" s="82"/>
      <c r="QZF47" s="82"/>
      <c r="QZG47" s="82"/>
      <c r="QZI47" s="82"/>
      <c r="QZL47" s="82"/>
      <c r="QZO47" s="82"/>
      <c r="QZP47" s="82"/>
      <c r="QZU47" s="82"/>
      <c r="QZX47" s="82"/>
      <c r="QZY47" s="82"/>
      <c r="QZZ47" s="82"/>
      <c r="RAA47" s="82"/>
      <c r="RAB47" s="82"/>
      <c r="RAC47" s="82"/>
      <c r="RAD47" s="82"/>
      <c r="RAV47" s="82"/>
      <c r="RAW47" s="82"/>
      <c r="RAX47" s="6"/>
      <c r="RBA47" s="7"/>
      <c r="RBB47" s="7"/>
      <c r="RBG47" s="82"/>
      <c r="RBI47" s="7"/>
      <c r="RBJ47" s="82"/>
      <c r="RBL47" s="7"/>
      <c r="RBM47" s="82"/>
      <c r="RBN47" s="82"/>
      <c r="RBO47" s="83"/>
      <c r="RBQ47" s="82"/>
      <c r="RBR47" s="80"/>
      <c r="RBS47" s="81"/>
      <c r="RBT47" s="82"/>
      <c r="RBW47" s="82"/>
      <c r="RBX47" s="82"/>
      <c r="RBZ47" s="82"/>
      <c r="RCC47" s="82"/>
      <c r="RCF47" s="82"/>
      <c r="RCG47" s="82"/>
      <c r="RCL47" s="82"/>
      <c r="RCO47" s="82"/>
      <c r="RCP47" s="82"/>
      <c r="RCQ47" s="82"/>
      <c r="RCR47" s="82"/>
      <c r="RCS47" s="82"/>
      <c r="RCT47" s="82"/>
      <c r="RCU47" s="82"/>
      <c r="RDM47" s="82"/>
      <c r="RDN47" s="82"/>
      <c r="RDO47" s="6"/>
      <c r="RDR47" s="7"/>
      <c r="RDS47" s="7"/>
      <c r="RDX47" s="82"/>
      <c r="RDZ47" s="7"/>
      <c r="REA47" s="82"/>
      <c r="REC47" s="7"/>
      <c r="RED47" s="82"/>
      <c r="REE47" s="82"/>
      <c r="REF47" s="83"/>
      <c r="REH47" s="82"/>
      <c r="REI47" s="80"/>
      <c r="REJ47" s="81"/>
      <c r="REK47" s="82"/>
      <c r="REN47" s="82"/>
      <c r="REO47" s="82"/>
      <c r="REQ47" s="82"/>
      <c r="RET47" s="82"/>
      <c r="REW47" s="82"/>
      <c r="REX47" s="82"/>
      <c r="RFC47" s="82"/>
      <c r="RFF47" s="82"/>
      <c r="RFG47" s="82"/>
      <c r="RFH47" s="82"/>
      <c r="RFI47" s="82"/>
      <c r="RFJ47" s="82"/>
      <c r="RFK47" s="82"/>
      <c r="RFL47" s="82"/>
      <c r="RGD47" s="82"/>
      <c r="RGE47" s="82"/>
      <c r="RGF47" s="6"/>
      <c r="RGI47" s="7"/>
      <c r="RGJ47" s="7"/>
      <c r="RGO47" s="82"/>
      <c r="RGQ47" s="7"/>
      <c r="RGR47" s="82"/>
      <c r="RGT47" s="7"/>
      <c r="RGU47" s="82"/>
      <c r="RGV47" s="82"/>
      <c r="RGW47" s="83"/>
      <c r="RGY47" s="82"/>
      <c r="RGZ47" s="80"/>
      <c r="RHA47" s="81"/>
      <c r="RHB47" s="82"/>
      <c r="RHE47" s="82"/>
      <c r="RHF47" s="82"/>
      <c r="RHH47" s="82"/>
      <c r="RHK47" s="82"/>
      <c r="RHN47" s="82"/>
      <c r="RHO47" s="82"/>
      <c r="RHT47" s="82"/>
      <c r="RHW47" s="82"/>
      <c r="RHX47" s="82"/>
      <c r="RHY47" s="82"/>
      <c r="RHZ47" s="82"/>
      <c r="RIA47" s="82"/>
      <c r="RIB47" s="82"/>
      <c r="RIC47" s="82"/>
      <c r="RIU47" s="82"/>
      <c r="RIV47" s="82"/>
      <c r="RIW47" s="6"/>
      <c r="RIZ47" s="7"/>
      <c r="RJA47" s="7"/>
      <c r="RJF47" s="82"/>
      <c r="RJH47" s="7"/>
      <c r="RJI47" s="82"/>
      <c r="RJK47" s="7"/>
      <c r="RJL47" s="82"/>
      <c r="RJM47" s="82"/>
      <c r="RJN47" s="83"/>
      <c r="RJP47" s="82"/>
      <c r="RJQ47" s="80"/>
      <c r="RJR47" s="81"/>
      <c r="RJS47" s="82"/>
      <c r="RJV47" s="82"/>
      <c r="RJW47" s="82"/>
      <c r="RJY47" s="82"/>
      <c r="RKB47" s="82"/>
      <c r="RKE47" s="82"/>
      <c r="RKF47" s="82"/>
      <c r="RKK47" s="82"/>
      <c r="RKN47" s="82"/>
      <c r="RKO47" s="82"/>
      <c r="RKP47" s="82"/>
      <c r="RKQ47" s="82"/>
      <c r="RKR47" s="82"/>
      <c r="RKS47" s="82"/>
      <c r="RKT47" s="82"/>
      <c r="RLL47" s="82"/>
      <c r="RLM47" s="82"/>
      <c r="RLN47" s="6"/>
      <c r="RLQ47" s="7"/>
      <c r="RLR47" s="7"/>
      <c r="RLW47" s="82"/>
      <c r="RLY47" s="7"/>
      <c r="RLZ47" s="82"/>
      <c r="RMB47" s="7"/>
      <c r="RMC47" s="82"/>
      <c r="RMD47" s="82"/>
      <c r="RME47" s="83"/>
      <c r="RMG47" s="82"/>
      <c r="RMH47" s="80"/>
      <c r="RMI47" s="81"/>
      <c r="RMJ47" s="82"/>
      <c r="RMM47" s="82"/>
      <c r="RMN47" s="82"/>
      <c r="RMP47" s="82"/>
      <c r="RMS47" s="82"/>
      <c r="RMV47" s="82"/>
      <c r="RMW47" s="82"/>
      <c r="RNB47" s="82"/>
      <c r="RNE47" s="82"/>
      <c r="RNF47" s="82"/>
      <c r="RNG47" s="82"/>
      <c r="RNH47" s="82"/>
      <c r="RNI47" s="82"/>
      <c r="RNJ47" s="82"/>
      <c r="RNK47" s="82"/>
      <c r="ROC47" s="82"/>
      <c r="ROD47" s="82"/>
      <c r="ROE47" s="6"/>
      <c r="ROH47" s="7"/>
      <c r="ROI47" s="7"/>
      <c r="RON47" s="82"/>
      <c r="ROP47" s="7"/>
      <c r="ROQ47" s="82"/>
      <c r="ROS47" s="7"/>
      <c r="ROT47" s="82"/>
      <c r="ROU47" s="82"/>
      <c r="ROV47" s="83"/>
      <c r="ROX47" s="82"/>
      <c r="ROY47" s="80"/>
      <c r="ROZ47" s="81"/>
      <c r="RPA47" s="82"/>
      <c r="RPD47" s="82"/>
      <c r="RPE47" s="82"/>
      <c r="RPG47" s="82"/>
      <c r="RPJ47" s="82"/>
      <c r="RPM47" s="82"/>
      <c r="RPN47" s="82"/>
      <c r="RPS47" s="82"/>
      <c r="RPV47" s="82"/>
      <c r="RPW47" s="82"/>
      <c r="RPX47" s="82"/>
      <c r="RPY47" s="82"/>
      <c r="RPZ47" s="82"/>
      <c r="RQA47" s="82"/>
      <c r="RQB47" s="82"/>
      <c r="RQT47" s="82"/>
      <c r="RQU47" s="82"/>
      <c r="RQV47" s="6"/>
      <c r="RQY47" s="7"/>
      <c r="RQZ47" s="7"/>
      <c r="RRE47" s="82"/>
      <c r="RRG47" s="7"/>
      <c r="RRH47" s="82"/>
      <c r="RRJ47" s="7"/>
      <c r="RRK47" s="82"/>
      <c r="RRL47" s="82"/>
      <c r="RRM47" s="83"/>
      <c r="RRO47" s="82"/>
      <c r="RRP47" s="80"/>
      <c r="RRQ47" s="81"/>
      <c r="RRR47" s="82"/>
      <c r="RRU47" s="82"/>
      <c r="RRV47" s="82"/>
      <c r="RRX47" s="82"/>
      <c r="RSA47" s="82"/>
      <c r="RSD47" s="82"/>
      <c r="RSE47" s="82"/>
      <c r="RSJ47" s="82"/>
      <c r="RSM47" s="82"/>
      <c r="RSN47" s="82"/>
      <c r="RSO47" s="82"/>
      <c r="RSP47" s="82"/>
      <c r="RSQ47" s="82"/>
      <c r="RSR47" s="82"/>
      <c r="RSS47" s="82"/>
      <c r="RTK47" s="82"/>
      <c r="RTL47" s="82"/>
      <c r="RTM47" s="6"/>
      <c r="RTP47" s="7"/>
      <c r="RTQ47" s="7"/>
      <c r="RTV47" s="82"/>
      <c r="RTX47" s="7"/>
      <c r="RTY47" s="82"/>
      <c r="RUA47" s="7"/>
      <c r="RUB47" s="82"/>
      <c r="RUC47" s="82"/>
      <c r="RUD47" s="83"/>
      <c r="RUF47" s="82"/>
      <c r="RUG47" s="80"/>
      <c r="RUH47" s="81"/>
      <c r="RUI47" s="82"/>
      <c r="RUL47" s="82"/>
      <c r="RUM47" s="82"/>
      <c r="RUO47" s="82"/>
      <c r="RUR47" s="82"/>
      <c r="RUU47" s="82"/>
      <c r="RUV47" s="82"/>
      <c r="RVA47" s="82"/>
      <c r="RVD47" s="82"/>
      <c r="RVE47" s="82"/>
      <c r="RVF47" s="82"/>
      <c r="RVG47" s="82"/>
      <c r="RVH47" s="82"/>
      <c r="RVI47" s="82"/>
      <c r="RVJ47" s="82"/>
      <c r="RWB47" s="82"/>
      <c r="RWC47" s="82"/>
      <c r="RWD47" s="6"/>
      <c r="RWG47" s="7"/>
      <c r="RWH47" s="7"/>
      <c r="RWM47" s="82"/>
      <c r="RWO47" s="7"/>
      <c r="RWP47" s="82"/>
      <c r="RWR47" s="7"/>
      <c r="RWS47" s="82"/>
      <c r="RWT47" s="82"/>
      <c r="RWU47" s="83"/>
      <c r="RWW47" s="82"/>
      <c r="RWX47" s="80"/>
      <c r="RWY47" s="81"/>
      <c r="RWZ47" s="82"/>
      <c r="RXC47" s="82"/>
      <c r="RXD47" s="82"/>
      <c r="RXF47" s="82"/>
      <c r="RXI47" s="82"/>
      <c r="RXL47" s="82"/>
      <c r="RXM47" s="82"/>
      <c r="RXR47" s="82"/>
      <c r="RXU47" s="82"/>
      <c r="RXV47" s="82"/>
      <c r="RXW47" s="82"/>
      <c r="RXX47" s="82"/>
      <c r="RXY47" s="82"/>
      <c r="RXZ47" s="82"/>
      <c r="RYA47" s="82"/>
      <c r="RYS47" s="82"/>
      <c r="RYT47" s="82"/>
      <c r="RYU47" s="6"/>
      <c r="RYX47" s="7"/>
      <c r="RYY47" s="7"/>
      <c r="RZD47" s="82"/>
      <c r="RZF47" s="7"/>
      <c r="RZG47" s="82"/>
      <c r="RZI47" s="7"/>
      <c r="RZJ47" s="82"/>
      <c r="RZK47" s="82"/>
      <c r="RZL47" s="83"/>
      <c r="RZN47" s="82"/>
      <c r="RZO47" s="80"/>
      <c r="RZP47" s="81"/>
      <c r="RZQ47" s="82"/>
      <c r="RZT47" s="82"/>
      <c r="RZU47" s="82"/>
      <c r="RZW47" s="82"/>
      <c r="RZZ47" s="82"/>
      <c r="SAC47" s="82"/>
      <c r="SAD47" s="82"/>
      <c r="SAI47" s="82"/>
      <c r="SAL47" s="82"/>
      <c r="SAM47" s="82"/>
      <c r="SAN47" s="82"/>
      <c r="SAO47" s="82"/>
      <c r="SAP47" s="82"/>
      <c r="SAQ47" s="82"/>
      <c r="SAR47" s="82"/>
      <c r="SBJ47" s="82"/>
      <c r="SBK47" s="82"/>
      <c r="SBL47" s="6"/>
      <c r="SBO47" s="7"/>
      <c r="SBP47" s="7"/>
      <c r="SBU47" s="82"/>
      <c r="SBW47" s="7"/>
      <c r="SBX47" s="82"/>
      <c r="SBZ47" s="7"/>
      <c r="SCA47" s="82"/>
      <c r="SCB47" s="82"/>
      <c r="SCC47" s="83"/>
      <c r="SCE47" s="82"/>
      <c r="SCF47" s="80"/>
      <c r="SCG47" s="81"/>
      <c r="SCH47" s="82"/>
      <c r="SCK47" s="82"/>
      <c r="SCL47" s="82"/>
      <c r="SCN47" s="82"/>
      <c r="SCQ47" s="82"/>
      <c r="SCT47" s="82"/>
      <c r="SCU47" s="82"/>
      <c r="SCZ47" s="82"/>
      <c r="SDC47" s="82"/>
      <c r="SDD47" s="82"/>
      <c r="SDE47" s="82"/>
      <c r="SDF47" s="82"/>
      <c r="SDG47" s="82"/>
      <c r="SDH47" s="82"/>
      <c r="SDI47" s="82"/>
      <c r="SEA47" s="82"/>
      <c r="SEB47" s="82"/>
      <c r="SEC47" s="6"/>
      <c r="SEF47" s="7"/>
      <c r="SEG47" s="7"/>
      <c r="SEL47" s="82"/>
      <c r="SEN47" s="7"/>
      <c r="SEO47" s="82"/>
      <c r="SEQ47" s="7"/>
      <c r="SER47" s="82"/>
      <c r="SES47" s="82"/>
      <c r="SET47" s="83"/>
      <c r="SEV47" s="82"/>
      <c r="SEW47" s="80"/>
      <c r="SEX47" s="81"/>
      <c r="SEY47" s="82"/>
      <c r="SFB47" s="82"/>
      <c r="SFC47" s="82"/>
      <c r="SFE47" s="82"/>
      <c r="SFH47" s="82"/>
      <c r="SFK47" s="82"/>
      <c r="SFL47" s="82"/>
      <c r="SFQ47" s="82"/>
      <c r="SFT47" s="82"/>
      <c r="SFU47" s="82"/>
      <c r="SFV47" s="82"/>
      <c r="SFW47" s="82"/>
      <c r="SFX47" s="82"/>
      <c r="SFY47" s="82"/>
      <c r="SFZ47" s="82"/>
      <c r="SGR47" s="82"/>
      <c r="SGS47" s="82"/>
      <c r="SGT47" s="6"/>
      <c r="SGW47" s="7"/>
      <c r="SGX47" s="7"/>
      <c r="SHC47" s="82"/>
      <c r="SHE47" s="7"/>
      <c r="SHF47" s="82"/>
      <c r="SHH47" s="7"/>
      <c r="SHI47" s="82"/>
      <c r="SHJ47" s="82"/>
      <c r="SHK47" s="83"/>
      <c r="SHM47" s="82"/>
      <c r="SHN47" s="80"/>
      <c r="SHO47" s="81"/>
      <c r="SHP47" s="82"/>
      <c r="SHS47" s="82"/>
      <c r="SHT47" s="82"/>
      <c r="SHV47" s="82"/>
      <c r="SHY47" s="82"/>
      <c r="SIB47" s="82"/>
      <c r="SIC47" s="82"/>
      <c r="SIH47" s="82"/>
      <c r="SIK47" s="82"/>
      <c r="SIL47" s="82"/>
      <c r="SIM47" s="82"/>
      <c r="SIN47" s="82"/>
      <c r="SIO47" s="82"/>
      <c r="SIP47" s="82"/>
      <c r="SIQ47" s="82"/>
      <c r="SJI47" s="82"/>
      <c r="SJJ47" s="82"/>
      <c r="SJK47" s="6"/>
      <c r="SJN47" s="7"/>
      <c r="SJO47" s="7"/>
      <c r="SJT47" s="82"/>
      <c r="SJV47" s="7"/>
      <c r="SJW47" s="82"/>
      <c r="SJY47" s="7"/>
      <c r="SJZ47" s="82"/>
      <c r="SKA47" s="82"/>
      <c r="SKB47" s="83"/>
      <c r="SKD47" s="82"/>
      <c r="SKE47" s="80"/>
      <c r="SKF47" s="81"/>
      <c r="SKG47" s="82"/>
      <c r="SKJ47" s="82"/>
      <c r="SKK47" s="82"/>
      <c r="SKM47" s="82"/>
      <c r="SKP47" s="82"/>
      <c r="SKS47" s="82"/>
      <c r="SKT47" s="82"/>
      <c r="SKY47" s="82"/>
      <c r="SLB47" s="82"/>
      <c r="SLC47" s="82"/>
      <c r="SLD47" s="82"/>
      <c r="SLE47" s="82"/>
      <c r="SLF47" s="82"/>
      <c r="SLG47" s="82"/>
      <c r="SLH47" s="82"/>
      <c r="SLZ47" s="82"/>
      <c r="SMA47" s="82"/>
      <c r="SMB47" s="6"/>
      <c r="SME47" s="7"/>
      <c r="SMF47" s="7"/>
      <c r="SMK47" s="82"/>
      <c r="SMM47" s="7"/>
      <c r="SMN47" s="82"/>
      <c r="SMP47" s="7"/>
      <c r="SMQ47" s="82"/>
      <c r="SMR47" s="82"/>
      <c r="SMS47" s="83"/>
      <c r="SMU47" s="82"/>
      <c r="SMV47" s="80"/>
      <c r="SMW47" s="81"/>
      <c r="SMX47" s="82"/>
      <c r="SNA47" s="82"/>
      <c r="SNB47" s="82"/>
      <c r="SND47" s="82"/>
      <c r="SNG47" s="82"/>
      <c r="SNJ47" s="82"/>
      <c r="SNK47" s="82"/>
      <c r="SNP47" s="82"/>
      <c r="SNS47" s="82"/>
      <c r="SNT47" s="82"/>
      <c r="SNU47" s="82"/>
      <c r="SNV47" s="82"/>
      <c r="SNW47" s="82"/>
      <c r="SNX47" s="82"/>
      <c r="SNY47" s="82"/>
      <c r="SOQ47" s="82"/>
      <c r="SOR47" s="82"/>
      <c r="SOS47" s="6"/>
      <c r="SOV47" s="7"/>
      <c r="SOW47" s="7"/>
      <c r="SPB47" s="82"/>
      <c r="SPD47" s="7"/>
      <c r="SPE47" s="82"/>
      <c r="SPG47" s="7"/>
      <c r="SPH47" s="82"/>
      <c r="SPI47" s="82"/>
      <c r="SPJ47" s="83"/>
      <c r="SPL47" s="82"/>
      <c r="SPM47" s="80"/>
      <c r="SPN47" s="81"/>
      <c r="SPO47" s="82"/>
      <c r="SPR47" s="82"/>
      <c r="SPS47" s="82"/>
      <c r="SPU47" s="82"/>
      <c r="SPX47" s="82"/>
      <c r="SQA47" s="82"/>
      <c r="SQB47" s="82"/>
      <c r="SQG47" s="82"/>
      <c r="SQJ47" s="82"/>
      <c r="SQK47" s="82"/>
      <c r="SQL47" s="82"/>
      <c r="SQM47" s="82"/>
      <c r="SQN47" s="82"/>
      <c r="SQO47" s="82"/>
      <c r="SQP47" s="82"/>
      <c r="SRH47" s="82"/>
      <c r="SRI47" s="82"/>
      <c r="SRJ47" s="6"/>
      <c r="SRM47" s="7"/>
      <c r="SRN47" s="7"/>
      <c r="SRS47" s="82"/>
      <c r="SRU47" s="7"/>
      <c r="SRV47" s="82"/>
      <c r="SRX47" s="7"/>
      <c r="SRY47" s="82"/>
      <c r="SRZ47" s="82"/>
      <c r="SSA47" s="83"/>
      <c r="SSC47" s="82"/>
      <c r="SSD47" s="80"/>
      <c r="SSE47" s="81"/>
      <c r="SSF47" s="82"/>
      <c r="SSI47" s="82"/>
      <c r="SSJ47" s="82"/>
      <c r="SSL47" s="82"/>
      <c r="SSO47" s="82"/>
      <c r="SSR47" s="82"/>
      <c r="SSS47" s="82"/>
      <c r="SSX47" s="82"/>
      <c r="STA47" s="82"/>
      <c r="STB47" s="82"/>
      <c r="STC47" s="82"/>
      <c r="STD47" s="82"/>
      <c r="STE47" s="82"/>
      <c r="STF47" s="82"/>
      <c r="STG47" s="82"/>
      <c r="STY47" s="82"/>
      <c r="STZ47" s="82"/>
      <c r="SUA47" s="6"/>
      <c r="SUD47" s="7"/>
      <c r="SUE47" s="7"/>
      <c r="SUJ47" s="82"/>
      <c r="SUL47" s="7"/>
      <c r="SUM47" s="82"/>
      <c r="SUO47" s="7"/>
      <c r="SUP47" s="82"/>
      <c r="SUQ47" s="82"/>
      <c r="SUR47" s="83"/>
      <c r="SUT47" s="82"/>
      <c r="SUU47" s="80"/>
      <c r="SUV47" s="81"/>
      <c r="SUW47" s="82"/>
      <c r="SUZ47" s="82"/>
      <c r="SVA47" s="82"/>
      <c r="SVC47" s="82"/>
      <c r="SVF47" s="82"/>
      <c r="SVI47" s="82"/>
      <c r="SVJ47" s="82"/>
      <c r="SVO47" s="82"/>
      <c r="SVR47" s="82"/>
      <c r="SVS47" s="82"/>
      <c r="SVT47" s="82"/>
      <c r="SVU47" s="82"/>
      <c r="SVV47" s="82"/>
      <c r="SVW47" s="82"/>
      <c r="SVX47" s="82"/>
      <c r="SWP47" s="82"/>
      <c r="SWQ47" s="82"/>
      <c r="SWR47" s="6"/>
      <c r="SWU47" s="7"/>
      <c r="SWV47" s="7"/>
      <c r="SXA47" s="82"/>
      <c r="SXC47" s="7"/>
      <c r="SXD47" s="82"/>
      <c r="SXF47" s="7"/>
      <c r="SXG47" s="82"/>
      <c r="SXH47" s="82"/>
      <c r="SXI47" s="83"/>
      <c r="SXK47" s="82"/>
      <c r="SXL47" s="80"/>
      <c r="SXM47" s="81"/>
      <c r="SXN47" s="82"/>
      <c r="SXQ47" s="82"/>
      <c r="SXR47" s="82"/>
      <c r="SXT47" s="82"/>
      <c r="SXW47" s="82"/>
      <c r="SXZ47" s="82"/>
      <c r="SYA47" s="82"/>
      <c r="SYF47" s="82"/>
      <c r="SYI47" s="82"/>
      <c r="SYJ47" s="82"/>
      <c r="SYK47" s="82"/>
      <c r="SYL47" s="82"/>
      <c r="SYM47" s="82"/>
      <c r="SYN47" s="82"/>
      <c r="SYO47" s="82"/>
      <c r="SZG47" s="82"/>
      <c r="SZH47" s="82"/>
      <c r="SZI47" s="6"/>
      <c r="SZL47" s="7"/>
      <c r="SZM47" s="7"/>
      <c r="SZR47" s="82"/>
      <c r="SZT47" s="7"/>
      <c r="SZU47" s="82"/>
      <c r="SZW47" s="7"/>
      <c r="SZX47" s="82"/>
      <c r="SZY47" s="82"/>
      <c r="SZZ47" s="83"/>
      <c r="TAB47" s="82"/>
      <c r="TAC47" s="80"/>
      <c r="TAD47" s="81"/>
      <c r="TAE47" s="82"/>
      <c r="TAH47" s="82"/>
      <c r="TAI47" s="82"/>
      <c r="TAK47" s="82"/>
      <c r="TAN47" s="82"/>
      <c r="TAQ47" s="82"/>
      <c r="TAR47" s="82"/>
      <c r="TAW47" s="82"/>
      <c r="TAZ47" s="82"/>
      <c r="TBA47" s="82"/>
      <c r="TBB47" s="82"/>
      <c r="TBC47" s="82"/>
      <c r="TBD47" s="82"/>
      <c r="TBE47" s="82"/>
      <c r="TBF47" s="82"/>
      <c r="TBX47" s="82"/>
      <c r="TBY47" s="82"/>
      <c r="TBZ47" s="6"/>
      <c r="TCC47" s="7"/>
      <c r="TCD47" s="7"/>
      <c r="TCI47" s="82"/>
      <c r="TCK47" s="7"/>
      <c r="TCL47" s="82"/>
      <c r="TCN47" s="7"/>
      <c r="TCO47" s="82"/>
      <c r="TCP47" s="82"/>
      <c r="TCQ47" s="83"/>
      <c r="TCS47" s="82"/>
      <c r="TCT47" s="80"/>
      <c r="TCU47" s="81"/>
      <c r="TCV47" s="82"/>
      <c r="TCY47" s="82"/>
      <c r="TCZ47" s="82"/>
      <c r="TDB47" s="82"/>
      <c r="TDE47" s="82"/>
      <c r="TDH47" s="82"/>
      <c r="TDI47" s="82"/>
      <c r="TDN47" s="82"/>
      <c r="TDQ47" s="82"/>
      <c r="TDR47" s="82"/>
      <c r="TDS47" s="82"/>
      <c r="TDT47" s="82"/>
      <c r="TDU47" s="82"/>
      <c r="TDV47" s="82"/>
      <c r="TDW47" s="82"/>
      <c r="TEO47" s="82"/>
      <c r="TEP47" s="82"/>
      <c r="TEQ47" s="6"/>
      <c r="TET47" s="7"/>
      <c r="TEU47" s="7"/>
      <c r="TEZ47" s="82"/>
      <c r="TFB47" s="7"/>
      <c r="TFC47" s="82"/>
      <c r="TFE47" s="7"/>
      <c r="TFF47" s="82"/>
      <c r="TFG47" s="82"/>
      <c r="TFH47" s="83"/>
      <c r="TFJ47" s="82"/>
      <c r="TFK47" s="80"/>
      <c r="TFL47" s="81"/>
      <c r="TFM47" s="82"/>
      <c r="TFP47" s="82"/>
      <c r="TFQ47" s="82"/>
      <c r="TFS47" s="82"/>
      <c r="TFV47" s="82"/>
      <c r="TFY47" s="82"/>
      <c r="TFZ47" s="82"/>
      <c r="TGE47" s="82"/>
      <c r="TGH47" s="82"/>
      <c r="TGI47" s="82"/>
      <c r="TGJ47" s="82"/>
      <c r="TGK47" s="82"/>
      <c r="TGL47" s="82"/>
      <c r="TGM47" s="82"/>
      <c r="TGN47" s="82"/>
      <c r="THF47" s="82"/>
      <c r="THG47" s="82"/>
      <c r="THH47" s="6"/>
      <c r="THK47" s="7"/>
      <c r="THL47" s="7"/>
      <c r="THQ47" s="82"/>
      <c r="THS47" s="7"/>
      <c r="THT47" s="82"/>
      <c r="THV47" s="7"/>
      <c r="THW47" s="82"/>
      <c r="THX47" s="82"/>
      <c r="THY47" s="83"/>
      <c r="TIA47" s="82"/>
      <c r="TIB47" s="80"/>
      <c r="TIC47" s="81"/>
      <c r="TID47" s="82"/>
      <c r="TIG47" s="82"/>
      <c r="TIH47" s="82"/>
      <c r="TIJ47" s="82"/>
      <c r="TIM47" s="82"/>
      <c r="TIP47" s="82"/>
      <c r="TIQ47" s="82"/>
      <c r="TIV47" s="82"/>
      <c r="TIY47" s="82"/>
      <c r="TIZ47" s="82"/>
      <c r="TJA47" s="82"/>
      <c r="TJB47" s="82"/>
      <c r="TJC47" s="82"/>
      <c r="TJD47" s="82"/>
      <c r="TJE47" s="82"/>
      <c r="TJW47" s="82"/>
      <c r="TJX47" s="82"/>
      <c r="TJY47" s="6"/>
      <c r="TKB47" s="7"/>
      <c r="TKC47" s="7"/>
      <c r="TKH47" s="82"/>
      <c r="TKJ47" s="7"/>
      <c r="TKK47" s="82"/>
      <c r="TKM47" s="7"/>
      <c r="TKN47" s="82"/>
      <c r="TKO47" s="82"/>
      <c r="TKP47" s="83"/>
      <c r="TKR47" s="82"/>
      <c r="TKS47" s="80"/>
      <c r="TKT47" s="81"/>
      <c r="TKU47" s="82"/>
      <c r="TKX47" s="82"/>
      <c r="TKY47" s="82"/>
      <c r="TLA47" s="82"/>
      <c r="TLD47" s="82"/>
      <c r="TLG47" s="82"/>
      <c r="TLH47" s="82"/>
      <c r="TLM47" s="82"/>
      <c r="TLP47" s="82"/>
      <c r="TLQ47" s="82"/>
      <c r="TLR47" s="82"/>
      <c r="TLS47" s="82"/>
      <c r="TLT47" s="82"/>
      <c r="TLU47" s="82"/>
      <c r="TLV47" s="82"/>
      <c r="TMN47" s="82"/>
      <c r="TMO47" s="82"/>
      <c r="TMP47" s="6"/>
      <c r="TMS47" s="7"/>
      <c r="TMT47" s="7"/>
      <c r="TMY47" s="82"/>
      <c r="TNA47" s="7"/>
      <c r="TNB47" s="82"/>
      <c r="TND47" s="7"/>
      <c r="TNE47" s="82"/>
      <c r="TNF47" s="82"/>
      <c r="TNG47" s="83"/>
      <c r="TNI47" s="82"/>
      <c r="TNJ47" s="80"/>
      <c r="TNK47" s="81"/>
      <c r="TNL47" s="82"/>
      <c r="TNO47" s="82"/>
      <c r="TNP47" s="82"/>
      <c r="TNR47" s="82"/>
      <c r="TNU47" s="82"/>
      <c r="TNX47" s="82"/>
      <c r="TNY47" s="82"/>
      <c r="TOD47" s="82"/>
      <c r="TOG47" s="82"/>
      <c r="TOH47" s="82"/>
      <c r="TOI47" s="82"/>
      <c r="TOJ47" s="82"/>
      <c r="TOK47" s="82"/>
      <c r="TOL47" s="82"/>
      <c r="TOM47" s="82"/>
      <c r="TPE47" s="82"/>
      <c r="TPF47" s="82"/>
      <c r="TPG47" s="6"/>
      <c r="TPJ47" s="7"/>
      <c r="TPK47" s="7"/>
      <c r="TPP47" s="82"/>
      <c r="TPR47" s="7"/>
      <c r="TPS47" s="82"/>
      <c r="TPU47" s="7"/>
      <c r="TPV47" s="82"/>
      <c r="TPW47" s="82"/>
      <c r="TPX47" s="83"/>
      <c r="TPZ47" s="82"/>
      <c r="TQA47" s="80"/>
      <c r="TQB47" s="81"/>
      <c r="TQC47" s="82"/>
      <c r="TQF47" s="82"/>
      <c r="TQG47" s="82"/>
      <c r="TQI47" s="82"/>
      <c r="TQL47" s="82"/>
      <c r="TQO47" s="82"/>
      <c r="TQP47" s="82"/>
      <c r="TQU47" s="82"/>
      <c r="TQX47" s="82"/>
      <c r="TQY47" s="82"/>
      <c r="TQZ47" s="82"/>
      <c r="TRA47" s="82"/>
      <c r="TRB47" s="82"/>
      <c r="TRC47" s="82"/>
      <c r="TRD47" s="82"/>
      <c r="TRV47" s="82"/>
      <c r="TRW47" s="82"/>
      <c r="TRX47" s="6"/>
      <c r="TSA47" s="7"/>
      <c r="TSB47" s="7"/>
      <c r="TSG47" s="82"/>
      <c r="TSI47" s="7"/>
      <c r="TSJ47" s="82"/>
      <c r="TSL47" s="7"/>
      <c r="TSM47" s="82"/>
      <c r="TSN47" s="82"/>
      <c r="TSO47" s="83"/>
      <c r="TSQ47" s="82"/>
      <c r="TSR47" s="80"/>
      <c r="TSS47" s="81"/>
      <c r="TST47" s="82"/>
      <c r="TSW47" s="82"/>
      <c r="TSX47" s="82"/>
      <c r="TSZ47" s="82"/>
      <c r="TTC47" s="82"/>
      <c r="TTF47" s="82"/>
      <c r="TTG47" s="82"/>
      <c r="TTL47" s="82"/>
      <c r="TTO47" s="82"/>
      <c r="TTP47" s="82"/>
      <c r="TTQ47" s="82"/>
      <c r="TTR47" s="82"/>
      <c r="TTS47" s="82"/>
      <c r="TTT47" s="82"/>
      <c r="TTU47" s="82"/>
      <c r="TUM47" s="82"/>
      <c r="TUN47" s="82"/>
      <c r="TUO47" s="6"/>
      <c r="TUR47" s="7"/>
      <c r="TUS47" s="7"/>
      <c r="TUX47" s="82"/>
      <c r="TUZ47" s="7"/>
      <c r="TVA47" s="82"/>
      <c r="TVC47" s="7"/>
      <c r="TVD47" s="82"/>
      <c r="TVE47" s="82"/>
      <c r="TVF47" s="83"/>
      <c r="TVH47" s="82"/>
      <c r="TVI47" s="80"/>
      <c r="TVJ47" s="81"/>
      <c r="TVK47" s="82"/>
      <c r="TVN47" s="82"/>
      <c r="TVO47" s="82"/>
      <c r="TVQ47" s="82"/>
      <c r="TVT47" s="82"/>
      <c r="TVW47" s="82"/>
      <c r="TVX47" s="82"/>
      <c r="TWC47" s="82"/>
      <c r="TWF47" s="82"/>
      <c r="TWG47" s="82"/>
      <c r="TWH47" s="82"/>
      <c r="TWI47" s="82"/>
      <c r="TWJ47" s="82"/>
      <c r="TWK47" s="82"/>
      <c r="TWL47" s="82"/>
      <c r="TXD47" s="82"/>
      <c r="TXE47" s="82"/>
      <c r="TXF47" s="6"/>
      <c r="TXI47" s="7"/>
      <c r="TXJ47" s="7"/>
      <c r="TXO47" s="82"/>
      <c r="TXQ47" s="7"/>
      <c r="TXR47" s="82"/>
      <c r="TXT47" s="7"/>
      <c r="TXU47" s="82"/>
      <c r="TXV47" s="82"/>
      <c r="TXW47" s="83"/>
      <c r="TXY47" s="82"/>
      <c r="TXZ47" s="80"/>
      <c r="TYA47" s="81"/>
      <c r="TYB47" s="82"/>
      <c r="TYE47" s="82"/>
      <c r="TYF47" s="82"/>
      <c r="TYH47" s="82"/>
      <c r="TYK47" s="82"/>
      <c r="TYN47" s="82"/>
      <c r="TYO47" s="82"/>
      <c r="TYT47" s="82"/>
      <c r="TYW47" s="82"/>
      <c r="TYX47" s="82"/>
      <c r="TYY47" s="82"/>
      <c r="TYZ47" s="82"/>
      <c r="TZA47" s="82"/>
      <c r="TZB47" s="82"/>
      <c r="TZC47" s="82"/>
      <c r="TZU47" s="82"/>
      <c r="TZV47" s="82"/>
      <c r="TZW47" s="6"/>
      <c r="TZZ47" s="7"/>
      <c r="UAA47" s="7"/>
      <c r="UAF47" s="82"/>
      <c r="UAH47" s="7"/>
      <c r="UAI47" s="82"/>
      <c r="UAK47" s="7"/>
      <c r="UAL47" s="82"/>
      <c r="UAM47" s="82"/>
      <c r="UAN47" s="83"/>
      <c r="UAP47" s="82"/>
      <c r="UAQ47" s="80"/>
      <c r="UAR47" s="81"/>
      <c r="UAS47" s="82"/>
      <c r="UAV47" s="82"/>
      <c r="UAW47" s="82"/>
      <c r="UAY47" s="82"/>
      <c r="UBB47" s="82"/>
      <c r="UBE47" s="82"/>
      <c r="UBF47" s="82"/>
      <c r="UBK47" s="82"/>
      <c r="UBN47" s="82"/>
      <c r="UBO47" s="82"/>
      <c r="UBP47" s="82"/>
      <c r="UBQ47" s="82"/>
      <c r="UBR47" s="82"/>
      <c r="UBS47" s="82"/>
      <c r="UBT47" s="82"/>
      <c r="UCL47" s="82"/>
      <c r="UCM47" s="82"/>
      <c r="UCN47" s="6"/>
      <c r="UCQ47" s="7"/>
      <c r="UCR47" s="7"/>
      <c r="UCW47" s="82"/>
      <c r="UCY47" s="7"/>
      <c r="UCZ47" s="82"/>
      <c r="UDB47" s="7"/>
      <c r="UDC47" s="82"/>
      <c r="UDD47" s="82"/>
      <c r="UDE47" s="83"/>
      <c r="UDG47" s="82"/>
      <c r="UDH47" s="80"/>
      <c r="UDI47" s="81"/>
      <c r="UDJ47" s="82"/>
      <c r="UDM47" s="82"/>
      <c r="UDN47" s="82"/>
      <c r="UDP47" s="82"/>
      <c r="UDS47" s="82"/>
      <c r="UDV47" s="82"/>
      <c r="UDW47" s="82"/>
      <c r="UEB47" s="82"/>
      <c r="UEE47" s="82"/>
      <c r="UEF47" s="82"/>
      <c r="UEG47" s="82"/>
      <c r="UEH47" s="82"/>
      <c r="UEI47" s="82"/>
      <c r="UEJ47" s="82"/>
      <c r="UEK47" s="82"/>
      <c r="UFC47" s="82"/>
      <c r="UFD47" s="82"/>
      <c r="UFE47" s="6"/>
      <c r="UFH47" s="7"/>
      <c r="UFI47" s="7"/>
      <c r="UFN47" s="82"/>
      <c r="UFP47" s="7"/>
      <c r="UFQ47" s="82"/>
      <c r="UFS47" s="7"/>
      <c r="UFT47" s="82"/>
      <c r="UFU47" s="82"/>
      <c r="UFV47" s="83"/>
      <c r="UFX47" s="82"/>
      <c r="UFY47" s="80"/>
      <c r="UFZ47" s="81"/>
      <c r="UGA47" s="82"/>
      <c r="UGD47" s="82"/>
      <c r="UGE47" s="82"/>
      <c r="UGG47" s="82"/>
      <c r="UGJ47" s="82"/>
      <c r="UGM47" s="82"/>
      <c r="UGN47" s="82"/>
      <c r="UGS47" s="82"/>
      <c r="UGV47" s="82"/>
      <c r="UGW47" s="82"/>
      <c r="UGX47" s="82"/>
      <c r="UGY47" s="82"/>
      <c r="UGZ47" s="82"/>
      <c r="UHA47" s="82"/>
      <c r="UHB47" s="82"/>
      <c r="UHT47" s="82"/>
      <c r="UHU47" s="82"/>
      <c r="UHV47" s="6"/>
      <c r="UHY47" s="7"/>
      <c r="UHZ47" s="7"/>
      <c r="UIE47" s="82"/>
      <c r="UIG47" s="7"/>
      <c r="UIH47" s="82"/>
      <c r="UIJ47" s="7"/>
      <c r="UIK47" s="82"/>
      <c r="UIL47" s="82"/>
      <c r="UIM47" s="83"/>
      <c r="UIO47" s="82"/>
      <c r="UIP47" s="80"/>
      <c r="UIQ47" s="81"/>
      <c r="UIR47" s="82"/>
      <c r="UIU47" s="82"/>
      <c r="UIV47" s="82"/>
      <c r="UIX47" s="82"/>
      <c r="UJA47" s="82"/>
      <c r="UJD47" s="82"/>
      <c r="UJE47" s="82"/>
      <c r="UJJ47" s="82"/>
      <c r="UJM47" s="82"/>
      <c r="UJN47" s="82"/>
      <c r="UJO47" s="82"/>
      <c r="UJP47" s="82"/>
      <c r="UJQ47" s="82"/>
      <c r="UJR47" s="82"/>
      <c r="UJS47" s="82"/>
      <c r="UKK47" s="82"/>
      <c r="UKL47" s="82"/>
      <c r="UKM47" s="6"/>
      <c r="UKP47" s="7"/>
      <c r="UKQ47" s="7"/>
      <c r="UKV47" s="82"/>
      <c r="UKX47" s="7"/>
      <c r="UKY47" s="82"/>
      <c r="ULA47" s="7"/>
      <c r="ULB47" s="82"/>
      <c r="ULC47" s="82"/>
      <c r="ULD47" s="83"/>
      <c r="ULF47" s="82"/>
      <c r="ULG47" s="80"/>
      <c r="ULH47" s="81"/>
      <c r="ULI47" s="82"/>
      <c r="ULL47" s="82"/>
      <c r="ULM47" s="82"/>
      <c r="ULO47" s="82"/>
      <c r="ULR47" s="82"/>
      <c r="ULU47" s="82"/>
      <c r="ULV47" s="82"/>
      <c r="UMA47" s="82"/>
      <c r="UMD47" s="82"/>
      <c r="UME47" s="82"/>
      <c r="UMF47" s="82"/>
      <c r="UMG47" s="82"/>
      <c r="UMH47" s="82"/>
      <c r="UMI47" s="82"/>
      <c r="UMJ47" s="82"/>
      <c r="UNB47" s="82"/>
      <c r="UNC47" s="82"/>
      <c r="UND47" s="6"/>
      <c r="UNG47" s="7"/>
      <c r="UNH47" s="7"/>
      <c r="UNM47" s="82"/>
      <c r="UNO47" s="7"/>
      <c r="UNP47" s="82"/>
      <c r="UNR47" s="7"/>
      <c r="UNS47" s="82"/>
      <c r="UNT47" s="82"/>
      <c r="UNU47" s="83"/>
      <c r="UNW47" s="82"/>
      <c r="UNX47" s="80"/>
      <c r="UNY47" s="81"/>
      <c r="UNZ47" s="82"/>
      <c r="UOC47" s="82"/>
      <c r="UOD47" s="82"/>
      <c r="UOF47" s="82"/>
      <c r="UOI47" s="82"/>
      <c r="UOL47" s="82"/>
      <c r="UOM47" s="82"/>
      <c r="UOR47" s="82"/>
      <c r="UOU47" s="82"/>
      <c r="UOV47" s="82"/>
      <c r="UOW47" s="82"/>
      <c r="UOX47" s="82"/>
      <c r="UOY47" s="82"/>
      <c r="UOZ47" s="82"/>
      <c r="UPA47" s="82"/>
      <c r="UPS47" s="82"/>
      <c r="UPT47" s="82"/>
      <c r="UPU47" s="6"/>
      <c r="UPX47" s="7"/>
      <c r="UPY47" s="7"/>
      <c r="UQD47" s="82"/>
      <c r="UQF47" s="7"/>
      <c r="UQG47" s="82"/>
      <c r="UQI47" s="7"/>
      <c r="UQJ47" s="82"/>
      <c r="UQK47" s="82"/>
      <c r="UQL47" s="83"/>
      <c r="UQN47" s="82"/>
      <c r="UQO47" s="80"/>
      <c r="UQP47" s="81"/>
      <c r="UQQ47" s="82"/>
      <c r="UQT47" s="82"/>
      <c r="UQU47" s="82"/>
      <c r="UQW47" s="82"/>
      <c r="UQZ47" s="82"/>
      <c r="URC47" s="82"/>
      <c r="URD47" s="82"/>
      <c r="URI47" s="82"/>
      <c r="URL47" s="82"/>
      <c r="URM47" s="82"/>
      <c r="URN47" s="82"/>
      <c r="URO47" s="82"/>
      <c r="URP47" s="82"/>
      <c r="URQ47" s="82"/>
      <c r="URR47" s="82"/>
      <c r="USJ47" s="82"/>
      <c r="USK47" s="82"/>
      <c r="USL47" s="6"/>
      <c r="USO47" s="7"/>
      <c r="USP47" s="7"/>
      <c r="USU47" s="82"/>
      <c r="USW47" s="7"/>
      <c r="USX47" s="82"/>
      <c r="USZ47" s="7"/>
      <c r="UTA47" s="82"/>
      <c r="UTB47" s="82"/>
      <c r="UTC47" s="83"/>
      <c r="UTE47" s="82"/>
      <c r="UTF47" s="80"/>
      <c r="UTG47" s="81"/>
      <c r="UTH47" s="82"/>
      <c r="UTK47" s="82"/>
      <c r="UTL47" s="82"/>
      <c r="UTN47" s="82"/>
      <c r="UTQ47" s="82"/>
      <c r="UTT47" s="82"/>
      <c r="UTU47" s="82"/>
      <c r="UTZ47" s="82"/>
      <c r="UUC47" s="82"/>
      <c r="UUD47" s="82"/>
      <c r="UUE47" s="82"/>
      <c r="UUF47" s="82"/>
      <c r="UUG47" s="82"/>
      <c r="UUH47" s="82"/>
      <c r="UUI47" s="82"/>
      <c r="UVA47" s="82"/>
      <c r="UVB47" s="82"/>
      <c r="UVC47" s="6"/>
      <c r="UVF47" s="7"/>
      <c r="UVG47" s="7"/>
      <c r="UVL47" s="82"/>
      <c r="UVN47" s="7"/>
      <c r="UVO47" s="82"/>
      <c r="UVQ47" s="7"/>
      <c r="UVR47" s="82"/>
      <c r="UVS47" s="82"/>
      <c r="UVT47" s="83"/>
      <c r="UVV47" s="82"/>
      <c r="UVW47" s="80"/>
      <c r="UVX47" s="81"/>
      <c r="UVY47" s="82"/>
      <c r="UWB47" s="82"/>
      <c r="UWC47" s="82"/>
      <c r="UWE47" s="82"/>
      <c r="UWH47" s="82"/>
      <c r="UWK47" s="82"/>
      <c r="UWL47" s="82"/>
      <c r="UWQ47" s="82"/>
      <c r="UWT47" s="82"/>
      <c r="UWU47" s="82"/>
      <c r="UWV47" s="82"/>
      <c r="UWW47" s="82"/>
      <c r="UWX47" s="82"/>
      <c r="UWY47" s="82"/>
      <c r="UWZ47" s="82"/>
      <c r="UXR47" s="82"/>
      <c r="UXS47" s="82"/>
      <c r="UXT47" s="6"/>
      <c r="UXW47" s="7"/>
      <c r="UXX47" s="7"/>
      <c r="UYC47" s="82"/>
      <c r="UYE47" s="7"/>
      <c r="UYF47" s="82"/>
      <c r="UYH47" s="7"/>
      <c r="UYI47" s="82"/>
      <c r="UYJ47" s="82"/>
      <c r="UYK47" s="83"/>
      <c r="UYM47" s="82"/>
      <c r="UYN47" s="80"/>
      <c r="UYO47" s="81"/>
      <c r="UYP47" s="82"/>
      <c r="UYS47" s="82"/>
      <c r="UYT47" s="82"/>
      <c r="UYV47" s="82"/>
      <c r="UYY47" s="82"/>
      <c r="UZB47" s="82"/>
      <c r="UZC47" s="82"/>
      <c r="UZH47" s="82"/>
      <c r="UZK47" s="82"/>
      <c r="UZL47" s="82"/>
      <c r="UZM47" s="82"/>
      <c r="UZN47" s="82"/>
      <c r="UZO47" s="82"/>
      <c r="UZP47" s="82"/>
      <c r="UZQ47" s="82"/>
      <c r="VAI47" s="82"/>
      <c r="VAJ47" s="82"/>
      <c r="VAK47" s="6"/>
      <c r="VAN47" s="7"/>
      <c r="VAO47" s="7"/>
      <c r="VAT47" s="82"/>
      <c r="VAV47" s="7"/>
      <c r="VAW47" s="82"/>
      <c r="VAY47" s="7"/>
      <c r="VAZ47" s="82"/>
      <c r="VBA47" s="82"/>
      <c r="VBB47" s="83"/>
      <c r="VBD47" s="82"/>
      <c r="VBE47" s="80"/>
      <c r="VBF47" s="81"/>
      <c r="VBG47" s="82"/>
      <c r="VBJ47" s="82"/>
      <c r="VBK47" s="82"/>
      <c r="VBM47" s="82"/>
      <c r="VBP47" s="82"/>
      <c r="VBS47" s="82"/>
      <c r="VBT47" s="82"/>
      <c r="VBY47" s="82"/>
      <c r="VCB47" s="82"/>
      <c r="VCC47" s="82"/>
      <c r="VCD47" s="82"/>
      <c r="VCE47" s="82"/>
      <c r="VCF47" s="82"/>
      <c r="VCG47" s="82"/>
      <c r="VCH47" s="82"/>
      <c r="VCZ47" s="82"/>
      <c r="VDA47" s="82"/>
      <c r="VDB47" s="6"/>
      <c r="VDE47" s="7"/>
      <c r="VDF47" s="7"/>
      <c r="VDK47" s="82"/>
      <c r="VDM47" s="7"/>
      <c r="VDN47" s="82"/>
      <c r="VDP47" s="7"/>
      <c r="VDQ47" s="82"/>
      <c r="VDR47" s="82"/>
      <c r="VDS47" s="83"/>
      <c r="VDU47" s="82"/>
      <c r="VDV47" s="80"/>
      <c r="VDW47" s="81"/>
      <c r="VDX47" s="82"/>
      <c r="VEA47" s="82"/>
      <c r="VEB47" s="82"/>
      <c r="VED47" s="82"/>
      <c r="VEG47" s="82"/>
      <c r="VEJ47" s="82"/>
      <c r="VEK47" s="82"/>
      <c r="VEP47" s="82"/>
      <c r="VES47" s="82"/>
      <c r="VET47" s="82"/>
      <c r="VEU47" s="82"/>
      <c r="VEV47" s="82"/>
      <c r="VEW47" s="82"/>
      <c r="VEX47" s="82"/>
      <c r="VEY47" s="82"/>
      <c r="VFQ47" s="82"/>
      <c r="VFR47" s="82"/>
      <c r="VFS47" s="6"/>
      <c r="VFV47" s="7"/>
      <c r="VFW47" s="7"/>
      <c r="VGB47" s="82"/>
      <c r="VGD47" s="7"/>
      <c r="VGE47" s="82"/>
      <c r="VGG47" s="7"/>
      <c r="VGH47" s="82"/>
      <c r="VGI47" s="82"/>
      <c r="VGJ47" s="83"/>
      <c r="VGL47" s="82"/>
      <c r="VGM47" s="80"/>
      <c r="VGN47" s="81"/>
      <c r="VGO47" s="82"/>
      <c r="VGR47" s="82"/>
      <c r="VGS47" s="82"/>
      <c r="VGU47" s="82"/>
      <c r="VGX47" s="82"/>
      <c r="VHA47" s="82"/>
      <c r="VHB47" s="82"/>
      <c r="VHG47" s="82"/>
      <c r="VHJ47" s="82"/>
      <c r="VHK47" s="82"/>
      <c r="VHL47" s="82"/>
      <c r="VHM47" s="82"/>
      <c r="VHN47" s="82"/>
      <c r="VHO47" s="82"/>
      <c r="VHP47" s="82"/>
      <c r="VIH47" s="82"/>
      <c r="VII47" s="82"/>
      <c r="VIJ47" s="6"/>
      <c r="VIM47" s="7"/>
      <c r="VIN47" s="7"/>
      <c r="VIS47" s="82"/>
      <c r="VIU47" s="7"/>
      <c r="VIV47" s="82"/>
      <c r="VIX47" s="7"/>
      <c r="VIY47" s="82"/>
      <c r="VIZ47" s="82"/>
      <c r="VJA47" s="83"/>
      <c r="VJC47" s="82"/>
      <c r="VJD47" s="80"/>
      <c r="VJE47" s="81"/>
      <c r="VJF47" s="82"/>
      <c r="VJI47" s="82"/>
      <c r="VJJ47" s="82"/>
      <c r="VJL47" s="82"/>
      <c r="VJO47" s="82"/>
      <c r="VJR47" s="82"/>
      <c r="VJS47" s="82"/>
      <c r="VJX47" s="82"/>
      <c r="VKA47" s="82"/>
      <c r="VKB47" s="82"/>
      <c r="VKC47" s="82"/>
      <c r="VKD47" s="82"/>
      <c r="VKE47" s="82"/>
      <c r="VKF47" s="82"/>
      <c r="VKG47" s="82"/>
      <c r="VKY47" s="82"/>
      <c r="VKZ47" s="82"/>
      <c r="VLA47" s="6"/>
      <c r="VLD47" s="7"/>
      <c r="VLE47" s="7"/>
      <c r="VLJ47" s="82"/>
      <c r="VLL47" s="7"/>
      <c r="VLM47" s="82"/>
      <c r="VLO47" s="7"/>
      <c r="VLP47" s="82"/>
      <c r="VLQ47" s="82"/>
      <c r="VLR47" s="83"/>
      <c r="VLT47" s="82"/>
      <c r="VLU47" s="80"/>
      <c r="VLV47" s="81"/>
      <c r="VLW47" s="82"/>
      <c r="VLZ47" s="82"/>
      <c r="VMA47" s="82"/>
      <c r="VMC47" s="82"/>
      <c r="VMF47" s="82"/>
      <c r="VMI47" s="82"/>
      <c r="VMJ47" s="82"/>
      <c r="VMO47" s="82"/>
      <c r="VMR47" s="82"/>
      <c r="VMS47" s="82"/>
      <c r="VMT47" s="82"/>
      <c r="VMU47" s="82"/>
      <c r="VMV47" s="82"/>
      <c r="VMW47" s="82"/>
      <c r="VMX47" s="82"/>
      <c r="VNP47" s="82"/>
      <c r="VNQ47" s="82"/>
      <c r="VNR47" s="6"/>
      <c r="VNU47" s="7"/>
      <c r="VNV47" s="7"/>
      <c r="VOA47" s="82"/>
      <c r="VOC47" s="7"/>
      <c r="VOD47" s="82"/>
      <c r="VOF47" s="7"/>
      <c r="VOG47" s="82"/>
      <c r="VOH47" s="82"/>
      <c r="VOI47" s="83"/>
      <c r="VOK47" s="82"/>
      <c r="VOL47" s="80"/>
      <c r="VOM47" s="81"/>
      <c r="VON47" s="82"/>
      <c r="VOQ47" s="82"/>
      <c r="VOR47" s="82"/>
      <c r="VOT47" s="82"/>
      <c r="VOW47" s="82"/>
      <c r="VOZ47" s="82"/>
      <c r="VPA47" s="82"/>
      <c r="VPF47" s="82"/>
      <c r="VPI47" s="82"/>
      <c r="VPJ47" s="82"/>
      <c r="VPK47" s="82"/>
      <c r="VPL47" s="82"/>
      <c r="VPM47" s="82"/>
      <c r="VPN47" s="82"/>
      <c r="VPO47" s="82"/>
      <c r="VQG47" s="82"/>
      <c r="VQH47" s="82"/>
      <c r="VQI47" s="6"/>
      <c r="VQL47" s="7"/>
      <c r="VQM47" s="7"/>
      <c r="VQR47" s="82"/>
      <c r="VQT47" s="7"/>
      <c r="VQU47" s="82"/>
      <c r="VQW47" s="7"/>
      <c r="VQX47" s="82"/>
      <c r="VQY47" s="82"/>
      <c r="VQZ47" s="83"/>
      <c r="VRB47" s="82"/>
      <c r="VRC47" s="80"/>
      <c r="VRD47" s="81"/>
      <c r="VRE47" s="82"/>
      <c r="VRH47" s="82"/>
      <c r="VRI47" s="82"/>
      <c r="VRK47" s="82"/>
      <c r="VRN47" s="82"/>
      <c r="VRQ47" s="82"/>
      <c r="VRR47" s="82"/>
      <c r="VRW47" s="82"/>
      <c r="VRZ47" s="82"/>
      <c r="VSA47" s="82"/>
      <c r="VSB47" s="82"/>
      <c r="VSC47" s="82"/>
      <c r="VSD47" s="82"/>
      <c r="VSE47" s="82"/>
      <c r="VSF47" s="82"/>
      <c r="VSX47" s="82"/>
      <c r="VSY47" s="82"/>
      <c r="VSZ47" s="6"/>
      <c r="VTC47" s="7"/>
      <c r="VTD47" s="7"/>
      <c r="VTI47" s="82"/>
      <c r="VTK47" s="7"/>
      <c r="VTL47" s="82"/>
      <c r="VTN47" s="7"/>
      <c r="VTO47" s="82"/>
      <c r="VTP47" s="82"/>
      <c r="VTQ47" s="83"/>
      <c r="VTS47" s="82"/>
      <c r="VTT47" s="80"/>
      <c r="VTU47" s="81"/>
      <c r="VTV47" s="82"/>
      <c r="VTY47" s="82"/>
      <c r="VTZ47" s="82"/>
      <c r="VUB47" s="82"/>
      <c r="VUE47" s="82"/>
      <c r="VUH47" s="82"/>
      <c r="VUI47" s="82"/>
      <c r="VUN47" s="82"/>
      <c r="VUQ47" s="82"/>
      <c r="VUR47" s="82"/>
      <c r="VUS47" s="82"/>
      <c r="VUT47" s="82"/>
      <c r="VUU47" s="82"/>
      <c r="VUV47" s="82"/>
      <c r="VUW47" s="82"/>
      <c r="VVO47" s="82"/>
      <c r="VVP47" s="82"/>
      <c r="VVQ47" s="6"/>
      <c r="VVT47" s="7"/>
      <c r="VVU47" s="7"/>
      <c r="VVZ47" s="82"/>
      <c r="VWB47" s="7"/>
      <c r="VWC47" s="82"/>
      <c r="VWE47" s="7"/>
      <c r="VWF47" s="82"/>
      <c r="VWG47" s="82"/>
      <c r="VWH47" s="83"/>
      <c r="VWJ47" s="82"/>
      <c r="VWK47" s="80"/>
      <c r="VWL47" s="81"/>
      <c r="VWM47" s="82"/>
      <c r="VWP47" s="82"/>
      <c r="VWQ47" s="82"/>
      <c r="VWS47" s="82"/>
      <c r="VWV47" s="82"/>
      <c r="VWY47" s="82"/>
      <c r="VWZ47" s="82"/>
      <c r="VXE47" s="82"/>
      <c r="VXH47" s="82"/>
      <c r="VXI47" s="82"/>
      <c r="VXJ47" s="82"/>
      <c r="VXK47" s="82"/>
      <c r="VXL47" s="82"/>
      <c r="VXM47" s="82"/>
      <c r="VXN47" s="82"/>
      <c r="VYF47" s="82"/>
      <c r="VYG47" s="82"/>
      <c r="VYH47" s="6"/>
      <c r="VYK47" s="7"/>
      <c r="VYL47" s="7"/>
      <c r="VYQ47" s="82"/>
      <c r="VYS47" s="7"/>
      <c r="VYT47" s="82"/>
      <c r="VYV47" s="7"/>
      <c r="VYW47" s="82"/>
      <c r="VYX47" s="82"/>
      <c r="VYY47" s="83"/>
      <c r="VZA47" s="82"/>
      <c r="VZB47" s="80"/>
      <c r="VZC47" s="81"/>
      <c r="VZD47" s="82"/>
      <c r="VZG47" s="82"/>
      <c r="VZH47" s="82"/>
      <c r="VZJ47" s="82"/>
      <c r="VZM47" s="82"/>
      <c r="VZP47" s="82"/>
      <c r="VZQ47" s="82"/>
      <c r="VZV47" s="82"/>
      <c r="VZY47" s="82"/>
      <c r="VZZ47" s="82"/>
      <c r="WAA47" s="82"/>
      <c r="WAB47" s="82"/>
      <c r="WAC47" s="82"/>
      <c r="WAD47" s="82"/>
      <c r="WAE47" s="82"/>
      <c r="WAW47" s="82"/>
      <c r="WAX47" s="82"/>
      <c r="WAY47" s="6"/>
      <c r="WBB47" s="7"/>
      <c r="WBC47" s="7"/>
      <c r="WBH47" s="82"/>
      <c r="WBJ47" s="7"/>
      <c r="WBK47" s="82"/>
      <c r="WBM47" s="7"/>
      <c r="WBN47" s="82"/>
      <c r="WBO47" s="82"/>
      <c r="WBP47" s="83"/>
      <c r="WBR47" s="82"/>
      <c r="WBS47" s="80"/>
      <c r="WBT47" s="81"/>
      <c r="WBU47" s="82"/>
      <c r="WBX47" s="82"/>
      <c r="WBY47" s="82"/>
      <c r="WCA47" s="82"/>
      <c r="WCD47" s="82"/>
      <c r="WCG47" s="82"/>
      <c r="WCH47" s="82"/>
      <c r="WCM47" s="82"/>
      <c r="WCP47" s="82"/>
      <c r="WCQ47" s="82"/>
      <c r="WCR47" s="82"/>
      <c r="WCS47" s="82"/>
      <c r="WCT47" s="82"/>
      <c r="WCU47" s="82"/>
      <c r="WCV47" s="82"/>
      <c r="WDN47" s="82"/>
      <c r="WDO47" s="82"/>
      <c r="WDP47" s="6"/>
      <c r="WDS47" s="7"/>
      <c r="WDT47" s="7"/>
      <c r="WDY47" s="82"/>
      <c r="WEA47" s="7"/>
      <c r="WEB47" s="82"/>
      <c r="WED47" s="7"/>
      <c r="WEE47" s="82"/>
      <c r="WEF47" s="82"/>
      <c r="WEG47" s="83"/>
      <c r="WEI47" s="82"/>
      <c r="WEJ47" s="80"/>
      <c r="WEK47" s="81"/>
      <c r="WEL47" s="82"/>
      <c r="WEO47" s="82"/>
      <c r="WEP47" s="82"/>
      <c r="WER47" s="82"/>
      <c r="WEU47" s="82"/>
      <c r="WEX47" s="82"/>
      <c r="WEY47" s="82"/>
      <c r="WFD47" s="82"/>
      <c r="WFG47" s="82"/>
      <c r="WFH47" s="82"/>
      <c r="WFI47" s="82"/>
      <c r="WFJ47" s="82"/>
      <c r="WFK47" s="82"/>
      <c r="WFL47" s="82"/>
      <c r="WFM47" s="82"/>
      <c r="WGE47" s="82"/>
      <c r="WGF47" s="82"/>
      <c r="WGG47" s="6"/>
      <c r="WGJ47" s="7"/>
      <c r="WGK47" s="7"/>
      <c r="WGP47" s="82"/>
      <c r="WGR47" s="7"/>
      <c r="WGS47" s="82"/>
      <c r="WGU47" s="7"/>
      <c r="WGV47" s="82"/>
      <c r="WGW47" s="82"/>
      <c r="WGX47" s="83"/>
      <c r="WGZ47" s="82"/>
      <c r="WHA47" s="80"/>
      <c r="WHB47" s="81"/>
      <c r="WHC47" s="82"/>
      <c r="WHF47" s="82"/>
      <c r="WHG47" s="82"/>
      <c r="WHI47" s="82"/>
      <c r="WHL47" s="82"/>
      <c r="WHO47" s="82"/>
      <c r="WHP47" s="82"/>
      <c r="WHU47" s="82"/>
      <c r="WHX47" s="82"/>
      <c r="WHY47" s="82"/>
      <c r="WHZ47" s="82"/>
      <c r="WIA47" s="82"/>
      <c r="WIB47" s="82"/>
      <c r="WIC47" s="82"/>
      <c r="WID47" s="82"/>
      <c r="WIV47" s="82"/>
      <c r="WIW47" s="82"/>
      <c r="WIX47" s="6"/>
      <c r="WJA47" s="7"/>
      <c r="WJB47" s="7"/>
      <c r="WJG47" s="82"/>
      <c r="WJI47" s="7"/>
      <c r="WJJ47" s="82"/>
      <c r="WJL47" s="7"/>
      <c r="WJM47" s="82"/>
      <c r="WJN47" s="82"/>
      <c r="WJO47" s="83"/>
      <c r="WJQ47" s="82"/>
      <c r="WJR47" s="80"/>
      <c r="WJS47" s="81"/>
      <c r="WJT47" s="82"/>
      <c r="WJW47" s="82"/>
      <c r="WJX47" s="82"/>
      <c r="WJZ47" s="82"/>
      <c r="WKC47" s="82"/>
      <c r="WKF47" s="82"/>
      <c r="WKG47" s="82"/>
      <c r="WKL47" s="82"/>
      <c r="WKO47" s="82"/>
      <c r="WKP47" s="82"/>
      <c r="WKQ47" s="82"/>
      <c r="WKR47" s="82"/>
      <c r="WKS47" s="82"/>
      <c r="WKT47" s="82"/>
      <c r="WKU47" s="82"/>
      <c r="WLM47" s="82"/>
      <c r="WLN47" s="82"/>
      <c r="WLO47" s="6"/>
      <c r="WLR47" s="7"/>
      <c r="WLS47" s="7"/>
      <c r="WLX47" s="82"/>
      <c r="WLZ47" s="7"/>
      <c r="WMA47" s="82"/>
      <c r="WMC47" s="7"/>
      <c r="WMD47" s="82"/>
      <c r="WME47" s="82"/>
      <c r="WMF47" s="83"/>
      <c r="WMH47" s="82"/>
      <c r="WMI47" s="80"/>
      <c r="WMJ47" s="81"/>
      <c r="WMK47" s="82"/>
      <c r="WMN47" s="82"/>
      <c r="WMO47" s="82"/>
      <c r="WMQ47" s="82"/>
      <c r="WMT47" s="82"/>
      <c r="WMW47" s="82"/>
      <c r="WMX47" s="82"/>
      <c r="WNC47" s="82"/>
      <c r="WNF47" s="82"/>
      <c r="WNG47" s="82"/>
      <c r="WNH47" s="82"/>
      <c r="WNI47" s="82"/>
      <c r="WNJ47" s="82"/>
      <c r="WNK47" s="82"/>
      <c r="WNL47" s="82"/>
      <c r="WOD47" s="82"/>
      <c r="WOE47" s="82"/>
      <c r="WOF47" s="6"/>
      <c r="WOI47" s="7"/>
      <c r="WOJ47" s="7"/>
      <c r="WOO47" s="82"/>
      <c r="WOQ47" s="7"/>
      <c r="WOR47" s="82"/>
      <c r="WOT47" s="7"/>
      <c r="WOU47" s="82"/>
      <c r="WOV47" s="82"/>
      <c r="WOW47" s="83"/>
      <c r="WOY47" s="82"/>
      <c r="WOZ47" s="80"/>
      <c r="WPA47" s="81"/>
      <c r="WPB47" s="82"/>
      <c r="WPE47" s="82"/>
      <c r="WPF47" s="82"/>
      <c r="WPH47" s="82"/>
      <c r="WPK47" s="82"/>
      <c r="WPN47" s="82"/>
      <c r="WPO47" s="82"/>
      <c r="WPT47" s="82"/>
      <c r="WPW47" s="82"/>
      <c r="WPX47" s="82"/>
      <c r="WPY47" s="82"/>
      <c r="WPZ47" s="82"/>
      <c r="WQA47" s="82"/>
      <c r="WQB47" s="82"/>
      <c r="WQC47" s="82"/>
      <c r="WQU47" s="82"/>
      <c r="WQV47" s="82"/>
      <c r="WQW47" s="6"/>
      <c r="WQZ47" s="7"/>
      <c r="WRA47" s="7"/>
      <c r="WRF47" s="82"/>
      <c r="WRH47" s="7"/>
      <c r="WRI47" s="82"/>
      <c r="WRK47" s="7"/>
      <c r="WRL47" s="82"/>
      <c r="WRM47" s="82"/>
      <c r="WRN47" s="83"/>
      <c r="WRP47" s="82"/>
      <c r="WRQ47" s="80"/>
      <c r="WRR47" s="81"/>
      <c r="WRS47" s="82"/>
      <c r="WRV47" s="82"/>
      <c r="WRW47" s="82"/>
      <c r="WRY47" s="82"/>
      <c r="WSB47" s="82"/>
      <c r="WSE47" s="82"/>
      <c r="WSF47" s="82"/>
      <c r="WSK47" s="82"/>
      <c r="WSN47" s="82"/>
      <c r="WSO47" s="82"/>
      <c r="WSP47" s="82"/>
      <c r="WSQ47" s="82"/>
      <c r="WSR47" s="82"/>
      <c r="WSS47" s="82"/>
      <c r="WST47" s="82"/>
      <c r="WTL47" s="82"/>
      <c r="WTM47" s="82"/>
      <c r="WTN47" s="6"/>
      <c r="WTQ47" s="7"/>
      <c r="WTR47" s="7"/>
      <c r="WTW47" s="82"/>
      <c r="WTY47" s="7"/>
      <c r="WTZ47" s="82"/>
      <c r="WUB47" s="7"/>
      <c r="WUC47" s="82"/>
      <c r="WUD47" s="82"/>
      <c r="WUE47" s="83"/>
      <c r="WUG47" s="82"/>
      <c r="WUH47" s="80"/>
      <c r="WUI47" s="81"/>
      <c r="WUJ47" s="82"/>
      <c r="WUM47" s="82"/>
      <c r="WUN47" s="82"/>
      <c r="WUP47" s="82"/>
      <c r="WUS47" s="82"/>
      <c r="WUV47" s="82"/>
      <c r="WUW47" s="82"/>
      <c r="WVB47" s="82"/>
      <c r="WVE47" s="82"/>
      <c r="WVF47" s="82"/>
      <c r="WVG47" s="82"/>
      <c r="WVH47" s="82"/>
      <c r="WVI47" s="82"/>
      <c r="WVJ47" s="82"/>
      <c r="WVK47" s="82"/>
      <c r="WWC47" s="82"/>
      <c r="WWD47" s="82"/>
      <c r="WWE47" s="6"/>
      <c r="WWH47" s="7"/>
      <c r="WWI47" s="7"/>
      <c r="WWN47" s="82"/>
      <c r="WWP47" s="7"/>
      <c r="WWQ47" s="82"/>
      <c r="WWS47" s="7"/>
      <c r="WWT47" s="82"/>
      <c r="WWU47" s="82"/>
      <c r="WWV47" s="83"/>
      <c r="WWX47" s="82"/>
      <c r="WWY47" s="80"/>
      <c r="WWZ47" s="81"/>
      <c r="WXA47" s="82"/>
      <c r="WXD47" s="82"/>
      <c r="WXE47" s="82"/>
      <c r="WXG47" s="82"/>
      <c r="WXJ47" s="82"/>
      <c r="WXM47" s="82"/>
      <c r="WXN47" s="82"/>
    </row>
    <row r="48" spans="1:1020 1038:2046 2049:3072 3075:5120 5122:7161 7179:10239 10242:11264 11266:12287 12290:13302 13320:15358 15363:16186" ht="39.75" customHeight="1" x14ac:dyDescent="0.25">
      <c r="A48" s="53" t="s">
        <v>4519</v>
      </c>
      <c r="B48" s="53">
        <v>12</v>
      </c>
      <c r="C48" s="53" t="s">
        <v>42</v>
      </c>
      <c r="D48" s="53" t="s">
        <v>240</v>
      </c>
      <c r="E48" s="53">
        <v>0</v>
      </c>
      <c r="F48" s="53" t="s">
        <v>288</v>
      </c>
      <c r="G48" s="53" t="s">
        <v>287</v>
      </c>
      <c r="H48" s="54" t="s">
        <v>159</v>
      </c>
      <c r="I48" s="54" t="s">
        <v>160</v>
      </c>
      <c r="J48" s="54" t="s">
        <v>80</v>
      </c>
      <c r="K48" s="54" t="s">
        <v>80</v>
      </c>
      <c r="L48" s="54" t="s">
        <v>80</v>
      </c>
      <c r="M48" s="54" t="s">
        <v>80</v>
      </c>
      <c r="N48" s="54" t="s">
        <v>80</v>
      </c>
      <c r="O48" s="54" t="s">
        <v>80</v>
      </c>
      <c r="P48" s="54" t="s">
        <v>161</v>
      </c>
      <c r="Q48" s="52">
        <v>0.42857142857142855</v>
      </c>
      <c r="R48" s="52">
        <v>0.42857142857142855</v>
      </c>
      <c r="S48" s="428">
        <v>6</v>
      </c>
      <c r="T48" s="54" t="s">
        <v>84</v>
      </c>
      <c r="U48" s="54" t="s">
        <v>162</v>
      </c>
      <c r="V48" s="75">
        <v>44927</v>
      </c>
      <c r="W48" s="75">
        <v>45016</v>
      </c>
      <c r="X48" s="54" t="s">
        <v>246</v>
      </c>
      <c r="Y48" s="57" t="s">
        <v>100</v>
      </c>
      <c r="Z48" s="392">
        <v>1</v>
      </c>
      <c r="AA48" s="58" t="s">
        <v>289</v>
      </c>
      <c r="AB48" s="435">
        <v>45016</v>
      </c>
      <c r="AC48" s="392">
        <v>1</v>
      </c>
      <c r="AD48" s="58" t="s">
        <v>230</v>
      </c>
      <c r="AE48" s="435">
        <v>45016</v>
      </c>
      <c r="AF48" s="57" t="s">
        <v>79</v>
      </c>
      <c r="AG48" s="437">
        <v>1</v>
      </c>
    </row>
    <row r="49" spans="1:33" ht="39.75" customHeight="1" x14ac:dyDescent="0.25">
      <c r="A49" s="53" t="s">
        <v>4519</v>
      </c>
      <c r="B49" s="53">
        <v>12</v>
      </c>
      <c r="C49" s="53" t="s">
        <v>42</v>
      </c>
      <c r="D49" s="53" t="s">
        <v>240</v>
      </c>
      <c r="E49" s="53">
        <v>0</v>
      </c>
      <c r="F49" s="53" t="s">
        <v>290</v>
      </c>
      <c r="G49" s="53" t="s">
        <v>287</v>
      </c>
      <c r="H49" s="54" t="s">
        <v>165</v>
      </c>
      <c r="I49" s="54" t="s">
        <v>160</v>
      </c>
      <c r="J49" s="54" t="s">
        <v>80</v>
      </c>
      <c r="K49" s="54" t="s">
        <v>80</v>
      </c>
      <c r="L49" s="54" t="s">
        <v>80</v>
      </c>
      <c r="M49" s="54" t="s">
        <v>80</v>
      </c>
      <c r="N49" s="54" t="s">
        <v>80</v>
      </c>
      <c r="O49" s="54" t="s">
        <v>80</v>
      </c>
      <c r="P49" s="54" t="s">
        <v>166</v>
      </c>
      <c r="Q49" s="52">
        <v>0.2857142857142857</v>
      </c>
      <c r="R49" s="52">
        <v>0.2857142857142857</v>
      </c>
      <c r="S49" s="428">
        <v>4</v>
      </c>
      <c r="T49" s="54" t="s">
        <v>84</v>
      </c>
      <c r="U49" s="54" t="s">
        <v>162</v>
      </c>
      <c r="V49" s="75">
        <v>45017</v>
      </c>
      <c r="W49" s="75">
        <v>45107</v>
      </c>
      <c r="X49" s="54" t="s">
        <v>246</v>
      </c>
      <c r="Y49" s="57" t="s">
        <v>100</v>
      </c>
      <c r="Z49" s="392">
        <v>1</v>
      </c>
      <c r="AA49" s="58" t="s">
        <v>291</v>
      </c>
      <c r="AB49" s="435">
        <v>45107</v>
      </c>
      <c r="AC49" s="392">
        <v>1</v>
      </c>
      <c r="AD49" s="58" t="s">
        <v>291</v>
      </c>
      <c r="AE49" s="435">
        <v>45107</v>
      </c>
      <c r="AF49" s="57" t="s">
        <v>79</v>
      </c>
      <c r="AG49" s="437">
        <v>1</v>
      </c>
    </row>
    <row r="50" spans="1:33" ht="39.75" customHeight="1" x14ac:dyDescent="0.25">
      <c r="A50" s="53" t="s">
        <v>4519</v>
      </c>
      <c r="B50" s="53">
        <v>12</v>
      </c>
      <c r="C50" s="53" t="s">
        <v>42</v>
      </c>
      <c r="D50" s="53" t="s">
        <v>240</v>
      </c>
      <c r="E50" s="53">
        <v>0</v>
      </c>
      <c r="F50" s="53" t="s">
        <v>292</v>
      </c>
      <c r="G50" s="53" t="s">
        <v>287</v>
      </c>
      <c r="H50" s="54" t="s">
        <v>235</v>
      </c>
      <c r="I50" s="54" t="s">
        <v>160</v>
      </c>
      <c r="J50" s="54" t="s">
        <v>80</v>
      </c>
      <c r="K50" s="54" t="s">
        <v>80</v>
      </c>
      <c r="L50" s="54" t="s">
        <v>80</v>
      </c>
      <c r="M50" s="54" t="s">
        <v>80</v>
      </c>
      <c r="N50" s="54" t="s">
        <v>80</v>
      </c>
      <c r="O50" s="54" t="s">
        <v>80</v>
      </c>
      <c r="P50" s="54" t="s">
        <v>236</v>
      </c>
      <c r="Q50" s="52">
        <v>0.21428571428571427</v>
      </c>
      <c r="R50" s="52">
        <v>0.21428571428571427</v>
      </c>
      <c r="S50" s="428">
        <v>3</v>
      </c>
      <c r="T50" s="54" t="s">
        <v>84</v>
      </c>
      <c r="U50" s="54" t="s">
        <v>162</v>
      </c>
      <c r="V50" s="75">
        <v>45108</v>
      </c>
      <c r="W50" s="75">
        <v>45199</v>
      </c>
      <c r="X50" s="54" t="s">
        <v>246</v>
      </c>
      <c r="Y50" s="57" t="s">
        <v>100</v>
      </c>
      <c r="Z50" s="392">
        <v>1</v>
      </c>
      <c r="AA50" s="58" t="s">
        <v>237</v>
      </c>
      <c r="AB50" s="435">
        <v>45199</v>
      </c>
      <c r="AC50" s="392">
        <v>1</v>
      </c>
      <c r="AD50" s="58" t="s">
        <v>238</v>
      </c>
      <c r="AE50" s="435">
        <v>45199</v>
      </c>
      <c r="AF50" s="57" t="s">
        <v>79</v>
      </c>
      <c r="AG50" s="437">
        <v>1</v>
      </c>
    </row>
    <row r="51" spans="1:33" ht="39.75" customHeight="1" x14ac:dyDescent="0.25">
      <c r="A51" s="53" t="s">
        <v>4519</v>
      </c>
      <c r="B51" s="53">
        <v>12</v>
      </c>
      <c r="C51" s="53" t="s">
        <v>42</v>
      </c>
      <c r="D51" s="53" t="s">
        <v>240</v>
      </c>
      <c r="E51" s="53">
        <v>0</v>
      </c>
      <c r="F51" s="53" t="s">
        <v>293</v>
      </c>
      <c r="G51" s="53" t="s">
        <v>287</v>
      </c>
      <c r="H51" s="54" t="s">
        <v>170</v>
      </c>
      <c r="I51" s="54" t="s">
        <v>160</v>
      </c>
      <c r="J51" s="54" t="s">
        <v>80</v>
      </c>
      <c r="K51" s="54" t="s">
        <v>80</v>
      </c>
      <c r="L51" s="54" t="s">
        <v>80</v>
      </c>
      <c r="M51" s="54" t="s">
        <v>80</v>
      </c>
      <c r="N51" s="54" t="s">
        <v>80</v>
      </c>
      <c r="O51" s="54" t="s">
        <v>80</v>
      </c>
      <c r="P51" s="54" t="s">
        <v>171</v>
      </c>
      <c r="Q51" s="52">
        <v>7.1428571428571425E-2</v>
      </c>
      <c r="R51" s="52">
        <v>7.1428571428571425E-2</v>
      </c>
      <c r="S51" s="428">
        <v>1</v>
      </c>
      <c r="T51" s="54" t="s">
        <v>84</v>
      </c>
      <c r="U51" s="54" t="s">
        <v>162</v>
      </c>
      <c r="V51" s="75">
        <v>45200</v>
      </c>
      <c r="W51" s="75">
        <v>45290</v>
      </c>
      <c r="X51" s="54" t="s">
        <v>246</v>
      </c>
      <c r="Y51" s="57" t="s">
        <v>100</v>
      </c>
      <c r="Z51" s="392">
        <v>1</v>
      </c>
      <c r="AA51" s="58" t="s">
        <v>4654</v>
      </c>
      <c r="AB51" s="435">
        <v>45291</v>
      </c>
      <c r="AC51" s="392">
        <v>1</v>
      </c>
      <c r="AD51" s="58" t="s">
        <v>4654</v>
      </c>
      <c r="AE51" s="435">
        <v>45291</v>
      </c>
      <c r="AF51" s="57" t="s">
        <v>79</v>
      </c>
      <c r="AG51" s="437">
        <v>1</v>
      </c>
    </row>
    <row r="52" spans="1:33" ht="39.75" customHeight="1" x14ac:dyDescent="0.25">
      <c r="A52" s="49" t="s">
        <v>4514</v>
      </c>
      <c r="B52" s="49">
        <v>20</v>
      </c>
      <c r="C52" s="49" t="s">
        <v>43</v>
      </c>
      <c r="D52" s="49" t="s">
        <v>294</v>
      </c>
      <c r="E52" s="49">
        <v>2</v>
      </c>
      <c r="F52" s="49" t="s">
        <v>295</v>
      </c>
      <c r="G52" s="49" t="s">
        <v>295</v>
      </c>
      <c r="H52" s="417" t="s">
        <v>75</v>
      </c>
      <c r="I52" s="417" t="s">
        <v>196</v>
      </c>
      <c r="J52" s="417" t="s">
        <v>296</v>
      </c>
      <c r="K52" s="417" t="s">
        <v>78</v>
      </c>
      <c r="L52" s="417" t="s">
        <v>125</v>
      </c>
      <c r="M52" s="417" t="s">
        <v>297</v>
      </c>
      <c r="N52" s="417" t="s">
        <v>298</v>
      </c>
      <c r="O52" s="417" t="s">
        <v>299</v>
      </c>
      <c r="P52" s="417" t="s">
        <v>300</v>
      </c>
      <c r="Q52" s="50">
        <v>0.1</v>
      </c>
      <c r="R52" s="50"/>
      <c r="S52" s="153">
        <v>100</v>
      </c>
      <c r="T52" s="417" t="s">
        <v>301</v>
      </c>
      <c r="U52" s="417" t="s">
        <v>302</v>
      </c>
      <c r="V52" s="171">
        <v>44949</v>
      </c>
      <c r="W52" s="171">
        <v>45275</v>
      </c>
      <c r="X52" s="417" t="s">
        <v>105</v>
      </c>
      <c r="Y52" s="443" t="s">
        <v>89</v>
      </c>
      <c r="Z52" s="444">
        <v>1</v>
      </c>
      <c r="AA52" s="445" t="s">
        <v>303</v>
      </c>
      <c r="AB52" s="446">
        <v>45275</v>
      </c>
      <c r="AC52" s="444">
        <v>0.99780000000000002</v>
      </c>
      <c r="AD52" s="445" t="s">
        <v>4675</v>
      </c>
      <c r="AE52" s="446">
        <v>45275</v>
      </c>
      <c r="AF52" s="447" t="s">
        <v>92</v>
      </c>
      <c r="AG52" s="448" t="s">
        <v>92</v>
      </c>
    </row>
    <row r="53" spans="1:33" ht="39.75" customHeight="1" x14ac:dyDescent="0.25">
      <c r="A53" s="53" t="s">
        <v>4514</v>
      </c>
      <c r="B53" s="53">
        <v>20</v>
      </c>
      <c r="C53" s="53" t="s">
        <v>43</v>
      </c>
      <c r="D53" s="53" t="s">
        <v>294</v>
      </c>
      <c r="E53" s="53">
        <v>2</v>
      </c>
      <c r="F53" s="53" t="s">
        <v>305</v>
      </c>
      <c r="G53" s="53" t="s">
        <v>295</v>
      </c>
      <c r="H53" s="54" t="s">
        <v>94</v>
      </c>
      <c r="I53" s="54" t="s">
        <v>80</v>
      </c>
      <c r="J53" s="54" t="s">
        <v>80</v>
      </c>
      <c r="K53" s="54" t="s">
        <v>80</v>
      </c>
      <c r="L53" s="54" t="s">
        <v>80</v>
      </c>
      <c r="M53" s="54" t="s">
        <v>80</v>
      </c>
      <c r="N53" s="54" t="s">
        <v>80</v>
      </c>
      <c r="O53" s="54" t="s">
        <v>80</v>
      </c>
      <c r="P53" s="54" t="s">
        <v>306</v>
      </c>
      <c r="Q53" s="52">
        <v>0.2</v>
      </c>
      <c r="R53" s="52">
        <v>2.0000000000000004E-2</v>
      </c>
      <c r="S53" s="428">
        <v>1</v>
      </c>
      <c r="T53" s="54" t="s">
        <v>84</v>
      </c>
      <c r="U53" s="54" t="s">
        <v>307</v>
      </c>
      <c r="V53" s="75">
        <v>44949</v>
      </c>
      <c r="W53" s="75">
        <v>44985</v>
      </c>
      <c r="X53" s="54" t="s">
        <v>105</v>
      </c>
      <c r="Y53" s="57" t="s">
        <v>100</v>
      </c>
      <c r="Z53" s="392">
        <v>1</v>
      </c>
      <c r="AA53" s="58" t="s">
        <v>308</v>
      </c>
      <c r="AB53" s="435">
        <v>45016</v>
      </c>
      <c r="AC53" s="392">
        <v>1</v>
      </c>
      <c r="AD53" s="58" t="s">
        <v>309</v>
      </c>
      <c r="AE53" s="435">
        <v>44951</v>
      </c>
      <c r="AF53" s="57" t="s">
        <v>79</v>
      </c>
      <c r="AG53" s="437">
        <v>1</v>
      </c>
    </row>
    <row r="54" spans="1:33" ht="39.75" customHeight="1" x14ac:dyDescent="0.25">
      <c r="A54" s="53" t="s">
        <v>4514</v>
      </c>
      <c r="B54" s="53">
        <v>20</v>
      </c>
      <c r="C54" s="53" t="s">
        <v>43</v>
      </c>
      <c r="D54" s="53" t="s">
        <v>294</v>
      </c>
      <c r="E54" s="53">
        <v>2</v>
      </c>
      <c r="F54" s="53" t="s">
        <v>310</v>
      </c>
      <c r="G54" s="53" t="s">
        <v>295</v>
      </c>
      <c r="H54" s="54" t="s">
        <v>94</v>
      </c>
      <c r="I54" s="54" t="s">
        <v>80</v>
      </c>
      <c r="J54" s="54" t="s">
        <v>80</v>
      </c>
      <c r="K54" s="54" t="s">
        <v>80</v>
      </c>
      <c r="L54" s="54" t="s">
        <v>80</v>
      </c>
      <c r="M54" s="54" t="s">
        <v>80</v>
      </c>
      <c r="N54" s="54" t="s">
        <v>80</v>
      </c>
      <c r="O54" s="54" t="s">
        <v>80</v>
      </c>
      <c r="P54" s="54" t="s">
        <v>311</v>
      </c>
      <c r="Q54" s="52">
        <v>0.1</v>
      </c>
      <c r="R54" s="52">
        <v>1.0000000000000002E-2</v>
      </c>
      <c r="S54" s="428">
        <v>1</v>
      </c>
      <c r="T54" s="54" t="s">
        <v>84</v>
      </c>
      <c r="U54" s="54" t="s">
        <v>312</v>
      </c>
      <c r="V54" s="75">
        <v>44986</v>
      </c>
      <c r="W54" s="75">
        <v>45016</v>
      </c>
      <c r="X54" s="54" t="s">
        <v>105</v>
      </c>
      <c r="Y54" s="57" t="s">
        <v>100</v>
      </c>
      <c r="Z54" s="392">
        <v>1</v>
      </c>
      <c r="AA54" s="58" t="s">
        <v>313</v>
      </c>
      <c r="AB54" s="435">
        <v>45014</v>
      </c>
      <c r="AC54" s="392">
        <v>1</v>
      </c>
      <c r="AD54" s="58" t="s">
        <v>314</v>
      </c>
      <c r="AE54" s="435">
        <v>44998</v>
      </c>
      <c r="AF54" s="57" t="s">
        <v>79</v>
      </c>
      <c r="AG54" s="437">
        <v>1</v>
      </c>
    </row>
    <row r="55" spans="1:33" ht="39.75" customHeight="1" x14ac:dyDescent="0.25">
      <c r="A55" s="53" t="s">
        <v>4514</v>
      </c>
      <c r="B55" s="53">
        <v>20</v>
      </c>
      <c r="C55" s="53" t="s">
        <v>43</v>
      </c>
      <c r="D55" s="53" t="s">
        <v>294</v>
      </c>
      <c r="E55" s="53">
        <v>2</v>
      </c>
      <c r="F55" s="53" t="s">
        <v>315</v>
      </c>
      <c r="G55" s="53" t="s">
        <v>295</v>
      </c>
      <c r="H55" s="54" t="s">
        <v>94</v>
      </c>
      <c r="I55" s="54" t="s">
        <v>80</v>
      </c>
      <c r="J55" s="54" t="s">
        <v>80</v>
      </c>
      <c r="K55" s="54" t="s">
        <v>80</v>
      </c>
      <c r="L55" s="54" t="s">
        <v>80</v>
      </c>
      <c r="M55" s="54" t="s">
        <v>80</v>
      </c>
      <c r="N55" s="54" t="s">
        <v>80</v>
      </c>
      <c r="O55" s="54" t="s">
        <v>80</v>
      </c>
      <c r="P55" s="54" t="s">
        <v>316</v>
      </c>
      <c r="Q55" s="52">
        <v>0.7</v>
      </c>
      <c r="R55" s="52">
        <v>6.9999999999999993E-2</v>
      </c>
      <c r="S55" s="428">
        <v>100</v>
      </c>
      <c r="T55" s="54" t="s">
        <v>301</v>
      </c>
      <c r="U55" s="54" t="s">
        <v>302</v>
      </c>
      <c r="V55" s="75">
        <v>45019</v>
      </c>
      <c r="W55" s="75">
        <v>45275</v>
      </c>
      <c r="X55" s="54" t="s">
        <v>105</v>
      </c>
      <c r="Y55" s="443" t="s">
        <v>89</v>
      </c>
      <c r="Z55" s="444">
        <v>1</v>
      </c>
      <c r="AA55" s="445" t="s">
        <v>303</v>
      </c>
      <c r="AB55" s="446">
        <v>45275</v>
      </c>
      <c r="AC55" s="444">
        <v>0.99780000000000002</v>
      </c>
      <c r="AD55" s="445" t="s">
        <v>4676</v>
      </c>
      <c r="AE55" s="446">
        <v>45275</v>
      </c>
      <c r="AF55" s="449" t="s">
        <v>79</v>
      </c>
      <c r="AG55" s="448">
        <v>0.99780000000000002</v>
      </c>
    </row>
    <row r="56" spans="1:33" ht="39.75" customHeight="1" x14ac:dyDescent="0.25">
      <c r="A56" s="49" t="s">
        <v>4514</v>
      </c>
      <c r="B56" s="49">
        <v>20</v>
      </c>
      <c r="C56" s="49" t="s">
        <v>43</v>
      </c>
      <c r="D56" s="49" t="s">
        <v>294</v>
      </c>
      <c r="E56" s="49">
        <v>2</v>
      </c>
      <c r="F56" s="49" t="s">
        <v>319</v>
      </c>
      <c r="G56" s="49" t="s">
        <v>319</v>
      </c>
      <c r="H56" s="417" t="s">
        <v>75</v>
      </c>
      <c r="I56" s="417" t="s">
        <v>196</v>
      </c>
      <c r="J56" s="417" t="s">
        <v>77</v>
      </c>
      <c r="K56" s="417" t="s">
        <v>144</v>
      </c>
      <c r="L56" s="417" t="s">
        <v>125</v>
      </c>
      <c r="M56" s="417" t="s">
        <v>297</v>
      </c>
      <c r="N56" s="417" t="s">
        <v>298</v>
      </c>
      <c r="O56" s="417" t="s">
        <v>320</v>
      </c>
      <c r="P56" s="417" t="s">
        <v>321</v>
      </c>
      <c r="Q56" s="50">
        <v>0.1</v>
      </c>
      <c r="R56" s="50"/>
      <c r="S56" s="153">
        <v>100</v>
      </c>
      <c r="T56" s="417" t="s">
        <v>301</v>
      </c>
      <c r="U56" s="417" t="s">
        <v>322</v>
      </c>
      <c r="V56" s="171">
        <v>44949</v>
      </c>
      <c r="W56" s="171">
        <v>45275</v>
      </c>
      <c r="X56" s="417" t="s">
        <v>105</v>
      </c>
      <c r="Y56" s="57" t="s">
        <v>100</v>
      </c>
      <c r="Z56" s="392">
        <v>1</v>
      </c>
      <c r="AA56" s="58" t="s">
        <v>323</v>
      </c>
      <c r="AB56" s="435">
        <v>45275</v>
      </c>
      <c r="AC56" s="392">
        <v>1</v>
      </c>
      <c r="AD56" s="58" t="s">
        <v>4677</v>
      </c>
      <c r="AE56" s="435">
        <v>45275</v>
      </c>
      <c r="AF56" s="436" t="s">
        <v>92</v>
      </c>
      <c r="AG56" s="437" t="s">
        <v>92</v>
      </c>
    </row>
    <row r="57" spans="1:33" ht="39.75" customHeight="1" x14ac:dyDescent="0.25">
      <c r="A57" s="53" t="s">
        <v>4514</v>
      </c>
      <c r="B57" s="53">
        <v>20</v>
      </c>
      <c r="C57" s="53" t="s">
        <v>43</v>
      </c>
      <c r="D57" s="53" t="s">
        <v>294</v>
      </c>
      <c r="E57" s="53">
        <v>2</v>
      </c>
      <c r="F57" s="53" t="s">
        <v>325</v>
      </c>
      <c r="G57" s="53" t="s">
        <v>319</v>
      </c>
      <c r="H57" s="54" t="s">
        <v>94</v>
      </c>
      <c r="I57" s="54" t="s">
        <v>80</v>
      </c>
      <c r="J57" s="54" t="s">
        <v>80</v>
      </c>
      <c r="K57" s="54" t="s">
        <v>80</v>
      </c>
      <c r="L57" s="54" t="s">
        <v>80</v>
      </c>
      <c r="M57" s="54" t="s">
        <v>80</v>
      </c>
      <c r="N57" s="54" t="s">
        <v>80</v>
      </c>
      <c r="O57" s="54" t="s">
        <v>80</v>
      </c>
      <c r="P57" s="54" t="s">
        <v>326</v>
      </c>
      <c r="Q57" s="52">
        <v>0.3</v>
      </c>
      <c r="R57" s="52">
        <v>0.03</v>
      </c>
      <c r="S57" s="428">
        <v>1</v>
      </c>
      <c r="T57" s="54" t="s">
        <v>84</v>
      </c>
      <c r="U57" s="54" t="s">
        <v>327</v>
      </c>
      <c r="V57" s="75">
        <v>44949</v>
      </c>
      <c r="W57" s="75">
        <v>45044</v>
      </c>
      <c r="X57" s="54" t="s">
        <v>105</v>
      </c>
      <c r="Y57" s="57" t="s">
        <v>100</v>
      </c>
      <c r="Z57" s="392">
        <v>1</v>
      </c>
      <c r="AA57" s="58" t="s">
        <v>328</v>
      </c>
      <c r="AB57" s="435">
        <v>45044</v>
      </c>
      <c r="AC57" s="392">
        <v>1</v>
      </c>
      <c r="AD57" s="58" t="s">
        <v>329</v>
      </c>
      <c r="AE57" s="435">
        <v>45044</v>
      </c>
      <c r="AF57" s="57" t="s">
        <v>79</v>
      </c>
      <c r="AG57" s="437">
        <v>1</v>
      </c>
    </row>
    <row r="58" spans="1:33" ht="39.75" customHeight="1" x14ac:dyDescent="0.25">
      <c r="A58" s="53" t="s">
        <v>4514</v>
      </c>
      <c r="B58" s="53">
        <v>20</v>
      </c>
      <c r="C58" s="53" t="s">
        <v>43</v>
      </c>
      <c r="D58" s="53" t="s">
        <v>294</v>
      </c>
      <c r="E58" s="53">
        <v>2</v>
      </c>
      <c r="F58" s="53" t="s">
        <v>330</v>
      </c>
      <c r="G58" s="53" t="s">
        <v>319</v>
      </c>
      <c r="H58" s="54" t="s">
        <v>94</v>
      </c>
      <c r="I58" s="54" t="s">
        <v>80</v>
      </c>
      <c r="J58" s="54" t="s">
        <v>80</v>
      </c>
      <c r="K58" s="54" t="s">
        <v>80</v>
      </c>
      <c r="L58" s="54" t="s">
        <v>80</v>
      </c>
      <c r="M58" s="54" t="s">
        <v>80</v>
      </c>
      <c r="N58" s="54" t="s">
        <v>80</v>
      </c>
      <c r="O58" s="54" t="s">
        <v>80</v>
      </c>
      <c r="P58" s="54" t="s">
        <v>331</v>
      </c>
      <c r="Q58" s="52">
        <v>0.7</v>
      </c>
      <c r="R58" s="52">
        <v>6.9999999999999993E-2</v>
      </c>
      <c r="S58" s="428">
        <v>100</v>
      </c>
      <c r="T58" s="54" t="s">
        <v>301</v>
      </c>
      <c r="U58" s="54" t="s">
        <v>322</v>
      </c>
      <c r="V58" s="75">
        <v>45048</v>
      </c>
      <c r="W58" s="75">
        <v>45275</v>
      </c>
      <c r="X58" s="54" t="s">
        <v>105</v>
      </c>
      <c r="Y58" s="57" t="s">
        <v>100</v>
      </c>
      <c r="Z58" s="392">
        <v>1</v>
      </c>
      <c r="AA58" s="58" t="s">
        <v>332</v>
      </c>
      <c r="AB58" s="435">
        <v>45275</v>
      </c>
      <c r="AC58" s="392">
        <v>1</v>
      </c>
      <c r="AD58" s="58" t="s">
        <v>4678</v>
      </c>
      <c r="AE58" s="435">
        <v>45275</v>
      </c>
      <c r="AF58" s="57" t="s">
        <v>79</v>
      </c>
      <c r="AG58" s="437">
        <v>1</v>
      </c>
    </row>
    <row r="59" spans="1:33" ht="39.75" customHeight="1" x14ac:dyDescent="0.25">
      <c r="A59" s="49" t="s">
        <v>4514</v>
      </c>
      <c r="B59" s="49">
        <v>20</v>
      </c>
      <c r="C59" s="49" t="s">
        <v>43</v>
      </c>
      <c r="D59" s="49" t="s">
        <v>294</v>
      </c>
      <c r="E59" s="49">
        <v>2</v>
      </c>
      <c r="F59" s="49" t="s">
        <v>334</v>
      </c>
      <c r="G59" s="49" t="s">
        <v>334</v>
      </c>
      <c r="H59" s="417" t="s">
        <v>75</v>
      </c>
      <c r="I59" s="417" t="s">
        <v>76</v>
      </c>
      <c r="J59" s="417" t="s">
        <v>296</v>
      </c>
      <c r="K59" s="417" t="s">
        <v>78</v>
      </c>
      <c r="L59" s="417" t="s">
        <v>125</v>
      </c>
      <c r="M59" s="417" t="s">
        <v>297</v>
      </c>
      <c r="N59" s="417" t="s">
        <v>335</v>
      </c>
      <c r="O59" s="417" t="s">
        <v>82</v>
      </c>
      <c r="P59" s="417" t="s">
        <v>336</v>
      </c>
      <c r="Q59" s="50">
        <v>0.1</v>
      </c>
      <c r="R59" s="50"/>
      <c r="S59" s="153">
        <v>100</v>
      </c>
      <c r="T59" s="417" t="s">
        <v>301</v>
      </c>
      <c r="U59" s="417" t="s">
        <v>302</v>
      </c>
      <c r="V59" s="171">
        <v>44949</v>
      </c>
      <c r="W59" s="171">
        <v>45275</v>
      </c>
      <c r="X59" s="417" t="s">
        <v>105</v>
      </c>
      <c r="Y59" s="57" t="s">
        <v>100</v>
      </c>
      <c r="Z59" s="392">
        <v>1</v>
      </c>
      <c r="AA59" s="58" t="s">
        <v>4679</v>
      </c>
      <c r="AB59" s="435">
        <v>45278</v>
      </c>
      <c r="AC59" s="392">
        <v>1</v>
      </c>
      <c r="AD59" s="58" t="s">
        <v>4680</v>
      </c>
      <c r="AE59" s="435">
        <v>45278</v>
      </c>
      <c r="AF59" s="436" t="s">
        <v>92</v>
      </c>
      <c r="AG59" s="437" t="s">
        <v>92</v>
      </c>
    </row>
    <row r="60" spans="1:33" ht="39.75" customHeight="1" x14ac:dyDescent="0.25">
      <c r="A60" s="53" t="s">
        <v>4514</v>
      </c>
      <c r="B60" s="53">
        <v>20</v>
      </c>
      <c r="C60" s="53" t="s">
        <v>43</v>
      </c>
      <c r="D60" s="53" t="s">
        <v>294</v>
      </c>
      <c r="E60" s="53">
        <v>2</v>
      </c>
      <c r="F60" s="53" t="s">
        <v>339</v>
      </c>
      <c r="G60" s="53" t="s">
        <v>334</v>
      </c>
      <c r="H60" s="54" t="s">
        <v>94</v>
      </c>
      <c r="I60" s="54" t="s">
        <v>80</v>
      </c>
      <c r="J60" s="54" t="s">
        <v>80</v>
      </c>
      <c r="K60" s="54" t="s">
        <v>80</v>
      </c>
      <c r="L60" s="54" t="s">
        <v>80</v>
      </c>
      <c r="M60" s="54" t="s">
        <v>80</v>
      </c>
      <c r="N60" s="54" t="s">
        <v>80</v>
      </c>
      <c r="O60" s="54" t="s">
        <v>80</v>
      </c>
      <c r="P60" s="54" t="s">
        <v>340</v>
      </c>
      <c r="Q60" s="52">
        <v>0.4</v>
      </c>
      <c r="R60" s="52">
        <v>4.0000000000000008E-2</v>
      </c>
      <c r="S60" s="428">
        <v>1</v>
      </c>
      <c r="T60" s="54" t="s">
        <v>84</v>
      </c>
      <c r="U60" s="54" t="s">
        <v>307</v>
      </c>
      <c r="V60" s="75">
        <v>44949</v>
      </c>
      <c r="W60" s="75">
        <v>45030</v>
      </c>
      <c r="X60" s="54" t="s">
        <v>105</v>
      </c>
      <c r="Y60" s="57" t="s">
        <v>100</v>
      </c>
      <c r="Z60" s="392">
        <v>1</v>
      </c>
      <c r="AA60" s="58" t="s">
        <v>341</v>
      </c>
      <c r="AB60" s="435">
        <v>45278</v>
      </c>
      <c r="AC60" s="392">
        <v>1</v>
      </c>
      <c r="AD60" s="58" t="s">
        <v>4678</v>
      </c>
      <c r="AE60" s="435">
        <v>45016</v>
      </c>
      <c r="AF60" s="57" t="s">
        <v>79</v>
      </c>
      <c r="AG60" s="437">
        <v>1</v>
      </c>
    </row>
    <row r="61" spans="1:33" ht="39.75" customHeight="1" x14ac:dyDescent="0.25">
      <c r="A61" s="53" t="s">
        <v>4514</v>
      </c>
      <c r="B61" s="53">
        <v>20</v>
      </c>
      <c r="C61" s="53" t="s">
        <v>43</v>
      </c>
      <c r="D61" s="53" t="s">
        <v>294</v>
      </c>
      <c r="E61" s="53">
        <v>2</v>
      </c>
      <c r="F61" s="53" t="s">
        <v>342</v>
      </c>
      <c r="G61" s="53" t="s">
        <v>334</v>
      </c>
      <c r="H61" s="54" t="s">
        <v>94</v>
      </c>
      <c r="I61" s="54" t="s">
        <v>80</v>
      </c>
      <c r="J61" s="54" t="s">
        <v>80</v>
      </c>
      <c r="K61" s="54" t="s">
        <v>80</v>
      </c>
      <c r="L61" s="54" t="s">
        <v>80</v>
      </c>
      <c r="M61" s="54" t="s">
        <v>80</v>
      </c>
      <c r="N61" s="54" t="s">
        <v>80</v>
      </c>
      <c r="O61" s="54" t="s">
        <v>80</v>
      </c>
      <c r="P61" s="54" t="s">
        <v>343</v>
      </c>
      <c r="Q61" s="52">
        <v>0.6</v>
      </c>
      <c r="R61" s="52">
        <v>0.06</v>
      </c>
      <c r="S61" s="428">
        <v>100</v>
      </c>
      <c r="T61" s="54" t="s">
        <v>301</v>
      </c>
      <c r="U61" s="54" t="s">
        <v>302</v>
      </c>
      <c r="V61" s="75">
        <v>45033</v>
      </c>
      <c r="W61" s="75">
        <v>45275</v>
      </c>
      <c r="X61" s="54" t="s">
        <v>105</v>
      </c>
      <c r="Y61" s="57" t="s">
        <v>100</v>
      </c>
      <c r="Z61" s="392">
        <v>1</v>
      </c>
      <c r="AA61" s="58" t="s">
        <v>341</v>
      </c>
      <c r="AB61" s="435">
        <v>45278</v>
      </c>
      <c r="AC61" s="392">
        <v>1</v>
      </c>
      <c r="AD61" s="58" t="s">
        <v>4678</v>
      </c>
      <c r="AE61" s="435">
        <v>45278</v>
      </c>
      <c r="AF61" s="57" t="s">
        <v>79</v>
      </c>
      <c r="AG61" s="437">
        <v>1</v>
      </c>
    </row>
    <row r="62" spans="1:33" ht="39.75" customHeight="1" x14ac:dyDescent="0.25">
      <c r="A62" s="49" t="s">
        <v>4514</v>
      </c>
      <c r="B62" s="49">
        <v>20</v>
      </c>
      <c r="C62" s="49" t="s">
        <v>43</v>
      </c>
      <c r="D62" s="49" t="s">
        <v>294</v>
      </c>
      <c r="E62" s="49">
        <v>2</v>
      </c>
      <c r="F62" s="49" t="s">
        <v>344</v>
      </c>
      <c r="G62" s="49" t="s">
        <v>344</v>
      </c>
      <c r="H62" s="417" t="s">
        <v>75</v>
      </c>
      <c r="I62" s="417" t="s">
        <v>196</v>
      </c>
      <c r="J62" s="417" t="s">
        <v>77</v>
      </c>
      <c r="K62" s="417" t="s">
        <v>78</v>
      </c>
      <c r="L62" s="417" t="s">
        <v>125</v>
      </c>
      <c r="M62" s="417" t="s">
        <v>297</v>
      </c>
      <c r="N62" s="417" t="s">
        <v>298</v>
      </c>
      <c r="O62" s="417" t="s">
        <v>82</v>
      </c>
      <c r="P62" s="417" t="s">
        <v>345</v>
      </c>
      <c r="Q62" s="50">
        <v>7.0000000000000007E-2</v>
      </c>
      <c r="R62" s="50"/>
      <c r="S62" s="153">
        <v>100</v>
      </c>
      <c r="T62" s="417" t="s">
        <v>301</v>
      </c>
      <c r="U62" s="417" t="s">
        <v>302</v>
      </c>
      <c r="V62" s="171">
        <v>44958</v>
      </c>
      <c r="W62" s="171">
        <v>45260</v>
      </c>
      <c r="X62" s="417" t="s">
        <v>105</v>
      </c>
      <c r="Y62" s="57" t="s">
        <v>100</v>
      </c>
      <c r="Z62" s="392">
        <v>1</v>
      </c>
      <c r="AA62" s="58" t="s">
        <v>4681</v>
      </c>
      <c r="AB62" s="435">
        <v>45260</v>
      </c>
      <c r="AC62" s="392">
        <v>1</v>
      </c>
      <c r="AD62" s="58" t="s">
        <v>4682</v>
      </c>
      <c r="AE62" s="435">
        <v>45260</v>
      </c>
      <c r="AF62" s="436" t="s">
        <v>92</v>
      </c>
      <c r="AG62" s="437" t="s">
        <v>92</v>
      </c>
    </row>
    <row r="63" spans="1:33" ht="39.75" customHeight="1" x14ac:dyDescent="0.25">
      <c r="A63" s="53" t="s">
        <v>4514</v>
      </c>
      <c r="B63" s="53">
        <v>20</v>
      </c>
      <c r="C63" s="53" t="s">
        <v>43</v>
      </c>
      <c r="D63" s="53" t="s">
        <v>294</v>
      </c>
      <c r="E63" s="53">
        <v>2</v>
      </c>
      <c r="F63" s="53" t="s">
        <v>348</v>
      </c>
      <c r="G63" s="53" t="s">
        <v>344</v>
      </c>
      <c r="H63" s="54" t="s">
        <v>94</v>
      </c>
      <c r="I63" s="54" t="s">
        <v>80</v>
      </c>
      <c r="J63" s="54" t="s">
        <v>80</v>
      </c>
      <c r="K63" s="54" t="s">
        <v>80</v>
      </c>
      <c r="L63" s="54" t="s">
        <v>80</v>
      </c>
      <c r="M63" s="54" t="s">
        <v>80</v>
      </c>
      <c r="N63" s="54" t="s">
        <v>80</v>
      </c>
      <c r="O63" s="54" t="s">
        <v>80</v>
      </c>
      <c r="P63" s="54" t="s">
        <v>349</v>
      </c>
      <c r="Q63" s="52">
        <v>0.2</v>
      </c>
      <c r="R63" s="52">
        <v>1.4000000000000002E-2</v>
      </c>
      <c r="S63" s="428">
        <v>1</v>
      </c>
      <c r="T63" s="54" t="s">
        <v>84</v>
      </c>
      <c r="U63" s="54" t="s">
        <v>350</v>
      </c>
      <c r="V63" s="75">
        <v>44958</v>
      </c>
      <c r="W63" s="75">
        <v>45016</v>
      </c>
      <c r="X63" s="54" t="s">
        <v>105</v>
      </c>
      <c r="Y63" s="57" t="s">
        <v>100</v>
      </c>
      <c r="Z63" s="392">
        <v>1</v>
      </c>
      <c r="AA63" s="58" t="s">
        <v>351</v>
      </c>
      <c r="AB63" s="435">
        <v>45107</v>
      </c>
      <c r="AC63" s="392">
        <v>1</v>
      </c>
      <c r="AD63" s="58" t="s">
        <v>314</v>
      </c>
      <c r="AE63" s="435">
        <v>44987</v>
      </c>
      <c r="AF63" s="57" t="s">
        <v>79</v>
      </c>
      <c r="AG63" s="437">
        <v>1</v>
      </c>
    </row>
    <row r="64" spans="1:33" ht="39.75" customHeight="1" x14ac:dyDescent="0.25">
      <c r="A64" s="53" t="s">
        <v>4514</v>
      </c>
      <c r="B64" s="53">
        <v>20</v>
      </c>
      <c r="C64" s="53" t="s">
        <v>43</v>
      </c>
      <c r="D64" s="53" t="s">
        <v>294</v>
      </c>
      <c r="E64" s="53">
        <v>2</v>
      </c>
      <c r="F64" s="53" t="s">
        <v>352</v>
      </c>
      <c r="G64" s="53" t="s">
        <v>344</v>
      </c>
      <c r="H64" s="54" t="s">
        <v>94</v>
      </c>
      <c r="I64" s="54" t="s">
        <v>80</v>
      </c>
      <c r="J64" s="54" t="s">
        <v>80</v>
      </c>
      <c r="K64" s="54" t="s">
        <v>80</v>
      </c>
      <c r="L64" s="54" t="s">
        <v>80</v>
      </c>
      <c r="M64" s="54" t="s">
        <v>80</v>
      </c>
      <c r="N64" s="54" t="s">
        <v>80</v>
      </c>
      <c r="O64" s="54" t="s">
        <v>80</v>
      </c>
      <c r="P64" s="54" t="s">
        <v>353</v>
      </c>
      <c r="Q64" s="52">
        <v>0.8</v>
      </c>
      <c r="R64" s="52">
        <v>5.6000000000000008E-2</v>
      </c>
      <c r="S64" s="428">
        <v>100</v>
      </c>
      <c r="T64" s="54" t="s">
        <v>301</v>
      </c>
      <c r="U64" s="54" t="s">
        <v>354</v>
      </c>
      <c r="V64" s="75">
        <v>45019</v>
      </c>
      <c r="W64" s="75">
        <v>45260</v>
      </c>
      <c r="X64" s="54" t="s">
        <v>105</v>
      </c>
      <c r="Y64" s="57" t="s">
        <v>100</v>
      </c>
      <c r="Z64" s="392">
        <v>1</v>
      </c>
      <c r="AA64" s="58" t="s">
        <v>4681</v>
      </c>
      <c r="AB64" s="435">
        <v>45260</v>
      </c>
      <c r="AC64" s="392">
        <v>1</v>
      </c>
      <c r="AD64" s="58" t="s">
        <v>4678</v>
      </c>
      <c r="AE64" s="435">
        <v>45260</v>
      </c>
      <c r="AF64" s="57" t="s">
        <v>79</v>
      </c>
      <c r="AG64" s="437">
        <v>1</v>
      </c>
    </row>
    <row r="65" spans="1:33" ht="39.75" customHeight="1" x14ac:dyDescent="0.25">
      <c r="A65" s="49" t="s">
        <v>4514</v>
      </c>
      <c r="B65" s="49">
        <v>20</v>
      </c>
      <c r="C65" s="49" t="s">
        <v>43</v>
      </c>
      <c r="D65" s="49" t="s">
        <v>294</v>
      </c>
      <c r="E65" s="49">
        <v>2</v>
      </c>
      <c r="F65" s="49" t="s">
        <v>355</v>
      </c>
      <c r="G65" s="49" t="s">
        <v>355</v>
      </c>
      <c r="H65" s="417" t="s">
        <v>75</v>
      </c>
      <c r="I65" s="417" t="s">
        <v>76</v>
      </c>
      <c r="J65" s="417" t="s">
        <v>296</v>
      </c>
      <c r="K65" s="417" t="s">
        <v>78</v>
      </c>
      <c r="L65" s="417" t="s">
        <v>125</v>
      </c>
      <c r="M65" s="417" t="s">
        <v>297</v>
      </c>
      <c r="N65" s="417" t="s">
        <v>298</v>
      </c>
      <c r="O65" s="417" t="s">
        <v>82</v>
      </c>
      <c r="P65" s="417" t="s">
        <v>356</v>
      </c>
      <c r="Q65" s="50">
        <v>0.1</v>
      </c>
      <c r="R65" s="50"/>
      <c r="S65" s="153">
        <v>100</v>
      </c>
      <c r="T65" s="417" t="s">
        <v>301</v>
      </c>
      <c r="U65" s="417" t="s">
        <v>357</v>
      </c>
      <c r="V65" s="171">
        <v>44958</v>
      </c>
      <c r="W65" s="171">
        <v>45275</v>
      </c>
      <c r="X65" s="417" t="s">
        <v>105</v>
      </c>
      <c r="Y65" s="57" t="s">
        <v>100</v>
      </c>
      <c r="Z65" s="392">
        <v>1</v>
      </c>
      <c r="AA65" s="58" t="s">
        <v>358</v>
      </c>
      <c r="AB65" s="435">
        <v>45275</v>
      </c>
      <c r="AC65" s="392">
        <v>1</v>
      </c>
      <c r="AD65" s="58" t="s">
        <v>4683</v>
      </c>
      <c r="AE65" s="435">
        <v>45275</v>
      </c>
      <c r="AF65" s="436" t="s">
        <v>92</v>
      </c>
      <c r="AG65" s="437" t="s">
        <v>92</v>
      </c>
    </row>
    <row r="66" spans="1:33" ht="39.75" customHeight="1" x14ac:dyDescent="0.25">
      <c r="A66" s="53" t="s">
        <v>4514</v>
      </c>
      <c r="B66" s="53">
        <v>20</v>
      </c>
      <c r="C66" s="53" t="s">
        <v>43</v>
      </c>
      <c r="D66" s="53" t="s">
        <v>294</v>
      </c>
      <c r="E66" s="53">
        <v>2</v>
      </c>
      <c r="F66" s="53" t="s">
        <v>360</v>
      </c>
      <c r="G66" s="53" t="s">
        <v>355</v>
      </c>
      <c r="H66" s="54" t="s">
        <v>94</v>
      </c>
      <c r="I66" s="54" t="s">
        <v>80</v>
      </c>
      <c r="J66" s="54" t="s">
        <v>80</v>
      </c>
      <c r="K66" s="54" t="s">
        <v>80</v>
      </c>
      <c r="L66" s="54" t="s">
        <v>80</v>
      </c>
      <c r="M66" s="54" t="s">
        <v>80</v>
      </c>
      <c r="N66" s="54" t="s">
        <v>80</v>
      </c>
      <c r="O66" s="54" t="s">
        <v>80</v>
      </c>
      <c r="P66" s="54" t="s">
        <v>361</v>
      </c>
      <c r="Q66" s="52">
        <v>0.1</v>
      </c>
      <c r="R66" s="52">
        <v>1.0000000000000002E-2</v>
      </c>
      <c r="S66" s="428">
        <v>1</v>
      </c>
      <c r="T66" s="54" t="s">
        <v>84</v>
      </c>
      <c r="U66" s="54" t="s">
        <v>362</v>
      </c>
      <c r="V66" s="75">
        <v>44958</v>
      </c>
      <c r="W66" s="75">
        <v>45016</v>
      </c>
      <c r="X66" s="54" t="s">
        <v>105</v>
      </c>
      <c r="Y66" s="57" t="s">
        <v>100</v>
      </c>
      <c r="Z66" s="392">
        <v>1</v>
      </c>
      <c r="AA66" s="58" t="s">
        <v>363</v>
      </c>
      <c r="AB66" s="435">
        <v>45016</v>
      </c>
      <c r="AC66" s="392">
        <v>1</v>
      </c>
      <c r="AD66" s="58" t="s">
        <v>314</v>
      </c>
      <c r="AE66" s="435">
        <v>45016</v>
      </c>
      <c r="AF66" s="57" t="s">
        <v>79</v>
      </c>
      <c r="AG66" s="437">
        <v>1</v>
      </c>
    </row>
    <row r="67" spans="1:33" ht="39.75" customHeight="1" x14ac:dyDescent="0.25">
      <c r="A67" s="53" t="s">
        <v>4514</v>
      </c>
      <c r="B67" s="53">
        <v>20</v>
      </c>
      <c r="C67" s="53" t="s">
        <v>43</v>
      </c>
      <c r="D67" s="53" t="s">
        <v>294</v>
      </c>
      <c r="E67" s="53">
        <v>2</v>
      </c>
      <c r="F67" s="53" t="s">
        <v>364</v>
      </c>
      <c r="G67" s="53" t="s">
        <v>355</v>
      </c>
      <c r="H67" s="54" t="s">
        <v>94</v>
      </c>
      <c r="I67" s="54" t="s">
        <v>80</v>
      </c>
      <c r="J67" s="54" t="s">
        <v>80</v>
      </c>
      <c r="K67" s="54" t="s">
        <v>80</v>
      </c>
      <c r="L67" s="54" t="s">
        <v>80</v>
      </c>
      <c r="M67" s="54" t="s">
        <v>80</v>
      </c>
      <c r="N67" s="54" t="s">
        <v>80</v>
      </c>
      <c r="O67" s="54" t="s">
        <v>80</v>
      </c>
      <c r="P67" s="54" t="s">
        <v>365</v>
      </c>
      <c r="Q67" s="52">
        <v>0.9</v>
      </c>
      <c r="R67" s="52">
        <v>9.0000000000000011E-2</v>
      </c>
      <c r="S67" s="428">
        <v>100</v>
      </c>
      <c r="T67" s="54" t="s">
        <v>301</v>
      </c>
      <c r="U67" s="54" t="s">
        <v>366</v>
      </c>
      <c r="V67" s="75">
        <v>45019</v>
      </c>
      <c r="W67" s="75">
        <v>45275</v>
      </c>
      <c r="X67" s="54" t="s">
        <v>105</v>
      </c>
      <c r="Y67" s="57" t="s">
        <v>100</v>
      </c>
      <c r="Z67" s="392">
        <v>1</v>
      </c>
      <c r="AA67" s="58" t="s">
        <v>358</v>
      </c>
      <c r="AB67" s="435">
        <v>45275</v>
      </c>
      <c r="AC67" s="392">
        <v>1</v>
      </c>
      <c r="AD67" s="58" t="s">
        <v>4678</v>
      </c>
      <c r="AE67" s="435">
        <v>45275</v>
      </c>
      <c r="AF67" s="57" t="s">
        <v>79</v>
      </c>
      <c r="AG67" s="437">
        <v>1</v>
      </c>
    </row>
    <row r="68" spans="1:33" ht="39.75" customHeight="1" x14ac:dyDescent="0.25">
      <c r="A68" s="49" t="s">
        <v>4514</v>
      </c>
      <c r="B68" s="49">
        <v>20</v>
      </c>
      <c r="C68" s="49" t="s">
        <v>43</v>
      </c>
      <c r="D68" s="49" t="s">
        <v>294</v>
      </c>
      <c r="E68" s="49">
        <v>2</v>
      </c>
      <c r="F68" s="49" t="s">
        <v>367</v>
      </c>
      <c r="G68" s="49" t="s">
        <v>367</v>
      </c>
      <c r="H68" s="417" t="s">
        <v>75</v>
      </c>
      <c r="I68" s="417" t="s">
        <v>196</v>
      </c>
      <c r="J68" s="417" t="s">
        <v>368</v>
      </c>
      <c r="K68" s="417" t="s">
        <v>78</v>
      </c>
      <c r="L68" s="417" t="s">
        <v>79</v>
      </c>
      <c r="M68" s="417" t="s">
        <v>297</v>
      </c>
      <c r="N68" s="417" t="s">
        <v>298</v>
      </c>
      <c r="O68" s="417" t="s">
        <v>299</v>
      </c>
      <c r="P68" s="417" t="s">
        <v>369</v>
      </c>
      <c r="Q68" s="50">
        <v>0.05</v>
      </c>
      <c r="R68" s="50"/>
      <c r="S68" s="153">
        <v>1</v>
      </c>
      <c r="T68" s="417" t="s">
        <v>84</v>
      </c>
      <c r="U68" s="417" t="s">
        <v>370</v>
      </c>
      <c r="V68" s="171">
        <v>45078</v>
      </c>
      <c r="W68" s="171">
        <v>45260</v>
      </c>
      <c r="X68" s="417" t="s">
        <v>105</v>
      </c>
      <c r="Y68" s="57" t="s">
        <v>100</v>
      </c>
      <c r="Z68" s="392">
        <v>1</v>
      </c>
      <c r="AA68" s="58" t="s">
        <v>371</v>
      </c>
      <c r="AB68" s="435">
        <v>45190</v>
      </c>
      <c r="AC68" s="392">
        <v>1</v>
      </c>
      <c r="AD68" s="58" t="s">
        <v>4684</v>
      </c>
      <c r="AE68" s="435">
        <v>45190</v>
      </c>
      <c r="AF68" s="436" t="s">
        <v>92</v>
      </c>
      <c r="AG68" s="437" t="s">
        <v>92</v>
      </c>
    </row>
    <row r="69" spans="1:33" ht="39.75" customHeight="1" x14ac:dyDescent="0.25">
      <c r="A69" s="53" t="s">
        <v>4514</v>
      </c>
      <c r="B69" s="53">
        <v>20</v>
      </c>
      <c r="C69" s="53" t="s">
        <v>43</v>
      </c>
      <c r="D69" s="53" t="s">
        <v>294</v>
      </c>
      <c r="E69" s="53">
        <v>2</v>
      </c>
      <c r="F69" s="53" t="s">
        <v>373</v>
      </c>
      <c r="G69" s="53" t="s">
        <v>367</v>
      </c>
      <c r="H69" s="54" t="s">
        <v>94</v>
      </c>
      <c r="I69" s="54" t="s">
        <v>80</v>
      </c>
      <c r="J69" s="54" t="s">
        <v>80</v>
      </c>
      <c r="K69" s="54" t="s">
        <v>80</v>
      </c>
      <c r="L69" s="54" t="s">
        <v>80</v>
      </c>
      <c r="M69" s="54" t="s">
        <v>80</v>
      </c>
      <c r="N69" s="54" t="s">
        <v>80</v>
      </c>
      <c r="O69" s="54" t="s">
        <v>80</v>
      </c>
      <c r="P69" s="54" t="s">
        <v>374</v>
      </c>
      <c r="Q69" s="52">
        <v>0.05</v>
      </c>
      <c r="R69" s="52">
        <v>2.5000000000000005E-3</v>
      </c>
      <c r="S69" s="428">
        <v>1</v>
      </c>
      <c r="T69" s="54" t="s">
        <v>84</v>
      </c>
      <c r="U69" s="54" t="s">
        <v>375</v>
      </c>
      <c r="V69" s="75">
        <v>45078</v>
      </c>
      <c r="W69" s="75">
        <v>45138</v>
      </c>
      <c r="X69" s="54" t="s">
        <v>105</v>
      </c>
      <c r="Y69" s="57" t="s">
        <v>100</v>
      </c>
      <c r="Z69" s="392">
        <v>1</v>
      </c>
      <c r="AA69" s="58" t="s">
        <v>376</v>
      </c>
      <c r="AB69" s="435">
        <v>45103</v>
      </c>
      <c r="AC69" s="392">
        <v>1</v>
      </c>
      <c r="AD69" s="58" t="s">
        <v>329</v>
      </c>
      <c r="AE69" s="435">
        <v>45103</v>
      </c>
      <c r="AF69" s="57" t="s">
        <v>79</v>
      </c>
      <c r="AG69" s="437">
        <v>1</v>
      </c>
    </row>
    <row r="70" spans="1:33" ht="39.75" customHeight="1" x14ac:dyDescent="0.25">
      <c r="A70" s="53" t="s">
        <v>4514</v>
      </c>
      <c r="B70" s="53">
        <v>20</v>
      </c>
      <c r="C70" s="53" t="s">
        <v>43</v>
      </c>
      <c r="D70" s="53" t="s">
        <v>294</v>
      </c>
      <c r="E70" s="53">
        <v>2</v>
      </c>
      <c r="F70" s="53" t="s">
        <v>377</v>
      </c>
      <c r="G70" s="53" t="s">
        <v>367</v>
      </c>
      <c r="H70" s="54" t="s">
        <v>94</v>
      </c>
      <c r="I70" s="54" t="s">
        <v>80</v>
      </c>
      <c r="J70" s="54" t="s">
        <v>80</v>
      </c>
      <c r="K70" s="54" t="s">
        <v>80</v>
      </c>
      <c r="L70" s="54" t="s">
        <v>80</v>
      </c>
      <c r="M70" s="54" t="s">
        <v>80</v>
      </c>
      <c r="N70" s="54" t="s">
        <v>80</v>
      </c>
      <c r="O70" s="54" t="s">
        <v>80</v>
      </c>
      <c r="P70" s="54" t="s">
        <v>378</v>
      </c>
      <c r="Q70" s="52">
        <v>0.1</v>
      </c>
      <c r="R70" s="52">
        <v>5.000000000000001E-3</v>
      </c>
      <c r="S70" s="428">
        <v>1</v>
      </c>
      <c r="T70" s="54" t="s">
        <v>84</v>
      </c>
      <c r="U70" s="54" t="s">
        <v>379</v>
      </c>
      <c r="V70" s="75">
        <v>45139</v>
      </c>
      <c r="W70" s="75">
        <v>45169</v>
      </c>
      <c r="X70" s="54" t="s">
        <v>105</v>
      </c>
      <c r="Y70" s="57" t="s">
        <v>100</v>
      </c>
      <c r="Z70" s="392">
        <v>1</v>
      </c>
      <c r="AA70" s="58" t="s">
        <v>380</v>
      </c>
      <c r="AB70" s="435">
        <v>45138</v>
      </c>
      <c r="AC70" s="392">
        <v>1</v>
      </c>
      <c r="AD70" s="58" t="s">
        <v>381</v>
      </c>
      <c r="AE70" s="435">
        <v>45069</v>
      </c>
      <c r="AF70" s="57" t="s">
        <v>79</v>
      </c>
      <c r="AG70" s="437">
        <v>1</v>
      </c>
    </row>
    <row r="71" spans="1:33" ht="39.75" customHeight="1" x14ac:dyDescent="0.25">
      <c r="A71" s="53" t="s">
        <v>4514</v>
      </c>
      <c r="B71" s="53">
        <v>20</v>
      </c>
      <c r="C71" s="53" t="s">
        <v>43</v>
      </c>
      <c r="D71" s="53" t="s">
        <v>294</v>
      </c>
      <c r="E71" s="53">
        <v>2</v>
      </c>
      <c r="F71" s="53" t="s">
        <v>382</v>
      </c>
      <c r="G71" s="53" t="s">
        <v>367</v>
      </c>
      <c r="H71" s="54" t="s">
        <v>94</v>
      </c>
      <c r="I71" s="54" t="s">
        <v>80</v>
      </c>
      <c r="J71" s="54" t="s">
        <v>80</v>
      </c>
      <c r="K71" s="54" t="s">
        <v>80</v>
      </c>
      <c r="L71" s="54" t="s">
        <v>80</v>
      </c>
      <c r="M71" s="54" t="s">
        <v>80</v>
      </c>
      <c r="N71" s="54" t="s">
        <v>80</v>
      </c>
      <c r="O71" s="54" t="s">
        <v>80</v>
      </c>
      <c r="P71" s="54" t="s">
        <v>383</v>
      </c>
      <c r="Q71" s="52">
        <v>0.2</v>
      </c>
      <c r="R71" s="52">
        <v>1.0000000000000002E-2</v>
      </c>
      <c r="S71" s="428">
        <v>1</v>
      </c>
      <c r="T71" s="54" t="s">
        <v>84</v>
      </c>
      <c r="U71" s="54" t="s">
        <v>384</v>
      </c>
      <c r="V71" s="75">
        <v>45170</v>
      </c>
      <c r="W71" s="75">
        <v>45198</v>
      </c>
      <c r="X71" s="54" t="s">
        <v>105</v>
      </c>
      <c r="Y71" s="57" t="s">
        <v>100</v>
      </c>
      <c r="Z71" s="392">
        <v>1</v>
      </c>
      <c r="AA71" s="58" t="s">
        <v>385</v>
      </c>
      <c r="AB71" s="435">
        <v>45126</v>
      </c>
      <c r="AC71" s="392">
        <v>1</v>
      </c>
      <c r="AD71" s="58" t="s">
        <v>386</v>
      </c>
      <c r="AE71" s="435">
        <v>45126</v>
      </c>
      <c r="AF71" s="57" t="s">
        <v>79</v>
      </c>
      <c r="AG71" s="437">
        <v>1</v>
      </c>
    </row>
    <row r="72" spans="1:33" ht="39.75" customHeight="1" x14ac:dyDescent="0.25">
      <c r="A72" s="53" t="s">
        <v>4514</v>
      </c>
      <c r="B72" s="53">
        <v>20</v>
      </c>
      <c r="C72" s="53" t="s">
        <v>43</v>
      </c>
      <c r="D72" s="53" t="s">
        <v>294</v>
      </c>
      <c r="E72" s="53">
        <v>2</v>
      </c>
      <c r="F72" s="53" t="s">
        <v>387</v>
      </c>
      <c r="G72" s="53" t="s">
        <v>367</v>
      </c>
      <c r="H72" s="54" t="s">
        <v>102</v>
      </c>
      <c r="I72" s="54" t="s">
        <v>80</v>
      </c>
      <c r="J72" s="54" t="s">
        <v>80</v>
      </c>
      <c r="K72" s="54" t="s">
        <v>80</v>
      </c>
      <c r="L72" s="54" t="s">
        <v>80</v>
      </c>
      <c r="M72" s="54" t="s">
        <v>80</v>
      </c>
      <c r="N72" s="54" t="s">
        <v>80</v>
      </c>
      <c r="O72" s="54" t="s">
        <v>80</v>
      </c>
      <c r="P72" s="54" t="s">
        <v>388</v>
      </c>
      <c r="Q72" s="52">
        <v>0</v>
      </c>
      <c r="R72" s="52">
        <v>0</v>
      </c>
      <c r="S72" s="428">
        <v>1</v>
      </c>
      <c r="T72" s="54" t="s">
        <v>84</v>
      </c>
      <c r="U72" s="54" t="s">
        <v>389</v>
      </c>
      <c r="V72" s="75">
        <v>45201</v>
      </c>
      <c r="W72" s="75">
        <v>45230</v>
      </c>
      <c r="X72" s="54" t="s">
        <v>390</v>
      </c>
      <c r="Y72" s="57" t="s">
        <v>100</v>
      </c>
      <c r="Z72" s="392">
        <v>1</v>
      </c>
      <c r="AA72" s="58" t="s">
        <v>391</v>
      </c>
      <c r="AB72" s="435">
        <v>45230</v>
      </c>
      <c r="AC72" s="392">
        <v>1</v>
      </c>
      <c r="AD72" s="58" t="s">
        <v>4678</v>
      </c>
      <c r="AE72" s="435">
        <v>45230</v>
      </c>
      <c r="AF72" s="57" t="s">
        <v>79</v>
      </c>
      <c r="AG72" s="437">
        <v>1</v>
      </c>
    </row>
    <row r="73" spans="1:33" ht="39.75" customHeight="1" x14ac:dyDescent="0.25">
      <c r="A73" s="53" t="s">
        <v>4514</v>
      </c>
      <c r="B73" s="53">
        <v>20</v>
      </c>
      <c r="C73" s="53" t="s">
        <v>43</v>
      </c>
      <c r="D73" s="53" t="s">
        <v>294</v>
      </c>
      <c r="E73" s="53">
        <v>2</v>
      </c>
      <c r="F73" s="53" t="s">
        <v>392</v>
      </c>
      <c r="G73" s="53" t="s">
        <v>367</v>
      </c>
      <c r="H73" s="54" t="s">
        <v>94</v>
      </c>
      <c r="I73" s="54" t="s">
        <v>80</v>
      </c>
      <c r="J73" s="54" t="s">
        <v>80</v>
      </c>
      <c r="K73" s="54" t="s">
        <v>80</v>
      </c>
      <c r="L73" s="54" t="s">
        <v>80</v>
      </c>
      <c r="M73" s="54" t="s">
        <v>80</v>
      </c>
      <c r="N73" s="54" t="s">
        <v>80</v>
      </c>
      <c r="O73" s="54" t="s">
        <v>80</v>
      </c>
      <c r="P73" s="54" t="s">
        <v>393</v>
      </c>
      <c r="Q73" s="52">
        <v>0.65</v>
      </c>
      <c r="R73" s="52">
        <v>3.2500000000000001E-2</v>
      </c>
      <c r="S73" s="428">
        <v>1</v>
      </c>
      <c r="T73" s="54" t="s">
        <v>84</v>
      </c>
      <c r="U73" s="54" t="s">
        <v>394</v>
      </c>
      <c r="V73" s="75">
        <v>45231</v>
      </c>
      <c r="W73" s="75">
        <v>45260</v>
      </c>
      <c r="X73" s="54" t="s">
        <v>395</v>
      </c>
      <c r="Y73" s="57" t="s">
        <v>100</v>
      </c>
      <c r="Z73" s="392">
        <v>1</v>
      </c>
      <c r="AA73" s="58" t="s">
        <v>371</v>
      </c>
      <c r="AB73" s="435">
        <v>45190</v>
      </c>
      <c r="AC73" s="392">
        <v>1</v>
      </c>
      <c r="AD73" s="58" t="s">
        <v>4678</v>
      </c>
      <c r="AE73" s="435">
        <v>45190</v>
      </c>
      <c r="AF73" s="57" t="s">
        <v>79</v>
      </c>
      <c r="AG73" s="437">
        <v>1</v>
      </c>
    </row>
    <row r="74" spans="1:33" ht="39.75" customHeight="1" x14ac:dyDescent="0.25">
      <c r="A74" s="49" t="s">
        <v>4514</v>
      </c>
      <c r="B74" s="49">
        <v>20</v>
      </c>
      <c r="C74" s="49" t="s">
        <v>43</v>
      </c>
      <c r="D74" s="49" t="s">
        <v>294</v>
      </c>
      <c r="E74" s="49">
        <v>2</v>
      </c>
      <c r="F74" s="49" t="s">
        <v>396</v>
      </c>
      <c r="G74" s="49" t="s">
        <v>396</v>
      </c>
      <c r="H74" s="417" t="s">
        <v>75</v>
      </c>
      <c r="I74" s="417" t="s">
        <v>76</v>
      </c>
      <c r="J74" s="417" t="s">
        <v>397</v>
      </c>
      <c r="K74" s="417" t="s">
        <v>78</v>
      </c>
      <c r="L74" s="417" t="s">
        <v>79</v>
      </c>
      <c r="M74" s="417" t="s">
        <v>297</v>
      </c>
      <c r="N74" s="417" t="s">
        <v>398</v>
      </c>
      <c r="O74" s="417" t="s">
        <v>82</v>
      </c>
      <c r="P74" s="417" t="s">
        <v>399</v>
      </c>
      <c r="Q74" s="50">
        <v>0.15</v>
      </c>
      <c r="R74" s="50"/>
      <c r="S74" s="153">
        <v>1</v>
      </c>
      <c r="T74" s="417" t="s">
        <v>84</v>
      </c>
      <c r="U74" s="417" t="s">
        <v>400</v>
      </c>
      <c r="V74" s="171">
        <v>44958</v>
      </c>
      <c r="W74" s="171">
        <v>45260</v>
      </c>
      <c r="X74" s="417" t="s">
        <v>401</v>
      </c>
      <c r="Y74" s="57" t="s">
        <v>100</v>
      </c>
      <c r="Z74" s="392">
        <v>1</v>
      </c>
      <c r="AA74" s="58" t="s">
        <v>402</v>
      </c>
      <c r="AB74" s="435">
        <v>45261</v>
      </c>
      <c r="AC74" s="392">
        <v>1</v>
      </c>
      <c r="AD74" s="58" t="s">
        <v>4685</v>
      </c>
      <c r="AE74" s="435">
        <v>45261</v>
      </c>
      <c r="AF74" s="436" t="s">
        <v>92</v>
      </c>
      <c r="AG74" s="437" t="s">
        <v>92</v>
      </c>
    </row>
    <row r="75" spans="1:33" ht="39.75" customHeight="1" x14ac:dyDescent="0.25">
      <c r="A75" s="53" t="s">
        <v>4514</v>
      </c>
      <c r="B75" s="53">
        <v>20</v>
      </c>
      <c r="C75" s="53" t="s">
        <v>43</v>
      </c>
      <c r="D75" s="53" t="s">
        <v>294</v>
      </c>
      <c r="E75" s="53">
        <v>2</v>
      </c>
      <c r="F75" s="53" t="s">
        <v>404</v>
      </c>
      <c r="G75" s="53" t="s">
        <v>396</v>
      </c>
      <c r="H75" s="54" t="s">
        <v>94</v>
      </c>
      <c r="I75" s="54" t="s">
        <v>80</v>
      </c>
      <c r="J75" s="54" t="s">
        <v>80</v>
      </c>
      <c r="K75" s="54" t="s">
        <v>80</v>
      </c>
      <c r="L75" s="54" t="s">
        <v>80</v>
      </c>
      <c r="M75" s="54" t="s">
        <v>80</v>
      </c>
      <c r="N75" s="54" t="s">
        <v>80</v>
      </c>
      <c r="O75" s="54" t="s">
        <v>80</v>
      </c>
      <c r="P75" s="54" t="s">
        <v>405</v>
      </c>
      <c r="Q75" s="238">
        <v>0.2</v>
      </c>
      <c r="R75" s="238">
        <v>0.03</v>
      </c>
      <c r="S75" s="428">
        <v>1</v>
      </c>
      <c r="T75" s="54" t="s">
        <v>84</v>
      </c>
      <c r="U75" s="54" t="s">
        <v>406</v>
      </c>
      <c r="V75" s="75">
        <v>44958</v>
      </c>
      <c r="W75" s="75">
        <v>45076</v>
      </c>
      <c r="X75" s="54" t="s">
        <v>401</v>
      </c>
      <c r="Y75" s="57" t="s">
        <v>100</v>
      </c>
      <c r="Z75" s="392">
        <v>1</v>
      </c>
      <c r="AA75" s="58" t="s">
        <v>407</v>
      </c>
      <c r="AB75" s="435">
        <v>45076</v>
      </c>
      <c r="AC75" s="392">
        <v>1</v>
      </c>
      <c r="AD75" s="58" t="s">
        <v>329</v>
      </c>
      <c r="AE75" s="435">
        <v>45076</v>
      </c>
      <c r="AF75" s="57" t="s">
        <v>79</v>
      </c>
      <c r="AG75" s="437">
        <v>1</v>
      </c>
    </row>
    <row r="76" spans="1:33" ht="39.75" customHeight="1" x14ac:dyDescent="0.25">
      <c r="A76" s="53" t="s">
        <v>4514</v>
      </c>
      <c r="B76" s="53">
        <v>20</v>
      </c>
      <c r="C76" s="53" t="s">
        <v>43</v>
      </c>
      <c r="D76" s="53" t="s">
        <v>294</v>
      </c>
      <c r="E76" s="53">
        <v>2</v>
      </c>
      <c r="F76" s="53" t="s">
        <v>408</v>
      </c>
      <c r="G76" s="53" t="s">
        <v>396</v>
      </c>
      <c r="H76" s="54" t="s">
        <v>94</v>
      </c>
      <c r="I76" s="54" t="s">
        <v>80</v>
      </c>
      <c r="J76" s="54" t="s">
        <v>80</v>
      </c>
      <c r="K76" s="54" t="s">
        <v>80</v>
      </c>
      <c r="L76" s="54" t="s">
        <v>80</v>
      </c>
      <c r="M76" s="54" t="s">
        <v>80</v>
      </c>
      <c r="N76" s="54" t="s">
        <v>80</v>
      </c>
      <c r="O76" s="54" t="s">
        <v>80</v>
      </c>
      <c r="P76" s="54" t="s">
        <v>409</v>
      </c>
      <c r="Q76" s="238">
        <v>0.3</v>
      </c>
      <c r="R76" s="238">
        <v>4.4999999999999998E-2</v>
      </c>
      <c r="S76" s="428">
        <v>1</v>
      </c>
      <c r="T76" s="54" t="s">
        <v>84</v>
      </c>
      <c r="U76" s="54" t="s">
        <v>406</v>
      </c>
      <c r="V76" s="75">
        <v>45078</v>
      </c>
      <c r="W76" s="75">
        <v>45107</v>
      </c>
      <c r="X76" s="54" t="s">
        <v>401</v>
      </c>
      <c r="Y76" s="57" t="s">
        <v>100</v>
      </c>
      <c r="Z76" s="392">
        <v>1</v>
      </c>
      <c r="AA76" s="58" t="s">
        <v>410</v>
      </c>
      <c r="AB76" s="435">
        <v>45107</v>
      </c>
      <c r="AC76" s="392">
        <v>1</v>
      </c>
      <c r="AD76" s="58" t="s">
        <v>329</v>
      </c>
      <c r="AE76" s="435">
        <v>45107</v>
      </c>
      <c r="AF76" s="57" t="s">
        <v>79</v>
      </c>
      <c r="AG76" s="437">
        <v>1</v>
      </c>
    </row>
    <row r="77" spans="1:33" ht="39.75" customHeight="1" x14ac:dyDescent="0.25">
      <c r="A77" s="53" t="s">
        <v>4514</v>
      </c>
      <c r="B77" s="53">
        <v>20</v>
      </c>
      <c r="C77" s="53" t="s">
        <v>43</v>
      </c>
      <c r="D77" s="53" t="s">
        <v>294</v>
      </c>
      <c r="E77" s="53">
        <v>2</v>
      </c>
      <c r="F77" s="53" t="s">
        <v>411</v>
      </c>
      <c r="G77" s="53" t="s">
        <v>396</v>
      </c>
      <c r="H77" s="54" t="s">
        <v>94</v>
      </c>
      <c r="I77" s="54" t="s">
        <v>80</v>
      </c>
      <c r="J77" s="54" t="s">
        <v>80</v>
      </c>
      <c r="K77" s="54" t="s">
        <v>80</v>
      </c>
      <c r="L77" s="54" t="s">
        <v>80</v>
      </c>
      <c r="M77" s="54" t="s">
        <v>80</v>
      </c>
      <c r="N77" s="54" t="s">
        <v>80</v>
      </c>
      <c r="O77" s="54" t="s">
        <v>80</v>
      </c>
      <c r="P77" s="54" t="s">
        <v>412</v>
      </c>
      <c r="Q77" s="238">
        <v>0.1</v>
      </c>
      <c r="R77" s="238">
        <v>1.4999999999999999E-2</v>
      </c>
      <c r="S77" s="428">
        <v>1</v>
      </c>
      <c r="T77" s="54" t="s">
        <v>84</v>
      </c>
      <c r="U77" s="54" t="s">
        <v>406</v>
      </c>
      <c r="V77" s="75">
        <v>45139</v>
      </c>
      <c r="W77" s="75">
        <v>45169</v>
      </c>
      <c r="X77" s="54" t="s">
        <v>401</v>
      </c>
      <c r="Y77" s="57" t="s">
        <v>100</v>
      </c>
      <c r="Z77" s="392">
        <v>1</v>
      </c>
      <c r="AA77" s="58" t="s">
        <v>413</v>
      </c>
      <c r="AB77" s="435">
        <v>45161</v>
      </c>
      <c r="AC77" s="392">
        <v>1</v>
      </c>
      <c r="AD77" s="58" t="s">
        <v>386</v>
      </c>
      <c r="AE77" s="435">
        <v>45161</v>
      </c>
      <c r="AF77" s="57" t="s">
        <v>79</v>
      </c>
      <c r="AG77" s="437">
        <v>1</v>
      </c>
    </row>
    <row r="78" spans="1:33" ht="39.75" customHeight="1" x14ac:dyDescent="0.25">
      <c r="A78" s="53" t="s">
        <v>4514</v>
      </c>
      <c r="B78" s="53">
        <v>20</v>
      </c>
      <c r="C78" s="53" t="s">
        <v>43</v>
      </c>
      <c r="D78" s="53" t="s">
        <v>294</v>
      </c>
      <c r="E78" s="53">
        <v>2</v>
      </c>
      <c r="F78" s="53" t="s">
        <v>414</v>
      </c>
      <c r="G78" s="53" t="s">
        <v>396</v>
      </c>
      <c r="H78" s="54" t="s">
        <v>94</v>
      </c>
      <c r="I78" s="54" t="s">
        <v>80</v>
      </c>
      <c r="J78" s="54" t="s">
        <v>80</v>
      </c>
      <c r="K78" s="54" t="s">
        <v>80</v>
      </c>
      <c r="L78" s="54" t="s">
        <v>80</v>
      </c>
      <c r="M78" s="54" t="s">
        <v>80</v>
      </c>
      <c r="N78" s="54" t="s">
        <v>80</v>
      </c>
      <c r="O78" s="54" t="s">
        <v>80</v>
      </c>
      <c r="P78" s="54" t="s">
        <v>415</v>
      </c>
      <c r="Q78" s="238">
        <v>0.25</v>
      </c>
      <c r="R78" s="238">
        <v>3.7499999999999999E-2</v>
      </c>
      <c r="S78" s="428">
        <v>1</v>
      </c>
      <c r="T78" s="54" t="s">
        <v>84</v>
      </c>
      <c r="U78" s="54" t="s">
        <v>406</v>
      </c>
      <c r="V78" s="75">
        <v>45170</v>
      </c>
      <c r="W78" s="75">
        <v>45198</v>
      </c>
      <c r="X78" s="54" t="s">
        <v>401</v>
      </c>
      <c r="Y78" s="57" t="s">
        <v>100</v>
      </c>
      <c r="Z78" s="392">
        <v>1</v>
      </c>
      <c r="AA78" s="58" t="s">
        <v>416</v>
      </c>
      <c r="AB78" s="435">
        <v>45198</v>
      </c>
      <c r="AC78" s="392">
        <v>1</v>
      </c>
      <c r="AD78" s="58" t="s">
        <v>386</v>
      </c>
      <c r="AE78" s="435">
        <v>45198</v>
      </c>
      <c r="AF78" s="57" t="s">
        <v>79</v>
      </c>
      <c r="AG78" s="437">
        <v>1</v>
      </c>
    </row>
    <row r="79" spans="1:33" ht="39.75" customHeight="1" x14ac:dyDescent="0.25">
      <c r="A79" s="53" t="s">
        <v>4514</v>
      </c>
      <c r="B79" s="53">
        <v>20</v>
      </c>
      <c r="C79" s="53" t="s">
        <v>43</v>
      </c>
      <c r="D79" s="53" t="s">
        <v>294</v>
      </c>
      <c r="E79" s="53">
        <v>2</v>
      </c>
      <c r="F79" s="53" t="s">
        <v>417</v>
      </c>
      <c r="G79" s="53" t="s">
        <v>396</v>
      </c>
      <c r="H79" s="54" t="s">
        <v>94</v>
      </c>
      <c r="I79" s="54" t="s">
        <v>80</v>
      </c>
      <c r="J79" s="54" t="s">
        <v>80</v>
      </c>
      <c r="K79" s="54" t="s">
        <v>80</v>
      </c>
      <c r="L79" s="54" t="s">
        <v>80</v>
      </c>
      <c r="M79" s="54" t="s">
        <v>80</v>
      </c>
      <c r="N79" s="54" t="s">
        <v>80</v>
      </c>
      <c r="O79" s="54" t="s">
        <v>80</v>
      </c>
      <c r="P79" s="54" t="s">
        <v>418</v>
      </c>
      <c r="Q79" s="238">
        <v>0.15</v>
      </c>
      <c r="R79" s="238">
        <v>2.2499999999999999E-2</v>
      </c>
      <c r="S79" s="428">
        <v>1</v>
      </c>
      <c r="T79" s="54" t="s">
        <v>84</v>
      </c>
      <c r="U79" s="54" t="s">
        <v>406</v>
      </c>
      <c r="V79" s="75">
        <v>45201</v>
      </c>
      <c r="W79" s="75">
        <v>45260</v>
      </c>
      <c r="X79" s="54" t="s">
        <v>401</v>
      </c>
      <c r="Y79" s="57" t="s">
        <v>100</v>
      </c>
      <c r="Z79" s="392">
        <v>1</v>
      </c>
      <c r="AA79" s="58" t="s">
        <v>419</v>
      </c>
      <c r="AB79" s="435">
        <v>45260</v>
      </c>
      <c r="AC79" s="392">
        <v>1</v>
      </c>
      <c r="AD79" s="58" t="s">
        <v>4678</v>
      </c>
      <c r="AE79" s="435">
        <v>45260</v>
      </c>
      <c r="AF79" s="57" t="s">
        <v>79</v>
      </c>
      <c r="AG79" s="437">
        <v>1</v>
      </c>
    </row>
    <row r="80" spans="1:33" ht="39.75" customHeight="1" x14ac:dyDescent="0.25">
      <c r="A80" s="49" t="s">
        <v>4514</v>
      </c>
      <c r="B80" s="49">
        <v>20</v>
      </c>
      <c r="C80" s="49" t="s">
        <v>43</v>
      </c>
      <c r="D80" s="49" t="s">
        <v>294</v>
      </c>
      <c r="E80" s="49">
        <v>2</v>
      </c>
      <c r="F80" s="49" t="s">
        <v>420</v>
      </c>
      <c r="G80" s="49" t="s">
        <v>420</v>
      </c>
      <c r="H80" s="417" t="s">
        <v>75</v>
      </c>
      <c r="I80" s="417" t="s">
        <v>76</v>
      </c>
      <c r="J80" s="417" t="s">
        <v>143</v>
      </c>
      <c r="K80" s="417" t="s">
        <v>78</v>
      </c>
      <c r="L80" s="417" t="s">
        <v>125</v>
      </c>
      <c r="M80" s="417" t="s">
        <v>297</v>
      </c>
      <c r="N80" s="417" t="s">
        <v>398</v>
      </c>
      <c r="O80" s="417" t="s">
        <v>82</v>
      </c>
      <c r="P80" s="417" t="s">
        <v>421</v>
      </c>
      <c r="Q80" s="50">
        <v>0.15</v>
      </c>
      <c r="R80" s="50"/>
      <c r="S80" s="153">
        <v>100</v>
      </c>
      <c r="T80" s="417" t="s">
        <v>301</v>
      </c>
      <c r="U80" s="417" t="s">
        <v>422</v>
      </c>
      <c r="V80" s="171">
        <v>44958</v>
      </c>
      <c r="W80" s="171">
        <v>45198</v>
      </c>
      <c r="X80" s="417" t="s">
        <v>105</v>
      </c>
      <c r="Y80" s="57" t="s">
        <v>100</v>
      </c>
      <c r="Z80" s="392">
        <v>1</v>
      </c>
      <c r="AA80" s="58" t="s">
        <v>423</v>
      </c>
      <c r="AB80" s="435">
        <v>45198</v>
      </c>
      <c r="AC80" s="392">
        <v>1</v>
      </c>
      <c r="AD80" s="58" t="s">
        <v>424</v>
      </c>
      <c r="AE80" s="435">
        <v>45198</v>
      </c>
      <c r="AF80" s="436" t="s">
        <v>92</v>
      </c>
      <c r="AG80" s="437" t="s">
        <v>92</v>
      </c>
    </row>
    <row r="81" spans="1:1020 1038:2046 2049:3072 3075:5120 5122:7161 7179:10239 10242:11264 11266:12287 12290:13302 13320:15358 15363:16186" ht="39.75" customHeight="1" x14ac:dyDescent="0.25">
      <c r="A81" s="53" t="s">
        <v>4514</v>
      </c>
      <c r="B81" s="53">
        <v>20</v>
      </c>
      <c r="C81" s="53" t="s">
        <v>43</v>
      </c>
      <c r="D81" s="53" t="s">
        <v>294</v>
      </c>
      <c r="E81" s="53">
        <v>2</v>
      </c>
      <c r="F81" s="53" t="s">
        <v>425</v>
      </c>
      <c r="G81" s="53" t="s">
        <v>420</v>
      </c>
      <c r="H81" s="54" t="s">
        <v>94</v>
      </c>
      <c r="I81" s="54" t="s">
        <v>80</v>
      </c>
      <c r="J81" s="54" t="s">
        <v>80</v>
      </c>
      <c r="K81" s="54" t="s">
        <v>80</v>
      </c>
      <c r="L81" s="54" t="s">
        <v>80</v>
      </c>
      <c r="M81" s="54" t="s">
        <v>80</v>
      </c>
      <c r="N81" s="54" t="s">
        <v>80</v>
      </c>
      <c r="O81" s="54" t="s">
        <v>80</v>
      </c>
      <c r="P81" s="54" t="s">
        <v>426</v>
      </c>
      <c r="Q81" s="52">
        <v>0.2</v>
      </c>
      <c r="R81" s="52">
        <v>0.03</v>
      </c>
      <c r="S81" s="428">
        <v>1</v>
      </c>
      <c r="T81" s="54" t="s">
        <v>84</v>
      </c>
      <c r="U81" s="54" t="s">
        <v>362</v>
      </c>
      <c r="V81" s="75">
        <v>44958</v>
      </c>
      <c r="W81" s="75">
        <v>45016</v>
      </c>
      <c r="X81" s="54" t="s">
        <v>105</v>
      </c>
      <c r="Y81" s="57" t="s">
        <v>100</v>
      </c>
      <c r="Z81" s="392">
        <v>1</v>
      </c>
      <c r="AA81" s="58" t="s">
        <v>427</v>
      </c>
      <c r="AB81" s="435">
        <v>45016</v>
      </c>
      <c r="AC81" s="392">
        <v>1</v>
      </c>
      <c r="AD81" s="58" t="s">
        <v>314</v>
      </c>
      <c r="AE81" s="435">
        <v>45016</v>
      </c>
      <c r="AF81" s="57" t="s">
        <v>79</v>
      </c>
      <c r="AG81" s="437">
        <v>1</v>
      </c>
    </row>
    <row r="82" spans="1:1020 1038:2046 2049:3072 3075:5120 5122:7161 7179:10239 10242:11264 11266:12287 12290:13302 13320:15358 15363:16186" ht="39.75" customHeight="1" x14ac:dyDescent="0.25">
      <c r="A82" s="53" t="s">
        <v>4514</v>
      </c>
      <c r="B82" s="53">
        <v>20</v>
      </c>
      <c r="C82" s="53" t="s">
        <v>43</v>
      </c>
      <c r="D82" s="53" t="s">
        <v>294</v>
      </c>
      <c r="E82" s="53">
        <v>2</v>
      </c>
      <c r="F82" s="53" t="s">
        <v>428</v>
      </c>
      <c r="G82" s="53" t="s">
        <v>420</v>
      </c>
      <c r="H82" s="54" t="s">
        <v>94</v>
      </c>
      <c r="I82" s="54" t="s">
        <v>80</v>
      </c>
      <c r="J82" s="54" t="s">
        <v>80</v>
      </c>
      <c r="K82" s="54" t="s">
        <v>80</v>
      </c>
      <c r="L82" s="54" t="s">
        <v>80</v>
      </c>
      <c r="M82" s="54" t="s">
        <v>80</v>
      </c>
      <c r="N82" s="54" t="s">
        <v>80</v>
      </c>
      <c r="O82" s="54" t="s">
        <v>80</v>
      </c>
      <c r="P82" s="54" t="s">
        <v>429</v>
      </c>
      <c r="Q82" s="52">
        <v>0.8</v>
      </c>
      <c r="R82" s="52">
        <v>0.12</v>
      </c>
      <c r="S82" s="428">
        <v>100</v>
      </c>
      <c r="T82" s="54" t="s">
        <v>301</v>
      </c>
      <c r="U82" s="54" t="s">
        <v>354</v>
      </c>
      <c r="V82" s="75">
        <v>45019</v>
      </c>
      <c r="W82" s="75">
        <v>45198</v>
      </c>
      <c r="X82" s="54" t="s">
        <v>105</v>
      </c>
      <c r="Y82" s="57" t="s">
        <v>100</v>
      </c>
      <c r="Z82" s="392">
        <v>1</v>
      </c>
      <c r="AA82" s="58" t="s">
        <v>430</v>
      </c>
      <c r="AB82" s="435">
        <v>45198</v>
      </c>
      <c r="AC82" s="392">
        <v>1</v>
      </c>
      <c r="AD82" s="58" t="s">
        <v>431</v>
      </c>
      <c r="AE82" s="435">
        <v>45198</v>
      </c>
      <c r="AF82" s="57" t="s">
        <v>79</v>
      </c>
      <c r="AG82" s="437">
        <v>1</v>
      </c>
    </row>
    <row r="83" spans="1:1020 1038:2046 2049:3072 3075:5120 5122:7161 7179:10239 10242:11264 11266:12287 12290:13302 13320:15358 15363:16186" ht="39.75" customHeight="1" x14ac:dyDescent="0.25">
      <c r="A83" s="49" t="s">
        <v>4514</v>
      </c>
      <c r="B83" s="49">
        <v>20</v>
      </c>
      <c r="C83" s="49" t="s">
        <v>43</v>
      </c>
      <c r="D83" s="49" t="s">
        <v>294</v>
      </c>
      <c r="E83" s="49">
        <v>2</v>
      </c>
      <c r="F83" s="49" t="s">
        <v>432</v>
      </c>
      <c r="G83" s="49" t="s">
        <v>432</v>
      </c>
      <c r="H83" s="417" t="s">
        <v>75</v>
      </c>
      <c r="I83" s="417" t="s">
        <v>76</v>
      </c>
      <c r="J83" s="417" t="s">
        <v>296</v>
      </c>
      <c r="K83" s="417" t="s">
        <v>78</v>
      </c>
      <c r="L83" s="417" t="s">
        <v>79</v>
      </c>
      <c r="M83" s="417" t="s">
        <v>297</v>
      </c>
      <c r="N83" s="417" t="s">
        <v>433</v>
      </c>
      <c r="O83" s="417" t="s">
        <v>82</v>
      </c>
      <c r="P83" s="417" t="s">
        <v>434</v>
      </c>
      <c r="Q83" s="50">
        <v>0.15</v>
      </c>
      <c r="R83" s="50"/>
      <c r="S83" s="153">
        <v>1</v>
      </c>
      <c r="T83" s="417" t="s">
        <v>84</v>
      </c>
      <c r="U83" s="417" t="s">
        <v>435</v>
      </c>
      <c r="V83" s="171">
        <v>45111</v>
      </c>
      <c r="W83" s="171">
        <v>45260</v>
      </c>
      <c r="X83" s="417" t="s">
        <v>436</v>
      </c>
      <c r="Y83" s="57" t="s">
        <v>100</v>
      </c>
      <c r="Z83" s="392">
        <v>1</v>
      </c>
      <c r="AA83" s="58" t="s">
        <v>4686</v>
      </c>
      <c r="AB83" s="435">
        <v>45260</v>
      </c>
      <c r="AC83" s="392">
        <v>1</v>
      </c>
      <c r="AD83" s="58" t="s">
        <v>4687</v>
      </c>
      <c r="AE83" s="435">
        <v>45260</v>
      </c>
      <c r="AF83" s="436" t="s">
        <v>92</v>
      </c>
      <c r="AG83" s="437" t="s">
        <v>92</v>
      </c>
    </row>
    <row r="84" spans="1:1020 1038:2046 2049:3072 3075:5120 5122:7161 7179:10239 10242:11264 11266:12287 12290:13302 13320:15358 15363:16186" ht="39.75" customHeight="1" x14ac:dyDescent="0.25">
      <c r="A84" s="53" t="s">
        <v>4514</v>
      </c>
      <c r="B84" s="53">
        <v>20</v>
      </c>
      <c r="C84" s="53" t="s">
        <v>43</v>
      </c>
      <c r="D84" s="53" t="s">
        <v>294</v>
      </c>
      <c r="E84" s="53">
        <v>2</v>
      </c>
      <c r="F84" s="53" t="s">
        <v>439</v>
      </c>
      <c r="G84" s="53" t="s">
        <v>432</v>
      </c>
      <c r="H84" s="54" t="s">
        <v>94</v>
      </c>
      <c r="I84" s="54" t="s">
        <v>80</v>
      </c>
      <c r="J84" s="54" t="s">
        <v>80</v>
      </c>
      <c r="K84" s="54" t="s">
        <v>80</v>
      </c>
      <c r="L84" s="54" t="s">
        <v>80</v>
      </c>
      <c r="M84" s="54" t="s">
        <v>80</v>
      </c>
      <c r="N84" s="54" t="s">
        <v>80</v>
      </c>
      <c r="O84" s="54" t="s">
        <v>80</v>
      </c>
      <c r="P84" s="54" t="s">
        <v>440</v>
      </c>
      <c r="Q84" s="52">
        <v>0.15</v>
      </c>
      <c r="R84" s="52">
        <v>2.2499999999999999E-2</v>
      </c>
      <c r="S84" s="428">
        <v>1</v>
      </c>
      <c r="T84" s="54" t="s">
        <v>84</v>
      </c>
      <c r="U84" s="54" t="s">
        <v>441</v>
      </c>
      <c r="V84" s="75">
        <v>45111</v>
      </c>
      <c r="W84" s="75">
        <v>45138</v>
      </c>
      <c r="X84" s="54" t="s">
        <v>436</v>
      </c>
      <c r="Y84" s="57" t="s">
        <v>100</v>
      </c>
      <c r="Z84" s="392">
        <v>1</v>
      </c>
      <c r="AA84" s="58" t="s">
        <v>442</v>
      </c>
      <c r="AB84" s="435">
        <v>45135</v>
      </c>
      <c r="AC84" s="392">
        <v>1</v>
      </c>
      <c r="AD84" s="58" t="s">
        <v>424</v>
      </c>
      <c r="AE84" s="435">
        <v>45135</v>
      </c>
      <c r="AF84" s="57" t="s">
        <v>79</v>
      </c>
      <c r="AG84" s="437">
        <v>1</v>
      </c>
    </row>
    <row r="85" spans="1:1020 1038:2046 2049:3072 3075:5120 5122:7161 7179:10239 10242:11264 11266:12287 12290:13302 13320:15358 15363:16186" ht="39.75" customHeight="1" x14ac:dyDescent="0.25">
      <c r="A85" s="53" t="s">
        <v>4514</v>
      </c>
      <c r="B85" s="53">
        <v>20</v>
      </c>
      <c r="C85" s="53" t="s">
        <v>43</v>
      </c>
      <c r="D85" s="53" t="s">
        <v>294</v>
      </c>
      <c r="E85" s="53">
        <v>2</v>
      </c>
      <c r="F85" s="53" t="s">
        <v>443</v>
      </c>
      <c r="G85" s="53" t="s">
        <v>432</v>
      </c>
      <c r="H85" s="54" t="s">
        <v>94</v>
      </c>
      <c r="I85" s="54" t="s">
        <v>80</v>
      </c>
      <c r="J85" s="54" t="s">
        <v>80</v>
      </c>
      <c r="K85" s="54" t="s">
        <v>80</v>
      </c>
      <c r="L85" s="54" t="s">
        <v>80</v>
      </c>
      <c r="M85" s="54" t="s">
        <v>80</v>
      </c>
      <c r="N85" s="54" t="s">
        <v>80</v>
      </c>
      <c r="O85" s="54" t="s">
        <v>80</v>
      </c>
      <c r="P85" s="54" t="s">
        <v>444</v>
      </c>
      <c r="Q85" s="52">
        <v>0.7</v>
      </c>
      <c r="R85" s="52">
        <v>0.105</v>
      </c>
      <c r="S85" s="428">
        <v>1</v>
      </c>
      <c r="T85" s="54" t="s">
        <v>84</v>
      </c>
      <c r="U85" s="54" t="s">
        <v>445</v>
      </c>
      <c r="V85" s="75">
        <v>45139</v>
      </c>
      <c r="W85" s="75">
        <v>45230</v>
      </c>
      <c r="X85" s="54" t="s">
        <v>436</v>
      </c>
      <c r="Y85" s="57" t="s">
        <v>100</v>
      </c>
      <c r="Z85" s="392">
        <v>1</v>
      </c>
      <c r="AA85" s="58" t="s">
        <v>446</v>
      </c>
      <c r="AB85" s="435">
        <v>45233</v>
      </c>
      <c r="AC85" s="392">
        <v>1</v>
      </c>
      <c r="AD85" s="58" t="s">
        <v>4678</v>
      </c>
      <c r="AE85" s="435">
        <v>45233</v>
      </c>
      <c r="AF85" s="57" t="s">
        <v>79</v>
      </c>
      <c r="AG85" s="437">
        <v>1</v>
      </c>
    </row>
    <row r="86" spans="1:1020 1038:2046 2049:3072 3075:5120 5122:7161 7179:10239 10242:11264 11266:12287 12290:13302 13320:15358 15363:16186" ht="39.75" customHeight="1" x14ac:dyDescent="0.25">
      <c r="A86" s="53" t="s">
        <v>4514</v>
      </c>
      <c r="B86" s="53">
        <v>20</v>
      </c>
      <c r="C86" s="53" t="s">
        <v>43</v>
      </c>
      <c r="D86" s="53" t="s">
        <v>294</v>
      </c>
      <c r="E86" s="53">
        <v>2</v>
      </c>
      <c r="F86" s="53" t="s">
        <v>447</v>
      </c>
      <c r="G86" s="53" t="s">
        <v>432</v>
      </c>
      <c r="H86" s="54" t="s">
        <v>94</v>
      </c>
      <c r="I86" s="54" t="s">
        <v>80</v>
      </c>
      <c r="J86" s="54" t="s">
        <v>80</v>
      </c>
      <c r="K86" s="54" t="s">
        <v>80</v>
      </c>
      <c r="L86" s="54" t="s">
        <v>80</v>
      </c>
      <c r="M86" s="54" t="s">
        <v>80</v>
      </c>
      <c r="N86" s="54" t="s">
        <v>80</v>
      </c>
      <c r="O86" s="54" t="s">
        <v>80</v>
      </c>
      <c r="P86" s="54" t="s">
        <v>448</v>
      </c>
      <c r="Q86" s="52">
        <v>0.15</v>
      </c>
      <c r="R86" s="52">
        <v>2.2499999999999999E-2</v>
      </c>
      <c r="S86" s="428">
        <v>1</v>
      </c>
      <c r="T86" s="54" t="s">
        <v>84</v>
      </c>
      <c r="U86" s="54" t="s">
        <v>449</v>
      </c>
      <c r="V86" s="75">
        <v>45231</v>
      </c>
      <c r="W86" s="75">
        <v>45260</v>
      </c>
      <c r="X86" s="54" t="s">
        <v>436</v>
      </c>
      <c r="Y86" s="57" t="s">
        <v>100</v>
      </c>
      <c r="Z86" s="392">
        <v>1</v>
      </c>
      <c r="AA86" s="58" t="s">
        <v>450</v>
      </c>
      <c r="AB86" s="435">
        <v>45260</v>
      </c>
      <c r="AC86" s="392">
        <v>1</v>
      </c>
      <c r="AD86" s="58" t="s">
        <v>4678</v>
      </c>
      <c r="AE86" s="435">
        <v>45260</v>
      </c>
      <c r="AF86" s="57" t="s">
        <v>79</v>
      </c>
      <c r="AG86" s="437">
        <v>1</v>
      </c>
    </row>
    <row r="87" spans="1:1020 1038:2046 2049:3072 3075:5120 5122:7161 7179:10239 10242:11264 11266:12287 12290:13302 13320:15358 15363:16186" s="3" customFormat="1" ht="39.75" customHeight="1" x14ac:dyDescent="0.25">
      <c r="A87" s="63" t="s">
        <v>4514</v>
      </c>
      <c r="B87" s="63">
        <v>20</v>
      </c>
      <c r="C87" s="63" t="s">
        <v>43</v>
      </c>
      <c r="D87" s="63" t="s">
        <v>294</v>
      </c>
      <c r="E87" s="63">
        <v>2</v>
      </c>
      <c r="F87" s="63" t="s">
        <v>451</v>
      </c>
      <c r="G87" s="63" t="s">
        <v>451</v>
      </c>
      <c r="H87" s="418" t="s">
        <v>155</v>
      </c>
      <c r="I87" s="418" t="s">
        <v>155</v>
      </c>
      <c r="J87" s="418" t="s">
        <v>80</v>
      </c>
      <c r="K87" s="418" t="s">
        <v>80</v>
      </c>
      <c r="L87" s="418" t="s">
        <v>80</v>
      </c>
      <c r="M87" s="418" t="s">
        <v>80</v>
      </c>
      <c r="N87" s="418" t="s">
        <v>80</v>
      </c>
      <c r="O87" s="418" t="s">
        <v>80</v>
      </c>
      <c r="P87" s="418" t="s">
        <v>156</v>
      </c>
      <c r="Q87" s="64">
        <v>1</v>
      </c>
      <c r="R87" s="64"/>
      <c r="S87" s="429">
        <v>189</v>
      </c>
      <c r="T87" s="418" t="s">
        <v>84</v>
      </c>
      <c r="U87" s="418" t="s">
        <v>162</v>
      </c>
      <c r="V87" s="412">
        <v>44927</v>
      </c>
      <c r="W87" s="412">
        <v>45290</v>
      </c>
      <c r="X87" s="418" t="s">
        <v>105</v>
      </c>
      <c r="Y87" s="57" t="s">
        <v>100</v>
      </c>
      <c r="Z87" s="392">
        <v>1</v>
      </c>
      <c r="AA87" s="58" t="s">
        <v>4620</v>
      </c>
      <c r="AB87" s="435">
        <v>45291</v>
      </c>
      <c r="AC87" s="392">
        <v>1</v>
      </c>
      <c r="AD87" s="58" t="s">
        <v>4620</v>
      </c>
      <c r="AE87" s="435">
        <v>45291</v>
      </c>
      <c r="AF87" s="436" t="s">
        <v>92</v>
      </c>
      <c r="AG87" s="437" t="s">
        <v>92</v>
      </c>
      <c r="AJ87" s="82"/>
      <c r="AM87" s="82"/>
      <c r="AN87" s="82"/>
      <c r="AS87" s="82"/>
      <c r="AV87" s="82"/>
      <c r="AW87" s="82"/>
      <c r="AX87" s="82"/>
      <c r="AY87" s="82"/>
      <c r="AZ87" s="82"/>
      <c r="BA87" s="82"/>
      <c r="BB87" s="82"/>
      <c r="BT87" s="82"/>
      <c r="BU87" s="82"/>
      <c r="BV87" s="6"/>
      <c r="BY87" s="7"/>
      <c r="BZ87" s="7"/>
      <c r="CE87" s="82"/>
      <c r="CG87" s="7"/>
      <c r="CH87" s="82"/>
      <c r="CJ87" s="7"/>
      <c r="CK87" s="82"/>
      <c r="CL87" s="82"/>
      <c r="CM87" s="83"/>
      <c r="CO87" s="82"/>
      <c r="CP87" s="80"/>
      <c r="CQ87" s="81"/>
      <c r="CR87" s="82"/>
      <c r="CU87" s="82"/>
      <c r="CV87" s="82"/>
      <c r="CX87" s="82"/>
      <c r="DA87" s="82"/>
      <c r="DD87" s="82"/>
      <c r="DE87" s="82"/>
      <c r="DJ87" s="82"/>
      <c r="DM87" s="82"/>
      <c r="DN87" s="82"/>
      <c r="DO87" s="82"/>
      <c r="DP87" s="82"/>
      <c r="DQ87" s="82"/>
      <c r="DR87" s="82"/>
      <c r="DS87" s="82"/>
      <c r="EK87" s="82"/>
      <c r="EL87" s="82"/>
      <c r="EM87" s="6"/>
      <c r="EP87" s="7"/>
      <c r="EQ87" s="7"/>
      <c r="EV87" s="82"/>
      <c r="EX87" s="7"/>
      <c r="EY87" s="82"/>
      <c r="FA87" s="7"/>
      <c r="FB87" s="82"/>
      <c r="FC87" s="82"/>
      <c r="FD87" s="83"/>
      <c r="FF87" s="82"/>
      <c r="FG87" s="80"/>
      <c r="FH87" s="81"/>
      <c r="FI87" s="82"/>
      <c r="FL87" s="82"/>
      <c r="FM87" s="82"/>
      <c r="FO87" s="82"/>
      <c r="FR87" s="82"/>
      <c r="FU87" s="82"/>
      <c r="FV87" s="82"/>
      <c r="GA87" s="82"/>
      <c r="GD87" s="82"/>
      <c r="GE87" s="82"/>
      <c r="GF87" s="82"/>
      <c r="GG87" s="82"/>
      <c r="GH87" s="82"/>
      <c r="GI87" s="82"/>
      <c r="GJ87" s="82"/>
      <c r="HB87" s="82"/>
      <c r="HC87" s="82"/>
      <c r="HD87" s="6"/>
      <c r="HG87" s="7"/>
      <c r="HH87" s="7"/>
      <c r="HM87" s="82"/>
      <c r="HO87" s="7"/>
      <c r="HP87" s="82"/>
      <c r="HR87" s="7"/>
      <c r="HS87" s="82"/>
      <c r="HT87" s="82"/>
      <c r="HU87" s="83"/>
      <c r="HW87" s="82"/>
      <c r="HX87" s="80"/>
      <c r="HY87" s="81"/>
      <c r="HZ87" s="82"/>
      <c r="IC87" s="82"/>
      <c r="ID87" s="82"/>
      <c r="IF87" s="82"/>
      <c r="II87" s="82"/>
      <c r="IL87" s="82"/>
      <c r="IM87" s="82"/>
      <c r="IR87" s="82"/>
      <c r="IU87" s="82"/>
      <c r="IV87" s="82"/>
      <c r="IW87" s="82"/>
      <c r="IX87" s="82"/>
      <c r="IY87" s="82"/>
      <c r="IZ87" s="82"/>
      <c r="JA87" s="82"/>
      <c r="JS87" s="82"/>
      <c r="JT87" s="82"/>
      <c r="JU87" s="6"/>
      <c r="JX87" s="7"/>
      <c r="JY87" s="7"/>
      <c r="KD87" s="82"/>
      <c r="KF87" s="7"/>
      <c r="KG87" s="82"/>
      <c r="KI87" s="7"/>
      <c r="KJ87" s="82"/>
      <c r="KK87" s="82"/>
      <c r="KL87" s="83"/>
      <c r="KN87" s="82"/>
      <c r="KO87" s="80"/>
      <c r="KP87" s="81"/>
      <c r="KQ87" s="82"/>
      <c r="KT87" s="82"/>
      <c r="KU87" s="82"/>
      <c r="KW87" s="82"/>
      <c r="KZ87" s="82"/>
      <c r="LC87" s="82"/>
      <c r="LD87" s="82"/>
      <c r="LI87" s="82"/>
      <c r="LL87" s="82"/>
      <c r="LM87" s="82"/>
      <c r="LN87" s="82"/>
      <c r="LO87" s="82"/>
      <c r="LP87" s="82"/>
      <c r="LQ87" s="82"/>
      <c r="LR87" s="82"/>
      <c r="MJ87" s="82"/>
      <c r="MK87" s="82"/>
      <c r="ML87" s="6"/>
      <c r="MO87" s="7"/>
      <c r="MP87" s="7"/>
      <c r="MU87" s="82"/>
      <c r="MW87" s="7"/>
      <c r="MX87" s="82"/>
      <c r="MZ87" s="7"/>
      <c r="NA87" s="82"/>
      <c r="NB87" s="82"/>
      <c r="NC87" s="83"/>
      <c r="NE87" s="82"/>
      <c r="NF87" s="80"/>
      <c r="NG87" s="81"/>
      <c r="NH87" s="82"/>
      <c r="NK87" s="82"/>
      <c r="NL87" s="82"/>
      <c r="NN87" s="82"/>
      <c r="NQ87" s="82"/>
      <c r="NT87" s="82"/>
      <c r="NU87" s="82"/>
      <c r="NZ87" s="82"/>
      <c r="OC87" s="82"/>
      <c r="OD87" s="82"/>
      <c r="OE87" s="82"/>
      <c r="OF87" s="82"/>
      <c r="OG87" s="82"/>
      <c r="OH87" s="82"/>
      <c r="OI87" s="82"/>
      <c r="PA87" s="82"/>
      <c r="PB87" s="82"/>
      <c r="PC87" s="6"/>
      <c r="PF87" s="7"/>
      <c r="PG87" s="7"/>
      <c r="PL87" s="82"/>
      <c r="PN87" s="7"/>
      <c r="PO87" s="82"/>
      <c r="PQ87" s="7"/>
      <c r="PR87" s="82"/>
      <c r="PS87" s="82"/>
      <c r="PT87" s="83"/>
      <c r="PV87" s="82"/>
      <c r="PW87" s="80"/>
      <c r="PX87" s="81"/>
      <c r="PY87" s="82"/>
      <c r="QB87" s="82"/>
      <c r="QC87" s="82"/>
      <c r="QE87" s="82"/>
      <c r="QH87" s="82"/>
      <c r="QK87" s="82"/>
      <c r="QL87" s="82"/>
      <c r="QQ87" s="82"/>
      <c r="QT87" s="82"/>
      <c r="QU87" s="82"/>
      <c r="QV87" s="82"/>
      <c r="QW87" s="82"/>
      <c r="QX87" s="82"/>
      <c r="QY87" s="82"/>
      <c r="QZ87" s="82"/>
      <c r="RR87" s="82"/>
      <c r="RS87" s="82"/>
      <c r="RT87" s="6"/>
      <c r="RW87" s="7"/>
      <c r="RX87" s="7"/>
      <c r="SC87" s="82"/>
      <c r="SE87" s="7"/>
      <c r="SF87" s="82"/>
      <c r="SH87" s="7"/>
      <c r="SI87" s="82"/>
      <c r="SJ87" s="82"/>
      <c r="SK87" s="83"/>
      <c r="SM87" s="82"/>
      <c r="SN87" s="80"/>
      <c r="SO87" s="81"/>
      <c r="SP87" s="82"/>
      <c r="SS87" s="82"/>
      <c r="ST87" s="82"/>
      <c r="SV87" s="82"/>
      <c r="SY87" s="82"/>
      <c r="TB87" s="82"/>
      <c r="TC87" s="82"/>
      <c r="TH87" s="82"/>
      <c r="TK87" s="82"/>
      <c r="TL87" s="82"/>
      <c r="TM87" s="82"/>
      <c r="TN87" s="82"/>
      <c r="TO87" s="82"/>
      <c r="TP87" s="82"/>
      <c r="TQ87" s="82"/>
      <c r="UI87" s="82"/>
      <c r="UJ87" s="82"/>
      <c r="UK87" s="6"/>
      <c r="UN87" s="7"/>
      <c r="UO87" s="7"/>
      <c r="UT87" s="82"/>
      <c r="UV87" s="7"/>
      <c r="UW87" s="82"/>
      <c r="UY87" s="7"/>
      <c r="UZ87" s="82"/>
      <c r="VA87" s="82"/>
      <c r="VB87" s="83"/>
      <c r="VD87" s="82"/>
      <c r="VE87" s="80"/>
      <c r="VF87" s="81"/>
      <c r="VG87" s="82"/>
      <c r="VJ87" s="82"/>
      <c r="VK87" s="82"/>
      <c r="VM87" s="82"/>
      <c r="VP87" s="82"/>
      <c r="VS87" s="82"/>
      <c r="VT87" s="82"/>
      <c r="VY87" s="82"/>
      <c r="WB87" s="82"/>
      <c r="WC87" s="82"/>
      <c r="WD87" s="82"/>
      <c r="WE87" s="82"/>
      <c r="WF87" s="82"/>
      <c r="WG87" s="82"/>
      <c r="WH87" s="82"/>
      <c r="WZ87" s="82"/>
      <c r="XA87" s="82"/>
      <c r="XB87" s="6"/>
      <c r="XE87" s="7"/>
      <c r="XF87" s="7"/>
      <c r="XK87" s="82"/>
      <c r="XM87" s="7"/>
      <c r="XN87" s="82"/>
      <c r="XP87" s="7"/>
      <c r="XQ87" s="82"/>
      <c r="XR87" s="82"/>
      <c r="XS87" s="83"/>
      <c r="XU87" s="82"/>
      <c r="XV87" s="80"/>
      <c r="XW87" s="81"/>
      <c r="XX87" s="82"/>
      <c r="YA87" s="82"/>
      <c r="YB87" s="82"/>
      <c r="YD87" s="82"/>
      <c r="YG87" s="82"/>
      <c r="YJ87" s="82"/>
      <c r="YK87" s="82"/>
      <c r="YP87" s="82"/>
      <c r="YS87" s="82"/>
      <c r="YT87" s="82"/>
      <c r="YU87" s="82"/>
      <c r="YV87" s="82"/>
      <c r="YW87" s="82"/>
      <c r="YX87" s="82"/>
      <c r="YY87" s="82"/>
      <c r="ZQ87" s="82"/>
      <c r="ZR87" s="82"/>
      <c r="ZS87" s="6"/>
      <c r="ZV87" s="7"/>
      <c r="ZW87" s="7"/>
      <c r="AAB87" s="82"/>
      <c r="AAD87" s="7"/>
      <c r="AAE87" s="82"/>
      <c r="AAG87" s="7"/>
      <c r="AAH87" s="82"/>
      <c r="AAI87" s="82"/>
      <c r="AAJ87" s="83"/>
      <c r="AAL87" s="82"/>
      <c r="AAM87" s="80"/>
      <c r="AAN87" s="81"/>
      <c r="AAO87" s="82"/>
      <c r="AAR87" s="82"/>
      <c r="AAS87" s="82"/>
      <c r="AAU87" s="82"/>
      <c r="AAX87" s="82"/>
      <c r="ABA87" s="82"/>
      <c r="ABB87" s="82"/>
      <c r="ABG87" s="82"/>
      <c r="ABJ87" s="82"/>
      <c r="ABK87" s="82"/>
      <c r="ABL87" s="82"/>
      <c r="ABM87" s="82"/>
      <c r="ABN87" s="82"/>
      <c r="ABO87" s="82"/>
      <c r="ABP87" s="82"/>
      <c r="ACH87" s="82"/>
      <c r="ACI87" s="82"/>
      <c r="ACJ87" s="6"/>
      <c r="ACM87" s="7"/>
      <c r="ACN87" s="7"/>
      <c r="ACS87" s="82"/>
      <c r="ACU87" s="7"/>
      <c r="ACV87" s="82"/>
      <c r="ACX87" s="7"/>
      <c r="ACY87" s="82"/>
      <c r="ACZ87" s="82"/>
      <c r="ADA87" s="83"/>
      <c r="ADC87" s="82"/>
      <c r="ADD87" s="80"/>
      <c r="ADE87" s="81"/>
      <c r="ADF87" s="82"/>
      <c r="ADI87" s="82"/>
      <c r="ADJ87" s="82"/>
      <c r="ADL87" s="82"/>
      <c r="ADO87" s="82"/>
      <c r="ADR87" s="82"/>
      <c r="ADS87" s="82"/>
      <c r="ADX87" s="82"/>
      <c r="AEA87" s="82"/>
      <c r="AEB87" s="82"/>
      <c r="AEC87" s="82"/>
      <c r="AED87" s="82"/>
      <c r="AEE87" s="82"/>
      <c r="AEF87" s="82"/>
      <c r="AEG87" s="82"/>
      <c r="AEY87" s="82"/>
      <c r="AEZ87" s="82"/>
      <c r="AFA87" s="6"/>
      <c r="AFD87" s="7"/>
      <c r="AFE87" s="7"/>
      <c r="AFJ87" s="82"/>
      <c r="AFL87" s="7"/>
      <c r="AFM87" s="82"/>
      <c r="AFO87" s="7"/>
      <c r="AFP87" s="82"/>
      <c r="AFQ87" s="82"/>
      <c r="AFR87" s="83"/>
      <c r="AFT87" s="82"/>
      <c r="AFU87" s="80"/>
      <c r="AFV87" s="81"/>
      <c r="AFW87" s="82"/>
      <c r="AFZ87" s="82"/>
      <c r="AGA87" s="82"/>
      <c r="AGC87" s="82"/>
      <c r="AGF87" s="82"/>
      <c r="AGI87" s="82"/>
      <c r="AGJ87" s="82"/>
      <c r="AGO87" s="82"/>
      <c r="AGR87" s="82"/>
      <c r="AGS87" s="82"/>
      <c r="AGT87" s="82"/>
      <c r="AGU87" s="82"/>
      <c r="AGV87" s="82"/>
      <c r="AGW87" s="82"/>
      <c r="AGX87" s="82"/>
      <c r="AHP87" s="82"/>
      <c r="AHQ87" s="82"/>
      <c r="AHR87" s="6"/>
      <c r="AHU87" s="7"/>
      <c r="AHV87" s="7"/>
      <c r="AIA87" s="82"/>
      <c r="AIC87" s="7"/>
      <c r="AID87" s="82"/>
      <c r="AIF87" s="7"/>
      <c r="AIG87" s="82"/>
      <c r="AIH87" s="82"/>
      <c r="AII87" s="83"/>
      <c r="AIK87" s="82"/>
      <c r="AIL87" s="80"/>
      <c r="AIM87" s="81"/>
      <c r="AIN87" s="82"/>
      <c r="AIQ87" s="82"/>
      <c r="AIR87" s="82"/>
      <c r="AIT87" s="82"/>
      <c r="AIW87" s="82"/>
      <c r="AIZ87" s="82"/>
      <c r="AJA87" s="82"/>
      <c r="AJF87" s="82"/>
      <c r="AJI87" s="82"/>
      <c r="AJJ87" s="82"/>
      <c r="AJK87" s="82"/>
      <c r="AJL87" s="82"/>
      <c r="AJM87" s="82"/>
      <c r="AJN87" s="82"/>
      <c r="AJO87" s="82"/>
      <c r="AKG87" s="82"/>
      <c r="AKH87" s="82"/>
      <c r="AKI87" s="6"/>
      <c r="AKL87" s="7"/>
      <c r="AKM87" s="7"/>
      <c r="AKR87" s="82"/>
      <c r="AKT87" s="7"/>
      <c r="AKU87" s="82"/>
      <c r="AKW87" s="7"/>
      <c r="AKX87" s="82"/>
      <c r="AKY87" s="82"/>
      <c r="AKZ87" s="83"/>
      <c r="ALB87" s="82"/>
      <c r="ALC87" s="80"/>
      <c r="ALD87" s="81"/>
      <c r="ALE87" s="82"/>
      <c r="ALH87" s="82"/>
      <c r="ALI87" s="82"/>
      <c r="ALK87" s="82"/>
      <c r="ALN87" s="82"/>
      <c r="ALQ87" s="82"/>
      <c r="ALR87" s="82"/>
      <c r="ALW87" s="82"/>
      <c r="ALZ87" s="82"/>
      <c r="AMA87" s="82"/>
      <c r="AMB87" s="82"/>
      <c r="AMC87" s="82"/>
      <c r="AMD87" s="82"/>
      <c r="AME87" s="82"/>
      <c r="AMF87" s="82"/>
      <c r="AMX87" s="82"/>
      <c r="AMY87" s="82"/>
      <c r="AMZ87" s="6"/>
      <c r="ANC87" s="7"/>
      <c r="AND87" s="7"/>
      <c r="ANI87" s="82"/>
      <c r="ANK87" s="7"/>
      <c r="ANL87" s="82"/>
      <c r="ANN87" s="7"/>
      <c r="ANO87" s="82"/>
      <c r="ANP87" s="82"/>
      <c r="ANQ87" s="83"/>
      <c r="ANS87" s="82"/>
      <c r="ANT87" s="80"/>
      <c r="ANU87" s="81"/>
      <c r="ANV87" s="82"/>
      <c r="ANY87" s="82"/>
      <c r="ANZ87" s="82"/>
      <c r="AOB87" s="82"/>
      <c r="AOE87" s="82"/>
      <c r="AOH87" s="82"/>
      <c r="AOI87" s="82"/>
      <c r="AON87" s="82"/>
      <c r="AOQ87" s="82"/>
      <c r="AOR87" s="82"/>
      <c r="AOS87" s="82"/>
      <c r="AOT87" s="82"/>
      <c r="AOU87" s="82"/>
      <c r="AOV87" s="82"/>
      <c r="AOW87" s="82"/>
      <c r="APO87" s="82"/>
      <c r="APP87" s="82"/>
      <c r="APQ87" s="6"/>
      <c r="APT87" s="7"/>
      <c r="APU87" s="7"/>
      <c r="APZ87" s="82"/>
      <c r="AQB87" s="7"/>
      <c r="AQC87" s="82"/>
      <c r="AQE87" s="7"/>
      <c r="AQF87" s="82"/>
      <c r="AQG87" s="82"/>
      <c r="AQH87" s="83"/>
      <c r="AQJ87" s="82"/>
      <c r="AQK87" s="80"/>
      <c r="AQL87" s="81"/>
      <c r="AQM87" s="82"/>
      <c r="AQP87" s="82"/>
      <c r="AQQ87" s="82"/>
      <c r="AQS87" s="82"/>
      <c r="AQV87" s="82"/>
      <c r="AQY87" s="82"/>
      <c r="AQZ87" s="82"/>
      <c r="ARE87" s="82"/>
      <c r="ARH87" s="82"/>
      <c r="ARI87" s="82"/>
      <c r="ARJ87" s="82"/>
      <c r="ARK87" s="82"/>
      <c r="ARL87" s="82"/>
      <c r="ARM87" s="82"/>
      <c r="ARN87" s="82"/>
      <c r="ASF87" s="82"/>
      <c r="ASG87" s="82"/>
      <c r="ASH87" s="6"/>
      <c r="ASK87" s="7"/>
      <c r="ASL87" s="7"/>
      <c r="ASQ87" s="82"/>
      <c r="ASS87" s="7"/>
      <c r="AST87" s="82"/>
      <c r="ASV87" s="7"/>
      <c r="ASW87" s="82"/>
      <c r="ASX87" s="82"/>
      <c r="ASY87" s="83"/>
      <c r="ATA87" s="82"/>
      <c r="ATB87" s="80"/>
      <c r="ATC87" s="81"/>
      <c r="ATD87" s="82"/>
      <c r="ATG87" s="82"/>
      <c r="ATH87" s="82"/>
      <c r="ATJ87" s="82"/>
      <c r="ATM87" s="82"/>
      <c r="ATP87" s="82"/>
      <c r="ATQ87" s="82"/>
      <c r="ATV87" s="82"/>
      <c r="ATY87" s="82"/>
      <c r="ATZ87" s="82"/>
      <c r="AUA87" s="82"/>
      <c r="AUB87" s="82"/>
      <c r="AUC87" s="82"/>
      <c r="AUD87" s="82"/>
      <c r="AUE87" s="82"/>
      <c r="AUW87" s="82"/>
      <c r="AUX87" s="82"/>
      <c r="AUY87" s="6"/>
      <c r="AVB87" s="7"/>
      <c r="AVC87" s="7"/>
      <c r="AVH87" s="82"/>
      <c r="AVJ87" s="7"/>
      <c r="AVK87" s="82"/>
      <c r="AVM87" s="7"/>
      <c r="AVN87" s="82"/>
      <c r="AVO87" s="82"/>
      <c r="AVP87" s="83"/>
      <c r="AVR87" s="82"/>
      <c r="AVS87" s="80"/>
      <c r="AVT87" s="81"/>
      <c r="AVU87" s="82"/>
      <c r="AVX87" s="82"/>
      <c r="AVY87" s="82"/>
      <c r="AWA87" s="82"/>
      <c r="AWD87" s="82"/>
      <c r="AWG87" s="82"/>
      <c r="AWH87" s="82"/>
      <c r="AWM87" s="82"/>
      <c r="AWP87" s="82"/>
      <c r="AWQ87" s="82"/>
      <c r="AWR87" s="82"/>
      <c r="AWS87" s="82"/>
      <c r="AWT87" s="82"/>
      <c r="AWU87" s="82"/>
      <c r="AWV87" s="82"/>
      <c r="AXN87" s="82"/>
      <c r="AXO87" s="82"/>
      <c r="AXP87" s="6"/>
      <c r="AXS87" s="7"/>
      <c r="AXT87" s="7"/>
      <c r="AXY87" s="82"/>
      <c r="AYA87" s="7"/>
      <c r="AYB87" s="82"/>
      <c r="AYD87" s="7"/>
      <c r="AYE87" s="82"/>
      <c r="AYF87" s="82"/>
      <c r="AYG87" s="83"/>
      <c r="AYI87" s="82"/>
      <c r="AYJ87" s="80"/>
      <c r="AYK87" s="81"/>
      <c r="AYL87" s="82"/>
      <c r="AYO87" s="82"/>
      <c r="AYP87" s="82"/>
      <c r="AYR87" s="82"/>
      <c r="AYU87" s="82"/>
      <c r="AYX87" s="82"/>
      <c r="AYY87" s="82"/>
      <c r="AZD87" s="82"/>
      <c r="AZG87" s="82"/>
      <c r="AZH87" s="82"/>
      <c r="AZI87" s="82"/>
      <c r="AZJ87" s="82"/>
      <c r="AZK87" s="82"/>
      <c r="AZL87" s="82"/>
      <c r="AZM87" s="82"/>
      <c r="BAE87" s="82"/>
      <c r="BAF87" s="82"/>
      <c r="BAG87" s="6"/>
      <c r="BAJ87" s="7"/>
      <c r="BAK87" s="7"/>
      <c r="BAP87" s="82"/>
      <c r="BAR87" s="7"/>
      <c r="BAS87" s="82"/>
      <c r="BAU87" s="7"/>
      <c r="BAV87" s="82"/>
      <c r="BAW87" s="82"/>
      <c r="BAX87" s="83"/>
      <c r="BAZ87" s="82"/>
      <c r="BBA87" s="80"/>
      <c r="BBB87" s="81"/>
      <c r="BBC87" s="82"/>
      <c r="BBF87" s="82"/>
      <c r="BBG87" s="82"/>
      <c r="BBI87" s="82"/>
      <c r="BBL87" s="82"/>
      <c r="BBO87" s="82"/>
      <c r="BBP87" s="82"/>
      <c r="BBU87" s="82"/>
      <c r="BBX87" s="82"/>
      <c r="BBY87" s="82"/>
      <c r="BBZ87" s="82"/>
      <c r="BCA87" s="82"/>
      <c r="BCB87" s="82"/>
      <c r="BCC87" s="82"/>
      <c r="BCD87" s="82"/>
      <c r="BCV87" s="82"/>
      <c r="BCW87" s="82"/>
      <c r="BCX87" s="6"/>
      <c r="BDA87" s="7"/>
      <c r="BDB87" s="7"/>
      <c r="BDG87" s="82"/>
      <c r="BDI87" s="7"/>
      <c r="BDJ87" s="82"/>
      <c r="BDL87" s="7"/>
      <c r="BDM87" s="82"/>
      <c r="BDN87" s="82"/>
      <c r="BDO87" s="83"/>
      <c r="BDQ87" s="82"/>
      <c r="BDR87" s="80"/>
      <c r="BDS87" s="81"/>
      <c r="BDT87" s="82"/>
      <c r="BDW87" s="82"/>
      <c r="BDX87" s="82"/>
      <c r="BDZ87" s="82"/>
      <c r="BEC87" s="82"/>
      <c r="BEF87" s="82"/>
      <c r="BEG87" s="82"/>
      <c r="BEL87" s="82"/>
      <c r="BEO87" s="82"/>
      <c r="BEP87" s="82"/>
      <c r="BEQ87" s="82"/>
      <c r="BER87" s="82"/>
      <c r="BES87" s="82"/>
      <c r="BET87" s="82"/>
      <c r="BEU87" s="82"/>
      <c r="BFM87" s="82"/>
      <c r="BFN87" s="82"/>
      <c r="BFO87" s="6"/>
      <c r="BFR87" s="7"/>
      <c r="BFS87" s="7"/>
      <c r="BFX87" s="82"/>
      <c r="BFZ87" s="7"/>
      <c r="BGA87" s="82"/>
      <c r="BGC87" s="7"/>
      <c r="BGD87" s="82"/>
      <c r="BGE87" s="82"/>
      <c r="BGF87" s="83"/>
      <c r="BGH87" s="82"/>
      <c r="BGI87" s="80"/>
      <c r="BGJ87" s="81"/>
      <c r="BGK87" s="82"/>
      <c r="BGN87" s="82"/>
      <c r="BGO87" s="82"/>
      <c r="BGQ87" s="82"/>
      <c r="BGT87" s="82"/>
      <c r="BGW87" s="82"/>
      <c r="BGX87" s="82"/>
      <c r="BHC87" s="82"/>
      <c r="BHF87" s="82"/>
      <c r="BHG87" s="82"/>
      <c r="BHH87" s="82"/>
      <c r="BHI87" s="82"/>
      <c r="BHJ87" s="82"/>
      <c r="BHK87" s="82"/>
      <c r="BHL87" s="82"/>
      <c r="BID87" s="82"/>
      <c r="BIE87" s="82"/>
      <c r="BIF87" s="6"/>
      <c r="BII87" s="7"/>
      <c r="BIJ87" s="7"/>
      <c r="BIO87" s="82"/>
      <c r="BIQ87" s="7"/>
      <c r="BIR87" s="82"/>
      <c r="BIT87" s="7"/>
      <c r="BIU87" s="82"/>
      <c r="BIV87" s="82"/>
      <c r="BIW87" s="83"/>
      <c r="BIY87" s="82"/>
      <c r="BIZ87" s="80"/>
      <c r="BJA87" s="81"/>
      <c r="BJB87" s="82"/>
      <c r="BJE87" s="82"/>
      <c r="BJF87" s="82"/>
      <c r="BJH87" s="82"/>
      <c r="BJK87" s="82"/>
      <c r="BJN87" s="82"/>
      <c r="BJO87" s="82"/>
      <c r="BJT87" s="82"/>
      <c r="BJW87" s="82"/>
      <c r="BJX87" s="82"/>
      <c r="BJY87" s="82"/>
      <c r="BJZ87" s="82"/>
      <c r="BKA87" s="82"/>
      <c r="BKB87" s="82"/>
      <c r="BKC87" s="82"/>
      <c r="BKU87" s="82"/>
      <c r="BKV87" s="82"/>
      <c r="BKW87" s="6"/>
      <c r="BKZ87" s="7"/>
      <c r="BLA87" s="7"/>
      <c r="BLF87" s="82"/>
      <c r="BLH87" s="7"/>
      <c r="BLI87" s="82"/>
      <c r="BLK87" s="7"/>
      <c r="BLL87" s="82"/>
      <c r="BLM87" s="82"/>
      <c r="BLN87" s="83"/>
      <c r="BLP87" s="82"/>
      <c r="BLQ87" s="80"/>
      <c r="BLR87" s="81"/>
      <c r="BLS87" s="82"/>
      <c r="BLV87" s="82"/>
      <c r="BLW87" s="82"/>
      <c r="BLY87" s="82"/>
      <c r="BMB87" s="82"/>
      <c r="BME87" s="82"/>
      <c r="BMF87" s="82"/>
      <c r="BMK87" s="82"/>
      <c r="BMN87" s="82"/>
      <c r="BMO87" s="82"/>
      <c r="BMP87" s="82"/>
      <c r="BMQ87" s="82"/>
      <c r="BMR87" s="82"/>
      <c r="BMS87" s="82"/>
      <c r="BMT87" s="82"/>
      <c r="BNL87" s="82"/>
      <c r="BNM87" s="82"/>
      <c r="BNN87" s="6"/>
      <c r="BNQ87" s="7"/>
      <c r="BNR87" s="7"/>
      <c r="BNW87" s="82"/>
      <c r="BNY87" s="7"/>
      <c r="BNZ87" s="82"/>
      <c r="BOB87" s="7"/>
      <c r="BOC87" s="82"/>
      <c r="BOD87" s="82"/>
      <c r="BOE87" s="83"/>
      <c r="BOG87" s="82"/>
      <c r="BOH87" s="80"/>
      <c r="BOI87" s="81"/>
      <c r="BOJ87" s="82"/>
      <c r="BOM87" s="82"/>
      <c r="BON87" s="82"/>
      <c r="BOP87" s="82"/>
      <c r="BOS87" s="82"/>
      <c r="BOV87" s="82"/>
      <c r="BOW87" s="82"/>
      <c r="BPB87" s="82"/>
      <c r="BPE87" s="82"/>
      <c r="BPF87" s="82"/>
      <c r="BPG87" s="82"/>
      <c r="BPH87" s="82"/>
      <c r="BPI87" s="82"/>
      <c r="BPJ87" s="82"/>
      <c r="BPK87" s="82"/>
      <c r="BQC87" s="82"/>
      <c r="BQD87" s="82"/>
      <c r="BQE87" s="6"/>
      <c r="BQH87" s="7"/>
      <c r="BQI87" s="7"/>
      <c r="BQN87" s="82"/>
      <c r="BQP87" s="7"/>
      <c r="BQQ87" s="82"/>
      <c r="BQS87" s="7"/>
      <c r="BQT87" s="82"/>
      <c r="BQU87" s="82"/>
      <c r="BQV87" s="83"/>
      <c r="BQX87" s="82"/>
      <c r="BQY87" s="80"/>
      <c r="BQZ87" s="81"/>
      <c r="BRA87" s="82"/>
      <c r="BRD87" s="82"/>
      <c r="BRE87" s="82"/>
      <c r="BRG87" s="82"/>
      <c r="BRJ87" s="82"/>
      <c r="BRM87" s="82"/>
      <c r="BRN87" s="82"/>
      <c r="BRS87" s="82"/>
      <c r="BRV87" s="82"/>
      <c r="BRW87" s="82"/>
      <c r="BRX87" s="82"/>
      <c r="BRY87" s="82"/>
      <c r="BRZ87" s="82"/>
      <c r="BSA87" s="82"/>
      <c r="BSB87" s="82"/>
      <c r="BST87" s="82"/>
      <c r="BSU87" s="82"/>
      <c r="BSV87" s="6"/>
      <c r="BSY87" s="7"/>
      <c r="BSZ87" s="7"/>
      <c r="BTE87" s="82"/>
      <c r="BTG87" s="7"/>
      <c r="BTH87" s="82"/>
      <c r="BTJ87" s="7"/>
      <c r="BTK87" s="82"/>
      <c r="BTL87" s="82"/>
      <c r="BTM87" s="83"/>
      <c r="BTO87" s="82"/>
      <c r="BTP87" s="80"/>
      <c r="BTQ87" s="81"/>
      <c r="BTR87" s="82"/>
      <c r="BTU87" s="82"/>
      <c r="BTV87" s="82"/>
      <c r="BTX87" s="82"/>
      <c r="BUA87" s="82"/>
      <c r="BUD87" s="82"/>
      <c r="BUE87" s="82"/>
      <c r="BUJ87" s="82"/>
      <c r="BUM87" s="82"/>
      <c r="BUN87" s="82"/>
      <c r="BUO87" s="82"/>
      <c r="BUP87" s="82"/>
      <c r="BUQ87" s="82"/>
      <c r="BUR87" s="82"/>
      <c r="BUS87" s="82"/>
      <c r="BVK87" s="82"/>
      <c r="BVL87" s="82"/>
      <c r="BVM87" s="6"/>
      <c r="BVP87" s="7"/>
      <c r="BVQ87" s="7"/>
      <c r="BVV87" s="82"/>
      <c r="BVX87" s="7"/>
      <c r="BVY87" s="82"/>
      <c r="BWA87" s="7"/>
      <c r="BWB87" s="82"/>
      <c r="BWC87" s="82"/>
      <c r="BWD87" s="83"/>
      <c r="BWF87" s="82"/>
      <c r="BWG87" s="80"/>
      <c r="BWH87" s="81"/>
      <c r="BWI87" s="82"/>
      <c r="BWL87" s="82"/>
      <c r="BWM87" s="82"/>
      <c r="BWO87" s="82"/>
      <c r="BWR87" s="82"/>
      <c r="BWU87" s="82"/>
      <c r="BWV87" s="82"/>
      <c r="BXA87" s="82"/>
      <c r="BXD87" s="82"/>
      <c r="BXE87" s="82"/>
      <c r="BXF87" s="82"/>
      <c r="BXG87" s="82"/>
      <c r="BXH87" s="82"/>
      <c r="BXI87" s="82"/>
      <c r="BXJ87" s="82"/>
      <c r="BYB87" s="82"/>
      <c r="BYC87" s="82"/>
      <c r="BYD87" s="6"/>
      <c r="BYG87" s="7"/>
      <c r="BYH87" s="7"/>
      <c r="BYM87" s="82"/>
      <c r="BYO87" s="7"/>
      <c r="BYP87" s="82"/>
      <c r="BYR87" s="7"/>
      <c r="BYS87" s="82"/>
      <c r="BYT87" s="82"/>
      <c r="BYU87" s="83"/>
      <c r="BYW87" s="82"/>
      <c r="BYX87" s="80"/>
      <c r="BYY87" s="81"/>
      <c r="BYZ87" s="82"/>
      <c r="BZC87" s="82"/>
      <c r="BZD87" s="82"/>
      <c r="BZF87" s="82"/>
      <c r="BZI87" s="82"/>
      <c r="BZL87" s="82"/>
      <c r="BZM87" s="82"/>
      <c r="BZR87" s="82"/>
      <c r="BZU87" s="82"/>
      <c r="BZV87" s="82"/>
      <c r="BZW87" s="82"/>
      <c r="BZX87" s="82"/>
      <c r="BZY87" s="82"/>
      <c r="BZZ87" s="82"/>
      <c r="CAA87" s="82"/>
      <c r="CAS87" s="82"/>
      <c r="CAT87" s="82"/>
      <c r="CAU87" s="6"/>
      <c r="CAX87" s="7"/>
      <c r="CAY87" s="7"/>
      <c r="CBD87" s="82"/>
      <c r="CBF87" s="7"/>
      <c r="CBG87" s="82"/>
      <c r="CBI87" s="7"/>
      <c r="CBJ87" s="82"/>
      <c r="CBK87" s="82"/>
      <c r="CBL87" s="83"/>
      <c r="CBN87" s="82"/>
      <c r="CBO87" s="80"/>
      <c r="CBP87" s="81"/>
      <c r="CBQ87" s="82"/>
      <c r="CBT87" s="82"/>
      <c r="CBU87" s="82"/>
      <c r="CBW87" s="82"/>
      <c r="CBZ87" s="82"/>
      <c r="CCC87" s="82"/>
      <c r="CCD87" s="82"/>
      <c r="CCI87" s="82"/>
      <c r="CCL87" s="82"/>
      <c r="CCM87" s="82"/>
      <c r="CCN87" s="82"/>
      <c r="CCO87" s="82"/>
      <c r="CCP87" s="82"/>
      <c r="CCQ87" s="82"/>
      <c r="CCR87" s="82"/>
      <c r="CDJ87" s="82"/>
      <c r="CDK87" s="82"/>
      <c r="CDL87" s="6"/>
      <c r="CDO87" s="7"/>
      <c r="CDP87" s="7"/>
      <c r="CDU87" s="82"/>
      <c r="CDW87" s="7"/>
      <c r="CDX87" s="82"/>
      <c r="CDZ87" s="7"/>
      <c r="CEA87" s="82"/>
      <c r="CEB87" s="82"/>
      <c r="CEC87" s="83"/>
      <c r="CEE87" s="82"/>
      <c r="CEF87" s="80"/>
      <c r="CEG87" s="81"/>
      <c r="CEH87" s="82"/>
      <c r="CEK87" s="82"/>
      <c r="CEL87" s="82"/>
      <c r="CEN87" s="82"/>
      <c r="CEQ87" s="82"/>
      <c r="CET87" s="82"/>
      <c r="CEU87" s="82"/>
      <c r="CEZ87" s="82"/>
      <c r="CFC87" s="82"/>
      <c r="CFD87" s="82"/>
      <c r="CFE87" s="82"/>
      <c r="CFF87" s="82"/>
      <c r="CFG87" s="82"/>
      <c r="CFH87" s="82"/>
      <c r="CFI87" s="82"/>
      <c r="CGA87" s="82"/>
      <c r="CGB87" s="82"/>
      <c r="CGC87" s="6"/>
      <c r="CGF87" s="7"/>
      <c r="CGG87" s="7"/>
      <c r="CGL87" s="82"/>
      <c r="CGN87" s="7"/>
      <c r="CGO87" s="82"/>
      <c r="CGQ87" s="7"/>
      <c r="CGR87" s="82"/>
      <c r="CGS87" s="82"/>
      <c r="CGT87" s="83"/>
      <c r="CGV87" s="82"/>
      <c r="CGW87" s="80"/>
      <c r="CGX87" s="81"/>
      <c r="CGY87" s="82"/>
      <c r="CHB87" s="82"/>
      <c r="CHC87" s="82"/>
      <c r="CHE87" s="82"/>
      <c r="CHH87" s="82"/>
      <c r="CHK87" s="82"/>
      <c r="CHL87" s="82"/>
      <c r="CHQ87" s="82"/>
      <c r="CHT87" s="82"/>
      <c r="CHU87" s="82"/>
      <c r="CHV87" s="82"/>
      <c r="CHW87" s="82"/>
      <c r="CHX87" s="82"/>
      <c r="CHY87" s="82"/>
      <c r="CHZ87" s="82"/>
      <c r="CIR87" s="82"/>
      <c r="CIS87" s="82"/>
      <c r="CIT87" s="6"/>
      <c r="CIW87" s="7"/>
      <c r="CIX87" s="7"/>
      <c r="CJC87" s="82"/>
      <c r="CJE87" s="7"/>
      <c r="CJF87" s="82"/>
      <c r="CJH87" s="7"/>
      <c r="CJI87" s="82"/>
      <c r="CJJ87" s="82"/>
      <c r="CJK87" s="83"/>
      <c r="CJM87" s="82"/>
      <c r="CJN87" s="80"/>
      <c r="CJO87" s="81"/>
      <c r="CJP87" s="82"/>
      <c r="CJS87" s="82"/>
      <c r="CJT87" s="82"/>
      <c r="CJV87" s="82"/>
      <c r="CJY87" s="82"/>
      <c r="CKB87" s="82"/>
      <c r="CKC87" s="82"/>
      <c r="CKH87" s="82"/>
      <c r="CKK87" s="82"/>
      <c r="CKL87" s="82"/>
      <c r="CKM87" s="82"/>
      <c r="CKN87" s="82"/>
      <c r="CKO87" s="82"/>
      <c r="CKP87" s="82"/>
      <c r="CKQ87" s="82"/>
      <c r="CLI87" s="82"/>
      <c r="CLJ87" s="82"/>
      <c r="CLK87" s="6"/>
      <c r="CLN87" s="7"/>
      <c r="CLO87" s="7"/>
      <c r="CLT87" s="82"/>
      <c r="CLV87" s="7"/>
      <c r="CLW87" s="82"/>
      <c r="CLY87" s="7"/>
      <c r="CLZ87" s="82"/>
      <c r="CMA87" s="82"/>
      <c r="CMB87" s="83"/>
      <c r="CMD87" s="82"/>
      <c r="CME87" s="80"/>
      <c r="CMF87" s="81"/>
      <c r="CMG87" s="82"/>
      <c r="CMJ87" s="82"/>
      <c r="CMK87" s="82"/>
      <c r="CMM87" s="82"/>
      <c r="CMP87" s="82"/>
      <c r="CMS87" s="82"/>
      <c r="CMT87" s="82"/>
      <c r="CMY87" s="82"/>
      <c r="CNB87" s="82"/>
      <c r="CNC87" s="82"/>
      <c r="CND87" s="82"/>
      <c r="CNE87" s="82"/>
      <c r="CNF87" s="82"/>
      <c r="CNG87" s="82"/>
      <c r="CNH87" s="82"/>
      <c r="CNZ87" s="82"/>
      <c r="COA87" s="82"/>
      <c r="COB87" s="6"/>
      <c r="COE87" s="7"/>
      <c r="COF87" s="7"/>
      <c r="COK87" s="82"/>
      <c r="COM87" s="7"/>
      <c r="CON87" s="82"/>
      <c r="COP87" s="7"/>
      <c r="COQ87" s="82"/>
      <c r="COR87" s="82"/>
      <c r="COS87" s="83"/>
      <c r="COU87" s="82"/>
      <c r="COV87" s="80"/>
      <c r="COW87" s="81"/>
      <c r="COX87" s="82"/>
      <c r="CPA87" s="82"/>
      <c r="CPB87" s="82"/>
      <c r="CPD87" s="82"/>
      <c r="CPG87" s="82"/>
      <c r="CPJ87" s="82"/>
      <c r="CPK87" s="82"/>
      <c r="CPP87" s="82"/>
      <c r="CPS87" s="82"/>
      <c r="CPT87" s="82"/>
      <c r="CPU87" s="82"/>
      <c r="CPV87" s="82"/>
      <c r="CPW87" s="82"/>
      <c r="CPX87" s="82"/>
      <c r="CPY87" s="82"/>
      <c r="CQQ87" s="82"/>
      <c r="CQR87" s="82"/>
      <c r="CQS87" s="6"/>
      <c r="CQV87" s="7"/>
      <c r="CQW87" s="7"/>
      <c r="CRB87" s="82"/>
      <c r="CRD87" s="7"/>
      <c r="CRE87" s="82"/>
      <c r="CRG87" s="7"/>
      <c r="CRH87" s="82"/>
      <c r="CRI87" s="82"/>
      <c r="CRJ87" s="83"/>
      <c r="CRL87" s="82"/>
      <c r="CRM87" s="80"/>
      <c r="CRN87" s="81"/>
      <c r="CRO87" s="82"/>
      <c r="CRR87" s="82"/>
      <c r="CRS87" s="82"/>
      <c r="CRU87" s="82"/>
      <c r="CRX87" s="82"/>
      <c r="CSA87" s="82"/>
      <c r="CSB87" s="82"/>
      <c r="CSG87" s="82"/>
      <c r="CSJ87" s="82"/>
      <c r="CSK87" s="82"/>
      <c r="CSL87" s="82"/>
      <c r="CSM87" s="82"/>
      <c r="CSN87" s="82"/>
      <c r="CSO87" s="82"/>
      <c r="CSP87" s="82"/>
      <c r="CTH87" s="82"/>
      <c r="CTI87" s="82"/>
      <c r="CTJ87" s="6"/>
      <c r="CTM87" s="7"/>
      <c r="CTN87" s="7"/>
      <c r="CTS87" s="82"/>
      <c r="CTU87" s="7"/>
      <c r="CTV87" s="82"/>
      <c r="CTX87" s="7"/>
      <c r="CTY87" s="82"/>
      <c r="CTZ87" s="82"/>
      <c r="CUA87" s="83"/>
      <c r="CUC87" s="82"/>
      <c r="CUD87" s="80"/>
      <c r="CUE87" s="81"/>
      <c r="CUF87" s="82"/>
      <c r="CUI87" s="82"/>
      <c r="CUJ87" s="82"/>
      <c r="CUL87" s="82"/>
      <c r="CUO87" s="82"/>
      <c r="CUR87" s="82"/>
      <c r="CUS87" s="82"/>
      <c r="CUX87" s="82"/>
      <c r="CVA87" s="82"/>
      <c r="CVB87" s="82"/>
      <c r="CVC87" s="82"/>
      <c r="CVD87" s="82"/>
      <c r="CVE87" s="82"/>
      <c r="CVF87" s="82"/>
      <c r="CVG87" s="82"/>
      <c r="CVY87" s="82"/>
      <c r="CVZ87" s="82"/>
      <c r="CWA87" s="6"/>
      <c r="CWD87" s="7"/>
      <c r="CWE87" s="7"/>
      <c r="CWJ87" s="82"/>
      <c r="CWL87" s="7"/>
      <c r="CWM87" s="82"/>
      <c r="CWO87" s="7"/>
      <c r="CWP87" s="82"/>
      <c r="CWQ87" s="82"/>
      <c r="CWR87" s="83"/>
      <c r="CWT87" s="82"/>
      <c r="CWU87" s="80"/>
      <c r="CWV87" s="81"/>
      <c r="CWW87" s="82"/>
      <c r="CWZ87" s="82"/>
      <c r="CXA87" s="82"/>
      <c r="CXC87" s="82"/>
      <c r="CXF87" s="82"/>
      <c r="CXI87" s="82"/>
      <c r="CXJ87" s="82"/>
      <c r="CXO87" s="82"/>
      <c r="CXR87" s="82"/>
      <c r="CXS87" s="82"/>
      <c r="CXT87" s="82"/>
      <c r="CXU87" s="82"/>
      <c r="CXV87" s="82"/>
      <c r="CXW87" s="82"/>
      <c r="CXX87" s="82"/>
      <c r="CYP87" s="82"/>
      <c r="CYQ87" s="82"/>
      <c r="CYR87" s="6"/>
      <c r="CYU87" s="7"/>
      <c r="CYV87" s="7"/>
      <c r="CZA87" s="82"/>
      <c r="CZC87" s="7"/>
      <c r="CZD87" s="82"/>
      <c r="CZF87" s="7"/>
      <c r="CZG87" s="82"/>
      <c r="CZH87" s="82"/>
      <c r="CZI87" s="83"/>
      <c r="CZK87" s="82"/>
      <c r="CZL87" s="80"/>
      <c r="CZM87" s="81"/>
      <c r="CZN87" s="82"/>
      <c r="CZQ87" s="82"/>
      <c r="CZR87" s="82"/>
      <c r="CZT87" s="82"/>
      <c r="CZW87" s="82"/>
      <c r="CZZ87" s="82"/>
      <c r="DAA87" s="82"/>
      <c r="DAF87" s="82"/>
      <c r="DAI87" s="82"/>
      <c r="DAJ87" s="82"/>
      <c r="DAK87" s="82"/>
      <c r="DAL87" s="82"/>
      <c r="DAM87" s="82"/>
      <c r="DAN87" s="82"/>
      <c r="DAO87" s="82"/>
      <c r="DBG87" s="82"/>
      <c r="DBH87" s="82"/>
      <c r="DBI87" s="6"/>
      <c r="DBL87" s="7"/>
      <c r="DBM87" s="7"/>
      <c r="DBR87" s="82"/>
      <c r="DBT87" s="7"/>
      <c r="DBU87" s="82"/>
      <c r="DBW87" s="7"/>
      <c r="DBX87" s="82"/>
      <c r="DBY87" s="82"/>
      <c r="DBZ87" s="83"/>
      <c r="DCB87" s="82"/>
      <c r="DCC87" s="80"/>
      <c r="DCD87" s="81"/>
      <c r="DCE87" s="82"/>
      <c r="DCH87" s="82"/>
      <c r="DCI87" s="82"/>
      <c r="DCK87" s="82"/>
      <c r="DCN87" s="82"/>
      <c r="DCQ87" s="82"/>
      <c r="DCR87" s="82"/>
      <c r="DCW87" s="82"/>
      <c r="DCZ87" s="82"/>
      <c r="DDA87" s="82"/>
      <c r="DDB87" s="82"/>
      <c r="DDC87" s="82"/>
      <c r="DDD87" s="82"/>
      <c r="DDE87" s="82"/>
      <c r="DDF87" s="82"/>
      <c r="DDX87" s="82"/>
      <c r="DDY87" s="82"/>
      <c r="DDZ87" s="6"/>
      <c r="DEC87" s="7"/>
      <c r="DED87" s="7"/>
      <c r="DEI87" s="82"/>
      <c r="DEK87" s="7"/>
      <c r="DEL87" s="82"/>
      <c r="DEN87" s="7"/>
      <c r="DEO87" s="82"/>
      <c r="DEP87" s="82"/>
      <c r="DEQ87" s="83"/>
      <c r="DES87" s="82"/>
      <c r="DET87" s="80"/>
      <c r="DEU87" s="81"/>
      <c r="DEV87" s="82"/>
      <c r="DEY87" s="82"/>
      <c r="DEZ87" s="82"/>
      <c r="DFB87" s="82"/>
      <c r="DFE87" s="82"/>
      <c r="DFH87" s="82"/>
      <c r="DFI87" s="82"/>
      <c r="DFN87" s="82"/>
      <c r="DFQ87" s="82"/>
      <c r="DFR87" s="82"/>
      <c r="DFS87" s="82"/>
      <c r="DFT87" s="82"/>
      <c r="DFU87" s="82"/>
      <c r="DFV87" s="82"/>
      <c r="DFW87" s="82"/>
      <c r="DGO87" s="82"/>
      <c r="DGP87" s="82"/>
      <c r="DGQ87" s="6"/>
      <c r="DGT87" s="7"/>
      <c r="DGU87" s="7"/>
      <c r="DGZ87" s="82"/>
      <c r="DHB87" s="7"/>
      <c r="DHC87" s="82"/>
      <c r="DHE87" s="7"/>
      <c r="DHF87" s="82"/>
      <c r="DHG87" s="82"/>
      <c r="DHH87" s="83"/>
      <c r="DHJ87" s="82"/>
      <c r="DHK87" s="80"/>
      <c r="DHL87" s="81"/>
      <c r="DHM87" s="82"/>
      <c r="DHP87" s="82"/>
      <c r="DHQ87" s="82"/>
      <c r="DHS87" s="82"/>
      <c r="DHV87" s="82"/>
      <c r="DHY87" s="82"/>
      <c r="DHZ87" s="82"/>
      <c r="DIE87" s="82"/>
      <c r="DIH87" s="82"/>
      <c r="DII87" s="82"/>
      <c r="DIJ87" s="82"/>
      <c r="DIK87" s="82"/>
      <c r="DIL87" s="82"/>
      <c r="DIM87" s="82"/>
      <c r="DIN87" s="82"/>
      <c r="DJF87" s="82"/>
      <c r="DJG87" s="82"/>
      <c r="DJH87" s="6"/>
      <c r="DJK87" s="7"/>
      <c r="DJL87" s="7"/>
      <c r="DJQ87" s="82"/>
      <c r="DJS87" s="7"/>
      <c r="DJT87" s="82"/>
      <c r="DJV87" s="7"/>
      <c r="DJW87" s="82"/>
      <c r="DJX87" s="82"/>
      <c r="DJY87" s="83"/>
      <c r="DKA87" s="82"/>
      <c r="DKB87" s="80"/>
      <c r="DKC87" s="81"/>
      <c r="DKD87" s="82"/>
      <c r="DKG87" s="82"/>
      <c r="DKH87" s="82"/>
      <c r="DKJ87" s="82"/>
      <c r="DKM87" s="82"/>
      <c r="DKP87" s="82"/>
      <c r="DKQ87" s="82"/>
      <c r="DKV87" s="82"/>
      <c r="DKY87" s="82"/>
      <c r="DKZ87" s="82"/>
      <c r="DLA87" s="82"/>
      <c r="DLB87" s="82"/>
      <c r="DLC87" s="82"/>
      <c r="DLD87" s="82"/>
      <c r="DLE87" s="82"/>
      <c r="DLW87" s="82"/>
      <c r="DLX87" s="82"/>
      <c r="DLY87" s="6"/>
      <c r="DMB87" s="7"/>
      <c r="DMC87" s="7"/>
      <c r="DMH87" s="82"/>
      <c r="DMJ87" s="7"/>
      <c r="DMK87" s="82"/>
      <c r="DMM87" s="7"/>
      <c r="DMN87" s="82"/>
      <c r="DMO87" s="82"/>
      <c r="DMP87" s="83"/>
      <c r="DMR87" s="82"/>
      <c r="DMS87" s="80"/>
      <c r="DMT87" s="81"/>
      <c r="DMU87" s="82"/>
      <c r="DMX87" s="82"/>
      <c r="DMY87" s="82"/>
      <c r="DNA87" s="82"/>
      <c r="DND87" s="82"/>
      <c r="DNG87" s="82"/>
      <c r="DNH87" s="82"/>
      <c r="DNM87" s="82"/>
      <c r="DNP87" s="82"/>
      <c r="DNQ87" s="82"/>
      <c r="DNR87" s="82"/>
      <c r="DNS87" s="82"/>
      <c r="DNT87" s="82"/>
      <c r="DNU87" s="82"/>
      <c r="DNV87" s="82"/>
      <c r="DON87" s="82"/>
      <c r="DOO87" s="82"/>
      <c r="DOP87" s="6"/>
      <c r="DOS87" s="7"/>
      <c r="DOT87" s="7"/>
      <c r="DOY87" s="82"/>
      <c r="DPA87" s="7"/>
      <c r="DPB87" s="82"/>
      <c r="DPD87" s="7"/>
      <c r="DPE87" s="82"/>
      <c r="DPF87" s="82"/>
      <c r="DPG87" s="83"/>
      <c r="DPI87" s="82"/>
      <c r="DPJ87" s="80"/>
      <c r="DPK87" s="81"/>
      <c r="DPL87" s="82"/>
      <c r="DPO87" s="82"/>
      <c r="DPP87" s="82"/>
      <c r="DPR87" s="82"/>
      <c r="DPU87" s="82"/>
      <c r="DPX87" s="82"/>
      <c r="DPY87" s="82"/>
      <c r="DQD87" s="82"/>
      <c r="DQG87" s="82"/>
      <c r="DQH87" s="82"/>
      <c r="DQI87" s="82"/>
      <c r="DQJ87" s="82"/>
      <c r="DQK87" s="82"/>
      <c r="DQL87" s="82"/>
      <c r="DQM87" s="82"/>
      <c r="DRE87" s="82"/>
      <c r="DRF87" s="82"/>
      <c r="DRG87" s="6"/>
      <c r="DRJ87" s="7"/>
      <c r="DRK87" s="7"/>
      <c r="DRP87" s="82"/>
      <c r="DRR87" s="7"/>
      <c r="DRS87" s="82"/>
      <c r="DRU87" s="7"/>
      <c r="DRV87" s="82"/>
      <c r="DRW87" s="82"/>
      <c r="DRX87" s="83"/>
      <c r="DRZ87" s="82"/>
      <c r="DSA87" s="80"/>
      <c r="DSB87" s="81"/>
      <c r="DSC87" s="82"/>
      <c r="DSF87" s="82"/>
      <c r="DSG87" s="82"/>
      <c r="DSI87" s="82"/>
      <c r="DSL87" s="82"/>
      <c r="DSO87" s="82"/>
      <c r="DSP87" s="82"/>
      <c r="DSU87" s="82"/>
      <c r="DSX87" s="82"/>
      <c r="DSY87" s="82"/>
      <c r="DSZ87" s="82"/>
      <c r="DTA87" s="82"/>
      <c r="DTB87" s="82"/>
      <c r="DTC87" s="82"/>
      <c r="DTD87" s="82"/>
      <c r="DTV87" s="82"/>
      <c r="DTW87" s="82"/>
      <c r="DTX87" s="6"/>
      <c r="DUA87" s="7"/>
      <c r="DUB87" s="7"/>
      <c r="DUG87" s="82"/>
      <c r="DUI87" s="7"/>
      <c r="DUJ87" s="82"/>
      <c r="DUL87" s="7"/>
      <c r="DUM87" s="82"/>
      <c r="DUN87" s="82"/>
      <c r="DUO87" s="83"/>
      <c r="DUQ87" s="82"/>
      <c r="DUR87" s="80"/>
      <c r="DUS87" s="81"/>
      <c r="DUT87" s="82"/>
      <c r="DUW87" s="82"/>
      <c r="DUX87" s="82"/>
      <c r="DUZ87" s="82"/>
      <c r="DVC87" s="82"/>
      <c r="DVF87" s="82"/>
      <c r="DVG87" s="82"/>
      <c r="DVL87" s="82"/>
      <c r="DVO87" s="82"/>
      <c r="DVP87" s="82"/>
      <c r="DVQ87" s="82"/>
      <c r="DVR87" s="82"/>
      <c r="DVS87" s="82"/>
      <c r="DVT87" s="82"/>
      <c r="DVU87" s="82"/>
      <c r="DWM87" s="82"/>
      <c r="DWN87" s="82"/>
      <c r="DWO87" s="6"/>
      <c r="DWR87" s="7"/>
      <c r="DWS87" s="7"/>
      <c r="DWX87" s="82"/>
      <c r="DWZ87" s="7"/>
      <c r="DXA87" s="82"/>
      <c r="DXC87" s="7"/>
      <c r="DXD87" s="82"/>
      <c r="DXE87" s="82"/>
      <c r="DXF87" s="83"/>
      <c r="DXH87" s="82"/>
      <c r="DXI87" s="80"/>
      <c r="DXJ87" s="81"/>
      <c r="DXK87" s="82"/>
      <c r="DXN87" s="82"/>
      <c r="DXO87" s="82"/>
      <c r="DXQ87" s="82"/>
      <c r="DXT87" s="82"/>
      <c r="DXW87" s="82"/>
      <c r="DXX87" s="82"/>
      <c r="DYC87" s="82"/>
      <c r="DYF87" s="82"/>
      <c r="DYG87" s="82"/>
      <c r="DYH87" s="82"/>
      <c r="DYI87" s="82"/>
      <c r="DYJ87" s="82"/>
      <c r="DYK87" s="82"/>
      <c r="DYL87" s="82"/>
      <c r="DZD87" s="82"/>
      <c r="DZE87" s="82"/>
      <c r="DZF87" s="6"/>
      <c r="DZI87" s="7"/>
      <c r="DZJ87" s="7"/>
      <c r="DZO87" s="82"/>
      <c r="DZQ87" s="7"/>
      <c r="DZR87" s="82"/>
      <c r="DZT87" s="7"/>
      <c r="DZU87" s="82"/>
      <c r="DZV87" s="82"/>
      <c r="DZW87" s="83"/>
      <c r="DZY87" s="82"/>
      <c r="DZZ87" s="80"/>
      <c r="EAA87" s="81"/>
      <c r="EAB87" s="82"/>
      <c r="EAE87" s="82"/>
      <c r="EAF87" s="82"/>
      <c r="EAH87" s="82"/>
      <c r="EAK87" s="82"/>
      <c r="EAN87" s="82"/>
      <c r="EAO87" s="82"/>
      <c r="EAT87" s="82"/>
      <c r="EAW87" s="82"/>
      <c r="EAX87" s="82"/>
      <c r="EAY87" s="82"/>
      <c r="EAZ87" s="82"/>
      <c r="EBA87" s="82"/>
      <c r="EBB87" s="82"/>
      <c r="EBC87" s="82"/>
      <c r="EBU87" s="82"/>
      <c r="EBV87" s="82"/>
      <c r="EBW87" s="6"/>
      <c r="EBZ87" s="7"/>
      <c r="ECA87" s="7"/>
      <c r="ECF87" s="82"/>
      <c r="ECH87" s="7"/>
      <c r="ECI87" s="82"/>
      <c r="ECK87" s="7"/>
      <c r="ECL87" s="82"/>
      <c r="ECM87" s="82"/>
      <c r="ECN87" s="83"/>
      <c r="ECP87" s="82"/>
      <c r="ECQ87" s="80"/>
      <c r="ECR87" s="81"/>
      <c r="ECS87" s="82"/>
      <c r="ECV87" s="82"/>
      <c r="ECW87" s="82"/>
      <c r="ECY87" s="82"/>
      <c r="EDB87" s="82"/>
      <c r="EDE87" s="82"/>
      <c r="EDF87" s="82"/>
      <c r="EDK87" s="82"/>
      <c r="EDN87" s="82"/>
      <c r="EDO87" s="82"/>
      <c r="EDP87" s="82"/>
      <c r="EDQ87" s="82"/>
      <c r="EDR87" s="82"/>
      <c r="EDS87" s="82"/>
      <c r="EDT87" s="82"/>
      <c r="EEL87" s="82"/>
      <c r="EEM87" s="82"/>
      <c r="EEN87" s="6"/>
      <c r="EEQ87" s="7"/>
      <c r="EER87" s="7"/>
      <c r="EEW87" s="82"/>
      <c r="EEY87" s="7"/>
      <c r="EEZ87" s="82"/>
      <c r="EFB87" s="7"/>
      <c r="EFC87" s="82"/>
      <c r="EFD87" s="82"/>
      <c r="EFE87" s="83"/>
      <c r="EFG87" s="82"/>
      <c r="EFH87" s="80"/>
      <c r="EFI87" s="81"/>
      <c r="EFJ87" s="82"/>
      <c r="EFM87" s="82"/>
      <c r="EFN87" s="82"/>
      <c r="EFP87" s="82"/>
      <c r="EFS87" s="82"/>
      <c r="EFV87" s="82"/>
      <c r="EFW87" s="82"/>
      <c r="EGB87" s="82"/>
      <c r="EGE87" s="82"/>
      <c r="EGF87" s="82"/>
      <c r="EGG87" s="82"/>
      <c r="EGH87" s="82"/>
      <c r="EGI87" s="82"/>
      <c r="EGJ87" s="82"/>
      <c r="EGK87" s="82"/>
      <c r="EHC87" s="82"/>
      <c r="EHD87" s="82"/>
      <c r="EHE87" s="6"/>
      <c r="EHH87" s="7"/>
      <c r="EHI87" s="7"/>
      <c r="EHN87" s="82"/>
      <c r="EHP87" s="7"/>
      <c r="EHQ87" s="82"/>
      <c r="EHS87" s="7"/>
      <c r="EHT87" s="82"/>
      <c r="EHU87" s="82"/>
      <c r="EHV87" s="83"/>
      <c r="EHX87" s="82"/>
      <c r="EHY87" s="80"/>
      <c r="EHZ87" s="81"/>
      <c r="EIA87" s="82"/>
      <c r="EID87" s="82"/>
      <c r="EIE87" s="82"/>
      <c r="EIG87" s="82"/>
      <c r="EIJ87" s="82"/>
      <c r="EIM87" s="82"/>
      <c r="EIN87" s="82"/>
      <c r="EIS87" s="82"/>
      <c r="EIV87" s="82"/>
      <c r="EIW87" s="82"/>
      <c r="EIX87" s="82"/>
      <c r="EIY87" s="82"/>
      <c r="EIZ87" s="82"/>
      <c r="EJA87" s="82"/>
      <c r="EJB87" s="82"/>
      <c r="EJT87" s="82"/>
      <c r="EJU87" s="82"/>
      <c r="EJV87" s="6"/>
      <c r="EJY87" s="7"/>
      <c r="EJZ87" s="7"/>
      <c r="EKE87" s="82"/>
      <c r="EKG87" s="7"/>
      <c r="EKH87" s="82"/>
      <c r="EKJ87" s="7"/>
      <c r="EKK87" s="82"/>
      <c r="EKL87" s="82"/>
      <c r="EKM87" s="83"/>
      <c r="EKO87" s="82"/>
      <c r="EKP87" s="80"/>
      <c r="EKQ87" s="81"/>
      <c r="EKR87" s="82"/>
      <c r="EKU87" s="82"/>
      <c r="EKV87" s="82"/>
      <c r="EKX87" s="82"/>
      <c r="ELA87" s="82"/>
      <c r="ELD87" s="82"/>
      <c r="ELE87" s="82"/>
      <c r="ELJ87" s="82"/>
      <c r="ELM87" s="82"/>
      <c r="ELN87" s="82"/>
      <c r="ELO87" s="82"/>
      <c r="ELP87" s="82"/>
      <c r="ELQ87" s="82"/>
      <c r="ELR87" s="82"/>
      <c r="ELS87" s="82"/>
      <c r="EMK87" s="82"/>
      <c r="EML87" s="82"/>
      <c r="EMM87" s="6"/>
      <c r="EMP87" s="7"/>
      <c r="EMQ87" s="7"/>
      <c r="EMV87" s="82"/>
      <c r="EMX87" s="7"/>
      <c r="EMY87" s="82"/>
      <c r="ENA87" s="7"/>
      <c r="ENB87" s="82"/>
      <c r="ENC87" s="82"/>
      <c r="END87" s="83"/>
      <c r="ENF87" s="82"/>
      <c r="ENG87" s="80"/>
      <c r="ENH87" s="81"/>
      <c r="ENI87" s="82"/>
      <c r="ENL87" s="82"/>
      <c r="ENM87" s="82"/>
      <c r="ENO87" s="82"/>
      <c r="ENR87" s="82"/>
      <c r="ENU87" s="82"/>
      <c r="ENV87" s="82"/>
      <c r="EOA87" s="82"/>
      <c r="EOD87" s="82"/>
      <c r="EOE87" s="82"/>
      <c r="EOF87" s="82"/>
      <c r="EOG87" s="82"/>
      <c r="EOH87" s="82"/>
      <c r="EOI87" s="82"/>
      <c r="EOJ87" s="82"/>
      <c r="EPB87" s="82"/>
      <c r="EPC87" s="82"/>
      <c r="EPD87" s="6"/>
      <c r="EPG87" s="7"/>
      <c r="EPH87" s="7"/>
      <c r="EPM87" s="82"/>
      <c r="EPO87" s="7"/>
      <c r="EPP87" s="82"/>
      <c r="EPR87" s="7"/>
      <c r="EPS87" s="82"/>
      <c r="EPT87" s="82"/>
      <c r="EPU87" s="83"/>
      <c r="EPW87" s="82"/>
      <c r="EPX87" s="80"/>
      <c r="EPY87" s="81"/>
      <c r="EPZ87" s="82"/>
      <c r="EQC87" s="82"/>
      <c r="EQD87" s="82"/>
      <c r="EQF87" s="82"/>
      <c r="EQI87" s="82"/>
      <c r="EQL87" s="82"/>
      <c r="EQM87" s="82"/>
      <c r="EQR87" s="82"/>
      <c r="EQU87" s="82"/>
      <c r="EQV87" s="82"/>
      <c r="EQW87" s="82"/>
      <c r="EQX87" s="82"/>
      <c r="EQY87" s="82"/>
      <c r="EQZ87" s="82"/>
      <c r="ERA87" s="82"/>
      <c r="ERS87" s="82"/>
      <c r="ERT87" s="82"/>
      <c r="ERU87" s="6"/>
      <c r="ERX87" s="7"/>
      <c r="ERY87" s="7"/>
      <c r="ESD87" s="82"/>
      <c r="ESF87" s="7"/>
      <c r="ESG87" s="82"/>
      <c r="ESI87" s="7"/>
      <c r="ESJ87" s="82"/>
      <c r="ESK87" s="82"/>
      <c r="ESL87" s="83"/>
      <c r="ESN87" s="82"/>
      <c r="ESO87" s="80"/>
      <c r="ESP87" s="81"/>
      <c r="ESQ87" s="82"/>
      <c r="EST87" s="82"/>
      <c r="ESU87" s="82"/>
      <c r="ESW87" s="82"/>
      <c r="ESZ87" s="82"/>
      <c r="ETC87" s="82"/>
      <c r="ETD87" s="82"/>
      <c r="ETI87" s="82"/>
      <c r="ETL87" s="82"/>
      <c r="ETM87" s="82"/>
      <c r="ETN87" s="82"/>
      <c r="ETO87" s="82"/>
      <c r="ETP87" s="82"/>
      <c r="ETQ87" s="82"/>
      <c r="ETR87" s="82"/>
      <c r="EUJ87" s="82"/>
      <c r="EUK87" s="82"/>
      <c r="EUL87" s="6"/>
      <c r="EUO87" s="7"/>
      <c r="EUP87" s="7"/>
      <c r="EUU87" s="82"/>
      <c r="EUW87" s="7"/>
      <c r="EUX87" s="82"/>
      <c r="EUZ87" s="7"/>
      <c r="EVA87" s="82"/>
      <c r="EVB87" s="82"/>
      <c r="EVC87" s="83"/>
      <c r="EVE87" s="82"/>
      <c r="EVF87" s="80"/>
      <c r="EVG87" s="81"/>
      <c r="EVH87" s="82"/>
      <c r="EVK87" s="82"/>
      <c r="EVL87" s="82"/>
      <c r="EVN87" s="82"/>
      <c r="EVQ87" s="82"/>
      <c r="EVT87" s="82"/>
      <c r="EVU87" s="82"/>
      <c r="EVZ87" s="82"/>
      <c r="EWC87" s="82"/>
      <c r="EWD87" s="82"/>
      <c r="EWE87" s="82"/>
      <c r="EWF87" s="82"/>
      <c r="EWG87" s="82"/>
      <c r="EWH87" s="82"/>
      <c r="EWI87" s="82"/>
      <c r="EXA87" s="82"/>
      <c r="EXB87" s="82"/>
      <c r="EXC87" s="6"/>
      <c r="EXF87" s="7"/>
      <c r="EXG87" s="7"/>
      <c r="EXL87" s="82"/>
      <c r="EXN87" s="7"/>
      <c r="EXO87" s="82"/>
      <c r="EXQ87" s="7"/>
      <c r="EXR87" s="82"/>
      <c r="EXS87" s="82"/>
      <c r="EXT87" s="83"/>
      <c r="EXV87" s="82"/>
      <c r="EXW87" s="80"/>
      <c r="EXX87" s="81"/>
      <c r="EXY87" s="82"/>
      <c r="EYB87" s="82"/>
      <c r="EYC87" s="82"/>
      <c r="EYE87" s="82"/>
      <c r="EYH87" s="82"/>
      <c r="EYK87" s="82"/>
      <c r="EYL87" s="82"/>
      <c r="EYQ87" s="82"/>
      <c r="EYT87" s="82"/>
      <c r="EYU87" s="82"/>
      <c r="EYV87" s="82"/>
      <c r="EYW87" s="82"/>
      <c r="EYX87" s="82"/>
      <c r="EYY87" s="82"/>
      <c r="EYZ87" s="82"/>
      <c r="EZR87" s="82"/>
      <c r="EZS87" s="82"/>
      <c r="EZT87" s="6"/>
      <c r="EZW87" s="7"/>
      <c r="EZX87" s="7"/>
      <c r="FAC87" s="82"/>
      <c r="FAE87" s="7"/>
      <c r="FAF87" s="82"/>
      <c r="FAH87" s="7"/>
      <c r="FAI87" s="82"/>
      <c r="FAJ87" s="82"/>
      <c r="FAK87" s="83"/>
      <c r="FAM87" s="82"/>
      <c r="FAN87" s="80"/>
      <c r="FAO87" s="81"/>
      <c r="FAP87" s="82"/>
      <c r="FAS87" s="82"/>
      <c r="FAT87" s="82"/>
      <c r="FAV87" s="82"/>
      <c r="FAY87" s="82"/>
      <c r="FBB87" s="82"/>
      <c r="FBC87" s="82"/>
      <c r="FBH87" s="82"/>
      <c r="FBK87" s="82"/>
      <c r="FBL87" s="82"/>
      <c r="FBM87" s="82"/>
      <c r="FBN87" s="82"/>
      <c r="FBO87" s="82"/>
      <c r="FBP87" s="82"/>
      <c r="FBQ87" s="82"/>
      <c r="FCI87" s="82"/>
      <c r="FCJ87" s="82"/>
      <c r="FCK87" s="6"/>
      <c r="FCN87" s="7"/>
      <c r="FCO87" s="7"/>
      <c r="FCT87" s="82"/>
      <c r="FCV87" s="7"/>
      <c r="FCW87" s="82"/>
      <c r="FCY87" s="7"/>
      <c r="FCZ87" s="82"/>
      <c r="FDA87" s="82"/>
      <c r="FDB87" s="83"/>
      <c r="FDD87" s="82"/>
      <c r="FDE87" s="80"/>
      <c r="FDF87" s="81"/>
      <c r="FDG87" s="82"/>
      <c r="FDJ87" s="82"/>
      <c r="FDK87" s="82"/>
      <c r="FDM87" s="82"/>
      <c r="FDP87" s="82"/>
      <c r="FDS87" s="82"/>
      <c r="FDT87" s="82"/>
      <c r="FDY87" s="82"/>
      <c r="FEB87" s="82"/>
      <c r="FEC87" s="82"/>
      <c r="FED87" s="82"/>
      <c r="FEE87" s="82"/>
      <c r="FEF87" s="82"/>
      <c r="FEG87" s="82"/>
      <c r="FEH87" s="82"/>
      <c r="FEZ87" s="82"/>
      <c r="FFA87" s="82"/>
      <c r="FFB87" s="6"/>
      <c r="FFE87" s="7"/>
      <c r="FFF87" s="7"/>
      <c r="FFK87" s="82"/>
      <c r="FFM87" s="7"/>
      <c r="FFN87" s="82"/>
      <c r="FFP87" s="7"/>
      <c r="FFQ87" s="82"/>
      <c r="FFR87" s="82"/>
      <c r="FFS87" s="83"/>
      <c r="FFU87" s="82"/>
      <c r="FFV87" s="80"/>
      <c r="FFW87" s="81"/>
      <c r="FFX87" s="82"/>
      <c r="FGA87" s="82"/>
      <c r="FGB87" s="82"/>
      <c r="FGD87" s="82"/>
      <c r="FGG87" s="82"/>
      <c r="FGJ87" s="82"/>
      <c r="FGK87" s="82"/>
      <c r="FGP87" s="82"/>
      <c r="FGS87" s="82"/>
      <c r="FGT87" s="82"/>
      <c r="FGU87" s="82"/>
      <c r="FGV87" s="82"/>
      <c r="FGW87" s="82"/>
      <c r="FGX87" s="82"/>
      <c r="FGY87" s="82"/>
      <c r="FHQ87" s="82"/>
      <c r="FHR87" s="82"/>
      <c r="FHS87" s="6"/>
      <c r="FHV87" s="7"/>
      <c r="FHW87" s="7"/>
      <c r="FIB87" s="82"/>
      <c r="FID87" s="7"/>
      <c r="FIE87" s="82"/>
      <c r="FIG87" s="7"/>
      <c r="FIH87" s="82"/>
      <c r="FII87" s="82"/>
      <c r="FIJ87" s="83"/>
      <c r="FIL87" s="82"/>
      <c r="FIM87" s="80"/>
      <c r="FIN87" s="81"/>
      <c r="FIO87" s="82"/>
      <c r="FIR87" s="82"/>
      <c r="FIS87" s="82"/>
      <c r="FIU87" s="82"/>
      <c r="FIX87" s="82"/>
      <c r="FJA87" s="82"/>
      <c r="FJB87" s="82"/>
      <c r="FJG87" s="82"/>
      <c r="FJJ87" s="82"/>
      <c r="FJK87" s="82"/>
      <c r="FJL87" s="82"/>
      <c r="FJM87" s="82"/>
      <c r="FJN87" s="82"/>
      <c r="FJO87" s="82"/>
      <c r="FJP87" s="82"/>
      <c r="FKH87" s="82"/>
      <c r="FKI87" s="82"/>
      <c r="FKJ87" s="6"/>
      <c r="FKM87" s="7"/>
      <c r="FKN87" s="7"/>
      <c r="FKS87" s="82"/>
      <c r="FKU87" s="7"/>
      <c r="FKV87" s="82"/>
      <c r="FKX87" s="7"/>
      <c r="FKY87" s="82"/>
      <c r="FKZ87" s="82"/>
      <c r="FLA87" s="83"/>
      <c r="FLC87" s="82"/>
      <c r="FLD87" s="80"/>
      <c r="FLE87" s="81"/>
      <c r="FLF87" s="82"/>
      <c r="FLI87" s="82"/>
      <c r="FLJ87" s="82"/>
      <c r="FLL87" s="82"/>
      <c r="FLO87" s="82"/>
      <c r="FLR87" s="82"/>
      <c r="FLS87" s="82"/>
      <c r="FLX87" s="82"/>
      <c r="FMA87" s="82"/>
      <c r="FMB87" s="82"/>
      <c r="FMC87" s="82"/>
      <c r="FMD87" s="82"/>
      <c r="FME87" s="82"/>
      <c r="FMF87" s="82"/>
      <c r="FMG87" s="82"/>
      <c r="FMY87" s="82"/>
      <c r="FMZ87" s="82"/>
      <c r="FNA87" s="6"/>
      <c r="FND87" s="7"/>
      <c r="FNE87" s="7"/>
      <c r="FNJ87" s="82"/>
      <c r="FNL87" s="7"/>
      <c r="FNM87" s="82"/>
      <c r="FNO87" s="7"/>
      <c r="FNP87" s="82"/>
      <c r="FNQ87" s="82"/>
      <c r="FNR87" s="83"/>
      <c r="FNT87" s="82"/>
      <c r="FNU87" s="80"/>
      <c r="FNV87" s="81"/>
      <c r="FNW87" s="82"/>
      <c r="FNZ87" s="82"/>
      <c r="FOA87" s="82"/>
      <c r="FOC87" s="82"/>
      <c r="FOF87" s="82"/>
      <c r="FOI87" s="82"/>
      <c r="FOJ87" s="82"/>
      <c r="FOO87" s="82"/>
      <c r="FOR87" s="82"/>
      <c r="FOS87" s="82"/>
      <c r="FOT87" s="82"/>
      <c r="FOU87" s="82"/>
      <c r="FOV87" s="82"/>
      <c r="FOW87" s="82"/>
      <c r="FOX87" s="82"/>
      <c r="FPP87" s="82"/>
      <c r="FPQ87" s="82"/>
      <c r="FPR87" s="6"/>
      <c r="FPU87" s="7"/>
      <c r="FPV87" s="7"/>
      <c r="FQA87" s="82"/>
      <c r="FQC87" s="7"/>
      <c r="FQD87" s="82"/>
      <c r="FQF87" s="7"/>
      <c r="FQG87" s="82"/>
      <c r="FQH87" s="82"/>
      <c r="FQI87" s="83"/>
      <c r="FQK87" s="82"/>
      <c r="FQL87" s="80"/>
      <c r="FQM87" s="81"/>
      <c r="FQN87" s="82"/>
      <c r="FQQ87" s="82"/>
      <c r="FQR87" s="82"/>
      <c r="FQT87" s="82"/>
      <c r="FQW87" s="82"/>
      <c r="FQZ87" s="82"/>
      <c r="FRA87" s="82"/>
      <c r="FRF87" s="82"/>
      <c r="FRI87" s="82"/>
      <c r="FRJ87" s="82"/>
      <c r="FRK87" s="82"/>
      <c r="FRL87" s="82"/>
      <c r="FRM87" s="82"/>
      <c r="FRN87" s="82"/>
      <c r="FRO87" s="82"/>
      <c r="FSG87" s="82"/>
      <c r="FSH87" s="82"/>
      <c r="FSI87" s="6"/>
      <c r="FSL87" s="7"/>
      <c r="FSM87" s="7"/>
      <c r="FSR87" s="82"/>
      <c r="FST87" s="7"/>
      <c r="FSU87" s="82"/>
      <c r="FSW87" s="7"/>
      <c r="FSX87" s="82"/>
      <c r="FSY87" s="82"/>
      <c r="FSZ87" s="83"/>
      <c r="FTB87" s="82"/>
      <c r="FTC87" s="80"/>
      <c r="FTD87" s="81"/>
      <c r="FTE87" s="82"/>
      <c r="FTH87" s="82"/>
      <c r="FTI87" s="82"/>
      <c r="FTK87" s="82"/>
      <c r="FTN87" s="82"/>
      <c r="FTQ87" s="82"/>
      <c r="FTR87" s="82"/>
      <c r="FTW87" s="82"/>
      <c r="FTZ87" s="82"/>
      <c r="FUA87" s="82"/>
      <c r="FUB87" s="82"/>
      <c r="FUC87" s="82"/>
      <c r="FUD87" s="82"/>
      <c r="FUE87" s="82"/>
      <c r="FUF87" s="82"/>
      <c r="FUX87" s="82"/>
      <c r="FUY87" s="82"/>
      <c r="FUZ87" s="6"/>
      <c r="FVC87" s="7"/>
      <c r="FVD87" s="7"/>
      <c r="FVI87" s="82"/>
      <c r="FVK87" s="7"/>
      <c r="FVL87" s="82"/>
      <c r="FVN87" s="7"/>
      <c r="FVO87" s="82"/>
      <c r="FVP87" s="82"/>
      <c r="FVQ87" s="83"/>
      <c r="FVS87" s="82"/>
      <c r="FVT87" s="80"/>
      <c r="FVU87" s="81"/>
      <c r="FVV87" s="82"/>
      <c r="FVY87" s="82"/>
      <c r="FVZ87" s="82"/>
      <c r="FWB87" s="82"/>
      <c r="FWE87" s="82"/>
      <c r="FWH87" s="82"/>
      <c r="FWI87" s="82"/>
      <c r="FWN87" s="82"/>
      <c r="FWQ87" s="82"/>
      <c r="FWR87" s="82"/>
      <c r="FWS87" s="82"/>
      <c r="FWT87" s="82"/>
      <c r="FWU87" s="82"/>
      <c r="FWV87" s="82"/>
      <c r="FWW87" s="82"/>
      <c r="FXO87" s="82"/>
      <c r="FXP87" s="82"/>
      <c r="FXQ87" s="6"/>
      <c r="FXT87" s="7"/>
      <c r="FXU87" s="7"/>
      <c r="FXZ87" s="82"/>
      <c r="FYB87" s="7"/>
      <c r="FYC87" s="82"/>
      <c r="FYE87" s="7"/>
      <c r="FYF87" s="82"/>
      <c r="FYG87" s="82"/>
      <c r="FYH87" s="83"/>
      <c r="FYJ87" s="82"/>
      <c r="FYK87" s="80"/>
      <c r="FYL87" s="81"/>
      <c r="FYM87" s="82"/>
      <c r="FYP87" s="82"/>
      <c r="FYQ87" s="82"/>
      <c r="FYS87" s="82"/>
      <c r="FYV87" s="82"/>
      <c r="FYY87" s="82"/>
      <c r="FYZ87" s="82"/>
      <c r="FZE87" s="82"/>
      <c r="FZH87" s="82"/>
      <c r="FZI87" s="82"/>
      <c r="FZJ87" s="82"/>
      <c r="FZK87" s="82"/>
      <c r="FZL87" s="82"/>
      <c r="FZM87" s="82"/>
      <c r="FZN87" s="82"/>
      <c r="GAF87" s="82"/>
      <c r="GAG87" s="82"/>
      <c r="GAH87" s="6"/>
      <c r="GAK87" s="7"/>
      <c r="GAL87" s="7"/>
      <c r="GAQ87" s="82"/>
      <c r="GAS87" s="7"/>
      <c r="GAT87" s="82"/>
      <c r="GAV87" s="7"/>
      <c r="GAW87" s="82"/>
      <c r="GAX87" s="82"/>
      <c r="GAY87" s="83"/>
      <c r="GBA87" s="82"/>
      <c r="GBB87" s="80"/>
      <c r="GBC87" s="81"/>
      <c r="GBD87" s="82"/>
      <c r="GBG87" s="82"/>
      <c r="GBH87" s="82"/>
      <c r="GBJ87" s="82"/>
      <c r="GBM87" s="82"/>
      <c r="GBP87" s="82"/>
      <c r="GBQ87" s="82"/>
      <c r="GBV87" s="82"/>
      <c r="GBY87" s="82"/>
      <c r="GBZ87" s="82"/>
      <c r="GCA87" s="82"/>
      <c r="GCB87" s="82"/>
      <c r="GCC87" s="82"/>
      <c r="GCD87" s="82"/>
      <c r="GCE87" s="82"/>
      <c r="GCW87" s="82"/>
      <c r="GCX87" s="82"/>
      <c r="GCY87" s="6"/>
      <c r="GDB87" s="7"/>
      <c r="GDC87" s="7"/>
      <c r="GDH87" s="82"/>
      <c r="GDJ87" s="7"/>
      <c r="GDK87" s="82"/>
      <c r="GDM87" s="7"/>
      <c r="GDN87" s="82"/>
      <c r="GDO87" s="82"/>
      <c r="GDP87" s="83"/>
      <c r="GDR87" s="82"/>
      <c r="GDS87" s="80"/>
      <c r="GDT87" s="81"/>
      <c r="GDU87" s="82"/>
      <c r="GDX87" s="82"/>
      <c r="GDY87" s="82"/>
      <c r="GEA87" s="82"/>
      <c r="GED87" s="82"/>
      <c r="GEG87" s="82"/>
      <c r="GEH87" s="82"/>
      <c r="GEM87" s="82"/>
      <c r="GEP87" s="82"/>
      <c r="GEQ87" s="82"/>
      <c r="GER87" s="82"/>
      <c r="GES87" s="82"/>
      <c r="GET87" s="82"/>
      <c r="GEU87" s="82"/>
      <c r="GEV87" s="82"/>
      <c r="GFN87" s="82"/>
      <c r="GFO87" s="82"/>
      <c r="GFP87" s="6"/>
      <c r="GFS87" s="7"/>
      <c r="GFT87" s="7"/>
      <c r="GFY87" s="82"/>
      <c r="GGA87" s="7"/>
      <c r="GGB87" s="82"/>
      <c r="GGD87" s="7"/>
      <c r="GGE87" s="82"/>
      <c r="GGF87" s="82"/>
      <c r="GGG87" s="83"/>
      <c r="GGI87" s="82"/>
      <c r="GGJ87" s="80"/>
      <c r="GGK87" s="81"/>
      <c r="GGL87" s="82"/>
      <c r="GGO87" s="82"/>
      <c r="GGP87" s="82"/>
      <c r="GGR87" s="82"/>
      <c r="GGU87" s="82"/>
      <c r="GGX87" s="82"/>
      <c r="GGY87" s="82"/>
      <c r="GHD87" s="82"/>
      <c r="GHG87" s="82"/>
      <c r="GHH87" s="82"/>
      <c r="GHI87" s="82"/>
      <c r="GHJ87" s="82"/>
      <c r="GHK87" s="82"/>
      <c r="GHL87" s="82"/>
      <c r="GHM87" s="82"/>
      <c r="GIE87" s="82"/>
      <c r="GIF87" s="82"/>
      <c r="GIG87" s="6"/>
      <c r="GIJ87" s="7"/>
      <c r="GIK87" s="7"/>
      <c r="GIP87" s="82"/>
      <c r="GIR87" s="7"/>
      <c r="GIS87" s="82"/>
      <c r="GIU87" s="7"/>
      <c r="GIV87" s="82"/>
      <c r="GIW87" s="82"/>
      <c r="GIX87" s="83"/>
      <c r="GIZ87" s="82"/>
      <c r="GJA87" s="80"/>
      <c r="GJB87" s="81"/>
      <c r="GJC87" s="82"/>
      <c r="GJF87" s="82"/>
      <c r="GJG87" s="82"/>
      <c r="GJI87" s="82"/>
      <c r="GJL87" s="82"/>
      <c r="GJO87" s="82"/>
      <c r="GJP87" s="82"/>
      <c r="GJU87" s="82"/>
      <c r="GJX87" s="82"/>
      <c r="GJY87" s="82"/>
      <c r="GJZ87" s="82"/>
      <c r="GKA87" s="82"/>
      <c r="GKB87" s="82"/>
      <c r="GKC87" s="82"/>
      <c r="GKD87" s="82"/>
      <c r="GKV87" s="82"/>
      <c r="GKW87" s="82"/>
      <c r="GKX87" s="6"/>
      <c r="GLA87" s="7"/>
      <c r="GLB87" s="7"/>
      <c r="GLG87" s="82"/>
      <c r="GLI87" s="7"/>
      <c r="GLJ87" s="82"/>
      <c r="GLL87" s="7"/>
      <c r="GLM87" s="82"/>
      <c r="GLN87" s="82"/>
      <c r="GLO87" s="83"/>
      <c r="GLQ87" s="82"/>
      <c r="GLR87" s="80"/>
      <c r="GLS87" s="81"/>
      <c r="GLT87" s="82"/>
      <c r="GLW87" s="82"/>
      <c r="GLX87" s="82"/>
      <c r="GLZ87" s="82"/>
      <c r="GMC87" s="82"/>
      <c r="GMF87" s="82"/>
      <c r="GMG87" s="82"/>
      <c r="GML87" s="82"/>
      <c r="GMO87" s="82"/>
      <c r="GMP87" s="82"/>
      <c r="GMQ87" s="82"/>
      <c r="GMR87" s="82"/>
      <c r="GMS87" s="82"/>
      <c r="GMT87" s="82"/>
      <c r="GMU87" s="82"/>
      <c r="GNM87" s="82"/>
      <c r="GNN87" s="82"/>
      <c r="GNO87" s="6"/>
      <c r="GNR87" s="7"/>
      <c r="GNS87" s="7"/>
      <c r="GNX87" s="82"/>
      <c r="GNZ87" s="7"/>
      <c r="GOA87" s="82"/>
      <c r="GOC87" s="7"/>
      <c r="GOD87" s="82"/>
      <c r="GOE87" s="82"/>
      <c r="GOF87" s="83"/>
      <c r="GOH87" s="82"/>
      <c r="GOI87" s="80"/>
      <c r="GOJ87" s="81"/>
      <c r="GOK87" s="82"/>
      <c r="GON87" s="82"/>
      <c r="GOO87" s="82"/>
      <c r="GOQ87" s="82"/>
      <c r="GOT87" s="82"/>
      <c r="GOW87" s="82"/>
      <c r="GOX87" s="82"/>
      <c r="GPC87" s="82"/>
      <c r="GPF87" s="82"/>
      <c r="GPG87" s="82"/>
      <c r="GPH87" s="82"/>
      <c r="GPI87" s="82"/>
      <c r="GPJ87" s="82"/>
      <c r="GPK87" s="82"/>
      <c r="GPL87" s="82"/>
      <c r="GQD87" s="82"/>
      <c r="GQE87" s="82"/>
      <c r="GQF87" s="6"/>
      <c r="GQI87" s="7"/>
      <c r="GQJ87" s="7"/>
      <c r="GQO87" s="82"/>
      <c r="GQQ87" s="7"/>
      <c r="GQR87" s="82"/>
      <c r="GQT87" s="7"/>
      <c r="GQU87" s="82"/>
      <c r="GQV87" s="82"/>
      <c r="GQW87" s="83"/>
      <c r="GQY87" s="82"/>
      <c r="GQZ87" s="80"/>
      <c r="GRA87" s="81"/>
      <c r="GRB87" s="82"/>
      <c r="GRE87" s="82"/>
      <c r="GRF87" s="82"/>
      <c r="GRH87" s="82"/>
      <c r="GRK87" s="82"/>
      <c r="GRN87" s="82"/>
      <c r="GRO87" s="82"/>
      <c r="GRT87" s="82"/>
      <c r="GRW87" s="82"/>
      <c r="GRX87" s="82"/>
      <c r="GRY87" s="82"/>
      <c r="GRZ87" s="82"/>
      <c r="GSA87" s="82"/>
      <c r="GSB87" s="82"/>
      <c r="GSC87" s="82"/>
      <c r="GSU87" s="82"/>
      <c r="GSV87" s="82"/>
      <c r="GSW87" s="6"/>
      <c r="GSZ87" s="7"/>
      <c r="GTA87" s="7"/>
      <c r="GTF87" s="82"/>
      <c r="GTH87" s="7"/>
      <c r="GTI87" s="82"/>
      <c r="GTK87" s="7"/>
      <c r="GTL87" s="82"/>
      <c r="GTM87" s="82"/>
      <c r="GTN87" s="83"/>
      <c r="GTP87" s="82"/>
      <c r="GTQ87" s="80"/>
      <c r="GTR87" s="81"/>
      <c r="GTS87" s="82"/>
      <c r="GTV87" s="82"/>
      <c r="GTW87" s="82"/>
      <c r="GTY87" s="82"/>
      <c r="GUB87" s="82"/>
      <c r="GUE87" s="82"/>
      <c r="GUF87" s="82"/>
      <c r="GUK87" s="82"/>
      <c r="GUN87" s="82"/>
      <c r="GUO87" s="82"/>
      <c r="GUP87" s="82"/>
      <c r="GUQ87" s="82"/>
      <c r="GUR87" s="82"/>
      <c r="GUS87" s="82"/>
      <c r="GUT87" s="82"/>
      <c r="GVL87" s="82"/>
      <c r="GVM87" s="82"/>
      <c r="GVN87" s="6"/>
      <c r="GVQ87" s="7"/>
      <c r="GVR87" s="7"/>
      <c r="GVW87" s="82"/>
      <c r="GVY87" s="7"/>
      <c r="GVZ87" s="82"/>
      <c r="GWB87" s="7"/>
      <c r="GWC87" s="82"/>
      <c r="GWD87" s="82"/>
      <c r="GWE87" s="83"/>
      <c r="GWG87" s="82"/>
      <c r="GWH87" s="80"/>
      <c r="GWI87" s="81"/>
      <c r="GWJ87" s="82"/>
      <c r="GWM87" s="82"/>
      <c r="GWN87" s="82"/>
      <c r="GWP87" s="82"/>
      <c r="GWS87" s="82"/>
      <c r="GWV87" s="82"/>
      <c r="GWW87" s="82"/>
      <c r="GXB87" s="82"/>
      <c r="GXE87" s="82"/>
      <c r="GXF87" s="82"/>
      <c r="GXG87" s="82"/>
      <c r="GXH87" s="82"/>
      <c r="GXI87" s="82"/>
      <c r="GXJ87" s="82"/>
      <c r="GXK87" s="82"/>
      <c r="GYC87" s="82"/>
      <c r="GYD87" s="82"/>
      <c r="GYE87" s="6"/>
      <c r="GYH87" s="7"/>
      <c r="GYI87" s="7"/>
      <c r="GYN87" s="82"/>
      <c r="GYP87" s="7"/>
      <c r="GYQ87" s="82"/>
      <c r="GYS87" s="7"/>
      <c r="GYT87" s="82"/>
      <c r="GYU87" s="82"/>
      <c r="GYV87" s="83"/>
      <c r="GYX87" s="82"/>
      <c r="GYY87" s="80"/>
      <c r="GYZ87" s="81"/>
      <c r="GZA87" s="82"/>
      <c r="GZD87" s="82"/>
      <c r="GZE87" s="82"/>
      <c r="GZG87" s="82"/>
      <c r="GZJ87" s="82"/>
      <c r="GZM87" s="82"/>
      <c r="GZN87" s="82"/>
      <c r="GZS87" s="82"/>
      <c r="GZV87" s="82"/>
      <c r="GZW87" s="82"/>
      <c r="GZX87" s="82"/>
      <c r="GZY87" s="82"/>
      <c r="GZZ87" s="82"/>
      <c r="HAA87" s="82"/>
      <c r="HAB87" s="82"/>
      <c r="HAT87" s="82"/>
      <c r="HAU87" s="82"/>
      <c r="HAV87" s="6"/>
      <c r="HAY87" s="7"/>
      <c r="HAZ87" s="7"/>
      <c r="HBE87" s="82"/>
      <c r="HBG87" s="7"/>
      <c r="HBH87" s="82"/>
      <c r="HBJ87" s="7"/>
      <c r="HBK87" s="82"/>
      <c r="HBL87" s="82"/>
      <c r="HBM87" s="83"/>
      <c r="HBO87" s="82"/>
      <c r="HBP87" s="80"/>
      <c r="HBQ87" s="81"/>
      <c r="HBR87" s="82"/>
      <c r="HBU87" s="82"/>
      <c r="HBV87" s="82"/>
      <c r="HBX87" s="82"/>
      <c r="HCA87" s="82"/>
      <c r="HCD87" s="82"/>
      <c r="HCE87" s="82"/>
      <c r="HCJ87" s="82"/>
      <c r="HCM87" s="82"/>
      <c r="HCN87" s="82"/>
      <c r="HCO87" s="82"/>
      <c r="HCP87" s="82"/>
      <c r="HCQ87" s="82"/>
      <c r="HCR87" s="82"/>
      <c r="HCS87" s="82"/>
      <c r="HDK87" s="82"/>
      <c r="HDL87" s="82"/>
      <c r="HDM87" s="6"/>
      <c r="HDP87" s="7"/>
      <c r="HDQ87" s="7"/>
      <c r="HDV87" s="82"/>
      <c r="HDX87" s="7"/>
      <c r="HDY87" s="82"/>
      <c r="HEA87" s="7"/>
      <c r="HEB87" s="82"/>
      <c r="HEC87" s="82"/>
      <c r="HED87" s="83"/>
      <c r="HEF87" s="82"/>
      <c r="HEG87" s="80"/>
      <c r="HEH87" s="81"/>
      <c r="HEI87" s="82"/>
      <c r="HEL87" s="82"/>
      <c r="HEM87" s="82"/>
      <c r="HEO87" s="82"/>
      <c r="HER87" s="82"/>
      <c r="HEU87" s="82"/>
      <c r="HEV87" s="82"/>
      <c r="HFA87" s="82"/>
      <c r="HFD87" s="82"/>
      <c r="HFE87" s="82"/>
      <c r="HFF87" s="82"/>
      <c r="HFG87" s="82"/>
      <c r="HFH87" s="82"/>
      <c r="HFI87" s="82"/>
      <c r="HFJ87" s="82"/>
      <c r="HGB87" s="82"/>
      <c r="HGC87" s="82"/>
      <c r="HGD87" s="6"/>
      <c r="HGG87" s="7"/>
      <c r="HGH87" s="7"/>
      <c r="HGM87" s="82"/>
      <c r="HGO87" s="7"/>
      <c r="HGP87" s="82"/>
      <c r="HGR87" s="7"/>
      <c r="HGS87" s="82"/>
      <c r="HGT87" s="82"/>
      <c r="HGU87" s="83"/>
      <c r="HGW87" s="82"/>
      <c r="HGX87" s="80"/>
      <c r="HGY87" s="81"/>
      <c r="HGZ87" s="82"/>
      <c r="HHC87" s="82"/>
      <c r="HHD87" s="82"/>
      <c r="HHF87" s="82"/>
      <c r="HHI87" s="82"/>
      <c r="HHL87" s="82"/>
      <c r="HHM87" s="82"/>
      <c r="HHR87" s="82"/>
      <c r="HHU87" s="82"/>
      <c r="HHV87" s="82"/>
      <c r="HHW87" s="82"/>
      <c r="HHX87" s="82"/>
      <c r="HHY87" s="82"/>
      <c r="HHZ87" s="82"/>
      <c r="HIA87" s="82"/>
      <c r="HIS87" s="82"/>
      <c r="HIT87" s="82"/>
      <c r="HIU87" s="6"/>
      <c r="HIX87" s="7"/>
      <c r="HIY87" s="7"/>
      <c r="HJD87" s="82"/>
      <c r="HJF87" s="7"/>
      <c r="HJG87" s="82"/>
      <c r="HJI87" s="7"/>
      <c r="HJJ87" s="82"/>
      <c r="HJK87" s="82"/>
      <c r="HJL87" s="83"/>
      <c r="HJN87" s="82"/>
      <c r="HJO87" s="80"/>
      <c r="HJP87" s="81"/>
      <c r="HJQ87" s="82"/>
      <c r="HJT87" s="82"/>
      <c r="HJU87" s="82"/>
      <c r="HJW87" s="82"/>
      <c r="HJZ87" s="82"/>
      <c r="HKC87" s="82"/>
      <c r="HKD87" s="82"/>
      <c r="HKI87" s="82"/>
      <c r="HKL87" s="82"/>
      <c r="HKM87" s="82"/>
      <c r="HKN87" s="82"/>
      <c r="HKO87" s="82"/>
      <c r="HKP87" s="82"/>
      <c r="HKQ87" s="82"/>
      <c r="HKR87" s="82"/>
      <c r="HLJ87" s="82"/>
      <c r="HLK87" s="82"/>
      <c r="HLL87" s="6"/>
      <c r="HLO87" s="7"/>
      <c r="HLP87" s="7"/>
      <c r="HLU87" s="82"/>
      <c r="HLW87" s="7"/>
      <c r="HLX87" s="82"/>
      <c r="HLZ87" s="7"/>
      <c r="HMA87" s="82"/>
      <c r="HMB87" s="82"/>
      <c r="HMC87" s="83"/>
      <c r="HME87" s="82"/>
      <c r="HMF87" s="80"/>
      <c r="HMG87" s="81"/>
      <c r="HMH87" s="82"/>
      <c r="HMK87" s="82"/>
      <c r="HML87" s="82"/>
      <c r="HMN87" s="82"/>
      <c r="HMQ87" s="82"/>
      <c r="HMT87" s="82"/>
      <c r="HMU87" s="82"/>
      <c r="HMZ87" s="82"/>
      <c r="HNC87" s="82"/>
      <c r="HND87" s="82"/>
      <c r="HNE87" s="82"/>
      <c r="HNF87" s="82"/>
      <c r="HNG87" s="82"/>
      <c r="HNH87" s="82"/>
      <c r="HNI87" s="82"/>
      <c r="HOA87" s="82"/>
      <c r="HOB87" s="82"/>
      <c r="HOC87" s="6"/>
      <c r="HOF87" s="7"/>
      <c r="HOG87" s="7"/>
      <c r="HOL87" s="82"/>
      <c r="HON87" s="7"/>
      <c r="HOO87" s="82"/>
      <c r="HOQ87" s="7"/>
      <c r="HOR87" s="82"/>
      <c r="HOS87" s="82"/>
      <c r="HOT87" s="83"/>
      <c r="HOV87" s="82"/>
      <c r="HOW87" s="80"/>
      <c r="HOX87" s="81"/>
      <c r="HOY87" s="82"/>
      <c r="HPB87" s="82"/>
      <c r="HPC87" s="82"/>
      <c r="HPE87" s="82"/>
      <c r="HPH87" s="82"/>
      <c r="HPK87" s="82"/>
      <c r="HPL87" s="82"/>
      <c r="HPQ87" s="82"/>
      <c r="HPT87" s="82"/>
      <c r="HPU87" s="82"/>
      <c r="HPV87" s="82"/>
      <c r="HPW87" s="82"/>
      <c r="HPX87" s="82"/>
      <c r="HPY87" s="82"/>
      <c r="HPZ87" s="82"/>
      <c r="HQR87" s="82"/>
      <c r="HQS87" s="82"/>
      <c r="HQT87" s="6"/>
      <c r="HQW87" s="7"/>
      <c r="HQX87" s="7"/>
      <c r="HRC87" s="82"/>
      <c r="HRE87" s="7"/>
      <c r="HRF87" s="82"/>
      <c r="HRH87" s="7"/>
      <c r="HRI87" s="82"/>
      <c r="HRJ87" s="82"/>
      <c r="HRK87" s="83"/>
      <c r="HRM87" s="82"/>
      <c r="HRN87" s="80"/>
      <c r="HRO87" s="81"/>
      <c r="HRP87" s="82"/>
      <c r="HRS87" s="82"/>
      <c r="HRT87" s="82"/>
      <c r="HRV87" s="82"/>
      <c r="HRY87" s="82"/>
      <c r="HSB87" s="82"/>
      <c r="HSC87" s="82"/>
      <c r="HSH87" s="82"/>
      <c r="HSK87" s="82"/>
      <c r="HSL87" s="82"/>
      <c r="HSM87" s="82"/>
      <c r="HSN87" s="82"/>
      <c r="HSO87" s="82"/>
      <c r="HSP87" s="82"/>
      <c r="HSQ87" s="82"/>
      <c r="HTI87" s="82"/>
      <c r="HTJ87" s="82"/>
      <c r="HTK87" s="6"/>
      <c r="HTN87" s="7"/>
      <c r="HTO87" s="7"/>
      <c r="HTT87" s="82"/>
      <c r="HTV87" s="7"/>
      <c r="HTW87" s="82"/>
      <c r="HTY87" s="7"/>
      <c r="HTZ87" s="82"/>
      <c r="HUA87" s="82"/>
      <c r="HUB87" s="83"/>
      <c r="HUD87" s="82"/>
      <c r="HUE87" s="80"/>
      <c r="HUF87" s="81"/>
      <c r="HUG87" s="82"/>
      <c r="HUJ87" s="82"/>
      <c r="HUK87" s="82"/>
      <c r="HUM87" s="82"/>
      <c r="HUP87" s="82"/>
      <c r="HUS87" s="82"/>
      <c r="HUT87" s="82"/>
      <c r="HUY87" s="82"/>
      <c r="HVB87" s="82"/>
      <c r="HVC87" s="82"/>
      <c r="HVD87" s="82"/>
      <c r="HVE87" s="82"/>
      <c r="HVF87" s="82"/>
      <c r="HVG87" s="82"/>
      <c r="HVH87" s="82"/>
      <c r="HVZ87" s="82"/>
      <c r="HWA87" s="82"/>
      <c r="HWB87" s="6"/>
      <c r="HWE87" s="7"/>
      <c r="HWF87" s="7"/>
      <c r="HWK87" s="82"/>
      <c r="HWM87" s="7"/>
      <c r="HWN87" s="82"/>
      <c r="HWP87" s="7"/>
      <c r="HWQ87" s="82"/>
      <c r="HWR87" s="82"/>
      <c r="HWS87" s="83"/>
      <c r="HWU87" s="82"/>
      <c r="HWV87" s="80"/>
      <c r="HWW87" s="81"/>
      <c r="HWX87" s="82"/>
      <c r="HXA87" s="82"/>
      <c r="HXB87" s="82"/>
      <c r="HXD87" s="82"/>
      <c r="HXG87" s="82"/>
      <c r="HXJ87" s="82"/>
      <c r="HXK87" s="82"/>
      <c r="HXP87" s="82"/>
      <c r="HXS87" s="82"/>
      <c r="HXT87" s="82"/>
      <c r="HXU87" s="82"/>
      <c r="HXV87" s="82"/>
      <c r="HXW87" s="82"/>
      <c r="HXX87" s="82"/>
      <c r="HXY87" s="82"/>
      <c r="HYQ87" s="82"/>
      <c r="HYR87" s="82"/>
      <c r="HYS87" s="6"/>
      <c r="HYV87" s="7"/>
      <c r="HYW87" s="7"/>
      <c r="HZB87" s="82"/>
      <c r="HZD87" s="7"/>
      <c r="HZE87" s="82"/>
      <c r="HZG87" s="7"/>
      <c r="HZH87" s="82"/>
      <c r="HZI87" s="82"/>
      <c r="HZJ87" s="83"/>
      <c r="HZL87" s="82"/>
      <c r="HZM87" s="80"/>
      <c r="HZN87" s="81"/>
      <c r="HZO87" s="82"/>
      <c r="HZR87" s="82"/>
      <c r="HZS87" s="82"/>
      <c r="HZU87" s="82"/>
      <c r="HZX87" s="82"/>
      <c r="IAA87" s="82"/>
      <c r="IAB87" s="82"/>
      <c r="IAG87" s="82"/>
      <c r="IAJ87" s="82"/>
      <c r="IAK87" s="82"/>
      <c r="IAL87" s="82"/>
      <c r="IAM87" s="82"/>
      <c r="IAN87" s="82"/>
      <c r="IAO87" s="82"/>
      <c r="IAP87" s="82"/>
      <c r="IBH87" s="82"/>
      <c r="IBI87" s="82"/>
      <c r="IBJ87" s="6"/>
      <c r="IBM87" s="7"/>
      <c r="IBN87" s="7"/>
      <c r="IBS87" s="82"/>
      <c r="IBU87" s="7"/>
      <c r="IBV87" s="82"/>
      <c r="IBX87" s="7"/>
      <c r="IBY87" s="82"/>
      <c r="IBZ87" s="82"/>
      <c r="ICA87" s="83"/>
      <c r="ICC87" s="82"/>
      <c r="ICD87" s="80"/>
      <c r="ICE87" s="81"/>
      <c r="ICF87" s="82"/>
      <c r="ICI87" s="82"/>
      <c r="ICJ87" s="82"/>
      <c r="ICL87" s="82"/>
      <c r="ICO87" s="82"/>
      <c r="ICR87" s="82"/>
      <c r="ICS87" s="82"/>
      <c r="ICX87" s="82"/>
      <c r="IDA87" s="82"/>
      <c r="IDB87" s="82"/>
      <c r="IDC87" s="82"/>
      <c r="IDD87" s="82"/>
      <c r="IDE87" s="82"/>
      <c r="IDF87" s="82"/>
      <c r="IDG87" s="82"/>
      <c r="IDY87" s="82"/>
      <c r="IDZ87" s="82"/>
      <c r="IEA87" s="6"/>
      <c r="IED87" s="7"/>
      <c r="IEE87" s="7"/>
      <c r="IEJ87" s="82"/>
      <c r="IEL87" s="7"/>
      <c r="IEM87" s="82"/>
      <c r="IEO87" s="7"/>
      <c r="IEP87" s="82"/>
      <c r="IEQ87" s="82"/>
      <c r="IER87" s="83"/>
      <c r="IET87" s="82"/>
      <c r="IEU87" s="80"/>
      <c r="IEV87" s="81"/>
      <c r="IEW87" s="82"/>
      <c r="IEZ87" s="82"/>
      <c r="IFA87" s="82"/>
      <c r="IFC87" s="82"/>
      <c r="IFF87" s="82"/>
      <c r="IFI87" s="82"/>
      <c r="IFJ87" s="82"/>
      <c r="IFO87" s="82"/>
      <c r="IFR87" s="82"/>
      <c r="IFS87" s="82"/>
      <c r="IFT87" s="82"/>
      <c r="IFU87" s="82"/>
      <c r="IFV87" s="82"/>
      <c r="IFW87" s="82"/>
      <c r="IFX87" s="82"/>
      <c r="IGP87" s="82"/>
      <c r="IGQ87" s="82"/>
      <c r="IGR87" s="6"/>
      <c r="IGU87" s="7"/>
      <c r="IGV87" s="7"/>
      <c r="IHA87" s="82"/>
      <c r="IHC87" s="7"/>
      <c r="IHD87" s="82"/>
      <c r="IHF87" s="7"/>
      <c r="IHG87" s="82"/>
      <c r="IHH87" s="82"/>
      <c r="IHI87" s="83"/>
      <c r="IHK87" s="82"/>
      <c r="IHL87" s="80"/>
      <c r="IHM87" s="81"/>
      <c r="IHN87" s="82"/>
      <c r="IHQ87" s="82"/>
      <c r="IHR87" s="82"/>
      <c r="IHT87" s="82"/>
      <c r="IHW87" s="82"/>
      <c r="IHZ87" s="82"/>
      <c r="IIA87" s="82"/>
      <c r="IIF87" s="82"/>
      <c r="III87" s="82"/>
      <c r="IIJ87" s="82"/>
      <c r="IIK87" s="82"/>
      <c r="IIL87" s="82"/>
      <c r="IIM87" s="82"/>
      <c r="IIN87" s="82"/>
      <c r="IIO87" s="82"/>
      <c r="IJG87" s="82"/>
      <c r="IJH87" s="82"/>
      <c r="IJI87" s="6"/>
      <c r="IJL87" s="7"/>
      <c r="IJM87" s="7"/>
      <c r="IJR87" s="82"/>
      <c r="IJT87" s="7"/>
      <c r="IJU87" s="82"/>
      <c r="IJW87" s="7"/>
      <c r="IJX87" s="82"/>
      <c r="IJY87" s="82"/>
      <c r="IJZ87" s="83"/>
      <c r="IKB87" s="82"/>
      <c r="IKC87" s="80"/>
      <c r="IKD87" s="81"/>
      <c r="IKE87" s="82"/>
      <c r="IKH87" s="82"/>
      <c r="IKI87" s="82"/>
      <c r="IKK87" s="82"/>
      <c r="IKN87" s="82"/>
      <c r="IKQ87" s="82"/>
      <c r="IKR87" s="82"/>
      <c r="IKW87" s="82"/>
      <c r="IKZ87" s="82"/>
      <c r="ILA87" s="82"/>
      <c r="ILB87" s="82"/>
      <c r="ILC87" s="82"/>
      <c r="ILD87" s="82"/>
      <c r="ILE87" s="82"/>
      <c r="ILF87" s="82"/>
      <c r="ILX87" s="82"/>
      <c r="ILY87" s="82"/>
      <c r="ILZ87" s="6"/>
      <c r="IMC87" s="7"/>
      <c r="IMD87" s="7"/>
      <c r="IMI87" s="82"/>
      <c r="IMK87" s="7"/>
      <c r="IML87" s="82"/>
      <c r="IMN87" s="7"/>
      <c r="IMO87" s="82"/>
      <c r="IMP87" s="82"/>
      <c r="IMQ87" s="83"/>
      <c r="IMS87" s="82"/>
      <c r="IMT87" s="80"/>
      <c r="IMU87" s="81"/>
      <c r="IMV87" s="82"/>
      <c r="IMY87" s="82"/>
      <c r="IMZ87" s="82"/>
      <c r="INB87" s="82"/>
      <c r="INE87" s="82"/>
      <c r="INH87" s="82"/>
      <c r="INI87" s="82"/>
      <c r="INN87" s="82"/>
      <c r="INQ87" s="82"/>
      <c r="INR87" s="82"/>
      <c r="INS87" s="82"/>
      <c r="INT87" s="82"/>
      <c r="INU87" s="82"/>
      <c r="INV87" s="82"/>
      <c r="INW87" s="82"/>
      <c r="IOO87" s="82"/>
      <c r="IOP87" s="82"/>
      <c r="IOQ87" s="6"/>
      <c r="IOT87" s="7"/>
      <c r="IOU87" s="7"/>
      <c r="IOZ87" s="82"/>
      <c r="IPB87" s="7"/>
      <c r="IPC87" s="82"/>
      <c r="IPE87" s="7"/>
      <c r="IPF87" s="82"/>
      <c r="IPG87" s="82"/>
      <c r="IPH87" s="83"/>
      <c r="IPJ87" s="82"/>
      <c r="IPK87" s="80"/>
      <c r="IPL87" s="81"/>
      <c r="IPM87" s="82"/>
      <c r="IPP87" s="82"/>
      <c r="IPQ87" s="82"/>
      <c r="IPS87" s="82"/>
      <c r="IPV87" s="82"/>
      <c r="IPY87" s="82"/>
      <c r="IPZ87" s="82"/>
      <c r="IQE87" s="82"/>
      <c r="IQH87" s="82"/>
      <c r="IQI87" s="82"/>
      <c r="IQJ87" s="82"/>
      <c r="IQK87" s="82"/>
      <c r="IQL87" s="82"/>
      <c r="IQM87" s="82"/>
      <c r="IQN87" s="82"/>
      <c r="IRF87" s="82"/>
      <c r="IRG87" s="82"/>
      <c r="IRH87" s="6"/>
      <c r="IRK87" s="7"/>
      <c r="IRL87" s="7"/>
      <c r="IRQ87" s="82"/>
      <c r="IRS87" s="7"/>
      <c r="IRT87" s="82"/>
      <c r="IRV87" s="7"/>
      <c r="IRW87" s="82"/>
      <c r="IRX87" s="82"/>
      <c r="IRY87" s="83"/>
      <c r="ISA87" s="82"/>
      <c r="ISB87" s="80"/>
      <c r="ISC87" s="81"/>
      <c r="ISD87" s="82"/>
      <c r="ISG87" s="82"/>
      <c r="ISH87" s="82"/>
      <c r="ISJ87" s="82"/>
      <c r="ISM87" s="82"/>
      <c r="ISP87" s="82"/>
      <c r="ISQ87" s="82"/>
      <c r="ISV87" s="82"/>
      <c r="ISY87" s="82"/>
      <c r="ISZ87" s="82"/>
      <c r="ITA87" s="82"/>
      <c r="ITB87" s="82"/>
      <c r="ITC87" s="82"/>
      <c r="ITD87" s="82"/>
      <c r="ITE87" s="82"/>
      <c r="ITW87" s="82"/>
      <c r="ITX87" s="82"/>
      <c r="ITY87" s="6"/>
      <c r="IUB87" s="7"/>
      <c r="IUC87" s="7"/>
      <c r="IUH87" s="82"/>
      <c r="IUJ87" s="7"/>
      <c r="IUK87" s="82"/>
      <c r="IUM87" s="7"/>
      <c r="IUN87" s="82"/>
      <c r="IUO87" s="82"/>
      <c r="IUP87" s="83"/>
      <c r="IUR87" s="82"/>
      <c r="IUS87" s="80"/>
      <c r="IUT87" s="81"/>
      <c r="IUU87" s="82"/>
      <c r="IUX87" s="82"/>
      <c r="IUY87" s="82"/>
      <c r="IVA87" s="82"/>
      <c r="IVD87" s="82"/>
      <c r="IVG87" s="82"/>
      <c r="IVH87" s="82"/>
      <c r="IVM87" s="82"/>
      <c r="IVP87" s="82"/>
      <c r="IVQ87" s="82"/>
      <c r="IVR87" s="82"/>
      <c r="IVS87" s="82"/>
      <c r="IVT87" s="82"/>
      <c r="IVU87" s="82"/>
      <c r="IVV87" s="82"/>
      <c r="IWN87" s="82"/>
      <c r="IWO87" s="82"/>
      <c r="IWP87" s="6"/>
      <c r="IWS87" s="7"/>
      <c r="IWT87" s="7"/>
      <c r="IWY87" s="82"/>
      <c r="IXA87" s="7"/>
      <c r="IXB87" s="82"/>
      <c r="IXD87" s="7"/>
      <c r="IXE87" s="82"/>
      <c r="IXF87" s="82"/>
      <c r="IXG87" s="83"/>
      <c r="IXI87" s="82"/>
      <c r="IXJ87" s="80"/>
      <c r="IXK87" s="81"/>
      <c r="IXL87" s="82"/>
      <c r="IXO87" s="82"/>
      <c r="IXP87" s="82"/>
      <c r="IXR87" s="82"/>
      <c r="IXU87" s="82"/>
      <c r="IXX87" s="82"/>
      <c r="IXY87" s="82"/>
      <c r="IYD87" s="82"/>
      <c r="IYG87" s="82"/>
      <c r="IYH87" s="82"/>
      <c r="IYI87" s="82"/>
      <c r="IYJ87" s="82"/>
      <c r="IYK87" s="82"/>
      <c r="IYL87" s="82"/>
      <c r="IYM87" s="82"/>
      <c r="IZE87" s="82"/>
      <c r="IZF87" s="82"/>
      <c r="IZG87" s="6"/>
      <c r="IZJ87" s="7"/>
      <c r="IZK87" s="7"/>
      <c r="IZP87" s="82"/>
      <c r="IZR87" s="7"/>
      <c r="IZS87" s="82"/>
      <c r="IZU87" s="7"/>
      <c r="IZV87" s="82"/>
      <c r="IZW87" s="82"/>
      <c r="IZX87" s="83"/>
      <c r="IZZ87" s="82"/>
      <c r="JAA87" s="80"/>
      <c r="JAB87" s="81"/>
      <c r="JAC87" s="82"/>
      <c r="JAF87" s="82"/>
      <c r="JAG87" s="82"/>
      <c r="JAI87" s="82"/>
      <c r="JAL87" s="82"/>
      <c r="JAO87" s="82"/>
      <c r="JAP87" s="82"/>
      <c r="JAU87" s="82"/>
      <c r="JAX87" s="82"/>
      <c r="JAY87" s="82"/>
      <c r="JAZ87" s="82"/>
      <c r="JBA87" s="82"/>
      <c r="JBB87" s="82"/>
      <c r="JBC87" s="82"/>
      <c r="JBD87" s="82"/>
      <c r="JBV87" s="82"/>
      <c r="JBW87" s="82"/>
      <c r="JBX87" s="6"/>
      <c r="JCA87" s="7"/>
      <c r="JCB87" s="7"/>
      <c r="JCG87" s="82"/>
      <c r="JCI87" s="7"/>
      <c r="JCJ87" s="82"/>
      <c r="JCL87" s="7"/>
      <c r="JCM87" s="82"/>
      <c r="JCN87" s="82"/>
      <c r="JCO87" s="83"/>
      <c r="JCQ87" s="82"/>
      <c r="JCR87" s="80"/>
      <c r="JCS87" s="81"/>
      <c r="JCT87" s="82"/>
      <c r="JCW87" s="82"/>
      <c r="JCX87" s="82"/>
      <c r="JCZ87" s="82"/>
      <c r="JDC87" s="82"/>
      <c r="JDF87" s="82"/>
      <c r="JDG87" s="82"/>
      <c r="JDL87" s="82"/>
      <c r="JDO87" s="82"/>
      <c r="JDP87" s="82"/>
      <c r="JDQ87" s="82"/>
      <c r="JDR87" s="82"/>
      <c r="JDS87" s="82"/>
      <c r="JDT87" s="82"/>
      <c r="JDU87" s="82"/>
      <c r="JEM87" s="82"/>
      <c r="JEN87" s="82"/>
      <c r="JEO87" s="6"/>
      <c r="JER87" s="7"/>
      <c r="JES87" s="7"/>
      <c r="JEX87" s="82"/>
      <c r="JEZ87" s="7"/>
      <c r="JFA87" s="82"/>
      <c r="JFC87" s="7"/>
      <c r="JFD87" s="82"/>
      <c r="JFE87" s="82"/>
      <c r="JFF87" s="83"/>
      <c r="JFH87" s="82"/>
      <c r="JFI87" s="80"/>
      <c r="JFJ87" s="81"/>
      <c r="JFK87" s="82"/>
      <c r="JFN87" s="82"/>
      <c r="JFO87" s="82"/>
      <c r="JFQ87" s="82"/>
      <c r="JFT87" s="82"/>
      <c r="JFW87" s="82"/>
      <c r="JFX87" s="82"/>
      <c r="JGC87" s="82"/>
      <c r="JGF87" s="82"/>
      <c r="JGG87" s="82"/>
      <c r="JGH87" s="82"/>
      <c r="JGI87" s="82"/>
      <c r="JGJ87" s="82"/>
      <c r="JGK87" s="82"/>
      <c r="JGL87" s="82"/>
      <c r="JHD87" s="82"/>
      <c r="JHE87" s="82"/>
      <c r="JHF87" s="6"/>
      <c r="JHI87" s="7"/>
      <c r="JHJ87" s="7"/>
      <c r="JHO87" s="82"/>
      <c r="JHQ87" s="7"/>
      <c r="JHR87" s="82"/>
      <c r="JHT87" s="7"/>
      <c r="JHU87" s="82"/>
      <c r="JHV87" s="82"/>
      <c r="JHW87" s="83"/>
      <c r="JHY87" s="82"/>
      <c r="JHZ87" s="80"/>
      <c r="JIA87" s="81"/>
      <c r="JIB87" s="82"/>
      <c r="JIE87" s="82"/>
      <c r="JIF87" s="82"/>
      <c r="JIH87" s="82"/>
      <c r="JIK87" s="82"/>
      <c r="JIN87" s="82"/>
      <c r="JIO87" s="82"/>
      <c r="JIT87" s="82"/>
      <c r="JIW87" s="82"/>
      <c r="JIX87" s="82"/>
      <c r="JIY87" s="82"/>
      <c r="JIZ87" s="82"/>
      <c r="JJA87" s="82"/>
      <c r="JJB87" s="82"/>
      <c r="JJC87" s="82"/>
      <c r="JJU87" s="82"/>
      <c r="JJV87" s="82"/>
      <c r="JJW87" s="6"/>
      <c r="JJZ87" s="7"/>
      <c r="JKA87" s="7"/>
      <c r="JKF87" s="82"/>
      <c r="JKH87" s="7"/>
      <c r="JKI87" s="82"/>
      <c r="JKK87" s="7"/>
      <c r="JKL87" s="82"/>
      <c r="JKM87" s="82"/>
      <c r="JKN87" s="83"/>
      <c r="JKP87" s="82"/>
      <c r="JKQ87" s="80"/>
      <c r="JKR87" s="81"/>
      <c r="JKS87" s="82"/>
      <c r="JKV87" s="82"/>
      <c r="JKW87" s="82"/>
      <c r="JKY87" s="82"/>
      <c r="JLB87" s="82"/>
      <c r="JLE87" s="82"/>
      <c r="JLF87" s="82"/>
      <c r="JLK87" s="82"/>
      <c r="JLN87" s="82"/>
      <c r="JLO87" s="82"/>
      <c r="JLP87" s="82"/>
      <c r="JLQ87" s="82"/>
      <c r="JLR87" s="82"/>
      <c r="JLS87" s="82"/>
      <c r="JLT87" s="82"/>
      <c r="JML87" s="82"/>
      <c r="JMM87" s="82"/>
      <c r="JMN87" s="6"/>
      <c r="JMQ87" s="7"/>
      <c r="JMR87" s="7"/>
      <c r="JMW87" s="82"/>
      <c r="JMY87" s="7"/>
      <c r="JMZ87" s="82"/>
      <c r="JNB87" s="7"/>
      <c r="JNC87" s="82"/>
      <c r="JND87" s="82"/>
      <c r="JNE87" s="83"/>
      <c r="JNG87" s="82"/>
      <c r="JNH87" s="80"/>
      <c r="JNI87" s="81"/>
      <c r="JNJ87" s="82"/>
      <c r="JNM87" s="82"/>
      <c r="JNN87" s="82"/>
      <c r="JNP87" s="82"/>
      <c r="JNS87" s="82"/>
      <c r="JNV87" s="82"/>
      <c r="JNW87" s="82"/>
      <c r="JOB87" s="82"/>
      <c r="JOE87" s="82"/>
      <c r="JOF87" s="82"/>
      <c r="JOG87" s="82"/>
      <c r="JOH87" s="82"/>
      <c r="JOI87" s="82"/>
      <c r="JOJ87" s="82"/>
      <c r="JOK87" s="82"/>
      <c r="JPC87" s="82"/>
      <c r="JPD87" s="82"/>
      <c r="JPE87" s="6"/>
      <c r="JPH87" s="7"/>
      <c r="JPI87" s="7"/>
      <c r="JPN87" s="82"/>
      <c r="JPP87" s="7"/>
      <c r="JPQ87" s="82"/>
      <c r="JPS87" s="7"/>
      <c r="JPT87" s="82"/>
      <c r="JPU87" s="82"/>
      <c r="JPV87" s="83"/>
      <c r="JPX87" s="82"/>
      <c r="JPY87" s="80"/>
      <c r="JPZ87" s="81"/>
      <c r="JQA87" s="82"/>
      <c r="JQD87" s="82"/>
      <c r="JQE87" s="82"/>
      <c r="JQG87" s="82"/>
      <c r="JQJ87" s="82"/>
      <c r="JQM87" s="82"/>
      <c r="JQN87" s="82"/>
      <c r="JQS87" s="82"/>
      <c r="JQV87" s="82"/>
      <c r="JQW87" s="82"/>
      <c r="JQX87" s="82"/>
      <c r="JQY87" s="82"/>
      <c r="JQZ87" s="82"/>
      <c r="JRA87" s="82"/>
      <c r="JRB87" s="82"/>
      <c r="JRT87" s="82"/>
      <c r="JRU87" s="82"/>
      <c r="JRV87" s="6"/>
      <c r="JRY87" s="7"/>
      <c r="JRZ87" s="7"/>
      <c r="JSE87" s="82"/>
      <c r="JSG87" s="7"/>
      <c r="JSH87" s="82"/>
      <c r="JSJ87" s="7"/>
      <c r="JSK87" s="82"/>
      <c r="JSL87" s="82"/>
      <c r="JSM87" s="83"/>
      <c r="JSO87" s="82"/>
      <c r="JSP87" s="80"/>
      <c r="JSQ87" s="81"/>
      <c r="JSR87" s="82"/>
      <c r="JSU87" s="82"/>
      <c r="JSV87" s="82"/>
      <c r="JSX87" s="82"/>
      <c r="JTA87" s="82"/>
      <c r="JTD87" s="82"/>
      <c r="JTE87" s="82"/>
      <c r="JTJ87" s="82"/>
      <c r="JTM87" s="82"/>
      <c r="JTN87" s="82"/>
      <c r="JTO87" s="82"/>
      <c r="JTP87" s="82"/>
      <c r="JTQ87" s="82"/>
      <c r="JTR87" s="82"/>
      <c r="JTS87" s="82"/>
      <c r="JUK87" s="82"/>
      <c r="JUL87" s="82"/>
      <c r="JUM87" s="6"/>
      <c r="JUP87" s="7"/>
      <c r="JUQ87" s="7"/>
      <c r="JUV87" s="82"/>
      <c r="JUX87" s="7"/>
      <c r="JUY87" s="82"/>
      <c r="JVA87" s="7"/>
      <c r="JVB87" s="82"/>
      <c r="JVC87" s="82"/>
      <c r="JVD87" s="83"/>
      <c r="JVF87" s="82"/>
      <c r="JVG87" s="80"/>
      <c r="JVH87" s="81"/>
      <c r="JVI87" s="82"/>
      <c r="JVL87" s="82"/>
      <c r="JVM87" s="82"/>
      <c r="JVO87" s="82"/>
      <c r="JVR87" s="82"/>
      <c r="JVU87" s="82"/>
      <c r="JVV87" s="82"/>
      <c r="JWA87" s="82"/>
      <c r="JWD87" s="82"/>
      <c r="JWE87" s="82"/>
      <c r="JWF87" s="82"/>
      <c r="JWG87" s="82"/>
      <c r="JWH87" s="82"/>
      <c r="JWI87" s="82"/>
      <c r="JWJ87" s="82"/>
      <c r="JXB87" s="82"/>
      <c r="JXC87" s="82"/>
      <c r="JXD87" s="6"/>
      <c r="JXG87" s="7"/>
      <c r="JXH87" s="7"/>
      <c r="JXM87" s="82"/>
      <c r="JXO87" s="7"/>
      <c r="JXP87" s="82"/>
      <c r="JXR87" s="7"/>
      <c r="JXS87" s="82"/>
      <c r="JXT87" s="82"/>
      <c r="JXU87" s="83"/>
      <c r="JXW87" s="82"/>
      <c r="JXX87" s="80"/>
      <c r="JXY87" s="81"/>
      <c r="JXZ87" s="82"/>
      <c r="JYC87" s="82"/>
      <c r="JYD87" s="82"/>
      <c r="JYF87" s="82"/>
      <c r="JYI87" s="82"/>
      <c r="JYL87" s="82"/>
      <c r="JYM87" s="82"/>
      <c r="JYR87" s="82"/>
      <c r="JYU87" s="82"/>
      <c r="JYV87" s="82"/>
      <c r="JYW87" s="82"/>
      <c r="JYX87" s="82"/>
      <c r="JYY87" s="82"/>
      <c r="JYZ87" s="82"/>
      <c r="JZA87" s="82"/>
      <c r="JZS87" s="82"/>
      <c r="JZT87" s="82"/>
      <c r="JZU87" s="6"/>
      <c r="JZX87" s="7"/>
      <c r="JZY87" s="7"/>
      <c r="KAD87" s="82"/>
      <c r="KAF87" s="7"/>
      <c r="KAG87" s="82"/>
      <c r="KAI87" s="7"/>
      <c r="KAJ87" s="82"/>
      <c r="KAK87" s="82"/>
      <c r="KAL87" s="83"/>
      <c r="KAN87" s="82"/>
      <c r="KAO87" s="80"/>
      <c r="KAP87" s="81"/>
      <c r="KAQ87" s="82"/>
      <c r="KAT87" s="82"/>
      <c r="KAU87" s="82"/>
      <c r="KAW87" s="82"/>
      <c r="KAZ87" s="82"/>
      <c r="KBC87" s="82"/>
      <c r="KBD87" s="82"/>
      <c r="KBI87" s="82"/>
      <c r="KBL87" s="82"/>
      <c r="KBM87" s="82"/>
      <c r="KBN87" s="82"/>
      <c r="KBO87" s="82"/>
      <c r="KBP87" s="82"/>
      <c r="KBQ87" s="82"/>
      <c r="KBR87" s="82"/>
      <c r="KCJ87" s="82"/>
      <c r="KCK87" s="82"/>
      <c r="KCL87" s="6"/>
      <c r="KCO87" s="7"/>
      <c r="KCP87" s="7"/>
      <c r="KCU87" s="82"/>
      <c r="KCW87" s="7"/>
      <c r="KCX87" s="82"/>
      <c r="KCZ87" s="7"/>
      <c r="KDA87" s="82"/>
      <c r="KDB87" s="82"/>
      <c r="KDC87" s="83"/>
      <c r="KDE87" s="82"/>
      <c r="KDF87" s="80"/>
      <c r="KDG87" s="81"/>
      <c r="KDH87" s="82"/>
      <c r="KDK87" s="82"/>
      <c r="KDL87" s="82"/>
      <c r="KDN87" s="82"/>
      <c r="KDQ87" s="82"/>
      <c r="KDT87" s="82"/>
      <c r="KDU87" s="82"/>
      <c r="KDZ87" s="82"/>
      <c r="KEC87" s="82"/>
      <c r="KED87" s="82"/>
      <c r="KEE87" s="82"/>
      <c r="KEF87" s="82"/>
      <c r="KEG87" s="82"/>
      <c r="KEH87" s="82"/>
      <c r="KEI87" s="82"/>
      <c r="KFA87" s="82"/>
      <c r="KFB87" s="82"/>
      <c r="KFC87" s="6"/>
      <c r="KFF87" s="7"/>
      <c r="KFG87" s="7"/>
      <c r="KFL87" s="82"/>
      <c r="KFN87" s="7"/>
      <c r="KFO87" s="82"/>
      <c r="KFQ87" s="7"/>
      <c r="KFR87" s="82"/>
      <c r="KFS87" s="82"/>
      <c r="KFT87" s="83"/>
      <c r="KFV87" s="82"/>
      <c r="KFW87" s="80"/>
      <c r="KFX87" s="81"/>
      <c r="KFY87" s="82"/>
      <c r="KGB87" s="82"/>
      <c r="KGC87" s="82"/>
      <c r="KGE87" s="82"/>
      <c r="KGH87" s="82"/>
      <c r="KGK87" s="82"/>
      <c r="KGL87" s="82"/>
      <c r="KGQ87" s="82"/>
      <c r="KGT87" s="82"/>
      <c r="KGU87" s="82"/>
      <c r="KGV87" s="82"/>
      <c r="KGW87" s="82"/>
      <c r="KGX87" s="82"/>
      <c r="KGY87" s="82"/>
      <c r="KGZ87" s="82"/>
      <c r="KHR87" s="82"/>
      <c r="KHS87" s="82"/>
      <c r="KHT87" s="6"/>
      <c r="KHW87" s="7"/>
      <c r="KHX87" s="7"/>
      <c r="KIC87" s="82"/>
      <c r="KIE87" s="7"/>
      <c r="KIF87" s="82"/>
      <c r="KIH87" s="7"/>
      <c r="KII87" s="82"/>
      <c r="KIJ87" s="82"/>
      <c r="KIK87" s="83"/>
      <c r="KIM87" s="82"/>
      <c r="KIN87" s="80"/>
      <c r="KIO87" s="81"/>
      <c r="KIP87" s="82"/>
      <c r="KIS87" s="82"/>
      <c r="KIT87" s="82"/>
      <c r="KIV87" s="82"/>
      <c r="KIY87" s="82"/>
      <c r="KJB87" s="82"/>
      <c r="KJC87" s="82"/>
      <c r="KJH87" s="82"/>
      <c r="KJK87" s="82"/>
      <c r="KJL87" s="82"/>
      <c r="KJM87" s="82"/>
      <c r="KJN87" s="82"/>
      <c r="KJO87" s="82"/>
      <c r="KJP87" s="82"/>
      <c r="KJQ87" s="82"/>
      <c r="KKI87" s="82"/>
      <c r="KKJ87" s="82"/>
      <c r="KKK87" s="6"/>
      <c r="KKN87" s="7"/>
      <c r="KKO87" s="7"/>
      <c r="KKT87" s="82"/>
      <c r="KKV87" s="7"/>
      <c r="KKW87" s="82"/>
      <c r="KKY87" s="7"/>
      <c r="KKZ87" s="82"/>
      <c r="KLA87" s="82"/>
      <c r="KLB87" s="83"/>
      <c r="KLD87" s="82"/>
      <c r="KLE87" s="80"/>
      <c r="KLF87" s="81"/>
      <c r="KLG87" s="82"/>
      <c r="KLJ87" s="82"/>
      <c r="KLK87" s="82"/>
      <c r="KLM87" s="82"/>
      <c r="KLP87" s="82"/>
      <c r="KLS87" s="82"/>
      <c r="KLT87" s="82"/>
      <c r="KLY87" s="82"/>
      <c r="KMB87" s="82"/>
      <c r="KMC87" s="82"/>
      <c r="KMD87" s="82"/>
      <c r="KME87" s="82"/>
      <c r="KMF87" s="82"/>
      <c r="KMG87" s="82"/>
      <c r="KMH87" s="82"/>
      <c r="KMZ87" s="82"/>
      <c r="KNA87" s="82"/>
      <c r="KNB87" s="6"/>
      <c r="KNE87" s="7"/>
      <c r="KNF87" s="7"/>
      <c r="KNK87" s="82"/>
      <c r="KNM87" s="7"/>
      <c r="KNN87" s="82"/>
      <c r="KNP87" s="7"/>
      <c r="KNQ87" s="82"/>
      <c r="KNR87" s="82"/>
      <c r="KNS87" s="83"/>
      <c r="KNU87" s="82"/>
      <c r="KNV87" s="80"/>
      <c r="KNW87" s="81"/>
      <c r="KNX87" s="82"/>
      <c r="KOA87" s="82"/>
      <c r="KOB87" s="82"/>
      <c r="KOD87" s="82"/>
      <c r="KOG87" s="82"/>
      <c r="KOJ87" s="82"/>
      <c r="KOK87" s="82"/>
      <c r="KOP87" s="82"/>
      <c r="KOS87" s="82"/>
      <c r="KOT87" s="82"/>
      <c r="KOU87" s="82"/>
      <c r="KOV87" s="82"/>
      <c r="KOW87" s="82"/>
      <c r="KOX87" s="82"/>
      <c r="KOY87" s="82"/>
      <c r="KPQ87" s="82"/>
      <c r="KPR87" s="82"/>
      <c r="KPS87" s="6"/>
      <c r="KPV87" s="7"/>
      <c r="KPW87" s="7"/>
      <c r="KQB87" s="82"/>
      <c r="KQD87" s="7"/>
      <c r="KQE87" s="82"/>
      <c r="KQG87" s="7"/>
      <c r="KQH87" s="82"/>
      <c r="KQI87" s="82"/>
      <c r="KQJ87" s="83"/>
      <c r="KQL87" s="82"/>
      <c r="KQM87" s="80"/>
      <c r="KQN87" s="81"/>
      <c r="KQO87" s="82"/>
      <c r="KQR87" s="82"/>
      <c r="KQS87" s="82"/>
      <c r="KQU87" s="82"/>
      <c r="KQX87" s="82"/>
      <c r="KRA87" s="82"/>
      <c r="KRB87" s="82"/>
      <c r="KRG87" s="82"/>
      <c r="KRJ87" s="82"/>
      <c r="KRK87" s="82"/>
      <c r="KRL87" s="82"/>
      <c r="KRM87" s="82"/>
      <c r="KRN87" s="82"/>
      <c r="KRO87" s="82"/>
      <c r="KRP87" s="82"/>
      <c r="KSH87" s="82"/>
      <c r="KSI87" s="82"/>
      <c r="KSJ87" s="6"/>
      <c r="KSM87" s="7"/>
      <c r="KSN87" s="7"/>
      <c r="KSS87" s="82"/>
      <c r="KSU87" s="7"/>
      <c r="KSV87" s="82"/>
      <c r="KSX87" s="7"/>
      <c r="KSY87" s="82"/>
      <c r="KSZ87" s="82"/>
      <c r="KTA87" s="83"/>
      <c r="KTC87" s="82"/>
      <c r="KTD87" s="80"/>
      <c r="KTE87" s="81"/>
      <c r="KTF87" s="82"/>
      <c r="KTI87" s="82"/>
      <c r="KTJ87" s="82"/>
      <c r="KTL87" s="82"/>
      <c r="KTO87" s="82"/>
      <c r="KTR87" s="82"/>
      <c r="KTS87" s="82"/>
      <c r="KTX87" s="82"/>
      <c r="KUA87" s="82"/>
      <c r="KUB87" s="82"/>
      <c r="KUC87" s="82"/>
      <c r="KUD87" s="82"/>
      <c r="KUE87" s="82"/>
      <c r="KUF87" s="82"/>
      <c r="KUG87" s="82"/>
      <c r="KUY87" s="82"/>
      <c r="KUZ87" s="82"/>
      <c r="KVA87" s="6"/>
      <c r="KVD87" s="7"/>
      <c r="KVE87" s="7"/>
      <c r="KVJ87" s="82"/>
      <c r="KVL87" s="7"/>
      <c r="KVM87" s="82"/>
      <c r="KVO87" s="7"/>
      <c r="KVP87" s="82"/>
      <c r="KVQ87" s="82"/>
      <c r="KVR87" s="83"/>
      <c r="KVT87" s="82"/>
      <c r="KVU87" s="80"/>
      <c r="KVV87" s="81"/>
      <c r="KVW87" s="82"/>
      <c r="KVZ87" s="82"/>
      <c r="KWA87" s="82"/>
      <c r="KWC87" s="82"/>
      <c r="KWF87" s="82"/>
      <c r="KWI87" s="82"/>
      <c r="KWJ87" s="82"/>
      <c r="KWO87" s="82"/>
      <c r="KWR87" s="82"/>
      <c r="KWS87" s="82"/>
      <c r="KWT87" s="82"/>
      <c r="KWU87" s="82"/>
      <c r="KWV87" s="82"/>
      <c r="KWW87" s="82"/>
      <c r="KWX87" s="82"/>
      <c r="KXP87" s="82"/>
      <c r="KXQ87" s="82"/>
      <c r="KXR87" s="6"/>
      <c r="KXU87" s="7"/>
      <c r="KXV87" s="7"/>
      <c r="KYA87" s="82"/>
      <c r="KYC87" s="7"/>
      <c r="KYD87" s="82"/>
      <c r="KYF87" s="7"/>
      <c r="KYG87" s="82"/>
      <c r="KYH87" s="82"/>
      <c r="KYI87" s="83"/>
      <c r="KYK87" s="82"/>
      <c r="KYL87" s="80"/>
      <c r="KYM87" s="81"/>
      <c r="KYN87" s="82"/>
      <c r="KYQ87" s="82"/>
      <c r="KYR87" s="82"/>
      <c r="KYT87" s="82"/>
      <c r="KYW87" s="82"/>
      <c r="KYZ87" s="82"/>
      <c r="KZA87" s="82"/>
      <c r="KZF87" s="82"/>
      <c r="KZI87" s="82"/>
      <c r="KZJ87" s="82"/>
      <c r="KZK87" s="82"/>
      <c r="KZL87" s="82"/>
      <c r="KZM87" s="82"/>
      <c r="KZN87" s="82"/>
      <c r="KZO87" s="82"/>
      <c r="LAG87" s="82"/>
      <c r="LAH87" s="82"/>
      <c r="LAI87" s="6"/>
      <c r="LAL87" s="7"/>
      <c r="LAM87" s="7"/>
      <c r="LAR87" s="82"/>
      <c r="LAT87" s="7"/>
      <c r="LAU87" s="82"/>
      <c r="LAW87" s="7"/>
      <c r="LAX87" s="82"/>
      <c r="LAY87" s="82"/>
      <c r="LAZ87" s="83"/>
      <c r="LBB87" s="82"/>
      <c r="LBC87" s="80"/>
      <c r="LBD87" s="81"/>
      <c r="LBE87" s="82"/>
      <c r="LBH87" s="82"/>
      <c r="LBI87" s="82"/>
      <c r="LBK87" s="82"/>
      <c r="LBN87" s="82"/>
      <c r="LBQ87" s="82"/>
      <c r="LBR87" s="82"/>
      <c r="LBW87" s="82"/>
      <c r="LBZ87" s="82"/>
      <c r="LCA87" s="82"/>
      <c r="LCB87" s="82"/>
      <c r="LCC87" s="82"/>
      <c r="LCD87" s="82"/>
      <c r="LCE87" s="82"/>
      <c r="LCF87" s="82"/>
      <c r="LCX87" s="82"/>
      <c r="LCY87" s="82"/>
      <c r="LCZ87" s="6"/>
      <c r="LDC87" s="7"/>
      <c r="LDD87" s="7"/>
      <c r="LDI87" s="82"/>
      <c r="LDK87" s="7"/>
      <c r="LDL87" s="82"/>
      <c r="LDN87" s="7"/>
      <c r="LDO87" s="82"/>
      <c r="LDP87" s="82"/>
      <c r="LDQ87" s="83"/>
      <c r="LDS87" s="82"/>
      <c r="LDT87" s="80"/>
      <c r="LDU87" s="81"/>
      <c r="LDV87" s="82"/>
      <c r="LDY87" s="82"/>
      <c r="LDZ87" s="82"/>
      <c r="LEB87" s="82"/>
      <c r="LEE87" s="82"/>
      <c r="LEH87" s="82"/>
      <c r="LEI87" s="82"/>
      <c r="LEN87" s="82"/>
      <c r="LEQ87" s="82"/>
      <c r="LER87" s="82"/>
      <c r="LES87" s="82"/>
      <c r="LET87" s="82"/>
      <c r="LEU87" s="82"/>
      <c r="LEV87" s="82"/>
      <c r="LEW87" s="82"/>
      <c r="LFO87" s="82"/>
      <c r="LFP87" s="82"/>
      <c r="LFQ87" s="6"/>
      <c r="LFT87" s="7"/>
      <c r="LFU87" s="7"/>
      <c r="LFZ87" s="82"/>
      <c r="LGB87" s="7"/>
      <c r="LGC87" s="82"/>
      <c r="LGE87" s="7"/>
      <c r="LGF87" s="82"/>
      <c r="LGG87" s="82"/>
      <c r="LGH87" s="83"/>
      <c r="LGJ87" s="82"/>
      <c r="LGK87" s="80"/>
      <c r="LGL87" s="81"/>
      <c r="LGM87" s="82"/>
      <c r="LGP87" s="82"/>
      <c r="LGQ87" s="82"/>
      <c r="LGS87" s="82"/>
      <c r="LGV87" s="82"/>
      <c r="LGY87" s="82"/>
      <c r="LGZ87" s="82"/>
      <c r="LHE87" s="82"/>
      <c r="LHH87" s="82"/>
      <c r="LHI87" s="82"/>
      <c r="LHJ87" s="82"/>
      <c r="LHK87" s="82"/>
      <c r="LHL87" s="82"/>
      <c r="LHM87" s="82"/>
      <c r="LHN87" s="82"/>
      <c r="LIF87" s="82"/>
      <c r="LIG87" s="82"/>
      <c r="LIH87" s="6"/>
      <c r="LIK87" s="7"/>
      <c r="LIL87" s="7"/>
      <c r="LIQ87" s="82"/>
      <c r="LIS87" s="7"/>
      <c r="LIT87" s="82"/>
      <c r="LIV87" s="7"/>
      <c r="LIW87" s="82"/>
      <c r="LIX87" s="82"/>
      <c r="LIY87" s="83"/>
      <c r="LJA87" s="82"/>
      <c r="LJB87" s="80"/>
      <c r="LJC87" s="81"/>
      <c r="LJD87" s="82"/>
      <c r="LJG87" s="82"/>
      <c r="LJH87" s="82"/>
      <c r="LJJ87" s="82"/>
      <c r="LJM87" s="82"/>
      <c r="LJP87" s="82"/>
      <c r="LJQ87" s="82"/>
      <c r="LJV87" s="82"/>
      <c r="LJY87" s="82"/>
      <c r="LJZ87" s="82"/>
      <c r="LKA87" s="82"/>
      <c r="LKB87" s="82"/>
      <c r="LKC87" s="82"/>
      <c r="LKD87" s="82"/>
      <c r="LKE87" s="82"/>
      <c r="LKW87" s="82"/>
      <c r="LKX87" s="82"/>
      <c r="LKY87" s="6"/>
      <c r="LLB87" s="7"/>
      <c r="LLC87" s="7"/>
      <c r="LLH87" s="82"/>
      <c r="LLJ87" s="7"/>
      <c r="LLK87" s="82"/>
      <c r="LLM87" s="7"/>
      <c r="LLN87" s="82"/>
      <c r="LLO87" s="82"/>
      <c r="LLP87" s="83"/>
      <c r="LLR87" s="82"/>
      <c r="LLS87" s="80"/>
      <c r="LLT87" s="81"/>
      <c r="LLU87" s="82"/>
      <c r="LLX87" s="82"/>
      <c r="LLY87" s="82"/>
      <c r="LMA87" s="82"/>
      <c r="LMD87" s="82"/>
      <c r="LMG87" s="82"/>
      <c r="LMH87" s="82"/>
      <c r="LMM87" s="82"/>
      <c r="LMP87" s="82"/>
      <c r="LMQ87" s="82"/>
      <c r="LMR87" s="82"/>
      <c r="LMS87" s="82"/>
      <c r="LMT87" s="82"/>
      <c r="LMU87" s="82"/>
      <c r="LMV87" s="82"/>
      <c r="LNN87" s="82"/>
      <c r="LNO87" s="82"/>
      <c r="LNP87" s="6"/>
      <c r="LNS87" s="7"/>
      <c r="LNT87" s="7"/>
      <c r="LNY87" s="82"/>
      <c r="LOA87" s="7"/>
      <c r="LOB87" s="82"/>
      <c r="LOD87" s="7"/>
      <c r="LOE87" s="82"/>
      <c r="LOF87" s="82"/>
      <c r="LOG87" s="83"/>
      <c r="LOI87" s="82"/>
      <c r="LOJ87" s="80"/>
      <c r="LOK87" s="81"/>
      <c r="LOL87" s="82"/>
      <c r="LOO87" s="82"/>
      <c r="LOP87" s="82"/>
      <c r="LOR87" s="82"/>
      <c r="LOU87" s="82"/>
      <c r="LOX87" s="82"/>
      <c r="LOY87" s="82"/>
      <c r="LPD87" s="82"/>
      <c r="LPG87" s="82"/>
      <c r="LPH87" s="82"/>
      <c r="LPI87" s="82"/>
      <c r="LPJ87" s="82"/>
      <c r="LPK87" s="82"/>
      <c r="LPL87" s="82"/>
      <c r="LPM87" s="82"/>
      <c r="LQE87" s="82"/>
      <c r="LQF87" s="82"/>
      <c r="LQG87" s="6"/>
      <c r="LQJ87" s="7"/>
      <c r="LQK87" s="7"/>
      <c r="LQP87" s="82"/>
      <c r="LQR87" s="7"/>
      <c r="LQS87" s="82"/>
      <c r="LQU87" s="7"/>
      <c r="LQV87" s="82"/>
      <c r="LQW87" s="82"/>
      <c r="LQX87" s="83"/>
      <c r="LQZ87" s="82"/>
      <c r="LRA87" s="80"/>
      <c r="LRB87" s="81"/>
      <c r="LRC87" s="82"/>
      <c r="LRF87" s="82"/>
      <c r="LRG87" s="82"/>
      <c r="LRI87" s="82"/>
      <c r="LRL87" s="82"/>
      <c r="LRO87" s="82"/>
      <c r="LRP87" s="82"/>
      <c r="LRU87" s="82"/>
      <c r="LRX87" s="82"/>
      <c r="LRY87" s="82"/>
      <c r="LRZ87" s="82"/>
      <c r="LSA87" s="82"/>
      <c r="LSB87" s="82"/>
      <c r="LSC87" s="82"/>
      <c r="LSD87" s="82"/>
      <c r="LSV87" s="82"/>
      <c r="LSW87" s="82"/>
      <c r="LSX87" s="6"/>
      <c r="LTA87" s="7"/>
      <c r="LTB87" s="7"/>
      <c r="LTG87" s="82"/>
      <c r="LTI87" s="7"/>
      <c r="LTJ87" s="82"/>
      <c r="LTL87" s="7"/>
      <c r="LTM87" s="82"/>
      <c r="LTN87" s="82"/>
      <c r="LTO87" s="83"/>
      <c r="LTQ87" s="82"/>
      <c r="LTR87" s="80"/>
      <c r="LTS87" s="81"/>
      <c r="LTT87" s="82"/>
      <c r="LTW87" s="82"/>
      <c r="LTX87" s="82"/>
      <c r="LTZ87" s="82"/>
      <c r="LUC87" s="82"/>
      <c r="LUF87" s="82"/>
      <c r="LUG87" s="82"/>
      <c r="LUL87" s="82"/>
      <c r="LUO87" s="82"/>
      <c r="LUP87" s="82"/>
      <c r="LUQ87" s="82"/>
      <c r="LUR87" s="82"/>
      <c r="LUS87" s="82"/>
      <c r="LUT87" s="82"/>
      <c r="LUU87" s="82"/>
      <c r="LVM87" s="82"/>
      <c r="LVN87" s="82"/>
      <c r="LVO87" s="6"/>
      <c r="LVR87" s="7"/>
      <c r="LVS87" s="7"/>
      <c r="LVX87" s="82"/>
      <c r="LVZ87" s="7"/>
      <c r="LWA87" s="82"/>
      <c r="LWC87" s="7"/>
      <c r="LWD87" s="82"/>
      <c r="LWE87" s="82"/>
      <c r="LWF87" s="83"/>
      <c r="LWH87" s="82"/>
      <c r="LWI87" s="80"/>
      <c r="LWJ87" s="81"/>
      <c r="LWK87" s="82"/>
      <c r="LWN87" s="82"/>
      <c r="LWO87" s="82"/>
      <c r="LWQ87" s="82"/>
      <c r="LWT87" s="82"/>
      <c r="LWW87" s="82"/>
      <c r="LWX87" s="82"/>
      <c r="LXC87" s="82"/>
      <c r="LXF87" s="82"/>
      <c r="LXG87" s="82"/>
      <c r="LXH87" s="82"/>
      <c r="LXI87" s="82"/>
      <c r="LXJ87" s="82"/>
      <c r="LXK87" s="82"/>
      <c r="LXL87" s="82"/>
      <c r="LYD87" s="82"/>
      <c r="LYE87" s="82"/>
      <c r="LYF87" s="6"/>
      <c r="LYI87" s="7"/>
      <c r="LYJ87" s="7"/>
      <c r="LYO87" s="82"/>
      <c r="LYQ87" s="7"/>
      <c r="LYR87" s="82"/>
      <c r="LYT87" s="7"/>
      <c r="LYU87" s="82"/>
      <c r="LYV87" s="82"/>
      <c r="LYW87" s="83"/>
      <c r="LYY87" s="82"/>
      <c r="LYZ87" s="80"/>
      <c r="LZA87" s="81"/>
      <c r="LZB87" s="82"/>
      <c r="LZE87" s="82"/>
      <c r="LZF87" s="82"/>
      <c r="LZH87" s="82"/>
      <c r="LZK87" s="82"/>
      <c r="LZN87" s="82"/>
      <c r="LZO87" s="82"/>
      <c r="LZT87" s="82"/>
      <c r="LZW87" s="82"/>
      <c r="LZX87" s="82"/>
      <c r="LZY87" s="82"/>
      <c r="LZZ87" s="82"/>
      <c r="MAA87" s="82"/>
      <c r="MAB87" s="82"/>
      <c r="MAC87" s="82"/>
      <c r="MAU87" s="82"/>
      <c r="MAV87" s="82"/>
      <c r="MAW87" s="6"/>
      <c r="MAZ87" s="7"/>
      <c r="MBA87" s="7"/>
      <c r="MBF87" s="82"/>
      <c r="MBH87" s="7"/>
      <c r="MBI87" s="82"/>
      <c r="MBK87" s="7"/>
      <c r="MBL87" s="82"/>
      <c r="MBM87" s="82"/>
      <c r="MBN87" s="83"/>
      <c r="MBP87" s="82"/>
      <c r="MBQ87" s="80"/>
      <c r="MBR87" s="81"/>
      <c r="MBS87" s="82"/>
      <c r="MBV87" s="82"/>
      <c r="MBW87" s="82"/>
      <c r="MBY87" s="82"/>
      <c r="MCB87" s="82"/>
      <c r="MCE87" s="82"/>
      <c r="MCF87" s="82"/>
      <c r="MCK87" s="82"/>
      <c r="MCN87" s="82"/>
      <c r="MCO87" s="82"/>
      <c r="MCP87" s="82"/>
      <c r="MCQ87" s="82"/>
      <c r="MCR87" s="82"/>
      <c r="MCS87" s="82"/>
      <c r="MCT87" s="82"/>
      <c r="MDL87" s="82"/>
      <c r="MDM87" s="82"/>
      <c r="MDN87" s="6"/>
      <c r="MDQ87" s="7"/>
      <c r="MDR87" s="7"/>
      <c r="MDW87" s="82"/>
      <c r="MDY87" s="7"/>
      <c r="MDZ87" s="82"/>
      <c r="MEB87" s="7"/>
      <c r="MEC87" s="82"/>
      <c r="MED87" s="82"/>
      <c r="MEE87" s="83"/>
      <c r="MEG87" s="82"/>
      <c r="MEH87" s="80"/>
      <c r="MEI87" s="81"/>
      <c r="MEJ87" s="82"/>
      <c r="MEM87" s="82"/>
      <c r="MEN87" s="82"/>
      <c r="MEP87" s="82"/>
      <c r="MES87" s="82"/>
      <c r="MEV87" s="82"/>
      <c r="MEW87" s="82"/>
      <c r="MFB87" s="82"/>
      <c r="MFE87" s="82"/>
      <c r="MFF87" s="82"/>
      <c r="MFG87" s="82"/>
      <c r="MFH87" s="82"/>
      <c r="MFI87" s="82"/>
      <c r="MFJ87" s="82"/>
      <c r="MFK87" s="82"/>
      <c r="MGC87" s="82"/>
      <c r="MGD87" s="82"/>
      <c r="MGE87" s="6"/>
      <c r="MGH87" s="7"/>
      <c r="MGI87" s="7"/>
      <c r="MGN87" s="82"/>
      <c r="MGP87" s="7"/>
      <c r="MGQ87" s="82"/>
      <c r="MGS87" s="7"/>
      <c r="MGT87" s="82"/>
      <c r="MGU87" s="82"/>
      <c r="MGV87" s="83"/>
      <c r="MGX87" s="82"/>
      <c r="MGY87" s="80"/>
      <c r="MGZ87" s="81"/>
      <c r="MHA87" s="82"/>
      <c r="MHD87" s="82"/>
      <c r="MHE87" s="82"/>
      <c r="MHG87" s="82"/>
      <c r="MHJ87" s="82"/>
      <c r="MHM87" s="82"/>
      <c r="MHN87" s="82"/>
      <c r="MHS87" s="82"/>
      <c r="MHV87" s="82"/>
      <c r="MHW87" s="82"/>
      <c r="MHX87" s="82"/>
      <c r="MHY87" s="82"/>
      <c r="MHZ87" s="82"/>
      <c r="MIA87" s="82"/>
      <c r="MIB87" s="82"/>
      <c r="MIT87" s="82"/>
      <c r="MIU87" s="82"/>
      <c r="MIV87" s="6"/>
      <c r="MIY87" s="7"/>
      <c r="MIZ87" s="7"/>
      <c r="MJE87" s="82"/>
      <c r="MJG87" s="7"/>
      <c r="MJH87" s="82"/>
      <c r="MJJ87" s="7"/>
      <c r="MJK87" s="82"/>
      <c r="MJL87" s="82"/>
      <c r="MJM87" s="83"/>
      <c r="MJO87" s="82"/>
      <c r="MJP87" s="80"/>
      <c r="MJQ87" s="81"/>
      <c r="MJR87" s="82"/>
      <c r="MJU87" s="82"/>
      <c r="MJV87" s="82"/>
      <c r="MJX87" s="82"/>
      <c r="MKA87" s="82"/>
      <c r="MKD87" s="82"/>
      <c r="MKE87" s="82"/>
      <c r="MKJ87" s="82"/>
      <c r="MKM87" s="82"/>
      <c r="MKN87" s="82"/>
      <c r="MKO87" s="82"/>
      <c r="MKP87" s="82"/>
      <c r="MKQ87" s="82"/>
      <c r="MKR87" s="82"/>
      <c r="MKS87" s="82"/>
      <c r="MLK87" s="82"/>
      <c r="MLL87" s="82"/>
      <c r="MLM87" s="6"/>
      <c r="MLP87" s="7"/>
      <c r="MLQ87" s="7"/>
      <c r="MLV87" s="82"/>
      <c r="MLX87" s="7"/>
      <c r="MLY87" s="82"/>
      <c r="MMA87" s="7"/>
      <c r="MMB87" s="82"/>
      <c r="MMC87" s="82"/>
      <c r="MMD87" s="83"/>
      <c r="MMF87" s="82"/>
      <c r="MMG87" s="80"/>
      <c r="MMH87" s="81"/>
      <c r="MMI87" s="82"/>
      <c r="MML87" s="82"/>
      <c r="MMM87" s="82"/>
      <c r="MMO87" s="82"/>
      <c r="MMR87" s="82"/>
      <c r="MMU87" s="82"/>
      <c r="MMV87" s="82"/>
      <c r="MNA87" s="82"/>
      <c r="MND87" s="82"/>
      <c r="MNE87" s="82"/>
      <c r="MNF87" s="82"/>
      <c r="MNG87" s="82"/>
      <c r="MNH87" s="82"/>
      <c r="MNI87" s="82"/>
      <c r="MNJ87" s="82"/>
      <c r="MOB87" s="82"/>
      <c r="MOC87" s="82"/>
      <c r="MOD87" s="6"/>
      <c r="MOG87" s="7"/>
      <c r="MOH87" s="7"/>
      <c r="MOM87" s="82"/>
      <c r="MOO87" s="7"/>
      <c r="MOP87" s="82"/>
      <c r="MOR87" s="7"/>
      <c r="MOS87" s="82"/>
      <c r="MOT87" s="82"/>
      <c r="MOU87" s="83"/>
      <c r="MOW87" s="82"/>
      <c r="MOX87" s="80"/>
      <c r="MOY87" s="81"/>
      <c r="MOZ87" s="82"/>
      <c r="MPC87" s="82"/>
      <c r="MPD87" s="82"/>
      <c r="MPF87" s="82"/>
      <c r="MPI87" s="82"/>
      <c r="MPL87" s="82"/>
      <c r="MPM87" s="82"/>
      <c r="MPR87" s="82"/>
      <c r="MPU87" s="82"/>
      <c r="MPV87" s="82"/>
      <c r="MPW87" s="82"/>
      <c r="MPX87" s="82"/>
      <c r="MPY87" s="82"/>
      <c r="MPZ87" s="82"/>
      <c r="MQA87" s="82"/>
      <c r="MQS87" s="82"/>
      <c r="MQT87" s="82"/>
      <c r="MQU87" s="6"/>
      <c r="MQX87" s="7"/>
      <c r="MQY87" s="7"/>
      <c r="MRD87" s="82"/>
      <c r="MRF87" s="7"/>
      <c r="MRG87" s="82"/>
      <c r="MRI87" s="7"/>
      <c r="MRJ87" s="82"/>
      <c r="MRK87" s="82"/>
      <c r="MRL87" s="83"/>
      <c r="MRN87" s="82"/>
      <c r="MRO87" s="80"/>
      <c r="MRP87" s="81"/>
      <c r="MRQ87" s="82"/>
      <c r="MRT87" s="82"/>
      <c r="MRU87" s="82"/>
      <c r="MRW87" s="82"/>
      <c r="MRZ87" s="82"/>
      <c r="MSC87" s="82"/>
      <c r="MSD87" s="82"/>
      <c r="MSI87" s="82"/>
      <c r="MSL87" s="82"/>
      <c r="MSM87" s="82"/>
      <c r="MSN87" s="82"/>
      <c r="MSO87" s="82"/>
      <c r="MSP87" s="82"/>
      <c r="MSQ87" s="82"/>
      <c r="MSR87" s="82"/>
      <c r="MTJ87" s="82"/>
      <c r="MTK87" s="82"/>
      <c r="MTL87" s="6"/>
      <c r="MTO87" s="7"/>
      <c r="MTP87" s="7"/>
      <c r="MTU87" s="82"/>
      <c r="MTW87" s="7"/>
      <c r="MTX87" s="82"/>
      <c r="MTZ87" s="7"/>
      <c r="MUA87" s="82"/>
      <c r="MUB87" s="82"/>
      <c r="MUC87" s="83"/>
      <c r="MUE87" s="82"/>
      <c r="MUF87" s="80"/>
      <c r="MUG87" s="81"/>
      <c r="MUH87" s="82"/>
      <c r="MUK87" s="82"/>
      <c r="MUL87" s="82"/>
      <c r="MUN87" s="82"/>
      <c r="MUQ87" s="82"/>
      <c r="MUT87" s="82"/>
      <c r="MUU87" s="82"/>
      <c r="MUZ87" s="82"/>
      <c r="MVC87" s="82"/>
      <c r="MVD87" s="82"/>
      <c r="MVE87" s="82"/>
      <c r="MVF87" s="82"/>
      <c r="MVG87" s="82"/>
      <c r="MVH87" s="82"/>
      <c r="MVI87" s="82"/>
      <c r="MWA87" s="82"/>
      <c r="MWB87" s="82"/>
      <c r="MWC87" s="6"/>
      <c r="MWF87" s="7"/>
      <c r="MWG87" s="7"/>
      <c r="MWL87" s="82"/>
      <c r="MWN87" s="7"/>
      <c r="MWO87" s="82"/>
      <c r="MWQ87" s="7"/>
      <c r="MWR87" s="82"/>
      <c r="MWS87" s="82"/>
      <c r="MWT87" s="83"/>
      <c r="MWV87" s="82"/>
      <c r="MWW87" s="80"/>
      <c r="MWX87" s="81"/>
      <c r="MWY87" s="82"/>
      <c r="MXB87" s="82"/>
      <c r="MXC87" s="82"/>
      <c r="MXE87" s="82"/>
      <c r="MXH87" s="82"/>
      <c r="MXK87" s="82"/>
      <c r="MXL87" s="82"/>
      <c r="MXQ87" s="82"/>
      <c r="MXT87" s="82"/>
      <c r="MXU87" s="82"/>
      <c r="MXV87" s="82"/>
      <c r="MXW87" s="82"/>
      <c r="MXX87" s="82"/>
      <c r="MXY87" s="82"/>
      <c r="MXZ87" s="82"/>
      <c r="MYR87" s="82"/>
      <c r="MYS87" s="82"/>
      <c r="MYT87" s="6"/>
      <c r="MYW87" s="7"/>
      <c r="MYX87" s="7"/>
      <c r="MZC87" s="82"/>
      <c r="MZE87" s="7"/>
      <c r="MZF87" s="82"/>
      <c r="MZH87" s="7"/>
      <c r="MZI87" s="82"/>
      <c r="MZJ87" s="82"/>
      <c r="MZK87" s="83"/>
      <c r="MZM87" s="82"/>
      <c r="MZN87" s="80"/>
      <c r="MZO87" s="81"/>
      <c r="MZP87" s="82"/>
      <c r="MZS87" s="82"/>
      <c r="MZT87" s="82"/>
      <c r="MZV87" s="82"/>
      <c r="MZY87" s="82"/>
      <c r="NAB87" s="82"/>
      <c r="NAC87" s="82"/>
      <c r="NAH87" s="82"/>
      <c r="NAK87" s="82"/>
      <c r="NAL87" s="82"/>
      <c r="NAM87" s="82"/>
      <c r="NAN87" s="82"/>
      <c r="NAO87" s="82"/>
      <c r="NAP87" s="82"/>
      <c r="NAQ87" s="82"/>
      <c r="NBI87" s="82"/>
      <c r="NBJ87" s="82"/>
      <c r="NBK87" s="6"/>
      <c r="NBN87" s="7"/>
      <c r="NBO87" s="7"/>
      <c r="NBT87" s="82"/>
      <c r="NBV87" s="7"/>
      <c r="NBW87" s="82"/>
      <c r="NBY87" s="7"/>
      <c r="NBZ87" s="82"/>
      <c r="NCA87" s="82"/>
      <c r="NCB87" s="83"/>
      <c r="NCD87" s="82"/>
      <c r="NCE87" s="80"/>
      <c r="NCF87" s="81"/>
      <c r="NCG87" s="82"/>
      <c r="NCJ87" s="82"/>
      <c r="NCK87" s="82"/>
      <c r="NCM87" s="82"/>
      <c r="NCP87" s="82"/>
      <c r="NCS87" s="82"/>
      <c r="NCT87" s="82"/>
      <c r="NCY87" s="82"/>
      <c r="NDB87" s="82"/>
      <c r="NDC87" s="82"/>
      <c r="NDD87" s="82"/>
      <c r="NDE87" s="82"/>
      <c r="NDF87" s="82"/>
      <c r="NDG87" s="82"/>
      <c r="NDH87" s="82"/>
      <c r="NDZ87" s="82"/>
      <c r="NEA87" s="82"/>
      <c r="NEB87" s="6"/>
      <c r="NEE87" s="7"/>
      <c r="NEF87" s="7"/>
      <c r="NEK87" s="82"/>
      <c r="NEM87" s="7"/>
      <c r="NEN87" s="82"/>
      <c r="NEP87" s="7"/>
      <c r="NEQ87" s="82"/>
      <c r="NER87" s="82"/>
      <c r="NES87" s="83"/>
      <c r="NEU87" s="82"/>
      <c r="NEV87" s="80"/>
      <c r="NEW87" s="81"/>
      <c r="NEX87" s="82"/>
      <c r="NFA87" s="82"/>
      <c r="NFB87" s="82"/>
      <c r="NFD87" s="82"/>
      <c r="NFG87" s="82"/>
      <c r="NFJ87" s="82"/>
      <c r="NFK87" s="82"/>
      <c r="NFP87" s="82"/>
      <c r="NFS87" s="82"/>
      <c r="NFT87" s="82"/>
      <c r="NFU87" s="82"/>
      <c r="NFV87" s="82"/>
      <c r="NFW87" s="82"/>
      <c r="NFX87" s="82"/>
      <c r="NFY87" s="82"/>
      <c r="NGQ87" s="82"/>
      <c r="NGR87" s="82"/>
      <c r="NGS87" s="6"/>
      <c r="NGV87" s="7"/>
      <c r="NGW87" s="7"/>
      <c r="NHB87" s="82"/>
      <c r="NHD87" s="7"/>
      <c r="NHE87" s="82"/>
      <c r="NHG87" s="7"/>
      <c r="NHH87" s="82"/>
      <c r="NHI87" s="82"/>
      <c r="NHJ87" s="83"/>
      <c r="NHL87" s="82"/>
      <c r="NHM87" s="80"/>
      <c r="NHN87" s="81"/>
      <c r="NHO87" s="82"/>
      <c r="NHR87" s="82"/>
      <c r="NHS87" s="82"/>
      <c r="NHU87" s="82"/>
      <c r="NHX87" s="82"/>
      <c r="NIA87" s="82"/>
      <c r="NIB87" s="82"/>
      <c r="NIG87" s="82"/>
      <c r="NIJ87" s="82"/>
      <c r="NIK87" s="82"/>
      <c r="NIL87" s="82"/>
      <c r="NIM87" s="82"/>
      <c r="NIN87" s="82"/>
      <c r="NIO87" s="82"/>
      <c r="NIP87" s="82"/>
      <c r="NJH87" s="82"/>
      <c r="NJI87" s="82"/>
      <c r="NJJ87" s="6"/>
      <c r="NJM87" s="7"/>
      <c r="NJN87" s="7"/>
      <c r="NJS87" s="82"/>
      <c r="NJU87" s="7"/>
      <c r="NJV87" s="82"/>
      <c r="NJX87" s="7"/>
      <c r="NJY87" s="82"/>
      <c r="NJZ87" s="82"/>
      <c r="NKA87" s="83"/>
      <c r="NKC87" s="82"/>
      <c r="NKD87" s="80"/>
      <c r="NKE87" s="81"/>
      <c r="NKF87" s="82"/>
      <c r="NKI87" s="82"/>
      <c r="NKJ87" s="82"/>
      <c r="NKL87" s="82"/>
      <c r="NKO87" s="82"/>
      <c r="NKR87" s="82"/>
      <c r="NKS87" s="82"/>
      <c r="NKX87" s="82"/>
      <c r="NLA87" s="82"/>
      <c r="NLB87" s="82"/>
      <c r="NLC87" s="82"/>
      <c r="NLD87" s="82"/>
      <c r="NLE87" s="82"/>
      <c r="NLF87" s="82"/>
      <c r="NLG87" s="82"/>
      <c r="NLY87" s="82"/>
      <c r="NLZ87" s="82"/>
      <c r="NMA87" s="6"/>
      <c r="NMD87" s="7"/>
      <c r="NME87" s="7"/>
      <c r="NMJ87" s="82"/>
      <c r="NML87" s="7"/>
      <c r="NMM87" s="82"/>
      <c r="NMO87" s="7"/>
      <c r="NMP87" s="82"/>
      <c r="NMQ87" s="82"/>
      <c r="NMR87" s="83"/>
      <c r="NMT87" s="82"/>
      <c r="NMU87" s="80"/>
      <c r="NMV87" s="81"/>
      <c r="NMW87" s="82"/>
      <c r="NMZ87" s="82"/>
      <c r="NNA87" s="82"/>
      <c r="NNC87" s="82"/>
      <c r="NNF87" s="82"/>
      <c r="NNI87" s="82"/>
      <c r="NNJ87" s="82"/>
      <c r="NNO87" s="82"/>
      <c r="NNR87" s="82"/>
      <c r="NNS87" s="82"/>
      <c r="NNT87" s="82"/>
      <c r="NNU87" s="82"/>
      <c r="NNV87" s="82"/>
      <c r="NNW87" s="82"/>
      <c r="NNX87" s="82"/>
      <c r="NOP87" s="82"/>
      <c r="NOQ87" s="82"/>
      <c r="NOR87" s="6"/>
      <c r="NOU87" s="7"/>
      <c r="NOV87" s="7"/>
      <c r="NPA87" s="82"/>
      <c r="NPC87" s="7"/>
      <c r="NPD87" s="82"/>
      <c r="NPF87" s="7"/>
      <c r="NPG87" s="82"/>
      <c r="NPH87" s="82"/>
      <c r="NPI87" s="83"/>
      <c r="NPK87" s="82"/>
      <c r="NPL87" s="80"/>
      <c r="NPM87" s="81"/>
      <c r="NPN87" s="82"/>
      <c r="NPQ87" s="82"/>
      <c r="NPR87" s="82"/>
      <c r="NPT87" s="82"/>
      <c r="NPW87" s="82"/>
      <c r="NPZ87" s="82"/>
      <c r="NQA87" s="82"/>
      <c r="NQF87" s="82"/>
      <c r="NQI87" s="82"/>
      <c r="NQJ87" s="82"/>
      <c r="NQK87" s="82"/>
      <c r="NQL87" s="82"/>
      <c r="NQM87" s="82"/>
      <c r="NQN87" s="82"/>
      <c r="NQO87" s="82"/>
      <c r="NRG87" s="82"/>
      <c r="NRH87" s="82"/>
      <c r="NRI87" s="6"/>
      <c r="NRL87" s="7"/>
      <c r="NRM87" s="7"/>
      <c r="NRR87" s="82"/>
      <c r="NRT87" s="7"/>
      <c r="NRU87" s="82"/>
      <c r="NRW87" s="7"/>
      <c r="NRX87" s="82"/>
      <c r="NRY87" s="82"/>
      <c r="NRZ87" s="83"/>
      <c r="NSB87" s="82"/>
      <c r="NSC87" s="80"/>
      <c r="NSD87" s="81"/>
      <c r="NSE87" s="82"/>
      <c r="NSH87" s="82"/>
      <c r="NSI87" s="82"/>
      <c r="NSK87" s="82"/>
      <c r="NSN87" s="82"/>
      <c r="NSQ87" s="82"/>
      <c r="NSR87" s="82"/>
      <c r="NSW87" s="82"/>
      <c r="NSZ87" s="82"/>
      <c r="NTA87" s="82"/>
      <c r="NTB87" s="82"/>
      <c r="NTC87" s="82"/>
      <c r="NTD87" s="82"/>
      <c r="NTE87" s="82"/>
      <c r="NTF87" s="82"/>
      <c r="NTX87" s="82"/>
      <c r="NTY87" s="82"/>
      <c r="NTZ87" s="6"/>
      <c r="NUC87" s="7"/>
      <c r="NUD87" s="7"/>
      <c r="NUI87" s="82"/>
      <c r="NUK87" s="7"/>
      <c r="NUL87" s="82"/>
      <c r="NUN87" s="7"/>
      <c r="NUO87" s="82"/>
      <c r="NUP87" s="82"/>
      <c r="NUQ87" s="83"/>
      <c r="NUS87" s="82"/>
      <c r="NUT87" s="80"/>
      <c r="NUU87" s="81"/>
      <c r="NUV87" s="82"/>
      <c r="NUY87" s="82"/>
      <c r="NUZ87" s="82"/>
      <c r="NVB87" s="82"/>
      <c r="NVE87" s="82"/>
      <c r="NVH87" s="82"/>
      <c r="NVI87" s="82"/>
      <c r="NVN87" s="82"/>
      <c r="NVQ87" s="82"/>
      <c r="NVR87" s="82"/>
      <c r="NVS87" s="82"/>
      <c r="NVT87" s="82"/>
      <c r="NVU87" s="82"/>
      <c r="NVV87" s="82"/>
      <c r="NVW87" s="82"/>
      <c r="NWO87" s="82"/>
      <c r="NWP87" s="82"/>
      <c r="NWQ87" s="6"/>
      <c r="NWT87" s="7"/>
      <c r="NWU87" s="7"/>
      <c r="NWZ87" s="82"/>
      <c r="NXB87" s="7"/>
      <c r="NXC87" s="82"/>
      <c r="NXE87" s="7"/>
      <c r="NXF87" s="82"/>
      <c r="NXG87" s="82"/>
      <c r="NXH87" s="83"/>
      <c r="NXJ87" s="82"/>
      <c r="NXK87" s="80"/>
      <c r="NXL87" s="81"/>
      <c r="NXM87" s="82"/>
      <c r="NXP87" s="82"/>
      <c r="NXQ87" s="82"/>
      <c r="NXS87" s="82"/>
      <c r="NXV87" s="82"/>
      <c r="NXY87" s="82"/>
      <c r="NXZ87" s="82"/>
      <c r="NYE87" s="82"/>
      <c r="NYH87" s="82"/>
      <c r="NYI87" s="82"/>
      <c r="NYJ87" s="82"/>
      <c r="NYK87" s="82"/>
      <c r="NYL87" s="82"/>
      <c r="NYM87" s="82"/>
      <c r="NYN87" s="82"/>
      <c r="NZF87" s="82"/>
      <c r="NZG87" s="82"/>
      <c r="NZH87" s="6"/>
      <c r="NZK87" s="7"/>
      <c r="NZL87" s="7"/>
      <c r="NZQ87" s="82"/>
      <c r="NZS87" s="7"/>
      <c r="NZT87" s="82"/>
      <c r="NZV87" s="7"/>
      <c r="NZW87" s="82"/>
      <c r="NZX87" s="82"/>
      <c r="NZY87" s="83"/>
      <c r="OAA87" s="82"/>
      <c r="OAB87" s="80"/>
      <c r="OAC87" s="81"/>
      <c r="OAD87" s="82"/>
      <c r="OAG87" s="82"/>
      <c r="OAH87" s="82"/>
      <c r="OAJ87" s="82"/>
      <c r="OAM87" s="82"/>
      <c r="OAP87" s="82"/>
      <c r="OAQ87" s="82"/>
      <c r="OAV87" s="82"/>
      <c r="OAY87" s="82"/>
      <c r="OAZ87" s="82"/>
      <c r="OBA87" s="82"/>
      <c r="OBB87" s="82"/>
      <c r="OBC87" s="82"/>
      <c r="OBD87" s="82"/>
      <c r="OBE87" s="82"/>
      <c r="OBW87" s="82"/>
      <c r="OBX87" s="82"/>
      <c r="OBY87" s="6"/>
      <c r="OCB87" s="7"/>
      <c r="OCC87" s="7"/>
      <c r="OCH87" s="82"/>
      <c r="OCJ87" s="7"/>
      <c r="OCK87" s="82"/>
      <c r="OCM87" s="7"/>
      <c r="OCN87" s="82"/>
      <c r="OCO87" s="82"/>
      <c r="OCP87" s="83"/>
      <c r="OCR87" s="82"/>
      <c r="OCS87" s="80"/>
      <c r="OCT87" s="81"/>
      <c r="OCU87" s="82"/>
      <c r="OCX87" s="82"/>
      <c r="OCY87" s="82"/>
      <c r="ODA87" s="82"/>
      <c r="ODD87" s="82"/>
      <c r="ODG87" s="82"/>
      <c r="ODH87" s="82"/>
      <c r="ODM87" s="82"/>
      <c r="ODP87" s="82"/>
      <c r="ODQ87" s="82"/>
      <c r="ODR87" s="82"/>
      <c r="ODS87" s="82"/>
      <c r="ODT87" s="82"/>
      <c r="ODU87" s="82"/>
      <c r="ODV87" s="82"/>
      <c r="OEN87" s="82"/>
      <c r="OEO87" s="82"/>
      <c r="OEP87" s="6"/>
      <c r="OES87" s="7"/>
      <c r="OET87" s="7"/>
      <c r="OEY87" s="82"/>
      <c r="OFA87" s="7"/>
      <c r="OFB87" s="82"/>
      <c r="OFD87" s="7"/>
      <c r="OFE87" s="82"/>
      <c r="OFF87" s="82"/>
      <c r="OFG87" s="83"/>
      <c r="OFI87" s="82"/>
      <c r="OFJ87" s="80"/>
      <c r="OFK87" s="81"/>
      <c r="OFL87" s="82"/>
      <c r="OFO87" s="82"/>
      <c r="OFP87" s="82"/>
      <c r="OFR87" s="82"/>
      <c r="OFU87" s="82"/>
      <c r="OFX87" s="82"/>
      <c r="OFY87" s="82"/>
      <c r="OGD87" s="82"/>
      <c r="OGG87" s="82"/>
      <c r="OGH87" s="82"/>
      <c r="OGI87" s="82"/>
      <c r="OGJ87" s="82"/>
      <c r="OGK87" s="82"/>
      <c r="OGL87" s="82"/>
      <c r="OGM87" s="82"/>
      <c r="OHE87" s="82"/>
      <c r="OHF87" s="82"/>
      <c r="OHG87" s="6"/>
      <c r="OHJ87" s="7"/>
      <c r="OHK87" s="7"/>
      <c r="OHP87" s="82"/>
      <c r="OHR87" s="7"/>
      <c r="OHS87" s="82"/>
      <c r="OHU87" s="7"/>
      <c r="OHV87" s="82"/>
      <c r="OHW87" s="82"/>
      <c r="OHX87" s="83"/>
      <c r="OHZ87" s="82"/>
      <c r="OIA87" s="80"/>
      <c r="OIB87" s="81"/>
      <c r="OIC87" s="82"/>
      <c r="OIF87" s="82"/>
      <c r="OIG87" s="82"/>
      <c r="OII87" s="82"/>
      <c r="OIL87" s="82"/>
      <c r="OIO87" s="82"/>
      <c r="OIP87" s="82"/>
      <c r="OIU87" s="82"/>
      <c r="OIX87" s="82"/>
      <c r="OIY87" s="82"/>
      <c r="OIZ87" s="82"/>
      <c r="OJA87" s="82"/>
      <c r="OJB87" s="82"/>
      <c r="OJC87" s="82"/>
      <c r="OJD87" s="82"/>
      <c r="OJV87" s="82"/>
      <c r="OJW87" s="82"/>
      <c r="OJX87" s="6"/>
      <c r="OKA87" s="7"/>
      <c r="OKB87" s="7"/>
      <c r="OKG87" s="82"/>
      <c r="OKI87" s="7"/>
      <c r="OKJ87" s="82"/>
      <c r="OKL87" s="7"/>
      <c r="OKM87" s="82"/>
      <c r="OKN87" s="82"/>
      <c r="OKO87" s="83"/>
      <c r="OKQ87" s="82"/>
      <c r="OKR87" s="80"/>
      <c r="OKS87" s="81"/>
      <c r="OKT87" s="82"/>
      <c r="OKW87" s="82"/>
      <c r="OKX87" s="82"/>
      <c r="OKZ87" s="82"/>
      <c r="OLC87" s="82"/>
      <c r="OLF87" s="82"/>
      <c r="OLG87" s="82"/>
      <c r="OLL87" s="82"/>
      <c r="OLO87" s="82"/>
      <c r="OLP87" s="82"/>
      <c r="OLQ87" s="82"/>
      <c r="OLR87" s="82"/>
      <c r="OLS87" s="82"/>
      <c r="OLT87" s="82"/>
      <c r="OLU87" s="82"/>
      <c r="OMM87" s="82"/>
      <c r="OMN87" s="82"/>
      <c r="OMO87" s="6"/>
      <c r="OMR87" s="7"/>
      <c r="OMS87" s="7"/>
      <c r="OMX87" s="82"/>
      <c r="OMZ87" s="7"/>
      <c r="ONA87" s="82"/>
      <c r="ONC87" s="7"/>
      <c r="OND87" s="82"/>
      <c r="ONE87" s="82"/>
      <c r="ONF87" s="83"/>
      <c r="ONH87" s="82"/>
      <c r="ONI87" s="80"/>
      <c r="ONJ87" s="81"/>
      <c r="ONK87" s="82"/>
      <c r="ONN87" s="82"/>
      <c r="ONO87" s="82"/>
      <c r="ONQ87" s="82"/>
      <c r="ONT87" s="82"/>
      <c r="ONW87" s="82"/>
      <c r="ONX87" s="82"/>
      <c r="OOC87" s="82"/>
      <c r="OOF87" s="82"/>
      <c r="OOG87" s="82"/>
      <c r="OOH87" s="82"/>
      <c r="OOI87" s="82"/>
      <c r="OOJ87" s="82"/>
      <c r="OOK87" s="82"/>
      <c r="OOL87" s="82"/>
      <c r="OPD87" s="82"/>
      <c r="OPE87" s="82"/>
      <c r="OPF87" s="6"/>
      <c r="OPI87" s="7"/>
      <c r="OPJ87" s="7"/>
      <c r="OPO87" s="82"/>
      <c r="OPQ87" s="7"/>
      <c r="OPR87" s="82"/>
      <c r="OPT87" s="7"/>
      <c r="OPU87" s="82"/>
      <c r="OPV87" s="82"/>
      <c r="OPW87" s="83"/>
      <c r="OPY87" s="82"/>
      <c r="OPZ87" s="80"/>
      <c r="OQA87" s="81"/>
      <c r="OQB87" s="82"/>
      <c r="OQE87" s="82"/>
      <c r="OQF87" s="82"/>
      <c r="OQH87" s="82"/>
      <c r="OQK87" s="82"/>
      <c r="OQN87" s="82"/>
      <c r="OQO87" s="82"/>
      <c r="OQT87" s="82"/>
      <c r="OQW87" s="82"/>
      <c r="OQX87" s="82"/>
      <c r="OQY87" s="82"/>
      <c r="OQZ87" s="82"/>
      <c r="ORA87" s="82"/>
      <c r="ORB87" s="82"/>
      <c r="ORC87" s="82"/>
      <c r="ORU87" s="82"/>
      <c r="ORV87" s="82"/>
      <c r="ORW87" s="6"/>
      <c r="ORZ87" s="7"/>
      <c r="OSA87" s="7"/>
      <c r="OSF87" s="82"/>
      <c r="OSH87" s="7"/>
      <c r="OSI87" s="82"/>
      <c r="OSK87" s="7"/>
      <c r="OSL87" s="82"/>
      <c r="OSM87" s="82"/>
      <c r="OSN87" s="83"/>
      <c r="OSP87" s="82"/>
      <c r="OSQ87" s="80"/>
      <c r="OSR87" s="81"/>
      <c r="OSS87" s="82"/>
      <c r="OSV87" s="82"/>
      <c r="OSW87" s="82"/>
      <c r="OSY87" s="82"/>
      <c r="OTB87" s="82"/>
      <c r="OTE87" s="82"/>
      <c r="OTF87" s="82"/>
      <c r="OTK87" s="82"/>
      <c r="OTN87" s="82"/>
      <c r="OTO87" s="82"/>
      <c r="OTP87" s="82"/>
      <c r="OTQ87" s="82"/>
      <c r="OTR87" s="82"/>
      <c r="OTS87" s="82"/>
      <c r="OTT87" s="82"/>
      <c r="OUL87" s="82"/>
      <c r="OUM87" s="82"/>
      <c r="OUN87" s="6"/>
      <c r="OUQ87" s="7"/>
      <c r="OUR87" s="7"/>
      <c r="OUW87" s="82"/>
      <c r="OUY87" s="7"/>
      <c r="OUZ87" s="82"/>
      <c r="OVB87" s="7"/>
      <c r="OVC87" s="82"/>
      <c r="OVD87" s="82"/>
      <c r="OVE87" s="83"/>
      <c r="OVG87" s="82"/>
      <c r="OVH87" s="80"/>
      <c r="OVI87" s="81"/>
      <c r="OVJ87" s="82"/>
      <c r="OVM87" s="82"/>
      <c r="OVN87" s="82"/>
      <c r="OVP87" s="82"/>
      <c r="OVS87" s="82"/>
      <c r="OVV87" s="82"/>
      <c r="OVW87" s="82"/>
      <c r="OWB87" s="82"/>
      <c r="OWE87" s="82"/>
      <c r="OWF87" s="82"/>
      <c r="OWG87" s="82"/>
      <c r="OWH87" s="82"/>
      <c r="OWI87" s="82"/>
      <c r="OWJ87" s="82"/>
      <c r="OWK87" s="82"/>
      <c r="OXC87" s="82"/>
      <c r="OXD87" s="82"/>
      <c r="OXE87" s="6"/>
      <c r="OXH87" s="7"/>
      <c r="OXI87" s="7"/>
      <c r="OXN87" s="82"/>
      <c r="OXP87" s="7"/>
      <c r="OXQ87" s="82"/>
      <c r="OXS87" s="7"/>
      <c r="OXT87" s="82"/>
      <c r="OXU87" s="82"/>
      <c r="OXV87" s="83"/>
      <c r="OXX87" s="82"/>
      <c r="OXY87" s="80"/>
      <c r="OXZ87" s="81"/>
      <c r="OYA87" s="82"/>
      <c r="OYD87" s="82"/>
      <c r="OYE87" s="82"/>
      <c r="OYG87" s="82"/>
      <c r="OYJ87" s="82"/>
      <c r="OYM87" s="82"/>
      <c r="OYN87" s="82"/>
      <c r="OYS87" s="82"/>
      <c r="OYV87" s="82"/>
      <c r="OYW87" s="82"/>
      <c r="OYX87" s="82"/>
      <c r="OYY87" s="82"/>
      <c r="OYZ87" s="82"/>
      <c r="OZA87" s="82"/>
      <c r="OZB87" s="82"/>
      <c r="OZT87" s="82"/>
      <c r="OZU87" s="82"/>
      <c r="OZV87" s="6"/>
      <c r="OZY87" s="7"/>
      <c r="OZZ87" s="7"/>
      <c r="PAE87" s="82"/>
      <c r="PAG87" s="7"/>
      <c r="PAH87" s="82"/>
      <c r="PAJ87" s="7"/>
      <c r="PAK87" s="82"/>
      <c r="PAL87" s="82"/>
      <c r="PAM87" s="83"/>
      <c r="PAO87" s="82"/>
      <c r="PAP87" s="80"/>
      <c r="PAQ87" s="81"/>
      <c r="PAR87" s="82"/>
      <c r="PAU87" s="82"/>
      <c r="PAV87" s="82"/>
      <c r="PAX87" s="82"/>
      <c r="PBA87" s="82"/>
      <c r="PBD87" s="82"/>
      <c r="PBE87" s="82"/>
      <c r="PBJ87" s="82"/>
      <c r="PBM87" s="82"/>
      <c r="PBN87" s="82"/>
      <c r="PBO87" s="82"/>
      <c r="PBP87" s="82"/>
      <c r="PBQ87" s="82"/>
      <c r="PBR87" s="82"/>
      <c r="PBS87" s="82"/>
      <c r="PCK87" s="82"/>
      <c r="PCL87" s="82"/>
      <c r="PCM87" s="6"/>
      <c r="PCP87" s="7"/>
      <c r="PCQ87" s="7"/>
      <c r="PCV87" s="82"/>
      <c r="PCX87" s="7"/>
      <c r="PCY87" s="82"/>
      <c r="PDA87" s="7"/>
      <c r="PDB87" s="82"/>
      <c r="PDC87" s="82"/>
      <c r="PDD87" s="83"/>
      <c r="PDF87" s="82"/>
      <c r="PDG87" s="80"/>
      <c r="PDH87" s="81"/>
      <c r="PDI87" s="82"/>
      <c r="PDL87" s="82"/>
      <c r="PDM87" s="82"/>
      <c r="PDO87" s="82"/>
      <c r="PDR87" s="82"/>
      <c r="PDU87" s="82"/>
      <c r="PDV87" s="82"/>
      <c r="PEA87" s="82"/>
      <c r="PED87" s="82"/>
      <c r="PEE87" s="82"/>
      <c r="PEF87" s="82"/>
      <c r="PEG87" s="82"/>
      <c r="PEH87" s="82"/>
      <c r="PEI87" s="82"/>
      <c r="PEJ87" s="82"/>
      <c r="PFB87" s="82"/>
      <c r="PFC87" s="82"/>
      <c r="PFD87" s="6"/>
      <c r="PFG87" s="7"/>
      <c r="PFH87" s="7"/>
      <c r="PFM87" s="82"/>
      <c r="PFO87" s="7"/>
      <c r="PFP87" s="82"/>
      <c r="PFR87" s="7"/>
      <c r="PFS87" s="82"/>
      <c r="PFT87" s="82"/>
      <c r="PFU87" s="83"/>
      <c r="PFW87" s="82"/>
      <c r="PFX87" s="80"/>
      <c r="PFY87" s="81"/>
      <c r="PFZ87" s="82"/>
      <c r="PGC87" s="82"/>
      <c r="PGD87" s="82"/>
      <c r="PGF87" s="82"/>
      <c r="PGI87" s="82"/>
      <c r="PGL87" s="82"/>
      <c r="PGM87" s="82"/>
      <c r="PGR87" s="82"/>
      <c r="PGU87" s="82"/>
      <c r="PGV87" s="82"/>
      <c r="PGW87" s="82"/>
      <c r="PGX87" s="82"/>
      <c r="PGY87" s="82"/>
      <c r="PGZ87" s="82"/>
      <c r="PHA87" s="82"/>
      <c r="PHS87" s="82"/>
      <c r="PHT87" s="82"/>
      <c r="PHU87" s="6"/>
      <c r="PHX87" s="7"/>
      <c r="PHY87" s="7"/>
      <c r="PID87" s="82"/>
      <c r="PIF87" s="7"/>
      <c r="PIG87" s="82"/>
      <c r="PII87" s="7"/>
      <c r="PIJ87" s="82"/>
      <c r="PIK87" s="82"/>
      <c r="PIL87" s="83"/>
      <c r="PIN87" s="82"/>
      <c r="PIO87" s="80"/>
      <c r="PIP87" s="81"/>
      <c r="PIQ87" s="82"/>
      <c r="PIT87" s="82"/>
      <c r="PIU87" s="82"/>
      <c r="PIW87" s="82"/>
      <c r="PIZ87" s="82"/>
      <c r="PJC87" s="82"/>
      <c r="PJD87" s="82"/>
      <c r="PJI87" s="82"/>
      <c r="PJL87" s="82"/>
      <c r="PJM87" s="82"/>
      <c r="PJN87" s="82"/>
      <c r="PJO87" s="82"/>
      <c r="PJP87" s="82"/>
      <c r="PJQ87" s="82"/>
      <c r="PJR87" s="82"/>
      <c r="PKJ87" s="82"/>
      <c r="PKK87" s="82"/>
      <c r="PKL87" s="6"/>
      <c r="PKO87" s="7"/>
      <c r="PKP87" s="7"/>
      <c r="PKU87" s="82"/>
      <c r="PKW87" s="7"/>
      <c r="PKX87" s="82"/>
      <c r="PKZ87" s="7"/>
      <c r="PLA87" s="82"/>
      <c r="PLB87" s="82"/>
      <c r="PLC87" s="83"/>
      <c r="PLE87" s="82"/>
      <c r="PLF87" s="80"/>
      <c r="PLG87" s="81"/>
      <c r="PLH87" s="82"/>
      <c r="PLK87" s="82"/>
      <c r="PLL87" s="82"/>
      <c r="PLN87" s="82"/>
      <c r="PLQ87" s="82"/>
      <c r="PLT87" s="82"/>
      <c r="PLU87" s="82"/>
      <c r="PLZ87" s="82"/>
      <c r="PMC87" s="82"/>
      <c r="PMD87" s="82"/>
      <c r="PME87" s="82"/>
      <c r="PMF87" s="82"/>
      <c r="PMG87" s="82"/>
      <c r="PMH87" s="82"/>
      <c r="PMI87" s="82"/>
      <c r="PNA87" s="82"/>
      <c r="PNB87" s="82"/>
      <c r="PNC87" s="6"/>
      <c r="PNF87" s="7"/>
      <c r="PNG87" s="7"/>
      <c r="PNL87" s="82"/>
      <c r="PNN87" s="7"/>
      <c r="PNO87" s="82"/>
      <c r="PNQ87" s="7"/>
      <c r="PNR87" s="82"/>
      <c r="PNS87" s="82"/>
      <c r="PNT87" s="83"/>
      <c r="PNV87" s="82"/>
      <c r="PNW87" s="80"/>
      <c r="PNX87" s="81"/>
      <c r="PNY87" s="82"/>
      <c r="POB87" s="82"/>
      <c r="POC87" s="82"/>
      <c r="POE87" s="82"/>
      <c r="POH87" s="82"/>
      <c r="POK87" s="82"/>
      <c r="POL87" s="82"/>
      <c r="POQ87" s="82"/>
      <c r="POT87" s="82"/>
      <c r="POU87" s="82"/>
      <c r="POV87" s="82"/>
      <c r="POW87" s="82"/>
      <c r="POX87" s="82"/>
      <c r="POY87" s="82"/>
      <c r="POZ87" s="82"/>
      <c r="PPR87" s="82"/>
      <c r="PPS87" s="82"/>
      <c r="PPT87" s="6"/>
      <c r="PPW87" s="7"/>
      <c r="PPX87" s="7"/>
      <c r="PQC87" s="82"/>
      <c r="PQE87" s="7"/>
      <c r="PQF87" s="82"/>
      <c r="PQH87" s="7"/>
      <c r="PQI87" s="82"/>
      <c r="PQJ87" s="82"/>
      <c r="PQK87" s="83"/>
      <c r="PQM87" s="82"/>
      <c r="PQN87" s="80"/>
      <c r="PQO87" s="81"/>
      <c r="PQP87" s="82"/>
      <c r="PQS87" s="82"/>
      <c r="PQT87" s="82"/>
      <c r="PQV87" s="82"/>
      <c r="PQY87" s="82"/>
      <c r="PRB87" s="82"/>
      <c r="PRC87" s="82"/>
      <c r="PRH87" s="82"/>
      <c r="PRK87" s="82"/>
      <c r="PRL87" s="82"/>
      <c r="PRM87" s="82"/>
      <c r="PRN87" s="82"/>
      <c r="PRO87" s="82"/>
      <c r="PRP87" s="82"/>
      <c r="PRQ87" s="82"/>
      <c r="PSI87" s="82"/>
      <c r="PSJ87" s="82"/>
      <c r="PSK87" s="6"/>
      <c r="PSN87" s="7"/>
      <c r="PSO87" s="7"/>
      <c r="PST87" s="82"/>
      <c r="PSV87" s="7"/>
      <c r="PSW87" s="82"/>
      <c r="PSY87" s="7"/>
      <c r="PSZ87" s="82"/>
      <c r="PTA87" s="82"/>
      <c r="PTB87" s="83"/>
      <c r="PTD87" s="82"/>
      <c r="PTE87" s="80"/>
      <c r="PTF87" s="81"/>
      <c r="PTG87" s="82"/>
      <c r="PTJ87" s="82"/>
      <c r="PTK87" s="82"/>
      <c r="PTM87" s="82"/>
      <c r="PTP87" s="82"/>
      <c r="PTS87" s="82"/>
      <c r="PTT87" s="82"/>
      <c r="PTY87" s="82"/>
      <c r="PUB87" s="82"/>
      <c r="PUC87" s="82"/>
      <c r="PUD87" s="82"/>
      <c r="PUE87" s="82"/>
      <c r="PUF87" s="82"/>
      <c r="PUG87" s="82"/>
      <c r="PUH87" s="82"/>
      <c r="PUZ87" s="82"/>
      <c r="PVA87" s="82"/>
      <c r="PVB87" s="6"/>
      <c r="PVE87" s="7"/>
      <c r="PVF87" s="7"/>
      <c r="PVK87" s="82"/>
      <c r="PVM87" s="7"/>
      <c r="PVN87" s="82"/>
      <c r="PVP87" s="7"/>
      <c r="PVQ87" s="82"/>
      <c r="PVR87" s="82"/>
      <c r="PVS87" s="83"/>
      <c r="PVU87" s="82"/>
      <c r="PVV87" s="80"/>
      <c r="PVW87" s="81"/>
      <c r="PVX87" s="82"/>
      <c r="PWA87" s="82"/>
      <c r="PWB87" s="82"/>
      <c r="PWD87" s="82"/>
      <c r="PWG87" s="82"/>
      <c r="PWJ87" s="82"/>
      <c r="PWK87" s="82"/>
      <c r="PWP87" s="82"/>
      <c r="PWS87" s="82"/>
      <c r="PWT87" s="82"/>
      <c r="PWU87" s="82"/>
      <c r="PWV87" s="82"/>
      <c r="PWW87" s="82"/>
      <c r="PWX87" s="82"/>
      <c r="PWY87" s="82"/>
      <c r="PXQ87" s="82"/>
      <c r="PXR87" s="82"/>
      <c r="PXS87" s="6"/>
      <c r="PXV87" s="7"/>
      <c r="PXW87" s="7"/>
      <c r="PYB87" s="82"/>
      <c r="PYD87" s="7"/>
      <c r="PYE87" s="82"/>
      <c r="PYG87" s="7"/>
      <c r="PYH87" s="82"/>
      <c r="PYI87" s="82"/>
      <c r="PYJ87" s="83"/>
      <c r="PYL87" s="82"/>
      <c r="PYM87" s="80"/>
      <c r="PYN87" s="81"/>
      <c r="PYO87" s="82"/>
      <c r="PYR87" s="82"/>
      <c r="PYS87" s="82"/>
      <c r="PYU87" s="82"/>
      <c r="PYX87" s="82"/>
      <c r="PZA87" s="82"/>
      <c r="PZB87" s="82"/>
      <c r="PZG87" s="82"/>
      <c r="PZJ87" s="82"/>
      <c r="PZK87" s="82"/>
      <c r="PZL87" s="82"/>
      <c r="PZM87" s="82"/>
      <c r="PZN87" s="82"/>
      <c r="PZO87" s="82"/>
      <c r="PZP87" s="82"/>
      <c r="QAH87" s="82"/>
      <c r="QAI87" s="82"/>
      <c r="QAJ87" s="6"/>
      <c r="QAM87" s="7"/>
      <c r="QAN87" s="7"/>
      <c r="QAS87" s="82"/>
      <c r="QAU87" s="7"/>
      <c r="QAV87" s="82"/>
      <c r="QAX87" s="7"/>
      <c r="QAY87" s="82"/>
      <c r="QAZ87" s="82"/>
      <c r="QBA87" s="83"/>
      <c r="QBC87" s="82"/>
      <c r="QBD87" s="80"/>
      <c r="QBE87" s="81"/>
      <c r="QBF87" s="82"/>
      <c r="QBI87" s="82"/>
      <c r="QBJ87" s="82"/>
      <c r="QBL87" s="82"/>
      <c r="QBO87" s="82"/>
      <c r="QBR87" s="82"/>
      <c r="QBS87" s="82"/>
      <c r="QBX87" s="82"/>
      <c r="QCA87" s="82"/>
      <c r="QCB87" s="82"/>
      <c r="QCC87" s="82"/>
      <c r="QCD87" s="82"/>
      <c r="QCE87" s="82"/>
      <c r="QCF87" s="82"/>
      <c r="QCG87" s="82"/>
      <c r="QCY87" s="82"/>
      <c r="QCZ87" s="82"/>
      <c r="QDA87" s="6"/>
      <c r="QDD87" s="7"/>
      <c r="QDE87" s="7"/>
      <c r="QDJ87" s="82"/>
      <c r="QDL87" s="7"/>
      <c r="QDM87" s="82"/>
      <c r="QDO87" s="7"/>
      <c r="QDP87" s="82"/>
      <c r="QDQ87" s="82"/>
      <c r="QDR87" s="83"/>
      <c r="QDT87" s="82"/>
      <c r="QDU87" s="80"/>
      <c r="QDV87" s="81"/>
      <c r="QDW87" s="82"/>
      <c r="QDZ87" s="82"/>
      <c r="QEA87" s="82"/>
      <c r="QEC87" s="82"/>
      <c r="QEF87" s="82"/>
      <c r="QEI87" s="82"/>
      <c r="QEJ87" s="82"/>
      <c r="QEO87" s="82"/>
      <c r="QER87" s="82"/>
      <c r="QES87" s="82"/>
      <c r="QET87" s="82"/>
      <c r="QEU87" s="82"/>
      <c r="QEV87" s="82"/>
      <c r="QEW87" s="82"/>
      <c r="QEX87" s="82"/>
      <c r="QFP87" s="82"/>
      <c r="QFQ87" s="82"/>
      <c r="QFR87" s="6"/>
      <c r="QFU87" s="7"/>
      <c r="QFV87" s="7"/>
      <c r="QGA87" s="82"/>
      <c r="QGC87" s="7"/>
      <c r="QGD87" s="82"/>
      <c r="QGF87" s="7"/>
      <c r="QGG87" s="82"/>
      <c r="QGH87" s="82"/>
      <c r="QGI87" s="83"/>
      <c r="QGK87" s="82"/>
      <c r="QGL87" s="80"/>
      <c r="QGM87" s="81"/>
      <c r="QGN87" s="82"/>
      <c r="QGQ87" s="82"/>
      <c r="QGR87" s="82"/>
      <c r="QGT87" s="82"/>
      <c r="QGW87" s="82"/>
      <c r="QGZ87" s="82"/>
      <c r="QHA87" s="82"/>
      <c r="QHF87" s="82"/>
      <c r="QHI87" s="82"/>
      <c r="QHJ87" s="82"/>
      <c r="QHK87" s="82"/>
      <c r="QHL87" s="82"/>
      <c r="QHM87" s="82"/>
      <c r="QHN87" s="82"/>
      <c r="QHO87" s="82"/>
      <c r="QIG87" s="82"/>
      <c r="QIH87" s="82"/>
      <c r="QII87" s="6"/>
      <c r="QIL87" s="7"/>
      <c r="QIM87" s="7"/>
      <c r="QIR87" s="82"/>
      <c r="QIT87" s="7"/>
      <c r="QIU87" s="82"/>
      <c r="QIW87" s="7"/>
      <c r="QIX87" s="82"/>
      <c r="QIY87" s="82"/>
      <c r="QIZ87" s="83"/>
      <c r="QJB87" s="82"/>
      <c r="QJC87" s="80"/>
      <c r="QJD87" s="81"/>
      <c r="QJE87" s="82"/>
      <c r="QJH87" s="82"/>
      <c r="QJI87" s="82"/>
      <c r="QJK87" s="82"/>
      <c r="QJN87" s="82"/>
      <c r="QJQ87" s="82"/>
      <c r="QJR87" s="82"/>
      <c r="QJW87" s="82"/>
      <c r="QJZ87" s="82"/>
      <c r="QKA87" s="82"/>
      <c r="QKB87" s="82"/>
      <c r="QKC87" s="82"/>
      <c r="QKD87" s="82"/>
      <c r="QKE87" s="82"/>
      <c r="QKF87" s="82"/>
      <c r="QKX87" s="82"/>
      <c r="QKY87" s="82"/>
      <c r="QKZ87" s="6"/>
      <c r="QLC87" s="7"/>
      <c r="QLD87" s="7"/>
      <c r="QLI87" s="82"/>
      <c r="QLK87" s="7"/>
      <c r="QLL87" s="82"/>
      <c r="QLN87" s="7"/>
      <c r="QLO87" s="82"/>
      <c r="QLP87" s="82"/>
      <c r="QLQ87" s="83"/>
      <c r="QLS87" s="82"/>
      <c r="QLT87" s="80"/>
      <c r="QLU87" s="81"/>
      <c r="QLV87" s="82"/>
      <c r="QLY87" s="82"/>
      <c r="QLZ87" s="82"/>
      <c r="QMB87" s="82"/>
      <c r="QME87" s="82"/>
      <c r="QMH87" s="82"/>
      <c r="QMI87" s="82"/>
      <c r="QMN87" s="82"/>
      <c r="QMQ87" s="82"/>
      <c r="QMR87" s="82"/>
      <c r="QMS87" s="82"/>
      <c r="QMT87" s="82"/>
      <c r="QMU87" s="82"/>
      <c r="QMV87" s="82"/>
      <c r="QMW87" s="82"/>
      <c r="QNO87" s="82"/>
      <c r="QNP87" s="82"/>
      <c r="QNQ87" s="6"/>
      <c r="QNT87" s="7"/>
      <c r="QNU87" s="7"/>
      <c r="QNZ87" s="82"/>
      <c r="QOB87" s="7"/>
      <c r="QOC87" s="82"/>
      <c r="QOE87" s="7"/>
      <c r="QOF87" s="82"/>
      <c r="QOG87" s="82"/>
      <c r="QOH87" s="83"/>
      <c r="QOJ87" s="82"/>
      <c r="QOK87" s="80"/>
      <c r="QOL87" s="81"/>
      <c r="QOM87" s="82"/>
      <c r="QOP87" s="82"/>
      <c r="QOQ87" s="82"/>
      <c r="QOS87" s="82"/>
      <c r="QOV87" s="82"/>
      <c r="QOY87" s="82"/>
      <c r="QOZ87" s="82"/>
      <c r="QPE87" s="82"/>
      <c r="QPH87" s="82"/>
      <c r="QPI87" s="82"/>
      <c r="QPJ87" s="82"/>
      <c r="QPK87" s="82"/>
      <c r="QPL87" s="82"/>
      <c r="QPM87" s="82"/>
      <c r="QPN87" s="82"/>
      <c r="QQF87" s="82"/>
      <c r="QQG87" s="82"/>
      <c r="QQH87" s="6"/>
      <c r="QQK87" s="7"/>
      <c r="QQL87" s="7"/>
      <c r="QQQ87" s="82"/>
      <c r="QQS87" s="7"/>
      <c r="QQT87" s="82"/>
      <c r="QQV87" s="7"/>
      <c r="QQW87" s="82"/>
      <c r="QQX87" s="82"/>
      <c r="QQY87" s="83"/>
      <c r="QRA87" s="82"/>
      <c r="QRB87" s="80"/>
      <c r="QRC87" s="81"/>
      <c r="QRD87" s="82"/>
      <c r="QRG87" s="82"/>
      <c r="QRH87" s="82"/>
      <c r="QRJ87" s="82"/>
      <c r="QRM87" s="82"/>
      <c r="QRP87" s="82"/>
      <c r="QRQ87" s="82"/>
      <c r="QRV87" s="82"/>
      <c r="QRY87" s="82"/>
      <c r="QRZ87" s="82"/>
      <c r="QSA87" s="82"/>
      <c r="QSB87" s="82"/>
      <c r="QSC87" s="82"/>
      <c r="QSD87" s="82"/>
      <c r="QSE87" s="82"/>
      <c r="QSW87" s="82"/>
      <c r="QSX87" s="82"/>
      <c r="QSY87" s="6"/>
      <c r="QTB87" s="7"/>
      <c r="QTC87" s="7"/>
      <c r="QTH87" s="82"/>
      <c r="QTJ87" s="7"/>
      <c r="QTK87" s="82"/>
      <c r="QTM87" s="7"/>
      <c r="QTN87" s="82"/>
      <c r="QTO87" s="82"/>
      <c r="QTP87" s="83"/>
      <c r="QTR87" s="82"/>
      <c r="QTS87" s="80"/>
      <c r="QTT87" s="81"/>
      <c r="QTU87" s="82"/>
      <c r="QTX87" s="82"/>
      <c r="QTY87" s="82"/>
      <c r="QUA87" s="82"/>
      <c r="QUD87" s="82"/>
      <c r="QUG87" s="82"/>
      <c r="QUH87" s="82"/>
      <c r="QUM87" s="82"/>
      <c r="QUP87" s="82"/>
      <c r="QUQ87" s="82"/>
      <c r="QUR87" s="82"/>
      <c r="QUS87" s="82"/>
      <c r="QUT87" s="82"/>
      <c r="QUU87" s="82"/>
      <c r="QUV87" s="82"/>
      <c r="QVN87" s="82"/>
      <c r="QVO87" s="82"/>
      <c r="QVP87" s="6"/>
      <c r="QVS87" s="7"/>
      <c r="QVT87" s="7"/>
      <c r="QVY87" s="82"/>
      <c r="QWA87" s="7"/>
      <c r="QWB87" s="82"/>
      <c r="QWD87" s="7"/>
      <c r="QWE87" s="82"/>
      <c r="QWF87" s="82"/>
      <c r="QWG87" s="83"/>
      <c r="QWI87" s="82"/>
      <c r="QWJ87" s="80"/>
      <c r="QWK87" s="81"/>
      <c r="QWL87" s="82"/>
      <c r="QWO87" s="82"/>
      <c r="QWP87" s="82"/>
      <c r="QWR87" s="82"/>
      <c r="QWU87" s="82"/>
      <c r="QWX87" s="82"/>
      <c r="QWY87" s="82"/>
      <c r="QXD87" s="82"/>
      <c r="QXG87" s="82"/>
      <c r="QXH87" s="82"/>
      <c r="QXI87" s="82"/>
      <c r="QXJ87" s="82"/>
      <c r="QXK87" s="82"/>
      <c r="QXL87" s="82"/>
      <c r="QXM87" s="82"/>
      <c r="QYE87" s="82"/>
      <c r="QYF87" s="82"/>
      <c r="QYG87" s="6"/>
      <c r="QYJ87" s="7"/>
      <c r="QYK87" s="7"/>
      <c r="QYP87" s="82"/>
      <c r="QYR87" s="7"/>
      <c r="QYS87" s="82"/>
      <c r="QYU87" s="7"/>
      <c r="QYV87" s="82"/>
      <c r="QYW87" s="82"/>
      <c r="QYX87" s="83"/>
      <c r="QYZ87" s="82"/>
      <c r="QZA87" s="80"/>
      <c r="QZB87" s="81"/>
      <c r="QZC87" s="82"/>
      <c r="QZF87" s="82"/>
      <c r="QZG87" s="82"/>
      <c r="QZI87" s="82"/>
      <c r="QZL87" s="82"/>
      <c r="QZO87" s="82"/>
      <c r="QZP87" s="82"/>
      <c r="QZU87" s="82"/>
      <c r="QZX87" s="82"/>
      <c r="QZY87" s="82"/>
      <c r="QZZ87" s="82"/>
      <c r="RAA87" s="82"/>
      <c r="RAB87" s="82"/>
      <c r="RAC87" s="82"/>
      <c r="RAD87" s="82"/>
      <c r="RAV87" s="82"/>
      <c r="RAW87" s="82"/>
      <c r="RAX87" s="6"/>
      <c r="RBA87" s="7"/>
      <c r="RBB87" s="7"/>
      <c r="RBG87" s="82"/>
      <c r="RBI87" s="7"/>
      <c r="RBJ87" s="82"/>
      <c r="RBL87" s="7"/>
      <c r="RBM87" s="82"/>
      <c r="RBN87" s="82"/>
      <c r="RBO87" s="83"/>
      <c r="RBQ87" s="82"/>
      <c r="RBR87" s="80"/>
      <c r="RBS87" s="81"/>
      <c r="RBT87" s="82"/>
      <c r="RBW87" s="82"/>
      <c r="RBX87" s="82"/>
      <c r="RBZ87" s="82"/>
      <c r="RCC87" s="82"/>
      <c r="RCF87" s="82"/>
      <c r="RCG87" s="82"/>
      <c r="RCL87" s="82"/>
      <c r="RCO87" s="82"/>
      <c r="RCP87" s="82"/>
      <c r="RCQ87" s="82"/>
      <c r="RCR87" s="82"/>
      <c r="RCS87" s="82"/>
      <c r="RCT87" s="82"/>
      <c r="RCU87" s="82"/>
      <c r="RDM87" s="82"/>
      <c r="RDN87" s="82"/>
      <c r="RDO87" s="6"/>
      <c r="RDR87" s="7"/>
      <c r="RDS87" s="7"/>
      <c r="RDX87" s="82"/>
      <c r="RDZ87" s="7"/>
      <c r="REA87" s="82"/>
      <c r="REC87" s="7"/>
      <c r="RED87" s="82"/>
      <c r="REE87" s="82"/>
      <c r="REF87" s="83"/>
      <c r="REH87" s="82"/>
      <c r="REI87" s="80"/>
      <c r="REJ87" s="81"/>
      <c r="REK87" s="82"/>
      <c r="REN87" s="82"/>
      <c r="REO87" s="82"/>
      <c r="REQ87" s="82"/>
      <c r="RET87" s="82"/>
      <c r="REW87" s="82"/>
      <c r="REX87" s="82"/>
      <c r="RFC87" s="82"/>
      <c r="RFF87" s="82"/>
      <c r="RFG87" s="82"/>
      <c r="RFH87" s="82"/>
      <c r="RFI87" s="82"/>
      <c r="RFJ87" s="82"/>
      <c r="RFK87" s="82"/>
      <c r="RFL87" s="82"/>
      <c r="RGD87" s="82"/>
      <c r="RGE87" s="82"/>
      <c r="RGF87" s="6"/>
      <c r="RGI87" s="7"/>
      <c r="RGJ87" s="7"/>
      <c r="RGO87" s="82"/>
      <c r="RGQ87" s="7"/>
      <c r="RGR87" s="82"/>
      <c r="RGT87" s="7"/>
      <c r="RGU87" s="82"/>
      <c r="RGV87" s="82"/>
      <c r="RGW87" s="83"/>
      <c r="RGY87" s="82"/>
      <c r="RGZ87" s="80"/>
      <c r="RHA87" s="81"/>
      <c r="RHB87" s="82"/>
      <c r="RHE87" s="82"/>
      <c r="RHF87" s="82"/>
      <c r="RHH87" s="82"/>
      <c r="RHK87" s="82"/>
      <c r="RHN87" s="82"/>
      <c r="RHO87" s="82"/>
      <c r="RHT87" s="82"/>
      <c r="RHW87" s="82"/>
      <c r="RHX87" s="82"/>
      <c r="RHY87" s="82"/>
      <c r="RHZ87" s="82"/>
      <c r="RIA87" s="82"/>
      <c r="RIB87" s="82"/>
      <c r="RIC87" s="82"/>
      <c r="RIU87" s="82"/>
      <c r="RIV87" s="82"/>
      <c r="RIW87" s="6"/>
      <c r="RIZ87" s="7"/>
      <c r="RJA87" s="7"/>
      <c r="RJF87" s="82"/>
      <c r="RJH87" s="7"/>
      <c r="RJI87" s="82"/>
      <c r="RJK87" s="7"/>
      <c r="RJL87" s="82"/>
      <c r="RJM87" s="82"/>
      <c r="RJN87" s="83"/>
      <c r="RJP87" s="82"/>
      <c r="RJQ87" s="80"/>
      <c r="RJR87" s="81"/>
      <c r="RJS87" s="82"/>
      <c r="RJV87" s="82"/>
      <c r="RJW87" s="82"/>
      <c r="RJY87" s="82"/>
      <c r="RKB87" s="82"/>
      <c r="RKE87" s="82"/>
      <c r="RKF87" s="82"/>
      <c r="RKK87" s="82"/>
      <c r="RKN87" s="82"/>
      <c r="RKO87" s="82"/>
      <c r="RKP87" s="82"/>
      <c r="RKQ87" s="82"/>
      <c r="RKR87" s="82"/>
      <c r="RKS87" s="82"/>
      <c r="RKT87" s="82"/>
      <c r="RLL87" s="82"/>
      <c r="RLM87" s="82"/>
      <c r="RLN87" s="6"/>
      <c r="RLQ87" s="7"/>
      <c r="RLR87" s="7"/>
      <c r="RLW87" s="82"/>
      <c r="RLY87" s="7"/>
      <c r="RLZ87" s="82"/>
      <c r="RMB87" s="7"/>
      <c r="RMC87" s="82"/>
      <c r="RMD87" s="82"/>
      <c r="RME87" s="83"/>
      <c r="RMG87" s="82"/>
      <c r="RMH87" s="80"/>
      <c r="RMI87" s="81"/>
      <c r="RMJ87" s="82"/>
      <c r="RMM87" s="82"/>
      <c r="RMN87" s="82"/>
      <c r="RMP87" s="82"/>
      <c r="RMS87" s="82"/>
      <c r="RMV87" s="82"/>
      <c r="RMW87" s="82"/>
      <c r="RNB87" s="82"/>
      <c r="RNE87" s="82"/>
      <c r="RNF87" s="82"/>
      <c r="RNG87" s="82"/>
      <c r="RNH87" s="82"/>
      <c r="RNI87" s="82"/>
      <c r="RNJ87" s="82"/>
      <c r="RNK87" s="82"/>
      <c r="ROC87" s="82"/>
      <c r="ROD87" s="82"/>
      <c r="ROE87" s="6"/>
      <c r="ROH87" s="7"/>
      <c r="ROI87" s="7"/>
      <c r="RON87" s="82"/>
      <c r="ROP87" s="7"/>
      <c r="ROQ87" s="82"/>
      <c r="ROS87" s="7"/>
      <c r="ROT87" s="82"/>
      <c r="ROU87" s="82"/>
      <c r="ROV87" s="83"/>
      <c r="ROX87" s="82"/>
      <c r="ROY87" s="80"/>
      <c r="ROZ87" s="81"/>
      <c r="RPA87" s="82"/>
      <c r="RPD87" s="82"/>
      <c r="RPE87" s="82"/>
      <c r="RPG87" s="82"/>
      <c r="RPJ87" s="82"/>
      <c r="RPM87" s="82"/>
      <c r="RPN87" s="82"/>
      <c r="RPS87" s="82"/>
      <c r="RPV87" s="82"/>
      <c r="RPW87" s="82"/>
      <c r="RPX87" s="82"/>
      <c r="RPY87" s="82"/>
      <c r="RPZ87" s="82"/>
      <c r="RQA87" s="82"/>
      <c r="RQB87" s="82"/>
      <c r="RQT87" s="82"/>
      <c r="RQU87" s="82"/>
      <c r="RQV87" s="6"/>
      <c r="RQY87" s="7"/>
      <c r="RQZ87" s="7"/>
      <c r="RRE87" s="82"/>
      <c r="RRG87" s="7"/>
      <c r="RRH87" s="82"/>
      <c r="RRJ87" s="7"/>
      <c r="RRK87" s="82"/>
      <c r="RRL87" s="82"/>
      <c r="RRM87" s="83"/>
      <c r="RRO87" s="82"/>
      <c r="RRP87" s="80"/>
      <c r="RRQ87" s="81"/>
      <c r="RRR87" s="82"/>
      <c r="RRU87" s="82"/>
      <c r="RRV87" s="82"/>
      <c r="RRX87" s="82"/>
      <c r="RSA87" s="82"/>
      <c r="RSD87" s="82"/>
      <c r="RSE87" s="82"/>
      <c r="RSJ87" s="82"/>
      <c r="RSM87" s="82"/>
      <c r="RSN87" s="82"/>
      <c r="RSO87" s="82"/>
      <c r="RSP87" s="82"/>
      <c r="RSQ87" s="82"/>
      <c r="RSR87" s="82"/>
      <c r="RSS87" s="82"/>
      <c r="RTK87" s="82"/>
      <c r="RTL87" s="82"/>
      <c r="RTM87" s="6"/>
      <c r="RTP87" s="7"/>
      <c r="RTQ87" s="7"/>
      <c r="RTV87" s="82"/>
      <c r="RTX87" s="7"/>
      <c r="RTY87" s="82"/>
      <c r="RUA87" s="7"/>
      <c r="RUB87" s="82"/>
      <c r="RUC87" s="82"/>
      <c r="RUD87" s="83"/>
      <c r="RUF87" s="82"/>
      <c r="RUG87" s="80"/>
      <c r="RUH87" s="81"/>
      <c r="RUI87" s="82"/>
      <c r="RUL87" s="82"/>
      <c r="RUM87" s="82"/>
      <c r="RUO87" s="82"/>
      <c r="RUR87" s="82"/>
      <c r="RUU87" s="82"/>
      <c r="RUV87" s="82"/>
      <c r="RVA87" s="82"/>
      <c r="RVD87" s="82"/>
      <c r="RVE87" s="82"/>
      <c r="RVF87" s="82"/>
      <c r="RVG87" s="82"/>
      <c r="RVH87" s="82"/>
      <c r="RVI87" s="82"/>
      <c r="RVJ87" s="82"/>
      <c r="RWB87" s="82"/>
      <c r="RWC87" s="82"/>
      <c r="RWD87" s="6"/>
      <c r="RWG87" s="7"/>
      <c r="RWH87" s="7"/>
      <c r="RWM87" s="82"/>
      <c r="RWO87" s="7"/>
      <c r="RWP87" s="82"/>
      <c r="RWR87" s="7"/>
      <c r="RWS87" s="82"/>
      <c r="RWT87" s="82"/>
      <c r="RWU87" s="83"/>
      <c r="RWW87" s="82"/>
      <c r="RWX87" s="80"/>
      <c r="RWY87" s="81"/>
      <c r="RWZ87" s="82"/>
      <c r="RXC87" s="82"/>
      <c r="RXD87" s="82"/>
      <c r="RXF87" s="82"/>
      <c r="RXI87" s="82"/>
      <c r="RXL87" s="82"/>
      <c r="RXM87" s="82"/>
      <c r="RXR87" s="82"/>
      <c r="RXU87" s="82"/>
      <c r="RXV87" s="82"/>
      <c r="RXW87" s="82"/>
      <c r="RXX87" s="82"/>
      <c r="RXY87" s="82"/>
      <c r="RXZ87" s="82"/>
      <c r="RYA87" s="82"/>
      <c r="RYS87" s="82"/>
      <c r="RYT87" s="82"/>
      <c r="RYU87" s="6"/>
      <c r="RYX87" s="7"/>
      <c r="RYY87" s="7"/>
      <c r="RZD87" s="82"/>
      <c r="RZF87" s="7"/>
      <c r="RZG87" s="82"/>
      <c r="RZI87" s="7"/>
      <c r="RZJ87" s="82"/>
      <c r="RZK87" s="82"/>
      <c r="RZL87" s="83"/>
      <c r="RZN87" s="82"/>
      <c r="RZO87" s="80"/>
      <c r="RZP87" s="81"/>
      <c r="RZQ87" s="82"/>
      <c r="RZT87" s="82"/>
      <c r="RZU87" s="82"/>
      <c r="RZW87" s="82"/>
      <c r="RZZ87" s="82"/>
      <c r="SAC87" s="82"/>
      <c r="SAD87" s="82"/>
      <c r="SAI87" s="82"/>
      <c r="SAL87" s="82"/>
      <c r="SAM87" s="82"/>
      <c r="SAN87" s="82"/>
      <c r="SAO87" s="82"/>
      <c r="SAP87" s="82"/>
      <c r="SAQ87" s="82"/>
      <c r="SAR87" s="82"/>
      <c r="SBJ87" s="82"/>
      <c r="SBK87" s="82"/>
      <c r="SBL87" s="6"/>
      <c r="SBO87" s="7"/>
      <c r="SBP87" s="7"/>
      <c r="SBU87" s="82"/>
      <c r="SBW87" s="7"/>
      <c r="SBX87" s="82"/>
      <c r="SBZ87" s="7"/>
      <c r="SCA87" s="82"/>
      <c r="SCB87" s="82"/>
      <c r="SCC87" s="83"/>
      <c r="SCE87" s="82"/>
      <c r="SCF87" s="80"/>
      <c r="SCG87" s="81"/>
      <c r="SCH87" s="82"/>
      <c r="SCK87" s="82"/>
      <c r="SCL87" s="82"/>
      <c r="SCN87" s="82"/>
      <c r="SCQ87" s="82"/>
      <c r="SCT87" s="82"/>
      <c r="SCU87" s="82"/>
      <c r="SCZ87" s="82"/>
      <c r="SDC87" s="82"/>
      <c r="SDD87" s="82"/>
      <c r="SDE87" s="82"/>
      <c r="SDF87" s="82"/>
      <c r="SDG87" s="82"/>
      <c r="SDH87" s="82"/>
      <c r="SDI87" s="82"/>
      <c r="SEA87" s="82"/>
      <c r="SEB87" s="82"/>
      <c r="SEC87" s="6"/>
      <c r="SEF87" s="7"/>
      <c r="SEG87" s="7"/>
      <c r="SEL87" s="82"/>
      <c r="SEN87" s="7"/>
      <c r="SEO87" s="82"/>
      <c r="SEQ87" s="7"/>
      <c r="SER87" s="82"/>
      <c r="SES87" s="82"/>
      <c r="SET87" s="83"/>
      <c r="SEV87" s="82"/>
      <c r="SEW87" s="80"/>
      <c r="SEX87" s="81"/>
      <c r="SEY87" s="82"/>
      <c r="SFB87" s="82"/>
      <c r="SFC87" s="82"/>
      <c r="SFE87" s="82"/>
      <c r="SFH87" s="82"/>
      <c r="SFK87" s="82"/>
      <c r="SFL87" s="82"/>
      <c r="SFQ87" s="82"/>
      <c r="SFT87" s="82"/>
      <c r="SFU87" s="82"/>
      <c r="SFV87" s="82"/>
      <c r="SFW87" s="82"/>
      <c r="SFX87" s="82"/>
      <c r="SFY87" s="82"/>
      <c r="SFZ87" s="82"/>
      <c r="SGR87" s="82"/>
      <c r="SGS87" s="82"/>
      <c r="SGT87" s="6"/>
      <c r="SGW87" s="7"/>
      <c r="SGX87" s="7"/>
      <c r="SHC87" s="82"/>
      <c r="SHE87" s="7"/>
      <c r="SHF87" s="82"/>
      <c r="SHH87" s="7"/>
      <c r="SHI87" s="82"/>
      <c r="SHJ87" s="82"/>
      <c r="SHK87" s="83"/>
      <c r="SHM87" s="82"/>
      <c r="SHN87" s="80"/>
      <c r="SHO87" s="81"/>
      <c r="SHP87" s="82"/>
      <c r="SHS87" s="82"/>
      <c r="SHT87" s="82"/>
      <c r="SHV87" s="82"/>
      <c r="SHY87" s="82"/>
      <c r="SIB87" s="82"/>
      <c r="SIC87" s="82"/>
      <c r="SIH87" s="82"/>
      <c r="SIK87" s="82"/>
      <c r="SIL87" s="82"/>
      <c r="SIM87" s="82"/>
      <c r="SIN87" s="82"/>
      <c r="SIO87" s="82"/>
      <c r="SIP87" s="82"/>
      <c r="SIQ87" s="82"/>
      <c r="SJI87" s="82"/>
      <c r="SJJ87" s="82"/>
      <c r="SJK87" s="6"/>
      <c r="SJN87" s="7"/>
      <c r="SJO87" s="7"/>
      <c r="SJT87" s="82"/>
      <c r="SJV87" s="7"/>
      <c r="SJW87" s="82"/>
      <c r="SJY87" s="7"/>
      <c r="SJZ87" s="82"/>
      <c r="SKA87" s="82"/>
      <c r="SKB87" s="83"/>
      <c r="SKD87" s="82"/>
      <c r="SKE87" s="80"/>
      <c r="SKF87" s="81"/>
      <c r="SKG87" s="82"/>
      <c r="SKJ87" s="82"/>
      <c r="SKK87" s="82"/>
      <c r="SKM87" s="82"/>
      <c r="SKP87" s="82"/>
      <c r="SKS87" s="82"/>
      <c r="SKT87" s="82"/>
      <c r="SKY87" s="82"/>
      <c r="SLB87" s="82"/>
      <c r="SLC87" s="82"/>
      <c r="SLD87" s="82"/>
      <c r="SLE87" s="82"/>
      <c r="SLF87" s="82"/>
      <c r="SLG87" s="82"/>
      <c r="SLH87" s="82"/>
      <c r="SLZ87" s="82"/>
      <c r="SMA87" s="82"/>
      <c r="SMB87" s="6"/>
      <c r="SME87" s="7"/>
      <c r="SMF87" s="7"/>
      <c r="SMK87" s="82"/>
      <c r="SMM87" s="7"/>
      <c r="SMN87" s="82"/>
      <c r="SMP87" s="7"/>
      <c r="SMQ87" s="82"/>
      <c r="SMR87" s="82"/>
      <c r="SMS87" s="83"/>
      <c r="SMU87" s="82"/>
      <c r="SMV87" s="80"/>
      <c r="SMW87" s="81"/>
      <c r="SMX87" s="82"/>
      <c r="SNA87" s="82"/>
      <c r="SNB87" s="82"/>
      <c r="SND87" s="82"/>
      <c r="SNG87" s="82"/>
      <c r="SNJ87" s="82"/>
      <c r="SNK87" s="82"/>
      <c r="SNP87" s="82"/>
      <c r="SNS87" s="82"/>
      <c r="SNT87" s="82"/>
      <c r="SNU87" s="82"/>
      <c r="SNV87" s="82"/>
      <c r="SNW87" s="82"/>
      <c r="SNX87" s="82"/>
      <c r="SNY87" s="82"/>
      <c r="SOQ87" s="82"/>
      <c r="SOR87" s="82"/>
      <c r="SOS87" s="6"/>
      <c r="SOV87" s="7"/>
      <c r="SOW87" s="7"/>
      <c r="SPB87" s="82"/>
      <c r="SPD87" s="7"/>
      <c r="SPE87" s="82"/>
      <c r="SPG87" s="7"/>
      <c r="SPH87" s="82"/>
      <c r="SPI87" s="82"/>
      <c r="SPJ87" s="83"/>
      <c r="SPL87" s="82"/>
      <c r="SPM87" s="80"/>
      <c r="SPN87" s="81"/>
      <c r="SPO87" s="82"/>
      <c r="SPR87" s="82"/>
      <c r="SPS87" s="82"/>
      <c r="SPU87" s="82"/>
      <c r="SPX87" s="82"/>
      <c r="SQA87" s="82"/>
      <c r="SQB87" s="82"/>
      <c r="SQG87" s="82"/>
      <c r="SQJ87" s="82"/>
      <c r="SQK87" s="82"/>
      <c r="SQL87" s="82"/>
      <c r="SQM87" s="82"/>
      <c r="SQN87" s="82"/>
      <c r="SQO87" s="82"/>
      <c r="SQP87" s="82"/>
      <c r="SRH87" s="82"/>
      <c r="SRI87" s="82"/>
      <c r="SRJ87" s="6"/>
      <c r="SRM87" s="7"/>
      <c r="SRN87" s="7"/>
      <c r="SRS87" s="82"/>
      <c r="SRU87" s="7"/>
      <c r="SRV87" s="82"/>
      <c r="SRX87" s="7"/>
      <c r="SRY87" s="82"/>
      <c r="SRZ87" s="82"/>
      <c r="SSA87" s="83"/>
      <c r="SSC87" s="82"/>
      <c r="SSD87" s="80"/>
      <c r="SSE87" s="81"/>
      <c r="SSF87" s="82"/>
      <c r="SSI87" s="82"/>
      <c r="SSJ87" s="82"/>
      <c r="SSL87" s="82"/>
      <c r="SSO87" s="82"/>
      <c r="SSR87" s="82"/>
      <c r="SSS87" s="82"/>
      <c r="SSX87" s="82"/>
      <c r="STA87" s="82"/>
      <c r="STB87" s="82"/>
      <c r="STC87" s="82"/>
      <c r="STD87" s="82"/>
      <c r="STE87" s="82"/>
      <c r="STF87" s="82"/>
      <c r="STG87" s="82"/>
      <c r="STY87" s="82"/>
      <c r="STZ87" s="82"/>
      <c r="SUA87" s="6"/>
      <c r="SUD87" s="7"/>
      <c r="SUE87" s="7"/>
      <c r="SUJ87" s="82"/>
      <c r="SUL87" s="7"/>
      <c r="SUM87" s="82"/>
      <c r="SUO87" s="7"/>
      <c r="SUP87" s="82"/>
      <c r="SUQ87" s="82"/>
      <c r="SUR87" s="83"/>
      <c r="SUT87" s="82"/>
      <c r="SUU87" s="80"/>
      <c r="SUV87" s="81"/>
      <c r="SUW87" s="82"/>
      <c r="SUZ87" s="82"/>
      <c r="SVA87" s="82"/>
      <c r="SVC87" s="82"/>
      <c r="SVF87" s="82"/>
      <c r="SVI87" s="82"/>
      <c r="SVJ87" s="82"/>
      <c r="SVO87" s="82"/>
      <c r="SVR87" s="82"/>
      <c r="SVS87" s="82"/>
      <c r="SVT87" s="82"/>
      <c r="SVU87" s="82"/>
      <c r="SVV87" s="82"/>
      <c r="SVW87" s="82"/>
      <c r="SVX87" s="82"/>
      <c r="SWP87" s="82"/>
      <c r="SWQ87" s="82"/>
      <c r="SWR87" s="6"/>
      <c r="SWU87" s="7"/>
      <c r="SWV87" s="7"/>
      <c r="SXA87" s="82"/>
      <c r="SXC87" s="7"/>
      <c r="SXD87" s="82"/>
      <c r="SXF87" s="7"/>
      <c r="SXG87" s="82"/>
      <c r="SXH87" s="82"/>
      <c r="SXI87" s="83"/>
      <c r="SXK87" s="82"/>
      <c r="SXL87" s="80"/>
      <c r="SXM87" s="81"/>
      <c r="SXN87" s="82"/>
      <c r="SXQ87" s="82"/>
      <c r="SXR87" s="82"/>
      <c r="SXT87" s="82"/>
      <c r="SXW87" s="82"/>
      <c r="SXZ87" s="82"/>
      <c r="SYA87" s="82"/>
      <c r="SYF87" s="82"/>
      <c r="SYI87" s="82"/>
      <c r="SYJ87" s="82"/>
      <c r="SYK87" s="82"/>
      <c r="SYL87" s="82"/>
      <c r="SYM87" s="82"/>
      <c r="SYN87" s="82"/>
      <c r="SYO87" s="82"/>
      <c r="SZG87" s="82"/>
      <c r="SZH87" s="82"/>
      <c r="SZI87" s="6"/>
      <c r="SZL87" s="7"/>
      <c r="SZM87" s="7"/>
      <c r="SZR87" s="82"/>
      <c r="SZT87" s="7"/>
      <c r="SZU87" s="82"/>
      <c r="SZW87" s="7"/>
      <c r="SZX87" s="82"/>
      <c r="SZY87" s="82"/>
      <c r="SZZ87" s="83"/>
      <c r="TAB87" s="82"/>
      <c r="TAC87" s="80"/>
      <c r="TAD87" s="81"/>
      <c r="TAE87" s="82"/>
      <c r="TAH87" s="82"/>
      <c r="TAI87" s="82"/>
      <c r="TAK87" s="82"/>
      <c r="TAN87" s="82"/>
      <c r="TAQ87" s="82"/>
      <c r="TAR87" s="82"/>
      <c r="TAW87" s="82"/>
      <c r="TAZ87" s="82"/>
      <c r="TBA87" s="82"/>
      <c r="TBB87" s="82"/>
      <c r="TBC87" s="82"/>
      <c r="TBD87" s="82"/>
      <c r="TBE87" s="82"/>
      <c r="TBF87" s="82"/>
      <c r="TBX87" s="82"/>
      <c r="TBY87" s="82"/>
      <c r="TBZ87" s="6"/>
      <c r="TCC87" s="7"/>
      <c r="TCD87" s="7"/>
      <c r="TCI87" s="82"/>
      <c r="TCK87" s="7"/>
      <c r="TCL87" s="82"/>
      <c r="TCN87" s="7"/>
      <c r="TCO87" s="82"/>
      <c r="TCP87" s="82"/>
      <c r="TCQ87" s="83"/>
      <c r="TCS87" s="82"/>
      <c r="TCT87" s="80"/>
      <c r="TCU87" s="81"/>
      <c r="TCV87" s="82"/>
      <c r="TCY87" s="82"/>
      <c r="TCZ87" s="82"/>
      <c r="TDB87" s="82"/>
      <c r="TDE87" s="82"/>
      <c r="TDH87" s="82"/>
      <c r="TDI87" s="82"/>
      <c r="TDN87" s="82"/>
      <c r="TDQ87" s="82"/>
      <c r="TDR87" s="82"/>
      <c r="TDS87" s="82"/>
      <c r="TDT87" s="82"/>
      <c r="TDU87" s="82"/>
      <c r="TDV87" s="82"/>
      <c r="TDW87" s="82"/>
      <c r="TEO87" s="82"/>
      <c r="TEP87" s="82"/>
      <c r="TEQ87" s="6"/>
      <c r="TET87" s="7"/>
      <c r="TEU87" s="7"/>
      <c r="TEZ87" s="82"/>
      <c r="TFB87" s="7"/>
      <c r="TFC87" s="82"/>
      <c r="TFE87" s="7"/>
      <c r="TFF87" s="82"/>
      <c r="TFG87" s="82"/>
      <c r="TFH87" s="83"/>
      <c r="TFJ87" s="82"/>
      <c r="TFK87" s="80"/>
      <c r="TFL87" s="81"/>
      <c r="TFM87" s="82"/>
      <c r="TFP87" s="82"/>
      <c r="TFQ87" s="82"/>
      <c r="TFS87" s="82"/>
      <c r="TFV87" s="82"/>
      <c r="TFY87" s="82"/>
      <c r="TFZ87" s="82"/>
      <c r="TGE87" s="82"/>
      <c r="TGH87" s="82"/>
      <c r="TGI87" s="82"/>
      <c r="TGJ87" s="82"/>
      <c r="TGK87" s="82"/>
      <c r="TGL87" s="82"/>
      <c r="TGM87" s="82"/>
      <c r="TGN87" s="82"/>
      <c r="THF87" s="82"/>
      <c r="THG87" s="82"/>
      <c r="THH87" s="6"/>
      <c r="THK87" s="7"/>
      <c r="THL87" s="7"/>
      <c r="THQ87" s="82"/>
      <c r="THS87" s="7"/>
      <c r="THT87" s="82"/>
      <c r="THV87" s="7"/>
      <c r="THW87" s="82"/>
      <c r="THX87" s="82"/>
      <c r="THY87" s="83"/>
      <c r="TIA87" s="82"/>
      <c r="TIB87" s="80"/>
      <c r="TIC87" s="81"/>
      <c r="TID87" s="82"/>
      <c r="TIG87" s="82"/>
      <c r="TIH87" s="82"/>
      <c r="TIJ87" s="82"/>
      <c r="TIM87" s="82"/>
      <c r="TIP87" s="82"/>
      <c r="TIQ87" s="82"/>
      <c r="TIV87" s="82"/>
      <c r="TIY87" s="82"/>
      <c r="TIZ87" s="82"/>
      <c r="TJA87" s="82"/>
      <c r="TJB87" s="82"/>
      <c r="TJC87" s="82"/>
      <c r="TJD87" s="82"/>
      <c r="TJE87" s="82"/>
      <c r="TJW87" s="82"/>
      <c r="TJX87" s="82"/>
      <c r="TJY87" s="6"/>
      <c r="TKB87" s="7"/>
      <c r="TKC87" s="7"/>
      <c r="TKH87" s="82"/>
      <c r="TKJ87" s="7"/>
      <c r="TKK87" s="82"/>
      <c r="TKM87" s="7"/>
      <c r="TKN87" s="82"/>
      <c r="TKO87" s="82"/>
      <c r="TKP87" s="83"/>
      <c r="TKR87" s="82"/>
      <c r="TKS87" s="80"/>
      <c r="TKT87" s="81"/>
      <c r="TKU87" s="82"/>
      <c r="TKX87" s="82"/>
      <c r="TKY87" s="82"/>
      <c r="TLA87" s="82"/>
      <c r="TLD87" s="82"/>
      <c r="TLG87" s="82"/>
      <c r="TLH87" s="82"/>
      <c r="TLM87" s="82"/>
      <c r="TLP87" s="82"/>
      <c r="TLQ87" s="82"/>
      <c r="TLR87" s="82"/>
      <c r="TLS87" s="82"/>
      <c r="TLT87" s="82"/>
      <c r="TLU87" s="82"/>
      <c r="TLV87" s="82"/>
      <c r="TMN87" s="82"/>
      <c r="TMO87" s="82"/>
      <c r="TMP87" s="6"/>
      <c r="TMS87" s="7"/>
      <c r="TMT87" s="7"/>
      <c r="TMY87" s="82"/>
      <c r="TNA87" s="7"/>
      <c r="TNB87" s="82"/>
      <c r="TND87" s="7"/>
      <c r="TNE87" s="82"/>
      <c r="TNF87" s="82"/>
      <c r="TNG87" s="83"/>
      <c r="TNI87" s="82"/>
      <c r="TNJ87" s="80"/>
      <c r="TNK87" s="81"/>
      <c r="TNL87" s="82"/>
      <c r="TNO87" s="82"/>
      <c r="TNP87" s="82"/>
      <c r="TNR87" s="82"/>
      <c r="TNU87" s="82"/>
      <c r="TNX87" s="82"/>
      <c r="TNY87" s="82"/>
      <c r="TOD87" s="82"/>
      <c r="TOG87" s="82"/>
      <c r="TOH87" s="82"/>
      <c r="TOI87" s="82"/>
      <c r="TOJ87" s="82"/>
      <c r="TOK87" s="82"/>
      <c r="TOL87" s="82"/>
      <c r="TOM87" s="82"/>
      <c r="TPE87" s="82"/>
      <c r="TPF87" s="82"/>
      <c r="TPG87" s="6"/>
      <c r="TPJ87" s="7"/>
      <c r="TPK87" s="7"/>
      <c r="TPP87" s="82"/>
      <c r="TPR87" s="7"/>
      <c r="TPS87" s="82"/>
      <c r="TPU87" s="7"/>
      <c r="TPV87" s="82"/>
      <c r="TPW87" s="82"/>
      <c r="TPX87" s="83"/>
      <c r="TPZ87" s="82"/>
      <c r="TQA87" s="80"/>
      <c r="TQB87" s="81"/>
      <c r="TQC87" s="82"/>
      <c r="TQF87" s="82"/>
      <c r="TQG87" s="82"/>
      <c r="TQI87" s="82"/>
      <c r="TQL87" s="82"/>
      <c r="TQO87" s="82"/>
      <c r="TQP87" s="82"/>
      <c r="TQU87" s="82"/>
      <c r="TQX87" s="82"/>
      <c r="TQY87" s="82"/>
      <c r="TQZ87" s="82"/>
      <c r="TRA87" s="82"/>
      <c r="TRB87" s="82"/>
      <c r="TRC87" s="82"/>
      <c r="TRD87" s="82"/>
      <c r="TRV87" s="82"/>
      <c r="TRW87" s="82"/>
      <c r="TRX87" s="6"/>
      <c r="TSA87" s="7"/>
      <c r="TSB87" s="7"/>
      <c r="TSG87" s="82"/>
      <c r="TSI87" s="7"/>
      <c r="TSJ87" s="82"/>
      <c r="TSL87" s="7"/>
      <c r="TSM87" s="82"/>
      <c r="TSN87" s="82"/>
      <c r="TSO87" s="83"/>
      <c r="TSQ87" s="82"/>
      <c r="TSR87" s="80"/>
      <c r="TSS87" s="81"/>
      <c r="TST87" s="82"/>
      <c r="TSW87" s="82"/>
      <c r="TSX87" s="82"/>
      <c r="TSZ87" s="82"/>
      <c r="TTC87" s="82"/>
      <c r="TTF87" s="82"/>
      <c r="TTG87" s="82"/>
      <c r="TTL87" s="82"/>
      <c r="TTO87" s="82"/>
      <c r="TTP87" s="82"/>
      <c r="TTQ87" s="82"/>
      <c r="TTR87" s="82"/>
      <c r="TTS87" s="82"/>
      <c r="TTT87" s="82"/>
      <c r="TTU87" s="82"/>
      <c r="TUM87" s="82"/>
      <c r="TUN87" s="82"/>
      <c r="TUO87" s="6"/>
      <c r="TUR87" s="7"/>
      <c r="TUS87" s="7"/>
      <c r="TUX87" s="82"/>
      <c r="TUZ87" s="7"/>
      <c r="TVA87" s="82"/>
      <c r="TVC87" s="7"/>
      <c r="TVD87" s="82"/>
      <c r="TVE87" s="82"/>
      <c r="TVF87" s="83"/>
      <c r="TVH87" s="82"/>
      <c r="TVI87" s="80"/>
      <c r="TVJ87" s="81"/>
      <c r="TVK87" s="82"/>
      <c r="TVN87" s="82"/>
      <c r="TVO87" s="82"/>
      <c r="TVQ87" s="82"/>
      <c r="TVT87" s="82"/>
      <c r="TVW87" s="82"/>
      <c r="TVX87" s="82"/>
      <c r="TWC87" s="82"/>
      <c r="TWF87" s="82"/>
      <c r="TWG87" s="82"/>
      <c r="TWH87" s="82"/>
      <c r="TWI87" s="82"/>
      <c r="TWJ87" s="82"/>
      <c r="TWK87" s="82"/>
      <c r="TWL87" s="82"/>
      <c r="TXD87" s="82"/>
      <c r="TXE87" s="82"/>
      <c r="TXF87" s="6"/>
      <c r="TXI87" s="7"/>
      <c r="TXJ87" s="7"/>
      <c r="TXO87" s="82"/>
      <c r="TXQ87" s="7"/>
      <c r="TXR87" s="82"/>
      <c r="TXT87" s="7"/>
      <c r="TXU87" s="82"/>
      <c r="TXV87" s="82"/>
      <c r="TXW87" s="83"/>
      <c r="TXY87" s="82"/>
      <c r="TXZ87" s="80"/>
      <c r="TYA87" s="81"/>
      <c r="TYB87" s="82"/>
      <c r="TYE87" s="82"/>
      <c r="TYF87" s="82"/>
      <c r="TYH87" s="82"/>
      <c r="TYK87" s="82"/>
      <c r="TYN87" s="82"/>
      <c r="TYO87" s="82"/>
      <c r="TYT87" s="82"/>
      <c r="TYW87" s="82"/>
      <c r="TYX87" s="82"/>
      <c r="TYY87" s="82"/>
      <c r="TYZ87" s="82"/>
      <c r="TZA87" s="82"/>
      <c r="TZB87" s="82"/>
      <c r="TZC87" s="82"/>
      <c r="TZU87" s="82"/>
      <c r="TZV87" s="82"/>
      <c r="TZW87" s="6"/>
      <c r="TZZ87" s="7"/>
      <c r="UAA87" s="7"/>
      <c r="UAF87" s="82"/>
      <c r="UAH87" s="7"/>
      <c r="UAI87" s="82"/>
      <c r="UAK87" s="7"/>
      <c r="UAL87" s="82"/>
      <c r="UAM87" s="82"/>
      <c r="UAN87" s="83"/>
      <c r="UAP87" s="82"/>
      <c r="UAQ87" s="80"/>
      <c r="UAR87" s="81"/>
      <c r="UAS87" s="82"/>
      <c r="UAV87" s="82"/>
      <c r="UAW87" s="82"/>
      <c r="UAY87" s="82"/>
      <c r="UBB87" s="82"/>
      <c r="UBE87" s="82"/>
      <c r="UBF87" s="82"/>
      <c r="UBK87" s="82"/>
      <c r="UBN87" s="82"/>
      <c r="UBO87" s="82"/>
      <c r="UBP87" s="82"/>
      <c r="UBQ87" s="82"/>
      <c r="UBR87" s="82"/>
      <c r="UBS87" s="82"/>
      <c r="UBT87" s="82"/>
      <c r="UCL87" s="82"/>
      <c r="UCM87" s="82"/>
      <c r="UCN87" s="6"/>
      <c r="UCQ87" s="7"/>
      <c r="UCR87" s="7"/>
      <c r="UCW87" s="82"/>
      <c r="UCY87" s="7"/>
      <c r="UCZ87" s="82"/>
      <c r="UDB87" s="7"/>
      <c r="UDC87" s="82"/>
      <c r="UDD87" s="82"/>
      <c r="UDE87" s="83"/>
      <c r="UDG87" s="82"/>
      <c r="UDH87" s="80"/>
      <c r="UDI87" s="81"/>
      <c r="UDJ87" s="82"/>
      <c r="UDM87" s="82"/>
      <c r="UDN87" s="82"/>
      <c r="UDP87" s="82"/>
      <c r="UDS87" s="82"/>
      <c r="UDV87" s="82"/>
      <c r="UDW87" s="82"/>
      <c r="UEB87" s="82"/>
      <c r="UEE87" s="82"/>
      <c r="UEF87" s="82"/>
      <c r="UEG87" s="82"/>
      <c r="UEH87" s="82"/>
      <c r="UEI87" s="82"/>
      <c r="UEJ87" s="82"/>
      <c r="UEK87" s="82"/>
      <c r="UFC87" s="82"/>
      <c r="UFD87" s="82"/>
      <c r="UFE87" s="6"/>
      <c r="UFH87" s="7"/>
      <c r="UFI87" s="7"/>
      <c r="UFN87" s="82"/>
      <c r="UFP87" s="7"/>
      <c r="UFQ87" s="82"/>
      <c r="UFS87" s="7"/>
      <c r="UFT87" s="82"/>
      <c r="UFU87" s="82"/>
      <c r="UFV87" s="83"/>
      <c r="UFX87" s="82"/>
      <c r="UFY87" s="80"/>
      <c r="UFZ87" s="81"/>
      <c r="UGA87" s="82"/>
      <c r="UGD87" s="82"/>
      <c r="UGE87" s="82"/>
      <c r="UGG87" s="82"/>
      <c r="UGJ87" s="82"/>
      <c r="UGM87" s="82"/>
      <c r="UGN87" s="82"/>
      <c r="UGS87" s="82"/>
      <c r="UGV87" s="82"/>
      <c r="UGW87" s="82"/>
      <c r="UGX87" s="82"/>
      <c r="UGY87" s="82"/>
      <c r="UGZ87" s="82"/>
      <c r="UHA87" s="82"/>
      <c r="UHB87" s="82"/>
      <c r="UHT87" s="82"/>
      <c r="UHU87" s="82"/>
      <c r="UHV87" s="6"/>
      <c r="UHY87" s="7"/>
      <c r="UHZ87" s="7"/>
      <c r="UIE87" s="82"/>
      <c r="UIG87" s="7"/>
      <c r="UIH87" s="82"/>
      <c r="UIJ87" s="7"/>
      <c r="UIK87" s="82"/>
      <c r="UIL87" s="82"/>
      <c r="UIM87" s="83"/>
      <c r="UIO87" s="82"/>
      <c r="UIP87" s="80"/>
      <c r="UIQ87" s="81"/>
      <c r="UIR87" s="82"/>
      <c r="UIU87" s="82"/>
      <c r="UIV87" s="82"/>
      <c r="UIX87" s="82"/>
      <c r="UJA87" s="82"/>
      <c r="UJD87" s="82"/>
      <c r="UJE87" s="82"/>
      <c r="UJJ87" s="82"/>
      <c r="UJM87" s="82"/>
      <c r="UJN87" s="82"/>
      <c r="UJO87" s="82"/>
      <c r="UJP87" s="82"/>
      <c r="UJQ87" s="82"/>
      <c r="UJR87" s="82"/>
      <c r="UJS87" s="82"/>
      <c r="UKK87" s="82"/>
      <c r="UKL87" s="82"/>
      <c r="UKM87" s="6"/>
      <c r="UKP87" s="7"/>
      <c r="UKQ87" s="7"/>
      <c r="UKV87" s="82"/>
      <c r="UKX87" s="7"/>
      <c r="UKY87" s="82"/>
      <c r="ULA87" s="7"/>
      <c r="ULB87" s="82"/>
      <c r="ULC87" s="82"/>
      <c r="ULD87" s="83"/>
      <c r="ULF87" s="82"/>
      <c r="ULG87" s="80"/>
      <c r="ULH87" s="81"/>
      <c r="ULI87" s="82"/>
      <c r="ULL87" s="82"/>
      <c r="ULM87" s="82"/>
      <c r="ULO87" s="82"/>
      <c r="ULR87" s="82"/>
      <c r="ULU87" s="82"/>
      <c r="ULV87" s="82"/>
      <c r="UMA87" s="82"/>
      <c r="UMD87" s="82"/>
      <c r="UME87" s="82"/>
      <c r="UMF87" s="82"/>
      <c r="UMG87" s="82"/>
      <c r="UMH87" s="82"/>
      <c r="UMI87" s="82"/>
      <c r="UMJ87" s="82"/>
      <c r="UNB87" s="82"/>
      <c r="UNC87" s="82"/>
      <c r="UND87" s="6"/>
      <c r="UNG87" s="7"/>
      <c r="UNH87" s="7"/>
      <c r="UNM87" s="82"/>
      <c r="UNO87" s="7"/>
      <c r="UNP87" s="82"/>
      <c r="UNR87" s="7"/>
      <c r="UNS87" s="82"/>
      <c r="UNT87" s="82"/>
      <c r="UNU87" s="83"/>
      <c r="UNW87" s="82"/>
      <c r="UNX87" s="80"/>
      <c r="UNY87" s="81"/>
      <c r="UNZ87" s="82"/>
      <c r="UOC87" s="82"/>
      <c r="UOD87" s="82"/>
      <c r="UOF87" s="82"/>
      <c r="UOI87" s="82"/>
      <c r="UOL87" s="82"/>
      <c r="UOM87" s="82"/>
      <c r="UOR87" s="82"/>
      <c r="UOU87" s="82"/>
      <c r="UOV87" s="82"/>
      <c r="UOW87" s="82"/>
      <c r="UOX87" s="82"/>
      <c r="UOY87" s="82"/>
      <c r="UOZ87" s="82"/>
      <c r="UPA87" s="82"/>
      <c r="UPS87" s="82"/>
      <c r="UPT87" s="82"/>
      <c r="UPU87" s="6"/>
      <c r="UPX87" s="7"/>
      <c r="UPY87" s="7"/>
      <c r="UQD87" s="82"/>
      <c r="UQF87" s="7"/>
      <c r="UQG87" s="82"/>
      <c r="UQI87" s="7"/>
      <c r="UQJ87" s="82"/>
      <c r="UQK87" s="82"/>
      <c r="UQL87" s="83"/>
      <c r="UQN87" s="82"/>
      <c r="UQO87" s="80"/>
      <c r="UQP87" s="81"/>
      <c r="UQQ87" s="82"/>
      <c r="UQT87" s="82"/>
      <c r="UQU87" s="82"/>
      <c r="UQW87" s="82"/>
      <c r="UQZ87" s="82"/>
      <c r="URC87" s="82"/>
      <c r="URD87" s="82"/>
      <c r="URI87" s="82"/>
      <c r="URL87" s="82"/>
      <c r="URM87" s="82"/>
      <c r="URN87" s="82"/>
      <c r="URO87" s="82"/>
      <c r="URP87" s="82"/>
      <c r="URQ87" s="82"/>
      <c r="URR87" s="82"/>
      <c r="USJ87" s="82"/>
      <c r="USK87" s="82"/>
      <c r="USL87" s="6"/>
      <c r="USO87" s="7"/>
      <c r="USP87" s="7"/>
      <c r="USU87" s="82"/>
      <c r="USW87" s="7"/>
      <c r="USX87" s="82"/>
      <c r="USZ87" s="7"/>
      <c r="UTA87" s="82"/>
      <c r="UTB87" s="82"/>
      <c r="UTC87" s="83"/>
      <c r="UTE87" s="82"/>
      <c r="UTF87" s="80"/>
      <c r="UTG87" s="81"/>
      <c r="UTH87" s="82"/>
      <c r="UTK87" s="82"/>
      <c r="UTL87" s="82"/>
      <c r="UTN87" s="82"/>
      <c r="UTQ87" s="82"/>
      <c r="UTT87" s="82"/>
      <c r="UTU87" s="82"/>
      <c r="UTZ87" s="82"/>
      <c r="UUC87" s="82"/>
      <c r="UUD87" s="82"/>
      <c r="UUE87" s="82"/>
      <c r="UUF87" s="82"/>
      <c r="UUG87" s="82"/>
      <c r="UUH87" s="82"/>
      <c r="UUI87" s="82"/>
      <c r="UVA87" s="82"/>
      <c r="UVB87" s="82"/>
      <c r="UVC87" s="6"/>
      <c r="UVF87" s="7"/>
      <c r="UVG87" s="7"/>
      <c r="UVL87" s="82"/>
      <c r="UVN87" s="7"/>
      <c r="UVO87" s="82"/>
      <c r="UVQ87" s="7"/>
      <c r="UVR87" s="82"/>
      <c r="UVS87" s="82"/>
      <c r="UVT87" s="83"/>
      <c r="UVV87" s="82"/>
      <c r="UVW87" s="80"/>
      <c r="UVX87" s="81"/>
      <c r="UVY87" s="82"/>
      <c r="UWB87" s="82"/>
      <c r="UWC87" s="82"/>
      <c r="UWE87" s="82"/>
      <c r="UWH87" s="82"/>
      <c r="UWK87" s="82"/>
      <c r="UWL87" s="82"/>
      <c r="UWQ87" s="82"/>
      <c r="UWT87" s="82"/>
      <c r="UWU87" s="82"/>
      <c r="UWV87" s="82"/>
      <c r="UWW87" s="82"/>
      <c r="UWX87" s="82"/>
      <c r="UWY87" s="82"/>
      <c r="UWZ87" s="82"/>
      <c r="UXR87" s="82"/>
      <c r="UXS87" s="82"/>
      <c r="UXT87" s="6"/>
      <c r="UXW87" s="7"/>
      <c r="UXX87" s="7"/>
      <c r="UYC87" s="82"/>
      <c r="UYE87" s="7"/>
      <c r="UYF87" s="82"/>
      <c r="UYH87" s="7"/>
      <c r="UYI87" s="82"/>
      <c r="UYJ87" s="82"/>
      <c r="UYK87" s="83"/>
      <c r="UYM87" s="82"/>
      <c r="UYN87" s="80"/>
      <c r="UYO87" s="81"/>
      <c r="UYP87" s="82"/>
      <c r="UYS87" s="82"/>
      <c r="UYT87" s="82"/>
      <c r="UYV87" s="82"/>
      <c r="UYY87" s="82"/>
      <c r="UZB87" s="82"/>
      <c r="UZC87" s="82"/>
      <c r="UZH87" s="82"/>
      <c r="UZK87" s="82"/>
      <c r="UZL87" s="82"/>
      <c r="UZM87" s="82"/>
      <c r="UZN87" s="82"/>
      <c r="UZO87" s="82"/>
      <c r="UZP87" s="82"/>
      <c r="UZQ87" s="82"/>
      <c r="VAI87" s="82"/>
      <c r="VAJ87" s="82"/>
      <c r="VAK87" s="6"/>
      <c r="VAN87" s="7"/>
      <c r="VAO87" s="7"/>
      <c r="VAT87" s="82"/>
      <c r="VAV87" s="7"/>
      <c r="VAW87" s="82"/>
      <c r="VAY87" s="7"/>
      <c r="VAZ87" s="82"/>
      <c r="VBA87" s="82"/>
      <c r="VBB87" s="83"/>
      <c r="VBD87" s="82"/>
      <c r="VBE87" s="80"/>
      <c r="VBF87" s="81"/>
      <c r="VBG87" s="82"/>
      <c r="VBJ87" s="82"/>
      <c r="VBK87" s="82"/>
      <c r="VBM87" s="82"/>
      <c r="VBP87" s="82"/>
      <c r="VBS87" s="82"/>
      <c r="VBT87" s="82"/>
      <c r="VBY87" s="82"/>
      <c r="VCB87" s="82"/>
      <c r="VCC87" s="82"/>
      <c r="VCD87" s="82"/>
      <c r="VCE87" s="82"/>
      <c r="VCF87" s="82"/>
      <c r="VCG87" s="82"/>
      <c r="VCH87" s="82"/>
      <c r="VCZ87" s="82"/>
      <c r="VDA87" s="82"/>
      <c r="VDB87" s="6"/>
      <c r="VDE87" s="7"/>
      <c r="VDF87" s="7"/>
      <c r="VDK87" s="82"/>
      <c r="VDM87" s="7"/>
      <c r="VDN87" s="82"/>
      <c r="VDP87" s="7"/>
      <c r="VDQ87" s="82"/>
      <c r="VDR87" s="82"/>
      <c r="VDS87" s="83"/>
      <c r="VDU87" s="82"/>
      <c r="VDV87" s="80"/>
      <c r="VDW87" s="81"/>
      <c r="VDX87" s="82"/>
      <c r="VEA87" s="82"/>
      <c r="VEB87" s="82"/>
      <c r="VED87" s="82"/>
      <c r="VEG87" s="82"/>
      <c r="VEJ87" s="82"/>
      <c r="VEK87" s="82"/>
      <c r="VEP87" s="82"/>
      <c r="VES87" s="82"/>
      <c r="VET87" s="82"/>
      <c r="VEU87" s="82"/>
      <c r="VEV87" s="82"/>
      <c r="VEW87" s="82"/>
      <c r="VEX87" s="82"/>
      <c r="VEY87" s="82"/>
      <c r="VFQ87" s="82"/>
      <c r="VFR87" s="82"/>
      <c r="VFS87" s="6"/>
      <c r="VFV87" s="7"/>
      <c r="VFW87" s="7"/>
      <c r="VGB87" s="82"/>
      <c r="VGD87" s="7"/>
      <c r="VGE87" s="82"/>
      <c r="VGG87" s="7"/>
      <c r="VGH87" s="82"/>
      <c r="VGI87" s="82"/>
      <c r="VGJ87" s="83"/>
      <c r="VGL87" s="82"/>
      <c r="VGM87" s="80"/>
      <c r="VGN87" s="81"/>
      <c r="VGO87" s="82"/>
      <c r="VGR87" s="82"/>
      <c r="VGS87" s="82"/>
      <c r="VGU87" s="82"/>
      <c r="VGX87" s="82"/>
      <c r="VHA87" s="82"/>
      <c r="VHB87" s="82"/>
      <c r="VHG87" s="82"/>
      <c r="VHJ87" s="82"/>
      <c r="VHK87" s="82"/>
      <c r="VHL87" s="82"/>
      <c r="VHM87" s="82"/>
      <c r="VHN87" s="82"/>
      <c r="VHO87" s="82"/>
      <c r="VHP87" s="82"/>
      <c r="VIH87" s="82"/>
      <c r="VII87" s="82"/>
      <c r="VIJ87" s="6"/>
      <c r="VIM87" s="7"/>
      <c r="VIN87" s="7"/>
      <c r="VIS87" s="82"/>
      <c r="VIU87" s="7"/>
      <c r="VIV87" s="82"/>
      <c r="VIX87" s="7"/>
      <c r="VIY87" s="82"/>
      <c r="VIZ87" s="82"/>
      <c r="VJA87" s="83"/>
      <c r="VJC87" s="82"/>
      <c r="VJD87" s="80"/>
      <c r="VJE87" s="81"/>
      <c r="VJF87" s="82"/>
      <c r="VJI87" s="82"/>
      <c r="VJJ87" s="82"/>
      <c r="VJL87" s="82"/>
      <c r="VJO87" s="82"/>
      <c r="VJR87" s="82"/>
      <c r="VJS87" s="82"/>
      <c r="VJX87" s="82"/>
      <c r="VKA87" s="82"/>
      <c r="VKB87" s="82"/>
      <c r="VKC87" s="82"/>
      <c r="VKD87" s="82"/>
      <c r="VKE87" s="82"/>
      <c r="VKF87" s="82"/>
      <c r="VKG87" s="82"/>
      <c r="VKY87" s="82"/>
      <c r="VKZ87" s="82"/>
      <c r="VLA87" s="6"/>
      <c r="VLD87" s="7"/>
      <c r="VLE87" s="7"/>
      <c r="VLJ87" s="82"/>
      <c r="VLL87" s="7"/>
      <c r="VLM87" s="82"/>
      <c r="VLO87" s="7"/>
      <c r="VLP87" s="82"/>
      <c r="VLQ87" s="82"/>
      <c r="VLR87" s="83"/>
      <c r="VLT87" s="82"/>
      <c r="VLU87" s="80"/>
      <c r="VLV87" s="81"/>
      <c r="VLW87" s="82"/>
      <c r="VLZ87" s="82"/>
      <c r="VMA87" s="82"/>
      <c r="VMC87" s="82"/>
      <c r="VMF87" s="82"/>
      <c r="VMI87" s="82"/>
      <c r="VMJ87" s="82"/>
      <c r="VMO87" s="82"/>
      <c r="VMR87" s="82"/>
      <c r="VMS87" s="82"/>
      <c r="VMT87" s="82"/>
      <c r="VMU87" s="82"/>
      <c r="VMV87" s="82"/>
      <c r="VMW87" s="82"/>
      <c r="VMX87" s="82"/>
      <c r="VNP87" s="82"/>
      <c r="VNQ87" s="82"/>
      <c r="VNR87" s="6"/>
      <c r="VNU87" s="7"/>
      <c r="VNV87" s="7"/>
      <c r="VOA87" s="82"/>
      <c r="VOC87" s="7"/>
      <c r="VOD87" s="82"/>
      <c r="VOF87" s="7"/>
      <c r="VOG87" s="82"/>
      <c r="VOH87" s="82"/>
      <c r="VOI87" s="83"/>
      <c r="VOK87" s="82"/>
      <c r="VOL87" s="80"/>
      <c r="VOM87" s="81"/>
      <c r="VON87" s="82"/>
      <c r="VOQ87" s="82"/>
      <c r="VOR87" s="82"/>
      <c r="VOT87" s="82"/>
      <c r="VOW87" s="82"/>
      <c r="VOZ87" s="82"/>
      <c r="VPA87" s="82"/>
      <c r="VPF87" s="82"/>
      <c r="VPI87" s="82"/>
      <c r="VPJ87" s="82"/>
      <c r="VPK87" s="82"/>
      <c r="VPL87" s="82"/>
      <c r="VPM87" s="82"/>
      <c r="VPN87" s="82"/>
      <c r="VPO87" s="82"/>
      <c r="VQG87" s="82"/>
      <c r="VQH87" s="82"/>
      <c r="VQI87" s="6"/>
      <c r="VQL87" s="7"/>
      <c r="VQM87" s="7"/>
      <c r="VQR87" s="82"/>
      <c r="VQT87" s="7"/>
      <c r="VQU87" s="82"/>
      <c r="VQW87" s="7"/>
      <c r="VQX87" s="82"/>
      <c r="VQY87" s="82"/>
      <c r="VQZ87" s="83"/>
      <c r="VRB87" s="82"/>
      <c r="VRC87" s="80"/>
      <c r="VRD87" s="81"/>
      <c r="VRE87" s="82"/>
      <c r="VRH87" s="82"/>
      <c r="VRI87" s="82"/>
      <c r="VRK87" s="82"/>
      <c r="VRN87" s="82"/>
      <c r="VRQ87" s="82"/>
      <c r="VRR87" s="82"/>
      <c r="VRW87" s="82"/>
      <c r="VRZ87" s="82"/>
      <c r="VSA87" s="82"/>
      <c r="VSB87" s="82"/>
      <c r="VSC87" s="82"/>
      <c r="VSD87" s="82"/>
      <c r="VSE87" s="82"/>
      <c r="VSF87" s="82"/>
      <c r="VSX87" s="82"/>
      <c r="VSY87" s="82"/>
      <c r="VSZ87" s="6"/>
      <c r="VTC87" s="7"/>
      <c r="VTD87" s="7"/>
      <c r="VTI87" s="82"/>
      <c r="VTK87" s="7"/>
      <c r="VTL87" s="82"/>
      <c r="VTN87" s="7"/>
      <c r="VTO87" s="82"/>
      <c r="VTP87" s="82"/>
      <c r="VTQ87" s="83"/>
      <c r="VTS87" s="82"/>
      <c r="VTT87" s="80"/>
      <c r="VTU87" s="81"/>
      <c r="VTV87" s="82"/>
      <c r="VTY87" s="82"/>
      <c r="VTZ87" s="82"/>
      <c r="VUB87" s="82"/>
      <c r="VUE87" s="82"/>
      <c r="VUH87" s="82"/>
      <c r="VUI87" s="82"/>
      <c r="VUN87" s="82"/>
      <c r="VUQ87" s="82"/>
      <c r="VUR87" s="82"/>
      <c r="VUS87" s="82"/>
      <c r="VUT87" s="82"/>
      <c r="VUU87" s="82"/>
      <c r="VUV87" s="82"/>
      <c r="VUW87" s="82"/>
      <c r="VVO87" s="82"/>
      <c r="VVP87" s="82"/>
      <c r="VVQ87" s="6"/>
      <c r="VVT87" s="7"/>
      <c r="VVU87" s="7"/>
      <c r="VVZ87" s="82"/>
      <c r="VWB87" s="7"/>
      <c r="VWC87" s="82"/>
      <c r="VWE87" s="7"/>
      <c r="VWF87" s="82"/>
      <c r="VWG87" s="82"/>
      <c r="VWH87" s="83"/>
      <c r="VWJ87" s="82"/>
      <c r="VWK87" s="80"/>
      <c r="VWL87" s="81"/>
      <c r="VWM87" s="82"/>
      <c r="VWP87" s="82"/>
      <c r="VWQ87" s="82"/>
      <c r="VWS87" s="82"/>
      <c r="VWV87" s="82"/>
      <c r="VWY87" s="82"/>
      <c r="VWZ87" s="82"/>
      <c r="VXE87" s="82"/>
      <c r="VXH87" s="82"/>
      <c r="VXI87" s="82"/>
      <c r="VXJ87" s="82"/>
      <c r="VXK87" s="82"/>
      <c r="VXL87" s="82"/>
      <c r="VXM87" s="82"/>
      <c r="VXN87" s="82"/>
      <c r="VYF87" s="82"/>
      <c r="VYG87" s="82"/>
      <c r="VYH87" s="6"/>
      <c r="VYK87" s="7"/>
      <c r="VYL87" s="7"/>
      <c r="VYQ87" s="82"/>
      <c r="VYS87" s="7"/>
      <c r="VYT87" s="82"/>
      <c r="VYV87" s="7"/>
      <c r="VYW87" s="82"/>
      <c r="VYX87" s="82"/>
      <c r="VYY87" s="83"/>
      <c r="VZA87" s="82"/>
      <c r="VZB87" s="80"/>
      <c r="VZC87" s="81"/>
      <c r="VZD87" s="82"/>
      <c r="VZG87" s="82"/>
      <c r="VZH87" s="82"/>
      <c r="VZJ87" s="82"/>
      <c r="VZM87" s="82"/>
      <c r="VZP87" s="82"/>
      <c r="VZQ87" s="82"/>
      <c r="VZV87" s="82"/>
      <c r="VZY87" s="82"/>
      <c r="VZZ87" s="82"/>
      <c r="WAA87" s="82"/>
      <c r="WAB87" s="82"/>
      <c r="WAC87" s="82"/>
      <c r="WAD87" s="82"/>
      <c r="WAE87" s="82"/>
      <c r="WAW87" s="82"/>
      <c r="WAX87" s="82"/>
      <c r="WAY87" s="6"/>
      <c r="WBB87" s="7"/>
      <c r="WBC87" s="7"/>
      <c r="WBH87" s="82"/>
      <c r="WBJ87" s="7"/>
      <c r="WBK87" s="82"/>
      <c r="WBM87" s="7"/>
      <c r="WBN87" s="82"/>
      <c r="WBO87" s="82"/>
      <c r="WBP87" s="83"/>
      <c r="WBR87" s="82"/>
      <c r="WBS87" s="80"/>
      <c r="WBT87" s="81"/>
      <c r="WBU87" s="82"/>
      <c r="WBX87" s="82"/>
      <c r="WBY87" s="82"/>
      <c r="WCA87" s="82"/>
      <c r="WCD87" s="82"/>
      <c r="WCG87" s="82"/>
      <c r="WCH87" s="82"/>
      <c r="WCM87" s="82"/>
      <c r="WCP87" s="82"/>
      <c r="WCQ87" s="82"/>
      <c r="WCR87" s="82"/>
      <c r="WCS87" s="82"/>
      <c r="WCT87" s="82"/>
      <c r="WCU87" s="82"/>
      <c r="WCV87" s="82"/>
      <c r="WDN87" s="82"/>
      <c r="WDO87" s="82"/>
      <c r="WDP87" s="6"/>
      <c r="WDS87" s="7"/>
      <c r="WDT87" s="7"/>
      <c r="WDY87" s="82"/>
      <c r="WEA87" s="7"/>
      <c r="WEB87" s="82"/>
      <c r="WED87" s="7"/>
      <c r="WEE87" s="82"/>
      <c r="WEF87" s="82"/>
      <c r="WEG87" s="83"/>
      <c r="WEI87" s="82"/>
      <c r="WEJ87" s="80"/>
      <c r="WEK87" s="81"/>
      <c r="WEL87" s="82"/>
      <c r="WEO87" s="82"/>
      <c r="WEP87" s="82"/>
      <c r="WER87" s="82"/>
      <c r="WEU87" s="82"/>
      <c r="WEX87" s="82"/>
      <c r="WEY87" s="82"/>
      <c r="WFD87" s="82"/>
      <c r="WFG87" s="82"/>
      <c r="WFH87" s="82"/>
      <c r="WFI87" s="82"/>
      <c r="WFJ87" s="82"/>
      <c r="WFK87" s="82"/>
      <c r="WFL87" s="82"/>
      <c r="WFM87" s="82"/>
      <c r="WGE87" s="82"/>
      <c r="WGF87" s="82"/>
      <c r="WGG87" s="6"/>
      <c r="WGJ87" s="7"/>
      <c r="WGK87" s="7"/>
      <c r="WGP87" s="82"/>
      <c r="WGR87" s="7"/>
      <c r="WGS87" s="82"/>
      <c r="WGU87" s="7"/>
      <c r="WGV87" s="82"/>
      <c r="WGW87" s="82"/>
      <c r="WGX87" s="83"/>
      <c r="WGZ87" s="82"/>
      <c r="WHA87" s="80"/>
      <c r="WHB87" s="81"/>
      <c r="WHC87" s="82"/>
      <c r="WHF87" s="82"/>
      <c r="WHG87" s="82"/>
      <c r="WHI87" s="82"/>
      <c r="WHL87" s="82"/>
      <c r="WHO87" s="82"/>
      <c r="WHP87" s="82"/>
      <c r="WHU87" s="82"/>
      <c r="WHX87" s="82"/>
      <c r="WHY87" s="82"/>
      <c r="WHZ87" s="82"/>
      <c r="WIA87" s="82"/>
      <c r="WIB87" s="82"/>
      <c r="WIC87" s="82"/>
      <c r="WID87" s="82"/>
      <c r="WIV87" s="82"/>
      <c r="WIW87" s="82"/>
      <c r="WIX87" s="6"/>
      <c r="WJA87" s="7"/>
      <c r="WJB87" s="7"/>
      <c r="WJG87" s="82"/>
      <c r="WJI87" s="7"/>
      <c r="WJJ87" s="82"/>
      <c r="WJL87" s="7"/>
      <c r="WJM87" s="82"/>
      <c r="WJN87" s="82"/>
      <c r="WJO87" s="83"/>
      <c r="WJQ87" s="82"/>
      <c r="WJR87" s="80"/>
      <c r="WJS87" s="81"/>
      <c r="WJT87" s="82"/>
      <c r="WJW87" s="82"/>
      <c r="WJX87" s="82"/>
      <c r="WJZ87" s="82"/>
      <c r="WKC87" s="82"/>
      <c r="WKF87" s="82"/>
      <c r="WKG87" s="82"/>
      <c r="WKL87" s="82"/>
      <c r="WKO87" s="82"/>
      <c r="WKP87" s="82"/>
      <c r="WKQ87" s="82"/>
      <c r="WKR87" s="82"/>
      <c r="WKS87" s="82"/>
      <c r="WKT87" s="82"/>
      <c r="WKU87" s="82"/>
      <c r="WLM87" s="82"/>
      <c r="WLN87" s="82"/>
      <c r="WLO87" s="6"/>
      <c r="WLR87" s="7"/>
      <c r="WLS87" s="7"/>
      <c r="WLX87" s="82"/>
      <c r="WLZ87" s="7"/>
      <c r="WMA87" s="82"/>
      <c r="WMC87" s="7"/>
      <c r="WMD87" s="82"/>
      <c r="WME87" s="82"/>
      <c r="WMF87" s="83"/>
      <c r="WMH87" s="82"/>
      <c r="WMI87" s="80"/>
      <c r="WMJ87" s="81"/>
      <c r="WMK87" s="82"/>
      <c r="WMN87" s="82"/>
      <c r="WMO87" s="82"/>
      <c r="WMQ87" s="82"/>
      <c r="WMT87" s="82"/>
      <c r="WMW87" s="82"/>
      <c r="WMX87" s="82"/>
      <c r="WNC87" s="82"/>
      <c r="WNF87" s="82"/>
      <c r="WNG87" s="82"/>
      <c r="WNH87" s="82"/>
      <c r="WNI87" s="82"/>
      <c r="WNJ87" s="82"/>
      <c r="WNK87" s="82"/>
      <c r="WNL87" s="82"/>
      <c r="WOD87" s="82"/>
      <c r="WOE87" s="82"/>
      <c r="WOF87" s="6"/>
      <c r="WOI87" s="7"/>
      <c r="WOJ87" s="7"/>
      <c r="WOO87" s="82"/>
      <c r="WOQ87" s="7"/>
      <c r="WOR87" s="82"/>
      <c r="WOT87" s="7"/>
      <c r="WOU87" s="82"/>
      <c r="WOV87" s="82"/>
      <c r="WOW87" s="83"/>
      <c r="WOY87" s="82"/>
      <c r="WOZ87" s="80"/>
      <c r="WPA87" s="81"/>
      <c r="WPB87" s="82"/>
      <c r="WPE87" s="82"/>
      <c r="WPF87" s="82"/>
      <c r="WPH87" s="82"/>
      <c r="WPK87" s="82"/>
      <c r="WPN87" s="82"/>
      <c r="WPO87" s="82"/>
      <c r="WPT87" s="82"/>
      <c r="WPW87" s="82"/>
      <c r="WPX87" s="82"/>
      <c r="WPY87" s="82"/>
      <c r="WPZ87" s="82"/>
      <c r="WQA87" s="82"/>
      <c r="WQB87" s="82"/>
      <c r="WQC87" s="82"/>
      <c r="WQU87" s="82"/>
      <c r="WQV87" s="82"/>
      <c r="WQW87" s="6"/>
      <c r="WQZ87" s="7"/>
      <c r="WRA87" s="7"/>
      <c r="WRF87" s="82"/>
      <c r="WRH87" s="7"/>
      <c r="WRI87" s="82"/>
      <c r="WRK87" s="7"/>
      <c r="WRL87" s="82"/>
      <c r="WRM87" s="82"/>
      <c r="WRN87" s="83"/>
      <c r="WRP87" s="82"/>
      <c r="WRQ87" s="80"/>
      <c r="WRR87" s="81"/>
      <c r="WRS87" s="82"/>
      <c r="WRV87" s="82"/>
      <c r="WRW87" s="82"/>
      <c r="WRY87" s="82"/>
      <c r="WSB87" s="82"/>
      <c r="WSE87" s="82"/>
      <c r="WSF87" s="82"/>
      <c r="WSK87" s="82"/>
      <c r="WSN87" s="82"/>
      <c r="WSO87" s="82"/>
      <c r="WSP87" s="82"/>
      <c r="WSQ87" s="82"/>
      <c r="WSR87" s="82"/>
      <c r="WSS87" s="82"/>
      <c r="WST87" s="82"/>
      <c r="WTL87" s="82"/>
      <c r="WTM87" s="82"/>
      <c r="WTN87" s="6"/>
      <c r="WTQ87" s="7"/>
      <c r="WTR87" s="7"/>
      <c r="WTW87" s="82"/>
      <c r="WTY87" s="7"/>
      <c r="WTZ87" s="82"/>
      <c r="WUB87" s="7"/>
      <c r="WUC87" s="82"/>
      <c r="WUD87" s="82"/>
      <c r="WUE87" s="83"/>
      <c r="WUG87" s="82"/>
      <c r="WUH87" s="80"/>
      <c r="WUI87" s="81"/>
      <c r="WUJ87" s="82"/>
      <c r="WUM87" s="82"/>
      <c r="WUN87" s="82"/>
      <c r="WUP87" s="82"/>
      <c r="WUS87" s="82"/>
      <c r="WUV87" s="82"/>
      <c r="WUW87" s="82"/>
      <c r="WVB87" s="82"/>
      <c r="WVE87" s="82"/>
      <c r="WVF87" s="82"/>
      <c r="WVG87" s="82"/>
      <c r="WVH87" s="82"/>
      <c r="WVI87" s="82"/>
      <c r="WVJ87" s="82"/>
      <c r="WVK87" s="82"/>
      <c r="WWC87" s="82"/>
      <c r="WWD87" s="82"/>
      <c r="WWE87" s="6"/>
      <c r="WWH87" s="7"/>
      <c r="WWI87" s="7"/>
      <c r="WWN87" s="82"/>
      <c r="WWP87" s="7"/>
      <c r="WWQ87" s="82"/>
      <c r="WWS87" s="7"/>
      <c r="WWT87" s="82"/>
      <c r="WWU87" s="82"/>
      <c r="WWV87" s="83"/>
      <c r="WWX87" s="82"/>
      <c r="WWY87" s="80"/>
      <c r="WWZ87" s="81"/>
      <c r="WXA87" s="82"/>
      <c r="WXD87" s="82"/>
      <c r="WXE87" s="82"/>
      <c r="WXG87" s="82"/>
      <c r="WXJ87" s="82"/>
      <c r="WXM87" s="82"/>
      <c r="WXN87" s="82"/>
    </row>
    <row r="88" spans="1:1020 1038:2046 2049:3072 3075:5120 5122:7161 7179:10239 10242:11264 11266:12287 12290:13302 13320:15358 15363:16186" ht="39.75" customHeight="1" x14ac:dyDescent="0.25">
      <c r="A88" s="53" t="s">
        <v>4514</v>
      </c>
      <c r="B88" s="53">
        <v>20</v>
      </c>
      <c r="C88" s="53" t="s">
        <v>43</v>
      </c>
      <c r="D88" s="53" t="s">
        <v>294</v>
      </c>
      <c r="E88" s="53">
        <v>2</v>
      </c>
      <c r="F88" s="53" t="s">
        <v>452</v>
      </c>
      <c r="G88" s="53" t="s">
        <v>451</v>
      </c>
      <c r="H88" s="54" t="s">
        <v>159</v>
      </c>
      <c r="I88" s="54" t="s">
        <v>160</v>
      </c>
      <c r="J88" s="54" t="s">
        <v>80</v>
      </c>
      <c r="K88" s="54" t="s">
        <v>80</v>
      </c>
      <c r="L88" s="54" t="s">
        <v>80</v>
      </c>
      <c r="M88" s="54" t="s">
        <v>80</v>
      </c>
      <c r="N88" s="54" t="s">
        <v>80</v>
      </c>
      <c r="O88" s="54" t="s">
        <v>80</v>
      </c>
      <c r="P88" s="54" t="s">
        <v>161</v>
      </c>
      <c r="Q88" s="52">
        <v>0.26455026455026454</v>
      </c>
      <c r="R88" s="52">
        <v>0.26455026455026454</v>
      </c>
      <c r="S88" s="428">
        <v>50</v>
      </c>
      <c r="T88" s="54" t="s">
        <v>84</v>
      </c>
      <c r="U88" s="54" t="s">
        <v>162</v>
      </c>
      <c r="V88" s="75">
        <v>44927</v>
      </c>
      <c r="W88" s="75">
        <v>45016</v>
      </c>
      <c r="X88" s="54" t="s">
        <v>105</v>
      </c>
      <c r="Y88" s="57" t="s">
        <v>100</v>
      </c>
      <c r="Z88" s="392">
        <v>1</v>
      </c>
      <c r="AA88" s="58" t="s">
        <v>453</v>
      </c>
      <c r="AB88" s="435">
        <v>45016</v>
      </c>
      <c r="AC88" s="392">
        <v>1</v>
      </c>
      <c r="AD88" s="58" t="s">
        <v>453</v>
      </c>
      <c r="AE88" s="435">
        <v>45016</v>
      </c>
      <c r="AF88" s="57" t="s">
        <v>125</v>
      </c>
      <c r="AG88" s="437">
        <v>0.95</v>
      </c>
    </row>
    <row r="89" spans="1:1020 1038:2046 2049:3072 3075:5120 5122:7161 7179:10239 10242:11264 11266:12287 12290:13302 13320:15358 15363:16186" ht="39.75" customHeight="1" x14ac:dyDescent="0.25">
      <c r="A89" s="53" t="s">
        <v>4514</v>
      </c>
      <c r="B89" s="53">
        <v>20</v>
      </c>
      <c r="C89" s="53" t="s">
        <v>43</v>
      </c>
      <c r="D89" s="53" t="s">
        <v>294</v>
      </c>
      <c r="E89" s="53">
        <v>2</v>
      </c>
      <c r="F89" s="53" t="s">
        <v>454</v>
      </c>
      <c r="G89" s="53" t="s">
        <v>451</v>
      </c>
      <c r="H89" s="54" t="s">
        <v>165</v>
      </c>
      <c r="I89" s="54" t="s">
        <v>160</v>
      </c>
      <c r="J89" s="54" t="s">
        <v>80</v>
      </c>
      <c r="K89" s="54" t="s">
        <v>80</v>
      </c>
      <c r="L89" s="54" t="s">
        <v>80</v>
      </c>
      <c r="M89" s="54" t="s">
        <v>80</v>
      </c>
      <c r="N89" s="54" t="s">
        <v>80</v>
      </c>
      <c r="O89" s="54" t="s">
        <v>80</v>
      </c>
      <c r="P89" s="54" t="s">
        <v>166</v>
      </c>
      <c r="Q89" s="52">
        <v>0.17460317460317459</v>
      </c>
      <c r="R89" s="52">
        <v>0.17460317460317459</v>
      </c>
      <c r="S89" s="428">
        <v>33</v>
      </c>
      <c r="T89" s="54" t="s">
        <v>84</v>
      </c>
      <c r="U89" s="54" t="s">
        <v>162</v>
      </c>
      <c r="V89" s="75">
        <v>45017</v>
      </c>
      <c r="W89" s="75">
        <v>45107</v>
      </c>
      <c r="X89" s="54" t="s">
        <v>105</v>
      </c>
      <c r="Y89" s="57" t="s">
        <v>100</v>
      </c>
      <c r="Z89" s="392">
        <v>1</v>
      </c>
      <c r="AA89" s="58" t="s">
        <v>455</v>
      </c>
      <c r="AB89" s="435">
        <v>45107</v>
      </c>
      <c r="AC89" s="392">
        <v>1</v>
      </c>
      <c r="AD89" s="58" t="s">
        <v>455</v>
      </c>
      <c r="AE89" s="435">
        <v>45107</v>
      </c>
      <c r="AF89" s="57" t="s">
        <v>79</v>
      </c>
      <c r="AG89" s="437">
        <v>1</v>
      </c>
    </row>
    <row r="90" spans="1:1020 1038:2046 2049:3072 3075:5120 5122:7161 7179:10239 10242:11264 11266:12287 12290:13302 13320:15358 15363:16186" ht="39.75" customHeight="1" x14ac:dyDescent="0.25">
      <c r="A90" s="53" t="s">
        <v>4514</v>
      </c>
      <c r="B90" s="53">
        <v>20</v>
      </c>
      <c r="C90" s="53" t="s">
        <v>43</v>
      </c>
      <c r="D90" s="53" t="s">
        <v>294</v>
      </c>
      <c r="E90" s="53">
        <v>2</v>
      </c>
      <c r="F90" s="53" t="s">
        <v>456</v>
      </c>
      <c r="G90" s="53" t="s">
        <v>451</v>
      </c>
      <c r="H90" s="54" t="s">
        <v>235</v>
      </c>
      <c r="I90" s="54" t="s">
        <v>160</v>
      </c>
      <c r="J90" s="54" t="s">
        <v>80</v>
      </c>
      <c r="K90" s="54" t="s">
        <v>80</v>
      </c>
      <c r="L90" s="54" t="s">
        <v>80</v>
      </c>
      <c r="M90" s="54" t="s">
        <v>80</v>
      </c>
      <c r="N90" s="54" t="s">
        <v>80</v>
      </c>
      <c r="O90" s="54" t="s">
        <v>80</v>
      </c>
      <c r="P90" s="54" t="s">
        <v>236</v>
      </c>
      <c r="Q90" s="52">
        <v>0.12169312169312169</v>
      </c>
      <c r="R90" s="52">
        <v>0.12169312169312169</v>
      </c>
      <c r="S90" s="428">
        <v>23</v>
      </c>
      <c r="T90" s="54" t="s">
        <v>84</v>
      </c>
      <c r="U90" s="54" t="s">
        <v>162</v>
      </c>
      <c r="V90" s="75">
        <v>45108</v>
      </c>
      <c r="W90" s="75">
        <v>45199</v>
      </c>
      <c r="X90" s="54" t="s">
        <v>105</v>
      </c>
      <c r="Y90" s="57" t="s">
        <v>100</v>
      </c>
      <c r="Z90" s="392">
        <v>1</v>
      </c>
      <c r="AA90" s="58" t="s">
        <v>457</v>
      </c>
      <c r="AB90" s="435">
        <v>45199</v>
      </c>
      <c r="AC90" s="392">
        <v>1</v>
      </c>
      <c r="AD90" s="58" t="s">
        <v>458</v>
      </c>
      <c r="AE90" s="435">
        <v>45199</v>
      </c>
      <c r="AF90" s="57" t="s">
        <v>79</v>
      </c>
      <c r="AG90" s="437">
        <v>1</v>
      </c>
    </row>
    <row r="91" spans="1:1020 1038:2046 2049:3072 3075:5120 5122:7161 7179:10239 10242:11264 11266:12287 12290:13302 13320:15358 15363:16186" ht="39.75" customHeight="1" x14ac:dyDescent="0.25">
      <c r="A91" s="53" t="s">
        <v>4514</v>
      </c>
      <c r="B91" s="53">
        <v>20</v>
      </c>
      <c r="C91" s="53" t="s">
        <v>43</v>
      </c>
      <c r="D91" s="53" t="s">
        <v>294</v>
      </c>
      <c r="E91" s="53">
        <v>2</v>
      </c>
      <c r="F91" s="53" t="s">
        <v>459</v>
      </c>
      <c r="G91" s="53" t="s">
        <v>451</v>
      </c>
      <c r="H91" s="54" t="s">
        <v>170</v>
      </c>
      <c r="I91" s="54" t="s">
        <v>160</v>
      </c>
      <c r="J91" s="54" t="s">
        <v>80</v>
      </c>
      <c r="K91" s="54" t="s">
        <v>80</v>
      </c>
      <c r="L91" s="54" t="s">
        <v>80</v>
      </c>
      <c r="M91" s="54" t="s">
        <v>80</v>
      </c>
      <c r="N91" s="54" t="s">
        <v>80</v>
      </c>
      <c r="O91" s="54" t="s">
        <v>80</v>
      </c>
      <c r="P91" s="54" t="s">
        <v>171</v>
      </c>
      <c r="Q91" s="52">
        <v>0.43915343915343913</v>
      </c>
      <c r="R91" s="52">
        <v>0.43915343915343913</v>
      </c>
      <c r="S91" s="428">
        <v>83</v>
      </c>
      <c r="T91" s="54" t="s">
        <v>84</v>
      </c>
      <c r="U91" s="54" t="s">
        <v>162</v>
      </c>
      <c r="V91" s="75">
        <v>45200</v>
      </c>
      <c r="W91" s="75">
        <v>45290</v>
      </c>
      <c r="X91" s="54" t="s">
        <v>105</v>
      </c>
      <c r="Y91" s="57" t="s">
        <v>100</v>
      </c>
      <c r="Z91" s="392">
        <v>1</v>
      </c>
      <c r="AA91" s="58" t="s">
        <v>4655</v>
      </c>
      <c r="AB91" s="435">
        <v>45291</v>
      </c>
      <c r="AC91" s="392">
        <v>1</v>
      </c>
      <c r="AD91" s="58" t="s">
        <v>4655</v>
      </c>
      <c r="AE91" s="435">
        <v>45291</v>
      </c>
      <c r="AF91" s="57" t="s">
        <v>79</v>
      </c>
      <c r="AG91" s="437">
        <v>0.99523809523809537</v>
      </c>
    </row>
    <row r="92" spans="1:1020 1038:2046 2049:3072 3075:5120 5122:7161 7179:10239 10242:11264 11266:12287 12290:13302 13320:15358 15363:16186" ht="39.75" customHeight="1" x14ac:dyDescent="0.25">
      <c r="A92" s="417" t="s">
        <v>4514</v>
      </c>
      <c r="B92" s="417">
        <v>20</v>
      </c>
      <c r="C92" s="417" t="s">
        <v>43</v>
      </c>
      <c r="D92" s="417" t="s">
        <v>294</v>
      </c>
      <c r="E92" s="417">
        <v>2</v>
      </c>
      <c r="F92" s="417" t="s">
        <v>460</v>
      </c>
      <c r="G92" s="417" t="s">
        <v>460</v>
      </c>
      <c r="H92" s="417" t="s">
        <v>75</v>
      </c>
      <c r="I92" s="417" t="s">
        <v>196</v>
      </c>
      <c r="J92" s="417" t="s">
        <v>296</v>
      </c>
      <c r="K92" s="417" t="s">
        <v>78</v>
      </c>
      <c r="L92" s="417" t="s">
        <v>125</v>
      </c>
      <c r="M92" s="417" t="s">
        <v>297</v>
      </c>
      <c r="N92" s="417" t="s">
        <v>433</v>
      </c>
      <c r="O92" s="417" t="s">
        <v>82</v>
      </c>
      <c r="P92" s="417" t="s">
        <v>461</v>
      </c>
      <c r="Q92" s="50">
        <v>0.03</v>
      </c>
      <c r="R92" s="50"/>
      <c r="S92" s="153">
        <v>100</v>
      </c>
      <c r="T92" s="417" t="s">
        <v>301</v>
      </c>
      <c r="U92" s="417" t="s">
        <v>302</v>
      </c>
      <c r="V92" s="171">
        <v>45201</v>
      </c>
      <c r="W92" s="171">
        <v>45275</v>
      </c>
      <c r="X92" s="417" t="s">
        <v>105</v>
      </c>
      <c r="Y92" s="57" t="s">
        <v>100</v>
      </c>
      <c r="Z92" s="392">
        <v>1</v>
      </c>
      <c r="AA92" s="58" t="s">
        <v>462</v>
      </c>
      <c r="AB92" s="435">
        <v>45275</v>
      </c>
      <c r="AC92" s="392">
        <v>1</v>
      </c>
      <c r="AD92" s="58" t="s">
        <v>4688</v>
      </c>
      <c r="AE92" s="435">
        <v>45275</v>
      </c>
      <c r="AF92" s="436" t="s">
        <v>92</v>
      </c>
      <c r="AG92" s="437" t="s">
        <v>92</v>
      </c>
    </row>
    <row r="93" spans="1:1020 1038:2046 2049:3072 3075:5120 5122:7161 7179:10239 10242:11264 11266:12287 12290:13302 13320:15358 15363:16186" ht="39.75" customHeight="1" x14ac:dyDescent="0.25">
      <c r="A93" s="423" t="s">
        <v>4514</v>
      </c>
      <c r="B93" s="423">
        <v>20</v>
      </c>
      <c r="C93" s="423" t="s">
        <v>43</v>
      </c>
      <c r="D93" s="423" t="s">
        <v>294</v>
      </c>
      <c r="E93" s="423">
        <v>2</v>
      </c>
      <c r="F93" s="423" t="s">
        <v>464</v>
      </c>
      <c r="G93" s="423" t="s">
        <v>460</v>
      </c>
      <c r="H93" s="433" t="s">
        <v>94</v>
      </c>
      <c r="I93" s="433" t="s">
        <v>80</v>
      </c>
      <c r="J93" s="433" t="s">
        <v>80</v>
      </c>
      <c r="K93" s="433" t="s">
        <v>80</v>
      </c>
      <c r="L93" s="433" t="s">
        <v>80</v>
      </c>
      <c r="M93" s="433" t="s">
        <v>80</v>
      </c>
      <c r="N93" s="433" t="s">
        <v>80</v>
      </c>
      <c r="O93" s="433" t="s">
        <v>80</v>
      </c>
      <c r="P93" s="433" t="s">
        <v>465</v>
      </c>
      <c r="Q93" s="387">
        <v>0.2</v>
      </c>
      <c r="R93" s="387">
        <v>6.0000000000000001E-3</v>
      </c>
      <c r="S93" s="431">
        <v>1</v>
      </c>
      <c r="T93" s="433" t="s">
        <v>84</v>
      </c>
      <c r="U93" s="433" t="s">
        <v>350</v>
      </c>
      <c r="V93" s="434">
        <v>45201</v>
      </c>
      <c r="W93" s="434">
        <v>45212</v>
      </c>
      <c r="X93" s="433" t="s">
        <v>105</v>
      </c>
      <c r="Y93" s="57" t="s">
        <v>100</v>
      </c>
      <c r="Z93" s="392">
        <v>1</v>
      </c>
      <c r="AA93" s="58" t="s">
        <v>4689</v>
      </c>
      <c r="AB93" s="435">
        <v>45275</v>
      </c>
      <c r="AC93" s="392">
        <v>1</v>
      </c>
      <c r="AD93" s="58" t="s">
        <v>4678</v>
      </c>
      <c r="AE93" s="435">
        <v>45275</v>
      </c>
      <c r="AF93" s="57" t="s">
        <v>79</v>
      </c>
      <c r="AG93" s="437">
        <v>1</v>
      </c>
    </row>
    <row r="94" spans="1:1020 1038:2046 2049:3072 3075:5120 5122:7161 7179:10239 10242:11264 11266:12287 12290:13302 13320:15358 15363:16186" ht="39.75" customHeight="1" x14ac:dyDescent="0.25">
      <c r="A94" s="423" t="s">
        <v>4514</v>
      </c>
      <c r="B94" s="423">
        <v>20</v>
      </c>
      <c r="C94" s="423" t="s">
        <v>43</v>
      </c>
      <c r="D94" s="423" t="s">
        <v>294</v>
      </c>
      <c r="E94" s="423">
        <v>2</v>
      </c>
      <c r="F94" s="423" t="s">
        <v>467</v>
      </c>
      <c r="G94" s="423" t="s">
        <v>460</v>
      </c>
      <c r="H94" s="433" t="s">
        <v>94</v>
      </c>
      <c r="I94" s="433" t="s">
        <v>80</v>
      </c>
      <c r="J94" s="433" t="s">
        <v>80</v>
      </c>
      <c r="K94" s="433" t="s">
        <v>80</v>
      </c>
      <c r="L94" s="433" t="s">
        <v>80</v>
      </c>
      <c r="M94" s="433" t="s">
        <v>80</v>
      </c>
      <c r="N94" s="433" t="s">
        <v>80</v>
      </c>
      <c r="O94" s="433" t="s">
        <v>80</v>
      </c>
      <c r="P94" s="433" t="s">
        <v>468</v>
      </c>
      <c r="Q94" s="387">
        <v>0.8</v>
      </c>
      <c r="R94" s="387">
        <v>2.4E-2</v>
      </c>
      <c r="S94" s="431">
        <v>100</v>
      </c>
      <c r="T94" s="433" t="s">
        <v>301</v>
      </c>
      <c r="U94" s="433" t="s">
        <v>354</v>
      </c>
      <c r="V94" s="434">
        <v>45212</v>
      </c>
      <c r="W94" s="434">
        <v>45275</v>
      </c>
      <c r="X94" s="433" t="s">
        <v>105</v>
      </c>
      <c r="Y94" s="57" t="s">
        <v>100</v>
      </c>
      <c r="Z94" s="392">
        <v>1</v>
      </c>
      <c r="AA94" s="58" t="s">
        <v>4690</v>
      </c>
      <c r="AB94" s="435">
        <v>45275</v>
      </c>
      <c r="AC94" s="392">
        <v>1</v>
      </c>
      <c r="AD94" s="58" t="s">
        <v>4678</v>
      </c>
      <c r="AE94" s="435">
        <v>45275</v>
      </c>
      <c r="AF94" s="57" t="s">
        <v>79</v>
      </c>
      <c r="AG94" s="437">
        <v>1</v>
      </c>
    </row>
    <row r="95" spans="1:1020 1038:2046 2049:3072 3075:5120 5122:7161 7179:10239 10242:11264 11266:12287 12290:13302 13320:15358 15363:16186" ht="39.75" customHeight="1" x14ac:dyDescent="0.25">
      <c r="A95" s="49" t="s">
        <v>4516</v>
      </c>
      <c r="B95" s="49">
        <v>30</v>
      </c>
      <c r="C95" s="49" t="s">
        <v>44</v>
      </c>
      <c r="D95" s="49" t="s">
        <v>470</v>
      </c>
      <c r="E95" s="49">
        <v>3</v>
      </c>
      <c r="F95" s="49" t="s">
        <v>471</v>
      </c>
      <c r="G95" s="49" t="s">
        <v>471</v>
      </c>
      <c r="H95" s="417" t="s">
        <v>75</v>
      </c>
      <c r="I95" s="417" t="s">
        <v>76</v>
      </c>
      <c r="J95" s="417" t="s">
        <v>143</v>
      </c>
      <c r="K95" s="417" t="s">
        <v>472</v>
      </c>
      <c r="L95" s="417" t="s">
        <v>125</v>
      </c>
      <c r="M95" s="417" t="s">
        <v>473</v>
      </c>
      <c r="N95" s="417" t="s">
        <v>474</v>
      </c>
      <c r="O95" s="417" t="s">
        <v>80</v>
      </c>
      <c r="P95" s="417" t="s">
        <v>475</v>
      </c>
      <c r="Q95" s="50">
        <v>0.08</v>
      </c>
      <c r="R95" s="50"/>
      <c r="S95" s="153">
        <v>1</v>
      </c>
      <c r="T95" s="417" t="s">
        <v>84</v>
      </c>
      <c r="U95" s="417" t="s">
        <v>476</v>
      </c>
      <c r="V95" s="171">
        <v>44958</v>
      </c>
      <c r="W95" s="171">
        <v>45199</v>
      </c>
      <c r="X95" s="417" t="s">
        <v>214</v>
      </c>
      <c r="Y95" s="57" t="s">
        <v>100</v>
      </c>
      <c r="Z95" s="392">
        <v>1</v>
      </c>
      <c r="AA95" s="58" t="s">
        <v>477</v>
      </c>
      <c r="AB95" s="435">
        <v>45199</v>
      </c>
      <c r="AC95" s="392">
        <v>1</v>
      </c>
      <c r="AD95" s="58" t="s">
        <v>478</v>
      </c>
      <c r="AE95" s="435">
        <v>45199</v>
      </c>
      <c r="AF95" s="436" t="s">
        <v>92</v>
      </c>
      <c r="AG95" s="437" t="s">
        <v>92</v>
      </c>
    </row>
    <row r="96" spans="1:1020 1038:2046 2049:3072 3075:5120 5122:7161 7179:10239 10242:11264 11266:12287 12290:13302 13320:15358 15363:16186" ht="39.75" customHeight="1" x14ac:dyDescent="0.25">
      <c r="A96" s="53" t="s">
        <v>4516</v>
      </c>
      <c r="B96" s="53">
        <v>30</v>
      </c>
      <c r="C96" s="53" t="s">
        <v>44</v>
      </c>
      <c r="D96" s="53" t="s">
        <v>470</v>
      </c>
      <c r="E96" s="53">
        <v>3</v>
      </c>
      <c r="F96" s="53" t="s">
        <v>479</v>
      </c>
      <c r="G96" s="53" t="s">
        <v>471</v>
      </c>
      <c r="H96" s="54" t="s">
        <v>94</v>
      </c>
      <c r="I96" s="54" t="s">
        <v>76</v>
      </c>
      <c r="J96" s="54" t="s">
        <v>80</v>
      </c>
      <c r="K96" s="54" t="s">
        <v>80</v>
      </c>
      <c r="L96" s="54" t="s">
        <v>80</v>
      </c>
      <c r="M96" s="54" t="s">
        <v>80</v>
      </c>
      <c r="N96" s="54" t="s">
        <v>80</v>
      </c>
      <c r="O96" s="54" t="s">
        <v>80</v>
      </c>
      <c r="P96" s="54" t="s">
        <v>480</v>
      </c>
      <c r="Q96" s="52">
        <v>0.2</v>
      </c>
      <c r="R96" s="52">
        <v>1.6E-2</v>
      </c>
      <c r="S96" s="428">
        <v>1</v>
      </c>
      <c r="T96" s="54" t="s">
        <v>84</v>
      </c>
      <c r="U96" s="54" t="s">
        <v>481</v>
      </c>
      <c r="V96" s="75">
        <v>44958</v>
      </c>
      <c r="W96" s="75">
        <v>44985</v>
      </c>
      <c r="X96" s="54" t="s">
        <v>214</v>
      </c>
      <c r="Y96" s="57" t="s">
        <v>100</v>
      </c>
      <c r="Z96" s="392">
        <v>1</v>
      </c>
      <c r="AA96" s="58" t="s">
        <v>482</v>
      </c>
      <c r="AB96" s="435">
        <v>44985</v>
      </c>
      <c r="AC96" s="392">
        <v>1</v>
      </c>
      <c r="AD96" s="58" t="s">
        <v>483</v>
      </c>
      <c r="AE96" s="435">
        <v>44985</v>
      </c>
      <c r="AF96" s="57" t="s">
        <v>79</v>
      </c>
      <c r="AG96" s="437">
        <v>1</v>
      </c>
    </row>
    <row r="97" spans="1:33" ht="39.75" customHeight="1" x14ac:dyDescent="0.25">
      <c r="A97" s="53" t="s">
        <v>4516</v>
      </c>
      <c r="B97" s="53">
        <v>30</v>
      </c>
      <c r="C97" s="53" t="s">
        <v>44</v>
      </c>
      <c r="D97" s="53" t="s">
        <v>470</v>
      </c>
      <c r="E97" s="53">
        <v>3</v>
      </c>
      <c r="F97" s="53" t="s">
        <v>484</v>
      </c>
      <c r="G97" s="53" t="s">
        <v>471</v>
      </c>
      <c r="H97" s="54" t="s">
        <v>94</v>
      </c>
      <c r="I97" s="54" t="s">
        <v>76</v>
      </c>
      <c r="J97" s="54" t="s">
        <v>80</v>
      </c>
      <c r="K97" s="54" t="s">
        <v>80</v>
      </c>
      <c r="L97" s="54" t="s">
        <v>80</v>
      </c>
      <c r="M97" s="54" t="s">
        <v>80</v>
      </c>
      <c r="N97" s="54" t="s">
        <v>80</v>
      </c>
      <c r="O97" s="54" t="s">
        <v>80</v>
      </c>
      <c r="P97" s="54" t="s">
        <v>485</v>
      </c>
      <c r="Q97" s="52">
        <v>0.8</v>
      </c>
      <c r="R97" s="52">
        <v>6.4000000000000001E-2</v>
      </c>
      <c r="S97" s="428">
        <v>100</v>
      </c>
      <c r="T97" s="54" t="s">
        <v>301</v>
      </c>
      <c r="U97" s="54" t="s">
        <v>486</v>
      </c>
      <c r="V97" s="75">
        <v>44986</v>
      </c>
      <c r="W97" s="75">
        <v>45199</v>
      </c>
      <c r="X97" s="54" t="s">
        <v>214</v>
      </c>
      <c r="Y97" s="57" t="s">
        <v>100</v>
      </c>
      <c r="Z97" s="392">
        <v>1</v>
      </c>
      <c r="AA97" s="58" t="s">
        <v>477</v>
      </c>
      <c r="AB97" s="435">
        <v>45199</v>
      </c>
      <c r="AC97" s="392">
        <v>1</v>
      </c>
      <c r="AD97" s="58" t="s">
        <v>487</v>
      </c>
      <c r="AE97" s="435">
        <v>45199</v>
      </c>
      <c r="AF97" s="57" t="s">
        <v>79</v>
      </c>
      <c r="AG97" s="437">
        <v>1</v>
      </c>
    </row>
    <row r="98" spans="1:33" ht="39.75" customHeight="1" x14ac:dyDescent="0.25">
      <c r="A98" s="49" t="s">
        <v>4516</v>
      </c>
      <c r="B98" s="49">
        <v>30</v>
      </c>
      <c r="C98" s="49" t="s">
        <v>44</v>
      </c>
      <c r="D98" s="49" t="s">
        <v>470</v>
      </c>
      <c r="E98" s="49">
        <v>3</v>
      </c>
      <c r="F98" s="49" t="s">
        <v>488</v>
      </c>
      <c r="G98" s="49" t="s">
        <v>488</v>
      </c>
      <c r="H98" s="417" t="s">
        <v>75</v>
      </c>
      <c r="I98" s="417" t="s">
        <v>196</v>
      </c>
      <c r="J98" s="417" t="s">
        <v>80</v>
      </c>
      <c r="K98" s="417" t="s">
        <v>80</v>
      </c>
      <c r="L98" s="417" t="s">
        <v>125</v>
      </c>
      <c r="M98" s="417" t="s">
        <v>473</v>
      </c>
      <c r="N98" s="417" t="s">
        <v>489</v>
      </c>
      <c r="O98" s="417" t="s">
        <v>80</v>
      </c>
      <c r="P98" s="417" t="s">
        <v>490</v>
      </c>
      <c r="Q98" s="50">
        <v>0.08</v>
      </c>
      <c r="R98" s="50"/>
      <c r="S98" s="153">
        <v>4</v>
      </c>
      <c r="T98" s="417" t="s">
        <v>84</v>
      </c>
      <c r="U98" s="417" t="s">
        <v>491</v>
      </c>
      <c r="V98" s="171">
        <v>44929</v>
      </c>
      <c r="W98" s="171">
        <v>45226</v>
      </c>
      <c r="X98" s="417" t="s">
        <v>214</v>
      </c>
      <c r="Y98" s="57" t="s">
        <v>100</v>
      </c>
      <c r="Z98" s="392">
        <v>1</v>
      </c>
      <c r="AA98" s="58" t="s">
        <v>4691</v>
      </c>
      <c r="AB98" s="435">
        <v>45230</v>
      </c>
      <c r="AC98" s="392">
        <v>1</v>
      </c>
      <c r="AD98" s="58" t="s">
        <v>495</v>
      </c>
      <c r="AE98" s="435">
        <v>45230</v>
      </c>
      <c r="AF98" s="436" t="s">
        <v>92</v>
      </c>
      <c r="AG98" s="437" t="s">
        <v>92</v>
      </c>
    </row>
    <row r="99" spans="1:33" ht="39.75" customHeight="1" x14ac:dyDescent="0.25">
      <c r="A99" s="53" t="s">
        <v>4516</v>
      </c>
      <c r="B99" s="53">
        <v>30</v>
      </c>
      <c r="C99" s="53" t="s">
        <v>44</v>
      </c>
      <c r="D99" s="53" t="s">
        <v>470</v>
      </c>
      <c r="E99" s="53">
        <v>3</v>
      </c>
      <c r="F99" s="53" t="s">
        <v>496</v>
      </c>
      <c r="G99" s="53" t="s">
        <v>488</v>
      </c>
      <c r="H99" s="54" t="s">
        <v>94</v>
      </c>
      <c r="I99" s="54" t="s">
        <v>196</v>
      </c>
      <c r="J99" s="54" t="s">
        <v>80</v>
      </c>
      <c r="K99" s="54" t="s">
        <v>80</v>
      </c>
      <c r="L99" s="54" t="s">
        <v>80</v>
      </c>
      <c r="M99" s="54" t="s">
        <v>80</v>
      </c>
      <c r="N99" s="54" t="s">
        <v>80</v>
      </c>
      <c r="O99" s="54" t="s">
        <v>80</v>
      </c>
      <c r="P99" s="54" t="s">
        <v>497</v>
      </c>
      <c r="Q99" s="52">
        <v>0.25</v>
      </c>
      <c r="R99" s="52">
        <v>0.02</v>
      </c>
      <c r="S99" s="428">
        <v>1</v>
      </c>
      <c r="T99" s="54" t="s">
        <v>84</v>
      </c>
      <c r="U99" s="54" t="s">
        <v>498</v>
      </c>
      <c r="V99" s="75">
        <v>44929</v>
      </c>
      <c r="W99" s="75">
        <v>44961</v>
      </c>
      <c r="X99" s="54" t="s">
        <v>214</v>
      </c>
      <c r="Y99" s="57" t="s">
        <v>100</v>
      </c>
      <c r="Z99" s="392">
        <v>1</v>
      </c>
      <c r="AA99" s="58" t="s">
        <v>499</v>
      </c>
      <c r="AB99" s="435">
        <v>44956</v>
      </c>
      <c r="AC99" s="392">
        <v>1</v>
      </c>
      <c r="AD99" s="58" t="s">
        <v>500</v>
      </c>
      <c r="AE99" s="435">
        <v>44956</v>
      </c>
      <c r="AF99" s="57" t="s">
        <v>79</v>
      </c>
      <c r="AG99" s="437">
        <v>1</v>
      </c>
    </row>
    <row r="100" spans="1:33" ht="39.75" customHeight="1" x14ac:dyDescent="0.25">
      <c r="A100" s="53" t="s">
        <v>4516</v>
      </c>
      <c r="B100" s="53">
        <v>30</v>
      </c>
      <c r="C100" s="53" t="s">
        <v>44</v>
      </c>
      <c r="D100" s="53" t="s">
        <v>470</v>
      </c>
      <c r="E100" s="53">
        <v>3</v>
      </c>
      <c r="F100" s="53" t="s">
        <v>501</v>
      </c>
      <c r="G100" s="53" t="s">
        <v>488</v>
      </c>
      <c r="H100" s="54" t="s">
        <v>94</v>
      </c>
      <c r="I100" s="54" t="s">
        <v>196</v>
      </c>
      <c r="J100" s="54" t="s">
        <v>80</v>
      </c>
      <c r="K100" s="54" t="s">
        <v>80</v>
      </c>
      <c r="L100" s="54" t="s">
        <v>80</v>
      </c>
      <c r="M100" s="54" t="s">
        <v>80</v>
      </c>
      <c r="N100" s="54" t="s">
        <v>80</v>
      </c>
      <c r="O100" s="54" t="s">
        <v>80</v>
      </c>
      <c r="P100" s="54" t="s">
        <v>502</v>
      </c>
      <c r="Q100" s="52">
        <v>0.25</v>
      </c>
      <c r="R100" s="52">
        <v>0.02</v>
      </c>
      <c r="S100" s="428">
        <v>1</v>
      </c>
      <c r="T100" s="54" t="s">
        <v>84</v>
      </c>
      <c r="U100" s="54" t="s">
        <v>503</v>
      </c>
      <c r="V100" s="75">
        <v>45000</v>
      </c>
      <c r="W100" s="75">
        <v>45051</v>
      </c>
      <c r="X100" s="54" t="s">
        <v>214</v>
      </c>
      <c r="Y100" s="57" t="s">
        <v>100</v>
      </c>
      <c r="Z100" s="392">
        <v>1</v>
      </c>
      <c r="AA100" s="58" t="s">
        <v>504</v>
      </c>
      <c r="AB100" s="435">
        <v>45061</v>
      </c>
      <c r="AC100" s="392">
        <v>1</v>
      </c>
      <c r="AD100" s="58" t="s">
        <v>505</v>
      </c>
      <c r="AE100" s="435">
        <v>45063</v>
      </c>
      <c r="AF100" s="57" t="s">
        <v>79</v>
      </c>
      <c r="AG100" s="437">
        <v>1</v>
      </c>
    </row>
    <row r="101" spans="1:33" ht="39.75" customHeight="1" x14ac:dyDescent="0.25">
      <c r="A101" s="53" t="s">
        <v>4516</v>
      </c>
      <c r="B101" s="53">
        <v>30</v>
      </c>
      <c r="C101" s="53" t="s">
        <v>44</v>
      </c>
      <c r="D101" s="53" t="s">
        <v>470</v>
      </c>
      <c r="E101" s="53">
        <v>3</v>
      </c>
      <c r="F101" s="53" t="s">
        <v>506</v>
      </c>
      <c r="G101" s="53" t="s">
        <v>488</v>
      </c>
      <c r="H101" s="54" t="s">
        <v>94</v>
      </c>
      <c r="I101" s="54" t="s">
        <v>196</v>
      </c>
      <c r="J101" s="54" t="s">
        <v>80</v>
      </c>
      <c r="K101" s="54" t="s">
        <v>80</v>
      </c>
      <c r="L101" s="54" t="s">
        <v>80</v>
      </c>
      <c r="M101" s="54" t="s">
        <v>80</v>
      </c>
      <c r="N101" s="54" t="s">
        <v>80</v>
      </c>
      <c r="O101" s="54" t="s">
        <v>80</v>
      </c>
      <c r="P101" s="54" t="s">
        <v>507</v>
      </c>
      <c r="Q101" s="52">
        <v>0.25</v>
      </c>
      <c r="R101" s="52">
        <v>0.02</v>
      </c>
      <c r="S101" s="428">
        <v>1</v>
      </c>
      <c r="T101" s="54" t="s">
        <v>84</v>
      </c>
      <c r="U101" s="54" t="s">
        <v>503</v>
      </c>
      <c r="V101" s="75">
        <v>45095</v>
      </c>
      <c r="W101" s="75">
        <v>45134</v>
      </c>
      <c r="X101" s="54" t="s">
        <v>214</v>
      </c>
      <c r="Y101" s="57" t="s">
        <v>100</v>
      </c>
      <c r="Z101" s="392">
        <v>1</v>
      </c>
      <c r="AA101" s="58" t="s">
        <v>492</v>
      </c>
      <c r="AB101" s="435">
        <v>45138</v>
      </c>
      <c r="AC101" s="392">
        <v>1</v>
      </c>
      <c r="AD101" s="58" t="s">
        <v>508</v>
      </c>
      <c r="AE101" s="435">
        <v>45138</v>
      </c>
      <c r="AF101" s="57" t="s">
        <v>79</v>
      </c>
      <c r="AG101" s="437">
        <v>1</v>
      </c>
    </row>
    <row r="102" spans="1:33" ht="39.75" customHeight="1" x14ac:dyDescent="0.25">
      <c r="A102" s="53" t="s">
        <v>4516</v>
      </c>
      <c r="B102" s="53">
        <v>30</v>
      </c>
      <c r="C102" s="53" t="s">
        <v>44</v>
      </c>
      <c r="D102" s="53" t="s">
        <v>470</v>
      </c>
      <c r="E102" s="53">
        <v>3</v>
      </c>
      <c r="F102" s="53" t="s">
        <v>509</v>
      </c>
      <c r="G102" s="53" t="s">
        <v>488</v>
      </c>
      <c r="H102" s="54" t="s">
        <v>94</v>
      </c>
      <c r="I102" s="54" t="s">
        <v>196</v>
      </c>
      <c r="J102" s="54" t="s">
        <v>80</v>
      </c>
      <c r="K102" s="54" t="s">
        <v>80</v>
      </c>
      <c r="L102" s="54" t="s">
        <v>80</v>
      </c>
      <c r="M102" s="54" t="s">
        <v>80</v>
      </c>
      <c r="N102" s="54" t="s">
        <v>80</v>
      </c>
      <c r="O102" s="54" t="s">
        <v>80</v>
      </c>
      <c r="P102" s="54" t="s">
        <v>510</v>
      </c>
      <c r="Q102" s="52">
        <v>0.25</v>
      </c>
      <c r="R102" s="52">
        <v>0.02</v>
      </c>
      <c r="S102" s="428">
        <v>1</v>
      </c>
      <c r="T102" s="54" t="s">
        <v>84</v>
      </c>
      <c r="U102" s="54" t="s">
        <v>503</v>
      </c>
      <c r="V102" s="75">
        <v>45184</v>
      </c>
      <c r="W102" s="75">
        <v>45226</v>
      </c>
      <c r="X102" s="54" t="s">
        <v>214</v>
      </c>
      <c r="Y102" s="57" t="s">
        <v>100</v>
      </c>
      <c r="Z102" s="392">
        <v>1</v>
      </c>
      <c r="AA102" s="58" t="s">
        <v>4692</v>
      </c>
      <c r="AB102" s="435">
        <v>45230</v>
      </c>
      <c r="AC102" s="392">
        <v>1</v>
      </c>
      <c r="AD102" s="58" t="s">
        <v>386</v>
      </c>
      <c r="AE102" s="435">
        <v>45230</v>
      </c>
      <c r="AF102" s="57" t="s">
        <v>79</v>
      </c>
      <c r="AG102" s="437">
        <v>1</v>
      </c>
    </row>
    <row r="103" spans="1:33" ht="39.75" customHeight="1" x14ac:dyDescent="0.25">
      <c r="A103" s="49" t="s">
        <v>4516</v>
      </c>
      <c r="B103" s="49">
        <v>30</v>
      </c>
      <c r="C103" s="49" t="s">
        <v>44</v>
      </c>
      <c r="D103" s="49" t="s">
        <v>470</v>
      </c>
      <c r="E103" s="49">
        <v>3</v>
      </c>
      <c r="F103" s="49" t="s">
        <v>512</v>
      </c>
      <c r="G103" s="49" t="s">
        <v>512</v>
      </c>
      <c r="H103" s="417" t="s">
        <v>75</v>
      </c>
      <c r="I103" s="417" t="s">
        <v>196</v>
      </c>
      <c r="J103" s="417" t="s">
        <v>513</v>
      </c>
      <c r="K103" s="417" t="s">
        <v>514</v>
      </c>
      <c r="L103" s="417" t="s">
        <v>125</v>
      </c>
      <c r="M103" s="417" t="s">
        <v>473</v>
      </c>
      <c r="N103" s="417" t="s">
        <v>515</v>
      </c>
      <c r="O103" s="417" t="s">
        <v>516</v>
      </c>
      <c r="P103" s="417" t="s">
        <v>517</v>
      </c>
      <c r="Q103" s="50">
        <v>0.06</v>
      </c>
      <c r="R103" s="50"/>
      <c r="S103" s="153">
        <v>6</v>
      </c>
      <c r="T103" s="417" t="s">
        <v>84</v>
      </c>
      <c r="U103" s="417" t="s">
        <v>518</v>
      </c>
      <c r="V103" s="171">
        <v>44958</v>
      </c>
      <c r="W103" s="171">
        <v>45245</v>
      </c>
      <c r="X103" s="417" t="s">
        <v>214</v>
      </c>
      <c r="Y103" s="57" t="s">
        <v>100</v>
      </c>
      <c r="Z103" s="392">
        <v>1</v>
      </c>
      <c r="AA103" s="58" t="s">
        <v>519</v>
      </c>
      <c r="AB103" s="435">
        <v>45289</v>
      </c>
      <c r="AC103" s="392">
        <v>1</v>
      </c>
      <c r="AD103" s="58" t="s">
        <v>495</v>
      </c>
      <c r="AE103" s="435">
        <v>45289</v>
      </c>
      <c r="AF103" s="436" t="s">
        <v>92</v>
      </c>
      <c r="AG103" s="437" t="s">
        <v>92</v>
      </c>
    </row>
    <row r="104" spans="1:33" ht="39.75" customHeight="1" x14ac:dyDescent="0.25">
      <c r="A104" s="53" t="s">
        <v>4516</v>
      </c>
      <c r="B104" s="53">
        <v>30</v>
      </c>
      <c r="C104" s="53" t="s">
        <v>44</v>
      </c>
      <c r="D104" s="53" t="s">
        <v>470</v>
      </c>
      <c r="E104" s="53">
        <v>3</v>
      </c>
      <c r="F104" s="53" t="s">
        <v>520</v>
      </c>
      <c r="G104" s="53" t="s">
        <v>512</v>
      </c>
      <c r="H104" s="54" t="s">
        <v>94</v>
      </c>
      <c r="I104" s="54" t="s">
        <v>196</v>
      </c>
      <c r="J104" s="54" t="s">
        <v>80</v>
      </c>
      <c r="K104" s="54" t="s">
        <v>80</v>
      </c>
      <c r="L104" s="54" t="s">
        <v>80</v>
      </c>
      <c r="M104" s="54" t="s">
        <v>80</v>
      </c>
      <c r="N104" s="54" t="s">
        <v>80</v>
      </c>
      <c r="O104" s="54" t="s">
        <v>80</v>
      </c>
      <c r="P104" s="54" t="s">
        <v>521</v>
      </c>
      <c r="Q104" s="52">
        <v>0.16</v>
      </c>
      <c r="R104" s="52">
        <v>9.5999999999999992E-3</v>
      </c>
      <c r="S104" s="428">
        <v>1</v>
      </c>
      <c r="T104" s="54" t="s">
        <v>84</v>
      </c>
      <c r="U104" s="54" t="s">
        <v>498</v>
      </c>
      <c r="V104" s="75">
        <v>44958</v>
      </c>
      <c r="W104" s="75">
        <v>44972</v>
      </c>
      <c r="X104" s="54" t="s">
        <v>214</v>
      </c>
      <c r="Y104" s="57" t="s">
        <v>100</v>
      </c>
      <c r="Z104" s="392">
        <v>1</v>
      </c>
      <c r="AA104" s="58" t="s">
        <v>522</v>
      </c>
      <c r="AB104" s="435">
        <v>44932</v>
      </c>
      <c r="AC104" s="392">
        <v>1</v>
      </c>
      <c r="AD104" s="58" t="s">
        <v>523</v>
      </c>
      <c r="AE104" s="435">
        <v>44932</v>
      </c>
      <c r="AF104" s="57" t="s">
        <v>79</v>
      </c>
      <c r="AG104" s="437">
        <v>1</v>
      </c>
    </row>
    <row r="105" spans="1:33" ht="39.75" customHeight="1" x14ac:dyDescent="0.25">
      <c r="A105" s="53" t="s">
        <v>4516</v>
      </c>
      <c r="B105" s="53">
        <v>30</v>
      </c>
      <c r="C105" s="53" t="s">
        <v>44</v>
      </c>
      <c r="D105" s="53" t="s">
        <v>470</v>
      </c>
      <c r="E105" s="53">
        <v>3</v>
      </c>
      <c r="F105" s="53" t="s">
        <v>524</v>
      </c>
      <c r="G105" s="53" t="s">
        <v>512</v>
      </c>
      <c r="H105" s="54" t="s">
        <v>94</v>
      </c>
      <c r="I105" s="54" t="s">
        <v>196</v>
      </c>
      <c r="J105" s="54" t="s">
        <v>80</v>
      </c>
      <c r="K105" s="54" t="s">
        <v>80</v>
      </c>
      <c r="L105" s="54" t="s">
        <v>80</v>
      </c>
      <c r="M105" s="54" t="s">
        <v>80</v>
      </c>
      <c r="N105" s="54" t="s">
        <v>80</v>
      </c>
      <c r="O105" s="54" t="s">
        <v>80</v>
      </c>
      <c r="P105" s="54" t="s">
        <v>525</v>
      </c>
      <c r="Q105" s="52">
        <v>0.16</v>
      </c>
      <c r="R105" s="52">
        <v>9.5999999999999992E-3</v>
      </c>
      <c r="S105" s="428">
        <v>1</v>
      </c>
      <c r="T105" s="54" t="s">
        <v>84</v>
      </c>
      <c r="U105" s="54" t="s">
        <v>526</v>
      </c>
      <c r="V105" s="75">
        <v>44986</v>
      </c>
      <c r="W105" s="75">
        <v>45000</v>
      </c>
      <c r="X105" s="54" t="s">
        <v>214</v>
      </c>
      <c r="Y105" s="57" t="s">
        <v>100</v>
      </c>
      <c r="Z105" s="392">
        <v>1</v>
      </c>
      <c r="AA105" s="58" t="s">
        <v>527</v>
      </c>
      <c r="AB105" s="435">
        <v>45013</v>
      </c>
      <c r="AC105" s="392">
        <v>1</v>
      </c>
      <c r="AD105" s="58" t="s">
        <v>528</v>
      </c>
      <c r="AE105" s="435">
        <v>45013</v>
      </c>
      <c r="AF105" s="57" t="s">
        <v>79</v>
      </c>
      <c r="AG105" s="437">
        <v>1</v>
      </c>
    </row>
    <row r="106" spans="1:33" ht="39.75" customHeight="1" x14ac:dyDescent="0.25">
      <c r="A106" s="53" t="s">
        <v>4516</v>
      </c>
      <c r="B106" s="53">
        <v>30</v>
      </c>
      <c r="C106" s="53" t="s">
        <v>44</v>
      </c>
      <c r="D106" s="53" t="s">
        <v>470</v>
      </c>
      <c r="E106" s="53">
        <v>3</v>
      </c>
      <c r="F106" s="53" t="s">
        <v>529</v>
      </c>
      <c r="G106" s="53" t="s">
        <v>512</v>
      </c>
      <c r="H106" s="54" t="s">
        <v>94</v>
      </c>
      <c r="I106" s="54" t="s">
        <v>196</v>
      </c>
      <c r="J106" s="54" t="s">
        <v>80</v>
      </c>
      <c r="K106" s="54" t="s">
        <v>80</v>
      </c>
      <c r="L106" s="54" t="s">
        <v>80</v>
      </c>
      <c r="M106" s="54" t="s">
        <v>80</v>
      </c>
      <c r="N106" s="54" t="s">
        <v>80</v>
      </c>
      <c r="O106" s="54" t="s">
        <v>80</v>
      </c>
      <c r="P106" s="54" t="s">
        <v>530</v>
      </c>
      <c r="Q106" s="52">
        <v>0.16</v>
      </c>
      <c r="R106" s="52">
        <v>9.5999999999999992E-3</v>
      </c>
      <c r="S106" s="428">
        <v>1</v>
      </c>
      <c r="T106" s="54" t="s">
        <v>84</v>
      </c>
      <c r="U106" s="54" t="s">
        <v>526</v>
      </c>
      <c r="V106" s="75">
        <v>45048</v>
      </c>
      <c r="W106" s="75">
        <v>45062</v>
      </c>
      <c r="X106" s="54" t="s">
        <v>214</v>
      </c>
      <c r="Y106" s="57" t="s">
        <v>100</v>
      </c>
      <c r="Z106" s="392">
        <v>1</v>
      </c>
      <c r="AA106" s="58" t="s">
        <v>531</v>
      </c>
      <c r="AB106" s="435">
        <v>45072</v>
      </c>
      <c r="AC106" s="392">
        <v>1</v>
      </c>
      <c r="AD106" s="58" t="s">
        <v>532</v>
      </c>
      <c r="AE106" s="435">
        <v>45072</v>
      </c>
      <c r="AF106" s="57" t="s">
        <v>79</v>
      </c>
      <c r="AG106" s="437">
        <v>1</v>
      </c>
    </row>
    <row r="107" spans="1:33" ht="39.75" customHeight="1" x14ac:dyDescent="0.25">
      <c r="A107" s="53" t="s">
        <v>4516</v>
      </c>
      <c r="B107" s="53">
        <v>30</v>
      </c>
      <c r="C107" s="53" t="s">
        <v>44</v>
      </c>
      <c r="D107" s="53" t="s">
        <v>470</v>
      </c>
      <c r="E107" s="53">
        <v>3</v>
      </c>
      <c r="F107" s="53" t="s">
        <v>533</v>
      </c>
      <c r="G107" s="53" t="s">
        <v>512</v>
      </c>
      <c r="H107" s="54" t="s">
        <v>94</v>
      </c>
      <c r="I107" s="54" t="s">
        <v>196</v>
      </c>
      <c r="J107" s="54" t="s">
        <v>80</v>
      </c>
      <c r="K107" s="54" t="s">
        <v>80</v>
      </c>
      <c r="L107" s="54" t="s">
        <v>80</v>
      </c>
      <c r="M107" s="54" t="s">
        <v>80</v>
      </c>
      <c r="N107" s="54" t="s">
        <v>80</v>
      </c>
      <c r="O107" s="54" t="s">
        <v>80</v>
      </c>
      <c r="P107" s="54" t="s">
        <v>534</v>
      </c>
      <c r="Q107" s="52">
        <v>0.16</v>
      </c>
      <c r="R107" s="52">
        <v>9.5999999999999992E-3</v>
      </c>
      <c r="S107" s="428">
        <v>1</v>
      </c>
      <c r="T107" s="54" t="s">
        <v>84</v>
      </c>
      <c r="U107" s="54" t="s">
        <v>526</v>
      </c>
      <c r="V107" s="75">
        <v>45108</v>
      </c>
      <c r="W107" s="75">
        <v>45122</v>
      </c>
      <c r="X107" s="54" t="s">
        <v>214</v>
      </c>
      <c r="Y107" s="57" t="s">
        <v>100</v>
      </c>
      <c r="Z107" s="392">
        <v>1</v>
      </c>
      <c r="AA107" s="58" t="s">
        <v>535</v>
      </c>
      <c r="AB107" s="435">
        <v>45126</v>
      </c>
      <c r="AC107" s="392">
        <v>1</v>
      </c>
      <c r="AD107" s="58" t="s">
        <v>536</v>
      </c>
      <c r="AE107" s="435">
        <v>45126</v>
      </c>
      <c r="AF107" s="57" t="s">
        <v>79</v>
      </c>
      <c r="AG107" s="437">
        <v>1</v>
      </c>
    </row>
    <row r="108" spans="1:33" ht="39.75" customHeight="1" x14ac:dyDescent="0.25">
      <c r="A108" s="53" t="s">
        <v>4516</v>
      </c>
      <c r="B108" s="53">
        <v>30</v>
      </c>
      <c r="C108" s="53" t="s">
        <v>44</v>
      </c>
      <c r="D108" s="53" t="s">
        <v>470</v>
      </c>
      <c r="E108" s="53">
        <v>3</v>
      </c>
      <c r="F108" s="53" t="s">
        <v>537</v>
      </c>
      <c r="G108" s="53" t="s">
        <v>512</v>
      </c>
      <c r="H108" s="54" t="s">
        <v>94</v>
      </c>
      <c r="I108" s="54" t="s">
        <v>196</v>
      </c>
      <c r="J108" s="54" t="s">
        <v>80</v>
      </c>
      <c r="K108" s="54" t="s">
        <v>80</v>
      </c>
      <c r="L108" s="54" t="s">
        <v>80</v>
      </c>
      <c r="M108" s="54" t="s">
        <v>80</v>
      </c>
      <c r="N108" s="54" t="s">
        <v>80</v>
      </c>
      <c r="O108" s="54" t="s">
        <v>80</v>
      </c>
      <c r="P108" s="54" t="s">
        <v>538</v>
      </c>
      <c r="Q108" s="52">
        <v>0.18</v>
      </c>
      <c r="R108" s="52">
        <v>1.0799999999999999E-2</v>
      </c>
      <c r="S108" s="428">
        <v>1</v>
      </c>
      <c r="T108" s="54" t="s">
        <v>84</v>
      </c>
      <c r="U108" s="54" t="s">
        <v>526</v>
      </c>
      <c r="V108" s="75">
        <v>45170</v>
      </c>
      <c r="W108" s="75">
        <v>45184</v>
      </c>
      <c r="X108" s="54" t="s">
        <v>214</v>
      </c>
      <c r="Y108" s="57" t="s">
        <v>100</v>
      </c>
      <c r="Z108" s="392">
        <v>1</v>
      </c>
      <c r="AA108" s="58" t="s">
        <v>539</v>
      </c>
      <c r="AB108" s="435">
        <v>45173</v>
      </c>
      <c r="AC108" s="392">
        <v>1</v>
      </c>
      <c r="AD108" s="58" t="s">
        <v>540</v>
      </c>
      <c r="AE108" s="435">
        <v>45173</v>
      </c>
      <c r="AF108" s="57" t="s">
        <v>79</v>
      </c>
      <c r="AG108" s="437">
        <v>1</v>
      </c>
    </row>
    <row r="109" spans="1:33" ht="39.75" customHeight="1" x14ac:dyDescent="0.25">
      <c r="A109" s="53" t="s">
        <v>4516</v>
      </c>
      <c r="B109" s="53">
        <v>30</v>
      </c>
      <c r="C109" s="53" t="s">
        <v>44</v>
      </c>
      <c r="D109" s="53" t="s">
        <v>470</v>
      </c>
      <c r="E109" s="53">
        <v>3</v>
      </c>
      <c r="F109" s="53" t="s">
        <v>541</v>
      </c>
      <c r="G109" s="53" t="s">
        <v>512</v>
      </c>
      <c r="H109" s="54" t="s">
        <v>94</v>
      </c>
      <c r="I109" s="54" t="s">
        <v>196</v>
      </c>
      <c r="J109" s="54" t="s">
        <v>80</v>
      </c>
      <c r="K109" s="54" t="s">
        <v>80</v>
      </c>
      <c r="L109" s="54" t="s">
        <v>80</v>
      </c>
      <c r="M109" s="54" t="s">
        <v>80</v>
      </c>
      <c r="N109" s="54" t="s">
        <v>80</v>
      </c>
      <c r="O109" s="54" t="s">
        <v>80</v>
      </c>
      <c r="P109" s="54" t="s">
        <v>542</v>
      </c>
      <c r="Q109" s="52">
        <v>0.18</v>
      </c>
      <c r="R109" s="52">
        <v>1.0799999999999999E-2</v>
      </c>
      <c r="S109" s="428">
        <v>1</v>
      </c>
      <c r="T109" s="54" t="s">
        <v>84</v>
      </c>
      <c r="U109" s="54" t="s">
        <v>526</v>
      </c>
      <c r="V109" s="75">
        <v>45231</v>
      </c>
      <c r="W109" s="75">
        <v>45245</v>
      </c>
      <c r="X109" s="54" t="s">
        <v>214</v>
      </c>
      <c r="Y109" s="57" t="s">
        <v>100</v>
      </c>
      <c r="Z109" s="392">
        <v>1</v>
      </c>
      <c r="AA109" s="58" t="s">
        <v>543</v>
      </c>
      <c r="AB109" s="435">
        <v>45289</v>
      </c>
      <c r="AC109" s="392">
        <v>1</v>
      </c>
      <c r="AD109" s="58" t="s">
        <v>386</v>
      </c>
      <c r="AE109" s="435">
        <v>45289</v>
      </c>
      <c r="AF109" s="57" t="s">
        <v>79</v>
      </c>
      <c r="AG109" s="437">
        <v>1</v>
      </c>
    </row>
    <row r="110" spans="1:33" ht="39.75" customHeight="1" x14ac:dyDescent="0.25">
      <c r="A110" s="49" t="s">
        <v>4516</v>
      </c>
      <c r="B110" s="49">
        <v>30</v>
      </c>
      <c r="C110" s="49" t="s">
        <v>44</v>
      </c>
      <c r="D110" s="49" t="s">
        <v>470</v>
      </c>
      <c r="E110" s="49">
        <v>3</v>
      </c>
      <c r="F110" s="49" t="s">
        <v>544</v>
      </c>
      <c r="G110" s="49" t="s">
        <v>544</v>
      </c>
      <c r="H110" s="417" t="s">
        <v>75</v>
      </c>
      <c r="I110" s="417" t="s">
        <v>196</v>
      </c>
      <c r="J110" s="417" t="s">
        <v>80</v>
      </c>
      <c r="K110" s="417" t="s">
        <v>144</v>
      </c>
      <c r="L110" s="417" t="s">
        <v>125</v>
      </c>
      <c r="M110" s="417" t="s">
        <v>473</v>
      </c>
      <c r="N110" s="417" t="s">
        <v>545</v>
      </c>
      <c r="O110" s="417" t="s">
        <v>80</v>
      </c>
      <c r="P110" s="417" t="s">
        <v>546</v>
      </c>
      <c r="Q110" s="50">
        <v>0.09</v>
      </c>
      <c r="R110" s="50"/>
      <c r="S110" s="153">
        <v>100</v>
      </c>
      <c r="T110" s="417" t="s">
        <v>301</v>
      </c>
      <c r="U110" s="417" t="s">
        <v>547</v>
      </c>
      <c r="V110" s="171">
        <v>44978</v>
      </c>
      <c r="W110" s="171">
        <v>45290</v>
      </c>
      <c r="X110" s="417" t="s">
        <v>214</v>
      </c>
      <c r="Y110" s="57" t="s">
        <v>100</v>
      </c>
      <c r="Z110" s="392">
        <v>1</v>
      </c>
      <c r="AA110" s="58" t="s">
        <v>548</v>
      </c>
      <c r="AB110" s="435">
        <v>45196</v>
      </c>
      <c r="AC110" s="392">
        <v>1</v>
      </c>
      <c r="AD110" s="58" t="s">
        <v>495</v>
      </c>
      <c r="AE110" s="435">
        <v>45196</v>
      </c>
      <c r="AF110" s="436" t="s">
        <v>92</v>
      </c>
      <c r="AG110" s="437" t="s">
        <v>92</v>
      </c>
    </row>
    <row r="111" spans="1:33" ht="39.75" customHeight="1" x14ac:dyDescent="0.25">
      <c r="A111" s="53" t="s">
        <v>4516</v>
      </c>
      <c r="B111" s="53">
        <v>30</v>
      </c>
      <c r="C111" s="53" t="s">
        <v>44</v>
      </c>
      <c r="D111" s="53" t="s">
        <v>470</v>
      </c>
      <c r="E111" s="53">
        <v>3</v>
      </c>
      <c r="F111" s="53" t="s">
        <v>549</v>
      </c>
      <c r="G111" s="53" t="s">
        <v>544</v>
      </c>
      <c r="H111" s="54" t="s">
        <v>94</v>
      </c>
      <c r="I111" s="54" t="s">
        <v>196</v>
      </c>
      <c r="J111" s="54" t="s">
        <v>80</v>
      </c>
      <c r="K111" s="54" t="s">
        <v>80</v>
      </c>
      <c r="L111" s="54" t="s">
        <v>80</v>
      </c>
      <c r="M111" s="54" t="s">
        <v>80</v>
      </c>
      <c r="N111" s="54" t="s">
        <v>80</v>
      </c>
      <c r="O111" s="54" t="s">
        <v>80</v>
      </c>
      <c r="P111" s="54" t="s">
        <v>550</v>
      </c>
      <c r="Q111" s="52">
        <v>0.3</v>
      </c>
      <c r="R111" s="52">
        <v>2.7E-2</v>
      </c>
      <c r="S111" s="428">
        <v>7</v>
      </c>
      <c r="T111" s="54" t="s">
        <v>84</v>
      </c>
      <c r="U111" s="54" t="s">
        <v>551</v>
      </c>
      <c r="V111" s="75">
        <v>44978</v>
      </c>
      <c r="W111" s="75">
        <v>45138</v>
      </c>
      <c r="X111" s="54" t="s">
        <v>214</v>
      </c>
      <c r="Y111" s="57" t="s">
        <v>100</v>
      </c>
      <c r="Z111" s="392">
        <v>1</v>
      </c>
      <c r="AA111" s="58" t="s">
        <v>552</v>
      </c>
      <c r="AB111" s="435">
        <v>45196</v>
      </c>
      <c r="AC111" s="392">
        <v>1</v>
      </c>
      <c r="AD111" s="58" t="s">
        <v>386</v>
      </c>
      <c r="AE111" s="435">
        <v>45196</v>
      </c>
      <c r="AF111" s="57" t="s">
        <v>79</v>
      </c>
      <c r="AG111" s="437">
        <v>1</v>
      </c>
    </row>
    <row r="112" spans="1:33" ht="39.75" customHeight="1" x14ac:dyDescent="0.25">
      <c r="A112" s="53" t="s">
        <v>4516</v>
      </c>
      <c r="B112" s="53">
        <v>30</v>
      </c>
      <c r="C112" s="53" t="s">
        <v>44</v>
      </c>
      <c r="D112" s="53" t="s">
        <v>470</v>
      </c>
      <c r="E112" s="53">
        <v>3</v>
      </c>
      <c r="F112" s="53" t="s">
        <v>553</v>
      </c>
      <c r="G112" s="53" t="s">
        <v>544</v>
      </c>
      <c r="H112" s="54" t="s">
        <v>94</v>
      </c>
      <c r="I112" s="54" t="s">
        <v>196</v>
      </c>
      <c r="J112" s="54" t="s">
        <v>80</v>
      </c>
      <c r="K112" s="54" t="s">
        <v>80</v>
      </c>
      <c r="L112" s="54" t="s">
        <v>80</v>
      </c>
      <c r="M112" s="54" t="s">
        <v>80</v>
      </c>
      <c r="N112" s="54" t="s">
        <v>80</v>
      </c>
      <c r="O112" s="54" t="s">
        <v>80</v>
      </c>
      <c r="P112" s="54" t="s">
        <v>152</v>
      </c>
      <c r="Q112" s="52">
        <v>0.7</v>
      </c>
      <c r="R112" s="52">
        <v>6.3E-2</v>
      </c>
      <c r="S112" s="428">
        <v>100</v>
      </c>
      <c r="T112" s="54" t="s">
        <v>301</v>
      </c>
      <c r="U112" s="54" t="s">
        <v>547</v>
      </c>
      <c r="V112" s="75">
        <v>45139</v>
      </c>
      <c r="W112" s="75">
        <v>45290</v>
      </c>
      <c r="X112" s="54" t="s">
        <v>214</v>
      </c>
      <c r="Y112" s="57" t="s">
        <v>100</v>
      </c>
      <c r="Z112" s="392">
        <v>1</v>
      </c>
      <c r="AA112" s="58" t="s">
        <v>548</v>
      </c>
      <c r="AB112" s="435">
        <v>45291</v>
      </c>
      <c r="AC112" s="392">
        <v>1</v>
      </c>
      <c r="AD112" s="58" t="s">
        <v>386</v>
      </c>
      <c r="AE112" s="435">
        <v>45291</v>
      </c>
      <c r="AF112" s="57" t="s">
        <v>79</v>
      </c>
      <c r="AG112" s="437">
        <v>1</v>
      </c>
    </row>
    <row r="113" spans="1:33" ht="39.75" customHeight="1" x14ac:dyDescent="0.25">
      <c r="A113" s="49" t="s">
        <v>4516</v>
      </c>
      <c r="B113" s="49">
        <v>30</v>
      </c>
      <c r="C113" s="49" t="s">
        <v>44</v>
      </c>
      <c r="D113" s="49" t="s">
        <v>470</v>
      </c>
      <c r="E113" s="49">
        <v>3</v>
      </c>
      <c r="F113" s="49" t="s">
        <v>554</v>
      </c>
      <c r="G113" s="49" t="s">
        <v>554</v>
      </c>
      <c r="H113" s="417" t="s">
        <v>75</v>
      </c>
      <c r="I113" s="417" t="s">
        <v>76</v>
      </c>
      <c r="J113" s="417" t="s">
        <v>123</v>
      </c>
      <c r="K113" s="417" t="s">
        <v>80</v>
      </c>
      <c r="L113" s="417" t="s">
        <v>125</v>
      </c>
      <c r="M113" s="417" t="s">
        <v>473</v>
      </c>
      <c r="N113" s="417" t="s">
        <v>126</v>
      </c>
      <c r="O113" s="417" t="s">
        <v>80</v>
      </c>
      <c r="P113" s="417" t="s">
        <v>555</v>
      </c>
      <c r="Q113" s="50">
        <v>0.06</v>
      </c>
      <c r="R113" s="50"/>
      <c r="S113" s="153">
        <v>100</v>
      </c>
      <c r="T113" s="417" t="s">
        <v>301</v>
      </c>
      <c r="U113" s="417" t="s">
        <v>556</v>
      </c>
      <c r="V113" s="171">
        <v>44958</v>
      </c>
      <c r="W113" s="171">
        <v>45276</v>
      </c>
      <c r="X113" s="417" t="s">
        <v>214</v>
      </c>
      <c r="Y113" s="57" t="s">
        <v>100</v>
      </c>
      <c r="Z113" s="392">
        <v>1</v>
      </c>
      <c r="AA113" s="58" t="s">
        <v>557</v>
      </c>
      <c r="AB113" s="435">
        <v>44967</v>
      </c>
      <c r="AC113" s="392">
        <v>1</v>
      </c>
      <c r="AD113" s="58" t="s">
        <v>495</v>
      </c>
      <c r="AE113" s="435">
        <v>44967</v>
      </c>
      <c r="AF113" s="436" t="s">
        <v>92</v>
      </c>
      <c r="AG113" s="437" t="s">
        <v>92</v>
      </c>
    </row>
    <row r="114" spans="1:33" ht="39.75" customHeight="1" x14ac:dyDescent="0.25">
      <c r="A114" s="53" t="s">
        <v>4516</v>
      </c>
      <c r="B114" s="53">
        <v>30</v>
      </c>
      <c r="C114" s="53" t="s">
        <v>44</v>
      </c>
      <c r="D114" s="53" t="s">
        <v>470</v>
      </c>
      <c r="E114" s="53">
        <v>3</v>
      </c>
      <c r="F114" s="53" t="s">
        <v>558</v>
      </c>
      <c r="G114" s="53" t="s">
        <v>554</v>
      </c>
      <c r="H114" s="54" t="s">
        <v>94</v>
      </c>
      <c r="I114" s="54" t="s">
        <v>76</v>
      </c>
      <c r="J114" s="54" t="s">
        <v>80</v>
      </c>
      <c r="K114" s="54" t="s">
        <v>80</v>
      </c>
      <c r="L114" s="54" t="s">
        <v>80</v>
      </c>
      <c r="M114" s="54" t="s">
        <v>80</v>
      </c>
      <c r="N114" s="54" t="s">
        <v>80</v>
      </c>
      <c r="O114" s="54" t="s">
        <v>80</v>
      </c>
      <c r="P114" s="54" t="s">
        <v>559</v>
      </c>
      <c r="Q114" s="52">
        <v>0.2</v>
      </c>
      <c r="R114" s="52">
        <v>1.2E-2</v>
      </c>
      <c r="S114" s="428">
        <v>1</v>
      </c>
      <c r="T114" s="54" t="s">
        <v>84</v>
      </c>
      <c r="U114" s="54" t="s">
        <v>560</v>
      </c>
      <c r="V114" s="75">
        <v>44958</v>
      </c>
      <c r="W114" s="75">
        <v>44985</v>
      </c>
      <c r="X114" s="54" t="s">
        <v>214</v>
      </c>
      <c r="Y114" s="57" t="s">
        <v>100</v>
      </c>
      <c r="Z114" s="392">
        <v>1</v>
      </c>
      <c r="AA114" s="58" t="s">
        <v>557</v>
      </c>
      <c r="AB114" s="435">
        <v>44967</v>
      </c>
      <c r="AC114" s="392">
        <v>1</v>
      </c>
      <c r="AD114" s="58" t="s">
        <v>561</v>
      </c>
      <c r="AE114" s="435">
        <v>44967</v>
      </c>
      <c r="AF114" s="57" t="s">
        <v>79</v>
      </c>
      <c r="AG114" s="437">
        <v>1</v>
      </c>
    </row>
    <row r="115" spans="1:33" ht="39.75" customHeight="1" x14ac:dyDescent="0.25">
      <c r="A115" s="53" t="s">
        <v>4516</v>
      </c>
      <c r="B115" s="53">
        <v>30</v>
      </c>
      <c r="C115" s="53" t="s">
        <v>44</v>
      </c>
      <c r="D115" s="53" t="s">
        <v>470</v>
      </c>
      <c r="E115" s="53">
        <v>3</v>
      </c>
      <c r="F115" s="53" t="s">
        <v>562</v>
      </c>
      <c r="G115" s="53" t="s">
        <v>554</v>
      </c>
      <c r="H115" s="54" t="s">
        <v>94</v>
      </c>
      <c r="I115" s="54" t="s">
        <v>76</v>
      </c>
      <c r="J115" s="54" t="s">
        <v>80</v>
      </c>
      <c r="K115" s="54" t="s">
        <v>80</v>
      </c>
      <c r="L115" s="54" t="s">
        <v>80</v>
      </c>
      <c r="M115" s="54" t="s">
        <v>80</v>
      </c>
      <c r="N115" s="54" t="s">
        <v>80</v>
      </c>
      <c r="O115" s="54" t="s">
        <v>80</v>
      </c>
      <c r="P115" s="54" t="s">
        <v>563</v>
      </c>
      <c r="Q115" s="52">
        <v>0.8</v>
      </c>
      <c r="R115" s="52">
        <v>4.8000000000000001E-2</v>
      </c>
      <c r="S115" s="428">
        <v>100</v>
      </c>
      <c r="T115" s="54" t="s">
        <v>301</v>
      </c>
      <c r="U115" s="54" t="s">
        <v>556</v>
      </c>
      <c r="V115" s="75">
        <v>44986</v>
      </c>
      <c r="W115" s="75">
        <v>45276</v>
      </c>
      <c r="X115" s="54" t="s">
        <v>214</v>
      </c>
      <c r="Y115" s="57" t="s">
        <v>100</v>
      </c>
      <c r="Z115" s="392">
        <v>1</v>
      </c>
      <c r="AA115" s="58" t="s">
        <v>564</v>
      </c>
      <c r="AB115" s="435">
        <v>44967</v>
      </c>
      <c r="AC115" s="392">
        <v>1</v>
      </c>
      <c r="AD115" s="58" t="s">
        <v>386</v>
      </c>
      <c r="AE115" s="435">
        <v>44967</v>
      </c>
      <c r="AF115" s="57" t="s">
        <v>79</v>
      </c>
      <c r="AG115" s="437">
        <v>1</v>
      </c>
    </row>
    <row r="116" spans="1:33" ht="39.75" customHeight="1" x14ac:dyDescent="0.25">
      <c r="A116" s="49" t="s">
        <v>4516</v>
      </c>
      <c r="B116" s="49">
        <v>30</v>
      </c>
      <c r="C116" s="49" t="s">
        <v>44</v>
      </c>
      <c r="D116" s="49" t="s">
        <v>470</v>
      </c>
      <c r="E116" s="49">
        <v>3</v>
      </c>
      <c r="F116" s="49" t="s">
        <v>565</v>
      </c>
      <c r="G116" s="49" t="s">
        <v>565</v>
      </c>
      <c r="H116" s="417" t="s">
        <v>75</v>
      </c>
      <c r="I116" s="417" t="s">
        <v>76</v>
      </c>
      <c r="J116" s="417" t="s">
        <v>566</v>
      </c>
      <c r="K116" s="417" t="s">
        <v>80</v>
      </c>
      <c r="L116" s="417" t="s">
        <v>125</v>
      </c>
      <c r="M116" s="417" t="s">
        <v>473</v>
      </c>
      <c r="N116" s="417" t="s">
        <v>567</v>
      </c>
      <c r="O116" s="417" t="s">
        <v>80</v>
      </c>
      <c r="P116" s="417" t="s">
        <v>568</v>
      </c>
      <c r="Q116" s="50">
        <v>0.08</v>
      </c>
      <c r="R116" s="50"/>
      <c r="S116" s="153">
        <v>100</v>
      </c>
      <c r="T116" s="417" t="s">
        <v>301</v>
      </c>
      <c r="U116" s="417" t="s">
        <v>569</v>
      </c>
      <c r="V116" s="171">
        <v>44950</v>
      </c>
      <c r="W116" s="171">
        <v>45261</v>
      </c>
      <c r="X116" s="417" t="s">
        <v>214</v>
      </c>
      <c r="Y116" s="57" t="s">
        <v>100</v>
      </c>
      <c r="Z116" s="392">
        <v>1</v>
      </c>
      <c r="AA116" s="58" t="s">
        <v>570</v>
      </c>
      <c r="AB116" s="435">
        <v>45169</v>
      </c>
      <c r="AC116" s="392">
        <v>1</v>
      </c>
      <c r="AD116" s="58" t="s">
        <v>571</v>
      </c>
      <c r="AE116" s="435">
        <v>45169</v>
      </c>
      <c r="AF116" s="436" t="s">
        <v>92</v>
      </c>
      <c r="AG116" s="437" t="s">
        <v>92</v>
      </c>
    </row>
    <row r="117" spans="1:33" ht="39.75" customHeight="1" x14ac:dyDescent="0.25">
      <c r="A117" s="53" t="s">
        <v>4516</v>
      </c>
      <c r="B117" s="53">
        <v>30</v>
      </c>
      <c r="C117" s="53" t="s">
        <v>44</v>
      </c>
      <c r="D117" s="53" t="s">
        <v>470</v>
      </c>
      <c r="E117" s="53">
        <v>3</v>
      </c>
      <c r="F117" s="53" t="s">
        <v>572</v>
      </c>
      <c r="G117" s="53" t="s">
        <v>565</v>
      </c>
      <c r="H117" s="54" t="s">
        <v>94</v>
      </c>
      <c r="I117" s="54" t="s">
        <v>76</v>
      </c>
      <c r="J117" s="54" t="s">
        <v>80</v>
      </c>
      <c r="K117" s="54" t="s">
        <v>80</v>
      </c>
      <c r="L117" s="54" t="s">
        <v>80</v>
      </c>
      <c r="M117" s="54" t="s">
        <v>80</v>
      </c>
      <c r="N117" s="54" t="s">
        <v>80</v>
      </c>
      <c r="O117" s="54" t="s">
        <v>80</v>
      </c>
      <c r="P117" s="54" t="s">
        <v>573</v>
      </c>
      <c r="Q117" s="52">
        <v>0.2</v>
      </c>
      <c r="R117" s="52">
        <v>1.6E-2</v>
      </c>
      <c r="S117" s="428">
        <v>1</v>
      </c>
      <c r="T117" s="54" t="s">
        <v>84</v>
      </c>
      <c r="U117" s="54" t="s">
        <v>574</v>
      </c>
      <c r="V117" s="75">
        <v>44950</v>
      </c>
      <c r="W117" s="75">
        <v>44985</v>
      </c>
      <c r="X117" s="54" t="s">
        <v>214</v>
      </c>
      <c r="Y117" s="57" t="s">
        <v>100</v>
      </c>
      <c r="Z117" s="392">
        <v>1</v>
      </c>
      <c r="AA117" s="58" t="s">
        <v>575</v>
      </c>
      <c r="AB117" s="435">
        <v>44985</v>
      </c>
      <c r="AC117" s="392">
        <v>1</v>
      </c>
      <c r="AD117" s="58" t="s">
        <v>576</v>
      </c>
      <c r="AE117" s="435">
        <v>44985</v>
      </c>
      <c r="AF117" s="57" t="s">
        <v>79</v>
      </c>
      <c r="AG117" s="437">
        <v>1</v>
      </c>
    </row>
    <row r="118" spans="1:33" ht="39.75" customHeight="1" x14ac:dyDescent="0.25">
      <c r="A118" s="53" t="s">
        <v>4516</v>
      </c>
      <c r="B118" s="53">
        <v>30</v>
      </c>
      <c r="C118" s="53" t="s">
        <v>44</v>
      </c>
      <c r="D118" s="53" t="s">
        <v>470</v>
      </c>
      <c r="E118" s="53">
        <v>3</v>
      </c>
      <c r="F118" s="53" t="s">
        <v>577</v>
      </c>
      <c r="G118" s="53" t="s">
        <v>565</v>
      </c>
      <c r="H118" s="54" t="s">
        <v>94</v>
      </c>
      <c r="I118" s="54" t="s">
        <v>76</v>
      </c>
      <c r="J118" s="54" t="s">
        <v>80</v>
      </c>
      <c r="K118" s="54" t="s">
        <v>80</v>
      </c>
      <c r="L118" s="54" t="s">
        <v>80</v>
      </c>
      <c r="M118" s="54" t="s">
        <v>80</v>
      </c>
      <c r="N118" s="54" t="s">
        <v>80</v>
      </c>
      <c r="O118" s="54" t="s">
        <v>80</v>
      </c>
      <c r="P118" s="54" t="s">
        <v>578</v>
      </c>
      <c r="Q118" s="52">
        <v>0.8</v>
      </c>
      <c r="R118" s="52">
        <v>6.4000000000000001E-2</v>
      </c>
      <c r="S118" s="428">
        <v>100</v>
      </c>
      <c r="T118" s="54" t="s">
        <v>301</v>
      </c>
      <c r="U118" s="54" t="s">
        <v>302</v>
      </c>
      <c r="V118" s="75">
        <v>44986</v>
      </c>
      <c r="W118" s="75">
        <v>45261</v>
      </c>
      <c r="X118" s="54" t="s">
        <v>214</v>
      </c>
      <c r="Y118" s="57" t="s">
        <v>100</v>
      </c>
      <c r="Z118" s="392">
        <v>1</v>
      </c>
      <c r="AA118" s="58" t="s">
        <v>579</v>
      </c>
      <c r="AB118" s="435">
        <v>45169</v>
      </c>
      <c r="AC118" s="392">
        <v>1</v>
      </c>
      <c r="AD118" s="58" t="s">
        <v>580</v>
      </c>
      <c r="AE118" s="435">
        <v>45169</v>
      </c>
      <c r="AF118" s="57" t="s">
        <v>79</v>
      </c>
      <c r="AG118" s="437">
        <v>1</v>
      </c>
    </row>
    <row r="119" spans="1:33" ht="39.75" customHeight="1" x14ac:dyDescent="0.25">
      <c r="A119" s="49" t="s">
        <v>4516</v>
      </c>
      <c r="B119" s="49">
        <v>30</v>
      </c>
      <c r="C119" s="49" t="s">
        <v>44</v>
      </c>
      <c r="D119" s="49" t="s">
        <v>470</v>
      </c>
      <c r="E119" s="49">
        <v>3</v>
      </c>
      <c r="F119" s="49" t="s">
        <v>581</v>
      </c>
      <c r="G119" s="49" t="s">
        <v>581</v>
      </c>
      <c r="H119" s="417" t="s">
        <v>75</v>
      </c>
      <c r="I119" s="417" t="s">
        <v>196</v>
      </c>
      <c r="J119" s="417" t="s">
        <v>582</v>
      </c>
      <c r="K119" s="417" t="s">
        <v>144</v>
      </c>
      <c r="L119" s="417" t="s">
        <v>79</v>
      </c>
      <c r="M119" s="417" t="s">
        <v>583</v>
      </c>
      <c r="N119" s="417" t="s">
        <v>584</v>
      </c>
      <c r="O119" s="417" t="s">
        <v>585</v>
      </c>
      <c r="P119" s="417" t="s">
        <v>586</v>
      </c>
      <c r="Q119" s="50">
        <v>0.05</v>
      </c>
      <c r="R119" s="50"/>
      <c r="S119" s="153">
        <v>1</v>
      </c>
      <c r="T119" s="417" t="s">
        <v>84</v>
      </c>
      <c r="U119" s="417" t="s">
        <v>587</v>
      </c>
      <c r="V119" s="171">
        <v>45041</v>
      </c>
      <c r="W119" s="171">
        <v>45252</v>
      </c>
      <c r="X119" s="417" t="s">
        <v>588</v>
      </c>
      <c r="Y119" s="57" t="s">
        <v>100</v>
      </c>
      <c r="Z119" s="392">
        <v>1</v>
      </c>
      <c r="AA119" s="58" t="s">
        <v>589</v>
      </c>
      <c r="AB119" s="435">
        <v>45247</v>
      </c>
      <c r="AC119" s="392">
        <v>1</v>
      </c>
      <c r="AD119" s="58" t="s">
        <v>495</v>
      </c>
      <c r="AE119" s="435">
        <v>45247</v>
      </c>
      <c r="AF119" s="436" t="s">
        <v>92</v>
      </c>
      <c r="AG119" s="437" t="s">
        <v>92</v>
      </c>
    </row>
    <row r="120" spans="1:33" ht="39.75" customHeight="1" x14ac:dyDescent="0.25">
      <c r="A120" s="53" t="s">
        <v>4516</v>
      </c>
      <c r="B120" s="53">
        <v>30</v>
      </c>
      <c r="C120" s="53" t="s">
        <v>44</v>
      </c>
      <c r="D120" s="53" t="s">
        <v>470</v>
      </c>
      <c r="E120" s="53">
        <v>3</v>
      </c>
      <c r="F120" s="53" t="s">
        <v>590</v>
      </c>
      <c r="G120" s="53" t="s">
        <v>581</v>
      </c>
      <c r="H120" s="54" t="s">
        <v>94</v>
      </c>
      <c r="I120" s="54" t="s">
        <v>196</v>
      </c>
      <c r="J120" s="54" t="s">
        <v>80</v>
      </c>
      <c r="K120" s="54" t="s">
        <v>80</v>
      </c>
      <c r="L120" s="54" t="s">
        <v>80</v>
      </c>
      <c r="M120" s="54" t="s">
        <v>80</v>
      </c>
      <c r="N120" s="54" t="s">
        <v>80</v>
      </c>
      <c r="O120" s="54" t="s">
        <v>80</v>
      </c>
      <c r="P120" s="54" t="s">
        <v>591</v>
      </c>
      <c r="Q120" s="52">
        <v>0.1</v>
      </c>
      <c r="R120" s="52">
        <v>5.000000000000001E-3</v>
      </c>
      <c r="S120" s="428">
        <v>1</v>
      </c>
      <c r="T120" s="54" t="s">
        <v>84</v>
      </c>
      <c r="U120" s="54" t="s">
        <v>592</v>
      </c>
      <c r="V120" s="75">
        <v>45041</v>
      </c>
      <c r="W120" s="75">
        <v>45059</v>
      </c>
      <c r="X120" s="54" t="s">
        <v>214</v>
      </c>
      <c r="Y120" s="57" t="s">
        <v>100</v>
      </c>
      <c r="Z120" s="392">
        <v>1</v>
      </c>
      <c r="AA120" s="58" t="s">
        <v>593</v>
      </c>
      <c r="AB120" s="435">
        <v>45056</v>
      </c>
      <c r="AC120" s="392">
        <v>1</v>
      </c>
      <c r="AD120" s="58" t="s">
        <v>594</v>
      </c>
      <c r="AE120" s="435">
        <v>45056</v>
      </c>
      <c r="AF120" s="57" t="s">
        <v>79</v>
      </c>
      <c r="AG120" s="437">
        <v>1</v>
      </c>
    </row>
    <row r="121" spans="1:33" ht="39.75" customHeight="1" x14ac:dyDescent="0.25">
      <c r="A121" s="53" t="s">
        <v>4516</v>
      </c>
      <c r="B121" s="53">
        <v>30</v>
      </c>
      <c r="C121" s="53" t="s">
        <v>44</v>
      </c>
      <c r="D121" s="53" t="s">
        <v>470</v>
      </c>
      <c r="E121" s="53">
        <v>3</v>
      </c>
      <c r="F121" s="53" t="s">
        <v>595</v>
      </c>
      <c r="G121" s="53" t="s">
        <v>581</v>
      </c>
      <c r="H121" s="54" t="s">
        <v>94</v>
      </c>
      <c r="I121" s="54" t="s">
        <v>196</v>
      </c>
      <c r="J121" s="54" t="s">
        <v>80</v>
      </c>
      <c r="K121" s="54" t="s">
        <v>80</v>
      </c>
      <c r="L121" s="54" t="s">
        <v>80</v>
      </c>
      <c r="M121" s="54" t="s">
        <v>80</v>
      </c>
      <c r="N121" s="54" t="s">
        <v>80</v>
      </c>
      <c r="O121" s="54" t="s">
        <v>80</v>
      </c>
      <c r="P121" s="54" t="s">
        <v>596</v>
      </c>
      <c r="Q121" s="52">
        <v>0.9</v>
      </c>
      <c r="R121" s="52">
        <v>4.5000000000000005E-2</v>
      </c>
      <c r="S121" s="428">
        <v>100</v>
      </c>
      <c r="T121" s="54" t="s">
        <v>301</v>
      </c>
      <c r="U121" s="54" t="s">
        <v>597</v>
      </c>
      <c r="V121" s="75">
        <v>45062</v>
      </c>
      <c r="W121" s="75">
        <v>45252</v>
      </c>
      <c r="X121" s="54" t="s">
        <v>588</v>
      </c>
      <c r="Y121" s="57" t="s">
        <v>100</v>
      </c>
      <c r="Z121" s="392">
        <v>1</v>
      </c>
      <c r="AA121" s="58" t="s">
        <v>598</v>
      </c>
      <c r="AB121" s="435">
        <v>45275</v>
      </c>
      <c r="AC121" s="392">
        <v>1</v>
      </c>
      <c r="AD121" s="58" t="s">
        <v>386</v>
      </c>
      <c r="AE121" s="435">
        <v>45275</v>
      </c>
      <c r="AF121" s="57" t="s">
        <v>79</v>
      </c>
      <c r="AG121" s="437">
        <v>1</v>
      </c>
    </row>
    <row r="122" spans="1:33" ht="39.75" customHeight="1" x14ac:dyDescent="0.25">
      <c r="A122" s="49" t="s">
        <v>4516</v>
      </c>
      <c r="B122" s="49">
        <v>30</v>
      </c>
      <c r="C122" s="49" t="s">
        <v>44</v>
      </c>
      <c r="D122" s="49" t="s">
        <v>470</v>
      </c>
      <c r="E122" s="49">
        <v>3</v>
      </c>
      <c r="F122" s="49" t="s">
        <v>599</v>
      </c>
      <c r="G122" s="49" t="s">
        <v>599</v>
      </c>
      <c r="H122" s="417" t="s">
        <v>75</v>
      </c>
      <c r="I122" s="417" t="s">
        <v>76</v>
      </c>
      <c r="J122" s="417" t="s">
        <v>77</v>
      </c>
      <c r="K122" s="417" t="s">
        <v>78</v>
      </c>
      <c r="L122" s="417" t="s">
        <v>79</v>
      </c>
      <c r="M122" s="417" t="s">
        <v>297</v>
      </c>
      <c r="N122" s="417" t="s">
        <v>600</v>
      </c>
      <c r="O122" s="417" t="s">
        <v>82</v>
      </c>
      <c r="P122" s="417" t="s">
        <v>601</v>
      </c>
      <c r="Q122" s="50">
        <v>0.09</v>
      </c>
      <c r="R122" s="50"/>
      <c r="S122" s="153">
        <v>1</v>
      </c>
      <c r="T122" s="417" t="s">
        <v>84</v>
      </c>
      <c r="U122" s="417" t="s">
        <v>602</v>
      </c>
      <c r="V122" s="171">
        <v>44950</v>
      </c>
      <c r="W122" s="171">
        <v>45289</v>
      </c>
      <c r="X122" s="417" t="s">
        <v>603</v>
      </c>
      <c r="Y122" s="57" t="s">
        <v>100</v>
      </c>
      <c r="Z122" s="392">
        <v>1</v>
      </c>
      <c r="AA122" s="58" t="s">
        <v>604</v>
      </c>
      <c r="AB122" s="435">
        <v>45230</v>
      </c>
      <c r="AC122" s="392">
        <v>1</v>
      </c>
      <c r="AD122" s="58" t="s">
        <v>495</v>
      </c>
      <c r="AE122" s="435">
        <v>45230</v>
      </c>
      <c r="AF122" s="436" t="s">
        <v>92</v>
      </c>
      <c r="AG122" s="437" t="s">
        <v>92</v>
      </c>
    </row>
    <row r="123" spans="1:33" ht="39.75" customHeight="1" x14ac:dyDescent="0.25">
      <c r="A123" s="53" t="s">
        <v>4516</v>
      </c>
      <c r="B123" s="53">
        <v>30</v>
      </c>
      <c r="C123" s="53" t="s">
        <v>44</v>
      </c>
      <c r="D123" s="53" t="s">
        <v>470</v>
      </c>
      <c r="E123" s="53">
        <v>3</v>
      </c>
      <c r="F123" s="53" t="s">
        <v>605</v>
      </c>
      <c r="G123" s="53" t="s">
        <v>599</v>
      </c>
      <c r="H123" s="54" t="s">
        <v>94</v>
      </c>
      <c r="I123" s="54" t="s">
        <v>76</v>
      </c>
      <c r="J123" s="54" t="s">
        <v>80</v>
      </c>
      <c r="K123" s="54" t="s">
        <v>80</v>
      </c>
      <c r="L123" s="54" t="s">
        <v>80</v>
      </c>
      <c r="M123" s="54" t="s">
        <v>80</v>
      </c>
      <c r="N123" s="54" t="s">
        <v>80</v>
      </c>
      <c r="O123" s="54" t="s">
        <v>80</v>
      </c>
      <c r="P123" s="54" t="s">
        <v>109</v>
      </c>
      <c r="Q123" s="52">
        <v>0.5</v>
      </c>
      <c r="R123" s="52">
        <v>4.4999999999999998E-2</v>
      </c>
      <c r="S123" s="428">
        <v>1</v>
      </c>
      <c r="T123" s="54" t="s">
        <v>84</v>
      </c>
      <c r="U123" s="54" t="s">
        <v>96</v>
      </c>
      <c r="V123" s="75">
        <v>44950</v>
      </c>
      <c r="W123" s="75">
        <v>45045</v>
      </c>
      <c r="X123" s="54" t="s">
        <v>603</v>
      </c>
      <c r="Y123" s="57" t="s">
        <v>100</v>
      </c>
      <c r="Z123" s="392">
        <v>1</v>
      </c>
      <c r="AA123" s="58" t="s">
        <v>606</v>
      </c>
      <c r="AB123" s="435">
        <v>45045</v>
      </c>
      <c r="AC123" s="392">
        <v>1</v>
      </c>
      <c r="AD123" s="58" t="s">
        <v>607</v>
      </c>
      <c r="AE123" s="435">
        <v>45045</v>
      </c>
      <c r="AF123" s="57" t="s">
        <v>79</v>
      </c>
      <c r="AG123" s="437">
        <v>1</v>
      </c>
    </row>
    <row r="124" spans="1:33" ht="39.75" customHeight="1" x14ac:dyDescent="0.25">
      <c r="A124" s="53" t="s">
        <v>4516</v>
      </c>
      <c r="B124" s="53">
        <v>30</v>
      </c>
      <c r="C124" s="53" t="s">
        <v>44</v>
      </c>
      <c r="D124" s="53" t="s">
        <v>470</v>
      </c>
      <c r="E124" s="53">
        <v>3</v>
      </c>
      <c r="F124" s="53" t="s">
        <v>608</v>
      </c>
      <c r="G124" s="53" t="s">
        <v>599</v>
      </c>
      <c r="H124" s="54" t="s">
        <v>94</v>
      </c>
      <c r="I124" s="54" t="s">
        <v>76</v>
      </c>
      <c r="J124" s="54" t="s">
        <v>80</v>
      </c>
      <c r="K124" s="54" t="s">
        <v>80</v>
      </c>
      <c r="L124" s="54" t="s">
        <v>80</v>
      </c>
      <c r="M124" s="54" t="s">
        <v>80</v>
      </c>
      <c r="N124" s="54" t="s">
        <v>80</v>
      </c>
      <c r="O124" s="54" t="s">
        <v>80</v>
      </c>
      <c r="P124" s="54" t="s">
        <v>114</v>
      </c>
      <c r="Q124" s="52">
        <v>0.4</v>
      </c>
      <c r="R124" s="52">
        <v>3.5999999999999997E-2</v>
      </c>
      <c r="S124" s="428">
        <v>1</v>
      </c>
      <c r="T124" s="54" t="s">
        <v>84</v>
      </c>
      <c r="U124" s="54" t="s">
        <v>115</v>
      </c>
      <c r="V124" s="75">
        <v>44986</v>
      </c>
      <c r="W124" s="75">
        <v>45230</v>
      </c>
      <c r="X124" s="54" t="s">
        <v>603</v>
      </c>
      <c r="Y124" s="57" t="s">
        <v>100</v>
      </c>
      <c r="Z124" s="392">
        <v>1</v>
      </c>
      <c r="AA124" s="58" t="s">
        <v>4693</v>
      </c>
      <c r="AB124" s="435">
        <v>45230</v>
      </c>
      <c r="AC124" s="392">
        <v>1</v>
      </c>
      <c r="AD124" s="58" t="s">
        <v>386</v>
      </c>
      <c r="AE124" s="435">
        <v>45230</v>
      </c>
      <c r="AF124" s="57" t="s">
        <v>79</v>
      </c>
      <c r="AG124" s="437">
        <v>1</v>
      </c>
    </row>
    <row r="125" spans="1:33" ht="39.75" customHeight="1" x14ac:dyDescent="0.25">
      <c r="A125" s="53" t="s">
        <v>4516</v>
      </c>
      <c r="B125" s="53">
        <v>30</v>
      </c>
      <c r="C125" s="53" t="s">
        <v>44</v>
      </c>
      <c r="D125" s="53" t="s">
        <v>470</v>
      </c>
      <c r="E125" s="53">
        <v>3</v>
      </c>
      <c r="F125" s="53" t="s">
        <v>610</v>
      </c>
      <c r="G125" s="53" t="s">
        <v>599</v>
      </c>
      <c r="H125" s="54" t="s">
        <v>94</v>
      </c>
      <c r="I125" s="54" t="s">
        <v>76</v>
      </c>
      <c r="J125" s="54" t="s">
        <v>80</v>
      </c>
      <c r="K125" s="54" t="s">
        <v>80</v>
      </c>
      <c r="L125" s="54" t="s">
        <v>80</v>
      </c>
      <c r="M125" s="54" t="s">
        <v>80</v>
      </c>
      <c r="N125" s="54" t="s">
        <v>80</v>
      </c>
      <c r="O125" s="54" t="s">
        <v>80</v>
      </c>
      <c r="P125" s="54" t="s">
        <v>119</v>
      </c>
      <c r="Q125" s="52">
        <v>0.05</v>
      </c>
      <c r="R125" s="52">
        <v>4.4999999999999997E-3</v>
      </c>
      <c r="S125" s="428">
        <v>3</v>
      </c>
      <c r="T125" s="54" t="s">
        <v>84</v>
      </c>
      <c r="U125" s="54" t="s">
        <v>96</v>
      </c>
      <c r="V125" s="75">
        <v>45230</v>
      </c>
      <c r="W125" s="75">
        <v>45289</v>
      </c>
      <c r="X125" s="54" t="s">
        <v>603</v>
      </c>
      <c r="Y125" s="57" t="s">
        <v>100</v>
      </c>
      <c r="Z125" s="392">
        <v>1</v>
      </c>
      <c r="AA125" s="58" t="s">
        <v>4694</v>
      </c>
      <c r="AB125" s="435">
        <v>45226</v>
      </c>
      <c r="AC125" s="392">
        <v>1</v>
      </c>
      <c r="AD125" s="58" t="s">
        <v>386</v>
      </c>
      <c r="AE125" s="435">
        <v>45226</v>
      </c>
      <c r="AF125" s="57" t="s">
        <v>79</v>
      </c>
      <c r="AG125" s="437">
        <v>1</v>
      </c>
    </row>
    <row r="126" spans="1:33" ht="39.75" customHeight="1" x14ac:dyDescent="0.25">
      <c r="A126" s="53" t="s">
        <v>4516</v>
      </c>
      <c r="B126" s="53">
        <v>30</v>
      </c>
      <c r="C126" s="53" t="s">
        <v>44</v>
      </c>
      <c r="D126" s="53" t="s">
        <v>470</v>
      </c>
      <c r="E126" s="53">
        <v>3</v>
      </c>
      <c r="F126" s="53" t="s">
        <v>612</v>
      </c>
      <c r="G126" s="53" t="s">
        <v>599</v>
      </c>
      <c r="H126" s="54" t="s">
        <v>94</v>
      </c>
      <c r="I126" s="54" t="s">
        <v>76</v>
      </c>
      <c r="J126" s="54" t="s">
        <v>80</v>
      </c>
      <c r="K126" s="54" t="s">
        <v>80</v>
      </c>
      <c r="L126" s="54" t="s">
        <v>80</v>
      </c>
      <c r="M126" s="54" t="s">
        <v>80</v>
      </c>
      <c r="N126" s="54" t="s">
        <v>80</v>
      </c>
      <c r="O126" s="54" t="s">
        <v>80</v>
      </c>
      <c r="P126" s="54" t="s">
        <v>613</v>
      </c>
      <c r="Q126" s="52">
        <v>0.05</v>
      </c>
      <c r="R126" s="52">
        <v>4.4999999999999997E-3</v>
      </c>
      <c r="S126" s="428">
        <v>1</v>
      </c>
      <c r="T126" s="54" t="s">
        <v>84</v>
      </c>
      <c r="U126" s="54" t="s">
        <v>96</v>
      </c>
      <c r="V126" s="75">
        <v>45231</v>
      </c>
      <c r="W126" s="75">
        <v>45289</v>
      </c>
      <c r="X126" s="54" t="s">
        <v>603</v>
      </c>
      <c r="Y126" s="57" t="s">
        <v>100</v>
      </c>
      <c r="Z126" s="392">
        <v>1</v>
      </c>
      <c r="AA126" s="58" t="s">
        <v>614</v>
      </c>
      <c r="AB126" s="435">
        <v>45230</v>
      </c>
      <c r="AC126" s="392">
        <v>1</v>
      </c>
      <c r="AD126" s="58" t="s">
        <v>386</v>
      </c>
      <c r="AE126" s="435">
        <v>45230</v>
      </c>
      <c r="AF126" s="57" t="s">
        <v>79</v>
      </c>
      <c r="AG126" s="437">
        <v>1</v>
      </c>
    </row>
    <row r="127" spans="1:33" ht="39.75" customHeight="1" x14ac:dyDescent="0.25">
      <c r="A127" s="49" t="s">
        <v>4516</v>
      </c>
      <c r="B127" s="49">
        <v>30</v>
      </c>
      <c r="C127" s="49" t="s">
        <v>44</v>
      </c>
      <c r="D127" s="49" t="s">
        <v>470</v>
      </c>
      <c r="E127" s="49">
        <v>3</v>
      </c>
      <c r="F127" s="49" t="s">
        <v>615</v>
      </c>
      <c r="G127" s="49" t="s">
        <v>615</v>
      </c>
      <c r="H127" s="417" t="s">
        <v>75</v>
      </c>
      <c r="I127" s="417" t="s">
        <v>76</v>
      </c>
      <c r="J127" s="417" t="s">
        <v>566</v>
      </c>
      <c r="K127" s="417" t="s">
        <v>80</v>
      </c>
      <c r="L127" s="417" t="s">
        <v>125</v>
      </c>
      <c r="M127" s="417" t="s">
        <v>473</v>
      </c>
      <c r="N127" s="417" t="s">
        <v>567</v>
      </c>
      <c r="O127" s="417" t="s">
        <v>80</v>
      </c>
      <c r="P127" s="417" t="s">
        <v>616</v>
      </c>
      <c r="Q127" s="50">
        <v>0.06</v>
      </c>
      <c r="R127" s="50"/>
      <c r="S127" s="153">
        <v>100</v>
      </c>
      <c r="T127" s="417" t="s">
        <v>301</v>
      </c>
      <c r="U127" s="417" t="s">
        <v>617</v>
      </c>
      <c r="V127" s="171">
        <v>45078</v>
      </c>
      <c r="W127" s="171">
        <v>45290</v>
      </c>
      <c r="X127" s="417" t="s">
        <v>214</v>
      </c>
      <c r="Y127" s="57" t="s">
        <v>100</v>
      </c>
      <c r="Z127" s="392">
        <v>1</v>
      </c>
      <c r="AA127" s="58" t="s">
        <v>4695</v>
      </c>
      <c r="AB127" s="435">
        <v>45290</v>
      </c>
      <c r="AC127" s="392">
        <v>1</v>
      </c>
      <c r="AD127" s="58" t="s">
        <v>495</v>
      </c>
      <c r="AE127" s="435">
        <v>45290</v>
      </c>
      <c r="AF127" s="436" t="s">
        <v>92</v>
      </c>
      <c r="AG127" s="437" t="s">
        <v>92</v>
      </c>
    </row>
    <row r="128" spans="1:33" ht="39.75" customHeight="1" x14ac:dyDescent="0.25">
      <c r="A128" s="53" t="s">
        <v>4516</v>
      </c>
      <c r="B128" s="53">
        <v>30</v>
      </c>
      <c r="C128" s="53" t="s">
        <v>44</v>
      </c>
      <c r="D128" s="53" t="s">
        <v>470</v>
      </c>
      <c r="E128" s="53">
        <v>3</v>
      </c>
      <c r="F128" s="53" t="s">
        <v>619</v>
      </c>
      <c r="G128" s="53" t="s">
        <v>615</v>
      </c>
      <c r="H128" s="54" t="s">
        <v>94</v>
      </c>
      <c r="I128" s="54" t="s">
        <v>76</v>
      </c>
      <c r="J128" s="54" t="s">
        <v>80</v>
      </c>
      <c r="K128" s="54" t="s">
        <v>80</v>
      </c>
      <c r="L128" s="54" t="s">
        <v>80</v>
      </c>
      <c r="M128" s="54" t="s">
        <v>80</v>
      </c>
      <c r="N128" s="54" t="s">
        <v>80</v>
      </c>
      <c r="O128" s="54" t="s">
        <v>80</v>
      </c>
      <c r="P128" s="54" t="s">
        <v>620</v>
      </c>
      <c r="Q128" s="52">
        <v>0.15</v>
      </c>
      <c r="R128" s="52">
        <v>8.9999999999999993E-3</v>
      </c>
      <c r="S128" s="428">
        <v>1</v>
      </c>
      <c r="T128" s="54" t="s">
        <v>84</v>
      </c>
      <c r="U128" s="54" t="s">
        <v>621</v>
      </c>
      <c r="V128" s="75">
        <v>45078</v>
      </c>
      <c r="W128" s="75">
        <v>45169</v>
      </c>
      <c r="X128" s="54" t="s">
        <v>214</v>
      </c>
      <c r="Y128" s="57" t="s">
        <v>100</v>
      </c>
      <c r="Z128" s="392">
        <v>1</v>
      </c>
      <c r="AA128" s="58" t="s">
        <v>622</v>
      </c>
      <c r="AB128" s="435">
        <v>45169</v>
      </c>
      <c r="AC128" s="392">
        <v>1</v>
      </c>
      <c r="AD128" s="58" t="s">
        <v>623</v>
      </c>
      <c r="AE128" s="435">
        <v>45169</v>
      </c>
      <c r="AF128" s="57" t="s">
        <v>79</v>
      </c>
      <c r="AG128" s="437">
        <v>1</v>
      </c>
    </row>
    <row r="129" spans="1:1020 1038:2046 2049:3072 3075:5120 5122:7161 7179:10239 10242:11264 11266:12287 12290:13302 13320:15358 15363:16186" ht="39.75" customHeight="1" x14ac:dyDescent="0.25">
      <c r="A129" s="53" t="s">
        <v>4516</v>
      </c>
      <c r="B129" s="53">
        <v>30</v>
      </c>
      <c r="C129" s="53" t="s">
        <v>44</v>
      </c>
      <c r="D129" s="53" t="s">
        <v>470</v>
      </c>
      <c r="E129" s="53">
        <v>3</v>
      </c>
      <c r="F129" s="53" t="s">
        <v>624</v>
      </c>
      <c r="G129" s="53" t="s">
        <v>615</v>
      </c>
      <c r="H129" s="54" t="s">
        <v>94</v>
      </c>
      <c r="I129" s="54" t="s">
        <v>76</v>
      </c>
      <c r="J129" s="54" t="s">
        <v>80</v>
      </c>
      <c r="K129" s="54" t="s">
        <v>80</v>
      </c>
      <c r="L129" s="54" t="s">
        <v>80</v>
      </c>
      <c r="M129" s="54" t="s">
        <v>80</v>
      </c>
      <c r="N129" s="54" t="s">
        <v>80</v>
      </c>
      <c r="O129" s="54" t="s">
        <v>80</v>
      </c>
      <c r="P129" s="54" t="s">
        <v>625</v>
      </c>
      <c r="Q129" s="52">
        <v>0.85</v>
      </c>
      <c r="R129" s="52">
        <v>5.0999999999999997E-2</v>
      </c>
      <c r="S129" s="428">
        <v>100</v>
      </c>
      <c r="T129" s="54" t="s">
        <v>301</v>
      </c>
      <c r="U129" s="54" t="s">
        <v>486</v>
      </c>
      <c r="V129" s="75">
        <v>45170</v>
      </c>
      <c r="W129" s="75">
        <v>45290</v>
      </c>
      <c r="X129" s="54" t="s">
        <v>214</v>
      </c>
      <c r="Y129" s="57" t="s">
        <v>100</v>
      </c>
      <c r="Z129" s="392">
        <v>1</v>
      </c>
      <c r="AA129" s="58" t="s">
        <v>4696</v>
      </c>
      <c r="AB129" s="435">
        <v>45290</v>
      </c>
      <c r="AC129" s="392">
        <v>1</v>
      </c>
      <c r="AD129" s="58" t="s">
        <v>386</v>
      </c>
      <c r="AE129" s="435">
        <v>45290</v>
      </c>
      <c r="AF129" s="57" t="s">
        <v>79</v>
      </c>
      <c r="AG129" s="437">
        <v>1</v>
      </c>
    </row>
    <row r="130" spans="1:1020 1038:2046 2049:3072 3075:5120 5122:7161 7179:10239 10242:11264 11266:12287 12290:13302 13320:15358 15363:16186" ht="39.75" customHeight="1" x14ac:dyDescent="0.25">
      <c r="A130" s="49" t="s">
        <v>4516</v>
      </c>
      <c r="B130" s="49">
        <v>30</v>
      </c>
      <c r="C130" s="49" t="s">
        <v>44</v>
      </c>
      <c r="D130" s="49" t="s">
        <v>470</v>
      </c>
      <c r="E130" s="49">
        <v>3</v>
      </c>
      <c r="F130" s="49" t="s">
        <v>627</v>
      </c>
      <c r="G130" s="49" t="s">
        <v>627</v>
      </c>
      <c r="H130" s="417" t="s">
        <v>75</v>
      </c>
      <c r="I130" s="417" t="s">
        <v>76</v>
      </c>
      <c r="J130" s="417" t="s">
        <v>582</v>
      </c>
      <c r="K130" s="417" t="s">
        <v>80</v>
      </c>
      <c r="L130" s="417" t="s">
        <v>125</v>
      </c>
      <c r="M130" s="417" t="s">
        <v>473</v>
      </c>
      <c r="N130" s="417" t="s">
        <v>628</v>
      </c>
      <c r="O130" s="417" t="s">
        <v>80</v>
      </c>
      <c r="P130" s="417" t="s">
        <v>629</v>
      </c>
      <c r="Q130" s="50">
        <v>0.08</v>
      </c>
      <c r="R130" s="50"/>
      <c r="S130" s="153">
        <v>1</v>
      </c>
      <c r="T130" s="417" t="s">
        <v>84</v>
      </c>
      <c r="U130" s="417" t="s">
        <v>630</v>
      </c>
      <c r="V130" s="171">
        <v>44931</v>
      </c>
      <c r="W130" s="171">
        <v>45016</v>
      </c>
      <c r="X130" s="417" t="s">
        <v>214</v>
      </c>
      <c r="Y130" s="57" t="s">
        <v>100</v>
      </c>
      <c r="Z130" s="392">
        <v>1</v>
      </c>
      <c r="AA130" s="58" t="s">
        <v>631</v>
      </c>
      <c r="AB130" s="435">
        <v>45016</v>
      </c>
      <c r="AC130" s="392">
        <v>1</v>
      </c>
      <c r="AD130" s="58" t="s">
        <v>632</v>
      </c>
      <c r="AE130" s="435">
        <v>45016</v>
      </c>
      <c r="AF130" s="436" t="s">
        <v>92</v>
      </c>
      <c r="AG130" s="437" t="s">
        <v>92</v>
      </c>
    </row>
    <row r="131" spans="1:1020 1038:2046 2049:3072 3075:5120 5122:7161 7179:10239 10242:11264 11266:12287 12290:13302 13320:15358 15363:16186" ht="39.75" customHeight="1" x14ac:dyDescent="0.25">
      <c r="A131" s="53" t="s">
        <v>4516</v>
      </c>
      <c r="B131" s="53">
        <v>30</v>
      </c>
      <c r="C131" s="53" t="s">
        <v>44</v>
      </c>
      <c r="D131" s="53" t="s">
        <v>470</v>
      </c>
      <c r="E131" s="53">
        <v>3</v>
      </c>
      <c r="F131" s="53" t="s">
        <v>633</v>
      </c>
      <c r="G131" s="53" t="s">
        <v>627</v>
      </c>
      <c r="H131" s="54" t="s">
        <v>94</v>
      </c>
      <c r="I131" s="54" t="s">
        <v>76</v>
      </c>
      <c r="J131" s="54" t="s">
        <v>80</v>
      </c>
      <c r="K131" s="54" t="s">
        <v>80</v>
      </c>
      <c r="L131" s="54" t="s">
        <v>80</v>
      </c>
      <c r="M131" s="54" t="s">
        <v>80</v>
      </c>
      <c r="N131" s="54" t="s">
        <v>80</v>
      </c>
      <c r="O131" s="54" t="s">
        <v>80</v>
      </c>
      <c r="P131" s="54" t="s">
        <v>634</v>
      </c>
      <c r="Q131" s="52">
        <v>0.15</v>
      </c>
      <c r="R131" s="52">
        <v>1.2E-2</v>
      </c>
      <c r="S131" s="428">
        <v>1</v>
      </c>
      <c r="T131" s="54" t="s">
        <v>84</v>
      </c>
      <c r="U131" s="54" t="s">
        <v>574</v>
      </c>
      <c r="V131" s="75">
        <v>44931</v>
      </c>
      <c r="W131" s="75">
        <v>44957</v>
      </c>
      <c r="X131" s="54" t="s">
        <v>214</v>
      </c>
      <c r="Y131" s="57" t="s">
        <v>100</v>
      </c>
      <c r="Z131" s="392">
        <v>1</v>
      </c>
      <c r="AA131" s="58" t="s">
        <v>635</v>
      </c>
      <c r="AB131" s="435">
        <v>44957</v>
      </c>
      <c r="AC131" s="392">
        <v>1</v>
      </c>
      <c r="AD131" s="58" t="s">
        <v>636</v>
      </c>
      <c r="AE131" s="435">
        <v>44957</v>
      </c>
      <c r="AF131" s="57" t="s">
        <v>79</v>
      </c>
      <c r="AG131" s="437">
        <v>1</v>
      </c>
    </row>
    <row r="132" spans="1:1020 1038:2046 2049:3072 3075:5120 5122:7161 7179:10239 10242:11264 11266:12287 12290:13302 13320:15358 15363:16186" ht="39.75" customHeight="1" x14ac:dyDescent="0.25">
      <c r="A132" s="53" t="s">
        <v>4516</v>
      </c>
      <c r="B132" s="53">
        <v>30</v>
      </c>
      <c r="C132" s="53" t="s">
        <v>44</v>
      </c>
      <c r="D132" s="53" t="s">
        <v>470</v>
      </c>
      <c r="E132" s="53">
        <v>3</v>
      </c>
      <c r="F132" s="53" t="s">
        <v>637</v>
      </c>
      <c r="G132" s="53" t="s">
        <v>627</v>
      </c>
      <c r="H132" s="54" t="s">
        <v>94</v>
      </c>
      <c r="I132" s="54" t="s">
        <v>76</v>
      </c>
      <c r="J132" s="54" t="s">
        <v>80</v>
      </c>
      <c r="K132" s="54" t="s">
        <v>80</v>
      </c>
      <c r="L132" s="54" t="s">
        <v>80</v>
      </c>
      <c r="M132" s="54" t="s">
        <v>80</v>
      </c>
      <c r="N132" s="54" t="s">
        <v>80</v>
      </c>
      <c r="O132" s="54" t="s">
        <v>80</v>
      </c>
      <c r="P132" s="54" t="s">
        <v>638</v>
      </c>
      <c r="Q132" s="52">
        <v>0.85</v>
      </c>
      <c r="R132" s="52">
        <v>6.8000000000000005E-2</v>
      </c>
      <c r="S132" s="428">
        <v>100</v>
      </c>
      <c r="T132" s="54" t="s">
        <v>301</v>
      </c>
      <c r="U132" s="54" t="s">
        <v>639</v>
      </c>
      <c r="V132" s="75">
        <v>44958</v>
      </c>
      <c r="W132" s="75">
        <v>45016</v>
      </c>
      <c r="X132" s="54" t="s">
        <v>214</v>
      </c>
      <c r="Y132" s="57" t="s">
        <v>100</v>
      </c>
      <c r="Z132" s="392">
        <v>1</v>
      </c>
      <c r="AA132" s="58" t="s">
        <v>640</v>
      </c>
      <c r="AB132" s="435">
        <v>45016</v>
      </c>
      <c r="AC132" s="392">
        <v>1</v>
      </c>
      <c r="AD132" s="58" t="s">
        <v>641</v>
      </c>
      <c r="AE132" s="435">
        <v>45016</v>
      </c>
      <c r="AF132" s="57" t="s">
        <v>125</v>
      </c>
      <c r="AG132" s="437">
        <v>0.95</v>
      </c>
    </row>
    <row r="133" spans="1:1020 1038:2046 2049:3072 3075:5120 5122:7161 7179:10239 10242:11264 11266:12287 12290:13302 13320:15358 15363:16186" ht="39.75" customHeight="1" x14ac:dyDescent="0.25">
      <c r="A133" s="49" t="s">
        <v>4516</v>
      </c>
      <c r="B133" s="49">
        <v>30</v>
      </c>
      <c r="C133" s="49" t="s">
        <v>44</v>
      </c>
      <c r="D133" s="49" t="s">
        <v>470</v>
      </c>
      <c r="E133" s="49">
        <v>3</v>
      </c>
      <c r="F133" s="49" t="s">
        <v>642</v>
      </c>
      <c r="G133" s="49" t="s">
        <v>642</v>
      </c>
      <c r="H133" s="417" t="s">
        <v>75</v>
      </c>
      <c r="I133" s="417" t="s">
        <v>76</v>
      </c>
      <c r="J133" s="417" t="s">
        <v>582</v>
      </c>
      <c r="K133" s="417" t="s">
        <v>80</v>
      </c>
      <c r="L133" s="417" t="s">
        <v>125</v>
      </c>
      <c r="M133" s="417" t="s">
        <v>473</v>
      </c>
      <c r="N133" s="417" t="s">
        <v>643</v>
      </c>
      <c r="O133" s="417" t="s">
        <v>644</v>
      </c>
      <c r="P133" s="417" t="s">
        <v>645</v>
      </c>
      <c r="Q133" s="50">
        <v>0.09</v>
      </c>
      <c r="R133" s="50"/>
      <c r="S133" s="153">
        <v>1</v>
      </c>
      <c r="T133" s="417" t="s">
        <v>84</v>
      </c>
      <c r="U133" s="417" t="s">
        <v>646</v>
      </c>
      <c r="V133" s="171">
        <v>44936</v>
      </c>
      <c r="W133" s="171">
        <v>45107</v>
      </c>
      <c r="X133" s="417" t="s">
        <v>214</v>
      </c>
      <c r="Y133" s="57" t="s">
        <v>100</v>
      </c>
      <c r="Z133" s="392">
        <v>1</v>
      </c>
      <c r="AA133" s="58" t="s">
        <v>647</v>
      </c>
      <c r="AB133" s="435">
        <v>45107</v>
      </c>
      <c r="AC133" s="392">
        <v>1</v>
      </c>
      <c r="AD133" s="58" t="s">
        <v>648</v>
      </c>
      <c r="AE133" s="435">
        <v>45107</v>
      </c>
      <c r="AF133" s="436" t="s">
        <v>92</v>
      </c>
      <c r="AG133" s="437" t="s">
        <v>92</v>
      </c>
    </row>
    <row r="134" spans="1:1020 1038:2046 2049:3072 3075:5120 5122:7161 7179:10239 10242:11264 11266:12287 12290:13302 13320:15358 15363:16186" ht="39.75" customHeight="1" x14ac:dyDescent="0.25">
      <c r="A134" s="53" t="s">
        <v>4516</v>
      </c>
      <c r="B134" s="53">
        <v>30</v>
      </c>
      <c r="C134" s="53" t="s">
        <v>44</v>
      </c>
      <c r="D134" s="53" t="s">
        <v>470</v>
      </c>
      <c r="E134" s="53">
        <v>3</v>
      </c>
      <c r="F134" s="53" t="s">
        <v>649</v>
      </c>
      <c r="G134" s="53" t="s">
        <v>642</v>
      </c>
      <c r="H134" s="54" t="s">
        <v>94</v>
      </c>
      <c r="I134" s="54" t="s">
        <v>76</v>
      </c>
      <c r="J134" s="54" t="s">
        <v>80</v>
      </c>
      <c r="K134" s="54" t="s">
        <v>80</v>
      </c>
      <c r="L134" s="54" t="s">
        <v>80</v>
      </c>
      <c r="M134" s="54" t="s">
        <v>80</v>
      </c>
      <c r="N134" s="54" t="s">
        <v>80</v>
      </c>
      <c r="O134" s="54" t="s">
        <v>80</v>
      </c>
      <c r="P134" s="54" t="s">
        <v>650</v>
      </c>
      <c r="Q134" s="52">
        <v>0.15</v>
      </c>
      <c r="R134" s="52">
        <v>1.35E-2</v>
      </c>
      <c r="S134" s="428">
        <v>1</v>
      </c>
      <c r="T134" s="54" t="s">
        <v>84</v>
      </c>
      <c r="U134" s="54" t="s">
        <v>651</v>
      </c>
      <c r="V134" s="75">
        <v>44936</v>
      </c>
      <c r="W134" s="75">
        <v>44985</v>
      </c>
      <c r="X134" s="54" t="s">
        <v>214</v>
      </c>
      <c r="Y134" s="57" t="s">
        <v>100</v>
      </c>
      <c r="Z134" s="392">
        <v>1</v>
      </c>
      <c r="AA134" s="58" t="s">
        <v>652</v>
      </c>
      <c r="AB134" s="435">
        <v>44966</v>
      </c>
      <c r="AC134" s="392">
        <v>1</v>
      </c>
      <c r="AD134" s="58" t="s">
        <v>653</v>
      </c>
      <c r="AE134" s="435">
        <v>44966</v>
      </c>
      <c r="AF134" s="57" t="s">
        <v>79</v>
      </c>
      <c r="AG134" s="437">
        <v>1</v>
      </c>
    </row>
    <row r="135" spans="1:1020 1038:2046 2049:3072 3075:5120 5122:7161 7179:10239 10242:11264 11266:12287 12290:13302 13320:15358 15363:16186" ht="39.75" customHeight="1" x14ac:dyDescent="0.25">
      <c r="A135" s="53" t="s">
        <v>4516</v>
      </c>
      <c r="B135" s="53">
        <v>30</v>
      </c>
      <c r="C135" s="53" t="s">
        <v>44</v>
      </c>
      <c r="D135" s="53" t="s">
        <v>470</v>
      </c>
      <c r="E135" s="53">
        <v>3</v>
      </c>
      <c r="F135" s="53" t="s">
        <v>654</v>
      </c>
      <c r="G135" s="53" t="s">
        <v>642</v>
      </c>
      <c r="H135" s="54" t="s">
        <v>94</v>
      </c>
      <c r="I135" s="54" t="s">
        <v>76</v>
      </c>
      <c r="J135" s="54" t="s">
        <v>80</v>
      </c>
      <c r="K135" s="54" t="s">
        <v>80</v>
      </c>
      <c r="L135" s="54" t="s">
        <v>80</v>
      </c>
      <c r="M135" s="54" t="s">
        <v>80</v>
      </c>
      <c r="N135" s="54" t="s">
        <v>80</v>
      </c>
      <c r="O135" s="54" t="s">
        <v>80</v>
      </c>
      <c r="P135" s="54" t="s">
        <v>655</v>
      </c>
      <c r="Q135" s="52">
        <v>0.85</v>
      </c>
      <c r="R135" s="52">
        <v>7.6499999999999999E-2</v>
      </c>
      <c r="S135" s="428">
        <v>1</v>
      </c>
      <c r="T135" s="54" t="s">
        <v>84</v>
      </c>
      <c r="U135" s="54" t="s">
        <v>646</v>
      </c>
      <c r="V135" s="75">
        <v>44986</v>
      </c>
      <c r="W135" s="75">
        <v>45107</v>
      </c>
      <c r="X135" s="54" t="s">
        <v>214</v>
      </c>
      <c r="Y135" s="57" t="s">
        <v>100</v>
      </c>
      <c r="Z135" s="392">
        <v>1</v>
      </c>
      <c r="AA135" s="58" t="s">
        <v>656</v>
      </c>
      <c r="AB135" s="435">
        <v>45107</v>
      </c>
      <c r="AC135" s="392">
        <v>1</v>
      </c>
      <c r="AD135" s="58" t="s">
        <v>657</v>
      </c>
      <c r="AE135" s="435">
        <v>45107</v>
      </c>
      <c r="AF135" s="57" t="s">
        <v>79</v>
      </c>
      <c r="AG135" s="437">
        <v>1</v>
      </c>
    </row>
    <row r="136" spans="1:1020 1038:2046 2049:3072 3075:5120 5122:7161 7179:10239 10242:11264 11266:12287 12290:13302 13320:15358 15363:16186" ht="39.75" customHeight="1" x14ac:dyDescent="0.25">
      <c r="A136" s="49" t="s">
        <v>4516</v>
      </c>
      <c r="B136" s="49">
        <v>30</v>
      </c>
      <c r="C136" s="49" t="s">
        <v>44</v>
      </c>
      <c r="D136" s="49" t="s">
        <v>470</v>
      </c>
      <c r="E136" s="49">
        <v>3</v>
      </c>
      <c r="F136" s="49" t="s">
        <v>658</v>
      </c>
      <c r="G136" s="49" t="s">
        <v>658</v>
      </c>
      <c r="H136" s="417" t="s">
        <v>75</v>
      </c>
      <c r="I136" s="417" t="s">
        <v>76</v>
      </c>
      <c r="J136" s="417" t="s">
        <v>80</v>
      </c>
      <c r="K136" s="417" t="s">
        <v>197</v>
      </c>
      <c r="L136" s="417" t="s">
        <v>125</v>
      </c>
      <c r="M136" s="417" t="s">
        <v>473</v>
      </c>
      <c r="N136" s="417" t="s">
        <v>659</v>
      </c>
      <c r="O136" s="417" t="s">
        <v>80</v>
      </c>
      <c r="P136" s="417" t="s">
        <v>660</v>
      </c>
      <c r="Q136" s="50">
        <v>0.09</v>
      </c>
      <c r="R136" s="50"/>
      <c r="S136" s="153">
        <v>100</v>
      </c>
      <c r="T136" s="417" t="s">
        <v>301</v>
      </c>
      <c r="U136" s="417" t="s">
        <v>661</v>
      </c>
      <c r="V136" s="171">
        <v>44950</v>
      </c>
      <c r="W136" s="171">
        <v>45261</v>
      </c>
      <c r="X136" s="417" t="s">
        <v>214</v>
      </c>
      <c r="Y136" s="57" t="s">
        <v>100</v>
      </c>
      <c r="Z136" s="392">
        <v>1</v>
      </c>
      <c r="AA136" s="58" t="s">
        <v>662</v>
      </c>
      <c r="AB136" s="435">
        <v>45261</v>
      </c>
      <c r="AC136" s="392">
        <v>1</v>
      </c>
      <c r="AD136" s="58" t="s">
        <v>495</v>
      </c>
      <c r="AE136" s="435">
        <v>45261</v>
      </c>
      <c r="AF136" s="436" t="s">
        <v>92</v>
      </c>
      <c r="AG136" s="437" t="s">
        <v>92</v>
      </c>
    </row>
    <row r="137" spans="1:1020 1038:2046 2049:3072 3075:5120 5122:7161 7179:10239 10242:11264 11266:12287 12290:13302 13320:15358 15363:16186" ht="39.75" customHeight="1" x14ac:dyDescent="0.25">
      <c r="A137" s="53" t="s">
        <v>4516</v>
      </c>
      <c r="B137" s="53">
        <v>30</v>
      </c>
      <c r="C137" s="53" t="s">
        <v>44</v>
      </c>
      <c r="D137" s="53" t="s">
        <v>470</v>
      </c>
      <c r="E137" s="53">
        <v>3</v>
      </c>
      <c r="F137" s="53" t="s">
        <v>663</v>
      </c>
      <c r="G137" s="53" t="s">
        <v>658</v>
      </c>
      <c r="H137" s="54" t="s">
        <v>94</v>
      </c>
      <c r="I137" s="54" t="s">
        <v>76</v>
      </c>
      <c r="J137" s="54" t="s">
        <v>80</v>
      </c>
      <c r="K137" s="54" t="s">
        <v>80</v>
      </c>
      <c r="L137" s="54" t="s">
        <v>80</v>
      </c>
      <c r="M137" s="54" t="s">
        <v>80</v>
      </c>
      <c r="N137" s="54" t="s">
        <v>80</v>
      </c>
      <c r="O137" s="54" t="s">
        <v>80</v>
      </c>
      <c r="P137" s="54" t="s">
        <v>664</v>
      </c>
      <c r="Q137" s="52">
        <v>0.15</v>
      </c>
      <c r="R137" s="52">
        <v>1.35E-2</v>
      </c>
      <c r="S137" s="428">
        <v>1</v>
      </c>
      <c r="T137" s="54" t="s">
        <v>84</v>
      </c>
      <c r="U137" s="54" t="s">
        <v>574</v>
      </c>
      <c r="V137" s="75">
        <v>44950</v>
      </c>
      <c r="W137" s="75">
        <v>44985</v>
      </c>
      <c r="X137" s="54" t="s">
        <v>214</v>
      </c>
      <c r="Y137" s="57" t="s">
        <v>100</v>
      </c>
      <c r="Z137" s="392">
        <v>1</v>
      </c>
      <c r="AA137" s="58" t="s">
        <v>665</v>
      </c>
      <c r="AB137" s="435">
        <v>44985</v>
      </c>
      <c r="AC137" s="392">
        <v>1</v>
      </c>
      <c r="AD137" s="58" t="s">
        <v>666</v>
      </c>
      <c r="AE137" s="435">
        <v>44985</v>
      </c>
      <c r="AF137" s="57" t="s">
        <v>79</v>
      </c>
      <c r="AG137" s="437">
        <v>1</v>
      </c>
    </row>
    <row r="138" spans="1:1020 1038:2046 2049:3072 3075:5120 5122:7161 7179:10239 10242:11264 11266:12287 12290:13302 13320:15358 15363:16186" ht="39.75" customHeight="1" x14ac:dyDescent="0.25">
      <c r="A138" s="53" t="s">
        <v>4516</v>
      </c>
      <c r="B138" s="53">
        <v>30</v>
      </c>
      <c r="C138" s="53" t="s">
        <v>44</v>
      </c>
      <c r="D138" s="53" t="s">
        <v>470</v>
      </c>
      <c r="E138" s="53">
        <v>3</v>
      </c>
      <c r="F138" s="53" t="s">
        <v>667</v>
      </c>
      <c r="G138" s="53" t="s">
        <v>658</v>
      </c>
      <c r="H138" s="54" t="s">
        <v>94</v>
      </c>
      <c r="I138" s="54" t="s">
        <v>76</v>
      </c>
      <c r="J138" s="54" t="s">
        <v>80</v>
      </c>
      <c r="K138" s="54" t="s">
        <v>80</v>
      </c>
      <c r="L138" s="54" t="s">
        <v>80</v>
      </c>
      <c r="M138" s="54" t="s">
        <v>80</v>
      </c>
      <c r="N138" s="54" t="s">
        <v>80</v>
      </c>
      <c r="O138" s="54" t="s">
        <v>80</v>
      </c>
      <c r="P138" s="54" t="s">
        <v>668</v>
      </c>
      <c r="Q138" s="52">
        <v>0.85</v>
      </c>
      <c r="R138" s="52">
        <v>7.6499999999999999E-2</v>
      </c>
      <c r="S138" s="428">
        <v>100</v>
      </c>
      <c r="T138" s="54" t="s">
        <v>301</v>
      </c>
      <c r="U138" s="54" t="s">
        <v>669</v>
      </c>
      <c r="V138" s="75">
        <v>44986</v>
      </c>
      <c r="W138" s="75">
        <v>45261</v>
      </c>
      <c r="X138" s="54" t="s">
        <v>214</v>
      </c>
      <c r="Y138" s="57" t="s">
        <v>100</v>
      </c>
      <c r="Z138" s="392">
        <v>1</v>
      </c>
      <c r="AA138" s="58" t="s">
        <v>662</v>
      </c>
      <c r="AB138" s="435">
        <v>45261</v>
      </c>
      <c r="AC138" s="392">
        <v>1</v>
      </c>
      <c r="AD138" s="58" t="s">
        <v>386</v>
      </c>
      <c r="AE138" s="435">
        <v>45261</v>
      </c>
      <c r="AF138" s="57" t="s">
        <v>79</v>
      </c>
      <c r="AG138" s="437">
        <v>1</v>
      </c>
    </row>
    <row r="139" spans="1:1020 1038:2046 2049:3072 3075:5120 5122:7161 7179:10239 10242:11264 11266:12287 12290:13302 13320:15358 15363:16186" ht="39.75" customHeight="1" x14ac:dyDescent="0.25">
      <c r="A139" s="49" t="s">
        <v>4516</v>
      </c>
      <c r="B139" s="49">
        <v>30</v>
      </c>
      <c r="C139" s="49" t="s">
        <v>44</v>
      </c>
      <c r="D139" s="49" t="s">
        <v>470</v>
      </c>
      <c r="E139" s="49">
        <v>3</v>
      </c>
      <c r="F139" s="49" t="s">
        <v>670</v>
      </c>
      <c r="G139" s="49" t="s">
        <v>670</v>
      </c>
      <c r="H139" s="417" t="s">
        <v>75</v>
      </c>
      <c r="I139" s="417" t="s">
        <v>76</v>
      </c>
      <c r="J139" s="417" t="s">
        <v>80</v>
      </c>
      <c r="K139" s="417" t="s">
        <v>671</v>
      </c>
      <c r="L139" s="417" t="s">
        <v>125</v>
      </c>
      <c r="M139" s="417" t="s">
        <v>473</v>
      </c>
      <c r="N139" s="417" t="s">
        <v>672</v>
      </c>
      <c r="O139" s="417" t="s">
        <v>80</v>
      </c>
      <c r="P139" s="417" t="s">
        <v>673</v>
      </c>
      <c r="Q139" s="50">
        <v>0.09</v>
      </c>
      <c r="R139" s="50"/>
      <c r="S139" s="153">
        <v>100</v>
      </c>
      <c r="T139" s="417" t="s">
        <v>301</v>
      </c>
      <c r="U139" s="417" t="s">
        <v>674</v>
      </c>
      <c r="V139" s="171">
        <v>44950</v>
      </c>
      <c r="W139" s="171">
        <v>45261</v>
      </c>
      <c r="X139" s="417" t="s">
        <v>214</v>
      </c>
      <c r="Y139" s="57" t="s">
        <v>100</v>
      </c>
      <c r="Z139" s="392">
        <v>1</v>
      </c>
      <c r="AA139" s="58" t="s">
        <v>675</v>
      </c>
      <c r="AB139" s="435">
        <v>45262</v>
      </c>
      <c r="AC139" s="392">
        <v>1</v>
      </c>
      <c r="AD139" s="58" t="s">
        <v>495</v>
      </c>
      <c r="AE139" s="435">
        <v>45262</v>
      </c>
      <c r="AF139" s="436" t="s">
        <v>92</v>
      </c>
      <c r="AG139" s="437" t="s">
        <v>92</v>
      </c>
    </row>
    <row r="140" spans="1:1020 1038:2046 2049:3072 3075:5120 5122:7161 7179:10239 10242:11264 11266:12287 12290:13302 13320:15358 15363:16186" ht="39.75" customHeight="1" x14ac:dyDescent="0.25">
      <c r="A140" s="53" t="s">
        <v>4516</v>
      </c>
      <c r="B140" s="53">
        <v>30</v>
      </c>
      <c r="C140" s="53" t="s">
        <v>44</v>
      </c>
      <c r="D140" s="53" t="s">
        <v>470</v>
      </c>
      <c r="E140" s="53">
        <v>3</v>
      </c>
      <c r="F140" s="53" t="s">
        <v>676</v>
      </c>
      <c r="G140" s="53" t="s">
        <v>670</v>
      </c>
      <c r="H140" s="54" t="s">
        <v>94</v>
      </c>
      <c r="I140" s="54" t="s">
        <v>76</v>
      </c>
      <c r="J140" s="54" t="s">
        <v>80</v>
      </c>
      <c r="K140" s="54" t="s">
        <v>80</v>
      </c>
      <c r="L140" s="54" t="s">
        <v>80</v>
      </c>
      <c r="M140" s="54" t="s">
        <v>80</v>
      </c>
      <c r="N140" s="54" t="s">
        <v>80</v>
      </c>
      <c r="O140" s="54" t="s">
        <v>80</v>
      </c>
      <c r="P140" s="54" t="s">
        <v>677</v>
      </c>
      <c r="Q140" s="52">
        <v>0.15</v>
      </c>
      <c r="R140" s="52">
        <v>1.35E-2</v>
      </c>
      <c r="S140" s="428">
        <v>1</v>
      </c>
      <c r="T140" s="54" t="s">
        <v>84</v>
      </c>
      <c r="U140" s="54" t="s">
        <v>678</v>
      </c>
      <c r="V140" s="75">
        <v>44950</v>
      </c>
      <c r="W140" s="75">
        <v>44985</v>
      </c>
      <c r="X140" s="54" t="s">
        <v>214</v>
      </c>
      <c r="Y140" s="57" t="s">
        <v>100</v>
      </c>
      <c r="Z140" s="392">
        <v>1</v>
      </c>
      <c r="AA140" s="58" t="s">
        <v>679</v>
      </c>
      <c r="AB140" s="435">
        <v>44967</v>
      </c>
      <c r="AC140" s="392">
        <v>1</v>
      </c>
      <c r="AD140" s="58" t="s">
        <v>680</v>
      </c>
      <c r="AE140" s="435">
        <v>44967</v>
      </c>
      <c r="AF140" s="57" t="s">
        <v>79</v>
      </c>
      <c r="AG140" s="437">
        <v>1</v>
      </c>
    </row>
    <row r="141" spans="1:1020 1038:2046 2049:3072 3075:5120 5122:7161 7179:10239 10242:11264 11266:12287 12290:13302 13320:15358 15363:16186" ht="39.75" customHeight="1" x14ac:dyDescent="0.25">
      <c r="A141" s="53" t="s">
        <v>4516</v>
      </c>
      <c r="B141" s="53">
        <v>30</v>
      </c>
      <c r="C141" s="53" t="s">
        <v>44</v>
      </c>
      <c r="D141" s="53" t="s">
        <v>470</v>
      </c>
      <c r="E141" s="53">
        <v>3</v>
      </c>
      <c r="F141" s="53" t="s">
        <v>681</v>
      </c>
      <c r="G141" s="53" t="s">
        <v>670</v>
      </c>
      <c r="H141" s="54" t="s">
        <v>94</v>
      </c>
      <c r="I141" s="54" t="s">
        <v>76</v>
      </c>
      <c r="J141" s="54" t="s">
        <v>80</v>
      </c>
      <c r="K141" s="54" t="s">
        <v>80</v>
      </c>
      <c r="L141" s="54" t="s">
        <v>80</v>
      </c>
      <c r="M141" s="54" t="s">
        <v>80</v>
      </c>
      <c r="N141" s="54" t="s">
        <v>80</v>
      </c>
      <c r="O141" s="54" t="s">
        <v>80</v>
      </c>
      <c r="P141" s="54" t="s">
        <v>682</v>
      </c>
      <c r="Q141" s="52">
        <v>0.85</v>
      </c>
      <c r="R141" s="52">
        <v>7.6499999999999999E-2</v>
      </c>
      <c r="S141" s="428">
        <v>100</v>
      </c>
      <c r="T141" s="54" t="s">
        <v>301</v>
      </c>
      <c r="U141" s="54" t="s">
        <v>669</v>
      </c>
      <c r="V141" s="75">
        <v>44986</v>
      </c>
      <c r="W141" s="75">
        <v>45261</v>
      </c>
      <c r="X141" s="54" t="s">
        <v>214</v>
      </c>
      <c r="Y141" s="57" t="s">
        <v>100</v>
      </c>
      <c r="Z141" s="392">
        <v>1</v>
      </c>
      <c r="AA141" s="58" t="s">
        <v>675</v>
      </c>
      <c r="AB141" s="435">
        <v>45264</v>
      </c>
      <c r="AC141" s="392">
        <v>1</v>
      </c>
      <c r="AD141" s="58" t="s">
        <v>386</v>
      </c>
      <c r="AE141" s="435">
        <v>45264</v>
      </c>
      <c r="AF141" s="57" t="s">
        <v>79</v>
      </c>
      <c r="AG141" s="437">
        <v>1</v>
      </c>
    </row>
    <row r="142" spans="1:1020 1038:2046 2049:3072 3075:5120 5122:7161 7179:10239 10242:11264 11266:12287 12290:13302 13320:15358 15363:16186" s="3" customFormat="1" ht="39.75" customHeight="1" x14ac:dyDescent="0.25">
      <c r="A142" s="63" t="s">
        <v>4516</v>
      </c>
      <c r="B142" s="63">
        <v>30</v>
      </c>
      <c r="C142" s="63" t="s">
        <v>44</v>
      </c>
      <c r="D142" s="63" t="s">
        <v>470</v>
      </c>
      <c r="E142" s="63">
        <v>3</v>
      </c>
      <c r="F142" s="63" t="s">
        <v>683</v>
      </c>
      <c r="G142" s="63" t="s">
        <v>683</v>
      </c>
      <c r="H142" s="418" t="s">
        <v>155</v>
      </c>
      <c r="I142" s="418" t="s">
        <v>155</v>
      </c>
      <c r="J142" s="418" t="s">
        <v>80</v>
      </c>
      <c r="K142" s="418" t="s">
        <v>80</v>
      </c>
      <c r="L142" s="418" t="s">
        <v>80</v>
      </c>
      <c r="M142" s="418" t="s">
        <v>80</v>
      </c>
      <c r="N142" s="418" t="s">
        <v>80</v>
      </c>
      <c r="O142" s="418" t="s">
        <v>80</v>
      </c>
      <c r="P142" s="418" t="s">
        <v>156</v>
      </c>
      <c r="Q142" s="64">
        <v>1</v>
      </c>
      <c r="R142" s="64"/>
      <c r="S142" s="429">
        <v>28</v>
      </c>
      <c r="T142" s="418" t="s">
        <v>84</v>
      </c>
      <c r="U142" s="418" t="s">
        <v>162</v>
      </c>
      <c r="V142" s="412">
        <v>44927</v>
      </c>
      <c r="W142" s="412">
        <v>45290</v>
      </c>
      <c r="X142" s="418" t="s">
        <v>214</v>
      </c>
      <c r="Y142" s="443" t="s">
        <v>89</v>
      </c>
      <c r="Z142" s="444">
        <v>0.98928571428571421</v>
      </c>
      <c r="AA142" s="445" t="s">
        <v>4621</v>
      </c>
      <c r="AB142" s="446">
        <v>45291</v>
      </c>
      <c r="AC142" s="444">
        <v>0.98928571428571421</v>
      </c>
      <c r="AD142" s="445" t="s">
        <v>4621</v>
      </c>
      <c r="AE142" s="446">
        <v>45291</v>
      </c>
      <c r="AF142" s="447" t="s">
        <v>92</v>
      </c>
      <c r="AG142" s="448" t="s">
        <v>92</v>
      </c>
      <c r="AJ142" s="82"/>
      <c r="AM142" s="82"/>
      <c r="AN142" s="82"/>
      <c r="AS142" s="82"/>
      <c r="AV142" s="82"/>
      <c r="AW142" s="82"/>
      <c r="AX142" s="82"/>
      <c r="AY142" s="82"/>
      <c r="AZ142" s="82"/>
      <c r="BA142" s="82"/>
      <c r="BB142" s="82"/>
      <c r="BT142" s="82"/>
      <c r="BU142" s="82"/>
      <c r="BV142" s="6"/>
      <c r="BY142" s="7"/>
      <c r="BZ142" s="7"/>
      <c r="CE142" s="82"/>
      <c r="CG142" s="7"/>
      <c r="CH142" s="82"/>
      <c r="CJ142" s="7"/>
      <c r="CK142" s="82"/>
      <c r="CL142" s="82"/>
      <c r="CM142" s="83"/>
      <c r="CO142" s="82"/>
      <c r="CP142" s="80"/>
      <c r="CQ142" s="81"/>
      <c r="CR142" s="82"/>
      <c r="CU142" s="82"/>
      <c r="CV142" s="82"/>
      <c r="CX142" s="82"/>
      <c r="DA142" s="82"/>
      <c r="DD142" s="82"/>
      <c r="DE142" s="82"/>
      <c r="DJ142" s="82"/>
      <c r="DM142" s="82"/>
      <c r="DN142" s="82"/>
      <c r="DO142" s="82"/>
      <c r="DP142" s="82"/>
      <c r="DQ142" s="82"/>
      <c r="DR142" s="82"/>
      <c r="DS142" s="82"/>
      <c r="EK142" s="82"/>
      <c r="EL142" s="82"/>
      <c r="EM142" s="6"/>
      <c r="EP142" s="7"/>
      <c r="EQ142" s="7"/>
      <c r="EV142" s="82"/>
      <c r="EX142" s="7"/>
      <c r="EY142" s="82"/>
      <c r="FA142" s="7"/>
      <c r="FB142" s="82"/>
      <c r="FC142" s="82"/>
      <c r="FD142" s="83"/>
      <c r="FF142" s="82"/>
      <c r="FG142" s="80"/>
      <c r="FH142" s="81"/>
      <c r="FI142" s="82"/>
      <c r="FL142" s="82"/>
      <c r="FM142" s="82"/>
      <c r="FO142" s="82"/>
      <c r="FR142" s="82"/>
      <c r="FU142" s="82"/>
      <c r="FV142" s="82"/>
      <c r="GA142" s="82"/>
      <c r="GD142" s="82"/>
      <c r="GE142" s="82"/>
      <c r="GF142" s="82"/>
      <c r="GG142" s="82"/>
      <c r="GH142" s="82"/>
      <c r="GI142" s="82"/>
      <c r="GJ142" s="82"/>
      <c r="HB142" s="82"/>
      <c r="HC142" s="82"/>
      <c r="HD142" s="6"/>
      <c r="HG142" s="7"/>
      <c r="HH142" s="7"/>
      <c r="HM142" s="82"/>
      <c r="HO142" s="7"/>
      <c r="HP142" s="82"/>
      <c r="HR142" s="7"/>
      <c r="HS142" s="82"/>
      <c r="HT142" s="82"/>
      <c r="HU142" s="83"/>
      <c r="HW142" s="82"/>
      <c r="HX142" s="80"/>
      <c r="HY142" s="81"/>
      <c r="HZ142" s="82"/>
      <c r="IC142" s="82"/>
      <c r="ID142" s="82"/>
      <c r="IF142" s="82"/>
      <c r="II142" s="82"/>
      <c r="IL142" s="82"/>
      <c r="IM142" s="82"/>
      <c r="IR142" s="82"/>
      <c r="IU142" s="82"/>
      <c r="IV142" s="82"/>
      <c r="IW142" s="82"/>
      <c r="IX142" s="82"/>
      <c r="IY142" s="82"/>
      <c r="IZ142" s="82"/>
      <c r="JA142" s="82"/>
      <c r="JS142" s="82"/>
      <c r="JT142" s="82"/>
      <c r="JU142" s="6"/>
      <c r="JX142" s="7"/>
      <c r="JY142" s="7"/>
      <c r="KD142" s="82"/>
      <c r="KF142" s="7"/>
      <c r="KG142" s="82"/>
      <c r="KI142" s="7"/>
      <c r="KJ142" s="82"/>
      <c r="KK142" s="82"/>
      <c r="KL142" s="83"/>
      <c r="KN142" s="82"/>
      <c r="KO142" s="80"/>
      <c r="KP142" s="81"/>
      <c r="KQ142" s="82"/>
      <c r="KT142" s="82"/>
      <c r="KU142" s="82"/>
      <c r="KW142" s="82"/>
      <c r="KZ142" s="82"/>
      <c r="LC142" s="82"/>
      <c r="LD142" s="82"/>
      <c r="LI142" s="82"/>
      <c r="LL142" s="82"/>
      <c r="LM142" s="82"/>
      <c r="LN142" s="82"/>
      <c r="LO142" s="82"/>
      <c r="LP142" s="82"/>
      <c r="LQ142" s="82"/>
      <c r="LR142" s="82"/>
      <c r="MJ142" s="82"/>
      <c r="MK142" s="82"/>
      <c r="ML142" s="6"/>
      <c r="MO142" s="7"/>
      <c r="MP142" s="7"/>
      <c r="MU142" s="82"/>
      <c r="MW142" s="7"/>
      <c r="MX142" s="82"/>
      <c r="MZ142" s="7"/>
      <c r="NA142" s="82"/>
      <c r="NB142" s="82"/>
      <c r="NC142" s="83"/>
      <c r="NE142" s="82"/>
      <c r="NF142" s="80"/>
      <c r="NG142" s="81"/>
      <c r="NH142" s="82"/>
      <c r="NK142" s="82"/>
      <c r="NL142" s="82"/>
      <c r="NN142" s="82"/>
      <c r="NQ142" s="82"/>
      <c r="NT142" s="82"/>
      <c r="NU142" s="82"/>
      <c r="NZ142" s="82"/>
      <c r="OC142" s="82"/>
      <c r="OD142" s="82"/>
      <c r="OE142" s="82"/>
      <c r="OF142" s="82"/>
      <c r="OG142" s="82"/>
      <c r="OH142" s="82"/>
      <c r="OI142" s="82"/>
      <c r="PA142" s="82"/>
      <c r="PB142" s="82"/>
      <c r="PC142" s="6"/>
      <c r="PF142" s="7"/>
      <c r="PG142" s="7"/>
      <c r="PL142" s="82"/>
      <c r="PN142" s="7"/>
      <c r="PO142" s="82"/>
      <c r="PQ142" s="7"/>
      <c r="PR142" s="82"/>
      <c r="PS142" s="82"/>
      <c r="PT142" s="83"/>
      <c r="PV142" s="82"/>
      <c r="PW142" s="80"/>
      <c r="PX142" s="81"/>
      <c r="PY142" s="82"/>
      <c r="QB142" s="82"/>
      <c r="QC142" s="82"/>
      <c r="QE142" s="82"/>
      <c r="QH142" s="82"/>
      <c r="QK142" s="82"/>
      <c r="QL142" s="82"/>
      <c r="QQ142" s="82"/>
      <c r="QT142" s="82"/>
      <c r="QU142" s="82"/>
      <c r="QV142" s="82"/>
      <c r="QW142" s="82"/>
      <c r="QX142" s="82"/>
      <c r="QY142" s="82"/>
      <c r="QZ142" s="82"/>
      <c r="RR142" s="82"/>
      <c r="RS142" s="82"/>
      <c r="RT142" s="6"/>
      <c r="RW142" s="7"/>
      <c r="RX142" s="7"/>
      <c r="SC142" s="82"/>
      <c r="SE142" s="7"/>
      <c r="SF142" s="82"/>
      <c r="SH142" s="7"/>
      <c r="SI142" s="82"/>
      <c r="SJ142" s="82"/>
      <c r="SK142" s="83"/>
      <c r="SM142" s="82"/>
      <c r="SN142" s="80"/>
      <c r="SO142" s="81"/>
      <c r="SP142" s="82"/>
      <c r="SS142" s="82"/>
      <c r="ST142" s="82"/>
      <c r="SV142" s="82"/>
      <c r="SY142" s="82"/>
      <c r="TB142" s="82"/>
      <c r="TC142" s="82"/>
      <c r="TH142" s="82"/>
      <c r="TK142" s="82"/>
      <c r="TL142" s="82"/>
      <c r="TM142" s="82"/>
      <c r="TN142" s="82"/>
      <c r="TO142" s="82"/>
      <c r="TP142" s="82"/>
      <c r="TQ142" s="82"/>
      <c r="UI142" s="82"/>
      <c r="UJ142" s="82"/>
      <c r="UK142" s="6"/>
      <c r="UN142" s="7"/>
      <c r="UO142" s="7"/>
      <c r="UT142" s="82"/>
      <c r="UV142" s="7"/>
      <c r="UW142" s="82"/>
      <c r="UY142" s="7"/>
      <c r="UZ142" s="82"/>
      <c r="VA142" s="82"/>
      <c r="VB142" s="83"/>
      <c r="VD142" s="82"/>
      <c r="VE142" s="80"/>
      <c r="VF142" s="81"/>
      <c r="VG142" s="82"/>
      <c r="VJ142" s="82"/>
      <c r="VK142" s="82"/>
      <c r="VM142" s="82"/>
      <c r="VP142" s="82"/>
      <c r="VS142" s="82"/>
      <c r="VT142" s="82"/>
      <c r="VY142" s="82"/>
      <c r="WB142" s="82"/>
      <c r="WC142" s="82"/>
      <c r="WD142" s="82"/>
      <c r="WE142" s="82"/>
      <c r="WF142" s="82"/>
      <c r="WG142" s="82"/>
      <c r="WH142" s="82"/>
      <c r="WZ142" s="82"/>
      <c r="XA142" s="82"/>
      <c r="XB142" s="6"/>
      <c r="XE142" s="7"/>
      <c r="XF142" s="7"/>
      <c r="XK142" s="82"/>
      <c r="XM142" s="7"/>
      <c r="XN142" s="82"/>
      <c r="XP142" s="7"/>
      <c r="XQ142" s="82"/>
      <c r="XR142" s="82"/>
      <c r="XS142" s="83"/>
      <c r="XU142" s="82"/>
      <c r="XV142" s="80"/>
      <c r="XW142" s="81"/>
      <c r="XX142" s="82"/>
      <c r="YA142" s="82"/>
      <c r="YB142" s="82"/>
      <c r="YD142" s="82"/>
      <c r="YG142" s="82"/>
      <c r="YJ142" s="82"/>
      <c r="YK142" s="82"/>
      <c r="YP142" s="82"/>
      <c r="YS142" s="82"/>
      <c r="YT142" s="82"/>
      <c r="YU142" s="82"/>
      <c r="YV142" s="82"/>
      <c r="YW142" s="82"/>
      <c r="YX142" s="82"/>
      <c r="YY142" s="82"/>
      <c r="ZQ142" s="82"/>
      <c r="ZR142" s="82"/>
      <c r="ZS142" s="6"/>
      <c r="ZV142" s="7"/>
      <c r="ZW142" s="7"/>
      <c r="AAB142" s="82"/>
      <c r="AAD142" s="7"/>
      <c r="AAE142" s="82"/>
      <c r="AAG142" s="7"/>
      <c r="AAH142" s="82"/>
      <c r="AAI142" s="82"/>
      <c r="AAJ142" s="83"/>
      <c r="AAL142" s="82"/>
      <c r="AAM142" s="80"/>
      <c r="AAN142" s="81"/>
      <c r="AAO142" s="82"/>
      <c r="AAR142" s="82"/>
      <c r="AAS142" s="82"/>
      <c r="AAU142" s="82"/>
      <c r="AAX142" s="82"/>
      <c r="ABA142" s="82"/>
      <c r="ABB142" s="82"/>
      <c r="ABG142" s="82"/>
      <c r="ABJ142" s="82"/>
      <c r="ABK142" s="82"/>
      <c r="ABL142" s="82"/>
      <c r="ABM142" s="82"/>
      <c r="ABN142" s="82"/>
      <c r="ABO142" s="82"/>
      <c r="ABP142" s="82"/>
      <c r="ACH142" s="82"/>
      <c r="ACI142" s="82"/>
      <c r="ACJ142" s="6"/>
      <c r="ACM142" s="7"/>
      <c r="ACN142" s="7"/>
      <c r="ACS142" s="82"/>
      <c r="ACU142" s="7"/>
      <c r="ACV142" s="82"/>
      <c r="ACX142" s="7"/>
      <c r="ACY142" s="82"/>
      <c r="ACZ142" s="82"/>
      <c r="ADA142" s="83"/>
      <c r="ADC142" s="82"/>
      <c r="ADD142" s="80"/>
      <c r="ADE142" s="81"/>
      <c r="ADF142" s="82"/>
      <c r="ADI142" s="82"/>
      <c r="ADJ142" s="82"/>
      <c r="ADL142" s="82"/>
      <c r="ADO142" s="82"/>
      <c r="ADR142" s="82"/>
      <c r="ADS142" s="82"/>
      <c r="ADX142" s="82"/>
      <c r="AEA142" s="82"/>
      <c r="AEB142" s="82"/>
      <c r="AEC142" s="82"/>
      <c r="AED142" s="82"/>
      <c r="AEE142" s="82"/>
      <c r="AEF142" s="82"/>
      <c r="AEG142" s="82"/>
      <c r="AEY142" s="82"/>
      <c r="AEZ142" s="82"/>
      <c r="AFA142" s="6"/>
      <c r="AFD142" s="7"/>
      <c r="AFE142" s="7"/>
      <c r="AFJ142" s="82"/>
      <c r="AFL142" s="7"/>
      <c r="AFM142" s="82"/>
      <c r="AFO142" s="7"/>
      <c r="AFP142" s="82"/>
      <c r="AFQ142" s="82"/>
      <c r="AFR142" s="83"/>
      <c r="AFT142" s="82"/>
      <c r="AFU142" s="80"/>
      <c r="AFV142" s="81"/>
      <c r="AFW142" s="82"/>
      <c r="AFZ142" s="82"/>
      <c r="AGA142" s="82"/>
      <c r="AGC142" s="82"/>
      <c r="AGF142" s="82"/>
      <c r="AGI142" s="82"/>
      <c r="AGJ142" s="82"/>
      <c r="AGO142" s="82"/>
      <c r="AGR142" s="82"/>
      <c r="AGS142" s="82"/>
      <c r="AGT142" s="82"/>
      <c r="AGU142" s="82"/>
      <c r="AGV142" s="82"/>
      <c r="AGW142" s="82"/>
      <c r="AGX142" s="82"/>
      <c r="AHP142" s="82"/>
      <c r="AHQ142" s="82"/>
      <c r="AHR142" s="6"/>
      <c r="AHU142" s="7"/>
      <c r="AHV142" s="7"/>
      <c r="AIA142" s="82"/>
      <c r="AIC142" s="7"/>
      <c r="AID142" s="82"/>
      <c r="AIF142" s="7"/>
      <c r="AIG142" s="82"/>
      <c r="AIH142" s="82"/>
      <c r="AII142" s="83"/>
      <c r="AIK142" s="82"/>
      <c r="AIL142" s="80"/>
      <c r="AIM142" s="81"/>
      <c r="AIN142" s="82"/>
      <c r="AIQ142" s="82"/>
      <c r="AIR142" s="82"/>
      <c r="AIT142" s="82"/>
      <c r="AIW142" s="82"/>
      <c r="AIZ142" s="82"/>
      <c r="AJA142" s="82"/>
      <c r="AJF142" s="82"/>
      <c r="AJI142" s="82"/>
      <c r="AJJ142" s="82"/>
      <c r="AJK142" s="82"/>
      <c r="AJL142" s="82"/>
      <c r="AJM142" s="82"/>
      <c r="AJN142" s="82"/>
      <c r="AJO142" s="82"/>
      <c r="AKG142" s="82"/>
      <c r="AKH142" s="82"/>
      <c r="AKI142" s="6"/>
      <c r="AKL142" s="7"/>
      <c r="AKM142" s="7"/>
      <c r="AKR142" s="82"/>
      <c r="AKT142" s="7"/>
      <c r="AKU142" s="82"/>
      <c r="AKW142" s="7"/>
      <c r="AKX142" s="82"/>
      <c r="AKY142" s="82"/>
      <c r="AKZ142" s="83"/>
      <c r="ALB142" s="82"/>
      <c r="ALC142" s="80"/>
      <c r="ALD142" s="81"/>
      <c r="ALE142" s="82"/>
      <c r="ALH142" s="82"/>
      <c r="ALI142" s="82"/>
      <c r="ALK142" s="82"/>
      <c r="ALN142" s="82"/>
      <c r="ALQ142" s="82"/>
      <c r="ALR142" s="82"/>
      <c r="ALW142" s="82"/>
      <c r="ALZ142" s="82"/>
      <c r="AMA142" s="82"/>
      <c r="AMB142" s="82"/>
      <c r="AMC142" s="82"/>
      <c r="AMD142" s="82"/>
      <c r="AME142" s="82"/>
      <c r="AMF142" s="82"/>
      <c r="AMX142" s="82"/>
      <c r="AMY142" s="82"/>
      <c r="AMZ142" s="6"/>
      <c r="ANC142" s="7"/>
      <c r="AND142" s="7"/>
      <c r="ANI142" s="82"/>
      <c r="ANK142" s="7"/>
      <c r="ANL142" s="82"/>
      <c r="ANN142" s="7"/>
      <c r="ANO142" s="82"/>
      <c r="ANP142" s="82"/>
      <c r="ANQ142" s="83"/>
      <c r="ANS142" s="82"/>
      <c r="ANT142" s="80"/>
      <c r="ANU142" s="81"/>
      <c r="ANV142" s="82"/>
      <c r="ANY142" s="82"/>
      <c r="ANZ142" s="82"/>
      <c r="AOB142" s="82"/>
      <c r="AOE142" s="82"/>
      <c r="AOH142" s="82"/>
      <c r="AOI142" s="82"/>
      <c r="AON142" s="82"/>
      <c r="AOQ142" s="82"/>
      <c r="AOR142" s="82"/>
      <c r="AOS142" s="82"/>
      <c r="AOT142" s="82"/>
      <c r="AOU142" s="82"/>
      <c r="AOV142" s="82"/>
      <c r="AOW142" s="82"/>
      <c r="APO142" s="82"/>
      <c r="APP142" s="82"/>
      <c r="APQ142" s="6"/>
      <c r="APT142" s="7"/>
      <c r="APU142" s="7"/>
      <c r="APZ142" s="82"/>
      <c r="AQB142" s="7"/>
      <c r="AQC142" s="82"/>
      <c r="AQE142" s="7"/>
      <c r="AQF142" s="82"/>
      <c r="AQG142" s="82"/>
      <c r="AQH142" s="83"/>
      <c r="AQJ142" s="82"/>
      <c r="AQK142" s="80"/>
      <c r="AQL142" s="81"/>
      <c r="AQM142" s="82"/>
      <c r="AQP142" s="82"/>
      <c r="AQQ142" s="82"/>
      <c r="AQS142" s="82"/>
      <c r="AQV142" s="82"/>
      <c r="AQY142" s="82"/>
      <c r="AQZ142" s="82"/>
      <c r="ARE142" s="82"/>
      <c r="ARH142" s="82"/>
      <c r="ARI142" s="82"/>
      <c r="ARJ142" s="82"/>
      <c r="ARK142" s="82"/>
      <c r="ARL142" s="82"/>
      <c r="ARM142" s="82"/>
      <c r="ARN142" s="82"/>
      <c r="ASF142" s="82"/>
      <c r="ASG142" s="82"/>
      <c r="ASH142" s="6"/>
      <c r="ASK142" s="7"/>
      <c r="ASL142" s="7"/>
      <c r="ASQ142" s="82"/>
      <c r="ASS142" s="7"/>
      <c r="AST142" s="82"/>
      <c r="ASV142" s="7"/>
      <c r="ASW142" s="82"/>
      <c r="ASX142" s="82"/>
      <c r="ASY142" s="83"/>
      <c r="ATA142" s="82"/>
      <c r="ATB142" s="80"/>
      <c r="ATC142" s="81"/>
      <c r="ATD142" s="82"/>
      <c r="ATG142" s="82"/>
      <c r="ATH142" s="82"/>
      <c r="ATJ142" s="82"/>
      <c r="ATM142" s="82"/>
      <c r="ATP142" s="82"/>
      <c r="ATQ142" s="82"/>
      <c r="ATV142" s="82"/>
      <c r="ATY142" s="82"/>
      <c r="ATZ142" s="82"/>
      <c r="AUA142" s="82"/>
      <c r="AUB142" s="82"/>
      <c r="AUC142" s="82"/>
      <c r="AUD142" s="82"/>
      <c r="AUE142" s="82"/>
      <c r="AUW142" s="82"/>
      <c r="AUX142" s="82"/>
      <c r="AUY142" s="6"/>
      <c r="AVB142" s="7"/>
      <c r="AVC142" s="7"/>
      <c r="AVH142" s="82"/>
      <c r="AVJ142" s="7"/>
      <c r="AVK142" s="82"/>
      <c r="AVM142" s="7"/>
      <c r="AVN142" s="82"/>
      <c r="AVO142" s="82"/>
      <c r="AVP142" s="83"/>
      <c r="AVR142" s="82"/>
      <c r="AVS142" s="80"/>
      <c r="AVT142" s="81"/>
      <c r="AVU142" s="82"/>
      <c r="AVX142" s="82"/>
      <c r="AVY142" s="82"/>
      <c r="AWA142" s="82"/>
      <c r="AWD142" s="82"/>
      <c r="AWG142" s="82"/>
      <c r="AWH142" s="82"/>
      <c r="AWM142" s="82"/>
      <c r="AWP142" s="82"/>
      <c r="AWQ142" s="82"/>
      <c r="AWR142" s="82"/>
      <c r="AWS142" s="82"/>
      <c r="AWT142" s="82"/>
      <c r="AWU142" s="82"/>
      <c r="AWV142" s="82"/>
      <c r="AXN142" s="82"/>
      <c r="AXO142" s="82"/>
      <c r="AXP142" s="6"/>
      <c r="AXS142" s="7"/>
      <c r="AXT142" s="7"/>
      <c r="AXY142" s="82"/>
      <c r="AYA142" s="7"/>
      <c r="AYB142" s="82"/>
      <c r="AYD142" s="7"/>
      <c r="AYE142" s="82"/>
      <c r="AYF142" s="82"/>
      <c r="AYG142" s="83"/>
      <c r="AYI142" s="82"/>
      <c r="AYJ142" s="80"/>
      <c r="AYK142" s="81"/>
      <c r="AYL142" s="82"/>
      <c r="AYO142" s="82"/>
      <c r="AYP142" s="82"/>
      <c r="AYR142" s="82"/>
      <c r="AYU142" s="82"/>
      <c r="AYX142" s="82"/>
      <c r="AYY142" s="82"/>
      <c r="AZD142" s="82"/>
      <c r="AZG142" s="82"/>
      <c r="AZH142" s="82"/>
      <c r="AZI142" s="82"/>
      <c r="AZJ142" s="82"/>
      <c r="AZK142" s="82"/>
      <c r="AZL142" s="82"/>
      <c r="AZM142" s="82"/>
      <c r="BAE142" s="82"/>
      <c r="BAF142" s="82"/>
      <c r="BAG142" s="6"/>
      <c r="BAJ142" s="7"/>
      <c r="BAK142" s="7"/>
      <c r="BAP142" s="82"/>
      <c r="BAR142" s="7"/>
      <c r="BAS142" s="82"/>
      <c r="BAU142" s="7"/>
      <c r="BAV142" s="82"/>
      <c r="BAW142" s="82"/>
      <c r="BAX142" s="83"/>
      <c r="BAZ142" s="82"/>
      <c r="BBA142" s="80"/>
      <c r="BBB142" s="81"/>
      <c r="BBC142" s="82"/>
      <c r="BBF142" s="82"/>
      <c r="BBG142" s="82"/>
      <c r="BBI142" s="82"/>
      <c r="BBL142" s="82"/>
      <c r="BBO142" s="82"/>
      <c r="BBP142" s="82"/>
      <c r="BBU142" s="82"/>
      <c r="BBX142" s="82"/>
      <c r="BBY142" s="82"/>
      <c r="BBZ142" s="82"/>
      <c r="BCA142" s="82"/>
      <c r="BCB142" s="82"/>
      <c r="BCC142" s="82"/>
      <c r="BCD142" s="82"/>
      <c r="BCV142" s="82"/>
      <c r="BCW142" s="82"/>
      <c r="BCX142" s="6"/>
      <c r="BDA142" s="7"/>
      <c r="BDB142" s="7"/>
      <c r="BDG142" s="82"/>
      <c r="BDI142" s="7"/>
      <c r="BDJ142" s="82"/>
      <c r="BDL142" s="7"/>
      <c r="BDM142" s="82"/>
      <c r="BDN142" s="82"/>
      <c r="BDO142" s="83"/>
      <c r="BDQ142" s="82"/>
      <c r="BDR142" s="80"/>
      <c r="BDS142" s="81"/>
      <c r="BDT142" s="82"/>
      <c r="BDW142" s="82"/>
      <c r="BDX142" s="82"/>
      <c r="BDZ142" s="82"/>
      <c r="BEC142" s="82"/>
      <c r="BEF142" s="82"/>
      <c r="BEG142" s="82"/>
      <c r="BEL142" s="82"/>
      <c r="BEO142" s="82"/>
      <c r="BEP142" s="82"/>
      <c r="BEQ142" s="82"/>
      <c r="BER142" s="82"/>
      <c r="BES142" s="82"/>
      <c r="BET142" s="82"/>
      <c r="BEU142" s="82"/>
      <c r="BFM142" s="82"/>
      <c r="BFN142" s="82"/>
      <c r="BFO142" s="6"/>
      <c r="BFR142" s="7"/>
      <c r="BFS142" s="7"/>
      <c r="BFX142" s="82"/>
      <c r="BFZ142" s="7"/>
      <c r="BGA142" s="82"/>
      <c r="BGC142" s="7"/>
      <c r="BGD142" s="82"/>
      <c r="BGE142" s="82"/>
      <c r="BGF142" s="83"/>
      <c r="BGH142" s="82"/>
      <c r="BGI142" s="80"/>
      <c r="BGJ142" s="81"/>
      <c r="BGK142" s="82"/>
      <c r="BGN142" s="82"/>
      <c r="BGO142" s="82"/>
      <c r="BGQ142" s="82"/>
      <c r="BGT142" s="82"/>
      <c r="BGW142" s="82"/>
      <c r="BGX142" s="82"/>
      <c r="BHC142" s="82"/>
      <c r="BHF142" s="82"/>
      <c r="BHG142" s="82"/>
      <c r="BHH142" s="82"/>
      <c r="BHI142" s="82"/>
      <c r="BHJ142" s="82"/>
      <c r="BHK142" s="82"/>
      <c r="BHL142" s="82"/>
      <c r="BID142" s="82"/>
      <c r="BIE142" s="82"/>
      <c r="BIF142" s="6"/>
      <c r="BII142" s="7"/>
      <c r="BIJ142" s="7"/>
      <c r="BIO142" s="82"/>
      <c r="BIQ142" s="7"/>
      <c r="BIR142" s="82"/>
      <c r="BIT142" s="7"/>
      <c r="BIU142" s="82"/>
      <c r="BIV142" s="82"/>
      <c r="BIW142" s="83"/>
      <c r="BIY142" s="82"/>
      <c r="BIZ142" s="80"/>
      <c r="BJA142" s="81"/>
      <c r="BJB142" s="82"/>
      <c r="BJE142" s="82"/>
      <c r="BJF142" s="82"/>
      <c r="BJH142" s="82"/>
      <c r="BJK142" s="82"/>
      <c r="BJN142" s="82"/>
      <c r="BJO142" s="82"/>
      <c r="BJT142" s="82"/>
      <c r="BJW142" s="82"/>
      <c r="BJX142" s="82"/>
      <c r="BJY142" s="82"/>
      <c r="BJZ142" s="82"/>
      <c r="BKA142" s="82"/>
      <c r="BKB142" s="82"/>
      <c r="BKC142" s="82"/>
      <c r="BKU142" s="82"/>
      <c r="BKV142" s="82"/>
      <c r="BKW142" s="6"/>
      <c r="BKZ142" s="7"/>
      <c r="BLA142" s="7"/>
      <c r="BLF142" s="82"/>
      <c r="BLH142" s="7"/>
      <c r="BLI142" s="82"/>
      <c r="BLK142" s="7"/>
      <c r="BLL142" s="82"/>
      <c r="BLM142" s="82"/>
      <c r="BLN142" s="83"/>
      <c r="BLP142" s="82"/>
      <c r="BLQ142" s="80"/>
      <c r="BLR142" s="81"/>
      <c r="BLS142" s="82"/>
      <c r="BLV142" s="82"/>
      <c r="BLW142" s="82"/>
      <c r="BLY142" s="82"/>
      <c r="BMB142" s="82"/>
      <c r="BME142" s="82"/>
      <c r="BMF142" s="82"/>
      <c r="BMK142" s="82"/>
      <c r="BMN142" s="82"/>
      <c r="BMO142" s="82"/>
      <c r="BMP142" s="82"/>
      <c r="BMQ142" s="82"/>
      <c r="BMR142" s="82"/>
      <c r="BMS142" s="82"/>
      <c r="BMT142" s="82"/>
      <c r="BNL142" s="82"/>
      <c r="BNM142" s="82"/>
      <c r="BNN142" s="6"/>
      <c r="BNQ142" s="7"/>
      <c r="BNR142" s="7"/>
      <c r="BNW142" s="82"/>
      <c r="BNY142" s="7"/>
      <c r="BNZ142" s="82"/>
      <c r="BOB142" s="7"/>
      <c r="BOC142" s="82"/>
      <c r="BOD142" s="82"/>
      <c r="BOE142" s="83"/>
      <c r="BOG142" s="82"/>
      <c r="BOH142" s="80"/>
      <c r="BOI142" s="81"/>
      <c r="BOJ142" s="82"/>
      <c r="BOM142" s="82"/>
      <c r="BON142" s="82"/>
      <c r="BOP142" s="82"/>
      <c r="BOS142" s="82"/>
      <c r="BOV142" s="82"/>
      <c r="BOW142" s="82"/>
      <c r="BPB142" s="82"/>
      <c r="BPE142" s="82"/>
      <c r="BPF142" s="82"/>
      <c r="BPG142" s="82"/>
      <c r="BPH142" s="82"/>
      <c r="BPI142" s="82"/>
      <c r="BPJ142" s="82"/>
      <c r="BPK142" s="82"/>
      <c r="BQC142" s="82"/>
      <c r="BQD142" s="82"/>
      <c r="BQE142" s="6"/>
      <c r="BQH142" s="7"/>
      <c r="BQI142" s="7"/>
      <c r="BQN142" s="82"/>
      <c r="BQP142" s="7"/>
      <c r="BQQ142" s="82"/>
      <c r="BQS142" s="7"/>
      <c r="BQT142" s="82"/>
      <c r="BQU142" s="82"/>
      <c r="BQV142" s="83"/>
      <c r="BQX142" s="82"/>
      <c r="BQY142" s="80"/>
      <c r="BQZ142" s="81"/>
      <c r="BRA142" s="82"/>
      <c r="BRD142" s="82"/>
      <c r="BRE142" s="82"/>
      <c r="BRG142" s="82"/>
      <c r="BRJ142" s="82"/>
      <c r="BRM142" s="82"/>
      <c r="BRN142" s="82"/>
      <c r="BRS142" s="82"/>
      <c r="BRV142" s="82"/>
      <c r="BRW142" s="82"/>
      <c r="BRX142" s="82"/>
      <c r="BRY142" s="82"/>
      <c r="BRZ142" s="82"/>
      <c r="BSA142" s="82"/>
      <c r="BSB142" s="82"/>
      <c r="BST142" s="82"/>
      <c r="BSU142" s="82"/>
      <c r="BSV142" s="6"/>
      <c r="BSY142" s="7"/>
      <c r="BSZ142" s="7"/>
      <c r="BTE142" s="82"/>
      <c r="BTG142" s="7"/>
      <c r="BTH142" s="82"/>
      <c r="BTJ142" s="7"/>
      <c r="BTK142" s="82"/>
      <c r="BTL142" s="82"/>
      <c r="BTM142" s="83"/>
      <c r="BTO142" s="82"/>
      <c r="BTP142" s="80"/>
      <c r="BTQ142" s="81"/>
      <c r="BTR142" s="82"/>
      <c r="BTU142" s="82"/>
      <c r="BTV142" s="82"/>
      <c r="BTX142" s="82"/>
      <c r="BUA142" s="82"/>
      <c r="BUD142" s="82"/>
      <c r="BUE142" s="82"/>
      <c r="BUJ142" s="82"/>
      <c r="BUM142" s="82"/>
      <c r="BUN142" s="82"/>
      <c r="BUO142" s="82"/>
      <c r="BUP142" s="82"/>
      <c r="BUQ142" s="82"/>
      <c r="BUR142" s="82"/>
      <c r="BUS142" s="82"/>
      <c r="BVK142" s="82"/>
      <c r="BVL142" s="82"/>
      <c r="BVM142" s="6"/>
      <c r="BVP142" s="7"/>
      <c r="BVQ142" s="7"/>
      <c r="BVV142" s="82"/>
      <c r="BVX142" s="7"/>
      <c r="BVY142" s="82"/>
      <c r="BWA142" s="7"/>
      <c r="BWB142" s="82"/>
      <c r="BWC142" s="82"/>
      <c r="BWD142" s="83"/>
      <c r="BWF142" s="82"/>
      <c r="BWG142" s="80"/>
      <c r="BWH142" s="81"/>
      <c r="BWI142" s="82"/>
      <c r="BWL142" s="82"/>
      <c r="BWM142" s="82"/>
      <c r="BWO142" s="82"/>
      <c r="BWR142" s="82"/>
      <c r="BWU142" s="82"/>
      <c r="BWV142" s="82"/>
      <c r="BXA142" s="82"/>
      <c r="BXD142" s="82"/>
      <c r="BXE142" s="82"/>
      <c r="BXF142" s="82"/>
      <c r="BXG142" s="82"/>
      <c r="BXH142" s="82"/>
      <c r="BXI142" s="82"/>
      <c r="BXJ142" s="82"/>
      <c r="BYB142" s="82"/>
      <c r="BYC142" s="82"/>
      <c r="BYD142" s="6"/>
      <c r="BYG142" s="7"/>
      <c r="BYH142" s="7"/>
      <c r="BYM142" s="82"/>
      <c r="BYO142" s="7"/>
      <c r="BYP142" s="82"/>
      <c r="BYR142" s="7"/>
      <c r="BYS142" s="82"/>
      <c r="BYT142" s="82"/>
      <c r="BYU142" s="83"/>
      <c r="BYW142" s="82"/>
      <c r="BYX142" s="80"/>
      <c r="BYY142" s="81"/>
      <c r="BYZ142" s="82"/>
      <c r="BZC142" s="82"/>
      <c r="BZD142" s="82"/>
      <c r="BZF142" s="82"/>
      <c r="BZI142" s="82"/>
      <c r="BZL142" s="82"/>
      <c r="BZM142" s="82"/>
      <c r="BZR142" s="82"/>
      <c r="BZU142" s="82"/>
      <c r="BZV142" s="82"/>
      <c r="BZW142" s="82"/>
      <c r="BZX142" s="82"/>
      <c r="BZY142" s="82"/>
      <c r="BZZ142" s="82"/>
      <c r="CAA142" s="82"/>
      <c r="CAS142" s="82"/>
      <c r="CAT142" s="82"/>
      <c r="CAU142" s="6"/>
      <c r="CAX142" s="7"/>
      <c r="CAY142" s="7"/>
      <c r="CBD142" s="82"/>
      <c r="CBF142" s="7"/>
      <c r="CBG142" s="82"/>
      <c r="CBI142" s="7"/>
      <c r="CBJ142" s="82"/>
      <c r="CBK142" s="82"/>
      <c r="CBL142" s="83"/>
      <c r="CBN142" s="82"/>
      <c r="CBO142" s="80"/>
      <c r="CBP142" s="81"/>
      <c r="CBQ142" s="82"/>
      <c r="CBT142" s="82"/>
      <c r="CBU142" s="82"/>
      <c r="CBW142" s="82"/>
      <c r="CBZ142" s="82"/>
      <c r="CCC142" s="82"/>
      <c r="CCD142" s="82"/>
      <c r="CCI142" s="82"/>
      <c r="CCL142" s="82"/>
      <c r="CCM142" s="82"/>
      <c r="CCN142" s="82"/>
      <c r="CCO142" s="82"/>
      <c r="CCP142" s="82"/>
      <c r="CCQ142" s="82"/>
      <c r="CCR142" s="82"/>
      <c r="CDJ142" s="82"/>
      <c r="CDK142" s="82"/>
      <c r="CDL142" s="6"/>
      <c r="CDO142" s="7"/>
      <c r="CDP142" s="7"/>
      <c r="CDU142" s="82"/>
      <c r="CDW142" s="7"/>
      <c r="CDX142" s="82"/>
      <c r="CDZ142" s="7"/>
      <c r="CEA142" s="82"/>
      <c r="CEB142" s="82"/>
      <c r="CEC142" s="83"/>
      <c r="CEE142" s="82"/>
      <c r="CEF142" s="80"/>
      <c r="CEG142" s="81"/>
      <c r="CEH142" s="82"/>
      <c r="CEK142" s="82"/>
      <c r="CEL142" s="82"/>
      <c r="CEN142" s="82"/>
      <c r="CEQ142" s="82"/>
      <c r="CET142" s="82"/>
      <c r="CEU142" s="82"/>
      <c r="CEZ142" s="82"/>
      <c r="CFC142" s="82"/>
      <c r="CFD142" s="82"/>
      <c r="CFE142" s="82"/>
      <c r="CFF142" s="82"/>
      <c r="CFG142" s="82"/>
      <c r="CFH142" s="82"/>
      <c r="CFI142" s="82"/>
      <c r="CGA142" s="82"/>
      <c r="CGB142" s="82"/>
      <c r="CGC142" s="6"/>
      <c r="CGF142" s="7"/>
      <c r="CGG142" s="7"/>
      <c r="CGL142" s="82"/>
      <c r="CGN142" s="7"/>
      <c r="CGO142" s="82"/>
      <c r="CGQ142" s="7"/>
      <c r="CGR142" s="82"/>
      <c r="CGS142" s="82"/>
      <c r="CGT142" s="83"/>
      <c r="CGV142" s="82"/>
      <c r="CGW142" s="80"/>
      <c r="CGX142" s="81"/>
      <c r="CGY142" s="82"/>
      <c r="CHB142" s="82"/>
      <c r="CHC142" s="82"/>
      <c r="CHE142" s="82"/>
      <c r="CHH142" s="82"/>
      <c r="CHK142" s="82"/>
      <c r="CHL142" s="82"/>
      <c r="CHQ142" s="82"/>
      <c r="CHT142" s="82"/>
      <c r="CHU142" s="82"/>
      <c r="CHV142" s="82"/>
      <c r="CHW142" s="82"/>
      <c r="CHX142" s="82"/>
      <c r="CHY142" s="82"/>
      <c r="CHZ142" s="82"/>
      <c r="CIR142" s="82"/>
      <c r="CIS142" s="82"/>
      <c r="CIT142" s="6"/>
      <c r="CIW142" s="7"/>
      <c r="CIX142" s="7"/>
      <c r="CJC142" s="82"/>
      <c r="CJE142" s="7"/>
      <c r="CJF142" s="82"/>
      <c r="CJH142" s="7"/>
      <c r="CJI142" s="82"/>
      <c r="CJJ142" s="82"/>
      <c r="CJK142" s="83"/>
      <c r="CJM142" s="82"/>
      <c r="CJN142" s="80"/>
      <c r="CJO142" s="81"/>
      <c r="CJP142" s="82"/>
      <c r="CJS142" s="82"/>
      <c r="CJT142" s="82"/>
      <c r="CJV142" s="82"/>
      <c r="CJY142" s="82"/>
      <c r="CKB142" s="82"/>
      <c r="CKC142" s="82"/>
      <c r="CKH142" s="82"/>
      <c r="CKK142" s="82"/>
      <c r="CKL142" s="82"/>
      <c r="CKM142" s="82"/>
      <c r="CKN142" s="82"/>
      <c r="CKO142" s="82"/>
      <c r="CKP142" s="82"/>
      <c r="CKQ142" s="82"/>
      <c r="CLI142" s="82"/>
      <c r="CLJ142" s="82"/>
      <c r="CLK142" s="6"/>
      <c r="CLN142" s="7"/>
      <c r="CLO142" s="7"/>
      <c r="CLT142" s="82"/>
      <c r="CLV142" s="7"/>
      <c r="CLW142" s="82"/>
      <c r="CLY142" s="7"/>
      <c r="CLZ142" s="82"/>
      <c r="CMA142" s="82"/>
      <c r="CMB142" s="83"/>
      <c r="CMD142" s="82"/>
      <c r="CME142" s="80"/>
      <c r="CMF142" s="81"/>
      <c r="CMG142" s="82"/>
      <c r="CMJ142" s="82"/>
      <c r="CMK142" s="82"/>
      <c r="CMM142" s="82"/>
      <c r="CMP142" s="82"/>
      <c r="CMS142" s="82"/>
      <c r="CMT142" s="82"/>
      <c r="CMY142" s="82"/>
      <c r="CNB142" s="82"/>
      <c r="CNC142" s="82"/>
      <c r="CND142" s="82"/>
      <c r="CNE142" s="82"/>
      <c r="CNF142" s="82"/>
      <c r="CNG142" s="82"/>
      <c r="CNH142" s="82"/>
      <c r="CNZ142" s="82"/>
      <c r="COA142" s="82"/>
      <c r="COB142" s="6"/>
      <c r="COE142" s="7"/>
      <c r="COF142" s="7"/>
      <c r="COK142" s="82"/>
      <c r="COM142" s="7"/>
      <c r="CON142" s="82"/>
      <c r="COP142" s="7"/>
      <c r="COQ142" s="82"/>
      <c r="COR142" s="82"/>
      <c r="COS142" s="83"/>
      <c r="COU142" s="82"/>
      <c r="COV142" s="80"/>
      <c r="COW142" s="81"/>
      <c r="COX142" s="82"/>
      <c r="CPA142" s="82"/>
      <c r="CPB142" s="82"/>
      <c r="CPD142" s="82"/>
      <c r="CPG142" s="82"/>
      <c r="CPJ142" s="82"/>
      <c r="CPK142" s="82"/>
      <c r="CPP142" s="82"/>
      <c r="CPS142" s="82"/>
      <c r="CPT142" s="82"/>
      <c r="CPU142" s="82"/>
      <c r="CPV142" s="82"/>
      <c r="CPW142" s="82"/>
      <c r="CPX142" s="82"/>
      <c r="CPY142" s="82"/>
      <c r="CQQ142" s="82"/>
      <c r="CQR142" s="82"/>
      <c r="CQS142" s="6"/>
      <c r="CQV142" s="7"/>
      <c r="CQW142" s="7"/>
      <c r="CRB142" s="82"/>
      <c r="CRD142" s="7"/>
      <c r="CRE142" s="82"/>
      <c r="CRG142" s="7"/>
      <c r="CRH142" s="82"/>
      <c r="CRI142" s="82"/>
      <c r="CRJ142" s="83"/>
      <c r="CRL142" s="82"/>
      <c r="CRM142" s="80"/>
      <c r="CRN142" s="81"/>
      <c r="CRO142" s="82"/>
      <c r="CRR142" s="82"/>
      <c r="CRS142" s="82"/>
      <c r="CRU142" s="82"/>
      <c r="CRX142" s="82"/>
      <c r="CSA142" s="82"/>
      <c r="CSB142" s="82"/>
      <c r="CSG142" s="82"/>
      <c r="CSJ142" s="82"/>
      <c r="CSK142" s="82"/>
      <c r="CSL142" s="82"/>
      <c r="CSM142" s="82"/>
      <c r="CSN142" s="82"/>
      <c r="CSO142" s="82"/>
      <c r="CSP142" s="82"/>
      <c r="CTH142" s="82"/>
      <c r="CTI142" s="82"/>
      <c r="CTJ142" s="6"/>
      <c r="CTM142" s="7"/>
      <c r="CTN142" s="7"/>
      <c r="CTS142" s="82"/>
      <c r="CTU142" s="7"/>
      <c r="CTV142" s="82"/>
      <c r="CTX142" s="7"/>
      <c r="CTY142" s="82"/>
      <c r="CTZ142" s="82"/>
      <c r="CUA142" s="83"/>
      <c r="CUC142" s="82"/>
      <c r="CUD142" s="80"/>
      <c r="CUE142" s="81"/>
      <c r="CUF142" s="82"/>
      <c r="CUI142" s="82"/>
      <c r="CUJ142" s="82"/>
      <c r="CUL142" s="82"/>
      <c r="CUO142" s="82"/>
      <c r="CUR142" s="82"/>
      <c r="CUS142" s="82"/>
      <c r="CUX142" s="82"/>
      <c r="CVA142" s="82"/>
      <c r="CVB142" s="82"/>
      <c r="CVC142" s="82"/>
      <c r="CVD142" s="82"/>
      <c r="CVE142" s="82"/>
      <c r="CVF142" s="82"/>
      <c r="CVG142" s="82"/>
      <c r="CVY142" s="82"/>
      <c r="CVZ142" s="82"/>
      <c r="CWA142" s="6"/>
      <c r="CWD142" s="7"/>
      <c r="CWE142" s="7"/>
      <c r="CWJ142" s="82"/>
      <c r="CWL142" s="7"/>
      <c r="CWM142" s="82"/>
      <c r="CWO142" s="7"/>
      <c r="CWP142" s="82"/>
      <c r="CWQ142" s="82"/>
      <c r="CWR142" s="83"/>
      <c r="CWT142" s="82"/>
      <c r="CWU142" s="80"/>
      <c r="CWV142" s="81"/>
      <c r="CWW142" s="82"/>
      <c r="CWZ142" s="82"/>
      <c r="CXA142" s="82"/>
      <c r="CXC142" s="82"/>
      <c r="CXF142" s="82"/>
      <c r="CXI142" s="82"/>
      <c r="CXJ142" s="82"/>
      <c r="CXO142" s="82"/>
      <c r="CXR142" s="82"/>
      <c r="CXS142" s="82"/>
      <c r="CXT142" s="82"/>
      <c r="CXU142" s="82"/>
      <c r="CXV142" s="82"/>
      <c r="CXW142" s="82"/>
      <c r="CXX142" s="82"/>
      <c r="CYP142" s="82"/>
      <c r="CYQ142" s="82"/>
      <c r="CYR142" s="6"/>
      <c r="CYU142" s="7"/>
      <c r="CYV142" s="7"/>
      <c r="CZA142" s="82"/>
      <c r="CZC142" s="7"/>
      <c r="CZD142" s="82"/>
      <c r="CZF142" s="7"/>
      <c r="CZG142" s="82"/>
      <c r="CZH142" s="82"/>
      <c r="CZI142" s="83"/>
      <c r="CZK142" s="82"/>
      <c r="CZL142" s="80"/>
      <c r="CZM142" s="81"/>
      <c r="CZN142" s="82"/>
      <c r="CZQ142" s="82"/>
      <c r="CZR142" s="82"/>
      <c r="CZT142" s="82"/>
      <c r="CZW142" s="82"/>
      <c r="CZZ142" s="82"/>
      <c r="DAA142" s="82"/>
      <c r="DAF142" s="82"/>
      <c r="DAI142" s="82"/>
      <c r="DAJ142" s="82"/>
      <c r="DAK142" s="82"/>
      <c r="DAL142" s="82"/>
      <c r="DAM142" s="82"/>
      <c r="DAN142" s="82"/>
      <c r="DAO142" s="82"/>
      <c r="DBG142" s="82"/>
      <c r="DBH142" s="82"/>
      <c r="DBI142" s="6"/>
      <c r="DBL142" s="7"/>
      <c r="DBM142" s="7"/>
      <c r="DBR142" s="82"/>
      <c r="DBT142" s="7"/>
      <c r="DBU142" s="82"/>
      <c r="DBW142" s="7"/>
      <c r="DBX142" s="82"/>
      <c r="DBY142" s="82"/>
      <c r="DBZ142" s="83"/>
      <c r="DCB142" s="82"/>
      <c r="DCC142" s="80"/>
      <c r="DCD142" s="81"/>
      <c r="DCE142" s="82"/>
      <c r="DCH142" s="82"/>
      <c r="DCI142" s="82"/>
      <c r="DCK142" s="82"/>
      <c r="DCN142" s="82"/>
      <c r="DCQ142" s="82"/>
      <c r="DCR142" s="82"/>
      <c r="DCW142" s="82"/>
      <c r="DCZ142" s="82"/>
      <c r="DDA142" s="82"/>
      <c r="DDB142" s="82"/>
      <c r="DDC142" s="82"/>
      <c r="DDD142" s="82"/>
      <c r="DDE142" s="82"/>
      <c r="DDF142" s="82"/>
      <c r="DDX142" s="82"/>
      <c r="DDY142" s="82"/>
      <c r="DDZ142" s="6"/>
      <c r="DEC142" s="7"/>
      <c r="DED142" s="7"/>
      <c r="DEI142" s="82"/>
      <c r="DEK142" s="7"/>
      <c r="DEL142" s="82"/>
      <c r="DEN142" s="7"/>
      <c r="DEO142" s="82"/>
      <c r="DEP142" s="82"/>
      <c r="DEQ142" s="83"/>
      <c r="DES142" s="82"/>
      <c r="DET142" s="80"/>
      <c r="DEU142" s="81"/>
      <c r="DEV142" s="82"/>
      <c r="DEY142" s="82"/>
      <c r="DEZ142" s="82"/>
      <c r="DFB142" s="82"/>
      <c r="DFE142" s="82"/>
      <c r="DFH142" s="82"/>
      <c r="DFI142" s="82"/>
      <c r="DFN142" s="82"/>
      <c r="DFQ142" s="82"/>
      <c r="DFR142" s="82"/>
      <c r="DFS142" s="82"/>
      <c r="DFT142" s="82"/>
      <c r="DFU142" s="82"/>
      <c r="DFV142" s="82"/>
      <c r="DFW142" s="82"/>
      <c r="DGO142" s="82"/>
      <c r="DGP142" s="82"/>
      <c r="DGQ142" s="6"/>
      <c r="DGT142" s="7"/>
      <c r="DGU142" s="7"/>
      <c r="DGZ142" s="82"/>
      <c r="DHB142" s="7"/>
      <c r="DHC142" s="82"/>
      <c r="DHE142" s="7"/>
      <c r="DHF142" s="82"/>
      <c r="DHG142" s="82"/>
      <c r="DHH142" s="83"/>
      <c r="DHJ142" s="82"/>
      <c r="DHK142" s="80"/>
      <c r="DHL142" s="81"/>
      <c r="DHM142" s="82"/>
      <c r="DHP142" s="82"/>
      <c r="DHQ142" s="82"/>
      <c r="DHS142" s="82"/>
      <c r="DHV142" s="82"/>
      <c r="DHY142" s="82"/>
      <c r="DHZ142" s="82"/>
      <c r="DIE142" s="82"/>
      <c r="DIH142" s="82"/>
      <c r="DII142" s="82"/>
      <c r="DIJ142" s="82"/>
      <c r="DIK142" s="82"/>
      <c r="DIL142" s="82"/>
      <c r="DIM142" s="82"/>
      <c r="DIN142" s="82"/>
      <c r="DJF142" s="82"/>
      <c r="DJG142" s="82"/>
      <c r="DJH142" s="6"/>
      <c r="DJK142" s="7"/>
      <c r="DJL142" s="7"/>
      <c r="DJQ142" s="82"/>
      <c r="DJS142" s="7"/>
      <c r="DJT142" s="82"/>
      <c r="DJV142" s="7"/>
      <c r="DJW142" s="82"/>
      <c r="DJX142" s="82"/>
      <c r="DJY142" s="83"/>
      <c r="DKA142" s="82"/>
      <c r="DKB142" s="80"/>
      <c r="DKC142" s="81"/>
      <c r="DKD142" s="82"/>
      <c r="DKG142" s="82"/>
      <c r="DKH142" s="82"/>
      <c r="DKJ142" s="82"/>
      <c r="DKM142" s="82"/>
      <c r="DKP142" s="82"/>
      <c r="DKQ142" s="82"/>
      <c r="DKV142" s="82"/>
      <c r="DKY142" s="82"/>
      <c r="DKZ142" s="82"/>
      <c r="DLA142" s="82"/>
      <c r="DLB142" s="82"/>
      <c r="DLC142" s="82"/>
      <c r="DLD142" s="82"/>
      <c r="DLE142" s="82"/>
      <c r="DLW142" s="82"/>
      <c r="DLX142" s="82"/>
      <c r="DLY142" s="6"/>
      <c r="DMB142" s="7"/>
      <c r="DMC142" s="7"/>
      <c r="DMH142" s="82"/>
      <c r="DMJ142" s="7"/>
      <c r="DMK142" s="82"/>
      <c r="DMM142" s="7"/>
      <c r="DMN142" s="82"/>
      <c r="DMO142" s="82"/>
      <c r="DMP142" s="83"/>
      <c r="DMR142" s="82"/>
      <c r="DMS142" s="80"/>
      <c r="DMT142" s="81"/>
      <c r="DMU142" s="82"/>
      <c r="DMX142" s="82"/>
      <c r="DMY142" s="82"/>
      <c r="DNA142" s="82"/>
      <c r="DND142" s="82"/>
      <c r="DNG142" s="82"/>
      <c r="DNH142" s="82"/>
      <c r="DNM142" s="82"/>
      <c r="DNP142" s="82"/>
      <c r="DNQ142" s="82"/>
      <c r="DNR142" s="82"/>
      <c r="DNS142" s="82"/>
      <c r="DNT142" s="82"/>
      <c r="DNU142" s="82"/>
      <c r="DNV142" s="82"/>
      <c r="DON142" s="82"/>
      <c r="DOO142" s="82"/>
      <c r="DOP142" s="6"/>
      <c r="DOS142" s="7"/>
      <c r="DOT142" s="7"/>
      <c r="DOY142" s="82"/>
      <c r="DPA142" s="7"/>
      <c r="DPB142" s="82"/>
      <c r="DPD142" s="7"/>
      <c r="DPE142" s="82"/>
      <c r="DPF142" s="82"/>
      <c r="DPG142" s="83"/>
      <c r="DPI142" s="82"/>
      <c r="DPJ142" s="80"/>
      <c r="DPK142" s="81"/>
      <c r="DPL142" s="82"/>
      <c r="DPO142" s="82"/>
      <c r="DPP142" s="82"/>
      <c r="DPR142" s="82"/>
      <c r="DPU142" s="82"/>
      <c r="DPX142" s="82"/>
      <c r="DPY142" s="82"/>
      <c r="DQD142" s="82"/>
      <c r="DQG142" s="82"/>
      <c r="DQH142" s="82"/>
      <c r="DQI142" s="82"/>
      <c r="DQJ142" s="82"/>
      <c r="DQK142" s="82"/>
      <c r="DQL142" s="82"/>
      <c r="DQM142" s="82"/>
      <c r="DRE142" s="82"/>
      <c r="DRF142" s="82"/>
      <c r="DRG142" s="6"/>
      <c r="DRJ142" s="7"/>
      <c r="DRK142" s="7"/>
      <c r="DRP142" s="82"/>
      <c r="DRR142" s="7"/>
      <c r="DRS142" s="82"/>
      <c r="DRU142" s="7"/>
      <c r="DRV142" s="82"/>
      <c r="DRW142" s="82"/>
      <c r="DRX142" s="83"/>
      <c r="DRZ142" s="82"/>
      <c r="DSA142" s="80"/>
      <c r="DSB142" s="81"/>
      <c r="DSC142" s="82"/>
      <c r="DSF142" s="82"/>
      <c r="DSG142" s="82"/>
      <c r="DSI142" s="82"/>
      <c r="DSL142" s="82"/>
      <c r="DSO142" s="82"/>
      <c r="DSP142" s="82"/>
      <c r="DSU142" s="82"/>
      <c r="DSX142" s="82"/>
      <c r="DSY142" s="82"/>
      <c r="DSZ142" s="82"/>
      <c r="DTA142" s="82"/>
      <c r="DTB142" s="82"/>
      <c r="DTC142" s="82"/>
      <c r="DTD142" s="82"/>
      <c r="DTV142" s="82"/>
      <c r="DTW142" s="82"/>
      <c r="DTX142" s="6"/>
      <c r="DUA142" s="7"/>
      <c r="DUB142" s="7"/>
      <c r="DUG142" s="82"/>
      <c r="DUI142" s="7"/>
      <c r="DUJ142" s="82"/>
      <c r="DUL142" s="7"/>
      <c r="DUM142" s="82"/>
      <c r="DUN142" s="82"/>
      <c r="DUO142" s="83"/>
      <c r="DUQ142" s="82"/>
      <c r="DUR142" s="80"/>
      <c r="DUS142" s="81"/>
      <c r="DUT142" s="82"/>
      <c r="DUW142" s="82"/>
      <c r="DUX142" s="82"/>
      <c r="DUZ142" s="82"/>
      <c r="DVC142" s="82"/>
      <c r="DVF142" s="82"/>
      <c r="DVG142" s="82"/>
      <c r="DVL142" s="82"/>
      <c r="DVO142" s="82"/>
      <c r="DVP142" s="82"/>
      <c r="DVQ142" s="82"/>
      <c r="DVR142" s="82"/>
      <c r="DVS142" s="82"/>
      <c r="DVT142" s="82"/>
      <c r="DVU142" s="82"/>
      <c r="DWM142" s="82"/>
      <c r="DWN142" s="82"/>
      <c r="DWO142" s="6"/>
      <c r="DWR142" s="7"/>
      <c r="DWS142" s="7"/>
      <c r="DWX142" s="82"/>
      <c r="DWZ142" s="7"/>
      <c r="DXA142" s="82"/>
      <c r="DXC142" s="7"/>
      <c r="DXD142" s="82"/>
      <c r="DXE142" s="82"/>
      <c r="DXF142" s="83"/>
      <c r="DXH142" s="82"/>
      <c r="DXI142" s="80"/>
      <c r="DXJ142" s="81"/>
      <c r="DXK142" s="82"/>
      <c r="DXN142" s="82"/>
      <c r="DXO142" s="82"/>
      <c r="DXQ142" s="82"/>
      <c r="DXT142" s="82"/>
      <c r="DXW142" s="82"/>
      <c r="DXX142" s="82"/>
      <c r="DYC142" s="82"/>
      <c r="DYF142" s="82"/>
      <c r="DYG142" s="82"/>
      <c r="DYH142" s="82"/>
      <c r="DYI142" s="82"/>
      <c r="DYJ142" s="82"/>
      <c r="DYK142" s="82"/>
      <c r="DYL142" s="82"/>
      <c r="DZD142" s="82"/>
      <c r="DZE142" s="82"/>
      <c r="DZF142" s="6"/>
      <c r="DZI142" s="7"/>
      <c r="DZJ142" s="7"/>
      <c r="DZO142" s="82"/>
      <c r="DZQ142" s="7"/>
      <c r="DZR142" s="82"/>
      <c r="DZT142" s="7"/>
      <c r="DZU142" s="82"/>
      <c r="DZV142" s="82"/>
      <c r="DZW142" s="83"/>
      <c r="DZY142" s="82"/>
      <c r="DZZ142" s="80"/>
      <c r="EAA142" s="81"/>
      <c r="EAB142" s="82"/>
      <c r="EAE142" s="82"/>
      <c r="EAF142" s="82"/>
      <c r="EAH142" s="82"/>
      <c r="EAK142" s="82"/>
      <c r="EAN142" s="82"/>
      <c r="EAO142" s="82"/>
      <c r="EAT142" s="82"/>
      <c r="EAW142" s="82"/>
      <c r="EAX142" s="82"/>
      <c r="EAY142" s="82"/>
      <c r="EAZ142" s="82"/>
      <c r="EBA142" s="82"/>
      <c r="EBB142" s="82"/>
      <c r="EBC142" s="82"/>
      <c r="EBU142" s="82"/>
      <c r="EBV142" s="82"/>
      <c r="EBW142" s="6"/>
      <c r="EBZ142" s="7"/>
      <c r="ECA142" s="7"/>
      <c r="ECF142" s="82"/>
      <c r="ECH142" s="7"/>
      <c r="ECI142" s="82"/>
      <c r="ECK142" s="7"/>
      <c r="ECL142" s="82"/>
      <c r="ECM142" s="82"/>
      <c r="ECN142" s="83"/>
      <c r="ECP142" s="82"/>
      <c r="ECQ142" s="80"/>
      <c r="ECR142" s="81"/>
      <c r="ECS142" s="82"/>
      <c r="ECV142" s="82"/>
      <c r="ECW142" s="82"/>
      <c r="ECY142" s="82"/>
      <c r="EDB142" s="82"/>
      <c r="EDE142" s="82"/>
      <c r="EDF142" s="82"/>
      <c r="EDK142" s="82"/>
      <c r="EDN142" s="82"/>
      <c r="EDO142" s="82"/>
      <c r="EDP142" s="82"/>
      <c r="EDQ142" s="82"/>
      <c r="EDR142" s="82"/>
      <c r="EDS142" s="82"/>
      <c r="EDT142" s="82"/>
      <c r="EEL142" s="82"/>
      <c r="EEM142" s="82"/>
      <c r="EEN142" s="6"/>
      <c r="EEQ142" s="7"/>
      <c r="EER142" s="7"/>
      <c r="EEW142" s="82"/>
      <c r="EEY142" s="7"/>
      <c r="EEZ142" s="82"/>
      <c r="EFB142" s="7"/>
      <c r="EFC142" s="82"/>
      <c r="EFD142" s="82"/>
      <c r="EFE142" s="83"/>
      <c r="EFG142" s="82"/>
      <c r="EFH142" s="80"/>
      <c r="EFI142" s="81"/>
      <c r="EFJ142" s="82"/>
      <c r="EFM142" s="82"/>
      <c r="EFN142" s="82"/>
      <c r="EFP142" s="82"/>
      <c r="EFS142" s="82"/>
      <c r="EFV142" s="82"/>
      <c r="EFW142" s="82"/>
      <c r="EGB142" s="82"/>
      <c r="EGE142" s="82"/>
      <c r="EGF142" s="82"/>
      <c r="EGG142" s="82"/>
      <c r="EGH142" s="82"/>
      <c r="EGI142" s="82"/>
      <c r="EGJ142" s="82"/>
      <c r="EGK142" s="82"/>
      <c r="EHC142" s="82"/>
      <c r="EHD142" s="82"/>
      <c r="EHE142" s="6"/>
      <c r="EHH142" s="7"/>
      <c r="EHI142" s="7"/>
      <c r="EHN142" s="82"/>
      <c r="EHP142" s="7"/>
      <c r="EHQ142" s="82"/>
      <c r="EHS142" s="7"/>
      <c r="EHT142" s="82"/>
      <c r="EHU142" s="82"/>
      <c r="EHV142" s="83"/>
      <c r="EHX142" s="82"/>
      <c r="EHY142" s="80"/>
      <c r="EHZ142" s="81"/>
      <c r="EIA142" s="82"/>
      <c r="EID142" s="82"/>
      <c r="EIE142" s="82"/>
      <c r="EIG142" s="82"/>
      <c r="EIJ142" s="82"/>
      <c r="EIM142" s="82"/>
      <c r="EIN142" s="82"/>
      <c r="EIS142" s="82"/>
      <c r="EIV142" s="82"/>
      <c r="EIW142" s="82"/>
      <c r="EIX142" s="82"/>
      <c r="EIY142" s="82"/>
      <c r="EIZ142" s="82"/>
      <c r="EJA142" s="82"/>
      <c r="EJB142" s="82"/>
      <c r="EJT142" s="82"/>
      <c r="EJU142" s="82"/>
      <c r="EJV142" s="6"/>
      <c r="EJY142" s="7"/>
      <c r="EJZ142" s="7"/>
      <c r="EKE142" s="82"/>
      <c r="EKG142" s="7"/>
      <c r="EKH142" s="82"/>
      <c r="EKJ142" s="7"/>
      <c r="EKK142" s="82"/>
      <c r="EKL142" s="82"/>
      <c r="EKM142" s="83"/>
      <c r="EKO142" s="82"/>
      <c r="EKP142" s="80"/>
      <c r="EKQ142" s="81"/>
      <c r="EKR142" s="82"/>
      <c r="EKU142" s="82"/>
      <c r="EKV142" s="82"/>
      <c r="EKX142" s="82"/>
      <c r="ELA142" s="82"/>
      <c r="ELD142" s="82"/>
      <c r="ELE142" s="82"/>
      <c r="ELJ142" s="82"/>
      <c r="ELM142" s="82"/>
      <c r="ELN142" s="82"/>
      <c r="ELO142" s="82"/>
      <c r="ELP142" s="82"/>
      <c r="ELQ142" s="82"/>
      <c r="ELR142" s="82"/>
      <c r="ELS142" s="82"/>
      <c r="EMK142" s="82"/>
      <c r="EML142" s="82"/>
      <c r="EMM142" s="6"/>
      <c r="EMP142" s="7"/>
      <c r="EMQ142" s="7"/>
      <c r="EMV142" s="82"/>
      <c r="EMX142" s="7"/>
      <c r="EMY142" s="82"/>
      <c r="ENA142" s="7"/>
      <c r="ENB142" s="82"/>
      <c r="ENC142" s="82"/>
      <c r="END142" s="83"/>
      <c r="ENF142" s="82"/>
      <c r="ENG142" s="80"/>
      <c r="ENH142" s="81"/>
      <c r="ENI142" s="82"/>
      <c r="ENL142" s="82"/>
      <c r="ENM142" s="82"/>
      <c r="ENO142" s="82"/>
      <c r="ENR142" s="82"/>
      <c r="ENU142" s="82"/>
      <c r="ENV142" s="82"/>
      <c r="EOA142" s="82"/>
      <c r="EOD142" s="82"/>
      <c r="EOE142" s="82"/>
      <c r="EOF142" s="82"/>
      <c r="EOG142" s="82"/>
      <c r="EOH142" s="82"/>
      <c r="EOI142" s="82"/>
      <c r="EOJ142" s="82"/>
      <c r="EPB142" s="82"/>
      <c r="EPC142" s="82"/>
      <c r="EPD142" s="6"/>
      <c r="EPG142" s="7"/>
      <c r="EPH142" s="7"/>
      <c r="EPM142" s="82"/>
      <c r="EPO142" s="7"/>
      <c r="EPP142" s="82"/>
      <c r="EPR142" s="7"/>
      <c r="EPS142" s="82"/>
      <c r="EPT142" s="82"/>
      <c r="EPU142" s="83"/>
      <c r="EPW142" s="82"/>
      <c r="EPX142" s="80"/>
      <c r="EPY142" s="81"/>
      <c r="EPZ142" s="82"/>
      <c r="EQC142" s="82"/>
      <c r="EQD142" s="82"/>
      <c r="EQF142" s="82"/>
      <c r="EQI142" s="82"/>
      <c r="EQL142" s="82"/>
      <c r="EQM142" s="82"/>
      <c r="EQR142" s="82"/>
      <c r="EQU142" s="82"/>
      <c r="EQV142" s="82"/>
      <c r="EQW142" s="82"/>
      <c r="EQX142" s="82"/>
      <c r="EQY142" s="82"/>
      <c r="EQZ142" s="82"/>
      <c r="ERA142" s="82"/>
      <c r="ERS142" s="82"/>
      <c r="ERT142" s="82"/>
      <c r="ERU142" s="6"/>
      <c r="ERX142" s="7"/>
      <c r="ERY142" s="7"/>
      <c r="ESD142" s="82"/>
      <c r="ESF142" s="7"/>
      <c r="ESG142" s="82"/>
      <c r="ESI142" s="7"/>
      <c r="ESJ142" s="82"/>
      <c r="ESK142" s="82"/>
      <c r="ESL142" s="83"/>
      <c r="ESN142" s="82"/>
      <c r="ESO142" s="80"/>
      <c r="ESP142" s="81"/>
      <c r="ESQ142" s="82"/>
      <c r="EST142" s="82"/>
      <c r="ESU142" s="82"/>
      <c r="ESW142" s="82"/>
      <c r="ESZ142" s="82"/>
      <c r="ETC142" s="82"/>
      <c r="ETD142" s="82"/>
      <c r="ETI142" s="82"/>
      <c r="ETL142" s="82"/>
      <c r="ETM142" s="82"/>
      <c r="ETN142" s="82"/>
      <c r="ETO142" s="82"/>
      <c r="ETP142" s="82"/>
      <c r="ETQ142" s="82"/>
      <c r="ETR142" s="82"/>
      <c r="EUJ142" s="82"/>
      <c r="EUK142" s="82"/>
      <c r="EUL142" s="6"/>
      <c r="EUO142" s="7"/>
      <c r="EUP142" s="7"/>
      <c r="EUU142" s="82"/>
      <c r="EUW142" s="7"/>
      <c r="EUX142" s="82"/>
      <c r="EUZ142" s="7"/>
      <c r="EVA142" s="82"/>
      <c r="EVB142" s="82"/>
      <c r="EVC142" s="83"/>
      <c r="EVE142" s="82"/>
      <c r="EVF142" s="80"/>
      <c r="EVG142" s="81"/>
      <c r="EVH142" s="82"/>
      <c r="EVK142" s="82"/>
      <c r="EVL142" s="82"/>
      <c r="EVN142" s="82"/>
      <c r="EVQ142" s="82"/>
      <c r="EVT142" s="82"/>
      <c r="EVU142" s="82"/>
      <c r="EVZ142" s="82"/>
      <c r="EWC142" s="82"/>
      <c r="EWD142" s="82"/>
      <c r="EWE142" s="82"/>
      <c r="EWF142" s="82"/>
      <c r="EWG142" s="82"/>
      <c r="EWH142" s="82"/>
      <c r="EWI142" s="82"/>
      <c r="EXA142" s="82"/>
      <c r="EXB142" s="82"/>
      <c r="EXC142" s="6"/>
      <c r="EXF142" s="7"/>
      <c r="EXG142" s="7"/>
      <c r="EXL142" s="82"/>
      <c r="EXN142" s="7"/>
      <c r="EXO142" s="82"/>
      <c r="EXQ142" s="7"/>
      <c r="EXR142" s="82"/>
      <c r="EXS142" s="82"/>
      <c r="EXT142" s="83"/>
      <c r="EXV142" s="82"/>
      <c r="EXW142" s="80"/>
      <c r="EXX142" s="81"/>
      <c r="EXY142" s="82"/>
      <c r="EYB142" s="82"/>
      <c r="EYC142" s="82"/>
      <c r="EYE142" s="82"/>
      <c r="EYH142" s="82"/>
      <c r="EYK142" s="82"/>
      <c r="EYL142" s="82"/>
      <c r="EYQ142" s="82"/>
      <c r="EYT142" s="82"/>
      <c r="EYU142" s="82"/>
      <c r="EYV142" s="82"/>
      <c r="EYW142" s="82"/>
      <c r="EYX142" s="82"/>
      <c r="EYY142" s="82"/>
      <c r="EYZ142" s="82"/>
      <c r="EZR142" s="82"/>
      <c r="EZS142" s="82"/>
      <c r="EZT142" s="6"/>
      <c r="EZW142" s="7"/>
      <c r="EZX142" s="7"/>
      <c r="FAC142" s="82"/>
      <c r="FAE142" s="7"/>
      <c r="FAF142" s="82"/>
      <c r="FAH142" s="7"/>
      <c r="FAI142" s="82"/>
      <c r="FAJ142" s="82"/>
      <c r="FAK142" s="83"/>
      <c r="FAM142" s="82"/>
      <c r="FAN142" s="80"/>
      <c r="FAO142" s="81"/>
      <c r="FAP142" s="82"/>
      <c r="FAS142" s="82"/>
      <c r="FAT142" s="82"/>
      <c r="FAV142" s="82"/>
      <c r="FAY142" s="82"/>
      <c r="FBB142" s="82"/>
      <c r="FBC142" s="82"/>
      <c r="FBH142" s="82"/>
      <c r="FBK142" s="82"/>
      <c r="FBL142" s="82"/>
      <c r="FBM142" s="82"/>
      <c r="FBN142" s="82"/>
      <c r="FBO142" s="82"/>
      <c r="FBP142" s="82"/>
      <c r="FBQ142" s="82"/>
      <c r="FCI142" s="82"/>
      <c r="FCJ142" s="82"/>
      <c r="FCK142" s="6"/>
      <c r="FCN142" s="7"/>
      <c r="FCO142" s="7"/>
      <c r="FCT142" s="82"/>
      <c r="FCV142" s="7"/>
      <c r="FCW142" s="82"/>
      <c r="FCY142" s="7"/>
      <c r="FCZ142" s="82"/>
      <c r="FDA142" s="82"/>
      <c r="FDB142" s="83"/>
      <c r="FDD142" s="82"/>
      <c r="FDE142" s="80"/>
      <c r="FDF142" s="81"/>
      <c r="FDG142" s="82"/>
      <c r="FDJ142" s="82"/>
      <c r="FDK142" s="82"/>
      <c r="FDM142" s="82"/>
      <c r="FDP142" s="82"/>
      <c r="FDS142" s="82"/>
      <c r="FDT142" s="82"/>
      <c r="FDY142" s="82"/>
      <c r="FEB142" s="82"/>
      <c r="FEC142" s="82"/>
      <c r="FED142" s="82"/>
      <c r="FEE142" s="82"/>
      <c r="FEF142" s="82"/>
      <c r="FEG142" s="82"/>
      <c r="FEH142" s="82"/>
      <c r="FEZ142" s="82"/>
      <c r="FFA142" s="82"/>
      <c r="FFB142" s="6"/>
      <c r="FFE142" s="7"/>
      <c r="FFF142" s="7"/>
      <c r="FFK142" s="82"/>
      <c r="FFM142" s="7"/>
      <c r="FFN142" s="82"/>
      <c r="FFP142" s="7"/>
      <c r="FFQ142" s="82"/>
      <c r="FFR142" s="82"/>
      <c r="FFS142" s="83"/>
      <c r="FFU142" s="82"/>
      <c r="FFV142" s="80"/>
      <c r="FFW142" s="81"/>
      <c r="FFX142" s="82"/>
      <c r="FGA142" s="82"/>
      <c r="FGB142" s="82"/>
      <c r="FGD142" s="82"/>
      <c r="FGG142" s="82"/>
      <c r="FGJ142" s="82"/>
      <c r="FGK142" s="82"/>
      <c r="FGP142" s="82"/>
      <c r="FGS142" s="82"/>
      <c r="FGT142" s="82"/>
      <c r="FGU142" s="82"/>
      <c r="FGV142" s="82"/>
      <c r="FGW142" s="82"/>
      <c r="FGX142" s="82"/>
      <c r="FGY142" s="82"/>
      <c r="FHQ142" s="82"/>
      <c r="FHR142" s="82"/>
      <c r="FHS142" s="6"/>
      <c r="FHV142" s="7"/>
      <c r="FHW142" s="7"/>
      <c r="FIB142" s="82"/>
      <c r="FID142" s="7"/>
      <c r="FIE142" s="82"/>
      <c r="FIG142" s="7"/>
      <c r="FIH142" s="82"/>
      <c r="FII142" s="82"/>
      <c r="FIJ142" s="83"/>
      <c r="FIL142" s="82"/>
      <c r="FIM142" s="80"/>
      <c r="FIN142" s="81"/>
      <c r="FIO142" s="82"/>
      <c r="FIR142" s="82"/>
      <c r="FIS142" s="82"/>
      <c r="FIU142" s="82"/>
      <c r="FIX142" s="82"/>
      <c r="FJA142" s="82"/>
      <c r="FJB142" s="82"/>
      <c r="FJG142" s="82"/>
      <c r="FJJ142" s="82"/>
      <c r="FJK142" s="82"/>
      <c r="FJL142" s="82"/>
      <c r="FJM142" s="82"/>
      <c r="FJN142" s="82"/>
      <c r="FJO142" s="82"/>
      <c r="FJP142" s="82"/>
      <c r="FKH142" s="82"/>
      <c r="FKI142" s="82"/>
      <c r="FKJ142" s="6"/>
      <c r="FKM142" s="7"/>
      <c r="FKN142" s="7"/>
      <c r="FKS142" s="82"/>
      <c r="FKU142" s="7"/>
      <c r="FKV142" s="82"/>
      <c r="FKX142" s="7"/>
      <c r="FKY142" s="82"/>
      <c r="FKZ142" s="82"/>
      <c r="FLA142" s="83"/>
      <c r="FLC142" s="82"/>
      <c r="FLD142" s="80"/>
      <c r="FLE142" s="81"/>
      <c r="FLF142" s="82"/>
      <c r="FLI142" s="82"/>
      <c r="FLJ142" s="82"/>
      <c r="FLL142" s="82"/>
      <c r="FLO142" s="82"/>
      <c r="FLR142" s="82"/>
      <c r="FLS142" s="82"/>
      <c r="FLX142" s="82"/>
      <c r="FMA142" s="82"/>
      <c r="FMB142" s="82"/>
      <c r="FMC142" s="82"/>
      <c r="FMD142" s="82"/>
      <c r="FME142" s="82"/>
      <c r="FMF142" s="82"/>
      <c r="FMG142" s="82"/>
      <c r="FMY142" s="82"/>
      <c r="FMZ142" s="82"/>
      <c r="FNA142" s="6"/>
      <c r="FND142" s="7"/>
      <c r="FNE142" s="7"/>
      <c r="FNJ142" s="82"/>
      <c r="FNL142" s="7"/>
      <c r="FNM142" s="82"/>
      <c r="FNO142" s="7"/>
      <c r="FNP142" s="82"/>
      <c r="FNQ142" s="82"/>
      <c r="FNR142" s="83"/>
      <c r="FNT142" s="82"/>
      <c r="FNU142" s="80"/>
      <c r="FNV142" s="81"/>
      <c r="FNW142" s="82"/>
      <c r="FNZ142" s="82"/>
      <c r="FOA142" s="82"/>
      <c r="FOC142" s="82"/>
      <c r="FOF142" s="82"/>
      <c r="FOI142" s="82"/>
      <c r="FOJ142" s="82"/>
      <c r="FOO142" s="82"/>
      <c r="FOR142" s="82"/>
      <c r="FOS142" s="82"/>
      <c r="FOT142" s="82"/>
      <c r="FOU142" s="82"/>
      <c r="FOV142" s="82"/>
      <c r="FOW142" s="82"/>
      <c r="FOX142" s="82"/>
      <c r="FPP142" s="82"/>
      <c r="FPQ142" s="82"/>
      <c r="FPR142" s="6"/>
      <c r="FPU142" s="7"/>
      <c r="FPV142" s="7"/>
      <c r="FQA142" s="82"/>
      <c r="FQC142" s="7"/>
      <c r="FQD142" s="82"/>
      <c r="FQF142" s="7"/>
      <c r="FQG142" s="82"/>
      <c r="FQH142" s="82"/>
      <c r="FQI142" s="83"/>
      <c r="FQK142" s="82"/>
      <c r="FQL142" s="80"/>
      <c r="FQM142" s="81"/>
      <c r="FQN142" s="82"/>
      <c r="FQQ142" s="82"/>
      <c r="FQR142" s="82"/>
      <c r="FQT142" s="82"/>
      <c r="FQW142" s="82"/>
      <c r="FQZ142" s="82"/>
      <c r="FRA142" s="82"/>
      <c r="FRF142" s="82"/>
      <c r="FRI142" s="82"/>
      <c r="FRJ142" s="82"/>
      <c r="FRK142" s="82"/>
      <c r="FRL142" s="82"/>
      <c r="FRM142" s="82"/>
      <c r="FRN142" s="82"/>
      <c r="FRO142" s="82"/>
      <c r="FSG142" s="82"/>
      <c r="FSH142" s="82"/>
      <c r="FSI142" s="6"/>
      <c r="FSL142" s="7"/>
      <c r="FSM142" s="7"/>
      <c r="FSR142" s="82"/>
      <c r="FST142" s="7"/>
      <c r="FSU142" s="82"/>
      <c r="FSW142" s="7"/>
      <c r="FSX142" s="82"/>
      <c r="FSY142" s="82"/>
      <c r="FSZ142" s="83"/>
      <c r="FTB142" s="82"/>
      <c r="FTC142" s="80"/>
      <c r="FTD142" s="81"/>
      <c r="FTE142" s="82"/>
      <c r="FTH142" s="82"/>
      <c r="FTI142" s="82"/>
      <c r="FTK142" s="82"/>
      <c r="FTN142" s="82"/>
      <c r="FTQ142" s="82"/>
      <c r="FTR142" s="82"/>
      <c r="FTW142" s="82"/>
      <c r="FTZ142" s="82"/>
      <c r="FUA142" s="82"/>
      <c r="FUB142" s="82"/>
      <c r="FUC142" s="82"/>
      <c r="FUD142" s="82"/>
      <c r="FUE142" s="82"/>
      <c r="FUF142" s="82"/>
      <c r="FUX142" s="82"/>
      <c r="FUY142" s="82"/>
      <c r="FUZ142" s="6"/>
      <c r="FVC142" s="7"/>
      <c r="FVD142" s="7"/>
      <c r="FVI142" s="82"/>
      <c r="FVK142" s="7"/>
      <c r="FVL142" s="82"/>
      <c r="FVN142" s="7"/>
      <c r="FVO142" s="82"/>
      <c r="FVP142" s="82"/>
      <c r="FVQ142" s="83"/>
      <c r="FVS142" s="82"/>
      <c r="FVT142" s="80"/>
      <c r="FVU142" s="81"/>
      <c r="FVV142" s="82"/>
      <c r="FVY142" s="82"/>
      <c r="FVZ142" s="82"/>
      <c r="FWB142" s="82"/>
      <c r="FWE142" s="82"/>
      <c r="FWH142" s="82"/>
      <c r="FWI142" s="82"/>
      <c r="FWN142" s="82"/>
      <c r="FWQ142" s="82"/>
      <c r="FWR142" s="82"/>
      <c r="FWS142" s="82"/>
      <c r="FWT142" s="82"/>
      <c r="FWU142" s="82"/>
      <c r="FWV142" s="82"/>
      <c r="FWW142" s="82"/>
      <c r="FXO142" s="82"/>
      <c r="FXP142" s="82"/>
      <c r="FXQ142" s="6"/>
      <c r="FXT142" s="7"/>
      <c r="FXU142" s="7"/>
      <c r="FXZ142" s="82"/>
      <c r="FYB142" s="7"/>
      <c r="FYC142" s="82"/>
      <c r="FYE142" s="7"/>
      <c r="FYF142" s="82"/>
      <c r="FYG142" s="82"/>
      <c r="FYH142" s="83"/>
      <c r="FYJ142" s="82"/>
      <c r="FYK142" s="80"/>
      <c r="FYL142" s="81"/>
      <c r="FYM142" s="82"/>
      <c r="FYP142" s="82"/>
      <c r="FYQ142" s="82"/>
      <c r="FYS142" s="82"/>
      <c r="FYV142" s="82"/>
      <c r="FYY142" s="82"/>
      <c r="FYZ142" s="82"/>
      <c r="FZE142" s="82"/>
      <c r="FZH142" s="82"/>
      <c r="FZI142" s="82"/>
      <c r="FZJ142" s="82"/>
      <c r="FZK142" s="82"/>
      <c r="FZL142" s="82"/>
      <c r="FZM142" s="82"/>
      <c r="FZN142" s="82"/>
      <c r="GAF142" s="82"/>
      <c r="GAG142" s="82"/>
      <c r="GAH142" s="6"/>
      <c r="GAK142" s="7"/>
      <c r="GAL142" s="7"/>
      <c r="GAQ142" s="82"/>
      <c r="GAS142" s="7"/>
      <c r="GAT142" s="82"/>
      <c r="GAV142" s="7"/>
      <c r="GAW142" s="82"/>
      <c r="GAX142" s="82"/>
      <c r="GAY142" s="83"/>
      <c r="GBA142" s="82"/>
      <c r="GBB142" s="80"/>
      <c r="GBC142" s="81"/>
      <c r="GBD142" s="82"/>
      <c r="GBG142" s="82"/>
      <c r="GBH142" s="82"/>
      <c r="GBJ142" s="82"/>
      <c r="GBM142" s="82"/>
      <c r="GBP142" s="82"/>
      <c r="GBQ142" s="82"/>
      <c r="GBV142" s="82"/>
      <c r="GBY142" s="82"/>
      <c r="GBZ142" s="82"/>
      <c r="GCA142" s="82"/>
      <c r="GCB142" s="82"/>
      <c r="GCC142" s="82"/>
      <c r="GCD142" s="82"/>
      <c r="GCE142" s="82"/>
      <c r="GCW142" s="82"/>
      <c r="GCX142" s="82"/>
      <c r="GCY142" s="6"/>
      <c r="GDB142" s="7"/>
      <c r="GDC142" s="7"/>
      <c r="GDH142" s="82"/>
      <c r="GDJ142" s="7"/>
      <c r="GDK142" s="82"/>
      <c r="GDM142" s="7"/>
      <c r="GDN142" s="82"/>
      <c r="GDO142" s="82"/>
      <c r="GDP142" s="83"/>
      <c r="GDR142" s="82"/>
      <c r="GDS142" s="80"/>
      <c r="GDT142" s="81"/>
      <c r="GDU142" s="82"/>
      <c r="GDX142" s="82"/>
      <c r="GDY142" s="82"/>
      <c r="GEA142" s="82"/>
      <c r="GED142" s="82"/>
      <c r="GEG142" s="82"/>
      <c r="GEH142" s="82"/>
      <c r="GEM142" s="82"/>
      <c r="GEP142" s="82"/>
      <c r="GEQ142" s="82"/>
      <c r="GER142" s="82"/>
      <c r="GES142" s="82"/>
      <c r="GET142" s="82"/>
      <c r="GEU142" s="82"/>
      <c r="GEV142" s="82"/>
      <c r="GFN142" s="82"/>
      <c r="GFO142" s="82"/>
      <c r="GFP142" s="6"/>
      <c r="GFS142" s="7"/>
      <c r="GFT142" s="7"/>
      <c r="GFY142" s="82"/>
      <c r="GGA142" s="7"/>
      <c r="GGB142" s="82"/>
      <c r="GGD142" s="7"/>
      <c r="GGE142" s="82"/>
      <c r="GGF142" s="82"/>
      <c r="GGG142" s="83"/>
      <c r="GGI142" s="82"/>
      <c r="GGJ142" s="80"/>
      <c r="GGK142" s="81"/>
      <c r="GGL142" s="82"/>
      <c r="GGO142" s="82"/>
      <c r="GGP142" s="82"/>
      <c r="GGR142" s="82"/>
      <c r="GGU142" s="82"/>
      <c r="GGX142" s="82"/>
      <c r="GGY142" s="82"/>
      <c r="GHD142" s="82"/>
      <c r="GHG142" s="82"/>
      <c r="GHH142" s="82"/>
      <c r="GHI142" s="82"/>
      <c r="GHJ142" s="82"/>
      <c r="GHK142" s="82"/>
      <c r="GHL142" s="82"/>
      <c r="GHM142" s="82"/>
      <c r="GIE142" s="82"/>
      <c r="GIF142" s="82"/>
      <c r="GIG142" s="6"/>
      <c r="GIJ142" s="7"/>
      <c r="GIK142" s="7"/>
      <c r="GIP142" s="82"/>
      <c r="GIR142" s="7"/>
      <c r="GIS142" s="82"/>
      <c r="GIU142" s="7"/>
      <c r="GIV142" s="82"/>
      <c r="GIW142" s="82"/>
      <c r="GIX142" s="83"/>
      <c r="GIZ142" s="82"/>
      <c r="GJA142" s="80"/>
      <c r="GJB142" s="81"/>
      <c r="GJC142" s="82"/>
      <c r="GJF142" s="82"/>
      <c r="GJG142" s="82"/>
      <c r="GJI142" s="82"/>
      <c r="GJL142" s="82"/>
      <c r="GJO142" s="82"/>
      <c r="GJP142" s="82"/>
      <c r="GJU142" s="82"/>
      <c r="GJX142" s="82"/>
      <c r="GJY142" s="82"/>
      <c r="GJZ142" s="82"/>
      <c r="GKA142" s="82"/>
      <c r="GKB142" s="82"/>
      <c r="GKC142" s="82"/>
      <c r="GKD142" s="82"/>
      <c r="GKV142" s="82"/>
      <c r="GKW142" s="82"/>
      <c r="GKX142" s="6"/>
      <c r="GLA142" s="7"/>
      <c r="GLB142" s="7"/>
      <c r="GLG142" s="82"/>
      <c r="GLI142" s="7"/>
      <c r="GLJ142" s="82"/>
      <c r="GLL142" s="7"/>
      <c r="GLM142" s="82"/>
      <c r="GLN142" s="82"/>
      <c r="GLO142" s="83"/>
      <c r="GLQ142" s="82"/>
      <c r="GLR142" s="80"/>
      <c r="GLS142" s="81"/>
      <c r="GLT142" s="82"/>
      <c r="GLW142" s="82"/>
      <c r="GLX142" s="82"/>
      <c r="GLZ142" s="82"/>
      <c r="GMC142" s="82"/>
      <c r="GMF142" s="82"/>
      <c r="GMG142" s="82"/>
      <c r="GML142" s="82"/>
      <c r="GMO142" s="82"/>
      <c r="GMP142" s="82"/>
      <c r="GMQ142" s="82"/>
      <c r="GMR142" s="82"/>
      <c r="GMS142" s="82"/>
      <c r="GMT142" s="82"/>
      <c r="GMU142" s="82"/>
      <c r="GNM142" s="82"/>
      <c r="GNN142" s="82"/>
      <c r="GNO142" s="6"/>
      <c r="GNR142" s="7"/>
      <c r="GNS142" s="7"/>
      <c r="GNX142" s="82"/>
      <c r="GNZ142" s="7"/>
      <c r="GOA142" s="82"/>
      <c r="GOC142" s="7"/>
      <c r="GOD142" s="82"/>
      <c r="GOE142" s="82"/>
      <c r="GOF142" s="83"/>
      <c r="GOH142" s="82"/>
      <c r="GOI142" s="80"/>
      <c r="GOJ142" s="81"/>
      <c r="GOK142" s="82"/>
      <c r="GON142" s="82"/>
      <c r="GOO142" s="82"/>
      <c r="GOQ142" s="82"/>
      <c r="GOT142" s="82"/>
      <c r="GOW142" s="82"/>
      <c r="GOX142" s="82"/>
      <c r="GPC142" s="82"/>
      <c r="GPF142" s="82"/>
      <c r="GPG142" s="82"/>
      <c r="GPH142" s="82"/>
      <c r="GPI142" s="82"/>
      <c r="GPJ142" s="82"/>
      <c r="GPK142" s="82"/>
      <c r="GPL142" s="82"/>
      <c r="GQD142" s="82"/>
      <c r="GQE142" s="82"/>
      <c r="GQF142" s="6"/>
      <c r="GQI142" s="7"/>
      <c r="GQJ142" s="7"/>
      <c r="GQO142" s="82"/>
      <c r="GQQ142" s="7"/>
      <c r="GQR142" s="82"/>
      <c r="GQT142" s="7"/>
      <c r="GQU142" s="82"/>
      <c r="GQV142" s="82"/>
      <c r="GQW142" s="83"/>
      <c r="GQY142" s="82"/>
      <c r="GQZ142" s="80"/>
      <c r="GRA142" s="81"/>
      <c r="GRB142" s="82"/>
      <c r="GRE142" s="82"/>
      <c r="GRF142" s="82"/>
      <c r="GRH142" s="82"/>
      <c r="GRK142" s="82"/>
      <c r="GRN142" s="82"/>
      <c r="GRO142" s="82"/>
      <c r="GRT142" s="82"/>
      <c r="GRW142" s="82"/>
      <c r="GRX142" s="82"/>
      <c r="GRY142" s="82"/>
      <c r="GRZ142" s="82"/>
      <c r="GSA142" s="82"/>
      <c r="GSB142" s="82"/>
      <c r="GSC142" s="82"/>
      <c r="GSU142" s="82"/>
      <c r="GSV142" s="82"/>
      <c r="GSW142" s="6"/>
      <c r="GSZ142" s="7"/>
      <c r="GTA142" s="7"/>
      <c r="GTF142" s="82"/>
      <c r="GTH142" s="7"/>
      <c r="GTI142" s="82"/>
      <c r="GTK142" s="7"/>
      <c r="GTL142" s="82"/>
      <c r="GTM142" s="82"/>
      <c r="GTN142" s="83"/>
      <c r="GTP142" s="82"/>
      <c r="GTQ142" s="80"/>
      <c r="GTR142" s="81"/>
      <c r="GTS142" s="82"/>
      <c r="GTV142" s="82"/>
      <c r="GTW142" s="82"/>
      <c r="GTY142" s="82"/>
      <c r="GUB142" s="82"/>
      <c r="GUE142" s="82"/>
      <c r="GUF142" s="82"/>
      <c r="GUK142" s="82"/>
      <c r="GUN142" s="82"/>
      <c r="GUO142" s="82"/>
      <c r="GUP142" s="82"/>
      <c r="GUQ142" s="82"/>
      <c r="GUR142" s="82"/>
      <c r="GUS142" s="82"/>
      <c r="GUT142" s="82"/>
      <c r="GVL142" s="82"/>
      <c r="GVM142" s="82"/>
      <c r="GVN142" s="6"/>
      <c r="GVQ142" s="7"/>
      <c r="GVR142" s="7"/>
      <c r="GVW142" s="82"/>
      <c r="GVY142" s="7"/>
      <c r="GVZ142" s="82"/>
      <c r="GWB142" s="7"/>
      <c r="GWC142" s="82"/>
      <c r="GWD142" s="82"/>
      <c r="GWE142" s="83"/>
      <c r="GWG142" s="82"/>
      <c r="GWH142" s="80"/>
      <c r="GWI142" s="81"/>
      <c r="GWJ142" s="82"/>
      <c r="GWM142" s="82"/>
      <c r="GWN142" s="82"/>
      <c r="GWP142" s="82"/>
      <c r="GWS142" s="82"/>
      <c r="GWV142" s="82"/>
      <c r="GWW142" s="82"/>
      <c r="GXB142" s="82"/>
      <c r="GXE142" s="82"/>
      <c r="GXF142" s="82"/>
      <c r="GXG142" s="82"/>
      <c r="GXH142" s="82"/>
      <c r="GXI142" s="82"/>
      <c r="GXJ142" s="82"/>
      <c r="GXK142" s="82"/>
      <c r="GYC142" s="82"/>
      <c r="GYD142" s="82"/>
      <c r="GYE142" s="6"/>
      <c r="GYH142" s="7"/>
      <c r="GYI142" s="7"/>
      <c r="GYN142" s="82"/>
      <c r="GYP142" s="7"/>
      <c r="GYQ142" s="82"/>
      <c r="GYS142" s="7"/>
      <c r="GYT142" s="82"/>
      <c r="GYU142" s="82"/>
      <c r="GYV142" s="83"/>
      <c r="GYX142" s="82"/>
      <c r="GYY142" s="80"/>
      <c r="GYZ142" s="81"/>
      <c r="GZA142" s="82"/>
      <c r="GZD142" s="82"/>
      <c r="GZE142" s="82"/>
      <c r="GZG142" s="82"/>
      <c r="GZJ142" s="82"/>
      <c r="GZM142" s="82"/>
      <c r="GZN142" s="82"/>
      <c r="GZS142" s="82"/>
      <c r="GZV142" s="82"/>
      <c r="GZW142" s="82"/>
      <c r="GZX142" s="82"/>
      <c r="GZY142" s="82"/>
      <c r="GZZ142" s="82"/>
      <c r="HAA142" s="82"/>
      <c r="HAB142" s="82"/>
      <c r="HAT142" s="82"/>
      <c r="HAU142" s="82"/>
      <c r="HAV142" s="6"/>
      <c r="HAY142" s="7"/>
      <c r="HAZ142" s="7"/>
      <c r="HBE142" s="82"/>
      <c r="HBG142" s="7"/>
      <c r="HBH142" s="82"/>
      <c r="HBJ142" s="7"/>
      <c r="HBK142" s="82"/>
      <c r="HBL142" s="82"/>
      <c r="HBM142" s="83"/>
      <c r="HBO142" s="82"/>
      <c r="HBP142" s="80"/>
      <c r="HBQ142" s="81"/>
      <c r="HBR142" s="82"/>
      <c r="HBU142" s="82"/>
      <c r="HBV142" s="82"/>
      <c r="HBX142" s="82"/>
      <c r="HCA142" s="82"/>
      <c r="HCD142" s="82"/>
      <c r="HCE142" s="82"/>
      <c r="HCJ142" s="82"/>
      <c r="HCM142" s="82"/>
      <c r="HCN142" s="82"/>
      <c r="HCO142" s="82"/>
      <c r="HCP142" s="82"/>
      <c r="HCQ142" s="82"/>
      <c r="HCR142" s="82"/>
      <c r="HCS142" s="82"/>
      <c r="HDK142" s="82"/>
      <c r="HDL142" s="82"/>
      <c r="HDM142" s="6"/>
      <c r="HDP142" s="7"/>
      <c r="HDQ142" s="7"/>
      <c r="HDV142" s="82"/>
      <c r="HDX142" s="7"/>
      <c r="HDY142" s="82"/>
      <c r="HEA142" s="7"/>
      <c r="HEB142" s="82"/>
      <c r="HEC142" s="82"/>
      <c r="HED142" s="83"/>
      <c r="HEF142" s="82"/>
      <c r="HEG142" s="80"/>
      <c r="HEH142" s="81"/>
      <c r="HEI142" s="82"/>
      <c r="HEL142" s="82"/>
      <c r="HEM142" s="82"/>
      <c r="HEO142" s="82"/>
      <c r="HER142" s="82"/>
      <c r="HEU142" s="82"/>
      <c r="HEV142" s="82"/>
      <c r="HFA142" s="82"/>
      <c r="HFD142" s="82"/>
      <c r="HFE142" s="82"/>
      <c r="HFF142" s="82"/>
      <c r="HFG142" s="82"/>
      <c r="HFH142" s="82"/>
      <c r="HFI142" s="82"/>
      <c r="HFJ142" s="82"/>
      <c r="HGB142" s="82"/>
      <c r="HGC142" s="82"/>
      <c r="HGD142" s="6"/>
      <c r="HGG142" s="7"/>
      <c r="HGH142" s="7"/>
      <c r="HGM142" s="82"/>
      <c r="HGO142" s="7"/>
      <c r="HGP142" s="82"/>
      <c r="HGR142" s="7"/>
      <c r="HGS142" s="82"/>
      <c r="HGT142" s="82"/>
      <c r="HGU142" s="83"/>
      <c r="HGW142" s="82"/>
      <c r="HGX142" s="80"/>
      <c r="HGY142" s="81"/>
      <c r="HGZ142" s="82"/>
      <c r="HHC142" s="82"/>
      <c r="HHD142" s="82"/>
      <c r="HHF142" s="82"/>
      <c r="HHI142" s="82"/>
      <c r="HHL142" s="82"/>
      <c r="HHM142" s="82"/>
      <c r="HHR142" s="82"/>
      <c r="HHU142" s="82"/>
      <c r="HHV142" s="82"/>
      <c r="HHW142" s="82"/>
      <c r="HHX142" s="82"/>
      <c r="HHY142" s="82"/>
      <c r="HHZ142" s="82"/>
      <c r="HIA142" s="82"/>
      <c r="HIS142" s="82"/>
      <c r="HIT142" s="82"/>
      <c r="HIU142" s="6"/>
      <c r="HIX142" s="7"/>
      <c r="HIY142" s="7"/>
      <c r="HJD142" s="82"/>
      <c r="HJF142" s="7"/>
      <c r="HJG142" s="82"/>
      <c r="HJI142" s="7"/>
      <c r="HJJ142" s="82"/>
      <c r="HJK142" s="82"/>
      <c r="HJL142" s="83"/>
      <c r="HJN142" s="82"/>
      <c r="HJO142" s="80"/>
      <c r="HJP142" s="81"/>
      <c r="HJQ142" s="82"/>
      <c r="HJT142" s="82"/>
      <c r="HJU142" s="82"/>
      <c r="HJW142" s="82"/>
      <c r="HJZ142" s="82"/>
      <c r="HKC142" s="82"/>
      <c r="HKD142" s="82"/>
      <c r="HKI142" s="82"/>
      <c r="HKL142" s="82"/>
      <c r="HKM142" s="82"/>
      <c r="HKN142" s="82"/>
      <c r="HKO142" s="82"/>
      <c r="HKP142" s="82"/>
      <c r="HKQ142" s="82"/>
      <c r="HKR142" s="82"/>
      <c r="HLJ142" s="82"/>
      <c r="HLK142" s="82"/>
      <c r="HLL142" s="6"/>
      <c r="HLO142" s="7"/>
      <c r="HLP142" s="7"/>
      <c r="HLU142" s="82"/>
      <c r="HLW142" s="7"/>
      <c r="HLX142" s="82"/>
      <c r="HLZ142" s="7"/>
      <c r="HMA142" s="82"/>
      <c r="HMB142" s="82"/>
      <c r="HMC142" s="83"/>
      <c r="HME142" s="82"/>
      <c r="HMF142" s="80"/>
      <c r="HMG142" s="81"/>
      <c r="HMH142" s="82"/>
      <c r="HMK142" s="82"/>
      <c r="HML142" s="82"/>
      <c r="HMN142" s="82"/>
      <c r="HMQ142" s="82"/>
      <c r="HMT142" s="82"/>
      <c r="HMU142" s="82"/>
      <c r="HMZ142" s="82"/>
      <c r="HNC142" s="82"/>
      <c r="HND142" s="82"/>
      <c r="HNE142" s="82"/>
      <c r="HNF142" s="82"/>
      <c r="HNG142" s="82"/>
      <c r="HNH142" s="82"/>
      <c r="HNI142" s="82"/>
      <c r="HOA142" s="82"/>
      <c r="HOB142" s="82"/>
      <c r="HOC142" s="6"/>
      <c r="HOF142" s="7"/>
      <c r="HOG142" s="7"/>
      <c r="HOL142" s="82"/>
      <c r="HON142" s="7"/>
      <c r="HOO142" s="82"/>
      <c r="HOQ142" s="7"/>
      <c r="HOR142" s="82"/>
      <c r="HOS142" s="82"/>
      <c r="HOT142" s="83"/>
      <c r="HOV142" s="82"/>
      <c r="HOW142" s="80"/>
      <c r="HOX142" s="81"/>
      <c r="HOY142" s="82"/>
      <c r="HPB142" s="82"/>
      <c r="HPC142" s="82"/>
      <c r="HPE142" s="82"/>
      <c r="HPH142" s="82"/>
      <c r="HPK142" s="82"/>
      <c r="HPL142" s="82"/>
      <c r="HPQ142" s="82"/>
      <c r="HPT142" s="82"/>
      <c r="HPU142" s="82"/>
      <c r="HPV142" s="82"/>
      <c r="HPW142" s="82"/>
      <c r="HPX142" s="82"/>
      <c r="HPY142" s="82"/>
      <c r="HPZ142" s="82"/>
      <c r="HQR142" s="82"/>
      <c r="HQS142" s="82"/>
      <c r="HQT142" s="6"/>
      <c r="HQW142" s="7"/>
      <c r="HQX142" s="7"/>
      <c r="HRC142" s="82"/>
      <c r="HRE142" s="7"/>
      <c r="HRF142" s="82"/>
      <c r="HRH142" s="7"/>
      <c r="HRI142" s="82"/>
      <c r="HRJ142" s="82"/>
      <c r="HRK142" s="83"/>
      <c r="HRM142" s="82"/>
      <c r="HRN142" s="80"/>
      <c r="HRO142" s="81"/>
      <c r="HRP142" s="82"/>
      <c r="HRS142" s="82"/>
      <c r="HRT142" s="82"/>
      <c r="HRV142" s="82"/>
      <c r="HRY142" s="82"/>
      <c r="HSB142" s="82"/>
      <c r="HSC142" s="82"/>
      <c r="HSH142" s="82"/>
      <c r="HSK142" s="82"/>
      <c r="HSL142" s="82"/>
      <c r="HSM142" s="82"/>
      <c r="HSN142" s="82"/>
      <c r="HSO142" s="82"/>
      <c r="HSP142" s="82"/>
      <c r="HSQ142" s="82"/>
      <c r="HTI142" s="82"/>
      <c r="HTJ142" s="82"/>
      <c r="HTK142" s="6"/>
      <c r="HTN142" s="7"/>
      <c r="HTO142" s="7"/>
      <c r="HTT142" s="82"/>
      <c r="HTV142" s="7"/>
      <c r="HTW142" s="82"/>
      <c r="HTY142" s="7"/>
      <c r="HTZ142" s="82"/>
      <c r="HUA142" s="82"/>
      <c r="HUB142" s="83"/>
      <c r="HUD142" s="82"/>
      <c r="HUE142" s="80"/>
      <c r="HUF142" s="81"/>
      <c r="HUG142" s="82"/>
      <c r="HUJ142" s="82"/>
      <c r="HUK142" s="82"/>
      <c r="HUM142" s="82"/>
      <c r="HUP142" s="82"/>
      <c r="HUS142" s="82"/>
      <c r="HUT142" s="82"/>
      <c r="HUY142" s="82"/>
      <c r="HVB142" s="82"/>
      <c r="HVC142" s="82"/>
      <c r="HVD142" s="82"/>
      <c r="HVE142" s="82"/>
      <c r="HVF142" s="82"/>
      <c r="HVG142" s="82"/>
      <c r="HVH142" s="82"/>
      <c r="HVZ142" s="82"/>
      <c r="HWA142" s="82"/>
      <c r="HWB142" s="6"/>
      <c r="HWE142" s="7"/>
      <c r="HWF142" s="7"/>
      <c r="HWK142" s="82"/>
      <c r="HWM142" s="7"/>
      <c r="HWN142" s="82"/>
      <c r="HWP142" s="7"/>
      <c r="HWQ142" s="82"/>
      <c r="HWR142" s="82"/>
      <c r="HWS142" s="83"/>
      <c r="HWU142" s="82"/>
      <c r="HWV142" s="80"/>
      <c r="HWW142" s="81"/>
      <c r="HWX142" s="82"/>
      <c r="HXA142" s="82"/>
      <c r="HXB142" s="82"/>
      <c r="HXD142" s="82"/>
      <c r="HXG142" s="82"/>
      <c r="HXJ142" s="82"/>
      <c r="HXK142" s="82"/>
      <c r="HXP142" s="82"/>
      <c r="HXS142" s="82"/>
      <c r="HXT142" s="82"/>
      <c r="HXU142" s="82"/>
      <c r="HXV142" s="82"/>
      <c r="HXW142" s="82"/>
      <c r="HXX142" s="82"/>
      <c r="HXY142" s="82"/>
      <c r="HYQ142" s="82"/>
      <c r="HYR142" s="82"/>
      <c r="HYS142" s="6"/>
      <c r="HYV142" s="7"/>
      <c r="HYW142" s="7"/>
      <c r="HZB142" s="82"/>
      <c r="HZD142" s="7"/>
      <c r="HZE142" s="82"/>
      <c r="HZG142" s="7"/>
      <c r="HZH142" s="82"/>
      <c r="HZI142" s="82"/>
      <c r="HZJ142" s="83"/>
      <c r="HZL142" s="82"/>
      <c r="HZM142" s="80"/>
      <c r="HZN142" s="81"/>
      <c r="HZO142" s="82"/>
      <c r="HZR142" s="82"/>
      <c r="HZS142" s="82"/>
      <c r="HZU142" s="82"/>
      <c r="HZX142" s="82"/>
      <c r="IAA142" s="82"/>
      <c r="IAB142" s="82"/>
      <c r="IAG142" s="82"/>
      <c r="IAJ142" s="82"/>
      <c r="IAK142" s="82"/>
      <c r="IAL142" s="82"/>
      <c r="IAM142" s="82"/>
      <c r="IAN142" s="82"/>
      <c r="IAO142" s="82"/>
      <c r="IAP142" s="82"/>
      <c r="IBH142" s="82"/>
      <c r="IBI142" s="82"/>
      <c r="IBJ142" s="6"/>
      <c r="IBM142" s="7"/>
      <c r="IBN142" s="7"/>
      <c r="IBS142" s="82"/>
      <c r="IBU142" s="7"/>
      <c r="IBV142" s="82"/>
      <c r="IBX142" s="7"/>
      <c r="IBY142" s="82"/>
      <c r="IBZ142" s="82"/>
      <c r="ICA142" s="83"/>
      <c r="ICC142" s="82"/>
      <c r="ICD142" s="80"/>
      <c r="ICE142" s="81"/>
      <c r="ICF142" s="82"/>
      <c r="ICI142" s="82"/>
      <c r="ICJ142" s="82"/>
      <c r="ICL142" s="82"/>
      <c r="ICO142" s="82"/>
      <c r="ICR142" s="82"/>
      <c r="ICS142" s="82"/>
      <c r="ICX142" s="82"/>
      <c r="IDA142" s="82"/>
      <c r="IDB142" s="82"/>
      <c r="IDC142" s="82"/>
      <c r="IDD142" s="82"/>
      <c r="IDE142" s="82"/>
      <c r="IDF142" s="82"/>
      <c r="IDG142" s="82"/>
      <c r="IDY142" s="82"/>
      <c r="IDZ142" s="82"/>
      <c r="IEA142" s="6"/>
      <c r="IED142" s="7"/>
      <c r="IEE142" s="7"/>
      <c r="IEJ142" s="82"/>
      <c r="IEL142" s="7"/>
      <c r="IEM142" s="82"/>
      <c r="IEO142" s="7"/>
      <c r="IEP142" s="82"/>
      <c r="IEQ142" s="82"/>
      <c r="IER142" s="83"/>
      <c r="IET142" s="82"/>
      <c r="IEU142" s="80"/>
      <c r="IEV142" s="81"/>
      <c r="IEW142" s="82"/>
      <c r="IEZ142" s="82"/>
      <c r="IFA142" s="82"/>
      <c r="IFC142" s="82"/>
      <c r="IFF142" s="82"/>
      <c r="IFI142" s="82"/>
      <c r="IFJ142" s="82"/>
      <c r="IFO142" s="82"/>
      <c r="IFR142" s="82"/>
      <c r="IFS142" s="82"/>
      <c r="IFT142" s="82"/>
      <c r="IFU142" s="82"/>
      <c r="IFV142" s="82"/>
      <c r="IFW142" s="82"/>
      <c r="IFX142" s="82"/>
      <c r="IGP142" s="82"/>
      <c r="IGQ142" s="82"/>
      <c r="IGR142" s="6"/>
      <c r="IGU142" s="7"/>
      <c r="IGV142" s="7"/>
      <c r="IHA142" s="82"/>
      <c r="IHC142" s="7"/>
      <c r="IHD142" s="82"/>
      <c r="IHF142" s="7"/>
      <c r="IHG142" s="82"/>
      <c r="IHH142" s="82"/>
      <c r="IHI142" s="83"/>
      <c r="IHK142" s="82"/>
      <c r="IHL142" s="80"/>
      <c r="IHM142" s="81"/>
      <c r="IHN142" s="82"/>
      <c r="IHQ142" s="82"/>
      <c r="IHR142" s="82"/>
      <c r="IHT142" s="82"/>
      <c r="IHW142" s="82"/>
      <c r="IHZ142" s="82"/>
      <c r="IIA142" s="82"/>
      <c r="IIF142" s="82"/>
      <c r="III142" s="82"/>
      <c r="IIJ142" s="82"/>
      <c r="IIK142" s="82"/>
      <c r="IIL142" s="82"/>
      <c r="IIM142" s="82"/>
      <c r="IIN142" s="82"/>
      <c r="IIO142" s="82"/>
      <c r="IJG142" s="82"/>
      <c r="IJH142" s="82"/>
      <c r="IJI142" s="6"/>
      <c r="IJL142" s="7"/>
      <c r="IJM142" s="7"/>
      <c r="IJR142" s="82"/>
      <c r="IJT142" s="7"/>
      <c r="IJU142" s="82"/>
      <c r="IJW142" s="7"/>
      <c r="IJX142" s="82"/>
      <c r="IJY142" s="82"/>
      <c r="IJZ142" s="83"/>
      <c r="IKB142" s="82"/>
      <c r="IKC142" s="80"/>
      <c r="IKD142" s="81"/>
      <c r="IKE142" s="82"/>
      <c r="IKH142" s="82"/>
      <c r="IKI142" s="82"/>
      <c r="IKK142" s="82"/>
      <c r="IKN142" s="82"/>
      <c r="IKQ142" s="82"/>
      <c r="IKR142" s="82"/>
      <c r="IKW142" s="82"/>
      <c r="IKZ142" s="82"/>
      <c r="ILA142" s="82"/>
      <c r="ILB142" s="82"/>
      <c r="ILC142" s="82"/>
      <c r="ILD142" s="82"/>
      <c r="ILE142" s="82"/>
      <c r="ILF142" s="82"/>
      <c r="ILX142" s="82"/>
      <c r="ILY142" s="82"/>
      <c r="ILZ142" s="6"/>
      <c r="IMC142" s="7"/>
      <c r="IMD142" s="7"/>
      <c r="IMI142" s="82"/>
      <c r="IMK142" s="7"/>
      <c r="IML142" s="82"/>
      <c r="IMN142" s="7"/>
      <c r="IMO142" s="82"/>
      <c r="IMP142" s="82"/>
      <c r="IMQ142" s="83"/>
      <c r="IMS142" s="82"/>
      <c r="IMT142" s="80"/>
      <c r="IMU142" s="81"/>
      <c r="IMV142" s="82"/>
      <c r="IMY142" s="82"/>
      <c r="IMZ142" s="82"/>
      <c r="INB142" s="82"/>
      <c r="INE142" s="82"/>
      <c r="INH142" s="82"/>
      <c r="INI142" s="82"/>
      <c r="INN142" s="82"/>
      <c r="INQ142" s="82"/>
      <c r="INR142" s="82"/>
      <c r="INS142" s="82"/>
      <c r="INT142" s="82"/>
      <c r="INU142" s="82"/>
      <c r="INV142" s="82"/>
      <c r="INW142" s="82"/>
      <c r="IOO142" s="82"/>
      <c r="IOP142" s="82"/>
      <c r="IOQ142" s="6"/>
      <c r="IOT142" s="7"/>
      <c r="IOU142" s="7"/>
      <c r="IOZ142" s="82"/>
      <c r="IPB142" s="7"/>
      <c r="IPC142" s="82"/>
      <c r="IPE142" s="7"/>
      <c r="IPF142" s="82"/>
      <c r="IPG142" s="82"/>
      <c r="IPH142" s="83"/>
      <c r="IPJ142" s="82"/>
      <c r="IPK142" s="80"/>
      <c r="IPL142" s="81"/>
      <c r="IPM142" s="82"/>
      <c r="IPP142" s="82"/>
      <c r="IPQ142" s="82"/>
      <c r="IPS142" s="82"/>
      <c r="IPV142" s="82"/>
      <c r="IPY142" s="82"/>
      <c r="IPZ142" s="82"/>
      <c r="IQE142" s="82"/>
      <c r="IQH142" s="82"/>
      <c r="IQI142" s="82"/>
      <c r="IQJ142" s="82"/>
      <c r="IQK142" s="82"/>
      <c r="IQL142" s="82"/>
      <c r="IQM142" s="82"/>
      <c r="IQN142" s="82"/>
      <c r="IRF142" s="82"/>
      <c r="IRG142" s="82"/>
      <c r="IRH142" s="6"/>
      <c r="IRK142" s="7"/>
      <c r="IRL142" s="7"/>
      <c r="IRQ142" s="82"/>
      <c r="IRS142" s="7"/>
      <c r="IRT142" s="82"/>
      <c r="IRV142" s="7"/>
      <c r="IRW142" s="82"/>
      <c r="IRX142" s="82"/>
      <c r="IRY142" s="83"/>
      <c r="ISA142" s="82"/>
      <c r="ISB142" s="80"/>
      <c r="ISC142" s="81"/>
      <c r="ISD142" s="82"/>
      <c r="ISG142" s="82"/>
      <c r="ISH142" s="82"/>
      <c r="ISJ142" s="82"/>
      <c r="ISM142" s="82"/>
      <c r="ISP142" s="82"/>
      <c r="ISQ142" s="82"/>
      <c r="ISV142" s="82"/>
      <c r="ISY142" s="82"/>
      <c r="ISZ142" s="82"/>
      <c r="ITA142" s="82"/>
      <c r="ITB142" s="82"/>
      <c r="ITC142" s="82"/>
      <c r="ITD142" s="82"/>
      <c r="ITE142" s="82"/>
      <c r="ITW142" s="82"/>
      <c r="ITX142" s="82"/>
      <c r="ITY142" s="6"/>
      <c r="IUB142" s="7"/>
      <c r="IUC142" s="7"/>
      <c r="IUH142" s="82"/>
      <c r="IUJ142" s="7"/>
      <c r="IUK142" s="82"/>
      <c r="IUM142" s="7"/>
      <c r="IUN142" s="82"/>
      <c r="IUO142" s="82"/>
      <c r="IUP142" s="83"/>
      <c r="IUR142" s="82"/>
      <c r="IUS142" s="80"/>
      <c r="IUT142" s="81"/>
      <c r="IUU142" s="82"/>
      <c r="IUX142" s="82"/>
      <c r="IUY142" s="82"/>
      <c r="IVA142" s="82"/>
      <c r="IVD142" s="82"/>
      <c r="IVG142" s="82"/>
      <c r="IVH142" s="82"/>
      <c r="IVM142" s="82"/>
      <c r="IVP142" s="82"/>
      <c r="IVQ142" s="82"/>
      <c r="IVR142" s="82"/>
      <c r="IVS142" s="82"/>
      <c r="IVT142" s="82"/>
      <c r="IVU142" s="82"/>
      <c r="IVV142" s="82"/>
      <c r="IWN142" s="82"/>
      <c r="IWO142" s="82"/>
      <c r="IWP142" s="6"/>
      <c r="IWS142" s="7"/>
      <c r="IWT142" s="7"/>
      <c r="IWY142" s="82"/>
      <c r="IXA142" s="7"/>
      <c r="IXB142" s="82"/>
      <c r="IXD142" s="7"/>
      <c r="IXE142" s="82"/>
      <c r="IXF142" s="82"/>
      <c r="IXG142" s="83"/>
      <c r="IXI142" s="82"/>
      <c r="IXJ142" s="80"/>
      <c r="IXK142" s="81"/>
      <c r="IXL142" s="82"/>
      <c r="IXO142" s="82"/>
      <c r="IXP142" s="82"/>
      <c r="IXR142" s="82"/>
      <c r="IXU142" s="82"/>
      <c r="IXX142" s="82"/>
      <c r="IXY142" s="82"/>
      <c r="IYD142" s="82"/>
      <c r="IYG142" s="82"/>
      <c r="IYH142" s="82"/>
      <c r="IYI142" s="82"/>
      <c r="IYJ142" s="82"/>
      <c r="IYK142" s="82"/>
      <c r="IYL142" s="82"/>
      <c r="IYM142" s="82"/>
      <c r="IZE142" s="82"/>
      <c r="IZF142" s="82"/>
      <c r="IZG142" s="6"/>
      <c r="IZJ142" s="7"/>
      <c r="IZK142" s="7"/>
      <c r="IZP142" s="82"/>
      <c r="IZR142" s="7"/>
      <c r="IZS142" s="82"/>
      <c r="IZU142" s="7"/>
      <c r="IZV142" s="82"/>
      <c r="IZW142" s="82"/>
      <c r="IZX142" s="83"/>
      <c r="IZZ142" s="82"/>
      <c r="JAA142" s="80"/>
      <c r="JAB142" s="81"/>
      <c r="JAC142" s="82"/>
      <c r="JAF142" s="82"/>
      <c r="JAG142" s="82"/>
      <c r="JAI142" s="82"/>
      <c r="JAL142" s="82"/>
      <c r="JAO142" s="82"/>
      <c r="JAP142" s="82"/>
      <c r="JAU142" s="82"/>
      <c r="JAX142" s="82"/>
      <c r="JAY142" s="82"/>
      <c r="JAZ142" s="82"/>
      <c r="JBA142" s="82"/>
      <c r="JBB142" s="82"/>
      <c r="JBC142" s="82"/>
      <c r="JBD142" s="82"/>
      <c r="JBV142" s="82"/>
      <c r="JBW142" s="82"/>
      <c r="JBX142" s="6"/>
      <c r="JCA142" s="7"/>
      <c r="JCB142" s="7"/>
      <c r="JCG142" s="82"/>
      <c r="JCI142" s="7"/>
      <c r="JCJ142" s="82"/>
      <c r="JCL142" s="7"/>
      <c r="JCM142" s="82"/>
      <c r="JCN142" s="82"/>
      <c r="JCO142" s="83"/>
      <c r="JCQ142" s="82"/>
      <c r="JCR142" s="80"/>
      <c r="JCS142" s="81"/>
      <c r="JCT142" s="82"/>
      <c r="JCW142" s="82"/>
      <c r="JCX142" s="82"/>
      <c r="JCZ142" s="82"/>
      <c r="JDC142" s="82"/>
      <c r="JDF142" s="82"/>
      <c r="JDG142" s="82"/>
      <c r="JDL142" s="82"/>
      <c r="JDO142" s="82"/>
      <c r="JDP142" s="82"/>
      <c r="JDQ142" s="82"/>
      <c r="JDR142" s="82"/>
      <c r="JDS142" s="82"/>
      <c r="JDT142" s="82"/>
      <c r="JDU142" s="82"/>
      <c r="JEM142" s="82"/>
      <c r="JEN142" s="82"/>
      <c r="JEO142" s="6"/>
      <c r="JER142" s="7"/>
      <c r="JES142" s="7"/>
      <c r="JEX142" s="82"/>
      <c r="JEZ142" s="7"/>
      <c r="JFA142" s="82"/>
      <c r="JFC142" s="7"/>
      <c r="JFD142" s="82"/>
      <c r="JFE142" s="82"/>
      <c r="JFF142" s="83"/>
      <c r="JFH142" s="82"/>
      <c r="JFI142" s="80"/>
      <c r="JFJ142" s="81"/>
      <c r="JFK142" s="82"/>
      <c r="JFN142" s="82"/>
      <c r="JFO142" s="82"/>
      <c r="JFQ142" s="82"/>
      <c r="JFT142" s="82"/>
      <c r="JFW142" s="82"/>
      <c r="JFX142" s="82"/>
      <c r="JGC142" s="82"/>
      <c r="JGF142" s="82"/>
      <c r="JGG142" s="82"/>
      <c r="JGH142" s="82"/>
      <c r="JGI142" s="82"/>
      <c r="JGJ142" s="82"/>
      <c r="JGK142" s="82"/>
      <c r="JGL142" s="82"/>
      <c r="JHD142" s="82"/>
      <c r="JHE142" s="82"/>
      <c r="JHF142" s="6"/>
      <c r="JHI142" s="7"/>
      <c r="JHJ142" s="7"/>
      <c r="JHO142" s="82"/>
      <c r="JHQ142" s="7"/>
      <c r="JHR142" s="82"/>
      <c r="JHT142" s="7"/>
      <c r="JHU142" s="82"/>
      <c r="JHV142" s="82"/>
      <c r="JHW142" s="83"/>
      <c r="JHY142" s="82"/>
      <c r="JHZ142" s="80"/>
      <c r="JIA142" s="81"/>
      <c r="JIB142" s="82"/>
      <c r="JIE142" s="82"/>
      <c r="JIF142" s="82"/>
      <c r="JIH142" s="82"/>
      <c r="JIK142" s="82"/>
      <c r="JIN142" s="82"/>
      <c r="JIO142" s="82"/>
      <c r="JIT142" s="82"/>
      <c r="JIW142" s="82"/>
      <c r="JIX142" s="82"/>
      <c r="JIY142" s="82"/>
      <c r="JIZ142" s="82"/>
      <c r="JJA142" s="82"/>
      <c r="JJB142" s="82"/>
      <c r="JJC142" s="82"/>
      <c r="JJU142" s="82"/>
      <c r="JJV142" s="82"/>
      <c r="JJW142" s="6"/>
      <c r="JJZ142" s="7"/>
      <c r="JKA142" s="7"/>
      <c r="JKF142" s="82"/>
      <c r="JKH142" s="7"/>
      <c r="JKI142" s="82"/>
      <c r="JKK142" s="7"/>
      <c r="JKL142" s="82"/>
      <c r="JKM142" s="82"/>
      <c r="JKN142" s="83"/>
      <c r="JKP142" s="82"/>
      <c r="JKQ142" s="80"/>
      <c r="JKR142" s="81"/>
      <c r="JKS142" s="82"/>
      <c r="JKV142" s="82"/>
      <c r="JKW142" s="82"/>
      <c r="JKY142" s="82"/>
      <c r="JLB142" s="82"/>
      <c r="JLE142" s="82"/>
      <c r="JLF142" s="82"/>
      <c r="JLK142" s="82"/>
      <c r="JLN142" s="82"/>
      <c r="JLO142" s="82"/>
      <c r="JLP142" s="82"/>
      <c r="JLQ142" s="82"/>
      <c r="JLR142" s="82"/>
      <c r="JLS142" s="82"/>
      <c r="JLT142" s="82"/>
      <c r="JML142" s="82"/>
      <c r="JMM142" s="82"/>
      <c r="JMN142" s="6"/>
      <c r="JMQ142" s="7"/>
      <c r="JMR142" s="7"/>
      <c r="JMW142" s="82"/>
      <c r="JMY142" s="7"/>
      <c r="JMZ142" s="82"/>
      <c r="JNB142" s="7"/>
      <c r="JNC142" s="82"/>
      <c r="JND142" s="82"/>
      <c r="JNE142" s="83"/>
      <c r="JNG142" s="82"/>
      <c r="JNH142" s="80"/>
      <c r="JNI142" s="81"/>
      <c r="JNJ142" s="82"/>
      <c r="JNM142" s="82"/>
      <c r="JNN142" s="82"/>
      <c r="JNP142" s="82"/>
      <c r="JNS142" s="82"/>
      <c r="JNV142" s="82"/>
      <c r="JNW142" s="82"/>
      <c r="JOB142" s="82"/>
      <c r="JOE142" s="82"/>
      <c r="JOF142" s="82"/>
      <c r="JOG142" s="82"/>
      <c r="JOH142" s="82"/>
      <c r="JOI142" s="82"/>
      <c r="JOJ142" s="82"/>
      <c r="JOK142" s="82"/>
      <c r="JPC142" s="82"/>
      <c r="JPD142" s="82"/>
      <c r="JPE142" s="6"/>
      <c r="JPH142" s="7"/>
      <c r="JPI142" s="7"/>
      <c r="JPN142" s="82"/>
      <c r="JPP142" s="7"/>
      <c r="JPQ142" s="82"/>
      <c r="JPS142" s="7"/>
      <c r="JPT142" s="82"/>
      <c r="JPU142" s="82"/>
      <c r="JPV142" s="83"/>
      <c r="JPX142" s="82"/>
      <c r="JPY142" s="80"/>
      <c r="JPZ142" s="81"/>
      <c r="JQA142" s="82"/>
      <c r="JQD142" s="82"/>
      <c r="JQE142" s="82"/>
      <c r="JQG142" s="82"/>
      <c r="JQJ142" s="82"/>
      <c r="JQM142" s="82"/>
      <c r="JQN142" s="82"/>
      <c r="JQS142" s="82"/>
      <c r="JQV142" s="82"/>
      <c r="JQW142" s="82"/>
      <c r="JQX142" s="82"/>
      <c r="JQY142" s="82"/>
      <c r="JQZ142" s="82"/>
      <c r="JRA142" s="82"/>
      <c r="JRB142" s="82"/>
      <c r="JRT142" s="82"/>
      <c r="JRU142" s="82"/>
      <c r="JRV142" s="6"/>
      <c r="JRY142" s="7"/>
      <c r="JRZ142" s="7"/>
      <c r="JSE142" s="82"/>
      <c r="JSG142" s="7"/>
      <c r="JSH142" s="82"/>
      <c r="JSJ142" s="7"/>
      <c r="JSK142" s="82"/>
      <c r="JSL142" s="82"/>
      <c r="JSM142" s="83"/>
      <c r="JSO142" s="82"/>
      <c r="JSP142" s="80"/>
      <c r="JSQ142" s="81"/>
      <c r="JSR142" s="82"/>
      <c r="JSU142" s="82"/>
      <c r="JSV142" s="82"/>
      <c r="JSX142" s="82"/>
      <c r="JTA142" s="82"/>
      <c r="JTD142" s="82"/>
      <c r="JTE142" s="82"/>
      <c r="JTJ142" s="82"/>
      <c r="JTM142" s="82"/>
      <c r="JTN142" s="82"/>
      <c r="JTO142" s="82"/>
      <c r="JTP142" s="82"/>
      <c r="JTQ142" s="82"/>
      <c r="JTR142" s="82"/>
      <c r="JTS142" s="82"/>
      <c r="JUK142" s="82"/>
      <c r="JUL142" s="82"/>
      <c r="JUM142" s="6"/>
      <c r="JUP142" s="7"/>
      <c r="JUQ142" s="7"/>
      <c r="JUV142" s="82"/>
      <c r="JUX142" s="7"/>
      <c r="JUY142" s="82"/>
      <c r="JVA142" s="7"/>
      <c r="JVB142" s="82"/>
      <c r="JVC142" s="82"/>
      <c r="JVD142" s="83"/>
      <c r="JVF142" s="82"/>
      <c r="JVG142" s="80"/>
      <c r="JVH142" s="81"/>
      <c r="JVI142" s="82"/>
      <c r="JVL142" s="82"/>
      <c r="JVM142" s="82"/>
      <c r="JVO142" s="82"/>
      <c r="JVR142" s="82"/>
      <c r="JVU142" s="82"/>
      <c r="JVV142" s="82"/>
      <c r="JWA142" s="82"/>
      <c r="JWD142" s="82"/>
      <c r="JWE142" s="82"/>
      <c r="JWF142" s="82"/>
      <c r="JWG142" s="82"/>
      <c r="JWH142" s="82"/>
      <c r="JWI142" s="82"/>
      <c r="JWJ142" s="82"/>
      <c r="JXB142" s="82"/>
      <c r="JXC142" s="82"/>
      <c r="JXD142" s="6"/>
      <c r="JXG142" s="7"/>
      <c r="JXH142" s="7"/>
      <c r="JXM142" s="82"/>
      <c r="JXO142" s="7"/>
      <c r="JXP142" s="82"/>
      <c r="JXR142" s="7"/>
      <c r="JXS142" s="82"/>
      <c r="JXT142" s="82"/>
      <c r="JXU142" s="83"/>
      <c r="JXW142" s="82"/>
      <c r="JXX142" s="80"/>
      <c r="JXY142" s="81"/>
      <c r="JXZ142" s="82"/>
      <c r="JYC142" s="82"/>
      <c r="JYD142" s="82"/>
      <c r="JYF142" s="82"/>
      <c r="JYI142" s="82"/>
      <c r="JYL142" s="82"/>
      <c r="JYM142" s="82"/>
      <c r="JYR142" s="82"/>
      <c r="JYU142" s="82"/>
      <c r="JYV142" s="82"/>
      <c r="JYW142" s="82"/>
      <c r="JYX142" s="82"/>
      <c r="JYY142" s="82"/>
      <c r="JYZ142" s="82"/>
      <c r="JZA142" s="82"/>
      <c r="JZS142" s="82"/>
      <c r="JZT142" s="82"/>
      <c r="JZU142" s="6"/>
      <c r="JZX142" s="7"/>
      <c r="JZY142" s="7"/>
      <c r="KAD142" s="82"/>
      <c r="KAF142" s="7"/>
      <c r="KAG142" s="82"/>
      <c r="KAI142" s="7"/>
      <c r="KAJ142" s="82"/>
      <c r="KAK142" s="82"/>
      <c r="KAL142" s="83"/>
      <c r="KAN142" s="82"/>
      <c r="KAO142" s="80"/>
      <c r="KAP142" s="81"/>
      <c r="KAQ142" s="82"/>
      <c r="KAT142" s="82"/>
      <c r="KAU142" s="82"/>
      <c r="KAW142" s="82"/>
      <c r="KAZ142" s="82"/>
      <c r="KBC142" s="82"/>
      <c r="KBD142" s="82"/>
      <c r="KBI142" s="82"/>
      <c r="KBL142" s="82"/>
      <c r="KBM142" s="82"/>
      <c r="KBN142" s="82"/>
      <c r="KBO142" s="82"/>
      <c r="KBP142" s="82"/>
      <c r="KBQ142" s="82"/>
      <c r="KBR142" s="82"/>
      <c r="KCJ142" s="82"/>
      <c r="KCK142" s="82"/>
      <c r="KCL142" s="6"/>
      <c r="KCO142" s="7"/>
      <c r="KCP142" s="7"/>
      <c r="KCU142" s="82"/>
      <c r="KCW142" s="7"/>
      <c r="KCX142" s="82"/>
      <c r="KCZ142" s="7"/>
      <c r="KDA142" s="82"/>
      <c r="KDB142" s="82"/>
      <c r="KDC142" s="83"/>
      <c r="KDE142" s="82"/>
      <c r="KDF142" s="80"/>
      <c r="KDG142" s="81"/>
      <c r="KDH142" s="82"/>
      <c r="KDK142" s="82"/>
      <c r="KDL142" s="82"/>
      <c r="KDN142" s="82"/>
      <c r="KDQ142" s="82"/>
      <c r="KDT142" s="82"/>
      <c r="KDU142" s="82"/>
      <c r="KDZ142" s="82"/>
      <c r="KEC142" s="82"/>
      <c r="KED142" s="82"/>
      <c r="KEE142" s="82"/>
      <c r="KEF142" s="82"/>
      <c r="KEG142" s="82"/>
      <c r="KEH142" s="82"/>
      <c r="KEI142" s="82"/>
      <c r="KFA142" s="82"/>
      <c r="KFB142" s="82"/>
      <c r="KFC142" s="6"/>
      <c r="KFF142" s="7"/>
      <c r="KFG142" s="7"/>
      <c r="KFL142" s="82"/>
      <c r="KFN142" s="7"/>
      <c r="KFO142" s="82"/>
      <c r="KFQ142" s="7"/>
      <c r="KFR142" s="82"/>
      <c r="KFS142" s="82"/>
      <c r="KFT142" s="83"/>
      <c r="KFV142" s="82"/>
      <c r="KFW142" s="80"/>
      <c r="KFX142" s="81"/>
      <c r="KFY142" s="82"/>
      <c r="KGB142" s="82"/>
      <c r="KGC142" s="82"/>
      <c r="KGE142" s="82"/>
      <c r="KGH142" s="82"/>
      <c r="KGK142" s="82"/>
      <c r="KGL142" s="82"/>
      <c r="KGQ142" s="82"/>
      <c r="KGT142" s="82"/>
      <c r="KGU142" s="82"/>
      <c r="KGV142" s="82"/>
      <c r="KGW142" s="82"/>
      <c r="KGX142" s="82"/>
      <c r="KGY142" s="82"/>
      <c r="KGZ142" s="82"/>
      <c r="KHR142" s="82"/>
      <c r="KHS142" s="82"/>
      <c r="KHT142" s="6"/>
      <c r="KHW142" s="7"/>
      <c r="KHX142" s="7"/>
      <c r="KIC142" s="82"/>
      <c r="KIE142" s="7"/>
      <c r="KIF142" s="82"/>
      <c r="KIH142" s="7"/>
      <c r="KII142" s="82"/>
      <c r="KIJ142" s="82"/>
      <c r="KIK142" s="83"/>
      <c r="KIM142" s="82"/>
      <c r="KIN142" s="80"/>
      <c r="KIO142" s="81"/>
      <c r="KIP142" s="82"/>
      <c r="KIS142" s="82"/>
      <c r="KIT142" s="82"/>
      <c r="KIV142" s="82"/>
      <c r="KIY142" s="82"/>
      <c r="KJB142" s="82"/>
      <c r="KJC142" s="82"/>
      <c r="KJH142" s="82"/>
      <c r="KJK142" s="82"/>
      <c r="KJL142" s="82"/>
      <c r="KJM142" s="82"/>
      <c r="KJN142" s="82"/>
      <c r="KJO142" s="82"/>
      <c r="KJP142" s="82"/>
      <c r="KJQ142" s="82"/>
      <c r="KKI142" s="82"/>
      <c r="KKJ142" s="82"/>
      <c r="KKK142" s="6"/>
      <c r="KKN142" s="7"/>
      <c r="KKO142" s="7"/>
      <c r="KKT142" s="82"/>
      <c r="KKV142" s="7"/>
      <c r="KKW142" s="82"/>
      <c r="KKY142" s="7"/>
      <c r="KKZ142" s="82"/>
      <c r="KLA142" s="82"/>
      <c r="KLB142" s="83"/>
      <c r="KLD142" s="82"/>
      <c r="KLE142" s="80"/>
      <c r="KLF142" s="81"/>
      <c r="KLG142" s="82"/>
      <c r="KLJ142" s="82"/>
      <c r="KLK142" s="82"/>
      <c r="KLM142" s="82"/>
      <c r="KLP142" s="82"/>
      <c r="KLS142" s="82"/>
      <c r="KLT142" s="82"/>
      <c r="KLY142" s="82"/>
      <c r="KMB142" s="82"/>
      <c r="KMC142" s="82"/>
      <c r="KMD142" s="82"/>
      <c r="KME142" s="82"/>
      <c r="KMF142" s="82"/>
      <c r="KMG142" s="82"/>
      <c r="KMH142" s="82"/>
      <c r="KMZ142" s="82"/>
      <c r="KNA142" s="82"/>
      <c r="KNB142" s="6"/>
      <c r="KNE142" s="7"/>
      <c r="KNF142" s="7"/>
      <c r="KNK142" s="82"/>
      <c r="KNM142" s="7"/>
      <c r="KNN142" s="82"/>
      <c r="KNP142" s="7"/>
      <c r="KNQ142" s="82"/>
      <c r="KNR142" s="82"/>
      <c r="KNS142" s="83"/>
      <c r="KNU142" s="82"/>
      <c r="KNV142" s="80"/>
      <c r="KNW142" s="81"/>
      <c r="KNX142" s="82"/>
      <c r="KOA142" s="82"/>
      <c r="KOB142" s="82"/>
      <c r="KOD142" s="82"/>
      <c r="KOG142" s="82"/>
      <c r="KOJ142" s="82"/>
      <c r="KOK142" s="82"/>
      <c r="KOP142" s="82"/>
      <c r="KOS142" s="82"/>
      <c r="KOT142" s="82"/>
      <c r="KOU142" s="82"/>
      <c r="KOV142" s="82"/>
      <c r="KOW142" s="82"/>
      <c r="KOX142" s="82"/>
      <c r="KOY142" s="82"/>
      <c r="KPQ142" s="82"/>
      <c r="KPR142" s="82"/>
      <c r="KPS142" s="6"/>
      <c r="KPV142" s="7"/>
      <c r="KPW142" s="7"/>
      <c r="KQB142" s="82"/>
      <c r="KQD142" s="7"/>
      <c r="KQE142" s="82"/>
      <c r="KQG142" s="7"/>
      <c r="KQH142" s="82"/>
      <c r="KQI142" s="82"/>
      <c r="KQJ142" s="83"/>
      <c r="KQL142" s="82"/>
      <c r="KQM142" s="80"/>
      <c r="KQN142" s="81"/>
      <c r="KQO142" s="82"/>
      <c r="KQR142" s="82"/>
      <c r="KQS142" s="82"/>
      <c r="KQU142" s="82"/>
      <c r="KQX142" s="82"/>
      <c r="KRA142" s="82"/>
      <c r="KRB142" s="82"/>
      <c r="KRG142" s="82"/>
      <c r="KRJ142" s="82"/>
      <c r="KRK142" s="82"/>
      <c r="KRL142" s="82"/>
      <c r="KRM142" s="82"/>
      <c r="KRN142" s="82"/>
      <c r="KRO142" s="82"/>
      <c r="KRP142" s="82"/>
      <c r="KSH142" s="82"/>
      <c r="KSI142" s="82"/>
      <c r="KSJ142" s="6"/>
      <c r="KSM142" s="7"/>
      <c r="KSN142" s="7"/>
      <c r="KSS142" s="82"/>
      <c r="KSU142" s="7"/>
      <c r="KSV142" s="82"/>
      <c r="KSX142" s="7"/>
      <c r="KSY142" s="82"/>
      <c r="KSZ142" s="82"/>
      <c r="KTA142" s="83"/>
      <c r="KTC142" s="82"/>
      <c r="KTD142" s="80"/>
      <c r="KTE142" s="81"/>
      <c r="KTF142" s="82"/>
      <c r="KTI142" s="82"/>
      <c r="KTJ142" s="82"/>
      <c r="KTL142" s="82"/>
      <c r="KTO142" s="82"/>
      <c r="KTR142" s="82"/>
      <c r="KTS142" s="82"/>
      <c r="KTX142" s="82"/>
      <c r="KUA142" s="82"/>
      <c r="KUB142" s="82"/>
      <c r="KUC142" s="82"/>
      <c r="KUD142" s="82"/>
      <c r="KUE142" s="82"/>
      <c r="KUF142" s="82"/>
      <c r="KUG142" s="82"/>
      <c r="KUY142" s="82"/>
      <c r="KUZ142" s="82"/>
      <c r="KVA142" s="6"/>
      <c r="KVD142" s="7"/>
      <c r="KVE142" s="7"/>
      <c r="KVJ142" s="82"/>
      <c r="KVL142" s="7"/>
      <c r="KVM142" s="82"/>
      <c r="KVO142" s="7"/>
      <c r="KVP142" s="82"/>
      <c r="KVQ142" s="82"/>
      <c r="KVR142" s="83"/>
      <c r="KVT142" s="82"/>
      <c r="KVU142" s="80"/>
      <c r="KVV142" s="81"/>
      <c r="KVW142" s="82"/>
      <c r="KVZ142" s="82"/>
      <c r="KWA142" s="82"/>
      <c r="KWC142" s="82"/>
      <c r="KWF142" s="82"/>
      <c r="KWI142" s="82"/>
      <c r="KWJ142" s="82"/>
      <c r="KWO142" s="82"/>
      <c r="KWR142" s="82"/>
      <c r="KWS142" s="82"/>
      <c r="KWT142" s="82"/>
      <c r="KWU142" s="82"/>
      <c r="KWV142" s="82"/>
      <c r="KWW142" s="82"/>
      <c r="KWX142" s="82"/>
      <c r="KXP142" s="82"/>
      <c r="KXQ142" s="82"/>
      <c r="KXR142" s="6"/>
      <c r="KXU142" s="7"/>
      <c r="KXV142" s="7"/>
      <c r="KYA142" s="82"/>
      <c r="KYC142" s="7"/>
      <c r="KYD142" s="82"/>
      <c r="KYF142" s="7"/>
      <c r="KYG142" s="82"/>
      <c r="KYH142" s="82"/>
      <c r="KYI142" s="83"/>
      <c r="KYK142" s="82"/>
      <c r="KYL142" s="80"/>
      <c r="KYM142" s="81"/>
      <c r="KYN142" s="82"/>
      <c r="KYQ142" s="82"/>
      <c r="KYR142" s="82"/>
      <c r="KYT142" s="82"/>
      <c r="KYW142" s="82"/>
      <c r="KYZ142" s="82"/>
      <c r="KZA142" s="82"/>
      <c r="KZF142" s="82"/>
      <c r="KZI142" s="82"/>
      <c r="KZJ142" s="82"/>
      <c r="KZK142" s="82"/>
      <c r="KZL142" s="82"/>
      <c r="KZM142" s="82"/>
      <c r="KZN142" s="82"/>
      <c r="KZO142" s="82"/>
      <c r="LAG142" s="82"/>
      <c r="LAH142" s="82"/>
      <c r="LAI142" s="6"/>
      <c r="LAL142" s="7"/>
      <c r="LAM142" s="7"/>
      <c r="LAR142" s="82"/>
      <c r="LAT142" s="7"/>
      <c r="LAU142" s="82"/>
      <c r="LAW142" s="7"/>
      <c r="LAX142" s="82"/>
      <c r="LAY142" s="82"/>
      <c r="LAZ142" s="83"/>
      <c r="LBB142" s="82"/>
      <c r="LBC142" s="80"/>
      <c r="LBD142" s="81"/>
      <c r="LBE142" s="82"/>
      <c r="LBH142" s="82"/>
      <c r="LBI142" s="82"/>
      <c r="LBK142" s="82"/>
      <c r="LBN142" s="82"/>
      <c r="LBQ142" s="82"/>
      <c r="LBR142" s="82"/>
      <c r="LBW142" s="82"/>
      <c r="LBZ142" s="82"/>
      <c r="LCA142" s="82"/>
      <c r="LCB142" s="82"/>
      <c r="LCC142" s="82"/>
      <c r="LCD142" s="82"/>
      <c r="LCE142" s="82"/>
      <c r="LCF142" s="82"/>
      <c r="LCX142" s="82"/>
      <c r="LCY142" s="82"/>
      <c r="LCZ142" s="6"/>
      <c r="LDC142" s="7"/>
      <c r="LDD142" s="7"/>
      <c r="LDI142" s="82"/>
      <c r="LDK142" s="7"/>
      <c r="LDL142" s="82"/>
      <c r="LDN142" s="7"/>
      <c r="LDO142" s="82"/>
      <c r="LDP142" s="82"/>
      <c r="LDQ142" s="83"/>
      <c r="LDS142" s="82"/>
      <c r="LDT142" s="80"/>
      <c r="LDU142" s="81"/>
      <c r="LDV142" s="82"/>
      <c r="LDY142" s="82"/>
      <c r="LDZ142" s="82"/>
      <c r="LEB142" s="82"/>
      <c r="LEE142" s="82"/>
      <c r="LEH142" s="82"/>
      <c r="LEI142" s="82"/>
      <c r="LEN142" s="82"/>
      <c r="LEQ142" s="82"/>
      <c r="LER142" s="82"/>
      <c r="LES142" s="82"/>
      <c r="LET142" s="82"/>
      <c r="LEU142" s="82"/>
      <c r="LEV142" s="82"/>
      <c r="LEW142" s="82"/>
      <c r="LFO142" s="82"/>
      <c r="LFP142" s="82"/>
      <c r="LFQ142" s="6"/>
      <c r="LFT142" s="7"/>
      <c r="LFU142" s="7"/>
      <c r="LFZ142" s="82"/>
      <c r="LGB142" s="7"/>
      <c r="LGC142" s="82"/>
      <c r="LGE142" s="7"/>
      <c r="LGF142" s="82"/>
      <c r="LGG142" s="82"/>
      <c r="LGH142" s="83"/>
      <c r="LGJ142" s="82"/>
      <c r="LGK142" s="80"/>
      <c r="LGL142" s="81"/>
      <c r="LGM142" s="82"/>
      <c r="LGP142" s="82"/>
      <c r="LGQ142" s="82"/>
      <c r="LGS142" s="82"/>
      <c r="LGV142" s="82"/>
      <c r="LGY142" s="82"/>
      <c r="LGZ142" s="82"/>
      <c r="LHE142" s="82"/>
      <c r="LHH142" s="82"/>
      <c r="LHI142" s="82"/>
      <c r="LHJ142" s="82"/>
      <c r="LHK142" s="82"/>
      <c r="LHL142" s="82"/>
      <c r="LHM142" s="82"/>
      <c r="LHN142" s="82"/>
      <c r="LIF142" s="82"/>
      <c r="LIG142" s="82"/>
      <c r="LIH142" s="6"/>
      <c r="LIK142" s="7"/>
      <c r="LIL142" s="7"/>
      <c r="LIQ142" s="82"/>
      <c r="LIS142" s="7"/>
      <c r="LIT142" s="82"/>
      <c r="LIV142" s="7"/>
      <c r="LIW142" s="82"/>
      <c r="LIX142" s="82"/>
      <c r="LIY142" s="83"/>
      <c r="LJA142" s="82"/>
      <c r="LJB142" s="80"/>
      <c r="LJC142" s="81"/>
      <c r="LJD142" s="82"/>
      <c r="LJG142" s="82"/>
      <c r="LJH142" s="82"/>
      <c r="LJJ142" s="82"/>
      <c r="LJM142" s="82"/>
      <c r="LJP142" s="82"/>
      <c r="LJQ142" s="82"/>
      <c r="LJV142" s="82"/>
      <c r="LJY142" s="82"/>
      <c r="LJZ142" s="82"/>
      <c r="LKA142" s="82"/>
      <c r="LKB142" s="82"/>
      <c r="LKC142" s="82"/>
      <c r="LKD142" s="82"/>
      <c r="LKE142" s="82"/>
      <c r="LKW142" s="82"/>
      <c r="LKX142" s="82"/>
      <c r="LKY142" s="6"/>
      <c r="LLB142" s="7"/>
      <c r="LLC142" s="7"/>
      <c r="LLH142" s="82"/>
      <c r="LLJ142" s="7"/>
      <c r="LLK142" s="82"/>
      <c r="LLM142" s="7"/>
      <c r="LLN142" s="82"/>
      <c r="LLO142" s="82"/>
      <c r="LLP142" s="83"/>
      <c r="LLR142" s="82"/>
      <c r="LLS142" s="80"/>
      <c r="LLT142" s="81"/>
      <c r="LLU142" s="82"/>
      <c r="LLX142" s="82"/>
      <c r="LLY142" s="82"/>
      <c r="LMA142" s="82"/>
      <c r="LMD142" s="82"/>
      <c r="LMG142" s="82"/>
      <c r="LMH142" s="82"/>
      <c r="LMM142" s="82"/>
      <c r="LMP142" s="82"/>
      <c r="LMQ142" s="82"/>
      <c r="LMR142" s="82"/>
      <c r="LMS142" s="82"/>
      <c r="LMT142" s="82"/>
      <c r="LMU142" s="82"/>
      <c r="LMV142" s="82"/>
      <c r="LNN142" s="82"/>
      <c r="LNO142" s="82"/>
      <c r="LNP142" s="6"/>
      <c r="LNS142" s="7"/>
      <c r="LNT142" s="7"/>
      <c r="LNY142" s="82"/>
      <c r="LOA142" s="7"/>
      <c r="LOB142" s="82"/>
      <c r="LOD142" s="7"/>
      <c r="LOE142" s="82"/>
      <c r="LOF142" s="82"/>
      <c r="LOG142" s="83"/>
      <c r="LOI142" s="82"/>
      <c r="LOJ142" s="80"/>
      <c r="LOK142" s="81"/>
      <c r="LOL142" s="82"/>
      <c r="LOO142" s="82"/>
      <c r="LOP142" s="82"/>
      <c r="LOR142" s="82"/>
      <c r="LOU142" s="82"/>
      <c r="LOX142" s="82"/>
      <c r="LOY142" s="82"/>
      <c r="LPD142" s="82"/>
      <c r="LPG142" s="82"/>
      <c r="LPH142" s="82"/>
      <c r="LPI142" s="82"/>
      <c r="LPJ142" s="82"/>
      <c r="LPK142" s="82"/>
      <c r="LPL142" s="82"/>
      <c r="LPM142" s="82"/>
      <c r="LQE142" s="82"/>
      <c r="LQF142" s="82"/>
      <c r="LQG142" s="6"/>
      <c r="LQJ142" s="7"/>
      <c r="LQK142" s="7"/>
      <c r="LQP142" s="82"/>
      <c r="LQR142" s="7"/>
      <c r="LQS142" s="82"/>
      <c r="LQU142" s="7"/>
      <c r="LQV142" s="82"/>
      <c r="LQW142" s="82"/>
      <c r="LQX142" s="83"/>
      <c r="LQZ142" s="82"/>
      <c r="LRA142" s="80"/>
      <c r="LRB142" s="81"/>
      <c r="LRC142" s="82"/>
      <c r="LRF142" s="82"/>
      <c r="LRG142" s="82"/>
      <c r="LRI142" s="82"/>
      <c r="LRL142" s="82"/>
      <c r="LRO142" s="82"/>
      <c r="LRP142" s="82"/>
      <c r="LRU142" s="82"/>
      <c r="LRX142" s="82"/>
      <c r="LRY142" s="82"/>
      <c r="LRZ142" s="82"/>
      <c r="LSA142" s="82"/>
      <c r="LSB142" s="82"/>
      <c r="LSC142" s="82"/>
      <c r="LSD142" s="82"/>
      <c r="LSV142" s="82"/>
      <c r="LSW142" s="82"/>
      <c r="LSX142" s="6"/>
      <c r="LTA142" s="7"/>
      <c r="LTB142" s="7"/>
      <c r="LTG142" s="82"/>
      <c r="LTI142" s="7"/>
      <c r="LTJ142" s="82"/>
      <c r="LTL142" s="7"/>
      <c r="LTM142" s="82"/>
      <c r="LTN142" s="82"/>
      <c r="LTO142" s="83"/>
      <c r="LTQ142" s="82"/>
      <c r="LTR142" s="80"/>
      <c r="LTS142" s="81"/>
      <c r="LTT142" s="82"/>
      <c r="LTW142" s="82"/>
      <c r="LTX142" s="82"/>
      <c r="LTZ142" s="82"/>
      <c r="LUC142" s="82"/>
      <c r="LUF142" s="82"/>
      <c r="LUG142" s="82"/>
      <c r="LUL142" s="82"/>
      <c r="LUO142" s="82"/>
      <c r="LUP142" s="82"/>
      <c r="LUQ142" s="82"/>
      <c r="LUR142" s="82"/>
      <c r="LUS142" s="82"/>
      <c r="LUT142" s="82"/>
      <c r="LUU142" s="82"/>
      <c r="LVM142" s="82"/>
      <c r="LVN142" s="82"/>
      <c r="LVO142" s="6"/>
      <c r="LVR142" s="7"/>
      <c r="LVS142" s="7"/>
      <c r="LVX142" s="82"/>
      <c r="LVZ142" s="7"/>
      <c r="LWA142" s="82"/>
      <c r="LWC142" s="7"/>
      <c r="LWD142" s="82"/>
      <c r="LWE142" s="82"/>
      <c r="LWF142" s="83"/>
      <c r="LWH142" s="82"/>
      <c r="LWI142" s="80"/>
      <c r="LWJ142" s="81"/>
      <c r="LWK142" s="82"/>
      <c r="LWN142" s="82"/>
      <c r="LWO142" s="82"/>
      <c r="LWQ142" s="82"/>
      <c r="LWT142" s="82"/>
      <c r="LWW142" s="82"/>
      <c r="LWX142" s="82"/>
      <c r="LXC142" s="82"/>
      <c r="LXF142" s="82"/>
      <c r="LXG142" s="82"/>
      <c r="LXH142" s="82"/>
      <c r="LXI142" s="82"/>
      <c r="LXJ142" s="82"/>
      <c r="LXK142" s="82"/>
      <c r="LXL142" s="82"/>
      <c r="LYD142" s="82"/>
      <c r="LYE142" s="82"/>
      <c r="LYF142" s="6"/>
      <c r="LYI142" s="7"/>
      <c r="LYJ142" s="7"/>
      <c r="LYO142" s="82"/>
      <c r="LYQ142" s="7"/>
      <c r="LYR142" s="82"/>
      <c r="LYT142" s="7"/>
      <c r="LYU142" s="82"/>
      <c r="LYV142" s="82"/>
      <c r="LYW142" s="83"/>
      <c r="LYY142" s="82"/>
      <c r="LYZ142" s="80"/>
      <c r="LZA142" s="81"/>
      <c r="LZB142" s="82"/>
      <c r="LZE142" s="82"/>
      <c r="LZF142" s="82"/>
      <c r="LZH142" s="82"/>
      <c r="LZK142" s="82"/>
      <c r="LZN142" s="82"/>
      <c r="LZO142" s="82"/>
      <c r="LZT142" s="82"/>
      <c r="LZW142" s="82"/>
      <c r="LZX142" s="82"/>
      <c r="LZY142" s="82"/>
      <c r="LZZ142" s="82"/>
      <c r="MAA142" s="82"/>
      <c r="MAB142" s="82"/>
      <c r="MAC142" s="82"/>
      <c r="MAU142" s="82"/>
      <c r="MAV142" s="82"/>
      <c r="MAW142" s="6"/>
      <c r="MAZ142" s="7"/>
      <c r="MBA142" s="7"/>
      <c r="MBF142" s="82"/>
      <c r="MBH142" s="7"/>
      <c r="MBI142" s="82"/>
      <c r="MBK142" s="7"/>
      <c r="MBL142" s="82"/>
      <c r="MBM142" s="82"/>
      <c r="MBN142" s="83"/>
      <c r="MBP142" s="82"/>
      <c r="MBQ142" s="80"/>
      <c r="MBR142" s="81"/>
      <c r="MBS142" s="82"/>
      <c r="MBV142" s="82"/>
      <c r="MBW142" s="82"/>
      <c r="MBY142" s="82"/>
      <c r="MCB142" s="82"/>
      <c r="MCE142" s="82"/>
      <c r="MCF142" s="82"/>
      <c r="MCK142" s="82"/>
      <c r="MCN142" s="82"/>
      <c r="MCO142" s="82"/>
      <c r="MCP142" s="82"/>
      <c r="MCQ142" s="82"/>
      <c r="MCR142" s="82"/>
      <c r="MCS142" s="82"/>
      <c r="MCT142" s="82"/>
      <c r="MDL142" s="82"/>
      <c r="MDM142" s="82"/>
      <c r="MDN142" s="6"/>
      <c r="MDQ142" s="7"/>
      <c r="MDR142" s="7"/>
      <c r="MDW142" s="82"/>
      <c r="MDY142" s="7"/>
      <c r="MDZ142" s="82"/>
      <c r="MEB142" s="7"/>
      <c r="MEC142" s="82"/>
      <c r="MED142" s="82"/>
      <c r="MEE142" s="83"/>
      <c r="MEG142" s="82"/>
      <c r="MEH142" s="80"/>
      <c r="MEI142" s="81"/>
      <c r="MEJ142" s="82"/>
      <c r="MEM142" s="82"/>
      <c r="MEN142" s="82"/>
      <c r="MEP142" s="82"/>
      <c r="MES142" s="82"/>
      <c r="MEV142" s="82"/>
      <c r="MEW142" s="82"/>
      <c r="MFB142" s="82"/>
      <c r="MFE142" s="82"/>
      <c r="MFF142" s="82"/>
      <c r="MFG142" s="82"/>
      <c r="MFH142" s="82"/>
      <c r="MFI142" s="82"/>
      <c r="MFJ142" s="82"/>
      <c r="MFK142" s="82"/>
      <c r="MGC142" s="82"/>
      <c r="MGD142" s="82"/>
      <c r="MGE142" s="6"/>
      <c r="MGH142" s="7"/>
      <c r="MGI142" s="7"/>
      <c r="MGN142" s="82"/>
      <c r="MGP142" s="7"/>
      <c r="MGQ142" s="82"/>
      <c r="MGS142" s="7"/>
      <c r="MGT142" s="82"/>
      <c r="MGU142" s="82"/>
      <c r="MGV142" s="83"/>
      <c r="MGX142" s="82"/>
      <c r="MGY142" s="80"/>
      <c r="MGZ142" s="81"/>
      <c r="MHA142" s="82"/>
      <c r="MHD142" s="82"/>
      <c r="MHE142" s="82"/>
      <c r="MHG142" s="82"/>
      <c r="MHJ142" s="82"/>
      <c r="MHM142" s="82"/>
      <c r="MHN142" s="82"/>
      <c r="MHS142" s="82"/>
      <c r="MHV142" s="82"/>
      <c r="MHW142" s="82"/>
      <c r="MHX142" s="82"/>
      <c r="MHY142" s="82"/>
      <c r="MHZ142" s="82"/>
      <c r="MIA142" s="82"/>
      <c r="MIB142" s="82"/>
      <c r="MIT142" s="82"/>
      <c r="MIU142" s="82"/>
      <c r="MIV142" s="6"/>
      <c r="MIY142" s="7"/>
      <c r="MIZ142" s="7"/>
      <c r="MJE142" s="82"/>
      <c r="MJG142" s="7"/>
      <c r="MJH142" s="82"/>
      <c r="MJJ142" s="7"/>
      <c r="MJK142" s="82"/>
      <c r="MJL142" s="82"/>
      <c r="MJM142" s="83"/>
      <c r="MJO142" s="82"/>
      <c r="MJP142" s="80"/>
      <c r="MJQ142" s="81"/>
      <c r="MJR142" s="82"/>
      <c r="MJU142" s="82"/>
      <c r="MJV142" s="82"/>
      <c r="MJX142" s="82"/>
      <c r="MKA142" s="82"/>
      <c r="MKD142" s="82"/>
      <c r="MKE142" s="82"/>
      <c r="MKJ142" s="82"/>
      <c r="MKM142" s="82"/>
      <c r="MKN142" s="82"/>
      <c r="MKO142" s="82"/>
      <c r="MKP142" s="82"/>
      <c r="MKQ142" s="82"/>
      <c r="MKR142" s="82"/>
      <c r="MKS142" s="82"/>
      <c r="MLK142" s="82"/>
      <c r="MLL142" s="82"/>
      <c r="MLM142" s="6"/>
      <c r="MLP142" s="7"/>
      <c r="MLQ142" s="7"/>
      <c r="MLV142" s="82"/>
      <c r="MLX142" s="7"/>
      <c r="MLY142" s="82"/>
      <c r="MMA142" s="7"/>
      <c r="MMB142" s="82"/>
      <c r="MMC142" s="82"/>
      <c r="MMD142" s="83"/>
      <c r="MMF142" s="82"/>
      <c r="MMG142" s="80"/>
      <c r="MMH142" s="81"/>
      <c r="MMI142" s="82"/>
      <c r="MML142" s="82"/>
      <c r="MMM142" s="82"/>
      <c r="MMO142" s="82"/>
      <c r="MMR142" s="82"/>
      <c r="MMU142" s="82"/>
      <c r="MMV142" s="82"/>
      <c r="MNA142" s="82"/>
      <c r="MND142" s="82"/>
      <c r="MNE142" s="82"/>
      <c r="MNF142" s="82"/>
      <c r="MNG142" s="82"/>
      <c r="MNH142" s="82"/>
      <c r="MNI142" s="82"/>
      <c r="MNJ142" s="82"/>
      <c r="MOB142" s="82"/>
      <c r="MOC142" s="82"/>
      <c r="MOD142" s="6"/>
      <c r="MOG142" s="7"/>
      <c r="MOH142" s="7"/>
      <c r="MOM142" s="82"/>
      <c r="MOO142" s="7"/>
      <c r="MOP142" s="82"/>
      <c r="MOR142" s="7"/>
      <c r="MOS142" s="82"/>
      <c r="MOT142" s="82"/>
      <c r="MOU142" s="83"/>
      <c r="MOW142" s="82"/>
      <c r="MOX142" s="80"/>
      <c r="MOY142" s="81"/>
      <c r="MOZ142" s="82"/>
      <c r="MPC142" s="82"/>
      <c r="MPD142" s="82"/>
      <c r="MPF142" s="82"/>
      <c r="MPI142" s="82"/>
      <c r="MPL142" s="82"/>
      <c r="MPM142" s="82"/>
      <c r="MPR142" s="82"/>
      <c r="MPU142" s="82"/>
      <c r="MPV142" s="82"/>
      <c r="MPW142" s="82"/>
      <c r="MPX142" s="82"/>
      <c r="MPY142" s="82"/>
      <c r="MPZ142" s="82"/>
      <c r="MQA142" s="82"/>
      <c r="MQS142" s="82"/>
      <c r="MQT142" s="82"/>
      <c r="MQU142" s="6"/>
      <c r="MQX142" s="7"/>
      <c r="MQY142" s="7"/>
      <c r="MRD142" s="82"/>
      <c r="MRF142" s="7"/>
      <c r="MRG142" s="82"/>
      <c r="MRI142" s="7"/>
      <c r="MRJ142" s="82"/>
      <c r="MRK142" s="82"/>
      <c r="MRL142" s="83"/>
      <c r="MRN142" s="82"/>
      <c r="MRO142" s="80"/>
      <c r="MRP142" s="81"/>
      <c r="MRQ142" s="82"/>
      <c r="MRT142" s="82"/>
      <c r="MRU142" s="82"/>
      <c r="MRW142" s="82"/>
      <c r="MRZ142" s="82"/>
      <c r="MSC142" s="82"/>
      <c r="MSD142" s="82"/>
      <c r="MSI142" s="82"/>
      <c r="MSL142" s="82"/>
      <c r="MSM142" s="82"/>
      <c r="MSN142" s="82"/>
      <c r="MSO142" s="82"/>
      <c r="MSP142" s="82"/>
      <c r="MSQ142" s="82"/>
      <c r="MSR142" s="82"/>
      <c r="MTJ142" s="82"/>
      <c r="MTK142" s="82"/>
      <c r="MTL142" s="6"/>
      <c r="MTO142" s="7"/>
      <c r="MTP142" s="7"/>
      <c r="MTU142" s="82"/>
      <c r="MTW142" s="7"/>
      <c r="MTX142" s="82"/>
      <c r="MTZ142" s="7"/>
      <c r="MUA142" s="82"/>
      <c r="MUB142" s="82"/>
      <c r="MUC142" s="83"/>
      <c r="MUE142" s="82"/>
      <c r="MUF142" s="80"/>
      <c r="MUG142" s="81"/>
      <c r="MUH142" s="82"/>
      <c r="MUK142" s="82"/>
      <c r="MUL142" s="82"/>
      <c r="MUN142" s="82"/>
      <c r="MUQ142" s="82"/>
      <c r="MUT142" s="82"/>
      <c r="MUU142" s="82"/>
      <c r="MUZ142" s="82"/>
      <c r="MVC142" s="82"/>
      <c r="MVD142" s="82"/>
      <c r="MVE142" s="82"/>
      <c r="MVF142" s="82"/>
      <c r="MVG142" s="82"/>
      <c r="MVH142" s="82"/>
      <c r="MVI142" s="82"/>
      <c r="MWA142" s="82"/>
      <c r="MWB142" s="82"/>
      <c r="MWC142" s="6"/>
      <c r="MWF142" s="7"/>
      <c r="MWG142" s="7"/>
      <c r="MWL142" s="82"/>
      <c r="MWN142" s="7"/>
      <c r="MWO142" s="82"/>
      <c r="MWQ142" s="7"/>
      <c r="MWR142" s="82"/>
      <c r="MWS142" s="82"/>
      <c r="MWT142" s="83"/>
      <c r="MWV142" s="82"/>
      <c r="MWW142" s="80"/>
      <c r="MWX142" s="81"/>
      <c r="MWY142" s="82"/>
      <c r="MXB142" s="82"/>
      <c r="MXC142" s="82"/>
      <c r="MXE142" s="82"/>
      <c r="MXH142" s="82"/>
      <c r="MXK142" s="82"/>
      <c r="MXL142" s="82"/>
      <c r="MXQ142" s="82"/>
      <c r="MXT142" s="82"/>
      <c r="MXU142" s="82"/>
      <c r="MXV142" s="82"/>
      <c r="MXW142" s="82"/>
      <c r="MXX142" s="82"/>
      <c r="MXY142" s="82"/>
      <c r="MXZ142" s="82"/>
      <c r="MYR142" s="82"/>
      <c r="MYS142" s="82"/>
      <c r="MYT142" s="6"/>
      <c r="MYW142" s="7"/>
      <c r="MYX142" s="7"/>
      <c r="MZC142" s="82"/>
      <c r="MZE142" s="7"/>
      <c r="MZF142" s="82"/>
      <c r="MZH142" s="7"/>
      <c r="MZI142" s="82"/>
      <c r="MZJ142" s="82"/>
      <c r="MZK142" s="83"/>
      <c r="MZM142" s="82"/>
      <c r="MZN142" s="80"/>
      <c r="MZO142" s="81"/>
      <c r="MZP142" s="82"/>
      <c r="MZS142" s="82"/>
      <c r="MZT142" s="82"/>
      <c r="MZV142" s="82"/>
      <c r="MZY142" s="82"/>
      <c r="NAB142" s="82"/>
      <c r="NAC142" s="82"/>
      <c r="NAH142" s="82"/>
      <c r="NAK142" s="82"/>
      <c r="NAL142" s="82"/>
      <c r="NAM142" s="82"/>
      <c r="NAN142" s="82"/>
      <c r="NAO142" s="82"/>
      <c r="NAP142" s="82"/>
      <c r="NAQ142" s="82"/>
      <c r="NBI142" s="82"/>
      <c r="NBJ142" s="82"/>
      <c r="NBK142" s="6"/>
      <c r="NBN142" s="7"/>
      <c r="NBO142" s="7"/>
      <c r="NBT142" s="82"/>
      <c r="NBV142" s="7"/>
      <c r="NBW142" s="82"/>
      <c r="NBY142" s="7"/>
      <c r="NBZ142" s="82"/>
      <c r="NCA142" s="82"/>
      <c r="NCB142" s="83"/>
      <c r="NCD142" s="82"/>
      <c r="NCE142" s="80"/>
      <c r="NCF142" s="81"/>
      <c r="NCG142" s="82"/>
      <c r="NCJ142" s="82"/>
      <c r="NCK142" s="82"/>
      <c r="NCM142" s="82"/>
      <c r="NCP142" s="82"/>
      <c r="NCS142" s="82"/>
      <c r="NCT142" s="82"/>
      <c r="NCY142" s="82"/>
      <c r="NDB142" s="82"/>
      <c r="NDC142" s="82"/>
      <c r="NDD142" s="82"/>
      <c r="NDE142" s="82"/>
      <c r="NDF142" s="82"/>
      <c r="NDG142" s="82"/>
      <c r="NDH142" s="82"/>
      <c r="NDZ142" s="82"/>
      <c r="NEA142" s="82"/>
      <c r="NEB142" s="6"/>
      <c r="NEE142" s="7"/>
      <c r="NEF142" s="7"/>
      <c r="NEK142" s="82"/>
      <c r="NEM142" s="7"/>
      <c r="NEN142" s="82"/>
      <c r="NEP142" s="7"/>
      <c r="NEQ142" s="82"/>
      <c r="NER142" s="82"/>
      <c r="NES142" s="83"/>
      <c r="NEU142" s="82"/>
      <c r="NEV142" s="80"/>
      <c r="NEW142" s="81"/>
      <c r="NEX142" s="82"/>
      <c r="NFA142" s="82"/>
      <c r="NFB142" s="82"/>
      <c r="NFD142" s="82"/>
      <c r="NFG142" s="82"/>
      <c r="NFJ142" s="82"/>
      <c r="NFK142" s="82"/>
      <c r="NFP142" s="82"/>
      <c r="NFS142" s="82"/>
      <c r="NFT142" s="82"/>
      <c r="NFU142" s="82"/>
      <c r="NFV142" s="82"/>
      <c r="NFW142" s="82"/>
      <c r="NFX142" s="82"/>
      <c r="NFY142" s="82"/>
      <c r="NGQ142" s="82"/>
      <c r="NGR142" s="82"/>
      <c r="NGS142" s="6"/>
      <c r="NGV142" s="7"/>
      <c r="NGW142" s="7"/>
      <c r="NHB142" s="82"/>
      <c r="NHD142" s="7"/>
      <c r="NHE142" s="82"/>
      <c r="NHG142" s="7"/>
      <c r="NHH142" s="82"/>
      <c r="NHI142" s="82"/>
      <c r="NHJ142" s="83"/>
      <c r="NHL142" s="82"/>
      <c r="NHM142" s="80"/>
      <c r="NHN142" s="81"/>
      <c r="NHO142" s="82"/>
      <c r="NHR142" s="82"/>
      <c r="NHS142" s="82"/>
      <c r="NHU142" s="82"/>
      <c r="NHX142" s="82"/>
      <c r="NIA142" s="82"/>
      <c r="NIB142" s="82"/>
      <c r="NIG142" s="82"/>
      <c r="NIJ142" s="82"/>
      <c r="NIK142" s="82"/>
      <c r="NIL142" s="82"/>
      <c r="NIM142" s="82"/>
      <c r="NIN142" s="82"/>
      <c r="NIO142" s="82"/>
      <c r="NIP142" s="82"/>
      <c r="NJH142" s="82"/>
      <c r="NJI142" s="82"/>
      <c r="NJJ142" s="6"/>
      <c r="NJM142" s="7"/>
      <c r="NJN142" s="7"/>
      <c r="NJS142" s="82"/>
      <c r="NJU142" s="7"/>
      <c r="NJV142" s="82"/>
      <c r="NJX142" s="7"/>
      <c r="NJY142" s="82"/>
      <c r="NJZ142" s="82"/>
      <c r="NKA142" s="83"/>
      <c r="NKC142" s="82"/>
      <c r="NKD142" s="80"/>
      <c r="NKE142" s="81"/>
      <c r="NKF142" s="82"/>
      <c r="NKI142" s="82"/>
      <c r="NKJ142" s="82"/>
      <c r="NKL142" s="82"/>
      <c r="NKO142" s="82"/>
      <c r="NKR142" s="82"/>
      <c r="NKS142" s="82"/>
      <c r="NKX142" s="82"/>
      <c r="NLA142" s="82"/>
      <c r="NLB142" s="82"/>
      <c r="NLC142" s="82"/>
      <c r="NLD142" s="82"/>
      <c r="NLE142" s="82"/>
      <c r="NLF142" s="82"/>
      <c r="NLG142" s="82"/>
      <c r="NLY142" s="82"/>
      <c r="NLZ142" s="82"/>
      <c r="NMA142" s="6"/>
      <c r="NMD142" s="7"/>
      <c r="NME142" s="7"/>
      <c r="NMJ142" s="82"/>
      <c r="NML142" s="7"/>
      <c r="NMM142" s="82"/>
      <c r="NMO142" s="7"/>
      <c r="NMP142" s="82"/>
      <c r="NMQ142" s="82"/>
      <c r="NMR142" s="83"/>
      <c r="NMT142" s="82"/>
      <c r="NMU142" s="80"/>
      <c r="NMV142" s="81"/>
      <c r="NMW142" s="82"/>
      <c r="NMZ142" s="82"/>
      <c r="NNA142" s="82"/>
      <c r="NNC142" s="82"/>
      <c r="NNF142" s="82"/>
      <c r="NNI142" s="82"/>
      <c r="NNJ142" s="82"/>
      <c r="NNO142" s="82"/>
      <c r="NNR142" s="82"/>
      <c r="NNS142" s="82"/>
      <c r="NNT142" s="82"/>
      <c r="NNU142" s="82"/>
      <c r="NNV142" s="82"/>
      <c r="NNW142" s="82"/>
      <c r="NNX142" s="82"/>
      <c r="NOP142" s="82"/>
      <c r="NOQ142" s="82"/>
      <c r="NOR142" s="6"/>
      <c r="NOU142" s="7"/>
      <c r="NOV142" s="7"/>
      <c r="NPA142" s="82"/>
      <c r="NPC142" s="7"/>
      <c r="NPD142" s="82"/>
      <c r="NPF142" s="7"/>
      <c r="NPG142" s="82"/>
      <c r="NPH142" s="82"/>
      <c r="NPI142" s="83"/>
      <c r="NPK142" s="82"/>
      <c r="NPL142" s="80"/>
      <c r="NPM142" s="81"/>
      <c r="NPN142" s="82"/>
      <c r="NPQ142" s="82"/>
      <c r="NPR142" s="82"/>
      <c r="NPT142" s="82"/>
      <c r="NPW142" s="82"/>
      <c r="NPZ142" s="82"/>
      <c r="NQA142" s="82"/>
      <c r="NQF142" s="82"/>
      <c r="NQI142" s="82"/>
      <c r="NQJ142" s="82"/>
      <c r="NQK142" s="82"/>
      <c r="NQL142" s="82"/>
      <c r="NQM142" s="82"/>
      <c r="NQN142" s="82"/>
      <c r="NQO142" s="82"/>
      <c r="NRG142" s="82"/>
      <c r="NRH142" s="82"/>
      <c r="NRI142" s="6"/>
      <c r="NRL142" s="7"/>
      <c r="NRM142" s="7"/>
      <c r="NRR142" s="82"/>
      <c r="NRT142" s="7"/>
      <c r="NRU142" s="82"/>
      <c r="NRW142" s="7"/>
      <c r="NRX142" s="82"/>
      <c r="NRY142" s="82"/>
      <c r="NRZ142" s="83"/>
      <c r="NSB142" s="82"/>
      <c r="NSC142" s="80"/>
      <c r="NSD142" s="81"/>
      <c r="NSE142" s="82"/>
      <c r="NSH142" s="82"/>
      <c r="NSI142" s="82"/>
      <c r="NSK142" s="82"/>
      <c r="NSN142" s="82"/>
      <c r="NSQ142" s="82"/>
      <c r="NSR142" s="82"/>
      <c r="NSW142" s="82"/>
      <c r="NSZ142" s="82"/>
      <c r="NTA142" s="82"/>
      <c r="NTB142" s="82"/>
      <c r="NTC142" s="82"/>
      <c r="NTD142" s="82"/>
      <c r="NTE142" s="82"/>
      <c r="NTF142" s="82"/>
      <c r="NTX142" s="82"/>
      <c r="NTY142" s="82"/>
      <c r="NTZ142" s="6"/>
      <c r="NUC142" s="7"/>
      <c r="NUD142" s="7"/>
      <c r="NUI142" s="82"/>
      <c r="NUK142" s="7"/>
      <c r="NUL142" s="82"/>
      <c r="NUN142" s="7"/>
      <c r="NUO142" s="82"/>
      <c r="NUP142" s="82"/>
      <c r="NUQ142" s="83"/>
      <c r="NUS142" s="82"/>
      <c r="NUT142" s="80"/>
      <c r="NUU142" s="81"/>
      <c r="NUV142" s="82"/>
      <c r="NUY142" s="82"/>
      <c r="NUZ142" s="82"/>
      <c r="NVB142" s="82"/>
      <c r="NVE142" s="82"/>
      <c r="NVH142" s="82"/>
      <c r="NVI142" s="82"/>
      <c r="NVN142" s="82"/>
      <c r="NVQ142" s="82"/>
      <c r="NVR142" s="82"/>
      <c r="NVS142" s="82"/>
      <c r="NVT142" s="82"/>
      <c r="NVU142" s="82"/>
      <c r="NVV142" s="82"/>
      <c r="NVW142" s="82"/>
      <c r="NWO142" s="82"/>
      <c r="NWP142" s="82"/>
      <c r="NWQ142" s="6"/>
      <c r="NWT142" s="7"/>
      <c r="NWU142" s="7"/>
      <c r="NWZ142" s="82"/>
      <c r="NXB142" s="7"/>
      <c r="NXC142" s="82"/>
      <c r="NXE142" s="7"/>
      <c r="NXF142" s="82"/>
      <c r="NXG142" s="82"/>
      <c r="NXH142" s="83"/>
      <c r="NXJ142" s="82"/>
      <c r="NXK142" s="80"/>
      <c r="NXL142" s="81"/>
      <c r="NXM142" s="82"/>
      <c r="NXP142" s="82"/>
      <c r="NXQ142" s="82"/>
      <c r="NXS142" s="82"/>
      <c r="NXV142" s="82"/>
      <c r="NXY142" s="82"/>
      <c r="NXZ142" s="82"/>
      <c r="NYE142" s="82"/>
      <c r="NYH142" s="82"/>
      <c r="NYI142" s="82"/>
      <c r="NYJ142" s="82"/>
      <c r="NYK142" s="82"/>
      <c r="NYL142" s="82"/>
      <c r="NYM142" s="82"/>
      <c r="NYN142" s="82"/>
      <c r="NZF142" s="82"/>
      <c r="NZG142" s="82"/>
      <c r="NZH142" s="6"/>
      <c r="NZK142" s="7"/>
      <c r="NZL142" s="7"/>
      <c r="NZQ142" s="82"/>
      <c r="NZS142" s="7"/>
      <c r="NZT142" s="82"/>
      <c r="NZV142" s="7"/>
      <c r="NZW142" s="82"/>
      <c r="NZX142" s="82"/>
      <c r="NZY142" s="83"/>
      <c r="OAA142" s="82"/>
      <c r="OAB142" s="80"/>
      <c r="OAC142" s="81"/>
      <c r="OAD142" s="82"/>
      <c r="OAG142" s="82"/>
      <c r="OAH142" s="82"/>
      <c r="OAJ142" s="82"/>
      <c r="OAM142" s="82"/>
      <c r="OAP142" s="82"/>
      <c r="OAQ142" s="82"/>
      <c r="OAV142" s="82"/>
      <c r="OAY142" s="82"/>
      <c r="OAZ142" s="82"/>
      <c r="OBA142" s="82"/>
      <c r="OBB142" s="82"/>
      <c r="OBC142" s="82"/>
      <c r="OBD142" s="82"/>
      <c r="OBE142" s="82"/>
      <c r="OBW142" s="82"/>
      <c r="OBX142" s="82"/>
      <c r="OBY142" s="6"/>
      <c r="OCB142" s="7"/>
      <c r="OCC142" s="7"/>
      <c r="OCH142" s="82"/>
      <c r="OCJ142" s="7"/>
      <c r="OCK142" s="82"/>
      <c r="OCM142" s="7"/>
      <c r="OCN142" s="82"/>
      <c r="OCO142" s="82"/>
      <c r="OCP142" s="83"/>
      <c r="OCR142" s="82"/>
      <c r="OCS142" s="80"/>
      <c r="OCT142" s="81"/>
      <c r="OCU142" s="82"/>
      <c r="OCX142" s="82"/>
      <c r="OCY142" s="82"/>
      <c r="ODA142" s="82"/>
      <c r="ODD142" s="82"/>
      <c r="ODG142" s="82"/>
      <c r="ODH142" s="82"/>
      <c r="ODM142" s="82"/>
      <c r="ODP142" s="82"/>
      <c r="ODQ142" s="82"/>
      <c r="ODR142" s="82"/>
      <c r="ODS142" s="82"/>
      <c r="ODT142" s="82"/>
      <c r="ODU142" s="82"/>
      <c r="ODV142" s="82"/>
      <c r="OEN142" s="82"/>
      <c r="OEO142" s="82"/>
      <c r="OEP142" s="6"/>
      <c r="OES142" s="7"/>
      <c r="OET142" s="7"/>
      <c r="OEY142" s="82"/>
      <c r="OFA142" s="7"/>
      <c r="OFB142" s="82"/>
      <c r="OFD142" s="7"/>
      <c r="OFE142" s="82"/>
      <c r="OFF142" s="82"/>
      <c r="OFG142" s="83"/>
      <c r="OFI142" s="82"/>
      <c r="OFJ142" s="80"/>
      <c r="OFK142" s="81"/>
      <c r="OFL142" s="82"/>
      <c r="OFO142" s="82"/>
      <c r="OFP142" s="82"/>
      <c r="OFR142" s="82"/>
      <c r="OFU142" s="82"/>
      <c r="OFX142" s="82"/>
      <c r="OFY142" s="82"/>
      <c r="OGD142" s="82"/>
      <c r="OGG142" s="82"/>
      <c r="OGH142" s="82"/>
      <c r="OGI142" s="82"/>
      <c r="OGJ142" s="82"/>
      <c r="OGK142" s="82"/>
      <c r="OGL142" s="82"/>
      <c r="OGM142" s="82"/>
      <c r="OHE142" s="82"/>
      <c r="OHF142" s="82"/>
      <c r="OHG142" s="6"/>
      <c r="OHJ142" s="7"/>
      <c r="OHK142" s="7"/>
      <c r="OHP142" s="82"/>
      <c r="OHR142" s="7"/>
      <c r="OHS142" s="82"/>
      <c r="OHU142" s="7"/>
      <c r="OHV142" s="82"/>
      <c r="OHW142" s="82"/>
      <c r="OHX142" s="83"/>
      <c r="OHZ142" s="82"/>
      <c r="OIA142" s="80"/>
      <c r="OIB142" s="81"/>
      <c r="OIC142" s="82"/>
      <c r="OIF142" s="82"/>
      <c r="OIG142" s="82"/>
      <c r="OII142" s="82"/>
      <c r="OIL142" s="82"/>
      <c r="OIO142" s="82"/>
      <c r="OIP142" s="82"/>
      <c r="OIU142" s="82"/>
      <c r="OIX142" s="82"/>
      <c r="OIY142" s="82"/>
      <c r="OIZ142" s="82"/>
      <c r="OJA142" s="82"/>
      <c r="OJB142" s="82"/>
      <c r="OJC142" s="82"/>
      <c r="OJD142" s="82"/>
      <c r="OJV142" s="82"/>
      <c r="OJW142" s="82"/>
      <c r="OJX142" s="6"/>
      <c r="OKA142" s="7"/>
      <c r="OKB142" s="7"/>
      <c r="OKG142" s="82"/>
      <c r="OKI142" s="7"/>
      <c r="OKJ142" s="82"/>
      <c r="OKL142" s="7"/>
      <c r="OKM142" s="82"/>
      <c r="OKN142" s="82"/>
      <c r="OKO142" s="83"/>
      <c r="OKQ142" s="82"/>
      <c r="OKR142" s="80"/>
      <c r="OKS142" s="81"/>
      <c r="OKT142" s="82"/>
      <c r="OKW142" s="82"/>
      <c r="OKX142" s="82"/>
      <c r="OKZ142" s="82"/>
      <c r="OLC142" s="82"/>
      <c r="OLF142" s="82"/>
      <c r="OLG142" s="82"/>
      <c r="OLL142" s="82"/>
      <c r="OLO142" s="82"/>
      <c r="OLP142" s="82"/>
      <c r="OLQ142" s="82"/>
      <c r="OLR142" s="82"/>
      <c r="OLS142" s="82"/>
      <c r="OLT142" s="82"/>
      <c r="OLU142" s="82"/>
      <c r="OMM142" s="82"/>
      <c r="OMN142" s="82"/>
      <c r="OMO142" s="6"/>
      <c r="OMR142" s="7"/>
      <c r="OMS142" s="7"/>
      <c r="OMX142" s="82"/>
      <c r="OMZ142" s="7"/>
      <c r="ONA142" s="82"/>
      <c r="ONC142" s="7"/>
      <c r="OND142" s="82"/>
      <c r="ONE142" s="82"/>
      <c r="ONF142" s="83"/>
      <c r="ONH142" s="82"/>
      <c r="ONI142" s="80"/>
      <c r="ONJ142" s="81"/>
      <c r="ONK142" s="82"/>
      <c r="ONN142" s="82"/>
      <c r="ONO142" s="82"/>
      <c r="ONQ142" s="82"/>
      <c r="ONT142" s="82"/>
      <c r="ONW142" s="82"/>
      <c r="ONX142" s="82"/>
      <c r="OOC142" s="82"/>
      <c r="OOF142" s="82"/>
      <c r="OOG142" s="82"/>
      <c r="OOH142" s="82"/>
      <c r="OOI142" s="82"/>
      <c r="OOJ142" s="82"/>
      <c r="OOK142" s="82"/>
      <c r="OOL142" s="82"/>
      <c r="OPD142" s="82"/>
      <c r="OPE142" s="82"/>
      <c r="OPF142" s="6"/>
      <c r="OPI142" s="7"/>
      <c r="OPJ142" s="7"/>
      <c r="OPO142" s="82"/>
      <c r="OPQ142" s="7"/>
      <c r="OPR142" s="82"/>
      <c r="OPT142" s="7"/>
      <c r="OPU142" s="82"/>
      <c r="OPV142" s="82"/>
      <c r="OPW142" s="83"/>
      <c r="OPY142" s="82"/>
      <c r="OPZ142" s="80"/>
      <c r="OQA142" s="81"/>
      <c r="OQB142" s="82"/>
      <c r="OQE142" s="82"/>
      <c r="OQF142" s="82"/>
      <c r="OQH142" s="82"/>
      <c r="OQK142" s="82"/>
      <c r="OQN142" s="82"/>
      <c r="OQO142" s="82"/>
      <c r="OQT142" s="82"/>
      <c r="OQW142" s="82"/>
      <c r="OQX142" s="82"/>
      <c r="OQY142" s="82"/>
      <c r="OQZ142" s="82"/>
      <c r="ORA142" s="82"/>
      <c r="ORB142" s="82"/>
      <c r="ORC142" s="82"/>
      <c r="ORU142" s="82"/>
      <c r="ORV142" s="82"/>
      <c r="ORW142" s="6"/>
      <c r="ORZ142" s="7"/>
      <c r="OSA142" s="7"/>
      <c r="OSF142" s="82"/>
      <c r="OSH142" s="7"/>
      <c r="OSI142" s="82"/>
      <c r="OSK142" s="7"/>
      <c r="OSL142" s="82"/>
      <c r="OSM142" s="82"/>
      <c r="OSN142" s="83"/>
      <c r="OSP142" s="82"/>
      <c r="OSQ142" s="80"/>
      <c r="OSR142" s="81"/>
      <c r="OSS142" s="82"/>
      <c r="OSV142" s="82"/>
      <c r="OSW142" s="82"/>
      <c r="OSY142" s="82"/>
      <c r="OTB142" s="82"/>
      <c r="OTE142" s="82"/>
      <c r="OTF142" s="82"/>
      <c r="OTK142" s="82"/>
      <c r="OTN142" s="82"/>
      <c r="OTO142" s="82"/>
      <c r="OTP142" s="82"/>
      <c r="OTQ142" s="82"/>
      <c r="OTR142" s="82"/>
      <c r="OTS142" s="82"/>
      <c r="OTT142" s="82"/>
      <c r="OUL142" s="82"/>
      <c r="OUM142" s="82"/>
      <c r="OUN142" s="6"/>
      <c r="OUQ142" s="7"/>
      <c r="OUR142" s="7"/>
      <c r="OUW142" s="82"/>
      <c r="OUY142" s="7"/>
      <c r="OUZ142" s="82"/>
      <c r="OVB142" s="7"/>
      <c r="OVC142" s="82"/>
      <c r="OVD142" s="82"/>
      <c r="OVE142" s="83"/>
      <c r="OVG142" s="82"/>
      <c r="OVH142" s="80"/>
      <c r="OVI142" s="81"/>
      <c r="OVJ142" s="82"/>
      <c r="OVM142" s="82"/>
      <c r="OVN142" s="82"/>
      <c r="OVP142" s="82"/>
      <c r="OVS142" s="82"/>
      <c r="OVV142" s="82"/>
      <c r="OVW142" s="82"/>
      <c r="OWB142" s="82"/>
      <c r="OWE142" s="82"/>
      <c r="OWF142" s="82"/>
      <c r="OWG142" s="82"/>
      <c r="OWH142" s="82"/>
      <c r="OWI142" s="82"/>
      <c r="OWJ142" s="82"/>
      <c r="OWK142" s="82"/>
      <c r="OXC142" s="82"/>
      <c r="OXD142" s="82"/>
      <c r="OXE142" s="6"/>
      <c r="OXH142" s="7"/>
      <c r="OXI142" s="7"/>
      <c r="OXN142" s="82"/>
      <c r="OXP142" s="7"/>
      <c r="OXQ142" s="82"/>
      <c r="OXS142" s="7"/>
      <c r="OXT142" s="82"/>
      <c r="OXU142" s="82"/>
      <c r="OXV142" s="83"/>
      <c r="OXX142" s="82"/>
      <c r="OXY142" s="80"/>
      <c r="OXZ142" s="81"/>
      <c r="OYA142" s="82"/>
      <c r="OYD142" s="82"/>
      <c r="OYE142" s="82"/>
      <c r="OYG142" s="82"/>
      <c r="OYJ142" s="82"/>
      <c r="OYM142" s="82"/>
      <c r="OYN142" s="82"/>
      <c r="OYS142" s="82"/>
      <c r="OYV142" s="82"/>
      <c r="OYW142" s="82"/>
      <c r="OYX142" s="82"/>
      <c r="OYY142" s="82"/>
      <c r="OYZ142" s="82"/>
      <c r="OZA142" s="82"/>
      <c r="OZB142" s="82"/>
      <c r="OZT142" s="82"/>
      <c r="OZU142" s="82"/>
      <c r="OZV142" s="6"/>
      <c r="OZY142" s="7"/>
      <c r="OZZ142" s="7"/>
      <c r="PAE142" s="82"/>
      <c r="PAG142" s="7"/>
      <c r="PAH142" s="82"/>
      <c r="PAJ142" s="7"/>
      <c r="PAK142" s="82"/>
      <c r="PAL142" s="82"/>
      <c r="PAM142" s="83"/>
      <c r="PAO142" s="82"/>
      <c r="PAP142" s="80"/>
      <c r="PAQ142" s="81"/>
      <c r="PAR142" s="82"/>
      <c r="PAU142" s="82"/>
      <c r="PAV142" s="82"/>
      <c r="PAX142" s="82"/>
      <c r="PBA142" s="82"/>
      <c r="PBD142" s="82"/>
      <c r="PBE142" s="82"/>
      <c r="PBJ142" s="82"/>
      <c r="PBM142" s="82"/>
      <c r="PBN142" s="82"/>
      <c r="PBO142" s="82"/>
      <c r="PBP142" s="82"/>
      <c r="PBQ142" s="82"/>
      <c r="PBR142" s="82"/>
      <c r="PBS142" s="82"/>
      <c r="PCK142" s="82"/>
      <c r="PCL142" s="82"/>
      <c r="PCM142" s="6"/>
      <c r="PCP142" s="7"/>
      <c r="PCQ142" s="7"/>
      <c r="PCV142" s="82"/>
      <c r="PCX142" s="7"/>
      <c r="PCY142" s="82"/>
      <c r="PDA142" s="7"/>
      <c r="PDB142" s="82"/>
      <c r="PDC142" s="82"/>
      <c r="PDD142" s="83"/>
      <c r="PDF142" s="82"/>
      <c r="PDG142" s="80"/>
      <c r="PDH142" s="81"/>
      <c r="PDI142" s="82"/>
      <c r="PDL142" s="82"/>
      <c r="PDM142" s="82"/>
      <c r="PDO142" s="82"/>
      <c r="PDR142" s="82"/>
      <c r="PDU142" s="82"/>
      <c r="PDV142" s="82"/>
      <c r="PEA142" s="82"/>
      <c r="PED142" s="82"/>
      <c r="PEE142" s="82"/>
      <c r="PEF142" s="82"/>
      <c r="PEG142" s="82"/>
      <c r="PEH142" s="82"/>
      <c r="PEI142" s="82"/>
      <c r="PEJ142" s="82"/>
      <c r="PFB142" s="82"/>
      <c r="PFC142" s="82"/>
      <c r="PFD142" s="6"/>
      <c r="PFG142" s="7"/>
      <c r="PFH142" s="7"/>
      <c r="PFM142" s="82"/>
      <c r="PFO142" s="7"/>
      <c r="PFP142" s="82"/>
      <c r="PFR142" s="7"/>
      <c r="PFS142" s="82"/>
      <c r="PFT142" s="82"/>
      <c r="PFU142" s="83"/>
      <c r="PFW142" s="82"/>
      <c r="PFX142" s="80"/>
      <c r="PFY142" s="81"/>
      <c r="PFZ142" s="82"/>
      <c r="PGC142" s="82"/>
      <c r="PGD142" s="82"/>
      <c r="PGF142" s="82"/>
      <c r="PGI142" s="82"/>
      <c r="PGL142" s="82"/>
      <c r="PGM142" s="82"/>
      <c r="PGR142" s="82"/>
      <c r="PGU142" s="82"/>
      <c r="PGV142" s="82"/>
      <c r="PGW142" s="82"/>
      <c r="PGX142" s="82"/>
      <c r="PGY142" s="82"/>
      <c r="PGZ142" s="82"/>
      <c r="PHA142" s="82"/>
      <c r="PHS142" s="82"/>
      <c r="PHT142" s="82"/>
      <c r="PHU142" s="6"/>
      <c r="PHX142" s="7"/>
      <c r="PHY142" s="7"/>
      <c r="PID142" s="82"/>
      <c r="PIF142" s="7"/>
      <c r="PIG142" s="82"/>
      <c r="PII142" s="7"/>
      <c r="PIJ142" s="82"/>
      <c r="PIK142" s="82"/>
      <c r="PIL142" s="83"/>
      <c r="PIN142" s="82"/>
      <c r="PIO142" s="80"/>
      <c r="PIP142" s="81"/>
      <c r="PIQ142" s="82"/>
      <c r="PIT142" s="82"/>
      <c r="PIU142" s="82"/>
      <c r="PIW142" s="82"/>
      <c r="PIZ142" s="82"/>
      <c r="PJC142" s="82"/>
      <c r="PJD142" s="82"/>
      <c r="PJI142" s="82"/>
      <c r="PJL142" s="82"/>
      <c r="PJM142" s="82"/>
      <c r="PJN142" s="82"/>
      <c r="PJO142" s="82"/>
      <c r="PJP142" s="82"/>
      <c r="PJQ142" s="82"/>
      <c r="PJR142" s="82"/>
      <c r="PKJ142" s="82"/>
      <c r="PKK142" s="82"/>
      <c r="PKL142" s="6"/>
      <c r="PKO142" s="7"/>
      <c r="PKP142" s="7"/>
      <c r="PKU142" s="82"/>
      <c r="PKW142" s="7"/>
      <c r="PKX142" s="82"/>
      <c r="PKZ142" s="7"/>
      <c r="PLA142" s="82"/>
      <c r="PLB142" s="82"/>
      <c r="PLC142" s="83"/>
      <c r="PLE142" s="82"/>
      <c r="PLF142" s="80"/>
      <c r="PLG142" s="81"/>
      <c r="PLH142" s="82"/>
      <c r="PLK142" s="82"/>
      <c r="PLL142" s="82"/>
      <c r="PLN142" s="82"/>
      <c r="PLQ142" s="82"/>
      <c r="PLT142" s="82"/>
      <c r="PLU142" s="82"/>
      <c r="PLZ142" s="82"/>
      <c r="PMC142" s="82"/>
      <c r="PMD142" s="82"/>
      <c r="PME142" s="82"/>
      <c r="PMF142" s="82"/>
      <c r="PMG142" s="82"/>
      <c r="PMH142" s="82"/>
      <c r="PMI142" s="82"/>
      <c r="PNA142" s="82"/>
      <c r="PNB142" s="82"/>
      <c r="PNC142" s="6"/>
      <c r="PNF142" s="7"/>
      <c r="PNG142" s="7"/>
      <c r="PNL142" s="82"/>
      <c r="PNN142" s="7"/>
      <c r="PNO142" s="82"/>
      <c r="PNQ142" s="7"/>
      <c r="PNR142" s="82"/>
      <c r="PNS142" s="82"/>
      <c r="PNT142" s="83"/>
      <c r="PNV142" s="82"/>
      <c r="PNW142" s="80"/>
      <c r="PNX142" s="81"/>
      <c r="PNY142" s="82"/>
      <c r="POB142" s="82"/>
      <c r="POC142" s="82"/>
      <c r="POE142" s="82"/>
      <c r="POH142" s="82"/>
      <c r="POK142" s="82"/>
      <c r="POL142" s="82"/>
      <c r="POQ142" s="82"/>
      <c r="POT142" s="82"/>
      <c r="POU142" s="82"/>
      <c r="POV142" s="82"/>
      <c r="POW142" s="82"/>
      <c r="POX142" s="82"/>
      <c r="POY142" s="82"/>
      <c r="POZ142" s="82"/>
      <c r="PPR142" s="82"/>
      <c r="PPS142" s="82"/>
      <c r="PPT142" s="6"/>
      <c r="PPW142" s="7"/>
      <c r="PPX142" s="7"/>
      <c r="PQC142" s="82"/>
      <c r="PQE142" s="7"/>
      <c r="PQF142" s="82"/>
      <c r="PQH142" s="7"/>
      <c r="PQI142" s="82"/>
      <c r="PQJ142" s="82"/>
      <c r="PQK142" s="83"/>
      <c r="PQM142" s="82"/>
      <c r="PQN142" s="80"/>
      <c r="PQO142" s="81"/>
      <c r="PQP142" s="82"/>
      <c r="PQS142" s="82"/>
      <c r="PQT142" s="82"/>
      <c r="PQV142" s="82"/>
      <c r="PQY142" s="82"/>
      <c r="PRB142" s="82"/>
      <c r="PRC142" s="82"/>
      <c r="PRH142" s="82"/>
      <c r="PRK142" s="82"/>
      <c r="PRL142" s="82"/>
      <c r="PRM142" s="82"/>
      <c r="PRN142" s="82"/>
      <c r="PRO142" s="82"/>
      <c r="PRP142" s="82"/>
      <c r="PRQ142" s="82"/>
      <c r="PSI142" s="82"/>
      <c r="PSJ142" s="82"/>
      <c r="PSK142" s="6"/>
      <c r="PSN142" s="7"/>
      <c r="PSO142" s="7"/>
      <c r="PST142" s="82"/>
      <c r="PSV142" s="7"/>
      <c r="PSW142" s="82"/>
      <c r="PSY142" s="7"/>
      <c r="PSZ142" s="82"/>
      <c r="PTA142" s="82"/>
      <c r="PTB142" s="83"/>
      <c r="PTD142" s="82"/>
      <c r="PTE142" s="80"/>
      <c r="PTF142" s="81"/>
      <c r="PTG142" s="82"/>
      <c r="PTJ142" s="82"/>
      <c r="PTK142" s="82"/>
      <c r="PTM142" s="82"/>
      <c r="PTP142" s="82"/>
      <c r="PTS142" s="82"/>
      <c r="PTT142" s="82"/>
      <c r="PTY142" s="82"/>
      <c r="PUB142" s="82"/>
      <c r="PUC142" s="82"/>
      <c r="PUD142" s="82"/>
      <c r="PUE142" s="82"/>
      <c r="PUF142" s="82"/>
      <c r="PUG142" s="82"/>
      <c r="PUH142" s="82"/>
      <c r="PUZ142" s="82"/>
      <c r="PVA142" s="82"/>
      <c r="PVB142" s="6"/>
      <c r="PVE142" s="7"/>
      <c r="PVF142" s="7"/>
      <c r="PVK142" s="82"/>
      <c r="PVM142" s="7"/>
      <c r="PVN142" s="82"/>
      <c r="PVP142" s="7"/>
      <c r="PVQ142" s="82"/>
      <c r="PVR142" s="82"/>
      <c r="PVS142" s="83"/>
      <c r="PVU142" s="82"/>
      <c r="PVV142" s="80"/>
      <c r="PVW142" s="81"/>
      <c r="PVX142" s="82"/>
      <c r="PWA142" s="82"/>
      <c r="PWB142" s="82"/>
      <c r="PWD142" s="82"/>
      <c r="PWG142" s="82"/>
      <c r="PWJ142" s="82"/>
      <c r="PWK142" s="82"/>
      <c r="PWP142" s="82"/>
      <c r="PWS142" s="82"/>
      <c r="PWT142" s="82"/>
      <c r="PWU142" s="82"/>
      <c r="PWV142" s="82"/>
      <c r="PWW142" s="82"/>
      <c r="PWX142" s="82"/>
      <c r="PWY142" s="82"/>
      <c r="PXQ142" s="82"/>
      <c r="PXR142" s="82"/>
      <c r="PXS142" s="6"/>
      <c r="PXV142" s="7"/>
      <c r="PXW142" s="7"/>
      <c r="PYB142" s="82"/>
      <c r="PYD142" s="7"/>
      <c r="PYE142" s="82"/>
      <c r="PYG142" s="7"/>
      <c r="PYH142" s="82"/>
      <c r="PYI142" s="82"/>
      <c r="PYJ142" s="83"/>
      <c r="PYL142" s="82"/>
      <c r="PYM142" s="80"/>
      <c r="PYN142" s="81"/>
      <c r="PYO142" s="82"/>
      <c r="PYR142" s="82"/>
      <c r="PYS142" s="82"/>
      <c r="PYU142" s="82"/>
      <c r="PYX142" s="82"/>
      <c r="PZA142" s="82"/>
      <c r="PZB142" s="82"/>
      <c r="PZG142" s="82"/>
      <c r="PZJ142" s="82"/>
      <c r="PZK142" s="82"/>
      <c r="PZL142" s="82"/>
      <c r="PZM142" s="82"/>
      <c r="PZN142" s="82"/>
      <c r="PZO142" s="82"/>
      <c r="PZP142" s="82"/>
      <c r="QAH142" s="82"/>
      <c r="QAI142" s="82"/>
      <c r="QAJ142" s="6"/>
      <c r="QAM142" s="7"/>
      <c r="QAN142" s="7"/>
      <c r="QAS142" s="82"/>
      <c r="QAU142" s="7"/>
      <c r="QAV142" s="82"/>
      <c r="QAX142" s="7"/>
      <c r="QAY142" s="82"/>
      <c r="QAZ142" s="82"/>
      <c r="QBA142" s="83"/>
      <c r="QBC142" s="82"/>
      <c r="QBD142" s="80"/>
      <c r="QBE142" s="81"/>
      <c r="QBF142" s="82"/>
      <c r="QBI142" s="82"/>
      <c r="QBJ142" s="82"/>
      <c r="QBL142" s="82"/>
      <c r="QBO142" s="82"/>
      <c r="QBR142" s="82"/>
      <c r="QBS142" s="82"/>
      <c r="QBX142" s="82"/>
      <c r="QCA142" s="82"/>
      <c r="QCB142" s="82"/>
      <c r="QCC142" s="82"/>
      <c r="QCD142" s="82"/>
      <c r="QCE142" s="82"/>
      <c r="QCF142" s="82"/>
      <c r="QCG142" s="82"/>
      <c r="QCY142" s="82"/>
      <c r="QCZ142" s="82"/>
      <c r="QDA142" s="6"/>
      <c r="QDD142" s="7"/>
      <c r="QDE142" s="7"/>
      <c r="QDJ142" s="82"/>
      <c r="QDL142" s="7"/>
      <c r="QDM142" s="82"/>
      <c r="QDO142" s="7"/>
      <c r="QDP142" s="82"/>
      <c r="QDQ142" s="82"/>
      <c r="QDR142" s="83"/>
      <c r="QDT142" s="82"/>
      <c r="QDU142" s="80"/>
      <c r="QDV142" s="81"/>
      <c r="QDW142" s="82"/>
      <c r="QDZ142" s="82"/>
      <c r="QEA142" s="82"/>
      <c r="QEC142" s="82"/>
      <c r="QEF142" s="82"/>
      <c r="QEI142" s="82"/>
      <c r="QEJ142" s="82"/>
      <c r="QEO142" s="82"/>
      <c r="QER142" s="82"/>
      <c r="QES142" s="82"/>
      <c r="QET142" s="82"/>
      <c r="QEU142" s="82"/>
      <c r="QEV142" s="82"/>
      <c r="QEW142" s="82"/>
      <c r="QEX142" s="82"/>
      <c r="QFP142" s="82"/>
      <c r="QFQ142" s="82"/>
      <c r="QFR142" s="6"/>
      <c r="QFU142" s="7"/>
      <c r="QFV142" s="7"/>
      <c r="QGA142" s="82"/>
      <c r="QGC142" s="7"/>
      <c r="QGD142" s="82"/>
      <c r="QGF142" s="7"/>
      <c r="QGG142" s="82"/>
      <c r="QGH142" s="82"/>
      <c r="QGI142" s="83"/>
      <c r="QGK142" s="82"/>
      <c r="QGL142" s="80"/>
      <c r="QGM142" s="81"/>
      <c r="QGN142" s="82"/>
      <c r="QGQ142" s="82"/>
      <c r="QGR142" s="82"/>
      <c r="QGT142" s="82"/>
      <c r="QGW142" s="82"/>
      <c r="QGZ142" s="82"/>
      <c r="QHA142" s="82"/>
      <c r="QHF142" s="82"/>
      <c r="QHI142" s="82"/>
      <c r="QHJ142" s="82"/>
      <c r="QHK142" s="82"/>
      <c r="QHL142" s="82"/>
      <c r="QHM142" s="82"/>
      <c r="QHN142" s="82"/>
      <c r="QHO142" s="82"/>
      <c r="QIG142" s="82"/>
      <c r="QIH142" s="82"/>
      <c r="QII142" s="6"/>
      <c r="QIL142" s="7"/>
      <c r="QIM142" s="7"/>
      <c r="QIR142" s="82"/>
      <c r="QIT142" s="7"/>
      <c r="QIU142" s="82"/>
      <c r="QIW142" s="7"/>
      <c r="QIX142" s="82"/>
      <c r="QIY142" s="82"/>
      <c r="QIZ142" s="83"/>
      <c r="QJB142" s="82"/>
      <c r="QJC142" s="80"/>
      <c r="QJD142" s="81"/>
      <c r="QJE142" s="82"/>
      <c r="QJH142" s="82"/>
      <c r="QJI142" s="82"/>
      <c r="QJK142" s="82"/>
      <c r="QJN142" s="82"/>
      <c r="QJQ142" s="82"/>
      <c r="QJR142" s="82"/>
      <c r="QJW142" s="82"/>
      <c r="QJZ142" s="82"/>
      <c r="QKA142" s="82"/>
      <c r="QKB142" s="82"/>
      <c r="QKC142" s="82"/>
      <c r="QKD142" s="82"/>
      <c r="QKE142" s="82"/>
      <c r="QKF142" s="82"/>
      <c r="QKX142" s="82"/>
      <c r="QKY142" s="82"/>
      <c r="QKZ142" s="6"/>
      <c r="QLC142" s="7"/>
      <c r="QLD142" s="7"/>
      <c r="QLI142" s="82"/>
      <c r="QLK142" s="7"/>
      <c r="QLL142" s="82"/>
      <c r="QLN142" s="7"/>
      <c r="QLO142" s="82"/>
      <c r="QLP142" s="82"/>
      <c r="QLQ142" s="83"/>
      <c r="QLS142" s="82"/>
      <c r="QLT142" s="80"/>
      <c r="QLU142" s="81"/>
      <c r="QLV142" s="82"/>
      <c r="QLY142" s="82"/>
      <c r="QLZ142" s="82"/>
      <c r="QMB142" s="82"/>
      <c r="QME142" s="82"/>
      <c r="QMH142" s="82"/>
      <c r="QMI142" s="82"/>
      <c r="QMN142" s="82"/>
      <c r="QMQ142" s="82"/>
      <c r="QMR142" s="82"/>
      <c r="QMS142" s="82"/>
      <c r="QMT142" s="82"/>
      <c r="QMU142" s="82"/>
      <c r="QMV142" s="82"/>
      <c r="QMW142" s="82"/>
      <c r="QNO142" s="82"/>
      <c r="QNP142" s="82"/>
      <c r="QNQ142" s="6"/>
      <c r="QNT142" s="7"/>
      <c r="QNU142" s="7"/>
      <c r="QNZ142" s="82"/>
      <c r="QOB142" s="7"/>
      <c r="QOC142" s="82"/>
      <c r="QOE142" s="7"/>
      <c r="QOF142" s="82"/>
      <c r="QOG142" s="82"/>
      <c r="QOH142" s="83"/>
      <c r="QOJ142" s="82"/>
      <c r="QOK142" s="80"/>
      <c r="QOL142" s="81"/>
      <c r="QOM142" s="82"/>
      <c r="QOP142" s="82"/>
      <c r="QOQ142" s="82"/>
      <c r="QOS142" s="82"/>
      <c r="QOV142" s="82"/>
      <c r="QOY142" s="82"/>
      <c r="QOZ142" s="82"/>
      <c r="QPE142" s="82"/>
      <c r="QPH142" s="82"/>
      <c r="QPI142" s="82"/>
      <c r="QPJ142" s="82"/>
      <c r="QPK142" s="82"/>
      <c r="QPL142" s="82"/>
      <c r="QPM142" s="82"/>
      <c r="QPN142" s="82"/>
      <c r="QQF142" s="82"/>
      <c r="QQG142" s="82"/>
      <c r="QQH142" s="6"/>
      <c r="QQK142" s="7"/>
      <c r="QQL142" s="7"/>
      <c r="QQQ142" s="82"/>
      <c r="QQS142" s="7"/>
      <c r="QQT142" s="82"/>
      <c r="QQV142" s="7"/>
      <c r="QQW142" s="82"/>
      <c r="QQX142" s="82"/>
      <c r="QQY142" s="83"/>
      <c r="QRA142" s="82"/>
      <c r="QRB142" s="80"/>
      <c r="QRC142" s="81"/>
      <c r="QRD142" s="82"/>
      <c r="QRG142" s="82"/>
      <c r="QRH142" s="82"/>
      <c r="QRJ142" s="82"/>
      <c r="QRM142" s="82"/>
      <c r="QRP142" s="82"/>
      <c r="QRQ142" s="82"/>
      <c r="QRV142" s="82"/>
      <c r="QRY142" s="82"/>
      <c r="QRZ142" s="82"/>
      <c r="QSA142" s="82"/>
      <c r="QSB142" s="82"/>
      <c r="QSC142" s="82"/>
      <c r="QSD142" s="82"/>
      <c r="QSE142" s="82"/>
      <c r="QSW142" s="82"/>
      <c r="QSX142" s="82"/>
      <c r="QSY142" s="6"/>
      <c r="QTB142" s="7"/>
      <c r="QTC142" s="7"/>
      <c r="QTH142" s="82"/>
      <c r="QTJ142" s="7"/>
      <c r="QTK142" s="82"/>
      <c r="QTM142" s="7"/>
      <c r="QTN142" s="82"/>
      <c r="QTO142" s="82"/>
      <c r="QTP142" s="83"/>
      <c r="QTR142" s="82"/>
      <c r="QTS142" s="80"/>
      <c r="QTT142" s="81"/>
      <c r="QTU142" s="82"/>
      <c r="QTX142" s="82"/>
      <c r="QTY142" s="82"/>
      <c r="QUA142" s="82"/>
      <c r="QUD142" s="82"/>
      <c r="QUG142" s="82"/>
      <c r="QUH142" s="82"/>
      <c r="QUM142" s="82"/>
      <c r="QUP142" s="82"/>
      <c r="QUQ142" s="82"/>
      <c r="QUR142" s="82"/>
      <c r="QUS142" s="82"/>
      <c r="QUT142" s="82"/>
      <c r="QUU142" s="82"/>
      <c r="QUV142" s="82"/>
      <c r="QVN142" s="82"/>
      <c r="QVO142" s="82"/>
      <c r="QVP142" s="6"/>
      <c r="QVS142" s="7"/>
      <c r="QVT142" s="7"/>
      <c r="QVY142" s="82"/>
      <c r="QWA142" s="7"/>
      <c r="QWB142" s="82"/>
      <c r="QWD142" s="7"/>
      <c r="QWE142" s="82"/>
      <c r="QWF142" s="82"/>
      <c r="QWG142" s="83"/>
      <c r="QWI142" s="82"/>
      <c r="QWJ142" s="80"/>
      <c r="QWK142" s="81"/>
      <c r="QWL142" s="82"/>
      <c r="QWO142" s="82"/>
      <c r="QWP142" s="82"/>
      <c r="QWR142" s="82"/>
      <c r="QWU142" s="82"/>
      <c r="QWX142" s="82"/>
      <c r="QWY142" s="82"/>
      <c r="QXD142" s="82"/>
      <c r="QXG142" s="82"/>
      <c r="QXH142" s="82"/>
      <c r="QXI142" s="82"/>
      <c r="QXJ142" s="82"/>
      <c r="QXK142" s="82"/>
      <c r="QXL142" s="82"/>
      <c r="QXM142" s="82"/>
      <c r="QYE142" s="82"/>
      <c r="QYF142" s="82"/>
      <c r="QYG142" s="6"/>
      <c r="QYJ142" s="7"/>
      <c r="QYK142" s="7"/>
      <c r="QYP142" s="82"/>
      <c r="QYR142" s="7"/>
      <c r="QYS142" s="82"/>
      <c r="QYU142" s="7"/>
      <c r="QYV142" s="82"/>
      <c r="QYW142" s="82"/>
      <c r="QYX142" s="83"/>
      <c r="QYZ142" s="82"/>
      <c r="QZA142" s="80"/>
      <c r="QZB142" s="81"/>
      <c r="QZC142" s="82"/>
      <c r="QZF142" s="82"/>
      <c r="QZG142" s="82"/>
      <c r="QZI142" s="82"/>
      <c r="QZL142" s="82"/>
      <c r="QZO142" s="82"/>
      <c r="QZP142" s="82"/>
      <c r="QZU142" s="82"/>
      <c r="QZX142" s="82"/>
      <c r="QZY142" s="82"/>
      <c r="QZZ142" s="82"/>
      <c r="RAA142" s="82"/>
      <c r="RAB142" s="82"/>
      <c r="RAC142" s="82"/>
      <c r="RAD142" s="82"/>
      <c r="RAV142" s="82"/>
      <c r="RAW142" s="82"/>
      <c r="RAX142" s="6"/>
      <c r="RBA142" s="7"/>
      <c r="RBB142" s="7"/>
      <c r="RBG142" s="82"/>
      <c r="RBI142" s="7"/>
      <c r="RBJ142" s="82"/>
      <c r="RBL142" s="7"/>
      <c r="RBM142" s="82"/>
      <c r="RBN142" s="82"/>
      <c r="RBO142" s="83"/>
      <c r="RBQ142" s="82"/>
      <c r="RBR142" s="80"/>
      <c r="RBS142" s="81"/>
      <c r="RBT142" s="82"/>
      <c r="RBW142" s="82"/>
      <c r="RBX142" s="82"/>
      <c r="RBZ142" s="82"/>
      <c r="RCC142" s="82"/>
      <c r="RCF142" s="82"/>
      <c r="RCG142" s="82"/>
      <c r="RCL142" s="82"/>
      <c r="RCO142" s="82"/>
      <c r="RCP142" s="82"/>
      <c r="RCQ142" s="82"/>
      <c r="RCR142" s="82"/>
      <c r="RCS142" s="82"/>
      <c r="RCT142" s="82"/>
      <c r="RCU142" s="82"/>
      <c r="RDM142" s="82"/>
      <c r="RDN142" s="82"/>
      <c r="RDO142" s="6"/>
      <c r="RDR142" s="7"/>
      <c r="RDS142" s="7"/>
      <c r="RDX142" s="82"/>
      <c r="RDZ142" s="7"/>
      <c r="REA142" s="82"/>
      <c r="REC142" s="7"/>
      <c r="RED142" s="82"/>
      <c r="REE142" s="82"/>
      <c r="REF142" s="83"/>
      <c r="REH142" s="82"/>
      <c r="REI142" s="80"/>
      <c r="REJ142" s="81"/>
      <c r="REK142" s="82"/>
      <c r="REN142" s="82"/>
      <c r="REO142" s="82"/>
      <c r="REQ142" s="82"/>
      <c r="RET142" s="82"/>
      <c r="REW142" s="82"/>
      <c r="REX142" s="82"/>
      <c r="RFC142" s="82"/>
      <c r="RFF142" s="82"/>
      <c r="RFG142" s="82"/>
      <c r="RFH142" s="82"/>
      <c r="RFI142" s="82"/>
      <c r="RFJ142" s="82"/>
      <c r="RFK142" s="82"/>
      <c r="RFL142" s="82"/>
      <c r="RGD142" s="82"/>
      <c r="RGE142" s="82"/>
      <c r="RGF142" s="6"/>
      <c r="RGI142" s="7"/>
      <c r="RGJ142" s="7"/>
      <c r="RGO142" s="82"/>
      <c r="RGQ142" s="7"/>
      <c r="RGR142" s="82"/>
      <c r="RGT142" s="7"/>
      <c r="RGU142" s="82"/>
      <c r="RGV142" s="82"/>
      <c r="RGW142" s="83"/>
      <c r="RGY142" s="82"/>
      <c r="RGZ142" s="80"/>
      <c r="RHA142" s="81"/>
      <c r="RHB142" s="82"/>
      <c r="RHE142" s="82"/>
      <c r="RHF142" s="82"/>
      <c r="RHH142" s="82"/>
      <c r="RHK142" s="82"/>
      <c r="RHN142" s="82"/>
      <c r="RHO142" s="82"/>
      <c r="RHT142" s="82"/>
      <c r="RHW142" s="82"/>
      <c r="RHX142" s="82"/>
      <c r="RHY142" s="82"/>
      <c r="RHZ142" s="82"/>
      <c r="RIA142" s="82"/>
      <c r="RIB142" s="82"/>
      <c r="RIC142" s="82"/>
      <c r="RIU142" s="82"/>
      <c r="RIV142" s="82"/>
      <c r="RIW142" s="6"/>
      <c r="RIZ142" s="7"/>
      <c r="RJA142" s="7"/>
      <c r="RJF142" s="82"/>
      <c r="RJH142" s="7"/>
      <c r="RJI142" s="82"/>
      <c r="RJK142" s="7"/>
      <c r="RJL142" s="82"/>
      <c r="RJM142" s="82"/>
      <c r="RJN142" s="83"/>
      <c r="RJP142" s="82"/>
      <c r="RJQ142" s="80"/>
      <c r="RJR142" s="81"/>
      <c r="RJS142" s="82"/>
      <c r="RJV142" s="82"/>
      <c r="RJW142" s="82"/>
      <c r="RJY142" s="82"/>
      <c r="RKB142" s="82"/>
      <c r="RKE142" s="82"/>
      <c r="RKF142" s="82"/>
      <c r="RKK142" s="82"/>
      <c r="RKN142" s="82"/>
      <c r="RKO142" s="82"/>
      <c r="RKP142" s="82"/>
      <c r="RKQ142" s="82"/>
      <c r="RKR142" s="82"/>
      <c r="RKS142" s="82"/>
      <c r="RKT142" s="82"/>
      <c r="RLL142" s="82"/>
      <c r="RLM142" s="82"/>
      <c r="RLN142" s="6"/>
      <c r="RLQ142" s="7"/>
      <c r="RLR142" s="7"/>
      <c r="RLW142" s="82"/>
      <c r="RLY142" s="7"/>
      <c r="RLZ142" s="82"/>
      <c r="RMB142" s="7"/>
      <c r="RMC142" s="82"/>
      <c r="RMD142" s="82"/>
      <c r="RME142" s="83"/>
      <c r="RMG142" s="82"/>
      <c r="RMH142" s="80"/>
      <c r="RMI142" s="81"/>
      <c r="RMJ142" s="82"/>
      <c r="RMM142" s="82"/>
      <c r="RMN142" s="82"/>
      <c r="RMP142" s="82"/>
      <c r="RMS142" s="82"/>
      <c r="RMV142" s="82"/>
      <c r="RMW142" s="82"/>
      <c r="RNB142" s="82"/>
      <c r="RNE142" s="82"/>
      <c r="RNF142" s="82"/>
      <c r="RNG142" s="82"/>
      <c r="RNH142" s="82"/>
      <c r="RNI142" s="82"/>
      <c r="RNJ142" s="82"/>
      <c r="RNK142" s="82"/>
      <c r="ROC142" s="82"/>
      <c r="ROD142" s="82"/>
      <c r="ROE142" s="6"/>
      <c r="ROH142" s="7"/>
      <c r="ROI142" s="7"/>
      <c r="RON142" s="82"/>
      <c r="ROP142" s="7"/>
      <c r="ROQ142" s="82"/>
      <c r="ROS142" s="7"/>
      <c r="ROT142" s="82"/>
      <c r="ROU142" s="82"/>
      <c r="ROV142" s="83"/>
      <c r="ROX142" s="82"/>
      <c r="ROY142" s="80"/>
      <c r="ROZ142" s="81"/>
      <c r="RPA142" s="82"/>
      <c r="RPD142" s="82"/>
      <c r="RPE142" s="82"/>
      <c r="RPG142" s="82"/>
      <c r="RPJ142" s="82"/>
      <c r="RPM142" s="82"/>
      <c r="RPN142" s="82"/>
      <c r="RPS142" s="82"/>
      <c r="RPV142" s="82"/>
      <c r="RPW142" s="82"/>
      <c r="RPX142" s="82"/>
      <c r="RPY142" s="82"/>
      <c r="RPZ142" s="82"/>
      <c r="RQA142" s="82"/>
      <c r="RQB142" s="82"/>
      <c r="RQT142" s="82"/>
      <c r="RQU142" s="82"/>
      <c r="RQV142" s="6"/>
      <c r="RQY142" s="7"/>
      <c r="RQZ142" s="7"/>
      <c r="RRE142" s="82"/>
      <c r="RRG142" s="7"/>
      <c r="RRH142" s="82"/>
      <c r="RRJ142" s="7"/>
      <c r="RRK142" s="82"/>
      <c r="RRL142" s="82"/>
      <c r="RRM142" s="83"/>
      <c r="RRO142" s="82"/>
      <c r="RRP142" s="80"/>
      <c r="RRQ142" s="81"/>
      <c r="RRR142" s="82"/>
      <c r="RRU142" s="82"/>
      <c r="RRV142" s="82"/>
      <c r="RRX142" s="82"/>
      <c r="RSA142" s="82"/>
      <c r="RSD142" s="82"/>
      <c r="RSE142" s="82"/>
      <c r="RSJ142" s="82"/>
      <c r="RSM142" s="82"/>
      <c r="RSN142" s="82"/>
      <c r="RSO142" s="82"/>
      <c r="RSP142" s="82"/>
      <c r="RSQ142" s="82"/>
      <c r="RSR142" s="82"/>
      <c r="RSS142" s="82"/>
      <c r="RTK142" s="82"/>
      <c r="RTL142" s="82"/>
      <c r="RTM142" s="6"/>
      <c r="RTP142" s="7"/>
      <c r="RTQ142" s="7"/>
      <c r="RTV142" s="82"/>
      <c r="RTX142" s="7"/>
      <c r="RTY142" s="82"/>
      <c r="RUA142" s="7"/>
      <c r="RUB142" s="82"/>
      <c r="RUC142" s="82"/>
      <c r="RUD142" s="83"/>
      <c r="RUF142" s="82"/>
      <c r="RUG142" s="80"/>
      <c r="RUH142" s="81"/>
      <c r="RUI142" s="82"/>
      <c r="RUL142" s="82"/>
      <c r="RUM142" s="82"/>
      <c r="RUO142" s="82"/>
      <c r="RUR142" s="82"/>
      <c r="RUU142" s="82"/>
      <c r="RUV142" s="82"/>
      <c r="RVA142" s="82"/>
      <c r="RVD142" s="82"/>
      <c r="RVE142" s="82"/>
      <c r="RVF142" s="82"/>
      <c r="RVG142" s="82"/>
      <c r="RVH142" s="82"/>
      <c r="RVI142" s="82"/>
      <c r="RVJ142" s="82"/>
      <c r="RWB142" s="82"/>
      <c r="RWC142" s="82"/>
      <c r="RWD142" s="6"/>
      <c r="RWG142" s="7"/>
      <c r="RWH142" s="7"/>
      <c r="RWM142" s="82"/>
      <c r="RWO142" s="7"/>
      <c r="RWP142" s="82"/>
      <c r="RWR142" s="7"/>
      <c r="RWS142" s="82"/>
      <c r="RWT142" s="82"/>
      <c r="RWU142" s="83"/>
      <c r="RWW142" s="82"/>
      <c r="RWX142" s="80"/>
      <c r="RWY142" s="81"/>
      <c r="RWZ142" s="82"/>
      <c r="RXC142" s="82"/>
      <c r="RXD142" s="82"/>
      <c r="RXF142" s="82"/>
      <c r="RXI142" s="82"/>
      <c r="RXL142" s="82"/>
      <c r="RXM142" s="82"/>
      <c r="RXR142" s="82"/>
      <c r="RXU142" s="82"/>
      <c r="RXV142" s="82"/>
      <c r="RXW142" s="82"/>
      <c r="RXX142" s="82"/>
      <c r="RXY142" s="82"/>
      <c r="RXZ142" s="82"/>
      <c r="RYA142" s="82"/>
      <c r="RYS142" s="82"/>
      <c r="RYT142" s="82"/>
      <c r="RYU142" s="6"/>
      <c r="RYX142" s="7"/>
      <c r="RYY142" s="7"/>
      <c r="RZD142" s="82"/>
      <c r="RZF142" s="7"/>
      <c r="RZG142" s="82"/>
      <c r="RZI142" s="7"/>
      <c r="RZJ142" s="82"/>
      <c r="RZK142" s="82"/>
      <c r="RZL142" s="83"/>
      <c r="RZN142" s="82"/>
      <c r="RZO142" s="80"/>
      <c r="RZP142" s="81"/>
      <c r="RZQ142" s="82"/>
      <c r="RZT142" s="82"/>
      <c r="RZU142" s="82"/>
      <c r="RZW142" s="82"/>
      <c r="RZZ142" s="82"/>
      <c r="SAC142" s="82"/>
      <c r="SAD142" s="82"/>
      <c r="SAI142" s="82"/>
      <c r="SAL142" s="82"/>
      <c r="SAM142" s="82"/>
      <c r="SAN142" s="82"/>
      <c r="SAO142" s="82"/>
      <c r="SAP142" s="82"/>
      <c r="SAQ142" s="82"/>
      <c r="SAR142" s="82"/>
      <c r="SBJ142" s="82"/>
      <c r="SBK142" s="82"/>
      <c r="SBL142" s="6"/>
      <c r="SBO142" s="7"/>
      <c r="SBP142" s="7"/>
      <c r="SBU142" s="82"/>
      <c r="SBW142" s="7"/>
      <c r="SBX142" s="82"/>
      <c r="SBZ142" s="7"/>
      <c r="SCA142" s="82"/>
      <c r="SCB142" s="82"/>
      <c r="SCC142" s="83"/>
      <c r="SCE142" s="82"/>
      <c r="SCF142" s="80"/>
      <c r="SCG142" s="81"/>
      <c r="SCH142" s="82"/>
      <c r="SCK142" s="82"/>
      <c r="SCL142" s="82"/>
      <c r="SCN142" s="82"/>
      <c r="SCQ142" s="82"/>
      <c r="SCT142" s="82"/>
      <c r="SCU142" s="82"/>
      <c r="SCZ142" s="82"/>
      <c r="SDC142" s="82"/>
      <c r="SDD142" s="82"/>
      <c r="SDE142" s="82"/>
      <c r="SDF142" s="82"/>
      <c r="SDG142" s="82"/>
      <c r="SDH142" s="82"/>
      <c r="SDI142" s="82"/>
      <c r="SEA142" s="82"/>
      <c r="SEB142" s="82"/>
      <c r="SEC142" s="6"/>
      <c r="SEF142" s="7"/>
      <c r="SEG142" s="7"/>
      <c r="SEL142" s="82"/>
      <c r="SEN142" s="7"/>
      <c r="SEO142" s="82"/>
      <c r="SEQ142" s="7"/>
      <c r="SER142" s="82"/>
      <c r="SES142" s="82"/>
      <c r="SET142" s="83"/>
      <c r="SEV142" s="82"/>
      <c r="SEW142" s="80"/>
      <c r="SEX142" s="81"/>
      <c r="SEY142" s="82"/>
      <c r="SFB142" s="82"/>
      <c r="SFC142" s="82"/>
      <c r="SFE142" s="82"/>
      <c r="SFH142" s="82"/>
      <c r="SFK142" s="82"/>
      <c r="SFL142" s="82"/>
      <c r="SFQ142" s="82"/>
      <c r="SFT142" s="82"/>
      <c r="SFU142" s="82"/>
      <c r="SFV142" s="82"/>
      <c r="SFW142" s="82"/>
      <c r="SFX142" s="82"/>
      <c r="SFY142" s="82"/>
      <c r="SFZ142" s="82"/>
      <c r="SGR142" s="82"/>
      <c r="SGS142" s="82"/>
      <c r="SGT142" s="6"/>
      <c r="SGW142" s="7"/>
      <c r="SGX142" s="7"/>
      <c r="SHC142" s="82"/>
      <c r="SHE142" s="7"/>
      <c r="SHF142" s="82"/>
      <c r="SHH142" s="7"/>
      <c r="SHI142" s="82"/>
      <c r="SHJ142" s="82"/>
      <c r="SHK142" s="83"/>
      <c r="SHM142" s="82"/>
      <c r="SHN142" s="80"/>
      <c r="SHO142" s="81"/>
      <c r="SHP142" s="82"/>
      <c r="SHS142" s="82"/>
      <c r="SHT142" s="82"/>
      <c r="SHV142" s="82"/>
      <c r="SHY142" s="82"/>
      <c r="SIB142" s="82"/>
      <c r="SIC142" s="82"/>
      <c r="SIH142" s="82"/>
      <c r="SIK142" s="82"/>
      <c r="SIL142" s="82"/>
      <c r="SIM142" s="82"/>
      <c r="SIN142" s="82"/>
      <c r="SIO142" s="82"/>
      <c r="SIP142" s="82"/>
      <c r="SIQ142" s="82"/>
      <c r="SJI142" s="82"/>
      <c r="SJJ142" s="82"/>
      <c r="SJK142" s="6"/>
      <c r="SJN142" s="7"/>
      <c r="SJO142" s="7"/>
      <c r="SJT142" s="82"/>
      <c r="SJV142" s="7"/>
      <c r="SJW142" s="82"/>
      <c r="SJY142" s="7"/>
      <c r="SJZ142" s="82"/>
      <c r="SKA142" s="82"/>
      <c r="SKB142" s="83"/>
      <c r="SKD142" s="82"/>
      <c r="SKE142" s="80"/>
      <c r="SKF142" s="81"/>
      <c r="SKG142" s="82"/>
      <c r="SKJ142" s="82"/>
      <c r="SKK142" s="82"/>
      <c r="SKM142" s="82"/>
      <c r="SKP142" s="82"/>
      <c r="SKS142" s="82"/>
      <c r="SKT142" s="82"/>
      <c r="SKY142" s="82"/>
      <c r="SLB142" s="82"/>
      <c r="SLC142" s="82"/>
      <c r="SLD142" s="82"/>
      <c r="SLE142" s="82"/>
      <c r="SLF142" s="82"/>
      <c r="SLG142" s="82"/>
      <c r="SLH142" s="82"/>
      <c r="SLZ142" s="82"/>
      <c r="SMA142" s="82"/>
      <c r="SMB142" s="6"/>
      <c r="SME142" s="7"/>
      <c r="SMF142" s="7"/>
      <c r="SMK142" s="82"/>
      <c r="SMM142" s="7"/>
      <c r="SMN142" s="82"/>
      <c r="SMP142" s="7"/>
      <c r="SMQ142" s="82"/>
      <c r="SMR142" s="82"/>
      <c r="SMS142" s="83"/>
      <c r="SMU142" s="82"/>
      <c r="SMV142" s="80"/>
      <c r="SMW142" s="81"/>
      <c r="SMX142" s="82"/>
      <c r="SNA142" s="82"/>
      <c r="SNB142" s="82"/>
      <c r="SND142" s="82"/>
      <c r="SNG142" s="82"/>
      <c r="SNJ142" s="82"/>
      <c r="SNK142" s="82"/>
      <c r="SNP142" s="82"/>
      <c r="SNS142" s="82"/>
      <c r="SNT142" s="82"/>
      <c r="SNU142" s="82"/>
      <c r="SNV142" s="82"/>
      <c r="SNW142" s="82"/>
      <c r="SNX142" s="82"/>
      <c r="SNY142" s="82"/>
      <c r="SOQ142" s="82"/>
      <c r="SOR142" s="82"/>
      <c r="SOS142" s="6"/>
      <c r="SOV142" s="7"/>
      <c r="SOW142" s="7"/>
      <c r="SPB142" s="82"/>
      <c r="SPD142" s="7"/>
      <c r="SPE142" s="82"/>
      <c r="SPG142" s="7"/>
      <c r="SPH142" s="82"/>
      <c r="SPI142" s="82"/>
      <c r="SPJ142" s="83"/>
      <c r="SPL142" s="82"/>
      <c r="SPM142" s="80"/>
      <c r="SPN142" s="81"/>
      <c r="SPO142" s="82"/>
      <c r="SPR142" s="82"/>
      <c r="SPS142" s="82"/>
      <c r="SPU142" s="82"/>
      <c r="SPX142" s="82"/>
      <c r="SQA142" s="82"/>
      <c r="SQB142" s="82"/>
      <c r="SQG142" s="82"/>
      <c r="SQJ142" s="82"/>
      <c r="SQK142" s="82"/>
      <c r="SQL142" s="82"/>
      <c r="SQM142" s="82"/>
      <c r="SQN142" s="82"/>
      <c r="SQO142" s="82"/>
      <c r="SQP142" s="82"/>
      <c r="SRH142" s="82"/>
      <c r="SRI142" s="82"/>
      <c r="SRJ142" s="6"/>
      <c r="SRM142" s="7"/>
      <c r="SRN142" s="7"/>
      <c r="SRS142" s="82"/>
      <c r="SRU142" s="7"/>
      <c r="SRV142" s="82"/>
      <c r="SRX142" s="7"/>
      <c r="SRY142" s="82"/>
      <c r="SRZ142" s="82"/>
      <c r="SSA142" s="83"/>
      <c r="SSC142" s="82"/>
      <c r="SSD142" s="80"/>
      <c r="SSE142" s="81"/>
      <c r="SSF142" s="82"/>
      <c r="SSI142" s="82"/>
      <c r="SSJ142" s="82"/>
      <c r="SSL142" s="82"/>
      <c r="SSO142" s="82"/>
      <c r="SSR142" s="82"/>
      <c r="SSS142" s="82"/>
      <c r="SSX142" s="82"/>
      <c r="STA142" s="82"/>
      <c r="STB142" s="82"/>
      <c r="STC142" s="82"/>
      <c r="STD142" s="82"/>
      <c r="STE142" s="82"/>
      <c r="STF142" s="82"/>
      <c r="STG142" s="82"/>
      <c r="STY142" s="82"/>
      <c r="STZ142" s="82"/>
      <c r="SUA142" s="6"/>
      <c r="SUD142" s="7"/>
      <c r="SUE142" s="7"/>
      <c r="SUJ142" s="82"/>
      <c r="SUL142" s="7"/>
      <c r="SUM142" s="82"/>
      <c r="SUO142" s="7"/>
      <c r="SUP142" s="82"/>
      <c r="SUQ142" s="82"/>
      <c r="SUR142" s="83"/>
      <c r="SUT142" s="82"/>
      <c r="SUU142" s="80"/>
      <c r="SUV142" s="81"/>
      <c r="SUW142" s="82"/>
      <c r="SUZ142" s="82"/>
      <c r="SVA142" s="82"/>
      <c r="SVC142" s="82"/>
      <c r="SVF142" s="82"/>
      <c r="SVI142" s="82"/>
      <c r="SVJ142" s="82"/>
      <c r="SVO142" s="82"/>
      <c r="SVR142" s="82"/>
      <c r="SVS142" s="82"/>
      <c r="SVT142" s="82"/>
      <c r="SVU142" s="82"/>
      <c r="SVV142" s="82"/>
      <c r="SVW142" s="82"/>
      <c r="SVX142" s="82"/>
      <c r="SWP142" s="82"/>
      <c r="SWQ142" s="82"/>
      <c r="SWR142" s="6"/>
      <c r="SWU142" s="7"/>
      <c r="SWV142" s="7"/>
      <c r="SXA142" s="82"/>
      <c r="SXC142" s="7"/>
      <c r="SXD142" s="82"/>
      <c r="SXF142" s="7"/>
      <c r="SXG142" s="82"/>
      <c r="SXH142" s="82"/>
      <c r="SXI142" s="83"/>
      <c r="SXK142" s="82"/>
      <c r="SXL142" s="80"/>
      <c r="SXM142" s="81"/>
      <c r="SXN142" s="82"/>
      <c r="SXQ142" s="82"/>
      <c r="SXR142" s="82"/>
      <c r="SXT142" s="82"/>
      <c r="SXW142" s="82"/>
      <c r="SXZ142" s="82"/>
      <c r="SYA142" s="82"/>
      <c r="SYF142" s="82"/>
      <c r="SYI142" s="82"/>
      <c r="SYJ142" s="82"/>
      <c r="SYK142" s="82"/>
      <c r="SYL142" s="82"/>
      <c r="SYM142" s="82"/>
      <c r="SYN142" s="82"/>
      <c r="SYO142" s="82"/>
      <c r="SZG142" s="82"/>
      <c r="SZH142" s="82"/>
      <c r="SZI142" s="6"/>
      <c r="SZL142" s="7"/>
      <c r="SZM142" s="7"/>
      <c r="SZR142" s="82"/>
      <c r="SZT142" s="7"/>
      <c r="SZU142" s="82"/>
      <c r="SZW142" s="7"/>
      <c r="SZX142" s="82"/>
      <c r="SZY142" s="82"/>
      <c r="SZZ142" s="83"/>
      <c r="TAB142" s="82"/>
      <c r="TAC142" s="80"/>
      <c r="TAD142" s="81"/>
      <c r="TAE142" s="82"/>
      <c r="TAH142" s="82"/>
      <c r="TAI142" s="82"/>
      <c r="TAK142" s="82"/>
      <c r="TAN142" s="82"/>
      <c r="TAQ142" s="82"/>
      <c r="TAR142" s="82"/>
      <c r="TAW142" s="82"/>
      <c r="TAZ142" s="82"/>
      <c r="TBA142" s="82"/>
      <c r="TBB142" s="82"/>
      <c r="TBC142" s="82"/>
      <c r="TBD142" s="82"/>
      <c r="TBE142" s="82"/>
      <c r="TBF142" s="82"/>
      <c r="TBX142" s="82"/>
      <c r="TBY142" s="82"/>
      <c r="TBZ142" s="6"/>
      <c r="TCC142" s="7"/>
      <c r="TCD142" s="7"/>
      <c r="TCI142" s="82"/>
      <c r="TCK142" s="7"/>
      <c r="TCL142" s="82"/>
      <c r="TCN142" s="7"/>
      <c r="TCO142" s="82"/>
      <c r="TCP142" s="82"/>
      <c r="TCQ142" s="83"/>
      <c r="TCS142" s="82"/>
      <c r="TCT142" s="80"/>
      <c r="TCU142" s="81"/>
      <c r="TCV142" s="82"/>
      <c r="TCY142" s="82"/>
      <c r="TCZ142" s="82"/>
      <c r="TDB142" s="82"/>
      <c r="TDE142" s="82"/>
      <c r="TDH142" s="82"/>
      <c r="TDI142" s="82"/>
      <c r="TDN142" s="82"/>
      <c r="TDQ142" s="82"/>
      <c r="TDR142" s="82"/>
      <c r="TDS142" s="82"/>
      <c r="TDT142" s="82"/>
      <c r="TDU142" s="82"/>
      <c r="TDV142" s="82"/>
      <c r="TDW142" s="82"/>
      <c r="TEO142" s="82"/>
      <c r="TEP142" s="82"/>
      <c r="TEQ142" s="6"/>
      <c r="TET142" s="7"/>
      <c r="TEU142" s="7"/>
      <c r="TEZ142" s="82"/>
      <c r="TFB142" s="7"/>
      <c r="TFC142" s="82"/>
      <c r="TFE142" s="7"/>
      <c r="TFF142" s="82"/>
      <c r="TFG142" s="82"/>
      <c r="TFH142" s="83"/>
      <c r="TFJ142" s="82"/>
      <c r="TFK142" s="80"/>
      <c r="TFL142" s="81"/>
      <c r="TFM142" s="82"/>
      <c r="TFP142" s="82"/>
      <c r="TFQ142" s="82"/>
      <c r="TFS142" s="82"/>
      <c r="TFV142" s="82"/>
      <c r="TFY142" s="82"/>
      <c r="TFZ142" s="82"/>
      <c r="TGE142" s="82"/>
      <c r="TGH142" s="82"/>
      <c r="TGI142" s="82"/>
      <c r="TGJ142" s="82"/>
      <c r="TGK142" s="82"/>
      <c r="TGL142" s="82"/>
      <c r="TGM142" s="82"/>
      <c r="TGN142" s="82"/>
      <c r="THF142" s="82"/>
      <c r="THG142" s="82"/>
      <c r="THH142" s="6"/>
      <c r="THK142" s="7"/>
      <c r="THL142" s="7"/>
      <c r="THQ142" s="82"/>
      <c r="THS142" s="7"/>
      <c r="THT142" s="82"/>
      <c r="THV142" s="7"/>
      <c r="THW142" s="82"/>
      <c r="THX142" s="82"/>
      <c r="THY142" s="83"/>
      <c r="TIA142" s="82"/>
      <c r="TIB142" s="80"/>
      <c r="TIC142" s="81"/>
      <c r="TID142" s="82"/>
      <c r="TIG142" s="82"/>
      <c r="TIH142" s="82"/>
      <c r="TIJ142" s="82"/>
      <c r="TIM142" s="82"/>
      <c r="TIP142" s="82"/>
      <c r="TIQ142" s="82"/>
      <c r="TIV142" s="82"/>
      <c r="TIY142" s="82"/>
      <c r="TIZ142" s="82"/>
      <c r="TJA142" s="82"/>
      <c r="TJB142" s="82"/>
      <c r="TJC142" s="82"/>
      <c r="TJD142" s="82"/>
      <c r="TJE142" s="82"/>
      <c r="TJW142" s="82"/>
      <c r="TJX142" s="82"/>
      <c r="TJY142" s="6"/>
      <c r="TKB142" s="7"/>
      <c r="TKC142" s="7"/>
      <c r="TKH142" s="82"/>
      <c r="TKJ142" s="7"/>
      <c r="TKK142" s="82"/>
      <c r="TKM142" s="7"/>
      <c r="TKN142" s="82"/>
      <c r="TKO142" s="82"/>
      <c r="TKP142" s="83"/>
      <c r="TKR142" s="82"/>
      <c r="TKS142" s="80"/>
      <c r="TKT142" s="81"/>
      <c r="TKU142" s="82"/>
      <c r="TKX142" s="82"/>
      <c r="TKY142" s="82"/>
      <c r="TLA142" s="82"/>
      <c r="TLD142" s="82"/>
      <c r="TLG142" s="82"/>
      <c r="TLH142" s="82"/>
      <c r="TLM142" s="82"/>
      <c r="TLP142" s="82"/>
      <c r="TLQ142" s="82"/>
      <c r="TLR142" s="82"/>
      <c r="TLS142" s="82"/>
      <c r="TLT142" s="82"/>
      <c r="TLU142" s="82"/>
      <c r="TLV142" s="82"/>
      <c r="TMN142" s="82"/>
      <c r="TMO142" s="82"/>
      <c r="TMP142" s="6"/>
      <c r="TMS142" s="7"/>
      <c r="TMT142" s="7"/>
      <c r="TMY142" s="82"/>
      <c r="TNA142" s="7"/>
      <c r="TNB142" s="82"/>
      <c r="TND142" s="7"/>
      <c r="TNE142" s="82"/>
      <c r="TNF142" s="82"/>
      <c r="TNG142" s="83"/>
      <c r="TNI142" s="82"/>
      <c r="TNJ142" s="80"/>
      <c r="TNK142" s="81"/>
      <c r="TNL142" s="82"/>
      <c r="TNO142" s="82"/>
      <c r="TNP142" s="82"/>
      <c r="TNR142" s="82"/>
      <c r="TNU142" s="82"/>
      <c r="TNX142" s="82"/>
      <c r="TNY142" s="82"/>
      <c r="TOD142" s="82"/>
      <c r="TOG142" s="82"/>
      <c r="TOH142" s="82"/>
      <c r="TOI142" s="82"/>
      <c r="TOJ142" s="82"/>
      <c r="TOK142" s="82"/>
      <c r="TOL142" s="82"/>
      <c r="TOM142" s="82"/>
      <c r="TPE142" s="82"/>
      <c r="TPF142" s="82"/>
      <c r="TPG142" s="6"/>
      <c r="TPJ142" s="7"/>
      <c r="TPK142" s="7"/>
      <c r="TPP142" s="82"/>
      <c r="TPR142" s="7"/>
      <c r="TPS142" s="82"/>
      <c r="TPU142" s="7"/>
      <c r="TPV142" s="82"/>
      <c r="TPW142" s="82"/>
      <c r="TPX142" s="83"/>
      <c r="TPZ142" s="82"/>
      <c r="TQA142" s="80"/>
      <c r="TQB142" s="81"/>
      <c r="TQC142" s="82"/>
      <c r="TQF142" s="82"/>
      <c r="TQG142" s="82"/>
      <c r="TQI142" s="82"/>
      <c r="TQL142" s="82"/>
      <c r="TQO142" s="82"/>
      <c r="TQP142" s="82"/>
      <c r="TQU142" s="82"/>
      <c r="TQX142" s="82"/>
      <c r="TQY142" s="82"/>
      <c r="TQZ142" s="82"/>
      <c r="TRA142" s="82"/>
      <c r="TRB142" s="82"/>
      <c r="TRC142" s="82"/>
      <c r="TRD142" s="82"/>
      <c r="TRV142" s="82"/>
      <c r="TRW142" s="82"/>
      <c r="TRX142" s="6"/>
      <c r="TSA142" s="7"/>
      <c r="TSB142" s="7"/>
      <c r="TSG142" s="82"/>
      <c r="TSI142" s="7"/>
      <c r="TSJ142" s="82"/>
      <c r="TSL142" s="7"/>
      <c r="TSM142" s="82"/>
      <c r="TSN142" s="82"/>
      <c r="TSO142" s="83"/>
      <c r="TSQ142" s="82"/>
      <c r="TSR142" s="80"/>
      <c r="TSS142" s="81"/>
      <c r="TST142" s="82"/>
      <c r="TSW142" s="82"/>
      <c r="TSX142" s="82"/>
      <c r="TSZ142" s="82"/>
      <c r="TTC142" s="82"/>
      <c r="TTF142" s="82"/>
      <c r="TTG142" s="82"/>
      <c r="TTL142" s="82"/>
      <c r="TTO142" s="82"/>
      <c r="TTP142" s="82"/>
      <c r="TTQ142" s="82"/>
      <c r="TTR142" s="82"/>
      <c r="TTS142" s="82"/>
      <c r="TTT142" s="82"/>
      <c r="TTU142" s="82"/>
      <c r="TUM142" s="82"/>
      <c r="TUN142" s="82"/>
      <c r="TUO142" s="6"/>
      <c r="TUR142" s="7"/>
      <c r="TUS142" s="7"/>
      <c r="TUX142" s="82"/>
      <c r="TUZ142" s="7"/>
      <c r="TVA142" s="82"/>
      <c r="TVC142" s="7"/>
      <c r="TVD142" s="82"/>
      <c r="TVE142" s="82"/>
      <c r="TVF142" s="83"/>
      <c r="TVH142" s="82"/>
      <c r="TVI142" s="80"/>
      <c r="TVJ142" s="81"/>
      <c r="TVK142" s="82"/>
      <c r="TVN142" s="82"/>
      <c r="TVO142" s="82"/>
      <c r="TVQ142" s="82"/>
      <c r="TVT142" s="82"/>
      <c r="TVW142" s="82"/>
      <c r="TVX142" s="82"/>
      <c r="TWC142" s="82"/>
      <c r="TWF142" s="82"/>
      <c r="TWG142" s="82"/>
      <c r="TWH142" s="82"/>
      <c r="TWI142" s="82"/>
      <c r="TWJ142" s="82"/>
      <c r="TWK142" s="82"/>
      <c r="TWL142" s="82"/>
      <c r="TXD142" s="82"/>
      <c r="TXE142" s="82"/>
      <c r="TXF142" s="6"/>
      <c r="TXI142" s="7"/>
      <c r="TXJ142" s="7"/>
      <c r="TXO142" s="82"/>
      <c r="TXQ142" s="7"/>
      <c r="TXR142" s="82"/>
      <c r="TXT142" s="7"/>
      <c r="TXU142" s="82"/>
      <c r="TXV142" s="82"/>
      <c r="TXW142" s="83"/>
      <c r="TXY142" s="82"/>
      <c r="TXZ142" s="80"/>
      <c r="TYA142" s="81"/>
      <c r="TYB142" s="82"/>
      <c r="TYE142" s="82"/>
      <c r="TYF142" s="82"/>
      <c r="TYH142" s="82"/>
      <c r="TYK142" s="82"/>
      <c r="TYN142" s="82"/>
      <c r="TYO142" s="82"/>
      <c r="TYT142" s="82"/>
      <c r="TYW142" s="82"/>
      <c r="TYX142" s="82"/>
      <c r="TYY142" s="82"/>
      <c r="TYZ142" s="82"/>
      <c r="TZA142" s="82"/>
      <c r="TZB142" s="82"/>
      <c r="TZC142" s="82"/>
      <c r="TZU142" s="82"/>
      <c r="TZV142" s="82"/>
      <c r="TZW142" s="6"/>
      <c r="TZZ142" s="7"/>
      <c r="UAA142" s="7"/>
      <c r="UAF142" s="82"/>
      <c r="UAH142" s="7"/>
      <c r="UAI142" s="82"/>
      <c r="UAK142" s="7"/>
      <c r="UAL142" s="82"/>
      <c r="UAM142" s="82"/>
      <c r="UAN142" s="83"/>
      <c r="UAP142" s="82"/>
      <c r="UAQ142" s="80"/>
      <c r="UAR142" s="81"/>
      <c r="UAS142" s="82"/>
      <c r="UAV142" s="82"/>
      <c r="UAW142" s="82"/>
      <c r="UAY142" s="82"/>
      <c r="UBB142" s="82"/>
      <c r="UBE142" s="82"/>
      <c r="UBF142" s="82"/>
      <c r="UBK142" s="82"/>
      <c r="UBN142" s="82"/>
      <c r="UBO142" s="82"/>
      <c r="UBP142" s="82"/>
      <c r="UBQ142" s="82"/>
      <c r="UBR142" s="82"/>
      <c r="UBS142" s="82"/>
      <c r="UBT142" s="82"/>
      <c r="UCL142" s="82"/>
      <c r="UCM142" s="82"/>
      <c r="UCN142" s="6"/>
      <c r="UCQ142" s="7"/>
      <c r="UCR142" s="7"/>
      <c r="UCW142" s="82"/>
      <c r="UCY142" s="7"/>
      <c r="UCZ142" s="82"/>
      <c r="UDB142" s="7"/>
      <c r="UDC142" s="82"/>
      <c r="UDD142" s="82"/>
      <c r="UDE142" s="83"/>
      <c r="UDG142" s="82"/>
      <c r="UDH142" s="80"/>
      <c r="UDI142" s="81"/>
      <c r="UDJ142" s="82"/>
      <c r="UDM142" s="82"/>
      <c r="UDN142" s="82"/>
      <c r="UDP142" s="82"/>
      <c r="UDS142" s="82"/>
      <c r="UDV142" s="82"/>
      <c r="UDW142" s="82"/>
      <c r="UEB142" s="82"/>
      <c r="UEE142" s="82"/>
      <c r="UEF142" s="82"/>
      <c r="UEG142" s="82"/>
      <c r="UEH142" s="82"/>
      <c r="UEI142" s="82"/>
      <c r="UEJ142" s="82"/>
      <c r="UEK142" s="82"/>
      <c r="UFC142" s="82"/>
      <c r="UFD142" s="82"/>
      <c r="UFE142" s="6"/>
      <c r="UFH142" s="7"/>
      <c r="UFI142" s="7"/>
      <c r="UFN142" s="82"/>
      <c r="UFP142" s="7"/>
      <c r="UFQ142" s="82"/>
      <c r="UFS142" s="7"/>
      <c r="UFT142" s="82"/>
      <c r="UFU142" s="82"/>
      <c r="UFV142" s="83"/>
      <c r="UFX142" s="82"/>
      <c r="UFY142" s="80"/>
      <c r="UFZ142" s="81"/>
      <c r="UGA142" s="82"/>
      <c r="UGD142" s="82"/>
      <c r="UGE142" s="82"/>
      <c r="UGG142" s="82"/>
      <c r="UGJ142" s="82"/>
      <c r="UGM142" s="82"/>
      <c r="UGN142" s="82"/>
      <c r="UGS142" s="82"/>
      <c r="UGV142" s="82"/>
      <c r="UGW142" s="82"/>
      <c r="UGX142" s="82"/>
      <c r="UGY142" s="82"/>
      <c r="UGZ142" s="82"/>
      <c r="UHA142" s="82"/>
      <c r="UHB142" s="82"/>
      <c r="UHT142" s="82"/>
      <c r="UHU142" s="82"/>
      <c r="UHV142" s="6"/>
      <c r="UHY142" s="7"/>
      <c r="UHZ142" s="7"/>
      <c r="UIE142" s="82"/>
      <c r="UIG142" s="7"/>
      <c r="UIH142" s="82"/>
      <c r="UIJ142" s="7"/>
      <c r="UIK142" s="82"/>
      <c r="UIL142" s="82"/>
      <c r="UIM142" s="83"/>
      <c r="UIO142" s="82"/>
      <c r="UIP142" s="80"/>
      <c r="UIQ142" s="81"/>
      <c r="UIR142" s="82"/>
      <c r="UIU142" s="82"/>
      <c r="UIV142" s="82"/>
      <c r="UIX142" s="82"/>
      <c r="UJA142" s="82"/>
      <c r="UJD142" s="82"/>
      <c r="UJE142" s="82"/>
      <c r="UJJ142" s="82"/>
      <c r="UJM142" s="82"/>
      <c r="UJN142" s="82"/>
      <c r="UJO142" s="82"/>
      <c r="UJP142" s="82"/>
      <c r="UJQ142" s="82"/>
      <c r="UJR142" s="82"/>
      <c r="UJS142" s="82"/>
      <c r="UKK142" s="82"/>
      <c r="UKL142" s="82"/>
      <c r="UKM142" s="6"/>
      <c r="UKP142" s="7"/>
      <c r="UKQ142" s="7"/>
      <c r="UKV142" s="82"/>
      <c r="UKX142" s="7"/>
      <c r="UKY142" s="82"/>
      <c r="ULA142" s="7"/>
      <c r="ULB142" s="82"/>
      <c r="ULC142" s="82"/>
      <c r="ULD142" s="83"/>
      <c r="ULF142" s="82"/>
      <c r="ULG142" s="80"/>
      <c r="ULH142" s="81"/>
      <c r="ULI142" s="82"/>
      <c r="ULL142" s="82"/>
      <c r="ULM142" s="82"/>
      <c r="ULO142" s="82"/>
      <c r="ULR142" s="82"/>
      <c r="ULU142" s="82"/>
      <c r="ULV142" s="82"/>
      <c r="UMA142" s="82"/>
      <c r="UMD142" s="82"/>
      <c r="UME142" s="82"/>
      <c r="UMF142" s="82"/>
      <c r="UMG142" s="82"/>
      <c r="UMH142" s="82"/>
      <c r="UMI142" s="82"/>
      <c r="UMJ142" s="82"/>
      <c r="UNB142" s="82"/>
      <c r="UNC142" s="82"/>
      <c r="UND142" s="6"/>
      <c r="UNG142" s="7"/>
      <c r="UNH142" s="7"/>
      <c r="UNM142" s="82"/>
      <c r="UNO142" s="7"/>
      <c r="UNP142" s="82"/>
      <c r="UNR142" s="7"/>
      <c r="UNS142" s="82"/>
      <c r="UNT142" s="82"/>
      <c r="UNU142" s="83"/>
      <c r="UNW142" s="82"/>
      <c r="UNX142" s="80"/>
      <c r="UNY142" s="81"/>
      <c r="UNZ142" s="82"/>
      <c r="UOC142" s="82"/>
      <c r="UOD142" s="82"/>
      <c r="UOF142" s="82"/>
      <c r="UOI142" s="82"/>
      <c r="UOL142" s="82"/>
      <c r="UOM142" s="82"/>
      <c r="UOR142" s="82"/>
      <c r="UOU142" s="82"/>
      <c r="UOV142" s="82"/>
      <c r="UOW142" s="82"/>
      <c r="UOX142" s="82"/>
      <c r="UOY142" s="82"/>
      <c r="UOZ142" s="82"/>
      <c r="UPA142" s="82"/>
      <c r="UPS142" s="82"/>
      <c r="UPT142" s="82"/>
      <c r="UPU142" s="6"/>
      <c r="UPX142" s="7"/>
      <c r="UPY142" s="7"/>
      <c r="UQD142" s="82"/>
      <c r="UQF142" s="7"/>
      <c r="UQG142" s="82"/>
      <c r="UQI142" s="7"/>
      <c r="UQJ142" s="82"/>
      <c r="UQK142" s="82"/>
      <c r="UQL142" s="83"/>
      <c r="UQN142" s="82"/>
      <c r="UQO142" s="80"/>
      <c r="UQP142" s="81"/>
      <c r="UQQ142" s="82"/>
      <c r="UQT142" s="82"/>
      <c r="UQU142" s="82"/>
      <c r="UQW142" s="82"/>
      <c r="UQZ142" s="82"/>
      <c r="URC142" s="82"/>
      <c r="URD142" s="82"/>
      <c r="URI142" s="82"/>
      <c r="URL142" s="82"/>
      <c r="URM142" s="82"/>
      <c r="URN142" s="82"/>
      <c r="URO142" s="82"/>
      <c r="URP142" s="82"/>
      <c r="URQ142" s="82"/>
      <c r="URR142" s="82"/>
      <c r="USJ142" s="82"/>
      <c r="USK142" s="82"/>
      <c r="USL142" s="6"/>
      <c r="USO142" s="7"/>
      <c r="USP142" s="7"/>
      <c r="USU142" s="82"/>
      <c r="USW142" s="7"/>
      <c r="USX142" s="82"/>
      <c r="USZ142" s="7"/>
      <c r="UTA142" s="82"/>
      <c r="UTB142" s="82"/>
      <c r="UTC142" s="83"/>
      <c r="UTE142" s="82"/>
      <c r="UTF142" s="80"/>
      <c r="UTG142" s="81"/>
      <c r="UTH142" s="82"/>
      <c r="UTK142" s="82"/>
      <c r="UTL142" s="82"/>
      <c r="UTN142" s="82"/>
      <c r="UTQ142" s="82"/>
      <c r="UTT142" s="82"/>
      <c r="UTU142" s="82"/>
      <c r="UTZ142" s="82"/>
      <c r="UUC142" s="82"/>
      <c r="UUD142" s="82"/>
      <c r="UUE142" s="82"/>
      <c r="UUF142" s="82"/>
      <c r="UUG142" s="82"/>
      <c r="UUH142" s="82"/>
      <c r="UUI142" s="82"/>
      <c r="UVA142" s="82"/>
      <c r="UVB142" s="82"/>
      <c r="UVC142" s="6"/>
      <c r="UVF142" s="7"/>
      <c r="UVG142" s="7"/>
      <c r="UVL142" s="82"/>
      <c r="UVN142" s="7"/>
      <c r="UVO142" s="82"/>
      <c r="UVQ142" s="7"/>
      <c r="UVR142" s="82"/>
      <c r="UVS142" s="82"/>
      <c r="UVT142" s="83"/>
      <c r="UVV142" s="82"/>
      <c r="UVW142" s="80"/>
      <c r="UVX142" s="81"/>
      <c r="UVY142" s="82"/>
      <c r="UWB142" s="82"/>
      <c r="UWC142" s="82"/>
      <c r="UWE142" s="82"/>
      <c r="UWH142" s="82"/>
      <c r="UWK142" s="82"/>
      <c r="UWL142" s="82"/>
      <c r="UWQ142" s="82"/>
      <c r="UWT142" s="82"/>
      <c r="UWU142" s="82"/>
      <c r="UWV142" s="82"/>
      <c r="UWW142" s="82"/>
      <c r="UWX142" s="82"/>
      <c r="UWY142" s="82"/>
      <c r="UWZ142" s="82"/>
      <c r="UXR142" s="82"/>
      <c r="UXS142" s="82"/>
      <c r="UXT142" s="6"/>
      <c r="UXW142" s="7"/>
      <c r="UXX142" s="7"/>
      <c r="UYC142" s="82"/>
      <c r="UYE142" s="7"/>
      <c r="UYF142" s="82"/>
      <c r="UYH142" s="7"/>
      <c r="UYI142" s="82"/>
      <c r="UYJ142" s="82"/>
      <c r="UYK142" s="83"/>
      <c r="UYM142" s="82"/>
      <c r="UYN142" s="80"/>
      <c r="UYO142" s="81"/>
      <c r="UYP142" s="82"/>
      <c r="UYS142" s="82"/>
      <c r="UYT142" s="82"/>
      <c r="UYV142" s="82"/>
      <c r="UYY142" s="82"/>
      <c r="UZB142" s="82"/>
      <c r="UZC142" s="82"/>
      <c r="UZH142" s="82"/>
      <c r="UZK142" s="82"/>
      <c r="UZL142" s="82"/>
      <c r="UZM142" s="82"/>
      <c r="UZN142" s="82"/>
      <c r="UZO142" s="82"/>
      <c r="UZP142" s="82"/>
      <c r="UZQ142" s="82"/>
      <c r="VAI142" s="82"/>
      <c r="VAJ142" s="82"/>
      <c r="VAK142" s="6"/>
      <c r="VAN142" s="7"/>
      <c r="VAO142" s="7"/>
      <c r="VAT142" s="82"/>
      <c r="VAV142" s="7"/>
      <c r="VAW142" s="82"/>
      <c r="VAY142" s="7"/>
      <c r="VAZ142" s="82"/>
      <c r="VBA142" s="82"/>
      <c r="VBB142" s="83"/>
      <c r="VBD142" s="82"/>
      <c r="VBE142" s="80"/>
      <c r="VBF142" s="81"/>
      <c r="VBG142" s="82"/>
      <c r="VBJ142" s="82"/>
      <c r="VBK142" s="82"/>
      <c r="VBM142" s="82"/>
      <c r="VBP142" s="82"/>
      <c r="VBS142" s="82"/>
      <c r="VBT142" s="82"/>
      <c r="VBY142" s="82"/>
      <c r="VCB142" s="82"/>
      <c r="VCC142" s="82"/>
      <c r="VCD142" s="82"/>
      <c r="VCE142" s="82"/>
      <c r="VCF142" s="82"/>
      <c r="VCG142" s="82"/>
      <c r="VCH142" s="82"/>
      <c r="VCZ142" s="82"/>
      <c r="VDA142" s="82"/>
      <c r="VDB142" s="6"/>
      <c r="VDE142" s="7"/>
      <c r="VDF142" s="7"/>
      <c r="VDK142" s="82"/>
      <c r="VDM142" s="7"/>
      <c r="VDN142" s="82"/>
      <c r="VDP142" s="7"/>
      <c r="VDQ142" s="82"/>
      <c r="VDR142" s="82"/>
      <c r="VDS142" s="83"/>
      <c r="VDU142" s="82"/>
      <c r="VDV142" s="80"/>
      <c r="VDW142" s="81"/>
      <c r="VDX142" s="82"/>
      <c r="VEA142" s="82"/>
      <c r="VEB142" s="82"/>
      <c r="VED142" s="82"/>
      <c r="VEG142" s="82"/>
      <c r="VEJ142" s="82"/>
      <c r="VEK142" s="82"/>
      <c r="VEP142" s="82"/>
      <c r="VES142" s="82"/>
      <c r="VET142" s="82"/>
      <c r="VEU142" s="82"/>
      <c r="VEV142" s="82"/>
      <c r="VEW142" s="82"/>
      <c r="VEX142" s="82"/>
      <c r="VEY142" s="82"/>
      <c r="VFQ142" s="82"/>
      <c r="VFR142" s="82"/>
      <c r="VFS142" s="6"/>
      <c r="VFV142" s="7"/>
      <c r="VFW142" s="7"/>
      <c r="VGB142" s="82"/>
      <c r="VGD142" s="7"/>
      <c r="VGE142" s="82"/>
      <c r="VGG142" s="7"/>
      <c r="VGH142" s="82"/>
      <c r="VGI142" s="82"/>
      <c r="VGJ142" s="83"/>
      <c r="VGL142" s="82"/>
      <c r="VGM142" s="80"/>
      <c r="VGN142" s="81"/>
      <c r="VGO142" s="82"/>
      <c r="VGR142" s="82"/>
      <c r="VGS142" s="82"/>
      <c r="VGU142" s="82"/>
      <c r="VGX142" s="82"/>
      <c r="VHA142" s="82"/>
      <c r="VHB142" s="82"/>
      <c r="VHG142" s="82"/>
      <c r="VHJ142" s="82"/>
      <c r="VHK142" s="82"/>
      <c r="VHL142" s="82"/>
      <c r="VHM142" s="82"/>
      <c r="VHN142" s="82"/>
      <c r="VHO142" s="82"/>
      <c r="VHP142" s="82"/>
      <c r="VIH142" s="82"/>
      <c r="VII142" s="82"/>
      <c r="VIJ142" s="6"/>
      <c r="VIM142" s="7"/>
      <c r="VIN142" s="7"/>
      <c r="VIS142" s="82"/>
      <c r="VIU142" s="7"/>
      <c r="VIV142" s="82"/>
      <c r="VIX142" s="7"/>
      <c r="VIY142" s="82"/>
      <c r="VIZ142" s="82"/>
      <c r="VJA142" s="83"/>
      <c r="VJC142" s="82"/>
      <c r="VJD142" s="80"/>
      <c r="VJE142" s="81"/>
      <c r="VJF142" s="82"/>
      <c r="VJI142" s="82"/>
      <c r="VJJ142" s="82"/>
      <c r="VJL142" s="82"/>
      <c r="VJO142" s="82"/>
      <c r="VJR142" s="82"/>
      <c r="VJS142" s="82"/>
      <c r="VJX142" s="82"/>
      <c r="VKA142" s="82"/>
      <c r="VKB142" s="82"/>
      <c r="VKC142" s="82"/>
      <c r="VKD142" s="82"/>
      <c r="VKE142" s="82"/>
      <c r="VKF142" s="82"/>
      <c r="VKG142" s="82"/>
      <c r="VKY142" s="82"/>
      <c r="VKZ142" s="82"/>
      <c r="VLA142" s="6"/>
      <c r="VLD142" s="7"/>
      <c r="VLE142" s="7"/>
      <c r="VLJ142" s="82"/>
      <c r="VLL142" s="7"/>
      <c r="VLM142" s="82"/>
      <c r="VLO142" s="7"/>
      <c r="VLP142" s="82"/>
      <c r="VLQ142" s="82"/>
      <c r="VLR142" s="83"/>
      <c r="VLT142" s="82"/>
      <c r="VLU142" s="80"/>
      <c r="VLV142" s="81"/>
      <c r="VLW142" s="82"/>
      <c r="VLZ142" s="82"/>
      <c r="VMA142" s="82"/>
      <c r="VMC142" s="82"/>
      <c r="VMF142" s="82"/>
      <c r="VMI142" s="82"/>
      <c r="VMJ142" s="82"/>
      <c r="VMO142" s="82"/>
      <c r="VMR142" s="82"/>
      <c r="VMS142" s="82"/>
      <c r="VMT142" s="82"/>
      <c r="VMU142" s="82"/>
      <c r="VMV142" s="82"/>
      <c r="VMW142" s="82"/>
      <c r="VMX142" s="82"/>
      <c r="VNP142" s="82"/>
      <c r="VNQ142" s="82"/>
      <c r="VNR142" s="6"/>
      <c r="VNU142" s="7"/>
      <c r="VNV142" s="7"/>
      <c r="VOA142" s="82"/>
      <c r="VOC142" s="7"/>
      <c r="VOD142" s="82"/>
      <c r="VOF142" s="7"/>
      <c r="VOG142" s="82"/>
      <c r="VOH142" s="82"/>
      <c r="VOI142" s="83"/>
      <c r="VOK142" s="82"/>
      <c r="VOL142" s="80"/>
      <c r="VOM142" s="81"/>
      <c r="VON142" s="82"/>
      <c r="VOQ142" s="82"/>
      <c r="VOR142" s="82"/>
      <c r="VOT142" s="82"/>
      <c r="VOW142" s="82"/>
      <c r="VOZ142" s="82"/>
      <c r="VPA142" s="82"/>
      <c r="VPF142" s="82"/>
      <c r="VPI142" s="82"/>
      <c r="VPJ142" s="82"/>
      <c r="VPK142" s="82"/>
      <c r="VPL142" s="82"/>
      <c r="VPM142" s="82"/>
      <c r="VPN142" s="82"/>
      <c r="VPO142" s="82"/>
      <c r="VQG142" s="82"/>
      <c r="VQH142" s="82"/>
      <c r="VQI142" s="6"/>
      <c r="VQL142" s="7"/>
      <c r="VQM142" s="7"/>
      <c r="VQR142" s="82"/>
      <c r="VQT142" s="7"/>
      <c r="VQU142" s="82"/>
      <c r="VQW142" s="7"/>
      <c r="VQX142" s="82"/>
      <c r="VQY142" s="82"/>
      <c r="VQZ142" s="83"/>
      <c r="VRB142" s="82"/>
      <c r="VRC142" s="80"/>
      <c r="VRD142" s="81"/>
      <c r="VRE142" s="82"/>
      <c r="VRH142" s="82"/>
      <c r="VRI142" s="82"/>
      <c r="VRK142" s="82"/>
      <c r="VRN142" s="82"/>
      <c r="VRQ142" s="82"/>
      <c r="VRR142" s="82"/>
      <c r="VRW142" s="82"/>
      <c r="VRZ142" s="82"/>
      <c r="VSA142" s="82"/>
      <c r="VSB142" s="82"/>
      <c r="VSC142" s="82"/>
      <c r="VSD142" s="82"/>
      <c r="VSE142" s="82"/>
      <c r="VSF142" s="82"/>
      <c r="VSX142" s="82"/>
      <c r="VSY142" s="82"/>
      <c r="VSZ142" s="6"/>
      <c r="VTC142" s="7"/>
      <c r="VTD142" s="7"/>
      <c r="VTI142" s="82"/>
      <c r="VTK142" s="7"/>
      <c r="VTL142" s="82"/>
      <c r="VTN142" s="7"/>
      <c r="VTO142" s="82"/>
      <c r="VTP142" s="82"/>
      <c r="VTQ142" s="83"/>
      <c r="VTS142" s="82"/>
      <c r="VTT142" s="80"/>
      <c r="VTU142" s="81"/>
      <c r="VTV142" s="82"/>
      <c r="VTY142" s="82"/>
      <c r="VTZ142" s="82"/>
      <c r="VUB142" s="82"/>
      <c r="VUE142" s="82"/>
      <c r="VUH142" s="82"/>
      <c r="VUI142" s="82"/>
      <c r="VUN142" s="82"/>
      <c r="VUQ142" s="82"/>
      <c r="VUR142" s="82"/>
      <c r="VUS142" s="82"/>
      <c r="VUT142" s="82"/>
      <c r="VUU142" s="82"/>
      <c r="VUV142" s="82"/>
      <c r="VUW142" s="82"/>
      <c r="VVO142" s="82"/>
      <c r="VVP142" s="82"/>
      <c r="VVQ142" s="6"/>
      <c r="VVT142" s="7"/>
      <c r="VVU142" s="7"/>
      <c r="VVZ142" s="82"/>
      <c r="VWB142" s="7"/>
      <c r="VWC142" s="82"/>
      <c r="VWE142" s="7"/>
      <c r="VWF142" s="82"/>
      <c r="VWG142" s="82"/>
      <c r="VWH142" s="83"/>
      <c r="VWJ142" s="82"/>
      <c r="VWK142" s="80"/>
      <c r="VWL142" s="81"/>
      <c r="VWM142" s="82"/>
      <c r="VWP142" s="82"/>
      <c r="VWQ142" s="82"/>
      <c r="VWS142" s="82"/>
      <c r="VWV142" s="82"/>
      <c r="VWY142" s="82"/>
      <c r="VWZ142" s="82"/>
      <c r="VXE142" s="82"/>
      <c r="VXH142" s="82"/>
      <c r="VXI142" s="82"/>
      <c r="VXJ142" s="82"/>
      <c r="VXK142" s="82"/>
      <c r="VXL142" s="82"/>
      <c r="VXM142" s="82"/>
      <c r="VXN142" s="82"/>
      <c r="VYF142" s="82"/>
      <c r="VYG142" s="82"/>
      <c r="VYH142" s="6"/>
      <c r="VYK142" s="7"/>
      <c r="VYL142" s="7"/>
      <c r="VYQ142" s="82"/>
      <c r="VYS142" s="7"/>
      <c r="VYT142" s="82"/>
      <c r="VYV142" s="7"/>
      <c r="VYW142" s="82"/>
      <c r="VYX142" s="82"/>
      <c r="VYY142" s="83"/>
      <c r="VZA142" s="82"/>
      <c r="VZB142" s="80"/>
      <c r="VZC142" s="81"/>
      <c r="VZD142" s="82"/>
      <c r="VZG142" s="82"/>
      <c r="VZH142" s="82"/>
      <c r="VZJ142" s="82"/>
      <c r="VZM142" s="82"/>
      <c r="VZP142" s="82"/>
      <c r="VZQ142" s="82"/>
      <c r="VZV142" s="82"/>
      <c r="VZY142" s="82"/>
      <c r="VZZ142" s="82"/>
      <c r="WAA142" s="82"/>
      <c r="WAB142" s="82"/>
      <c r="WAC142" s="82"/>
      <c r="WAD142" s="82"/>
      <c r="WAE142" s="82"/>
      <c r="WAW142" s="82"/>
      <c r="WAX142" s="82"/>
      <c r="WAY142" s="6"/>
      <c r="WBB142" s="7"/>
      <c r="WBC142" s="7"/>
      <c r="WBH142" s="82"/>
      <c r="WBJ142" s="7"/>
      <c r="WBK142" s="82"/>
      <c r="WBM142" s="7"/>
      <c r="WBN142" s="82"/>
      <c r="WBO142" s="82"/>
      <c r="WBP142" s="83"/>
      <c r="WBR142" s="82"/>
      <c r="WBS142" s="80"/>
      <c r="WBT142" s="81"/>
      <c r="WBU142" s="82"/>
      <c r="WBX142" s="82"/>
      <c r="WBY142" s="82"/>
      <c r="WCA142" s="82"/>
      <c r="WCD142" s="82"/>
      <c r="WCG142" s="82"/>
      <c r="WCH142" s="82"/>
      <c r="WCM142" s="82"/>
      <c r="WCP142" s="82"/>
      <c r="WCQ142" s="82"/>
      <c r="WCR142" s="82"/>
      <c r="WCS142" s="82"/>
      <c r="WCT142" s="82"/>
      <c r="WCU142" s="82"/>
      <c r="WCV142" s="82"/>
      <c r="WDN142" s="82"/>
      <c r="WDO142" s="82"/>
      <c r="WDP142" s="6"/>
      <c r="WDS142" s="7"/>
      <c r="WDT142" s="7"/>
      <c r="WDY142" s="82"/>
      <c r="WEA142" s="7"/>
      <c r="WEB142" s="82"/>
      <c r="WED142" s="7"/>
      <c r="WEE142" s="82"/>
      <c r="WEF142" s="82"/>
      <c r="WEG142" s="83"/>
      <c r="WEI142" s="82"/>
      <c r="WEJ142" s="80"/>
      <c r="WEK142" s="81"/>
      <c r="WEL142" s="82"/>
      <c r="WEO142" s="82"/>
      <c r="WEP142" s="82"/>
      <c r="WER142" s="82"/>
      <c r="WEU142" s="82"/>
      <c r="WEX142" s="82"/>
      <c r="WEY142" s="82"/>
      <c r="WFD142" s="82"/>
      <c r="WFG142" s="82"/>
      <c r="WFH142" s="82"/>
      <c r="WFI142" s="82"/>
      <c r="WFJ142" s="82"/>
      <c r="WFK142" s="82"/>
      <c r="WFL142" s="82"/>
      <c r="WFM142" s="82"/>
      <c r="WGE142" s="82"/>
      <c r="WGF142" s="82"/>
      <c r="WGG142" s="6"/>
      <c r="WGJ142" s="7"/>
      <c r="WGK142" s="7"/>
      <c r="WGP142" s="82"/>
      <c r="WGR142" s="7"/>
      <c r="WGS142" s="82"/>
      <c r="WGU142" s="7"/>
      <c r="WGV142" s="82"/>
      <c r="WGW142" s="82"/>
      <c r="WGX142" s="83"/>
      <c r="WGZ142" s="82"/>
      <c r="WHA142" s="80"/>
      <c r="WHB142" s="81"/>
      <c r="WHC142" s="82"/>
      <c r="WHF142" s="82"/>
      <c r="WHG142" s="82"/>
      <c r="WHI142" s="82"/>
      <c r="WHL142" s="82"/>
      <c r="WHO142" s="82"/>
      <c r="WHP142" s="82"/>
      <c r="WHU142" s="82"/>
      <c r="WHX142" s="82"/>
      <c r="WHY142" s="82"/>
      <c r="WHZ142" s="82"/>
      <c r="WIA142" s="82"/>
      <c r="WIB142" s="82"/>
      <c r="WIC142" s="82"/>
      <c r="WID142" s="82"/>
      <c r="WIV142" s="82"/>
      <c r="WIW142" s="82"/>
      <c r="WIX142" s="6"/>
      <c r="WJA142" s="7"/>
      <c r="WJB142" s="7"/>
      <c r="WJG142" s="82"/>
      <c r="WJI142" s="7"/>
      <c r="WJJ142" s="82"/>
      <c r="WJL142" s="7"/>
      <c r="WJM142" s="82"/>
      <c r="WJN142" s="82"/>
      <c r="WJO142" s="83"/>
      <c r="WJQ142" s="82"/>
      <c r="WJR142" s="80"/>
      <c r="WJS142" s="81"/>
      <c r="WJT142" s="82"/>
      <c r="WJW142" s="82"/>
      <c r="WJX142" s="82"/>
      <c r="WJZ142" s="82"/>
      <c r="WKC142" s="82"/>
      <c r="WKF142" s="82"/>
      <c r="WKG142" s="82"/>
      <c r="WKL142" s="82"/>
      <c r="WKO142" s="82"/>
      <c r="WKP142" s="82"/>
      <c r="WKQ142" s="82"/>
      <c r="WKR142" s="82"/>
      <c r="WKS142" s="82"/>
      <c r="WKT142" s="82"/>
      <c r="WKU142" s="82"/>
      <c r="WLM142" s="82"/>
      <c r="WLN142" s="82"/>
      <c r="WLO142" s="6"/>
      <c r="WLR142" s="7"/>
      <c r="WLS142" s="7"/>
      <c r="WLX142" s="82"/>
      <c r="WLZ142" s="7"/>
      <c r="WMA142" s="82"/>
      <c r="WMC142" s="7"/>
      <c r="WMD142" s="82"/>
      <c r="WME142" s="82"/>
      <c r="WMF142" s="83"/>
      <c r="WMH142" s="82"/>
      <c r="WMI142" s="80"/>
      <c r="WMJ142" s="81"/>
      <c r="WMK142" s="82"/>
      <c r="WMN142" s="82"/>
      <c r="WMO142" s="82"/>
      <c r="WMQ142" s="82"/>
      <c r="WMT142" s="82"/>
      <c r="WMW142" s="82"/>
      <c r="WMX142" s="82"/>
      <c r="WNC142" s="82"/>
      <c r="WNF142" s="82"/>
      <c r="WNG142" s="82"/>
      <c r="WNH142" s="82"/>
      <c r="WNI142" s="82"/>
      <c r="WNJ142" s="82"/>
      <c r="WNK142" s="82"/>
      <c r="WNL142" s="82"/>
      <c r="WOD142" s="82"/>
      <c r="WOE142" s="82"/>
      <c r="WOF142" s="6"/>
      <c r="WOI142" s="7"/>
      <c r="WOJ142" s="7"/>
      <c r="WOO142" s="82"/>
      <c r="WOQ142" s="7"/>
      <c r="WOR142" s="82"/>
      <c r="WOT142" s="7"/>
      <c r="WOU142" s="82"/>
      <c r="WOV142" s="82"/>
      <c r="WOW142" s="83"/>
      <c r="WOY142" s="82"/>
      <c r="WOZ142" s="80"/>
      <c r="WPA142" s="81"/>
      <c r="WPB142" s="82"/>
      <c r="WPE142" s="82"/>
      <c r="WPF142" s="82"/>
      <c r="WPH142" s="82"/>
      <c r="WPK142" s="82"/>
      <c r="WPN142" s="82"/>
      <c r="WPO142" s="82"/>
      <c r="WPT142" s="82"/>
      <c r="WPW142" s="82"/>
      <c r="WPX142" s="82"/>
      <c r="WPY142" s="82"/>
      <c r="WPZ142" s="82"/>
      <c r="WQA142" s="82"/>
      <c r="WQB142" s="82"/>
      <c r="WQC142" s="82"/>
      <c r="WQU142" s="82"/>
      <c r="WQV142" s="82"/>
      <c r="WQW142" s="6"/>
      <c r="WQZ142" s="7"/>
      <c r="WRA142" s="7"/>
      <c r="WRF142" s="82"/>
      <c r="WRH142" s="7"/>
      <c r="WRI142" s="82"/>
      <c r="WRK142" s="7"/>
      <c r="WRL142" s="82"/>
      <c r="WRM142" s="82"/>
      <c r="WRN142" s="83"/>
      <c r="WRP142" s="82"/>
      <c r="WRQ142" s="80"/>
      <c r="WRR142" s="81"/>
      <c r="WRS142" s="82"/>
      <c r="WRV142" s="82"/>
      <c r="WRW142" s="82"/>
      <c r="WRY142" s="82"/>
      <c r="WSB142" s="82"/>
      <c r="WSE142" s="82"/>
      <c r="WSF142" s="82"/>
      <c r="WSK142" s="82"/>
      <c r="WSN142" s="82"/>
      <c r="WSO142" s="82"/>
      <c r="WSP142" s="82"/>
      <c r="WSQ142" s="82"/>
      <c r="WSR142" s="82"/>
      <c r="WSS142" s="82"/>
      <c r="WST142" s="82"/>
      <c r="WTL142" s="82"/>
      <c r="WTM142" s="82"/>
      <c r="WTN142" s="6"/>
      <c r="WTQ142" s="7"/>
      <c r="WTR142" s="7"/>
      <c r="WTW142" s="82"/>
      <c r="WTY142" s="7"/>
      <c r="WTZ142" s="82"/>
      <c r="WUB142" s="7"/>
      <c r="WUC142" s="82"/>
      <c r="WUD142" s="82"/>
      <c r="WUE142" s="83"/>
      <c r="WUG142" s="82"/>
      <c r="WUH142" s="80"/>
      <c r="WUI142" s="81"/>
      <c r="WUJ142" s="82"/>
      <c r="WUM142" s="82"/>
      <c r="WUN142" s="82"/>
      <c r="WUP142" s="82"/>
      <c r="WUS142" s="82"/>
      <c r="WUV142" s="82"/>
      <c r="WUW142" s="82"/>
      <c r="WVB142" s="82"/>
      <c r="WVE142" s="82"/>
      <c r="WVF142" s="82"/>
      <c r="WVG142" s="82"/>
      <c r="WVH142" s="82"/>
      <c r="WVI142" s="82"/>
      <c r="WVJ142" s="82"/>
      <c r="WVK142" s="82"/>
      <c r="WWC142" s="82"/>
      <c r="WWD142" s="82"/>
      <c r="WWE142" s="6"/>
      <c r="WWH142" s="7"/>
      <c r="WWI142" s="7"/>
      <c r="WWN142" s="82"/>
      <c r="WWP142" s="7"/>
      <c r="WWQ142" s="82"/>
      <c r="WWS142" s="7"/>
      <c r="WWT142" s="82"/>
      <c r="WWU142" s="82"/>
      <c r="WWV142" s="83"/>
      <c r="WWX142" s="82"/>
      <c r="WWY142" s="80"/>
      <c r="WWZ142" s="81"/>
      <c r="WXA142" s="82"/>
      <c r="WXD142" s="82"/>
      <c r="WXE142" s="82"/>
      <c r="WXG142" s="82"/>
      <c r="WXJ142" s="82"/>
      <c r="WXM142" s="82"/>
      <c r="WXN142" s="82"/>
    </row>
    <row r="143" spans="1:1020 1038:2046 2049:3072 3075:5120 5122:7161 7179:10239 10242:11264 11266:12287 12290:13302 13320:15358 15363:16186" ht="39.75" customHeight="1" x14ac:dyDescent="0.25">
      <c r="A143" s="53" t="s">
        <v>4516</v>
      </c>
      <c r="B143" s="53">
        <v>30</v>
      </c>
      <c r="C143" s="53" t="s">
        <v>44</v>
      </c>
      <c r="D143" s="53" t="s">
        <v>470</v>
      </c>
      <c r="E143" s="53">
        <v>3</v>
      </c>
      <c r="F143" s="53" t="s">
        <v>684</v>
      </c>
      <c r="G143" s="53" t="s">
        <v>683</v>
      </c>
      <c r="H143" s="54" t="s">
        <v>159</v>
      </c>
      <c r="I143" s="54" t="s">
        <v>160</v>
      </c>
      <c r="J143" s="54" t="s">
        <v>80</v>
      </c>
      <c r="K143" s="54" t="s">
        <v>80</v>
      </c>
      <c r="L143" s="54" t="s">
        <v>80</v>
      </c>
      <c r="M143" s="54" t="s">
        <v>80</v>
      </c>
      <c r="N143" s="54" t="s">
        <v>80</v>
      </c>
      <c r="O143" s="54" t="s">
        <v>80</v>
      </c>
      <c r="P143" s="54" t="s">
        <v>161</v>
      </c>
      <c r="Q143" s="52">
        <v>0.10714285714285714</v>
      </c>
      <c r="R143" s="52">
        <v>0.10714285714285714</v>
      </c>
      <c r="S143" s="428">
        <v>3</v>
      </c>
      <c r="T143" s="54" t="s">
        <v>84</v>
      </c>
      <c r="U143" s="54" t="s">
        <v>162</v>
      </c>
      <c r="V143" s="75">
        <v>44927</v>
      </c>
      <c r="W143" s="75">
        <v>45016</v>
      </c>
      <c r="X143" s="54" t="s">
        <v>214</v>
      </c>
      <c r="Y143" s="57" t="s">
        <v>100</v>
      </c>
      <c r="Z143" s="392">
        <v>1</v>
      </c>
      <c r="AA143" s="58" t="s">
        <v>229</v>
      </c>
      <c r="AB143" s="435">
        <v>45016</v>
      </c>
      <c r="AC143" s="392">
        <v>1</v>
      </c>
      <c r="AD143" s="58" t="s">
        <v>230</v>
      </c>
      <c r="AE143" s="435">
        <v>45016</v>
      </c>
      <c r="AF143" s="57" t="s">
        <v>79</v>
      </c>
      <c r="AG143" s="437">
        <v>1</v>
      </c>
    </row>
    <row r="144" spans="1:1020 1038:2046 2049:3072 3075:5120 5122:7161 7179:10239 10242:11264 11266:12287 12290:13302 13320:15358 15363:16186" ht="39.75" customHeight="1" x14ac:dyDescent="0.25">
      <c r="A144" s="53" t="s">
        <v>4516</v>
      </c>
      <c r="B144" s="53">
        <v>30</v>
      </c>
      <c r="C144" s="53" t="s">
        <v>44</v>
      </c>
      <c r="D144" s="53" t="s">
        <v>470</v>
      </c>
      <c r="E144" s="53">
        <v>3</v>
      </c>
      <c r="F144" s="53" t="s">
        <v>685</v>
      </c>
      <c r="G144" s="53" t="s">
        <v>683</v>
      </c>
      <c r="H144" s="54" t="s">
        <v>165</v>
      </c>
      <c r="I144" s="54" t="s">
        <v>160</v>
      </c>
      <c r="J144" s="54" t="s">
        <v>80</v>
      </c>
      <c r="K144" s="54" t="s">
        <v>80</v>
      </c>
      <c r="L144" s="54" t="s">
        <v>80</v>
      </c>
      <c r="M144" s="54" t="s">
        <v>80</v>
      </c>
      <c r="N144" s="54" t="s">
        <v>80</v>
      </c>
      <c r="O144" s="54" t="s">
        <v>80</v>
      </c>
      <c r="P144" s="54" t="s">
        <v>166</v>
      </c>
      <c r="Q144" s="52">
        <v>0.40740740740740738</v>
      </c>
      <c r="R144" s="52">
        <v>0.40740740740740738</v>
      </c>
      <c r="S144" s="428">
        <v>11</v>
      </c>
      <c r="T144" s="54" t="s">
        <v>84</v>
      </c>
      <c r="U144" s="54" t="s">
        <v>162</v>
      </c>
      <c r="V144" s="75">
        <v>45017</v>
      </c>
      <c r="W144" s="75">
        <v>45107</v>
      </c>
      <c r="X144" s="54" t="s">
        <v>214</v>
      </c>
      <c r="Y144" s="57" t="s">
        <v>100</v>
      </c>
      <c r="Z144" s="392">
        <v>1</v>
      </c>
      <c r="AA144" s="58" t="s">
        <v>686</v>
      </c>
      <c r="AB144" s="435">
        <v>45107</v>
      </c>
      <c r="AC144" s="392">
        <v>1</v>
      </c>
      <c r="AD144" s="58" t="s">
        <v>686</v>
      </c>
      <c r="AE144" s="435">
        <v>45107</v>
      </c>
      <c r="AF144" s="57" t="s">
        <v>125</v>
      </c>
      <c r="AG144" s="437">
        <v>0.98</v>
      </c>
    </row>
    <row r="145" spans="1:33" ht="39.75" customHeight="1" x14ac:dyDescent="0.25">
      <c r="A145" s="53" t="s">
        <v>4516</v>
      </c>
      <c r="B145" s="53">
        <v>30</v>
      </c>
      <c r="C145" s="53" t="s">
        <v>44</v>
      </c>
      <c r="D145" s="53" t="s">
        <v>470</v>
      </c>
      <c r="E145" s="53">
        <v>3</v>
      </c>
      <c r="F145" s="53" t="s">
        <v>687</v>
      </c>
      <c r="G145" s="53" t="s">
        <v>683</v>
      </c>
      <c r="H145" s="54" t="s">
        <v>235</v>
      </c>
      <c r="I145" s="54" t="s">
        <v>160</v>
      </c>
      <c r="J145" s="54" t="s">
        <v>80</v>
      </c>
      <c r="K145" s="54" t="s">
        <v>80</v>
      </c>
      <c r="L145" s="54" t="s">
        <v>80</v>
      </c>
      <c r="M145" s="54" t="s">
        <v>80</v>
      </c>
      <c r="N145" s="54" t="s">
        <v>80</v>
      </c>
      <c r="O145" s="54" t="s">
        <v>80</v>
      </c>
      <c r="P145" s="54" t="s">
        <v>236</v>
      </c>
      <c r="Q145" s="52">
        <v>0.22222222222222221</v>
      </c>
      <c r="R145" s="52">
        <v>0.22222222222222221</v>
      </c>
      <c r="S145" s="428">
        <v>5</v>
      </c>
      <c r="T145" s="54" t="s">
        <v>84</v>
      </c>
      <c r="U145" s="54" t="s">
        <v>162</v>
      </c>
      <c r="V145" s="75">
        <v>45108</v>
      </c>
      <c r="W145" s="75">
        <v>45199</v>
      </c>
      <c r="X145" s="54" t="s">
        <v>214</v>
      </c>
      <c r="Y145" s="57" t="s">
        <v>100</v>
      </c>
      <c r="Z145" s="392">
        <v>1</v>
      </c>
      <c r="AA145" s="58" t="s">
        <v>688</v>
      </c>
      <c r="AB145" s="435">
        <v>45199</v>
      </c>
      <c r="AC145" s="392">
        <v>1</v>
      </c>
      <c r="AD145" s="58" t="s">
        <v>689</v>
      </c>
      <c r="AE145" s="435">
        <v>45199</v>
      </c>
      <c r="AF145" s="57" t="s">
        <v>79</v>
      </c>
      <c r="AG145" s="437">
        <v>1</v>
      </c>
    </row>
    <row r="146" spans="1:33" ht="39.75" customHeight="1" x14ac:dyDescent="0.25">
      <c r="A146" s="53" t="s">
        <v>4516</v>
      </c>
      <c r="B146" s="53">
        <v>30</v>
      </c>
      <c r="C146" s="53" t="s">
        <v>44</v>
      </c>
      <c r="D146" s="53" t="s">
        <v>470</v>
      </c>
      <c r="E146" s="53">
        <v>3</v>
      </c>
      <c r="F146" s="53" t="s">
        <v>690</v>
      </c>
      <c r="G146" s="53" t="s">
        <v>683</v>
      </c>
      <c r="H146" s="54" t="s">
        <v>170</v>
      </c>
      <c r="I146" s="54" t="s">
        <v>160</v>
      </c>
      <c r="J146" s="54" t="s">
        <v>80</v>
      </c>
      <c r="K146" s="54" t="s">
        <v>80</v>
      </c>
      <c r="L146" s="54" t="s">
        <v>80</v>
      </c>
      <c r="M146" s="54" t="s">
        <v>80</v>
      </c>
      <c r="N146" s="54" t="s">
        <v>80</v>
      </c>
      <c r="O146" s="54" t="s">
        <v>80</v>
      </c>
      <c r="P146" s="54" t="s">
        <v>171</v>
      </c>
      <c r="Q146" s="52">
        <v>0.25925925925925924</v>
      </c>
      <c r="R146" s="52">
        <v>0.25925925925925924</v>
      </c>
      <c r="S146" s="428">
        <v>9</v>
      </c>
      <c r="T146" s="54" t="s">
        <v>84</v>
      </c>
      <c r="U146" s="54" t="s">
        <v>162</v>
      </c>
      <c r="V146" s="75">
        <v>45200</v>
      </c>
      <c r="W146" s="75">
        <v>45290</v>
      </c>
      <c r="X146" s="54" t="s">
        <v>214</v>
      </c>
      <c r="Y146" s="443" t="s">
        <v>89</v>
      </c>
      <c r="Z146" s="444">
        <v>0.98928571428571421</v>
      </c>
      <c r="AA146" s="445" t="s">
        <v>4656</v>
      </c>
      <c r="AB146" s="446">
        <v>45291</v>
      </c>
      <c r="AC146" s="444">
        <v>0.98928571428571421</v>
      </c>
      <c r="AD146" s="445" t="s">
        <v>4656</v>
      </c>
      <c r="AE146" s="446">
        <v>45291</v>
      </c>
      <c r="AF146" s="449" t="s">
        <v>125</v>
      </c>
      <c r="AG146" s="448">
        <v>0.98571428571428577</v>
      </c>
    </row>
    <row r="147" spans="1:33" ht="39.75" customHeight="1" x14ac:dyDescent="0.25">
      <c r="A147" s="49" t="s">
        <v>4517</v>
      </c>
      <c r="B147" s="49">
        <v>37</v>
      </c>
      <c r="C147" s="49" t="s">
        <v>45</v>
      </c>
      <c r="D147" s="49" t="s">
        <v>691</v>
      </c>
      <c r="E147" s="49">
        <v>1</v>
      </c>
      <c r="F147" s="49" t="s">
        <v>692</v>
      </c>
      <c r="G147" s="49" t="s">
        <v>692</v>
      </c>
      <c r="H147" s="417" t="s">
        <v>75</v>
      </c>
      <c r="I147" s="417" t="s">
        <v>196</v>
      </c>
      <c r="J147" s="417" t="s">
        <v>566</v>
      </c>
      <c r="K147" s="417" t="s">
        <v>144</v>
      </c>
      <c r="L147" s="417" t="s">
        <v>125</v>
      </c>
      <c r="M147" s="417" t="s">
        <v>473</v>
      </c>
      <c r="N147" s="417" t="s">
        <v>126</v>
      </c>
      <c r="O147" s="417" t="s">
        <v>693</v>
      </c>
      <c r="P147" s="417" t="s">
        <v>694</v>
      </c>
      <c r="Q147" s="50">
        <v>0.25</v>
      </c>
      <c r="R147" s="50"/>
      <c r="S147" s="153">
        <v>7</v>
      </c>
      <c r="T147" s="417" t="s">
        <v>84</v>
      </c>
      <c r="U147" s="417" t="s">
        <v>695</v>
      </c>
      <c r="V147" s="171">
        <v>44958</v>
      </c>
      <c r="W147" s="171">
        <v>45289</v>
      </c>
      <c r="X147" s="417" t="s">
        <v>696</v>
      </c>
      <c r="Y147" s="57" t="s">
        <v>100</v>
      </c>
      <c r="Z147" s="392">
        <v>1</v>
      </c>
      <c r="AA147" s="58" t="s">
        <v>4697</v>
      </c>
      <c r="AB147" s="435">
        <v>45289</v>
      </c>
      <c r="AC147" s="392">
        <v>1</v>
      </c>
      <c r="AD147" s="58" t="s">
        <v>495</v>
      </c>
      <c r="AE147" s="435">
        <v>45289</v>
      </c>
      <c r="AF147" s="436" t="s">
        <v>92</v>
      </c>
      <c r="AG147" s="437" t="s">
        <v>92</v>
      </c>
    </row>
    <row r="148" spans="1:33" ht="39.75" customHeight="1" x14ac:dyDescent="0.25">
      <c r="A148" s="53" t="s">
        <v>4517</v>
      </c>
      <c r="B148" s="53">
        <v>37</v>
      </c>
      <c r="C148" s="53" t="s">
        <v>45</v>
      </c>
      <c r="D148" s="53" t="s">
        <v>691</v>
      </c>
      <c r="E148" s="53">
        <v>1</v>
      </c>
      <c r="F148" s="53" t="s">
        <v>698</v>
      </c>
      <c r="G148" s="53" t="s">
        <v>692</v>
      </c>
      <c r="H148" s="54" t="s">
        <v>94</v>
      </c>
      <c r="I148" s="54" t="s">
        <v>196</v>
      </c>
      <c r="J148" s="54" t="s">
        <v>80</v>
      </c>
      <c r="K148" s="54" t="s">
        <v>80</v>
      </c>
      <c r="L148" s="54" t="s">
        <v>80</v>
      </c>
      <c r="M148" s="54" t="s">
        <v>80</v>
      </c>
      <c r="N148" s="54" t="s">
        <v>80</v>
      </c>
      <c r="O148" s="54" t="s">
        <v>80</v>
      </c>
      <c r="P148" s="54" t="s">
        <v>699</v>
      </c>
      <c r="Q148" s="52">
        <v>0.5</v>
      </c>
      <c r="R148" s="52">
        <v>0.125</v>
      </c>
      <c r="S148" s="428">
        <v>7</v>
      </c>
      <c r="T148" s="54" t="s">
        <v>84</v>
      </c>
      <c r="U148" s="54" t="s">
        <v>700</v>
      </c>
      <c r="V148" s="75">
        <v>44958</v>
      </c>
      <c r="W148" s="75">
        <v>45261</v>
      </c>
      <c r="X148" s="54" t="s">
        <v>696</v>
      </c>
      <c r="Y148" s="57" t="s">
        <v>100</v>
      </c>
      <c r="Z148" s="392">
        <v>1</v>
      </c>
      <c r="AA148" s="58" t="s">
        <v>4698</v>
      </c>
      <c r="AB148" s="435">
        <v>45261</v>
      </c>
      <c r="AC148" s="392">
        <v>1</v>
      </c>
      <c r="AD148" s="58" t="s">
        <v>702</v>
      </c>
      <c r="AE148" s="435">
        <v>45261</v>
      </c>
      <c r="AF148" s="57" t="s">
        <v>79</v>
      </c>
      <c r="AG148" s="437">
        <v>1</v>
      </c>
    </row>
    <row r="149" spans="1:33" ht="39.75" customHeight="1" x14ac:dyDescent="0.25">
      <c r="A149" s="53" t="s">
        <v>4517</v>
      </c>
      <c r="B149" s="53">
        <v>37</v>
      </c>
      <c r="C149" s="53" t="s">
        <v>45</v>
      </c>
      <c r="D149" s="53" t="s">
        <v>691</v>
      </c>
      <c r="E149" s="53">
        <v>1</v>
      </c>
      <c r="F149" s="53" t="s">
        <v>703</v>
      </c>
      <c r="G149" s="53" t="s">
        <v>692</v>
      </c>
      <c r="H149" s="54" t="s">
        <v>94</v>
      </c>
      <c r="I149" s="54" t="s">
        <v>196</v>
      </c>
      <c r="J149" s="54" t="s">
        <v>80</v>
      </c>
      <c r="K149" s="54" t="s">
        <v>80</v>
      </c>
      <c r="L149" s="54" t="s">
        <v>80</v>
      </c>
      <c r="M149" s="54" t="s">
        <v>80</v>
      </c>
      <c r="N149" s="54" t="s">
        <v>80</v>
      </c>
      <c r="O149" s="54" t="s">
        <v>80</v>
      </c>
      <c r="P149" s="54" t="s">
        <v>704</v>
      </c>
      <c r="Q149" s="52">
        <v>0.5</v>
      </c>
      <c r="R149" s="52">
        <v>0.125</v>
      </c>
      <c r="S149" s="428">
        <v>7</v>
      </c>
      <c r="T149" s="54" t="s">
        <v>84</v>
      </c>
      <c r="U149" s="54" t="s">
        <v>695</v>
      </c>
      <c r="V149" s="75">
        <v>44958</v>
      </c>
      <c r="W149" s="75">
        <v>45289</v>
      </c>
      <c r="X149" s="54" t="s">
        <v>696</v>
      </c>
      <c r="Y149" s="57" t="s">
        <v>100</v>
      </c>
      <c r="Z149" s="392">
        <v>1</v>
      </c>
      <c r="AA149" s="58" t="s">
        <v>4697</v>
      </c>
      <c r="AB149" s="435">
        <v>45289</v>
      </c>
      <c r="AC149" s="392">
        <v>1</v>
      </c>
      <c r="AD149" s="58" t="s">
        <v>702</v>
      </c>
      <c r="AE149" s="435">
        <v>45289</v>
      </c>
      <c r="AF149" s="57" t="s">
        <v>79</v>
      </c>
      <c r="AG149" s="437">
        <v>1</v>
      </c>
    </row>
    <row r="150" spans="1:33" ht="39.75" customHeight="1" x14ac:dyDescent="0.25">
      <c r="A150" s="104" t="s">
        <v>4517</v>
      </c>
      <c r="B150" s="104">
        <v>37</v>
      </c>
      <c r="C150" s="104" t="s">
        <v>45</v>
      </c>
      <c r="D150" s="104" t="s">
        <v>691</v>
      </c>
      <c r="E150" s="104">
        <v>1</v>
      </c>
      <c r="F150" s="104" t="s">
        <v>705</v>
      </c>
      <c r="G150" s="104" t="s">
        <v>705</v>
      </c>
      <c r="H150" s="417" t="s">
        <v>75</v>
      </c>
      <c r="I150" s="417" t="s">
        <v>196</v>
      </c>
      <c r="J150" s="417" t="s">
        <v>296</v>
      </c>
      <c r="K150" s="417" t="s">
        <v>472</v>
      </c>
      <c r="L150" s="417" t="s">
        <v>125</v>
      </c>
      <c r="M150" s="417" t="s">
        <v>297</v>
      </c>
      <c r="N150" s="417" t="s">
        <v>126</v>
      </c>
      <c r="O150" s="417" t="s">
        <v>706</v>
      </c>
      <c r="P150" s="417" t="s">
        <v>707</v>
      </c>
      <c r="Q150" s="50">
        <v>7.0000000000000007E-2</v>
      </c>
      <c r="R150" s="50"/>
      <c r="S150" s="153">
        <v>57</v>
      </c>
      <c r="T150" s="417" t="s">
        <v>84</v>
      </c>
      <c r="U150" s="417" t="s">
        <v>708</v>
      </c>
      <c r="V150" s="171">
        <v>44928</v>
      </c>
      <c r="W150" s="171">
        <v>45289</v>
      </c>
      <c r="X150" s="417" t="s">
        <v>696</v>
      </c>
      <c r="Y150" s="57" t="s">
        <v>100</v>
      </c>
      <c r="Z150" s="392">
        <v>1</v>
      </c>
      <c r="AA150" s="58" t="s">
        <v>709</v>
      </c>
      <c r="AB150" s="435">
        <v>45273</v>
      </c>
      <c r="AC150" s="392">
        <v>1</v>
      </c>
      <c r="AD150" s="58" t="s">
        <v>495</v>
      </c>
      <c r="AE150" s="435">
        <v>45273</v>
      </c>
      <c r="AF150" s="436" t="s">
        <v>92</v>
      </c>
      <c r="AG150" s="437" t="s">
        <v>92</v>
      </c>
    </row>
    <row r="151" spans="1:33" ht="39.75" customHeight="1" x14ac:dyDescent="0.25">
      <c r="A151" s="106" t="s">
        <v>4517</v>
      </c>
      <c r="B151" s="106">
        <v>37</v>
      </c>
      <c r="C151" s="106" t="s">
        <v>45</v>
      </c>
      <c r="D151" s="106" t="s">
        <v>691</v>
      </c>
      <c r="E151" s="106">
        <v>1</v>
      </c>
      <c r="F151" s="106" t="s">
        <v>710</v>
      </c>
      <c r="G151" s="106" t="s">
        <v>705</v>
      </c>
      <c r="H151" s="54" t="s">
        <v>94</v>
      </c>
      <c r="I151" s="54" t="s">
        <v>196</v>
      </c>
      <c r="J151" s="54" t="s">
        <v>80</v>
      </c>
      <c r="K151" s="54" t="s">
        <v>80</v>
      </c>
      <c r="L151" s="54" t="s">
        <v>80</v>
      </c>
      <c r="M151" s="54" t="s">
        <v>80</v>
      </c>
      <c r="N151" s="54" t="s">
        <v>80</v>
      </c>
      <c r="O151" s="54" t="s">
        <v>80</v>
      </c>
      <c r="P151" s="54" t="s">
        <v>711</v>
      </c>
      <c r="Q151" s="52">
        <v>0.5</v>
      </c>
      <c r="R151" s="52">
        <v>3.5000000000000003E-2</v>
      </c>
      <c r="S151" s="428">
        <v>57</v>
      </c>
      <c r="T151" s="54" t="s">
        <v>84</v>
      </c>
      <c r="U151" s="54" t="s">
        <v>712</v>
      </c>
      <c r="V151" s="75">
        <v>44928</v>
      </c>
      <c r="W151" s="75">
        <v>45275</v>
      </c>
      <c r="X151" s="54" t="s">
        <v>696</v>
      </c>
      <c r="Y151" s="57" t="s">
        <v>100</v>
      </c>
      <c r="Z151" s="392">
        <v>1</v>
      </c>
      <c r="AA151" s="58" t="s">
        <v>713</v>
      </c>
      <c r="AB151" s="435">
        <v>45273</v>
      </c>
      <c r="AC151" s="392">
        <v>1</v>
      </c>
      <c r="AD151" s="58" t="s">
        <v>702</v>
      </c>
      <c r="AE151" s="435">
        <v>45273</v>
      </c>
      <c r="AF151" s="57" t="s">
        <v>79</v>
      </c>
      <c r="AG151" s="437">
        <v>1</v>
      </c>
    </row>
    <row r="152" spans="1:33" ht="39.75" customHeight="1" x14ac:dyDescent="0.25">
      <c r="A152" s="106" t="s">
        <v>4517</v>
      </c>
      <c r="B152" s="106">
        <v>37</v>
      </c>
      <c r="C152" s="106" t="s">
        <v>45</v>
      </c>
      <c r="D152" s="106" t="s">
        <v>691</v>
      </c>
      <c r="E152" s="106">
        <v>1</v>
      </c>
      <c r="F152" s="106" t="s">
        <v>714</v>
      </c>
      <c r="G152" s="106" t="s">
        <v>705</v>
      </c>
      <c r="H152" s="54" t="s">
        <v>94</v>
      </c>
      <c r="I152" s="54" t="s">
        <v>196</v>
      </c>
      <c r="J152" s="54" t="s">
        <v>80</v>
      </c>
      <c r="K152" s="54" t="s">
        <v>80</v>
      </c>
      <c r="L152" s="54" t="s">
        <v>80</v>
      </c>
      <c r="M152" s="54" t="s">
        <v>80</v>
      </c>
      <c r="N152" s="54" t="s">
        <v>80</v>
      </c>
      <c r="O152" s="54" t="s">
        <v>80</v>
      </c>
      <c r="P152" s="54" t="s">
        <v>715</v>
      </c>
      <c r="Q152" s="52">
        <v>0.5</v>
      </c>
      <c r="R152" s="52">
        <v>3.5000000000000003E-2</v>
      </c>
      <c r="S152" s="428">
        <v>21</v>
      </c>
      <c r="T152" s="54" t="s">
        <v>84</v>
      </c>
      <c r="U152" s="54" t="s">
        <v>716</v>
      </c>
      <c r="V152" s="75">
        <v>44928</v>
      </c>
      <c r="W152" s="75">
        <v>45275</v>
      </c>
      <c r="X152" s="54" t="s">
        <v>696</v>
      </c>
      <c r="Y152" s="57" t="s">
        <v>100</v>
      </c>
      <c r="Z152" s="392">
        <v>1</v>
      </c>
      <c r="AA152" s="58" t="s">
        <v>717</v>
      </c>
      <c r="AB152" s="435">
        <v>45273</v>
      </c>
      <c r="AC152" s="392">
        <v>1</v>
      </c>
      <c r="AD152" s="58" t="s">
        <v>702</v>
      </c>
      <c r="AE152" s="435">
        <v>45273</v>
      </c>
      <c r="AF152" s="57" t="s">
        <v>79</v>
      </c>
      <c r="AG152" s="437">
        <v>1</v>
      </c>
    </row>
    <row r="153" spans="1:33" ht="39.75" customHeight="1" x14ac:dyDescent="0.25">
      <c r="A153" s="49" t="s">
        <v>4517</v>
      </c>
      <c r="B153" s="49">
        <v>37</v>
      </c>
      <c r="C153" s="49" t="s">
        <v>45</v>
      </c>
      <c r="D153" s="49" t="s">
        <v>691</v>
      </c>
      <c r="E153" s="49">
        <v>1</v>
      </c>
      <c r="F153" s="49" t="s">
        <v>718</v>
      </c>
      <c r="G153" s="49" t="s">
        <v>718</v>
      </c>
      <c r="H153" s="417" t="s">
        <v>75</v>
      </c>
      <c r="I153" s="417" t="s">
        <v>76</v>
      </c>
      <c r="J153" s="417" t="s">
        <v>296</v>
      </c>
      <c r="K153" s="417" t="s">
        <v>144</v>
      </c>
      <c r="L153" s="417" t="s">
        <v>79</v>
      </c>
      <c r="M153" s="417" t="s">
        <v>473</v>
      </c>
      <c r="N153" s="417" t="s">
        <v>126</v>
      </c>
      <c r="O153" s="417" t="s">
        <v>516</v>
      </c>
      <c r="P153" s="417" t="s">
        <v>719</v>
      </c>
      <c r="Q153" s="50">
        <v>7.0000000000000007E-2</v>
      </c>
      <c r="R153" s="50"/>
      <c r="S153" s="153">
        <v>3</v>
      </c>
      <c r="T153" s="417" t="s">
        <v>84</v>
      </c>
      <c r="U153" s="417" t="s">
        <v>720</v>
      </c>
      <c r="V153" s="171">
        <v>45017</v>
      </c>
      <c r="W153" s="171">
        <v>45289</v>
      </c>
      <c r="X153" s="417" t="s">
        <v>721</v>
      </c>
      <c r="Y153" s="57" t="s">
        <v>100</v>
      </c>
      <c r="Z153" s="392">
        <v>1</v>
      </c>
      <c r="AA153" s="58" t="s">
        <v>722</v>
      </c>
      <c r="AB153" s="435">
        <v>45289</v>
      </c>
      <c r="AC153" s="392">
        <v>1</v>
      </c>
      <c r="AD153" s="58" t="s">
        <v>495</v>
      </c>
      <c r="AE153" s="435">
        <v>45289</v>
      </c>
      <c r="AF153" s="436" t="s">
        <v>92</v>
      </c>
      <c r="AG153" s="437" t="s">
        <v>92</v>
      </c>
    </row>
    <row r="154" spans="1:33" ht="39.75" customHeight="1" x14ac:dyDescent="0.25">
      <c r="A154" s="53" t="s">
        <v>4517</v>
      </c>
      <c r="B154" s="53">
        <v>37</v>
      </c>
      <c r="C154" s="53" t="s">
        <v>45</v>
      </c>
      <c r="D154" s="53" t="s">
        <v>691</v>
      </c>
      <c r="E154" s="53">
        <v>1</v>
      </c>
      <c r="F154" s="53" t="s">
        <v>723</v>
      </c>
      <c r="G154" s="53" t="s">
        <v>718</v>
      </c>
      <c r="H154" s="54" t="s">
        <v>94</v>
      </c>
      <c r="I154" s="54" t="s">
        <v>76</v>
      </c>
      <c r="J154" s="54" t="s">
        <v>80</v>
      </c>
      <c r="K154" s="54" t="s">
        <v>80</v>
      </c>
      <c r="L154" s="54" t="s">
        <v>80</v>
      </c>
      <c r="M154" s="54" t="s">
        <v>80</v>
      </c>
      <c r="N154" s="54" t="s">
        <v>80</v>
      </c>
      <c r="O154" s="54" t="s">
        <v>80</v>
      </c>
      <c r="P154" s="54" t="s">
        <v>724</v>
      </c>
      <c r="Q154" s="52">
        <v>0.5</v>
      </c>
      <c r="R154" s="52">
        <v>3.5000000000000003E-2</v>
      </c>
      <c r="S154" s="428">
        <v>3</v>
      </c>
      <c r="T154" s="54" t="s">
        <v>84</v>
      </c>
      <c r="U154" s="54" t="s">
        <v>725</v>
      </c>
      <c r="V154" s="75">
        <v>45017</v>
      </c>
      <c r="W154" s="75">
        <v>45289</v>
      </c>
      <c r="X154" s="54" t="s">
        <v>721</v>
      </c>
      <c r="Y154" s="57" t="s">
        <v>100</v>
      </c>
      <c r="Z154" s="392">
        <v>1</v>
      </c>
      <c r="AA154" s="58" t="s">
        <v>726</v>
      </c>
      <c r="AB154" s="435">
        <v>45289</v>
      </c>
      <c r="AC154" s="392">
        <v>1</v>
      </c>
      <c r="AD154" s="58" t="s">
        <v>702</v>
      </c>
      <c r="AE154" s="435">
        <v>45289</v>
      </c>
      <c r="AF154" s="57" t="s">
        <v>79</v>
      </c>
      <c r="AG154" s="437">
        <v>1</v>
      </c>
    </row>
    <row r="155" spans="1:33" ht="39.75" customHeight="1" x14ac:dyDescent="0.25">
      <c r="A155" s="53" t="s">
        <v>4517</v>
      </c>
      <c r="B155" s="53">
        <v>37</v>
      </c>
      <c r="C155" s="53" t="s">
        <v>45</v>
      </c>
      <c r="D155" s="53" t="s">
        <v>691</v>
      </c>
      <c r="E155" s="53">
        <v>1</v>
      </c>
      <c r="F155" s="53" t="s">
        <v>727</v>
      </c>
      <c r="G155" s="53" t="s">
        <v>718</v>
      </c>
      <c r="H155" s="54" t="s">
        <v>94</v>
      </c>
      <c r="I155" s="54" t="s">
        <v>76</v>
      </c>
      <c r="J155" s="54" t="s">
        <v>80</v>
      </c>
      <c r="K155" s="54" t="s">
        <v>80</v>
      </c>
      <c r="L155" s="54" t="s">
        <v>80</v>
      </c>
      <c r="M155" s="54" t="s">
        <v>80</v>
      </c>
      <c r="N155" s="54" t="s">
        <v>80</v>
      </c>
      <c r="O155" s="54" t="s">
        <v>80</v>
      </c>
      <c r="P155" s="54" t="s">
        <v>728</v>
      </c>
      <c r="Q155" s="52">
        <v>0.5</v>
      </c>
      <c r="R155" s="52">
        <v>3.5000000000000003E-2</v>
      </c>
      <c r="S155" s="428">
        <v>3</v>
      </c>
      <c r="T155" s="54" t="s">
        <v>84</v>
      </c>
      <c r="U155" s="54" t="s">
        <v>720</v>
      </c>
      <c r="V155" s="75">
        <v>45017</v>
      </c>
      <c r="W155" s="75">
        <v>45289</v>
      </c>
      <c r="X155" s="54" t="s">
        <v>721</v>
      </c>
      <c r="Y155" s="57" t="s">
        <v>100</v>
      </c>
      <c r="Z155" s="392">
        <v>1</v>
      </c>
      <c r="AA155" s="58" t="s">
        <v>729</v>
      </c>
      <c r="AB155" s="435">
        <v>45289</v>
      </c>
      <c r="AC155" s="392">
        <v>1</v>
      </c>
      <c r="AD155" s="58" t="s">
        <v>702</v>
      </c>
      <c r="AE155" s="435">
        <v>45289</v>
      </c>
      <c r="AF155" s="57" t="s">
        <v>79</v>
      </c>
      <c r="AG155" s="437">
        <v>1</v>
      </c>
    </row>
    <row r="156" spans="1:33" ht="39.75" customHeight="1" x14ac:dyDescent="0.25">
      <c r="A156" s="49" t="s">
        <v>4517</v>
      </c>
      <c r="B156" s="49">
        <v>37</v>
      </c>
      <c r="C156" s="49" t="s">
        <v>45</v>
      </c>
      <c r="D156" s="49" t="s">
        <v>691</v>
      </c>
      <c r="E156" s="49">
        <v>1</v>
      </c>
      <c r="F156" s="49" t="s">
        <v>734</v>
      </c>
      <c r="G156" s="49" t="s">
        <v>734</v>
      </c>
      <c r="H156" s="417" t="s">
        <v>75</v>
      </c>
      <c r="I156" s="417" t="s">
        <v>76</v>
      </c>
      <c r="J156" s="417" t="s">
        <v>296</v>
      </c>
      <c r="K156" s="417" t="s">
        <v>80</v>
      </c>
      <c r="L156" s="417" t="s">
        <v>125</v>
      </c>
      <c r="M156" s="417" t="s">
        <v>473</v>
      </c>
      <c r="N156" s="417" t="s">
        <v>126</v>
      </c>
      <c r="O156" s="417" t="s">
        <v>735</v>
      </c>
      <c r="P156" s="417" t="s">
        <v>736</v>
      </c>
      <c r="Q156" s="50">
        <v>7.0000000000000007E-2</v>
      </c>
      <c r="R156" s="50"/>
      <c r="S156" s="153">
        <v>1</v>
      </c>
      <c r="T156" s="417" t="s">
        <v>84</v>
      </c>
      <c r="U156" s="417" t="s">
        <v>737</v>
      </c>
      <c r="V156" s="171">
        <v>44958</v>
      </c>
      <c r="W156" s="171">
        <v>45138</v>
      </c>
      <c r="X156" s="417" t="s">
        <v>696</v>
      </c>
      <c r="Y156" s="57" t="s">
        <v>100</v>
      </c>
      <c r="Z156" s="392">
        <v>1</v>
      </c>
      <c r="AA156" s="58" t="s">
        <v>738</v>
      </c>
      <c r="AB156" s="435">
        <v>45229</v>
      </c>
      <c r="AC156" s="392">
        <v>1</v>
      </c>
      <c r="AD156" s="58" t="s">
        <v>4699</v>
      </c>
      <c r="AE156" s="435">
        <v>45229</v>
      </c>
      <c r="AF156" s="436" t="s">
        <v>92</v>
      </c>
      <c r="AG156" s="437" t="s">
        <v>92</v>
      </c>
    </row>
    <row r="157" spans="1:33" ht="39.75" customHeight="1" x14ac:dyDescent="0.25">
      <c r="A157" s="53" t="s">
        <v>4517</v>
      </c>
      <c r="B157" s="53">
        <v>37</v>
      </c>
      <c r="C157" s="53" t="s">
        <v>45</v>
      </c>
      <c r="D157" s="53" t="s">
        <v>691</v>
      </c>
      <c r="E157" s="53">
        <v>1</v>
      </c>
      <c r="F157" s="53" t="s">
        <v>740</v>
      </c>
      <c r="G157" s="53" t="s">
        <v>734</v>
      </c>
      <c r="H157" s="54" t="s">
        <v>94</v>
      </c>
      <c r="I157" s="54" t="s">
        <v>76</v>
      </c>
      <c r="J157" s="54" t="s">
        <v>80</v>
      </c>
      <c r="K157" s="54" t="s">
        <v>80</v>
      </c>
      <c r="L157" s="54" t="s">
        <v>80</v>
      </c>
      <c r="M157" s="54" t="s">
        <v>80</v>
      </c>
      <c r="N157" s="54" t="s">
        <v>80</v>
      </c>
      <c r="O157" s="54" t="s">
        <v>80</v>
      </c>
      <c r="P157" s="54" t="s">
        <v>741</v>
      </c>
      <c r="Q157" s="52">
        <v>0.3</v>
      </c>
      <c r="R157" s="52">
        <v>2.1000000000000001E-2</v>
      </c>
      <c r="S157" s="428">
        <v>1</v>
      </c>
      <c r="T157" s="54" t="s">
        <v>84</v>
      </c>
      <c r="U157" s="54" t="s">
        <v>742</v>
      </c>
      <c r="V157" s="75">
        <v>44958</v>
      </c>
      <c r="W157" s="75">
        <v>44986</v>
      </c>
      <c r="X157" s="54" t="s">
        <v>696</v>
      </c>
      <c r="Y157" s="57" t="s">
        <v>100</v>
      </c>
      <c r="Z157" s="392">
        <v>1</v>
      </c>
      <c r="AA157" s="58" t="s">
        <v>743</v>
      </c>
      <c r="AB157" s="435">
        <v>45226</v>
      </c>
      <c r="AC157" s="392">
        <v>1</v>
      </c>
      <c r="AD157" s="58" t="s">
        <v>702</v>
      </c>
      <c r="AE157" s="435">
        <v>45226</v>
      </c>
      <c r="AF157" s="57" t="s">
        <v>79</v>
      </c>
      <c r="AG157" s="437">
        <v>1</v>
      </c>
    </row>
    <row r="158" spans="1:33" ht="39.75" customHeight="1" x14ac:dyDescent="0.25">
      <c r="A158" s="53" t="s">
        <v>4517</v>
      </c>
      <c r="B158" s="53">
        <v>37</v>
      </c>
      <c r="C158" s="53" t="s">
        <v>45</v>
      </c>
      <c r="D158" s="53" t="s">
        <v>691</v>
      </c>
      <c r="E158" s="53">
        <v>1</v>
      </c>
      <c r="F158" s="53" t="s">
        <v>744</v>
      </c>
      <c r="G158" s="53" t="s">
        <v>734</v>
      </c>
      <c r="H158" s="54" t="s">
        <v>94</v>
      </c>
      <c r="I158" s="54" t="s">
        <v>76</v>
      </c>
      <c r="J158" s="54" t="s">
        <v>80</v>
      </c>
      <c r="K158" s="54" t="s">
        <v>80</v>
      </c>
      <c r="L158" s="54" t="s">
        <v>80</v>
      </c>
      <c r="M158" s="54" t="s">
        <v>80</v>
      </c>
      <c r="N158" s="54" t="s">
        <v>80</v>
      </c>
      <c r="O158" s="54" t="s">
        <v>80</v>
      </c>
      <c r="P158" s="54" t="s">
        <v>745</v>
      </c>
      <c r="Q158" s="52">
        <v>0.4</v>
      </c>
      <c r="R158" s="52">
        <v>2.8000000000000004E-2</v>
      </c>
      <c r="S158" s="428">
        <v>1</v>
      </c>
      <c r="T158" s="54" t="s">
        <v>84</v>
      </c>
      <c r="U158" s="54" t="s">
        <v>746</v>
      </c>
      <c r="V158" s="75">
        <v>44987</v>
      </c>
      <c r="W158" s="75">
        <v>45044</v>
      </c>
      <c r="X158" s="54" t="s">
        <v>696</v>
      </c>
      <c r="Y158" s="57" t="s">
        <v>100</v>
      </c>
      <c r="Z158" s="392">
        <v>1</v>
      </c>
      <c r="AA158" s="58" t="s">
        <v>747</v>
      </c>
      <c r="AB158" s="435">
        <v>45036</v>
      </c>
      <c r="AC158" s="392">
        <v>1</v>
      </c>
      <c r="AD158" s="58" t="s">
        <v>747</v>
      </c>
      <c r="AE158" s="435">
        <v>45036</v>
      </c>
      <c r="AF158" s="57" t="s">
        <v>79</v>
      </c>
      <c r="AG158" s="437">
        <v>1</v>
      </c>
    </row>
    <row r="159" spans="1:33" ht="39.75" customHeight="1" x14ac:dyDescent="0.25">
      <c r="A159" s="53" t="s">
        <v>4517</v>
      </c>
      <c r="B159" s="53">
        <v>37</v>
      </c>
      <c r="C159" s="53" t="s">
        <v>45</v>
      </c>
      <c r="D159" s="53" t="s">
        <v>691</v>
      </c>
      <c r="E159" s="53">
        <v>1</v>
      </c>
      <c r="F159" s="53" t="s">
        <v>748</v>
      </c>
      <c r="G159" s="53" t="s">
        <v>734</v>
      </c>
      <c r="H159" s="54" t="s">
        <v>94</v>
      </c>
      <c r="I159" s="54" t="s">
        <v>76</v>
      </c>
      <c r="J159" s="54" t="s">
        <v>80</v>
      </c>
      <c r="K159" s="54" t="s">
        <v>80</v>
      </c>
      <c r="L159" s="54" t="s">
        <v>80</v>
      </c>
      <c r="M159" s="54" t="s">
        <v>80</v>
      </c>
      <c r="N159" s="54" t="s">
        <v>80</v>
      </c>
      <c r="O159" s="54" t="s">
        <v>80</v>
      </c>
      <c r="P159" s="54" t="s">
        <v>736</v>
      </c>
      <c r="Q159" s="52">
        <v>0.3</v>
      </c>
      <c r="R159" s="52">
        <v>2.1000000000000001E-2</v>
      </c>
      <c r="S159" s="428">
        <v>1</v>
      </c>
      <c r="T159" s="54" t="s">
        <v>84</v>
      </c>
      <c r="U159" s="54" t="s">
        <v>737</v>
      </c>
      <c r="V159" s="75">
        <v>45048</v>
      </c>
      <c r="W159" s="75">
        <v>45138</v>
      </c>
      <c r="X159" s="54" t="s">
        <v>696</v>
      </c>
      <c r="Y159" s="57" t="s">
        <v>100</v>
      </c>
      <c r="Z159" s="392">
        <v>1</v>
      </c>
      <c r="AA159" s="58" t="s">
        <v>738</v>
      </c>
      <c r="AB159" s="435">
        <v>45229</v>
      </c>
      <c r="AC159" s="392">
        <v>1</v>
      </c>
      <c r="AD159" s="58" t="s">
        <v>4700</v>
      </c>
      <c r="AE159" s="435">
        <v>45229</v>
      </c>
      <c r="AF159" s="57" t="s">
        <v>125</v>
      </c>
      <c r="AG159" s="437">
        <v>0.95</v>
      </c>
    </row>
    <row r="160" spans="1:33" ht="39.75" customHeight="1" x14ac:dyDescent="0.25">
      <c r="A160" s="49" t="s">
        <v>4517</v>
      </c>
      <c r="B160" s="49">
        <v>37</v>
      </c>
      <c r="C160" s="49" t="s">
        <v>45</v>
      </c>
      <c r="D160" s="49" t="s">
        <v>691</v>
      </c>
      <c r="E160" s="49">
        <v>1</v>
      </c>
      <c r="F160" s="49" t="s">
        <v>750</v>
      </c>
      <c r="G160" s="49" t="s">
        <v>750</v>
      </c>
      <c r="H160" s="417" t="s">
        <v>75</v>
      </c>
      <c r="I160" s="417" t="s">
        <v>196</v>
      </c>
      <c r="J160" s="417" t="s">
        <v>566</v>
      </c>
      <c r="K160" s="417" t="s">
        <v>197</v>
      </c>
      <c r="L160" s="417" t="s">
        <v>79</v>
      </c>
      <c r="M160" s="417" t="s">
        <v>473</v>
      </c>
      <c r="N160" s="417" t="s">
        <v>751</v>
      </c>
      <c r="O160" s="417" t="s">
        <v>516</v>
      </c>
      <c r="P160" s="417" t="s">
        <v>752</v>
      </c>
      <c r="Q160" s="50">
        <v>7.0000000000000007E-2</v>
      </c>
      <c r="R160" s="50"/>
      <c r="S160" s="153">
        <v>1</v>
      </c>
      <c r="T160" s="417" t="s">
        <v>84</v>
      </c>
      <c r="U160" s="417" t="s">
        <v>753</v>
      </c>
      <c r="V160" s="171">
        <v>44958</v>
      </c>
      <c r="W160" s="171">
        <v>45107</v>
      </c>
      <c r="X160" s="417" t="s">
        <v>754</v>
      </c>
      <c r="Y160" s="57" t="s">
        <v>100</v>
      </c>
      <c r="Z160" s="392">
        <v>1</v>
      </c>
      <c r="AA160" s="58" t="s">
        <v>755</v>
      </c>
      <c r="AB160" s="435">
        <v>45226</v>
      </c>
      <c r="AC160" s="392">
        <v>1</v>
      </c>
      <c r="AD160" s="58" t="s">
        <v>4699</v>
      </c>
      <c r="AE160" s="435">
        <v>45226</v>
      </c>
      <c r="AF160" s="436" t="s">
        <v>92</v>
      </c>
      <c r="AG160" s="437" t="s">
        <v>92</v>
      </c>
    </row>
    <row r="161" spans="1:1020 1038:2046 2049:3072 3075:5120 5122:7161 7179:10239 10242:11264 11266:12287 12290:13302 13320:15358 15363:16186" ht="39.75" customHeight="1" x14ac:dyDescent="0.25">
      <c r="A161" s="53" t="s">
        <v>4517</v>
      </c>
      <c r="B161" s="53">
        <v>37</v>
      </c>
      <c r="C161" s="53" t="s">
        <v>45</v>
      </c>
      <c r="D161" s="53" t="s">
        <v>691</v>
      </c>
      <c r="E161" s="53">
        <v>1</v>
      </c>
      <c r="F161" s="53" t="s">
        <v>756</v>
      </c>
      <c r="G161" s="53" t="s">
        <v>750</v>
      </c>
      <c r="H161" s="54" t="s">
        <v>94</v>
      </c>
      <c r="I161" s="54" t="s">
        <v>196</v>
      </c>
      <c r="J161" s="54" t="s">
        <v>80</v>
      </c>
      <c r="K161" s="54" t="s">
        <v>80</v>
      </c>
      <c r="L161" s="54" t="s">
        <v>80</v>
      </c>
      <c r="M161" s="54" t="s">
        <v>80</v>
      </c>
      <c r="N161" s="54" t="s">
        <v>80</v>
      </c>
      <c r="O161" s="54" t="s">
        <v>80</v>
      </c>
      <c r="P161" s="54" t="s">
        <v>757</v>
      </c>
      <c r="Q161" s="52">
        <v>0.8</v>
      </c>
      <c r="R161" s="52">
        <v>5.6000000000000008E-2</v>
      </c>
      <c r="S161" s="428">
        <v>1</v>
      </c>
      <c r="T161" s="54" t="s">
        <v>84</v>
      </c>
      <c r="U161" s="54" t="s">
        <v>758</v>
      </c>
      <c r="V161" s="75">
        <v>44958</v>
      </c>
      <c r="W161" s="75">
        <v>45016</v>
      </c>
      <c r="X161" s="54" t="s">
        <v>696</v>
      </c>
      <c r="Y161" s="57" t="s">
        <v>100</v>
      </c>
      <c r="Z161" s="392">
        <v>1</v>
      </c>
      <c r="AA161" s="58" t="s">
        <v>759</v>
      </c>
      <c r="AB161" s="435">
        <v>45016</v>
      </c>
      <c r="AC161" s="392">
        <v>1</v>
      </c>
      <c r="AD161" s="58" t="s">
        <v>314</v>
      </c>
      <c r="AE161" s="435">
        <v>45016</v>
      </c>
      <c r="AF161" s="57" t="s">
        <v>79</v>
      </c>
      <c r="AG161" s="437">
        <v>1</v>
      </c>
    </row>
    <row r="162" spans="1:1020 1038:2046 2049:3072 3075:5120 5122:7161 7179:10239 10242:11264 11266:12287 12290:13302 13320:15358 15363:16186" ht="39.75" customHeight="1" x14ac:dyDescent="0.25">
      <c r="A162" s="53" t="s">
        <v>4517</v>
      </c>
      <c r="B162" s="53">
        <v>37</v>
      </c>
      <c r="C162" s="53" t="s">
        <v>45</v>
      </c>
      <c r="D162" s="53" t="s">
        <v>691</v>
      </c>
      <c r="E162" s="53">
        <v>1</v>
      </c>
      <c r="F162" s="53" t="s">
        <v>760</v>
      </c>
      <c r="G162" s="53" t="s">
        <v>750</v>
      </c>
      <c r="H162" s="54" t="s">
        <v>102</v>
      </c>
      <c r="I162" s="54" t="s">
        <v>196</v>
      </c>
      <c r="J162" s="54" t="s">
        <v>80</v>
      </c>
      <c r="K162" s="54" t="s">
        <v>80</v>
      </c>
      <c r="L162" s="54" t="s">
        <v>80</v>
      </c>
      <c r="M162" s="54" t="s">
        <v>80</v>
      </c>
      <c r="N162" s="54" t="s">
        <v>80</v>
      </c>
      <c r="O162" s="54" t="s">
        <v>80</v>
      </c>
      <c r="P162" s="54" t="s">
        <v>761</v>
      </c>
      <c r="Q162" s="52">
        <v>0</v>
      </c>
      <c r="R162" s="52">
        <v>0</v>
      </c>
      <c r="S162" s="428">
        <v>1</v>
      </c>
      <c r="T162" s="54" t="s">
        <v>84</v>
      </c>
      <c r="U162" s="54" t="s">
        <v>762</v>
      </c>
      <c r="V162" s="75">
        <v>45019</v>
      </c>
      <c r="W162" s="75">
        <v>45046</v>
      </c>
      <c r="X162" s="54" t="s">
        <v>214</v>
      </c>
      <c r="Y162" s="57" t="s">
        <v>100</v>
      </c>
      <c r="Z162" s="392">
        <v>1</v>
      </c>
      <c r="AA162" s="58" t="s">
        <v>747</v>
      </c>
      <c r="AB162" s="435">
        <v>45026</v>
      </c>
      <c r="AC162" s="392">
        <v>1</v>
      </c>
      <c r="AD162" s="58" t="s">
        <v>747</v>
      </c>
      <c r="AE162" s="435">
        <v>45026</v>
      </c>
      <c r="AF162" s="57" t="s">
        <v>79</v>
      </c>
      <c r="AG162" s="437">
        <v>1</v>
      </c>
    </row>
    <row r="163" spans="1:1020 1038:2046 2049:3072 3075:5120 5122:7161 7179:10239 10242:11264 11266:12287 12290:13302 13320:15358 15363:16186" ht="39.75" customHeight="1" x14ac:dyDescent="0.25">
      <c r="A163" s="53" t="s">
        <v>4517</v>
      </c>
      <c r="B163" s="53">
        <v>37</v>
      </c>
      <c r="C163" s="53" t="s">
        <v>45</v>
      </c>
      <c r="D163" s="53" t="s">
        <v>691</v>
      </c>
      <c r="E163" s="53">
        <v>1</v>
      </c>
      <c r="F163" s="53" t="s">
        <v>763</v>
      </c>
      <c r="G163" s="53" t="s">
        <v>750</v>
      </c>
      <c r="H163" s="54" t="s">
        <v>94</v>
      </c>
      <c r="I163" s="54" t="s">
        <v>196</v>
      </c>
      <c r="J163" s="54" t="s">
        <v>80</v>
      </c>
      <c r="K163" s="54" t="s">
        <v>80</v>
      </c>
      <c r="L163" s="54" t="s">
        <v>80</v>
      </c>
      <c r="M163" s="54" t="s">
        <v>80</v>
      </c>
      <c r="N163" s="54" t="s">
        <v>80</v>
      </c>
      <c r="O163" s="54" t="s">
        <v>80</v>
      </c>
      <c r="P163" s="54" t="s">
        <v>764</v>
      </c>
      <c r="Q163" s="52">
        <v>0.2</v>
      </c>
      <c r="R163" s="52">
        <v>1.4000000000000002E-2</v>
      </c>
      <c r="S163" s="428">
        <v>1</v>
      </c>
      <c r="T163" s="54" t="s">
        <v>84</v>
      </c>
      <c r="U163" s="54" t="s">
        <v>765</v>
      </c>
      <c r="V163" s="75">
        <v>45048</v>
      </c>
      <c r="W163" s="75">
        <v>45077</v>
      </c>
      <c r="X163" s="54" t="s">
        <v>696</v>
      </c>
      <c r="Y163" s="57" t="s">
        <v>100</v>
      </c>
      <c r="Z163" s="392">
        <v>1</v>
      </c>
      <c r="AA163" s="58" t="s">
        <v>766</v>
      </c>
      <c r="AB163" s="435">
        <v>45226</v>
      </c>
      <c r="AC163" s="392">
        <v>1</v>
      </c>
      <c r="AD163" s="58" t="s">
        <v>4700</v>
      </c>
      <c r="AE163" s="435">
        <v>45226</v>
      </c>
      <c r="AF163" s="57" t="s">
        <v>125</v>
      </c>
      <c r="AG163" s="437">
        <v>0.95</v>
      </c>
    </row>
    <row r="164" spans="1:1020 1038:2046 2049:3072 3075:5120 5122:7161 7179:10239 10242:11264 11266:12287 12290:13302 13320:15358 15363:16186" ht="39.75" customHeight="1" x14ac:dyDescent="0.25">
      <c r="A164" s="53" t="s">
        <v>4517</v>
      </c>
      <c r="B164" s="53">
        <v>37</v>
      </c>
      <c r="C164" s="53" t="s">
        <v>45</v>
      </c>
      <c r="D164" s="53" t="s">
        <v>691</v>
      </c>
      <c r="E164" s="53">
        <v>1</v>
      </c>
      <c r="F164" s="53" t="s">
        <v>767</v>
      </c>
      <c r="G164" s="53" t="s">
        <v>750</v>
      </c>
      <c r="H164" s="54" t="s">
        <v>102</v>
      </c>
      <c r="I164" s="54" t="s">
        <v>196</v>
      </c>
      <c r="J164" s="54" t="s">
        <v>80</v>
      </c>
      <c r="K164" s="54" t="s">
        <v>80</v>
      </c>
      <c r="L164" s="54" t="s">
        <v>80</v>
      </c>
      <c r="M164" s="54" t="s">
        <v>80</v>
      </c>
      <c r="N164" s="54" t="s">
        <v>80</v>
      </c>
      <c r="O164" s="54" t="s">
        <v>80</v>
      </c>
      <c r="P164" s="54" t="s">
        <v>768</v>
      </c>
      <c r="Q164" s="52">
        <v>0</v>
      </c>
      <c r="R164" s="52">
        <v>0</v>
      </c>
      <c r="S164" s="428">
        <v>1</v>
      </c>
      <c r="T164" s="54" t="s">
        <v>84</v>
      </c>
      <c r="U164" s="54" t="s">
        <v>769</v>
      </c>
      <c r="V164" s="75">
        <v>45078</v>
      </c>
      <c r="W164" s="75">
        <v>45107</v>
      </c>
      <c r="X164" s="54" t="s">
        <v>214</v>
      </c>
      <c r="Y164" s="57" t="s">
        <v>100</v>
      </c>
      <c r="Z164" s="392">
        <v>1</v>
      </c>
      <c r="AA164" s="58" t="s">
        <v>770</v>
      </c>
      <c r="AB164" s="435">
        <v>45226</v>
      </c>
      <c r="AC164" s="392">
        <v>1</v>
      </c>
      <c r="AD164" s="58" t="s">
        <v>4700</v>
      </c>
      <c r="AE164" s="435">
        <v>45226</v>
      </c>
      <c r="AF164" s="57" t="s">
        <v>79</v>
      </c>
      <c r="AG164" s="437">
        <v>1</v>
      </c>
    </row>
    <row r="165" spans="1:1020 1038:2046 2049:3072 3075:5120 5122:7161 7179:10239 10242:11264 11266:12287 12290:13302 13320:15358 15363:16186" ht="39.75" customHeight="1" x14ac:dyDescent="0.25">
      <c r="A165" s="49" t="s">
        <v>4517</v>
      </c>
      <c r="B165" s="49">
        <v>37</v>
      </c>
      <c r="C165" s="49" t="s">
        <v>45</v>
      </c>
      <c r="D165" s="49" t="s">
        <v>691</v>
      </c>
      <c r="E165" s="49">
        <v>1</v>
      </c>
      <c r="F165" s="49" t="s">
        <v>771</v>
      </c>
      <c r="G165" s="49" t="s">
        <v>771</v>
      </c>
      <c r="H165" s="417" t="s">
        <v>75</v>
      </c>
      <c r="I165" s="417" t="s">
        <v>196</v>
      </c>
      <c r="J165" s="417" t="s">
        <v>566</v>
      </c>
      <c r="K165" s="417" t="s">
        <v>197</v>
      </c>
      <c r="L165" s="417" t="s">
        <v>79</v>
      </c>
      <c r="M165" s="417" t="s">
        <v>473</v>
      </c>
      <c r="N165" s="417" t="s">
        <v>751</v>
      </c>
      <c r="O165" s="417" t="s">
        <v>516</v>
      </c>
      <c r="P165" s="417" t="s">
        <v>772</v>
      </c>
      <c r="Q165" s="50">
        <v>7.0000000000000007E-2</v>
      </c>
      <c r="R165" s="50"/>
      <c r="S165" s="153">
        <v>1</v>
      </c>
      <c r="T165" s="417" t="s">
        <v>84</v>
      </c>
      <c r="U165" s="417" t="s">
        <v>753</v>
      </c>
      <c r="V165" s="171">
        <v>45138</v>
      </c>
      <c r="W165" s="171">
        <v>45275</v>
      </c>
      <c r="X165" s="417" t="s">
        <v>754</v>
      </c>
      <c r="Y165" s="57" t="s">
        <v>100</v>
      </c>
      <c r="Z165" s="392">
        <v>1</v>
      </c>
      <c r="AA165" s="58" t="s">
        <v>773</v>
      </c>
      <c r="AB165" s="435">
        <v>45226</v>
      </c>
      <c r="AC165" s="392">
        <v>1</v>
      </c>
      <c r="AD165" s="58" t="s">
        <v>774</v>
      </c>
      <c r="AE165" s="435">
        <v>45226</v>
      </c>
      <c r="AF165" s="436" t="s">
        <v>92</v>
      </c>
      <c r="AG165" s="437" t="s">
        <v>92</v>
      </c>
    </row>
    <row r="166" spans="1:1020 1038:2046 2049:3072 3075:5120 5122:7161 7179:10239 10242:11264 11266:12287 12290:13302 13320:15358 15363:16186" ht="39.75" customHeight="1" x14ac:dyDescent="0.25">
      <c r="A166" s="53" t="s">
        <v>4517</v>
      </c>
      <c r="B166" s="53">
        <v>37</v>
      </c>
      <c r="C166" s="53" t="s">
        <v>45</v>
      </c>
      <c r="D166" s="53" t="s">
        <v>691</v>
      </c>
      <c r="E166" s="53">
        <v>1</v>
      </c>
      <c r="F166" s="53" t="s">
        <v>775</v>
      </c>
      <c r="G166" s="53" t="s">
        <v>771</v>
      </c>
      <c r="H166" s="54" t="s">
        <v>94</v>
      </c>
      <c r="I166" s="54" t="s">
        <v>196</v>
      </c>
      <c r="J166" s="54" t="s">
        <v>80</v>
      </c>
      <c r="K166" s="54" t="s">
        <v>80</v>
      </c>
      <c r="L166" s="54" t="s">
        <v>80</v>
      </c>
      <c r="M166" s="54" t="s">
        <v>80</v>
      </c>
      <c r="N166" s="54" t="s">
        <v>80</v>
      </c>
      <c r="O166" s="54" t="s">
        <v>80</v>
      </c>
      <c r="P166" s="54" t="s">
        <v>776</v>
      </c>
      <c r="Q166" s="52">
        <v>0.8</v>
      </c>
      <c r="R166" s="52">
        <v>5.6000000000000008E-2</v>
      </c>
      <c r="S166" s="428">
        <v>1</v>
      </c>
      <c r="T166" s="54" t="s">
        <v>84</v>
      </c>
      <c r="U166" s="54" t="s">
        <v>758</v>
      </c>
      <c r="V166" s="75">
        <v>45199</v>
      </c>
      <c r="W166" s="75">
        <v>45229</v>
      </c>
      <c r="X166" s="54" t="s">
        <v>696</v>
      </c>
      <c r="Y166" s="57" t="s">
        <v>100</v>
      </c>
      <c r="Z166" s="392">
        <v>1</v>
      </c>
      <c r="AA166" s="58" t="s">
        <v>4701</v>
      </c>
      <c r="AB166" s="435">
        <v>45225</v>
      </c>
      <c r="AC166" s="392">
        <v>1</v>
      </c>
      <c r="AD166" s="58" t="s">
        <v>702</v>
      </c>
      <c r="AE166" s="435">
        <v>45225</v>
      </c>
      <c r="AF166" s="57" t="s">
        <v>79</v>
      </c>
      <c r="AG166" s="437">
        <v>1</v>
      </c>
    </row>
    <row r="167" spans="1:1020 1038:2046 2049:3072 3075:5120 5122:7161 7179:10239 10242:11264 11266:12287 12290:13302 13320:15358 15363:16186" ht="39.75" customHeight="1" x14ac:dyDescent="0.25">
      <c r="A167" s="53" t="s">
        <v>4517</v>
      </c>
      <c r="B167" s="53">
        <v>37</v>
      </c>
      <c r="C167" s="53" t="s">
        <v>45</v>
      </c>
      <c r="D167" s="53" t="s">
        <v>691</v>
      </c>
      <c r="E167" s="53">
        <v>1</v>
      </c>
      <c r="F167" s="53" t="s">
        <v>778</v>
      </c>
      <c r="G167" s="53" t="s">
        <v>771</v>
      </c>
      <c r="H167" s="54" t="s">
        <v>102</v>
      </c>
      <c r="I167" s="54" t="s">
        <v>196</v>
      </c>
      <c r="J167" s="54" t="s">
        <v>80</v>
      </c>
      <c r="K167" s="54" t="s">
        <v>80</v>
      </c>
      <c r="L167" s="54" t="s">
        <v>80</v>
      </c>
      <c r="M167" s="54" t="s">
        <v>80</v>
      </c>
      <c r="N167" s="54" t="s">
        <v>80</v>
      </c>
      <c r="O167" s="54" t="s">
        <v>80</v>
      </c>
      <c r="P167" s="54" t="s">
        <v>779</v>
      </c>
      <c r="Q167" s="52">
        <v>0</v>
      </c>
      <c r="R167" s="52">
        <v>0</v>
      </c>
      <c r="S167" s="428">
        <v>1</v>
      </c>
      <c r="T167" s="54" t="s">
        <v>84</v>
      </c>
      <c r="U167" s="54" t="s">
        <v>762</v>
      </c>
      <c r="V167" s="75">
        <v>45260</v>
      </c>
      <c r="W167" s="75">
        <v>45275</v>
      </c>
      <c r="X167" s="54" t="s">
        <v>696</v>
      </c>
      <c r="Y167" s="57" t="s">
        <v>100</v>
      </c>
      <c r="Z167" s="392">
        <v>1</v>
      </c>
      <c r="AA167" s="58" t="s">
        <v>780</v>
      </c>
      <c r="AB167" s="435">
        <v>45226</v>
      </c>
      <c r="AC167" s="392">
        <v>1</v>
      </c>
      <c r="AD167" s="58" t="s">
        <v>702</v>
      </c>
      <c r="AE167" s="435">
        <v>45226</v>
      </c>
      <c r="AF167" s="57" t="s">
        <v>79</v>
      </c>
      <c r="AG167" s="437">
        <v>1</v>
      </c>
    </row>
    <row r="168" spans="1:1020 1038:2046 2049:3072 3075:5120 5122:7161 7179:10239 10242:11264 11266:12287 12290:13302 13320:15358 15363:16186" ht="39.75" customHeight="1" x14ac:dyDescent="0.25">
      <c r="A168" s="53" t="s">
        <v>4517</v>
      </c>
      <c r="B168" s="53">
        <v>37</v>
      </c>
      <c r="C168" s="53" t="s">
        <v>45</v>
      </c>
      <c r="D168" s="53" t="s">
        <v>691</v>
      </c>
      <c r="E168" s="53">
        <v>1</v>
      </c>
      <c r="F168" s="53" t="s">
        <v>781</v>
      </c>
      <c r="G168" s="53" t="s">
        <v>771</v>
      </c>
      <c r="H168" s="54" t="s">
        <v>94</v>
      </c>
      <c r="I168" s="54" t="s">
        <v>196</v>
      </c>
      <c r="J168" s="54" t="s">
        <v>80</v>
      </c>
      <c r="K168" s="54" t="s">
        <v>80</v>
      </c>
      <c r="L168" s="54" t="s">
        <v>80</v>
      </c>
      <c r="M168" s="54" t="s">
        <v>80</v>
      </c>
      <c r="N168" s="54" t="s">
        <v>80</v>
      </c>
      <c r="O168" s="54" t="s">
        <v>80</v>
      </c>
      <c r="P168" s="54" t="s">
        <v>782</v>
      </c>
      <c r="Q168" s="52">
        <v>0.2</v>
      </c>
      <c r="R168" s="52">
        <v>1.4000000000000002E-2</v>
      </c>
      <c r="S168" s="428">
        <v>1</v>
      </c>
      <c r="T168" s="54" t="s">
        <v>84</v>
      </c>
      <c r="U168" s="54" t="s">
        <v>765</v>
      </c>
      <c r="V168" s="75">
        <v>45260</v>
      </c>
      <c r="W168" s="75">
        <v>45275</v>
      </c>
      <c r="X168" s="54" t="s">
        <v>696</v>
      </c>
      <c r="Y168" s="57" t="s">
        <v>100</v>
      </c>
      <c r="Z168" s="392">
        <v>1</v>
      </c>
      <c r="AA168" s="58" t="s">
        <v>783</v>
      </c>
      <c r="AB168" s="435">
        <v>45226</v>
      </c>
      <c r="AC168" s="392">
        <v>1</v>
      </c>
      <c r="AD168" s="58" t="s">
        <v>702</v>
      </c>
      <c r="AE168" s="435">
        <v>45226</v>
      </c>
      <c r="AF168" s="57" t="s">
        <v>79</v>
      </c>
      <c r="AG168" s="437">
        <v>1</v>
      </c>
    </row>
    <row r="169" spans="1:1020 1038:2046 2049:3072 3075:5120 5122:7161 7179:10239 10242:11264 11266:12287 12290:13302 13320:15358 15363:16186" ht="39.75" customHeight="1" x14ac:dyDescent="0.25">
      <c r="A169" s="53" t="s">
        <v>4517</v>
      </c>
      <c r="B169" s="53">
        <v>37</v>
      </c>
      <c r="C169" s="53" t="s">
        <v>45</v>
      </c>
      <c r="D169" s="53" t="s">
        <v>691</v>
      </c>
      <c r="E169" s="53">
        <v>1</v>
      </c>
      <c r="F169" s="53" t="s">
        <v>784</v>
      </c>
      <c r="G169" s="53" t="s">
        <v>771</v>
      </c>
      <c r="H169" s="54" t="s">
        <v>102</v>
      </c>
      <c r="I169" s="54" t="s">
        <v>196</v>
      </c>
      <c r="J169" s="54" t="s">
        <v>80</v>
      </c>
      <c r="K169" s="54" t="s">
        <v>80</v>
      </c>
      <c r="L169" s="54" t="s">
        <v>80</v>
      </c>
      <c r="M169" s="54" t="s">
        <v>80</v>
      </c>
      <c r="N169" s="54" t="s">
        <v>80</v>
      </c>
      <c r="O169" s="54" t="s">
        <v>80</v>
      </c>
      <c r="P169" s="54" t="s">
        <v>785</v>
      </c>
      <c r="Q169" s="52">
        <v>0</v>
      </c>
      <c r="R169" s="52">
        <v>0</v>
      </c>
      <c r="S169" s="428">
        <v>1</v>
      </c>
      <c r="T169" s="54" t="s">
        <v>84</v>
      </c>
      <c r="U169" s="54" t="s">
        <v>769</v>
      </c>
      <c r="V169" s="75">
        <v>45231</v>
      </c>
      <c r="W169" s="75">
        <v>45260</v>
      </c>
      <c r="X169" s="54" t="s">
        <v>214</v>
      </c>
      <c r="Y169" s="57" t="s">
        <v>100</v>
      </c>
      <c r="Z169" s="392">
        <v>1</v>
      </c>
      <c r="AA169" s="58" t="s">
        <v>743</v>
      </c>
      <c r="AB169" s="435">
        <v>45226</v>
      </c>
      <c r="AC169" s="392">
        <v>1</v>
      </c>
      <c r="AD169" s="58" t="s">
        <v>702</v>
      </c>
      <c r="AE169" s="435">
        <v>45226</v>
      </c>
      <c r="AF169" s="57" t="s">
        <v>79</v>
      </c>
      <c r="AG169" s="437">
        <v>1</v>
      </c>
    </row>
    <row r="170" spans="1:1020 1038:2046 2049:3072 3075:5120 5122:7161 7179:10239 10242:11264 11266:12287 12290:13302 13320:15358 15363:16186" s="3" customFormat="1" ht="39.75" customHeight="1" x14ac:dyDescent="0.25">
      <c r="A170" s="63" t="s">
        <v>4517</v>
      </c>
      <c r="B170" s="63">
        <v>37</v>
      </c>
      <c r="C170" s="63" t="s">
        <v>45</v>
      </c>
      <c r="D170" s="63" t="s">
        <v>691</v>
      </c>
      <c r="E170" s="63">
        <v>1</v>
      </c>
      <c r="F170" s="63" t="s">
        <v>786</v>
      </c>
      <c r="G170" s="63" t="s">
        <v>786</v>
      </c>
      <c r="H170" s="418" t="s">
        <v>155</v>
      </c>
      <c r="I170" s="418" t="s">
        <v>155</v>
      </c>
      <c r="J170" s="418" t="s">
        <v>80</v>
      </c>
      <c r="K170" s="418" t="s">
        <v>80</v>
      </c>
      <c r="L170" s="418" t="s">
        <v>80</v>
      </c>
      <c r="M170" s="418" t="s">
        <v>80</v>
      </c>
      <c r="N170" s="418" t="s">
        <v>80</v>
      </c>
      <c r="O170" s="418" t="s">
        <v>80</v>
      </c>
      <c r="P170" s="418" t="s">
        <v>156</v>
      </c>
      <c r="Q170" s="64">
        <v>1</v>
      </c>
      <c r="R170" s="64"/>
      <c r="S170" s="429">
        <v>3</v>
      </c>
      <c r="T170" s="418" t="s">
        <v>84</v>
      </c>
      <c r="U170" s="418" t="s">
        <v>162</v>
      </c>
      <c r="V170" s="412">
        <v>44927</v>
      </c>
      <c r="W170" s="412">
        <v>45290</v>
      </c>
      <c r="X170" s="418" t="s">
        <v>696</v>
      </c>
      <c r="Y170" s="57" t="s">
        <v>100</v>
      </c>
      <c r="Z170" s="392">
        <v>1</v>
      </c>
      <c r="AA170" s="58" t="s">
        <v>4622</v>
      </c>
      <c r="AB170" s="435">
        <v>45291</v>
      </c>
      <c r="AC170" s="392">
        <v>1</v>
      </c>
      <c r="AD170" s="58" t="s">
        <v>4622</v>
      </c>
      <c r="AE170" s="435">
        <v>45291</v>
      </c>
      <c r="AF170" s="436" t="s">
        <v>92</v>
      </c>
      <c r="AG170" s="437" t="s">
        <v>92</v>
      </c>
      <c r="AJ170" s="82"/>
      <c r="AM170" s="82"/>
      <c r="AN170" s="82"/>
      <c r="AS170" s="82"/>
      <c r="AV170" s="82"/>
      <c r="AW170" s="82"/>
      <c r="AX170" s="82"/>
      <c r="AY170" s="82"/>
      <c r="AZ170" s="82"/>
      <c r="BA170" s="82"/>
      <c r="BB170" s="82"/>
      <c r="BT170" s="82"/>
      <c r="BU170" s="82"/>
      <c r="BV170" s="6"/>
      <c r="BY170" s="7"/>
      <c r="BZ170" s="7"/>
      <c r="CE170" s="82"/>
      <c r="CG170" s="7"/>
      <c r="CH170" s="82"/>
      <c r="CJ170" s="7"/>
      <c r="CK170" s="82"/>
      <c r="CL170" s="82"/>
      <c r="CM170" s="83"/>
      <c r="CO170" s="82"/>
      <c r="CP170" s="80"/>
      <c r="CQ170" s="81"/>
      <c r="CR170" s="82"/>
      <c r="CU170" s="82"/>
      <c r="CV170" s="82"/>
      <c r="CX170" s="82"/>
      <c r="DA170" s="82"/>
      <c r="DD170" s="82"/>
      <c r="DE170" s="82"/>
      <c r="DJ170" s="82"/>
      <c r="DM170" s="82"/>
      <c r="DN170" s="82"/>
      <c r="DO170" s="82"/>
      <c r="DP170" s="82"/>
      <c r="DQ170" s="82"/>
      <c r="DR170" s="82"/>
      <c r="DS170" s="82"/>
      <c r="EK170" s="82"/>
      <c r="EL170" s="82"/>
      <c r="EM170" s="6"/>
      <c r="EP170" s="7"/>
      <c r="EQ170" s="7"/>
      <c r="EV170" s="82"/>
      <c r="EX170" s="7"/>
      <c r="EY170" s="82"/>
      <c r="FA170" s="7"/>
      <c r="FB170" s="82"/>
      <c r="FC170" s="82"/>
      <c r="FD170" s="83"/>
      <c r="FF170" s="82"/>
      <c r="FG170" s="80"/>
      <c r="FH170" s="81"/>
      <c r="FI170" s="82"/>
      <c r="FL170" s="82"/>
      <c r="FM170" s="82"/>
      <c r="FO170" s="82"/>
      <c r="FR170" s="82"/>
      <c r="FU170" s="82"/>
      <c r="FV170" s="82"/>
      <c r="GA170" s="82"/>
      <c r="GD170" s="82"/>
      <c r="GE170" s="82"/>
      <c r="GF170" s="82"/>
      <c r="GG170" s="82"/>
      <c r="GH170" s="82"/>
      <c r="GI170" s="82"/>
      <c r="GJ170" s="82"/>
      <c r="HB170" s="82"/>
      <c r="HC170" s="82"/>
      <c r="HD170" s="6"/>
      <c r="HG170" s="7"/>
      <c r="HH170" s="7"/>
      <c r="HM170" s="82"/>
      <c r="HO170" s="7"/>
      <c r="HP170" s="82"/>
      <c r="HR170" s="7"/>
      <c r="HS170" s="82"/>
      <c r="HT170" s="82"/>
      <c r="HU170" s="83"/>
      <c r="HW170" s="82"/>
      <c r="HX170" s="80"/>
      <c r="HY170" s="81"/>
      <c r="HZ170" s="82"/>
      <c r="IC170" s="82"/>
      <c r="ID170" s="82"/>
      <c r="IF170" s="82"/>
      <c r="II170" s="82"/>
      <c r="IL170" s="82"/>
      <c r="IM170" s="82"/>
      <c r="IR170" s="82"/>
      <c r="IU170" s="82"/>
      <c r="IV170" s="82"/>
      <c r="IW170" s="82"/>
      <c r="IX170" s="82"/>
      <c r="IY170" s="82"/>
      <c r="IZ170" s="82"/>
      <c r="JA170" s="82"/>
      <c r="JS170" s="82"/>
      <c r="JT170" s="82"/>
      <c r="JU170" s="6"/>
      <c r="JX170" s="7"/>
      <c r="JY170" s="7"/>
      <c r="KD170" s="82"/>
      <c r="KF170" s="7"/>
      <c r="KG170" s="82"/>
      <c r="KI170" s="7"/>
      <c r="KJ170" s="82"/>
      <c r="KK170" s="82"/>
      <c r="KL170" s="83"/>
      <c r="KN170" s="82"/>
      <c r="KO170" s="80"/>
      <c r="KP170" s="81"/>
      <c r="KQ170" s="82"/>
      <c r="KT170" s="82"/>
      <c r="KU170" s="82"/>
      <c r="KW170" s="82"/>
      <c r="KZ170" s="82"/>
      <c r="LC170" s="82"/>
      <c r="LD170" s="82"/>
      <c r="LI170" s="82"/>
      <c r="LL170" s="82"/>
      <c r="LM170" s="82"/>
      <c r="LN170" s="82"/>
      <c r="LO170" s="82"/>
      <c r="LP170" s="82"/>
      <c r="LQ170" s="82"/>
      <c r="LR170" s="82"/>
      <c r="MJ170" s="82"/>
      <c r="MK170" s="82"/>
      <c r="ML170" s="6"/>
      <c r="MO170" s="7"/>
      <c r="MP170" s="7"/>
      <c r="MU170" s="82"/>
      <c r="MW170" s="7"/>
      <c r="MX170" s="82"/>
      <c r="MZ170" s="7"/>
      <c r="NA170" s="82"/>
      <c r="NB170" s="82"/>
      <c r="NC170" s="83"/>
      <c r="NE170" s="82"/>
      <c r="NF170" s="80"/>
      <c r="NG170" s="81"/>
      <c r="NH170" s="82"/>
      <c r="NK170" s="82"/>
      <c r="NL170" s="82"/>
      <c r="NN170" s="82"/>
      <c r="NQ170" s="82"/>
      <c r="NT170" s="82"/>
      <c r="NU170" s="82"/>
      <c r="NZ170" s="82"/>
      <c r="OC170" s="82"/>
      <c r="OD170" s="82"/>
      <c r="OE170" s="82"/>
      <c r="OF170" s="82"/>
      <c r="OG170" s="82"/>
      <c r="OH170" s="82"/>
      <c r="OI170" s="82"/>
      <c r="PA170" s="82"/>
      <c r="PB170" s="82"/>
      <c r="PC170" s="6"/>
      <c r="PF170" s="7"/>
      <c r="PG170" s="7"/>
      <c r="PL170" s="82"/>
      <c r="PN170" s="7"/>
      <c r="PO170" s="82"/>
      <c r="PQ170" s="7"/>
      <c r="PR170" s="82"/>
      <c r="PS170" s="82"/>
      <c r="PT170" s="83"/>
      <c r="PV170" s="82"/>
      <c r="PW170" s="80"/>
      <c r="PX170" s="81"/>
      <c r="PY170" s="82"/>
      <c r="QB170" s="82"/>
      <c r="QC170" s="82"/>
      <c r="QE170" s="82"/>
      <c r="QH170" s="82"/>
      <c r="QK170" s="82"/>
      <c r="QL170" s="82"/>
      <c r="QQ170" s="82"/>
      <c r="QT170" s="82"/>
      <c r="QU170" s="82"/>
      <c r="QV170" s="82"/>
      <c r="QW170" s="82"/>
      <c r="QX170" s="82"/>
      <c r="QY170" s="82"/>
      <c r="QZ170" s="82"/>
      <c r="RR170" s="82"/>
      <c r="RS170" s="82"/>
      <c r="RT170" s="6"/>
      <c r="RW170" s="7"/>
      <c r="RX170" s="7"/>
      <c r="SC170" s="82"/>
      <c r="SE170" s="7"/>
      <c r="SF170" s="82"/>
      <c r="SH170" s="7"/>
      <c r="SI170" s="82"/>
      <c r="SJ170" s="82"/>
      <c r="SK170" s="83"/>
      <c r="SM170" s="82"/>
      <c r="SN170" s="80"/>
      <c r="SO170" s="81"/>
      <c r="SP170" s="82"/>
      <c r="SS170" s="82"/>
      <c r="ST170" s="82"/>
      <c r="SV170" s="82"/>
      <c r="SY170" s="82"/>
      <c r="TB170" s="82"/>
      <c r="TC170" s="82"/>
      <c r="TH170" s="82"/>
      <c r="TK170" s="82"/>
      <c r="TL170" s="82"/>
      <c r="TM170" s="82"/>
      <c r="TN170" s="82"/>
      <c r="TO170" s="82"/>
      <c r="TP170" s="82"/>
      <c r="TQ170" s="82"/>
      <c r="UI170" s="82"/>
      <c r="UJ170" s="82"/>
      <c r="UK170" s="6"/>
      <c r="UN170" s="7"/>
      <c r="UO170" s="7"/>
      <c r="UT170" s="82"/>
      <c r="UV170" s="7"/>
      <c r="UW170" s="82"/>
      <c r="UY170" s="7"/>
      <c r="UZ170" s="82"/>
      <c r="VA170" s="82"/>
      <c r="VB170" s="83"/>
      <c r="VD170" s="82"/>
      <c r="VE170" s="80"/>
      <c r="VF170" s="81"/>
      <c r="VG170" s="82"/>
      <c r="VJ170" s="82"/>
      <c r="VK170" s="82"/>
      <c r="VM170" s="82"/>
      <c r="VP170" s="82"/>
      <c r="VS170" s="82"/>
      <c r="VT170" s="82"/>
      <c r="VY170" s="82"/>
      <c r="WB170" s="82"/>
      <c r="WC170" s="82"/>
      <c r="WD170" s="82"/>
      <c r="WE170" s="82"/>
      <c r="WF170" s="82"/>
      <c r="WG170" s="82"/>
      <c r="WH170" s="82"/>
      <c r="WZ170" s="82"/>
      <c r="XA170" s="82"/>
      <c r="XB170" s="6"/>
      <c r="XE170" s="7"/>
      <c r="XF170" s="7"/>
      <c r="XK170" s="82"/>
      <c r="XM170" s="7"/>
      <c r="XN170" s="82"/>
      <c r="XP170" s="7"/>
      <c r="XQ170" s="82"/>
      <c r="XR170" s="82"/>
      <c r="XS170" s="83"/>
      <c r="XU170" s="82"/>
      <c r="XV170" s="80"/>
      <c r="XW170" s="81"/>
      <c r="XX170" s="82"/>
      <c r="YA170" s="82"/>
      <c r="YB170" s="82"/>
      <c r="YD170" s="82"/>
      <c r="YG170" s="82"/>
      <c r="YJ170" s="82"/>
      <c r="YK170" s="82"/>
      <c r="YP170" s="82"/>
      <c r="YS170" s="82"/>
      <c r="YT170" s="82"/>
      <c r="YU170" s="82"/>
      <c r="YV170" s="82"/>
      <c r="YW170" s="82"/>
      <c r="YX170" s="82"/>
      <c r="YY170" s="82"/>
      <c r="ZQ170" s="82"/>
      <c r="ZR170" s="82"/>
      <c r="ZS170" s="6"/>
      <c r="ZV170" s="7"/>
      <c r="ZW170" s="7"/>
      <c r="AAB170" s="82"/>
      <c r="AAD170" s="7"/>
      <c r="AAE170" s="82"/>
      <c r="AAG170" s="7"/>
      <c r="AAH170" s="82"/>
      <c r="AAI170" s="82"/>
      <c r="AAJ170" s="83"/>
      <c r="AAL170" s="82"/>
      <c r="AAM170" s="80"/>
      <c r="AAN170" s="81"/>
      <c r="AAO170" s="82"/>
      <c r="AAR170" s="82"/>
      <c r="AAS170" s="82"/>
      <c r="AAU170" s="82"/>
      <c r="AAX170" s="82"/>
      <c r="ABA170" s="82"/>
      <c r="ABB170" s="82"/>
      <c r="ABG170" s="82"/>
      <c r="ABJ170" s="82"/>
      <c r="ABK170" s="82"/>
      <c r="ABL170" s="82"/>
      <c r="ABM170" s="82"/>
      <c r="ABN170" s="82"/>
      <c r="ABO170" s="82"/>
      <c r="ABP170" s="82"/>
      <c r="ACH170" s="82"/>
      <c r="ACI170" s="82"/>
      <c r="ACJ170" s="6"/>
      <c r="ACM170" s="7"/>
      <c r="ACN170" s="7"/>
      <c r="ACS170" s="82"/>
      <c r="ACU170" s="7"/>
      <c r="ACV170" s="82"/>
      <c r="ACX170" s="7"/>
      <c r="ACY170" s="82"/>
      <c r="ACZ170" s="82"/>
      <c r="ADA170" s="83"/>
      <c r="ADC170" s="82"/>
      <c r="ADD170" s="80"/>
      <c r="ADE170" s="81"/>
      <c r="ADF170" s="82"/>
      <c r="ADI170" s="82"/>
      <c r="ADJ170" s="82"/>
      <c r="ADL170" s="82"/>
      <c r="ADO170" s="82"/>
      <c r="ADR170" s="82"/>
      <c r="ADS170" s="82"/>
      <c r="ADX170" s="82"/>
      <c r="AEA170" s="82"/>
      <c r="AEB170" s="82"/>
      <c r="AEC170" s="82"/>
      <c r="AED170" s="82"/>
      <c r="AEE170" s="82"/>
      <c r="AEF170" s="82"/>
      <c r="AEG170" s="82"/>
      <c r="AEY170" s="82"/>
      <c r="AEZ170" s="82"/>
      <c r="AFA170" s="6"/>
      <c r="AFD170" s="7"/>
      <c r="AFE170" s="7"/>
      <c r="AFJ170" s="82"/>
      <c r="AFL170" s="7"/>
      <c r="AFM170" s="82"/>
      <c r="AFO170" s="7"/>
      <c r="AFP170" s="82"/>
      <c r="AFQ170" s="82"/>
      <c r="AFR170" s="83"/>
      <c r="AFT170" s="82"/>
      <c r="AFU170" s="80"/>
      <c r="AFV170" s="81"/>
      <c r="AFW170" s="82"/>
      <c r="AFZ170" s="82"/>
      <c r="AGA170" s="82"/>
      <c r="AGC170" s="82"/>
      <c r="AGF170" s="82"/>
      <c r="AGI170" s="82"/>
      <c r="AGJ170" s="82"/>
      <c r="AGO170" s="82"/>
      <c r="AGR170" s="82"/>
      <c r="AGS170" s="82"/>
      <c r="AGT170" s="82"/>
      <c r="AGU170" s="82"/>
      <c r="AGV170" s="82"/>
      <c r="AGW170" s="82"/>
      <c r="AGX170" s="82"/>
      <c r="AHP170" s="82"/>
      <c r="AHQ170" s="82"/>
      <c r="AHR170" s="6"/>
      <c r="AHU170" s="7"/>
      <c r="AHV170" s="7"/>
      <c r="AIA170" s="82"/>
      <c r="AIC170" s="7"/>
      <c r="AID170" s="82"/>
      <c r="AIF170" s="7"/>
      <c r="AIG170" s="82"/>
      <c r="AIH170" s="82"/>
      <c r="AII170" s="83"/>
      <c r="AIK170" s="82"/>
      <c r="AIL170" s="80"/>
      <c r="AIM170" s="81"/>
      <c r="AIN170" s="82"/>
      <c r="AIQ170" s="82"/>
      <c r="AIR170" s="82"/>
      <c r="AIT170" s="82"/>
      <c r="AIW170" s="82"/>
      <c r="AIZ170" s="82"/>
      <c r="AJA170" s="82"/>
      <c r="AJF170" s="82"/>
      <c r="AJI170" s="82"/>
      <c r="AJJ170" s="82"/>
      <c r="AJK170" s="82"/>
      <c r="AJL170" s="82"/>
      <c r="AJM170" s="82"/>
      <c r="AJN170" s="82"/>
      <c r="AJO170" s="82"/>
      <c r="AKG170" s="82"/>
      <c r="AKH170" s="82"/>
      <c r="AKI170" s="6"/>
      <c r="AKL170" s="7"/>
      <c r="AKM170" s="7"/>
      <c r="AKR170" s="82"/>
      <c r="AKT170" s="7"/>
      <c r="AKU170" s="82"/>
      <c r="AKW170" s="7"/>
      <c r="AKX170" s="82"/>
      <c r="AKY170" s="82"/>
      <c r="AKZ170" s="83"/>
      <c r="ALB170" s="82"/>
      <c r="ALC170" s="80"/>
      <c r="ALD170" s="81"/>
      <c r="ALE170" s="82"/>
      <c r="ALH170" s="82"/>
      <c r="ALI170" s="82"/>
      <c r="ALK170" s="82"/>
      <c r="ALN170" s="82"/>
      <c r="ALQ170" s="82"/>
      <c r="ALR170" s="82"/>
      <c r="ALW170" s="82"/>
      <c r="ALZ170" s="82"/>
      <c r="AMA170" s="82"/>
      <c r="AMB170" s="82"/>
      <c r="AMC170" s="82"/>
      <c r="AMD170" s="82"/>
      <c r="AME170" s="82"/>
      <c r="AMF170" s="82"/>
      <c r="AMX170" s="82"/>
      <c r="AMY170" s="82"/>
      <c r="AMZ170" s="6"/>
      <c r="ANC170" s="7"/>
      <c r="AND170" s="7"/>
      <c r="ANI170" s="82"/>
      <c r="ANK170" s="7"/>
      <c r="ANL170" s="82"/>
      <c r="ANN170" s="7"/>
      <c r="ANO170" s="82"/>
      <c r="ANP170" s="82"/>
      <c r="ANQ170" s="83"/>
      <c r="ANS170" s="82"/>
      <c r="ANT170" s="80"/>
      <c r="ANU170" s="81"/>
      <c r="ANV170" s="82"/>
      <c r="ANY170" s="82"/>
      <c r="ANZ170" s="82"/>
      <c r="AOB170" s="82"/>
      <c r="AOE170" s="82"/>
      <c r="AOH170" s="82"/>
      <c r="AOI170" s="82"/>
      <c r="AON170" s="82"/>
      <c r="AOQ170" s="82"/>
      <c r="AOR170" s="82"/>
      <c r="AOS170" s="82"/>
      <c r="AOT170" s="82"/>
      <c r="AOU170" s="82"/>
      <c r="AOV170" s="82"/>
      <c r="AOW170" s="82"/>
      <c r="APO170" s="82"/>
      <c r="APP170" s="82"/>
      <c r="APQ170" s="6"/>
      <c r="APT170" s="7"/>
      <c r="APU170" s="7"/>
      <c r="APZ170" s="82"/>
      <c r="AQB170" s="7"/>
      <c r="AQC170" s="82"/>
      <c r="AQE170" s="7"/>
      <c r="AQF170" s="82"/>
      <c r="AQG170" s="82"/>
      <c r="AQH170" s="83"/>
      <c r="AQJ170" s="82"/>
      <c r="AQK170" s="80"/>
      <c r="AQL170" s="81"/>
      <c r="AQM170" s="82"/>
      <c r="AQP170" s="82"/>
      <c r="AQQ170" s="82"/>
      <c r="AQS170" s="82"/>
      <c r="AQV170" s="82"/>
      <c r="AQY170" s="82"/>
      <c r="AQZ170" s="82"/>
      <c r="ARE170" s="82"/>
      <c r="ARH170" s="82"/>
      <c r="ARI170" s="82"/>
      <c r="ARJ170" s="82"/>
      <c r="ARK170" s="82"/>
      <c r="ARL170" s="82"/>
      <c r="ARM170" s="82"/>
      <c r="ARN170" s="82"/>
      <c r="ASF170" s="82"/>
      <c r="ASG170" s="82"/>
      <c r="ASH170" s="6"/>
      <c r="ASK170" s="7"/>
      <c r="ASL170" s="7"/>
      <c r="ASQ170" s="82"/>
      <c r="ASS170" s="7"/>
      <c r="AST170" s="82"/>
      <c r="ASV170" s="7"/>
      <c r="ASW170" s="82"/>
      <c r="ASX170" s="82"/>
      <c r="ASY170" s="83"/>
      <c r="ATA170" s="82"/>
      <c r="ATB170" s="80"/>
      <c r="ATC170" s="81"/>
      <c r="ATD170" s="82"/>
      <c r="ATG170" s="82"/>
      <c r="ATH170" s="82"/>
      <c r="ATJ170" s="82"/>
      <c r="ATM170" s="82"/>
      <c r="ATP170" s="82"/>
      <c r="ATQ170" s="82"/>
      <c r="ATV170" s="82"/>
      <c r="ATY170" s="82"/>
      <c r="ATZ170" s="82"/>
      <c r="AUA170" s="82"/>
      <c r="AUB170" s="82"/>
      <c r="AUC170" s="82"/>
      <c r="AUD170" s="82"/>
      <c r="AUE170" s="82"/>
      <c r="AUW170" s="82"/>
      <c r="AUX170" s="82"/>
      <c r="AUY170" s="6"/>
      <c r="AVB170" s="7"/>
      <c r="AVC170" s="7"/>
      <c r="AVH170" s="82"/>
      <c r="AVJ170" s="7"/>
      <c r="AVK170" s="82"/>
      <c r="AVM170" s="7"/>
      <c r="AVN170" s="82"/>
      <c r="AVO170" s="82"/>
      <c r="AVP170" s="83"/>
      <c r="AVR170" s="82"/>
      <c r="AVS170" s="80"/>
      <c r="AVT170" s="81"/>
      <c r="AVU170" s="82"/>
      <c r="AVX170" s="82"/>
      <c r="AVY170" s="82"/>
      <c r="AWA170" s="82"/>
      <c r="AWD170" s="82"/>
      <c r="AWG170" s="82"/>
      <c r="AWH170" s="82"/>
      <c r="AWM170" s="82"/>
      <c r="AWP170" s="82"/>
      <c r="AWQ170" s="82"/>
      <c r="AWR170" s="82"/>
      <c r="AWS170" s="82"/>
      <c r="AWT170" s="82"/>
      <c r="AWU170" s="82"/>
      <c r="AWV170" s="82"/>
      <c r="AXN170" s="82"/>
      <c r="AXO170" s="82"/>
      <c r="AXP170" s="6"/>
      <c r="AXS170" s="7"/>
      <c r="AXT170" s="7"/>
      <c r="AXY170" s="82"/>
      <c r="AYA170" s="7"/>
      <c r="AYB170" s="82"/>
      <c r="AYD170" s="7"/>
      <c r="AYE170" s="82"/>
      <c r="AYF170" s="82"/>
      <c r="AYG170" s="83"/>
      <c r="AYI170" s="82"/>
      <c r="AYJ170" s="80"/>
      <c r="AYK170" s="81"/>
      <c r="AYL170" s="82"/>
      <c r="AYO170" s="82"/>
      <c r="AYP170" s="82"/>
      <c r="AYR170" s="82"/>
      <c r="AYU170" s="82"/>
      <c r="AYX170" s="82"/>
      <c r="AYY170" s="82"/>
      <c r="AZD170" s="82"/>
      <c r="AZG170" s="82"/>
      <c r="AZH170" s="82"/>
      <c r="AZI170" s="82"/>
      <c r="AZJ170" s="82"/>
      <c r="AZK170" s="82"/>
      <c r="AZL170" s="82"/>
      <c r="AZM170" s="82"/>
      <c r="BAE170" s="82"/>
      <c r="BAF170" s="82"/>
      <c r="BAG170" s="6"/>
      <c r="BAJ170" s="7"/>
      <c r="BAK170" s="7"/>
      <c r="BAP170" s="82"/>
      <c r="BAR170" s="7"/>
      <c r="BAS170" s="82"/>
      <c r="BAU170" s="7"/>
      <c r="BAV170" s="82"/>
      <c r="BAW170" s="82"/>
      <c r="BAX170" s="83"/>
      <c r="BAZ170" s="82"/>
      <c r="BBA170" s="80"/>
      <c r="BBB170" s="81"/>
      <c r="BBC170" s="82"/>
      <c r="BBF170" s="82"/>
      <c r="BBG170" s="82"/>
      <c r="BBI170" s="82"/>
      <c r="BBL170" s="82"/>
      <c r="BBO170" s="82"/>
      <c r="BBP170" s="82"/>
      <c r="BBU170" s="82"/>
      <c r="BBX170" s="82"/>
      <c r="BBY170" s="82"/>
      <c r="BBZ170" s="82"/>
      <c r="BCA170" s="82"/>
      <c r="BCB170" s="82"/>
      <c r="BCC170" s="82"/>
      <c r="BCD170" s="82"/>
      <c r="BCV170" s="82"/>
      <c r="BCW170" s="82"/>
      <c r="BCX170" s="6"/>
      <c r="BDA170" s="7"/>
      <c r="BDB170" s="7"/>
      <c r="BDG170" s="82"/>
      <c r="BDI170" s="7"/>
      <c r="BDJ170" s="82"/>
      <c r="BDL170" s="7"/>
      <c r="BDM170" s="82"/>
      <c r="BDN170" s="82"/>
      <c r="BDO170" s="83"/>
      <c r="BDQ170" s="82"/>
      <c r="BDR170" s="80"/>
      <c r="BDS170" s="81"/>
      <c r="BDT170" s="82"/>
      <c r="BDW170" s="82"/>
      <c r="BDX170" s="82"/>
      <c r="BDZ170" s="82"/>
      <c r="BEC170" s="82"/>
      <c r="BEF170" s="82"/>
      <c r="BEG170" s="82"/>
      <c r="BEL170" s="82"/>
      <c r="BEO170" s="82"/>
      <c r="BEP170" s="82"/>
      <c r="BEQ170" s="82"/>
      <c r="BER170" s="82"/>
      <c r="BES170" s="82"/>
      <c r="BET170" s="82"/>
      <c r="BEU170" s="82"/>
      <c r="BFM170" s="82"/>
      <c r="BFN170" s="82"/>
      <c r="BFO170" s="6"/>
      <c r="BFR170" s="7"/>
      <c r="BFS170" s="7"/>
      <c r="BFX170" s="82"/>
      <c r="BFZ170" s="7"/>
      <c r="BGA170" s="82"/>
      <c r="BGC170" s="7"/>
      <c r="BGD170" s="82"/>
      <c r="BGE170" s="82"/>
      <c r="BGF170" s="83"/>
      <c r="BGH170" s="82"/>
      <c r="BGI170" s="80"/>
      <c r="BGJ170" s="81"/>
      <c r="BGK170" s="82"/>
      <c r="BGN170" s="82"/>
      <c r="BGO170" s="82"/>
      <c r="BGQ170" s="82"/>
      <c r="BGT170" s="82"/>
      <c r="BGW170" s="82"/>
      <c r="BGX170" s="82"/>
      <c r="BHC170" s="82"/>
      <c r="BHF170" s="82"/>
      <c r="BHG170" s="82"/>
      <c r="BHH170" s="82"/>
      <c r="BHI170" s="82"/>
      <c r="BHJ170" s="82"/>
      <c r="BHK170" s="82"/>
      <c r="BHL170" s="82"/>
      <c r="BID170" s="82"/>
      <c r="BIE170" s="82"/>
      <c r="BIF170" s="6"/>
      <c r="BII170" s="7"/>
      <c r="BIJ170" s="7"/>
      <c r="BIO170" s="82"/>
      <c r="BIQ170" s="7"/>
      <c r="BIR170" s="82"/>
      <c r="BIT170" s="7"/>
      <c r="BIU170" s="82"/>
      <c r="BIV170" s="82"/>
      <c r="BIW170" s="83"/>
      <c r="BIY170" s="82"/>
      <c r="BIZ170" s="80"/>
      <c r="BJA170" s="81"/>
      <c r="BJB170" s="82"/>
      <c r="BJE170" s="82"/>
      <c r="BJF170" s="82"/>
      <c r="BJH170" s="82"/>
      <c r="BJK170" s="82"/>
      <c r="BJN170" s="82"/>
      <c r="BJO170" s="82"/>
      <c r="BJT170" s="82"/>
      <c r="BJW170" s="82"/>
      <c r="BJX170" s="82"/>
      <c r="BJY170" s="82"/>
      <c r="BJZ170" s="82"/>
      <c r="BKA170" s="82"/>
      <c r="BKB170" s="82"/>
      <c r="BKC170" s="82"/>
      <c r="BKU170" s="82"/>
      <c r="BKV170" s="82"/>
      <c r="BKW170" s="6"/>
      <c r="BKZ170" s="7"/>
      <c r="BLA170" s="7"/>
      <c r="BLF170" s="82"/>
      <c r="BLH170" s="7"/>
      <c r="BLI170" s="82"/>
      <c r="BLK170" s="7"/>
      <c r="BLL170" s="82"/>
      <c r="BLM170" s="82"/>
      <c r="BLN170" s="83"/>
      <c r="BLP170" s="82"/>
      <c r="BLQ170" s="80"/>
      <c r="BLR170" s="81"/>
      <c r="BLS170" s="82"/>
      <c r="BLV170" s="82"/>
      <c r="BLW170" s="82"/>
      <c r="BLY170" s="82"/>
      <c r="BMB170" s="82"/>
      <c r="BME170" s="82"/>
      <c r="BMF170" s="82"/>
      <c r="BMK170" s="82"/>
      <c r="BMN170" s="82"/>
      <c r="BMO170" s="82"/>
      <c r="BMP170" s="82"/>
      <c r="BMQ170" s="82"/>
      <c r="BMR170" s="82"/>
      <c r="BMS170" s="82"/>
      <c r="BMT170" s="82"/>
      <c r="BNL170" s="82"/>
      <c r="BNM170" s="82"/>
      <c r="BNN170" s="6"/>
      <c r="BNQ170" s="7"/>
      <c r="BNR170" s="7"/>
      <c r="BNW170" s="82"/>
      <c r="BNY170" s="7"/>
      <c r="BNZ170" s="82"/>
      <c r="BOB170" s="7"/>
      <c r="BOC170" s="82"/>
      <c r="BOD170" s="82"/>
      <c r="BOE170" s="83"/>
      <c r="BOG170" s="82"/>
      <c r="BOH170" s="80"/>
      <c r="BOI170" s="81"/>
      <c r="BOJ170" s="82"/>
      <c r="BOM170" s="82"/>
      <c r="BON170" s="82"/>
      <c r="BOP170" s="82"/>
      <c r="BOS170" s="82"/>
      <c r="BOV170" s="82"/>
      <c r="BOW170" s="82"/>
      <c r="BPB170" s="82"/>
      <c r="BPE170" s="82"/>
      <c r="BPF170" s="82"/>
      <c r="BPG170" s="82"/>
      <c r="BPH170" s="82"/>
      <c r="BPI170" s="82"/>
      <c r="BPJ170" s="82"/>
      <c r="BPK170" s="82"/>
      <c r="BQC170" s="82"/>
      <c r="BQD170" s="82"/>
      <c r="BQE170" s="6"/>
      <c r="BQH170" s="7"/>
      <c r="BQI170" s="7"/>
      <c r="BQN170" s="82"/>
      <c r="BQP170" s="7"/>
      <c r="BQQ170" s="82"/>
      <c r="BQS170" s="7"/>
      <c r="BQT170" s="82"/>
      <c r="BQU170" s="82"/>
      <c r="BQV170" s="83"/>
      <c r="BQX170" s="82"/>
      <c r="BQY170" s="80"/>
      <c r="BQZ170" s="81"/>
      <c r="BRA170" s="82"/>
      <c r="BRD170" s="82"/>
      <c r="BRE170" s="82"/>
      <c r="BRG170" s="82"/>
      <c r="BRJ170" s="82"/>
      <c r="BRM170" s="82"/>
      <c r="BRN170" s="82"/>
      <c r="BRS170" s="82"/>
      <c r="BRV170" s="82"/>
      <c r="BRW170" s="82"/>
      <c r="BRX170" s="82"/>
      <c r="BRY170" s="82"/>
      <c r="BRZ170" s="82"/>
      <c r="BSA170" s="82"/>
      <c r="BSB170" s="82"/>
      <c r="BST170" s="82"/>
      <c r="BSU170" s="82"/>
      <c r="BSV170" s="6"/>
      <c r="BSY170" s="7"/>
      <c r="BSZ170" s="7"/>
      <c r="BTE170" s="82"/>
      <c r="BTG170" s="7"/>
      <c r="BTH170" s="82"/>
      <c r="BTJ170" s="7"/>
      <c r="BTK170" s="82"/>
      <c r="BTL170" s="82"/>
      <c r="BTM170" s="83"/>
      <c r="BTO170" s="82"/>
      <c r="BTP170" s="80"/>
      <c r="BTQ170" s="81"/>
      <c r="BTR170" s="82"/>
      <c r="BTU170" s="82"/>
      <c r="BTV170" s="82"/>
      <c r="BTX170" s="82"/>
      <c r="BUA170" s="82"/>
      <c r="BUD170" s="82"/>
      <c r="BUE170" s="82"/>
      <c r="BUJ170" s="82"/>
      <c r="BUM170" s="82"/>
      <c r="BUN170" s="82"/>
      <c r="BUO170" s="82"/>
      <c r="BUP170" s="82"/>
      <c r="BUQ170" s="82"/>
      <c r="BUR170" s="82"/>
      <c r="BUS170" s="82"/>
      <c r="BVK170" s="82"/>
      <c r="BVL170" s="82"/>
      <c r="BVM170" s="6"/>
      <c r="BVP170" s="7"/>
      <c r="BVQ170" s="7"/>
      <c r="BVV170" s="82"/>
      <c r="BVX170" s="7"/>
      <c r="BVY170" s="82"/>
      <c r="BWA170" s="7"/>
      <c r="BWB170" s="82"/>
      <c r="BWC170" s="82"/>
      <c r="BWD170" s="83"/>
      <c r="BWF170" s="82"/>
      <c r="BWG170" s="80"/>
      <c r="BWH170" s="81"/>
      <c r="BWI170" s="82"/>
      <c r="BWL170" s="82"/>
      <c r="BWM170" s="82"/>
      <c r="BWO170" s="82"/>
      <c r="BWR170" s="82"/>
      <c r="BWU170" s="82"/>
      <c r="BWV170" s="82"/>
      <c r="BXA170" s="82"/>
      <c r="BXD170" s="82"/>
      <c r="BXE170" s="82"/>
      <c r="BXF170" s="82"/>
      <c r="BXG170" s="82"/>
      <c r="BXH170" s="82"/>
      <c r="BXI170" s="82"/>
      <c r="BXJ170" s="82"/>
      <c r="BYB170" s="82"/>
      <c r="BYC170" s="82"/>
      <c r="BYD170" s="6"/>
      <c r="BYG170" s="7"/>
      <c r="BYH170" s="7"/>
      <c r="BYM170" s="82"/>
      <c r="BYO170" s="7"/>
      <c r="BYP170" s="82"/>
      <c r="BYR170" s="7"/>
      <c r="BYS170" s="82"/>
      <c r="BYT170" s="82"/>
      <c r="BYU170" s="83"/>
      <c r="BYW170" s="82"/>
      <c r="BYX170" s="80"/>
      <c r="BYY170" s="81"/>
      <c r="BYZ170" s="82"/>
      <c r="BZC170" s="82"/>
      <c r="BZD170" s="82"/>
      <c r="BZF170" s="82"/>
      <c r="BZI170" s="82"/>
      <c r="BZL170" s="82"/>
      <c r="BZM170" s="82"/>
      <c r="BZR170" s="82"/>
      <c r="BZU170" s="82"/>
      <c r="BZV170" s="82"/>
      <c r="BZW170" s="82"/>
      <c r="BZX170" s="82"/>
      <c r="BZY170" s="82"/>
      <c r="BZZ170" s="82"/>
      <c r="CAA170" s="82"/>
      <c r="CAS170" s="82"/>
      <c r="CAT170" s="82"/>
      <c r="CAU170" s="6"/>
      <c r="CAX170" s="7"/>
      <c r="CAY170" s="7"/>
      <c r="CBD170" s="82"/>
      <c r="CBF170" s="7"/>
      <c r="CBG170" s="82"/>
      <c r="CBI170" s="7"/>
      <c r="CBJ170" s="82"/>
      <c r="CBK170" s="82"/>
      <c r="CBL170" s="83"/>
      <c r="CBN170" s="82"/>
      <c r="CBO170" s="80"/>
      <c r="CBP170" s="81"/>
      <c r="CBQ170" s="82"/>
      <c r="CBT170" s="82"/>
      <c r="CBU170" s="82"/>
      <c r="CBW170" s="82"/>
      <c r="CBZ170" s="82"/>
      <c r="CCC170" s="82"/>
      <c r="CCD170" s="82"/>
      <c r="CCI170" s="82"/>
      <c r="CCL170" s="82"/>
      <c r="CCM170" s="82"/>
      <c r="CCN170" s="82"/>
      <c r="CCO170" s="82"/>
      <c r="CCP170" s="82"/>
      <c r="CCQ170" s="82"/>
      <c r="CCR170" s="82"/>
      <c r="CDJ170" s="82"/>
      <c r="CDK170" s="82"/>
      <c r="CDL170" s="6"/>
      <c r="CDO170" s="7"/>
      <c r="CDP170" s="7"/>
      <c r="CDU170" s="82"/>
      <c r="CDW170" s="7"/>
      <c r="CDX170" s="82"/>
      <c r="CDZ170" s="7"/>
      <c r="CEA170" s="82"/>
      <c r="CEB170" s="82"/>
      <c r="CEC170" s="83"/>
      <c r="CEE170" s="82"/>
      <c r="CEF170" s="80"/>
      <c r="CEG170" s="81"/>
      <c r="CEH170" s="82"/>
      <c r="CEK170" s="82"/>
      <c r="CEL170" s="82"/>
      <c r="CEN170" s="82"/>
      <c r="CEQ170" s="82"/>
      <c r="CET170" s="82"/>
      <c r="CEU170" s="82"/>
      <c r="CEZ170" s="82"/>
      <c r="CFC170" s="82"/>
      <c r="CFD170" s="82"/>
      <c r="CFE170" s="82"/>
      <c r="CFF170" s="82"/>
      <c r="CFG170" s="82"/>
      <c r="CFH170" s="82"/>
      <c r="CFI170" s="82"/>
      <c r="CGA170" s="82"/>
      <c r="CGB170" s="82"/>
      <c r="CGC170" s="6"/>
      <c r="CGF170" s="7"/>
      <c r="CGG170" s="7"/>
      <c r="CGL170" s="82"/>
      <c r="CGN170" s="7"/>
      <c r="CGO170" s="82"/>
      <c r="CGQ170" s="7"/>
      <c r="CGR170" s="82"/>
      <c r="CGS170" s="82"/>
      <c r="CGT170" s="83"/>
      <c r="CGV170" s="82"/>
      <c r="CGW170" s="80"/>
      <c r="CGX170" s="81"/>
      <c r="CGY170" s="82"/>
      <c r="CHB170" s="82"/>
      <c r="CHC170" s="82"/>
      <c r="CHE170" s="82"/>
      <c r="CHH170" s="82"/>
      <c r="CHK170" s="82"/>
      <c r="CHL170" s="82"/>
      <c r="CHQ170" s="82"/>
      <c r="CHT170" s="82"/>
      <c r="CHU170" s="82"/>
      <c r="CHV170" s="82"/>
      <c r="CHW170" s="82"/>
      <c r="CHX170" s="82"/>
      <c r="CHY170" s="82"/>
      <c r="CHZ170" s="82"/>
      <c r="CIR170" s="82"/>
      <c r="CIS170" s="82"/>
      <c r="CIT170" s="6"/>
      <c r="CIW170" s="7"/>
      <c r="CIX170" s="7"/>
      <c r="CJC170" s="82"/>
      <c r="CJE170" s="7"/>
      <c r="CJF170" s="82"/>
      <c r="CJH170" s="7"/>
      <c r="CJI170" s="82"/>
      <c r="CJJ170" s="82"/>
      <c r="CJK170" s="83"/>
      <c r="CJM170" s="82"/>
      <c r="CJN170" s="80"/>
      <c r="CJO170" s="81"/>
      <c r="CJP170" s="82"/>
      <c r="CJS170" s="82"/>
      <c r="CJT170" s="82"/>
      <c r="CJV170" s="82"/>
      <c r="CJY170" s="82"/>
      <c r="CKB170" s="82"/>
      <c r="CKC170" s="82"/>
      <c r="CKH170" s="82"/>
      <c r="CKK170" s="82"/>
      <c r="CKL170" s="82"/>
      <c r="CKM170" s="82"/>
      <c r="CKN170" s="82"/>
      <c r="CKO170" s="82"/>
      <c r="CKP170" s="82"/>
      <c r="CKQ170" s="82"/>
      <c r="CLI170" s="82"/>
      <c r="CLJ170" s="82"/>
      <c r="CLK170" s="6"/>
      <c r="CLN170" s="7"/>
      <c r="CLO170" s="7"/>
      <c r="CLT170" s="82"/>
      <c r="CLV170" s="7"/>
      <c r="CLW170" s="82"/>
      <c r="CLY170" s="7"/>
      <c r="CLZ170" s="82"/>
      <c r="CMA170" s="82"/>
      <c r="CMB170" s="83"/>
      <c r="CMD170" s="82"/>
      <c r="CME170" s="80"/>
      <c r="CMF170" s="81"/>
      <c r="CMG170" s="82"/>
      <c r="CMJ170" s="82"/>
      <c r="CMK170" s="82"/>
      <c r="CMM170" s="82"/>
      <c r="CMP170" s="82"/>
      <c r="CMS170" s="82"/>
      <c r="CMT170" s="82"/>
      <c r="CMY170" s="82"/>
      <c r="CNB170" s="82"/>
      <c r="CNC170" s="82"/>
      <c r="CND170" s="82"/>
      <c r="CNE170" s="82"/>
      <c r="CNF170" s="82"/>
      <c r="CNG170" s="82"/>
      <c r="CNH170" s="82"/>
      <c r="CNZ170" s="82"/>
      <c r="COA170" s="82"/>
      <c r="COB170" s="6"/>
      <c r="COE170" s="7"/>
      <c r="COF170" s="7"/>
      <c r="COK170" s="82"/>
      <c r="COM170" s="7"/>
      <c r="CON170" s="82"/>
      <c r="COP170" s="7"/>
      <c r="COQ170" s="82"/>
      <c r="COR170" s="82"/>
      <c r="COS170" s="83"/>
      <c r="COU170" s="82"/>
      <c r="COV170" s="80"/>
      <c r="COW170" s="81"/>
      <c r="COX170" s="82"/>
      <c r="CPA170" s="82"/>
      <c r="CPB170" s="82"/>
      <c r="CPD170" s="82"/>
      <c r="CPG170" s="82"/>
      <c r="CPJ170" s="82"/>
      <c r="CPK170" s="82"/>
      <c r="CPP170" s="82"/>
      <c r="CPS170" s="82"/>
      <c r="CPT170" s="82"/>
      <c r="CPU170" s="82"/>
      <c r="CPV170" s="82"/>
      <c r="CPW170" s="82"/>
      <c r="CPX170" s="82"/>
      <c r="CPY170" s="82"/>
      <c r="CQQ170" s="82"/>
      <c r="CQR170" s="82"/>
      <c r="CQS170" s="6"/>
      <c r="CQV170" s="7"/>
      <c r="CQW170" s="7"/>
      <c r="CRB170" s="82"/>
      <c r="CRD170" s="7"/>
      <c r="CRE170" s="82"/>
      <c r="CRG170" s="7"/>
      <c r="CRH170" s="82"/>
      <c r="CRI170" s="82"/>
      <c r="CRJ170" s="83"/>
      <c r="CRL170" s="82"/>
      <c r="CRM170" s="80"/>
      <c r="CRN170" s="81"/>
      <c r="CRO170" s="82"/>
      <c r="CRR170" s="82"/>
      <c r="CRS170" s="82"/>
      <c r="CRU170" s="82"/>
      <c r="CRX170" s="82"/>
      <c r="CSA170" s="82"/>
      <c r="CSB170" s="82"/>
      <c r="CSG170" s="82"/>
      <c r="CSJ170" s="82"/>
      <c r="CSK170" s="82"/>
      <c r="CSL170" s="82"/>
      <c r="CSM170" s="82"/>
      <c r="CSN170" s="82"/>
      <c r="CSO170" s="82"/>
      <c r="CSP170" s="82"/>
      <c r="CTH170" s="82"/>
      <c r="CTI170" s="82"/>
      <c r="CTJ170" s="6"/>
      <c r="CTM170" s="7"/>
      <c r="CTN170" s="7"/>
      <c r="CTS170" s="82"/>
      <c r="CTU170" s="7"/>
      <c r="CTV170" s="82"/>
      <c r="CTX170" s="7"/>
      <c r="CTY170" s="82"/>
      <c r="CTZ170" s="82"/>
      <c r="CUA170" s="83"/>
      <c r="CUC170" s="82"/>
      <c r="CUD170" s="80"/>
      <c r="CUE170" s="81"/>
      <c r="CUF170" s="82"/>
      <c r="CUI170" s="82"/>
      <c r="CUJ170" s="82"/>
      <c r="CUL170" s="82"/>
      <c r="CUO170" s="82"/>
      <c r="CUR170" s="82"/>
      <c r="CUS170" s="82"/>
      <c r="CUX170" s="82"/>
      <c r="CVA170" s="82"/>
      <c r="CVB170" s="82"/>
      <c r="CVC170" s="82"/>
      <c r="CVD170" s="82"/>
      <c r="CVE170" s="82"/>
      <c r="CVF170" s="82"/>
      <c r="CVG170" s="82"/>
      <c r="CVY170" s="82"/>
      <c r="CVZ170" s="82"/>
      <c r="CWA170" s="6"/>
      <c r="CWD170" s="7"/>
      <c r="CWE170" s="7"/>
      <c r="CWJ170" s="82"/>
      <c r="CWL170" s="7"/>
      <c r="CWM170" s="82"/>
      <c r="CWO170" s="7"/>
      <c r="CWP170" s="82"/>
      <c r="CWQ170" s="82"/>
      <c r="CWR170" s="83"/>
      <c r="CWT170" s="82"/>
      <c r="CWU170" s="80"/>
      <c r="CWV170" s="81"/>
      <c r="CWW170" s="82"/>
      <c r="CWZ170" s="82"/>
      <c r="CXA170" s="82"/>
      <c r="CXC170" s="82"/>
      <c r="CXF170" s="82"/>
      <c r="CXI170" s="82"/>
      <c r="CXJ170" s="82"/>
      <c r="CXO170" s="82"/>
      <c r="CXR170" s="82"/>
      <c r="CXS170" s="82"/>
      <c r="CXT170" s="82"/>
      <c r="CXU170" s="82"/>
      <c r="CXV170" s="82"/>
      <c r="CXW170" s="82"/>
      <c r="CXX170" s="82"/>
      <c r="CYP170" s="82"/>
      <c r="CYQ170" s="82"/>
      <c r="CYR170" s="6"/>
      <c r="CYU170" s="7"/>
      <c r="CYV170" s="7"/>
      <c r="CZA170" s="82"/>
      <c r="CZC170" s="7"/>
      <c r="CZD170" s="82"/>
      <c r="CZF170" s="7"/>
      <c r="CZG170" s="82"/>
      <c r="CZH170" s="82"/>
      <c r="CZI170" s="83"/>
      <c r="CZK170" s="82"/>
      <c r="CZL170" s="80"/>
      <c r="CZM170" s="81"/>
      <c r="CZN170" s="82"/>
      <c r="CZQ170" s="82"/>
      <c r="CZR170" s="82"/>
      <c r="CZT170" s="82"/>
      <c r="CZW170" s="82"/>
      <c r="CZZ170" s="82"/>
      <c r="DAA170" s="82"/>
      <c r="DAF170" s="82"/>
      <c r="DAI170" s="82"/>
      <c r="DAJ170" s="82"/>
      <c r="DAK170" s="82"/>
      <c r="DAL170" s="82"/>
      <c r="DAM170" s="82"/>
      <c r="DAN170" s="82"/>
      <c r="DAO170" s="82"/>
      <c r="DBG170" s="82"/>
      <c r="DBH170" s="82"/>
      <c r="DBI170" s="6"/>
      <c r="DBL170" s="7"/>
      <c r="DBM170" s="7"/>
      <c r="DBR170" s="82"/>
      <c r="DBT170" s="7"/>
      <c r="DBU170" s="82"/>
      <c r="DBW170" s="7"/>
      <c r="DBX170" s="82"/>
      <c r="DBY170" s="82"/>
      <c r="DBZ170" s="83"/>
      <c r="DCB170" s="82"/>
      <c r="DCC170" s="80"/>
      <c r="DCD170" s="81"/>
      <c r="DCE170" s="82"/>
      <c r="DCH170" s="82"/>
      <c r="DCI170" s="82"/>
      <c r="DCK170" s="82"/>
      <c r="DCN170" s="82"/>
      <c r="DCQ170" s="82"/>
      <c r="DCR170" s="82"/>
      <c r="DCW170" s="82"/>
      <c r="DCZ170" s="82"/>
      <c r="DDA170" s="82"/>
      <c r="DDB170" s="82"/>
      <c r="DDC170" s="82"/>
      <c r="DDD170" s="82"/>
      <c r="DDE170" s="82"/>
      <c r="DDF170" s="82"/>
      <c r="DDX170" s="82"/>
      <c r="DDY170" s="82"/>
      <c r="DDZ170" s="6"/>
      <c r="DEC170" s="7"/>
      <c r="DED170" s="7"/>
      <c r="DEI170" s="82"/>
      <c r="DEK170" s="7"/>
      <c r="DEL170" s="82"/>
      <c r="DEN170" s="7"/>
      <c r="DEO170" s="82"/>
      <c r="DEP170" s="82"/>
      <c r="DEQ170" s="83"/>
      <c r="DES170" s="82"/>
      <c r="DET170" s="80"/>
      <c r="DEU170" s="81"/>
      <c r="DEV170" s="82"/>
      <c r="DEY170" s="82"/>
      <c r="DEZ170" s="82"/>
      <c r="DFB170" s="82"/>
      <c r="DFE170" s="82"/>
      <c r="DFH170" s="82"/>
      <c r="DFI170" s="82"/>
      <c r="DFN170" s="82"/>
      <c r="DFQ170" s="82"/>
      <c r="DFR170" s="82"/>
      <c r="DFS170" s="82"/>
      <c r="DFT170" s="82"/>
      <c r="DFU170" s="82"/>
      <c r="DFV170" s="82"/>
      <c r="DFW170" s="82"/>
      <c r="DGO170" s="82"/>
      <c r="DGP170" s="82"/>
      <c r="DGQ170" s="6"/>
      <c r="DGT170" s="7"/>
      <c r="DGU170" s="7"/>
      <c r="DGZ170" s="82"/>
      <c r="DHB170" s="7"/>
      <c r="DHC170" s="82"/>
      <c r="DHE170" s="7"/>
      <c r="DHF170" s="82"/>
      <c r="DHG170" s="82"/>
      <c r="DHH170" s="83"/>
      <c r="DHJ170" s="82"/>
      <c r="DHK170" s="80"/>
      <c r="DHL170" s="81"/>
      <c r="DHM170" s="82"/>
      <c r="DHP170" s="82"/>
      <c r="DHQ170" s="82"/>
      <c r="DHS170" s="82"/>
      <c r="DHV170" s="82"/>
      <c r="DHY170" s="82"/>
      <c r="DHZ170" s="82"/>
      <c r="DIE170" s="82"/>
      <c r="DIH170" s="82"/>
      <c r="DII170" s="82"/>
      <c r="DIJ170" s="82"/>
      <c r="DIK170" s="82"/>
      <c r="DIL170" s="82"/>
      <c r="DIM170" s="82"/>
      <c r="DIN170" s="82"/>
      <c r="DJF170" s="82"/>
      <c r="DJG170" s="82"/>
      <c r="DJH170" s="6"/>
      <c r="DJK170" s="7"/>
      <c r="DJL170" s="7"/>
      <c r="DJQ170" s="82"/>
      <c r="DJS170" s="7"/>
      <c r="DJT170" s="82"/>
      <c r="DJV170" s="7"/>
      <c r="DJW170" s="82"/>
      <c r="DJX170" s="82"/>
      <c r="DJY170" s="83"/>
      <c r="DKA170" s="82"/>
      <c r="DKB170" s="80"/>
      <c r="DKC170" s="81"/>
      <c r="DKD170" s="82"/>
      <c r="DKG170" s="82"/>
      <c r="DKH170" s="82"/>
      <c r="DKJ170" s="82"/>
      <c r="DKM170" s="82"/>
      <c r="DKP170" s="82"/>
      <c r="DKQ170" s="82"/>
      <c r="DKV170" s="82"/>
      <c r="DKY170" s="82"/>
      <c r="DKZ170" s="82"/>
      <c r="DLA170" s="82"/>
      <c r="DLB170" s="82"/>
      <c r="DLC170" s="82"/>
      <c r="DLD170" s="82"/>
      <c r="DLE170" s="82"/>
      <c r="DLW170" s="82"/>
      <c r="DLX170" s="82"/>
      <c r="DLY170" s="6"/>
      <c r="DMB170" s="7"/>
      <c r="DMC170" s="7"/>
      <c r="DMH170" s="82"/>
      <c r="DMJ170" s="7"/>
      <c r="DMK170" s="82"/>
      <c r="DMM170" s="7"/>
      <c r="DMN170" s="82"/>
      <c r="DMO170" s="82"/>
      <c r="DMP170" s="83"/>
      <c r="DMR170" s="82"/>
      <c r="DMS170" s="80"/>
      <c r="DMT170" s="81"/>
      <c r="DMU170" s="82"/>
      <c r="DMX170" s="82"/>
      <c r="DMY170" s="82"/>
      <c r="DNA170" s="82"/>
      <c r="DND170" s="82"/>
      <c r="DNG170" s="82"/>
      <c r="DNH170" s="82"/>
      <c r="DNM170" s="82"/>
      <c r="DNP170" s="82"/>
      <c r="DNQ170" s="82"/>
      <c r="DNR170" s="82"/>
      <c r="DNS170" s="82"/>
      <c r="DNT170" s="82"/>
      <c r="DNU170" s="82"/>
      <c r="DNV170" s="82"/>
      <c r="DON170" s="82"/>
      <c r="DOO170" s="82"/>
      <c r="DOP170" s="6"/>
      <c r="DOS170" s="7"/>
      <c r="DOT170" s="7"/>
      <c r="DOY170" s="82"/>
      <c r="DPA170" s="7"/>
      <c r="DPB170" s="82"/>
      <c r="DPD170" s="7"/>
      <c r="DPE170" s="82"/>
      <c r="DPF170" s="82"/>
      <c r="DPG170" s="83"/>
      <c r="DPI170" s="82"/>
      <c r="DPJ170" s="80"/>
      <c r="DPK170" s="81"/>
      <c r="DPL170" s="82"/>
      <c r="DPO170" s="82"/>
      <c r="DPP170" s="82"/>
      <c r="DPR170" s="82"/>
      <c r="DPU170" s="82"/>
      <c r="DPX170" s="82"/>
      <c r="DPY170" s="82"/>
      <c r="DQD170" s="82"/>
      <c r="DQG170" s="82"/>
      <c r="DQH170" s="82"/>
      <c r="DQI170" s="82"/>
      <c r="DQJ170" s="82"/>
      <c r="DQK170" s="82"/>
      <c r="DQL170" s="82"/>
      <c r="DQM170" s="82"/>
      <c r="DRE170" s="82"/>
      <c r="DRF170" s="82"/>
      <c r="DRG170" s="6"/>
      <c r="DRJ170" s="7"/>
      <c r="DRK170" s="7"/>
      <c r="DRP170" s="82"/>
      <c r="DRR170" s="7"/>
      <c r="DRS170" s="82"/>
      <c r="DRU170" s="7"/>
      <c r="DRV170" s="82"/>
      <c r="DRW170" s="82"/>
      <c r="DRX170" s="83"/>
      <c r="DRZ170" s="82"/>
      <c r="DSA170" s="80"/>
      <c r="DSB170" s="81"/>
      <c r="DSC170" s="82"/>
      <c r="DSF170" s="82"/>
      <c r="DSG170" s="82"/>
      <c r="DSI170" s="82"/>
      <c r="DSL170" s="82"/>
      <c r="DSO170" s="82"/>
      <c r="DSP170" s="82"/>
      <c r="DSU170" s="82"/>
      <c r="DSX170" s="82"/>
      <c r="DSY170" s="82"/>
      <c r="DSZ170" s="82"/>
      <c r="DTA170" s="82"/>
      <c r="DTB170" s="82"/>
      <c r="DTC170" s="82"/>
      <c r="DTD170" s="82"/>
      <c r="DTV170" s="82"/>
      <c r="DTW170" s="82"/>
      <c r="DTX170" s="6"/>
      <c r="DUA170" s="7"/>
      <c r="DUB170" s="7"/>
      <c r="DUG170" s="82"/>
      <c r="DUI170" s="7"/>
      <c r="DUJ170" s="82"/>
      <c r="DUL170" s="7"/>
      <c r="DUM170" s="82"/>
      <c r="DUN170" s="82"/>
      <c r="DUO170" s="83"/>
      <c r="DUQ170" s="82"/>
      <c r="DUR170" s="80"/>
      <c r="DUS170" s="81"/>
      <c r="DUT170" s="82"/>
      <c r="DUW170" s="82"/>
      <c r="DUX170" s="82"/>
      <c r="DUZ170" s="82"/>
      <c r="DVC170" s="82"/>
      <c r="DVF170" s="82"/>
      <c r="DVG170" s="82"/>
      <c r="DVL170" s="82"/>
      <c r="DVO170" s="82"/>
      <c r="DVP170" s="82"/>
      <c r="DVQ170" s="82"/>
      <c r="DVR170" s="82"/>
      <c r="DVS170" s="82"/>
      <c r="DVT170" s="82"/>
      <c r="DVU170" s="82"/>
      <c r="DWM170" s="82"/>
      <c r="DWN170" s="82"/>
      <c r="DWO170" s="6"/>
      <c r="DWR170" s="7"/>
      <c r="DWS170" s="7"/>
      <c r="DWX170" s="82"/>
      <c r="DWZ170" s="7"/>
      <c r="DXA170" s="82"/>
      <c r="DXC170" s="7"/>
      <c r="DXD170" s="82"/>
      <c r="DXE170" s="82"/>
      <c r="DXF170" s="83"/>
      <c r="DXH170" s="82"/>
      <c r="DXI170" s="80"/>
      <c r="DXJ170" s="81"/>
      <c r="DXK170" s="82"/>
      <c r="DXN170" s="82"/>
      <c r="DXO170" s="82"/>
      <c r="DXQ170" s="82"/>
      <c r="DXT170" s="82"/>
      <c r="DXW170" s="82"/>
      <c r="DXX170" s="82"/>
      <c r="DYC170" s="82"/>
      <c r="DYF170" s="82"/>
      <c r="DYG170" s="82"/>
      <c r="DYH170" s="82"/>
      <c r="DYI170" s="82"/>
      <c r="DYJ170" s="82"/>
      <c r="DYK170" s="82"/>
      <c r="DYL170" s="82"/>
      <c r="DZD170" s="82"/>
      <c r="DZE170" s="82"/>
      <c r="DZF170" s="6"/>
      <c r="DZI170" s="7"/>
      <c r="DZJ170" s="7"/>
      <c r="DZO170" s="82"/>
      <c r="DZQ170" s="7"/>
      <c r="DZR170" s="82"/>
      <c r="DZT170" s="7"/>
      <c r="DZU170" s="82"/>
      <c r="DZV170" s="82"/>
      <c r="DZW170" s="83"/>
      <c r="DZY170" s="82"/>
      <c r="DZZ170" s="80"/>
      <c r="EAA170" s="81"/>
      <c r="EAB170" s="82"/>
      <c r="EAE170" s="82"/>
      <c r="EAF170" s="82"/>
      <c r="EAH170" s="82"/>
      <c r="EAK170" s="82"/>
      <c r="EAN170" s="82"/>
      <c r="EAO170" s="82"/>
      <c r="EAT170" s="82"/>
      <c r="EAW170" s="82"/>
      <c r="EAX170" s="82"/>
      <c r="EAY170" s="82"/>
      <c r="EAZ170" s="82"/>
      <c r="EBA170" s="82"/>
      <c r="EBB170" s="82"/>
      <c r="EBC170" s="82"/>
      <c r="EBU170" s="82"/>
      <c r="EBV170" s="82"/>
      <c r="EBW170" s="6"/>
      <c r="EBZ170" s="7"/>
      <c r="ECA170" s="7"/>
      <c r="ECF170" s="82"/>
      <c r="ECH170" s="7"/>
      <c r="ECI170" s="82"/>
      <c r="ECK170" s="7"/>
      <c r="ECL170" s="82"/>
      <c r="ECM170" s="82"/>
      <c r="ECN170" s="83"/>
      <c r="ECP170" s="82"/>
      <c r="ECQ170" s="80"/>
      <c r="ECR170" s="81"/>
      <c r="ECS170" s="82"/>
      <c r="ECV170" s="82"/>
      <c r="ECW170" s="82"/>
      <c r="ECY170" s="82"/>
      <c r="EDB170" s="82"/>
      <c r="EDE170" s="82"/>
      <c r="EDF170" s="82"/>
      <c r="EDK170" s="82"/>
      <c r="EDN170" s="82"/>
      <c r="EDO170" s="82"/>
      <c r="EDP170" s="82"/>
      <c r="EDQ170" s="82"/>
      <c r="EDR170" s="82"/>
      <c r="EDS170" s="82"/>
      <c r="EDT170" s="82"/>
      <c r="EEL170" s="82"/>
      <c r="EEM170" s="82"/>
      <c r="EEN170" s="6"/>
      <c r="EEQ170" s="7"/>
      <c r="EER170" s="7"/>
      <c r="EEW170" s="82"/>
      <c r="EEY170" s="7"/>
      <c r="EEZ170" s="82"/>
      <c r="EFB170" s="7"/>
      <c r="EFC170" s="82"/>
      <c r="EFD170" s="82"/>
      <c r="EFE170" s="83"/>
      <c r="EFG170" s="82"/>
      <c r="EFH170" s="80"/>
      <c r="EFI170" s="81"/>
      <c r="EFJ170" s="82"/>
      <c r="EFM170" s="82"/>
      <c r="EFN170" s="82"/>
      <c r="EFP170" s="82"/>
      <c r="EFS170" s="82"/>
      <c r="EFV170" s="82"/>
      <c r="EFW170" s="82"/>
      <c r="EGB170" s="82"/>
      <c r="EGE170" s="82"/>
      <c r="EGF170" s="82"/>
      <c r="EGG170" s="82"/>
      <c r="EGH170" s="82"/>
      <c r="EGI170" s="82"/>
      <c r="EGJ170" s="82"/>
      <c r="EGK170" s="82"/>
      <c r="EHC170" s="82"/>
      <c r="EHD170" s="82"/>
      <c r="EHE170" s="6"/>
      <c r="EHH170" s="7"/>
      <c r="EHI170" s="7"/>
      <c r="EHN170" s="82"/>
      <c r="EHP170" s="7"/>
      <c r="EHQ170" s="82"/>
      <c r="EHS170" s="7"/>
      <c r="EHT170" s="82"/>
      <c r="EHU170" s="82"/>
      <c r="EHV170" s="83"/>
      <c r="EHX170" s="82"/>
      <c r="EHY170" s="80"/>
      <c r="EHZ170" s="81"/>
      <c r="EIA170" s="82"/>
      <c r="EID170" s="82"/>
      <c r="EIE170" s="82"/>
      <c r="EIG170" s="82"/>
      <c r="EIJ170" s="82"/>
      <c r="EIM170" s="82"/>
      <c r="EIN170" s="82"/>
      <c r="EIS170" s="82"/>
      <c r="EIV170" s="82"/>
      <c r="EIW170" s="82"/>
      <c r="EIX170" s="82"/>
      <c r="EIY170" s="82"/>
      <c r="EIZ170" s="82"/>
      <c r="EJA170" s="82"/>
      <c r="EJB170" s="82"/>
      <c r="EJT170" s="82"/>
      <c r="EJU170" s="82"/>
      <c r="EJV170" s="6"/>
      <c r="EJY170" s="7"/>
      <c r="EJZ170" s="7"/>
      <c r="EKE170" s="82"/>
      <c r="EKG170" s="7"/>
      <c r="EKH170" s="82"/>
      <c r="EKJ170" s="7"/>
      <c r="EKK170" s="82"/>
      <c r="EKL170" s="82"/>
      <c r="EKM170" s="83"/>
      <c r="EKO170" s="82"/>
      <c r="EKP170" s="80"/>
      <c r="EKQ170" s="81"/>
      <c r="EKR170" s="82"/>
      <c r="EKU170" s="82"/>
      <c r="EKV170" s="82"/>
      <c r="EKX170" s="82"/>
      <c r="ELA170" s="82"/>
      <c r="ELD170" s="82"/>
      <c r="ELE170" s="82"/>
      <c r="ELJ170" s="82"/>
      <c r="ELM170" s="82"/>
      <c r="ELN170" s="82"/>
      <c r="ELO170" s="82"/>
      <c r="ELP170" s="82"/>
      <c r="ELQ170" s="82"/>
      <c r="ELR170" s="82"/>
      <c r="ELS170" s="82"/>
      <c r="EMK170" s="82"/>
      <c r="EML170" s="82"/>
      <c r="EMM170" s="6"/>
      <c r="EMP170" s="7"/>
      <c r="EMQ170" s="7"/>
      <c r="EMV170" s="82"/>
      <c r="EMX170" s="7"/>
      <c r="EMY170" s="82"/>
      <c r="ENA170" s="7"/>
      <c r="ENB170" s="82"/>
      <c r="ENC170" s="82"/>
      <c r="END170" s="83"/>
      <c r="ENF170" s="82"/>
      <c r="ENG170" s="80"/>
      <c r="ENH170" s="81"/>
      <c r="ENI170" s="82"/>
      <c r="ENL170" s="82"/>
      <c r="ENM170" s="82"/>
      <c r="ENO170" s="82"/>
      <c r="ENR170" s="82"/>
      <c r="ENU170" s="82"/>
      <c r="ENV170" s="82"/>
      <c r="EOA170" s="82"/>
      <c r="EOD170" s="82"/>
      <c r="EOE170" s="82"/>
      <c r="EOF170" s="82"/>
      <c r="EOG170" s="82"/>
      <c r="EOH170" s="82"/>
      <c r="EOI170" s="82"/>
      <c r="EOJ170" s="82"/>
      <c r="EPB170" s="82"/>
      <c r="EPC170" s="82"/>
      <c r="EPD170" s="6"/>
      <c r="EPG170" s="7"/>
      <c r="EPH170" s="7"/>
      <c r="EPM170" s="82"/>
      <c r="EPO170" s="7"/>
      <c r="EPP170" s="82"/>
      <c r="EPR170" s="7"/>
      <c r="EPS170" s="82"/>
      <c r="EPT170" s="82"/>
      <c r="EPU170" s="83"/>
      <c r="EPW170" s="82"/>
      <c r="EPX170" s="80"/>
      <c r="EPY170" s="81"/>
      <c r="EPZ170" s="82"/>
      <c r="EQC170" s="82"/>
      <c r="EQD170" s="82"/>
      <c r="EQF170" s="82"/>
      <c r="EQI170" s="82"/>
      <c r="EQL170" s="82"/>
      <c r="EQM170" s="82"/>
      <c r="EQR170" s="82"/>
      <c r="EQU170" s="82"/>
      <c r="EQV170" s="82"/>
      <c r="EQW170" s="82"/>
      <c r="EQX170" s="82"/>
      <c r="EQY170" s="82"/>
      <c r="EQZ170" s="82"/>
      <c r="ERA170" s="82"/>
      <c r="ERS170" s="82"/>
      <c r="ERT170" s="82"/>
      <c r="ERU170" s="6"/>
      <c r="ERX170" s="7"/>
      <c r="ERY170" s="7"/>
      <c r="ESD170" s="82"/>
      <c r="ESF170" s="7"/>
      <c r="ESG170" s="82"/>
      <c r="ESI170" s="7"/>
      <c r="ESJ170" s="82"/>
      <c r="ESK170" s="82"/>
      <c r="ESL170" s="83"/>
      <c r="ESN170" s="82"/>
      <c r="ESO170" s="80"/>
      <c r="ESP170" s="81"/>
      <c r="ESQ170" s="82"/>
      <c r="EST170" s="82"/>
      <c r="ESU170" s="82"/>
      <c r="ESW170" s="82"/>
      <c r="ESZ170" s="82"/>
      <c r="ETC170" s="82"/>
      <c r="ETD170" s="82"/>
      <c r="ETI170" s="82"/>
      <c r="ETL170" s="82"/>
      <c r="ETM170" s="82"/>
      <c r="ETN170" s="82"/>
      <c r="ETO170" s="82"/>
      <c r="ETP170" s="82"/>
      <c r="ETQ170" s="82"/>
      <c r="ETR170" s="82"/>
      <c r="EUJ170" s="82"/>
      <c r="EUK170" s="82"/>
      <c r="EUL170" s="6"/>
      <c r="EUO170" s="7"/>
      <c r="EUP170" s="7"/>
      <c r="EUU170" s="82"/>
      <c r="EUW170" s="7"/>
      <c r="EUX170" s="82"/>
      <c r="EUZ170" s="7"/>
      <c r="EVA170" s="82"/>
      <c r="EVB170" s="82"/>
      <c r="EVC170" s="83"/>
      <c r="EVE170" s="82"/>
      <c r="EVF170" s="80"/>
      <c r="EVG170" s="81"/>
      <c r="EVH170" s="82"/>
      <c r="EVK170" s="82"/>
      <c r="EVL170" s="82"/>
      <c r="EVN170" s="82"/>
      <c r="EVQ170" s="82"/>
      <c r="EVT170" s="82"/>
      <c r="EVU170" s="82"/>
      <c r="EVZ170" s="82"/>
      <c r="EWC170" s="82"/>
      <c r="EWD170" s="82"/>
      <c r="EWE170" s="82"/>
      <c r="EWF170" s="82"/>
      <c r="EWG170" s="82"/>
      <c r="EWH170" s="82"/>
      <c r="EWI170" s="82"/>
      <c r="EXA170" s="82"/>
      <c r="EXB170" s="82"/>
      <c r="EXC170" s="6"/>
      <c r="EXF170" s="7"/>
      <c r="EXG170" s="7"/>
      <c r="EXL170" s="82"/>
      <c r="EXN170" s="7"/>
      <c r="EXO170" s="82"/>
      <c r="EXQ170" s="7"/>
      <c r="EXR170" s="82"/>
      <c r="EXS170" s="82"/>
      <c r="EXT170" s="83"/>
      <c r="EXV170" s="82"/>
      <c r="EXW170" s="80"/>
      <c r="EXX170" s="81"/>
      <c r="EXY170" s="82"/>
      <c r="EYB170" s="82"/>
      <c r="EYC170" s="82"/>
      <c r="EYE170" s="82"/>
      <c r="EYH170" s="82"/>
      <c r="EYK170" s="82"/>
      <c r="EYL170" s="82"/>
      <c r="EYQ170" s="82"/>
      <c r="EYT170" s="82"/>
      <c r="EYU170" s="82"/>
      <c r="EYV170" s="82"/>
      <c r="EYW170" s="82"/>
      <c r="EYX170" s="82"/>
      <c r="EYY170" s="82"/>
      <c r="EYZ170" s="82"/>
      <c r="EZR170" s="82"/>
      <c r="EZS170" s="82"/>
      <c r="EZT170" s="6"/>
      <c r="EZW170" s="7"/>
      <c r="EZX170" s="7"/>
      <c r="FAC170" s="82"/>
      <c r="FAE170" s="7"/>
      <c r="FAF170" s="82"/>
      <c r="FAH170" s="7"/>
      <c r="FAI170" s="82"/>
      <c r="FAJ170" s="82"/>
      <c r="FAK170" s="83"/>
      <c r="FAM170" s="82"/>
      <c r="FAN170" s="80"/>
      <c r="FAO170" s="81"/>
      <c r="FAP170" s="82"/>
      <c r="FAS170" s="82"/>
      <c r="FAT170" s="82"/>
      <c r="FAV170" s="82"/>
      <c r="FAY170" s="82"/>
      <c r="FBB170" s="82"/>
      <c r="FBC170" s="82"/>
      <c r="FBH170" s="82"/>
      <c r="FBK170" s="82"/>
      <c r="FBL170" s="82"/>
      <c r="FBM170" s="82"/>
      <c r="FBN170" s="82"/>
      <c r="FBO170" s="82"/>
      <c r="FBP170" s="82"/>
      <c r="FBQ170" s="82"/>
      <c r="FCI170" s="82"/>
      <c r="FCJ170" s="82"/>
      <c r="FCK170" s="6"/>
      <c r="FCN170" s="7"/>
      <c r="FCO170" s="7"/>
      <c r="FCT170" s="82"/>
      <c r="FCV170" s="7"/>
      <c r="FCW170" s="82"/>
      <c r="FCY170" s="7"/>
      <c r="FCZ170" s="82"/>
      <c r="FDA170" s="82"/>
      <c r="FDB170" s="83"/>
      <c r="FDD170" s="82"/>
      <c r="FDE170" s="80"/>
      <c r="FDF170" s="81"/>
      <c r="FDG170" s="82"/>
      <c r="FDJ170" s="82"/>
      <c r="FDK170" s="82"/>
      <c r="FDM170" s="82"/>
      <c r="FDP170" s="82"/>
      <c r="FDS170" s="82"/>
      <c r="FDT170" s="82"/>
      <c r="FDY170" s="82"/>
      <c r="FEB170" s="82"/>
      <c r="FEC170" s="82"/>
      <c r="FED170" s="82"/>
      <c r="FEE170" s="82"/>
      <c r="FEF170" s="82"/>
      <c r="FEG170" s="82"/>
      <c r="FEH170" s="82"/>
      <c r="FEZ170" s="82"/>
      <c r="FFA170" s="82"/>
      <c r="FFB170" s="6"/>
      <c r="FFE170" s="7"/>
      <c r="FFF170" s="7"/>
      <c r="FFK170" s="82"/>
      <c r="FFM170" s="7"/>
      <c r="FFN170" s="82"/>
      <c r="FFP170" s="7"/>
      <c r="FFQ170" s="82"/>
      <c r="FFR170" s="82"/>
      <c r="FFS170" s="83"/>
      <c r="FFU170" s="82"/>
      <c r="FFV170" s="80"/>
      <c r="FFW170" s="81"/>
      <c r="FFX170" s="82"/>
      <c r="FGA170" s="82"/>
      <c r="FGB170" s="82"/>
      <c r="FGD170" s="82"/>
      <c r="FGG170" s="82"/>
      <c r="FGJ170" s="82"/>
      <c r="FGK170" s="82"/>
      <c r="FGP170" s="82"/>
      <c r="FGS170" s="82"/>
      <c r="FGT170" s="82"/>
      <c r="FGU170" s="82"/>
      <c r="FGV170" s="82"/>
      <c r="FGW170" s="82"/>
      <c r="FGX170" s="82"/>
      <c r="FGY170" s="82"/>
      <c r="FHQ170" s="82"/>
      <c r="FHR170" s="82"/>
      <c r="FHS170" s="6"/>
      <c r="FHV170" s="7"/>
      <c r="FHW170" s="7"/>
      <c r="FIB170" s="82"/>
      <c r="FID170" s="7"/>
      <c r="FIE170" s="82"/>
      <c r="FIG170" s="7"/>
      <c r="FIH170" s="82"/>
      <c r="FII170" s="82"/>
      <c r="FIJ170" s="83"/>
      <c r="FIL170" s="82"/>
      <c r="FIM170" s="80"/>
      <c r="FIN170" s="81"/>
      <c r="FIO170" s="82"/>
      <c r="FIR170" s="82"/>
      <c r="FIS170" s="82"/>
      <c r="FIU170" s="82"/>
      <c r="FIX170" s="82"/>
      <c r="FJA170" s="82"/>
      <c r="FJB170" s="82"/>
      <c r="FJG170" s="82"/>
      <c r="FJJ170" s="82"/>
      <c r="FJK170" s="82"/>
      <c r="FJL170" s="82"/>
      <c r="FJM170" s="82"/>
      <c r="FJN170" s="82"/>
      <c r="FJO170" s="82"/>
      <c r="FJP170" s="82"/>
      <c r="FKH170" s="82"/>
      <c r="FKI170" s="82"/>
      <c r="FKJ170" s="6"/>
      <c r="FKM170" s="7"/>
      <c r="FKN170" s="7"/>
      <c r="FKS170" s="82"/>
      <c r="FKU170" s="7"/>
      <c r="FKV170" s="82"/>
      <c r="FKX170" s="7"/>
      <c r="FKY170" s="82"/>
      <c r="FKZ170" s="82"/>
      <c r="FLA170" s="83"/>
      <c r="FLC170" s="82"/>
      <c r="FLD170" s="80"/>
      <c r="FLE170" s="81"/>
      <c r="FLF170" s="82"/>
      <c r="FLI170" s="82"/>
      <c r="FLJ170" s="82"/>
      <c r="FLL170" s="82"/>
      <c r="FLO170" s="82"/>
      <c r="FLR170" s="82"/>
      <c r="FLS170" s="82"/>
      <c r="FLX170" s="82"/>
      <c r="FMA170" s="82"/>
      <c r="FMB170" s="82"/>
      <c r="FMC170" s="82"/>
      <c r="FMD170" s="82"/>
      <c r="FME170" s="82"/>
      <c r="FMF170" s="82"/>
      <c r="FMG170" s="82"/>
      <c r="FMY170" s="82"/>
      <c r="FMZ170" s="82"/>
      <c r="FNA170" s="6"/>
      <c r="FND170" s="7"/>
      <c r="FNE170" s="7"/>
      <c r="FNJ170" s="82"/>
      <c r="FNL170" s="7"/>
      <c r="FNM170" s="82"/>
      <c r="FNO170" s="7"/>
      <c r="FNP170" s="82"/>
      <c r="FNQ170" s="82"/>
      <c r="FNR170" s="83"/>
      <c r="FNT170" s="82"/>
      <c r="FNU170" s="80"/>
      <c r="FNV170" s="81"/>
      <c r="FNW170" s="82"/>
      <c r="FNZ170" s="82"/>
      <c r="FOA170" s="82"/>
      <c r="FOC170" s="82"/>
      <c r="FOF170" s="82"/>
      <c r="FOI170" s="82"/>
      <c r="FOJ170" s="82"/>
      <c r="FOO170" s="82"/>
      <c r="FOR170" s="82"/>
      <c r="FOS170" s="82"/>
      <c r="FOT170" s="82"/>
      <c r="FOU170" s="82"/>
      <c r="FOV170" s="82"/>
      <c r="FOW170" s="82"/>
      <c r="FOX170" s="82"/>
      <c r="FPP170" s="82"/>
      <c r="FPQ170" s="82"/>
      <c r="FPR170" s="6"/>
      <c r="FPU170" s="7"/>
      <c r="FPV170" s="7"/>
      <c r="FQA170" s="82"/>
      <c r="FQC170" s="7"/>
      <c r="FQD170" s="82"/>
      <c r="FQF170" s="7"/>
      <c r="FQG170" s="82"/>
      <c r="FQH170" s="82"/>
      <c r="FQI170" s="83"/>
      <c r="FQK170" s="82"/>
      <c r="FQL170" s="80"/>
      <c r="FQM170" s="81"/>
      <c r="FQN170" s="82"/>
      <c r="FQQ170" s="82"/>
      <c r="FQR170" s="82"/>
      <c r="FQT170" s="82"/>
      <c r="FQW170" s="82"/>
      <c r="FQZ170" s="82"/>
      <c r="FRA170" s="82"/>
      <c r="FRF170" s="82"/>
      <c r="FRI170" s="82"/>
      <c r="FRJ170" s="82"/>
      <c r="FRK170" s="82"/>
      <c r="FRL170" s="82"/>
      <c r="FRM170" s="82"/>
      <c r="FRN170" s="82"/>
      <c r="FRO170" s="82"/>
      <c r="FSG170" s="82"/>
      <c r="FSH170" s="82"/>
      <c r="FSI170" s="6"/>
      <c r="FSL170" s="7"/>
      <c r="FSM170" s="7"/>
      <c r="FSR170" s="82"/>
      <c r="FST170" s="7"/>
      <c r="FSU170" s="82"/>
      <c r="FSW170" s="7"/>
      <c r="FSX170" s="82"/>
      <c r="FSY170" s="82"/>
      <c r="FSZ170" s="83"/>
      <c r="FTB170" s="82"/>
      <c r="FTC170" s="80"/>
      <c r="FTD170" s="81"/>
      <c r="FTE170" s="82"/>
      <c r="FTH170" s="82"/>
      <c r="FTI170" s="82"/>
      <c r="FTK170" s="82"/>
      <c r="FTN170" s="82"/>
      <c r="FTQ170" s="82"/>
      <c r="FTR170" s="82"/>
      <c r="FTW170" s="82"/>
      <c r="FTZ170" s="82"/>
      <c r="FUA170" s="82"/>
      <c r="FUB170" s="82"/>
      <c r="FUC170" s="82"/>
      <c r="FUD170" s="82"/>
      <c r="FUE170" s="82"/>
      <c r="FUF170" s="82"/>
      <c r="FUX170" s="82"/>
      <c r="FUY170" s="82"/>
      <c r="FUZ170" s="6"/>
      <c r="FVC170" s="7"/>
      <c r="FVD170" s="7"/>
      <c r="FVI170" s="82"/>
      <c r="FVK170" s="7"/>
      <c r="FVL170" s="82"/>
      <c r="FVN170" s="7"/>
      <c r="FVO170" s="82"/>
      <c r="FVP170" s="82"/>
      <c r="FVQ170" s="83"/>
      <c r="FVS170" s="82"/>
      <c r="FVT170" s="80"/>
      <c r="FVU170" s="81"/>
      <c r="FVV170" s="82"/>
      <c r="FVY170" s="82"/>
      <c r="FVZ170" s="82"/>
      <c r="FWB170" s="82"/>
      <c r="FWE170" s="82"/>
      <c r="FWH170" s="82"/>
      <c r="FWI170" s="82"/>
      <c r="FWN170" s="82"/>
      <c r="FWQ170" s="82"/>
      <c r="FWR170" s="82"/>
      <c r="FWS170" s="82"/>
      <c r="FWT170" s="82"/>
      <c r="FWU170" s="82"/>
      <c r="FWV170" s="82"/>
      <c r="FWW170" s="82"/>
      <c r="FXO170" s="82"/>
      <c r="FXP170" s="82"/>
      <c r="FXQ170" s="6"/>
      <c r="FXT170" s="7"/>
      <c r="FXU170" s="7"/>
      <c r="FXZ170" s="82"/>
      <c r="FYB170" s="7"/>
      <c r="FYC170" s="82"/>
      <c r="FYE170" s="7"/>
      <c r="FYF170" s="82"/>
      <c r="FYG170" s="82"/>
      <c r="FYH170" s="83"/>
      <c r="FYJ170" s="82"/>
      <c r="FYK170" s="80"/>
      <c r="FYL170" s="81"/>
      <c r="FYM170" s="82"/>
      <c r="FYP170" s="82"/>
      <c r="FYQ170" s="82"/>
      <c r="FYS170" s="82"/>
      <c r="FYV170" s="82"/>
      <c r="FYY170" s="82"/>
      <c r="FYZ170" s="82"/>
      <c r="FZE170" s="82"/>
      <c r="FZH170" s="82"/>
      <c r="FZI170" s="82"/>
      <c r="FZJ170" s="82"/>
      <c r="FZK170" s="82"/>
      <c r="FZL170" s="82"/>
      <c r="FZM170" s="82"/>
      <c r="FZN170" s="82"/>
      <c r="GAF170" s="82"/>
      <c r="GAG170" s="82"/>
      <c r="GAH170" s="6"/>
      <c r="GAK170" s="7"/>
      <c r="GAL170" s="7"/>
      <c r="GAQ170" s="82"/>
      <c r="GAS170" s="7"/>
      <c r="GAT170" s="82"/>
      <c r="GAV170" s="7"/>
      <c r="GAW170" s="82"/>
      <c r="GAX170" s="82"/>
      <c r="GAY170" s="83"/>
      <c r="GBA170" s="82"/>
      <c r="GBB170" s="80"/>
      <c r="GBC170" s="81"/>
      <c r="GBD170" s="82"/>
      <c r="GBG170" s="82"/>
      <c r="GBH170" s="82"/>
      <c r="GBJ170" s="82"/>
      <c r="GBM170" s="82"/>
      <c r="GBP170" s="82"/>
      <c r="GBQ170" s="82"/>
      <c r="GBV170" s="82"/>
      <c r="GBY170" s="82"/>
      <c r="GBZ170" s="82"/>
      <c r="GCA170" s="82"/>
      <c r="GCB170" s="82"/>
      <c r="GCC170" s="82"/>
      <c r="GCD170" s="82"/>
      <c r="GCE170" s="82"/>
      <c r="GCW170" s="82"/>
      <c r="GCX170" s="82"/>
      <c r="GCY170" s="6"/>
      <c r="GDB170" s="7"/>
      <c r="GDC170" s="7"/>
      <c r="GDH170" s="82"/>
      <c r="GDJ170" s="7"/>
      <c r="GDK170" s="82"/>
      <c r="GDM170" s="7"/>
      <c r="GDN170" s="82"/>
      <c r="GDO170" s="82"/>
      <c r="GDP170" s="83"/>
      <c r="GDR170" s="82"/>
      <c r="GDS170" s="80"/>
      <c r="GDT170" s="81"/>
      <c r="GDU170" s="82"/>
      <c r="GDX170" s="82"/>
      <c r="GDY170" s="82"/>
      <c r="GEA170" s="82"/>
      <c r="GED170" s="82"/>
      <c r="GEG170" s="82"/>
      <c r="GEH170" s="82"/>
      <c r="GEM170" s="82"/>
      <c r="GEP170" s="82"/>
      <c r="GEQ170" s="82"/>
      <c r="GER170" s="82"/>
      <c r="GES170" s="82"/>
      <c r="GET170" s="82"/>
      <c r="GEU170" s="82"/>
      <c r="GEV170" s="82"/>
      <c r="GFN170" s="82"/>
      <c r="GFO170" s="82"/>
      <c r="GFP170" s="6"/>
      <c r="GFS170" s="7"/>
      <c r="GFT170" s="7"/>
      <c r="GFY170" s="82"/>
      <c r="GGA170" s="7"/>
      <c r="GGB170" s="82"/>
      <c r="GGD170" s="7"/>
      <c r="GGE170" s="82"/>
      <c r="GGF170" s="82"/>
      <c r="GGG170" s="83"/>
      <c r="GGI170" s="82"/>
      <c r="GGJ170" s="80"/>
      <c r="GGK170" s="81"/>
      <c r="GGL170" s="82"/>
      <c r="GGO170" s="82"/>
      <c r="GGP170" s="82"/>
      <c r="GGR170" s="82"/>
      <c r="GGU170" s="82"/>
      <c r="GGX170" s="82"/>
      <c r="GGY170" s="82"/>
      <c r="GHD170" s="82"/>
      <c r="GHG170" s="82"/>
      <c r="GHH170" s="82"/>
      <c r="GHI170" s="82"/>
      <c r="GHJ170" s="82"/>
      <c r="GHK170" s="82"/>
      <c r="GHL170" s="82"/>
      <c r="GHM170" s="82"/>
      <c r="GIE170" s="82"/>
      <c r="GIF170" s="82"/>
      <c r="GIG170" s="6"/>
      <c r="GIJ170" s="7"/>
      <c r="GIK170" s="7"/>
      <c r="GIP170" s="82"/>
      <c r="GIR170" s="7"/>
      <c r="GIS170" s="82"/>
      <c r="GIU170" s="7"/>
      <c r="GIV170" s="82"/>
      <c r="GIW170" s="82"/>
      <c r="GIX170" s="83"/>
      <c r="GIZ170" s="82"/>
      <c r="GJA170" s="80"/>
      <c r="GJB170" s="81"/>
      <c r="GJC170" s="82"/>
      <c r="GJF170" s="82"/>
      <c r="GJG170" s="82"/>
      <c r="GJI170" s="82"/>
      <c r="GJL170" s="82"/>
      <c r="GJO170" s="82"/>
      <c r="GJP170" s="82"/>
      <c r="GJU170" s="82"/>
      <c r="GJX170" s="82"/>
      <c r="GJY170" s="82"/>
      <c r="GJZ170" s="82"/>
      <c r="GKA170" s="82"/>
      <c r="GKB170" s="82"/>
      <c r="GKC170" s="82"/>
      <c r="GKD170" s="82"/>
      <c r="GKV170" s="82"/>
      <c r="GKW170" s="82"/>
      <c r="GKX170" s="6"/>
      <c r="GLA170" s="7"/>
      <c r="GLB170" s="7"/>
      <c r="GLG170" s="82"/>
      <c r="GLI170" s="7"/>
      <c r="GLJ170" s="82"/>
      <c r="GLL170" s="7"/>
      <c r="GLM170" s="82"/>
      <c r="GLN170" s="82"/>
      <c r="GLO170" s="83"/>
      <c r="GLQ170" s="82"/>
      <c r="GLR170" s="80"/>
      <c r="GLS170" s="81"/>
      <c r="GLT170" s="82"/>
      <c r="GLW170" s="82"/>
      <c r="GLX170" s="82"/>
      <c r="GLZ170" s="82"/>
      <c r="GMC170" s="82"/>
      <c r="GMF170" s="82"/>
      <c r="GMG170" s="82"/>
      <c r="GML170" s="82"/>
      <c r="GMO170" s="82"/>
      <c r="GMP170" s="82"/>
      <c r="GMQ170" s="82"/>
      <c r="GMR170" s="82"/>
      <c r="GMS170" s="82"/>
      <c r="GMT170" s="82"/>
      <c r="GMU170" s="82"/>
      <c r="GNM170" s="82"/>
      <c r="GNN170" s="82"/>
      <c r="GNO170" s="6"/>
      <c r="GNR170" s="7"/>
      <c r="GNS170" s="7"/>
      <c r="GNX170" s="82"/>
      <c r="GNZ170" s="7"/>
      <c r="GOA170" s="82"/>
      <c r="GOC170" s="7"/>
      <c r="GOD170" s="82"/>
      <c r="GOE170" s="82"/>
      <c r="GOF170" s="83"/>
      <c r="GOH170" s="82"/>
      <c r="GOI170" s="80"/>
      <c r="GOJ170" s="81"/>
      <c r="GOK170" s="82"/>
      <c r="GON170" s="82"/>
      <c r="GOO170" s="82"/>
      <c r="GOQ170" s="82"/>
      <c r="GOT170" s="82"/>
      <c r="GOW170" s="82"/>
      <c r="GOX170" s="82"/>
      <c r="GPC170" s="82"/>
      <c r="GPF170" s="82"/>
      <c r="GPG170" s="82"/>
      <c r="GPH170" s="82"/>
      <c r="GPI170" s="82"/>
      <c r="GPJ170" s="82"/>
      <c r="GPK170" s="82"/>
      <c r="GPL170" s="82"/>
      <c r="GQD170" s="82"/>
      <c r="GQE170" s="82"/>
      <c r="GQF170" s="6"/>
      <c r="GQI170" s="7"/>
      <c r="GQJ170" s="7"/>
      <c r="GQO170" s="82"/>
      <c r="GQQ170" s="7"/>
      <c r="GQR170" s="82"/>
      <c r="GQT170" s="7"/>
      <c r="GQU170" s="82"/>
      <c r="GQV170" s="82"/>
      <c r="GQW170" s="83"/>
      <c r="GQY170" s="82"/>
      <c r="GQZ170" s="80"/>
      <c r="GRA170" s="81"/>
      <c r="GRB170" s="82"/>
      <c r="GRE170" s="82"/>
      <c r="GRF170" s="82"/>
      <c r="GRH170" s="82"/>
      <c r="GRK170" s="82"/>
      <c r="GRN170" s="82"/>
      <c r="GRO170" s="82"/>
      <c r="GRT170" s="82"/>
      <c r="GRW170" s="82"/>
      <c r="GRX170" s="82"/>
      <c r="GRY170" s="82"/>
      <c r="GRZ170" s="82"/>
      <c r="GSA170" s="82"/>
      <c r="GSB170" s="82"/>
      <c r="GSC170" s="82"/>
      <c r="GSU170" s="82"/>
      <c r="GSV170" s="82"/>
      <c r="GSW170" s="6"/>
      <c r="GSZ170" s="7"/>
      <c r="GTA170" s="7"/>
      <c r="GTF170" s="82"/>
      <c r="GTH170" s="7"/>
      <c r="GTI170" s="82"/>
      <c r="GTK170" s="7"/>
      <c r="GTL170" s="82"/>
      <c r="GTM170" s="82"/>
      <c r="GTN170" s="83"/>
      <c r="GTP170" s="82"/>
      <c r="GTQ170" s="80"/>
      <c r="GTR170" s="81"/>
      <c r="GTS170" s="82"/>
      <c r="GTV170" s="82"/>
      <c r="GTW170" s="82"/>
      <c r="GTY170" s="82"/>
      <c r="GUB170" s="82"/>
      <c r="GUE170" s="82"/>
      <c r="GUF170" s="82"/>
      <c r="GUK170" s="82"/>
      <c r="GUN170" s="82"/>
      <c r="GUO170" s="82"/>
      <c r="GUP170" s="82"/>
      <c r="GUQ170" s="82"/>
      <c r="GUR170" s="82"/>
      <c r="GUS170" s="82"/>
      <c r="GUT170" s="82"/>
      <c r="GVL170" s="82"/>
      <c r="GVM170" s="82"/>
      <c r="GVN170" s="6"/>
      <c r="GVQ170" s="7"/>
      <c r="GVR170" s="7"/>
      <c r="GVW170" s="82"/>
      <c r="GVY170" s="7"/>
      <c r="GVZ170" s="82"/>
      <c r="GWB170" s="7"/>
      <c r="GWC170" s="82"/>
      <c r="GWD170" s="82"/>
      <c r="GWE170" s="83"/>
      <c r="GWG170" s="82"/>
      <c r="GWH170" s="80"/>
      <c r="GWI170" s="81"/>
      <c r="GWJ170" s="82"/>
      <c r="GWM170" s="82"/>
      <c r="GWN170" s="82"/>
      <c r="GWP170" s="82"/>
      <c r="GWS170" s="82"/>
      <c r="GWV170" s="82"/>
      <c r="GWW170" s="82"/>
      <c r="GXB170" s="82"/>
      <c r="GXE170" s="82"/>
      <c r="GXF170" s="82"/>
      <c r="GXG170" s="82"/>
      <c r="GXH170" s="82"/>
      <c r="GXI170" s="82"/>
      <c r="GXJ170" s="82"/>
      <c r="GXK170" s="82"/>
      <c r="GYC170" s="82"/>
      <c r="GYD170" s="82"/>
      <c r="GYE170" s="6"/>
      <c r="GYH170" s="7"/>
      <c r="GYI170" s="7"/>
      <c r="GYN170" s="82"/>
      <c r="GYP170" s="7"/>
      <c r="GYQ170" s="82"/>
      <c r="GYS170" s="7"/>
      <c r="GYT170" s="82"/>
      <c r="GYU170" s="82"/>
      <c r="GYV170" s="83"/>
      <c r="GYX170" s="82"/>
      <c r="GYY170" s="80"/>
      <c r="GYZ170" s="81"/>
      <c r="GZA170" s="82"/>
      <c r="GZD170" s="82"/>
      <c r="GZE170" s="82"/>
      <c r="GZG170" s="82"/>
      <c r="GZJ170" s="82"/>
      <c r="GZM170" s="82"/>
      <c r="GZN170" s="82"/>
      <c r="GZS170" s="82"/>
      <c r="GZV170" s="82"/>
      <c r="GZW170" s="82"/>
      <c r="GZX170" s="82"/>
      <c r="GZY170" s="82"/>
      <c r="GZZ170" s="82"/>
      <c r="HAA170" s="82"/>
      <c r="HAB170" s="82"/>
      <c r="HAT170" s="82"/>
      <c r="HAU170" s="82"/>
      <c r="HAV170" s="6"/>
      <c r="HAY170" s="7"/>
      <c r="HAZ170" s="7"/>
      <c r="HBE170" s="82"/>
      <c r="HBG170" s="7"/>
      <c r="HBH170" s="82"/>
      <c r="HBJ170" s="7"/>
      <c r="HBK170" s="82"/>
      <c r="HBL170" s="82"/>
      <c r="HBM170" s="83"/>
      <c r="HBO170" s="82"/>
      <c r="HBP170" s="80"/>
      <c r="HBQ170" s="81"/>
      <c r="HBR170" s="82"/>
      <c r="HBU170" s="82"/>
      <c r="HBV170" s="82"/>
      <c r="HBX170" s="82"/>
      <c r="HCA170" s="82"/>
      <c r="HCD170" s="82"/>
      <c r="HCE170" s="82"/>
      <c r="HCJ170" s="82"/>
      <c r="HCM170" s="82"/>
      <c r="HCN170" s="82"/>
      <c r="HCO170" s="82"/>
      <c r="HCP170" s="82"/>
      <c r="HCQ170" s="82"/>
      <c r="HCR170" s="82"/>
      <c r="HCS170" s="82"/>
      <c r="HDK170" s="82"/>
      <c r="HDL170" s="82"/>
      <c r="HDM170" s="6"/>
      <c r="HDP170" s="7"/>
      <c r="HDQ170" s="7"/>
      <c r="HDV170" s="82"/>
      <c r="HDX170" s="7"/>
      <c r="HDY170" s="82"/>
      <c r="HEA170" s="7"/>
      <c r="HEB170" s="82"/>
      <c r="HEC170" s="82"/>
      <c r="HED170" s="83"/>
      <c r="HEF170" s="82"/>
      <c r="HEG170" s="80"/>
      <c r="HEH170" s="81"/>
      <c r="HEI170" s="82"/>
      <c r="HEL170" s="82"/>
      <c r="HEM170" s="82"/>
      <c r="HEO170" s="82"/>
      <c r="HER170" s="82"/>
      <c r="HEU170" s="82"/>
      <c r="HEV170" s="82"/>
      <c r="HFA170" s="82"/>
      <c r="HFD170" s="82"/>
      <c r="HFE170" s="82"/>
      <c r="HFF170" s="82"/>
      <c r="HFG170" s="82"/>
      <c r="HFH170" s="82"/>
      <c r="HFI170" s="82"/>
      <c r="HFJ170" s="82"/>
      <c r="HGB170" s="82"/>
      <c r="HGC170" s="82"/>
      <c r="HGD170" s="6"/>
      <c r="HGG170" s="7"/>
      <c r="HGH170" s="7"/>
      <c r="HGM170" s="82"/>
      <c r="HGO170" s="7"/>
      <c r="HGP170" s="82"/>
      <c r="HGR170" s="7"/>
      <c r="HGS170" s="82"/>
      <c r="HGT170" s="82"/>
      <c r="HGU170" s="83"/>
      <c r="HGW170" s="82"/>
      <c r="HGX170" s="80"/>
      <c r="HGY170" s="81"/>
      <c r="HGZ170" s="82"/>
      <c r="HHC170" s="82"/>
      <c r="HHD170" s="82"/>
      <c r="HHF170" s="82"/>
      <c r="HHI170" s="82"/>
      <c r="HHL170" s="82"/>
      <c r="HHM170" s="82"/>
      <c r="HHR170" s="82"/>
      <c r="HHU170" s="82"/>
      <c r="HHV170" s="82"/>
      <c r="HHW170" s="82"/>
      <c r="HHX170" s="82"/>
      <c r="HHY170" s="82"/>
      <c r="HHZ170" s="82"/>
      <c r="HIA170" s="82"/>
      <c r="HIS170" s="82"/>
      <c r="HIT170" s="82"/>
      <c r="HIU170" s="6"/>
      <c r="HIX170" s="7"/>
      <c r="HIY170" s="7"/>
      <c r="HJD170" s="82"/>
      <c r="HJF170" s="7"/>
      <c r="HJG170" s="82"/>
      <c r="HJI170" s="7"/>
      <c r="HJJ170" s="82"/>
      <c r="HJK170" s="82"/>
      <c r="HJL170" s="83"/>
      <c r="HJN170" s="82"/>
      <c r="HJO170" s="80"/>
      <c r="HJP170" s="81"/>
      <c r="HJQ170" s="82"/>
      <c r="HJT170" s="82"/>
      <c r="HJU170" s="82"/>
      <c r="HJW170" s="82"/>
      <c r="HJZ170" s="82"/>
      <c r="HKC170" s="82"/>
      <c r="HKD170" s="82"/>
      <c r="HKI170" s="82"/>
      <c r="HKL170" s="82"/>
      <c r="HKM170" s="82"/>
      <c r="HKN170" s="82"/>
      <c r="HKO170" s="82"/>
      <c r="HKP170" s="82"/>
      <c r="HKQ170" s="82"/>
      <c r="HKR170" s="82"/>
      <c r="HLJ170" s="82"/>
      <c r="HLK170" s="82"/>
      <c r="HLL170" s="6"/>
      <c r="HLO170" s="7"/>
      <c r="HLP170" s="7"/>
      <c r="HLU170" s="82"/>
      <c r="HLW170" s="7"/>
      <c r="HLX170" s="82"/>
      <c r="HLZ170" s="7"/>
      <c r="HMA170" s="82"/>
      <c r="HMB170" s="82"/>
      <c r="HMC170" s="83"/>
      <c r="HME170" s="82"/>
      <c r="HMF170" s="80"/>
      <c r="HMG170" s="81"/>
      <c r="HMH170" s="82"/>
      <c r="HMK170" s="82"/>
      <c r="HML170" s="82"/>
      <c r="HMN170" s="82"/>
      <c r="HMQ170" s="82"/>
      <c r="HMT170" s="82"/>
      <c r="HMU170" s="82"/>
      <c r="HMZ170" s="82"/>
      <c r="HNC170" s="82"/>
      <c r="HND170" s="82"/>
      <c r="HNE170" s="82"/>
      <c r="HNF170" s="82"/>
      <c r="HNG170" s="82"/>
      <c r="HNH170" s="82"/>
      <c r="HNI170" s="82"/>
      <c r="HOA170" s="82"/>
      <c r="HOB170" s="82"/>
      <c r="HOC170" s="6"/>
      <c r="HOF170" s="7"/>
      <c r="HOG170" s="7"/>
      <c r="HOL170" s="82"/>
      <c r="HON170" s="7"/>
      <c r="HOO170" s="82"/>
      <c r="HOQ170" s="7"/>
      <c r="HOR170" s="82"/>
      <c r="HOS170" s="82"/>
      <c r="HOT170" s="83"/>
      <c r="HOV170" s="82"/>
      <c r="HOW170" s="80"/>
      <c r="HOX170" s="81"/>
      <c r="HOY170" s="82"/>
      <c r="HPB170" s="82"/>
      <c r="HPC170" s="82"/>
      <c r="HPE170" s="82"/>
      <c r="HPH170" s="82"/>
      <c r="HPK170" s="82"/>
      <c r="HPL170" s="82"/>
      <c r="HPQ170" s="82"/>
      <c r="HPT170" s="82"/>
      <c r="HPU170" s="82"/>
      <c r="HPV170" s="82"/>
      <c r="HPW170" s="82"/>
      <c r="HPX170" s="82"/>
      <c r="HPY170" s="82"/>
      <c r="HPZ170" s="82"/>
      <c r="HQR170" s="82"/>
      <c r="HQS170" s="82"/>
      <c r="HQT170" s="6"/>
      <c r="HQW170" s="7"/>
      <c r="HQX170" s="7"/>
      <c r="HRC170" s="82"/>
      <c r="HRE170" s="7"/>
      <c r="HRF170" s="82"/>
      <c r="HRH170" s="7"/>
      <c r="HRI170" s="82"/>
      <c r="HRJ170" s="82"/>
      <c r="HRK170" s="83"/>
      <c r="HRM170" s="82"/>
      <c r="HRN170" s="80"/>
      <c r="HRO170" s="81"/>
      <c r="HRP170" s="82"/>
      <c r="HRS170" s="82"/>
      <c r="HRT170" s="82"/>
      <c r="HRV170" s="82"/>
      <c r="HRY170" s="82"/>
      <c r="HSB170" s="82"/>
      <c r="HSC170" s="82"/>
      <c r="HSH170" s="82"/>
      <c r="HSK170" s="82"/>
      <c r="HSL170" s="82"/>
      <c r="HSM170" s="82"/>
      <c r="HSN170" s="82"/>
      <c r="HSO170" s="82"/>
      <c r="HSP170" s="82"/>
      <c r="HSQ170" s="82"/>
      <c r="HTI170" s="82"/>
      <c r="HTJ170" s="82"/>
      <c r="HTK170" s="6"/>
      <c r="HTN170" s="7"/>
      <c r="HTO170" s="7"/>
      <c r="HTT170" s="82"/>
      <c r="HTV170" s="7"/>
      <c r="HTW170" s="82"/>
      <c r="HTY170" s="7"/>
      <c r="HTZ170" s="82"/>
      <c r="HUA170" s="82"/>
      <c r="HUB170" s="83"/>
      <c r="HUD170" s="82"/>
      <c r="HUE170" s="80"/>
      <c r="HUF170" s="81"/>
      <c r="HUG170" s="82"/>
      <c r="HUJ170" s="82"/>
      <c r="HUK170" s="82"/>
      <c r="HUM170" s="82"/>
      <c r="HUP170" s="82"/>
      <c r="HUS170" s="82"/>
      <c r="HUT170" s="82"/>
      <c r="HUY170" s="82"/>
      <c r="HVB170" s="82"/>
      <c r="HVC170" s="82"/>
      <c r="HVD170" s="82"/>
      <c r="HVE170" s="82"/>
      <c r="HVF170" s="82"/>
      <c r="HVG170" s="82"/>
      <c r="HVH170" s="82"/>
      <c r="HVZ170" s="82"/>
      <c r="HWA170" s="82"/>
      <c r="HWB170" s="6"/>
      <c r="HWE170" s="7"/>
      <c r="HWF170" s="7"/>
      <c r="HWK170" s="82"/>
      <c r="HWM170" s="7"/>
      <c r="HWN170" s="82"/>
      <c r="HWP170" s="7"/>
      <c r="HWQ170" s="82"/>
      <c r="HWR170" s="82"/>
      <c r="HWS170" s="83"/>
      <c r="HWU170" s="82"/>
      <c r="HWV170" s="80"/>
      <c r="HWW170" s="81"/>
      <c r="HWX170" s="82"/>
      <c r="HXA170" s="82"/>
      <c r="HXB170" s="82"/>
      <c r="HXD170" s="82"/>
      <c r="HXG170" s="82"/>
      <c r="HXJ170" s="82"/>
      <c r="HXK170" s="82"/>
      <c r="HXP170" s="82"/>
      <c r="HXS170" s="82"/>
      <c r="HXT170" s="82"/>
      <c r="HXU170" s="82"/>
      <c r="HXV170" s="82"/>
      <c r="HXW170" s="82"/>
      <c r="HXX170" s="82"/>
      <c r="HXY170" s="82"/>
      <c r="HYQ170" s="82"/>
      <c r="HYR170" s="82"/>
      <c r="HYS170" s="6"/>
      <c r="HYV170" s="7"/>
      <c r="HYW170" s="7"/>
      <c r="HZB170" s="82"/>
      <c r="HZD170" s="7"/>
      <c r="HZE170" s="82"/>
      <c r="HZG170" s="7"/>
      <c r="HZH170" s="82"/>
      <c r="HZI170" s="82"/>
      <c r="HZJ170" s="83"/>
      <c r="HZL170" s="82"/>
      <c r="HZM170" s="80"/>
      <c r="HZN170" s="81"/>
      <c r="HZO170" s="82"/>
      <c r="HZR170" s="82"/>
      <c r="HZS170" s="82"/>
      <c r="HZU170" s="82"/>
      <c r="HZX170" s="82"/>
      <c r="IAA170" s="82"/>
      <c r="IAB170" s="82"/>
      <c r="IAG170" s="82"/>
      <c r="IAJ170" s="82"/>
      <c r="IAK170" s="82"/>
      <c r="IAL170" s="82"/>
      <c r="IAM170" s="82"/>
      <c r="IAN170" s="82"/>
      <c r="IAO170" s="82"/>
      <c r="IAP170" s="82"/>
      <c r="IBH170" s="82"/>
      <c r="IBI170" s="82"/>
      <c r="IBJ170" s="6"/>
      <c r="IBM170" s="7"/>
      <c r="IBN170" s="7"/>
      <c r="IBS170" s="82"/>
      <c r="IBU170" s="7"/>
      <c r="IBV170" s="82"/>
      <c r="IBX170" s="7"/>
      <c r="IBY170" s="82"/>
      <c r="IBZ170" s="82"/>
      <c r="ICA170" s="83"/>
      <c r="ICC170" s="82"/>
      <c r="ICD170" s="80"/>
      <c r="ICE170" s="81"/>
      <c r="ICF170" s="82"/>
      <c r="ICI170" s="82"/>
      <c r="ICJ170" s="82"/>
      <c r="ICL170" s="82"/>
      <c r="ICO170" s="82"/>
      <c r="ICR170" s="82"/>
      <c r="ICS170" s="82"/>
      <c r="ICX170" s="82"/>
      <c r="IDA170" s="82"/>
      <c r="IDB170" s="82"/>
      <c r="IDC170" s="82"/>
      <c r="IDD170" s="82"/>
      <c r="IDE170" s="82"/>
      <c r="IDF170" s="82"/>
      <c r="IDG170" s="82"/>
      <c r="IDY170" s="82"/>
      <c r="IDZ170" s="82"/>
      <c r="IEA170" s="6"/>
      <c r="IED170" s="7"/>
      <c r="IEE170" s="7"/>
      <c r="IEJ170" s="82"/>
      <c r="IEL170" s="7"/>
      <c r="IEM170" s="82"/>
      <c r="IEO170" s="7"/>
      <c r="IEP170" s="82"/>
      <c r="IEQ170" s="82"/>
      <c r="IER170" s="83"/>
      <c r="IET170" s="82"/>
      <c r="IEU170" s="80"/>
      <c r="IEV170" s="81"/>
      <c r="IEW170" s="82"/>
      <c r="IEZ170" s="82"/>
      <c r="IFA170" s="82"/>
      <c r="IFC170" s="82"/>
      <c r="IFF170" s="82"/>
      <c r="IFI170" s="82"/>
      <c r="IFJ170" s="82"/>
      <c r="IFO170" s="82"/>
      <c r="IFR170" s="82"/>
      <c r="IFS170" s="82"/>
      <c r="IFT170" s="82"/>
      <c r="IFU170" s="82"/>
      <c r="IFV170" s="82"/>
      <c r="IFW170" s="82"/>
      <c r="IFX170" s="82"/>
      <c r="IGP170" s="82"/>
      <c r="IGQ170" s="82"/>
      <c r="IGR170" s="6"/>
      <c r="IGU170" s="7"/>
      <c r="IGV170" s="7"/>
      <c r="IHA170" s="82"/>
      <c r="IHC170" s="7"/>
      <c r="IHD170" s="82"/>
      <c r="IHF170" s="7"/>
      <c r="IHG170" s="82"/>
      <c r="IHH170" s="82"/>
      <c r="IHI170" s="83"/>
      <c r="IHK170" s="82"/>
      <c r="IHL170" s="80"/>
      <c r="IHM170" s="81"/>
      <c r="IHN170" s="82"/>
      <c r="IHQ170" s="82"/>
      <c r="IHR170" s="82"/>
      <c r="IHT170" s="82"/>
      <c r="IHW170" s="82"/>
      <c r="IHZ170" s="82"/>
      <c r="IIA170" s="82"/>
      <c r="IIF170" s="82"/>
      <c r="III170" s="82"/>
      <c r="IIJ170" s="82"/>
      <c r="IIK170" s="82"/>
      <c r="IIL170" s="82"/>
      <c r="IIM170" s="82"/>
      <c r="IIN170" s="82"/>
      <c r="IIO170" s="82"/>
      <c r="IJG170" s="82"/>
      <c r="IJH170" s="82"/>
      <c r="IJI170" s="6"/>
      <c r="IJL170" s="7"/>
      <c r="IJM170" s="7"/>
      <c r="IJR170" s="82"/>
      <c r="IJT170" s="7"/>
      <c r="IJU170" s="82"/>
      <c r="IJW170" s="7"/>
      <c r="IJX170" s="82"/>
      <c r="IJY170" s="82"/>
      <c r="IJZ170" s="83"/>
      <c r="IKB170" s="82"/>
      <c r="IKC170" s="80"/>
      <c r="IKD170" s="81"/>
      <c r="IKE170" s="82"/>
      <c r="IKH170" s="82"/>
      <c r="IKI170" s="82"/>
      <c r="IKK170" s="82"/>
      <c r="IKN170" s="82"/>
      <c r="IKQ170" s="82"/>
      <c r="IKR170" s="82"/>
      <c r="IKW170" s="82"/>
      <c r="IKZ170" s="82"/>
      <c r="ILA170" s="82"/>
      <c r="ILB170" s="82"/>
      <c r="ILC170" s="82"/>
      <c r="ILD170" s="82"/>
      <c r="ILE170" s="82"/>
      <c r="ILF170" s="82"/>
      <c r="ILX170" s="82"/>
      <c r="ILY170" s="82"/>
      <c r="ILZ170" s="6"/>
      <c r="IMC170" s="7"/>
      <c r="IMD170" s="7"/>
      <c r="IMI170" s="82"/>
      <c r="IMK170" s="7"/>
      <c r="IML170" s="82"/>
      <c r="IMN170" s="7"/>
      <c r="IMO170" s="82"/>
      <c r="IMP170" s="82"/>
      <c r="IMQ170" s="83"/>
      <c r="IMS170" s="82"/>
      <c r="IMT170" s="80"/>
      <c r="IMU170" s="81"/>
      <c r="IMV170" s="82"/>
      <c r="IMY170" s="82"/>
      <c r="IMZ170" s="82"/>
      <c r="INB170" s="82"/>
      <c r="INE170" s="82"/>
      <c r="INH170" s="82"/>
      <c r="INI170" s="82"/>
      <c r="INN170" s="82"/>
      <c r="INQ170" s="82"/>
      <c r="INR170" s="82"/>
      <c r="INS170" s="82"/>
      <c r="INT170" s="82"/>
      <c r="INU170" s="82"/>
      <c r="INV170" s="82"/>
      <c r="INW170" s="82"/>
      <c r="IOO170" s="82"/>
      <c r="IOP170" s="82"/>
      <c r="IOQ170" s="6"/>
      <c r="IOT170" s="7"/>
      <c r="IOU170" s="7"/>
      <c r="IOZ170" s="82"/>
      <c r="IPB170" s="7"/>
      <c r="IPC170" s="82"/>
      <c r="IPE170" s="7"/>
      <c r="IPF170" s="82"/>
      <c r="IPG170" s="82"/>
      <c r="IPH170" s="83"/>
      <c r="IPJ170" s="82"/>
      <c r="IPK170" s="80"/>
      <c r="IPL170" s="81"/>
      <c r="IPM170" s="82"/>
      <c r="IPP170" s="82"/>
      <c r="IPQ170" s="82"/>
      <c r="IPS170" s="82"/>
      <c r="IPV170" s="82"/>
      <c r="IPY170" s="82"/>
      <c r="IPZ170" s="82"/>
      <c r="IQE170" s="82"/>
      <c r="IQH170" s="82"/>
      <c r="IQI170" s="82"/>
      <c r="IQJ170" s="82"/>
      <c r="IQK170" s="82"/>
      <c r="IQL170" s="82"/>
      <c r="IQM170" s="82"/>
      <c r="IQN170" s="82"/>
      <c r="IRF170" s="82"/>
      <c r="IRG170" s="82"/>
      <c r="IRH170" s="6"/>
      <c r="IRK170" s="7"/>
      <c r="IRL170" s="7"/>
      <c r="IRQ170" s="82"/>
      <c r="IRS170" s="7"/>
      <c r="IRT170" s="82"/>
      <c r="IRV170" s="7"/>
      <c r="IRW170" s="82"/>
      <c r="IRX170" s="82"/>
      <c r="IRY170" s="83"/>
      <c r="ISA170" s="82"/>
      <c r="ISB170" s="80"/>
      <c r="ISC170" s="81"/>
      <c r="ISD170" s="82"/>
      <c r="ISG170" s="82"/>
      <c r="ISH170" s="82"/>
      <c r="ISJ170" s="82"/>
      <c r="ISM170" s="82"/>
      <c r="ISP170" s="82"/>
      <c r="ISQ170" s="82"/>
      <c r="ISV170" s="82"/>
      <c r="ISY170" s="82"/>
      <c r="ISZ170" s="82"/>
      <c r="ITA170" s="82"/>
      <c r="ITB170" s="82"/>
      <c r="ITC170" s="82"/>
      <c r="ITD170" s="82"/>
      <c r="ITE170" s="82"/>
      <c r="ITW170" s="82"/>
      <c r="ITX170" s="82"/>
      <c r="ITY170" s="6"/>
      <c r="IUB170" s="7"/>
      <c r="IUC170" s="7"/>
      <c r="IUH170" s="82"/>
      <c r="IUJ170" s="7"/>
      <c r="IUK170" s="82"/>
      <c r="IUM170" s="7"/>
      <c r="IUN170" s="82"/>
      <c r="IUO170" s="82"/>
      <c r="IUP170" s="83"/>
      <c r="IUR170" s="82"/>
      <c r="IUS170" s="80"/>
      <c r="IUT170" s="81"/>
      <c r="IUU170" s="82"/>
      <c r="IUX170" s="82"/>
      <c r="IUY170" s="82"/>
      <c r="IVA170" s="82"/>
      <c r="IVD170" s="82"/>
      <c r="IVG170" s="82"/>
      <c r="IVH170" s="82"/>
      <c r="IVM170" s="82"/>
      <c r="IVP170" s="82"/>
      <c r="IVQ170" s="82"/>
      <c r="IVR170" s="82"/>
      <c r="IVS170" s="82"/>
      <c r="IVT170" s="82"/>
      <c r="IVU170" s="82"/>
      <c r="IVV170" s="82"/>
      <c r="IWN170" s="82"/>
      <c r="IWO170" s="82"/>
      <c r="IWP170" s="6"/>
      <c r="IWS170" s="7"/>
      <c r="IWT170" s="7"/>
      <c r="IWY170" s="82"/>
      <c r="IXA170" s="7"/>
      <c r="IXB170" s="82"/>
      <c r="IXD170" s="7"/>
      <c r="IXE170" s="82"/>
      <c r="IXF170" s="82"/>
      <c r="IXG170" s="83"/>
      <c r="IXI170" s="82"/>
      <c r="IXJ170" s="80"/>
      <c r="IXK170" s="81"/>
      <c r="IXL170" s="82"/>
      <c r="IXO170" s="82"/>
      <c r="IXP170" s="82"/>
      <c r="IXR170" s="82"/>
      <c r="IXU170" s="82"/>
      <c r="IXX170" s="82"/>
      <c r="IXY170" s="82"/>
      <c r="IYD170" s="82"/>
      <c r="IYG170" s="82"/>
      <c r="IYH170" s="82"/>
      <c r="IYI170" s="82"/>
      <c r="IYJ170" s="82"/>
      <c r="IYK170" s="82"/>
      <c r="IYL170" s="82"/>
      <c r="IYM170" s="82"/>
      <c r="IZE170" s="82"/>
      <c r="IZF170" s="82"/>
      <c r="IZG170" s="6"/>
      <c r="IZJ170" s="7"/>
      <c r="IZK170" s="7"/>
      <c r="IZP170" s="82"/>
      <c r="IZR170" s="7"/>
      <c r="IZS170" s="82"/>
      <c r="IZU170" s="7"/>
      <c r="IZV170" s="82"/>
      <c r="IZW170" s="82"/>
      <c r="IZX170" s="83"/>
      <c r="IZZ170" s="82"/>
      <c r="JAA170" s="80"/>
      <c r="JAB170" s="81"/>
      <c r="JAC170" s="82"/>
      <c r="JAF170" s="82"/>
      <c r="JAG170" s="82"/>
      <c r="JAI170" s="82"/>
      <c r="JAL170" s="82"/>
      <c r="JAO170" s="82"/>
      <c r="JAP170" s="82"/>
      <c r="JAU170" s="82"/>
      <c r="JAX170" s="82"/>
      <c r="JAY170" s="82"/>
      <c r="JAZ170" s="82"/>
      <c r="JBA170" s="82"/>
      <c r="JBB170" s="82"/>
      <c r="JBC170" s="82"/>
      <c r="JBD170" s="82"/>
      <c r="JBV170" s="82"/>
      <c r="JBW170" s="82"/>
      <c r="JBX170" s="6"/>
      <c r="JCA170" s="7"/>
      <c r="JCB170" s="7"/>
      <c r="JCG170" s="82"/>
      <c r="JCI170" s="7"/>
      <c r="JCJ170" s="82"/>
      <c r="JCL170" s="7"/>
      <c r="JCM170" s="82"/>
      <c r="JCN170" s="82"/>
      <c r="JCO170" s="83"/>
      <c r="JCQ170" s="82"/>
      <c r="JCR170" s="80"/>
      <c r="JCS170" s="81"/>
      <c r="JCT170" s="82"/>
      <c r="JCW170" s="82"/>
      <c r="JCX170" s="82"/>
      <c r="JCZ170" s="82"/>
      <c r="JDC170" s="82"/>
      <c r="JDF170" s="82"/>
      <c r="JDG170" s="82"/>
      <c r="JDL170" s="82"/>
      <c r="JDO170" s="82"/>
      <c r="JDP170" s="82"/>
      <c r="JDQ170" s="82"/>
      <c r="JDR170" s="82"/>
      <c r="JDS170" s="82"/>
      <c r="JDT170" s="82"/>
      <c r="JDU170" s="82"/>
      <c r="JEM170" s="82"/>
      <c r="JEN170" s="82"/>
      <c r="JEO170" s="6"/>
      <c r="JER170" s="7"/>
      <c r="JES170" s="7"/>
      <c r="JEX170" s="82"/>
      <c r="JEZ170" s="7"/>
      <c r="JFA170" s="82"/>
      <c r="JFC170" s="7"/>
      <c r="JFD170" s="82"/>
      <c r="JFE170" s="82"/>
      <c r="JFF170" s="83"/>
      <c r="JFH170" s="82"/>
      <c r="JFI170" s="80"/>
      <c r="JFJ170" s="81"/>
      <c r="JFK170" s="82"/>
      <c r="JFN170" s="82"/>
      <c r="JFO170" s="82"/>
      <c r="JFQ170" s="82"/>
      <c r="JFT170" s="82"/>
      <c r="JFW170" s="82"/>
      <c r="JFX170" s="82"/>
      <c r="JGC170" s="82"/>
      <c r="JGF170" s="82"/>
      <c r="JGG170" s="82"/>
      <c r="JGH170" s="82"/>
      <c r="JGI170" s="82"/>
      <c r="JGJ170" s="82"/>
      <c r="JGK170" s="82"/>
      <c r="JGL170" s="82"/>
      <c r="JHD170" s="82"/>
      <c r="JHE170" s="82"/>
      <c r="JHF170" s="6"/>
      <c r="JHI170" s="7"/>
      <c r="JHJ170" s="7"/>
      <c r="JHO170" s="82"/>
      <c r="JHQ170" s="7"/>
      <c r="JHR170" s="82"/>
      <c r="JHT170" s="7"/>
      <c r="JHU170" s="82"/>
      <c r="JHV170" s="82"/>
      <c r="JHW170" s="83"/>
      <c r="JHY170" s="82"/>
      <c r="JHZ170" s="80"/>
      <c r="JIA170" s="81"/>
      <c r="JIB170" s="82"/>
      <c r="JIE170" s="82"/>
      <c r="JIF170" s="82"/>
      <c r="JIH170" s="82"/>
      <c r="JIK170" s="82"/>
      <c r="JIN170" s="82"/>
      <c r="JIO170" s="82"/>
      <c r="JIT170" s="82"/>
      <c r="JIW170" s="82"/>
      <c r="JIX170" s="82"/>
      <c r="JIY170" s="82"/>
      <c r="JIZ170" s="82"/>
      <c r="JJA170" s="82"/>
      <c r="JJB170" s="82"/>
      <c r="JJC170" s="82"/>
      <c r="JJU170" s="82"/>
      <c r="JJV170" s="82"/>
      <c r="JJW170" s="6"/>
      <c r="JJZ170" s="7"/>
      <c r="JKA170" s="7"/>
      <c r="JKF170" s="82"/>
      <c r="JKH170" s="7"/>
      <c r="JKI170" s="82"/>
      <c r="JKK170" s="7"/>
      <c r="JKL170" s="82"/>
      <c r="JKM170" s="82"/>
      <c r="JKN170" s="83"/>
      <c r="JKP170" s="82"/>
      <c r="JKQ170" s="80"/>
      <c r="JKR170" s="81"/>
      <c r="JKS170" s="82"/>
      <c r="JKV170" s="82"/>
      <c r="JKW170" s="82"/>
      <c r="JKY170" s="82"/>
      <c r="JLB170" s="82"/>
      <c r="JLE170" s="82"/>
      <c r="JLF170" s="82"/>
      <c r="JLK170" s="82"/>
      <c r="JLN170" s="82"/>
      <c r="JLO170" s="82"/>
      <c r="JLP170" s="82"/>
      <c r="JLQ170" s="82"/>
      <c r="JLR170" s="82"/>
      <c r="JLS170" s="82"/>
      <c r="JLT170" s="82"/>
      <c r="JML170" s="82"/>
      <c r="JMM170" s="82"/>
      <c r="JMN170" s="6"/>
      <c r="JMQ170" s="7"/>
      <c r="JMR170" s="7"/>
      <c r="JMW170" s="82"/>
      <c r="JMY170" s="7"/>
      <c r="JMZ170" s="82"/>
      <c r="JNB170" s="7"/>
      <c r="JNC170" s="82"/>
      <c r="JND170" s="82"/>
      <c r="JNE170" s="83"/>
      <c r="JNG170" s="82"/>
      <c r="JNH170" s="80"/>
      <c r="JNI170" s="81"/>
      <c r="JNJ170" s="82"/>
      <c r="JNM170" s="82"/>
      <c r="JNN170" s="82"/>
      <c r="JNP170" s="82"/>
      <c r="JNS170" s="82"/>
      <c r="JNV170" s="82"/>
      <c r="JNW170" s="82"/>
      <c r="JOB170" s="82"/>
      <c r="JOE170" s="82"/>
      <c r="JOF170" s="82"/>
      <c r="JOG170" s="82"/>
      <c r="JOH170" s="82"/>
      <c r="JOI170" s="82"/>
      <c r="JOJ170" s="82"/>
      <c r="JOK170" s="82"/>
      <c r="JPC170" s="82"/>
      <c r="JPD170" s="82"/>
      <c r="JPE170" s="6"/>
      <c r="JPH170" s="7"/>
      <c r="JPI170" s="7"/>
      <c r="JPN170" s="82"/>
      <c r="JPP170" s="7"/>
      <c r="JPQ170" s="82"/>
      <c r="JPS170" s="7"/>
      <c r="JPT170" s="82"/>
      <c r="JPU170" s="82"/>
      <c r="JPV170" s="83"/>
      <c r="JPX170" s="82"/>
      <c r="JPY170" s="80"/>
      <c r="JPZ170" s="81"/>
      <c r="JQA170" s="82"/>
      <c r="JQD170" s="82"/>
      <c r="JQE170" s="82"/>
      <c r="JQG170" s="82"/>
      <c r="JQJ170" s="82"/>
      <c r="JQM170" s="82"/>
      <c r="JQN170" s="82"/>
      <c r="JQS170" s="82"/>
      <c r="JQV170" s="82"/>
      <c r="JQW170" s="82"/>
      <c r="JQX170" s="82"/>
      <c r="JQY170" s="82"/>
      <c r="JQZ170" s="82"/>
      <c r="JRA170" s="82"/>
      <c r="JRB170" s="82"/>
      <c r="JRT170" s="82"/>
      <c r="JRU170" s="82"/>
      <c r="JRV170" s="6"/>
      <c r="JRY170" s="7"/>
      <c r="JRZ170" s="7"/>
      <c r="JSE170" s="82"/>
      <c r="JSG170" s="7"/>
      <c r="JSH170" s="82"/>
      <c r="JSJ170" s="7"/>
      <c r="JSK170" s="82"/>
      <c r="JSL170" s="82"/>
      <c r="JSM170" s="83"/>
      <c r="JSO170" s="82"/>
      <c r="JSP170" s="80"/>
      <c r="JSQ170" s="81"/>
      <c r="JSR170" s="82"/>
      <c r="JSU170" s="82"/>
      <c r="JSV170" s="82"/>
      <c r="JSX170" s="82"/>
      <c r="JTA170" s="82"/>
      <c r="JTD170" s="82"/>
      <c r="JTE170" s="82"/>
      <c r="JTJ170" s="82"/>
      <c r="JTM170" s="82"/>
      <c r="JTN170" s="82"/>
      <c r="JTO170" s="82"/>
      <c r="JTP170" s="82"/>
      <c r="JTQ170" s="82"/>
      <c r="JTR170" s="82"/>
      <c r="JTS170" s="82"/>
      <c r="JUK170" s="82"/>
      <c r="JUL170" s="82"/>
      <c r="JUM170" s="6"/>
      <c r="JUP170" s="7"/>
      <c r="JUQ170" s="7"/>
      <c r="JUV170" s="82"/>
      <c r="JUX170" s="7"/>
      <c r="JUY170" s="82"/>
      <c r="JVA170" s="7"/>
      <c r="JVB170" s="82"/>
      <c r="JVC170" s="82"/>
      <c r="JVD170" s="83"/>
      <c r="JVF170" s="82"/>
      <c r="JVG170" s="80"/>
      <c r="JVH170" s="81"/>
      <c r="JVI170" s="82"/>
      <c r="JVL170" s="82"/>
      <c r="JVM170" s="82"/>
      <c r="JVO170" s="82"/>
      <c r="JVR170" s="82"/>
      <c r="JVU170" s="82"/>
      <c r="JVV170" s="82"/>
      <c r="JWA170" s="82"/>
      <c r="JWD170" s="82"/>
      <c r="JWE170" s="82"/>
      <c r="JWF170" s="82"/>
      <c r="JWG170" s="82"/>
      <c r="JWH170" s="82"/>
      <c r="JWI170" s="82"/>
      <c r="JWJ170" s="82"/>
      <c r="JXB170" s="82"/>
      <c r="JXC170" s="82"/>
      <c r="JXD170" s="6"/>
      <c r="JXG170" s="7"/>
      <c r="JXH170" s="7"/>
      <c r="JXM170" s="82"/>
      <c r="JXO170" s="7"/>
      <c r="JXP170" s="82"/>
      <c r="JXR170" s="7"/>
      <c r="JXS170" s="82"/>
      <c r="JXT170" s="82"/>
      <c r="JXU170" s="83"/>
      <c r="JXW170" s="82"/>
      <c r="JXX170" s="80"/>
      <c r="JXY170" s="81"/>
      <c r="JXZ170" s="82"/>
      <c r="JYC170" s="82"/>
      <c r="JYD170" s="82"/>
      <c r="JYF170" s="82"/>
      <c r="JYI170" s="82"/>
      <c r="JYL170" s="82"/>
      <c r="JYM170" s="82"/>
      <c r="JYR170" s="82"/>
      <c r="JYU170" s="82"/>
      <c r="JYV170" s="82"/>
      <c r="JYW170" s="82"/>
      <c r="JYX170" s="82"/>
      <c r="JYY170" s="82"/>
      <c r="JYZ170" s="82"/>
      <c r="JZA170" s="82"/>
      <c r="JZS170" s="82"/>
      <c r="JZT170" s="82"/>
      <c r="JZU170" s="6"/>
      <c r="JZX170" s="7"/>
      <c r="JZY170" s="7"/>
      <c r="KAD170" s="82"/>
      <c r="KAF170" s="7"/>
      <c r="KAG170" s="82"/>
      <c r="KAI170" s="7"/>
      <c r="KAJ170" s="82"/>
      <c r="KAK170" s="82"/>
      <c r="KAL170" s="83"/>
      <c r="KAN170" s="82"/>
      <c r="KAO170" s="80"/>
      <c r="KAP170" s="81"/>
      <c r="KAQ170" s="82"/>
      <c r="KAT170" s="82"/>
      <c r="KAU170" s="82"/>
      <c r="KAW170" s="82"/>
      <c r="KAZ170" s="82"/>
      <c r="KBC170" s="82"/>
      <c r="KBD170" s="82"/>
      <c r="KBI170" s="82"/>
      <c r="KBL170" s="82"/>
      <c r="KBM170" s="82"/>
      <c r="KBN170" s="82"/>
      <c r="KBO170" s="82"/>
      <c r="KBP170" s="82"/>
      <c r="KBQ170" s="82"/>
      <c r="KBR170" s="82"/>
      <c r="KCJ170" s="82"/>
      <c r="KCK170" s="82"/>
      <c r="KCL170" s="6"/>
      <c r="KCO170" s="7"/>
      <c r="KCP170" s="7"/>
      <c r="KCU170" s="82"/>
      <c r="KCW170" s="7"/>
      <c r="KCX170" s="82"/>
      <c r="KCZ170" s="7"/>
      <c r="KDA170" s="82"/>
      <c r="KDB170" s="82"/>
      <c r="KDC170" s="83"/>
      <c r="KDE170" s="82"/>
      <c r="KDF170" s="80"/>
      <c r="KDG170" s="81"/>
      <c r="KDH170" s="82"/>
      <c r="KDK170" s="82"/>
      <c r="KDL170" s="82"/>
      <c r="KDN170" s="82"/>
      <c r="KDQ170" s="82"/>
      <c r="KDT170" s="82"/>
      <c r="KDU170" s="82"/>
      <c r="KDZ170" s="82"/>
      <c r="KEC170" s="82"/>
      <c r="KED170" s="82"/>
      <c r="KEE170" s="82"/>
      <c r="KEF170" s="82"/>
      <c r="KEG170" s="82"/>
      <c r="KEH170" s="82"/>
      <c r="KEI170" s="82"/>
      <c r="KFA170" s="82"/>
      <c r="KFB170" s="82"/>
      <c r="KFC170" s="6"/>
      <c r="KFF170" s="7"/>
      <c r="KFG170" s="7"/>
      <c r="KFL170" s="82"/>
      <c r="KFN170" s="7"/>
      <c r="KFO170" s="82"/>
      <c r="KFQ170" s="7"/>
      <c r="KFR170" s="82"/>
      <c r="KFS170" s="82"/>
      <c r="KFT170" s="83"/>
      <c r="KFV170" s="82"/>
      <c r="KFW170" s="80"/>
      <c r="KFX170" s="81"/>
      <c r="KFY170" s="82"/>
      <c r="KGB170" s="82"/>
      <c r="KGC170" s="82"/>
      <c r="KGE170" s="82"/>
      <c r="KGH170" s="82"/>
      <c r="KGK170" s="82"/>
      <c r="KGL170" s="82"/>
      <c r="KGQ170" s="82"/>
      <c r="KGT170" s="82"/>
      <c r="KGU170" s="82"/>
      <c r="KGV170" s="82"/>
      <c r="KGW170" s="82"/>
      <c r="KGX170" s="82"/>
      <c r="KGY170" s="82"/>
      <c r="KGZ170" s="82"/>
      <c r="KHR170" s="82"/>
      <c r="KHS170" s="82"/>
      <c r="KHT170" s="6"/>
      <c r="KHW170" s="7"/>
      <c r="KHX170" s="7"/>
      <c r="KIC170" s="82"/>
      <c r="KIE170" s="7"/>
      <c r="KIF170" s="82"/>
      <c r="KIH170" s="7"/>
      <c r="KII170" s="82"/>
      <c r="KIJ170" s="82"/>
      <c r="KIK170" s="83"/>
      <c r="KIM170" s="82"/>
      <c r="KIN170" s="80"/>
      <c r="KIO170" s="81"/>
      <c r="KIP170" s="82"/>
      <c r="KIS170" s="82"/>
      <c r="KIT170" s="82"/>
      <c r="KIV170" s="82"/>
      <c r="KIY170" s="82"/>
      <c r="KJB170" s="82"/>
      <c r="KJC170" s="82"/>
      <c r="KJH170" s="82"/>
      <c r="KJK170" s="82"/>
      <c r="KJL170" s="82"/>
      <c r="KJM170" s="82"/>
      <c r="KJN170" s="82"/>
      <c r="KJO170" s="82"/>
      <c r="KJP170" s="82"/>
      <c r="KJQ170" s="82"/>
      <c r="KKI170" s="82"/>
      <c r="KKJ170" s="82"/>
      <c r="KKK170" s="6"/>
      <c r="KKN170" s="7"/>
      <c r="KKO170" s="7"/>
      <c r="KKT170" s="82"/>
      <c r="KKV170" s="7"/>
      <c r="KKW170" s="82"/>
      <c r="KKY170" s="7"/>
      <c r="KKZ170" s="82"/>
      <c r="KLA170" s="82"/>
      <c r="KLB170" s="83"/>
      <c r="KLD170" s="82"/>
      <c r="KLE170" s="80"/>
      <c r="KLF170" s="81"/>
      <c r="KLG170" s="82"/>
      <c r="KLJ170" s="82"/>
      <c r="KLK170" s="82"/>
      <c r="KLM170" s="82"/>
      <c r="KLP170" s="82"/>
      <c r="KLS170" s="82"/>
      <c r="KLT170" s="82"/>
      <c r="KLY170" s="82"/>
      <c r="KMB170" s="82"/>
      <c r="KMC170" s="82"/>
      <c r="KMD170" s="82"/>
      <c r="KME170" s="82"/>
      <c r="KMF170" s="82"/>
      <c r="KMG170" s="82"/>
      <c r="KMH170" s="82"/>
      <c r="KMZ170" s="82"/>
      <c r="KNA170" s="82"/>
      <c r="KNB170" s="6"/>
      <c r="KNE170" s="7"/>
      <c r="KNF170" s="7"/>
      <c r="KNK170" s="82"/>
      <c r="KNM170" s="7"/>
      <c r="KNN170" s="82"/>
      <c r="KNP170" s="7"/>
      <c r="KNQ170" s="82"/>
      <c r="KNR170" s="82"/>
      <c r="KNS170" s="83"/>
      <c r="KNU170" s="82"/>
      <c r="KNV170" s="80"/>
      <c r="KNW170" s="81"/>
      <c r="KNX170" s="82"/>
      <c r="KOA170" s="82"/>
      <c r="KOB170" s="82"/>
      <c r="KOD170" s="82"/>
      <c r="KOG170" s="82"/>
      <c r="KOJ170" s="82"/>
      <c r="KOK170" s="82"/>
      <c r="KOP170" s="82"/>
      <c r="KOS170" s="82"/>
      <c r="KOT170" s="82"/>
      <c r="KOU170" s="82"/>
      <c r="KOV170" s="82"/>
      <c r="KOW170" s="82"/>
      <c r="KOX170" s="82"/>
      <c r="KOY170" s="82"/>
      <c r="KPQ170" s="82"/>
      <c r="KPR170" s="82"/>
      <c r="KPS170" s="6"/>
      <c r="KPV170" s="7"/>
      <c r="KPW170" s="7"/>
      <c r="KQB170" s="82"/>
      <c r="KQD170" s="7"/>
      <c r="KQE170" s="82"/>
      <c r="KQG170" s="7"/>
      <c r="KQH170" s="82"/>
      <c r="KQI170" s="82"/>
      <c r="KQJ170" s="83"/>
      <c r="KQL170" s="82"/>
      <c r="KQM170" s="80"/>
      <c r="KQN170" s="81"/>
      <c r="KQO170" s="82"/>
      <c r="KQR170" s="82"/>
      <c r="KQS170" s="82"/>
      <c r="KQU170" s="82"/>
      <c r="KQX170" s="82"/>
      <c r="KRA170" s="82"/>
      <c r="KRB170" s="82"/>
      <c r="KRG170" s="82"/>
      <c r="KRJ170" s="82"/>
      <c r="KRK170" s="82"/>
      <c r="KRL170" s="82"/>
      <c r="KRM170" s="82"/>
      <c r="KRN170" s="82"/>
      <c r="KRO170" s="82"/>
      <c r="KRP170" s="82"/>
      <c r="KSH170" s="82"/>
      <c r="KSI170" s="82"/>
      <c r="KSJ170" s="6"/>
      <c r="KSM170" s="7"/>
      <c r="KSN170" s="7"/>
      <c r="KSS170" s="82"/>
      <c r="KSU170" s="7"/>
      <c r="KSV170" s="82"/>
      <c r="KSX170" s="7"/>
      <c r="KSY170" s="82"/>
      <c r="KSZ170" s="82"/>
      <c r="KTA170" s="83"/>
      <c r="KTC170" s="82"/>
      <c r="KTD170" s="80"/>
      <c r="KTE170" s="81"/>
      <c r="KTF170" s="82"/>
      <c r="KTI170" s="82"/>
      <c r="KTJ170" s="82"/>
      <c r="KTL170" s="82"/>
      <c r="KTO170" s="82"/>
      <c r="KTR170" s="82"/>
      <c r="KTS170" s="82"/>
      <c r="KTX170" s="82"/>
      <c r="KUA170" s="82"/>
      <c r="KUB170" s="82"/>
      <c r="KUC170" s="82"/>
      <c r="KUD170" s="82"/>
      <c r="KUE170" s="82"/>
      <c r="KUF170" s="82"/>
      <c r="KUG170" s="82"/>
      <c r="KUY170" s="82"/>
      <c r="KUZ170" s="82"/>
      <c r="KVA170" s="6"/>
      <c r="KVD170" s="7"/>
      <c r="KVE170" s="7"/>
      <c r="KVJ170" s="82"/>
      <c r="KVL170" s="7"/>
      <c r="KVM170" s="82"/>
      <c r="KVO170" s="7"/>
      <c r="KVP170" s="82"/>
      <c r="KVQ170" s="82"/>
      <c r="KVR170" s="83"/>
      <c r="KVT170" s="82"/>
      <c r="KVU170" s="80"/>
      <c r="KVV170" s="81"/>
      <c r="KVW170" s="82"/>
      <c r="KVZ170" s="82"/>
      <c r="KWA170" s="82"/>
      <c r="KWC170" s="82"/>
      <c r="KWF170" s="82"/>
      <c r="KWI170" s="82"/>
      <c r="KWJ170" s="82"/>
      <c r="KWO170" s="82"/>
      <c r="KWR170" s="82"/>
      <c r="KWS170" s="82"/>
      <c r="KWT170" s="82"/>
      <c r="KWU170" s="82"/>
      <c r="KWV170" s="82"/>
      <c r="KWW170" s="82"/>
      <c r="KWX170" s="82"/>
      <c r="KXP170" s="82"/>
      <c r="KXQ170" s="82"/>
      <c r="KXR170" s="6"/>
      <c r="KXU170" s="7"/>
      <c r="KXV170" s="7"/>
      <c r="KYA170" s="82"/>
      <c r="KYC170" s="7"/>
      <c r="KYD170" s="82"/>
      <c r="KYF170" s="7"/>
      <c r="KYG170" s="82"/>
      <c r="KYH170" s="82"/>
      <c r="KYI170" s="83"/>
      <c r="KYK170" s="82"/>
      <c r="KYL170" s="80"/>
      <c r="KYM170" s="81"/>
      <c r="KYN170" s="82"/>
      <c r="KYQ170" s="82"/>
      <c r="KYR170" s="82"/>
      <c r="KYT170" s="82"/>
      <c r="KYW170" s="82"/>
      <c r="KYZ170" s="82"/>
      <c r="KZA170" s="82"/>
      <c r="KZF170" s="82"/>
      <c r="KZI170" s="82"/>
      <c r="KZJ170" s="82"/>
      <c r="KZK170" s="82"/>
      <c r="KZL170" s="82"/>
      <c r="KZM170" s="82"/>
      <c r="KZN170" s="82"/>
      <c r="KZO170" s="82"/>
      <c r="LAG170" s="82"/>
      <c r="LAH170" s="82"/>
      <c r="LAI170" s="6"/>
      <c r="LAL170" s="7"/>
      <c r="LAM170" s="7"/>
      <c r="LAR170" s="82"/>
      <c r="LAT170" s="7"/>
      <c r="LAU170" s="82"/>
      <c r="LAW170" s="7"/>
      <c r="LAX170" s="82"/>
      <c r="LAY170" s="82"/>
      <c r="LAZ170" s="83"/>
      <c r="LBB170" s="82"/>
      <c r="LBC170" s="80"/>
      <c r="LBD170" s="81"/>
      <c r="LBE170" s="82"/>
      <c r="LBH170" s="82"/>
      <c r="LBI170" s="82"/>
      <c r="LBK170" s="82"/>
      <c r="LBN170" s="82"/>
      <c r="LBQ170" s="82"/>
      <c r="LBR170" s="82"/>
      <c r="LBW170" s="82"/>
      <c r="LBZ170" s="82"/>
      <c r="LCA170" s="82"/>
      <c r="LCB170" s="82"/>
      <c r="LCC170" s="82"/>
      <c r="LCD170" s="82"/>
      <c r="LCE170" s="82"/>
      <c r="LCF170" s="82"/>
      <c r="LCX170" s="82"/>
      <c r="LCY170" s="82"/>
      <c r="LCZ170" s="6"/>
      <c r="LDC170" s="7"/>
      <c r="LDD170" s="7"/>
      <c r="LDI170" s="82"/>
      <c r="LDK170" s="7"/>
      <c r="LDL170" s="82"/>
      <c r="LDN170" s="7"/>
      <c r="LDO170" s="82"/>
      <c r="LDP170" s="82"/>
      <c r="LDQ170" s="83"/>
      <c r="LDS170" s="82"/>
      <c r="LDT170" s="80"/>
      <c r="LDU170" s="81"/>
      <c r="LDV170" s="82"/>
      <c r="LDY170" s="82"/>
      <c r="LDZ170" s="82"/>
      <c r="LEB170" s="82"/>
      <c r="LEE170" s="82"/>
      <c r="LEH170" s="82"/>
      <c r="LEI170" s="82"/>
      <c r="LEN170" s="82"/>
      <c r="LEQ170" s="82"/>
      <c r="LER170" s="82"/>
      <c r="LES170" s="82"/>
      <c r="LET170" s="82"/>
      <c r="LEU170" s="82"/>
      <c r="LEV170" s="82"/>
      <c r="LEW170" s="82"/>
      <c r="LFO170" s="82"/>
      <c r="LFP170" s="82"/>
      <c r="LFQ170" s="6"/>
      <c r="LFT170" s="7"/>
      <c r="LFU170" s="7"/>
      <c r="LFZ170" s="82"/>
      <c r="LGB170" s="7"/>
      <c r="LGC170" s="82"/>
      <c r="LGE170" s="7"/>
      <c r="LGF170" s="82"/>
      <c r="LGG170" s="82"/>
      <c r="LGH170" s="83"/>
      <c r="LGJ170" s="82"/>
      <c r="LGK170" s="80"/>
      <c r="LGL170" s="81"/>
      <c r="LGM170" s="82"/>
      <c r="LGP170" s="82"/>
      <c r="LGQ170" s="82"/>
      <c r="LGS170" s="82"/>
      <c r="LGV170" s="82"/>
      <c r="LGY170" s="82"/>
      <c r="LGZ170" s="82"/>
      <c r="LHE170" s="82"/>
      <c r="LHH170" s="82"/>
      <c r="LHI170" s="82"/>
      <c r="LHJ170" s="82"/>
      <c r="LHK170" s="82"/>
      <c r="LHL170" s="82"/>
      <c r="LHM170" s="82"/>
      <c r="LHN170" s="82"/>
      <c r="LIF170" s="82"/>
      <c r="LIG170" s="82"/>
      <c r="LIH170" s="6"/>
      <c r="LIK170" s="7"/>
      <c r="LIL170" s="7"/>
      <c r="LIQ170" s="82"/>
      <c r="LIS170" s="7"/>
      <c r="LIT170" s="82"/>
      <c r="LIV170" s="7"/>
      <c r="LIW170" s="82"/>
      <c r="LIX170" s="82"/>
      <c r="LIY170" s="83"/>
      <c r="LJA170" s="82"/>
      <c r="LJB170" s="80"/>
      <c r="LJC170" s="81"/>
      <c r="LJD170" s="82"/>
      <c r="LJG170" s="82"/>
      <c r="LJH170" s="82"/>
      <c r="LJJ170" s="82"/>
      <c r="LJM170" s="82"/>
      <c r="LJP170" s="82"/>
      <c r="LJQ170" s="82"/>
      <c r="LJV170" s="82"/>
      <c r="LJY170" s="82"/>
      <c r="LJZ170" s="82"/>
      <c r="LKA170" s="82"/>
      <c r="LKB170" s="82"/>
      <c r="LKC170" s="82"/>
      <c r="LKD170" s="82"/>
      <c r="LKE170" s="82"/>
      <c r="LKW170" s="82"/>
      <c r="LKX170" s="82"/>
      <c r="LKY170" s="6"/>
      <c r="LLB170" s="7"/>
      <c r="LLC170" s="7"/>
      <c r="LLH170" s="82"/>
      <c r="LLJ170" s="7"/>
      <c r="LLK170" s="82"/>
      <c r="LLM170" s="7"/>
      <c r="LLN170" s="82"/>
      <c r="LLO170" s="82"/>
      <c r="LLP170" s="83"/>
      <c r="LLR170" s="82"/>
      <c r="LLS170" s="80"/>
      <c r="LLT170" s="81"/>
      <c r="LLU170" s="82"/>
      <c r="LLX170" s="82"/>
      <c r="LLY170" s="82"/>
      <c r="LMA170" s="82"/>
      <c r="LMD170" s="82"/>
      <c r="LMG170" s="82"/>
      <c r="LMH170" s="82"/>
      <c r="LMM170" s="82"/>
      <c r="LMP170" s="82"/>
      <c r="LMQ170" s="82"/>
      <c r="LMR170" s="82"/>
      <c r="LMS170" s="82"/>
      <c r="LMT170" s="82"/>
      <c r="LMU170" s="82"/>
      <c r="LMV170" s="82"/>
      <c r="LNN170" s="82"/>
      <c r="LNO170" s="82"/>
      <c r="LNP170" s="6"/>
      <c r="LNS170" s="7"/>
      <c r="LNT170" s="7"/>
      <c r="LNY170" s="82"/>
      <c r="LOA170" s="7"/>
      <c r="LOB170" s="82"/>
      <c r="LOD170" s="7"/>
      <c r="LOE170" s="82"/>
      <c r="LOF170" s="82"/>
      <c r="LOG170" s="83"/>
      <c r="LOI170" s="82"/>
      <c r="LOJ170" s="80"/>
      <c r="LOK170" s="81"/>
      <c r="LOL170" s="82"/>
      <c r="LOO170" s="82"/>
      <c r="LOP170" s="82"/>
      <c r="LOR170" s="82"/>
      <c r="LOU170" s="82"/>
      <c r="LOX170" s="82"/>
      <c r="LOY170" s="82"/>
      <c r="LPD170" s="82"/>
      <c r="LPG170" s="82"/>
      <c r="LPH170" s="82"/>
      <c r="LPI170" s="82"/>
      <c r="LPJ170" s="82"/>
      <c r="LPK170" s="82"/>
      <c r="LPL170" s="82"/>
      <c r="LPM170" s="82"/>
      <c r="LQE170" s="82"/>
      <c r="LQF170" s="82"/>
      <c r="LQG170" s="6"/>
      <c r="LQJ170" s="7"/>
      <c r="LQK170" s="7"/>
      <c r="LQP170" s="82"/>
      <c r="LQR170" s="7"/>
      <c r="LQS170" s="82"/>
      <c r="LQU170" s="7"/>
      <c r="LQV170" s="82"/>
      <c r="LQW170" s="82"/>
      <c r="LQX170" s="83"/>
      <c r="LQZ170" s="82"/>
      <c r="LRA170" s="80"/>
      <c r="LRB170" s="81"/>
      <c r="LRC170" s="82"/>
      <c r="LRF170" s="82"/>
      <c r="LRG170" s="82"/>
      <c r="LRI170" s="82"/>
      <c r="LRL170" s="82"/>
      <c r="LRO170" s="82"/>
      <c r="LRP170" s="82"/>
      <c r="LRU170" s="82"/>
      <c r="LRX170" s="82"/>
      <c r="LRY170" s="82"/>
      <c r="LRZ170" s="82"/>
      <c r="LSA170" s="82"/>
      <c r="LSB170" s="82"/>
      <c r="LSC170" s="82"/>
      <c r="LSD170" s="82"/>
      <c r="LSV170" s="82"/>
      <c r="LSW170" s="82"/>
      <c r="LSX170" s="6"/>
      <c r="LTA170" s="7"/>
      <c r="LTB170" s="7"/>
      <c r="LTG170" s="82"/>
      <c r="LTI170" s="7"/>
      <c r="LTJ170" s="82"/>
      <c r="LTL170" s="7"/>
      <c r="LTM170" s="82"/>
      <c r="LTN170" s="82"/>
      <c r="LTO170" s="83"/>
      <c r="LTQ170" s="82"/>
      <c r="LTR170" s="80"/>
      <c r="LTS170" s="81"/>
      <c r="LTT170" s="82"/>
      <c r="LTW170" s="82"/>
      <c r="LTX170" s="82"/>
      <c r="LTZ170" s="82"/>
      <c r="LUC170" s="82"/>
      <c r="LUF170" s="82"/>
      <c r="LUG170" s="82"/>
      <c r="LUL170" s="82"/>
      <c r="LUO170" s="82"/>
      <c r="LUP170" s="82"/>
      <c r="LUQ170" s="82"/>
      <c r="LUR170" s="82"/>
      <c r="LUS170" s="82"/>
      <c r="LUT170" s="82"/>
      <c r="LUU170" s="82"/>
      <c r="LVM170" s="82"/>
      <c r="LVN170" s="82"/>
      <c r="LVO170" s="6"/>
      <c r="LVR170" s="7"/>
      <c r="LVS170" s="7"/>
      <c r="LVX170" s="82"/>
      <c r="LVZ170" s="7"/>
      <c r="LWA170" s="82"/>
      <c r="LWC170" s="7"/>
      <c r="LWD170" s="82"/>
      <c r="LWE170" s="82"/>
      <c r="LWF170" s="83"/>
      <c r="LWH170" s="82"/>
      <c r="LWI170" s="80"/>
      <c r="LWJ170" s="81"/>
      <c r="LWK170" s="82"/>
      <c r="LWN170" s="82"/>
      <c r="LWO170" s="82"/>
      <c r="LWQ170" s="82"/>
      <c r="LWT170" s="82"/>
      <c r="LWW170" s="82"/>
      <c r="LWX170" s="82"/>
      <c r="LXC170" s="82"/>
      <c r="LXF170" s="82"/>
      <c r="LXG170" s="82"/>
      <c r="LXH170" s="82"/>
      <c r="LXI170" s="82"/>
      <c r="LXJ170" s="82"/>
      <c r="LXK170" s="82"/>
      <c r="LXL170" s="82"/>
      <c r="LYD170" s="82"/>
      <c r="LYE170" s="82"/>
      <c r="LYF170" s="6"/>
      <c r="LYI170" s="7"/>
      <c r="LYJ170" s="7"/>
      <c r="LYO170" s="82"/>
      <c r="LYQ170" s="7"/>
      <c r="LYR170" s="82"/>
      <c r="LYT170" s="7"/>
      <c r="LYU170" s="82"/>
      <c r="LYV170" s="82"/>
      <c r="LYW170" s="83"/>
      <c r="LYY170" s="82"/>
      <c r="LYZ170" s="80"/>
      <c r="LZA170" s="81"/>
      <c r="LZB170" s="82"/>
      <c r="LZE170" s="82"/>
      <c r="LZF170" s="82"/>
      <c r="LZH170" s="82"/>
      <c r="LZK170" s="82"/>
      <c r="LZN170" s="82"/>
      <c r="LZO170" s="82"/>
      <c r="LZT170" s="82"/>
      <c r="LZW170" s="82"/>
      <c r="LZX170" s="82"/>
      <c r="LZY170" s="82"/>
      <c r="LZZ170" s="82"/>
      <c r="MAA170" s="82"/>
      <c r="MAB170" s="82"/>
      <c r="MAC170" s="82"/>
      <c r="MAU170" s="82"/>
      <c r="MAV170" s="82"/>
      <c r="MAW170" s="6"/>
      <c r="MAZ170" s="7"/>
      <c r="MBA170" s="7"/>
      <c r="MBF170" s="82"/>
      <c r="MBH170" s="7"/>
      <c r="MBI170" s="82"/>
      <c r="MBK170" s="7"/>
      <c r="MBL170" s="82"/>
      <c r="MBM170" s="82"/>
      <c r="MBN170" s="83"/>
      <c r="MBP170" s="82"/>
      <c r="MBQ170" s="80"/>
      <c r="MBR170" s="81"/>
      <c r="MBS170" s="82"/>
      <c r="MBV170" s="82"/>
      <c r="MBW170" s="82"/>
      <c r="MBY170" s="82"/>
      <c r="MCB170" s="82"/>
      <c r="MCE170" s="82"/>
      <c r="MCF170" s="82"/>
      <c r="MCK170" s="82"/>
      <c r="MCN170" s="82"/>
      <c r="MCO170" s="82"/>
      <c r="MCP170" s="82"/>
      <c r="MCQ170" s="82"/>
      <c r="MCR170" s="82"/>
      <c r="MCS170" s="82"/>
      <c r="MCT170" s="82"/>
      <c r="MDL170" s="82"/>
      <c r="MDM170" s="82"/>
      <c r="MDN170" s="6"/>
      <c r="MDQ170" s="7"/>
      <c r="MDR170" s="7"/>
      <c r="MDW170" s="82"/>
      <c r="MDY170" s="7"/>
      <c r="MDZ170" s="82"/>
      <c r="MEB170" s="7"/>
      <c r="MEC170" s="82"/>
      <c r="MED170" s="82"/>
      <c r="MEE170" s="83"/>
      <c r="MEG170" s="82"/>
      <c r="MEH170" s="80"/>
      <c r="MEI170" s="81"/>
      <c r="MEJ170" s="82"/>
      <c r="MEM170" s="82"/>
      <c r="MEN170" s="82"/>
      <c r="MEP170" s="82"/>
      <c r="MES170" s="82"/>
      <c r="MEV170" s="82"/>
      <c r="MEW170" s="82"/>
      <c r="MFB170" s="82"/>
      <c r="MFE170" s="82"/>
      <c r="MFF170" s="82"/>
      <c r="MFG170" s="82"/>
      <c r="MFH170" s="82"/>
      <c r="MFI170" s="82"/>
      <c r="MFJ170" s="82"/>
      <c r="MFK170" s="82"/>
      <c r="MGC170" s="82"/>
      <c r="MGD170" s="82"/>
      <c r="MGE170" s="6"/>
      <c r="MGH170" s="7"/>
      <c r="MGI170" s="7"/>
      <c r="MGN170" s="82"/>
      <c r="MGP170" s="7"/>
      <c r="MGQ170" s="82"/>
      <c r="MGS170" s="7"/>
      <c r="MGT170" s="82"/>
      <c r="MGU170" s="82"/>
      <c r="MGV170" s="83"/>
      <c r="MGX170" s="82"/>
      <c r="MGY170" s="80"/>
      <c r="MGZ170" s="81"/>
      <c r="MHA170" s="82"/>
      <c r="MHD170" s="82"/>
      <c r="MHE170" s="82"/>
      <c r="MHG170" s="82"/>
      <c r="MHJ170" s="82"/>
      <c r="MHM170" s="82"/>
      <c r="MHN170" s="82"/>
      <c r="MHS170" s="82"/>
      <c r="MHV170" s="82"/>
      <c r="MHW170" s="82"/>
      <c r="MHX170" s="82"/>
      <c r="MHY170" s="82"/>
      <c r="MHZ170" s="82"/>
      <c r="MIA170" s="82"/>
      <c r="MIB170" s="82"/>
      <c r="MIT170" s="82"/>
      <c r="MIU170" s="82"/>
      <c r="MIV170" s="6"/>
      <c r="MIY170" s="7"/>
      <c r="MIZ170" s="7"/>
      <c r="MJE170" s="82"/>
      <c r="MJG170" s="7"/>
      <c r="MJH170" s="82"/>
      <c r="MJJ170" s="7"/>
      <c r="MJK170" s="82"/>
      <c r="MJL170" s="82"/>
      <c r="MJM170" s="83"/>
      <c r="MJO170" s="82"/>
      <c r="MJP170" s="80"/>
      <c r="MJQ170" s="81"/>
      <c r="MJR170" s="82"/>
      <c r="MJU170" s="82"/>
      <c r="MJV170" s="82"/>
      <c r="MJX170" s="82"/>
      <c r="MKA170" s="82"/>
      <c r="MKD170" s="82"/>
      <c r="MKE170" s="82"/>
      <c r="MKJ170" s="82"/>
      <c r="MKM170" s="82"/>
      <c r="MKN170" s="82"/>
      <c r="MKO170" s="82"/>
      <c r="MKP170" s="82"/>
      <c r="MKQ170" s="82"/>
      <c r="MKR170" s="82"/>
      <c r="MKS170" s="82"/>
      <c r="MLK170" s="82"/>
      <c r="MLL170" s="82"/>
      <c r="MLM170" s="6"/>
      <c r="MLP170" s="7"/>
      <c r="MLQ170" s="7"/>
      <c r="MLV170" s="82"/>
      <c r="MLX170" s="7"/>
      <c r="MLY170" s="82"/>
      <c r="MMA170" s="7"/>
      <c r="MMB170" s="82"/>
      <c r="MMC170" s="82"/>
      <c r="MMD170" s="83"/>
      <c r="MMF170" s="82"/>
      <c r="MMG170" s="80"/>
      <c r="MMH170" s="81"/>
      <c r="MMI170" s="82"/>
      <c r="MML170" s="82"/>
      <c r="MMM170" s="82"/>
      <c r="MMO170" s="82"/>
      <c r="MMR170" s="82"/>
      <c r="MMU170" s="82"/>
      <c r="MMV170" s="82"/>
      <c r="MNA170" s="82"/>
      <c r="MND170" s="82"/>
      <c r="MNE170" s="82"/>
      <c r="MNF170" s="82"/>
      <c r="MNG170" s="82"/>
      <c r="MNH170" s="82"/>
      <c r="MNI170" s="82"/>
      <c r="MNJ170" s="82"/>
      <c r="MOB170" s="82"/>
      <c r="MOC170" s="82"/>
      <c r="MOD170" s="6"/>
      <c r="MOG170" s="7"/>
      <c r="MOH170" s="7"/>
      <c r="MOM170" s="82"/>
      <c r="MOO170" s="7"/>
      <c r="MOP170" s="82"/>
      <c r="MOR170" s="7"/>
      <c r="MOS170" s="82"/>
      <c r="MOT170" s="82"/>
      <c r="MOU170" s="83"/>
      <c r="MOW170" s="82"/>
      <c r="MOX170" s="80"/>
      <c r="MOY170" s="81"/>
      <c r="MOZ170" s="82"/>
      <c r="MPC170" s="82"/>
      <c r="MPD170" s="82"/>
      <c r="MPF170" s="82"/>
      <c r="MPI170" s="82"/>
      <c r="MPL170" s="82"/>
      <c r="MPM170" s="82"/>
      <c r="MPR170" s="82"/>
      <c r="MPU170" s="82"/>
      <c r="MPV170" s="82"/>
      <c r="MPW170" s="82"/>
      <c r="MPX170" s="82"/>
      <c r="MPY170" s="82"/>
      <c r="MPZ170" s="82"/>
      <c r="MQA170" s="82"/>
      <c r="MQS170" s="82"/>
      <c r="MQT170" s="82"/>
      <c r="MQU170" s="6"/>
      <c r="MQX170" s="7"/>
      <c r="MQY170" s="7"/>
      <c r="MRD170" s="82"/>
      <c r="MRF170" s="7"/>
      <c r="MRG170" s="82"/>
      <c r="MRI170" s="7"/>
      <c r="MRJ170" s="82"/>
      <c r="MRK170" s="82"/>
      <c r="MRL170" s="83"/>
      <c r="MRN170" s="82"/>
      <c r="MRO170" s="80"/>
      <c r="MRP170" s="81"/>
      <c r="MRQ170" s="82"/>
      <c r="MRT170" s="82"/>
      <c r="MRU170" s="82"/>
      <c r="MRW170" s="82"/>
      <c r="MRZ170" s="82"/>
      <c r="MSC170" s="82"/>
      <c r="MSD170" s="82"/>
      <c r="MSI170" s="82"/>
      <c r="MSL170" s="82"/>
      <c r="MSM170" s="82"/>
      <c r="MSN170" s="82"/>
      <c r="MSO170" s="82"/>
      <c r="MSP170" s="82"/>
      <c r="MSQ170" s="82"/>
      <c r="MSR170" s="82"/>
      <c r="MTJ170" s="82"/>
      <c r="MTK170" s="82"/>
      <c r="MTL170" s="6"/>
      <c r="MTO170" s="7"/>
      <c r="MTP170" s="7"/>
      <c r="MTU170" s="82"/>
      <c r="MTW170" s="7"/>
      <c r="MTX170" s="82"/>
      <c r="MTZ170" s="7"/>
      <c r="MUA170" s="82"/>
      <c r="MUB170" s="82"/>
      <c r="MUC170" s="83"/>
      <c r="MUE170" s="82"/>
      <c r="MUF170" s="80"/>
      <c r="MUG170" s="81"/>
      <c r="MUH170" s="82"/>
      <c r="MUK170" s="82"/>
      <c r="MUL170" s="82"/>
      <c r="MUN170" s="82"/>
      <c r="MUQ170" s="82"/>
      <c r="MUT170" s="82"/>
      <c r="MUU170" s="82"/>
      <c r="MUZ170" s="82"/>
      <c r="MVC170" s="82"/>
      <c r="MVD170" s="82"/>
      <c r="MVE170" s="82"/>
      <c r="MVF170" s="82"/>
      <c r="MVG170" s="82"/>
      <c r="MVH170" s="82"/>
      <c r="MVI170" s="82"/>
      <c r="MWA170" s="82"/>
      <c r="MWB170" s="82"/>
      <c r="MWC170" s="6"/>
      <c r="MWF170" s="7"/>
      <c r="MWG170" s="7"/>
      <c r="MWL170" s="82"/>
      <c r="MWN170" s="7"/>
      <c r="MWO170" s="82"/>
      <c r="MWQ170" s="7"/>
      <c r="MWR170" s="82"/>
      <c r="MWS170" s="82"/>
      <c r="MWT170" s="83"/>
      <c r="MWV170" s="82"/>
      <c r="MWW170" s="80"/>
      <c r="MWX170" s="81"/>
      <c r="MWY170" s="82"/>
      <c r="MXB170" s="82"/>
      <c r="MXC170" s="82"/>
      <c r="MXE170" s="82"/>
      <c r="MXH170" s="82"/>
      <c r="MXK170" s="82"/>
      <c r="MXL170" s="82"/>
      <c r="MXQ170" s="82"/>
      <c r="MXT170" s="82"/>
      <c r="MXU170" s="82"/>
      <c r="MXV170" s="82"/>
      <c r="MXW170" s="82"/>
      <c r="MXX170" s="82"/>
      <c r="MXY170" s="82"/>
      <c r="MXZ170" s="82"/>
      <c r="MYR170" s="82"/>
      <c r="MYS170" s="82"/>
      <c r="MYT170" s="6"/>
      <c r="MYW170" s="7"/>
      <c r="MYX170" s="7"/>
      <c r="MZC170" s="82"/>
      <c r="MZE170" s="7"/>
      <c r="MZF170" s="82"/>
      <c r="MZH170" s="7"/>
      <c r="MZI170" s="82"/>
      <c r="MZJ170" s="82"/>
      <c r="MZK170" s="83"/>
      <c r="MZM170" s="82"/>
      <c r="MZN170" s="80"/>
      <c r="MZO170" s="81"/>
      <c r="MZP170" s="82"/>
      <c r="MZS170" s="82"/>
      <c r="MZT170" s="82"/>
      <c r="MZV170" s="82"/>
      <c r="MZY170" s="82"/>
      <c r="NAB170" s="82"/>
      <c r="NAC170" s="82"/>
      <c r="NAH170" s="82"/>
      <c r="NAK170" s="82"/>
      <c r="NAL170" s="82"/>
      <c r="NAM170" s="82"/>
      <c r="NAN170" s="82"/>
      <c r="NAO170" s="82"/>
      <c r="NAP170" s="82"/>
      <c r="NAQ170" s="82"/>
      <c r="NBI170" s="82"/>
      <c r="NBJ170" s="82"/>
      <c r="NBK170" s="6"/>
      <c r="NBN170" s="7"/>
      <c r="NBO170" s="7"/>
      <c r="NBT170" s="82"/>
      <c r="NBV170" s="7"/>
      <c r="NBW170" s="82"/>
      <c r="NBY170" s="7"/>
      <c r="NBZ170" s="82"/>
      <c r="NCA170" s="82"/>
      <c r="NCB170" s="83"/>
      <c r="NCD170" s="82"/>
      <c r="NCE170" s="80"/>
      <c r="NCF170" s="81"/>
      <c r="NCG170" s="82"/>
      <c r="NCJ170" s="82"/>
      <c r="NCK170" s="82"/>
      <c r="NCM170" s="82"/>
      <c r="NCP170" s="82"/>
      <c r="NCS170" s="82"/>
      <c r="NCT170" s="82"/>
      <c r="NCY170" s="82"/>
      <c r="NDB170" s="82"/>
      <c r="NDC170" s="82"/>
      <c r="NDD170" s="82"/>
      <c r="NDE170" s="82"/>
      <c r="NDF170" s="82"/>
      <c r="NDG170" s="82"/>
      <c r="NDH170" s="82"/>
      <c r="NDZ170" s="82"/>
      <c r="NEA170" s="82"/>
      <c r="NEB170" s="6"/>
      <c r="NEE170" s="7"/>
      <c r="NEF170" s="7"/>
      <c r="NEK170" s="82"/>
      <c r="NEM170" s="7"/>
      <c r="NEN170" s="82"/>
      <c r="NEP170" s="7"/>
      <c r="NEQ170" s="82"/>
      <c r="NER170" s="82"/>
      <c r="NES170" s="83"/>
      <c r="NEU170" s="82"/>
      <c r="NEV170" s="80"/>
      <c r="NEW170" s="81"/>
      <c r="NEX170" s="82"/>
      <c r="NFA170" s="82"/>
      <c r="NFB170" s="82"/>
      <c r="NFD170" s="82"/>
      <c r="NFG170" s="82"/>
      <c r="NFJ170" s="82"/>
      <c r="NFK170" s="82"/>
      <c r="NFP170" s="82"/>
      <c r="NFS170" s="82"/>
      <c r="NFT170" s="82"/>
      <c r="NFU170" s="82"/>
      <c r="NFV170" s="82"/>
      <c r="NFW170" s="82"/>
      <c r="NFX170" s="82"/>
      <c r="NFY170" s="82"/>
      <c r="NGQ170" s="82"/>
      <c r="NGR170" s="82"/>
      <c r="NGS170" s="6"/>
      <c r="NGV170" s="7"/>
      <c r="NGW170" s="7"/>
      <c r="NHB170" s="82"/>
      <c r="NHD170" s="7"/>
      <c r="NHE170" s="82"/>
      <c r="NHG170" s="7"/>
      <c r="NHH170" s="82"/>
      <c r="NHI170" s="82"/>
      <c r="NHJ170" s="83"/>
      <c r="NHL170" s="82"/>
      <c r="NHM170" s="80"/>
      <c r="NHN170" s="81"/>
      <c r="NHO170" s="82"/>
      <c r="NHR170" s="82"/>
      <c r="NHS170" s="82"/>
      <c r="NHU170" s="82"/>
      <c r="NHX170" s="82"/>
      <c r="NIA170" s="82"/>
      <c r="NIB170" s="82"/>
      <c r="NIG170" s="82"/>
      <c r="NIJ170" s="82"/>
      <c r="NIK170" s="82"/>
      <c r="NIL170" s="82"/>
      <c r="NIM170" s="82"/>
      <c r="NIN170" s="82"/>
      <c r="NIO170" s="82"/>
      <c r="NIP170" s="82"/>
      <c r="NJH170" s="82"/>
      <c r="NJI170" s="82"/>
      <c r="NJJ170" s="6"/>
      <c r="NJM170" s="7"/>
      <c r="NJN170" s="7"/>
      <c r="NJS170" s="82"/>
      <c r="NJU170" s="7"/>
      <c r="NJV170" s="82"/>
      <c r="NJX170" s="7"/>
      <c r="NJY170" s="82"/>
      <c r="NJZ170" s="82"/>
      <c r="NKA170" s="83"/>
      <c r="NKC170" s="82"/>
      <c r="NKD170" s="80"/>
      <c r="NKE170" s="81"/>
      <c r="NKF170" s="82"/>
      <c r="NKI170" s="82"/>
      <c r="NKJ170" s="82"/>
      <c r="NKL170" s="82"/>
      <c r="NKO170" s="82"/>
      <c r="NKR170" s="82"/>
      <c r="NKS170" s="82"/>
      <c r="NKX170" s="82"/>
      <c r="NLA170" s="82"/>
      <c r="NLB170" s="82"/>
      <c r="NLC170" s="82"/>
      <c r="NLD170" s="82"/>
      <c r="NLE170" s="82"/>
      <c r="NLF170" s="82"/>
      <c r="NLG170" s="82"/>
      <c r="NLY170" s="82"/>
      <c r="NLZ170" s="82"/>
      <c r="NMA170" s="6"/>
      <c r="NMD170" s="7"/>
      <c r="NME170" s="7"/>
      <c r="NMJ170" s="82"/>
      <c r="NML170" s="7"/>
      <c r="NMM170" s="82"/>
      <c r="NMO170" s="7"/>
      <c r="NMP170" s="82"/>
      <c r="NMQ170" s="82"/>
      <c r="NMR170" s="83"/>
      <c r="NMT170" s="82"/>
      <c r="NMU170" s="80"/>
      <c r="NMV170" s="81"/>
      <c r="NMW170" s="82"/>
      <c r="NMZ170" s="82"/>
      <c r="NNA170" s="82"/>
      <c r="NNC170" s="82"/>
      <c r="NNF170" s="82"/>
      <c r="NNI170" s="82"/>
      <c r="NNJ170" s="82"/>
      <c r="NNO170" s="82"/>
      <c r="NNR170" s="82"/>
      <c r="NNS170" s="82"/>
      <c r="NNT170" s="82"/>
      <c r="NNU170" s="82"/>
      <c r="NNV170" s="82"/>
      <c r="NNW170" s="82"/>
      <c r="NNX170" s="82"/>
      <c r="NOP170" s="82"/>
      <c r="NOQ170" s="82"/>
      <c r="NOR170" s="6"/>
      <c r="NOU170" s="7"/>
      <c r="NOV170" s="7"/>
      <c r="NPA170" s="82"/>
      <c r="NPC170" s="7"/>
      <c r="NPD170" s="82"/>
      <c r="NPF170" s="7"/>
      <c r="NPG170" s="82"/>
      <c r="NPH170" s="82"/>
      <c r="NPI170" s="83"/>
      <c r="NPK170" s="82"/>
      <c r="NPL170" s="80"/>
      <c r="NPM170" s="81"/>
      <c r="NPN170" s="82"/>
      <c r="NPQ170" s="82"/>
      <c r="NPR170" s="82"/>
      <c r="NPT170" s="82"/>
      <c r="NPW170" s="82"/>
      <c r="NPZ170" s="82"/>
      <c r="NQA170" s="82"/>
      <c r="NQF170" s="82"/>
      <c r="NQI170" s="82"/>
      <c r="NQJ170" s="82"/>
      <c r="NQK170" s="82"/>
      <c r="NQL170" s="82"/>
      <c r="NQM170" s="82"/>
      <c r="NQN170" s="82"/>
      <c r="NQO170" s="82"/>
      <c r="NRG170" s="82"/>
      <c r="NRH170" s="82"/>
      <c r="NRI170" s="6"/>
      <c r="NRL170" s="7"/>
      <c r="NRM170" s="7"/>
      <c r="NRR170" s="82"/>
      <c r="NRT170" s="7"/>
      <c r="NRU170" s="82"/>
      <c r="NRW170" s="7"/>
      <c r="NRX170" s="82"/>
      <c r="NRY170" s="82"/>
      <c r="NRZ170" s="83"/>
      <c r="NSB170" s="82"/>
      <c r="NSC170" s="80"/>
      <c r="NSD170" s="81"/>
      <c r="NSE170" s="82"/>
      <c r="NSH170" s="82"/>
      <c r="NSI170" s="82"/>
      <c r="NSK170" s="82"/>
      <c r="NSN170" s="82"/>
      <c r="NSQ170" s="82"/>
      <c r="NSR170" s="82"/>
      <c r="NSW170" s="82"/>
      <c r="NSZ170" s="82"/>
      <c r="NTA170" s="82"/>
      <c r="NTB170" s="82"/>
      <c r="NTC170" s="82"/>
      <c r="NTD170" s="82"/>
      <c r="NTE170" s="82"/>
      <c r="NTF170" s="82"/>
      <c r="NTX170" s="82"/>
      <c r="NTY170" s="82"/>
      <c r="NTZ170" s="6"/>
      <c r="NUC170" s="7"/>
      <c r="NUD170" s="7"/>
      <c r="NUI170" s="82"/>
      <c r="NUK170" s="7"/>
      <c r="NUL170" s="82"/>
      <c r="NUN170" s="7"/>
      <c r="NUO170" s="82"/>
      <c r="NUP170" s="82"/>
      <c r="NUQ170" s="83"/>
      <c r="NUS170" s="82"/>
      <c r="NUT170" s="80"/>
      <c r="NUU170" s="81"/>
      <c r="NUV170" s="82"/>
      <c r="NUY170" s="82"/>
      <c r="NUZ170" s="82"/>
      <c r="NVB170" s="82"/>
      <c r="NVE170" s="82"/>
      <c r="NVH170" s="82"/>
      <c r="NVI170" s="82"/>
      <c r="NVN170" s="82"/>
      <c r="NVQ170" s="82"/>
      <c r="NVR170" s="82"/>
      <c r="NVS170" s="82"/>
      <c r="NVT170" s="82"/>
      <c r="NVU170" s="82"/>
      <c r="NVV170" s="82"/>
      <c r="NVW170" s="82"/>
      <c r="NWO170" s="82"/>
      <c r="NWP170" s="82"/>
      <c r="NWQ170" s="6"/>
      <c r="NWT170" s="7"/>
      <c r="NWU170" s="7"/>
      <c r="NWZ170" s="82"/>
      <c r="NXB170" s="7"/>
      <c r="NXC170" s="82"/>
      <c r="NXE170" s="7"/>
      <c r="NXF170" s="82"/>
      <c r="NXG170" s="82"/>
      <c r="NXH170" s="83"/>
      <c r="NXJ170" s="82"/>
      <c r="NXK170" s="80"/>
      <c r="NXL170" s="81"/>
      <c r="NXM170" s="82"/>
      <c r="NXP170" s="82"/>
      <c r="NXQ170" s="82"/>
      <c r="NXS170" s="82"/>
      <c r="NXV170" s="82"/>
      <c r="NXY170" s="82"/>
      <c r="NXZ170" s="82"/>
      <c r="NYE170" s="82"/>
      <c r="NYH170" s="82"/>
      <c r="NYI170" s="82"/>
      <c r="NYJ170" s="82"/>
      <c r="NYK170" s="82"/>
      <c r="NYL170" s="82"/>
      <c r="NYM170" s="82"/>
      <c r="NYN170" s="82"/>
      <c r="NZF170" s="82"/>
      <c r="NZG170" s="82"/>
      <c r="NZH170" s="6"/>
      <c r="NZK170" s="7"/>
      <c r="NZL170" s="7"/>
      <c r="NZQ170" s="82"/>
      <c r="NZS170" s="7"/>
      <c r="NZT170" s="82"/>
      <c r="NZV170" s="7"/>
      <c r="NZW170" s="82"/>
      <c r="NZX170" s="82"/>
      <c r="NZY170" s="83"/>
      <c r="OAA170" s="82"/>
      <c r="OAB170" s="80"/>
      <c r="OAC170" s="81"/>
      <c r="OAD170" s="82"/>
      <c r="OAG170" s="82"/>
      <c r="OAH170" s="82"/>
      <c r="OAJ170" s="82"/>
      <c r="OAM170" s="82"/>
      <c r="OAP170" s="82"/>
      <c r="OAQ170" s="82"/>
      <c r="OAV170" s="82"/>
      <c r="OAY170" s="82"/>
      <c r="OAZ170" s="82"/>
      <c r="OBA170" s="82"/>
      <c r="OBB170" s="82"/>
      <c r="OBC170" s="82"/>
      <c r="OBD170" s="82"/>
      <c r="OBE170" s="82"/>
      <c r="OBW170" s="82"/>
      <c r="OBX170" s="82"/>
      <c r="OBY170" s="6"/>
      <c r="OCB170" s="7"/>
      <c r="OCC170" s="7"/>
      <c r="OCH170" s="82"/>
      <c r="OCJ170" s="7"/>
      <c r="OCK170" s="82"/>
      <c r="OCM170" s="7"/>
      <c r="OCN170" s="82"/>
      <c r="OCO170" s="82"/>
      <c r="OCP170" s="83"/>
      <c r="OCR170" s="82"/>
      <c r="OCS170" s="80"/>
      <c r="OCT170" s="81"/>
      <c r="OCU170" s="82"/>
      <c r="OCX170" s="82"/>
      <c r="OCY170" s="82"/>
      <c r="ODA170" s="82"/>
      <c r="ODD170" s="82"/>
      <c r="ODG170" s="82"/>
      <c r="ODH170" s="82"/>
      <c r="ODM170" s="82"/>
      <c r="ODP170" s="82"/>
      <c r="ODQ170" s="82"/>
      <c r="ODR170" s="82"/>
      <c r="ODS170" s="82"/>
      <c r="ODT170" s="82"/>
      <c r="ODU170" s="82"/>
      <c r="ODV170" s="82"/>
      <c r="OEN170" s="82"/>
      <c r="OEO170" s="82"/>
      <c r="OEP170" s="6"/>
      <c r="OES170" s="7"/>
      <c r="OET170" s="7"/>
      <c r="OEY170" s="82"/>
      <c r="OFA170" s="7"/>
      <c r="OFB170" s="82"/>
      <c r="OFD170" s="7"/>
      <c r="OFE170" s="82"/>
      <c r="OFF170" s="82"/>
      <c r="OFG170" s="83"/>
      <c r="OFI170" s="82"/>
      <c r="OFJ170" s="80"/>
      <c r="OFK170" s="81"/>
      <c r="OFL170" s="82"/>
      <c r="OFO170" s="82"/>
      <c r="OFP170" s="82"/>
      <c r="OFR170" s="82"/>
      <c r="OFU170" s="82"/>
      <c r="OFX170" s="82"/>
      <c r="OFY170" s="82"/>
      <c r="OGD170" s="82"/>
      <c r="OGG170" s="82"/>
      <c r="OGH170" s="82"/>
      <c r="OGI170" s="82"/>
      <c r="OGJ170" s="82"/>
      <c r="OGK170" s="82"/>
      <c r="OGL170" s="82"/>
      <c r="OGM170" s="82"/>
      <c r="OHE170" s="82"/>
      <c r="OHF170" s="82"/>
      <c r="OHG170" s="6"/>
      <c r="OHJ170" s="7"/>
      <c r="OHK170" s="7"/>
      <c r="OHP170" s="82"/>
      <c r="OHR170" s="7"/>
      <c r="OHS170" s="82"/>
      <c r="OHU170" s="7"/>
      <c r="OHV170" s="82"/>
      <c r="OHW170" s="82"/>
      <c r="OHX170" s="83"/>
      <c r="OHZ170" s="82"/>
      <c r="OIA170" s="80"/>
      <c r="OIB170" s="81"/>
      <c r="OIC170" s="82"/>
      <c r="OIF170" s="82"/>
      <c r="OIG170" s="82"/>
      <c r="OII170" s="82"/>
      <c r="OIL170" s="82"/>
      <c r="OIO170" s="82"/>
      <c r="OIP170" s="82"/>
      <c r="OIU170" s="82"/>
      <c r="OIX170" s="82"/>
      <c r="OIY170" s="82"/>
      <c r="OIZ170" s="82"/>
      <c r="OJA170" s="82"/>
      <c r="OJB170" s="82"/>
      <c r="OJC170" s="82"/>
      <c r="OJD170" s="82"/>
      <c r="OJV170" s="82"/>
      <c r="OJW170" s="82"/>
      <c r="OJX170" s="6"/>
      <c r="OKA170" s="7"/>
      <c r="OKB170" s="7"/>
      <c r="OKG170" s="82"/>
      <c r="OKI170" s="7"/>
      <c r="OKJ170" s="82"/>
      <c r="OKL170" s="7"/>
      <c r="OKM170" s="82"/>
      <c r="OKN170" s="82"/>
      <c r="OKO170" s="83"/>
      <c r="OKQ170" s="82"/>
      <c r="OKR170" s="80"/>
      <c r="OKS170" s="81"/>
      <c r="OKT170" s="82"/>
      <c r="OKW170" s="82"/>
      <c r="OKX170" s="82"/>
      <c r="OKZ170" s="82"/>
      <c r="OLC170" s="82"/>
      <c r="OLF170" s="82"/>
      <c r="OLG170" s="82"/>
      <c r="OLL170" s="82"/>
      <c r="OLO170" s="82"/>
      <c r="OLP170" s="82"/>
      <c r="OLQ170" s="82"/>
      <c r="OLR170" s="82"/>
      <c r="OLS170" s="82"/>
      <c r="OLT170" s="82"/>
      <c r="OLU170" s="82"/>
      <c r="OMM170" s="82"/>
      <c r="OMN170" s="82"/>
      <c r="OMO170" s="6"/>
      <c r="OMR170" s="7"/>
      <c r="OMS170" s="7"/>
      <c r="OMX170" s="82"/>
      <c r="OMZ170" s="7"/>
      <c r="ONA170" s="82"/>
      <c r="ONC170" s="7"/>
      <c r="OND170" s="82"/>
      <c r="ONE170" s="82"/>
      <c r="ONF170" s="83"/>
      <c r="ONH170" s="82"/>
      <c r="ONI170" s="80"/>
      <c r="ONJ170" s="81"/>
      <c r="ONK170" s="82"/>
      <c r="ONN170" s="82"/>
      <c r="ONO170" s="82"/>
      <c r="ONQ170" s="82"/>
      <c r="ONT170" s="82"/>
      <c r="ONW170" s="82"/>
      <c r="ONX170" s="82"/>
      <c r="OOC170" s="82"/>
      <c r="OOF170" s="82"/>
      <c r="OOG170" s="82"/>
      <c r="OOH170" s="82"/>
      <c r="OOI170" s="82"/>
      <c r="OOJ170" s="82"/>
      <c r="OOK170" s="82"/>
      <c r="OOL170" s="82"/>
      <c r="OPD170" s="82"/>
      <c r="OPE170" s="82"/>
      <c r="OPF170" s="6"/>
      <c r="OPI170" s="7"/>
      <c r="OPJ170" s="7"/>
      <c r="OPO170" s="82"/>
      <c r="OPQ170" s="7"/>
      <c r="OPR170" s="82"/>
      <c r="OPT170" s="7"/>
      <c r="OPU170" s="82"/>
      <c r="OPV170" s="82"/>
      <c r="OPW170" s="83"/>
      <c r="OPY170" s="82"/>
      <c r="OPZ170" s="80"/>
      <c r="OQA170" s="81"/>
      <c r="OQB170" s="82"/>
      <c r="OQE170" s="82"/>
      <c r="OQF170" s="82"/>
      <c r="OQH170" s="82"/>
      <c r="OQK170" s="82"/>
      <c r="OQN170" s="82"/>
      <c r="OQO170" s="82"/>
      <c r="OQT170" s="82"/>
      <c r="OQW170" s="82"/>
      <c r="OQX170" s="82"/>
      <c r="OQY170" s="82"/>
      <c r="OQZ170" s="82"/>
      <c r="ORA170" s="82"/>
      <c r="ORB170" s="82"/>
      <c r="ORC170" s="82"/>
      <c r="ORU170" s="82"/>
      <c r="ORV170" s="82"/>
      <c r="ORW170" s="6"/>
      <c r="ORZ170" s="7"/>
      <c r="OSA170" s="7"/>
      <c r="OSF170" s="82"/>
      <c r="OSH170" s="7"/>
      <c r="OSI170" s="82"/>
      <c r="OSK170" s="7"/>
      <c r="OSL170" s="82"/>
      <c r="OSM170" s="82"/>
      <c r="OSN170" s="83"/>
      <c r="OSP170" s="82"/>
      <c r="OSQ170" s="80"/>
      <c r="OSR170" s="81"/>
      <c r="OSS170" s="82"/>
      <c r="OSV170" s="82"/>
      <c r="OSW170" s="82"/>
      <c r="OSY170" s="82"/>
      <c r="OTB170" s="82"/>
      <c r="OTE170" s="82"/>
      <c r="OTF170" s="82"/>
      <c r="OTK170" s="82"/>
      <c r="OTN170" s="82"/>
      <c r="OTO170" s="82"/>
      <c r="OTP170" s="82"/>
      <c r="OTQ170" s="82"/>
      <c r="OTR170" s="82"/>
      <c r="OTS170" s="82"/>
      <c r="OTT170" s="82"/>
      <c r="OUL170" s="82"/>
      <c r="OUM170" s="82"/>
      <c r="OUN170" s="6"/>
      <c r="OUQ170" s="7"/>
      <c r="OUR170" s="7"/>
      <c r="OUW170" s="82"/>
      <c r="OUY170" s="7"/>
      <c r="OUZ170" s="82"/>
      <c r="OVB170" s="7"/>
      <c r="OVC170" s="82"/>
      <c r="OVD170" s="82"/>
      <c r="OVE170" s="83"/>
      <c r="OVG170" s="82"/>
      <c r="OVH170" s="80"/>
      <c r="OVI170" s="81"/>
      <c r="OVJ170" s="82"/>
      <c r="OVM170" s="82"/>
      <c r="OVN170" s="82"/>
      <c r="OVP170" s="82"/>
      <c r="OVS170" s="82"/>
      <c r="OVV170" s="82"/>
      <c r="OVW170" s="82"/>
      <c r="OWB170" s="82"/>
      <c r="OWE170" s="82"/>
      <c r="OWF170" s="82"/>
      <c r="OWG170" s="82"/>
      <c r="OWH170" s="82"/>
      <c r="OWI170" s="82"/>
      <c r="OWJ170" s="82"/>
      <c r="OWK170" s="82"/>
      <c r="OXC170" s="82"/>
      <c r="OXD170" s="82"/>
      <c r="OXE170" s="6"/>
      <c r="OXH170" s="7"/>
      <c r="OXI170" s="7"/>
      <c r="OXN170" s="82"/>
      <c r="OXP170" s="7"/>
      <c r="OXQ170" s="82"/>
      <c r="OXS170" s="7"/>
      <c r="OXT170" s="82"/>
      <c r="OXU170" s="82"/>
      <c r="OXV170" s="83"/>
      <c r="OXX170" s="82"/>
      <c r="OXY170" s="80"/>
      <c r="OXZ170" s="81"/>
      <c r="OYA170" s="82"/>
      <c r="OYD170" s="82"/>
      <c r="OYE170" s="82"/>
      <c r="OYG170" s="82"/>
      <c r="OYJ170" s="82"/>
      <c r="OYM170" s="82"/>
      <c r="OYN170" s="82"/>
      <c r="OYS170" s="82"/>
      <c r="OYV170" s="82"/>
      <c r="OYW170" s="82"/>
      <c r="OYX170" s="82"/>
      <c r="OYY170" s="82"/>
      <c r="OYZ170" s="82"/>
      <c r="OZA170" s="82"/>
      <c r="OZB170" s="82"/>
      <c r="OZT170" s="82"/>
      <c r="OZU170" s="82"/>
      <c r="OZV170" s="6"/>
      <c r="OZY170" s="7"/>
      <c r="OZZ170" s="7"/>
      <c r="PAE170" s="82"/>
      <c r="PAG170" s="7"/>
      <c r="PAH170" s="82"/>
      <c r="PAJ170" s="7"/>
      <c r="PAK170" s="82"/>
      <c r="PAL170" s="82"/>
      <c r="PAM170" s="83"/>
      <c r="PAO170" s="82"/>
      <c r="PAP170" s="80"/>
      <c r="PAQ170" s="81"/>
      <c r="PAR170" s="82"/>
      <c r="PAU170" s="82"/>
      <c r="PAV170" s="82"/>
      <c r="PAX170" s="82"/>
      <c r="PBA170" s="82"/>
      <c r="PBD170" s="82"/>
      <c r="PBE170" s="82"/>
      <c r="PBJ170" s="82"/>
      <c r="PBM170" s="82"/>
      <c r="PBN170" s="82"/>
      <c r="PBO170" s="82"/>
      <c r="PBP170" s="82"/>
      <c r="PBQ170" s="82"/>
      <c r="PBR170" s="82"/>
      <c r="PBS170" s="82"/>
      <c r="PCK170" s="82"/>
      <c r="PCL170" s="82"/>
      <c r="PCM170" s="6"/>
      <c r="PCP170" s="7"/>
      <c r="PCQ170" s="7"/>
      <c r="PCV170" s="82"/>
      <c r="PCX170" s="7"/>
      <c r="PCY170" s="82"/>
      <c r="PDA170" s="7"/>
      <c r="PDB170" s="82"/>
      <c r="PDC170" s="82"/>
      <c r="PDD170" s="83"/>
      <c r="PDF170" s="82"/>
      <c r="PDG170" s="80"/>
      <c r="PDH170" s="81"/>
      <c r="PDI170" s="82"/>
      <c r="PDL170" s="82"/>
      <c r="PDM170" s="82"/>
      <c r="PDO170" s="82"/>
      <c r="PDR170" s="82"/>
      <c r="PDU170" s="82"/>
      <c r="PDV170" s="82"/>
      <c r="PEA170" s="82"/>
      <c r="PED170" s="82"/>
      <c r="PEE170" s="82"/>
      <c r="PEF170" s="82"/>
      <c r="PEG170" s="82"/>
      <c r="PEH170" s="82"/>
      <c r="PEI170" s="82"/>
      <c r="PEJ170" s="82"/>
      <c r="PFB170" s="82"/>
      <c r="PFC170" s="82"/>
      <c r="PFD170" s="6"/>
      <c r="PFG170" s="7"/>
      <c r="PFH170" s="7"/>
      <c r="PFM170" s="82"/>
      <c r="PFO170" s="7"/>
      <c r="PFP170" s="82"/>
      <c r="PFR170" s="7"/>
      <c r="PFS170" s="82"/>
      <c r="PFT170" s="82"/>
      <c r="PFU170" s="83"/>
      <c r="PFW170" s="82"/>
      <c r="PFX170" s="80"/>
      <c r="PFY170" s="81"/>
      <c r="PFZ170" s="82"/>
      <c r="PGC170" s="82"/>
      <c r="PGD170" s="82"/>
      <c r="PGF170" s="82"/>
      <c r="PGI170" s="82"/>
      <c r="PGL170" s="82"/>
      <c r="PGM170" s="82"/>
      <c r="PGR170" s="82"/>
      <c r="PGU170" s="82"/>
      <c r="PGV170" s="82"/>
      <c r="PGW170" s="82"/>
      <c r="PGX170" s="82"/>
      <c r="PGY170" s="82"/>
      <c r="PGZ170" s="82"/>
      <c r="PHA170" s="82"/>
      <c r="PHS170" s="82"/>
      <c r="PHT170" s="82"/>
      <c r="PHU170" s="6"/>
      <c r="PHX170" s="7"/>
      <c r="PHY170" s="7"/>
      <c r="PID170" s="82"/>
      <c r="PIF170" s="7"/>
      <c r="PIG170" s="82"/>
      <c r="PII170" s="7"/>
      <c r="PIJ170" s="82"/>
      <c r="PIK170" s="82"/>
      <c r="PIL170" s="83"/>
      <c r="PIN170" s="82"/>
      <c r="PIO170" s="80"/>
      <c r="PIP170" s="81"/>
      <c r="PIQ170" s="82"/>
      <c r="PIT170" s="82"/>
      <c r="PIU170" s="82"/>
      <c r="PIW170" s="82"/>
      <c r="PIZ170" s="82"/>
      <c r="PJC170" s="82"/>
      <c r="PJD170" s="82"/>
      <c r="PJI170" s="82"/>
      <c r="PJL170" s="82"/>
      <c r="PJM170" s="82"/>
      <c r="PJN170" s="82"/>
      <c r="PJO170" s="82"/>
      <c r="PJP170" s="82"/>
      <c r="PJQ170" s="82"/>
      <c r="PJR170" s="82"/>
      <c r="PKJ170" s="82"/>
      <c r="PKK170" s="82"/>
      <c r="PKL170" s="6"/>
      <c r="PKO170" s="7"/>
      <c r="PKP170" s="7"/>
      <c r="PKU170" s="82"/>
      <c r="PKW170" s="7"/>
      <c r="PKX170" s="82"/>
      <c r="PKZ170" s="7"/>
      <c r="PLA170" s="82"/>
      <c r="PLB170" s="82"/>
      <c r="PLC170" s="83"/>
      <c r="PLE170" s="82"/>
      <c r="PLF170" s="80"/>
      <c r="PLG170" s="81"/>
      <c r="PLH170" s="82"/>
      <c r="PLK170" s="82"/>
      <c r="PLL170" s="82"/>
      <c r="PLN170" s="82"/>
      <c r="PLQ170" s="82"/>
      <c r="PLT170" s="82"/>
      <c r="PLU170" s="82"/>
      <c r="PLZ170" s="82"/>
      <c r="PMC170" s="82"/>
      <c r="PMD170" s="82"/>
      <c r="PME170" s="82"/>
      <c r="PMF170" s="82"/>
      <c r="PMG170" s="82"/>
      <c r="PMH170" s="82"/>
      <c r="PMI170" s="82"/>
      <c r="PNA170" s="82"/>
      <c r="PNB170" s="82"/>
      <c r="PNC170" s="6"/>
      <c r="PNF170" s="7"/>
      <c r="PNG170" s="7"/>
      <c r="PNL170" s="82"/>
      <c r="PNN170" s="7"/>
      <c r="PNO170" s="82"/>
      <c r="PNQ170" s="7"/>
      <c r="PNR170" s="82"/>
      <c r="PNS170" s="82"/>
      <c r="PNT170" s="83"/>
      <c r="PNV170" s="82"/>
      <c r="PNW170" s="80"/>
      <c r="PNX170" s="81"/>
      <c r="PNY170" s="82"/>
      <c r="POB170" s="82"/>
      <c r="POC170" s="82"/>
      <c r="POE170" s="82"/>
      <c r="POH170" s="82"/>
      <c r="POK170" s="82"/>
      <c r="POL170" s="82"/>
      <c r="POQ170" s="82"/>
      <c r="POT170" s="82"/>
      <c r="POU170" s="82"/>
      <c r="POV170" s="82"/>
      <c r="POW170" s="82"/>
      <c r="POX170" s="82"/>
      <c r="POY170" s="82"/>
      <c r="POZ170" s="82"/>
      <c r="PPR170" s="82"/>
      <c r="PPS170" s="82"/>
      <c r="PPT170" s="6"/>
      <c r="PPW170" s="7"/>
      <c r="PPX170" s="7"/>
      <c r="PQC170" s="82"/>
      <c r="PQE170" s="7"/>
      <c r="PQF170" s="82"/>
      <c r="PQH170" s="7"/>
      <c r="PQI170" s="82"/>
      <c r="PQJ170" s="82"/>
      <c r="PQK170" s="83"/>
      <c r="PQM170" s="82"/>
      <c r="PQN170" s="80"/>
      <c r="PQO170" s="81"/>
      <c r="PQP170" s="82"/>
      <c r="PQS170" s="82"/>
      <c r="PQT170" s="82"/>
      <c r="PQV170" s="82"/>
      <c r="PQY170" s="82"/>
      <c r="PRB170" s="82"/>
      <c r="PRC170" s="82"/>
      <c r="PRH170" s="82"/>
      <c r="PRK170" s="82"/>
      <c r="PRL170" s="82"/>
      <c r="PRM170" s="82"/>
      <c r="PRN170" s="82"/>
      <c r="PRO170" s="82"/>
      <c r="PRP170" s="82"/>
      <c r="PRQ170" s="82"/>
      <c r="PSI170" s="82"/>
      <c r="PSJ170" s="82"/>
      <c r="PSK170" s="6"/>
      <c r="PSN170" s="7"/>
      <c r="PSO170" s="7"/>
      <c r="PST170" s="82"/>
      <c r="PSV170" s="7"/>
      <c r="PSW170" s="82"/>
      <c r="PSY170" s="7"/>
      <c r="PSZ170" s="82"/>
      <c r="PTA170" s="82"/>
      <c r="PTB170" s="83"/>
      <c r="PTD170" s="82"/>
      <c r="PTE170" s="80"/>
      <c r="PTF170" s="81"/>
      <c r="PTG170" s="82"/>
      <c r="PTJ170" s="82"/>
      <c r="PTK170" s="82"/>
      <c r="PTM170" s="82"/>
      <c r="PTP170" s="82"/>
      <c r="PTS170" s="82"/>
      <c r="PTT170" s="82"/>
      <c r="PTY170" s="82"/>
      <c r="PUB170" s="82"/>
      <c r="PUC170" s="82"/>
      <c r="PUD170" s="82"/>
      <c r="PUE170" s="82"/>
      <c r="PUF170" s="82"/>
      <c r="PUG170" s="82"/>
      <c r="PUH170" s="82"/>
      <c r="PUZ170" s="82"/>
      <c r="PVA170" s="82"/>
      <c r="PVB170" s="6"/>
      <c r="PVE170" s="7"/>
      <c r="PVF170" s="7"/>
      <c r="PVK170" s="82"/>
      <c r="PVM170" s="7"/>
      <c r="PVN170" s="82"/>
      <c r="PVP170" s="7"/>
      <c r="PVQ170" s="82"/>
      <c r="PVR170" s="82"/>
      <c r="PVS170" s="83"/>
      <c r="PVU170" s="82"/>
      <c r="PVV170" s="80"/>
      <c r="PVW170" s="81"/>
      <c r="PVX170" s="82"/>
      <c r="PWA170" s="82"/>
      <c r="PWB170" s="82"/>
      <c r="PWD170" s="82"/>
      <c r="PWG170" s="82"/>
      <c r="PWJ170" s="82"/>
      <c r="PWK170" s="82"/>
      <c r="PWP170" s="82"/>
      <c r="PWS170" s="82"/>
      <c r="PWT170" s="82"/>
      <c r="PWU170" s="82"/>
      <c r="PWV170" s="82"/>
      <c r="PWW170" s="82"/>
      <c r="PWX170" s="82"/>
      <c r="PWY170" s="82"/>
      <c r="PXQ170" s="82"/>
      <c r="PXR170" s="82"/>
      <c r="PXS170" s="6"/>
      <c r="PXV170" s="7"/>
      <c r="PXW170" s="7"/>
      <c r="PYB170" s="82"/>
      <c r="PYD170" s="7"/>
      <c r="PYE170" s="82"/>
      <c r="PYG170" s="7"/>
      <c r="PYH170" s="82"/>
      <c r="PYI170" s="82"/>
      <c r="PYJ170" s="83"/>
      <c r="PYL170" s="82"/>
      <c r="PYM170" s="80"/>
      <c r="PYN170" s="81"/>
      <c r="PYO170" s="82"/>
      <c r="PYR170" s="82"/>
      <c r="PYS170" s="82"/>
      <c r="PYU170" s="82"/>
      <c r="PYX170" s="82"/>
      <c r="PZA170" s="82"/>
      <c r="PZB170" s="82"/>
      <c r="PZG170" s="82"/>
      <c r="PZJ170" s="82"/>
      <c r="PZK170" s="82"/>
      <c r="PZL170" s="82"/>
      <c r="PZM170" s="82"/>
      <c r="PZN170" s="82"/>
      <c r="PZO170" s="82"/>
      <c r="PZP170" s="82"/>
      <c r="QAH170" s="82"/>
      <c r="QAI170" s="82"/>
      <c r="QAJ170" s="6"/>
      <c r="QAM170" s="7"/>
      <c r="QAN170" s="7"/>
      <c r="QAS170" s="82"/>
      <c r="QAU170" s="7"/>
      <c r="QAV170" s="82"/>
      <c r="QAX170" s="7"/>
      <c r="QAY170" s="82"/>
      <c r="QAZ170" s="82"/>
      <c r="QBA170" s="83"/>
      <c r="QBC170" s="82"/>
      <c r="QBD170" s="80"/>
      <c r="QBE170" s="81"/>
      <c r="QBF170" s="82"/>
      <c r="QBI170" s="82"/>
      <c r="QBJ170" s="82"/>
      <c r="QBL170" s="82"/>
      <c r="QBO170" s="82"/>
      <c r="QBR170" s="82"/>
      <c r="QBS170" s="82"/>
      <c r="QBX170" s="82"/>
      <c r="QCA170" s="82"/>
      <c r="QCB170" s="82"/>
      <c r="QCC170" s="82"/>
      <c r="QCD170" s="82"/>
      <c r="QCE170" s="82"/>
      <c r="QCF170" s="82"/>
      <c r="QCG170" s="82"/>
      <c r="QCY170" s="82"/>
      <c r="QCZ170" s="82"/>
      <c r="QDA170" s="6"/>
      <c r="QDD170" s="7"/>
      <c r="QDE170" s="7"/>
      <c r="QDJ170" s="82"/>
      <c r="QDL170" s="7"/>
      <c r="QDM170" s="82"/>
      <c r="QDO170" s="7"/>
      <c r="QDP170" s="82"/>
      <c r="QDQ170" s="82"/>
      <c r="QDR170" s="83"/>
      <c r="QDT170" s="82"/>
      <c r="QDU170" s="80"/>
      <c r="QDV170" s="81"/>
      <c r="QDW170" s="82"/>
      <c r="QDZ170" s="82"/>
      <c r="QEA170" s="82"/>
      <c r="QEC170" s="82"/>
      <c r="QEF170" s="82"/>
      <c r="QEI170" s="82"/>
      <c r="QEJ170" s="82"/>
      <c r="QEO170" s="82"/>
      <c r="QER170" s="82"/>
      <c r="QES170" s="82"/>
      <c r="QET170" s="82"/>
      <c r="QEU170" s="82"/>
      <c r="QEV170" s="82"/>
      <c r="QEW170" s="82"/>
      <c r="QEX170" s="82"/>
      <c r="QFP170" s="82"/>
      <c r="QFQ170" s="82"/>
      <c r="QFR170" s="6"/>
      <c r="QFU170" s="7"/>
      <c r="QFV170" s="7"/>
      <c r="QGA170" s="82"/>
      <c r="QGC170" s="7"/>
      <c r="QGD170" s="82"/>
      <c r="QGF170" s="7"/>
      <c r="QGG170" s="82"/>
      <c r="QGH170" s="82"/>
      <c r="QGI170" s="83"/>
      <c r="QGK170" s="82"/>
      <c r="QGL170" s="80"/>
      <c r="QGM170" s="81"/>
      <c r="QGN170" s="82"/>
      <c r="QGQ170" s="82"/>
      <c r="QGR170" s="82"/>
      <c r="QGT170" s="82"/>
      <c r="QGW170" s="82"/>
      <c r="QGZ170" s="82"/>
      <c r="QHA170" s="82"/>
      <c r="QHF170" s="82"/>
      <c r="QHI170" s="82"/>
      <c r="QHJ170" s="82"/>
      <c r="QHK170" s="82"/>
      <c r="QHL170" s="82"/>
      <c r="QHM170" s="82"/>
      <c r="QHN170" s="82"/>
      <c r="QHO170" s="82"/>
      <c r="QIG170" s="82"/>
      <c r="QIH170" s="82"/>
      <c r="QII170" s="6"/>
      <c r="QIL170" s="7"/>
      <c r="QIM170" s="7"/>
      <c r="QIR170" s="82"/>
      <c r="QIT170" s="7"/>
      <c r="QIU170" s="82"/>
      <c r="QIW170" s="7"/>
      <c r="QIX170" s="82"/>
      <c r="QIY170" s="82"/>
      <c r="QIZ170" s="83"/>
      <c r="QJB170" s="82"/>
      <c r="QJC170" s="80"/>
      <c r="QJD170" s="81"/>
      <c r="QJE170" s="82"/>
      <c r="QJH170" s="82"/>
      <c r="QJI170" s="82"/>
      <c r="QJK170" s="82"/>
      <c r="QJN170" s="82"/>
      <c r="QJQ170" s="82"/>
      <c r="QJR170" s="82"/>
      <c r="QJW170" s="82"/>
      <c r="QJZ170" s="82"/>
      <c r="QKA170" s="82"/>
      <c r="QKB170" s="82"/>
      <c r="QKC170" s="82"/>
      <c r="QKD170" s="82"/>
      <c r="QKE170" s="82"/>
      <c r="QKF170" s="82"/>
      <c r="QKX170" s="82"/>
      <c r="QKY170" s="82"/>
      <c r="QKZ170" s="6"/>
      <c r="QLC170" s="7"/>
      <c r="QLD170" s="7"/>
      <c r="QLI170" s="82"/>
      <c r="QLK170" s="7"/>
      <c r="QLL170" s="82"/>
      <c r="QLN170" s="7"/>
      <c r="QLO170" s="82"/>
      <c r="QLP170" s="82"/>
      <c r="QLQ170" s="83"/>
      <c r="QLS170" s="82"/>
      <c r="QLT170" s="80"/>
      <c r="QLU170" s="81"/>
      <c r="QLV170" s="82"/>
      <c r="QLY170" s="82"/>
      <c r="QLZ170" s="82"/>
      <c r="QMB170" s="82"/>
      <c r="QME170" s="82"/>
      <c r="QMH170" s="82"/>
      <c r="QMI170" s="82"/>
      <c r="QMN170" s="82"/>
      <c r="QMQ170" s="82"/>
      <c r="QMR170" s="82"/>
      <c r="QMS170" s="82"/>
      <c r="QMT170" s="82"/>
      <c r="QMU170" s="82"/>
      <c r="QMV170" s="82"/>
      <c r="QMW170" s="82"/>
      <c r="QNO170" s="82"/>
      <c r="QNP170" s="82"/>
      <c r="QNQ170" s="6"/>
      <c r="QNT170" s="7"/>
      <c r="QNU170" s="7"/>
      <c r="QNZ170" s="82"/>
      <c r="QOB170" s="7"/>
      <c r="QOC170" s="82"/>
      <c r="QOE170" s="7"/>
      <c r="QOF170" s="82"/>
      <c r="QOG170" s="82"/>
      <c r="QOH170" s="83"/>
      <c r="QOJ170" s="82"/>
      <c r="QOK170" s="80"/>
      <c r="QOL170" s="81"/>
      <c r="QOM170" s="82"/>
      <c r="QOP170" s="82"/>
      <c r="QOQ170" s="82"/>
      <c r="QOS170" s="82"/>
      <c r="QOV170" s="82"/>
      <c r="QOY170" s="82"/>
      <c r="QOZ170" s="82"/>
      <c r="QPE170" s="82"/>
      <c r="QPH170" s="82"/>
      <c r="QPI170" s="82"/>
      <c r="QPJ170" s="82"/>
      <c r="QPK170" s="82"/>
      <c r="QPL170" s="82"/>
      <c r="QPM170" s="82"/>
      <c r="QPN170" s="82"/>
      <c r="QQF170" s="82"/>
      <c r="QQG170" s="82"/>
      <c r="QQH170" s="6"/>
      <c r="QQK170" s="7"/>
      <c r="QQL170" s="7"/>
      <c r="QQQ170" s="82"/>
      <c r="QQS170" s="7"/>
      <c r="QQT170" s="82"/>
      <c r="QQV170" s="7"/>
      <c r="QQW170" s="82"/>
      <c r="QQX170" s="82"/>
      <c r="QQY170" s="83"/>
      <c r="QRA170" s="82"/>
      <c r="QRB170" s="80"/>
      <c r="QRC170" s="81"/>
      <c r="QRD170" s="82"/>
      <c r="QRG170" s="82"/>
      <c r="QRH170" s="82"/>
      <c r="QRJ170" s="82"/>
      <c r="QRM170" s="82"/>
      <c r="QRP170" s="82"/>
      <c r="QRQ170" s="82"/>
      <c r="QRV170" s="82"/>
      <c r="QRY170" s="82"/>
      <c r="QRZ170" s="82"/>
      <c r="QSA170" s="82"/>
      <c r="QSB170" s="82"/>
      <c r="QSC170" s="82"/>
      <c r="QSD170" s="82"/>
      <c r="QSE170" s="82"/>
      <c r="QSW170" s="82"/>
      <c r="QSX170" s="82"/>
      <c r="QSY170" s="6"/>
      <c r="QTB170" s="7"/>
      <c r="QTC170" s="7"/>
      <c r="QTH170" s="82"/>
      <c r="QTJ170" s="7"/>
      <c r="QTK170" s="82"/>
      <c r="QTM170" s="7"/>
      <c r="QTN170" s="82"/>
      <c r="QTO170" s="82"/>
      <c r="QTP170" s="83"/>
      <c r="QTR170" s="82"/>
      <c r="QTS170" s="80"/>
      <c r="QTT170" s="81"/>
      <c r="QTU170" s="82"/>
      <c r="QTX170" s="82"/>
      <c r="QTY170" s="82"/>
      <c r="QUA170" s="82"/>
      <c r="QUD170" s="82"/>
      <c r="QUG170" s="82"/>
      <c r="QUH170" s="82"/>
      <c r="QUM170" s="82"/>
      <c r="QUP170" s="82"/>
      <c r="QUQ170" s="82"/>
      <c r="QUR170" s="82"/>
      <c r="QUS170" s="82"/>
      <c r="QUT170" s="82"/>
      <c r="QUU170" s="82"/>
      <c r="QUV170" s="82"/>
      <c r="QVN170" s="82"/>
      <c r="QVO170" s="82"/>
      <c r="QVP170" s="6"/>
      <c r="QVS170" s="7"/>
      <c r="QVT170" s="7"/>
      <c r="QVY170" s="82"/>
      <c r="QWA170" s="7"/>
      <c r="QWB170" s="82"/>
      <c r="QWD170" s="7"/>
      <c r="QWE170" s="82"/>
      <c r="QWF170" s="82"/>
      <c r="QWG170" s="83"/>
      <c r="QWI170" s="82"/>
      <c r="QWJ170" s="80"/>
      <c r="QWK170" s="81"/>
      <c r="QWL170" s="82"/>
      <c r="QWO170" s="82"/>
      <c r="QWP170" s="82"/>
      <c r="QWR170" s="82"/>
      <c r="QWU170" s="82"/>
      <c r="QWX170" s="82"/>
      <c r="QWY170" s="82"/>
      <c r="QXD170" s="82"/>
      <c r="QXG170" s="82"/>
      <c r="QXH170" s="82"/>
      <c r="QXI170" s="82"/>
      <c r="QXJ170" s="82"/>
      <c r="QXK170" s="82"/>
      <c r="QXL170" s="82"/>
      <c r="QXM170" s="82"/>
      <c r="QYE170" s="82"/>
      <c r="QYF170" s="82"/>
      <c r="QYG170" s="6"/>
      <c r="QYJ170" s="7"/>
      <c r="QYK170" s="7"/>
      <c r="QYP170" s="82"/>
      <c r="QYR170" s="7"/>
      <c r="QYS170" s="82"/>
      <c r="QYU170" s="7"/>
      <c r="QYV170" s="82"/>
      <c r="QYW170" s="82"/>
      <c r="QYX170" s="83"/>
      <c r="QYZ170" s="82"/>
      <c r="QZA170" s="80"/>
      <c r="QZB170" s="81"/>
      <c r="QZC170" s="82"/>
      <c r="QZF170" s="82"/>
      <c r="QZG170" s="82"/>
      <c r="QZI170" s="82"/>
      <c r="QZL170" s="82"/>
      <c r="QZO170" s="82"/>
      <c r="QZP170" s="82"/>
      <c r="QZU170" s="82"/>
      <c r="QZX170" s="82"/>
      <c r="QZY170" s="82"/>
      <c r="QZZ170" s="82"/>
      <c r="RAA170" s="82"/>
      <c r="RAB170" s="82"/>
      <c r="RAC170" s="82"/>
      <c r="RAD170" s="82"/>
      <c r="RAV170" s="82"/>
      <c r="RAW170" s="82"/>
      <c r="RAX170" s="6"/>
      <c r="RBA170" s="7"/>
      <c r="RBB170" s="7"/>
      <c r="RBG170" s="82"/>
      <c r="RBI170" s="7"/>
      <c r="RBJ170" s="82"/>
      <c r="RBL170" s="7"/>
      <c r="RBM170" s="82"/>
      <c r="RBN170" s="82"/>
      <c r="RBO170" s="83"/>
      <c r="RBQ170" s="82"/>
      <c r="RBR170" s="80"/>
      <c r="RBS170" s="81"/>
      <c r="RBT170" s="82"/>
      <c r="RBW170" s="82"/>
      <c r="RBX170" s="82"/>
      <c r="RBZ170" s="82"/>
      <c r="RCC170" s="82"/>
      <c r="RCF170" s="82"/>
      <c r="RCG170" s="82"/>
      <c r="RCL170" s="82"/>
      <c r="RCO170" s="82"/>
      <c r="RCP170" s="82"/>
      <c r="RCQ170" s="82"/>
      <c r="RCR170" s="82"/>
      <c r="RCS170" s="82"/>
      <c r="RCT170" s="82"/>
      <c r="RCU170" s="82"/>
      <c r="RDM170" s="82"/>
      <c r="RDN170" s="82"/>
      <c r="RDO170" s="6"/>
      <c r="RDR170" s="7"/>
      <c r="RDS170" s="7"/>
      <c r="RDX170" s="82"/>
      <c r="RDZ170" s="7"/>
      <c r="REA170" s="82"/>
      <c r="REC170" s="7"/>
      <c r="RED170" s="82"/>
      <c r="REE170" s="82"/>
      <c r="REF170" s="83"/>
      <c r="REH170" s="82"/>
      <c r="REI170" s="80"/>
      <c r="REJ170" s="81"/>
      <c r="REK170" s="82"/>
      <c r="REN170" s="82"/>
      <c r="REO170" s="82"/>
      <c r="REQ170" s="82"/>
      <c r="RET170" s="82"/>
      <c r="REW170" s="82"/>
      <c r="REX170" s="82"/>
      <c r="RFC170" s="82"/>
      <c r="RFF170" s="82"/>
      <c r="RFG170" s="82"/>
      <c r="RFH170" s="82"/>
      <c r="RFI170" s="82"/>
      <c r="RFJ170" s="82"/>
      <c r="RFK170" s="82"/>
      <c r="RFL170" s="82"/>
      <c r="RGD170" s="82"/>
      <c r="RGE170" s="82"/>
      <c r="RGF170" s="6"/>
      <c r="RGI170" s="7"/>
      <c r="RGJ170" s="7"/>
      <c r="RGO170" s="82"/>
      <c r="RGQ170" s="7"/>
      <c r="RGR170" s="82"/>
      <c r="RGT170" s="7"/>
      <c r="RGU170" s="82"/>
      <c r="RGV170" s="82"/>
      <c r="RGW170" s="83"/>
      <c r="RGY170" s="82"/>
      <c r="RGZ170" s="80"/>
      <c r="RHA170" s="81"/>
      <c r="RHB170" s="82"/>
      <c r="RHE170" s="82"/>
      <c r="RHF170" s="82"/>
      <c r="RHH170" s="82"/>
      <c r="RHK170" s="82"/>
      <c r="RHN170" s="82"/>
      <c r="RHO170" s="82"/>
      <c r="RHT170" s="82"/>
      <c r="RHW170" s="82"/>
      <c r="RHX170" s="82"/>
      <c r="RHY170" s="82"/>
      <c r="RHZ170" s="82"/>
      <c r="RIA170" s="82"/>
      <c r="RIB170" s="82"/>
      <c r="RIC170" s="82"/>
      <c r="RIU170" s="82"/>
      <c r="RIV170" s="82"/>
      <c r="RIW170" s="6"/>
      <c r="RIZ170" s="7"/>
      <c r="RJA170" s="7"/>
      <c r="RJF170" s="82"/>
      <c r="RJH170" s="7"/>
      <c r="RJI170" s="82"/>
      <c r="RJK170" s="7"/>
      <c r="RJL170" s="82"/>
      <c r="RJM170" s="82"/>
      <c r="RJN170" s="83"/>
      <c r="RJP170" s="82"/>
      <c r="RJQ170" s="80"/>
      <c r="RJR170" s="81"/>
      <c r="RJS170" s="82"/>
      <c r="RJV170" s="82"/>
      <c r="RJW170" s="82"/>
      <c r="RJY170" s="82"/>
      <c r="RKB170" s="82"/>
      <c r="RKE170" s="82"/>
      <c r="RKF170" s="82"/>
      <c r="RKK170" s="82"/>
      <c r="RKN170" s="82"/>
      <c r="RKO170" s="82"/>
      <c r="RKP170" s="82"/>
      <c r="RKQ170" s="82"/>
      <c r="RKR170" s="82"/>
      <c r="RKS170" s="82"/>
      <c r="RKT170" s="82"/>
      <c r="RLL170" s="82"/>
      <c r="RLM170" s="82"/>
      <c r="RLN170" s="6"/>
      <c r="RLQ170" s="7"/>
      <c r="RLR170" s="7"/>
      <c r="RLW170" s="82"/>
      <c r="RLY170" s="7"/>
      <c r="RLZ170" s="82"/>
      <c r="RMB170" s="7"/>
      <c r="RMC170" s="82"/>
      <c r="RMD170" s="82"/>
      <c r="RME170" s="83"/>
      <c r="RMG170" s="82"/>
      <c r="RMH170" s="80"/>
      <c r="RMI170" s="81"/>
      <c r="RMJ170" s="82"/>
      <c r="RMM170" s="82"/>
      <c r="RMN170" s="82"/>
      <c r="RMP170" s="82"/>
      <c r="RMS170" s="82"/>
      <c r="RMV170" s="82"/>
      <c r="RMW170" s="82"/>
      <c r="RNB170" s="82"/>
      <c r="RNE170" s="82"/>
      <c r="RNF170" s="82"/>
      <c r="RNG170" s="82"/>
      <c r="RNH170" s="82"/>
      <c r="RNI170" s="82"/>
      <c r="RNJ170" s="82"/>
      <c r="RNK170" s="82"/>
      <c r="ROC170" s="82"/>
      <c r="ROD170" s="82"/>
      <c r="ROE170" s="6"/>
      <c r="ROH170" s="7"/>
      <c r="ROI170" s="7"/>
      <c r="RON170" s="82"/>
      <c r="ROP170" s="7"/>
      <c r="ROQ170" s="82"/>
      <c r="ROS170" s="7"/>
      <c r="ROT170" s="82"/>
      <c r="ROU170" s="82"/>
      <c r="ROV170" s="83"/>
      <c r="ROX170" s="82"/>
      <c r="ROY170" s="80"/>
      <c r="ROZ170" s="81"/>
      <c r="RPA170" s="82"/>
      <c r="RPD170" s="82"/>
      <c r="RPE170" s="82"/>
      <c r="RPG170" s="82"/>
      <c r="RPJ170" s="82"/>
      <c r="RPM170" s="82"/>
      <c r="RPN170" s="82"/>
      <c r="RPS170" s="82"/>
      <c r="RPV170" s="82"/>
      <c r="RPW170" s="82"/>
      <c r="RPX170" s="82"/>
      <c r="RPY170" s="82"/>
      <c r="RPZ170" s="82"/>
      <c r="RQA170" s="82"/>
      <c r="RQB170" s="82"/>
      <c r="RQT170" s="82"/>
      <c r="RQU170" s="82"/>
      <c r="RQV170" s="6"/>
      <c r="RQY170" s="7"/>
      <c r="RQZ170" s="7"/>
      <c r="RRE170" s="82"/>
      <c r="RRG170" s="7"/>
      <c r="RRH170" s="82"/>
      <c r="RRJ170" s="7"/>
      <c r="RRK170" s="82"/>
      <c r="RRL170" s="82"/>
      <c r="RRM170" s="83"/>
      <c r="RRO170" s="82"/>
      <c r="RRP170" s="80"/>
      <c r="RRQ170" s="81"/>
      <c r="RRR170" s="82"/>
      <c r="RRU170" s="82"/>
      <c r="RRV170" s="82"/>
      <c r="RRX170" s="82"/>
      <c r="RSA170" s="82"/>
      <c r="RSD170" s="82"/>
      <c r="RSE170" s="82"/>
      <c r="RSJ170" s="82"/>
      <c r="RSM170" s="82"/>
      <c r="RSN170" s="82"/>
      <c r="RSO170" s="82"/>
      <c r="RSP170" s="82"/>
      <c r="RSQ170" s="82"/>
      <c r="RSR170" s="82"/>
      <c r="RSS170" s="82"/>
      <c r="RTK170" s="82"/>
      <c r="RTL170" s="82"/>
      <c r="RTM170" s="6"/>
      <c r="RTP170" s="7"/>
      <c r="RTQ170" s="7"/>
      <c r="RTV170" s="82"/>
      <c r="RTX170" s="7"/>
      <c r="RTY170" s="82"/>
      <c r="RUA170" s="7"/>
      <c r="RUB170" s="82"/>
      <c r="RUC170" s="82"/>
      <c r="RUD170" s="83"/>
      <c r="RUF170" s="82"/>
      <c r="RUG170" s="80"/>
      <c r="RUH170" s="81"/>
      <c r="RUI170" s="82"/>
      <c r="RUL170" s="82"/>
      <c r="RUM170" s="82"/>
      <c r="RUO170" s="82"/>
      <c r="RUR170" s="82"/>
      <c r="RUU170" s="82"/>
      <c r="RUV170" s="82"/>
      <c r="RVA170" s="82"/>
      <c r="RVD170" s="82"/>
      <c r="RVE170" s="82"/>
      <c r="RVF170" s="82"/>
      <c r="RVG170" s="82"/>
      <c r="RVH170" s="82"/>
      <c r="RVI170" s="82"/>
      <c r="RVJ170" s="82"/>
      <c r="RWB170" s="82"/>
      <c r="RWC170" s="82"/>
      <c r="RWD170" s="6"/>
      <c r="RWG170" s="7"/>
      <c r="RWH170" s="7"/>
      <c r="RWM170" s="82"/>
      <c r="RWO170" s="7"/>
      <c r="RWP170" s="82"/>
      <c r="RWR170" s="7"/>
      <c r="RWS170" s="82"/>
      <c r="RWT170" s="82"/>
      <c r="RWU170" s="83"/>
      <c r="RWW170" s="82"/>
      <c r="RWX170" s="80"/>
      <c r="RWY170" s="81"/>
      <c r="RWZ170" s="82"/>
      <c r="RXC170" s="82"/>
      <c r="RXD170" s="82"/>
      <c r="RXF170" s="82"/>
      <c r="RXI170" s="82"/>
      <c r="RXL170" s="82"/>
      <c r="RXM170" s="82"/>
      <c r="RXR170" s="82"/>
      <c r="RXU170" s="82"/>
      <c r="RXV170" s="82"/>
      <c r="RXW170" s="82"/>
      <c r="RXX170" s="82"/>
      <c r="RXY170" s="82"/>
      <c r="RXZ170" s="82"/>
      <c r="RYA170" s="82"/>
      <c r="RYS170" s="82"/>
      <c r="RYT170" s="82"/>
      <c r="RYU170" s="6"/>
      <c r="RYX170" s="7"/>
      <c r="RYY170" s="7"/>
      <c r="RZD170" s="82"/>
      <c r="RZF170" s="7"/>
      <c r="RZG170" s="82"/>
      <c r="RZI170" s="7"/>
      <c r="RZJ170" s="82"/>
      <c r="RZK170" s="82"/>
      <c r="RZL170" s="83"/>
      <c r="RZN170" s="82"/>
      <c r="RZO170" s="80"/>
      <c r="RZP170" s="81"/>
      <c r="RZQ170" s="82"/>
      <c r="RZT170" s="82"/>
      <c r="RZU170" s="82"/>
      <c r="RZW170" s="82"/>
      <c r="RZZ170" s="82"/>
      <c r="SAC170" s="82"/>
      <c r="SAD170" s="82"/>
      <c r="SAI170" s="82"/>
      <c r="SAL170" s="82"/>
      <c r="SAM170" s="82"/>
      <c r="SAN170" s="82"/>
      <c r="SAO170" s="82"/>
      <c r="SAP170" s="82"/>
      <c r="SAQ170" s="82"/>
      <c r="SAR170" s="82"/>
      <c r="SBJ170" s="82"/>
      <c r="SBK170" s="82"/>
      <c r="SBL170" s="6"/>
      <c r="SBO170" s="7"/>
      <c r="SBP170" s="7"/>
      <c r="SBU170" s="82"/>
      <c r="SBW170" s="7"/>
      <c r="SBX170" s="82"/>
      <c r="SBZ170" s="7"/>
      <c r="SCA170" s="82"/>
      <c r="SCB170" s="82"/>
      <c r="SCC170" s="83"/>
      <c r="SCE170" s="82"/>
      <c r="SCF170" s="80"/>
      <c r="SCG170" s="81"/>
      <c r="SCH170" s="82"/>
      <c r="SCK170" s="82"/>
      <c r="SCL170" s="82"/>
      <c r="SCN170" s="82"/>
      <c r="SCQ170" s="82"/>
      <c r="SCT170" s="82"/>
      <c r="SCU170" s="82"/>
      <c r="SCZ170" s="82"/>
      <c r="SDC170" s="82"/>
      <c r="SDD170" s="82"/>
      <c r="SDE170" s="82"/>
      <c r="SDF170" s="82"/>
      <c r="SDG170" s="82"/>
      <c r="SDH170" s="82"/>
      <c r="SDI170" s="82"/>
      <c r="SEA170" s="82"/>
      <c r="SEB170" s="82"/>
      <c r="SEC170" s="6"/>
      <c r="SEF170" s="7"/>
      <c r="SEG170" s="7"/>
      <c r="SEL170" s="82"/>
      <c r="SEN170" s="7"/>
      <c r="SEO170" s="82"/>
      <c r="SEQ170" s="7"/>
      <c r="SER170" s="82"/>
      <c r="SES170" s="82"/>
      <c r="SET170" s="83"/>
      <c r="SEV170" s="82"/>
      <c r="SEW170" s="80"/>
      <c r="SEX170" s="81"/>
      <c r="SEY170" s="82"/>
      <c r="SFB170" s="82"/>
      <c r="SFC170" s="82"/>
      <c r="SFE170" s="82"/>
      <c r="SFH170" s="82"/>
      <c r="SFK170" s="82"/>
      <c r="SFL170" s="82"/>
      <c r="SFQ170" s="82"/>
      <c r="SFT170" s="82"/>
      <c r="SFU170" s="82"/>
      <c r="SFV170" s="82"/>
      <c r="SFW170" s="82"/>
      <c r="SFX170" s="82"/>
      <c r="SFY170" s="82"/>
      <c r="SFZ170" s="82"/>
      <c r="SGR170" s="82"/>
      <c r="SGS170" s="82"/>
      <c r="SGT170" s="6"/>
      <c r="SGW170" s="7"/>
      <c r="SGX170" s="7"/>
      <c r="SHC170" s="82"/>
      <c r="SHE170" s="7"/>
      <c r="SHF170" s="82"/>
      <c r="SHH170" s="7"/>
      <c r="SHI170" s="82"/>
      <c r="SHJ170" s="82"/>
      <c r="SHK170" s="83"/>
      <c r="SHM170" s="82"/>
      <c r="SHN170" s="80"/>
      <c r="SHO170" s="81"/>
      <c r="SHP170" s="82"/>
      <c r="SHS170" s="82"/>
      <c r="SHT170" s="82"/>
      <c r="SHV170" s="82"/>
      <c r="SHY170" s="82"/>
      <c r="SIB170" s="82"/>
      <c r="SIC170" s="82"/>
      <c r="SIH170" s="82"/>
      <c r="SIK170" s="82"/>
      <c r="SIL170" s="82"/>
      <c r="SIM170" s="82"/>
      <c r="SIN170" s="82"/>
      <c r="SIO170" s="82"/>
      <c r="SIP170" s="82"/>
      <c r="SIQ170" s="82"/>
      <c r="SJI170" s="82"/>
      <c r="SJJ170" s="82"/>
      <c r="SJK170" s="6"/>
      <c r="SJN170" s="7"/>
      <c r="SJO170" s="7"/>
      <c r="SJT170" s="82"/>
      <c r="SJV170" s="7"/>
      <c r="SJW170" s="82"/>
      <c r="SJY170" s="7"/>
      <c r="SJZ170" s="82"/>
      <c r="SKA170" s="82"/>
      <c r="SKB170" s="83"/>
      <c r="SKD170" s="82"/>
      <c r="SKE170" s="80"/>
      <c r="SKF170" s="81"/>
      <c r="SKG170" s="82"/>
      <c r="SKJ170" s="82"/>
      <c r="SKK170" s="82"/>
      <c r="SKM170" s="82"/>
      <c r="SKP170" s="82"/>
      <c r="SKS170" s="82"/>
      <c r="SKT170" s="82"/>
      <c r="SKY170" s="82"/>
      <c r="SLB170" s="82"/>
      <c r="SLC170" s="82"/>
      <c r="SLD170" s="82"/>
      <c r="SLE170" s="82"/>
      <c r="SLF170" s="82"/>
      <c r="SLG170" s="82"/>
      <c r="SLH170" s="82"/>
      <c r="SLZ170" s="82"/>
      <c r="SMA170" s="82"/>
      <c r="SMB170" s="6"/>
      <c r="SME170" s="7"/>
      <c r="SMF170" s="7"/>
      <c r="SMK170" s="82"/>
      <c r="SMM170" s="7"/>
      <c r="SMN170" s="82"/>
      <c r="SMP170" s="7"/>
      <c r="SMQ170" s="82"/>
      <c r="SMR170" s="82"/>
      <c r="SMS170" s="83"/>
      <c r="SMU170" s="82"/>
      <c r="SMV170" s="80"/>
      <c r="SMW170" s="81"/>
      <c r="SMX170" s="82"/>
      <c r="SNA170" s="82"/>
      <c r="SNB170" s="82"/>
      <c r="SND170" s="82"/>
      <c r="SNG170" s="82"/>
      <c r="SNJ170" s="82"/>
      <c r="SNK170" s="82"/>
      <c r="SNP170" s="82"/>
      <c r="SNS170" s="82"/>
      <c r="SNT170" s="82"/>
      <c r="SNU170" s="82"/>
      <c r="SNV170" s="82"/>
      <c r="SNW170" s="82"/>
      <c r="SNX170" s="82"/>
      <c r="SNY170" s="82"/>
      <c r="SOQ170" s="82"/>
      <c r="SOR170" s="82"/>
      <c r="SOS170" s="6"/>
      <c r="SOV170" s="7"/>
      <c r="SOW170" s="7"/>
      <c r="SPB170" s="82"/>
      <c r="SPD170" s="7"/>
      <c r="SPE170" s="82"/>
      <c r="SPG170" s="7"/>
      <c r="SPH170" s="82"/>
      <c r="SPI170" s="82"/>
      <c r="SPJ170" s="83"/>
      <c r="SPL170" s="82"/>
      <c r="SPM170" s="80"/>
      <c r="SPN170" s="81"/>
      <c r="SPO170" s="82"/>
      <c r="SPR170" s="82"/>
      <c r="SPS170" s="82"/>
      <c r="SPU170" s="82"/>
      <c r="SPX170" s="82"/>
      <c r="SQA170" s="82"/>
      <c r="SQB170" s="82"/>
      <c r="SQG170" s="82"/>
      <c r="SQJ170" s="82"/>
      <c r="SQK170" s="82"/>
      <c r="SQL170" s="82"/>
      <c r="SQM170" s="82"/>
      <c r="SQN170" s="82"/>
      <c r="SQO170" s="82"/>
      <c r="SQP170" s="82"/>
      <c r="SRH170" s="82"/>
      <c r="SRI170" s="82"/>
      <c r="SRJ170" s="6"/>
      <c r="SRM170" s="7"/>
      <c r="SRN170" s="7"/>
      <c r="SRS170" s="82"/>
      <c r="SRU170" s="7"/>
      <c r="SRV170" s="82"/>
      <c r="SRX170" s="7"/>
      <c r="SRY170" s="82"/>
      <c r="SRZ170" s="82"/>
      <c r="SSA170" s="83"/>
      <c r="SSC170" s="82"/>
      <c r="SSD170" s="80"/>
      <c r="SSE170" s="81"/>
      <c r="SSF170" s="82"/>
      <c r="SSI170" s="82"/>
      <c r="SSJ170" s="82"/>
      <c r="SSL170" s="82"/>
      <c r="SSO170" s="82"/>
      <c r="SSR170" s="82"/>
      <c r="SSS170" s="82"/>
      <c r="SSX170" s="82"/>
      <c r="STA170" s="82"/>
      <c r="STB170" s="82"/>
      <c r="STC170" s="82"/>
      <c r="STD170" s="82"/>
      <c r="STE170" s="82"/>
      <c r="STF170" s="82"/>
      <c r="STG170" s="82"/>
      <c r="STY170" s="82"/>
      <c r="STZ170" s="82"/>
      <c r="SUA170" s="6"/>
      <c r="SUD170" s="7"/>
      <c r="SUE170" s="7"/>
      <c r="SUJ170" s="82"/>
      <c r="SUL170" s="7"/>
      <c r="SUM170" s="82"/>
      <c r="SUO170" s="7"/>
      <c r="SUP170" s="82"/>
      <c r="SUQ170" s="82"/>
      <c r="SUR170" s="83"/>
      <c r="SUT170" s="82"/>
      <c r="SUU170" s="80"/>
      <c r="SUV170" s="81"/>
      <c r="SUW170" s="82"/>
      <c r="SUZ170" s="82"/>
      <c r="SVA170" s="82"/>
      <c r="SVC170" s="82"/>
      <c r="SVF170" s="82"/>
      <c r="SVI170" s="82"/>
      <c r="SVJ170" s="82"/>
      <c r="SVO170" s="82"/>
      <c r="SVR170" s="82"/>
      <c r="SVS170" s="82"/>
      <c r="SVT170" s="82"/>
      <c r="SVU170" s="82"/>
      <c r="SVV170" s="82"/>
      <c r="SVW170" s="82"/>
      <c r="SVX170" s="82"/>
      <c r="SWP170" s="82"/>
      <c r="SWQ170" s="82"/>
      <c r="SWR170" s="6"/>
      <c r="SWU170" s="7"/>
      <c r="SWV170" s="7"/>
      <c r="SXA170" s="82"/>
      <c r="SXC170" s="7"/>
      <c r="SXD170" s="82"/>
      <c r="SXF170" s="7"/>
      <c r="SXG170" s="82"/>
      <c r="SXH170" s="82"/>
      <c r="SXI170" s="83"/>
      <c r="SXK170" s="82"/>
      <c r="SXL170" s="80"/>
      <c r="SXM170" s="81"/>
      <c r="SXN170" s="82"/>
      <c r="SXQ170" s="82"/>
      <c r="SXR170" s="82"/>
      <c r="SXT170" s="82"/>
      <c r="SXW170" s="82"/>
      <c r="SXZ170" s="82"/>
      <c r="SYA170" s="82"/>
      <c r="SYF170" s="82"/>
      <c r="SYI170" s="82"/>
      <c r="SYJ170" s="82"/>
      <c r="SYK170" s="82"/>
      <c r="SYL170" s="82"/>
      <c r="SYM170" s="82"/>
      <c r="SYN170" s="82"/>
      <c r="SYO170" s="82"/>
      <c r="SZG170" s="82"/>
      <c r="SZH170" s="82"/>
      <c r="SZI170" s="6"/>
      <c r="SZL170" s="7"/>
      <c r="SZM170" s="7"/>
      <c r="SZR170" s="82"/>
      <c r="SZT170" s="7"/>
      <c r="SZU170" s="82"/>
      <c r="SZW170" s="7"/>
      <c r="SZX170" s="82"/>
      <c r="SZY170" s="82"/>
      <c r="SZZ170" s="83"/>
      <c r="TAB170" s="82"/>
      <c r="TAC170" s="80"/>
      <c r="TAD170" s="81"/>
      <c r="TAE170" s="82"/>
      <c r="TAH170" s="82"/>
      <c r="TAI170" s="82"/>
      <c r="TAK170" s="82"/>
      <c r="TAN170" s="82"/>
      <c r="TAQ170" s="82"/>
      <c r="TAR170" s="82"/>
      <c r="TAW170" s="82"/>
      <c r="TAZ170" s="82"/>
      <c r="TBA170" s="82"/>
      <c r="TBB170" s="82"/>
      <c r="TBC170" s="82"/>
      <c r="TBD170" s="82"/>
      <c r="TBE170" s="82"/>
      <c r="TBF170" s="82"/>
      <c r="TBX170" s="82"/>
      <c r="TBY170" s="82"/>
      <c r="TBZ170" s="6"/>
      <c r="TCC170" s="7"/>
      <c r="TCD170" s="7"/>
      <c r="TCI170" s="82"/>
      <c r="TCK170" s="7"/>
      <c r="TCL170" s="82"/>
      <c r="TCN170" s="7"/>
      <c r="TCO170" s="82"/>
      <c r="TCP170" s="82"/>
      <c r="TCQ170" s="83"/>
      <c r="TCS170" s="82"/>
      <c r="TCT170" s="80"/>
      <c r="TCU170" s="81"/>
      <c r="TCV170" s="82"/>
      <c r="TCY170" s="82"/>
      <c r="TCZ170" s="82"/>
      <c r="TDB170" s="82"/>
      <c r="TDE170" s="82"/>
      <c r="TDH170" s="82"/>
      <c r="TDI170" s="82"/>
      <c r="TDN170" s="82"/>
      <c r="TDQ170" s="82"/>
      <c r="TDR170" s="82"/>
      <c r="TDS170" s="82"/>
      <c r="TDT170" s="82"/>
      <c r="TDU170" s="82"/>
      <c r="TDV170" s="82"/>
      <c r="TDW170" s="82"/>
      <c r="TEO170" s="82"/>
      <c r="TEP170" s="82"/>
      <c r="TEQ170" s="6"/>
      <c r="TET170" s="7"/>
      <c r="TEU170" s="7"/>
      <c r="TEZ170" s="82"/>
      <c r="TFB170" s="7"/>
      <c r="TFC170" s="82"/>
      <c r="TFE170" s="7"/>
      <c r="TFF170" s="82"/>
      <c r="TFG170" s="82"/>
      <c r="TFH170" s="83"/>
      <c r="TFJ170" s="82"/>
      <c r="TFK170" s="80"/>
      <c r="TFL170" s="81"/>
      <c r="TFM170" s="82"/>
      <c r="TFP170" s="82"/>
      <c r="TFQ170" s="82"/>
      <c r="TFS170" s="82"/>
      <c r="TFV170" s="82"/>
      <c r="TFY170" s="82"/>
      <c r="TFZ170" s="82"/>
      <c r="TGE170" s="82"/>
      <c r="TGH170" s="82"/>
      <c r="TGI170" s="82"/>
      <c r="TGJ170" s="82"/>
      <c r="TGK170" s="82"/>
      <c r="TGL170" s="82"/>
      <c r="TGM170" s="82"/>
      <c r="TGN170" s="82"/>
      <c r="THF170" s="82"/>
      <c r="THG170" s="82"/>
      <c r="THH170" s="6"/>
      <c r="THK170" s="7"/>
      <c r="THL170" s="7"/>
      <c r="THQ170" s="82"/>
      <c r="THS170" s="7"/>
      <c r="THT170" s="82"/>
      <c r="THV170" s="7"/>
      <c r="THW170" s="82"/>
      <c r="THX170" s="82"/>
      <c r="THY170" s="83"/>
      <c r="TIA170" s="82"/>
      <c r="TIB170" s="80"/>
      <c r="TIC170" s="81"/>
      <c r="TID170" s="82"/>
      <c r="TIG170" s="82"/>
      <c r="TIH170" s="82"/>
      <c r="TIJ170" s="82"/>
      <c r="TIM170" s="82"/>
      <c r="TIP170" s="82"/>
      <c r="TIQ170" s="82"/>
      <c r="TIV170" s="82"/>
      <c r="TIY170" s="82"/>
      <c r="TIZ170" s="82"/>
      <c r="TJA170" s="82"/>
      <c r="TJB170" s="82"/>
      <c r="TJC170" s="82"/>
      <c r="TJD170" s="82"/>
      <c r="TJE170" s="82"/>
      <c r="TJW170" s="82"/>
      <c r="TJX170" s="82"/>
      <c r="TJY170" s="6"/>
      <c r="TKB170" s="7"/>
      <c r="TKC170" s="7"/>
      <c r="TKH170" s="82"/>
      <c r="TKJ170" s="7"/>
      <c r="TKK170" s="82"/>
      <c r="TKM170" s="7"/>
      <c r="TKN170" s="82"/>
      <c r="TKO170" s="82"/>
      <c r="TKP170" s="83"/>
      <c r="TKR170" s="82"/>
      <c r="TKS170" s="80"/>
      <c r="TKT170" s="81"/>
      <c r="TKU170" s="82"/>
      <c r="TKX170" s="82"/>
      <c r="TKY170" s="82"/>
      <c r="TLA170" s="82"/>
      <c r="TLD170" s="82"/>
      <c r="TLG170" s="82"/>
      <c r="TLH170" s="82"/>
      <c r="TLM170" s="82"/>
      <c r="TLP170" s="82"/>
      <c r="TLQ170" s="82"/>
      <c r="TLR170" s="82"/>
      <c r="TLS170" s="82"/>
      <c r="TLT170" s="82"/>
      <c r="TLU170" s="82"/>
      <c r="TLV170" s="82"/>
      <c r="TMN170" s="82"/>
      <c r="TMO170" s="82"/>
      <c r="TMP170" s="6"/>
      <c r="TMS170" s="7"/>
      <c r="TMT170" s="7"/>
      <c r="TMY170" s="82"/>
      <c r="TNA170" s="7"/>
      <c r="TNB170" s="82"/>
      <c r="TND170" s="7"/>
      <c r="TNE170" s="82"/>
      <c r="TNF170" s="82"/>
      <c r="TNG170" s="83"/>
      <c r="TNI170" s="82"/>
      <c r="TNJ170" s="80"/>
      <c r="TNK170" s="81"/>
      <c r="TNL170" s="82"/>
      <c r="TNO170" s="82"/>
      <c r="TNP170" s="82"/>
      <c r="TNR170" s="82"/>
      <c r="TNU170" s="82"/>
      <c r="TNX170" s="82"/>
      <c r="TNY170" s="82"/>
      <c r="TOD170" s="82"/>
      <c r="TOG170" s="82"/>
      <c r="TOH170" s="82"/>
      <c r="TOI170" s="82"/>
      <c r="TOJ170" s="82"/>
      <c r="TOK170" s="82"/>
      <c r="TOL170" s="82"/>
      <c r="TOM170" s="82"/>
      <c r="TPE170" s="82"/>
      <c r="TPF170" s="82"/>
      <c r="TPG170" s="6"/>
      <c r="TPJ170" s="7"/>
      <c r="TPK170" s="7"/>
      <c r="TPP170" s="82"/>
      <c r="TPR170" s="7"/>
      <c r="TPS170" s="82"/>
      <c r="TPU170" s="7"/>
      <c r="TPV170" s="82"/>
      <c r="TPW170" s="82"/>
      <c r="TPX170" s="83"/>
      <c r="TPZ170" s="82"/>
      <c r="TQA170" s="80"/>
      <c r="TQB170" s="81"/>
      <c r="TQC170" s="82"/>
      <c r="TQF170" s="82"/>
      <c r="TQG170" s="82"/>
      <c r="TQI170" s="82"/>
      <c r="TQL170" s="82"/>
      <c r="TQO170" s="82"/>
      <c r="TQP170" s="82"/>
      <c r="TQU170" s="82"/>
      <c r="TQX170" s="82"/>
      <c r="TQY170" s="82"/>
      <c r="TQZ170" s="82"/>
      <c r="TRA170" s="82"/>
      <c r="TRB170" s="82"/>
      <c r="TRC170" s="82"/>
      <c r="TRD170" s="82"/>
      <c r="TRV170" s="82"/>
      <c r="TRW170" s="82"/>
      <c r="TRX170" s="6"/>
      <c r="TSA170" s="7"/>
      <c r="TSB170" s="7"/>
      <c r="TSG170" s="82"/>
      <c r="TSI170" s="7"/>
      <c r="TSJ170" s="82"/>
      <c r="TSL170" s="7"/>
      <c r="TSM170" s="82"/>
      <c r="TSN170" s="82"/>
      <c r="TSO170" s="83"/>
      <c r="TSQ170" s="82"/>
      <c r="TSR170" s="80"/>
      <c r="TSS170" s="81"/>
      <c r="TST170" s="82"/>
      <c r="TSW170" s="82"/>
      <c r="TSX170" s="82"/>
      <c r="TSZ170" s="82"/>
      <c r="TTC170" s="82"/>
      <c r="TTF170" s="82"/>
      <c r="TTG170" s="82"/>
      <c r="TTL170" s="82"/>
      <c r="TTO170" s="82"/>
      <c r="TTP170" s="82"/>
      <c r="TTQ170" s="82"/>
      <c r="TTR170" s="82"/>
      <c r="TTS170" s="82"/>
      <c r="TTT170" s="82"/>
      <c r="TTU170" s="82"/>
      <c r="TUM170" s="82"/>
      <c r="TUN170" s="82"/>
      <c r="TUO170" s="6"/>
      <c r="TUR170" s="7"/>
      <c r="TUS170" s="7"/>
      <c r="TUX170" s="82"/>
      <c r="TUZ170" s="7"/>
      <c r="TVA170" s="82"/>
      <c r="TVC170" s="7"/>
      <c r="TVD170" s="82"/>
      <c r="TVE170" s="82"/>
      <c r="TVF170" s="83"/>
      <c r="TVH170" s="82"/>
      <c r="TVI170" s="80"/>
      <c r="TVJ170" s="81"/>
      <c r="TVK170" s="82"/>
      <c r="TVN170" s="82"/>
      <c r="TVO170" s="82"/>
      <c r="TVQ170" s="82"/>
      <c r="TVT170" s="82"/>
      <c r="TVW170" s="82"/>
      <c r="TVX170" s="82"/>
      <c r="TWC170" s="82"/>
      <c r="TWF170" s="82"/>
      <c r="TWG170" s="82"/>
      <c r="TWH170" s="82"/>
      <c r="TWI170" s="82"/>
      <c r="TWJ170" s="82"/>
      <c r="TWK170" s="82"/>
      <c r="TWL170" s="82"/>
      <c r="TXD170" s="82"/>
      <c r="TXE170" s="82"/>
      <c r="TXF170" s="6"/>
      <c r="TXI170" s="7"/>
      <c r="TXJ170" s="7"/>
      <c r="TXO170" s="82"/>
      <c r="TXQ170" s="7"/>
      <c r="TXR170" s="82"/>
      <c r="TXT170" s="7"/>
      <c r="TXU170" s="82"/>
      <c r="TXV170" s="82"/>
      <c r="TXW170" s="83"/>
      <c r="TXY170" s="82"/>
      <c r="TXZ170" s="80"/>
      <c r="TYA170" s="81"/>
      <c r="TYB170" s="82"/>
      <c r="TYE170" s="82"/>
      <c r="TYF170" s="82"/>
      <c r="TYH170" s="82"/>
      <c r="TYK170" s="82"/>
      <c r="TYN170" s="82"/>
      <c r="TYO170" s="82"/>
      <c r="TYT170" s="82"/>
      <c r="TYW170" s="82"/>
      <c r="TYX170" s="82"/>
      <c r="TYY170" s="82"/>
      <c r="TYZ170" s="82"/>
      <c r="TZA170" s="82"/>
      <c r="TZB170" s="82"/>
      <c r="TZC170" s="82"/>
      <c r="TZU170" s="82"/>
      <c r="TZV170" s="82"/>
      <c r="TZW170" s="6"/>
      <c r="TZZ170" s="7"/>
      <c r="UAA170" s="7"/>
      <c r="UAF170" s="82"/>
      <c r="UAH170" s="7"/>
      <c r="UAI170" s="82"/>
      <c r="UAK170" s="7"/>
      <c r="UAL170" s="82"/>
      <c r="UAM170" s="82"/>
      <c r="UAN170" s="83"/>
      <c r="UAP170" s="82"/>
      <c r="UAQ170" s="80"/>
      <c r="UAR170" s="81"/>
      <c r="UAS170" s="82"/>
      <c r="UAV170" s="82"/>
      <c r="UAW170" s="82"/>
      <c r="UAY170" s="82"/>
      <c r="UBB170" s="82"/>
      <c r="UBE170" s="82"/>
      <c r="UBF170" s="82"/>
      <c r="UBK170" s="82"/>
      <c r="UBN170" s="82"/>
      <c r="UBO170" s="82"/>
      <c r="UBP170" s="82"/>
      <c r="UBQ170" s="82"/>
      <c r="UBR170" s="82"/>
      <c r="UBS170" s="82"/>
      <c r="UBT170" s="82"/>
      <c r="UCL170" s="82"/>
      <c r="UCM170" s="82"/>
      <c r="UCN170" s="6"/>
      <c r="UCQ170" s="7"/>
      <c r="UCR170" s="7"/>
      <c r="UCW170" s="82"/>
      <c r="UCY170" s="7"/>
      <c r="UCZ170" s="82"/>
      <c r="UDB170" s="7"/>
      <c r="UDC170" s="82"/>
      <c r="UDD170" s="82"/>
      <c r="UDE170" s="83"/>
      <c r="UDG170" s="82"/>
      <c r="UDH170" s="80"/>
      <c r="UDI170" s="81"/>
      <c r="UDJ170" s="82"/>
      <c r="UDM170" s="82"/>
      <c r="UDN170" s="82"/>
      <c r="UDP170" s="82"/>
      <c r="UDS170" s="82"/>
      <c r="UDV170" s="82"/>
      <c r="UDW170" s="82"/>
      <c r="UEB170" s="82"/>
      <c r="UEE170" s="82"/>
      <c r="UEF170" s="82"/>
      <c r="UEG170" s="82"/>
      <c r="UEH170" s="82"/>
      <c r="UEI170" s="82"/>
      <c r="UEJ170" s="82"/>
      <c r="UEK170" s="82"/>
      <c r="UFC170" s="82"/>
      <c r="UFD170" s="82"/>
      <c r="UFE170" s="6"/>
      <c r="UFH170" s="7"/>
      <c r="UFI170" s="7"/>
      <c r="UFN170" s="82"/>
      <c r="UFP170" s="7"/>
      <c r="UFQ170" s="82"/>
      <c r="UFS170" s="7"/>
      <c r="UFT170" s="82"/>
      <c r="UFU170" s="82"/>
      <c r="UFV170" s="83"/>
      <c r="UFX170" s="82"/>
      <c r="UFY170" s="80"/>
      <c r="UFZ170" s="81"/>
      <c r="UGA170" s="82"/>
      <c r="UGD170" s="82"/>
      <c r="UGE170" s="82"/>
      <c r="UGG170" s="82"/>
      <c r="UGJ170" s="82"/>
      <c r="UGM170" s="82"/>
      <c r="UGN170" s="82"/>
      <c r="UGS170" s="82"/>
      <c r="UGV170" s="82"/>
      <c r="UGW170" s="82"/>
      <c r="UGX170" s="82"/>
      <c r="UGY170" s="82"/>
      <c r="UGZ170" s="82"/>
      <c r="UHA170" s="82"/>
      <c r="UHB170" s="82"/>
      <c r="UHT170" s="82"/>
      <c r="UHU170" s="82"/>
      <c r="UHV170" s="6"/>
      <c r="UHY170" s="7"/>
      <c r="UHZ170" s="7"/>
      <c r="UIE170" s="82"/>
      <c r="UIG170" s="7"/>
      <c r="UIH170" s="82"/>
      <c r="UIJ170" s="7"/>
      <c r="UIK170" s="82"/>
      <c r="UIL170" s="82"/>
      <c r="UIM170" s="83"/>
      <c r="UIO170" s="82"/>
      <c r="UIP170" s="80"/>
      <c r="UIQ170" s="81"/>
      <c r="UIR170" s="82"/>
      <c r="UIU170" s="82"/>
      <c r="UIV170" s="82"/>
      <c r="UIX170" s="82"/>
      <c r="UJA170" s="82"/>
      <c r="UJD170" s="82"/>
      <c r="UJE170" s="82"/>
      <c r="UJJ170" s="82"/>
      <c r="UJM170" s="82"/>
      <c r="UJN170" s="82"/>
      <c r="UJO170" s="82"/>
      <c r="UJP170" s="82"/>
      <c r="UJQ170" s="82"/>
      <c r="UJR170" s="82"/>
      <c r="UJS170" s="82"/>
      <c r="UKK170" s="82"/>
      <c r="UKL170" s="82"/>
      <c r="UKM170" s="6"/>
      <c r="UKP170" s="7"/>
      <c r="UKQ170" s="7"/>
      <c r="UKV170" s="82"/>
      <c r="UKX170" s="7"/>
      <c r="UKY170" s="82"/>
      <c r="ULA170" s="7"/>
      <c r="ULB170" s="82"/>
      <c r="ULC170" s="82"/>
      <c r="ULD170" s="83"/>
      <c r="ULF170" s="82"/>
      <c r="ULG170" s="80"/>
      <c r="ULH170" s="81"/>
      <c r="ULI170" s="82"/>
      <c r="ULL170" s="82"/>
      <c r="ULM170" s="82"/>
      <c r="ULO170" s="82"/>
      <c r="ULR170" s="82"/>
      <c r="ULU170" s="82"/>
      <c r="ULV170" s="82"/>
      <c r="UMA170" s="82"/>
      <c r="UMD170" s="82"/>
      <c r="UME170" s="82"/>
      <c r="UMF170" s="82"/>
      <c r="UMG170" s="82"/>
      <c r="UMH170" s="82"/>
      <c r="UMI170" s="82"/>
      <c r="UMJ170" s="82"/>
      <c r="UNB170" s="82"/>
      <c r="UNC170" s="82"/>
      <c r="UND170" s="6"/>
      <c r="UNG170" s="7"/>
      <c r="UNH170" s="7"/>
      <c r="UNM170" s="82"/>
      <c r="UNO170" s="7"/>
      <c r="UNP170" s="82"/>
      <c r="UNR170" s="7"/>
      <c r="UNS170" s="82"/>
      <c r="UNT170" s="82"/>
      <c r="UNU170" s="83"/>
      <c r="UNW170" s="82"/>
      <c r="UNX170" s="80"/>
      <c r="UNY170" s="81"/>
      <c r="UNZ170" s="82"/>
      <c r="UOC170" s="82"/>
      <c r="UOD170" s="82"/>
      <c r="UOF170" s="82"/>
      <c r="UOI170" s="82"/>
      <c r="UOL170" s="82"/>
      <c r="UOM170" s="82"/>
      <c r="UOR170" s="82"/>
      <c r="UOU170" s="82"/>
      <c r="UOV170" s="82"/>
      <c r="UOW170" s="82"/>
      <c r="UOX170" s="82"/>
      <c r="UOY170" s="82"/>
      <c r="UOZ170" s="82"/>
      <c r="UPA170" s="82"/>
      <c r="UPS170" s="82"/>
      <c r="UPT170" s="82"/>
      <c r="UPU170" s="6"/>
      <c r="UPX170" s="7"/>
      <c r="UPY170" s="7"/>
      <c r="UQD170" s="82"/>
      <c r="UQF170" s="7"/>
      <c r="UQG170" s="82"/>
      <c r="UQI170" s="7"/>
      <c r="UQJ170" s="82"/>
      <c r="UQK170" s="82"/>
      <c r="UQL170" s="83"/>
      <c r="UQN170" s="82"/>
      <c r="UQO170" s="80"/>
      <c r="UQP170" s="81"/>
      <c r="UQQ170" s="82"/>
      <c r="UQT170" s="82"/>
      <c r="UQU170" s="82"/>
      <c r="UQW170" s="82"/>
      <c r="UQZ170" s="82"/>
      <c r="URC170" s="82"/>
      <c r="URD170" s="82"/>
      <c r="URI170" s="82"/>
      <c r="URL170" s="82"/>
      <c r="URM170" s="82"/>
      <c r="URN170" s="82"/>
      <c r="URO170" s="82"/>
      <c r="URP170" s="82"/>
      <c r="URQ170" s="82"/>
      <c r="URR170" s="82"/>
      <c r="USJ170" s="82"/>
      <c r="USK170" s="82"/>
      <c r="USL170" s="6"/>
      <c r="USO170" s="7"/>
      <c r="USP170" s="7"/>
      <c r="USU170" s="82"/>
      <c r="USW170" s="7"/>
      <c r="USX170" s="82"/>
      <c r="USZ170" s="7"/>
      <c r="UTA170" s="82"/>
      <c r="UTB170" s="82"/>
      <c r="UTC170" s="83"/>
      <c r="UTE170" s="82"/>
      <c r="UTF170" s="80"/>
      <c r="UTG170" s="81"/>
      <c r="UTH170" s="82"/>
      <c r="UTK170" s="82"/>
      <c r="UTL170" s="82"/>
      <c r="UTN170" s="82"/>
      <c r="UTQ170" s="82"/>
      <c r="UTT170" s="82"/>
      <c r="UTU170" s="82"/>
      <c r="UTZ170" s="82"/>
      <c r="UUC170" s="82"/>
      <c r="UUD170" s="82"/>
      <c r="UUE170" s="82"/>
      <c r="UUF170" s="82"/>
      <c r="UUG170" s="82"/>
      <c r="UUH170" s="82"/>
      <c r="UUI170" s="82"/>
      <c r="UVA170" s="82"/>
      <c r="UVB170" s="82"/>
      <c r="UVC170" s="6"/>
      <c r="UVF170" s="7"/>
      <c r="UVG170" s="7"/>
      <c r="UVL170" s="82"/>
      <c r="UVN170" s="7"/>
      <c r="UVO170" s="82"/>
      <c r="UVQ170" s="7"/>
      <c r="UVR170" s="82"/>
      <c r="UVS170" s="82"/>
      <c r="UVT170" s="83"/>
      <c r="UVV170" s="82"/>
      <c r="UVW170" s="80"/>
      <c r="UVX170" s="81"/>
      <c r="UVY170" s="82"/>
      <c r="UWB170" s="82"/>
      <c r="UWC170" s="82"/>
      <c r="UWE170" s="82"/>
      <c r="UWH170" s="82"/>
      <c r="UWK170" s="82"/>
      <c r="UWL170" s="82"/>
      <c r="UWQ170" s="82"/>
      <c r="UWT170" s="82"/>
      <c r="UWU170" s="82"/>
      <c r="UWV170" s="82"/>
      <c r="UWW170" s="82"/>
      <c r="UWX170" s="82"/>
      <c r="UWY170" s="82"/>
      <c r="UWZ170" s="82"/>
      <c r="UXR170" s="82"/>
      <c r="UXS170" s="82"/>
      <c r="UXT170" s="6"/>
      <c r="UXW170" s="7"/>
      <c r="UXX170" s="7"/>
      <c r="UYC170" s="82"/>
      <c r="UYE170" s="7"/>
      <c r="UYF170" s="82"/>
      <c r="UYH170" s="7"/>
      <c r="UYI170" s="82"/>
      <c r="UYJ170" s="82"/>
      <c r="UYK170" s="83"/>
      <c r="UYM170" s="82"/>
      <c r="UYN170" s="80"/>
      <c r="UYO170" s="81"/>
      <c r="UYP170" s="82"/>
      <c r="UYS170" s="82"/>
      <c r="UYT170" s="82"/>
      <c r="UYV170" s="82"/>
      <c r="UYY170" s="82"/>
      <c r="UZB170" s="82"/>
      <c r="UZC170" s="82"/>
      <c r="UZH170" s="82"/>
      <c r="UZK170" s="82"/>
      <c r="UZL170" s="82"/>
      <c r="UZM170" s="82"/>
      <c r="UZN170" s="82"/>
      <c r="UZO170" s="82"/>
      <c r="UZP170" s="82"/>
      <c r="UZQ170" s="82"/>
      <c r="VAI170" s="82"/>
      <c r="VAJ170" s="82"/>
      <c r="VAK170" s="6"/>
      <c r="VAN170" s="7"/>
      <c r="VAO170" s="7"/>
      <c r="VAT170" s="82"/>
      <c r="VAV170" s="7"/>
      <c r="VAW170" s="82"/>
      <c r="VAY170" s="7"/>
      <c r="VAZ170" s="82"/>
      <c r="VBA170" s="82"/>
      <c r="VBB170" s="83"/>
      <c r="VBD170" s="82"/>
      <c r="VBE170" s="80"/>
      <c r="VBF170" s="81"/>
      <c r="VBG170" s="82"/>
      <c r="VBJ170" s="82"/>
      <c r="VBK170" s="82"/>
      <c r="VBM170" s="82"/>
      <c r="VBP170" s="82"/>
      <c r="VBS170" s="82"/>
      <c r="VBT170" s="82"/>
      <c r="VBY170" s="82"/>
      <c r="VCB170" s="82"/>
      <c r="VCC170" s="82"/>
      <c r="VCD170" s="82"/>
      <c r="VCE170" s="82"/>
      <c r="VCF170" s="82"/>
      <c r="VCG170" s="82"/>
      <c r="VCH170" s="82"/>
      <c r="VCZ170" s="82"/>
      <c r="VDA170" s="82"/>
      <c r="VDB170" s="6"/>
      <c r="VDE170" s="7"/>
      <c r="VDF170" s="7"/>
      <c r="VDK170" s="82"/>
      <c r="VDM170" s="7"/>
      <c r="VDN170" s="82"/>
      <c r="VDP170" s="7"/>
      <c r="VDQ170" s="82"/>
      <c r="VDR170" s="82"/>
      <c r="VDS170" s="83"/>
      <c r="VDU170" s="82"/>
      <c r="VDV170" s="80"/>
      <c r="VDW170" s="81"/>
      <c r="VDX170" s="82"/>
      <c r="VEA170" s="82"/>
      <c r="VEB170" s="82"/>
      <c r="VED170" s="82"/>
      <c r="VEG170" s="82"/>
      <c r="VEJ170" s="82"/>
      <c r="VEK170" s="82"/>
      <c r="VEP170" s="82"/>
      <c r="VES170" s="82"/>
      <c r="VET170" s="82"/>
      <c r="VEU170" s="82"/>
      <c r="VEV170" s="82"/>
      <c r="VEW170" s="82"/>
      <c r="VEX170" s="82"/>
      <c r="VEY170" s="82"/>
      <c r="VFQ170" s="82"/>
      <c r="VFR170" s="82"/>
      <c r="VFS170" s="6"/>
      <c r="VFV170" s="7"/>
      <c r="VFW170" s="7"/>
      <c r="VGB170" s="82"/>
      <c r="VGD170" s="7"/>
      <c r="VGE170" s="82"/>
      <c r="VGG170" s="7"/>
      <c r="VGH170" s="82"/>
      <c r="VGI170" s="82"/>
      <c r="VGJ170" s="83"/>
      <c r="VGL170" s="82"/>
      <c r="VGM170" s="80"/>
      <c r="VGN170" s="81"/>
      <c r="VGO170" s="82"/>
      <c r="VGR170" s="82"/>
      <c r="VGS170" s="82"/>
      <c r="VGU170" s="82"/>
      <c r="VGX170" s="82"/>
      <c r="VHA170" s="82"/>
      <c r="VHB170" s="82"/>
      <c r="VHG170" s="82"/>
      <c r="VHJ170" s="82"/>
      <c r="VHK170" s="82"/>
      <c r="VHL170" s="82"/>
      <c r="VHM170" s="82"/>
      <c r="VHN170" s="82"/>
      <c r="VHO170" s="82"/>
      <c r="VHP170" s="82"/>
      <c r="VIH170" s="82"/>
      <c r="VII170" s="82"/>
      <c r="VIJ170" s="6"/>
      <c r="VIM170" s="7"/>
      <c r="VIN170" s="7"/>
      <c r="VIS170" s="82"/>
      <c r="VIU170" s="7"/>
      <c r="VIV170" s="82"/>
      <c r="VIX170" s="7"/>
      <c r="VIY170" s="82"/>
      <c r="VIZ170" s="82"/>
      <c r="VJA170" s="83"/>
      <c r="VJC170" s="82"/>
      <c r="VJD170" s="80"/>
      <c r="VJE170" s="81"/>
      <c r="VJF170" s="82"/>
      <c r="VJI170" s="82"/>
      <c r="VJJ170" s="82"/>
      <c r="VJL170" s="82"/>
      <c r="VJO170" s="82"/>
      <c r="VJR170" s="82"/>
      <c r="VJS170" s="82"/>
      <c r="VJX170" s="82"/>
      <c r="VKA170" s="82"/>
      <c r="VKB170" s="82"/>
      <c r="VKC170" s="82"/>
      <c r="VKD170" s="82"/>
      <c r="VKE170" s="82"/>
      <c r="VKF170" s="82"/>
      <c r="VKG170" s="82"/>
      <c r="VKY170" s="82"/>
      <c r="VKZ170" s="82"/>
      <c r="VLA170" s="6"/>
      <c r="VLD170" s="7"/>
      <c r="VLE170" s="7"/>
      <c r="VLJ170" s="82"/>
      <c r="VLL170" s="7"/>
      <c r="VLM170" s="82"/>
      <c r="VLO170" s="7"/>
      <c r="VLP170" s="82"/>
      <c r="VLQ170" s="82"/>
      <c r="VLR170" s="83"/>
      <c r="VLT170" s="82"/>
      <c r="VLU170" s="80"/>
      <c r="VLV170" s="81"/>
      <c r="VLW170" s="82"/>
      <c r="VLZ170" s="82"/>
      <c r="VMA170" s="82"/>
      <c r="VMC170" s="82"/>
      <c r="VMF170" s="82"/>
      <c r="VMI170" s="82"/>
      <c r="VMJ170" s="82"/>
      <c r="VMO170" s="82"/>
      <c r="VMR170" s="82"/>
      <c r="VMS170" s="82"/>
      <c r="VMT170" s="82"/>
      <c r="VMU170" s="82"/>
      <c r="VMV170" s="82"/>
      <c r="VMW170" s="82"/>
      <c r="VMX170" s="82"/>
      <c r="VNP170" s="82"/>
      <c r="VNQ170" s="82"/>
      <c r="VNR170" s="6"/>
      <c r="VNU170" s="7"/>
      <c r="VNV170" s="7"/>
      <c r="VOA170" s="82"/>
      <c r="VOC170" s="7"/>
      <c r="VOD170" s="82"/>
      <c r="VOF170" s="7"/>
      <c r="VOG170" s="82"/>
      <c r="VOH170" s="82"/>
      <c r="VOI170" s="83"/>
      <c r="VOK170" s="82"/>
      <c r="VOL170" s="80"/>
      <c r="VOM170" s="81"/>
      <c r="VON170" s="82"/>
      <c r="VOQ170" s="82"/>
      <c r="VOR170" s="82"/>
      <c r="VOT170" s="82"/>
      <c r="VOW170" s="82"/>
      <c r="VOZ170" s="82"/>
      <c r="VPA170" s="82"/>
      <c r="VPF170" s="82"/>
      <c r="VPI170" s="82"/>
      <c r="VPJ170" s="82"/>
      <c r="VPK170" s="82"/>
      <c r="VPL170" s="82"/>
      <c r="VPM170" s="82"/>
      <c r="VPN170" s="82"/>
      <c r="VPO170" s="82"/>
      <c r="VQG170" s="82"/>
      <c r="VQH170" s="82"/>
      <c r="VQI170" s="6"/>
      <c r="VQL170" s="7"/>
      <c r="VQM170" s="7"/>
      <c r="VQR170" s="82"/>
      <c r="VQT170" s="7"/>
      <c r="VQU170" s="82"/>
      <c r="VQW170" s="7"/>
      <c r="VQX170" s="82"/>
      <c r="VQY170" s="82"/>
      <c r="VQZ170" s="83"/>
      <c r="VRB170" s="82"/>
      <c r="VRC170" s="80"/>
      <c r="VRD170" s="81"/>
      <c r="VRE170" s="82"/>
      <c r="VRH170" s="82"/>
      <c r="VRI170" s="82"/>
      <c r="VRK170" s="82"/>
      <c r="VRN170" s="82"/>
      <c r="VRQ170" s="82"/>
      <c r="VRR170" s="82"/>
      <c r="VRW170" s="82"/>
      <c r="VRZ170" s="82"/>
      <c r="VSA170" s="82"/>
      <c r="VSB170" s="82"/>
      <c r="VSC170" s="82"/>
      <c r="VSD170" s="82"/>
      <c r="VSE170" s="82"/>
      <c r="VSF170" s="82"/>
      <c r="VSX170" s="82"/>
      <c r="VSY170" s="82"/>
      <c r="VSZ170" s="6"/>
      <c r="VTC170" s="7"/>
      <c r="VTD170" s="7"/>
      <c r="VTI170" s="82"/>
      <c r="VTK170" s="7"/>
      <c r="VTL170" s="82"/>
      <c r="VTN170" s="7"/>
      <c r="VTO170" s="82"/>
      <c r="VTP170" s="82"/>
      <c r="VTQ170" s="83"/>
      <c r="VTS170" s="82"/>
      <c r="VTT170" s="80"/>
      <c r="VTU170" s="81"/>
      <c r="VTV170" s="82"/>
      <c r="VTY170" s="82"/>
      <c r="VTZ170" s="82"/>
      <c r="VUB170" s="82"/>
      <c r="VUE170" s="82"/>
      <c r="VUH170" s="82"/>
      <c r="VUI170" s="82"/>
      <c r="VUN170" s="82"/>
      <c r="VUQ170" s="82"/>
      <c r="VUR170" s="82"/>
      <c r="VUS170" s="82"/>
      <c r="VUT170" s="82"/>
      <c r="VUU170" s="82"/>
      <c r="VUV170" s="82"/>
      <c r="VUW170" s="82"/>
      <c r="VVO170" s="82"/>
      <c r="VVP170" s="82"/>
      <c r="VVQ170" s="6"/>
      <c r="VVT170" s="7"/>
      <c r="VVU170" s="7"/>
      <c r="VVZ170" s="82"/>
      <c r="VWB170" s="7"/>
      <c r="VWC170" s="82"/>
      <c r="VWE170" s="7"/>
      <c r="VWF170" s="82"/>
      <c r="VWG170" s="82"/>
      <c r="VWH170" s="83"/>
      <c r="VWJ170" s="82"/>
      <c r="VWK170" s="80"/>
      <c r="VWL170" s="81"/>
      <c r="VWM170" s="82"/>
      <c r="VWP170" s="82"/>
      <c r="VWQ170" s="82"/>
      <c r="VWS170" s="82"/>
      <c r="VWV170" s="82"/>
      <c r="VWY170" s="82"/>
      <c r="VWZ170" s="82"/>
      <c r="VXE170" s="82"/>
      <c r="VXH170" s="82"/>
      <c r="VXI170" s="82"/>
      <c r="VXJ170" s="82"/>
      <c r="VXK170" s="82"/>
      <c r="VXL170" s="82"/>
      <c r="VXM170" s="82"/>
      <c r="VXN170" s="82"/>
      <c r="VYF170" s="82"/>
      <c r="VYG170" s="82"/>
      <c r="VYH170" s="6"/>
      <c r="VYK170" s="7"/>
      <c r="VYL170" s="7"/>
      <c r="VYQ170" s="82"/>
      <c r="VYS170" s="7"/>
      <c r="VYT170" s="82"/>
      <c r="VYV170" s="7"/>
      <c r="VYW170" s="82"/>
      <c r="VYX170" s="82"/>
      <c r="VYY170" s="83"/>
      <c r="VZA170" s="82"/>
      <c r="VZB170" s="80"/>
      <c r="VZC170" s="81"/>
      <c r="VZD170" s="82"/>
      <c r="VZG170" s="82"/>
      <c r="VZH170" s="82"/>
      <c r="VZJ170" s="82"/>
      <c r="VZM170" s="82"/>
      <c r="VZP170" s="82"/>
      <c r="VZQ170" s="82"/>
      <c r="VZV170" s="82"/>
      <c r="VZY170" s="82"/>
      <c r="VZZ170" s="82"/>
      <c r="WAA170" s="82"/>
      <c r="WAB170" s="82"/>
      <c r="WAC170" s="82"/>
      <c r="WAD170" s="82"/>
      <c r="WAE170" s="82"/>
      <c r="WAW170" s="82"/>
      <c r="WAX170" s="82"/>
      <c r="WAY170" s="6"/>
      <c r="WBB170" s="7"/>
      <c r="WBC170" s="7"/>
      <c r="WBH170" s="82"/>
      <c r="WBJ170" s="7"/>
      <c r="WBK170" s="82"/>
      <c r="WBM170" s="7"/>
      <c r="WBN170" s="82"/>
      <c r="WBO170" s="82"/>
      <c r="WBP170" s="83"/>
      <c r="WBR170" s="82"/>
      <c r="WBS170" s="80"/>
      <c r="WBT170" s="81"/>
      <c r="WBU170" s="82"/>
      <c r="WBX170" s="82"/>
      <c r="WBY170" s="82"/>
      <c r="WCA170" s="82"/>
      <c r="WCD170" s="82"/>
      <c r="WCG170" s="82"/>
      <c r="WCH170" s="82"/>
      <c r="WCM170" s="82"/>
      <c r="WCP170" s="82"/>
      <c r="WCQ170" s="82"/>
      <c r="WCR170" s="82"/>
      <c r="WCS170" s="82"/>
      <c r="WCT170" s="82"/>
      <c r="WCU170" s="82"/>
      <c r="WCV170" s="82"/>
      <c r="WDN170" s="82"/>
      <c r="WDO170" s="82"/>
      <c r="WDP170" s="6"/>
      <c r="WDS170" s="7"/>
      <c r="WDT170" s="7"/>
      <c r="WDY170" s="82"/>
      <c r="WEA170" s="7"/>
      <c r="WEB170" s="82"/>
      <c r="WED170" s="7"/>
      <c r="WEE170" s="82"/>
      <c r="WEF170" s="82"/>
      <c r="WEG170" s="83"/>
      <c r="WEI170" s="82"/>
      <c r="WEJ170" s="80"/>
      <c r="WEK170" s="81"/>
      <c r="WEL170" s="82"/>
      <c r="WEO170" s="82"/>
      <c r="WEP170" s="82"/>
      <c r="WER170" s="82"/>
      <c r="WEU170" s="82"/>
      <c r="WEX170" s="82"/>
      <c r="WEY170" s="82"/>
      <c r="WFD170" s="82"/>
      <c r="WFG170" s="82"/>
      <c r="WFH170" s="82"/>
      <c r="WFI170" s="82"/>
      <c r="WFJ170" s="82"/>
      <c r="WFK170" s="82"/>
      <c r="WFL170" s="82"/>
      <c r="WFM170" s="82"/>
      <c r="WGE170" s="82"/>
      <c r="WGF170" s="82"/>
      <c r="WGG170" s="6"/>
      <c r="WGJ170" s="7"/>
      <c r="WGK170" s="7"/>
      <c r="WGP170" s="82"/>
      <c r="WGR170" s="7"/>
      <c r="WGS170" s="82"/>
      <c r="WGU170" s="7"/>
      <c r="WGV170" s="82"/>
      <c r="WGW170" s="82"/>
      <c r="WGX170" s="83"/>
      <c r="WGZ170" s="82"/>
      <c r="WHA170" s="80"/>
      <c r="WHB170" s="81"/>
      <c r="WHC170" s="82"/>
      <c r="WHF170" s="82"/>
      <c r="WHG170" s="82"/>
      <c r="WHI170" s="82"/>
      <c r="WHL170" s="82"/>
      <c r="WHO170" s="82"/>
      <c r="WHP170" s="82"/>
      <c r="WHU170" s="82"/>
      <c r="WHX170" s="82"/>
      <c r="WHY170" s="82"/>
      <c r="WHZ170" s="82"/>
      <c r="WIA170" s="82"/>
      <c r="WIB170" s="82"/>
      <c r="WIC170" s="82"/>
      <c r="WID170" s="82"/>
      <c r="WIV170" s="82"/>
      <c r="WIW170" s="82"/>
      <c r="WIX170" s="6"/>
      <c r="WJA170" s="7"/>
      <c r="WJB170" s="7"/>
      <c r="WJG170" s="82"/>
      <c r="WJI170" s="7"/>
      <c r="WJJ170" s="82"/>
      <c r="WJL170" s="7"/>
      <c r="WJM170" s="82"/>
      <c r="WJN170" s="82"/>
      <c r="WJO170" s="83"/>
      <c r="WJQ170" s="82"/>
      <c r="WJR170" s="80"/>
      <c r="WJS170" s="81"/>
      <c r="WJT170" s="82"/>
      <c r="WJW170" s="82"/>
      <c r="WJX170" s="82"/>
      <c r="WJZ170" s="82"/>
      <c r="WKC170" s="82"/>
      <c r="WKF170" s="82"/>
      <c r="WKG170" s="82"/>
      <c r="WKL170" s="82"/>
      <c r="WKO170" s="82"/>
      <c r="WKP170" s="82"/>
      <c r="WKQ170" s="82"/>
      <c r="WKR170" s="82"/>
      <c r="WKS170" s="82"/>
      <c r="WKT170" s="82"/>
      <c r="WKU170" s="82"/>
      <c r="WLM170" s="82"/>
      <c r="WLN170" s="82"/>
      <c r="WLO170" s="6"/>
      <c r="WLR170" s="7"/>
      <c r="WLS170" s="7"/>
      <c r="WLX170" s="82"/>
      <c r="WLZ170" s="7"/>
      <c r="WMA170" s="82"/>
      <c r="WMC170" s="7"/>
      <c r="WMD170" s="82"/>
      <c r="WME170" s="82"/>
      <c r="WMF170" s="83"/>
      <c r="WMH170" s="82"/>
      <c r="WMI170" s="80"/>
      <c r="WMJ170" s="81"/>
      <c r="WMK170" s="82"/>
      <c r="WMN170" s="82"/>
      <c r="WMO170" s="82"/>
      <c r="WMQ170" s="82"/>
      <c r="WMT170" s="82"/>
      <c r="WMW170" s="82"/>
      <c r="WMX170" s="82"/>
      <c r="WNC170" s="82"/>
      <c r="WNF170" s="82"/>
      <c r="WNG170" s="82"/>
      <c r="WNH170" s="82"/>
      <c r="WNI170" s="82"/>
      <c r="WNJ170" s="82"/>
      <c r="WNK170" s="82"/>
      <c r="WNL170" s="82"/>
      <c r="WOD170" s="82"/>
      <c r="WOE170" s="82"/>
      <c r="WOF170" s="6"/>
      <c r="WOI170" s="7"/>
      <c r="WOJ170" s="7"/>
      <c r="WOO170" s="82"/>
      <c r="WOQ170" s="7"/>
      <c r="WOR170" s="82"/>
      <c r="WOT170" s="7"/>
      <c r="WOU170" s="82"/>
      <c r="WOV170" s="82"/>
      <c r="WOW170" s="83"/>
      <c r="WOY170" s="82"/>
      <c r="WOZ170" s="80"/>
      <c r="WPA170" s="81"/>
      <c r="WPB170" s="82"/>
      <c r="WPE170" s="82"/>
      <c r="WPF170" s="82"/>
      <c r="WPH170" s="82"/>
      <c r="WPK170" s="82"/>
      <c r="WPN170" s="82"/>
      <c r="WPO170" s="82"/>
      <c r="WPT170" s="82"/>
      <c r="WPW170" s="82"/>
      <c r="WPX170" s="82"/>
      <c r="WPY170" s="82"/>
      <c r="WPZ170" s="82"/>
      <c r="WQA170" s="82"/>
      <c r="WQB170" s="82"/>
      <c r="WQC170" s="82"/>
      <c r="WQU170" s="82"/>
      <c r="WQV170" s="82"/>
      <c r="WQW170" s="6"/>
      <c r="WQZ170" s="7"/>
      <c r="WRA170" s="7"/>
      <c r="WRF170" s="82"/>
      <c r="WRH170" s="7"/>
      <c r="WRI170" s="82"/>
      <c r="WRK170" s="7"/>
      <c r="WRL170" s="82"/>
      <c r="WRM170" s="82"/>
      <c r="WRN170" s="83"/>
      <c r="WRP170" s="82"/>
      <c r="WRQ170" s="80"/>
      <c r="WRR170" s="81"/>
      <c r="WRS170" s="82"/>
      <c r="WRV170" s="82"/>
      <c r="WRW170" s="82"/>
      <c r="WRY170" s="82"/>
      <c r="WSB170" s="82"/>
      <c r="WSE170" s="82"/>
      <c r="WSF170" s="82"/>
      <c r="WSK170" s="82"/>
      <c r="WSN170" s="82"/>
      <c r="WSO170" s="82"/>
      <c r="WSP170" s="82"/>
      <c r="WSQ170" s="82"/>
      <c r="WSR170" s="82"/>
      <c r="WSS170" s="82"/>
      <c r="WST170" s="82"/>
      <c r="WTL170" s="82"/>
      <c r="WTM170" s="82"/>
      <c r="WTN170" s="6"/>
      <c r="WTQ170" s="7"/>
      <c r="WTR170" s="7"/>
      <c r="WTW170" s="82"/>
      <c r="WTY170" s="7"/>
      <c r="WTZ170" s="82"/>
      <c r="WUB170" s="7"/>
      <c r="WUC170" s="82"/>
      <c r="WUD170" s="82"/>
      <c r="WUE170" s="83"/>
      <c r="WUG170" s="82"/>
      <c r="WUH170" s="80"/>
      <c r="WUI170" s="81"/>
      <c r="WUJ170" s="82"/>
      <c r="WUM170" s="82"/>
      <c r="WUN170" s="82"/>
      <c r="WUP170" s="82"/>
      <c r="WUS170" s="82"/>
      <c r="WUV170" s="82"/>
      <c r="WUW170" s="82"/>
      <c r="WVB170" s="82"/>
      <c r="WVE170" s="82"/>
      <c r="WVF170" s="82"/>
      <c r="WVG170" s="82"/>
      <c r="WVH170" s="82"/>
      <c r="WVI170" s="82"/>
      <c r="WVJ170" s="82"/>
      <c r="WVK170" s="82"/>
      <c r="WWC170" s="82"/>
      <c r="WWD170" s="82"/>
      <c r="WWE170" s="6"/>
      <c r="WWH170" s="7"/>
      <c r="WWI170" s="7"/>
      <c r="WWN170" s="82"/>
      <c r="WWP170" s="7"/>
      <c r="WWQ170" s="82"/>
      <c r="WWS170" s="7"/>
      <c r="WWT170" s="82"/>
      <c r="WWU170" s="82"/>
      <c r="WWV170" s="83"/>
      <c r="WWX170" s="82"/>
      <c r="WWY170" s="80"/>
      <c r="WWZ170" s="81"/>
      <c r="WXA170" s="82"/>
      <c r="WXD170" s="82"/>
      <c r="WXE170" s="82"/>
      <c r="WXG170" s="82"/>
      <c r="WXJ170" s="82"/>
      <c r="WXM170" s="82"/>
      <c r="WXN170" s="82"/>
    </row>
    <row r="171" spans="1:1020 1038:2046 2049:3072 3075:5120 5122:7161 7179:10239 10242:11264 11266:12287 12290:13302 13320:15358 15363:16186" ht="39.75" customHeight="1" x14ac:dyDescent="0.25">
      <c r="A171" s="53" t="s">
        <v>4517</v>
      </c>
      <c r="B171" s="53">
        <v>37</v>
      </c>
      <c r="C171" s="53" t="s">
        <v>45</v>
      </c>
      <c r="D171" s="53" t="s">
        <v>691</v>
      </c>
      <c r="E171" s="53">
        <v>1</v>
      </c>
      <c r="F171" s="53" t="s">
        <v>787</v>
      </c>
      <c r="G171" s="53" t="s">
        <v>786</v>
      </c>
      <c r="H171" s="54" t="s">
        <v>159</v>
      </c>
      <c r="I171" s="54" t="s">
        <v>160</v>
      </c>
      <c r="J171" s="54" t="s">
        <v>80</v>
      </c>
      <c r="K171" s="54" t="s">
        <v>80</v>
      </c>
      <c r="L171" s="54" t="s">
        <v>80</v>
      </c>
      <c r="M171" s="54" t="s">
        <v>80</v>
      </c>
      <c r="N171" s="54" t="s">
        <v>80</v>
      </c>
      <c r="O171" s="54" t="s">
        <v>80</v>
      </c>
      <c r="P171" s="54" t="s">
        <v>161</v>
      </c>
      <c r="Q171" s="52">
        <v>0.4</v>
      </c>
      <c r="R171" s="52">
        <v>0.4</v>
      </c>
      <c r="S171" s="428">
        <v>1</v>
      </c>
      <c r="T171" s="54" t="s">
        <v>84</v>
      </c>
      <c r="U171" s="54" t="s">
        <v>162</v>
      </c>
      <c r="V171" s="75">
        <v>44927</v>
      </c>
      <c r="W171" s="75">
        <v>45016</v>
      </c>
      <c r="X171" s="54" t="s">
        <v>696</v>
      </c>
      <c r="Y171" s="57" t="s">
        <v>100</v>
      </c>
      <c r="Z171" s="392">
        <v>1</v>
      </c>
      <c r="AA171" s="58" t="s">
        <v>788</v>
      </c>
      <c r="AB171" s="435">
        <v>45016</v>
      </c>
      <c r="AC171" s="392">
        <v>1</v>
      </c>
      <c r="AD171" s="58" t="s">
        <v>230</v>
      </c>
      <c r="AE171" s="435">
        <v>45016</v>
      </c>
      <c r="AF171" s="57" t="s">
        <v>79</v>
      </c>
      <c r="AG171" s="437">
        <v>1</v>
      </c>
    </row>
    <row r="172" spans="1:1020 1038:2046 2049:3072 3075:5120 5122:7161 7179:10239 10242:11264 11266:12287 12290:13302 13320:15358 15363:16186" ht="39.75" customHeight="1" x14ac:dyDescent="0.25">
      <c r="A172" s="53" t="s">
        <v>4517</v>
      </c>
      <c r="B172" s="53">
        <v>37</v>
      </c>
      <c r="C172" s="53" t="s">
        <v>45</v>
      </c>
      <c r="D172" s="53" t="s">
        <v>691</v>
      </c>
      <c r="E172" s="53">
        <v>1</v>
      </c>
      <c r="F172" s="53" t="s">
        <v>789</v>
      </c>
      <c r="G172" s="53" t="s">
        <v>786</v>
      </c>
      <c r="H172" s="54" t="s">
        <v>170</v>
      </c>
      <c r="I172" s="54" t="s">
        <v>160</v>
      </c>
      <c r="J172" s="54" t="s">
        <v>80</v>
      </c>
      <c r="K172" s="54" t="s">
        <v>80</v>
      </c>
      <c r="L172" s="54" t="s">
        <v>80</v>
      </c>
      <c r="M172" s="54" t="s">
        <v>80</v>
      </c>
      <c r="N172" s="54" t="s">
        <v>80</v>
      </c>
      <c r="O172" s="54" t="s">
        <v>80</v>
      </c>
      <c r="P172" s="54" t="s">
        <v>171</v>
      </c>
      <c r="Q172" s="52">
        <v>0.6</v>
      </c>
      <c r="R172" s="52">
        <v>0.6</v>
      </c>
      <c r="S172" s="428">
        <v>2</v>
      </c>
      <c r="T172" s="54" t="s">
        <v>84</v>
      </c>
      <c r="U172" s="54" t="s">
        <v>162</v>
      </c>
      <c r="V172" s="75">
        <v>45200</v>
      </c>
      <c r="W172" s="75">
        <v>45290</v>
      </c>
      <c r="X172" s="54" t="s">
        <v>696</v>
      </c>
      <c r="Y172" s="57" t="s">
        <v>100</v>
      </c>
      <c r="Z172" s="392">
        <v>1</v>
      </c>
      <c r="AA172" s="58" t="s">
        <v>4657</v>
      </c>
      <c r="AB172" s="435">
        <v>45291</v>
      </c>
      <c r="AC172" s="392">
        <v>1</v>
      </c>
      <c r="AD172" s="58" t="s">
        <v>4657</v>
      </c>
      <c r="AE172" s="435">
        <v>45291</v>
      </c>
      <c r="AF172" s="57" t="s">
        <v>79</v>
      </c>
      <c r="AG172" s="437">
        <v>1</v>
      </c>
    </row>
    <row r="173" spans="1:1020 1038:2046 2049:3072 3075:5120 5122:7161 7179:10239 10242:11264 11266:12287 12290:13302 13320:15358 15363:16186" ht="39.75" customHeight="1" x14ac:dyDescent="0.25">
      <c r="A173" s="417" t="s">
        <v>4517</v>
      </c>
      <c r="B173" s="417">
        <v>37</v>
      </c>
      <c r="C173" s="417" t="s">
        <v>45</v>
      </c>
      <c r="D173" s="417" t="s">
        <v>691</v>
      </c>
      <c r="E173" s="417">
        <v>1</v>
      </c>
      <c r="F173" s="417" t="s">
        <v>790</v>
      </c>
      <c r="G173" s="417" t="s">
        <v>790</v>
      </c>
      <c r="H173" s="417" t="s">
        <v>75</v>
      </c>
      <c r="I173" s="417" t="s">
        <v>76</v>
      </c>
      <c r="J173" s="417" t="s">
        <v>566</v>
      </c>
      <c r="K173" s="417" t="s">
        <v>197</v>
      </c>
      <c r="L173" s="417" t="s">
        <v>125</v>
      </c>
      <c r="M173" s="417" t="s">
        <v>473</v>
      </c>
      <c r="N173" s="417" t="s">
        <v>751</v>
      </c>
      <c r="O173" s="417" t="s">
        <v>80</v>
      </c>
      <c r="P173" s="417" t="s">
        <v>791</v>
      </c>
      <c r="Q173" s="50">
        <v>0.1</v>
      </c>
      <c r="R173" s="50"/>
      <c r="S173" s="153">
        <v>1</v>
      </c>
      <c r="T173" s="417" t="s">
        <v>84</v>
      </c>
      <c r="U173" s="417" t="s">
        <v>792</v>
      </c>
      <c r="V173" s="171">
        <v>45170</v>
      </c>
      <c r="W173" s="171">
        <v>45245</v>
      </c>
      <c r="X173" s="417" t="s">
        <v>696</v>
      </c>
      <c r="Y173" s="57" t="s">
        <v>100</v>
      </c>
      <c r="Z173" s="392">
        <v>1</v>
      </c>
      <c r="AA173" s="58" t="s">
        <v>793</v>
      </c>
      <c r="AB173" s="435">
        <v>45278</v>
      </c>
      <c r="AC173" s="392">
        <v>1</v>
      </c>
      <c r="AD173" s="58" t="s">
        <v>4699</v>
      </c>
      <c r="AE173" s="435">
        <v>45278</v>
      </c>
      <c r="AF173" s="436" t="s">
        <v>92</v>
      </c>
      <c r="AG173" s="437" t="s">
        <v>92</v>
      </c>
    </row>
    <row r="174" spans="1:1020 1038:2046 2049:3072 3075:5120 5122:7161 7179:10239 10242:11264 11266:12287 12290:13302 13320:15358 15363:16186" ht="39.75" customHeight="1" x14ac:dyDescent="0.25">
      <c r="A174" s="408" t="s">
        <v>4517</v>
      </c>
      <c r="B174" s="408">
        <v>37</v>
      </c>
      <c r="C174" s="408" t="s">
        <v>45</v>
      </c>
      <c r="D174" s="408" t="s">
        <v>691</v>
      </c>
      <c r="E174" s="408">
        <v>1</v>
      </c>
      <c r="F174" s="408" t="s">
        <v>794</v>
      </c>
      <c r="G174" s="408" t="s">
        <v>790</v>
      </c>
      <c r="H174" s="54" t="s">
        <v>94</v>
      </c>
      <c r="I174" s="54" t="s">
        <v>76</v>
      </c>
      <c r="J174" s="54" t="s">
        <v>80</v>
      </c>
      <c r="K174" s="54" t="s">
        <v>80</v>
      </c>
      <c r="L174" s="54" t="s">
        <v>80</v>
      </c>
      <c r="M174" s="54" t="s">
        <v>80</v>
      </c>
      <c r="N174" s="54" t="s">
        <v>80</v>
      </c>
      <c r="O174" s="54" t="s">
        <v>80</v>
      </c>
      <c r="P174" s="54" t="s">
        <v>795</v>
      </c>
      <c r="Q174" s="119">
        <v>0.8</v>
      </c>
      <c r="R174" s="119">
        <v>8.0000000000000016E-2</v>
      </c>
      <c r="S174" s="428">
        <v>1</v>
      </c>
      <c r="T174" s="54" t="s">
        <v>84</v>
      </c>
      <c r="U174" s="54" t="s">
        <v>796</v>
      </c>
      <c r="V174" s="75">
        <v>45170</v>
      </c>
      <c r="W174" s="75">
        <v>45184</v>
      </c>
      <c r="X174" s="54" t="s">
        <v>696</v>
      </c>
      <c r="Y174" s="57" t="s">
        <v>100</v>
      </c>
      <c r="Z174" s="392">
        <v>1</v>
      </c>
      <c r="AA174" s="58" t="s">
        <v>797</v>
      </c>
      <c r="AB174" s="435">
        <v>45230</v>
      </c>
      <c r="AC174" s="392">
        <v>1</v>
      </c>
      <c r="AD174" s="58" t="s">
        <v>4700</v>
      </c>
      <c r="AE174" s="435">
        <v>45230</v>
      </c>
      <c r="AF174" s="57" t="s">
        <v>125</v>
      </c>
      <c r="AG174" s="437">
        <v>0.95</v>
      </c>
    </row>
    <row r="175" spans="1:1020 1038:2046 2049:3072 3075:5120 5122:7161 7179:10239 10242:11264 11266:12287 12290:13302 13320:15358 15363:16186" ht="39.75" customHeight="1" x14ac:dyDescent="0.25">
      <c r="A175" s="408" t="s">
        <v>4517</v>
      </c>
      <c r="B175" s="408">
        <v>37</v>
      </c>
      <c r="C175" s="408" t="s">
        <v>45</v>
      </c>
      <c r="D175" s="408" t="s">
        <v>691</v>
      </c>
      <c r="E175" s="408">
        <v>1</v>
      </c>
      <c r="F175" s="408" t="s">
        <v>798</v>
      </c>
      <c r="G175" s="408" t="s">
        <v>790</v>
      </c>
      <c r="H175" s="54" t="s">
        <v>102</v>
      </c>
      <c r="I175" s="54" t="s">
        <v>76</v>
      </c>
      <c r="J175" s="54" t="s">
        <v>80</v>
      </c>
      <c r="K175" s="54" t="s">
        <v>80</v>
      </c>
      <c r="L175" s="54" t="s">
        <v>80</v>
      </c>
      <c r="M175" s="54" t="s">
        <v>80</v>
      </c>
      <c r="N175" s="54" t="s">
        <v>80</v>
      </c>
      <c r="O175" s="54" t="s">
        <v>80</v>
      </c>
      <c r="P175" s="54" t="s">
        <v>799</v>
      </c>
      <c r="Q175" s="119">
        <v>0</v>
      </c>
      <c r="R175" s="119">
        <v>0</v>
      </c>
      <c r="S175" s="428">
        <v>1</v>
      </c>
      <c r="T175" s="54" t="s">
        <v>84</v>
      </c>
      <c r="U175" s="54" t="s">
        <v>800</v>
      </c>
      <c r="V175" s="75">
        <v>45187</v>
      </c>
      <c r="W175" s="75">
        <v>45201</v>
      </c>
      <c r="X175" s="54" t="s">
        <v>214</v>
      </c>
      <c r="Y175" s="57" t="s">
        <v>100</v>
      </c>
      <c r="Z175" s="392">
        <v>1</v>
      </c>
      <c r="AA175" s="58" t="s">
        <v>801</v>
      </c>
      <c r="AB175" s="435">
        <v>45278</v>
      </c>
      <c r="AC175" s="392">
        <v>1</v>
      </c>
      <c r="AD175" s="58" t="s">
        <v>4700</v>
      </c>
      <c r="AE175" s="435">
        <v>45278</v>
      </c>
      <c r="AF175" s="57" t="s">
        <v>125</v>
      </c>
      <c r="AG175" s="437">
        <v>0.95</v>
      </c>
    </row>
    <row r="176" spans="1:1020 1038:2046 2049:3072 3075:5120 5122:7161 7179:10239 10242:11264 11266:12287 12290:13302 13320:15358 15363:16186" ht="39.75" customHeight="1" x14ac:dyDescent="0.25">
      <c r="A176" s="408" t="s">
        <v>4517</v>
      </c>
      <c r="B176" s="408">
        <v>37</v>
      </c>
      <c r="C176" s="408" t="s">
        <v>45</v>
      </c>
      <c r="D176" s="408" t="s">
        <v>691</v>
      </c>
      <c r="E176" s="408">
        <v>1</v>
      </c>
      <c r="F176" s="408" t="s">
        <v>802</v>
      </c>
      <c r="G176" s="408" t="s">
        <v>790</v>
      </c>
      <c r="H176" s="54" t="s">
        <v>94</v>
      </c>
      <c r="I176" s="54" t="s">
        <v>76</v>
      </c>
      <c r="J176" s="54" t="s">
        <v>80</v>
      </c>
      <c r="K176" s="54" t="s">
        <v>80</v>
      </c>
      <c r="L176" s="54" t="s">
        <v>80</v>
      </c>
      <c r="M176" s="54" t="s">
        <v>80</v>
      </c>
      <c r="N176" s="54" t="s">
        <v>80</v>
      </c>
      <c r="O176" s="54" t="s">
        <v>80</v>
      </c>
      <c r="P176" s="54" t="s">
        <v>803</v>
      </c>
      <c r="Q176" s="119">
        <v>0.2</v>
      </c>
      <c r="R176" s="119">
        <v>2.0000000000000004E-2</v>
      </c>
      <c r="S176" s="428">
        <v>1</v>
      </c>
      <c r="T176" s="54" t="s">
        <v>84</v>
      </c>
      <c r="U176" s="54" t="s">
        <v>804</v>
      </c>
      <c r="V176" s="75">
        <v>45202</v>
      </c>
      <c r="W176" s="75">
        <v>45212</v>
      </c>
      <c r="X176" s="54" t="s">
        <v>696</v>
      </c>
      <c r="Y176" s="57" t="s">
        <v>100</v>
      </c>
      <c r="Z176" s="392">
        <v>1</v>
      </c>
      <c r="AA176" s="58" t="s">
        <v>805</v>
      </c>
      <c r="AB176" s="435">
        <v>45278</v>
      </c>
      <c r="AC176" s="392">
        <v>1</v>
      </c>
      <c r="AD176" s="58" t="s">
        <v>4700</v>
      </c>
      <c r="AE176" s="435">
        <v>45278</v>
      </c>
      <c r="AF176" s="57" t="s">
        <v>125</v>
      </c>
      <c r="AG176" s="437">
        <v>0.95</v>
      </c>
    </row>
    <row r="177" spans="1:33" ht="39.75" customHeight="1" x14ac:dyDescent="0.25">
      <c r="A177" s="408" t="s">
        <v>4517</v>
      </c>
      <c r="B177" s="408">
        <v>37</v>
      </c>
      <c r="C177" s="408" t="s">
        <v>45</v>
      </c>
      <c r="D177" s="408" t="s">
        <v>691</v>
      </c>
      <c r="E177" s="408">
        <v>1</v>
      </c>
      <c r="F177" s="408" t="s">
        <v>806</v>
      </c>
      <c r="G177" s="408" t="s">
        <v>790</v>
      </c>
      <c r="H177" s="54" t="s">
        <v>102</v>
      </c>
      <c r="I177" s="54" t="s">
        <v>76</v>
      </c>
      <c r="J177" s="54" t="s">
        <v>80</v>
      </c>
      <c r="K177" s="54" t="s">
        <v>80</v>
      </c>
      <c r="L177" s="54" t="s">
        <v>80</v>
      </c>
      <c r="M177" s="54" t="s">
        <v>80</v>
      </c>
      <c r="N177" s="54" t="s">
        <v>80</v>
      </c>
      <c r="O177" s="54" t="s">
        <v>80</v>
      </c>
      <c r="P177" s="54" t="s">
        <v>807</v>
      </c>
      <c r="Q177" s="119">
        <v>0</v>
      </c>
      <c r="R177" s="119">
        <v>0</v>
      </c>
      <c r="S177" s="428">
        <v>1</v>
      </c>
      <c r="T177" s="54" t="s">
        <v>84</v>
      </c>
      <c r="U177" s="54" t="s">
        <v>808</v>
      </c>
      <c r="V177" s="75">
        <v>45216</v>
      </c>
      <c r="W177" s="75">
        <v>45227</v>
      </c>
      <c r="X177" s="54" t="s">
        <v>214</v>
      </c>
      <c r="Y177" s="57" t="s">
        <v>100</v>
      </c>
      <c r="Z177" s="392">
        <v>1</v>
      </c>
      <c r="AA177" s="58" t="s">
        <v>809</v>
      </c>
      <c r="AB177" s="435">
        <v>45278</v>
      </c>
      <c r="AC177" s="392">
        <v>1</v>
      </c>
      <c r="AD177" s="58" t="s">
        <v>4700</v>
      </c>
      <c r="AE177" s="435">
        <v>45278</v>
      </c>
      <c r="AF177" s="57" t="s">
        <v>125</v>
      </c>
      <c r="AG177" s="437">
        <v>0.95</v>
      </c>
    </row>
    <row r="178" spans="1:33" ht="39.75" customHeight="1" x14ac:dyDescent="0.25">
      <c r="A178" s="417" t="s">
        <v>4517</v>
      </c>
      <c r="B178" s="417">
        <v>37</v>
      </c>
      <c r="C178" s="417" t="s">
        <v>45</v>
      </c>
      <c r="D178" s="417" t="s">
        <v>691</v>
      </c>
      <c r="E178" s="417">
        <v>1</v>
      </c>
      <c r="F178" s="417" t="s">
        <v>810</v>
      </c>
      <c r="G178" s="417" t="s">
        <v>810</v>
      </c>
      <c r="H178" s="417" t="s">
        <v>75</v>
      </c>
      <c r="I178" s="417" t="s">
        <v>76</v>
      </c>
      <c r="J178" s="417" t="s">
        <v>296</v>
      </c>
      <c r="K178" s="417" t="s">
        <v>80</v>
      </c>
      <c r="L178" s="417" t="s">
        <v>125</v>
      </c>
      <c r="M178" s="417" t="s">
        <v>473</v>
      </c>
      <c r="N178" s="417" t="s">
        <v>751</v>
      </c>
      <c r="O178" s="417" t="s">
        <v>80</v>
      </c>
      <c r="P178" s="417" t="s">
        <v>811</v>
      </c>
      <c r="Q178" s="50">
        <v>0.05</v>
      </c>
      <c r="R178" s="50"/>
      <c r="S178" s="153">
        <v>1</v>
      </c>
      <c r="T178" s="417" t="s">
        <v>84</v>
      </c>
      <c r="U178" s="417" t="s">
        <v>812</v>
      </c>
      <c r="V178" s="171">
        <v>45170</v>
      </c>
      <c r="W178" s="171">
        <v>45199</v>
      </c>
      <c r="X178" s="417" t="s">
        <v>696</v>
      </c>
      <c r="Y178" s="57" t="s">
        <v>100</v>
      </c>
      <c r="Z178" s="392">
        <v>1</v>
      </c>
      <c r="AA178" s="58" t="s">
        <v>813</v>
      </c>
      <c r="AB178" s="435">
        <v>45191</v>
      </c>
      <c r="AC178" s="392">
        <v>1</v>
      </c>
      <c r="AD178" s="58" t="s">
        <v>493</v>
      </c>
      <c r="AE178" s="435">
        <v>45191</v>
      </c>
      <c r="AF178" s="436" t="s">
        <v>92</v>
      </c>
      <c r="AG178" s="437" t="s">
        <v>92</v>
      </c>
    </row>
    <row r="179" spans="1:33" ht="39.75" customHeight="1" x14ac:dyDescent="0.25">
      <c r="A179" s="106" t="s">
        <v>4517</v>
      </c>
      <c r="B179" s="106">
        <v>37</v>
      </c>
      <c r="C179" s="106" t="s">
        <v>45</v>
      </c>
      <c r="D179" s="106" t="s">
        <v>691</v>
      </c>
      <c r="E179" s="106">
        <v>1</v>
      </c>
      <c r="F179" s="106" t="s">
        <v>814</v>
      </c>
      <c r="G179" s="106" t="s">
        <v>810</v>
      </c>
      <c r="H179" s="54" t="s">
        <v>94</v>
      </c>
      <c r="I179" s="54" t="s">
        <v>76</v>
      </c>
      <c r="J179" s="54" t="s">
        <v>80</v>
      </c>
      <c r="K179" s="54" t="s">
        <v>80</v>
      </c>
      <c r="L179" s="54" t="s">
        <v>80</v>
      </c>
      <c r="M179" s="54" t="s">
        <v>80</v>
      </c>
      <c r="N179" s="54" t="s">
        <v>80</v>
      </c>
      <c r="O179" s="54" t="s">
        <v>80</v>
      </c>
      <c r="P179" s="54" t="s">
        <v>815</v>
      </c>
      <c r="Q179" s="52">
        <v>0.2</v>
      </c>
      <c r="R179" s="52">
        <v>1.0000000000000002E-2</v>
      </c>
      <c r="S179" s="428">
        <v>1</v>
      </c>
      <c r="T179" s="54" t="s">
        <v>84</v>
      </c>
      <c r="U179" s="54" t="s">
        <v>816</v>
      </c>
      <c r="V179" s="75">
        <v>45170</v>
      </c>
      <c r="W179" s="75">
        <v>45179</v>
      </c>
      <c r="X179" s="54" t="s">
        <v>696</v>
      </c>
      <c r="Y179" s="57" t="s">
        <v>100</v>
      </c>
      <c r="Z179" s="392">
        <v>1</v>
      </c>
      <c r="AA179" s="58" t="s">
        <v>817</v>
      </c>
      <c r="AB179" s="435">
        <v>45191</v>
      </c>
      <c r="AC179" s="392">
        <v>1</v>
      </c>
      <c r="AD179" s="58" t="s">
        <v>317</v>
      </c>
      <c r="AE179" s="435">
        <v>45191</v>
      </c>
      <c r="AF179" s="57" t="s">
        <v>79</v>
      </c>
      <c r="AG179" s="437">
        <v>1</v>
      </c>
    </row>
    <row r="180" spans="1:33" ht="39.75" customHeight="1" x14ac:dyDescent="0.25">
      <c r="A180" s="106" t="s">
        <v>4517</v>
      </c>
      <c r="B180" s="106">
        <v>37</v>
      </c>
      <c r="C180" s="106" t="s">
        <v>45</v>
      </c>
      <c r="D180" s="106" t="s">
        <v>691</v>
      </c>
      <c r="E180" s="106">
        <v>1</v>
      </c>
      <c r="F180" s="106" t="s">
        <v>818</v>
      </c>
      <c r="G180" s="106" t="s">
        <v>810</v>
      </c>
      <c r="H180" s="54" t="s">
        <v>94</v>
      </c>
      <c r="I180" s="54" t="s">
        <v>76</v>
      </c>
      <c r="J180" s="54" t="s">
        <v>80</v>
      </c>
      <c r="K180" s="54" t="s">
        <v>80</v>
      </c>
      <c r="L180" s="54" t="s">
        <v>80</v>
      </c>
      <c r="M180" s="54" t="s">
        <v>80</v>
      </c>
      <c r="N180" s="54" t="s">
        <v>80</v>
      </c>
      <c r="O180" s="54" t="s">
        <v>80</v>
      </c>
      <c r="P180" s="54" t="s">
        <v>819</v>
      </c>
      <c r="Q180" s="52">
        <v>0.8</v>
      </c>
      <c r="R180" s="52">
        <v>4.0000000000000008E-2</v>
      </c>
      <c r="S180" s="428">
        <v>1</v>
      </c>
      <c r="T180" s="54" t="s">
        <v>84</v>
      </c>
      <c r="U180" s="54" t="s">
        <v>820</v>
      </c>
      <c r="V180" s="75">
        <v>45170</v>
      </c>
      <c r="W180" s="75">
        <v>45189</v>
      </c>
      <c r="X180" s="54" t="s">
        <v>696</v>
      </c>
      <c r="Y180" s="57" t="s">
        <v>100</v>
      </c>
      <c r="Z180" s="392">
        <v>1</v>
      </c>
      <c r="AA180" s="58" t="s">
        <v>813</v>
      </c>
      <c r="AB180" s="435">
        <v>45191</v>
      </c>
      <c r="AC180" s="392">
        <v>1</v>
      </c>
      <c r="AD180" s="58" t="s">
        <v>317</v>
      </c>
      <c r="AE180" s="435">
        <v>45191</v>
      </c>
      <c r="AF180" s="57" t="s">
        <v>79</v>
      </c>
      <c r="AG180" s="437">
        <v>1</v>
      </c>
    </row>
    <row r="181" spans="1:33" ht="39.75" customHeight="1" x14ac:dyDescent="0.25">
      <c r="A181" s="106" t="s">
        <v>4517</v>
      </c>
      <c r="B181" s="106">
        <v>37</v>
      </c>
      <c r="C181" s="106" t="s">
        <v>45</v>
      </c>
      <c r="D181" s="106" t="s">
        <v>691</v>
      </c>
      <c r="E181" s="106">
        <v>1</v>
      </c>
      <c r="F181" s="106" t="s">
        <v>821</v>
      </c>
      <c r="G181" s="106" t="s">
        <v>821</v>
      </c>
      <c r="H181" s="417" t="s">
        <v>75</v>
      </c>
      <c r="I181" s="417" t="s">
        <v>76</v>
      </c>
      <c r="J181" s="417" t="s">
        <v>566</v>
      </c>
      <c r="K181" s="417" t="s">
        <v>80</v>
      </c>
      <c r="L181" s="417" t="s">
        <v>125</v>
      </c>
      <c r="M181" s="417" t="s">
        <v>473</v>
      </c>
      <c r="N181" s="417" t="s">
        <v>659</v>
      </c>
      <c r="O181" s="417" t="s">
        <v>516</v>
      </c>
      <c r="P181" s="417" t="s">
        <v>822</v>
      </c>
      <c r="Q181" s="50">
        <v>0.25</v>
      </c>
      <c r="R181" s="50"/>
      <c r="S181" s="153">
        <v>1</v>
      </c>
      <c r="T181" s="417" t="s">
        <v>84</v>
      </c>
      <c r="U181" s="417" t="s">
        <v>823</v>
      </c>
      <c r="V181" s="171">
        <v>45170</v>
      </c>
      <c r="W181" s="171">
        <v>45275</v>
      </c>
      <c r="X181" s="417" t="s">
        <v>696</v>
      </c>
      <c r="Y181" s="57" t="s">
        <v>100</v>
      </c>
      <c r="Z181" s="392">
        <v>1</v>
      </c>
      <c r="AA181" s="58" t="s">
        <v>824</v>
      </c>
      <c r="AB181" s="435">
        <v>45275</v>
      </c>
      <c r="AC181" s="392">
        <v>1</v>
      </c>
      <c r="AD181" s="58" t="s">
        <v>495</v>
      </c>
      <c r="AE181" s="435">
        <v>45275</v>
      </c>
      <c r="AF181" s="436" t="s">
        <v>92</v>
      </c>
      <c r="AG181" s="437" t="s">
        <v>92</v>
      </c>
    </row>
    <row r="182" spans="1:33" ht="39.75" customHeight="1" x14ac:dyDescent="0.25">
      <c r="A182" s="106" t="s">
        <v>4517</v>
      </c>
      <c r="B182" s="106">
        <v>37</v>
      </c>
      <c r="C182" s="106" t="s">
        <v>45</v>
      </c>
      <c r="D182" s="106" t="s">
        <v>691</v>
      </c>
      <c r="E182" s="106">
        <v>1</v>
      </c>
      <c r="F182" s="106" t="s">
        <v>825</v>
      </c>
      <c r="G182" s="106" t="s">
        <v>821</v>
      </c>
      <c r="H182" s="54" t="s">
        <v>94</v>
      </c>
      <c r="I182" s="54" t="s">
        <v>76</v>
      </c>
      <c r="J182" s="54" t="s">
        <v>80</v>
      </c>
      <c r="K182" s="54" t="s">
        <v>80</v>
      </c>
      <c r="L182" s="54" t="s">
        <v>80</v>
      </c>
      <c r="M182" s="54" t="s">
        <v>80</v>
      </c>
      <c r="N182" s="54"/>
      <c r="O182" s="54"/>
      <c r="P182" s="54" t="s">
        <v>826</v>
      </c>
      <c r="Q182" s="52">
        <v>0.7</v>
      </c>
      <c r="R182" s="52">
        <v>0.17499999999999999</v>
      </c>
      <c r="S182" s="428">
        <v>3</v>
      </c>
      <c r="T182" s="54" t="s">
        <v>84</v>
      </c>
      <c r="U182" s="54" t="s">
        <v>827</v>
      </c>
      <c r="V182" s="75">
        <v>45170</v>
      </c>
      <c r="W182" s="75">
        <v>45230</v>
      </c>
      <c r="X182" s="54" t="s">
        <v>696</v>
      </c>
      <c r="Y182" s="57" t="s">
        <v>100</v>
      </c>
      <c r="Z182" s="392">
        <v>1</v>
      </c>
      <c r="AA182" s="58" t="s">
        <v>828</v>
      </c>
      <c r="AB182" s="435">
        <v>45184</v>
      </c>
      <c r="AC182" s="392">
        <v>1</v>
      </c>
      <c r="AD182" s="58" t="s">
        <v>829</v>
      </c>
      <c r="AE182" s="435">
        <v>45184</v>
      </c>
      <c r="AF182" s="57" t="s">
        <v>79</v>
      </c>
      <c r="AG182" s="437">
        <v>1</v>
      </c>
    </row>
    <row r="183" spans="1:33" ht="39.75" customHeight="1" x14ac:dyDescent="0.25">
      <c r="A183" s="106" t="s">
        <v>4517</v>
      </c>
      <c r="B183" s="106">
        <v>37</v>
      </c>
      <c r="C183" s="106" t="s">
        <v>45</v>
      </c>
      <c r="D183" s="106" t="s">
        <v>691</v>
      </c>
      <c r="E183" s="106">
        <v>1</v>
      </c>
      <c r="F183" s="106" t="s">
        <v>830</v>
      </c>
      <c r="G183" s="106" t="s">
        <v>821</v>
      </c>
      <c r="H183" s="54" t="s">
        <v>94</v>
      </c>
      <c r="I183" s="54" t="s">
        <v>76</v>
      </c>
      <c r="J183" s="54" t="s">
        <v>80</v>
      </c>
      <c r="K183" s="54" t="s">
        <v>80</v>
      </c>
      <c r="L183" s="54" t="s">
        <v>80</v>
      </c>
      <c r="M183" s="54" t="s">
        <v>80</v>
      </c>
      <c r="N183" s="54"/>
      <c r="O183" s="54"/>
      <c r="P183" s="54" t="s">
        <v>831</v>
      </c>
      <c r="Q183" s="52">
        <v>0.3</v>
      </c>
      <c r="R183" s="52">
        <v>7.4999999999999997E-2</v>
      </c>
      <c r="S183" s="428">
        <v>1</v>
      </c>
      <c r="T183" s="54" t="s">
        <v>84</v>
      </c>
      <c r="U183" s="54" t="s">
        <v>832</v>
      </c>
      <c r="V183" s="75">
        <v>45231</v>
      </c>
      <c r="W183" s="75">
        <v>45275</v>
      </c>
      <c r="X183" s="54" t="s">
        <v>696</v>
      </c>
      <c r="Y183" s="57" t="s">
        <v>100</v>
      </c>
      <c r="Z183" s="392">
        <v>1</v>
      </c>
      <c r="AA183" s="58" t="s">
        <v>824</v>
      </c>
      <c r="AB183" s="435">
        <v>45275</v>
      </c>
      <c r="AC183" s="392">
        <v>1</v>
      </c>
      <c r="AD183" s="58" t="s">
        <v>829</v>
      </c>
      <c r="AE183" s="435">
        <v>45275</v>
      </c>
      <c r="AF183" s="57" t="s">
        <v>79</v>
      </c>
      <c r="AG183" s="437">
        <v>1</v>
      </c>
    </row>
    <row r="184" spans="1:33" ht="39.75" customHeight="1" x14ac:dyDescent="0.25">
      <c r="A184" s="49" t="s">
        <v>4518</v>
      </c>
      <c r="B184" s="49">
        <v>38</v>
      </c>
      <c r="C184" s="49" t="s">
        <v>46</v>
      </c>
      <c r="D184" s="49" t="s">
        <v>833</v>
      </c>
      <c r="E184" s="49">
        <v>0</v>
      </c>
      <c r="F184" s="49" t="s">
        <v>834</v>
      </c>
      <c r="G184" s="49" t="s">
        <v>834</v>
      </c>
      <c r="H184" s="417" t="s">
        <v>75</v>
      </c>
      <c r="I184" s="417" t="s">
        <v>76</v>
      </c>
      <c r="J184" s="417" t="s">
        <v>733</v>
      </c>
      <c r="K184" s="417" t="s">
        <v>835</v>
      </c>
      <c r="L184" s="417" t="s">
        <v>79</v>
      </c>
      <c r="M184" s="417" t="s">
        <v>836</v>
      </c>
      <c r="N184" s="417" t="s">
        <v>126</v>
      </c>
      <c r="O184" s="417" t="s">
        <v>585</v>
      </c>
      <c r="P184" s="417" t="s">
        <v>837</v>
      </c>
      <c r="Q184" s="50">
        <v>0.2</v>
      </c>
      <c r="R184" s="50"/>
      <c r="S184" s="153">
        <v>10</v>
      </c>
      <c r="T184" s="417" t="s">
        <v>84</v>
      </c>
      <c r="U184" s="417" t="s">
        <v>838</v>
      </c>
      <c r="V184" s="171">
        <v>44958</v>
      </c>
      <c r="W184" s="171">
        <v>45260</v>
      </c>
      <c r="X184" s="417" t="s">
        <v>839</v>
      </c>
      <c r="Y184" s="57" t="s">
        <v>100</v>
      </c>
      <c r="Z184" s="392">
        <v>1</v>
      </c>
      <c r="AA184" s="58" t="s">
        <v>840</v>
      </c>
      <c r="AB184" s="435">
        <v>45264</v>
      </c>
      <c r="AC184" s="392">
        <v>1</v>
      </c>
      <c r="AD184" s="58" t="s">
        <v>495</v>
      </c>
      <c r="AE184" s="435">
        <v>45264</v>
      </c>
      <c r="AF184" s="436" t="s">
        <v>92</v>
      </c>
      <c r="AG184" s="437" t="s">
        <v>92</v>
      </c>
    </row>
    <row r="185" spans="1:33" ht="39.75" customHeight="1" x14ac:dyDescent="0.25">
      <c r="A185" s="53" t="s">
        <v>4518</v>
      </c>
      <c r="B185" s="53">
        <v>38</v>
      </c>
      <c r="C185" s="53" t="s">
        <v>46</v>
      </c>
      <c r="D185" s="53" t="s">
        <v>833</v>
      </c>
      <c r="E185" s="53">
        <v>0</v>
      </c>
      <c r="F185" s="53" t="s">
        <v>841</v>
      </c>
      <c r="G185" s="53" t="s">
        <v>834</v>
      </c>
      <c r="H185" s="54" t="s">
        <v>94</v>
      </c>
      <c r="I185" s="54" t="s">
        <v>76</v>
      </c>
      <c r="J185" s="54" t="s">
        <v>80</v>
      </c>
      <c r="K185" s="54" t="s">
        <v>842</v>
      </c>
      <c r="L185" s="54" t="s">
        <v>80</v>
      </c>
      <c r="M185" s="54" t="s">
        <v>80</v>
      </c>
      <c r="N185" s="54" t="s">
        <v>80</v>
      </c>
      <c r="O185" s="54" t="s">
        <v>80</v>
      </c>
      <c r="P185" s="54" t="s">
        <v>843</v>
      </c>
      <c r="Q185" s="52">
        <v>0.5</v>
      </c>
      <c r="R185" s="52">
        <v>0.1</v>
      </c>
      <c r="S185" s="428">
        <v>10</v>
      </c>
      <c r="T185" s="54" t="s">
        <v>84</v>
      </c>
      <c r="U185" s="54" t="s">
        <v>844</v>
      </c>
      <c r="V185" s="75">
        <v>44958</v>
      </c>
      <c r="W185" s="75">
        <v>45250</v>
      </c>
      <c r="X185" s="54" t="s">
        <v>845</v>
      </c>
      <c r="Y185" s="57" t="s">
        <v>100</v>
      </c>
      <c r="Z185" s="392">
        <v>1</v>
      </c>
      <c r="AA185" s="58" t="s">
        <v>4702</v>
      </c>
      <c r="AB185" s="435">
        <v>45260</v>
      </c>
      <c r="AC185" s="392">
        <v>1</v>
      </c>
      <c r="AD185" s="58" t="s">
        <v>386</v>
      </c>
      <c r="AE185" s="435">
        <v>45260</v>
      </c>
      <c r="AF185" s="57" t="s">
        <v>79</v>
      </c>
      <c r="AG185" s="437">
        <v>1</v>
      </c>
    </row>
    <row r="186" spans="1:33" ht="39.75" customHeight="1" x14ac:dyDescent="0.25">
      <c r="A186" s="53" t="s">
        <v>4518</v>
      </c>
      <c r="B186" s="53">
        <v>38</v>
      </c>
      <c r="C186" s="53" t="s">
        <v>46</v>
      </c>
      <c r="D186" s="53" t="s">
        <v>833</v>
      </c>
      <c r="E186" s="53">
        <v>0</v>
      </c>
      <c r="F186" s="53" t="s">
        <v>848</v>
      </c>
      <c r="G186" s="53" t="s">
        <v>834</v>
      </c>
      <c r="H186" s="54" t="s">
        <v>94</v>
      </c>
      <c r="I186" s="54" t="s">
        <v>76</v>
      </c>
      <c r="J186" s="54" t="s">
        <v>80</v>
      </c>
      <c r="K186" s="54" t="s">
        <v>842</v>
      </c>
      <c r="L186" s="54" t="s">
        <v>80</v>
      </c>
      <c r="M186" s="54" t="s">
        <v>80</v>
      </c>
      <c r="N186" s="54" t="s">
        <v>80</v>
      </c>
      <c r="O186" s="54" t="s">
        <v>80</v>
      </c>
      <c r="P186" s="54" t="s">
        <v>849</v>
      </c>
      <c r="Q186" s="52">
        <v>0.25</v>
      </c>
      <c r="R186" s="52">
        <v>0.05</v>
      </c>
      <c r="S186" s="428">
        <v>10</v>
      </c>
      <c r="T186" s="54" t="s">
        <v>84</v>
      </c>
      <c r="U186" s="54" t="s">
        <v>850</v>
      </c>
      <c r="V186" s="75">
        <v>44958</v>
      </c>
      <c r="W186" s="75">
        <v>45250</v>
      </c>
      <c r="X186" s="54" t="s">
        <v>845</v>
      </c>
      <c r="Y186" s="57" t="s">
        <v>100</v>
      </c>
      <c r="Z186" s="392">
        <v>1</v>
      </c>
      <c r="AA186" s="58" t="s">
        <v>851</v>
      </c>
      <c r="AB186" s="435">
        <v>45261</v>
      </c>
      <c r="AC186" s="392">
        <v>1</v>
      </c>
      <c r="AD186" s="58" t="s">
        <v>386</v>
      </c>
      <c r="AE186" s="435">
        <v>45261</v>
      </c>
      <c r="AF186" s="57" t="s">
        <v>79</v>
      </c>
      <c r="AG186" s="437">
        <v>1</v>
      </c>
    </row>
    <row r="187" spans="1:33" ht="39.75" customHeight="1" x14ac:dyDescent="0.25">
      <c r="A187" s="53" t="s">
        <v>4518</v>
      </c>
      <c r="B187" s="53">
        <v>38</v>
      </c>
      <c r="C187" s="53" t="s">
        <v>46</v>
      </c>
      <c r="D187" s="53" t="s">
        <v>833</v>
      </c>
      <c r="E187" s="53">
        <v>0</v>
      </c>
      <c r="F187" s="53" t="s">
        <v>852</v>
      </c>
      <c r="G187" s="53" t="s">
        <v>834</v>
      </c>
      <c r="H187" s="54" t="s">
        <v>102</v>
      </c>
      <c r="I187" s="54" t="s">
        <v>76</v>
      </c>
      <c r="J187" s="54" t="s">
        <v>80</v>
      </c>
      <c r="K187" s="54" t="s">
        <v>842</v>
      </c>
      <c r="L187" s="54" t="s">
        <v>80</v>
      </c>
      <c r="M187" s="54" t="s">
        <v>80</v>
      </c>
      <c r="N187" s="54" t="s">
        <v>80</v>
      </c>
      <c r="O187" s="54" t="s">
        <v>80</v>
      </c>
      <c r="P187" s="54" t="s">
        <v>853</v>
      </c>
      <c r="Q187" s="52">
        <v>0</v>
      </c>
      <c r="R187" s="52">
        <v>0</v>
      </c>
      <c r="S187" s="428">
        <v>10</v>
      </c>
      <c r="T187" s="54" t="s">
        <v>84</v>
      </c>
      <c r="U187" s="54" t="s">
        <v>854</v>
      </c>
      <c r="V187" s="75">
        <v>44958</v>
      </c>
      <c r="W187" s="75">
        <v>45250</v>
      </c>
      <c r="X187" s="54" t="s">
        <v>390</v>
      </c>
      <c r="Y187" s="57" t="s">
        <v>100</v>
      </c>
      <c r="Z187" s="392">
        <v>1</v>
      </c>
      <c r="AA187" s="58" t="s">
        <v>855</v>
      </c>
      <c r="AB187" s="435">
        <v>45261</v>
      </c>
      <c r="AC187" s="392">
        <v>1</v>
      </c>
      <c r="AD187" s="58" t="s">
        <v>386</v>
      </c>
      <c r="AE187" s="435">
        <v>45261</v>
      </c>
      <c r="AF187" s="57" t="s">
        <v>79</v>
      </c>
      <c r="AG187" s="437">
        <v>1</v>
      </c>
    </row>
    <row r="188" spans="1:33" ht="39.75" customHeight="1" x14ac:dyDescent="0.25">
      <c r="A188" s="53" t="s">
        <v>4518</v>
      </c>
      <c r="B188" s="53">
        <v>38</v>
      </c>
      <c r="C188" s="53" t="s">
        <v>46</v>
      </c>
      <c r="D188" s="53" t="s">
        <v>833</v>
      </c>
      <c r="E188" s="53">
        <v>0</v>
      </c>
      <c r="F188" s="53" t="s">
        <v>856</v>
      </c>
      <c r="G188" s="53" t="s">
        <v>834</v>
      </c>
      <c r="H188" s="54" t="s">
        <v>94</v>
      </c>
      <c r="I188" s="54" t="s">
        <v>76</v>
      </c>
      <c r="J188" s="54" t="s">
        <v>80</v>
      </c>
      <c r="K188" s="54" t="s">
        <v>842</v>
      </c>
      <c r="L188" s="54" t="s">
        <v>80</v>
      </c>
      <c r="M188" s="54" t="s">
        <v>80</v>
      </c>
      <c r="N188" s="54" t="s">
        <v>80</v>
      </c>
      <c r="O188" s="54" t="s">
        <v>80</v>
      </c>
      <c r="P188" s="54" t="s">
        <v>857</v>
      </c>
      <c r="Q188" s="52">
        <v>0.25</v>
      </c>
      <c r="R188" s="52">
        <v>0.05</v>
      </c>
      <c r="S188" s="428">
        <v>10</v>
      </c>
      <c r="T188" s="54" t="s">
        <v>84</v>
      </c>
      <c r="U188" s="54" t="s">
        <v>858</v>
      </c>
      <c r="V188" s="75">
        <v>44958</v>
      </c>
      <c r="W188" s="75">
        <v>45250</v>
      </c>
      <c r="X188" s="54" t="s">
        <v>845</v>
      </c>
      <c r="Y188" s="57" t="s">
        <v>100</v>
      </c>
      <c r="Z188" s="392">
        <v>1</v>
      </c>
      <c r="AA188" s="58" t="s">
        <v>859</v>
      </c>
      <c r="AB188" s="435">
        <v>45261</v>
      </c>
      <c r="AC188" s="392">
        <v>1</v>
      </c>
      <c r="AD188" s="58" t="s">
        <v>386</v>
      </c>
      <c r="AE188" s="435">
        <v>45261</v>
      </c>
      <c r="AF188" s="57" t="s">
        <v>79</v>
      </c>
      <c r="AG188" s="437">
        <v>1</v>
      </c>
    </row>
    <row r="189" spans="1:33" ht="39.75" customHeight="1" x14ac:dyDescent="0.25">
      <c r="A189" s="53" t="s">
        <v>4518</v>
      </c>
      <c r="B189" s="53">
        <v>38</v>
      </c>
      <c r="C189" s="53" t="s">
        <v>46</v>
      </c>
      <c r="D189" s="53" t="s">
        <v>833</v>
      </c>
      <c r="E189" s="53">
        <v>0</v>
      </c>
      <c r="F189" s="53" t="s">
        <v>860</v>
      </c>
      <c r="G189" s="53" t="s">
        <v>834</v>
      </c>
      <c r="H189" s="54" t="s">
        <v>102</v>
      </c>
      <c r="I189" s="54" t="s">
        <v>76</v>
      </c>
      <c r="J189" s="54" t="s">
        <v>80</v>
      </c>
      <c r="K189" s="54" t="s">
        <v>842</v>
      </c>
      <c r="L189" s="54" t="s">
        <v>80</v>
      </c>
      <c r="M189" s="54" t="s">
        <v>80</v>
      </c>
      <c r="N189" s="54" t="s">
        <v>80</v>
      </c>
      <c r="O189" s="54" t="s">
        <v>80</v>
      </c>
      <c r="P189" s="54" t="s">
        <v>861</v>
      </c>
      <c r="Q189" s="52">
        <v>0</v>
      </c>
      <c r="R189" s="52">
        <v>0</v>
      </c>
      <c r="S189" s="428">
        <v>10</v>
      </c>
      <c r="T189" s="54" t="s">
        <v>84</v>
      </c>
      <c r="U189" s="54" t="s">
        <v>862</v>
      </c>
      <c r="V189" s="75">
        <v>44958</v>
      </c>
      <c r="W189" s="75">
        <v>45260</v>
      </c>
      <c r="X189" s="54" t="s">
        <v>390</v>
      </c>
      <c r="Y189" s="57" t="s">
        <v>100</v>
      </c>
      <c r="Z189" s="392">
        <v>1</v>
      </c>
      <c r="AA189" s="58" t="s">
        <v>863</v>
      </c>
      <c r="AB189" s="435">
        <v>45264</v>
      </c>
      <c r="AC189" s="392">
        <v>1</v>
      </c>
      <c r="AD189" s="58" t="s">
        <v>386</v>
      </c>
      <c r="AE189" s="435">
        <v>45264</v>
      </c>
      <c r="AF189" s="57" t="s">
        <v>79</v>
      </c>
      <c r="AG189" s="437">
        <v>1</v>
      </c>
    </row>
    <row r="190" spans="1:33" ht="39.75" customHeight="1" x14ac:dyDescent="0.25">
      <c r="A190" s="49" t="s">
        <v>4518</v>
      </c>
      <c r="B190" s="49">
        <v>38</v>
      </c>
      <c r="C190" s="49" t="s">
        <v>46</v>
      </c>
      <c r="D190" s="49" t="s">
        <v>833</v>
      </c>
      <c r="E190" s="49">
        <v>0</v>
      </c>
      <c r="F190" s="49" t="s">
        <v>864</v>
      </c>
      <c r="G190" s="49" t="s">
        <v>864</v>
      </c>
      <c r="H190" s="417" t="s">
        <v>75</v>
      </c>
      <c r="I190" s="417" t="s">
        <v>76</v>
      </c>
      <c r="J190" s="417" t="s">
        <v>123</v>
      </c>
      <c r="K190" s="417" t="s">
        <v>835</v>
      </c>
      <c r="L190" s="417" t="s">
        <v>79</v>
      </c>
      <c r="M190" s="417" t="s">
        <v>836</v>
      </c>
      <c r="N190" s="417" t="s">
        <v>126</v>
      </c>
      <c r="O190" s="417" t="s">
        <v>585</v>
      </c>
      <c r="P190" s="417" t="s">
        <v>865</v>
      </c>
      <c r="Q190" s="50">
        <v>0.2</v>
      </c>
      <c r="R190" s="50"/>
      <c r="S190" s="153">
        <v>4</v>
      </c>
      <c r="T190" s="417" t="s">
        <v>84</v>
      </c>
      <c r="U190" s="417" t="s">
        <v>866</v>
      </c>
      <c r="V190" s="171">
        <v>44936</v>
      </c>
      <c r="W190" s="171">
        <v>45289</v>
      </c>
      <c r="X190" s="417" t="s">
        <v>839</v>
      </c>
      <c r="Y190" s="57" t="s">
        <v>100</v>
      </c>
      <c r="Z190" s="392">
        <v>1</v>
      </c>
      <c r="AA190" s="58" t="s">
        <v>867</v>
      </c>
      <c r="AB190" s="435">
        <v>45280</v>
      </c>
      <c r="AC190" s="392">
        <v>1</v>
      </c>
      <c r="AD190" s="58" t="s">
        <v>495</v>
      </c>
      <c r="AE190" s="435">
        <v>45280</v>
      </c>
      <c r="AF190" s="436" t="s">
        <v>92</v>
      </c>
      <c r="AG190" s="437" t="s">
        <v>92</v>
      </c>
    </row>
    <row r="191" spans="1:33" ht="39.75" customHeight="1" x14ac:dyDescent="0.25">
      <c r="A191" s="53" t="s">
        <v>4518</v>
      </c>
      <c r="B191" s="53">
        <v>38</v>
      </c>
      <c r="C191" s="53" t="s">
        <v>46</v>
      </c>
      <c r="D191" s="53" t="s">
        <v>833</v>
      </c>
      <c r="E191" s="53">
        <v>0</v>
      </c>
      <c r="F191" s="53" t="s">
        <v>868</v>
      </c>
      <c r="G191" s="53" t="s">
        <v>864</v>
      </c>
      <c r="H191" s="54" t="s">
        <v>94</v>
      </c>
      <c r="I191" s="54" t="s">
        <v>76</v>
      </c>
      <c r="J191" s="54" t="s">
        <v>80</v>
      </c>
      <c r="K191" s="54" t="s">
        <v>842</v>
      </c>
      <c r="L191" s="54" t="s">
        <v>80</v>
      </c>
      <c r="M191" s="54" t="s">
        <v>80</v>
      </c>
      <c r="N191" s="54" t="s">
        <v>80</v>
      </c>
      <c r="O191" s="54" t="s">
        <v>80</v>
      </c>
      <c r="P191" s="54" t="s">
        <v>869</v>
      </c>
      <c r="Q191" s="52">
        <v>0.5</v>
      </c>
      <c r="R191" s="52">
        <v>0.1</v>
      </c>
      <c r="S191" s="428">
        <v>4</v>
      </c>
      <c r="T191" s="54" t="s">
        <v>84</v>
      </c>
      <c r="U191" s="54" t="s">
        <v>870</v>
      </c>
      <c r="V191" s="75">
        <v>44936</v>
      </c>
      <c r="W191" s="75">
        <v>45280</v>
      </c>
      <c r="X191" s="54" t="s">
        <v>845</v>
      </c>
      <c r="Y191" s="57" t="s">
        <v>100</v>
      </c>
      <c r="Z191" s="392">
        <v>1</v>
      </c>
      <c r="AA191" s="58" t="s">
        <v>871</v>
      </c>
      <c r="AB191" s="435">
        <v>45274</v>
      </c>
      <c r="AC191" s="392">
        <v>1</v>
      </c>
      <c r="AD191" s="58" t="s">
        <v>386</v>
      </c>
      <c r="AE191" s="435">
        <v>45274</v>
      </c>
      <c r="AF191" s="57" t="s">
        <v>79</v>
      </c>
      <c r="AG191" s="437">
        <v>1</v>
      </c>
    </row>
    <row r="192" spans="1:33" ht="39.75" customHeight="1" x14ac:dyDescent="0.25">
      <c r="A192" s="53" t="s">
        <v>4518</v>
      </c>
      <c r="B192" s="53">
        <v>38</v>
      </c>
      <c r="C192" s="53" t="s">
        <v>46</v>
      </c>
      <c r="D192" s="53" t="s">
        <v>833</v>
      </c>
      <c r="E192" s="53">
        <v>0</v>
      </c>
      <c r="F192" s="53" t="s">
        <v>872</v>
      </c>
      <c r="G192" s="53" t="s">
        <v>864</v>
      </c>
      <c r="H192" s="54" t="s">
        <v>102</v>
      </c>
      <c r="I192" s="54" t="s">
        <v>76</v>
      </c>
      <c r="J192" s="54" t="s">
        <v>80</v>
      </c>
      <c r="K192" s="54" t="s">
        <v>842</v>
      </c>
      <c r="L192" s="54" t="s">
        <v>80</v>
      </c>
      <c r="M192" s="54" t="s">
        <v>80</v>
      </c>
      <c r="N192" s="54" t="s">
        <v>80</v>
      </c>
      <c r="O192" s="54" t="s">
        <v>80</v>
      </c>
      <c r="P192" s="54" t="s">
        <v>873</v>
      </c>
      <c r="Q192" s="52">
        <v>0</v>
      </c>
      <c r="R192" s="52">
        <v>0</v>
      </c>
      <c r="S192" s="428">
        <v>4</v>
      </c>
      <c r="T192" s="54" t="s">
        <v>84</v>
      </c>
      <c r="U192" s="54" t="s">
        <v>874</v>
      </c>
      <c r="V192" s="75">
        <v>44936</v>
      </c>
      <c r="W192" s="75">
        <v>45280</v>
      </c>
      <c r="X192" s="54" t="s">
        <v>390</v>
      </c>
      <c r="Y192" s="57" t="s">
        <v>100</v>
      </c>
      <c r="Z192" s="392">
        <v>1</v>
      </c>
      <c r="AA192" s="58" t="s">
        <v>875</v>
      </c>
      <c r="AB192" s="435">
        <v>45280</v>
      </c>
      <c r="AC192" s="392">
        <v>1</v>
      </c>
      <c r="AD192" s="58" t="s">
        <v>386</v>
      </c>
      <c r="AE192" s="435">
        <v>45280</v>
      </c>
      <c r="AF192" s="57" t="s">
        <v>79</v>
      </c>
      <c r="AG192" s="437">
        <v>1</v>
      </c>
    </row>
    <row r="193" spans="1:1020 1038:2046 2049:3072 3075:5120 5122:7161 7179:10239 10242:11264 11266:12287 12290:13302 13320:15358 15363:16186" ht="39.75" customHeight="1" x14ac:dyDescent="0.25">
      <c r="A193" s="53" t="s">
        <v>4518</v>
      </c>
      <c r="B193" s="53">
        <v>38</v>
      </c>
      <c r="C193" s="53" t="s">
        <v>46</v>
      </c>
      <c r="D193" s="53" t="s">
        <v>833</v>
      </c>
      <c r="E193" s="53">
        <v>0</v>
      </c>
      <c r="F193" s="53" t="s">
        <v>876</v>
      </c>
      <c r="G193" s="53" t="s">
        <v>864</v>
      </c>
      <c r="H193" s="54" t="s">
        <v>94</v>
      </c>
      <c r="I193" s="54" t="s">
        <v>76</v>
      </c>
      <c r="J193" s="54" t="s">
        <v>80</v>
      </c>
      <c r="K193" s="54" t="s">
        <v>842</v>
      </c>
      <c r="L193" s="54" t="s">
        <v>80</v>
      </c>
      <c r="M193" s="54" t="s">
        <v>80</v>
      </c>
      <c r="N193" s="54" t="s">
        <v>80</v>
      </c>
      <c r="O193" s="54" t="s">
        <v>80</v>
      </c>
      <c r="P193" s="54" t="s">
        <v>877</v>
      </c>
      <c r="Q193" s="52">
        <v>0.25</v>
      </c>
      <c r="R193" s="52">
        <v>0.05</v>
      </c>
      <c r="S193" s="428">
        <v>4</v>
      </c>
      <c r="T193" s="54" t="s">
        <v>84</v>
      </c>
      <c r="U193" s="54" t="s">
        <v>878</v>
      </c>
      <c r="V193" s="75">
        <v>44936</v>
      </c>
      <c r="W193" s="75">
        <v>45280</v>
      </c>
      <c r="X193" s="54" t="s">
        <v>845</v>
      </c>
      <c r="Y193" s="57" t="s">
        <v>100</v>
      </c>
      <c r="Z193" s="392">
        <v>1</v>
      </c>
      <c r="AA193" s="58" t="s">
        <v>879</v>
      </c>
      <c r="AB193" s="435">
        <v>45280</v>
      </c>
      <c r="AC193" s="392">
        <v>1</v>
      </c>
      <c r="AD193" s="58" t="s">
        <v>386</v>
      </c>
      <c r="AE193" s="435">
        <v>45280</v>
      </c>
      <c r="AF193" s="57" t="s">
        <v>79</v>
      </c>
      <c r="AG193" s="437">
        <v>1</v>
      </c>
    </row>
    <row r="194" spans="1:1020 1038:2046 2049:3072 3075:5120 5122:7161 7179:10239 10242:11264 11266:12287 12290:13302 13320:15358 15363:16186" ht="39.75" customHeight="1" x14ac:dyDescent="0.25">
      <c r="A194" s="53" t="s">
        <v>4518</v>
      </c>
      <c r="B194" s="53">
        <v>38</v>
      </c>
      <c r="C194" s="53" t="s">
        <v>46</v>
      </c>
      <c r="D194" s="53" t="s">
        <v>833</v>
      </c>
      <c r="E194" s="53">
        <v>0</v>
      </c>
      <c r="F194" s="53" t="s">
        <v>880</v>
      </c>
      <c r="G194" s="53" t="s">
        <v>864</v>
      </c>
      <c r="H194" s="54" t="s">
        <v>94</v>
      </c>
      <c r="I194" s="54" t="s">
        <v>76</v>
      </c>
      <c r="J194" s="54" t="s">
        <v>80</v>
      </c>
      <c r="K194" s="54" t="s">
        <v>842</v>
      </c>
      <c r="L194" s="54" t="s">
        <v>80</v>
      </c>
      <c r="M194" s="54" t="s">
        <v>80</v>
      </c>
      <c r="N194" s="54" t="s">
        <v>80</v>
      </c>
      <c r="O194" s="54" t="s">
        <v>80</v>
      </c>
      <c r="P194" s="54" t="s">
        <v>881</v>
      </c>
      <c r="Q194" s="52">
        <v>0.25</v>
      </c>
      <c r="R194" s="52">
        <v>0.05</v>
      </c>
      <c r="S194" s="428">
        <v>4</v>
      </c>
      <c r="T194" s="54" t="s">
        <v>84</v>
      </c>
      <c r="U194" s="54" t="s">
        <v>882</v>
      </c>
      <c r="V194" s="75">
        <v>44936</v>
      </c>
      <c r="W194" s="75">
        <v>45289</v>
      </c>
      <c r="X194" s="54" t="s">
        <v>845</v>
      </c>
      <c r="Y194" s="57" t="s">
        <v>100</v>
      </c>
      <c r="Z194" s="392">
        <v>1</v>
      </c>
      <c r="AA194" s="58" t="s">
        <v>883</v>
      </c>
      <c r="AB194" s="435">
        <v>45280</v>
      </c>
      <c r="AC194" s="392">
        <v>1</v>
      </c>
      <c r="AD194" s="58" t="s">
        <v>386</v>
      </c>
      <c r="AE194" s="435">
        <v>45280</v>
      </c>
      <c r="AF194" s="57" t="s">
        <v>79</v>
      </c>
      <c r="AG194" s="437">
        <v>1</v>
      </c>
    </row>
    <row r="195" spans="1:1020 1038:2046 2049:3072 3075:5120 5122:7161 7179:10239 10242:11264 11266:12287 12290:13302 13320:15358 15363:16186" ht="39.75" customHeight="1" x14ac:dyDescent="0.25">
      <c r="A195" s="49" t="s">
        <v>4518</v>
      </c>
      <c r="B195" s="49">
        <v>38</v>
      </c>
      <c r="C195" s="49" t="s">
        <v>46</v>
      </c>
      <c r="D195" s="49" t="s">
        <v>833</v>
      </c>
      <c r="E195" s="49">
        <v>0</v>
      </c>
      <c r="F195" s="49" t="s">
        <v>884</v>
      </c>
      <c r="G195" s="49" t="s">
        <v>884</v>
      </c>
      <c r="H195" s="417" t="s">
        <v>75</v>
      </c>
      <c r="I195" s="417" t="s">
        <v>76</v>
      </c>
      <c r="J195" s="417" t="s">
        <v>732</v>
      </c>
      <c r="K195" s="417" t="s">
        <v>835</v>
      </c>
      <c r="L195" s="417" t="s">
        <v>125</v>
      </c>
      <c r="M195" s="417" t="s">
        <v>836</v>
      </c>
      <c r="N195" s="417" t="s">
        <v>126</v>
      </c>
      <c r="O195" s="417" t="s">
        <v>80</v>
      </c>
      <c r="P195" s="417" t="s">
        <v>885</v>
      </c>
      <c r="Q195" s="50">
        <v>0.2</v>
      </c>
      <c r="R195" s="50"/>
      <c r="S195" s="153">
        <v>20</v>
      </c>
      <c r="T195" s="417" t="s">
        <v>84</v>
      </c>
      <c r="U195" s="417" t="s">
        <v>886</v>
      </c>
      <c r="V195" s="171">
        <v>44958</v>
      </c>
      <c r="W195" s="171">
        <v>45289</v>
      </c>
      <c r="X195" s="417" t="s">
        <v>845</v>
      </c>
      <c r="Y195" s="57" t="s">
        <v>100</v>
      </c>
      <c r="Z195" s="392">
        <v>1</v>
      </c>
      <c r="AA195" s="58" t="s">
        <v>887</v>
      </c>
      <c r="AB195" s="435">
        <v>45210</v>
      </c>
      <c r="AC195" s="392">
        <v>1</v>
      </c>
      <c r="AD195" s="58" t="s">
        <v>888</v>
      </c>
      <c r="AE195" s="435">
        <v>45210</v>
      </c>
      <c r="AF195" s="436" t="s">
        <v>92</v>
      </c>
      <c r="AG195" s="437" t="s">
        <v>92</v>
      </c>
    </row>
    <row r="196" spans="1:1020 1038:2046 2049:3072 3075:5120 5122:7161 7179:10239 10242:11264 11266:12287 12290:13302 13320:15358 15363:16186" ht="39.75" customHeight="1" x14ac:dyDescent="0.25">
      <c r="A196" s="53" t="s">
        <v>4518</v>
      </c>
      <c r="B196" s="53">
        <v>38</v>
      </c>
      <c r="C196" s="53" t="s">
        <v>46</v>
      </c>
      <c r="D196" s="53" t="s">
        <v>833</v>
      </c>
      <c r="E196" s="53">
        <v>0</v>
      </c>
      <c r="F196" s="53" t="s">
        <v>889</v>
      </c>
      <c r="G196" s="53" t="s">
        <v>884</v>
      </c>
      <c r="H196" s="54" t="s">
        <v>94</v>
      </c>
      <c r="I196" s="54" t="s">
        <v>76</v>
      </c>
      <c r="J196" s="54" t="s">
        <v>80</v>
      </c>
      <c r="K196" s="54" t="s">
        <v>842</v>
      </c>
      <c r="L196" s="54" t="s">
        <v>80</v>
      </c>
      <c r="M196" s="54" t="s">
        <v>80</v>
      </c>
      <c r="N196" s="54" t="s">
        <v>80</v>
      </c>
      <c r="O196" s="54" t="s">
        <v>80</v>
      </c>
      <c r="P196" s="54" t="s">
        <v>890</v>
      </c>
      <c r="Q196" s="52">
        <v>0.4</v>
      </c>
      <c r="R196" s="52">
        <v>8.0000000000000016E-2</v>
      </c>
      <c r="S196" s="428">
        <v>1</v>
      </c>
      <c r="T196" s="54" t="s">
        <v>84</v>
      </c>
      <c r="U196" s="54" t="s">
        <v>891</v>
      </c>
      <c r="V196" s="75">
        <v>44958</v>
      </c>
      <c r="W196" s="75">
        <v>45260</v>
      </c>
      <c r="X196" s="54" t="s">
        <v>845</v>
      </c>
      <c r="Y196" s="57" t="s">
        <v>100</v>
      </c>
      <c r="Z196" s="392">
        <v>1</v>
      </c>
      <c r="AA196" s="58" t="s">
        <v>892</v>
      </c>
      <c r="AB196" s="435">
        <v>45147</v>
      </c>
      <c r="AC196" s="392">
        <v>1</v>
      </c>
      <c r="AD196" s="58" t="s">
        <v>846</v>
      </c>
      <c r="AE196" s="435">
        <v>45147</v>
      </c>
      <c r="AF196" s="57" t="s">
        <v>79</v>
      </c>
      <c r="AG196" s="437">
        <v>1</v>
      </c>
    </row>
    <row r="197" spans="1:1020 1038:2046 2049:3072 3075:5120 5122:7161 7179:10239 10242:11264 11266:12287 12290:13302 13320:15358 15363:16186" ht="39.75" customHeight="1" x14ac:dyDescent="0.25">
      <c r="A197" s="53" t="s">
        <v>4518</v>
      </c>
      <c r="B197" s="53">
        <v>38</v>
      </c>
      <c r="C197" s="53" t="s">
        <v>46</v>
      </c>
      <c r="D197" s="53" t="s">
        <v>833</v>
      </c>
      <c r="E197" s="53">
        <v>0</v>
      </c>
      <c r="F197" s="53" t="s">
        <v>893</v>
      </c>
      <c r="G197" s="53" t="s">
        <v>884</v>
      </c>
      <c r="H197" s="54" t="s">
        <v>94</v>
      </c>
      <c r="I197" s="54" t="s">
        <v>76</v>
      </c>
      <c r="J197" s="54" t="s">
        <v>80</v>
      </c>
      <c r="K197" s="54" t="s">
        <v>842</v>
      </c>
      <c r="L197" s="54" t="s">
        <v>80</v>
      </c>
      <c r="M197" s="54" t="s">
        <v>80</v>
      </c>
      <c r="N197" s="54" t="s">
        <v>80</v>
      </c>
      <c r="O197" s="54" t="s">
        <v>80</v>
      </c>
      <c r="P197" s="54" t="s">
        <v>894</v>
      </c>
      <c r="Q197" s="52">
        <v>0.4</v>
      </c>
      <c r="R197" s="52">
        <v>8.0000000000000016E-2</v>
      </c>
      <c r="S197" s="428">
        <v>20</v>
      </c>
      <c r="T197" s="54" t="s">
        <v>84</v>
      </c>
      <c r="U197" s="54" t="s">
        <v>895</v>
      </c>
      <c r="V197" s="75">
        <v>44958</v>
      </c>
      <c r="W197" s="75">
        <v>45260</v>
      </c>
      <c r="X197" s="54" t="s">
        <v>845</v>
      </c>
      <c r="Y197" s="57" t="s">
        <v>100</v>
      </c>
      <c r="Z197" s="392">
        <v>1</v>
      </c>
      <c r="AA197" s="58" t="s">
        <v>896</v>
      </c>
      <c r="AB197" s="435">
        <v>45147</v>
      </c>
      <c r="AC197" s="392">
        <v>1</v>
      </c>
      <c r="AD197" s="58" t="s">
        <v>897</v>
      </c>
      <c r="AE197" s="435">
        <v>45147</v>
      </c>
      <c r="AF197" s="57" t="s">
        <v>79</v>
      </c>
      <c r="AG197" s="437">
        <v>1</v>
      </c>
    </row>
    <row r="198" spans="1:1020 1038:2046 2049:3072 3075:5120 5122:7161 7179:10239 10242:11264 11266:12287 12290:13302 13320:15358 15363:16186" ht="39.75" customHeight="1" x14ac:dyDescent="0.25">
      <c r="A198" s="53" t="s">
        <v>4518</v>
      </c>
      <c r="B198" s="53">
        <v>38</v>
      </c>
      <c r="C198" s="53" t="s">
        <v>46</v>
      </c>
      <c r="D198" s="53" t="s">
        <v>833</v>
      </c>
      <c r="E198" s="53">
        <v>0</v>
      </c>
      <c r="F198" s="53" t="s">
        <v>898</v>
      </c>
      <c r="G198" s="53" t="s">
        <v>884</v>
      </c>
      <c r="H198" s="54" t="s">
        <v>94</v>
      </c>
      <c r="I198" s="54" t="s">
        <v>76</v>
      </c>
      <c r="J198" s="54" t="s">
        <v>80</v>
      </c>
      <c r="K198" s="54" t="s">
        <v>842</v>
      </c>
      <c r="L198" s="54" t="s">
        <v>80</v>
      </c>
      <c r="M198" s="54" t="s">
        <v>80</v>
      </c>
      <c r="N198" s="54" t="s">
        <v>80</v>
      </c>
      <c r="O198" s="54" t="s">
        <v>80</v>
      </c>
      <c r="P198" s="54" t="s">
        <v>899</v>
      </c>
      <c r="Q198" s="52">
        <v>0.2</v>
      </c>
      <c r="R198" s="52">
        <v>4.0000000000000008E-2</v>
      </c>
      <c r="S198" s="428">
        <v>20</v>
      </c>
      <c r="T198" s="54" t="s">
        <v>84</v>
      </c>
      <c r="U198" s="54" t="s">
        <v>886</v>
      </c>
      <c r="V198" s="75">
        <v>44958</v>
      </c>
      <c r="W198" s="75">
        <v>45289</v>
      </c>
      <c r="X198" s="54" t="s">
        <v>845</v>
      </c>
      <c r="Y198" s="57" t="s">
        <v>100</v>
      </c>
      <c r="Z198" s="392">
        <v>1</v>
      </c>
      <c r="AA198" s="58" t="s">
        <v>887</v>
      </c>
      <c r="AB198" s="435">
        <v>45210</v>
      </c>
      <c r="AC198" s="392">
        <v>1</v>
      </c>
      <c r="AD198" s="58" t="s">
        <v>386</v>
      </c>
      <c r="AE198" s="435">
        <v>45210</v>
      </c>
      <c r="AF198" s="57" t="s">
        <v>79</v>
      </c>
      <c r="AG198" s="437">
        <v>1</v>
      </c>
    </row>
    <row r="199" spans="1:1020 1038:2046 2049:3072 3075:5120 5122:7161 7179:10239 10242:11264 11266:12287 12290:13302 13320:15358 15363:16186" ht="39.75" customHeight="1" x14ac:dyDescent="0.25">
      <c r="A199" s="49" t="s">
        <v>4518</v>
      </c>
      <c r="B199" s="49">
        <v>38</v>
      </c>
      <c r="C199" s="49" t="s">
        <v>46</v>
      </c>
      <c r="D199" s="49" t="s">
        <v>833</v>
      </c>
      <c r="E199" s="49">
        <v>0</v>
      </c>
      <c r="F199" s="49" t="s">
        <v>900</v>
      </c>
      <c r="G199" s="49" t="s">
        <v>900</v>
      </c>
      <c r="H199" s="417" t="s">
        <v>75</v>
      </c>
      <c r="I199" s="417" t="s">
        <v>196</v>
      </c>
      <c r="J199" s="417" t="s">
        <v>733</v>
      </c>
      <c r="K199" s="417" t="s">
        <v>835</v>
      </c>
      <c r="L199" s="417" t="s">
        <v>125</v>
      </c>
      <c r="M199" s="417" t="s">
        <v>836</v>
      </c>
      <c r="N199" s="417" t="s">
        <v>126</v>
      </c>
      <c r="O199" s="417" t="s">
        <v>585</v>
      </c>
      <c r="P199" s="417" t="s">
        <v>901</v>
      </c>
      <c r="Q199" s="50">
        <v>0.2</v>
      </c>
      <c r="R199" s="50"/>
      <c r="S199" s="153">
        <v>6</v>
      </c>
      <c r="T199" s="417" t="s">
        <v>84</v>
      </c>
      <c r="U199" s="417" t="s">
        <v>902</v>
      </c>
      <c r="V199" s="171">
        <v>44958</v>
      </c>
      <c r="W199" s="171">
        <v>45289</v>
      </c>
      <c r="X199" s="417" t="s">
        <v>845</v>
      </c>
      <c r="Y199" s="57" t="s">
        <v>100</v>
      </c>
      <c r="Z199" s="392"/>
      <c r="AA199" s="58"/>
      <c r="AB199" s="435"/>
      <c r="AC199" s="392">
        <v>1</v>
      </c>
      <c r="AD199" s="58" t="s">
        <v>888</v>
      </c>
      <c r="AE199" s="435">
        <v>45265</v>
      </c>
      <c r="AF199" s="436" t="s">
        <v>92</v>
      </c>
      <c r="AG199" s="437" t="s">
        <v>92</v>
      </c>
    </row>
    <row r="200" spans="1:1020 1038:2046 2049:3072 3075:5120 5122:7161 7179:10239 10242:11264 11266:12287 12290:13302 13320:15358 15363:16186" ht="39.75" customHeight="1" x14ac:dyDescent="0.25">
      <c r="A200" s="53" t="s">
        <v>4518</v>
      </c>
      <c r="B200" s="53">
        <v>38</v>
      </c>
      <c r="C200" s="53" t="s">
        <v>46</v>
      </c>
      <c r="D200" s="53" t="s">
        <v>833</v>
      </c>
      <c r="E200" s="53">
        <v>0</v>
      </c>
      <c r="F200" s="53" t="s">
        <v>903</v>
      </c>
      <c r="G200" s="53" t="s">
        <v>900</v>
      </c>
      <c r="H200" s="54" t="s">
        <v>94</v>
      </c>
      <c r="I200" s="54" t="s">
        <v>196</v>
      </c>
      <c r="J200" s="54" t="s">
        <v>80</v>
      </c>
      <c r="K200" s="54" t="s">
        <v>842</v>
      </c>
      <c r="L200" s="54" t="s">
        <v>80</v>
      </c>
      <c r="M200" s="54" t="s">
        <v>80</v>
      </c>
      <c r="N200" s="54" t="s">
        <v>80</v>
      </c>
      <c r="O200" s="54" t="s">
        <v>80</v>
      </c>
      <c r="P200" s="54" t="s">
        <v>904</v>
      </c>
      <c r="Q200" s="52">
        <v>0.5</v>
      </c>
      <c r="R200" s="52">
        <v>0.1</v>
      </c>
      <c r="S200" s="428">
        <v>6</v>
      </c>
      <c r="T200" s="54" t="s">
        <v>84</v>
      </c>
      <c r="U200" s="54" t="s">
        <v>905</v>
      </c>
      <c r="V200" s="75">
        <v>44958</v>
      </c>
      <c r="W200" s="75">
        <v>45280</v>
      </c>
      <c r="X200" s="54" t="s">
        <v>845</v>
      </c>
      <c r="Y200" s="57" t="s">
        <v>100</v>
      </c>
      <c r="Z200" s="392">
        <v>1</v>
      </c>
      <c r="AA200" s="58" t="s">
        <v>4703</v>
      </c>
      <c r="AB200" s="435">
        <v>45274</v>
      </c>
      <c r="AC200" s="392">
        <v>1</v>
      </c>
      <c r="AD200" s="58" t="s">
        <v>386</v>
      </c>
      <c r="AE200" s="435">
        <v>45274</v>
      </c>
      <c r="AF200" s="57" t="s">
        <v>79</v>
      </c>
      <c r="AG200" s="437">
        <v>1</v>
      </c>
    </row>
    <row r="201" spans="1:1020 1038:2046 2049:3072 3075:5120 5122:7161 7179:10239 10242:11264 11266:12287 12290:13302 13320:15358 15363:16186" ht="39.75" customHeight="1" x14ac:dyDescent="0.25">
      <c r="A201" s="53" t="s">
        <v>4518</v>
      </c>
      <c r="B201" s="53">
        <v>38</v>
      </c>
      <c r="C201" s="53" t="s">
        <v>46</v>
      </c>
      <c r="D201" s="53" t="s">
        <v>833</v>
      </c>
      <c r="E201" s="53">
        <v>0</v>
      </c>
      <c r="F201" s="53" t="s">
        <v>907</v>
      </c>
      <c r="G201" s="53" t="s">
        <v>900</v>
      </c>
      <c r="H201" s="54" t="s">
        <v>94</v>
      </c>
      <c r="I201" s="54" t="s">
        <v>196</v>
      </c>
      <c r="J201" s="54" t="s">
        <v>80</v>
      </c>
      <c r="K201" s="54" t="s">
        <v>842</v>
      </c>
      <c r="L201" s="54" t="s">
        <v>80</v>
      </c>
      <c r="M201" s="54" t="s">
        <v>80</v>
      </c>
      <c r="N201" s="54" t="s">
        <v>80</v>
      </c>
      <c r="O201" s="54" t="s">
        <v>80</v>
      </c>
      <c r="P201" s="54" t="s">
        <v>908</v>
      </c>
      <c r="Q201" s="52">
        <v>0.5</v>
      </c>
      <c r="R201" s="52">
        <v>0.1</v>
      </c>
      <c r="S201" s="428">
        <v>6</v>
      </c>
      <c r="T201" s="54" t="s">
        <v>84</v>
      </c>
      <c r="U201" s="54" t="s">
        <v>902</v>
      </c>
      <c r="V201" s="75">
        <v>44958</v>
      </c>
      <c r="W201" s="75">
        <v>45289</v>
      </c>
      <c r="X201" s="54" t="s">
        <v>845</v>
      </c>
      <c r="Y201" s="57" t="s">
        <v>100</v>
      </c>
      <c r="Z201" s="392">
        <v>1</v>
      </c>
      <c r="AA201" s="58" t="s">
        <v>909</v>
      </c>
      <c r="AB201" s="435">
        <v>45202</v>
      </c>
      <c r="AC201" s="392">
        <v>1</v>
      </c>
      <c r="AD201" s="58" t="s">
        <v>386</v>
      </c>
      <c r="AE201" s="435">
        <v>45202</v>
      </c>
      <c r="AF201" s="57" t="s">
        <v>79</v>
      </c>
      <c r="AG201" s="437">
        <v>1</v>
      </c>
    </row>
    <row r="202" spans="1:1020 1038:2046 2049:3072 3075:5120 5122:7161 7179:10239 10242:11264 11266:12287 12290:13302 13320:15358 15363:16186" ht="39.75" customHeight="1" x14ac:dyDescent="0.25">
      <c r="A202" s="49" t="s">
        <v>4518</v>
      </c>
      <c r="B202" s="49">
        <v>38</v>
      </c>
      <c r="C202" s="49" t="s">
        <v>46</v>
      </c>
      <c r="D202" s="49" t="s">
        <v>833</v>
      </c>
      <c r="E202" s="49">
        <v>0</v>
      </c>
      <c r="F202" s="49" t="s">
        <v>910</v>
      </c>
      <c r="G202" s="49" t="s">
        <v>910</v>
      </c>
      <c r="H202" s="417" t="s">
        <v>75</v>
      </c>
      <c r="I202" s="417" t="s">
        <v>196</v>
      </c>
      <c r="J202" s="417" t="s">
        <v>911</v>
      </c>
      <c r="K202" s="417" t="s">
        <v>835</v>
      </c>
      <c r="L202" s="417" t="s">
        <v>125</v>
      </c>
      <c r="M202" s="417" t="s">
        <v>836</v>
      </c>
      <c r="N202" s="417" t="s">
        <v>126</v>
      </c>
      <c r="O202" s="417" t="s">
        <v>585</v>
      </c>
      <c r="P202" s="417" t="s">
        <v>912</v>
      </c>
      <c r="Q202" s="50">
        <v>0.2</v>
      </c>
      <c r="R202" s="50"/>
      <c r="S202" s="153">
        <v>2</v>
      </c>
      <c r="T202" s="417" t="s">
        <v>84</v>
      </c>
      <c r="U202" s="417" t="s">
        <v>913</v>
      </c>
      <c r="V202" s="171">
        <v>44936</v>
      </c>
      <c r="W202" s="171">
        <v>45289</v>
      </c>
      <c r="X202" s="417" t="s">
        <v>845</v>
      </c>
      <c r="Y202" s="57" t="s">
        <v>100</v>
      </c>
      <c r="Z202" s="392">
        <v>1</v>
      </c>
      <c r="AA202" s="58" t="s">
        <v>914</v>
      </c>
      <c r="AB202" s="435">
        <v>45271</v>
      </c>
      <c r="AC202" s="392">
        <v>1</v>
      </c>
      <c r="AD202" s="58" t="s">
        <v>915</v>
      </c>
      <c r="AE202" s="435">
        <v>45271</v>
      </c>
      <c r="AF202" s="436" t="s">
        <v>92</v>
      </c>
      <c r="AG202" s="437" t="s">
        <v>92</v>
      </c>
    </row>
    <row r="203" spans="1:1020 1038:2046 2049:3072 3075:5120 5122:7161 7179:10239 10242:11264 11266:12287 12290:13302 13320:15358 15363:16186" ht="39.75" customHeight="1" x14ac:dyDescent="0.25">
      <c r="A203" s="53" t="s">
        <v>4518</v>
      </c>
      <c r="B203" s="53">
        <v>38</v>
      </c>
      <c r="C203" s="53" t="s">
        <v>46</v>
      </c>
      <c r="D203" s="53" t="s">
        <v>833</v>
      </c>
      <c r="E203" s="53">
        <v>0</v>
      </c>
      <c r="F203" s="53" t="s">
        <v>916</v>
      </c>
      <c r="G203" s="53" t="s">
        <v>910</v>
      </c>
      <c r="H203" s="54" t="s">
        <v>94</v>
      </c>
      <c r="I203" s="54" t="s">
        <v>196</v>
      </c>
      <c r="J203" s="54" t="s">
        <v>80</v>
      </c>
      <c r="K203" s="54" t="s">
        <v>842</v>
      </c>
      <c r="L203" s="54" t="s">
        <v>80</v>
      </c>
      <c r="M203" s="54" t="s">
        <v>80</v>
      </c>
      <c r="N203" s="54" t="s">
        <v>80</v>
      </c>
      <c r="O203" s="54" t="s">
        <v>80</v>
      </c>
      <c r="P203" s="54" t="s">
        <v>917</v>
      </c>
      <c r="Q203" s="52">
        <v>0.5</v>
      </c>
      <c r="R203" s="52">
        <v>0.1</v>
      </c>
      <c r="S203" s="428">
        <v>2</v>
      </c>
      <c r="T203" s="54" t="s">
        <v>84</v>
      </c>
      <c r="U203" s="54" t="s">
        <v>918</v>
      </c>
      <c r="V203" s="75">
        <v>44936</v>
      </c>
      <c r="W203" s="75">
        <v>45289</v>
      </c>
      <c r="X203" s="54" t="s">
        <v>845</v>
      </c>
      <c r="Y203" s="57" t="s">
        <v>100</v>
      </c>
      <c r="Z203" s="392">
        <v>1</v>
      </c>
      <c r="AA203" s="58" t="s">
        <v>919</v>
      </c>
      <c r="AB203" s="435">
        <v>45272</v>
      </c>
      <c r="AC203" s="392">
        <v>1</v>
      </c>
      <c r="AD203" s="58" t="s">
        <v>386</v>
      </c>
      <c r="AE203" s="435">
        <v>45272</v>
      </c>
      <c r="AF203" s="57" t="s">
        <v>79</v>
      </c>
      <c r="AG203" s="437">
        <v>1</v>
      </c>
    </row>
    <row r="204" spans="1:1020 1038:2046 2049:3072 3075:5120 5122:7161 7179:10239 10242:11264 11266:12287 12290:13302 13320:15358 15363:16186" ht="39.75" customHeight="1" x14ac:dyDescent="0.25">
      <c r="A204" s="53" t="s">
        <v>4518</v>
      </c>
      <c r="B204" s="53">
        <v>38</v>
      </c>
      <c r="C204" s="53" t="s">
        <v>46</v>
      </c>
      <c r="D204" s="53" t="s">
        <v>833</v>
      </c>
      <c r="E204" s="53">
        <v>0</v>
      </c>
      <c r="F204" s="53" t="s">
        <v>920</v>
      </c>
      <c r="G204" s="53" t="s">
        <v>910</v>
      </c>
      <c r="H204" s="54" t="s">
        <v>94</v>
      </c>
      <c r="I204" s="54" t="s">
        <v>196</v>
      </c>
      <c r="J204" s="54" t="s">
        <v>80</v>
      </c>
      <c r="K204" s="54" t="s">
        <v>842</v>
      </c>
      <c r="L204" s="54" t="s">
        <v>80</v>
      </c>
      <c r="M204" s="54" t="s">
        <v>80</v>
      </c>
      <c r="N204" s="54" t="s">
        <v>80</v>
      </c>
      <c r="O204" s="54" t="s">
        <v>80</v>
      </c>
      <c r="P204" s="54" t="s">
        <v>921</v>
      </c>
      <c r="Q204" s="52">
        <v>0.5</v>
      </c>
      <c r="R204" s="52">
        <v>0.1</v>
      </c>
      <c r="S204" s="428">
        <v>2</v>
      </c>
      <c r="T204" s="54" t="s">
        <v>84</v>
      </c>
      <c r="U204" s="54" t="s">
        <v>922</v>
      </c>
      <c r="V204" s="75">
        <v>44936</v>
      </c>
      <c r="W204" s="75">
        <v>45289</v>
      </c>
      <c r="X204" s="54" t="s">
        <v>845</v>
      </c>
      <c r="Y204" s="57" t="s">
        <v>100</v>
      </c>
      <c r="Z204" s="392">
        <v>1</v>
      </c>
      <c r="AA204" s="58" t="s">
        <v>923</v>
      </c>
      <c r="AB204" s="435">
        <v>45280</v>
      </c>
      <c r="AC204" s="392">
        <v>1</v>
      </c>
      <c r="AD204" s="58" t="s">
        <v>386</v>
      </c>
      <c r="AE204" s="435">
        <v>45280</v>
      </c>
      <c r="AF204" s="57" t="s">
        <v>79</v>
      </c>
      <c r="AG204" s="437">
        <v>1</v>
      </c>
    </row>
    <row r="205" spans="1:1020 1038:2046 2049:3072 3075:5120 5122:7161 7179:10239 10242:11264 11266:12287 12290:13302 13320:15358 15363:16186" s="3" customFormat="1" ht="39.75" customHeight="1" x14ac:dyDescent="0.25">
      <c r="A205" s="63" t="s">
        <v>4518</v>
      </c>
      <c r="B205" s="63">
        <v>38</v>
      </c>
      <c r="C205" s="63" t="s">
        <v>46</v>
      </c>
      <c r="D205" s="63" t="s">
        <v>833</v>
      </c>
      <c r="E205" s="63">
        <v>0</v>
      </c>
      <c r="F205" s="63" t="s">
        <v>924</v>
      </c>
      <c r="G205" s="63" t="s">
        <v>924</v>
      </c>
      <c r="H205" s="418" t="s">
        <v>155</v>
      </c>
      <c r="I205" s="418" t="s">
        <v>155</v>
      </c>
      <c r="J205" s="418" t="s">
        <v>80</v>
      </c>
      <c r="K205" s="418" t="s">
        <v>80</v>
      </c>
      <c r="L205" s="418" t="s">
        <v>80</v>
      </c>
      <c r="M205" s="418" t="s">
        <v>80</v>
      </c>
      <c r="N205" s="418" t="s">
        <v>80</v>
      </c>
      <c r="O205" s="418" t="s">
        <v>80</v>
      </c>
      <c r="P205" s="418" t="s">
        <v>156</v>
      </c>
      <c r="Q205" s="64">
        <v>1</v>
      </c>
      <c r="R205" s="64"/>
      <c r="S205" s="429">
        <v>4</v>
      </c>
      <c r="T205" s="418" t="s">
        <v>84</v>
      </c>
      <c r="U205" s="418" t="s">
        <v>162</v>
      </c>
      <c r="V205" s="412">
        <v>44927</v>
      </c>
      <c r="W205" s="412">
        <v>45290</v>
      </c>
      <c r="X205" s="418" t="s">
        <v>845</v>
      </c>
      <c r="Y205" s="57" t="s">
        <v>100</v>
      </c>
      <c r="Z205" s="392">
        <v>1</v>
      </c>
      <c r="AA205" s="58" t="s">
        <v>4623</v>
      </c>
      <c r="AB205" s="435">
        <v>45291</v>
      </c>
      <c r="AC205" s="392">
        <v>1</v>
      </c>
      <c r="AD205" s="58" t="s">
        <v>4623</v>
      </c>
      <c r="AE205" s="435">
        <v>45291</v>
      </c>
      <c r="AF205" s="436" t="s">
        <v>92</v>
      </c>
      <c r="AG205" s="437" t="s">
        <v>92</v>
      </c>
      <c r="AJ205" s="82"/>
      <c r="AM205" s="82"/>
      <c r="AN205" s="82"/>
      <c r="AS205" s="82"/>
      <c r="AV205" s="82"/>
      <c r="AW205" s="82"/>
      <c r="AX205" s="82"/>
      <c r="AY205" s="82"/>
      <c r="AZ205" s="82"/>
      <c r="BA205" s="82"/>
      <c r="BB205" s="82"/>
      <c r="BT205" s="82"/>
      <c r="BU205" s="82"/>
      <c r="BV205" s="6"/>
      <c r="BY205" s="7"/>
      <c r="BZ205" s="7"/>
      <c r="CE205" s="82"/>
      <c r="CG205" s="7"/>
      <c r="CH205" s="82"/>
      <c r="CJ205" s="7"/>
      <c r="CK205" s="82"/>
      <c r="CL205" s="82"/>
      <c r="CM205" s="83"/>
      <c r="CO205" s="82"/>
      <c r="CP205" s="80"/>
      <c r="CQ205" s="81"/>
      <c r="CR205" s="82"/>
      <c r="CU205" s="82"/>
      <c r="CV205" s="82"/>
      <c r="CX205" s="82"/>
      <c r="DA205" s="82"/>
      <c r="DD205" s="82"/>
      <c r="DE205" s="82"/>
      <c r="DJ205" s="82"/>
      <c r="DM205" s="82"/>
      <c r="DN205" s="82"/>
      <c r="DO205" s="82"/>
      <c r="DP205" s="82"/>
      <c r="DQ205" s="82"/>
      <c r="DR205" s="82"/>
      <c r="DS205" s="82"/>
      <c r="EK205" s="82"/>
      <c r="EL205" s="82"/>
      <c r="EM205" s="6"/>
      <c r="EP205" s="7"/>
      <c r="EQ205" s="7"/>
      <c r="EV205" s="82"/>
      <c r="EX205" s="7"/>
      <c r="EY205" s="82"/>
      <c r="FA205" s="7"/>
      <c r="FB205" s="82"/>
      <c r="FC205" s="82"/>
      <c r="FD205" s="83"/>
      <c r="FF205" s="82"/>
      <c r="FG205" s="80"/>
      <c r="FH205" s="81"/>
      <c r="FI205" s="82"/>
      <c r="FL205" s="82"/>
      <c r="FM205" s="82"/>
      <c r="FO205" s="82"/>
      <c r="FR205" s="82"/>
      <c r="FU205" s="82"/>
      <c r="FV205" s="82"/>
      <c r="GA205" s="82"/>
      <c r="GD205" s="82"/>
      <c r="GE205" s="82"/>
      <c r="GF205" s="82"/>
      <c r="GG205" s="82"/>
      <c r="GH205" s="82"/>
      <c r="GI205" s="82"/>
      <c r="GJ205" s="82"/>
      <c r="HB205" s="82"/>
      <c r="HC205" s="82"/>
      <c r="HD205" s="6"/>
      <c r="HG205" s="7"/>
      <c r="HH205" s="7"/>
      <c r="HM205" s="82"/>
      <c r="HO205" s="7"/>
      <c r="HP205" s="82"/>
      <c r="HR205" s="7"/>
      <c r="HS205" s="82"/>
      <c r="HT205" s="82"/>
      <c r="HU205" s="83"/>
      <c r="HW205" s="82"/>
      <c r="HX205" s="80"/>
      <c r="HY205" s="81"/>
      <c r="HZ205" s="82"/>
      <c r="IC205" s="82"/>
      <c r="ID205" s="82"/>
      <c r="IF205" s="82"/>
      <c r="II205" s="82"/>
      <c r="IL205" s="82"/>
      <c r="IM205" s="82"/>
      <c r="IR205" s="82"/>
      <c r="IU205" s="82"/>
      <c r="IV205" s="82"/>
      <c r="IW205" s="82"/>
      <c r="IX205" s="82"/>
      <c r="IY205" s="82"/>
      <c r="IZ205" s="82"/>
      <c r="JA205" s="82"/>
      <c r="JS205" s="82"/>
      <c r="JT205" s="82"/>
      <c r="JU205" s="6"/>
      <c r="JX205" s="7"/>
      <c r="JY205" s="7"/>
      <c r="KD205" s="82"/>
      <c r="KF205" s="7"/>
      <c r="KG205" s="82"/>
      <c r="KI205" s="7"/>
      <c r="KJ205" s="82"/>
      <c r="KK205" s="82"/>
      <c r="KL205" s="83"/>
      <c r="KN205" s="82"/>
      <c r="KO205" s="80"/>
      <c r="KP205" s="81"/>
      <c r="KQ205" s="82"/>
      <c r="KT205" s="82"/>
      <c r="KU205" s="82"/>
      <c r="KW205" s="82"/>
      <c r="KZ205" s="82"/>
      <c r="LC205" s="82"/>
      <c r="LD205" s="82"/>
      <c r="LI205" s="82"/>
      <c r="LL205" s="82"/>
      <c r="LM205" s="82"/>
      <c r="LN205" s="82"/>
      <c r="LO205" s="82"/>
      <c r="LP205" s="82"/>
      <c r="LQ205" s="82"/>
      <c r="LR205" s="82"/>
      <c r="MJ205" s="82"/>
      <c r="MK205" s="82"/>
      <c r="ML205" s="6"/>
      <c r="MO205" s="7"/>
      <c r="MP205" s="7"/>
      <c r="MU205" s="82"/>
      <c r="MW205" s="7"/>
      <c r="MX205" s="82"/>
      <c r="MZ205" s="7"/>
      <c r="NA205" s="82"/>
      <c r="NB205" s="82"/>
      <c r="NC205" s="83"/>
      <c r="NE205" s="82"/>
      <c r="NF205" s="80"/>
      <c r="NG205" s="81"/>
      <c r="NH205" s="82"/>
      <c r="NK205" s="82"/>
      <c r="NL205" s="82"/>
      <c r="NN205" s="82"/>
      <c r="NQ205" s="82"/>
      <c r="NT205" s="82"/>
      <c r="NU205" s="82"/>
      <c r="NZ205" s="82"/>
      <c r="OC205" s="82"/>
      <c r="OD205" s="82"/>
      <c r="OE205" s="82"/>
      <c r="OF205" s="82"/>
      <c r="OG205" s="82"/>
      <c r="OH205" s="82"/>
      <c r="OI205" s="82"/>
      <c r="PA205" s="82"/>
      <c r="PB205" s="82"/>
      <c r="PC205" s="6"/>
      <c r="PF205" s="7"/>
      <c r="PG205" s="7"/>
      <c r="PL205" s="82"/>
      <c r="PN205" s="7"/>
      <c r="PO205" s="82"/>
      <c r="PQ205" s="7"/>
      <c r="PR205" s="82"/>
      <c r="PS205" s="82"/>
      <c r="PT205" s="83"/>
      <c r="PV205" s="82"/>
      <c r="PW205" s="80"/>
      <c r="PX205" s="81"/>
      <c r="PY205" s="82"/>
      <c r="QB205" s="82"/>
      <c r="QC205" s="82"/>
      <c r="QE205" s="82"/>
      <c r="QH205" s="82"/>
      <c r="QK205" s="82"/>
      <c r="QL205" s="82"/>
      <c r="QQ205" s="82"/>
      <c r="QT205" s="82"/>
      <c r="QU205" s="82"/>
      <c r="QV205" s="82"/>
      <c r="QW205" s="82"/>
      <c r="QX205" s="82"/>
      <c r="QY205" s="82"/>
      <c r="QZ205" s="82"/>
      <c r="RR205" s="82"/>
      <c r="RS205" s="82"/>
      <c r="RT205" s="6"/>
      <c r="RW205" s="7"/>
      <c r="RX205" s="7"/>
      <c r="SC205" s="82"/>
      <c r="SE205" s="7"/>
      <c r="SF205" s="82"/>
      <c r="SH205" s="7"/>
      <c r="SI205" s="82"/>
      <c r="SJ205" s="82"/>
      <c r="SK205" s="83"/>
      <c r="SM205" s="82"/>
      <c r="SN205" s="80"/>
      <c r="SO205" s="81"/>
      <c r="SP205" s="82"/>
      <c r="SS205" s="82"/>
      <c r="ST205" s="82"/>
      <c r="SV205" s="82"/>
      <c r="SY205" s="82"/>
      <c r="TB205" s="82"/>
      <c r="TC205" s="82"/>
      <c r="TH205" s="82"/>
      <c r="TK205" s="82"/>
      <c r="TL205" s="82"/>
      <c r="TM205" s="82"/>
      <c r="TN205" s="82"/>
      <c r="TO205" s="82"/>
      <c r="TP205" s="82"/>
      <c r="TQ205" s="82"/>
      <c r="UI205" s="82"/>
      <c r="UJ205" s="82"/>
      <c r="UK205" s="6"/>
      <c r="UN205" s="7"/>
      <c r="UO205" s="7"/>
      <c r="UT205" s="82"/>
      <c r="UV205" s="7"/>
      <c r="UW205" s="82"/>
      <c r="UY205" s="7"/>
      <c r="UZ205" s="82"/>
      <c r="VA205" s="82"/>
      <c r="VB205" s="83"/>
      <c r="VD205" s="82"/>
      <c r="VE205" s="80"/>
      <c r="VF205" s="81"/>
      <c r="VG205" s="82"/>
      <c r="VJ205" s="82"/>
      <c r="VK205" s="82"/>
      <c r="VM205" s="82"/>
      <c r="VP205" s="82"/>
      <c r="VS205" s="82"/>
      <c r="VT205" s="82"/>
      <c r="VY205" s="82"/>
      <c r="WB205" s="82"/>
      <c r="WC205" s="82"/>
      <c r="WD205" s="82"/>
      <c r="WE205" s="82"/>
      <c r="WF205" s="82"/>
      <c r="WG205" s="82"/>
      <c r="WH205" s="82"/>
      <c r="WZ205" s="82"/>
      <c r="XA205" s="82"/>
      <c r="XB205" s="6"/>
      <c r="XE205" s="7"/>
      <c r="XF205" s="7"/>
      <c r="XK205" s="82"/>
      <c r="XM205" s="7"/>
      <c r="XN205" s="82"/>
      <c r="XP205" s="7"/>
      <c r="XQ205" s="82"/>
      <c r="XR205" s="82"/>
      <c r="XS205" s="83"/>
      <c r="XU205" s="82"/>
      <c r="XV205" s="80"/>
      <c r="XW205" s="81"/>
      <c r="XX205" s="82"/>
      <c r="YA205" s="82"/>
      <c r="YB205" s="82"/>
      <c r="YD205" s="82"/>
      <c r="YG205" s="82"/>
      <c r="YJ205" s="82"/>
      <c r="YK205" s="82"/>
      <c r="YP205" s="82"/>
      <c r="YS205" s="82"/>
      <c r="YT205" s="82"/>
      <c r="YU205" s="82"/>
      <c r="YV205" s="82"/>
      <c r="YW205" s="82"/>
      <c r="YX205" s="82"/>
      <c r="YY205" s="82"/>
      <c r="ZQ205" s="82"/>
      <c r="ZR205" s="82"/>
      <c r="ZS205" s="6"/>
      <c r="ZV205" s="7"/>
      <c r="ZW205" s="7"/>
      <c r="AAB205" s="82"/>
      <c r="AAD205" s="7"/>
      <c r="AAE205" s="82"/>
      <c r="AAG205" s="7"/>
      <c r="AAH205" s="82"/>
      <c r="AAI205" s="82"/>
      <c r="AAJ205" s="83"/>
      <c r="AAL205" s="82"/>
      <c r="AAM205" s="80"/>
      <c r="AAN205" s="81"/>
      <c r="AAO205" s="82"/>
      <c r="AAR205" s="82"/>
      <c r="AAS205" s="82"/>
      <c r="AAU205" s="82"/>
      <c r="AAX205" s="82"/>
      <c r="ABA205" s="82"/>
      <c r="ABB205" s="82"/>
      <c r="ABG205" s="82"/>
      <c r="ABJ205" s="82"/>
      <c r="ABK205" s="82"/>
      <c r="ABL205" s="82"/>
      <c r="ABM205" s="82"/>
      <c r="ABN205" s="82"/>
      <c r="ABO205" s="82"/>
      <c r="ABP205" s="82"/>
      <c r="ACH205" s="82"/>
      <c r="ACI205" s="82"/>
      <c r="ACJ205" s="6"/>
      <c r="ACM205" s="7"/>
      <c r="ACN205" s="7"/>
      <c r="ACS205" s="82"/>
      <c r="ACU205" s="7"/>
      <c r="ACV205" s="82"/>
      <c r="ACX205" s="7"/>
      <c r="ACY205" s="82"/>
      <c r="ACZ205" s="82"/>
      <c r="ADA205" s="83"/>
      <c r="ADC205" s="82"/>
      <c r="ADD205" s="80"/>
      <c r="ADE205" s="81"/>
      <c r="ADF205" s="82"/>
      <c r="ADI205" s="82"/>
      <c r="ADJ205" s="82"/>
      <c r="ADL205" s="82"/>
      <c r="ADO205" s="82"/>
      <c r="ADR205" s="82"/>
      <c r="ADS205" s="82"/>
      <c r="ADX205" s="82"/>
      <c r="AEA205" s="82"/>
      <c r="AEB205" s="82"/>
      <c r="AEC205" s="82"/>
      <c r="AED205" s="82"/>
      <c r="AEE205" s="82"/>
      <c r="AEF205" s="82"/>
      <c r="AEG205" s="82"/>
      <c r="AEY205" s="82"/>
      <c r="AEZ205" s="82"/>
      <c r="AFA205" s="6"/>
      <c r="AFD205" s="7"/>
      <c r="AFE205" s="7"/>
      <c r="AFJ205" s="82"/>
      <c r="AFL205" s="7"/>
      <c r="AFM205" s="82"/>
      <c r="AFO205" s="7"/>
      <c r="AFP205" s="82"/>
      <c r="AFQ205" s="82"/>
      <c r="AFR205" s="83"/>
      <c r="AFT205" s="82"/>
      <c r="AFU205" s="80"/>
      <c r="AFV205" s="81"/>
      <c r="AFW205" s="82"/>
      <c r="AFZ205" s="82"/>
      <c r="AGA205" s="82"/>
      <c r="AGC205" s="82"/>
      <c r="AGF205" s="82"/>
      <c r="AGI205" s="82"/>
      <c r="AGJ205" s="82"/>
      <c r="AGO205" s="82"/>
      <c r="AGR205" s="82"/>
      <c r="AGS205" s="82"/>
      <c r="AGT205" s="82"/>
      <c r="AGU205" s="82"/>
      <c r="AGV205" s="82"/>
      <c r="AGW205" s="82"/>
      <c r="AGX205" s="82"/>
      <c r="AHP205" s="82"/>
      <c r="AHQ205" s="82"/>
      <c r="AHR205" s="6"/>
      <c r="AHU205" s="7"/>
      <c r="AHV205" s="7"/>
      <c r="AIA205" s="82"/>
      <c r="AIC205" s="7"/>
      <c r="AID205" s="82"/>
      <c r="AIF205" s="7"/>
      <c r="AIG205" s="82"/>
      <c r="AIH205" s="82"/>
      <c r="AII205" s="83"/>
      <c r="AIK205" s="82"/>
      <c r="AIL205" s="80"/>
      <c r="AIM205" s="81"/>
      <c r="AIN205" s="82"/>
      <c r="AIQ205" s="82"/>
      <c r="AIR205" s="82"/>
      <c r="AIT205" s="82"/>
      <c r="AIW205" s="82"/>
      <c r="AIZ205" s="82"/>
      <c r="AJA205" s="82"/>
      <c r="AJF205" s="82"/>
      <c r="AJI205" s="82"/>
      <c r="AJJ205" s="82"/>
      <c r="AJK205" s="82"/>
      <c r="AJL205" s="82"/>
      <c r="AJM205" s="82"/>
      <c r="AJN205" s="82"/>
      <c r="AJO205" s="82"/>
      <c r="AKG205" s="82"/>
      <c r="AKH205" s="82"/>
      <c r="AKI205" s="6"/>
      <c r="AKL205" s="7"/>
      <c r="AKM205" s="7"/>
      <c r="AKR205" s="82"/>
      <c r="AKT205" s="7"/>
      <c r="AKU205" s="82"/>
      <c r="AKW205" s="7"/>
      <c r="AKX205" s="82"/>
      <c r="AKY205" s="82"/>
      <c r="AKZ205" s="83"/>
      <c r="ALB205" s="82"/>
      <c r="ALC205" s="80"/>
      <c r="ALD205" s="81"/>
      <c r="ALE205" s="82"/>
      <c r="ALH205" s="82"/>
      <c r="ALI205" s="82"/>
      <c r="ALK205" s="82"/>
      <c r="ALN205" s="82"/>
      <c r="ALQ205" s="82"/>
      <c r="ALR205" s="82"/>
      <c r="ALW205" s="82"/>
      <c r="ALZ205" s="82"/>
      <c r="AMA205" s="82"/>
      <c r="AMB205" s="82"/>
      <c r="AMC205" s="82"/>
      <c r="AMD205" s="82"/>
      <c r="AME205" s="82"/>
      <c r="AMF205" s="82"/>
      <c r="AMX205" s="82"/>
      <c r="AMY205" s="82"/>
      <c r="AMZ205" s="6"/>
      <c r="ANC205" s="7"/>
      <c r="AND205" s="7"/>
      <c r="ANI205" s="82"/>
      <c r="ANK205" s="7"/>
      <c r="ANL205" s="82"/>
      <c r="ANN205" s="7"/>
      <c r="ANO205" s="82"/>
      <c r="ANP205" s="82"/>
      <c r="ANQ205" s="83"/>
      <c r="ANS205" s="82"/>
      <c r="ANT205" s="80"/>
      <c r="ANU205" s="81"/>
      <c r="ANV205" s="82"/>
      <c r="ANY205" s="82"/>
      <c r="ANZ205" s="82"/>
      <c r="AOB205" s="82"/>
      <c r="AOE205" s="82"/>
      <c r="AOH205" s="82"/>
      <c r="AOI205" s="82"/>
      <c r="AON205" s="82"/>
      <c r="AOQ205" s="82"/>
      <c r="AOR205" s="82"/>
      <c r="AOS205" s="82"/>
      <c r="AOT205" s="82"/>
      <c r="AOU205" s="82"/>
      <c r="AOV205" s="82"/>
      <c r="AOW205" s="82"/>
      <c r="APO205" s="82"/>
      <c r="APP205" s="82"/>
      <c r="APQ205" s="6"/>
      <c r="APT205" s="7"/>
      <c r="APU205" s="7"/>
      <c r="APZ205" s="82"/>
      <c r="AQB205" s="7"/>
      <c r="AQC205" s="82"/>
      <c r="AQE205" s="7"/>
      <c r="AQF205" s="82"/>
      <c r="AQG205" s="82"/>
      <c r="AQH205" s="83"/>
      <c r="AQJ205" s="82"/>
      <c r="AQK205" s="80"/>
      <c r="AQL205" s="81"/>
      <c r="AQM205" s="82"/>
      <c r="AQP205" s="82"/>
      <c r="AQQ205" s="82"/>
      <c r="AQS205" s="82"/>
      <c r="AQV205" s="82"/>
      <c r="AQY205" s="82"/>
      <c r="AQZ205" s="82"/>
      <c r="ARE205" s="82"/>
      <c r="ARH205" s="82"/>
      <c r="ARI205" s="82"/>
      <c r="ARJ205" s="82"/>
      <c r="ARK205" s="82"/>
      <c r="ARL205" s="82"/>
      <c r="ARM205" s="82"/>
      <c r="ARN205" s="82"/>
      <c r="ASF205" s="82"/>
      <c r="ASG205" s="82"/>
      <c r="ASH205" s="6"/>
      <c r="ASK205" s="7"/>
      <c r="ASL205" s="7"/>
      <c r="ASQ205" s="82"/>
      <c r="ASS205" s="7"/>
      <c r="AST205" s="82"/>
      <c r="ASV205" s="7"/>
      <c r="ASW205" s="82"/>
      <c r="ASX205" s="82"/>
      <c r="ASY205" s="83"/>
      <c r="ATA205" s="82"/>
      <c r="ATB205" s="80"/>
      <c r="ATC205" s="81"/>
      <c r="ATD205" s="82"/>
      <c r="ATG205" s="82"/>
      <c r="ATH205" s="82"/>
      <c r="ATJ205" s="82"/>
      <c r="ATM205" s="82"/>
      <c r="ATP205" s="82"/>
      <c r="ATQ205" s="82"/>
      <c r="ATV205" s="82"/>
      <c r="ATY205" s="82"/>
      <c r="ATZ205" s="82"/>
      <c r="AUA205" s="82"/>
      <c r="AUB205" s="82"/>
      <c r="AUC205" s="82"/>
      <c r="AUD205" s="82"/>
      <c r="AUE205" s="82"/>
      <c r="AUW205" s="82"/>
      <c r="AUX205" s="82"/>
      <c r="AUY205" s="6"/>
      <c r="AVB205" s="7"/>
      <c r="AVC205" s="7"/>
      <c r="AVH205" s="82"/>
      <c r="AVJ205" s="7"/>
      <c r="AVK205" s="82"/>
      <c r="AVM205" s="7"/>
      <c r="AVN205" s="82"/>
      <c r="AVO205" s="82"/>
      <c r="AVP205" s="83"/>
      <c r="AVR205" s="82"/>
      <c r="AVS205" s="80"/>
      <c r="AVT205" s="81"/>
      <c r="AVU205" s="82"/>
      <c r="AVX205" s="82"/>
      <c r="AVY205" s="82"/>
      <c r="AWA205" s="82"/>
      <c r="AWD205" s="82"/>
      <c r="AWG205" s="82"/>
      <c r="AWH205" s="82"/>
      <c r="AWM205" s="82"/>
      <c r="AWP205" s="82"/>
      <c r="AWQ205" s="82"/>
      <c r="AWR205" s="82"/>
      <c r="AWS205" s="82"/>
      <c r="AWT205" s="82"/>
      <c r="AWU205" s="82"/>
      <c r="AWV205" s="82"/>
      <c r="AXN205" s="82"/>
      <c r="AXO205" s="82"/>
      <c r="AXP205" s="6"/>
      <c r="AXS205" s="7"/>
      <c r="AXT205" s="7"/>
      <c r="AXY205" s="82"/>
      <c r="AYA205" s="7"/>
      <c r="AYB205" s="82"/>
      <c r="AYD205" s="7"/>
      <c r="AYE205" s="82"/>
      <c r="AYF205" s="82"/>
      <c r="AYG205" s="83"/>
      <c r="AYI205" s="82"/>
      <c r="AYJ205" s="80"/>
      <c r="AYK205" s="81"/>
      <c r="AYL205" s="82"/>
      <c r="AYO205" s="82"/>
      <c r="AYP205" s="82"/>
      <c r="AYR205" s="82"/>
      <c r="AYU205" s="82"/>
      <c r="AYX205" s="82"/>
      <c r="AYY205" s="82"/>
      <c r="AZD205" s="82"/>
      <c r="AZG205" s="82"/>
      <c r="AZH205" s="82"/>
      <c r="AZI205" s="82"/>
      <c r="AZJ205" s="82"/>
      <c r="AZK205" s="82"/>
      <c r="AZL205" s="82"/>
      <c r="AZM205" s="82"/>
      <c r="BAE205" s="82"/>
      <c r="BAF205" s="82"/>
      <c r="BAG205" s="6"/>
      <c r="BAJ205" s="7"/>
      <c r="BAK205" s="7"/>
      <c r="BAP205" s="82"/>
      <c r="BAR205" s="7"/>
      <c r="BAS205" s="82"/>
      <c r="BAU205" s="7"/>
      <c r="BAV205" s="82"/>
      <c r="BAW205" s="82"/>
      <c r="BAX205" s="83"/>
      <c r="BAZ205" s="82"/>
      <c r="BBA205" s="80"/>
      <c r="BBB205" s="81"/>
      <c r="BBC205" s="82"/>
      <c r="BBF205" s="82"/>
      <c r="BBG205" s="82"/>
      <c r="BBI205" s="82"/>
      <c r="BBL205" s="82"/>
      <c r="BBO205" s="82"/>
      <c r="BBP205" s="82"/>
      <c r="BBU205" s="82"/>
      <c r="BBX205" s="82"/>
      <c r="BBY205" s="82"/>
      <c r="BBZ205" s="82"/>
      <c r="BCA205" s="82"/>
      <c r="BCB205" s="82"/>
      <c r="BCC205" s="82"/>
      <c r="BCD205" s="82"/>
      <c r="BCV205" s="82"/>
      <c r="BCW205" s="82"/>
      <c r="BCX205" s="6"/>
      <c r="BDA205" s="7"/>
      <c r="BDB205" s="7"/>
      <c r="BDG205" s="82"/>
      <c r="BDI205" s="7"/>
      <c r="BDJ205" s="82"/>
      <c r="BDL205" s="7"/>
      <c r="BDM205" s="82"/>
      <c r="BDN205" s="82"/>
      <c r="BDO205" s="83"/>
      <c r="BDQ205" s="82"/>
      <c r="BDR205" s="80"/>
      <c r="BDS205" s="81"/>
      <c r="BDT205" s="82"/>
      <c r="BDW205" s="82"/>
      <c r="BDX205" s="82"/>
      <c r="BDZ205" s="82"/>
      <c r="BEC205" s="82"/>
      <c r="BEF205" s="82"/>
      <c r="BEG205" s="82"/>
      <c r="BEL205" s="82"/>
      <c r="BEO205" s="82"/>
      <c r="BEP205" s="82"/>
      <c r="BEQ205" s="82"/>
      <c r="BER205" s="82"/>
      <c r="BES205" s="82"/>
      <c r="BET205" s="82"/>
      <c r="BEU205" s="82"/>
      <c r="BFM205" s="82"/>
      <c r="BFN205" s="82"/>
      <c r="BFO205" s="6"/>
      <c r="BFR205" s="7"/>
      <c r="BFS205" s="7"/>
      <c r="BFX205" s="82"/>
      <c r="BFZ205" s="7"/>
      <c r="BGA205" s="82"/>
      <c r="BGC205" s="7"/>
      <c r="BGD205" s="82"/>
      <c r="BGE205" s="82"/>
      <c r="BGF205" s="83"/>
      <c r="BGH205" s="82"/>
      <c r="BGI205" s="80"/>
      <c r="BGJ205" s="81"/>
      <c r="BGK205" s="82"/>
      <c r="BGN205" s="82"/>
      <c r="BGO205" s="82"/>
      <c r="BGQ205" s="82"/>
      <c r="BGT205" s="82"/>
      <c r="BGW205" s="82"/>
      <c r="BGX205" s="82"/>
      <c r="BHC205" s="82"/>
      <c r="BHF205" s="82"/>
      <c r="BHG205" s="82"/>
      <c r="BHH205" s="82"/>
      <c r="BHI205" s="82"/>
      <c r="BHJ205" s="82"/>
      <c r="BHK205" s="82"/>
      <c r="BHL205" s="82"/>
      <c r="BID205" s="82"/>
      <c r="BIE205" s="82"/>
      <c r="BIF205" s="6"/>
      <c r="BII205" s="7"/>
      <c r="BIJ205" s="7"/>
      <c r="BIO205" s="82"/>
      <c r="BIQ205" s="7"/>
      <c r="BIR205" s="82"/>
      <c r="BIT205" s="7"/>
      <c r="BIU205" s="82"/>
      <c r="BIV205" s="82"/>
      <c r="BIW205" s="83"/>
      <c r="BIY205" s="82"/>
      <c r="BIZ205" s="80"/>
      <c r="BJA205" s="81"/>
      <c r="BJB205" s="82"/>
      <c r="BJE205" s="82"/>
      <c r="BJF205" s="82"/>
      <c r="BJH205" s="82"/>
      <c r="BJK205" s="82"/>
      <c r="BJN205" s="82"/>
      <c r="BJO205" s="82"/>
      <c r="BJT205" s="82"/>
      <c r="BJW205" s="82"/>
      <c r="BJX205" s="82"/>
      <c r="BJY205" s="82"/>
      <c r="BJZ205" s="82"/>
      <c r="BKA205" s="82"/>
      <c r="BKB205" s="82"/>
      <c r="BKC205" s="82"/>
      <c r="BKU205" s="82"/>
      <c r="BKV205" s="82"/>
      <c r="BKW205" s="6"/>
      <c r="BKZ205" s="7"/>
      <c r="BLA205" s="7"/>
      <c r="BLF205" s="82"/>
      <c r="BLH205" s="7"/>
      <c r="BLI205" s="82"/>
      <c r="BLK205" s="7"/>
      <c r="BLL205" s="82"/>
      <c r="BLM205" s="82"/>
      <c r="BLN205" s="83"/>
      <c r="BLP205" s="82"/>
      <c r="BLQ205" s="80"/>
      <c r="BLR205" s="81"/>
      <c r="BLS205" s="82"/>
      <c r="BLV205" s="82"/>
      <c r="BLW205" s="82"/>
      <c r="BLY205" s="82"/>
      <c r="BMB205" s="82"/>
      <c r="BME205" s="82"/>
      <c r="BMF205" s="82"/>
      <c r="BMK205" s="82"/>
      <c r="BMN205" s="82"/>
      <c r="BMO205" s="82"/>
      <c r="BMP205" s="82"/>
      <c r="BMQ205" s="82"/>
      <c r="BMR205" s="82"/>
      <c r="BMS205" s="82"/>
      <c r="BMT205" s="82"/>
      <c r="BNL205" s="82"/>
      <c r="BNM205" s="82"/>
      <c r="BNN205" s="6"/>
      <c r="BNQ205" s="7"/>
      <c r="BNR205" s="7"/>
      <c r="BNW205" s="82"/>
      <c r="BNY205" s="7"/>
      <c r="BNZ205" s="82"/>
      <c r="BOB205" s="7"/>
      <c r="BOC205" s="82"/>
      <c r="BOD205" s="82"/>
      <c r="BOE205" s="83"/>
      <c r="BOG205" s="82"/>
      <c r="BOH205" s="80"/>
      <c r="BOI205" s="81"/>
      <c r="BOJ205" s="82"/>
      <c r="BOM205" s="82"/>
      <c r="BON205" s="82"/>
      <c r="BOP205" s="82"/>
      <c r="BOS205" s="82"/>
      <c r="BOV205" s="82"/>
      <c r="BOW205" s="82"/>
      <c r="BPB205" s="82"/>
      <c r="BPE205" s="82"/>
      <c r="BPF205" s="82"/>
      <c r="BPG205" s="82"/>
      <c r="BPH205" s="82"/>
      <c r="BPI205" s="82"/>
      <c r="BPJ205" s="82"/>
      <c r="BPK205" s="82"/>
      <c r="BQC205" s="82"/>
      <c r="BQD205" s="82"/>
      <c r="BQE205" s="6"/>
      <c r="BQH205" s="7"/>
      <c r="BQI205" s="7"/>
      <c r="BQN205" s="82"/>
      <c r="BQP205" s="7"/>
      <c r="BQQ205" s="82"/>
      <c r="BQS205" s="7"/>
      <c r="BQT205" s="82"/>
      <c r="BQU205" s="82"/>
      <c r="BQV205" s="83"/>
      <c r="BQX205" s="82"/>
      <c r="BQY205" s="80"/>
      <c r="BQZ205" s="81"/>
      <c r="BRA205" s="82"/>
      <c r="BRD205" s="82"/>
      <c r="BRE205" s="82"/>
      <c r="BRG205" s="82"/>
      <c r="BRJ205" s="82"/>
      <c r="BRM205" s="82"/>
      <c r="BRN205" s="82"/>
      <c r="BRS205" s="82"/>
      <c r="BRV205" s="82"/>
      <c r="BRW205" s="82"/>
      <c r="BRX205" s="82"/>
      <c r="BRY205" s="82"/>
      <c r="BRZ205" s="82"/>
      <c r="BSA205" s="82"/>
      <c r="BSB205" s="82"/>
      <c r="BST205" s="82"/>
      <c r="BSU205" s="82"/>
      <c r="BSV205" s="6"/>
      <c r="BSY205" s="7"/>
      <c r="BSZ205" s="7"/>
      <c r="BTE205" s="82"/>
      <c r="BTG205" s="7"/>
      <c r="BTH205" s="82"/>
      <c r="BTJ205" s="7"/>
      <c r="BTK205" s="82"/>
      <c r="BTL205" s="82"/>
      <c r="BTM205" s="83"/>
      <c r="BTO205" s="82"/>
      <c r="BTP205" s="80"/>
      <c r="BTQ205" s="81"/>
      <c r="BTR205" s="82"/>
      <c r="BTU205" s="82"/>
      <c r="BTV205" s="82"/>
      <c r="BTX205" s="82"/>
      <c r="BUA205" s="82"/>
      <c r="BUD205" s="82"/>
      <c r="BUE205" s="82"/>
      <c r="BUJ205" s="82"/>
      <c r="BUM205" s="82"/>
      <c r="BUN205" s="82"/>
      <c r="BUO205" s="82"/>
      <c r="BUP205" s="82"/>
      <c r="BUQ205" s="82"/>
      <c r="BUR205" s="82"/>
      <c r="BUS205" s="82"/>
      <c r="BVK205" s="82"/>
      <c r="BVL205" s="82"/>
      <c r="BVM205" s="6"/>
      <c r="BVP205" s="7"/>
      <c r="BVQ205" s="7"/>
      <c r="BVV205" s="82"/>
      <c r="BVX205" s="7"/>
      <c r="BVY205" s="82"/>
      <c r="BWA205" s="7"/>
      <c r="BWB205" s="82"/>
      <c r="BWC205" s="82"/>
      <c r="BWD205" s="83"/>
      <c r="BWF205" s="82"/>
      <c r="BWG205" s="80"/>
      <c r="BWH205" s="81"/>
      <c r="BWI205" s="82"/>
      <c r="BWL205" s="82"/>
      <c r="BWM205" s="82"/>
      <c r="BWO205" s="82"/>
      <c r="BWR205" s="82"/>
      <c r="BWU205" s="82"/>
      <c r="BWV205" s="82"/>
      <c r="BXA205" s="82"/>
      <c r="BXD205" s="82"/>
      <c r="BXE205" s="82"/>
      <c r="BXF205" s="82"/>
      <c r="BXG205" s="82"/>
      <c r="BXH205" s="82"/>
      <c r="BXI205" s="82"/>
      <c r="BXJ205" s="82"/>
      <c r="BYB205" s="82"/>
      <c r="BYC205" s="82"/>
      <c r="BYD205" s="6"/>
      <c r="BYG205" s="7"/>
      <c r="BYH205" s="7"/>
      <c r="BYM205" s="82"/>
      <c r="BYO205" s="7"/>
      <c r="BYP205" s="82"/>
      <c r="BYR205" s="7"/>
      <c r="BYS205" s="82"/>
      <c r="BYT205" s="82"/>
      <c r="BYU205" s="83"/>
      <c r="BYW205" s="82"/>
      <c r="BYX205" s="80"/>
      <c r="BYY205" s="81"/>
      <c r="BYZ205" s="82"/>
      <c r="BZC205" s="82"/>
      <c r="BZD205" s="82"/>
      <c r="BZF205" s="82"/>
      <c r="BZI205" s="82"/>
      <c r="BZL205" s="82"/>
      <c r="BZM205" s="82"/>
      <c r="BZR205" s="82"/>
      <c r="BZU205" s="82"/>
      <c r="BZV205" s="82"/>
      <c r="BZW205" s="82"/>
      <c r="BZX205" s="82"/>
      <c r="BZY205" s="82"/>
      <c r="BZZ205" s="82"/>
      <c r="CAA205" s="82"/>
      <c r="CAS205" s="82"/>
      <c r="CAT205" s="82"/>
      <c r="CAU205" s="6"/>
      <c r="CAX205" s="7"/>
      <c r="CAY205" s="7"/>
      <c r="CBD205" s="82"/>
      <c r="CBF205" s="7"/>
      <c r="CBG205" s="82"/>
      <c r="CBI205" s="7"/>
      <c r="CBJ205" s="82"/>
      <c r="CBK205" s="82"/>
      <c r="CBL205" s="83"/>
      <c r="CBN205" s="82"/>
      <c r="CBO205" s="80"/>
      <c r="CBP205" s="81"/>
      <c r="CBQ205" s="82"/>
      <c r="CBT205" s="82"/>
      <c r="CBU205" s="82"/>
      <c r="CBW205" s="82"/>
      <c r="CBZ205" s="82"/>
      <c r="CCC205" s="82"/>
      <c r="CCD205" s="82"/>
      <c r="CCI205" s="82"/>
      <c r="CCL205" s="82"/>
      <c r="CCM205" s="82"/>
      <c r="CCN205" s="82"/>
      <c r="CCO205" s="82"/>
      <c r="CCP205" s="82"/>
      <c r="CCQ205" s="82"/>
      <c r="CCR205" s="82"/>
      <c r="CDJ205" s="82"/>
      <c r="CDK205" s="82"/>
      <c r="CDL205" s="6"/>
      <c r="CDO205" s="7"/>
      <c r="CDP205" s="7"/>
      <c r="CDU205" s="82"/>
      <c r="CDW205" s="7"/>
      <c r="CDX205" s="82"/>
      <c r="CDZ205" s="7"/>
      <c r="CEA205" s="82"/>
      <c r="CEB205" s="82"/>
      <c r="CEC205" s="83"/>
      <c r="CEE205" s="82"/>
      <c r="CEF205" s="80"/>
      <c r="CEG205" s="81"/>
      <c r="CEH205" s="82"/>
      <c r="CEK205" s="82"/>
      <c r="CEL205" s="82"/>
      <c r="CEN205" s="82"/>
      <c r="CEQ205" s="82"/>
      <c r="CET205" s="82"/>
      <c r="CEU205" s="82"/>
      <c r="CEZ205" s="82"/>
      <c r="CFC205" s="82"/>
      <c r="CFD205" s="82"/>
      <c r="CFE205" s="82"/>
      <c r="CFF205" s="82"/>
      <c r="CFG205" s="82"/>
      <c r="CFH205" s="82"/>
      <c r="CFI205" s="82"/>
      <c r="CGA205" s="82"/>
      <c r="CGB205" s="82"/>
      <c r="CGC205" s="6"/>
      <c r="CGF205" s="7"/>
      <c r="CGG205" s="7"/>
      <c r="CGL205" s="82"/>
      <c r="CGN205" s="7"/>
      <c r="CGO205" s="82"/>
      <c r="CGQ205" s="7"/>
      <c r="CGR205" s="82"/>
      <c r="CGS205" s="82"/>
      <c r="CGT205" s="83"/>
      <c r="CGV205" s="82"/>
      <c r="CGW205" s="80"/>
      <c r="CGX205" s="81"/>
      <c r="CGY205" s="82"/>
      <c r="CHB205" s="82"/>
      <c r="CHC205" s="82"/>
      <c r="CHE205" s="82"/>
      <c r="CHH205" s="82"/>
      <c r="CHK205" s="82"/>
      <c r="CHL205" s="82"/>
      <c r="CHQ205" s="82"/>
      <c r="CHT205" s="82"/>
      <c r="CHU205" s="82"/>
      <c r="CHV205" s="82"/>
      <c r="CHW205" s="82"/>
      <c r="CHX205" s="82"/>
      <c r="CHY205" s="82"/>
      <c r="CHZ205" s="82"/>
      <c r="CIR205" s="82"/>
      <c r="CIS205" s="82"/>
      <c r="CIT205" s="6"/>
      <c r="CIW205" s="7"/>
      <c r="CIX205" s="7"/>
      <c r="CJC205" s="82"/>
      <c r="CJE205" s="7"/>
      <c r="CJF205" s="82"/>
      <c r="CJH205" s="7"/>
      <c r="CJI205" s="82"/>
      <c r="CJJ205" s="82"/>
      <c r="CJK205" s="83"/>
      <c r="CJM205" s="82"/>
      <c r="CJN205" s="80"/>
      <c r="CJO205" s="81"/>
      <c r="CJP205" s="82"/>
      <c r="CJS205" s="82"/>
      <c r="CJT205" s="82"/>
      <c r="CJV205" s="82"/>
      <c r="CJY205" s="82"/>
      <c r="CKB205" s="82"/>
      <c r="CKC205" s="82"/>
      <c r="CKH205" s="82"/>
      <c r="CKK205" s="82"/>
      <c r="CKL205" s="82"/>
      <c r="CKM205" s="82"/>
      <c r="CKN205" s="82"/>
      <c r="CKO205" s="82"/>
      <c r="CKP205" s="82"/>
      <c r="CKQ205" s="82"/>
      <c r="CLI205" s="82"/>
      <c r="CLJ205" s="82"/>
      <c r="CLK205" s="6"/>
      <c r="CLN205" s="7"/>
      <c r="CLO205" s="7"/>
      <c r="CLT205" s="82"/>
      <c r="CLV205" s="7"/>
      <c r="CLW205" s="82"/>
      <c r="CLY205" s="7"/>
      <c r="CLZ205" s="82"/>
      <c r="CMA205" s="82"/>
      <c r="CMB205" s="83"/>
      <c r="CMD205" s="82"/>
      <c r="CME205" s="80"/>
      <c r="CMF205" s="81"/>
      <c r="CMG205" s="82"/>
      <c r="CMJ205" s="82"/>
      <c r="CMK205" s="82"/>
      <c r="CMM205" s="82"/>
      <c r="CMP205" s="82"/>
      <c r="CMS205" s="82"/>
      <c r="CMT205" s="82"/>
      <c r="CMY205" s="82"/>
      <c r="CNB205" s="82"/>
      <c r="CNC205" s="82"/>
      <c r="CND205" s="82"/>
      <c r="CNE205" s="82"/>
      <c r="CNF205" s="82"/>
      <c r="CNG205" s="82"/>
      <c r="CNH205" s="82"/>
      <c r="CNZ205" s="82"/>
      <c r="COA205" s="82"/>
      <c r="COB205" s="6"/>
      <c r="COE205" s="7"/>
      <c r="COF205" s="7"/>
      <c r="COK205" s="82"/>
      <c r="COM205" s="7"/>
      <c r="CON205" s="82"/>
      <c r="COP205" s="7"/>
      <c r="COQ205" s="82"/>
      <c r="COR205" s="82"/>
      <c r="COS205" s="83"/>
      <c r="COU205" s="82"/>
      <c r="COV205" s="80"/>
      <c r="COW205" s="81"/>
      <c r="COX205" s="82"/>
      <c r="CPA205" s="82"/>
      <c r="CPB205" s="82"/>
      <c r="CPD205" s="82"/>
      <c r="CPG205" s="82"/>
      <c r="CPJ205" s="82"/>
      <c r="CPK205" s="82"/>
      <c r="CPP205" s="82"/>
      <c r="CPS205" s="82"/>
      <c r="CPT205" s="82"/>
      <c r="CPU205" s="82"/>
      <c r="CPV205" s="82"/>
      <c r="CPW205" s="82"/>
      <c r="CPX205" s="82"/>
      <c r="CPY205" s="82"/>
      <c r="CQQ205" s="82"/>
      <c r="CQR205" s="82"/>
      <c r="CQS205" s="6"/>
      <c r="CQV205" s="7"/>
      <c r="CQW205" s="7"/>
      <c r="CRB205" s="82"/>
      <c r="CRD205" s="7"/>
      <c r="CRE205" s="82"/>
      <c r="CRG205" s="7"/>
      <c r="CRH205" s="82"/>
      <c r="CRI205" s="82"/>
      <c r="CRJ205" s="83"/>
      <c r="CRL205" s="82"/>
      <c r="CRM205" s="80"/>
      <c r="CRN205" s="81"/>
      <c r="CRO205" s="82"/>
      <c r="CRR205" s="82"/>
      <c r="CRS205" s="82"/>
      <c r="CRU205" s="82"/>
      <c r="CRX205" s="82"/>
      <c r="CSA205" s="82"/>
      <c r="CSB205" s="82"/>
      <c r="CSG205" s="82"/>
      <c r="CSJ205" s="82"/>
      <c r="CSK205" s="82"/>
      <c r="CSL205" s="82"/>
      <c r="CSM205" s="82"/>
      <c r="CSN205" s="82"/>
      <c r="CSO205" s="82"/>
      <c r="CSP205" s="82"/>
      <c r="CTH205" s="82"/>
      <c r="CTI205" s="82"/>
      <c r="CTJ205" s="6"/>
      <c r="CTM205" s="7"/>
      <c r="CTN205" s="7"/>
      <c r="CTS205" s="82"/>
      <c r="CTU205" s="7"/>
      <c r="CTV205" s="82"/>
      <c r="CTX205" s="7"/>
      <c r="CTY205" s="82"/>
      <c r="CTZ205" s="82"/>
      <c r="CUA205" s="83"/>
      <c r="CUC205" s="82"/>
      <c r="CUD205" s="80"/>
      <c r="CUE205" s="81"/>
      <c r="CUF205" s="82"/>
      <c r="CUI205" s="82"/>
      <c r="CUJ205" s="82"/>
      <c r="CUL205" s="82"/>
      <c r="CUO205" s="82"/>
      <c r="CUR205" s="82"/>
      <c r="CUS205" s="82"/>
      <c r="CUX205" s="82"/>
      <c r="CVA205" s="82"/>
      <c r="CVB205" s="82"/>
      <c r="CVC205" s="82"/>
      <c r="CVD205" s="82"/>
      <c r="CVE205" s="82"/>
      <c r="CVF205" s="82"/>
      <c r="CVG205" s="82"/>
      <c r="CVY205" s="82"/>
      <c r="CVZ205" s="82"/>
      <c r="CWA205" s="6"/>
      <c r="CWD205" s="7"/>
      <c r="CWE205" s="7"/>
      <c r="CWJ205" s="82"/>
      <c r="CWL205" s="7"/>
      <c r="CWM205" s="82"/>
      <c r="CWO205" s="7"/>
      <c r="CWP205" s="82"/>
      <c r="CWQ205" s="82"/>
      <c r="CWR205" s="83"/>
      <c r="CWT205" s="82"/>
      <c r="CWU205" s="80"/>
      <c r="CWV205" s="81"/>
      <c r="CWW205" s="82"/>
      <c r="CWZ205" s="82"/>
      <c r="CXA205" s="82"/>
      <c r="CXC205" s="82"/>
      <c r="CXF205" s="82"/>
      <c r="CXI205" s="82"/>
      <c r="CXJ205" s="82"/>
      <c r="CXO205" s="82"/>
      <c r="CXR205" s="82"/>
      <c r="CXS205" s="82"/>
      <c r="CXT205" s="82"/>
      <c r="CXU205" s="82"/>
      <c r="CXV205" s="82"/>
      <c r="CXW205" s="82"/>
      <c r="CXX205" s="82"/>
      <c r="CYP205" s="82"/>
      <c r="CYQ205" s="82"/>
      <c r="CYR205" s="6"/>
      <c r="CYU205" s="7"/>
      <c r="CYV205" s="7"/>
      <c r="CZA205" s="82"/>
      <c r="CZC205" s="7"/>
      <c r="CZD205" s="82"/>
      <c r="CZF205" s="7"/>
      <c r="CZG205" s="82"/>
      <c r="CZH205" s="82"/>
      <c r="CZI205" s="83"/>
      <c r="CZK205" s="82"/>
      <c r="CZL205" s="80"/>
      <c r="CZM205" s="81"/>
      <c r="CZN205" s="82"/>
      <c r="CZQ205" s="82"/>
      <c r="CZR205" s="82"/>
      <c r="CZT205" s="82"/>
      <c r="CZW205" s="82"/>
      <c r="CZZ205" s="82"/>
      <c r="DAA205" s="82"/>
      <c r="DAF205" s="82"/>
      <c r="DAI205" s="82"/>
      <c r="DAJ205" s="82"/>
      <c r="DAK205" s="82"/>
      <c r="DAL205" s="82"/>
      <c r="DAM205" s="82"/>
      <c r="DAN205" s="82"/>
      <c r="DAO205" s="82"/>
      <c r="DBG205" s="82"/>
      <c r="DBH205" s="82"/>
      <c r="DBI205" s="6"/>
      <c r="DBL205" s="7"/>
      <c r="DBM205" s="7"/>
      <c r="DBR205" s="82"/>
      <c r="DBT205" s="7"/>
      <c r="DBU205" s="82"/>
      <c r="DBW205" s="7"/>
      <c r="DBX205" s="82"/>
      <c r="DBY205" s="82"/>
      <c r="DBZ205" s="83"/>
      <c r="DCB205" s="82"/>
      <c r="DCC205" s="80"/>
      <c r="DCD205" s="81"/>
      <c r="DCE205" s="82"/>
      <c r="DCH205" s="82"/>
      <c r="DCI205" s="82"/>
      <c r="DCK205" s="82"/>
      <c r="DCN205" s="82"/>
      <c r="DCQ205" s="82"/>
      <c r="DCR205" s="82"/>
      <c r="DCW205" s="82"/>
      <c r="DCZ205" s="82"/>
      <c r="DDA205" s="82"/>
      <c r="DDB205" s="82"/>
      <c r="DDC205" s="82"/>
      <c r="DDD205" s="82"/>
      <c r="DDE205" s="82"/>
      <c r="DDF205" s="82"/>
      <c r="DDX205" s="82"/>
      <c r="DDY205" s="82"/>
      <c r="DDZ205" s="6"/>
      <c r="DEC205" s="7"/>
      <c r="DED205" s="7"/>
      <c r="DEI205" s="82"/>
      <c r="DEK205" s="7"/>
      <c r="DEL205" s="82"/>
      <c r="DEN205" s="7"/>
      <c r="DEO205" s="82"/>
      <c r="DEP205" s="82"/>
      <c r="DEQ205" s="83"/>
      <c r="DES205" s="82"/>
      <c r="DET205" s="80"/>
      <c r="DEU205" s="81"/>
      <c r="DEV205" s="82"/>
      <c r="DEY205" s="82"/>
      <c r="DEZ205" s="82"/>
      <c r="DFB205" s="82"/>
      <c r="DFE205" s="82"/>
      <c r="DFH205" s="82"/>
      <c r="DFI205" s="82"/>
      <c r="DFN205" s="82"/>
      <c r="DFQ205" s="82"/>
      <c r="DFR205" s="82"/>
      <c r="DFS205" s="82"/>
      <c r="DFT205" s="82"/>
      <c r="DFU205" s="82"/>
      <c r="DFV205" s="82"/>
      <c r="DFW205" s="82"/>
      <c r="DGO205" s="82"/>
      <c r="DGP205" s="82"/>
      <c r="DGQ205" s="6"/>
      <c r="DGT205" s="7"/>
      <c r="DGU205" s="7"/>
      <c r="DGZ205" s="82"/>
      <c r="DHB205" s="7"/>
      <c r="DHC205" s="82"/>
      <c r="DHE205" s="7"/>
      <c r="DHF205" s="82"/>
      <c r="DHG205" s="82"/>
      <c r="DHH205" s="83"/>
      <c r="DHJ205" s="82"/>
      <c r="DHK205" s="80"/>
      <c r="DHL205" s="81"/>
      <c r="DHM205" s="82"/>
      <c r="DHP205" s="82"/>
      <c r="DHQ205" s="82"/>
      <c r="DHS205" s="82"/>
      <c r="DHV205" s="82"/>
      <c r="DHY205" s="82"/>
      <c r="DHZ205" s="82"/>
      <c r="DIE205" s="82"/>
      <c r="DIH205" s="82"/>
      <c r="DII205" s="82"/>
      <c r="DIJ205" s="82"/>
      <c r="DIK205" s="82"/>
      <c r="DIL205" s="82"/>
      <c r="DIM205" s="82"/>
      <c r="DIN205" s="82"/>
      <c r="DJF205" s="82"/>
      <c r="DJG205" s="82"/>
      <c r="DJH205" s="6"/>
      <c r="DJK205" s="7"/>
      <c r="DJL205" s="7"/>
      <c r="DJQ205" s="82"/>
      <c r="DJS205" s="7"/>
      <c r="DJT205" s="82"/>
      <c r="DJV205" s="7"/>
      <c r="DJW205" s="82"/>
      <c r="DJX205" s="82"/>
      <c r="DJY205" s="83"/>
      <c r="DKA205" s="82"/>
      <c r="DKB205" s="80"/>
      <c r="DKC205" s="81"/>
      <c r="DKD205" s="82"/>
      <c r="DKG205" s="82"/>
      <c r="DKH205" s="82"/>
      <c r="DKJ205" s="82"/>
      <c r="DKM205" s="82"/>
      <c r="DKP205" s="82"/>
      <c r="DKQ205" s="82"/>
      <c r="DKV205" s="82"/>
      <c r="DKY205" s="82"/>
      <c r="DKZ205" s="82"/>
      <c r="DLA205" s="82"/>
      <c r="DLB205" s="82"/>
      <c r="DLC205" s="82"/>
      <c r="DLD205" s="82"/>
      <c r="DLE205" s="82"/>
      <c r="DLW205" s="82"/>
      <c r="DLX205" s="82"/>
      <c r="DLY205" s="6"/>
      <c r="DMB205" s="7"/>
      <c r="DMC205" s="7"/>
      <c r="DMH205" s="82"/>
      <c r="DMJ205" s="7"/>
      <c r="DMK205" s="82"/>
      <c r="DMM205" s="7"/>
      <c r="DMN205" s="82"/>
      <c r="DMO205" s="82"/>
      <c r="DMP205" s="83"/>
      <c r="DMR205" s="82"/>
      <c r="DMS205" s="80"/>
      <c r="DMT205" s="81"/>
      <c r="DMU205" s="82"/>
      <c r="DMX205" s="82"/>
      <c r="DMY205" s="82"/>
      <c r="DNA205" s="82"/>
      <c r="DND205" s="82"/>
      <c r="DNG205" s="82"/>
      <c r="DNH205" s="82"/>
      <c r="DNM205" s="82"/>
      <c r="DNP205" s="82"/>
      <c r="DNQ205" s="82"/>
      <c r="DNR205" s="82"/>
      <c r="DNS205" s="82"/>
      <c r="DNT205" s="82"/>
      <c r="DNU205" s="82"/>
      <c r="DNV205" s="82"/>
      <c r="DON205" s="82"/>
      <c r="DOO205" s="82"/>
      <c r="DOP205" s="6"/>
      <c r="DOS205" s="7"/>
      <c r="DOT205" s="7"/>
      <c r="DOY205" s="82"/>
      <c r="DPA205" s="7"/>
      <c r="DPB205" s="82"/>
      <c r="DPD205" s="7"/>
      <c r="DPE205" s="82"/>
      <c r="DPF205" s="82"/>
      <c r="DPG205" s="83"/>
      <c r="DPI205" s="82"/>
      <c r="DPJ205" s="80"/>
      <c r="DPK205" s="81"/>
      <c r="DPL205" s="82"/>
      <c r="DPO205" s="82"/>
      <c r="DPP205" s="82"/>
      <c r="DPR205" s="82"/>
      <c r="DPU205" s="82"/>
      <c r="DPX205" s="82"/>
      <c r="DPY205" s="82"/>
      <c r="DQD205" s="82"/>
      <c r="DQG205" s="82"/>
      <c r="DQH205" s="82"/>
      <c r="DQI205" s="82"/>
      <c r="DQJ205" s="82"/>
      <c r="DQK205" s="82"/>
      <c r="DQL205" s="82"/>
      <c r="DQM205" s="82"/>
      <c r="DRE205" s="82"/>
      <c r="DRF205" s="82"/>
      <c r="DRG205" s="6"/>
      <c r="DRJ205" s="7"/>
      <c r="DRK205" s="7"/>
      <c r="DRP205" s="82"/>
      <c r="DRR205" s="7"/>
      <c r="DRS205" s="82"/>
      <c r="DRU205" s="7"/>
      <c r="DRV205" s="82"/>
      <c r="DRW205" s="82"/>
      <c r="DRX205" s="83"/>
      <c r="DRZ205" s="82"/>
      <c r="DSA205" s="80"/>
      <c r="DSB205" s="81"/>
      <c r="DSC205" s="82"/>
      <c r="DSF205" s="82"/>
      <c r="DSG205" s="82"/>
      <c r="DSI205" s="82"/>
      <c r="DSL205" s="82"/>
      <c r="DSO205" s="82"/>
      <c r="DSP205" s="82"/>
      <c r="DSU205" s="82"/>
      <c r="DSX205" s="82"/>
      <c r="DSY205" s="82"/>
      <c r="DSZ205" s="82"/>
      <c r="DTA205" s="82"/>
      <c r="DTB205" s="82"/>
      <c r="DTC205" s="82"/>
      <c r="DTD205" s="82"/>
      <c r="DTV205" s="82"/>
      <c r="DTW205" s="82"/>
      <c r="DTX205" s="6"/>
      <c r="DUA205" s="7"/>
      <c r="DUB205" s="7"/>
      <c r="DUG205" s="82"/>
      <c r="DUI205" s="7"/>
      <c r="DUJ205" s="82"/>
      <c r="DUL205" s="7"/>
      <c r="DUM205" s="82"/>
      <c r="DUN205" s="82"/>
      <c r="DUO205" s="83"/>
      <c r="DUQ205" s="82"/>
      <c r="DUR205" s="80"/>
      <c r="DUS205" s="81"/>
      <c r="DUT205" s="82"/>
      <c r="DUW205" s="82"/>
      <c r="DUX205" s="82"/>
      <c r="DUZ205" s="82"/>
      <c r="DVC205" s="82"/>
      <c r="DVF205" s="82"/>
      <c r="DVG205" s="82"/>
      <c r="DVL205" s="82"/>
      <c r="DVO205" s="82"/>
      <c r="DVP205" s="82"/>
      <c r="DVQ205" s="82"/>
      <c r="DVR205" s="82"/>
      <c r="DVS205" s="82"/>
      <c r="DVT205" s="82"/>
      <c r="DVU205" s="82"/>
      <c r="DWM205" s="82"/>
      <c r="DWN205" s="82"/>
      <c r="DWO205" s="6"/>
      <c r="DWR205" s="7"/>
      <c r="DWS205" s="7"/>
      <c r="DWX205" s="82"/>
      <c r="DWZ205" s="7"/>
      <c r="DXA205" s="82"/>
      <c r="DXC205" s="7"/>
      <c r="DXD205" s="82"/>
      <c r="DXE205" s="82"/>
      <c r="DXF205" s="83"/>
      <c r="DXH205" s="82"/>
      <c r="DXI205" s="80"/>
      <c r="DXJ205" s="81"/>
      <c r="DXK205" s="82"/>
      <c r="DXN205" s="82"/>
      <c r="DXO205" s="82"/>
      <c r="DXQ205" s="82"/>
      <c r="DXT205" s="82"/>
      <c r="DXW205" s="82"/>
      <c r="DXX205" s="82"/>
      <c r="DYC205" s="82"/>
      <c r="DYF205" s="82"/>
      <c r="DYG205" s="82"/>
      <c r="DYH205" s="82"/>
      <c r="DYI205" s="82"/>
      <c r="DYJ205" s="82"/>
      <c r="DYK205" s="82"/>
      <c r="DYL205" s="82"/>
      <c r="DZD205" s="82"/>
      <c r="DZE205" s="82"/>
      <c r="DZF205" s="6"/>
      <c r="DZI205" s="7"/>
      <c r="DZJ205" s="7"/>
      <c r="DZO205" s="82"/>
      <c r="DZQ205" s="7"/>
      <c r="DZR205" s="82"/>
      <c r="DZT205" s="7"/>
      <c r="DZU205" s="82"/>
      <c r="DZV205" s="82"/>
      <c r="DZW205" s="83"/>
      <c r="DZY205" s="82"/>
      <c r="DZZ205" s="80"/>
      <c r="EAA205" s="81"/>
      <c r="EAB205" s="82"/>
      <c r="EAE205" s="82"/>
      <c r="EAF205" s="82"/>
      <c r="EAH205" s="82"/>
      <c r="EAK205" s="82"/>
      <c r="EAN205" s="82"/>
      <c r="EAO205" s="82"/>
      <c r="EAT205" s="82"/>
      <c r="EAW205" s="82"/>
      <c r="EAX205" s="82"/>
      <c r="EAY205" s="82"/>
      <c r="EAZ205" s="82"/>
      <c r="EBA205" s="82"/>
      <c r="EBB205" s="82"/>
      <c r="EBC205" s="82"/>
      <c r="EBU205" s="82"/>
      <c r="EBV205" s="82"/>
      <c r="EBW205" s="6"/>
      <c r="EBZ205" s="7"/>
      <c r="ECA205" s="7"/>
      <c r="ECF205" s="82"/>
      <c r="ECH205" s="7"/>
      <c r="ECI205" s="82"/>
      <c r="ECK205" s="7"/>
      <c r="ECL205" s="82"/>
      <c r="ECM205" s="82"/>
      <c r="ECN205" s="83"/>
      <c r="ECP205" s="82"/>
      <c r="ECQ205" s="80"/>
      <c r="ECR205" s="81"/>
      <c r="ECS205" s="82"/>
      <c r="ECV205" s="82"/>
      <c r="ECW205" s="82"/>
      <c r="ECY205" s="82"/>
      <c r="EDB205" s="82"/>
      <c r="EDE205" s="82"/>
      <c r="EDF205" s="82"/>
      <c r="EDK205" s="82"/>
      <c r="EDN205" s="82"/>
      <c r="EDO205" s="82"/>
      <c r="EDP205" s="82"/>
      <c r="EDQ205" s="82"/>
      <c r="EDR205" s="82"/>
      <c r="EDS205" s="82"/>
      <c r="EDT205" s="82"/>
      <c r="EEL205" s="82"/>
      <c r="EEM205" s="82"/>
      <c r="EEN205" s="6"/>
      <c r="EEQ205" s="7"/>
      <c r="EER205" s="7"/>
      <c r="EEW205" s="82"/>
      <c r="EEY205" s="7"/>
      <c r="EEZ205" s="82"/>
      <c r="EFB205" s="7"/>
      <c r="EFC205" s="82"/>
      <c r="EFD205" s="82"/>
      <c r="EFE205" s="83"/>
      <c r="EFG205" s="82"/>
      <c r="EFH205" s="80"/>
      <c r="EFI205" s="81"/>
      <c r="EFJ205" s="82"/>
      <c r="EFM205" s="82"/>
      <c r="EFN205" s="82"/>
      <c r="EFP205" s="82"/>
      <c r="EFS205" s="82"/>
      <c r="EFV205" s="82"/>
      <c r="EFW205" s="82"/>
      <c r="EGB205" s="82"/>
      <c r="EGE205" s="82"/>
      <c r="EGF205" s="82"/>
      <c r="EGG205" s="82"/>
      <c r="EGH205" s="82"/>
      <c r="EGI205" s="82"/>
      <c r="EGJ205" s="82"/>
      <c r="EGK205" s="82"/>
      <c r="EHC205" s="82"/>
      <c r="EHD205" s="82"/>
      <c r="EHE205" s="6"/>
      <c r="EHH205" s="7"/>
      <c r="EHI205" s="7"/>
      <c r="EHN205" s="82"/>
      <c r="EHP205" s="7"/>
      <c r="EHQ205" s="82"/>
      <c r="EHS205" s="7"/>
      <c r="EHT205" s="82"/>
      <c r="EHU205" s="82"/>
      <c r="EHV205" s="83"/>
      <c r="EHX205" s="82"/>
      <c r="EHY205" s="80"/>
      <c r="EHZ205" s="81"/>
      <c r="EIA205" s="82"/>
      <c r="EID205" s="82"/>
      <c r="EIE205" s="82"/>
      <c r="EIG205" s="82"/>
      <c r="EIJ205" s="82"/>
      <c r="EIM205" s="82"/>
      <c r="EIN205" s="82"/>
      <c r="EIS205" s="82"/>
      <c r="EIV205" s="82"/>
      <c r="EIW205" s="82"/>
      <c r="EIX205" s="82"/>
      <c r="EIY205" s="82"/>
      <c r="EIZ205" s="82"/>
      <c r="EJA205" s="82"/>
      <c r="EJB205" s="82"/>
      <c r="EJT205" s="82"/>
      <c r="EJU205" s="82"/>
      <c r="EJV205" s="6"/>
      <c r="EJY205" s="7"/>
      <c r="EJZ205" s="7"/>
      <c r="EKE205" s="82"/>
      <c r="EKG205" s="7"/>
      <c r="EKH205" s="82"/>
      <c r="EKJ205" s="7"/>
      <c r="EKK205" s="82"/>
      <c r="EKL205" s="82"/>
      <c r="EKM205" s="83"/>
      <c r="EKO205" s="82"/>
      <c r="EKP205" s="80"/>
      <c r="EKQ205" s="81"/>
      <c r="EKR205" s="82"/>
      <c r="EKU205" s="82"/>
      <c r="EKV205" s="82"/>
      <c r="EKX205" s="82"/>
      <c r="ELA205" s="82"/>
      <c r="ELD205" s="82"/>
      <c r="ELE205" s="82"/>
      <c r="ELJ205" s="82"/>
      <c r="ELM205" s="82"/>
      <c r="ELN205" s="82"/>
      <c r="ELO205" s="82"/>
      <c r="ELP205" s="82"/>
      <c r="ELQ205" s="82"/>
      <c r="ELR205" s="82"/>
      <c r="ELS205" s="82"/>
      <c r="EMK205" s="82"/>
      <c r="EML205" s="82"/>
      <c r="EMM205" s="6"/>
      <c r="EMP205" s="7"/>
      <c r="EMQ205" s="7"/>
      <c r="EMV205" s="82"/>
      <c r="EMX205" s="7"/>
      <c r="EMY205" s="82"/>
      <c r="ENA205" s="7"/>
      <c r="ENB205" s="82"/>
      <c r="ENC205" s="82"/>
      <c r="END205" s="83"/>
      <c r="ENF205" s="82"/>
      <c r="ENG205" s="80"/>
      <c r="ENH205" s="81"/>
      <c r="ENI205" s="82"/>
      <c r="ENL205" s="82"/>
      <c r="ENM205" s="82"/>
      <c r="ENO205" s="82"/>
      <c r="ENR205" s="82"/>
      <c r="ENU205" s="82"/>
      <c r="ENV205" s="82"/>
      <c r="EOA205" s="82"/>
      <c r="EOD205" s="82"/>
      <c r="EOE205" s="82"/>
      <c r="EOF205" s="82"/>
      <c r="EOG205" s="82"/>
      <c r="EOH205" s="82"/>
      <c r="EOI205" s="82"/>
      <c r="EOJ205" s="82"/>
      <c r="EPB205" s="82"/>
      <c r="EPC205" s="82"/>
      <c r="EPD205" s="6"/>
      <c r="EPG205" s="7"/>
      <c r="EPH205" s="7"/>
      <c r="EPM205" s="82"/>
      <c r="EPO205" s="7"/>
      <c r="EPP205" s="82"/>
      <c r="EPR205" s="7"/>
      <c r="EPS205" s="82"/>
      <c r="EPT205" s="82"/>
      <c r="EPU205" s="83"/>
      <c r="EPW205" s="82"/>
      <c r="EPX205" s="80"/>
      <c r="EPY205" s="81"/>
      <c r="EPZ205" s="82"/>
      <c r="EQC205" s="82"/>
      <c r="EQD205" s="82"/>
      <c r="EQF205" s="82"/>
      <c r="EQI205" s="82"/>
      <c r="EQL205" s="82"/>
      <c r="EQM205" s="82"/>
      <c r="EQR205" s="82"/>
      <c r="EQU205" s="82"/>
      <c r="EQV205" s="82"/>
      <c r="EQW205" s="82"/>
      <c r="EQX205" s="82"/>
      <c r="EQY205" s="82"/>
      <c r="EQZ205" s="82"/>
      <c r="ERA205" s="82"/>
      <c r="ERS205" s="82"/>
      <c r="ERT205" s="82"/>
      <c r="ERU205" s="6"/>
      <c r="ERX205" s="7"/>
      <c r="ERY205" s="7"/>
      <c r="ESD205" s="82"/>
      <c r="ESF205" s="7"/>
      <c r="ESG205" s="82"/>
      <c r="ESI205" s="7"/>
      <c r="ESJ205" s="82"/>
      <c r="ESK205" s="82"/>
      <c r="ESL205" s="83"/>
      <c r="ESN205" s="82"/>
      <c r="ESO205" s="80"/>
      <c r="ESP205" s="81"/>
      <c r="ESQ205" s="82"/>
      <c r="EST205" s="82"/>
      <c r="ESU205" s="82"/>
      <c r="ESW205" s="82"/>
      <c r="ESZ205" s="82"/>
      <c r="ETC205" s="82"/>
      <c r="ETD205" s="82"/>
      <c r="ETI205" s="82"/>
      <c r="ETL205" s="82"/>
      <c r="ETM205" s="82"/>
      <c r="ETN205" s="82"/>
      <c r="ETO205" s="82"/>
      <c r="ETP205" s="82"/>
      <c r="ETQ205" s="82"/>
      <c r="ETR205" s="82"/>
      <c r="EUJ205" s="82"/>
      <c r="EUK205" s="82"/>
      <c r="EUL205" s="6"/>
      <c r="EUO205" s="7"/>
      <c r="EUP205" s="7"/>
      <c r="EUU205" s="82"/>
      <c r="EUW205" s="7"/>
      <c r="EUX205" s="82"/>
      <c r="EUZ205" s="7"/>
      <c r="EVA205" s="82"/>
      <c r="EVB205" s="82"/>
      <c r="EVC205" s="83"/>
      <c r="EVE205" s="82"/>
      <c r="EVF205" s="80"/>
      <c r="EVG205" s="81"/>
      <c r="EVH205" s="82"/>
      <c r="EVK205" s="82"/>
      <c r="EVL205" s="82"/>
      <c r="EVN205" s="82"/>
      <c r="EVQ205" s="82"/>
      <c r="EVT205" s="82"/>
      <c r="EVU205" s="82"/>
      <c r="EVZ205" s="82"/>
      <c r="EWC205" s="82"/>
      <c r="EWD205" s="82"/>
      <c r="EWE205" s="82"/>
      <c r="EWF205" s="82"/>
      <c r="EWG205" s="82"/>
      <c r="EWH205" s="82"/>
      <c r="EWI205" s="82"/>
      <c r="EXA205" s="82"/>
      <c r="EXB205" s="82"/>
      <c r="EXC205" s="6"/>
      <c r="EXF205" s="7"/>
      <c r="EXG205" s="7"/>
      <c r="EXL205" s="82"/>
      <c r="EXN205" s="7"/>
      <c r="EXO205" s="82"/>
      <c r="EXQ205" s="7"/>
      <c r="EXR205" s="82"/>
      <c r="EXS205" s="82"/>
      <c r="EXT205" s="83"/>
      <c r="EXV205" s="82"/>
      <c r="EXW205" s="80"/>
      <c r="EXX205" s="81"/>
      <c r="EXY205" s="82"/>
      <c r="EYB205" s="82"/>
      <c r="EYC205" s="82"/>
      <c r="EYE205" s="82"/>
      <c r="EYH205" s="82"/>
      <c r="EYK205" s="82"/>
      <c r="EYL205" s="82"/>
      <c r="EYQ205" s="82"/>
      <c r="EYT205" s="82"/>
      <c r="EYU205" s="82"/>
      <c r="EYV205" s="82"/>
      <c r="EYW205" s="82"/>
      <c r="EYX205" s="82"/>
      <c r="EYY205" s="82"/>
      <c r="EYZ205" s="82"/>
      <c r="EZR205" s="82"/>
      <c r="EZS205" s="82"/>
      <c r="EZT205" s="6"/>
      <c r="EZW205" s="7"/>
      <c r="EZX205" s="7"/>
      <c r="FAC205" s="82"/>
      <c r="FAE205" s="7"/>
      <c r="FAF205" s="82"/>
      <c r="FAH205" s="7"/>
      <c r="FAI205" s="82"/>
      <c r="FAJ205" s="82"/>
      <c r="FAK205" s="83"/>
      <c r="FAM205" s="82"/>
      <c r="FAN205" s="80"/>
      <c r="FAO205" s="81"/>
      <c r="FAP205" s="82"/>
      <c r="FAS205" s="82"/>
      <c r="FAT205" s="82"/>
      <c r="FAV205" s="82"/>
      <c r="FAY205" s="82"/>
      <c r="FBB205" s="82"/>
      <c r="FBC205" s="82"/>
      <c r="FBH205" s="82"/>
      <c r="FBK205" s="82"/>
      <c r="FBL205" s="82"/>
      <c r="FBM205" s="82"/>
      <c r="FBN205" s="82"/>
      <c r="FBO205" s="82"/>
      <c r="FBP205" s="82"/>
      <c r="FBQ205" s="82"/>
      <c r="FCI205" s="82"/>
      <c r="FCJ205" s="82"/>
      <c r="FCK205" s="6"/>
      <c r="FCN205" s="7"/>
      <c r="FCO205" s="7"/>
      <c r="FCT205" s="82"/>
      <c r="FCV205" s="7"/>
      <c r="FCW205" s="82"/>
      <c r="FCY205" s="7"/>
      <c r="FCZ205" s="82"/>
      <c r="FDA205" s="82"/>
      <c r="FDB205" s="83"/>
      <c r="FDD205" s="82"/>
      <c r="FDE205" s="80"/>
      <c r="FDF205" s="81"/>
      <c r="FDG205" s="82"/>
      <c r="FDJ205" s="82"/>
      <c r="FDK205" s="82"/>
      <c r="FDM205" s="82"/>
      <c r="FDP205" s="82"/>
      <c r="FDS205" s="82"/>
      <c r="FDT205" s="82"/>
      <c r="FDY205" s="82"/>
      <c r="FEB205" s="82"/>
      <c r="FEC205" s="82"/>
      <c r="FED205" s="82"/>
      <c r="FEE205" s="82"/>
      <c r="FEF205" s="82"/>
      <c r="FEG205" s="82"/>
      <c r="FEH205" s="82"/>
      <c r="FEZ205" s="82"/>
      <c r="FFA205" s="82"/>
      <c r="FFB205" s="6"/>
      <c r="FFE205" s="7"/>
      <c r="FFF205" s="7"/>
      <c r="FFK205" s="82"/>
      <c r="FFM205" s="7"/>
      <c r="FFN205" s="82"/>
      <c r="FFP205" s="7"/>
      <c r="FFQ205" s="82"/>
      <c r="FFR205" s="82"/>
      <c r="FFS205" s="83"/>
      <c r="FFU205" s="82"/>
      <c r="FFV205" s="80"/>
      <c r="FFW205" s="81"/>
      <c r="FFX205" s="82"/>
      <c r="FGA205" s="82"/>
      <c r="FGB205" s="82"/>
      <c r="FGD205" s="82"/>
      <c r="FGG205" s="82"/>
      <c r="FGJ205" s="82"/>
      <c r="FGK205" s="82"/>
      <c r="FGP205" s="82"/>
      <c r="FGS205" s="82"/>
      <c r="FGT205" s="82"/>
      <c r="FGU205" s="82"/>
      <c r="FGV205" s="82"/>
      <c r="FGW205" s="82"/>
      <c r="FGX205" s="82"/>
      <c r="FGY205" s="82"/>
      <c r="FHQ205" s="82"/>
      <c r="FHR205" s="82"/>
      <c r="FHS205" s="6"/>
      <c r="FHV205" s="7"/>
      <c r="FHW205" s="7"/>
      <c r="FIB205" s="82"/>
      <c r="FID205" s="7"/>
      <c r="FIE205" s="82"/>
      <c r="FIG205" s="7"/>
      <c r="FIH205" s="82"/>
      <c r="FII205" s="82"/>
      <c r="FIJ205" s="83"/>
      <c r="FIL205" s="82"/>
      <c r="FIM205" s="80"/>
      <c r="FIN205" s="81"/>
      <c r="FIO205" s="82"/>
      <c r="FIR205" s="82"/>
      <c r="FIS205" s="82"/>
      <c r="FIU205" s="82"/>
      <c r="FIX205" s="82"/>
      <c r="FJA205" s="82"/>
      <c r="FJB205" s="82"/>
      <c r="FJG205" s="82"/>
      <c r="FJJ205" s="82"/>
      <c r="FJK205" s="82"/>
      <c r="FJL205" s="82"/>
      <c r="FJM205" s="82"/>
      <c r="FJN205" s="82"/>
      <c r="FJO205" s="82"/>
      <c r="FJP205" s="82"/>
      <c r="FKH205" s="82"/>
      <c r="FKI205" s="82"/>
      <c r="FKJ205" s="6"/>
      <c r="FKM205" s="7"/>
      <c r="FKN205" s="7"/>
      <c r="FKS205" s="82"/>
      <c r="FKU205" s="7"/>
      <c r="FKV205" s="82"/>
      <c r="FKX205" s="7"/>
      <c r="FKY205" s="82"/>
      <c r="FKZ205" s="82"/>
      <c r="FLA205" s="83"/>
      <c r="FLC205" s="82"/>
      <c r="FLD205" s="80"/>
      <c r="FLE205" s="81"/>
      <c r="FLF205" s="82"/>
      <c r="FLI205" s="82"/>
      <c r="FLJ205" s="82"/>
      <c r="FLL205" s="82"/>
      <c r="FLO205" s="82"/>
      <c r="FLR205" s="82"/>
      <c r="FLS205" s="82"/>
      <c r="FLX205" s="82"/>
      <c r="FMA205" s="82"/>
      <c r="FMB205" s="82"/>
      <c r="FMC205" s="82"/>
      <c r="FMD205" s="82"/>
      <c r="FME205" s="82"/>
      <c r="FMF205" s="82"/>
      <c r="FMG205" s="82"/>
      <c r="FMY205" s="82"/>
      <c r="FMZ205" s="82"/>
      <c r="FNA205" s="6"/>
      <c r="FND205" s="7"/>
      <c r="FNE205" s="7"/>
      <c r="FNJ205" s="82"/>
      <c r="FNL205" s="7"/>
      <c r="FNM205" s="82"/>
      <c r="FNO205" s="7"/>
      <c r="FNP205" s="82"/>
      <c r="FNQ205" s="82"/>
      <c r="FNR205" s="83"/>
      <c r="FNT205" s="82"/>
      <c r="FNU205" s="80"/>
      <c r="FNV205" s="81"/>
      <c r="FNW205" s="82"/>
      <c r="FNZ205" s="82"/>
      <c r="FOA205" s="82"/>
      <c r="FOC205" s="82"/>
      <c r="FOF205" s="82"/>
      <c r="FOI205" s="82"/>
      <c r="FOJ205" s="82"/>
      <c r="FOO205" s="82"/>
      <c r="FOR205" s="82"/>
      <c r="FOS205" s="82"/>
      <c r="FOT205" s="82"/>
      <c r="FOU205" s="82"/>
      <c r="FOV205" s="82"/>
      <c r="FOW205" s="82"/>
      <c r="FOX205" s="82"/>
      <c r="FPP205" s="82"/>
      <c r="FPQ205" s="82"/>
      <c r="FPR205" s="6"/>
      <c r="FPU205" s="7"/>
      <c r="FPV205" s="7"/>
      <c r="FQA205" s="82"/>
      <c r="FQC205" s="7"/>
      <c r="FQD205" s="82"/>
      <c r="FQF205" s="7"/>
      <c r="FQG205" s="82"/>
      <c r="FQH205" s="82"/>
      <c r="FQI205" s="83"/>
      <c r="FQK205" s="82"/>
      <c r="FQL205" s="80"/>
      <c r="FQM205" s="81"/>
      <c r="FQN205" s="82"/>
      <c r="FQQ205" s="82"/>
      <c r="FQR205" s="82"/>
      <c r="FQT205" s="82"/>
      <c r="FQW205" s="82"/>
      <c r="FQZ205" s="82"/>
      <c r="FRA205" s="82"/>
      <c r="FRF205" s="82"/>
      <c r="FRI205" s="82"/>
      <c r="FRJ205" s="82"/>
      <c r="FRK205" s="82"/>
      <c r="FRL205" s="82"/>
      <c r="FRM205" s="82"/>
      <c r="FRN205" s="82"/>
      <c r="FRO205" s="82"/>
      <c r="FSG205" s="82"/>
      <c r="FSH205" s="82"/>
      <c r="FSI205" s="6"/>
      <c r="FSL205" s="7"/>
      <c r="FSM205" s="7"/>
      <c r="FSR205" s="82"/>
      <c r="FST205" s="7"/>
      <c r="FSU205" s="82"/>
      <c r="FSW205" s="7"/>
      <c r="FSX205" s="82"/>
      <c r="FSY205" s="82"/>
      <c r="FSZ205" s="83"/>
      <c r="FTB205" s="82"/>
      <c r="FTC205" s="80"/>
      <c r="FTD205" s="81"/>
      <c r="FTE205" s="82"/>
      <c r="FTH205" s="82"/>
      <c r="FTI205" s="82"/>
      <c r="FTK205" s="82"/>
      <c r="FTN205" s="82"/>
      <c r="FTQ205" s="82"/>
      <c r="FTR205" s="82"/>
      <c r="FTW205" s="82"/>
      <c r="FTZ205" s="82"/>
      <c r="FUA205" s="82"/>
      <c r="FUB205" s="82"/>
      <c r="FUC205" s="82"/>
      <c r="FUD205" s="82"/>
      <c r="FUE205" s="82"/>
      <c r="FUF205" s="82"/>
      <c r="FUX205" s="82"/>
      <c r="FUY205" s="82"/>
      <c r="FUZ205" s="6"/>
      <c r="FVC205" s="7"/>
      <c r="FVD205" s="7"/>
      <c r="FVI205" s="82"/>
      <c r="FVK205" s="7"/>
      <c r="FVL205" s="82"/>
      <c r="FVN205" s="7"/>
      <c r="FVO205" s="82"/>
      <c r="FVP205" s="82"/>
      <c r="FVQ205" s="83"/>
      <c r="FVS205" s="82"/>
      <c r="FVT205" s="80"/>
      <c r="FVU205" s="81"/>
      <c r="FVV205" s="82"/>
      <c r="FVY205" s="82"/>
      <c r="FVZ205" s="82"/>
      <c r="FWB205" s="82"/>
      <c r="FWE205" s="82"/>
      <c r="FWH205" s="82"/>
      <c r="FWI205" s="82"/>
      <c r="FWN205" s="82"/>
      <c r="FWQ205" s="82"/>
      <c r="FWR205" s="82"/>
      <c r="FWS205" s="82"/>
      <c r="FWT205" s="82"/>
      <c r="FWU205" s="82"/>
      <c r="FWV205" s="82"/>
      <c r="FWW205" s="82"/>
      <c r="FXO205" s="82"/>
      <c r="FXP205" s="82"/>
      <c r="FXQ205" s="6"/>
      <c r="FXT205" s="7"/>
      <c r="FXU205" s="7"/>
      <c r="FXZ205" s="82"/>
      <c r="FYB205" s="7"/>
      <c r="FYC205" s="82"/>
      <c r="FYE205" s="7"/>
      <c r="FYF205" s="82"/>
      <c r="FYG205" s="82"/>
      <c r="FYH205" s="83"/>
      <c r="FYJ205" s="82"/>
      <c r="FYK205" s="80"/>
      <c r="FYL205" s="81"/>
      <c r="FYM205" s="82"/>
      <c r="FYP205" s="82"/>
      <c r="FYQ205" s="82"/>
      <c r="FYS205" s="82"/>
      <c r="FYV205" s="82"/>
      <c r="FYY205" s="82"/>
      <c r="FYZ205" s="82"/>
      <c r="FZE205" s="82"/>
      <c r="FZH205" s="82"/>
      <c r="FZI205" s="82"/>
      <c r="FZJ205" s="82"/>
      <c r="FZK205" s="82"/>
      <c r="FZL205" s="82"/>
      <c r="FZM205" s="82"/>
      <c r="FZN205" s="82"/>
      <c r="GAF205" s="82"/>
      <c r="GAG205" s="82"/>
      <c r="GAH205" s="6"/>
      <c r="GAK205" s="7"/>
      <c r="GAL205" s="7"/>
      <c r="GAQ205" s="82"/>
      <c r="GAS205" s="7"/>
      <c r="GAT205" s="82"/>
      <c r="GAV205" s="7"/>
      <c r="GAW205" s="82"/>
      <c r="GAX205" s="82"/>
      <c r="GAY205" s="83"/>
      <c r="GBA205" s="82"/>
      <c r="GBB205" s="80"/>
      <c r="GBC205" s="81"/>
      <c r="GBD205" s="82"/>
      <c r="GBG205" s="82"/>
      <c r="GBH205" s="82"/>
      <c r="GBJ205" s="82"/>
      <c r="GBM205" s="82"/>
      <c r="GBP205" s="82"/>
      <c r="GBQ205" s="82"/>
      <c r="GBV205" s="82"/>
      <c r="GBY205" s="82"/>
      <c r="GBZ205" s="82"/>
      <c r="GCA205" s="82"/>
      <c r="GCB205" s="82"/>
      <c r="GCC205" s="82"/>
      <c r="GCD205" s="82"/>
      <c r="GCE205" s="82"/>
      <c r="GCW205" s="82"/>
      <c r="GCX205" s="82"/>
      <c r="GCY205" s="6"/>
      <c r="GDB205" s="7"/>
      <c r="GDC205" s="7"/>
      <c r="GDH205" s="82"/>
      <c r="GDJ205" s="7"/>
      <c r="GDK205" s="82"/>
      <c r="GDM205" s="7"/>
      <c r="GDN205" s="82"/>
      <c r="GDO205" s="82"/>
      <c r="GDP205" s="83"/>
      <c r="GDR205" s="82"/>
      <c r="GDS205" s="80"/>
      <c r="GDT205" s="81"/>
      <c r="GDU205" s="82"/>
      <c r="GDX205" s="82"/>
      <c r="GDY205" s="82"/>
      <c r="GEA205" s="82"/>
      <c r="GED205" s="82"/>
      <c r="GEG205" s="82"/>
      <c r="GEH205" s="82"/>
      <c r="GEM205" s="82"/>
      <c r="GEP205" s="82"/>
      <c r="GEQ205" s="82"/>
      <c r="GER205" s="82"/>
      <c r="GES205" s="82"/>
      <c r="GET205" s="82"/>
      <c r="GEU205" s="82"/>
      <c r="GEV205" s="82"/>
      <c r="GFN205" s="82"/>
      <c r="GFO205" s="82"/>
      <c r="GFP205" s="6"/>
      <c r="GFS205" s="7"/>
      <c r="GFT205" s="7"/>
      <c r="GFY205" s="82"/>
      <c r="GGA205" s="7"/>
      <c r="GGB205" s="82"/>
      <c r="GGD205" s="7"/>
      <c r="GGE205" s="82"/>
      <c r="GGF205" s="82"/>
      <c r="GGG205" s="83"/>
      <c r="GGI205" s="82"/>
      <c r="GGJ205" s="80"/>
      <c r="GGK205" s="81"/>
      <c r="GGL205" s="82"/>
      <c r="GGO205" s="82"/>
      <c r="GGP205" s="82"/>
      <c r="GGR205" s="82"/>
      <c r="GGU205" s="82"/>
      <c r="GGX205" s="82"/>
      <c r="GGY205" s="82"/>
      <c r="GHD205" s="82"/>
      <c r="GHG205" s="82"/>
      <c r="GHH205" s="82"/>
      <c r="GHI205" s="82"/>
      <c r="GHJ205" s="82"/>
      <c r="GHK205" s="82"/>
      <c r="GHL205" s="82"/>
      <c r="GHM205" s="82"/>
      <c r="GIE205" s="82"/>
      <c r="GIF205" s="82"/>
      <c r="GIG205" s="6"/>
      <c r="GIJ205" s="7"/>
      <c r="GIK205" s="7"/>
      <c r="GIP205" s="82"/>
      <c r="GIR205" s="7"/>
      <c r="GIS205" s="82"/>
      <c r="GIU205" s="7"/>
      <c r="GIV205" s="82"/>
      <c r="GIW205" s="82"/>
      <c r="GIX205" s="83"/>
      <c r="GIZ205" s="82"/>
      <c r="GJA205" s="80"/>
      <c r="GJB205" s="81"/>
      <c r="GJC205" s="82"/>
      <c r="GJF205" s="82"/>
      <c r="GJG205" s="82"/>
      <c r="GJI205" s="82"/>
      <c r="GJL205" s="82"/>
      <c r="GJO205" s="82"/>
      <c r="GJP205" s="82"/>
      <c r="GJU205" s="82"/>
      <c r="GJX205" s="82"/>
      <c r="GJY205" s="82"/>
      <c r="GJZ205" s="82"/>
      <c r="GKA205" s="82"/>
      <c r="GKB205" s="82"/>
      <c r="GKC205" s="82"/>
      <c r="GKD205" s="82"/>
      <c r="GKV205" s="82"/>
      <c r="GKW205" s="82"/>
      <c r="GKX205" s="6"/>
      <c r="GLA205" s="7"/>
      <c r="GLB205" s="7"/>
      <c r="GLG205" s="82"/>
      <c r="GLI205" s="7"/>
      <c r="GLJ205" s="82"/>
      <c r="GLL205" s="7"/>
      <c r="GLM205" s="82"/>
      <c r="GLN205" s="82"/>
      <c r="GLO205" s="83"/>
      <c r="GLQ205" s="82"/>
      <c r="GLR205" s="80"/>
      <c r="GLS205" s="81"/>
      <c r="GLT205" s="82"/>
      <c r="GLW205" s="82"/>
      <c r="GLX205" s="82"/>
      <c r="GLZ205" s="82"/>
      <c r="GMC205" s="82"/>
      <c r="GMF205" s="82"/>
      <c r="GMG205" s="82"/>
      <c r="GML205" s="82"/>
      <c r="GMO205" s="82"/>
      <c r="GMP205" s="82"/>
      <c r="GMQ205" s="82"/>
      <c r="GMR205" s="82"/>
      <c r="GMS205" s="82"/>
      <c r="GMT205" s="82"/>
      <c r="GMU205" s="82"/>
      <c r="GNM205" s="82"/>
      <c r="GNN205" s="82"/>
      <c r="GNO205" s="6"/>
      <c r="GNR205" s="7"/>
      <c r="GNS205" s="7"/>
      <c r="GNX205" s="82"/>
      <c r="GNZ205" s="7"/>
      <c r="GOA205" s="82"/>
      <c r="GOC205" s="7"/>
      <c r="GOD205" s="82"/>
      <c r="GOE205" s="82"/>
      <c r="GOF205" s="83"/>
      <c r="GOH205" s="82"/>
      <c r="GOI205" s="80"/>
      <c r="GOJ205" s="81"/>
      <c r="GOK205" s="82"/>
      <c r="GON205" s="82"/>
      <c r="GOO205" s="82"/>
      <c r="GOQ205" s="82"/>
      <c r="GOT205" s="82"/>
      <c r="GOW205" s="82"/>
      <c r="GOX205" s="82"/>
      <c r="GPC205" s="82"/>
      <c r="GPF205" s="82"/>
      <c r="GPG205" s="82"/>
      <c r="GPH205" s="82"/>
      <c r="GPI205" s="82"/>
      <c r="GPJ205" s="82"/>
      <c r="GPK205" s="82"/>
      <c r="GPL205" s="82"/>
      <c r="GQD205" s="82"/>
      <c r="GQE205" s="82"/>
      <c r="GQF205" s="6"/>
      <c r="GQI205" s="7"/>
      <c r="GQJ205" s="7"/>
      <c r="GQO205" s="82"/>
      <c r="GQQ205" s="7"/>
      <c r="GQR205" s="82"/>
      <c r="GQT205" s="7"/>
      <c r="GQU205" s="82"/>
      <c r="GQV205" s="82"/>
      <c r="GQW205" s="83"/>
      <c r="GQY205" s="82"/>
      <c r="GQZ205" s="80"/>
      <c r="GRA205" s="81"/>
      <c r="GRB205" s="82"/>
      <c r="GRE205" s="82"/>
      <c r="GRF205" s="82"/>
      <c r="GRH205" s="82"/>
      <c r="GRK205" s="82"/>
      <c r="GRN205" s="82"/>
      <c r="GRO205" s="82"/>
      <c r="GRT205" s="82"/>
      <c r="GRW205" s="82"/>
      <c r="GRX205" s="82"/>
      <c r="GRY205" s="82"/>
      <c r="GRZ205" s="82"/>
      <c r="GSA205" s="82"/>
      <c r="GSB205" s="82"/>
      <c r="GSC205" s="82"/>
      <c r="GSU205" s="82"/>
      <c r="GSV205" s="82"/>
      <c r="GSW205" s="6"/>
      <c r="GSZ205" s="7"/>
      <c r="GTA205" s="7"/>
      <c r="GTF205" s="82"/>
      <c r="GTH205" s="7"/>
      <c r="GTI205" s="82"/>
      <c r="GTK205" s="7"/>
      <c r="GTL205" s="82"/>
      <c r="GTM205" s="82"/>
      <c r="GTN205" s="83"/>
      <c r="GTP205" s="82"/>
      <c r="GTQ205" s="80"/>
      <c r="GTR205" s="81"/>
      <c r="GTS205" s="82"/>
      <c r="GTV205" s="82"/>
      <c r="GTW205" s="82"/>
      <c r="GTY205" s="82"/>
      <c r="GUB205" s="82"/>
      <c r="GUE205" s="82"/>
      <c r="GUF205" s="82"/>
      <c r="GUK205" s="82"/>
      <c r="GUN205" s="82"/>
      <c r="GUO205" s="82"/>
      <c r="GUP205" s="82"/>
      <c r="GUQ205" s="82"/>
      <c r="GUR205" s="82"/>
      <c r="GUS205" s="82"/>
      <c r="GUT205" s="82"/>
      <c r="GVL205" s="82"/>
      <c r="GVM205" s="82"/>
      <c r="GVN205" s="6"/>
      <c r="GVQ205" s="7"/>
      <c r="GVR205" s="7"/>
      <c r="GVW205" s="82"/>
      <c r="GVY205" s="7"/>
      <c r="GVZ205" s="82"/>
      <c r="GWB205" s="7"/>
      <c r="GWC205" s="82"/>
      <c r="GWD205" s="82"/>
      <c r="GWE205" s="83"/>
      <c r="GWG205" s="82"/>
      <c r="GWH205" s="80"/>
      <c r="GWI205" s="81"/>
      <c r="GWJ205" s="82"/>
      <c r="GWM205" s="82"/>
      <c r="GWN205" s="82"/>
      <c r="GWP205" s="82"/>
      <c r="GWS205" s="82"/>
      <c r="GWV205" s="82"/>
      <c r="GWW205" s="82"/>
      <c r="GXB205" s="82"/>
      <c r="GXE205" s="82"/>
      <c r="GXF205" s="82"/>
      <c r="GXG205" s="82"/>
      <c r="GXH205" s="82"/>
      <c r="GXI205" s="82"/>
      <c r="GXJ205" s="82"/>
      <c r="GXK205" s="82"/>
      <c r="GYC205" s="82"/>
      <c r="GYD205" s="82"/>
      <c r="GYE205" s="6"/>
      <c r="GYH205" s="7"/>
      <c r="GYI205" s="7"/>
      <c r="GYN205" s="82"/>
      <c r="GYP205" s="7"/>
      <c r="GYQ205" s="82"/>
      <c r="GYS205" s="7"/>
      <c r="GYT205" s="82"/>
      <c r="GYU205" s="82"/>
      <c r="GYV205" s="83"/>
      <c r="GYX205" s="82"/>
      <c r="GYY205" s="80"/>
      <c r="GYZ205" s="81"/>
      <c r="GZA205" s="82"/>
      <c r="GZD205" s="82"/>
      <c r="GZE205" s="82"/>
      <c r="GZG205" s="82"/>
      <c r="GZJ205" s="82"/>
      <c r="GZM205" s="82"/>
      <c r="GZN205" s="82"/>
      <c r="GZS205" s="82"/>
      <c r="GZV205" s="82"/>
      <c r="GZW205" s="82"/>
      <c r="GZX205" s="82"/>
      <c r="GZY205" s="82"/>
      <c r="GZZ205" s="82"/>
      <c r="HAA205" s="82"/>
      <c r="HAB205" s="82"/>
      <c r="HAT205" s="82"/>
      <c r="HAU205" s="82"/>
      <c r="HAV205" s="6"/>
      <c r="HAY205" s="7"/>
      <c r="HAZ205" s="7"/>
      <c r="HBE205" s="82"/>
      <c r="HBG205" s="7"/>
      <c r="HBH205" s="82"/>
      <c r="HBJ205" s="7"/>
      <c r="HBK205" s="82"/>
      <c r="HBL205" s="82"/>
      <c r="HBM205" s="83"/>
      <c r="HBO205" s="82"/>
      <c r="HBP205" s="80"/>
      <c r="HBQ205" s="81"/>
      <c r="HBR205" s="82"/>
      <c r="HBU205" s="82"/>
      <c r="HBV205" s="82"/>
      <c r="HBX205" s="82"/>
      <c r="HCA205" s="82"/>
      <c r="HCD205" s="82"/>
      <c r="HCE205" s="82"/>
      <c r="HCJ205" s="82"/>
      <c r="HCM205" s="82"/>
      <c r="HCN205" s="82"/>
      <c r="HCO205" s="82"/>
      <c r="HCP205" s="82"/>
      <c r="HCQ205" s="82"/>
      <c r="HCR205" s="82"/>
      <c r="HCS205" s="82"/>
      <c r="HDK205" s="82"/>
      <c r="HDL205" s="82"/>
      <c r="HDM205" s="6"/>
      <c r="HDP205" s="7"/>
      <c r="HDQ205" s="7"/>
      <c r="HDV205" s="82"/>
      <c r="HDX205" s="7"/>
      <c r="HDY205" s="82"/>
      <c r="HEA205" s="7"/>
      <c r="HEB205" s="82"/>
      <c r="HEC205" s="82"/>
      <c r="HED205" s="83"/>
      <c r="HEF205" s="82"/>
      <c r="HEG205" s="80"/>
      <c r="HEH205" s="81"/>
      <c r="HEI205" s="82"/>
      <c r="HEL205" s="82"/>
      <c r="HEM205" s="82"/>
      <c r="HEO205" s="82"/>
      <c r="HER205" s="82"/>
      <c r="HEU205" s="82"/>
      <c r="HEV205" s="82"/>
      <c r="HFA205" s="82"/>
      <c r="HFD205" s="82"/>
      <c r="HFE205" s="82"/>
      <c r="HFF205" s="82"/>
      <c r="HFG205" s="82"/>
      <c r="HFH205" s="82"/>
      <c r="HFI205" s="82"/>
      <c r="HFJ205" s="82"/>
      <c r="HGB205" s="82"/>
      <c r="HGC205" s="82"/>
      <c r="HGD205" s="6"/>
      <c r="HGG205" s="7"/>
      <c r="HGH205" s="7"/>
      <c r="HGM205" s="82"/>
      <c r="HGO205" s="7"/>
      <c r="HGP205" s="82"/>
      <c r="HGR205" s="7"/>
      <c r="HGS205" s="82"/>
      <c r="HGT205" s="82"/>
      <c r="HGU205" s="83"/>
      <c r="HGW205" s="82"/>
      <c r="HGX205" s="80"/>
      <c r="HGY205" s="81"/>
      <c r="HGZ205" s="82"/>
      <c r="HHC205" s="82"/>
      <c r="HHD205" s="82"/>
      <c r="HHF205" s="82"/>
      <c r="HHI205" s="82"/>
      <c r="HHL205" s="82"/>
      <c r="HHM205" s="82"/>
      <c r="HHR205" s="82"/>
      <c r="HHU205" s="82"/>
      <c r="HHV205" s="82"/>
      <c r="HHW205" s="82"/>
      <c r="HHX205" s="82"/>
      <c r="HHY205" s="82"/>
      <c r="HHZ205" s="82"/>
      <c r="HIA205" s="82"/>
      <c r="HIS205" s="82"/>
      <c r="HIT205" s="82"/>
      <c r="HIU205" s="6"/>
      <c r="HIX205" s="7"/>
      <c r="HIY205" s="7"/>
      <c r="HJD205" s="82"/>
      <c r="HJF205" s="7"/>
      <c r="HJG205" s="82"/>
      <c r="HJI205" s="7"/>
      <c r="HJJ205" s="82"/>
      <c r="HJK205" s="82"/>
      <c r="HJL205" s="83"/>
      <c r="HJN205" s="82"/>
      <c r="HJO205" s="80"/>
      <c r="HJP205" s="81"/>
      <c r="HJQ205" s="82"/>
      <c r="HJT205" s="82"/>
      <c r="HJU205" s="82"/>
      <c r="HJW205" s="82"/>
      <c r="HJZ205" s="82"/>
      <c r="HKC205" s="82"/>
      <c r="HKD205" s="82"/>
      <c r="HKI205" s="82"/>
      <c r="HKL205" s="82"/>
      <c r="HKM205" s="82"/>
      <c r="HKN205" s="82"/>
      <c r="HKO205" s="82"/>
      <c r="HKP205" s="82"/>
      <c r="HKQ205" s="82"/>
      <c r="HKR205" s="82"/>
      <c r="HLJ205" s="82"/>
      <c r="HLK205" s="82"/>
      <c r="HLL205" s="6"/>
      <c r="HLO205" s="7"/>
      <c r="HLP205" s="7"/>
      <c r="HLU205" s="82"/>
      <c r="HLW205" s="7"/>
      <c r="HLX205" s="82"/>
      <c r="HLZ205" s="7"/>
      <c r="HMA205" s="82"/>
      <c r="HMB205" s="82"/>
      <c r="HMC205" s="83"/>
      <c r="HME205" s="82"/>
      <c r="HMF205" s="80"/>
      <c r="HMG205" s="81"/>
      <c r="HMH205" s="82"/>
      <c r="HMK205" s="82"/>
      <c r="HML205" s="82"/>
      <c r="HMN205" s="82"/>
      <c r="HMQ205" s="82"/>
      <c r="HMT205" s="82"/>
      <c r="HMU205" s="82"/>
      <c r="HMZ205" s="82"/>
      <c r="HNC205" s="82"/>
      <c r="HND205" s="82"/>
      <c r="HNE205" s="82"/>
      <c r="HNF205" s="82"/>
      <c r="HNG205" s="82"/>
      <c r="HNH205" s="82"/>
      <c r="HNI205" s="82"/>
      <c r="HOA205" s="82"/>
      <c r="HOB205" s="82"/>
      <c r="HOC205" s="6"/>
      <c r="HOF205" s="7"/>
      <c r="HOG205" s="7"/>
      <c r="HOL205" s="82"/>
      <c r="HON205" s="7"/>
      <c r="HOO205" s="82"/>
      <c r="HOQ205" s="7"/>
      <c r="HOR205" s="82"/>
      <c r="HOS205" s="82"/>
      <c r="HOT205" s="83"/>
      <c r="HOV205" s="82"/>
      <c r="HOW205" s="80"/>
      <c r="HOX205" s="81"/>
      <c r="HOY205" s="82"/>
      <c r="HPB205" s="82"/>
      <c r="HPC205" s="82"/>
      <c r="HPE205" s="82"/>
      <c r="HPH205" s="82"/>
      <c r="HPK205" s="82"/>
      <c r="HPL205" s="82"/>
      <c r="HPQ205" s="82"/>
      <c r="HPT205" s="82"/>
      <c r="HPU205" s="82"/>
      <c r="HPV205" s="82"/>
      <c r="HPW205" s="82"/>
      <c r="HPX205" s="82"/>
      <c r="HPY205" s="82"/>
      <c r="HPZ205" s="82"/>
      <c r="HQR205" s="82"/>
      <c r="HQS205" s="82"/>
      <c r="HQT205" s="6"/>
      <c r="HQW205" s="7"/>
      <c r="HQX205" s="7"/>
      <c r="HRC205" s="82"/>
      <c r="HRE205" s="7"/>
      <c r="HRF205" s="82"/>
      <c r="HRH205" s="7"/>
      <c r="HRI205" s="82"/>
      <c r="HRJ205" s="82"/>
      <c r="HRK205" s="83"/>
      <c r="HRM205" s="82"/>
      <c r="HRN205" s="80"/>
      <c r="HRO205" s="81"/>
      <c r="HRP205" s="82"/>
      <c r="HRS205" s="82"/>
      <c r="HRT205" s="82"/>
      <c r="HRV205" s="82"/>
      <c r="HRY205" s="82"/>
      <c r="HSB205" s="82"/>
      <c r="HSC205" s="82"/>
      <c r="HSH205" s="82"/>
      <c r="HSK205" s="82"/>
      <c r="HSL205" s="82"/>
      <c r="HSM205" s="82"/>
      <c r="HSN205" s="82"/>
      <c r="HSO205" s="82"/>
      <c r="HSP205" s="82"/>
      <c r="HSQ205" s="82"/>
      <c r="HTI205" s="82"/>
      <c r="HTJ205" s="82"/>
      <c r="HTK205" s="6"/>
      <c r="HTN205" s="7"/>
      <c r="HTO205" s="7"/>
      <c r="HTT205" s="82"/>
      <c r="HTV205" s="7"/>
      <c r="HTW205" s="82"/>
      <c r="HTY205" s="7"/>
      <c r="HTZ205" s="82"/>
      <c r="HUA205" s="82"/>
      <c r="HUB205" s="83"/>
      <c r="HUD205" s="82"/>
      <c r="HUE205" s="80"/>
      <c r="HUF205" s="81"/>
      <c r="HUG205" s="82"/>
      <c r="HUJ205" s="82"/>
      <c r="HUK205" s="82"/>
      <c r="HUM205" s="82"/>
      <c r="HUP205" s="82"/>
      <c r="HUS205" s="82"/>
      <c r="HUT205" s="82"/>
      <c r="HUY205" s="82"/>
      <c r="HVB205" s="82"/>
      <c r="HVC205" s="82"/>
      <c r="HVD205" s="82"/>
      <c r="HVE205" s="82"/>
      <c r="HVF205" s="82"/>
      <c r="HVG205" s="82"/>
      <c r="HVH205" s="82"/>
      <c r="HVZ205" s="82"/>
      <c r="HWA205" s="82"/>
      <c r="HWB205" s="6"/>
      <c r="HWE205" s="7"/>
      <c r="HWF205" s="7"/>
      <c r="HWK205" s="82"/>
      <c r="HWM205" s="7"/>
      <c r="HWN205" s="82"/>
      <c r="HWP205" s="7"/>
      <c r="HWQ205" s="82"/>
      <c r="HWR205" s="82"/>
      <c r="HWS205" s="83"/>
      <c r="HWU205" s="82"/>
      <c r="HWV205" s="80"/>
      <c r="HWW205" s="81"/>
      <c r="HWX205" s="82"/>
      <c r="HXA205" s="82"/>
      <c r="HXB205" s="82"/>
      <c r="HXD205" s="82"/>
      <c r="HXG205" s="82"/>
      <c r="HXJ205" s="82"/>
      <c r="HXK205" s="82"/>
      <c r="HXP205" s="82"/>
      <c r="HXS205" s="82"/>
      <c r="HXT205" s="82"/>
      <c r="HXU205" s="82"/>
      <c r="HXV205" s="82"/>
      <c r="HXW205" s="82"/>
      <c r="HXX205" s="82"/>
      <c r="HXY205" s="82"/>
      <c r="HYQ205" s="82"/>
      <c r="HYR205" s="82"/>
      <c r="HYS205" s="6"/>
      <c r="HYV205" s="7"/>
      <c r="HYW205" s="7"/>
      <c r="HZB205" s="82"/>
      <c r="HZD205" s="7"/>
      <c r="HZE205" s="82"/>
      <c r="HZG205" s="7"/>
      <c r="HZH205" s="82"/>
      <c r="HZI205" s="82"/>
      <c r="HZJ205" s="83"/>
      <c r="HZL205" s="82"/>
      <c r="HZM205" s="80"/>
      <c r="HZN205" s="81"/>
      <c r="HZO205" s="82"/>
      <c r="HZR205" s="82"/>
      <c r="HZS205" s="82"/>
      <c r="HZU205" s="82"/>
      <c r="HZX205" s="82"/>
      <c r="IAA205" s="82"/>
      <c r="IAB205" s="82"/>
      <c r="IAG205" s="82"/>
      <c r="IAJ205" s="82"/>
      <c r="IAK205" s="82"/>
      <c r="IAL205" s="82"/>
      <c r="IAM205" s="82"/>
      <c r="IAN205" s="82"/>
      <c r="IAO205" s="82"/>
      <c r="IAP205" s="82"/>
      <c r="IBH205" s="82"/>
      <c r="IBI205" s="82"/>
      <c r="IBJ205" s="6"/>
      <c r="IBM205" s="7"/>
      <c r="IBN205" s="7"/>
      <c r="IBS205" s="82"/>
      <c r="IBU205" s="7"/>
      <c r="IBV205" s="82"/>
      <c r="IBX205" s="7"/>
      <c r="IBY205" s="82"/>
      <c r="IBZ205" s="82"/>
      <c r="ICA205" s="83"/>
      <c r="ICC205" s="82"/>
      <c r="ICD205" s="80"/>
      <c r="ICE205" s="81"/>
      <c r="ICF205" s="82"/>
      <c r="ICI205" s="82"/>
      <c r="ICJ205" s="82"/>
      <c r="ICL205" s="82"/>
      <c r="ICO205" s="82"/>
      <c r="ICR205" s="82"/>
      <c r="ICS205" s="82"/>
      <c r="ICX205" s="82"/>
      <c r="IDA205" s="82"/>
      <c r="IDB205" s="82"/>
      <c r="IDC205" s="82"/>
      <c r="IDD205" s="82"/>
      <c r="IDE205" s="82"/>
      <c r="IDF205" s="82"/>
      <c r="IDG205" s="82"/>
      <c r="IDY205" s="82"/>
      <c r="IDZ205" s="82"/>
      <c r="IEA205" s="6"/>
      <c r="IED205" s="7"/>
      <c r="IEE205" s="7"/>
      <c r="IEJ205" s="82"/>
      <c r="IEL205" s="7"/>
      <c r="IEM205" s="82"/>
      <c r="IEO205" s="7"/>
      <c r="IEP205" s="82"/>
      <c r="IEQ205" s="82"/>
      <c r="IER205" s="83"/>
      <c r="IET205" s="82"/>
      <c r="IEU205" s="80"/>
      <c r="IEV205" s="81"/>
      <c r="IEW205" s="82"/>
      <c r="IEZ205" s="82"/>
      <c r="IFA205" s="82"/>
      <c r="IFC205" s="82"/>
      <c r="IFF205" s="82"/>
      <c r="IFI205" s="82"/>
      <c r="IFJ205" s="82"/>
      <c r="IFO205" s="82"/>
      <c r="IFR205" s="82"/>
      <c r="IFS205" s="82"/>
      <c r="IFT205" s="82"/>
      <c r="IFU205" s="82"/>
      <c r="IFV205" s="82"/>
      <c r="IFW205" s="82"/>
      <c r="IFX205" s="82"/>
      <c r="IGP205" s="82"/>
      <c r="IGQ205" s="82"/>
      <c r="IGR205" s="6"/>
      <c r="IGU205" s="7"/>
      <c r="IGV205" s="7"/>
      <c r="IHA205" s="82"/>
      <c r="IHC205" s="7"/>
      <c r="IHD205" s="82"/>
      <c r="IHF205" s="7"/>
      <c r="IHG205" s="82"/>
      <c r="IHH205" s="82"/>
      <c r="IHI205" s="83"/>
      <c r="IHK205" s="82"/>
      <c r="IHL205" s="80"/>
      <c r="IHM205" s="81"/>
      <c r="IHN205" s="82"/>
      <c r="IHQ205" s="82"/>
      <c r="IHR205" s="82"/>
      <c r="IHT205" s="82"/>
      <c r="IHW205" s="82"/>
      <c r="IHZ205" s="82"/>
      <c r="IIA205" s="82"/>
      <c r="IIF205" s="82"/>
      <c r="III205" s="82"/>
      <c r="IIJ205" s="82"/>
      <c r="IIK205" s="82"/>
      <c r="IIL205" s="82"/>
      <c r="IIM205" s="82"/>
      <c r="IIN205" s="82"/>
      <c r="IIO205" s="82"/>
      <c r="IJG205" s="82"/>
      <c r="IJH205" s="82"/>
      <c r="IJI205" s="6"/>
      <c r="IJL205" s="7"/>
      <c r="IJM205" s="7"/>
      <c r="IJR205" s="82"/>
      <c r="IJT205" s="7"/>
      <c r="IJU205" s="82"/>
      <c r="IJW205" s="7"/>
      <c r="IJX205" s="82"/>
      <c r="IJY205" s="82"/>
      <c r="IJZ205" s="83"/>
      <c r="IKB205" s="82"/>
      <c r="IKC205" s="80"/>
      <c r="IKD205" s="81"/>
      <c r="IKE205" s="82"/>
      <c r="IKH205" s="82"/>
      <c r="IKI205" s="82"/>
      <c r="IKK205" s="82"/>
      <c r="IKN205" s="82"/>
      <c r="IKQ205" s="82"/>
      <c r="IKR205" s="82"/>
      <c r="IKW205" s="82"/>
      <c r="IKZ205" s="82"/>
      <c r="ILA205" s="82"/>
      <c r="ILB205" s="82"/>
      <c r="ILC205" s="82"/>
      <c r="ILD205" s="82"/>
      <c r="ILE205" s="82"/>
      <c r="ILF205" s="82"/>
      <c r="ILX205" s="82"/>
      <c r="ILY205" s="82"/>
      <c r="ILZ205" s="6"/>
      <c r="IMC205" s="7"/>
      <c r="IMD205" s="7"/>
      <c r="IMI205" s="82"/>
      <c r="IMK205" s="7"/>
      <c r="IML205" s="82"/>
      <c r="IMN205" s="7"/>
      <c r="IMO205" s="82"/>
      <c r="IMP205" s="82"/>
      <c r="IMQ205" s="83"/>
      <c r="IMS205" s="82"/>
      <c r="IMT205" s="80"/>
      <c r="IMU205" s="81"/>
      <c r="IMV205" s="82"/>
      <c r="IMY205" s="82"/>
      <c r="IMZ205" s="82"/>
      <c r="INB205" s="82"/>
      <c r="INE205" s="82"/>
      <c r="INH205" s="82"/>
      <c r="INI205" s="82"/>
      <c r="INN205" s="82"/>
      <c r="INQ205" s="82"/>
      <c r="INR205" s="82"/>
      <c r="INS205" s="82"/>
      <c r="INT205" s="82"/>
      <c r="INU205" s="82"/>
      <c r="INV205" s="82"/>
      <c r="INW205" s="82"/>
      <c r="IOO205" s="82"/>
      <c r="IOP205" s="82"/>
      <c r="IOQ205" s="6"/>
      <c r="IOT205" s="7"/>
      <c r="IOU205" s="7"/>
      <c r="IOZ205" s="82"/>
      <c r="IPB205" s="7"/>
      <c r="IPC205" s="82"/>
      <c r="IPE205" s="7"/>
      <c r="IPF205" s="82"/>
      <c r="IPG205" s="82"/>
      <c r="IPH205" s="83"/>
      <c r="IPJ205" s="82"/>
      <c r="IPK205" s="80"/>
      <c r="IPL205" s="81"/>
      <c r="IPM205" s="82"/>
      <c r="IPP205" s="82"/>
      <c r="IPQ205" s="82"/>
      <c r="IPS205" s="82"/>
      <c r="IPV205" s="82"/>
      <c r="IPY205" s="82"/>
      <c r="IPZ205" s="82"/>
      <c r="IQE205" s="82"/>
      <c r="IQH205" s="82"/>
      <c r="IQI205" s="82"/>
      <c r="IQJ205" s="82"/>
      <c r="IQK205" s="82"/>
      <c r="IQL205" s="82"/>
      <c r="IQM205" s="82"/>
      <c r="IQN205" s="82"/>
      <c r="IRF205" s="82"/>
      <c r="IRG205" s="82"/>
      <c r="IRH205" s="6"/>
      <c r="IRK205" s="7"/>
      <c r="IRL205" s="7"/>
      <c r="IRQ205" s="82"/>
      <c r="IRS205" s="7"/>
      <c r="IRT205" s="82"/>
      <c r="IRV205" s="7"/>
      <c r="IRW205" s="82"/>
      <c r="IRX205" s="82"/>
      <c r="IRY205" s="83"/>
      <c r="ISA205" s="82"/>
      <c r="ISB205" s="80"/>
      <c r="ISC205" s="81"/>
      <c r="ISD205" s="82"/>
      <c r="ISG205" s="82"/>
      <c r="ISH205" s="82"/>
      <c r="ISJ205" s="82"/>
      <c r="ISM205" s="82"/>
      <c r="ISP205" s="82"/>
      <c r="ISQ205" s="82"/>
      <c r="ISV205" s="82"/>
      <c r="ISY205" s="82"/>
      <c r="ISZ205" s="82"/>
      <c r="ITA205" s="82"/>
      <c r="ITB205" s="82"/>
      <c r="ITC205" s="82"/>
      <c r="ITD205" s="82"/>
      <c r="ITE205" s="82"/>
      <c r="ITW205" s="82"/>
      <c r="ITX205" s="82"/>
      <c r="ITY205" s="6"/>
      <c r="IUB205" s="7"/>
      <c r="IUC205" s="7"/>
      <c r="IUH205" s="82"/>
      <c r="IUJ205" s="7"/>
      <c r="IUK205" s="82"/>
      <c r="IUM205" s="7"/>
      <c r="IUN205" s="82"/>
      <c r="IUO205" s="82"/>
      <c r="IUP205" s="83"/>
      <c r="IUR205" s="82"/>
      <c r="IUS205" s="80"/>
      <c r="IUT205" s="81"/>
      <c r="IUU205" s="82"/>
      <c r="IUX205" s="82"/>
      <c r="IUY205" s="82"/>
      <c r="IVA205" s="82"/>
      <c r="IVD205" s="82"/>
      <c r="IVG205" s="82"/>
      <c r="IVH205" s="82"/>
      <c r="IVM205" s="82"/>
      <c r="IVP205" s="82"/>
      <c r="IVQ205" s="82"/>
      <c r="IVR205" s="82"/>
      <c r="IVS205" s="82"/>
      <c r="IVT205" s="82"/>
      <c r="IVU205" s="82"/>
      <c r="IVV205" s="82"/>
      <c r="IWN205" s="82"/>
      <c r="IWO205" s="82"/>
      <c r="IWP205" s="6"/>
      <c r="IWS205" s="7"/>
      <c r="IWT205" s="7"/>
      <c r="IWY205" s="82"/>
      <c r="IXA205" s="7"/>
      <c r="IXB205" s="82"/>
      <c r="IXD205" s="7"/>
      <c r="IXE205" s="82"/>
      <c r="IXF205" s="82"/>
      <c r="IXG205" s="83"/>
      <c r="IXI205" s="82"/>
      <c r="IXJ205" s="80"/>
      <c r="IXK205" s="81"/>
      <c r="IXL205" s="82"/>
      <c r="IXO205" s="82"/>
      <c r="IXP205" s="82"/>
      <c r="IXR205" s="82"/>
      <c r="IXU205" s="82"/>
      <c r="IXX205" s="82"/>
      <c r="IXY205" s="82"/>
      <c r="IYD205" s="82"/>
      <c r="IYG205" s="82"/>
      <c r="IYH205" s="82"/>
      <c r="IYI205" s="82"/>
      <c r="IYJ205" s="82"/>
      <c r="IYK205" s="82"/>
      <c r="IYL205" s="82"/>
      <c r="IYM205" s="82"/>
      <c r="IZE205" s="82"/>
      <c r="IZF205" s="82"/>
      <c r="IZG205" s="6"/>
      <c r="IZJ205" s="7"/>
      <c r="IZK205" s="7"/>
      <c r="IZP205" s="82"/>
      <c r="IZR205" s="7"/>
      <c r="IZS205" s="82"/>
      <c r="IZU205" s="7"/>
      <c r="IZV205" s="82"/>
      <c r="IZW205" s="82"/>
      <c r="IZX205" s="83"/>
      <c r="IZZ205" s="82"/>
      <c r="JAA205" s="80"/>
      <c r="JAB205" s="81"/>
      <c r="JAC205" s="82"/>
      <c r="JAF205" s="82"/>
      <c r="JAG205" s="82"/>
      <c r="JAI205" s="82"/>
      <c r="JAL205" s="82"/>
      <c r="JAO205" s="82"/>
      <c r="JAP205" s="82"/>
      <c r="JAU205" s="82"/>
      <c r="JAX205" s="82"/>
      <c r="JAY205" s="82"/>
      <c r="JAZ205" s="82"/>
      <c r="JBA205" s="82"/>
      <c r="JBB205" s="82"/>
      <c r="JBC205" s="82"/>
      <c r="JBD205" s="82"/>
      <c r="JBV205" s="82"/>
      <c r="JBW205" s="82"/>
      <c r="JBX205" s="6"/>
      <c r="JCA205" s="7"/>
      <c r="JCB205" s="7"/>
      <c r="JCG205" s="82"/>
      <c r="JCI205" s="7"/>
      <c r="JCJ205" s="82"/>
      <c r="JCL205" s="7"/>
      <c r="JCM205" s="82"/>
      <c r="JCN205" s="82"/>
      <c r="JCO205" s="83"/>
      <c r="JCQ205" s="82"/>
      <c r="JCR205" s="80"/>
      <c r="JCS205" s="81"/>
      <c r="JCT205" s="82"/>
      <c r="JCW205" s="82"/>
      <c r="JCX205" s="82"/>
      <c r="JCZ205" s="82"/>
      <c r="JDC205" s="82"/>
      <c r="JDF205" s="82"/>
      <c r="JDG205" s="82"/>
      <c r="JDL205" s="82"/>
      <c r="JDO205" s="82"/>
      <c r="JDP205" s="82"/>
      <c r="JDQ205" s="82"/>
      <c r="JDR205" s="82"/>
      <c r="JDS205" s="82"/>
      <c r="JDT205" s="82"/>
      <c r="JDU205" s="82"/>
      <c r="JEM205" s="82"/>
      <c r="JEN205" s="82"/>
      <c r="JEO205" s="6"/>
      <c r="JER205" s="7"/>
      <c r="JES205" s="7"/>
      <c r="JEX205" s="82"/>
      <c r="JEZ205" s="7"/>
      <c r="JFA205" s="82"/>
      <c r="JFC205" s="7"/>
      <c r="JFD205" s="82"/>
      <c r="JFE205" s="82"/>
      <c r="JFF205" s="83"/>
      <c r="JFH205" s="82"/>
      <c r="JFI205" s="80"/>
      <c r="JFJ205" s="81"/>
      <c r="JFK205" s="82"/>
      <c r="JFN205" s="82"/>
      <c r="JFO205" s="82"/>
      <c r="JFQ205" s="82"/>
      <c r="JFT205" s="82"/>
      <c r="JFW205" s="82"/>
      <c r="JFX205" s="82"/>
      <c r="JGC205" s="82"/>
      <c r="JGF205" s="82"/>
      <c r="JGG205" s="82"/>
      <c r="JGH205" s="82"/>
      <c r="JGI205" s="82"/>
      <c r="JGJ205" s="82"/>
      <c r="JGK205" s="82"/>
      <c r="JGL205" s="82"/>
      <c r="JHD205" s="82"/>
      <c r="JHE205" s="82"/>
      <c r="JHF205" s="6"/>
      <c r="JHI205" s="7"/>
      <c r="JHJ205" s="7"/>
      <c r="JHO205" s="82"/>
      <c r="JHQ205" s="7"/>
      <c r="JHR205" s="82"/>
      <c r="JHT205" s="7"/>
      <c r="JHU205" s="82"/>
      <c r="JHV205" s="82"/>
      <c r="JHW205" s="83"/>
      <c r="JHY205" s="82"/>
      <c r="JHZ205" s="80"/>
      <c r="JIA205" s="81"/>
      <c r="JIB205" s="82"/>
      <c r="JIE205" s="82"/>
      <c r="JIF205" s="82"/>
      <c r="JIH205" s="82"/>
      <c r="JIK205" s="82"/>
      <c r="JIN205" s="82"/>
      <c r="JIO205" s="82"/>
      <c r="JIT205" s="82"/>
      <c r="JIW205" s="82"/>
      <c r="JIX205" s="82"/>
      <c r="JIY205" s="82"/>
      <c r="JIZ205" s="82"/>
      <c r="JJA205" s="82"/>
      <c r="JJB205" s="82"/>
      <c r="JJC205" s="82"/>
      <c r="JJU205" s="82"/>
      <c r="JJV205" s="82"/>
      <c r="JJW205" s="6"/>
      <c r="JJZ205" s="7"/>
      <c r="JKA205" s="7"/>
      <c r="JKF205" s="82"/>
      <c r="JKH205" s="7"/>
      <c r="JKI205" s="82"/>
      <c r="JKK205" s="7"/>
      <c r="JKL205" s="82"/>
      <c r="JKM205" s="82"/>
      <c r="JKN205" s="83"/>
      <c r="JKP205" s="82"/>
      <c r="JKQ205" s="80"/>
      <c r="JKR205" s="81"/>
      <c r="JKS205" s="82"/>
      <c r="JKV205" s="82"/>
      <c r="JKW205" s="82"/>
      <c r="JKY205" s="82"/>
      <c r="JLB205" s="82"/>
      <c r="JLE205" s="82"/>
      <c r="JLF205" s="82"/>
      <c r="JLK205" s="82"/>
      <c r="JLN205" s="82"/>
      <c r="JLO205" s="82"/>
      <c r="JLP205" s="82"/>
      <c r="JLQ205" s="82"/>
      <c r="JLR205" s="82"/>
      <c r="JLS205" s="82"/>
      <c r="JLT205" s="82"/>
      <c r="JML205" s="82"/>
      <c r="JMM205" s="82"/>
      <c r="JMN205" s="6"/>
      <c r="JMQ205" s="7"/>
      <c r="JMR205" s="7"/>
      <c r="JMW205" s="82"/>
      <c r="JMY205" s="7"/>
      <c r="JMZ205" s="82"/>
      <c r="JNB205" s="7"/>
      <c r="JNC205" s="82"/>
      <c r="JND205" s="82"/>
      <c r="JNE205" s="83"/>
      <c r="JNG205" s="82"/>
      <c r="JNH205" s="80"/>
      <c r="JNI205" s="81"/>
      <c r="JNJ205" s="82"/>
      <c r="JNM205" s="82"/>
      <c r="JNN205" s="82"/>
      <c r="JNP205" s="82"/>
      <c r="JNS205" s="82"/>
      <c r="JNV205" s="82"/>
      <c r="JNW205" s="82"/>
      <c r="JOB205" s="82"/>
      <c r="JOE205" s="82"/>
      <c r="JOF205" s="82"/>
      <c r="JOG205" s="82"/>
      <c r="JOH205" s="82"/>
      <c r="JOI205" s="82"/>
      <c r="JOJ205" s="82"/>
      <c r="JOK205" s="82"/>
      <c r="JPC205" s="82"/>
      <c r="JPD205" s="82"/>
      <c r="JPE205" s="6"/>
      <c r="JPH205" s="7"/>
      <c r="JPI205" s="7"/>
      <c r="JPN205" s="82"/>
      <c r="JPP205" s="7"/>
      <c r="JPQ205" s="82"/>
      <c r="JPS205" s="7"/>
      <c r="JPT205" s="82"/>
      <c r="JPU205" s="82"/>
      <c r="JPV205" s="83"/>
      <c r="JPX205" s="82"/>
      <c r="JPY205" s="80"/>
      <c r="JPZ205" s="81"/>
      <c r="JQA205" s="82"/>
      <c r="JQD205" s="82"/>
      <c r="JQE205" s="82"/>
      <c r="JQG205" s="82"/>
      <c r="JQJ205" s="82"/>
      <c r="JQM205" s="82"/>
      <c r="JQN205" s="82"/>
      <c r="JQS205" s="82"/>
      <c r="JQV205" s="82"/>
      <c r="JQW205" s="82"/>
      <c r="JQX205" s="82"/>
      <c r="JQY205" s="82"/>
      <c r="JQZ205" s="82"/>
      <c r="JRA205" s="82"/>
      <c r="JRB205" s="82"/>
      <c r="JRT205" s="82"/>
      <c r="JRU205" s="82"/>
      <c r="JRV205" s="6"/>
      <c r="JRY205" s="7"/>
      <c r="JRZ205" s="7"/>
      <c r="JSE205" s="82"/>
      <c r="JSG205" s="7"/>
      <c r="JSH205" s="82"/>
      <c r="JSJ205" s="7"/>
      <c r="JSK205" s="82"/>
      <c r="JSL205" s="82"/>
      <c r="JSM205" s="83"/>
      <c r="JSO205" s="82"/>
      <c r="JSP205" s="80"/>
      <c r="JSQ205" s="81"/>
      <c r="JSR205" s="82"/>
      <c r="JSU205" s="82"/>
      <c r="JSV205" s="82"/>
      <c r="JSX205" s="82"/>
      <c r="JTA205" s="82"/>
      <c r="JTD205" s="82"/>
      <c r="JTE205" s="82"/>
      <c r="JTJ205" s="82"/>
      <c r="JTM205" s="82"/>
      <c r="JTN205" s="82"/>
      <c r="JTO205" s="82"/>
      <c r="JTP205" s="82"/>
      <c r="JTQ205" s="82"/>
      <c r="JTR205" s="82"/>
      <c r="JTS205" s="82"/>
      <c r="JUK205" s="82"/>
      <c r="JUL205" s="82"/>
      <c r="JUM205" s="6"/>
      <c r="JUP205" s="7"/>
      <c r="JUQ205" s="7"/>
      <c r="JUV205" s="82"/>
      <c r="JUX205" s="7"/>
      <c r="JUY205" s="82"/>
      <c r="JVA205" s="7"/>
      <c r="JVB205" s="82"/>
      <c r="JVC205" s="82"/>
      <c r="JVD205" s="83"/>
      <c r="JVF205" s="82"/>
      <c r="JVG205" s="80"/>
      <c r="JVH205" s="81"/>
      <c r="JVI205" s="82"/>
      <c r="JVL205" s="82"/>
      <c r="JVM205" s="82"/>
      <c r="JVO205" s="82"/>
      <c r="JVR205" s="82"/>
      <c r="JVU205" s="82"/>
      <c r="JVV205" s="82"/>
      <c r="JWA205" s="82"/>
      <c r="JWD205" s="82"/>
      <c r="JWE205" s="82"/>
      <c r="JWF205" s="82"/>
      <c r="JWG205" s="82"/>
      <c r="JWH205" s="82"/>
      <c r="JWI205" s="82"/>
      <c r="JWJ205" s="82"/>
      <c r="JXB205" s="82"/>
      <c r="JXC205" s="82"/>
      <c r="JXD205" s="6"/>
      <c r="JXG205" s="7"/>
      <c r="JXH205" s="7"/>
      <c r="JXM205" s="82"/>
      <c r="JXO205" s="7"/>
      <c r="JXP205" s="82"/>
      <c r="JXR205" s="7"/>
      <c r="JXS205" s="82"/>
      <c r="JXT205" s="82"/>
      <c r="JXU205" s="83"/>
      <c r="JXW205" s="82"/>
      <c r="JXX205" s="80"/>
      <c r="JXY205" s="81"/>
      <c r="JXZ205" s="82"/>
      <c r="JYC205" s="82"/>
      <c r="JYD205" s="82"/>
      <c r="JYF205" s="82"/>
      <c r="JYI205" s="82"/>
      <c r="JYL205" s="82"/>
      <c r="JYM205" s="82"/>
      <c r="JYR205" s="82"/>
      <c r="JYU205" s="82"/>
      <c r="JYV205" s="82"/>
      <c r="JYW205" s="82"/>
      <c r="JYX205" s="82"/>
      <c r="JYY205" s="82"/>
      <c r="JYZ205" s="82"/>
      <c r="JZA205" s="82"/>
      <c r="JZS205" s="82"/>
      <c r="JZT205" s="82"/>
      <c r="JZU205" s="6"/>
      <c r="JZX205" s="7"/>
      <c r="JZY205" s="7"/>
      <c r="KAD205" s="82"/>
      <c r="KAF205" s="7"/>
      <c r="KAG205" s="82"/>
      <c r="KAI205" s="7"/>
      <c r="KAJ205" s="82"/>
      <c r="KAK205" s="82"/>
      <c r="KAL205" s="83"/>
      <c r="KAN205" s="82"/>
      <c r="KAO205" s="80"/>
      <c r="KAP205" s="81"/>
      <c r="KAQ205" s="82"/>
      <c r="KAT205" s="82"/>
      <c r="KAU205" s="82"/>
      <c r="KAW205" s="82"/>
      <c r="KAZ205" s="82"/>
      <c r="KBC205" s="82"/>
      <c r="KBD205" s="82"/>
      <c r="KBI205" s="82"/>
      <c r="KBL205" s="82"/>
      <c r="KBM205" s="82"/>
      <c r="KBN205" s="82"/>
      <c r="KBO205" s="82"/>
      <c r="KBP205" s="82"/>
      <c r="KBQ205" s="82"/>
      <c r="KBR205" s="82"/>
      <c r="KCJ205" s="82"/>
      <c r="KCK205" s="82"/>
      <c r="KCL205" s="6"/>
      <c r="KCO205" s="7"/>
      <c r="KCP205" s="7"/>
      <c r="KCU205" s="82"/>
      <c r="KCW205" s="7"/>
      <c r="KCX205" s="82"/>
      <c r="KCZ205" s="7"/>
      <c r="KDA205" s="82"/>
      <c r="KDB205" s="82"/>
      <c r="KDC205" s="83"/>
      <c r="KDE205" s="82"/>
      <c r="KDF205" s="80"/>
      <c r="KDG205" s="81"/>
      <c r="KDH205" s="82"/>
      <c r="KDK205" s="82"/>
      <c r="KDL205" s="82"/>
      <c r="KDN205" s="82"/>
      <c r="KDQ205" s="82"/>
      <c r="KDT205" s="82"/>
      <c r="KDU205" s="82"/>
      <c r="KDZ205" s="82"/>
      <c r="KEC205" s="82"/>
      <c r="KED205" s="82"/>
      <c r="KEE205" s="82"/>
      <c r="KEF205" s="82"/>
      <c r="KEG205" s="82"/>
      <c r="KEH205" s="82"/>
      <c r="KEI205" s="82"/>
      <c r="KFA205" s="82"/>
      <c r="KFB205" s="82"/>
      <c r="KFC205" s="6"/>
      <c r="KFF205" s="7"/>
      <c r="KFG205" s="7"/>
      <c r="KFL205" s="82"/>
      <c r="KFN205" s="7"/>
      <c r="KFO205" s="82"/>
      <c r="KFQ205" s="7"/>
      <c r="KFR205" s="82"/>
      <c r="KFS205" s="82"/>
      <c r="KFT205" s="83"/>
      <c r="KFV205" s="82"/>
      <c r="KFW205" s="80"/>
      <c r="KFX205" s="81"/>
      <c r="KFY205" s="82"/>
      <c r="KGB205" s="82"/>
      <c r="KGC205" s="82"/>
      <c r="KGE205" s="82"/>
      <c r="KGH205" s="82"/>
      <c r="KGK205" s="82"/>
      <c r="KGL205" s="82"/>
      <c r="KGQ205" s="82"/>
      <c r="KGT205" s="82"/>
      <c r="KGU205" s="82"/>
      <c r="KGV205" s="82"/>
      <c r="KGW205" s="82"/>
      <c r="KGX205" s="82"/>
      <c r="KGY205" s="82"/>
      <c r="KGZ205" s="82"/>
      <c r="KHR205" s="82"/>
      <c r="KHS205" s="82"/>
      <c r="KHT205" s="6"/>
      <c r="KHW205" s="7"/>
      <c r="KHX205" s="7"/>
      <c r="KIC205" s="82"/>
      <c r="KIE205" s="7"/>
      <c r="KIF205" s="82"/>
      <c r="KIH205" s="7"/>
      <c r="KII205" s="82"/>
      <c r="KIJ205" s="82"/>
      <c r="KIK205" s="83"/>
      <c r="KIM205" s="82"/>
      <c r="KIN205" s="80"/>
      <c r="KIO205" s="81"/>
      <c r="KIP205" s="82"/>
      <c r="KIS205" s="82"/>
      <c r="KIT205" s="82"/>
      <c r="KIV205" s="82"/>
      <c r="KIY205" s="82"/>
      <c r="KJB205" s="82"/>
      <c r="KJC205" s="82"/>
      <c r="KJH205" s="82"/>
      <c r="KJK205" s="82"/>
      <c r="KJL205" s="82"/>
      <c r="KJM205" s="82"/>
      <c r="KJN205" s="82"/>
      <c r="KJO205" s="82"/>
      <c r="KJP205" s="82"/>
      <c r="KJQ205" s="82"/>
      <c r="KKI205" s="82"/>
      <c r="KKJ205" s="82"/>
      <c r="KKK205" s="6"/>
      <c r="KKN205" s="7"/>
      <c r="KKO205" s="7"/>
      <c r="KKT205" s="82"/>
      <c r="KKV205" s="7"/>
      <c r="KKW205" s="82"/>
      <c r="KKY205" s="7"/>
      <c r="KKZ205" s="82"/>
      <c r="KLA205" s="82"/>
      <c r="KLB205" s="83"/>
      <c r="KLD205" s="82"/>
      <c r="KLE205" s="80"/>
      <c r="KLF205" s="81"/>
      <c r="KLG205" s="82"/>
      <c r="KLJ205" s="82"/>
      <c r="KLK205" s="82"/>
      <c r="KLM205" s="82"/>
      <c r="KLP205" s="82"/>
      <c r="KLS205" s="82"/>
      <c r="KLT205" s="82"/>
      <c r="KLY205" s="82"/>
      <c r="KMB205" s="82"/>
      <c r="KMC205" s="82"/>
      <c r="KMD205" s="82"/>
      <c r="KME205" s="82"/>
      <c r="KMF205" s="82"/>
      <c r="KMG205" s="82"/>
      <c r="KMH205" s="82"/>
      <c r="KMZ205" s="82"/>
      <c r="KNA205" s="82"/>
      <c r="KNB205" s="6"/>
      <c r="KNE205" s="7"/>
      <c r="KNF205" s="7"/>
      <c r="KNK205" s="82"/>
      <c r="KNM205" s="7"/>
      <c r="KNN205" s="82"/>
      <c r="KNP205" s="7"/>
      <c r="KNQ205" s="82"/>
      <c r="KNR205" s="82"/>
      <c r="KNS205" s="83"/>
      <c r="KNU205" s="82"/>
      <c r="KNV205" s="80"/>
      <c r="KNW205" s="81"/>
      <c r="KNX205" s="82"/>
      <c r="KOA205" s="82"/>
      <c r="KOB205" s="82"/>
      <c r="KOD205" s="82"/>
      <c r="KOG205" s="82"/>
      <c r="KOJ205" s="82"/>
      <c r="KOK205" s="82"/>
      <c r="KOP205" s="82"/>
      <c r="KOS205" s="82"/>
      <c r="KOT205" s="82"/>
      <c r="KOU205" s="82"/>
      <c r="KOV205" s="82"/>
      <c r="KOW205" s="82"/>
      <c r="KOX205" s="82"/>
      <c r="KOY205" s="82"/>
      <c r="KPQ205" s="82"/>
      <c r="KPR205" s="82"/>
      <c r="KPS205" s="6"/>
      <c r="KPV205" s="7"/>
      <c r="KPW205" s="7"/>
      <c r="KQB205" s="82"/>
      <c r="KQD205" s="7"/>
      <c r="KQE205" s="82"/>
      <c r="KQG205" s="7"/>
      <c r="KQH205" s="82"/>
      <c r="KQI205" s="82"/>
      <c r="KQJ205" s="83"/>
      <c r="KQL205" s="82"/>
      <c r="KQM205" s="80"/>
      <c r="KQN205" s="81"/>
      <c r="KQO205" s="82"/>
      <c r="KQR205" s="82"/>
      <c r="KQS205" s="82"/>
      <c r="KQU205" s="82"/>
      <c r="KQX205" s="82"/>
      <c r="KRA205" s="82"/>
      <c r="KRB205" s="82"/>
      <c r="KRG205" s="82"/>
      <c r="KRJ205" s="82"/>
      <c r="KRK205" s="82"/>
      <c r="KRL205" s="82"/>
      <c r="KRM205" s="82"/>
      <c r="KRN205" s="82"/>
      <c r="KRO205" s="82"/>
      <c r="KRP205" s="82"/>
      <c r="KSH205" s="82"/>
      <c r="KSI205" s="82"/>
      <c r="KSJ205" s="6"/>
      <c r="KSM205" s="7"/>
      <c r="KSN205" s="7"/>
      <c r="KSS205" s="82"/>
      <c r="KSU205" s="7"/>
      <c r="KSV205" s="82"/>
      <c r="KSX205" s="7"/>
      <c r="KSY205" s="82"/>
      <c r="KSZ205" s="82"/>
      <c r="KTA205" s="83"/>
      <c r="KTC205" s="82"/>
      <c r="KTD205" s="80"/>
      <c r="KTE205" s="81"/>
      <c r="KTF205" s="82"/>
      <c r="KTI205" s="82"/>
      <c r="KTJ205" s="82"/>
      <c r="KTL205" s="82"/>
      <c r="KTO205" s="82"/>
      <c r="KTR205" s="82"/>
      <c r="KTS205" s="82"/>
      <c r="KTX205" s="82"/>
      <c r="KUA205" s="82"/>
      <c r="KUB205" s="82"/>
      <c r="KUC205" s="82"/>
      <c r="KUD205" s="82"/>
      <c r="KUE205" s="82"/>
      <c r="KUF205" s="82"/>
      <c r="KUG205" s="82"/>
      <c r="KUY205" s="82"/>
      <c r="KUZ205" s="82"/>
      <c r="KVA205" s="6"/>
      <c r="KVD205" s="7"/>
      <c r="KVE205" s="7"/>
      <c r="KVJ205" s="82"/>
      <c r="KVL205" s="7"/>
      <c r="KVM205" s="82"/>
      <c r="KVO205" s="7"/>
      <c r="KVP205" s="82"/>
      <c r="KVQ205" s="82"/>
      <c r="KVR205" s="83"/>
      <c r="KVT205" s="82"/>
      <c r="KVU205" s="80"/>
      <c r="KVV205" s="81"/>
      <c r="KVW205" s="82"/>
      <c r="KVZ205" s="82"/>
      <c r="KWA205" s="82"/>
      <c r="KWC205" s="82"/>
      <c r="KWF205" s="82"/>
      <c r="KWI205" s="82"/>
      <c r="KWJ205" s="82"/>
      <c r="KWO205" s="82"/>
      <c r="KWR205" s="82"/>
      <c r="KWS205" s="82"/>
      <c r="KWT205" s="82"/>
      <c r="KWU205" s="82"/>
      <c r="KWV205" s="82"/>
      <c r="KWW205" s="82"/>
      <c r="KWX205" s="82"/>
      <c r="KXP205" s="82"/>
      <c r="KXQ205" s="82"/>
      <c r="KXR205" s="6"/>
      <c r="KXU205" s="7"/>
      <c r="KXV205" s="7"/>
      <c r="KYA205" s="82"/>
      <c r="KYC205" s="7"/>
      <c r="KYD205" s="82"/>
      <c r="KYF205" s="7"/>
      <c r="KYG205" s="82"/>
      <c r="KYH205" s="82"/>
      <c r="KYI205" s="83"/>
      <c r="KYK205" s="82"/>
      <c r="KYL205" s="80"/>
      <c r="KYM205" s="81"/>
      <c r="KYN205" s="82"/>
      <c r="KYQ205" s="82"/>
      <c r="KYR205" s="82"/>
      <c r="KYT205" s="82"/>
      <c r="KYW205" s="82"/>
      <c r="KYZ205" s="82"/>
      <c r="KZA205" s="82"/>
      <c r="KZF205" s="82"/>
      <c r="KZI205" s="82"/>
      <c r="KZJ205" s="82"/>
      <c r="KZK205" s="82"/>
      <c r="KZL205" s="82"/>
      <c r="KZM205" s="82"/>
      <c r="KZN205" s="82"/>
      <c r="KZO205" s="82"/>
      <c r="LAG205" s="82"/>
      <c r="LAH205" s="82"/>
      <c r="LAI205" s="6"/>
      <c r="LAL205" s="7"/>
      <c r="LAM205" s="7"/>
      <c r="LAR205" s="82"/>
      <c r="LAT205" s="7"/>
      <c r="LAU205" s="82"/>
      <c r="LAW205" s="7"/>
      <c r="LAX205" s="82"/>
      <c r="LAY205" s="82"/>
      <c r="LAZ205" s="83"/>
      <c r="LBB205" s="82"/>
      <c r="LBC205" s="80"/>
      <c r="LBD205" s="81"/>
      <c r="LBE205" s="82"/>
      <c r="LBH205" s="82"/>
      <c r="LBI205" s="82"/>
      <c r="LBK205" s="82"/>
      <c r="LBN205" s="82"/>
      <c r="LBQ205" s="82"/>
      <c r="LBR205" s="82"/>
      <c r="LBW205" s="82"/>
      <c r="LBZ205" s="82"/>
      <c r="LCA205" s="82"/>
      <c r="LCB205" s="82"/>
      <c r="LCC205" s="82"/>
      <c r="LCD205" s="82"/>
      <c r="LCE205" s="82"/>
      <c r="LCF205" s="82"/>
      <c r="LCX205" s="82"/>
      <c r="LCY205" s="82"/>
      <c r="LCZ205" s="6"/>
      <c r="LDC205" s="7"/>
      <c r="LDD205" s="7"/>
      <c r="LDI205" s="82"/>
      <c r="LDK205" s="7"/>
      <c r="LDL205" s="82"/>
      <c r="LDN205" s="7"/>
      <c r="LDO205" s="82"/>
      <c r="LDP205" s="82"/>
      <c r="LDQ205" s="83"/>
      <c r="LDS205" s="82"/>
      <c r="LDT205" s="80"/>
      <c r="LDU205" s="81"/>
      <c r="LDV205" s="82"/>
      <c r="LDY205" s="82"/>
      <c r="LDZ205" s="82"/>
      <c r="LEB205" s="82"/>
      <c r="LEE205" s="82"/>
      <c r="LEH205" s="82"/>
      <c r="LEI205" s="82"/>
      <c r="LEN205" s="82"/>
      <c r="LEQ205" s="82"/>
      <c r="LER205" s="82"/>
      <c r="LES205" s="82"/>
      <c r="LET205" s="82"/>
      <c r="LEU205" s="82"/>
      <c r="LEV205" s="82"/>
      <c r="LEW205" s="82"/>
      <c r="LFO205" s="82"/>
      <c r="LFP205" s="82"/>
      <c r="LFQ205" s="6"/>
      <c r="LFT205" s="7"/>
      <c r="LFU205" s="7"/>
      <c r="LFZ205" s="82"/>
      <c r="LGB205" s="7"/>
      <c r="LGC205" s="82"/>
      <c r="LGE205" s="7"/>
      <c r="LGF205" s="82"/>
      <c r="LGG205" s="82"/>
      <c r="LGH205" s="83"/>
      <c r="LGJ205" s="82"/>
      <c r="LGK205" s="80"/>
      <c r="LGL205" s="81"/>
      <c r="LGM205" s="82"/>
      <c r="LGP205" s="82"/>
      <c r="LGQ205" s="82"/>
      <c r="LGS205" s="82"/>
      <c r="LGV205" s="82"/>
      <c r="LGY205" s="82"/>
      <c r="LGZ205" s="82"/>
      <c r="LHE205" s="82"/>
      <c r="LHH205" s="82"/>
      <c r="LHI205" s="82"/>
      <c r="LHJ205" s="82"/>
      <c r="LHK205" s="82"/>
      <c r="LHL205" s="82"/>
      <c r="LHM205" s="82"/>
      <c r="LHN205" s="82"/>
      <c r="LIF205" s="82"/>
      <c r="LIG205" s="82"/>
      <c r="LIH205" s="6"/>
      <c r="LIK205" s="7"/>
      <c r="LIL205" s="7"/>
      <c r="LIQ205" s="82"/>
      <c r="LIS205" s="7"/>
      <c r="LIT205" s="82"/>
      <c r="LIV205" s="7"/>
      <c r="LIW205" s="82"/>
      <c r="LIX205" s="82"/>
      <c r="LIY205" s="83"/>
      <c r="LJA205" s="82"/>
      <c r="LJB205" s="80"/>
      <c r="LJC205" s="81"/>
      <c r="LJD205" s="82"/>
      <c r="LJG205" s="82"/>
      <c r="LJH205" s="82"/>
      <c r="LJJ205" s="82"/>
      <c r="LJM205" s="82"/>
      <c r="LJP205" s="82"/>
      <c r="LJQ205" s="82"/>
      <c r="LJV205" s="82"/>
      <c r="LJY205" s="82"/>
      <c r="LJZ205" s="82"/>
      <c r="LKA205" s="82"/>
      <c r="LKB205" s="82"/>
      <c r="LKC205" s="82"/>
      <c r="LKD205" s="82"/>
      <c r="LKE205" s="82"/>
      <c r="LKW205" s="82"/>
      <c r="LKX205" s="82"/>
      <c r="LKY205" s="6"/>
      <c r="LLB205" s="7"/>
      <c r="LLC205" s="7"/>
      <c r="LLH205" s="82"/>
      <c r="LLJ205" s="7"/>
      <c r="LLK205" s="82"/>
      <c r="LLM205" s="7"/>
      <c r="LLN205" s="82"/>
      <c r="LLO205" s="82"/>
      <c r="LLP205" s="83"/>
      <c r="LLR205" s="82"/>
      <c r="LLS205" s="80"/>
      <c r="LLT205" s="81"/>
      <c r="LLU205" s="82"/>
      <c r="LLX205" s="82"/>
      <c r="LLY205" s="82"/>
      <c r="LMA205" s="82"/>
      <c r="LMD205" s="82"/>
      <c r="LMG205" s="82"/>
      <c r="LMH205" s="82"/>
      <c r="LMM205" s="82"/>
      <c r="LMP205" s="82"/>
      <c r="LMQ205" s="82"/>
      <c r="LMR205" s="82"/>
      <c r="LMS205" s="82"/>
      <c r="LMT205" s="82"/>
      <c r="LMU205" s="82"/>
      <c r="LMV205" s="82"/>
      <c r="LNN205" s="82"/>
      <c r="LNO205" s="82"/>
      <c r="LNP205" s="6"/>
      <c r="LNS205" s="7"/>
      <c r="LNT205" s="7"/>
      <c r="LNY205" s="82"/>
      <c r="LOA205" s="7"/>
      <c r="LOB205" s="82"/>
      <c r="LOD205" s="7"/>
      <c r="LOE205" s="82"/>
      <c r="LOF205" s="82"/>
      <c r="LOG205" s="83"/>
      <c r="LOI205" s="82"/>
      <c r="LOJ205" s="80"/>
      <c r="LOK205" s="81"/>
      <c r="LOL205" s="82"/>
      <c r="LOO205" s="82"/>
      <c r="LOP205" s="82"/>
      <c r="LOR205" s="82"/>
      <c r="LOU205" s="82"/>
      <c r="LOX205" s="82"/>
      <c r="LOY205" s="82"/>
      <c r="LPD205" s="82"/>
      <c r="LPG205" s="82"/>
      <c r="LPH205" s="82"/>
      <c r="LPI205" s="82"/>
      <c r="LPJ205" s="82"/>
      <c r="LPK205" s="82"/>
      <c r="LPL205" s="82"/>
      <c r="LPM205" s="82"/>
      <c r="LQE205" s="82"/>
      <c r="LQF205" s="82"/>
      <c r="LQG205" s="6"/>
      <c r="LQJ205" s="7"/>
      <c r="LQK205" s="7"/>
      <c r="LQP205" s="82"/>
      <c r="LQR205" s="7"/>
      <c r="LQS205" s="82"/>
      <c r="LQU205" s="7"/>
      <c r="LQV205" s="82"/>
      <c r="LQW205" s="82"/>
      <c r="LQX205" s="83"/>
      <c r="LQZ205" s="82"/>
      <c r="LRA205" s="80"/>
      <c r="LRB205" s="81"/>
      <c r="LRC205" s="82"/>
      <c r="LRF205" s="82"/>
      <c r="LRG205" s="82"/>
      <c r="LRI205" s="82"/>
      <c r="LRL205" s="82"/>
      <c r="LRO205" s="82"/>
      <c r="LRP205" s="82"/>
      <c r="LRU205" s="82"/>
      <c r="LRX205" s="82"/>
      <c r="LRY205" s="82"/>
      <c r="LRZ205" s="82"/>
      <c r="LSA205" s="82"/>
      <c r="LSB205" s="82"/>
      <c r="LSC205" s="82"/>
      <c r="LSD205" s="82"/>
      <c r="LSV205" s="82"/>
      <c r="LSW205" s="82"/>
      <c r="LSX205" s="6"/>
      <c r="LTA205" s="7"/>
      <c r="LTB205" s="7"/>
      <c r="LTG205" s="82"/>
      <c r="LTI205" s="7"/>
      <c r="LTJ205" s="82"/>
      <c r="LTL205" s="7"/>
      <c r="LTM205" s="82"/>
      <c r="LTN205" s="82"/>
      <c r="LTO205" s="83"/>
      <c r="LTQ205" s="82"/>
      <c r="LTR205" s="80"/>
      <c r="LTS205" s="81"/>
      <c r="LTT205" s="82"/>
      <c r="LTW205" s="82"/>
      <c r="LTX205" s="82"/>
      <c r="LTZ205" s="82"/>
      <c r="LUC205" s="82"/>
      <c r="LUF205" s="82"/>
      <c r="LUG205" s="82"/>
      <c r="LUL205" s="82"/>
      <c r="LUO205" s="82"/>
      <c r="LUP205" s="82"/>
      <c r="LUQ205" s="82"/>
      <c r="LUR205" s="82"/>
      <c r="LUS205" s="82"/>
      <c r="LUT205" s="82"/>
      <c r="LUU205" s="82"/>
      <c r="LVM205" s="82"/>
      <c r="LVN205" s="82"/>
      <c r="LVO205" s="6"/>
      <c r="LVR205" s="7"/>
      <c r="LVS205" s="7"/>
      <c r="LVX205" s="82"/>
      <c r="LVZ205" s="7"/>
      <c r="LWA205" s="82"/>
      <c r="LWC205" s="7"/>
      <c r="LWD205" s="82"/>
      <c r="LWE205" s="82"/>
      <c r="LWF205" s="83"/>
      <c r="LWH205" s="82"/>
      <c r="LWI205" s="80"/>
      <c r="LWJ205" s="81"/>
      <c r="LWK205" s="82"/>
      <c r="LWN205" s="82"/>
      <c r="LWO205" s="82"/>
      <c r="LWQ205" s="82"/>
      <c r="LWT205" s="82"/>
      <c r="LWW205" s="82"/>
      <c r="LWX205" s="82"/>
      <c r="LXC205" s="82"/>
      <c r="LXF205" s="82"/>
      <c r="LXG205" s="82"/>
      <c r="LXH205" s="82"/>
      <c r="LXI205" s="82"/>
      <c r="LXJ205" s="82"/>
      <c r="LXK205" s="82"/>
      <c r="LXL205" s="82"/>
      <c r="LYD205" s="82"/>
      <c r="LYE205" s="82"/>
      <c r="LYF205" s="6"/>
      <c r="LYI205" s="7"/>
      <c r="LYJ205" s="7"/>
      <c r="LYO205" s="82"/>
      <c r="LYQ205" s="7"/>
      <c r="LYR205" s="82"/>
      <c r="LYT205" s="7"/>
      <c r="LYU205" s="82"/>
      <c r="LYV205" s="82"/>
      <c r="LYW205" s="83"/>
      <c r="LYY205" s="82"/>
      <c r="LYZ205" s="80"/>
      <c r="LZA205" s="81"/>
      <c r="LZB205" s="82"/>
      <c r="LZE205" s="82"/>
      <c r="LZF205" s="82"/>
      <c r="LZH205" s="82"/>
      <c r="LZK205" s="82"/>
      <c r="LZN205" s="82"/>
      <c r="LZO205" s="82"/>
      <c r="LZT205" s="82"/>
      <c r="LZW205" s="82"/>
      <c r="LZX205" s="82"/>
      <c r="LZY205" s="82"/>
      <c r="LZZ205" s="82"/>
      <c r="MAA205" s="82"/>
      <c r="MAB205" s="82"/>
      <c r="MAC205" s="82"/>
      <c r="MAU205" s="82"/>
      <c r="MAV205" s="82"/>
      <c r="MAW205" s="6"/>
      <c r="MAZ205" s="7"/>
      <c r="MBA205" s="7"/>
      <c r="MBF205" s="82"/>
      <c r="MBH205" s="7"/>
      <c r="MBI205" s="82"/>
      <c r="MBK205" s="7"/>
      <c r="MBL205" s="82"/>
      <c r="MBM205" s="82"/>
      <c r="MBN205" s="83"/>
      <c r="MBP205" s="82"/>
      <c r="MBQ205" s="80"/>
      <c r="MBR205" s="81"/>
      <c r="MBS205" s="82"/>
      <c r="MBV205" s="82"/>
      <c r="MBW205" s="82"/>
      <c r="MBY205" s="82"/>
      <c r="MCB205" s="82"/>
      <c r="MCE205" s="82"/>
      <c r="MCF205" s="82"/>
      <c r="MCK205" s="82"/>
      <c r="MCN205" s="82"/>
      <c r="MCO205" s="82"/>
      <c r="MCP205" s="82"/>
      <c r="MCQ205" s="82"/>
      <c r="MCR205" s="82"/>
      <c r="MCS205" s="82"/>
      <c r="MCT205" s="82"/>
      <c r="MDL205" s="82"/>
      <c r="MDM205" s="82"/>
      <c r="MDN205" s="6"/>
      <c r="MDQ205" s="7"/>
      <c r="MDR205" s="7"/>
      <c r="MDW205" s="82"/>
      <c r="MDY205" s="7"/>
      <c r="MDZ205" s="82"/>
      <c r="MEB205" s="7"/>
      <c r="MEC205" s="82"/>
      <c r="MED205" s="82"/>
      <c r="MEE205" s="83"/>
      <c r="MEG205" s="82"/>
      <c r="MEH205" s="80"/>
      <c r="MEI205" s="81"/>
      <c r="MEJ205" s="82"/>
      <c r="MEM205" s="82"/>
      <c r="MEN205" s="82"/>
      <c r="MEP205" s="82"/>
      <c r="MES205" s="82"/>
      <c r="MEV205" s="82"/>
      <c r="MEW205" s="82"/>
      <c r="MFB205" s="82"/>
      <c r="MFE205" s="82"/>
      <c r="MFF205" s="82"/>
      <c r="MFG205" s="82"/>
      <c r="MFH205" s="82"/>
      <c r="MFI205" s="82"/>
      <c r="MFJ205" s="82"/>
      <c r="MFK205" s="82"/>
      <c r="MGC205" s="82"/>
      <c r="MGD205" s="82"/>
      <c r="MGE205" s="6"/>
      <c r="MGH205" s="7"/>
      <c r="MGI205" s="7"/>
      <c r="MGN205" s="82"/>
      <c r="MGP205" s="7"/>
      <c r="MGQ205" s="82"/>
      <c r="MGS205" s="7"/>
      <c r="MGT205" s="82"/>
      <c r="MGU205" s="82"/>
      <c r="MGV205" s="83"/>
      <c r="MGX205" s="82"/>
      <c r="MGY205" s="80"/>
      <c r="MGZ205" s="81"/>
      <c r="MHA205" s="82"/>
      <c r="MHD205" s="82"/>
      <c r="MHE205" s="82"/>
      <c r="MHG205" s="82"/>
      <c r="MHJ205" s="82"/>
      <c r="MHM205" s="82"/>
      <c r="MHN205" s="82"/>
      <c r="MHS205" s="82"/>
      <c r="MHV205" s="82"/>
      <c r="MHW205" s="82"/>
      <c r="MHX205" s="82"/>
      <c r="MHY205" s="82"/>
      <c r="MHZ205" s="82"/>
      <c r="MIA205" s="82"/>
      <c r="MIB205" s="82"/>
      <c r="MIT205" s="82"/>
      <c r="MIU205" s="82"/>
      <c r="MIV205" s="6"/>
      <c r="MIY205" s="7"/>
      <c r="MIZ205" s="7"/>
      <c r="MJE205" s="82"/>
      <c r="MJG205" s="7"/>
      <c r="MJH205" s="82"/>
      <c r="MJJ205" s="7"/>
      <c r="MJK205" s="82"/>
      <c r="MJL205" s="82"/>
      <c r="MJM205" s="83"/>
      <c r="MJO205" s="82"/>
      <c r="MJP205" s="80"/>
      <c r="MJQ205" s="81"/>
      <c r="MJR205" s="82"/>
      <c r="MJU205" s="82"/>
      <c r="MJV205" s="82"/>
      <c r="MJX205" s="82"/>
      <c r="MKA205" s="82"/>
      <c r="MKD205" s="82"/>
      <c r="MKE205" s="82"/>
      <c r="MKJ205" s="82"/>
      <c r="MKM205" s="82"/>
      <c r="MKN205" s="82"/>
      <c r="MKO205" s="82"/>
      <c r="MKP205" s="82"/>
      <c r="MKQ205" s="82"/>
      <c r="MKR205" s="82"/>
      <c r="MKS205" s="82"/>
      <c r="MLK205" s="82"/>
      <c r="MLL205" s="82"/>
      <c r="MLM205" s="6"/>
      <c r="MLP205" s="7"/>
      <c r="MLQ205" s="7"/>
      <c r="MLV205" s="82"/>
      <c r="MLX205" s="7"/>
      <c r="MLY205" s="82"/>
      <c r="MMA205" s="7"/>
      <c r="MMB205" s="82"/>
      <c r="MMC205" s="82"/>
      <c r="MMD205" s="83"/>
      <c r="MMF205" s="82"/>
      <c r="MMG205" s="80"/>
      <c r="MMH205" s="81"/>
      <c r="MMI205" s="82"/>
      <c r="MML205" s="82"/>
      <c r="MMM205" s="82"/>
      <c r="MMO205" s="82"/>
      <c r="MMR205" s="82"/>
      <c r="MMU205" s="82"/>
      <c r="MMV205" s="82"/>
      <c r="MNA205" s="82"/>
      <c r="MND205" s="82"/>
      <c r="MNE205" s="82"/>
      <c r="MNF205" s="82"/>
      <c r="MNG205" s="82"/>
      <c r="MNH205" s="82"/>
      <c r="MNI205" s="82"/>
      <c r="MNJ205" s="82"/>
      <c r="MOB205" s="82"/>
      <c r="MOC205" s="82"/>
      <c r="MOD205" s="6"/>
      <c r="MOG205" s="7"/>
      <c r="MOH205" s="7"/>
      <c r="MOM205" s="82"/>
      <c r="MOO205" s="7"/>
      <c r="MOP205" s="82"/>
      <c r="MOR205" s="7"/>
      <c r="MOS205" s="82"/>
      <c r="MOT205" s="82"/>
      <c r="MOU205" s="83"/>
      <c r="MOW205" s="82"/>
      <c r="MOX205" s="80"/>
      <c r="MOY205" s="81"/>
      <c r="MOZ205" s="82"/>
      <c r="MPC205" s="82"/>
      <c r="MPD205" s="82"/>
      <c r="MPF205" s="82"/>
      <c r="MPI205" s="82"/>
      <c r="MPL205" s="82"/>
      <c r="MPM205" s="82"/>
      <c r="MPR205" s="82"/>
      <c r="MPU205" s="82"/>
      <c r="MPV205" s="82"/>
      <c r="MPW205" s="82"/>
      <c r="MPX205" s="82"/>
      <c r="MPY205" s="82"/>
      <c r="MPZ205" s="82"/>
      <c r="MQA205" s="82"/>
      <c r="MQS205" s="82"/>
      <c r="MQT205" s="82"/>
      <c r="MQU205" s="6"/>
      <c r="MQX205" s="7"/>
      <c r="MQY205" s="7"/>
      <c r="MRD205" s="82"/>
      <c r="MRF205" s="7"/>
      <c r="MRG205" s="82"/>
      <c r="MRI205" s="7"/>
      <c r="MRJ205" s="82"/>
      <c r="MRK205" s="82"/>
      <c r="MRL205" s="83"/>
      <c r="MRN205" s="82"/>
      <c r="MRO205" s="80"/>
      <c r="MRP205" s="81"/>
      <c r="MRQ205" s="82"/>
      <c r="MRT205" s="82"/>
      <c r="MRU205" s="82"/>
      <c r="MRW205" s="82"/>
      <c r="MRZ205" s="82"/>
      <c r="MSC205" s="82"/>
      <c r="MSD205" s="82"/>
      <c r="MSI205" s="82"/>
      <c r="MSL205" s="82"/>
      <c r="MSM205" s="82"/>
      <c r="MSN205" s="82"/>
      <c r="MSO205" s="82"/>
      <c r="MSP205" s="82"/>
      <c r="MSQ205" s="82"/>
      <c r="MSR205" s="82"/>
      <c r="MTJ205" s="82"/>
      <c r="MTK205" s="82"/>
      <c r="MTL205" s="6"/>
      <c r="MTO205" s="7"/>
      <c r="MTP205" s="7"/>
      <c r="MTU205" s="82"/>
      <c r="MTW205" s="7"/>
      <c r="MTX205" s="82"/>
      <c r="MTZ205" s="7"/>
      <c r="MUA205" s="82"/>
      <c r="MUB205" s="82"/>
      <c r="MUC205" s="83"/>
      <c r="MUE205" s="82"/>
      <c r="MUF205" s="80"/>
      <c r="MUG205" s="81"/>
      <c r="MUH205" s="82"/>
      <c r="MUK205" s="82"/>
      <c r="MUL205" s="82"/>
      <c r="MUN205" s="82"/>
      <c r="MUQ205" s="82"/>
      <c r="MUT205" s="82"/>
      <c r="MUU205" s="82"/>
      <c r="MUZ205" s="82"/>
      <c r="MVC205" s="82"/>
      <c r="MVD205" s="82"/>
      <c r="MVE205" s="82"/>
      <c r="MVF205" s="82"/>
      <c r="MVG205" s="82"/>
      <c r="MVH205" s="82"/>
      <c r="MVI205" s="82"/>
      <c r="MWA205" s="82"/>
      <c r="MWB205" s="82"/>
      <c r="MWC205" s="6"/>
      <c r="MWF205" s="7"/>
      <c r="MWG205" s="7"/>
      <c r="MWL205" s="82"/>
      <c r="MWN205" s="7"/>
      <c r="MWO205" s="82"/>
      <c r="MWQ205" s="7"/>
      <c r="MWR205" s="82"/>
      <c r="MWS205" s="82"/>
      <c r="MWT205" s="83"/>
      <c r="MWV205" s="82"/>
      <c r="MWW205" s="80"/>
      <c r="MWX205" s="81"/>
      <c r="MWY205" s="82"/>
      <c r="MXB205" s="82"/>
      <c r="MXC205" s="82"/>
      <c r="MXE205" s="82"/>
      <c r="MXH205" s="82"/>
      <c r="MXK205" s="82"/>
      <c r="MXL205" s="82"/>
      <c r="MXQ205" s="82"/>
      <c r="MXT205" s="82"/>
      <c r="MXU205" s="82"/>
      <c r="MXV205" s="82"/>
      <c r="MXW205" s="82"/>
      <c r="MXX205" s="82"/>
      <c r="MXY205" s="82"/>
      <c r="MXZ205" s="82"/>
      <c r="MYR205" s="82"/>
      <c r="MYS205" s="82"/>
      <c r="MYT205" s="6"/>
      <c r="MYW205" s="7"/>
      <c r="MYX205" s="7"/>
      <c r="MZC205" s="82"/>
      <c r="MZE205" s="7"/>
      <c r="MZF205" s="82"/>
      <c r="MZH205" s="7"/>
      <c r="MZI205" s="82"/>
      <c r="MZJ205" s="82"/>
      <c r="MZK205" s="83"/>
      <c r="MZM205" s="82"/>
      <c r="MZN205" s="80"/>
      <c r="MZO205" s="81"/>
      <c r="MZP205" s="82"/>
      <c r="MZS205" s="82"/>
      <c r="MZT205" s="82"/>
      <c r="MZV205" s="82"/>
      <c r="MZY205" s="82"/>
      <c r="NAB205" s="82"/>
      <c r="NAC205" s="82"/>
      <c r="NAH205" s="82"/>
      <c r="NAK205" s="82"/>
      <c r="NAL205" s="82"/>
      <c r="NAM205" s="82"/>
      <c r="NAN205" s="82"/>
      <c r="NAO205" s="82"/>
      <c r="NAP205" s="82"/>
      <c r="NAQ205" s="82"/>
      <c r="NBI205" s="82"/>
      <c r="NBJ205" s="82"/>
      <c r="NBK205" s="6"/>
      <c r="NBN205" s="7"/>
      <c r="NBO205" s="7"/>
      <c r="NBT205" s="82"/>
      <c r="NBV205" s="7"/>
      <c r="NBW205" s="82"/>
      <c r="NBY205" s="7"/>
      <c r="NBZ205" s="82"/>
      <c r="NCA205" s="82"/>
      <c r="NCB205" s="83"/>
      <c r="NCD205" s="82"/>
      <c r="NCE205" s="80"/>
      <c r="NCF205" s="81"/>
      <c r="NCG205" s="82"/>
      <c r="NCJ205" s="82"/>
      <c r="NCK205" s="82"/>
      <c r="NCM205" s="82"/>
      <c r="NCP205" s="82"/>
      <c r="NCS205" s="82"/>
      <c r="NCT205" s="82"/>
      <c r="NCY205" s="82"/>
      <c r="NDB205" s="82"/>
      <c r="NDC205" s="82"/>
      <c r="NDD205" s="82"/>
      <c r="NDE205" s="82"/>
      <c r="NDF205" s="82"/>
      <c r="NDG205" s="82"/>
      <c r="NDH205" s="82"/>
      <c r="NDZ205" s="82"/>
      <c r="NEA205" s="82"/>
      <c r="NEB205" s="6"/>
      <c r="NEE205" s="7"/>
      <c r="NEF205" s="7"/>
      <c r="NEK205" s="82"/>
      <c r="NEM205" s="7"/>
      <c r="NEN205" s="82"/>
      <c r="NEP205" s="7"/>
      <c r="NEQ205" s="82"/>
      <c r="NER205" s="82"/>
      <c r="NES205" s="83"/>
      <c r="NEU205" s="82"/>
      <c r="NEV205" s="80"/>
      <c r="NEW205" s="81"/>
      <c r="NEX205" s="82"/>
      <c r="NFA205" s="82"/>
      <c r="NFB205" s="82"/>
      <c r="NFD205" s="82"/>
      <c r="NFG205" s="82"/>
      <c r="NFJ205" s="82"/>
      <c r="NFK205" s="82"/>
      <c r="NFP205" s="82"/>
      <c r="NFS205" s="82"/>
      <c r="NFT205" s="82"/>
      <c r="NFU205" s="82"/>
      <c r="NFV205" s="82"/>
      <c r="NFW205" s="82"/>
      <c r="NFX205" s="82"/>
      <c r="NFY205" s="82"/>
      <c r="NGQ205" s="82"/>
      <c r="NGR205" s="82"/>
      <c r="NGS205" s="6"/>
      <c r="NGV205" s="7"/>
      <c r="NGW205" s="7"/>
      <c r="NHB205" s="82"/>
      <c r="NHD205" s="7"/>
      <c r="NHE205" s="82"/>
      <c r="NHG205" s="7"/>
      <c r="NHH205" s="82"/>
      <c r="NHI205" s="82"/>
      <c r="NHJ205" s="83"/>
      <c r="NHL205" s="82"/>
      <c r="NHM205" s="80"/>
      <c r="NHN205" s="81"/>
      <c r="NHO205" s="82"/>
      <c r="NHR205" s="82"/>
      <c r="NHS205" s="82"/>
      <c r="NHU205" s="82"/>
      <c r="NHX205" s="82"/>
      <c r="NIA205" s="82"/>
      <c r="NIB205" s="82"/>
      <c r="NIG205" s="82"/>
      <c r="NIJ205" s="82"/>
      <c r="NIK205" s="82"/>
      <c r="NIL205" s="82"/>
      <c r="NIM205" s="82"/>
      <c r="NIN205" s="82"/>
      <c r="NIO205" s="82"/>
      <c r="NIP205" s="82"/>
      <c r="NJH205" s="82"/>
      <c r="NJI205" s="82"/>
      <c r="NJJ205" s="6"/>
      <c r="NJM205" s="7"/>
      <c r="NJN205" s="7"/>
      <c r="NJS205" s="82"/>
      <c r="NJU205" s="7"/>
      <c r="NJV205" s="82"/>
      <c r="NJX205" s="7"/>
      <c r="NJY205" s="82"/>
      <c r="NJZ205" s="82"/>
      <c r="NKA205" s="83"/>
      <c r="NKC205" s="82"/>
      <c r="NKD205" s="80"/>
      <c r="NKE205" s="81"/>
      <c r="NKF205" s="82"/>
      <c r="NKI205" s="82"/>
      <c r="NKJ205" s="82"/>
      <c r="NKL205" s="82"/>
      <c r="NKO205" s="82"/>
      <c r="NKR205" s="82"/>
      <c r="NKS205" s="82"/>
      <c r="NKX205" s="82"/>
      <c r="NLA205" s="82"/>
      <c r="NLB205" s="82"/>
      <c r="NLC205" s="82"/>
      <c r="NLD205" s="82"/>
      <c r="NLE205" s="82"/>
      <c r="NLF205" s="82"/>
      <c r="NLG205" s="82"/>
      <c r="NLY205" s="82"/>
      <c r="NLZ205" s="82"/>
      <c r="NMA205" s="6"/>
      <c r="NMD205" s="7"/>
      <c r="NME205" s="7"/>
      <c r="NMJ205" s="82"/>
      <c r="NML205" s="7"/>
      <c r="NMM205" s="82"/>
      <c r="NMO205" s="7"/>
      <c r="NMP205" s="82"/>
      <c r="NMQ205" s="82"/>
      <c r="NMR205" s="83"/>
      <c r="NMT205" s="82"/>
      <c r="NMU205" s="80"/>
      <c r="NMV205" s="81"/>
      <c r="NMW205" s="82"/>
      <c r="NMZ205" s="82"/>
      <c r="NNA205" s="82"/>
      <c r="NNC205" s="82"/>
      <c r="NNF205" s="82"/>
      <c r="NNI205" s="82"/>
      <c r="NNJ205" s="82"/>
      <c r="NNO205" s="82"/>
      <c r="NNR205" s="82"/>
      <c r="NNS205" s="82"/>
      <c r="NNT205" s="82"/>
      <c r="NNU205" s="82"/>
      <c r="NNV205" s="82"/>
      <c r="NNW205" s="82"/>
      <c r="NNX205" s="82"/>
      <c r="NOP205" s="82"/>
      <c r="NOQ205" s="82"/>
      <c r="NOR205" s="6"/>
      <c r="NOU205" s="7"/>
      <c r="NOV205" s="7"/>
      <c r="NPA205" s="82"/>
      <c r="NPC205" s="7"/>
      <c r="NPD205" s="82"/>
      <c r="NPF205" s="7"/>
      <c r="NPG205" s="82"/>
      <c r="NPH205" s="82"/>
      <c r="NPI205" s="83"/>
      <c r="NPK205" s="82"/>
      <c r="NPL205" s="80"/>
      <c r="NPM205" s="81"/>
      <c r="NPN205" s="82"/>
      <c r="NPQ205" s="82"/>
      <c r="NPR205" s="82"/>
      <c r="NPT205" s="82"/>
      <c r="NPW205" s="82"/>
      <c r="NPZ205" s="82"/>
      <c r="NQA205" s="82"/>
      <c r="NQF205" s="82"/>
      <c r="NQI205" s="82"/>
      <c r="NQJ205" s="82"/>
      <c r="NQK205" s="82"/>
      <c r="NQL205" s="82"/>
      <c r="NQM205" s="82"/>
      <c r="NQN205" s="82"/>
      <c r="NQO205" s="82"/>
      <c r="NRG205" s="82"/>
      <c r="NRH205" s="82"/>
      <c r="NRI205" s="6"/>
      <c r="NRL205" s="7"/>
      <c r="NRM205" s="7"/>
      <c r="NRR205" s="82"/>
      <c r="NRT205" s="7"/>
      <c r="NRU205" s="82"/>
      <c r="NRW205" s="7"/>
      <c r="NRX205" s="82"/>
      <c r="NRY205" s="82"/>
      <c r="NRZ205" s="83"/>
      <c r="NSB205" s="82"/>
      <c r="NSC205" s="80"/>
      <c r="NSD205" s="81"/>
      <c r="NSE205" s="82"/>
      <c r="NSH205" s="82"/>
      <c r="NSI205" s="82"/>
      <c r="NSK205" s="82"/>
      <c r="NSN205" s="82"/>
      <c r="NSQ205" s="82"/>
      <c r="NSR205" s="82"/>
      <c r="NSW205" s="82"/>
      <c r="NSZ205" s="82"/>
      <c r="NTA205" s="82"/>
      <c r="NTB205" s="82"/>
      <c r="NTC205" s="82"/>
      <c r="NTD205" s="82"/>
      <c r="NTE205" s="82"/>
      <c r="NTF205" s="82"/>
      <c r="NTX205" s="82"/>
      <c r="NTY205" s="82"/>
      <c r="NTZ205" s="6"/>
      <c r="NUC205" s="7"/>
      <c r="NUD205" s="7"/>
      <c r="NUI205" s="82"/>
      <c r="NUK205" s="7"/>
      <c r="NUL205" s="82"/>
      <c r="NUN205" s="7"/>
      <c r="NUO205" s="82"/>
      <c r="NUP205" s="82"/>
      <c r="NUQ205" s="83"/>
      <c r="NUS205" s="82"/>
      <c r="NUT205" s="80"/>
      <c r="NUU205" s="81"/>
      <c r="NUV205" s="82"/>
      <c r="NUY205" s="82"/>
      <c r="NUZ205" s="82"/>
      <c r="NVB205" s="82"/>
      <c r="NVE205" s="82"/>
      <c r="NVH205" s="82"/>
      <c r="NVI205" s="82"/>
      <c r="NVN205" s="82"/>
      <c r="NVQ205" s="82"/>
      <c r="NVR205" s="82"/>
      <c r="NVS205" s="82"/>
      <c r="NVT205" s="82"/>
      <c r="NVU205" s="82"/>
      <c r="NVV205" s="82"/>
      <c r="NVW205" s="82"/>
      <c r="NWO205" s="82"/>
      <c r="NWP205" s="82"/>
      <c r="NWQ205" s="6"/>
      <c r="NWT205" s="7"/>
      <c r="NWU205" s="7"/>
      <c r="NWZ205" s="82"/>
      <c r="NXB205" s="7"/>
      <c r="NXC205" s="82"/>
      <c r="NXE205" s="7"/>
      <c r="NXF205" s="82"/>
      <c r="NXG205" s="82"/>
      <c r="NXH205" s="83"/>
      <c r="NXJ205" s="82"/>
      <c r="NXK205" s="80"/>
      <c r="NXL205" s="81"/>
      <c r="NXM205" s="82"/>
      <c r="NXP205" s="82"/>
      <c r="NXQ205" s="82"/>
      <c r="NXS205" s="82"/>
      <c r="NXV205" s="82"/>
      <c r="NXY205" s="82"/>
      <c r="NXZ205" s="82"/>
      <c r="NYE205" s="82"/>
      <c r="NYH205" s="82"/>
      <c r="NYI205" s="82"/>
      <c r="NYJ205" s="82"/>
      <c r="NYK205" s="82"/>
      <c r="NYL205" s="82"/>
      <c r="NYM205" s="82"/>
      <c r="NYN205" s="82"/>
      <c r="NZF205" s="82"/>
      <c r="NZG205" s="82"/>
      <c r="NZH205" s="6"/>
      <c r="NZK205" s="7"/>
      <c r="NZL205" s="7"/>
      <c r="NZQ205" s="82"/>
      <c r="NZS205" s="7"/>
      <c r="NZT205" s="82"/>
      <c r="NZV205" s="7"/>
      <c r="NZW205" s="82"/>
      <c r="NZX205" s="82"/>
      <c r="NZY205" s="83"/>
      <c r="OAA205" s="82"/>
      <c r="OAB205" s="80"/>
      <c r="OAC205" s="81"/>
      <c r="OAD205" s="82"/>
      <c r="OAG205" s="82"/>
      <c r="OAH205" s="82"/>
      <c r="OAJ205" s="82"/>
      <c r="OAM205" s="82"/>
      <c r="OAP205" s="82"/>
      <c r="OAQ205" s="82"/>
      <c r="OAV205" s="82"/>
      <c r="OAY205" s="82"/>
      <c r="OAZ205" s="82"/>
      <c r="OBA205" s="82"/>
      <c r="OBB205" s="82"/>
      <c r="OBC205" s="82"/>
      <c r="OBD205" s="82"/>
      <c r="OBE205" s="82"/>
      <c r="OBW205" s="82"/>
      <c r="OBX205" s="82"/>
      <c r="OBY205" s="6"/>
      <c r="OCB205" s="7"/>
      <c r="OCC205" s="7"/>
      <c r="OCH205" s="82"/>
      <c r="OCJ205" s="7"/>
      <c r="OCK205" s="82"/>
      <c r="OCM205" s="7"/>
      <c r="OCN205" s="82"/>
      <c r="OCO205" s="82"/>
      <c r="OCP205" s="83"/>
      <c r="OCR205" s="82"/>
      <c r="OCS205" s="80"/>
      <c r="OCT205" s="81"/>
      <c r="OCU205" s="82"/>
      <c r="OCX205" s="82"/>
      <c r="OCY205" s="82"/>
      <c r="ODA205" s="82"/>
      <c r="ODD205" s="82"/>
      <c r="ODG205" s="82"/>
      <c r="ODH205" s="82"/>
      <c r="ODM205" s="82"/>
      <c r="ODP205" s="82"/>
      <c r="ODQ205" s="82"/>
      <c r="ODR205" s="82"/>
      <c r="ODS205" s="82"/>
      <c r="ODT205" s="82"/>
      <c r="ODU205" s="82"/>
      <c r="ODV205" s="82"/>
      <c r="OEN205" s="82"/>
      <c r="OEO205" s="82"/>
      <c r="OEP205" s="6"/>
      <c r="OES205" s="7"/>
      <c r="OET205" s="7"/>
      <c r="OEY205" s="82"/>
      <c r="OFA205" s="7"/>
      <c r="OFB205" s="82"/>
      <c r="OFD205" s="7"/>
      <c r="OFE205" s="82"/>
      <c r="OFF205" s="82"/>
      <c r="OFG205" s="83"/>
      <c r="OFI205" s="82"/>
      <c r="OFJ205" s="80"/>
      <c r="OFK205" s="81"/>
      <c r="OFL205" s="82"/>
      <c r="OFO205" s="82"/>
      <c r="OFP205" s="82"/>
      <c r="OFR205" s="82"/>
      <c r="OFU205" s="82"/>
      <c r="OFX205" s="82"/>
      <c r="OFY205" s="82"/>
      <c r="OGD205" s="82"/>
      <c r="OGG205" s="82"/>
      <c r="OGH205" s="82"/>
      <c r="OGI205" s="82"/>
      <c r="OGJ205" s="82"/>
      <c r="OGK205" s="82"/>
      <c r="OGL205" s="82"/>
      <c r="OGM205" s="82"/>
      <c r="OHE205" s="82"/>
      <c r="OHF205" s="82"/>
      <c r="OHG205" s="6"/>
      <c r="OHJ205" s="7"/>
      <c r="OHK205" s="7"/>
      <c r="OHP205" s="82"/>
      <c r="OHR205" s="7"/>
      <c r="OHS205" s="82"/>
      <c r="OHU205" s="7"/>
      <c r="OHV205" s="82"/>
      <c r="OHW205" s="82"/>
      <c r="OHX205" s="83"/>
      <c r="OHZ205" s="82"/>
      <c r="OIA205" s="80"/>
      <c r="OIB205" s="81"/>
      <c r="OIC205" s="82"/>
      <c r="OIF205" s="82"/>
      <c r="OIG205" s="82"/>
      <c r="OII205" s="82"/>
      <c r="OIL205" s="82"/>
      <c r="OIO205" s="82"/>
      <c r="OIP205" s="82"/>
      <c r="OIU205" s="82"/>
      <c r="OIX205" s="82"/>
      <c r="OIY205" s="82"/>
      <c r="OIZ205" s="82"/>
      <c r="OJA205" s="82"/>
      <c r="OJB205" s="82"/>
      <c r="OJC205" s="82"/>
      <c r="OJD205" s="82"/>
      <c r="OJV205" s="82"/>
      <c r="OJW205" s="82"/>
      <c r="OJX205" s="6"/>
      <c r="OKA205" s="7"/>
      <c r="OKB205" s="7"/>
      <c r="OKG205" s="82"/>
      <c r="OKI205" s="7"/>
      <c r="OKJ205" s="82"/>
      <c r="OKL205" s="7"/>
      <c r="OKM205" s="82"/>
      <c r="OKN205" s="82"/>
      <c r="OKO205" s="83"/>
      <c r="OKQ205" s="82"/>
      <c r="OKR205" s="80"/>
      <c r="OKS205" s="81"/>
      <c r="OKT205" s="82"/>
      <c r="OKW205" s="82"/>
      <c r="OKX205" s="82"/>
      <c r="OKZ205" s="82"/>
      <c r="OLC205" s="82"/>
      <c r="OLF205" s="82"/>
      <c r="OLG205" s="82"/>
      <c r="OLL205" s="82"/>
      <c r="OLO205" s="82"/>
      <c r="OLP205" s="82"/>
      <c r="OLQ205" s="82"/>
      <c r="OLR205" s="82"/>
      <c r="OLS205" s="82"/>
      <c r="OLT205" s="82"/>
      <c r="OLU205" s="82"/>
      <c r="OMM205" s="82"/>
      <c r="OMN205" s="82"/>
      <c r="OMO205" s="6"/>
      <c r="OMR205" s="7"/>
      <c r="OMS205" s="7"/>
      <c r="OMX205" s="82"/>
      <c r="OMZ205" s="7"/>
      <c r="ONA205" s="82"/>
      <c r="ONC205" s="7"/>
      <c r="OND205" s="82"/>
      <c r="ONE205" s="82"/>
      <c r="ONF205" s="83"/>
      <c r="ONH205" s="82"/>
      <c r="ONI205" s="80"/>
      <c r="ONJ205" s="81"/>
      <c r="ONK205" s="82"/>
      <c r="ONN205" s="82"/>
      <c r="ONO205" s="82"/>
      <c r="ONQ205" s="82"/>
      <c r="ONT205" s="82"/>
      <c r="ONW205" s="82"/>
      <c r="ONX205" s="82"/>
      <c r="OOC205" s="82"/>
      <c r="OOF205" s="82"/>
      <c r="OOG205" s="82"/>
      <c r="OOH205" s="82"/>
      <c r="OOI205" s="82"/>
      <c r="OOJ205" s="82"/>
      <c r="OOK205" s="82"/>
      <c r="OOL205" s="82"/>
      <c r="OPD205" s="82"/>
      <c r="OPE205" s="82"/>
      <c r="OPF205" s="6"/>
      <c r="OPI205" s="7"/>
      <c r="OPJ205" s="7"/>
      <c r="OPO205" s="82"/>
      <c r="OPQ205" s="7"/>
      <c r="OPR205" s="82"/>
      <c r="OPT205" s="7"/>
      <c r="OPU205" s="82"/>
      <c r="OPV205" s="82"/>
      <c r="OPW205" s="83"/>
      <c r="OPY205" s="82"/>
      <c r="OPZ205" s="80"/>
      <c r="OQA205" s="81"/>
      <c r="OQB205" s="82"/>
      <c r="OQE205" s="82"/>
      <c r="OQF205" s="82"/>
      <c r="OQH205" s="82"/>
      <c r="OQK205" s="82"/>
      <c r="OQN205" s="82"/>
      <c r="OQO205" s="82"/>
      <c r="OQT205" s="82"/>
      <c r="OQW205" s="82"/>
      <c r="OQX205" s="82"/>
      <c r="OQY205" s="82"/>
      <c r="OQZ205" s="82"/>
      <c r="ORA205" s="82"/>
      <c r="ORB205" s="82"/>
      <c r="ORC205" s="82"/>
      <c r="ORU205" s="82"/>
      <c r="ORV205" s="82"/>
      <c r="ORW205" s="6"/>
      <c r="ORZ205" s="7"/>
      <c r="OSA205" s="7"/>
      <c r="OSF205" s="82"/>
      <c r="OSH205" s="7"/>
      <c r="OSI205" s="82"/>
      <c r="OSK205" s="7"/>
      <c r="OSL205" s="82"/>
      <c r="OSM205" s="82"/>
      <c r="OSN205" s="83"/>
      <c r="OSP205" s="82"/>
      <c r="OSQ205" s="80"/>
      <c r="OSR205" s="81"/>
      <c r="OSS205" s="82"/>
      <c r="OSV205" s="82"/>
      <c r="OSW205" s="82"/>
      <c r="OSY205" s="82"/>
      <c r="OTB205" s="82"/>
      <c r="OTE205" s="82"/>
      <c r="OTF205" s="82"/>
      <c r="OTK205" s="82"/>
      <c r="OTN205" s="82"/>
      <c r="OTO205" s="82"/>
      <c r="OTP205" s="82"/>
      <c r="OTQ205" s="82"/>
      <c r="OTR205" s="82"/>
      <c r="OTS205" s="82"/>
      <c r="OTT205" s="82"/>
      <c r="OUL205" s="82"/>
      <c r="OUM205" s="82"/>
      <c r="OUN205" s="6"/>
      <c r="OUQ205" s="7"/>
      <c r="OUR205" s="7"/>
      <c r="OUW205" s="82"/>
      <c r="OUY205" s="7"/>
      <c r="OUZ205" s="82"/>
      <c r="OVB205" s="7"/>
      <c r="OVC205" s="82"/>
      <c r="OVD205" s="82"/>
      <c r="OVE205" s="83"/>
      <c r="OVG205" s="82"/>
      <c r="OVH205" s="80"/>
      <c r="OVI205" s="81"/>
      <c r="OVJ205" s="82"/>
      <c r="OVM205" s="82"/>
      <c r="OVN205" s="82"/>
      <c r="OVP205" s="82"/>
      <c r="OVS205" s="82"/>
      <c r="OVV205" s="82"/>
      <c r="OVW205" s="82"/>
      <c r="OWB205" s="82"/>
      <c r="OWE205" s="82"/>
      <c r="OWF205" s="82"/>
      <c r="OWG205" s="82"/>
      <c r="OWH205" s="82"/>
      <c r="OWI205" s="82"/>
      <c r="OWJ205" s="82"/>
      <c r="OWK205" s="82"/>
      <c r="OXC205" s="82"/>
      <c r="OXD205" s="82"/>
      <c r="OXE205" s="6"/>
      <c r="OXH205" s="7"/>
      <c r="OXI205" s="7"/>
      <c r="OXN205" s="82"/>
      <c r="OXP205" s="7"/>
      <c r="OXQ205" s="82"/>
      <c r="OXS205" s="7"/>
      <c r="OXT205" s="82"/>
      <c r="OXU205" s="82"/>
      <c r="OXV205" s="83"/>
      <c r="OXX205" s="82"/>
      <c r="OXY205" s="80"/>
      <c r="OXZ205" s="81"/>
      <c r="OYA205" s="82"/>
      <c r="OYD205" s="82"/>
      <c r="OYE205" s="82"/>
      <c r="OYG205" s="82"/>
      <c r="OYJ205" s="82"/>
      <c r="OYM205" s="82"/>
      <c r="OYN205" s="82"/>
      <c r="OYS205" s="82"/>
      <c r="OYV205" s="82"/>
      <c r="OYW205" s="82"/>
      <c r="OYX205" s="82"/>
      <c r="OYY205" s="82"/>
      <c r="OYZ205" s="82"/>
      <c r="OZA205" s="82"/>
      <c r="OZB205" s="82"/>
      <c r="OZT205" s="82"/>
      <c r="OZU205" s="82"/>
      <c r="OZV205" s="6"/>
      <c r="OZY205" s="7"/>
      <c r="OZZ205" s="7"/>
      <c r="PAE205" s="82"/>
      <c r="PAG205" s="7"/>
      <c r="PAH205" s="82"/>
      <c r="PAJ205" s="7"/>
      <c r="PAK205" s="82"/>
      <c r="PAL205" s="82"/>
      <c r="PAM205" s="83"/>
      <c r="PAO205" s="82"/>
      <c r="PAP205" s="80"/>
      <c r="PAQ205" s="81"/>
      <c r="PAR205" s="82"/>
      <c r="PAU205" s="82"/>
      <c r="PAV205" s="82"/>
      <c r="PAX205" s="82"/>
      <c r="PBA205" s="82"/>
      <c r="PBD205" s="82"/>
      <c r="PBE205" s="82"/>
      <c r="PBJ205" s="82"/>
      <c r="PBM205" s="82"/>
      <c r="PBN205" s="82"/>
      <c r="PBO205" s="82"/>
      <c r="PBP205" s="82"/>
      <c r="PBQ205" s="82"/>
      <c r="PBR205" s="82"/>
      <c r="PBS205" s="82"/>
      <c r="PCK205" s="82"/>
      <c r="PCL205" s="82"/>
      <c r="PCM205" s="6"/>
      <c r="PCP205" s="7"/>
      <c r="PCQ205" s="7"/>
      <c r="PCV205" s="82"/>
      <c r="PCX205" s="7"/>
      <c r="PCY205" s="82"/>
      <c r="PDA205" s="7"/>
      <c r="PDB205" s="82"/>
      <c r="PDC205" s="82"/>
      <c r="PDD205" s="83"/>
      <c r="PDF205" s="82"/>
      <c r="PDG205" s="80"/>
      <c r="PDH205" s="81"/>
      <c r="PDI205" s="82"/>
      <c r="PDL205" s="82"/>
      <c r="PDM205" s="82"/>
      <c r="PDO205" s="82"/>
      <c r="PDR205" s="82"/>
      <c r="PDU205" s="82"/>
      <c r="PDV205" s="82"/>
      <c r="PEA205" s="82"/>
      <c r="PED205" s="82"/>
      <c r="PEE205" s="82"/>
      <c r="PEF205" s="82"/>
      <c r="PEG205" s="82"/>
      <c r="PEH205" s="82"/>
      <c r="PEI205" s="82"/>
      <c r="PEJ205" s="82"/>
      <c r="PFB205" s="82"/>
      <c r="PFC205" s="82"/>
      <c r="PFD205" s="6"/>
      <c r="PFG205" s="7"/>
      <c r="PFH205" s="7"/>
      <c r="PFM205" s="82"/>
      <c r="PFO205" s="7"/>
      <c r="PFP205" s="82"/>
      <c r="PFR205" s="7"/>
      <c r="PFS205" s="82"/>
      <c r="PFT205" s="82"/>
      <c r="PFU205" s="83"/>
      <c r="PFW205" s="82"/>
      <c r="PFX205" s="80"/>
      <c r="PFY205" s="81"/>
      <c r="PFZ205" s="82"/>
      <c r="PGC205" s="82"/>
      <c r="PGD205" s="82"/>
      <c r="PGF205" s="82"/>
      <c r="PGI205" s="82"/>
      <c r="PGL205" s="82"/>
      <c r="PGM205" s="82"/>
      <c r="PGR205" s="82"/>
      <c r="PGU205" s="82"/>
      <c r="PGV205" s="82"/>
      <c r="PGW205" s="82"/>
      <c r="PGX205" s="82"/>
      <c r="PGY205" s="82"/>
      <c r="PGZ205" s="82"/>
      <c r="PHA205" s="82"/>
      <c r="PHS205" s="82"/>
      <c r="PHT205" s="82"/>
      <c r="PHU205" s="6"/>
      <c r="PHX205" s="7"/>
      <c r="PHY205" s="7"/>
      <c r="PID205" s="82"/>
      <c r="PIF205" s="7"/>
      <c r="PIG205" s="82"/>
      <c r="PII205" s="7"/>
      <c r="PIJ205" s="82"/>
      <c r="PIK205" s="82"/>
      <c r="PIL205" s="83"/>
      <c r="PIN205" s="82"/>
      <c r="PIO205" s="80"/>
      <c r="PIP205" s="81"/>
      <c r="PIQ205" s="82"/>
      <c r="PIT205" s="82"/>
      <c r="PIU205" s="82"/>
      <c r="PIW205" s="82"/>
      <c r="PIZ205" s="82"/>
      <c r="PJC205" s="82"/>
      <c r="PJD205" s="82"/>
      <c r="PJI205" s="82"/>
      <c r="PJL205" s="82"/>
      <c r="PJM205" s="82"/>
      <c r="PJN205" s="82"/>
      <c r="PJO205" s="82"/>
      <c r="PJP205" s="82"/>
      <c r="PJQ205" s="82"/>
      <c r="PJR205" s="82"/>
      <c r="PKJ205" s="82"/>
      <c r="PKK205" s="82"/>
      <c r="PKL205" s="6"/>
      <c r="PKO205" s="7"/>
      <c r="PKP205" s="7"/>
      <c r="PKU205" s="82"/>
      <c r="PKW205" s="7"/>
      <c r="PKX205" s="82"/>
      <c r="PKZ205" s="7"/>
      <c r="PLA205" s="82"/>
      <c r="PLB205" s="82"/>
      <c r="PLC205" s="83"/>
      <c r="PLE205" s="82"/>
      <c r="PLF205" s="80"/>
      <c r="PLG205" s="81"/>
      <c r="PLH205" s="82"/>
      <c r="PLK205" s="82"/>
      <c r="PLL205" s="82"/>
      <c r="PLN205" s="82"/>
      <c r="PLQ205" s="82"/>
      <c r="PLT205" s="82"/>
      <c r="PLU205" s="82"/>
      <c r="PLZ205" s="82"/>
      <c r="PMC205" s="82"/>
      <c r="PMD205" s="82"/>
      <c r="PME205" s="82"/>
      <c r="PMF205" s="82"/>
      <c r="PMG205" s="82"/>
      <c r="PMH205" s="82"/>
      <c r="PMI205" s="82"/>
      <c r="PNA205" s="82"/>
      <c r="PNB205" s="82"/>
      <c r="PNC205" s="6"/>
      <c r="PNF205" s="7"/>
      <c r="PNG205" s="7"/>
      <c r="PNL205" s="82"/>
      <c r="PNN205" s="7"/>
      <c r="PNO205" s="82"/>
      <c r="PNQ205" s="7"/>
      <c r="PNR205" s="82"/>
      <c r="PNS205" s="82"/>
      <c r="PNT205" s="83"/>
      <c r="PNV205" s="82"/>
      <c r="PNW205" s="80"/>
      <c r="PNX205" s="81"/>
      <c r="PNY205" s="82"/>
      <c r="POB205" s="82"/>
      <c r="POC205" s="82"/>
      <c r="POE205" s="82"/>
      <c r="POH205" s="82"/>
      <c r="POK205" s="82"/>
      <c r="POL205" s="82"/>
      <c r="POQ205" s="82"/>
      <c r="POT205" s="82"/>
      <c r="POU205" s="82"/>
      <c r="POV205" s="82"/>
      <c r="POW205" s="82"/>
      <c r="POX205" s="82"/>
      <c r="POY205" s="82"/>
      <c r="POZ205" s="82"/>
      <c r="PPR205" s="82"/>
      <c r="PPS205" s="82"/>
      <c r="PPT205" s="6"/>
      <c r="PPW205" s="7"/>
      <c r="PPX205" s="7"/>
      <c r="PQC205" s="82"/>
      <c r="PQE205" s="7"/>
      <c r="PQF205" s="82"/>
      <c r="PQH205" s="7"/>
      <c r="PQI205" s="82"/>
      <c r="PQJ205" s="82"/>
      <c r="PQK205" s="83"/>
      <c r="PQM205" s="82"/>
      <c r="PQN205" s="80"/>
      <c r="PQO205" s="81"/>
      <c r="PQP205" s="82"/>
      <c r="PQS205" s="82"/>
      <c r="PQT205" s="82"/>
      <c r="PQV205" s="82"/>
      <c r="PQY205" s="82"/>
      <c r="PRB205" s="82"/>
      <c r="PRC205" s="82"/>
      <c r="PRH205" s="82"/>
      <c r="PRK205" s="82"/>
      <c r="PRL205" s="82"/>
      <c r="PRM205" s="82"/>
      <c r="PRN205" s="82"/>
      <c r="PRO205" s="82"/>
      <c r="PRP205" s="82"/>
      <c r="PRQ205" s="82"/>
      <c r="PSI205" s="82"/>
      <c r="PSJ205" s="82"/>
      <c r="PSK205" s="6"/>
      <c r="PSN205" s="7"/>
      <c r="PSO205" s="7"/>
      <c r="PST205" s="82"/>
      <c r="PSV205" s="7"/>
      <c r="PSW205" s="82"/>
      <c r="PSY205" s="7"/>
      <c r="PSZ205" s="82"/>
      <c r="PTA205" s="82"/>
      <c r="PTB205" s="83"/>
      <c r="PTD205" s="82"/>
      <c r="PTE205" s="80"/>
      <c r="PTF205" s="81"/>
      <c r="PTG205" s="82"/>
      <c r="PTJ205" s="82"/>
      <c r="PTK205" s="82"/>
      <c r="PTM205" s="82"/>
      <c r="PTP205" s="82"/>
      <c r="PTS205" s="82"/>
      <c r="PTT205" s="82"/>
      <c r="PTY205" s="82"/>
      <c r="PUB205" s="82"/>
      <c r="PUC205" s="82"/>
      <c r="PUD205" s="82"/>
      <c r="PUE205" s="82"/>
      <c r="PUF205" s="82"/>
      <c r="PUG205" s="82"/>
      <c r="PUH205" s="82"/>
      <c r="PUZ205" s="82"/>
      <c r="PVA205" s="82"/>
      <c r="PVB205" s="6"/>
      <c r="PVE205" s="7"/>
      <c r="PVF205" s="7"/>
      <c r="PVK205" s="82"/>
      <c r="PVM205" s="7"/>
      <c r="PVN205" s="82"/>
      <c r="PVP205" s="7"/>
      <c r="PVQ205" s="82"/>
      <c r="PVR205" s="82"/>
      <c r="PVS205" s="83"/>
      <c r="PVU205" s="82"/>
      <c r="PVV205" s="80"/>
      <c r="PVW205" s="81"/>
      <c r="PVX205" s="82"/>
      <c r="PWA205" s="82"/>
      <c r="PWB205" s="82"/>
      <c r="PWD205" s="82"/>
      <c r="PWG205" s="82"/>
      <c r="PWJ205" s="82"/>
      <c r="PWK205" s="82"/>
      <c r="PWP205" s="82"/>
      <c r="PWS205" s="82"/>
      <c r="PWT205" s="82"/>
      <c r="PWU205" s="82"/>
      <c r="PWV205" s="82"/>
      <c r="PWW205" s="82"/>
      <c r="PWX205" s="82"/>
      <c r="PWY205" s="82"/>
      <c r="PXQ205" s="82"/>
      <c r="PXR205" s="82"/>
      <c r="PXS205" s="6"/>
      <c r="PXV205" s="7"/>
      <c r="PXW205" s="7"/>
      <c r="PYB205" s="82"/>
      <c r="PYD205" s="7"/>
      <c r="PYE205" s="82"/>
      <c r="PYG205" s="7"/>
      <c r="PYH205" s="82"/>
      <c r="PYI205" s="82"/>
      <c r="PYJ205" s="83"/>
      <c r="PYL205" s="82"/>
      <c r="PYM205" s="80"/>
      <c r="PYN205" s="81"/>
      <c r="PYO205" s="82"/>
      <c r="PYR205" s="82"/>
      <c r="PYS205" s="82"/>
      <c r="PYU205" s="82"/>
      <c r="PYX205" s="82"/>
      <c r="PZA205" s="82"/>
      <c r="PZB205" s="82"/>
      <c r="PZG205" s="82"/>
      <c r="PZJ205" s="82"/>
      <c r="PZK205" s="82"/>
      <c r="PZL205" s="82"/>
      <c r="PZM205" s="82"/>
      <c r="PZN205" s="82"/>
      <c r="PZO205" s="82"/>
      <c r="PZP205" s="82"/>
      <c r="QAH205" s="82"/>
      <c r="QAI205" s="82"/>
      <c r="QAJ205" s="6"/>
      <c r="QAM205" s="7"/>
      <c r="QAN205" s="7"/>
      <c r="QAS205" s="82"/>
      <c r="QAU205" s="7"/>
      <c r="QAV205" s="82"/>
      <c r="QAX205" s="7"/>
      <c r="QAY205" s="82"/>
      <c r="QAZ205" s="82"/>
      <c r="QBA205" s="83"/>
      <c r="QBC205" s="82"/>
      <c r="QBD205" s="80"/>
      <c r="QBE205" s="81"/>
      <c r="QBF205" s="82"/>
      <c r="QBI205" s="82"/>
      <c r="QBJ205" s="82"/>
      <c r="QBL205" s="82"/>
      <c r="QBO205" s="82"/>
      <c r="QBR205" s="82"/>
      <c r="QBS205" s="82"/>
      <c r="QBX205" s="82"/>
      <c r="QCA205" s="82"/>
      <c r="QCB205" s="82"/>
      <c r="QCC205" s="82"/>
      <c r="QCD205" s="82"/>
      <c r="QCE205" s="82"/>
      <c r="QCF205" s="82"/>
      <c r="QCG205" s="82"/>
      <c r="QCY205" s="82"/>
      <c r="QCZ205" s="82"/>
      <c r="QDA205" s="6"/>
      <c r="QDD205" s="7"/>
      <c r="QDE205" s="7"/>
      <c r="QDJ205" s="82"/>
      <c r="QDL205" s="7"/>
      <c r="QDM205" s="82"/>
      <c r="QDO205" s="7"/>
      <c r="QDP205" s="82"/>
      <c r="QDQ205" s="82"/>
      <c r="QDR205" s="83"/>
      <c r="QDT205" s="82"/>
      <c r="QDU205" s="80"/>
      <c r="QDV205" s="81"/>
      <c r="QDW205" s="82"/>
      <c r="QDZ205" s="82"/>
      <c r="QEA205" s="82"/>
      <c r="QEC205" s="82"/>
      <c r="QEF205" s="82"/>
      <c r="QEI205" s="82"/>
      <c r="QEJ205" s="82"/>
      <c r="QEO205" s="82"/>
      <c r="QER205" s="82"/>
      <c r="QES205" s="82"/>
      <c r="QET205" s="82"/>
      <c r="QEU205" s="82"/>
      <c r="QEV205" s="82"/>
      <c r="QEW205" s="82"/>
      <c r="QEX205" s="82"/>
      <c r="QFP205" s="82"/>
      <c r="QFQ205" s="82"/>
      <c r="QFR205" s="6"/>
      <c r="QFU205" s="7"/>
      <c r="QFV205" s="7"/>
      <c r="QGA205" s="82"/>
      <c r="QGC205" s="7"/>
      <c r="QGD205" s="82"/>
      <c r="QGF205" s="7"/>
      <c r="QGG205" s="82"/>
      <c r="QGH205" s="82"/>
      <c r="QGI205" s="83"/>
      <c r="QGK205" s="82"/>
      <c r="QGL205" s="80"/>
      <c r="QGM205" s="81"/>
      <c r="QGN205" s="82"/>
      <c r="QGQ205" s="82"/>
      <c r="QGR205" s="82"/>
      <c r="QGT205" s="82"/>
      <c r="QGW205" s="82"/>
      <c r="QGZ205" s="82"/>
      <c r="QHA205" s="82"/>
      <c r="QHF205" s="82"/>
      <c r="QHI205" s="82"/>
      <c r="QHJ205" s="82"/>
      <c r="QHK205" s="82"/>
      <c r="QHL205" s="82"/>
      <c r="QHM205" s="82"/>
      <c r="QHN205" s="82"/>
      <c r="QHO205" s="82"/>
      <c r="QIG205" s="82"/>
      <c r="QIH205" s="82"/>
      <c r="QII205" s="6"/>
      <c r="QIL205" s="7"/>
      <c r="QIM205" s="7"/>
      <c r="QIR205" s="82"/>
      <c r="QIT205" s="7"/>
      <c r="QIU205" s="82"/>
      <c r="QIW205" s="7"/>
      <c r="QIX205" s="82"/>
      <c r="QIY205" s="82"/>
      <c r="QIZ205" s="83"/>
      <c r="QJB205" s="82"/>
      <c r="QJC205" s="80"/>
      <c r="QJD205" s="81"/>
      <c r="QJE205" s="82"/>
      <c r="QJH205" s="82"/>
      <c r="QJI205" s="82"/>
      <c r="QJK205" s="82"/>
      <c r="QJN205" s="82"/>
      <c r="QJQ205" s="82"/>
      <c r="QJR205" s="82"/>
      <c r="QJW205" s="82"/>
      <c r="QJZ205" s="82"/>
      <c r="QKA205" s="82"/>
      <c r="QKB205" s="82"/>
      <c r="QKC205" s="82"/>
      <c r="QKD205" s="82"/>
      <c r="QKE205" s="82"/>
      <c r="QKF205" s="82"/>
      <c r="QKX205" s="82"/>
      <c r="QKY205" s="82"/>
      <c r="QKZ205" s="6"/>
      <c r="QLC205" s="7"/>
      <c r="QLD205" s="7"/>
      <c r="QLI205" s="82"/>
      <c r="QLK205" s="7"/>
      <c r="QLL205" s="82"/>
      <c r="QLN205" s="7"/>
      <c r="QLO205" s="82"/>
      <c r="QLP205" s="82"/>
      <c r="QLQ205" s="83"/>
      <c r="QLS205" s="82"/>
      <c r="QLT205" s="80"/>
      <c r="QLU205" s="81"/>
      <c r="QLV205" s="82"/>
      <c r="QLY205" s="82"/>
      <c r="QLZ205" s="82"/>
      <c r="QMB205" s="82"/>
      <c r="QME205" s="82"/>
      <c r="QMH205" s="82"/>
      <c r="QMI205" s="82"/>
      <c r="QMN205" s="82"/>
      <c r="QMQ205" s="82"/>
      <c r="QMR205" s="82"/>
      <c r="QMS205" s="82"/>
      <c r="QMT205" s="82"/>
      <c r="QMU205" s="82"/>
      <c r="QMV205" s="82"/>
      <c r="QMW205" s="82"/>
      <c r="QNO205" s="82"/>
      <c r="QNP205" s="82"/>
      <c r="QNQ205" s="6"/>
      <c r="QNT205" s="7"/>
      <c r="QNU205" s="7"/>
      <c r="QNZ205" s="82"/>
      <c r="QOB205" s="7"/>
      <c r="QOC205" s="82"/>
      <c r="QOE205" s="7"/>
      <c r="QOF205" s="82"/>
      <c r="QOG205" s="82"/>
      <c r="QOH205" s="83"/>
      <c r="QOJ205" s="82"/>
      <c r="QOK205" s="80"/>
      <c r="QOL205" s="81"/>
      <c r="QOM205" s="82"/>
      <c r="QOP205" s="82"/>
      <c r="QOQ205" s="82"/>
      <c r="QOS205" s="82"/>
      <c r="QOV205" s="82"/>
      <c r="QOY205" s="82"/>
      <c r="QOZ205" s="82"/>
      <c r="QPE205" s="82"/>
      <c r="QPH205" s="82"/>
      <c r="QPI205" s="82"/>
      <c r="QPJ205" s="82"/>
      <c r="QPK205" s="82"/>
      <c r="QPL205" s="82"/>
      <c r="QPM205" s="82"/>
      <c r="QPN205" s="82"/>
      <c r="QQF205" s="82"/>
      <c r="QQG205" s="82"/>
      <c r="QQH205" s="6"/>
      <c r="QQK205" s="7"/>
      <c r="QQL205" s="7"/>
      <c r="QQQ205" s="82"/>
      <c r="QQS205" s="7"/>
      <c r="QQT205" s="82"/>
      <c r="QQV205" s="7"/>
      <c r="QQW205" s="82"/>
      <c r="QQX205" s="82"/>
      <c r="QQY205" s="83"/>
      <c r="QRA205" s="82"/>
      <c r="QRB205" s="80"/>
      <c r="QRC205" s="81"/>
      <c r="QRD205" s="82"/>
      <c r="QRG205" s="82"/>
      <c r="QRH205" s="82"/>
      <c r="QRJ205" s="82"/>
      <c r="QRM205" s="82"/>
      <c r="QRP205" s="82"/>
      <c r="QRQ205" s="82"/>
      <c r="QRV205" s="82"/>
      <c r="QRY205" s="82"/>
      <c r="QRZ205" s="82"/>
      <c r="QSA205" s="82"/>
      <c r="QSB205" s="82"/>
      <c r="QSC205" s="82"/>
      <c r="QSD205" s="82"/>
      <c r="QSE205" s="82"/>
      <c r="QSW205" s="82"/>
      <c r="QSX205" s="82"/>
      <c r="QSY205" s="6"/>
      <c r="QTB205" s="7"/>
      <c r="QTC205" s="7"/>
      <c r="QTH205" s="82"/>
      <c r="QTJ205" s="7"/>
      <c r="QTK205" s="82"/>
      <c r="QTM205" s="7"/>
      <c r="QTN205" s="82"/>
      <c r="QTO205" s="82"/>
      <c r="QTP205" s="83"/>
      <c r="QTR205" s="82"/>
      <c r="QTS205" s="80"/>
      <c r="QTT205" s="81"/>
      <c r="QTU205" s="82"/>
      <c r="QTX205" s="82"/>
      <c r="QTY205" s="82"/>
      <c r="QUA205" s="82"/>
      <c r="QUD205" s="82"/>
      <c r="QUG205" s="82"/>
      <c r="QUH205" s="82"/>
      <c r="QUM205" s="82"/>
      <c r="QUP205" s="82"/>
      <c r="QUQ205" s="82"/>
      <c r="QUR205" s="82"/>
      <c r="QUS205" s="82"/>
      <c r="QUT205" s="82"/>
      <c r="QUU205" s="82"/>
      <c r="QUV205" s="82"/>
      <c r="QVN205" s="82"/>
      <c r="QVO205" s="82"/>
      <c r="QVP205" s="6"/>
      <c r="QVS205" s="7"/>
      <c r="QVT205" s="7"/>
      <c r="QVY205" s="82"/>
      <c r="QWA205" s="7"/>
      <c r="QWB205" s="82"/>
      <c r="QWD205" s="7"/>
      <c r="QWE205" s="82"/>
      <c r="QWF205" s="82"/>
      <c r="QWG205" s="83"/>
      <c r="QWI205" s="82"/>
      <c r="QWJ205" s="80"/>
      <c r="QWK205" s="81"/>
      <c r="QWL205" s="82"/>
      <c r="QWO205" s="82"/>
      <c r="QWP205" s="82"/>
      <c r="QWR205" s="82"/>
      <c r="QWU205" s="82"/>
      <c r="QWX205" s="82"/>
      <c r="QWY205" s="82"/>
      <c r="QXD205" s="82"/>
      <c r="QXG205" s="82"/>
      <c r="QXH205" s="82"/>
      <c r="QXI205" s="82"/>
      <c r="QXJ205" s="82"/>
      <c r="QXK205" s="82"/>
      <c r="QXL205" s="82"/>
      <c r="QXM205" s="82"/>
      <c r="QYE205" s="82"/>
      <c r="QYF205" s="82"/>
      <c r="QYG205" s="6"/>
      <c r="QYJ205" s="7"/>
      <c r="QYK205" s="7"/>
      <c r="QYP205" s="82"/>
      <c r="QYR205" s="7"/>
      <c r="QYS205" s="82"/>
      <c r="QYU205" s="7"/>
      <c r="QYV205" s="82"/>
      <c r="QYW205" s="82"/>
      <c r="QYX205" s="83"/>
      <c r="QYZ205" s="82"/>
      <c r="QZA205" s="80"/>
      <c r="QZB205" s="81"/>
      <c r="QZC205" s="82"/>
      <c r="QZF205" s="82"/>
      <c r="QZG205" s="82"/>
      <c r="QZI205" s="82"/>
      <c r="QZL205" s="82"/>
      <c r="QZO205" s="82"/>
      <c r="QZP205" s="82"/>
      <c r="QZU205" s="82"/>
      <c r="QZX205" s="82"/>
      <c r="QZY205" s="82"/>
      <c r="QZZ205" s="82"/>
      <c r="RAA205" s="82"/>
      <c r="RAB205" s="82"/>
      <c r="RAC205" s="82"/>
      <c r="RAD205" s="82"/>
      <c r="RAV205" s="82"/>
      <c r="RAW205" s="82"/>
      <c r="RAX205" s="6"/>
      <c r="RBA205" s="7"/>
      <c r="RBB205" s="7"/>
      <c r="RBG205" s="82"/>
      <c r="RBI205" s="7"/>
      <c r="RBJ205" s="82"/>
      <c r="RBL205" s="7"/>
      <c r="RBM205" s="82"/>
      <c r="RBN205" s="82"/>
      <c r="RBO205" s="83"/>
      <c r="RBQ205" s="82"/>
      <c r="RBR205" s="80"/>
      <c r="RBS205" s="81"/>
      <c r="RBT205" s="82"/>
      <c r="RBW205" s="82"/>
      <c r="RBX205" s="82"/>
      <c r="RBZ205" s="82"/>
      <c r="RCC205" s="82"/>
      <c r="RCF205" s="82"/>
      <c r="RCG205" s="82"/>
      <c r="RCL205" s="82"/>
      <c r="RCO205" s="82"/>
      <c r="RCP205" s="82"/>
      <c r="RCQ205" s="82"/>
      <c r="RCR205" s="82"/>
      <c r="RCS205" s="82"/>
      <c r="RCT205" s="82"/>
      <c r="RCU205" s="82"/>
      <c r="RDM205" s="82"/>
      <c r="RDN205" s="82"/>
      <c r="RDO205" s="6"/>
      <c r="RDR205" s="7"/>
      <c r="RDS205" s="7"/>
      <c r="RDX205" s="82"/>
      <c r="RDZ205" s="7"/>
      <c r="REA205" s="82"/>
      <c r="REC205" s="7"/>
      <c r="RED205" s="82"/>
      <c r="REE205" s="82"/>
      <c r="REF205" s="83"/>
      <c r="REH205" s="82"/>
      <c r="REI205" s="80"/>
      <c r="REJ205" s="81"/>
      <c r="REK205" s="82"/>
      <c r="REN205" s="82"/>
      <c r="REO205" s="82"/>
      <c r="REQ205" s="82"/>
      <c r="RET205" s="82"/>
      <c r="REW205" s="82"/>
      <c r="REX205" s="82"/>
      <c r="RFC205" s="82"/>
      <c r="RFF205" s="82"/>
      <c r="RFG205" s="82"/>
      <c r="RFH205" s="82"/>
      <c r="RFI205" s="82"/>
      <c r="RFJ205" s="82"/>
      <c r="RFK205" s="82"/>
      <c r="RFL205" s="82"/>
      <c r="RGD205" s="82"/>
      <c r="RGE205" s="82"/>
      <c r="RGF205" s="6"/>
      <c r="RGI205" s="7"/>
      <c r="RGJ205" s="7"/>
      <c r="RGO205" s="82"/>
      <c r="RGQ205" s="7"/>
      <c r="RGR205" s="82"/>
      <c r="RGT205" s="7"/>
      <c r="RGU205" s="82"/>
      <c r="RGV205" s="82"/>
      <c r="RGW205" s="83"/>
      <c r="RGY205" s="82"/>
      <c r="RGZ205" s="80"/>
      <c r="RHA205" s="81"/>
      <c r="RHB205" s="82"/>
      <c r="RHE205" s="82"/>
      <c r="RHF205" s="82"/>
      <c r="RHH205" s="82"/>
      <c r="RHK205" s="82"/>
      <c r="RHN205" s="82"/>
      <c r="RHO205" s="82"/>
      <c r="RHT205" s="82"/>
      <c r="RHW205" s="82"/>
      <c r="RHX205" s="82"/>
      <c r="RHY205" s="82"/>
      <c r="RHZ205" s="82"/>
      <c r="RIA205" s="82"/>
      <c r="RIB205" s="82"/>
      <c r="RIC205" s="82"/>
      <c r="RIU205" s="82"/>
      <c r="RIV205" s="82"/>
      <c r="RIW205" s="6"/>
      <c r="RIZ205" s="7"/>
      <c r="RJA205" s="7"/>
      <c r="RJF205" s="82"/>
      <c r="RJH205" s="7"/>
      <c r="RJI205" s="82"/>
      <c r="RJK205" s="7"/>
      <c r="RJL205" s="82"/>
      <c r="RJM205" s="82"/>
      <c r="RJN205" s="83"/>
      <c r="RJP205" s="82"/>
      <c r="RJQ205" s="80"/>
      <c r="RJR205" s="81"/>
      <c r="RJS205" s="82"/>
      <c r="RJV205" s="82"/>
      <c r="RJW205" s="82"/>
      <c r="RJY205" s="82"/>
      <c r="RKB205" s="82"/>
      <c r="RKE205" s="82"/>
      <c r="RKF205" s="82"/>
      <c r="RKK205" s="82"/>
      <c r="RKN205" s="82"/>
      <c r="RKO205" s="82"/>
      <c r="RKP205" s="82"/>
      <c r="RKQ205" s="82"/>
      <c r="RKR205" s="82"/>
      <c r="RKS205" s="82"/>
      <c r="RKT205" s="82"/>
      <c r="RLL205" s="82"/>
      <c r="RLM205" s="82"/>
      <c r="RLN205" s="6"/>
      <c r="RLQ205" s="7"/>
      <c r="RLR205" s="7"/>
      <c r="RLW205" s="82"/>
      <c r="RLY205" s="7"/>
      <c r="RLZ205" s="82"/>
      <c r="RMB205" s="7"/>
      <c r="RMC205" s="82"/>
      <c r="RMD205" s="82"/>
      <c r="RME205" s="83"/>
      <c r="RMG205" s="82"/>
      <c r="RMH205" s="80"/>
      <c r="RMI205" s="81"/>
      <c r="RMJ205" s="82"/>
      <c r="RMM205" s="82"/>
      <c r="RMN205" s="82"/>
      <c r="RMP205" s="82"/>
      <c r="RMS205" s="82"/>
      <c r="RMV205" s="82"/>
      <c r="RMW205" s="82"/>
      <c r="RNB205" s="82"/>
      <c r="RNE205" s="82"/>
      <c r="RNF205" s="82"/>
      <c r="RNG205" s="82"/>
      <c r="RNH205" s="82"/>
      <c r="RNI205" s="82"/>
      <c r="RNJ205" s="82"/>
      <c r="RNK205" s="82"/>
      <c r="ROC205" s="82"/>
      <c r="ROD205" s="82"/>
      <c r="ROE205" s="6"/>
      <c r="ROH205" s="7"/>
      <c r="ROI205" s="7"/>
      <c r="RON205" s="82"/>
      <c r="ROP205" s="7"/>
      <c r="ROQ205" s="82"/>
      <c r="ROS205" s="7"/>
      <c r="ROT205" s="82"/>
      <c r="ROU205" s="82"/>
      <c r="ROV205" s="83"/>
      <c r="ROX205" s="82"/>
      <c r="ROY205" s="80"/>
      <c r="ROZ205" s="81"/>
      <c r="RPA205" s="82"/>
      <c r="RPD205" s="82"/>
      <c r="RPE205" s="82"/>
      <c r="RPG205" s="82"/>
      <c r="RPJ205" s="82"/>
      <c r="RPM205" s="82"/>
      <c r="RPN205" s="82"/>
      <c r="RPS205" s="82"/>
      <c r="RPV205" s="82"/>
      <c r="RPW205" s="82"/>
      <c r="RPX205" s="82"/>
      <c r="RPY205" s="82"/>
      <c r="RPZ205" s="82"/>
      <c r="RQA205" s="82"/>
      <c r="RQB205" s="82"/>
      <c r="RQT205" s="82"/>
      <c r="RQU205" s="82"/>
      <c r="RQV205" s="6"/>
      <c r="RQY205" s="7"/>
      <c r="RQZ205" s="7"/>
      <c r="RRE205" s="82"/>
      <c r="RRG205" s="7"/>
      <c r="RRH205" s="82"/>
      <c r="RRJ205" s="7"/>
      <c r="RRK205" s="82"/>
      <c r="RRL205" s="82"/>
      <c r="RRM205" s="83"/>
      <c r="RRO205" s="82"/>
      <c r="RRP205" s="80"/>
      <c r="RRQ205" s="81"/>
      <c r="RRR205" s="82"/>
      <c r="RRU205" s="82"/>
      <c r="RRV205" s="82"/>
      <c r="RRX205" s="82"/>
      <c r="RSA205" s="82"/>
      <c r="RSD205" s="82"/>
      <c r="RSE205" s="82"/>
      <c r="RSJ205" s="82"/>
      <c r="RSM205" s="82"/>
      <c r="RSN205" s="82"/>
      <c r="RSO205" s="82"/>
      <c r="RSP205" s="82"/>
      <c r="RSQ205" s="82"/>
      <c r="RSR205" s="82"/>
      <c r="RSS205" s="82"/>
      <c r="RTK205" s="82"/>
      <c r="RTL205" s="82"/>
      <c r="RTM205" s="6"/>
      <c r="RTP205" s="7"/>
      <c r="RTQ205" s="7"/>
      <c r="RTV205" s="82"/>
      <c r="RTX205" s="7"/>
      <c r="RTY205" s="82"/>
      <c r="RUA205" s="7"/>
      <c r="RUB205" s="82"/>
      <c r="RUC205" s="82"/>
      <c r="RUD205" s="83"/>
      <c r="RUF205" s="82"/>
      <c r="RUG205" s="80"/>
      <c r="RUH205" s="81"/>
      <c r="RUI205" s="82"/>
      <c r="RUL205" s="82"/>
      <c r="RUM205" s="82"/>
      <c r="RUO205" s="82"/>
      <c r="RUR205" s="82"/>
      <c r="RUU205" s="82"/>
      <c r="RUV205" s="82"/>
      <c r="RVA205" s="82"/>
      <c r="RVD205" s="82"/>
      <c r="RVE205" s="82"/>
      <c r="RVF205" s="82"/>
      <c r="RVG205" s="82"/>
      <c r="RVH205" s="82"/>
      <c r="RVI205" s="82"/>
      <c r="RVJ205" s="82"/>
      <c r="RWB205" s="82"/>
      <c r="RWC205" s="82"/>
      <c r="RWD205" s="6"/>
      <c r="RWG205" s="7"/>
      <c r="RWH205" s="7"/>
      <c r="RWM205" s="82"/>
      <c r="RWO205" s="7"/>
      <c r="RWP205" s="82"/>
      <c r="RWR205" s="7"/>
      <c r="RWS205" s="82"/>
      <c r="RWT205" s="82"/>
      <c r="RWU205" s="83"/>
      <c r="RWW205" s="82"/>
      <c r="RWX205" s="80"/>
      <c r="RWY205" s="81"/>
      <c r="RWZ205" s="82"/>
      <c r="RXC205" s="82"/>
      <c r="RXD205" s="82"/>
      <c r="RXF205" s="82"/>
      <c r="RXI205" s="82"/>
      <c r="RXL205" s="82"/>
      <c r="RXM205" s="82"/>
      <c r="RXR205" s="82"/>
      <c r="RXU205" s="82"/>
      <c r="RXV205" s="82"/>
      <c r="RXW205" s="82"/>
      <c r="RXX205" s="82"/>
      <c r="RXY205" s="82"/>
      <c r="RXZ205" s="82"/>
      <c r="RYA205" s="82"/>
      <c r="RYS205" s="82"/>
      <c r="RYT205" s="82"/>
      <c r="RYU205" s="6"/>
      <c r="RYX205" s="7"/>
      <c r="RYY205" s="7"/>
      <c r="RZD205" s="82"/>
      <c r="RZF205" s="7"/>
      <c r="RZG205" s="82"/>
      <c r="RZI205" s="7"/>
      <c r="RZJ205" s="82"/>
      <c r="RZK205" s="82"/>
      <c r="RZL205" s="83"/>
      <c r="RZN205" s="82"/>
      <c r="RZO205" s="80"/>
      <c r="RZP205" s="81"/>
      <c r="RZQ205" s="82"/>
      <c r="RZT205" s="82"/>
      <c r="RZU205" s="82"/>
      <c r="RZW205" s="82"/>
      <c r="RZZ205" s="82"/>
      <c r="SAC205" s="82"/>
      <c r="SAD205" s="82"/>
      <c r="SAI205" s="82"/>
      <c r="SAL205" s="82"/>
      <c r="SAM205" s="82"/>
      <c r="SAN205" s="82"/>
      <c r="SAO205" s="82"/>
      <c r="SAP205" s="82"/>
      <c r="SAQ205" s="82"/>
      <c r="SAR205" s="82"/>
      <c r="SBJ205" s="82"/>
      <c r="SBK205" s="82"/>
      <c r="SBL205" s="6"/>
      <c r="SBO205" s="7"/>
      <c r="SBP205" s="7"/>
      <c r="SBU205" s="82"/>
      <c r="SBW205" s="7"/>
      <c r="SBX205" s="82"/>
      <c r="SBZ205" s="7"/>
      <c r="SCA205" s="82"/>
      <c r="SCB205" s="82"/>
      <c r="SCC205" s="83"/>
      <c r="SCE205" s="82"/>
      <c r="SCF205" s="80"/>
      <c r="SCG205" s="81"/>
      <c r="SCH205" s="82"/>
      <c r="SCK205" s="82"/>
      <c r="SCL205" s="82"/>
      <c r="SCN205" s="82"/>
      <c r="SCQ205" s="82"/>
      <c r="SCT205" s="82"/>
      <c r="SCU205" s="82"/>
      <c r="SCZ205" s="82"/>
      <c r="SDC205" s="82"/>
      <c r="SDD205" s="82"/>
      <c r="SDE205" s="82"/>
      <c r="SDF205" s="82"/>
      <c r="SDG205" s="82"/>
      <c r="SDH205" s="82"/>
      <c r="SDI205" s="82"/>
      <c r="SEA205" s="82"/>
      <c r="SEB205" s="82"/>
      <c r="SEC205" s="6"/>
      <c r="SEF205" s="7"/>
      <c r="SEG205" s="7"/>
      <c r="SEL205" s="82"/>
      <c r="SEN205" s="7"/>
      <c r="SEO205" s="82"/>
      <c r="SEQ205" s="7"/>
      <c r="SER205" s="82"/>
      <c r="SES205" s="82"/>
      <c r="SET205" s="83"/>
      <c r="SEV205" s="82"/>
      <c r="SEW205" s="80"/>
      <c r="SEX205" s="81"/>
      <c r="SEY205" s="82"/>
      <c r="SFB205" s="82"/>
      <c r="SFC205" s="82"/>
      <c r="SFE205" s="82"/>
      <c r="SFH205" s="82"/>
      <c r="SFK205" s="82"/>
      <c r="SFL205" s="82"/>
      <c r="SFQ205" s="82"/>
      <c r="SFT205" s="82"/>
      <c r="SFU205" s="82"/>
      <c r="SFV205" s="82"/>
      <c r="SFW205" s="82"/>
      <c r="SFX205" s="82"/>
      <c r="SFY205" s="82"/>
      <c r="SFZ205" s="82"/>
      <c r="SGR205" s="82"/>
      <c r="SGS205" s="82"/>
      <c r="SGT205" s="6"/>
      <c r="SGW205" s="7"/>
      <c r="SGX205" s="7"/>
      <c r="SHC205" s="82"/>
      <c r="SHE205" s="7"/>
      <c r="SHF205" s="82"/>
      <c r="SHH205" s="7"/>
      <c r="SHI205" s="82"/>
      <c r="SHJ205" s="82"/>
      <c r="SHK205" s="83"/>
      <c r="SHM205" s="82"/>
      <c r="SHN205" s="80"/>
      <c r="SHO205" s="81"/>
      <c r="SHP205" s="82"/>
      <c r="SHS205" s="82"/>
      <c r="SHT205" s="82"/>
      <c r="SHV205" s="82"/>
      <c r="SHY205" s="82"/>
      <c r="SIB205" s="82"/>
      <c r="SIC205" s="82"/>
      <c r="SIH205" s="82"/>
      <c r="SIK205" s="82"/>
      <c r="SIL205" s="82"/>
      <c r="SIM205" s="82"/>
      <c r="SIN205" s="82"/>
      <c r="SIO205" s="82"/>
      <c r="SIP205" s="82"/>
      <c r="SIQ205" s="82"/>
      <c r="SJI205" s="82"/>
      <c r="SJJ205" s="82"/>
      <c r="SJK205" s="6"/>
      <c r="SJN205" s="7"/>
      <c r="SJO205" s="7"/>
      <c r="SJT205" s="82"/>
      <c r="SJV205" s="7"/>
      <c r="SJW205" s="82"/>
      <c r="SJY205" s="7"/>
      <c r="SJZ205" s="82"/>
      <c r="SKA205" s="82"/>
      <c r="SKB205" s="83"/>
      <c r="SKD205" s="82"/>
      <c r="SKE205" s="80"/>
      <c r="SKF205" s="81"/>
      <c r="SKG205" s="82"/>
      <c r="SKJ205" s="82"/>
      <c r="SKK205" s="82"/>
      <c r="SKM205" s="82"/>
      <c r="SKP205" s="82"/>
      <c r="SKS205" s="82"/>
      <c r="SKT205" s="82"/>
      <c r="SKY205" s="82"/>
      <c r="SLB205" s="82"/>
      <c r="SLC205" s="82"/>
      <c r="SLD205" s="82"/>
      <c r="SLE205" s="82"/>
      <c r="SLF205" s="82"/>
      <c r="SLG205" s="82"/>
      <c r="SLH205" s="82"/>
      <c r="SLZ205" s="82"/>
      <c r="SMA205" s="82"/>
      <c r="SMB205" s="6"/>
      <c r="SME205" s="7"/>
      <c r="SMF205" s="7"/>
      <c r="SMK205" s="82"/>
      <c r="SMM205" s="7"/>
      <c r="SMN205" s="82"/>
      <c r="SMP205" s="7"/>
      <c r="SMQ205" s="82"/>
      <c r="SMR205" s="82"/>
      <c r="SMS205" s="83"/>
      <c r="SMU205" s="82"/>
      <c r="SMV205" s="80"/>
      <c r="SMW205" s="81"/>
      <c r="SMX205" s="82"/>
      <c r="SNA205" s="82"/>
      <c r="SNB205" s="82"/>
      <c r="SND205" s="82"/>
      <c r="SNG205" s="82"/>
      <c r="SNJ205" s="82"/>
      <c r="SNK205" s="82"/>
      <c r="SNP205" s="82"/>
      <c r="SNS205" s="82"/>
      <c r="SNT205" s="82"/>
      <c r="SNU205" s="82"/>
      <c r="SNV205" s="82"/>
      <c r="SNW205" s="82"/>
      <c r="SNX205" s="82"/>
      <c r="SNY205" s="82"/>
      <c r="SOQ205" s="82"/>
      <c r="SOR205" s="82"/>
      <c r="SOS205" s="6"/>
      <c r="SOV205" s="7"/>
      <c r="SOW205" s="7"/>
      <c r="SPB205" s="82"/>
      <c r="SPD205" s="7"/>
      <c r="SPE205" s="82"/>
      <c r="SPG205" s="7"/>
      <c r="SPH205" s="82"/>
      <c r="SPI205" s="82"/>
      <c r="SPJ205" s="83"/>
      <c r="SPL205" s="82"/>
      <c r="SPM205" s="80"/>
      <c r="SPN205" s="81"/>
      <c r="SPO205" s="82"/>
      <c r="SPR205" s="82"/>
      <c r="SPS205" s="82"/>
      <c r="SPU205" s="82"/>
      <c r="SPX205" s="82"/>
      <c r="SQA205" s="82"/>
      <c r="SQB205" s="82"/>
      <c r="SQG205" s="82"/>
      <c r="SQJ205" s="82"/>
      <c r="SQK205" s="82"/>
      <c r="SQL205" s="82"/>
      <c r="SQM205" s="82"/>
      <c r="SQN205" s="82"/>
      <c r="SQO205" s="82"/>
      <c r="SQP205" s="82"/>
      <c r="SRH205" s="82"/>
      <c r="SRI205" s="82"/>
      <c r="SRJ205" s="6"/>
      <c r="SRM205" s="7"/>
      <c r="SRN205" s="7"/>
      <c r="SRS205" s="82"/>
      <c r="SRU205" s="7"/>
      <c r="SRV205" s="82"/>
      <c r="SRX205" s="7"/>
      <c r="SRY205" s="82"/>
      <c r="SRZ205" s="82"/>
      <c r="SSA205" s="83"/>
      <c r="SSC205" s="82"/>
      <c r="SSD205" s="80"/>
      <c r="SSE205" s="81"/>
      <c r="SSF205" s="82"/>
      <c r="SSI205" s="82"/>
      <c r="SSJ205" s="82"/>
      <c r="SSL205" s="82"/>
      <c r="SSO205" s="82"/>
      <c r="SSR205" s="82"/>
      <c r="SSS205" s="82"/>
      <c r="SSX205" s="82"/>
      <c r="STA205" s="82"/>
      <c r="STB205" s="82"/>
      <c r="STC205" s="82"/>
      <c r="STD205" s="82"/>
      <c r="STE205" s="82"/>
      <c r="STF205" s="82"/>
      <c r="STG205" s="82"/>
      <c r="STY205" s="82"/>
      <c r="STZ205" s="82"/>
      <c r="SUA205" s="6"/>
      <c r="SUD205" s="7"/>
      <c r="SUE205" s="7"/>
      <c r="SUJ205" s="82"/>
      <c r="SUL205" s="7"/>
      <c r="SUM205" s="82"/>
      <c r="SUO205" s="7"/>
      <c r="SUP205" s="82"/>
      <c r="SUQ205" s="82"/>
      <c r="SUR205" s="83"/>
      <c r="SUT205" s="82"/>
      <c r="SUU205" s="80"/>
      <c r="SUV205" s="81"/>
      <c r="SUW205" s="82"/>
      <c r="SUZ205" s="82"/>
      <c r="SVA205" s="82"/>
      <c r="SVC205" s="82"/>
      <c r="SVF205" s="82"/>
      <c r="SVI205" s="82"/>
      <c r="SVJ205" s="82"/>
      <c r="SVO205" s="82"/>
      <c r="SVR205" s="82"/>
      <c r="SVS205" s="82"/>
      <c r="SVT205" s="82"/>
      <c r="SVU205" s="82"/>
      <c r="SVV205" s="82"/>
      <c r="SVW205" s="82"/>
      <c r="SVX205" s="82"/>
      <c r="SWP205" s="82"/>
      <c r="SWQ205" s="82"/>
      <c r="SWR205" s="6"/>
      <c r="SWU205" s="7"/>
      <c r="SWV205" s="7"/>
      <c r="SXA205" s="82"/>
      <c r="SXC205" s="7"/>
      <c r="SXD205" s="82"/>
      <c r="SXF205" s="7"/>
      <c r="SXG205" s="82"/>
      <c r="SXH205" s="82"/>
      <c r="SXI205" s="83"/>
      <c r="SXK205" s="82"/>
      <c r="SXL205" s="80"/>
      <c r="SXM205" s="81"/>
      <c r="SXN205" s="82"/>
      <c r="SXQ205" s="82"/>
      <c r="SXR205" s="82"/>
      <c r="SXT205" s="82"/>
      <c r="SXW205" s="82"/>
      <c r="SXZ205" s="82"/>
      <c r="SYA205" s="82"/>
      <c r="SYF205" s="82"/>
      <c r="SYI205" s="82"/>
      <c r="SYJ205" s="82"/>
      <c r="SYK205" s="82"/>
      <c r="SYL205" s="82"/>
      <c r="SYM205" s="82"/>
      <c r="SYN205" s="82"/>
      <c r="SYO205" s="82"/>
      <c r="SZG205" s="82"/>
      <c r="SZH205" s="82"/>
      <c r="SZI205" s="6"/>
      <c r="SZL205" s="7"/>
      <c r="SZM205" s="7"/>
      <c r="SZR205" s="82"/>
      <c r="SZT205" s="7"/>
      <c r="SZU205" s="82"/>
      <c r="SZW205" s="7"/>
      <c r="SZX205" s="82"/>
      <c r="SZY205" s="82"/>
      <c r="SZZ205" s="83"/>
      <c r="TAB205" s="82"/>
      <c r="TAC205" s="80"/>
      <c r="TAD205" s="81"/>
      <c r="TAE205" s="82"/>
      <c r="TAH205" s="82"/>
      <c r="TAI205" s="82"/>
      <c r="TAK205" s="82"/>
      <c r="TAN205" s="82"/>
      <c r="TAQ205" s="82"/>
      <c r="TAR205" s="82"/>
      <c r="TAW205" s="82"/>
      <c r="TAZ205" s="82"/>
      <c r="TBA205" s="82"/>
      <c r="TBB205" s="82"/>
      <c r="TBC205" s="82"/>
      <c r="TBD205" s="82"/>
      <c r="TBE205" s="82"/>
      <c r="TBF205" s="82"/>
      <c r="TBX205" s="82"/>
      <c r="TBY205" s="82"/>
      <c r="TBZ205" s="6"/>
      <c r="TCC205" s="7"/>
      <c r="TCD205" s="7"/>
      <c r="TCI205" s="82"/>
      <c r="TCK205" s="7"/>
      <c r="TCL205" s="82"/>
      <c r="TCN205" s="7"/>
      <c r="TCO205" s="82"/>
      <c r="TCP205" s="82"/>
      <c r="TCQ205" s="83"/>
      <c r="TCS205" s="82"/>
      <c r="TCT205" s="80"/>
      <c r="TCU205" s="81"/>
      <c r="TCV205" s="82"/>
      <c r="TCY205" s="82"/>
      <c r="TCZ205" s="82"/>
      <c r="TDB205" s="82"/>
      <c r="TDE205" s="82"/>
      <c r="TDH205" s="82"/>
      <c r="TDI205" s="82"/>
      <c r="TDN205" s="82"/>
      <c r="TDQ205" s="82"/>
      <c r="TDR205" s="82"/>
      <c r="TDS205" s="82"/>
      <c r="TDT205" s="82"/>
      <c r="TDU205" s="82"/>
      <c r="TDV205" s="82"/>
      <c r="TDW205" s="82"/>
      <c r="TEO205" s="82"/>
      <c r="TEP205" s="82"/>
      <c r="TEQ205" s="6"/>
      <c r="TET205" s="7"/>
      <c r="TEU205" s="7"/>
      <c r="TEZ205" s="82"/>
      <c r="TFB205" s="7"/>
      <c r="TFC205" s="82"/>
      <c r="TFE205" s="7"/>
      <c r="TFF205" s="82"/>
      <c r="TFG205" s="82"/>
      <c r="TFH205" s="83"/>
      <c r="TFJ205" s="82"/>
      <c r="TFK205" s="80"/>
      <c r="TFL205" s="81"/>
      <c r="TFM205" s="82"/>
      <c r="TFP205" s="82"/>
      <c r="TFQ205" s="82"/>
      <c r="TFS205" s="82"/>
      <c r="TFV205" s="82"/>
      <c r="TFY205" s="82"/>
      <c r="TFZ205" s="82"/>
      <c r="TGE205" s="82"/>
      <c r="TGH205" s="82"/>
      <c r="TGI205" s="82"/>
      <c r="TGJ205" s="82"/>
      <c r="TGK205" s="82"/>
      <c r="TGL205" s="82"/>
      <c r="TGM205" s="82"/>
      <c r="TGN205" s="82"/>
      <c r="THF205" s="82"/>
      <c r="THG205" s="82"/>
      <c r="THH205" s="6"/>
      <c r="THK205" s="7"/>
      <c r="THL205" s="7"/>
      <c r="THQ205" s="82"/>
      <c r="THS205" s="7"/>
      <c r="THT205" s="82"/>
      <c r="THV205" s="7"/>
      <c r="THW205" s="82"/>
      <c r="THX205" s="82"/>
      <c r="THY205" s="83"/>
      <c r="TIA205" s="82"/>
      <c r="TIB205" s="80"/>
      <c r="TIC205" s="81"/>
      <c r="TID205" s="82"/>
      <c r="TIG205" s="82"/>
      <c r="TIH205" s="82"/>
      <c r="TIJ205" s="82"/>
      <c r="TIM205" s="82"/>
      <c r="TIP205" s="82"/>
      <c r="TIQ205" s="82"/>
      <c r="TIV205" s="82"/>
      <c r="TIY205" s="82"/>
      <c r="TIZ205" s="82"/>
      <c r="TJA205" s="82"/>
      <c r="TJB205" s="82"/>
      <c r="TJC205" s="82"/>
      <c r="TJD205" s="82"/>
      <c r="TJE205" s="82"/>
      <c r="TJW205" s="82"/>
      <c r="TJX205" s="82"/>
      <c r="TJY205" s="6"/>
      <c r="TKB205" s="7"/>
      <c r="TKC205" s="7"/>
      <c r="TKH205" s="82"/>
      <c r="TKJ205" s="7"/>
      <c r="TKK205" s="82"/>
      <c r="TKM205" s="7"/>
      <c r="TKN205" s="82"/>
      <c r="TKO205" s="82"/>
      <c r="TKP205" s="83"/>
      <c r="TKR205" s="82"/>
      <c r="TKS205" s="80"/>
      <c r="TKT205" s="81"/>
      <c r="TKU205" s="82"/>
      <c r="TKX205" s="82"/>
      <c r="TKY205" s="82"/>
      <c r="TLA205" s="82"/>
      <c r="TLD205" s="82"/>
      <c r="TLG205" s="82"/>
      <c r="TLH205" s="82"/>
      <c r="TLM205" s="82"/>
      <c r="TLP205" s="82"/>
      <c r="TLQ205" s="82"/>
      <c r="TLR205" s="82"/>
      <c r="TLS205" s="82"/>
      <c r="TLT205" s="82"/>
      <c r="TLU205" s="82"/>
      <c r="TLV205" s="82"/>
      <c r="TMN205" s="82"/>
      <c r="TMO205" s="82"/>
      <c r="TMP205" s="6"/>
      <c r="TMS205" s="7"/>
      <c r="TMT205" s="7"/>
      <c r="TMY205" s="82"/>
      <c r="TNA205" s="7"/>
      <c r="TNB205" s="82"/>
      <c r="TND205" s="7"/>
      <c r="TNE205" s="82"/>
      <c r="TNF205" s="82"/>
      <c r="TNG205" s="83"/>
      <c r="TNI205" s="82"/>
      <c r="TNJ205" s="80"/>
      <c r="TNK205" s="81"/>
      <c r="TNL205" s="82"/>
      <c r="TNO205" s="82"/>
      <c r="TNP205" s="82"/>
      <c r="TNR205" s="82"/>
      <c r="TNU205" s="82"/>
      <c r="TNX205" s="82"/>
      <c r="TNY205" s="82"/>
      <c r="TOD205" s="82"/>
      <c r="TOG205" s="82"/>
      <c r="TOH205" s="82"/>
      <c r="TOI205" s="82"/>
      <c r="TOJ205" s="82"/>
      <c r="TOK205" s="82"/>
      <c r="TOL205" s="82"/>
      <c r="TOM205" s="82"/>
      <c r="TPE205" s="82"/>
      <c r="TPF205" s="82"/>
      <c r="TPG205" s="6"/>
      <c r="TPJ205" s="7"/>
      <c r="TPK205" s="7"/>
      <c r="TPP205" s="82"/>
      <c r="TPR205" s="7"/>
      <c r="TPS205" s="82"/>
      <c r="TPU205" s="7"/>
      <c r="TPV205" s="82"/>
      <c r="TPW205" s="82"/>
      <c r="TPX205" s="83"/>
      <c r="TPZ205" s="82"/>
      <c r="TQA205" s="80"/>
      <c r="TQB205" s="81"/>
      <c r="TQC205" s="82"/>
      <c r="TQF205" s="82"/>
      <c r="TQG205" s="82"/>
      <c r="TQI205" s="82"/>
      <c r="TQL205" s="82"/>
      <c r="TQO205" s="82"/>
      <c r="TQP205" s="82"/>
      <c r="TQU205" s="82"/>
      <c r="TQX205" s="82"/>
      <c r="TQY205" s="82"/>
      <c r="TQZ205" s="82"/>
      <c r="TRA205" s="82"/>
      <c r="TRB205" s="82"/>
      <c r="TRC205" s="82"/>
      <c r="TRD205" s="82"/>
      <c r="TRV205" s="82"/>
      <c r="TRW205" s="82"/>
      <c r="TRX205" s="6"/>
      <c r="TSA205" s="7"/>
      <c r="TSB205" s="7"/>
      <c r="TSG205" s="82"/>
      <c r="TSI205" s="7"/>
      <c r="TSJ205" s="82"/>
      <c r="TSL205" s="7"/>
      <c r="TSM205" s="82"/>
      <c r="TSN205" s="82"/>
      <c r="TSO205" s="83"/>
      <c r="TSQ205" s="82"/>
      <c r="TSR205" s="80"/>
      <c r="TSS205" s="81"/>
      <c r="TST205" s="82"/>
      <c r="TSW205" s="82"/>
      <c r="TSX205" s="82"/>
      <c r="TSZ205" s="82"/>
      <c r="TTC205" s="82"/>
      <c r="TTF205" s="82"/>
      <c r="TTG205" s="82"/>
      <c r="TTL205" s="82"/>
      <c r="TTO205" s="82"/>
      <c r="TTP205" s="82"/>
      <c r="TTQ205" s="82"/>
      <c r="TTR205" s="82"/>
      <c r="TTS205" s="82"/>
      <c r="TTT205" s="82"/>
      <c r="TTU205" s="82"/>
      <c r="TUM205" s="82"/>
      <c r="TUN205" s="82"/>
      <c r="TUO205" s="6"/>
      <c r="TUR205" s="7"/>
      <c r="TUS205" s="7"/>
      <c r="TUX205" s="82"/>
      <c r="TUZ205" s="7"/>
      <c r="TVA205" s="82"/>
      <c r="TVC205" s="7"/>
      <c r="TVD205" s="82"/>
      <c r="TVE205" s="82"/>
      <c r="TVF205" s="83"/>
      <c r="TVH205" s="82"/>
      <c r="TVI205" s="80"/>
      <c r="TVJ205" s="81"/>
      <c r="TVK205" s="82"/>
      <c r="TVN205" s="82"/>
      <c r="TVO205" s="82"/>
      <c r="TVQ205" s="82"/>
      <c r="TVT205" s="82"/>
      <c r="TVW205" s="82"/>
      <c r="TVX205" s="82"/>
      <c r="TWC205" s="82"/>
      <c r="TWF205" s="82"/>
      <c r="TWG205" s="82"/>
      <c r="TWH205" s="82"/>
      <c r="TWI205" s="82"/>
      <c r="TWJ205" s="82"/>
      <c r="TWK205" s="82"/>
      <c r="TWL205" s="82"/>
      <c r="TXD205" s="82"/>
      <c r="TXE205" s="82"/>
      <c r="TXF205" s="6"/>
      <c r="TXI205" s="7"/>
      <c r="TXJ205" s="7"/>
      <c r="TXO205" s="82"/>
      <c r="TXQ205" s="7"/>
      <c r="TXR205" s="82"/>
      <c r="TXT205" s="7"/>
      <c r="TXU205" s="82"/>
      <c r="TXV205" s="82"/>
      <c r="TXW205" s="83"/>
      <c r="TXY205" s="82"/>
      <c r="TXZ205" s="80"/>
      <c r="TYA205" s="81"/>
      <c r="TYB205" s="82"/>
      <c r="TYE205" s="82"/>
      <c r="TYF205" s="82"/>
      <c r="TYH205" s="82"/>
      <c r="TYK205" s="82"/>
      <c r="TYN205" s="82"/>
      <c r="TYO205" s="82"/>
      <c r="TYT205" s="82"/>
      <c r="TYW205" s="82"/>
      <c r="TYX205" s="82"/>
      <c r="TYY205" s="82"/>
      <c r="TYZ205" s="82"/>
      <c r="TZA205" s="82"/>
      <c r="TZB205" s="82"/>
      <c r="TZC205" s="82"/>
      <c r="TZU205" s="82"/>
      <c r="TZV205" s="82"/>
      <c r="TZW205" s="6"/>
      <c r="TZZ205" s="7"/>
      <c r="UAA205" s="7"/>
      <c r="UAF205" s="82"/>
      <c r="UAH205" s="7"/>
      <c r="UAI205" s="82"/>
      <c r="UAK205" s="7"/>
      <c r="UAL205" s="82"/>
      <c r="UAM205" s="82"/>
      <c r="UAN205" s="83"/>
      <c r="UAP205" s="82"/>
      <c r="UAQ205" s="80"/>
      <c r="UAR205" s="81"/>
      <c r="UAS205" s="82"/>
      <c r="UAV205" s="82"/>
      <c r="UAW205" s="82"/>
      <c r="UAY205" s="82"/>
      <c r="UBB205" s="82"/>
      <c r="UBE205" s="82"/>
      <c r="UBF205" s="82"/>
      <c r="UBK205" s="82"/>
      <c r="UBN205" s="82"/>
      <c r="UBO205" s="82"/>
      <c r="UBP205" s="82"/>
      <c r="UBQ205" s="82"/>
      <c r="UBR205" s="82"/>
      <c r="UBS205" s="82"/>
      <c r="UBT205" s="82"/>
      <c r="UCL205" s="82"/>
      <c r="UCM205" s="82"/>
      <c r="UCN205" s="6"/>
      <c r="UCQ205" s="7"/>
      <c r="UCR205" s="7"/>
      <c r="UCW205" s="82"/>
      <c r="UCY205" s="7"/>
      <c r="UCZ205" s="82"/>
      <c r="UDB205" s="7"/>
      <c r="UDC205" s="82"/>
      <c r="UDD205" s="82"/>
      <c r="UDE205" s="83"/>
      <c r="UDG205" s="82"/>
      <c r="UDH205" s="80"/>
      <c r="UDI205" s="81"/>
      <c r="UDJ205" s="82"/>
      <c r="UDM205" s="82"/>
      <c r="UDN205" s="82"/>
      <c r="UDP205" s="82"/>
      <c r="UDS205" s="82"/>
      <c r="UDV205" s="82"/>
      <c r="UDW205" s="82"/>
      <c r="UEB205" s="82"/>
      <c r="UEE205" s="82"/>
      <c r="UEF205" s="82"/>
      <c r="UEG205" s="82"/>
      <c r="UEH205" s="82"/>
      <c r="UEI205" s="82"/>
      <c r="UEJ205" s="82"/>
      <c r="UEK205" s="82"/>
      <c r="UFC205" s="82"/>
      <c r="UFD205" s="82"/>
      <c r="UFE205" s="6"/>
      <c r="UFH205" s="7"/>
      <c r="UFI205" s="7"/>
      <c r="UFN205" s="82"/>
      <c r="UFP205" s="7"/>
      <c r="UFQ205" s="82"/>
      <c r="UFS205" s="7"/>
      <c r="UFT205" s="82"/>
      <c r="UFU205" s="82"/>
      <c r="UFV205" s="83"/>
      <c r="UFX205" s="82"/>
      <c r="UFY205" s="80"/>
      <c r="UFZ205" s="81"/>
      <c r="UGA205" s="82"/>
      <c r="UGD205" s="82"/>
      <c r="UGE205" s="82"/>
      <c r="UGG205" s="82"/>
      <c r="UGJ205" s="82"/>
      <c r="UGM205" s="82"/>
      <c r="UGN205" s="82"/>
      <c r="UGS205" s="82"/>
      <c r="UGV205" s="82"/>
      <c r="UGW205" s="82"/>
      <c r="UGX205" s="82"/>
      <c r="UGY205" s="82"/>
      <c r="UGZ205" s="82"/>
      <c r="UHA205" s="82"/>
      <c r="UHB205" s="82"/>
      <c r="UHT205" s="82"/>
      <c r="UHU205" s="82"/>
      <c r="UHV205" s="6"/>
      <c r="UHY205" s="7"/>
      <c r="UHZ205" s="7"/>
      <c r="UIE205" s="82"/>
      <c r="UIG205" s="7"/>
      <c r="UIH205" s="82"/>
      <c r="UIJ205" s="7"/>
      <c r="UIK205" s="82"/>
      <c r="UIL205" s="82"/>
      <c r="UIM205" s="83"/>
      <c r="UIO205" s="82"/>
      <c r="UIP205" s="80"/>
      <c r="UIQ205" s="81"/>
      <c r="UIR205" s="82"/>
      <c r="UIU205" s="82"/>
      <c r="UIV205" s="82"/>
      <c r="UIX205" s="82"/>
      <c r="UJA205" s="82"/>
      <c r="UJD205" s="82"/>
      <c r="UJE205" s="82"/>
      <c r="UJJ205" s="82"/>
      <c r="UJM205" s="82"/>
      <c r="UJN205" s="82"/>
      <c r="UJO205" s="82"/>
      <c r="UJP205" s="82"/>
      <c r="UJQ205" s="82"/>
      <c r="UJR205" s="82"/>
      <c r="UJS205" s="82"/>
      <c r="UKK205" s="82"/>
      <c r="UKL205" s="82"/>
      <c r="UKM205" s="6"/>
      <c r="UKP205" s="7"/>
      <c r="UKQ205" s="7"/>
      <c r="UKV205" s="82"/>
      <c r="UKX205" s="7"/>
      <c r="UKY205" s="82"/>
      <c r="ULA205" s="7"/>
      <c r="ULB205" s="82"/>
      <c r="ULC205" s="82"/>
      <c r="ULD205" s="83"/>
      <c r="ULF205" s="82"/>
      <c r="ULG205" s="80"/>
      <c r="ULH205" s="81"/>
      <c r="ULI205" s="82"/>
      <c r="ULL205" s="82"/>
      <c r="ULM205" s="82"/>
      <c r="ULO205" s="82"/>
      <c r="ULR205" s="82"/>
      <c r="ULU205" s="82"/>
      <c r="ULV205" s="82"/>
      <c r="UMA205" s="82"/>
      <c r="UMD205" s="82"/>
      <c r="UME205" s="82"/>
      <c r="UMF205" s="82"/>
      <c r="UMG205" s="82"/>
      <c r="UMH205" s="82"/>
      <c r="UMI205" s="82"/>
      <c r="UMJ205" s="82"/>
      <c r="UNB205" s="82"/>
      <c r="UNC205" s="82"/>
      <c r="UND205" s="6"/>
      <c r="UNG205" s="7"/>
      <c r="UNH205" s="7"/>
      <c r="UNM205" s="82"/>
      <c r="UNO205" s="7"/>
      <c r="UNP205" s="82"/>
      <c r="UNR205" s="7"/>
      <c r="UNS205" s="82"/>
      <c r="UNT205" s="82"/>
      <c r="UNU205" s="83"/>
      <c r="UNW205" s="82"/>
      <c r="UNX205" s="80"/>
      <c r="UNY205" s="81"/>
      <c r="UNZ205" s="82"/>
      <c r="UOC205" s="82"/>
      <c r="UOD205" s="82"/>
      <c r="UOF205" s="82"/>
      <c r="UOI205" s="82"/>
      <c r="UOL205" s="82"/>
      <c r="UOM205" s="82"/>
      <c r="UOR205" s="82"/>
      <c r="UOU205" s="82"/>
      <c r="UOV205" s="82"/>
      <c r="UOW205" s="82"/>
      <c r="UOX205" s="82"/>
      <c r="UOY205" s="82"/>
      <c r="UOZ205" s="82"/>
      <c r="UPA205" s="82"/>
      <c r="UPS205" s="82"/>
      <c r="UPT205" s="82"/>
      <c r="UPU205" s="6"/>
      <c r="UPX205" s="7"/>
      <c r="UPY205" s="7"/>
      <c r="UQD205" s="82"/>
      <c r="UQF205" s="7"/>
      <c r="UQG205" s="82"/>
      <c r="UQI205" s="7"/>
      <c r="UQJ205" s="82"/>
      <c r="UQK205" s="82"/>
      <c r="UQL205" s="83"/>
      <c r="UQN205" s="82"/>
      <c r="UQO205" s="80"/>
      <c r="UQP205" s="81"/>
      <c r="UQQ205" s="82"/>
      <c r="UQT205" s="82"/>
      <c r="UQU205" s="82"/>
      <c r="UQW205" s="82"/>
      <c r="UQZ205" s="82"/>
      <c r="URC205" s="82"/>
      <c r="URD205" s="82"/>
      <c r="URI205" s="82"/>
      <c r="URL205" s="82"/>
      <c r="URM205" s="82"/>
      <c r="URN205" s="82"/>
      <c r="URO205" s="82"/>
      <c r="URP205" s="82"/>
      <c r="URQ205" s="82"/>
      <c r="URR205" s="82"/>
      <c r="USJ205" s="82"/>
      <c r="USK205" s="82"/>
      <c r="USL205" s="6"/>
      <c r="USO205" s="7"/>
      <c r="USP205" s="7"/>
      <c r="USU205" s="82"/>
      <c r="USW205" s="7"/>
      <c r="USX205" s="82"/>
      <c r="USZ205" s="7"/>
      <c r="UTA205" s="82"/>
      <c r="UTB205" s="82"/>
      <c r="UTC205" s="83"/>
      <c r="UTE205" s="82"/>
      <c r="UTF205" s="80"/>
      <c r="UTG205" s="81"/>
      <c r="UTH205" s="82"/>
      <c r="UTK205" s="82"/>
      <c r="UTL205" s="82"/>
      <c r="UTN205" s="82"/>
      <c r="UTQ205" s="82"/>
      <c r="UTT205" s="82"/>
      <c r="UTU205" s="82"/>
      <c r="UTZ205" s="82"/>
      <c r="UUC205" s="82"/>
      <c r="UUD205" s="82"/>
      <c r="UUE205" s="82"/>
      <c r="UUF205" s="82"/>
      <c r="UUG205" s="82"/>
      <c r="UUH205" s="82"/>
      <c r="UUI205" s="82"/>
      <c r="UVA205" s="82"/>
      <c r="UVB205" s="82"/>
      <c r="UVC205" s="6"/>
      <c r="UVF205" s="7"/>
      <c r="UVG205" s="7"/>
      <c r="UVL205" s="82"/>
      <c r="UVN205" s="7"/>
      <c r="UVO205" s="82"/>
      <c r="UVQ205" s="7"/>
      <c r="UVR205" s="82"/>
      <c r="UVS205" s="82"/>
      <c r="UVT205" s="83"/>
      <c r="UVV205" s="82"/>
      <c r="UVW205" s="80"/>
      <c r="UVX205" s="81"/>
      <c r="UVY205" s="82"/>
      <c r="UWB205" s="82"/>
      <c r="UWC205" s="82"/>
      <c r="UWE205" s="82"/>
      <c r="UWH205" s="82"/>
      <c r="UWK205" s="82"/>
      <c r="UWL205" s="82"/>
      <c r="UWQ205" s="82"/>
      <c r="UWT205" s="82"/>
      <c r="UWU205" s="82"/>
      <c r="UWV205" s="82"/>
      <c r="UWW205" s="82"/>
      <c r="UWX205" s="82"/>
      <c r="UWY205" s="82"/>
      <c r="UWZ205" s="82"/>
      <c r="UXR205" s="82"/>
      <c r="UXS205" s="82"/>
      <c r="UXT205" s="6"/>
      <c r="UXW205" s="7"/>
      <c r="UXX205" s="7"/>
      <c r="UYC205" s="82"/>
      <c r="UYE205" s="7"/>
      <c r="UYF205" s="82"/>
      <c r="UYH205" s="7"/>
      <c r="UYI205" s="82"/>
      <c r="UYJ205" s="82"/>
      <c r="UYK205" s="83"/>
      <c r="UYM205" s="82"/>
      <c r="UYN205" s="80"/>
      <c r="UYO205" s="81"/>
      <c r="UYP205" s="82"/>
      <c r="UYS205" s="82"/>
      <c r="UYT205" s="82"/>
      <c r="UYV205" s="82"/>
      <c r="UYY205" s="82"/>
      <c r="UZB205" s="82"/>
      <c r="UZC205" s="82"/>
      <c r="UZH205" s="82"/>
      <c r="UZK205" s="82"/>
      <c r="UZL205" s="82"/>
      <c r="UZM205" s="82"/>
      <c r="UZN205" s="82"/>
      <c r="UZO205" s="82"/>
      <c r="UZP205" s="82"/>
      <c r="UZQ205" s="82"/>
      <c r="VAI205" s="82"/>
      <c r="VAJ205" s="82"/>
      <c r="VAK205" s="6"/>
      <c r="VAN205" s="7"/>
      <c r="VAO205" s="7"/>
      <c r="VAT205" s="82"/>
      <c r="VAV205" s="7"/>
      <c r="VAW205" s="82"/>
      <c r="VAY205" s="7"/>
      <c r="VAZ205" s="82"/>
      <c r="VBA205" s="82"/>
      <c r="VBB205" s="83"/>
      <c r="VBD205" s="82"/>
      <c r="VBE205" s="80"/>
      <c r="VBF205" s="81"/>
      <c r="VBG205" s="82"/>
      <c r="VBJ205" s="82"/>
      <c r="VBK205" s="82"/>
      <c r="VBM205" s="82"/>
      <c r="VBP205" s="82"/>
      <c r="VBS205" s="82"/>
      <c r="VBT205" s="82"/>
      <c r="VBY205" s="82"/>
      <c r="VCB205" s="82"/>
      <c r="VCC205" s="82"/>
      <c r="VCD205" s="82"/>
      <c r="VCE205" s="82"/>
      <c r="VCF205" s="82"/>
      <c r="VCG205" s="82"/>
      <c r="VCH205" s="82"/>
      <c r="VCZ205" s="82"/>
      <c r="VDA205" s="82"/>
      <c r="VDB205" s="6"/>
      <c r="VDE205" s="7"/>
      <c r="VDF205" s="7"/>
      <c r="VDK205" s="82"/>
      <c r="VDM205" s="7"/>
      <c r="VDN205" s="82"/>
      <c r="VDP205" s="7"/>
      <c r="VDQ205" s="82"/>
      <c r="VDR205" s="82"/>
      <c r="VDS205" s="83"/>
      <c r="VDU205" s="82"/>
      <c r="VDV205" s="80"/>
      <c r="VDW205" s="81"/>
      <c r="VDX205" s="82"/>
      <c r="VEA205" s="82"/>
      <c r="VEB205" s="82"/>
      <c r="VED205" s="82"/>
      <c r="VEG205" s="82"/>
      <c r="VEJ205" s="82"/>
      <c r="VEK205" s="82"/>
      <c r="VEP205" s="82"/>
      <c r="VES205" s="82"/>
      <c r="VET205" s="82"/>
      <c r="VEU205" s="82"/>
      <c r="VEV205" s="82"/>
      <c r="VEW205" s="82"/>
      <c r="VEX205" s="82"/>
      <c r="VEY205" s="82"/>
      <c r="VFQ205" s="82"/>
      <c r="VFR205" s="82"/>
      <c r="VFS205" s="6"/>
      <c r="VFV205" s="7"/>
      <c r="VFW205" s="7"/>
      <c r="VGB205" s="82"/>
      <c r="VGD205" s="7"/>
      <c r="VGE205" s="82"/>
      <c r="VGG205" s="7"/>
      <c r="VGH205" s="82"/>
      <c r="VGI205" s="82"/>
      <c r="VGJ205" s="83"/>
      <c r="VGL205" s="82"/>
      <c r="VGM205" s="80"/>
      <c r="VGN205" s="81"/>
      <c r="VGO205" s="82"/>
      <c r="VGR205" s="82"/>
      <c r="VGS205" s="82"/>
      <c r="VGU205" s="82"/>
      <c r="VGX205" s="82"/>
      <c r="VHA205" s="82"/>
      <c r="VHB205" s="82"/>
      <c r="VHG205" s="82"/>
      <c r="VHJ205" s="82"/>
      <c r="VHK205" s="82"/>
      <c r="VHL205" s="82"/>
      <c r="VHM205" s="82"/>
      <c r="VHN205" s="82"/>
      <c r="VHO205" s="82"/>
      <c r="VHP205" s="82"/>
      <c r="VIH205" s="82"/>
      <c r="VII205" s="82"/>
      <c r="VIJ205" s="6"/>
      <c r="VIM205" s="7"/>
      <c r="VIN205" s="7"/>
      <c r="VIS205" s="82"/>
      <c r="VIU205" s="7"/>
      <c r="VIV205" s="82"/>
      <c r="VIX205" s="7"/>
      <c r="VIY205" s="82"/>
      <c r="VIZ205" s="82"/>
      <c r="VJA205" s="83"/>
      <c r="VJC205" s="82"/>
      <c r="VJD205" s="80"/>
      <c r="VJE205" s="81"/>
      <c r="VJF205" s="82"/>
      <c r="VJI205" s="82"/>
      <c r="VJJ205" s="82"/>
      <c r="VJL205" s="82"/>
      <c r="VJO205" s="82"/>
      <c r="VJR205" s="82"/>
      <c r="VJS205" s="82"/>
      <c r="VJX205" s="82"/>
      <c r="VKA205" s="82"/>
      <c r="VKB205" s="82"/>
      <c r="VKC205" s="82"/>
      <c r="VKD205" s="82"/>
      <c r="VKE205" s="82"/>
      <c r="VKF205" s="82"/>
      <c r="VKG205" s="82"/>
      <c r="VKY205" s="82"/>
      <c r="VKZ205" s="82"/>
      <c r="VLA205" s="6"/>
      <c r="VLD205" s="7"/>
      <c r="VLE205" s="7"/>
      <c r="VLJ205" s="82"/>
      <c r="VLL205" s="7"/>
      <c r="VLM205" s="82"/>
      <c r="VLO205" s="7"/>
      <c r="VLP205" s="82"/>
      <c r="VLQ205" s="82"/>
      <c r="VLR205" s="83"/>
      <c r="VLT205" s="82"/>
      <c r="VLU205" s="80"/>
      <c r="VLV205" s="81"/>
      <c r="VLW205" s="82"/>
      <c r="VLZ205" s="82"/>
      <c r="VMA205" s="82"/>
      <c r="VMC205" s="82"/>
      <c r="VMF205" s="82"/>
      <c r="VMI205" s="82"/>
      <c r="VMJ205" s="82"/>
      <c r="VMO205" s="82"/>
      <c r="VMR205" s="82"/>
      <c r="VMS205" s="82"/>
      <c r="VMT205" s="82"/>
      <c r="VMU205" s="82"/>
      <c r="VMV205" s="82"/>
      <c r="VMW205" s="82"/>
      <c r="VMX205" s="82"/>
      <c r="VNP205" s="82"/>
      <c r="VNQ205" s="82"/>
      <c r="VNR205" s="6"/>
      <c r="VNU205" s="7"/>
      <c r="VNV205" s="7"/>
      <c r="VOA205" s="82"/>
      <c r="VOC205" s="7"/>
      <c r="VOD205" s="82"/>
      <c r="VOF205" s="7"/>
      <c r="VOG205" s="82"/>
      <c r="VOH205" s="82"/>
      <c r="VOI205" s="83"/>
      <c r="VOK205" s="82"/>
      <c r="VOL205" s="80"/>
      <c r="VOM205" s="81"/>
      <c r="VON205" s="82"/>
      <c r="VOQ205" s="82"/>
      <c r="VOR205" s="82"/>
      <c r="VOT205" s="82"/>
      <c r="VOW205" s="82"/>
      <c r="VOZ205" s="82"/>
      <c r="VPA205" s="82"/>
      <c r="VPF205" s="82"/>
      <c r="VPI205" s="82"/>
      <c r="VPJ205" s="82"/>
      <c r="VPK205" s="82"/>
      <c r="VPL205" s="82"/>
      <c r="VPM205" s="82"/>
      <c r="VPN205" s="82"/>
      <c r="VPO205" s="82"/>
      <c r="VQG205" s="82"/>
      <c r="VQH205" s="82"/>
      <c r="VQI205" s="6"/>
      <c r="VQL205" s="7"/>
      <c r="VQM205" s="7"/>
      <c r="VQR205" s="82"/>
      <c r="VQT205" s="7"/>
      <c r="VQU205" s="82"/>
      <c r="VQW205" s="7"/>
      <c r="VQX205" s="82"/>
      <c r="VQY205" s="82"/>
      <c r="VQZ205" s="83"/>
      <c r="VRB205" s="82"/>
      <c r="VRC205" s="80"/>
      <c r="VRD205" s="81"/>
      <c r="VRE205" s="82"/>
      <c r="VRH205" s="82"/>
      <c r="VRI205" s="82"/>
      <c r="VRK205" s="82"/>
      <c r="VRN205" s="82"/>
      <c r="VRQ205" s="82"/>
      <c r="VRR205" s="82"/>
      <c r="VRW205" s="82"/>
      <c r="VRZ205" s="82"/>
      <c r="VSA205" s="82"/>
      <c r="VSB205" s="82"/>
      <c r="VSC205" s="82"/>
      <c r="VSD205" s="82"/>
      <c r="VSE205" s="82"/>
      <c r="VSF205" s="82"/>
      <c r="VSX205" s="82"/>
      <c r="VSY205" s="82"/>
      <c r="VSZ205" s="6"/>
      <c r="VTC205" s="7"/>
      <c r="VTD205" s="7"/>
      <c r="VTI205" s="82"/>
      <c r="VTK205" s="7"/>
      <c r="VTL205" s="82"/>
      <c r="VTN205" s="7"/>
      <c r="VTO205" s="82"/>
      <c r="VTP205" s="82"/>
      <c r="VTQ205" s="83"/>
      <c r="VTS205" s="82"/>
      <c r="VTT205" s="80"/>
      <c r="VTU205" s="81"/>
      <c r="VTV205" s="82"/>
      <c r="VTY205" s="82"/>
      <c r="VTZ205" s="82"/>
      <c r="VUB205" s="82"/>
      <c r="VUE205" s="82"/>
      <c r="VUH205" s="82"/>
      <c r="VUI205" s="82"/>
      <c r="VUN205" s="82"/>
      <c r="VUQ205" s="82"/>
      <c r="VUR205" s="82"/>
      <c r="VUS205" s="82"/>
      <c r="VUT205" s="82"/>
      <c r="VUU205" s="82"/>
      <c r="VUV205" s="82"/>
      <c r="VUW205" s="82"/>
      <c r="VVO205" s="82"/>
      <c r="VVP205" s="82"/>
      <c r="VVQ205" s="6"/>
      <c r="VVT205" s="7"/>
      <c r="VVU205" s="7"/>
      <c r="VVZ205" s="82"/>
      <c r="VWB205" s="7"/>
      <c r="VWC205" s="82"/>
      <c r="VWE205" s="7"/>
      <c r="VWF205" s="82"/>
      <c r="VWG205" s="82"/>
      <c r="VWH205" s="83"/>
      <c r="VWJ205" s="82"/>
      <c r="VWK205" s="80"/>
      <c r="VWL205" s="81"/>
      <c r="VWM205" s="82"/>
      <c r="VWP205" s="82"/>
      <c r="VWQ205" s="82"/>
      <c r="VWS205" s="82"/>
      <c r="VWV205" s="82"/>
      <c r="VWY205" s="82"/>
      <c r="VWZ205" s="82"/>
      <c r="VXE205" s="82"/>
      <c r="VXH205" s="82"/>
      <c r="VXI205" s="82"/>
      <c r="VXJ205" s="82"/>
      <c r="VXK205" s="82"/>
      <c r="VXL205" s="82"/>
      <c r="VXM205" s="82"/>
      <c r="VXN205" s="82"/>
      <c r="VYF205" s="82"/>
      <c r="VYG205" s="82"/>
      <c r="VYH205" s="6"/>
      <c r="VYK205" s="7"/>
      <c r="VYL205" s="7"/>
      <c r="VYQ205" s="82"/>
      <c r="VYS205" s="7"/>
      <c r="VYT205" s="82"/>
      <c r="VYV205" s="7"/>
      <c r="VYW205" s="82"/>
      <c r="VYX205" s="82"/>
      <c r="VYY205" s="83"/>
      <c r="VZA205" s="82"/>
      <c r="VZB205" s="80"/>
      <c r="VZC205" s="81"/>
      <c r="VZD205" s="82"/>
      <c r="VZG205" s="82"/>
      <c r="VZH205" s="82"/>
      <c r="VZJ205" s="82"/>
      <c r="VZM205" s="82"/>
      <c r="VZP205" s="82"/>
      <c r="VZQ205" s="82"/>
      <c r="VZV205" s="82"/>
      <c r="VZY205" s="82"/>
      <c r="VZZ205" s="82"/>
      <c r="WAA205" s="82"/>
      <c r="WAB205" s="82"/>
      <c r="WAC205" s="82"/>
      <c r="WAD205" s="82"/>
      <c r="WAE205" s="82"/>
      <c r="WAW205" s="82"/>
      <c r="WAX205" s="82"/>
      <c r="WAY205" s="6"/>
      <c r="WBB205" s="7"/>
      <c r="WBC205" s="7"/>
      <c r="WBH205" s="82"/>
      <c r="WBJ205" s="7"/>
      <c r="WBK205" s="82"/>
      <c r="WBM205" s="7"/>
      <c r="WBN205" s="82"/>
      <c r="WBO205" s="82"/>
      <c r="WBP205" s="83"/>
      <c r="WBR205" s="82"/>
      <c r="WBS205" s="80"/>
      <c r="WBT205" s="81"/>
      <c r="WBU205" s="82"/>
      <c r="WBX205" s="82"/>
      <c r="WBY205" s="82"/>
      <c r="WCA205" s="82"/>
      <c r="WCD205" s="82"/>
      <c r="WCG205" s="82"/>
      <c r="WCH205" s="82"/>
      <c r="WCM205" s="82"/>
      <c r="WCP205" s="82"/>
      <c r="WCQ205" s="82"/>
      <c r="WCR205" s="82"/>
      <c r="WCS205" s="82"/>
      <c r="WCT205" s="82"/>
      <c r="WCU205" s="82"/>
      <c r="WCV205" s="82"/>
      <c r="WDN205" s="82"/>
      <c r="WDO205" s="82"/>
      <c r="WDP205" s="6"/>
      <c r="WDS205" s="7"/>
      <c r="WDT205" s="7"/>
      <c r="WDY205" s="82"/>
      <c r="WEA205" s="7"/>
      <c r="WEB205" s="82"/>
      <c r="WED205" s="7"/>
      <c r="WEE205" s="82"/>
      <c r="WEF205" s="82"/>
      <c r="WEG205" s="83"/>
      <c r="WEI205" s="82"/>
      <c r="WEJ205" s="80"/>
      <c r="WEK205" s="81"/>
      <c r="WEL205" s="82"/>
      <c r="WEO205" s="82"/>
      <c r="WEP205" s="82"/>
      <c r="WER205" s="82"/>
      <c r="WEU205" s="82"/>
      <c r="WEX205" s="82"/>
      <c r="WEY205" s="82"/>
      <c r="WFD205" s="82"/>
      <c r="WFG205" s="82"/>
      <c r="WFH205" s="82"/>
      <c r="WFI205" s="82"/>
      <c r="WFJ205" s="82"/>
      <c r="WFK205" s="82"/>
      <c r="WFL205" s="82"/>
      <c r="WFM205" s="82"/>
      <c r="WGE205" s="82"/>
      <c r="WGF205" s="82"/>
      <c r="WGG205" s="6"/>
      <c r="WGJ205" s="7"/>
      <c r="WGK205" s="7"/>
      <c r="WGP205" s="82"/>
      <c r="WGR205" s="7"/>
      <c r="WGS205" s="82"/>
      <c r="WGU205" s="7"/>
      <c r="WGV205" s="82"/>
      <c r="WGW205" s="82"/>
      <c r="WGX205" s="83"/>
      <c r="WGZ205" s="82"/>
      <c r="WHA205" s="80"/>
      <c r="WHB205" s="81"/>
      <c r="WHC205" s="82"/>
      <c r="WHF205" s="82"/>
      <c r="WHG205" s="82"/>
      <c r="WHI205" s="82"/>
      <c r="WHL205" s="82"/>
      <c r="WHO205" s="82"/>
      <c r="WHP205" s="82"/>
      <c r="WHU205" s="82"/>
      <c r="WHX205" s="82"/>
      <c r="WHY205" s="82"/>
      <c r="WHZ205" s="82"/>
      <c r="WIA205" s="82"/>
      <c r="WIB205" s="82"/>
      <c r="WIC205" s="82"/>
      <c r="WID205" s="82"/>
      <c r="WIV205" s="82"/>
      <c r="WIW205" s="82"/>
      <c r="WIX205" s="6"/>
      <c r="WJA205" s="7"/>
      <c r="WJB205" s="7"/>
      <c r="WJG205" s="82"/>
      <c r="WJI205" s="7"/>
      <c r="WJJ205" s="82"/>
      <c r="WJL205" s="7"/>
      <c r="WJM205" s="82"/>
      <c r="WJN205" s="82"/>
      <c r="WJO205" s="83"/>
      <c r="WJQ205" s="82"/>
      <c r="WJR205" s="80"/>
      <c r="WJS205" s="81"/>
      <c r="WJT205" s="82"/>
      <c r="WJW205" s="82"/>
      <c r="WJX205" s="82"/>
      <c r="WJZ205" s="82"/>
      <c r="WKC205" s="82"/>
      <c r="WKF205" s="82"/>
      <c r="WKG205" s="82"/>
      <c r="WKL205" s="82"/>
      <c r="WKO205" s="82"/>
      <c r="WKP205" s="82"/>
      <c r="WKQ205" s="82"/>
      <c r="WKR205" s="82"/>
      <c r="WKS205" s="82"/>
      <c r="WKT205" s="82"/>
      <c r="WKU205" s="82"/>
      <c r="WLM205" s="82"/>
      <c r="WLN205" s="82"/>
      <c r="WLO205" s="6"/>
      <c r="WLR205" s="7"/>
      <c r="WLS205" s="7"/>
      <c r="WLX205" s="82"/>
      <c r="WLZ205" s="7"/>
      <c r="WMA205" s="82"/>
      <c r="WMC205" s="7"/>
      <c r="WMD205" s="82"/>
      <c r="WME205" s="82"/>
      <c r="WMF205" s="83"/>
      <c r="WMH205" s="82"/>
      <c r="WMI205" s="80"/>
      <c r="WMJ205" s="81"/>
      <c r="WMK205" s="82"/>
      <c r="WMN205" s="82"/>
      <c r="WMO205" s="82"/>
      <c r="WMQ205" s="82"/>
      <c r="WMT205" s="82"/>
      <c r="WMW205" s="82"/>
      <c r="WMX205" s="82"/>
      <c r="WNC205" s="82"/>
      <c r="WNF205" s="82"/>
      <c r="WNG205" s="82"/>
      <c r="WNH205" s="82"/>
      <c r="WNI205" s="82"/>
      <c r="WNJ205" s="82"/>
      <c r="WNK205" s="82"/>
      <c r="WNL205" s="82"/>
      <c r="WOD205" s="82"/>
      <c r="WOE205" s="82"/>
      <c r="WOF205" s="6"/>
      <c r="WOI205" s="7"/>
      <c r="WOJ205" s="7"/>
      <c r="WOO205" s="82"/>
      <c r="WOQ205" s="7"/>
      <c r="WOR205" s="82"/>
      <c r="WOT205" s="7"/>
      <c r="WOU205" s="82"/>
      <c r="WOV205" s="82"/>
      <c r="WOW205" s="83"/>
      <c r="WOY205" s="82"/>
      <c r="WOZ205" s="80"/>
      <c r="WPA205" s="81"/>
      <c r="WPB205" s="82"/>
      <c r="WPE205" s="82"/>
      <c r="WPF205" s="82"/>
      <c r="WPH205" s="82"/>
      <c r="WPK205" s="82"/>
      <c r="WPN205" s="82"/>
      <c r="WPO205" s="82"/>
      <c r="WPT205" s="82"/>
      <c r="WPW205" s="82"/>
      <c r="WPX205" s="82"/>
      <c r="WPY205" s="82"/>
      <c r="WPZ205" s="82"/>
      <c r="WQA205" s="82"/>
      <c r="WQB205" s="82"/>
      <c r="WQC205" s="82"/>
      <c r="WQU205" s="82"/>
      <c r="WQV205" s="82"/>
      <c r="WQW205" s="6"/>
      <c r="WQZ205" s="7"/>
      <c r="WRA205" s="7"/>
      <c r="WRF205" s="82"/>
      <c r="WRH205" s="7"/>
      <c r="WRI205" s="82"/>
      <c r="WRK205" s="7"/>
      <c r="WRL205" s="82"/>
      <c r="WRM205" s="82"/>
      <c r="WRN205" s="83"/>
      <c r="WRP205" s="82"/>
      <c r="WRQ205" s="80"/>
      <c r="WRR205" s="81"/>
      <c r="WRS205" s="82"/>
      <c r="WRV205" s="82"/>
      <c r="WRW205" s="82"/>
      <c r="WRY205" s="82"/>
      <c r="WSB205" s="82"/>
      <c r="WSE205" s="82"/>
      <c r="WSF205" s="82"/>
      <c r="WSK205" s="82"/>
      <c r="WSN205" s="82"/>
      <c r="WSO205" s="82"/>
      <c r="WSP205" s="82"/>
      <c r="WSQ205" s="82"/>
      <c r="WSR205" s="82"/>
      <c r="WSS205" s="82"/>
      <c r="WST205" s="82"/>
      <c r="WTL205" s="82"/>
      <c r="WTM205" s="82"/>
      <c r="WTN205" s="6"/>
      <c r="WTQ205" s="7"/>
      <c r="WTR205" s="7"/>
      <c r="WTW205" s="82"/>
      <c r="WTY205" s="7"/>
      <c r="WTZ205" s="82"/>
      <c r="WUB205" s="7"/>
      <c r="WUC205" s="82"/>
      <c r="WUD205" s="82"/>
      <c r="WUE205" s="83"/>
      <c r="WUG205" s="82"/>
      <c r="WUH205" s="80"/>
      <c r="WUI205" s="81"/>
      <c r="WUJ205" s="82"/>
      <c r="WUM205" s="82"/>
      <c r="WUN205" s="82"/>
      <c r="WUP205" s="82"/>
      <c r="WUS205" s="82"/>
      <c r="WUV205" s="82"/>
      <c r="WUW205" s="82"/>
      <c r="WVB205" s="82"/>
      <c r="WVE205" s="82"/>
      <c r="WVF205" s="82"/>
      <c r="WVG205" s="82"/>
      <c r="WVH205" s="82"/>
      <c r="WVI205" s="82"/>
      <c r="WVJ205" s="82"/>
      <c r="WVK205" s="82"/>
      <c r="WWC205" s="82"/>
      <c r="WWD205" s="82"/>
      <c r="WWE205" s="6"/>
      <c r="WWH205" s="7"/>
      <c r="WWI205" s="7"/>
      <c r="WWN205" s="82"/>
      <c r="WWP205" s="7"/>
      <c r="WWQ205" s="82"/>
      <c r="WWS205" s="7"/>
      <c r="WWT205" s="82"/>
      <c r="WWU205" s="82"/>
      <c r="WWV205" s="83"/>
      <c r="WWX205" s="82"/>
      <c r="WWY205" s="80"/>
      <c r="WWZ205" s="81"/>
      <c r="WXA205" s="82"/>
      <c r="WXD205" s="82"/>
      <c r="WXE205" s="82"/>
      <c r="WXG205" s="82"/>
      <c r="WXJ205" s="82"/>
      <c r="WXM205" s="82"/>
      <c r="WXN205" s="82"/>
    </row>
    <row r="206" spans="1:1020 1038:2046 2049:3072 3075:5120 5122:7161 7179:10239 10242:11264 11266:12287 12290:13302 13320:15358 15363:16186" ht="39.75" customHeight="1" x14ac:dyDescent="0.25">
      <c r="A206" s="53" t="s">
        <v>4518</v>
      </c>
      <c r="B206" s="53">
        <v>38</v>
      </c>
      <c r="C206" s="53" t="s">
        <v>46</v>
      </c>
      <c r="D206" s="53" t="s">
        <v>833</v>
      </c>
      <c r="E206" s="53">
        <v>0</v>
      </c>
      <c r="F206" s="53" t="s">
        <v>925</v>
      </c>
      <c r="G206" s="53" t="s">
        <v>924</v>
      </c>
      <c r="H206" s="54" t="s">
        <v>235</v>
      </c>
      <c r="I206" s="54" t="s">
        <v>160</v>
      </c>
      <c r="J206" s="54" t="s">
        <v>80</v>
      </c>
      <c r="K206" s="54" t="s">
        <v>80</v>
      </c>
      <c r="L206" s="54" t="s">
        <v>80</v>
      </c>
      <c r="M206" s="54" t="s">
        <v>80</v>
      </c>
      <c r="N206" s="54" t="s">
        <v>80</v>
      </c>
      <c r="O206" s="54" t="s">
        <v>80</v>
      </c>
      <c r="P206" s="54" t="s">
        <v>236</v>
      </c>
      <c r="Q206" s="119">
        <v>0.5</v>
      </c>
      <c r="R206" s="119">
        <v>0.5</v>
      </c>
      <c r="S206" s="428">
        <v>2</v>
      </c>
      <c r="T206" s="54" t="s">
        <v>84</v>
      </c>
      <c r="U206" s="54" t="s">
        <v>162</v>
      </c>
      <c r="V206" s="75">
        <v>45108</v>
      </c>
      <c r="W206" s="75">
        <v>45199</v>
      </c>
      <c r="X206" s="54" t="s">
        <v>845</v>
      </c>
      <c r="Y206" s="57" t="s">
        <v>100</v>
      </c>
      <c r="Z206" s="392">
        <v>1</v>
      </c>
      <c r="AA206" s="58" t="s">
        <v>926</v>
      </c>
      <c r="AB206" s="435">
        <v>45199</v>
      </c>
      <c r="AC206" s="392">
        <v>1</v>
      </c>
      <c r="AD206" s="58" t="s">
        <v>927</v>
      </c>
      <c r="AE206" s="435">
        <v>45199</v>
      </c>
      <c r="AF206" s="57" t="s">
        <v>79</v>
      </c>
      <c r="AG206" s="437">
        <v>1</v>
      </c>
    </row>
    <row r="207" spans="1:1020 1038:2046 2049:3072 3075:5120 5122:7161 7179:10239 10242:11264 11266:12287 12290:13302 13320:15358 15363:16186" ht="39.75" customHeight="1" x14ac:dyDescent="0.25">
      <c r="A207" s="53" t="s">
        <v>4518</v>
      </c>
      <c r="B207" s="53">
        <v>38</v>
      </c>
      <c r="C207" s="53" t="s">
        <v>46</v>
      </c>
      <c r="D207" s="53" t="s">
        <v>833</v>
      </c>
      <c r="E207" s="53">
        <v>0</v>
      </c>
      <c r="F207" s="53" t="s">
        <v>928</v>
      </c>
      <c r="G207" s="53" t="s">
        <v>924</v>
      </c>
      <c r="H207" s="54" t="s">
        <v>170</v>
      </c>
      <c r="I207" s="54" t="s">
        <v>160</v>
      </c>
      <c r="J207" s="54" t="s">
        <v>80</v>
      </c>
      <c r="K207" s="54" t="s">
        <v>80</v>
      </c>
      <c r="L207" s="54" t="s">
        <v>80</v>
      </c>
      <c r="M207" s="54" t="s">
        <v>80</v>
      </c>
      <c r="N207" s="54" t="s">
        <v>80</v>
      </c>
      <c r="O207" s="54" t="s">
        <v>80</v>
      </c>
      <c r="P207" s="54" t="s">
        <v>171</v>
      </c>
      <c r="Q207" s="52">
        <v>0.5</v>
      </c>
      <c r="R207" s="52">
        <v>0.5</v>
      </c>
      <c r="S207" s="428">
        <v>2</v>
      </c>
      <c r="T207" s="54" t="s">
        <v>84</v>
      </c>
      <c r="U207" s="54" t="s">
        <v>162</v>
      </c>
      <c r="V207" s="75">
        <v>45200</v>
      </c>
      <c r="W207" s="75">
        <v>45290</v>
      </c>
      <c r="X207" s="54" t="s">
        <v>845</v>
      </c>
      <c r="Y207" s="57" t="s">
        <v>100</v>
      </c>
      <c r="Z207" s="392">
        <v>1</v>
      </c>
      <c r="AA207" s="58" t="s">
        <v>4657</v>
      </c>
      <c r="AB207" s="435">
        <v>45291</v>
      </c>
      <c r="AC207" s="392">
        <v>1</v>
      </c>
      <c r="AD207" s="58" t="s">
        <v>4657</v>
      </c>
      <c r="AE207" s="435">
        <v>45291</v>
      </c>
      <c r="AF207" s="57" t="s">
        <v>125</v>
      </c>
      <c r="AG207" s="437">
        <v>0.95</v>
      </c>
    </row>
    <row r="208" spans="1:1020 1038:2046 2049:3072 3075:5120 5122:7161 7179:10239 10242:11264 11266:12287 12290:13302 13320:15358 15363:16186" ht="39.75" customHeight="1" x14ac:dyDescent="0.25">
      <c r="A208" s="49" t="s">
        <v>4515</v>
      </c>
      <c r="B208" s="49">
        <v>50</v>
      </c>
      <c r="C208" s="49" t="s">
        <v>47</v>
      </c>
      <c r="D208" s="49" t="s">
        <v>929</v>
      </c>
      <c r="E208" s="49">
        <v>0</v>
      </c>
      <c r="F208" s="49" t="s">
        <v>930</v>
      </c>
      <c r="G208" s="49" t="s">
        <v>930</v>
      </c>
      <c r="H208" s="417" t="s">
        <v>75</v>
      </c>
      <c r="I208" s="417" t="s">
        <v>196</v>
      </c>
      <c r="J208" s="417" t="s">
        <v>582</v>
      </c>
      <c r="K208" s="417" t="s">
        <v>931</v>
      </c>
      <c r="L208" s="417" t="s">
        <v>125</v>
      </c>
      <c r="M208" s="417" t="s">
        <v>473</v>
      </c>
      <c r="N208" s="417" t="s">
        <v>932</v>
      </c>
      <c r="O208" s="417" t="s">
        <v>516</v>
      </c>
      <c r="P208" s="417" t="s">
        <v>933</v>
      </c>
      <c r="Q208" s="50">
        <v>0.4</v>
      </c>
      <c r="R208" s="50"/>
      <c r="S208" s="153">
        <v>100</v>
      </c>
      <c r="T208" s="417" t="s">
        <v>301</v>
      </c>
      <c r="U208" s="417" t="s">
        <v>934</v>
      </c>
      <c r="V208" s="171">
        <v>44928</v>
      </c>
      <c r="W208" s="171">
        <v>45289</v>
      </c>
      <c r="X208" s="417" t="s">
        <v>935</v>
      </c>
      <c r="Y208" s="57" t="s">
        <v>100</v>
      </c>
      <c r="Z208" s="392">
        <v>1</v>
      </c>
      <c r="AA208" s="58" t="s">
        <v>4704</v>
      </c>
      <c r="AB208" s="435">
        <v>45288</v>
      </c>
      <c r="AC208" s="392">
        <v>1</v>
      </c>
      <c r="AD208" s="58" t="s">
        <v>939</v>
      </c>
      <c r="AE208" s="435">
        <v>45289</v>
      </c>
      <c r="AF208" s="436" t="s">
        <v>92</v>
      </c>
      <c r="AG208" s="437" t="s">
        <v>92</v>
      </c>
    </row>
    <row r="209" spans="1:1020 1038:2046 2049:3072 3075:5120 5122:7161 7179:10239 10242:11264 11266:12287 12290:13302 13320:15358 15363:16186" ht="39.75" customHeight="1" x14ac:dyDescent="0.25">
      <c r="A209" s="53" t="s">
        <v>4515</v>
      </c>
      <c r="B209" s="53">
        <v>50</v>
      </c>
      <c r="C209" s="53" t="s">
        <v>47</v>
      </c>
      <c r="D209" s="53" t="s">
        <v>929</v>
      </c>
      <c r="E209" s="53">
        <v>0</v>
      </c>
      <c r="F209" s="53" t="s">
        <v>940</v>
      </c>
      <c r="G209" s="53" t="s">
        <v>930</v>
      </c>
      <c r="H209" s="54" t="s">
        <v>94</v>
      </c>
      <c r="I209" s="54" t="s">
        <v>196</v>
      </c>
      <c r="J209" s="54" t="s">
        <v>80</v>
      </c>
      <c r="K209" s="54" t="s">
        <v>80</v>
      </c>
      <c r="L209" s="54" t="s">
        <v>80</v>
      </c>
      <c r="M209" s="54" t="s">
        <v>80</v>
      </c>
      <c r="N209" s="54" t="s">
        <v>80</v>
      </c>
      <c r="O209" s="54" t="s">
        <v>80</v>
      </c>
      <c r="P209" s="54" t="s">
        <v>941</v>
      </c>
      <c r="Q209" s="52">
        <v>0.5</v>
      </c>
      <c r="R209" s="52">
        <v>0.2</v>
      </c>
      <c r="S209" s="428">
        <v>100</v>
      </c>
      <c r="T209" s="54" t="s">
        <v>301</v>
      </c>
      <c r="U209" s="54" t="s">
        <v>934</v>
      </c>
      <c r="V209" s="75">
        <v>44928</v>
      </c>
      <c r="W209" s="75">
        <v>45289</v>
      </c>
      <c r="X209" s="54" t="s">
        <v>935</v>
      </c>
      <c r="Y209" s="57" t="s">
        <v>100</v>
      </c>
      <c r="Z209" s="392">
        <v>1</v>
      </c>
      <c r="AA209" s="58" t="s">
        <v>943</v>
      </c>
      <c r="AB209" s="435">
        <v>45289</v>
      </c>
      <c r="AC209" s="392">
        <v>1</v>
      </c>
      <c r="AD209" s="58" t="s">
        <v>386</v>
      </c>
      <c r="AE209" s="435">
        <v>45289</v>
      </c>
      <c r="AF209" s="57" t="s">
        <v>79</v>
      </c>
      <c r="AG209" s="437">
        <v>1</v>
      </c>
    </row>
    <row r="210" spans="1:1020 1038:2046 2049:3072 3075:5120 5122:7161 7179:10239 10242:11264 11266:12287 12290:13302 13320:15358 15363:16186" ht="39.75" customHeight="1" x14ac:dyDescent="0.25">
      <c r="A210" s="53" t="s">
        <v>4515</v>
      </c>
      <c r="B210" s="53">
        <v>50</v>
      </c>
      <c r="C210" s="53" t="s">
        <v>47</v>
      </c>
      <c r="D210" s="53" t="s">
        <v>929</v>
      </c>
      <c r="E210" s="53">
        <v>0</v>
      </c>
      <c r="F210" s="53" t="s">
        <v>944</v>
      </c>
      <c r="G210" s="53" t="s">
        <v>930</v>
      </c>
      <c r="H210" s="54" t="s">
        <v>94</v>
      </c>
      <c r="I210" s="54" t="s">
        <v>196</v>
      </c>
      <c r="J210" s="54" t="s">
        <v>80</v>
      </c>
      <c r="K210" s="54" t="s">
        <v>80</v>
      </c>
      <c r="L210" s="54" t="s">
        <v>80</v>
      </c>
      <c r="M210" s="54" t="s">
        <v>80</v>
      </c>
      <c r="N210" s="54" t="s">
        <v>80</v>
      </c>
      <c r="O210" s="54" t="s">
        <v>80</v>
      </c>
      <c r="P210" s="54" t="s">
        <v>945</v>
      </c>
      <c r="Q210" s="52">
        <v>0.5</v>
      </c>
      <c r="R210" s="52">
        <v>0.2</v>
      </c>
      <c r="S210" s="428">
        <v>100</v>
      </c>
      <c r="T210" s="54" t="s">
        <v>301</v>
      </c>
      <c r="U210" s="54" t="s">
        <v>946</v>
      </c>
      <c r="V210" s="75">
        <v>44986</v>
      </c>
      <c r="W210" s="75">
        <v>45289</v>
      </c>
      <c r="X210" s="54" t="s">
        <v>935</v>
      </c>
      <c r="Y210" s="57" t="s">
        <v>100</v>
      </c>
      <c r="Z210" s="392">
        <v>1</v>
      </c>
      <c r="AA210" s="58" t="s">
        <v>4705</v>
      </c>
      <c r="AB210" s="435">
        <v>45288</v>
      </c>
      <c r="AC210" s="392">
        <v>1</v>
      </c>
      <c r="AD210" s="58" t="s">
        <v>386</v>
      </c>
      <c r="AE210" s="435">
        <v>45288</v>
      </c>
      <c r="AF210" s="57" t="s">
        <v>79</v>
      </c>
      <c r="AG210" s="437">
        <v>1</v>
      </c>
    </row>
    <row r="211" spans="1:1020 1038:2046 2049:3072 3075:5120 5122:7161 7179:10239 10242:11264 11266:12287 12290:13302 13320:15358 15363:16186" ht="39.75" customHeight="1" x14ac:dyDescent="0.25">
      <c r="A211" s="49" t="s">
        <v>4515</v>
      </c>
      <c r="B211" s="49">
        <v>50</v>
      </c>
      <c r="C211" s="49" t="s">
        <v>47</v>
      </c>
      <c r="D211" s="49" t="s">
        <v>929</v>
      </c>
      <c r="E211" s="49">
        <v>0</v>
      </c>
      <c r="F211" s="49" t="s">
        <v>948</v>
      </c>
      <c r="G211" s="49" t="s">
        <v>948</v>
      </c>
      <c r="H211" s="417" t="s">
        <v>75</v>
      </c>
      <c r="I211" s="417" t="s">
        <v>196</v>
      </c>
      <c r="J211" s="417" t="s">
        <v>582</v>
      </c>
      <c r="K211" s="417" t="s">
        <v>931</v>
      </c>
      <c r="L211" s="417" t="s">
        <v>125</v>
      </c>
      <c r="M211" s="417" t="s">
        <v>473</v>
      </c>
      <c r="N211" s="417" t="s">
        <v>932</v>
      </c>
      <c r="O211" s="417" t="s">
        <v>516</v>
      </c>
      <c r="P211" s="417" t="s">
        <v>949</v>
      </c>
      <c r="Q211" s="50">
        <v>0.3</v>
      </c>
      <c r="R211" s="50"/>
      <c r="S211" s="153">
        <v>4</v>
      </c>
      <c r="T211" s="417" t="s">
        <v>84</v>
      </c>
      <c r="U211" s="417" t="s">
        <v>950</v>
      </c>
      <c r="V211" s="171">
        <v>44928</v>
      </c>
      <c r="W211" s="171">
        <v>45289</v>
      </c>
      <c r="X211" s="417" t="s">
        <v>935</v>
      </c>
      <c r="Y211" s="57" t="s">
        <v>100</v>
      </c>
      <c r="Z211" s="392">
        <v>1</v>
      </c>
      <c r="AA211" s="58" t="s">
        <v>952</v>
      </c>
      <c r="AB211" s="435">
        <v>45229</v>
      </c>
      <c r="AC211" s="392">
        <v>1</v>
      </c>
      <c r="AD211" s="58" t="s">
        <v>495</v>
      </c>
      <c r="AE211" s="435">
        <v>45229</v>
      </c>
      <c r="AF211" s="436" t="s">
        <v>92</v>
      </c>
      <c r="AG211" s="437" t="s">
        <v>92</v>
      </c>
    </row>
    <row r="212" spans="1:1020 1038:2046 2049:3072 3075:5120 5122:7161 7179:10239 10242:11264 11266:12287 12290:13302 13320:15358 15363:16186" ht="39.75" customHeight="1" x14ac:dyDescent="0.25">
      <c r="A212" s="53" t="s">
        <v>4515</v>
      </c>
      <c r="B212" s="53">
        <v>50</v>
      </c>
      <c r="C212" s="53" t="s">
        <v>47</v>
      </c>
      <c r="D212" s="53" t="s">
        <v>929</v>
      </c>
      <c r="E212" s="53">
        <v>0</v>
      </c>
      <c r="F212" s="53" t="s">
        <v>953</v>
      </c>
      <c r="G212" s="53" t="s">
        <v>948</v>
      </c>
      <c r="H212" s="54" t="s">
        <v>94</v>
      </c>
      <c r="I212" s="54" t="s">
        <v>196</v>
      </c>
      <c r="J212" s="54" t="s">
        <v>80</v>
      </c>
      <c r="K212" s="54" t="s">
        <v>80</v>
      </c>
      <c r="L212" s="54" t="s">
        <v>80</v>
      </c>
      <c r="M212" s="54" t="s">
        <v>80</v>
      </c>
      <c r="N212" s="54" t="s">
        <v>80</v>
      </c>
      <c r="O212" s="54" t="s">
        <v>80</v>
      </c>
      <c r="P212" s="54" t="s">
        <v>954</v>
      </c>
      <c r="Q212" s="52">
        <v>0.5</v>
      </c>
      <c r="R212" s="52">
        <v>0.15</v>
      </c>
      <c r="S212" s="428">
        <v>4</v>
      </c>
      <c r="T212" s="54" t="s">
        <v>84</v>
      </c>
      <c r="U212" s="54" t="s">
        <v>955</v>
      </c>
      <c r="V212" s="75">
        <v>44928</v>
      </c>
      <c r="W212" s="75">
        <v>45289</v>
      </c>
      <c r="X212" s="54" t="s">
        <v>935</v>
      </c>
      <c r="Y212" s="57" t="s">
        <v>100</v>
      </c>
      <c r="Z212" s="392">
        <v>1</v>
      </c>
      <c r="AA212" s="58" t="s">
        <v>957</v>
      </c>
      <c r="AB212" s="435">
        <v>45229</v>
      </c>
      <c r="AC212" s="392">
        <v>1</v>
      </c>
      <c r="AD212" s="58" t="s">
        <v>386</v>
      </c>
      <c r="AE212" s="435">
        <v>45229</v>
      </c>
      <c r="AF212" s="57" t="s">
        <v>79</v>
      </c>
      <c r="AG212" s="437">
        <v>1</v>
      </c>
    </row>
    <row r="213" spans="1:1020 1038:2046 2049:3072 3075:5120 5122:7161 7179:10239 10242:11264 11266:12287 12290:13302 13320:15358 15363:16186" ht="39.75" customHeight="1" x14ac:dyDescent="0.25">
      <c r="A213" s="53" t="s">
        <v>4515</v>
      </c>
      <c r="B213" s="53">
        <v>50</v>
      </c>
      <c r="C213" s="53" t="s">
        <v>47</v>
      </c>
      <c r="D213" s="53" t="s">
        <v>929</v>
      </c>
      <c r="E213" s="53">
        <v>0</v>
      </c>
      <c r="F213" s="53" t="s">
        <v>958</v>
      </c>
      <c r="G213" s="53" t="s">
        <v>948</v>
      </c>
      <c r="H213" s="54" t="s">
        <v>94</v>
      </c>
      <c r="I213" s="54" t="s">
        <v>196</v>
      </c>
      <c r="J213" s="54" t="s">
        <v>80</v>
      </c>
      <c r="K213" s="54" t="s">
        <v>80</v>
      </c>
      <c r="L213" s="54" t="s">
        <v>80</v>
      </c>
      <c r="M213" s="54" t="s">
        <v>80</v>
      </c>
      <c r="N213" s="54" t="s">
        <v>80</v>
      </c>
      <c r="O213" s="54" t="s">
        <v>80</v>
      </c>
      <c r="P213" s="54" t="s">
        <v>959</v>
      </c>
      <c r="Q213" s="52">
        <v>0.5</v>
      </c>
      <c r="R213" s="52">
        <v>0.15</v>
      </c>
      <c r="S213" s="428">
        <v>4</v>
      </c>
      <c r="T213" s="54" t="s">
        <v>84</v>
      </c>
      <c r="U213" s="54" t="s">
        <v>960</v>
      </c>
      <c r="V213" s="75">
        <v>44928</v>
      </c>
      <c r="W213" s="75">
        <v>45289</v>
      </c>
      <c r="X213" s="54" t="s">
        <v>935</v>
      </c>
      <c r="Y213" s="57" t="s">
        <v>100</v>
      </c>
      <c r="Z213" s="392">
        <v>1</v>
      </c>
      <c r="AA213" s="58" t="s">
        <v>961</v>
      </c>
      <c r="AB213" s="435">
        <v>45229</v>
      </c>
      <c r="AC213" s="392">
        <v>1</v>
      </c>
      <c r="AD213" s="58" t="s">
        <v>386</v>
      </c>
      <c r="AE213" s="435">
        <v>45229</v>
      </c>
      <c r="AF213" s="57" t="s">
        <v>79</v>
      </c>
      <c r="AG213" s="437">
        <v>1</v>
      </c>
    </row>
    <row r="214" spans="1:1020 1038:2046 2049:3072 3075:5120 5122:7161 7179:10239 10242:11264 11266:12287 12290:13302 13320:15358 15363:16186" ht="39.75" customHeight="1" x14ac:dyDescent="0.25">
      <c r="A214" s="49" t="s">
        <v>4515</v>
      </c>
      <c r="B214" s="49">
        <v>50</v>
      </c>
      <c r="C214" s="49" t="s">
        <v>47</v>
      </c>
      <c r="D214" s="49" t="s">
        <v>929</v>
      </c>
      <c r="E214" s="49">
        <v>0</v>
      </c>
      <c r="F214" s="49" t="s">
        <v>962</v>
      </c>
      <c r="G214" s="49" t="s">
        <v>962</v>
      </c>
      <c r="H214" s="417" t="s">
        <v>75</v>
      </c>
      <c r="I214" s="417" t="s">
        <v>196</v>
      </c>
      <c r="J214" s="417" t="s">
        <v>732</v>
      </c>
      <c r="K214" s="417" t="s">
        <v>144</v>
      </c>
      <c r="L214" s="417" t="s">
        <v>125</v>
      </c>
      <c r="M214" s="417" t="s">
        <v>473</v>
      </c>
      <c r="N214" s="417" t="s">
        <v>932</v>
      </c>
      <c r="O214" s="417" t="s">
        <v>516</v>
      </c>
      <c r="P214" s="417" t="s">
        <v>963</v>
      </c>
      <c r="Q214" s="50">
        <v>0.15</v>
      </c>
      <c r="R214" s="50"/>
      <c r="S214" s="153">
        <v>1</v>
      </c>
      <c r="T214" s="417" t="s">
        <v>84</v>
      </c>
      <c r="U214" s="417" t="s">
        <v>964</v>
      </c>
      <c r="V214" s="171">
        <v>45000</v>
      </c>
      <c r="W214" s="171">
        <v>45289</v>
      </c>
      <c r="X214" s="417" t="s">
        <v>935</v>
      </c>
      <c r="Y214" s="57" t="s">
        <v>100</v>
      </c>
      <c r="Z214" s="392">
        <v>1</v>
      </c>
      <c r="AA214" s="58" t="s">
        <v>4706</v>
      </c>
      <c r="AB214" s="435">
        <v>45289</v>
      </c>
      <c r="AC214" s="392">
        <v>1</v>
      </c>
      <c r="AD214" s="58" t="s">
        <v>939</v>
      </c>
      <c r="AE214" s="435">
        <v>45289</v>
      </c>
      <c r="AF214" s="436" t="s">
        <v>92</v>
      </c>
      <c r="AG214" s="437" t="s">
        <v>92</v>
      </c>
    </row>
    <row r="215" spans="1:1020 1038:2046 2049:3072 3075:5120 5122:7161 7179:10239 10242:11264 11266:12287 12290:13302 13320:15358 15363:16186" ht="39.75" customHeight="1" x14ac:dyDescent="0.25">
      <c r="A215" s="53" t="s">
        <v>4515</v>
      </c>
      <c r="B215" s="53">
        <v>50</v>
      </c>
      <c r="C215" s="53" t="s">
        <v>47</v>
      </c>
      <c r="D215" s="53" t="s">
        <v>929</v>
      </c>
      <c r="E215" s="53">
        <v>0</v>
      </c>
      <c r="F215" s="53" t="s">
        <v>966</v>
      </c>
      <c r="G215" s="53" t="s">
        <v>962</v>
      </c>
      <c r="H215" s="54" t="s">
        <v>94</v>
      </c>
      <c r="I215" s="54" t="s">
        <v>196</v>
      </c>
      <c r="J215" s="54" t="s">
        <v>80</v>
      </c>
      <c r="K215" s="54" t="s">
        <v>80</v>
      </c>
      <c r="L215" s="54" t="s">
        <v>80</v>
      </c>
      <c r="M215" s="54" t="s">
        <v>80</v>
      </c>
      <c r="N215" s="54" t="s">
        <v>80</v>
      </c>
      <c r="O215" s="54" t="s">
        <v>80</v>
      </c>
      <c r="P215" s="54" t="s">
        <v>967</v>
      </c>
      <c r="Q215" s="52">
        <v>0.5</v>
      </c>
      <c r="R215" s="52">
        <v>7.4999999999999997E-2</v>
      </c>
      <c r="S215" s="428">
        <v>1</v>
      </c>
      <c r="T215" s="54" t="s">
        <v>84</v>
      </c>
      <c r="U215" s="54" t="s">
        <v>968</v>
      </c>
      <c r="V215" s="75">
        <v>45000</v>
      </c>
      <c r="W215" s="75">
        <v>45107</v>
      </c>
      <c r="X215" s="54" t="s">
        <v>935</v>
      </c>
      <c r="Y215" s="57" t="s">
        <v>100</v>
      </c>
      <c r="Z215" s="392">
        <v>1</v>
      </c>
      <c r="AA215" s="58" t="s">
        <v>969</v>
      </c>
      <c r="AB215" s="435">
        <v>45107</v>
      </c>
      <c r="AC215" s="392">
        <v>1</v>
      </c>
      <c r="AD215" s="58" t="s">
        <v>956</v>
      </c>
      <c r="AE215" s="435">
        <v>45107</v>
      </c>
      <c r="AF215" s="57" t="s">
        <v>79</v>
      </c>
      <c r="AG215" s="437">
        <v>1</v>
      </c>
    </row>
    <row r="216" spans="1:1020 1038:2046 2049:3072 3075:5120 5122:7161 7179:10239 10242:11264 11266:12287 12290:13302 13320:15358 15363:16186" ht="39.75" customHeight="1" x14ac:dyDescent="0.25">
      <c r="A216" s="53" t="s">
        <v>4515</v>
      </c>
      <c r="B216" s="53">
        <v>50</v>
      </c>
      <c r="C216" s="53" t="s">
        <v>47</v>
      </c>
      <c r="D216" s="53" t="s">
        <v>929</v>
      </c>
      <c r="E216" s="53">
        <v>0</v>
      </c>
      <c r="F216" s="53" t="s">
        <v>970</v>
      </c>
      <c r="G216" s="53" t="s">
        <v>962</v>
      </c>
      <c r="H216" s="54" t="s">
        <v>94</v>
      </c>
      <c r="I216" s="54" t="s">
        <v>196</v>
      </c>
      <c r="J216" s="54" t="s">
        <v>80</v>
      </c>
      <c r="K216" s="54" t="s">
        <v>80</v>
      </c>
      <c r="L216" s="54" t="s">
        <v>80</v>
      </c>
      <c r="M216" s="54" t="s">
        <v>80</v>
      </c>
      <c r="N216" s="54" t="s">
        <v>80</v>
      </c>
      <c r="O216" s="54" t="s">
        <v>80</v>
      </c>
      <c r="P216" s="54" t="s">
        <v>971</v>
      </c>
      <c r="Q216" s="52">
        <v>0.5</v>
      </c>
      <c r="R216" s="52">
        <v>7.4999999999999997E-2</v>
      </c>
      <c r="S216" s="428">
        <v>1</v>
      </c>
      <c r="T216" s="54" t="s">
        <v>84</v>
      </c>
      <c r="U216" s="54" t="s">
        <v>476</v>
      </c>
      <c r="V216" s="75">
        <v>45111</v>
      </c>
      <c r="W216" s="75">
        <v>45289</v>
      </c>
      <c r="X216" s="54" t="s">
        <v>935</v>
      </c>
      <c r="Y216" s="57" t="s">
        <v>100</v>
      </c>
      <c r="Z216" s="392">
        <v>1</v>
      </c>
      <c r="AA216" s="58" t="s">
        <v>972</v>
      </c>
      <c r="AB216" s="435">
        <v>45289</v>
      </c>
      <c r="AC216" s="392">
        <v>1</v>
      </c>
      <c r="AD216" s="58" t="s">
        <v>386</v>
      </c>
      <c r="AE216" s="435">
        <v>45289</v>
      </c>
      <c r="AF216" s="57" t="s">
        <v>79</v>
      </c>
      <c r="AG216" s="437">
        <v>1</v>
      </c>
    </row>
    <row r="217" spans="1:1020 1038:2046 2049:3072 3075:5120 5122:7161 7179:10239 10242:11264 11266:12287 12290:13302 13320:15358 15363:16186" ht="39.75" customHeight="1" x14ac:dyDescent="0.25">
      <c r="A217" s="49" t="s">
        <v>4515</v>
      </c>
      <c r="B217" s="49">
        <v>50</v>
      </c>
      <c r="C217" s="49" t="s">
        <v>47</v>
      </c>
      <c r="D217" s="49" t="s">
        <v>929</v>
      </c>
      <c r="E217" s="49">
        <v>0</v>
      </c>
      <c r="F217" s="49" t="s">
        <v>973</v>
      </c>
      <c r="G217" s="49" t="s">
        <v>973</v>
      </c>
      <c r="H217" s="417" t="s">
        <v>75</v>
      </c>
      <c r="I217" s="417" t="s">
        <v>196</v>
      </c>
      <c r="J217" s="417" t="s">
        <v>123</v>
      </c>
      <c r="K217" s="417" t="s">
        <v>144</v>
      </c>
      <c r="L217" s="417" t="s">
        <v>79</v>
      </c>
      <c r="M217" s="417" t="s">
        <v>473</v>
      </c>
      <c r="N217" s="417" t="s">
        <v>932</v>
      </c>
      <c r="O217" s="417" t="s">
        <v>80</v>
      </c>
      <c r="P217" s="417" t="s">
        <v>974</v>
      </c>
      <c r="Q217" s="50">
        <v>0.1</v>
      </c>
      <c r="R217" s="50"/>
      <c r="S217" s="153">
        <v>1</v>
      </c>
      <c r="T217" s="417" t="s">
        <v>84</v>
      </c>
      <c r="U217" s="417" t="s">
        <v>975</v>
      </c>
      <c r="V217" s="171">
        <v>45019</v>
      </c>
      <c r="W217" s="171">
        <v>45289</v>
      </c>
      <c r="X217" s="417" t="s">
        <v>976</v>
      </c>
      <c r="Y217" s="57" t="s">
        <v>100</v>
      </c>
      <c r="Z217" s="392">
        <v>1</v>
      </c>
      <c r="AA217" s="58" t="s">
        <v>977</v>
      </c>
      <c r="AB217" s="435">
        <v>45289</v>
      </c>
      <c r="AC217" s="392">
        <v>1</v>
      </c>
      <c r="AD217" s="58" t="s">
        <v>939</v>
      </c>
      <c r="AE217" s="435">
        <v>45289</v>
      </c>
      <c r="AF217" s="436" t="s">
        <v>92</v>
      </c>
      <c r="AG217" s="437" t="s">
        <v>92</v>
      </c>
    </row>
    <row r="218" spans="1:1020 1038:2046 2049:3072 3075:5120 5122:7161 7179:10239 10242:11264 11266:12287 12290:13302 13320:15358 15363:16186" ht="39.75" customHeight="1" x14ac:dyDescent="0.25">
      <c r="A218" s="53" t="s">
        <v>4515</v>
      </c>
      <c r="B218" s="53">
        <v>50</v>
      </c>
      <c r="C218" s="53" t="s">
        <v>47</v>
      </c>
      <c r="D218" s="53" t="s">
        <v>929</v>
      </c>
      <c r="E218" s="53">
        <v>0</v>
      </c>
      <c r="F218" s="53" t="s">
        <v>978</v>
      </c>
      <c r="G218" s="53" t="s">
        <v>973</v>
      </c>
      <c r="H218" s="54" t="s">
        <v>94</v>
      </c>
      <c r="I218" s="54" t="s">
        <v>196</v>
      </c>
      <c r="J218" s="54" t="s">
        <v>80</v>
      </c>
      <c r="K218" s="54" t="s">
        <v>80</v>
      </c>
      <c r="L218" s="54" t="s">
        <v>80</v>
      </c>
      <c r="M218" s="54" t="s">
        <v>80</v>
      </c>
      <c r="N218" s="54" t="s">
        <v>80</v>
      </c>
      <c r="O218" s="54" t="s">
        <v>80</v>
      </c>
      <c r="P218" s="54" t="s">
        <v>979</v>
      </c>
      <c r="Q218" s="52">
        <v>0.5</v>
      </c>
      <c r="R218" s="52">
        <v>0.05</v>
      </c>
      <c r="S218" s="428">
        <v>1</v>
      </c>
      <c r="T218" s="54" t="s">
        <v>84</v>
      </c>
      <c r="U218" s="54" t="s">
        <v>980</v>
      </c>
      <c r="V218" s="75">
        <v>45019</v>
      </c>
      <c r="W218" s="75">
        <v>45107</v>
      </c>
      <c r="X218" s="54" t="s">
        <v>976</v>
      </c>
      <c r="Y218" s="57" t="s">
        <v>100</v>
      </c>
      <c r="Z218" s="392">
        <v>1</v>
      </c>
      <c r="AA218" s="58" t="s">
        <v>981</v>
      </c>
      <c r="AB218" s="435">
        <v>45079</v>
      </c>
      <c r="AC218" s="392">
        <v>1</v>
      </c>
      <c r="AD218" s="58" t="s">
        <v>956</v>
      </c>
      <c r="AE218" s="435">
        <v>45079</v>
      </c>
      <c r="AF218" s="57" t="s">
        <v>79</v>
      </c>
      <c r="AG218" s="437">
        <v>1</v>
      </c>
    </row>
    <row r="219" spans="1:1020 1038:2046 2049:3072 3075:5120 5122:7161 7179:10239 10242:11264 11266:12287 12290:13302 13320:15358 15363:16186" ht="39.75" customHeight="1" x14ac:dyDescent="0.25">
      <c r="A219" s="53" t="s">
        <v>4515</v>
      </c>
      <c r="B219" s="53">
        <v>50</v>
      </c>
      <c r="C219" s="53" t="s">
        <v>47</v>
      </c>
      <c r="D219" s="53" t="s">
        <v>929</v>
      </c>
      <c r="E219" s="53">
        <v>0</v>
      </c>
      <c r="F219" s="53" t="s">
        <v>982</v>
      </c>
      <c r="G219" s="53" t="s">
        <v>973</v>
      </c>
      <c r="H219" s="54" t="s">
        <v>94</v>
      </c>
      <c r="I219" s="54" t="s">
        <v>196</v>
      </c>
      <c r="J219" s="54" t="s">
        <v>80</v>
      </c>
      <c r="K219" s="54" t="s">
        <v>80</v>
      </c>
      <c r="L219" s="54" t="s">
        <v>80</v>
      </c>
      <c r="M219" s="54" t="s">
        <v>80</v>
      </c>
      <c r="N219" s="54" t="s">
        <v>80</v>
      </c>
      <c r="O219" s="54" t="s">
        <v>80</v>
      </c>
      <c r="P219" s="54" t="s">
        <v>983</v>
      </c>
      <c r="Q219" s="52">
        <v>0.5</v>
      </c>
      <c r="R219" s="52">
        <v>0.05</v>
      </c>
      <c r="S219" s="428">
        <v>1</v>
      </c>
      <c r="T219" s="54" t="s">
        <v>84</v>
      </c>
      <c r="U219" s="54" t="s">
        <v>975</v>
      </c>
      <c r="V219" s="75">
        <v>45110</v>
      </c>
      <c r="W219" s="75">
        <v>45289</v>
      </c>
      <c r="X219" s="54" t="s">
        <v>976</v>
      </c>
      <c r="Y219" s="57" t="s">
        <v>100</v>
      </c>
      <c r="Z219" s="392">
        <v>1</v>
      </c>
      <c r="AA219" s="58" t="s">
        <v>984</v>
      </c>
      <c r="AB219" s="435">
        <v>45289</v>
      </c>
      <c r="AC219" s="392">
        <v>1</v>
      </c>
      <c r="AD219" s="58" t="s">
        <v>386</v>
      </c>
      <c r="AE219" s="435">
        <v>45289</v>
      </c>
      <c r="AF219" s="57" t="s">
        <v>79</v>
      </c>
      <c r="AG219" s="437">
        <v>1</v>
      </c>
    </row>
    <row r="220" spans="1:1020 1038:2046 2049:3072 3075:5120 5122:7161 7179:10239 10242:11264 11266:12287 12290:13302 13320:15358 15363:16186" ht="39.75" customHeight="1" x14ac:dyDescent="0.25">
      <c r="A220" s="49" t="s">
        <v>4515</v>
      </c>
      <c r="B220" s="49">
        <v>50</v>
      </c>
      <c r="C220" s="49" t="s">
        <v>47</v>
      </c>
      <c r="D220" s="49" t="s">
        <v>929</v>
      </c>
      <c r="E220" s="49">
        <v>0</v>
      </c>
      <c r="F220" s="49" t="s">
        <v>985</v>
      </c>
      <c r="G220" s="49" t="s">
        <v>985</v>
      </c>
      <c r="H220" s="417" t="s">
        <v>75</v>
      </c>
      <c r="I220" s="417" t="s">
        <v>196</v>
      </c>
      <c r="J220" s="417" t="s">
        <v>582</v>
      </c>
      <c r="K220" s="417" t="s">
        <v>144</v>
      </c>
      <c r="L220" s="417" t="s">
        <v>125</v>
      </c>
      <c r="M220" s="417" t="s">
        <v>473</v>
      </c>
      <c r="N220" s="417" t="s">
        <v>932</v>
      </c>
      <c r="O220" s="417" t="s">
        <v>80</v>
      </c>
      <c r="P220" s="417" t="s">
        <v>986</v>
      </c>
      <c r="Q220" s="50">
        <v>0.05</v>
      </c>
      <c r="R220" s="50"/>
      <c r="S220" s="153">
        <v>100</v>
      </c>
      <c r="T220" s="417" t="s">
        <v>301</v>
      </c>
      <c r="U220" s="417" t="s">
        <v>987</v>
      </c>
      <c r="V220" s="171">
        <v>45000</v>
      </c>
      <c r="W220" s="171">
        <v>45289</v>
      </c>
      <c r="X220" s="417" t="s">
        <v>935</v>
      </c>
      <c r="Y220" s="57" t="s">
        <v>100</v>
      </c>
      <c r="Z220" s="392">
        <v>1</v>
      </c>
      <c r="AA220" s="58" t="s">
        <v>988</v>
      </c>
      <c r="AB220" s="435">
        <v>45194</v>
      </c>
      <c r="AC220" s="392">
        <v>1</v>
      </c>
      <c r="AD220" s="58" t="s">
        <v>937</v>
      </c>
      <c r="AE220" s="435">
        <v>45194</v>
      </c>
      <c r="AF220" s="436" t="s">
        <v>92</v>
      </c>
      <c r="AG220" s="437" t="s">
        <v>92</v>
      </c>
    </row>
    <row r="221" spans="1:1020 1038:2046 2049:3072 3075:5120 5122:7161 7179:10239 10242:11264 11266:12287 12290:13302 13320:15358 15363:16186" ht="39.75" customHeight="1" x14ac:dyDescent="0.25">
      <c r="A221" s="53" t="s">
        <v>4515</v>
      </c>
      <c r="B221" s="53">
        <v>50</v>
      </c>
      <c r="C221" s="53" t="s">
        <v>47</v>
      </c>
      <c r="D221" s="53" t="s">
        <v>929</v>
      </c>
      <c r="E221" s="53">
        <v>0</v>
      </c>
      <c r="F221" s="53" t="s">
        <v>989</v>
      </c>
      <c r="G221" s="53" t="s">
        <v>985</v>
      </c>
      <c r="H221" s="54" t="s">
        <v>94</v>
      </c>
      <c r="I221" s="54" t="s">
        <v>196</v>
      </c>
      <c r="J221" s="54" t="s">
        <v>80</v>
      </c>
      <c r="K221" s="54" t="s">
        <v>80</v>
      </c>
      <c r="L221" s="54" t="s">
        <v>80</v>
      </c>
      <c r="M221" s="54" t="s">
        <v>80</v>
      </c>
      <c r="N221" s="54" t="s">
        <v>80</v>
      </c>
      <c r="O221" s="54" t="s">
        <v>80</v>
      </c>
      <c r="P221" s="54" t="s">
        <v>990</v>
      </c>
      <c r="Q221" s="52">
        <v>1</v>
      </c>
      <c r="R221" s="52">
        <v>0.05</v>
      </c>
      <c r="S221" s="428">
        <v>100</v>
      </c>
      <c r="T221" s="54" t="s">
        <v>301</v>
      </c>
      <c r="U221" s="54" t="s">
        <v>987</v>
      </c>
      <c r="V221" s="75">
        <v>45000</v>
      </c>
      <c r="W221" s="75">
        <v>45289</v>
      </c>
      <c r="X221" s="54" t="s">
        <v>935</v>
      </c>
      <c r="Y221" s="57" t="s">
        <v>100</v>
      </c>
      <c r="Z221" s="392">
        <v>1</v>
      </c>
      <c r="AA221" s="58" t="s">
        <v>991</v>
      </c>
      <c r="AB221" s="435">
        <v>45194</v>
      </c>
      <c r="AC221" s="392">
        <v>1</v>
      </c>
      <c r="AD221" s="58" t="s">
        <v>942</v>
      </c>
      <c r="AE221" s="435">
        <v>45194</v>
      </c>
      <c r="AF221" s="57" t="s">
        <v>79</v>
      </c>
      <c r="AG221" s="437">
        <v>1</v>
      </c>
    </row>
    <row r="222" spans="1:1020 1038:2046 2049:3072 3075:5120 5122:7161 7179:10239 10242:11264 11266:12287 12290:13302 13320:15358 15363:16186" s="3" customFormat="1" ht="39.75" customHeight="1" x14ac:dyDescent="0.25">
      <c r="A222" s="63" t="s">
        <v>4515</v>
      </c>
      <c r="B222" s="63">
        <v>50</v>
      </c>
      <c r="C222" s="63" t="s">
        <v>47</v>
      </c>
      <c r="D222" s="63" t="s">
        <v>929</v>
      </c>
      <c r="E222" s="63">
        <v>0</v>
      </c>
      <c r="F222" s="63" t="s">
        <v>992</v>
      </c>
      <c r="G222" s="63" t="s">
        <v>992</v>
      </c>
      <c r="H222" s="418" t="s">
        <v>155</v>
      </c>
      <c r="I222" s="418" t="s">
        <v>155</v>
      </c>
      <c r="J222" s="418" t="s">
        <v>80</v>
      </c>
      <c r="K222" s="418" t="s">
        <v>80</v>
      </c>
      <c r="L222" s="418" t="s">
        <v>80</v>
      </c>
      <c r="M222" s="418" t="s">
        <v>80</v>
      </c>
      <c r="N222" s="418" t="s">
        <v>80</v>
      </c>
      <c r="O222" s="418" t="s">
        <v>80</v>
      </c>
      <c r="P222" s="418" t="s">
        <v>156</v>
      </c>
      <c r="Q222" s="64">
        <v>1</v>
      </c>
      <c r="R222" s="64"/>
      <c r="S222" s="429">
        <v>1</v>
      </c>
      <c r="T222" s="418" t="s">
        <v>84</v>
      </c>
      <c r="U222" s="418" t="s">
        <v>162</v>
      </c>
      <c r="V222" s="412">
        <v>44927</v>
      </c>
      <c r="W222" s="412">
        <v>45016</v>
      </c>
      <c r="X222" s="418" t="s">
        <v>935</v>
      </c>
      <c r="Y222" s="57" t="s">
        <v>100</v>
      </c>
      <c r="Z222" s="392">
        <v>1</v>
      </c>
      <c r="AA222" s="58" t="s">
        <v>993</v>
      </c>
      <c r="AB222" s="435">
        <v>45291</v>
      </c>
      <c r="AC222" s="392">
        <v>1</v>
      </c>
      <c r="AD222" s="58" t="s">
        <v>230</v>
      </c>
      <c r="AE222" s="435">
        <v>45016</v>
      </c>
      <c r="AF222" s="436" t="s">
        <v>92</v>
      </c>
      <c r="AG222" s="437" t="s">
        <v>92</v>
      </c>
      <c r="AJ222" s="82"/>
      <c r="AM222" s="82"/>
      <c r="AN222" s="82"/>
      <c r="AS222" s="82"/>
      <c r="AV222" s="82"/>
      <c r="AW222" s="82"/>
      <c r="AX222" s="82"/>
      <c r="AY222" s="82"/>
      <c r="AZ222" s="82"/>
      <c r="BA222" s="82"/>
      <c r="BB222" s="82"/>
      <c r="BT222" s="82"/>
      <c r="BU222" s="82"/>
      <c r="BV222" s="6"/>
      <c r="BY222" s="7"/>
      <c r="BZ222" s="7"/>
      <c r="CE222" s="82"/>
      <c r="CG222" s="7"/>
      <c r="CH222" s="82"/>
      <c r="CJ222" s="7"/>
      <c r="CK222" s="82"/>
      <c r="CL222" s="82"/>
      <c r="CM222" s="83"/>
      <c r="CO222" s="82"/>
      <c r="CP222" s="80"/>
      <c r="CQ222" s="81"/>
      <c r="CR222" s="82"/>
      <c r="CU222" s="82"/>
      <c r="CV222" s="82"/>
      <c r="CX222" s="82"/>
      <c r="DA222" s="82"/>
      <c r="DD222" s="82"/>
      <c r="DE222" s="82"/>
      <c r="DJ222" s="82"/>
      <c r="DM222" s="82"/>
      <c r="DN222" s="82"/>
      <c r="DO222" s="82"/>
      <c r="DP222" s="82"/>
      <c r="DQ222" s="82"/>
      <c r="DR222" s="82"/>
      <c r="DS222" s="82"/>
      <c r="EK222" s="82"/>
      <c r="EL222" s="82"/>
      <c r="EM222" s="6"/>
      <c r="EP222" s="7"/>
      <c r="EQ222" s="7"/>
      <c r="EV222" s="82"/>
      <c r="EX222" s="7"/>
      <c r="EY222" s="82"/>
      <c r="FA222" s="7"/>
      <c r="FB222" s="82"/>
      <c r="FC222" s="82"/>
      <c r="FD222" s="83"/>
      <c r="FF222" s="82"/>
      <c r="FG222" s="80"/>
      <c r="FH222" s="81"/>
      <c r="FI222" s="82"/>
      <c r="FL222" s="82"/>
      <c r="FM222" s="82"/>
      <c r="FO222" s="82"/>
      <c r="FR222" s="82"/>
      <c r="FU222" s="82"/>
      <c r="FV222" s="82"/>
      <c r="GA222" s="82"/>
      <c r="GD222" s="82"/>
      <c r="GE222" s="82"/>
      <c r="GF222" s="82"/>
      <c r="GG222" s="82"/>
      <c r="GH222" s="82"/>
      <c r="GI222" s="82"/>
      <c r="GJ222" s="82"/>
      <c r="HB222" s="82"/>
      <c r="HC222" s="82"/>
      <c r="HD222" s="6"/>
      <c r="HG222" s="7"/>
      <c r="HH222" s="7"/>
      <c r="HM222" s="82"/>
      <c r="HO222" s="7"/>
      <c r="HP222" s="82"/>
      <c r="HR222" s="7"/>
      <c r="HS222" s="82"/>
      <c r="HT222" s="82"/>
      <c r="HU222" s="83"/>
      <c r="HW222" s="82"/>
      <c r="HX222" s="80"/>
      <c r="HY222" s="81"/>
      <c r="HZ222" s="82"/>
      <c r="IC222" s="82"/>
      <c r="ID222" s="82"/>
      <c r="IF222" s="82"/>
      <c r="II222" s="82"/>
      <c r="IL222" s="82"/>
      <c r="IM222" s="82"/>
      <c r="IR222" s="82"/>
      <c r="IU222" s="82"/>
      <c r="IV222" s="82"/>
      <c r="IW222" s="82"/>
      <c r="IX222" s="82"/>
      <c r="IY222" s="82"/>
      <c r="IZ222" s="82"/>
      <c r="JA222" s="82"/>
      <c r="JS222" s="82"/>
      <c r="JT222" s="82"/>
      <c r="JU222" s="6"/>
      <c r="JX222" s="7"/>
      <c r="JY222" s="7"/>
      <c r="KD222" s="82"/>
      <c r="KF222" s="7"/>
      <c r="KG222" s="82"/>
      <c r="KI222" s="7"/>
      <c r="KJ222" s="82"/>
      <c r="KK222" s="82"/>
      <c r="KL222" s="83"/>
      <c r="KN222" s="82"/>
      <c r="KO222" s="80"/>
      <c r="KP222" s="81"/>
      <c r="KQ222" s="82"/>
      <c r="KT222" s="82"/>
      <c r="KU222" s="82"/>
      <c r="KW222" s="82"/>
      <c r="KZ222" s="82"/>
      <c r="LC222" s="82"/>
      <c r="LD222" s="82"/>
      <c r="LI222" s="82"/>
      <c r="LL222" s="82"/>
      <c r="LM222" s="82"/>
      <c r="LN222" s="82"/>
      <c r="LO222" s="82"/>
      <c r="LP222" s="82"/>
      <c r="LQ222" s="82"/>
      <c r="LR222" s="82"/>
      <c r="MJ222" s="82"/>
      <c r="MK222" s="82"/>
      <c r="ML222" s="6"/>
      <c r="MO222" s="7"/>
      <c r="MP222" s="7"/>
      <c r="MU222" s="82"/>
      <c r="MW222" s="7"/>
      <c r="MX222" s="82"/>
      <c r="MZ222" s="7"/>
      <c r="NA222" s="82"/>
      <c r="NB222" s="82"/>
      <c r="NC222" s="83"/>
      <c r="NE222" s="82"/>
      <c r="NF222" s="80"/>
      <c r="NG222" s="81"/>
      <c r="NH222" s="82"/>
      <c r="NK222" s="82"/>
      <c r="NL222" s="82"/>
      <c r="NN222" s="82"/>
      <c r="NQ222" s="82"/>
      <c r="NT222" s="82"/>
      <c r="NU222" s="82"/>
      <c r="NZ222" s="82"/>
      <c r="OC222" s="82"/>
      <c r="OD222" s="82"/>
      <c r="OE222" s="82"/>
      <c r="OF222" s="82"/>
      <c r="OG222" s="82"/>
      <c r="OH222" s="82"/>
      <c r="OI222" s="82"/>
      <c r="PA222" s="82"/>
      <c r="PB222" s="82"/>
      <c r="PC222" s="6"/>
      <c r="PF222" s="7"/>
      <c r="PG222" s="7"/>
      <c r="PL222" s="82"/>
      <c r="PN222" s="7"/>
      <c r="PO222" s="82"/>
      <c r="PQ222" s="7"/>
      <c r="PR222" s="82"/>
      <c r="PS222" s="82"/>
      <c r="PT222" s="83"/>
      <c r="PV222" s="82"/>
      <c r="PW222" s="80"/>
      <c r="PX222" s="81"/>
      <c r="PY222" s="82"/>
      <c r="QB222" s="82"/>
      <c r="QC222" s="82"/>
      <c r="QE222" s="82"/>
      <c r="QH222" s="82"/>
      <c r="QK222" s="82"/>
      <c r="QL222" s="82"/>
      <c r="QQ222" s="82"/>
      <c r="QT222" s="82"/>
      <c r="QU222" s="82"/>
      <c r="QV222" s="82"/>
      <c r="QW222" s="82"/>
      <c r="QX222" s="82"/>
      <c r="QY222" s="82"/>
      <c r="QZ222" s="82"/>
      <c r="RR222" s="82"/>
      <c r="RS222" s="82"/>
      <c r="RT222" s="6"/>
      <c r="RW222" s="7"/>
      <c r="RX222" s="7"/>
      <c r="SC222" s="82"/>
      <c r="SE222" s="7"/>
      <c r="SF222" s="82"/>
      <c r="SH222" s="7"/>
      <c r="SI222" s="82"/>
      <c r="SJ222" s="82"/>
      <c r="SK222" s="83"/>
      <c r="SM222" s="82"/>
      <c r="SN222" s="80"/>
      <c r="SO222" s="81"/>
      <c r="SP222" s="82"/>
      <c r="SS222" s="82"/>
      <c r="ST222" s="82"/>
      <c r="SV222" s="82"/>
      <c r="SY222" s="82"/>
      <c r="TB222" s="82"/>
      <c r="TC222" s="82"/>
      <c r="TH222" s="82"/>
      <c r="TK222" s="82"/>
      <c r="TL222" s="82"/>
      <c r="TM222" s="82"/>
      <c r="TN222" s="82"/>
      <c r="TO222" s="82"/>
      <c r="TP222" s="82"/>
      <c r="TQ222" s="82"/>
      <c r="UI222" s="82"/>
      <c r="UJ222" s="82"/>
      <c r="UK222" s="6"/>
      <c r="UN222" s="7"/>
      <c r="UO222" s="7"/>
      <c r="UT222" s="82"/>
      <c r="UV222" s="7"/>
      <c r="UW222" s="82"/>
      <c r="UY222" s="7"/>
      <c r="UZ222" s="82"/>
      <c r="VA222" s="82"/>
      <c r="VB222" s="83"/>
      <c r="VD222" s="82"/>
      <c r="VE222" s="80"/>
      <c r="VF222" s="81"/>
      <c r="VG222" s="82"/>
      <c r="VJ222" s="82"/>
      <c r="VK222" s="82"/>
      <c r="VM222" s="82"/>
      <c r="VP222" s="82"/>
      <c r="VS222" s="82"/>
      <c r="VT222" s="82"/>
      <c r="VY222" s="82"/>
      <c r="WB222" s="82"/>
      <c r="WC222" s="82"/>
      <c r="WD222" s="82"/>
      <c r="WE222" s="82"/>
      <c r="WF222" s="82"/>
      <c r="WG222" s="82"/>
      <c r="WH222" s="82"/>
      <c r="WZ222" s="82"/>
      <c r="XA222" s="82"/>
      <c r="XB222" s="6"/>
      <c r="XE222" s="7"/>
      <c r="XF222" s="7"/>
      <c r="XK222" s="82"/>
      <c r="XM222" s="7"/>
      <c r="XN222" s="82"/>
      <c r="XP222" s="7"/>
      <c r="XQ222" s="82"/>
      <c r="XR222" s="82"/>
      <c r="XS222" s="83"/>
      <c r="XU222" s="82"/>
      <c r="XV222" s="80"/>
      <c r="XW222" s="81"/>
      <c r="XX222" s="82"/>
      <c r="YA222" s="82"/>
      <c r="YB222" s="82"/>
      <c r="YD222" s="82"/>
      <c r="YG222" s="82"/>
      <c r="YJ222" s="82"/>
      <c r="YK222" s="82"/>
      <c r="YP222" s="82"/>
      <c r="YS222" s="82"/>
      <c r="YT222" s="82"/>
      <c r="YU222" s="82"/>
      <c r="YV222" s="82"/>
      <c r="YW222" s="82"/>
      <c r="YX222" s="82"/>
      <c r="YY222" s="82"/>
      <c r="ZQ222" s="82"/>
      <c r="ZR222" s="82"/>
      <c r="ZS222" s="6"/>
      <c r="ZV222" s="7"/>
      <c r="ZW222" s="7"/>
      <c r="AAB222" s="82"/>
      <c r="AAD222" s="7"/>
      <c r="AAE222" s="82"/>
      <c r="AAG222" s="7"/>
      <c r="AAH222" s="82"/>
      <c r="AAI222" s="82"/>
      <c r="AAJ222" s="83"/>
      <c r="AAL222" s="82"/>
      <c r="AAM222" s="80"/>
      <c r="AAN222" s="81"/>
      <c r="AAO222" s="82"/>
      <c r="AAR222" s="82"/>
      <c r="AAS222" s="82"/>
      <c r="AAU222" s="82"/>
      <c r="AAX222" s="82"/>
      <c r="ABA222" s="82"/>
      <c r="ABB222" s="82"/>
      <c r="ABG222" s="82"/>
      <c r="ABJ222" s="82"/>
      <c r="ABK222" s="82"/>
      <c r="ABL222" s="82"/>
      <c r="ABM222" s="82"/>
      <c r="ABN222" s="82"/>
      <c r="ABO222" s="82"/>
      <c r="ABP222" s="82"/>
      <c r="ACH222" s="82"/>
      <c r="ACI222" s="82"/>
      <c r="ACJ222" s="6"/>
      <c r="ACM222" s="7"/>
      <c r="ACN222" s="7"/>
      <c r="ACS222" s="82"/>
      <c r="ACU222" s="7"/>
      <c r="ACV222" s="82"/>
      <c r="ACX222" s="7"/>
      <c r="ACY222" s="82"/>
      <c r="ACZ222" s="82"/>
      <c r="ADA222" s="83"/>
      <c r="ADC222" s="82"/>
      <c r="ADD222" s="80"/>
      <c r="ADE222" s="81"/>
      <c r="ADF222" s="82"/>
      <c r="ADI222" s="82"/>
      <c r="ADJ222" s="82"/>
      <c r="ADL222" s="82"/>
      <c r="ADO222" s="82"/>
      <c r="ADR222" s="82"/>
      <c r="ADS222" s="82"/>
      <c r="ADX222" s="82"/>
      <c r="AEA222" s="82"/>
      <c r="AEB222" s="82"/>
      <c r="AEC222" s="82"/>
      <c r="AED222" s="82"/>
      <c r="AEE222" s="82"/>
      <c r="AEF222" s="82"/>
      <c r="AEG222" s="82"/>
      <c r="AEY222" s="82"/>
      <c r="AEZ222" s="82"/>
      <c r="AFA222" s="6"/>
      <c r="AFD222" s="7"/>
      <c r="AFE222" s="7"/>
      <c r="AFJ222" s="82"/>
      <c r="AFL222" s="7"/>
      <c r="AFM222" s="82"/>
      <c r="AFO222" s="7"/>
      <c r="AFP222" s="82"/>
      <c r="AFQ222" s="82"/>
      <c r="AFR222" s="83"/>
      <c r="AFT222" s="82"/>
      <c r="AFU222" s="80"/>
      <c r="AFV222" s="81"/>
      <c r="AFW222" s="82"/>
      <c r="AFZ222" s="82"/>
      <c r="AGA222" s="82"/>
      <c r="AGC222" s="82"/>
      <c r="AGF222" s="82"/>
      <c r="AGI222" s="82"/>
      <c r="AGJ222" s="82"/>
      <c r="AGO222" s="82"/>
      <c r="AGR222" s="82"/>
      <c r="AGS222" s="82"/>
      <c r="AGT222" s="82"/>
      <c r="AGU222" s="82"/>
      <c r="AGV222" s="82"/>
      <c r="AGW222" s="82"/>
      <c r="AGX222" s="82"/>
      <c r="AHP222" s="82"/>
      <c r="AHQ222" s="82"/>
      <c r="AHR222" s="6"/>
      <c r="AHU222" s="7"/>
      <c r="AHV222" s="7"/>
      <c r="AIA222" s="82"/>
      <c r="AIC222" s="7"/>
      <c r="AID222" s="82"/>
      <c r="AIF222" s="7"/>
      <c r="AIG222" s="82"/>
      <c r="AIH222" s="82"/>
      <c r="AII222" s="83"/>
      <c r="AIK222" s="82"/>
      <c r="AIL222" s="80"/>
      <c r="AIM222" s="81"/>
      <c r="AIN222" s="82"/>
      <c r="AIQ222" s="82"/>
      <c r="AIR222" s="82"/>
      <c r="AIT222" s="82"/>
      <c r="AIW222" s="82"/>
      <c r="AIZ222" s="82"/>
      <c r="AJA222" s="82"/>
      <c r="AJF222" s="82"/>
      <c r="AJI222" s="82"/>
      <c r="AJJ222" s="82"/>
      <c r="AJK222" s="82"/>
      <c r="AJL222" s="82"/>
      <c r="AJM222" s="82"/>
      <c r="AJN222" s="82"/>
      <c r="AJO222" s="82"/>
      <c r="AKG222" s="82"/>
      <c r="AKH222" s="82"/>
      <c r="AKI222" s="6"/>
      <c r="AKL222" s="7"/>
      <c r="AKM222" s="7"/>
      <c r="AKR222" s="82"/>
      <c r="AKT222" s="7"/>
      <c r="AKU222" s="82"/>
      <c r="AKW222" s="7"/>
      <c r="AKX222" s="82"/>
      <c r="AKY222" s="82"/>
      <c r="AKZ222" s="83"/>
      <c r="ALB222" s="82"/>
      <c r="ALC222" s="80"/>
      <c r="ALD222" s="81"/>
      <c r="ALE222" s="82"/>
      <c r="ALH222" s="82"/>
      <c r="ALI222" s="82"/>
      <c r="ALK222" s="82"/>
      <c r="ALN222" s="82"/>
      <c r="ALQ222" s="82"/>
      <c r="ALR222" s="82"/>
      <c r="ALW222" s="82"/>
      <c r="ALZ222" s="82"/>
      <c r="AMA222" s="82"/>
      <c r="AMB222" s="82"/>
      <c r="AMC222" s="82"/>
      <c r="AMD222" s="82"/>
      <c r="AME222" s="82"/>
      <c r="AMF222" s="82"/>
      <c r="AMX222" s="82"/>
      <c r="AMY222" s="82"/>
      <c r="AMZ222" s="6"/>
      <c r="ANC222" s="7"/>
      <c r="AND222" s="7"/>
      <c r="ANI222" s="82"/>
      <c r="ANK222" s="7"/>
      <c r="ANL222" s="82"/>
      <c r="ANN222" s="7"/>
      <c r="ANO222" s="82"/>
      <c r="ANP222" s="82"/>
      <c r="ANQ222" s="83"/>
      <c r="ANS222" s="82"/>
      <c r="ANT222" s="80"/>
      <c r="ANU222" s="81"/>
      <c r="ANV222" s="82"/>
      <c r="ANY222" s="82"/>
      <c r="ANZ222" s="82"/>
      <c r="AOB222" s="82"/>
      <c r="AOE222" s="82"/>
      <c r="AOH222" s="82"/>
      <c r="AOI222" s="82"/>
      <c r="AON222" s="82"/>
      <c r="AOQ222" s="82"/>
      <c r="AOR222" s="82"/>
      <c r="AOS222" s="82"/>
      <c r="AOT222" s="82"/>
      <c r="AOU222" s="82"/>
      <c r="AOV222" s="82"/>
      <c r="AOW222" s="82"/>
      <c r="APO222" s="82"/>
      <c r="APP222" s="82"/>
      <c r="APQ222" s="6"/>
      <c r="APT222" s="7"/>
      <c r="APU222" s="7"/>
      <c r="APZ222" s="82"/>
      <c r="AQB222" s="7"/>
      <c r="AQC222" s="82"/>
      <c r="AQE222" s="7"/>
      <c r="AQF222" s="82"/>
      <c r="AQG222" s="82"/>
      <c r="AQH222" s="83"/>
      <c r="AQJ222" s="82"/>
      <c r="AQK222" s="80"/>
      <c r="AQL222" s="81"/>
      <c r="AQM222" s="82"/>
      <c r="AQP222" s="82"/>
      <c r="AQQ222" s="82"/>
      <c r="AQS222" s="82"/>
      <c r="AQV222" s="82"/>
      <c r="AQY222" s="82"/>
      <c r="AQZ222" s="82"/>
      <c r="ARE222" s="82"/>
      <c r="ARH222" s="82"/>
      <c r="ARI222" s="82"/>
      <c r="ARJ222" s="82"/>
      <c r="ARK222" s="82"/>
      <c r="ARL222" s="82"/>
      <c r="ARM222" s="82"/>
      <c r="ARN222" s="82"/>
      <c r="ASF222" s="82"/>
      <c r="ASG222" s="82"/>
      <c r="ASH222" s="6"/>
      <c r="ASK222" s="7"/>
      <c r="ASL222" s="7"/>
      <c r="ASQ222" s="82"/>
      <c r="ASS222" s="7"/>
      <c r="AST222" s="82"/>
      <c r="ASV222" s="7"/>
      <c r="ASW222" s="82"/>
      <c r="ASX222" s="82"/>
      <c r="ASY222" s="83"/>
      <c r="ATA222" s="82"/>
      <c r="ATB222" s="80"/>
      <c r="ATC222" s="81"/>
      <c r="ATD222" s="82"/>
      <c r="ATG222" s="82"/>
      <c r="ATH222" s="82"/>
      <c r="ATJ222" s="82"/>
      <c r="ATM222" s="82"/>
      <c r="ATP222" s="82"/>
      <c r="ATQ222" s="82"/>
      <c r="ATV222" s="82"/>
      <c r="ATY222" s="82"/>
      <c r="ATZ222" s="82"/>
      <c r="AUA222" s="82"/>
      <c r="AUB222" s="82"/>
      <c r="AUC222" s="82"/>
      <c r="AUD222" s="82"/>
      <c r="AUE222" s="82"/>
      <c r="AUW222" s="82"/>
      <c r="AUX222" s="82"/>
      <c r="AUY222" s="6"/>
      <c r="AVB222" s="7"/>
      <c r="AVC222" s="7"/>
      <c r="AVH222" s="82"/>
      <c r="AVJ222" s="7"/>
      <c r="AVK222" s="82"/>
      <c r="AVM222" s="7"/>
      <c r="AVN222" s="82"/>
      <c r="AVO222" s="82"/>
      <c r="AVP222" s="83"/>
      <c r="AVR222" s="82"/>
      <c r="AVS222" s="80"/>
      <c r="AVT222" s="81"/>
      <c r="AVU222" s="82"/>
      <c r="AVX222" s="82"/>
      <c r="AVY222" s="82"/>
      <c r="AWA222" s="82"/>
      <c r="AWD222" s="82"/>
      <c r="AWG222" s="82"/>
      <c r="AWH222" s="82"/>
      <c r="AWM222" s="82"/>
      <c r="AWP222" s="82"/>
      <c r="AWQ222" s="82"/>
      <c r="AWR222" s="82"/>
      <c r="AWS222" s="82"/>
      <c r="AWT222" s="82"/>
      <c r="AWU222" s="82"/>
      <c r="AWV222" s="82"/>
      <c r="AXN222" s="82"/>
      <c r="AXO222" s="82"/>
      <c r="AXP222" s="6"/>
      <c r="AXS222" s="7"/>
      <c r="AXT222" s="7"/>
      <c r="AXY222" s="82"/>
      <c r="AYA222" s="7"/>
      <c r="AYB222" s="82"/>
      <c r="AYD222" s="7"/>
      <c r="AYE222" s="82"/>
      <c r="AYF222" s="82"/>
      <c r="AYG222" s="83"/>
      <c r="AYI222" s="82"/>
      <c r="AYJ222" s="80"/>
      <c r="AYK222" s="81"/>
      <c r="AYL222" s="82"/>
      <c r="AYO222" s="82"/>
      <c r="AYP222" s="82"/>
      <c r="AYR222" s="82"/>
      <c r="AYU222" s="82"/>
      <c r="AYX222" s="82"/>
      <c r="AYY222" s="82"/>
      <c r="AZD222" s="82"/>
      <c r="AZG222" s="82"/>
      <c r="AZH222" s="82"/>
      <c r="AZI222" s="82"/>
      <c r="AZJ222" s="82"/>
      <c r="AZK222" s="82"/>
      <c r="AZL222" s="82"/>
      <c r="AZM222" s="82"/>
      <c r="BAE222" s="82"/>
      <c r="BAF222" s="82"/>
      <c r="BAG222" s="6"/>
      <c r="BAJ222" s="7"/>
      <c r="BAK222" s="7"/>
      <c r="BAP222" s="82"/>
      <c r="BAR222" s="7"/>
      <c r="BAS222" s="82"/>
      <c r="BAU222" s="7"/>
      <c r="BAV222" s="82"/>
      <c r="BAW222" s="82"/>
      <c r="BAX222" s="83"/>
      <c r="BAZ222" s="82"/>
      <c r="BBA222" s="80"/>
      <c r="BBB222" s="81"/>
      <c r="BBC222" s="82"/>
      <c r="BBF222" s="82"/>
      <c r="BBG222" s="82"/>
      <c r="BBI222" s="82"/>
      <c r="BBL222" s="82"/>
      <c r="BBO222" s="82"/>
      <c r="BBP222" s="82"/>
      <c r="BBU222" s="82"/>
      <c r="BBX222" s="82"/>
      <c r="BBY222" s="82"/>
      <c r="BBZ222" s="82"/>
      <c r="BCA222" s="82"/>
      <c r="BCB222" s="82"/>
      <c r="BCC222" s="82"/>
      <c r="BCD222" s="82"/>
      <c r="BCV222" s="82"/>
      <c r="BCW222" s="82"/>
      <c r="BCX222" s="6"/>
      <c r="BDA222" s="7"/>
      <c r="BDB222" s="7"/>
      <c r="BDG222" s="82"/>
      <c r="BDI222" s="7"/>
      <c r="BDJ222" s="82"/>
      <c r="BDL222" s="7"/>
      <c r="BDM222" s="82"/>
      <c r="BDN222" s="82"/>
      <c r="BDO222" s="83"/>
      <c r="BDQ222" s="82"/>
      <c r="BDR222" s="80"/>
      <c r="BDS222" s="81"/>
      <c r="BDT222" s="82"/>
      <c r="BDW222" s="82"/>
      <c r="BDX222" s="82"/>
      <c r="BDZ222" s="82"/>
      <c r="BEC222" s="82"/>
      <c r="BEF222" s="82"/>
      <c r="BEG222" s="82"/>
      <c r="BEL222" s="82"/>
      <c r="BEO222" s="82"/>
      <c r="BEP222" s="82"/>
      <c r="BEQ222" s="82"/>
      <c r="BER222" s="82"/>
      <c r="BES222" s="82"/>
      <c r="BET222" s="82"/>
      <c r="BEU222" s="82"/>
      <c r="BFM222" s="82"/>
      <c r="BFN222" s="82"/>
      <c r="BFO222" s="6"/>
      <c r="BFR222" s="7"/>
      <c r="BFS222" s="7"/>
      <c r="BFX222" s="82"/>
      <c r="BFZ222" s="7"/>
      <c r="BGA222" s="82"/>
      <c r="BGC222" s="7"/>
      <c r="BGD222" s="82"/>
      <c r="BGE222" s="82"/>
      <c r="BGF222" s="83"/>
      <c r="BGH222" s="82"/>
      <c r="BGI222" s="80"/>
      <c r="BGJ222" s="81"/>
      <c r="BGK222" s="82"/>
      <c r="BGN222" s="82"/>
      <c r="BGO222" s="82"/>
      <c r="BGQ222" s="82"/>
      <c r="BGT222" s="82"/>
      <c r="BGW222" s="82"/>
      <c r="BGX222" s="82"/>
      <c r="BHC222" s="82"/>
      <c r="BHF222" s="82"/>
      <c r="BHG222" s="82"/>
      <c r="BHH222" s="82"/>
      <c r="BHI222" s="82"/>
      <c r="BHJ222" s="82"/>
      <c r="BHK222" s="82"/>
      <c r="BHL222" s="82"/>
      <c r="BID222" s="82"/>
      <c r="BIE222" s="82"/>
      <c r="BIF222" s="6"/>
      <c r="BII222" s="7"/>
      <c r="BIJ222" s="7"/>
      <c r="BIO222" s="82"/>
      <c r="BIQ222" s="7"/>
      <c r="BIR222" s="82"/>
      <c r="BIT222" s="7"/>
      <c r="BIU222" s="82"/>
      <c r="BIV222" s="82"/>
      <c r="BIW222" s="83"/>
      <c r="BIY222" s="82"/>
      <c r="BIZ222" s="80"/>
      <c r="BJA222" s="81"/>
      <c r="BJB222" s="82"/>
      <c r="BJE222" s="82"/>
      <c r="BJF222" s="82"/>
      <c r="BJH222" s="82"/>
      <c r="BJK222" s="82"/>
      <c r="BJN222" s="82"/>
      <c r="BJO222" s="82"/>
      <c r="BJT222" s="82"/>
      <c r="BJW222" s="82"/>
      <c r="BJX222" s="82"/>
      <c r="BJY222" s="82"/>
      <c r="BJZ222" s="82"/>
      <c r="BKA222" s="82"/>
      <c r="BKB222" s="82"/>
      <c r="BKC222" s="82"/>
      <c r="BKU222" s="82"/>
      <c r="BKV222" s="82"/>
      <c r="BKW222" s="6"/>
      <c r="BKZ222" s="7"/>
      <c r="BLA222" s="7"/>
      <c r="BLF222" s="82"/>
      <c r="BLH222" s="7"/>
      <c r="BLI222" s="82"/>
      <c r="BLK222" s="7"/>
      <c r="BLL222" s="82"/>
      <c r="BLM222" s="82"/>
      <c r="BLN222" s="83"/>
      <c r="BLP222" s="82"/>
      <c r="BLQ222" s="80"/>
      <c r="BLR222" s="81"/>
      <c r="BLS222" s="82"/>
      <c r="BLV222" s="82"/>
      <c r="BLW222" s="82"/>
      <c r="BLY222" s="82"/>
      <c r="BMB222" s="82"/>
      <c r="BME222" s="82"/>
      <c r="BMF222" s="82"/>
      <c r="BMK222" s="82"/>
      <c r="BMN222" s="82"/>
      <c r="BMO222" s="82"/>
      <c r="BMP222" s="82"/>
      <c r="BMQ222" s="82"/>
      <c r="BMR222" s="82"/>
      <c r="BMS222" s="82"/>
      <c r="BMT222" s="82"/>
      <c r="BNL222" s="82"/>
      <c r="BNM222" s="82"/>
      <c r="BNN222" s="6"/>
      <c r="BNQ222" s="7"/>
      <c r="BNR222" s="7"/>
      <c r="BNW222" s="82"/>
      <c r="BNY222" s="7"/>
      <c r="BNZ222" s="82"/>
      <c r="BOB222" s="7"/>
      <c r="BOC222" s="82"/>
      <c r="BOD222" s="82"/>
      <c r="BOE222" s="83"/>
      <c r="BOG222" s="82"/>
      <c r="BOH222" s="80"/>
      <c r="BOI222" s="81"/>
      <c r="BOJ222" s="82"/>
      <c r="BOM222" s="82"/>
      <c r="BON222" s="82"/>
      <c r="BOP222" s="82"/>
      <c r="BOS222" s="82"/>
      <c r="BOV222" s="82"/>
      <c r="BOW222" s="82"/>
      <c r="BPB222" s="82"/>
      <c r="BPE222" s="82"/>
      <c r="BPF222" s="82"/>
      <c r="BPG222" s="82"/>
      <c r="BPH222" s="82"/>
      <c r="BPI222" s="82"/>
      <c r="BPJ222" s="82"/>
      <c r="BPK222" s="82"/>
      <c r="BQC222" s="82"/>
      <c r="BQD222" s="82"/>
      <c r="BQE222" s="6"/>
      <c r="BQH222" s="7"/>
      <c r="BQI222" s="7"/>
      <c r="BQN222" s="82"/>
      <c r="BQP222" s="7"/>
      <c r="BQQ222" s="82"/>
      <c r="BQS222" s="7"/>
      <c r="BQT222" s="82"/>
      <c r="BQU222" s="82"/>
      <c r="BQV222" s="83"/>
      <c r="BQX222" s="82"/>
      <c r="BQY222" s="80"/>
      <c r="BQZ222" s="81"/>
      <c r="BRA222" s="82"/>
      <c r="BRD222" s="82"/>
      <c r="BRE222" s="82"/>
      <c r="BRG222" s="82"/>
      <c r="BRJ222" s="82"/>
      <c r="BRM222" s="82"/>
      <c r="BRN222" s="82"/>
      <c r="BRS222" s="82"/>
      <c r="BRV222" s="82"/>
      <c r="BRW222" s="82"/>
      <c r="BRX222" s="82"/>
      <c r="BRY222" s="82"/>
      <c r="BRZ222" s="82"/>
      <c r="BSA222" s="82"/>
      <c r="BSB222" s="82"/>
      <c r="BST222" s="82"/>
      <c r="BSU222" s="82"/>
      <c r="BSV222" s="6"/>
      <c r="BSY222" s="7"/>
      <c r="BSZ222" s="7"/>
      <c r="BTE222" s="82"/>
      <c r="BTG222" s="7"/>
      <c r="BTH222" s="82"/>
      <c r="BTJ222" s="7"/>
      <c r="BTK222" s="82"/>
      <c r="BTL222" s="82"/>
      <c r="BTM222" s="83"/>
      <c r="BTO222" s="82"/>
      <c r="BTP222" s="80"/>
      <c r="BTQ222" s="81"/>
      <c r="BTR222" s="82"/>
      <c r="BTU222" s="82"/>
      <c r="BTV222" s="82"/>
      <c r="BTX222" s="82"/>
      <c r="BUA222" s="82"/>
      <c r="BUD222" s="82"/>
      <c r="BUE222" s="82"/>
      <c r="BUJ222" s="82"/>
      <c r="BUM222" s="82"/>
      <c r="BUN222" s="82"/>
      <c r="BUO222" s="82"/>
      <c r="BUP222" s="82"/>
      <c r="BUQ222" s="82"/>
      <c r="BUR222" s="82"/>
      <c r="BUS222" s="82"/>
      <c r="BVK222" s="82"/>
      <c r="BVL222" s="82"/>
      <c r="BVM222" s="6"/>
      <c r="BVP222" s="7"/>
      <c r="BVQ222" s="7"/>
      <c r="BVV222" s="82"/>
      <c r="BVX222" s="7"/>
      <c r="BVY222" s="82"/>
      <c r="BWA222" s="7"/>
      <c r="BWB222" s="82"/>
      <c r="BWC222" s="82"/>
      <c r="BWD222" s="83"/>
      <c r="BWF222" s="82"/>
      <c r="BWG222" s="80"/>
      <c r="BWH222" s="81"/>
      <c r="BWI222" s="82"/>
      <c r="BWL222" s="82"/>
      <c r="BWM222" s="82"/>
      <c r="BWO222" s="82"/>
      <c r="BWR222" s="82"/>
      <c r="BWU222" s="82"/>
      <c r="BWV222" s="82"/>
      <c r="BXA222" s="82"/>
      <c r="BXD222" s="82"/>
      <c r="BXE222" s="82"/>
      <c r="BXF222" s="82"/>
      <c r="BXG222" s="82"/>
      <c r="BXH222" s="82"/>
      <c r="BXI222" s="82"/>
      <c r="BXJ222" s="82"/>
      <c r="BYB222" s="82"/>
      <c r="BYC222" s="82"/>
      <c r="BYD222" s="6"/>
      <c r="BYG222" s="7"/>
      <c r="BYH222" s="7"/>
      <c r="BYM222" s="82"/>
      <c r="BYO222" s="7"/>
      <c r="BYP222" s="82"/>
      <c r="BYR222" s="7"/>
      <c r="BYS222" s="82"/>
      <c r="BYT222" s="82"/>
      <c r="BYU222" s="83"/>
      <c r="BYW222" s="82"/>
      <c r="BYX222" s="80"/>
      <c r="BYY222" s="81"/>
      <c r="BYZ222" s="82"/>
      <c r="BZC222" s="82"/>
      <c r="BZD222" s="82"/>
      <c r="BZF222" s="82"/>
      <c r="BZI222" s="82"/>
      <c r="BZL222" s="82"/>
      <c r="BZM222" s="82"/>
      <c r="BZR222" s="82"/>
      <c r="BZU222" s="82"/>
      <c r="BZV222" s="82"/>
      <c r="BZW222" s="82"/>
      <c r="BZX222" s="82"/>
      <c r="BZY222" s="82"/>
      <c r="BZZ222" s="82"/>
      <c r="CAA222" s="82"/>
      <c r="CAS222" s="82"/>
      <c r="CAT222" s="82"/>
      <c r="CAU222" s="6"/>
      <c r="CAX222" s="7"/>
      <c r="CAY222" s="7"/>
      <c r="CBD222" s="82"/>
      <c r="CBF222" s="7"/>
      <c r="CBG222" s="82"/>
      <c r="CBI222" s="7"/>
      <c r="CBJ222" s="82"/>
      <c r="CBK222" s="82"/>
      <c r="CBL222" s="83"/>
      <c r="CBN222" s="82"/>
      <c r="CBO222" s="80"/>
      <c r="CBP222" s="81"/>
      <c r="CBQ222" s="82"/>
      <c r="CBT222" s="82"/>
      <c r="CBU222" s="82"/>
      <c r="CBW222" s="82"/>
      <c r="CBZ222" s="82"/>
      <c r="CCC222" s="82"/>
      <c r="CCD222" s="82"/>
      <c r="CCI222" s="82"/>
      <c r="CCL222" s="82"/>
      <c r="CCM222" s="82"/>
      <c r="CCN222" s="82"/>
      <c r="CCO222" s="82"/>
      <c r="CCP222" s="82"/>
      <c r="CCQ222" s="82"/>
      <c r="CCR222" s="82"/>
      <c r="CDJ222" s="82"/>
      <c r="CDK222" s="82"/>
      <c r="CDL222" s="6"/>
      <c r="CDO222" s="7"/>
      <c r="CDP222" s="7"/>
      <c r="CDU222" s="82"/>
      <c r="CDW222" s="7"/>
      <c r="CDX222" s="82"/>
      <c r="CDZ222" s="7"/>
      <c r="CEA222" s="82"/>
      <c r="CEB222" s="82"/>
      <c r="CEC222" s="83"/>
      <c r="CEE222" s="82"/>
      <c r="CEF222" s="80"/>
      <c r="CEG222" s="81"/>
      <c r="CEH222" s="82"/>
      <c r="CEK222" s="82"/>
      <c r="CEL222" s="82"/>
      <c r="CEN222" s="82"/>
      <c r="CEQ222" s="82"/>
      <c r="CET222" s="82"/>
      <c r="CEU222" s="82"/>
      <c r="CEZ222" s="82"/>
      <c r="CFC222" s="82"/>
      <c r="CFD222" s="82"/>
      <c r="CFE222" s="82"/>
      <c r="CFF222" s="82"/>
      <c r="CFG222" s="82"/>
      <c r="CFH222" s="82"/>
      <c r="CFI222" s="82"/>
      <c r="CGA222" s="82"/>
      <c r="CGB222" s="82"/>
      <c r="CGC222" s="6"/>
      <c r="CGF222" s="7"/>
      <c r="CGG222" s="7"/>
      <c r="CGL222" s="82"/>
      <c r="CGN222" s="7"/>
      <c r="CGO222" s="82"/>
      <c r="CGQ222" s="7"/>
      <c r="CGR222" s="82"/>
      <c r="CGS222" s="82"/>
      <c r="CGT222" s="83"/>
      <c r="CGV222" s="82"/>
      <c r="CGW222" s="80"/>
      <c r="CGX222" s="81"/>
      <c r="CGY222" s="82"/>
      <c r="CHB222" s="82"/>
      <c r="CHC222" s="82"/>
      <c r="CHE222" s="82"/>
      <c r="CHH222" s="82"/>
      <c r="CHK222" s="82"/>
      <c r="CHL222" s="82"/>
      <c r="CHQ222" s="82"/>
      <c r="CHT222" s="82"/>
      <c r="CHU222" s="82"/>
      <c r="CHV222" s="82"/>
      <c r="CHW222" s="82"/>
      <c r="CHX222" s="82"/>
      <c r="CHY222" s="82"/>
      <c r="CHZ222" s="82"/>
      <c r="CIR222" s="82"/>
      <c r="CIS222" s="82"/>
      <c r="CIT222" s="6"/>
      <c r="CIW222" s="7"/>
      <c r="CIX222" s="7"/>
      <c r="CJC222" s="82"/>
      <c r="CJE222" s="7"/>
      <c r="CJF222" s="82"/>
      <c r="CJH222" s="7"/>
      <c r="CJI222" s="82"/>
      <c r="CJJ222" s="82"/>
      <c r="CJK222" s="83"/>
      <c r="CJM222" s="82"/>
      <c r="CJN222" s="80"/>
      <c r="CJO222" s="81"/>
      <c r="CJP222" s="82"/>
      <c r="CJS222" s="82"/>
      <c r="CJT222" s="82"/>
      <c r="CJV222" s="82"/>
      <c r="CJY222" s="82"/>
      <c r="CKB222" s="82"/>
      <c r="CKC222" s="82"/>
      <c r="CKH222" s="82"/>
      <c r="CKK222" s="82"/>
      <c r="CKL222" s="82"/>
      <c r="CKM222" s="82"/>
      <c r="CKN222" s="82"/>
      <c r="CKO222" s="82"/>
      <c r="CKP222" s="82"/>
      <c r="CKQ222" s="82"/>
      <c r="CLI222" s="82"/>
      <c r="CLJ222" s="82"/>
      <c r="CLK222" s="6"/>
      <c r="CLN222" s="7"/>
      <c r="CLO222" s="7"/>
      <c r="CLT222" s="82"/>
      <c r="CLV222" s="7"/>
      <c r="CLW222" s="82"/>
      <c r="CLY222" s="7"/>
      <c r="CLZ222" s="82"/>
      <c r="CMA222" s="82"/>
      <c r="CMB222" s="83"/>
      <c r="CMD222" s="82"/>
      <c r="CME222" s="80"/>
      <c r="CMF222" s="81"/>
      <c r="CMG222" s="82"/>
      <c r="CMJ222" s="82"/>
      <c r="CMK222" s="82"/>
      <c r="CMM222" s="82"/>
      <c r="CMP222" s="82"/>
      <c r="CMS222" s="82"/>
      <c r="CMT222" s="82"/>
      <c r="CMY222" s="82"/>
      <c r="CNB222" s="82"/>
      <c r="CNC222" s="82"/>
      <c r="CND222" s="82"/>
      <c r="CNE222" s="82"/>
      <c r="CNF222" s="82"/>
      <c r="CNG222" s="82"/>
      <c r="CNH222" s="82"/>
      <c r="CNZ222" s="82"/>
      <c r="COA222" s="82"/>
      <c r="COB222" s="6"/>
      <c r="COE222" s="7"/>
      <c r="COF222" s="7"/>
      <c r="COK222" s="82"/>
      <c r="COM222" s="7"/>
      <c r="CON222" s="82"/>
      <c r="COP222" s="7"/>
      <c r="COQ222" s="82"/>
      <c r="COR222" s="82"/>
      <c r="COS222" s="83"/>
      <c r="COU222" s="82"/>
      <c r="COV222" s="80"/>
      <c r="COW222" s="81"/>
      <c r="COX222" s="82"/>
      <c r="CPA222" s="82"/>
      <c r="CPB222" s="82"/>
      <c r="CPD222" s="82"/>
      <c r="CPG222" s="82"/>
      <c r="CPJ222" s="82"/>
      <c r="CPK222" s="82"/>
      <c r="CPP222" s="82"/>
      <c r="CPS222" s="82"/>
      <c r="CPT222" s="82"/>
      <c r="CPU222" s="82"/>
      <c r="CPV222" s="82"/>
      <c r="CPW222" s="82"/>
      <c r="CPX222" s="82"/>
      <c r="CPY222" s="82"/>
      <c r="CQQ222" s="82"/>
      <c r="CQR222" s="82"/>
      <c r="CQS222" s="6"/>
      <c r="CQV222" s="7"/>
      <c r="CQW222" s="7"/>
      <c r="CRB222" s="82"/>
      <c r="CRD222" s="7"/>
      <c r="CRE222" s="82"/>
      <c r="CRG222" s="7"/>
      <c r="CRH222" s="82"/>
      <c r="CRI222" s="82"/>
      <c r="CRJ222" s="83"/>
      <c r="CRL222" s="82"/>
      <c r="CRM222" s="80"/>
      <c r="CRN222" s="81"/>
      <c r="CRO222" s="82"/>
      <c r="CRR222" s="82"/>
      <c r="CRS222" s="82"/>
      <c r="CRU222" s="82"/>
      <c r="CRX222" s="82"/>
      <c r="CSA222" s="82"/>
      <c r="CSB222" s="82"/>
      <c r="CSG222" s="82"/>
      <c r="CSJ222" s="82"/>
      <c r="CSK222" s="82"/>
      <c r="CSL222" s="82"/>
      <c r="CSM222" s="82"/>
      <c r="CSN222" s="82"/>
      <c r="CSO222" s="82"/>
      <c r="CSP222" s="82"/>
      <c r="CTH222" s="82"/>
      <c r="CTI222" s="82"/>
      <c r="CTJ222" s="6"/>
      <c r="CTM222" s="7"/>
      <c r="CTN222" s="7"/>
      <c r="CTS222" s="82"/>
      <c r="CTU222" s="7"/>
      <c r="CTV222" s="82"/>
      <c r="CTX222" s="7"/>
      <c r="CTY222" s="82"/>
      <c r="CTZ222" s="82"/>
      <c r="CUA222" s="83"/>
      <c r="CUC222" s="82"/>
      <c r="CUD222" s="80"/>
      <c r="CUE222" s="81"/>
      <c r="CUF222" s="82"/>
      <c r="CUI222" s="82"/>
      <c r="CUJ222" s="82"/>
      <c r="CUL222" s="82"/>
      <c r="CUO222" s="82"/>
      <c r="CUR222" s="82"/>
      <c r="CUS222" s="82"/>
      <c r="CUX222" s="82"/>
      <c r="CVA222" s="82"/>
      <c r="CVB222" s="82"/>
      <c r="CVC222" s="82"/>
      <c r="CVD222" s="82"/>
      <c r="CVE222" s="82"/>
      <c r="CVF222" s="82"/>
      <c r="CVG222" s="82"/>
      <c r="CVY222" s="82"/>
      <c r="CVZ222" s="82"/>
      <c r="CWA222" s="6"/>
      <c r="CWD222" s="7"/>
      <c r="CWE222" s="7"/>
      <c r="CWJ222" s="82"/>
      <c r="CWL222" s="7"/>
      <c r="CWM222" s="82"/>
      <c r="CWO222" s="7"/>
      <c r="CWP222" s="82"/>
      <c r="CWQ222" s="82"/>
      <c r="CWR222" s="83"/>
      <c r="CWT222" s="82"/>
      <c r="CWU222" s="80"/>
      <c r="CWV222" s="81"/>
      <c r="CWW222" s="82"/>
      <c r="CWZ222" s="82"/>
      <c r="CXA222" s="82"/>
      <c r="CXC222" s="82"/>
      <c r="CXF222" s="82"/>
      <c r="CXI222" s="82"/>
      <c r="CXJ222" s="82"/>
      <c r="CXO222" s="82"/>
      <c r="CXR222" s="82"/>
      <c r="CXS222" s="82"/>
      <c r="CXT222" s="82"/>
      <c r="CXU222" s="82"/>
      <c r="CXV222" s="82"/>
      <c r="CXW222" s="82"/>
      <c r="CXX222" s="82"/>
      <c r="CYP222" s="82"/>
      <c r="CYQ222" s="82"/>
      <c r="CYR222" s="6"/>
      <c r="CYU222" s="7"/>
      <c r="CYV222" s="7"/>
      <c r="CZA222" s="82"/>
      <c r="CZC222" s="7"/>
      <c r="CZD222" s="82"/>
      <c r="CZF222" s="7"/>
      <c r="CZG222" s="82"/>
      <c r="CZH222" s="82"/>
      <c r="CZI222" s="83"/>
      <c r="CZK222" s="82"/>
      <c r="CZL222" s="80"/>
      <c r="CZM222" s="81"/>
      <c r="CZN222" s="82"/>
      <c r="CZQ222" s="82"/>
      <c r="CZR222" s="82"/>
      <c r="CZT222" s="82"/>
      <c r="CZW222" s="82"/>
      <c r="CZZ222" s="82"/>
      <c r="DAA222" s="82"/>
      <c r="DAF222" s="82"/>
      <c r="DAI222" s="82"/>
      <c r="DAJ222" s="82"/>
      <c r="DAK222" s="82"/>
      <c r="DAL222" s="82"/>
      <c r="DAM222" s="82"/>
      <c r="DAN222" s="82"/>
      <c r="DAO222" s="82"/>
      <c r="DBG222" s="82"/>
      <c r="DBH222" s="82"/>
      <c r="DBI222" s="6"/>
      <c r="DBL222" s="7"/>
      <c r="DBM222" s="7"/>
      <c r="DBR222" s="82"/>
      <c r="DBT222" s="7"/>
      <c r="DBU222" s="82"/>
      <c r="DBW222" s="7"/>
      <c r="DBX222" s="82"/>
      <c r="DBY222" s="82"/>
      <c r="DBZ222" s="83"/>
      <c r="DCB222" s="82"/>
      <c r="DCC222" s="80"/>
      <c r="DCD222" s="81"/>
      <c r="DCE222" s="82"/>
      <c r="DCH222" s="82"/>
      <c r="DCI222" s="82"/>
      <c r="DCK222" s="82"/>
      <c r="DCN222" s="82"/>
      <c r="DCQ222" s="82"/>
      <c r="DCR222" s="82"/>
      <c r="DCW222" s="82"/>
      <c r="DCZ222" s="82"/>
      <c r="DDA222" s="82"/>
      <c r="DDB222" s="82"/>
      <c r="DDC222" s="82"/>
      <c r="DDD222" s="82"/>
      <c r="DDE222" s="82"/>
      <c r="DDF222" s="82"/>
      <c r="DDX222" s="82"/>
      <c r="DDY222" s="82"/>
      <c r="DDZ222" s="6"/>
      <c r="DEC222" s="7"/>
      <c r="DED222" s="7"/>
      <c r="DEI222" s="82"/>
      <c r="DEK222" s="7"/>
      <c r="DEL222" s="82"/>
      <c r="DEN222" s="7"/>
      <c r="DEO222" s="82"/>
      <c r="DEP222" s="82"/>
      <c r="DEQ222" s="83"/>
      <c r="DES222" s="82"/>
      <c r="DET222" s="80"/>
      <c r="DEU222" s="81"/>
      <c r="DEV222" s="82"/>
      <c r="DEY222" s="82"/>
      <c r="DEZ222" s="82"/>
      <c r="DFB222" s="82"/>
      <c r="DFE222" s="82"/>
      <c r="DFH222" s="82"/>
      <c r="DFI222" s="82"/>
      <c r="DFN222" s="82"/>
      <c r="DFQ222" s="82"/>
      <c r="DFR222" s="82"/>
      <c r="DFS222" s="82"/>
      <c r="DFT222" s="82"/>
      <c r="DFU222" s="82"/>
      <c r="DFV222" s="82"/>
      <c r="DFW222" s="82"/>
      <c r="DGO222" s="82"/>
      <c r="DGP222" s="82"/>
      <c r="DGQ222" s="6"/>
      <c r="DGT222" s="7"/>
      <c r="DGU222" s="7"/>
      <c r="DGZ222" s="82"/>
      <c r="DHB222" s="7"/>
      <c r="DHC222" s="82"/>
      <c r="DHE222" s="7"/>
      <c r="DHF222" s="82"/>
      <c r="DHG222" s="82"/>
      <c r="DHH222" s="83"/>
      <c r="DHJ222" s="82"/>
      <c r="DHK222" s="80"/>
      <c r="DHL222" s="81"/>
      <c r="DHM222" s="82"/>
      <c r="DHP222" s="82"/>
      <c r="DHQ222" s="82"/>
      <c r="DHS222" s="82"/>
      <c r="DHV222" s="82"/>
      <c r="DHY222" s="82"/>
      <c r="DHZ222" s="82"/>
      <c r="DIE222" s="82"/>
      <c r="DIH222" s="82"/>
      <c r="DII222" s="82"/>
      <c r="DIJ222" s="82"/>
      <c r="DIK222" s="82"/>
      <c r="DIL222" s="82"/>
      <c r="DIM222" s="82"/>
      <c r="DIN222" s="82"/>
      <c r="DJF222" s="82"/>
      <c r="DJG222" s="82"/>
      <c r="DJH222" s="6"/>
      <c r="DJK222" s="7"/>
      <c r="DJL222" s="7"/>
      <c r="DJQ222" s="82"/>
      <c r="DJS222" s="7"/>
      <c r="DJT222" s="82"/>
      <c r="DJV222" s="7"/>
      <c r="DJW222" s="82"/>
      <c r="DJX222" s="82"/>
      <c r="DJY222" s="83"/>
      <c r="DKA222" s="82"/>
      <c r="DKB222" s="80"/>
      <c r="DKC222" s="81"/>
      <c r="DKD222" s="82"/>
      <c r="DKG222" s="82"/>
      <c r="DKH222" s="82"/>
      <c r="DKJ222" s="82"/>
      <c r="DKM222" s="82"/>
      <c r="DKP222" s="82"/>
      <c r="DKQ222" s="82"/>
      <c r="DKV222" s="82"/>
      <c r="DKY222" s="82"/>
      <c r="DKZ222" s="82"/>
      <c r="DLA222" s="82"/>
      <c r="DLB222" s="82"/>
      <c r="DLC222" s="82"/>
      <c r="DLD222" s="82"/>
      <c r="DLE222" s="82"/>
      <c r="DLW222" s="82"/>
      <c r="DLX222" s="82"/>
      <c r="DLY222" s="6"/>
      <c r="DMB222" s="7"/>
      <c r="DMC222" s="7"/>
      <c r="DMH222" s="82"/>
      <c r="DMJ222" s="7"/>
      <c r="DMK222" s="82"/>
      <c r="DMM222" s="7"/>
      <c r="DMN222" s="82"/>
      <c r="DMO222" s="82"/>
      <c r="DMP222" s="83"/>
      <c r="DMR222" s="82"/>
      <c r="DMS222" s="80"/>
      <c r="DMT222" s="81"/>
      <c r="DMU222" s="82"/>
      <c r="DMX222" s="82"/>
      <c r="DMY222" s="82"/>
      <c r="DNA222" s="82"/>
      <c r="DND222" s="82"/>
      <c r="DNG222" s="82"/>
      <c r="DNH222" s="82"/>
      <c r="DNM222" s="82"/>
      <c r="DNP222" s="82"/>
      <c r="DNQ222" s="82"/>
      <c r="DNR222" s="82"/>
      <c r="DNS222" s="82"/>
      <c r="DNT222" s="82"/>
      <c r="DNU222" s="82"/>
      <c r="DNV222" s="82"/>
      <c r="DON222" s="82"/>
      <c r="DOO222" s="82"/>
      <c r="DOP222" s="6"/>
      <c r="DOS222" s="7"/>
      <c r="DOT222" s="7"/>
      <c r="DOY222" s="82"/>
      <c r="DPA222" s="7"/>
      <c r="DPB222" s="82"/>
      <c r="DPD222" s="7"/>
      <c r="DPE222" s="82"/>
      <c r="DPF222" s="82"/>
      <c r="DPG222" s="83"/>
      <c r="DPI222" s="82"/>
      <c r="DPJ222" s="80"/>
      <c r="DPK222" s="81"/>
      <c r="DPL222" s="82"/>
      <c r="DPO222" s="82"/>
      <c r="DPP222" s="82"/>
      <c r="DPR222" s="82"/>
      <c r="DPU222" s="82"/>
      <c r="DPX222" s="82"/>
      <c r="DPY222" s="82"/>
      <c r="DQD222" s="82"/>
      <c r="DQG222" s="82"/>
      <c r="DQH222" s="82"/>
      <c r="DQI222" s="82"/>
      <c r="DQJ222" s="82"/>
      <c r="DQK222" s="82"/>
      <c r="DQL222" s="82"/>
      <c r="DQM222" s="82"/>
      <c r="DRE222" s="82"/>
      <c r="DRF222" s="82"/>
      <c r="DRG222" s="6"/>
      <c r="DRJ222" s="7"/>
      <c r="DRK222" s="7"/>
      <c r="DRP222" s="82"/>
      <c r="DRR222" s="7"/>
      <c r="DRS222" s="82"/>
      <c r="DRU222" s="7"/>
      <c r="DRV222" s="82"/>
      <c r="DRW222" s="82"/>
      <c r="DRX222" s="83"/>
      <c r="DRZ222" s="82"/>
      <c r="DSA222" s="80"/>
      <c r="DSB222" s="81"/>
      <c r="DSC222" s="82"/>
      <c r="DSF222" s="82"/>
      <c r="DSG222" s="82"/>
      <c r="DSI222" s="82"/>
      <c r="DSL222" s="82"/>
      <c r="DSO222" s="82"/>
      <c r="DSP222" s="82"/>
      <c r="DSU222" s="82"/>
      <c r="DSX222" s="82"/>
      <c r="DSY222" s="82"/>
      <c r="DSZ222" s="82"/>
      <c r="DTA222" s="82"/>
      <c r="DTB222" s="82"/>
      <c r="DTC222" s="82"/>
      <c r="DTD222" s="82"/>
      <c r="DTV222" s="82"/>
      <c r="DTW222" s="82"/>
      <c r="DTX222" s="6"/>
      <c r="DUA222" s="7"/>
      <c r="DUB222" s="7"/>
      <c r="DUG222" s="82"/>
      <c r="DUI222" s="7"/>
      <c r="DUJ222" s="82"/>
      <c r="DUL222" s="7"/>
      <c r="DUM222" s="82"/>
      <c r="DUN222" s="82"/>
      <c r="DUO222" s="83"/>
      <c r="DUQ222" s="82"/>
      <c r="DUR222" s="80"/>
      <c r="DUS222" s="81"/>
      <c r="DUT222" s="82"/>
      <c r="DUW222" s="82"/>
      <c r="DUX222" s="82"/>
      <c r="DUZ222" s="82"/>
      <c r="DVC222" s="82"/>
      <c r="DVF222" s="82"/>
      <c r="DVG222" s="82"/>
      <c r="DVL222" s="82"/>
      <c r="DVO222" s="82"/>
      <c r="DVP222" s="82"/>
      <c r="DVQ222" s="82"/>
      <c r="DVR222" s="82"/>
      <c r="DVS222" s="82"/>
      <c r="DVT222" s="82"/>
      <c r="DVU222" s="82"/>
      <c r="DWM222" s="82"/>
      <c r="DWN222" s="82"/>
      <c r="DWO222" s="6"/>
      <c r="DWR222" s="7"/>
      <c r="DWS222" s="7"/>
      <c r="DWX222" s="82"/>
      <c r="DWZ222" s="7"/>
      <c r="DXA222" s="82"/>
      <c r="DXC222" s="7"/>
      <c r="DXD222" s="82"/>
      <c r="DXE222" s="82"/>
      <c r="DXF222" s="83"/>
      <c r="DXH222" s="82"/>
      <c r="DXI222" s="80"/>
      <c r="DXJ222" s="81"/>
      <c r="DXK222" s="82"/>
      <c r="DXN222" s="82"/>
      <c r="DXO222" s="82"/>
      <c r="DXQ222" s="82"/>
      <c r="DXT222" s="82"/>
      <c r="DXW222" s="82"/>
      <c r="DXX222" s="82"/>
      <c r="DYC222" s="82"/>
      <c r="DYF222" s="82"/>
      <c r="DYG222" s="82"/>
      <c r="DYH222" s="82"/>
      <c r="DYI222" s="82"/>
      <c r="DYJ222" s="82"/>
      <c r="DYK222" s="82"/>
      <c r="DYL222" s="82"/>
      <c r="DZD222" s="82"/>
      <c r="DZE222" s="82"/>
      <c r="DZF222" s="6"/>
      <c r="DZI222" s="7"/>
      <c r="DZJ222" s="7"/>
      <c r="DZO222" s="82"/>
      <c r="DZQ222" s="7"/>
      <c r="DZR222" s="82"/>
      <c r="DZT222" s="7"/>
      <c r="DZU222" s="82"/>
      <c r="DZV222" s="82"/>
      <c r="DZW222" s="83"/>
      <c r="DZY222" s="82"/>
      <c r="DZZ222" s="80"/>
      <c r="EAA222" s="81"/>
      <c r="EAB222" s="82"/>
      <c r="EAE222" s="82"/>
      <c r="EAF222" s="82"/>
      <c r="EAH222" s="82"/>
      <c r="EAK222" s="82"/>
      <c r="EAN222" s="82"/>
      <c r="EAO222" s="82"/>
      <c r="EAT222" s="82"/>
      <c r="EAW222" s="82"/>
      <c r="EAX222" s="82"/>
      <c r="EAY222" s="82"/>
      <c r="EAZ222" s="82"/>
      <c r="EBA222" s="82"/>
      <c r="EBB222" s="82"/>
      <c r="EBC222" s="82"/>
      <c r="EBU222" s="82"/>
      <c r="EBV222" s="82"/>
      <c r="EBW222" s="6"/>
      <c r="EBZ222" s="7"/>
      <c r="ECA222" s="7"/>
      <c r="ECF222" s="82"/>
      <c r="ECH222" s="7"/>
      <c r="ECI222" s="82"/>
      <c r="ECK222" s="7"/>
      <c r="ECL222" s="82"/>
      <c r="ECM222" s="82"/>
      <c r="ECN222" s="83"/>
      <c r="ECP222" s="82"/>
      <c r="ECQ222" s="80"/>
      <c r="ECR222" s="81"/>
      <c r="ECS222" s="82"/>
      <c r="ECV222" s="82"/>
      <c r="ECW222" s="82"/>
      <c r="ECY222" s="82"/>
      <c r="EDB222" s="82"/>
      <c r="EDE222" s="82"/>
      <c r="EDF222" s="82"/>
      <c r="EDK222" s="82"/>
      <c r="EDN222" s="82"/>
      <c r="EDO222" s="82"/>
      <c r="EDP222" s="82"/>
      <c r="EDQ222" s="82"/>
      <c r="EDR222" s="82"/>
      <c r="EDS222" s="82"/>
      <c r="EDT222" s="82"/>
      <c r="EEL222" s="82"/>
      <c r="EEM222" s="82"/>
      <c r="EEN222" s="6"/>
      <c r="EEQ222" s="7"/>
      <c r="EER222" s="7"/>
      <c r="EEW222" s="82"/>
      <c r="EEY222" s="7"/>
      <c r="EEZ222" s="82"/>
      <c r="EFB222" s="7"/>
      <c r="EFC222" s="82"/>
      <c r="EFD222" s="82"/>
      <c r="EFE222" s="83"/>
      <c r="EFG222" s="82"/>
      <c r="EFH222" s="80"/>
      <c r="EFI222" s="81"/>
      <c r="EFJ222" s="82"/>
      <c r="EFM222" s="82"/>
      <c r="EFN222" s="82"/>
      <c r="EFP222" s="82"/>
      <c r="EFS222" s="82"/>
      <c r="EFV222" s="82"/>
      <c r="EFW222" s="82"/>
      <c r="EGB222" s="82"/>
      <c r="EGE222" s="82"/>
      <c r="EGF222" s="82"/>
      <c r="EGG222" s="82"/>
      <c r="EGH222" s="82"/>
      <c r="EGI222" s="82"/>
      <c r="EGJ222" s="82"/>
      <c r="EGK222" s="82"/>
      <c r="EHC222" s="82"/>
      <c r="EHD222" s="82"/>
      <c r="EHE222" s="6"/>
      <c r="EHH222" s="7"/>
      <c r="EHI222" s="7"/>
      <c r="EHN222" s="82"/>
      <c r="EHP222" s="7"/>
      <c r="EHQ222" s="82"/>
      <c r="EHS222" s="7"/>
      <c r="EHT222" s="82"/>
      <c r="EHU222" s="82"/>
      <c r="EHV222" s="83"/>
      <c r="EHX222" s="82"/>
      <c r="EHY222" s="80"/>
      <c r="EHZ222" s="81"/>
      <c r="EIA222" s="82"/>
      <c r="EID222" s="82"/>
      <c r="EIE222" s="82"/>
      <c r="EIG222" s="82"/>
      <c r="EIJ222" s="82"/>
      <c r="EIM222" s="82"/>
      <c r="EIN222" s="82"/>
      <c r="EIS222" s="82"/>
      <c r="EIV222" s="82"/>
      <c r="EIW222" s="82"/>
      <c r="EIX222" s="82"/>
      <c r="EIY222" s="82"/>
      <c r="EIZ222" s="82"/>
      <c r="EJA222" s="82"/>
      <c r="EJB222" s="82"/>
      <c r="EJT222" s="82"/>
      <c r="EJU222" s="82"/>
      <c r="EJV222" s="6"/>
      <c r="EJY222" s="7"/>
      <c r="EJZ222" s="7"/>
      <c r="EKE222" s="82"/>
      <c r="EKG222" s="7"/>
      <c r="EKH222" s="82"/>
      <c r="EKJ222" s="7"/>
      <c r="EKK222" s="82"/>
      <c r="EKL222" s="82"/>
      <c r="EKM222" s="83"/>
      <c r="EKO222" s="82"/>
      <c r="EKP222" s="80"/>
      <c r="EKQ222" s="81"/>
      <c r="EKR222" s="82"/>
      <c r="EKU222" s="82"/>
      <c r="EKV222" s="82"/>
      <c r="EKX222" s="82"/>
      <c r="ELA222" s="82"/>
      <c r="ELD222" s="82"/>
      <c r="ELE222" s="82"/>
      <c r="ELJ222" s="82"/>
      <c r="ELM222" s="82"/>
      <c r="ELN222" s="82"/>
      <c r="ELO222" s="82"/>
      <c r="ELP222" s="82"/>
      <c r="ELQ222" s="82"/>
      <c r="ELR222" s="82"/>
      <c r="ELS222" s="82"/>
      <c r="EMK222" s="82"/>
      <c r="EML222" s="82"/>
      <c r="EMM222" s="6"/>
      <c r="EMP222" s="7"/>
      <c r="EMQ222" s="7"/>
      <c r="EMV222" s="82"/>
      <c r="EMX222" s="7"/>
      <c r="EMY222" s="82"/>
      <c r="ENA222" s="7"/>
      <c r="ENB222" s="82"/>
      <c r="ENC222" s="82"/>
      <c r="END222" s="83"/>
      <c r="ENF222" s="82"/>
      <c r="ENG222" s="80"/>
      <c r="ENH222" s="81"/>
      <c r="ENI222" s="82"/>
      <c r="ENL222" s="82"/>
      <c r="ENM222" s="82"/>
      <c r="ENO222" s="82"/>
      <c r="ENR222" s="82"/>
      <c r="ENU222" s="82"/>
      <c r="ENV222" s="82"/>
      <c r="EOA222" s="82"/>
      <c r="EOD222" s="82"/>
      <c r="EOE222" s="82"/>
      <c r="EOF222" s="82"/>
      <c r="EOG222" s="82"/>
      <c r="EOH222" s="82"/>
      <c r="EOI222" s="82"/>
      <c r="EOJ222" s="82"/>
      <c r="EPB222" s="82"/>
      <c r="EPC222" s="82"/>
      <c r="EPD222" s="6"/>
      <c r="EPG222" s="7"/>
      <c r="EPH222" s="7"/>
      <c r="EPM222" s="82"/>
      <c r="EPO222" s="7"/>
      <c r="EPP222" s="82"/>
      <c r="EPR222" s="7"/>
      <c r="EPS222" s="82"/>
      <c r="EPT222" s="82"/>
      <c r="EPU222" s="83"/>
      <c r="EPW222" s="82"/>
      <c r="EPX222" s="80"/>
      <c r="EPY222" s="81"/>
      <c r="EPZ222" s="82"/>
      <c r="EQC222" s="82"/>
      <c r="EQD222" s="82"/>
      <c r="EQF222" s="82"/>
      <c r="EQI222" s="82"/>
      <c r="EQL222" s="82"/>
      <c r="EQM222" s="82"/>
      <c r="EQR222" s="82"/>
      <c r="EQU222" s="82"/>
      <c r="EQV222" s="82"/>
      <c r="EQW222" s="82"/>
      <c r="EQX222" s="82"/>
      <c r="EQY222" s="82"/>
      <c r="EQZ222" s="82"/>
      <c r="ERA222" s="82"/>
      <c r="ERS222" s="82"/>
      <c r="ERT222" s="82"/>
      <c r="ERU222" s="6"/>
      <c r="ERX222" s="7"/>
      <c r="ERY222" s="7"/>
      <c r="ESD222" s="82"/>
      <c r="ESF222" s="7"/>
      <c r="ESG222" s="82"/>
      <c r="ESI222" s="7"/>
      <c r="ESJ222" s="82"/>
      <c r="ESK222" s="82"/>
      <c r="ESL222" s="83"/>
      <c r="ESN222" s="82"/>
      <c r="ESO222" s="80"/>
      <c r="ESP222" s="81"/>
      <c r="ESQ222" s="82"/>
      <c r="EST222" s="82"/>
      <c r="ESU222" s="82"/>
      <c r="ESW222" s="82"/>
      <c r="ESZ222" s="82"/>
      <c r="ETC222" s="82"/>
      <c r="ETD222" s="82"/>
      <c r="ETI222" s="82"/>
      <c r="ETL222" s="82"/>
      <c r="ETM222" s="82"/>
      <c r="ETN222" s="82"/>
      <c r="ETO222" s="82"/>
      <c r="ETP222" s="82"/>
      <c r="ETQ222" s="82"/>
      <c r="ETR222" s="82"/>
      <c r="EUJ222" s="82"/>
      <c r="EUK222" s="82"/>
      <c r="EUL222" s="6"/>
      <c r="EUO222" s="7"/>
      <c r="EUP222" s="7"/>
      <c r="EUU222" s="82"/>
      <c r="EUW222" s="7"/>
      <c r="EUX222" s="82"/>
      <c r="EUZ222" s="7"/>
      <c r="EVA222" s="82"/>
      <c r="EVB222" s="82"/>
      <c r="EVC222" s="83"/>
      <c r="EVE222" s="82"/>
      <c r="EVF222" s="80"/>
      <c r="EVG222" s="81"/>
      <c r="EVH222" s="82"/>
      <c r="EVK222" s="82"/>
      <c r="EVL222" s="82"/>
      <c r="EVN222" s="82"/>
      <c r="EVQ222" s="82"/>
      <c r="EVT222" s="82"/>
      <c r="EVU222" s="82"/>
      <c r="EVZ222" s="82"/>
      <c r="EWC222" s="82"/>
      <c r="EWD222" s="82"/>
      <c r="EWE222" s="82"/>
      <c r="EWF222" s="82"/>
      <c r="EWG222" s="82"/>
      <c r="EWH222" s="82"/>
      <c r="EWI222" s="82"/>
      <c r="EXA222" s="82"/>
      <c r="EXB222" s="82"/>
      <c r="EXC222" s="6"/>
      <c r="EXF222" s="7"/>
      <c r="EXG222" s="7"/>
      <c r="EXL222" s="82"/>
      <c r="EXN222" s="7"/>
      <c r="EXO222" s="82"/>
      <c r="EXQ222" s="7"/>
      <c r="EXR222" s="82"/>
      <c r="EXS222" s="82"/>
      <c r="EXT222" s="83"/>
      <c r="EXV222" s="82"/>
      <c r="EXW222" s="80"/>
      <c r="EXX222" s="81"/>
      <c r="EXY222" s="82"/>
      <c r="EYB222" s="82"/>
      <c r="EYC222" s="82"/>
      <c r="EYE222" s="82"/>
      <c r="EYH222" s="82"/>
      <c r="EYK222" s="82"/>
      <c r="EYL222" s="82"/>
      <c r="EYQ222" s="82"/>
      <c r="EYT222" s="82"/>
      <c r="EYU222" s="82"/>
      <c r="EYV222" s="82"/>
      <c r="EYW222" s="82"/>
      <c r="EYX222" s="82"/>
      <c r="EYY222" s="82"/>
      <c r="EYZ222" s="82"/>
      <c r="EZR222" s="82"/>
      <c r="EZS222" s="82"/>
      <c r="EZT222" s="6"/>
      <c r="EZW222" s="7"/>
      <c r="EZX222" s="7"/>
      <c r="FAC222" s="82"/>
      <c r="FAE222" s="7"/>
      <c r="FAF222" s="82"/>
      <c r="FAH222" s="7"/>
      <c r="FAI222" s="82"/>
      <c r="FAJ222" s="82"/>
      <c r="FAK222" s="83"/>
      <c r="FAM222" s="82"/>
      <c r="FAN222" s="80"/>
      <c r="FAO222" s="81"/>
      <c r="FAP222" s="82"/>
      <c r="FAS222" s="82"/>
      <c r="FAT222" s="82"/>
      <c r="FAV222" s="82"/>
      <c r="FAY222" s="82"/>
      <c r="FBB222" s="82"/>
      <c r="FBC222" s="82"/>
      <c r="FBH222" s="82"/>
      <c r="FBK222" s="82"/>
      <c r="FBL222" s="82"/>
      <c r="FBM222" s="82"/>
      <c r="FBN222" s="82"/>
      <c r="FBO222" s="82"/>
      <c r="FBP222" s="82"/>
      <c r="FBQ222" s="82"/>
      <c r="FCI222" s="82"/>
      <c r="FCJ222" s="82"/>
      <c r="FCK222" s="6"/>
      <c r="FCN222" s="7"/>
      <c r="FCO222" s="7"/>
      <c r="FCT222" s="82"/>
      <c r="FCV222" s="7"/>
      <c r="FCW222" s="82"/>
      <c r="FCY222" s="7"/>
      <c r="FCZ222" s="82"/>
      <c r="FDA222" s="82"/>
      <c r="FDB222" s="83"/>
      <c r="FDD222" s="82"/>
      <c r="FDE222" s="80"/>
      <c r="FDF222" s="81"/>
      <c r="FDG222" s="82"/>
      <c r="FDJ222" s="82"/>
      <c r="FDK222" s="82"/>
      <c r="FDM222" s="82"/>
      <c r="FDP222" s="82"/>
      <c r="FDS222" s="82"/>
      <c r="FDT222" s="82"/>
      <c r="FDY222" s="82"/>
      <c r="FEB222" s="82"/>
      <c r="FEC222" s="82"/>
      <c r="FED222" s="82"/>
      <c r="FEE222" s="82"/>
      <c r="FEF222" s="82"/>
      <c r="FEG222" s="82"/>
      <c r="FEH222" s="82"/>
      <c r="FEZ222" s="82"/>
      <c r="FFA222" s="82"/>
      <c r="FFB222" s="6"/>
      <c r="FFE222" s="7"/>
      <c r="FFF222" s="7"/>
      <c r="FFK222" s="82"/>
      <c r="FFM222" s="7"/>
      <c r="FFN222" s="82"/>
      <c r="FFP222" s="7"/>
      <c r="FFQ222" s="82"/>
      <c r="FFR222" s="82"/>
      <c r="FFS222" s="83"/>
      <c r="FFU222" s="82"/>
      <c r="FFV222" s="80"/>
      <c r="FFW222" s="81"/>
      <c r="FFX222" s="82"/>
      <c r="FGA222" s="82"/>
      <c r="FGB222" s="82"/>
      <c r="FGD222" s="82"/>
      <c r="FGG222" s="82"/>
      <c r="FGJ222" s="82"/>
      <c r="FGK222" s="82"/>
      <c r="FGP222" s="82"/>
      <c r="FGS222" s="82"/>
      <c r="FGT222" s="82"/>
      <c r="FGU222" s="82"/>
      <c r="FGV222" s="82"/>
      <c r="FGW222" s="82"/>
      <c r="FGX222" s="82"/>
      <c r="FGY222" s="82"/>
      <c r="FHQ222" s="82"/>
      <c r="FHR222" s="82"/>
      <c r="FHS222" s="6"/>
      <c r="FHV222" s="7"/>
      <c r="FHW222" s="7"/>
      <c r="FIB222" s="82"/>
      <c r="FID222" s="7"/>
      <c r="FIE222" s="82"/>
      <c r="FIG222" s="7"/>
      <c r="FIH222" s="82"/>
      <c r="FII222" s="82"/>
      <c r="FIJ222" s="83"/>
      <c r="FIL222" s="82"/>
      <c r="FIM222" s="80"/>
      <c r="FIN222" s="81"/>
      <c r="FIO222" s="82"/>
      <c r="FIR222" s="82"/>
      <c r="FIS222" s="82"/>
      <c r="FIU222" s="82"/>
      <c r="FIX222" s="82"/>
      <c r="FJA222" s="82"/>
      <c r="FJB222" s="82"/>
      <c r="FJG222" s="82"/>
      <c r="FJJ222" s="82"/>
      <c r="FJK222" s="82"/>
      <c r="FJL222" s="82"/>
      <c r="FJM222" s="82"/>
      <c r="FJN222" s="82"/>
      <c r="FJO222" s="82"/>
      <c r="FJP222" s="82"/>
      <c r="FKH222" s="82"/>
      <c r="FKI222" s="82"/>
      <c r="FKJ222" s="6"/>
      <c r="FKM222" s="7"/>
      <c r="FKN222" s="7"/>
      <c r="FKS222" s="82"/>
      <c r="FKU222" s="7"/>
      <c r="FKV222" s="82"/>
      <c r="FKX222" s="7"/>
      <c r="FKY222" s="82"/>
      <c r="FKZ222" s="82"/>
      <c r="FLA222" s="83"/>
      <c r="FLC222" s="82"/>
      <c r="FLD222" s="80"/>
      <c r="FLE222" s="81"/>
      <c r="FLF222" s="82"/>
      <c r="FLI222" s="82"/>
      <c r="FLJ222" s="82"/>
      <c r="FLL222" s="82"/>
      <c r="FLO222" s="82"/>
      <c r="FLR222" s="82"/>
      <c r="FLS222" s="82"/>
      <c r="FLX222" s="82"/>
      <c r="FMA222" s="82"/>
      <c r="FMB222" s="82"/>
      <c r="FMC222" s="82"/>
      <c r="FMD222" s="82"/>
      <c r="FME222" s="82"/>
      <c r="FMF222" s="82"/>
      <c r="FMG222" s="82"/>
      <c r="FMY222" s="82"/>
      <c r="FMZ222" s="82"/>
      <c r="FNA222" s="6"/>
      <c r="FND222" s="7"/>
      <c r="FNE222" s="7"/>
      <c r="FNJ222" s="82"/>
      <c r="FNL222" s="7"/>
      <c r="FNM222" s="82"/>
      <c r="FNO222" s="7"/>
      <c r="FNP222" s="82"/>
      <c r="FNQ222" s="82"/>
      <c r="FNR222" s="83"/>
      <c r="FNT222" s="82"/>
      <c r="FNU222" s="80"/>
      <c r="FNV222" s="81"/>
      <c r="FNW222" s="82"/>
      <c r="FNZ222" s="82"/>
      <c r="FOA222" s="82"/>
      <c r="FOC222" s="82"/>
      <c r="FOF222" s="82"/>
      <c r="FOI222" s="82"/>
      <c r="FOJ222" s="82"/>
      <c r="FOO222" s="82"/>
      <c r="FOR222" s="82"/>
      <c r="FOS222" s="82"/>
      <c r="FOT222" s="82"/>
      <c r="FOU222" s="82"/>
      <c r="FOV222" s="82"/>
      <c r="FOW222" s="82"/>
      <c r="FOX222" s="82"/>
      <c r="FPP222" s="82"/>
      <c r="FPQ222" s="82"/>
      <c r="FPR222" s="6"/>
      <c r="FPU222" s="7"/>
      <c r="FPV222" s="7"/>
      <c r="FQA222" s="82"/>
      <c r="FQC222" s="7"/>
      <c r="FQD222" s="82"/>
      <c r="FQF222" s="7"/>
      <c r="FQG222" s="82"/>
      <c r="FQH222" s="82"/>
      <c r="FQI222" s="83"/>
      <c r="FQK222" s="82"/>
      <c r="FQL222" s="80"/>
      <c r="FQM222" s="81"/>
      <c r="FQN222" s="82"/>
      <c r="FQQ222" s="82"/>
      <c r="FQR222" s="82"/>
      <c r="FQT222" s="82"/>
      <c r="FQW222" s="82"/>
      <c r="FQZ222" s="82"/>
      <c r="FRA222" s="82"/>
      <c r="FRF222" s="82"/>
      <c r="FRI222" s="82"/>
      <c r="FRJ222" s="82"/>
      <c r="FRK222" s="82"/>
      <c r="FRL222" s="82"/>
      <c r="FRM222" s="82"/>
      <c r="FRN222" s="82"/>
      <c r="FRO222" s="82"/>
      <c r="FSG222" s="82"/>
      <c r="FSH222" s="82"/>
      <c r="FSI222" s="6"/>
      <c r="FSL222" s="7"/>
      <c r="FSM222" s="7"/>
      <c r="FSR222" s="82"/>
      <c r="FST222" s="7"/>
      <c r="FSU222" s="82"/>
      <c r="FSW222" s="7"/>
      <c r="FSX222" s="82"/>
      <c r="FSY222" s="82"/>
      <c r="FSZ222" s="83"/>
      <c r="FTB222" s="82"/>
      <c r="FTC222" s="80"/>
      <c r="FTD222" s="81"/>
      <c r="FTE222" s="82"/>
      <c r="FTH222" s="82"/>
      <c r="FTI222" s="82"/>
      <c r="FTK222" s="82"/>
      <c r="FTN222" s="82"/>
      <c r="FTQ222" s="82"/>
      <c r="FTR222" s="82"/>
      <c r="FTW222" s="82"/>
      <c r="FTZ222" s="82"/>
      <c r="FUA222" s="82"/>
      <c r="FUB222" s="82"/>
      <c r="FUC222" s="82"/>
      <c r="FUD222" s="82"/>
      <c r="FUE222" s="82"/>
      <c r="FUF222" s="82"/>
      <c r="FUX222" s="82"/>
      <c r="FUY222" s="82"/>
      <c r="FUZ222" s="6"/>
      <c r="FVC222" s="7"/>
      <c r="FVD222" s="7"/>
      <c r="FVI222" s="82"/>
      <c r="FVK222" s="7"/>
      <c r="FVL222" s="82"/>
      <c r="FVN222" s="7"/>
      <c r="FVO222" s="82"/>
      <c r="FVP222" s="82"/>
      <c r="FVQ222" s="83"/>
      <c r="FVS222" s="82"/>
      <c r="FVT222" s="80"/>
      <c r="FVU222" s="81"/>
      <c r="FVV222" s="82"/>
      <c r="FVY222" s="82"/>
      <c r="FVZ222" s="82"/>
      <c r="FWB222" s="82"/>
      <c r="FWE222" s="82"/>
      <c r="FWH222" s="82"/>
      <c r="FWI222" s="82"/>
      <c r="FWN222" s="82"/>
      <c r="FWQ222" s="82"/>
      <c r="FWR222" s="82"/>
      <c r="FWS222" s="82"/>
      <c r="FWT222" s="82"/>
      <c r="FWU222" s="82"/>
      <c r="FWV222" s="82"/>
      <c r="FWW222" s="82"/>
      <c r="FXO222" s="82"/>
      <c r="FXP222" s="82"/>
      <c r="FXQ222" s="6"/>
      <c r="FXT222" s="7"/>
      <c r="FXU222" s="7"/>
      <c r="FXZ222" s="82"/>
      <c r="FYB222" s="7"/>
      <c r="FYC222" s="82"/>
      <c r="FYE222" s="7"/>
      <c r="FYF222" s="82"/>
      <c r="FYG222" s="82"/>
      <c r="FYH222" s="83"/>
      <c r="FYJ222" s="82"/>
      <c r="FYK222" s="80"/>
      <c r="FYL222" s="81"/>
      <c r="FYM222" s="82"/>
      <c r="FYP222" s="82"/>
      <c r="FYQ222" s="82"/>
      <c r="FYS222" s="82"/>
      <c r="FYV222" s="82"/>
      <c r="FYY222" s="82"/>
      <c r="FYZ222" s="82"/>
      <c r="FZE222" s="82"/>
      <c r="FZH222" s="82"/>
      <c r="FZI222" s="82"/>
      <c r="FZJ222" s="82"/>
      <c r="FZK222" s="82"/>
      <c r="FZL222" s="82"/>
      <c r="FZM222" s="82"/>
      <c r="FZN222" s="82"/>
      <c r="GAF222" s="82"/>
      <c r="GAG222" s="82"/>
      <c r="GAH222" s="6"/>
      <c r="GAK222" s="7"/>
      <c r="GAL222" s="7"/>
      <c r="GAQ222" s="82"/>
      <c r="GAS222" s="7"/>
      <c r="GAT222" s="82"/>
      <c r="GAV222" s="7"/>
      <c r="GAW222" s="82"/>
      <c r="GAX222" s="82"/>
      <c r="GAY222" s="83"/>
      <c r="GBA222" s="82"/>
      <c r="GBB222" s="80"/>
      <c r="GBC222" s="81"/>
      <c r="GBD222" s="82"/>
      <c r="GBG222" s="82"/>
      <c r="GBH222" s="82"/>
      <c r="GBJ222" s="82"/>
      <c r="GBM222" s="82"/>
      <c r="GBP222" s="82"/>
      <c r="GBQ222" s="82"/>
      <c r="GBV222" s="82"/>
      <c r="GBY222" s="82"/>
      <c r="GBZ222" s="82"/>
      <c r="GCA222" s="82"/>
      <c r="GCB222" s="82"/>
      <c r="GCC222" s="82"/>
      <c r="GCD222" s="82"/>
      <c r="GCE222" s="82"/>
      <c r="GCW222" s="82"/>
      <c r="GCX222" s="82"/>
      <c r="GCY222" s="6"/>
      <c r="GDB222" s="7"/>
      <c r="GDC222" s="7"/>
      <c r="GDH222" s="82"/>
      <c r="GDJ222" s="7"/>
      <c r="GDK222" s="82"/>
      <c r="GDM222" s="7"/>
      <c r="GDN222" s="82"/>
      <c r="GDO222" s="82"/>
      <c r="GDP222" s="83"/>
      <c r="GDR222" s="82"/>
      <c r="GDS222" s="80"/>
      <c r="GDT222" s="81"/>
      <c r="GDU222" s="82"/>
      <c r="GDX222" s="82"/>
      <c r="GDY222" s="82"/>
      <c r="GEA222" s="82"/>
      <c r="GED222" s="82"/>
      <c r="GEG222" s="82"/>
      <c r="GEH222" s="82"/>
      <c r="GEM222" s="82"/>
      <c r="GEP222" s="82"/>
      <c r="GEQ222" s="82"/>
      <c r="GER222" s="82"/>
      <c r="GES222" s="82"/>
      <c r="GET222" s="82"/>
      <c r="GEU222" s="82"/>
      <c r="GEV222" s="82"/>
      <c r="GFN222" s="82"/>
      <c r="GFO222" s="82"/>
      <c r="GFP222" s="6"/>
      <c r="GFS222" s="7"/>
      <c r="GFT222" s="7"/>
      <c r="GFY222" s="82"/>
      <c r="GGA222" s="7"/>
      <c r="GGB222" s="82"/>
      <c r="GGD222" s="7"/>
      <c r="GGE222" s="82"/>
      <c r="GGF222" s="82"/>
      <c r="GGG222" s="83"/>
      <c r="GGI222" s="82"/>
      <c r="GGJ222" s="80"/>
      <c r="GGK222" s="81"/>
      <c r="GGL222" s="82"/>
      <c r="GGO222" s="82"/>
      <c r="GGP222" s="82"/>
      <c r="GGR222" s="82"/>
      <c r="GGU222" s="82"/>
      <c r="GGX222" s="82"/>
      <c r="GGY222" s="82"/>
      <c r="GHD222" s="82"/>
      <c r="GHG222" s="82"/>
      <c r="GHH222" s="82"/>
      <c r="GHI222" s="82"/>
      <c r="GHJ222" s="82"/>
      <c r="GHK222" s="82"/>
      <c r="GHL222" s="82"/>
      <c r="GHM222" s="82"/>
      <c r="GIE222" s="82"/>
      <c r="GIF222" s="82"/>
      <c r="GIG222" s="6"/>
      <c r="GIJ222" s="7"/>
      <c r="GIK222" s="7"/>
      <c r="GIP222" s="82"/>
      <c r="GIR222" s="7"/>
      <c r="GIS222" s="82"/>
      <c r="GIU222" s="7"/>
      <c r="GIV222" s="82"/>
      <c r="GIW222" s="82"/>
      <c r="GIX222" s="83"/>
      <c r="GIZ222" s="82"/>
      <c r="GJA222" s="80"/>
      <c r="GJB222" s="81"/>
      <c r="GJC222" s="82"/>
      <c r="GJF222" s="82"/>
      <c r="GJG222" s="82"/>
      <c r="GJI222" s="82"/>
      <c r="GJL222" s="82"/>
      <c r="GJO222" s="82"/>
      <c r="GJP222" s="82"/>
      <c r="GJU222" s="82"/>
      <c r="GJX222" s="82"/>
      <c r="GJY222" s="82"/>
      <c r="GJZ222" s="82"/>
      <c r="GKA222" s="82"/>
      <c r="GKB222" s="82"/>
      <c r="GKC222" s="82"/>
      <c r="GKD222" s="82"/>
      <c r="GKV222" s="82"/>
      <c r="GKW222" s="82"/>
      <c r="GKX222" s="6"/>
      <c r="GLA222" s="7"/>
      <c r="GLB222" s="7"/>
      <c r="GLG222" s="82"/>
      <c r="GLI222" s="7"/>
      <c r="GLJ222" s="82"/>
      <c r="GLL222" s="7"/>
      <c r="GLM222" s="82"/>
      <c r="GLN222" s="82"/>
      <c r="GLO222" s="83"/>
      <c r="GLQ222" s="82"/>
      <c r="GLR222" s="80"/>
      <c r="GLS222" s="81"/>
      <c r="GLT222" s="82"/>
      <c r="GLW222" s="82"/>
      <c r="GLX222" s="82"/>
      <c r="GLZ222" s="82"/>
      <c r="GMC222" s="82"/>
      <c r="GMF222" s="82"/>
      <c r="GMG222" s="82"/>
      <c r="GML222" s="82"/>
      <c r="GMO222" s="82"/>
      <c r="GMP222" s="82"/>
      <c r="GMQ222" s="82"/>
      <c r="GMR222" s="82"/>
      <c r="GMS222" s="82"/>
      <c r="GMT222" s="82"/>
      <c r="GMU222" s="82"/>
      <c r="GNM222" s="82"/>
      <c r="GNN222" s="82"/>
      <c r="GNO222" s="6"/>
      <c r="GNR222" s="7"/>
      <c r="GNS222" s="7"/>
      <c r="GNX222" s="82"/>
      <c r="GNZ222" s="7"/>
      <c r="GOA222" s="82"/>
      <c r="GOC222" s="7"/>
      <c r="GOD222" s="82"/>
      <c r="GOE222" s="82"/>
      <c r="GOF222" s="83"/>
      <c r="GOH222" s="82"/>
      <c r="GOI222" s="80"/>
      <c r="GOJ222" s="81"/>
      <c r="GOK222" s="82"/>
      <c r="GON222" s="82"/>
      <c r="GOO222" s="82"/>
      <c r="GOQ222" s="82"/>
      <c r="GOT222" s="82"/>
      <c r="GOW222" s="82"/>
      <c r="GOX222" s="82"/>
      <c r="GPC222" s="82"/>
      <c r="GPF222" s="82"/>
      <c r="GPG222" s="82"/>
      <c r="GPH222" s="82"/>
      <c r="GPI222" s="82"/>
      <c r="GPJ222" s="82"/>
      <c r="GPK222" s="82"/>
      <c r="GPL222" s="82"/>
      <c r="GQD222" s="82"/>
      <c r="GQE222" s="82"/>
      <c r="GQF222" s="6"/>
      <c r="GQI222" s="7"/>
      <c r="GQJ222" s="7"/>
      <c r="GQO222" s="82"/>
      <c r="GQQ222" s="7"/>
      <c r="GQR222" s="82"/>
      <c r="GQT222" s="7"/>
      <c r="GQU222" s="82"/>
      <c r="GQV222" s="82"/>
      <c r="GQW222" s="83"/>
      <c r="GQY222" s="82"/>
      <c r="GQZ222" s="80"/>
      <c r="GRA222" s="81"/>
      <c r="GRB222" s="82"/>
      <c r="GRE222" s="82"/>
      <c r="GRF222" s="82"/>
      <c r="GRH222" s="82"/>
      <c r="GRK222" s="82"/>
      <c r="GRN222" s="82"/>
      <c r="GRO222" s="82"/>
      <c r="GRT222" s="82"/>
      <c r="GRW222" s="82"/>
      <c r="GRX222" s="82"/>
      <c r="GRY222" s="82"/>
      <c r="GRZ222" s="82"/>
      <c r="GSA222" s="82"/>
      <c r="GSB222" s="82"/>
      <c r="GSC222" s="82"/>
      <c r="GSU222" s="82"/>
      <c r="GSV222" s="82"/>
      <c r="GSW222" s="6"/>
      <c r="GSZ222" s="7"/>
      <c r="GTA222" s="7"/>
      <c r="GTF222" s="82"/>
      <c r="GTH222" s="7"/>
      <c r="GTI222" s="82"/>
      <c r="GTK222" s="7"/>
      <c r="GTL222" s="82"/>
      <c r="GTM222" s="82"/>
      <c r="GTN222" s="83"/>
      <c r="GTP222" s="82"/>
      <c r="GTQ222" s="80"/>
      <c r="GTR222" s="81"/>
      <c r="GTS222" s="82"/>
      <c r="GTV222" s="82"/>
      <c r="GTW222" s="82"/>
      <c r="GTY222" s="82"/>
      <c r="GUB222" s="82"/>
      <c r="GUE222" s="82"/>
      <c r="GUF222" s="82"/>
      <c r="GUK222" s="82"/>
      <c r="GUN222" s="82"/>
      <c r="GUO222" s="82"/>
      <c r="GUP222" s="82"/>
      <c r="GUQ222" s="82"/>
      <c r="GUR222" s="82"/>
      <c r="GUS222" s="82"/>
      <c r="GUT222" s="82"/>
      <c r="GVL222" s="82"/>
      <c r="GVM222" s="82"/>
      <c r="GVN222" s="6"/>
      <c r="GVQ222" s="7"/>
      <c r="GVR222" s="7"/>
      <c r="GVW222" s="82"/>
      <c r="GVY222" s="7"/>
      <c r="GVZ222" s="82"/>
      <c r="GWB222" s="7"/>
      <c r="GWC222" s="82"/>
      <c r="GWD222" s="82"/>
      <c r="GWE222" s="83"/>
      <c r="GWG222" s="82"/>
      <c r="GWH222" s="80"/>
      <c r="GWI222" s="81"/>
      <c r="GWJ222" s="82"/>
      <c r="GWM222" s="82"/>
      <c r="GWN222" s="82"/>
      <c r="GWP222" s="82"/>
      <c r="GWS222" s="82"/>
      <c r="GWV222" s="82"/>
      <c r="GWW222" s="82"/>
      <c r="GXB222" s="82"/>
      <c r="GXE222" s="82"/>
      <c r="GXF222" s="82"/>
      <c r="GXG222" s="82"/>
      <c r="GXH222" s="82"/>
      <c r="GXI222" s="82"/>
      <c r="GXJ222" s="82"/>
      <c r="GXK222" s="82"/>
      <c r="GYC222" s="82"/>
      <c r="GYD222" s="82"/>
      <c r="GYE222" s="6"/>
      <c r="GYH222" s="7"/>
      <c r="GYI222" s="7"/>
      <c r="GYN222" s="82"/>
      <c r="GYP222" s="7"/>
      <c r="GYQ222" s="82"/>
      <c r="GYS222" s="7"/>
      <c r="GYT222" s="82"/>
      <c r="GYU222" s="82"/>
      <c r="GYV222" s="83"/>
      <c r="GYX222" s="82"/>
      <c r="GYY222" s="80"/>
      <c r="GYZ222" s="81"/>
      <c r="GZA222" s="82"/>
      <c r="GZD222" s="82"/>
      <c r="GZE222" s="82"/>
      <c r="GZG222" s="82"/>
      <c r="GZJ222" s="82"/>
      <c r="GZM222" s="82"/>
      <c r="GZN222" s="82"/>
      <c r="GZS222" s="82"/>
      <c r="GZV222" s="82"/>
      <c r="GZW222" s="82"/>
      <c r="GZX222" s="82"/>
      <c r="GZY222" s="82"/>
      <c r="GZZ222" s="82"/>
      <c r="HAA222" s="82"/>
      <c r="HAB222" s="82"/>
      <c r="HAT222" s="82"/>
      <c r="HAU222" s="82"/>
      <c r="HAV222" s="6"/>
      <c r="HAY222" s="7"/>
      <c r="HAZ222" s="7"/>
      <c r="HBE222" s="82"/>
      <c r="HBG222" s="7"/>
      <c r="HBH222" s="82"/>
      <c r="HBJ222" s="7"/>
      <c r="HBK222" s="82"/>
      <c r="HBL222" s="82"/>
      <c r="HBM222" s="83"/>
      <c r="HBO222" s="82"/>
      <c r="HBP222" s="80"/>
      <c r="HBQ222" s="81"/>
      <c r="HBR222" s="82"/>
      <c r="HBU222" s="82"/>
      <c r="HBV222" s="82"/>
      <c r="HBX222" s="82"/>
      <c r="HCA222" s="82"/>
      <c r="HCD222" s="82"/>
      <c r="HCE222" s="82"/>
      <c r="HCJ222" s="82"/>
      <c r="HCM222" s="82"/>
      <c r="HCN222" s="82"/>
      <c r="HCO222" s="82"/>
      <c r="HCP222" s="82"/>
      <c r="HCQ222" s="82"/>
      <c r="HCR222" s="82"/>
      <c r="HCS222" s="82"/>
      <c r="HDK222" s="82"/>
      <c r="HDL222" s="82"/>
      <c r="HDM222" s="6"/>
      <c r="HDP222" s="7"/>
      <c r="HDQ222" s="7"/>
      <c r="HDV222" s="82"/>
      <c r="HDX222" s="7"/>
      <c r="HDY222" s="82"/>
      <c r="HEA222" s="7"/>
      <c r="HEB222" s="82"/>
      <c r="HEC222" s="82"/>
      <c r="HED222" s="83"/>
      <c r="HEF222" s="82"/>
      <c r="HEG222" s="80"/>
      <c r="HEH222" s="81"/>
      <c r="HEI222" s="82"/>
      <c r="HEL222" s="82"/>
      <c r="HEM222" s="82"/>
      <c r="HEO222" s="82"/>
      <c r="HER222" s="82"/>
      <c r="HEU222" s="82"/>
      <c r="HEV222" s="82"/>
      <c r="HFA222" s="82"/>
      <c r="HFD222" s="82"/>
      <c r="HFE222" s="82"/>
      <c r="HFF222" s="82"/>
      <c r="HFG222" s="82"/>
      <c r="HFH222" s="82"/>
      <c r="HFI222" s="82"/>
      <c r="HFJ222" s="82"/>
      <c r="HGB222" s="82"/>
      <c r="HGC222" s="82"/>
      <c r="HGD222" s="6"/>
      <c r="HGG222" s="7"/>
      <c r="HGH222" s="7"/>
      <c r="HGM222" s="82"/>
      <c r="HGO222" s="7"/>
      <c r="HGP222" s="82"/>
      <c r="HGR222" s="7"/>
      <c r="HGS222" s="82"/>
      <c r="HGT222" s="82"/>
      <c r="HGU222" s="83"/>
      <c r="HGW222" s="82"/>
      <c r="HGX222" s="80"/>
      <c r="HGY222" s="81"/>
      <c r="HGZ222" s="82"/>
      <c r="HHC222" s="82"/>
      <c r="HHD222" s="82"/>
      <c r="HHF222" s="82"/>
      <c r="HHI222" s="82"/>
      <c r="HHL222" s="82"/>
      <c r="HHM222" s="82"/>
      <c r="HHR222" s="82"/>
      <c r="HHU222" s="82"/>
      <c r="HHV222" s="82"/>
      <c r="HHW222" s="82"/>
      <c r="HHX222" s="82"/>
      <c r="HHY222" s="82"/>
      <c r="HHZ222" s="82"/>
      <c r="HIA222" s="82"/>
      <c r="HIS222" s="82"/>
      <c r="HIT222" s="82"/>
      <c r="HIU222" s="6"/>
      <c r="HIX222" s="7"/>
      <c r="HIY222" s="7"/>
      <c r="HJD222" s="82"/>
      <c r="HJF222" s="7"/>
      <c r="HJG222" s="82"/>
      <c r="HJI222" s="7"/>
      <c r="HJJ222" s="82"/>
      <c r="HJK222" s="82"/>
      <c r="HJL222" s="83"/>
      <c r="HJN222" s="82"/>
      <c r="HJO222" s="80"/>
      <c r="HJP222" s="81"/>
      <c r="HJQ222" s="82"/>
      <c r="HJT222" s="82"/>
      <c r="HJU222" s="82"/>
      <c r="HJW222" s="82"/>
      <c r="HJZ222" s="82"/>
      <c r="HKC222" s="82"/>
      <c r="HKD222" s="82"/>
      <c r="HKI222" s="82"/>
      <c r="HKL222" s="82"/>
      <c r="HKM222" s="82"/>
      <c r="HKN222" s="82"/>
      <c r="HKO222" s="82"/>
      <c r="HKP222" s="82"/>
      <c r="HKQ222" s="82"/>
      <c r="HKR222" s="82"/>
      <c r="HLJ222" s="82"/>
      <c r="HLK222" s="82"/>
      <c r="HLL222" s="6"/>
      <c r="HLO222" s="7"/>
      <c r="HLP222" s="7"/>
      <c r="HLU222" s="82"/>
      <c r="HLW222" s="7"/>
      <c r="HLX222" s="82"/>
      <c r="HLZ222" s="7"/>
      <c r="HMA222" s="82"/>
      <c r="HMB222" s="82"/>
      <c r="HMC222" s="83"/>
      <c r="HME222" s="82"/>
      <c r="HMF222" s="80"/>
      <c r="HMG222" s="81"/>
      <c r="HMH222" s="82"/>
      <c r="HMK222" s="82"/>
      <c r="HML222" s="82"/>
      <c r="HMN222" s="82"/>
      <c r="HMQ222" s="82"/>
      <c r="HMT222" s="82"/>
      <c r="HMU222" s="82"/>
      <c r="HMZ222" s="82"/>
      <c r="HNC222" s="82"/>
      <c r="HND222" s="82"/>
      <c r="HNE222" s="82"/>
      <c r="HNF222" s="82"/>
      <c r="HNG222" s="82"/>
      <c r="HNH222" s="82"/>
      <c r="HNI222" s="82"/>
      <c r="HOA222" s="82"/>
      <c r="HOB222" s="82"/>
      <c r="HOC222" s="6"/>
      <c r="HOF222" s="7"/>
      <c r="HOG222" s="7"/>
      <c r="HOL222" s="82"/>
      <c r="HON222" s="7"/>
      <c r="HOO222" s="82"/>
      <c r="HOQ222" s="7"/>
      <c r="HOR222" s="82"/>
      <c r="HOS222" s="82"/>
      <c r="HOT222" s="83"/>
      <c r="HOV222" s="82"/>
      <c r="HOW222" s="80"/>
      <c r="HOX222" s="81"/>
      <c r="HOY222" s="82"/>
      <c r="HPB222" s="82"/>
      <c r="HPC222" s="82"/>
      <c r="HPE222" s="82"/>
      <c r="HPH222" s="82"/>
      <c r="HPK222" s="82"/>
      <c r="HPL222" s="82"/>
      <c r="HPQ222" s="82"/>
      <c r="HPT222" s="82"/>
      <c r="HPU222" s="82"/>
      <c r="HPV222" s="82"/>
      <c r="HPW222" s="82"/>
      <c r="HPX222" s="82"/>
      <c r="HPY222" s="82"/>
      <c r="HPZ222" s="82"/>
      <c r="HQR222" s="82"/>
      <c r="HQS222" s="82"/>
      <c r="HQT222" s="6"/>
      <c r="HQW222" s="7"/>
      <c r="HQX222" s="7"/>
      <c r="HRC222" s="82"/>
      <c r="HRE222" s="7"/>
      <c r="HRF222" s="82"/>
      <c r="HRH222" s="7"/>
      <c r="HRI222" s="82"/>
      <c r="HRJ222" s="82"/>
      <c r="HRK222" s="83"/>
      <c r="HRM222" s="82"/>
      <c r="HRN222" s="80"/>
      <c r="HRO222" s="81"/>
      <c r="HRP222" s="82"/>
      <c r="HRS222" s="82"/>
      <c r="HRT222" s="82"/>
      <c r="HRV222" s="82"/>
      <c r="HRY222" s="82"/>
      <c r="HSB222" s="82"/>
      <c r="HSC222" s="82"/>
      <c r="HSH222" s="82"/>
      <c r="HSK222" s="82"/>
      <c r="HSL222" s="82"/>
      <c r="HSM222" s="82"/>
      <c r="HSN222" s="82"/>
      <c r="HSO222" s="82"/>
      <c r="HSP222" s="82"/>
      <c r="HSQ222" s="82"/>
      <c r="HTI222" s="82"/>
      <c r="HTJ222" s="82"/>
      <c r="HTK222" s="6"/>
      <c r="HTN222" s="7"/>
      <c r="HTO222" s="7"/>
      <c r="HTT222" s="82"/>
      <c r="HTV222" s="7"/>
      <c r="HTW222" s="82"/>
      <c r="HTY222" s="7"/>
      <c r="HTZ222" s="82"/>
      <c r="HUA222" s="82"/>
      <c r="HUB222" s="83"/>
      <c r="HUD222" s="82"/>
      <c r="HUE222" s="80"/>
      <c r="HUF222" s="81"/>
      <c r="HUG222" s="82"/>
      <c r="HUJ222" s="82"/>
      <c r="HUK222" s="82"/>
      <c r="HUM222" s="82"/>
      <c r="HUP222" s="82"/>
      <c r="HUS222" s="82"/>
      <c r="HUT222" s="82"/>
      <c r="HUY222" s="82"/>
      <c r="HVB222" s="82"/>
      <c r="HVC222" s="82"/>
      <c r="HVD222" s="82"/>
      <c r="HVE222" s="82"/>
      <c r="HVF222" s="82"/>
      <c r="HVG222" s="82"/>
      <c r="HVH222" s="82"/>
      <c r="HVZ222" s="82"/>
      <c r="HWA222" s="82"/>
      <c r="HWB222" s="6"/>
      <c r="HWE222" s="7"/>
      <c r="HWF222" s="7"/>
      <c r="HWK222" s="82"/>
      <c r="HWM222" s="7"/>
      <c r="HWN222" s="82"/>
      <c r="HWP222" s="7"/>
      <c r="HWQ222" s="82"/>
      <c r="HWR222" s="82"/>
      <c r="HWS222" s="83"/>
      <c r="HWU222" s="82"/>
      <c r="HWV222" s="80"/>
      <c r="HWW222" s="81"/>
      <c r="HWX222" s="82"/>
      <c r="HXA222" s="82"/>
      <c r="HXB222" s="82"/>
      <c r="HXD222" s="82"/>
      <c r="HXG222" s="82"/>
      <c r="HXJ222" s="82"/>
      <c r="HXK222" s="82"/>
      <c r="HXP222" s="82"/>
      <c r="HXS222" s="82"/>
      <c r="HXT222" s="82"/>
      <c r="HXU222" s="82"/>
      <c r="HXV222" s="82"/>
      <c r="HXW222" s="82"/>
      <c r="HXX222" s="82"/>
      <c r="HXY222" s="82"/>
      <c r="HYQ222" s="82"/>
      <c r="HYR222" s="82"/>
      <c r="HYS222" s="6"/>
      <c r="HYV222" s="7"/>
      <c r="HYW222" s="7"/>
      <c r="HZB222" s="82"/>
      <c r="HZD222" s="7"/>
      <c r="HZE222" s="82"/>
      <c r="HZG222" s="7"/>
      <c r="HZH222" s="82"/>
      <c r="HZI222" s="82"/>
      <c r="HZJ222" s="83"/>
      <c r="HZL222" s="82"/>
      <c r="HZM222" s="80"/>
      <c r="HZN222" s="81"/>
      <c r="HZO222" s="82"/>
      <c r="HZR222" s="82"/>
      <c r="HZS222" s="82"/>
      <c r="HZU222" s="82"/>
      <c r="HZX222" s="82"/>
      <c r="IAA222" s="82"/>
      <c r="IAB222" s="82"/>
      <c r="IAG222" s="82"/>
      <c r="IAJ222" s="82"/>
      <c r="IAK222" s="82"/>
      <c r="IAL222" s="82"/>
      <c r="IAM222" s="82"/>
      <c r="IAN222" s="82"/>
      <c r="IAO222" s="82"/>
      <c r="IAP222" s="82"/>
      <c r="IBH222" s="82"/>
      <c r="IBI222" s="82"/>
      <c r="IBJ222" s="6"/>
      <c r="IBM222" s="7"/>
      <c r="IBN222" s="7"/>
      <c r="IBS222" s="82"/>
      <c r="IBU222" s="7"/>
      <c r="IBV222" s="82"/>
      <c r="IBX222" s="7"/>
      <c r="IBY222" s="82"/>
      <c r="IBZ222" s="82"/>
      <c r="ICA222" s="83"/>
      <c r="ICC222" s="82"/>
      <c r="ICD222" s="80"/>
      <c r="ICE222" s="81"/>
      <c r="ICF222" s="82"/>
      <c r="ICI222" s="82"/>
      <c r="ICJ222" s="82"/>
      <c r="ICL222" s="82"/>
      <c r="ICO222" s="82"/>
      <c r="ICR222" s="82"/>
      <c r="ICS222" s="82"/>
      <c r="ICX222" s="82"/>
      <c r="IDA222" s="82"/>
      <c r="IDB222" s="82"/>
      <c r="IDC222" s="82"/>
      <c r="IDD222" s="82"/>
      <c r="IDE222" s="82"/>
      <c r="IDF222" s="82"/>
      <c r="IDG222" s="82"/>
      <c r="IDY222" s="82"/>
      <c r="IDZ222" s="82"/>
      <c r="IEA222" s="6"/>
      <c r="IED222" s="7"/>
      <c r="IEE222" s="7"/>
      <c r="IEJ222" s="82"/>
      <c r="IEL222" s="7"/>
      <c r="IEM222" s="82"/>
      <c r="IEO222" s="7"/>
      <c r="IEP222" s="82"/>
      <c r="IEQ222" s="82"/>
      <c r="IER222" s="83"/>
      <c r="IET222" s="82"/>
      <c r="IEU222" s="80"/>
      <c r="IEV222" s="81"/>
      <c r="IEW222" s="82"/>
      <c r="IEZ222" s="82"/>
      <c r="IFA222" s="82"/>
      <c r="IFC222" s="82"/>
      <c r="IFF222" s="82"/>
      <c r="IFI222" s="82"/>
      <c r="IFJ222" s="82"/>
      <c r="IFO222" s="82"/>
      <c r="IFR222" s="82"/>
      <c r="IFS222" s="82"/>
      <c r="IFT222" s="82"/>
      <c r="IFU222" s="82"/>
      <c r="IFV222" s="82"/>
      <c r="IFW222" s="82"/>
      <c r="IFX222" s="82"/>
      <c r="IGP222" s="82"/>
      <c r="IGQ222" s="82"/>
      <c r="IGR222" s="6"/>
      <c r="IGU222" s="7"/>
      <c r="IGV222" s="7"/>
      <c r="IHA222" s="82"/>
      <c r="IHC222" s="7"/>
      <c r="IHD222" s="82"/>
      <c r="IHF222" s="7"/>
      <c r="IHG222" s="82"/>
      <c r="IHH222" s="82"/>
      <c r="IHI222" s="83"/>
      <c r="IHK222" s="82"/>
      <c r="IHL222" s="80"/>
      <c r="IHM222" s="81"/>
      <c r="IHN222" s="82"/>
      <c r="IHQ222" s="82"/>
      <c r="IHR222" s="82"/>
      <c r="IHT222" s="82"/>
      <c r="IHW222" s="82"/>
      <c r="IHZ222" s="82"/>
      <c r="IIA222" s="82"/>
      <c r="IIF222" s="82"/>
      <c r="III222" s="82"/>
      <c r="IIJ222" s="82"/>
      <c r="IIK222" s="82"/>
      <c r="IIL222" s="82"/>
      <c r="IIM222" s="82"/>
      <c r="IIN222" s="82"/>
      <c r="IIO222" s="82"/>
      <c r="IJG222" s="82"/>
      <c r="IJH222" s="82"/>
      <c r="IJI222" s="6"/>
      <c r="IJL222" s="7"/>
      <c r="IJM222" s="7"/>
      <c r="IJR222" s="82"/>
      <c r="IJT222" s="7"/>
      <c r="IJU222" s="82"/>
      <c r="IJW222" s="7"/>
      <c r="IJX222" s="82"/>
      <c r="IJY222" s="82"/>
      <c r="IJZ222" s="83"/>
      <c r="IKB222" s="82"/>
      <c r="IKC222" s="80"/>
      <c r="IKD222" s="81"/>
      <c r="IKE222" s="82"/>
      <c r="IKH222" s="82"/>
      <c r="IKI222" s="82"/>
      <c r="IKK222" s="82"/>
      <c r="IKN222" s="82"/>
      <c r="IKQ222" s="82"/>
      <c r="IKR222" s="82"/>
      <c r="IKW222" s="82"/>
      <c r="IKZ222" s="82"/>
      <c r="ILA222" s="82"/>
      <c r="ILB222" s="82"/>
      <c r="ILC222" s="82"/>
      <c r="ILD222" s="82"/>
      <c r="ILE222" s="82"/>
      <c r="ILF222" s="82"/>
      <c r="ILX222" s="82"/>
      <c r="ILY222" s="82"/>
      <c r="ILZ222" s="6"/>
      <c r="IMC222" s="7"/>
      <c r="IMD222" s="7"/>
      <c r="IMI222" s="82"/>
      <c r="IMK222" s="7"/>
      <c r="IML222" s="82"/>
      <c r="IMN222" s="7"/>
      <c r="IMO222" s="82"/>
      <c r="IMP222" s="82"/>
      <c r="IMQ222" s="83"/>
      <c r="IMS222" s="82"/>
      <c r="IMT222" s="80"/>
      <c r="IMU222" s="81"/>
      <c r="IMV222" s="82"/>
      <c r="IMY222" s="82"/>
      <c r="IMZ222" s="82"/>
      <c r="INB222" s="82"/>
      <c r="INE222" s="82"/>
      <c r="INH222" s="82"/>
      <c r="INI222" s="82"/>
      <c r="INN222" s="82"/>
      <c r="INQ222" s="82"/>
      <c r="INR222" s="82"/>
      <c r="INS222" s="82"/>
      <c r="INT222" s="82"/>
      <c r="INU222" s="82"/>
      <c r="INV222" s="82"/>
      <c r="INW222" s="82"/>
      <c r="IOO222" s="82"/>
      <c r="IOP222" s="82"/>
      <c r="IOQ222" s="6"/>
      <c r="IOT222" s="7"/>
      <c r="IOU222" s="7"/>
      <c r="IOZ222" s="82"/>
      <c r="IPB222" s="7"/>
      <c r="IPC222" s="82"/>
      <c r="IPE222" s="7"/>
      <c r="IPF222" s="82"/>
      <c r="IPG222" s="82"/>
      <c r="IPH222" s="83"/>
      <c r="IPJ222" s="82"/>
      <c r="IPK222" s="80"/>
      <c r="IPL222" s="81"/>
      <c r="IPM222" s="82"/>
      <c r="IPP222" s="82"/>
      <c r="IPQ222" s="82"/>
      <c r="IPS222" s="82"/>
      <c r="IPV222" s="82"/>
      <c r="IPY222" s="82"/>
      <c r="IPZ222" s="82"/>
      <c r="IQE222" s="82"/>
      <c r="IQH222" s="82"/>
      <c r="IQI222" s="82"/>
      <c r="IQJ222" s="82"/>
      <c r="IQK222" s="82"/>
      <c r="IQL222" s="82"/>
      <c r="IQM222" s="82"/>
      <c r="IQN222" s="82"/>
      <c r="IRF222" s="82"/>
      <c r="IRG222" s="82"/>
      <c r="IRH222" s="6"/>
      <c r="IRK222" s="7"/>
      <c r="IRL222" s="7"/>
      <c r="IRQ222" s="82"/>
      <c r="IRS222" s="7"/>
      <c r="IRT222" s="82"/>
      <c r="IRV222" s="7"/>
      <c r="IRW222" s="82"/>
      <c r="IRX222" s="82"/>
      <c r="IRY222" s="83"/>
      <c r="ISA222" s="82"/>
      <c r="ISB222" s="80"/>
      <c r="ISC222" s="81"/>
      <c r="ISD222" s="82"/>
      <c r="ISG222" s="82"/>
      <c r="ISH222" s="82"/>
      <c r="ISJ222" s="82"/>
      <c r="ISM222" s="82"/>
      <c r="ISP222" s="82"/>
      <c r="ISQ222" s="82"/>
      <c r="ISV222" s="82"/>
      <c r="ISY222" s="82"/>
      <c r="ISZ222" s="82"/>
      <c r="ITA222" s="82"/>
      <c r="ITB222" s="82"/>
      <c r="ITC222" s="82"/>
      <c r="ITD222" s="82"/>
      <c r="ITE222" s="82"/>
      <c r="ITW222" s="82"/>
      <c r="ITX222" s="82"/>
      <c r="ITY222" s="6"/>
      <c r="IUB222" s="7"/>
      <c r="IUC222" s="7"/>
      <c r="IUH222" s="82"/>
      <c r="IUJ222" s="7"/>
      <c r="IUK222" s="82"/>
      <c r="IUM222" s="7"/>
      <c r="IUN222" s="82"/>
      <c r="IUO222" s="82"/>
      <c r="IUP222" s="83"/>
      <c r="IUR222" s="82"/>
      <c r="IUS222" s="80"/>
      <c r="IUT222" s="81"/>
      <c r="IUU222" s="82"/>
      <c r="IUX222" s="82"/>
      <c r="IUY222" s="82"/>
      <c r="IVA222" s="82"/>
      <c r="IVD222" s="82"/>
      <c r="IVG222" s="82"/>
      <c r="IVH222" s="82"/>
      <c r="IVM222" s="82"/>
      <c r="IVP222" s="82"/>
      <c r="IVQ222" s="82"/>
      <c r="IVR222" s="82"/>
      <c r="IVS222" s="82"/>
      <c r="IVT222" s="82"/>
      <c r="IVU222" s="82"/>
      <c r="IVV222" s="82"/>
      <c r="IWN222" s="82"/>
      <c r="IWO222" s="82"/>
      <c r="IWP222" s="6"/>
      <c r="IWS222" s="7"/>
      <c r="IWT222" s="7"/>
      <c r="IWY222" s="82"/>
      <c r="IXA222" s="7"/>
      <c r="IXB222" s="82"/>
      <c r="IXD222" s="7"/>
      <c r="IXE222" s="82"/>
      <c r="IXF222" s="82"/>
      <c r="IXG222" s="83"/>
      <c r="IXI222" s="82"/>
      <c r="IXJ222" s="80"/>
      <c r="IXK222" s="81"/>
      <c r="IXL222" s="82"/>
      <c r="IXO222" s="82"/>
      <c r="IXP222" s="82"/>
      <c r="IXR222" s="82"/>
      <c r="IXU222" s="82"/>
      <c r="IXX222" s="82"/>
      <c r="IXY222" s="82"/>
      <c r="IYD222" s="82"/>
      <c r="IYG222" s="82"/>
      <c r="IYH222" s="82"/>
      <c r="IYI222" s="82"/>
      <c r="IYJ222" s="82"/>
      <c r="IYK222" s="82"/>
      <c r="IYL222" s="82"/>
      <c r="IYM222" s="82"/>
      <c r="IZE222" s="82"/>
      <c r="IZF222" s="82"/>
      <c r="IZG222" s="6"/>
      <c r="IZJ222" s="7"/>
      <c r="IZK222" s="7"/>
      <c r="IZP222" s="82"/>
      <c r="IZR222" s="7"/>
      <c r="IZS222" s="82"/>
      <c r="IZU222" s="7"/>
      <c r="IZV222" s="82"/>
      <c r="IZW222" s="82"/>
      <c r="IZX222" s="83"/>
      <c r="IZZ222" s="82"/>
      <c r="JAA222" s="80"/>
      <c r="JAB222" s="81"/>
      <c r="JAC222" s="82"/>
      <c r="JAF222" s="82"/>
      <c r="JAG222" s="82"/>
      <c r="JAI222" s="82"/>
      <c r="JAL222" s="82"/>
      <c r="JAO222" s="82"/>
      <c r="JAP222" s="82"/>
      <c r="JAU222" s="82"/>
      <c r="JAX222" s="82"/>
      <c r="JAY222" s="82"/>
      <c r="JAZ222" s="82"/>
      <c r="JBA222" s="82"/>
      <c r="JBB222" s="82"/>
      <c r="JBC222" s="82"/>
      <c r="JBD222" s="82"/>
      <c r="JBV222" s="82"/>
      <c r="JBW222" s="82"/>
      <c r="JBX222" s="6"/>
      <c r="JCA222" s="7"/>
      <c r="JCB222" s="7"/>
      <c r="JCG222" s="82"/>
      <c r="JCI222" s="7"/>
      <c r="JCJ222" s="82"/>
      <c r="JCL222" s="7"/>
      <c r="JCM222" s="82"/>
      <c r="JCN222" s="82"/>
      <c r="JCO222" s="83"/>
      <c r="JCQ222" s="82"/>
      <c r="JCR222" s="80"/>
      <c r="JCS222" s="81"/>
      <c r="JCT222" s="82"/>
      <c r="JCW222" s="82"/>
      <c r="JCX222" s="82"/>
      <c r="JCZ222" s="82"/>
      <c r="JDC222" s="82"/>
      <c r="JDF222" s="82"/>
      <c r="JDG222" s="82"/>
      <c r="JDL222" s="82"/>
      <c r="JDO222" s="82"/>
      <c r="JDP222" s="82"/>
      <c r="JDQ222" s="82"/>
      <c r="JDR222" s="82"/>
      <c r="JDS222" s="82"/>
      <c r="JDT222" s="82"/>
      <c r="JDU222" s="82"/>
      <c r="JEM222" s="82"/>
      <c r="JEN222" s="82"/>
      <c r="JEO222" s="6"/>
      <c r="JER222" s="7"/>
      <c r="JES222" s="7"/>
      <c r="JEX222" s="82"/>
      <c r="JEZ222" s="7"/>
      <c r="JFA222" s="82"/>
      <c r="JFC222" s="7"/>
      <c r="JFD222" s="82"/>
      <c r="JFE222" s="82"/>
      <c r="JFF222" s="83"/>
      <c r="JFH222" s="82"/>
      <c r="JFI222" s="80"/>
      <c r="JFJ222" s="81"/>
      <c r="JFK222" s="82"/>
      <c r="JFN222" s="82"/>
      <c r="JFO222" s="82"/>
      <c r="JFQ222" s="82"/>
      <c r="JFT222" s="82"/>
      <c r="JFW222" s="82"/>
      <c r="JFX222" s="82"/>
      <c r="JGC222" s="82"/>
      <c r="JGF222" s="82"/>
      <c r="JGG222" s="82"/>
      <c r="JGH222" s="82"/>
      <c r="JGI222" s="82"/>
      <c r="JGJ222" s="82"/>
      <c r="JGK222" s="82"/>
      <c r="JGL222" s="82"/>
      <c r="JHD222" s="82"/>
      <c r="JHE222" s="82"/>
      <c r="JHF222" s="6"/>
      <c r="JHI222" s="7"/>
      <c r="JHJ222" s="7"/>
      <c r="JHO222" s="82"/>
      <c r="JHQ222" s="7"/>
      <c r="JHR222" s="82"/>
      <c r="JHT222" s="7"/>
      <c r="JHU222" s="82"/>
      <c r="JHV222" s="82"/>
      <c r="JHW222" s="83"/>
      <c r="JHY222" s="82"/>
      <c r="JHZ222" s="80"/>
      <c r="JIA222" s="81"/>
      <c r="JIB222" s="82"/>
      <c r="JIE222" s="82"/>
      <c r="JIF222" s="82"/>
      <c r="JIH222" s="82"/>
      <c r="JIK222" s="82"/>
      <c r="JIN222" s="82"/>
      <c r="JIO222" s="82"/>
      <c r="JIT222" s="82"/>
      <c r="JIW222" s="82"/>
      <c r="JIX222" s="82"/>
      <c r="JIY222" s="82"/>
      <c r="JIZ222" s="82"/>
      <c r="JJA222" s="82"/>
      <c r="JJB222" s="82"/>
      <c r="JJC222" s="82"/>
      <c r="JJU222" s="82"/>
      <c r="JJV222" s="82"/>
      <c r="JJW222" s="6"/>
      <c r="JJZ222" s="7"/>
      <c r="JKA222" s="7"/>
      <c r="JKF222" s="82"/>
      <c r="JKH222" s="7"/>
      <c r="JKI222" s="82"/>
      <c r="JKK222" s="7"/>
      <c r="JKL222" s="82"/>
      <c r="JKM222" s="82"/>
      <c r="JKN222" s="83"/>
      <c r="JKP222" s="82"/>
      <c r="JKQ222" s="80"/>
      <c r="JKR222" s="81"/>
      <c r="JKS222" s="82"/>
      <c r="JKV222" s="82"/>
      <c r="JKW222" s="82"/>
      <c r="JKY222" s="82"/>
      <c r="JLB222" s="82"/>
      <c r="JLE222" s="82"/>
      <c r="JLF222" s="82"/>
      <c r="JLK222" s="82"/>
      <c r="JLN222" s="82"/>
      <c r="JLO222" s="82"/>
      <c r="JLP222" s="82"/>
      <c r="JLQ222" s="82"/>
      <c r="JLR222" s="82"/>
      <c r="JLS222" s="82"/>
      <c r="JLT222" s="82"/>
      <c r="JML222" s="82"/>
      <c r="JMM222" s="82"/>
      <c r="JMN222" s="6"/>
      <c r="JMQ222" s="7"/>
      <c r="JMR222" s="7"/>
      <c r="JMW222" s="82"/>
      <c r="JMY222" s="7"/>
      <c r="JMZ222" s="82"/>
      <c r="JNB222" s="7"/>
      <c r="JNC222" s="82"/>
      <c r="JND222" s="82"/>
      <c r="JNE222" s="83"/>
      <c r="JNG222" s="82"/>
      <c r="JNH222" s="80"/>
      <c r="JNI222" s="81"/>
      <c r="JNJ222" s="82"/>
      <c r="JNM222" s="82"/>
      <c r="JNN222" s="82"/>
      <c r="JNP222" s="82"/>
      <c r="JNS222" s="82"/>
      <c r="JNV222" s="82"/>
      <c r="JNW222" s="82"/>
      <c r="JOB222" s="82"/>
      <c r="JOE222" s="82"/>
      <c r="JOF222" s="82"/>
      <c r="JOG222" s="82"/>
      <c r="JOH222" s="82"/>
      <c r="JOI222" s="82"/>
      <c r="JOJ222" s="82"/>
      <c r="JOK222" s="82"/>
      <c r="JPC222" s="82"/>
      <c r="JPD222" s="82"/>
      <c r="JPE222" s="6"/>
      <c r="JPH222" s="7"/>
      <c r="JPI222" s="7"/>
      <c r="JPN222" s="82"/>
      <c r="JPP222" s="7"/>
      <c r="JPQ222" s="82"/>
      <c r="JPS222" s="7"/>
      <c r="JPT222" s="82"/>
      <c r="JPU222" s="82"/>
      <c r="JPV222" s="83"/>
      <c r="JPX222" s="82"/>
      <c r="JPY222" s="80"/>
      <c r="JPZ222" s="81"/>
      <c r="JQA222" s="82"/>
      <c r="JQD222" s="82"/>
      <c r="JQE222" s="82"/>
      <c r="JQG222" s="82"/>
      <c r="JQJ222" s="82"/>
      <c r="JQM222" s="82"/>
      <c r="JQN222" s="82"/>
      <c r="JQS222" s="82"/>
      <c r="JQV222" s="82"/>
      <c r="JQW222" s="82"/>
      <c r="JQX222" s="82"/>
      <c r="JQY222" s="82"/>
      <c r="JQZ222" s="82"/>
      <c r="JRA222" s="82"/>
      <c r="JRB222" s="82"/>
      <c r="JRT222" s="82"/>
      <c r="JRU222" s="82"/>
      <c r="JRV222" s="6"/>
      <c r="JRY222" s="7"/>
      <c r="JRZ222" s="7"/>
      <c r="JSE222" s="82"/>
      <c r="JSG222" s="7"/>
      <c r="JSH222" s="82"/>
      <c r="JSJ222" s="7"/>
      <c r="JSK222" s="82"/>
      <c r="JSL222" s="82"/>
      <c r="JSM222" s="83"/>
      <c r="JSO222" s="82"/>
      <c r="JSP222" s="80"/>
      <c r="JSQ222" s="81"/>
      <c r="JSR222" s="82"/>
      <c r="JSU222" s="82"/>
      <c r="JSV222" s="82"/>
      <c r="JSX222" s="82"/>
      <c r="JTA222" s="82"/>
      <c r="JTD222" s="82"/>
      <c r="JTE222" s="82"/>
      <c r="JTJ222" s="82"/>
      <c r="JTM222" s="82"/>
      <c r="JTN222" s="82"/>
      <c r="JTO222" s="82"/>
      <c r="JTP222" s="82"/>
      <c r="JTQ222" s="82"/>
      <c r="JTR222" s="82"/>
      <c r="JTS222" s="82"/>
      <c r="JUK222" s="82"/>
      <c r="JUL222" s="82"/>
      <c r="JUM222" s="6"/>
      <c r="JUP222" s="7"/>
      <c r="JUQ222" s="7"/>
      <c r="JUV222" s="82"/>
      <c r="JUX222" s="7"/>
      <c r="JUY222" s="82"/>
      <c r="JVA222" s="7"/>
      <c r="JVB222" s="82"/>
      <c r="JVC222" s="82"/>
      <c r="JVD222" s="83"/>
      <c r="JVF222" s="82"/>
      <c r="JVG222" s="80"/>
      <c r="JVH222" s="81"/>
      <c r="JVI222" s="82"/>
      <c r="JVL222" s="82"/>
      <c r="JVM222" s="82"/>
      <c r="JVO222" s="82"/>
      <c r="JVR222" s="82"/>
      <c r="JVU222" s="82"/>
      <c r="JVV222" s="82"/>
      <c r="JWA222" s="82"/>
      <c r="JWD222" s="82"/>
      <c r="JWE222" s="82"/>
      <c r="JWF222" s="82"/>
      <c r="JWG222" s="82"/>
      <c r="JWH222" s="82"/>
      <c r="JWI222" s="82"/>
      <c r="JWJ222" s="82"/>
      <c r="JXB222" s="82"/>
      <c r="JXC222" s="82"/>
      <c r="JXD222" s="6"/>
      <c r="JXG222" s="7"/>
      <c r="JXH222" s="7"/>
      <c r="JXM222" s="82"/>
      <c r="JXO222" s="7"/>
      <c r="JXP222" s="82"/>
      <c r="JXR222" s="7"/>
      <c r="JXS222" s="82"/>
      <c r="JXT222" s="82"/>
      <c r="JXU222" s="83"/>
      <c r="JXW222" s="82"/>
      <c r="JXX222" s="80"/>
      <c r="JXY222" s="81"/>
      <c r="JXZ222" s="82"/>
      <c r="JYC222" s="82"/>
      <c r="JYD222" s="82"/>
      <c r="JYF222" s="82"/>
      <c r="JYI222" s="82"/>
      <c r="JYL222" s="82"/>
      <c r="JYM222" s="82"/>
      <c r="JYR222" s="82"/>
      <c r="JYU222" s="82"/>
      <c r="JYV222" s="82"/>
      <c r="JYW222" s="82"/>
      <c r="JYX222" s="82"/>
      <c r="JYY222" s="82"/>
      <c r="JYZ222" s="82"/>
      <c r="JZA222" s="82"/>
      <c r="JZS222" s="82"/>
      <c r="JZT222" s="82"/>
      <c r="JZU222" s="6"/>
      <c r="JZX222" s="7"/>
      <c r="JZY222" s="7"/>
      <c r="KAD222" s="82"/>
      <c r="KAF222" s="7"/>
      <c r="KAG222" s="82"/>
      <c r="KAI222" s="7"/>
      <c r="KAJ222" s="82"/>
      <c r="KAK222" s="82"/>
      <c r="KAL222" s="83"/>
      <c r="KAN222" s="82"/>
      <c r="KAO222" s="80"/>
      <c r="KAP222" s="81"/>
      <c r="KAQ222" s="82"/>
      <c r="KAT222" s="82"/>
      <c r="KAU222" s="82"/>
      <c r="KAW222" s="82"/>
      <c r="KAZ222" s="82"/>
      <c r="KBC222" s="82"/>
      <c r="KBD222" s="82"/>
      <c r="KBI222" s="82"/>
      <c r="KBL222" s="82"/>
      <c r="KBM222" s="82"/>
      <c r="KBN222" s="82"/>
      <c r="KBO222" s="82"/>
      <c r="KBP222" s="82"/>
      <c r="KBQ222" s="82"/>
      <c r="KBR222" s="82"/>
      <c r="KCJ222" s="82"/>
      <c r="KCK222" s="82"/>
      <c r="KCL222" s="6"/>
      <c r="KCO222" s="7"/>
      <c r="KCP222" s="7"/>
      <c r="KCU222" s="82"/>
      <c r="KCW222" s="7"/>
      <c r="KCX222" s="82"/>
      <c r="KCZ222" s="7"/>
      <c r="KDA222" s="82"/>
      <c r="KDB222" s="82"/>
      <c r="KDC222" s="83"/>
      <c r="KDE222" s="82"/>
      <c r="KDF222" s="80"/>
      <c r="KDG222" s="81"/>
      <c r="KDH222" s="82"/>
      <c r="KDK222" s="82"/>
      <c r="KDL222" s="82"/>
      <c r="KDN222" s="82"/>
      <c r="KDQ222" s="82"/>
      <c r="KDT222" s="82"/>
      <c r="KDU222" s="82"/>
      <c r="KDZ222" s="82"/>
      <c r="KEC222" s="82"/>
      <c r="KED222" s="82"/>
      <c r="KEE222" s="82"/>
      <c r="KEF222" s="82"/>
      <c r="KEG222" s="82"/>
      <c r="KEH222" s="82"/>
      <c r="KEI222" s="82"/>
      <c r="KFA222" s="82"/>
      <c r="KFB222" s="82"/>
      <c r="KFC222" s="6"/>
      <c r="KFF222" s="7"/>
      <c r="KFG222" s="7"/>
      <c r="KFL222" s="82"/>
      <c r="KFN222" s="7"/>
      <c r="KFO222" s="82"/>
      <c r="KFQ222" s="7"/>
      <c r="KFR222" s="82"/>
      <c r="KFS222" s="82"/>
      <c r="KFT222" s="83"/>
      <c r="KFV222" s="82"/>
      <c r="KFW222" s="80"/>
      <c r="KFX222" s="81"/>
      <c r="KFY222" s="82"/>
      <c r="KGB222" s="82"/>
      <c r="KGC222" s="82"/>
      <c r="KGE222" s="82"/>
      <c r="KGH222" s="82"/>
      <c r="KGK222" s="82"/>
      <c r="KGL222" s="82"/>
      <c r="KGQ222" s="82"/>
      <c r="KGT222" s="82"/>
      <c r="KGU222" s="82"/>
      <c r="KGV222" s="82"/>
      <c r="KGW222" s="82"/>
      <c r="KGX222" s="82"/>
      <c r="KGY222" s="82"/>
      <c r="KGZ222" s="82"/>
      <c r="KHR222" s="82"/>
      <c r="KHS222" s="82"/>
      <c r="KHT222" s="6"/>
      <c r="KHW222" s="7"/>
      <c r="KHX222" s="7"/>
      <c r="KIC222" s="82"/>
      <c r="KIE222" s="7"/>
      <c r="KIF222" s="82"/>
      <c r="KIH222" s="7"/>
      <c r="KII222" s="82"/>
      <c r="KIJ222" s="82"/>
      <c r="KIK222" s="83"/>
      <c r="KIM222" s="82"/>
      <c r="KIN222" s="80"/>
      <c r="KIO222" s="81"/>
      <c r="KIP222" s="82"/>
      <c r="KIS222" s="82"/>
      <c r="KIT222" s="82"/>
      <c r="KIV222" s="82"/>
      <c r="KIY222" s="82"/>
      <c r="KJB222" s="82"/>
      <c r="KJC222" s="82"/>
      <c r="KJH222" s="82"/>
      <c r="KJK222" s="82"/>
      <c r="KJL222" s="82"/>
      <c r="KJM222" s="82"/>
      <c r="KJN222" s="82"/>
      <c r="KJO222" s="82"/>
      <c r="KJP222" s="82"/>
      <c r="KJQ222" s="82"/>
      <c r="KKI222" s="82"/>
      <c r="KKJ222" s="82"/>
      <c r="KKK222" s="6"/>
      <c r="KKN222" s="7"/>
      <c r="KKO222" s="7"/>
      <c r="KKT222" s="82"/>
      <c r="KKV222" s="7"/>
      <c r="KKW222" s="82"/>
      <c r="KKY222" s="7"/>
      <c r="KKZ222" s="82"/>
      <c r="KLA222" s="82"/>
      <c r="KLB222" s="83"/>
      <c r="KLD222" s="82"/>
      <c r="KLE222" s="80"/>
      <c r="KLF222" s="81"/>
      <c r="KLG222" s="82"/>
      <c r="KLJ222" s="82"/>
      <c r="KLK222" s="82"/>
      <c r="KLM222" s="82"/>
      <c r="KLP222" s="82"/>
      <c r="KLS222" s="82"/>
      <c r="KLT222" s="82"/>
      <c r="KLY222" s="82"/>
      <c r="KMB222" s="82"/>
      <c r="KMC222" s="82"/>
      <c r="KMD222" s="82"/>
      <c r="KME222" s="82"/>
      <c r="KMF222" s="82"/>
      <c r="KMG222" s="82"/>
      <c r="KMH222" s="82"/>
      <c r="KMZ222" s="82"/>
      <c r="KNA222" s="82"/>
      <c r="KNB222" s="6"/>
      <c r="KNE222" s="7"/>
      <c r="KNF222" s="7"/>
      <c r="KNK222" s="82"/>
      <c r="KNM222" s="7"/>
      <c r="KNN222" s="82"/>
      <c r="KNP222" s="7"/>
      <c r="KNQ222" s="82"/>
      <c r="KNR222" s="82"/>
      <c r="KNS222" s="83"/>
      <c r="KNU222" s="82"/>
      <c r="KNV222" s="80"/>
      <c r="KNW222" s="81"/>
      <c r="KNX222" s="82"/>
      <c r="KOA222" s="82"/>
      <c r="KOB222" s="82"/>
      <c r="KOD222" s="82"/>
      <c r="KOG222" s="82"/>
      <c r="KOJ222" s="82"/>
      <c r="KOK222" s="82"/>
      <c r="KOP222" s="82"/>
      <c r="KOS222" s="82"/>
      <c r="KOT222" s="82"/>
      <c r="KOU222" s="82"/>
      <c r="KOV222" s="82"/>
      <c r="KOW222" s="82"/>
      <c r="KOX222" s="82"/>
      <c r="KOY222" s="82"/>
      <c r="KPQ222" s="82"/>
      <c r="KPR222" s="82"/>
      <c r="KPS222" s="6"/>
      <c r="KPV222" s="7"/>
      <c r="KPW222" s="7"/>
      <c r="KQB222" s="82"/>
      <c r="KQD222" s="7"/>
      <c r="KQE222" s="82"/>
      <c r="KQG222" s="7"/>
      <c r="KQH222" s="82"/>
      <c r="KQI222" s="82"/>
      <c r="KQJ222" s="83"/>
      <c r="KQL222" s="82"/>
      <c r="KQM222" s="80"/>
      <c r="KQN222" s="81"/>
      <c r="KQO222" s="82"/>
      <c r="KQR222" s="82"/>
      <c r="KQS222" s="82"/>
      <c r="KQU222" s="82"/>
      <c r="KQX222" s="82"/>
      <c r="KRA222" s="82"/>
      <c r="KRB222" s="82"/>
      <c r="KRG222" s="82"/>
      <c r="KRJ222" s="82"/>
      <c r="KRK222" s="82"/>
      <c r="KRL222" s="82"/>
      <c r="KRM222" s="82"/>
      <c r="KRN222" s="82"/>
      <c r="KRO222" s="82"/>
      <c r="KRP222" s="82"/>
      <c r="KSH222" s="82"/>
      <c r="KSI222" s="82"/>
      <c r="KSJ222" s="6"/>
      <c r="KSM222" s="7"/>
      <c r="KSN222" s="7"/>
      <c r="KSS222" s="82"/>
      <c r="KSU222" s="7"/>
      <c r="KSV222" s="82"/>
      <c r="KSX222" s="7"/>
      <c r="KSY222" s="82"/>
      <c r="KSZ222" s="82"/>
      <c r="KTA222" s="83"/>
      <c r="KTC222" s="82"/>
      <c r="KTD222" s="80"/>
      <c r="KTE222" s="81"/>
      <c r="KTF222" s="82"/>
      <c r="KTI222" s="82"/>
      <c r="KTJ222" s="82"/>
      <c r="KTL222" s="82"/>
      <c r="KTO222" s="82"/>
      <c r="KTR222" s="82"/>
      <c r="KTS222" s="82"/>
      <c r="KTX222" s="82"/>
      <c r="KUA222" s="82"/>
      <c r="KUB222" s="82"/>
      <c r="KUC222" s="82"/>
      <c r="KUD222" s="82"/>
      <c r="KUE222" s="82"/>
      <c r="KUF222" s="82"/>
      <c r="KUG222" s="82"/>
      <c r="KUY222" s="82"/>
      <c r="KUZ222" s="82"/>
      <c r="KVA222" s="6"/>
      <c r="KVD222" s="7"/>
      <c r="KVE222" s="7"/>
      <c r="KVJ222" s="82"/>
      <c r="KVL222" s="7"/>
      <c r="KVM222" s="82"/>
      <c r="KVO222" s="7"/>
      <c r="KVP222" s="82"/>
      <c r="KVQ222" s="82"/>
      <c r="KVR222" s="83"/>
      <c r="KVT222" s="82"/>
      <c r="KVU222" s="80"/>
      <c r="KVV222" s="81"/>
      <c r="KVW222" s="82"/>
      <c r="KVZ222" s="82"/>
      <c r="KWA222" s="82"/>
      <c r="KWC222" s="82"/>
      <c r="KWF222" s="82"/>
      <c r="KWI222" s="82"/>
      <c r="KWJ222" s="82"/>
      <c r="KWO222" s="82"/>
      <c r="KWR222" s="82"/>
      <c r="KWS222" s="82"/>
      <c r="KWT222" s="82"/>
      <c r="KWU222" s="82"/>
      <c r="KWV222" s="82"/>
      <c r="KWW222" s="82"/>
      <c r="KWX222" s="82"/>
      <c r="KXP222" s="82"/>
      <c r="KXQ222" s="82"/>
      <c r="KXR222" s="6"/>
      <c r="KXU222" s="7"/>
      <c r="KXV222" s="7"/>
      <c r="KYA222" s="82"/>
      <c r="KYC222" s="7"/>
      <c r="KYD222" s="82"/>
      <c r="KYF222" s="7"/>
      <c r="KYG222" s="82"/>
      <c r="KYH222" s="82"/>
      <c r="KYI222" s="83"/>
      <c r="KYK222" s="82"/>
      <c r="KYL222" s="80"/>
      <c r="KYM222" s="81"/>
      <c r="KYN222" s="82"/>
      <c r="KYQ222" s="82"/>
      <c r="KYR222" s="82"/>
      <c r="KYT222" s="82"/>
      <c r="KYW222" s="82"/>
      <c r="KYZ222" s="82"/>
      <c r="KZA222" s="82"/>
      <c r="KZF222" s="82"/>
      <c r="KZI222" s="82"/>
      <c r="KZJ222" s="82"/>
      <c r="KZK222" s="82"/>
      <c r="KZL222" s="82"/>
      <c r="KZM222" s="82"/>
      <c r="KZN222" s="82"/>
      <c r="KZO222" s="82"/>
      <c r="LAG222" s="82"/>
      <c r="LAH222" s="82"/>
      <c r="LAI222" s="6"/>
      <c r="LAL222" s="7"/>
      <c r="LAM222" s="7"/>
      <c r="LAR222" s="82"/>
      <c r="LAT222" s="7"/>
      <c r="LAU222" s="82"/>
      <c r="LAW222" s="7"/>
      <c r="LAX222" s="82"/>
      <c r="LAY222" s="82"/>
      <c r="LAZ222" s="83"/>
      <c r="LBB222" s="82"/>
      <c r="LBC222" s="80"/>
      <c r="LBD222" s="81"/>
      <c r="LBE222" s="82"/>
      <c r="LBH222" s="82"/>
      <c r="LBI222" s="82"/>
      <c r="LBK222" s="82"/>
      <c r="LBN222" s="82"/>
      <c r="LBQ222" s="82"/>
      <c r="LBR222" s="82"/>
      <c r="LBW222" s="82"/>
      <c r="LBZ222" s="82"/>
      <c r="LCA222" s="82"/>
      <c r="LCB222" s="82"/>
      <c r="LCC222" s="82"/>
      <c r="LCD222" s="82"/>
      <c r="LCE222" s="82"/>
      <c r="LCF222" s="82"/>
      <c r="LCX222" s="82"/>
      <c r="LCY222" s="82"/>
      <c r="LCZ222" s="6"/>
      <c r="LDC222" s="7"/>
      <c r="LDD222" s="7"/>
      <c r="LDI222" s="82"/>
      <c r="LDK222" s="7"/>
      <c r="LDL222" s="82"/>
      <c r="LDN222" s="7"/>
      <c r="LDO222" s="82"/>
      <c r="LDP222" s="82"/>
      <c r="LDQ222" s="83"/>
      <c r="LDS222" s="82"/>
      <c r="LDT222" s="80"/>
      <c r="LDU222" s="81"/>
      <c r="LDV222" s="82"/>
      <c r="LDY222" s="82"/>
      <c r="LDZ222" s="82"/>
      <c r="LEB222" s="82"/>
      <c r="LEE222" s="82"/>
      <c r="LEH222" s="82"/>
      <c r="LEI222" s="82"/>
      <c r="LEN222" s="82"/>
      <c r="LEQ222" s="82"/>
      <c r="LER222" s="82"/>
      <c r="LES222" s="82"/>
      <c r="LET222" s="82"/>
      <c r="LEU222" s="82"/>
      <c r="LEV222" s="82"/>
      <c r="LEW222" s="82"/>
      <c r="LFO222" s="82"/>
      <c r="LFP222" s="82"/>
      <c r="LFQ222" s="6"/>
      <c r="LFT222" s="7"/>
      <c r="LFU222" s="7"/>
      <c r="LFZ222" s="82"/>
      <c r="LGB222" s="7"/>
      <c r="LGC222" s="82"/>
      <c r="LGE222" s="7"/>
      <c r="LGF222" s="82"/>
      <c r="LGG222" s="82"/>
      <c r="LGH222" s="83"/>
      <c r="LGJ222" s="82"/>
      <c r="LGK222" s="80"/>
      <c r="LGL222" s="81"/>
      <c r="LGM222" s="82"/>
      <c r="LGP222" s="82"/>
      <c r="LGQ222" s="82"/>
      <c r="LGS222" s="82"/>
      <c r="LGV222" s="82"/>
      <c r="LGY222" s="82"/>
      <c r="LGZ222" s="82"/>
      <c r="LHE222" s="82"/>
      <c r="LHH222" s="82"/>
      <c r="LHI222" s="82"/>
      <c r="LHJ222" s="82"/>
      <c r="LHK222" s="82"/>
      <c r="LHL222" s="82"/>
      <c r="LHM222" s="82"/>
      <c r="LHN222" s="82"/>
      <c r="LIF222" s="82"/>
      <c r="LIG222" s="82"/>
      <c r="LIH222" s="6"/>
      <c r="LIK222" s="7"/>
      <c r="LIL222" s="7"/>
      <c r="LIQ222" s="82"/>
      <c r="LIS222" s="7"/>
      <c r="LIT222" s="82"/>
      <c r="LIV222" s="7"/>
      <c r="LIW222" s="82"/>
      <c r="LIX222" s="82"/>
      <c r="LIY222" s="83"/>
      <c r="LJA222" s="82"/>
      <c r="LJB222" s="80"/>
      <c r="LJC222" s="81"/>
      <c r="LJD222" s="82"/>
      <c r="LJG222" s="82"/>
      <c r="LJH222" s="82"/>
      <c r="LJJ222" s="82"/>
      <c r="LJM222" s="82"/>
      <c r="LJP222" s="82"/>
      <c r="LJQ222" s="82"/>
      <c r="LJV222" s="82"/>
      <c r="LJY222" s="82"/>
      <c r="LJZ222" s="82"/>
      <c r="LKA222" s="82"/>
      <c r="LKB222" s="82"/>
      <c r="LKC222" s="82"/>
      <c r="LKD222" s="82"/>
      <c r="LKE222" s="82"/>
      <c r="LKW222" s="82"/>
      <c r="LKX222" s="82"/>
      <c r="LKY222" s="6"/>
      <c r="LLB222" s="7"/>
      <c r="LLC222" s="7"/>
      <c r="LLH222" s="82"/>
      <c r="LLJ222" s="7"/>
      <c r="LLK222" s="82"/>
      <c r="LLM222" s="7"/>
      <c r="LLN222" s="82"/>
      <c r="LLO222" s="82"/>
      <c r="LLP222" s="83"/>
      <c r="LLR222" s="82"/>
      <c r="LLS222" s="80"/>
      <c r="LLT222" s="81"/>
      <c r="LLU222" s="82"/>
      <c r="LLX222" s="82"/>
      <c r="LLY222" s="82"/>
      <c r="LMA222" s="82"/>
      <c r="LMD222" s="82"/>
      <c r="LMG222" s="82"/>
      <c r="LMH222" s="82"/>
      <c r="LMM222" s="82"/>
      <c r="LMP222" s="82"/>
      <c r="LMQ222" s="82"/>
      <c r="LMR222" s="82"/>
      <c r="LMS222" s="82"/>
      <c r="LMT222" s="82"/>
      <c r="LMU222" s="82"/>
      <c r="LMV222" s="82"/>
      <c r="LNN222" s="82"/>
      <c r="LNO222" s="82"/>
      <c r="LNP222" s="6"/>
      <c r="LNS222" s="7"/>
      <c r="LNT222" s="7"/>
      <c r="LNY222" s="82"/>
      <c r="LOA222" s="7"/>
      <c r="LOB222" s="82"/>
      <c r="LOD222" s="7"/>
      <c r="LOE222" s="82"/>
      <c r="LOF222" s="82"/>
      <c r="LOG222" s="83"/>
      <c r="LOI222" s="82"/>
      <c r="LOJ222" s="80"/>
      <c r="LOK222" s="81"/>
      <c r="LOL222" s="82"/>
      <c r="LOO222" s="82"/>
      <c r="LOP222" s="82"/>
      <c r="LOR222" s="82"/>
      <c r="LOU222" s="82"/>
      <c r="LOX222" s="82"/>
      <c r="LOY222" s="82"/>
      <c r="LPD222" s="82"/>
      <c r="LPG222" s="82"/>
      <c r="LPH222" s="82"/>
      <c r="LPI222" s="82"/>
      <c r="LPJ222" s="82"/>
      <c r="LPK222" s="82"/>
      <c r="LPL222" s="82"/>
      <c r="LPM222" s="82"/>
      <c r="LQE222" s="82"/>
      <c r="LQF222" s="82"/>
      <c r="LQG222" s="6"/>
      <c r="LQJ222" s="7"/>
      <c r="LQK222" s="7"/>
      <c r="LQP222" s="82"/>
      <c r="LQR222" s="7"/>
      <c r="LQS222" s="82"/>
      <c r="LQU222" s="7"/>
      <c r="LQV222" s="82"/>
      <c r="LQW222" s="82"/>
      <c r="LQX222" s="83"/>
      <c r="LQZ222" s="82"/>
      <c r="LRA222" s="80"/>
      <c r="LRB222" s="81"/>
      <c r="LRC222" s="82"/>
      <c r="LRF222" s="82"/>
      <c r="LRG222" s="82"/>
      <c r="LRI222" s="82"/>
      <c r="LRL222" s="82"/>
      <c r="LRO222" s="82"/>
      <c r="LRP222" s="82"/>
      <c r="LRU222" s="82"/>
      <c r="LRX222" s="82"/>
      <c r="LRY222" s="82"/>
      <c r="LRZ222" s="82"/>
      <c r="LSA222" s="82"/>
      <c r="LSB222" s="82"/>
      <c r="LSC222" s="82"/>
      <c r="LSD222" s="82"/>
      <c r="LSV222" s="82"/>
      <c r="LSW222" s="82"/>
      <c r="LSX222" s="6"/>
      <c r="LTA222" s="7"/>
      <c r="LTB222" s="7"/>
      <c r="LTG222" s="82"/>
      <c r="LTI222" s="7"/>
      <c r="LTJ222" s="82"/>
      <c r="LTL222" s="7"/>
      <c r="LTM222" s="82"/>
      <c r="LTN222" s="82"/>
      <c r="LTO222" s="83"/>
      <c r="LTQ222" s="82"/>
      <c r="LTR222" s="80"/>
      <c r="LTS222" s="81"/>
      <c r="LTT222" s="82"/>
      <c r="LTW222" s="82"/>
      <c r="LTX222" s="82"/>
      <c r="LTZ222" s="82"/>
      <c r="LUC222" s="82"/>
      <c r="LUF222" s="82"/>
      <c r="LUG222" s="82"/>
      <c r="LUL222" s="82"/>
      <c r="LUO222" s="82"/>
      <c r="LUP222" s="82"/>
      <c r="LUQ222" s="82"/>
      <c r="LUR222" s="82"/>
      <c r="LUS222" s="82"/>
      <c r="LUT222" s="82"/>
      <c r="LUU222" s="82"/>
      <c r="LVM222" s="82"/>
      <c r="LVN222" s="82"/>
      <c r="LVO222" s="6"/>
      <c r="LVR222" s="7"/>
      <c r="LVS222" s="7"/>
      <c r="LVX222" s="82"/>
      <c r="LVZ222" s="7"/>
      <c r="LWA222" s="82"/>
      <c r="LWC222" s="7"/>
      <c r="LWD222" s="82"/>
      <c r="LWE222" s="82"/>
      <c r="LWF222" s="83"/>
      <c r="LWH222" s="82"/>
      <c r="LWI222" s="80"/>
      <c r="LWJ222" s="81"/>
      <c r="LWK222" s="82"/>
      <c r="LWN222" s="82"/>
      <c r="LWO222" s="82"/>
      <c r="LWQ222" s="82"/>
      <c r="LWT222" s="82"/>
      <c r="LWW222" s="82"/>
      <c r="LWX222" s="82"/>
      <c r="LXC222" s="82"/>
      <c r="LXF222" s="82"/>
      <c r="LXG222" s="82"/>
      <c r="LXH222" s="82"/>
      <c r="LXI222" s="82"/>
      <c r="LXJ222" s="82"/>
      <c r="LXK222" s="82"/>
      <c r="LXL222" s="82"/>
      <c r="LYD222" s="82"/>
      <c r="LYE222" s="82"/>
      <c r="LYF222" s="6"/>
      <c r="LYI222" s="7"/>
      <c r="LYJ222" s="7"/>
      <c r="LYO222" s="82"/>
      <c r="LYQ222" s="7"/>
      <c r="LYR222" s="82"/>
      <c r="LYT222" s="7"/>
      <c r="LYU222" s="82"/>
      <c r="LYV222" s="82"/>
      <c r="LYW222" s="83"/>
      <c r="LYY222" s="82"/>
      <c r="LYZ222" s="80"/>
      <c r="LZA222" s="81"/>
      <c r="LZB222" s="82"/>
      <c r="LZE222" s="82"/>
      <c r="LZF222" s="82"/>
      <c r="LZH222" s="82"/>
      <c r="LZK222" s="82"/>
      <c r="LZN222" s="82"/>
      <c r="LZO222" s="82"/>
      <c r="LZT222" s="82"/>
      <c r="LZW222" s="82"/>
      <c r="LZX222" s="82"/>
      <c r="LZY222" s="82"/>
      <c r="LZZ222" s="82"/>
      <c r="MAA222" s="82"/>
      <c r="MAB222" s="82"/>
      <c r="MAC222" s="82"/>
      <c r="MAU222" s="82"/>
      <c r="MAV222" s="82"/>
      <c r="MAW222" s="6"/>
      <c r="MAZ222" s="7"/>
      <c r="MBA222" s="7"/>
      <c r="MBF222" s="82"/>
      <c r="MBH222" s="7"/>
      <c r="MBI222" s="82"/>
      <c r="MBK222" s="7"/>
      <c r="MBL222" s="82"/>
      <c r="MBM222" s="82"/>
      <c r="MBN222" s="83"/>
      <c r="MBP222" s="82"/>
      <c r="MBQ222" s="80"/>
      <c r="MBR222" s="81"/>
      <c r="MBS222" s="82"/>
      <c r="MBV222" s="82"/>
      <c r="MBW222" s="82"/>
      <c r="MBY222" s="82"/>
      <c r="MCB222" s="82"/>
      <c r="MCE222" s="82"/>
      <c r="MCF222" s="82"/>
      <c r="MCK222" s="82"/>
      <c r="MCN222" s="82"/>
      <c r="MCO222" s="82"/>
      <c r="MCP222" s="82"/>
      <c r="MCQ222" s="82"/>
      <c r="MCR222" s="82"/>
      <c r="MCS222" s="82"/>
      <c r="MCT222" s="82"/>
      <c r="MDL222" s="82"/>
      <c r="MDM222" s="82"/>
      <c r="MDN222" s="6"/>
      <c r="MDQ222" s="7"/>
      <c r="MDR222" s="7"/>
      <c r="MDW222" s="82"/>
      <c r="MDY222" s="7"/>
      <c r="MDZ222" s="82"/>
      <c r="MEB222" s="7"/>
      <c r="MEC222" s="82"/>
      <c r="MED222" s="82"/>
      <c r="MEE222" s="83"/>
      <c r="MEG222" s="82"/>
      <c r="MEH222" s="80"/>
      <c r="MEI222" s="81"/>
      <c r="MEJ222" s="82"/>
      <c r="MEM222" s="82"/>
      <c r="MEN222" s="82"/>
      <c r="MEP222" s="82"/>
      <c r="MES222" s="82"/>
      <c r="MEV222" s="82"/>
      <c r="MEW222" s="82"/>
      <c r="MFB222" s="82"/>
      <c r="MFE222" s="82"/>
      <c r="MFF222" s="82"/>
      <c r="MFG222" s="82"/>
      <c r="MFH222" s="82"/>
      <c r="MFI222" s="82"/>
      <c r="MFJ222" s="82"/>
      <c r="MFK222" s="82"/>
      <c r="MGC222" s="82"/>
      <c r="MGD222" s="82"/>
      <c r="MGE222" s="6"/>
      <c r="MGH222" s="7"/>
      <c r="MGI222" s="7"/>
      <c r="MGN222" s="82"/>
      <c r="MGP222" s="7"/>
      <c r="MGQ222" s="82"/>
      <c r="MGS222" s="7"/>
      <c r="MGT222" s="82"/>
      <c r="MGU222" s="82"/>
      <c r="MGV222" s="83"/>
      <c r="MGX222" s="82"/>
      <c r="MGY222" s="80"/>
      <c r="MGZ222" s="81"/>
      <c r="MHA222" s="82"/>
      <c r="MHD222" s="82"/>
      <c r="MHE222" s="82"/>
      <c r="MHG222" s="82"/>
      <c r="MHJ222" s="82"/>
      <c r="MHM222" s="82"/>
      <c r="MHN222" s="82"/>
      <c r="MHS222" s="82"/>
      <c r="MHV222" s="82"/>
      <c r="MHW222" s="82"/>
      <c r="MHX222" s="82"/>
      <c r="MHY222" s="82"/>
      <c r="MHZ222" s="82"/>
      <c r="MIA222" s="82"/>
      <c r="MIB222" s="82"/>
      <c r="MIT222" s="82"/>
      <c r="MIU222" s="82"/>
      <c r="MIV222" s="6"/>
      <c r="MIY222" s="7"/>
      <c r="MIZ222" s="7"/>
      <c r="MJE222" s="82"/>
      <c r="MJG222" s="7"/>
      <c r="MJH222" s="82"/>
      <c r="MJJ222" s="7"/>
      <c r="MJK222" s="82"/>
      <c r="MJL222" s="82"/>
      <c r="MJM222" s="83"/>
      <c r="MJO222" s="82"/>
      <c r="MJP222" s="80"/>
      <c r="MJQ222" s="81"/>
      <c r="MJR222" s="82"/>
      <c r="MJU222" s="82"/>
      <c r="MJV222" s="82"/>
      <c r="MJX222" s="82"/>
      <c r="MKA222" s="82"/>
      <c r="MKD222" s="82"/>
      <c r="MKE222" s="82"/>
      <c r="MKJ222" s="82"/>
      <c r="MKM222" s="82"/>
      <c r="MKN222" s="82"/>
      <c r="MKO222" s="82"/>
      <c r="MKP222" s="82"/>
      <c r="MKQ222" s="82"/>
      <c r="MKR222" s="82"/>
      <c r="MKS222" s="82"/>
      <c r="MLK222" s="82"/>
      <c r="MLL222" s="82"/>
      <c r="MLM222" s="6"/>
      <c r="MLP222" s="7"/>
      <c r="MLQ222" s="7"/>
      <c r="MLV222" s="82"/>
      <c r="MLX222" s="7"/>
      <c r="MLY222" s="82"/>
      <c r="MMA222" s="7"/>
      <c r="MMB222" s="82"/>
      <c r="MMC222" s="82"/>
      <c r="MMD222" s="83"/>
      <c r="MMF222" s="82"/>
      <c r="MMG222" s="80"/>
      <c r="MMH222" s="81"/>
      <c r="MMI222" s="82"/>
      <c r="MML222" s="82"/>
      <c r="MMM222" s="82"/>
      <c r="MMO222" s="82"/>
      <c r="MMR222" s="82"/>
      <c r="MMU222" s="82"/>
      <c r="MMV222" s="82"/>
      <c r="MNA222" s="82"/>
      <c r="MND222" s="82"/>
      <c r="MNE222" s="82"/>
      <c r="MNF222" s="82"/>
      <c r="MNG222" s="82"/>
      <c r="MNH222" s="82"/>
      <c r="MNI222" s="82"/>
      <c r="MNJ222" s="82"/>
      <c r="MOB222" s="82"/>
      <c r="MOC222" s="82"/>
      <c r="MOD222" s="6"/>
      <c r="MOG222" s="7"/>
      <c r="MOH222" s="7"/>
      <c r="MOM222" s="82"/>
      <c r="MOO222" s="7"/>
      <c r="MOP222" s="82"/>
      <c r="MOR222" s="7"/>
      <c r="MOS222" s="82"/>
      <c r="MOT222" s="82"/>
      <c r="MOU222" s="83"/>
      <c r="MOW222" s="82"/>
      <c r="MOX222" s="80"/>
      <c r="MOY222" s="81"/>
      <c r="MOZ222" s="82"/>
      <c r="MPC222" s="82"/>
      <c r="MPD222" s="82"/>
      <c r="MPF222" s="82"/>
      <c r="MPI222" s="82"/>
      <c r="MPL222" s="82"/>
      <c r="MPM222" s="82"/>
      <c r="MPR222" s="82"/>
      <c r="MPU222" s="82"/>
      <c r="MPV222" s="82"/>
      <c r="MPW222" s="82"/>
      <c r="MPX222" s="82"/>
      <c r="MPY222" s="82"/>
      <c r="MPZ222" s="82"/>
      <c r="MQA222" s="82"/>
      <c r="MQS222" s="82"/>
      <c r="MQT222" s="82"/>
      <c r="MQU222" s="6"/>
      <c r="MQX222" s="7"/>
      <c r="MQY222" s="7"/>
      <c r="MRD222" s="82"/>
      <c r="MRF222" s="7"/>
      <c r="MRG222" s="82"/>
      <c r="MRI222" s="7"/>
      <c r="MRJ222" s="82"/>
      <c r="MRK222" s="82"/>
      <c r="MRL222" s="83"/>
      <c r="MRN222" s="82"/>
      <c r="MRO222" s="80"/>
      <c r="MRP222" s="81"/>
      <c r="MRQ222" s="82"/>
      <c r="MRT222" s="82"/>
      <c r="MRU222" s="82"/>
      <c r="MRW222" s="82"/>
      <c r="MRZ222" s="82"/>
      <c r="MSC222" s="82"/>
      <c r="MSD222" s="82"/>
      <c r="MSI222" s="82"/>
      <c r="MSL222" s="82"/>
      <c r="MSM222" s="82"/>
      <c r="MSN222" s="82"/>
      <c r="MSO222" s="82"/>
      <c r="MSP222" s="82"/>
      <c r="MSQ222" s="82"/>
      <c r="MSR222" s="82"/>
      <c r="MTJ222" s="82"/>
      <c r="MTK222" s="82"/>
      <c r="MTL222" s="6"/>
      <c r="MTO222" s="7"/>
      <c r="MTP222" s="7"/>
      <c r="MTU222" s="82"/>
      <c r="MTW222" s="7"/>
      <c r="MTX222" s="82"/>
      <c r="MTZ222" s="7"/>
      <c r="MUA222" s="82"/>
      <c r="MUB222" s="82"/>
      <c r="MUC222" s="83"/>
      <c r="MUE222" s="82"/>
      <c r="MUF222" s="80"/>
      <c r="MUG222" s="81"/>
      <c r="MUH222" s="82"/>
      <c r="MUK222" s="82"/>
      <c r="MUL222" s="82"/>
      <c r="MUN222" s="82"/>
      <c r="MUQ222" s="82"/>
      <c r="MUT222" s="82"/>
      <c r="MUU222" s="82"/>
      <c r="MUZ222" s="82"/>
      <c r="MVC222" s="82"/>
      <c r="MVD222" s="82"/>
      <c r="MVE222" s="82"/>
      <c r="MVF222" s="82"/>
      <c r="MVG222" s="82"/>
      <c r="MVH222" s="82"/>
      <c r="MVI222" s="82"/>
      <c r="MWA222" s="82"/>
      <c r="MWB222" s="82"/>
      <c r="MWC222" s="6"/>
      <c r="MWF222" s="7"/>
      <c r="MWG222" s="7"/>
      <c r="MWL222" s="82"/>
      <c r="MWN222" s="7"/>
      <c r="MWO222" s="82"/>
      <c r="MWQ222" s="7"/>
      <c r="MWR222" s="82"/>
      <c r="MWS222" s="82"/>
      <c r="MWT222" s="83"/>
      <c r="MWV222" s="82"/>
      <c r="MWW222" s="80"/>
      <c r="MWX222" s="81"/>
      <c r="MWY222" s="82"/>
      <c r="MXB222" s="82"/>
      <c r="MXC222" s="82"/>
      <c r="MXE222" s="82"/>
      <c r="MXH222" s="82"/>
      <c r="MXK222" s="82"/>
      <c r="MXL222" s="82"/>
      <c r="MXQ222" s="82"/>
      <c r="MXT222" s="82"/>
      <c r="MXU222" s="82"/>
      <c r="MXV222" s="82"/>
      <c r="MXW222" s="82"/>
      <c r="MXX222" s="82"/>
      <c r="MXY222" s="82"/>
      <c r="MXZ222" s="82"/>
      <c r="MYR222" s="82"/>
      <c r="MYS222" s="82"/>
      <c r="MYT222" s="6"/>
      <c r="MYW222" s="7"/>
      <c r="MYX222" s="7"/>
      <c r="MZC222" s="82"/>
      <c r="MZE222" s="7"/>
      <c r="MZF222" s="82"/>
      <c r="MZH222" s="7"/>
      <c r="MZI222" s="82"/>
      <c r="MZJ222" s="82"/>
      <c r="MZK222" s="83"/>
      <c r="MZM222" s="82"/>
      <c r="MZN222" s="80"/>
      <c r="MZO222" s="81"/>
      <c r="MZP222" s="82"/>
      <c r="MZS222" s="82"/>
      <c r="MZT222" s="82"/>
      <c r="MZV222" s="82"/>
      <c r="MZY222" s="82"/>
      <c r="NAB222" s="82"/>
      <c r="NAC222" s="82"/>
      <c r="NAH222" s="82"/>
      <c r="NAK222" s="82"/>
      <c r="NAL222" s="82"/>
      <c r="NAM222" s="82"/>
      <c r="NAN222" s="82"/>
      <c r="NAO222" s="82"/>
      <c r="NAP222" s="82"/>
      <c r="NAQ222" s="82"/>
      <c r="NBI222" s="82"/>
      <c r="NBJ222" s="82"/>
      <c r="NBK222" s="6"/>
      <c r="NBN222" s="7"/>
      <c r="NBO222" s="7"/>
      <c r="NBT222" s="82"/>
      <c r="NBV222" s="7"/>
      <c r="NBW222" s="82"/>
      <c r="NBY222" s="7"/>
      <c r="NBZ222" s="82"/>
      <c r="NCA222" s="82"/>
      <c r="NCB222" s="83"/>
      <c r="NCD222" s="82"/>
      <c r="NCE222" s="80"/>
      <c r="NCF222" s="81"/>
      <c r="NCG222" s="82"/>
      <c r="NCJ222" s="82"/>
      <c r="NCK222" s="82"/>
      <c r="NCM222" s="82"/>
      <c r="NCP222" s="82"/>
      <c r="NCS222" s="82"/>
      <c r="NCT222" s="82"/>
      <c r="NCY222" s="82"/>
      <c r="NDB222" s="82"/>
      <c r="NDC222" s="82"/>
      <c r="NDD222" s="82"/>
      <c r="NDE222" s="82"/>
      <c r="NDF222" s="82"/>
      <c r="NDG222" s="82"/>
      <c r="NDH222" s="82"/>
      <c r="NDZ222" s="82"/>
      <c r="NEA222" s="82"/>
      <c r="NEB222" s="6"/>
      <c r="NEE222" s="7"/>
      <c r="NEF222" s="7"/>
      <c r="NEK222" s="82"/>
      <c r="NEM222" s="7"/>
      <c r="NEN222" s="82"/>
      <c r="NEP222" s="7"/>
      <c r="NEQ222" s="82"/>
      <c r="NER222" s="82"/>
      <c r="NES222" s="83"/>
      <c r="NEU222" s="82"/>
      <c r="NEV222" s="80"/>
      <c r="NEW222" s="81"/>
      <c r="NEX222" s="82"/>
      <c r="NFA222" s="82"/>
      <c r="NFB222" s="82"/>
      <c r="NFD222" s="82"/>
      <c r="NFG222" s="82"/>
      <c r="NFJ222" s="82"/>
      <c r="NFK222" s="82"/>
      <c r="NFP222" s="82"/>
      <c r="NFS222" s="82"/>
      <c r="NFT222" s="82"/>
      <c r="NFU222" s="82"/>
      <c r="NFV222" s="82"/>
      <c r="NFW222" s="82"/>
      <c r="NFX222" s="82"/>
      <c r="NFY222" s="82"/>
      <c r="NGQ222" s="82"/>
      <c r="NGR222" s="82"/>
      <c r="NGS222" s="6"/>
      <c r="NGV222" s="7"/>
      <c r="NGW222" s="7"/>
      <c r="NHB222" s="82"/>
      <c r="NHD222" s="7"/>
      <c r="NHE222" s="82"/>
      <c r="NHG222" s="7"/>
      <c r="NHH222" s="82"/>
      <c r="NHI222" s="82"/>
      <c r="NHJ222" s="83"/>
      <c r="NHL222" s="82"/>
      <c r="NHM222" s="80"/>
      <c r="NHN222" s="81"/>
      <c r="NHO222" s="82"/>
      <c r="NHR222" s="82"/>
      <c r="NHS222" s="82"/>
      <c r="NHU222" s="82"/>
      <c r="NHX222" s="82"/>
      <c r="NIA222" s="82"/>
      <c r="NIB222" s="82"/>
      <c r="NIG222" s="82"/>
      <c r="NIJ222" s="82"/>
      <c r="NIK222" s="82"/>
      <c r="NIL222" s="82"/>
      <c r="NIM222" s="82"/>
      <c r="NIN222" s="82"/>
      <c r="NIO222" s="82"/>
      <c r="NIP222" s="82"/>
      <c r="NJH222" s="82"/>
      <c r="NJI222" s="82"/>
      <c r="NJJ222" s="6"/>
      <c r="NJM222" s="7"/>
      <c r="NJN222" s="7"/>
      <c r="NJS222" s="82"/>
      <c r="NJU222" s="7"/>
      <c r="NJV222" s="82"/>
      <c r="NJX222" s="7"/>
      <c r="NJY222" s="82"/>
      <c r="NJZ222" s="82"/>
      <c r="NKA222" s="83"/>
      <c r="NKC222" s="82"/>
      <c r="NKD222" s="80"/>
      <c r="NKE222" s="81"/>
      <c r="NKF222" s="82"/>
      <c r="NKI222" s="82"/>
      <c r="NKJ222" s="82"/>
      <c r="NKL222" s="82"/>
      <c r="NKO222" s="82"/>
      <c r="NKR222" s="82"/>
      <c r="NKS222" s="82"/>
      <c r="NKX222" s="82"/>
      <c r="NLA222" s="82"/>
      <c r="NLB222" s="82"/>
      <c r="NLC222" s="82"/>
      <c r="NLD222" s="82"/>
      <c r="NLE222" s="82"/>
      <c r="NLF222" s="82"/>
      <c r="NLG222" s="82"/>
      <c r="NLY222" s="82"/>
      <c r="NLZ222" s="82"/>
      <c r="NMA222" s="6"/>
      <c r="NMD222" s="7"/>
      <c r="NME222" s="7"/>
      <c r="NMJ222" s="82"/>
      <c r="NML222" s="7"/>
      <c r="NMM222" s="82"/>
      <c r="NMO222" s="7"/>
      <c r="NMP222" s="82"/>
      <c r="NMQ222" s="82"/>
      <c r="NMR222" s="83"/>
      <c r="NMT222" s="82"/>
      <c r="NMU222" s="80"/>
      <c r="NMV222" s="81"/>
      <c r="NMW222" s="82"/>
      <c r="NMZ222" s="82"/>
      <c r="NNA222" s="82"/>
      <c r="NNC222" s="82"/>
      <c r="NNF222" s="82"/>
      <c r="NNI222" s="82"/>
      <c r="NNJ222" s="82"/>
      <c r="NNO222" s="82"/>
      <c r="NNR222" s="82"/>
      <c r="NNS222" s="82"/>
      <c r="NNT222" s="82"/>
      <c r="NNU222" s="82"/>
      <c r="NNV222" s="82"/>
      <c r="NNW222" s="82"/>
      <c r="NNX222" s="82"/>
      <c r="NOP222" s="82"/>
      <c r="NOQ222" s="82"/>
      <c r="NOR222" s="6"/>
      <c r="NOU222" s="7"/>
      <c r="NOV222" s="7"/>
      <c r="NPA222" s="82"/>
      <c r="NPC222" s="7"/>
      <c r="NPD222" s="82"/>
      <c r="NPF222" s="7"/>
      <c r="NPG222" s="82"/>
      <c r="NPH222" s="82"/>
      <c r="NPI222" s="83"/>
      <c r="NPK222" s="82"/>
      <c r="NPL222" s="80"/>
      <c r="NPM222" s="81"/>
      <c r="NPN222" s="82"/>
      <c r="NPQ222" s="82"/>
      <c r="NPR222" s="82"/>
      <c r="NPT222" s="82"/>
      <c r="NPW222" s="82"/>
      <c r="NPZ222" s="82"/>
      <c r="NQA222" s="82"/>
      <c r="NQF222" s="82"/>
      <c r="NQI222" s="82"/>
      <c r="NQJ222" s="82"/>
      <c r="NQK222" s="82"/>
      <c r="NQL222" s="82"/>
      <c r="NQM222" s="82"/>
      <c r="NQN222" s="82"/>
      <c r="NQO222" s="82"/>
      <c r="NRG222" s="82"/>
      <c r="NRH222" s="82"/>
      <c r="NRI222" s="6"/>
      <c r="NRL222" s="7"/>
      <c r="NRM222" s="7"/>
      <c r="NRR222" s="82"/>
      <c r="NRT222" s="7"/>
      <c r="NRU222" s="82"/>
      <c r="NRW222" s="7"/>
      <c r="NRX222" s="82"/>
      <c r="NRY222" s="82"/>
      <c r="NRZ222" s="83"/>
      <c r="NSB222" s="82"/>
      <c r="NSC222" s="80"/>
      <c r="NSD222" s="81"/>
      <c r="NSE222" s="82"/>
      <c r="NSH222" s="82"/>
      <c r="NSI222" s="82"/>
      <c r="NSK222" s="82"/>
      <c r="NSN222" s="82"/>
      <c r="NSQ222" s="82"/>
      <c r="NSR222" s="82"/>
      <c r="NSW222" s="82"/>
      <c r="NSZ222" s="82"/>
      <c r="NTA222" s="82"/>
      <c r="NTB222" s="82"/>
      <c r="NTC222" s="82"/>
      <c r="NTD222" s="82"/>
      <c r="NTE222" s="82"/>
      <c r="NTF222" s="82"/>
      <c r="NTX222" s="82"/>
      <c r="NTY222" s="82"/>
      <c r="NTZ222" s="6"/>
      <c r="NUC222" s="7"/>
      <c r="NUD222" s="7"/>
      <c r="NUI222" s="82"/>
      <c r="NUK222" s="7"/>
      <c r="NUL222" s="82"/>
      <c r="NUN222" s="7"/>
      <c r="NUO222" s="82"/>
      <c r="NUP222" s="82"/>
      <c r="NUQ222" s="83"/>
      <c r="NUS222" s="82"/>
      <c r="NUT222" s="80"/>
      <c r="NUU222" s="81"/>
      <c r="NUV222" s="82"/>
      <c r="NUY222" s="82"/>
      <c r="NUZ222" s="82"/>
      <c r="NVB222" s="82"/>
      <c r="NVE222" s="82"/>
      <c r="NVH222" s="82"/>
      <c r="NVI222" s="82"/>
      <c r="NVN222" s="82"/>
      <c r="NVQ222" s="82"/>
      <c r="NVR222" s="82"/>
      <c r="NVS222" s="82"/>
      <c r="NVT222" s="82"/>
      <c r="NVU222" s="82"/>
      <c r="NVV222" s="82"/>
      <c r="NVW222" s="82"/>
      <c r="NWO222" s="82"/>
      <c r="NWP222" s="82"/>
      <c r="NWQ222" s="6"/>
      <c r="NWT222" s="7"/>
      <c r="NWU222" s="7"/>
      <c r="NWZ222" s="82"/>
      <c r="NXB222" s="7"/>
      <c r="NXC222" s="82"/>
      <c r="NXE222" s="7"/>
      <c r="NXF222" s="82"/>
      <c r="NXG222" s="82"/>
      <c r="NXH222" s="83"/>
      <c r="NXJ222" s="82"/>
      <c r="NXK222" s="80"/>
      <c r="NXL222" s="81"/>
      <c r="NXM222" s="82"/>
      <c r="NXP222" s="82"/>
      <c r="NXQ222" s="82"/>
      <c r="NXS222" s="82"/>
      <c r="NXV222" s="82"/>
      <c r="NXY222" s="82"/>
      <c r="NXZ222" s="82"/>
      <c r="NYE222" s="82"/>
      <c r="NYH222" s="82"/>
      <c r="NYI222" s="82"/>
      <c r="NYJ222" s="82"/>
      <c r="NYK222" s="82"/>
      <c r="NYL222" s="82"/>
      <c r="NYM222" s="82"/>
      <c r="NYN222" s="82"/>
      <c r="NZF222" s="82"/>
      <c r="NZG222" s="82"/>
      <c r="NZH222" s="6"/>
      <c r="NZK222" s="7"/>
      <c r="NZL222" s="7"/>
      <c r="NZQ222" s="82"/>
      <c r="NZS222" s="7"/>
      <c r="NZT222" s="82"/>
      <c r="NZV222" s="7"/>
      <c r="NZW222" s="82"/>
      <c r="NZX222" s="82"/>
      <c r="NZY222" s="83"/>
      <c r="OAA222" s="82"/>
      <c r="OAB222" s="80"/>
      <c r="OAC222" s="81"/>
      <c r="OAD222" s="82"/>
      <c r="OAG222" s="82"/>
      <c r="OAH222" s="82"/>
      <c r="OAJ222" s="82"/>
      <c r="OAM222" s="82"/>
      <c r="OAP222" s="82"/>
      <c r="OAQ222" s="82"/>
      <c r="OAV222" s="82"/>
      <c r="OAY222" s="82"/>
      <c r="OAZ222" s="82"/>
      <c r="OBA222" s="82"/>
      <c r="OBB222" s="82"/>
      <c r="OBC222" s="82"/>
      <c r="OBD222" s="82"/>
      <c r="OBE222" s="82"/>
      <c r="OBW222" s="82"/>
      <c r="OBX222" s="82"/>
      <c r="OBY222" s="6"/>
      <c r="OCB222" s="7"/>
      <c r="OCC222" s="7"/>
      <c r="OCH222" s="82"/>
      <c r="OCJ222" s="7"/>
      <c r="OCK222" s="82"/>
      <c r="OCM222" s="7"/>
      <c r="OCN222" s="82"/>
      <c r="OCO222" s="82"/>
      <c r="OCP222" s="83"/>
      <c r="OCR222" s="82"/>
      <c r="OCS222" s="80"/>
      <c r="OCT222" s="81"/>
      <c r="OCU222" s="82"/>
      <c r="OCX222" s="82"/>
      <c r="OCY222" s="82"/>
      <c r="ODA222" s="82"/>
      <c r="ODD222" s="82"/>
      <c r="ODG222" s="82"/>
      <c r="ODH222" s="82"/>
      <c r="ODM222" s="82"/>
      <c r="ODP222" s="82"/>
      <c r="ODQ222" s="82"/>
      <c r="ODR222" s="82"/>
      <c r="ODS222" s="82"/>
      <c r="ODT222" s="82"/>
      <c r="ODU222" s="82"/>
      <c r="ODV222" s="82"/>
      <c r="OEN222" s="82"/>
      <c r="OEO222" s="82"/>
      <c r="OEP222" s="6"/>
      <c r="OES222" s="7"/>
      <c r="OET222" s="7"/>
      <c r="OEY222" s="82"/>
      <c r="OFA222" s="7"/>
      <c r="OFB222" s="82"/>
      <c r="OFD222" s="7"/>
      <c r="OFE222" s="82"/>
      <c r="OFF222" s="82"/>
      <c r="OFG222" s="83"/>
      <c r="OFI222" s="82"/>
      <c r="OFJ222" s="80"/>
      <c r="OFK222" s="81"/>
      <c r="OFL222" s="82"/>
      <c r="OFO222" s="82"/>
      <c r="OFP222" s="82"/>
      <c r="OFR222" s="82"/>
      <c r="OFU222" s="82"/>
      <c r="OFX222" s="82"/>
      <c r="OFY222" s="82"/>
      <c r="OGD222" s="82"/>
      <c r="OGG222" s="82"/>
      <c r="OGH222" s="82"/>
      <c r="OGI222" s="82"/>
      <c r="OGJ222" s="82"/>
      <c r="OGK222" s="82"/>
      <c r="OGL222" s="82"/>
      <c r="OGM222" s="82"/>
      <c r="OHE222" s="82"/>
      <c r="OHF222" s="82"/>
      <c r="OHG222" s="6"/>
      <c r="OHJ222" s="7"/>
      <c r="OHK222" s="7"/>
      <c r="OHP222" s="82"/>
      <c r="OHR222" s="7"/>
      <c r="OHS222" s="82"/>
      <c r="OHU222" s="7"/>
      <c r="OHV222" s="82"/>
      <c r="OHW222" s="82"/>
      <c r="OHX222" s="83"/>
      <c r="OHZ222" s="82"/>
      <c r="OIA222" s="80"/>
      <c r="OIB222" s="81"/>
      <c r="OIC222" s="82"/>
      <c r="OIF222" s="82"/>
      <c r="OIG222" s="82"/>
      <c r="OII222" s="82"/>
      <c r="OIL222" s="82"/>
      <c r="OIO222" s="82"/>
      <c r="OIP222" s="82"/>
      <c r="OIU222" s="82"/>
      <c r="OIX222" s="82"/>
      <c r="OIY222" s="82"/>
      <c r="OIZ222" s="82"/>
      <c r="OJA222" s="82"/>
      <c r="OJB222" s="82"/>
      <c r="OJC222" s="82"/>
      <c r="OJD222" s="82"/>
      <c r="OJV222" s="82"/>
      <c r="OJW222" s="82"/>
      <c r="OJX222" s="6"/>
      <c r="OKA222" s="7"/>
      <c r="OKB222" s="7"/>
      <c r="OKG222" s="82"/>
      <c r="OKI222" s="7"/>
      <c r="OKJ222" s="82"/>
      <c r="OKL222" s="7"/>
      <c r="OKM222" s="82"/>
      <c r="OKN222" s="82"/>
      <c r="OKO222" s="83"/>
      <c r="OKQ222" s="82"/>
      <c r="OKR222" s="80"/>
      <c r="OKS222" s="81"/>
      <c r="OKT222" s="82"/>
      <c r="OKW222" s="82"/>
      <c r="OKX222" s="82"/>
      <c r="OKZ222" s="82"/>
      <c r="OLC222" s="82"/>
      <c r="OLF222" s="82"/>
      <c r="OLG222" s="82"/>
      <c r="OLL222" s="82"/>
      <c r="OLO222" s="82"/>
      <c r="OLP222" s="82"/>
      <c r="OLQ222" s="82"/>
      <c r="OLR222" s="82"/>
      <c r="OLS222" s="82"/>
      <c r="OLT222" s="82"/>
      <c r="OLU222" s="82"/>
      <c r="OMM222" s="82"/>
      <c r="OMN222" s="82"/>
      <c r="OMO222" s="6"/>
      <c r="OMR222" s="7"/>
      <c r="OMS222" s="7"/>
      <c r="OMX222" s="82"/>
      <c r="OMZ222" s="7"/>
      <c r="ONA222" s="82"/>
      <c r="ONC222" s="7"/>
      <c r="OND222" s="82"/>
      <c r="ONE222" s="82"/>
      <c r="ONF222" s="83"/>
      <c r="ONH222" s="82"/>
      <c r="ONI222" s="80"/>
      <c r="ONJ222" s="81"/>
      <c r="ONK222" s="82"/>
      <c r="ONN222" s="82"/>
      <c r="ONO222" s="82"/>
      <c r="ONQ222" s="82"/>
      <c r="ONT222" s="82"/>
      <c r="ONW222" s="82"/>
      <c r="ONX222" s="82"/>
      <c r="OOC222" s="82"/>
      <c r="OOF222" s="82"/>
      <c r="OOG222" s="82"/>
      <c r="OOH222" s="82"/>
      <c r="OOI222" s="82"/>
      <c r="OOJ222" s="82"/>
      <c r="OOK222" s="82"/>
      <c r="OOL222" s="82"/>
      <c r="OPD222" s="82"/>
      <c r="OPE222" s="82"/>
      <c r="OPF222" s="6"/>
      <c r="OPI222" s="7"/>
      <c r="OPJ222" s="7"/>
      <c r="OPO222" s="82"/>
      <c r="OPQ222" s="7"/>
      <c r="OPR222" s="82"/>
      <c r="OPT222" s="7"/>
      <c r="OPU222" s="82"/>
      <c r="OPV222" s="82"/>
      <c r="OPW222" s="83"/>
      <c r="OPY222" s="82"/>
      <c r="OPZ222" s="80"/>
      <c r="OQA222" s="81"/>
      <c r="OQB222" s="82"/>
      <c r="OQE222" s="82"/>
      <c r="OQF222" s="82"/>
      <c r="OQH222" s="82"/>
      <c r="OQK222" s="82"/>
      <c r="OQN222" s="82"/>
      <c r="OQO222" s="82"/>
      <c r="OQT222" s="82"/>
      <c r="OQW222" s="82"/>
      <c r="OQX222" s="82"/>
      <c r="OQY222" s="82"/>
      <c r="OQZ222" s="82"/>
      <c r="ORA222" s="82"/>
      <c r="ORB222" s="82"/>
      <c r="ORC222" s="82"/>
      <c r="ORU222" s="82"/>
      <c r="ORV222" s="82"/>
      <c r="ORW222" s="6"/>
      <c r="ORZ222" s="7"/>
      <c r="OSA222" s="7"/>
      <c r="OSF222" s="82"/>
      <c r="OSH222" s="7"/>
      <c r="OSI222" s="82"/>
      <c r="OSK222" s="7"/>
      <c r="OSL222" s="82"/>
      <c r="OSM222" s="82"/>
      <c r="OSN222" s="83"/>
      <c r="OSP222" s="82"/>
      <c r="OSQ222" s="80"/>
      <c r="OSR222" s="81"/>
      <c r="OSS222" s="82"/>
      <c r="OSV222" s="82"/>
      <c r="OSW222" s="82"/>
      <c r="OSY222" s="82"/>
      <c r="OTB222" s="82"/>
      <c r="OTE222" s="82"/>
      <c r="OTF222" s="82"/>
      <c r="OTK222" s="82"/>
      <c r="OTN222" s="82"/>
      <c r="OTO222" s="82"/>
      <c r="OTP222" s="82"/>
      <c r="OTQ222" s="82"/>
      <c r="OTR222" s="82"/>
      <c r="OTS222" s="82"/>
      <c r="OTT222" s="82"/>
      <c r="OUL222" s="82"/>
      <c r="OUM222" s="82"/>
      <c r="OUN222" s="6"/>
      <c r="OUQ222" s="7"/>
      <c r="OUR222" s="7"/>
      <c r="OUW222" s="82"/>
      <c r="OUY222" s="7"/>
      <c r="OUZ222" s="82"/>
      <c r="OVB222" s="7"/>
      <c r="OVC222" s="82"/>
      <c r="OVD222" s="82"/>
      <c r="OVE222" s="83"/>
      <c r="OVG222" s="82"/>
      <c r="OVH222" s="80"/>
      <c r="OVI222" s="81"/>
      <c r="OVJ222" s="82"/>
      <c r="OVM222" s="82"/>
      <c r="OVN222" s="82"/>
      <c r="OVP222" s="82"/>
      <c r="OVS222" s="82"/>
      <c r="OVV222" s="82"/>
      <c r="OVW222" s="82"/>
      <c r="OWB222" s="82"/>
      <c r="OWE222" s="82"/>
      <c r="OWF222" s="82"/>
      <c r="OWG222" s="82"/>
      <c r="OWH222" s="82"/>
      <c r="OWI222" s="82"/>
      <c r="OWJ222" s="82"/>
      <c r="OWK222" s="82"/>
      <c r="OXC222" s="82"/>
      <c r="OXD222" s="82"/>
      <c r="OXE222" s="6"/>
      <c r="OXH222" s="7"/>
      <c r="OXI222" s="7"/>
      <c r="OXN222" s="82"/>
      <c r="OXP222" s="7"/>
      <c r="OXQ222" s="82"/>
      <c r="OXS222" s="7"/>
      <c r="OXT222" s="82"/>
      <c r="OXU222" s="82"/>
      <c r="OXV222" s="83"/>
      <c r="OXX222" s="82"/>
      <c r="OXY222" s="80"/>
      <c r="OXZ222" s="81"/>
      <c r="OYA222" s="82"/>
      <c r="OYD222" s="82"/>
      <c r="OYE222" s="82"/>
      <c r="OYG222" s="82"/>
      <c r="OYJ222" s="82"/>
      <c r="OYM222" s="82"/>
      <c r="OYN222" s="82"/>
      <c r="OYS222" s="82"/>
      <c r="OYV222" s="82"/>
      <c r="OYW222" s="82"/>
      <c r="OYX222" s="82"/>
      <c r="OYY222" s="82"/>
      <c r="OYZ222" s="82"/>
      <c r="OZA222" s="82"/>
      <c r="OZB222" s="82"/>
      <c r="OZT222" s="82"/>
      <c r="OZU222" s="82"/>
      <c r="OZV222" s="6"/>
      <c r="OZY222" s="7"/>
      <c r="OZZ222" s="7"/>
      <c r="PAE222" s="82"/>
      <c r="PAG222" s="7"/>
      <c r="PAH222" s="82"/>
      <c r="PAJ222" s="7"/>
      <c r="PAK222" s="82"/>
      <c r="PAL222" s="82"/>
      <c r="PAM222" s="83"/>
      <c r="PAO222" s="82"/>
      <c r="PAP222" s="80"/>
      <c r="PAQ222" s="81"/>
      <c r="PAR222" s="82"/>
      <c r="PAU222" s="82"/>
      <c r="PAV222" s="82"/>
      <c r="PAX222" s="82"/>
      <c r="PBA222" s="82"/>
      <c r="PBD222" s="82"/>
      <c r="PBE222" s="82"/>
      <c r="PBJ222" s="82"/>
      <c r="PBM222" s="82"/>
      <c r="PBN222" s="82"/>
      <c r="PBO222" s="82"/>
      <c r="PBP222" s="82"/>
      <c r="PBQ222" s="82"/>
      <c r="PBR222" s="82"/>
      <c r="PBS222" s="82"/>
      <c r="PCK222" s="82"/>
      <c r="PCL222" s="82"/>
      <c r="PCM222" s="6"/>
      <c r="PCP222" s="7"/>
      <c r="PCQ222" s="7"/>
      <c r="PCV222" s="82"/>
      <c r="PCX222" s="7"/>
      <c r="PCY222" s="82"/>
      <c r="PDA222" s="7"/>
      <c r="PDB222" s="82"/>
      <c r="PDC222" s="82"/>
      <c r="PDD222" s="83"/>
      <c r="PDF222" s="82"/>
      <c r="PDG222" s="80"/>
      <c r="PDH222" s="81"/>
      <c r="PDI222" s="82"/>
      <c r="PDL222" s="82"/>
      <c r="PDM222" s="82"/>
      <c r="PDO222" s="82"/>
      <c r="PDR222" s="82"/>
      <c r="PDU222" s="82"/>
      <c r="PDV222" s="82"/>
      <c r="PEA222" s="82"/>
      <c r="PED222" s="82"/>
      <c r="PEE222" s="82"/>
      <c r="PEF222" s="82"/>
      <c r="PEG222" s="82"/>
      <c r="PEH222" s="82"/>
      <c r="PEI222" s="82"/>
      <c r="PEJ222" s="82"/>
      <c r="PFB222" s="82"/>
      <c r="PFC222" s="82"/>
      <c r="PFD222" s="6"/>
      <c r="PFG222" s="7"/>
      <c r="PFH222" s="7"/>
      <c r="PFM222" s="82"/>
      <c r="PFO222" s="7"/>
      <c r="PFP222" s="82"/>
      <c r="PFR222" s="7"/>
      <c r="PFS222" s="82"/>
      <c r="PFT222" s="82"/>
      <c r="PFU222" s="83"/>
      <c r="PFW222" s="82"/>
      <c r="PFX222" s="80"/>
      <c r="PFY222" s="81"/>
      <c r="PFZ222" s="82"/>
      <c r="PGC222" s="82"/>
      <c r="PGD222" s="82"/>
      <c r="PGF222" s="82"/>
      <c r="PGI222" s="82"/>
      <c r="PGL222" s="82"/>
      <c r="PGM222" s="82"/>
      <c r="PGR222" s="82"/>
      <c r="PGU222" s="82"/>
      <c r="PGV222" s="82"/>
      <c r="PGW222" s="82"/>
      <c r="PGX222" s="82"/>
      <c r="PGY222" s="82"/>
      <c r="PGZ222" s="82"/>
      <c r="PHA222" s="82"/>
      <c r="PHS222" s="82"/>
      <c r="PHT222" s="82"/>
      <c r="PHU222" s="6"/>
      <c r="PHX222" s="7"/>
      <c r="PHY222" s="7"/>
      <c r="PID222" s="82"/>
      <c r="PIF222" s="7"/>
      <c r="PIG222" s="82"/>
      <c r="PII222" s="7"/>
      <c r="PIJ222" s="82"/>
      <c r="PIK222" s="82"/>
      <c r="PIL222" s="83"/>
      <c r="PIN222" s="82"/>
      <c r="PIO222" s="80"/>
      <c r="PIP222" s="81"/>
      <c r="PIQ222" s="82"/>
      <c r="PIT222" s="82"/>
      <c r="PIU222" s="82"/>
      <c r="PIW222" s="82"/>
      <c r="PIZ222" s="82"/>
      <c r="PJC222" s="82"/>
      <c r="PJD222" s="82"/>
      <c r="PJI222" s="82"/>
      <c r="PJL222" s="82"/>
      <c r="PJM222" s="82"/>
      <c r="PJN222" s="82"/>
      <c r="PJO222" s="82"/>
      <c r="PJP222" s="82"/>
      <c r="PJQ222" s="82"/>
      <c r="PJR222" s="82"/>
      <c r="PKJ222" s="82"/>
      <c r="PKK222" s="82"/>
      <c r="PKL222" s="6"/>
      <c r="PKO222" s="7"/>
      <c r="PKP222" s="7"/>
      <c r="PKU222" s="82"/>
      <c r="PKW222" s="7"/>
      <c r="PKX222" s="82"/>
      <c r="PKZ222" s="7"/>
      <c r="PLA222" s="82"/>
      <c r="PLB222" s="82"/>
      <c r="PLC222" s="83"/>
      <c r="PLE222" s="82"/>
      <c r="PLF222" s="80"/>
      <c r="PLG222" s="81"/>
      <c r="PLH222" s="82"/>
      <c r="PLK222" s="82"/>
      <c r="PLL222" s="82"/>
      <c r="PLN222" s="82"/>
      <c r="PLQ222" s="82"/>
      <c r="PLT222" s="82"/>
      <c r="PLU222" s="82"/>
      <c r="PLZ222" s="82"/>
      <c r="PMC222" s="82"/>
      <c r="PMD222" s="82"/>
      <c r="PME222" s="82"/>
      <c r="PMF222" s="82"/>
      <c r="PMG222" s="82"/>
      <c r="PMH222" s="82"/>
      <c r="PMI222" s="82"/>
      <c r="PNA222" s="82"/>
      <c r="PNB222" s="82"/>
      <c r="PNC222" s="6"/>
      <c r="PNF222" s="7"/>
      <c r="PNG222" s="7"/>
      <c r="PNL222" s="82"/>
      <c r="PNN222" s="7"/>
      <c r="PNO222" s="82"/>
      <c r="PNQ222" s="7"/>
      <c r="PNR222" s="82"/>
      <c r="PNS222" s="82"/>
      <c r="PNT222" s="83"/>
      <c r="PNV222" s="82"/>
      <c r="PNW222" s="80"/>
      <c r="PNX222" s="81"/>
      <c r="PNY222" s="82"/>
      <c r="POB222" s="82"/>
      <c r="POC222" s="82"/>
      <c r="POE222" s="82"/>
      <c r="POH222" s="82"/>
      <c r="POK222" s="82"/>
      <c r="POL222" s="82"/>
      <c r="POQ222" s="82"/>
      <c r="POT222" s="82"/>
      <c r="POU222" s="82"/>
      <c r="POV222" s="82"/>
      <c r="POW222" s="82"/>
      <c r="POX222" s="82"/>
      <c r="POY222" s="82"/>
      <c r="POZ222" s="82"/>
      <c r="PPR222" s="82"/>
      <c r="PPS222" s="82"/>
      <c r="PPT222" s="6"/>
      <c r="PPW222" s="7"/>
      <c r="PPX222" s="7"/>
      <c r="PQC222" s="82"/>
      <c r="PQE222" s="7"/>
      <c r="PQF222" s="82"/>
      <c r="PQH222" s="7"/>
      <c r="PQI222" s="82"/>
      <c r="PQJ222" s="82"/>
      <c r="PQK222" s="83"/>
      <c r="PQM222" s="82"/>
      <c r="PQN222" s="80"/>
      <c r="PQO222" s="81"/>
      <c r="PQP222" s="82"/>
      <c r="PQS222" s="82"/>
      <c r="PQT222" s="82"/>
      <c r="PQV222" s="82"/>
      <c r="PQY222" s="82"/>
      <c r="PRB222" s="82"/>
      <c r="PRC222" s="82"/>
      <c r="PRH222" s="82"/>
      <c r="PRK222" s="82"/>
      <c r="PRL222" s="82"/>
      <c r="PRM222" s="82"/>
      <c r="PRN222" s="82"/>
      <c r="PRO222" s="82"/>
      <c r="PRP222" s="82"/>
      <c r="PRQ222" s="82"/>
      <c r="PSI222" s="82"/>
      <c r="PSJ222" s="82"/>
      <c r="PSK222" s="6"/>
      <c r="PSN222" s="7"/>
      <c r="PSO222" s="7"/>
      <c r="PST222" s="82"/>
      <c r="PSV222" s="7"/>
      <c r="PSW222" s="82"/>
      <c r="PSY222" s="7"/>
      <c r="PSZ222" s="82"/>
      <c r="PTA222" s="82"/>
      <c r="PTB222" s="83"/>
      <c r="PTD222" s="82"/>
      <c r="PTE222" s="80"/>
      <c r="PTF222" s="81"/>
      <c r="PTG222" s="82"/>
      <c r="PTJ222" s="82"/>
      <c r="PTK222" s="82"/>
      <c r="PTM222" s="82"/>
      <c r="PTP222" s="82"/>
      <c r="PTS222" s="82"/>
      <c r="PTT222" s="82"/>
      <c r="PTY222" s="82"/>
      <c r="PUB222" s="82"/>
      <c r="PUC222" s="82"/>
      <c r="PUD222" s="82"/>
      <c r="PUE222" s="82"/>
      <c r="PUF222" s="82"/>
      <c r="PUG222" s="82"/>
      <c r="PUH222" s="82"/>
      <c r="PUZ222" s="82"/>
      <c r="PVA222" s="82"/>
      <c r="PVB222" s="6"/>
      <c r="PVE222" s="7"/>
      <c r="PVF222" s="7"/>
      <c r="PVK222" s="82"/>
      <c r="PVM222" s="7"/>
      <c r="PVN222" s="82"/>
      <c r="PVP222" s="7"/>
      <c r="PVQ222" s="82"/>
      <c r="PVR222" s="82"/>
      <c r="PVS222" s="83"/>
      <c r="PVU222" s="82"/>
      <c r="PVV222" s="80"/>
      <c r="PVW222" s="81"/>
      <c r="PVX222" s="82"/>
      <c r="PWA222" s="82"/>
      <c r="PWB222" s="82"/>
      <c r="PWD222" s="82"/>
      <c r="PWG222" s="82"/>
      <c r="PWJ222" s="82"/>
      <c r="PWK222" s="82"/>
      <c r="PWP222" s="82"/>
      <c r="PWS222" s="82"/>
      <c r="PWT222" s="82"/>
      <c r="PWU222" s="82"/>
      <c r="PWV222" s="82"/>
      <c r="PWW222" s="82"/>
      <c r="PWX222" s="82"/>
      <c r="PWY222" s="82"/>
      <c r="PXQ222" s="82"/>
      <c r="PXR222" s="82"/>
      <c r="PXS222" s="6"/>
      <c r="PXV222" s="7"/>
      <c r="PXW222" s="7"/>
      <c r="PYB222" s="82"/>
      <c r="PYD222" s="7"/>
      <c r="PYE222" s="82"/>
      <c r="PYG222" s="7"/>
      <c r="PYH222" s="82"/>
      <c r="PYI222" s="82"/>
      <c r="PYJ222" s="83"/>
      <c r="PYL222" s="82"/>
      <c r="PYM222" s="80"/>
      <c r="PYN222" s="81"/>
      <c r="PYO222" s="82"/>
      <c r="PYR222" s="82"/>
      <c r="PYS222" s="82"/>
      <c r="PYU222" s="82"/>
      <c r="PYX222" s="82"/>
      <c r="PZA222" s="82"/>
      <c r="PZB222" s="82"/>
      <c r="PZG222" s="82"/>
      <c r="PZJ222" s="82"/>
      <c r="PZK222" s="82"/>
      <c r="PZL222" s="82"/>
      <c r="PZM222" s="82"/>
      <c r="PZN222" s="82"/>
      <c r="PZO222" s="82"/>
      <c r="PZP222" s="82"/>
      <c r="QAH222" s="82"/>
      <c r="QAI222" s="82"/>
      <c r="QAJ222" s="6"/>
      <c r="QAM222" s="7"/>
      <c r="QAN222" s="7"/>
      <c r="QAS222" s="82"/>
      <c r="QAU222" s="7"/>
      <c r="QAV222" s="82"/>
      <c r="QAX222" s="7"/>
      <c r="QAY222" s="82"/>
      <c r="QAZ222" s="82"/>
      <c r="QBA222" s="83"/>
      <c r="QBC222" s="82"/>
      <c r="QBD222" s="80"/>
      <c r="QBE222" s="81"/>
      <c r="QBF222" s="82"/>
      <c r="QBI222" s="82"/>
      <c r="QBJ222" s="82"/>
      <c r="QBL222" s="82"/>
      <c r="QBO222" s="82"/>
      <c r="QBR222" s="82"/>
      <c r="QBS222" s="82"/>
      <c r="QBX222" s="82"/>
      <c r="QCA222" s="82"/>
      <c r="QCB222" s="82"/>
      <c r="QCC222" s="82"/>
      <c r="QCD222" s="82"/>
      <c r="QCE222" s="82"/>
      <c r="QCF222" s="82"/>
      <c r="QCG222" s="82"/>
      <c r="QCY222" s="82"/>
      <c r="QCZ222" s="82"/>
      <c r="QDA222" s="6"/>
      <c r="QDD222" s="7"/>
      <c r="QDE222" s="7"/>
      <c r="QDJ222" s="82"/>
      <c r="QDL222" s="7"/>
      <c r="QDM222" s="82"/>
      <c r="QDO222" s="7"/>
      <c r="QDP222" s="82"/>
      <c r="QDQ222" s="82"/>
      <c r="QDR222" s="83"/>
      <c r="QDT222" s="82"/>
      <c r="QDU222" s="80"/>
      <c r="QDV222" s="81"/>
      <c r="QDW222" s="82"/>
      <c r="QDZ222" s="82"/>
      <c r="QEA222" s="82"/>
      <c r="QEC222" s="82"/>
      <c r="QEF222" s="82"/>
      <c r="QEI222" s="82"/>
      <c r="QEJ222" s="82"/>
      <c r="QEO222" s="82"/>
      <c r="QER222" s="82"/>
      <c r="QES222" s="82"/>
      <c r="QET222" s="82"/>
      <c r="QEU222" s="82"/>
      <c r="QEV222" s="82"/>
      <c r="QEW222" s="82"/>
      <c r="QEX222" s="82"/>
      <c r="QFP222" s="82"/>
      <c r="QFQ222" s="82"/>
      <c r="QFR222" s="6"/>
      <c r="QFU222" s="7"/>
      <c r="QFV222" s="7"/>
      <c r="QGA222" s="82"/>
      <c r="QGC222" s="7"/>
      <c r="QGD222" s="82"/>
      <c r="QGF222" s="7"/>
      <c r="QGG222" s="82"/>
      <c r="QGH222" s="82"/>
      <c r="QGI222" s="83"/>
      <c r="QGK222" s="82"/>
      <c r="QGL222" s="80"/>
      <c r="QGM222" s="81"/>
      <c r="QGN222" s="82"/>
      <c r="QGQ222" s="82"/>
      <c r="QGR222" s="82"/>
      <c r="QGT222" s="82"/>
      <c r="QGW222" s="82"/>
      <c r="QGZ222" s="82"/>
      <c r="QHA222" s="82"/>
      <c r="QHF222" s="82"/>
      <c r="QHI222" s="82"/>
      <c r="QHJ222" s="82"/>
      <c r="QHK222" s="82"/>
      <c r="QHL222" s="82"/>
      <c r="QHM222" s="82"/>
      <c r="QHN222" s="82"/>
      <c r="QHO222" s="82"/>
      <c r="QIG222" s="82"/>
      <c r="QIH222" s="82"/>
      <c r="QII222" s="6"/>
      <c r="QIL222" s="7"/>
      <c r="QIM222" s="7"/>
      <c r="QIR222" s="82"/>
      <c r="QIT222" s="7"/>
      <c r="QIU222" s="82"/>
      <c r="QIW222" s="7"/>
      <c r="QIX222" s="82"/>
      <c r="QIY222" s="82"/>
      <c r="QIZ222" s="83"/>
      <c r="QJB222" s="82"/>
      <c r="QJC222" s="80"/>
      <c r="QJD222" s="81"/>
      <c r="QJE222" s="82"/>
      <c r="QJH222" s="82"/>
      <c r="QJI222" s="82"/>
      <c r="QJK222" s="82"/>
      <c r="QJN222" s="82"/>
      <c r="QJQ222" s="82"/>
      <c r="QJR222" s="82"/>
      <c r="QJW222" s="82"/>
      <c r="QJZ222" s="82"/>
      <c r="QKA222" s="82"/>
      <c r="QKB222" s="82"/>
      <c r="QKC222" s="82"/>
      <c r="QKD222" s="82"/>
      <c r="QKE222" s="82"/>
      <c r="QKF222" s="82"/>
      <c r="QKX222" s="82"/>
      <c r="QKY222" s="82"/>
      <c r="QKZ222" s="6"/>
      <c r="QLC222" s="7"/>
      <c r="QLD222" s="7"/>
      <c r="QLI222" s="82"/>
      <c r="QLK222" s="7"/>
      <c r="QLL222" s="82"/>
      <c r="QLN222" s="7"/>
      <c r="QLO222" s="82"/>
      <c r="QLP222" s="82"/>
      <c r="QLQ222" s="83"/>
      <c r="QLS222" s="82"/>
      <c r="QLT222" s="80"/>
      <c r="QLU222" s="81"/>
      <c r="QLV222" s="82"/>
      <c r="QLY222" s="82"/>
      <c r="QLZ222" s="82"/>
      <c r="QMB222" s="82"/>
      <c r="QME222" s="82"/>
      <c r="QMH222" s="82"/>
      <c r="QMI222" s="82"/>
      <c r="QMN222" s="82"/>
      <c r="QMQ222" s="82"/>
      <c r="QMR222" s="82"/>
      <c r="QMS222" s="82"/>
      <c r="QMT222" s="82"/>
      <c r="QMU222" s="82"/>
      <c r="QMV222" s="82"/>
      <c r="QMW222" s="82"/>
      <c r="QNO222" s="82"/>
      <c r="QNP222" s="82"/>
      <c r="QNQ222" s="6"/>
      <c r="QNT222" s="7"/>
      <c r="QNU222" s="7"/>
      <c r="QNZ222" s="82"/>
      <c r="QOB222" s="7"/>
      <c r="QOC222" s="82"/>
      <c r="QOE222" s="7"/>
      <c r="QOF222" s="82"/>
      <c r="QOG222" s="82"/>
      <c r="QOH222" s="83"/>
      <c r="QOJ222" s="82"/>
      <c r="QOK222" s="80"/>
      <c r="QOL222" s="81"/>
      <c r="QOM222" s="82"/>
      <c r="QOP222" s="82"/>
      <c r="QOQ222" s="82"/>
      <c r="QOS222" s="82"/>
      <c r="QOV222" s="82"/>
      <c r="QOY222" s="82"/>
      <c r="QOZ222" s="82"/>
      <c r="QPE222" s="82"/>
      <c r="QPH222" s="82"/>
      <c r="QPI222" s="82"/>
      <c r="QPJ222" s="82"/>
      <c r="QPK222" s="82"/>
      <c r="QPL222" s="82"/>
      <c r="QPM222" s="82"/>
      <c r="QPN222" s="82"/>
      <c r="QQF222" s="82"/>
      <c r="QQG222" s="82"/>
      <c r="QQH222" s="6"/>
      <c r="QQK222" s="7"/>
      <c r="QQL222" s="7"/>
      <c r="QQQ222" s="82"/>
      <c r="QQS222" s="7"/>
      <c r="QQT222" s="82"/>
      <c r="QQV222" s="7"/>
      <c r="QQW222" s="82"/>
      <c r="QQX222" s="82"/>
      <c r="QQY222" s="83"/>
      <c r="QRA222" s="82"/>
      <c r="QRB222" s="80"/>
      <c r="QRC222" s="81"/>
      <c r="QRD222" s="82"/>
      <c r="QRG222" s="82"/>
      <c r="QRH222" s="82"/>
      <c r="QRJ222" s="82"/>
      <c r="QRM222" s="82"/>
      <c r="QRP222" s="82"/>
      <c r="QRQ222" s="82"/>
      <c r="QRV222" s="82"/>
      <c r="QRY222" s="82"/>
      <c r="QRZ222" s="82"/>
      <c r="QSA222" s="82"/>
      <c r="QSB222" s="82"/>
      <c r="QSC222" s="82"/>
      <c r="QSD222" s="82"/>
      <c r="QSE222" s="82"/>
      <c r="QSW222" s="82"/>
      <c r="QSX222" s="82"/>
      <c r="QSY222" s="6"/>
      <c r="QTB222" s="7"/>
      <c r="QTC222" s="7"/>
      <c r="QTH222" s="82"/>
      <c r="QTJ222" s="7"/>
      <c r="QTK222" s="82"/>
      <c r="QTM222" s="7"/>
      <c r="QTN222" s="82"/>
      <c r="QTO222" s="82"/>
      <c r="QTP222" s="83"/>
      <c r="QTR222" s="82"/>
      <c r="QTS222" s="80"/>
      <c r="QTT222" s="81"/>
      <c r="QTU222" s="82"/>
      <c r="QTX222" s="82"/>
      <c r="QTY222" s="82"/>
      <c r="QUA222" s="82"/>
      <c r="QUD222" s="82"/>
      <c r="QUG222" s="82"/>
      <c r="QUH222" s="82"/>
      <c r="QUM222" s="82"/>
      <c r="QUP222" s="82"/>
      <c r="QUQ222" s="82"/>
      <c r="QUR222" s="82"/>
      <c r="QUS222" s="82"/>
      <c r="QUT222" s="82"/>
      <c r="QUU222" s="82"/>
      <c r="QUV222" s="82"/>
      <c r="QVN222" s="82"/>
      <c r="QVO222" s="82"/>
      <c r="QVP222" s="6"/>
      <c r="QVS222" s="7"/>
      <c r="QVT222" s="7"/>
      <c r="QVY222" s="82"/>
      <c r="QWA222" s="7"/>
      <c r="QWB222" s="82"/>
      <c r="QWD222" s="7"/>
      <c r="QWE222" s="82"/>
      <c r="QWF222" s="82"/>
      <c r="QWG222" s="83"/>
      <c r="QWI222" s="82"/>
      <c r="QWJ222" s="80"/>
      <c r="QWK222" s="81"/>
      <c r="QWL222" s="82"/>
      <c r="QWO222" s="82"/>
      <c r="QWP222" s="82"/>
      <c r="QWR222" s="82"/>
      <c r="QWU222" s="82"/>
      <c r="QWX222" s="82"/>
      <c r="QWY222" s="82"/>
      <c r="QXD222" s="82"/>
      <c r="QXG222" s="82"/>
      <c r="QXH222" s="82"/>
      <c r="QXI222" s="82"/>
      <c r="QXJ222" s="82"/>
      <c r="QXK222" s="82"/>
      <c r="QXL222" s="82"/>
      <c r="QXM222" s="82"/>
      <c r="QYE222" s="82"/>
      <c r="QYF222" s="82"/>
      <c r="QYG222" s="6"/>
      <c r="QYJ222" s="7"/>
      <c r="QYK222" s="7"/>
      <c r="QYP222" s="82"/>
      <c r="QYR222" s="7"/>
      <c r="QYS222" s="82"/>
      <c r="QYU222" s="7"/>
      <c r="QYV222" s="82"/>
      <c r="QYW222" s="82"/>
      <c r="QYX222" s="83"/>
      <c r="QYZ222" s="82"/>
      <c r="QZA222" s="80"/>
      <c r="QZB222" s="81"/>
      <c r="QZC222" s="82"/>
      <c r="QZF222" s="82"/>
      <c r="QZG222" s="82"/>
      <c r="QZI222" s="82"/>
      <c r="QZL222" s="82"/>
      <c r="QZO222" s="82"/>
      <c r="QZP222" s="82"/>
      <c r="QZU222" s="82"/>
      <c r="QZX222" s="82"/>
      <c r="QZY222" s="82"/>
      <c r="QZZ222" s="82"/>
      <c r="RAA222" s="82"/>
      <c r="RAB222" s="82"/>
      <c r="RAC222" s="82"/>
      <c r="RAD222" s="82"/>
      <c r="RAV222" s="82"/>
      <c r="RAW222" s="82"/>
      <c r="RAX222" s="6"/>
      <c r="RBA222" s="7"/>
      <c r="RBB222" s="7"/>
      <c r="RBG222" s="82"/>
      <c r="RBI222" s="7"/>
      <c r="RBJ222" s="82"/>
      <c r="RBL222" s="7"/>
      <c r="RBM222" s="82"/>
      <c r="RBN222" s="82"/>
      <c r="RBO222" s="83"/>
      <c r="RBQ222" s="82"/>
      <c r="RBR222" s="80"/>
      <c r="RBS222" s="81"/>
      <c r="RBT222" s="82"/>
      <c r="RBW222" s="82"/>
      <c r="RBX222" s="82"/>
      <c r="RBZ222" s="82"/>
      <c r="RCC222" s="82"/>
      <c r="RCF222" s="82"/>
      <c r="RCG222" s="82"/>
      <c r="RCL222" s="82"/>
      <c r="RCO222" s="82"/>
      <c r="RCP222" s="82"/>
      <c r="RCQ222" s="82"/>
      <c r="RCR222" s="82"/>
      <c r="RCS222" s="82"/>
      <c r="RCT222" s="82"/>
      <c r="RCU222" s="82"/>
      <c r="RDM222" s="82"/>
      <c r="RDN222" s="82"/>
      <c r="RDO222" s="6"/>
      <c r="RDR222" s="7"/>
      <c r="RDS222" s="7"/>
      <c r="RDX222" s="82"/>
      <c r="RDZ222" s="7"/>
      <c r="REA222" s="82"/>
      <c r="REC222" s="7"/>
      <c r="RED222" s="82"/>
      <c r="REE222" s="82"/>
      <c r="REF222" s="83"/>
      <c r="REH222" s="82"/>
      <c r="REI222" s="80"/>
      <c r="REJ222" s="81"/>
      <c r="REK222" s="82"/>
      <c r="REN222" s="82"/>
      <c r="REO222" s="82"/>
      <c r="REQ222" s="82"/>
      <c r="RET222" s="82"/>
      <c r="REW222" s="82"/>
      <c r="REX222" s="82"/>
      <c r="RFC222" s="82"/>
      <c r="RFF222" s="82"/>
      <c r="RFG222" s="82"/>
      <c r="RFH222" s="82"/>
      <c r="RFI222" s="82"/>
      <c r="RFJ222" s="82"/>
      <c r="RFK222" s="82"/>
      <c r="RFL222" s="82"/>
      <c r="RGD222" s="82"/>
      <c r="RGE222" s="82"/>
      <c r="RGF222" s="6"/>
      <c r="RGI222" s="7"/>
      <c r="RGJ222" s="7"/>
      <c r="RGO222" s="82"/>
      <c r="RGQ222" s="7"/>
      <c r="RGR222" s="82"/>
      <c r="RGT222" s="7"/>
      <c r="RGU222" s="82"/>
      <c r="RGV222" s="82"/>
      <c r="RGW222" s="83"/>
      <c r="RGY222" s="82"/>
      <c r="RGZ222" s="80"/>
      <c r="RHA222" s="81"/>
      <c r="RHB222" s="82"/>
      <c r="RHE222" s="82"/>
      <c r="RHF222" s="82"/>
      <c r="RHH222" s="82"/>
      <c r="RHK222" s="82"/>
      <c r="RHN222" s="82"/>
      <c r="RHO222" s="82"/>
      <c r="RHT222" s="82"/>
      <c r="RHW222" s="82"/>
      <c r="RHX222" s="82"/>
      <c r="RHY222" s="82"/>
      <c r="RHZ222" s="82"/>
      <c r="RIA222" s="82"/>
      <c r="RIB222" s="82"/>
      <c r="RIC222" s="82"/>
      <c r="RIU222" s="82"/>
      <c r="RIV222" s="82"/>
      <c r="RIW222" s="6"/>
      <c r="RIZ222" s="7"/>
      <c r="RJA222" s="7"/>
      <c r="RJF222" s="82"/>
      <c r="RJH222" s="7"/>
      <c r="RJI222" s="82"/>
      <c r="RJK222" s="7"/>
      <c r="RJL222" s="82"/>
      <c r="RJM222" s="82"/>
      <c r="RJN222" s="83"/>
      <c r="RJP222" s="82"/>
      <c r="RJQ222" s="80"/>
      <c r="RJR222" s="81"/>
      <c r="RJS222" s="82"/>
      <c r="RJV222" s="82"/>
      <c r="RJW222" s="82"/>
      <c r="RJY222" s="82"/>
      <c r="RKB222" s="82"/>
      <c r="RKE222" s="82"/>
      <c r="RKF222" s="82"/>
      <c r="RKK222" s="82"/>
      <c r="RKN222" s="82"/>
      <c r="RKO222" s="82"/>
      <c r="RKP222" s="82"/>
      <c r="RKQ222" s="82"/>
      <c r="RKR222" s="82"/>
      <c r="RKS222" s="82"/>
      <c r="RKT222" s="82"/>
      <c r="RLL222" s="82"/>
      <c r="RLM222" s="82"/>
      <c r="RLN222" s="6"/>
      <c r="RLQ222" s="7"/>
      <c r="RLR222" s="7"/>
      <c r="RLW222" s="82"/>
      <c r="RLY222" s="7"/>
      <c r="RLZ222" s="82"/>
      <c r="RMB222" s="7"/>
      <c r="RMC222" s="82"/>
      <c r="RMD222" s="82"/>
      <c r="RME222" s="83"/>
      <c r="RMG222" s="82"/>
      <c r="RMH222" s="80"/>
      <c r="RMI222" s="81"/>
      <c r="RMJ222" s="82"/>
      <c r="RMM222" s="82"/>
      <c r="RMN222" s="82"/>
      <c r="RMP222" s="82"/>
      <c r="RMS222" s="82"/>
      <c r="RMV222" s="82"/>
      <c r="RMW222" s="82"/>
      <c r="RNB222" s="82"/>
      <c r="RNE222" s="82"/>
      <c r="RNF222" s="82"/>
      <c r="RNG222" s="82"/>
      <c r="RNH222" s="82"/>
      <c r="RNI222" s="82"/>
      <c r="RNJ222" s="82"/>
      <c r="RNK222" s="82"/>
      <c r="ROC222" s="82"/>
      <c r="ROD222" s="82"/>
      <c r="ROE222" s="6"/>
      <c r="ROH222" s="7"/>
      <c r="ROI222" s="7"/>
      <c r="RON222" s="82"/>
      <c r="ROP222" s="7"/>
      <c r="ROQ222" s="82"/>
      <c r="ROS222" s="7"/>
      <c r="ROT222" s="82"/>
      <c r="ROU222" s="82"/>
      <c r="ROV222" s="83"/>
      <c r="ROX222" s="82"/>
      <c r="ROY222" s="80"/>
      <c r="ROZ222" s="81"/>
      <c r="RPA222" s="82"/>
      <c r="RPD222" s="82"/>
      <c r="RPE222" s="82"/>
      <c r="RPG222" s="82"/>
      <c r="RPJ222" s="82"/>
      <c r="RPM222" s="82"/>
      <c r="RPN222" s="82"/>
      <c r="RPS222" s="82"/>
      <c r="RPV222" s="82"/>
      <c r="RPW222" s="82"/>
      <c r="RPX222" s="82"/>
      <c r="RPY222" s="82"/>
      <c r="RPZ222" s="82"/>
      <c r="RQA222" s="82"/>
      <c r="RQB222" s="82"/>
      <c r="RQT222" s="82"/>
      <c r="RQU222" s="82"/>
      <c r="RQV222" s="6"/>
      <c r="RQY222" s="7"/>
      <c r="RQZ222" s="7"/>
      <c r="RRE222" s="82"/>
      <c r="RRG222" s="7"/>
      <c r="RRH222" s="82"/>
      <c r="RRJ222" s="7"/>
      <c r="RRK222" s="82"/>
      <c r="RRL222" s="82"/>
      <c r="RRM222" s="83"/>
      <c r="RRO222" s="82"/>
      <c r="RRP222" s="80"/>
      <c r="RRQ222" s="81"/>
      <c r="RRR222" s="82"/>
      <c r="RRU222" s="82"/>
      <c r="RRV222" s="82"/>
      <c r="RRX222" s="82"/>
      <c r="RSA222" s="82"/>
      <c r="RSD222" s="82"/>
      <c r="RSE222" s="82"/>
      <c r="RSJ222" s="82"/>
      <c r="RSM222" s="82"/>
      <c r="RSN222" s="82"/>
      <c r="RSO222" s="82"/>
      <c r="RSP222" s="82"/>
      <c r="RSQ222" s="82"/>
      <c r="RSR222" s="82"/>
      <c r="RSS222" s="82"/>
      <c r="RTK222" s="82"/>
      <c r="RTL222" s="82"/>
      <c r="RTM222" s="6"/>
      <c r="RTP222" s="7"/>
      <c r="RTQ222" s="7"/>
      <c r="RTV222" s="82"/>
      <c r="RTX222" s="7"/>
      <c r="RTY222" s="82"/>
      <c r="RUA222" s="7"/>
      <c r="RUB222" s="82"/>
      <c r="RUC222" s="82"/>
      <c r="RUD222" s="83"/>
      <c r="RUF222" s="82"/>
      <c r="RUG222" s="80"/>
      <c r="RUH222" s="81"/>
      <c r="RUI222" s="82"/>
      <c r="RUL222" s="82"/>
      <c r="RUM222" s="82"/>
      <c r="RUO222" s="82"/>
      <c r="RUR222" s="82"/>
      <c r="RUU222" s="82"/>
      <c r="RUV222" s="82"/>
      <c r="RVA222" s="82"/>
      <c r="RVD222" s="82"/>
      <c r="RVE222" s="82"/>
      <c r="RVF222" s="82"/>
      <c r="RVG222" s="82"/>
      <c r="RVH222" s="82"/>
      <c r="RVI222" s="82"/>
      <c r="RVJ222" s="82"/>
      <c r="RWB222" s="82"/>
      <c r="RWC222" s="82"/>
      <c r="RWD222" s="6"/>
      <c r="RWG222" s="7"/>
      <c r="RWH222" s="7"/>
      <c r="RWM222" s="82"/>
      <c r="RWO222" s="7"/>
      <c r="RWP222" s="82"/>
      <c r="RWR222" s="7"/>
      <c r="RWS222" s="82"/>
      <c r="RWT222" s="82"/>
      <c r="RWU222" s="83"/>
      <c r="RWW222" s="82"/>
      <c r="RWX222" s="80"/>
      <c r="RWY222" s="81"/>
      <c r="RWZ222" s="82"/>
      <c r="RXC222" s="82"/>
      <c r="RXD222" s="82"/>
      <c r="RXF222" s="82"/>
      <c r="RXI222" s="82"/>
      <c r="RXL222" s="82"/>
      <c r="RXM222" s="82"/>
      <c r="RXR222" s="82"/>
      <c r="RXU222" s="82"/>
      <c r="RXV222" s="82"/>
      <c r="RXW222" s="82"/>
      <c r="RXX222" s="82"/>
      <c r="RXY222" s="82"/>
      <c r="RXZ222" s="82"/>
      <c r="RYA222" s="82"/>
      <c r="RYS222" s="82"/>
      <c r="RYT222" s="82"/>
      <c r="RYU222" s="6"/>
      <c r="RYX222" s="7"/>
      <c r="RYY222" s="7"/>
      <c r="RZD222" s="82"/>
      <c r="RZF222" s="7"/>
      <c r="RZG222" s="82"/>
      <c r="RZI222" s="7"/>
      <c r="RZJ222" s="82"/>
      <c r="RZK222" s="82"/>
      <c r="RZL222" s="83"/>
      <c r="RZN222" s="82"/>
      <c r="RZO222" s="80"/>
      <c r="RZP222" s="81"/>
      <c r="RZQ222" s="82"/>
      <c r="RZT222" s="82"/>
      <c r="RZU222" s="82"/>
      <c r="RZW222" s="82"/>
      <c r="RZZ222" s="82"/>
      <c r="SAC222" s="82"/>
      <c r="SAD222" s="82"/>
      <c r="SAI222" s="82"/>
      <c r="SAL222" s="82"/>
      <c r="SAM222" s="82"/>
      <c r="SAN222" s="82"/>
      <c r="SAO222" s="82"/>
      <c r="SAP222" s="82"/>
      <c r="SAQ222" s="82"/>
      <c r="SAR222" s="82"/>
      <c r="SBJ222" s="82"/>
      <c r="SBK222" s="82"/>
      <c r="SBL222" s="6"/>
      <c r="SBO222" s="7"/>
      <c r="SBP222" s="7"/>
      <c r="SBU222" s="82"/>
      <c r="SBW222" s="7"/>
      <c r="SBX222" s="82"/>
      <c r="SBZ222" s="7"/>
      <c r="SCA222" s="82"/>
      <c r="SCB222" s="82"/>
      <c r="SCC222" s="83"/>
      <c r="SCE222" s="82"/>
      <c r="SCF222" s="80"/>
      <c r="SCG222" s="81"/>
      <c r="SCH222" s="82"/>
      <c r="SCK222" s="82"/>
      <c r="SCL222" s="82"/>
      <c r="SCN222" s="82"/>
      <c r="SCQ222" s="82"/>
      <c r="SCT222" s="82"/>
      <c r="SCU222" s="82"/>
      <c r="SCZ222" s="82"/>
      <c r="SDC222" s="82"/>
      <c r="SDD222" s="82"/>
      <c r="SDE222" s="82"/>
      <c r="SDF222" s="82"/>
      <c r="SDG222" s="82"/>
      <c r="SDH222" s="82"/>
      <c r="SDI222" s="82"/>
      <c r="SEA222" s="82"/>
      <c r="SEB222" s="82"/>
      <c r="SEC222" s="6"/>
      <c r="SEF222" s="7"/>
      <c r="SEG222" s="7"/>
      <c r="SEL222" s="82"/>
      <c r="SEN222" s="7"/>
      <c r="SEO222" s="82"/>
      <c r="SEQ222" s="7"/>
      <c r="SER222" s="82"/>
      <c r="SES222" s="82"/>
      <c r="SET222" s="83"/>
      <c r="SEV222" s="82"/>
      <c r="SEW222" s="80"/>
      <c r="SEX222" s="81"/>
      <c r="SEY222" s="82"/>
      <c r="SFB222" s="82"/>
      <c r="SFC222" s="82"/>
      <c r="SFE222" s="82"/>
      <c r="SFH222" s="82"/>
      <c r="SFK222" s="82"/>
      <c r="SFL222" s="82"/>
      <c r="SFQ222" s="82"/>
      <c r="SFT222" s="82"/>
      <c r="SFU222" s="82"/>
      <c r="SFV222" s="82"/>
      <c r="SFW222" s="82"/>
      <c r="SFX222" s="82"/>
      <c r="SFY222" s="82"/>
      <c r="SFZ222" s="82"/>
      <c r="SGR222" s="82"/>
      <c r="SGS222" s="82"/>
      <c r="SGT222" s="6"/>
      <c r="SGW222" s="7"/>
      <c r="SGX222" s="7"/>
      <c r="SHC222" s="82"/>
      <c r="SHE222" s="7"/>
      <c r="SHF222" s="82"/>
      <c r="SHH222" s="7"/>
      <c r="SHI222" s="82"/>
      <c r="SHJ222" s="82"/>
      <c r="SHK222" s="83"/>
      <c r="SHM222" s="82"/>
      <c r="SHN222" s="80"/>
      <c r="SHO222" s="81"/>
      <c r="SHP222" s="82"/>
      <c r="SHS222" s="82"/>
      <c r="SHT222" s="82"/>
      <c r="SHV222" s="82"/>
      <c r="SHY222" s="82"/>
      <c r="SIB222" s="82"/>
      <c r="SIC222" s="82"/>
      <c r="SIH222" s="82"/>
      <c r="SIK222" s="82"/>
      <c r="SIL222" s="82"/>
      <c r="SIM222" s="82"/>
      <c r="SIN222" s="82"/>
      <c r="SIO222" s="82"/>
      <c r="SIP222" s="82"/>
      <c r="SIQ222" s="82"/>
      <c r="SJI222" s="82"/>
      <c r="SJJ222" s="82"/>
      <c r="SJK222" s="6"/>
      <c r="SJN222" s="7"/>
      <c r="SJO222" s="7"/>
      <c r="SJT222" s="82"/>
      <c r="SJV222" s="7"/>
      <c r="SJW222" s="82"/>
      <c r="SJY222" s="7"/>
      <c r="SJZ222" s="82"/>
      <c r="SKA222" s="82"/>
      <c r="SKB222" s="83"/>
      <c r="SKD222" s="82"/>
      <c r="SKE222" s="80"/>
      <c r="SKF222" s="81"/>
      <c r="SKG222" s="82"/>
      <c r="SKJ222" s="82"/>
      <c r="SKK222" s="82"/>
      <c r="SKM222" s="82"/>
      <c r="SKP222" s="82"/>
      <c r="SKS222" s="82"/>
      <c r="SKT222" s="82"/>
      <c r="SKY222" s="82"/>
      <c r="SLB222" s="82"/>
      <c r="SLC222" s="82"/>
      <c r="SLD222" s="82"/>
      <c r="SLE222" s="82"/>
      <c r="SLF222" s="82"/>
      <c r="SLG222" s="82"/>
      <c r="SLH222" s="82"/>
      <c r="SLZ222" s="82"/>
      <c r="SMA222" s="82"/>
      <c r="SMB222" s="6"/>
      <c r="SME222" s="7"/>
      <c r="SMF222" s="7"/>
      <c r="SMK222" s="82"/>
      <c r="SMM222" s="7"/>
      <c r="SMN222" s="82"/>
      <c r="SMP222" s="7"/>
      <c r="SMQ222" s="82"/>
      <c r="SMR222" s="82"/>
      <c r="SMS222" s="83"/>
      <c r="SMU222" s="82"/>
      <c r="SMV222" s="80"/>
      <c r="SMW222" s="81"/>
      <c r="SMX222" s="82"/>
      <c r="SNA222" s="82"/>
      <c r="SNB222" s="82"/>
      <c r="SND222" s="82"/>
      <c r="SNG222" s="82"/>
      <c r="SNJ222" s="82"/>
      <c r="SNK222" s="82"/>
      <c r="SNP222" s="82"/>
      <c r="SNS222" s="82"/>
      <c r="SNT222" s="82"/>
      <c r="SNU222" s="82"/>
      <c r="SNV222" s="82"/>
      <c r="SNW222" s="82"/>
      <c r="SNX222" s="82"/>
      <c r="SNY222" s="82"/>
      <c r="SOQ222" s="82"/>
      <c r="SOR222" s="82"/>
      <c r="SOS222" s="6"/>
      <c r="SOV222" s="7"/>
      <c r="SOW222" s="7"/>
      <c r="SPB222" s="82"/>
      <c r="SPD222" s="7"/>
      <c r="SPE222" s="82"/>
      <c r="SPG222" s="7"/>
      <c r="SPH222" s="82"/>
      <c r="SPI222" s="82"/>
      <c r="SPJ222" s="83"/>
      <c r="SPL222" s="82"/>
      <c r="SPM222" s="80"/>
      <c r="SPN222" s="81"/>
      <c r="SPO222" s="82"/>
      <c r="SPR222" s="82"/>
      <c r="SPS222" s="82"/>
      <c r="SPU222" s="82"/>
      <c r="SPX222" s="82"/>
      <c r="SQA222" s="82"/>
      <c r="SQB222" s="82"/>
      <c r="SQG222" s="82"/>
      <c r="SQJ222" s="82"/>
      <c r="SQK222" s="82"/>
      <c r="SQL222" s="82"/>
      <c r="SQM222" s="82"/>
      <c r="SQN222" s="82"/>
      <c r="SQO222" s="82"/>
      <c r="SQP222" s="82"/>
      <c r="SRH222" s="82"/>
      <c r="SRI222" s="82"/>
      <c r="SRJ222" s="6"/>
      <c r="SRM222" s="7"/>
      <c r="SRN222" s="7"/>
      <c r="SRS222" s="82"/>
      <c r="SRU222" s="7"/>
      <c r="SRV222" s="82"/>
      <c r="SRX222" s="7"/>
      <c r="SRY222" s="82"/>
      <c r="SRZ222" s="82"/>
      <c r="SSA222" s="83"/>
      <c r="SSC222" s="82"/>
      <c r="SSD222" s="80"/>
      <c r="SSE222" s="81"/>
      <c r="SSF222" s="82"/>
      <c r="SSI222" s="82"/>
      <c r="SSJ222" s="82"/>
      <c r="SSL222" s="82"/>
      <c r="SSO222" s="82"/>
      <c r="SSR222" s="82"/>
      <c r="SSS222" s="82"/>
      <c r="SSX222" s="82"/>
      <c r="STA222" s="82"/>
      <c r="STB222" s="82"/>
      <c r="STC222" s="82"/>
      <c r="STD222" s="82"/>
      <c r="STE222" s="82"/>
      <c r="STF222" s="82"/>
      <c r="STG222" s="82"/>
      <c r="STY222" s="82"/>
      <c r="STZ222" s="82"/>
      <c r="SUA222" s="6"/>
      <c r="SUD222" s="7"/>
      <c r="SUE222" s="7"/>
      <c r="SUJ222" s="82"/>
      <c r="SUL222" s="7"/>
      <c r="SUM222" s="82"/>
      <c r="SUO222" s="7"/>
      <c r="SUP222" s="82"/>
      <c r="SUQ222" s="82"/>
      <c r="SUR222" s="83"/>
      <c r="SUT222" s="82"/>
      <c r="SUU222" s="80"/>
      <c r="SUV222" s="81"/>
      <c r="SUW222" s="82"/>
      <c r="SUZ222" s="82"/>
      <c r="SVA222" s="82"/>
      <c r="SVC222" s="82"/>
      <c r="SVF222" s="82"/>
      <c r="SVI222" s="82"/>
      <c r="SVJ222" s="82"/>
      <c r="SVO222" s="82"/>
      <c r="SVR222" s="82"/>
      <c r="SVS222" s="82"/>
      <c r="SVT222" s="82"/>
      <c r="SVU222" s="82"/>
      <c r="SVV222" s="82"/>
      <c r="SVW222" s="82"/>
      <c r="SVX222" s="82"/>
      <c r="SWP222" s="82"/>
      <c r="SWQ222" s="82"/>
      <c r="SWR222" s="6"/>
      <c r="SWU222" s="7"/>
      <c r="SWV222" s="7"/>
      <c r="SXA222" s="82"/>
      <c r="SXC222" s="7"/>
      <c r="SXD222" s="82"/>
      <c r="SXF222" s="7"/>
      <c r="SXG222" s="82"/>
      <c r="SXH222" s="82"/>
      <c r="SXI222" s="83"/>
      <c r="SXK222" s="82"/>
      <c r="SXL222" s="80"/>
      <c r="SXM222" s="81"/>
      <c r="SXN222" s="82"/>
      <c r="SXQ222" s="82"/>
      <c r="SXR222" s="82"/>
      <c r="SXT222" s="82"/>
      <c r="SXW222" s="82"/>
      <c r="SXZ222" s="82"/>
      <c r="SYA222" s="82"/>
      <c r="SYF222" s="82"/>
      <c r="SYI222" s="82"/>
      <c r="SYJ222" s="82"/>
      <c r="SYK222" s="82"/>
      <c r="SYL222" s="82"/>
      <c r="SYM222" s="82"/>
      <c r="SYN222" s="82"/>
      <c r="SYO222" s="82"/>
      <c r="SZG222" s="82"/>
      <c r="SZH222" s="82"/>
      <c r="SZI222" s="6"/>
      <c r="SZL222" s="7"/>
      <c r="SZM222" s="7"/>
      <c r="SZR222" s="82"/>
      <c r="SZT222" s="7"/>
      <c r="SZU222" s="82"/>
      <c r="SZW222" s="7"/>
      <c r="SZX222" s="82"/>
      <c r="SZY222" s="82"/>
      <c r="SZZ222" s="83"/>
      <c r="TAB222" s="82"/>
      <c r="TAC222" s="80"/>
      <c r="TAD222" s="81"/>
      <c r="TAE222" s="82"/>
      <c r="TAH222" s="82"/>
      <c r="TAI222" s="82"/>
      <c r="TAK222" s="82"/>
      <c r="TAN222" s="82"/>
      <c r="TAQ222" s="82"/>
      <c r="TAR222" s="82"/>
      <c r="TAW222" s="82"/>
      <c r="TAZ222" s="82"/>
      <c r="TBA222" s="82"/>
      <c r="TBB222" s="82"/>
      <c r="TBC222" s="82"/>
      <c r="TBD222" s="82"/>
      <c r="TBE222" s="82"/>
      <c r="TBF222" s="82"/>
      <c r="TBX222" s="82"/>
      <c r="TBY222" s="82"/>
      <c r="TBZ222" s="6"/>
      <c r="TCC222" s="7"/>
      <c r="TCD222" s="7"/>
      <c r="TCI222" s="82"/>
      <c r="TCK222" s="7"/>
      <c r="TCL222" s="82"/>
      <c r="TCN222" s="7"/>
      <c r="TCO222" s="82"/>
      <c r="TCP222" s="82"/>
      <c r="TCQ222" s="83"/>
      <c r="TCS222" s="82"/>
      <c r="TCT222" s="80"/>
      <c r="TCU222" s="81"/>
      <c r="TCV222" s="82"/>
      <c r="TCY222" s="82"/>
      <c r="TCZ222" s="82"/>
      <c r="TDB222" s="82"/>
      <c r="TDE222" s="82"/>
      <c r="TDH222" s="82"/>
      <c r="TDI222" s="82"/>
      <c r="TDN222" s="82"/>
      <c r="TDQ222" s="82"/>
      <c r="TDR222" s="82"/>
      <c r="TDS222" s="82"/>
      <c r="TDT222" s="82"/>
      <c r="TDU222" s="82"/>
      <c r="TDV222" s="82"/>
      <c r="TDW222" s="82"/>
      <c r="TEO222" s="82"/>
      <c r="TEP222" s="82"/>
      <c r="TEQ222" s="6"/>
      <c r="TET222" s="7"/>
      <c r="TEU222" s="7"/>
      <c r="TEZ222" s="82"/>
      <c r="TFB222" s="7"/>
      <c r="TFC222" s="82"/>
      <c r="TFE222" s="7"/>
      <c r="TFF222" s="82"/>
      <c r="TFG222" s="82"/>
      <c r="TFH222" s="83"/>
      <c r="TFJ222" s="82"/>
      <c r="TFK222" s="80"/>
      <c r="TFL222" s="81"/>
      <c r="TFM222" s="82"/>
      <c r="TFP222" s="82"/>
      <c r="TFQ222" s="82"/>
      <c r="TFS222" s="82"/>
      <c r="TFV222" s="82"/>
      <c r="TFY222" s="82"/>
      <c r="TFZ222" s="82"/>
      <c r="TGE222" s="82"/>
      <c r="TGH222" s="82"/>
      <c r="TGI222" s="82"/>
      <c r="TGJ222" s="82"/>
      <c r="TGK222" s="82"/>
      <c r="TGL222" s="82"/>
      <c r="TGM222" s="82"/>
      <c r="TGN222" s="82"/>
      <c r="THF222" s="82"/>
      <c r="THG222" s="82"/>
      <c r="THH222" s="6"/>
      <c r="THK222" s="7"/>
      <c r="THL222" s="7"/>
      <c r="THQ222" s="82"/>
      <c r="THS222" s="7"/>
      <c r="THT222" s="82"/>
      <c r="THV222" s="7"/>
      <c r="THW222" s="82"/>
      <c r="THX222" s="82"/>
      <c r="THY222" s="83"/>
      <c r="TIA222" s="82"/>
      <c r="TIB222" s="80"/>
      <c r="TIC222" s="81"/>
      <c r="TID222" s="82"/>
      <c r="TIG222" s="82"/>
      <c r="TIH222" s="82"/>
      <c r="TIJ222" s="82"/>
      <c r="TIM222" s="82"/>
      <c r="TIP222" s="82"/>
      <c r="TIQ222" s="82"/>
      <c r="TIV222" s="82"/>
      <c r="TIY222" s="82"/>
      <c r="TIZ222" s="82"/>
      <c r="TJA222" s="82"/>
      <c r="TJB222" s="82"/>
      <c r="TJC222" s="82"/>
      <c r="TJD222" s="82"/>
      <c r="TJE222" s="82"/>
      <c r="TJW222" s="82"/>
      <c r="TJX222" s="82"/>
      <c r="TJY222" s="6"/>
      <c r="TKB222" s="7"/>
      <c r="TKC222" s="7"/>
      <c r="TKH222" s="82"/>
      <c r="TKJ222" s="7"/>
      <c r="TKK222" s="82"/>
      <c r="TKM222" s="7"/>
      <c r="TKN222" s="82"/>
      <c r="TKO222" s="82"/>
      <c r="TKP222" s="83"/>
      <c r="TKR222" s="82"/>
      <c r="TKS222" s="80"/>
      <c r="TKT222" s="81"/>
      <c r="TKU222" s="82"/>
      <c r="TKX222" s="82"/>
      <c r="TKY222" s="82"/>
      <c r="TLA222" s="82"/>
      <c r="TLD222" s="82"/>
      <c r="TLG222" s="82"/>
      <c r="TLH222" s="82"/>
      <c r="TLM222" s="82"/>
      <c r="TLP222" s="82"/>
      <c r="TLQ222" s="82"/>
      <c r="TLR222" s="82"/>
      <c r="TLS222" s="82"/>
      <c r="TLT222" s="82"/>
      <c r="TLU222" s="82"/>
      <c r="TLV222" s="82"/>
      <c r="TMN222" s="82"/>
      <c r="TMO222" s="82"/>
      <c r="TMP222" s="6"/>
      <c r="TMS222" s="7"/>
      <c r="TMT222" s="7"/>
      <c r="TMY222" s="82"/>
      <c r="TNA222" s="7"/>
      <c r="TNB222" s="82"/>
      <c r="TND222" s="7"/>
      <c r="TNE222" s="82"/>
      <c r="TNF222" s="82"/>
      <c r="TNG222" s="83"/>
      <c r="TNI222" s="82"/>
      <c r="TNJ222" s="80"/>
      <c r="TNK222" s="81"/>
      <c r="TNL222" s="82"/>
      <c r="TNO222" s="82"/>
      <c r="TNP222" s="82"/>
      <c r="TNR222" s="82"/>
      <c r="TNU222" s="82"/>
      <c r="TNX222" s="82"/>
      <c r="TNY222" s="82"/>
      <c r="TOD222" s="82"/>
      <c r="TOG222" s="82"/>
      <c r="TOH222" s="82"/>
      <c r="TOI222" s="82"/>
      <c r="TOJ222" s="82"/>
      <c r="TOK222" s="82"/>
      <c r="TOL222" s="82"/>
      <c r="TOM222" s="82"/>
      <c r="TPE222" s="82"/>
      <c r="TPF222" s="82"/>
      <c r="TPG222" s="6"/>
      <c r="TPJ222" s="7"/>
      <c r="TPK222" s="7"/>
      <c r="TPP222" s="82"/>
      <c r="TPR222" s="7"/>
      <c r="TPS222" s="82"/>
      <c r="TPU222" s="7"/>
      <c r="TPV222" s="82"/>
      <c r="TPW222" s="82"/>
      <c r="TPX222" s="83"/>
      <c r="TPZ222" s="82"/>
      <c r="TQA222" s="80"/>
      <c r="TQB222" s="81"/>
      <c r="TQC222" s="82"/>
      <c r="TQF222" s="82"/>
      <c r="TQG222" s="82"/>
      <c r="TQI222" s="82"/>
      <c r="TQL222" s="82"/>
      <c r="TQO222" s="82"/>
      <c r="TQP222" s="82"/>
      <c r="TQU222" s="82"/>
      <c r="TQX222" s="82"/>
      <c r="TQY222" s="82"/>
      <c r="TQZ222" s="82"/>
      <c r="TRA222" s="82"/>
      <c r="TRB222" s="82"/>
      <c r="TRC222" s="82"/>
      <c r="TRD222" s="82"/>
      <c r="TRV222" s="82"/>
      <c r="TRW222" s="82"/>
      <c r="TRX222" s="6"/>
      <c r="TSA222" s="7"/>
      <c r="TSB222" s="7"/>
      <c r="TSG222" s="82"/>
      <c r="TSI222" s="7"/>
      <c r="TSJ222" s="82"/>
      <c r="TSL222" s="7"/>
      <c r="TSM222" s="82"/>
      <c r="TSN222" s="82"/>
      <c r="TSO222" s="83"/>
      <c r="TSQ222" s="82"/>
      <c r="TSR222" s="80"/>
      <c r="TSS222" s="81"/>
      <c r="TST222" s="82"/>
      <c r="TSW222" s="82"/>
      <c r="TSX222" s="82"/>
      <c r="TSZ222" s="82"/>
      <c r="TTC222" s="82"/>
      <c r="TTF222" s="82"/>
      <c r="TTG222" s="82"/>
      <c r="TTL222" s="82"/>
      <c r="TTO222" s="82"/>
      <c r="TTP222" s="82"/>
      <c r="TTQ222" s="82"/>
      <c r="TTR222" s="82"/>
      <c r="TTS222" s="82"/>
      <c r="TTT222" s="82"/>
      <c r="TTU222" s="82"/>
      <c r="TUM222" s="82"/>
      <c r="TUN222" s="82"/>
      <c r="TUO222" s="6"/>
      <c r="TUR222" s="7"/>
      <c r="TUS222" s="7"/>
      <c r="TUX222" s="82"/>
      <c r="TUZ222" s="7"/>
      <c r="TVA222" s="82"/>
      <c r="TVC222" s="7"/>
      <c r="TVD222" s="82"/>
      <c r="TVE222" s="82"/>
      <c r="TVF222" s="83"/>
      <c r="TVH222" s="82"/>
      <c r="TVI222" s="80"/>
      <c r="TVJ222" s="81"/>
      <c r="TVK222" s="82"/>
      <c r="TVN222" s="82"/>
      <c r="TVO222" s="82"/>
      <c r="TVQ222" s="82"/>
      <c r="TVT222" s="82"/>
      <c r="TVW222" s="82"/>
      <c r="TVX222" s="82"/>
      <c r="TWC222" s="82"/>
      <c r="TWF222" s="82"/>
      <c r="TWG222" s="82"/>
      <c r="TWH222" s="82"/>
      <c r="TWI222" s="82"/>
      <c r="TWJ222" s="82"/>
      <c r="TWK222" s="82"/>
      <c r="TWL222" s="82"/>
      <c r="TXD222" s="82"/>
      <c r="TXE222" s="82"/>
      <c r="TXF222" s="6"/>
      <c r="TXI222" s="7"/>
      <c r="TXJ222" s="7"/>
      <c r="TXO222" s="82"/>
      <c r="TXQ222" s="7"/>
      <c r="TXR222" s="82"/>
      <c r="TXT222" s="7"/>
      <c r="TXU222" s="82"/>
      <c r="TXV222" s="82"/>
      <c r="TXW222" s="83"/>
      <c r="TXY222" s="82"/>
      <c r="TXZ222" s="80"/>
      <c r="TYA222" s="81"/>
      <c r="TYB222" s="82"/>
      <c r="TYE222" s="82"/>
      <c r="TYF222" s="82"/>
      <c r="TYH222" s="82"/>
      <c r="TYK222" s="82"/>
      <c r="TYN222" s="82"/>
      <c r="TYO222" s="82"/>
      <c r="TYT222" s="82"/>
      <c r="TYW222" s="82"/>
      <c r="TYX222" s="82"/>
      <c r="TYY222" s="82"/>
      <c r="TYZ222" s="82"/>
      <c r="TZA222" s="82"/>
      <c r="TZB222" s="82"/>
      <c r="TZC222" s="82"/>
      <c r="TZU222" s="82"/>
      <c r="TZV222" s="82"/>
      <c r="TZW222" s="6"/>
      <c r="TZZ222" s="7"/>
      <c r="UAA222" s="7"/>
      <c r="UAF222" s="82"/>
      <c r="UAH222" s="7"/>
      <c r="UAI222" s="82"/>
      <c r="UAK222" s="7"/>
      <c r="UAL222" s="82"/>
      <c r="UAM222" s="82"/>
      <c r="UAN222" s="83"/>
      <c r="UAP222" s="82"/>
      <c r="UAQ222" s="80"/>
      <c r="UAR222" s="81"/>
      <c r="UAS222" s="82"/>
      <c r="UAV222" s="82"/>
      <c r="UAW222" s="82"/>
      <c r="UAY222" s="82"/>
      <c r="UBB222" s="82"/>
      <c r="UBE222" s="82"/>
      <c r="UBF222" s="82"/>
      <c r="UBK222" s="82"/>
      <c r="UBN222" s="82"/>
      <c r="UBO222" s="82"/>
      <c r="UBP222" s="82"/>
      <c r="UBQ222" s="82"/>
      <c r="UBR222" s="82"/>
      <c r="UBS222" s="82"/>
      <c r="UBT222" s="82"/>
      <c r="UCL222" s="82"/>
      <c r="UCM222" s="82"/>
      <c r="UCN222" s="6"/>
      <c r="UCQ222" s="7"/>
      <c r="UCR222" s="7"/>
      <c r="UCW222" s="82"/>
      <c r="UCY222" s="7"/>
      <c r="UCZ222" s="82"/>
      <c r="UDB222" s="7"/>
      <c r="UDC222" s="82"/>
      <c r="UDD222" s="82"/>
      <c r="UDE222" s="83"/>
      <c r="UDG222" s="82"/>
      <c r="UDH222" s="80"/>
      <c r="UDI222" s="81"/>
      <c r="UDJ222" s="82"/>
      <c r="UDM222" s="82"/>
      <c r="UDN222" s="82"/>
      <c r="UDP222" s="82"/>
      <c r="UDS222" s="82"/>
      <c r="UDV222" s="82"/>
      <c r="UDW222" s="82"/>
      <c r="UEB222" s="82"/>
      <c r="UEE222" s="82"/>
      <c r="UEF222" s="82"/>
      <c r="UEG222" s="82"/>
      <c r="UEH222" s="82"/>
      <c r="UEI222" s="82"/>
      <c r="UEJ222" s="82"/>
      <c r="UEK222" s="82"/>
      <c r="UFC222" s="82"/>
      <c r="UFD222" s="82"/>
      <c r="UFE222" s="6"/>
      <c r="UFH222" s="7"/>
      <c r="UFI222" s="7"/>
      <c r="UFN222" s="82"/>
      <c r="UFP222" s="7"/>
      <c r="UFQ222" s="82"/>
      <c r="UFS222" s="7"/>
      <c r="UFT222" s="82"/>
      <c r="UFU222" s="82"/>
      <c r="UFV222" s="83"/>
      <c r="UFX222" s="82"/>
      <c r="UFY222" s="80"/>
      <c r="UFZ222" s="81"/>
      <c r="UGA222" s="82"/>
      <c r="UGD222" s="82"/>
      <c r="UGE222" s="82"/>
      <c r="UGG222" s="82"/>
      <c r="UGJ222" s="82"/>
      <c r="UGM222" s="82"/>
      <c r="UGN222" s="82"/>
      <c r="UGS222" s="82"/>
      <c r="UGV222" s="82"/>
      <c r="UGW222" s="82"/>
      <c r="UGX222" s="82"/>
      <c r="UGY222" s="82"/>
      <c r="UGZ222" s="82"/>
      <c r="UHA222" s="82"/>
      <c r="UHB222" s="82"/>
      <c r="UHT222" s="82"/>
      <c r="UHU222" s="82"/>
      <c r="UHV222" s="6"/>
      <c r="UHY222" s="7"/>
      <c r="UHZ222" s="7"/>
      <c r="UIE222" s="82"/>
      <c r="UIG222" s="7"/>
      <c r="UIH222" s="82"/>
      <c r="UIJ222" s="7"/>
      <c r="UIK222" s="82"/>
      <c r="UIL222" s="82"/>
      <c r="UIM222" s="83"/>
      <c r="UIO222" s="82"/>
      <c r="UIP222" s="80"/>
      <c r="UIQ222" s="81"/>
      <c r="UIR222" s="82"/>
      <c r="UIU222" s="82"/>
      <c r="UIV222" s="82"/>
      <c r="UIX222" s="82"/>
      <c r="UJA222" s="82"/>
      <c r="UJD222" s="82"/>
      <c r="UJE222" s="82"/>
      <c r="UJJ222" s="82"/>
      <c r="UJM222" s="82"/>
      <c r="UJN222" s="82"/>
      <c r="UJO222" s="82"/>
      <c r="UJP222" s="82"/>
      <c r="UJQ222" s="82"/>
      <c r="UJR222" s="82"/>
      <c r="UJS222" s="82"/>
      <c r="UKK222" s="82"/>
      <c r="UKL222" s="82"/>
      <c r="UKM222" s="6"/>
      <c r="UKP222" s="7"/>
      <c r="UKQ222" s="7"/>
      <c r="UKV222" s="82"/>
      <c r="UKX222" s="7"/>
      <c r="UKY222" s="82"/>
      <c r="ULA222" s="7"/>
      <c r="ULB222" s="82"/>
      <c r="ULC222" s="82"/>
      <c r="ULD222" s="83"/>
      <c r="ULF222" s="82"/>
      <c r="ULG222" s="80"/>
      <c r="ULH222" s="81"/>
      <c r="ULI222" s="82"/>
      <c r="ULL222" s="82"/>
      <c r="ULM222" s="82"/>
      <c r="ULO222" s="82"/>
      <c r="ULR222" s="82"/>
      <c r="ULU222" s="82"/>
      <c r="ULV222" s="82"/>
      <c r="UMA222" s="82"/>
      <c r="UMD222" s="82"/>
      <c r="UME222" s="82"/>
      <c r="UMF222" s="82"/>
      <c r="UMG222" s="82"/>
      <c r="UMH222" s="82"/>
      <c r="UMI222" s="82"/>
      <c r="UMJ222" s="82"/>
      <c r="UNB222" s="82"/>
      <c r="UNC222" s="82"/>
      <c r="UND222" s="6"/>
      <c r="UNG222" s="7"/>
      <c r="UNH222" s="7"/>
      <c r="UNM222" s="82"/>
      <c r="UNO222" s="7"/>
      <c r="UNP222" s="82"/>
      <c r="UNR222" s="7"/>
      <c r="UNS222" s="82"/>
      <c r="UNT222" s="82"/>
      <c r="UNU222" s="83"/>
      <c r="UNW222" s="82"/>
      <c r="UNX222" s="80"/>
      <c r="UNY222" s="81"/>
      <c r="UNZ222" s="82"/>
      <c r="UOC222" s="82"/>
      <c r="UOD222" s="82"/>
      <c r="UOF222" s="82"/>
      <c r="UOI222" s="82"/>
      <c r="UOL222" s="82"/>
      <c r="UOM222" s="82"/>
      <c r="UOR222" s="82"/>
      <c r="UOU222" s="82"/>
      <c r="UOV222" s="82"/>
      <c r="UOW222" s="82"/>
      <c r="UOX222" s="82"/>
      <c r="UOY222" s="82"/>
      <c r="UOZ222" s="82"/>
      <c r="UPA222" s="82"/>
      <c r="UPS222" s="82"/>
      <c r="UPT222" s="82"/>
      <c r="UPU222" s="6"/>
      <c r="UPX222" s="7"/>
      <c r="UPY222" s="7"/>
      <c r="UQD222" s="82"/>
      <c r="UQF222" s="7"/>
      <c r="UQG222" s="82"/>
      <c r="UQI222" s="7"/>
      <c r="UQJ222" s="82"/>
      <c r="UQK222" s="82"/>
      <c r="UQL222" s="83"/>
      <c r="UQN222" s="82"/>
      <c r="UQO222" s="80"/>
      <c r="UQP222" s="81"/>
      <c r="UQQ222" s="82"/>
      <c r="UQT222" s="82"/>
      <c r="UQU222" s="82"/>
      <c r="UQW222" s="82"/>
      <c r="UQZ222" s="82"/>
      <c r="URC222" s="82"/>
      <c r="URD222" s="82"/>
      <c r="URI222" s="82"/>
      <c r="URL222" s="82"/>
      <c r="URM222" s="82"/>
      <c r="URN222" s="82"/>
      <c r="URO222" s="82"/>
      <c r="URP222" s="82"/>
      <c r="URQ222" s="82"/>
      <c r="URR222" s="82"/>
      <c r="USJ222" s="82"/>
      <c r="USK222" s="82"/>
      <c r="USL222" s="6"/>
      <c r="USO222" s="7"/>
      <c r="USP222" s="7"/>
      <c r="USU222" s="82"/>
      <c r="USW222" s="7"/>
      <c r="USX222" s="82"/>
      <c r="USZ222" s="7"/>
      <c r="UTA222" s="82"/>
      <c r="UTB222" s="82"/>
      <c r="UTC222" s="83"/>
      <c r="UTE222" s="82"/>
      <c r="UTF222" s="80"/>
      <c r="UTG222" s="81"/>
      <c r="UTH222" s="82"/>
      <c r="UTK222" s="82"/>
      <c r="UTL222" s="82"/>
      <c r="UTN222" s="82"/>
      <c r="UTQ222" s="82"/>
      <c r="UTT222" s="82"/>
      <c r="UTU222" s="82"/>
      <c r="UTZ222" s="82"/>
      <c r="UUC222" s="82"/>
      <c r="UUD222" s="82"/>
      <c r="UUE222" s="82"/>
      <c r="UUF222" s="82"/>
      <c r="UUG222" s="82"/>
      <c r="UUH222" s="82"/>
      <c r="UUI222" s="82"/>
      <c r="UVA222" s="82"/>
      <c r="UVB222" s="82"/>
      <c r="UVC222" s="6"/>
      <c r="UVF222" s="7"/>
      <c r="UVG222" s="7"/>
      <c r="UVL222" s="82"/>
      <c r="UVN222" s="7"/>
      <c r="UVO222" s="82"/>
      <c r="UVQ222" s="7"/>
      <c r="UVR222" s="82"/>
      <c r="UVS222" s="82"/>
      <c r="UVT222" s="83"/>
      <c r="UVV222" s="82"/>
      <c r="UVW222" s="80"/>
      <c r="UVX222" s="81"/>
      <c r="UVY222" s="82"/>
      <c r="UWB222" s="82"/>
      <c r="UWC222" s="82"/>
      <c r="UWE222" s="82"/>
      <c r="UWH222" s="82"/>
      <c r="UWK222" s="82"/>
      <c r="UWL222" s="82"/>
      <c r="UWQ222" s="82"/>
      <c r="UWT222" s="82"/>
      <c r="UWU222" s="82"/>
      <c r="UWV222" s="82"/>
      <c r="UWW222" s="82"/>
      <c r="UWX222" s="82"/>
      <c r="UWY222" s="82"/>
      <c r="UWZ222" s="82"/>
      <c r="UXR222" s="82"/>
      <c r="UXS222" s="82"/>
      <c r="UXT222" s="6"/>
      <c r="UXW222" s="7"/>
      <c r="UXX222" s="7"/>
      <c r="UYC222" s="82"/>
      <c r="UYE222" s="7"/>
      <c r="UYF222" s="82"/>
      <c r="UYH222" s="7"/>
      <c r="UYI222" s="82"/>
      <c r="UYJ222" s="82"/>
      <c r="UYK222" s="83"/>
      <c r="UYM222" s="82"/>
      <c r="UYN222" s="80"/>
      <c r="UYO222" s="81"/>
      <c r="UYP222" s="82"/>
      <c r="UYS222" s="82"/>
      <c r="UYT222" s="82"/>
      <c r="UYV222" s="82"/>
      <c r="UYY222" s="82"/>
      <c r="UZB222" s="82"/>
      <c r="UZC222" s="82"/>
      <c r="UZH222" s="82"/>
      <c r="UZK222" s="82"/>
      <c r="UZL222" s="82"/>
      <c r="UZM222" s="82"/>
      <c r="UZN222" s="82"/>
      <c r="UZO222" s="82"/>
      <c r="UZP222" s="82"/>
      <c r="UZQ222" s="82"/>
      <c r="VAI222" s="82"/>
      <c r="VAJ222" s="82"/>
      <c r="VAK222" s="6"/>
      <c r="VAN222" s="7"/>
      <c r="VAO222" s="7"/>
      <c r="VAT222" s="82"/>
      <c r="VAV222" s="7"/>
      <c r="VAW222" s="82"/>
      <c r="VAY222" s="7"/>
      <c r="VAZ222" s="82"/>
      <c r="VBA222" s="82"/>
      <c r="VBB222" s="83"/>
      <c r="VBD222" s="82"/>
      <c r="VBE222" s="80"/>
      <c r="VBF222" s="81"/>
      <c r="VBG222" s="82"/>
      <c r="VBJ222" s="82"/>
      <c r="VBK222" s="82"/>
      <c r="VBM222" s="82"/>
      <c r="VBP222" s="82"/>
      <c r="VBS222" s="82"/>
      <c r="VBT222" s="82"/>
      <c r="VBY222" s="82"/>
      <c r="VCB222" s="82"/>
      <c r="VCC222" s="82"/>
      <c r="VCD222" s="82"/>
      <c r="VCE222" s="82"/>
      <c r="VCF222" s="82"/>
      <c r="VCG222" s="82"/>
      <c r="VCH222" s="82"/>
      <c r="VCZ222" s="82"/>
      <c r="VDA222" s="82"/>
      <c r="VDB222" s="6"/>
      <c r="VDE222" s="7"/>
      <c r="VDF222" s="7"/>
      <c r="VDK222" s="82"/>
      <c r="VDM222" s="7"/>
      <c r="VDN222" s="82"/>
      <c r="VDP222" s="7"/>
      <c r="VDQ222" s="82"/>
      <c r="VDR222" s="82"/>
      <c r="VDS222" s="83"/>
      <c r="VDU222" s="82"/>
      <c r="VDV222" s="80"/>
      <c r="VDW222" s="81"/>
      <c r="VDX222" s="82"/>
      <c r="VEA222" s="82"/>
      <c r="VEB222" s="82"/>
      <c r="VED222" s="82"/>
      <c r="VEG222" s="82"/>
      <c r="VEJ222" s="82"/>
      <c r="VEK222" s="82"/>
      <c r="VEP222" s="82"/>
      <c r="VES222" s="82"/>
      <c r="VET222" s="82"/>
      <c r="VEU222" s="82"/>
      <c r="VEV222" s="82"/>
      <c r="VEW222" s="82"/>
      <c r="VEX222" s="82"/>
      <c r="VEY222" s="82"/>
      <c r="VFQ222" s="82"/>
      <c r="VFR222" s="82"/>
      <c r="VFS222" s="6"/>
      <c r="VFV222" s="7"/>
      <c r="VFW222" s="7"/>
      <c r="VGB222" s="82"/>
      <c r="VGD222" s="7"/>
      <c r="VGE222" s="82"/>
      <c r="VGG222" s="7"/>
      <c r="VGH222" s="82"/>
      <c r="VGI222" s="82"/>
      <c r="VGJ222" s="83"/>
      <c r="VGL222" s="82"/>
      <c r="VGM222" s="80"/>
      <c r="VGN222" s="81"/>
      <c r="VGO222" s="82"/>
      <c r="VGR222" s="82"/>
      <c r="VGS222" s="82"/>
      <c r="VGU222" s="82"/>
      <c r="VGX222" s="82"/>
      <c r="VHA222" s="82"/>
      <c r="VHB222" s="82"/>
      <c r="VHG222" s="82"/>
      <c r="VHJ222" s="82"/>
      <c r="VHK222" s="82"/>
      <c r="VHL222" s="82"/>
      <c r="VHM222" s="82"/>
      <c r="VHN222" s="82"/>
      <c r="VHO222" s="82"/>
      <c r="VHP222" s="82"/>
      <c r="VIH222" s="82"/>
      <c r="VII222" s="82"/>
      <c r="VIJ222" s="6"/>
      <c r="VIM222" s="7"/>
      <c r="VIN222" s="7"/>
      <c r="VIS222" s="82"/>
      <c r="VIU222" s="7"/>
      <c r="VIV222" s="82"/>
      <c r="VIX222" s="7"/>
      <c r="VIY222" s="82"/>
      <c r="VIZ222" s="82"/>
      <c r="VJA222" s="83"/>
      <c r="VJC222" s="82"/>
      <c r="VJD222" s="80"/>
      <c r="VJE222" s="81"/>
      <c r="VJF222" s="82"/>
      <c r="VJI222" s="82"/>
      <c r="VJJ222" s="82"/>
      <c r="VJL222" s="82"/>
      <c r="VJO222" s="82"/>
      <c r="VJR222" s="82"/>
      <c r="VJS222" s="82"/>
      <c r="VJX222" s="82"/>
      <c r="VKA222" s="82"/>
      <c r="VKB222" s="82"/>
      <c r="VKC222" s="82"/>
      <c r="VKD222" s="82"/>
      <c r="VKE222" s="82"/>
      <c r="VKF222" s="82"/>
      <c r="VKG222" s="82"/>
      <c r="VKY222" s="82"/>
      <c r="VKZ222" s="82"/>
      <c r="VLA222" s="6"/>
      <c r="VLD222" s="7"/>
      <c r="VLE222" s="7"/>
      <c r="VLJ222" s="82"/>
      <c r="VLL222" s="7"/>
      <c r="VLM222" s="82"/>
      <c r="VLO222" s="7"/>
      <c r="VLP222" s="82"/>
      <c r="VLQ222" s="82"/>
      <c r="VLR222" s="83"/>
      <c r="VLT222" s="82"/>
      <c r="VLU222" s="80"/>
      <c r="VLV222" s="81"/>
      <c r="VLW222" s="82"/>
      <c r="VLZ222" s="82"/>
      <c r="VMA222" s="82"/>
      <c r="VMC222" s="82"/>
      <c r="VMF222" s="82"/>
      <c r="VMI222" s="82"/>
      <c r="VMJ222" s="82"/>
      <c r="VMO222" s="82"/>
      <c r="VMR222" s="82"/>
      <c r="VMS222" s="82"/>
      <c r="VMT222" s="82"/>
      <c r="VMU222" s="82"/>
      <c r="VMV222" s="82"/>
      <c r="VMW222" s="82"/>
      <c r="VMX222" s="82"/>
      <c r="VNP222" s="82"/>
      <c r="VNQ222" s="82"/>
      <c r="VNR222" s="6"/>
      <c r="VNU222" s="7"/>
      <c r="VNV222" s="7"/>
      <c r="VOA222" s="82"/>
      <c r="VOC222" s="7"/>
      <c r="VOD222" s="82"/>
      <c r="VOF222" s="7"/>
      <c r="VOG222" s="82"/>
      <c r="VOH222" s="82"/>
      <c r="VOI222" s="83"/>
      <c r="VOK222" s="82"/>
      <c r="VOL222" s="80"/>
      <c r="VOM222" s="81"/>
      <c r="VON222" s="82"/>
      <c r="VOQ222" s="82"/>
      <c r="VOR222" s="82"/>
      <c r="VOT222" s="82"/>
      <c r="VOW222" s="82"/>
      <c r="VOZ222" s="82"/>
      <c r="VPA222" s="82"/>
      <c r="VPF222" s="82"/>
      <c r="VPI222" s="82"/>
      <c r="VPJ222" s="82"/>
      <c r="VPK222" s="82"/>
      <c r="VPL222" s="82"/>
      <c r="VPM222" s="82"/>
      <c r="VPN222" s="82"/>
      <c r="VPO222" s="82"/>
      <c r="VQG222" s="82"/>
      <c r="VQH222" s="82"/>
      <c r="VQI222" s="6"/>
      <c r="VQL222" s="7"/>
      <c r="VQM222" s="7"/>
      <c r="VQR222" s="82"/>
      <c r="VQT222" s="7"/>
      <c r="VQU222" s="82"/>
      <c r="VQW222" s="7"/>
      <c r="VQX222" s="82"/>
      <c r="VQY222" s="82"/>
      <c r="VQZ222" s="83"/>
      <c r="VRB222" s="82"/>
      <c r="VRC222" s="80"/>
      <c r="VRD222" s="81"/>
      <c r="VRE222" s="82"/>
      <c r="VRH222" s="82"/>
      <c r="VRI222" s="82"/>
      <c r="VRK222" s="82"/>
      <c r="VRN222" s="82"/>
      <c r="VRQ222" s="82"/>
      <c r="VRR222" s="82"/>
      <c r="VRW222" s="82"/>
      <c r="VRZ222" s="82"/>
      <c r="VSA222" s="82"/>
      <c r="VSB222" s="82"/>
      <c r="VSC222" s="82"/>
      <c r="VSD222" s="82"/>
      <c r="VSE222" s="82"/>
      <c r="VSF222" s="82"/>
      <c r="VSX222" s="82"/>
      <c r="VSY222" s="82"/>
      <c r="VSZ222" s="6"/>
      <c r="VTC222" s="7"/>
      <c r="VTD222" s="7"/>
      <c r="VTI222" s="82"/>
      <c r="VTK222" s="7"/>
      <c r="VTL222" s="82"/>
      <c r="VTN222" s="7"/>
      <c r="VTO222" s="82"/>
      <c r="VTP222" s="82"/>
      <c r="VTQ222" s="83"/>
      <c r="VTS222" s="82"/>
      <c r="VTT222" s="80"/>
      <c r="VTU222" s="81"/>
      <c r="VTV222" s="82"/>
      <c r="VTY222" s="82"/>
      <c r="VTZ222" s="82"/>
      <c r="VUB222" s="82"/>
      <c r="VUE222" s="82"/>
      <c r="VUH222" s="82"/>
      <c r="VUI222" s="82"/>
      <c r="VUN222" s="82"/>
      <c r="VUQ222" s="82"/>
      <c r="VUR222" s="82"/>
      <c r="VUS222" s="82"/>
      <c r="VUT222" s="82"/>
      <c r="VUU222" s="82"/>
      <c r="VUV222" s="82"/>
      <c r="VUW222" s="82"/>
      <c r="VVO222" s="82"/>
      <c r="VVP222" s="82"/>
      <c r="VVQ222" s="6"/>
      <c r="VVT222" s="7"/>
      <c r="VVU222" s="7"/>
      <c r="VVZ222" s="82"/>
      <c r="VWB222" s="7"/>
      <c r="VWC222" s="82"/>
      <c r="VWE222" s="7"/>
      <c r="VWF222" s="82"/>
      <c r="VWG222" s="82"/>
      <c r="VWH222" s="83"/>
      <c r="VWJ222" s="82"/>
      <c r="VWK222" s="80"/>
      <c r="VWL222" s="81"/>
      <c r="VWM222" s="82"/>
      <c r="VWP222" s="82"/>
      <c r="VWQ222" s="82"/>
      <c r="VWS222" s="82"/>
      <c r="VWV222" s="82"/>
      <c r="VWY222" s="82"/>
      <c r="VWZ222" s="82"/>
      <c r="VXE222" s="82"/>
      <c r="VXH222" s="82"/>
      <c r="VXI222" s="82"/>
      <c r="VXJ222" s="82"/>
      <c r="VXK222" s="82"/>
      <c r="VXL222" s="82"/>
      <c r="VXM222" s="82"/>
      <c r="VXN222" s="82"/>
      <c r="VYF222" s="82"/>
      <c r="VYG222" s="82"/>
      <c r="VYH222" s="6"/>
      <c r="VYK222" s="7"/>
      <c r="VYL222" s="7"/>
      <c r="VYQ222" s="82"/>
      <c r="VYS222" s="7"/>
      <c r="VYT222" s="82"/>
      <c r="VYV222" s="7"/>
      <c r="VYW222" s="82"/>
      <c r="VYX222" s="82"/>
      <c r="VYY222" s="83"/>
      <c r="VZA222" s="82"/>
      <c r="VZB222" s="80"/>
      <c r="VZC222" s="81"/>
      <c r="VZD222" s="82"/>
      <c r="VZG222" s="82"/>
      <c r="VZH222" s="82"/>
      <c r="VZJ222" s="82"/>
      <c r="VZM222" s="82"/>
      <c r="VZP222" s="82"/>
      <c r="VZQ222" s="82"/>
      <c r="VZV222" s="82"/>
      <c r="VZY222" s="82"/>
      <c r="VZZ222" s="82"/>
      <c r="WAA222" s="82"/>
      <c r="WAB222" s="82"/>
      <c r="WAC222" s="82"/>
      <c r="WAD222" s="82"/>
      <c r="WAE222" s="82"/>
      <c r="WAW222" s="82"/>
      <c r="WAX222" s="82"/>
      <c r="WAY222" s="6"/>
      <c r="WBB222" s="7"/>
      <c r="WBC222" s="7"/>
      <c r="WBH222" s="82"/>
      <c r="WBJ222" s="7"/>
      <c r="WBK222" s="82"/>
      <c r="WBM222" s="7"/>
      <c r="WBN222" s="82"/>
      <c r="WBO222" s="82"/>
      <c r="WBP222" s="83"/>
      <c r="WBR222" s="82"/>
      <c r="WBS222" s="80"/>
      <c r="WBT222" s="81"/>
      <c r="WBU222" s="82"/>
      <c r="WBX222" s="82"/>
      <c r="WBY222" s="82"/>
      <c r="WCA222" s="82"/>
      <c r="WCD222" s="82"/>
      <c r="WCG222" s="82"/>
      <c r="WCH222" s="82"/>
      <c r="WCM222" s="82"/>
      <c r="WCP222" s="82"/>
      <c r="WCQ222" s="82"/>
      <c r="WCR222" s="82"/>
      <c r="WCS222" s="82"/>
      <c r="WCT222" s="82"/>
      <c r="WCU222" s="82"/>
      <c r="WCV222" s="82"/>
      <c r="WDN222" s="82"/>
      <c r="WDO222" s="82"/>
      <c r="WDP222" s="6"/>
      <c r="WDS222" s="7"/>
      <c r="WDT222" s="7"/>
      <c r="WDY222" s="82"/>
      <c r="WEA222" s="7"/>
      <c r="WEB222" s="82"/>
      <c r="WED222" s="7"/>
      <c r="WEE222" s="82"/>
      <c r="WEF222" s="82"/>
      <c r="WEG222" s="83"/>
      <c r="WEI222" s="82"/>
      <c r="WEJ222" s="80"/>
      <c r="WEK222" s="81"/>
      <c r="WEL222" s="82"/>
      <c r="WEO222" s="82"/>
      <c r="WEP222" s="82"/>
      <c r="WER222" s="82"/>
      <c r="WEU222" s="82"/>
      <c r="WEX222" s="82"/>
      <c r="WEY222" s="82"/>
      <c r="WFD222" s="82"/>
      <c r="WFG222" s="82"/>
      <c r="WFH222" s="82"/>
      <c r="WFI222" s="82"/>
      <c r="WFJ222" s="82"/>
      <c r="WFK222" s="82"/>
      <c r="WFL222" s="82"/>
      <c r="WFM222" s="82"/>
      <c r="WGE222" s="82"/>
      <c r="WGF222" s="82"/>
      <c r="WGG222" s="6"/>
      <c r="WGJ222" s="7"/>
      <c r="WGK222" s="7"/>
      <c r="WGP222" s="82"/>
      <c r="WGR222" s="7"/>
      <c r="WGS222" s="82"/>
      <c r="WGU222" s="7"/>
      <c r="WGV222" s="82"/>
      <c r="WGW222" s="82"/>
      <c r="WGX222" s="83"/>
      <c r="WGZ222" s="82"/>
      <c r="WHA222" s="80"/>
      <c r="WHB222" s="81"/>
      <c r="WHC222" s="82"/>
      <c r="WHF222" s="82"/>
      <c r="WHG222" s="82"/>
      <c r="WHI222" s="82"/>
      <c r="WHL222" s="82"/>
      <c r="WHO222" s="82"/>
      <c r="WHP222" s="82"/>
      <c r="WHU222" s="82"/>
      <c r="WHX222" s="82"/>
      <c r="WHY222" s="82"/>
      <c r="WHZ222" s="82"/>
      <c r="WIA222" s="82"/>
      <c r="WIB222" s="82"/>
      <c r="WIC222" s="82"/>
      <c r="WID222" s="82"/>
      <c r="WIV222" s="82"/>
      <c r="WIW222" s="82"/>
      <c r="WIX222" s="6"/>
      <c r="WJA222" s="7"/>
      <c r="WJB222" s="7"/>
      <c r="WJG222" s="82"/>
      <c r="WJI222" s="7"/>
      <c r="WJJ222" s="82"/>
      <c r="WJL222" s="7"/>
      <c r="WJM222" s="82"/>
      <c r="WJN222" s="82"/>
      <c r="WJO222" s="83"/>
      <c r="WJQ222" s="82"/>
      <c r="WJR222" s="80"/>
      <c r="WJS222" s="81"/>
      <c r="WJT222" s="82"/>
      <c r="WJW222" s="82"/>
      <c r="WJX222" s="82"/>
      <c r="WJZ222" s="82"/>
      <c r="WKC222" s="82"/>
      <c r="WKF222" s="82"/>
      <c r="WKG222" s="82"/>
      <c r="WKL222" s="82"/>
      <c r="WKO222" s="82"/>
      <c r="WKP222" s="82"/>
      <c r="WKQ222" s="82"/>
      <c r="WKR222" s="82"/>
      <c r="WKS222" s="82"/>
      <c r="WKT222" s="82"/>
      <c r="WKU222" s="82"/>
      <c r="WLM222" s="82"/>
      <c r="WLN222" s="82"/>
      <c r="WLO222" s="6"/>
      <c r="WLR222" s="7"/>
      <c r="WLS222" s="7"/>
      <c r="WLX222" s="82"/>
      <c r="WLZ222" s="7"/>
      <c r="WMA222" s="82"/>
      <c r="WMC222" s="7"/>
      <c r="WMD222" s="82"/>
      <c r="WME222" s="82"/>
      <c r="WMF222" s="83"/>
      <c r="WMH222" s="82"/>
      <c r="WMI222" s="80"/>
      <c r="WMJ222" s="81"/>
      <c r="WMK222" s="82"/>
      <c r="WMN222" s="82"/>
      <c r="WMO222" s="82"/>
      <c r="WMQ222" s="82"/>
      <c r="WMT222" s="82"/>
      <c r="WMW222" s="82"/>
      <c r="WMX222" s="82"/>
      <c r="WNC222" s="82"/>
      <c r="WNF222" s="82"/>
      <c r="WNG222" s="82"/>
      <c r="WNH222" s="82"/>
      <c r="WNI222" s="82"/>
      <c r="WNJ222" s="82"/>
      <c r="WNK222" s="82"/>
      <c r="WNL222" s="82"/>
      <c r="WOD222" s="82"/>
      <c r="WOE222" s="82"/>
      <c r="WOF222" s="6"/>
      <c r="WOI222" s="7"/>
      <c r="WOJ222" s="7"/>
      <c r="WOO222" s="82"/>
      <c r="WOQ222" s="7"/>
      <c r="WOR222" s="82"/>
      <c r="WOT222" s="7"/>
      <c r="WOU222" s="82"/>
      <c r="WOV222" s="82"/>
      <c r="WOW222" s="83"/>
      <c r="WOY222" s="82"/>
      <c r="WOZ222" s="80"/>
      <c r="WPA222" s="81"/>
      <c r="WPB222" s="82"/>
      <c r="WPE222" s="82"/>
      <c r="WPF222" s="82"/>
      <c r="WPH222" s="82"/>
      <c r="WPK222" s="82"/>
      <c r="WPN222" s="82"/>
      <c r="WPO222" s="82"/>
      <c r="WPT222" s="82"/>
      <c r="WPW222" s="82"/>
      <c r="WPX222" s="82"/>
      <c r="WPY222" s="82"/>
      <c r="WPZ222" s="82"/>
      <c r="WQA222" s="82"/>
      <c r="WQB222" s="82"/>
      <c r="WQC222" s="82"/>
      <c r="WQU222" s="82"/>
      <c r="WQV222" s="82"/>
      <c r="WQW222" s="6"/>
      <c r="WQZ222" s="7"/>
      <c r="WRA222" s="7"/>
      <c r="WRF222" s="82"/>
      <c r="WRH222" s="7"/>
      <c r="WRI222" s="82"/>
      <c r="WRK222" s="7"/>
      <c r="WRL222" s="82"/>
      <c r="WRM222" s="82"/>
      <c r="WRN222" s="83"/>
      <c r="WRP222" s="82"/>
      <c r="WRQ222" s="80"/>
      <c r="WRR222" s="81"/>
      <c r="WRS222" s="82"/>
      <c r="WRV222" s="82"/>
      <c r="WRW222" s="82"/>
      <c r="WRY222" s="82"/>
      <c r="WSB222" s="82"/>
      <c r="WSE222" s="82"/>
      <c r="WSF222" s="82"/>
      <c r="WSK222" s="82"/>
      <c r="WSN222" s="82"/>
      <c r="WSO222" s="82"/>
      <c r="WSP222" s="82"/>
      <c r="WSQ222" s="82"/>
      <c r="WSR222" s="82"/>
      <c r="WSS222" s="82"/>
      <c r="WST222" s="82"/>
      <c r="WTL222" s="82"/>
      <c r="WTM222" s="82"/>
      <c r="WTN222" s="6"/>
      <c r="WTQ222" s="7"/>
      <c r="WTR222" s="7"/>
      <c r="WTW222" s="82"/>
      <c r="WTY222" s="7"/>
      <c r="WTZ222" s="82"/>
      <c r="WUB222" s="7"/>
      <c r="WUC222" s="82"/>
      <c r="WUD222" s="82"/>
      <c r="WUE222" s="83"/>
      <c r="WUG222" s="82"/>
      <c r="WUH222" s="80"/>
      <c r="WUI222" s="81"/>
      <c r="WUJ222" s="82"/>
      <c r="WUM222" s="82"/>
      <c r="WUN222" s="82"/>
      <c r="WUP222" s="82"/>
      <c r="WUS222" s="82"/>
      <c r="WUV222" s="82"/>
      <c r="WUW222" s="82"/>
      <c r="WVB222" s="82"/>
      <c r="WVE222" s="82"/>
      <c r="WVF222" s="82"/>
      <c r="WVG222" s="82"/>
      <c r="WVH222" s="82"/>
      <c r="WVI222" s="82"/>
      <c r="WVJ222" s="82"/>
      <c r="WVK222" s="82"/>
      <c r="WWC222" s="82"/>
      <c r="WWD222" s="82"/>
      <c r="WWE222" s="6"/>
      <c r="WWH222" s="7"/>
      <c r="WWI222" s="7"/>
      <c r="WWN222" s="82"/>
      <c r="WWP222" s="7"/>
      <c r="WWQ222" s="82"/>
      <c r="WWS222" s="7"/>
      <c r="WWT222" s="82"/>
      <c r="WWU222" s="82"/>
      <c r="WWV222" s="83"/>
      <c r="WWX222" s="82"/>
      <c r="WWY222" s="80"/>
      <c r="WWZ222" s="81"/>
      <c r="WXA222" s="82"/>
      <c r="WXD222" s="82"/>
      <c r="WXE222" s="82"/>
      <c r="WXG222" s="82"/>
      <c r="WXJ222" s="82"/>
      <c r="WXM222" s="82"/>
      <c r="WXN222" s="82"/>
    </row>
    <row r="223" spans="1:1020 1038:2046 2049:3072 3075:5120 5122:7161 7179:10239 10242:11264 11266:12287 12290:13302 13320:15358 15363:16186" ht="39.75" customHeight="1" x14ac:dyDescent="0.25">
      <c r="A223" s="53" t="s">
        <v>4515</v>
      </c>
      <c r="B223" s="53">
        <v>50</v>
      </c>
      <c r="C223" s="53" t="s">
        <v>47</v>
      </c>
      <c r="D223" s="53" t="s">
        <v>929</v>
      </c>
      <c r="E223" s="53">
        <v>0</v>
      </c>
      <c r="F223" s="53" t="s">
        <v>994</v>
      </c>
      <c r="G223" s="53" t="s">
        <v>992</v>
      </c>
      <c r="H223" s="54" t="s">
        <v>159</v>
      </c>
      <c r="I223" s="54" t="s">
        <v>160</v>
      </c>
      <c r="J223" s="54" t="s">
        <v>80</v>
      </c>
      <c r="K223" s="54" t="s">
        <v>80</v>
      </c>
      <c r="L223" s="54" t="s">
        <v>80</v>
      </c>
      <c r="M223" s="54" t="s">
        <v>80</v>
      </c>
      <c r="N223" s="54" t="s">
        <v>80</v>
      </c>
      <c r="O223" s="54" t="s">
        <v>80</v>
      </c>
      <c r="P223" s="54" t="s">
        <v>161</v>
      </c>
      <c r="Q223" s="52">
        <v>1</v>
      </c>
      <c r="R223" s="52">
        <v>1</v>
      </c>
      <c r="S223" s="428">
        <v>1</v>
      </c>
      <c r="T223" s="54" t="s">
        <v>84</v>
      </c>
      <c r="U223" s="54" t="s">
        <v>162</v>
      </c>
      <c r="V223" s="75">
        <v>44927</v>
      </c>
      <c r="W223" s="75">
        <v>45016</v>
      </c>
      <c r="X223" s="54" t="s">
        <v>935</v>
      </c>
      <c r="Y223" s="57" t="s">
        <v>100</v>
      </c>
      <c r="Z223" s="392">
        <v>1</v>
      </c>
      <c r="AA223" s="58" t="s">
        <v>993</v>
      </c>
      <c r="AB223" s="435">
        <v>45016</v>
      </c>
      <c r="AC223" s="392">
        <v>1</v>
      </c>
      <c r="AD223" s="58" t="s">
        <v>230</v>
      </c>
      <c r="AE223" s="435">
        <v>45016</v>
      </c>
      <c r="AF223" s="57" t="s">
        <v>79</v>
      </c>
      <c r="AG223" s="437">
        <v>1</v>
      </c>
    </row>
    <row r="224" spans="1:1020 1038:2046 2049:3072 3075:5120 5122:7161 7179:10239 10242:11264 11266:12287 12290:13302 13320:15358 15363:16186" ht="39.75" customHeight="1" x14ac:dyDescent="0.25">
      <c r="A224" s="49" t="s">
        <v>4519</v>
      </c>
      <c r="B224" s="49">
        <v>60</v>
      </c>
      <c r="C224" s="49" t="s">
        <v>48</v>
      </c>
      <c r="D224" s="49" t="s">
        <v>995</v>
      </c>
      <c r="E224" s="49">
        <v>1</v>
      </c>
      <c r="F224" s="49" t="s">
        <v>996</v>
      </c>
      <c r="G224" s="49" t="s">
        <v>996</v>
      </c>
      <c r="H224" s="417" t="s">
        <v>75</v>
      </c>
      <c r="I224" s="417" t="s">
        <v>76</v>
      </c>
      <c r="J224" s="417" t="s">
        <v>77</v>
      </c>
      <c r="K224" s="417" t="s">
        <v>78</v>
      </c>
      <c r="L224" s="417" t="s">
        <v>79</v>
      </c>
      <c r="M224" s="417" t="s">
        <v>80</v>
      </c>
      <c r="N224" s="417" t="s">
        <v>997</v>
      </c>
      <c r="O224" s="417" t="s">
        <v>82</v>
      </c>
      <c r="P224" s="417" t="s">
        <v>998</v>
      </c>
      <c r="Q224" s="50">
        <v>0.3</v>
      </c>
      <c r="R224" s="50"/>
      <c r="S224" s="153">
        <v>1</v>
      </c>
      <c r="T224" s="417" t="s">
        <v>84</v>
      </c>
      <c r="U224" s="417" t="s">
        <v>999</v>
      </c>
      <c r="V224" s="171">
        <v>44958</v>
      </c>
      <c r="W224" s="171">
        <v>45260</v>
      </c>
      <c r="X224" s="417" t="s">
        <v>1000</v>
      </c>
      <c r="Y224" s="57" t="s">
        <v>100</v>
      </c>
      <c r="Z224" s="392">
        <v>1</v>
      </c>
      <c r="AA224" s="58" t="s">
        <v>1001</v>
      </c>
      <c r="AB224" s="435">
        <v>45260</v>
      </c>
      <c r="AC224" s="392">
        <v>1</v>
      </c>
      <c r="AD224" s="58" t="s">
        <v>1002</v>
      </c>
      <c r="AE224" s="435">
        <v>45260</v>
      </c>
      <c r="AF224" s="436" t="s">
        <v>92</v>
      </c>
      <c r="AG224" s="437" t="s">
        <v>92</v>
      </c>
    </row>
    <row r="225" spans="1:33" ht="39.75" customHeight="1" x14ac:dyDescent="0.25">
      <c r="A225" s="53" t="s">
        <v>4519</v>
      </c>
      <c r="B225" s="53">
        <v>60</v>
      </c>
      <c r="C225" s="53" t="s">
        <v>48</v>
      </c>
      <c r="D225" s="53" t="s">
        <v>995</v>
      </c>
      <c r="E225" s="53">
        <v>1</v>
      </c>
      <c r="F225" s="53" t="s">
        <v>1003</v>
      </c>
      <c r="G225" s="53" t="s">
        <v>996</v>
      </c>
      <c r="H225" s="54" t="s">
        <v>94</v>
      </c>
      <c r="I225" s="54" t="s">
        <v>76</v>
      </c>
      <c r="J225" s="54" t="s">
        <v>80</v>
      </c>
      <c r="K225" s="54" t="s">
        <v>80</v>
      </c>
      <c r="L225" s="54" t="s">
        <v>80</v>
      </c>
      <c r="M225" s="54" t="s">
        <v>80</v>
      </c>
      <c r="N225" s="54" t="s">
        <v>80</v>
      </c>
      <c r="O225" s="54" t="s">
        <v>80</v>
      </c>
      <c r="P225" s="54" t="s">
        <v>95</v>
      </c>
      <c r="Q225" s="52">
        <v>0.2</v>
      </c>
      <c r="R225" s="52">
        <v>0.06</v>
      </c>
      <c r="S225" s="428">
        <v>1</v>
      </c>
      <c r="T225" s="54" t="s">
        <v>84</v>
      </c>
      <c r="U225" s="54" t="s">
        <v>96</v>
      </c>
      <c r="V225" s="75">
        <v>44958</v>
      </c>
      <c r="W225" s="75">
        <v>45016</v>
      </c>
      <c r="X225" s="54" t="s">
        <v>1000</v>
      </c>
      <c r="Y225" s="57" t="s">
        <v>100</v>
      </c>
      <c r="Z225" s="392">
        <v>1</v>
      </c>
      <c r="AA225" s="58" t="s">
        <v>1004</v>
      </c>
      <c r="AB225" s="435">
        <v>45016</v>
      </c>
      <c r="AC225" s="392">
        <v>1</v>
      </c>
      <c r="AD225" s="58" t="s">
        <v>1005</v>
      </c>
      <c r="AE225" s="435">
        <v>45016</v>
      </c>
      <c r="AF225" s="57" t="s">
        <v>79</v>
      </c>
      <c r="AG225" s="437">
        <v>1</v>
      </c>
    </row>
    <row r="226" spans="1:33" ht="39.75" customHeight="1" x14ac:dyDescent="0.25">
      <c r="A226" s="53" t="s">
        <v>4519</v>
      </c>
      <c r="B226" s="53">
        <v>60</v>
      </c>
      <c r="C226" s="53" t="s">
        <v>48</v>
      </c>
      <c r="D226" s="53" t="s">
        <v>995</v>
      </c>
      <c r="E226" s="53">
        <v>1</v>
      </c>
      <c r="F226" s="53" t="s">
        <v>1006</v>
      </c>
      <c r="G226" s="53" t="s">
        <v>996</v>
      </c>
      <c r="H226" s="54" t="s">
        <v>102</v>
      </c>
      <c r="I226" s="54" t="s">
        <v>76</v>
      </c>
      <c r="J226" s="54" t="s">
        <v>80</v>
      </c>
      <c r="K226" s="54" t="s">
        <v>80</v>
      </c>
      <c r="L226" s="54" t="s">
        <v>80</v>
      </c>
      <c r="M226" s="54" t="s">
        <v>80</v>
      </c>
      <c r="N226" s="54" t="s">
        <v>80</v>
      </c>
      <c r="O226" s="54" t="s">
        <v>80</v>
      </c>
      <c r="P226" s="54" t="s">
        <v>1007</v>
      </c>
      <c r="Q226" s="52">
        <v>0</v>
      </c>
      <c r="R226" s="52">
        <v>0</v>
      </c>
      <c r="S226" s="428">
        <v>1</v>
      </c>
      <c r="T226" s="54" t="s">
        <v>84</v>
      </c>
      <c r="U226" s="54" t="s">
        <v>104</v>
      </c>
      <c r="V226" s="75">
        <v>45019</v>
      </c>
      <c r="W226" s="75">
        <v>45044</v>
      </c>
      <c r="X226" s="54" t="s">
        <v>105</v>
      </c>
      <c r="Y226" s="57" t="s">
        <v>100</v>
      </c>
      <c r="Z226" s="392">
        <v>1</v>
      </c>
      <c r="AA226" s="58" t="s">
        <v>1008</v>
      </c>
      <c r="AB226" s="435">
        <v>45043</v>
      </c>
      <c r="AC226" s="392">
        <v>1</v>
      </c>
      <c r="AD226" s="58" t="s">
        <v>1009</v>
      </c>
      <c r="AE226" s="435">
        <v>45043</v>
      </c>
      <c r="AF226" s="57" t="s">
        <v>79</v>
      </c>
      <c r="AG226" s="437">
        <v>1</v>
      </c>
    </row>
    <row r="227" spans="1:33" ht="39.75" customHeight="1" x14ac:dyDescent="0.25">
      <c r="A227" s="53" t="s">
        <v>4519</v>
      </c>
      <c r="B227" s="53">
        <v>60</v>
      </c>
      <c r="C227" s="53" t="s">
        <v>48</v>
      </c>
      <c r="D227" s="53" t="s">
        <v>995</v>
      </c>
      <c r="E227" s="53">
        <v>1</v>
      </c>
      <c r="F227" s="53" t="s">
        <v>1010</v>
      </c>
      <c r="G227" s="53" t="s">
        <v>996</v>
      </c>
      <c r="H227" s="54" t="s">
        <v>94</v>
      </c>
      <c r="I227" s="54" t="s">
        <v>76</v>
      </c>
      <c r="J227" s="54" t="s">
        <v>80</v>
      </c>
      <c r="K227" s="54" t="s">
        <v>80</v>
      </c>
      <c r="L227" s="54" t="s">
        <v>80</v>
      </c>
      <c r="M227" s="54" t="s">
        <v>80</v>
      </c>
      <c r="N227" s="54" t="s">
        <v>80</v>
      </c>
      <c r="O227" s="54" t="s">
        <v>80</v>
      </c>
      <c r="P227" s="54" t="s">
        <v>109</v>
      </c>
      <c r="Q227" s="52">
        <v>0.2</v>
      </c>
      <c r="R227" s="52">
        <v>0.06</v>
      </c>
      <c r="S227" s="428">
        <v>1</v>
      </c>
      <c r="T227" s="54" t="s">
        <v>84</v>
      </c>
      <c r="U227" s="54" t="s">
        <v>110</v>
      </c>
      <c r="V227" s="75">
        <v>44958</v>
      </c>
      <c r="W227" s="75">
        <v>45044</v>
      </c>
      <c r="X227" s="54" t="s">
        <v>1000</v>
      </c>
      <c r="Y227" s="57" t="s">
        <v>100</v>
      </c>
      <c r="Z227" s="392">
        <v>1</v>
      </c>
      <c r="AA227" s="58" t="s">
        <v>1011</v>
      </c>
      <c r="AB227" s="435">
        <v>45044</v>
      </c>
      <c r="AC227" s="392">
        <v>1</v>
      </c>
      <c r="AD227" s="58" t="s">
        <v>1012</v>
      </c>
      <c r="AE227" s="435">
        <v>45044</v>
      </c>
      <c r="AF227" s="57" t="s">
        <v>79</v>
      </c>
      <c r="AG227" s="437">
        <v>1</v>
      </c>
    </row>
    <row r="228" spans="1:33" ht="39.75" customHeight="1" x14ac:dyDescent="0.25">
      <c r="A228" s="53" t="s">
        <v>4519</v>
      </c>
      <c r="B228" s="53">
        <v>60</v>
      </c>
      <c r="C228" s="53" t="s">
        <v>48</v>
      </c>
      <c r="D228" s="53" t="s">
        <v>995</v>
      </c>
      <c r="E228" s="53">
        <v>1</v>
      </c>
      <c r="F228" s="53" t="s">
        <v>1013</v>
      </c>
      <c r="G228" s="53" t="s">
        <v>996</v>
      </c>
      <c r="H228" s="54" t="s">
        <v>94</v>
      </c>
      <c r="I228" s="54" t="s">
        <v>76</v>
      </c>
      <c r="J228" s="54" t="s">
        <v>80</v>
      </c>
      <c r="K228" s="54" t="s">
        <v>80</v>
      </c>
      <c r="L228" s="54" t="s">
        <v>80</v>
      </c>
      <c r="M228" s="54" t="s">
        <v>80</v>
      </c>
      <c r="N228" s="54" t="s">
        <v>80</v>
      </c>
      <c r="O228" s="54" t="s">
        <v>80</v>
      </c>
      <c r="P228" s="54" t="s">
        <v>114</v>
      </c>
      <c r="Q228" s="52">
        <v>0.3</v>
      </c>
      <c r="R228" s="52">
        <v>0.09</v>
      </c>
      <c r="S228" s="428">
        <v>1</v>
      </c>
      <c r="T228" s="54" t="s">
        <v>84</v>
      </c>
      <c r="U228" s="54" t="s">
        <v>115</v>
      </c>
      <c r="V228" s="75">
        <v>45048</v>
      </c>
      <c r="W228" s="75">
        <v>45228</v>
      </c>
      <c r="X228" s="54" t="s">
        <v>1000</v>
      </c>
      <c r="Y228" s="57" t="s">
        <v>100</v>
      </c>
      <c r="Z228" s="392">
        <v>1</v>
      </c>
      <c r="AA228" s="58" t="s">
        <v>1014</v>
      </c>
      <c r="AB228" s="435">
        <v>45228</v>
      </c>
      <c r="AC228" s="392">
        <v>1</v>
      </c>
      <c r="AD228" s="58" t="s">
        <v>1015</v>
      </c>
      <c r="AE228" s="435">
        <v>45228</v>
      </c>
      <c r="AF228" s="57" t="s">
        <v>79</v>
      </c>
      <c r="AG228" s="437">
        <v>1</v>
      </c>
    </row>
    <row r="229" spans="1:33" ht="39.75" customHeight="1" x14ac:dyDescent="0.25">
      <c r="A229" s="53" t="s">
        <v>4519</v>
      </c>
      <c r="B229" s="53">
        <v>60</v>
      </c>
      <c r="C229" s="53" t="s">
        <v>48</v>
      </c>
      <c r="D229" s="53" t="s">
        <v>995</v>
      </c>
      <c r="E229" s="53">
        <v>1</v>
      </c>
      <c r="F229" s="53" t="s">
        <v>1016</v>
      </c>
      <c r="G229" s="53" t="s">
        <v>996</v>
      </c>
      <c r="H229" s="54" t="s">
        <v>94</v>
      </c>
      <c r="I229" s="54" t="s">
        <v>76</v>
      </c>
      <c r="J229" s="54" t="s">
        <v>80</v>
      </c>
      <c r="K229" s="54" t="s">
        <v>80</v>
      </c>
      <c r="L229" s="54" t="s">
        <v>80</v>
      </c>
      <c r="M229" s="54" t="s">
        <v>80</v>
      </c>
      <c r="N229" s="54" t="s">
        <v>80</v>
      </c>
      <c r="O229" s="54" t="s">
        <v>80</v>
      </c>
      <c r="P229" s="54" t="s">
        <v>1017</v>
      </c>
      <c r="Q229" s="52">
        <v>0.15</v>
      </c>
      <c r="R229" s="52">
        <v>4.4999999999999998E-2</v>
      </c>
      <c r="S229" s="428">
        <v>1</v>
      </c>
      <c r="T229" s="54" t="s">
        <v>84</v>
      </c>
      <c r="U229" s="54" t="s">
        <v>96</v>
      </c>
      <c r="V229" s="75">
        <v>45078</v>
      </c>
      <c r="W229" s="75">
        <v>45260</v>
      </c>
      <c r="X229" s="54" t="s">
        <v>1000</v>
      </c>
      <c r="Y229" s="57" t="s">
        <v>100</v>
      </c>
      <c r="Z229" s="392">
        <v>1</v>
      </c>
      <c r="AA229" s="58" t="s">
        <v>1018</v>
      </c>
      <c r="AB229" s="435">
        <v>45260</v>
      </c>
      <c r="AC229" s="392">
        <v>1</v>
      </c>
      <c r="AD229" s="58" t="s">
        <v>1019</v>
      </c>
      <c r="AE229" s="435">
        <v>45260</v>
      </c>
      <c r="AF229" s="57" t="s">
        <v>79</v>
      </c>
      <c r="AG229" s="437">
        <v>1</v>
      </c>
    </row>
    <row r="230" spans="1:33" ht="39.75" customHeight="1" x14ac:dyDescent="0.25">
      <c r="A230" s="53" t="s">
        <v>4519</v>
      </c>
      <c r="B230" s="53">
        <v>60</v>
      </c>
      <c r="C230" s="53" t="s">
        <v>48</v>
      </c>
      <c r="D230" s="53" t="s">
        <v>995</v>
      </c>
      <c r="E230" s="53">
        <v>1</v>
      </c>
      <c r="F230" s="53" t="s">
        <v>1020</v>
      </c>
      <c r="G230" s="53" t="s">
        <v>996</v>
      </c>
      <c r="H230" s="54" t="s">
        <v>94</v>
      </c>
      <c r="I230" s="54" t="s">
        <v>76</v>
      </c>
      <c r="J230" s="54" t="s">
        <v>80</v>
      </c>
      <c r="K230" s="54" t="s">
        <v>80</v>
      </c>
      <c r="L230" s="54" t="s">
        <v>80</v>
      </c>
      <c r="M230" s="54" t="s">
        <v>80</v>
      </c>
      <c r="N230" s="54" t="s">
        <v>80</v>
      </c>
      <c r="O230" s="54" t="s">
        <v>80</v>
      </c>
      <c r="P230" s="54" t="s">
        <v>1021</v>
      </c>
      <c r="Q230" s="52">
        <v>0.15</v>
      </c>
      <c r="R230" s="52">
        <v>4.4999999999999998E-2</v>
      </c>
      <c r="S230" s="428">
        <v>1</v>
      </c>
      <c r="T230" s="54" t="s">
        <v>84</v>
      </c>
      <c r="U230" s="54" t="s">
        <v>96</v>
      </c>
      <c r="V230" s="75">
        <v>45231</v>
      </c>
      <c r="W230" s="75">
        <v>45260</v>
      </c>
      <c r="X230" s="54" t="s">
        <v>1000</v>
      </c>
      <c r="Y230" s="57" t="s">
        <v>100</v>
      </c>
      <c r="Z230" s="392">
        <v>1</v>
      </c>
      <c r="AA230" s="58" t="s">
        <v>1022</v>
      </c>
      <c r="AB230" s="435">
        <v>45260</v>
      </c>
      <c r="AC230" s="392">
        <v>1</v>
      </c>
      <c r="AD230" s="58" t="s">
        <v>1023</v>
      </c>
      <c r="AE230" s="435">
        <v>45260</v>
      </c>
      <c r="AF230" s="57" t="s">
        <v>79</v>
      </c>
      <c r="AG230" s="437">
        <v>1</v>
      </c>
    </row>
    <row r="231" spans="1:33" ht="39.75" customHeight="1" x14ac:dyDescent="0.25">
      <c r="A231" s="49" t="s">
        <v>4519</v>
      </c>
      <c r="B231" s="49">
        <v>60</v>
      </c>
      <c r="C231" s="49" t="s">
        <v>48</v>
      </c>
      <c r="D231" s="49" t="s">
        <v>995</v>
      </c>
      <c r="E231" s="49">
        <v>1</v>
      </c>
      <c r="F231" s="49" t="s">
        <v>1024</v>
      </c>
      <c r="G231" s="49" t="s">
        <v>1024</v>
      </c>
      <c r="H231" s="417" t="s">
        <v>75</v>
      </c>
      <c r="I231" s="417" t="s">
        <v>76</v>
      </c>
      <c r="J231" s="417" t="s">
        <v>80</v>
      </c>
      <c r="K231" s="417" t="s">
        <v>197</v>
      </c>
      <c r="L231" s="417" t="s">
        <v>79</v>
      </c>
      <c r="M231" s="417" t="s">
        <v>80</v>
      </c>
      <c r="N231" s="417" t="s">
        <v>1025</v>
      </c>
      <c r="O231" s="417" t="s">
        <v>80</v>
      </c>
      <c r="P231" s="417" t="s">
        <v>1026</v>
      </c>
      <c r="Q231" s="50">
        <v>0.15</v>
      </c>
      <c r="R231" s="50"/>
      <c r="S231" s="153">
        <v>1</v>
      </c>
      <c r="T231" s="417" t="s">
        <v>84</v>
      </c>
      <c r="U231" s="417" t="s">
        <v>1027</v>
      </c>
      <c r="V231" s="171">
        <v>44941</v>
      </c>
      <c r="W231" s="171">
        <v>45107</v>
      </c>
      <c r="X231" s="417" t="s">
        <v>1028</v>
      </c>
      <c r="Y231" s="57" t="s">
        <v>100</v>
      </c>
      <c r="Z231" s="392">
        <v>1</v>
      </c>
      <c r="AA231" s="58" t="s">
        <v>1029</v>
      </c>
      <c r="AB231" s="435">
        <v>45065</v>
      </c>
      <c r="AC231" s="392">
        <v>1</v>
      </c>
      <c r="AD231" s="58" t="s">
        <v>1030</v>
      </c>
      <c r="AE231" s="435">
        <v>45065</v>
      </c>
      <c r="AF231" s="436" t="s">
        <v>92</v>
      </c>
      <c r="AG231" s="437" t="s">
        <v>92</v>
      </c>
    </row>
    <row r="232" spans="1:33" ht="39.75" customHeight="1" x14ac:dyDescent="0.25">
      <c r="A232" s="53" t="s">
        <v>4519</v>
      </c>
      <c r="B232" s="53">
        <v>60</v>
      </c>
      <c r="C232" s="53" t="s">
        <v>48</v>
      </c>
      <c r="D232" s="53" t="s">
        <v>995</v>
      </c>
      <c r="E232" s="53">
        <v>1</v>
      </c>
      <c r="F232" s="53" t="s">
        <v>1031</v>
      </c>
      <c r="G232" s="53" t="s">
        <v>1024</v>
      </c>
      <c r="H232" s="54" t="s">
        <v>94</v>
      </c>
      <c r="I232" s="54" t="s">
        <v>76</v>
      </c>
      <c r="J232" s="54" t="s">
        <v>80</v>
      </c>
      <c r="K232" s="54" t="s">
        <v>80</v>
      </c>
      <c r="L232" s="54" t="s">
        <v>80</v>
      </c>
      <c r="M232" s="54" t="s">
        <v>80</v>
      </c>
      <c r="N232" s="54" t="s">
        <v>80</v>
      </c>
      <c r="O232" s="54" t="s">
        <v>80</v>
      </c>
      <c r="P232" s="54" t="s">
        <v>1032</v>
      </c>
      <c r="Q232" s="52">
        <v>0.6</v>
      </c>
      <c r="R232" s="52">
        <v>0.09</v>
      </c>
      <c r="S232" s="428">
        <v>1</v>
      </c>
      <c r="T232" s="54" t="s">
        <v>84</v>
      </c>
      <c r="U232" s="54" t="s">
        <v>1033</v>
      </c>
      <c r="V232" s="75">
        <v>44941</v>
      </c>
      <c r="W232" s="75">
        <v>45016</v>
      </c>
      <c r="X232" s="54" t="s">
        <v>1034</v>
      </c>
      <c r="Y232" s="57" t="s">
        <v>100</v>
      </c>
      <c r="Z232" s="392">
        <v>1</v>
      </c>
      <c r="AA232" s="58" t="s">
        <v>1035</v>
      </c>
      <c r="AB232" s="435">
        <v>45016</v>
      </c>
      <c r="AC232" s="392">
        <v>1</v>
      </c>
      <c r="AD232" s="58" t="s">
        <v>1036</v>
      </c>
      <c r="AE232" s="435">
        <v>45016</v>
      </c>
      <c r="AF232" s="57" t="s">
        <v>79</v>
      </c>
      <c r="AG232" s="437">
        <v>1</v>
      </c>
    </row>
    <row r="233" spans="1:33" ht="39.75" customHeight="1" x14ac:dyDescent="0.25">
      <c r="A233" s="53" t="s">
        <v>4519</v>
      </c>
      <c r="B233" s="53">
        <v>60</v>
      </c>
      <c r="C233" s="53" t="s">
        <v>48</v>
      </c>
      <c r="D233" s="53" t="s">
        <v>995</v>
      </c>
      <c r="E233" s="53">
        <v>1</v>
      </c>
      <c r="F233" s="53" t="s">
        <v>1037</v>
      </c>
      <c r="G233" s="53" t="s">
        <v>1024</v>
      </c>
      <c r="H233" s="54" t="s">
        <v>102</v>
      </c>
      <c r="I233" s="54" t="s">
        <v>76</v>
      </c>
      <c r="J233" s="54" t="s">
        <v>80</v>
      </c>
      <c r="K233" s="54" t="s">
        <v>80</v>
      </c>
      <c r="L233" s="54" t="s">
        <v>80</v>
      </c>
      <c r="M233" s="54" t="s">
        <v>80</v>
      </c>
      <c r="N233" s="54" t="s">
        <v>80</v>
      </c>
      <c r="O233" s="54" t="s">
        <v>80</v>
      </c>
      <c r="P233" s="54" t="s">
        <v>1038</v>
      </c>
      <c r="Q233" s="52">
        <v>0</v>
      </c>
      <c r="R233" s="52">
        <v>0</v>
      </c>
      <c r="S233" s="428">
        <v>1</v>
      </c>
      <c r="T233" s="54" t="s">
        <v>84</v>
      </c>
      <c r="U233" s="54" t="s">
        <v>1039</v>
      </c>
      <c r="V233" s="75">
        <v>45019</v>
      </c>
      <c r="W233" s="75">
        <v>45044</v>
      </c>
      <c r="X233" s="54" t="s">
        <v>214</v>
      </c>
      <c r="Y233" s="57" t="s">
        <v>100</v>
      </c>
      <c r="Z233" s="392">
        <v>1</v>
      </c>
      <c r="AA233" s="58" t="s">
        <v>1040</v>
      </c>
      <c r="AB233" s="435">
        <v>45028</v>
      </c>
      <c r="AC233" s="392">
        <v>1</v>
      </c>
      <c r="AD233" s="58" t="s">
        <v>1041</v>
      </c>
      <c r="AE233" s="435">
        <v>45028</v>
      </c>
      <c r="AF233" s="57" t="s">
        <v>79</v>
      </c>
      <c r="AG233" s="437">
        <v>1</v>
      </c>
    </row>
    <row r="234" spans="1:33" ht="39.75" customHeight="1" x14ac:dyDescent="0.25">
      <c r="A234" s="53" t="s">
        <v>4519</v>
      </c>
      <c r="B234" s="53">
        <v>60</v>
      </c>
      <c r="C234" s="53" t="s">
        <v>48</v>
      </c>
      <c r="D234" s="53" t="s">
        <v>995</v>
      </c>
      <c r="E234" s="53">
        <v>1</v>
      </c>
      <c r="F234" s="53" t="s">
        <v>1042</v>
      </c>
      <c r="G234" s="53" t="s">
        <v>1024</v>
      </c>
      <c r="H234" s="54" t="s">
        <v>94</v>
      </c>
      <c r="I234" s="54" t="s">
        <v>76</v>
      </c>
      <c r="J234" s="54" t="s">
        <v>80</v>
      </c>
      <c r="K234" s="54" t="s">
        <v>80</v>
      </c>
      <c r="L234" s="54" t="s">
        <v>80</v>
      </c>
      <c r="M234" s="54" t="s">
        <v>80</v>
      </c>
      <c r="N234" s="54" t="s">
        <v>80</v>
      </c>
      <c r="O234" s="54" t="s">
        <v>80</v>
      </c>
      <c r="P234" s="54" t="s">
        <v>1043</v>
      </c>
      <c r="Q234" s="52">
        <v>0.4</v>
      </c>
      <c r="R234" s="52">
        <v>0.06</v>
      </c>
      <c r="S234" s="428">
        <v>1</v>
      </c>
      <c r="T234" s="54" t="s">
        <v>84</v>
      </c>
      <c r="U234" s="54" t="s">
        <v>1044</v>
      </c>
      <c r="V234" s="75">
        <v>45048</v>
      </c>
      <c r="W234" s="75">
        <v>45086</v>
      </c>
      <c r="X234" s="54" t="s">
        <v>1034</v>
      </c>
      <c r="Y234" s="57" t="s">
        <v>100</v>
      </c>
      <c r="Z234" s="392">
        <v>1</v>
      </c>
      <c r="AA234" s="58" t="s">
        <v>1045</v>
      </c>
      <c r="AB234" s="435">
        <v>45065</v>
      </c>
      <c r="AC234" s="392">
        <v>1</v>
      </c>
      <c r="AD234" s="58" t="s">
        <v>1046</v>
      </c>
      <c r="AE234" s="435">
        <v>45065</v>
      </c>
      <c r="AF234" s="57" t="s">
        <v>79</v>
      </c>
      <c r="AG234" s="437">
        <v>1</v>
      </c>
    </row>
    <row r="235" spans="1:33" ht="39.75" customHeight="1" x14ac:dyDescent="0.25">
      <c r="A235" s="53" t="s">
        <v>4519</v>
      </c>
      <c r="B235" s="53">
        <v>60</v>
      </c>
      <c r="C235" s="53" t="s">
        <v>48</v>
      </c>
      <c r="D235" s="53" t="s">
        <v>995</v>
      </c>
      <c r="E235" s="53">
        <v>1</v>
      </c>
      <c r="F235" s="53" t="s">
        <v>1047</v>
      </c>
      <c r="G235" s="53" t="s">
        <v>1024</v>
      </c>
      <c r="H235" s="54" t="s">
        <v>102</v>
      </c>
      <c r="I235" s="54" t="s">
        <v>76</v>
      </c>
      <c r="J235" s="54" t="s">
        <v>80</v>
      </c>
      <c r="K235" s="54" t="s">
        <v>80</v>
      </c>
      <c r="L235" s="54" t="s">
        <v>80</v>
      </c>
      <c r="M235" s="54" t="s">
        <v>80</v>
      </c>
      <c r="N235" s="54" t="s">
        <v>80</v>
      </c>
      <c r="O235" s="54" t="s">
        <v>80</v>
      </c>
      <c r="P235" s="54" t="s">
        <v>1048</v>
      </c>
      <c r="Q235" s="52">
        <v>0</v>
      </c>
      <c r="R235" s="52">
        <v>0</v>
      </c>
      <c r="S235" s="428">
        <v>1</v>
      </c>
      <c r="T235" s="54" t="s">
        <v>84</v>
      </c>
      <c r="U235" s="54" t="s">
        <v>1049</v>
      </c>
      <c r="V235" s="75">
        <v>45090</v>
      </c>
      <c r="W235" s="75">
        <v>45107</v>
      </c>
      <c r="X235" s="54" t="s">
        <v>214</v>
      </c>
      <c r="Y235" s="57" t="s">
        <v>100</v>
      </c>
      <c r="Z235" s="392">
        <v>1</v>
      </c>
      <c r="AA235" s="58" t="s">
        <v>225</v>
      </c>
      <c r="AB235" s="435">
        <v>45065</v>
      </c>
      <c r="AC235" s="392">
        <v>1</v>
      </c>
      <c r="AD235" s="58" t="s">
        <v>1050</v>
      </c>
      <c r="AE235" s="435">
        <v>45065</v>
      </c>
      <c r="AF235" s="57" t="s">
        <v>79</v>
      </c>
      <c r="AG235" s="437">
        <v>1</v>
      </c>
    </row>
    <row r="236" spans="1:33" ht="39.75" customHeight="1" x14ac:dyDescent="0.25">
      <c r="A236" s="49" t="s">
        <v>4519</v>
      </c>
      <c r="B236" s="49">
        <v>60</v>
      </c>
      <c r="C236" s="49" t="s">
        <v>48</v>
      </c>
      <c r="D236" s="49" t="s">
        <v>995</v>
      </c>
      <c r="E236" s="49">
        <v>1</v>
      </c>
      <c r="F236" s="49" t="s">
        <v>1051</v>
      </c>
      <c r="G236" s="49" t="s">
        <v>1051</v>
      </c>
      <c r="H236" s="417" t="s">
        <v>75</v>
      </c>
      <c r="I236" s="417" t="s">
        <v>76</v>
      </c>
      <c r="J236" s="417" t="s">
        <v>143</v>
      </c>
      <c r="K236" s="417" t="s">
        <v>1052</v>
      </c>
      <c r="L236" s="417" t="s">
        <v>125</v>
      </c>
      <c r="M236" s="417" t="s">
        <v>80</v>
      </c>
      <c r="N236" s="417" t="s">
        <v>1053</v>
      </c>
      <c r="O236" s="417" t="s">
        <v>80</v>
      </c>
      <c r="P236" s="417" t="s">
        <v>1054</v>
      </c>
      <c r="Q236" s="50">
        <v>0.15</v>
      </c>
      <c r="R236" s="50"/>
      <c r="S236" s="153">
        <v>1</v>
      </c>
      <c r="T236" s="417" t="s">
        <v>84</v>
      </c>
      <c r="U236" s="417" t="s">
        <v>1055</v>
      </c>
      <c r="V236" s="171">
        <v>44936</v>
      </c>
      <c r="W236" s="171">
        <v>45077</v>
      </c>
      <c r="X236" s="417" t="s">
        <v>1034</v>
      </c>
      <c r="Y236" s="57" t="s">
        <v>100</v>
      </c>
      <c r="Z236" s="392">
        <v>1</v>
      </c>
      <c r="AA236" s="58" t="s">
        <v>1056</v>
      </c>
      <c r="AB236" s="435">
        <v>45076</v>
      </c>
      <c r="AC236" s="392">
        <v>1</v>
      </c>
      <c r="AD236" s="58" t="s">
        <v>1057</v>
      </c>
      <c r="AE236" s="435">
        <v>45076</v>
      </c>
      <c r="AF236" s="436" t="s">
        <v>92</v>
      </c>
      <c r="AG236" s="437" t="s">
        <v>92</v>
      </c>
    </row>
    <row r="237" spans="1:33" ht="39.75" customHeight="1" x14ac:dyDescent="0.25">
      <c r="A237" s="53" t="s">
        <v>4519</v>
      </c>
      <c r="B237" s="53">
        <v>60</v>
      </c>
      <c r="C237" s="53" t="s">
        <v>48</v>
      </c>
      <c r="D237" s="53" t="s">
        <v>995</v>
      </c>
      <c r="E237" s="53">
        <v>1</v>
      </c>
      <c r="F237" s="53" t="s">
        <v>1058</v>
      </c>
      <c r="G237" s="53" t="s">
        <v>1051</v>
      </c>
      <c r="H237" s="54" t="s">
        <v>94</v>
      </c>
      <c r="I237" s="54" t="s">
        <v>76</v>
      </c>
      <c r="J237" s="54" t="s">
        <v>80</v>
      </c>
      <c r="K237" s="54" t="s">
        <v>80</v>
      </c>
      <c r="L237" s="54" t="s">
        <v>80</v>
      </c>
      <c r="M237" s="54" t="s">
        <v>80</v>
      </c>
      <c r="N237" s="54" t="s">
        <v>80</v>
      </c>
      <c r="O237" s="54" t="s">
        <v>80</v>
      </c>
      <c r="P237" s="54" t="s">
        <v>1059</v>
      </c>
      <c r="Q237" s="52">
        <v>0.4</v>
      </c>
      <c r="R237" s="52">
        <v>0.06</v>
      </c>
      <c r="S237" s="428">
        <v>1</v>
      </c>
      <c r="T237" s="54" t="s">
        <v>84</v>
      </c>
      <c r="U237" s="54" t="s">
        <v>1033</v>
      </c>
      <c r="V237" s="75">
        <v>44936</v>
      </c>
      <c r="W237" s="75">
        <v>45002</v>
      </c>
      <c r="X237" s="54" t="s">
        <v>1034</v>
      </c>
      <c r="Y237" s="57" t="s">
        <v>100</v>
      </c>
      <c r="Z237" s="392">
        <v>1</v>
      </c>
      <c r="AA237" s="58" t="s">
        <v>1060</v>
      </c>
      <c r="AB237" s="435">
        <v>45002</v>
      </c>
      <c r="AC237" s="392">
        <v>1</v>
      </c>
      <c r="AD237" s="58" t="s">
        <v>1061</v>
      </c>
      <c r="AE237" s="435">
        <v>45002</v>
      </c>
      <c r="AF237" s="57" t="s">
        <v>79</v>
      </c>
      <c r="AG237" s="437">
        <v>1</v>
      </c>
    </row>
    <row r="238" spans="1:33" ht="39.75" customHeight="1" x14ac:dyDescent="0.25">
      <c r="A238" s="53" t="s">
        <v>4519</v>
      </c>
      <c r="B238" s="53">
        <v>60</v>
      </c>
      <c r="C238" s="53" t="s">
        <v>48</v>
      </c>
      <c r="D238" s="53" t="s">
        <v>995</v>
      </c>
      <c r="E238" s="53">
        <v>1</v>
      </c>
      <c r="F238" s="53" t="s">
        <v>1062</v>
      </c>
      <c r="G238" s="53" t="s">
        <v>1051</v>
      </c>
      <c r="H238" s="54" t="s">
        <v>102</v>
      </c>
      <c r="I238" s="54" t="s">
        <v>76</v>
      </c>
      <c r="J238" s="54" t="s">
        <v>80</v>
      </c>
      <c r="K238" s="54" t="s">
        <v>80</v>
      </c>
      <c r="L238" s="54" t="s">
        <v>80</v>
      </c>
      <c r="M238" s="54" t="s">
        <v>80</v>
      </c>
      <c r="N238" s="54" t="s">
        <v>80</v>
      </c>
      <c r="O238" s="54" t="s">
        <v>80</v>
      </c>
      <c r="P238" s="54" t="s">
        <v>1063</v>
      </c>
      <c r="Q238" s="52">
        <v>0</v>
      </c>
      <c r="R238" s="52">
        <v>0</v>
      </c>
      <c r="S238" s="428">
        <v>1</v>
      </c>
      <c r="T238" s="54" t="s">
        <v>84</v>
      </c>
      <c r="U238" s="54" t="s">
        <v>1039</v>
      </c>
      <c r="V238" s="75">
        <v>45006</v>
      </c>
      <c r="W238" s="75">
        <v>45030</v>
      </c>
      <c r="X238" s="54" t="s">
        <v>214</v>
      </c>
      <c r="Y238" s="57" t="s">
        <v>100</v>
      </c>
      <c r="Z238" s="392">
        <v>1</v>
      </c>
      <c r="AA238" s="58" t="s">
        <v>1064</v>
      </c>
      <c r="AB238" s="435">
        <v>45009</v>
      </c>
      <c r="AC238" s="392">
        <v>1</v>
      </c>
      <c r="AD238" s="58" t="s">
        <v>1064</v>
      </c>
      <c r="AE238" s="435">
        <v>45009</v>
      </c>
      <c r="AF238" s="57" t="s">
        <v>79</v>
      </c>
      <c r="AG238" s="437">
        <v>1</v>
      </c>
    </row>
    <row r="239" spans="1:33" ht="39.75" customHeight="1" x14ac:dyDescent="0.25">
      <c r="A239" s="53" t="s">
        <v>4519</v>
      </c>
      <c r="B239" s="53">
        <v>60</v>
      </c>
      <c r="C239" s="53" t="s">
        <v>48</v>
      </c>
      <c r="D239" s="53" t="s">
        <v>995</v>
      </c>
      <c r="E239" s="53">
        <v>1</v>
      </c>
      <c r="F239" s="53" t="s">
        <v>1065</v>
      </c>
      <c r="G239" s="53" t="s">
        <v>1051</v>
      </c>
      <c r="H239" s="54" t="s">
        <v>94</v>
      </c>
      <c r="I239" s="54" t="s">
        <v>76</v>
      </c>
      <c r="J239" s="54" t="s">
        <v>80</v>
      </c>
      <c r="K239" s="54" t="s">
        <v>80</v>
      </c>
      <c r="L239" s="54" t="s">
        <v>80</v>
      </c>
      <c r="M239" s="54" t="s">
        <v>80</v>
      </c>
      <c r="N239" s="54" t="s">
        <v>80</v>
      </c>
      <c r="O239" s="54" t="s">
        <v>80</v>
      </c>
      <c r="P239" s="54" t="s">
        <v>1066</v>
      </c>
      <c r="Q239" s="52">
        <v>0.2</v>
      </c>
      <c r="R239" s="52">
        <v>0.03</v>
      </c>
      <c r="S239" s="428">
        <v>4</v>
      </c>
      <c r="T239" s="54" t="s">
        <v>84</v>
      </c>
      <c r="U239" s="54" t="s">
        <v>1044</v>
      </c>
      <c r="V239" s="75">
        <v>45033</v>
      </c>
      <c r="W239" s="75">
        <v>45050</v>
      </c>
      <c r="X239" s="54" t="s">
        <v>1034</v>
      </c>
      <c r="Y239" s="57" t="s">
        <v>100</v>
      </c>
      <c r="Z239" s="392">
        <v>1</v>
      </c>
      <c r="AA239" s="58" t="s">
        <v>1067</v>
      </c>
      <c r="AB239" s="435">
        <v>45050</v>
      </c>
      <c r="AC239" s="392">
        <v>1</v>
      </c>
      <c r="AD239" s="58" t="s">
        <v>1068</v>
      </c>
      <c r="AE239" s="435">
        <v>45050</v>
      </c>
      <c r="AF239" s="57" t="s">
        <v>79</v>
      </c>
      <c r="AG239" s="437">
        <v>1</v>
      </c>
    </row>
    <row r="240" spans="1:33" ht="39.75" customHeight="1" x14ac:dyDescent="0.25">
      <c r="A240" s="53" t="s">
        <v>4519</v>
      </c>
      <c r="B240" s="53">
        <v>60</v>
      </c>
      <c r="C240" s="53" t="s">
        <v>48</v>
      </c>
      <c r="D240" s="53" t="s">
        <v>995</v>
      </c>
      <c r="E240" s="53">
        <v>1</v>
      </c>
      <c r="F240" s="53" t="s">
        <v>1069</v>
      </c>
      <c r="G240" s="53" t="s">
        <v>1051</v>
      </c>
      <c r="H240" s="54" t="s">
        <v>102</v>
      </c>
      <c r="I240" s="54" t="s">
        <v>76</v>
      </c>
      <c r="J240" s="54" t="s">
        <v>80</v>
      </c>
      <c r="K240" s="54" t="s">
        <v>80</v>
      </c>
      <c r="L240" s="54" t="s">
        <v>80</v>
      </c>
      <c r="M240" s="54" t="s">
        <v>80</v>
      </c>
      <c r="N240" s="54" t="s">
        <v>80</v>
      </c>
      <c r="O240" s="54" t="s">
        <v>80</v>
      </c>
      <c r="P240" s="54" t="s">
        <v>1070</v>
      </c>
      <c r="Q240" s="52">
        <v>0</v>
      </c>
      <c r="R240" s="52">
        <v>0</v>
      </c>
      <c r="S240" s="428">
        <v>1</v>
      </c>
      <c r="T240" s="54" t="s">
        <v>84</v>
      </c>
      <c r="U240" s="54" t="s">
        <v>1049</v>
      </c>
      <c r="V240" s="75">
        <v>45051</v>
      </c>
      <c r="W240" s="75">
        <v>45065</v>
      </c>
      <c r="X240" s="54" t="s">
        <v>214</v>
      </c>
      <c r="Y240" s="57" t="s">
        <v>100</v>
      </c>
      <c r="Z240" s="392">
        <v>1</v>
      </c>
      <c r="AA240" s="58" t="s">
        <v>1071</v>
      </c>
      <c r="AB240" s="435">
        <v>45065</v>
      </c>
      <c r="AC240" s="392">
        <v>1</v>
      </c>
      <c r="AD240" s="58" t="s">
        <v>1072</v>
      </c>
      <c r="AE240" s="435">
        <v>45065</v>
      </c>
      <c r="AF240" s="57" t="s">
        <v>79</v>
      </c>
      <c r="AG240" s="437">
        <v>1</v>
      </c>
    </row>
    <row r="241" spans="1:1020 1038:2046 2049:3072 3075:5120 5122:7161 7179:10239 10242:11264 11266:12287 12290:13302 13320:15358 15363:16186" ht="39.75" customHeight="1" x14ac:dyDescent="0.25">
      <c r="A241" s="53" t="s">
        <v>4519</v>
      </c>
      <c r="B241" s="53">
        <v>60</v>
      </c>
      <c r="C241" s="53" t="s">
        <v>48</v>
      </c>
      <c r="D241" s="53" t="s">
        <v>995</v>
      </c>
      <c r="E241" s="53">
        <v>1</v>
      </c>
      <c r="F241" s="53" t="s">
        <v>1073</v>
      </c>
      <c r="G241" s="53" t="s">
        <v>1051</v>
      </c>
      <c r="H241" s="54" t="s">
        <v>94</v>
      </c>
      <c r="I241" s="54" t="s">
        <v>76</v>
      </c>
      <c r="J241" s="54" t="s">
        <v>80</v>
      </c>
      <c r="K241" s="54" t="s">
        <v>80</v>
      </c>
      <c r="L241" s="54" t="s">
        <v>80</v>
      </c>
      <c r="M241" s="54" t="s">
        <v>80</v>
      </c>
      <c r="N241" s="54" t="s">
        <v>80</v>
      </c>
      <c r="O241" s="54" t="s">
        <v>80</v>
      </c>
      <c r="P241" s="54" t="s">
        <v>1074</v>
      </c>
      <c r="Q241" s="52">
        <v>0.4</v>
      </c>
      <c r="R241" s="52">
        <v>0.06</v>
      </c>
      <c r="S241" s="428">
        <v>1</v>
      </c>
      <c r="T241" s="54" t="s">
        <v>84</v>
      </c>
      <c r="U241" s="54" t="s">
        <v>1075</v>
      </c>
      <c r="V241" s="75">
        <v>45051</v>
      </c>
      <c r="W241" s="75">
        <v>45077</v>
      </c>
      <c r="X241" s="54" t="s">
        <v>1034</v>
      </c>
      <c r="Y241" s="57" t="s">
        <v>100</v>
      </c>
      <c r="Z241" s="392">
        <v>1</v>
      </c>
      <c r="AA241" s="58" t="s">
        <v>1076</v>
      </c>
      <c r="AB241" s="435">
        <v>45076</v>
      </c>
      <c r="AC241" s="392">
        <v>1</v>
      </c>
      <c r="AD241" s="58" t="s">
        <v>1077</v>
      </c>
      <c r="AE241" s="435">
        <v>45076</v>
      </c>
      <c r="AF241" s="57" t="s">
        <v>79</v>
      </c>
      <c r="AG241" s="437">
        <v>1</v>
      </c>
    </row>
    <row r="242" spans="1:1020 1038:2046 2049:3072 3075:5120 5122:7161 7179:10239 10242:11264 11266:12287 12290:13302 13320:15358 15363:16186" ht="39.75" customHeight="1" x14ac:dyDescent="0.25">
      <c r="A242" s="49" t="s">
        <v>4519</v>
      </c>
      <c r="B242" s="49">
        <v>60</v>
      </c>
      <c r="C242" s="49" t="s">
        <v>48</v>
      </c>
      <c r="D242" s="49" t="s">
        <v>995</v>
      </c>
      <c r="E242" s="49">
        <v>1</v>
      </c>
      <c r="F242" s="49" t="s">
        <v>1078</v>
      </c>
      <c r="G242" s="49" t="s">
        <v>1078</v>
      </c>
      <c r="H242" s="417" t="s">
        <v>75</v>
      </c>
      <c r="I242" s="417" t="s">
        <v>76</v>
      </c>
      <c r="J242" s="417" t="s">
        <v>80</v>
      </c>
      <c r="K242" s="417" t="s">
        <v>1079</v>
      </c>
      <c r="L242" s="417" t="s">
        <v>125</v>
      </c>
      <c r="M242" s="417" t="s">
        <v>80</v>
      </c>
      <c r="N242" s="417" t="s">
        <v>1080</v>
      </c>
      <c r="O242" s="417" t="s">
        <v>80</v>
      </c>
      <c r="P242" s="417" t="s">
        <v>1081</v>
      </c>
      <c r="Q242" s="50">
        <v>0.15</v>
      </c>
      <c r="R242" s="50"/>
      <c r="S242" s="153">
        <v>4</v>
      </c>
      <c r="T242" s="417" t="s">
        <v>84</v>
      </c>
      <c r="U242" s="417" t="s">
        <v>1082</v>
      </c>
      <c r="V242" s="171">
        <v>44936</v>
      </c>
      <c r="W242" s="171">
        <v>45291</v>
      </c>
      <c r="X242" s="417" t="s">
        <v>1034</v>
      </c>
      <c r="Y242" s="57" t="s">
        <v>100</v>
      </c>
      <c r="Z242" s="392">
        <v>1</v>
      </c>
      <c r="AA242" s="58" t="s">
        <v>1083</v>
      </c>
      <c r="AB242" s="435">
        <v>45291</v>
      </c>
      <c r="AC242" s="392">
        <v>1</v>
      </c>
      <c r="AD242" s="58" t="s">
        <v>1084</v>
      </c>
      <c r="AE242" s="435">
        <v>45291</v>
      </c>
      <c r="AF242" s="436" t="s">
        <v>92</v>
      </c>
      <c r="AG242" s="437" t="s">
        <v>92</v>
      </c>
    </row>
    <row r="243" spans="1:1020 1038:2046 2049:3072 3075:5120 5122:7161 7179:10239 10242:11264 11266:12287 12290:13302 13320:15358 15363:16186" ht="39.75" customHeight="1" x14ac:dyDescent="0.25">
      <c r="A243" s="53" t="s">
        <v>4519</v>
      </c>
      <c r="B243" s="53">
        <v>60</v>
      </c>
      <c r="C243" s="53" t="s">
        <v>48</v>
      </c>
      <c r="D243" s="53" t="s">
        <v>995</v>
      </c>
      <c r="E243" s="53">
        <v>1</v>
      </c>
      <c r="F243" s="53" t="s">
        <v>1085</v>
      </c>
      <c r="G243" s="53" t="s">
        <v>1078</v>
      </c>
      <c r="H243" s="54" t="s">
        <v>94</v>
      </c>
      <c r="I243" s="54" t="s">
        <v>76</v>
      </c>
      <c r="J243" s="54" t="s">
        <v>80</v>
      </c>
      <c r="K243" s="54" t="s">
        <v>80</v>
      </c>
      <c r="L243" s="54" t="s">
        <v>80</v>
      </c>
      <c r="M243" s="54" t="s">
        <v>80</v>
      </c>
      <c r="N243" s="54" t="s">
        <v>80</v>
      </c>
      <c r="O243" s="54" t="s">
        <v>80</v>
      </c>
      <c r="P243" s="54" t="s">
        <v>1086</v>
      </c>
      <c r="Q243" s="52">
        <v>0.2</v>
      </c>
      <c r="R243" s="52">
        <v>0.03</v>
      </c>
      <c r="S243" s="428">
        <v>1</v>
      </c>
      <c r="T243" s="54" t="s">
        <v>84</v>
      </c>
      <c r="U243" s="54" t="s">
        <v>1087</v>
      </c>
      <c r="V243" s="75">
        <v>44936</v>
      </c>
      <c r="W243" s="75">
        <v>44957</v>
      </c>
      <c r="X243" s="54" t="s">
        <v>1034</v>
      </c>
      <c r="Y243" s="57" t="s">
        <v>100</v>
      </c>
      <c r="Z243" s="392">
        <v>1</v>
      </c>
      <c r="AA243" s="58" t="s">
        <v>1088</v>
      </c>
      <c r="AB243" s="435">
        <v>44957</v>
      </c>
      <c r="AC243" s="392">
        <v>1</v>
      </c>
      <c r="AD243" s="58" t="s">
        <v>1089</v>
      </c>
      <c r="AE243" s="435">
        <v>44957</v>
      </c>
      <c r="AF243" s="57" t="s">
        <v>79</v>
      </c>
      <c r="AG243" s="437">
        <v>1</v>
      </c>
    </row>
    <row r="244" spans="1:1020 1038:2046 2049:3072 3075:5120 5122:7161 7179:10239 10242:11264 11266:12287 12290:13302 13320:15358 15363:16186" ht="39.75" customHeight="1" x14ac:dyDescent="0.25">
      <c r="A244" s="53" t="s">
        <v>4519</v>
      </c>
      <c r="B244" s="53">
        <v>60</v>
      </c>
      <c r="C244" s="53" t="s">
        <v>48</v>
      </c>
      <c r="D244" s="53" t="s">
        <v>995</v>
      </c>
      <c r="E244" s="53">
        <v>1</v>
      </c>
      <c r="F244" s="53" t="s">
        <v>1090</v>
      </c>
      <c r="G244" s="53" t="s">
        <v>1078</v>
      </c>
      <c r="H244" s="54" t="s">
        <v>94</v>
      </c>
      <c r="I244" s="54" t="s">
        <v>76</v>
      </c>
      <c r="J244" s="54" t="s">
        <v>80</v>
      </c>
      <c r="K244" s="54" t="s">
        <v>80</v>
      </c>
      <c r="L244" s="54" t="s">
        <v>80</v>
      </c>
      <c r="M244" s="54" t="s">
        <v>80</v>
      </c>
      <c r="N244" s="54" t="s">
        <v>80</v>
      </c>
      <c r="O244" s="54" t="s">
        <v>80</v>
      </c>
      <c r="P244" s="54" t="s">
        <v>1091</v>
      </c>
      <c r="Q244" s="52">
        <v>0.8</v>
      </c>
      <c r="R244" s="52">
        <v>0.12</v>
      </c>
      <c r="S244" s="428">
        <v>4</v>
      </c>
      <c r="T244" s="54" t="s">
        <v>84</v>
      </c>
      <c r="U244" s="54" t="s">
        <v>1092</v>
      </c>
      <c r="V244" s="75">
        <v>44936</v>
      </c>
      <c r="W244" s="75">
        <v>45291</v>
      </c>
      <c r="X244" s="54" t="s">
        <v>1034</v>
      </c>
      <c r="Y244" s="57" t="s">
        <v>100</v>
      </c>
      <c r="Z244" s="392">
        <v>1</v>
      </c>
      <c r="AA244" s="58" t="s">
        <v>1093</v>
      </c>
      <c r="AB244" s="435">
        <v>45291</v>
      </c>
      <c r="AC244" s="392">
        <v>1</v>
      </c>
      <c r="AD244" s="58" t="s">
        <v>1094</v>
      </c>
      <c r="AE244" s="435">
        <v>45291</v>
      </c>
      <c r="AF244" s="57" t="s">
        <v>79</v>
      </c>
      <c r="AG244" s="437">
        <v>1</v>
      </c>
    </row>
    <row r="245" spans="1:1020 1038:2046 2049:3072 3075:5120 5122:7161 7179:10239 10242:11264 11266:12287 12290:13302 13320:15358 15363:16186" ht="39.75" customHeight="1" x14ac:dyDescent="0.25">
      <c r="A245" s="49" t="s">
        <v>4519</v>
      </c>
      <c r="B245" s="49">
        <v>60</v>
      </c>
      <c r="C245" s="49" t="s">
        <v>48</v>
      </c>
      <c r="D245" s="49" t="s">
        <v>995</v>
      </c>
      <c r="E245" s="49">
        <v>1</v>
      </c>
      <c r="F245" s="49" t="s">
        <v>1095</v>
      </c>
      <c r="G245" s="49" t="s">
        <v>1095</v>
      </c>
      <c r="H245" s="417" t="s">
        <v>75</v>
      </c>
      <c r="I245" s="417" t="s">
        <v>76</v>
      </c>
      <c r="J245" s="417" t="s">
        <v>1096</v>
      </c>
      <c r="K245" s="417" t="s">
        <v>144</v>
      </c>
      <c r="L245" s="417" t="s">
        <v>125</v>
      </c>
      <c r="M245" s="417" t="s">
        <v>80</v>
      </c>
      <c r="N245" s="417" t="s">
        <v>1097</v>
      </c>
      <c r="O245" s="417" t="s">
        <v>80</v>
      </c>
      <c r="P245" s="417" t="s">
        <v>1098</v>
      </c>
      <c r="Q245" s="50">
        <v>0.15</v>
      </c>
      <c r="R245" s="50"/>
      <c r="S245" s="153">
        <v>1</v>
      </c>
      <c r="T245" s="417" t="s">
        <v>84</v>
      </c>
      <c r="U245" s="417" t="s">
        <v>1099</v>
      </c>
      <c r="V245" s="171">
        <v>45103</v>
      </c>
      <c r="W245" s="171">
        <v>45291</v>
      </c>
      <c r="X245" s="417" t="s">
        <v>1034</v>
      </c>
      <c r="Y245" s="57" t="s">
        <v>100</v>
      </c>
      <c r="Z245" s="392">
        <v>1</v>
      </c>
      <c r="AA245" s="58" t="s">
        <v>4707</v>
      </c>
      <c r="AB245" s="435">
        <v>45289</v>
      </c>
      <c r="AC245" s="392">
        <v>1</v>
      </c>
      <c r="AD245" s="58" t="s">
        <v>1101</v>
      </c>
      <c r="AE245" s="435">
        <v>45289</v>
      </c>
      <c r="AF245" s="436" t="s">
        <v>92</v>
      </c>
      <c r="AG245" s="437" t="s">
        <v>92</v>
      </c>
    </row>
    <row r="246" spans="1:1020 1038:2046 2049:3072 3075:5120 5122:7161 7179:10239 10242:11264 11266:12287 12290:13302 13320:15358 15363:16186" ht="39.75" customHeight="1" x14ac:dyDescent="0.25">
      <c r="A246" s="53" t="s">
        <v>4519</v>
      </c>
      <c r="B246" s="53">
        <v>60</v>
      </c>
      <c r="C246" s="53" t="s">
        <v>48</v>
      </c>
      <c r="D246" s="53" t="s">
        <v>995</v>
      </c>
      <c r="E246" s="53">
        <v>1</v>
      </c>
      <c r="F246" s="53" t="s">
        <v>1102</v>
      </c>
      <c r="G246" s="53" t="s">
        <v>1095</v>
      </c>
      <c r="H246" s="54" t="s">
        <v>94</v>
      </c>
      <c r="I246" s="54" t="s">
        <v>76</v>
      </c>
      <c r="J246" s="54" t="s">
        <v>80</v>
      </c>
      <c r="K246" s="54" t="s">
        <v>80</v>
      </c>
      <c r="L246" s="54" t="s">
        <v>80</v>
      </c>
      <c r="M246" s="54" t="s">
        <v>80</v>
      </c>
      <c r="N246" s="54" t="s">
        <v>80</v>
      </c>
      <c r="O246" s="54" t="s">
        <v>80</v>
      </c>
      <c r="P246" s="54" t="s">
        <v>1103</v>
      </c>
      <c r="Q246" s="52">
        <v>0.25</v>
      </c>
      <c r="R246" s="52">
        <v>3.7499999999999999E-2</v>
      </c>
      <c r="S246" s="428">
        <v>1</v>
      </c>
      <c r="T246" s="54" t="s">
        <v>84</v>
      </c>
      <c r="U246" s="54" t="s">
        <v>1104</v>
      </c>
      <c r="V246" s="75">
        <v>45103</v>
      </c>
      <c r="W246" s="75">
        <v>45212</v>
      </c>
      <c r="X246" s="54" t="s">
        <v>1034</v>
      </c>
      <c r="Y246" s="57" t="s">
        <v>100</v>
      </c>
      <c r="Z246" s="392">
        <v>1</v>
      </c>
      <c r="AA246" s="58" t="s">
        <v>1105</v>
      </c>
      <c r="AB246" s="435">
        <v>45199</v>
      </c>
      <c r="AC246" s="392">
        <v>1</v>
      </c>
      <c r="AD246" s="58" t="s">
        <v>1106</v>
      </c>
      <c r="AE246" s="435">
        <v>45199</v>
      </c>
      <c r="AF246" s="57" t="s">
        <v>79</v>
      </c>
      <c r="AG246" s="437">
        <v>1</v>
      </c>
    </row>
    <row r="247" spans="1:1020 1038:2046 2049:3072 3075:5120 5122:7161 7179:10239 10242:11264 11266:12287 12290:13302 13320:15358 15363:16186" ht="39.75" customHeight="1" x14ac:dyDescent="0.25">
      <c r="A247" s="53" t="s">
        <v>4519</v>
      </c>
      <c r="B247" s="53">
        <v>60</v>
      </c>
      <c r="C247" s="53" t="s">
        <v>48</v>
      </c>
      <c r="D247" s="53" t="s">
        <v>995</v>
      </c>
      <c r="E247" s="53">
        <v>1</v>
      </c>
      <c r="F247" s="53" t="s">
        <v>1107</v>
      </c>
      <c r="G247" s="53" t="s">
        <v>1095</v>
      </c>
      <c r="H247" s="54" t="s">
        <v>94</v>
      </c>
      <c r="I247" s="54" t="s">
        <v>76</v>
      </c>
      <c r="J247" s="54" t="s">
        <v>80</v>
      </c>
      <c r="K247" s="54" t="s">
        <v>80</v>
      </c>
      <c r="L247" s="54" t="s">
        <v>80</v>
      </c>
      <c r="M247" s="54" t="s">
        <v>80</v>
      </c>
      <c r="N247" s="54" t="s">
        <v>80</v>
      </c>
      <c r="O247" s="54" t="s">
        <v>80</v>
      </c>
      <c r="P247" s="54" t="s">
        <v>1108</v>
      </c>
      <c r="Q247" s="52">
        <v>0.2</v>
      </c>
      <c r="R247" s="52">
        <v>0.03</v>
      </c>
      <c r="S247" s="428">
        <v>1</v>
      </c>
      <c r="T247" s="54" t="s">
        <v>84</v>
      </c>
      <c r="U247" s="54" t="s">
        <v>1109</v>
      </c>
      <c r="V247" s="75">
        <v>45216</v>
      </c>
      <c r="W247" s="75">
        <v>45230</v>
      </c>
      <c r="X247" s="54" t="s">
        <v>1034</v>
      </c>
      <c r="Y247" s="57" t="s">
        <v>100</v>
      </c>
      <c r="Z247" s="392">
        <v>1</v>
      </c>
      <c r="AA247" s="58" t="s">
        <v>1110</v>
      </c>
      <c r="AB247" s="435">
        <v>45223</v>
      </c>
      <c r="AC247" s="392">
        <v>1</v>
      </c>
      <c r="AD247" s="58" t="s">
        <v>4708</v>
      </c>
      <c r="AE247" s="435">
        <v>45223</v>
      </c>
      <c r="AF247" s="57" t="s">
        <v>79</v>
      </c>
      <c r="AG247" s="437">
        <v>1</v>
      </c>
    </row>
    <row r="248" spans="1:1020 1038:2046 2049:3072 3075:5120 5122:7161 7179:10239 10242:11264 11266:12287 12290:13302 13320:15358 15363:16186" ht="39.75" customHeight="1" x14ac:dyDescent="0.25">
      <c r="A248" s="53" t="s">
        <v>4519</v>
      </c>
      <c r="B248" s="53">
        <v>60</v>
      </c>
      <c r="C248" s="53" t="s">
        <v>48</v>
      </c>
      <c r="D248" s="53" t="s">
        <v>995</v>
      </c>
      <c r="E248" s="53">
        <v>1</v>
      </c>
      <c r="F248" s="53" t="s">
        <v>1112</v>
      </c>
      <c r="G248" s="53" t="s">
        <v>1095</v>
      </c>
      <c r="H248" s="54" t="s">
        <v>94</v>
      </c>
      <c r="I248" s="54" t="s">
        <v>76</v>
      </c>
      <c r="J248" s="54" t="s">
        <v>80</v>
      </c>
      <c r="K248" s="54" t="s">
        <v>80</v>
      </c>
      <c r="L248" s="54" t="s">
        <v>80</v>
      </c>
      <c r="M248" s="54" t="s">
        <v>80</v>
      </c>
      <c r="N248" s="54" t="s">
        <v>80</v>
      </c>
      <c r="O248" s="54" t="s">
        <v>80</v>
      </c>
      <c r="P248" s="54" t="s">
        <v>1113</v>
      </c>
      <c r="Q248" s="52">
        <v>0.25</v>
      </c>
      <c r="R248" s="52">
        <v>3.7499999999999999E-2</v>
      </c>
      <c r="S248" s="428">
        <v>1</v>
      </c>
      <c r="T248" s="54" t="s">
        <v>84</v>
      </c>
      <c r="U248" s="54" t="s">
        <v>1109</v>
      </c>
      <c r="V248" s="75">
        <v>45231</v>
      </c>
      <c r="W248" s="75">
        <v>45260</v>
      </c>
      <c r="X248" s="54" t="s">
        <v>1034</v>
      </c>
      <c r="Y248" s="57" t="s">
        <v>100</v>
      </c>
      <c r="Z248" s="392">
        <v>1</v>
      </c>
      <c r="AA248" s="58" t="s">
        <v>1114</v>
      </c>
      <c r="AB248" s="435">
        <v>45260</v>
      </c>
      <c r="AC248" s="392">
        <v>1</v>
      </c>
      <c r="AD248" s="58" t="s">
        <v>1115</v>
      </c>
      <c r="AE248" s="435">
        <v>45260</v>
      </c>
      <c r="AF248" s="57" t="s">
        <v>79</v>
      </c>
      <c r="AG248" s="437">
        <v>1</v>
      </c>
    </row>
    <row r="249" spans="1:1020 1038:2046 2049:3072 3075:5120 5122:7161 7179:10239 10242:11264 11266:12287 12290:13302 13320:15358 15363:16186" ht="39.75" customHeight="1" x14ac:dyDescent="0.25">
      <c r="A249" s="53" t="s">
        <v>4519</v>
      </c>
      <c r="B249" s="53">
        <v>60</v>
      </c>
      <c r="C249" s="53" t="s">
        <v>48</v>
      </c>
      <c r="D249" s="53" t="s">
        <v>995</v>
      </c>
      <c r="E249" s="53">
        <v>1</v>
      </c>
      <c r="F249" s="53" t="s">
        <v>1116</v>
      </c>
      <c r="G249" s="53" t="s">
        <v>1095</v>
      </c>
      <c r="H249" s="54" t="s">
        <v>94</v>
      </c>
      <c r="I249" s="54" t="s">
        <v>76</v>
      </c>
      <c r="J249" s="54" t="s">
        <v>80</v>
      </c>
      <c r="K249" s="54" t="s">
        <v>80</v>
      </c>
      <c r="L249" s="54" t="s">
        <v>80</v>
      </c>
      <c r="M249" s="54" t="s">
        <v>80</v>
      </c>
      <c r="N249" s="54" t="s">
        <v>80</v>
      </c>
      <c r="O249" s="54" t="s">
        <v>80</v>
      </c>
      <c r="P249" s="54" t="s">
        <v>1117</v>
      </c>
      <c r="Q249" s="52">
        <v>0.15</v>
      </c>
      <c r="R249" s="52">
        <v>2.2499999999999999E-2</v>
      </c>
      <c r="S249" s="428">
        <v>1</v>
      </c>
      <c r="T249" s="54" t="s">
        <v>84</v>
      </c>
      <c r="U249" s="54" t="s">
        <v>1118</v>
      </c>
      <c r="V249" s="75">
        <v>45261</v>
      </c>
      <c r="W249" s="75">
        <v>45275</v>
      </c>
      <c r="X249" s="54" t="s">
        <v>1034</v>
      </c>
      <c r="Y249" s="57" t="s">
        <v>100</v>
      </c>
      <c r="Z249" s="392">
        <v>1</v>
      </c>
      <c r="AA249" s="58" t="s">
        <v>1119</v>
      </c>
      <c r="AB249" s="435">
        <v>45273</v>
      </c>
      <c r="AC249" s="392">
        <v>1</v>
      </c>
      <c r="AD249" s="58" t="s">
        <v>1120</v>
      </c>
      <c r="AE249" s="435">
        <v>45273</v>
      </c>
      <c r="AF249" s="57" t="s">
        <v>79</v>
      </c>
      <c r="AG249" s="437">
        <v>1</v>
      </c>
    </row>
    <row r="250" spans="1:1020 1038:2046 2049:3072 3075:5120 5122:7161 7179:10239 10242:11264 11266:12287 12290:13302 13320:15358 15363:16186" ht="39.75" customHeight="1" x14ac:dyDescent="0.25">
      <c r="A250" s="53" t="s">
        <v>4519</v>
      </c>
      <c r="B250" s="53">
        <v>60</v>
      </c>
      <c r="C250" s="53" t="s">
        <v>48</v>
      </c>
      <c r="D250" s="53" t="s">
        <v>995</v>
      </c>
      <c r="E250" s="53">
        <v>1</v>
      </c>
      <c r="F250" s="53" t="s">
        <v>1121</v>
      </c>
      <c r="G250" s="53" t="s">
        <v>1095</v>
      </c>
      <c r="H250" s="54" t="s">
        <v>94</v>
      </c>
      <c r="I250" s="54" t="s">
        <v>76</v>
      </c>
      <c r="J250" s="54" t="s">
        <v>80</v>
      </c>
      <c r="K250" s="54" t="s">
        <v>80</v>
      </c>
      <c r="L250" s="54" t="s">
        <v>80</v>
      </c>
      <c r="M250" s="54" t="s">
        <v>80</v>
      </c>
      <c r="N250" s="54" t="s">
        <v>80</v>
      </c>
      <c r="O250" s="54" t="s">
        <v>80</v>
      </c>
      <c r="P250" s="54" t="s">
        <v>1122</v>
      </c>
      <c r="Q250" s="52">
        <v>0.15</v>
      </c>
      <c r="R250" s="52">
        <v>2.2499999999999999E-2</v>
      </c>
      <c r="S250" s="428">
        <v>1</v>
      </c>
      <c r="T250" s="54" t="s">
        <v>84</v>
      </c>
      <c r="U250" s="54" t="s">
        <v>1123</v>
      </c>
      <c r="V250" s="75">
        <v>45276</v>
      </c>
      <c r="W250" s="75">
        <v>45291</v>
      </c>
      <c r="X250" s="54" t="s">
        <v>1034</v>
      </c>
      <c r="Y250" s="57" t="s">
        <v>100</v>
      </c>
      <c r="Z250" s="392">
        <v>1</v>
      </c>
      <c r="AA250" s="58" t="s">
        <v>4709</v>
      </c>
      <c r="AB250" s="435">
        <v>45289</v>
      </c>
      <c r="AC250" s="392">
        <v>1</v>
      </c>
      <c r="AD250" s="58" t="s">
        <v>1125</v>
      </c>
      <c r="AE250" s="435">
        <v>45289</v>
      </c>
      <c r="AF250" s="57" t="s">
        <v>79</v>
      </c>
      <c r="AG250" s="437">
        <v>1</v>
      </c>
    </row>
    <row r="251" spans="1:1020 1038:2046 2049:3072 3075:5120 5122:7161 7179:10239 10242:11264 11266:12287 12290:13302 13320:15358 15363:16186" s="3" customFormat="1" ht="39.75" customHeight="1" x14ac:dyDescent="0.25">
      <c r="A251" s="63" t="s">
        <v>4519</v>
      </c>
      <c r="B251" s="63">
        <v>60</v>
      </c>
      <c r="C251" s="63" t="s">
        <v>48</v>
      </c>
      <c r="D251" s="63" t="s">
        <v>995</v>
      </c>
      <c r="E251" s="63">
        <v>1</v>
      </c>
      <c r="F251" s="63" t="s">
        <v>1126</v>
      </c>
      <c r="G251" s="63" t="s">
        <v>1126</v>
      </c>
      <c r="H251" s="418" t="s">
        <v>155</v>
      </c>
      <c r="I251" s="418" t="s">
        <v>155</v>
      </c>
      <c r="J251" s="418" t="s">
        <v>80</v>
      </c>
      <c r="K251" s="418" t="s">
        <v>80</v>
      </c>
      <c r="L251" s="418" t="s">
        <v>80</v>
      </c>
      <c r="M251" s="418" t="s">
        <v>80</v>
      </c>
      <c r="N251" s="418" t="s">
        <v>80</v>
      </c>
      <c r="O251" s="418" t="s">
        <v>80</v>
      </c>
      <c r="P251" s="418" t="s">
        <v>156</v>
      </c>
      <c r="Q251" s="64">
        <v>1</v>
      </c>
      <c r="R251" s="64"/>
      <c r="S251" s="429">
        <v>1</v>
      </c>
      <c r="T251" s="418" t="s">
        <v>84</v>
      </c>
      <c r="U251" s="418" t="s">
        <v>162</v>
      </c>
      <c r="V251" s="412">
        <v>44927</v>
      </c>
      <c r="W251" s="412">
        <v>45290</v>
      </c>
      <c r="X251" s="418" t="s">
        <v>1034</v>
      </c>
      <c r="Y251" s="57" t="s">
        <v>100</v>
      </c>
      <c r="Z251" s="392">
        <v>1</v>
      </c>
      <c r="AA251" s="58" t="s">
        <v>4624</v>
      </c>
      <c r="AB251" s="435">
        <v>45291</v>
      </c>
      <c r="AC251" s="392">
        <v>1</v>
      </c>
      <c r="AD251" s="58" t="s">
        <v>4624</v>
      </c>
      <c r="AE251" s="435">
        <v>45291</v>
      </c>
      <c r="AF251" s="436" t="s">
        <v>92</v>
      </c>
      <c r="AG251" s="437" t="s">
        <v>92</v>
      </c>
      <c r="AJ251" s="82"/>
      <c r="AM251" s="82"/>
      <c r="AN251" s="82"/>
      <c r="AS251" s="82"/>
      <c r="AV251" s="82"/>
      <c r="AW251" s="82"/>
      <c r="AX251" s="82"/>
      <c r="AY251" s="82"/>
      <c r="AZ251" s="82"/>
      <c r="BA251" s="82"/>
      <c r="BB251" s="82"/>
      <c r="BT251" s="82"/>
      <c r="BU251" s="82"/>
      <c r="BV251" s="6"/>
      <c r="BY251" s="7"/>
      <c r="BZ251" s="7"/>
      <c r="CE251" s="82"/>
      <c r="CG251" s="7"/>
      <c r="CH251" s="82"/>
      <c r="CJ251" s="7"/>
      <c r="CK251" s="82"/>
      <c r="CL251" s="82"/>
      <c r="CM251" s="83"/>
      <c r="CO251" s="82"/>
      <c r="CP251" s="80"/>
      <c r="CQ251" s="81"/>
      <c r="CR251" s="82"/>
      <c r="CU251" s="82"/>
      <c r="CV251" s="82"/>
      <c r="CX251" s="82"/>
      <c r="DA251" s="82"/>
      <c r="DD251" s="82"/>
      <c r="DE251" s="82"/>
      <c r="DJ251" s="82"/>
      <c r="DM251" s="82"/>
      <c r="DN251" s="82"/>
      <c r="DO251" s="82"/>
      <c r="DP251" s="82"/>
      <c r="DQ251" s="82"/>
      <c r="DR251" s="82"/>
      <c r="DS251" s="82"/>
      <c r="EK251" s="82"/>
      <c r="EL251" s="82"/>
      <c r="EM251" s="6"/>
      <c r="EP251" s="7"/>
      <c r="EQ251" s="7"/>
      <c r="EV251" s="82"/>
      <c r="EX251" s="7"/>
      <c r="EY251" s="82"/>
      <c r="FA251" s="7"/>
      <c r="FB251" s="82"/>
      <c r="FC251" s="82"/>
      <c r="FD251" s="83"/>
      <c r="FF251" s="82"/>
      <c r="FG251" s="80"/>
      <c r="FH251" s="81"/>
      <c r="FI251" s="82"/>
      <c r="FL251" s="82"/>
      <c r="FM251" s="82"/>
      <c r="FO251" s="82"/>
      <c r="FR251" s="82"/>
      <c r="FU251" s="82"/>
      <c r="FV251" s="82"/>
      <c r="GA251" s="82"/>
      <c r="GD251" s="82"/>
      <c r="GE251" s="82"/>
      <c r="GF251" s="82"/>
      <c r="GG251" s="82"/>
      <c r="GH251" s="82"/>
      <c r="GI251" s="82"/>
      <c r="GJ251" s="82"/>
      <c r="HB251" s="82"/>
      <c r="HC251" s="82"/>
      <c r="HD251" s="6"/>
      <c r="HG251" s="7"/>
      <c r="HH251" s="7"/>
      <c r="HM251" s="82"/>
      <c r="HO251" s="7"/>
      <c r="HP251" s="82"/>
      <c r="HR251" s="7"/>
      <c r="HS251" s="82"/>
      <c r="HT251" s="82"/>
      <c r="HU251" s="83"/>
      <c r="HW251" s="82"/>
      <c r="HX251" s="80"/>
      <c r="HY251" s="81"/>
      <c r="HZ251" s="82"/>
      <c r="IC251" s="82"/>
      <c r="ID251" s="82"/>
      <c r="IF251" s="82"/>
      <c r="II251" s="82"/>
      <c r="IL251" s="82"/>
      <c r="IM251" s="82"/>
      <c r="IR251" s="82"/>
      <c r="IU251" s="82"/>
      <c r="IV251" s="82"/>
      <c r="IW251" s="82"/>
      <c r="IX251" s="82"/>
      <c r="IY251" s="82"/>
      <c r="IZ251" s="82"/>
      <c r="JA251" s="82"/>
      <c r="JS251" s="82"/>
      <c r="JT251" s="82"/>
      <c r="JU251" s="6"/>
      <c r="JX251" s="7"/>
      <c r="JY251" s="7"/>
      <c r="KD251" s="82"/>
      <c r="KF251" s="7"/>
      <c r="KG251" s="82"/>
      <c r="KI251" s="7"/>
      <c r="KJ251" s="82"/>
      <c r="KK251" s="82"/>
      <c r="KL251" s="83"/>
      <c r="KN251" s="82"/>
      <c r="KO251" s="80"/>
      <c r="KP251" s="81"/>
      <c r="KQ251" s="82"/>
      <c r="KT251" s="82"/>
      <c r="KU251" s="82"/>
      <c r="KW251" s="82"/>
      <c r="KZ251" s="82"/>
      <c r="LC251" s="82"/>
      <c r="LD251" s="82"/>
      <c r="LI251" s="82"/>
      <c r="LL251" s="82"/>
      <c r="LM251" s="82"/>
      <c r="LN251" s="82"/>
      <c r="LO251" s="82"/>
      <c r="LP251" s="82"/>
      <c r="LQ251" s="82"/>
      <c r="LR251" s="82"/>
      <c r="MJ251" s="82"/>
      <c r="MK251" s="82"/>
      <c r="ML251" s="6"/>
      <c r="MO251" s="7"/>
      <c r="MP251" s="7"/>
      <c r="MU251" s="82"/>
      <c r="MW251" s="7"/>
      <c r="MX251" s="82"/>
      <c r="MZ251" s="7"/>
      <c r="NA251" s="82"/>
      <c r="NB251" s="82"/>
      <c r="NC251" s="83"/>
      <c r="NE251" s="82"/>
      <c r="NF251" s="80"/>
      <c r="NG251" s="81"/>
      <c r="NH251" s="82"/>
      <c r="NK251" s="82"/>
      <c r="NL251" s="82"/>
      <c r="NN251" s="82"/>
      <c r="NQ251" s="82"/>
      <c r="NT251" s="82"/>
      <c r="NU251" s="82"/>
      <c r="NZ251" s="82"/>
      <c r="OC251" s="82"/>
      <c r="OD251" s="82"/>
      <c r="OE251" s="82"/>
      <c r="OF251" s="82"/>
      <c r="OG251" s="82"/>
      <c r="OH251" s="82"/>
      <c r="OI251" s="82"/>
      <c r="PA251" s="82"/>
      <c r="PB251" s="82"/>
      <c r="PC251" s="6"/>
      <c r="PF251" s="7"/>
      <c r="PG251" s="7"/>
      <c r="PL251" s="82"/>
      <c r="PN251" s="7"/>
      <c r="PO251" s="82"/>
      <c r="PQ251" s="7"/>
      <c r="PR251" s="82"/>
      <c r="PS251" s="82"/>
      <c r="PT251" s="83"/>
      <c r="PV251" s="82"/>
      <c r="PW251" s="80"/>
      <c r="PX251" s="81"/>
      <c r="PY251" s="82"/>
      <c r="QB251" s="82"/>
      <c r="QC251" s="82"/>
      <c r="QE251" s="82"/>
      <c r="QH251" s="82"/>
      <c r="QK251" s="82"/>
      <c r="QL251" s="82"/>
      <c r="QQ251" s="82"/>
      <c r="QT251" s="82"/>
      <c r="QU251" s="82"/>
      <c r="QV251" s="82"/>
      <c r="QW251" s="82"/>
      <c r="QX251" s="82"/>
      <c r="QY251" s="82"/>
      <c r="QZ251" s="82"/>
      <c r="RR251" s="82"/>
      <c r="RS251" s="82"/>
      <c r="RT251" s="6"/>
      <c r="RW251" s="7"/>
      <c r="RX251" s="7"/>
      <c r="SC251" s="82"/>
      <c r="SE251" s="7"/>
      <c r="SF251" s="82"/>
      <c r="SH251" s="7"/>
      <c r="SI251" s="82"/>
      <c r="SJ251" s="82"/>
      <c r="SK251" s="83"/>
      <c r="SM251" s="82"/>
      <c r="SN251" s="80"/>
      <c r="SO251" s="81"/>
      <c r="SP251" s="82"/>
      <c r="SS251" s="82"/>
      <c r="ST251" s="82"/>
      <c r="SV251" s="82"/>
      <c r="SY251" s="82"/>
      <c r="TB251" s="82"/>
      <c r="TC251" s="82"/>
      <c r="TH251" s="82"/>
      <c r="TK251" s="82"/>
      <c r="TL251" s="82"/>
      <c r="TM251" s="82"/>
      <c r="TN251" s="82"/>
      <c r="TO251" s="82"/>
      <c r="TP251" s="82"/>
      <c r="TQ251" s="82"/>
      <c r="UI251" s="82"/>
      <c r="UJ251" s="82"/>
      <c r="UK251" s="6"/>
      <c r="UN251" s="7"/>
      <c r="UO251" s="7"/>
      <c r="UT251" s="82"/>
      <c r="UV251" s="7"/>
      <c r="UW251" s="82"/>
      <c r="UY251" s="7"/>
      <c r="UZ251" s="82"/>
      <c r="VA251" s="82"/>
      <c r="VB251" s="83"/>
      <c r="VD251" s="82"/>
      <c r="VE251" s="80"/>
      <c r="VF251" s="81"/>
      <c r="VG251" s="82"/>
      <c r="VJ251" s="82"/>
      <c r="VK251" s="82"/>
      <c r="VM251" s="82"/>
      <c r="VP251" s="82"/>
      <c r="VS251" s="82"/>
      <c r="VT251" s="82"/>
      <c r="VY251" s="82"/>
      <c r="WB251" s="82"/>
      <c r="WC251" s="82"/>
      <c r="WD251" s="82"/>
      <c r="WE251" s="82"/>
      <c r="WF251" s="82"/>
      <c r="WG251" s="82"/>
      <c r="WH251" s="82"/>
      <c r="WZ251" s="82"/>
      <c r="XA251" s="82"/>
      <c r="XB251" s="6"/>
      <c r="XE251" s="7"/>
      <c r="XF251" s="7"/>
      <c r="XK251" s="82"/>
      <c r="XM251" s="7"/>
      <c r="XN251" s="82"/>
      <c r="XP251" s="7"/>
      <c r="XQ251" s="82"/>
      <c r="XR251" s="82"/>
      <c r="XS251" s="83"/>
      <c r="XU251" s="82"/>
      <c r="XV251" s="80"/>
      <c r="XW251" s="81"/>
      <c r="XX251" s="82"/>
      <c r="YA251" s="82"/>
      <c r="YB251" s="82"/>
      <c r="YD251" s="82"/>
      <c r="YG251" s="82"/>
      <c r="YJ251" s="82"/>
      <c r="YK251" s="82"/>
      <c r="YP251" s="82"/>
      <c r="YS251" s="82"/>
      <c r="YT251" s="82"/>
      <c r="YU251" s="82"/>
      <c r="YV251" s="82"/>
      <c r="YW251" s="82"/>
      <c r="YX251" s="82"/>
      <c r="YY251" s="82"/>
      <c r="ZQ251" s="82"/>
      <c r="ZR251" s="82"/>
      <c r="ZS251" s="6"/>
      <c r="ZV251" s="7"/>
      <c r="ZW251" s="7"/>
      <c r="AAB251" s="82"/>
      <c r="AAD251" s="7"/>
      <c r="AAE251" s="82"/>
      <c r="AAG251" s="7"/>
      <c r="AAH251" s="82"/>
      <c r="AAI251" s="82"/>
      <c r="AAJ251" s="83"/>
      <c r="AAL251" s="82"/>
      <c r="AAM251" s="80"/>
      <c r="AAN251" s="81"/>
      <c r="AAO251" s="82"/>
      <c r="AAR251" s="82"/>
      <c r="AAS251" s="82"/>
      <c r="AAU251" s="82"/>
      <c r="AAX251" s="82"/>
      <c r="ABA251" s="82"/>
      <c r="ABB251" s="82"/>
      <c r="ABG251" s="82"/>
      <c r="ABJ251" s="82"/>
      <c r="ABK251" s="82"/>
      <c r="ABL251" s="82"/>
      <c r="ABM251" s="82"/>
      <c r="ABN251" s="82"/>
      <c r="ABO251" s="82"/>
      <c r="ABP251" s="82"/>
      <c r="ACH251" s="82"/>
      <c r="ACI251" s="82"/>
      <c r="ACJ251" s="6"/>
      <c r="ACM251" s="7"/>
      <c r="ACN251" s="7"/>
      <c r="ACS251" s="82"/>
      <c r="ACU251" s="7"/>
      <c r="ACV251" s="82"/>
      <c r="ACX251" s="7"/>
      <c r="ACY251" s="82"/>
      <c r="ACZ251" s="82"/>
      <c r="ADA251" s="83"/>
      <c r="ADC251" s="82"/>
      <c r="ADD251" s="80"/>
      <c r="ADE251" s="81"/>
      <c r="ADF251" s="82"/>
      <c r="ADI251" s="82"/>
      <c r="ADJ251" s="82"/>
      <c r="ADL251" s="82"/>
      <c r="ADO251" s="82"/>
      <c r="ADR251" s="82"/>
      <c r="ADS251" s="82"/>
      <c r="ADX251" s="82"/>
      <c r="AEA251" s="82"/>
      <c r="AEB251" s="82"/>
      <c r="AEC251" s="82"/>
      <c r="AED251" s="82"/>
      <c r="AEE251" s="82"/>
      <c r="AEF251" s="82"/>
      <c r="AEG251" s="82"/>
      <c r="AEY251" s="82"/>
      <c r="AEZ251" s="82"/>
      <c r="AFA251" s="6"/>
      <c r="AFD251" s="7"/>
      <c r="AFE251" s="7"/>
      <c r="AFJ251" s="82"/>
      <c r="AFL251" s="7"/>
      <c r="AFM251" s="82"/>
      <c r="AFO251" s="7"/>
      <c r="AFP251" s="82"/>
      <c r="AFQ251" s="82"/>
      <c r="AFR251" s="83"/>
      <c r="AFT251" s="82"/>
      <c r="AFU251" s="80"/>
      <c r="AFV251" s="81"/>
      <c r="AFW251" s="82"/>
      <c r="AFZ251" s="82"/>
      <c r="AGA251" s="82"/>
      <c r="AGC251" s="82"/>
      <c r="AGF251" s="82"/>
      <c r="AGI251" s="82"/>
      <c r="AGJ251" s="82"/>
      <c r="AGO251" s="82"/>
      <c r="AGR251" s="82"/>
      <c r="AGS251" s="82"/>
      <c r="AGT251" s="82"/>
      <c r="AGU251" s="82"/>
      <c r="AGV251" s="82"/>
      <c r="AGW251" s="82"/>
      <c r="AGX251" s="82"/>
      <c r="AHP251" s="82"/>
      <c r="AHQ251" s="82"/>
      <c r="AHR251" s="6"/>
      <c r="AHU251" s="7"/>
      <c r="AHV251" s="7"/>
      <c r="AIA251" s="82"/>
      <c r="AIC251" s="7"/>
      <c r="AID251" s="82"/>
      <c r="AIF251" s="7"/>
      <c r="AIG251" s="82"/>
      <c r="AIH251" s="82"/>
      <c r="AII251" s="83"/>
      <c r="AIK251" s="82"/>
      <c r="AIL251" s="80"/>
      <c r="AIM251" s="81"/>
      <c r="AIN251" s="82"/>
      <c r="AIQ251" s="82"/>
      <c r="AIR251" s="82"/>
      <c r="AIT251" s="82"/>
      <c r="AIW251" s="82"/>
      <c r="AIZ251" s="82"/>
      <c r="AJA251" s="82"/>
      <c r="AJF251" s="82"/>
      <c r="AJI251" s="82"/>
      <c r="AJJ251" s="82"/>
      <c r="AJK251" s="82"/>
      <c r="AJL251" s="82"/>
      <c r="AJM251" s="82"/>
      <c r="AJN251" s="82"/>
      <c r="AJO251" s="82"/>
      <c r="AKG251" s="82"/>
      <c r="AKH251" s="82"/>
      <c r="AKI251" s="6"/>
      <c r="AKL251" s="7"/>
      <c r="AKM251" s="7"/>
      <c r="AKR251" s="82"/>
      <c r="AKT251" s="7"/>
      <c r="AKU251" s="82"/>
      <c r="AKW251" s="7"/>
      <c r="AKX251" s="82"/>
      <c r="AKY251" s="82"/>
      <c r="AKZ251" s="83"/>
      <c r="ALB251" s="82"/>
      <c r="ALC251" s="80"/>
      <c r="ALD251" s="81"/>
      <c r="ALE251" s="82"/>
      <c r="ALH251" s="82"/>
      <c r="ALI251" s="82"/>
      <c r="ALK251" s="82"/>
      <c r="ALN251" s="82"/>
      <c r="ALQ251" s="82"/>
      <c r="ALR251" s="82"/>
      <c r="ALW251" s="82"/>
      <c r="ALZ251" s="82"/>
      <c r="AMA251" s="82"/>
      <c r="AMB251" s="82"/>
      <c r="AMC251" s="82"/>
      <c r="AMD251" s="82"/>
      <c r="AME251" s="82"/>
      <c r="AMF251" s="82"/>
      <c r="AMX251" s="82"/>
      <c r="AMY251" s="82"/>
      <c r="AMZ251" s="6"/>
      <c r="ANC251" s="7"/>
      <c r="AND251" s="7"/>
      <c r="ANI251" s="82"/>
      <c r="ANK251" s="7"/>
      <c r="ANL251" s="82"/>
      <c r="ANN251" s="7"/>
      <c r="ANO251" s="82"/>
      <c r="ANP251" s="82"/>
      <c r="ANQ251" s="83"/>
      <c r="ANS251" s="82"/>
      <c r="ANT251" s="80"/>
      <c r="ANU251" s="81"/>
      <c r="ANV251" s="82"/>
      <c r="ANY251" s="82"/>
      <c r="ANZ251" s="82"/>
      <c r="AOB251" s="82"/>
      <c r="AOE251" s="82"/>
      <c r="AOH251" s="82"/>
      <c r="AOI251" s="82"/>
      <c r="AON251" s="82"/>
      <c r="AOQ251" s="82"/>
      <c r="AOR251" s="82"/>
      <c r="AOS251" s="82"/>
      <c r="AOT251" s="82"/>
      <c r="AOU251" s="82"/>
      <c r="AOV251" s="82"/>
      <c r="AOW251" s="82"/>
      <c r="APO251" s="82"/>
      <c r="APP251" s="82"/>
      <c r="APQ251" s="6"/>
      <c r="APT251" s="7"/>
      <c r="APU251" s="7"/>
      <c r="APZ251" s="82"/>
      <c r="AQB251" s="7"/>
      <c r="AQC251" s="82"/>
      <c r="AQE251" s="7"/>
      <c r="AQF251" s="82"/>
      <c r="AQG251" s="82"/>
      <c r="AQH251" s="83"/>
      <c r="AQJ251" s="82"/>
      <c r="AQK251" s="80"/>
      <c r="AQL251" s="81"/>
      <c r="AQM251" s="82"/>
      <c r="AQP251" s="82"/>
      <c r="AQQ251" s="82"/>
      <c r="AQS251" s="82"/>
      <c r="AQV251" s="82"/>
      <c r="AQY251" s="82"/>
      <c r="AQZ251" s="82"/>
      <c r="ARE251" s="82"/>
      <c r="ARH251" s="82"/>
      <c r="ARI251" s="82"/>
      <c r="ARJ251" s="82"/>
      <c r="ARK251" s="82"/>
      <c r="ARL251" s="82"/>
      <c r="ARM251" s="82"/>
      <c r="ARN251" s="82"/>
      <c r="ASF251" s="82"/>
      <c r="ASG251" s="82"/>
      <c r="ASH251" s="6"/>
      <c r="ASK251" s="7"/>
      <c r="ASL251" s="7"/>
      <c r="ASQ251" s="82"/>
      <c r="ASS251" s="7"/>
      <c r="AST251" s="82"/>
      <c r="ASV251" s="7"/>
      <c r="ASW251" s="82"/>
      <c r="ASX251" s="82"/>
      <c r="ASY251" s="83"/>
      <c r="ATA251" s="82"/>
      <c r="ATB251" s="80"/>
      <c r="ATC251" s="81"/>
      <c r="ATD251" s="82"/>
      <c r="ATG251" s="82"/>
      <c r="ATH251" s="82"/>
      <c r="ATJ251" s="82"/>
      <c r="ATM251" s="82"/>
      <c r="ATP251" s="82"/>
      <c r="ATQ251" s="82"/>
      <c r="ATV251" s="82"/>
      <c r="ATY251" s="82"/>
      <c r="ATZ251" s="82"/>
      <c r="AUA251" s="82"/>
      <c r="AUB251" s="82"/>
      <c r="AUC251" s="82"/>
      <c r="AUD251" s="82"/>
      <c r="AUE251" s="82"/>
      <c r="AUW251" s="82"/>
      <c r="AUX251" s="82"/>
      <c r="AUY251" s="6"/>
      <c r="AVB251" s="7"/>
      <c r="AVC251" s="7"/>
      <c r="AVH251" s="82"/>
      <c r="AVJ251" s="7"/>
      <c r="AVK251" s="82"/>
      <c r="AVM251" s="7"/>
      <c r="AVN251" s="82"/>
      <c r="AVO251" s="82"/>
      <c r="AVP251" s="83"/>
      <c r="AVR251" s="82"/>
      <c r="AVS251" s="80"/>
      <c r="AVT251" s="81"/>
      <c r="AVU251" s="82"/>
      <c r="AVX251" s="82"/>
      <c r="AVY251" s="82"/>
      <c r="AWA251" s="82"/>
      <c r="AWD251" s="82"/>
      <c r="AWG251" s="82"/>
      <c r="AWH251" s="82"/>
      <c r="AWM251" s="82"/>
      <c r="AWP251" s="82"/>
      <c r="AWQ251" s="82"/>
      <c r="AWR251" s="82"/>
      <c r="AWS251" s="82"/>
      <c r="AWT251" s="82"/>
      <c r="AWU251" s="82"/>
      <c r="AWV251" s="82"/>
      <c r="AXN251" s="82"/>
      <c r="AXO251" s="82"/>
      <c r="AXP251" s="6"/>
      <c r="AXS251" s="7"/>
      <c r="AXT251" s="7"/>
      <c r="AXY251" s="82"/>
      <c r="AYA251" s="7"/>
      <c r="AYB251" s="82"/>
      <c r="AYD251" s="7"/>
      <c r="AYE251" s="82"/>
      <c r="AYF251" s="82"/>
      <c r="AYG251" s="83"/>
      <c r="AYI251" s="82"/>
      <c r="AYJ251" s="80"/>
      <c r="AYK251" s="81"/>
      <c r="AYL251" s="82"/>
      <c r="AYO251" s="82"/>
      <c r="AYP251" s="82"/>
      <c r="AYR251" s="82"/>
      <c r="AYU251" s="82"/>
      <c r="AYX251" s="82"/>
      <c r="AYY251" s="82"/>
      <c r="AZD251" s="82"/>
      <c r="AZG251" s="82"/>
      <c r="AZH251" s="82"/>
      <c r="AZI251" s="82"/>
      <c r="AZJ251" s="82"/>
      <c r="AZK251" s="82"/>
      <c r="AZL251" s="82"/>
      <c r="AZM251" s="82"/>
      <c r="BAE251" s="82"/>
      <c r="BAF251" s="82"/>
      <c r="BAG251" s="6"/>
      <c r="BAJ251" s="7"/>
      <c r="BAK251" s="7"/>
      <c r="BAP251" s="82"/>
      <c r="BAR251" s="7"/>
      <c r="BAS251" s="82"/>
      <c r="BAU251" s="7"/>
      <c r="BAV251" s="82"/>
      <c r="BAW251" s="82"/>
      <c r="BAX251" s="83"/>
      <c r="BAZ251" s="82"/>
      <c r="BBA251" s="80"/>
      <c r="BBB251" s="81"/>
      <c r="BBC251" s="82"/>
      <c r="BBF251" s="82"/>
      <c r="BBG251" s="82"/>
      <c r="BBI251" s="82"/>
      <c r="BBL251" s="82"/>
      <c r="BBO251" s="82"/>
      <c r="BBP251" s="82"/>
      <c r="BBU251" s="82"/>
      <c r="BBX251" s="82"/>
      <c r="BBY251" s="82"/>
      <c r="BBZ251" s="82"/>
      <c r="BCA251" s="82"/>
      <c r="BCB251" s="82"/>
      <c r="BCC251" s="82"/>
      <c r="BCD251" s="82"/>
      <c r="BCV251" s="82"/>
      <c r="BCW251" s="82"/>
      <c r="BCX251" s="6"/>
      <c r="BDA251" s="7"/>
      <c r="BDB251" s="7"/>
      <c r="BDG251" s="82"/>
      <c r="BDI251" s="7"/>
      <c r="BDJ251" s="82"/>
      <c r="BDL251" s="7"/>
      <c r="BDM251" s="82"/>
      <c r="BDN251" s="82"/>
      <c r="BDO251" s="83"/>
      <c r="BDQ251" s="82"/>
      <c r="BDR251" s="80"/>
      <c r="BDS251" s="81"/>
      <c r="BDT251" s="82"/>
      <c r="BDW251" s="82"/>
      <c r="BDX251" s="82"/>
      <c r="BDZ251" s="82"/>
      <c r="BEC251" s="82"/>
      <c r="BEF251" s="82"/>
      <c r="BEG251" s="82"/>
      <c r="BEL251" s="82"/>
      <c r="BEO251" s="82"/>
      <c r="BEP251" s="82"/>
      <c r="BEQ251" s="82"/>
      <c r="BER251" s="82"/>
      <c r="BES251" s="82"/>
      <c r="BET251" s="82"/>
      <c r="BEU251" s="82"/>
      <c r="BFM251" s="82"/>
      <c r="BFN251" s="82"/>
      <c r="BFO251" s="6"/>
      <c r="BFR251" s="7"/>
      <c r="BFS251" s="7"/>
      <c r="BFX251" s="82"/>
      <c r="BFZ251" s="7"/>
      <c r="BGA251" s="82"/>
      <c r="BGC251" s="7"/>
      <c r="BGD251" s="82"/>
      <c r="BGE251" s="82"/>
      <c r="BGF251" s="83"/>
      <c r="BGH251" s="82"/>
      <c r="BGI251" s="80"/>
      <c r="BGJ251" s="81"/>
      <c r="BGK251" s="82"/>
      <c r="BGN251" s="82"/>
      <c r="BGO251" s="82"/>
      <c r="BGQ251" s="82"/>
      <c r="BGT251" s="82"/>
      <c r="BGW251" s="82"/>
      <c r="BGX251" s="82"/>
      <c r="BHC251" s="82"/>
      <c r="BHF251" s="82"/>
      <c r="BHG251" s="82"/>
      <c r="BHH251" s="82"/>
      <c r="BHI251" s="82"/>
      <c r="BHJ251" s="82"/>
      <c r="BHK251" s="82"/>
      <c r="BHL251" s="82"/>
      <c r="BID251" s="82"/>
      <c r="BIE251" s="82"/>
      <c r="BIF251" s="6"/>
      <c r="BII251" s="7"/>
      <c r="BIJ251" s="7"/>
      <c r="BIO251" s="82"/>
      <c r="BIQ251" s="7"/>
      <c r="BIR251" s="82"/>
      <c r="BIT251" s="7"/>
      <c r="BIU251" s="82"/>
      <c r="BIV251" s="82"/>
      <c r="BIW251" s="83"/>
      <c r="BIY251" s="82"/>
      <c r="BIZ251" s="80"/>
      <c r="BJA251" s="81"/>
      <c r="BJB251" s="82"/>
      <c r="BJE251" s="82"/>
      <c r="BJF251" s="82"/>
      <c r="BJH251" s="82"/>
      <c r="BJK251" s="82"/>
      <c r="BJN251" s="82"/>
      <c r="BJO251" s="82"/>
      <c r="BJT251" s="82"/>
      <c r="BJW251" s="82"/>
      <c r="BJX251" s="82"/>
      <c r="BJY251" s="82"/>
      <c r="BJZ251" s="82"/>
      <c r="BKA251" s="82"/>
      <c r="BKB251" s="82"/>
      <c r="BKC251" s="82"/>
      <c r="BKU251" s="82"/>
      <c r="BKV251" s="82"/>
      <c r="BKW251" s="6"/>
      <c r="BKZ251" s="7"/>
      <c r="BLA251" s="7"/>
      <c r="BLF251" s="82"/>
      <c r="BLH251" s="7"/>
      <c r="BLI251" s="82"/>
      <c r="BLK251" s="7"/>
      <c r="BLL251" s="82"/>
      <c r="BLM251" s="82"/>
      <c r="BLN251" s="83"/>
      <c r="BLP251" s="82"/>
      <c r="BLQ251" s="80"/>
      <c r="BLR251" s="81"/>
      <c r="BLS251" s="82"/>
      <c r="BLV251" s="82"/>
      <c r="BLW251" s="82"/>
      <c r="BLY251" s="82"/>
      <c r="BMB251" s="82"/>
      <c r="BME251" s="82"/>
      <c r="BMF251" s="82"/>
      <c r="BMK251" s="82"/>
      <c r="BMN251" s="82"/>
      <c r="BMO251" s="82"/>
      <c r="BMP251" s="82"/>
      <c r="BMQ251" s="82"/>
      <c r="BMR251" s="82"/>
      <c r="BMS251" s="82"/>
      <c r="BMT251" s="82"/>
      <c r="BNL251" s="82"/>
      <c r="BNM251" s="82"/>
      <c r="BNN251" s="6"/>
      <c r="BNQ251" s="7"/>
      <c r="BNR251" s="7"/>
      <c r="BNW251" s="82"/>
      <c r="BNY251" s="7"/>
      <c r="BNZ251" s="82"/>
      <c r="BOB251" s="7"/>
      <c r="BOC251" s="82"/>
      <c r="BOD251" s="82"/>
      <c r="BOE251" s="83"/>
      <c r="BOG251" s="82"/>
      <c r="BOH251" s="80"/>
      <c r="BOI251" s="81"/>
      <c r="BOJ251" s="82"/>
      <c r="BOM251" s="82"/>
      <c r="BON251" s="82"/>
      <c r="BOP251" s="82"/>
      <c r="BOS251" s="82"/>
      <c r="BOV251" s="82"/>
      <c r="BOW251" s="82"/>
      <c r="BPB251" s="82"/>
      <c r="BPE251" s="82"/>
      <c r="BPF251" s="82"/>
      <c r="BPG251" s="82"/>
      <c r="BPH251" s="82"/>
      <c r="BPI251" s="82"/>
      <c r="BPJ251" s="82"/>
      <c r="BPK251" s="82"/>
      <c r="BQC251" s="82"/>
      <c r="BQD251" s="82"/>
      <c r="BQE251" s="6"/>
      <c r="BQH251" s="7"/>
      <c r="BQI251" s="7"/>
      <c r="BQN251" s="82"/>
      <c r="BQP251" s="7"/>
      <c r="BQQ251" s="82"/>
      <c r="BQS251" s="7"/>
      <c r="BQT251" s="82"/>
      <c r="BQU251" s="82"/>
      <c r="BQV251" s="83"/>
      <c r="BQX251" s="82"/>
      <c r="BQY251" s="80"/>
      <c r="BQZ251" s="81"/>
      <c r="BRA251" s="82"/>
      <c r="BRD251" s="82"/>
      <c r="BRE251" s="82"/>
      <c r="BRG251" s="82"/>
      <c r="BRJ251" s="82"/>
      <c r="BRM251" s="82"/>
      <c r="BRN251" s="82"/>
      <c r="BRS251" s="82"/>
      <c r="BRV251" s="82"/>
      <c r="BRW251" s="82"/>
      <c r="BRX251" s="82"/>
      <c r="BRY251" s="82"/>
      <c r="BRZ251" s="82"/>
      <c r="BSA251" s="82"/>
      <c r="BSB251" s="82"/>
      <c r="BST251" s="82"/>
      <c r="BSU251" s="82"/>
      <c r="BSV251" s="6"/>
      <c r="BSY251" s="7"/>
      <c r="BSZ251" s="7"/>
      <c r="BTE251" s="82"/>
      <c r="BTG251" s="7"/>
      <c r="BTH251" s="82"/>
      <c r="BTJ251" s="7"/>
      <c r="BTK251" s="82"/>
      <c r="BTL251" s="82"/>
      <c r="BTM251" s="83"/>
      <c r="BTO251" s="82"/>
      <c r="BTP251" s="80"/>
      <c r="BTQ251" s="81"/>
      <c r="BTR251" s="82"/>
      <c r="BTU251" s="82"/>
      <c r="BTV251" s="82"/>
      <c r="BTX251" s="82"/>
      <c r="BUA251" s="82"/>
      <c r="BUD251" s="82"/>
      <c r="BUE251" s="82"/>
      <c r="BUJ251" s="82"/>
      <c r="BUM251" s="82"/>
      <c r="BUN251" s="82"/>
      <c r="BUO251" s="82"/>
      <c r="BUP251" s="82"/>
      <c r="BUQ251" s="82"/>
      <c r="BUR251" s="82"/>
      <c r="BUS251" s="82"/>
      <c r="BVK251" s="82"/>
      <c r="BVL251" s="82"/>
      <c r="BVM251" s="6"/>
      <c r="BVP251" s="7"/>
      <c r="BVQ251" s="7"/>
      <c r="BVV251" s="82"/>
      <c r="BVX251" s="7"/>
      <c r="BVY251" s="82"/>
      <c r="BWA251" s="7"/>
      <c r="BWB251" s="82"/>
      <c r="BWC251" s="82"/>
      <c r="BWD251" s="83"/>
      <c r="BWF251" s="82"/>
      <c r="BWG251" s="80"/>
      <c r="BWH251" s="81"/>
      <c r="BWI251" s="82"/>
      <c r="BWL251" s="82"/>
      <c r="BWM251" s="82"/>
      <c r="BWO251" s="82"/>
      <c r="BWR251" s="82"/>
      <c r="BWU251" s="82"/>
      <c r="BWV251" s="82"/>
      <c r="BXA251" s="82"/>
      <c r="BXD251" s="82"/>
      <c r="BXE251" s="82"/>
      <c r="BXF251" s="82"/>
      <c r="BXG251" s="82"/>
      <c r="BXH251" s="82"/>
      <c r="BXI251" s="82"/>
      <c r="BXJ251" s="82"/>
      <c r="BYB251" s="82"/>
      <c r="BYC251" s="82"/>
      <c r="BYD251" s="6"/>
      <c r="BYG251" s="7"/>
      <c r="BYH251" s="7"/>
      <c r="BYM251" s="82"/>
      <c r="BYO251" s="7"/>
      <c r="BYP251" s="82"/>
      <c r="BYR251" s="7"/>
      <c r="BYS251" s="82"/>
      <c r="BYT251" s="82"/>
      <c r="BYU251" s="83"/>
      <c r="BYW251" s="82"/>
      <c r="BYX251" s="80"/>
      <c r="BYY251" s="81"/>
      <c r="BYZ251" s="82"/>
      <c r="BZC251" s="82"/>
      <c r="BZD251" s="82"/>
      <c r="BZF251" s="82"/>
      <c r="BZI251" s="82"/>
      <c r="BZL251" s="82"/>
      <c r="BZM251" s="82"/>
      <c r="BZR251" s="82"/>
      <c r="BZU251" s="82"/>
      <c r="BZV251" s="82"/>
      <c r="BZW251" s="82"/>
      <c r="BZX251" s="82"/>
      <c r="BZY251" s="82"/>
      <c r="BZZ251" s="82"/>
      <c r="CAA251" s="82"/>
      <c r="CAS251" s="82"/>
      <c r="CAT251" s="82"/>
      <c r="CAU251" s="6"/>
      <c r="CAX251" s="7"/>
      <c r="CAY251" s="7"/>
      <c r="CBD251" s="82"/>
      <c r="CBF251" s="7"/>
      <c r="CBG251" s="82"/>
      <c r="CBI251" s="7"/>
      <c r="CBJ251" s="82"/>
      <c r="CBK251" s="82"/>
      <c r="CBL251" s="83"/>
      <c r="CBN251" s="82"/>
      <c r="CBO251" s="80"/>
      <c r="CBP251" s="81"/>
      <c r="CBQ251" s="82"/>
      <c r="CBT251" s="82"/>
      <c r="CBU251" s="82"/>
      <c r="CBW251" s="82"/>
      <c r="CBZ251" s="82"/>
      <c r="CCC251" s="82"/>
      <c r="CCD251" s="82"/>
      <c r="CCI251" s="82"/>
      <c r="CCL251" s="82"/>
      <c r="CCM251" s="82"/>
      <c r="CCN251" s="82"/>
      <c r="CCO251" s="82"/>
      <c r="CCP251" s="82"/>
      <c r="CCQ251" s="82"/>
      <c r="CCR251" s="82"/>
      <c r="CDJ251" s="82"/>
      <c r="CDK251" s="82"/>
      <c r="CDL251" s="6"/>
      <c r="CDO251" s="7"/>
      <c r="CDP251" s="7"/>
      <c r="CDU251" s="82"/>
      <c r="CDW251" s="7"/>
      <c r="CDX251" s="82"/>
      <c r="CDZ251" s="7"/>
      <c r="CEA251" s="82"/>
      <c r="CEB251" s="82"/>
      <c r="CEC251" s="83"/>
      <c r="CEE251" s="82"/>
      <c r="CEF251" s="80"/>
      <c r="CEG251" s="81"/>
      <c r="CEH251" s="82"/>
      <c r="CEK251" s="82"/>
      <c r="CEL251" s="82"/>
      <c r="CEN251" s="82"/>
      <c r="CEQ251" s="82"/>
      <c r="CET251" s="82"/>
      <c r="CEU251" s="82"/>
      <c r="CEZ251" s="82"/>
      <c r="CFC251" s="82"/>
      <c r="CFD251" s="82"/>
      <c r="CFE251" s="82"/>
      <c r="CFF251" s="82"/>
      <c r="CFG251" s="82"/>
      <c r="CFH251" s="82"/>
      <c r="CFI251" s="82"/>
      <c r="CGA251" s="82"/>
      <c r="CGB251" s="82"/>
      <c r="CGC251" s="6"/>
      <c r="CGF251" s="7"/>
      <c r="CGG251" s="7"/>
      <c r="CGL251" s="82"/>
      <c r="CGN251" s="7"/>
      <c r="CGO251" s="82"/>
      <c r="CGQ251" s="7"/>
      <c r="CGR251" s="82"/>
      <c r="CGS251" s="82"/>
      <c r="CGT251" s="83"/>
      <c r="CGV251" s="82"/>
      <c r="CGW251" s="80"/>
      <c r="CGX251" s="81"/>
      <c r="CGY251" s="82"/>
      <c r="CHB251" s="82"/>
      <c r="CHC251" s="82"/>
      <c r="CHE251" s="82"/>
      <c r="CHH251" s="82"/>
      <c r="CHK251" s="82"/>
      <c r="CHL251" s="82"/>
      <c r="CHQ251" s="82"/>
      <c r="CHT251" s="82"/>
      <c r="CHU251" s="82"/>
      <c r="CHV251" s="82"/>
      <c r="CHW251" s="82"/>
      <c r="CHX251" s="82"/>
      <c r="CHY251" s="82"/>
      <c r="CHZ251" s="82"/>
      <c r="CIR251" s="82"/>
      <c r="CIS251" s="82"/>
      <c r="CIT251" s="6"/>
      <c r="CIW251" s="7"/>
      <c r="CIX251" s="7"/>
      <c r="CJC251" s="82"/>
      <c r="CJE251" s="7"/>
      <c r="CJF251" s="82"/>
      <c r="CJH251" s="7"/>
      <c r="CJI251" s="82"/>
      <c r="CJJ251" s="82"/>
      <c r="CJK251" s="83"/>
      <c r="CJM251" s="82"/>
      <c r="CJN251" s="80"/>
      <c r="CJO251" s="81"/>
      <c r="CJP251" s="82"/>
      <c r="CJS251" s="82"/>
      <c r="CJT251" s="82"/>
      <c r="CJV251" s="82"/>
      <c r="CJY251" s="82"/>
      <c r="CKB251" s="82"/>
      <c r="CKC251" s="82"/>
      <c r="CKH251" s="82"/>
      <c r="CKK251" s="82"/>
      <c r="CKL251" s="82"/>
      <c r="CKM251" s="82"/>
      <c r="CKN251" s="82"/>
      <c r="CKO251" s="82"/>
      <c r="CKP251" s="82"/>
      <c r="CKQ251" s="82"/>
      <c r="CLI251" s="82"/>
      <c r="CLJ251" s="82"/>
      <c r="CLK251" s="6"/>
      <c r="CLN251" s="7"/>
      <c r="CLO251" s="7"/>
      <c r="CLT251" s="82"/>
      <c r="CLV251" s="7"/>
      <c r="CLW251" s="82"/>
      <c r="CLY251" s="7"/>
      <c r="CLZ251" s="82"/>
      <c r="CMA251" s="82"/>
      <c r="CMB251" s="83"/>
      <c r="CMD251" s="82"/>
      <c r="CME251" s="80"/>
      <c r="CMF251" s="81"/>
      <c r="CMG251" s="82"/>
      <c r="CMJ251" s="82"/>
      <c r="CMK251" s="82"/>
      <c r="CMM251" s="82"/>
      <c r="CMP251" s="82"/>
      <c r="CMS251" s="82"/>
      <c r="CMT251" s="82"/>
      <c r="CMY251" s="82"/>
      <c r="CNB251" s="82"/>
      <c r="CNC251" s="82"/>
      <c r="CND251" s="82"/>
      <c r="CNE251" s="82"/>
      <c r="CNF251" s="82"/>
      <c r="CNG251" s="82"/>
      <c r="CNH251" s="82"/>
      <c r="CNZ251" s="82"/>
      <c r="COA251" s="82"/>
      <c r="COB251" s="6"/>
      <c r="COE251" s="7"/>
      <c r="COF251" s="7"/>
      <c r="COK251" s="82"/>
      <c r="COM251" s="7"/>
      <c r="CON251" s="82"/>
      <c r="COP251" s="7"/>
      <c r="COQ251" s="82"/>
      <c r="COR251" s="82"/>
      <c r="COS251" s="83"/>
      <c r="COU251" s="82"/>
      <c r="COV251" s="80"/>
      <c r="COW251" s="81"/>
      <c r="COX251" s="82"/>
      <c r="CPA251" s="82"/>
      <c r="CPB251" s="82"/>
      <c r="CPD251" s="82"/>
      <c r="CPG251" s="82"/>
      <c r="CPJ251" s="82"/>
      <c r="CPK251" s="82"/>
      <c r="CPP251" s="82"/>
      <c r="CPS251" s="82"/>
      <c r="CPT251" s="82"/>
      <c r="CPU251" s="82"/>
      <c r="CPV251" s="82"/>
      <c r="CPW251" s="82"/>
      <c r="CPX251" s="82"/>
      <c r="CPY251" s="82"/>
      <c r="CQQ251" s="82"/>
      <c r="CQR251" s="82"/>
      <c r="CQS251" s="6"/>
      <c r="CQV251" s="7"/>
      <c r="CQW251" s="7"/>
      <c r="CRB251" s="82"/>
      <c r="CRD251" s="7"/>
      <c r="CRE251" s="82"/>
      <c r="CRG251" s="7"/>
      <c r="CRH251" s="82"/>
      <c r="CRI251" s="82"/>
      <c r="CRJ251" s="83"/>
      <c r="CRL251" s="82"/>
      <c r="CRM251" s="80"/>
      <c r="CRN251" s="81"/>
      <c r="CRO251" s="82"/>
      <c r="CRR251" s="82"/>
      <c r="CRS251" s="82"/>
      <c r="CRU251" s="82"/>
      <c r="CRX251" s="82"/>
      <c r="CSA251" s="82"/>
      <c r="CSB251" s="82"/>
      <c r="CSG251" s="82"/>
      <c r="CSJ251" s="82"/>
      <c r="CSK251" s="82"/>
      <c r="CSL251" s="82"/>
      <c r="CSM251" s="82"/>
      <c r="CSN251" s="82"/>
      <c r="CSO251" s="82"/>
      <c r="CSP251" s="82"/>
      <c r="CTH251" s="82"/>
      <c r="CTI251" s="82"/>
      <c r="CTJ251" s="6"/>
      <c r="CTM251" s="7"/>
      <c r="CTN251" s="7"/>
      <c r="CTS251" s="82"/>
      <c r="CTU251" s="7"/>
      <c r="CTV251" s="82"/>
      <c r="CTX251" s="7"/>
      <c r="CTY251" s="82"/>
      <c r="CTZ251" s="82"/>
      <c r="CUA251" s="83"/>
      <c r="CUC251" s="82"/>
      <c r="CUD251" s="80"/>
      <c r="CUE251" s="81"/>
      <c r="CUF251" s="82"/>
      <c r="CUI251" s="82"/>
      <c r="CUJ251" s="82"/>
      <c r="CUL251" s="82"/>
      <c r="CUO251" s="82"/>
      <c r="CUR251" s="82"/>
      <c r="CUS251" s="82"/>
      <c r="CUX251" s="82"/>
      <c r="CVA251" s="82"/>
      <c r="CVB251" s="82"/>
      <c r="CVC251" s="82"/>
      <c r="CVD251" s="82"/>
      <c r="CVE251" s="82"/>
      <c r="CVF251" s="82"/>
      <c r="CVG251" s="82"/>
      <c r="CVY251" s="82"/>
      <c r="CVZ251" s="82"/>
      <c r="CWA251" s="6"/>
      <c r="CWD251" s="7"/>
      <c r="CWE251" s="7"/>
      <c r="CWJ251" s="82"/>
      <c r="CWL251" s="7"/>
      <c r="CWM251" s="82"/>
      <c r="CWO251" s="7"/>
      <c r="CWP251" s="82"/>
      <c r="CWQ251" s="82"/>
      <c r="CWR251" s="83"/>
      <c r="CWT251" s="82"/>
      <c r="CWU251" s="80"/>
      <c r="CWV251" s="81"/>
      <c r="CWW251" s="82"/>
      <c r="CWZ251" s="82"/>
      <c r="CXA251" s="82"/>
      <c r="CXC251" s="82"/>
      <c r="CXF251" s="82"/>
      <c r="CXI251" s="82"/>
      <c r="CXJ251" s="82"/>
      <c r="CXO251" s="82"/>
      <c r="CXR251" s="82"/>
      <c r="CXS251" s="82"/>
      <c r="CXT251" s="82"/>
      <c r="CXU251" s="82"/>
      <c r="CXV251" s="82"/>
      <c r="CXW251" s="82"/>
      <c r="CXX251" s="82"/>
      <c r="CYP251" s="82"/>
      <c r="CYQ251" s="82"/>
      <c r="CYR251" s="6"/>
      <c r="CYU251" s="7"/>
      <c r="CYV251" s="7"/>
      <c r="CZA251" s="82"/>
      <c r="CZC251" s="7"/>
      <c r="CZD251" s="82"/>
      <c r="CZF251" s="7"/>
      <c r="CZG251" s="82"/>
      <c r="CZH251" s="82"/>
      <c r="CZI251" s="83"/>
      <c r="CZK251" s="82"/>
      <c r="CZL251" s="80"/>
      <c r="CZM251" s="81"/>
      <c r="CZN251" s="82"/>
      <c r="CZQ251" s="82"/>
      <c r="CZR251" s="82"/>
      <c r="CZT251" s="82"/>
      <c r="CZW251" s="82"/>
      <c r="CZZ251" s="82"/>
      <c r="DAA251" s="82"/>
      <c r="DAF251" s="82"/>
      <c r="DAI251" s="82"/>
      <c r="DAJ251" s="82"/>
      <c r="DAK251" s="82"/>
      <c r="DAL251" s="82"/>
      <c r="DAM251" s="82"/>
      <c r="DAN251" s="82"/>
      <c r="DAO251" s="82"/>
      <c r="DBG251" s="82"/>
      <c r="DBH251" s="82"/>
      <c r="DBI251" s="6"/>
      <c r="DBL251" s="7"/>
      <c r="DBM251" s="7"/>
      <c r="DBR251" s="82"/>
      <c r="DBT251" s="7"/>
      <c r="DBU251" s="82"/>
      <c r="DBW251" s="7"/>
      <c r="DBX251" s="82"/>
      <c r="DBY251" s="82"/>
      <c r="DBZ251" s="83"/>
      <c r="DCB251" s="82"/>
      <c r="DCC251" s="80"/>
      <c r="DCD251" s="81"/>
      <c r="DCE251" s="82"/>
      <c r="DCH251" s="82"/>
      <c r="DCI251" s="82"/>
      <c r="DCK251" s="82"/>
      <c r="DCN251" s="82"/>
      <c r="DCQ251" s="82"/>
      <c r="DCR251" s="82"/>
      <c r="DCW251" s="82"/>
      <c r="DCZ251" s="82"/>
      <c r="DDA251" s="82"/>
      <c r="DDB251" s="82"/>
      <c r="DDC251" s="82"/>
      <c r="DDD251" s="82"/>
      <c r="DDE251" s="82"/>
      <c r="DDF251" s="82"/>
      <c r="DDX251" s="82"/>
      <c r="DDY251" s="82"/>
      <c r="DDZ251" s="6"/>
      <c r="DEC251" s="7"/>
      <c r="DED251" s="7"/>
      <c r="DEI251" s="82"/>
      <c r="DEK251" s="7"/>
      <c r="DEL251" s="82"/>
      <c r="DEN251" s="7"/>
      <c r="DEO251" s="82"/>
      <c r="DEP251" s="82"/>
      <c r="DEQ251" s="83"/>
      <c r="DES251" s="82"/>
      <c r="DET251" s="80"/>
      <c r="DEU251" s="81"/>
      <c r="DEV251" s="82"/>
      <c r="DEY251" s="82"/>
      <c r="DEZ251" s="82"/>
      <c r="DFB251" s="82"/>
      <c r="DFE251" s="82"/>
      <c r="DFH251" s="82"/>
      <c r="DFI251" s="82"/>
      <c r="DFN251" s="82"/>
      <c r="DFQ251" s="82"/>
      <c r="DFR251" s="82"/>
      <c r="DFS251" s="82"/>
      <c r="DFT251" s="82"/>
      <c r="DFU251" s="82"/>
      <c r="DFV251" s="82"/>
      <c r="DFW251" s="82"/>
      <c r="DGO251" s="82"/>
      <c r="DGP251" s="82"/>
      <c r="DGQ251" s="6"/>
      <c r="DGT251" s="7"/>
      <c r="DGU251" s="7"/>
      <c r="DGZ251" s="82"/>
      <c r="DHB251" s="7"/>
      <c r="DHC251" s="82"/>
      <c r="DHE251" s="7"/>
      <c r="DHF251" s="82"/>
      <c r="DHG251" s="82"/>
      <c r="DHH251" s="83"/>
      <c r="DHJ251" s="82"/>
      <c r="DHK251" s="80"/>
      <c r="DHL251" s="81"/>
      <c r="DHM251" s="82"/>
      <c r="DHP251" s="82"/>
      <c r="DHQ251" s="82"/>
      <c r="DHS251" s="82"/>
      <c r="DHV251" s="82"/>
      <c r="DHY251" s="82"/>
      <c r="DHZ251" s="82"/>
      <c r="DIE251" s="82"/>
      <c r="DIH251" s="82"/>
      <c r="DII251" s="82"/>
      <c r="DIJ251" s="82"/>
      <c r="DIK251" s="82"/>
      <c r="DIL251" s="82"/>
      <c r="DIM251" s="82"/>
      <c r="DIN251" s="82"/>
      <c r="DJF251" s="82"/>
      <c r="DJG251" s="82"/>
      <c r="DJH251" s="6"/>
      <c r="DJK251" s="7"/>
      <c r="DJL251" s="7"/>
      <c r="DJQ251" s="82"/>
      <c r="DJS251" s="7"/>
      <c r="DJT251" s="82"/>
      <c r="DJV251" s="7"/>
      <c r="DJW251" s="82"/>
      <c r="DJX251" s="82"/>
      <c r="DJY251" s="83"/>
      <c r="DKA251" s="82"/>
      <c r="DKB251" s="80"/>
      <c r="DKC251" s="81"/>
      <c r="DKD251" s="82"/>
      <c r="DKG251" s="82"/>
      <c r="DKH251" s="82"/>
      <c r="DKJ251" s="82"/>
      <c r="DKM251" s="82"/>
      <c r="DKP251" s="82"/>
      <c r="DKQ251" s="82"/>
      <c r="DKV251" s="82"/>
      <c r="DKY251" s="82"/>
      <c r="DKZ251" s="82"/>
      <c r="DLA251" s="82"/>
      <c r="DLB251" s="82"/>
      <c r="DLC251" s="82"/>
      <c r="DLD251" s="82"/>
      <c r="DLE251" s="82"/>
      <c r="DLW251" s="82"/>
      <c r="DLX251" s="82"/>
      <c r="DLY251" s="6"/>
      <c r="DMB251" s="7"/>
      <c r="DMC251" s="7"/>
      <c r="DMH251" s="82"/>
      <c r="DMJ251" s="7"/>
      <c r="DMK251" s="82"/>
      <c r="DMM251" s="7"/>
      <c r="DMN251" s="82"/>
      <c r="DMO251" s="82"/>
      <c r="DMP251" s="83"/>
      <c r="DMR251" s="82"/>
      <c r="DMS251" s="80"/>
      <c r="DMT251" s="81"/>
      <c r="DMU251" s="82"/>
      <c r="DMX251" s="82"/>
      <c r="DMY251" s="82"/>
      <c r="DNA251" s="82"/>
      <c r="DND251" s="82"/>
      <c r="DNG251" s="82"/>
      <c r="DNH251" s="82"/>
      <c r="DNM251" s="82"/>
      <c r="DNP251" s="82"/>
      <c r="DNQ251" s="82"/>
      <c r="DNR251" s="82"/>
      <c r="DNS251" s="82"/>
      <c r="DNT251" s="82"/>
      <c r="DNU251" s="82"/>
      <c r="DNV251" s="82"/>
      <c r="DON251" s="82"/>
      <c r="DOO251" s="82"/>
      <c r="DOP251" s="6"/>
      <c r="DOS251" s="7"/>
      <c r="DOT251" s="7"/>
      <c r="DOY251" s="82"/>
      <c r="DPA251" s="7"/>
      <c r="DPB251" s="82"/>
      <c r="DPD251" s="7"/>
      <c r="DPE251" s="82"/>
      <c r="DPF251" s="82"/>
      <c r="DPG251" s="83"/>
      <c r="DPI251" s="82"/>
      <c r="DPJ251" s="80"/>
      <c r="DPK251" s="81"/>
      <c r="DPL251" s="82"/>
      <c r="DPO251" s="82"/>
      <c r="DPP251" s="82"/>
      <c r="DPR251" s="82"/>
      <c r="DPU251" s="82"/>
      <c r="DPX251" s="82"/>
      <c r="DPY251" s="82"/>
      <c r="DQD251" s="82"/>
      <c r="DQG251" s="82"/>
      <c r="DQH251" s="82"/>
      <c r="DQI251" s="82"/>
      <c r="DQJ251" s="82"/>
      <c r="DQK251" s="82"/>
      <c r="DQL251" s="82"/>
      <c r="DQM251" s="82"/>
      <c r="DRE251" s="82"/>
      <c r="DRF251" s="82"/>
      <c r="DRG251" s="6"/>
      <c r="DRJ251" s="7"/>
      <c r="DRK251" s="7"/>
      <c r="DRP251" s="82"/>
      <c r="DRR251" s="7"/>
      <c r="DRS251" s="82"/>
      <c r="DRU251" s="7"/>
      <c r="DRV251" s="82"/>
      <c r="DRW251" s="82"/>
      <c r="DRX251" s="83"/>
      <c r="DRZ251" s="82"/>
      <c r="DSA251" s="80"/>
      <c r="DSB251" s="81"/>
      <c r="DSC251" s="82"/>
      <c r="DSF251" s="82"/>
      <c r="DSG251" s="82"/>
      <c r="DSI251" s="82"/>
      <c r="DSL251" s="82"/>
      <c r="DSO251" s="82"/>
      <c r="DSP251" s="82"/>
      <c r="DSU251" s="82"/>
      <c r="DSX251" s="82"/>
      <c r="DSY251" s="82"/>
      <c r="DSZ251" s="82"/>
      <c r="DTA251" s="82"/>
      <c r="DTB251" s="82"/>
      <c r="DTC251" s="82"/>
      <c r="DTD251" s="82"/>
      <c r="DTV251" s="82"/>
      <c r="DTW251" s="82"/>
      <c r="DTX251" s="6"/>
      <c r="DUA251" s="7"/>
      <c r="DUB251" s="7"/>
      <c r="DUG251" s="82"/>
      <c r="DUI251" s="7"/>
      <c r="DUJ251" s="82"/>
      <c r="DUL251" s="7"/>
      <c r="DUM251" s="82"/>
      <c r="DUN251" s="82"/>
      <c r="DUO251" s="83"/>
      <c r="DUQ251" s="82"/>
      <c r="DUR251" s="80"/>
      <c r="DUS251" s="81"/>
      <c r="DUT251" s="82"/>
      <c r="DUW251" s="82"/>
      <c r="DUX251" s="82"/>
      <c r="DUZ251" s="82"/>
      <c r="DVC251" s="82"/>
      <c r="DVF251" s="82"/>
      <c r="DVG251" s="82"/>
      <c r="DVL251" s="82"/>
      <c r="DVO251" s="82"/>
      <c r="DVP251" s="82"/>
      <c r="DVQ251" s="82"/>
      <c r="DVR251" s="82"/>
      <c r="DVS251" s="82"/>
      <c r="DVT251" s="82"/>
      <c r="DVU251" s="82"/>
      <c r="DWM251" s="82"/>
      <c r="DWN251" s="82"/>
      <c r="DWO251" s="6"/>
      <c r="DWR251" s="7"/>
      <c r="DWS251" s="7"/>
      <c r="DWX251" s="82"/>
      <c r="DWZ251" s="7"/>
      <c r="DXA251" s="82"/>
      <c r="DXC251" s="7"/>
      <c r="DXD251" s="82"/>
      <c r="DXE251" s="82"/>
      <c r="DXF251" s="83"/>
      <c r="DXH251" s="82"/>
      <c r="DXI251" s="80"/>
      <c r="DXJ251" s="81"/>
      <c r="DXK251" s="82"/>
      <c r="DXN251" s="82"/>
      <c r="DXO251" s="82"/>
      <c r="DXQ251" s="82"/>
      <c r="DXT251" s="82"/>
      <c r="DXW251" s="82"/>
      <c r="DXX251" s="82"/>
      <c r="DYC251" s="82"/>
      <c r="DYF251" s="82"/>
      <c r="DYG251" s="82"/>
      <c r="DYH251" s="82"/>
      <c r="DYI251" s="82"/>
      <c r="DYJ251" s="82"/>
      <c r="DYK251" s="82"/>
      <c r="DYL251" s="82"/>
      <c r="DZD251" s="82"/>
      <c r="DZE251" s="82"/>
      <c r="DZF251" s="6"/>
      <c r="DZI251" s="7"/>
      <c r="DZJ251" s="7"/>
      <c r="DZO251" s="82"/>
      <c r="DZQ251" s="7"/>
      <c r="DZR251" s="82"/>
      <c r="DZT251" s="7"/>
      <c r="DZU251" s="82"/>
      <c r="DZV251" s="82"/>
      <c r="DZW251" s="83"/>
      <c r="DZY251" s="82"/>
      <c r="DZZ251" s="80"/>
      <c r="EAA251" s="81"/>
      <c r="EAB251" s="82"/>
      <c r="EAE251" s="82"/>
      <c r="EAF251" s="82"/>
      <c r="EAH251" s="82"/>
      <c r="EAK251" s="82"/>
      <c r="EAN251" s="82"/>
      <c r="EAO251" s="82"/>
      <c r="EAT251" s="82"/>
      <c r="EAW251" s="82"/>
      <c r="EAX251" s="82"/>
      <c r="EAY251" s="82"/>
      <c r="EAZ251" s="82"/>
      <c r="EBA251" s="82"/>
      <c r="EBB251" s="82"/>
      <c r="EBC251" s="82"/>
      <c r="EBU251" s="82"/>
      <c r="EBV251" s="82"/>
      <c r="EBW251" s="6"/>
      <c r="EBZ251" s="7"/>
      <c r="ECA251" s="7"/>
      <c r="ECF251" s="82"/>
      <c r="ECH251" s="7"/>
      <c r="ECI251" s="82"/>
      <c r="ECK251" s="7"/>
      <c r="ECL251" s="82"/>
      <c r="ECM251" s="82"/>
      <c r="ECN251" s="83"/>
      <c r="ECP251" s="82"/>
      <c r="ECQ251" s="80"/>
      <c r="ECR251" s="81"/>
      <c r="ECS251" s="82"/>
      <c r="ECV251" s="82"/>
      <c r="ECW251" s="82"/>
      <c r="ECY251" s="82"/>
      <c r="EDB251" s="82"/>
      <c r="EDE251" s="82"/>
      <c r="EDF251" s="82"/>
      <c r="EDK251" s="82"/>
      <c r="EDN251" s="82"/>
      <c r="EDO251" s="82"/>
      <c r="EDP251" s="82"/>
      <c r="EDQ251" s="82"/>
      <c r="EDR251" s="82"/>
      <c r="EDS251" s="82"/>
      <c r="EDT251" s="82"/>
      <c r="EEL251" s="82"/>
      <c r="EEM251" s="82"/>
      <c r="EEN251" s="6"/>
      <c r="EEQ251" s="7"/>
      <c r="EER251" s="7"/>
      <c r="EEW251" s="82"/>
      <c r="EEY251" s="7"/>
      <c r="EEZ251" s="82"/>
      <c r="EFB251" s="7"/>
      <c r="EFC251" s="82"/>
      <c r="EFD251" s="82"/>
      <c r="EFE251" s="83"/>
      <c r="EFG251" s="82"/>
      <c r="EFH251" s="80"/>
      <c r="EFI251" s="81"/>
      <c r="EFJ251" s="82"/>
      <c r="EFM251" s="82"/>
      <c r="EFN251" s="82"/>
      <c r="EFP251" s="82"/>
      <c r="EFS251" s="82"/>
      <c r="EFV251" s="82"/>
      <c r="EFW251" s="82"/>
      <c r="EGB251" s="82"/>
      <c r="EGE251" s="82"/>
      <c r="EGF251" s="82"/>
      <c r="EGG251" s="82"/>
      <c r="EGH251" s="82"/>
      <c r="EGI251" s="82"/>
      <c r="EGJ251" s="82"/>
      <c r="EGK251" s="82"/>
      <c r="EHC251" s="82"/>
      <c r="EHD251" s="82"/>
      <c r="EHE251" s="6"/>
      <c r="EHH251" s="7"/>
      <c r="EHI251" s="7"/>
      <c r="EHN251" s="82"/>
      <c r="EHP251" s="7"/>
      <c r="EHQ251" s="82"/>
      <c r="EHS251" s="7"/>
      <c r="EHT251" s="82"/>
      <c r="EHU251" s="82"/>
      <c r="EHV251" s="83"/>
      <c r="EHX251" s="82"/>
      <c r="EHY251" s="80"/>
      <c r="EHZ251" s="81"/>
      <c r="EIA251" s="82"/>
      <c r="EID251" s="82"/>
      <c r="EIE251" s="82"/>
      <c r="EIG251" s="82"/>
      <c r="EIJ251" s="82"/>
      <c r="EIM251" s="82"/>
      <c r="EIN251" s="82"/>
      <c r="EIS251" s="82"/>
      <c r="EIV251" s="82"/>
      <c r="EIW251" s="82"/>
      <c r="EIX251" s="82"/>
      <c r="EIY251" s="82"/>
      <c r="EIZ251" s="82"/>
      <c r="EJA251" s="82"/>
      <c r="EJB251" s="82"/>
      <c r="EJT251" s="82"/>
      <c r="EJU251" s="82"/>
      <c r="EJV251" s="6"/>
      <c r="EJY251" s="7"/>
      <c r="EJZ251" s="7"/>
      <c r="EKE251" s="82"/>
      <c r="EKG251" s="7"/>
      <c r="EKH251" s="82"/>
      <c r="EKJ251" s="7"/>
      <c r="EKK251" s="82"/>
      <c r="EKL251" s="82"/>
      <c r="EKM251" s="83"/>
      <c r="EKO251" s="82"/>
      <c r="EKP251" s="80"/>
      <c r="EKQ251" s="81"/>
      <c r="EKR251" s="82"/>
      <c r="EKU251" s="82"/>
      <c r="EKV251" s="82"/>
      <c r="EKX251" s="82"/>
      <c r="ELA251" s="82"/>
      <c r="ELD251" s="82"/>
      <c r="ELE251" s="82"/>
      <c r="ELJ251" s="82"/>
      <c r="ELM251" s="82"/>
      <c r="ELN251" s="82"/>
      <c r="ELO251" s="82"/>
      <c r="ELP251" s="82"/>
      <c r="ELQ251" s="82"/>
      <c r="ELR251" s="82"/>
      <c r="ELS251" s="82"/>
      <c r="EMK251" s="82"/>
      <c r="EML251" s="82"/>
      <c r="EMM251" s="6"/>
      <c r="EMP251" s="7"/>
      <c r="EMQ251" s="7"/>
      <c r="EMV251" s="82"/>
      <c r="EMX251" s="7"/>
      <c r="EMY251" s="82"/>
      <c r="ENA251" s="7"/>
      <c r="ENB251" s="82"/>
      <c r="ENC251" s="82"/>
      <c r="END251" s="83"/>
      <c r="ENF251" s="82"/>
      <c r="ENG251" s="80"/>
      <c r="ENH251" s="81"/>
      <c r="ENI251" s="82"/>
      <c r="ENL251" s="82"/>
      <c r="ENM251" s="82"/>
      <c r="ENO251" s="82"/>
      <c r="ENR251" s="82"/>
      <c r="ENU251" s="82"/>
      <c r="ENV251" s="82"/>
      <c r="EOA251" s="82"/>
      <c r="EOD251" s="82"/>
      <c r="EOE251" s="82"/>
      <c r="EOF251" s="82"/>
      <c r="EOG251" s="82"/>
      <c r="EOH251" s="82"/>
      <c r="EOI251" s="82"/>
      <c r="EOJ251" s="82"/>
      <c r="EPB251" s="82"/>
      <c r="EPC251" s="82"/>
      <c r="EPD251" s="6"/>
      <c r="EPG251" s="7"/>
      <c r="EPH251" s="7"/>
      <c r="EPM251" s="82"/>
      <c r="EPO251" s="7"/>
      <c r="EPP251" s="82"/>
      <c r="EPR251" s="7"/>
      <c r="EPS251" s="82"/>
      <c r="EPT251" s="82"/>
      <c r="EPU251" s="83"/>
      <c r="EPW251" s="82"/>
      <c r="EPX251" s="80"/>
      <c r="EPY251" s="81"/>
      <c r="EPZ251" s="82"/>
      <c r="EQC251" s="82"/>
      <c r="EQD251" s="82"/>
      <c r="EQF251" s="82"/>
      <c r="EQI251" s="82"/>
      <c r="EQL251" s="82"/>
      <c r="EQM251" s="82"/>
      <c r="EQR251" s="82"/>
      <c r="EQU251" s="82"/>
      <c r="EQV251" s="82"/>
      <c r="EQW251" s="82"/>
      <c r="EQX251" s="82"/>
      <c r="EQY251" s="82"/>
      <c r="EQZ251" s="82"/>
      <c r="ERA251" s="82"/>
      <c r="ERS251" s="82"/>
      <c r="ERT251" s="82"/>
      <c r="ERU251" s="6"/>
      <c r="ERX251" s="7"/>
      <c r="ERY251" s="7"/>
      <c r="ESD251" s="82"/>
      <c r="ESF251" s="7"/>
      <c r="ESG251" s="82"/>
      <c r="ESI251" s="7"/>
      <c r="ESJ251" s="82"/>
      <c r="ESK251" s="82"/>
      <c r="ESL251" s="83"/>
      <c r="ESN251" s="82"/>
      <c r="ESO251" s="80"/>
      <c r="ESP251" s="81"/>
      <c r="ESQ251" s="82"/>
      <c r="EST251" s="82"/>
      <c r="ESU251" s="82"/>
      <c r="ESW251" s="82"/>
      <c r="ESZ251" s="82"/>
      <c r="ETC251" s="82"/>
      <c r="ETD251" s="82"/>
      <c r="ETI251" s="82"/>
      <c r="ETL251" s="82"/>
      <c r="ETM251" s="82"/>
      <c r="ETN251" s="82"/>
      <c r="ETO251" s="82"/>
      <c r="ETP251" s="82"/>
      <c r="ETQ251" s="82"/>
      <c r="ETR251" s="82"/>
      <c r="EUJ251" s="82"/>
      <c r="EUK251" s="82"/>
      <c r="EUL251" s="6"/>
      <c r="EUO251" s="7"/>
      <c r="EUP251" s="7"/>
      <c r="EUU251" s="82"/>
      <c r="EUW251" s="7"/>
      <c r="EUX251" s="82"/>
      <c r="EUZ251" s="7"/>
      <c r="EVA251" s="82"/>
      <c r="EVB251" s="82"/>
      <c r="EVC251" s="83"/>
      <c r="EVE251" s="82"/>
      <c r="EVF251" s="80"/>
      <c r="EVG251" s="81"/>
      <c r="EVH251" s="82"/>
      <c r="EVK251" s="82"/>
      <c r="EVL251" s="82"/>
      <c r="EVN251" s="82"/>
      <c r="EVQ251" s="82"/>
      <c r="EVT251" s="82"/>
      <c r="EVU251" s="82"/>
      <c r="EVZ251" s="82"/>
      <c r="EWC251" s="82"/>
      <c r="EWD251" s="82"/>
      <c r="EWE251" s="82"/>
      <c r="EWF251" s="82"/>
      <c r="EWG251" s="82"/>
      <c r="EWH251" s="82"/>
      <c r="EWI251" s="82"/>
      <c r="EXA251" s="82"/>
      <c r="EXB251" s="82"/>
      <c r="EXC251" s="6"/>
      <c r="EXF251" s="7"/>
      <c r="EXG251" s="7"/>
      <c r="EXL251" s="82"/>
      <c r="EXN251" s="7"/>
      <c r="EXO251" s="82"/>
      <c r="EXQ251" s="7"/>
      <c r="EXR251" s="82"/>
      <c r="EXS251" s="82"/>
      <c r="EXT251" s="83"/>
      <c r="EXV251" s="82"/>
      <c r="EXW251" s="80"/>
      <c r="EXX251" s="81"/>
      <c r="EXY251" s="82"/>
      <c r="EYB251" s="82"/>
      <c r="EYC251" s="82"/>
      <c r="EYE251" s="82"/>
      <c r="EYH251" s="82"/>
      <c r="EYK251" s="82"/>
      <c r="EYL251" s="82"/>
      <c r="EYQ251" s="82"/>
      <c r="EYT251" s="82"/>
      <c r="EYU251" s="82"/>
      <c r="EYV251" s="82"/>
      <c r="EYW251" s="82"/>
      <c r="EYX251" s="82"/>
      <c r="EYY251" s="82"/>
      <c r="EYZ251" s="82"/>
      <c r="EZR251" s="82"/>
      <c r="EZS251" s="82"/>
      <c r="EZT251" s="6"/>
      <c r="EZW251" s="7"/>
      <c r="EZX251" s="7"/>
      <c r="FAC251" s="82"/>
      <c r="FAE251" s="7"/>
      <c r="FAF251" s="82"/>
      <c r="FAH251" s="7"/>
      <c r="FAI251" s="82"/>
      <c r="FAJ251" s="82"/>
      <c r="FAK251" s="83"/>
      <c r="FAM251" s="82"/>
      <c r="FAN251" s="80"/>
      <c r="FAO251" s="81"/>
      <c r="FAP251" s="82"/>
      <c r="FAS251" s="82"/>
      <c r="FAT251" s="82"/>
      <c r="FAV251" s="82"/>
      <c r="FAY251" s="82"/>
      <c r="FBB251" s="82"/>
      <c r="FBC251" s="82"/>
      <c r="FBH251" s="82"/>
      <c r="FBK251" s="82"/>
      <c r="FBL251" s="82"/>
      <c r="FBM251" s="82"/>
      <c r="FBN251" s="82"/>
      <c r="FBO251" s="82"/>
      <c r="FBP251" s="82"/>
      <c r="FBQ251" s="82"/>
      <c r="FCI251" s="82"/>
      <c r="FCJ251" s="82"/>
      <c r="FCK251" s="6"/>
      <c r="FCN251" s="7"/>
      <c r="FCO251" s="7"/>
      <c r="FCT251" s="82"/>
      <c r="FCV251" s="7"/>
      <c r="FCW251" s="82"/>
      <c r="FCY251" s="7"/>
      <c r="FCZ251" s="82"/>
      <c r="FDA251" s="82"/>
      <c r="FDB251" s="83"/>
      <c r="FDD251" s="82"/>
      <c r="FDE251" s="80"/>
      <c r="FDF251" s="81"/>
      <c r="FDG251" s="82"/>
      <c r="FDJ251" s="82"/>
      <c r="FDK251" s="82"/>
      <c r="FDM251" s="82"/>
      <c r="FDP251" s="82"/>
      <c r="FDS251" s="82"/>
      <c r="FDT251" s="82"/>
      <c r="FDY251" s="82"/>
      <c r="FEB251" s="82"/>
      <c r="FEC251" s="82"/>
      <c r="FED251" s="82"/>
      <c r="FEE251" s="82"/>
      <c r="FEF251" s="82"/>
      <c r="FEG251" s="82"/>
      <c r="FEH251" s="82"/>
      <c r="FEZ251" s="82"/>
      <c r="FFA251" s="82"/>
      <c r="FFB251" s="6"/>
      <c r="FFE251" s="7"/>
      <c r="FFF251" s="7"/>
      <c r="FFK251" s="82"/>
      <c r="FFM251" s="7"/>
      <c r="FFN251" s="82"/>
      <c r="FFP251" s="7"/>
      <c r="FFQ251" s="82"/>
      <c r="FFR251" s="82"/>
      <c r="FFS251" s="83"/>
      <c r="FFU251" s="82"/>
      <c r="FFV251" s="80"/>
      <c r="FFW251" s="81"/>
      <c r="FFX251" s="82"/>
      <c r="FGA251" s="82"/>
      <c r="FGB251" s="82"/>
      <c r="FGD251" s="82"/>
      <c r="FGG251" s="82"/>
      <c r="FGJ251" s="82"/>
      <c r="FGK251" s="82"/>
      <c r="FGP251" s="82"/>
      <c r="FGS251" s="82"/>
      <c r="FGT251" s="82"/>
      <c r="FGU251" s="82"/>
      <c r="FGV251" s="82"/>
      <c r="FGW251" s="82"/>
      <c r="FGX251" s="82"/>
      <c r="FGY251" s="82"/>
      <c r="FHQ251" s="82"/>
      <c r="FHR251" s="82"/>
      <c r="FHS251" s="6"/>
      <c r="FHV251" s="7"/>
      <c r="FHW251" s="7"/>
      <c r="FIB251" s="82"/>
      <c r="FID251" s="7"/>
      <c r="FIE251" s="82"/>
      <c r="FIG251" s="7"/>
      <c r="FIH251" s="82"/>
      <c r="FII251" s="82"/>
      <c r="FIJ251" s="83"/>
      <c r="FIL251" s="82"/>
      <c r="FIM251" s="80"/>
      <c r="FIN251" s="81"/>
      <c r="FIO251" s="82"/>
      <c r="FIR251" s="82"/>
      <c r="FIS251" s="82"/>
      <c r="FIU251" s="82"/>
      <c r="FIX251" s="82"/>
      <c r="FJA251" s="82"/>
      <c r="FJB251" s="82"/>
      <c r="FJG251" s="82"/>
      <c r="FJJ251" s="82"/>
      <c r="FJK251" s="82"/>
      <c r="FJL251" s="82"/>
      <c r="FJM251" s="82"/>
      <c r="FJN251" s="82"/>
      <c r="FJO251" s="82"/>
      <c r="FJP251" s="82"/>
      <c r="FKH251" s="82"/>
      <c r="FKI251" s="82"/>
      <c r="FKJ251" s="6"/>
      <c r="FKM251" s="7"/>
      <c r="FKN251" s="7"/>
      <c r="FKS251" s="82"/>
      <c r="FKU251" s="7"/>
      <c r="FKV251" s="82"/>
      <c r="FKX251" s="7"/>
      <c r="FKY251" s="82"/>
      <c r="FKZ251" s="82"/>
      <c r="FLA251" s="83"/>
      <c r="FLC251" s="82"/>
      <c r="FLD251" s="80"/>
      <c r="FLE251" s="81"/>
      <c r="FLF251" s="82"/>
      <c r="FLI251" s="82"/>
      <c r="FLJ251" s="82"/>
      <c r="FLL251" s="82"/>
      <c r="FLO251" s="82"/>
      <c r="FLR251" s="82"/>
      <c r="FLS251" s="82"/>
      <c r="FLX251" s="82"/>
      <c r="FMA251" s="82"/>
      <c r="FMB251" s="82"/>
      <c r="FMC251" s="82"/>
      <c r="FMD251" s="82"/>
      <c r="FME251" s="82"/>
      <c r="FMF251" s="82"/>
      <c r="FMG251" s="82"/>
      <c r="FMY251" s="82"/>
      <c r="FMZ251" s="82"/>
      <c r="FNA251" s="6"/>
      <c r="FND251" s="7"/>
      <c r="FNE251" s="7"/>
      <c r="FNJ251" s="82"/>
      <c r="FNL251" s="7"/>
      <c r="FNM251" s="82"/>
      <c r="FNO251" s="7"/>
      <c r="FNP251" s="82"/>
      <c r="FNQ251" s="82"/>
      <c r="FNR251" s="83"/>
      <c r="FNT251" s="82"/>
      <c r="FNU251" s="80"/>
      <c r="FNV251" s="81"/>
      <c r="FNW251" s="82"/>
      <c r="FNZ251" s="82"/>
      <c r="FOA251" s="82"/>
      <c r="FOC251" s="82"/>
      <c r="FOF251" s="82"/>
      <c r="FOI251" s="82"/>
      <c r="FOJ251" s="82"/>
      <c r="FOO251" s="82"/>
      <c r="FOR251" s="82"/>
      <c r="FOS251" s="82"/>
      <c r="FOT251" s="82"/>
      <c r="FOU251" s="82"/>
      <c r="FOV251" s="82"/>
      <c r="FOW251" s="82"/>
      <c r="FOX251" s="82"/>
      <c r="FPP251" s="82"/>
      <c r="FPQ251" s="82"/>
      <c r="FPR251" s="6"/>
      <c r="FPU251" s="7"/>
      <c r="FPV251" s="7"/>
      <c r="FQA251" s="82"/>
      <c r="FQC251" s="7"/>
      <c r="FQD251" s="82"/>
      <c r="FQF251" s="7"/>
      <c r="FQG251" s="82"/>
      <c r="FQH251" s="82"/>
      <c r="FQI251" s="83"/>
      <c r="FQK251" s="82"/>
      <c r="FQL251" s="80"/>
      <c r="FQM251" s="81"/>
      <c r="FQN251" s="82"/>
      <c r="FQQ251" s="82"/>
      <c r="FQR251" s="82"/>
      <c r="FQT251" s="82"/>
      <c r="FQW251" s="82"/>
      <c r="FQZ251" s="82"/>
      <c r="FRA251" s="82"/>
      <c r="FRF251" s="82"/>
      <c r="FRI251" s="82"/>
      <c r="FRJ251" s="82"/>
      <c r="FRK251" s="82"/>
      <c r="FRL251" s="82"/>
      <c r="FRM251" s="82"/>
      <c r="FRN251" s="82"/>
      <c r="FRO251" s="82"/>
      <c r="FSG251" s="82"/>
      <c r="FSH251" s="82"/>
      <c r="FSI251" s="6"/>
      <c r="FSL251" s="7"/>
      <c r="FSM251" s="7"/>
      <c r="FSR251" s="82"/>
      <c r="FST251" s="7"/>
      <c r="FSU251" s="82"/>
      <c r="FSW251" s="7"/>
      <c r="FSX251" s="82"/>
      <c r="FSY251" s="82"/>
      <c r="FSZ251" s="83"/>
      <c r="FTB251" s="82"/>
      <c r="FTC251" s="80"/>
      <c r="FTD251" s="81"/>
      <c r="FTE251" s="82"/>
      <c r="FTH251" s="82"/>
      <c r="FTI251" s="82"/>
      <c r="FTK251" s="82"/>
      <c r="FTN251" s="82"/>
      <c r="FTQ251" s="82"/>
      <c r="FTR251" s="82"/>
      <c r="FTW251" s="82"/>
      <c r="FTZ251" s="82"/>
      <c r="FUA251" s="82"/>
      <c r="FUB251" s="82"/>
      <c r="FUC251" s="82"/>
      <c r="FUD251" s="82"/>
      <c r="FUE251" s="82"/>
      <c r="FUF251" s="82"/>
      <c r="FUX251" s="82"/>
      <c r="FUY251" s="82"/>
      <c r="FUZ251" s="6"/>
      <c r="FVC251" s="7"/>
      <c r="FVD251" s="7"/>
      <c r="FVI251" s="82"/>
      <c r="FVK251" s="7"/>
      <c r="FVL251" s="82"/>
      <c r="FVN251" s="7"/>
      <c r="FVO251" s="82"/>
      <c r="FVP251" s="82"/>
      <c r="FVQ251" s="83"/>
      <c r="FVS251" s="82"/>
      <c r="FVT251" s="80"/>
      <c r="FVU251" s="81"/>
      <c r="FVV251" s="82"/>
      <c r="FVY251" s="82"/>
      <c r="FVZ251" s="82"/>
      <c r="FWB251" s="82"/>
      <c r="FWE251" s="82"/>
      <c r="FWH251" s="82"/>
      <c r="FWI251" s="82"/>
      <c r="FWN251" s="82"/>
      <c r="FWQ251" s="82"/>
      <c r="FWR251" s="82"/>
      <c r="FWS251" s="82"/>
      <c r="FWT251" s="82"/>
      <c r="FWU251" s="82"/>
      <c r="FWV251" s="82"/>
      <c r="FWW251" s="82"/>
      <c r="FXO251" s="82"/>
      <c r="FXP251" s="82"/>
      <c r="FXQ251" s="6"/>
      <c r="FXT251" s="7"/>
      <c r="FXU251" s="7"/>
      <c r="FXZ251" s="82"/>
      <c r="FYB251" s="7"/>
      <c r="FYC251" s="82"/>
      <c r="FYE251" s="7"/>
      <c r="FYF251" s="82"/>
      <c r="FYG251" s="82"/>
      <c r="FYH251" s="83"/>
      <c r="FYJ251" s="82"/>
      <c r="FYK251" s="80"/>
      <c r="FYL251" s="81"/>
      <c r="FYM251" s="82"/>
      <c r="FYP251" s="82"/>
      <c r="FYQ251" s="82"/>
      <c r="FYS251" s="82"/>
      <c r="FYV251" s="82"/>
      <c r="FYY251" s="82"/>
      <c r="FYZ251" s="82"/>
      <c r="FZE251" s="82"/>
      <c r="FZH251" s="82"/>
      <c r="FZI251" s="82"/>
      <c r="FZJ251" s="82"/>
      <c r="FZK251" s="82"/>
      <c r="FZL251" s="82"/>
      <c r="FZM251" s="82"/>
      <c r="FZN251" s="82"/>
      <c r="GAF251" s="82"/>
      <c r="GAG251" s="82"/>
      <c r="GAH251" s="6"/>
      <c r="GAK251" s="7"/>
      <c r="GAL251" s="7"/>
      <c r="GAQ251" s="82"/>
      <c r="GAS251" s="7"/>
      <c r="GAT251" s="82"/>
      <c r="GAV251" s="7"/>
      <c r="GAW251" s="82"/>
      <c r="GAX251" s="82"/>
      <c r="GAY251" s="83"/>
      <c r="GBA251" s="82"/>
      <c r="GBB251" s="80"/>
      <c r="GBC251" s="81"/>
      <c r="GBD251" s="82"/>
      <c r="GBG251" s="82"/>
      <c r="GBH251" s="82"/>
      <c r="GBJ251" s="82"/>
      <c r="GBM251" s="82"/>
      <c r="GBP251" s="82"/>
      <c r="GBQ251" s="82"/>
      <c r="GBV251" s="82"/>
      <c r="GBY251" s="82"/>
      <c r="GBZ251" s="82"/>
      <c r="GCA251" s="82"/>
      <c r="GCB251" s="82"/>
      <c r="GCC251" s="82"/>
      <c r="GCD251" s="82"/>
      <c r="GCE251" s="82"/>
      <c r="GCW251" s="82"/>
      <c r="GCX251" s="82"/>
      <c r="GCY251" s="6"/>
      <c r="GDB251" s="7"/>
      <c r="GDC251" s="7"/>
      <c r="GDH251" s="82"/>
      <c r="GDJ251" s="7"/>
      <c r="GDK251" s="82"/>
      <c r="GDM251" s="7"/>
      <c r="GDN251" s="82"/>
      <c r="GDO251" s="82"/>
      <c r="GDP251" s="83"/>
      <c r="GDR251" s="82"/>
      <c r="GDS251" s="80"/>
      <c r="GDT251" s="81"/>
      <c r="GDU251" s="82"/>
      <c r="GDX251" s="82"/>
      <c r="GDY251" s="82"/>
      <c r="GEA251" s="82"/>
      <c r="GED251" s="82"/>
      <c r="GEG251" s="82"/>
      <c r="GEH251" s="82"/>
      <c r="GEM251" s="82"/>
      <c r="GEP251" s="82"/>
      <c r="GEQ251" s="82"/>
      <c r="GER251" s="82"/>
      <c r="GES251" s="82"/>
      <c r="GET251" s="82"/>
      <c r="GEU251" s="82"/>
      <c r="GEV251" s="82"/>
      <c r="GFN251" s="82"/>
      <c r="GFO251" s="82"/>
      <c r="GFP251" s="6"/>
      <c r="GFS251" s="7"/>
      <c r="GFT251" s="7"/>
      <c r="GFY251" s="82"/>
      <c r="GGA251" s="7"/>
      <c r="GGB251" s="82"/>
      <c r="GGD251" s="7"/>
      <c r="GGE251" s="82"/>
      <c r="GGF251" s="82"/>
      <c r="GGG251" s="83"/>
      <c r="GGI251" s="82"/>
      <c r="GGJ251" s="80"/>
      <c r="GGK251" s="81"/>
      <c r="GGL251" s="82"/>
      <c r="GGO251" s="82"/>
      <c r="GGP251" s="82"/>
      <c r="GGR251" s="82"/>
      <c r="GGU251" s="82"/>
      <c r="GGX251" s="82"/>
      <c r="GGY251" s="82"/>
      <c r="GHD251" s="82"/>
      <c r="GHG251" s="82"/>
      <c r="GHH251" s="82"/>
      <c r="GHI251" s="82"/>
      <c r="GHJ251" s="82"/>
      <c r="GHK251" s="82"/>
      <c r="GHL251" s="82"/>
      <c r="GHM251" s="82"/>
      <c r="GIE251" s="82"/>
      <c r="GIF251" s="82"/>
      <c r="GIG251" s="6"/>
      <c r="GIJ251" s="7"/>
      <c r="GIK251" s="7"/>
      <c r="GIP251" s="82"/>
      <c r="GIR251" s="7"/>
      <c r="GIS251" s="82"/>
      <c r="GIU251" s="7"/>
      <c r="GIV251" s="82"/>
      <c r="GIW251" s="82"/>
      <c r="GIX251" s="83"/>
      <c r="GIZ251" s="82"/>
      <c r="GJA251" s="80"/>
      <c r="GJB251" s="81"/>
      <c r="GJC251" s="82"/>
      <c r="GJF251" s="82"/>
      <c r="GJG251" s="82"/>
      <c r="GJI251" s="82"/>
      <c r="GJL251" s="82"/>
      <c r="GJO251" s="82"/>
      <c r="GJP251" s="82"/>
      <c r="GJU251" s="82"/>
      <c r="GJX251" s="82"/>
      <c r="GJY251" s="82"/>
      <c r="GJZ251" s="82"/>
      <c r="GKA251" s="82"/>
      <c r="GKB251" s="82"/>
      <c r="GKC251" s="82"/>
      <c r="GKD251" s="82"/>
      <c r="GKV251" s="82"/>
      <c r="GKW251" s="82"/>
      <c r="GKX251" s="6"/>
      <c r="GLA251" s="7"/>
      <c r="GLB251" s="7"/>
      <c r="GLG251" s="82"/>
      <c r="GLI251" s="7"/>
      <c r="GLJ251" s="82"/>
      <c r="GLL251" s="7"/>
      <c r="GLM251" s="82"/>
      <c r="GLN251" s="82"/>
      <c r="GLO251" s="83"/>
      <c r="GLQ251" s="82"/>
      <c r="GLR251" s="80"/>
      <c r="GLS251" s="81"/>
      <c r="GLT251" s="82"/>
      <c r="GLW251" s="82"/>
      <c r="GLX251" s="82"/>
      <c r="GLZ251" s="82"/>
      <c r="GMC251" s="82"/>
      <c r="GMF251" s="82"/>
      <c r="GMG251" s="82"/>
      <c r="GML251" s="82"/>
      <c r="GMO251" s="82"/>
      <c r="GMP251" s="82"/>
      <c r="GMQ251" s="82"/>
      <c r="GMR251" s="82"/>
      <c r="GMS251" s="82"/>
      <c r="GMT251" s="82"/>
      <c r="GMU251" s="82"/>
      <c r="GNM251" s="82"/>
      <c r="GNN251" s="82"/>
      <c r="GNO251" s="6"/>
      <c r="GNR251" s="7"/>
      <c r="GNS251" s="7"/>
      <c r="GNX251" s="82"/>
      <c r="GNZ251" s="7"/>
      <c r="GOA251" s="82"/>
      <c r="GOC251" s="7"/>
      <c r="GOD251" s="82"/>
      <c r="GOE251" s="82"/>
      <c r="GOF251" s="83"/>
      <c r="GOH251" s="82"/>
      <c r="GOI251" s="80"/>
      <c r="GOJ251" s="81"/>
      <c r="GOK251" s="82"/>
      <c r="GON251" s="82"/>
      <c r="GOO251" s="82"/>
      <c r="GOQ251" s="82"/>
      <c r="GOT251" s="82"/>
      <c r="GOW251" s="82"/>
      <c r="GOX251" s="82"/>
      <c r="GPC251" s="82"/>
      <c r="GPF251" s="82"/>
      <c r="GPG251" s="82"/>
      <c r="GPH251" s="82"/>
      <c r="GPI251" s="82"/>
      <c r="GPJ251" s="82"/>
      <c r="GPK251" s="82"/>
      <c r="GPL251" s="82"/>
      <c r="GQD251" s="82"/>
      <c r="GQE251" s="82"/>
      <c r="GQF251" s="6"/>
      <c r="GQI251" s="7"/>
      <c r="GQJ251" s="7"/>
      <c r="GQO251" s="82"/>
      <c r="GQQ251" s="7"/>
      <c r="GQR251" s="82"/>
      <c r="GQT251" s="7"/>
      <c r="GQU251" s="82"/>
      <c r="GQV251" s="82"/>
      <c r="GQW251" s="83"/>
      <c r="GQY251" s="82"/>
      <c r="GQZ251" s="80"/>
      <c r="GRA251" s="81"/>
      <c r="GRB251" s="82"/>
      <c r="GRE251" s="82"/>
      <c r="GRF251" s="82"/>
      <c r="GRH251" s="82"/>
      <c r="GRK251" s="82"/>
      <c r="GRN251" s="82"/>
      <c r="GRO251" s="82"/>
      <c r="GRT251" s="82"/>
      <c r="GRW251" s="82"/>
      <c r="GRX251" s="82"/>
      <c r="GRY251" s="82"/>
      <c r="GRZ251" s="82"/>
      <c r="GSA251" s="82"/>
      <c r="GSB251" s="82"/>
      <c r="GSC251" s="82"/>
      <c r="GSU251" s="82"/>
      <c r="GSV251" s="82"/>
      <c r="GSW251" s="6"/>
      <c r="GSZ251" s="7"/>
      <c r="GTA251" s="7"/>
      <c r="GTF251" s="82"/>
      <c r="GTH251" s="7"/>
      <c r="GTI251" s="82"/>
      <c r="GTK251" s="7"/>
      <c r="GTL251" s="82"/>
      <c r="GTM251" s="82"/>
      <c r="GTN251" s="83"/>
      <c r="GTP251" s="82"/>
      <c r="GTQ251" s="80"/>
      <c r="GTR251" s="81"/>
      <c r="GTS251" s="82"/>
      <c r="GTV251" s="82"/>
      <c r="GTW251" s="82"/>
      <c r="GTY251" s="82"/>
      <c r="GUB251" s="82"/>
      <c r="GUE251" s="82"/>
      <c r="GUF251" s="82"/>
      <c r="GUK251" s="82"/>
      <c r="GUN251" s="82"/>
      <c r="GUO251" s="82"/>
      <c r="GUP251" s="82"/>
      <c r="GUQ251" s="82"/>
      <c r="GUR251" s="82"/>
      <c r="GUS251" s="82"/>
      <c r="GUT251" s="82"/>
      <c r="GVL251" s="82"/>
      <c r="GVM251" s="82"/>
      <c r="GVN251" s="6"/>
      <c r="GVQ251" s="7"/>
      <c r="GVR251" s="7"/>
      <c r="GVW251" s="82"/>
      <c r="GVY251" s="7"/>
      <c r="GVZ251" s="82"/>
      <c r="GWB251" s="7"/>
      <c r="GWC251" s="82"/>
      <c r="GWD251" s="82"/>
      <c r="GWE251" s="83"/>
      <c r="GWG251" s="82"/>
      <c r="GWH251" s="80"/>
      <c r="GWI251" s="81"/>
      <c r="GWJ251" s="82"/>
      <c r="GWM251" s="82"/>
      <c r="GWN251" s="82"/>
      <c r="GWP251" s="82"/>
      <c r="GWS251" s="82"/>
      <c r="GWV251" s="82"/>
      <c r="GWW251" s="82"/>
      <c r="GXB251" s="82"/>
      <c r="GXE251" s="82"/>
      <c r="GXF251" s="82"/>
      <c r="GXG251" s="82"/>
      <c r="GXH251" s="82"/>
      <c r="GXI251" s="82"/>
      <c r="GXJ251" s="82"/>
      <c r="GXK251" s="82"/>
      <c r="GYC251" s="82"/>
      <c r="GYD251" s="82"/>
      <c r="GYE251" s="6"/>
      <c r="GYH251" s="7"/>
      <c r="GYI251" s="7"/>
      <c r="GYN251" s="82"/>
      <c r="GYP251" s="7"/>
      <c r="GYQ251" s="82"/>
      <c r="GYS251" s="7"/>
      <c r="GYT251" s="82"/>
      <c r="GYU251" s="82"/>
      <c r="GYV251" s="83"/>
      <c r="GYX251" s="82"/>
      <c r="GYY251" s="80"/>
      <c r="GYZ251" s="81"/>
      <c r="GZA251" s="82"/>
      <c r="GZD251" s="82"/>
      <c r="GZE251" s="82"/>
      <c r="GZG251" s="82"/>
      <c r="GZJ251" s="82"/>
      <c r="GZM251" s="82"/>
      <c r="GZN251" s="82"/>
      <c r="GZS251" s="82"/>
      <c r="GZV251" s="82"/>
      <c r="GZW251" s="82"/>
      <c r="GZX251" s="82"/>
      <c r="GZY251" s="82"/>
      <c r="GZZ251" s="82"/>
      <c r="HAA251" s="82"/>
      <c r="HAB251" s="82"/>
      <c r="HAT251" s="82"/>
      <c r="HAU251" s="82"/>
      <c r="HAV251" s="6"/>
      <c r="HAY251" s="7"/>
      <c r="HAZ251" s="7"/>
      <c r="HBE251" s="82"/>
      <c r="HBG251" s="7"/>
      <c r="HBH251" s="82"/>
      <c r="HBJ251" s="7"/>
      <c r="HBK251" s="82"/>
      <c r="HBL251" s="82"/>
      <c r="HBM251" s="83"/>
      <c r="HBO251" s="82"/>
      <c r="HBP251" s="80"/>
      <c r="HBQ251" s="81"/>
      <c r="HBR251" s="82"/>
      <c r="HBU251" s="82"/>
      <c r="HBV251" s="82"/>
      <c r="HBX251" s="82"/>
      <c r="HCA251" s="82"/>
      <c r="HCD251" s="82"/>
      <c r="HCE251" s="82"/>
      <c r="HCJ251" s="82"/>
      <c r="HCM251" s="82"/>
      <c r="HCN251" s="82"/>
      <c r="HCO251" s="82"/>
      <c r="HCP251" s="82"/>
      <c r="HCQ251" s="82"/>
      <c r="HCR251" s="82"/>
      <c r="HCS251" s="82"/>
      <c r="HDK251" s="82"/>
      <c r="HDL251" s="82"/>
      <c r="HDM251" s="6"/>
      <c r="HDP251" s="7"/>
      <c r="HDQ251" s="7"/>
      <c r="HDV251" s="82"/>
      <c r="HDX251" s="7"/>
      <c r="HDY251" s="82"/>
      <c r="HEA251" s="7"/>
      <c r="HEB251" s="82"/>
      <c r="HEC251" s="82"/>
      <c r="HED251" s="83"/>
      <c r="HEF251" s="82"/>
      <c r="HEG251" s="80"/>
      <c r="HEH251" s="81"/>
      <c r="HEI251" s="82"/>
      <c r="HEL251" s="82"/>
      <c r="HEM251" s="82"/>
      <c r="HEO251" s="82"/>
      <c r="HER251" s="82"/>
      <c r="HEU251" s="82"/>
      <c r="HEV251" s="82"/>
      <c r="HFA251" s="82"/>
      <c r="HFD251" s="82"/>
      <c r="HFE251" s="82"/>
      <c r="HFF251" s="82"/>
      <c r="HFG251" s="82"/>
      <c r="HFH251" s="82"/>
      <c r="HFI251" s="82"/>
      <c r="HFJ251" s="82"/>
      <c r="HGB251" s="82"/>
      <c r="HGC251" s="82"/>
      <c r="HGD251" s="6"/>
      <c r="HGG251" s="7"/>
      <c r="HGH251" s="7"/>
      <c r="HGM251" s="82"/>
      <c r="HGO251" s="7"/>
      <c r="HGP251" s="82"/>
      <c r="HGR251" s="7"/>
      <c r="HGS251" s="82"/>
      <c r="HGT251" s="82"/>
      <c r="HGU251" s="83"/>
      <c r="HGW251" s="82"/>
      <c r="HGX251" s="80"/>
      <c r="HGY251" s="81"/>
      <c r="HGZ251" s="82"/>
      <c r="HHC251" s="82"/>
      <c r="HHD251" s="82"/>
      <c r="HHF251" s="82"/>
      <c r="HHI251" s="82"/>
      <c r="HHL251" s="82"/>
      <c r="HHM251" s="82"/>
      <c r="HHR251" s="82"/>
      <c r="HHU251" s="82"/>
      <c r="HHV251" s="82"/>
      <c r="HHW251" s="82"/>
      <c r="HHX251" s="82"/>
      <c r="HHY251" s="82"/>
      <c r="HHZ251" s="82"/>
      <c r="HIA251" s="82"/>
      <c r="HIS251" s="82"/>
      <c r="HIT251" s="82"/>
      <c r="HIU251" s="6"/>
      <c r="HIX251" s="7"/>
      <c r="HIY251" s="7"/>
      <c r="HJD251" s="82"/>
      <c r="HJF251" s="7"/>
      <c r="HJG251" s="82"/>
      <c r="HJI251" s="7"/>
      <c r="HJJ251" s="82"/>
      <c r="HJK251" s="82"/>
      <c r="HJL251" s="83"/>
      <c r="HJN251" s="82"/>
      <c r="HJO251" s="80"/>
      <c r="HJP251" s="81"/>
      <c r="HJQ251" s="82"/>
      <c r="HJT251" s="82"/>
      <c r="HJU251" s="82"/>
      <c r="HJW251" s="82"/>
      <c r="HJZ251" s="82"/>
      <c r="HKC251" s="82"/>
      <c r="HKD251" s="82"/>
      <c r="HKI251" s="82"/>
      <c r="HKL251" s="82"/>
      <c r="HKM251" s="82"/>
      <c r="HKN251" s="82"/>
      <c r="HKO251" s="82"/>
      <c r="HKP251" s="82"/>
      <c r="HKQ251" s="82"/>
      <c r="HKR251" s="82"/>
      <c r="HLJ251" s="82"/>
      <c r="HLK251" s="82"/>
      <c r="HLL251" s="6"/>
      <c r="HLO251" s="7"/>
      <c r="HLP251" s="7"/>
      <c r="HLU251" s="82"/>
      <c r="HLW251" s="7"/>
      <c r="HLX251" s="82"/>
      <c r="HLZ251" s="7"/>
      <c r="HMA251" s="82"/>
      <c r="HMB251" s="82"/>
      <c r="HMC251" s="83"/>
      <c r="HME251" s="82"/>
      <c r="HMF251" s="80"/>
      <c r="HMG251" s="81"/>
      <c r="HMH251" s="82"/>
      <c r="HMK251" s="82"/>
      <c r="HML251" s="82"/>
      <c r="HMN251" s="82"/>
      <c r="HMQ251" s="82"/>
      <c r="HMT251" s="82"/>
      <c r="HMU251" s="82"/>
      <c r="HMZ251" s="82"/>
      <c r="HNC251" s="82"/>
      <c r="HND251" s="82"/>
      <c r="HNE251" s="82"/>
      <c r="HNF251" s="82"/>
      <c r="HNG251" s="82"/>
      <c r="HNH251" s="82"/>
      <c r="HNI251" s="82"/>
      <c r="HOA251" s="82"/>
      <c r="HOB251" s="82"/>
      <c r="HOC251" s="6"/>
      <c r="HOF251" s="7"/>
      <c r="HOG251" s="7"/>
      <c r="HOL251" s="82"/>
      <c r="HON251" s="7"/>
      <c r="HOO251" s="82"/>
      <c r="HOQ251" s="7"/>
      <c r="HOR251" s="82"/>
      <c r="HOS251" s="82"/>
      <c r="HOT251" s="83"/>
      <c r="HOV251" s="82"/>
      <c r="HOW251" s="80"/>
      <c r="HOX251" s="81"/>
      <c r="HOY251" s="82"/>
      <c r="HPB251" s="82"/>
      <c r="HPC251" s="82"/>
      <c r="HPE251" s="82"/>
      <c r="HPH251" s="82"/>
      <c r="HPK251" s="82"/>
      <c r="HPL251" s="82"/>
      <c r="HPQ251" s="82"/>
      <c r="HPT251" s="82"/>
      <c r="HPU251" s="82"/>
      <c r="HPV251" s="82"/>
      <c r="HPW251" s="82"/>
      <c r="HPX251" s="82"/>
      <c r="HPY251" s="82"/>
      <c r="HPZ251" s="82"/>
      <c r="HQR251" s="82"/>
      <c r="HQS251" s="82"/>
      <c r="HQT251" s="6"/>
      <c r="HQW251" s="7"/>
      <c r="HQX251" s="7"/>
      <c r="HRC251" s="82"/>
      <c r="HRE251" s="7"/>
      <c r="HRF251" s="82"/>
      <c r="HRH251" s="7"/>
      <c r="HRI251" s="82"/>
      <c r="HRJ251" s="82"/>
      <c r="HRK251" s="83"/>
      <c r="HRM251" s="82"/>
      <c r="HRN251" s="80"/>
      <c r="HRO251" s="81"/>
      <c r="HRP251" s="82"/>
      <c r="HRS251" s="82"/>
      <c r="HRT251" s="82"/>
      <c r="HRV251" s="82"/>
      <c r="HRY251" s="82"/>
      <c r="HSB251" s="82"/>
      <c r="HSC251" s="82"/>
      <c r="HSH251" s="82"/>
      <c r="HSK251" s="82"/>
      <c r="HSL251" s="82"/>
      <c r="HSM251" s="82"/>
      <c r="HSN251" s="82"/>
      <c r="HSO251" s="82"/>
      <c r="HSP251" s="82"/>
      <c r="HSQ251" s="82"/>
      <c r="HTI251" s="82"/>
      <c r="HTJ251" s="82"/>
      <c r="HTK251" s="6"/>
      <c r="HTN251" s="7"/>
      <c r="HTO251" s="7"/>
      <c r="HTT251" s="82"/>
      <c r="HTV251" s="7"/>
      <c r="HTW251" s="82"/>
      <c r="HTY251" s="7"/>
      <c r="HTZ251" s="82"/>
      <c r="HUA251" s="82"/>
      <c r="HUB251" s="83"/>
      <c r="HUD251" s="82"/>
      <c r="HUE251" s="80"/>
      <c r="HUF251" s="81"/>
      <c r="HUG251" s="82"/>
      <c r="HUJ251" s="82"/>
      <c r="HUK251" s="82"/>
      <c r="HUM251" s="82"/>
      <c r="HUP251" s="82"/>
      <c r="HUS251" s="82"/>
      <c r="HUT251" s="82"/>
      <c r="HUY251" s="82"/>
      <c r="HVB251" s="82"/>
      <c r="HVC251" s="82"/>
      <c r="HVD251" s="82"/>
      <c r="HVE251" s="82"/>
      <c r="HVF251" s="82"/>
      <c r="HVG251" s="82"/>
      <c r="HVH251" s="82"/>
      <c r="HVZ251" s="82"/>
      <c r="HWA251" s="82"/>
      <c r="HWB251" s="6"/>
      <c r="HWE251" s="7"/>
      <c r="HWF251" s="7"/>
      <c r="HWK251" s="82"/>
      <c r="HWM251" s="7"/>
      <c r="HWN251" s="82"/>
      <c r="HWP251" s="7"/>
      <c r="HWQ251" s="82"/>
      <c r="HWR251" s="82"/>
      <c r="HWS251" s="83"/>
      <c r="HWU251" s="82"/>
      <c r="HWV251" s="80"/>
      <c r="HWW251" s="81"/>
      <c r="HWX251" s="82"/>
      <c r="HXA251" s="82"/>
      <c r="HXB251" s="82"/>
      <c r="HXD251" s="82"/>
      <c r="HXG251" s="82"/>
      <c r="HXJ251" s="82"/>
      <c r="HXK251" s="82"/>
      <c r="HXP251" s="82"/>
      <c r="HXS251" s="82"/>
      <c r="HXT251" s="82"/>
      <c r="HXU251" s="82"/>
      <c r="HXV251" s="82"/>
      <c r="HXW251" s="82"/>
      <c r="HXX251" s="82"/>
      <c r="HXY251" s="82"/>
      <c r="HYQ251" s="82"/>
      <c r="HYR251" s="82"/>
      <c r="HYS251" s="6"/>
      <c r="HYV251" s="7"/>
      <c r="HYW251" s="7"/>
      <c r="HZB251" s="82"/>
      <c r="HZD251" s="7"/>
      <c r="HZE251" s="82"/>
      <c r="HZG251" s="7"/>
      <c r="HZH251" s="82"/>
      <c r="HZI251" s="82"/>
      <c r="HZJ251" s="83"/>
      <c r="HZL251" s="82"/>
      <c r="HZM251" s="80"/>
      <c r="HZN251" s="81"/>
      <c r="HZO251" s="82"/>
      <c r="HZR251" s="82"/>
      <c r="HZS251" s="82"/>
      <c r="HZU251" s="82"/>
      <c r="HZX251" s="82"/>
      <c r="IAA251" s="82"/>
      <c r="IAB251" s="82"/>
      <c r="IAG251" s="82"/>
      <c r="IAJ251" s="82"/>
      <c r="IAK251" s="82"/>
      <c r="IAL251" s="82"/>
      <c r="IAM251" s="82"/>
      <c r="IAN251" s="82"/>
      <c r="IAO251" s="82"/>
      <c r="IAP251" s="82"/>
      <c r="IBH251" s="82"/>
      <c r="IBI251" s="82"/>
      <c r="IBJ251" s="6"/>
      <c r="IBM251" s="7"/>
      <c r="IBN251" s="7"/>
      <c r="IBS251" s="82"/>
      <c r="IBU251" s="7"/>
      <c r="IBV251" s="82"/>
      <c r="IBX251" s="7"/>
      <c r="IBY251" s="82"/>
      <c r="IBZ251" s="82"/>
      <c r="ICA251" s="83"/>
      <c r="ICC251" s="82"/>
      <c r="ICD251" s="80"/>
      <c r="ICE251" s="81"/>
      <c r="ICF251" s="82"/>
      <c r="ICI251" s="82"/>
      <c r="ICJ251" s="82"/>
      <c r="ICL251" s="82"/>
      <c r="ICO251" s="82"/>
      <c r="ICR251" s="82"/>
      <c r="ICS251" s="82"/>
      <c r="ICX251" s="82"/>
      <c r="IDA251" s="82"/>
      <c r="IDB251" s="82"/>
      <c r="IDC251" s="82"/>
      <c r="IDD251" s="82"/>
      <c r="IDE251" s="82"/>
      <c r="IDF251" s="82"/>
      <c r="IDG251" s="82"/>
      <c r="IDY251" s="82"/>
      <c r="IDZ251" s="82"/>
      <c r="IEA251" s="6"/>
      <c r="IED251" s="7"/>
      <c r="IEE251" s="7"/>
      <c r="IEJ251" s="82"/>
      <c r="IEL251" s="7"/>
      <c r="IEM251" s="82"/>
      <c r="IEO251" s="7"/>
      <c r="IEP251" s="82"/>
      <c r="IEQ251" s="82"/>
      <c r="IER251" s="83"/>
      <c r="IET251" s="82"/>
      <c r="IEU251" s="80"/>
      <c r="IEV251" s="81"/>
      <c r="IEW251" s="82"/>
      <c r="IEZ251" s="82"/>
      <c r="IFA251" s="82"/>
      <c r="IFC251" s="82"/>
      <c r="IFF251" s="82"/>
      <c r="IFI251" s="82"/>
      <c r="IFJ251" s="82"/>
      <c r="IFO251" s="82"/>
      <c r="IFR251" s="82"/>
      <c r="IFS251" s="82"/>
      <c r="IFT251" s="82"/>
      <c r="IFU251" s="82"/>
      <c r="IFV251" s="82"/>
      <c r="IFW251" s="82"/>
      <c r="IFX251" s="82"/>
      <c r="IGP251" s="82"/>
      <c r="IGQ251" s="82"/>
      <c r="IGR251" s="6"/>
      <c r="IGU251" s="7"/>
      <c r="IGV251" s="7"/>
      <c r="IHA251" s="82"/>
      <c r="IHC251" s="7"/>
      <c r="IHD251" s="82"/>
      <c r="IHF251" s="7"/>
      <c r="IHG251" s="82"/>
      <c r="IHH251" s="82"/>
      <c r="IHI251" s="83"/>
      <c r="IHK251" s="82"/>
      <c r="IHL251" s="80"/>
      <c r="IHM251" s="81"/>
      <c r="IHN251" s="82"/>
      <c r="IHQ251" s="82"/>
      <c r="IHR251" s="82"/>
      <c r="IHT251" s="82"/>
      <c r="IHW251" s="82"/>
      <c r="IHZ251" s="82"/>
      <c r="IIA251" s="82"/>
      <c r="IIF251" s="82"/>
      <c r="III251" s="82"/>
      <c r="IIJ251" s="82"/>
      <c r="IIK251" s="82"/>
      <c r="IIL251" s="82"/>
      <c r="IIM251" s="82"/>
      <c r="IIN251" s="82"/>
      <c r="IIO251" s="82"/>
      <c r="IJG251" s="82"/>
      <c r="IJH251" s="82"/>
      <c r="IJI251" s="6"/>
      <c r="IJL251" s="7"/>
      <c r="IJM251" s="7"/>
      <c r="IJR251" s="82"/>
      <c r="IJT251" s="7"/>
      <c r="IJU251" s="82"/>
      <c r="IJW251" s="7"/>
      <c r="IJX251" s="82"/>
      <c r="IJY251" s="82"/>
      <c r="IJZ251" s="83"/>
      <c r="IKB251" s="82"/>
      <c r="IKC251" s="80"/>
      <c r="IKD251" s="81"/>
      <c r="IKE251" s="82"/>
      <c r="IKH251" s="82"/>
      <c r="IKI251" s="82"/>
      <c r="IKK251" s="82"/>
      <c r="IKN251" s="82"/>
      <c r="IKQ251" s="82"/>
      <c r="IKR251" s="82"/>
      <c r="IKW251" s="82"/>
      <c r="IKZ251" s="82"/>
      <c r="ILA251" s="82"/>
      <c r="ILB251" s="82"/>
      <c r="ILC251" s="82"/>
      <c r="ILD251" s="82"/>
      <c r="ILE251" s="82"/>
      <c r="ILF251" s="82"/>
      <c r="ILX251" s="82"/>
      <c r="ILY251" s="82"/>
      <c r="ILZ251" s="6"/>
      <c r="IMC251" s="7"/>
      <c r="IMD251" s="7"/>
      <c r="IMI251" s="82"/>
      <c r="IMK251" s="7"/>
      <c r="IML251" s="82"/>
      <c r="IMN251" s="7"/>
      <c r="IMO251" s="82"/>
      <c r="IMP251" s="82"/>
      <c r="IMQ251" s="83"/>
      <c r="IMS251" s="82"/>
      <c r="IMT251" s="80"/>
      <c r="IMU251" s="81"/>
      <c r="IMV251" s="82"/>
      <c r="IMY251" s="82"/>
      <c r="IMZ251" s="82"/>
      <c r="INB251" s="82"/>
      <c r="INE251" s="82"/>
      <c r="INH251" s="82"/>
      <c r="INI251" s="82"/>
      <c r="INN251" s="82"/>
      <c r="INQ251" s="82"/>
      <c r="INR251" s="82"/>
      <c r="INS251" s="82"/>
      <c r="INT251" s="82"/>
      <c r="INU251" s="82"/>
      <c r="INV251" s="82"/>
      <c r="INW251" s="82"/>
      <c r="IOO251" s="82"/>
      <c r="IOP251" s="82"/>
      <c r="IOQ251" s="6"/>
      <c r="IOT251" s="7"/>
      <c r="IOU251" s="7"/>
      <c r="IOZ251" s="82"/>
      <c r="IPB251" s="7"/>
      <c r="IPC251" s="82"/>
      <c r="IPE251" s="7"/>
      <c r="IPF251" s="82"/>
      <c r="IPG251" s="82"/>
      <c r="IPH251" s="83"/>
      <c r="IPJ251" s="82"/>
      <c r="IPK251" s="80"/>
      <c r="IPL251" s="81"/>
      <c r="IPM251" s="82"/>
      <c r="IPP251" s="82"/>
      <c r="IPQ251" s="82"/>
      <c r="IPS251" s="82"/>
      <c r="IPV251" s="82"/>
      <c r="IPY251" s="82"/>
      <c r="IPZ251" s="82"/>
      <c r="IQE251" s="82"/>
      <c r="IQH251" s="82"/>
      <c r="IQI251" s="82"/>
      <c r="IQJ251" s="82"/>
      <c r="IQK251" s="82"/>
      <c r="IQL251" s="82"/>
      <c r="IQM251" s="82"/>
      <c r="IQN251" s="82"/>
      <c r="IRF251" s="82"/>
      <c r="IRG251" s="82"/>
      <c r="IRH251" s="6"/>
      <c r="IRK251" s="7"/>
      <c r="IRL251" s="7"/>
      <c r="IRQ251" s="82"/>
      <c r="IRS251" s="7"/>
      <c r="IRT251" s="82"/>
      <c r="IRV251" s="7"/>
      <c r="IRW251" s="82"/>
      <c r="IRX251" s="82"/>
      <c r="IRY251" s="83"/>
      <c r="ISA251" s="82"/>
      <c r="ISB251" s="80"/>
      <c r="ISC251" s="81"/>
      <c r="ISD251" s="82"/>
      <c r="ISG251" s="82"/>
      <c r="ISH251" s="82"/>
      <c r="ISJ251" s="82"/>
      <c r="ISM251" s="82"/>
      <c r="ISP251" s="82"/>
      <c r="ISQ251" s="82"/>
      <c r="ISV251" s="82"/>
      <c r="ISY251" s="82"/>
      <c r="ISZ251" s="82"/>
      <c r="ITA251" s="82"/>
      <c r="ITB251" s="82"/>
      <c r="ITC251" s="82"/>
      <c r="ITD251" s="82"/>
      <c r="ITE251" s="82"/>
      <c r="ITW251" s="82"/>
      <c r="ITX251" s="82"/>
      <c r="ITY251" s="6"/>
      <c r="IUB251" s="7"/>
      <c r="IUC251" s="7"/>
      <c r="IUH251" s="82"/>
      <c r="IUJ251" s="7"/>
      <c r="IUK251" s="82"/>
      <c r="IUM251" s="7"/>
      <c r="IUN251" s="82"/>
      <c r="IUO251" s="82"/>
      <c r="IUP251" s="83"/>
      <c r="IUR251" s="82"/>
      <c r="IUS251" s="80"/>
      <c r="IUT251" s="81"/>
      <c r="IUU251" s="82"/>
      <c r="IUX251" s="82"/>
      <c r="IUY251" s="82"/>
      <c r="IVA251" s="82"/>
      <c r="IVD251" s="82"/>
      <c r="IVG251" s="82"/>
      <c r="IVH251" s="82"/>
      <c r="IVM251" s="82"/>
      <c r="IVP251" s="82"/>
      <c r="IVQ251" s="82"/>
      <c r="IVR251" s="82"/>
      <c r="IVS251" s="82"/>
      <c r="IVT251" s="82"/>
      <c r="IVU251" s="82"/>
      <c r="IVV251" s="82"/>
      <c r="IWN251" s="82"/>
      <c r="IWO251" s="82"/>
      <c r="IWP251" s="6"/>
      <c r="IWS251" s="7"/>
      <c r="IWT251" s="7"/>
      <c r="IWY251" s="82"/>
      <c r="IXA251" s="7"/>
      <c r="IXB251" s="82"/>
      <c r="IXD251" s="7"/>
      <c r="IXE251" s="82"/>
      <c r="IXF251" s="82"/>
      <c r="IXG251" s="83"/>
      <c r="IXI251" s="82"/>
      <c r="IXJ251" s="80"/>
      <c r="IXK251" s="81"/>
      <c r="IXL251" s="82"/>
      <c r="IXO251" s="82"/>
      <c r="IXP251" s="82"/>
      <c r="IXR251" s="82"/>
      <c r="IXU251" s="82"/>
      <c r="IXX251" s="82"/>
      <c r="IXY251" s="82"/>
      <c r="IYD251" s="82"/>
      <c r="IYG251" s="82"/>
      <c r="IYH251" s="82"/>
      <c r="IYI251" s="82"/>
      <c r="IYJ251" s="82"/>
      <c r="IYK251" s="82"/>
      <c r="IYL251" s="82"/>
      <c r="IYM251" s="82"/>
      <c r="IZE251" s="82"/>
      <c r="IZF251" s="82"/>
      <c r="IZG251" s="6"/>
      <c r="IZJ251" s="7"/>
      <c r="IZK251" s="7"/>
      <c r="IZP251" s="82"/>
      <c r="IZR251" s="7"/>
      <c r="IZS251" s="82"/>
      <c r="IZU251" s="7"/>
      <c r="IZV251" s="82"/>
      <c r="IZW251" s="82"/>
      <c r="IZX251" s="83"/>
      <c r="IZZ251" s="82"/>
      <c r="JAA251" s="80"/>
      <c r="JAB251" s="81"/>
      <c r="JAC251" s="82"/>
      <c r="JAF251" s="82"/>
      <c r="JAG251" s="82"/>
      <c r="JAI251" s="82"/>
      <c r="JAL251" s="82"/>
      <c r="JAO251" s="82"/>
      <c r="JAP251" s="82"/>
      <c r="JAU251" s="82"/>
      <c r="JAX251" s="82"/>
      <c r="JAY251" s="82"/>
      <c r="JAZ251" s="82"/>
      <c r="JBA251" s="82"/>
      <c r="JBB251" s="82"/>
      <c r="JBC251" s="82"/>
      <c r="JBD251" s="82"/>
      <c r="JBV251" s="82"/>
      <c r="JBW251" s="82"/>
      <c r="JBX251" s="6"/>
      <c r="JCA251" s="7"/>
      <c r="JCB251" s="7"/>
      <c r="JCG251" s="82"/>
      <c r="JCI251" s="7"/>
      <c r="JCJ251" s="82"/>
      <c r="JCL251" s="7"/>
      <c r="JCM251" s="82"/>
      <c r="JCN251" s="82"/>
      <c r="JCO251" s="83"/>
      <c r="JCQ251" s="82"/>
      <c r="JCR251" s="80"/>
      <c r="JCS251" s="81"/>
      <c r="JCT251" s="82"/>
      <c r="JCW251" s="82"/>
      <c r="JCX251" s="82"/>
      <c r="JCZ251" s="82"/>
      <c r="JDC251" s="82"/>
      <c r="JDF251" s="82"/>
      <c r="JDG251" s="82"/>
      <c r="JDL251" s="82"/>
      <c r="JDO251" s="82"/>
      <c r="JDP251" s="82"/>
      <c r="JDQ251" s="82"/>
      <c r="JDR251" s="82"/>
      <c r="JDS251" s="82"/>
      <c r="JDT251" s="82"/>
      <c r="JDU251" s="82"/>
      <c r="JEM251" s="82"/>
      <c r="JEN251" s="82"/>
      <c r="JEO251" s="6"/>
      <c r="JER251" s="7"/>
      <c r="JES251" s="7"/>
      <c r="JEX251" s="82"/>
      <c r="JEZ251" s="7"/>
      <c r="JFA251" s="82"/>
      <c r="JFC251" s="7"/>
      <c r="JFD251" s="82"/>
      <c r="JFE251" s="82"/>
      <c r="JFF251" s="83"/>
      <c r="JFH251" s="82"/>
      <c r="JFI251" s="80"/>
      <c r="JFJ251" s="81"/>
      <c r="JFK251" s="82"/>
      <c r="JFN251" s="82"/>
      <c r="JFO251" s="82"/>
      <c r="JFQ251" s="82"/>
      <c r="JFT251" s="82"/>
      <c r="JFW251" s="82"/>
      <c r="JFX251" s="82"/>
      <c r="JGC251" s="82"/>
      <c r="JGF251" s="82"/>
      <c r="JGG251" s="82"/>
      <c r="JGH251" s="82"/>
      <c r="JGI251" s="82"/>
      <c r="JGJ251" s="82"/>
      <c r="JGK251" s="82"/>
      <c r="JGL251" s="82"/>
      <c r="JHD251" s="82"/>
      <c r="JHE251" s="82"/>
      <c r="JHF251" s="6"/>
      <c r="JHI251" s="7"/>
      <c r="JHJ251" s="7"/>
      <c r="JHO251" s="82"/>
      <c r="JHQ251" s="7"/>
      <c r="JHR251" s="82"/>
      <c r="JHT251" s="7"/>
      <c r="JHU251" s="82"/>
      <c r="JHV251" s="82"/>
      <c r="JHW251" s="83"/>
      <c r="JHY251" s="82"/>
      <c r="JHZ251" s="80"/>
      <c r="JIA251" s="81"/>
      <c r="JIB251" s="82"/>
      <c r="JIE251" s="82"/>
      <c r="JIF251" s="82"/>
      <c r="JIH251" s="82"/>
      <c r="JIK251" s="82"/>
      <c r="JIN251" s="82"/>
      <c r="JIO251" s="82"/>
      <c r="JIT251" s="82"/>
      <c r="JIW251" s="82"/>
      <c r="JIX251" s="82"/>
      <c r="JIY251" s="82"/>
      <c r="JIZ251" s="82"/>
      <c r="JJA251" s="82"/>
      <c r="JJB251" s="82"/>
      <c r="JJC251" s="82"/>
      <c r="JJU251" s="82"/>
      <c r="JJV251" s="82"/>
      <c r="JJW251" s="6"/>
      <c r="JJZ251" s="7"/>
      <c r="JKA251" s="7"/>
      <c r="JKF251" s="82"/>
      <c r="JKH251" s="7"/>
      <c r="JKI251" s="82"/>
      <c r="JKK251" s="7"/>
      <c r="JKL251" s="82"/>
      <c r="JKM251" s="82"/>
      <c r="JKN251" s="83"/>
      <c r="JKP251" s="82"/>
      <c r="JKQ251" s="80"/>
      <c r="JKR251" s="81"/>
      <c r="JKS251" s="82"/>
      <c r="JKV251" s="82"/>
      <c r="JKW251" s="82"/>
      <c r="JKY251" s="82"/>
      <c r="JLB251" s="82"/>
      <c r="JLE251" s="82"/>
      <c r="JLF251" s="82"/>
      <c r="JLK251" s="82"/>
      <c r="JLN251" s="82"/>
      <c r="JLO251" s="82"/>
      <c r="JLP251" s="82"/>
      <c r="JLQ251" s="82"/>
      <c r="JLR251" s="82"/>
      <c r="JLS251" s="82"/>
      <c r="JLT251" s="82"/>
      <c r="JML251" s="82"/>
      <c r="JMM251" s="82"/>
      <c r="JMN251" s="6"/>
      <c r="JMQ251" s="7"/>
      <c r="JMR251" s="7"/>
      <c r="JMW251" s="82"/>
      <c r="JMY251" s="7"/>
      <c r="JMZ251" s="82"/>
      <c r="JNB251" s="7"/>
      <c r="JNC251" s="82"/>
      <c r="JND251" s="82"/>
      <c r="JNE251" s="83"/>
      <c r="JNG251" s="82"/>
      <c r="JNH251" s="80"/>
      <c r="JNI251" s="81"/>
      <c r="JNJ251" s="82"/>
      <c r="JNM251" s="82"/>
      <c r="JNN251" s="82"/>
      <c r="JNP251" s="82"/>
      <c r="JNS251" s="82"/>
      <c r="JNV251" s="82"/>
      <c r="JNW251" s="82"/>
      <c r="JOB251" s="82"/>
      <c r="JOE251" s="82"/>
      <c r="JOF251" s="82"/>
      <c r="JOG251" s="82"/>
      <c r="JOH251" s="82"/>
      <c r="JOI251" s="82"/>
      <c r="JOJ251" s="82"/>
      <c r="JOK251" s="82"/>
      <c r="JPC251" s="82"/>
      <c r="JPD251" s="82"/>
      <c r="JPE251" s="6"/>
      <c r="JPH251" s="7"/>
      <c r="JPI251" s="7"/>
      <c r="JPN251" s="82"/>
      <c r="JPP251" s="7"/>
      <c r="JPQ251" s="82"/>
      <c r="JPS251" s="7"/>
      <c r="JPT251" s="82"/>
      <c r="JPU251" s="82"/>
      <c r="JPV251" s="83"/>
      <c r="JPX251" s="82"/>
      <c r="JPY251" s="80"/>
      <c r="JPZ251" s="81"/>
      <c r="JQA251" s="82"/>
      <c r="JQD251" s="82"/>
      <c r="JQE251" s="82"/>
      <c r="JQG251" s="82"/>
      <c r="JQJ251" s="82"/>
      <c r="JQM251" s="82"/>
      <c r="JQN251" s="82"/>
      <c r="JQS251" s="82"/>
      <c r="JQV251" s="82"/>
      <c r="JQW251" s="82"/>
      <c r="JQX251" s="82"/>
      <c r="JQY251" s="82"/>
      <c r="JQZ251" s="82"/>
      <c r="JRA251" s="82"/>
      <c r="JRB251" s="82"/>
      <c r="JRT251" s="82"/>
      <c r="JRU251" s="82"/>
      <c r="JRV251" s="6"/>
      <c r="JRY251" s="7"/>
      <c r="JRZ251" s="7"/>
      <c r="JSE251" s="82"/>
      <c r="JSG251" s="7"/>
      <c r="JSH251" s="82"/>
      <c r="JSJ251" s="7"/>
      <c r="JSK251" s="82"/>
      <c r="JSL251" s="82"/>
      <c r="JSM251" s="83"/>
      <c r="JSO251" s="82"/>
      <c r="JSP251" s="80"/>
      <c r="JSQ251" s="81"/>
      <c r="JSR251" s="82"/>
      <c r="JSU251" s="82"/>
      <c r="JSV251" s="82"/>
      <c r="JSX251" s="82"/>
      <c r="JTA251" s="82"/>
      <c r="JTD251" s="82"/>
      <c r="JTE251" s="82"/>
      <c r="JTJ251" s="82"/>
      <c r="JTM251" s="82"/>
      <c r="JTN251" s="82"/>
      <c r="JTO251" s="82"/>
      <c r="JTP251" s="82"/>
      <c r="JTQ251" s="82"/>
      <c r="JTR251" s="82"/>
      <c r="JTS251" s="82"/>
      <c r="JUK251" s="82"/>
      <c r="JUL251" s="82"/>
      <c r="JUM251" s="6"/>
      <c r="JUP251" s="7"/>
      <c r="JUQ251" s="7"/>
      <c r="JUV251" s="82"/>
      <c r="JUX251" s="7"/>
      <c r="JUY251" s="82"/>
      <c r="JVA251" s="7"/>
      <c r="JVB251" s="82"/>
      <c r="JVC251" s="82"/>
      <c r="JVD251" s="83"/>
      <c r="JVF251" s="82"/>
      <c r="JVG251" s="80"/>
      <c r="JVH251" s="81"/>
      <c r="JVI251" s="82"/>
      <c r="JVL251" s="82"/>
      <c r="JVM251" s="82"/>
      <c r="JVO251" s="82"/>
      <c r="JVR251" s="82"/>
      <c r="JVU251" s="82"/>
      <c r="JVV251" s="82"/>
      <c r="JWA251" s="82"/>
      <c r="JWD251" s="82"/>
      <c r="JWE251" s="82"/>
      <c r="JWF251" s="82"/>
      <c r="JWG251" s="82"/>
      <c r="JWH251" s="82"/>
      <c r="JWI251" s="82"/>
      <c r="JWJ251" s="82"/>
      <c r="JXB251" s="82"/>
      <c r="JXC251" s="82"/>
      <c r="JXD251" s="6"/>
      <c r="JXG251" s="7"/>
      <c r="JXH251" s="7"/>
      <c r="JXM251" s="82"/>
      <c r="JXO251" s="7"/>
      <c r="JXP251" s="82"/>
      <c r="JXR251" s="7"/>
      <c r="JXS251" s="82"/>
      <c r="JXT251" s="82"/>
      <c r="JXU251" s="83"/>
      <c r="JXW251" s="82"/>
      <c r="JXX251" s="80"/>
      <c r="JXY251" s="81"/>
      <c r="JXZ251" s="82"/>
      <c r="JYC251" s="82"/>
      <c r="JYD251" s="82"/>
      <c r="JYF251" s="82"/>
      <c r="JYI251" s="82"/>
      <c r="JYL251" s="82"/>
      <c r="JYM251" s="82"/>
      <c r="JYR251" s="82"/>
      <c r="JYU251" s="82"/>
      <c r="JYV251" s="82"/>
      <c r="JYW251" s="82"/>
      <c r="JYX251" s="82"/>
      <c r="JYY251" s="82"/>
      <c r="JYZ251" s="82"/>
      <c r="JZA251" s="82"/>
      <c r="JZS251" s="82"/>
      <c r="JZT251" s="82"/>
      <c r="JZU251" s="6"/>
      <c r="JZX251" s="7"/>
      <c r="JZY251" s="7"/>
      <c r="KAD251" s="82"/>
      <c r="KAF251" s="7"/>
      <c r="KAG251" s="82"/>
      <c r="KAI251" s="7"/>
      <c r="KAJ251" s="82"/>
      <c r="KAK251" s="82"/>
      <c r="KAL251" s="83"/>
      <c r="KAN251" s="82"/>
      <c r="KAO251" s="80"/>
      <c r="KAP251" s="81"/>
      <c r="KAQ251" s="82"/>
      <c r="KAT251" s="82"/>
      <c r="KAU251" s="82"/>
      <c r="KAW251" s="82"/>
      <c r="KAZ251" s="82"/>
      <c r="KBC251" s="82"/>
      <c r="KBD251" s="82"/>
      <c r="KBI251" s="82"/>
      <c r="KBL251" s="82"/>
      <c r="KBM251" s="82"/>
      <c r="KBN251" s="82"/>
      <c r="KBO251" s="82"/>
      <c r="KBP251" s="82"/>
      <c r="KBQ251" s="82"/>
      <c r="KBR251" s="82"/>
      <c r="KCJ251" s="82"/>
      <c r="KCK251" s="82"/>
      <c r="KCL251" s="6"/>
      <c r="KCO251" s="7"/>
      <c r="KCP251" s="7"/>
      <c r="KCU251" s="82"/>
      <c r="KCW251" s="7"/>
      <c r="KCX251" s="82"/>
      <c r="KCZ251" s="7"/>
      <c r="KDA251" s="82"/>
      <c r="KDB251" s="82"/>
      <c r="KDC251" s="83"/>
      <c r="KDE251" s="82"/>
      <c r="KDF251" s="80"/>
      <c r="KDG251" s="81"/>
      <c r="KDH251" s="82"/>
      <c r="KDK251" s="82"/>
      <c r="KDL251" s="82"/>
      <c r="KDN251" s="82"/>
      <c r="KDQ251" s="82"/>
      <c r="KDT251" s="82"/>
      <c r="KDU251" s="82"/>
      <c r="KDZ251" s="82"/>
      <c r="KEC251" s="82"/>
      <c r="KED251" s="82"/>
      <c r="KEE251" s="82"/>
      <c r="KEF251" s="82"/>
      <c r="KEG251" s="82"/>
      <c r="KEH251" s="82"/>
      <c r="KEI251" s="82"/>
      <c r="KFA251" s="82"/>
      <c r="KFB251" s="82"/>
      <c r="KFC251" s="6"/>
      <c r="KFF251" s="7"/>
      <c r="KFG251" s="7"/>
      <c r="KFL251" s="82"/>
      <c r="KFN251" s="7"/>
      <c r="KFO251" s="82"/>
      <c r="KFQ251" s="7"/>
      <c r="KFR251" s="82"/>
      <c r="KFS251" s="82"/>
      <c r="KFT251" s="83"/>
      <c r="KFV251" s="82"/>
      <c r="KFW251" s="80"/>
      <c r="KFX251" s="81"/>
      <c r="KFY251" s="82"/>
      <c r="KGB251" s="82"/>
      <c r="KGC251" s="82"/>
      <c r="KGE251" s="82"/>
      <c r="KGH251" s="82"/>
      <c r="KGK251" s="82"/>
      <c r="KGL251" s="82"/>
      <c r="KGQ251" s="82"/>
      <c r="KGT251" s="82"/>
      <c r="KGU251" s="82"/>
      <c r="KGV251" s="82"/>
      <c r="KGW251" s="82"/>
      <c r="KGX251" s="82"/>
      <c r="KGY251" s="82"/>
      <c r="KGZ251" s="82"/>
      <c r="KHR251" s="82"/>
      <c r="KHS251" s="82"/>
      <c r="KHT251" s="6"/>
      <c r="KHW251" s="7"/>
      <c r="KHX251" s="7"/>
      <c r="KIC251" s="82"/>
      <c r="KIE251" s="7"/>
      <c r="KIF251" s="82"/>
      <c r="KIH251" s="7"/>
      <c r="KII251" s="82"/>
      <c r="KIJ251" s="82"/>
      <c r="KIK251" s="83"/>
      <c r="KIM251" s="82"/>
      <c r="KIN251" s="80"/>
      <c r="KIO251" s="81"/>
      <c r="KIP251" s="82"/>
      <c r="KIS251" s="82"/>
      <c r="KIT251" s="82"/>
      <c r="KIV251" s="82"/>
      <c r="KIY251" s="82"/>
      <c r="KJB251" s="82"/>
      <c r="KJC251" s="82"/>
      <c r="KJH251" s="82"/>
      <c r="KJK251" s="82"/>
      <c r="KJL251" s="82"/>
      <c r="KJM251" s="82"/>
      <c r="KJN251" s="82"/>
      <c r="KJO251" s="82"/>
      <c r="KJP251" s="82"/>
      <c r="KJQ251" s="82"/>
      <c r="KKI251" s="82"/>
      <c r="KKJ251" s="82"/>
      <c r="KKK251" s="6"/>
      <c r="KKN251" s="7"/>
      <c r="KKO251" s="7"/>
      <c r="KKT251" s="82"/>
      <c r="KKV251" s="7"/>
      <c r="KKW251" s="82"/>
      <c r="KKY251" s="7"/>
      <c r="KKZ251" s="82"/>
      <c r="KLA251" s="82"/>
      <c r="KLB251" s="83"/>
      <c r="KLD251" s="82"/>
      <c r="KLE251" s="80"/>
      <c r="KLF251" s="81"/>
      <c r="KLG251" s="82"/>
      <c r="KLJ251" s="82"/>
      <c r="KLK251" s="82"/>
      <c r="KLM251" s="82"/>
      <c r="KLP251" s="82"/>
      <c r="KLS251" s="82"/>
      <c r="KLT251" s="82"/>
      <c r="KLY251" s="82"/>
      <c r="KMB251" s="82"/>
      <c r="KMC251" s="82"/>
      <c r="KMD251" s="82"/>
      <c r="KME251" s="82"/>
      <c r="KMF251" s="82"/>
      <c r="KMG251" s="82"/>
      <c r="KMH251" s="82"/>
      <c r="KMZ251" s="82"/>
      <c r="KNA251" s="82"/>
      <c r="KNB251" s="6"/>
      <c r="KNE251" s="7"/>
      <c r="KNF251" s="7"/>
      <c r="KNK251" s="82"/>
      <c r="KNM251" s="7"/>
      <c r="KNN251" s="82"/>
      <c r="KNP251" s="7"/>
      <c r="KNQ251" s="82"/>
      <c r="KNR251" s="82"/>
      <c r="KNS251" s="83"/>
      <c r="KNU251" s="82"/>
      <c r="KNV251" s="80"/>
      <c r="KNW251" s="81"/>
      <c r="KNX251" s="82"/>
      <c r="KOA251" s="82"/>
      <c r="KOB251" s="82"/>
      <c r="KOD251" s="82"/>
      <c r="KOG251" s="82"/>
      <c r="KOJ251" s="82"/>
      <c r="KOK251" s="82"/>
      <c r="KOP251" s="82"/>
      <c r="KOS251" s="82"/>
      <c r="KOT251" s="82"/>
      <c r="KOU251" s="82"/>
      <c r="KOV251" s="82"/>
      <c r="KOW251" s="82"/>
      <c r="KOX251" s="82"/>
      <c r="KOY251" s="82"/>
      <c r="KPQ251" s="82"/>
      <c r="KPR251" s="82"/>
      <c r="KPS251" s="6"/>
      <c r="KPV251" s="7"/>
      <c r="KPW251" s="7"/>
      <c r="KQB251" s="82"/>
      <c r="KQD251" s="7"/>
      <c r="KQE251" s="82"/>
      <c r="KQG251" s="7"/>
      <c r="KQH251" s="82"/>
      <c r="KQI251" s="82"/>
      <c r="KQJ251" s="83"/>
      <c r="KQL251" s="82"/>
      <c r="KQM251" s="80"/>
      <c r="KQN251" s="81"/>
      <c r="KQO251" s="82"/>
      <c r="KQR251" s="82"/>
      <c r="KQS251" s="82"/>
      <c r="KQU251" s="82"/>
      <c r="KQX251" s="82"/>
      <c r="KRA251" s="82"/>
      <c r="KRB251" s="82"/>
      <c r="KRG251" s="82"/>
      <c r="KRJ251" s="82"/>
      <c r="KRK251" s="82"/>
      <c r="KRL251" s="82"/>
      <c r="KRM251" s="82"/>
      <c r="KRN251" s="82"/>
      <c r="KRO251" s="82"/>
      <c r="KRP251" s="82"/>
      <c r="KSH251" s="82"/>
      <c r="KSI251" s="82"/>
      <c r="KSJ251" s="6"/>
      <c r="KSM251" s="7"/>
      <c r="KSN251" s="7"/>
      <c r="KSS251" s="82"/>
      <c r="KSU251" s="7"/>
      <c r="KSV251" s="82"/>
      <c r="KSX251" s="7"/>
      <c r="KSY251" s="82"/>
      <c r="KSZ251" s="82"/>
      <c r="KTA251" s="83"/>
      <c r="KTC251" s="82"/>
      <c r="KTD251" s="80"/>
      <c r="KTE251" s="81"/>
      <c r="KTF251" s="82"/>
      <c r="KTI251" s="82"/>
      <c r="KTJ251" s="82"/>
      <c r="KTL251" s="82"/>
      <c r="KTO251" s="82"/>
      <c r="KTR251" s="82"/>
      <c r="KTS251" s="82"/>
      <c r="KTX251" s="82"/>
      <c r="KUA251" s="82"/>
      <c r="KUB251" s="82"/>
      <c r="KUC251" s="82"/>
      <c r="KUD251" s="82"/>
      <c r="KUE251" s="82"/>
      <c r="KUF251" s="82"/>
      <c r="KUG251" s="82"/>
      <c r="KUY251" s="82"/>
      <c r="KUZ251" s="82"/>
      <c r="KVA251" s="6"/>
      <c r="KVD251" s="7"/>
      <c r="KVE251" s="7"/>
      <c r="KVJ251" s="82"/>
      <c r="KVL251" s="7"/>
      <c r="KVM251" s="82"/>
      <c r="KVO251" s="7"/>
      <c r="KVP251" s="82"/>
      <c r="KVQ251" s="82"/>
      <c r="KVR251" s="83"/>
      <c r="KVT251" s="82"/>
      <c r="KVU251" s="80"/>
      <c r="KVV251" s="81"/>
      <c r="KVW251" s="82"/>
      <c r="KVZ251" s="82"/>
      <c r="KWA251" s="82"/>
      <c r="KWC251" s="82"/>
      <c r="KWF251" s="82"/>
      <c r="KWI251" s="82"/>
      <c r="KWJ251" s="82"/>
      <c r="KWO251" s="82"/>
      <c r="KWR251" s="82"/>
      <c r="KWS251" s="82"/>
      <c r="KWT251" s="82"/>
      <c r="KWU251" s="82"/>
      <c r="KWV251" s="82"/>
      <c r="KWW251" s="82"/>
      <c r="KWX251" s="82"/>
      <c r="KXP251" s="82"/>
      <c r="KXQ251" s="82"/>
      <c r="KXR251" s="6"/>
      <c r="KXU251" s="7"/>
      <c r="KXV251" s="7"/>
      <c r="KYA251" s="82"/>
      <c r="KYC251" s="7"/>
      <c r="KYD251" s="82"/>
      <c r="KYF251" s="7"/>
      <c r="KYG251" s="82"/>
      <c r="KYH251" s="82"/>
      <c r="KYI251" s="83"/>
      <c r="KYK251" s="82"/>
      <c r="KYL251" s="80"/>
      <c r="KYM251" s="81"/>
      <c r="KYN251" s="82"/>
      <c r="KYQ251" s="82"/>
      <c r="KYR251" s="82"/>
      <c r="KYT251" s="82"/>
      <c r="KYW251" s="82"/>
      <c r="KYZ251" s="82"/>
      <c r="KZA251" s="82"/>
      <c r="KZF251" s="82"/>
      <c r="KZI251" s="82"/>
      <c r="KZJ251" s="82"/>
      <c r="KZK251" s="82"/>
      <c r="KZL251" s="82"/>
      <c r="KZM251" s="82"/>
      <c r="KZN251" s="82"/>
      <c r="KZO251" s="82"/>
      <c r="LAG251" s="82"/>
      <c r="LAH251" s="82"/>
      <c r="LAI251" s="6"/>
      <c r="LAL251" s="7"/>
      <c r="LAM251" s="7"/>
      <c r="LAR251" s="82"/>
      <c r="LAT251" s="7"/>
      <c r="LAU251" s="82"/>
      <c r="LAW251" s="7"/>
      <c r="LAX251" s="82"/>
      <c r="LAY251" s="82"/>
      <c r="LAZ251" s="83"/>
      <c r="LBB251" s="82"/>
      <c r="LBC251" s="80"/>
      <c r="LBD251" s="81"/>
      <c r="LBE251" s="82"/>
      <c r="LBH251" s="82"/>
      <c r="LBI251" s="82"/>
      <c r="LBK251" s="82"/>
      <c r="LBN251" s="82"/>
      <c r="LBQ251" s="82"/>
      <c r="LBR251" s="82"/>
      <c r="LBW251" s="82"/>
      <c r="LBZ251" s="82"/>
      <c r="LCA251" s="82"/>
      <c r="LCB251" s="82"/>
      <c r="LCC251" s="82"/>
      <c r="LCD251" s="82"/>
      <c r="LCE251" s="82"/>
      <c r="LCF251" s="82"/>
      <c r="LCX251" s="82"/>
      <c r="LCY251" s="82"/>
      <c r="LCZ251" s="6"/>
      <c r="LDC251" s="7"/>
      <c r="LDD251" s="7"/>
      <c r="LDI251" s="82"/>
      <c r="LDK251" s="7"/>
      <c r="LDL251" s="82"/>
      <c r="LDN251" s="7"/>
      <c r="LDO251" s="82"/>
      <c r="LDP251" s="82"/>
      <c r="LDQ251" s="83"/>
      <c r="LDS251" s="82"/>
      <c r="LDT251" s="80"/>
      <c r="LDU251" s="81"/>
      <c r="LDV251" s="82"/>
      <c r="LDY251" s="82"/>
      <c r="LDZ251" s="82"/>
      <c r="LEB251" s="82"/>
      <c r="LEE251" s="82"/>
      <c r="LEH251" s="82"/>
      <c r="LEI251" s="82"/>
      <c r="LEN251" s="82"/>
      <c r="LEQ251" s="82"/>
      <c r="LER251" s="82"/>
      <c r="LES251" s="82"/>
      <c r="LET251" s="82"/>
      <c r="LEU251" s="82"/>
      <c r="LEV251" s="82"/>
      <c r="LEW251" s="82"/>
      <c r="LFO251" s="82"/>
      <c r="LFP251" s="82"/>
      <c r="LFQ251" s="6"/>
      <c r="LFT251" s="7"/>
      <c r="LFU251" s="7"/>
      <c r="LFZ251" s="82"/>
      <c r="LGB251" s="7"/>
      <c r="LGC251" s="82"/>
      <c r="LGE251" s="7"/>
      <c r="LGF251" s="82"/>
      <c r="LGG251" s="82"/>
      <c r="LGH251" s="83"/>
      <c r="LGJ251" s="82"/>
      <c r="LGK251" s="80"/>
      <c r="LGL251" s="81"/>
      <c r="LGM251" s="82"/>
      <c r="LGP251" s="82"/>
      <c r="LGQ251" s="82"/>
      <c r="LGS251" s="82"/>
      <c r="LGV251" s="82"/>
      <c r="LGY251" s="82"/>
      <c r="LGZ251" s="82"/>
      <c r="LHE251" s="82"/>
      <c r="LHH251" s="82"/>
      <c r="LHI251" s="82"/>
      <c r="LHJ251" s="82"/>
      <c r="LHK251" s="82"/>
      <c r="LHL251" s="82"/>
      <c r="LHM251" s="82"/>
      <c r="LHN251" s="82"/>
      <c r="LIF251" s="82"/>
      <c r="LIG251" s="82"/>
      <c r="LIH251" s="6"/>
      <c r="LIK251" s="7"/>
      <c r="LIL251" s="7"/>
      <c r="LIQ251" s="82"/>
      <c r="LIS251" s="7"/>
      <c r="LIT251" s="82"/>
      <c r="LIV251" s="7"/>
      <c r="LIW251" s="82"/>
      <c r="LIX251" s="82"/>
      <c r="LIY251" s="83"/>
      <c r="LJA251" s="82"/>
      <c r="LJB251" s="80"/>
      <c r="LJC251" s="81"/>
      <c r="LJD251" s="82"/>
      <c r="LJG251" s="82"/>
      <c r="LJH251" s="82"/>
      <c r="LJJ251" s="82"/>
      <c r="LJM251" s="82"/>
      <c r="LJP251" s="82"/>
      <c r="LJQ251" s="82"/>
      <c r="LJV251" s="82"/>
      <c r="LJY251" s="82"/>
      <c r="LJZ251" s="82"/>
      <c r="LKA251" s="82"/>
      <c r="LKB251" s="82"/>
      <c r="LKC251" s="82"/>
      <c r="LKD251" s="82"/>
      <c r="LKE251" s="82"/>
      <c r="LKW251" s="82"/>
      <c r="LKX251" s="82"/>
      <c r="LKY251" s="6"/>
      <c r="LLB251" s="7"/>
      <c r="LLC251" s="7"/>
      <c r="LLH251" s="82"/>
      <c r="LLJ251" s="7"/>
      <c r="LLK251" s="82"/>
      <c r="LLM251" s="7"/>
      <c r="LLN251" s="82"/>
      <c r="LLO251" s="82"/>
      <c r="LLP251" s="83"/>
      <c r="LLR251" s="82"/>
      <c r="LLS251" s="80"/>
      <c r="LLT251" s="81"/>
      <c r="LLU251" s="82"/>
      <c r="LLX251" s="82"/>
      <c r="LLY251" s="82"/>
      <c r="LMA251" s="82"/>
      <c r="LMD251" s="82"/>
      <c r="LMG251" s="82"/>
      <c r="LMH251" s="82"/>
      <c r="LMM251" s="82"/>
      <c r="LMP251" s="82"/>
      <c r="LMQ251" s="82"/>
      <c r="LMR251" s="82"/>
      <c r="LMS251" s="82"/>
      <c r="LMT251" s="82"/>
      <c r="LMU251" s="82"/>
      <c r="LMV251" s="82"/>
      <c r="LNN251" s="82"/>
      <c r="LNO251" s="82"/>
      <c r="LNP251" s="6"/>
      <c r="LNS251" s="7"/>
      <c r="LNT251" s="7"/>
      <c r="LNY251" s="82"/>
      <c r="LOA251" s="7"/>
      <c r="LOB251" s="82"/>
      <c r="LOD251" s="7"/>
      <c r="LOE251" s="82"/>
      <c r="LOF251" s="82"/>
      <c r="LOG251" s="83"/>
      <c r="LOI251" s="82"/>
      <c r="LOJ251" s="80"/>
      <c r="LOK251" s="81"/>
      <c r="LOL251" s="82"/>
      <c r="LOO251" s="82"/>
      <c r="LOP251" s="82"/>
      <c r="LOR251" s="82"/>
      <c r="LOU251" s="82"/>
      <c r="LOX251" s="82"/>
      <c r="LOY251" s="82"/>
      <c r="LPD251" s="82"/>
      <c r="LPG251" s="82"/>
      <c r="LPH251" s="82"/>
      <c r="LPI251" s="82"/>
      <c r="LPJ251" s="82"/>
      <c r="LPK251" s="82"/>
      <c r="LPL251" s="82"/>
      <c r="LPM251" s="82"/>
      <c r="LQE251" s="82"/>
      <c r="LQF251" s="82"/>
      <c r="LQG251" s="6"/>
      <c r="LQJ251" s="7"/>
      <c r="LQK251" s="7"/>
      <c r="LQP251" s="82"/>
      <c r="LQR251" s="7"/>
      <c r="LQS251" s="82"/>
      <c r="LQU251" s="7"/>
      <c r="LQV251" s="82"/>
      <c r="LQW251" s="82"/>
      <c r="LQX251" s="83"/>
      <c r="LQZ251" s="82"/>
      <c r="LRA251" s="80"/>
      <c r="LRB251" s="81"/>
      <c r="LRC251" s="82"/>
      <c r="LRF251" s="82"/>
      <c r="LRG251" s="82"/>
      <c r="LRI251" s="82"/>
      <c r="LRL251" s="82"/>
      <c r="LRO251" s="82"/>
      <c r="LRP251" s="82"/>
      <c r="LRU251" s="82"/>
      <c r="LRX251" s="82"/>
      <c r="LRY251" s="82"/>
      <c r="LRZ251" s="82"/>
      <c r="LSA251" s="82"/>
      <c r="LSB251" s="82"/>
      <c r="LSC251" s="82"/>
      <c r="LSD251" s="82"/>
      <c r="LSV251" s="82"/>
      <c r="LSW251" s="82"/>
      <c r="LSX251" s="6"/>
      <c r="LTA251" s="7"/>
      <c r="LTB251" s="7"/>
      <c r="LTG251" s="82"/>
      <c r="LTI251" s="7"/>
      <c r="LTJ251" s="82"/>
      <c r="LTL251" s="7"/>
      <c r="LTM251" s="82"/>
      <c r="LTN251" s="82"/>
      <c r="LTO251" s="83"/>
      <c r="LTQ251" s="82"/>
      <c r="LTR251" s="80"/>
      <c r="LTS251" s="81"/>
      <c r="LTT251" s="82"/>
      <c r="LTW251" s="82"/>
      <c r="LTX251" s="82"/>
      <c r="LTZ251" s="82"/>
      <c r="LUC251" s="82"/>
      <c r="LUF251" s="82"/>
      <c r="LUG251" s="82"/>
      <c r="LUL251" s="82"/>
      <c r="LUO251" s="82"/>
      <c r="LUP251" s="82"/>
      <c r="LUQ251" s="82"/>
      <c r="LUR251" s="82"/>
      <c r="LUS251" s="82"/>
      <c r="LUT251" s="82"/>
      <c r="LUU251" s="82"/>
      <c r="LVM251" s="82"/>
      <c r="LVN251" s="82"/>
      <c r="LVO251" s="6"/>
      <c r="LVR251" s="7"/>
      <c r="LVS251" s="7"/>
      <c r="LVX251" s="82"/>
      <c r="LVZ251" s="7"/>
      <c r="LWA251" s="82"/>
      <c r="LWC251" s="7"/>
      <c r="LWD251" s="82"/>
      <c r="LWE251" s="82"/>
      <c r="LWF251" s="83"/>
      <c r="LWH251" s="82"/>
      <c r="LWI251" s="80"/>
      <c r="LWJ251" s="81"/>
      <c r="LWK251" s="82"/>
      <c r="LWN251" s="82"/>
      <c r="LWO251" s="82"/>
      <c r="LWQ251" s="82"/>
      <c r="LWT251" s="82"/>
      <c r="LWW251" s="82"/>
      <c r="LWX251" s="82"/>
      <c r="LXC251" s="82"/>
      <c r="LXF251" s="82"/>
      <c r="LXG251" s="82"/>
      <c r="LXH251" s="82"/>
      <c r="LXI251" s="82"/>
      <c r="LXJ251" s="82"/>
      <c r="LXK251" s="82"/>
      <c r="LXL251" s="82"/>
      <c r="LYD251" s="82"/>
      <c r="LYE251" s="82"/>
      <c r="LYF251" s="6"/>
      <c r="LYI251" s="7"/>
      <c r="LYJ251" s="7"/>
      <c r="LYO251" s="82"/>
      <c r="LYQ251" s="7"/>
      <c r="LYR251" s="82"/>
      <c r="LYT251" s="7"/>
      <c r="LYU251" s="82"/>
      <c r="LYV251" s="82"/>
      <c r="LYW251" s="83"/>
      <c r="LYY251" s="82"/>
      <c r="LYZ251" s="80"/>
      <c r="LZA251" s="81"/>
      <c r="LZB251" s="82"/>
      <c r="LZE251" s="82"/>
      <c r="LZF251" s="82"/>
      <c r="LZH251" s="82"/>
      <c r="LZK251" s="82"/>
      <c r="LZN251" s="82"/>
      <c r="LZO251" s="82"/>
      <c r="LZT251" s="82"/>
      <c r="LZW251" s="82"/>
      <c r="LZX251" s="82"/>
      <c r="LZY251" s="82"/>
      <c r="LZZ251" s="82"/>
      <c r="MAA251" s="82"/>
      <c r="MAB251" s="82"/>
      <c r="MAC251" s="82"/>
      <c r="MAU251" s="82"/>
      <c r="MAV251" s="82"/>
      <c r="MAW251" s="6"/>
      <c r="MAZ251" s="7"/>
      <c r="MBA251" s="7"/>
      <c r="MBF251" s="82"/>
      <c r="MBH251" s="7"/>
      <c r="MBI251" s="82"/>
      <c r="MBK251" s="7"/>
      <c r="MBL251" s="82"/>
      <c r="MBM251" s="82"/>
      <c r="MBN251" s="83"/>
      <c r="MBP251" s="82"/>
      <c r="MBQ251" s="80"/>
      <c r="MBR251" s="81"/>
      <c r="MBS251" s="82"/>
      <c r="MBV251" s="82"/>
      <c r="MBW251" s="82"/>
      <c r="MBY251" s="82"/>
      <c r="MCB251" s="82"/>
      <c r="MCE251" s="82"/>
      <c r="MCF251" s="82"/>
      <c r="MCK251" s="82"/>
      <c r="MCN251" s="82"/>
      <c r="MCO251" s="82"/>
      <c r="MCP251" s="82"/>
      <c r="MCQ251" s="82"/>
      <c r="MCR251" s="82"/>
      <c r="MCS251" s="82"/>
      <c r="MCT251" s="82"/>
      <c r="MDL251" s="82"/>
      <c r="MDM251" s="82"/>
      <c r="MDN251" s="6"/>
      <c r="MDQ251" s="7"/>
      <c r="MDR251" s="7"/>
      <c r="MDW251" s="82"/>
      <c r="MDY251" s="7"/>
      <c r="MDZ251" s="82"/>
      <c r="MEB251" s="7"/>
      <c r="MEC251" s="82"/>
      <c r="MED251" s="82"/>
      <c r="MEE251" s="83"/>
      <c r="MEG251" s="82"/>
      <c r="MEH251" s="80"/>
      <c r="MEI251" s="81"/>
      <c r="MEJ251" s="82"/>
      <c r="MEM251" s="82"/>
      <c r="MEN251" s="82"/>
      <c r="MEP251" s="82"/>
      <c r="MES251" s="82"/>
      <c r="MEV251" s="82"/>
      <c r="MEW251" s="82"/>
      <c r="MFB251" s="82"/>
      <c r="MFE251" s="82"/>
      <c r="MFF251" s="82"/>
      <c r="MFG251" s="82"/>
      <c r="MFH251" s="82"/>
      <c r="MFI251" s="82"/>
      <c r="MFJ251" s="82"/>
      <c r="MFK251" s="82"/>
      <c r="MGC251" s="82"/>
      <c r="MGD251" s="82"/>
      <c r="MGE251" s="6"/>
      <c r="MGH251" s="7"/>
      <c r="MGI251" s="7"/>
      <c r="MGN251" s="82"/>
      <c r="MGP251" s="7"/>
      <c r="MGQ251" s="82"/>
      <c r="MGS251" s="7"/>
      <c r="MGT251" s="82"/>
      <c r="MGU251" s="82"/>
      <c r="MGV251" s="83"/>
      <c r="MGX251" s="82"/>
      <c r="MGY251" s="80"/>
      <c r="MGZ251" s="81"/>
      <c r="MHA251" s="82"/>
      <c r="MHD251" s="82"/>
      <c r="MHE251" s="82"/>
      <c r="MHG251" s="82"/>
      <c r="MHJ251" s="82"/>
      <c r="MHM251" s="82"/>
      <c r="MHN251" s="82"/>
      <c r="MHS251" s="82"/>
      <c r="MHV251" s="82"/>
      <c r="MHW251" s="82"/>
      <c r="MHX251" s="82"/>
      <c r="MHY251" s="82"/>
      <c r="MHZ251" s="82"/>
      <c r="MIA251" s="82"/>
      <c r="MIB251" s="82"/>
      <c r="MIT251" s="82"/>
      <c r="MIU251" s="82"/>
      <c r="MIV251" s="6"/>
      <c r="MIY251" s="7"/>
      <c r="MIZ251" s="7"/>
      <c r="MJE251" s="82"/>
      <c r="MJG251" s="7"/>
      <c r="MJH251" s="82"/>
      <c r="MJJ251" s="7"/>
      <c r="MJK251" s="82"/>
      <c r="MJL251" s="82"/>
      <c r="MJM251" s="83"/>
      <c r="MJO251" s="82"/>
      <c r="MJP251" s="80"/>
      <c r="MJQ251" s="81"/>
      <c r="MJR251" s="82"/>
      <c r="MJU251" s="82"/>
      <c r="MJV251" s="82"/>
      <c r="MJX251" s="82"/>
      <c r="MKA251" s="82"/>
      <c r="MKD251" s="82"/>
      <c r="MKE251" s="82"/>
      <c r="MKJ251" s="82"/>
      <c r="MKM251" s="82"/>
      <c r="MKN251" s="82"/>
      <c r="MKO251" s="82"/>
      <c r="MKP251" s="82"/>
      <c r="MKQ251" s="82"/>
      <c r="MKR251" s="82"/>
      <c r="MKS251" s="82"/>
      <c r="MLK251" s="82"/>
      <c r="MLL251" s="82"/>
      <c r="MLM251" s="6"/>
      <c r="MLP251" s="7"/>
      <c r="MLQ251" s="7"/>
      <c r="MLV251" s="82"/>
      <c r="MLX251" s="7"/>
      <c r="MLY251" s="82"/>
      <c r="MMA251" s="7"/>
      <c r="MMB251" s="82"/>
      <c r="MMC251" s="82"/>
      <c r="MMD251" s="83"/>
      <c r="MMF251" s="82"/>
      <c r="MMG251" s="80"/>
      <c r="MMH251" s="81"/>
      <c r="MMI251" s="82"/>
      <c r="MML251" s="82"/>
      <c r="MMM251" s="82"/>
      <c r="MMO251" s="82"/>
      <c r="MMR251" s="82"/>
      <c r="MMU251" s="82"/>
      <c r="MMV251" s="82"/>
      <c r="MNA251" s="82"/>
      <c r="MND251" s="82"/>
      <c r="MNE251" s="82"/>
      <c r="MNF251" s="82"/>
      <c r="MNG251" s="82"/>
      <c r="MNH251" s="82"/>
      <c r="MNI251" s="82"/>
      <c r="MNJ251" s="82"/>
      <c r="MOB251" s="82"/>
      <c r="MOC251" s="82"/>
      <c r="MOD251" s="6"/>
      <c r="MOG251" s="7"/>
      <c r="MOH251" s="7"/>
      <c r="MOM251" s="82"/>
      <c r="MOO251" s="7"/>
      <c r="MOP251" s="82"/>
      <c r="MOR251" s="7"/>
      <c r="MOS251" s="82"/>
      <c r="MOT251" s="82"/>
      <c r="MOU251" s="83"/>
      <c r="MOW251" s="82"/>
      <c r="MOX251" s="80"/>
      <c r="MOY251" s="81"/>
      <c r="MOZ251" s="82"/>
      <c r="MPC251" s="82"/>
      <c r="MPD251" s="82"/>
      <c r="MPF251" s="82"/>
      <c r="MPI251" s="82"/>
      <c r="MPL251" s="82"/>
      <c r="MPM251" s="82"/>
      <c r="MPR251" s="82"/>
      <c r="MPU251" s="82"/>
      <c r="MPV251" s="82"/>
      <c r="MPW251" s="82"/>
      <c r="MPX251" s="82"/>
      <c r="MPY251" s="82"/>
      <c r="MPZ251" s="82"/>
      <c r="MQA251" s="82"/>
      <c r="MQS251" s="82"/>
      <c r="MQT251" s="82"/>
      <c r="MQU251" s="6"/>
      <c r="MQX251" s="7"/>
      <c r="MQY251" s="7"/>
      <c r="MRD251" s="82"/>
      <c r="MRF251" s="7"/>
      <c r="MRG251" s="82"/>
      <c r="MRI251" s="7"/>
      <c r="MRJ251" s="82"/>
      <c r="MRK251" s="82"/>
      <c r="MRL251" s="83"/>
      <c r="MRN251" s="82"/>
      <c r="MRO251" s="80"/>
      <c r="MRP251" s="81"/>
      <c r="MRQ251" s="82"/>
      <c r="MRT251" s="82"/>
      <c r="MRU251" s="82"/>
      <c r="MRW251" s="82"/>
      <c r="MRZ251" s="82"/>
      <c r="MSC251" s="82"/>
      <c r="MSD251" s="82"/>
      <c r="MSI251" s="82"/>
      <c r="MSL251" s="82"/>
      <c r="MSM251" s="82"/>
      <c r="MSN251" s="82"/>
      <c r="MSO251" s="82"/>
      <c r="MSP251" s="82"/>
      <c r="MSQ251" s="82"/>
      <c r="MSR251" s="82"/>
      <c r="MTJ251" s="82"/>
      <c r="MTK251" s="82"/>
      <c r="MTL251" s="6"/>
      <c r="MTO251" s="7"/>
      <c r="MTP251" s="7"/>
      <c r="MTU251" s="82"/>
      <c r="MTW251" s="7"/>
      <c r="MTX251" s="82"/>
      <c r="MTZ251" s="7"/>
      <c r="MUA251" s="82"/>
      <c r="MUB251" s="82"/>
      <c r="MUC251" s="83"/>
      <c r="MUE251" s="82"/>
      <c r="MUF251" s="80"/>
      <c r="MUG251" s="81"/>
      <c r="MUH251" s="82"/>
      <c r="MUK251" s="82"/>
      <c r="MUL251" s="82"/>
      <c r="MUN251" s="82"/>
      <c r="MUQ251" s="82"/>
      <c r="MUT251" s="82"/>
      <c r="MUU251" s="82"/>
      <c r="MUZ251" s="82"/>
      <c r="MVC251" s="82"/>
      <c r="MVD251" s="82"/>
      <c r="MVE251" s="82"/>
      <c r="MVF251" s="82"/>
      <c r="MVG251" s="82"/>
      <c r="MVH251" s="82"/>
      <c r="MVI251" s="82"/>
      <c r="MWA251" s="82"/>
      <c r="MWB251" s="82"/>
      <c r="MWC251" s="6"/>
      <c r="MWF251" s="7"/>
      <c r="MWG251" s="7"/>
      <c r="MWL251" s="82"/>
      <c r="MWN251" s="7"/>
      <c r="MWO251" s="82"/>
      <c r="MWQ251" s="7"/>
      <c r="MWR251" s="82"/>
      <c r="MWS251" s="82"/>
      <c r="MWT251" s="83"/>
      <c r="MWV251" s="82"/>
      <c r="MWW251" s="80"/>
      <c r="MWX251" s="81"/>
      <c r="MWY251" s="82"/>
      <c r="MXB251" s="82"/>
      <c r="MXC251" s="82"/>
      <c r="MXE251" s="82"/>
      <c r="MXH251" s="82"/>
      <c r="MXK251" s="82"/>
      <c r="MXL251" s="82"/>
      <c r="MXQ251" s="82"/>
      <c r="MXT251" s="82"/>
      <c r="MXU251" s="82"/>
      <c r="MXV251" s="82"/>
      <c r="MXW251" s="82"/>
      <c r="MXX251" s="82"/>
      <c r="MXY251" s="82"/>
      <c r="MXZ251" s="82"/>
      <c r="MYR251" s="82"/>
      <c r="MYS251" s="82"/>
      <c r="MYT251" s="6"/>
      <c r="MYW251" s="7"/>
      <c r="MYX251" s="7"/>
      <c r="MZC251" s="82"/>
      <c r="MZE251" s="7"/>
      <c r="MZF251" s="82"/>
      <c r="MZH251" s="7"/>
      <c r="MZI251" s="82"/>
      <c r="MZJ251" s="82"/>
      <c r="MZK251" s="83"/>
      <c r="MZM251" s="82"/>
      <c r="MZN251" s="80"/>
      <c r="MZO251" s="81"/>
      <c r="MZP251" s="82"/>
      <c r="MZS251" s="82"/>
      <c r="MZT251" s="82"/>
      <c r="MZV251" s="82"/>
      <c r="MZY251" s="82"/>
      <c r="NAB251" s="82"/>
      <c r="NAC251" s="82"/>
      <c r="NAH251" s="82"/>
      <c r="NAK251" s="82"/>
      <c r="NAL251" s="82"/>
      <c r="NAM251" s="82"/>
      <c r="NAN251" s="82"/>
      <c r="NAO251" s="82"/>
      <c r="NAP251" s="82"/>
      <c r="NAQ251" s="82"/>
      <c r="NBI251" s="82"/>
      <c r="NBJ251" s="82"/>
      <c r="NBK251" s="6"/>
      <c r="NBN251" s="7"/>
      <c r="NBO251" s="7"/>
      <c r="NBT251" s="82"/>
      <c r="NBV251" s="7"/>
      <c r="NBW251" s="82"/>
      <c r="NBY251" s="7"/>
      <c r="NBZ251" s="82"/>
      <c r="NCA251" s="82"/>
      <c r="NCB251" s="83"/>
      <c r="NCD251" s="82"/>
      <c r="NCE251" s="80"/>
      <c r="NCF251" s="81"/>
      <c r="NCG251" s="82"/>
      <c r="NCJ251" s="82"/>
      <c r="NCK251" s="82"/>
      <c r="NCM251" s="82"/>
      <c r="NCP251" s="82"/>
      <c r="NCS251" s="82"/>
      <c r="NCT251" s="82"/>
      <c r="NCY251" s="82"/>
      <c r="NDB251" s="82"/>
      <c r="NDC251" s="82"/>
      <c r="NDD251" s="82"/>
      <c r="NDE251" s="82"/>
      <c r="NDF251" s="82"/>
      <c r="NDG251" s="82"/>
      <c r="NDH251" s="82"/>
      <c r="NDZ251" s="82"/>
      <c r="NEA251" s="82"/>
      <c r="NEB251" s="6"/>
      <c r="NEE251" s="7"/>
      <c r="NEF251" s="7"/>
      <c r="NEK251" s="82"/>
      <c r="NEM251" s="7"/>
      <c r="NEN251" s="82"/>
      <c r="NEP251" s="7"/>
      <c r="NEQ251" s="82"/>
      <c r="NER251" s="82"/>
      <c r="NES251" s="83"/>
      <c r="NEU251" s="82"/>
      <c r="NEV251" s="80"/>
      <c r="NEW251" s="81"/>
      <c r="NEX251" s="82"/>
      <c r="NFA251" s="82"/>
      <c r="NFB251" s="82"/>
      <c r="NFD251" s="82"/>
      <c r="NFG251" s="82"/>
      <c r="NFJ251" s="82"/>
      <c r="NFK251" s="82"/>
      <c r="NFP251" s="82"/>
      <c r="NFS251" s="82"/>
      <c r="NFT251" s="82"/>
      <c r="NFU251" s="82"/>
      <c r="NFV251" s="82"/>
      <c r="NFW251" s="82"/>
      <c r="NFX251" s="82"/>
      <c r="NFY251" s="82"/>
      <c r="NGQ251" s="82"/>
      <c r="NGR251" s="82"/>
      <c r="NGS251" s="6"/>
      <c r="NGV251" s="7"/>
      <c r="NGW251" s="7"/>
      <c r="NHB251" s="82"/>
      <c r="NHD251" s="7"/>
      <c r="NHE251" s="82"/>
      <c r="NHG251" s="7"/>
      <c r="NHH251" s="82"/>
      <c r="NHI251" s="82"/>
      <c r="NHJ251" s="83"/>
      <c r="NHL251" s="82"/>
      <c r="NHM251" s="80"/>
      <c r="NHN251" s="81"/>
      <c r="NHO251" s="82"/>
      <c r="NHR251" s="82"/>
      <c r="NHS251" s="82"/>
      <c r="NHU251" s="82"/>
      <c r="NHX251" s="82"/>
      <c r="NIA251" s="82"/>
      <c r="NIB251" s="82"/>
      <c r="NIG251" s="82"/>
      <c r="NIJ251" s="82"/>
      <c r="NIK251" s="82"/>
      <c r="NIL251" s="82"/>
      <c r="NIM251" s="82"/>
      <c r="NIN251" s="82"/>
      <c r="NIO251" s="82"/>
      <c r="NIP251" s="82"/>
      <c r="NJH251" s="82"/>
      <c r="NJI251" s="82"/>
      <c r="NJJ251" s="6"/>
      <c r="NJM251" s="7"/>
      <c r="NJN251" s="7"/>
      <c r="NJS251" s="82"/>
      <c r="NJU251" s="7"/>
      <c r="NJV251" s="82"/>
      <c r="NJX251" s="7"/>
      <c r="NJY251" s="82"/>
      <c r="NJZ251" s="82"/>
      <c r="NKA251" s="83"/>
      <c r="NKC251" s="82"/>
      <c r="NKD251" s="80"/>
      <c r="NKE251" s="81"/>
      <c r="NKF251" s="82"/>
      <c r="NKI251" s="82"/>
      <c r="NKJ251" s="82"/>
      <c r="NKL251" s="82"/>
      <c r="NKO251" s="82"/>
      <c r="NKR251" s="82"/>
      <c r="NKS251" s="82"/>
      <c r="NKX251" s="82"/>
      <c r="NLA251" s="82"/>
      <c r="NLB251" s="82"/>
      <c r="NLC251" s="82"/>
      <c r="NLD251" s="82"/>
      <c r="NLE251" s="82"/>
      <c r="NLF251" s="82"/>
      <c r="NLG251" s="82"/>
      <c r="NLY251" s="82"/>
      <c r="NLZ251" s="82"/>
      <c r="NMA251" s="6"/>
      <c r="NMD251" s="7"/>
      <c r="NME251" s="7"/>
      <c r="NMJ251" s="82"/>
      <c r="NML251" s="7"/>
      <c r="NMM251" s="82"/>
      <c r="NMO251" s="7"/>
      <c r="NMP251" s="82"/>
      <c r="NMQ251" s="82"/>
      <c r="NMR251" s="83"/>
      <c r="NMT251" s="82"/>
      <c r="NMU251" s="80"/>
      <c r="NMV251" s="81"/>
      <c r="NMW251" s="82"/>
      <c r="NMZ251" s="82"/>
      <c r="NNA251" s="82"/>
      <c r="NNC251" s="82"/>
      <c r="NNF251" s="82"/>
      <c r="NNI251" s="82"/>
      <c r="NNJ251" s="82"/>
      <c r="NNO251" s="82"/>
      <c r="NNR251" s="82"/>
      <c r="NNS251" s="82"/>
      <c r="NNT251" s="82"/>
      <c r="NNU251" s="82"/>
      <c r="NNV251" s="82"/>
      <c r="NNW251" s="82"/>
      <c r="NNX251" s="82"/>
      <c r="NOP251" s="82"/>
      <c r="NOQ251" s="82"/>
      <c r="NOR251" s="6"/>
      <c r="NOU251" s="7"/>
      <c r="NOV251" s="7"/>
      <c r="NPA251" s="82"/>
      <c r="NPC251" s="7"/>
      <c r="NPD251" s="82"/>
      <c r="NPF251" s="7"/>
      <c r="NPG251" s="82"/>
      <c r="NPH251" s="82"/>
      <c r="NPI251" s="83"/>
      <c r="NPK251" s="82"/>
      <c r="NPL251" s="80"/>
      <c r="NPM251" s="81"/>
      <c r="NPN251" s="82"/>
      <c r="NPQ251" s="82"/>
      <c r="NPR251" s="82"/>
      <c r="NPT251" s="82"/>
      <c r="NPW251" s="82"/>
      <c r="NPZ251" s="82"/>
      <c r="NQA251" s="82"/>
      <c r="NQF251" s="82"/>
      <c r="NQI251" s="82"/>
      <c r="NQJ251" s="82"/>
      <c r="NQK251" s="82"/>
      <c r="NQL251" s="82"/>
      <c r="NQM251" s="82"/>
      <c r="NQN251" s="82"/>
      <c r="NQO251" s="82"/>
      <c r="NRG251" s="82"/>
      <c r="NRH251" s="82"/>
      <c r="NRI251" s="6"/>
      <c r="NRL251" s="7"/>
      <c r="NRM251" s="7"/>
      <c r="NRR251" s="82"/>
      <c r="NRT251" s="7"/>
      <c r="NRU251" s="82"/>
      <c r="NRW251" s="7"/>
      <c r="NRX251" s="82"/>
      <c r="NRY251" s="82"/>
      <c r="NRZ251" s="83"/>
      <c r="NSB251" s="82"/>
      <c r="NSC251" s="80"/>
      <c r="NSD251" s="81"/>
      <c r="NSE251" s="82"/>
      <c r="NSH251" s="82"/>
      <c r="NSI251" s="82"/>
      <c r="NSK251" s="82"/>
      <c r="NSN251" s="82"/>
      <c r="NSQ251" s="82"/>
      <c r="NSR251" s="82"/>
      <c r="NSW251" s="82"/>
      <c r="NSZ251" s="82"/>
      <c r="NTA251" s="82"/>
      <c r="NTB251" s="82"/>
      <c r="NTC251" s="82"/>
      <c r="NTD251" s="82"/>
      <c r="NTE251" s="82"/>
      <c r="NTF251" s="82"/>
      <c r="NTX251" s="82"/>
      <c r="NTY251" s="82"/>
      <c r="NTZ251" s="6"/>
      <c r="NUC251" s="7"/>
      <c r="NUD251" s="7"/>
      <c r="NUI251" s="82"/>
      <c r="NUK251" s="7"/>
      <c r="NUL251" s="82"/>
      <c r="NUN251" s="7"/>
      <c r="NUO251" s="82"/>
      <c r="NUP251" s="82"/>
      <c r="NUQ251" s="83"/>
      <c r="NUS251" s="82"/>
      <c r="NUT251" s="80"/>
      <c r="NUU251" s="81"/>
      <c r="NUV251" s="82"/>
      <c r="NUY251" s="82"/>
      <c r="NUZ251" s="82"/>
      <c r="NVB251" s="82"/>
      <c r="NVE251" s="82"/>
      <c r="NVH251" s="82"/>
      <c r="NVI251" s="82"/>
      <c r="NVN251" s="82"/>
      <c r="NVQ251" s="82"/>
      <c r="NVR251" s="82"/>
      <c r="NVS251" s="82"/>
      <c r="NVT251" s="82"/>
      <c r="NVU251" s="82"/>
      <c r="NVV251" s="82"/>
      <c r="NVW251" s="82"/>
      <c r="NWO251" s="82"/>
      <c r="NWP251" s="82"/>
      <c r="NWQ251" s="6"/>
      <c r="NWT251" s="7"/>
      <c r="NWU251" s="7"/>
      <c r="NWZ251" s="82"/>
      <c r="NXB251" s="7"/>
      <c r="NXC251" s="82"/>
      <c r="NXE251" s="7"/>
      <c r="NXF251" s="82"/>
      <c r="NXG251" s="82"/>
      <c r="NXH251" s="83"/>
      <c r="NXJ251" s="82"/>
      <c r="NXK251" s="80"/>
      <c r="NXL251" s="81"/>
      <c r="NXM251" s="82"/>
      <c r="NXP251" s="82"/>
      <c r="NXQ251" s="82"/>
      <c r="NXS251" s="82"/>
      <c r="NXV251" s="82"/>
      <c r="NXY251" s="82"/>
      <c r="NXZ251" s="82"/>
      <c r="NYE251" s="82"/>
      <c r="NYH251" s="82"/>
      <c r="NYI251" s="82"/>
      <c r="NYJ251" s="82"/>
      <c r="NYK251" s="82"/>
      <c r="NYL251" s="82"/>
      <c r="NYM251" s="82"/>
      <c r="NYN251" s="82"/>
      <c r="NZF251" s="82"/>
      <c r="NZG251" s="82"/>
      <c r="NZH251" s="6"/>
      <c r="NZK251" s="7"/>
      <c r="NZL251" s="7"/>
      <c r="NZQ251" s="82"/>
      <c r="NZS251" s="7"/>
      <c r="NZT251" s="82"/>
      <c r="NZV251" s="7"/>
      <c r="NZW251" s="82"/>
      <c r="NZX251" s="82"/>
      <c r="NZY251" s="83"/>
      <c r="OAA251" s="82"/>
      <c r="OAB251" s="80"/>
      <c r="OAC251" s="81"/>
      <c r="OAD251" s="82"/>
      <c r="OAG251" s="82"/>
      <c r="OAH251" s="82"/>
      <c r="OAJ251" s="82"/>
      <c r="OAM251" s="82"/>
      <c r="OAP251" s="82"/>
      <c r="OAQ251" s="82"/>
      <c r="OAV251" s="82"/>
      <c r="OAY251" s="82"/>
      <c r="OAZ251" s="82"/>
      <c r="OBA251" s="82"/>
      <c r="OBB251" s="82"/>
      <c r="OBC251" s="82"/>
      <c r="OBD251" s="82"/>
      <c r="OBE251" s="82"/>
      <c r="OBW251" s="82"/>
      <c r="OBX251" s="82"/>
      <c r="OBY251" s="6"/>
      <c r="OCB251" s="7"/>
      <c r="OCC251" s="7"/>
      <c r="OCH251" s="82"/>
      <c r="OCJ251" s="7"/>
      <c r="OCK251" s="82"/>
      <c r="OCM251" s="7"/>
      <c r="OCN251" s="82"/>
      <c r="OCO251" s="82"/>
      <c r="OCP251" s="83"/>
      <c r="OCR251" s="82"/>
      <c r="OCS251" s="80"/>
      <c r="OCT251" s="81"/>
      <c r="OCU251" s="82"/>
      <c r="OCX251" s="82"/>
      <c r="OCY251" s="82"/>
      <c r="ODA251" s="82"/>
      <c r="ODD251" s="82"/>
      <c r="ODG251" s="82"/>
      <c r="ODH251" s="82"/>
      <c r="ODM251" s="82"/>
      <c r="ODP251" s="82"/>
      <c r="ODQ251" s="82"/>
      <c r="ODR251" s="82"/>
      <c r="ODS251" s="82"/>
      <c r="ODT251" s="82"/>
      <c r="ODU251" s="82"/>
      <c r="ODV251" s="82"/>
      <c r="OEN251" s="82"/>
      <c r="OEO251" s="82"/>
      <c r="OEP251" s="6"/>
      <c r="OES251" s="7"/>
      <c r="OET251" s="7"/>
      <c r="OEY251" s="82"/>
      <c r="OFA251" s="7"/>
      <c r="OFB251" s="82"/>
      <c r="OFD251" s="7"/>
      <c r="OFE251" s="82"/>
      <c r="OFF251" s="82"/>
      <c r="OFG251" s="83"/>
      <c r="OFI251" s="82"/>
      <c r="OFJ251" s="80"/>
      <c r="OFK251" s="81"/>
      <c r="OFL251" s="82"/>
      <c r="OFO251" s="82"/>
      <c r="OFP251" s="82"/>
      <c r="OFR251" s="82"/>
      <c r="OFU251" s="82"/>
      <c r="OFX251" s="82"/>
      <c r="OFY251" s="82"/>
      <c r="OGD251" s="82"/>
      <c r="OGG251" s="82"/>
      <c r="OGH251" s="82"/>
      <c r="OGI251" s="82"/>
      <c r="OGJ251" s="82"/>
      <c r="OGK251" s="82"/>
      <c r="OGL251" s="82"/>
      <c r="OGM251" s="82"/>
      <c r="OHE251" s="82"/>
      <c r="OHF251" s="82"/>
      <c r="OHG251" s="6"/>
      <c r="OHJ251" s="7"/>
      <c r="OHK251" s="7"/>
      <c r="OHP251" s="82"/>
      <c r="OHR251" s="7"/>
      <c r="OHS251" s="82"/>
      <c r="OHU251" s="7"/>
      <c r="OHV251" s="82"/>
      <c r="OHW251" s="82"/>
      <c r="OHX251" s="83"/>
      <c r="OHZ251" s="82"/>
      <c r="OIA251" s="80"/>
      <c r="OIB251" s="81"/>
      <c r="OIC251" s="82"/>
      <c r="OIF251" s="82"/>
      <c r="OIG251" s="82"/>
      <c r="OII251" s="82"/>
      <c r="OIL251" s="82"/>
      <c r="OIO251" s="82"/>
      <c r="OIP251" s="82"/>
      <c r="OIU251" s="82"/>
      <c r="OIX251" s="82"/>
      <c r="OIY251" s="82"/>
      <c r="OIZ251" s="82"/>
      <c r="OJA251" s="82"/>
      <c r="OJB251" s="82"/>
      <c r="OJC251" s="82"/>
      <c r="OJD251" s="82"/>
      <c r="OJV251" s="82"/>
      <c r="OJW251" s="82"/>
      <c r="OJX251" s="6"/>
      <c r="OKA251" s="7"/>
      <c r="OKB251" s="7"/>
      <c r="OKG251" s="82"/>
      <c r="OKI251" s="7"/>
      <c r="OKJ251" s="82"/>
      <c r="OKL251" s="7"/>
      <c r="OKM251" s="82"/>
      <c r="OKN251" s="82"/>
      <c r="OKO251" s="83"/>
      <c r="OKQ251" s="82"/>
      <c r="OKR251" s="80"/>
      <c r="OKS251" s="81"/>
      <c r="OKT251" s="82"/>
      <c r="OKW251" s="82"/>
      <c r="OKX251" s="82"/>
      <c r="OKZ251" s="82"/>
      <c r="OLC251" s="82"/>
      <c r="OLF251" s="82"/>
      <c r="OLG251" s="82"/>
      <c r="OLL251" s="82"/>
      <c r="OLO251" s="82"/>
      <c r="OLP251" s="82"/>
      <c r="OLQ251" s="82"/>
      <c r="OLR251" s="82"/>
      <c r="OLS251" s="82"/>
      <c r="OLT251" s="82"/>
      <c r="OLU251" s="82"/>
      <c r="OMM251" s="82"/>
      <c r="OMN251" s="82"/>
      <c r="OMO251" s="6"/>
      <c r="OMR251" s="7"/>
      <c r="OMS251" s="7"/>
      <c r="OMX251" s="82"/>
      <c r="OMZ251" s="7"/>
      <c r="ONA251" s="82"/>
      <c r="ONC251" s="7"/>
      <c r="OND251" s="82"/>
      <c r="ONE251" s="82"/>
      <c r="ONF251" s="83"/>
      <c r="ONH251" s="82"/>
      <c r="ONI251" s="80"/>
      <c r="ONJ251" s="81"/>
      <c r="ONK251" s="82"/>
      <c r="ONN251" s="82"/>
      <c r="ONO251" s="82"/>
      <c r="ONQ251" s="82"/>
      <c r="ONT251" s="82"/>
      <c r="ONW251" s="82"/>
      <c r="ONX251" s="82"/>
      <c r="OOC251" s="82"/>
      <c r="OOF251" s="82"/>
      <c r="OOG251" s="82"/>
      <c r="OOH251" s="82"/>
      <c r="OOI251" s="82"/>
      <c r="OOJ251" s="82"/>
      <c r="OOK251" s="82"/>
      <c r="OOL251" s="82"/>
      <c r="OPD251" s="82"/>
      <c r="OPE251" s="82"/>
      <c r="OPF251" s="6"/>
      <c r="OPI251" s="7"/>
      <c r="OPJ251" s="7"/>
      <c r="OPO251" s="82"/>
      <c r="OPQ251" s="7"/>
      <c r="OPR251" s="82"/>
      <c r="OPT251" s="7"/>
      <c r="OPU251" s="82"/>
      <c r="OPV251" s="82"/>
      <c r="OPW251" s="83"/>
      <c r="OPY251" s="82"/>
      <c r="OPZ251" s="80"/>
      <c r="OQA251" s="81"/>
      <c r="OQB251" s="82"/>
      <c r="OQE251" s="82"/>
      <c r="OQF251" s="82"/>
      <c r="OQH251" s="82"/>
      <c r="OQK251" s="82"/>
      <c r="OQN251" s="82"/>
      <c r="OQO251" s="82"/>
      <c r="OQT251" s="82"/>
      <c r="OQW251" s="82"/>
      <c r="OQX251" s="82"/>
      <c r="OQY251" s="82"/>
      <c r="OQZ251" s="82"/>
      <c r="ORA251" s="82"/>
      <c r="ORB251" s="82"/>
      <c r="ORC251" s="82"/>
      <c r="ORU251" s="82"/>
      <c r="ORV251" s="82"/>
      <c r="ORW251" s="6"/>
      <c r="ORZ251" s="7"/>
      <c r="OSA251" s="7"/>
      <c r="OSF251" s="82"/>
      <c r="OSH251" s="7"/>
      <c r="OSI251" s="82"/>
      <c r="OSK251" s="7"/>
      <c r="OSL251" s="82"/>
      <c r="OSM251" s="82"/>
      <c r="OSN251" s="83"/>
      <c r="OSP251" s="82"/>
      <c r="OSQ251" s="80"/>
      <c r="OSR251" s="81"/>
      <c r="OSS251" s="82"/>
      <c r="OSV251" s="82"/>
      <c r="OSW251" s="82"/>
      <c r="OSY251" s="82"/>
      <c r="OTB251" s="82"/>
      <c r="OTE251" s="82"/>
      <c r="OTF251" s="82"/>
      <c r="OTK251" s="82"/>
      <c r="OTN251" s="82"/>
      <c r="OTO251" s="82"/>
      <c r="OTP251" s="82"/>
      <c r="OTQ251" s="82"/>
      <c r="OTR251" s="82"/>
      <c r="OTS251" s="82"/>
      <c r="OTT251" s="82"/>
      <c r="OUL251" s="82"/>
      <c r="OUM251" s="82"/>
      <c r="OUN251" s="6"/>
      <c r="OUQ251" s="7"/>
      <c r="OUR251" s="7"/>
      <c r="OUW251" s="82"/>
      <c r="OUY251" s="7"/>
      <c r="OUZ251" s="82"/>
      <c r="OVB251" s="7"/>
      <c r="OVC251" s="82"/>
      <c r="OVD251" s="82"/>
      <c r="OVE251" s="83"/>
      <c r="OVG251" s="82"/>
      <c r="OVH251" s="80"/>
      <c r="OVI251" s="81"/>
      <c r="OVJ251" s="82"/>
      <c r="OVM251" s="82"/>
      <c r="OVN251" s="82"/>
      <c r="OVP251" s="82"/>
      <c r="OVS251" s="82"/>
      <c r="OVV251" s="82"/>
      <c r="OVW251" s="82"/>
      <c r="OWB251" s="82"/>
      <c r="OWE251" s="82"/>
      <c r="OWF251" s="82"/>
      <c r="OWG251" s="82"/>
      <c r="OWH251" s="82"/>
      <c r="OWI251" s="82"/>
      <c r="OWJ251" s="82"/>
      <c r="OWK251" s="82"/>
      <c r="OXC251" s="82"/>
      <c r="OXD251" s="82"/>
      <c r="OXE251" s="6"/>
      <c r="OXH251" s="7"/>
      <c r="OXI251" s="7"/>
      <c r="OXN251" s="82"/>
      <c r="OXP251" s="7"/>
      <c r="OXQ251" s="82"/>
      <c r="OXS251" s="7"/>
      <c r="OXT251" s="82"/>
      <c r="OXU251" s="82"/>
      <c r="OXV251" s="83"/>
      <c r="OXX251" s="82"/>
      <c r="OXY251" s="80"/>
      <c r="OXZ251" s="81"/>
      <c r="OYA251" s="82"/>
      <c r="OYD251" s="82"/>
      <c r="OYE251" s="82"/>
      <c r="OYG251" s="82"/>
      <c r="OYJ251" s="82"/>
      <c r="OYM251" s="82"/>
      <c r="OYN251" s="82"/>
      <c r="OYS251" s="82"/>
      <c r="OYV251" s="82"/>
      <c r="OYW251" s="82"/>
      <c r="OYX251" s="82"/>
      <c r="OYY251" s="82"/>
      <c r="OYZ251" s="82"/>
      <c r="OZA251" s="82"/>
      <c r="OZB251" s="82"/>
      <c r="OZT251" s="82"/>
      <c r="OZU251" s="82"/>
      <c r="OZV251" s="6"/>
      <c r="OZY251" s="7"/>
      <c r="OZZ251" s="7"/>
      <c r="PAE251" s="82"/>
      <c r="PAG251" s="7"/>
      <c r="PAH251" s="82"/>
      <c r="PAJ251" s="7"/>
      <c r="PAK251" s="82"/>
      <c r="PAL251" s="82"/>
      <c r="PAM251" s="83"/>
      <c r="PAO251" s="82"/>
      <c r="PAP251" s="80"/>
      <c r="PAQ251" s="81"/>
      <c r="PAR251" s="82"/>
      <c r="PAU251" s="82"/>
      <c r="PAV251" s="82"/>
      <c r="PAX251" s="82"/>
      <c r="PBA251" s="82"/>
      <c r="PBD251" s="82"/>
      <c r="PBE251" s="82"/>
      <c r="PBJ251" s="82"/>
      <c r="PBM251" s="82"/>
      <c r="PBN251" s="82"/>
      <c r="PBO251" s="82"/>
      <c r="PBP251" s="82"/>
      <c r="PBQ251" s="82"/>
      <c r="PBR251" s="82"/>
      <c r="PBS251" s="82"/>
      <c r="PCK251" s="82"/>
      <c r="PCL251" s="82"/>
      <c r="PCM251" s="6"/>
      <c r="PCP251" s="7"/>
      <c r="PCQ251" s="7"/>
      <c r="PCV251" s="82"/>
      <c r="PCX251" s="7"/>
      <c r="PCY251" s="82"/>
      <c r="PDA251" s="7"/>
      <c r="PDB251" s="82"/>
      <c r="PDC251" s="82"/>
      <c r="PDD251" s="83"/>
      <c r="PDF251" s="82"/>
      <c r="PDG251" s="80"/>
      <c r="PDH251" s="81"/>
      <c r="PDI251" s="82"/>
      <c r="PDL251" s="82"/>
      <c r="PDM251" s="82"/>
      <c r="PDO251" s="82"/>
      <c r="PDR251" s="82"/>
      <c r="PDU251" s="82"/>
      <c r="PDV251" s="82"/>
      <c r="PEA251" s="82"/>
      <c r="PED251" s="82"/>
      <c r="PEE251" s="82"/>
      <c r="PEF251" s="82"/>
      <c r="PEG251" s="82"/>
      <c r="PEH251" s="82"/>
      <c r="PEI251" s="82"/>
      <c r="PEJ251" s="82"/>
      <c r="PFB251" s="82"/>
      <c r="PFC251" s="82"/>
      <c r="PFD251" s="6"/>
      <c r="PFG251" s="7"/>
      <c r="PFH251" s="7"/>
      <c r="PFM251" s="82"/>
      <c r="PFO251" s="7"/>
      <c r="PFP251" s="82"/>
      <c r="PFR251" s="7"/>
      <c r="PFS251" s="82"/>
      <c r="PFT251" s="82"/>
      <c r="PFU251" s="83"/>
      <c r="PFW251" s="82"/>
      <c r="PFX251" s="80"/>
      <c r="PFY251" s="81"/>
      <c r="PFZ251" s="82"/>
      <c r="PGC251" s="82"/>
      <c r="PGD251" s="82"/>
      <c r="PGF251" s="82"/>
      <c r="PGI251" s="82"/>
      <c r="PGL251" s="82"/>
      <c r="PGM251" s="82"/>
      <c r="PGR251" s="82"/>
      <c r="PGU251" s="82"/>
      <c r="PGV251" s="82"/>
      <c r="PGW251" s="82"/>
      <c r="PGX251" s="82"/>
      <c r="PGY251" s="82"/>
      <c r="PGZ251" s="82"/>
      <c r="PHA251" s="82"/>
      <c r="PHS251" s="82"/>
      <c r="PHT251" s="82"/>
      <c r="PHU251" s="6"/>
      <c r="PHX251" s="7"/>
      <c r="PHY251" s="7"/>
      <c r="PID251" s="82"/>
      <c r="PIF251" s="7"/>
      <c r="PIG251" s="82"/>
      <c r="PII251" s="7"/>
      <c r="PIJ251" s="82"/>
      <c r="PIK251" s="82"/>
      <c r="PIL251" s="83"/>
      <c r="PIN251" s="82"/>
      <c r="PIO251" s="80"/>
      <c r="PIP251" s="81"/>
      <c r="PIQ251" s="82"/>
      <c r="PIT251" s="82"/>
      <c r="PIU251" s="82"/>
      <c r="PIW251" s="82"/>
      <c r="PIZ251" s="82"/>
      <c r="PJC251" s="82"/>
      <c r="PJD251" s="82"/>
      <c r="PJI251" s="82"/>
      <c r="PJL251" s="82"/>
      <c r="PJM251" s="82"/>
      <c r="PJN251" s="82"/>
      <c r="PJO251" s="82"/>
      <c r="PJP251" s="82"/>
      <c r="PJQ251" s="82"/>
      <c r="PJR251" s="82"/>
      <c r="PKJ251" s="82"/>
      <c r="PKK251" s="82"/>
      <c r="PKL251" s="6"/>
      <c r="PKO251" s="7"/>
      <c r="PKP251" s="7"/>
      <c r="PKU251" s="82"/>
      <c r="PKW251" s="7"/>
      <c r="PKX251" s="82"/>
      <c r="PKZ251" s="7"/>
      <c r="PLA251" s="82"/>
      <c r="PLB251" s="82"/>
      <c r="PLC251" s="83"/>
      <c r="PLE251" s="82"/>
      <c r="PLF251" s="80"/>
      <c r="PLG251" s="81"/>
      <c r="PLH251" s="82"/>
      <c r="PLK251" s="82"/>
      <c r="PLL251" s="82"/>
      <c r="PLN251" s="82"/>
      <c r="PLQ251" s="82"/>
      <c r="PLT251" s="82"/>
      <c r="PLU251" s="82"/>
      <c r="PLZ251" s="82"/>
      <c r="PMC251" s="82"/>
      <c r="PMD251" s="82"/>
      <c r="PME251" s="82"/>
      <c r="PMF251" s="82"/>
      <c r="PMG251" s="82"/>
      <c r="PMH251" s="82"/>
      <c r="PMI251" s="82"/>
      <c r="PNA251" s="82"/>
      <c r="PNB251" s="82"/>
      <c r="PNC251" s="6"/>
      <c r="PNF251" s="7"/>
      <c r="PNG251" s="7"/>
      <c r="PNL251" s="82"/>
      <c r="PNN251" s="7"/>
      <c r="PNO251" s="82"/>
      <c r="PNQ251" s="7"/>
      <c r="PNR251" s="82"/>
      <c r="PNS251" s="82"/>
      <c r="PNT251" s="83"/>
      <c r="PNV251" s="82"/>
      <c r="PNW251" s="80"/>
      <c r="PNX251" s="81"/>
      <c r="PNY251" s="82"/>
      <c r="POB251" s="82"/>
      <c r="POC251" s="82"/>
      <c r="POE251" s="82"/>
      <c r="POH251" s="82"/>
      <c r="POK251" s="82"/>
      <c r="POL251" s="82"/>
      <c r="POQ251" s="82"/>
      <c r="POT251" s="82"/>
      <c r="POU251" s="82"/>
      <c r="POV251" s="82"/>
      <c r="POW251" s="82"/>
      <c r="POX251" s="82"/>
      <c r="POY251" s="82"/>
      <c r="POZ251" s="82"/>
      <c r="PPR251" s="82"/>
      <c r="PPS251" s="82"/>
      <c r="PPT251" s="6"/>
      <c r="PPW251" s="7"/>
      <c r="PPX251" s="7"/>
      <c r="PQC251" s="82"/>
      <c r="PQE251" s="7"/>
      <c r="PQF251" s="82"/>
      <c r="PQH251" s="7"/>
      <c r="PQI251" s="82"/>
      <c r="PQJ251" s="82"/>
      <c r="PQK251" s="83"/>
      <c r="PQM251" s="82"/>
      <c r="PQN251" s="80"/>
      <c r="PQO251" s="81"/>
      <c r="PQP251" s="82"/>
      <c r="PQS251" s="82"/>
      <c r="PQT251" s="82"/>
      <c r="PQV251" s="82"/>
      <c r="PQY251" s="82"/>
      <c r="PRB251" s="82"/>
      <c r="PRC251" s="82"/>
      <c r="PRH251" s="82"/>
      <c r="PRK251" s="82"/>
      <c r="PRL251" s="82"/>
      <c r="PRM251" s="82"/>
      <c r="PRN251" s="82"/>
      <c r="PRO251" s="82"/>
      <c r="PRP251" s="82"/>
      <c r="PRQ251" s="82"/>
      <c r="PSI251" s="82"/>
      <c r="PSJ251" s="82"/>
      <c r="PSK251" s="6"/>
      <c r="PSN251" s="7"/>
      <c r="PSO251" s="7"/>
      <c r="PST251" s="82"/>
      <c r="PSV251" s="7"/>
      <c r="PSW251" s="82"/>
      <c r="PSY251" s="7"/>
      <c r="PSZ251" s="82"/>
      <c r="PTA251" s="82"/>
      <c r="PTB251" s="83"/>
      <c r="PTD251" s="82"/>
      <c r="PTE251" s="80"/>
      <c r="PTF251" s="81"/>
      <c r="PTG251" s="82"/>
      <c r="PTJ251" s="82"/>
      <c r="PTK251" s="82"/>
      <c r="PTM251" s="82"/>
      <c r="PTP251" s="82"/>
      <c r="PTS251" s="82"/>
      <c r="PTT251" s="82"/>
      <c r="PTY251" s="82"/>
      <c r="PUB251" s="82"/>
      <c r="PUC251" s="82"/>
      <c r="PUD251" s="82"/>
      <c r="PUE251" s="82"/>
      <c r="PUF251" s="82"/>
      <c r="PUG251" s="82"/>
      <c r="PUH251" s="82"/>
      <c r="PUZ251" s="82"/>
      <c r="PVA251" s="82"/>
      <c r="PVB251" s="6"/>
      <c r="PVE251" s="7"/>
      <c r="PVF251" s="7"/>
      <c r="PVK251" s="82"/>
      <c r="PVM251" s="7"/>
      <c r="PVN251" s="82"/>
      <c r="PVP251" s="7"/>
      <c r="PVQ251" s="82"/>
      <c r="PVR251" s="82"/>
      <c r="PVS251" s="83"/>
      <c r="PVU251" s="82"/>
      <c r="PVV251" s="80"/>
      <c r="PVW251" s="81"/>
      <c r="PVX251" s="82"/>
      <c r="PWA251" s="82"/>
      <c r="PWB251" s="82"/>
      <c r="PWD251" s="82"/>
      <c r="PWG251" s="82"/>
      <c r="PWJ251" s="82"/>
      <c r="PWK251" s="82"/>
      <c r="PWP251" s="82"/>
      <c r="PWS251" s="82"/>
      <c r="PWT251" s="82"/>
      <c r="PWU251" s="82"/>
      <c r="PWV251" s="82"/>
      <c r="PWW251" s="82"/>
      <c r="PWX251" s="82"/>
      <c r="PWY251" s="82"/>
      <c r="PXQ251" s="82"/>
      <c r="PXR251" s="82"/>
      <c r="PXS251" s="6"/>
      <c r="PXV251" s="7"/>
      <c r="PXW251" s="7"/>
      <c r="PYB251" s="82"/>
      <c r="PYD251" s="7"/>
      <c r="PYE251" s="82"/>
      <c r="PYG251" s="7"/>
      <c r="PYH251" s="82"/>
      <c r="PYI251" s="82"/>
      <c r="PYJ251" s="83"/>
      <c r="PYL251" s="82"/>
      <c r="PYM251" s="80"/>
      <c r="PYN251" s="81"/>
      <c r="PYO251" s="82"/>
      <c r="PYR251" s="82"/>
      <c r="PYS251" s="82"/>
      <c r="PYU251" s="82"/>
      <c r="PYX251" s="82"/>
      <c r="PZA251" s="82"/>
      <c r="PZB251" s="82"/>
      <c r="PZG251" s="82"/>
      <c r="PZJ251" s="82"/>
      <c r="PZK251" s="82"/>
      <c r="PZL251" s="82"/>
      <c r="PZM251" s="82"/>
      <c r="PZN251" s="82"/>
      <c r="PZO251" s="82"/>
      <c r="PZP251" s="82"/>
      <c r="QAH251" s="82"/>
      <c r="QAI251" s="82"/>
      <c r="QAJ251" s="6"/>
      <c r="QAM251" s="7"/>
      <c r="QAN251" s="7"/>
      <c r="QAS251" s="82"/>
      <c r="QAU251" s="7"/>
      <c r="QAV251" s="82"/>
      <c r="QAX251" s="7"/>
      <c r="QAY251" s="82"/>
      <c r="QAZ251" s="82"/>
      <c r="QBA251" s="83"/>
      <c r="QBC251" s="82"/>
      <c r="QBD251" s="80"/>
      <c r="QBE251" s="81"/>
      <c r="QBF251" s="82"/>
      <c r="QBI251" s="82"/>
      <c r="QBJ251" s="82"/>
      <c r="QBL251" s="82"/>
      <c r="QBO251" s="82"/>
      <c r="QBR251" s="82"/>
      <c r="QBS251" s="82"/>
      <c r="QBX251" s="82"/>
      <c r="QCA251" s="82"/>
      <c r="QCB251" s="82"/>
      <c r="QCC251" s="82"/>
      <c r="QCD251" s="82"/>
      <c r="QCE251" s="82"/>
      <c r="QCF251" s="82"/>
      <c r="QCG251" s="82"/>
      <c r="QCY251" s="82"/>
      <c r="QCZ251" s="82"/>
      <c r="QDA251" s="6"/>
      <c r="QDD251" s="7"/>
      <c r="QDE251" s="7"/>
      <c r="QDJ251" s="82"/>
      <c r="QDL251" s="7"/>
      <c r="QDM251" s="82"/>
      <c r="QDO251" s="7"/>
      <c r="QDP251" s="82"/>
      <c r="QDQ251" s="82"/>
      <c r="QDR251" s="83"/>
      <c r="QDT251" s="82"/>
      <c r="QDU251" s="80"/>
      <c r="QDV251" s="81"/>
      <c r="QDW251" s="82"/>
      <c r="QDZ251" s="82"/>
      <c r="QEA251" s="82"/>
      <c r="QEC251" s="82"/>
      <c r="QEF251" s="82"/>
      <c r="QEI251" s="82"/>
      <c r="QEJ251" s="82"/>
      <c r="QEO251" s="82"/>
      <c r="QER251" s="82"/>
      <c r="QES251" s="82"/>
      <c r="QET251" s="82"/>
      <c r="QEU251" s="82"/>
      <c r="QEV251" s="82"/>
      <c r="QEW251" s="82"/>
      <c r="QEX251" s="82"/>
      <c r="QFP251" s="82"/>
      <c r="QFQ251" s="82"/>
      <c r="QFR251" s="6"/>
      <c r="QFU251" s="7"/>
      <c r="QFV251" s="7"/>
      <c r="QGA251" s="82"/>
      <c r="QGC251" s="7"/>
      <c r="QGD251" s="82"/>
      <c r="QGF251" s="7"/>
      <c r="QGG251" s="82"/>
      <c r="QGH251" s="82"/>
      <c r="QGI251" s="83"/>
      <c r="QGK251" s="82"/>
      <c r="QGL251" s="80"/>
      <c r="QGM251" s="81"/>
      <c r="QGN251" s="82"/>
      <c r="QGQ251" s="82"/>
      <c r="QGR251" s="82"/>
      <c r="QGT251" s="82"/>
      <c r="QGW251" s="82"/>
      <c r="QGZ251" s="82"/>
      <c r="QHA251" s="82"/>
      <c r="QHF251" s="82"/>
      <c r="QHI251" s="82"/>
      <c r="QHJ251" s="82"/>
      <c r="QHK251" s="82"/>
      <c r="QHL251" s="82"/>
      <c r="QHM251" s="82"/>
      <c r="QHN251" s="82"/>
      <c r="QHO251" s="82"/>
      <c r="QIG251" s="82"/>
      <c r="QIH251" s="82"/>
      <c r="QII251" s="6"/>
      <c r="QIL251" s="7"/>
      <c r="QIM251" s="7"/>
      <c r="QIR251" s="82"/>
      <c r="QIT251" s="7"/>
      <c r="QIU251" s="82"/>
      <c r="QIW251" s="7"/>
      <c r="QIX251" s="82"/>
      <c r="QIY251" s="82"/>
      <c r="QIZ251" s="83"/>
      <c r="QJB251" s="82"/>
      <c r="QJC251" s="80"/>
      <c r="QJD251" s="81"/>
      <c r="QJE251" s="82"/>
      <c r="QJH251" s="82"/>
      <c r="QJI251" s="82"/>
      <c r="QJK251" s="82"/>
      <c r="QJN251" s="82"/>
      <c r="QJQ251" s="82"/>
      <c r="QJR251" s="82"/>
      <c r="QJW251" s="82"/>
      <c r="QJZ251" s="82"/>
      <c r="QKA251" s="82"/>
      <c r="QKB251" s="82"/>
      <c r="QKC251" s="82"/>
      <c r="QKD251" s="82"/>
      <c r="QKE251" s="82"/>
      <c r="QKF251" s="82"/>
      <c r="QKX251" s="82"/>
      <c r="QKY251" s="82"/>
      <c r="QKZ251" s="6"/>
      <c r="QLC251" s="7"/>
      <c r="QLD251" s="7"/>
      <c r="QLI251" s="82"/>
      <c r="QLK251" s="7"/>
      <c r="QLL251" s="82"/>
      <c r="QLN251" s="7"/>
      <c r="QLO251" s="82"/>
      <c r="QLP251" s="82"/>
      <c r="QLQ251" s="83"/>
      <c r="QLS251" s="82"/>
      <c r="QLT251" s="80"/>
      <c r="QLU251" s="81"/>
      <c r="QLV251" s="82"/>
      <c r="QLY251" s="82"/>
      <c r="QLZ251" s="82"/>
      <c r="QMB251" s="82"/>
      <c r="QME251" s="82"/>
      <c r="QMH251" s="82"/>
      <c r="QMI251" s="82"/>
      <c r="QMN251" s="82"/>
      <c r="QMQ251" s="82"/>
      <c r="QMR251" s="82"/>
      <c r="QMS251" s="82"/>
      <c r="QMT251" s="82"/>
      <c r="QMU251" s="82"/>
      <c r="QMV251" s="82"/>
      <c r="QMW251" s="82"/>
      <c r="QNO251" s="82"/>
      <c r="QNP251" s="82"/>
      <c r="QNQ251" s="6"/>
      <c r="QNT251" s="7"/>
      <c r="QNU251" s="7"/>
      <c r="QNZ251" s="82"/>
      <c r="QOB251" s="7"/>
      <c r="QOC251" s="82"/>
      <c r="QOE251" s="7"/>
      <c r="QOF251" s="82"/>
      <c r="QOG251" s="82"/>
      <c r="QOH251" s="83"/>
      <c r="QOJ251" s="82"/>
      <c r="QOK251" s="80"/>
      <c r="QOL251" s="81"/>
      <c r="QOM251" s="82"/>
      <c r="QOP251" s="82"/>
      <c r="QOQ251" s="82"/>
      <c r="QOS251" s="82"/>
      <c r="QOV251" s="82"/>
      <c r="QOY251" s="82"/>
      <c r="QOZ251" s="82"/>
      <c r="QPE251" s="82"/>
      <c r="QPH251" s="82"/>
      <c r="QPI251" s="82"/>
      <c r="QPJ251" s="82"/>
      <c r="QPK251" s="82"/>
      <c r="QPL251" s="82"/>
      <c r="QPM251" s="82"/>
      <c r="QPN251" s="82"/>
      <c r="QQF251" s="82"/>
      <c r="QQG251" s="82"/>
      <c r="QQH251" s="6"/>
      <c r="QQK251" s="7"/>
      <c r="QQL251" s="7"/>
      <c r="QQQ251" s="82"/>
      <c r="QQS251" s="7"/>
      <c r="QQT251" s="82"/>
      <c r="QQV251" s="7"/>
      <c r="QQW251" s="82"/>
      <c r="QQX251" s="82"/>
      <c r="QQY251" s="83"/>
      <c r="QRA251" s="82"/>
      <c r="QRB251" s="80"/>
      <c r="QRC251" s="81"/>
      <c r="QRD251" s="82"/>
      <c r="QRG251" s="82"/>
      <c r="QRH251" s="82"/>
      <c r="QRJ251" s="82"/>
      <c r="QRM251" s="82"/>
      <c r="QRP251" s="82"/>
      <c r="QRQ251" s="82"/>
      <c r="QRV251" s="82"/>
      <c r="QRY251" s="82"/>
      <c r="QRZ251" s="82"/>
      <c r="QSA251" s="82"/>
      <c r="QSB251" s="82"/>
      <c r="QSC251" s="82"/>
      <c r="QSD251" s="82"/>
      <c r="QSE251" s="82"/>
      <c r="QSW251" s="82"/>
      <c r="QSX251" s="82"/>
      <c r="QSY251" s="6"/>
      <c r="QTB251" s="7"/>
      <c r="QTC251" s="7"/>
      <c r="QTH251" s="82"/>
      <c r="QTJ251" s="7"/>
      <c r="QTK251" s="82"/>
      <c r="QTM251" s="7"/>
      <c r="QTN251" s="82"/>
      <c r="QTO251" s="82"/>
      <c r="QTP251" s="83"/>
      <c r="QTR251" s="82"/>
      <c r="QTS251" s="80"/>
      <c r="QTT251" s="81"/>
      <c r="QTU251" s="82"/>
      <c r="QTX251" s="82"/>
      <c r="QTY251" s="82"/>
      <c r="QUA251" s="82"/>
      <c r="QUD251" s="82"/>
      <c r="QUG251" s="82"/>
      <c r="QUH251" s="82"/>
      <c r="QUM251" s="82"/>
      <c r="QUP251" s="82"/>
      <c r="QUQ251" s="82"/>
      <c r="QUR251" s="82"/>
      <c r="QUS251" s="82"/>
      <c r="QUT251" s="82"/>
      <c r="QUU251" s="82"/>
      <c r="QUV251" s="82"/>
      <c r="QVN251" s="82"/>
      <c r="QVO251" s="82"/>
      <c r="QVP251" s="6"/>
      <c r="QVS251" s="7"/>
      <c r="QVT251" s="7"/>
      <c r="QVY251" s="82"/>
      <c r="QWA251" s="7"/>
      <c r="QWB251" s="82"/>
      <c r="QWD251" s="7"/>
      <c r="QWE251" s="82"/>
      <c r="QWF251" s="82"/>
      <c r="QWG251" s="83"/>
      <c r="QWI251" s="82"/>
      <c r="QWJ251" s="80"/>
      <c r="QWK251" s="81"/>
      <c r="QWL251" s="82"/>
      <c r="QWO251" s="82"/>
      <c r="QWP251" s="82"/>
      <c r="QWR251" s="82"/>
      <c r="QWU251" s="82"/>
      <c r="QWX251" s="82"/>
      <c r="QWY251" s="82"/>
      <c r="QXD251" s="82"/>
      <c r="QXG251" s="82"/>
      <c r="QXH251" s="82"/>
      <c r="QXI251" s="82"/>
      <c r="QXJ251" s="82"/>
      <c r="QXK251" s="82"/>
      <c r="QXL251" s="82"/>
      <c r="QXM251" s="82"/>
      <c r="QYE251" s="82"/>
      <c r="QYF251" s="82"/>
      <c r="QYG251" s="6"/>
      <c r="QYJ251" s="7"/>
      <c r="QYK251" s="7"/>
      <c r="QYP251" s="82"/>
      <c r="QYR251" s="7"/>
      <c r="QYS251" s="82"/>
      <c r="QYU251" s="7"/>
      <c r="QYV251" s="82"/>
      <c r="QYW251" s="82"/>
      <c r="QYX251" s="83"/>
      <c r="QYZ251" s="82"/>
      <c r="QZA251" s="80"/>
      <c r="QZB251" s="81"/>
      <c r="QZC251" s="82"/>
      <c r="QZF251" s="82"/>
      <c r="QZG251" s="82"/>
      <c r="QZI251" s="82"/>
      <c r="QZL251" s="82"/>
      <c r="QZO251" s="82"/>
      <c r="QZP251" s="82"/>
      <c r="QZU251" s="82"/>
      <c r="QZX251" s="82"/>
      <c r="QZY251" s="82"/>
      <c r="QZZ251" s="82"/>
      <c r="RAA251" s="82"/>
      <c r="RAB251" s="82"/>
      <c r="RAC251" s="82"/>
      <c r="RAD251" s="82"/>
      <c r="RAV251" s="82"/>
      <c r="RAW251" s="82"/>
      <c r="RAX251" s="6"/>
      <c r="RBA251" s="7"/>
      <c r="RBB251" s="7"/>
      <c r="RBG251" s="82"/>
      <c r="RBI251" s="7"/>
      <c r="RBJ251" s="82"/>
      <c r="RBL251" s="7"/>
      <c r="RBM251" s="82"/>
      <c r="RBN251" s="82"/>
      <c r="RBO251" s="83"/>
      <c r="RBQ251" s="82"/>
      <c r="RBR251" s="80"/>
      <c r="RBS251" s="81"/>
      <c r="RBT251" s="82"/>
      <c r="RBW251" s="82"/>
      <c r="RBX251" s="82"/>
      <c r="RBZ251" s="82"/>
      <c r="RCC251" s="82"/>
      <c r="RCF251" s="82"/>
      <c r="RCG251" s="82"/>
      <c r="RCL251" s="82"/>
      <c r="RCO251" s="82"/>
      <c r="RCP251" s="82"/>
      <c r="RCQ251" s="82"/>
      <c r="RCR251" s="82"/>
      <c r="RCS251" s="82"/>
      <c r="RCT251" s="82"/>
      <c r="RCU251" s="82"/>
      <c r="RDM251" s="82"/>
      <c r="RDN251" s="82"/>
      <c r="RDO251" s="6"/>
      <c r="RDR251" s="7"/>
      <c r="RDS251" s="7"/>
      <c r="RDX251" s="82"/>
      <c r="RDZ251" s="7"/>
      <c r="REA251" s="82"/>
      <c r="REC251" s="7"/>
      <c r="RED251" s="82"/>
      <c r="REE251" s="82"/>
      <c r="REF251" s="83"/>
      <c r="REH251" s="82"/>
      <c r="REI251" s="80"/>
      <c r="REJ251" s="81"/>
      <c r="REK251" s="82"/>
      <c r="REN251" s="82"/>
      <c r="REO251" s="82"/>
      <c r="REQ251" s="82"/>
      <c r="RET251" s="82"/>
      <c r="REW251" s="82"/>
      <c r="REX251" s="82"/>
      <c r="RFC251" s="82"/>
      <c r="RFF251" s="82"/>
      <c r="RFG251" s="82"/>
      <c r="RFH251" s="82"/>
      <c r="RFI251" s="82"/>
      <c r="RFJ251" s="82"/>
      <c r="RFK251" s="82"/>
      <c r="RFL251" s="82"/>
      <c r="RGD251" s="82"/>
      <c r="RGE251" s="82"/>
      <c r="RGF251" s="6"/>
      <c r="RGI251" s="7"/>
      <c r="RGJ251" s="7"/>
      <c r="RGO251" s="82"/>
      <c r="RGQ251" s="7"/>
      <c r="RGR251" s="82"/>
      <c r="RGT251" s="7"/>
      <c r="RGU251" s="82"/>
      <c r="RGV251" s="82"/>
      <c r="RGW251" s="83"/>
      <c r="RGY251" s="82"/>
      <c r="RGZ251" s="80"/>
      <c r="RHA251" s="81"/>
      <c r="RHB251" s="82"/>
      <c r="RHE251" s="82"/>
      <c r="RHF251" s="82"/>
      <c r="RHH251" s="82"/>
      <c r="RHK251" s="82"/>
      <c r="RHN251" s="82"/>
      <c r="RHO251" s="82"/>
      <c r="RHT251" s="82"/>
      <c r="RHW251" s="82"/>
      <c r="RHX251" s="82"/>
      <c r="RHY251" s="82"/>
      <c r="RHZ251" s="82"/>
      <c r="RIA251" s="82"/>
      <c r="RIB251" s="82"/>
      <c r="RIC251" s="82"/>
      <c r="RIU251" s="82"/>
      <c r="RIV251" s="82"/>
      <c r="RIW251" s="6"/>
      <c r="RIZ251" s="7"/>
      <c r="RJA251" s="7"/>
      <c r="RJF251" s="82"/>
      <c r="RJH251" s="7"/>
      <c r="RJI251" s="82"/>
      <c r="RJK251" s="7"/>
      <c r="RJL251" s="82"/>
      <c r="RJM251" s="82"/>
      <c r="RJN251" s="83"/>
      <c r="RJP251" s="82"/>
      <c r="RJQ251" s="80"/>
      <c r="RJR251" s="81"/>
      <c r="RJS251" s="82"/>
      <c r="RJV251" s="82"/>
      <c r="RJW251" s="82"/>
      <c r="RJY251" s="82"/>
      <c r="RKB251" s="82"/>
      <c r="RKE251" s="82"/>
      <c r="RKF251" s="82"/>
      <c r="RKK251" s="82"/>
      <c r="RKN251" s="82"/>
      <c r="RKO251" s="82"/>
      <c r="RKP251" s="82"/>
      <c r="RKQ251" s="82"/>
      <c r="RKR251" s="82"/>
      <c r="RKS251" s="82"/>
      <c r="RKT251" s="82"/>
      <c r="RLL251" s="82"/>
      <c r="RLM251" s="82"/>
      <c r="RLN251" s="6"/>
      <c r="RLQ251" s="7"/>
      <c r="RLR251" s="7"/>
      <c r="RLW251" s="82"/>
      <c r="RLY251" s="7"/>
      <c r="RLZ251" s="82"/>
      <c r="RMB251" s="7"/>
      <c r="RMC251" s="82"/>
      <c r="RMD251" s="82"/>
      <c r="RME251" s="83"/>
      <c r="RMG251" s="82"/>
      <c r="RMH251" s="80"/>
      <c r="RMI251" s="81"/>
      <c r="RMJ251" s="82"/>
      <c r="RMM251" s="82"/>
      <c r="RMN251" s="82"/>
      <c r="RMP251" s="82"/>
      <c r="RMS251" s="82"/>
      <c r="RMV251" s="82"/>
      <c r="RMW251" s="82"/>
      <c r="RNB251" s="82"/>
      <c r="RNE251" s="82"/>
      <c r="RNF251" s="82"/>
      <c r="RNG251" s="82"/>
      <c r="RNH251" s="82"/>
      <c r="RNI251" s="82"/>
      <c r="RNJ251" s="82"/>
      <c r="RNK251" s="82"/>
      <c r="ROC251" s="82"/>
      <c r="ROD251" s="82"/>
      <c r="ROE251" s="6"/>
      <c r="ROH251" s="7"/>
      <c r="ROI251" s="7"/>
      <c r="RON251" s="82"/>
      <c r="ROP251" s="7"/>
      <c r="ROQ251" s="82"/>
      <c r="ROS251" s="7"/>
      <c r="ROT251" s="82"/>
      <c r="ROU251" s="82"/>
      <c r="ROV251" s="83"/>
      <c r="ROX251" s="82"/>
      <c r="ROY251" s="80"/>
      <c r="ROZ251" s="81"/>
      <c r="RPA251" s="82"/>
      <c r="RPD251" s="82"/>
      <c r="RPE251" s="82"/>
      <c r="RPG251" s="82"/>
      <c r="RPJ251" s="82"/>
      <c r="RPM251" s="82"/>
      <c r="RPN251" s="82"/>
      <c r="RPS251" s="82"/>
      <c r="RPV251" s="82"/>
      <c r="RPW251" s="82"/>
      <c r="RPX251" s="82"/>
      <c r="RPY251" s="82"/>
      <c r="RPZ251" s="82"/>
      <c r="RQA251" s="82"/>
      <c r="RQB251" s="82"/>
      <c r="RQT251" s="82"/>
      <c r="RQU251" s="82"/>
      <c r="RQV251" s="6"/>
      <c r="RQY251" s="7"/>
      <c r="RQZ251" s="7"/>
      <c r="RRE251" s="82"/>
      <c r="RRG251" s="7"/>
      <c r="RRH251" s="82"/>
      <c r="RRJ251" s="7"/>
      <c r="RRK251" s="82"/>
      <c r="RRL251" s="82"/>
      <c r="RRM251" s="83"/>
      <c r="RRO251" s="82"/>
      <c r="RRP251" s="80"/>
      <c r="RRQ251" s="81"/>
      <c r="RRR251" s="82"/>
      <c r="RRU251" s="82"/>
      <c r="RRV251" s="82"/>
      <c r="RRX251" s="82"/>
      <c r="RSA251" s="82"/>
      <c r="RSD251" s="82"/>
      <c r="RSE251" s="82"/>
      <c r="RSJ251" s="82"/>
      <c r="RSM251" s="82"/>
      <c r="RSN251" s="82"/>
      <c r="RSO251" s="82"/>
      <c r="RSP251" s="82"/>
      <c r="RSQ251" s="82"/>
      <c r="RSR251" s="82"/>
      <c r="RSS251" s="82"/>
      <c r="RTK251" s="82"/>
      <c r="RTL251" s="82"/>
      <c r="RTM251" s="6"/>
      <c r="RTP251" s="7"/>
      <c r="RTQ251" s="7"/>
      <c r="RTV251" s="82"/>
      <c r="RTX251" s="7"/>
      <c r="RTY251" s="82"/>
      <c r="RUA251" s="7"/>
      <c r="RUB251" s="82"/>
      <c r="RUC251" s="82"/>
      <c r="RUD251" s="83"/>
      <c r="RUF251" s="82"/>
      <c r="RUG251" s="80"/>
      <c r="RUH251" s="81"/>
      <c r="RUI251" s="82"/>
      <c r="RUL251" s="82"/>
      <c r="RUM251" s="82"/>
      <c r="RUO251" s="82"/>
      <c r="RUR251" s="82"/>
      <c r="RUU251" s="82"/>
      <c r="RUV251" s="82"/>
      <c r="RVA251" s="82"/>
      <c r="RVD251" s="82"/>
      <c r="RVE251" s="82"/>
      <c r="RVF251" s="82"/>
      <c r="RVG251" s="82"/>
      <c r="RVH251" s="82"/>
      <c r="RVI251" s="82"/>
      <c r="RVJ251" s="82"/>
      <c r="RWB251" s="82"/>
      <c r="RWC251" s="82"/>
      <c r="RWD251" s="6"/>
      <c r="RWG251" s="7"/>
      <c r="RWH251" s="7"/>
      <c r="RWM251" s="82"/>
      <c r="RWO251" s="7"/>
      <c r="RWP251" s="82"/>
      <c r="RWR251" s="7"/>
      <c r="RWS251" s="82"/>
      <c r="RWT251" s="82"/>
      <c r="RWU251" s="83"/>
      <c r="RWW251" s="82"/>
      <c r="RWX251" s="80"/>
      <c r="RWY251" s="81"/>
      <c r="RWZ251" s="82"/>
      <c r="RXC251" s="82"/>
      <c r="RXD251" s="82"/>
      <c r="RXF251" s="82"/>
      <c r="RXI251" s="82"/>
      <c r="RXL251" s="82"/>
      <c r="RXM251" s="82"/>
      <c r="RXR251" s="82"/>
      <c r="RXU251" s="82"/>
      <c r="RXV251" s="82"/>
      <c r="RXW251" s="82"/>
      <c r="RXX251" s="82"/>
      <c r="RXY251" s="82"/>
      <c r="RXZ251" s="82"/>
      <c r="RYA251" s="82"/>
      <c r="RYS251" s="82"/>
      <c r="RYT251" s="82"/>
      <c r="RYU251" s="6"/>
      <c r="RYX251" s="7"/>
      <c r="RYY251" s="7"/>
      <c r="RZD251" s="82"/>
      <c r="RZF251" s="7"/>
      <c r="RZG251" s="82"/>
      <c r="RZI251" s="7"/>
      <c r="RZJ251" s="82"/>
      <c r="RZK251" s="82"/>
      <c r="RZL251" s="83"/>
      <c r="RZN251" s="82"/>
      <c r="RZO251" s="80"/>
      <c r="RZP251" s="81"/>
      <c r="RZQ251" s="82"/>
      <c r="RZT251" s="82"/>
      <c r="RZU251" s="82"/>
      <c r="RZW251" s="82"/>
      <c r="RZZ251" s="82"/>
      <c r="SAC251" s="82"/>
      <c r="SAD251" s="82"/>
      <c r="SAI251" s="82"/>
      <c r="SAL251" s="82"/>
      <c r="SAM251" s="82"/>
      <c r="SAN251" s="82"/>
      <c r="SAO251" s="82"/>
      <c r="SAP251" s="82"/>
      <c r="SAQ251" s="82"/>
      <c r="SAR251" s="82"/>
      <c r="SBJ251" s="82"/>
      <c r="SBK251" s="82"/>
      <c r="SBL251" s="6"/>
      <c r="SBO251" s="7"/>
      <c r="SBP251" s="7"/>
      <c r="SBU251" s="82"/>
      <c r="SBW251" s="7"/>
      <c r="SBX251" s="82"/>
      <c r="SBZ251" s="7"/>
      <c r="SCA251" s="82"/>
      <c r="SCB251" s="82"/>
      <c r="SCC251" s="83"/>
      <c r="SCE251" s="82"/>
      <c r="SCF251" s="80"/>
      <c r="SCG251" s="81"/>
      <c r="SCH251" s="82"/>
      <c r="SCK251" s="82"/>
      <c r="SCL251" s="82"/>
      <c r="SCN251" s="82"/>
      <c r="SCQ251" s="82"/>
      <c r="SCT251" s="82"/>
      <c r="SCU251" s="82"/>
      <c r="SCZ251" s="82"/>
      <c r="SDC251" s="82"/>
      <c r="SDD251" s="82"/>
      <c r="SDE251" s="82"/>
      <c r="SDF251" s="82"/>
      <c r="SDG251" s="82"/>
      <c r="SDH251" s="82"/>
      <c r="SDI251" s="82"/>
      <c r="SEA251" s="82"/>
      <c r="SEB251" s="82"/>
      <c r="SEC251" s="6"/>
      <c r="SEF251" s="7"/>
      <c r="SEG251" s="7"/>
      <c r="SEL251" s="82"/>
      <c r="SEN251" s="7"/>
      <c r="SEO251" s="82"/>
      <c r="SEQ251" s="7"/>
      <c r="SER251" s="82"/>
      <c r="SES251" s="82"/>
      <c r="SET251" s="83"/>
      <c r="SEV251" s="82"/>
      <c r="SEW251" s="80"/>
      <c r="SEX251" s="81"/>
      <c r="SEY251" s="82"/>
      <c r="SFB251" s="82"/>
      <c r="SFC251" s="82"/>
      <c r="SFE251" s="82"/>
      <c r="SFH251" s="82"/>
      <c r="SFK251" s="82"/>
      <c r="SFL251" s="82"/>
      <c r="SFQ251" s="82"/>
      <c r="SFT251" s="82"/>
      <c r="SFU251" s="82"/>
      <c r="SFV251" s="82"/>
      <c r="SFW251" s="82"/>
      <c r="SFX251" s="82"/>
      <c r="SFY251" s="82"/>
      <c r="SFZ251" s="82"/>
      <c r="SGR251" s="82"/>
      <c r="SGS251" s="82"/>
      <c r="SGT251" s="6"/>
      <c r="SGW251" s="7"/>
      <c r="SGX251" s="7"/>
      <c r="SHC251" s="82"/>
      <c r="SHE251" s="7"/>
      <c r="SHF251" s="82"/>
      <c r="SHH251" s="7"/>
      <c r="SHI251" s="82"/>
      <c r="SHJ251" s="82"/>
      <c r="SHK251" s="83"/>
      <c r="SHM251" s="82"/>
      <c r="SHN251" s="80"/>
      <c r="SHO251" s="81"/>
      <c r="SHP251" s="82"/>
      <c r="SHS251" s="82"/>
      <c r="SHT251" s="82"/>
      <c r="SHV251" s="82"/>
      <c r="SHY251" s="82"/>
      <c r="SIB251" s="82"/>
      <c r="SIC251" s="82"/>
      <c r="SIH251" s="82"/>
      <c r="SIK251" s="82"/>
      <c r="SIL251" s="82"/>
      <c r="SIM251" s="82"/>
      <c r="SIN251" s="82"/>
      <c r="SIO251" s="82"/>
      <c r="SIP251" s="82"/>
      <c r="SIQ251" s="82"/>
      <c r="SJI251" s="82"/>
      <c r="SJJ251" s="82"/>
      <c r="SJK251" s="6"/>
      <c r="SJN251" s="7"/>
      <c r="SJO251" s="7"/>
      <c r="SJT251" s="82"/>
      <c r="SJV251" s="7"/>
      <c r="SJW251" s="82"/>
      <c r="SJY251" s="7"/>
      <c r="SJZ251" s="82"/>
      <c r="SKA251" s="82"/>
      <c r="SKB251" s="83"/>
      <c r="SKD251" s="82"/>
      <c r="SKE251" s="80"/>
      <c r="SKF251" s="81"/>
      <c r="SKG251" s="82"/>
      <c r="SKJ251" s="82"/>
      <c r="SKK251" s="82"/>
      <c r="SKM251" s="82"/>
      <c r="SKP251" s="82"/>
      <c r="SKS251" s="82"/>
      <c r="SKT251" s="82"/>
      <c r="SKY251" s="82"/>
      <c r="SLB251" s="82"/>
      <c r="SLC251" s="82"/>
      <c r="SLD251" s="82"/>
      <c r="SLE251" s="82"/>
      <c r="SLF251" s="82"/>
      <c r="SLG251" s="82"/>
      <c r="SLH251" s="82"/>
      <c r="SLZ251" s="82"/>
      <c r="SMA251" s="82"/>
      <c r="SMB251" s="6"/>
      <c r="SME251" s="7"/>
      <c r="SMF251" s="7"/>
      <c r="SMK251" s="82"/>
      <c r="SMM251" s="7"/>
      <c r="SMN251" s="82"/>
      <c r="SMP251" s="7"/>
      <c r="SMQ251" s="82"/>
      <c r="SMR251" s="82"/>
      <c r="SMS251" s="83"/>
      <c r="SMU251" s="82"/>
      <c r="SMV251" s="80"/>
      <c r="SMW251" s="81"/>
      <c r="SMX251" s="82"/>
      <c r="SNA251" s="82"/>
      <c r="SNB251" s="82"/>
      <c r="SND251" s="82"/>
      <c r="SNG251" s="82"/>
      <c r="SNJ251" s="82"/>
      <c r="SNK251" s="82"/>
      <c r="SNP251" s="82"/>
      <c r="SNS251" s="82"/>
      <c r="SNT251" s="82"/>
      <c r="SNU251" s="82"/>
      <c r="SNV251" s="82"/>
      <c r="SNW251" s="82"/>
      <c r="SNX251" s="82"/>
      <c r="SNY251" s="82"/>
      <c r="SOQ251" s="82"/>
      <c r="SOR251" s="82"/>
      <c r="SOS251" s="6"/>
      <c r="SOV251" s="7"/>
      <c r="SOW251" s="7"/>
      <c r="SPB251" s="82"/>
      <c r="SPD251" s="7"/>
      <c r="SPE251" s="82"/>
      <c r="SPG251" s="7"/>
      <c r="SPH251" s="82"/>
      <c r="SPI251" s="82"/>
      <c r="SPJ251" s="83"/>
      <c r="SPL251" s="82"/>
      <c r="SPM251" s="80"/>
      <c r="SPN251" s="81"/>
      <c r="SPO251" s="82"/>
      <c r="SPR251" s="82"/>
      <c r="SPS251" s="82"/>
      <c r="SPU251" s="82"/>
      <c r="SPX251" s="82"/>
      <c r="SQA251" s="82"/>
      <c r="SQB251" s="82"/>
      <c r="SQG251" s="82"/>
      <c r="SQJ251" s="82"/>
      <c r="SQK251" s="82"/>
      <c r="SQL251" s="82"/>
      <c r="SQM251" s="82"/>
      <c r="SQN251" s="82"/>
      <c r="SQO251" s="82"/>
      <c r="SQP251" s="82"/>
      <c r="SRH251" s="82"/>
      <c r="SRI251" s="82"/>
      <c r="SRJ251" s="6"/>
      <c r="SRM251" s="7"/>
      <c r="SRN251" s="7"/>
      <c r="SRS251" s="82"/>
      <c r="SRU251" s="7"/>
      <c r="SRV251" s="82"/>
      <c r="SRX251" s="7"/>
      <c r="SRY251" s="82"/>
      <c r="SRZ251" s="82"/>
      <c r="SSA251" s="83"/>
      <c r="SSC251" s="82"/>
      <c r="SSD251" s="80"/>
      <c r="SSE251" s="81"/>
      <c r="SSF251" s="82"/>
      <c r="SSI251" s="82"/>
      <c r="SSJ251" s="82"/>
      <c r="SSL251" s="82"/>
      <c r="SSO251" s="82"/>
      <c r="SSR251" s="82"/>
      <c r="SSS251" s="82"/>
      <c r="SSX251" s="82"/>
      <c r="STA251" s="82"/>
      <c r="STB251" s="82"/>
      <c r="STC251" s="82"/>
      <c r="STD251" s="82"/>
      <c r="STE251" s="82"/>
      <c r="STF251" s="82"/>
      <c r="STG251" s="82"/>
      <c r="STY251" s="82"/>
      <c r="STZ251" s="82"/>
      <c r="SUA251" s="6"/>
      <c r="SUD251" s="7"/>
      <c r="SUE251" s="7"/>
      <c r="SUJ251" s="82"/>
      <c r="SUL251" s="7"/>
      <c r="SUM251" s="82"/>
      <c r="SUO251" s="7"/>
      <c r="SUP251" s="82"/>
      <c r="SUQ251" s="82"/>
      <c r="SUR251" s="83"/>
      <c r="SUT251" s="82"/>
      <c r="SUU251" s="80"/>
      <c r="SUV251" s="81"/>
      <c r="SUW251" s="82"/>
      <c r="SUZ251" s="82"/>
      <c r="SVA251" s="82"/>
      <c r="SVC251" s="82"/>
      <c r="SVF251" s="82"/>
      <c r="SVI251" s="82"/>
      <c r="SVJ251" s="82"/>
      <c r="SVO251" s="82"/>
      <c r="SVR251" s="82"/>
      <c r="SVS251" s="82"/>
      <c r="SVT251" s="82"/>
      <c r="SVU251" s="82"/>
      <c r="SVV251" s="82"/>
      <c r="SVW251" s="82"/>
      <c r="SVX251" s="82"/>
      <c r="SWP251" s="82"/>
      <c r="SWQ251" s="82"/>
      <c r="SWR251" s="6"/>
      <c r="SWU251" s="7"/>
      <c r="SWV251" s="7"/>
      <c r="SXA251" s="82"/>
      <c r="SXC251" s="7"/>
      <c r="SXD251" s="82"/>
      <c r="SXF251" s="7"/>
      <c r="SXG251" s="82"/>
      <c r="SXH251" s="82"/>
      <c r="SXI251" s="83"/>
      <c r="SXK251" s="82"/>
      <c r="SXL251" s="80"/>
      <c r="SXM251" s="81"/>
      <c r="SXN251" s="82"/>
      <c r="SXQ251" s="82"/>
      <c r="SXR251" s="82"/>
      <c r="SXT251" s="82"/>
      <c r="SXW251" s="82"/>
      <c r="SXZ251" s="82"/>
      <c r="SYA251" s="82"/>
      <c r="SYF251" s="82"/>
      <c r="SYI251" s="82"/>
      <c r="SYJ251" s="82"/>
      <c r="SYK251" s="82"/>
      <c r="SYL251" s="82"/>
      <c r="SYM251" s="82"/>
      <c r="SYN251" s="82"/>
      <c r="SYO251" s="82"/>
      <c r="SZG251" s="82"/>
      <c r="SZH251" s="82"/>
      <c r="SZI251" s="6"/>
      <c r="SZL251" s="7"/>
      <c r="SZM251" s="7"/>
      <c r="SZR251" s="82"/>
      <c r="SZT251" s="7"/>
      <c r="SZU251" s="82"/>
      <c r="SZW251" s="7"/>
      <c r="SZX251" s="82"/>
      <c r="SZY251" s="82"/>
      <c r="SZZ251" s="83"/>
      <c r="TAB251" s="82"/>
      <c r="TAC251" s="80"/>
      <c r="TAD251" s="81"/>
      <c r="TAE251" s="82"/>
      <c r="TAH251" s="82"/>
      <c r="TAI251" s="82"/>
      <c r="TAK251" s="82"/>
      <c r="TAN251" s="82"/>
      <c r="TAQ251" s="82"/>
      <c r="TAR251" s="82"/>
      <c r="TAW251" s="82"/>
      <c r="TAZ251" s="82"/>
      <c r="TBA251" s="82"/>
      <c r="TBB251" s="82"/>
      <c r="TBC251" s="82"/>
      <c r="TBD251" s="82"/>
      <c r="TBE251" s="82"/>
      <c r="TBF251" s="82"/>
      <c r="TBX251" s="82"/>
      <c r="TBY251" s="82"/>
      <c r="TBZ251" s="6"/>
      <c r="TCC251" s="7"/>
      <c r="TCD251" s="7"/>
      <c r="TCI251" s="82"/>
      <c r="TCK251" s="7"/>
      <c r="TCL251" s="82"/>
      <c r="TCN251" s="7"/>
      <c r="TCO251" s="82"/>
      <c r="TCP251" s="82"/>
      <c r="TCQ251" s="83"/>
      <c r="TCS251" s="82"/>
      <c r="TCT251" s="80"/>
      <c r="TCU251" s="81"/>
      <c r="TCV251" s="82"/>
      <c r="TCY251" s="82"/>
      <c r="TCZ251" s="82"/>
      <c r="TDB251" s="82"/>
      <c r="TDE251" s="82"/>
      <c r="TDH251" s="82"/>
      <c r="TDI251" s="82"/>
      <c r="TDN251" s="82"/>
      <c r="TDQ251" s="82"/>
      <c r="TDR251" s="82"/>
      <c r="TDS251" s="82"/>
      <c r="TDT251" s="82"/>
      <c r="TDU251" s="82"/>
      <c r="TDV251" s="82"/>
      <c r="TDW251" s="82"/>
      <c r="TEO251" s="82"/>
      <c r="TEP251" s="82"/>
      <c r="TEQ251" s="6"/>
      <c r="TET251" s="7"/>
      <c r="TEU251" s="7"/>
      <c r="TEZ251" s="82"/>
      <c r="TFB251" s="7"/>
      <c r="TFC251" s="82"/>
      <c r="TFE251" s="7"/>
      <c r="TFF251" s="82"/>
      <c r="TFG251" s="82"/>
      <c r="TFH251" s="83"/>
      <c r="TFJ251" s="82"/>
      <c r="TFK251" s="80"/>
      <c r="TFL251" s="81"/>
      <c r="TFM251" s="82"/>
      <c r="TFP251" s="82"/>
      <c r="TFQ251" s="82"/>
      <c r="TFS251" s="82"/>
      <c r="TFV251" s="82"/>
      <c r="TFY251" s="82"/>
      <c r="TFZ251" s="82"/>
      <c r="TGE251" s="82"/>
      <c r="TGH251" s="82"/>
      <c r="TGI251" s="82"/>
      <c r="TGJ251" s="82"/>
      <c r="TGK251" s="82"/>
      <c r="TGL251" s="82"/>
      <c r="TGM251" s="82"/>
      <c r="TGN251" s="82"/>
      <c r="THF251" s="82"/>
      <c r="THG251" s="82"/>
      <c r="THH251" s="6"/>
      <c r="THK251" s="7"/>
      <c r="THL251" s="7"/>
      <c r="THQ251" s="82"/>
      <c r="THS251" s="7"/>
      <c r="THT251" s="82"/>
      <c r="THV251" s="7"/>
      <c r="THW251" s="82"/>
      <c r="THX251" s="82"/>
      <c r="THY251" s="83"/>
      <c r="TIA251" s="82"/>
      <c r="TIB251" s="80"/>
      <c r="TIC251" s="81"/>
      <c r="TID251" s="82"/>
      <c r="TIG251" s="82"/>
      <c r="TIH251" s="82"/>
      <c r="TIJ251" s="82"/>
      <c r="TIM251" s="82"/>
      <c r="TIP251" s="82"/>
      <c r="TIQ251" s="82"/>
      <c r="TIV251" s="82"/>
      <c r="TIY251" s="82"/>
      <c r="TIZ251" s="82"/>
      <c r="TJA251" s="82"/>
      <c r="TJB251" s="82"/>
      <c r="TJC251" s="82"/>
      <c r="TJD251" s="82"/>
      <c r="TJE251" s="82"/>
      <c r="TJW251" s="82"/>
      <c r="TJX251" s="82"/>
      <c r="TJY251" s="6"/>
      <c r="TKB251" s="7"/>
      <c r="TKC251" s="7"/>
      <c r="TKH251" s="82"/>
      <c r="TKJ251" s="7"/>
      <c r="TKK251" s="82"/>
      <c r="TKM251" s="7"/>
      <c r="TKN251" s="82"/>
      <c r="TKO251" s="82"/>
      <c r="TKP251" s="83"/>
      <c r="TKR251" s="82"/>
      <c r="TKS251" s="80"/>
      <c r="TKT251" s="81"/>
      <c r="TKU251" s="82"/>
      <c r="TKX251" s="82"/>
      <c r="TKY251" s="82"/>
      <c r="TLA251" s="82"/>
      <c r="TLD251" s="82"/>
      <c r="TLG251" s="82"/>
      <c r="TLH251" s="82"/>
      <c r="TLM251" s="82"/>
      <c r="TLP251" s="82"/>
      <c r="TLQ251" s="82"/>
      <c r="TLR251" s="82"/>
      <c r="TLS251" s="82"/>
      <c r="TLT251" s="82"/>
      <c r="TLU251" s="82"/>
      <c r="TLV251" s="82"/>
      <c r="TMN251" s="82"/>
      <c r="TMO251" s="82"/>
      <c r="TMP251" s="6"/>
      <c r="TMS251" s="7"/>
      <c r="TMT251" s="7"/>
      <c r="TMY251" s="82"/>
      <c r="TNA251" s="7"/>
      <c r="TNB251" s="82"/>
      <c r="TND251" s="7"/>
      <c r="TNE251" s="82"/>
      <c r="TNF251" s="82"/>
      <c r="TNG251" s="83"/>
      <c r="TNI251" s="82"/>
      <c r="TNJ251" s="80"/>
      <c r="TNK251" s="81"/>
      <c r="TNL251" s="82"/>
      <c r="TNO251" s="82"/>
      <c r="TNP251" s="82"/>
      <c r="TNR251" s="82"/>
      <c r="TNU251" s="82"/>
      <c r="TNX251" s="82"/>
      <c r="TNY251" s="82"/>
      <c r="TOD251" s="82"/>
      <c r="TOG251" s="82"/>
      <c r="TOH251" s="82"/>
      <c r="TOI251" s="82"/>
      <c r="TOJ251" s="82"/>
      <c r="TOK251" s="82"/>
      <c r="TOL251" s="82"/>
      <c r="TOM251" s="82"/>
      <c r="TPE251" s="82"/>
      <c r="TPF251" s="82"/>
      <c r="TPG251" s="6"/>
      <c r="TPJ251" s="7"/>
      <c r="TPK251" s="7"/>
      <c r="TPP251" s="82"/>
      <c r="TPR251" s="7"/>
      <c r="TPS251" s="82"/>
      <c r="TPU251" s="7"/>
      <c r="TPV251" s="82"/>
      <c r="TPW251" s="82"/>
      <c r="TPX251" s="83"/>
      <c r="TPZ251" s="82"/>
      <c r="TQA251" s="80"/>
      <c r="TQB251" s="81"/>
      <c r="TQC251" s="82"/>
      <c r="TQF251" s="82"/>
      <c r="TQG251" s="82"/>
      <c r="TQI251" s="82"/>
      <c r="TQL251" s="82"/>
      <c r="TQO251" s="82"/>
      <c r="TQP251" s="82"/>
      <c r="TQU251" s="82"/>
      <c r="TQX251" s="82"/>
      <c r="TQY251" s="82"/>
      <c r="TQZ251" s="82"/>
      <c r="TRA251" s="82"/>
      <c r="TRB251" s="82"/>
      <c r="TRC251" s="82"/>
      <c r="TRD251" s="82"/>
      <c r="TRV251" s="82"/>
      <c r="TRW251" s="82"/>
      <c r="TRX251" s="6"/>
      <c r="TSA251" s="7"/>
      <c r="TSB251" s="7"/>
      <c r="TSG251" s="82"/>
      <c r="TSI251" s="7"/>
      <c r="TSJ251" s="82"/>
      <c r="TSL251" s="7"/>
      <c r="TSM251" s="82"/>
      <c r="TSN251" s="82"/>
      <c r="TSO251" s="83"/>
      <c r="TSQ251" s="82"/>
      <c r="TSR251" s="80"/>
      <c r="TSS251" s="81"/>
      <c r="TST251" s="82"/>
      <c r="TSW251" s="82"/>
      <c r="TSX251" s="82"/>
      <c r="TSZ251" s="82"/>
      <c r="TTC251" s="82"/>
      <c r="TTF251" s="82"/>
      <c r="TTG251" s="82"/>
      <c r="TTL251" s="82"/>
      <c r="TTO251" s="82"/>
      <c r="TTP251" s="82"/>
      <c r="TTQ251" s="82"/>
      <c r="TTR251" s="82"/>
      <c r="TTS251" s="82"/>
      <c r="TTT251" s="82"/>
      <c r="TTU251" s="82"/>
      <c r="TUM251" s="82"/>
      <c r="TUN251" s="82"/>
      <c r="TUO251" s="6"/>
      <c r="TUR251" s="7"/>
      <c r="TUS251" s="7"/>
      <c r="TUX251" s="82"/>
      <c r="TUZ251" s="7"/>
      <c r="TVA251" s="82"/>
      <c r="TVC251" s="7"/>
      <c r="TVD251" s="82"/>
      <c r="TVE251" s="82"/>
      <c r="TVF251" s="83"/>
      <c r="TVH251" s="82"/>
      <c r="TVI251" s="80"/>
      <c r="TVJ251" s="81"/>
      <c r="TVK251" s="82"/>
      <c r="TVN251" s="82"/>
      <c r="TVO251" s="82"/>
      <c r="TVQ251" s="82"/>
      <c r="TVT251" s="82"/>
      <c r="TVW251" s="82"/>
      <c r="TVX251" s="82"/>
      <c r="TWC251" s="82"/>
      <c r="TWF251" s="82"/>
      <c r="TWG251" s="82"/>
      <c r="TWH251" s="82"/>
      <c r="TWI251" s="82"/>
      <c r="TWJ251" s="82"/>
      <c r="TWK251" s="82"/>
      <c r="TWL251" s="82"/>
      <c r="TXD251" s="82"/>
      <c r="TXE251" s="82"/>
      <c r="TXF251" s="6"/>
      <c r="TXI251" s="7"/>
      <c r="TXJ251" s="7"/>
      <c r="TXO251" s="82"/>
      <c r="TXQ251" s="7"/>
      <c r="TXR251" s="82"/>
      <c r="TXT251" s="7"/>
      <c r="TXU251" s="82"/>
      <c r="TXV251" s="82"/>
      <c r="TXW251" s="83"/>
      <c r="TXY251" s="82"/>
      <c r="TXZ251" s="80"/>
      <c r="TYA251" s="81"/>
      <c r="TYB251" s="82"/>
      <c r="TYE251" s="82"/>
      <c r="TYF251" s="82"/>
      <c r="TYH251" s="82"/>
      <c r="TYK251" s="82"/>
      <c r="TYN251" s="82"/>
      <c r="TYO251" s="82"/>
      <c r="TYT251" s="82"/>
      <c r="TYW251" s="82"/>
      <c r="TYX251" s="82"/>
      <c r="TYY251" s="82"/>
      <c r="TYZ251" s="82"/>
      <c r="TZA251" s="82"/>
      <c r="TZB251" s="82"/>
      <c r="TZC251" s="82"/>
      <c r="TZU251" s="82"/>
      <c r="TZV251" s="82"/>
      <c r="TZW251" s="6"/>
      <c r="TZZ251" s="7"/>
      <c r="UAA251" s="7"/>
      <c r="UAF251" s="82"/>
      <c r="UAH251" s="7"/>
      <c r="UAI251" s="82"/>
      <c r="UAK251" s="7"/>
      <c r="UAL251" s="82"/>
      <c r="UAM251" s="82"/>
      <c r="UAN251" s="83"/>
      <c r="UAP251" s="82"/>
      <c r="UAQ251" s="80"/>
      <c r="UAR251" s="81"/>
      <c r="UAS251" s="82"/>
      <c r="UAV251" s="82"/>
      <c r="UAW251" s="82"/>
      <c r="UAY251" s="82"/>
      <c r="UBB251" s="82"/>
      <c r="UBE251" s="82"/>
      <c r="UBF251" s="82"/>
      <c r="UBK251" s="82"/>
      <c r="UBN251" s="82"/>
      <c r="UBO251" s="82"/>
      <c r="UBP251" s="82"/>
      <c r="UBQ251" s="82"/>
      <c r="UBR251" s="82"/>
      <c r="UBS251" s="82"/>
      <c r="UBT251" s="82"/>
      <c r="UCL251" s="82"/>
      <c r="UCM251" s="82"/>
      <c r="UCN251" s="6"/>
      <c r="UCQ251" s="7"/>
      <c r="UCR251" s="7"/>
      <c r="UCW251" s="82"/>
      <c r="UCY251" s="7"/>
      <c r="UCZ251" s="82"/>
      <c r="UDB251" s="7"/>
      <c r="UDC251" s="82"/>
      <c r="UDD251" s="82"/>
      <c r="UDE251" s="83"/>
      <c r="UDG251" s="82"/>
      <c r="UDH251" s="80"/>
      <c r="UDI251" s="81"/>
      <c r="UDJ251" s="82"/>
      <c r="UDM251" s="82"/>
      <c r="UDN251" s="82"/>
      <c r="UDP251" s="82"/>
      <c r="UDS251" s="82"/>
      <c r="UDV251" s="82"/>
      <c r="UDW251" s="82"/>
      <c r="UEB251" s="82"/>
      <c r="UEE251" s="82"/>
      <c r="UEF251" s="82"/>
      <c r="UEG251" s="82"/>
      <c r="UEH251" s="82"/>
      <c r="UEI251" s="82"/>
      <c r="UEJ251" s="82"/>
      <c r="UEK251" s="82"/>
      <c r="UFC251" s="82"/>
      <c r="UFD251" s="82"/>
      <c r="UFE251" s="6"/>
      <c r="UFH251" s="7"/>
      <c r="UFI251" s="7"/>
      <c r="UFN251" s="82"/>
      <c r="UFP251" s="7"/>
      <c r="UFQ251" s="82"/>
      <c r="UFS251" s="7"/>
      <c r="UFT251" s="82"/>
      <c r="UFU251" s="82"/>
      <c r="UFV251" s="83"/>
      <c r="UFX251" s="82"/>
      <c r="UFY251" s="80"/>
      <c r="UFZ251" s="81"/>
      <c r="UGA251" s="82"/>
      <c r="UGD251" s="82"/>
      <c r="UGE251" s="82"/>
      <c r="UGG251" s="82"/>
      <c r="UGJ251" s="82"/>
      <c r="UGM251" s="82"/>
      <c r="UGN251" s="82"/>
      <c r="UGS251" s="82"/>
      <c r="UGV251" s="82"/>
      <c r="UGW251" s="82"/>
      <c r="UGX251" s="82"/>
      <c r="UGY251" s="82"/>
      <c r="UGZ251" s="82"/>
      <c r="UHA251" s="82"/>
      <c r="UHB251" s="82"/>
      <c r="UHT251" s="82"/>
      <c r="UHU251" s="82"/>
      <c r="UHV251" s="6"/>
      <c r="UHY251" s="7"/>
      <c r="UHZ251" s="7"/>
      <c r="UIE251" s="82"/>
      <c r="UIG251" s="7"/>
      <c r="UIH251" s="82"/>
      <c r="UIJ251" s="7"/>
      <c r="UIK251" s="82"/>
      <c r="UIL251" s="82"/>
      <c r="UIM251" s="83"/>
      <c r="UIO251" s="82"/>
      <c r="UIP251" s="80"/>
      <c r="UIQ251" s="81"/>
      <c r="UIR251" s="82"/>
      <c r="UIU251" s="82"/>
      <c r="UIV251" s="82"/>
      <c r="UIX251" s="82"/>
      <c r="UJA251" s="82"/>
      <c r="UJD251" s="82"/>
      <c r="UJE251" s="82"/>
      <c r="UJJ251" s="82"/>
      <c r="UJM251" s="82"/>
      <c r="UJN251" s="82"/>
      <c r="UJO251" s="82"/>
      <c r="UJP251" s="82"/>
      <c r="UJQ251" s="82"/>
      <c r="UJR251" s="82"/>
      <c r="UJS251" s="82"/>
      <c r="UKK251" s="82"/>
      <c r="UKL251" s="82"/>
      <c r="UKM251" s="6"/>
      <c r="UKP251" s="7"/>
      <c r="UKQ251" s="7"/>
      <c r="UKV251" s="82"/>
      <c r="UKX251" s="7"/>
      <c r="UKY251" s="82"/>
      <c r="ULA251" s="7"/>
      <c r="ULB251" s="82"/>
      <c r="ULC251" s="82"/>
      <c r="ULD251" s="83"/>
      <c r="ULF251" s="82"/>
      <c r="ULG251" s="80"/>
      <c r="ULH251" s="81"/>
      <c r="ULI251" s="82"/>
      <c r="ULL251" s="82"/>
      <c r="ULM251" s="82"/>
      <c r="ULO251" s="82"/>
      <c r="ULR251" s="82"/>
      <c r="ULU251" s="82"/>
      <c r="ULV251" s="82"/>
      <c r="UMA251" s="82"/>
      <c r="UMD251" s="82"/>
      <c r="UME251" s="82"/>
      <c r="UMF251" s="82"/>
      <c r="UMG251" s="82"/>
      <c r="UMH251" s="82"/>
      <c r="UMI251" s="82"/>
      <c r="UMJ251" s="82"/>
      <c r="UNB251" s="82"/>
      <c r="UNC251" s="82"/>
      <c r="UND251" s="6"/>
      <c r="UNG251" s="7"/>
      <c r="UNH251" s="7"/>
      <c r="UNM251" s="82"/>
      <c r="UNO251" s="7"/>
      <c r="UNP251" s="82"/>
      <c r="UNR251" s="7"/>
      <c r="UNS251" s="82"/>
      <c r="UNT251" s="82"/>
      <c r="UNU251" s="83"/>
      <c r="UNW251" s="82"/>
      <c r="UNX251" s="80"/>
      <c r="UNY251" s="81"/>
      <c r="UNZ251" s="82"/>
      <c r="UOC251" s="82"/>
      <c r="UOD251" s="82"/>
      <c r="UOF251" s="82"/>
      <c r="UOI251" s="82"/>
      <c r="UOL251" s="82"/>
      <c r="UOM251" s="82"/>
      <c r="UOR251" s="82"/>
      <c r="UOU251" s="82"/>
      <c r="UOV251" s="82"/>
      <c r="UOW251" s="82"/>
      <c r="UOX251" s="82"/>
      <c r="UOY251" s="82"/>
      <c r="UOZ251" s="82"/>
      <c r="UPA251" s="82"/>
      <c r="UPS251" s="82"/>
      <c r="UPT251" s="82"/>
      <c r="UPU251" s="6"/>
      <c r="UPX251" s="7"/>
      <c r="UPY251" s="7"/>
      <c r="UQD251" s="82"/>
      <c r="UQF251" s="7"/>
      <c r="UQG251" s="82"/>
      <c r="UQI251" s="7"/>
      <c r="UQJ251" s="82"/>
      <c r="UQK251" s="82"/>
      <c r="UQL251" s="83"/>
      <c r="UQN251" s="82"/>
      <c r="UQO251" s="80"/>
      <c r="UQP251" s="81"/>
      <c r="UQQ251" s="82"/>
      <c r="UQT251" s="82"/>
      <c r="UQU251" s="82"/>
      <c r="UQW251" s="82"/>
      <c r="UQZ251" s="82"/>
      <c r="URC251" s="82"/>
      <c r="URD251" s="82"/>
      <c r="URI251" s="82"/>
      <c r="URL251" s="82"/>
      <c r="URM251" s="82"/>
      <c r="URN251" s="82"/>
      <c r="URO251" s="82"/>
      <c r="URP251" s="82"/>
      <c r="URQ251" s="82"/>
      <c r="URR251" s="82"/>
      <c r="USJ251" s="82"/>
      <c r="USK251" s="82"/>
      <c r="USL251" s="6"/>
      <c r="USO251" s="7"/>
      <c r="USP251" s="7"/>
      <c r="USU251" s="82"/>
      <c r="USW251" s="7"/>
      <c r="USX251" s="82"/>
      <c r="USZ251" s="7"/>
      <c r="UTA251" s="82"/>
      <c r="UTB251" s="82"/>
      <c r="UTC251" s="83"/>
      <c r="UTE251" s="82"/>
      <c r="UTF251" s="80"/>
      <c r="UTG251" s="81"/>
      <c r="UTH251" s="82"/>
      <c r="UTK251" s="82"/>
      <c r="UTL251" s="82"/>
      <c r="UTN251" s="82"/>
      <c r="UTQ251" s="82"/>
      <c r="UTT251" s="82"/>
      <c r="UTU251" s="82"/>
      <c r="UTZ251" s="82"/>
      <c r="UUC251" s="82"/>
      <c r="UUD251" s="82"/>
      <c r="UUE251" s="82"/>
      <c r="UUF251" s="82"/>
      <c r="UUG251" s="82"/>
      <c r="UUH251" s="82"/>
      <c r="UUI251" s="82"/>
      <c r="UVA251" s="82"/>
      <c r="UVB251" s="82"/>
      <c r="UVC251" s="6"/>
      <c r="UVF251" s="7"/>
      <c r="UVG251" s="7"/>
      <c r="UVL251" s="82"/>
      <c r="UVN251" s="7"/>
      <c r="UVO251" s="82"/>
      <c r="UVQ251" s="7"/>
      <c r="UVR251" s="82"/>
      <c r="UVS251" s="82"/>
      <c r="UVT251" s="83"/>
      <c r="UVV251" s="82"/>
      <c r="UVW251" s="80"/>
      <c r="UVX251" s="81"/>
      <c r="UVY251" s="82"/>
      <c r="UWB251" s="82"/>
      <c r="UWC251" s="82"/>
      <c r="UWE251" s="82"/>
      <c r="UWH251" s="82"/>
      <c r="UWK251" s="82"/>
      <c r="UWL251" s="82"/>
      <c r="UWQ251" s="82"/>
      <c r="UWT251" s="82"/>
      <c r="UWU251" s="82"/>
      <c r="UWV251" s="82"/>
      <c r="UWW251" s="82"/>
      <c r="UWX251" s="82"/>
      <c r="UWY251" s="82"/>
      <c r="UWZ251" s="82"/>
      <c r="UXR251" s="82"/>
      <c r="UXS251" s="82"/>
      <c r="UXT251" s="6"/>
      <c r="UXW251" s="7"/>
      <c r="UXX251" s="7"/>
      <c r="UYC251" s="82"/>
      <c r="UYE251" s="7"/>
      <c r="UYF251" s="82"/>
      <c r="UYH251" s="7"/>
      <c r="UYI251" s="82"/>
      <c r="UYJ251" s="82"/>
      <c r="UYK251" s="83"/>
      <c r="UYM251" s="82"/>
      <c r="UYN251" s="80"/>
      <c r="UYO251" s="81"/>
      <c r="UYP251" s="82"/>
      <c r="UYS251" s="82"/>
      <c r="UYT251" s="82"/>
      <c r="UYV251" s="82"/>
      <c r="UYY251" s="82"/>
      <c r="UZB251" s="82"/>
      <c r="UZC251" s="82"/>
      <c r="UZH251" s="82"/>
      <c r="UZK251" s="82"/>
      <c r="UZL251" s="82"/>
      <c r="UZM251" s="82"/>
      <c r="UZN251" s="82"/>
      <c r="UZO251" s="82"/>
      <c r="UZP251" s="82"/>
      <c r="UZQ251" s="82"/>
      <c r="VAI251" s="82"/>
      <c r="VAJ251" s="82"/>
      <c r="VAK251" s="6"/>
      <c r="VAN251" s="7"/>
      <c r="VAO251" s="7"/>
      <c r="VAT251" s="82"/>
      <c r="VAV251" s="7"/>
      <c r="VAW251" s="82"/>
      <c r="VAY251" s="7"/>
      <c r="VAZ251" s="82"/>
      <c r="VBA251" s="82"/>
      <c r="VBB251" s="83"/>
      <c r="VBD251" s="82"/>
      <c r="VBE251" s="80"/>
      <c r="VBF251" s="81"/>
      <c r="VBG251" s="82"/>
      <c r="VBJ251" s="82"/>
      <c r="VBK251" s="82"/>
      <c r="VBM251" s="82"/>
      <c r="VBP251" s="82"/>
      <c r="VBS251" s="82"/>
      <c r="VBT251" s="82"/>
      <c r="VBY251" s="82"/>
      <c r="VCB251" s="82"/>
      <c r="VCC251" s="82"/>
      <c r="VCD251" s="82"/>
      <c r="VCE251" s="82"/>
      <c r="VCF251" s="82"/>
      <c r="VCG251" s="82"/>
      <c r="VCH251" s="82"/>
      <c r="VCZ251" s="82"/>
      <c r="VDA251" s="82"/>
      <c r="VDB251" s="6"/>
      <c r="VDE251" s="7"/>
      <c r="VDF251" s="7"/>
      <c r="VDK251" s="82"/>
      <c r="VDM251" s="7"/>
      <c r="VDN251" s="82"/>
      <c r="VDP251" s="7"/>
      <c r="VDQ251" s="82"/>
      <c r="VDR251" s="82"/>
      <c r="VDS251" s="83"/>
      <c r="VDU251" s="82"/>
      <c r="VDV251" s="80"/>
      <c r="VDW251" s="81"/>
      <c r="VDX251" s="82"/>
      <c r="VEA251" s="82"/>
      <c r="VEB251" s="82"/>
      <c r="VED251" s="82"/>
      <c r="VEG251" s="82"/>
      <c r="VEJ251" s="82"/>
      <c r="VEK251" s="82"/>
      <c r="VEP251" s="82"/>
      <c r="VES251" s="82"/>
      <c r="VET251" s="82"/>
      <c r="VEU251" s="82"/>
      <c r="VEV251" s="82"/>
      <c r="VEW251" s="82"/>
      <c r="VEX251" s="82"/>
      <c r="VEY251" s="82"/>
      <c r="VFQ251" s="82"/>
      <c r="VFR251" s="82"/>
      <c r="VFS251" s="6"/>
      <c r="VFV251" s="7"/>
      <c r="VFW251" s="7"/>
      <c r="VGB251" s="82"/>
      <c r="VGD251" s="7"/>
      <c r="VGE251" s="82"/>
      <c r="VGG251" s="7"/>
      <c r="VGH251" s="82"/>
      <c r="VGI251" s="82"/>
      <c r="VGJ251" s="83"/>
      <c r="VGL251" s="82"/>
      <c r="VGM251" s="80"/>
      <c r="VGN251" s="81"/>
      <c r="VGO251" s="82"/>
      <c r="VGR251" s="82"/>
      <c r="VGS251" s="82"/>
      <c r="VGU251" s="82"/>
      <c r="VGX251" s="82"/>
      <c r="VHA251" s="82"/>
      <c r="VHB251" s="82"/>
      <c r="VHG251" s="82"/>
      <c r="VHJ251" s="82"/>
      <c r="VHK251" s="82"/>
      <c r="VHL251" s="82"/>
      <c r="VHM251" s="82"/>
      <c r="VHN251" s="82"/>
      <c r="VHO251" s="82"/>
      <c r="VHP251" s="82"/>
      <c r="VIH251" s="82"/>
      <c r="VII251" s="82"/>
      <c r="VIJ251" s="6"/>
      <c r="VIM251" s="7"/>
      <c r="VIN251" s="7"/>
      <c r="VIS251" s="82"/>
      <c r="VIU251" s="7"/>
      <c r="VIV251" s="82"/>
      <c r="VIX251" s="7"/>
      <c r="VIY251" s="82"/>
      <c r="VIZ251" s="82"/>
      <c r="VJA251" s="83"/>
      <c r="VJC251" s="82"/>
      <c r="VJD251" s="80"/>
      <c r="VJE251" s="81"/>
      <c r="VJF251" s="82"/>
      <c r="VJI251" s="82"/>
      <c r="VJJ251" s="82"/>
      <c r="VJL251" s="82"/>
      <c r="VJO251" s="82"/>
      <c r="VJR251" s="82"/>
      <c r="VJS251" s="82"/>
      <c r="VJX251" s="82"/>
      <c r="VKA251" s="82"/>
      <c r="VKB251" s="82"/>
      <c r="VKC251" s="82"/>
      <c r="VKD251" s="82"/>
      <c r="VKE251" s="82"/>
      <c r="VKF251" s="82"/>
      <c r="VKG251" s="82"/>
      <c r="VKY251" s="82"/>
      <c r="VKZ251" s="82"/>
      <c r="VLA251" s="6"/>
      <c r="VLD251" s="7"/>
      <c r="VLE251" s="7"/>
      <c r="VLJ251" s="82"/>
      <c r="VLL251" s="7"/>
      <c r="VLM251" s="82"/>
      <c r="VLO251" s="7"/>
      <c r="VLP251" s="82"/>
      <c r="VLQ251" s="82"/>
      <c r="VLR251" s="83"/>
      <c r="VLT251" s="82"/>
      <c r="VLU251" s="80"/>
      <c r="VLV251" s="81"/>
      <c r="VLW251" s="82"/>
      <c r="VLZ251" s="82"/>
      <c r="VMA251" s="82"/>
      <c r="VMC251" s="82"/>
      <c r="VMF251" s="82"/>
      <c r="VMI251" s="82"/>
      <c r="VMJ251" s="82"/>
      <c r="VMO251" s="82"/>
      <c r="VMR251" s="82"/>
      <c r="VMS251" s="82"/>
      <c r="VMT251" s="82"/>
      <c r="VMU251" s="82"/>
      <c r="VMV251" s="82"/>
      <c r="VMW251" s="82"/>
      <c r="VMX251" s="82"/>
      <c r="VNP251" s="82"/>
      <c r="VNQ251" s="82"/>
      <c r="VNR251" s="6"/>
      <c r="VNU251" s="7"/>
      <c r="VNV251" s="7"/>
      <c r="VOA251" s="82"/>
      <c r="VOC251" s="7"/>
      <c r="VOD251" s="82"/>
      <c r="VOF251" s="7"/>
      <c r="VOG251" s="82"/>
      <c r="VOH251" s="82"/>
      <c r="VOI251" s="83"/>
      <c r="VOK251" s="82"/>
      <c r="VOL251" s="80"/>
      <c r="VOM251" s="81"/>
      <c r="VON251" s="82"/>
      <c r="VOQ251" s="82"/>
      <c r="VOR251" s="82"/>
      <c r="VOT251" s="82"/>
      <c r="VOW251" s="82"/>
      <c r="VOZ251" s="82"/>
      <c r="VPA251" s="82"/>
      <c r="VPF251" s="82"/>
      <c r="VPI251" s="82"/>
      <c r="VPJ251" s="82"/>
      <c r="VPK251" s="82"/>
      <c r="VPL251" s="82"/>
      <c r="VPM251" s="82"/>
      <c r="VPN251" s="82"/>
      <c r="VPO251" s="82"/>
      <c r="VQG251" s="82"/>
      <c r="VQH251" s="82"/>
      <c r="VQI251" s="6"/>
      <c r="VQL251" s="7"/>
      <c r="VQM251" s="7"/>
      <c r="VQR251" s="82"/>
      <c r="VQT251" s="7"/>
      <c r="VQU251" s="82"/>
      <c r="VQW251" s="7"/>
      <c r="VQX251" s="82"/>
      <c r="VQY251" s="82"/>
      <c r="VQZ251" s="83"/>
      <c r="VRB251" s="82"/>
      <c r="VRC251" s="80"/>
      <c r="VRD251" s="81"/>
      <c r="VRE251" s="82"/>
      <c r="VRH251" s="82"/>
      <c r="VRI251" s="82"/>
      <c r="VRK251" s="82"/>
      <c r="VRN251" s="82"/>
      <c r="VRQ251" s="82"/>
      <c r="VRR251" s="82"/>
      <c r="VRW251" s="82"/>
      <c r="VRZ251" s="82"/>
      <c r="VSA251" s="82"/>
      <c r="VSB251" s="82"/>
      <c r="VSC251" s="82"/>
      <c r="VSD251" s="82"/>
      <c r="VSE251" s="82"/>
      <c r="VSF251" s="82"/>
      <c r="VSX251" s="82"/>
      <c r="VSY251" s="82"/>
      <c r="VSZ251" s="6"/>
      <c r="VTC251" s="7"/>
      <c r="VTD251" s="7"/>
      <c r="VTI251" s="82"/>
      <c r="VTK251" s="7"/>
      <c r="VTL251" s="82"/>
      <c r="VTN251" s="7"/>
      <c r="VTO251" s="82"/>
      <c r="VTP251" s="82"/>
      <c r="VTQ251" s="83"/>
      <c r="VTS251" s="82"/>
      <c r="VTT251" s="80"/>
      <c r="VTU251" s="81"/>
      <c r="VTV251" s="82"/>
      <c r="VTY251" s="82"/>
      <c r="VTZ251" s="82"/>
      <c r="VUB251" s="82"/>
      <c r="VUE251" s="82"/>
      <c r="VUH251" s="82"/>
      <c r="VUI251" s="82"/>
      <c r="VUN251" s="82"/>
      <c r="VUQ251" s="82"/>
      <c r="VUR251" s="82"/>
      <c r="VUS251" s="82"/>
      <c r="VUT251" s="82"/>
      <c r="VUU251" s="82"/>
      <c r="VUV251" s="82"/>
      <c r="VUW251" s="82"/>
      <c r="VVO251" s="82"/>
      <c r="VVP251" s="82"/>
      <c r="VVQ251" s="6"/>
      <c r="VVT251" s="7"/>
      <c r="VVU251" s="7"/>
      <c r="VVZ251" s="82"/>
      <c r="VWB251" s="7"/>
      <c r="VWC251" s="82"/>
      <c r="VWE251" s="7"/>
      <c r="VWF251" s="82"/>
      <c r="VWG251" s="82"/>
      <c r="VWH251" s="83"/>
      <c r="VWJ251" s="82"/>
      <c r="VWK251" s="80"/>
      <c r="VWL251" s="81"/>
      <c r="VWM251" s="82"/>
      <c r="VWP251" s="82"/>
      <c r="VWQ251" s="82"/>
      <c r="VWS251" s="82"/>
      <c r="VWV251" s="82"/>
      <c r="VWY251" s="82"/>
      <c r="VWZ251" s="82"/>
      <c r="VXE251" s="82"/>
      <c r="VXH251" s="82"/>
      <c r="VXI251" s="82"/>
      <c r="VXJ251" s="82"/>
      <c r="VXK251" s="82"/>
      <c r="VXL251" s="82"/>
      <c r="VXM251" s="82"/>
      <c r="VXN251" s="82"/>
      <c r="VYF251" s="82"/>
      <c r="VYG251" s="82"/>
      <c r="VYH251" s="6"/>
      <c r="VYK251" s="7"/>
      <c r="VYL251" s="7"/>
      <c r="VYQ251" s="82"/>
      <c r="VYS251" s="7"/>
      <c r="VYT251" s="82"/>
      <c r="VYV251" s="7"/>
      <c r="VYW251" s="82"/>
      <c r="VYX251" s="82"/>
      <c r="VYY251" s="83"/>
      <c r="VZA251" s="82"/>
      <c r="VZB251" s="80"/>
      <c r="VZC251" s="81"/>
      <c r="VZD251" s="82"/>
      <c r="VZG251" s="82"/>
      <c r="VZH251" s="82"/>
      <c r="VZJ251" s="82"/>
      <c r="VZM251" s="82"/>
      <c r="VZP251" s="82"/>
      <c r="VZQ251" s="82"/>
      <c r="VZV251" s="82"/>
      <c r="VZY251" s="82"/>
      <c r="VZZ251" s="82"/>
      <c r="WAA251" s="82"/>
      <c r="WAB251" s="82"/>
      <c r="WAC251" s="82"/>
      <c r="WAD251" s="82"/>
      <c r="WAE251" s="82"/>
      <c r="WAW251" s="82"/>
      <c r="WAX251" s="82"/>
      <c r="WAY251" s="6"/>
      <c r="WBB251" s="7"/>
      <c r="WBC251" s="7"/>
      <c r="WBH251" s="82"/>
      <c r="WBJ251" s="7"/>
      <c r="WBK251" s="82"/>
      <c r="WBM251" s="7"/>
      <c r="WBN251" s="82"/>
      <c r="WBO251" s="82"/>
      <c r="WBP251" s="83"/>
      <c r="WBR251" s="82"/>
      <c r="WBS251" s="80"/>
      <c r="WBT251" s="81"/>
      <c r="WBU251" s="82"/>
      <c r="WBX251" s="82"/>
      <c r="WBY251" s="82"/>
      <c r="WCA251" s="82"/>
      <c r="WCD251" s="82"/>
      <c r="WCG251" s="82"/>
      <c r="WCH251" s="82"/>
      <c r="WCM251" s="82"/>
      <c r="WCP251" s="82"/>
      <c r="WCQ251" s="82"/>
      <c r="WCR251" s="82"/>
      <c r="WCS251" s="82"/>
      <c r="WCT251" s="82"/>
      <c r="WCU251" s="82"/>
      <c r="WCV251" s="82"/>
      <c r="WDN251" s="82"/>
      <c r="WDO251" s="82"/>
      <c r="WDP251" s="6"/>
      <c r="WDS251" s="7"/>
      <c r="WDT251" s="7"/>
      <c r="WDY251" s="82"/>
      <c r="WEA251" s="7"/>
      <c r="WEB251" s="82"/>
      <c r="WED251" s="7"/>
      <c r="WEE251" s="82"/>
      <c r="WEF251" s="82"/>
      <c r="WEG251" s="83"/>
      <c r="WEI251" s="82"/>
      <c r="WEJ251" s="80"/>
      <c r="WEK251" s="81"/>
      <c r="WEL251" s="82"/>
      <c r="WEO251" s="82"/>
      <c r="WEP251" s="82"/>
      <c r="WER251" s="82"/>
      <c r="WEU251" s="82"/>
      <c r="WEX251" s="82"/>
      <c r="WEY251" s="82"/>
      <c r="WFD251" s="82"/>
      <c r="WFG251" s="82"/>
      <c r="WFH251" s="82"/>
      <c r="WFI251" s="82"/>
      <c r="WFJ251" s="82"/>
      <c r="WFK251" s="82"/>
      <c r="WFL251" s="82"/>
      <c r="WFM251" s="82"/>
      <c r="WGE251" s="82"/>
      <c r="WGF251" s="82"/>
      <c r="WGG251" s="6"/>
      <c r="WGJ251" s="7"/>
      <c r="WGK251" s="7"/>
      <c r="WGP251" s="82"/>
      <c r="WGR251" s="7"/>
      <c r="WGS251" s="82"/>
      <c r="WGU251" s="7"/>
      <c r="WGV251" s="82"/>
      <c r="WGW251" s="82"/>
      <c r="WGX251" s="83"/>
      <c r="WGZ251" s="82"/>
      <c r="WHA251" s="80"/>
      <c r="WHB251" s="81"/>
      <c r="WHC251" s="82"/>
      <c r="WHF251" s="82"/>
      <c r="WHG251" s="82"/>
      <c r="WHI251" s="82"/>
      <c r="WHL251" s="82"/>
      <c r="WHO251" s="82"/>
      <c r="WHP251" s="82"/>
      <c r="WHU251" s="82"/>
      <c r="WHX251" s="82"/>
      <c r="WHY251" s="82"/>
      <c r="WHZ251" s="82"/>
      <c r="WIA251" s="82"/>
      <c r="WIB251" s="82"/>
      <c r="WIC251" s="82"/>
      <c r="WID251" s="82"/>
      <c r="WIV251" s="82"/>
      <c r="WIW251" s="82"/>
      <c r="WIX251" s="6"/>
      <c r="WJA251" s="7"/>
      <c r="WJB251" s="7"/>
      <c r="WJG251" s="82"/>
      <c r="WJI251" s="7"/>
      <c r="WJJ251" s="82"/>
      <c r="WJL251" s="7"/>
      <c r="WJM251" s="82"/>
      <c r="WJN251" s="82"/>
      <c r="WJO251" s="83"/>
      <c r="WJQ251" s="82"/>
      <c r="WJR251" s="80"/>
      <c r="WJS251" s="81"/>
      <c r="WJT251" s="82"/>
      <c r="WJW251" s="82"/>
      <c r="WJX251" s="82"/>
      <c r="WJZ251" s="82"/>
      <c r="WKC251" s="82"/>
      <c r="WKF251" s="82"/>
      <c r="WKG251" s="82"/>
      <c r="WKL251" s="82"/>
      <c r="WKO251" s="82"/>
      <c r="WKP251" s="82"/>
      <c r="WKQ251" s="82"/>
      <c r="WKR251" s="82"/>
      <c r="WKS251" s="82"/>
      <c r="WKT251" s="82"/>
      <c r="WKU251" s="82"/>
      <c r="WLM251" s="82"/>
      <c r="WLN251" s="82"/>
      <c r="WLO251" s="6"/>
      <c r="WLR251" s="7"/>
      <c r="WLS251" s="7"/>
      <c r="WLX251" s="82"/>
      <c r="WLZ251" s="7"/>
      <c r="WMA251" s="82"/>
      <c r="WMC251" s="7"/>
      <c r="WMD251" s="82"/>
      <c r="WME251" s="82"/>
      <c r="WMF251" s="83"/>
      <c r="WMH251" s="82"/>
      <c r="WMI251" s="80"/>
      <c r="WMJ251" s="81"/>
      <c r="WMK251" s="82"/>
      <c r="WMN251" s="82"/>
      <c r="WMO251" s="82"/>
      <c r="WMQ251" s="82"/>
      <c r="WMT251" s="82"/>
      <c r="WMW251" s="82"/>
      <c r="WMX251" s="82"/>
      <c r="WNC251" s="82"/>
      <c r="WNF251" s="82"/>
      <c r="WNG251" s="82"/>
      <c r="WNH251" s="82"/>
      <c r="WNI251" s="82"/>
      <c r="WNJ251" s="82"/>
      <c r="WNK251" s="82"/>
      <c r="WNL251" s="82"/>
      <c r="WOD251" s="82"/>
      <c r="WOE251" s="82"/>
      <c r="WOF251" s="6"/>
      <c r="WOI251" s="7"/>
      <c r="WOJ251" s="7"/>
      <c r="WOO251" s="82"/>
      <c r="WOQ251" s="7"/>
      <c r="WOR251" s="82"/>
      <c r="WOT251" s="7"/>
      <c r="WOU251" s="82"/>
      <c r="WOV251" s="82"/>
      <c r="WOW251" s="83"/>
      <c r="WOY251" s="82"/>
      <c r="WOZ251" s="80"/>
      <c r="WPA251" s="81"/>
      <c r="WPB251" s="82"/>
      <c r="WPE251" s="82"/>
      <c r="WPF251" s="82"/>
      <c r="WPH251" s="82"/>
      <c r="WPK251" s="82"/>
      <c r="WPN251" s="82"/>
      <c r="WPO251" s="82"/>
      <c r="WPT251" s="82"/>
      <c r="WPW251" s="82"/>
      <c r="WPX251" s="82"/>
      <c r="WPY251" s="82"/>
      <c r="WPZ251" s="82"/>
      <c r="WQA251" s="82"/>
      <c r="WQB251" s="82"/>
      <c r="WQC251" s="82"/>
      <c r="WQU251" s="82"/>
      <c r="WQV251" s="82"/>
      <c r="WQW251" s="6"/>
      <c r="WQZ251" s="7"/>
      <c r="WRA251" s="7"/>
      <c r="WRF251" s="82"/>
      <c r="WRH251" s="7"/>
      <c r="WRI251" s="82"/>
      <c r="WRK251" s="7"/>
      <c r="WRL251" s="82"/>
      <c r="WRM251" s="82"/>
      <c r="WRN251" s="83"/>
      <c r="WRP251" s="82"/>
      <c r="WRQ251" s="80"/>
      <c r="WRR251" s="81"/>
      <c r="WRS251" s="82"/>
      <c r="WRV251" s="82"/>
      <c r="WRW251" s="82"/>
      <c r="WRY251" s="82"/>
      <c r="WSB251" s="82"/>
      <c r="WSE251" s="82"/>
      <c r="WSF251" s="82"/>
      <c r="WSK251" s="82"/>
      <c r="WSN251" s="82"/>
      <c r="WSO251" s="82"/>
      <c r="WSP251" s="82"/>
      <c r="WSQ251" s="82"/>
      <c r="WSR251" s="82"/>
      <c r="WSS251" s="82"/>
      <c r="WST251" s="82"/>
      <c r="WTL251" s="82"/>
      <c r="WTM251" s="82"/>
      <c r="WTN251" s="6"/>
      <c r="WTQ251" s="7"/>
      <c r="WTR251" s="7"/>
      <c r="WTW251" s="82"/>
      <c r="WTY251" s="7"/>
      <c r="WTZ251" s="82"/>
      <c r="WUB251" s="7"/>
      <c r="WUC251" s="82"/>
      <c r="WUD251" s="82"/>
      <c r="WUE251" s="83"/>
      <c r="WUG251" s="82"/>
      <c r="WUH251" s="80"/>
      <c r="WUI251" s="81"/>
      <c r="WUJ251" s="82"/>
      <c r="WUM251" s="82"/>
      <c r="WUN251" s="82"/>
      <c r="WUP251" s="82"/>
      <c r="WUS251" s="82"/>
      <c r="WUV251" s="82"/>
      <c r="WUW251" s="82"/>
      <c r="WVB251" s="82"/>
      <c r="WVE251" s="82"/>
      <c r="WVF251" s="82"/>
      <c r="WVG251" s="82"/>
      <c r="WVH251" s="82"/>
      <c r="WVI251" s="82"/>
      <c r="WVJ251" s="82"/>
      <c r="WVK251" s="82"/>
      <c r="WWC251" s="82"/>
      <c r="WWD251" s="82"/>
      <c r="WWE251" s="6"/>
      <c r="WWH251" s="7"/>
      <c r="WWI251" s="7"/>
      <c r="WWN251" s="82"/>
      <c r="WWP251" s="7"/>
      <c r="WWQ251" s="82"/>
      <c r="WWS251" s="7"/>
      <c r="WWT251" s="82"/>
      <c r="WWU251" s="82"/>
      <c r="WWV251" s="83"/>
      <c r="WWX251" s="82"/>
      <c r="WWY251" s="80"/>
      <c r="WWZ251" s="81"/>
      <c r="WXA251" s="82"/>
      <c r="WXD251" s="82"/>
      <c r="WXE251" s="82"/>
      <c r="WXG251" s="82"/>
      <c r="WXJ251" s="82"/>
      <c r="WXM251" s="82"/>
      <c r="WXN251" s="82"/>
    </row>
    <row r="252" spans="1:1020 1038:2046 2049:3072 3075:5120 5122:7161 7179:10239 10242:11264 11266:12287 12290:13302 13320:15358 15363:16186" ht="39.75" customHeight="1" x14ac:dyDescent="0.25">
      <c r="A252" s="53" t="s">
        <v>4519</v>
      </c>
      <c r="B252" s="53">
        <v>60</v>
      </c>
      <c r="C252" s="53" t="s">
        <v>48</v>
      </c>
      <c r="D252" s="53" t="s">
        <v>995</v>
      </c>
      <c r="E252" s="53">
        <v>1</v>
      </c>
      <c r="F252" s="53" t="s">
        <v>1127</v>
      </c>
      <c r="G252" s="53" t="s">
        <v>1126</v>
      </c>
      <c r="H252" s="54" t="s">
        <v>170</v>
      </c>
      <c r="I252" s="54" t="s">
        <v>160</v>
      </c>
      <c r="J252" s="54" t="s">
        <v>80</v>
      </c>
      <c r="K252" s="54" t="s">
        <v>80</v>
      </c>
      <c r="L252" s="54" t="s">
        <v>80</v>
      </c>
      <c r="M252" s="54" t="s">
        <v>80</v>
      </c>
      <c r="N252" s="54" t="s">
        <v>80</v>
      </c>
      <c r="O252" s="54" t="s">
        <v>80</v>
      </c>
      <c r="P252" s="54" t="s">
        <v>171</v>
      </c>
      <c r="Q252" s="52">
        <v>1</v>
      </c>
      <c r="R252" s="52">
        <v>1</v>
      </c>
      <c r="S252" s="428">
        <v>1</v>
      </c>
      <c r="T252" s="54" t="s">
        <v>84</v>
      </c>
      <c r="U252" s="54" t="s">
        <v>162</v>
      </c>
      <c r="V252" s="75">
        <v>45200</v>
      </c>
      <c r="W252" s="75">
        <v>45290</v>
      </c>
      <c r="X252" s="54" t="s">
        <v>1034</v>
      </c>
      <c r="Y252" s="57" t="s">
        <v>100</v>
      </c>
      <c r="Z252" s="392">
        <v>1</v>
      </c>
      <c r="AA252" s="58" t="s">
        <v>4658</v>
      </c>
      <c r="AB252" s="435">
        <v>45291</v>
      </c>
      <c r="AC252" s="392">
        <v>1</v>
      </c>
      <c r="AD252" s="58" t="s">
        <v>4658</v>
      </c>
      <c r="AE252" s="435">
        <v>45291</v>
      </c>
      <c r="AF252" s="57" t="s">
        <v>79</v>
      </c>
      <c r="AG252" s="437">
        <v>1</v>
      </c>
    </row>
    <row r="253" spans="1:1020 1038:2046 2049:3072 3075:5120 5122:7161 7179:10239 10242:11264 11266:12287 12290:13302 13320:15358 15363:16186" ht="39.75" customHeight="1" x14ac:dyDescent="0.25">
      <c r="A253" s="417" t="s">
        <v>4519</v>
      </c>
      <c r="B253" s="417">
        <v>60</v>
      </c>
      <c r="C253" s="417" t="s">
        <v>48</v>
      </c>
      <c r="D253" s="417" t="s">
        <v>995</v>
      </c>
      <c r="E253" s="417">
        <v>1</v>
      </c>
      <c r="F253" s="417" t="s">
        <v>1128</v>
      </c>
      <c r="G253" s="417" t="s">
        <v>1128</v>
      </c>
      <c r="H253" s="417" t="s">
        <v>75</v>
      </c>
      <c r="I253" s="417" t="s">
        <v>76</v>
      </c>
      <c r="J253" s="417" t="s">
        <v>1129</v>
      </c>
      <c r="K253" s="417" t="s">
        <v>124</v>
      </c>
      <c r="L253" s="417" t="s">
        <v>125</v>
      </c>
      <c r="M253" s="417" t="s">
        <v>80</v>
      </c>
      <c r="N253" s="417" t="s">
        <v>1097</v>
      </c>
      <c r="O253" s="417" t="s">
        <v>80</v>
      </c>
      <c r="P253" s="417" t="s">
        <v>1130</v>
      </c>
      <c r="Q253" s="50">
        <v>0.1</v>
      </c>
      <c r="R253" s="50"/>
      <c r="S253" s="153">
        <v>2</v>
      </c>
      <c r="T253" s="417" t="s">
        <v>84</v>
      </c>
      <c r="U253" s="417" t="s">
        <v>1131</v>
      </c>
      <c r="V253" s="171">
        <v>45201</v>
      </c>
      <c r="W253" s="171">
        <v>45289</v>
      </c>
      <c r="X253" s="417" t="s">
        <v>1034</v>
      </c>
      <c r="Y253" s="57" t="s">
        <v>100</v>
      </c>
      <c r="Z253" s="392">
        <v>1</v>
      </c>
      <c r="AA253" s="58" t="s">
        <v>1132</v>
      </c>
      <c r="AB253" s="435">
        <v>45251</v>
      </c>
      <c r="AC253" s="392">
        <v>1</v>
      </c>
      <c r="AD253" s="58" t="s">
        <v>4710</v>
      </c>
      <c r="AE253" s="435">
        <v>45251</v>
      </c>
      <c r="AF253" s="436" t="s">
        <v>92</v>
      </c>
      <c r="AG253" s="437" t="s">
        <v>92</v>
      </c>
    </row>
    <row r="254" spans="1:1020 1038:2046 2049:3072 3075:5120 5122:7161 7179:10239 10242:11264 11266:12287 12290:13302 13320:15358 15363:16186" ht="39.75" customHeight="1" x14ac:dyDescent="0.25">
      <c r="A254" s="53" t="s">
        <v>4519</v>
      </c>
      <c r="B254" s="53">
        <v>60</v>
      </c>
      <c r="C254" s="53" t="s">
        <v>48</v>
      </c>
      <c r="D254" s="53" t="s">
        <v>995</v>
      </c>
      <c r="E254" s="53">
        <v>1</v>
      </c>
      <c r="F254" s="53" t="s">
        <v>1134</v>
      </c>
      <c r="G254" s="53" t="s">
        <v>1128</v>
      </c>
      <c r="H254" s="54" t="s">
        <v>94</v>
      </c>
      <c r="I254" s="54" t="s">
        <v>76</v>
      </c>
      <c r="J254" s="54" t="s">
        <v>80</v>
      </c>
      <c r="K254" s="54" t="s">
        <v>80</v>
      </c>
      <c r="L254" s="54" t="s">
        <v>80</v>
      </c>
      <c r="M254" s="54" t="s">
        <v>80</v>
      </c>
      <c r="N254" s="54" t="s">
        <v>80</v>
      </c>
      <c r="O254" s="54" t="s">
        <v>80</v>
      </c>
      <c r="P254" s="54" t="s">
        <v>1135</v>
      </c>
      <c r="Q254" s="119">
        <v>0.4</v>
      </c>
      <c r="R254" s="119">
        <v>4.0000000000000008E-2</v>
      </c>
      <c r="S254" s="428">
        <v>1</v>
      </c>
      <c r="T254" s="54" t="s">
        <v>84</v>
      </c>
      <c r="U254" s="54" t="s">
        <v>1136</v>
      </c>
      <c r="V254" s="75">
        <v>45201</v>
      </c>
      <c r="W254" s="75">
        <v>45214</v>
      </c>
      <c r="X254" s="54" t="s">
        <v>1034</v>
      </c>
      <c r="Y254" s="57" t="s">
        <v>100</v>
      </c>
      <c r="Z254" s="392">
        <v>1</v>
      </c>
      <c r="AA254" s="58" t="s">
        <v>1137</v>
      </c>
      <c r="AB254" s="435">
        <v>45202</v>
      </c>
      <c r="AC254" s="392">
        <v>1</v>
      </c>
      <c r="AD254" s="58" t="s">
        <v>1138</v>
      </c>
      <c r="AE254" s="435">
        <v>45202</v>
      </c>
      <c r="AF254" s="57" t="s">
        <v>79</v>
      </c>
      <c r="AG254" s="437">
        <v>1</v>
      </c>
    </row>
    <row r="255" spans="1:1020 1038:2046 2049:3072 3075:5120 5122:7161 7179:10239 10242:11264 11266:12287 12290:13302 13320:15358 15363:16186" ht="39.75" customHeight="1" x14ac:dyDescent="0.25">
      <c r="A255" s="53" t="s">
        <v>4519</v>
      </c>
      <c r="B255" s="53">
        <v>60</v>
      </c>
      <c r="C255" s="53" t="s">
        <v>48</v>
      </c>
      <c r="D255" s="53" t="s">
        <v>995</v>
      </c>
      <c r="E255" s="53">
        <v>1</v>
      </c>
      <c r="F255" s="53" t="s">
        <v>1139</v>
      </c>
      <c r="G255" s="53" t="s">
        <v>1128</v>
      </c>
      <c r="H255" s="54" t="s">
        <v>94</v>
      </c>
      <c r="I255" s="54" t="s">
        <v>76</v>
      </c>
      <c r="J255" s="54" t="s">
        <v>80</v>
      </c>
      <c r="K255" s="54" t="s">
        <v>80</v>
      </c>
      <c r="L255" s="54" t="s">
        <v>80</v>
      </c>
      <c r="M255" s="54" t="s">
        <v>80</v>
      </c>
      <c r="N255" s="54" t="s">
        <v>80</v>
      </c>
      <c r="O255" s="54" t="s">
        <v>80</v>
      </c>
      <c r="P255" s="54" t="s">
        <v>1140</v>
      </c>
      <c r="Q255" s="119">
        <v>0.6</v>
      </c>
      <c r="R255" s="119">
        <v>0.06</v>
      </c>
      <c r="S255" s="428">
        <v>2</v>
      </c>
      <c r="T255" s="54" t="s">
        <v>84</v>
      </c>
      <c r="U255" s="54" t="s">
        <v>1131</v>
      </c>
      <c r="V255" s="75">
        <v>45217</v>
      </c>
      <c r="W255" s="75">
        <v>45289</v>
      </c>
      <c r="X255" s="54" t="s">
        <v>1034</v>
      </c>
      <c r="Y255" s="57" t="s">
        <v>100</v>
      </c>
      <c r="Z255" s="392">
        <v>1</v>
      </c>
      <c r="AA255" s="58" t="s">
        <v>1132</v>
      </c>
      <c r="AB255" s="435">
        <v>45251</v>
      </c>
      <c r="AC255" s="392">
        <v>1</v>
      </c>
      <c r="AD255" s="58" t="s">
        <v>1141</v>
      </c>
      <c r="AE255" s="435">
        <v>45251</v>
      </c>
      <c r="AF255" s="57" t="s">
        <v>79</v>
      </c>
      <c r="AG255" s="437">
        <v>1</v>
      </c>
    </row>
    <row r="256" spans="1:1020 1038:2046 2049:3072 3075:5120 5122:7161 7179:10239 10242:11264 11266:12287 12290:13302 13320:15358 15363:16186" ht="39.75" customHeight="1" x14ac:dyDescent="0.25">
      <c r="A256" s="49" t="s">
        <v>4522</v>
      </c>
      <c r="B256" s="49">
        <v>71</v>
      </c>
      <c r="C256" s="49" t="s">
        <v>49</v>
      </c>
      <c r="D256" s="49" t="s">
        <v>1142</v>
      </c>
      <c r="E256" s="49">
        <v>1</v>
      </c>
      <c r="F256" s="49" t="s">
        <v>1143</v>
      </c>
      <c r="G256" s="49" t="s">
        <v>1143</v>
      </c>
      <c r="H256" s="417" t="s">
        <v>75</v>
      </c>
      <c r="I256" s="417" t="s">
        <v>196</v>
      </c>
      <c r="J256" s="417" t="s">
        <v>265</v>
      </c>
      <c r="K256" s="417" t="s">
        <v>931</v>
      </c>
      <c r="L256" s="417" t="s">
        <v>125</v>
      </c>
      <c r="M256" s="417" t="s">
        <v>583</v>
      </c>
      <c r="N256" s="417" t="s">
        <v>1144</v>
      </c>
      <c r="O256" s="417" t="s">
        <v>243</v>
      </c>
      <c r="P256" s="417" t="s">
        <v>1145</v>
      </c>
      <c r="Q256" s="50">
        <v>0.35</v>
      </c>
      <c r="R256" s="50"/>
      <c r="S256" s="153">
        <v>247</v>
      </c>
      <c r="T256" s="417" t="s">
        <v>84</v>
      </c>
      <c r="U256" s="417" t="s">
        <v>1146</v>
      </c>
      <c r="V256" s="171">
        <v>44958</v>
      </c>
      <c r="W256" s="171">
        <v>45271</v>
      </c>
      <c r="X256" s="417" t="s">
        <v>1147</v>
      </c>
      <c r="Y256" s="57" t="s">
        <v>100</v>
      </c>
      <c r="Z256" s="392">
        <v>1.02</v>
      </c>
      <c r="AA256" s="58" t="s">
        <v>4625</v>
      </c>
      <c r="AB256" s="435">
        <v>45269</v>
      </c>
      <c r="AC256" s="392">
        <v>1</v>
      </c>
      <c r="AD256" s="58" t="s">
        <v>1149</v>
      </c>
      <c r="AE256" s="435">
        <v>45269</v>
      </c>
      <c r="AF256" s="436" t="s">
        <v>92</v>
      </c>
      <c r="AG256" s="437" t="s">
        <v>92</v>
      </c>
    </row>
    <row r="257" spans="1:33" ht="39.75" customHeight="1" x14ac:dyDescent="0.25">
      <c r="A257" s="53" t="s">
        <v>4522</v>
      </c>
      <c r="B257" s="53">
        <v>71</v>
      </c>
      <c r="C257" s="53" t="s">
        <v>49</v>
      </c>
      <c r="D257" s="53" t="s">
        <v>1142</v>
      </c>
      <c r="E257" s="53">
        <v>1</v>
      </c>
      <c r="F257" s="53" t="s">
        <v>1150</v>
      </c>
      <c r="G257" s="53" t="s">
        <v>1143</v>
      </c>
      <c r="H257" s="54" t="s">
        <v>94</v>
      </c>
      <c r="I257" s="54" t="s">
        <v>196</v>
      </c>
      <c r="J257" s="54" t="s">
        <v>80</v>
      </c>
      <c r="K257" s="54" t="s">
        <v>80</v>
      </c>
      <c r="L257" s="54" t="s">
        <v>80</v>
      </c>
      <c r="M257" s="54" t="s">
        <v>80</v>
      </c>
      <c r="N257" s="54" t="s">
        <v>80</v>
      </c>
      <c r="O257" s="54" t="s">
        <v>80</v>
      </c>
      <c r="P257" s="54" t="s">
        <v>1151</v>
      </c>
      <c r="Q257" s="119">
        <v>0.2</v>
      </c>
      <c r="R257" s="119">
        <v>6.9999999999999993E-2</v>
      </c>
      <c r="S257" s="428">
        <v>1</v>
      </c>
      <c r="T257" s="54" t="s">
        <v>84</v>
      </c>
      <c r="U257" s="54" t="s">
        <v>1152</v>
      </c>
      <c r="V257" s="75">
        <v>44958</v>
      </c>
      <c r="W257" s="75">
        <v>44985</v>
      </c>
      <c r="X257" s="54" t="s">
        <v>1147</v>
      </c>
      <c r="Y257" s="57" t="s">
        <v>100</v>
      </c>
      <c r="Z257" s="392">
        <v>1</v>
      </c>
      <c r="AA257" s="58" t="s">
        <v>1153</v>
      </c>
      <c r="AB257" s="435">
        <v>44985</v>
      </c>
      <c r="AC257" s="392">
        <v>1</v>
      </c>
      <c r="AD257" s="58" t="s">
        <v>314</v>
      </c>
      <c r="AE257" s="435">
        <v>44985</v>
      </c>
      <c r="AF257" s="57" t="s">
        <v>79</v>
      </c>
      <c r="AG257" s="437">
        <v>1</v>
      </c>
    </row>
    <row r="258" spans="1:33" ht="39.75" customHeight="1" x14ac:dyDescent="0.25">
      <c r="A258" s="53" t="s">
        <v>4522</v>
      </c>
      <c r="B258" s="53">
        <v>71</v>
      </c>
      <c r="C258" s="53" t="s">
        <v>49</v>
      </c>
      <c r="D258" s="53" t="s">
        <v>1142</v>
      </c>
      <c r="E258" s="53">
        <v>1</v>
      </c>
      <c r="F258" s="53" t="s">
        <v>1154</v>
      </c>
      <c r="G258" s="53" t="s">
        <v>1143</v>
      </c>
      <c r="H258" s="54" t="s">
        <v>94</v>
      </c>
      <c r="I258" s="54" t="s">
        <v>196</v>
      </c>
      <c r="J258" s="54" t="s">
        <v>80</v>
      </c>
      <c r="K258" s="54" t="s">
        <v>80</v>
      </c>
      <c r="L258" s="54" t="s">
        <v>80</v>
      </c>
      <c r="M258" s="54" t="s">
        <v>80</v>
      </c>
      <c r="N258" s="54" t="s">
        <v>80</v>
      </c>
      <c r="O258" s="54" t="s">
        <v>80</v>
      </c>
      <c r="P258" s="54" t="s">
        <v>1155</v>
      </c>
      <c r="Q258" s="119">
        <v>0.7</v>
      </c>
      <c r="R258" s="119">
        <v>0.24499999999999997</v>
      </c>
      <c r="S258" s="428">
        <v>9</v>
      </c>
      <c r="T258" s="54" t="s">
        <v>84</v>
      </c>
      <c r="U258" s="54" t="s">
        <v>1156</v>
      </c>
      <c r="V258" s="75">
        <v>44986</v>
      </c>
      <c r="W258" s="75">
        <v>45267</v>
      </c>
      <c r="X258" s="54" t="s">
        <v>1147</v>
      </c>
      <c r="Y258" s="57" t="s">
        <v>100</v>
      </c>
      <c r="Z258" s="392">
        <v>1</v>
      </c>
      <c r="AA258" s="58" t="s">
        <v>1157</v>
      </c>
      <c r="AB258" s="435">
        <v>45244</v>
      </c>
      <c r="AC258" s="392">
        <v>1</v>
      </c>
      <c r="AD258" s="58" t="s">
        <v>4711</v>
      </c>
      <c r="AE258" s="435">
        <v>45244</v>
      </c>
      <c r="AF258" s="57" t="s">
        <v>79</v>
      </c>
      <c r="AG258" s="437">
        <v>1</v>
      </c>
    </row>
    <row r="259" spans="1:33" ht="39.75" customHeight="1" x14ac:dyDescent="0.25">
      <c r="A259" s="53" t="s">
        <v>4522</v>
      </c>
      <c r="B259" s="53">
        <v>71</v>
      </c>
      <c r="C259" s="53" t="s">
        <v>49</v>
      </c>
      <c r="D259" s="53" t="s">
        <v>1142</v>
      </c>
      <c r="E259" s="53">
        <v>1</v>
      </c>
      <c r="F259" s="53" t="s">
        <v>1159</v>
      </c>
      <c r="G259" s="53" t="s">
        <v>1143</v>
      </c>
      <c r="H259" s="54" t="s">
        <v>94</v>
      </c>
      <c r="I259" s="54" t="s">
        <v>196</v>
      </c>
      <c r="J259" s="54" t="s">
        <v>80</v>
      </c>
      <c r="K259" s="54" t="s">
        <v>80</v>
      </c>
      <c r="L259" s="54" t="s">
        <v>80</v>
      </c>
      <c r="M259" s="54" t="s">
        <v>80</v>
      </c>
      <c r="N259" s="54" t="s">
        <v>80</v>
      </c>
      <c r="O259" s="54" t="s">
        <v>80</v>
      </c>
      <c r="P259" s="54" t="s">
        <v>1160</v>
      </c>
      <c r="Q259" s="119">
        <v>0.1</v>
      </c>
      <c r="R259" s="119">
        <v>3.4999999999999996E-2</v>
      </c>
      <c r="S259" s="428">
        <v>247</v>
      </c>
      <c r="T259" s="54" t="s">
        <v>84</v>
      </c>
      <c r="U259" s="54" t="s">
        <v>1146</v>
      </c>
      <c r="V259" s="75">
        <v>45267</v>
      </c>
      <c r="W259" s="75">
        <v>45271</v>
      </c>
      <c r="X259" s="54" t="s">
        <v>1147</v>
      </c>
      <c r="Y259" s="57" t="s">
        <v>100</v>
      </c>
      <c r="Z259" s="392">
        <v>1.02</v>
      </c>
      <c r="AA259" s="58" t="s">
        <v>4626</v>
      </c>
      <c r="AB259" s="435">
        <v>45269</v>
      </c>
      <c r="AC259" s="392">
        <v>1</v>
      </c>
      <c r="AD259" s="58" t="s">
        <v>1162</v>
      </c>
      <c r="AE259" s="435">
        <v>45269</v>
      </c>
      <c r="AF259" s="57" t="s">
        <v>79</v>
      </c>
      <c r="AG259" s="437">
        <v>1</v>
      </c>
    </row>
    <row r="260" spans="1:33" ht="39.75" customHeight="1" x14ac:dyDescent="0.25">
      <c r="A260" s="49" t="s">
        <v>4522</v>
      </c>
      <c r="B260" s="49">
        <v>71</v>
      </c>
      <c r="C260" s="49" t="s">
        <v>49</v>
      </c>
      <c r="D260" s="49" t="s">
        <v>1142</v>
      </c>
      <c r="E260" s="49">
        <v>1</v>
      </c>
      <c r="F260" s="49" t="s">
        <v>1163</v>
      </c>
      <c r="G260" s="49" t="s">
        <v>1163</v>
      </c>
      <c r="H260" s="417" t="s">
        <v>75</v>
      </c>
      <c r="I260" s="417" t="s">
        <v>196</v>
      </c>
      <c r="J260" s="417" t="s">
        <v>265</v>
      </c>
      <c r="K260" s="417" t="s">
        <v>1164</v>
      </c>
      <c r="L260" s="417" t="s">
        <v>125</v>
      </c>
      <c r="M260" s="417" t="s">
        <v>583</v>
      </c>
      <c r="N260" s="417" t="s">
        <v>1165</v>
      </c>
      <c r="O260" s="417" t="s">
        <v>243</v>
      </c>
      <c r="P260" s="417" t="s">
        <v>1166</v>
      </c>
      <c r="Q260" s="50">
        <v>0.1</v>
      </c>
      <c r="R260" s="50"/>
      <c r="S260" s="153">
        <v>12</v>
      </c>
      <c r="T260" s="417" t="s">
        <v>84</v>
      </c>
      <c r="U260" s="417" t="s">
        <v>1167</v>
      </c>
      <c r="V260" s="171">
        <v>44958</v>
      </c>
      <c r="W260" s="171">
        <v>45271</v>
      </c>
      <c r="X260" s="417" t="s">
        <v>1147</v>
      </c>
      <c r="Y260" s="57" t="s">
        <v>100</v>
      </c>
      <c r="Z260" s="392">
        <v>1</v>
      </c>
      <c r="AA260" s="58" t="s">
        <v>1168</v>
      </c>
      <c r="AB260" s="435">
        <v>45267</v>
      </c>
      <c r="AC260" s="392">
        <v>1</v>
      </c>
      <c r="AD260" s="58" t="s">
        <v>1169</v>
      </c>
      <c r="AE260" s="435">
        <v>45267</v>
      </c>
      <c r="AF260" s="436" t="s">
        <v>92</v>
      </c>
      <c r="AG260" s="437" t="s">
        <v>92</v>
      </c>
    </row>
    <row r="261" spans="1:33" ht="39.75" customHeight="1" x14ac:dyDescent="0.25">
      <c r="A261" s="53" t="s">
        <v>4522</v>
      </c>
      <c r="B261" s="53">
        <v>71</v>
      </c>
      <c r="C261" s="53" t="s">
        <v>49</v>
      </c>
      <c r="D261" s="53" t="s">
        <v>1142</v>
      </c>
      <c r="E261" s="53">
        <v>1</v>
      </c>
      <c r="F261" s="53" t="s">
        <v>1170</v>
      </c>
      <c r="G261" s="53" t="s">
        <v>1163</v>
      </c>
      <c r="H261" s="54" t="s">
        <v>94</v>
      </c>
      <c r="I261" s="54" t="s">
        <v>196</v>
      </c>
      <c r="J261" s="54" t="s">
        <v>80</v>
      </c>
      <c r="K261" s="54" t="s">
        <v>80</v>
      </c>
      <c r="L261" s="54" t="s">
        <v>80</v>
      </c>
      <c r="M261" s="54" t="s">
        <v>80</v>
      </c>
      <c r="N261" s="54" t="s">
        <v>80</v>
      </c>
      <c r="O261" s="54" t="s">
        <v>80</v>
      </c>
      <c r="P261" s="54" t="s">
        <v>1171</v>
      </c>
      <c r="Q261" s="119">
        <v>0.2</v>
      </c>
      <c r="R261" s="119">
        <v>2.0000000000000004E-2</v>
      </c>
      <c r="S261" s="428">
        <v>1</v>
      </c>
      <c r="T261" s="54" t="s">
        <v>84</v>
      </c>
      <c r="U261" s="54" t="s">
        <v>1172</v>
      </c>
      <c r="V261" s="75">
        <v>44958</v>
      </c>
      <c r="W261" s="75">
        <v>45002</v>
      </c>
      <c r="X261" s="54" t="s">
        <v>1147</v>
      </c>
      <c r="Y261" s="57" t="s">
        <v>100</v>
      </c>
      <c r="Z261" s="392">
        <v>1</v>
      </c>
      <c r="AA261" s="58" t="s">
        <v>1173</v>
      </c>
      <c r="AB261" s="435">
        <v>44966</v>
      </c>
      <c r="AC261" s="392">
        <v>1</v>
      </c>
      <c r="AD261" s="58" t="s">
        <v>314</v>
      </c>
      <c r="AE261" s="435">
        <v>44966</v>
      </c>
      <c r="AF261" s="57" t="s">
        <v>79</v>
      </c>
      <c r="AG261" s="437">
        <v>1</v>
      </c>
    </row>
    <row r="262" spans="1:33" ht="39.75" customHeight="1" x14ac:dyDescent="0.25">
      <c r="A262" s="53" t="s">
        <v>4522</v>
      </c>
      <c r="B262" s="53">
        <v>71</v>
      </c>
      <c r="C262" s="53" t="s">
        <v>49</v>
      </c>
      <c r="D262" s="53" t="s">
        <v>1142</v>
      </c>
      <c r="E262" s="53">
        <v>1</v>
      </c>
      <c r="F262" s="53" t="s">
        <v>1174</v>
      </c>
      <c r="G262" s="53" t="s">
        <v>1163</v>
      </c>
      <c r="H262" s="54" t="s">
        <v>94</v>
      </c>
      <c r="I262" s="54" t="s">
        <v>196</v>
      </c>
      <c r="J262" s="54" t="s">
        <v>80</v>
      </c>
      <c r="K262" s="54" t="s">
        <v>80</v>
      </c>
      <c r="L262" s="54" t="s">
        <v>80</v>
      </c>
      <c r="M262" s="54" t="s">
        <v>80</v>
      </c>
      <c r="N262" s="54" t="s">
        <v>80</v>
      </c>
      <c r="O262" s="54" t="s">
        <v>80</v>
      </c>
      <c r="P262" s="54" t="s">
        <v>1175</v>
      </c>
      <c r="Q262" s="119">
        <v>0.7</v>
      </c>
      <c r="R262" s="119">
        <v>6.9999999999999993E-2</v>
      </c>
      <c r="S262" s="428">
        <v>12</v>
      </c>
      <c r="T262" s="54" t="s">
        <v>84</v>
      </c>
      <c r="U262" s="54" t="s">
        <v>1167</v>
      </c>
      <c r="V262" s="75">
        <v>45005</v>
      </c>
      <c r="W262" s="75">
        <v>45267</v>
      </c>
      <c r="X262" s="54" t="s">
        <v>1147</v>
      </c>
      <c r="Y262" s="57" t="s">
        <v>100</v>
      </c>
      <c r="Z262" s="392">
        <v>1</v>
      </c>
      <c r="AA262" s="58" t="s">
        <v>1168</v>
      </c>
      <c r="AB262" s="435">
        <v>45267</v>
      </c>
      <c r="AC262" s="392">
        <v>1</v>
      </c>
      <c r="AD262" s="58" t="s">
        <v>1176</v>
      </c>
      <c r="AE262" s="435">
        <v>45267</v>
      </c>
      <c r="AF262" s="57" t="s">
        <v>79</v>
      </c>
      <c r="AG262" s="437">
        <v>1</v>
      </c>
    </row>
    <row r="263" spans="1:33" ht="39.75" customHeight="1" x14ac:dyDescent="0.25">
      <c r="A263" s="53" t="s">
        <v>4522</v>
      </c>
      <c r="B263" s="53">
        <v>71</v>
      </c>
      <c r="C263" s="53" t="s">
        <v>49</v>
      </c>
      <c r="D263" s="53" t="s">
        <v>1142</v>
      </c>
      <c r="E263" s="53">
        <v>1</v>
      </c>
      <c r="F263" s="53" t="s">
        <v>1177</v>
      </c>
      <c r="G263" s="53" t="s">
        <v>1163</v>
      </c>
      <c r="H263" s="54" t="s">
        <v>94</v>
      </c>
      <c r="I263" s="54" t="s">
        <v>196</v>
      </c>
      <c r="J263" s="54" t="s">
        <v>80</v>
      </c>
      <c r="K263" s="54" t="s">
        <v>80</v>
      </c>
      <c r="L263" s="54" t="s">
        <v>80</v>
      </c>
      <c r="M263" s="54" t="s">
        <v>80</v>
      </c>
      <c r="N263" s="54" t="s">
        <v>80</v>
      </c>
      <c r="O263" s="54" t="s">
        <v>80</v>
      </c>
      <c r="P263" s="54" t="s">
        <v>1178</v>
      </c>
      <c r="Q263" s="119">
        <v>0.1</v>
      </c>
      <c r="R263" s="119">
        <v>1.0000000000000002E-2</v>
      </c>
      <c r="S263" s="428">
        <v>2</v>
      </c>
      <c r="T263" s="54" t="s">
        <v>84</v>
      </c>
      <c r="U263" s="54" t="s">
        <v>1179</v>
      </c>
      <c r="V263" s="75">
        <v>45107</v>
      </c>
      <c r="W263" s="75">
        <v>45271</v>
      </c>
      <c r="X263" s="54" t="s">
        <v>1147</v>
      </c>
      <c r="Y263" s="57" t="s">
        <v>100</v>
      </c>
      <c r="Z263" s="392">
        <v>1</v>
      </c>
      <c r="AA263" s="58" t="s">
        <v>1180</v>
      </c>
      <c r="AB263" s="435">
        <v>45287</v>
      </c>
      <c r="AC263" s="392">
        <v>1</v>
      </c>
      <c r="AD263" s="58" t="s">
        <v>1181</v>
      </c>
      <c r="AE263" s="435">
        <v>45287</v>
      </c>
      <c r="AF263" s="57" t="s">
        <v>79</v>
      </c>
      <c r="AG263" s="437">
        <v>1</v>
      </c>
    </row>
    <row r="264" spans="1:33" ht="39.75" customHeight="1" x14ac:dyDescent="0.25">
      <c r="A264" s="49" t="s">
        <v>4522</v>
      </c>
      <c r="B264" s="49">
        <v>71</v>
      </c>
      <c r="C264" s="49" t="s">
        <v>49</v>
      </c>
      <c r="D264" s="49" t="s">
        <v>1142</v>
      </c>
      <c r="E264" s="49">
        <v>1</v>
      </c>
      <c r="F264" s="49" t="s">
        <v>1182</v>
      </c>
      <c r="G264" s="49" t="s">
        <v>1182</v>
      </c>
      <c r="H264" s="417" t="s">
        <v>75</v>
      </c>
      <c r="I264" s="417" t="s">
        <v>196</v>
      </c>
      <c r="J264" s="417" t="s">
        <v>1183</v>
      </c>
      <c r="K264" s="417" t="s">
        <v>124</v>
      </c>
      <c r="L264" s="417" t="s">
        <v>125</v>
      </c>
      <c r="M264" s="417" t="s">
        <v>583</v>
      </c>
      <c r="N264" s="417" t="s">
        <v>1184</v>
      </c>
      <c r="O264" s="417" t="s">
        <v>243</v>
      </c>
      <c r="P264" s="417" t="s">
        <v>1185</v>
      </c>
      <c r="Q264" s="50">
        <v>0.1</v>
      </c>
      <c r="R264" s="50"/>
      <c r="S264" s="153">
        <v>30</v>
      </c>
      <c r="T264" s="417" t="s">
        <v>84</v>
      </c>
      <c r="U264" s="417" t="s">
        <v>1186</v>
      </c>
      <c r="V264" s="171">
        <v>45017</v>
      </c>
      <c r="W264" s="171">
        <v>45271</v>
      </c>
      <c r="X264" s="417" t="s">
        <v>1147</v>
      </c>
      <c r="Y264" s="57" t="s">
        <v>100</v>
      </c>
      <c r="Z264" s="392">
        <v>1</v>
      </c>
      <c r="AA264" s="58" t="s">
        <v>4627</v>
      </c>
      <c r="AB264" s="435">
        <v>45266</v>
      </c>
      <c r="AC264" s="392">
        <v>1</v>
      </c>
      <c r="AD264" s="58" t="s">
        <v>1188</v>
      </c>
      <c r="AE264" s="435">
        <v>45266</v>
      </c>
      <c r="AF264" s="436" t="s">
        <v>92</v>
      </c>
      <c r="AG264" s="437" t="s">
        <v>92</v>
      </c>
    </row>
    <row r="265" spans="1:33" ht="39.75" customHeight="1" x14ac:dyDescent="0.25">
      <c r="A265" s="53" t="s">
        <v>4522</v>
      </c>
      <c r="B265" s="53">
        <v>71</v>
      </c>
      <c r="C265" s="53" t="s">
        <v>49</v>
      </c>
      <c r="D265" s="53" t="s">
        <v>1142</v>
      </c>
      <c r="E265" s="53">
        <v>1</v>
      </c>
      <c r="F265" s="53" t="s">
        <v>1189</v>
      </c>
      <c r="G265" s="53" t="s">
        <v>1182</v>
      </c>
      <c r="H265" s="54" t="s">
        <v>94</v>
      </c>
      <c r="I265" s="54" t="s">
        <v>196</v>
      </c>
      <c r="J265" s="54" t="s">
        <v>80</v>
      </c>
      <c r="K265" s="54" t="s">
        <v>80</v>
      </c>
      <c r="L265" s="54" t="s">
        <v>80</v>
      </c>
      <c r="M265" s="54" t="s">
        <v>80</v>
      </c>
      <c r="N265" s="54" t="s">
        <v>80</v>
      </c>
      <c r="O265" s="54" t="s">
        <v>80</v>
      </c>
      <c r="P265" s="54" t="s">
        <v>1190</v>
      </c>
      <c r="Q265" s="119">
        <v>0.2</v>
      </c>
      <c r="R265" s="119">
        <v>2.0000000000000004E-2</v>
      </c>
      <c r="S265" s="428">
        <v>1</v>
      </c>
      <c r="T265" s="54" t="s">
        <v>84</v>
      </c>
      <c r="U265" s="54" t="s">
        <v>1152</v>
      </c>
      <c r="V265" s="75">
        <v>45017</v>
      </c>
      <c r="W265" s="75">
        <v>45030</v>
      </c>
      <c r="X265" s="54" t="s">
        <v>1147</v>
      </c>
      <c r="Y265" s="57" t="s">
        <v>100</v>
      </c>
      <c r="Z265" s="392">
        <v>1</v>
      </c>
      <c r="AA265" s="58" t="s">
        <v>1191</v>
      </c>
      <c r="AB265" s="435">
        <v>45014</v>
      </c>
      <c r="AC265" s="392">
        <v>1</v>
      </c>
      <c r="AD265" s="58" t="s">
        <v>1192</v>
      </c>
      <c r="AE265" s="435">
        <v>45030</v>
      </c>
      <c r="AF265" s="57" t="s">
        <v>79</v>
      </c>
      <c r="AG265" s="437">
        <v>1</v>
      </c>
    </row>
    <row r="266" spans="1:33" ht="39.75" customHeight="1" x14ac:dyDescent="0.25">
      <c r="A266" s="53" t="s">
        <v>4522</v>
      </c>
      <c r="B266" s="53">
        <v>71</v>
      </c>
      <c r="C266" s="53" t="s">
        <v>49</v>
      </c>
      <c r="D266" s="53" t="s">
        <v>1142</v>
      </c>
      <c r="E266" s="53">
        <v>1</v>
      </c>
      <c r="F266" s="53" t="s">
        <v>1193</v>
      </c>
      <c r="G266" s="53" t="s">
        <v>1182</v>
      </c>
      <c r="H266" s="54" t="s">
        <v>94</v>
      </c>
      <c r="I266" s="54" t="s">
        <v>196</v>
      </c>
      <c r="J266" s="54" t="s">
        <v>80</v>
      </c>
      <c r="K266" s="54" t="s">
        <v>80</v>
      </c>
      <c r="L266" s="54" t="s">
        <v>80</v>
      </c>
      <c r="M266" s="54" t="s">
        <v>80</v>
      </c>
      <c r="N266" s="54" t="s">
        <v>80</v>
      </c>
      <c r="O266" s="54" t="s">
        <v>80</v>
      </c>
      <c r="P266" s="54" t="s">
        <v>1194</v>
      </c>
      <c r="Q266" s="119">
        <v>0.2</v>
      </c>
      <c r="R266" s="119">
        <v>2.0000000000000004E-2</v>
      </c>
      <c r="S266" s="428">
        <v>3</v>
      </c>
      <c r="T266" s="54" t="s">
        <v>84</v>
      </c>
      <c r="U266" s="54" t="s">
        <v>1195</v>
      </c>
      <c r="V266" s="75">
        <v>45017</v>
      </c>
      <c r="W266" s="75">
        <v>45260</v>
      </c>
      <c r="X266" s="54" t="s">
        <v>1147</v>
      </c>
      <c r="Y266" s="57" t="s">
        <v>100</v>
      </c>
      <c r="Z266" s="392">
        <v>1</v>
      </c>
      <c r="AA266" s="58" t="s">
        <v>1196</v>
      </c>
      <c r="AB266" s="435">
        <v>45230</v>
      </c>
      <c r="AC266" s="392">
        <v>1</v>
      </c>
      <c r="AD266" s="58" t="s">
        <v>4712</v>
      </c>
      <c r="AE266" s="435">
        <v>45230</v>
      </c>
      <c r="AF266" s="57" t="s">
        <v>79</v>
      </c>
      <c r="AG266" s="437">
        <v>1</v>
      </c>
    </row>
    <row r="267" spans="1:33" ht="39.75" customHeight="1" x14ac:dyDescent="0.25">
      <c r="A267" s="53" t="s">
        <v>4522</v>
      </c>
      <c r="B267" s="53">
        <v>71</v>
      </c>
      <c r="C267" s="53" t="s">
        <v>49</v>
      </c>
      <c r="D267" s="53" t="s">
        <v>1142</v>
      </c>
      <c r="E267" s="53">
        <v>1</v>
      </c>
      <c r="F267" s="53" t="s">
        <v>1198</v>
      </c>
      <c r="G267" s="53" t="s">
        <v>1182</v>
      </c>
      <c r="H267" s="54" t="s">
        <v>94</v>
      </c>
      <c r="I267" s="54" t="s">
        <v>196</v>
      </c>
      <c r="J267" s="54" t="s">
        <v>80</v>
      </c>
      <c r="K267" s="54" t="s">
        <v>80</v>
      </c>
      <c r="L267" s="54" t="s">
        <v>80</v>
      </c>
      <c r="M267" s="54" t="s">
        <v>80</v>
      </c>
      <c r="N267" s="54" t="s">
        <v>80</v>
      </c>
      <c r="O267" s="54" t="s">
        <v>80</v>
      </c>
      <c r="P267" s="54" t="s">
        <v>1199</v>
      </c>
      <c r="Q267" s="119">
        <v>0.6</v>
      </c>
      <c r="R267" s="119">
        <v>0.06</v>
      </c>
      <c r="S267" s="428">
        <v>30</v>
      </c>
      <c r="T267" s="54" t="s">
        <v>84</v>
      </c>
      <c r="U267" s="54" t="s">
        <v>1186</v>
      </c>
      <c r="V267" s="75">
        <v>45017</v>
      </c>
      <c r="W267" s="75">
        <v>45271</v>
      </c>
      <c r="X267" s="54" t="s">
        <v>1147</v>
      </c>
      <c r="Y267" s="57" t="s">
        <v>100</v>
      </c>
      <c r="Z267" s="392">
        <v>1</v>
      </c>
      <c r="AA267" s="58" t="s">
        <v>4628</v>
      </c>
      <c r="AB267" s="435">
        <v>45266</v>
      </c>
      <c r="AC267" s="392">
        <v>1</v>
      </c>
      <c r="AD267" s="58" t="s">
        <v>1201</v>
      </c>
      <c r="AE267" s="435">
        <v>45266</v>
      </c>
      <c r="AF267" s="57" t="s">
        <v>79</v>
      </c>
      <c r="AG267" s="437">
        <v>1</v>
      </c>
    </row>
    <row r="268" spans="1:33" ht="39.75" customHeight="1" x14ac:dyDescent="0.25">
      <c r="A268" s="49" t="s">
        <v>4522</v>
      </c>
      <c r="B268" s="49">
        <v>71</v>
      </c>
      <c r="C268" s="49" t="s">
        <v>49</v>
      </c>
      <c r="D268" s="49" t="s">
        <v>1142</v>
      </c>
      <c r="E268" s="49">
        <v>1</v>
      </c>
      <c r="F268" s="49" t="s">
        <v>1202</v>
      </c>
      <c r="G268" s="49" t="s">
        <v>1202</v>
      </c>
      <c r="H268" s="417" t="s">
        <v>75</v>
      </c>
      <c r="I268" s="417" t="s">
        <v>196</v>
      </c>
      <c r="J268" s="417" t="s">
        <v>1203</v>
      </c>
      <c r="K268" s="417" t="s">
        <v>124</v>
      </c>
      <c r="L268" s="417" t="s">
        <v>125</v>
      </c>
      <c r="M268" s="417" t="s">
        <v>583</v>
      </c>
      <c r="N268" s="417" t="s">
        <v>1184</v>
      </c>
      <c r="O268" s="417" t="s">
        <v>644</v>
      </c>
      <c r="P268" s="417" t="s">
        <v>1204</v>
      </c>
      <c r="Q268" s="50">
        <v>0.1</v>
      </c>
      <c r="R268" s="50"/>
      <c r="S268" s="153">
        <v>105</v>
      </c>
      <c r="T268" s="417" t="s">
        <v>84</v>
      </c>
      <c r="U268" s="417" t="s">
        <v>1205</v>
      </c>
      <c r="V268" s="171">
        <v>45017</v>
      </c>
      <c r="W268" s="171">
        <v>45271</v>
      </c>
      <c r="X268" s="417" t="s">
        <v>1147</v>
      </c>
      <c r="Y268" s="57" t="s">
        <v>100</v>
      </c>
      <c r="Z268" s="392">
        <v>1</v>
      </c>
      <c r="AA268" s="58" t="s">
        <v>4629</v>
      </c>
      <c r="AB268" s="435">
        <v>45266</v>
      </c>
      <c r="AC268" s="392">
        <v>1</v>
      </c>
      <c r="AD268" s="58" t="s">
        <v>1207</v>
      </c>
      <c r="AE268" s="435">
        <v>45266</v>
      </c>
      <c r="AF268" s="436" t="s">
        <v>92</v>
      </c>
      <c r="AG268" s="437" t="s">
        <v>92</v>
      </c>
    </row>
    <row r="269" spans="1:33" ht="39.75" customHeight="1" x14ac:dyDescent="0.25">
      <c r="A269" s="53" t="s">
        <v>4522</v>
      </c>
      <c r="B269" s="53">
        <v>71</v>
      </c>
      <c r="C269" s="53" t="s">
        <v>49</v>
      </c>
      <c r="D269" s="53" t="s">
        <v>1142</v>
      </c>
      <c r="E269" s="53">
        <v>1</v>
      </c>
      <c r="F269" s="53" t="s">
        <v>1208</v>
      </c>
      <c r="G269" s="53" t="s">
        <v>1202</v>
      </c>
      <c r="H269" s="54" t="s">
        <v>94</v>
      </c>
      <c r="I269" s="54" t="s">
        <v>196</v>
      </c>
      <c r="J269" s="54" t="s">
        <v>80</v>
      </c>
      <c r="K269" s="54" t="s">
        <v>80</v>
      </c>
      <c r="L269" s="54" t="s">
        <v>80</v>
      </c>
      <c r="M269" s="54" t="s">
        <v>80</v>
      </c>
      <c r="N269" s="54" t="s">
        <v>80</v>
      </c>
      <c r="O269" s="54" t="s">
        <v>80</v>
      </c>
      <c r="P269" s="54" t="s">
        <v>1209</v>
      </c>
      <c r="Q269" s="119">
        <v>0.2</v>
      </c>
      <c r="R269" s="119">
        <v>2.0000000000000004E-2</v>
      </c>
      <c r="S269" s="428">
        <v>1</v>
      </c>
      <c r="T269" s="54" t="s">
        <v>84</v>
      </c>
      <c r="U269" s="54" t="s">
        <v>1152</v>
      </c>
      <c r="V269" s="75">
        <v>45017</v>
      </c>
      <c r="W269" s="75">
        <v>45044</v>
      </c>
      <c r="X269" s="54" t="s">
        <v>1147</v>
      </c>
      <c r="Y269" s="57" t="s">
        <v>100</v>
      </c>
      <c r="Z269" s="392">
        <v>1</v>
      </c>
      <c r="AA269" s="58" t="s">
        <v>1210</v>
      </c>
      <c r="AB269" s="435">
        <v>45009</v>
      </c>
      <c r="AC269" s="392">
        <v>1</v>
      </c>
      <c r="AD269" s="58" t="s">
        <v>1192</v>
      </c>
      <c r="AE269" s="435">
        <v>45044</v>
      </c>
      <c r="AF269" s="57" t="s">
        <v>79</v>
      </c>
      <c r="AG269" s="437">
        <v>1</v>
      </c>
    </row>
    <row r="270" spans="1:33" ht="39.75" customHeight="1" x14ac:dyDescent="0.25">
      <c r="A270" s="53" t="s">
        <v>4522</v>
      </c>
      <c r="B270" s="53">
        <v>71</v>
      </c>
      <c r="C270" s="53" t="s">
        <v>49</v>
      </c>
      <c r="D270" s="53" t="s">
        <v>1142</v>
      </c>
      <c r="E270" s="53">
        <v>1</v>
      </c>
      <c r="F270" s="53" t="s">
        <v>1211</v>
      </c>
      <c r="G270" s="53" t="s">
        <v>1202</v>
      </c>
      <c r="H270" s="54" t="s">
        <v>94</v>
      </c>
      <c r="I270" s="54" t="s">
        <v>196</v>
      </c>
      <c r="J270" s="54" t="s">
        <v>80</v>
      </c>
      <c r="K270" s="54" t="s">
        <v>80</v>
      </c>
      <c r="L270" s="54" t="s">
        <v>80</v>
      </c>
      <c r="M270" s="54" t="s">
        <v>80</v>
      </c>
      <c r="N270" s="54" t="s">
        <v>80</v>
      </c>
      <c r="O270" s="54" t="s">
        <v>80</v>
      </c>
      <c r="P270" s="54" t="s">
        <v>1212</v>
      </c>
      <c r="Q270" s="119">
        <v>0.7</v>
      </c>
      <c r="R270" s="119">
        <v>6.9999999999999993E-2</v>
      </c>
      <c r="S270" s="428">
        <v>2</v>
      </c>
      <c r="T270" s="54" t="s">
        <v>84</v>
      </c>
      <c r="U270" s="54" t="s">
        <v>1213</v>
      </c>
      <c r="V270" s="75">
        <v>45017</v>
      </c>
      <c r="W270" s="75">
        <v>45267</v>
      </c>
      <c r="X270" s="54" t="s">
        <v>1147</v>
      </c>
      <c r="Y270" s="57" t="s">
        <v>100</v>
      </c>
      <c r="Z270" s="392">
        <v>1</v>
      </c>
      <c r="AA270" s="58" t="s">
        <v>1214</v>
      </c>
      <c r="AB270" s="435">
        <v>45260</v>
      </c>
      <c r="AC270" s="392">
        <v>1</v>
      </c>
      <c r="AD270" s="58" t="s">
        <v>4713</v>
      </c>
      <c r="AE270" s="435">
        <v>45260</v>
      </c>
      <c r="AF270" s="57" t="s">
        <v>79</v>
      </c>
      <c r="AG270" s="437">
        <v>1</v>
      </c>
    </row>
    <row r="271" spans="1:33" ht="39.75" customHeight="1" x14ac:dyDescent="0.25">
      <c r="A271" s="53" t="s">
        <v>4522</v>
      </c>
      <c r="B271" s="53">
        <v>71</v>
      </c>
      <c r="C271" s="53" t="s">
        <v>49</v>
      </c>
      <c r="D271" s="53" t="s">
        <v>1142</v>
      </c>
      <c r="E271" s="53">
        <v>1</v>
      </c>
      <c r="F271" s="53" t="s">
        <v>1216</v>
      </c>
      <c r="G271" s="53" t="s">
        <v>1202</v>
      </c>
      <c r="H271" s="54" t="s">
        <v>94</v>
      </c>
      <c r="I271" s="54" t="s">
        <v>196</v>
      </c>
      <c r="J271" s="54" t="s">
        <v>80</v>
      </c>
      <c r="K271" s="54" t="s">
        <v>80</v>
      </c>
      <c r="L271" s="54" t="s">
        <v>80</v>
      </c>
      <c r="M271" s="54" t="s">
        <v>80</v>
      </c>
      <c r="N271" s="54" t="s">
        <v>80</v>
      </c>
      <c r="O271" s="54" t="s">
        <v>80</v>
      </c>
      <c r="P271" s="54" t="s">
        <v>1217</v>
      </c>
      <c r="Q271" s="119">
        <v>0.1</v>
      </c>
      <c r="R271" s="119">
        <v>1.0000000000000002E-2</v>
      </c>
      <c r="S271" s="428">
        <v>105</v>
      </c>
      <c r="T271" s="54" t="s">
        <v>84</v>
      </c>
      <c r="U271" s="54" t="s">
        <v>1205</v>
      </c>
      <c r="V271" s="75">
        <v>45261</v>
      </c>
      <c r="W271" s="75">
        <v>45271</v>
      </c>
      <c r="X271" s="54" t="s">
        <v>1147</v>
      </c>
      <c r="Y271" s="57" t="s">
        <v>100</v>
      </c>
      <c r="Z271" s="392">
        <v>1</v>
      </c>
      <c r="AA271" s="58" t="s">
        <v>4630</v>
      </c>
      <c r="AB271" s="435">
        <v>45266</v>
      </c>
      <c r="AC271" s="392">
        <v>1</v>
      </c>
      <c r="AD271" s="58" t="s">
        <v>1219</v>
      </c>
      <c r="AE271" s="435">
        <v>45266</v>
      </c>
      <c r="AF271" s="57" t="s">
        <v>79</v>
      </c>
      <c r="AG271" s="437">
        <v>1</v>
      </c>
    </row>
    <row r="272" spans="1:33" ht="39.75" customHeight="1" x14ac:dyDescent="0.25">
      <c r="A272" s="49" t="s">
        <v>4522</v>
      </c>
      <c r="B272" s="49">
        <v>71</v>
      </c>
      <c r="C272" s="49" t="s">
        <v>49</v>
      </c>
      <c r="D272" s="49" t="s">
        <v>1142</v>
      </c>
      <c r="E272" s="49">
        <v>1</v>
      </c>
      <c r="F272" s="49" t="s">
        <v>1220</v>
      </c>
      <c r="G272" s="49" t="s">
        <v>1220</v>
      </c>
      <c r="H272" s="417" t="s">
        <v>75</v>
      </c>
      <c r="I272" s="417" t="s">
        <v>196</v>
      </c>
      <c r="J272" s="417" t="s">
        <v>1221</v>
      </c>
      <c r="K272" s="417" t="s">
        <v>144</v>
      </c>
      <c r="L272" s="417" t="s">
        <v>79</v>
      </c>
      <c r="M272" s="417" t="s">
        <v>583</v>
      </c>
      <c r="N272" s="417" t="s">
        <v>1184</v>
      </c>
      <c r="O272" s="417" t="s">
        <v>644</v>
      </c>
      <c r="P272" s="417" t="s">
        <v>1222</v>
      </c>
      <c r="Q272" s="50">
        <v>0.15</v>
      </c>
      <c r="R272" s="50"/>
      <c r="S272" s="153">
        <v>15</v>
      </c>
      <c r="T272" s="417" t="s">
        <v>84</v>
      </c>
      <c r="U272" s="417" t="s">
        <v>1223</v>
      </c>
      <c r="V272" s="171">
        <v>45017</v>
      </c>
      <c r="W272" s="171">
        <v>45271</v>
      </c>
      <c r="X272" s="417" t="s">
        <v>1224</v>
      </c>
      <c r="Y272" s="57" t="s">
        <v>100</v>
      </c>
      <c r="Z272" s="392">
        <v>1</v>
      </c>
      <c r="AA272" s="58" t="s">
        <v>1225</v>
      </c>
      <c r="AB272" s="435">
        <v>45266</v>
      </c>
      <c r="AC272" s="392">
        <v>1</v>
      </c>
      <c r="AD272" s="58" t="s">
        <v>1226</v>
      </c>
      <c r="AE272" s="435">
        <v>45266</v>
      </c>
      <c r="AF272" s="436" t="s">
        <v>92</v>
      </c>
      <c r="AG272" s="437" t="s">
        <v>92</v>
      </c>
    </row>
    <row r="273" spans="1:33" ht="39.75" customHeight="1" x14ac:dyDescent="0.25">
      <c r="A273" s="53" t="s">
        <v>4522</v>
      </c>
      <c r="B273" s="53">
        <v>71</v>
      </c>
      <c r="C273" s="53" t="s">
        <v>49</v>
      </c>
      <c r="D273" s="53" t="s">
        <v>1142</v>
      </c>
      <c r="E273" s="53">
        <v>1</v>
      </c>
      <c r="F273" s="53" t="s">
        <v>1227</v>
      </c>
      <c r="G273" s="53" t="s">
        <v>1220</v>
      </c>
      <c r="H273" s="54" t="s">
        <v>94</v>
      </c>
      <c r="I273" s="54" t="s">
        <v>196</v>
      </c>
      <c r="J273" s="54" t="s">
        <v>80</v>
      </c>
      <c r="K273" s="54" t="s">
        <v>80</v>
      </c>
      <c r="L273" s="54" t="s">
        <v>80</v>
      </c>
      <c r="M273" s="54" t="s">
        <v>80</v>
      </c>
      <c r="N273" s="54" t="s">
        <v>80</v>
      </c>
      <c r="O273" s="54" t="s">
        <v>80</v>
      </c>
      <c r="P273" s="54" t="s">
        <v>1228</v>
      </c>
      <c r="Q273" s="119">
        <v>0.2</v>
      </c>
      <c r="R273" s="119">
        <v>0.03</v>
      </c>
      <c r="S273" s="428">
        <v>1</v>
      </c>
      <c r="T273" s="54" t="s">
        <v>84</v>
      </c>
      <c r="U273" s="54" t="s">
        <v>1229</v>
      </c>
      <c r="V273" s="75">
        <v>45017</v>
      </c>
      <c r="W273" s="75">
        <v>45044</v>
      </c>
      <c r="X273" s="54" t="s">
        <v>1147</v>
      </c>
      <c r="Y273" s="57" t="s">
        <v>100</v>
      </c>
      <c r="Z273" s="392">
        <v>1</v>
      </c>
      <c r="AA273" s="58" t="s">
        <v>1230</v>
      </c>
      <c r="AB273" s="435">
        <v>45013</v>
      </c>
      <c r="AC273" s="392">
        <v>1</v>
      </c>
      <c r="AD273" s="58" t="s">
        <v>1192</v>
      </c>
      <c r="AE273" s="435">
        <v>45044</v>
      </c>
      <c r="AF273" s="57" t="s">
        <v>79</v>
      </c>
      <c r="AG273" s="437">
        <v>1</v>
      </c>
    </row>
    <row r="274" spans="1:33" ht="39.75" customHeight="1" x14ac:dyDescent="0.25">
      <c r="A274" s="53" t="s">
        <v>4522</v>
      </c>
      <c r="B274" s="53">
        <v>71</v>
      </c>
      <c r="C274" s="53" t="s">
        <v>49</v>
      </c>
      <c r="D274" s="53" t="s">
        <v>1142</v>
      </c>
      <c r="E274" s="53">
        <v>1</v>
      </c>
      <c r="F274" s="53" t="s">
        <v>1231</v>
      </c>
      <c r="G274" s="53" t="s">
        <v>1220</v>
      </c>
      <c r="H274" s="54" t="s">
        <v>94</v>
      </c>
      <c r="I274" s="54" t="s">
        <v>196</v>
      </c>
      <c r="J274" s="54" t="s">
        <v>80</v>
      </c>
      <c r="K274" s="54" t="s">
        <v>80</v>
      </c>
      <c r="L274" s="54" t="s">
        <v>80</v>
      </c>
      <c r="M274" s="54" t="s">
        <v>80</v>
      </c>
      <c r="N274" s="54" t="s">
        <v>80</v>
      </c>
      <c r="O274" s="54" t="s">
        <v>80</v>
      </c>
      <c r="P274" s="54" t="s">
        <v>1232</v>
      </c>
      <c r="Q274" s="119">
        <v>0.7</v>
      </c>
      <c r="R274" s="119">
        <v>0.105</v>
      </c>
      <c r="S274" s="428">
        <v>2</v>
      </c>
      <c r="T274" s="54" t="s">
        <v>84</v>
      </c>
      <c r="U274" s="54" t="s">
        <v>1213</v>
      </c>
      <c r="V274" s="75">
        <v>45048</v>
      </c>
      <c r="W274" s="75">
        <v>45267</v>
      </c>
      <c r="X274" s="54" t="s">
        <v>1224</v>
      </c>
      <c r="Y274" s="57" t="s">
        <v>100</v>
      </c>
      <c r="Z274" s="392">
        <v>1</v>
      </c>
      <c r="AA274" s="58" t="s">
        <v>1233</v>
      </c>
      <c r="AB274" s="435">
        <v>45229</v>
      </c>
      <c r="AC274" s="392">
        <v>1</v>
      </c>
      <c r="AD274" s="58" t="s">
        <v>1234</v>
      </c>
      <c r="AE274" s="435">
        <v>45229</v>
      </c>
      <c r="AF274" s="57" t="s">
        <v>79</v>
      </c>
      <c r="AG274" s="437">
        <v>1</v>
      </c>
    </row>
    <row r="275" spans="1:33" ht="39.75" customHeight="1" x14ac:dyDescent="0.25">
      <c r="A275" s="53" t="s">
        <v>4522</v>
      </c>
      <c r="B275" s="53">
        <v>71</v>
      </c>
      <c r="C275" s="53" t="s">
        <v>49</v>
      </c>
      <c r="D275" s="53" t="s">
        <v>1142</v>
      </c>
      <c r="E275" s="53">
        <v>1</v>
      </c>
      <c r="F275" s="53" t="s">
        <v>1235</v>
      </c>
      <c r="G275" s="53" t="s">
        <v>1220</v>
      </c>
      <c r="H275" s="54" t="s">
        <v>94</v>
      </c>
      <c r="I275" s="54" t="s">
        <v>196</v>
      </c>
      <c r="J275" s="54" t="s">
        <v>80</v>
      </c>
      <c r="K275" s="54" t="s">
        <v>80</v>
      </c>
      <c r="L275" s="54" t="s">
        <v>80</v>
      </c>
      <c r="M275" s="54" t="s">
        <v>80</v>
      </c>
      <c r="N275" s="54" t="s">
        <v>80</v>
      </c>
      <c r="O275" s="54" t="s">
        <v>80</v>
      </c>
      <c r="P275" s="54" t="s">
        <v>1236</v>
      </c>
      <c r="Q275" s="119">
        <v>0.1</v>
      </c>
      <c r="R275" s="119">
        <v>1.4999999999999999E-2</v>
      </c>
      <c r="S275" s="428">
        <v>15</v>
      </c>
      <c r="T275" s="54" t="s">
        <v>84</v>
      </c>
      <c r="U275" s="54" t="s">
        <v>1223</v>
      </c>
      <c r="V275" s="75">
        <v>45261</v>
      </c>
      <c r="W275" s="75">
        <v>45271</v>
      </c>
      <c r="X275" s="54" t="s">
        <v>1147</v>
      </c>
      <c r="Y275" s="57" t="s">
        <v>100</v>
      </c>
      <c r="Z275" s="392">
        <v>1</v>
      </c>
      <c r="AA275" s="58" t="s">
        <v>1237</v>
      </c>
      <c r="AB275" s="435">
        <v>45266</v>
      </c>
      <c r="AC275" s="392">
        <v>1</v>
      </c>
      <c r="AD275" s="58" t="s">
        <v>1238</v>
      </c>
      <c r="AE275" s="435">
        <v>45266</v>
      </c>
      <c r="AF275" s="57" t="s">
        <v>79</v>
      </c>
      <c r="AG275" s="437">
        <v>1</v>
      </c>
    </row>
    <row r="276" spans="1:33" ht="39.75" customHeight="1" x14ac:dyDescent="0.25">
      <c r="A276" s="49" t="s">
        <v>4522</v>
      </c>
      <c r="B276" s="49">
        <v>71</v>
      </c>
      <c r="C276" s="49" t="s">
        <v>49</v>
      </c>
      <c r="D276" s="49" t="s">
        <v>1142</v>
      </c>
      <c r="E276" s="49">
        <v>1</v>
      </c>
      <c r="F276" s="49" t="s">
        <v>1239</v>
      </c>
      <c r="G276" s="49" t="s">
        <v>1239</v>
      </c>
      <c r="H276" s="417" t="s">
        <v>75</v>
      </c>
      <c r="I276" s="417" t="s">
        <v>196</v>
      </c>
      <c r="J276" s="417" t="s">
        <v>265</v>
      </c>
      <c r="K276" s="417" t="s">
        <v>144</v>
      </c>
      <c r="L276" s="417" t="s">
        <v>79</v>
      </c>
      <c r="M276" s="417" t="s">
        <v>583</v>
      </c>
      <c r="N276" s="417" t="s">
        <v>126</v>
      </c>
      <c r="O276" s="417" t="s">
        <v>585</v>
      </c>
      <c r="P276" s="417" t="s">
        <v>1240</v>
      </c>
      <c r="Q276" s="50">
        <v>0.1</v>
      </c>
      <c r="R276" s="50"/>
      <c r="S276" s="153">
        <v>1</v>
      </c>
      <c r="T276" s="417" t="s">
        <v>84</v>
      </c>
      <c r="U276" s="417" t="s">
        <v>1241</v>
      </c>
      <c r="V276" s="171">
        <v>45017</v>
      </c>
      <c r="W276" s="171">
        <v>45271</v>
      </c>
      <c r="X276" s="417" t="s">
        <v>1242</v>
      </c>
      <c r="Y276" s="57" t="s">
        <v>100</v>
      </c>
      <c r="Z276" s="392">
        <v>1</v>
      </c>
      <c r="AA276" s="58" t="s">
        <v>1243</v>
      </c>
      <c r="AB276" s="435">
        <v>45266</v>
      </c>
      <c r="AC276" s="392">
        <v>1</v>
      </c>
      <c r="AD276" s="58" t="s">
        <v>4714</v>
      </c>
      <c r="AE276" s="435">
        <v>45266</v>
      </c>
      <c r="AF276" s="436" t="s">
        <v>92</v>
      </c>
      <c r="AG276" s="437" t="s">
        <v>92</v>
      </c>
    </row>
    <row r="277" spans="1:33" ht="39.75" customHeight="1" x14ac:dyDescent="0.25">
      <c r="A277" s="53" t="s">
        <v>4522</v>
      </c>
      <c r="B277" s="53">
        <v>71</v>
      </c>
      <c r="C277" s="53" t="s">
        <v>49</v>
      </c>
      <c r="D277" s="53" t="s">
        <v>1142</v>
      </c>
      <c r="E277" s="53">
        <v>1</v>
      </c>
      <c r="F277" s="53" t="s">
        <v>1245</v>
      </c>
      <c r="G277" s="53" t="s">
        <v>1239</v>
      </c>
      <c r="H277" s="54" t="s">
        <v>94</v>
      </c>
      <c r="I277" s="54" t="s">
        <v>196</v>
      </c>
      <c r="J277" s="54" t="s">
        <v>80</v>
      </c>
      <c r="K277" s="54" t="s">
        <v>80</v>
      </c>
      <c r="L277" s="54" t="s">
        <v>80</v>
      </c>
      <c r="M277" s="54" t="s">
        <v>80</v>
      </c>
      <c r="N277" s="54" t="s">
        <v>80</v>
      </c>
      <c r="O277" s="54" t="s">
        <v>80</v>
      </c>
      <c r="P277" s="54" t="s">
        <v>1246</v>
      </c>
      <c r="Q277" s="119">
        <v>0.2</v>
      </c>
      <c r="R277" s="119">
        <v>2.0000000000000004E-2</v>
      </c>
      <c r="S277" s="428">
        <v>1</v>
      </c>
      <c r="T277" s="54" t="s">
        <v>84</v>
      </c>
      <c r="U277" s="54" t="s">
        <v>1247</v>
      </c>
      <c r="V277" s="75">
        <v>45017</v>
      </c>
      <c r="W277" s="75">
        <v>45030</v>
      </c>
      <c r="X277" s="54" t="s">
        <v>1147</v>
      </c>
      <c r="Y277" s="57" t="s">
        <v>100</v>
      </c>
      <c r="Z277" s="392">
        <v>1</v>
      </c>
      <c r="AA277" s="58" t="s">
        <v>1248</v>
      </c>
      <c r="AB277" s="435">
        <v>45029</v>
      </c>
      <c r="AC277" s="392">
        <v>1</v>
      </c>
      <c r="AD277" s="58" t="s">
        <v>1192</v>
      </c>
      <c r="AE277" s="435">
        <v>45030</v>
      </c>
      <c r="AF277" s="57" t="s">
        <v>79</v>
      </c>
      <c r="AG277" s="437">
        <v>1</v>
      </c>
    </row>
    <row r="278" spans="1:33" ht="39.75" customHeight="1" x14ac:dyDescent="0.25">
      <c r="A278" s="53" t="s">
        <v>4522</v>
      </c>
      <c r="B278" s="53">
        <v>71</v>
      </c>
      <c r="C278" s="53" t="s">
        <v>49</v>
      </c>
      <c r="D278" s="53" t="s">
        <v>1142</v>
      </c>
      <c r="E278" s="53">
        <v>1</v>
      </c>
      <c r="F278" s="53" t="s">
        <v>1249</v>
      </c>
      <c r="G278" s="53" t="s">
        <v>1239</v>
      </c>
      <c r="H278" s="54" t="s">
        <v>102</v>
      </c>
      <c r="I278" s="54" t="s">
        <v>196</v>
      </c>
      <c r="J278" s="54" t="s">
        <v>80</v>
      </c>
      <c r="K278" s="54" t="s">
        <v>80</v>
      </c>
      <c r="L278" s="54" t="s">
        <v>80</v>
      </c>
      <c r="M278" s="54" t="s">
        <v>80</v>
      </c>
      <c r="N278" s="54" t="s">
        <v>80</v>
      </c>
      <c r="O278" s="54" t="s">
        <v>80</v>
      </c>
      <c r="P278" s="54" t="s">
        <v>1250</v>
      </c>
      <c r="Q278" s="119">
        <v>0</v>
      </c>
      <c r="R278" s="119">
        <v>0</v>
      </c>
      <c r="S278" s="428">
        <v>1</v>
      </c>
      <c r="T278" s="54" t="s">
        <v>84</v>
      </c>
      <c r="U278" s="54" t="s">
        <v>1251</v>
      </c>
      <c r="V278" s="75">
        <v>45030</v>
      </c>
      <c r="W278" s="75">
        <v>45199</v>
      </c>
      <c r="X278" s="54" t="s">
        <v>390</v>
      </c>
      <c r="Y278" s="57" t="s">
        <v>100</v>
      </c>
      <c r="Z278" s="392">
        <v>1</v>
      </c>
      <c r="AA278" s="58" t="s">
        <v>1252</v>
      </c>
      <c r="AB278" s="435">
        <v>45194</v>
      </c>
      <c r="AC278" s="392">
        <v>1</v>
      </c>
      <c r="AD278" s="58" t="s">
        <v>1253</v>
      </c>
      <c r="AE278" s="435">
        <v>45194</v>
      </c>
      <c r="AF278" s="57" t="s">
        <v>79</v>
      </c>
      <c r="AG278" s="437">
        <v>1</v>
      </c>
    </row>
    <row r="279" spans="1:33" ht="39.75" customHeight="1" x14ac:dyDescent="0.25">
      <c r="A279" s="53" t="s">
        <v>4522</v>
      </c>
      <c r="B279" s="53">
        <v>71</v>
      </c>
      <c r="C279" s="53" t="s">
        <v>49</v>
      </c>
      <c r="D279" s="53" t="s">
        <v>1142</v>
      </c>
      <c r="E279" s="53">
        <v>1</v>
      </c>
      <c r="F279" s="53" t="s">
        <v>1254</v>
      </c>
      <c r="G279" s="53" t="s">
        <v>1239</v>
      </c>
      <c r="H279" s="54" t="s">
        <v>94</v>
      </c>
      <c r="I279" s="54" t="s">
        <v>196</v>
      </c>
      <c r="J279" s="54" t="s">
        <v>80</v>
      </c>
      <c r="K279" s="54" t="s">
        <v>80</v>
      </c>
      <c r="L279" s="54" t="s">
        <v>80</v>
      </c>
      <c r="M279" s="54" t="s">
        <v>80</v>
      </c>
      <c r="N279" s="54" t="s">
        <v>80</v>
      </c>
      <c r="O279" s="54" t="s">
        <v>80</v>
      </c>
      <c r="P279" s="54" t="s">
        <v>1255</v>
      </c>
      <c r="Q279" s="119">
        <v>0.2</v>
      </c>
      <c r="R279" s="119">
        <v>2.0000000000000004E-2</v>
      </c>
      <c r="S279" s="428">
        <v>1</v>
      </c>
      <c r="T279" s="54" t="s">
        <v>84</v>
      </c>
      <c r="U279" s="54" t="s">
        <v>1256</v>
      </c>
      <c r="V279" s="75">
        <v>45201</v>
      </c>
      <c r="W279" s="75">
        <v>45205</v>
      </c>
      <c r="X279" s="54" t="s">
        <v>1147</v>
      </c>
      <c r="Y279" s="57" t="s">
        <v>100</v>
      </c>
      <c r="Z279" s="392">
        <v>1</v>
      </c>
      <c r="AA279" s="58" t="s">
        <v>1257</v>
      </c>
      <c r="AB279" s="435">
        <v>45208</v>
      </c>
      <c r="AC279" s="392">
        <v>1</v>
      </c>
      <c r="AD279" s="58" t="s">
        <v>4715</v>
      </c>
      <c r="AE279" s="435">
        <v>45208</v>
      </c>
      <c r="AF279" s="57" t="s">
        <v>79</v>
      </c>
      <c r="AG279" s="437">
        <v>1</v>
      </c>
    </row>
    <row r="280" spans="1:33" ht="39.75" customHeight="1" x14ac:dyDescent="0.25">
      <c r="A280" s="53" t="s">
        <v>4522</v>
      </c>
      <c r="B280" s="53">
        <v>71</v>
      </c>
      <c r="C280" s="53" t="s">
        <v>49</v>
      </c>
      <c r="D280" s="53" t="s">
        <v>1142</v>
      </c>
      <c r="E280" s="53">
        <v>1</v>
      </c>
      <c r="F280" s="53" t="s">
        <v>1259</v>
      </c>
      <c r="G280" s="53" t="s">
        <v>1239</v>
      </c>
      <c r="H280" s="54" t="s">
        <v>102</v>
      </c>
      <c r="I280" s="54" t="s">
        <v>196</v>
      </c>
      <c r="J280" s="54" t="s">
        <v>80</v>
      </c>
      <c r="K280" s="54" t="s">
        <v>80</v>
      </c>
      <c r="L280" s="54" t="s">
        <v>80</v>
      </c>
      <c r="M280" s="54" t="s">
        <v>80</v>
      </c>
      <c r="N280" s="54" t="s">
        <v>80</v>
      </c>
      <c r="O280" s="54" t="s">
        <v>80</v>
      </c>
      <c r="P280" s="54" t="s">
        <v>1260</v>
      </c>
      <c r="Q280" s="119">
        <v>0</v>
      </c>
      <c r="R280" s="119">
        <v>0</v>
      </c>
      <c r="S280" s="428">
        <v>1</v>
      </c>
      <c r="T280" s="54" t="s">
        <v>84</v>
      </c>
      <c r="U280" s="54" t="s">
        <v>1256</v>
      </c>
      <c r="V280" s="75">
        <v>45208</v>
      </c>
      <c r="W280" s="75">
        <v>45233</v>
      </c>
      <c r="X280" s="54" t="s">
        <v>1261</v>
      </c>
      <c r="Y280" s="57" t="s">
        <v>100</v>
      </c>
      <c r="Z280" s="392">
        <v>1</v>
      </c>
      <c r="AA280" s="58" t="s">
        <v>1262</v>
      </c>
      <c r="AB280" s="435">
        <v>45232</v>
      </c>
      <c r="AC280" s="392">
        <v>1</v>
      </c>
      <c r="AD280" s="58" t="s">
        <v>4716</v>
      </c>
      <c r="AE280" s="435">
        <v>45232</v>
      </c>
      <c r="AF280" s="57" t="s">
        <v>79</v>
      </c>
      <c r="AG280" s="437">
        <v>1</v>
      </c>
    </row>
    <row r="281" spans="1:33" ht="39.75" customHeight="1" x14ac:dyDescent="0.25">
      <c r="A281" s="53" t="s">
        <v>4522</v>
      </c>
      <c r="B281" s="53">
        <v>71</v>
      </c>
      <c r="C281" s="53" t="s">
        <v>49</v>
      </c>
      <c r="D281" s="53" t="s">
        <v>1142</v>
      </c>
      <c r="E281" s="53">
        <v>1</v>
      </c>
      <c r="F281" s="53" t="s">
        <v>1264</v>
      </c>
      <c r="G281" s="53" t="s">
        <v>1239</v>
      </c>
      <c r="H281" s="54" t="s">
        <v>94</v>
      </c>
      <c r="I281" s="54" t="s">
        <v>196</v>
      </c>
      <c r="J281" s="54" t="s">
        <v>80</v>
      </c>
      <c r="K281" s="54" t="s">
        <v>80</v>
      </c>
      <c r="L281" s="54" t="s">
        <v>80</v>
      </c>
      <c r="M281" s="54" t="s">
        <v>80</v>
      </c>
      <c r="N281" s="54" t="s">
        <v>80</v>
      </c>
      <c r="O281" s="54" t="s">
        <v>80</v>
      </c>
      <c r="P281" s="54" t="s">
        <v>1265</v>
      </c>
      <c r="Q281" s="119">
        <v>0.2</v>
      </c>
      <c r="R281" s="119">
        <v>2.0000000000000004E-2</v>
      </c>
      <c r="S281" s="428">
        <v>1</v>
      </c>
      <c r="T281" s="54" t="s">
        <v>84</v>
      </c>
      <c r="U281" s="54" t="s">
        <v>1247</v>
      </c>
      <c r="V281" s="75">
        <v>45236</v>
      </c>
      <c r="W281" s="75">
        <v>45240</v>
      </c>
      <c r="X281" s="54" t="s">
        <v>1266</v>
      </c>
      <c r="Y281" s="57" t="s">
        <v>100</v>
      </c>
      <c r="Z281" s="392">
        <v>1</v>
      </c>
      <c r="AA281" s="58" t="s">
        <v>1267</v>
      </c>
      <c r="AB281" s="435">
        <v>45237</v>
      </c>
      <c r="AC281" s="392">
        <v>1</v>
      </c>
      <c r="AD281" s="58" t="s">
        <v>4717</v>
      </c>
      <c r="AE281" s="435">
        <v>45237</v>
      </c>
      <c r="AF281" s="57" t="s">
        <v>79</v>
      </c>
      <c r="AG281" s="437">
        <v>1</v>
      </c>
    </row>
    <row r="282" spans="1:33" ht="39.75" customHeight="1" x14ac:dyDescent="0.25">
      <c r="A282" s="53" t="s">
        <v>4522</v>
      </c>
      <c r="B282" s="53">
        <v>71</v>
      </c>
      <c r="C282" s="53" t="s">
        <v>49</v>
      </c>
      <c r="D282" s="53" t="s">
        <v>1142</v>
      </c>
      <c r="E282" s="53">
        <v>1</v>
      </c>
      <c r="F282" s="53" t="s">
        <v>1269</v>
      </c>
      <c r="G282" s="53" t="s">
        <v>1239</v>
      </c>
      <c r="H282" s="54" t="s">
        <v>94</v>
      </c>
      <c r="I282" s="54" t="s">
        <v>196</v>
      </c>
      <c r="J282" s="54" t="s">
        <v>80</v>
      </c>
      <c r="K282" s="54" t="s">
        <v>80</v>
      </c>
      <c r="L282" s="54" t="s">
        <v>80</v>
      </c>
      <c r="M282" s="54" t="s">
        <v>80</v>
      </c>
      <c r="N282" s="54" t="s">
        <v>80</v>
      </c>
      <c r="O282" s="54" t="s">
        <v>80</v>
      </c>
      <c r="P282" s="54" t="s">
        <v>1270</v>
      </c>
      <c r="Q282" s="119">
        <v>0.4</v>
      </c>
      <c r="R282" s="119">
        <v>4.0000000000000008E-2</v>
      </c>
      <c r="S282" s="428">
        <v>1</v>
      </c>
      <c r="T282" s="54" t="s">
        <v>84</v>
      </c>
      <c r="U282" s="54" t="s">
        <v>1271</v>
      </c>
      <c r="V282" s="75">
        <v>45243</v>
      </c>
      <c r="W282" s="75">
        <v>45271</v>
      </c>
      <c r="X282" s="54" t="s">
        <v>1266</v>
      </c>
      <c r="Y282" s="57" t="s">
        <v>100</v>
      </c>
      <c r="Z282" s="392">
        <v>1</v>
      </c>
      <c r="AA282" s="58" t="s">
        <v>1243</v>
      </c>
      <c r="AB282" s="435">
        <v>45266</v>
      </c>
      <c r="AC282" s="392">
        <v>1</v>
      </c>
      <c r="AD282" s="58" t="s">
        <v>4718</v>
      </c>
      <c r="AE282" s="435">
        <v>45266</v>
      </c>
      <c r="AF282" s="57" t="s">
        <v>79</v>
      </c>
      <c r="AG282" s="437">
        <v>1</v>
      </c>
    </row>
    <row r="283" spans="1:33" ht="39.75" customHeight="1" x14ac:dyDescent="0.25">
      <c r="A283" s="49" t="s">
        <v>4522</v>
      </c>
      <c r="B283" s="49">
        <v>71</v>
      </c>
      <c r="C283" s="49" t="s">
        <v>49</v>
      </c>
      <c r="D283" s="49" t="s">
        <v>1142</v>
      </c>
      <c r="E283" s="49">
        <v>1</v>
      </c>
      <c r="F283" s="49" t="s">
        <v>1273</v>
      </c>
      <c r="G283" s="49" t="s">
        <v>1273</v>
      </c>
      <c r="H283" s="417" t="s">
        <v>75</v>
      </c>
      <c r="I283" s="417" t="s">
        <v>76</v>
      </c>
      <c r="J283" s="417" t="s">
        <v>1221</v>
      </c>
      <c r="K283" s="417" t="s">
        <v>1274</v>
      </c>
      <c r="L283" s="417" t="s">
        <v>125</v>
      </c>
      <c r="M283" s="417" t="s">
        <v>583</v>
      </c>
      <c r="N283" s="417" t="s">
        <v>1184</v>
      </c>
      <c r="O283" s="417" t="s">
        <v>243</v>
      </c>
      <c r="P283" s="417" t="s">
        <v>1275</v>
      </c>
      <c r="Q283" s="84">
        <v>0.1</v>
      </c>
      <c r="R283" s="84"/>
      <c r="S283" s="153">
        <v>3</v>
      </c>
      <c r="T283" s="417" t="s">
        <v>84</v>
      </c>
      <c r="U283" s="417" t="s">
        <v>1276</v>
      </c>
      <c r="V283" s="171">
        <v>45017</v>
      </c>
      <c r="W283" s="171">
        <v>45271</v>
      </c>
      <c r="X283" s="417" t="s">
        <v>1147</v>
      </c>
      <c r="Y283" s="57" t="s">
        <v>100</v>
      </c>
      <c r="Z283" s="392">
        <v>1</v>
      </c>
      <c r="AA283" s="58" t="s">
        <v>1277</v>
      </c>
      <c r="AB283" s="435">
        <v>45271</v>
      </c>
      <c r="AC283" s="392">
        <v>1</v>
      </c>
      <c r="AD283" s="58" t="s">
        <v>4719</v>
      </c>
      <c r="AE283" s="435">
        <v>45267</v>
      </c>
      <c r="AF283" s="436" t="s">
        <v>92</v>
      </c>
      <c r="AG283" s="437" t="s">
        <v>92</v>
      </c>
    </row>
    <row r="284" spans="1:33" ht="39.75" customHeight="1" x14ac:dyDescent="0.25">
      <c r="A284" s="53" t="s">
        <v>4522</v>
      </c>
      <c r="B284" s="53">
        <v>71</v>
      </c>
      <c r="C284" s="53" t="s">
        <v>49</v>
      </c>
      <c r="D284" s="53" t="s">
        <v>1142</v>
      </c>
      <c r="E284" s="53">
        <v>1</v>
      </c>
      <c r="F284" s="53" t="s">
        <v>1279</v>
      </c>
      <c r="G284" s="53" t="s">
        <v>1273</v>
      </c>
      <c r="H284" s="54" t="s">
        <v>94</v>
      </c>
      <c r="I284" s="54" t="s">
        <v>76</v>
      </c>
      <c r="J284" s="54" t="s">
        <v>80</v>
      </c>
      <c r="K284" s="54" t="s">
        <v>80</v>
      </c>
      <c r="L284" s="54" t="s">
        <v>80</v>
      </c>
      <c r="M284" s="54" t="s">
        <v>80</v>
      </c>
      <c r="N284" s="54" t="s">
        <v>80</v>
      </c>
      <c r="O284" s="54" t="s">
        <v>80</v>
      </c>
      <c r="P284" s="54" t="s">
        <v>1280</v>
      </c>
      <c r="Q284" s="119">
        <v>0.2</v>
      </c>
      <c r="R284" s="119">
        <v>2.0000000000000004E-2</v>
      </c>
      <c r="S284" s="428">
        <v>1</v>
      </c>
      <c r="T284" s="54" t="s">
        <v>84</v>
      </c>
      <c r="U284" s="54" t="s">
        <v>1152</v>
      </c>
      <c r="V284" s="75">
        <v>45017</v>
      </c>
      <c r="W284" s="75">
        <v>45107</v>
      </c>
      <c r="X284" s="54" t="s">
        <v>1147</v>
      </c>
      <c r="Y284" s="57" t="s">
        <v>100</v>
      </c>
      <c r="Z284" s="392">
        <v>1</v>
      </c>
      <c r="AA284" s="58" t="s">
        <v>1281</v>
      </c>
      <c r="AB284" s="435">
        <v>45104</v>
      </c>
      <c r="AC284" s="392">
        <v>1</v>
      </c>
      <c r="AD284" s="58" t="s">
        <v>1192</v>
      </c>
      <c r="AE284" s="435">
        <v>45107</v>
      </c>
      <c r="AF284" s="57" t="s">
        <v>79</v>
      </c>
      <c r="AG284" s="437">
        <v>1</v>
      </c>
    </row>
    <row r="285" spans="1:33" ht="39.75" customHeight="1" x14ac:dyDescent="0.25">
      <c r="A285" s="53" t="s">
        <v>4522</v>
      </c>
      <c r="B285" s="53">
        <v>71</v>
      </c>
      <c r="C285" s="53" t="s">
        <v>49</v>
      </c>
      <c r="D285" s="53" t="s">
        <v>1142</v>
      </c>
      <c r="E285" s="53">
        <v>1</v>
      </c>
      <c r="F285" s="53" t="s">
        <v>1282</v>
      </c>
      <c r="G285" s="53" t="s">
        <v>1273</v>
      </c>
      <c r="H285" s="54" t="s">
        <v>94</v>
      </c>
      <c r="I285" s="54" t="s">
        <v>76</v>
      </c>
      <c r="J285" s="54" t="s">
        <v>80</v>
      </c>
      <c r="K285" s="54" t="s">
        <v>80</v>
      </c>
      <c r="L285" s="54" t="s">
        <v>80</v>
      </c>
      <c r="M285" s="54" t="s">
        <v>80</v>
      </c>
      <c r="N285" s="54" t="s">
        <v>80</v>
      </c>
      <c r="O285" s="54" t="s">
        <v>80</v>
      </c>
      <c r="P285" s="54" t="s">
        <v>1283</v>
      </c>
      <c r="Q285" s="119">
        <v>0.6</v>
      </c>
      <c r="R285" s="119">
        <v>0.06</v>
      </c>
      <c r="S285" s="428">
        <v>3</v>
      </c>
      <c r="T285" s="54" t="s">
        <v>84</v>
      </c>
      <c r="U285" s="54" t="s">
        <v>1284</v>
      </c>
      <c r="V285" s="75">
        <v>45108</v>
      </c>
      <c r="W285" s="75">
        <v>45271</v>
      </c>
      <c r="X285" s="54" t="s">
        <v>1147</v>
      </c>
      <c r="Y285" s="57" t="s">
        <v>100</v>
      </c>
      <c r="Z285" s="392">
        <v>1</v>
      </c>
      <c r="AA285" s="58" t="s">
        <v>1285</v>
      </c>
      <c r="AB285" s="435">
        <v>45260</v>
      </c>
      <c r="AC285" s="392">
        <v>1</v>
      </c>
      <c r="AD285" s="58" t="s">
        <v>1286</v>
      </c>
      <c r="AE285" s="435">
        <v>45260</v>
      </c>
      <c r="AF285" s="57" t="s">
        <v>79</v>
      </c>
      <c r="AG285" s="437">
        <v>1</v>
      </c>
    </row>
    <row r="286" spans="1:33" ht="39.75" customHeight="1" x14ac:dyDescent="0.25">
      <c r="A286" s="53" t="s">
        <v>4522</v>
      </c>
      <c r="B286" s="53">
        <v>71</v>
      </c>
      <c r="C286" s="53" t="s">
        <v>49</v>
      </c>
      <c r="D286" s="53" t="s">
        <v>1142</v>
      </c>
      <c r="E286" s="53">
        <v>1</v>
      </c>
      <c r="F286" s="53" t="s">
        <v>1287</v>
      </c>
      <c r="G286" s="53" t="s">
        <v>1273</v>
      </c>
      <c r="H286" s="54" t="s">
        <v>94</v>
      </c>
      <c r="I286" s="54" t="s">
        <v>76</v>
      </c>
      <c r="J286" s="54" t="s">
        <v>80</v>
      </c>
      <c r="K286" s="54" t="s">
        <v>80</v>
      </c>
      <c r="L286" s="54" t="s">
        <v>80</v>
      </c>
      <c r="M286" s="54" t="s">
        <v>80</v>
      </c>
      <c r="N286" s="54" t="s">
        <v>80</v>
      </c>
      <c r="O286" s="54" t="s">
        <v>80</v>
      </c>
      <c r="P286" s="54" t="s">
        <v>1288</v>
      </c>
      <c r="Q286" s="119">
        <v>0.2</v>
      </c>
      <c r="R286" s="119">
        <v>2.0000000000000004E-2</v>
      </c>
      <c r="S286" s="428">
        <v>3</v>
      </c>
      <c r="T286" s="54" t="s">
        <v>84</v>
      </c>
      <c r="U286" s="54" t="s">
        <v>1276</v>
      </c>
      <c r="V286" s="75">
        <v>45264</v>
      </c>
      <c r="W286" s="75">
        <v>45271</v>
      </c>
      <c r="X286" s="54" t="s">
        <v>1147</v>
      </c>
      <c r="Y286" s="57" t="s">
        <v>100</v>
      </c>
      <c r="Z286" s="392">
        <v>1</v>
      </c>
      <c r="AA286" s="58" t="s">
        <v>1289</v>
      </c>
      <c r="AB286" s="435">
        <v>45267</v>
      </c>
      <c r="AC286" s="392">
        <v>1</v>
      </c>
      <c r="AD286" s="58" t="s">
        <v>1290</v>
      </c>
      <c r="AE286" s="435">
        <v>45267</v>
      </c>
      <c r="AF286" s="57" t="s">
        <v>79</v>
      </c>
      <c r="AG286" s="437">
        <v>1</v>
      </c>
    </row>
    <row r="287" spans="1:33" ht="39.75" customHeight="1" x14ac:dyDescent="0.25">
      <c r="A287" s="49" t="s">
        <v>4522</v>
      </c>
      <c r="B287" s="49">
        <v>72</v>
      </c>
      <c r="C287" s="49" t="s">
        <v>50</v>
      </c>
      <c r="D287" s="49" t="s">
        <v>1291</v>
      </c>
      <c r="E287" s="49">
        <v>1</v>
      </c>
      <c r="F287" s="49" t="s">
        <v>1292</v>
      </c>
      <c r="G287" s="49" t="s">
        <v>1292</v>
      </c>
      <c r="H287" s="417" t="s">
        <v>75</v>
      </c>
      <c r="I287" s="417" t="s">
        <v>76</v>
      </c>
      <c r="J287" s="417" t="s">
        <v>1221</v>
      </c>
      <c r="K287" s="417" t="s">
        <v>144</v>
      </c>
      <c r="L287" s="417" t="s">
        <v>79</v>
      </c>
      <c r="M287" s="417" t="s">
        <v>583</v>
      </c>
      <c r="N287" s="417" t="s">
        <v>1293</v>
      </c>
      <c r="O287" s="417" t="s">
        <v>243</v>
      </c>
      <c r="P287" s="417" t="s">
        <v>1294</v>
      </c>
      <c r="Q287" s="50">
        <v>0.25</v>
      </c>
      <c r="R287" s="50"/>
      <c r="S287" s="153">
        <v>3</v>
      </c>
      <c r="T287" s="417" t="s">
        <v>84</v>
      </c>
      <c r="U287" s="417" t="s">
        <v>1295</v>
      </c>
      <c r="V287" s="171">
        <v>45019</v>
      </c>
      <c r="W287" s="171">
        <v>45275</v>
      </c>
      <c r="X287" s="417" t="s">
        <v>1296</v>
      </c>
      <c r="Y287" s="57" t="s">
        <v>100</v>
      </c>
      <c r="Z287" s="392">
        <v>1</v>
      </c>
      <c r="AA287" s="58" t="s">
        <v>1297</v>
      </c>
      <c r="AB287" s="435">
        <v>45226</v>
      </c>
      <c r="AC287" s="392">
        <v>1</v>
      </c>
      <c r="AD287" s="58" t="s">
        <v>1298</v>
      </c>
      <c r="AE287" s="435">
        <v>45226</v>
      </c>
      <c r="AF287" s="436" t="s">
        <v>92</v>
      </c>
      <c r="AG287" s="437" t="s">
        <v>92</v>
      </c>
    </row>
    <row r="288" spans="1:33" ht="39.75" customHeight="1" x14ac:dyDescent="0.25">
      <c r="A288" s="53" t="s">
        <v>4522</v>
      </c>
      <c r="B288" s="53">
        <v>72</v>
      </c>
      <c r="C288" s="53" t="s">
        <v>50</v>
      </c>
      <c r="D288" s="53" t="s">
        <v>1291</v>
      </c>
      <c r="E288" s="53">
        <v>1</v>
      </c>
      <c r="F288" s="53" t="s">
        <v>1299</v>
      </c>
      <c r="G288" s="53" t="s">
        <v>1292</v>
      </c>
      <c r="H288" s="54" t="s">
        <v>94</v>
      </c>
      <c r="I288" s="54" t="s">
        <v>76</v>
      </c>
      <c r="J288" s="54" t="s">
        <v>80</v>
      </c>
      <c r="K288" s="54" t="s">
        <v>80</v>
      </c>
      <c r="L288" s="54" t="s">
        <v>80</v>
      </c>
      <c r="M288" s="54" t="s">
        <v>80</v>
      </c>
      <c r="N288" s="54" t="s">
        <v>80</v>
      </c>
      <c r="O288" s="54" t="s">
        <v>80</v>
      </c>
      <c r="P288" s="54" t="s">
        <v>1300</v>
      </c>
      <c r="Q288" s="52">
        <v>0.4</v>
      </c>
      <c r="R288" s="52">
        <v>0.1</v>
      </c>
      <c r="S288" s="428">
        <v>1</v>
      </c>
      <c r="T288" s="54" t="s">
        <v>84</v>
      </c>
      <c r="U288" s="54" t="s">
        <v>1172</v>
      </c>
      <c r="V288" s="75">
        <v>45019</v>
      </c>
      <c r="W288" s="75">
        <v>45077</v>
      </c>
      <c r="X288" s="54" t="s">
        <v>1301</v>
      </c>
      <c r="Y288" s="57" t="s">
        <v>100</v>
      </c>
      <c r="Z288" s="392">
        <v>1</v>
      </c>
      <c r="AA288" s="58" t="s">
        <v>1302</v>
      </c>
      <c r="AB288" s="435">
        <v>45075</v>
      </c>
      <c r="AC288" s="392">
        <v>1</v>
      </c>
      <c r="AD288" s="58" t="s">
        <v>1303</v>
      </c>
      <c r="AE288" s="435">
        <v>45075</v>
      </c>
      <c r="AF288" s="57" t="s">
        <v>79</v>
      </c>
      <c r="AG288" s="437">
        <v>1</v>
      </c>
    </row>
    <row r="289" spans="1:33" ht="39.75" customHeight="1" x14ac:dyDescent="0.25">
      <c r="A289" s="53" t="s">
        <v>4522</v>
      </c>
      <c r="B289" s="53">
        <v>72</v>
      </c>
      <c r="C289" s="53" t="s">
        <v>50</v>
      </c>
      <c r="D289" s="53" t="s">
        <v>1291</v>
      </c>
      <c r="E289" s="53">
        <v>1</v>
      </c>
      <c r="F289" s="53" t="s">
        <v>1304</v>
      </c>
      <c r="G289" s="53" t="s">
        <v>1292</v>
      </c>
      <c r="H289" s="54" t="s">
        <v>94</v>
      </c>
      <c r="I289" s="54" t="s">
        <v>76</v>
      </c>
      <c r="J289" s="54" t="s">
        <v>80</v>
      </c>
      <c r="K289" s="54" t="s">
        <v>80</v>
      </c>
      <c r="L289" s="54" t="s">
        <v>80</v>
      </c>
      <c r="M289" s="54" t="s">
        <v>80</v>
      </c>
      <c r="N289" s="54" t="s">
        <v>80</v>
      </c>
      <c r="O289" s="54" t="s">
        <v>80</v>
      </c>
      <c r="P289" s="54" t="s">
        <v>1305</v>
      </c>
      <c r="Q289" s="52">
        <v>0.25</v>
      </c>
      <c r="R289" s="52">
        <v>6.25E-2</v>
      </c>
      <c r="S289" s="428">
        <v>1</v>
      </c>
      <c r="T289" s="54" t="s">
        <v>84</v>
      </c>
      <c r="U289" s="54" t="s">
        <v>1306</v>
      </c>
      <c r="V289" s="75">
        <v>45078</v>
      </c>
      <c r="W289" s="75">
        <v>45091</v>
      </c>
      <c r="X289" s="54" t="s">
        <v>1301</v>
      </c>
      <c r="Y289" s="57" t="s">
        <v>100</v>
      </c>
      <c r="Z289" s="392">
        <v>1</v>
      </c>
      <c r="AA289" s="58" t="s">
        <v>1307</v>
      </c>
      <c r="AB289" s="435">
        <v>45091</v>
      </c>
      <c r="AC289" s="392">
        <v>1</v>
      </c>
      <c r="AD289" s="58" t="s">
        <v>1303</v>
      </c>
      <c r="AE289" s="435">
        <v>45091</v>
      </c>
      <c r="AF289" s="57" t="s">
        <v>79</v>
      </c>
      <c r="AG289" s="437">
        <v>1</v>
      </c>
    </row>
    <row r="290" spans="1:33" ht="39.75" customHeight="1" x14ac:dyDescent="0.25">
      <c r="A290" s="53" t="s">
        <v>4522</v>
      </c>
      <c r="B290" s="53">
        <v>72</v>
      </c>
      <c r="C290" s="53" t="s">
        <v>50</v>
      </c>
      <c r="D290" s="53" t="s">
        <v>1291</v>
      </c>
      <c r="E290" s="53">
        <v>1</v>
      </c>
      <c r="F290" s="53" t="s">
        <v>1308</v>
      </c>
      <c r="G290" s="53" t="s">
        <v>1292</v>
      </c>
      <c r="H290" s="54" t="s">
        <v>102</v>
      </c>
      <c r="I290" s="54" t="s">
        <v>76</v>
      </c>
      <c r="J290" s="54" t="s">
        <v>80</v>
      </c>
      <c r="K290" s="54" t="s">
        <v>80</v>
      </c>
      <c r="L290" s="54" t="s">
        <v>80</v>
      </c>
      <c r="M290" s="54" t="s">
        <v>80</v>
      </c>
      <c r="N290" s="54" t="s">
        <v>80</v>
      </c>
      <c r="O290" s="54" t="s">
        <v>80</v>
      </c>
      <c r="P290" s="54" t="s">
        <v>1309</v>
      </c>
      <c r="Q290" s="52">
        <v>0</v>
      </c>
      <c r="R290" s="52">
        <v>0</v>
      </c>
      <c r="S290" s="428">
        <v>1</v>
      </c>
      <c r="T290" s="54" t="s">
        <v>84</v>
      </c>
      <c r="U290" s="54" t="s">
        <v>1306</v>
      </c>
      <c r="V290" s="75">
        <v>45097</v>
      </c>
      <c r="W290" s="75">
        <v>45135</v>
      </c>
      <c r="X290" s="54" t="s">
        <v>390</v>
      </c>
      <c r="Y290" s="57" t="s">
        <v>100</v>
      </c>
      <c r="Z290" s="392">
        <v>1</v>
      </c>
      <c r="AA290" s="58" t="s">
        <v>1310</v>
      </c>
      <c r="AB290" s="435">
        <v>45131</v>
      </c>
      <c r="AC290" s="392">
        <v>1</v>
      </c>
      <c r="AD290" s="58" t="s">
        <v>1303</v>
      </c>
      <c r="AE290" s="435">
        <v>45131</v>
      </c>
      <c r="AF290" s="57" t="s">
        <v>79</v>
      </c>
      <c r="AG290" s="437">
        <v>1</v>
      </c>
    </row>
    <row r="291" spans="1:33" ht="39.75" customHeight="1" x14ac:dyDescent="0.25">
      <c r="A291" s="53" t="s">
        <v>4522</v>
      </c>
      <c r="B291" s="53">
        <v>72</v>
      </c>
      <c r="C291" s="53" t="s">
        <v>50</v>
      </c>
      <c r="D291" s="53" t="s">
        <v>1291</v>
      </c>
      <c r="E291" s="53">
        <v>1</v>
      </c>
      <c r="F291" s="53" t="s">
        <v>1311</v>
      </c>
      <c r="G291" s="53" t="s">
        <v>1292</v>
      </c>
      <c r="H291" s="54" t="s">
        <v>94</v>
      </c>
      <c r="I291" s="54" t="s">
        <v>76</v>
      </c>
      <c r="J291" s="54" t="s">
        <v>80</v>
      </c>
      <c r="K291" s="54" t="s">
        <v>80</v>
      </c>
      <c r="L291" s="54" t="s">
        <v>80</v>
      </c>
      <c r="M291" s="54" t="s">
        <v>80</v>
      </c>
      <c r="N291" s="54" t="s">
        <v>80</v>
      </c>
      <c r="O291" s="54" t="s">
        <v>80</v>
      </c>
      <c r="P291" s="54" t="s">
        <v>1312</v>
      </c>
      <c r="Q291" s="52">
        <v>0.35</v>
      </c>
      <c r="R291" s="52">
        <v>8.7499999999999994E-2</v>
      </c>
      <c r="S291" s="428">
        <v>3</v>
      </c>
      <c r="T291" s="54" t="s">
        <v>84</v>
      </c>
      <c r="U291" s="54" t="s">
        <v>1295</v>
      </c>
      <c r="V291" s="75">
        <v>45138</v>
      </c>
      <c r="W291" s="75">
        <v>45275</v>
      </c>
      <c r="X291" s="54" t="s">
        <v>1301</v>
      </c>
      <c r="Y291" s="57" t="s">
        <v>100</v>
      </c>
      <c r="Z291" s="392">
        <v>1</v>
      </c>
      <c r="AA291" s="58" t="s">
        <v>1313</v>
      </c>
      <c r="AB291" s="435">
        <v>45226</v>
      </c>
      <c r="AC291" s="392">
        <v>1</v>
      </c>
      <c r="AD291" s="58" t="s">
        <v>4720</v>
      </c>
      <c r="AE291" s="435">
        <v>45226</v>
      </c>
      <c r="AF291" s="57" t="s">
        <v>79</v>
      </c>
      <c r="AG291" s="437">
        <v>1</v>
      </c>
    </row>
    <row r="292" spans="1:33" ht="39.75" customHeight="1" x14ac:dyDescent="0.25">
      <c r="A292" s="49" t="s">
        <v>4522</v>
      </c>
      <c r="B292" s="49">
        <v>72</v>
      </c>
      <c r="C292" s="49" t="s">
        <v>50</v>
      </c>
      <c r="D292" s="49" t="s">
        <v>1291</v>
      </c>
      <c r="E292" s="49">
        <v>1</v>
      </c>
      <c r="F292" s="49" t="s">
        <v>1316</v>
      </c>
      <c r="G292" s="49" t="s">
        <v>1316</v>
      </c>
      <c r="H292" s="417" t="s">
        <v>75</v>
      </c>
      <c r="I292" s="417" t="s">
        <v>76</v>
      </c>
      <c r="J292" s="417" t="s">
        <v>582</v>
      </c>
      <c r="K292" s="417" t="s">
        <v>1317</v>
      </c>
      <c r="L292" s="417" t="s">
        <v>79</v>
      </c>
      <c r="M292" s="417" t="s">
        <v>583</v>
      </c>
      <c r="N292" s="417" t="s">
        <v>1293</v>
      </c>
      <c r="O292" s="417" t="s">
        <v>1318</v>
      </c>
      <c r="P292" s="417" t="s">
        <v>1319</v>
      </c>
      <c r="Q292" s="50">
        <v>0.25</v>
      </c>
      <c r="R292" s="50"/>
      <c r="S292" s="153">
        <v>2</v>
      </c>
      <c r="T292" s="417" t="s">
        <v>84</v>
      </c>
      <c r="U292" s="417" t="s">
        <v>1320</v>
      </c>
      <c r="V292" s="171">
        <v>44986</v>
      </c>
      <c r="W292" s="171">
        <v>45260</v>
      </c>
      <c r="X292" s="417" t="s">
        <v>1321</v>
      </c>
      <c r="Y292" s="57" t="s">
        <v>100</v>
      </c>
      <c r="Z292" s="392">
        <v>1</v>
      </c>
      <c r="AA292" s="58" t="s">
        <v>1322</v>
      </c>
      <c r="AB292" s="435">
        <v>45252</v>
      </c>
      <c r="AC292" s="392">
        <v>1</v>
      </c>
      <c r="AD292" s="58" t="s">
        <v>1323</v>
      </c>
      <c r="AE292" s="435">
        <v>45252</v>
      </c>
      <c r="AF292" s="436" t="s">
        <v>92</v>
      </c>
      <c r="AG292" s="437" t="s">
        <v>92</v>
      </c>
    </row>
    <row r="293" spans="1:33" ht="39.75" customHeight="1" x14ac:dyDescent="0.25">
      <c r="A293" s="53" t="s">
        <v>4522</v>
      </c>
      <c r="B293" s="53">
        <v>72</v>
      </c>
      <c r="C293" s="53" t="s">
        <v>50</v>
      </c>
      <c r="D293" s="53" t="s">
        <v>1291</v>
      </c>
      <c r="E293" s="53">
        <v>1</v>
      </c>
      <c r="F293" s="53" t="s">
        <v>1324</v>
      </c>
      <c r="G293" s="53" t="s">
        <v>1316</v>
      </c>
      <c r="H293" s="54" t="s">
        <v>94</v>
      </c>
      <c r="I293" s="54" t="s">
        <v>76</v>
      </c>
      <c r="J293" s="54" t="s">
        <v>80</v>
      </c>
      <c r="K293" s="54" t="s">
        <v>80</v>
      </c>
      <c r="L293" s="54" t="s">
        <v>80</v>
      </c>
      <c r="M293" s="54" t="s">
        <v>80</v>
      </c>
      <c r="N293" s="54" t="s">
        <v>80</v>
      </c>
      <c r="O293" s="54" t="s">
        <v>80</v>
      </c>
      <c r="P293" s="54" t="s">
        <v>1325</v>
      </c>
      <c r="Q293" s="52">
        <v>0.3</v>
      </c>
      <c r="R293" s="52">
        <v>7.4999999999999997E-2</v>
      </c>
      <c r="S293" s="428">
        <v>1</v>
      </c>
      <c r="T293" s="54" t="s">
        <v>84</v>
      </c>
      <c r="U293" s="54" t="s">
        <v>1172</v>
      </c>
      <c r="V293" s="75">
        <v>44986</v>
      </c>
      <c r="W293" s="75">
        <v>45016</v>
      </c>
      <c r="X293" s="54" t="s">
        <v>1326</v>
      </c>
      <c r="Y293" s="57" t="s">
        <v>100</v>
      </c>
      <c r="Z293" s="392">
        <v>1</v>
      </c>
      <c r="AA293" s="58" t="s">
        <v>1327</v>
      </c>
      <c r="AB293" s="435">
        <v>44995</v>
      </c>
      <c r="AC293" s="392">
        <v>1</v>
      </c>
      <c r="AD293" s="58" t="s">
        <v>956</v>
      </c>
      <c r="AE293" s="435">
        <v>44995</v>
      </c>
      <c r="AF293" s="57" t="s">
        <v>79</v>
      </c>
      <c r="AG293" s="437">
        <v>1</v>
      </c>
    </row>
    <row r="294" spans="1:33" ht="39.75" customHeight="1" x14ac:dyDescent="0.25">
      <c r="A294" s="53" t="s">
        <v>4522</v>
      </c>
      <c r="B294" s="53">
        <v>72</v>
      </c>
      <c r="C294" s="53" t="s">
        <v>50</v>
      </c>
      <c r="D294" s="53" t="s">
        <v>1291</v>
      </c>
      <c r="E294" s="53">
        <v>1</v>
      </c>
      <c r="F294" s="53" t="s">
        <v>1328</v>
      </c>
      <c r="G294" s="53" t="s">
        <v>1316</v>
      </c>
      <c r="H294" s="54" t="s">
        <v>94</v>
      </c>
      <c r="I294" s="54" t="s">
        <v>76</v>
      </c>
      <c r="J294" s="54" t="s">
        <v>80</v>
      </c>
      <c r="K294" s="54" t="s">
        <v>80</v>
      </c>
      <c r="L294" s="54" t="s">
        <v>80</v>
      </c>
      <c r="M294" s="54" t="s">
        <v>80</v>
      </c>
      <c r="N294" s="54" t="s">
        <v>80</v>
      </c>
      <c r="O294" s="54" t="s">
        <v>80</v>
      </c>
      <c r="P294" s="54" t="s">
        <v>1329</v>
      </c>
      <c r="Q294" s="52">
        <v>0.3</v>
      </c>
      <c r="R294" s="52">
        <v>7.4999999999999997E-2</v>
      </c>
      <c r="S294" s="428">
        <v>2</v>
      </c>
      <c r="T294" s="54" t="s">
        <v>84</v>
      </c>
      <c r="U294" s="54" t="s">
        <v>1330</v>
      </c>
      <c r="V294" s="75">
        <v>45026</v>
      </c>
      <c r="W294" s="75">
        <v>45230</v>
      </c>
      <c r="X294" s="54" t="s">
        <v>1331</v>
      </c>
      <c r="Y294" s="57" t="s">
        <v>100</v>
      </c>
      <c r="Z294" s="392">
        <v>1</v>
      </c>
      <c r="AA294" s="58" t="s">
        <v>1332</v>
      </c>
      <c r="AB294" s="435">
        <v>45166</v>
      </c>
      <c r="AC294" s="392">
        <v>1</v>
      </c>
      <c r="AD294" s="58" t="s">
        <v>1314</v>
      </c>
      <c r="AE294" s="435">
        <v>45166</v>
      </c>
      <c r="AF294" s="57" t="s">
        <v>79</v>
      </c>
      <c r="AG294" s="437">
        <v>1</v>
      </c>
    </row>
    <row r="295" spans="1:33" ht="39.75" customHeight="1" x14ac:dyDescent="0.25">
      <c r="A295" s="53" t="s">
        <v>4522</v>
      </c>
      <c r="B295" s="53">
        <v>72</v>
      </c>
      <c r="C295" s="53" t="s">
        <v>50</v>
      </c>
      <c r="D295" s="53" t="s">
        <v>1291</v>
      </c>
      <c r="E295" s="53">
        <v>1</v>
      </c>
      <c r="F295" s="53" t="s">
        <v>1333</v>
      </c>
      <c r="G295" s="53" t="s">
        <v>1316</v>
      </c>
      <c r="H295" s="54" t="s">
        <v>102</v>
      </c>
      <c r="I295" s="54" t="s">
        <v>76</v>
      </c>
      <c r="J295" s="54" t="s">
        <v>80</v>
      </c>
      <c r="K295" s="54" t="s">
        <v>80</v>
      </c>
      <c r="L295" s="54" t="s">
        <v>80</v>
      </c>
      <c r="M295" s="54" t="s">
        <v>80</v>
      </c>
      <c r="N295" s="54" t="s">
        <v>80</v>
      </c>
      <c r="O295" s="54" t="s">
        <v>80</v>
      </c>
      <c r="P295" s="54" t="s">
        <v>1334</v>
      </c>
      <c r="Q295" s="52">
        <v>0</v>
      </c>
      <c r="R295" s="52">
        <v>0</v>
      </c>
      <c r="S295" s="428">
        <v>2</v>
      </c>
      <c r="T295" s="54" t="s">
        <v>84</v>
      </c>
      <c r="U295" s="54" t="s">
        <v>1330</v>
      </c>
      <c r="V295" s="75">
        <v>45230</v>
      </c>
      <c r="W295" s="75">
        <v>45253</v>
      </c>
      <c r="X295" s="54" t="s">
        <v>390</v>
      </c>
      <c r="Y295" s="57" t="s">
        <v>100</v>
      </c>
      <c r="Z295" s="392">
        <v>1</v>
      </c>
      <c r="AA295" s="58" t="s">
        <v>4721</v>
      </c>
      <c r="AB295" s="435">
        <v>45240</v>
      </c>
      <c r="AC295" s="392">
        <v>1</v>
      </c>
      <c r="AD295" s="58" t="s">
        <v>4722</v>
      </c>
      <c r="AE295" s="435">
        <v>45240</v>
      </c>
      <c r="AF295" s="57" t="s">
        <v>79</v>
      </c>
      <c r="AG295" s="437">
        <v>1</v>
      </c>
    </row>
    <row r="296" spans="1:33" ht="39.75" customHeight="1" x14ac:dyDescent="0.25">
      <c r="A296" s="53" t="s">
        <v>4522</v>
      </c>
      <c r="B296" s="53">
        <v>72</v>
      </c>
      <c r="C296" s="53" t="s">
        <v>50</v>
      </c>
      <c r="D296" s="53" t="s">
        <v>1291</v>
      </c>
      <c r="E296" s="53">
        <v>1</v>
      </c>
      <c r="F296" s="53" t="s">
        <v>1337</v>
      </c>
      <c r="G296" s="53" t="s">
        <v>1316</v>
      </c>
      <c r="H296" s="54" t="s">
        <v>94</v>
      </c>
      <c r="I296" s="54" t="s">
        <v>76</v>
      </c>
      <c r="J296" s="54" t="s">
        <v>80</v>
      </c>
      <c r="K296" s="54" t="s">
        <v>80</v>
      </c>
      <c r="L296" s="54" t="s">
        <v>80</v>
      </c>
      <c r="M296" s="54" t="s">
        <v>80</v>
      </c>
      <c r="N296" s="54" t="s">
        <v>80</v>
      </c>
      <c r="O296" s="54" t="s">
        <v>80</v>
      </c>
      <c r="P296" s="54" t="s">
        <v>1338</v>
      </c>
      <c r="Q296" s="52">
        <v>0.4</v>
      </c>
      <c r="R296" s="52">
        <v>0.1</v>
      </c>
      <c r="S296" s="428">
        <v>2</v>
      </c>
      <c r="T296" s="54" t="s">
        <v>84</v>
      </c>
      <c r="U296" s="54" t="s">
        <v>1320</v>
      </c>
      <c r="V296" s="75">
        <v>45254</v>
      </c>
      <c r="W296" s="75">
        <v>45260</v>
      </c>
      <c r="X296" s="54" t="s">
        <v>1296</v>
      </c>
      <c r="Y296" s="57" t="s">
        <v>100</v>
      </c>
      <c r="Z296" s="392">
        <v>1</v>
      </c>
      <c r="AA296" s="58" t="s">
        <v>1339</v>
      </c>
      <c r="AB296" s="435">
        <v>45252</v>
      </c>
      <c r="AC296" s="392">
        <v>1</v>
      </c>
      <c r="AD296" s="58" t="s">
        <v>4723</v>
      </c>
      <c r="AE296" s="435">
        <v>45252</v>
      </c>
      <c r="AF296" s="57" t="s">
        <v>79</v>
      </c>
      <c r="AG296" s="437">
        <v>1</v>
      </c>
    </row>
    <row r="297" spans="1:33" ht="39.75" customHeight="1" x14ac:dyDescent="0.25">
      <c r="A297" s="49" t="s">
        <v>4522</v>
      </c>
      <c r="B297" s="49">
        <v>72</v>
      </c>
      <c r="C297" s="49" t="s">
        <v>50</v>
      </c>
      <c r="D297" s="49" t="s">
        <v>1291</v>
      </c>
      <c r="E297" s="49">
        <v>1</v>
      </c>
      <c r="F297" s="49" t="s">
        <v>1341</v>
      </c>
      <c r="G297" s="49" t="s">
        <v>1341</v>
      </c>
      <c r="H297" s="417" t="s">
        <v>75</v>
      </c>
      <c r="I297" s="417" t="s">
        <v>76</v>
      </c>
      <c r="J297" s="417" t="s">
        <v>582</v>
      </c>
      <c r="K297" s="417" t="s">
        <v>1079</v>
      </c>
      <c r="L297" s="417" t="s">
        <v>79</v>
      </c>
      <c r="M297" s="417" t="s">
        <v>583</v>
      </c>
      <c r="N297" s="417" t="s">
        <v>1293</v>
      </c>
      <c r="O297" s="417" t="s">
        <v>243</v>
      </c>
      <c r="P297" s="417" t="s">
        <v>1342</v>
      </c>
      <c r="Q297" s="50">
        <v>0.15</v>
      </c>
      <c r="R297" s="50"/>
      <c r="S297" s="153">
        <v>4</v>
      </c>
      <c r="T297" s="417" t="s">
        <v>84</v>
      </c>
      <c r="U297" s="417" t="s">
        <v>1343</v>
      </c>
      <c r="V297" s="171">
        <v>45026</v>
      </c>
      <c r="W297" s="171">
        <v>45260</v>
      </c>
      <c r="X297" s="417" t="s">
        <v>1296</v>
      </c>
      <c r="Y297" s="57" t="s">
        <v>100</v>
      </c>
      <c r="Z297" s="392">
        <v>1</v>
      </c>
      <c r="AA297" s="58" t="s">
        <v>1344</v>
      </c>
      <c r="AB297" s="435">
        <v>45253</v>
      </c>
      <c r="AC297" s="392">
        <v>1</v>
      </c>
      <c r="AD297" s="58" t="s">
        <v>1345</v>
      </c>
      <c r="AE297" s="435">
        <v>45253</v>
      </c>
      <c r="AF297" s="436" t="s">
        <v>92</v>
      </c>
      <c r="AG297" s="437" t="s">
        <v>92</v>
      </c>
    </row>
    <row r="298" spans="1:33" ht="39.75" customHeight="1" x14ac:dyDescent="0.25">
      <c r="A298" s="53" t="s">
        <v>4522</v>
      </c>
      <c r="B298" s="53">
        <v>72</v>
      </c>
      <c r="C298" s="53" t="s">
        <v>50</v>
      </c>
      <c r="D298" s="53" t="s">
        <v>1291</v>
      </c>
      <c r="E298" s="53">
        <v>1</v>
      </c>
      <c r="F298" s="53" t="s">
        <v>1346</v>
      </c>
      <c r="G298" s="53" t="s">
        <v>1341</v>
      </c>
      <c r="H298" s="54" t="s">
        <v>94</v>
      </c>
      <c r="I298" s="54" t="s">
        <v>76</v>
      </c>
      <c r="J298" s="54" t="s">
        <v>80</v>
      </c>
      <c r="K298" s="54" t="s">
        <v>80</v>
      </c>
      <c r="L298" s="54" t="s">
        <v>80</v>
      </c>
      <c r="M298" s="54" t="s">
        <v>80</v>
      </c>
      <c r="N298" s="54" t="s">
        <v>80</v>
      </c>
      <c r="O298" s="54" t="s">
        <v>80</v>
      </c>
      <c r="P298" s="54" t="s">
        <v>1347</v>
      </c>
      <c r="Q298" s="52">
        <v>0.3</v>
      </c>
      <c r="R298" s="52">
        <v>4.4999999999999998E-2</v>
      </c>
      <c r="S298" s="428">
        <v>1</v>
      </c>
      <c r="T298" s="54" t="s">
        <v>84</v>
      </c>
      <c r="U298" s="54" t="s">
        <v>1172</v>
      </c>
      <c r="V298" s="75">
        <v>45026</v>
      </c>
      <c r="W298" s="75">
        <v>45044</v>
      </c>
      <c r="X298" s="54" t="s">
        <v>1301</v>
      </c>
      <c r="Y298" s="57" t="s">
        <v>100</v>
      </c>
      <c r="Z298" s="392">
        <v>1</v>
      </c>
      <c r="AA298" s="58" t="s">
        <v>1348</v>
      </c>
      <c r="AB298" s="435">
        <v>45042</v>
      </c>
      <c r="AC298" s="392">
        <v>1</v>
      </c>
      <c r="AD298" s="58" t="s">
        <v>1303</v>
      </c>
      <c r="AE298" s="435">
        <v>45042</v>
      </c>
      <c r="AF298" s="57" t="s">
        <v>79</v>
      </c>
      <c r="AG298" s="437">
        <v>1</v>
      </c>
    </row>
    <row r="299" spans="1:33" ht="39.75" customHeight="1" x14ac:dyDescent="0.25">
      <c r="A299" s="53" t="s">
        <v>4522</v>
      </c>
      <c r="B299" s="53">
        <v>72</v>
      </c>
      <c r="C299" s="53" t="s">
        <v>50</v>
      </c>
      <c r="D299" s="53" t="s">
        <v>1291</v>
      </c>
      <c r="E299" s="53">
        <v>1</v>
      </c>
      <c r="F299" s="53" t="s">
        <v>1349</v>
      </c>
      <c r="G299" s="53" t="s">
        <v>1341</v>
      </c>
      <c r="H299" s="54" t="s">
        <v>94</v>
      </c>
      <c r="I299" s="54" t="s">
        <v>76</v>
      </c>
      <c r="J299" s="54" t="s">
        <v>80</v>
      </c>
      <c r="K299" s="54" t="s">
        <v>80</v>
      </c>
      <c r="L299" s="54" t="s">
        <v>80</v>
      </c>
      <c r="M299" s="54" t="s">
        <v>80</v>
      </c>
      <c r="N299" s="54" t="s">
        <v>80</v>
      </c>
      <c r="O299" s="54" t="s">
        <v>80</v>
      </c>
      <c r="P299" s="54" t="s">
        <v>1350</v>
      </c>
      <c r="Q299" s="52">
        <v>0.3</v>
      </c>
      <c r="R299" s="52">
        <v>4.4999999999999998E-2</v>
      </c>
      <c r="S299" s="428">
        <v>1</v>
      </c>
      <c r="T299" s="54" t="s">
        <v>84</v>
      </c>
      <c r="U299" s="54" t="s">
        <v>1306</v>
      </c>
      <c r="V299" s="75">
        <v>45048</v>
      </c>
      <c r="W299" s="75">
        <v>45077</v>
      </c>
      <c r="X299" s="54" t="s">
        <v>1301</v>
      </c>
      <c r="Y299" s="57" t="s">
        <v>100</v>
      </c>
      <c r="Z299" s="392">
        <v>1</v>
      </c>
      <c r="AA299" s="58" t="s">
        <v>1351</v>
      </c>
      <c r="AB299" s="435">
        <v>45072</v>
      </c>
      <c r="AC299" s="392">
        <v>1</v>
      </c>
      <c r="AD299" s="58" t="s">
        <v>1303</v>
      </c>
      <c r="AE299" s="435">
        <v>45072</v>
      </c>
      <c r="AF299" s="57" t="s">
        <v>79</v>
      </c>
      <c r="AG299" s="437">
        <v>1</v>
      </c>
    </row>
    <row r="300" spans="1:33" ht="39.75" customHeight="1" x14ac:dyDescent="0.25">
      <c r="A300" s="53" t="s">
        <v>4522</v>
      </c>
      <c r="B300" s="53">
        <v>72</v>
      </c>
      <c r="C300" s="53" t="s">
        <v>50</v>
      </c>
      <c r="D300" s="53" t="s">
        <v>1291</v>
      </c>
      <c r="E300" s="53">
        <v>1</v>
      </c>
      <c r="F300" s="53" t="s">
        <v>1352</v>
      </c>
      <c r="G300" s="53" t="s">
        <v>1341</v>
      </c>
      <c r="H300" s="54" t="s">
        <v>102</v>
      </c>
      <c r="I300" s="54" t="s">
        <v>76</v>
      </c>
      <c r="J300" s="54" t="s">
        <v>80</v>
      </c>
      <c r="K300" s="54" t="s">
        <v>80</v>
      </c>
      <c r="L300" s="54" t="s">
        <v>80</v>
      </c>
      <c r="M300" s="54" t="s">
        <v>80</v>
      </c>
      <c r="N300" s="54" t="s">
        <v>80</v>
      </c>
      <c r="O300" s="54" t="s">
        <v>80</v>
      </c>
      <c r="P300" s="54" t="s">
        <v>1353</v>
      </c>
      <c r="Q300" s="52">
        <v>0</v>
      </c>
      <c r="R300" s="52">
        <v>0</v>
      </c>
      <c r="S300" s="428">
        <v>1</v>
      </c>
      <c r="T300" s="54" t="s">
        <v>84</v>
      </c>
      <c r="U300" s="54" t="s">
        <v>1306</v>
      </c>
      <c r="V300" s="75">
        <v>45078</v>
      </c>
      <c r="W300" s="75">
        <v>45107</v>
      </c>
      <c r="X300" s="54" t="s">
        <v>390</v>
      </c>
      <c r="Y300" s="57" t="s">
        <v>100</v>
      </c>
      <c r="Z300" s="392">
        <v>1</v>
      </c>
      <c r="AA300" s="58" t="s">
        <v>1354</v>
      </c>
      <c r="AB300" s="435">
        <v>45106</v>
      </c>
      <c r="AC300" s="392">
        <v>1</v>
      </c>
      <c r="AD300" s="58" t="s">
        <v>1303</v>
      </c>
      <c r="AE300" s="435">
        <v>45106</v>
      </c>
      <c r="AF300" s="57" t="s">
        <v>79</v>
      </c>
      <c r="AG300" s="437">
        <v>1</v>
      </c>
    </row>
    <row r="301" spans="1:33" ht="39.75" customHeight="1" x14ac:dyDescent="0.25">
      <c r="A301" s="53" t="s">
        <v>4522</v>
      </c>
      <c r="B301" s="53">
        <v>72</v>
      </c>
      <c r="C301" s="53" t="s">
        <v>50</v>
      </c>
      <c r="D301" s="53" t="s">
        <v>1291</v>
      </c>
      <c r="E301" s="53">
        <v>1</v>
      </c>
      <c r="F301" s="53" t="s">
        <v>1355</v>
      </c>
      <c r="G301" s="53" t="s">
        <v>1341</v>
      </c>
      <c r="H301" s="54" t="s">
        <v>94</v>
      </c>
      <c r="I301" s="54" t="s">
        <v>76</v>
      </c>
      <c r="J301" s="54" t="s">
        <v>80</v>
      </c>
      <c r="K301" s="54" t="s">
        <v>80</v>
      </c>
      <c r="L301" s="54" t="s">
        <v>80</v>
      </c>
      <c r="M301" s="54" t="s">
        <v>80</v>
      </c>
      <c r="N301" s="54" t="s">
        <v>80</v>
      </c>
      <c r="O301" s="54" t="s">
        <v>80</v>
      </c>
      <c r="P301" s="54" t="s">
        <v>1356</v>
      </c>
      <c r="Q301" s="52">
        <v>0.4</v>
      </c>
      <c r="R301" s="52">
        <v>0.06</v>
      </c>
      <c r="S301" s="428">
        <v>4</v>
      </c>
      <c r="T301" s="54" t="s">
        <v>84</v>
      </c>
      <c r="U301" s="54" t="s">
        <v>1343</v>
      </c>
      <c r="V301" s="75">
        <v>45108</v>
      </c>
      <c r="W301" s="75">
        <v>45260</v>
      </c>
      <c r="X301" s="54" t="s">
        <v>1301</v>
      </c>
      <c r="Y301" s="57" t="s">
        <v>100</v>
      </c>
      <c r="Z301" s="392">
        <v>1</v>
      </c>
      <c r="AA301" s="58" t="s">
        <v>4724</v>
      </c>
      <c r="AB301" s="435">
        <v>45253</v>
      </c>
      <c r="AC301" s="392">
        <v>1</v>
      </c>
      <c r="AD301" s="58" t="s">
        <v>1358</v>
      </c>
      <c r="AE301" s="435">
        <v>45253</v>
      </c>
      <c r="AF301" s="57" t="s">
        <v>79</v>
      </c>
      <c r="AG301" s="437">
        <v>1</v>
      </c>
    </row>
    <row r="302" spans="1:33" ht="39.75" customHeight="1" x14ac:dyDescent="0.25">
      <c r="A302" s="49" t="s">
        <v>4522</v>
      </c>
      <c r="B302" s="49">
        <v>72</v>
      </c>
      <c r="C302" s="49" t="s">
        <v>50</v>
      </c>
      <c r="D302" s="49" t="s">
        <v>1291</v>
      </c>
      <c r="E302" s="49">
        <v>1</v>
      </c>
      <c r="F302" s="49" t="s">
        <v>1359</v>
      </c>
      <c r="G302" s="49" t="s">
        <v>1359</v>
      </c>
      <c r="H302" s="417" t="s">
        <v>75</v>
      </c>
      <c r="I302" s="417" t="s">
        <v>196</v>
      </c>
      <c r="J302" s="417" t="s">
        <v>1221</v>
      </c>
      <c r="K302" s="417" t="s">
        <v>144</v>
      </c>
      <c r="L302" s="417" t="s">
        <v>125</v>
      </c>
      <c r="M302" s="417" t="s">
        <v>1360</v>
      </c>
      <c r="N302" s="417" t="s">
        <v>1293</v>
      </c>
      <c r="O302" s="417" t="s">
        <v>644</v>
      </c>
      <c r="P302" s="417" t="s">
        <v>1361</v>
      </c>
      <c r="Q302" s="50">
        <v>0.25</v>
      </c>
      <c r="R302" s="50"/>
      <c r="S302" s="153">
        <v>100</v>
      </c>
      <c r="T302" s="417" t="s">
        <v>301</v>
      </c>
      <c r="U302" s="417" t="s">
        <v>1362</v>
      </c>
      <c r="V302" s="171">
        <v>44928</v>
      </c>
      <c r="W302" s="171">
        <v>45289</v>
      </c>
      <c r="X302" s="417" t="s">
        <v>1301</v>
      </c>
      <c r="Y302" s="57" t="s">
        <v>100</v>
      </c>
      <c r="Z302" s="392">
        <v>0.5</v>
      </c>
      <c r="AA302" s="58" t="s">
        <v>1364</v>
      </c>
      <c r="AB302" s="435">
        <v>45138</v>
      </c>
      <c r="AC302" s="392">
        <v>1</v>
      </c>
      <c r="AD302" s="58" t="s">
        <v>1363</v>
      </c>
      <c r="AE302" s="435">
        <v>45138</v>
      </c>
      <c r="AF302" s="436" t="s">
        <v>92</v>
      </c>
      <c r="AG302" s="437" t="s">
        <v>92</v>
      </c>
    </row>
    <row r="303" spans="1:33" ht="39.75" customHeight="1" x14ac:dyDescent="0.25">
      <c r="A303" s="53" t="s">
        <v>4522</v>
      </c>
      <c r="B303" s="53">
        <v>72</v>
      </c>
      <c r="C303" s="53" t="s">
        <v>50</v>
      </c>
      <c r="D303" s="53" t="s">
        <v>1291</v>
      </c>
      <c r="E303" s="53">
        <v>1</v>
      </c>
      <c r="F303" s="53" t="s">
        <v>1365</v>
      </c>
      <c r="G303" s="53" t="s">
        <v>1359</v>
      </c>
      <c r="H303" s="54" t="s">
        <v>94</v>
      </c>
      <c r="I303" s="54" t="s">
        <v>196</v>
      </c>
      <c r="J303" s="54" t="s">
        <v>80</v>
      </c>
      <c r="K303" s="54" t="s">
        <v>80</v>
      </c>
      <c r="L303" s="54" t="s">
        <v>80</v>
      </c>
      <c r="M303" s="54" t="s">
        <v>80</v>
      </c>
      <c r="N303" s="54" t="s">
        <v>80</v>
      </c>
      <c r="O303" s="54" t="s">
        <v>80</v>
      </c>
      <c r="P303" s="54" t="s">
        <v>1366</v>
      </c>
      <c r="Q303" s="52">
        <v>0.5</v>
      </c>
      <c r="R303" s="52">
        <v>0.125</v>
      </c>
      <c r="S303" s="428">
        <v>100</v>
      </c>
      <c r="T303" s="54" t="s">
        <v>301</v>
      </c>
      <c r="U303" s="54" t="s">
        <v>1367</v>
      </c>
      <c r="V303" s="75">
        <v>44928</v>
      </c>
      <c r="W303" s="75">
        <v>45289</v>
      </c>
      <c r="X303" s="54" t="s">
        <v>1301</v>
      </c>
      <c r="Y303" s="57" t="s">
        <v>100</v>
      </c>
      <c r="Z303" s="392">
        <v>0.5</v>
      </c>
      <c r="AA303" s="58" t="s">
        <v>1368</v>
      </c>
      <c r="AB303" s="435">
        <v>45107</v>
      </c>
      <c r="AC303" s="392">
        <v>1</v>
      </c>
      <c r="AD303" s="58" t="s">
        <v>1363</v>
      </c>
      <c r="AE303" s="435">
        <v>45107</v>
      </c>
      <c r="AF303" s="57" t="s">
        <v>79</v>
      </c>
      <c r="AG303" s="437">
        <v>1</v>
      </c>
    </row>
    <row r="304" spans="1:33" ht="39.75" customHeight="1" x14ac:dyDescent="0.25">
      <c r="A304" s="53" t="s">
        <v>4522</v>
      </c>
      <c r="B304" s="53">
        <v>72</v>
      </c>
      <c r="C304" s="53" t="s">
        <v>50</v>
      </c>
      <c r="D304" s="53" t="s">
        <v>1291</v>
      </c>
      <c r="E304" s="53">
        <v>1</v>
      </c>
      <c r="F304" s="53" t="s">
        <v>1369</v>
      </c>
      <c r="G304" s="53" t="s">
        <v>1359</v>
      </c>
      <c r="H304" s="54" t="s">
        <v>94</v>
      </c>
      <c r="I304" s="54" t="s">
        <v>196</v>
      </c>
      <c r="J304" s="54" t="s">
        <v>80</v>
      </c>
      <c r="K304" s="54" t="s">
        <v>80</v>
      </c>
      <c r="L304" s="54" t="s">
        <v>80</v>
      </c>
      <c r="M304" s="54" t="s">
        <v>80</v>
      </c>
      <c r="N304" s="54" t="s">
        <v>80</v>
      </c>
      <c r="O304" s="54" t="s">
        <v>80</v>
      </c>
      <c r="P304" s="54" t="s">
        <v>1370</v>
      </c>
      <c r="Q304" s="52">
        <v>0.5</v>
      </c>
      <c r="R304" s="52">
        <v>0.125</v>
      </c>
      <c r="S304" s="428">
        <v>100</v>
      </c>
      <c r="T304" s="54" t="s">
        <v>301</v>
      </c>
      <c r="U304" s="54" t="s">
        <v>1367</v>
      </c>
      <c r="V304" s="75">
        <v>44928</v>
      </c>
      <c r="W304" s="75">
        <v>45289</v>
      </c>
      <c r="X304" s="54" t="s">
        <v>1301</v>
      </c>
      <c r="Y304" s="57" t="s">
        <v>100</v>
      </c>
      <c r="Z304" s="392">
        <v>0.5</v>
      </c>
      <c r="AA304" s="58" t="s">
        <v>1371</v>
      </c>
      <c r="AB304" s="435">
        <v>45138</v>
      </c>
      <c r="AC304" s="392">
        <v>1</v>
      </c>
      <c r="AD304" s="58" t="s">
        <v>1363</v>
      </c>
      <c r="AE304" s="435">
        <v>45138</v>
      </c>
      <c r="AF304" s="57" t="s">
        <v>79</v>
      </c>
      <c r="AG304" s="437">
        <v>1</v>
      </c>
    </row>
    <row r="305" spans="1:1020 1038:2046 2049:3072 3075:5120 5122:7161 7179:10239 10242:11264 11266:12287 12290:13302 13320:15358 15363:16186" ht="39.75" customHeight="1" x14ac:dyDescent="0.25">
      <c r="A305" s="49" t="s">
        <v>4522</v>
      </c>
      <c r="B305" s="49">
        <v>72</v>
      </c>
      <c r="C305" s="49" t="s">
        <v>50</v>
      </c>
      <c r="D305" s="49" t="s">
        <v>1291</v>
      </c>
      <c r="E305" s="49">
        <v>1</v>
      </c>
      <c r="F305" s="49" t="s">
        <v>1372</v>
      </c>
      <c r="G305" s="49" t="s">
        <v>1372</v>
      </c>
      <c r="H305" s="417" t="s">
        <v>75</v>
      </c>
      <c r="I305" s="417" t="s">
        <v>76</v>
      </c>
      <c r="J305" s="417" t="s">
        <v>582</v>
      </c>
      <c r="K305" s="417" t="s">
        <v>1052</v>
      </c>
      <c r="L305" s="417" t="s">
        <v>125</v>
      </c>
      <c r="M305" s="417" t="s">
        <v>583</v>
      </c>
      <c r="N305" s="417" t="s">
        <v>1293</v>
      </c>
      <c r="O305" s="417" t="s">
        <v>243</v>
      </c>
      <c r="P305" s="417" t="s">
        <v>1373</v>
      </c>
      <c r="Q305" s="50">
        <v>0.1</v>
      </c>
      <c r="R305" s="50"/>
      <c r="S305" s="153">
        <v>2</v>
      </c>
      <c r="T305" s="417" t="s">
        <v>84</v>
      </c>
      <c r="U305" s="417" t="s">
        <v>1374</v>
      </c>
      <c r="V305" s="171">
        <v>44986</v>
      </c>
      <c r="W305" s="171">
        <v>45260</v>
      </c>
      <c r="X305" s="417" t="s">
        <v>1301</v>
      </c>
      <c r="Y305" s="57" t="s">
        <v>100</v>
      </c>
      <c r="Z305" s="392">
        <v>1</v>
      </c>
      <c r="AA305" s="58" t="s">
        <v>1375</v>
      </c>
      <c r="AB305" s="435">
        <v>45189</v>
      </c>
      <c r="AC305" s="392">
        <v>1</v>
      </c>
      <c r="AD305" s="58" t="s">
        <v>1376</v>
      </c>
      <c r="AE305" s="435">
        <v>45189</v>
      </c>
      <c r="AF305" s="436" t="s">
        <v>92</v>
      </c>
      <c r="AG305" s="437" t="s">
        <v>92</v>
      </c>
    </row>
    <row r="306" spans="1:1020 1038:2046 2049:3072 3075:5120 5122:7161 7179:10239 10242:11264 11266:12287 12290:13302 13320:15358 15363:16186" ht="39.75" customHeight="1" x14ac:dyDescent="0.25">
      <c r="A306" s="53" t="s">
        <v>4522</v>
      </c>
      <c r="B306" s="53">
        <v>72</v>
      </c>
      <c r="C306" s="53" t="s">
        <v>50</v>
      </c>
      <c r="D306" s="53" t="s">
        <v>1291</v>
      </c>
      <c r="E306" s="53">
        <v>1</v>
      </c>
      <c r="F306" s="53" t="s">
        <v>1377</v>
      </c>
      <c r="G306" s="53" t="s">
        <v>1372</v>
      </c>
      <c r="H306" s="54" t="s">
        <v>94</v>
      </c>
      <c r="I306" s="54" t="s">
        <v>76</v>
      </c>
      <c r="J306" s="54" t="s">
        <v>80</v>
      </c>
      <c r="K306" s="54" t="s">
        <v>80</v>
      </c>
      <c r="L306" s="54" t="s">
        <v>80</v>
      </c>
      <c r="M306" s="54" t="s">
        <v>80</v>
      </c>
      <c r="N306" s="54" t="s">
        <v>80</v>
      </c>
      <c r="O306" s="54" t="s">
        <v>80</v>
      </c>
      <c r="P306" s="54" t="s">
        <v>1378</v>
      </c>
      <c r="Q306" s="52">
        <v>0.2</v>
      </c>
      <c r="R306" s="52">
        <v>2.0000000000000004E-2</v>
      </c>
      <c r="S306" s="428">
        <v>2</v>
      </c>
      <c r="T306" s="54" t="s">
        <v>84</v>
      </c>
      <c r="U306" s="54" t="s">
        <v>1379</v>
      </c>
      <c r="V306" s="75">
        <v>44986</v>
      </c>
      <c r="W306" s="75">
        <v>45260</v>
      </c>
      <c r="X306" s="54" t="s">
        <v>1301</v>
      </c>
      <c r="Y306" s="57" t="s">
        <v>100</v>
      </c>
      <c r="Z306" s="392">
        <v>1</v>
      </c>
      <c r="AA306" s="58" t="s">
        <v>1380</v>
      </c>
      <c r="AB306" s="435">
        <v>45176</v>
      </c>
      <c r="AC306" s="392">
        <v>1</v>
      </c>
      <c r="AD306" s="58" t="s">
        <v>1314</v>
      </c>
      <c r="AE306" s="435">
        <v>45176</v>
      </c>
      <c r="AF306" s="57" t="s">
        <v>79</v>
      </c>
      <c r="AG306" s="437">
        <v>1</v>
      </c>
    </row>
    <row r="307" spans="1:1020 1038:2046 2049:3072 3075:5120 5122:7161 7179:10239 10242:11264 11266:12287 12290:13302 13320:15358 15363:16186" ht="39.75" customHeight="1" x14ac:dyDescent="0.25">
      <c r="A307" s="53" t="s">
        <v>4522</v>
      </c>
      <c r="B307" s="53">
        <v>72</v>
      </c>
      <c r="C307" s="53" t="s">
        <v>50</v>
      </c>
      <c r="D307" s="53" t="s">
        <v>1291</v>
      </c>
      <c r="E307" s="53">
        <v>1</v>
      </c>
      <c r="F307" s="53" t="s">
        <v>1381</v>
      </c>
      <c r="G307" s="53" t="s">
        <v>1372</v>
      </c>
      <c r="H307" s="54" t="s">
        <v>94</v>
      </c>
      <c r="I307" s="54" t="s">
        <v>76</v>
      </c>
      <c r="J307" s="54" t="s">
        <v>80</v>
      </c>
      <c r="K307" s="54" t="s">
        <v>80</v>
      </c>
      <c r="L307" s="54" t="s">
        <v>80</v>
      </c>
      <c r="M307" s="54" t="s">
        <v>80</v>
      </c>
      <c r="N307" s="54" t="s">
        <v>80</v>
      </c>
      <c r="O307" s="54" t="s">
        <v>80</v>
      </c>
      <c r="P307" s="54" t="s">
        <v>1382</v>
      </c>
      <c r="Q307" s="52">
        <v>0.8</v>
      </c>
      <c r="R307" s="52">
        <v>8.0000000000000016E-2</v>
      </c>
      <c r="S307" s="428">
        <v>2</v>
      </c>
      <c r="T307" s="54" t="s">
        <v>84</v>
      </c>
      <c r="U307" s="54" t="s">
        <v>1374</v>
      </c>
      <c r="V307" s="75">
        <v>44986</v>
      </c>
      <c r="W307" s="75">
        <v>45260</v>
      </c>
      <c r="X307" s="54" t="s">
        <v>1301</v>
      </c>
      <c r="Y307" s="57" t="s">
        <v>100</v>
      </c>
      <c r="Z307" s="392">
        <v>1</v>
      </c>
      <c r="AA307" s="58" t="s">
        <v>1383</v>
      </c>
      <c r="AB307" s="435">
        <v>45189</v>
      </c>
      <c r="AC307" s="392">
        <v>1</v>
      </c>
      <c r="AD307" s="58" t="s">
        <v>1314</v>
      </c>
      <c r="AE307" s="435">
        <v>45189</v>
      </c>
      <c r="AF307" s="57" t="s">
        <v>79</v>
      </c>
      <c r="AG307" s="437">
        <v>1</v>
      </c>
    </row>
    <row r="308" spans="1:1020 1038:2046 2049:3072 3075:5120 5122:7161 7179:10239 10242:11264 11266:12287 12290:13302 13320:15358 15363:16186" s="3" customFormat="1" ht="39.75" customHeight="1" x14ac:dyDescent="0.25">
      <c r="A308" s="63" t="s">
        <v>4522</v>
      </c>
      <c r="B308" s="63">
        <v>72</v>
      </c>
      <c r="C308" s="63" t="s">
        <v>50</v>
      </c>
      <c r="D308" s="63" t="s">
        <v>1291</v>
      </c>
      <c r="E308" s="63">
        <v>1</v>
      </c>
      <c r="F308" s="63" t="s">
        <v>1384</v>
      </c>
      <c r="G308" s="63" t="s">
        <v>1384</v>
      </c>
      <c r="H308" s="418" t="s">
        <v>155</v>
      </c>
      <c r="I308" s="418" t="s">
        <v>155</v>
      </c>
      <c r="J308" s="418" t="s">
        <v>80</v>
      </c>
      <c r="K308" s="418" t="s">
        <v>80</v>
      </c>
      <c r="L308" s="418" t="s">
        <v>80</v>
      </c>
      <c r="M308" s="418" t="s">
        <v>80</v>
      </c>
      <c r="N308" s="418" t="s">
        <v>80</v>
      </c>
      <c r="O308" s="418" t="s">
        <v>80</v>
      </c>
      <c r="P308" s="418" t="s">
        <v>156</v>
      </c>
      <c r="Q308" s="64">
        <v>1</v>
      </c>
      <c r="R308" s="64"/>
      <c r="S308" s="429">
        <v>3</v>
      </c>
      <c r="T308" s="418" t="s">
        <v>84</v>
      </c>
      <c r="U308" s="418" t="s">
        <v>162</v>
      </c>
      <c r="V308" s="412">
        <v>44927</v>
      </c>
      <c r="W308" s="412">
        <v>45290</v>
      </c>
      <c r="X308" s="418" t="s">
        <v>1301</v>
      </c>
      <c r="Y308" s="57" t="s">
        <v>100</v>
      </c>
      <c r="Z308" s="392">
        <v>1</v>
      </c>
      <c r="AA308" s="58" t="s">
        <v>4631</v>
      </c>
      <c r="AB308" s="435">
        <v>45291</v>
      </c>
      <c r="AC308" s="392">
        <v>1</v>
      </c>
      <c r="AD308" s="58" t="s">
        <v>4631</v>
      </c>
      <c r="AE308" s="435">
        <v>45291</v>
      </c>
      <c r="AF308" s="436" t="s">
        <v>92</v>
      </c>
      <c r="AG308" s="437" t="s">
        <v>92</v>
      </c>
      <c r="AJ308" s="82"/>
      <c r="AM308" s="82"/>
      <c r="AN308" s="82"/>
      <c r="AS308" s="82"/>
      <c r="AV308" s="82"/>
      <c r="AW308" s="82"/>
      <c r="AX308" s="82"/>
      <c r="AY308" s="82"/>
      <c r="AZ308" s="82"/>
      <c r="BA308" s="82"/>
      <c r="BB308" s="82"/>
      <c r="BT308" s="82"/>
      <c r="BU308" s="82"/>
      <c r="BV308" s="6"/>
      <c r="BY308" s="7"/>
      <c r="BZ308" s="7"/>
      <c r="CE308" s="82"/>
      <c r="CG308" s="7"/>
      <c r="CH308" s="82"/>
      <c r="CJ308" s="7"/>
      <c r="CK308" s="82"/>
      <c r="CL308" s="82"/>
      <c r="CM308" s="83"/>
      <c r="CO308" s="82"/>
      <c r="CP308" s="80"/>
      <c r="CQ308" s="81"/>
      <c r="CR308" s="82"/>
      <c r="CU308" s="82"/>
      <c r="CV308" s="82"/>
      <c r="CX308" s="82"/>
      <c r="DA308" s="82"/>
      <c r="DD308" s="82"/>
      <c r="DE308" s="82"/>
      <c r="DJ308" s="82"/>
      <c r="DM308" s="82"/>
      <c r="DN308" s="82"/>
      <c r="DO308" s="82"/>
      <c r="DP308" s="82"/>
      <c r="DQ308" s="82"/>
      <c r="DR308" s="82"/>
      <c r="DS308" s="82"/>
      <c r="EK308" s="82"/>
      <c r="EL308" s="82"/>
      <c r="EM308" s="6"/>
      <c r="EP308" s="7"/>
      <c r="EQ308" s="7"/>
      <c r="EV308" s="82"/>
      <c r="EX308" s="7"/>
      <c r="EY308" s="82"/>
      <c r="FA308" s="7"/>
      <c r="FB308" s="82"/>
      <c r="FC308" s="82"/>
      <c r="FD308" s="83"/>
      <c r="FF308" s="82"/>
      <c r="FG308" s="80"/>
      <c r="FH308" s="81"/>
      <c r="FI308" s="82"/>
      <c r="FL308" s="82"/>
      <c r="FM308" s="82"/>
      <c r="FO308" s="82"/>
      <c r="FR308" s="82"/>
      <c r="FU308" s="82"/>
      <c r="FV308" s="82"/>
      <c r="GA308" s="82"/>
      <c r="GD308" s="82"/>
      <c r="GE308" s="82"/>
      <c r="GF308" s="82"/>
      <c r="GG308" s="82"/>
      <c r="GH308" s="82"/>
      <c r="GI308" s="82"/>
      <c r="GJ308" s="82"/>
      <c r="HB308" s="82"/>
      <c r="HC308" s="82"/>
      <c r="HD308" s="6"/>
      <c r="HG308" s="7"/>
      <c r="HH308" s="7"/>
      <c r="HM308" s="82"/>
      <c r="HO308" s="7"/>
      <c r="HP308" s="82"/>
      <c r="HR308" s="7"/>
      <c r="HS308" s="82"/>
      <c r="HT308" s="82"/>
      <c r="HU308" s="83"/>
      <c r="HW308" s="82"/>
      <c r="HX308" s="80"/>
      <c r="HY308" s="81"/>
      <c r="HZ308" s="82"/>
      <c r="IC308" s="82"/>
      <c r="ID308" s="82"/>
      <c r="IF308" s="82"/>
      <c r="II308" s="82"/>
      <c r="IL308" s="82"/>
      <c r="IM308" s="82"/>
      <c r="IR308" s="82"/>
      <c r="IU308" s="82"/>
      <c r="IV308" s="82"/>
      <c r="IW308" s="82"/>
      <c r="IX308" s="82"/>
      <c r="IY308" s="82"/>
      <c r="IZ308" s="82"/>
      <c r="JA308" s="82"/>
      <c r="JS308" s="82"/>
      <c r="JT308" s="82"/>
      <c r="JU308" s="6"/>
      <c r="JX308" s="7"/>
      <c r="JY308" s="7"/>
      <c r="KD308" s="82"/>
      <c r="KF308" s="7"/>
      <c r="KG308" s="82"/>
      <c r="KI308" s="7"/>
      <c r="KJ308" s="82"/>
      <c r="KK308" s="82"/>
      <c r="KL308" s="83"/>
      <c r="KN308" s="82"/>
      <c r="KO308" s="80"/>
      <c r="KP308" s="81"/>
      <c r="KQ308" s="82"/>
      <c r="KT308" s="82"/>
      <c r="KU308" s="82"/>
      <c r="KW308" s="82"/>
      <c r="KZ308" s="82"/>
      <c r="LC308" s="82"/>
      <c r="LD308" s="82"/>
      <c r="LI308" s="82"/>
      <c r="LL308" s="82"/>
      <c r="LM308" s="82"/>
      <c r="LN308" s="82"/>
      <c r="LO308" s="82"/>
      <c r="LP308" s="82"/>
      <c r="LQ308" s="82"/>
      <c r="LR308" s="82"/>
      <c r="MJ308" s="82"/>
      <c r="MK308" s="82"/>
      <c r="ML308" s="6"/>
      <c r="MO308" s="7"/>
      <c r="MP308" s="7"/>
      <c r="MU308" s="82"/>
      <c r="MW308" s="7"/>
      <c r="MX308" s="82"/>
      <c r="MZ308" s="7"/>
      <c r="NA308" s="82"/>
      <c r="NB308" s="82"/>
      <c r="NC308" s="83"/>
      <c r="NE308" s="82"/>
      <c r="NF308" s="80"/>
      <c r="NG308" s="81"/>
      <c r="NH308" s="82"/>
      <c r="NK308" s="82"/>
      <c r="NL308" s="82"/>
      <c r="NN308" s="82"/>
      <c r="NQ308" s="82"/>
      <c r="NT308" s="82"/>
      <c r="NU308" s="82"/>
      <c r="NZ308" s="82"/>
      <c r="OC308" s="82"/>
      <c r="OD308" s="82"/>
      <c r="OE308" s="82"/>
      <c r="OF308" s="82"/>
      <c r="OG308" s="82"/>
      <c r="OH308" s="82"/>
      <c r="OI308" s="82"/>
      <c r="PA308" s="82"/>
      <c r="PB308" s="82"/>
      <c r="PC308" s="6"/>
      <c r="PF308" s="7"/>
      <c r="PG308" s="7"/>
      <c r="PL308" s="82"/>
      <c r="PN308" s="7"/>
      <c r="PO308" s="82"/>
      <c r="PQ308" s="7"/>
      <c r="PR308" s="82"/>
      <c r="PS308" s="82"/>
      <c r="PT308" s="83"/>
      <c r="PV308" s="82"/>
      <c r="PW308" s="80"/>
      <c r="PX308" s="81"/>
      <c r="PY308" s="82"/>
      <c r="QB308" s="82"/>
      <c r="QC308" s="82"/>
      <c r="QE308" s="82"/>
      <c r="QH308" s="82"/>
      <c r="QK308" s="82"/>
      <c r="QL308" s="82"/>
      <c r="QQ308" s="82"/>
      <c r="QT308" s="82"/>
      <c r="QU308" s="82"/>
      <c r="QV308" s="82"/>
      <c r="QW308" s="82"/>
      <c r="QX308" s="82"/>
      <c r="QY308" s="82"/>
      <c r="QZ308" s="82"/>
      <c r="RR308" s="82"/>
      <c r="RS308" s="82"/>
      <c r="RT308" s="6"/>
      <c r="RW308" s="7"/>
      <c r="RX308" s="7"/>
      <c r="SC308" s="82"/>
      <c r="SE308" s="7"/>
      <c r="SF308" s="82"/>
      <c r="SH308" s="7"/>
      <c r="SI308" s="82"/>
      <c r="SJ308" s="82"/>
      <c r="SK308" s="83"/>
      <c r="SM308" s="82"/>
      <c r="SN308" s="80"/>
      <c r="SO308" s="81"/>
      <c r="SP308" s="82"/>
      <c r="SS308" s="82"/>
      <c r="ST308" s="82"/>
      <c r="SV308" s="82"/>
      <c r="SY308" s="82"/>
      <c r="TB308" s="82"/>
      <c r="TC308" s="82"/>
      <c r="TH308" s="82"/>
      <c r="TK308" s="82"/>
      <c r="TL308" s="82"/>
      <c r="TM308" s="82"/>
      <c r="TN308" s="82"/>
      <c r="TO308" s="82"/>
      <c r="TP308" s="82"/>
      <c r="TQ308" s="82"/>
      <c r="UI308" s="82"/>
      <c r="UJ308" s="82"/>
      <c r="UK308" s="6"/>
      <c r="UN308" s="7"/>
      <c r="UO308" s="7"/>
      <c r="UT308" s="82"/>
      <c r="UV308" s="7"/>
      <c r="UW308" s="82"/>
      <c r="UY308" s="7"/>
      <c r="UZ308" s="82"/>
      <c r="VA308" s="82"/>
      <c r="VB308" s="83"/>
      <c r="VD308" s="82"/>
      <c r="VE308" s="80"/>
      <c r="VF308" s="81"/>
      <c r="VG308" s="82"/>
      <c r="VJ308" s="82"/>
      <c r="VK308" s="82"/>
      <c r="VM308" s="82"/>
      <c r="VP308" s="82"/>
      <c r="VS308" s="82"/>
      <c r="VT308" s="82"/>
      <c r="VY308" s="82"/>
      <c r="WB308" s="82"/>
      <c r="WC308" s="82"/>
      <c r="WD308" s="82"/>
      <c r="WE308" s="82"/>
      <c r="WF308" s="82"/>
      <c r="WG308" s="82"/>
      <c r="WH308" s="82"/>
      <c r="WZ308" s="82"/>
      <c r="XA308" s="82"/>
      <c r="XB308" s="6"/>
      <c r="XE308" s="7"/>
      <c r="XF308" s="7"/>
      <c r="XK308" s="82"/>
      <c r="XM308" s="7"/>
      <c r="XN308" s="82"/>
      <c r="XP308" s="7"/>
      <c r="XQ308" s="82"/>
      <c r="XR308" s="82"/>
      <c r="XS308" s="83"/>
      <c r="XU308" s="82"/>
      <c r="XV308" s="80"/>
      <c r="XW308" s="81"/>
      <c r="XX308" s="82"/>
      <c r="YA308" s="82"/>
      <c r="YB308" s="82"/>
      <c r="YD308" s="82"/>
      <c r="YG308" s="82"/>
      <c r="YJ308" s="82"/>
      <c r="YK308" s="82"/>
      <c r="YP308" s="82"/>
      <c r="YS308" s="82"/>
      <c r="YT308" s="82"/>
      <c r="YU308" s="82"/>
      <c r="YV308" s="82"/>
      <c r="YW308" s="82"/>
      <c r="YX308" s="82"/>
      <c r="YY308" s="82"/>
      <c r="ZQ308" s="82"/>
      <c r="ZR308" s="82"/>
      <c r="ZS308" s="6"/>
      <c r="ZV308" s="7"/>
      <c r="ZW308" s="7"/>
      <c r="AAB308" s="82"/>
      <c r="AAD308" s="7"/>
      <c r="AAE308" s="82"/>
      <c r="AAG308" s="7"/>
      <c r="AAH308" s="82"/>
      <c r="AAI308" s="82"/>
      <c r="AAJ308" s="83"/>
      <c r="AAL308" s="82"/>
      <c r="AAM308" s="80"/>
      <c r="AAN308" s="81"/>
      <c r="AAO308" s="82"/>
      <c r="AAR308" s="82"/>
      <c r="AAS308" s="82"/>
      <c r="AAU308" s="82"/>
      <c r="AAX308" s="82"/>
      <c r="ABA308" s="82"/>
      <c r="ABB308" s="82"/>
      <c r="ABG308" s="82"/>
      <c r="ABJ308" s="82"/>
      <c r="ABK308" s="82"/>
      <c r="ABL308" s="82"/>
      <c r="ABM308" s="82"/>
      <c r="ABN308" s="82"/>
      <c r="ABO308" s="82"/>
      <c r="ABP308" s="82"/>
      <c r="ACH308" s="82"/>
      <c r="ACI308" s="82"/>
      <c r="ACJ308" s="6"/>
      <c r="ACM308" s="7"/>
      <c r="ACN308" s="7"/>
      <c r="ACS308" s="82"/>
      <c r="ACU308" s="7"/>
      <c r="ACV308" s="82"/>
      <c r="ACX308" s="7"/>
      <c r="ACY308" s="82"/>
      <c r="ACZ308" s="82"/>
      <c r="ADA308" s="83"/>
      <c r="ADC308" s="82"/>
      <c r="ADD308" s="80"/>
      <c r="ADE308" s="81"/>
      <c r="ADF308" s="82"/>
      <c r="ADI308" s="82"/>
      <c r="ADJ308" s="82"/>
      <c r="ADL308" s="82"/>
      <c r="ADO308" s="82"/>
      <c r="ADR308" s="82"/>
      <c r="ADS308" s="82"/>
      <c r="ADX308" s="82"/>
      <c r="AEA308" s="82"/>
      <c r="AEB308" s="82"/>
      <c r="AEC308" s="82"/>
      <c r="AED308" s="82"/>
      <c r="AEE308" s="82"/>
      <c r="AEF308" s="82"/>
      <c r="AEG308" s="82"/>
      <c r="AEY308" s="82"/>
      <c r="AEZ308" s="82"/>
      <c r="AFA308" s="6"/>
      <c r="AFD308" s="7"/>
      <c r="AFE308" s="7"/>
      <c r="AFJ308" s="82"/>
      <c r="AFL308" s="7"/>
      <c r="AFM308" s="82"/>
      <c r="AFO308" s="7"/>
      <c r="AFP308" s="82"/>
      <c r="AFQ308" s="82"/>
      <c r="AFR308" s="83"/>
      <c r="AFT308" s="82"/>
      <c r="AFU308" s="80"/>
      <c r="AFV308" s="81"/>
      <c r="AFW308" s="82"/>
      <c r="AFZ308" s="82"/>
      <c r="AGA308" s="82"/>
      <c r="AGC308" s="82"/>
      <c r="AGF308" s="82"/>
      <c r="AGI308" s="82"/>
      <c r="AGJ308" s="82"/>
      <c r="AGO308" s="82"/>
      <c r="AGR308" s="82"/>
      <c r="AGS308" s="82"/>
      <c r="AGT308" s="82"/>
      <c r="AGU308" s="82"/>
      <c r="AGV308" s="82"/>
      <c r="AGW308" s="82"/>
      <c r="AGX308" s="82"/>
      <c r="AHP308" s="82"/>
      <c r="AHQ308" s="82"/>
      <c r="AHR308" s="6"/>
      <c r="AHU308" s="7"/>
      <c r="AHV308" s="7"/>
      <c r="AIA308" s="82"/>
      <c r="AIC308" s="7"/>
      <c r="AID308" s="82"/>
      <c r="AIF308" s="7"/>
      <c r="AIG308" s="82"/>
      <c r="AIH308" s="82"/>
      <c r="AII308" s="83"/>
      <c r="AIK308" s="82"/>
      <c r="AIL308" s="80"/>
      <c r="AIM308" s="81"/>
      <c r="AIN308" s="82"/>
      <c r="AIQ308" s="82"/>
      <c r="AIR308" s="82"/>
      <c r="AIT308" s="82"/>
      <c r="AIW308" s="82"/>
      <c r="AIZ308" s="82"/>
      <c r="AJA308" s="82"/>
      <c r="AJF308" s="82"/>
      <c r="AJI308" s="82"/>
      <c r="AJJ308" s="82"/>
      <c r="AJK308" s="82"/>
      <c r="AJL308" s="82"/>
      <c r="AJM308" s="82"/>
      <c r="AJN308" s="82"/>
      <c r="AJO308" s="82"/>
      <c r="AKG308" s="82"/>
      <c r="AKH308" s="82"/>
      <c r="AKI308" s="6"/>
      <c r="AKL308" s="7"/>
      <c r="AKM308" s="7"/>
      <c r="AKR308" s="82"/>
      <c r="AKT308" s="7"/>
      <c r="AKU308" s="82"/>
      <c r="AKW308" s="7"/>
      <c r="AKX308" s="82"/>
      <c r="AKY308" s="82"/>
      <c r="AKZ308" s="83"/>
      <c r="ALB308" s="82"/>
      <c r="ALC308" s="80"/>
      <c r="ALD308" s="81"/>
      <c r="ALE308" s="82"/>
      <c r="ALH308" s="82"/>
      <c r="ALI308" s="82"/>
      <c r="ALK308" s="82"/>
      <c r="ALN308" s="82"/>
      <c r="ALQ308" s="82"/>
      <c r="ALR308" s="82"/>
      <c r="ALW308" s="82"/>
      <c r="ALZ308" s="82"/>
      <c r="AMA308" s="82"/>
      <c r="AMB308" s="82"/>
      <c r="AMC308" s="82"/>
      <c r="AMD308" s="82"/>
      <c r="AME308" s="82"/>
      <c r="AMF308" s="82"/>
      <c r="AMX308" s="82"/>
      <c r="AMY308" s="82"/>
      <c r="AMZ308" s="6"/>
      <c r="ANC308" s="7"/>
      <c r="AND308" s="7"/>
      <c r="ANI308" s="82"/>
      <c r="ANK308" s="7"/>
      <c r="ANL308" s="82"/>
      <c r="ANN308" s="7"/>
      <c r="ANO308" s="82"/>
      <c r="ANP308" s="82"/>
      <c r="ANQ308" s="83"/>
      <c r="ANS308" s="82"/>
      <c r="ANT308" s="80"/>
      <c r="ANU308" s="81"/>
      <c r="ANV308" s="82"/>
      <c r="ANY308" s="82"/>
      <c r="ANZ308" s="82"/>
      <c r="AOB308" s="82"/>
      <c r="AOE308" s="82"/>
      <c r="AOH308" s="82"/>
      <c r="AOI308" s="82"/>
      <c r="AON308" s="82"/>
      <c r="AOQ308" s="82"/>
      <c r="AOR308" s="82"/>
      <c r="AOS308" s="82"/>
      <c r="AOT308" s="82"/>
      <c r="AOU308" s="82"/>
      <c r="AOV308" s="82"/>
      <c r="AOW308" s="82"/>
      <c r="APO308" s="82"/>
      <c r="APP308" s="82"/>
      <c r="APQ308" s="6"/>
      <c r="APT308" s="7"/>
      <c r="APU308" s="7"/>
      <c r="APZ308" s="82"/>
      <c r="AQB308" s="7"/>
      <c r="AQC308" s="82"/>
      <c r="AQE308" s="7"/>
      <c r="AQF308" s="82"/>
      <c r="AQG308" s="82"/>
      <c r="AQH308" s="83"/>
      <c r="AQJ308" s="82"/>
      <c r="AQK308" s="80"/>
      <c r="AQL308" s="81"/>
      <c r="AQM308" s="82"/>
      <c r="AQP308" s="82"/>
      <c r="AQQ308" s="82"/>
      <c r="AQS308" s="82"/>
      <c r="AQV308" s="82"/>
      <c r="AQY308" s="82"/>
      <c r="AQZ308" s="82"/>
      <c r="ARE308" s="82"/>
      <c r="ARH308" s="82"/>
      <c r="ARI308" s="82"/>
      <c r="ARJ308" s="82"/>
      <c r="ARK308" s="82"/>
      <c r="ARL308" s="82"/>
      <c r="ARM308" s="82"/>
      <c r="ARN308" s="82"/>
      <c r="ASF308" s="82"/>
      <c r="ASG308" s="82"/>
      <c r="ASH308" s="6"/>
      <c r="ASK308" s="7"/>
      <c r="ASL308" s="7"/>
      <c r="ASQ308" s="82"/>
      <c r="ASS308" s="7"/>
      <c r="AST308" s="82"/>
      <c r="ASV308" s="7"/>
      <c r="ASW308" s="82"/>
      <c r="ASX308" s="82"/>
      <c r="ASY308" s="83"/>
      <c r="ATA308" s="82"/>
      <c r="ATB308" s="80"/>
      <c r="ATC308" s="81"/>
      <c r="ATD308" s="82"/>
      <c r="ATG308" s="82"/>
      <c r="ATH308" s="82"/>
      <c r="ATJ308" s="82"/>
      <c r="ATM308" s="82"/>
      <c r="ATP308" s="82"/>
      <c r="ATQ308" s="82"/>
      <c r="ATV308" s="82"/>
      <c r="ATY308" s="82"/>
      <c r="ATZ308" s="82"/>
      <c r="AUA308" s="82"/>
      <c r="AUB308" s="82"/>
      <c r="AUC308" s="82"/>
      <c r="AUD308" s="82"/>
      <c r="AUE308" s="82"/>
      <c r="AUW308" s="82"/>
      <c r="AUX308" s="82"/>
      <c r="AUY308" s="6"/>
      <c r="AVB308" s="7"/>
      <c r="AVC308" s="7"/>
      <c r="AVH308" s="82"/>
      <c r="AVJ308" s="7"/>
      <c r="AVK308" s="82"/>
      <c r="AVM308" s="7"/>
      <c r="AVN308" s="82"/>
      <c r="AVO308" s="82"/>
      <c r="AVP308" s="83"/>
      <c r="AVR308" s="82"/>
      <c r="AVS308" s="80"/>
      <c r="AVT308" s="81"/>
      <c r="AVU308" s="82"/>
      <c r="AVX308" s="82"/>
      <c r="AVY308" s="82"/>
      <c r="AWA308" s="82"/>
      <c r="AWD308" s="82"/>
      <c r="AWG308" s="82"/>
      <c r="AWH308" s="82"/>
      <c r="AWM308" s="82"/>
      <c r="AWP308" s="82"/>
      <c r="AWQ308" s="82"/>
      <c r="AWR308" s="82"/>
      <c r="AWS308" s="82"/>
      <c r="AWT308" s="82"/>
      <c r="AWU308" s="82"/>
      <c r="AWV308" s="82"/>
      <c r="AXN308" s="82"/>
      <c r="AXO308" s="82"/>
      <c r="AXP308" s="6"/>
      <c r="AXS308" s="7"/>
      <c r="AXT308" s="7"/>
      <c r="AXY308" s="82"/>
      <c r="AYA308" s="7"/>
      <c r="AYB308" s="82"/>
      <c r="AYD308" s="7"/>
      <c r="AYE308" s="82"/>
      <c r="AYF308" s="82"/>
      <c r="AYG308" s="83"/>
      <c r="AYI308" s="82"/>
      <c r="AYJ308" s="80"/>
      <c r="AYK308" s="81"/>
      <c r="AYL308" s="82"/>
      <c r="AYO308" s="82"/>
      <c r="AYP308" s="82"/>
      <c r="AYR308" s="82"/>
      <c r="AYU308" s="82"/>
      <c r="AYX308" s="82"/>
      <c r="AYY308" s="82"/>
      <c r="AZD308" s="82"/>
      <c r="AZG308" s="82"/>
      <c r="AZH308" s="82"/>
      <c r="AZI308" s="82"/>
      <c r="AZJ308" s="82"/>
      <c r="AZK308" s="82"/>
      <c r="AZL308" s="82"/>
      <c r="AZM308" s="82"/>
      <c r="BAE308" s="82"/>
      <c r="BAF308" s="82"/>
      <c r="BAG308" s="6"/>
      <c r="BAJ308" s="7"/>
      <c r="BAK308" s="7"/>
      <c r="BAP308" s="82"/>
      <c r="BAR308" s="7"/>
      <c r="BAS308" s="82"/>
      <c r="BAU308" s="7"/>
      <c r="BAV308" s="82"/>
      <c r="BAW308" s="82"/>
      <c r="BAX308" s="83"/>
      <c r="BAZ308" s="82"/>
      <c r="BBA308" s="80"/>
      <c r="BBB308" s="81"/>
      <c r="BBC308" s="82"/>
      <c r="BBF308" s="82"/>
      <c r="BBG308" s="82"/>
      <c r="BBI308" s="82"/>
      <c r="BBL308" s="82"/>
      <c r="BBO308" s="82"/>
      <c r="BBP308" s="82"/>
      <c r="BBU308" s="82"/>
      <c r="BBX308" s="82"/>
      <c r="BBY308" s="82"/>
      <c r="BBZ308" s="82"/>
      <c r="BCA308" s="82"/>
      <c r="BCB308" s="82"/>
      <c r="BCC308" s="82"/>
      <c r="BCD308" s="82"/>
      <c r="BCV308" s="82"/>
      <c r="BCW308" s="82"/>
      <c r="BCX308" s="6"/>
      <c r="BDA308" s="7"/>
      <c r="BDB308" s="7"/>
      <c r="BDG308" s="82"/>
      <c r="BDI308" s="7"/>
      <c r="BDJ308" s="82"/>
      <c r="BDL308" s="7"/>
      <c r="BDM308" s="82"/>
      <c r="BDN308" s="82"/>
      <c r="BDO308" s="83"/>
      <c r="BDQ308" s="82"/>
      <c r="BDR308" s="80"/>
      <c r="BDS308" s="81"/>
      <c r="BDT308" s="82"/>
      <c r="BDW308" s="82"/>
      <c r="BDX308" s="82"/>
      <c r="BDZ308" s="82"/>
      <c r="BEC308" s="82"/>
      <c r="BEF308" s="82"/>
      <c r="BEG308" s="82"/>
      <c r="BEL308" s="82"/>
      <c r="BEO308" s="82"/>
      <c r="BEP308" s="82"/>
      <c r="BEQ308" s="82"/>
      <c r="BER308" s="82"/>
      <c r="BES308" s="82"/>
      <c r="BET308" s="82"/>
      <c r="BEU308" s="82"/>
      <c r="BFM308" s="82"/>
      <c r="BFN308" s="82"/>
      <c r="BFO308" s="6"/>
      <c r="BFR308" s="7"/>
      <c r="BFS308" s="7"/>
      <c r="BFX308" s="82"/>
      <c r="BFZ308" s="7"/>
      <c r="BGA308" s="82"/>
      <c r="BGC308" s="7"/>
      <c r="BGD308" s="82"/>
      <c r="BGE308" s="82"/>
      <c r="BGF308" s="83"/>
      <c r="BGH308" s="82"/>
      <c r="BGI308" s="80"/>
      <c r="BGJ308" s="81"/>
      <c r="BGK308" s="82"/>
      <c r="BGN308" s="82"/>
      <c r="BGO308" s="82"/>
      <c r="BGQ308" s="82"/>
      <c r="BGT308" s="82"/>
      <c r="BGW308" s="82"/>
      <c r="BGX308" s="82"/>
      <c r="BHC308" s="82"/>
      <c r="BHF308" s="82"/>
      <c r="BHG308" s="82"/>
      <c r="BHH308" s="82"/>
      <c r="BHI308" s="82"/>
      <c r="BHJ308" s="82"/>
      <c r="BHK308" s="82"/>
      <c r="BHL308" s="82"/>
      <c r="BID308" s="82"/>
      <c r="BIE308" s="82"/>
      <c r="BIF308" s="6"/>
      <c r="BII308" s="7"/>
      <c r="BIJ308" s="7"/>
      <c r="BIO308" s="82"/>
      <c r="BIQ308" s="7"/>
      <c r="BIR308" s="82"/>
      <c r="BIT308" s="7"/>
      <c r="BIU308" s="82"/>
      <c r="BIV308" s="82"/>
      <c r="BIW308" s="83"/>
      <c r="BIY308" s="82"/>
      <c r="BIZ308" s="80"/>
      <c r="BJA308" s="81"/>
      <c r="BJB308" s="82"/>
      <c r="BJE308" s="82"/>
      <c r="BJF308" s="82"/>
      <c r="BJH308" s="82"/>
      <c r="BJK308" s="82"/>
      <c r="BJN308" s="82"/>
      <c r="BJO308" s="82"/>
      <c r="BJT308" s="82"/>
      <c r="BJW308" s="82"/>
      <c r="BJX308" s="82"/>
      <c r="BJY308" s="82"/>
      <c r="BJZ308" s="82"/>
      <c r="BKA308" s="82"/>
      <c r="BKB308" s="82"/>
      <c r="BKC308" s="82"/>
      <c r="BKU308" s="82"/>
      <c r="BKV308" s="82"/>
      <c r="BKW308" s="6"/>
      <c r="BKZ308" s="7"/>
      <c r="BLA308" s="7"/>
      <c r="BLF308" s="82"/>
      <c r="BLH308" s="7"/>
      <c r="BLI308" s="82"/>
      <c r="BLK308" s="7"/>
      <c r="BLL308" s="82"/>
      <c r="BLM308" s="82"/>
      <c r="BLN308" s="83"/>
      <c r="BLP308" s="82"/>
      <c r="BLQ308" s="80"/>
      <c r="BLR308" s="81"/>
      <c r="BLS308" s="82"/>
      <c r="BLV308" s="82"/>
      <c r="BLW308" s="82"/>
      <c r="BLY308" s="82"/>
      <c r="BMB308" s="82"/>
      <c r="BME308" s="82"/>
      <c r="BMF308" s="82"/>
      <c r="BMK308" s="82"/>
      <c r="BMN308" s="82"/>
      <c r="BMO308" s="82"/>
      <c r="BMP308" s="82"/>
      <c r="BMQ308" s="82"/>
      <c r="BMR308" s="82"/>
      <c r="BMS308" s="82"/>
      <c r="BMT308" s="82"/>
      <c r="BNL308" s="82"/>
      <c r="BNM308" s="82"/>
      <c r="BNN308" s="6"/>
      <c r="BNQ308" s="7"/>
      <c r="BNR308" s="7"/>
      <c r="BNW308" s="82"/>
      <c r="BNY308" s="7"/>
      <c r="BNZ308" s="82"/>
      <c r="BOB308" s="7"/>
      <c r="BOC308" s="82"/>
      <c r="BOD308" s="82"/>
      <c r="BOE308" s="83"/>
      <c r="BOG308" s="82"/>
      <c r="BOH308" s="80"/>
      <c r="BOI308" s="81"/>
      <c r="BOJ308" s="82"/>
      <c r="BOM308" s="82"/>
      <c r="BON308" s="82"/>
      <c r="BOP308" s="82"/>
      <c r="BOS308" s="82"/>
      <c r="BOV308" s="82"/>
      <c r="BOW308" s="82"/>
      <c r="BPB308" s="82"/>
      <c r="BPE308" s="82"/>
      <c r="BPF308" s="82"/>
      <c r="BPG308" s="82"/>
      <c r="BPH308" s="82"/>
      <c r="BPI308" s="82"/>
      <c r="BPJ308" s="82"/>
      <c r="BPK308" s="82"/>
      <c r="BQC308" s="82"/>
      <c r="BQD308" s="82"/>
      <c r="BQE308" s="6"/>
      <c r="BQH308" s="7"/>
      <c r="BQI308" s="7"/>
      <c r="BQN308" s="82"/>
      <c r="BQP308" s="7"/>
      <c r="BQQ308" s="82"/>
      <c r="BQS308" s="7"/>
      <c r="BQT308" s="82"/>
      <c r="BQU308" s="82"/>
      <c r="BQV308" s="83"/>
      <c r="BQX308" s="82"/>
      <c r="BQY308" s="80"/>
      <c r="BQZ308" s="81"/>
      <c r="BRA308" s="82"/>
      <c r="BRD308" s="82"/>
      <c r="BRE308" s="82"/>
      <c r="BRG308" s="82"/>
      <c r="BRJ308" s="82"/>
      <c r="BRM308" s="82"/>
      <c r="BRN308" s="82"/>
      <c r="BRS308" s="82"/>
      <c r="BRV308" s="82"/>
      <c r="BRW308" s="82"/>
      <c r="BRX308" s="82"/>
      <c r="BRY308" s="82"/>
      <c r="BRZ308" s="82"/>
      <c r="BSA308" s="82"/>
      <c r="BSB308" s="82"/>
      <c r="BST308" s="82"/>
      <c r="BSU308" s="82"/>
      <c r="BSV308" s="6"/>
      <c r="BSY308" s="7"/>
      <c r="BSZ308" s="7"/>
      <c r="BTE308" s="82"/>
      <c r="BTG308" s="7"/>
      <c r="BTH308" s="82"/>
      <c r="BTJ308" s="7"/>
      <c r="BTK308" s="82"/>
      <c r="BTL308" s="82"/>
      <c r="BTM308" s="83"/>
      <c r="BTO308" s="82"/>
      <c r="BTP308" s="80"/>
      <c r="BTQ308" s="81"/>
      <c r="BTR308" s="82"/>
      <c r="BTU308" s="82"/>
      <c r="BTV308" s="82"/>
      <c r="BTX308" s="82"/>
      <c r="BUA308" s="82"/>
      <c r="BUD308" s="82"/>
      <c r="BUE308" s="82"/>
      <c r="BUJ308" s="82"/>
      <c r="BUM308" s="82"/>
      <c r="BUN308" s="82"/>
      <c r="BUO308" s="82"/>
      <c r="BUP308" s="82"/>
      <c r="BUQ308" s="82"/>
      <c r="BUR308" s="82"/>
      <c r="BUS308" s="82"/>
      <c r="BVK308" s="82"/>
      <c r="BVL308" s="82"/>
      <c r="BVM308" s="6"/>
      <c r="BVP308" s="7"/>
      <c r="BVQ308" s="7"/>
      <c r="BVV308" s="82"/>
      <c r="BVX308" s="7"/>
      <c r="BVY308" s="82"/>
      <c r="BWA308" s="7"/>
      <c r="BWB308" s="82"/>
      <c r="BWC308" s="82"/>
      <c r="BWD308" s="83"/>
      <c r="BWF308" s="82"/>
      <c r="BWG308" s="80"/>
      <c r="BWH308" s="81"/>
      <c r="BWI308" s="82"/>
      <c r="BWL308" s="82"/>
      <c r="BWM308" s="82"/>
      <c r="BWO308" s="82"/>
      <c r="BWR308" s="82"/>
      <c r="BWU308" s="82"/>
      <c r="BWV308" s="82"/>
      <c r="BXA308" s="82"/>
      <c r="BXD308" s="82"/>
      <c r="BXE308" s="82"/>
      <c r="BXF308" s="82"/>
      <c r="BXG308" s="82"/>
      <c r="BXH308" s="82"/>
      <c r="BXI308" s="82"/>
      <c r="BXJ308" s="82"/>
      <c r="BYB308" s="82"/>
      <c r="BYC308" s="82"/>
      <c r="BYD308" s="6"/>
      <c r="BYG308" s="7"/>
      <c r="BYH308" s="7"/>
      <c r="BYM308" s="82"/>
      <c r="BYO308" s="7"/>
      <c r="BYP308" s="82"/>
      <c r="BYR308" s="7"/>
      <c r="BYS308" s="82"/>
      <c r="BYT308" s="82"/>
      <c r="BYU308" s="83"/>
      <c r="BYW308" s="82"/>
      <c r="BYX308" s="80"/>
      <c r="BYY308" s="81"/>
      <c r="BYZ308" s="82"/>
      <c r="BZC308" s="82"/>
      <c r="BZD308" s="82"/>
      <c r="BZF308" s="82"/>
      <c r="BZI308" s="82"/>
      <c r="BZL308" s="82"/>
      <c r="BZM308" s="82"/>
      <c r="BZR308" s="82"/>
      <c r="BZU308" s="82"/>
      <c r="BZV308" s="82"/>
      <c r="BZW308" s="82"/>
      <c r="BZX308" s="82"/>
      <c r="BZY308" s="82"/>
      <c r="BZZ308" s="82"/>
      <c r="CAA308" s="82"/>
      <c r="CAS308" s="82"/>
      <c r="CAT308" s="82"/>
      <c r="CAU308" s="6"/>
      <c r="CAX308" s="7"/>
      <c r="CAY308" s="7"/>
      <c r="CBD308" s="82"/>
      <c r="CBF308" s="7"/>
      <c r="CBG308" s="82"/>
      <c r="CBI308" s="7"/>
      <c r="CBJ308" s="82"/>
      <c r="CBK308" s="82"/>
      <c r="CBL308" s="83"/>
      <c r="CBN308" s="82"/>
      <c r="CBO308" s="80"/>
      <c r="CBP308" s="81"/>
      <c r="CBQ308" s="82"/>
      <c r="CBT308" s="82"/>
      <c r="CBU308" s="82"/>
      <c r="CBW308" s="82"/>
      <c r="CBZ308" s="82"/>
      <c r="CCC308" s="82"/>
      <c r="CCD308" s="82"/>
      <c r="CCI308" s="82"/>
      <c r="CCL308" s="82"/>
      <c r="CCM308" s="82"/>
      <c r="CCN308" s="82"/>
      <c r="CCO308" s="82"/>
      <c r="CCP308" s="82"/>
      <c r="CCQ308" s="82"/>
      <c r="CCR308" s="82"/>
      <c r="CDJ308" s="82"/>
      <c r="CDK308" s="82"/>
      <c r="CDL308" s="6"/>
      <c r="CDO308" s="7"/>
      <c r="CDP308" s="7"/>
      <c r="CDU308" s="82"/>
      <c r="CDW308" s="7"/>
      <c r="CDX308" s="82"/>
      <c r="CDZ308" s="7"/>
      <c r="CEA308" s="82"/>
      <c r="CEB308" s="82"/>
      <c r="CEC308" s="83"/>
      <c r="CEE308" s="82"/>
      <c r="CEF308" s="80"/>
      <c r="CEG308" s="81"/>
      <c r="CEH308" s="82"/>
      <c r="CEK308" s="82"/>
      <c r="CEL308" s="82"/>
      <c r="CEN308" s="82"/>
      <c r="CEQ308" s="82"/>
      <c r="CET308" s="82"/>
      <c r="CEU308" s="82"/>
      <c r="CEZ308" s="82"/>
      <c r="CFC308" s="82"/>
      <c r="CFD308" s="82"/>
      <c r="CFE308" s="82"/>
      <c r="CFF308" s="82"/>
      <c r="CFG308" s="82"/>
      <c r="CFH308" s="82"/>
      <c r="CFI308" s="82"/>
      <c r="CGA308" s="82"/>
      <c r="CGB308" s="82"/>
      <c r="CGC308" s="6"/>
      <c r="CGF308" s="7"/>
      <c r="CGG308" s="7"/>
      <c r="CGL308" s="82"/>
      <c r="CGN308" s="7"/>
      <c r="CGO308" s="82"/>
      <c r="CGQ308" s="7"/>
      <c r="CGR308" s="82"/>
      <c r="CGS308" s="82"/>
      <c r="CGT308" s="83"/>
      <c r="CGV308" s="82"/>
      <c r="CGW308" s="80"/>
      <c r="CGX308" s="81"/>
      <c r="CGY308" s="82"/>
      <c r="CHB308" s="82"/>
      <c r="CHC308" s="82"/>
      <c r="CHE308" s="82"/>
      <c r="CHH308" s="82"/>
      <c r="CHK308" s="82"/>
      <c r="CHL308" s="82"/>
      <c r="CHQ308" s="82"/>
      <c r="CHT308" s="82"/>
      <c r="CHU308" s="82"/>
      <c r="CHV308" s="82"/>
      <c r="CHW308" s="82"/>
      <c r="CHX308" s="82"/>
      <c r="CHY308" s="82"/>
      <c r="CHZ308" s="82"/>
      <c r="CIR308" s="82"/>
      <c r="CIS308" s="82"/>
      <c r="CIT308" s="6"/>
      <c r="CIW308" s="7"/>
      <c r="CIX308" s="7"/>
      <c r="CJC308" s="82"/>
      <c r="CJE308" s="7"/>
      <c r="CJF308" s="82"/>
      <c r="CJH308" s="7"/>
      <c r="CJI308" s="82"/>
      <c r="CJJ308" s="82"/>
      <c r="CJK308" s="83"/>
      <c r="CJM308" s="82"/>
      <c r="CJN308" s="80"/>
      <c r="CJO308" s="81"/>
      <c r="CJP308" s="82"/>
      <c r="CJS308" s="82"/>
      <c r="CJT308" s="82"/>
      <c r="CJV308" s="82"/>
      <c r="CJY308" s="82"/>
      <c r="CKB308" s="82"/>
      <c r="CKC308" s="82"/>
      <c r="CKH308" s="82"/>
      <c r="CKK308" s="82"/>
      <c r="CKL308" s="82"/>
      <c r="CKM308" s="82"/>
      <c r="CKN308" s="82"/>
      <c r="CKO308" s="82"/>
      <c r="CKP308" s="82"/>
      <c r="CKQ308" s="82"/>
      <c r="CLI308" s="82"/>
      <c r="CLJ308" s="82"/>
      <c r="CLK308" s="6"/>
      <c r="CLN308" s="7"/>
      <c r="CLO308" s="7"/>
      <c r="CLT308" s="82"/>
      <c r="CLV308" s="7"/>
      <c r="CLW308" s="82"/>
      <c r="CLY308" s="7"/>
      <c r="CLZ308" s="82"/>
      <c r="CMA308" s="82"/>
      <c r="CMB308" s="83"/>
      <c r="CMD308" s="82"/>
      <c r="CME308" s="80"/>
      <c r="CMF308" s="81"/>
      <c r="CMG308" s="82"/>
      <c r="CMJ308" s="82"/>
      <c r="CMK308" s="82"/>
      <c r="CMM308" s="82"/>
      <c r="CMP308" s="82"/>
      <c r="CMS308" s="82"/>
      <c r="CMT308" s="82"/>
      <c r="CMY308" s="82"/>
      <c r="CNB308" s="82"/>
      <c r="CNC308" s="82"/>
      <c r="CND308" s="82"/>
      <c r="CNE308" s="82"/>
      <c r="CNF308" s="82"/>
      <c r="CNG308" s="82"/>
      <c r="CNH308" s="82"/>
      <c r="CNZ308" s="82"/>
      <c r="COA308" s="82"/>
      <c r="COB308" s="6"/>
      <c r="COE308" s="7"/>
      <c r="COF308" s="7"/>
      <c r="COK308" s="82"/>
      <c r="COM308" s="7"/>
      <c r="CON308" s="82"/>
      <c r="COP308" s="7"/>
      <c r="COQ308" s="82"/>
      <c r="COR308" s="82"/>
      <c r="COS308" s="83"/>
      <c r="COU308" s="82"/>
      <c r="COV308" s="80"/>
      <c r="COW308" s="81"/>
      <c r="COX308" s="82"/>
      <c r="CPA308" s="82"/>
      <c r="CPB308" s="82"/>
      <c r="CPD308" s="82"/>
      <c r="CPG308" s="82"/>
      <c r="CPJ308" s="82"/>
      <c r="CPK308" s="82"/>
      <c r="CPP308" s="82"/>
      <c r="CPS308" s="82"/>
      <c r="CPT308" s="82"/>
      <c r="CPU308" s="82"/>
      <c r="CPV308" s="82"/>
      <c r="CPW308" s="82"/>
      <c r="CPX308" s="82"/>
      <c r="CPY308" s="82"/>
      <c r="CQQ308" s="82"/>
      <c r="CQR308" s="82"/>
      <c r="CQS308" s="6"/>
      <c r="CQV308" s="7"/>
      <c r="CQW308" s="7"/>
      <c r="CRB308" s="82"/>
      <c r="CRD308" s="7"/>
      <c r="CRE308" s="82"/>
      <c r="CRG308" s="7"/>
      <c r="CRH308" s="82"/>
      <c r="CRI308" s="82"/>
      <c r="CRJ308" s="83"/>
      <c r="CRL308" s="82"/>
      <c r="CRM308" s="80"/>
      <c r="CRN308" s="81"/>
      <c r="CRO308" s="82"/>
      <c r="CRR308" s="82"/>
      <c r="CRS308" s="82"/>
      <c r="CRU308" s="82"/>
      <c r="CRX308" s="82"/>
      <c r="CSA308" s="82"/>
      <c r="CSB308" s="82"/>
      <c r="CSG308" s="82"/>
      <c r="CSJ308" s="82"/>
      <c r="CSK308" s="82"/>
      <c r="CSL308" s="82"/>
      <c r="CSM308" s="82"/>
      <c r="CSN308" s="82"/>
      <c r="CSO308" s="82"/>
      <c r="CSP308" s="82"/>
      <c r="CTH308" s="82"/>
      <c r="CTI308" s="82"/>
      <c r="CTJ308" s="6"/>
      <c r="CTM308" s="7"/>
      <c r="CTN308" s="7"/>
      <c r="CTS308" s="82"/>
      <c r="CTU308" s="7"/>
      <c r="CTV308" s="82"/>
      <c r="CTX308" s="7"/>
      <c r="CTY308" s="82"/>
      <c r="CTZ308" s="82"/>
      <c r="CUA308" s="83"/>
      <c r="CUC308" s="82"/>
      <c r="CUD308" s="80"/>
      <c r="CUE308" s="81"/>
      <c r="CUF308" s="82"/>
      <c r="CUI308" s="82"/>
      <c r="CUJ308" s="82"/>
      <c r="CUL308" s="82"/>
      <c r="CUO308" s="82"/>
      <c r="CUR308" s="82"/>
      <c r="CUS308" s="82"/>
      <c r="CUX308" s="82"/>
      <c r="CVA308" s="82"/>
      <c r="CVB308" s="82"/>
      <c r="CVC308" s="82"/>
      <c r="CVD308" s="82"/>
      <c r="CVE308" s="82"/>
      <c r="CVF308" s="82"/>
      <c r="CVG308" s="82"/>
      <c r="CVY308" s="82"/>
      <c r="CVZ308" s="82"/>
      <c r="CWA308" s="6"/>
      <c r="CWD308" s="7"/>
      <c r="CWE308" s="7"/>
      <c r="CWJ308" s="82"/>
      <c r="CWL308" s="7"/>
      <c r="CWM308" s="82"/>
      <c r="CWO308" s="7"/>
      <c r="CWP308" s="82"/>
      <c r="CWQ308" s="82"/>
      <c r="CWR308" s="83"/>
      <c r="CWT308" s="82"/>
      <c r="CWU308" s="80"/>
      <c r="CWV308" s="81"/>
      <c r="CWW308" s="82"/>
      <c r="CWZ308" s="82"/>
      <c r="CXA308" s="82"/>
      <c r="CXC308" s="82"/>
      <c r="CXF308" s="82"/>
      <c r="CXI308" s="82"/>
      <c r="CXJ308" s="82"/>
      <c r="CXO308" s="82"/>
      <c r="CXR308" s="82"/>
      <c r="CXS308" s="82"/>
      <c r="CXT308" s="82"/>
      <c r="CXU308" s="82"/>
      <c r="CXV308" s="82"/>
      <c r="CXW308" s="82"/>
      <c r="CXX308" s="82"/>
      <c r="CYP308" s="82"/>
      <c r="CYQ308" s="82"/>
      <c r="CYR308" s="6"/>
      <c r="CYU308" s="7"/>
      <c r="CYV308" s="7"/>
      <c r="CZA308" s="82"/>
      <c r="CZC308" s="7"/>
      <c r="CZD308" s="82"/>
      <c r="CZF308" s="7"/>
      <c r="CZG308" s="82"/>
      <c r="CZH308" s="82"/>
      <c r="CZI308" s="83"/>
      <c r="CZK308" s="82"/>
      <c r="CZL308" s="80"/>
      <c r="CZM308" s="81"/>
      <c r="CZN308" s="82"/>
      <c r="CZQ308" s="82"/>
      <c r="CZR308" s="82"/>
      <c r="CZT308" s="82"/>
      <c r="CZW308" s="82"/>
      <c r="CZZ308" s="82"/>
      <c r="DAA308" s="82"/>
      <c r="DAF308" s="82"/>
      <c r="DAI308" s="82"/>
      <c r="DAJ308" s="82"/>
      <c r="DAK308" s="82"/>
      <c r="DAL308" s="82"/>
      <c r="DAM308" s="82"/>
      <c r="DAN308" s="82"/>
      <c r="DAO308" s="82"/>
      <c r="DBG308" s="82"/>
      <c r="DBH308" s="82"/>
      <c r="DBI308" s="6"/>
      <c r="DBL308" s="7"/>
      <c r="DBM308" s="7"/>
      <c r="DBR308" s="82"/>
      <c r="DBT308" s="7"/>
      <c r="DBU308" s="82"/>
      <c r="DBW308" s="7"/>
      <c r="DBX308" s="82"/>
      <c r="DBY308" s="82"/>
      <c r="DBZ308" s="83"/>
      <c r="DCB308" s="82"/>
      <c r="DCC308" s="80"/>
      <c r="DCD308" s="81"/>
      <c r="DCE308" s="82"/>
      <c r="DCH308" s="82"/>
      <c r="DCI308" s="82"/>
      <c r="DCK308" s="82"/>
      <c r="DCN308" s="82"/>
      <c r="DCQ308" s="82"/>
      <c r="DCR308" s="82"/>
      <c r="DCW308" s="82"/>
      <c r="DCZ308" s="82"/>
      <c r="DDA308" s="82"/>
      <c r="DDB308" s="82"/>
      <c r="DDC308" s="82"/>
      <c r="DDD308" s="82"/>
      <c r="DDE308" s="82"/>
      <c r="DDF308" s="82"/>
      <c r="DDX308" s="82"/>
      <c r="DDY308" s="82"/>
      <c r="DDZ308" s="6"/>
      <c r="DEC308" s="7"/>
      <c r="DED308" s="7"/>
      <c r="DEI308" s="82"/>
      <c r="DEK308" s="7"/>
      <c r="DEL308" s="82"/>
      <c r="DEN308" s="7"/>
      <c r="DEO308" s="82"/>
      <c r="DEP308" s="82"/>
      <c r="DEQ308" s="83"/>
      <c r="DES308" s="82"/>
      <c r="DET308" s="80"/>
      <c r="DEU308" s="81"/>
      <c r="DEV308" s="82"/>
      <c r="DEY308" s="82"/>
      <c r="DEZ308" s="82"/>
      <c r="DFB308" s="82"/>
      <c r="DFE308" s="82"/>
      <c r="DFH308" s="82"/>
      <c r="DFI308" s="82"/>
      <c r="DFN308" s="82"/>
      <c r="DFQ308" s="82"/>
      <c r="DFR308" s="82"/>
      <c r="DFS308" s="82"/>
      <c r="DFT308" s="82"/>
      <c r="DFU308" s="82"/>
      <c r="DFV308" s="82"/>
      <c r="DFW308" s="82"/>
      <c r="DGO308" s="82"/>
      <c r="DGP308" s="82"/>
      <c r="DGQ308" s="6"/>
      <c r="DGT308" s="7"/>
      <c r="DGU308" s="7"/>
      <c r="DGZ308" s="82"/>
      <c r="DHB308" s="7"/>
      <c r="DHC308" s="82"/>
      <c r="DHE308" s="7"/>
      <c r="DHF308" s="82"/>
      <c r="DHG308" s="82"/>
      <c r="DHH308" s="83"/>
      <c r="DHJ308" s="82"/>
      <c r="DHK308" s="80"/>
      <c r="DHL308" s="81"/>
      <c r="DHM308" s="82"/>
      <c r="DHP308" s="82"/>
      <c r="DHQ308" s="82"/>
      <c r="DHS308" s="82"/>
      <c r="DHV308" s="82"/>
      <c r="DHY308" s="82"/>
      <c r="DHZ308" s="82"/>
      <c r="DIE308" s="82"/>
      <c r="DIH308" s="82"/>
      <c r="DII308" s="82"/>
      <c r="DIJ308" s="82"/>
      <c r="DIK308" s="82"/>
      <c r="DIL308" s="82"/>
      <c r="DIM308" s="82"/>
      <c r="DIN308" s="82"/>
      <c r="DJF308" s="82"/>
      <c r="DJG308" s="82"/>
      <c r="DJH308" s="6"/>
      <c r="DJK308" s="7"/>
      <c r="DJL308" s="7"/>
      <c r="DJQ308" s="82"/>
      <c r="DJS308" s="7"/>
      <c r="DJT308" s="82"/>
      <c r="DJV308" s="7"/>
      <c r="DJW308" s="82"/>
      <c r="DJX308" s="82"/>
      <c r="DJY308" s="83"/>
      <c r="DKA308" s="82"/>
      <c r="DKB308" s="80"/>
      <c r="DKC308" s="81"/>
      <c r="DKD308" s="82"/>
      <c r="DKG308" s="82"/>
      <c r="DKH308" s="82"/>
      <c r="DKJ308" s="82"/>
      <c r="DKM308" s="82"/>
      <c r="DKP308" s="82"/>
      <c r="DKQ308" s="82"/>
      <c r="DKV308" s="82"/>
      <c r="DKY308" s="82"/>
      <c r="DKZ308" s="82"/>
      <c r="DLA308" s="82"/>
      <c r="DLB308" s="82"/>
      <c r="DLC308" s="82"/>
      <c r="DLD308" s="82"/>
      <c r="DLE308" s="82"/>
      <c r="DLW308" s="82"/>
      <c r="DLX308" s="82"/>
      <c r="DLY308" s="6"/>
      <c r="DMB308" s="7"/>
      <c r="DMC308" s="7"/>
      <c r="DMH308" s="82"/>
      <c r="DMJ308" s="7"/>
      <c r="DMK308" s="82"/>
      <c r="DMM308" s="7"/>
      <c r="DMN308" s="82"/>
      <c r="DMO308" s="82"/>
      <c r="DMP308" s="83"/>
      <c r="DMR308" s="82"/>
      <c r="DMS308" s="80"/>
      <c r="DMT308" s="81"/>
      <c r="DMU308" s="82"/>
      <c r="DMX308" s="82"/>
      <c r="DMY308" s="82"/>
      <c r="DNA308" s="82"/>
      <c r="DND308" s="82"/>
      <c r="DNG308" s="82"/>
      <c r="DNH308" s="82"/>
      <c r="DNM308" s="82"/>
      <c r="DNP308" s="82"/>
      <c r="DNQ308" s="82"/>
      <c r="DNR308" s="82"/>
      <c r="DNS308" s="82"/>
      <c r="DNT308" s="82"/>
      <c r="DNU308" s="82"/>
      <c r="DNV308" s="82"/>
      <c r="DON308" s="82"/>
      <c r="DOO308" s="82"/>
      <c r="DOP308" s="6"/>
      <c r="DOS308" s="7"/>
      <c r="DOT308" s="7"/>
      <c r="DOY308" s="82"/>
      <c r="DPA308" s="7"/>
      <c r="DPB308" s="82"/>
      <c r="DPD308" s="7"/>
      <c r="DPE308" s="82"/>
      <c r="DPF308" s="82"/>
      <c r="DPG308" s="83"/>
      <c r="DPI308" s="82"/>
      <c r="DPJ308" s="80"/>
      <c r="DPK308" s="81"/>
      <c r="DPL308" s="82"/>
      <c r="DPO308" s="82"/>
      <c r="DPP308" s="82"/>
      <c r="DPR308" s="82"/>
      <c r="DPU308" s="82"/>
      <c r="DPX308" s="82"/>
      <c r="DPY308" s="82"/>
      <c r="DQD308" s="82"/>
      <c r="DQG308" s="82"/>
      <c r="DQH308" s="82"/>
      <c r="DQI308" s="82"/>
      <c r="DQJ308" s="82"/>
      <c r="DQK308" s="82"/>
      <c r="DQL308" s="82"/>
      <c r="DQM308" s="82"/>
      <c r="DRE308" s="82"/>
      <c r="DRF308" s="82"/>
      <c r="DRG308" s="6"/>
      <c r="DRJ308" s="7"/>
      <c r="DRK308" s="7"/>
      <c r="DRP308" s="82"/>
      <c r="DRR308" s="7"/>
      <c r="DRS308" s="82"/>
      <c r="DRU308" s="7"/>
      <c r="DRV308" s="82"/>
      <c r="DRW308" s="82"/>
      <c r="DRX308" s="83"/>
      <c r="DRZ308" s="82"/>
      <c r="DSA308" s="80"/>
      <c r="DSB308" s="81"/>
      <c r="DSC308" s="82"/>
      <c r="DSF308" s="82"/>
      <c r="DSG308" s="82"/>
      <c r="DSI308" s="82"/>
      <c r="DSL308" s="82"/>
      <c r="DSO308" s="82"/>
      <c r="DSP308" s="82"/>
      <c r="DSU308" s="82"/>
      <c r="DSX308" s="82"/>
      <c r="DSY308" s="82"/>
      <c r="DSZ308" s="82"/>
      <c r="DTA308" s="82"/>
      <c r="DTB308" s="82"/>
      <c r="DTC308" s="82"/>
      <c r="DTD308" s="82"/>
      <c r="DTV308" s="82"/>
      <c r="DTW308" s="82"/>
      <c r="DTX308" s="6"/>
      <c r="DUA308" s="7"/>
      <c r="DUB308" s="7"/>
      <c r="DUG308" s="82"/>
      <c r="DUI308" s="7"/>
      <c r="DUJ308" s="82"/>
      <c r="DUL308" s="7"/>
      <c r="DUM308" s="82"/>
      <c r="DUN308" s="82"/>
      <c r="DUO308" s="83"/>
      <c r="DUQ308" s="82"/>
      <c r="DUR308" s="80"/>
      <c r="DUS308" s="81"/>
      <c r="DUT308" s="82"/>
      <c r="DUW308" s="82"/>
      <c r="DUX308" s="82"/>
      <c r="DUZ308" s="82"/>
      <c r="DVC308" s="82"/>
      <c r="DVF308" s="82"/>
      <c r="DVG308" s="82"/>
      <c r="DVL308" s="82"/>
      <c r="DVO308" s="82"/>
      <c r="DVP308" s="82"/>
      <c r="DVQ308" s="82"/>
      <c r="DVR308" s="82"/>
      <c r="DVS308" s="82"/>
      <c r="DVT308" s="82"/>
      <c r="DVU308" s="82"/>
      <c r="DWM308" s="82"/>
      <c r="DWN308" s="82"/>
      <c r="DWO308" s="6"/>
      <c r="DWR308" s="7"/>
      <c r="DWS308" s="7"/>
      <c r="DWX308" s="82"/>
      <c r="DWZ308" s="7"/>
      <c r="DXA308" s="82"/>
      <c r="DXC308" s="7"/>
      <c r="DXD308" s="82"/>
      <c r="DXE308" s="82"/>
      <c r="DXF308" s="83"/>
      <c r="DXH308" s="82"/>
      <c r="DXI308" s="80"/>
      <c r="DXJ308" s="81"/>
      <c r="DXK308" s="82"/>
      <c r="DXN308" s="82"/>
      <c r="DXO308" s="82"/>
      <c r="DXQ308" s="82"/>
      <c r="DXT308" s="82"/>
      <c r="DXW308" s="82"/>
      <c r="DXX308" s="82"/>
      <c r="DYC308" s="82"/>
      <c r="DYF308" s="82"/>
      <c r="DYG308" s="82"/>
      <c r="DYH308" s="82"/>
      <c r="DYI308" s="82"/>
      <c r="DYJ308" s="82"/>
      <c r="DYK308" s="82"/>
      <c r="DYL308" s="82"/>
      <c r="DZD308" s="82"/>
      <c r="DZE308" s="82"/>
      <c r="DZF308" s="6"/>
      <c r="DZI308" s="7"/>
      <c r="DZJ308" s="7"/>
      <c r="DZO308" s="82"/>
      <c r="DZQ308" s="7"/>
      <c r="DZR308" s="82"/>
      <c r="DZT308" s="7"/>
      <c r="DZU308" s="82"/>
      <c r="DZV308" s="82"/>
      <c r="DZW308" s="83"/>
      <c r="DZY308" s="82"/>
      <c r="DZZ308" s="80"/>
      <c r="EAA308" s="81"/>
      <c r="EAB308" s="82"/>
      <c r="EAE308" s="82"/>
      <c r="EAF308" s="82"/>
      <c r="EAH308" s="82"/>
      <c r="EAK308" s="82"/>
      <c r="EAN308" s="82"/>
      <c r="EAO308" s="82"/>
      <c r="EAT308" s="82"/>
      <c r="EAW308" s="82"/>
      <c r="EAX308" s="82"/>
      <c r="EAY308" s="82"/>
      <c r="EAZ308" s="82"/>
      <c r="EBA308" s="82"/>
      <c r="EBB308" s="82"/>
      <c r="EBC308" s="82"/>
      <c r="EBU308" s="82"/>
      <c r="EBV308" s="82"/>
      <c r="EBW308" s="6"/>
      <c r="EBZ308" s="7"/>
      <c r="ECA308" s="7"/>
      <c r="ECF308" s="82"/>
      <c r="ECH308" s="7"/>
      <c r="ECI308" s="82"/>
      <c r="ECK308" s="7"/>
      <c r="ECL308" s="82"/>
      <c r="ECM308" s="82"/>
      <c r="ECN308" s="83"/>
      <c r="ECP308" s="82"/>
      <c r="ECQ308" s="80"/>
      <c r="ECR308" s="81"/>
      <c r="ECS308" s="82"/>
      <c r="ECV308" s="82"/>
      <c r="ECW308" s="82"/>
      <c r="ECY308" s="82"/>
      <c r="EDB308" s="82"/>
      <c r="EDE308" s="82"/>
      <c r="EDF308" s="82"/>
      <c r="EDK308" s="82"/>
      <c r="EDN308" s="82"/>
      <c r="EDO308" s="82"/>
      <c r="EDP308" s="82"/>
      <c r="EDQ308" s="82"/>
      <c r="EDR308" s="82"/>
      <c r="EDS308" s="82"/>
      <c r="EDT308" s="82"/>
      <c r="EEL308" s="82"/>
      <c r="EEM308" s="82"/>
      <c r="EEN308" s="6"/>
      <c r="EEQ308" s="7"/>
      <c r="EER308" s="7"/>
      <c r="EEW308" s="82"/>
      <c r="EEY308" s="7"/>
      <c r="EEZ308" s="82"/>
      <c r="EFB308" s="7"/>
      <c r="EFC308" s="82"/>
      <c r="EFD308" s="82"/>
      <c r="EFE308" s="83"/>
      <c r="EFG308" s="82"/>
      <c r="EFH308" s="80"/>
      <c r="EFI308" s="81"/>
      <c r="EFJ308" s="82"/>
      <c r="EFM308" s="82"/>
      <c r="EFN308" s="82"/>
      <c r="EFP308" s="82"/>
      <c r="EFS308" s="82"/>
      <c r="EFV308" s="82"/>
      <c r="EFW308" s="82"/>
      <c r="EGB308" s="82"/>
      <c r="EGE308" s="82"/>
      <c r="EGF308" s="82"/>
      <c r="EGG308" s="82"/>
      <c r="EGH308" s="82"/>
      <c r="EGI308" s="82"/>
      <c r="EGJ308" s="82"/>
      <c r="EGK308" s="82"/>
      <c r="EHC308" s="82"/>
      <c r="EHD308" s="82"/>
      <c r="EHE308" s="6"/>
      <c r="EHH308" s="7"/>
      <c r="EHI308" s="7"/>
      <c r="EHN308" s="82"/>
      <c r="EHP308" s="7"/>
      <c r="EHQ308" s="82"/>
      <c r="EHS308" s="7"/>
      <c r="EHT308" s="82"/>
      <c r="EHU308" s="82"/>
      <c r="EHV308" s="83"/>
      <c r="EHX308" s="82"/>
      <c r="EHY308" s="80"/>
      <c r="EHZ308" s="81"/>
      <c r="EIA308" s="82"/>
      <c r="EID308" s="82"/>
      <c r="EIE308" s="82"/>
      <c r="EIG308" s="82"/>
      <c r="EIJ308" s="82"/>
      <c r="EIM308" s="82"/>
      <c r="EIN308" s="82"/>
      <c r="EIS308" s="82"/>
      <c r="EIV308" s="82"/>
      <c r="EIW308" s="82"/>
      <c r="EIX308" s="82"/>
      <c r="EIY308" s="82"/>
      <c r="EIZ308" s="82"/>
      <c r="EJA308" s="82"/>
      <c r="EJB308" s="82"/>
      <c r="EJT308" s="82"/>
      <c r="EJU308" s="82"/>
      <c r="EJV308" s="6"/>
      <c r="EJY308" s="7"/>
      <c r="EJZ308" s="7"/>
      <c r="EKE308" s="82"/>
      <c r="EKG308" s="7"/>
      <c r="EKH308" s="82"/>
      <c r="EKJ308" s="7"/>
      <c r="EKK308" s="82"/>
      <c r="EKL308" s="82"/>
      <c r="EKM308" s="83"/>
      <c r="EKO308" s="82"/>
      <c r="EKP308" s="80"/>
      <c r="EKQ308" s="81"/>
      <c r="EKR308" s="82"/>
      <c r="EKU308" s="82"/>
      <c r="EKV308" s="82"/>
      <c r="EKX308" s="82"/>
      <c r="ELA308" s="82"/>
      <c r="ELD308" s="82"/>
      <c r="ELE308" s="82"/>
      <c r="ELJ308" s="82"/>
      <c r="ELM308" s="82"/>
      <c r="ELN308" s="82"/>
      <c r="ELO308" s="82"/>
      <c r="ELP308" s="82"/>
      <c r="ELQ308" s="82"/>
      <c r="ELR308" s="82"/>
      <c r="ELS308" s="82"/>
      <c r="EMK308" s="82"/>
      <c r="EML308" s="82"/>
      <c r="EMM308" s="6"/>
      <c r="EMP308" s="7"/>
      <c r="EMQ308" s="7"/>
      <c r="EMV308" s="82"/>
      <c r="EMX308" s="7"/>
      <c r="EMY308" s="82"/>
      <c r="ENA308" s="7"/>
      <c r="ENB308" s="82"/>
      <c r="ENC308" s="82"/>
      <c r="END308" s="83"/>
      <c r="ENF308" s="82"/>
      <c r="ENG308" s="80"/>
      <c r="ENH308" s="81"/>
      <c r="ENI308" s="82"/>
      <c r="ENL308" s="82"/>
      <c r="ENM308" s="82"/>
      <c r="ENO308" s="82"/>
      <c r="ENR308" s="82"/>
      <c r="ENU308" s="82"/>
      <c r="ENV308" s="82"/>
      <c r="EOA308" s="82"/>
      <c r="EOD308" s="82"/>
      <c r="EOE308" s="82"/>
      <c r="EOF308" s="82"/>
      <c r="EOG308" s="82"/>
      <c r="EOH308" s="82"/>
      <c r="EOI308" s="82"/>
      <c r="EOJ308" s="82"/>
      <c r="EPB308" s="82"/>
      <c r="EPC308" s="82"/>
      <c r="EPD308" s="6"/>
      <c r="EPG308" s="7"/>
      <c r="EPH308" s="7"/>
      <c r="EPM308" s="82"/>
      <c r="EPO308" s="7"/>
      <c r="EPP308" s="82"/>
      <c r="EPR308" s="7"/>
      <c r="EPS308" s="82"/>
      <c r="EPT308" s="82"/>
      <c r="EPU308" s="83"/>
      <c r="EPW308" s="82"/>
      <c r="EPX308" s="80"/>
      <c r="EPY308" s="81"/>
      <c r="EPZ308" s="82"/>
      <c r="EQC308" s="82"/>
      <c r="EQD308" s="82"/>
      <c r="EQF308" s="82"/>
      <c r="EQI308" s="82"/>
      <c r="EQL308" s="82"/>
      <c r="EQM308" s="82"/>
      <c r="EQR308" s="82"/>
      <c r="EQU308" s="82"/>
      <c r="EQV308" s="82"/>
      <c r="EQW308" s="82"/>
      <c r="EQX308" s="82"/>
      <c r="EQY308" s="82"/>
      <c r="EQZ308" s="82"/>
      <c r="ERA308" s="82"/>
      <c r="ERS308" s="82"/>
      <c r="ERT308" s="82"/>
      <c r="ERU308" s="6"/>
      <c r="ERX308" s="7"/>
      <c r="ERY308" s="7"/>
      <c r="ESD308" s="82"/>
      <c r="ESF308" s="7"/>
      <c r="ESG308" s="82"/>
      <c r="ESI308" s="7"/>
      <c r="ESJ308" s="82"/>
      <c r="ESK308" s="82"/>
      <c r="ESL308" s="83"/>
      <c r="ESN308" s="82"/>
      <c r="ESO308" s="80"/>
      <c r="ESP308" s="81"/>
      <c r="ESQ308" s="82"/>
      <c r="EST308" s="82"/>
      <c r="ESU308" s="82"/>
      <c r="ESW308" s="82"/>
      <c r="ESZ308" s="82"/>
      <c r="ETC308" s="82"/>
      <c r="ETD308" s="82"/>
      <c r="ETI308" s="82"/>
      <c r="ETL308" s="82"/>
      <c r="ETM308" s="82"/>
      <c r="ETN308" s="82"/>
      <c r="ETO308" s="82"/>
      <c r="ETP308" s="82"/>
      <c r="ETQ308" s="82"/>
      <c r="ETR308" s="82"/>
      <c r="EUJ308" s="82"/>
      <c r="EUK308" s="82"/>
      <c r="EUL308" s="6"/>
      <c r="EUO308" s="7"/>
      <c r="EUP308" s="7"/>
      <c r="EUU308" s="82"/>
      <c r="EUW308" s="7"/>
      <c r="EUX308" s="82"/>
      <c r="EUZ308" s="7"/>
      <c r="EVA308" s="82"/>
      <c r="EVB308" s="82"/>
      <c r="EVC308" s="83"/>
      <c r="EVE308" s="82"/>
      <c r="EVF308" s="80"/>
      <c r="EVG308" s="81"/>
      <c r="EVH308" s="82"/>
      <c r="EVK308" s="82"/>
      <c r="EVL308" s="82"/>
      <c r="EVN308" s="82"/>
      <c r="EVQ308" s="82"/>
      <c r="EVT308" s="82"/>
      <c r="EVU308" s="82"/>
      <c r="EVZ308" s="82"/>
      <c r="EWC308" s="82"/>
      <c r="EWD308" s="82"/>
      <c r="EWE308" s="82"/>
      <c r="EWF308" s="82"/>
      <c r="EWG308" s="82"/>
      <c r="EWH308" s="82"/>
      <c r="EWI308" s="82"/>
      <c r="EXA308" s="82"/>
      <c r="EXB308" s="82"/>
      <c r="EXC308" s="6"/>
      <c r="EXF308" s="7"/>
      <c r="EXG308" s="7"/>
      <c r="EXL308" s="82"/>
      <c r="EXN308" s="7"/>
      <c r="EXO308" s="82"/>
      <c r="EXQ308" s="7"/>
      <c r="EXR308" s="82"/>
      <c r="EXS308" s="82"/>
      <c r="EXT308" s="83"/>
      <c r="EXV308" s="82"/>
      <c r="EXW308" s="80"/>
      <c r="EXX308" s="81"/>
      <c r="EXY308" s="82"/>
      <c r="EYB308" s="82"/>
      <c r="EYC308" s="82"/>
      <c r="EYE308" s="82"/>
      <c r="EYH308" s="82"/>
      <c r="EYK308" s="82"/>
      <c r="EYL308" s="82"/>
      <c r="EYQ308" s="82"/>
      <c r="EYT308" s="82"/>
      <c r="EYU308" s="82"/>
      <c r="EYV308" s="82"/>
      <c r="EYW308" s="82"/>
      <c r="EYX308" s="82"/>
      <c r="EYY308" s="82"/>
      <c r="EYZ308" s="82"/>
      <c r="EZR308" s="82"/>
      <c r="EZS308" s="82"/>
      <c r="EZT308" s="6"/>
      <c r="EZW308" s="7"/>
      <c r="EZX308" s="7"/>
      <c r="FAC308" s="82"/>
      <c r="FAE308" s="7"/>
      <c r="FAF308" s="82"/>
      <c r="FAH308" s="7"/>
      <c r="FAI308" s="82"/>
      <c r="FAJ308" s="82"/>
      <c r="FAK308" s="83"/>
      <c r="FAM308" s="82"/>
      <c r="FAN308" s="80"/>
      <c r="FAO308" s="81"/>
      <c r="FAP308" s="82"/>
      <c r="FAS308" s="82"/>
      <c r="FAT308" s="82"/>
      <c r="FAV308" s="82"/>
      <c r="FAY308" s="82"/>
      <c r="FBB308" s="82"/>
      <c r="FBC308" s="82"/>
      <c r="FBH308" s="82"/>
      <c r="FBK308" s="82"/>
      <c r="FBL308" s="82"/>
      <c r="FBM308" s="82"/>
      <c r="FBN308" s="82"/>
      <c r="FBO308" s="82"/>
      <c r="FBP308" s="82"/>
      <c r="FBQ308" s="82"/>
      <c r="FCI308" s="82"/>
      <c r="FCJ308" s="82"/>
      <c r="FCK308" s="6"/>
      <c r="FCN308" s="7"/>
      <c r="FCO308" s="7"/>
      <c r="FCT308" s="82"/>
      <c r="FCV308" s="7"/>
      <c r="FCW308" s="82"/>
      <c r="FCY308" s="7"/>
      <c r="FCZ308" s="82"/>
      <c r="FDA308" s="82"/>
      <c r="FDB308" s="83"/>
      <c r="FDD308" s="82"/>
      <c r="FDE308" s="80"/>
      <c r="FDF308" s="81"/>
      <c r="FDG308" s="82"/>
      <c r="FDJ308" s="82"/>
      <c r="FDK308" s="82"/>
      <c r="FDM308" s="82"/>
      <c r="FDP308" s="82"/>
      <c r="FDS308" s="82"/>
      <c r="FDT308" s="82"/>
      <c r="FDY308" s="82"/>
      <c r="FEB308" s="82"/>
      <c r="FEC308" s="82"/>
      <c r="FED308" s="82"/>
      <c r="FEE308" s="82"/>
      <c r="FEF308" s="82"/>
      <c r="FEG308" s="82"/>
      <c r="FEH308" s="82"/>
      <c r="FEZ308" s="82"/>
      <c r="FFA308" s="82"/>
      <c r="FFB308" s="6"/>
      <c r="FFE308" s="7"/>
      <c r="FFF308" s="7"/>
      <c r="FFK308" s="82"/>
      <c r="FFM308" s="7"/>
      <c r="FFN308" s="82"/>
      <c r="FFP308" s="7"/>
      <c r="FFQ308" s="82"/>
      <c r="FFR308" s="82"/>
      <c r="FFS308" s="83"/>
      <c r="FFU308" s="82"/>
      <c r="FFV308" s="80"/>
      <c r="FFW308" s="81"/>
      <c r="FFX308" s="82"/>
      <c r="FGA308" s="82"/>
      <c r="FGB308" s="82"/>
      <c r="FGD308" s="82"/>
      <c r="FGG308" s="82"/>
      <c r="FGJ308" s="82"/>
      <c r="FGK308" s="82"/>
      <c r="FGP308" s="82"/>
      <c r="FGS308" s="82"/>
      <c r="FGT308" s="82"/>
      <c r="FGU308" s="82"/>
      <c r="FGV308" s="82"/>
      <c r="FGW308" s="82"/>
      <c r="FGX308" s="82"/>
      <c r="FGY308" s="82"/>
      <c r="FHQ308" s="82"/>
      <c r="FHR308" s="82"/>
      <c r="FHS308" s="6"/>
      <c r="FHV308" s="7"/>
      <c r="FHW308" s="7"/>
      <c r="FIB308" s="82"/>
      <c r="FID308" s="7"/>
      <c r="FIE308" s="82"/>
      <c r="FIG308" s="7"/>
      <c r="FIH308" s="82"/>
      <c r="FII308" s="82"/>
      <c r="FIJ308" s="83"/>
      <c r="FIL308" s="82"/>
      <c r="FIM308" s="80"/>
      <c r="FIN308" s="81"/>
      <c r="FIO308" s="82"/>
      <c r="FIR308" s="82"/>
      <c r="FIS308" s="82"/>
      <c r="FIU308" s="82"/>
      <c r="FIX308" s="82"/>
      <c r="FJA308" s="82"/>
      <c r="FJB308" s="82"/>
      <c r="FJG308" s="82"/>
      <c r="FJJ308" s="82"/>
      <c r="FJK308" s="82"/>
      <c r="FJL308" s="82"/>
      <c r="FJM308" s="82"/>
      <c r="FJN308" s="82"/>
      <c r="FJO308" s="82"/>
      <c r="FJP308" s="82"/>
      <c r="FKH308" s="82"/>
      <c r="FKI308" s="82"/>
      <c r="FKJ308" s="6"/>
      <c r="FKM308" s="7"/>
      <c r="FKN308" s="7"/>
      <c r="FKS308" s="82"/>
      <c r="FKU308" s="7"/>
      <c r="FKV308" s="82"/>
      <c r="FKX308" s="7"/>
      <c r="FKY308" s="82"/>
      <c r="FKZ308" s="82"/>
      <c r="FLA308" s="83"/>
      <c r="FLC308" s="82"/>
      <c r="FLD308" s="80"/>
      <c r="FLE308" s="81"/>
      <c r="FLF308" s="82"/>
      <c r="FLI308" s="82"/>
      <c r="FLJ308" s="82"/>
      <c r="FLL308" s="82"/>
      <c r="FLO308" s="82"/>
      <c r="FLR308" s="82"/>
      <c r="FLS308" s="82"/>
      <c r="FLX308" s="82"/>
      <c r="FMA308" s="82"/>
      <c r="FMB308" s="82"/>
      <c r="FMC308" s="82"/>
      <c r="FMD308" s="82"/>
      <c r="FME308" s="82"/>
      <c r="FMF308" s="82"/>
      <c r="FMG308" s="82"/>
      <c r="FMY308" s="82"/>
      <c r="FMZ308" s="82"/>
      <c r="FNA308" s="6"/>
      <c r="FND308" s="7"/>
      <c r="FNE308" s="7"/>
      <c r="FNJ308" s="82"/>
      <c r="FNL308" s="7"/>
      <c r="FNM308" s="82"/>
      <c r="FNO308" s="7"/>
      <c r="FNP308" s="82"/>
      <c r="FNQ308" s="82"/>
      <c r="FNR308" s="83"/>
      <c r="FNT308" s="82"/>
      <c r="FNU308" s="80"/>
      <c r="FNV308" s="81"/>
      <c r="FNW308" s="82"/>
      <c r="FNZ308" s="82"/>
      <c r="FOA308" s="82"/>
      <c r="FOC308" s="82"/>
      <c r="FOF308" s="82"/>
      <c r="FOI308" s="82"/>
      <c r="FOJ308" s="82"/>
      <c r="FOO308" s="82"/>
      <c r="FOR308" s="82"/>
      <c r="FOS308" s="82"/>
      <c r="FOT308" s="82"/>
      <c r="FOU308" s="82"/>
      <c r="FOV308" s="82"/>
      <c r="FOW308" s="82"/>
      <c r="FOX308" s="82"/>
      <c r="FPP308" s="82"/>
      <c r="FPQ308" s="82"/>
      <c r="FPR308" s="6"/>
      <c r="FPU308" s="7"/>
      <c r="FPV308" s="7"/>
      <c r="FQA308" s="82"/>
      <c r="FQC308" s="7"/>
      <c r="FQD308" s="82"/>
      <c r="FQF308" s="7"/>
      <c r="FQG308" s="82"/>
      <c r="FQH308" s="82"/>
      <c r="FQI308" s="83"/>
      <c r="FQK308" s="82"/>
      <c r="FQL308" s="80"/>
      <c r="FQM308" s="81"/>
      <c r="FQN308" s="82"/>
      <c r="FQQ308" s="82"/>
      <c r="FQR308" s="82"/>
      <c r="FQT308" s="82"/>
      <c r="FQW308" s="82"/>
      <c r="FQZ308" s="82"/>
      <c r="FRA308" s="82"/>
      <c r="FRF308" s="82"/>
      <c r="FRI308" s="82"/>
      <c r="FRJ308" s="82"/>
      <c r="FRK308" s="82"/>
      <c r="FRL308" s="82"/>
      <c r="FRM308" s="82"/>
      <c r="FRN308" s="82"/>
      <c r="FRO308" s="82"/>
      <c r="FSG308" s="82"/>
      <c r="FSH308" s="82"/>
      <c r="FSI308" s="6"/>
      <c r="FSL308" s="7"/>
      <c r="FSM308" s="7"/>
      <c r="FSR308" s="82"/>
      <c r="FST308" s="7"/>
      <c r="FSU308" s="82"/>
      <c r="FSW308" s="7"/>
      <c r="FSX308" s="82"/>
      <c r="FSY308" s="82"/>
      <c r="FSZ308" s="83"/>
      <c r="FTB308" s="82"/>
      <c r="FTC308" s="80"/>
      <c r="FTD308" s="81"/>
      <c r="FTE308" s="82"/>
      <c r="FTH308" s="82"/>
      <c r="FTI308" s="82"/>
      <c r="FTK308" s="82"/>
      <c r="FTN308" s="82"/>
      <c r="FTQ308" s="82"/>
      <c r="FTR308" s="82"/>
      <c r="FTW308" s="82"/>
      <c r="FTZ308" s="82"/>
      <c r="FUA308" s="82"/>
      <c r="FUB308" s="82"/>
      <c r="FUC308" s="82"/>
      <c r="FUD308" s="82"/>
      <c r="FUE308" s="82"/>
      <c r="FUF308" s="82"/>
      <c r="FUX308" s="82"/>
      <c r="FUY308" s="82"/>
      <c r="FUZ308" s="6"/>
      <c r="FVC308" s="7"/>
      <c r="FVD308" s="7"/>
      <c r="FVI308" s="82"/>
      <c r="FVK308" s="7"/>
      <c r="FVL308" s="82"/>
      <c r="FVN308" s="7"/>
      <c r="FVO308" s="82"/>
      <c r="FVP308" s="82"/>
      <c r="FVQ308" s="83"/>
      <c r="FVS308" s="82"/>
      <c r="FVT308" s="80"/>
      <c r="FVU308" s="81"/>
      <c r="FVV308" s="82"/>
      <c r="FVY308" s="82"/>
      <c r="FVZ308" s="82"/>
      <c r="FWB308" s="82"/>
      <c r="FWE308" s="82"/>
      <c r="FWH308" s="82"/>
      <c r="FWI308" s="82"/>
      <c r="FWN308" s="82"/>
      <c r="FWQ308" s="82"/>
      <c r="FWR308" s="82"/>
      <c r="FWS308" s="82"/>
      <c r="FWT308" s="82"/>
      <c r="FWU308" s="82"/>
      <c r="FWV308" s="82"/>
      <c r="FWW308" s="82"/>
      <c r="FXO308" s="82"/>
      <c r="FXP308" s="82"/>
      <c r="FXQ308" s="6"/>
      <c r="FXT308" s="7"/>
      <c r="FXU308" s="7"/>
      <c r="FXZ308" s="82"/>
      <c r="FYB308" s="7"/>
      <c r="FYC308" s="82"/>
      <c r="FYE308" s="7"/>
      <c r="FYF308" s="82"/>
      <c r="FYG308" s="82"/>
      <c r="FYH308" s="83"/>
      <c r="FYJ308" s="82"/>
      <c r="FYK308" s="80"/>
      <c r="FYL308" s="81"/>
      <c r="FYM308" s="82"/>
      <c r="FYP308" s="82"/>
      <c r="FYQ308" s="82"/>
      <c r="FYS308" s="82"/>
      <c r="FYV308" s="82"/>
      <c r="FYY308" s="82"/>
      <c r="FYZ308" s="82"/>
      <c r="FZE308" s="82"/>
      <c r="FZH308" s="82"/>
      <c r="FZI308" s="82"/>
      <c r="FZJ308" s="82"/>
      <c r="FZK308" s="82"/>
      <c r="FZL308" s="82"/>
      <c r="FZM308" s="82"/>
      <c r="FZN308" s="82"/>
      <c r="GAF308" s="82"/>
      <c r="GAG308" s="82"/>
      <c r="GAH308" s="6"/>
      <c r="GAK308" s="7"/>
      <c r="GAL308" s="7"/>
      <c r="GAQ308" s="82"/>
      <c r="GAS308" s="7"/>
      <c r="GAT308" s="82"/>
      <c r="GAV308" s="7"/>
      <c r="GAW308" s="82"/>
      <c r="GAX308" s="82"/>
      <c r="GAY308" s="83"/>
      <c r="GBA308" s="82"/>
      <c r="GBB308" s="80"/>
      <c r="GBC308" s="81"/>
      <c r="GBD308" s="82"/>
      <c r="GBG308" s="82"/>
      <c r="GBH308" s="82"/>
      <c r="GBJ308" s="82"/>
      <c r="GBM308" s="82"/>
      <c r="GBP308" s="82"/>
      <c r="GBQ308" s="82"/>
      <c r="GBV308" s="82"/>
      <c r="GBY308" s="82"/>
      <c r="GBZ308" s="82"/>
      <c r="GCA308" s="82"/>
      <c r="GCB308" s="82"/>
      <c r="GCC308" s="82"/>
      <c r="GCD308" s="82"/>
      <c r="GCE308" s="82"/>
      <c r="GCW308" s="82"/>
      <c r="GCX308" s="82"/>
      <c r="GCY308" s="6"/>
      <c r="GDB308" s="7"/>
      <c r="GDC308" s="7"/>
      <c r="GDH308" s="82"/>
      <c r="GDJ308" s="7"/>
      <c r="GDK308" s="82"/>
      <c r="GDM308" s="7"/>
      <c r="GDN308" s="82"/>
      <c r="GDO308" s="82"/>
      <c r="GDP308" s="83"/>
      <c r="GDR308" s="82"/>
      <c r="GDS308" s="80"/>
      <c r="GDT308" s="81"/>
      <c r="GDU308" s="82"/>
      <c r="GDX308" s="82"/>
      <c r="GDY308" s="82"/>
      <c r="GEA308" s="82"/>
      <c r="GED308" s="82"/>
      <c r="GEG308" s="82"/>
      <c r="GEH308" s="82"/>
      <c r="GEM308" s="82"/>
      <c r="GEP308" s="82"/>
      <c r="GEQ308" s="82"/>
      <c r="GER308" s="82"/>
      <c r="GES308" s="82"/>
      <c r="GET308" s="82"/>
      <c r="GEU308" s="82"/>
      <c r="GEV308" s="82"/>
      <c r="GFN308" s="82"/>
      <c r="GFO308" s="82"/>
      <c r="GFP308" s="6"/>
      <c r="GFS308" s="7"/>
      <c r="GFT308" s="7"/>
      <c r="GFY308" s="82"/>
      <c r="GGA308" s="7"/>
      <c r="GGB308" s="82"/>
      <c r="GGD308" s="7"/>
      <c r="GGE308" s="82"/>
      <c r="GGF308" s="82"/>
      <c r="GGG308" s="83"/>
      <c r="GGI308" s="82"/>
      <c r="GGJ308" s="80"/>
      <c r="GGK308" s="81"/>
      <c r="GGL308" s="82"/>
      <c r="GGO308" s="82"/>
      <c r="GGP308" s="82"/>
      <c r="GGR308" s="82"/>
      <c r="GGU308" s="82"/>
      <c r="GGX308" s="82"/>
      <c r="GGY308" s="82"/>
      <c r="GHD308" s="82"/>
      <c r="GHG308" s="82"/>
      <c r="GHH308" s="82"/>
      <c r="GHI308" s="82"/>
      <c r="GHJ308" s="82"/>
      <c r="GHK308" s="82"/>
      <c r="GHL308" s="82"/>
      <c r="GHM308" s="82"/>
      <c r="GIE308" s="82"/>
      <c r="GIF308" s="82"/>
      <c r="GIG308" s="6"/>
      <c r="GIJ308" s="7"/>
      <c r="GIK308" s="7"/>
      <c r="GIP308" s="82"/>
      <c r="GIR308" s="7"/>
      <c r="GIS308" s="82"/>
      <c r="GIU308" s="7"/>
      <c r="GIV308" s="82"/>
      <c r="GIW308" s="82"/>
      <c r="GIX308" s="83"/>
      <c r="GIZ308" s="82"/>
      <c r="GJA308" s="80"/>
      <c r="GJB308" s="81"/>
      <c r="GJC308" s="82"/>
      <c r="GJF308" s="82"/>
      <c r="GJG308" s="82"/>
      <c r="GJI308" s="82"/>
      <c r="GJL308" s="82"/>
      <c r="GJO308" s="82"/>
      <c r="GJP308" s="82"/>
      <c r="GJU308" s="82"/>
      <c r="GJX308" s="82"/>
      <c r="GJY308" s="82"/>
      <c r="GJZ308" s="82"/>
      <c r="GKA308" s="82"/>
      <c r="GKB308" s="82"/>
      <c r="GKC308" s="82"/>
      <c r="GKD308" s="82"/>
      <c r="GKV308" s="82"/>
      <c r="GKW308" s="82"/>
      <c r="GKX308" s="6"/>
      <c r="GLA308" s="7"/>
      <c r="GLB308" s="7"/>
      <c r="GLG308" s="82"/>
      <c r="GLI308" s="7"/>
      <c r="GLJ308" s="82"/>
      <c r="GLL308" s="7"/>
      <c r="GLM308" s="82"/>
      <c r="GLN308" s="82"/>
      <c r="GLO308" s="83"/>
      <c r="GLQ308" s="82"/>
      <c r="GLR308" s="80"/>
      <c r="GLS308" s="81"/>
      <c r="GLT308" s="82"/>
      <c r="GLW308" s="82"/>
      <c r="GLX308" s="82"/>
      <c r="GLZ308" s="82"/>
      <c r="GMC308" s="82"/>
      <c r="GMF308" s="82"/>
      <c r="GMG308" s="82"/>
      <c r="GML308" s="82"/>
      <c r="GMO308" s="82"/>
      <c r="GMP308" s="82"/>
      <c r="GMQ308" s="82"/>
      <c r="GMR308" s="82"/>
      <c r="GMS308" s="82"/>
      <c r="GMT308" s="82"/>
      <c r="GMU308" s="82"/>
      <c r="GNM308" s="82"/>
      <c r="GNN308" s="82"/>
      <c r="GNO308" s="6"/>
      <c r="GNR308" s="7"/>
      <c r="GNS308" s="7"/>
      <c r="GNX308" s="82"/>
      <c r="GNZ308" s="7"/>
      <c r="GOA308" s="82"/>
      <c r="GOC308" s="7"/>
      <c r="GOD308" s="82"/>
      <c r="GOE308" s="82"/>
      <c r="GOF308" s="83"/>
      <c r="GOH308" s="82"/>
      <c r="GOI308" s="80"/>
      <c r="GOJ308" s="81"/>
      <c r="GOK308" s="82"/>
      <c r="GON308" s="82"/>
      <c r="GOO308" s="82"/>
      <c r="GOQ308" s="82"/>
      <c r="GOT308" s="82"/>
      <c r="GOW308" s="82"/>
      <c r="GOX308" s="82"/>
      <c r="GPC308" s="82"/>
      <c r="GPF308" s="82"/>
      <c r="GPG308" s="82"/>
      <c r="GPH308" s="82"/>
      <c r="GPI308" s="82"/>
      <c r="GPJ308" s="82"/>
      <c r="GPK308" s="82"/>
      <c r="GPL308" s="82"/>
      <c r="GQD308" s="82"/>
      <c r="GQE308" s="82"/>
      <c r="GQF308" s="6"/>
      <c r="GQI308" s="7"/>
      <c r="GQJ308" s="7"/>
      <c r="GQO308" s="82"/>
      <c r="GQQ308" s="7"/>
      <c r="GQR308" s="82"/>
      <c r="GQT308" s="7"/>
      <c r="GQU308" s="82"/>
      <c r="GQV308" s="82"/>
      <c r="GQW308" s="83"/>
      <c r="GQY308" s="82"/>
      <c r="GQZ308" s="80"/>
      <c r="GRA308" s="81"/>
      <c r="GRB308" s="82"/>
      <c r="GRE308" s="82"/>
      <c r="GRF308" s="82"/>
      <c r="GRH308" s="82"/>
      <c r="GRK308" s="82"/>
      <c r="GRN308" s="82"/>
      <c r="GRO308" s="82"/>
      <c r="GRT308" s="82"/>
      <c r="GRW308" s="82"/>
      <c r="GRX308" s="82"/>
      <c r="GRY308" s="82"/>
      <c r="GRZ308" s="82"/>
      <c r="GSA308" s="82"/>
      <c r="GSB308" s="82"/>
      <c r="GSC308" s="82"/>
      <c r="GSU308" s="82"/>
      <c r="GSV308" s="82"/>
      <c r="GSW308" s="6"/>
      <c r="GSZ308" s="7"/>
      <c r="GTA308" s="7"/>
      <c r="GTF308" s="82"/>
      <c r="GTH308" s="7"/>
      <c r="GTI308" s="82"/>
      <c r="GTK308" s="7"/>
      <c r="GTL308" s="82"/>
      <c r="GTM308" s="82"/>
      <c r="GTN308" s="83"/>
      <c r="GTP308" s="82"/>
      <c r="GTQ308" s="80"/>
      <c r="GTR308" s="81"/>
      <c r="GTS308" s="82"/>
      <c r="GTV308" s="82"/>
      <c r="GTW308" s="82"/>
      <c r="GTY308" s="82"/>
      <c r="GUB308" s="82"/>
      <c r="GUE308" s="82"/>
      <c r="GUF308" s="82"/>
      <c r="GUK308" s="82"/>
      <c r="GUN308" s="82"/>
      <c r="GUO308" s="82"/>
      <c r="GUP308" s="82"/>
      <c r="GUQ308" s="82"/>
      <c r="GUR308" s="82"/>
      <c r="GUS308" s="82"/>
      <c r="GUT308" s="82"/>
      <c r="GVL308" s="82"/>
      <c r="GVM308" s="82"/>
      <c r="GVN308" s="6"/>
      <c r="GVQ308" s="7"/>
      <c r="GVR308" s="7"/>
      <c r="GVW308" s="82"/>
      <c r="GVY308" s="7"/>
      <c r="GVZ308" s="82"/>
      <c r="GWB308" s="7"/>
      <c r="GWC308" s="82"/>
      <c r="GWD308" s="82"/>
      <c r="GWE308" s="83"/>
      <c r="GWG308" s="82"/>
      <c r="GWH308" s="80"/>
      <c r="GWI308" s="81"/>
      <c r="GWJ308" s="82"/>
      <c r="GWM308" s="82"/>
      <c r="GWN308" s="82"/>
      <c r="GWP308" s="82"/>
      <c r="GWS308" s="82"/>
      <c r="GWV308" s="82"/>
      <c r="GWW308" s="82"/>
      <c r="GXB308" s="82"/>
      <c r="GXE308" s="82"/>
      <c r="GXF308" s="82"/>
      <c r="GXG308" s="82"/>
      <c r="GXH308" s="82"/>
      <c r="GXI308" s="82"/>
      <c r="GXJ308" s="82"/>
      <c r="GXK308" s="82"/>
      <c r="GYC308" s="82"/>
      <c r="GYD308" s="82"/>
      <c r="GYE308" s="6"/>
      <c r="GYH308" s="7"/>
      <c r="GYI308" s="7"/>
      <c r="GYN308" s="82"/>
      <c r="GYP308" s="7"/>
      <c r="GYQ308" s="82"/>
      <c r="GYS308" s="7"/>
      <c r="GYT308" s="82"/>
      <c r="GYU308" s="82"/>
      <c r="GYV308" s="83"/>
      <c r="GYX308" s="82"/>
      <c r="GYY308" s="80"/>
      <c r="GYZ308" s="81"/>
      <c r="GZA308" s="82"/>
      <c r="GZD308" s="82"/>
      <c r="GZE308" s="82"/>
      <c r="GZG308" s="82"/>
      <c r="GZJ308" s="82"/>
      <c r="GZM308" s="82"/>
      <c r="GZN308" s="82"/>
      <c r="GZS308" s="82"/>
      <c r="GZV308" s="82"/>
      <c r="GZW308" s="82"/>
      <c r="GZX308" s="82"/>
      <c r="GZY308" s="82"/>
      <c r="GZZ308" s="82"/>
      <c r="HAA308" s="82"/>
      <c r="HAB308" s="82"/>
      <c r="HAT308" s="82"/>
      <c r="HAU308" s="82"/>
      <c r="HAV308" s="6"/>
      <c r="HAY308" s="7"/>
      <c r="HAZ308" s="7"/>
      <c r="HBE308" s="82"/>
      <c r="HBG308" s="7"/>
      <c r="HBH308" s="82"/>
      <c r="HBJ308" s="7"/>
      <c r="HBK308" s="82"/>
      <c r="HBL308" s="82"/>
      <c r="HBM308" s="83"/>
      <c r="HBO308" s="82"/>
      <c r="HBP308" s="80"/>
      <c r="HBQ308" s="81"/>
      <c r="HBR308" s="82"/>
      <c r="HBU308" s="82"/>
      <c r="HBV308" s="82"/>
      <c r="HBX308" s="82"/>
      <c r="HCA308" s="82"/>
      <c r="HCD308" s="82"/>
      <c r="HCE308" s="82"/>
      <c r="HCJ308" s="82"/>
      <c r="HCM308" s="82"/>
      <c r="HCN308" s="82"/>
      <c r="HCO308" s="82"/>
      <c r="HCP308" s="82"/>
      <c r="HCQ308" s="82"/>
      <c r="HCR308" s="82"/>
      <c r="HCS308" s="82"/>
      <c r="HDK308" s="82"/>
      <c r="HDL308" s="82"/>
      <c r="HDM308" s="6"/>
      <c r="HDP308" s="7"/>
      <c r="HDQ308" s="7"/>
      <c r="HDV308" s="82"/>
      <c r="HDX308" s="7"/>
      <c r="HDY308" s="82"/>
      <c r="HEA308" s="7"/>
      <c r="HEB308" s="82"/>
      <c r="HEC308" s="82"/>
      <c r="HED308" s="83"/>
      <c r="HEF308" s="82"/>
      <c r="HEG308" s="80"/>
      <c r="HEH308" s="81"/>
      <c r="HEI308" s="82"/>
      <c r="HEL308" s="82"/>
      <c r="HEM308" s="82"/>
      <c r="HEO308" s="82"/>
      <c r="HER308" s="82"/>
      <c r="HEU308" s="82"/>
      <c r="HEV308" s="82"/>
      <c r="HFA308" s="82"/>
      <c r="HFD308" s="82"/>
      <c r="HFE308" s="82"/>
      <c r="HFF308" s="82"/>
      <c r="HFG308" s="82"/>
      <c r="HFH308" s="82"/>
      <c r="HFI308" s="82"/>
      <c r="HFJ308" s="82"/>
      <c r="HGB308" s="82"/>
      <c r="HGC308" s="82"/>
      <c r="HGD308" s="6"/>
      <c r="HGG308" s="7"/>
      <c r="HGH308" s="7"/>
      <c r="HGM308" s="82"/>
      <c r="HGO308" s="7"/>
      <c r="HGP308" s="82"/>
      <c r="HGR308" s="7"/>
      <c r="HGS308" s="82"/>
      <c r="HGT308" s="82"/>
      <c r="HGU308" s="83"/>
      <c r="HGW308" s="82"/>
      <c r="HGX308" s="80"/>
      <c r="HGY308" s="81"/>
      <c r="HGZ308" s="82"/>
      <c r="HHC308" s="82"/>
      <c r="HHD308" s="82"/>
      <c r="HHF308" s="82"/>
      <c r="HHI308" s="82"/>
      <c r="HHL308" s="82"/>
      <c r="HHM308" s="82"/>
      <c r="HHR308" s="82"/>
      <c r="HHU308" s="82"/>
      <c r="HHV308" s="82"/>
      <c r="HHW308" s="82"/>
      <c r="HHX308" s="82"/>
      <c r="HHY308" s="82"/>
      <c r="HHZ308" s="82"/>
      <c r="HIA308" s="82"/>
      <c r="HIS308" s="82"/>
      <c r="HIT308" s="82"/>
      <c r="HIU308" s="6"/>
      <c r="HIX308" s="7"/>
      <c r="HIY308" s="7"/>
      <c r="HJD308" s="82"/>
      <c r="HJF308" s="7"/>
      <c r="HJG308" s="82"/>
      <c r="HJI308" s="7"/>
      <c r="HJJ308" s="82"/>
      <c r="HJK308" s="82"/>
      <c r="HJL308" s="83"/>
      <c r="HJN308" s="82"/>
      <c r="HJO308" s="80"/>
      <c r="HJP308" s="81"/>
      <c r="HJQ308" s="82"/>
      <c r="HJT308" s="82"/>
      <c r="HJU308" s="82"/>
      <c r="HJW308" s="82"/>
      <c r="HJZ308" s="82"/>
      <c r="HKC308" s="82"/>
      <c r="HKD308" s="82"/>
      <c r="HKI308" s="82"/>
      <c r="HKL308" s="82"/>
      <c r="HKM308" s="82"/>
      <c r="HKN308" s="82"/>
      <c r="HKO308" s="82"/>
      <c r="HKP308" s="82"/>
      <c r="HKQ308" s="82"/>
      <c r="HKR308" s="82"/>
      <c r="HLJ308" s="82"/>
      <c r="HLK308" s="82"/>
      <c r="HLL308" s="6"/>
      <c r="HLO308" s="7"/>
      <c r="HLP308" s="7"/>
      <c r="HLU308" s="82"/>
      <c r="HLW308" s="7"/>
      <c r="HLX308" s="82"/>
      <c r="HLZ308" s="7"/>
      <c r="HMA308" s="82"/>
      <c r="HMB308" s="82"/>
      <c r="HMC308" s="83"/>
      <c r="HME308" s="82"/>
      <c r="HMF308" s="80"/>
      <c r="HMG308" s="81"/>
      <c r="HMH308" s="82"/>
      <c r="HMK308" s="82"/>
      <c r="HML308" s="82"/>
      <c r="HMN308" s="82"/>
      <c r="HMQ308" s="82"/>
      <c r="HMT308" s="82"/>
      <c r="HMU308" s="82"/>
      <c r="HMZ308" s="82"/>
      <c r="HNC308" s="82"/>
      <c r="HND308" s="82"/>
      <c r="HNE308" s="82"/>
      <c r="HNF308" s="82"/>
      <c r="HNG308" s="82"/>
      <c r="HNH308" s="82"/>
      <c r="HNI308" s="82"/>
      <c r="HOA308" s="82"/>
      <c r="HOB308" s="82"/>
      <c r="HOC308" s="6"/>
      <c r="HOF308" s="7"/>
      <c r="HOG308" s="7"/>
      <c r="HOL308" s="82"/>
      <c r="HON308" s="7"/>
      <c r="HOO308" s="82"/>
      <c r="HOQ308" s="7"/>
      <c r="HOR308" s="82"/>
      <c r="HOS308" s="82"/>
      <c r="HOT308" s="83"/>
      <c r="HOV308" s="82"/>
      <c r="HOW308" s="80"/>
      <c r="HOX308" s="81"/>
      <c r="HOY308" s="82"/>
      <c r="HPB308" s="82"/>
      <c r="HPC308" s="82"/>
      <c r="HPE308" s="82"/>
      <c r="HPH308" s="82"/>
      <c r="HPK308" s="82"/>
      <c r="HPL308" s="82"/>
      <c r="HPQ308" s="82"/>
      <c r="HPT308" s="82"/>
      <c r="HPU308" s="82"/>
      <c r="HPV308" s="82"/>
      <c r="HPW308" s="82"/>
      <c r="HPX308" s="82"/>
      <c r="HPY308" s="82"/>
      <c r="HPZ308" s="82"/>
      <c r="HQR308" s="82"/>
      <c r="HQS308" s="82"/>
      <c r="HQT308" s="6"/>
      <c r="HQW308" s="7"/>
      <c r="HQX308" s="7"/>
      <c r="HRC308" s="82"/>
      <c r="HRE308" s="7"/>
      <c r="HRF308" s="82"/>
      <c r="HRH308" s="7"/>
      <c r="HRI308" s="82"/>
      <c r="HRJ308" s="82"/>
      <c r="HRK308" s="83"/>
      <c r="HRM308" s="82"/>
      <c r="HRN308" s="80"/>
      <c r="HRO308" s="81"/>
      <c r="HRP308" s="82"/>
      <c r="HRS308" s="82"/>
      <c r="HRT308" s="82"/>
      <c r="HRV308" s="82"/>
      <c r="HRY308" s="82"/>
      <c r="HSB308" s="82"/>
      <c r="HSC308" s="82"/>
      <c r="HSH308" s="82"/>
      <c r="HSK308" s="82"/>
      <c r="HSL308" s="82"/>
      <c r="HSM308" s="82"/>
      <c r="HSN308" s="82"/>
      <c r="HSO308" s="82"/>
      <c r="HSP308" s="82"/>
      <c r="HSQ308" s="82"/>
      <c r="HTI308" s="82"/>
      <c r="HTJ308" s="82"/>
      <c r="HTK308" s="6"/>
      <c r="HTN308" s="7"/>
      <c r="HTO308" s="7"/>
      <c r="HTT308" s="82"/>
      <c r="HTV308" s="7"/>
      <c r="HTW308" s="82"/>
      <c r="HTY308" s="7"/>
      <c r="HTZ308" s="82"/>
      <c r="HUA308" s="82"/>
      <c r="HUB308" s="83"/>
      <c r="HUD308" s="82"/>
      <c r="HUE308" s="80"/>
      <c r="HUF308" s="81"/>
      <c r="HUG308" s="82"/>
      <c r="HUJ308" s="82"/>
      <c r="HUK308" s="82"/>
      <c r="HUM308" s="82"/>
      <c r="HUP308" s="82"/>
      <c r="HUS308" s="82"/>
      <c r="HUT308" s="82"/>
      <c r="HUY308" s="82"/>
      <c r="HVB308" s="82"/>
      <c r="HVC308" s="82"/>
      <c r="HVD308" s="82"/>
      <c r="HVE308" s="82"/>
      <c r="HVF308" s="82"/>
      <c r="HVG308" s="82"/>
      <c r="HVH308" s="82"/>
      <c r="HVZ308" s="82"/>
      <c r="HWA308" s="82"/>
      <c r="HWB308" s="6"/>
      <c r="HWE308" s="7"/>
      <c r="HWF308" s="7"/>
      <c r="HWK308" s="82"/>
      <c r="HWM308" s="7"/>
      <c r="HWN308" s="82"/>
      <c r="HWP308" s="7"/>
      <c r="HWQ308" s="82"/>
      <c r="HWR308" s="82"/>
      <c r="HWS308" s="83"/>
      <c r="HWU308" s="82"/>
      <c r="HWV308" s="80"/>
      <c r="HWW308" s="81"/>
      <c r="HWX308" s="82"/>
      <c r="HXA308" s="82"/>
      <c r="HXB308" s="82"/>
      <c r="HXD308" s="82"/>
      <c r="HXG308" s="82"/>
      <c r="HXJ308" s="82"/>
      <c r="HXK308" s="82"/>
      <c r="HXP308" s="82"/>
      <c r="HXS308" s="82"/>
      <c r="HXT308" s="82"/>
      <c r="HXU308" s="82"/>
      <c r="HXV308" s="82"/>
      <c r="HXW308" s="82"/>
      <c r="HXX308" s="82"/>
      <c r="HXY308" s="82"/>
      <c r="HYQ308" s="82"/>
      <c r="HYR308" s="82"/>
      <c r="HYS308" s="6"/>
      <c r="HYV308" s="7"/>
      <c r="HYW308" s="7"/>
      <c r="HZB308" s="82"/>
      <c r="HZD308" s="7"/>
      <c r="HZE308" s="82"/>
      <c r="HZG308" s="7"/>
      <c r="HZH308" s="82"/>
      <c r="HZI308" s="82"/>
      <c r="HZJ308" s="83"/>
      <c r="HZL308" s="82"/>
      <c r="HZM308" s="80"/>
      <c r="HZN308" s="81"/>
      <c r="HZO308" s="82"/>
      <c r="HZR308" s="82"/>
      <c r="HZS308" s="82"/>
      <c r="HZU308" s="82"/>
      <c r="HZX308" s="82"/>
      <c r="IAA308" s="82"/>
      <c r="IAB308" s="82"/>
      <c r="IAG308" s="82"/>
      <c r="IAJ308" s="82"/>
      <c r="IAK308" s="82"/>
      <c r="IAL308" s="82"/>
      <c r="IAM308" s="82"/>
      <c r="IAN308" s="82"/>
      <c r="IAO308" s="82"/>
      <c r="IAP308" s="82"/>
      <c r="IBH308" s="82"/>
      <c r="IBI308" s="82"/>
      <c r="IBJ308" s="6"/>
      <c r="IBM308" s="7"/>
      <c r="IBN308" s="7"/>
      <c r="IBS308" s="82"/>
      <c r="IBU308" s="7"/>
      <c r="IBV308" s="82"/>
      <c r="IBX308" s="7"/>
      <c r="IBY308" s="82"/>
      <c r="IBZ308" s="82"/>
      <c r="ICA308" s="83"/>
      <c r="ICC308" s="82"/>
      <c r="ICD308" s="80"/>
      <c r="ICE308" s="81"/>
      <c r="ICF308" s="82"/>
      <c r="ICI308" s="82"/>
      <c r="ICJ308" s="82"/>
      <c r="ICL308" s="82"/>
      <c r="ICO308" s="82"/>
      <c r="ICR308" s="82"/>
      <c r="ICS308" s="82"/>
      <c r="ICX308" s="82"/>
      <c r="IDA308" s="82"/>
      <c r="IDB308" s="82"/>
      <c r="IDC308" s="82"/>
      <c r="IDD308" s="82"/>
      <c r="IDE308" s="82"/>
      <c r="IDF308" s="82"/>
      <c r="IDG308" s="82"/>
      <c r="IDY308" s="82"/>
      <c r="IDZ308" s="82"/>
      <c r="IEA308" s="6"/>
      <c r="IED308" s="7"/>
      <c r="IEE308" s="7"/>
      <c r="IEJ308" s="82"/>
      <c r="IEL308" s="7"/>
      <c r="IEM308" s="82"/>
      <c r="IEO308" s="7"/>
      <c r="IEP308" s="82"/>
      <c r="IEQ308" s="82"/>
      <c r="IER308" s="83"/>
      <c r="IET308" s="82"/>
      <c r="IEU308" s="80"/>
      <c r="IEV308" s="81"/>
      <c r="IEW308" s="82"/>
      <c r="IEZ308" s="82"/>
      <c r="IFA308" s="82"/>
      <c r="IFC308" s="82"/>
      <c r="IFF308" s="82"/>
      <c r="IFI308" s="82"/>
      <c r="IFJ308" s="82"/>
      <c r="IFO308" s="82"/>
      <c r="IFR308" s="82"/>
      <c r="IFS308" s="82"/>
      <c r="IFT308" s="82"/>
      <c r="IFU308" s="82"/>
      <c r="IFV308" s="82"/>
      <c r="IFW308" s="82"/>
      <c r="IFX308" s="82"/>
      <c r="IGP308" s="82"/>
      <c r="IGQ308" s="82"/>
      <c r="IGR308" s="6"/>
      <c r="IGU308" s="7"/>
      <c r="IGV308" s="7"/>
      <c r="IHA308" s="82"/>
      <c r="IHC308" s="7"/>
      <c r="IHD308" s="82"/>
      <c r="IHF308" s="7"/>
      <c r="IHG308" s="82"/>
      <c r="IHH308" s="82"/>
      <c r="IHI308" s="83"/>
      <c r="IHK308" s="82"/>
      <c r="IHL308" s="80"/>
      <c r="IHM308" s="81"/>
      <c r="IHN308" s="82"/>
      <c r="IHQ308" s="82"/>
      <c r="IHR308" s="82"/>
      <c r="IHT308" s="82"/>
      <c r="IHW308" s="82"/>
      <c r="IHZ308" s="82"/>
      <c r="IIA308" s="82"/>
      <c r="IIF308" s="82"/>
      <c r="III308" s="82"/>
      <c r="IIJ308" s="82"/>
      <c r="IIK308" s="82"/>
      <c r="IIL308" s="82"/>
      <c r="IIM308" s="82"/>
      <c r="IIN308" s="82"/>
      <c r="IIO308" s="82"/>
      <c r="IJG308" s="82"/>
      <c r="IJH308" s="82"/>
      <c r="IJI308" s="6"/>
      <c r="IJL308" s="7"/>
      <c r="IJM308" s="7"/>
      <c r="IJR308" s="82"/>
      <c r="IJT308" s="7"/>
      <c r="IJU308" s="82"/>
      <c r="IJW308" s="7"/>
      <c r="IJX308" s="82"/>
      <c r="IJY308" s="82"/>
      <c r="IJZ308" s="83"/>
      <c r="IKB308" s="82"/>
      <c r="IKC308" s="80"/>
      <c r="IKD308" s="81"/>
      <c r="IKE308" s="82"/>
      <c r="IKH308" s="82"/>
      <c r="IKI308" s="82"/>
      <c r="IKK308" s="82"/>
      <c r="IKN308" s="82"/>
      <c r="IKQ308" s="82"/>
      <c r="IKR308" s="82"/>
      <c r="IKW308" s="82"/>
      <c r="IKZ308" s="82"/>
      <c r="ILA308" s="82"/>
      <c r="ILB308" s="82"/>
      <c r="ILC308" s="82"/>
      <c r="ILD308" s="82"/>
      <c r="ILE308" s="82"/>
      <c r="ILF308" s="82"/>
      <c r="ILX308" s="82"/>
      <c r="ILY308" s="82"/>
      <c r="ILZ308" s="6"/>
      <c r="IMC308" s="7"/>
      <c r="IMD308" s="7"/>
      <c r="IMI308" s="82"/>
      <c r="IMK308" s="7"/>
      <c r="IML308" s="82"/>
      <c r="IMN308" s="7"/>
      <c r="IMO308" s="82"/>
      <c r="IMP308" s="82"/>
      <c r="IMQ308" s="83"/>
      <c r="IMS308" s="82"/>
      <c r="IMT308" s="80"/>
      <c r="IMU308" s="81"/>
      <c r="IMV308" s="82"/>
      <c r="IMY308" s="82"/>
      <c r="IMZ308" s="82"/>
      <c r="INB308" s="82"/>
      <c r="INE308" s="82"/>
      <c r="INH308" s="82"/>
      <c r="INI308" s="82"/>
      <c r="INN308" s="82"/>
      <c r="INQ308" s="82"/>
      <c r="INR308" s="82"/>
      <c r="INS308" s="82"/>
      <c r="INT308" s="82"/>
      <c r="INU308" s="82"/>
      <c r="INV308" s="82"/>
      <c r="INW308" s="82"/>
      <c r="IOO308" s="82"/>
      <c r="IOP308" s="82"/>
      <c r="IOQ308" s="6"/>
      <c r="IOT308" s="7"/>
      <c r="IOU308" s="7"/>
      <c r="IOZ308" s="82"/>
      <c r="IPB308" s="7"/>
      <c r="IPC308" s="82"/>
      <c r="IPE308" s="7"/>
      <c r="IPF308" s="82"/>
      <c r="IPG308" s="82"/>
      <c r="IPH308" s="83"/>
      <c r="IPJ308" s="82"/>
      <c r="IPK308" s="80"/>
      <c r="IPL308" s="81"/>
      <c r="IPM308" s="82"/>
      <c r="IPP308" s="82"/>
      <c r="IPQ308" s="82"/>
      <c r="IPS308" s="82"/>
      <c r="IPV308" s="82"/>
      <c r="IPY308" s="82"/>
      <c r="IPZ308" s="82"/>
      <c r="IQE308" s="82"/>
      <c r="IQH308" s="82"/>
      <c r="IQI308" s="82"/>
      <c r="IQJ308" s="82"/>
      <c r="IQK308" s="82"/>
      <c r="IQL308" s="82"/>
      <c r="IQM308" s="82"/>
      <c r="IQN308" s="82"/>
      <c r="IRF308" s="82"/>
      <c r="IRG308" s="82"/>
      <c r="IRH308" s="6"/>
      <c r="IRK308" s="7"/>
      <c r="IRL308" s="7"/>
      <c r="IRQ308" s="82"/>
      <c r="IRS308" s="7"/>
      <c r="IRT308" s="82"/>
      <c r="IRV308" s="7"/>
      <c r="IRW308" s="82"/>
      <c r="IRX308" s="82"/>
      <c r="IRY308" s="83"/>
      <c r="ISA308" s="82"/>
      <c r="ISB308" s="80"/>
      <c r="ISC308" s="81"/>
      <c r="ISD308" s="82"/>
      <c r="ISG308" s="82"/>
      <c r="ISH308" s="82"/>
      <c r="ISJ308" s="82"/>
      <c r="ISM308" s="82"/>
      <c r="ISP308" s="82"/>
      <c r="ISQ308" s="82"/>
      <c r="ISV308" s="82"/>
      <c r="ISY308" s="82"/>
      <c r="ISZ308" s="82"/>
      <c r="ITA308" s="82"/>
      <c r="ITB308" s="82"/>
      <c r="ITC308" s="82"/>
      <c r="ITD308" s="82"/>
      <c r="ITE308" s="82"/>
      <c r="ITW308" s="82"/>
      <c r="ITX308" s="82"/>
      <c r="ITY308" s="6"/>
      <c r="IUB308" s="7"/>
      <c r="IUC308" s="7"/>
      <c r="IUH308" s="82"/>
      <c r="IUJ308" s="7"/>
      <c r="IUK308" s="82"/>
      <c r="IUM308" s="7"/>
      <c r="IUN308" s="82"/>
      <c r="IUO308" s="82"/>
      <c r="IUP308" s="83"/>
      <c r="IUR308" s="82"/>
      <c r="IUS308" s="80"/>
      <c r="IUT308" s="81"/>
      <c r="IUU308" s="82"/>
      <c r="IUX308" s="82"/>
      <c r="IUY308" s="82"/>
      <c r="IVA308" s="82"/>
      <c r="IVD308" s="82"/>
      <c r="IVG308" s="82"/>
      <c r="IVH308" s="82"/>
      <c r="IVM308" s="82"/>
      <c r="IVP308" s="82"/>
      <c r="IVQ308" s="82"/>
      <c r="IVR308" s="82"/>
      <c r="IVS308" s="82"/>
      <c r="IVT308" s="82"/>
      <c r="IVU308" s="82"/>
      <c r="IVV308" s="82"/>
      <c r="IWN308" s="82"/>
      <c r="IWO308" s="82"/>
      <c r="IWP308" s="6"/>
      <c r="IWS308" s="7"/>
      <c r="IWT308" s="7"/>
      <c r="IWY308" s="82"/>
      <c r="IXA308" s="7"/>
      <c r="IXB308" s="82"/>
      <c r="IXD308" s="7"/>
      <c r="IXE308" s="82"/>
      <c r="IXF308" s="82"/>
      <c r="IXG308" s="83"/>
      <c r="IXI308" s="82"/>
      <c r="IXJ308" s="80"/>
      <c r="IXK308" s="81"/>
      <c r="IXL308" s="82"/>
      <c r="IXO308" s="82"/>
      <c r="IXP308" s="82"/>
      <c r="IXR308" s="82"/>
      <c r="IXU308" s="82"/>
      <c r="IXX308" s="82"/>
      <c r="IXY308" s="82"/>
      <c r="IYD308" s="82"/>
      <c r="IYG308" s="82"/>
      <c r="IYH308" s="82"/>
      <c r="IYI308" s="82"/>
      <c r="IYJ308" s="82"/>
      <c r="IYK308" s="82"/>
      <c r="IYL308" s="82"/>
      <c r="IYM308" s="82"/>
      <c r="IZE308" s="82"/>
      <c r="IZF308" s="82"/>
      <c r="IZG308" s="6"/>
      <c r="IZJ308" s="7"/>
      <c r="IZK308" s="7"/>
      <c r="IZP308" s="82"/>
      <c r="IZR308" s="7"/>
      <c r="IZS308" s="82"/>
      <c r="IZU308" s="7"/>
      <c r="IZV308" s="82"/>
      <c r="IZW308" s="82"/>
      <c r="IZX308" s="83"/>
      <c r="IZZ308" s="82"/>
      <c r="JAA308" s="80"/>
      <c r="JAB308" s="81"/>
      <c r="JAC308" s="82"/>
      <c r="JAF308" s="82"/>
      <c r="JAG308" s="82"/>
      <c r="JAI308" s="82"/>
      <c r="JAL308" s="82"/>
      <c r="JAO308" s="82"/>
      <c r="JAP308" s="82"/>
      <c r="JAU308" s="82"/>
      <c r="JAX308" s="82"/>
      <c r="JAY308" s="82"/>
      <c r="JAZ308" s="82"/>
      <c r="JBA308" s="82"/>
      <c r="JBB308" s="82"/>
      <c r="JBC308" s="82"/>
      <c r="JBD308" s="82"/>
      <c r="JBV308" s="82"/>
      <c r="JBW308" s="82"/>
      <c r="JBX308" s="6"/>
      <c r="JCA308" s="7"/>
      <c r="JCB308" s="7"/>
      <c r="JCG308" s="82"/>
      <c r="JCI308" s="7"/>
      <c r="JCJ308" s="82"/>
      <c r="JCL308" s="7"/>
      <c r="JCM308" s="82"/>
      <c r="JCN308" s="82"/>
      <c r="JCO308" s="83"/>
      <c r="JCQ308" s="82"/>
      <c r="JCR308" s="80"/>
      <c r="JCS308" s="81"/>
      <c r="JCT308" s="82"/>
      <c r="JCW308" s="82"/>
      <c r="JCX308" s="82"/>
      <c r="JCZ308" s="82"/>
      <c r="JDC308" s="82"/>
      <c r="JDF308" s="82"/>
      <c r="JDG308" s="82"/>
      <c r="JDL308" s="82"/>
      <c r="JDO308" s="82"/>
      <c r="JDP308" s="82"/>
      <c r="JDQ308" s="82"/>
      <c r="JDR308" s="82"/>
      <c r="JDS308" s="82"/>
      <c r="JDT308" s="82"/>
      <c r="JDU308" s="82"/>
      <c r="JEM308" s="82"/>
      <c r="JEN308" s="82"/>
      <c r="JEO308" s="6"/>
      <c r="JER308" s="7"/>
      <c r="JES308" s="7"/>
      <c r="JEX308" s="82"/>
      <c r="JEZ308" s="7"/>
      <c r="JFA308" s="82"/>
      <c r="JFC308" s="7"/>
      <c r="JFD308" s="82"/>
      <c r="JFE308" s="82"/>
      <c r="JFF308" s="83"/>
      <c r="JFH308" s="82"/>
      <c r="JFI308" s="80"/>
      <c r="JFJ308" s="81"/>
      <c r="JFK308" s="82"/>
      <c r="JFN308" s="82"/>
      <c r="JFO308" s="82"/>
      <c r="JFQ308" s="82"/>
      <c r="JFT308" s="82"/>
      <c r="JFW308" s="82"/>
      <c r="JFX308" s="82"/>
      <c r="JGC308" s="82"/>
      <c r="JGF308" s="82"/>
      <c r="JGG308" s="82"/>
      <c r="JGH308" s="82"/>
      <c r="JGI308" s="82"/>
      <c r="JGJ308" s="82"/>
      <c r="JGK308" s="82"/>
      <c r="JGL308" s="82"/>
      <c r="JHD308" s="82"/>
      <c r="JHE308" s="82"/>
      <c r="JHF308" s="6"/>
      <c r="JHI308" s="7"/>
      <c r="JHJ308" s="7"/>
      <c r="JHO308" s="82"/>
      <c r="JHQ308" s="7"/>
      <c r="JHR308" s="82"/>
      <c r="JHT308" s="7"/>
      <c r="JHU308" s="82"/>
      <c r="JHV308" s="82"/>
      <c r="JHW308" s="83"/>
      <c r="JHY308" s="82"/>
      <c r="JHZ308" s="80"/>
      <c r="JIA308" s="81"/>
      <c r="JIB308" s="82"/>
      <c r="JIE308" s="82"/>
      <c r="JIF308" s="82"/>
      <c r="JIH308" s="82"/>
      <c r="JIK308" s="82"/>
      <c r="JIN308" s="82"/>
      <c r="JIO308" s="82"/>
      <c r="JIT308" s="82"/>
      <c r="JIW308" s="82"/>
      <c r="JIX308" s="82"/>
      <c r="JIY308" s="82"/>
      <c r="JIZ308" s="82"/>
      <c r="JJA308" s="82"/>
      <c r="JJB308" s="82"/>
      <c r="JJC308" s="82"/>
      <c r="JJU308" s="82"/>
      <c r="JJV308" s="82"/>
      <c r="JJW308" s="6"/>
      <c r="JJZ308" s="7"/>
      <c r="JKA308" s="7"/>
      <c r="JKF308" s="82"/>
      <c r="JKH308" s="7"/>
      <c r="JKI308" s="82"/>
      <c r="JKK308" s="7"/>
      <c r="JKL308" s="82"/>
      <c r="JKM308" s="82"/>
      <c r="JKN308" s="83"/>
      <c r="JKP308" s="82"/>
      <c r="JKQ308" s="80"/>
      <c r="JKR308" s="81"/>
      <c r="JKS308" s="82"/>
      <c r="JKV308" s="82"/>
      <c r="JKW308" s="82"/>
      <c r="JKY308" s="82"/>
      <c r="JLB308" s="82"/>
      <c r="JLE308" s="82"/>
      <c r="JLF308" s="82"/>
      <c r="JLK308" s="82"/>
      <c r="JLN308" s="82"/>
      <c r="JLO308" s="82"/>
      <c r="JLP308" s="82"/>
      <c r="JLQ308" s="82"/>
      <c r="JLR308" s="82"/>
      <c r="JLS308" s="82"/>
      <c r="JLT308" s="82"/>
      <c r="JML308" s="82"/>
      <c r="JMM308" s="82"/>
      <c r="JMN308" s="6"/>
      <c r="JMQ308" s="7"/>
      <c r="JMR308" s="7"/>
      <c r="JMW308" s="82"/>
      <c r="JMY308" s="7"/>
      <c r="JMZ308" s="82"/>
      <c r="JNB308" s="7"/>
      <c r="JNC308" s="82"/>
      <c r="JND308" s="82"/>
      <c r="JNE308" s="83"/>
      <c r="JNG308" s="82"/>
      <c r="JNH308" s="80"/>
      <c r="JNI308" s="81"/>
      <c r="JNJ308" s="82"/>
      <c r="JNM308" s="82"/>
      <c r="JNN308" s="82"/>
      <c r="JNP308" s="82"/>
      <c r="JNS308" s="82"/>
      <c r="JNV308" s="82"/>
      <c r="JNW308" s="82"/>
      <c r="JOB308" s="82"/>
      <c r="JOE308" s="82"/>
      <c r="JOF308" s="82"/>
      <c r="JOG308" s="82"/>
      <c r="JOH308" s="82"/>
      <c r="JOI308" s="82"/>
      <c r="JOJ308" s="82"/>
      <c r="JOK308" s="82"/>
      <c r="JPC308" s="82"/>
      <c r="JPD308" s="82"/>
      <c r="JPE308" s="6"/>
      <c r="JPH308" s="7"/>
      <c r="JPI308" s="7"/>
      <c r="JPN308" s="82"/>
      <c r="JPP308" s="7"/>
      <c r="JPQ308" s="82"/>
      <c r="JPS308" s="7"/>
      <c r="JPT308" s="82"/>
      <c r="JPU308" s="82"/>
      <c r="JPV308" s="83"/>
      <c r="JPX308" s="82"/>
      <c r="JPY308" s="80"/>
      <c r="JPZ308" s="81"/>
      <c r="JQA308" s="82"/>
      <c r="JQD308" s="82"/>
      <c r="JQE308" s="82"/>
      <c r="JQG308" s="82"/>
      <c r="JQJ308" s="82"/>
      <c r="JQM308" s="82"/>
      <c r="JQN308" s="82"/>
      <c r="JQS308" s="82"/>
      <c r="JQV308" s="82"/>
      <c r="JQW308" s="82"/>
      <c r="JQX308" s="82"/>
      <c r="JQY308" s="82"/>
      <c r="JQZ308" s="82"/>
      <c r="JRA308" s="82"/>
      <c r="JRB308" s="82"/>
      <c r="JRT308" s="82"/>
      <c r="JRU308" s="82"/>
      <c r="JRV308" s="6"/>
      <c r="JRY308" s="7"/>
      <c r="JRZ308" s="7"/>
      <c r="JSE308" s="82"/>
      <c r="JSG308" s="7"/>
      <c r="JSH308" s="82"/>
      <c r="JSJ308" s="7"/>
      <c r="JSK308" s="82"/>
      <c r="JSL308" s="82"/>
      <c r="JSM308" s="83"/>
      <c r="JSO308" s="82"/>
      <c r="JSP308" s="80"/>
      <c r="JSQ308" s="81"/>
      <c r="JSR308" s="82"/>
      <c r="JSU308" s="82"/>
      <c r="JSV308" s="82"/>
      <c r="JSX308" s="82"/>
      <c r="JTA308" s="82"/>
      <c r="JTD308" s="82"/>
      <c r="JTE308" s="82"/>
      <c r="JTJ308" s="82"/>
      <c r="JTM308" s="82"/>
      <c r="JTN308" s="82"/>
      <c r="JTO308" s="82"/>
      <c r="JTP308" s="82"/>
      <c r="JTQ308" s="82"/>
      <c r="JTR308" s="82"/>
      <c r="JTS308" s="82"/>
      <c r="JUK308" s="82"/>
      <c r="JUL308" s="82"/>
      <c r="JUM308" s="6"/>
      <c r="JUP308" s="7"/>
      <c r="JUQ308" s="7"/>
      <c r="JUV308" s="82"/>
      <c r="JUX308" s="7"/>
      <c r="JUY308" s="82"/>
      <c r="JVA308" s="7"/>
      <c r="JVB308" s="82"/>
      <c r="JVC308" s="82"/>
      <c r="JVD308" s="83"/>
      <c r="JVF308" s="82"/>
      <c r="JVG308" s="80"/>
      <c r="JVH308" s="81"/>
      <c r="JVI308" s="82"/>
      <c r="JVL308" s="82"/>
      <c r="JVM308" s="82"/>
      <c r="JVO308" s="82"/>
      <c r="JVR308" s="82"/>
      <c r="JVU308" s="82"/>
      <c r="JVV308" s="82"/>
      <c r="JWA308" s="82"/>
      <c r="JWD308" s="82"/>
      <c r="JWE308" s="82"/>
      <c r="JWF308" s="82"/>
      <c r="JWG308" s="82"/>
      <c r="JWH308" s="82"/>
      <c r="JWI308" s="82"/>
      <c r="JWJ308" s="82"/>
      <c r="JXB308" s="82"/>
      <c r="JXC308" s="82"/>
      <c r="JXD308" s="6"/>
      <c r="JXG308" s="7"/>
      <c r="JXH308" s="7"/>
      <c r="JXM308" s="82"/>
      <c r="JXO308" s="7"/>
      <c r="JXP308" s="82"/>
      <c r="JXR308" s="7"/>
      <c r="JXS308" s="82"/>
      <c r="JXT308" s="82"/>
      <c r="JXU308" s="83"/>
      <c r="JXW308" s="82"/>
      <c r="JXX308" s="80"/>
      <c r="JXY308" s="81"/>
      <c r="JXZ308" s="82"/>
      <c r="JYC308" s="82"/>
      <c r="JYD308" s="82"/>
      <c r="JYF308" s="82"/>
      <c r="JYI308" s="82"/>
      <c r="JYL308" s="82"/>
      <c r="JYM308" s="82"/>
      <c r="JYR308" s="82"/>
      <c r="JYU308" s="82"/>
      <c r="JYV308" s="82"/>
      <c r="JYW308" s="82"/>
      <c r="JYX308" s="82"/>
      <c r="JYY308" s="82"/>
      <c r="JYZ308" s="82"/>
      <c r="JZA308" s="82"/>
      <c r="JZS308" s="82"/>
      <c r="JZT308" s="82"/>
      <c r="JZU308" s="6"/>
      <c r="JZX308" s="7"/>
      <c r="JZY308" s="7"/>
      <c r="KAD308" s="82"/>
      <c r="KAF308" s="7"/>
      <c r="KAG308" s="82"/>
      <c r="KAI308" s="7"/>
      <c r="KAJ308" s="82"/>
      <c r="KAK308" s="82"/>
      <c r="KAL308" s="83"/>
      <c r="KAN308" s="82"/>
      <c r="KAO308" s="80"/>
      <c r="KAP308" s="81"/>
      <c r="KAQ308" s="82"/>
      <c r="KAT308" s="82"/>
      <c r="KAU308" s="82"/>
      <c r="KAW308" s="82"/>
      <c r="KAZ308" s="82"/>
      <c r="KBC308" s="82"/>
      <c r="KBD308" s="82"/>
      <c r="KBI308" s="82"/>
      <c r="KBL308" s="82"/>
      <c r="KBM308" s="82"/>
      <c r="KBN308" s="82"/>
      <c r="KBO308" s="82"/>
      <c r="KBP308" s="82"/>
      <c r="KBQ308" s="82"/>
      <c r="KBR308" s="82"/>
      <c r="KCJ308" s="82"/>
      <c r="KCK308" s="82"/>
      <c r="KCL308" s="6"/>
      <c r="KCO308" s="7"/>
      <c r="KCP308" s="7"/>
      <c r="KCU308" s="82"/>
      <c r="KCW308" s="7"/>
      <c r="KCX308" s="82"/>
      <c r="KCZ308" s="7"/>
      <c r="KDA308" s="82"/>
      <c r="KDB308" s="82"/>
      <c r="KDC308" s="83"/>
      <c r="KDE308" s="82"/>
      <c r="KDF308" s="80"/>
      <c r="KDG308" s="81"/>
      <c r="KDH308" s="82"/>
      <c r="KDK308" s="82"/>
      <c r="KDL308" s="82"/>
      <c r="KDN308" s="82"/>
      <c r="KDQ308" s="82"/>
      <c r="KDT308" s="82"/>
      <c r="KDU308" s="82"/>
      <c r="KDZ308" s="82"/>
      <c r="KEC308" s="82"/>
      <c r="KED308" s="82"/>
      <c r="KEE308" s="82"/>
      <c r="KEF308" s="82"/>
      <c r="KEG308" s="82"/>
      <c r="KEH308" s="82"/>
      <c r="KEI308" s="82"/>
      <c r="KFA308" s="82"/>
      <c r="KFB308" s="82"/>
      <c r="KFC308" s="6"/>
      <c r="KFF308" s="7"/>
      <c r="KFG308" s="7"/>
      <c r="KFL308" s="82"/>
      <c r="KFN308" s="7"/>
      <c r="KFO308" s="82"/>
      <c r="KFQ308" s="7"/>
      <c r="KFR308" s="82"/>
      <c r="KFS308" s="82"/>
      <c r="KFT308" s="83"/>
      <c r="KFV308" s="82"/>
      <c r="KFW308" s="80"/>
      <c r="KFX308" s="81"/>
      <c r="KFY308" s="82"/>
      <c r="KGB308" s="82"/>
      <c r="KGC308" s="82"/>
      <c r="KGE308" s="82"/>
      <c r="KGH308" s="82"/>
      <c r="KGK308" s="82"/>
      <c r="KGL308" s="82"/>
      <c r="KGQ308" s="82"/>
      <c r="KGT308" s="82"/>
      <c r="KGU308" s="82"/>
      <c r="KGV308" s="82"/>
      <c r="KGW308" s="82"/>
      <c r="KGX308" s="82"/>
      <c r="KGY308" s="82"/>
      <c r="KGZ308" s="82"/>
      <c r="KHR308" s="82"/>
      <c r="KHS308" s="82"/>
      <c r="KHT308" s="6"/>
      <c r="KHW308" s="7"/>
      <c r="KHX308" s="7"/>
      <c r="KIC308" s="82"/>
      <c r="KIE308" s="7"/>
      <c r="KIF308" s="82"/>
      <c r="KIH308" s="7"/>
      <c r="KII308" s="82"/>
      <c r="KIJ308" s="82"/>
      <c r="KIK308" s="83"/>
      <c r="KIM308" s="82"/>
      <c r="KIN308" s="80"/>
      <c r="KIO308" s="81"/>
      <c r="KIP308" s="82"/>
      <c r="KIS308" s="82"/>
      <c r="KIT308" s="82"/>
      <c r="KIV308" s="82"/>
      <c r="KIY308" s="82"/>
      <c r="KJB308" s="82"/>
      <c r="KJC308" s="82"/>
      <c r="KJH308" s="82"/>
      <c r="KJK308" s="82"/>
      <c r="KJL308" s="82"/>
      <c r="KJM308" s="82"/>
      <c r="KJN308" s="82"/>
      <c r="KJO308" s="82"/>
      <c r="KJP308" s="82"/>
      <c r="KJQ308" s="82"/>
      <c r="KKI308" s="82"/>
      <c r="KKJ308" s="82"/>
      <c r="KKK308" s="6"/>
      <c r="KKN308" s="7"/>
      <c r="KKO308" s="7"/>
      <c r="KKT308" s="82"/>
      <c r="KKV308" s="7"/>
      <c r="KKW308" s="82"/>
      <c r="KKY308" s="7"/>
      <c r="KKZ308" s="82"/>
      <c r="KLA308" s="82"/>
      <c r="KLB308" s="83"/>
      <c r="KLD308" s="82"/>
      <c r="KLE308" s="80"/>
      <c r="KLF308" s="81"/>
      <c r="KLG308" s="82"/>
      <c r="KLJ308" s="82"/>
      <c r="KLK308" s="82"/>
      <c r="KLM308" s="82"/>
      <c r="KLP308" s="82"/>
      <c r="KLS308" s="82"/>
      <c r="KLT308" s="82"/>
      <c r="KLY308" s="82"/>
      <c r="KMB308" s="82"/>
      <c r="KMC308" s="82"/>
      <c r="KMD308" s="82"/>
      <c r="KME308" s="82"/>
      <c r="KMF308" s="82"/>
      <c r="KMG308" s="82"/>
      <c r="KMH308" s="82"/>
      <c r="KMZ308" s="82"/>
      <c r="KNA308" s="82"/>
      <c r="KNB308" s="6"/>
      <c r="KNE308" s="7"/>
      <c r="KNF308" s="7"/>
      <c r="KNK308" s="82"/>
      <c r="KNM308" s="7"/>
      <c r="KNN308" s="82"/>
      <c r="KNP308" s="7"/>
      <c r="KNQ308" s="82"/>
      <c r="KNR308" s="82"/>
      <c r="KNS308" s="83"/>
      <c r="KNU308" s="82"/>
      <c r="KNV308" s="80"/>
      <c r="KNW308" s="81"/>
      <c r="KNX308" s="82"/>
      <c r="KOA308" s="82"/>
      <c r="KOB308" s="82"/>
      <c r="KOD308" s="82"/>
      <c r="KOG308" s="82"/>
      <c r="KOJ308" s="82"/>
      <c r="KOK308" s="82"/>
      <c r="KOP308" s="82"/>
      <c r="KOS308" s="82"/>
      <c r="KOT308" s="82"/>
      <c r="KOU308" s="82"/>
      <c r="KOV308" s="82"/>
      <c r="KOW308" s="82"/>
      <c r="KOX308" s="82"/>
      <c r="KOY308" s="82"/>
      <c r="KPQ308" s="82"/>
      <c r="KPR308" s="82"/>
      <c r="KPS308" s="6"/>
      <c r="KPV308" s="7"/>
      <c r="KPW308" s="7"/>
      <c r="KQB308" s="82"/>
      <c r="KQD308" s="7"/>
      <c r="KQE308" s="82"/>
      <c r="KQG308" s="7"/>
      <c r="KQH308" s="82"/>
      <c r="KQI308" s="82"/>
      <c r="KQJ308" s="83"/>
      <c r="KQL308" s="82"/>
      <c r="KQM308" s="80"/>
      <c r="KQN308" s="81"/>
      <c r="KQO308" s="82"/>
      <c r="KQR308" s="82"/>
      <c r="KQS308" s="82"/>
      <c r="KQU308" s="82"/>
      <c r="KQX308" s="82"/>
      <c r="KRA308" s="82"/>
      <c r="KRB308" s="82"/>
      <c r="KRG308" s="82"/>
      <c r="KRJ308" s="82"/>
      <c r="KRK308" s="82"/>
      <c r="KRL308" s="82"/>
      <c r="KRM308" s="82"/>
      <c r="KRN308" s="82"/>
      <c r="KRO308" s="82"/>
      <c r="KRP308" s="82"/>
      <c r="KSH308" s="82"/>
      <c r="KSI308" s="82"/>
      <c r="KSJ308" s="6"/>
      <c r="KSM308" s="7"/>
      <c r="KSN308" s="7"/>
      <c r="KSS308" s="82"/>
      <c r="KSU308" s="7"/>
      <c r="KSV308" s="82"/>
      <c r="KSX308" s="7"/>
      <c r="KSY308" s="82"/>
      <c r="KSZ308" s="82"/>
      <c r="KTA308" s="83"/>
      <c r="KTC308" s="82"/>
      <c r="KTD308" s="80"/>
      <c r="KTE308" s="81"/>
      <c r="KTF308" s="82"/>
      <c r="KTI308" s="82"/>
      <c r="KTJ308" s="82"/>
      <c r="KTL308" s="82"/>
      <c r="KTO308" s="82"/>
      <c r="KTR308" s="82"/>
      <c r="KTS308" s="82"/>
      <c r="KTX308" s="82"/>
      <c r="KUA308" s="82"/>
      <c r="KUB308" s="82"/>
      <c r="KUC308" s="82"/>
      <c r="KUD308" s="82"/>
      <c r="KUE308" s="82"/>
      <c r="KUF308" s="82"/>
      <c r="KUG308" s="82"/>
      <c r="KUY308" s="82"/>
      <c r="KUZ308" s="82"/>
      <c r="KVA308" s="6"/>
      <c r="KVD308" s="7"/>
      <c r="KVE308" s="7"/>
      <c r="KVJ308" s="82"/>
      <c r="KVL308" s="7"/>
      <c r="KVM308" s="82"/>
      <c r="KVO308" s="7"/>
      <c r="KVP308" s="82"/>
      <c r="KVQ308" s="82"/>
      <c r="KVR308" s="83"/>
      <c r="KVT308" s="82"/>
      <c r="KVU308" s="80"/>
      <c r="KVV308" s="81"/>
      <c r="KVW308" s="82"/>
      <c r="KVZ308" s="82"/>
      <c r="KWA308" s="82"/>
      <c r="KWC308" s="82"/>
      <c r="KWF308" s="82"/>
      <c r="KWI308" s="82"/>
      <c r="KWJ308" s="82"/>
      <c r="KWO308" s="82"/>
      <c r="KWR308" s="82"/>
      <c r="KWS308" s="82"/>
      <c r="KWT308" s="82"/>
      <c r="KWU308" s="82"/>
      <c r="KWV308" s="82"/>
      <c r="KWW308" s="82"/>
      <c r="KWX308" s="82"/>
      <c r="KXP308" s="82"/>
      <c r="KXQ308" s="82"/>
      <c r="KXR308" s="6"/>
      <c r="KXU308" s="7"/>
      <c r="KXV308" s="7"/>
      <c r="KYA308" s="82"/>
      <c r="KYC308" s="7"/>
      <c r="KYD308" s="82"/>
      <c r="KYF308" s="7"/>
      <c r="KYG308" s="82"/>
      <c r="KYH308" s="82"/>
      <c r="KYI308" s="83"/>
      <c r="KYK308" s="82"/>
      <c r="KYL308" s="80"/>
      <c r="KYM308" s="81"/>
      <c r="KYN308" s="82"/>
      <c r="KYQ308" s="82"/>
      <c r="KYR308" s="82"/>
      <c r="KYT308" s="82"/>
      <c r="KYW308" s="82"/>
      <c r="KYZ308" s="82"/>
      <c r="KZA308" s="82"/>
      <c r="KZF308" s="82"/>
      <c r="KZI308" s="82"/>
      <c r="KZJ308" s="82"/>
      <c r="KZK308" s="82"/>
      <c r="KZL308" s="82"/>
      <c r="KZM308" s="82"/>
      <c r="KZN308" s="82"/>
      <c r="KZO308" s="82"/>
      <c r="LAG308" s="82"/>
      <c r="LAH308" s="82"/>
      <c r="LAI308" s="6"/>
      <c r="LAL308" s="7"/>
      <c r="LAM308" s="7"/>
      <c r="LAR308" s="82"/>
      <c r="LAT308" s="7"/>
      <c r="LAU308" s="82"/>
      <c r="LAW308" s="7"/>
      <c r="LAX308" s="82"/>
      <c r="LAY308" s="82"/>
      <c r="LAZ308" s="83"/>
      <c r="LBB308" s="82"/>
      <c r="LBC308" s="80"/>
      <c r="LBD308" s="81"/>
      <c r="LBE308" s="82"/>
      <c r="LBH308" s="82"/>
      <c r="LBI308" s="82"/>
      <c r="LBK308" s="82"/>
      <c r="LBN308" s="82"/>
      <c r="LBQ308" s="82"/>
      <c r="LBR308" s="82"/>
      <c r="LBW308" s="82"/>
      <c r="LBZ308" s="82"/>
      <c r="LCA308" s="82"/>
      <c r="LCB308" s="82"/>
      <c r="LCC308" s="82"/>
      <c r="LCD308" s="82"/>
      <c r="LCE308" s="82"/>
      <c r="LCF308" s="82"/>
      <c r="LCX308" s="82"/>
      <c r="LCY308" s="82"/>
      <c r="LCZ308" s="6"/>
      <c r="LDC308" s="7"/>
      <c r="LDD308" s="7"/>
      <c r="LDI308" s="82"/>
      <c r="LDK308" s="7"/>
      <c r="LDL308" s="82"/>
      <c r="LDN308" s="7"/>
      <c r="LDO308" s="82"/>
      <c r="LDP308" s="82"/>
      <c r="LDQ308" s="83"/>
      <c r="LDS308" s="82"/>
      <c r="LDT308" s="80"/>
      <c r="LDU308" s="81"/>
      <c r="LDV308" s="82"/>
      <c r="LDY308" s="82"/>
      <c r="LDZ308" s="82"/>
      <c r="LEB308" s="82"/>
      <c r="LEE308" s="82"/>
      <c r="LEH308" s="82"/>
      <c r="LEI308" s="82"/>
      <c r="LEN308" s="82"/>
      <c r="LEQ308" s="82"/>
      <c r="LER308" s="82"/>
      <c r="LES308" s="82"/>
      <c r="LET308" s="82"/>
      <c r="LEU308" s="82"/>
      <c r="LEV308" s="82"/>
      <c r="LEW308" s="82"/>
      <c r="LFO308" s="82"/>
      <c r="LFP308" s="82"/>
      <c r="LFQ308" s="6"/>
      <c r="LFT308" s="7"/>
      <c r="LFU308" s="7"/>
      <c r="LFZ308" s="82"/>
      <c r="LGB308" s="7"/>
      <c r="LGC308" s="82"/>
      <c r="LGE308" s="7"/>
      <c r="LGF308" s="82"/>
      <c r="LGG308" s="82"/>
      <c r="LGH308" s="83"/>
      <c r="LGJ308" s="82"/>
      <c r="LGK308" s="80"/>
      <c r="LGL308" s="81"/>
      <c r="LGM308" s="82"/>
      <c r="LGP308" s="82"/>
      <c r="LGQ308" s="82"/>
      <c r="LGS308" s="82"/>
      <c r="LGV308" s="82"/>
      <c r="LGY308" s="82"/>
      <c r="LGZ308" s="82"/>
      <c r="LHE308" s="82"/>
      <c r="LHH308" s="82"/>
      <c r="LHI308" s="82"/>
      <c r="LHJ308" s="82"/>
      <c r="LHK308" s="82"/>
      <c r="LHL308" s="82"/>
      <c r="LHM308" s="82"/>
      <c r="LHN308" s="82"/>
      <c r="LIF308" s="82"/>
      <c r="LIG308" s="82"/>
      <c r="LIH308" s="6"/>
      <c r="LIK308" s="7"/>
      <c r="LIL308" s="7"/>
      <c r="LIQ308" s="82"/>
      <c r="LIS308" s="7"/>
      <c r="LIT308" s="82"/>
      <c r="LIV308" s="7"/>
      <c r="LIW308" s="82"/>
      <c r="LIX308" s="82"/>
      <c r="LIY308" s="83"/>
      <c r="LJA308" s="82"/>
      <c r="LJB308" s="80"/>
      <c r="LJC308" s="81"/>
      <c r="LJD308" s="82"/>
      <c r="LJG308" s="82"/>
      <c r="LJH308" s="82"/>
      <c r="LJJ308" s="82"/>
      <c r="LJM308" s="82"/>
      <c r="LJP308" s="82"/>
      <c r="LJQ308" s="82"/>
      <c r="LJV308" s="82"/>
      <c r="LJY308" s="82"/>
      <c r="LJZ308" s="82"/>
      <c r="LKA308" s="82"/>
      <c r="LKB308" s="82"/>
      <c r="LKC308" s="82"/>
      <c r="LKD308" s="82"/>
      <c r="LKE308" s="82"/>
      <c r="LKW308" s="82"/>
      <c r="LKX308" s="82"/>
      <c r="LKY308" s="6"/>
      <c r="LLB308" s="7"/>
      <c r="LLC308" s="7"/>
      <c r="LLH308" s="82"/>
      <c r="LLJ308" s="7"/>
      <c r="LLK308" s="82"/>
      <c r="LLM308" s="7"/>
      <c r="LLN308" s="82"/>
      <c r="LLO308" s="82"/>
      <c r="LLP308" s="83"/>
      <c r="LLR308" s="82"/>
      <c r="LLS308" s="80"/>
      <c r="LLT308" s="81"/>
      <c r="LLU308" s="82"/>
      <c r="LLX308" s="82"/>
      <c r="LLY308" s="82"/>
      <c r="LMA308" s="82"/>
      <c r="LMD308" s="82"/>
      <c r="LMG308" s="82"/>
      <c r="LMH308" s="82"/>
      <c r="LMM308" s="82"/>
      <c r="LMP308" s="82"/>
      <c r="LMQ308" s="82"/>
      <c r="LMR308" s="82"/>
      <c r="LMS308" s="82"/>
      <c r="LMT308" s="82"/>
      <c r="LMU308" s="82"/>
      <c r="LMV308" s="82"/>
      <c r="LNN308" s="82"/>
      <c r="LNO308" s="82"/>
      <c r="LNP308" s="6"/>
      <c r="LNS308" s="7"/>
      <c r="LNT308" s="7"/>
      <c r="LNY308" s="82"/>
      <c r="LOA308" s="7"/>
      <c r="LOB308" s="82"/>
      <c r="LOD308" s="7"/>
      <c r="LOE308" s="82"/>
      <c r="LOF308" s="82"/>
      <c r="LOG308" s="83"/>
      <c r="LOI308" s="82"/>
      <c r="LOJ308" s="80"/>
      <c r="LOK308" s="81"/>
      <c r="LOL308" s="82"/>
      <c r="LOO308" s="82"/>
      <c r="LOP308" s="82"/>
      <c r="LOR308" s="82"/>
      <c r="LOU308" s="82"/>
      <c r="LOX308" s="82"/>
      <c r="LOY308" s="82"/>
      <c r="LPD308" s="82"/>
      <c r="LPG308" s="82"/>
      <c r="LPH308" s="82"/>
      <c r="LPI308" s="82"/>
      <c r="LPJ308" s="82"/>
      <c r="LPK308" s="82"/>
      <c r="LPL308" s="82"/>
      <c r="LPM308" s="82"/>
      <c r="LQE308" s="82"/>
      <c r="LQF308" s="82"/>
      <c r="LQG308" s="6"/>
      <c r="LQJ308" s="7"/>
      <c r="LQK308" s="7"/>
      <c r="LQP308" s="82"/>
      <c r="LQR308" s="7"/>
      <c r="LQS308" s="82"/>
      <c r="LQU308" s="7"/>
      <c r="LQV308" s="82"/>
      <c r="LQW308" s="82"/>
      <c r="LQX308" s="83"/>
      <c r="LQZ308" s="82"/>
      <c r="LRA308" s="80"/>
      <c r="LRB308" s="81"/>
      <c r="LRC308" s="82"/>
      <c r="LRF308" s="82"/>
      <c r="LRG308" s="82"/>
      <c r="LRI308" s="82"/>
      <c r="LRL308" s="82"/>
      <c r="LRO308" s="82"/>
      <c r="LRP308" s="82"/>
      <c r="LRU308" s="82"/>
      <c r="LRX308" s="82"/>
      <c r="LRY308" s="82"/>
      <c r="LRZ308" s="82"/>
      <c r="LSA308" s="82"/>
      <c r="LSB308" s="82"/>
      <c r="LSC308" s="82"/>
      <c r="LSD308" s="82"/>
      <c r="LSV308" s="82"/>
      <c r="LSW308" s="82"/>
      <c r="LSX308" s="6"/>
      <c r="LTA308" s="7"/>
      <c r="LTB308" s="7"/>
      <c r="LTG308" s="82"/>
      <c r="LTI308" s="7"/>
      <c r="LTJ308" s="82"/>
      <c r="LTL308" s="7"/>
      <c r="LTM308" s="82"/>
      <c r="LTN308" s="82"/>
      <c r="LTO308" s="83"/>
      <c r="LTQ308" s="82"/>
      <c r="LTR308" s="80"/>
      <c r="LTS308" s="81"/>
      <c r="LTT308" s="82"/>
      <c r="LTW308" s="82"/>
      <c r="LTX308" s="82"/>
      <c r="LTZ308" s="82"/>
      <c r="LUC308" s="82"/>
      <c r="LUF308" s="82"/>
      <c r="LUG308" s="82"/>
      <c r="LUL308" s="82"/>
      <c r="LUO308" s="82"/>
      <c r="LUP308" s="82"/>
      <c r="LUQ308" s="82"/>
      <c r="LUR308" s="82"/>
      <c r="LUS308" s="82"/>
      <c r="LUT308" s="82"/>
      <c r="LUU308" s="82"/>
      <c r="LVM308" s="82"/>
      <c r="LVN308" s="82"/>
      <c r="LVO308" s="6"/>
      <c r="LVR308" s="7"/>
      <c r="LVS308" s="7"/>
      <c r="LVX308" s="82"/>
      <c r="LVZ308" s="7"/>
      <c r="LWA308" s="82"/>
      <c r="LWC308" s="7"/>
      <c r="LWD308" s="82"/>
      <c r="LWE308" s="82"/>
      <c r="LWF308" s="83"/>
      <c r="LWH308" s="82"/>
      <c r="LWI308" s="80"/>
      <c r="LWJ308" s="81"/>
      <c r="LWK308" s="82"/>
      <c r="LWN308" s="82"/>
      <c r="LWO308" s="82"/>
      <c r="LWQ308" s="82"/>
      <c r="LWT308" s="82"/>
      <c r="LWW308" s="82"/>
      <c r="LWX308" s="82"/>
      <c r="LXC308" s="82"/>
      <c r="LXF308" s="82"/>
      <c r="LXG308" s="82"/>
      <c r="LXH308" s="82"/>
      <c r="LXI308" s="82"/>
      <c r="LXJ308" s="82"/>
      <c r="LXK308" s="82"/>
      <c r="LXL308" s="82"/>
      <c r="LYD308" s="82"/>
      <c r="LYE308" s="82"/>
      <c r="LYF308" s="6"/>
      <c r="LYI308" s="7"/>
      <c r="LYJ308" s="7"/>
      <c r="LYO308" s="82"/>
      <c r="LYQ308" s="7"/>
      <c r="LYR308" s="82"/>
      <c r="LYT308" s="7"/>
      <c r="LYU308" s="82"/>
      <c r="LYV308" s="82"/>
      <c r="LYW308" s="83"/>
      <c r="LYY308" s="82"/>
      <c r="LYZ308" s="80"/>
      <c r="LZA308" s="81"/>
      <c r="LZB308" s="82"/>
      <c r="LZE308" s="82"/>
      <c r="LZF308" s="82"/>
      <c r="LZH308" s="82"/>
      <c r="LZK308" s="82"/>
      <c r="LZN308" s="82"/>
      <c r="LZO308" s="82"/>
      <c r="LZT308" s="82"/>
      <c r="LZW308" s="82"/>
      <c r="LZX308" s="82"/>
      <c r="LZY308" s="82"/>
      <c r="LZZ308" s="82"/>
      <c r="MAA308" s="82"/>
      <c r="MAB308" s="82"/>
      <c r="MAC308" s="82"/>
      <c r="MAU308" s="82"/>
      <c r="MAV308" s="82"/>
      <c r="MAW308" s="6"/>
      <c r="MAZ308" s="7"/>
      <c r="MBA308" s="7"/>
      <c r="MBF308" s="82"/>
      <c r="MBH308" s="7"/>
      <c r="MBI308" s="82"/>
      <c r="MBK308" s="7"/>
      <c r="MBL308" s="82"/>
      <c r="MBM308" s="82"/>
      <c r="MBN308" s="83"/>
      <c r="MBP308" s="82"/>
      <c r="MBQ308" s="80"/>
      <c r="MBR308" s="81"/>
      <c r="MBS308" s="82"/>
      <c r="MBV308" s="82"/>
      <c r="MBW308" s="82"/>
      <c r="MBY308" s="82"/>
      <c r="MCB308" s="82"/>
      <c r="MCE308" s="82"/>
      <c r="MCF308" s="82"/>
      <c r="MCK308" s="82"/>
      <c r="MCN308" s="82"/>
      <c r="MCO308" s="82"/>
      <c r="MCP308" s="82"/>
      <c r="MCQ308" s="82"/>
      <c r="MCR308" s="82"/>
      <c r="MCS308" s="82"/>
      <c r="MCT308" s="82"/>
      <c r="MDL308" s="82"/>
      <c r="MDM308" s="82"/>
      <c r="MDN308" s="6"/>
      <c r="MDQ308" s="7"/>
      <c r="MDR308" s="7"/>
      <c r="MDW308" s="82"/>
      <c r="MDY308" s="7"/>
      <c r="MDZ308" s="82"/>
      <c r="MEB308" s="7"/>
      <c r="MEC308" s="82"/>
      <c r="MED308" s="82"/>
      <c r="MEE308" s="83"/>
      <c r="MEG308" s="82"/>
      <c r="MEH308" s="80"/>
      <c r="MEI308" s="81"/>
      <c r="MEJ308" s="82"/>
      <c r="MEM308" s="82"/>
      <c r="MEN308" s="82"/>
      <c r="MEP308" s="82"/>
      <c r="MES308" s="82"/>
      <c r="MEV308" s="82"/>
      <c r="MEW308" s="82"/>
      <c r="MFB308" s="82"/>
      <c r="MFE308" s="82"/>
      <c r="MFF308" s="82"/>
      <c r="MFG308" s="82"/>
      <c r="MFH308" s="82"/>
      <c r="MFI308" s="82"/>
      <c r="MFJ308" s="82"/>
      <c r="MFK308" s="82"/>
      <c r="MGC308" s="82"/>
      <c r="MGD308" s="82"/>
      <c r="MGE308" s="6"/>
      <c r="MGH308" s="7"/>
      <c r="MGI308" s="7"/>
      <c r="MGN308" s="82"/>
      <c r="MGP308" s="7"/>
      <c r="MGQ308" s="82"/>
      <c r="MGS308" s="7"/>
      <c r="MGT308" s="82"/>
      <c r="MGU308" s="82"/>
      <c r="MGV308" s="83"/>
      <c r="MGX308" s="82"/>
      <c r="MGY308" s="80"/>
      <c r="MGZ308" s="81"/>
      <c r="MHA308" s="82"/>
      <c r="MHD308" s="82"/>
      <c r="MHE308" s="82"/>
      <c r="MHG308" s="82"/>
      <c r="MHJ308" s="82"/>
      <c r="MHM308" s="82"/>
      <c r="MHN308" s="82"/>
      <c r="MHS308" s="82"/>
      <c r="MHV308" s="82"/>
      <c r="MHW308" s="82"/>
      <c r="MHX308" s="82"/>
      <c r="MHY308" s="82"/>
      <c r="MHZ308" s="82"/>
      <c r="MIA308" s="82"/>
      <c r="MIB308" s="82"/>
      <c r="MIT308" s="82"/>
      <c r="MIU308" s="82"/>
      <c r="MIV308" s="6"/>
      <c r="MIY308" s="7"/>
      <c r="MIZ308" s="7"/>
      <c r="MJE308" s="82"/>
      <c r="MJG308" s="7"/>
      <c r="MJH308" s="82"/>
      <c r="MJJ308" s="7"/>
      <c r="MJK308" s="82"/>
      <c r="MJL308" s="82"/>
      <c r="MJM308" s="83"/>
      <c r="MJO308" s="82"/>
      <c r="MJP308" s="80"/>
      <c r="MJQ308" s="81"/>
      <c r="MJR308" s="82"/>
      <c r="MJU308" s="82"/>
      <c r="MJV308" s="82"/>
      <c r="MJX308" s="82"/>
      <c r="MKA308" s="82"/>
      <c r="MKD308" s="82"/>
      <c r="MKE308" s="82"/>
      <c r="MKJ308" s="82"/>
      <c r="MKM308" s="82"/>
      <c r="MKN308" s="82"/>
      <c r="MKO308" s="82"/>
      <c r="MKP308" s="82"/>
      <c r="MKQ308" s="82"/>
      <c r="MKR308" s="82"/>
      <c r="MKS308" s="82"/>
      <c r="MLK308" s="82"/>
      <c r="MLL308" s="82"/>
      <c r="MLM308" s="6"/>
      <c r="MLP308" s="7"/>
      <c r="MLQ308" s="7"/>
      <c r="MLV308" s="82"/>
      <c r="MLX308" s="7"/>
      <c r="MLY308" s="82"/>
      <c r="MMA308" s="7"/>
      <c r="MMB308" s="82"/>
      <c r="MMC308" s="82"/>
      <c r="MMD308" s="83"/>
      <c r="MMF308" s="82"/>
      <c r="MMG308" s="80"/>
      <c r="MMH308" s="81"/>
      <c r="MMI308" s="82"/>
      <c r="MML308" s="82"/>
      <c r="MMM308" s="82"/>
      <c r="MMO308" s="82"/>
      <c r="MMR308" s="82"/>
      <c r="MMU308" s="82"/>
      <c r="MMV308" s="82"/>
      <c r="MNA308" s="82"/>
      <c r="MND308" s="82"/>
      <c r="MNE308" s="82"/>
      <c r="MNF308" s="82"/>
      <c r="MNG308" s="82"/>
      <c r="MNH308" s="82"/>
      <c r="MNI308" s="82"/>
      <c r="MNJ308" s="82"/>
      <c r="MOB308" s="82"/>
      <c r="MOC308" s="82"/>
      <c r="MOD308" s="6"/>
      <c r="MOG308" s="7"/>
      <c r="MOH308" s="7"/>
      <c r="MOM308" s="82"/>
      <c r="MOO308" s="7"/>
      <c r="MOP308" s="82"/>
      <c r="MOR308" s="7"/>
      <c r="MOS308" s="82"/>
      <c r="MOT308" s="82"/>
      <c r="MOU308" s="83"/>
      <c r="MOW308" s="82"/>
      <c r="MOX308" s="80"/>
      <c r="MOY308" s="81"/>
      <c r="MOZ308" s="82"/>
      <c r="MPC308" s="82"/>
      <c r="MPD308" s="82"/>
      <c r="MPF308" s="82"/>
      <c r="MPI308" s="82"/>
      <c r="MPL308" s="82"/>
      <c r="MPM308" s="82"/>
      <c r="MPR308" s="82"/>
      <c r="MPU308" s="82"/>
      <c r="MPV308" s="82"/>
      <c r="MPW308" s="82"/>
      <c r="MPX308" s="82"/>
      <c r="MPY308" s="82"/>
      <c r="MPZ308" s="82"/>
      <c r="MQA308" s="82"/>
      <c r="MQS308" s="82"/>
      <c r="MQT308" s="82"/>
      <c r="MQU308" s="6"/>
      <c r="MQX308" s="7"/>
      <c r="MQY308" s="7"/>
      <c r="MRD308" s="82"/>
      <c r="MRF308" s="7"/>
      <c r="MRG308" s="82"/>
      <c r="MRI308" s="7"/>
      <c r="MRJ308" s="82"/>
      <c r="MRK308" s="82"/>
      <c r="MRL308" s="83"/>
      <c r="MRN308" s="82"/>
      <c r="MRO308" s="80"/>
      <c r="MRP308" s="81"/>
      <c r="MRQ308" s="82"/>
      <c r="MRT308" s="82"/>
      <c r="MRU308" s="82"/>
      <c r="MRW308" s="82"/>
      <c r="MRZ308" s="82"/>
      <c r="MSC308" s="82"/>
      <c r="MSD308" s="82"/>
      <c r="MSI308" s="82"/>
      <c r="MSL308" s="82"/>
      <c r="MSM308" s="82"/>
      <c r="MSN308" s="82"/>
      <c r="MSO308" s="82"/>
      <c r="MSP308" s="82"/>
      <c r="MSQ308" s="82"/>
      <c r="MSR308" s="82"/>
      <c r="MTJ308" s="82"/>
      <c r="MTK308" s="82"/>
      <c r="MTL308" s="6"/>
      <c r="MTO308" s="7"/>
      <c r="MTP308" s="7"/>
      <c r="MTU308" s="82"/>
      <c r="MTW308" s="7"/>
      <c r="MTX308" s="82"/>
      <c r="MTZ308" s="7"/>
      <c r="MUA308" s="82"/>
      <c r="MUB308" s="82"/>
      <c r="MUC308" s="83"/>
      <c r="MUE308" s="82"/>
      <c r="MUF308" s="80"/>
      <c r="MUG308" s="81"/>
      <c r="MUH308" s="82"/>
      <c r="MUK308" s="82"/>
      <c r="MUL308" s="82"/>
      <c r="MUN308" s="82"/>
      <c r="MUQ308" s="82"/>
      <c r="MUT308" s="82"/>
      <c r="MUU308" s="82"/>
      <c r="MUZ308" s="82"/>
      <c r="MVC308" s="82"/>
      <c r="MVD308" s="82"/>
      <c r="MVE308" s="82"/>
      <c r="MVF308" s="82"/>
      <c r="MVG308" s="82"/>
      <c r="MVH308" s="82"/>
      <c r="MVI308" s="82"/>
      <c r="MWA308" s="82"/>
      <c r="MWB308" s="82"/>
      <c r="MWC308" s="6"/>
      <c r="MWF308" s="7"/>
      <c r="MWG308" s="7"/>
      <c r="MWL308" s="82"/>
      <c r="MWN308" s="7"/>
      <c r="MWO308" s="82"/>
      <c r="MWQ308" s="7"/>
      <c r="MWR308" s="82"/>
      <c r="MWS308" s="82"/>
      <c r="MWT308" s="83"/>
      <c r="MWV308" s="82"/>
      <c r="MWW308" s="80"/>
      <c r="MWX308" s="81"/>
      <c r="MWY308" s="82"/>
      <c r="MXB308" s="82"/>
      <c r="MXC308" s="82"/>
      <c r="MXE308" s="82"/>
      <c r="MXH308" s="82"/>
      <c r="MXK308" s="82"/>
      <c r="MXL308" s="82"/>
      <c r="MXQ308" s="82"/>
      <c r="MXT308" s="82"/>
      <c r="MXU308" s="82"/>
      <c r="MXV308" s="82"/>
      <c r="MXW308" s="82"/>
      <c r="MXX308" s="82"/>
      <c r="MXY308" s="82"/>
      <c r="MXZ308" s="82"/>
      <c r="MYR308" s="82"/>
      <c r="MYS308" s="82"/>
      <c r="MYT308" s="6"/>
      <c r="MYW308" s="7"/>
      <c r="MYX308" s="7"/>
      <c r="MZC308" s="82"/>
      <c r="MZE308" s="7"/>
      <c r="MZF308" s="82"/>
      <c r="MZH308" s="7"/>
      <c r="MZI308" s="82"/>
      <c r="MZJ308" s="82"/>
      <c r="MZK308" s="83"/>
      <c r="MZM308" s="82"/>
      <c r="MZN308" s="80"/>
      <c r="MZO308" s="81"/>
      <c r="MZP308" s="82"/>
      <c r="MZS308" s="82"/>
      <c r="MZT308" s="82"/>
      <c r="MZV308" s="82"/>
      <c r="MZY308" s="82"/>
      <c r="NAB308" s="82"/>
      <c r="NAC308" s="82"/>
      <c r="NAH308" s="82"/>
      <c r="NAK308" s="82"/>
      <c r="NAL308" s="82"/>
      <c r="NAM308" s="82"/>
      <c r="NAN308" s="82"/>
      <c r="NAO308" s="82"/>
      <c r="NAP308" s="82"/>
      <c r="NAQ308" s="82"/>
      <c r="NBI308" s="82"/>
      <c r="NBJ308" s="82"/>
      <c r="NBK308" s="6"/>
      <c r="NBN308" s="7"/>
      <c r="NBO308" s="7"/>
      <c r="NBT308" s="82"/>
      <c r="NBV308" s="7"/>
      <c r="NBW308" s="82"/>
      <c r="NBY308" s="7"/>
      <c r="NBZ308" s="82"/>
      <c r="NCA308" s="82"/>
      <c r="NCB308" s="83"/>
      <c r="NCD308" s="82"/>
      <c r="NCE308" s="80"/>
      <c r="NCF308" s="81"/>
      <c r="NCG308" s="82"/>
      <c r="NCJ308" s="82"/>
      <c r="NCK308" s="82"/>
      <c r="NCM308" s="82"/>
      <c r="NCP308" s="82"/>
      <c r="NCS308" s="82"/>
      <c r="NCT308" s="82"/>
      <c r="NCY308" s="82"/>
      <c r="NDB308" s="82"/>
      <c r="NDC308" s="82"/>
      <c r="NDD308" s="82"/>
      <c r="NDE308" s="82"/>
      <c r="NDF308" s="82"/>
      <c r="NDG308" s="82"/>
      <c r="NDH308" s="82"/>
      <c r="NDZ308" s="82"/>
      <c r="NEA308" s="82"/>
      <c r="NEB308" s="6"/>
      <c r="NEE308" s="7"/>
      <c r="NEF308" s="7"/>
      <c r="NEK308" s="82"/>
      <c r="NEM308" s="7"/>
      <c r="NEN308" s="82"/>
      <c r="NEP308" s="7"/>
      <c r="NEQ308" s="82"/>
      <c r="NER308" s="82"/>
      <c r="NES308" s="83"/>
      <c r="NEU308" s="82"/>
      <c r="NEV308" s="80"/>
      <c r="NEW308" s="81"/>
      <c r="NEX308" s="82"/>
      <c r="NFA308" s="82"/>
      <c r="NFB308" s="82"/>
      <c r="NFD308" s="82"/>
      <c r="NFG308" s="82"/>
      <c r="NFJ308" s="82"/>
      <c r="NFK308" s="82"/>
      <c r="NFP308" s="82"/>
      <c r="NFS308" s="82"/>
      <c r="NFT308" s="82"/>
      <c r="NFU308" s="82"/>
      <c r="NFV308" s="82"/>
      <c r="NFW308" s="82"/>
      <c r="NFX308" s="82"/>
      <c r="NFY308" s="82"/>
      <c r="NGQ308" s="82"/>
      <c r="NGR308" s="82"/>
      <c r="NGS308" s="6"/>
      <c r="NGV308" s="7"/>
      <c r="NGW308" s="7"/>
      <c r="NHB308" s="82"/>
      <c r="NHD308" s="7"/>
      <c r="NHE308" s="82"/>
      <c r="NHG308" s="7"/>
      <c r="NHH308" s="82"/>
      <c r="NHI308" s="82"/>
      <c r="NHJ308" s="83"/>
      <c r="NHL308" s="82"/>
      <c r="NHM308" s="80"/>
      <c r="NHN308" s="81"/>
      <c r="NHO308" s="82"/>
      <c r="NHR308" s="82"/>
      <c r="NHS308" s="82"/>
      <c r="NHU308" s="82"/>
      <c r="NHX308" s="82"/>
      <c r="NIA308" s="82"/>
      <c r="NIB308" s="82"/>
      <c r="NIG308" s="82"/>
      <c r="NIJ308" s="82"/>
      <c r="NIK308" s="82"/>
      <c r="NIL308" s="82"/>
      <c r="NIM308" s="82"/>
      <c r="NIN308" s="82"/>
      <c r="NIO308" s="82"/>
      <c r="NIP308" s="82"/>
      <c r="NJH308" s="82"/>
      <c r="NJI308" s="82"/>
      <c r="NJJ308" s="6"/>
      <c r="NJM308" s="7"/>
      <c r="NJN308" s="7"/>
      <c r="NJS308" s="82"/>
      <c r="NJU308" s="7"/>
      <c r="NJV308" s="82"/>
      <c r="NJX308" s="7"/>
      <c r="NJY308" s="82"/>
      <c r="NJZ308" s="82"/>
      <c r="NKA308" s="83"/>
      <c r="NKC308" s="82"/>
      <c r="NKD308" s="80"/>
      <c r="NKE308" s="81"/>
      <c r="NKF308" s="82"/>
      <c r="NKI308" s="82"/>
      <c r="NKJ308" s="82"/>
      <c r="NKL308" s="82"/>
      <c r="NKO308" s="82"/>
      <c r="NKR308" s="82"/>
      <c r="NKS308" s="82"/>
      <c r="NKX308" s="82"/>
      <c r="NLA308" s="82"/>
      <c r="NLB308" s="82"/>
      <c r="NLC308" s="82"/>
      <c r="NLD308" s="82"/>
      <c r="NLE308" s="82"/>
      <c r="NLF308" s="82"/>
      <c r="NLG308" s="82"/>
      <c r="NLY308" s="82"/>
      <c r="NLZ308" s="82"/>
      <c r="NMA308" s="6"/>
      <c r="NMD308" s="7"/>
      <c r="NME308" s="7"/>
      <c r="NMJ308" s="82"/>
      <c r="NML308" s="7"/>
      <c r="NMM308" s="82"/>
      <c r="NMO308" s="7"/>
      <c r="NMP308" s="82"/>
      <c r="NMQ308" s="82"/>
      <c r="NMR308" s="83"/>
      <c r="NMT308" s="82"/>
      <c r="NMU308" s="80"/>
      <c r="NMV308" s="81"/>
      <c r="NMW308" s="82"/>
      <c r="NMZ308" s="82"/>
      <c r="NNA308" s="82"/>
      <c r="NNC308" s="82"/>
      <c r="NNF308" s="82"/>
      <c r="NNI308" s="82"/>
      <c r="NNJ308" s="82"/>
      <c r="NNO308" s="82"/>
      <c r="NNR308" s="82"/>
      <c r="NNS308" s="82"/>
      <c r="NNT308" s="82"/>
      <c r="NNU308" s="82"/>
      <c r="NNV308" s="82"/>
      <c r="NNW308" s="82"/>
      <c r="NNX308" s="82"/>
      <c r="NOP308" s="82"/>
      <c r="NOQ308" s="82"/>
      <c r="NOR308" s="6"/>
      <c r="NOU308" s="7"/>
      <c r="NOV308" s="7"/>
      <c r="NPA308" s="82"/>
      <c r="NPC308" s="7"/>
      <c r="NPD308" s="82"/>
      <c r="NPF308" s="7"/>
      <c r="NPG308" s="82"/>
      <c r="NPH308" s="82"/>
      <c r="NPI308" s="83"/>
      <c r="NPK308" s="82"/>
      <c r="NPL308" s="80"/>
      <c r="NPM308" s="81"/>
      <c r="NPN308" s="82"/>
      <c r="NPQ308" s="82"/>
      <c r="NPR308" s="82"/>
      <c r="NPT308" s="82"/>
      <c r="NPW308" s="82"/>
      <c r="NPZ308" s="82"/>
      <c r="NQA308" s="82"/>
      <c r="NQF308" s="82"/>
      <c r="NQI308" s="82"/>
      <c r="NQJ308" s="82"/>
      <c r="NQK308" s="82"/>
      <c r="NQL308" s="82"/>
      <c r="NQM308" s="82"/>
      <c r="NQN308" s="82"/>
      <c r="NQO308" s="82"/>
      <c r="NRG308" s="82"/>
      <c r="NRH308" s="82"/>
      <c r="NRI308" s="6"/>
      <c r="NRL308" s="7"/>
      <c r="NRM308" s="7"/>
      <c r="NRR308" s="82"/>
      <c r="NRT308" s="7"/>
      <c r="NRU308" s="82"/>
      <c r="NRW308" s="7"/>
      <c r="NRX308" s="82"/>
      <c r="NRY308" s="82"/>
      <c r="NRZ308" s="83"/>
      <c r="NSB308" s="82"/>
      <c r="NSC308" s="80"/>
      <c r="NSD308" s="81"/>
      <c r="NSE308" s="82"/>
      <c r="NSH308" s="82"/>
      <c r="NSI308" s="82"/>
      <c r="NSK308" s="82"/>
      <c r="NSN308" s="82"/>
      <c r="NSQ308" s="82"/>
      <c r="NSR308" s="82"/>
      <c r="NSW308" s="82"/>
      <c r="NSZ308" s="82"/>
      <c r="NTA308" s="82"/>
      <c r="NTB308" s="82"/>
      <c r="NTC308" s="82"/>
      <c r="NTD308" s="82"/>
      <c r="NTE308" s="82"/>
      <c r="NTF308" s="82"/>
      <c r="NTX308" s="82"/>
      <c r="NTY308" s="82"/>
      <c r="NTZ308" s="6"/>
      <c r="NUC308" s="7"/>
      <c r="NUD308" s="7"/>
      <c r="NUI308" s="82"/>
      <c r="NUK308" s="7"/>
      <c r="NUL308" s="82"/>
      <c r="NUN308" s="7"/>
      <c r="NUO308" s="82"/>
      <c r="NUP308" s="82"/>
      <c r="NUQ308" s="83"/>
      <c r="NUS308" s="82"/>
      <c r="NUT308" s="80"/>
      <c r="NUU308" s="81"/>
      <c r="NUV308" s="82"/>
      <c r="NUY308" s="82"/>
      <c r="NUZ308" s="82"/>
      <c r="NVB308" s="82"/>
      <c r="NVE308" s="82"/>
      <c r="NVH308" s="82"/>
      <c r="NVI308" s="82"/>
      <c r="NVN308" s="82"/>
      <c r="NVQ308" s="82"/>
      <c r="NVR308" s="82"/>
      <c r="NVS308" s="82"/>
      <c r="NVT308" s="82"/>
      <c r="NVU308" s="82"/>
      <c r="NVV308" s="82"/>
      <c r="NVW308" s="82"/>
      <c r="NWO308" s="82"/>
      <c r="NWP308" s="82"/>
      <c r="NWQ308" s="6"/>
      <c r="NWT308" s="7"/>
      <c r="NWU308" s="7"/>
      <c r="NWZ308" s="82"/>
      <c r="NXB308" s="7"/>
      <c r="NXC308" s="82"/>
      <c r="NXE308" s="7"/>
      <c r="NXF308" s="82"/>
      <c r="NXG308" s="82"/>
      <c r="NXH308" s="83"/>
      <c r="NXJ308" s="82"/>
      <c r="NXK308" s="80"/>
      <c r="NXL308" s="81"/>
      <c r="NXM308" s="82"/>
      <c r="NXP308" s="82"/>
      <c r="NXQ308" s="82"/>
      <c r="NXS308" s="82"/>
      <c r="NXV308" s="82"/>
      <c r="NXY308" s="82"/>
      <c r="NXZ308" s="82"/>
      <c r="NYE308" s="82"/>
      <c r="NYH308" s="82"/>
      <c r="NYI308" s="82"/>
      <c r="NYJ308" s="82"/>
      <c r="NYK308" s="82"/>
      <c r="NYL308" s="82"/>
      <c r="NYM308" s="82"/>
      <c r="NYN308" s="82"/>
      <c r="NZF308" s="82"/>
      <c r="NZG308" s="82"/>
      <c r="NZH308" s="6"/>
      <c r="NZK308" s="7"/>
      <c r="NZL308" s="7"/>
      <c r="NZQ308" s="82"/>
      <c r="NZS308" s="7"/>
      <c r="NZT308" s="82"/>
      <c r="NZV308" s="7"/>
      <c r="NZW308" s="82"/>
      <c r="NZX308" s="82"/>
      <c r="NZY308" s="83"/>
      <c r="OAA308" s="82"/>
      <c r="OAB308" s="80"/>
      <c r="OAC308" s="81"/>
      <c r="OAD308" s="82"/>
      <c r="OAG308" s="82"/>
      <c r="OAH308" s="82"/>
      <c r="OAJ308" s="82"/>
      <c r="OAM308" s="82"/>
      <c r="OAP308" s="82"/>
      <c r="OAQ308" s="82"/>
      <c r="OAV308" s="82"/>
      <c r="OAY308" s="82"/>
      <c r="OAZ308" s="82"/>
      <c r="OBA308" s="82"/>
      <c r="OBB308" s="82"/>
      <c r="OBC308" s="82"/>
      <c r="OBD308" s="82"/>
      <c r="OBE308" s="82"/>
      <c r="OBW308" s="82"/>
      <c r="OBX308" s="82"/>
      <c r="OBY308" s="6"/>
      <c r="OCB308" s="7"/>
      <c r="OCC308" s="7"/>
      <c r="OCH308" s="82"/>
      <c r="OCJ308" s="7"/>
      <c r="OCK308" s="82"/>
      <c r="OCM308" s="7"/>
      <c r="OCN308" s="82"/>
      <c r="OCO308" s="82"/>
      <c r="OCP308" s="83"/>
      <c r="OCR308" s="82"/>
      <c r="OCS308" s="80"/>
      <c r="OCT308" s="81"/>
      <c r="OCU308" s="82"/>
      <c r="OCX308" s="82"/>
      <c r="OCY308" s="82"/>
      <c r="ODA308" s="82"/>
      <c r="ODD308" s="82"/>
      <c r="ODG308" s="82"/>
      <c r="ODH308" s="82"/>
      <c r="ODM308" s="82"/>
      <c r="ODP308" s="82"/>
      <c r="ODQ308" s="82"/>
      <c r="ODR308" s="82"/>
      <c r="ODS308" s="82"/>
      <c r="ODT308" s="82"/>
      <c r="ODU308" s="82"/>
      <c r="ODV308" s="82"/>
      <c r="OEN308" s="82"/>
      <c r="OEO308" s="82"/>
      <c r="OEP308" s="6"/>
      <c r="OES308" s="7"/>
      <c r="OET308" s="7"/>
      <c r="OEY308" s="82"/>
      <c r="OFA308" s="7"/>
      <c r="OFB308" s="82"/>
      <c r="OFD308" s="7"/>
      <c r="OFE308" s="82"/>
      <c r="OFF308" s="82"/>
      <c r="OFG308" s="83"/>
      <c r="OFI308" s="82"/>
      <c r="OFJ308" s="80"/>
      <c r="OFK308" s="81"/>
      <c r="OFL308" s="82"/>
      <c r="OFO308" s="82"/>
      <c r="OFP308" s="82"/>
      <c r="OFR308" s="82"/>
      <c r="OFU308" s="82"/>
      <c r="OFX308" s="82"/>
      <c r="OFY308" s="82"/>
      <c r="OGD308" s="82"/>
      <c r="OGG308" s="82"/>
      <c r="OGH308" s="82"/>
      <c r="OGI308" s="82"/>
      <c r="OGJ308" s="82"/>
      <c r="OGK308" s="82"/>
      <c r="OGL308" s="82"/>
      <c r="OGM308" s="82"/>
      <c r="OHE308" s="82"/>
      <c r="OHF308" s="82"/>
      <c r="OHG308" s="6"/>
      <c r="OHJ308" s="7"/>
      <c r="OHK308" s="7"/>
      <c r="OHP308" s="82"/>
      <c r="OHR308" s="7"/>
      <c r="OHS308" s="82"/>
      <c r="OHU308" s="7"/>
      <c r="OHV308" s="82"/>
      <c r="OHW308" s="82"/>
      <c r="OHX308" s="83"/>
      <c r="OHZ308" s="82"/>
      <c r="OIA308" s="80"/>
      <c r="OIB308" s="81"/>
      <c r="OIC308" s="82"/>
      <c r="OIF308" s="82"/>
      <c r="OIG308" s="82"/>
      <c r="OII308" s="82"/>
      <c r="OIL308" s="82"/>
      <c r="OIO308" s="82"/>
      <c r="OIP308" s="82"/>
      <c r="OIU308" s="82"/>
      <c r="OIX308" s="82"/>
      <c r="OIY308" s="82"/>
      <c r="OIZ308" s="82"/>
      <c r="OJA308" s="82"/>
      <c r="OJB308" s="82"/>
      <c r="OJC308" s="82"/>
      <c r="OJD308" s="82"/>
      <c r="OJV308" s="82"/>
      <c r="OJW308" s="82"/>
      <c r="OJX308" s="6"/>
      <c r="OKA308" s="7"/>
      <c r="OKB308" s="7"/>
      <c r="OKG308" s="82"/>
      <c r="OKI308" s="7"/>
      <c r="OKJ308" s="82"/>
      <c r="OKL308" s="7"/>
      <c r="OKM308" s="82"/>
      <c r="OKN308" s="82"/>
      <c r="OKO308" s="83"/>
      <c r="OKQ308" s="82"/>
      <c r="OKR308" s="80"/>
      <c r="OKS308" s="81"/>
      <c r="OKT308" s="82"/>
      <c r="OKW308" s="82"/>
      <c r="OKX308" s="82"/>
      <c r="OKZ308" s="82"/>
      <c r="OLC308" s="82"/>
      <c r="OLF308" s="82"/>
      <c r="OLG308" s="82"/>
      <c r="OLL308" s="82"/>
      <c r="OLO308" s="82"/>
      <c r="OLP308" s="82"/>
      <c r="OLQ308" s="82"/>
      <c r="OLR308" s="82"/>
      <c r="OLS308" s="82"/>
      <c r="OLT308" s="82"/>
      <c r="OLU308" s="82"/>
      <c r="OMM308" s="82"/>
      <c r="OMN308" s="82"/>
      <c r="OMO308" s="6"/>
      <c r="OMR308" s="7"/>
      <c r="OMS308" s="7"/>
      <c r="OMX308" s="82"/>
      <c r="OMZ308" s="7"/>
      <c r="ONA308" s="82"/>
      <c r="ONC308" s="7"/>
      <c r="OND308" s="82"/>
      <c r="ONE308" s="82"/>
      <c r="ONF308" s="83"/>
      <c r="ONH308" s="82"/>
      <c r="ONI308" s="80"/>
      <c r="ONJ308" s="81"/>
      <c r="ONK308" s="82"/>
      <c r="ONN308" s="82"/>
      <c r="ONO308" s="82"/>
      <c r="ONQ308" s="82"/>
      <c r="ONT308" s="82"/>
      <c r="ONW308" s="82"/>
      <c r="ONX308" s="82"/>
      <c r="OOC308" s="82"/>
      <c r="OOF308" s="82"/>
      <c r="OOG308" s="82"/>
      <c r="OOH308" s="82"/>
      <c r="OOI308" s="82"/>
      <c r="OOJ308" s="82"/>
      <c r="OOK308" s="82"/>
      <c r="OOL308" s="82"/>
      <c r="OPD308" s="82"/>
      <c r="OPE308" s="82"/>
      <c r="OPF308" s="6"/>
      <c r="OPI308" s="7"/>
      <c r="OPJ308" s="7"/>
      <c r="OPO308" s="82"/>
      <c r="OPQ308" s="7"/>
      <c r="OPR308" s="82"/>
      <c r="OPT308" s="7"/>
      <c r="OPU308" s="82"/>
      <c r="OPV308" s="82"/>
      <c r="OPW308" s="83"/>
      <c r="OPY308" s="82"/>
      <c r="OPZ308" s="80"/>
      <c r="OQA308" s="81"/>
      <c r="OQB308" s="82"/>
      <c r="OQE308" s="82"/>
      <c r="OQF308" s="82"/>
      <c r="OQH308" s="82"/>
      <c r="OQK308" s="82"/>
      <c r="OQN308" s="82"/>
      <c r="OQO308" s="82"/>
      <c r="OQT308" s="82"/>
      <c r="OQW308" s="82"/>
      <c r="OQX308" s="82"/>
      <c r="OQY308" s="82"/>
      <c r="OQZ308" s="82"/>
      <c r="ORA308" s="82"/>
      <c r="ORB308" s="82"/>
      <c r="ORC308" s="82"/>
      <c r="ORU308" s="82"/>
      <c r="ORV308" s="82"/>
      <c r="ORW308" s="6"/>
      <c r="ORZ308" s="7"/>
      <c r="OSA308" s="7"/>
      <c r="OSF308" s="82"/>
      <c r="OSH308" s="7"/>
      <c r="OSI308" s="82"/>
      <c r="OSK308" s="7"/>
      <c r="OSL308" s="82"/>
      <c r="OSM308" s="82"/>
      <c r="OSN308" s="83"/>
      <c r="OSP308" s="82"/>
      <c r="OSQ308" s="80"/>
      <c r="OSR308" s="81"/>
      <c r="OSS308" s="82"/>
      <c r="OSV308" s="82"/>
      <c r="OSW308" s="82"/>
      <c r="OSY308" s="82"/>
      <c r="OTB308" s="82"/>
      <c r="OTE308" s="82"/>
      <c r="OTF308" s="82"/>
      <c r="OTK308" s="82"/>
      <c r="OTN308" s="82"/>
      <c r="OTO308" s="82"/>
      <c r="OTP308" s="82"/>
      <c r="OTQ308" s="82"/>
      <c r="OTR308" s="82"/>
      <c r="OTS308" s="82"/>
      <c r="OTT308" s="82"/>
      <c r="OUL308" s="82"/>
      <c r="OUM308" s="82"/>
      <c r="OUN308" s="6"/>
      <c r="OUQ308" s="7"/>
      <c r="OUR308" s="7"/>
      <c r="OUW308" s="82"/>
      <c r="OUY308" s="7"/>
      <c r="OUZ308" s="82"/>
      <c r="OVB308" s="7"/>
      <c r="OVC308" s="82"/>
      <c r="OVD308" s="82"/>
      <c r="OVE308" s="83"/>
      <c r="OVG308" s="82"/>
      <c r="OVH308" s="80"/>
      <c r="OVI308" s="81"/>
      <c r="OVJ308" s="82"/>
      <c r="OVM308" s="82"/>
      <c r="OVN308" s="82"/>
      <c r="OVP308" s="82"/>
      <c r="OVS308" s="82"/>
      <c r="OVV308" s="82"/>
      <c r="OVW308" s="82"/>
      <c r="OWB308" s="82"/>
      <c r="OWE308" s="82"/>
      <c r="OWF308" s="82"/>
      <c r="OWG308" s="82"/>
      <c r="OWH308" s="82"/>
      <c r="OWI308" s="82"/>
      <c r="OWJ308" s="82"/>
      <c r="OWK308" s="82"/>
      <c r="OXC308" s="82"/>
      <c r="OXD308" s="82"/>
      <c r="OXE308" s="6"/>
      <c r="OXH308" s="7"/>
      <c r="OXI308" s="7"/>
      <c r="OXN308" s="82"/>
      <c r="OXP308" s="7"/>
      <c r="OXQ308" s="82"/>
      <c r="OXS308" s="7"/>
      <c r="OXT308" s="82"/>
      <c r="OXU308" s="82"/>
      <c r="OXV308" s="83"/>
      <c r="OXX308" s="82"/>
      <c r="OXY308" s="80"/>
      <c r="OXZ308" s="81"/>
      <c r="OYA308" s="82"/>
      <c r="OYD308" s="82"/>
      <c r="OYE308" s="82"/>
      <c r="OYG308" s="82"/>
      <c r="OYJ308" s="82"/>
      <c r="OYM308" s="82"/>
      <c r="OYN308" s="82"/>
      <c r="OYS308" s="82"/>
      <c r="OYV308" s="82"/>
      <c r="OYW308" s="82"/>
      <c r="OYX308" s="82"/>
      <c r="OYY308" s="82"/>
      <c r="OYZ308" s="82"/>
      <c r="OZA308" s="82"/>
      <c r="OZB308" s="82"/>
      <c r="OZT308" s="82"/>
      <c r="OZU308" s="82"/>
      <c r="OZV308" s="6"/>
      <c r="OZY308" s="7"/>
      <c r="OZZ308" s="7"/>
      <c r="PAE308" s="82"/>
      <c r="PAG308" s="7"/>
      <c r="PAH308" s="82"/>
      <c r="PAJ308" s="7"/>
      <c r="PAK308" s="82"/>
      <c r="PAL308" s="82"/>
      <c r="PAM308" s="83"/>
      <c r="PAO308" s="82"/>
      <c r="PAP308" s="80"/>
      <c r="PAQ308" s="81"/>
      <c r="PAR308" s="82"/>
      <c r="PAU308" s="82"/>
      <c r="PAV308" s="82"/>
      <c r="PAX308" s="82"/>
      <c r="PBA308" s="82"/>
      <c r="PBD308" s="82"/>
      <c r="PBE308" s="82"/>
      <c r="PBJ308" s="82"/>
      <c r="PBM308" s="82"/>
      <c r="PBN308" s="82"/>
      <c r="PBO308" s="82"/>
      <c r="PBP308" s="82"/>
      <c r="PBQ308" s="82"/>
      <c r="PBR308" s="82"/>
      <c r="PBS308" s="82"/>
      <c r="PCK308" s="82"/>
      <c r="PCL308" s="82"/>
      <c r="PCM308" s="6"/>
      <c r="PCP308" s="7"/>
      <c r="PCQ308" s="7"/>
      <c r="PCV308" s="82"/>
      <c r="PCX308" s="7"/>
      <c r="PCY308" s="82"/>
      <c r="PDA308" s="7"/>
      <c r="PDB308" s="82"/>
      <c r="PDC308" s="82"/>
      <c r="PDD308" s="83"/>
      <c r="PDF308" s="82"/>
      <c r="PDG308" s="80"/>
      <c r="PDH308" s="81"/>
      <c r="PDI308" s="82"/>
      <c r="PDL308" s="82"/>
      <c r="PDM308" s="82"/>
      <c r="PDO308" s="82"/>
      <c r="PDR308" s="82"/>
      <c r="PDU308" s="82"/>
      <c r="PDV308" s="82"/>
      <c r="PEA308" s="82"/>
      <c r="PED308" s="82"/>
      <c r="PEE308" s="82"/>
      <c r="PEF308" s="82"/>
      <c r="PEG308" s="82"/>
      <c r="PEH308" s="82"/>
      <c r="PEI308" s="82"/>
      <c r="PEJ308" s="82"/>
      <c r="PFB308" s="82"/>
      <c r="PFC308" s="82"/>
      <c r="PFD308" s="6"/>
      <c r="PFG308" s="7"/>
      <c r="PFH308" s="7"/>
      <c r="PFM308" s="82"/>
      <c r="PFO308" s="7"/>
      <c r="PFP308" s="82"/>
      <c r="PFR308" s="7"/>
      <c r="PFS308" s="82"/>
      <c r="PFT308" s="82"/>
      <c r="PFU308" s="83"/>
      <c r="PFW308" s="82"/>
      <c r="PFX308" s="80"/>
      <c r="PFY308" s="81"/>
      <c r="PFZ308" s="82"/>
      <c r="PGC308" s="82"/>
      <c r="PGD308" s="82"/>
      <c r="PGF308" s="82"/>
      <c r="PGI308" s="82"/>
      <c r="PGL308" s="82"/>
      <c r="PGM308" s="82"/>
      <c r="PGR308" s="82"/>
      <c r="PGU308" s="82"/>
      <c r="PGV308" s="82"/>
      <c r="PGW308" s="82"/>
      <c r="PGX308" s="82"/>
      <c r="PGY308" s="82"/>
      <c r="PGZ308" s="82"/>
      <c r="PHA308" s="82"/>
      <c r="PHS308" s="82"/>
      <c r="PHT308" s="82"/>
      <c r="PHU308" s="6"/>
      <c r="PHX308" s="7"/>
      <c r="PHY308" s="7"/>
      <c r="PID308" s="82"/>
      <c r="PIF308" s="7"/>
      <c r="PIG308" s="82"/>
      <c r="PII308" s="7"/>
      <c r="PIJ308" s="82"/>
      <c r="PIK308" s="82"/>
      <c r="PIL308" s="83"/>
      <c r="PIN308" s="82"/>
      <c r="PIO308" s="80"/>
      <c r="PIP308" s="81"/>
      <c r="PIQ308" s="82"/>
      <c r="PIT308" s="82"/>
      <c r="PIU308" s="82"/>
      <c r="PIW308" s="82"/>
      <c r="PIZ308" s="82"/>
      <c r="PJC308" s="82"/>
      <c r="PJD308" s="82"/>
      <c r="PJI308" s="82"/>
      <c r="PJL308" s="82"/>
      <c r="PJM308" s="82"/>
      <c r="PJN308" s="82"/>
      <c r="PJO308" s="82"/>
      <c r="PJP308" s="82"/>
      <c r="PJQ308" s="82"/>
      <c r="PJR308" s="82"/>
      <c r="PKJ308" s="82"/>
      <c r="PKK308" s="82"/>
      <c r="PKL308" s="6"/>
      <c r="PKO308" s="7"/>
      <c r="PKP308" s="7"/>
      <c r="PKU308" s="82"/>
      <c r="PKW308" s="7"/>
      <c r="PKX308" s="82"/>
      <c r="PKZ308" s="7"/>
      <c r="PLA308" s="82"/>
      <c r="PLB308" s="82"/>
      <c r="PLC308" s="83"/>
      <c r="PLE308" s="82"/>
      <c r="PLF308" s="80"/>
      <c r="PLG308" s="81"/>
      <c r="PLH308" s="82"/>
      <c r="PLK308" s="82"/>
      <c r="PLL308" s="82"/>
      <c r="PLN308" s="82"/>
      <c r="PLQ308" s="82"/>
      <c r="PLT308" s="82"/>
      <c r="PLU308" s="82"/>
      <c r="PLZ308" s="82"/>
      <c r="PMC308" s="82"/>
      <c r="PMD308" s="82"/>
      <c r="PME308" s="82"/>
      <c r="PMF308" s="82"/>
      <c r="PMG308" s="82"/>
      <c r="PMH308" s="82"/>
      <c r="PMI308" s="82"/>
      <c r="PNA308" s="82"/>
      <c r="PNB308" s="82"/>
      <c r="PNC308" s="6"/>
      <c r="PNF308" s="7"/>
      <c r="PNG308" s="7"/>
      <c r="PNL308" s="82"/>
      <c r="PNN308" s="7"/>
      <c r="PNO308" s="82"/>
      <c r="PNQ308" s="7"/>
      <c r="PNR308" s="82"/>
      <c r="PNS308" s="82"/>
      <c r="PNT308" s="83"/>
      <c r="PNV308" s="82"/>
      <c r="PNW308" s="80"/>
      <c r="PNX308" s="81"/>
      <c r="PNY308" s="82"/>
      <c r="POB308" s="82"/>
      <c r="POC308" s="82"/>
      <c r="POE308" s="82"/>
      <c r="POH308" s="82"/>
      <c r="POK308" s="82"/>
      <c r="POL308" s="82"/>
      <c r="POQ308" s="82"/>
      <c r="POT308" s="82"/>
      <c r="POU308" s="82"/>
      <c r="POV308" s="82"/>
      <c r="POW308" s="82"/>
      <c r="POX308" s="82"/>
      <c r="POY308" s="82"/>
      <c r="POZ308" s="82"/>
      <c r="PPR308" s="82"/>
      <c r="PPS308" s="82"/>
      <c r="PPT308" s="6"/>
      <c r="PPW308" s="7"/>
      <c r="PPX308" s="7"/>
      <c r="PQC308" s="82"/>
      <c r="PQE308" s="7"/>
      <c r="PQF308" s="82"/>
      <c r="PQH308" s="7"/>
      <c r="PQI308" s="82"/>
      <c r="PQJ308" s="82"/>
      <c r="PQK308" s="83"/>
      <c r="PQM308" s="82"/>
      <c r="PQN308" s="80"/>
      <c r="PQO308" s="81"/>
      <c r="PQP308" s="82"/>
      <c r="PQS308" s="82"/>
      <c r="PQT308" s="82"/>
      <c r="PQV308" s="82"/>
      <c r="PQY308" s="82"/>
      <c r="PRB308" s="82"/>
      <c r="PRC308" s="82"/>
      <c r="PRH308" s="82"/>
      <c r="PRK308" s="82"/>
      <c r="PRL308" s="82"/>
      <c r="PRM308" s="82"/>
      <c r="PRN308" s="82"/>
      <c r="PRO308" s="82"/>
      <c r="PRP308" s="82"/>
      <c r="PRQ308" s="82"/>
      <c r="PSI308" s="82"/>
      <c r="PSJ308" s="82"/>
      <c r="PSK308" s="6"/>
      <c r="PSN308" s="7"/>
      <c r="PSO308" s="7"/>
      <c r="PST308" s="82"/>
      <c r="PSV308" s="7"/>
      <c r="PSW308" s="82"/>
      <c r="PSY308" s="7"/>
      <c r="PSZ308" s="82"/>
      <c r="PTA308" s="82"/>
      <c r="PTB308" s="83"/>
      <c r="PTD308" s="82"/>
      <c r="PTE308" s="80"/>
      <c r="PTF308" s="81"/>
      <c r="PTG308" s="82"/>
      <c r="PTJ308" s="82"/>
      <c r="PTK308" s="82"/>
      <c r="PTM308" s="82"/>
      <c r="PTP308" s="82"/>
      <c r="PTS308" s="82"/>
      <c r="PTT308" s="82"/>
      <c r="PTY308" s="82"/>
      <c r="PUB308" s="82"/>
      <c r="PUC308" s="82"/>
      <c r="PUD308" s="82"/>
      <c r="PUE308" s="82"/>
      <c r="PUF308" s="82"/>
      <c r="PUG308" s="82"/>
      <c r="PUH308" s="82"/>
      <c r="PUZ308" s="82"/>
      <c r="PVA308" s="82"/>
      <c r="PVB308" s="6"/>
      <c r="PVE308" s="7"/>
      <c r="PVF308" s="7"/>
      <c r="PVK308" s="82"/>
      <c r="PVM308" s="7"/>
      <c r="PVN308" s="82"/>
      <c r="PVP308" s="7"/>
      <c r="PVQ308" s="82"/>
      <c r="PVR308" s="82"/>
      <c r="PVS308" s="83"/>
      <c r="PVU308" s="82"/>
      <c r="PVV308" s="80"/>
      <c r="PVW308" s="81"/>
      <c r="PVX308" s="82"/>
      <c r="PWA308" s="82"/>
      <c r="PWB308" s="82"/>
      <c r="PWD308" s="82"/>
      <c r="PWG308" s="82"/>
      <c r="PWJ308" s="82"/>
      <c r="PWK308" s="82"/>
      <c r="PWP308" s="82"/>
      <c r="PWS308" s="82"/>
      <c r="PWT308" s="82"/>
      <c r="PWU308" s="82"/>
      <c r="PWV308" s="82"/>
      <c r="PWW308" s="82"/>
      <c r="PWX308" s="82"/>
      <c r="PWY308" s="82"/>
      <c r="PXQ308" s="82"/>
      <c r="PXR308" s="82"/>
      <c r="PXS308" s="6"/>
      <c r="PXV308" s="7"/>
      <c r="PXW308" s="7"/>
      <c r="PYB308" s="82"/>
      <c r="PYD308" s="7"/>
      <c r="PYE308" s="82"/>
      <c r="PYG308" s="7"/>
      <c r="PYH308" s="82"/>
      <c r="PYI308" s="82"/>
      <c r="PYJ308" s="83"/>
      <c r="PYL308" s="82"/>
      <c r="PYM308" s="80"/>
      <c r="PYN308" s="81"/>
      <c r="PYO308" s="82"/>
      <c r="PYR308" s="82"/>
      <c r="PYS308" s="82"/>
      <c r="PYU308" s="82"/>
      <c r="PYX308" s="82"/>
      <c r="PZA308" s="82"/>
      <c r="PZB308" s="82"/>
      <c r="PZG308" s="82"/>
      <c r="PZJ308" s="82"/>
      <c r="PZK308" s="82"/>
      <c r="PZL308" s="82"/>
      <c r="PZM308" s="82"/>
      <c r="PZN308" s="82"/>
      <c r="PZO308" s="82"/>
      <c r="PZP308" s="82"/>
      <c r="QAH308" s="82"/>
      <c r="QAI308" s="82"/>
      <c r="QAJ308" s="6"/>
      <c r="QAM308" s="7"/>
      <c r="QAN308" s="7"/>
      <c r="QAS308" s="82"/>
      <c r="QAU308" s="7"/>
      <c r="QAV308" s="82"/>
      <c r="QAX308" s="7"/>
      <c r="QAY308" s="82"/>
      <c r="QAZ308" s="82"/>
      <c r="QBA308" s="83"/>
      <c r="QBC308" s="82"/>
      <c r="QBD308" s="80"/>
      <c r="QBE308" s="81"/>
      <c r="QBF308" s="82"/>
      <c r="QBI308" s="82"/>
      <c r="QBJ308" s="82"/>
      <c r="QBL308" s="82"/>
      <c r="QBO308" s="82"/>
      <c r="QBR308" s="82"/>
      <c r="QBS308" s="82"/>
      <c r="QBX308" s="82"/>
      <c r="QCA308" s="82"/>
      <c r="QCB308" s="82"/>
      <c r="QCC308" s="82"/>
      <c r="QCD308" s="82"/>
      <c r="QCE308" s="82"/>
      <c r="QCF308" s="82"/>
      <c r="QCG308" s="82"/>
      <c r="QCY308" s="82"/>
      <c r="QCZ308" s="82"/>
      <c r="QDA308" s="6"/>
      <c r="QDD308" s="7"/>
      <c r="QDE308" s="7"/>
      <c r="QDJ308" s="82"/>
      <c r="QDL308" s="7"/>
      <c r="QDM308" s="82"/>
      <c r="QDO308" s="7"/>
      <c r="QDP308" s="82"/>
      <c r="QDQ308" s="82"/>
      <c r="QDR308" s="83"/>
      <c r="QDT308" s="82"/>
      <c r="QDU308" s="80"/>
      <c r="QDV308" s="81"/>
      <c r="QDW308" s="82"/>
      <c r="QDZ308" s="82"/>
      <c r="QEA308" s="82"/>
      <c r="QEC308" s="82"/>
      <c r="QEF308" s="82"/>
      <c r="QEI308" s="82"/>
      <c r="QEJ308" s="82"/>
      <c r="QEO308" s="82"/>
      <c r="QER308" s="82"/>
      <c r="QES308" s="82"/>
      <c r="QET308" s="82"/>
      <c r="QEU308" s="82"/>
      <c r="QEV308" s="82"/>
      <c r="QEW308" s="82"/>
      <c r="QEX308" s="82"/>
      <c r="QFP308" s="82"/>
      <c r="QFQ308" s="82"/>
      <c r="QFR308" s="6"/>
      <c r="QFU308" s="7"/>
      <c r="QFV308" s="7"/>
      <c r="QGA308" s="82"/>
      <c r="QGC308" s="7"/>
      <c r="QGD308" s="82"/>
      <c r="QGF308" s="7"/>
      <c r="QGG308" s="82"/>
      <c r="QGH308" s="82"/>
      <c r="QGI308" s="83"/>
      <c r="QGK308" s="82"/>
      <c r="QGL308" s="80"/>
      <c r="QGM308" s="81"/>
      <c r="QGN308" s="82"/>
      <c r="QGQ308" s="82"/>
      <c r="QGR308" s="82"/>
      <c r="QGT308" s="82"/>
      <c r="QGW308" s="82"/>
      <c r="QGZ308" s="82"/>
      <c r="QHA308" s="82"/>
      <c r="QHF308" s="82"/>
      <c r="QHI308" s="82"/>
      <c r="QHJ308" s="82"/>
      <c r="QHK308" s="82"/>
      <c r="QHL308" s="82"/>
      <c r="QHM308" s="82"/>
      <c r="QHN308" s="82"/>
      <c r="QHO308" s="82"/>
      <c r="QIG308" s="82"/>
      <c r="QIH308" s="82"/>
      <c r="QII308" s="6"/>
      <c r="QIL308" s="7"/>
      <c r="QIM308" s="7"/>
      <c r="QIR308" s="82"/>
      <c r="QIT308" s="7"/>
      <c r="QIU308" s="82"/>
      <c r="QIW308" s="7"/>
      <c r="QIX308" s="82"/>
      <c r="QIY308" s="82"/>
      <c r="QIZ308" s="83"/>
      <c r="QJB308" s="82"/>
      <c r="QJC308" s="80"/>
      <c r="QJD308" s="81"/>
      <c r="QJE308" s="82"/>
      <c r="QJH308" s="82"/>
      <c r="QJI308" s="82"/>
      <c r="QJK308" s="82"/>
      <c r="QJN308" s="82"/>
      <c r="QJQ308" s="82"/>
      <c r="QJR308" s="82"/>
      <c r="QJW308" s="82"/>
      <c r="QJZ308" s="82"/>
      <c r="QKA308" s="82"/>
      <c r="QKB308" s="82"/>
      <c r="QKC308" s="82"/>
      <c r="QKD308" s="82"/>
      <c r="QKE308" s="82"/>
      <c r="QKF308" s="82"/>
      <c r="QKX308" s="82"/>
      <c r="QKY308" s="82"/>
      <c r="QKZ308" s="6"/>
      <c r="QLC308" s="7"/>
      <c r="QLD308" s="7"/>
      <c r="QLI308" s="82"/>
      <c r="QLK308" s="7"/>
      <c r="QLL308" s="82"/>
      <c r="QLN308" s="7"/>
      <c r="QLO308" s="82"/>
      <c r="QLP308" s="82"/>
      <c r="QLQ308" s="83"/>
      <c r="QLS308" s="82"/>
      <c r="QLT308" s="80"/>
      <c r="QLU308" s="81"/>
      <c r="QLV308" s="82"/>
      <c r="QLY308" s="82"/>
      <c r="QLZ308" s="82"/>
      <c r="QMB308" s="82"/>
      <c r="QME308" s="82"/>
      <c r="QMH308" s="82"/>
      <c r="QMI308" s="82"/>
      <c r="QMN308" s="82"/>
      <c r="QMQ308" s="82"/>
      <c r="QMR308" s="82"/>
      <c r="QMS308" s="82"/>
      <c r="QMT308" s="82"/>
      <c r="QMU308" s="82"/>
      <c r="QMV308" s="82"/>
      <c r="QMW308" s="82"/>
      <c r="QNO308" s="82"/>
      <c r="QNP308" s="82"/>
      <c r="QNQ308" s="6"/>
      <c r="QNT308" s="7"/>
      <c r="QNU308" s="7"/>
      <c r="QNZ308" s="82"/>
      <c r="QOB308" s="7"/>
      <c r="QOC308" s="82"/>
      <c r="QOE308" s="7"/>
      <c r="QOF308" s="82"/>
      <c r="QOG308" s="82"/>
      <c r="QOH308" s="83"/>
      <c r="QOJ308" s="82"/>
      <c r="QOK308" s="80"/>
      <c r="QOL308" s="81"/>
      <c r="QOM308" s="82"/>
      <c r="QOP308" s="82"/>
      <c r="QOQ308" s="82"/>
      <c r="QOS308" s="82"/>
      <c r="QOV308" s="82"/>
      <c r="QOY308" s="82"/>
      <c r="QOZ308" s="82"/>
      <c r="QPE308" s="82"/>
      <c r="QPH308" s="82"/>
      <c r="QPI308" s="82"/>
      <c r="QPJ308" s="82"/>
      <c r="QPK308" s="82"/>
      <c r="QPL308" s="82"/>
      <c r="QPM308" s="82"/>
      <c r="QPN308" s="82"/>
      <c r="QQF308" s="82"/>
      <c r="QQG308" s="82"/>
      <c r="QQH308" s="6"/>
      <c r="QQK308" s="7"/>
      <c r="QQL308" s="7"/>
      <c r="QQQ308" s="82"/>
      <c r="QQS308" s="7"/>
      <c r="QQT308" s="82"/>
      <c r="QQV308" s="7"/>
      <c r="QQW308" s="82"/>
      <c r="QQX308" s="82"/>
      <c r="QQY308" s="83"/>
      <c r="QRA308" s="82"/>
      <c r="QRB308" s="80"/>
      <c r="QRC308" s="81"/>
      <c r="QRD308" s="82"/>
      <c r="QRG308" s="82"/>
      <c r="QRH308" s="82"/>
      <c r="QRJ308" s="82"/>
      <c r="QRM308" s="82"/>
      <c r="QRP308" s="82"/>
      <c r="QRQ308" s="82"/>
      <c r="QRV308" s="82"/>
      <c r="QRY308" s="82"/>
      <c r="QRZ308" s="82"/>
      <c r="QSA308" s="82"/>
      <c r="QSB308" s="82"/>
      <c r="QSC308" s="82"/>
      <c r="QSD308" s="82"/>
      <c r="QSE308" s="82"/>
      <c r="QSW308" s="82"/>
      <c r="QSX308" s="82"/>
      <c r="QSY308" s="6"/>
      <c r="QTB308" s="7"/>
      <c r="QTC308" s="7"/>
      <c r="QTH308" s="82"/>
      <c r="QTJ308" s="7"/>
      <c r="QTK308" s="82"/>
      <c r="QTM308" s="7"/>
      <c r="QTN308" s="82"/>
      <c r="QTO308" s="82"/>
      <c r="QTP308" s="83"/>
      <c r="QTR308" s="82"/>
      <c r="QTS308" s="80"/>
      <c r="QTT308" s="81"/>
      <c r="QTU308" s="82"/>
      <c r="QTX308" s="82"/>
      <c r="QTY308" s="82"/>
      <c r="QUA308" s="82"/>
      <c r="QUD308" s="82"/>
      <c r="QUG308" s="82"/>
      <c r="QUH308" s="82"/>
      <c r="QUM308" s="82"/>
      <c r="QUP308" s="82"/>
      <c r="QUQ308" s="82"/>
      <c r="QUR308" s="82"/>
      <c r="QUS308" s="82"/>
      <c r="QUT308" s="82"/>
      <c r="QUU308" s="82"/>
      <c r="QUV308" s="82"/>
      <c r="QVN308" s="82"/>
      <c r="QVO308" s="82"/>
      <c r="QVP308" s="6"/>
      <c r="QVS308" s="7"/>
      <c r="QVT308" s="7"/>
      <c r="QVY308" s="82"/>
      <c r="QWA308" s="7"/>
      <c r="QWB308" s="82"/>
      <c r="QWD308" s="7"/>
      <c r="QWE308" s="82"/>
      <c r="QWF308" s="82"/>
      <c r="QWG308" s="83"/>
      <c r="QWI308" s="82"/>
      <c r="QWJ308" s="80"/>
      <c r="QWK308" s="81"/>
      <c r="QWL308" s="82"/>
      <c r="QWO308" s="82"/>
      <c r="QWP308" s="82"/>
      <c r="QWR308" s="82"/>
      <c r="QWU308" s="82"/>
      <c r="QWX308" s="82"/>
      <c r="QWY308" s="82"/>
      <c r="QXD308" s="82"/>
      <c r="QXG308" s="82"/>
      <c r="QXH308" s="82"/>
      <c r="QXI308" s="82"/>
      <c r="QXJ308" s="82"/>
      <c r="QXK308" s="82"/>
      <c r="QXL308" s="82"/>
      <c r="QXM308" s="82"/>
      <c r="QYE308" s="82"/>
      <c r="QYF308" s="82"/>
      <c r="QYG308" s="6"/>
      <c r="QYJ308" s="7"/>
      <c r="QYK308" s="7"/>
      <c r="QYP308" s="82"/>
      <c r="QYR308" s="7"/>
      <c r="QYS308" s="82"/>
      <c r="QYU308" s="7"/>
      <c r="QYV308" s="82"/>
      <c r="QYW308" s="82"/>
      <c r="QYX308" s="83"/>
      <c r="QYZ308" s="82"/>
      <c r="QZA308" s="80"/>
      <c r="QZB308" s="81"/>
      <c r="QZC308" s="82"/>
      <c r="QZF308" s="82"/>
      <c r="QZG308" s="82"/>
      <c r="QZI308" s="82"/>
      <c r="QZL308" s="82"/>
      <c r="QZO308" s="82"/>
      <c r="QZP308" s="82"/>
      <c r="QZU308" s="82"/>
      <c r="QZX308" s="82"/>
      <c r="QZY308" s="82"/>
      <c r="QZZ308" s="82"/>
      <c r="RAA308" s="82"/>
      <c r="RAB308" s="82"/>
      <c r="RAC308" s="82"/>
      <c r="RAD308" s="82"/>
      <c r="RAV308" s="82"/>
      <c r="RAW308" s="82"/>
      <c r="RAX308" s="6"/>
      <c r="RBA308" s="7"/>
      <c r="RBB308" s="7"/>
      <c r="RBG308" s="82"/>
      <c r="RBI308" s="7"/>
      <c r="RBJ308" s="82"/>
      <c r="RBL308" s="7"/>
      <c r="RBM308" s="82"/>
      <c r="RBN308" s="82"/>
      <c r="RBO308" s="83"/>
      <c r="RBQ308" s="82"/>
      <c r="RBR308" s="80"/>
      <c r="RBS308" s="81"/>
      <c r="RBT308" s="82"/>
      <c r="RBW308" s="82"/>
      <c r="RBX308" s="82"/>
      <c r="RBZ308" s="82"/>
      <c r="RCC308" s="82"/>
      <c r="RCF308" s="82"/>
      <c r="RCG308" s="82"/>
      <c r="RCL308" s="82"/>
      <c r="RCO308" s="82"/>
      <c r="RCP308" s="82"/>
      <c r="RCQ308" s="82"/>
      <c r="RCR308" s="82"/>
      <c r="RCS308" s="82"/>
      <c r="RCT308" s="82"/>
      <c r="RCU308" s="82"/>
      <c r="RDM308" s="82"/>
      <c r="RDN308" s="82"/>
      <c r="RDO308" s="6"/>
      <c r="RDR308" s="7"/>
      <c r="RDS308" s="7"/>
      <c r="RDX308" s="82"/>
      <c r="RDZ308" s="7"/>
      <c r="REA308" s="82"/>
      <c r="REC308" s="7"/>
      <c r="RED308" s="82"/>
      <c r="REE308" s="82"/>
      <c r="REF308" s="83"/>
      <c r="REH308" s="82"/>
      <c r="REI308" s="80"/>
      <c r="REJ308" s="81"/>
      <c r="REK308" s="82"/>
      <c r="REN308" s="82"/>
      <c r="REO308" s="82"/>
      <c r="REQ308" s="82"/>
      <c r="RET308" s="82"/>
      <c r="REW308" s="82"/>
      <c r="REX308" s="82"/>
      <c r="RFC308" s="82"/>
      <c r="RFF308" s="82"/>
      <c r="RFG308" s="82"/>
      <c r="RFH308" s="82"/>
      <c r="RFI308" s="82"/>
      <c r="RFJ308" s="82"/>
      <c r="RFK308" s="82"/>
      <c r="RFL308" s="82"/>
      <c r="RGD308" s="82"/>
      <c r="RGE308" s="82"/>
      <c r="RGF308" s="6"/>
      <c r="RGI308" s="7"/>
      <c r="RGJ308" s="7"/>
      <c r="RGO308" s="82"/>
      <c r="RGQ308" s="7"/>
      <c r="RGR308" s="82"/>
      <c r="RGT308" s="7"/>
      <c r="RGU308" s="82"/>
      <c r="RGV308" s="82"/>
      <c r="RGW308" s="83"/>
      <c r="RGY308" s="82"/>
      <c r="RGZ308" s="80"/>
      <c r="RHA308" s="81"/>
      <c r="RHB308" s="82"/>
      <c r="RHE308" s="82"/>
      <c r="RHF308" s="82"/>
      <c r="RHH308" s="82"/>
      <c r="RHK308" s="82"/>
      <c r="RHN308" s="82"/>
      <c r="RHO308" s="82"/>
      <c r="RHT308" s="82"/>
      <c r="RHW308" s="82"/>
      <c r="RHX308" s="82"/>
      <c r="RHY308" s="82"/>
      <c r="RHZ308" s="82"/>
      <c r="RIA308" s="82"/>
      <c r="RIB308" s="82"/>
      <c r="RIC308" s="82"/>
      <c r="RIU308" s="82"/>
      <c r="RIV308" s="82"/>
      <c r="RIW308" s="6"/>
      <c r="RIZ308" s="7"/>
      <c r="RJA308" s="7"/>
      <c r="RJF308" s="82"/>
      <c r="RJH308" s="7"/>
      <c r="RJI308" s="82"/>
      <c r="RJK308" s="7"/>
      <c r="RJL308" s="82"/>
      <c r="RJM308" s="82"/>
      <c r="RJN308" s="83"/>
      <c r="RJP308" s="82"/>
      <c r="RJQ308" s="80"/>
      <c r="RJR308" s="81"/>
      <c r="RJS308" s="82"/>
      <c r="RJV308" s="82"/>
      <c r="RJW308" s="82"/>
      <c r="RJY308" s="82"/>
      <c r="RKB308" s="82"/>
      <c r="RKE308" s="82"/>
      <c r="RKF308" s="82"/>
      <c r="RKK308" s="82"/>
      <c r="RKN308" s="82"/>
      <c r="RKO308" s="82"/>
      <c r="RKP308" s="82"/>
      <c r="RKQ308" s="82"/>
      <c r="RKR308" s="82"/>
      <c r="RKS308" s="82"/>
      <c r="RKT308" s="82"/>
      <c r="RLL308" s="82"/>
      <c r="RLM308" s="82"/>
      <c r="RLN308" s="6"/>
      <c r="RLQ308" s="7"/>
      <c r="RLR308" s="7"/>
      <c r="RLW308" s="82"/>
      <c r="RLY308" s="7"/>
      <c r="RLZ308" s="82"/>
      <c r="RMB308" s="7"/>
      <c r="RMC308" s="82"/>
      <c r="RMD308" s="82"/>
      <c r="RME308" s="83"/>
      <c r="RMG308" s="82"/>
      <c r="RMH308" s="80"/>
      <c r="RMI308" s="81"/>
      <c r="RMJ308" s="82"/>
      <c r="RMM308" s="82"/>
      <c r="RMN308" s="82"/>
      <c r="RMP308" s="82"/>
      <c r="RMS308" s="82"/>
      <c r="RMV308" s="82"/>
      <c r="RMW308" s="82"/>
      <c r="RNB308" s="82"/>
      <c r="RNE308" s="82"/>
      <c r="RNF308" s="82"/>
      <c r="RNG308" s="82"/>
      <c r="RNH308" s="82"/>
      <c r="RNI308" s="82"/>
      <c r="RNJ308" s="82"/>
      <c r="RNK308" s="82"/>
      <c r="ROC308" s="82"/>
      <c r="ROD308" s="82"/>
      <c r="ROE308" s="6"/>
      <c r="ROH308" s="7"/>
      <c r="ROI308" s="7"/>
      <c r="RON308" s="82"/>
      <c r="ROP308" s="7"/>
      <c r="ROQ308" s="82"/>
      <c r="ROS308" s="7"/>
      <c r="ROT308" s="82"/>
      <c r="ROU308" s="82"/>
      <c r="ROV308" s="83"/>
      <c r="ROX308" s="82"/>
      <c r="ROY308" s="80"/>
      <c r="ROZ308" s="81"/>
      <c r="RPA308" s="82"/>
      <c r="RPD308" s="82"/>
      <c r="RPE308" s="82"/>
      <c r="RPG308" s="82"/>
      <c r="RPJ308" s="82"/>
      <c r="RPM308" s="82"/>
      <c r="RPN308" s="82"/>
      <c r="RPS308" s="82"/>
      <c r="RPV308" s="82"/>
      <c r="RPW308" s="82"/>
      <c r="RPX308" s="82"/>
      <c r="RPY308" s="82"/>
      <c r="RPZ308" s="82"/>
      <c r="RQA308" s="82"/>
      <c r="RQB308" s="82"/>
      <c r="RQT308" s="82"/>
      <c r="RQU308" s="82"/>
      <c r="RQV308" s="6"/>
      <c r="RQY308" s="7"/>
      <c r="RQZ308" s="7"/>
      <c r="RRE308" s="82"/>
      <c r="RRG308" s="7"/>
      <c r="RRH308" s="82"/>
      <c r="RRJ308" s="7"/>
      <c r="RRK308" s="82"/>
      <c r="RRL308" s="82"/>
      <c r="RRM308" s="83"/>
      <c r="RRO308" s="82"/>
      <c r="RRP308" s="80"/>
      <c r="RRQ308" s="81"/>
      <c r="RRR308" s="82"/>
      <c r="RRU308" s="82"/>
      <c r="RRV308" s="82"/>
      <c r="RRX308" s="82"/>
      <c r="RSA308" s="82"/>
      <c r="RSD308" s="82"/>
      <c r="RSE308" s="82"/>
      <c r="RSJ308" s="82"/>
      <c r="RSM308" s="82"/>
      <c r="RSN308" s="82"/>
      <c r="RSO308" s="82"/>
      <c r="RSP308" s="82"/>
      <c r="RSQ308" s="82"/>
      <c r="RSR308" s="82"/>
      <c r="RSS308" s="82"/>
      <c r="RTK308" s="82"/>
      <c r="RTL308" s="82"/>
      <c r="RTM308" s="6"/>
      <c r="RTP308" s="7"/>
      <c r="RTQ308" s="7"/>
      <c r="RTV308" s="82"/>
      <c r="RTX308" s="7"/>
      <c r="RTY308" s="82"/>
      <c r="RUA308" s="7"/>
      <c r="RUB308" s="82"/>
      <c r="RUC308" s="82"/>
      <c r="RUD308" s="83"/>
      <c r="RUF308" s="82"/>
      <c r="RUG308" s="80"/>
      <c r="RUH308" s="81"/>
      <c r="RUI308" s="82"/>
      <c r="RUL308" s="82"/>
      <c r="RUM308" s="82"/>
      <c r="RUO308" s="82"/>
      <c r="RUR308" s="82"/>
      <c r="RUU308" s="82"/>
      <c r="RUV308" s="82"/>
      <c r="RVA308" s="82"/>
      <c r="RVD308" s="82"/>
      <c r="RVE308" s="82"/>
      <c r="RVF308" s="82"/>
      <c r="RVG308" s="82"/>
      <c r="RVH308" s="82"/>
      <c r="RVI308" s="82"/>
      <c r="RVJ308" s="82"/>
      <c r="RWB308" s="82"/>
      <c r="RWC308" s="82"/>
      <c r="RWD308" s="6"/>
      <c r="RWG308" s="7"/>
      <c r="RWH308" s="7"/>
      <c r="RWM308" s="82"/>
      <c r="RWO308" s="7"/>
      <c r="RWP308" s="82"/>
      <c r="RWR308" s="7"/>
      <c r="RWS308" s="82"/>
      <c r="RWT308" s="82"/>
      <c r="RWU308" s="83"/>
      <c r="RWW308" s="82"/>
      <c r="RWX308" s="80"/>
      <c r="RWY308" s="81"/>
      <c r="RWZ308" s="82"/>
      <c r="RXC308" s="82"/>
      <c r="RXD308" s="82"/>
      <c r="RXF308" s="82"/>
      <c r="RXI308" s="82"/>
      <c r="RXL308" s="82"/>
      <c r="RXM308" s="82"/>
      <c r="RXR308" s="82"/>
      <c r="RXU308" s="82"/>
      <c r="RXV308" s="82"/>
      <c r="RXW308" s="82"/>
      <c r="RXX308" s="82"/>
      <c r="RXY308" s="82"/>
      <c r="RXZ308" s="82"/>
      <c r="RYA308" s="82"/>
      <c r="RYS308" s="82"/>
      <c r="RYT308" s="82"/>
      <c r="RYU308" s="6"/>
      <c r="RYX308" s="7"/>
      <c r="RYY308" s="7"/>
      <c r="RZD308" s="82"/>
      <c r="RZF308" s="7"/>
      <c r="RZG308" s="82"/>
      <c r="RZI308" s="7"/>
      <c r="RZJ308" s="82"/>
      <c r="RZK308" s="82"/>
      <c r="RZL308" s="83"/>
      <c r="RZN308" s="82"/>
      <c r="RZO308" s="80"/>
      <c r="RZP308" s="81"/>
      <c r="RZQ308" s="82"/>
      <c r="RZT308" s="82"/>
      <c r="RZU308" s="82"/>
      <c r="RZW308" s="82"/>
      <c r="RZZ308" s="82"/>
      <c r="SAC308" s="82"/>
      <c r="SAD308" s="82"/>
      <c r="SAI308" s="82"/>
      <c r="SAL308" s="82"/>
      <c r="SAM308" s="82"/>
      <c r="SAN308" s="82"/>
      <c r="SAO308" s="82"/>
      <c r="SAP308" s="82"/>
      <c r="SAQ308" s="82"/>
      <c r="SAR308" s="82"/>
      <c r="SBJ308" s="82"/>
      <c r="SBK308" s="82"/>
      <c r="SBL308" s="6"/>
      <c r="SBO308" s="7"/>
      <c r="SBP308" s="7"/>
      <c r="SBU308" s="82"/>
      <c r="SBW308" s="7"/>
      <c r="SBX308" s="82"/>
      <c r="SBZ308" s="7"/>
      <c r="SCA308" s="82"/>
      <c r="SCB308" s="82"/>
      <c r="SCC308" s="83"/>
      <c r="SCE308" s="82"/>
      <c r="SCF308" s="80"/>
      <c r="SCG308" s="81"/>
      <c r="SCH308" s="82"/>
      <c r="SCK308" s="82"/>
      <c r="SCL308" s="82"/>
      <c r="SCN308" s="82"/>
      <c r="SCQ308" s="82"/>
      <c r="SCT308" s="82"/>
      <c r="SCU308" s="82"/>
      <c r="SCZ308" s="82"/>
      <c r="SDC308" s="82"/>
      <c r="SDD308" s="82"/>
      <c r="SDE308" s="82"/>
      <c r="SDF308" s="82"/>
      <c r="SDG308" s="82"/>
      <c r="SDH308" s="82"/>
      <c r="SDI308" s="82"/>
      <c r="SEA308" s="82"/>
      <c r="SEB308" s="82"/>
      <c r="SEC308" s="6"/>
      <c r="SEF308" s="7"/>
      <c r="SEG308" s="7"/>
      <c r="SEL308" s="82"/>
      <c r="SEN308" s="7"/>
      <c r="SEO308" s="82"/>
      <c r="SEQ308" s="7"/>
      <c r="SER308" s="82"/>
      <c r="SES308" s="82"/>
      <c r="SET308" s="83"/>
      <c r="SEV308" s="82"/>
      <c r="SEW308" s="80"/>
      <c r="SEX308" s="81"/>
      <c r="SEY308" s="82"/>
      <c r="SFB308" s="82"/>
      <c r="SFC308" s="82"/>
      <c r="SFE308" s="82"/>
      <c r="SFH308" s="82"/>
      <c r="SFK308" s="82"/>
      <c r="SFL308" s="82"/>
      <c r="SFQ308" s="82"/>
      <c r="SFT308" s="82"/>
      <c r="SFU308" s="82"/>
      <c r="SFV308" s="82"/>
      <c r="SFW308" s="82"/>
      <c r="SFX308" s="82"/>
      <c r="SFY308" s="82"/>
      <c r="SFZ308" s="82"/>
      <c r="SGR308" s="82"/>
      <c r="SGS308" s="82"/>
      <c r="SGT308" s="6"/>
      <c r="SGW308" s="7"/>
      <c r="SGX308" s="7"/>
      <c r="SHC308" s="82"/>
      <c r="SHE308" s="7"/>
      <c r="SHF308" s="82"/>
      <c r="SHH308" s="7"/>
      <c r="SHI308" s="82"/>
      <c r="SHJ308" s="82"/>
      <c r="SHK308" s="83"/>
      <c r="SHM308" s="82"/>
      <c r="SHN308" s="80"/>
      <c r="SHO308" s="81"/>
      <c r="SHP308" s="82"/>
      <c r="SHS308" s="82"/>
      <c r="SHT308" s="82"/>
      <c r="SHV308" s="82"/>
      <c r="SHY308" s="82"/>
      <c r="SIB308" s="82"/>
      <c r="SIC308" s="82"/>
      <c r="SIH308" s="82"/>
      <c r="SIK308" s="82"/>
      <c r="SIL308" s="82"/>
      <c r="SIM308" s="82"/>
      <c r="SIN308" s="82"/>
      <c r="SIO308" s="82"/>
      <c r="SIP308" s="82"/>
      <c r="SIQ308" s="82"/>
      <c r="SJI308" s="82"/>
      <c r="SJJ308" s="82"/>
      <c r="SJK308" s="6"/>
      <c r="SJN308" s="7"/>
      <c r="SJO308" s="7"/>
      <c r="SJT308" s="82"/>
      <c r="SJV308" s="7"/>
      <c r="SJW308" s="82"/>
      <c r="SJY308" s="7"/>
      <c r="SJZ308" s="82"/>
      <c r="SKA308" s="82"/>
      <c r="SKB308" s="83"/>
      <c r="SKD308" s="82"/>
      <c r="SKE308" s="80"/>
      <c r="SKF308" s="81"/>
      <c r="SKG308" s="82"/>
      <c r="SKJ308" s="82"/>
      <c r="SKK308" s="82"/>
      <c r="SKM308" s="82"/>
      <c r="SKP308" s="82"/>
      <c r="SKS308" s="82"/>
      <c r="SKT308" s="82"/>
      <c r="SKY308" s="82"/>
      <c r="SLB308" s="82"/>
      <c r="SLC308" s="82"/>
      <c r="SLD308" s="82"/>
      <c r="SLE308" s="82"/>
      <c r="SLF308" s="82"/>
      <c r="SLG308" s="82"/>
      <c r="SLH308" s="82"/>
      <c r="SLZ308" s="82"/>
      <c r="SMA308" s="82"/>
      <c r="SMB308" s="6"/>
      <c r="SME308" s="7"/>
      <c r="SMF308" s="7"/>
      <c r="SMK308" s="82"/>
      <c r="SMM308" s="7"/>
      <c r="SMN308" s="82"/>
      <c r="SMP308" s="7"/>
      <c r="SMQ308" s="82"/>
      <c r="SMR308" s="82"/>
      <c r="SMS308" s="83"/>
      <c r="SMU308" s="82"/>
      <c r="SMV308" s="80"/>
      <c r="SMW308" s="81"/>
      <c r="SMX308" s="82"/>
      <c r="SNA308" s="82"/>
      <c r="SNB308" s="82"/>
      <c r="SND308" s="82"/>
      <c r="SNG308" s="82"/>
      <c r="SNJ308" s="82"/>
      <c r="SNK308" s="82"/>
      <c r="SNP308" s="82"/>
      <c r="SNS308" s="82"/>
      <c r="SNT308" s="82"/>
      <c r="SNU308" s="82"/>
      <c r="SNV308" s="82"/>
      <c r="SNW308" s="82"/>
      <c r="SNX308" s="82"/>
      <c r="SNY308" s="82"/>
      <c r="SOQ308" s="82"/>
      <c r="SOR308" s="82"/>
      <c r="SOS308" s="6"/>
      <c r="SOV308" s="7"/>
      <c r="SOW308" s="7"/>
      <c r="SPB308" s="82"/>
      <c r="SPD308" s="7"/>
      <c r="SPE308" s="82"/>
      <c r="SPG308" s="7"/>
      <c r="SPH308" s="82"/>
      <c r="SPI308" s="82"/>
      <c r="SPJ308" s="83"/>
      <c r="SPL308" s="82"/>
      <c r="SPM308" s="80"/>
      <c r="SPN308" s="81"/>
      <c r="SPO308" s="82"/>
      <c r="SPR308" s="82"/>
      <c r="SPS308" s="82"/>
      <c r="SPU308" s="82"/>
      <c r="SPX308" s="82"/>
      <c r="SQA308" s="82"/>
      <c r="SQB308" s="82"/>
      <c r="SQG308" s="82"/>
      <c r="SQJ308" s="82"/>
      <c r="SQK308" s="82"/>
      <c r="SQL308" s="82"/>
      <c r="SQM308" s="82"/>
      <c r="SQN308" s="82"/>
      <c r="SQO308" s="82"/>
      <c r="SQP308" s="82"/>
      <c r="SRH308" s="82"/>
      <c r="SRI308" s="82"/>
      <c r="SRJ308" s="6"/>
      <c r="SRM308" s="7"/>
      <c r="SRN308" s="7"/>
      <c r="SRS308" s="82"/>
      <c r="SRU308" s="7"/>
      <c r="SRV308" s="82"/>
      <c r="SRX308" s="7"/>
      <c r="SRY308" s="82"/>
      <c r="SRZ308" s="82"/>
      <c r="SSA308" s="83"/>
      <c r="SSC308" s="82"/>
      <c r="SSD308" s="80"/>
      <c r="SSE308" s="81"/>
      <c r="SSF308" s="82"/>
      <c r="SSI308" s="82"/>
      <c r="SSJ308" s="82"/>
      <c r="SSL308" s="82"/>
      <c r="SSO308" s="82"/>
      <c r="SSR308" s="82"/>
      <c r="SSS308" s="82"/>
      <c r="SSX308" s="82"/>
      <c r="STA308" s="82"/>
      <c r="STB308" s="82"/>
      <c r="STC308" s="82"/>
      <c r="STD308" s="82"/>
      <c r="STE308" s="82"/>
      <c r="STF308" s="82"/>
      <c r="STG308" s="82"/>
      <c r="STY308" s="82"/>
      <c r="STZ308" s="82"/>
      <c r="SUA308" s="6"/>
      <c r="SUD308" s="7"/>
      <c r="SUE308" s="7"/>
      <c r="SUJ308" s="82"/>
      <c r="SUL308" s="7"/>
      <c r="SUM308" s="82"/>
      <c r="SUO308" s="7"/>
      <c r="SUP308" s="82"/>
      <c r="SUQ308" s="82"/>
      <c r="SUR308" s="83"/>
      <c r="SUT308" s="82"/>
      <c r="SUU308" s="80"/>
      <c r="SUV308" s="81"/>
      <c r="SUW308" s="82"/>
      <c r="SUZ308" s="82"/>
      <c r="SVA308" s="82"/>
      <c r="SVC308" s="82"/>
      <c r="SVF308" s="82"/>
      <c r="SVI308" s="82"/>
      <c r="SVJ308" s="82"/>
      <c r="SVO308" s="82"/>
      <c r="SVR308" s="82"/>
      <c r="SVS308" s="82"/>
      <c r="SVT308" s="82"/>
      <c r="SVU308" s="82"/>
      <c r="SVV308" s="82"/>
      <c r="SVW308" s="82"/>
      <c r="SVX308" s="82"/>
      <c r="SWP308" s="82"/>
      <c r="SWQ308" s="82"/>
      <c r="SWR308" s="6"/>
      <c r="SWU308" s="7"/>
      <c r="SWV308" s="7"/>
      <c r="SXA308" s="82"/>
      <c r="SXC308" s="7"/>
      <c r="SXD308" s="82"/>
      <c r="SXF308" s="7"/>
      <c r="SXG308" s="82"/>
      <c r="SXH308" s="82"/>
      <c r="SXI308" s="83"/>
      <c r="SXK308" s="82"/>
      <c r="SXL308" s="80"/>
      <c r="SXM308" s="81"/>
      <c r="SXN308" s="82"/>
      <c r="SXQ308" s="82"/>
      <c r="SXR308" s="82"/>
      <c r="SXT308" s="82"/>
      <c r="SXW308" s="82"/>
      <c r="SXZ308" s="82"/>
      <c r="SYA308" s="82"/>
      <c r="SYF308" s="82"/>
      <c r="SYI308" s="82"/>
      <c r="SYJ308" s="82"/>
      <c r="SYK308" s="82"/>
      <c r="SYL308" s="82"/>
      <c r="SYM308" s="82"/>
      <c r="SYN308" s="82"/>
      <c r="SYO308" s="82"/>
      <c r="SZG308" s="82"/>
      <c r="SZH308" s="82"/>
      <c r="SZI308" s="6"/>
      <c r="SZL308" s="7"/>
      <c r="SZM308" s="7"/>
      <c r="SZR308" s="82"/>
      <c r="SZT308" s="7"/>
      <c r="SZU308" s="82"/>
      <c r="SZW308" s="7"/>
      <c r="SZX308" s="82"/>
      <c r="SZY308" s="82"/>
      <c r="SZZ308" s="83"/>
      <c r="TAB308" s="82"/>
      <c r="TAC308" s="80"/>
      <c r="TAD308" s="81"/>
      <c r="TAE308" s="82"/>
      <c r="TAH308" s="82"/>
      <c r="TAI308" s="82"/>
      <c r="TAK308" s="82"/>
      <c r="TAN308" s="82"/>
      <c r="TAQ308" s="82"/>
      <c r="TAR308" s="82"/>
      <c r="TAW308" s="82"/>
      <c r="TAZ308" s="82"/>
      <c r="TBA308" s="82"/>
      <c r="TBB308" s="82"/>
      <c r="TBC308" s="82"/>
      <c r="TBD308" s="82"/>
      <c r="TBE308" s="82"/>
      <c r="TBF308" s="82"/>
      <c r="TBX308" s="82"/>
      <c r="TBY308" s="82"/>
      <c r="TBZ308" s="6"/>
      <c r="TCC308" s="7"/>
      <c r="TCD308" s="7"/>
      <c r="TCI308" s="82"/>
      <c r="TCK308" s="7"/>
      <c r="TCL308" s="82"/>
      <c r="TCN308" s="7"/>
      <c r="TCO308" s="82"/>
      <c r="TCP308" s="82"/>
      <c r="TCQ308" s="83"/>
      <c r="TCS308" s="82"/>
      <c r="TCT308" s="80"/>
      <c r="TCU308" s="81"/>
      <c r="TCV308" s="82"/>
      <c r="TCY308" s="82"/>
      <c r="TCZ308" s="82"/>
      <c r="TDB308" s="82"/>
      <c r="TDE308" s="82"/>
      <c r="TDH308" s="82"/>
      <c r="TDI308" s="82"/>
      <c r="TDN308" s="82"/>
      <c r="TDQ308" s="82"/>
      <c r="TDR308" s="82"/>
      <c r="TDS308" s="82"/>
      <c r="TDT308" s="82"/>
      <c r="TDU308" s="82"/>
      <c r="TDV308" s="82"/>
      <c r="TDW308" s="82"/>
      <c r="TEO308" s="82"/>
      <c r="TEP308" s="82"/>
      <c r="TEQ308" s="6"/>
      <c r="TET308" s="7"/>
      <c r="TEU308" s="7"/>
      <c r="TEZ308" s="82"/>
      <c r="TFB308" s="7"/>
      <c r="TFC308" s="82"/>
      <c r="TFE308" s="7"/>
      <c r="TFF308" s="82"/>
      <c r="TFG308" s="82"/>
      <c r="TFH308" s="83"/>
      <c r="TFJ308" s="82"/>
      <c r="TFK308" s="80"/>
      <c r="TFL308" s="81"/>
      <c r="TFM308" s="82"/>
      <c r="TFP308" s="82"/>
      <c r="TFQ308" s="82"/>
      <c r="TFS308" s="82"/>
      <c r="TFV308" s="82"/>
      <c r="TFY308" s="82"/>
      <c r="TFZ308" s="82"/>
      <c r="TGE308" s="82"/>
      <c r="TGH308" s="82"/>
      <c r="TGI308" s="82"/>
      <c r="TGJ308" s="82"/>
      <c r="TGK308" s="82"/>
      <c r="TGL308" s="82"/>
      <c r="TGM308" s="82"/>
      <c r="TGN308" s="82"/>
      <c r="THF308" s="82"/>
      <c r="THG308" s="82"/>
      <c r="THH308" s="6"/>
      <c r="THK308" s="7"/>
      <c r="THL308" s="7"/>
      <c r="THQ308" s="82"/>
      <c r="THS308" s="7"/>
      <c r="THT308" s="82"/>
      <c r="THV308" s="7"/>
      <c r="THW308" s="82"/>
      <c r="THX308" s="82"/>
      <c r="THY308" s="83"/>
      <c r="TIA308" s="82"/>
      <c r="TIB308" s="80"/>
      <c r="TIC308" s="81"/>
      <c r="TID308" s="82"/>
      <c r="TIG308" s="82"/>
      <c r="TIH308" s="82"/>
      <c r="TIJ308" s="82"/>
      <c r="TIM308" s="82"/>
      <c r="TIP308" s="82"/>
      <c r="TIQ308" s="82"/>
      <c r="TIV308" s="82"/>
      <c r="TIY308" s="82"/>
      <c r="TIZ308" s="82"/>
      <c r="TJA308" s="82"/>
      <c r="TJB308" s="82"/>
      <c r="TJC308" s="82"/>
      <c r="TJD308" s="82"/>
      <c r="TJE308" s="82"/>
      <c r="TJW308" s="82"/>
      <c r="TJX308" s="82"/>
      <c r="TJY308" s="6"/>
      <c r="TKB308" s="7"/>
      <c r="TKC308" s="7"/>
      <c r="TKH308" s="82"/>
      <c r="TKJ308" s="7"/>
      <c r="TKK308" s="82"/>
      <c r="TKM308" s="7"/>
      <c r="TKN308" s="82"/>
      <c r="TKO308" s="82"/>
      <c r="TKP308" s="83"/>
      <c r="TKR308" s="82"/>
      <c r="TKS308" s="80"/>
      <c r="TKT308" s="81"/>
      <c r="TKU308" s="82"/>
      <c r="TKX308" s="82"/>
      <c r="TKY308" s="82"/>
      <c r="TLA308" s="82"/>
      <c r="TLD308" s="82"/>
      <c r="TLG308" s="82"/>
      <c r="TLH308" s="82"/>
      <c r="TLM308" s="82"/>
      <c r="TLP308" s="82"/>
      <c r="TLQ308" s="82"/>
      <c r="TLR308" s="82"/>
      <c r="TLS308" s="82"/>
      <c r="TLT308" s="82"/>
      <c r="TLU308" s="82"/>
      <c r="TLV308" s="82"/>
      <c r="TMN308" s="82"/>
      <c r="TMO308" s="82"/>
      <c r="TMP308" s="6"/>
      <c r="TMS308" s="7"/>
      <c r="TMT308" s="7"/>
      <c r="TMY308" s="82"/>
      <c r="TNA308" s="7"/>
      <c r="TNB308" s="82"/>
      <c r="TND308" s="7"/>
      <c r="TNE308" s="82"/>
      <c r="TNF308" s="82"/>
      <c r="TNG308" s="83"/>
      <c r="TNI308" s="82"/>
      <c r="TNJ308" s="80"/>
      <c r="TNK308" s="81"/>
      <c r="TNL308" s="82"/>
      <c r="TNO308" s="82"/>
      <c r="TNP308" s="82"/>
      <c r="TNR308" s="82"/>
      <c r="TNU308" s="82"/>
      <c r="TNX308" s="82"/>
      <c r="TNY308" s="82"/>
      <c r="TOD308" s="82"/>
      <c r="TOG308" s="82"/>
      <c r="TOH308" s="82"/>
      <c r="TOI308" s="82"/>
      <c r="TOJ308" s="82"/>
      <c r="TOK308" s="82"/>
      <c r="TOL308" s="82"/>
      <c r="TOM308" s="82"/>
      <c r="TPE308" s="82"/>
      <c r="TPF308" s="82"/>
      <c r="TPG308" s="6"/>
      <c r="TPJ308" s="7"/>
      <c r="TPK308" s="7"/>
      <c r="TPP308" s="82"/>
      <c r="TPR308" s="7"/>
      <c r="TPS308" s="82"/>
      <c r="TPU308" s="7"/>
      <c r="TPV308" s="82"/>
      <c r="TPW308" s="82"/>
      <c r="TPX308" s="83"/>
      <c r="TPZ308" s="82"/>
      <c r="TQA308" s="80"/>
      <c r="TQB308" s="81"/>
      <c r="TQC308" s="82"/>
      <c r="TQF308" s="82"/>
      <c r="TQG308" s="82"/>
      <c r="TQI308" s="82"/>
      <c r="TQL308" s="82"/>
      <c r="TQO308" s="82"/>
      <c r="TQP308" s="82"/>
      <c r="TQU308" s="82"/>
      <c r="TQX308" s="82"/>
      <c r="TQY308" s="82"/>
      <c r="TQZ308" s="82"/>
      <c r="TRA308" s="82"/>
      <c r="TRB308" s="82"/>
      <c r="TRC308" s="82"/>
      <c r="TRD308" s="82"/>
      <c r="TRV308" s="82"/>
      <c r="TRW308" s="82"/>
      <c r="TRX308" s="6"/>
      <c r="TSA308" s="7"/>
      <c r="TSB308" s="7"/>
      <c r="TSG308" s="82"/>
      <c r="TSI308" s="7"/>
      <c r="TSJ308" s="82"/>
      <c r="TSL308" s="7"/>
      <c r="TSM308" s="82"/>
      <c r="TSN308" s="82"/>
      <c r="TSO308" s="83"/>
      <c r="TSQ308" s="82"/>
      <c r="TSR308" s="80"/>
      <c r="TSS308" s="81"/>
      <c r="TST308" s="82"/>
      <c r="TSW308" s="82"/>
      <c r="TSX308" s="82"/>
      <c r="TSZ308" s="82"/>
      <c r="TTC308" s="82"/>
      <c r="TTF308" s="82"/>
      <c r="TTG308" s="82"/>
      <c r="TTL308" s="82"/>
      <c r="TTO308" s="82"/>
      <c r="TTP308" s="82"/>
      <c r="TTQ308" s="82"/>
      <c r="TTR308" s="82"/>
      <c r="TTS308" s="82"/>
      <c r="TTT308" s="82"/>
      <c r="TTU308" s="82"/>
      <c r="TUM308" s="82"/>
      <c r="TUN308" s="82"/>
      <c r="TUO308" s="6"/>
      <c r="TUR308" s="7"/>
      <c r="TUS308" s="7"/>
      <c r="TUX308" s="82"/>
      <c r="TUZ308" s="7"/>
      <c r="TVA308" s="82"/>
      <c r="TVC308" s="7"/>
      <c r="TVD308" s="82"/>
      <c r="TVE308" s="82"/>
      <c r="TVF308" s="83"/>
      <c r="TVH308" s="82"/>
      <c r="TVI308" s="80"/>
      <c r="TVJ308" s="81"/>
      <c r="TVK308" s="82"/>
      <c r="TVN308" s="82"/>
      <c r="TVO308" s="82"/>
      <c r="TVQ308" s="82"/>
      <c r="TVT308" s="82"/>
      <c r="TVW308" s="82"/>
      <c r="TVX308" s="82"/>
      <c r="TWC308" s="82"/>
      <c r="TWF308" s="82"/>
      <c r="TWG308" s="82"/>
      <c r="TWH308" s="82"/>
      <c r="TWI308" s="82"/>
      <c r="TWJ308" s="82"/>
      <c r="TWK308" s="82"/>
      <c r="TWL308" s="82"/>
      <c r="TXD308" s="82"/>
      <c r="TXE308" s="82"/>
      <c r="TXF308" s="6"/>
      <c r="TXI308" s="7"/>
      <c r="TXJ308" s="7"/>
      <c r="TXO308" s="82"/>
      <c r="TXQ308" s="7"/>
      <c r="TXR308" s="82"/>
      <c r="TXT308" s="7"/>
      <c r="TXU308" s="82"/>
      <c r="TXV308" s="82"/>
      <c r="TXW308" s="83"/>
      <c r="TXY308" s="82"/>
      <c r="TXZ308" s="80"/>
      <c r="TYA308" s="81"/>
      <c r="TYB308" s="82"/>
      <c r="TYE308" s="82"/>
      <c r="TYF308" s="82"/>
      <c r="TYH308" s="82"/>
      <c r="TYK308" s="82"/>
      <c r="TYN308" s="82"/>
      <c r="TYO308" s="82"/>
      <c r="TYT308" s="82"/>
      <c r="TYW308" s="82"/>
      <c r="TYX308" s="82"/>
      <c r="TYY308" s="82"/>
      <c r="TYZ308" s="82"/>
      <c r="TZA308" s="82"/>
      <c r="TZB308" s="82"/>
      <c r="TZC308" s="82"/>
      <c r="TZU308" s="82"/>
      <c r="TZV308" s="82"/>
      <c r="TZW308" s="6"/>
      <c r="TZZ308" s="7"/>
      <c r="UAA308" s="7"/>
      <c r="UAF308" s="82"/>
      <c r="UAH308" s="7"/>
      <c r="UAI308" s="82"/>
      <c r="UAK308" s="7"/>
      <c r="UAL308" s="82"/>
      <c r="UAM308" s="82"/>
      <c r="UAN308" s="83"/>
      <c r="UAP308" s="82"/>
      <c r="UAQ308" s="80"/>
      <c r="UAR308" s="81"/>
      <c r="UAS308" s="82"/>
      <c r="UAV308" s="82"/>
      <c r="UAW308" s="82"/>
      <c r="UAY308" s="82"/>
      <c r="UBB308" s="82"/>
      <c r="UBE308" s="82"/>
      <c r="UBF308" s="82"/>
      <c r="UBK308" s="82"/>
      <c r="UBN308" s="82"/>
      <c r="UBO308" s="82"/>
      <c r="UBP308" s="82"/>
      <c r="UBQ308" s="82"/>
      <c r="UBR308" s="82"/>
      <c r="UBS308" s="82"/>
      <c r="UBT308" s="82"/>
      <c r="UCL308" s="82"/>
      <c r="UCM308" s="82"/>
      <c r="UCN308" s="6"/>
      <c r="UCQ308" s="7"/>
      <c r="UCR308" s="7"/>
      <c r="UCW308" s="82"/>
      <c r="UCY308" s="7"/>
      <c r="UCZ308" s="82"/>
      <c r="UDB308" s="7"/>
      <c r="UDC308" s="82"/>
      <c r="UDD308" s="82"/>
      <c r="UDE308" s="83"/>
      <c r="UDG308" s="82"/>
      <c r="UDH308" s="80"/>
      <c r="UDI308" s="81"/>
      <c r="UDJ308" s="82"/>
      <c r="UDM308" s="82"/>
      <c r="UDN308" s="82"/>
      <c r="UDP308" s="82"/>
      <c r="UDS308" s="82"/>
      <c r="UDV308" s="82"/>
      <c r="UDW308" s="82"/>
      <c r="UEB308" s="82"/>
      <c r="UEE308" s="82"/>
      <c r="UEF308" s="82"/>
      <c r="UEG308" s="82"/>
      <c r="UEH308" s="82"/>
      <c r="UEI308" s="82"/>
      <c r="UEJ308" s="82"/>
      <c r="UEK308" s="82"/>
      <c r="UFC308" s="82"/>
      <c r="UFD308" s="82"/>
      <c r="UFE308" s="6"/>
      <c r="UFH308" s="7"/>
      <c r="UFI308" s="7"/>
      <c r="UFN308" s="82"/>
      <c r="UFP308" s="7"/>
      <c r="UFQ308" s="82"/>
      <c r="UFS308" s="7"/>
      <c r="UFT308" s="82"/>
      <c r="UFU308" s="82"/>
      <c r="UFV308" s="83"/>
      <c r="UFX308" s="82"/>
      <c r="UFY308" s="80"/>
      <c r="UFZ308" s="81"/>
      <c r="UGA308" s="82"/>
      <c r="UGD308" s="82"/>
      <c r="UGE308" s="82"/>
      <c r="UGG308" s="82"/>
      <c r="UGJ308" s="82"/>
      <c r="UGM308" s="82"/>
      <c r="UGN308" s="82"/>
      <c r="UGS308" s="82"/>
      <c r="UGV308" s="82"/>
      <c r="UGW308" s="82"/>
      <c r="UGX308" s="82"/>
      <c r="UGY308" s="82"/>
      <c r="UGZ308" s="82"/>
      <c r="UHA308" s="82"/>
      <c r="UHB308" s="82"/>
      <c r="UHT308" s="82"/>
      <c r="UHU308" s="82"/>
      <c r="UHV308" s="6"/>
      <c r="UHY308" s="7"/>
      <c r="UHZ308" s="7"/>
      <c r="UIE308" s="82"/>
      <c r="UIG308" s="7"/>
      <c r="UIH308" s="82"/>
      <c r="UIJ308" s="7"/>
      <c r="UIK308" s="82"/>
      <c r="UIL308" s="82"/>
      <c r="UIM308" s="83"/>
      <c r="UIO308" s="82"/>
      <c r="UIP308" s="80"/>
      <c r="UIQ308" s="81"/>
      <c r="UIR308" s="82"/>
      <c r="UIU308" s="82"/>
      <c r="UIV308" s="82"/>
      <c r="UIX308" s="82"/>
      <c r="UJA308" s="82"/>
      <c r="UJD308" s="82"/>
      <c r="UJE308" s="82"/>
      <c r="UJJ308" s="82"/>
      <c r="UJM308" s="82"/>
      <c r="UJN308" s="82"/>
      <c r="UJO308" s="82"/>
      <c r="UJP308" s="82"/>
      <c r="UJQ308" s="82"/>
      <c r="UJR308" s="82"/>
      <c r="UJS308" s="82"/>
      <c r="UKK308" s="82"/>
      <c r="UKL308" s="82"/>
      <c r="UKM308" s="6"/>
      <c r="UKP308" s="7"/>
      <c r="UKQ308" s="7"/>
      <c r="UKV308" s="82"/>
      <c r="UKX308" s="7"/>
      <c r="UKY308" s="82"/>
      <c r="ULA308" s="7"/>
      <c r="ULB308" s="82"/>
      <c r="ULC308" s="82"/>
      <c r="ULD308" s="83"/>
      <c r="ULF308" s="82"/>
      <c r="ULG308" s="80"/>
      <c r="ULH308" s="81"/>
      <c r="ULI308" s="82"/>
      <c r="ULL308" s="82"/>
      <c r="ULM308" s="82"/>
      <c r="ULO308" s="82"/>
      <c r="ULR308" s="82"/>
      <c r="ULU308" s="82"/>
      <c r="ULV308" s="82"/>
      <c r="UMA308" s="82"/>
      <c r="UMD308" s="82"/>
      <c r="UME308" s="82"/>
      <c r="UMF308" s="82"/>
      <c r="UMG308" s="82"/>
      <c r="UMH308" s="82"/>
      <c r="UMI308" s="82"/>
      <c r="UMJ308" s="82"/>
      <c r="UNB308" s="82"/>
      <c r="UNC308" s="82"/>
      <c r="UND308" s="6"/>
      <c r="UNG308" s="7"/>
      <c r="UNH308" s="7"/>
      <c r="UNM308" s="82"/>
      <c r="UNO308" s="7"/>
      <c r="UNP308" s="82"/>
      <c r="UNR308" s="7"/>
      <c r="UNS308" s="82"/>
      <c r="UNT308" s="82"/>
      <c r="UNU308" s="83"/>
      <c r="UNW308" s="82"/>
      <c r="UNX308" s="80"/>
      <c r="UNY308" s="81"/>
      <c r="UNZ308" s="82"/>
      <c r="UOC308" s="82"/>
      <c r="UOD308" s="82"/>
      <c r="UOF308" s="82"/>
      <c r="UOI308" s="82"/>
      <c r="UOL308" s="82"/>
      <c r="UOM308" s="82"/>
      <c r="UOR308" s="82"/>
      <c r="UOU308" s="82"/>
      <c r="UOV308" s="82"/>
      <c r="UOW308" s="82"/>
      <c r="UOX308" s="82"/>
      <c r="UOY308" s="82"/>
      <c r="UOZ308" s="82"/>
      <c r="UPA308" s="82"/>
      <c r="UPS308" s="82"/>
      <c r="UPT308" s="82"/>
      <c r="UPU308" s="6"/>
      <c r="UPX308" s="7"/>
      <c r="UPY308" s="7"/>
      <c r="UQD308" s="82"/>
      <c r="UQF308" s="7"/>
      <c r="UQG308" s="82"/>
      <c r="UQI308" s="7"/>
      <c r="UQJ308" s="82"/>
      <c r="UQK308" s="82"/>
      <c r="UQL308" s="83"/>
      <c r="UQN308" s="82"/>
      <c r="UQO308" s="80"/>
      <c r="UQP308" s="81"/>
      <c r="UQQ308" s="82"/>
      <c r="UQT308" s="82"/>
      <c r="UQU308" s="82"/>
      <c r="UQW308" s="82"/>
      <c r="UQZ308" s="82"/>
      <c r="URC308" s="82"/>
      <c r="URD308" s="82"/>
      <c r="URI308" s="82"/>
      <c r="URL308" s="82"/>
      <c r="URM308" s="82"/>
      <c r="URN308" s="82"/>
      <c r="URO308" s="82"/>
      <c r="URP308" s="82"/>
      <c r="URQ308" s="82"/>
      <c r="URR308" s="82"/>
      <c r="USJ308" s="82"/>
      <c r="USK308" s="82"/>
      <c r="USL308" s="6"/>
      <c r="USO308" s="7"/>
      <c r="USP308" s="7"/>
      <c r="USU308" s="82"/>
      <c r="USW308" s="7"/>
      <c r="USX308" s="82"/>
      <c r="USZ308" s="7"/>
      <c r="UTA308" s="82"/>
      <c r="UTB308" s="82"/>
      <c r="UTC308" s="83"/>
      <c r="UTE308" s="82"/>
      <c r="UTF308" s="80"/>
      <c r="UTG308" s="81"/>
      <c r="UTH308" s="82"/>
      <c r="UTK308" s="82"/>
      <c r="UTL308" s="82"/>
      <c r="UTN308" s="82"/>
      <c r="UTQ308" s="82"/>
      <c r="UTT308" s="82"/>
      <c r="UTU308" s="82"/>
      <c r="UTZ308" s="82"/>
      <c r="UUC308" s="82"/>
      <c r="UUD308" s="82"/>
      <c r="UUE308" s="82"/>
      <c r="UUF308" s="82"/>
      <c r="UUG308" s="82"/>
      <c r="UUH308" s="82"/>
      <c r="UUI308" s="82"/>
      <c r="UVA308" s="82"/>
      <c r="UVB308" s="82"/>
      <c r="UVC308" s="6"/>
      <c r="UVF308" s="7"/>
      <c r="UVG308" s="7"/>
      <c r="UVL308" s="82"/>
      <c r="UVN308" s="7"/>
      <c r="UVO308" s="82"/>
      <c r="UVQ308" s="7"/>
      <c r="UVR308" s="82"/>
      <c r="UVS308" s="82"/>
      <c r="UVT308" s="83"/>
      <c r="UVV308" s="82"/>
      <c r="UVW308" s="80"/>
      <c r="UVX308" s="81"/>
      <c r="UVY308" s="82"/>
      <c r="UWB308" s="82"/>
      <c r="UWC308" s="82"/>
      <c r="UWE308" s="82"/>
      <c r="UWH308" s="82"/>
      <c r="UWK308" s="82"/>
      <c r="UWL308" s="82"/>
      <c r="UWQ308" s="82"/>
      <c r="UWT308" s="82"/>
      <c r="UWU308" s="82"/>
      <c r="UWV308" s="82"/>
      <c r="UWW308" s="82"/>
      <c r="UWX308" s="82"/>
      <c r="UWY308" s="82"/>
      <c r="UWZ308" s="82"/>
      <c r="UXR308" s="82"/>
      <c r="UXS308" s="82"/>
      <c r="UXT308" s="6"/>
      <c r="UXW308" s="7"/>
      <c r="UXX308" s="7"/>
      <c r="UYC308" s="82"/>
      <c r="UYE308" s="7"/>
      <c r="UYF308" s="82"/>
      <c r="UYH308" s="7"/>
      <c r="UYI308" s="82"/>
      <c r="UYJ308" s="82"/>
      <c r="UYK308" s="83"/>
      <c r="UYM308" s="82"/>
      <c r="UYN308" s="80"/>
      <c r="UYO308" s="81"/>
      <c r="UYP308" s="82"/>
      <c r="UYS308" s="82"/>
      <c r="UYT308" s="82"/>
      <c r="UYV308" s="82"/>
      <c r="UYY308" s="82"/>
      <c r="UZB308" s="82"/>
      <c r="UZC308" s="82"/>
      <c r="UZH308" s="82"/>
      <c r="UZK308" s="82"/>
      <c r="UZL308" s="82"/>
      <c r="UZM308" s="82"/>
      <c r="UZN308" s="82"/>
      <c r="UZO308" s="82"/>
      <c r="UZP308" s="82"/>
      <c r="UZQ308" s="82"/>
      <c r="VAI308" s="82"/>
      <c r="VAJ308" s="82"/>
      <c r="VAK308" s="6"/>
      <c r="VAN308" s="7"/>
      <c r="VAO308" s="7"/>
      <c r="VAT308" s="82"/>
      <c r="VAV308" s="7"/>
      <c r="VAW308" s="82"/>
      <c r="VAY308" s="7"/>
      <c r="VAZ308" s="82"/>
      <c r="VBA308" s="82"/>
      <c r="VBB308" s="83"/>
      <c r="VBD308" s="82"/>
      <c r="VBE308" s="80"/>
      <c r="VBF308" s="81"/>
      <c r="VBG308" s="82"/>
      <c r="VBJ308" s="82"/>
      <c r="VBK308" s="82"/>
      <c r="VBM308" s="82"/>
      <c r="VBP308" s="82"/>
      <c r="VBS308" s="82"/>
      <c r="VBT308" s="82"/>
      <c r="VBY308" s="82"/>
      <c r="VCB308" s="82"/>
      <c r="VCC308" s="82"/>
      <c r="VCD308" s="82"/>
      <c r="VCE308" s="82"/>
      <c r="VCF308" s="82"/>
      <c r="VCG308" s="82"/>
      <c r="VCH308" s="82"/>
      <c r="VCZ308" s="82"/>
      <c r="VDA308" s="82"/>
      <c r="VDB308" s="6"/>
      <c r="VDE308" s="7"/>
      <c r="VDF308" s="7"/>
      <c r="VDK308" s="82"/>
      <c r="VDM308" s="7"/>
      <c r="VDN308" s="82"/>
      <c r="VDP308" s="7"/>
      <c r="VDQ308" s="82"/>
      <c r="VDR308" s="82"/>
      <c r="VDS308" s="83"/>
      <c r="VDU308" s="82"/>
      <c r="VDV308" s="80"/>
      <c r="VDW308" s="81"/>
      <c r="VDX308" s="82"/>
      <c r="VEA308" s="82"/>
      <c r="VEB308" s="82"/>
      <c r="VED308" s="82"/>
      <c r="VEG308" s="82"/>
      <c r="VEJ308" s="82"/>
      <c r="VEK308" s="82"/>
      <c r="VEP308" s="82"/>
      <c r="VES308" s="82"/>
      <c r="VET308" s="82"/>
      <c r="VEU308" s="82"/>
      <c r="VEV308" s="82"/>
      <c r="VEW308" s="82"/>
      <c r="VEX308" s="82"/>
      <c r="VEY308" s="82"/>
      <c r="VFQ308" s="82"/>
      <c r="VFR308" s="82"/>
      <c r="VFS308" s="6"/>
      <c r="VFV308" s="7"/>
      <c r="VFW308" s="7"/>
      <c r="VGB308" s="82"/>
      <c r="VGD308" s="7"/>
      <c r="VGE308" s="82"/>
      <c r="VGG308" s="7"/>
      <c r="VGH308" s="82"/>
      <c r="VGI308" s="82"/>
      <c r="VGJ308" s="83"/>
      <c r="VGL308" s="82"/>
      <c r="VGM308" s="80"/>
      <c r="VGN308" s="81"/>
      <c r="VGO308" s="82"/>
      <c r="VGR308" s="82"/>
      <c r="VGS308" s="82"/>
      <c r="VGU308" s="82"/>
      <c r="VGX308" s="82"/>
      <c r="VHA308" s="82"/>
      <c r="VHB308" s="82"/>
      <c r="VHG308" s="82"/>
      <c r="VHJ308" s="82"/>
      <c r="VHK308" s="82"/>
      <c r="VHL308" s="82"/>
      <c r="VHM308" s="82"/>
      <c r="VHN308" s="82"/>
      <c r="VHO308" s="82"/>
      <c r="VHP308" s="82"/>
      <c r="VIH308" s="82"/>
      <c r="VII308" s="82"/>
      <c r="VIJ308" s="6"/>
      <c r="VIM308" s="7"/>
      <c r="VIN308" s="7"/>
      <c r="VIS308" s="82"/>
      <c r="VIU308" s="7"/>
      <c r="VIV308" s="82"/>
      <c r="VIX308" s="7"/>
      <c r="VIY308" s="82"/>
      <c r="VIZ308" s="82"/>
      <c r="VJA308" s="83"/>
      <c r="VJC308" s="82"/>
      <c r="VJD308" s="80"/>
      <c r="VJE308" s="81"/>
      <c r="VJF308" s="82"/>
      <c r="VJI308" s="82"/>
      <c r="VJJ308" s="82"/>
      <c r="VJL308" s="82"/>
      <c r="VJO308" s="82"/>
      <c r="VJR308" s="82"/>
      <c r="VJS308" s="82"/>
      <c r="VJX308" s="82"/>
      <c r="VKA308" s="82"/>
      <c r="VKB308" s="82"/>
      <c r="VKC308" s="82"/>
      <c r="VKD308" s="82"/>
      <c r="VKE308" s="82"/>
      <c r="VKF308" s="82"/>
      <c r="VKG308" s="82"/>
      <c r="VKY308" s="82"/>
      <c r="VKZ308" s="82"/>
      <c r="VLA308" s="6"/>
      <c r="VLD308" s="7"/>
      <c r="VLE308" s="7"/>
      <c r="VLJ308" s="82"/>
      <c r="VLL308" s="7"/>
      <c r="VLM308" s="82"/>
      <c r="VLO308" s="7"/>
      <c r="VLP308" s="82"/>
      <c r="VLQ308" s="82"/>
      <c r="VLR308" s="83"/>
      <c r="VLT308" s="82"/>
      <c r="VLU308" s="80"/>
      <c r="VLV308" s="81"/>
      <c r="VLW308" s="82"/>
      <c r="VLZ308" s="82"/>
      <c r="VMA308" s="82"/>
      <c r="VMC308" s="82"/>
      <c r="VMF308" s="82"/>
      <c r="VMI308" s="82"/>
      <c r="VMJ308" s="82"/>
      <c r="VMO308" s="82"/>
      <c r="VMR308" s="82"/>
      <c r="VMS308" s="82"/>
      <c r="VMT308" s="82"/>
      <c r="VMU308" s="82"/>
      <c r="VMV308" s="82"/>
      <c r="VMW308" s="82"/>
      <c r="VMX308" s="82"/>
      <c r="VNP308" s="82"/>
      <c r="VNQ308" s="82"/>
      <c r="VNR308" s="6"/>
      <c r="VNU308" s="7"/>
      <c r="VNV308" s="7"/>
      <c r="VOA308" s="82"/>
      <c r="VOC308" s="7"/>
      <c r="VOD308" s="82"/>
      <c r="VOF308" s="7"/>
      <c r="VOG308" s="82"/>
      <c r="VOH308" s="82"/>
      <c r="VOI308" s="83"/>
      <c r="VOK308" s="82"/>
      <c r="VOL308" s="80"/>
      <c r="VOM308" s="81"/>
      <c r="VON308" s="82"/>
      <c r="VOQ308" s="82"/>
      <c r="VOR308" s="82"/>
      <c r="VOT308" s="82"/>
      <c r="VOW308" s="82"/>
      <c r="VOZ308" s="82"/>
      <c r="VPA308" s="82"/>
      <c r="VPF308" s="82"/>
      <c r="VPI308" s="82"/>
      <c r="VPJ308" s="82"/>
      <c r="VPK308" s="82"/>
      <c r="VPL308" s="82"/>
      <c r="VPM308" s="82"/>
      <c r="VPN308" s="82"/>
      <c r="VPO308" s="82"/>
      <c r="VQG308" s="82"/>
      <c r="VQH308" s="82"/>
      <c r="VQI308" s="6"/>
      <c r="VQL308" s="7"/>
      <c r="VQM308" s="7"/>
      <c r="VQR308" s="82"/>
      <c r="VQT308" s="7"/>
      <c r="VQU308" s="82"/>
      <c r="VQW308" s="7"/>
      <c r="VQX308" s="82"/>
      <c r="VQY308" s="82"/>
      <c r="VQZ308" s="83"/>
      <c r="VRB308" s="82"/>
      <c r="VRC308" s="80"/>
      <c r="VRD308" s="81"/>
      <c r="VRE308" s="82"/>
      <c r="VRH308" s="82"/>
      <c r="VRI308" s="82"/>
      <c r="VRK308" s="82"/>
      <c r="VRN308" s="82"/>
      <c r="VRQ308" s="82"/>
      <c r="VRR308" s="82"/>
      <c r="VRW308" s="82"/>
      <c r="VRZ308" s="82"/>
      <c r="VSA308" s="82"/>
      <c r="VSB308" s="82"/>
      <c r="VSC308" s="82"/>
      <c r="VSD308" s="82"/>
      <c r="VSE308" s="82"/>
      <c r="VSF308" s="82"/>
      <c r="VSX308" s="82"/>
      <c r="VSY308" s="82"/>
      <c r="VSZ308" s="6"/>
      <c r="VTC308" s="7"/>
      <c r="VTD308" s="7"/>
      <c r="VTI308" s="82"/>
      <c r="VTK308" s="7"/>
      <c r="VTL308" s="82"/>
      <c r="VTN308" s="7"/>
      <c r="VTO308" s="82"/>
      <c r="VTP308" s="82"/>
      <c r="VTQ308" s="83"/>
      <c r="VTS308" s="82"/>
      <c r="VTT308" s="80"/>
      <c r="VTU308" s="81"/>
      <c r="VTV308" s="82"/>
      <c r="VTY308" s="82"/>
      <c r="VTZ308" s="82"/>
      <c r="VUB308" s="82"/>
      <c r="VUE308" s="82"/>
      <c r="VUH308" s="82"/>
      <c r="VUI308" s="82"/>
      <c r="VUN308" s="82"/>
      <c r="VUQ308" s="82"/>
      <c r="VUR308" s="82"/>
      <c r="VUS308" s="82"/>
      <c r="VUT308" s="82"/>
      <c r="VUU308" s="82"/>
      <c r="VUV308" s="82"/>
      <c r="VUW308" s="82"/>
      <c r="VVO308" s="82"/>
      <c r="VVP308" s="82"/>
      <c r="VVQ308" s="6"/>
      <c r="VVT308" s="7"/>
      <c r="VVU308" s="7"/>
      <c r="VVZ308" s="82"/>
      <c r="VWB308" s="7"/>
      <c r="VWC308" s="82"/>
      <c r="VWE308" s="7"/>
      <c r="VWF308" s="82"/>
      <c r="VWG308" s="82"/>
      <c r="VWH308" s="83"/>
      <c r="VWJ308" s="82"/>
      <c r="VWK308" s="80"/>
      <c r="VWL308" s="81"/>
      <c r="VWM308" s="82"/>
      <c r="VWP308" s="82"/>
      <c r="VWQ308" s="82"/>
      <c r="VWS308" s="82"/>
      <c r="VWV308" s="82"/>
      <c r="VWY308" s="82"/>
      <c r="VWZ308" s="82"/>
      <c r="VXE308" s="82"/>
      <c r="VXH308" s="82"/>
      <c r="VXI308" s="82"/>
      <c r="VXJ308" s="82"/>
      <c r="VXK308" s="82"/>
      <c r="VXL308" s="82"/>
      <c r="VXM308" s="82"/>
      <c r="VXN308" s="82"/>
      <c r="VYF308" s="82"/>
      <c r="VYG308" s="82"/>
      <c r="VYH308" s="6"/>
      <c r="VYK308" s="7"/>
      <c r="VYL308" s="7"/>
      <c r="VYQ308" s="82"/>
      <c r="VYS308" s="7"/>
      <c r="VYT308" s="82"/>
      <c r="VYV308" s="7"/>
      <c r="VYW308" s="82"/>
      <c r="VYX308" s="82"/>
      <c r="VYY308" s="83"/>
      <c r="VZA308" s="82"/>
      <c r="VZB308" s="80"/>
      <c r="VZC308" s="81"/>
      <c r="VZD308" s="82"/>
      <c r="VZG308" s="82"/>
      <c r="VZH308" s="82"/>
      <c r="VZJ308" s="82"/>
      <c r="VZM308" s="82"/>
      <c r="VZP308" s="82"/>
      <c r="VZQ308" s="82"/>
      <c r="VZV308" s="82"/>
      <c r="VZY308" s="82"/>
      <c r="VZZ308" s="82"/>
      <c r="WAA308" s="82"/>
      <c r="WAB308" s="82"/>
      <c r="WAC308" s="82"/>
      <c r="WAD308" s="82"/>
      <c r="WAE308" s="82"/>
      <c r="WAW308" s="82"/>
      <c r="WAX308" s="82"/>
      <c r="WAY308" s="6"/>
      <c r="WBB308" s="7"/>
      <c r="WBC308" s="7"/>
      <c r="WBH308" s="82"/>
      <c r="WBJ308" s="7"/>
      <c r="WBK308" s="82"/>
      <c r="WBM308" s="7"/>
      <c r="WBN308" s="82"/>
      <c r="WBO308" s="82"/>
      <c r="WBP308" s="83"/>
      <c r="WBR308" s="82"/>
      <c r="WBS308" s="80"/>
      <c r="WBT308" s="81"/>
      <c r="WBU308" s="82"/>
      <c r="WBX308" s="82"/>
      <c r="WBY308" s="82"/>
      <c r="WCA308" s="82"/>
      <c r="WCD308" s="82"/>
      <c r="WCG308" s="82"/>
      <c r="WCH308" s="82"/>
      <c r="WCM308" s="82"/>
      <c r="WCP308" s="82"/>
      <c r="WCQ308" s="82"/>
      <c r="WCR308" s="82"/>
      <c r="WCS308" s="82"/>
      <c r="WCT308" s="82"/>
      <c r="WCU308" s="82"/>
      <c r="WCV308" s="82"/>
      <c r="WDN308" s="82"/>
      <c r="WDO308" s="82"/>
      <c r="WDP308" s="6"/>
      <c r="WDS308" s="7"/>
      <c r="WDT308" s="7"/>
      <c r="WDY308" s="82"/>
      <c r="WEA308" s="7"/>
      <c r="WEB308" s="82"/>
      <c r="WED308" s="7"/>
      <c r="WEE308" s="82"/>
      <c r="WEF308" s="82"/>
      <c r="WEG308" s="83"/>
      <c r="WEI308" s="82"/>
      <c r="WEJ308" s="80"/>
      <c r="WEK308" s="81"/>
      <c r="WEL308" s="82"/>
      <c r="WEO308" s="82"/>
      <c r="WEP308" s="82"/>
      <c r="WER308" s="82"/>
      <c r="WEU308" s="82"/>
      <c r="WEX308" s="82"/>
      <c r="WEY308" s="82"/>
      <c r="WFD308" s="82"/>
      <c r="WFG308" s="82"/>
      <c r="WFH308" s="82"/>
      <c r="WFI308" s="82"/>
      <c r="WFJ308" s="82"/>
      <c r="WFK308" s="82"/>
      <c r="WFL308" s="82"/>
      <c r="WFM308" s="82"/>
      <c r="WGE308" s="82"/>
      <c r="WGF308" s="82"/>
      <c r="WGG308" s="6"/>
      <c r="WGJ308" s="7"/>
      <c r="WGK308" s="7"/>
      <c r="WGP308" s="82"/>
      <c r="WGR308" s="7"/>
      <c r="WGS308" s="82"/>
      <c r="WGU308" s="7"/>
      <c r="WGV308" s="82"/>
      <c r="WGW308" s="82"/>
      <c r="WGX308" s="83"/>
      <c r="WGZ308" s="82"/>
      <c r="WHA308" s="80"/>
      <c r="WHB308" s="81"/>
      <c r="WHC308" s="82"/>
      <c r="WHF308" s="82"/>
      <c r="WHG308" s="82"/>
      <c r="WHI308" s="82"/>
      <c r="WHL308" s="82"/>
      <c r="WHO308" s="82"/>
      <c r="WHP308" s="82"/>
      <c r="WHU308" s="82"/>
      <c r="WHX308" s="82"/>
      <c r="WHY308" s="82"/>
      <c r="WHZ308" s="82"/>
      <c r="WIA308" s="82"/>
      <c r="WIB308" s="82"/>
      <c r="WIC308" s="82"/>
      <c r="WID308" s="82"/>
      <c r="WIV308" s="82"/>
      <c r="WIW308" s="82"/>
      <c r="WIX308" s="6"/>
      <c r="WJA308" s="7"/>
      <c r="WJB308" s="7"/>
      <c r="WJG308" s="82"/>
      <c r="WJI308" s="7"/>
      <c r="WJJ308" s="82"/>
      <c r="WJL308" s="7"/>
      <c r="WJM308" s="82"/>
      <c r="WJN308" s="82"/>
      <c r="WJO308" s="83"/>
      <c r="WJQ308" s="82"/>
      <c r="WJR308" s="80"/>
      <c r="WJS308" s="81"/>
      <c r="WJT308" s="82"/>
      <c r="WJW308" s="82"/>
      <c r="WJX308" s="82"/>
      <c r="WJZ308" s="82"/>
      <c r="WKC308" s="82"/>
      <c r="WKF308" s="82"/>
      <c r="WKG308" s="82"/>
      <c r="WKL308" s="82"/>
      <c r="WKO308" s="82"/>
      <c r="WKP308" s="82"/>
      <c r="WKQ308" s="82"/>
      <c r="WKR308" s="82"/>
      <c r="WKS308" s="82"/>
      <c r="WKT308" s="82"/>
      <c r="WKU308" s="82"/>
      <c r="WLM308" s="82"/>
      <c r="WLN308" s="82"/>
      <c r="WLO308" s="6"/>
      <c r="WLR308" s="7"/>
      <c r="WLS308" s="7"/>
      <c r="WLX308" s="82"/>
      <c r="WLZ308" s="7"/>
      <c r="WMA308" s="82"/>
      <c r="WMC308" s="7"/>
      <c r="WMD308" s="82"/>
      <c r="WME308" s="82"/>
      <c r="WMF308" s="83"/>
      <c r="WMH308" s="82"/>
      <c r="WMI308" s="80"/>
      <c r="WMJ308" s="81"/>
      <c r="WMK308" s="82"/>
      <c r="WMN308" s="82"/>
      <c r="WMO308" s="82"/>
      <c r="WMQ308" s="82"/>
      <c r="WMT308" s="82"/>
      <c r="WMW308" s="82"/>
      <c r="WMX308" s="82"/>
      <c r="WNC308" s="82"/>
      <c r="WNF308" s="82"/>
      <c r="WNG308" s="82"/>
      <c r="WNH308" s="82"/>
      <c r="WNI308" s="82"/>
      <c r="WNJ308" s="82"/>
      <c r="WNK308" s="82"/>
      <c r="WNL308" s="82"/>
      <c r="WOD308" s="82"/>
      <c r="WOE308" s="82"/>
      <c r="WOF308" s="6"/>
      <c r="WOI308" s="7"/>
      <c r="WOJ308" s="7"/>
      <c r="WOO308" s="82"/>
      <c r="WOQ308" s="7"/>
      <c r="WOR308" s="82"/>
      <c r="WOT308" s="7"/>
      <c r="WOU308" s="82"/>
      <c r="WOV308" s="82"/>
      <c r="WOW308" s="83"/>
      <c r="WOY308" s="82"/>
      <c r="WOZ308" s="80"/>
      <c r="WPA308" s="81"/>
      <c r="WPB308" s="82"/>
      <c r="WPE308" s="82"/>
      <c r="WPF308" s="82"/>
      <c r="WPH308" s="82"/>
      <c r="WPK308" s="82"/>
      <c r="WPN308" s="82"/>
      <c r="WPO308" s="82"/>
      <c r="WPT308" s="82"/>
      <c r="WPW308" s="82"/>
      <c r="WPX308" s="82"/>
      <c r="WPY308" s="82"/>
      <c r="WPZ308" s="82"/>
      <c r="WQA308" s="82"/>
      <c r="WQB308" s="82"/>
      <c r="WQC308" s="82"/>
      <c r="WQU308" s="82"/>
      <c r="WQV308" s="82"/>
      <c r="WQW308" s="6"/>
      <c r="WQZ308" s="7"/>
      <c r="WRA308" s="7"/>
      <c r="WRF308" s="82"/>
      <c r="WRH308" s="7"/>
      <c r="WRI308" s="82"/>
      <c r="WRK308" s="7"/>
      <c r="WRL308" s="82"/>
      <c r="WRM308" s="82"/>
      <c r="WRN308" s="83"/>
      <c r="WRP308" s="82"/>
      <c r="WRQ308" s="80"/>
      <c r="WRR308" s="81"/>
      <c r="WRS308" s="82"/>
      <c r="WRV308" s="82"/>
      <c r="WRW308" s="82"/>
      <c r="WRY308" s="82"/>
      <c r="WSB308" s="82"/>
      <c r="WSE308" s="82"/>
      <c r="WSF308" s="82"/>
      <c r="WSK308" s="82"/>
      <c r="WSN308" s="82"/>
      <c r="WSO308" s="82"/>
      <c r="WSP308" s="82"/>
      <c r="WSQ308" s="82"/>
      <c r="WSR308" s="82"/>
      <c r="WSS308" s="82"/>
      <c r="WST308" s="82"/>
      <c r="WTL308" s="82"/>
      <c r="WTM308" s="82"/>
      <c r="WTN308" s="6"/>
      <c r="WTQ308" s="7"/>
      <c r="WTR308" s="7"/>
      <c r="WTW308" s="82"/>
      <c r="WTY308" s="7"/>
      <c r="WTZ308" s="82"/>
      <c r="WUB308" s="7"/>
      <c r="WUC308" s="82"/>
      <c r="WUD308" s="82"/>
      <c r="WUE308" s="83"/>
      <c r="WUG308" s="82"/>
      <c r="WUH308" s="80"/>
      <c r="WUI308" s="81"/>
      <c r="WUJ308" s="82"/>
      <c r="WUM308" s="82"/>
      <c r="WUN308" s="82"/>
      <c r="WUP308" s="82"/>
      <c r="WUS308" s="82"/>
      <c r="WUV308" s="82"/>
      <c r="WUW308" s="82"/>
      <c r="WVB308" s="82"/>
      <c r="WVE308" s="82"/>
      <c r="WVF308" s="82"/>
      <c r="WVG308" s="82"/>
      <c r="WVH308" s="82"/>
      <c r="WVI308" s="82"/>
      <c r="WVJ308" s="82"/>
      <c r="WVK308" s="82"/>
      <c r="WWC308" s="82"/>
      <c r="WWD308" s="82"/>
      <c r="WWE308" s="6"/>
      <c r="WWH308" s="7"/>
      <c r="WWI308" s="7"/>
      <c r="WWN308" s="82"/>
      <c r="WWP308" s="7"/>
      <c r="WWQ308" s="82"/>
      <c r="WWS308" s="7"/>
      <c r="WWT308" s="82"/>
      <c r="WWU308" s="82"/>
      <c r="WWV308" s="83"/>
      <c r="WWX308" s="82"/>
      <c r="WWY308" s="80"/>
      <c r="WWZ308" s="81"/>
      <c r="WXA308" s="82"/>
      <c r="WXD308" s="82"/>
      <c r="WXE308" s="82"/>
      <c r="WXG308" s="82"/>
      <c r="WXJ308" s="82"/>
      <c r="WXM308" s="82"/>
      <c r="WXN308" s="82"/>
    </row>
    <row r="309" spans="1:1020 1038:2046 2049:3072 3075:5120 5122:7161 7179:10239 10242:11264 11266:12287 12290:13302 13320:15358 15363:16186" ht="39.75" customHeight="1" x14ac:dyDescent="0.25">
      <c r="A309" s="53" t="s">
        <v>4522</v>
      </c>
      <c r="B309" s="53">
        <v>72</v>
      </c>
      <c r="C309" s="53" t="s">
        <v>50</v>
      </c>
      <c r="D309" s="53" t="s">
        <v>1291</v>
      </c>
      <c r="E309" s="53">
        <v>1</v>
      </c>
      <c r="F309" s="53" t="s">
        <v>1385</v>
      </c>
      <c r="G309" s="53" t="s">
        <v>1384</v>
      </c>
      <c r="H309" s="54" t="s">
        <v>159</v>
      </c>
      <c r="I309" s="54" t="s">
        <v>160</v>
      </c>
      <c r="J309" s="54" t="s">
        <v>80</v>
      </c>
      <c r="K309" s="54" t="s">
        <v>80</v>
      </c>
      <c r="L309" s="54" t="s">
        <v>80</v>
      </c>
      <c r="M309" s="54" t="s">
        <v>80</v>
      </c>
      <c r="N309" s="54" t="s">
        <v>80</v>
      </c>
      <c r="O309" s="54" t="s">
        <v>80</v>
      </c>
      <c r="P309" s="54" t="s">
        <v>161</v>
      </c>
      <c r="Q309" s="52">
        <v>0.33333333333333331</v>
      </c>
      <c r="R309" s="52">
        <v>0.33333333333333331</v>
      </c>
      <c r="S309" s="428">
        <v>1</v>
      </c>
      <c r="T309" s="54" t="s">
        <v>84</v>
      </c>
      <c r="U309" s="54" t="s">
        <v>162</v>
      </c>
      <c r="V309" s="75">
        <v>44927</v>
      </c>
      <c r="W309" s="75">
        <v>45016</v>
      </c>
      <c r="X309" s="54" t="s">
        <v>1301</v>
      </c>
      <c r="Y309" s="57" t="s">
        <v>100</v>
      </c>
      <c r="Z309" s="392">
        <v>1</v>
      </c>
      <c r="AA309" s="58" t="s">
        <v>993</v>
      </c>
      <c r="AB309" s="435">
        <v>45016</v>
      </c>
      <c r="AC309" s="392">
        <v>1</v>
      </c>
      <c r="AD309" s="58" t="s">
        <v>230</v>
      </c>
      <c r="AE309" s="435">
        <v>45016</v>
      </c>
      <c r="AF309" s="57" t="s">
        <v>79</v>
      </c>
      <c r="AG309" s="437">
        <v>1</v>
      </c>
    </row>
    <row r="310" spans="1:1020 1038:2046 2049:3072 3075:5120 5122:7161 7179:10239 10242:11264 11266:12287 12290:13302 13320:15358 15363:16186" ht="39.75" customHeight="1" x14ac:dyDescent="0.25">
      <c r="A310" s="53" t="s">
        <v>4522</v>
      </c>
      <c r="B310" s="53">
        <v>72</v>
      </c>
      <c r="C310" s="53" t="s">
        <v>50</v>
      </c>
      <c r="D310" s="53" t="s">
        <v>1291</v>
      </c>
      <c r="E310" s="53">
        <v>1</v>
      </c>
      <c r="F310" s="53" t="s">
        <v>1386</v>
      </c>
      <c r="G310" s="53" t="s">
        <v>1384</v>
      </c>
      <c r="H310" s="54" t="s">
        <v>165</v>
      </c>
      <c r="I310" s="54" t="s">
        <v>160</v>
      </c>
      <c r="J310" s="54" t="s">
        <v>80</v>
      </c>
      <c r="K310" s="54" t="s">
        <v>80</v>
      </c>
      <c r="L310" s="54" t="s">
        <v>80</v>
      </c>
      <c r="M310" s="54" t="s">
        <v>80</v>
      </c>
      <c r="N310" s="54" t="s">
        <v>80</v>
      </c>
      <c r="O310" s="54" t="s">
        <v>80</v>
      </c>
      <c r="P310" s="54" t="s">
        <v>166</v>
      </c>
      <c r="Q310" s="52">
        <v>0.33333333333333331</v>
      </c>
      <c r="R310" s="52">
        <v>0.33333333333333331</v>
      </c>
      <c r="S310" s="428">
        <v>1</v>
      </c>
      <c r="T310" s="54" t="s">
        <v>84</v>
      </c>
      <c r="U310" s="54" t="s">
        <v>162</v>
      </c>
      <c r="V310" s="75">
        <v>45017</v>
      </c>
      <c r="W310" s="75">
        <v>45107</v>
      </c>
      <c r="X310" s="54" t="s">
        <v>1301</v>
      </c>
      <c r="Y310" s="57" t="s">
        <v>100</v>
      </c>
      <c r="Z310" s="392">
        <v>1</v>
      </c>
      <c r="AA310" s="58" t="s">
        <v>1387</v>
      </c>
      <c r="AB310" s="435">
        <v>45107</v>
      </c>
      <c r="AC310" s="392">
        <v>1</v>
      </c>
      <c r="AD310" s="58" t="s">
        <v>1387</v>
      </c>
      <c r="AE310" s="435">
        <v>45107</v>
      </c>
      <c r="AF310" s="57" t="s">
        <v>79</v>
      </c>
      <c r="AG310" s="437">
        <v>1</v>
      </c>
    </row>
    <row r="311" spans="1:1020 1038:2046 2049:3072 3075:5120 5122:7161 7179:10239 10242:11264 11266:12287 12290:13302 13320:15358 15363:16186" ht="39.75" customHeight="1" x14ac:dyDescent="0.25">
      <c r="A311" s="53" t="s">
        <v>4522</v>
      </c>
      <c r="B311" s="53">
        <v>72</v>
      </c>
      <c r="C311" s="53" t="s">
        <v>50</v>
      </c>
      <c r="D311" s="53" t="s">
        <v>1291</v>
      </c>
      <c r="E311" s="53">
        <v>1</v>
      </c>
      <c r="F311" s="53" t="s">
        <v>1388</v>
      </c>
      <c r="G311" s="53" t="s">
        <v>1384</v>
      </c>
      <c r="H311" s="54" t="s">
        <v>170</v>
      </c>
      <c r="I311" s="54" t="s">
        <v>160</v>
      </c>
      <c r="J311" s="54" t="s">
        <v>80</v>
      </c>
      <c r="K311" s="54" t="s">
        <v>80</v>
      </c>
      <c r="L311" s="54" t="s">
        <v>80</v>
      </c>
      <c r="M311" s="54" t="s">
        <v>80</v>
      </c>
      <c r="N311" s="54" t="s">
        <v>80</v>
      </c>
      <c r="O311" s="54" t="s">
        <v>80</v>
      </c>
      <c r="P311" s="54" t="s">
        <v>171</v>
      </c>
      <c r="Q311" s="52">
        <v>0.33333333333333331</v>
      </c>
      <c r="R311" s="52">
        <v>0.33333333333333331</v>
      </c>
      <c r="S311" s="428">
        <v>1</v>
      </c>
      <c r="T311" s="54" t="s">
        <v>84</v>
      </c>
      <c r="U311" s="54" t="s">
        <v>162</v>
      </c>
      <c r="V311" s="75">
        <v>45200</v>
      </c>
      <c r="W311" s="75">
        <v>45290</v>
      </c>
      <c r="X311" s="54" t="s">
        <v>1301</v>
      </c>
      <c r="Y311" s="57" t="s">
        <v>100</v>
      </c>
      <c r="Z311" s="392">
        <v>1</v>
      </c>
      <c r="AA311" s="58" t="s">
        <v>4659</v>
      </c>
      <c r="AB311" s="435">
        <v>45291</v>
      </c>
      <c r="AC311" s="392">
        <v>1</v>
      </c>
      <c r="AD311" s="58" t="s">
        <v>4659</v>
      </c>
      <c r="AE311" s="435">
        <v>45291</v>
      </c>
      <c r="AF311" s="57" t="s">
        <v>79</v>
      </c>
      <c r="AG311" s="437">
        <v>1</v>
      </c>
    </row>
    <row r="312" spans="1:1020 1038:2046 2049:3072 3075:5120 5122:7161 7179:10239 10242:11264 11266:12287 12290:13302 13320:15358 15363:16186" ht="39.75" customHeight="1" x14ac:dyDescent="0.25">
      <c r="A312" s="49" t="s">
        <v>4522</v>
      </c>
      <c r="B312" s="49">
        <v>73</v>
      </c>
      <c r="C312" s="49" t="s">
        <v>51</v>
      </c>
      <c r="D312" s="49" t="s">
        <v>1389</v>
      </c>
      <c r="E312" s="49">
        <v>1</v>
      </c>
      <c r="F312" s="49" t="s">
        <v>1390</v>
      </c>
      <c r="G312" s="49" t="s">
        <v>1390</v>
      </c>
      <c r="H312" s="417" t="s">
        <v>75</v>
      </c>
      <c r="I312" s="417" t="s">
        <v>196</v>
      </c>
      <c r="J312" s="417" t="s">
        <v>77</v>
      </c>
      <c r="K312" s="417" t="s">
        <v>144</v>
      </c>
      <c r="L312" s="417" t="s">
        <v>79</v>
      </c>
      <c r="M312" s="417" t="s">
        <v>583</v>
      </c>
      <c r="N312" s="417" t="s">
        <v>659</v>
      </c>
      <c r="O312" s="417" t="s">
        <v>243</v>
      </c>
      <c r="P312" s="417" t="s">
        <v>1391</v>
      </c>
      <c r="Q312" s="50">
        <v>0.1</v>
      </c>
      <c r="R312" s="50"/>
      <c r="S312" s="153">
        <v>1</v>
      </c>
      <c r="T312" s="417" t="s">
        <v>84</v>
      </c>
      <c r="U312" s="417" t="s">
        <v>1392</v>
      </c>
      <c r="V312" s="171">
        <v>44988</v>
      </c>
      <c r="W312" s="171">
        <v>45260</v>
      </c>
      <c r="X312" s="417" t="s">
        <v>1393</v>
      </c>
      <c r="Y312" s="57" t="s">
        <v>100</v>
      </c>
      <c r="Z312" s="392">
        <v>1</v>
      </c>
      <c r="AA312" s="58" t="s">
        <v>1394</v>
      </c>
      <c r="AB312" s="435">
        <v>45260</v>
      </c>
      <c r="AC312" s="392">
        <v>1</v>
      </c>
      <c r="AD312" s="58" t="s">
        <v>1395</v>
      </c>
      <c r="AE312" s="435">
        <v>45260</v>
      </c>
      <c r="AF312" s="436" t="s">
        <v>92</v>
      </c>
      <c r="AG312" s="437" t="s">
        <v>92</v>
      </c>
    </row>
    <row r="313" spans="1:1020 1038:2046 2049:3072 3075:5120 5122:7161 7179:10239 10242:11264 11266:12287 12290:13302 13320:15358 15363:16186" ht="39.75" customHeight="1" x14ac:dyDescent="0.25">
      <c r="A313" s="53" t="s">
        <v>4522</v>
      </c>
      <c r="B313" s="53">
        <v>73</v>
      </c>
      <c r="C313" s="53" t="s">
        <v>51</v>
      </c>
      <c r="D313" s="53" t="s">
        <v>1389</v>
      </c>
      <c r="E313" s="53">
        <v>1</v>
      </c>
      <c r="F313" s="53" t="s">
        <v>1396</v>
      </c>
      <c r="G313" s="53" t="s">
        <v>1390</v>
      </c>
      <c r="H313" s="54" t="s">
        <v>94</v>
      </c>
      <c r="I313" s="54" t="s">
        <v>196</v>
      </c>
      <c r="J313" s="54" t="s">
        <v>80</v>
      </c>
      <c r="K313" s="54" t="s">
        <v>80</v>
      </c>
      <c r="L313" s="54" t="s">
        <v>80</v>
      </c>
      <c r="M313" s="54" t="s">
        <v>80</v>
      </c>
      <c r="N313" s="54" t="s">
        <v>80</v>
      </c>
      <c r="O313" s="54" t="s">
        <v>80</v>
      </c>
      <c r="P313" s="54" t="s">
        <v>1397</v>
      </c>
      <c r="Q313" s="52">
        <v>0.3</v>
      </c>
      <c r="R313" s="52">
        <v>0.03</v>
      </c>
      <c r="S313" s="428">
        <v>1</v>
      </c>
      <c r="T313" s="54" t="s">
        <v>84</v>
      </c>
      <c r="U313" s="54" t="s">
        <v>1398</v>
      </c>
      <c r="V313" s="75">
        <v>44988</v>
      </c>
      <c r="W313" s="75">
        <v>45016</v>
      </c>
      <c r="X313" s="54" t="s">
        <v>1393</v>
      </c>
      <c r="Y313" s="57" t="s">
        <v>100</v>
      </c>
      <c r="Z313" s="392">
        <v>1</v>
      </c>
      <c r="AA313" s="58" t="s">
        <v>1399</v>
      </c>
      <c r="AB313" s="435">
        <v>45016</v>
      </c>
      <c r="AC313" s="392">
        <v>1</v>
      </c>
      <c r="AD313" s="58" t="s">
        <v>956</v>
      </c>
      <c r="AE313" s="435">
        <v>45016</v>
      </c>
      <c r="AF313" s="57" t="s">
        <v>79</v>
      </c>
      <c r="AG313" s="437">
        <v>1</v>
      </c>
    </row>
    <row r="314" spans="1:1020 1038:2046 2049:3072 3075:5120 5122:7161 7179:10239 10242:11264 11266:12287 12290:13302 13320:15358 15363:16186" ht="39.75" customHeight="1" x14ac:dyDescent="0.25">
      <c r="A314" s="53" t="s">
        <v>4522</v>
      </c>
      <c r="B314" s="53">
        <v>73</v>
      </c>
      <c r="C314" s="53" t="s">
        <v>51</v>
      </c>
      <c r="D314" s="53" t="s">
        <v>1389</v>
      </c>
      <c r="E314" s="53">
        <v>1</v>
      </c>
      <c r="F314" s="53" t="s">
        <v>1400</v>
      </c>
      <c r="G314" s="53" t="s">
        <v>1390</v>
      </c>
      <c r="H314" s="54" t="s">
        <v>94</v>
      </c>
      <c r="I314" s="54" t="s">
        <v>196</v>
      </c>
      <c r="J314" s="54" t="s">
        <v>80</v>
      </c>
      <c r="K314" s="54" t="s">
        <v>80</v>
      </c>
      <c r="L314" s="54" t="s">
        <v>80</v>
      </c>
      <c r="M314" s="54" t="s">
        <v>80</v>
      </c>
      <c r="N314" s="54" t="s">
        <v>80</v>
      </c>
      <c r="O314" s="54" t="s">
        <v>80</v>
      </c>
      <c r="P314" s="54" t="s">
        <v>1401</v>
      </c>
      <c r="Q314" s="52">
        <v>0.7</v>
      </c>
      <c r="R314" s="52">
        <v>6.9999999999999993E-2</v>
      </c>
      <c r="S314" s="428">
        <v>1</v>
      </c>
      <c r="T314" s="54" t="s">
        <v>84</v>
      </c>
      <c r="U314" s="54" t="s">
        <v>1402</v>
      </c>
      <c r="V314" s="75">
        <v>45019</v>
      </c>
      <c r="W314" s="75">
        <v>45260</v>
      </c>
      <c r="X314" s="54" t="s">
        <v>1393</v>
      </c>
      <c r="Y314" s="57" t="s">
        <v>100</v>
      </c>
      <c r="Z314" s="392">
        <v>1</v>
      </c>
      <c r="AA314" s="58" t="s">
        <v>1403</v>
      </c>
      <c r="AB314" s="435">
        <v>45260</v>
      </c>
      <c r="AC314" s="392">
        <v>1</v>
      </c>
      <c r="AD314" s="58" t="s">
        <v>4725</v>
      </c>
      <c r="AE314" s="435">
        <v>45260</v>
      </c>
      <c r="AF314" s="57" t="s">
        <v>79</v>
      </c>
      <c r="AG314" s="437">
        <v>1</v>
      </c>
    </row>
    <row r="315" spans="1:1020 1038:2046 2049:3072 3075:5120 5122:7161 7179:10239 10242:11264 11266:12287 12290:13302 13320:15358 15363:16186" ht="39.75" customHeight="1" x14ac:dyDescent="0.25">
      <c r="A315" s="49" t="s">
        <v>4522</v>
      </c>
      <c r="B315" s="49">
        <v>73</v>
      </c>
      <c r="C315" s="49" t="s">
        <v>51</v>
      </c>
      <c r="D315" s="49" t="s">
        <v>1389</v>
      </c>
      <c r="E315" s="49">
        <v>1</v>
      </c>
      <c r="F315" s="49" t="s">
        <v>1405</v>
      </c>
      <c r="G315" s="49" t="s">
        <v>1405</v>
      </c>
      <c r="H315" s="417" t="s">
        <v>75</v>
      </c>
      <c r="I315" s="417" t="s">
        <v>196</v>
      </c>
      <c r="J315" s="417" t="s">
        <v>1406</v>
      </c>
      <c r="K315" s="417" t="s">
        <v>144</v>
      </c>
      <c r="L315" s="417" t="s">
        <v>125</v>
      </c>
      <c r="M315" s="417" t="s">
        <v>583</v>
      </c>
      <c r="N315" s="417" t="s">
        <v>643</v>
      </c>
      <c r="O315" s="417" t="s">
        <v>243</v>
      </c>
      <c r="P315" s="417" t="s">
        <v>1407</v>
      </c>
      <c r="Q315" s="50">
        <v>0.2</v>
      </c>
      <c r="R315" s="50"/>
      <c r="S315" s="153">
        <v>45</v>
      </c>
      <c r="T315" s="417" t="s">
        <v>84</v>
      </c>
      <c r="U315" s="417" t="s">
        <v>1408</v>
      </c>
      <c r="V315" s="171">
        <v>44986</v>
      </c>
      <c r="W315" s="171">
        <v>45291</v>
      </c>
      <c r="X315" s="417" t="s">
        <v>390</v>
      </c>
      <c r="Y315" s="57" t="s">
        <v>100</v>
      </c>
      <c r="Z315" s="392">
        <v>1</v>
      </c>
      <c r="AA315" s="58" t="s">
        <v>4726</v>
      </c>
      <c r="AB315" s="435">
        <v>45289</v>
      </c>
      <c r="AC315" s="392">
        <v>1</v>
      </c>
      <c r="AD315" s="58" t="s">
        <v>1410</v>
      </c>
      <c r="AE315" s="435">
        <v>45289</v>
      </c>
      <c r="AF315" s="436" t="s">
        <v>92</v>
      </c>
      <c r="AG315" s="437" t="s">
        <v>92</v>
      </c>
    </row>
    <row r="316" spans="1:1020 1038:2046 2049:3072 3075:5120 5122:7161 7179:10239 10242:11264 11266:12287 12290:13302 13320:15358 15363:16186" ht="39.75" customHeight="1" x14ac:dyDescent="0.25">
      <c r="A316" s="53" t="s">
        <v>4522</v>
      </c>
      <c r="B316" s="53">
        <v>73</v>
      </c>
      <c r="C316" s="53" t="s">
        <v>51</v>
      </c>
      <c r="D316" s="53" t="s">
        <v>1389</v>
      </c>
      <c r="E316" s="53">
        <v>1</v>
      </c>
      <c r="F316" s="53" t="s">
        <v>1411</v>
      </c>
      <c r="G316" s="53" t="s">
        <v>1405</v>
      </c>
      <c r="H316" s="54" t="s">
        <v>94</v>
      </c>
      <c r="I316" s="54" t="s">
        <v>196</v>
      </c>
      <c r="J316" s="54" t="s">
        <v>80</v>
      </c>
      <c r="K316" s="54" t="s">
        <v>80</v>
      </c>
      <c r="L316" s="54" t="s">
        <v>80</v>
      </c>
      <c r="M316" s="54" t="s">
        <v>80</v>
      </c>
      <c r="N316" s="54" t="s">
        <v>80</v>
      </c>
      <c r="O316" s="54" t="s">
        <v>80</v>
      </c>
      <c r="P316" s="54" t="s">
        <v>1412</v>
      </c>
      <c r="Q316" s="52">
        <v>0.4</v>
      </c>
      <c r="R316" s="52">
        <v>8.0000000000000016E-2</v>
      </c>
      <c r="S316" s="428">
        <v>45</v>
      </c>
      <c r="T316" s="54" t="s">
        <v>84</v>
      </c>
      <c r="U316" s="54" t="s">
        <v>1413</v>
      </c>
      <c r="V316" s="75">
        <v>44986</v>
      </c>
      <c r="W316" s="75">
        <v>45291</v>
      </c>
      <c r="X316" s="54" t="s">
        <v>390</v>
      </c>
      <c r="Y316" s="57" t="s">
        <v>100</v>
      </c>
      <c r="Z316" s="392">
        <v>1</v>
      </c>
      <c r="AA316" s="58" t="s">
        <v>1414</v>
      </c>
      <c r="AB316" s="435">
        <v>45289</v>
      </c>
      <c r="AC316" s="392">
        <v>1</v>
      </c>
      <c r="AD316" s="58" t="s">
        <v>1415</v>
      </c>
      <c r="AE316" s="435">
        <v>45289</v>
      </c>
      <c r="AF316" s="57" t="s">
        <v>79</v>
      </c>
      <c r="AG316" s="437">
        <v>1</v>
      </c>
    </row>
    <row r="317" spans="1:1020 1038:2046 2049:3072 3075:5120 5122:7161 7179:10239 10242:11264 11266:12287 12290:13302 13320:15358 15363:16186" ht="39.75" customHeight="1" x14ac:dyDescent="0.25">
      <c r="A317" s="53" t="s">
        <v>4522</v>
      </c>
      <c r="B317" s="53">
        <v>73</v>
      </c>
      <c r="C317" s="53" t="s">
        <v>51</v>
      </c>
      <c r="D317" s="53" t="s">
        <v>1389</v>
      </c>
      <c r="E317" s="53">
        <v>1</v>
      </c>
      <c r="F317" s="53" t="s">
        <v>1416</v>
      </c>
      <c r="G317" s="53" t="s">
        <v>1405</v>
      </c>
      <c r="H317" s="54" t="s">
        <v>94</v>
      </c>
      <c r="I317" s="54" t="s">
        <v>196</v>
      </c>
      <c r="J317" s="54" t="s">
        <v>80</v>
      </c>
      <c r="K317" s="54" t="s">
        <v>80</v>
      </c>
      <c r="L317" s="54" t="s">
        <v>80</v>
      </c>
      <c r="M317" s="54" t="s">
        <v>80</v>
      </c>
      <c r="N317" s="54" t="s">
        <v>80</v>
      </c>
      <c r="O317" s="54" t="s">
        <v>80</v>
      </c>
      <c r="P317" s="54" t="s">
        <v>1417</v>
      </c>
      <c r="Q317" s="52">
        <v>0.4</v>
      </c>
      <c r="R317" s="52">
        <v>8.0000000000000016E-2</v>
      </c>
      <c r="S317" s="428">
        <v>45</v>
      </c>
      <c r="T317" s="54" t="s">
        <v>84</v>
      </c>
      <c r="U317" s="54" t="s">
        <v>1408</v>
      </c>
      <c r="V317" s="75">
        <v>44986</v>
      </c>
      <c r="W317" s="75">
        <v>45291</v>
      </c>
      <c r="X317" s="54" t="s">
        <v>390</v>
      </c>
      <c r="Y317" s="57" t="s">
        <v>100</v>
      </c>
      <c r="Z317" s="392">
        <v>1</v>
      </c>
      <c r="AA317" s="58" t="s">
        <v>1418</v>
      </c>
      <c r="AB317" s="435">
        <v>45289</v>
      </c>
      <c r="AC317" s="392">
        <v>1</v>
      </c>
      <c r="AD317" s="58" t="s">
        <v>4727</v>
      </c>
      <c r="AE317" s="435">
        <v>45289</v>
      </c>
      <c r="AF317" s="57" t="s">
        <v>79</v>
      </c>
      <c r="AG317" s="437">
        <v>1</v>
      </c>
    </row>
    <row r="318" spans="1:1020 1038:2046 2049:3072 3075:5120 5122:7161 7179:10239 10242:11264 11266:12287 12290:13302 13320:15358 15363:16186" ht="39.75" customHeight="1" x14ac:dyDescent="0.25">
      <c r="A318" s="53" t="s">
        <v>4522</v>
      </c>
      <c r="B318" s="53">
        <v>73</v>
      </c>
      <c r="C318" s="53" t="s">
        <v>51</v>
      </c>
      <c r="D318" s="53" t="s">
        <v>1389</v>
      </c>
      <c r="E318" s="53">
        <v>1</v>
      </c>
      <c r="F318" s="53" t="s">
        <v>1420</v>
      </c>
      <c r="G318" s="53" t="s">
        <v>1405</v>
      </c>
      <c r="H318" s="54" t="s">
        <v>94</v>
      </c>
      <c r="I318" s="54" t="s">
        <v>196</v>
      </c>
      <c r="J318" s="54" t="s">
        <v>80</v>
      </c>
      <c r="K318" s="54" t="s">
        <v>80</v>
      </c>
      <c r="L318" s="54" t="s">
        <v>80</v>
      </c>
      <c r="M318" s="54" t="s">
        <v>80</v>
      </c>
      <c r="N318" s="54" t="s">
        <v>80</v>
      </c>
      <c r="O318" s="54" t="s">
        <v>80</v>
      </c>
      <c r="P318" s="54" t="s">
        <v>1421</v>
      </c>
      <c r="Q318" s="52">
        <v>0.2</v>
      </c>
      <c r="R318" s="52">
        <v>4.0000000000000008E-2</v>
      </c>
      <c r="S318" s="428">
        <v>1</v>
      </c>
      <c r="T318" s="54" t="s">
        <v>84</v>
      </c>
      <c r="U318" s="54" t="s">
        <v>1422</v>
      </c>
      <c r="V318" s="75">
        <v>45261</v>
      </c>
      <c r="W318" s="75">
        <v>45291</v>
      </c>
      <c r="X318" s="54" t="s">
        <v>390</v>
      </c>
      <c r="Y318" s="57" t="s">
        <v>100</v>
      </c>
      <c r="Z318" s="392">
        <v>1</v>
      </c>
      <c r="AA318" s="58" t="s">
        <v>4728</v>
      </c>
      <c r="AB318" s="435">
        <v>45289</v>
      </c>
      <c r="AC318" s="392">
        <v>1</v>
      </c>
      <c r="AD318" s="58" t="s">
        <v>4729</v>
      </c>
      <c r="AE318" s="435">
        <v>45289</v>
      </c>
      <c r="AF318" s="57" t="s">
        <v>79</v>
      </c>
      <c r="AG318" s="437">
        <v>1</v>
      </c>
    </row>
    <row r="319" spans="1:1020 1038:2046 2049:3072 3075:5120 5122:7161 7179:10239 10242:11264 11266:12287 12290:13302 13320:15358 15363:16186" ht="39.75" customHeight="1" x14ac:dyDescent="0.25">
      <c r="A319" s="49" t="s">
        <v>4522</v>
      </c>
      <c r="B319" s="49">
        <v>73</v>
      </c>
      <c r="C319" s="49" t="s">
        <v>51</v>
      </c>
      <c r="D319" s="49" t="s">
        <v>1389</v>
      </c>
      <c r="E319" s="49">
        <v>1</v>
      </c>
      <c r="F319" s="49" t="s">
        <v>1425</v>
      </c>
      <c r="G319" s="49" t="s">
        <v>1425</v>
      </c>
      <c r="H319" s="417" t="s">
        <v>75</v>
      </c>
      <c r="I319" s="417" t="s">
        <v>196</v>
      </c>
      <c r="J319" s="417" t="s">
        <v>1426</v>
      </c>
      <c r="K319" s="417" t="s">
        <v>931</v>
      </c>
      <c r="L319" s="417" t="s">
        <v>125</v>
      </c>
      <c r="M319" s="417" t="s">
        <v>583</v>
      </c>
      <c r="N319" s="417" t="s">
        <v>1293</v>
      </c>
      <c r="O319" s="417" t="s">
        <v>585</v>
      </c>
      <c r="P319" s="417" t="s">
        <v>1427</v>
      </c>
      <c r="Q319" s="50">
        <v>0.2</v>
      </c>
      <c r="R319" s="50"/>
      <c r="S319" s="153">
        <v>2</v>
      </c>
      <c r="T319" s="417" t="s">
        <v>84</v>
      </c>
      <c r="U319" s="417" t="s">
        <v>1428</v>
      </c>
      <c r="V319" s="171">
        <v>45019</v>
      </c>
      <c r="W319" s="171">
        <v>45291</v>
      </c>
      <c r="X319" s="417" t="s">
        <v>390</v>
      </c>
      <c r="Y319" s="57" t="s">
        <v>100</v>
      </c>
      <c r="Z319" s="392">
        <v>1</v>
      </c>
      <c r="AA319" s="58" t="s">
        <v>1429</v>
      </c>
      <c r="AB319" s="435">
        <v>45289</v>
      </c>
      <c r="AC319" s="392">
        <v>1</v>
      </c>
      <c r="AD319" s="58" t="s">
        <v>1430</v>
      </c>
      <c r="AE319" s="435">
        <v>45289</v>
      </c>
      <c r="AF319" s="436" t="s">
        <v>92</v>
      </c>
      <c r="AG319" s="437" t="s">
        <v>92</v>
      </c>
    </row>
    <row r="320" spans="1:1020 1038:2046 2049:3072 3075:5120 5122:7161 7179:10239 10242:11264 11266:12287 12290:13302 13320:15358 15363:16186" ht="39.75" customHeight="1" x14ac:dyDescent="0.25">
      <c r="A320" s="53" t="s">
        <v>4522</v>
      </c>
      <c r="B320" s="53">
        <v>73</v>
      </c>
      <c r="C320" s="53" t="s">
        <v>51</v>
      </c>
      <c r="D320" s="53" t="s">
        <v>1389</v>
      </c>
      <c r="E320" s="53">
        <v>1</v>
      </c>
      <c r="F320" s="53" t="s">
        <v>1431</v>
      </c>
      <c r="G320" s="53" t="s">
        <v>1425</v>
      </c>
      <c r="H320" s="54" t="s">
        <v>94</v>
      </c>
      <c r="I320" s="54" t="s">
        <v>196</v>
      </c>
      <c r="J320" s="54" t="s">
        <v>80</v>
      </c>
      <c r="K320" s="54" t="s">
        <v>80</v>
      </c>
      <c r="L320" s="54" t="s">
        <v>80</v>
      </c>
      <c r="M320" s="54" t="s">
        <v>80</v>
      </c>
      <c r="N320" s="54" t="s">
        <v>80</v>
      </c>
      <c r="O320" s="54" t="s">
        <v>80</v>
      </c>
      <c r="P320" s="54" t="s">
        <v>1432</v>
      </c>
      <c r="Q320" s="52">
        <v>0.5</v>
      </c>
      <c r="R320" s="52">
        <v>0.1</v>
      </c>
      <c r="S320" s="428">
        <v>2</v>
      </c>
      <c r="T320" s="54" t="s">
        <v>84</v>
      </c>
      <c r="U320" s="54" t="s">
        <v>1433</v>
      </c>
      <c r="V320" s="75">
        <v>45019</v>
      </c>
      <c r="W320" s="75">
        <v>45291</v>
      </c>
      <c r="X320" s="54" t="s">
        <v>390</v>
      </c>
      <c r="Y320" s="57" t="s">
        <v>100</v>
      </c>
      <c r="Z320" s="392">
        <v>1</v>
      </c>
      <c r="AA320" s="58" t="s">
        <v>1434</v>
      </c>
      <c r="AB320" s="435">
        <v>45289</v>
      </c>
      <c r="AC320" s="392">
        <v>1</v>
      </c>
      <c r="AD320" s="58" t="s">
        <v>1435</v>
      </c>
      <c r="AE320" s="435">
        <v>45289</v>
      </c>
      <c r="AF320" s="57" t="s">
        <v>79</v>
      </c>
      <c r="AG320" s="437">
        <v>1</v>
      </c>
    </row>
    <row r="321" spans="1:1020 1038:2046 2049:3072 3075:5120 5122:7161 7179:10239 10242:11264 11266:12287 12290:13302 13320:15358 15363:16186" ht="39.75" customHeight="1" x14ac:dyDescent="0.25">
      <c r="A321" s="53" t="s">
        <v>4522</v>
      </c>
      <c r="B321" s="53">
        <v>73</v>
      </c>
      <c r="C321" s="53" t="s">
        <v>51</v>
      </c>
      <c r="D321" s="53" t="s">
        <v>1389</v>
      </c>
      <c r="E321" s="53">
        <v>1</v>
      </c>
      <c r="F321" s="53" t="s">
        <v>1436</v>
      </c>
      <c r="G321" s="53" t="s">
        <v>1425</v>
      </c>
      <c r="H321" s="54" t="s">
        <v>94</v>
      </c>
      <c r="I321" s="54" t="s">
        <v>196</v>
      </c>
      <c r="J321" s="54" t="s">
        <v>80</v>
      </c>
      <c r="K321" s="54" t="s">
        <v>80</v>
      </c>
      <c r="L321" s="54" t="s">
        <v>80</v>
      </c>
      <c r="M321" s="54" t="s">
        <v>80</v>
      </c>
      <c r="N321" s="54" t="s">
        <v>80</v>
      </c>
      <c r="O321" s="54" t="s">
        <v>80</v>
      </c>
      <c r="P321" s="54" t="s">
        <v>1437</v>
      </c>
      <c r="Q321" s="52">
        <v>0.5</v>
      </c>
      <c r="R321" s="52">
        <v>0.1</v>
      </c>
      <c r="S321" s="428">
        <v>2</v>
      </c>
      <c r="T321" s="54" t="s">
        <v>84</v>
      </c>
      <c r="U321" s="54" t="s">
        <v>1438</v>
      </c>
      <c r="V321" s="75">
        <v>45019</v>
      </c>
      <c r="W321" s="75">
        <v>45291</v>
      </c>
      <c r="X321" s="54" t="s">
        <v>390</v>
      </c>
      <c r="Y321" s="57" t="s">
        <v>100</v>
      </c>
      <c r="Z321" s="392">
        <v>1</v>
      </c>
      <c r="AA321" s="58" t="s">
        <v>1439</v>
      </c>
      <c r="AB321" s="435">
        <v>45289</v>
      </c>
      <c r="AC321" s="392">
        <v>1</v>
      </c>
      <c r="AD321" s="58" t="s">
        <v>1440</v>
      </c>
      <c r="AE321" s="435">
        <v>45289</v>
      </c>
      <c r="AF321" s="57" t="s">
        <v>79</v>
      </c>
      <c r="AG321" s="437">
        <v>1</v>
      </c>
    </row>
    <row r="322" spans="1:1020 1038:2046 2049:3072 3075:5120 5122:7161 7179:10239 10242:11264 11266:12287 12290:13302 13320:15358 15363:16186" ht="39.75" customHeight="1" x14ac:dyDescent="0.25">
      <c r="A322" s="49" t="s">
        <v>4522</v>
      </c>
      <c r="B322" s="49">
        <v>73</v>
      </c>
      <c r="C322" s="49" t="s">
        <v>51</v>
      </c>
      <c r="D322" s="49" t="s">
        <v>1389</v>
      </c>
      <c r="E322" s="49">
        <v>1</v>
      </c>
      <c r="F322" s="49" t="s">
        <v>1441</v>
      </c>
      <c r="G322" s="49" t="s">
        <v>1441</v>
      </c>
      <c r="H322" s="417" t="s">
        <v>75</v>
      </c>
      <c r="I322" s="417" t="s">
        <v>76</v>
      </c>
      <c r="J322" s="417" t="s">
        <v>123</v>
      </c>
      <c r="K322" s="417" t="s">
        <v>197</v>
      </c>
      <c r="L322" s="417" t="s">
        <v>79</v>
      </c>
      <c r="M322" s="417" t="s">
        <v>583</v>
      </c>
      <c r="N322" s="417" t="s">
        <v>1293</v>
      </c>
      <c r="O322" s="417" t="s">
        <v>243</v>
      </c>
      <c r="P322" s="417" t="s">
        <v>1442</v>
      </c>
      <c r="Q322" s="50">
        <v>0.2</v>
      </c>
      <c r="R322" s="50"/>
      <c r="S322" s="153">
        <v>1</v>
      </c>
      <c r="T322" s="417" t="s">
        <v>84</v>
      </c>
      <c r="U322" s="417" t="s">
        <v>1443</v>
      </c>
      <c r="V322" s="171">
        <v>44972</v>
      </c>
      <c r="W322" s="171">
        <v>45260</v>
      </c>
      <c r="X322" s="417" t="s">
        <v>1444</v>
      </c>
      <c r="Y322" s="57" t="s">
        <v>100</v>
      </c>
      <c r="Z322" s="392">
        <v>1</v>
      </c>
      <c r="AA322" s="58" t="s">
        <v>4730</v>
      </c>
      <c r="AB322" s="435">
        <v>45260</v>
      </c>
      <c r="AC322" s="392">
        <v>1</v>
      </c>
      <c r="AD322" s="58" t="s">
        <v>1446</v>
      </c>
      <c r="AE322" s="435">
        <v>45260</v>
      </c>
      <c r="AF322" s="436" t="s">
        <v>92</v>
      </c>
      <c r="AG322" s="437" t="s">
        <v>92</v>
      </c>
    </row>
    <row r="323" spans="1:1020 1038:2046 2049:3072 3075:5120 5122:7161 7179:10239 10242:11264 11266:12287 12290:13302 13320:15358 15363:16186" ht="39.75" customHeight="1" x14ac:dyDescent="0.25">
      <c r="A323" s="53" t="s">
        <v>4522</v>
      </c>
      <c r="B323" s="53">
        <v>73</v>
      </c>
      <c r="C323" s="53" t="s">
        <v>51</v>
      </c>
      <c r="D323" s="53" t="s">
        <v>1389</v>
      </c>
      <c r="E323" s="53">
        <v>1</v>
      </c>
      <c r="F323" s="53" t="s">
        <v>1447</v>
      </c>
      <c r="G323" s="53" t="s">
        <v>1441</v>
      </c>
      <c r="H323" s="54" t="s">
        <v>94</v>
      </c>
      <c r="I323" s="54" t="s">
        <v>76</v>
      </c>
      <c r="J323" s="54" t="s">
        <v>80</v>
      </c>
      <c r="K323" s="54" t="s">
        <v>80</v>
      </c>
      <c r="L323" s="54" t="s">
        <v>80</v>
      </c>
      <c r="M323" s="54" t="s">
        <v>80</v>
      </c>
      <c r="N323" s="54" t="s">
        <v>80</v>
      </c>
      <c r="O323" s="54" t="s">
        <v>80</v>
      </c>
      <c r="P323" s="54" t="s">
        <v>1448</v>
      </c>
      <c r="Q323" s="52">
        <v>0.1</v>
      </c>
      <c r="R323" s="52">
        <v>2.0000000000000004E-2</v>
      </c>
      <c r="S323" s="428">
        <v>1</v>
      </c>
      <c r="T323" s="54" t="s">
        <v>84</v>
      </c>
      <c r="U323" s="54" t="s">
        <v>1449</v>
      </c>
      <c r="V323" s="75">
        <v>44972</v>
      </c>
      <c r="W323" s="75">
        <v>44985</v>
      </c>
      <c r="X323" s="54" t="s">
        <v>390</v>
      </c>
      <c r="Y323" s="57" t="s">
        <v>100</v>
      </c>
      <c r="Z323" s="392">
        <v>1</v>
      </c>
      <c r="AA323" s="58" t="s">
        <v>1451</v>
      </c>
      <c r="AB323" s="435">
        <v>44966</v>
      </c>
      <c r="AC323" s="392">
        <v>1</v>
      </c>
      <c r="AD323" s="58" t="s">
        <v>1450</v>
      </c>
      <c r="AE323" s="435">
        <v>44966</v>
      </c>
      <c r="AF323" s="57" t="s">
        <v>79</v>
      </c>
      <c r="AG323" s="437">
        <v>1</v>
      </c>
    </row>
    <row r="324" spans="1:1020 1038:2046 2049:3072 3075:5120 5122:7161 7179:10239 10242:11264 11266:12287 12290:13302 13320:15358 15363:16186" ht="39.75" customHeight="1" x14ac:dyDescent="0.25">
      <c r="A324" s="53" t="s">
        <v>4522</v>
      </c>
      <c r="B324" s="53">
        <v>73</v>
      </c>
      <c r="C324" s="53" t="s">
        <v>51</v>
      </c>
      <c r="D324" s="53" t="s">
        <v>1389</v>
      </c>
      <c r="E324" s="53">
        <v>1</v>
      </c>
      <c r="F324" s="53" t="s">
        <v>1452</v>
      </c>
      <c r="G324" s="53" t="s">
        <v>1441</v>
      </c>
      <c r="H324" s="54" t="s">
        <v>102</v>
      </c>
      <c r="I324" s="54" t="s">
        <v>76</v>
      </c>
      <c r="J324" s="54" t="s">
        <v>80</v>
      </c>
      <c r="K324" s="54" t="s">
        <v>80</v>
      </c>
      <c r="L324" s="54" t="s">
        <v>80</v>
      </c>
      <c r="M324" s="54" t="s">
        <v>80</v>
      </c>
      <c r="N324" s="54" t="s">
        <v>80</v>
      </c>
      <c r="O324" s="54" t="s">
        <v>80</v>
      </c>
      <c r="P324" s="54" t="s">
        <v>1453</v>
      </c>
      <c r="Q324" s="52">
        <v>0</v>
      </c>
      <c r="R324" s="52">
        <v>0</v>
      </c>
      <c r="S324" s="428">
        <v>1</v>
      </c>
      <c r="T324" s="54" t="s">
        <v>84</v>
      </c>
      <c r="U324" s="54" t="s">
        <v>1454</v>
      </c>
      <c r="V324" s="75">
        <v>44986</v>
      </c>
      <c r="W324" s="75">
        <v>45016</v>
      </c>
      <c r="X324" s="54" t="s">
        <v>129</v>
      </c>
      <c r="Y324" s="57" t="s">
        <v>100</v>
      </c>
      <c r="Z324" s="392">
        <v>1</v>
      </c>
      <c r="AA324" s="58" t="s">
        <v>1455</v>
      </c>
      <c r="AB324" s="435">
        <v>45048</v>
      </c>
      <c r="AC324" s="392">
        <v>1</v>
      </c>
      <c r="AD324" s="58" t="s">
        <v>1456</v>
      </c>
      <c r="AE324" s="435">
        <v>45048</v>
      </c>
      <c r="AF324" s="57" t="s">
        <v>125</v>
      </c>
      <c r="AG324" s="437">
        <v>0.9</v>
      </c>
    </row>
    <row r="325" spans="1:1020 1038:2046 2049:3072 3075:5120 5122:7161 7179:10239 10242:11264 11266:12287 12290:13302 13320:15358 15363:16186" ht="39.75" customHeight="1" x14ac:dyDescent="0.25">
      <c r="A325" s="53" t="s">
        <v>4522</v>
      </c>
      <c r="B325" s="53">
        <v>73</v>
      </c>
      <c r="C325" s="53" t="s">
        <v>51</v>
      </c>
      <c r="D325" s="53" t="s">
        <v>1389</v>
      </c>
      <c r="E325" s="53">
        <v>1</v>
      </c>
      <c r="F325" s="53" t="s">
        <v>1457</v>
      </c>
      <c r="G325" s="53" t="s">
        <v>1441</v>
      </c>
      <c r="H325" s="54" t="s">
        <v>94</v>
      </c>
      <c r="I325" s="54" t="s">
        <v>76</v>
      </c>
      <c r="J325" s="54" t="s">
        <v>80</v>
      </c>
      <c r="K325" s="54" t="s">
        <v>80</v>
      </c>
      <c r="L325" s="54" t="s">
        <v>80</v>
      </c>
      <c r="M325" s="54" t="s">
        <v>80</v>
      </c>
      <c r="N325" s="54" t="s">
        <v>80</v>
      </c>
      <c r="O325" s="54" t="s">
        <v>80</v>
      </c>
      <c r="P325" s="54" t="s">
        <v>1458</v>
      </c>
      <c r="Q325" s="52">
        <v>0.3</v>
      </c>
      <c r="R325" s="52">
        <v>0.06</v>
      </c>
      <c r="S325" s="428">
        <v>1</v>
      </c>
      <c r="T325" s="54" t="s">
        <v>84</v>
      </c>
      <c r="U325" s="54" t="s">
        <v>1398</v>
      </c>
      <c r="V325" s="75">
        <v>45019</v>
      </c>
      <c r="W325" s="75">
        <v>45044</v>
      </c>
      <c r="X325" s="54" t="s">
        <v>1459</v>
      </c>
      <c r="Y325" s="57" t="s">
        <v>100</v>
      </c>
      <c r="Z325" s="392">
        <v>1</v>
      </c>
      <c r="AA325" s="58" t="s">
        <v>1460</v>
      </c>
      <c r="AB325" s="435">
        <v>45044</v>
      </c>
      <c r="AC325" s="392">
        <v>1</v>
      </c>
      <c r="AD325" s="58" t="s">
        <v>1461</v>
      </c>
      <c r="AE325" s="435">
        <v>45044</v>
      </c>
      <c r="AF325" s="57" t="s">
        <v>79</v>
      </c>
      <c r="AG325" s="437">
        <v>1</v>
      </c>
    </row>
    <row r="326" spans="1:1020 1038:2046 2049:3072 3075:5120 5122:7161 7179:10239 10242:11264 11266:12287 12290:13302 13320:15358 15363:16186" ht="39.75" customHeight="1" x14ac:dyDescent="0.25">
      <c r="A326" s="53" t="s">
        <v>4522</v>
      </c>
      <c r="B326" s="53">
        <v>73</v>
      </c>
      <c r="C326" s="53" t="s">
        <v>51</v>
      </c>
      <c r="D326" s="53" t="s">
        <v>1389</v>
      </c>
      <c r="E326" s="53">
        <v>1</v>
      </c>
      <c r="F326" s="53" t="s">
        <v>1462</v>
      </c>
      <c r="G326" s="53" t="s">
        <v>1441</v>
      </c>
      <c r="H326" s="54" t="s">
        <v>94</v>
      </c>
      <c r="I326" s="54" t="s">
        <v>76</v>
      </c>
      <c r="J326" s="54" t="s">
        <v>80</v>
      </c>
      <c r="K326" s="54" t="s">
        <v>80</v>
      </c>
      <c r="L326" s="54" t="s">
        <v>80</v>
      </c>
      <c r="M326" s="54" t="s">
        <v>80</v>
      </c>
      <c r="N326" s="54" t="s">
        <v>80</v>
      </c>
      <c r="O326" s="54" t="s">
        <v>80</v>
      </c>
      <c r="P326" s="54" t="s">
        <v>1463</v>
      </c>
      <c r="Q326" s="52">
        <v>0.6</v>
      </c>
      <c r="R326" s="52">
        <v>0.12</v>
      </c>
      <c r="S326" s="428">
        <v>2</v>
      </c>
      <c r="T326" s="54" t="s">
        <v>84</v>
      </c>
      <c r="U326" s="54" t="s">
        <v>1464</v>
      </c>
      <c r="V326" s="75">
        <v>45048</v>
      </c>
      <c r="W326" s="75">
        <v>45260</v>
      </c>
      <c r="X326" s="54" t="s">
        <v>1459</v>
      </c>
      <c r="Y326" s="57" t="s">
        <v>100</v>
      </c>
      <c r="Z326" s="392">
        <v>1</v>
      </c>
      <c r="AA326" s="58" t="s">
        <v>4731</v>
      </c>
      <c r="AB326" s="435">
        <v>45260</v>
      </c>
      <c r="AC326" s="392">
        <v>1</v>
      </c>
      <c r="AD326" s="58" t="s">
        <v>1466</v>
      </c>
      <c r="AE326" s="435">
        <v>45260</v>
      </c>
      <c r="AF326" s="57" t="s">
        <v>79</v>
      </c>
      <c r="AG326" s="437">
        <v>1</v>
      </c>
    </row>
    <row r="327" spans="1:1020 1038:2046 2049:3072 3075:5120 5122:7161 7179:10239 10242:11264 11266:12287 12290:13302 13320:15358 15363:16186" ht="39.75" customHeight="1" x14ac:dyDescent="0.25">
      <c r="A327" s="49" t="s">
        <v>4522</v>
      </c>
      <c r="B327" s="49">
        <v>73</v>
      </c>
      <c r="C327" s="49" t="s">
        <v>51</v>
      </c>
      <c r="D327" s="49" t="s">
        <v>1389</v>
      </c>
      <c r="E327" s="49">
        <v>1</v>
      </c>
      <c r="F327" s="49" t="s">
        <v>1467</v>
      </c>
      <c r="G327" s="49" t="s">
        <v>1467</v>
      </c>
      <c r="H327" s="417" t="s">
        <v>75</v>
      </c>
      <c r="I327" s="417" t="s">
        <v>76</v>
      </c>
      <c r="J327" s="417" t="s">
        <v>582</v>
      </c>
      <c r="K327" s="417" t="s">
        <v>144</v>
      </c>
      <c r="L327" s="417" t="s">
        <v>79</v>
      </c>
      <c r="M327" s="417" t="s">
        <v>583</v>
      </c>
      <c r="N327" s="417" t="s">
        <v>1293</v>
      </c>
      <c r="O327" s="417" t="s">
        <v>243</v>
      </c>
      <c r="P327" s="417" t="s">
        <v>1468</v>
      </c>
      <c r="Q327" s="50">
        <v>0.1</v>
      </c>
      <c r="R327" s="50"/>
      <c r="S327" s="153">
        <v>2</v>
      </c>
      <c r="T327" s="417" t="s">
        <v>84</v>
      </c>
      <c r="U327" s="417" t="s">
        <v>1469</v>
      </c>
      <c r="V327" s="171">
        <v>44986</v>
      </c>
      <c r="W327" s="171">
        <v>45275</v>
      </c>
      <c r="X327" s="417" t="s">
        <v>1459</v>
      </c>
      <c r="Y327" s="57" t="s">
        <v>100</v>
      </c>
      <c r="Z327" s="392">
        <v>1</v>
      </c>
      <c r="AA327" s="58" t="s">
        <v>4732</v>
      </c>
      <c r="AB327" s="435">
        <v>45275</v>
      </c>
      <c r="AC327" s="392">
        <v>1</v>
      </c>
      <c r="AD327" s="58" t="s">
        <v>4733</v>
      </c>
      <c r="AE327" s="435">
        <v>45275</v>
      </c>
      <c r="AF327" s="436" t="s">
        <v>92</v>
      </c>
      <c r="AG327" s="437" t="s">
        <v>92</v>
      </c>
    </row>
    <row r="328" spans="1:1020 1038:2046 2049:3072 3075:5120 5122:7161 7179:10239 10242:11264 11266:12287 12290:13302 13320:15358 15363:16186" ht="39.75" customHeight="1" x14ac:dyDescent="0.25">
      <c r="A328" s="53" t="s">
        <v>4522</v>
      </c>
      <c r="B328" s="53">
        <v>73</v>
      </c>
      <c r="C328" s="53" t="s">
        <v>51</v>
      </c>
      <c r="D328" s="53" t="s">
        <v>1389</v>
      </c>
      <c r="E328" s="53">
        <v>1</v>
      </c>
      <c r="F328" s="53" t="s">
        <v>1472</v>
      </c>
      <c r="G328" s="53" t="s">
        <v>1467</v>
      </c>
      <c r="H328" s="54" t="s">
        <v>94</v>
      </c>
      <c r="I328" s="54" t="s">
        <v>76</v>
      </c>
      <c r="J328" s="54" t="s">
        <v>80</v>
      </c>
      <c r="K328" s="54" t="s">
        <v>80</v>
      </c>
      <c r="L328" s="54" t="s">
        <v>80</v>
      </c>
      <c r="M328" s="54" t="s">
        <v>80</v>
      </c>
      <c r="N328" s="54" t="s">
        <v>80</v>
      </c>
      <c r="O328" s="54" t="s">
        <v>80</v>
      </c>
      <c r="P328" s="54" t="s">
        <v>1473</v>
      </c>
      <c r="Q328" s="52">
        <v>0.1</v>
      </c>
      <c r="R328" s="52">
        <v>1.0000000000000002E-2</v>
      </c>
      <c r="S328" s="428">
        <v>1</v>
      </c>
      <c r="T328" s="54" t="s">
        <v>84</v>
      </c>
      <c r="U328" s="54" t="s">
        <v>1474</v>
      </c>
      <c r="V328" s="75">
        <v>44986</v>
      </c>
      <c r="W328" s="75">
        <v>45001</v>
      </c>
      <c r="X328" s="54" t="s">
        <v>1459</v>
      </c>
      <c r="Y328" s="57" t="s">
        <v>100</v>
      </c>
      <c r="Z328" s="392">
        <v>1</v>
      </c>
      <c r="AA328" s="58" t="s">
        <v>1475</v>
      </c>
      <c r="AB328" s="435">
        <v>44991</v>
      </c>
      <c r="AC328" s="392">
        <v>1</v>
      </c>
      <c r="AD328" s="58" t="s">
        <v>1450</v>
      </c>
      <c r="AE328" s="435">
        <v>44991</v>
      </c>
      <c r="AF328" s="57" t="s">
        <v>79</v>
      </c>
      <c r="AG328" s="437">
        <v>1</v>
      </c>
    </row>
    <row r="329" spans="1:1020 1038:2046 2049:3072 3075:5120 5122:7161 7179:10239 10242:11264 11266:12287 12290:13302 13320:15358 15363:16186" ht="39.75" customHeight="1" x14ac:dyDescent="0.25">
      <c r="A329" s="53" t="s">
        <v>4522</v>
      </c>
      <c r="B329" s="53">
        <v>73</v>
      </c>
      <c r="C329" s="53" t="s">
        <v>51</v>
      </c>
      <c r="D329" s="53" t="s">
        <v>1389</v>
      </c>
      <c r="E329" s="53">
        <v>1</v>
      </c>
      <c r="F329" s="53" t="s">
        <v>1476</v>
      </c>
      <c r="G329" s="53" t="s">
        <v>1467</v>
      </c>
      <c r="H329" s="54" t="s">
        <v>94</v>
      </c>
      <c r="I329" s="54" t="s">
        <v>76</v>
      </c>
      <c r="J329" s="54" t="s">
        <v>80</v>
      </c>
      <c r="K329" s="54" t="s">
        <v>80</v>
      </c>
      <c r="L329" s="54" t="s">
        <v>80</v>
      </c>
      <c r="M329" s="54" t="s">
        <v>80</v>
      </c>
      <c r="N329" s="54" t="s">
        <v>80</v>
      </c>
      <c r="O329" s="54" t="s">
        <v>80</v>
      </c>
      <c r="P329" s="54" t="s">
        <v>1477</v>
      </c>
      <c r="Q329" s="52">
        <v>0.4</v>
      </c>
      <c r="R329" s="52">
        <v>4.0000000000000008E-2</v>
      </c>
      <c r="S329" s="428">
        <v>1</v>
      </c>
      <c r="T329" s="54" t="s">
        <v>84</v>
      </c>
      <c r="U329" s="54" t="s">
        <v>1478</v>
      </c>
      <c r="V329" s="75">
        <v>45002</v>
      </c>
      <c r="W329" s="75">
        <v>45107</v>
      </c>
      <c r="X329" s="54" t="s">
        <v>390</v>
      </c>
      <c r="Y329" s="57" t="s">
        <v>100</v>
      </c>
      <c r="Z329" s="392">
        <v>1</v>
      </c>
      <c r="AA329" s="58" t="s">
        <v>1479</v>
      </c>
      <c r="AB329" s="435">
        <v>45107</v>
      </c>
      <c r="AC329" s="392">
        <v>1</v>
      </c>
      <c r="AD329" s="58" t="s">
        <v>1480</v>
      </c>
      <c r="AE329" s="435">
        <v>45107</v>
      </c>
      <c r="AF329" s="57" t="s">
        <v>79</v>
      </c>
      <c r="AG329" s="437">
        <v>1</v>
      </c>
    </row>
    <row r="330" spans="1:1020 1038:2046 2049:3072 3075:5120 5122:7161 7179:10239 10242:11264 11266:12287 12290:13302 13320:15358 15363:16186" ht="39.75" customHeight="1" x14ac:dyDescent="0.25">
      <c r="A330" s="53" t="s">
        <v>4522</v>
      </c>
      <c r="B330" s="53">
        <v>73</v>
      </c>
      <c r="C330" s="53" t="s">
        <v>51</v>
      </c>
      <c r="D330" s="53" t="s">
        <v>1389</v>
      </c>
      <c r="E330" s="53">
        <v>1</v>
      </c>
      <c r="F330" s="53" t="s">
        <v>1481</v>
      </c>
      <c r="G330" s="53" t="s">
        <v>1467</v>
      </c>
      <c r="H330" s="54" t="s">
        <v>94</v>
      </c>
      <c r="I330" s="54" t="s">
        <v>76</v>
      </c>
      <c r="J330" s="54" t="s">
        <v>80</v>
      </c>
      <c r="K330" s="54" t="s">
        <v>80</v>
      </c>
      <c r="L330" s="54" t="s">
        <v>80</v>
      </c>
      <c r="M330" s="54" t="s">
        <v>80</v>
      </c>
      <c r="N330" s="54" t="s">
        <v>80</v>
      </c>
      <c r="O330" s="54" t="s">
        <v>80</v>
      </c>
      <c r="P330" s="54" t="s">
        <v>1482</v>
      </c>
      <c r="Q330" s="52">
        <v>0.3</v>
      </c>
      <c r="R330" s="52">
        <v>0.03</v>
      </c>
      <c r="S330" s="428">
        <v>2</v>
      </c>
      <c r="T330" s="54" t="s">
        <v>84</v>
      </c>
      <c r="U330" s="54" t="s">
        <v>1483</v>
      </c>
      <c r="V330" s="75">
        <v>45110</v>
      </c>
      <c r="W330" s="75">
        <v>45198</v>
      </c>
      <c r="X330" s="54" t="s">
        <v>390</v>
      </c>
      <c r="Y330" s="57" t="s">
        <v>100</v>
      </c>
      <c r="Z330" s="392">
        <v>1</v>
      </c>
      <c r="AA330" s="58" t="s">
        <v>1484</v>
      </c>
      <c r="AB330" s="435">
        <v>45199</v>
      </c>
      <c r="AC330" s="392">
        <v>1</v>
      </c>
      <c r="AD330" s="58" t="s">
        <v>1303</v>
      </c>
      <c r="AE330" s="435">
        <v>45199</v>
      </c>
      <c r="AF330" s="57" t="s">
        <v>79</v>
      </c>
      <c r="AG330" s="437">
        <v>1</v>
      </c>
    </row>
    <row r="331" spans="1:1020 1038:2046 2049:3072 3075:5120 5122:7161 7179:10239 10242:11264 11266:12287 12290:13302 13320:15358 15363:16186" ht="39.75" customHeight="1" x14ac:dyDescent="0.25">
      <c r="A331" s="53" t="s">
        <v>4522</v>
      </c>
      <c r="B331" s="53">
        <v>73</v>
      </c>
      <c r="C331" s="53" t="s">
        <v>51</v>
      </c>
      <c r="D331" s="53" t="s">
        <v>1389</v>
      </c>
      <c r="E331" s="53">
        <v>1</v>
      </c>
      <c r="F331" s="53" t="s">
        <v>1485</v>
      </c>
      <c r="G331" s="53" t="s">
        <v>1467</v>
      </c>
      <c r="H331" s="54" t="s">
        <v>94</v>
      </c>
      <c r="I331" s="54" t="s">
        <v>76</v>
      </c>
      <c r="J331" s="54" t="s">
        <v>80</v>
      </c>
      <c r="K331" s="54" t="s">
        <v>80</v>
      </c>
      <c r="L331" s="54" t="s">
        <v>80</v>
      </c>
      <c r="M331" s="54" t="s">
        <v>80</v>
      </c>
      <c r="N331" s="54" t="s">
        <v>80</v>
      </c>
      <c r="O331" s="54" t="s">
        <v>80</v>
      </c>
      <c r="P331" s="54" t="s">
        <v>1486</v>
      </c>
      <c r="Q331" s="52">
        <v>0.2</v>
      </c>
      <c r="R331" s="52">
        <v>2.0000000000000004E-2</v>
      </c>
      <c r="S331" s="428">
        <v>2</v>
      </c>
      <c r="T331" s="54" t="s">
        <v>84</v>
      </c>
      <c r="U331" s="54" t="s">
        <v>1469</v>
      </c>
      <c r="V331" s="75">
        <v>45201</v>
      </c>
      <c r="W331" s="75">
        <v>45275</v>
      </c>
      <c r="X331" s="54" t="s">
        <v>390</v>
      </c>
      <c r="Y331" s="57" t="s">
        <v>100</v>
      </c>
      <c r="Z331" s="392">
        <v>1</v>
      </c>
      <c r="AA331" s="58" t="s">
        <v>4734</v>
      </c>
      <c r="AB331" s="435">
        <v>45275</v>
      </c>
      <c r="AC331" s="392">
        <v>1</v>
      </c>
      <c r="AD331" s="58" t="s">
        <v>1488</v>
      </c>
      <c r="AE331" s="435">
        <v>45275</v>
      </c>
      <c r="AF331" s="57" t="s">
        <v>79</v>
      </c>
      <c r="AG331" s="437">
        <v>1</v>
      </c>
    </row>
    <row r="332" spans="1:1020 1038:2046 2049:3072 3075:5120 5122:7161 7179:10239 10242:11264 11266:12287 12290:13302 13320:15358 15363:16186" ht="39.75" customHeight="1" x14ac:dyDescent="0.25">
      <c r="A332" s="49" t="s">
        <v>4522</v>
      </c>
      <c r="B332" s="49">
        <v>73</v>
      </c>
      <c r="C332" s="49" t="s">
        <v>51</v>
      </c>
      <c r="D332" s="49" t="s">
        <v>1389</v>
      </c>
      <c r="E332" s="49">
        <v>1</v>
      </c>
      <c r="F332" s="49" t="s">
        <v>1489</v>
      </c>
      <c r="G332" s="49" t="s">
        <v>1489</v>
      </c>
      <c r="H332" s="417" t="s">
        <v>75</v>
      </c>
      <c r="I332" s="417" t="s">
        <v>196</v>
      </c>
      <c r="J332" s="417" t="s">
        <v>265</v>
      </c>
      <c r="K332" s="417" t="s">
        <v>931</v>
      </c>
      <c r="L332" s="417" t="s">
        <v>125</v>
      </c>
      <c r="M332" s="417" t="s">
        <v>583</v>
      </c>
      <c r="N332" s="417" t="s">
        <v>1165</v>
      </c>
      <c r="O332" s="417" t="s">
        <v>585</v>
      </c>
      <c r="P332" s="417" t="s">
        <v>1490</v>
      </c>
      <c r="Q332" s="50">
        <v>0.1</v>
      </c>
      <c r="R332" s="50"/>
      <c r="S332" s="153">
        <v>5</v>
      </c>
      <c r="T332" s="417" t="s">
        <v>84</v>
      </c>
      <c r="U332" s="417" t="s">
        <v>1491</v>
      </c>
      <c r="V332" s="171">
        <v>45017</v>
      </c>
      <c r="W332" s="171">
        <v>45282</v>
      </c>
      <c r="X332" s="417" t="s">
        <v>390</v>
      </c>
      <c r="Y332" s="57" t="s">
        <v>100</v>
      </c>
      <c r="Z332" s="392">
        <v>1</v>
      </c>
      <c r="AA332" s="58" t="s">
        <v>4735</v>
      </c>
      <c r="AB332" s="435">
        <v>45282</v>
      </c>
      <c r="AC332" s="392">
        <v>1</v>
      </c>
      <c r="AD332" s="58" t="s">
        <v>4736</v>
      </c>
      <c r="AE332" s="435">
        <v>45282</v>
      </c>
      <c r="AF332" s="436" t="s">
        <v>92</v>
      </c>
      <c r="AG332" s="437" t="s">
        <v>92</v>
      </c>
    </row>
    <row r="333" spans="1:1020 1038:2046 2049:3072 3075:5120 5122:7161 7179:10239 10242:11264 11266:12287 12290:13302 13320:15358 15363:16186" ht="39.75" customHeight="1" x14ac:dyDescent="0.25">
      <c r="A333" s="53" t="s">
        <v>4522</v>
      </c>
      <c r="B333" s="53">
        <v>73</v>
      </c>
      <c r="C333" s="53" t="s">
        <v>51</v>
      </c>
      <c r="D333" s="53" t="s">
        <v>1389</v>
      </c>
      <c r="E333" s="53">
        <v>1</v>
      </c>
      <c r="F333" s="53" t="s">
        <v>1494</v>
      </c>
      <c r="G333" s="53" t="s">
        <v>1489</v>
      </c>
      <c r="H333" s="54" t="s">
        <v>94</v>
      </c>
      <c r="I333" s="54" t="s">
        <v>196</v>
      </c>
      <c r="J333" s="54" t="s">
        <v>80</v>
      </c>
      <c r="K333" s="54" t="s">
        <v>80</v>
      </c>
      <c r="L333" s="54" t="s">
        <v>80</v>
      </c>
      <c r="M333" s="54" t="s">
        <v>80</v>
      </c>
      <c r="N333" s="54" t="s">
        <v>80</v>
      </c>
      <c r="O333" s="54" t="s">
        <v>80</v>
      </c>
      <c r="P333" s="54" t="s">
        <v>1495</v>
      </c>
      <c r="Q333" s="52">
        <v>0.2</v>
      </c>
      <c r="R333" s="52">
        <v>2.0000000000000004E-2</v>
      </c>
      <c r="S333" s="428">
        <v>5</v>
      </c>
      <c r="T333" s="54" t="s">
        <v>84</v>
      </c>
      <c r="U333" s="54" t="s">
        <v>1496</v>
      </c>
      <c r="V333" s="75">
        <v>45017</v>
      </c>
      <c r="W333" s="75">
        <v>45260</v>
      </c>
      <c r="X333" s="54" t="s">
        <v>390</v>
      </c>
      <c r="Y333" s="57" t="s">
        <v>100</v>
      </c>
      <c r="Z333" s="392">
        <v>1</v>
      </c>
      <c r="AA333" s="58" t="s">
        <v>4737</v>
      </c>
      <c r="AB333" s="435">
        <v>45260</v>
      </c>
      <c r="AC333" s="392">
        <v>1</v>
      </c>
      <c r="AD333" s="58" t="s">
        <v>1498</v>
      </c>
      <c r="AE333" s="435">
        <v>45260</v>
      </c>
      <c r="AF333" s="57" t="s">
        <v>79</v>
      </c>
      <c r="AG333" s="437">
        <v>1</v>
      </c>
    </row>
    <row r="334" spans="1:1020 1038:2046 2049:3072 3075:5120 5122:7161 7179:10239 10242:11264 11266:12287 12290:13302 13320:15358 15363:16186" ht="39.75" customHeight="1" x14ac:dyDescent="0.25">
      <c r="A334" s="53" t="s">
        <v>4522</v>
      </c>
      <c r="B334" s="53">
        <v>73</v>
      </c>
      <c r="C334" s="53" t="s">
        <v>51</v>
      </c>
      <c r="D334" s="53" t="s">
        <v>1389</v>
      </c>
      <c r="E334" s="53">
        <v>1</v>
      </c>
      <c r="F334" s="53" t="s">
        <v>1499</v>
      </c>
      <c r="G334" s="53" t="s">
        <v>1489</v>
      </c>
      <c r="H334" s="54" t="s">
        <v>94</v>
      </c>
      <c r="I334" s="54" t="s">
        <v>196</v>
      </c>
      <c r="J334" s="54" t="s">
        <v>80</v>
      </c>
      <c r="K334" s="54" t="s">
        <v>80</v>
      </c>
      <c r="L334" s="54" t="s">
        <v>80</v>
      </c>
      <c r="M334" s="54" t="s">
        <v>80</v>
      </c>
      <c r="N334" s="54" t="s">
        <v>80</v>
      </c>
      <c r="O334" s="54" t="s">
        <v>80</v>
      </c>
      <c r="P334" s="54" t="s">
        <v>388</v>
      </c>
      <c r="Q334" s="52">
        <v>0.2</v>
      </c>
      <c r="R334" s="52">
        <v>2.0000000000000004E-2</v>
      </c>
      <c r="S334" s="428">
        <v>5</v>
      </c>
      <c r="T334" s="54" t="s">
        <v>84</v>
      </c>
      <c r="U334" s="54" t="s">
        <v>1500</v>
      </c>
      <c r="V334" s="75">
        <v>45017</v>
      </c>
      <c r="W334" s="75">
        <v>45275</v>
      </c>
      <c r="X334" s="54" t="s">
        <v>390</v>
      </c>
      <c r="Y334" s="57" t="s">
        <v>100</v>
      </c>
      <c r="Z334" s="392">
        <v>1</v>
      </c>
      <c r="AA334" s="58" t="s">
        <v>4738</v>
      </c>
      <c r="AB334" s="435">
        <v>45275</v>
      </c>
      <c r="AC334" s="392">
        <v>1</v>
      </c>
      <c r="AD334" s="58" t="s">
        <v>1502</v>
      </c>
      <c r="AE334" s="435">
        <v>45275</v>
      </c>
      <c r="AF334" s="57" t="s">
        <v>79</v>
      </c>
      <c r="AG334" s="437">
        <v>1</v>
      </c>
    </row>
    <row r="335" spans="1:1020 1038:2046 2049:3072 3075:5120 5122:7161 7179:10239 10242:11264 11266:12287 12290:13302 13320:15358 15363:16186" ht="39.75" customHeight="1" x14ac:dyDescent="0.25">
      <c r="A335" s="53" t="s">
        <v>4522</v>
      </c>
      <c r="B335" s="53">
        <v>73</v>
      </c>
      <c r="C335" s="53" t="s">
        <v>51</v>
      </c>
      <c r="D335" s="53" t="s">
        <v>1389</v>
      </c>
      <c r="E335" s="53">
        <v>1</v>
      </c>
      <c r="F335" s="53" t="s">
        <v>1503</v>
      </c>
      <c r="G335" s="53" t="s">
        <v>1489</v>
      </c>
      <c r="H335" s="54" t="s">
        <v>94</v>
      </c>
      <c r="I335" s="54" t="s">
        <v>196</v>
      </c>
      <c r="J335" s="54" t="s">
        <v>80</v>
      </c>
      <c r="K335" s="54" t="s">
        <v>80</v>
      </c>
      <c r="L335" s="54" t="s">
        <v>80</v>
      </c>
      <c r="M335" s="54" t="s">
        <v>80</v>
      </c>
      <c r="N335" s="54" t="s">
        <v>80</v>
      </c>
      <c r="O335" s="54" t="s">
        <v>80</v>
      </c>
      <c r="P335" s="54" t="s">
        <v>1504</v>
      </c>
      <c r="Q335" s="52">
        <v>0.6</v>
      </c>
      <c r="R335" s="52">
        <v>0.06</v>
      </c>
      <c r="S335" s="428">
        <v>5</v>
      </c>
      <c r="T335" s="54" t="s">
        <v>84</v>
      </c>
      <c r="U335" s="54" t="s">
        <v>1505</v>
      </c>
      <c r="V335" s="75">
        <v>45017</v>
      </c>
      <c r="W335" s="75">
        <v>45282</v>
      </c>
      <c r="X335" s="54" t="s">
        <v>390</v>
      </c>
      <c r="Y335" s="57" t="s">
        <v>100</v>
      </c>
      <c r="Z335" s="392">
        <v>1</v>
      </c>
      <c r="AA335" s="58" t="s">
        <v>4739</v>
      </c>
      <c r="AB335" s="435">
        <v>45282</v>
      </c>
      <c r="AC335" s="392">
        <v>1</v>
      </c>
      <c r="AD335" s="58" t="s">
        <v>1507</v>
      </c>
      <c r="AE335" s="435">
        <v>45282</v>
      </c>
      <c r="AF335" s="57" t="s">
        <v>79</v>
      </c>
      <c r="AG335" s="437">
        <v>1</v>
      </c>
    </row>
    <row r="336" spans="1:1020 1038:2046 2049:3072 3075:5120 5122:7161 7179:10239 10242:11264 11266:12287 12290:13302 13320:15358 15363:16186" s="3" customFormat="1" ht="39.75" customHeight="1" x14ac:dyDescent="0.25">
      <c r="A336" s="63" t="s">
        <v>4522</v>
      </c>
      <c r="B336" s="63">
        <v>73</v>
      </c>
      <c r="C336" s="63" t="s">
        <v>51</v>
      </c>
      <c r="D336" s="63" t="s">
        <v>1389</v>
      </c>
      <c r="E336" s="63">
        <v>1</v>
      </c>
      <c r="F336" s="63" t="s">
        <v>1508</v>
      </c>
      <c r="G336" s="63" t="s">
        <v>1508</v>
      </c>
      <c r="H336" s="418" t="s">
        <v>155</v>
      </c>
      <c r="I336" s="418" t="s">
        <v>155</v>
      </c>
      <c r="J336" s="418" t="s">
        <v>80</v>
      </c>
      <c r="K336" s="418" t="s">
        <v>80</v>
      </c>
      <c r="L336" s="418" t="s">
        <v>80</v>
      </c>
      <c r="M336" s="418" t="s">
        <v>80</v>
      </c>
      <c r="N336" s="418" t="s">
        <v>80</v>
      </c>
      <c r="O336" s="418" t="s">
        <v>80</v>
      </c>
      <c r="P336" s="418" t="s">
        <v>156</v>
      </c>
      <c r="Q336" s="64">
        <v>1</v>
      </c>
      <c r="R336" s="64"/>
      <c r="S336" s="429">
        <v>50</v>
      </c>
      <c r="T336" s="418" t="s">
        <v>84</v>
      </c>
      <c r="U336" s="418" t="s">
        <v>162</v>
      </c>
      <c r="V336" s="412">
        <v>44927</v>
      </c>
      <c r="W336" s="412">
        <v>45290</v>
      </c>
      <c r="X336" s="418" t="s">
        <v>390</v>
      </c>
      <c r="Y336" s="57" t="s">
        <v>100</v>
      </c>
      <c r="Z336" s="392">
        <v>1</v>
      </c>
      <c r="AA336" s="58" t="s">
        <v>4632</v>
      </c>
      <c r="AB336" s="435">
        <v>45291</v>
      </c>
      <c r="AC336" s="392">
        <v>1</v>
      </c>
      <c r="AD336" s="58" t="s">
        <v>4632</v>
      </c>
      <c r="AE336" s="435">
        <v>45291</v>
      </c>
      <c r="AF336" s="436" t="s">
        <v>92</v>
      </c>
      <c r="AG336" s="437" t="s">
        <v>92</v>
      </c>
      <c r="AJ336" s="82"/>
      <c r="AM336" s="82"/>
      <c r="AN336" s="82"/>
      <c r="AS336" s="82"/>
      <c r="AV336" s="82"/>
      <c r="AW336" s="82"/>
      <c r="AX336" s="82"/>
      <c r="AY336" s="82"/>
      <c r="AZ336" s="82"/>
      <c r="BA336" s="82"/>
      <c r="BB336" s="82"/>
      <c r="BT336" s="82"/>
      <c r="BU336" s="82"/>
      <c r="BV336" s="6"/>
      <c r="BY336" s="7"/>
      <c r="BZ336" s="7"/>
      <c r="CE336" s="82"/>
      <c r="CG336" s="7"/>
      <c r="CH336" s="82"/>
      <c r="CJ336" s="7"/>
      <c r="CK336" s="82"/>
      <c r="CL336" s="82"/>
      <c r="CM336" s="83"/>
      <c r="CO336" s="82"/>
      <c r="CP336" s="80"/>
      <c r="CQ336" s="81"/>
      <c r="CR336" s="82"/>
      <c r="CU336" s="82"/>
      <c r="CV336" s="82"/>
      <c r="CX336" s="82"/>
      <c r="DA336" s="82"/>
      <c r="DD336" s="82"/>
      <c r="DE336" s="82"/>
      <c r="DJ336" s="82"/>
      <c r="DM336" s="82"/>
      <c r="DN336" s="82"/>
      <c r="DO336" s="82"/>
      <c r="DP336" s="82"/>
      <c r="DQ336" s="82"/>
      <c r="DR336" s="82"/>
      <c r="DS336" s="82"/>
      <c r="EK336" s="82"/>
      <c r="EL336" s="82"/>
      <c r="EM336" s="6"/>
      <c r="EP336" s="7"/>
      <c r="EQ336" s="7"/>
      <c r="EV336" s="82"/>
      <c r="EX336" s="7"/>
      <c r="EY336" s="82"/>
      <c r="FA336" s="7"/>
      <c r="FB336" s="82"/>
      <c r="FC336" s="82"/>
      <c r="FD336" s="83"/>
      <c r="FF336" s="82"/>
      <c r="FG336" s="80"/>
      <c r="FH336" s="81"/>
      <c r="FI336" s="82"/>
      <c r="FL336" s="82"/>
      <c r="FM336" s="82"/>
      <c r="FO336" s="82"/>
      <c r="FR336" s="82"/>
      <c r="FU336" s="82"/>
      <c r="FV336" s="82"/>
      <c r="GA336" s="82"/>
      <c r="GD336" s="82"/>
      <c r="GE336" s="82"/>
      <c r="GF336" s="82"/>
      <c r="GG336" s="82"/>
      <c r="GH336" s="82"/>
      <c r="GI336" s="82"/>
      <c r="GJ336" s="82"/>
      <c r="HB336" s="82"/>
      <c r="HC336" s="82"/>
      <c r="HD336" s="6"/>
      <c r="HG336" s="7"/>
      <c r="HH336" s="7"/>
      <c r="HM336" s="82"/>
      <c r="HO336" s="7"/>
      <c r="HP336" s="82"/>
      <c r="HR336" s="7"/>
      <c r="HS336" s="82"/>
      <c r="HT336" s="82"/>
      <c r="HU336" s="83"/>
      <c r="HW336" s="82"/>
      <c r="HX336" s="80"/>
      <c r="HY336" s="81"/>
      <c r="HZ336" s="82"/>
      <c r="IC336" s="82"/>
      <c r="ID336" s="82"/>
      <c r="IF336" s="82"/>
      <c r="II336" s="82"/>
      <c r="IL336" s="82"/>
      <c r="IM336" s="82"/>
      <c r="IR336" s="82"/>
      <c r="IU336" s="82"/>
      <c r="IV336" s="82"/>
      <c r="IW336" s="82"/>
      <c r="IX336" s="82"/>
      <c r="IY336" s="82"/>
      <c r="IZ336" s="82"/>
      <c r="JA336" s="82"/>
      <c r="JS336" s="82"/>
      <c r="JT336" s="82"/>
      <c r="JU336" s="6"/>
      <c r="JX336" s="7"/>
      <c r="JY336" s="7"/>
      <c r="KD336" s="82"/>
      <c r="KF336" s="7"/>
      <c r="KG336" s="82"/>
      <c r="KI336" s="7"/>
      <c r="KJ336" s="82"/>
      <c r="KK336" s="82"/>
      <c r="KL336" s="83"/>
      <c r="KN336" s="82"/>
      <c r="KO336" s="80"/>
      <c r="KP336" s="81"/>
      <c r="KQ336" s="82"/>
      <c r="KT336" s="82"/>
      <c r="KU336" s="82"/>
      <c r="KW336" s="82"/>
      <c r="KZ336" s="82"/>
      <c r="LC336" s="82"/>
      <c r="LD336" s="82"/>
      <c r="LI336" s="82"/>
      <c r="LL336" s="82"/>
      <c r="LM336" s="82"/>
      <c r="LN336" s="82"/>
      <c r="LO336" s="82"/>
      <c r="LP336" s="82"/>
      <c r="LQ336" s="82"/>
      <c r="LR336" s="82"/>
      <c r="MJ336" s="82"/>
      <c r="MK336" s="82"/>
      <c r="ML336" s="6"/>
      <c r="MO336" s="7"/>
      <c r="MP336" s="7"/>
      <c r="MU336" s="82"/>
      <c r="MW336" s="7"/>
      <c r="MX336" s="82"/>
      <c r="MZ336" s="7"/>
      <c r="NA336" s="82"/>
      <c r="NB336" s="82"/>
      <c r="NC336" s="83"/>
      <c r="NE336" s="82"/>
      <c r="NF336" s="80"/>
      <c r="NG336" s="81"/>
      <c r="NH336" s="82"/>
      <c r="NK336" s="82"/>
      <c r="NL336" s="82"/>
      <c r="NN336" s="82"/>
      <c r="NQ336" s="82"/>
      <c r="NT336" s="82"/>
      <c r="NU336" s="82"/>
      <c r="NZ336" s="82"/>
      <c r="OC336" s="82"/>
      <c r="OD336" s="82"/>
      <c r="OE336" s="82"/>
      <c r="OF336" s="82"/>
      <c r="OG336" s="82"/>
      <c r="OH336" s="82"/>
      <c r="OI336" s="82"/>
      <c r="PA336" s="82"/>
      <c r="PB336" s="82"/>
      <c r="PC336" s="6"/>
      <c r="PF336" s="7"/>
      <c r="PG336" s="7"/>
      <c r="PL336" s="82"/>
      <c r="PN336" s="7"/>
      <c r="PO336" s="82"/>
      <c r="PQ336" s="7"/>
      <c r="PR336" s="82"/>
      <c r="PS336" s="82"/>
      <c r="PT336" s="83"/>
      <c r="PV336" s="82"/>
      <c r="PW336" s="80"/>
      <c r="PX336" s="81"/>
      <c r="PY336" s="82"/>
      <c r="QB336" s="82"/>
      <c r="QC336" s="82"/>
      <c r="QE336" s="82"/>
      <c r="QH336" s="82"/>
      <c r="QK336" s="82"/>
      <c r="QL336" s="82"/>
      <c r="QQ336" s="82"/>
      <c r="QT336" s="82"/>
      <c r="QU336" s="82"/>
      <c r="QV336" s="82"/>
      <c r="QW336" s="82"/>
      <c r="QX336" s="82"/>
      <c r="QY336" s="82"/>
      <c r="QZ336" s="82"/>
      <c r="RR336" s="82"/>
      <c r="RS336" s="82"/>
      <c r="RT336" s="6"/>
      <c r="RW336" s="7"/>
      <c r="RX336" s="7"/>
      <c r="SC336" s="82"/>
      <c r="SE336" s="7"/>
      <c r="SF336" s="82"/>
      <c r="SH336" s="7"/>
      <c r="SI336" s="82"/>
      <c r="SJ336" s="82"/>
      <c r="SK336" s="83"/>
      <c r="SM336" s="82"/>
      <c r="SN336" s="80"/>
      <c r="SO336" s="81"/>
      <c r="SP336" s="82"/>
      <c r="SS336" s="82"/>
      <c r="ST336" s="82"/>
      <c r="SV336" s="82"/>
      <c r="SY336" s="82"/>
      <c r="TB336" s="82"/>
      <c r="TC336" s="82"/>
      <c r="TH336" s="82"/>
      <c r="TK336" s="82"/>
      <c r="TL336" s="82"/>
      <c r="TM336" s="82"/>
      <c r="TN336" s="82"/>
      <c r="TO336" s="82"/>
      <c r="TP336" s="82"/>
      <c r="TQ336" s="82"/>
      <c r="UI336" s="82"/>
      <c r="UJ336" s="82"/>
      <c r="UK336" s="6"/>
      <c r="UN336" s="7"/>
      <c r="UO336" s="7"/>
      <c r="UT336" s="82"/>
      <c r="UV336" s="7"/>
      <c r="UW336" s="82"/>
      <c r="UY336" s="7"/>
      <c r="UZ336" s="82"/>
      <c r="VA336" s="82"/>
      <c r="VB336" s="83"/>
      <c r="VD336" s="82"/>
      <c r="VE336" s="80"/>
      <c r="VF336" s="81"/>
      <c r="VG336" s="82"/>
      <c r="VJ336" s="82"/>
      <c r="VK336" s="82"/>
      <c r="VM336" s="82"/>
      <c r="VP336" s="82"/>
      <c r="VS336" s="82"/>
      <c r="VT336" s="82"/>
      <c r="VY336" s="82"/>
      <c r="WB336" s="82"/>
      <c r="WC336" s="82"/>
      <c r="WD336" s="82"/>
      <c r="WE336" s="82"/>
      <c r="WF336" s="82"/>
      <c r="WG336" s="82"/>
      <c r="WH336" s="82"/>
      <c r="WZ336" s="82"/>
      <c r="XA336" s="82"/>
      <c r="XB336" s="6"/>
      <c r="XE336" s="7"/>
      <c r="XF336" s="7"/>
      <c r="XK336" s="82"/>
      <c r="XM336" s="7"/>
      <c r="XN336" s="82"/>
      <c r="XP336" s="7"/>
      <c r="XQ336" s="82"/>
      <c r="XR336" s="82"/>
      <c r="XS336" s="83"/>
      <c r="XU336" s="82"/>
      <c r="XV336" s="80"/>
      <c r="XW336" s="81"/>
      <c r="XX336" s="82"/>
      <c r="YA336" s="82"/>
      <c r="YB336" s="82"/>
      <c r="YD336" s="82"/>
      <c r="YG336" s="82"/>
      <c r="YJ336" s="82"/>
      <c r="YK336" s="82"/>
      <c r="YP336" s="82"/>
      <c r="YS336" s="82"/>
      <c r="YT336" s="82"/>
      <c r="YU336" s="82"/>
      <c r="YV336" s="82"/>
      <c r="YW336" s="82"/>
      <c r="YX336" s="82"/>
      <c r="YY336" s="82"/>
      <c r="ZQ336" s="82"/>
      <c r="ZR336" s="82"/>
      <c r="ZS336" s="6"/>
      <c r="ZV336" s="7"/>
      <c r="ZW336" s="7"/>
      <c r="AAB336" s="82"/>
      <c r="AAD336" s="7"/>
      <c r="AAE336" s="82"/>
      <c r="AAG336" s="7"/>
      <c r="AAH336" s="82"/>
      <c r="AAI336" s="82"/>
      <c r="AAJ336" s="83"/>
      <c r="AAL336" s="82"/>
      <c r="AAM336" s="80"/>
      <c r="AAN336" s="81"/>
      <c r="AAO336" s="82"/>
      <c r="AAR336" s="82"/>
      <c r="AAS336" s="82"/>
      <c r="AAU336" s="82"/>
      <c r="AAX336" s="82"/>
      <c r="ABA336" s="82"/>
      <c r="ABB336" s="82"/>
      <c r="ABG336" s="82"/>
      <c r="ABJ336" s="82"/>
      <c r="ABK336" s="82"/>
      <c r="ABL336" s="82"/>
      <c r="ABM336" s="82"/>
      <c r="ABN336" s="82"/>
      <c r="ABO336" s="82"/>
      <c r="ABP336" s="82"/>
      <c r="ACH336" s="82"/>
      <c r="ACI336" s="82"/>
      <c r="ACJ336" s="6"/>
      <c r="ACM336" s="7"/>
      <c r="ACN336" s="7"/>
      <c r="ACS336" s="82"/>
      <c r="ACU336" s="7"/>
      <c r="ACV336" s="82"/>
      <c r="ACX336" s="7"/>
      <c r="ACY336" s="82"/>
      <c r="ACZ336" s="82"/>
      <c r="ADA336" s="83"/>
      <c r="ADC336" s="82"/>
      <c r="ADD336" s="80"/>
      <c r="ADE336" s="81"/>
      <c r="ADF336" s="82"/>
      <c r="ADI336" s="82"/>
      <c r="ADJ336" s="82"/>
      <c r="ADL336" s="82"/>
      <c r="ADO336" s="82"/>
      <c r="ADR336" s="82"/>
      <c r="ADS336" s="82"/>
      <c r="ADX336" s="82"/>
      <c r="AEA336" s="82"/>
      <c r="AEB336" s="82"/>
      <c r="AEC336" s="82"/>
      <c r="AED336" s="82"/>
      <c r="AEE336" s="82"/>
      <c r="AEF336" s="82"/>
      <c r="AEG336" s="82"/>
      <c r="AEY336" s="82"/>
      <c r="AEZ336" s="82"/>
      <c r="AFA336" s="6"/>
      <c r="AFD336" s="7"/>
      <c r="AFE336" s="7"/>
      <c r="AFJ336" s="82"/>
      <c r="AFL336" s="7"/>
      <c r="AFM336" s="82"/>
      <c r="AFO336" s="7"/>
      <c r="AFP336" s="82"/>
      <c r="AFQ336" s="82"/>
      <c r="AFR336" s="83"/>
      <c r="AFT336" s="82"/>
      <c r="AFU336" s="80"/>
      <c r="AFV336" s="81"/>
      <c r="AFW336" s="82"/>
      <c r="AFZ336" s="82"/>
      <c r="AGA336" s="82"/>
      <c r="AGC336" s="82"/>
      <c r="AGF336" s="82"/>
      <c r="AGI336" s="82"/>
      <c r="AGJ336" s="82"/>
      <c r="AGO336" s="82"/>
      <c r="AGR336" s="82"/>
      <c r="AGS336" s="82"/>
      <c r="AGT336" s="82"/>
      <c r="AGU336" s="82"/>
      <c r="AGV336" s="82"/>
      <c r="AGW336" s="82"/>
      <c r="AGX336" s="82"/>
      <c r="AHP336" s="82"/>
      <c r="AHQ336" s="82"/>
      <c r="AHR336" s="6"/>
      <c r="AHU336" s="7"/>
      <c r="AHV336" s="7"/>
      <c r="AIA336" s="82"/>
      <c r="AIC336" s="7"/>
      <c r="AID336" s="82"/>
      <c r="AIF336" s="7"/>
      <c r="AIG336" s="82"/>
      <c r="AIH336" s="82"/>
      <c r="AII336" s="83"/>
      <c r="AIK336" s="82"/>
      <c r="AIL336" s="80"/>
      <c r="AIM336" s="81"/>
      <c r="AIN336" s="82"/>
      <c r="AIQ336" s="82"/>
      <c r="AIR336" s="82"/>
      <c r="AIT336" s="82"/>
      <c r="AIW336" s="82"/>
      <c r="AIZ336" s="82"/>
      <c r="AJA336" s="82"/>
      <c r="AJF336" s="82"/>
      <c r="AJI336" s="82"/>
      <c r="AJJ336" s="82"/>
      <c r="AJK336" s="82"/>
      <c r="AJL336" s="82"/>
      <c r="AJM336" s="82"/>
      <c r="AJN336" s="82"/>
      <c r="AJO336" s="82"/>
      <c r="AKG336" s="82"/>
      <c r="AKH336" s="82"/>
      <c r="AKI336" s="6"/>
      <c r="AKL336" s="7"/>
      <c r="AKM336" s="7"/>
      <c r="AKR336" s="82"/>
      <c r="AKT336" s="7"/>
      <c r="AKU336" s="82"/>
      <c r="AKW336" s="7"/>
      <c r="AKX336" s="82"/>
      <c r="AKY336" s="82"/>
      <c r="AKZ336" s="83"/>
      <c r="ALB336" s="82"/>
      <c r="ALC336" s="80"/>
      <c r="ALD336" s="81"/>
      <c r="ALE336" s="82"/>
      <c r="ALH336" s="82"/>
      <c r="ALI336" s="82"/>
      <c r="ALK336" s="82"/>
      <c r="ALN336" s="82"/>
      <c r="ALQ336" s="82"/>
      <c r="ALR336" s="82"/>
      <c r="ALW336" s="82"/>
      <c r="ALZ336" s="82"/>
      <c r="AMA336" s="82"/>
      <c r="AMB336" s="82"/>
      <c r="AMC336" s="82"/>
      <c r="AMD336" s="82"/>
      <c r="AME336" s="82"/>
      <c r="AMF336" s="82"/>
      <c r="AMX336" s="82"/>
      <c r="AMY336" s="82"/>
      <c r="AMZ336" s="6"/>
      <c r="ANC336" s="7"/>
      <c r="AND336" s="7"/>
      <c r="ANI336" s="82"/>
      <c r="ANK336" s="7"/>
      <c r="ANL336" s="82"/>
      <c r="ANN336" s="7"/>
      <c r="ANO336" s="82"/>
      <c r="ANP336" s="82"/>
      <c r="ANQ336" s="83"/>
      <c r="ANS336" s="82"/>
      <c r="ANT336" s="80"/>
      <c r="ANU336" s="81"/>
      <c r="ANV336" s="82"/>
      <c r="ANY336" s="82"/>
      <c r="ANZ336" s="82"/>
      <c r="AOB336" s="82"/>
      <c r="AOE336" s="82"/>
      <c r="AOH336" s="82"/>
      <c r="AOI336" s="82"/>
      <c r="AON336" s="82"/>
      <c r="AOQ336" s="82"/>
      <c r="AOR336" s="82"/>
      <c r="AOS336" s="82"/>
      <c r="AOT336" s="82"/>
      <c r="AOU336" s="82"/>
      <c r="AOV336" s="82"/>
      <c r="AOW336" s="82"/>
      <c r="APO336" s="82"/>
      <c r="APP336" s="82"/>
      <c r="APQ336" s="6"/>
      <c r="APT336" s="7"/>
      <c r="APU336" s="7"/>
      <c r="APZ336" s="82"/>
      <c r="AQB336" s="7"/>
      <c r="AQC336" s="82"/>
      <c r="AQE336" s="7"/>
      <c r="AQF336" s="82"/>
      <c r="AQG336" s="82"/>
      <c r="AQH336" s="83"/>
      <c r="AQJ336" s="82"/>
      <c r="AQK336" s="80"/>
      <c r="AQL336" s="81"/>
      <c r="AQM336" s="82"/>
      <c r="AQP336" s="82"/>
      <c r="AQQ336" s="82"/>
      <c r="AQS336" s="82"/>
      <c r="AQV336" s="82"/>
      <c r="AQY336" s="82"/>
      <c r="AQZ336" s="82"/>
      <c r="ARE336" s="82"/>
      <c r="ARH336" s="82"/>
      <c r="ARI336" s="82"/>
      <c r="ARJ336" s="82"/>
      <c r="ARK336" s="82"/>
      <c r="ARL336" s="82"/>
      <c r="ARM336" s="82"/>
      <c r="ARN336" s="82"/>
      <c r="ASF336" s="82"/>
      <c r="ASG336" s="82"/>
      <c r="ASH336" s="6"/>
      <c r="ASK336" s="7"/>
      <c r="ASL336" s="7"/>
      <c r="ASQ336" s="82"/>
      <c r="ASS336" s="7"/>
      <c r="AST336" s="82"/>
      <c r="ASV336" s="7"/>
      <c r="ASW336" s="82"/>
      <c r="ASX336" s="82"/>
      <c r="ASY336" s="83"/>
      <c r="ATA336" s="82"/>
      <c r="ATB336" s="80"/>
      <c r="ATC336" s="81"/>
      <c r="ATD336" s="82"/>
      <c r="ATG336" s="82"/>
      <c r="ATH336" s="82"/>
      <c r="ATJ336" s="82"/>
      <c r="ATM336" s="82"/>
      <c r="ATP336" s="82"/>
      <c r="ATQ336" s="82"/>
      <c r="ATV336" s="82"/>
      <c r="ATY336" s="82"/>
      <c r="ATZ336" s="82"/>
      <c r="AUA336" s="82"/>
      <c r="AUB336" s="82"/>
      <c r="AUC336" s="82"/>
      <c r="AUD336" s="82"/>
      <c r="AUE336" s="82"/>
      <c r="AUW336" s="82"/>
      <c r="AUX336" s="82"/>
      <c r="AUY336" s="6"/>
      <c r="AVB336" s="7"/>
      <c r="AVC336" s="7"/>
      <c r="AVH336" s="82"/>
      <c r="AVJ336" s="7"/>
      <c r="AVK336" s="82"/>
      <c r="AVM336" s="7"/>
      <c r="AVN336" s="82"/>
      <c r="AVO336" s="82"/>
      <c r="AVP336" s="83"/>
      <c r="AVR336" s="82"/>
      <c r="AVS336" s="80"/>
      <c r="AVT336" s="81"/>
      <c r="AVU336" s="82"/>
      <c r="AVX336" s="82"/>
      <c r="AVY336" s="82"/>
      <c r="AWA336" s="82"/>
      <c r="AWD336" s="82"/>
      <c r="AWG336" s="82"/>
      <c r="AWH336" s="82"/>
      <c r="AWM336" s="82"/>
      <c r="AWP336" s="82"/>
      <c r="AWQ336" s="82"/>
      <c r="AWR336" s="82"/>
      <c r="AWS336" s="82"/>
      <c r="AWT336" s="82"/>
      <c r="AWU336" s="82"/>
      <c r="AWV336" s="82"/>
      <c r="AXN336" s="82"/>
      <c r="AXO336" s="82"/>
      <c r="AXP336" s="6"/>
      <c r="AXS336" s="7"/>
      <c r="AXT336" s="7"/>
      <c r="AXY336" s="82"/>
      <c r="AYA336" s="7"/>
      <c r="AYB336" s="82"/>
      <c r="AYD336" s="7"/>
      <c r="AYE336" s="82"/>
      <c r="AYF336" s="82"/>
      <c r="AYG336" s="83"/>
      <c r="AYI336" s="82"/>
      <c r="AYJ336" s="80"/>
      <c r="AYK336" s="81"/>
      <c r="AYL336" s="82"/>
      <c r="AYO336" s="82"/>
      <c r="AYP336" s="82"/>
      <c r="AYR336" s="82"/>
      <c r="AYU336" s="82"/>
      <c r="AYX336" s="82"/>
      <c r="AYY336" s="82"/>
      <c r="AZD336" s="82"/>
      <c r="AZG336" s="82"/>
      <c r="AZH336" s="82"/>
      <c r="AZI336" s="82"/>
      <c r="AZJ336" s="82"/>
      <c r="AZK336" s="82"/>
      <c r="AZL336" s="82"/>
      <c r="AZM336" s="82"/>
      <c r="BAE336" s="82"/>
      <c r="BAF336" s="82"/>
      <c r="BAG336" s="6"/>
      <c r="BAJ336" s="7"/>
      <c r="BAK336" s="7"/>
      <c r="BAP336" s="82"/>
      <c r="BAR336" s="7"/>
      <c r="BAS336" s="82"/>
      <c r="BAU336" s="7"/>
      <c r="BAV336" s="82"/>
      <c r="BAW336" s="82"/>
      <c r="BAX336" s="83"/>
      <c r="BAZ336" s="82"/>
      <c r="BBA336" s="80"/>
      <c r="BBB336" s="81"/>
      <c r="BBC336" s="82"/>
      <c r="BBF336" s="82"/>
      <c r="BBG336" s="82"/>
      <c r="BBI336" s="82"/>
      <c r="BBL336" s="82"/>
      <c r="BBO336" s="82"/>
      <c r="BBP336" s="82"/>
      <c r="BBU336" s="82"/>
      <c r="BBX336" s="82"/>
      <c r="BBY336" s="82"/>
      <c r="BBZ336" s="82"/>
      <c r="BCA336" s="82"/>
      <c r="BCB336" s="82"/>
      <c r="BCC336" s="82"/>
      <c r="BCD336" s="82"/>
      <c r="BCV336" s="82"/>
      <c r="BCW336" s="82"/>
      <c r="BCX336" s="6"/>
      <c r="BDA336" s="7"/>
      <c r="BDB336" s="7"/>
      <c r="BDG336" s="82"/>
      <c r="BDI336" s="7"/>
      <c r="BDJ336" s="82"/>
      <c r="BDL336" s="7"/>
      <c r="BDM336" s="82"/>
      <c r="BDN336" s="82"/>
      <c r="BDO336" s="83"/>
      <c r="BDQ336" s="82"/>
      <c r="BDR336" s="80"/>
      <c r="BDS336" s="81"/>
      <c r="BDT336" s="82"/>
      <c r="BDW336" s="82"/>
      <c r="BDX336" s="82"/>
      <c r="BDZ336" s="82"/>
      <c r="BEC336" s="82"/>
      <c r="BEF336" s="82"/>
      <c r="BEG336" s="82"/>
      <c r="BEL336" s="82"/>
      <c r="BEO336" s="82"/>
      <c r="BEP336" s="82"/>
      <c r="BEQ336" s="82"/>
      <c r="BER336" s="82"/>
      <c r="BES336" s="82"/>
      <c r="BET336" s="82"/>
      <c r="BEU336" s="82"/>
      <c r="BFM336" s="82"/>
      <c r="BFN336" s="82"/>
      <c r="BFO336" s="6"/>
      <c r="BFR336" s="7"/>
      <c r="BFS336" s="7"/>
      <c r="BFX336" s="82"/>
      <c r="BFZ336" s="7"/>
      <c r="BGA336" s="82"/>
      <c r="BGC336" s="7"/>
      <c r="BGD336" s="82"/>
      <c r="BGE336" s="82"/>
      <c r="BGF336" s="83"/>
      <c r="BGH336" s="82"/>
      <c r="BGI336" s="80"/>
      <c r="BGJ336" s="81"/>
      <c r="BGK336" s="82"/>
      <c r="BGN336" s="82"/>
      <c r="BGO336" s="82"/>
      <c r="BGQ336" s="82"/>
      <c r="BGT336" s="82"/>
      <c r="BGW336" s="82"/>
      <c r="BGX336" s="82"/>
      <c r="BHC336" s="82"/>
      <c r="BHF336" s="82"/>
      <c r="BHG336" s="82"/>
      <c r="BHH336" s="82"/>
      <c r="BHI336" s="82"/>
      <c r="BHJ336" s="82"/>
      <c r="BHK336" s="82"/>
      <c r="BHL336" s="82"/>
      <c r="BID336" s="82"/>
      <c r="BIE336" s="82"/>
      <c r="BIF336" s="6"/>
      <c r="BII336" s="7"/>
      <c r="BIJ336" s="7"/>
      <c r="BIO336" s="82"/>
      <c r="BIQ336" s="7"/>
      <c r="BIR336" s="82"/>
      <c r="BIT336" s="7"/>
      <c r="BIU336" s="82"/>
      <c r="BIV336" s="82"/>
      <c r="BIW336" s="83"/>
      <c r="BIY336" s="82"/>
      <c r="BIZ336" s="80"/>
      <c r="BJA336" s="81"/>
      <c r="BJB336" s="82"/>
      <c r="BJE336" s="82"/>
      <c r="BJF336" s="82"/>
      <c r="BJH336" s="82"/>
      <c r="BJK336" s="82"/>
      <c r="BJN336" s="82"/>
      <c r="BJO336" s="82"/>
      <c r="BJT336" s="82"/>
      <c r="BJW336" s="82"/>
      <c r="BJX336" s="82"/>
      <c r="BJY336" s="82"/>
      <c r="BJZ336" s="82"/>
      <c r="BKA336" s="82"/>
      <c r="BKB336" s="82"/>
      <c r="BKC336" s="82"/>
      <c r="BKU336" s="82"/>
      <c r="BKV336" s="82"/>
      <c r="BKW336" s="6"/>
      <c r="BKZ336" s="7"/>
      <c r="BLA336" s="7"/>
      <c r="BLF336" s="82"/>
      <c r="BLH336" s="7"/>
      <c r="BLI336" s="82"/>
      <c r="BLK336" s="7"/>
      <c r="BLL336" s="82"/>
      <c r="BLM336" s="82"/>
      <c r="BLN336" s="83"/>
      <c r="BLP336" s="82"/>
      <c r="BLQ336" s="80"/>
      <c r="BLR336" s="81"/>
      <c r="BLS336" s="82"/>
      <c r="BLV336" s="82"/>
      <c r="BLW336" s="82"/>
      <c r="BLY336" s="82"/>
      <c r="BMB336" s="82"/>
      <c r="BME336" s="82"/>
      <c r="BMF336" s="82"/>
      <c r="BMK336" s="82"/>
      <c r="BMN336" s="82"/>
      <c r="BMO336" s="82"/>
      <c r="BMP336" s="82"/>
      <c r="BMQ336" s="82"/>
      <c r="BMR336" s="82"/>
      <c r="BMS336" s="82"/>
      <c r="BMT336" s="82"/>
      <c r="BNL336" s="82"/>
      <c r="BNM336" s="82"/>
      <c r="BNN336" s="6"/>
      <c r="BNQ336" s="7"/>
      <c r="BNR336" s="7"/>
      <c r="BNW336" s="82"/>
      <c r="BNY336" s="7"/>
      <c r="BNZ336" s="82"/>
      <c r="BOB336" s="7"/>
      <c r="BOC336" s="82"/>
      <c r="BOD336" s="82"/>
      <c r="BOE336" s="83"/>
      <c r="BOG336" s="82"/>
      <c r="BOH336" s="80"/>
      <c r="BOI336" s="81"/>
      <c r="BOJ336" s="82"/>
      <c r="BOM336" s="82"/>
      <c r="BON336" s="82"/>
      <c r="BOP336" s="82"/>
      <c r="BOS336" s="82"/>
      <c r="BOV336" s="82"/>
      <c r="BOW336" s="82"/>
      <c r="BPB336" s="82"/>
      <c r="BPE336" s="82"/>
      <c r="BPF336" s="82"/>
      <c r="BPG336" s="82"/>
      <c r="BPH336" s="82"/>
      <c r="BPI336" s="82"/>
      <c r="BPJ336" s="82"/>
      <c r="BPK336" s="82"/>
      <c r="BQC336" s="82"/>
      <c r="BQD336" s="82"/>
      <c r="BQE336" s="6"/>
      <c r="BQH336" s="7"/>
      <c r="BQI336" s="7"/>
      <c r="BQN336" s="82"/>
      <c r="BQP336" s="7"/>
      <c r="BQQ336" s="82"/>
      <c r="BQS336" s="7"/>
      <c r="BQT336" s="82"/>
      <c r="BQU336" s="82"/>
      <c r="BQV336" s="83"/>
      <c r="BQX336" s="82"/>
      <c r="BQY336" s="80"/>
      <c r="BQZ336" s="81"/>
      <c r="BRA336" s="82"/>
      <c r="BRD336" s="82"/>
      <c r="BRE336" s="82"/>
      <c r="BRG336" s="82"/>
      <c r="BRJ336" s="82"/>
      <c r="BRM336" s="82"/>
      <c r="BRN336" s="82"/>
      <c r="BRS336" s="82"/>
      <c r="BRV336" s="82"/>
      <c r="BRW336" s="82"/>
      <c r="BRX336" s="82"/>
      <c r="BRY336" s="82"/>
      <c r="BRZ336" s="82"/>
      <c r="BSA336" s="82"/>
      <c r="BSB336" s="82"/>
      <c r="BST336" s="82"/>
      <c r="BSU336" s="82"/>
      <c r="BSV336" s="6"/>
      <c r="BSY336" s="7"/>
      <c r="BSZ336" s="7"/>
      <c r="BTE336" s="82"/>
      <c r="BTG336" s="7"/>
      <c r="BTH336" s="82"/>
      <c r="BTJ336" s="7"/>
      <c r="BTK336" s="82"/>
      <c r="BTL336" s="82"/>
      <c r="BTM336" s="83"/>
      <c r="BTO336" s="82"/>
      <c r="BTP336" s="80"/>
      <c r="BTQ336" s="81"/>
      <c r="BTR336" s="82"/>
      <c r="BTU336" s="82"/>
      <c r="BTV336" s="82"/>
      <c r="BTX336" s="82"/>
      <c r="BUA336" s="82"/>
      <c r="BUD336" s="82"/>
      <c r="BUE336" s="82"/>
      <c r="BUJ336" s="82"/>
      <c r="BUM336" s="82"/>
      <c r="BUN336" s="82"/>
      <c r="BUO336" s="82"/>
      <c r="BUP336" s="82"/>
      <c r="BUQ336" s="82"/>
      <c r="BUR336" s="82"/>
      <c r="BUS336" s="82"/>
      <c r="BVK336" s="82"/>
      <c r="BVL336" s="82"/>
      <c r="BVM336" s="6"/>
      <c r="BVP336" s="7"/>
      <c r="BVQ336" s="7"/>
      <c r="BVV336" s="82"/>
      <c r="BVX336" s="7"/>
      <c r="BVY336" s="82"/>
      <c r="BWA336" s="7"/>
      <c r="BWB336" s="82"/>
      <c r="BWC336" s="82"/>
      <c r="BWD336" s="83"/>
      <c r="BWF336" s="82"/>
      <c r="BWG336" s="80"/>
      <c r="BWH336" s="81"/>
      <c r="BWI336" s="82"/>
      <c r="BWL336" s="82"/>
      <c r="BWM336" s="82"/>
      <c r="BWO336" s="82"/>
      <c r="BWR336" s="82"/>
      <c r="BWU336" s="82"/>
      <c r="BWV336" s="82"/>
      <c r="BXA336" s="82"/>
      <c r="BXD336" s="82"/>
      <c r="BXE336" s="82"/>
      <c r="BXF336" s="82"/>
      <c r="BXG336" s="82"/>
      <c r="BXH336" s="82"/>
      <c r="BXI336" s="82"/>
      <c r="BXJ336" s="82"/>
      <c r="BYB336" s="82"/>
      <c r="BYC336" s="82"/>
      <c r="BYD336" s="6"/>
      <c r="BYG336" s="7"/>
      <c r="BYH336" s="7"/>
      <c r="BYM336" s="82"/>
      <c r="BYO336" s="7"/>
      <c r="BYP336" s="82"/>
      <c r="BYR336" s="7"/>
      <c r="BYS336" s="82"/>
      <c r="BYT336" s="82"/>
      <c r="BYU336" s="83"/>
      <c r="BYW336" s="82"/>
      <c r="BYX336" s="80"/>
      <c r="BYY336" s="81"/>
      <c r="BYZ336" s="82"/>
      <c r="BZC336" s="82"/>
      <c r="BZD336" s="82"/>
      <c r="BZF336" s="82"/>
      <c r="BZI336" s="82"/>
      <c r="BZL336" s="82"/>
      <c r="BZM336" s="82"/>
      <c r="BZR336" s="82"/>
      <c r="BZU336" s="82"/>
      <c r="BZV336" s="82"/>
      <c r="BZW336" s="82"/>
      <c r="BZX336" s="82"/>
      <c r="BZY336" s="82"/>
      <c r="BZZ336" s="82"/>
      <c r="CAA336" s="82"/>
      <c r="CAS336" s="82"/>
      <c r="CAT336" s="82"/>
      <c r="CAU336" s="6"/>
      <c r="CAX336" s="7"/>
      <c r="CAY336" s="7"/>
      <c r="CBD336" s="82"/>
      <c r="CBF336" s="7"/>
      <c r="CBG336" s="82"/>
      <c r="CBI336" s="7"/>
      <c r="CBJ336" s="82"/>
      <c r="CBK336" s="82"/>
      <c r="CBL336" s="83"/>
      <c r="CBN336" s="82"/>
      <c r="CBO336" s="80"/>
      <c r="CBP336" s="81"/>
      <c r="CBQ336" s="82"/>
      <c r="CBT336" s="82"/>
      <c r="CBU336" s="82"/>
      <c r="CBW336" s="82"/>
      <c r="CBZ336" s="82"/>
      <c r="CCC336" s="82"/>
      <c r="CCD336" s="82"/>
      <c r="CCI336" s="82"/>
      <c r="CCL336" s="82"/>
      <c r="CCM336" s="82"/>
      <c r="CCN336" s="82"/>
      <c r="CCO336" s="82"/>
      <c r="CCP336" s="82"/>
      <c r="CCQ336" s="82"/>
      <c r="CCR336" s="82"/>
      <c r="CDJ336" s="82"/>
      <c r="CDK336" s="82"/>
      <c r="CDL336" s="6"/>
      <c r="CDO336" s="7"/>
      <c r="CDP336" s="7"/>
      <c r="CDU336" s="82"/>
      <c r="CDW336" s="7"/>
      <c r="CDX336" s="82"/>
      <c r="CDZ336" s="7"/>
      <c r="CEA336" s="82"/>
      <c r="CEB336" s="82"/>
      <c r="CEC336" s="83"/>
      <c r="CEE336" s="82"/>
      <c r="CEF336" s="80"/>
      <c r="CEG336" s="81"/>
      <c r="CEH336" s="82"/>
      <c r="CEK336" s="82"/>
      <c r="CEL336" s="82"/>
      <c r="CEN336" s="82"/>
      <c r="CEQ336" s="82"/>
      <c r="CET336" s="82"/>
      <c r="CEU336" s="82"/>
      <c r="CEZ336" s="82"/>
      <c r="CFC336" s="82"/>
      <c r="CFD336" s="82"/>
      <c r="CFE336" s="82"/>
      <c r="CFF336" s="82"/>
      <c r="CFG336" s="82"/>
      <c r="CFH336" s="82"/>
      <c r="CFI336" s="82"/>
      <c r="CGA336" s="82"/>
      <c r="CGB336" s="82"/>
      <c r="CGC336" s="6"/>
      <c r="CGF336" s="7"/>
      <c r="CGG336" s="7"/>
      <c r="CGL336" s="82"/>
      <c r="CGN336" s="7"/>
      <c r="CGO336" s="82"/>
      <c r="CGQ336" s="7"/>
      <c r="CGR336" s="82"/>
      <c r="CGS336" s="82"/>
      <c r="CGT336" s="83"/>
      <c r="CGV336" s="82"/>
      <c r="CGW336" s="80"/>
      <c r="CGX336" s="81"/>
      <c r="CGY336" s="82"/>
      <c r="CHB336" s="82"/>
      <c r="CHC336" s="82"/>
      <c r="CHE336" s="82"/>
      <c r="CHH336" s="82"/>
      <c r="CHK336" s="82"/>
      <c r="CHL336" s="82"/>
      <c r="CHQ336" s="82"/>
      <c r="CHT336" s="82"/>
      <c r="CHU336" s="82"/>
      <c r="CHV336" s="82"/>
      <c r="CHW336" s="82"/>
      <c r="CHX336" s="82"/>
      <c r="CHY336" s="82"/>
      <c r="CHZ336" s="82"/>
      <c r="CIR336" s="82"/>
      <c r="CIS336" s="82"/>
      <c r="CIT336" s="6"/>
      <c r="CIW336" s="7"/>
      <c r="CIX336" s="7"/>
      <c r="CJC336" s="82"/>
      <c r="CJE336" s="7"/>
      <c r="CJF336" s="82"/>
      <c r="CJH336" s="7"/>
      <c r="CJI336" s="82"/>
      <c r="CJJ336" s="82"/>
      <c r="CJK336" s="83"/>
      <c r="CJM336" s="82"/>
      <c r="CJN336" s="80"/>
      <c r="CJO336" s="81"/>
      <c r="CJP336" s="82"/>
      <c r="CJS336" s="82"/>
      <c r="CJT336" s="82"/>
      <c r="CJV336" s="82"/>
      <c r="CJY336" s="82"/>
      <c r="CKB336" s="82"/>
      <c r="CKC336" s="82"/>
      <c r="CKH336" s="82"/>
      <c r="CKK336" s="82"/>
      <c r="CKL336" s="82"/>
      <c r="CKM336" s="82"/>
      <c r="CKN336" s="82"/>
      <c r="CKO336" s="82"/>
      <c r="CKP336" s="82"/>
      <c r="CKQ336" s="82"/>
      <c r="CLI336" s="82"/>
      <c r="CLJ336" s="82"/>
      <c r="CLK336" s="6"/>
      <c r="CLN336" s="7"/>
      <c r="CLO336" s="7"/>
      <c r="CLT336" s="82"/>
      <c r="CLV336" s="7"/>
      <c r="CLW336" s="82"/>
      <c r="CLY336" s="7"/>
      <c r="CLZ336" s="82"/>
      <c r="CMA336" s="82"/>
      <c r="CMB336" s="83"/>
      <c r="CMD336" s="82"/>
      <c r="CME336" s="80"/>
      <c r="CMF336" s="81"/>
      <c r="CMG336" s="82"/>
      <c r="CMJ336" s="82"/>
      <c r="CMK336" s="82"/>
      <c r="CMM336" s="82"/>
      <c r="CMP336" s="82"/>
      <c r="CMS336" s="82"/>
      <c r="CMT336" s="82"/>
      <c r="CMY336" s="82"/>
      <c r="CNB336" s="82"/>
      <c r="CNC336" s="82"/>
      <c r="CND336" s="82"/>
      <c r="CNE336" s="82"/>
      <c r="CNF336" s="82"/>
      <c r="CNG336" s="82"/>
      <c r="CNH336" s="82"/>
      <c r="CNZ336" s="82"/>
      <c r="COA336" s="82"/>
      <c r="COB336" s="6"/>
      <c r="COE336" s="7"/>
      <c r="COF336" s="7"/>
      <c r="COK336" s="82"/>
      <c r="COM336" s="7"/>
      <c r="CON336" s="82"/>
      <c r="COP336" s="7"/>
      <c r="COQ336" s="82"/>
      <c r="COR336" s="82"/>
      <c r="COS336" s="83"/>
      <c r="COU336" s="82"/>
      <c r="COV336" s="80"/>
      <c r="COW336" s="81"/>
      <c r="COX336" s="82"/>
      <c r="CPA336" s="82"/>
      <c r="CPB336" s="82"/>
      <c r="CPD336" s="82"/>
      <c r="CPG336" s="82"/>
      <c r="CPJ336" s="82"/>
      <c r="CPK336" s="82"/>
      <c r="CPP336" s="82"/>
      <c r="CPS336" s="82"/>
      <c r="CPT336" s="82"/>
      <c r="CPU336" s="82"/>
      <c r="CPV336" s="82"/>
      <c r="CPW336" s="82"/>
      <c r="CPX336" s="82"/>
      <c r="CPY336" s="82"/>
      <c r="CQQ336" s="82"/>
      <c r="CQR336" s="82"/>
      <c r="CQS336" s="6"/>
      <c r="CQV336" s="7"/>
      <c r="CQW336" s="7"/>
      <c r="CRB336" s="82"/>
      <c r="CRD336" s="7"/>
      <c r="CRE336" s="82"/>
      <c r="CRG336" s="7"/>
      <c r="CRH336" s="82"/>
      <c r="CRI336" s="82"/>
      <c r="CRJ336" s="83"/>
      <c r="CRL336" s="82"/>
      <c r="CRM336" s="80"/>
      <c r="CRN336" s="81"/>
      <c r="CRO336" s="82"/>
      <c r="CRR336" s="82"/>
      <c r="CRS336" s="82"/>
      <c r="CRU336" s="82"/>
      <c r="CRX336" s="82"/>
      <c r="CSA336" s="82"/>
      <c r="CSB336" s="82"/>
      <c r="CSG336" s="82"/>
      <c r="CSJ336" s="82"/>
      <c r="CSK336" s="82"/>
      <c r="CSL336" s="82"/>
      <c r="CSM336" s="82"/>
      <c r="CSN336" s="82"/>
      <c r="CSO336" s="82"/>
      <c r="CSP336" s="82"/>
      <c r="CTH336" s="82"/>
      <c r="CTI336" s="82"/>
      <c r="CTJ336" s="6"/>
      <c r="CTM336" s="7"/>
      <c r="CTN336" s="7"/>
      <c r="CTS336" s="82"/>
      <c r="CTU336" s="7"/>
      <c r="CTV336" s="82"/>
      <c r="CTX336" s="7"/>
      <c r="CTY336" s="82"/>
      <c r="CTZ336" s="82"/>
      <c r="CUA336" s="83"/>
      <c r="CUC336" s="82"/>
      <c r="CUD336" s="80"/>
      <c r="CUE336" s="81"/>
      <c r="CUF336" s="82"/>
      <c r="CUI336" s="82"/>
      <c r="CUJ336" s="82"/>
      <c r="CUL336" s="82"/>
      <c r="CUO336" s="82"/>
      <c r="CUR336" s="82"/>
      <c r="CUS336" s="82"/>
      <c r="CUX336" s="82"/>
      <c r="CVA336" s="82"/>
      <c r="CVB336" s="82"/>
      <c r="CVC336" s="82"/>
      <c r="CVD336" s="82"/>
      <c r="CVE336" s="82"/>
      <c r="CVF336" s="82"/>
      <c r="CVG336" s="82"/>
      <c r="CVY336" s="82"/>
      <c r="CVZ336" s="82"/>
      <c r="CWA336" s="6"/>
      <c r="CWD336" s="7"/>
      <c r="CWE336" s="7"/>
      <c r="CWJ336" s="82"/>
      <c r="CWL336" s="7"/>
      <c r="CWM336" s="82"/>
      <c r="CWO336" s="7"/>
      <c r="CWP336" s="82"/>
      <c r="CWQ336" s="82"/>
      <c r="CWR336" s="83"/>
      <c r="CWT336" s="82"/>
      <c r="CWU336" s="80"/>
      <c r="CWV336" s="81"/>
      <c r="CWW336" s="82"/>
      <c r="CWZ336" s="82"/>
      <c r="CXA336" s="82"/>
      <c r="CXC336" s="82"/>
      <c r="CXF336" s="82"/>
      <c r="CXI336" s="82"/>
      <c r="CXJ336" s="82"/>
      <c r="CXO336" s="82"/>
      <c r="CXR336" s="82"/>
      <c r="CXS336" s="82"/>
      <c r="CXT336" s="82"/>
      <c r="CXU336" s="82"/>
      <c r="CXV336" s="82"/>
      <c r="CXW336" s="82"/>
      <c r="CXX336" s="82"/>
      <c r="CYP336" s="82"/>
      <c r="CYQ336" s="82"/>
      <c r="CYR336" s="6"/>
      <c r="CYU336" s="7"/>
      <c r="CYV336" s="7"/>
      <c r="CZA336" s="82"/>
      <c r="CZC336" s="7"/>
      <c r="CZD336" s="82"/>
      <c r="CZF336" s="7"/>
      <c r="CZG336" s="82"/>
      <c r="CZH336" s="82"/>
      <c r="CZI336" s="83"/>
      <c r="CZK336" s="82"/>
      <c r="CZL336" s="80"/>
      <c r="CZM336" s="81"/>
      <c r="CZN336" s="82"/>
      <c r="CZQ336" s="82"/>
      <c r="CZR336" s="82"/>
      <c r="CZT336" s="82"/>
      <c r="CZW336" s="82"/>
      <c r="CZZ336" s="82"/>
      <c r="DAA336" s="82"/>
      <c r="DAF336" s="82"/>
      <c r="DAI336" s="82"/>
      <c r="DAJ336" s="82"/>
      <c r="DAK336" s="82"/>
      <c r="DAL336" s="82"/>
      <c r="DAM336" s="82"/>
      <c r="DAN336" s="82"/>
      <c r="DAO336" s="82"/>
      <c r="DBG336" s="82"/>
      <c r="DBH336" s="82"/>
      <c r="DBI336" s="6"/>
      <c r="DBL336" s="7"/>
      <c r="DBM336" s="7"/>
      <c r="DBR336" s="82"/>
      <c r="DBT336" s="7"/>
      <c r="DBU336" s="82"/>
      <c r="DBW336" s="7"/>
      <c r="DBX336" s="82"/>
      <c r="DBY336" s="82"/>
      <c r="DBZ336" s="83"/>
      <c r="DCB336" s="82"/>
      <c r="DCC336" s="80"/>
      <c r="DCD336" s="81"/>
      <c r="DCE336" s="82"/>
      <c r="DCH336" s="82"/>
      <c r="DCI336" s="82"/>
      <c r="DCK336" s="82"/>
      <c r="DCN336" s="82"/>
      <c r="DCQ336" s="82"/>
      <c r="DCR336" s="82"/>
      <c r="DCW336" s="82"/>
      <c r="DCZ336" s="82"/>
      <c r="DDA336" s="82"/>
      <c r="DDB336" s="82"/>
      <c r="DDC336" s="82"/>
      <c r="DDD336" s="82"/>
      <c r="DDE336" s="82"/>
      <c r="DDF336" s="82"/>
      <c r="DDX336" s="82"/>
      <c r="DDY336" s="82"/>
      <c r="DDZ336" s="6"/>
      <c r="DEC336" s="7"/>
      <c r="DED336" s="7"/>
      <c r="DEI336" s="82"/>
      <c r="DEK336" s="7"/>
      <c r="DEL336" s="82"/>
      <c r="DEN336" s="7"/>
      <c r="DEO336" s="82"/>
      <c r="DEP336" s="82"/>
      <c r="DEQ336" s="83"/>
      <c r="DES336" s="82"/>
      <c r="DET336" s="80"/>
      <c r="DEU336" s="81"/>
      <c r="DEV336" s="82"/>
      <c r="DEY336" s="82"/>
      <c r="DEZ336" s="82"/>
      <c r="DFB336" s="82"/>
      <c r="DFE336" s="82"/>
      <c r="DFH336" s="82"/>
      <c r="DFI336" s="82"/>
      <c r="DFN336" s="82"/>
      <c r="DFQ336" s="82"/>
      <c r="DFR336" s="82"/>
      <c r="DFS336" s="82"/>
      <c r="DFT336" s="82"/>
      <c r="DFU336" s="82"/>
      <c r="DFV336" s="82"/>
      <c r="DFW336" s="82"/>
      <c r="DGO336" s="82"/>
      <c r="DGP336" s="82"/>
      <c r="DGQ336" s="6"/>
      <c r="DGT336" s="7"/>
      <c r="DGU336" s="7"/>
      <c r="DGZ336" s="82"/>
      <c r="DHB336" s="7"/>
      <c r="DHC336" s="82"/>
      <c r="DHE336" s="7"/>
      <c r="DHF336" s="82"/>
      <c r="DHG336" s="82"/>
      <c r="DHH336" s="83"/>
      <c r="DHJ336" s="82"/>
      <c r="DHK336" s="80"/>
      <c r="DHL336" s="81"/>
      <c r="DHM336" s="82"/>
      <c r="DHP336" s="82"/>
      <c r="DHQ336" s="82"/>
      <c r="DHS336" s="82"/>
      <c r="DHV336" s="82"/>
      <c r="DHY336" s="82"/>
      <c r="DHZ336" s="82"/>
      <c r="DIE336" s="82"/>
      <c r="DIH336" s="82"/>
      <c r="DII336" s="82"/>
      <c r="DIJ336" s="82"/>
      <c r="DIK336" s="82"/>
      <c r="DIL336" s="82"/>
      <c r="DIM336" s="82"/>
      <c r="DIN336" s="82"/>
      <c r="DJF336" s="82"/>
      <c r="DJG336" s="82"/>
      <c r="DJH336" s="6"/>
      <c r="DJK336" s="7"/>
      <c r="DJL336" s="7"/>
      <c r="DJQ336" s="82"/>
      <c r="DJS336" s="7"/>
      <c r="DJT336" s="82"/>
      <c r="DJV336" s="7"/>
      <c r="DJW336" s="82"/>
      <c r="DJX336" s="82"/>
      <c r="DJY336" s="83"/>
      <c r="DKA336" s="82"/>
      <c r="DKB336" s="80"/>
      <c r="DKC336" s="81"/>
      <c r="DKD336" s="82"/>
      <c r="DKG336" s="82"/>
      <c r="DKH336" s="82"/>
      <c r="DKJ336" s="82"/>
      <c r="DKM336" s="82"/>
      <c r="DKP336" s="82"/>
      <c r="DKQ336" s="82"/>
      <c r="DKV336" s="82"/>
      <c r="DKY336" s="82"/>
      <c r="DKZ336" s="82"/>
      <c r="DLA336" s="82"/>
      <c r="DLB336" s="82"/>
      <c r="DLC336" s="82"/>
      <c r="DLD336" s="82"/>
      <c r="DLE336" s="82"/>
      <c r="DLW336" s="82"/>
      <c r="DLX336" s="82"/>
      <c r="DLY336" s="6"/>
      <c r="DMB336" s="7"/>
      <c r="DMC336" s="7"/>
      <c r="DMH336" s="82"/>
      <c r="DMJ336" s="7"/>
      <c r="DMK336" s="82"/>
      <c r="DMM336" s="7"/>
      <c r="DMN336" s="82"/>
      <c r="DMO336" s="82"/>
      <c r="DMP336" s="83"/>
      <c r="DMR336" s="82"/>
      <c r="DMS336" s="80"/>
      <c r="DMT336" s="81"/>
      <c r="DMU336" s="82"/>
      <c r="DMX336" s="82"/>
      <c r="DMY336" s="82"/>
      <c r="DNA336" s="82"/>
      <c r="DND336" s="82"/>
      <c r="DNG336" s="82"/>
      <c r="DNH336" s="82"/>
      <c r="DNM336" s="82"/>
      <c r="DNP336" s="82"/>
      <c r="DNQ336" s="82"/>
      <c r="DNR336" s="82"/>
      <c r="DNS336" s="82"/>
      <c r="DNT336" s="82"/>
      <c r="DNU336" s="82"/>
      <c r="DNV336" s="82"/>
      <c r="DON336" s="82"/>
      <c r="DOO336" s="82"/>
      <c r="DOP336" s="6"/>
      <c r="DOS336" s="7"/>
      <c r="DOT336" s="7"/>
      <c r="DOY336" s="82"/>
      <c r="DPA336" s="7"/>
      <c r="DPB336" s="82"/>
      <c r="DPD336" s="7"/>
      <c r="DPE336" s="82"/>
      <c r="DPF336" s="82"/>
      <c r="DPG336" s="83"/>
      <c r="DPI336" s="82"/>
      <c r="DPJ336" s="80"/>
      <c r="DPK336" s="81"/>
      <c r="DPL336" s="82"/>
      <c r="DPO336" s="82"/>
      <c r="DPP336" s="82"/>
      <c r="DPR336" s="82"/>
      <c r="DPU336" s="82"/>
      <c r="DPX336" s="82"/>
      <c r="DPY336" s="82"/>
      <c r="DQD336" s="82"/>
      <c r="DQG336" s="82"/>
      <c r="DQH336" s="82"/>
      <c r="DQI336" s="82"/>
      <c r="DQJ336" s="82"/>
      <c r="DQK336" s="82"/>
      <c r="DQL336" s="82"/>
      <c r="DQM336" s="82"/>
      <c r="DRE336" s="82"/>
      <c r="DRF336" s="82"/>
      <c r="DRG336" s="6"/>
      <c r="DRJ336" s="7"/>
      <c r="DRK336" s="7"/>
      <c r="DRP336" s="82"/>
      <c r="DRR336" s="7"/>
      <c r="DRS336" s="82"/>
      <c r="DRU336" s="7"/>
      <c r="DRV336" s="82"/>
      <c r="DRW336" s="82"/>
      <c r="DRX336" s="83"/>
      <c r="DRZ336" s="82"/>
      <c r="DSA336" s="80"/>
      <c r="DSB336" s="81"/>
      <c r="DSC336" s="82"/>
      <c r="DSF336" s="82"/>
      <c r="DSG336" s="82"/>
      <c r="DSI336" s="82"/>
      <c r="DSL336" s="82"/>
      <c r="DSO336" s="82"/>
      <c r="DSP336" s="82"/>
      <c r="DSU336" s="82"/>
      <c r="DSX336" s="82"/>
      <c r="DSY336" s="82"/>
      <c r="DSZ336" s="82"/>
      <c r="DTA336" s="82"/>
      <c r="DTB336" s="82"/>
      <c r="DTC336" s="82"/>
      <c r="DTD336" s="82"/>
      <c r="DTV336" s="82"/>
      <c r="DTW336" s="82"/>
      <c r="DTX336" s="6"/>
      <c r="DUA336" s="7"/>
      <c r="DUB336" s="7"/>
      <c r="DUG336" s="82"/>
      <c r="DUI336" s="7"/>
      <c r="DUJ336" s="82"/>
      <c r="DUL336" s="7"/>
      <c r="DUM336" s="82"/>
      <c r="DUN336" s="82"/>
      <c r="DUO336" s="83"/>
      <c r="DUQ336" s="82"/>
      <c r="DUR336" s="80"/>
      <c r="DUS336" s="81"/>
      <c r="DUT336" s="82"/>
      <c r="DUW336" s="82"/>
      <c r="DUX336" s="82"/>
      <c r="DUZ336" s="82"/>
      <c r="DVC336" s="82"/>
      <c r="DVF336" s="82"/>
      <c r="DVG336" s="82"/>
      <c r="DVL336" s="82"/>
      <c r="DVO336" s="82"/>
      <c r="DVP336" s="82"/>
      <c r="DVQ336" s="82"/>
      <c r="DVR336" s="82"/>
      <c r="DVS336" s="82"/>
      <c r="DVT336" s="82"/>
      <c r="DVU336" s="82"/>
      <c r="DWM336" s="82"/>
      <c r="DWN336" s="82"/>
      <c r="DWO336" s="6"/>
      <c r="DWR336" s="7"/>
      <c r="DWS336" s="7"/>
      <c r="DWX336" s="82"/>
      <c r="DWZ336" s="7"/>
      <c r="DXA336" s="82"/>
      <c r="DXC336" s="7"/>
      <c r="DXD336" s="82"/>
      <c r="DXE336" s="82"/>
      <c r="DXF336" s="83"/>
      <c r="DXH336" s="82"/>
      <c r="DXI336" s="80"/>
      <c r="DXJ336" s="81"/>
      <c r="DXK336" s="82"/>
      <c r="DXN336" s="82"/>
      <c r="DXO336" s="82"/>
      <c r="DXQ336" s="82"/>
      <c r="DXT336" s="82"/>
      <c r="DXW336" s="82"/>
      <c r="DXX336" s="82"/>
      <c r="DYC336" s="82"/>
      <c r="DYF336" s="82"/>
      <c r="DYG336" s="82"/>
      <c r="DYH336" s="82"/>
      <c r="DYI336" s="82"/>
      <c r="DYJ336" s="82"/>
      <c r="DYK336" s="82"/>
      <c r="DYL336" s="82"/>
      <c r="DZD336" s="82"/>
      <c r="DZE336" s="82"/>
      <c r="DZF336" s="6"/>
      <c r="DZI336" s="7"/>
      <c r="DZJ336" s="7"/>
      <c r="DZO336" s="82"/>
      <c r="DZQ336" s="7"/>
      <c r="DZR336" s="82"/>
      <c r="DZT336" s="7"/>
      <c r="DZU336" s="82"/>
      <c r="DZV336" s="82"/>
      <c r="DZW336" s="83"/>
      <c r="DZY336" s="82"/>
      <c r="DZZ336" s="80"/>
      <c r="EAA336" s="81"/>
      <c r="EAB336" s="82"/>
      <c r="EAE336" s="82"/>
      <c r="EAF336" s="82"/>
      <c r="EAH336" s="82"/>
      <c r="EAK336" s="82"/>
      <c r="EAN336" s="82"/>
      <c r="EAO336" s="82"/>
      <c r="EAT336" s="82"/>
      <c r="EAW336" s="82"/>
      <c r="EAX336" s="82"/>
      <c r="EAY336" s="82"/>
      <c r="EAZ336" s="82"/>
      <c r="EBA336" s="82"/>
      <c r="EBB336" s="82"/>
      <c r="EBC336" s="82"/>
      <c r="EBU336" s="82"/>
      <c r="EBV336" s="82"/>
      <c r="EBW336" s="6"/>
      <c r="EBZ336" s="7"/>
      <c r="ECA336" s="7"/>
      <c r="ECF336" s="82"/>
      <c r="ECH336" s="7"/>
      <c r="ECI336" s="82"/>
      <c r="ECK336" s="7"/>
      <c r="ECL336" s="82"/>
      <c r="ECM336" s="82"/>
      <c r="ECN336" s="83"/>
      <c r="ECP336" s="82"/>
      <c r="ECQ336" s="80"/>
      <c r="ECR336" s="81"/>
      <c r="ECS336" s="82"/>
      <c r="ECV336" s="82"/>
      <c r="ECW336" s="82"/>
      <c r="ECY336" s="82"/>
      <c r="EDB336" s="82"/>
      <c r="EDE336" s="82"/>
      <c r="EDF336" s="82"/>
      <c r="EDK336" s="82"/>
      <c r="EDN336" s="82"/>
      <c r="EDO336" s="82"/>
      <c r="EDP336" s="82"/>
      <c r="EDQ336" s="82"/>
      <c r="EDR336" s="82"/>
      <c r="EDS336" s="82"/>
      <c r="EDT336" s="82"/>
      <c r="EEL336" s="82"/>
      <c r="EEM336" s="82"/>
      <c r="EEN336" s="6"/>
      <c r="EEQ336" s="7"/>
      <c r="EER336" s="7"/>
      <c r="EEW336" s="82"/>
      <c r="EEY336" s="7"/>
      <c r="EEZ336" s="82"/>
      <c r="EFB336" s="7"/>
      <c r="EFC336" s="82"/>
      <c r="EFD336" s="82"/>
      <c r="EFE336" s="83"/>
      <c r="EFG336" s="82"/>
      <c r="EFH336" s="80"/>
      <c r="EFI336" s="81"/>
      <c r="EFJ336" s="82"/>
      <c r="EFM336" s="82"/>
      <c r="EFN336" s="82"/>
      <c r="EFP336" s="82"/>
      <c r="EFS336" s="82"/>
      <c r="EFV336" s="82"/>
      <c r="EFW336" s="82"/>
      <c r="EGB336" s="82"/>
      <c r="EGE336" s="82"/>
      <c r="EGF336" s="82"/>
      <c r="EGG336" s="82"/>
      <c r="EGH336" s="82"/>
      <c r="EGI336" s="82"/>
      <c r="EGJ336" s="82"/>
      <c r="EGK336" s="82"/>
      <c r="EHC336" s="82"/>
      <c r="EHD336" s="82"/>
      <c r="EHE336" s="6"/>
      <c r="EHH336" s="7"/>
      <c r="EHI336" s="7"/>
      <c r="EHN336" s="82"/>
      <c r="EHP336" s="7"/>
      <c r="EHQ336" s="82"/>
      <c r="EHS336" s="7"/>
      <c r="EHT336" s="82"/>
      <c r="EHU336" s="82"/>
      <c r="EHV336" s="83"/>
      <c r="EHX336" s="82"/>
      <c r="EHY336" s="80"/>
      <c r="EHZ336" s="81"/>
      <c r="EIA336" s="82"/>
      <c r="EID336" s="82"/>
      <c r="EIE336" s="82"/>
      <c r="EIG336" s="82"/>
      <c r="EIJ336" s="82"/>
      <c r="EIM336" s="82"/>
      <c r="EIN336" s="82"/>
      <c r="EIS336" s="82"/>
      <c r="EIV336" s="82"/>
      <c r="EIW336" s="82"/>
      <c r="EIX336" s="82"/>
      <c r="EIY336" s="82"/>
      <c r="EIZ336" s="82"/>
      <c r="EJA336" s="82"/>
      <c r="EJB336" s="82"/>
      <c r="EJT336" s="82"/>
      <c r="EJU336" s="82"/>
      <c r="EJV336" s="6"/>
      <c r="EJY336" s="7"/>
      <c r="EJZ336" s="7"/>
      <c r="EKE336" s="82"/>
      <c r="EKG336" s="7"/>
      <c r="EKH336" s="82"/>
      <c r="EKJ336" s="7"/>
      <c r="EKK336" s="82"/>
      <c r="EKL336" s="82"/>
      <c r="EKM336" s="83"/>
      <c r="EKO336" s="82"/>
      <c r="EKP336" s="80"/>
      <c r="EKQ336" s="81"/>
      <c r="EKR336" s="82"/>
      <c r="EKU336" s="82"/>
      <c r="EKV336" s="82"/>
      <c r="EKX336" s="82"/>
      <c r="ELA336" s="82"/>
      <c r="ELD336" s="82"/>
      <c r="ELE336" s="82"/>
      <c r="ELJ336" s="82"/>
      <c r="ELM336" s="82"/>
      <c r="ELN336" s="82"/>
      <c r="ELO336" s="82"/>
      <c r="ELP336" s="82"/>
      <c r="ELQ336" s="82"/>
      <c r="ELR336" s="82"/>
      <c r="ELS336" s="82"/>
      <c r="EMK336" s="82"/>
      <c r="EML336" s="82"/>
      <c r="EMM336" s="6"/>
      <c r="EMP336" s="7"/>
      <c r="EMQ336" s="7"/>
      <c r="EMV336" s="82"/>
      <c r="EMX336" s="7"/>
      <c r="EMY336" s="82"/>
      <c r="ENA336" s="7"/>
      <c r="ENB336" s="82"/>
      <c r="ENC336" s="82"/>
      <c r="END336" s="83"/>
      <c r="ENF336" s="82"/>
      <c r="ENG336" s="80"/>
      <c r="ENH336" s="81"/>
      <c r="ENI336" s="82"/>
      <c r="ENL336" s="82"/>
      <c r="ENM336" s="82"/>
      <c r="ENO336" s="82"/>
      <c r="ENR336" s="82"/>
      <c r="ENU336" s="82"/>
      <c r="ENV336" s="82"/>
      <c r="EOA336" s="82"/>
      <c r="EOD336" s="82"/>
      <c r="EOE336" s="82"/>
      <c r="EOF336" s="82"/>
      <c r="EOG336" s="82"/>
      <c r="EOH336" s="82"/>
      <c r="EOI336" s="82"/>
      <c r="EOJ336" s="82"/>
      <c r="EPB336" s="82"/>
      <c r="EPC336" s="82"/>
      <c r="EPD336" s="6"/>
      <c r="EPG336" s="7"/>
      <c r="EPH336" s="7"/>
      <c r="EPM336" s="82"/>
      <c r="EPO336" s="7"/>
      <c r="EPP336" s="82"/>
      <c r="EPR336" s="7"/>
      <c r="EPS336" s="82"/>
      <c r="EPT336" s="82"/>
      <c r="EPU336" s="83"/>
      <c r="EPW336" s="82"/>
      <c r="EPX336" s="80"/>
      <c r="EPY336" s="81"/>
      <c r="EPZ336" s="82"/>
      <c r="EQC336" s="82"/>
      <c r="EQD336" s="82"/>
      <c r="EQF336" s="82"/>
      <c r="EQI336" s="82"/>
      <c r="EQL336" s="82"/>
      <c r="EQM336" s="82"/>
      <c r="EQR336" s="82"/>
      <c r="EQU336" s="82"/>
      <c r="EQV336" s="82"/>
      <c r="EQW336" s="82"/>
      <c r="EQX336" s="82"/>
      <c r="EQY336" s="82"/>
      <c r="EQZ336" s="82"/>
      <c r="ERA336" s="82"/>
      <c r="ERS336" s="82"/>
      <c r="ERT336" s="82"/>
      <c r="ERU336" s="6"/>
      <c r="ERX336" s="7"/>
      <c r="ERY336" s="7"/>
      <c r="ESD336" s="82"/>
      <c r="ESF336" s="7"/>
      <c r="ESG336" s="82"/>
      <c r="ESI336" s="7"/>
      <c r="ESJ336" s="82"/>
      <c r="ESK336" s="82"/>
      <c r="ESL336" s="83"/>
      <c r="ESN336" s="82"/>
      <c r="ESO336" s="80"/>
      <c r="ESP336" s="81"/>
      <c r="ESQ336" s="82"/>
      <c r="EST336" s="82"/>
      <c r="ESU336" s="82"/>
      <c r="ESW336" s="82"/>
      <c r="ESZ336" s="82"/>
      <c r="ETC336" s="82"/>
      <c r="ETD336" s="82"/>
      <c r="ETI336" s="82"/>
      <c r="ETL336" s="82"/>
      <c r="ETM336" s="82"/>
      <c r="ETN336" s="82"/>
      <c r="ETO336" s="82"/>
      <c r="ETP336" s="82"/>
      <c r="ETQ336" s="82"/>
      <c r="ETR336" s="82"/>
      <c r="EUJ336" s="82"/>
      <c r="EUK336" s="82"/>
      <c r="EUL336" s="6"/>
      <c r="EUO336" s="7"/>
      <c r="EUP336" s="7"/>
      <c r="EUU336" s="82"/>
      <c r="EUW336" s="7"/>
      <c r="EUX336" s="82"/>
      <c r="EUZ336" s="7"/>
      <c r="EVA336" s="82"/>
      <c r="EVB336" s="82"/>
      <c r="EVC336" s="83"/>
      <c r="EVE336" s="82"/>
      <c r="EVF336" s="80"/>
      <c r="EVG336" s="81"/>
      <c r="EVH336" s="82"/>
      <c r="EVK336" s="82"/>
      <c r="EVL336" s="82"/>
      <c r="EVN336" s="82"/>
      <c r="EVQ336" s="82"/>
      <c r="EVT336" s="82"/>
      <c r="EVU336" s="82"/>
      <c r="EVZ336" s="82"/>
      <c r="EWC336" s="82"/>
      <c r="EWD336" s="82"/>
      <c r="EWE336" s="82"/>
      <c r="EWF336" s="82"/>
      <c r="EWG336" s="82"/>
      <c r="EWH336" s="82"/>
      <c r="EWI336" s="82"/>
      <c r="EXA336" s="82"/>
      <c r="EXB336" s="82"/>
      <c r="EXC336" s="6"/>
      <c r="EXF336" s="7"/>
      <c r="EXG336" s="7"/>
      <c r="EXL336" s="82"/>
      <c r="EXN336" s="7"/>
      <c r="EXO336" s="82"/>
      <c r="EXQ336" s="7"/>
      <c r="EXR336" s="82"/>
      <c r="EXS336" s="82"/>
      <c r="EXT336" s="83"/>
      <c r="EXV336" s="82"/>
      <c r="EXW336" s="80"/>
      <c r="EXX336" s="81"/>
      <c r="EXY336" s="82"/>
      <c r="EYB336" s="82"/>
      <c r="EYC336" s="82"/>
      <c r="EYE336" s="82"/>
      <c r="EYH336" s="82"/>
      <c r="EYK336" s="82"/>
      <c r="EYL336" s="82"/>
      <c r="EYQ336" s="82"/>
      <c r="EYT336" s="82"/>
      <c r="EYU336" s="82"/>
      <c r="EYV336" s="82"/>
      <c r="EYW336" s="82"/>
      <c r="EYX336" s="82"/>
      <c r="EYY336" s="82"/>
      <c r="EYZ336" s="82"/>
      <c r="EZR336" s="82"/>
      <c r="EZS336" s="82"/>
      <c r="EZT336" s="6"/>
      <c r="EZW336" s="7"/>
      <c r="EZX336" s="7"/>
      <c r="FAC336" s="82"/>
      <c r="FAE336" s="7"/>
      <c r="FAF336" s="82"/>
      <c r="FAH336" s="7"/>
      <c r="FAI336" s="82"/>
      <c r="FAJ336" s="82"/>
      <c r="FAK336" s="83"/>
      <c r="FAM336" s="82"/>
      <c r="FAN336" s="80"/>
      <c r="FAO336" s="81"/>
      <c r="FAP336" s="82"/>
      <c r="FAS336" s="82"/>
      <c r="FAT336" s="82"/>
      <c r="FAV336" s="82"/>
      <c r="FAY336" s="82"/>
      <c r="FBB336" s="82"/>
      <c r="FBC336" s="82"/>
      <c r="FBH336" s="82"/>
      <c r="FBK336" s="82"/>
      <c r="FBL336" s="82"/>
      <c r="FBM336" s="82"/>
      <c r="FBN336" s="82"/>
      <c r="FBO336" s="82"/>
      <c r="FBP336" s="82"/>
      <c r="FBQ336" s="82"/>
      <c r="FCI336" s="82"/>
      <c r="FCJ336" s="82"/>
      <c r="FCK336" s="6"/>
      <c r="FCN336" s="7"/>
      <c r="FCO336" s="7"/>
      <c r="FCT336" s="82"/>
      <c r="FCV336" s="7"/>
      <c r="FCW336" s="82"/>
      <c r="FCY336" s="7"/>
      <c r="FCZ336" s="82"/>
      <c r="FDA336" s="82"/>
      <c r="FDB336" s="83"/>
      <c r="FDD336" s="82"/>
      <c r="FDE336" s="80"/>
      <c r="FDF336" s="81"/>
      <c r="FDG336" s="82"/>
      <c r="FDJ336" s="82"/>
      <c r="FDK336" s="82"/>
      <c r="FDM336" s="82"/>
      <c r="FDP336" s="82"/>
      <c r="FDS336" s="82"/>
      <c r="FDT336" s="82"/>
      <c r="FDY336" s="82"/>
      <c r="FEB336" s="82"/>
      <c r="FEC336" s="82"/>
      <c r="FED336" s="82"/>
      <c r="FEE336" s="82"/>
      <c r="FEF336" s="82"/>
      <c r="FEG336" s="82"/>
      <c r="FEH336" s="82"/>
      <c r="FEZ336" s="82"/>
      <c r="FFA336" s="82"/>
      <c r="FFB336" s="6"/>
      <c r="FFE336" s="7"/>
      <c r="FFF336" s="7"/>
      <c r="FFK336" s="82"/>
      <c r="FFM336" s="7"/>
      <c r="FFN336" s="82"/>
      <c r="FFP336" s="7"/>
      <c r="FFQ336" s="82"/>
      <c r="FFR336" s="82"/>
      <c r="FFS336" s="83"/>
      <c r="FFU336" s="82"/>
      <c r="FFV336" s="80"/>
      <c r="FFW336" s="81"/>
      <c r="FFX336" s="82"/>
      <c r="FGA336" s="82"/>
      <c r="FGB336" s="82"/>
      <c r="FGD336" s="82"/>
      <c r="FGG336" s="82"/>
      <c r="FGJ336" s="82"/>
      <c r="FGK336" s="82"/>
      <c r="FGP336" s="82"/>
      <c r="FGS336" s="82"/>
      <c r="FGT336" s="82"/>
      <c r="FGU336" s="82"/>
      <c r="FGV336" s="82"/>
      <c r="FGW336" s="82"/>
      <c r="FGX336" s="82"/>
      <c r="FGY336" s="82"/>
      <c r="FHQ336" s="82"/>
      <c r="FHR336" s="82"/>
      <c r="FHS336" s="6"/>
      <c r="FHV336" s="7"/>
      <c r="FHW336" s="7"/>
      <c r="FIB336" s="82"/>
      <c r="FID336" s="7"/>
      <c r="FIE336" s="82"/>
      <c r="FIG336" s="7"/>
      <c r="FIH336" s="82"/>
      <c r="FII336" s="82"/>
      <c r="FIJ336" s="83"/>
      <c r="FIL336" s="82"/>
      <c r="FIM336" s="80"/>
      <c r="FIN336" s="81"/>
      <c r="FIO336" s="82"/>
      <c r="FIR336" s="82"/>
      <c r="FIS336" s="82"/>
      <c r="FIU336" s="82"/>
      <c r="FIX336" s="82"/>
      <c r="FJA336" s="82"/>
      <c r="FJB336" s="82"/>
      <c r="FJG336" s="82"/>
      <c r="FJJ336" s="82"/>
      <c r="FJK336" s="82"/>
      <c r="FJL336" s="82"/>
      <c r="FJM336" s="82"/>
      <c r="FJN336" s="82"/>
      <c r="FJO336" s="82"/>
      <c r="FJP336" s="82"/>
      <c r="FKH336" s="82"/>
      <c r="FKI336" s="82"/>
      <c r="FKJ336" s="6"/>
      <c r="FKM336" s="7"/>
      <c r="FKN336" s="7"/>
      <c r="FKS336" s="82"/>
      <c r="FKU336" s="7"/>
      <c r="FKV336" s="82"/>
      <c r="FKX336" s="7"/>
      <c r="FKY336" s="82"/>
      <c r="FKZ336" s="82"/>
      <c r="FLA336" s="83"/>
      <c r="FLC336" s="82"/>
      <c r="FLD336" s="80"/>
      <c r="FLE336" s="81"/>
      <c r="FLF336" s="82"/>
      <c r="FLI336" s="82"/>
      <c r="FLJ336" s="82"/>
      <c r="FLL336" s="82"/>
      <c r="FLO336" s="82"/>
      <c r="FLR336" s="82"/>
      <c r="FLS336" s="82"/>
      <c r="FLX336" s="82"/>
      <c r="FMA336" s="82"/>
      <c r="FMB336" s="82"/>
      <c r="FMC336" s="82"/>
      <c r="FMD336" s="82"/>
      <c r="FME336" s="82"/>
      <c r="FMF336" s="82"/>
      <c r="FMG336" s="82"/>
      <c r="FMY336" s="82"/>
      <c r="FMZ336" s="82"/>
      <c r="FNA336" s="6"/>
      <c r="FND336" s="7"/>
      <c r="FNE336" s="7"/>
      <c r="FNJ336" s="82"/>
      <c r="FNL336" s="7"/>
      <c r="FNM336" s="82"/>
      <c r="FNO336" s="7"/>
      <c r="FNP336" s="82"/>
      <c r="FNQ336" s="82"/>
      <c r="FNR336" s="83"/>
      <c r="FNT336" s="82"/>
      <c r="FNU336" s="80"/>
      <c r="FNV336" s="81"/>
      <c r="FNW336" s="82"/>
      <c r="FNZ336" s="82"/>
      <c r="FOA336" s="82"/>
      <c r="FOC336" s="82"/>
      <c r="FOF336" s="82"/>
      <c r="FOI336" s="82"/>
      <c r="FOJ336" s="82"/>
      <c r="FOO336" s="82"/>
      <c r="FOR336" s="82"/>
      <c r="FOS336" s="82"/>
      <c r="FOT336" s="82"/>
      <c r="FOU336" s="82"/>
      <c r="FOV336" s="82"/>
      <c r="FOW336" s="82"/>
      <c r="FOX336" s="82"/>
      <c r="FPP336" s="82"/>
      <c r="FPQ336" s="82"/>
      <c r="FPR336" s="6"/>
      <c r="FPU336" s="7"/>
      <c r="FPV336" s="7"/>
      <c r="FQA336" s="82"/>
      <c r="FQC336" s="7"/>
      <c r="FQD336" s="82"/>
      <c r="FQF336" s="7"/>
      <c r="FQG336" s="82"/>
      <c r="FQH336" s="82"/>
      <c r="FQI336" s="83"/>
      <c r="FQK336" s="82"/>
      <c r="FQL336" s="80"/>
      <c r="FQM336" s="81"/>
      <c r="FQN336" s="82"/>
      <c r="FQQ336" s="82"/>
      <c r="FQR336" s="82"/>
      <c r="FQT336" s="82"/>
      <c r="FQW336" s="82"/>
      <c r="FQZ336" s="82"/>
      <c r="FRA336" s="82"/>
      <c r="FRF336" s="82"/>
      <c r="FRI336" s="82"/>
      <c r="FRJ336" s="82"/>
      <c r="FRK336" s="82"/>
      <c r="FRL336" s="82"/>
      <c r="FRM336" s="82"/>
      <c r="FRN336" s="82"/>
      <c r="FRO336" s="82"/>
      <c r="FSG336" s="82"/>
      <c r="FSH336" s="82"/>
      <c r="FSI336" s="6"/>
      <c r="FSL336" s="7"/>
      <c r="FSM336" s="7"/>
      <c r="FSR336" s="82"/>
      <c r="FST336" s="7"/>
      <c r="FSU336" s="82"/>
      <c r="FSW336" s="7"/>
      <c r="FSX336" s="82"/>
      <c r="FSY336" s="82"/>
      <c r="FSZ336" s="83"/>
      <c r="FTB336" s="82"/>
      <c r="FTC336" s="80"/>
      <c r="FTD336" s="81"/>
      <c r="FTE336" s="82"/>
      <c r="FTH336" s="82"/>
      <c r="FTI336" s="82"/>
      <c r="FTK336" s="82"/>
      <c r="FTN336" s="82"/>
      <c r="FTQ336" s="82"/>
      <c r="FTR336" s="82"/>
      <c r="FTW336" s="82"/>
      <c r="FTZ336" s="82"/>
      <c r="FUA336" s="82"/>
      <c r="FUB336" s="82"/>
      <c r="FUC336" s="82"/>
      <c r="FUD336" s="82"/>
      <c r="FUE336" s="82"/>
      <c r="FUF336" s="82"/>
      <c r="FUX336" s="82"/>
      <c r="FUY336" s="82"/>
      <c r="FUZ336" s="6"/>
      <c r="FVC336" s="7"/>
      <c r="FVD336" s="7"/>
      <c r="FVI336" s="82"/>
      <c r="FVK336" s="7"/>
      <c r="FVL336" s="82"/>
      <c r="FVN336" s="7"/>
      <c r="FVO336" s="82"/>
      <c r="FVP336" s="82"/>
      <c r="FVQ336" s="83"/>
      <c r="FVS336" s="82"/>
      <c r="FVT336" s="80"/>
      <c r="FVU336" s="81"/>
      <c r="FVV336" s="82"/>
      <c r="FVY336" s="82"/>
      <c r="FVZ336" s="82"/>
      <c r="FWB336" s="82"/>
      <c r="FWE336" s="82"/>
      <c r="FWH336" s="82"/>
      <c r="FWI336" s="82"/>
      <c r="FWN336" s="82"/>
      <c r="FWQ336" s="82"/>
      <c r="FWR336" s="82"/>
      <c r="FWS336" s="82"/>
      <c r="FWT336" s="82"/>
      <c r="FWU336" s="82"/>
      <c r="FWV336" s="82"/>
      <c r="FWW336" s="82"/>
      <c r="FXO336" s="82"/>
      <c r="FXP336" s="82"/>
      <c r="FXQ336" s="6"/>
      <c r="FXT336" s="7"/>
      <c r="FXU336" s="7"/>
      <c r="FXZ336" s="82"/>
      <c r="FYB336" s="7"/>
      <c r="FYC336" s="82"/>
      <c r="FYE336" s="7"/>
      <c r="FYF336" s="82"/>
      <c r="FYG336" s="82"/>
      <c r="FYH336" s="83"/>
      <c r="FYJ336" s="82"/>
      <c r="FYK336" s="80"/>
      <c r="FYL336" s="81"/>
      <c r="FYM336" s="82"/>
      <c r="FYP336" s="82"/>
      <c r="FYQ336" s="82"/>
      <c r="FYS336" s="82"/>
      <c r="FYV336" s="82"/>
      <c r="FYY336" s="82"/>
      <c r="FYZ336" s="82"/>
      <c r="FZE336" s="82"/>
      <c r="FZH336" s="82"/>
      <c r="FZI336" s="82"/>
      <c r="FZJ336" s="82"/>
      <c r="FZK336" s="82"/>
      <c r="FZL336" s="82"/>
      <c r="FZM336" s="82"/>
      <c r="FZN336" s="82"/>
      <c r="GAF336" s="82"/>
      <c r="GAG336" s="82"/>
      <c r="GAH336" s="6"/>
      <c r="GAK336" s="7"/>
      <c r="GAL336" s="7"/>
      <c r="GAQ336" s="82"/>
      <c r="GAS336" s="7"/>
      <c r="GAT336" s="82"/>
      <c r="GAV336" s="7"/>
      <c r="GAW336" s="82"/>
      <c r="GAX336" s="82"/>
      <c r="GAY336" s="83"/>
      <c r="GBA336" s="82"/>
      <c r="GBB336" s="80"/>
      <c r="GBC336" s="81"/>
      <c r="GBD336" s="82"/>
      <c r="GBG336" s="82"/>
      <c r="GBH336" s="82"/>
      <c r="GBJ336" s="82"/>
      <c r="GBM336" s="82"/>
      <c r="GBP336" s="82"/>
      <c r="GBQ336" s="82"/>
      <c r="GBV336" s="82"/>
      <c r="GBY336" s="82"/>
      <c r="GBZ336" s="82"/>
      <c r="GCA336" s="82"/>
      <c r="GCB336" s="82"/>
      <c r="GCC336" s="82"/>
      <c r="GCD336" s="82"/>
      <c r="GCE336" s="82"/>
      <c r="GCW336" s="82"/>
      <c r="GCX336" s="82"/>
      <c r="GCY336" s="6"/>
      <c r="GDB336" s="7"/>
      <c r="GDC336" s="7"/>
      <c r="GDH336" s="82"/>
      <c r="GDJ336" s="7"/>
      <c r="GDK336" s="82"/>
      <c r="GDM336" s="7"/>
      <c r="GDN336" s="82"/>
      <c r="GDO336" s="82"/>
      <c r="GDP336" s="83"/>
      <c r="GDR336" s="82"/>
      <c r="GDS336" s="80"/>
      <c r="GDT336" s="81"/>
      <c r="GDU336" s="82"/>
      <c r="GDX336" s="82"/>
      <c r="GDY336" s="82"/>
      <c r="GEA336" s="82"/>
      <c r="GED336" s="82"/>
      <c r="GEG336" s="82"/>
      <c r="GEH336" s="82"/>
      <c r="GEM336" s="82"/>
      <c r="GEP336" s="82"/>
      <c r="GEQ336" s="82"/>
      <c r="GER336" s="82"/>
      <c r="GES336" s="82"/>
      <c r="GET336" s="82"/>
      <c r="GEU336" s="82"/>
      <c r="GEV336" s="82"/>
      <c r="GFN336" s="82"/>
      <c r="GFO336" s="82"/>
      <c r="GFP336" s="6"/>
      <c r="GFS336" s="7"/>
      <c r="GFT336" s="7"/>
      <c r="GFY336" s="82"/>
      <c r="GGA336" s="7"/>
      <c r="GGB336" s="82"/>
      <c r="GGD336" s="7"/>
      <c r="GGE336" s="82"/>
      <c r="GGF336" s="82"/>
      <c r="GGG336" s="83"/>
      <c r="GGI336" s="82"/>
      <c r="GGJ336" s="80"/>
      <c r="GGK336" s="81"/>
      <c r="GGL336" s="82"/>
      <c r="GGO336" s="82"/>
      <c r="GGP336" s="82"/>
      <c r="GGR336" s="82"/>
      <c r="GGU336" s="82"/>
      <c r="GGX336" s="82"/>
      <c r="GGY336" s="82"/>
      <c r="GHD336" s="82"/>
      <c r="GHG336" s="82"/>
      <c r="GHH336" s="82"/>
      <c r="GHI336" s="82"/>
      <c r="GHJ336" s="82"/>
      <c r="GHK336" s="82"/>
      <c r="GHL336" s="82"/>
      <c r="GHM336" s="82"/>
      <c r="GIE336" s="82"/>
      <c r="GIF336" s="82"/>
      <c r="GIG336" s="6"/>
      <c r="GIJ336" s="7"/>
      <c r="GIK336" s="7"/>
      <c r="GIP336" s="82"/>
      <c r="GIR336" s="7"/>
      <c r="GIS336" s="82"/>
      <c r="GIU336" s="7"/>
      <c r="GIV336" s="82"/>
      <c r="GIW336" s="82"/>
      <c r="GIX336" s="83"/>
      <c r="GIZ336" s="82"/>
      <c r="GJA336" s="80"/>
      <c r="GJB336" s="81"/>
      <c r="GJC336" s="82"/>
      <c r="GJF336" s="82"/>
      <c r="GJG336" s="82"/>
      <c r="GJI336" s="82"/>
      <c r="GJL336" s="82"/>
      <c r="GJO336" s="82"/>
      <c r="GJP336" s="82"/>
      <c r="GJU336" s="82"/>
      <c r="GJX336" s="82"/>
      <c r="GJY336" s="82"/>
      <c r="GJZ336" s="82"/>
      <c r="GKA336" s="82"/>
      <c r="GKB336" s="82"/>
      <c r="GKC336" s="82"/>
      <c r="GKD336" s="82"/>
      <c r="GKV336" s="82"/>
      <c r="GKW336" s="82"/>
      <c r="GKX336" s="6"/>
      <c r="GLA336" s="7"/>
      <c r="GLB336" s="7"/>
      <c r="GLG336" s="82"/>
      <c r="GLI336" s="7"/>
      <c r="GLJ336" s="82"/>
      <c r="GLL336" s="7"/>
      <c r="GLM336" s="82"/>
      <c r="GLN336" s="82"/>
      <c r="GLO336" s="83"/>
      <c r="GLQ336" s="82"/>
      <c r="GLR336" s="80"/>
      <c r="GLS336" s="81"/>
      <c r="GLT336" s="82"/>
      <c r="GLW336" s="82"/>
      <c r="GLX336" s="82"/>
      <c r="GLZ336" s="82"/>
      <c r="GMC336" s="82"/>
      <c r="GMF336" s="82"/>
      <c r="GMG336" s="82"/>
      <c r="GML336" s="82"/>
      <c r="GMO336" s="82"/>
      <c r="GMP336" s="82"/>
      <c r="GMQ336" s="82"/>
      <c r="GMR336" s="82"/>
      <c r="GMS336" s="82"/>
      <c r="GMT336" s="82"/>
      <c r="GMU336" s="82"/>
      <c r="GNM336" s="82"/>
      <c r="GNN336" s="82"/>
      <c r="GNO336" s="6"/>
      <c r="GNR336" s="7"/>
      <c r="GNS336" s="7"/>
      <c r="GNX336" s="82"/>
      <c r="GNZ336" s="7"/>
      <c r="GOA336" s="82"/>
      <c r="GOC336" s="7"/>
      <c r="GOD336" s="82"/>
      <c r="GOE336" s="82"/>
      <c r="GOF336" s="83"/>
      <c r="GOH336" s="82"/>
      <c r="GOI336" s="80"/>
      <c r="GOJ336" s="81"/>
      <c r="GOK336" s="82"/>
      <c r="GON336" s="82"/>
      <c r="GOO336" s="82"/>
      <c r="GOQ336" s="82"/>
      <c r="GOT336" s="82"/>
      <c r="GOW336" s="82"/>
      <c r="GOX336" s="82"/>
      <c r="GPC336" s="82"/>
      <c r="GPF336" s="82"/>
      <c r="GPG336" s="82"/>
      <c r="GPH336" s="82"/>
      <c r="GPI336" s="82"/>
      <c r="GPJ336" s="82"/>
      <c r="GPK336" s="82"/>
      <c r="GPL336" s="82"/>
      <c r="GQD336" s="82"/>
      <c r="GQE336" s="82"/>
      <c r="GQF336" s="6"/>
      <c r="GQI336" s="7"/>
      <c r="GQJ336" s="7"/>
      <c r="GQO336" s="82"/>
      <c r="GQQ336" s="7"/>
      <c r="GQR336" s="82"/>
      <c r="GQT336" s="7"/>
      <c r="GQU336" s="82"/>
      <c r="GQV336" s="82"/>
      <c r="GQW336" s="83"/>
      <c r="GQY336" s="82"/>
      <c r="GQZ336" s="80"/>
      <c r="GRA336" s="81"/>
      <c r="GRB336" s="82"/>
      <c r="GRE336" s="82"/>
      <c r="GRF336" s="82"/>
      <c r="GRH336" s="82"/>
      <c r="GRK336" s="82"/>
      <c r="GRN336" s="82"/>
      <c r="GRO336" s="82"/>
      <c r="GRT336" s="82"/>
      <c r="GRW336" s="82"/>
      <c r="GRX336" s="82"/>
      <c r="GRY336" s="82"/>
      <c r="GRZ336" s="82"/>
      <c r="GSA336" s="82"/>
      <c r="GSB336" s="82"/>
      <c r="GSC336" s="82"/>
      <c r="GSU336" s="82"/>
      <c r="GSV336" s="82"/>
      <c r="GSW336" s="6"/>
      <c r="GSZ336" s="7"/>
      <c r="GTA336" s="7"/>
      <c r="GTF336" s="82"/>
      <c r="GTH336" s="7"/>
      <c r="GTI336" s="82"/>
      <c r="GTK336" s="7"/>
      <c r="GTL336" s="82"/>
      <c r="GTM336" s="82"/>
      <c r="GTN336" s="83"/>
      <c r="GTP336" s="82"/>
      <c r="GTQ336" s="80"/>
      <c r="GTR336" s="81"/>
      <c r="GTS336" s="82"/>
      <c r="GTV336" s="82"/>
      <c r="GTW336" s="82"/>
      <c r="GTY336" s="82"/>
      <c r="GUB336" s="82"/>
      <c r="GUE336" s="82"/>
      <c r="GUF336" s="82"/>
      <c r="GUK336" s="82"/>
      <c r="GUN336" s="82"/>
      <c r="GUO336" s="82"/>
      <c r="GUP336" s="82"/>
      <c r="GUQ336" s="82"/>
      <c r="GUR336" s="82"/>
      <c r="GUS336" s="82"/>
      <c r="GUT336" s="82"/>
      <c r="GVL336" s="82"/>
      <c r="GVM336" s="82"/>
      <c r="GVN336" s="6"/>
      <c r="GVQ336" s="7"/>
      <c r="GVR336" s="7"/>
      <c r="GVW336" s="82"/>
      <c r="GVY336" s="7"/>
      <c r="GVZ336" s="82"/>
      <c r="GWB336" s="7"/>
      <c r="GWC336" s="82"/>
      <c r="GWD336" s="82"/>
      <c r="GWE336" s="83"/>
      <c r="GWG336" s="82"/>
      <c r="GWH336" s="80"/>
      <c r="GWI336" s="81"/>
      <c r="GWJ336" s="82"/>
      <c r="GWM336" s="82"/>
      <c r="GWN336" s="82"/>
      <c r="GWP336" s="82"/>
      <c r="GWS336" s="82"/>
      <c r="GWV336" s="82"/>
      <c r="GWW336" s="82"/>
      <c r="GXB336" s="82"/>
      <c r="GXE336" s="82"/>
      <c r="GXF336" s="82"/>
      <c r="GXG336" s="82"/>
      <c r="GXH336" s="82"/>
      <c r="GXI336" s="82"/>
      <c r="GXJ336" s="82"/>
      <c r="GXK336" s="82"/>
      <c r="GYC336" s="82"/>
      <c r="GYD336" s="82"/>
      <c r="GYE336" s="6"/>
      <c r="GYH336" s="7"/>
      <c r="GYI336" s="7"/>
      <c r="GYN336" s="82"/>
      <c r="GYP336" s="7"/>
      <c r="GYQ336" s="82"/>
      <c r="GYS336" s="7"/>
      <c r="GYT336" s="82"/>
      <c r="GYU336" s="82"/>
      <c r="GYV336" s="83"/>
      <c r="GYX336" s="82"/>
      <c r="GYY336" s="80"/>
      <c r="GYZ336" s="81"/>
      <c r="GZA336" s="82"/>
      <c r="GZD336" s="82"/>
      <c r="GZE336" s="82"/>
      <c r="GZG336" s="82"/>
      <c r="GZJ336" s="82"/>
      <c r="GZM336" s="82"/>
      <c r="GZN336" s="82"/>
      <c r="GZS336" s="82"/>
      <c r="GZV336" s="82"/>
      <c r="GZW336" s="82"/>
      <c r="GZX336" s="82"/>
      <c r="GZY336" s="82"/>
      <c r="GZZ336" s="82"/>
      <c r="HAA336" s="82"/>
      <c r="HAB336" s="82"/>
      <c r="HAT336" s="82"/>
      <c r="HAU336" s="82"/>
      <c r="HAV336" s="6"/>
      <c r="HAY336" s="7"/>
      <c r="HAZ336" s="7"/>
      <c r="HBE336" s="82"/>
      <c r="HBG336" s="7"/>
      <c r="HBH336" s="82"/>
      <c r="HBJ336" s="7"/>
      <c r="HBK336" s="82"/>
      <c r="HBL336" s="82"/>
      <c r="HBM336" s="83"/>
      <c r="HBO336" s="82"/>
      <c r="HBP336" s="80"/>
      <c r="HBQ336" s="81"/>
      <c r="HBR336" s="82"/>
      <c r="HBU336" s="82"/>
      <c r="HBV336" s="82"/>
      <c r="HBX336" s="82"/>
      <c r="HCA336" s="82"/>
      <c r="HCD336" s="82"/>
      <c r="HCE336" s="82"/>
      <c r="HCJ336" s="82"/>
      <c r="HCM336" s="82"/>
      <c r="HCN336" s="82"/>
      <c r="HCO336" s="82"/>
      <c r="HCP336" s="82"/>
      <c r="HCQ336" s="82"/>
      <c r="HCR336" s="82"/>
      <c r="HCS336" s="82"/>
      <c r="HDK336" s="82"/>
      <c r="HDL336" s="82"/>
      <c r="HDM336" s="6"/>
      <c r="HDP336" s="7"/>
      <c r="HDQ336" s="7"/>
      <c r="HDV336" s="82"/>
      <c r="HDX336" s="7"/>
      <c r="HDY336" s="82"/>
      <c r="HEA336" s="7"/>
      <c r="HEB336" s="82"/>
      <c r="HEC336" s="82"/>
      <c r="HED336" s="83"/>
      <c r="HEF336" s="82"/>
      <c r="HEG336" s="80"/>
      <c r="HEH336" s="81"/>
      <c r="HEI336" s="82"/>
      <c r="HEL336" s="82"/>
      <c r="HEM336" s="82"/>
      <c r="HEO336" s="82"/>
      <c r="HER336" s="82"/>
      <c r="HEU336" s="82"/>
      <c r="HEV336" s="82"/>
      <c r="HFA336" s="82"/>
      <c r="HFD336" s="82"/>
      <c r="HFE336" s="82"/>
      <c r="HFF336" s="82"/>
      <c r="HFG336" s="82"/>
      <c r="HFH336" s="82"/>
      <c r="HFI336" s="82"/>
      <c r="HFJ336" s="82"/>
      <c r="HGB336" s="82"/>
      <c r="HGC336" s="82"/>
      <c r="HGD336" s="6"/>
      <c r="HGG336" s="7"/>
      <c r="HGH336" s="7"/>
      <c r="HGM336" s="82"/>
      <c r="HGO336" s="7"/>
      <c r="HGP336" s="82"/>
      <c r="HGR336" s="7"/>
      <c r="HGS336" s="82"/>
      <c r="HGT336" s="82"/>
      <c r="HGU336" s="83"/>
      <c r="HGW336" s="82"/>
      <c r="HGX336" s="80"/>
      <c r="HGY336" s="81"/>
      <c r="HGZ336" s="82"/>
      <c r="HHC336" s="82"/>
      <c r="HHD336" s="82"/>
      <c r="HHF336" s="82"/>
      <c r="HHI336" s="82"/>
      <c r="HHL336" s="82"/>
      <c r="HHM336" s="82"/>
      <c r="HHR336" s="82"/>
      <c r="HHU336" s="82"/>
      <c r="HHV336" s="82"/>
      <c r="HHW336" s="82"/>
      <c r="HHX336" s="82"/>
      <c r="HHY336" s="82"/>
      <c r="HHZ336" s="82"/>
      <c r="HIA336" s="82"/>
      <c r="HIS336" s="82"/>
      <c r="HIT336" s="82"/>
      <c r="HIU336" s="6"/>
      <c r="HIX336" s="7"/>
      <c r="HIY336" s="7"/>
      <c r="HJD336" s="82"/>
      <c r="HJF336" s="7"/>
      <c r="HJG336" s="82"/>
      <c r="HJI336" s="7"/>
      <c r="HJJ336" s="82"/>
      <c r="HJK336" s="82"/>
      <c r="HJL336" s="83"/>
      <c r="HJN336" s="82"/>
      <c r="HJO336" s="80"/>
      <c r="HJP336" s="81"/>
      <c r="HJQ336" s="82"/>
      <c r="HJT336" s="82"/>
      <c r="HJU336" s="82"/>
      <c r="HJW336" s="82"/>
      <c r="HJZ336" s="82"/>
      <c r="HKC336" s="82"/>
      <c r="HKD336" s="82"/>
      <c r="HKI336" s="82"/>
      <c r="HKL336" s="82"/>
      <c r="HKM336" s="82"/>
      <c r="HKN336" s="82"/>
      <c r="HKO336" s="82"/>
      <c r="HKP336" s="82"/>
      <c r="HKQ336" s="82"/>
      <c r="HKR336" s="82"/>
      <c r="HLJ336" s="82"/>
      <c r="HLK336" s="82"/>
      <c r="HLL336" s="6"/>
      <c r="HLO336" s="7"/>
      <c r="HLP336" s="7"/>
      <c r="HLU336" s="82"/>
      <c r="HLW336" s="7"/>
      <c r="HLX336" s="82"/>
      <c r="HLZ336" s="7"/>
      <c r="HMA336" s="82"/>
      <c r="HMB336" s="82"/>
      <c r="HMC336" s="83"/>
      <c r="HME336" s="82"/>
      <c r="HMF336" s="80"/>
      <c r="HMG336" s="81"/>
      <c r="HMH336" s="82"/>
      <c r="HMK336" s="82"/>
      <c r="HML336" s="82"/>
      <c r="HMN336" s="82"/>
      <c r="HMQ336" s="82"/>
      <c r="HMT336" s="82"/>
      <c r="HMU336" s="82"/>
      <c r="HMZ336" s="82"/>
      <c r="HNC336" s="82"/>
      <c r="HND336" s="82"/>
      <c r="HNE336" s="82"/>
      <c r="HNF336" s="82"/>
      <c r="HNG336" s="82"/>
      <c r="HNH336" s="82"/>
      <c r="HNI336" s="82"/>
      <c r="HOA336" s="82"/>
      <c r="HOB336" s="82"/>
      <c r="HOC336" s="6"/>
      <c r="HOF336" s="7"/>
      <c r="HOG336" s="7"/>
      <c r="HOL336" s="82"/>
      <c r="HON336" s="7"/>
      <c r="HOO336" s="82"/>
      <c r="HOQ336" s="7"/>
      <c r="HOR336" s="82"/>
      <c r="HOS336" s="82"/>
      <c r="HOT336" s="83"/>
      <c r="HOV336" s="82"/>
      <c r="HOW336" s="80"/>
      <c r="HOX336" s="81"/>
      <c r="HOY336" s="82"/>
      <c r="HPB336" s="82"/>
      <c r="HPC336" s="82"/>
      <c r="HPE336" s="82"/>
      <c r="HPH336" s="82"/>
      <c r="HPK336" s="82"/>
      <c r="HPL336" s="82"/>
      <c r="HPQ336" s="82"/>
      <c r="HPT336" s="82"/>
      <c r="HPU336" s="82"/>
      <c r="HPV336" s="82"/>
      <c r="HPW336" s="82"/>
      <c r="HPX336" s="82"/>
      <c r="HPY336" s="82"/>
      <c r="HPZ336" s="82"/>
      <c r="HQR336" s="82"/>
      <c r="HQS336" s="82"/>
      <c r="HQT336" s="6"/>
      <c r="HQW336" s="7"/>
      <c r="HQX336" s="7"/>
      <c r="HRC336" s="82"/>
      <c r="HRE336" s="7"/>
      <c r="HRF336" s="82"/>
      <c r="HRH336" s="7"/>
      <c r="HRI336" s="82"/>
      <c r="HRJ336" s="82"/>
      <c r="HRK336" s="83"/>
      <c r="HRM336" s="82"/>
      <c r="HRN336" s="80"/>
      <c r="HRO336" s="81"/>
      <c r="HRP336" s="82"/>
      <c r="HRS336" s="82"/>
      <c r="HRT336" s="82"/>
      <c r="HRV336" s="82"/>
      <c r="HRY336" s="82"/>
      <c r="HSB336" s="82"/>
      <c r="HSC336" s="82"/>
      <c r="HSH336" s="82"/>
      <c r="HSK336" s="82"/>
      <c r="HSL336" s="82"/>
      <c r="HSM336" s="82"/>
      <c r="HSN336" s="82"/>
      <c r="HSO336" s="82"/>
      <c r="HSP336" s="82"/>
      <c r="HSQ336" s="82"/>
      <c r="HTI336" s="82"/>
      <c r="HTJ336" s="82"/>
      <c r="HTK336" s="6"/>
      <c r="HTN336" s="7"/>
      <c r="HTO336" s="7"/>
      <c r="HTT336" s="82"/>
      <c r="HTV336" s="7"/>
      <c r="HTW336" s="82"/>
      <c r="HTY336" s="7"/>
      <c r="HTZ336" s="82"/>
      <c r="HUA336" s="82"/>
      <c r="HUB336" s="83"/>
      <c r="HUD336" s="82"/>
      <c r="HUE336" s="80"/>
      <c r="HUF336" s="81"/>
      <c r="HUG336" s="82"/>
      <c r="HUJ336" s="82"/>
      <c r="HUK336" s="82"/>
      <c r="HUM336" s="82"/>
      <c r="HUP336" s="82"/>
      <c r="HUS336" s="82"/>
      <c r="HUT336" s="82"/>
      <c r="HUY336" s="82"/>
      <c r="HVB336" s="82"/>
      <c r="HVC336" s="82"/>
      <c r="HVD336" s="82"/>
      <c r="HVE336" s="82"/>
      <c r="HVF336" s="82"/>
      <c r="HVG336" s="82"/>
      <c r="HVH336" s="82"/>
      <c r="HVZ336" s="82"/>
      <c r="HWA336" s="82"/>
      <c r="HWB336" s="6"/>
      <c r="HWE336" s="7"/>
      <c r="HWF336" s="7"/>
      <c r="HWK336" s="82"/>
      <c r="HWM336" s="7"/>
      <c r="HWN336" s="82"/>
      <c r="HWP336" s="7"/>
      <c r="HWQ336" s="82"/>
      <c r="HWR336" s="82"/>
      <c r="HWS336" s="83"/>
      <c r="HWU336" s="82"/>
      <c r="HWV336" s="80"/>
      <c r="HWW336" s="81"/>
      <c r="HWX336" s="82"/>
      <c r="HXA336" s="82"/>
      <c r="HXB336" s="82"/>
      <c r="HXD336" s="82"/>
      <c r="HXG336" s="82"/>
      <c r="HXJ336" s="82"/>
      <c r="HXK336" s="82"/>
      <c r="HXP336" s="82"/>
      <c r="HXS336" s="82"/>
      <c r="HXT336" s="82"/>
      <c r="HXU336" s="82"/>
      <c r="HXV336" s="82"/>
      <c r="HXW336" s="82"/>
      <c r="HXX336" s="82"/>
      <c r="HXY336" s="82"/>
      <c r="HYQ336" s="82"/>
      <c r="HYR336" s="82"/>
      <c r="HYS336" s="6"/>
      <c r="HYV336" s="7"/>
      <c r="HYW336" s="7"/>
      <c r="HZB336" s="82"/>
      <c r="HZD336" s="7"/>
      <c r="HZE336" s="82"/>
      <c r="HZG336" s="7"/>
      <c r="HZH336" s="82"/>
      <c r="HZI336" s="82"/>
      <c r="HZJ336" s="83"/>
      <c r="HZL336" s="82"/>
      <c r="HZM336" s="80"/>
      <c r="HZN336" s="81"/>
      <c r="HZO336" s="82"/>
      <c r="HZR336" s="82"/>
      <c r="HZS336" s="82"/>
      <c r="HZU336" s="82"/>
      <c r="HZX336" s="82"/>
      <c r="IAA336" s="82"/>
      <c r="IAB336" s="82"/>
      <c r="IAG336" s="82"/>
      <c r="IAJ336" s="82"/>
      <c r="IAK336" s="82"/>
      <c r="IAL336" s="82"/>
      <c r="IAM336" s="82"/>
      <c r="IAN336" s="82"/>
      <c r="IAO336" s="82"/>
      <c r="IAP336" s="82"/>
      <c r="IBH336" s="82"/>
      <c r="IBI336" s="82"/>
      <c r="IBJ336" s="6"/>
      <c r="IBM336" s="7"/>
      <c r="IBN336" s="7"/>
      <c r="IBS336" s="82"/>
      <c r="IBU336" s="7"/>
      <c r="IBV336" s="82"/>
      <c r="IBX336" s="7"/>
      <c r="IBY336" s="82"/>
      <c r="IBZ336" s="82"/>
      <c r="ICA336" s="83"/>
      <c r="ICC336" s="82"/>
      <c r="ICD336" s="80"/>
      <c r="ICE336" s="81"/>
      <c r="ICF336" s="82"/>
      <c r="ICI336" s="82"/>
      <c r="ICJ336" s="82"/>
      <c r="ICL336" s="82"/>
      <c r="ICO336" s="82"/>
      <c r="ICR336" s="82"/>
      <c r="ICS336" s="82"/>
      <c r="ICX336" s="82"/>
      <c r="IDA336" s="82"/>
      <c r="IDB336" s="82"/>
      <c r="IDC336" s="82"/>
      <c r="IDD336" s="82"/>
      <c r="IDE336" s="82"/>
      <c r="IDF336" s="82"/>
      <c r="IDG336" s="82"/>
      <c r="IDY336" s="82"/>
      <c r="IDZ336" s="82"/>
      <c r="IEA336" s="6"/>
      <c r="IED336" s="7"/>
      <c r="IEE336" s="7"/>
      <c r="IEJ336" s="82"/>
      <c r="IEL336" s="7"/>
      <c r="IEM336" s="82"/>
      <c r="IEO336" s="7"/>
      <c r="IEP336" s="82"/>
      <c r="IEQ336" s="82"/>
      <c r="IER336" s="83"/>
      <c r="IET336" s="82"/>
      <c r="IEU336" s="80"/>
      <c r="IEV336" s="81"/>
      <c r="IEW336" s="82"/>
      <c r="IEZ336" s="82"/>
      <c r="IFA336" s="82"/>
      <c r="IFC336" s="82"/>
      <c r="IFF336" s="82"/>
      <c r="IFI336" s="82"/>
      <c r="IFJ336" s="82"/>
      <c r="IFO336" s="82"/>
      <c r="IFR336" s="82"/>
      <c r="IFS336" s="82"/>
      <c r="IFT336" s="82"/>
      <c r="IFU336" s="82"/>
      <c r="IFV336" s="82"/>
      <c r="IFW336" s="82"/>
      <c r="IFX336" s="82"/>
      <c r="IGP336" s="82"/>
      <c r="IGQ336" s="82"/>
      <c r="IGR336" s="6"/>
      <c r="IGU336" s="7"/>
      <c r="IGV336" s="7"/>
      <c r="IHA336" s="82"/>
      <c r="IHC336" s="7"/>
      <c r="IHD336" s="82"/>
      <c r="IHF336" s="7"/>
      <c r="IHG336" s="82"/>
      <c r="IHH336" s="82"/>
      <c r="IHI336" s="83"/>
      <c r="IHK336" s="82"/>
      <c r="IHL336" s="80"/>
      <c r="IHM336" s="81"/>
      <c r="IHN336" s="82"/>
      <c r="IHQ336" s="82"/>
      <c r="IHR336" s="82"/>
      <c r="IHT336" s="82"/>
      <c r="IHW336" s="82"/>
      <c r="IHZ336" s="82"/>
      <c r="IIA336" s="82"/>
      <c r="IIF336" s="82"/>
      <c r="III336" s="82"/>
      <c r="IIJ336" s="82"/>
      <c r="IIK336" s="82"/>
      <c r="IIL336" s="82"/>
      <c r="IIM336" s="82"/>
      <c r="IIN336" s="82"/>
      <c r="IIO336" s="82"/>
      <c r="IJG336" s="82"/>
      <c r="IJH336" s="82"/>
      <c r="IJI336" s="6"/>
      <c r="IJL336" s="7"/>
      <c r="IJM336" s="7"/>
      <c r="IJR336" s="82"/>
      <c r="IJT336" s="7"/>
      <c r="IJU336" s="82"/>
      <c r="IJW336" s="7"/>
      <c r="IJX336" s="82"/>
      <c r="IJY336" s="82"/>
      <c r="IJZ336" s="83"/>
      <c r="IKB336" s="82"/>
      <c r="IKC336" s="80"/>
      <c r="IKD336" s="81"/>
      <c r="IKE336" s="82"/>
      <c r="IKH336" s="82"/>
      <c r="IKI336" s="82"/>
      <c r="IKK336" s="82"/>
      <c r="IKN336" s="82"/>
      <c r="IKQ336" s="82"/>
      <c r="IKR336" s="82"/>
      <c r="IKW336" s="82"/>
      <c r="IKZ336" s="82"/>
      <c r="ILA336" s="82"/>
      <c r="ILB336" s="82"/>
      <c r="ILC336" s="82"/>
      <c r="ILD336" s="82"/>
      <c r="ILE336" s="82"/>
      <c r="ILF336" s="82"/>
      <c r="ILX336" s="82"/>
      <c r="ILY336" s="82"/>
      <c r="ILZ336" s="6"/>
      <c r="IMC336" s="7"/>
      <c r="IMD336" s="7"/>
      <c r="IMI336" s="82"/>
      <c r="IMK336" s="7"/>
      <c r="IML336" s="82"/>
      <c r="IMN336" s="7"/>
      <c r="IMO336" s="82"/>
      <c r="IMP336" s="82"/>
      <c r="IMQ336" s="83"/>
      <c r="IMS336" s="82"/>
      <c r="IMT336" s="80"/>
      <c r="IMU336" s="81"/>
      <c r="IMV336" s="82"/>
      <c r="IMY336" s="82"/>
      <c r="IMZ336" s="82"/>
      <c r="INB336" s="82"/>
      <c r="INE336" s="82"/>
      <c r="INH336" s="82"/>
      <c r="INI336" s="82"/>
      <c r="INN336" s="82"/>
      <c r="INQ336" s="82"/>
      <c r="INR336" s="82"/>
      <c r="INS336" s="82"/>
      <c r="INT336" s="82"/>
      <c r="INU336" s="82"/>
      <c r="INV336" s="82"/>
      <c r="INW336" s="82"/>
      <c r="IOO336" s="82"/>
      <c r="IOP336" s="82"/>
      <c r="IOQ336" s="6"/>
      <c r="IOT336" s="7"/>
      <c r="IOU336" s="7"/>
      <c r="IOZ336" s="82"/>
      <c r="IPB336" s="7"/>
      <c r="IPC336" s="82"/>
      <c r="IPE336" s="7"/>
      <c r="IPF336" s="82"/>
      <c r="IPG336" s="82"/>
      <c r="IPH336" s="83"/>
      <c r="IPJ336" s="82"/>
      <c r="IPK336" s="80"/>
      <c r="IPL336" s="81"/>
      <c r="IPM336" s="82"/>
      <c r="IPP336" s="82"/>
      <c r="IPQ336" s="82"/>
      <c r="IPS336" s="82"/>
      <c r="IPV336" s="82"/>
      <c r="IPY336" s="82"/>
      <c r="IPZ336" s="82"/>
      <c r="IQE336" s="82"/>
      <c r="IQH336" s="82"/>
      <c r="IQI336" s="82"/>
      <c r="IQJ336" s="82"/>
      <c r="IQK336" s="82"/>
      <c r="IQL336" s="82"/>
      <c r="IQM336" s="82"/>
      <c r="IQN336" s="82"/>
      <c r="IRF336" s="82"/>
      <c r="IRG336" s="82"/>
      <c r="IRH336" s="6"/>
      <c r="IRK336" s="7"/>
      <c r="IRL336" s="7"/>
      <c r="IRQ336" s="82"/>
      <c r="IRS336" s="7"/>
      <c r="IRT336" s="82"/>
      <c r="IRV336" s="7"/>
      <c r="IRW336" s="82"/>
      <c r="IRX336" s="82"/>
      <c r="IRY336" s="83"/>
      <c r="ISA336" s="82"/>
      <c r="ISB336" s="80"/>
      <c r="ISC336" s="81"/>
      <c r="ISD336" s="82"/>
      <c r="ISG336" s="82"/>
      <c r="ISH336" s="82"/>
      <c r="ISJ336" s="82"/>
      <c r="ISM336" s="82"/>
      <c r="ISP336" s="82"/>
      <c r="ISQ336" s="82"/>
      <c r="ISV336" s="82"/>
      <c r="ISY336" s="82"/>
      <c r="ISZ336" s="82"/>
      <c r="ITA336" s="82"/>
      <c r="ITB336" s="82"/>
      <c r="ITC336" s="82"/>
      <c r="ITD336" s="82"/>
      <c r="ITE336" s="82"/>
      <c r="ITW336" s="82"/>
      <c r="ITX336" s="82"/>
      <c r="ITY336" s="6"/>
      <c r="IUB336" s="7"/>
      <c r="IUC336" s="7"/>
      <c r="IUH336" s="82"/>
      <c r="IUJ336" s="7"/>
      <c r="IUK336" s="82"/>
      <c r="IUM336" s="7"/>
      <c r="IUN336" s="82"/>
      <c r="IUO336" s="82"/>
      <c r="IUP336" s="83"/>
      <c r="IUR336" s="82"/>
      <c r="IUS336" s="80"/>
      <c r="IUT336" s="81"/>
      <c r="IUU336" s="82"/>
      <c r="IUX336" s="82"/>
      <c r="IUY336" s="82"/>
      <c r="IVA336" s="82"/>
      <c r="IVD336" s="82"/>
      <c r="IVG336" s="82"/>
      <c r="IVH336" s="82"/>
      <c r="IVM336" s="82"/>
      <c r="IVP336" s="82"/>
      <c r="IVQ336" s="82"/>
      <c r="IVR336" s="82"/>
      <c r="IVS336" s="82"/>
      <c r="IVT336" s="82"/>
      <c r="IVU336" s="82"/>
      <c r="IVV336" s="82"/>
      <c r="IWN336" s="82"/>
      <c r="IWO336" s="82"/>
      <c r="IWP336" s="6"/>
      <c r="IWS336" s="7"/>
      <c r="IWT336" s="7"/>
      <c r="IWY336" s="82"/>
      <c r="IXA336" s="7"/>
      <c r="IXB336" s="82"/>
      <c r="IXD336" s="7"/>
      <c r="IXE336" s="82"/>
      <c r="IXF336" s="82"/>
      <c r="IXG336" s="83"/>
      <c r="IXI336" s="82"/>
      <c r="IXJ336" s="80"/>
      <c r="IXK336" s="81"/>
      <c r="IXL336" s="82"/>
      <c r="IXO336" s="82"/>
      <c r="IXP336" s="82"/>
      <c r="IXR336" s="82"/>
      <c r="IXU336" s="82"/>
      <c r="IXX336" s="82"/>
      <c r="IXY336" s="82"/>
      <c r="IYD336" s="82"/>
      <c r="IYG336" s="82"/>
      <c r="IYH336" s="82"/>
      <c r="IYI336" s="82"/>
      <c r="IYJ336" s="82"/>
      <c r="IYK336" s="82"/>
      <c r="IYL336" s="82"/>
      <c r="IYM336" s="82"/>
      <c r="IZE336" s="82"/>
      <c r="IZF336" s="82"/>
      <c r="IZG336" s="6"/>
      <c r="IZJ336" s="7"/>
      <c r="IZK336" s="7"/>
      <c r="IZP336" s="82"/>
      <c r="IZR336" s="7"/>
      <c r="IZS336" s="82"/>
      <c r="IZU336" s="7"/>
      <c r="IZV336" s="82"/>
      <c r="IZW336" s="82"/>
      <c r="IZX336" s="83"/>
      <c r="IZZ336" s="82"/>
      <c r="JAA336" s="80"/>
      <c r="JAB336" s="81"/>
      <c r="JAC336" s="82"/>
      <c r="JAF336" s="82"/>
      <c r="JAG336" s="82"/>
      <c r="JAI336" s="82"/>
      <c r="JAL336" s="82"/>
      <c r="JAO336" s="82"/>
      <c r="JAP336" s="82"/>
      <c r="JAU336" s="82"/>
      <c r="JAX336" s="82"/>
      <c r="JAY336" s="82"/>
      <c r="JAZ336" s="82"/>
      <c r="JBA336" s="82"/>
      <c r="JBB336" s="82"/>
      <c r="JBC336" s="82"/>
      <c r="JBD336" s="82"/>
      <c r="JBV336" s="82"/>
      <c r="JBW336" s="82"/>
      <c r="JBX336" s="6"/>
      <c r="JCA336" s="7"/>
      <c r="JCB336" s="7"/>
      <c r="JCG336" s="82"/>
      <c r="JCI336" s="7"/>
      <c r="JCJ336" s="82"/>
      <c r="JCL336" s="7"/>
      <c r="JCM336" s="82"/>
      <c r="JCN336" s="82"/>
      <c r="JCO336" s="83"/>
      <c r="JCQ336" s="82"/>
      <c r="JCR336" s="80"/>
      <c r="JCS336" s="81"/>
      <c r="JCT336" s="82"/>
      <c r="JCW336" s="82"/>
      <c r="JCX336" s="82"/>
      <c r="JCZ336" s="82"/>
      <c r="JDC336" s="82"/>
      <c r="JDF336" s="82"/>
      <c r="JDG336" s="82"/>
      <c r="JDL336" s="82"/>
      <c r="JDO336" s="82"/>
      <c r="JDP336" s="82"/>
      <c r="JDQ336" s="82"/>
      <c r="JDR336" s="82"/>
      <c r="JDS336" s="82"/>
      <c r="JDT336" s="82"/>
      <c r="JDU336" s="82"/>
      <c r="JEM336" s="82"/>
      <c r="JEN336" s="82"/>
      <c r="JEO336" s="6"/>
      <c r="JER336" s="7"/>
      <c r="JES336" s="7"/>
      <c r="JEX336" s="82"/>
      <c r="JEZ336" s="7"/>
      <c r="JFA336" s="82"/>
      <c r="JFC336" s="7"/>
      <c r="JFD336" s="82"/>
      <c r="JFE336" s="82"/>
      <c r="JFF336" s="83"/>
      <c r="JFH336" s="82"/>
      <c r="JFI336" s="80"/>
      <c r="JFJ336" s="81"/>
      <c r="JFK336" s="82"/>
      <c r="JFN336" s="82"/>
      <c r="JFO336" s="82"/>
      <c r="JFQ336" s="82"/>
      <c r="JFT336" s="82"/>
      <c r="JFW336" s="82"/>
      <c r="JFX336" s="82"/>
      <c r="JGC336" s="82"/>
      <c r="JGF336" s="82"/>
      <c r="JGG336" s="82"/>
      <c r="JGH336" s="82"/>
      <c r="JGI336" s="82"/>
      <c r="JGJ336" s="82"/>
      <c r="JGK336" s="82"/>
      <c r="JGL336" s="82"/>
      <c r="JHD336" s="82"/>
      <c r="JHE336" s="82"/>
      <c r="JHF336" s="6"/>
      <c r="JHI336" s="7"/>
      <c r="JHJ336" s="7"/>
      <c r="JHO336" s="82"/>
      <c r="JHQ336" s="7"/>
      <c r="JHR336" s="82"/>
      <c r="JHT336" s="7"/>
      <c r="JHU336" s="82"/>
      <c r="JHV336" s="82"/>
      <c r="JHW336" s="83"/>
      <c r="JHY336" s="82"/>
      <c r="JHZ336" s="80"/>
      <c r="JIA336" s="81"/>
      <c r="JIB336" s="82"/>
      <c r="JIE336" s="82"/>
      <c r="JIF336" s="82"/>
      <c r="JIH336" s="82"/>
      <c r="JIK336" s="82"/>
      <c r="JIN336" s="82"/>
      <c r="JIO336" s="82"/>
      <c r="JIT336" s="82"/>
      <c r="JIW336" s="82"/>
      <c r="JIX336" s="82"/>
      <c r="JIY336" s="82"/>
      <c r="JIZ336" s="82"/>
      <c r="JJA336" s="82"/>
      <c r="JJB336" s="82"/>
      <c r="JJC336" s="82"/>
      <c r="JJU336" s="82"/>
      <c r="JJV336" s="82"/>
      <c r="JJW336" s="6"/>
      <c r="JJZ336" s="7"/>
      <c r="JKA336" s="7"/>
      <c r="JKF336" s="82"/>
      <c r="JKH336" s="7"/>
      <c r="JKI336" s="82"/>
      <c r="JKK336" s="7"/>
      <c r="JKL336" s="82"/>
      <c r="JKM336" s="82"/>
      <c r="JKN336" s="83"/>
      <c r="JKP336" s="82"/>
      <c r="JKQ336" s="80"/>
      <c r="JKR336" s="81"/>
      <c r="JKS336" s="82"/>
      <c r="JKV336" s="82"/>
      <c r="JKW336" s="82"/>
      <c r="JKY336" s="82"/>
      <c r="JLB336" s="82"/>
      <c r="JLE336" s="82"/>
      <c r="JLF336" s="82"/>
      <c r="JLK336" s="82"/>
      <c r="JLN336" s="82"/>
      <c r="JLO336" s="82"/>
      <c r="JLP336" s="82"/>
      <c r="JLQ336" s="82"/>
      <c r="JLR336" s="82"/>
      <c r="JLS336" s="82"/>
      <c r="JLT336" s="82"/>
      <c r="JML336" s="82"/>
      <c r="JMM336" s="82"/>
      <c r="JMN336" s="6"/>
      <c r="JMQ336" s="7"/>
      <c r="JMR336" s="7"/>
      <c r="JMW336" s="82"/>
      <c r="JMY336" s="7"/>
      <c r="JMZ336" s="82"/>
      <c r="JNB336" s="7"/>
      <c r="JNC336" s="82"/>
      <c r="JND336" s="82"/>
      <c r="JNE336" s="83"/>
      <c r="JNG336" s="82"/>
      <c r="JNH336" s="80"/>
      <c r="JNI336" s="81"/>
      <c r="JNJ336" s="82"/>
      <c r="JNM336" s="82"/>
      <c r="JNN336" s="82"/>
      <c r="JNP336" s="82"/>
      <c r="JNS336" s="82"/>
      <c r="JNV336" s="82"/>
      <c r="JNW336" s="82"/>
      <c r="JOB336" s="82"/>
      <c r="JOE336" s="82"/>
      <c r="JOF336" s="82"/>
      <c r="JOG336" s="82"/>
      <c r="JOH336" s="82"/>
      <c r="JOI336" s="82"/>
      <c r="JOJ336" s="82"/>
      <c r="JOK336" s="82"/>
      <c r="JPC336" s="82"/>
      <c r="JPD336" s="82"/>
      <c r="JPE336" s="6"/>
      <c r="JPH336" s="7"/>
      <c r="JPI336" s="7"/>
      <c r="JPN336" s="82"/>
      <c r="JPP336" s="7"/>
      <c r="JPQ336" s="82"/>
      <c r="JPS336" s="7"/>
      <c r="JPT336" s="82"/>
      <c r="JPU336" s="82"/>
      <c r="JPV336" s="83"/>
      <c r="JPX336" s="82"/>
      <c r="JPY336" s="80"/>
      <c r="JPZ336" s="81"/>
      <c r="JQA336" s="82"/>
      <c r="JQD336" s="82"/>
      <c r="JQE336" s="82"/>
      <c r="JQG336" s="82"/>
      <c r="JQJ336" s="82"/>
      <c r="JQM336" s="82"/>
      <c r="JQN336" s="82"/>
      <c r="JQS336" s="82"/>
      <c r="JQV336" s="82"/>
      <c r="JQW336" s="82"/>
      <c r="JQX336" s="82"/>
      <c r="JQY336" s="82"/>
      <c r="JQZ336" s="82"/>
      <c r="JRA336" s="82"/>
      <c r="JRB336" s="82"/>
      <c r="JRT336" s="82"/>
      <c r="JRU336" s="82"/>
      <c r="JRV336" s="6"/>
      <c r="JRY336" s="7"/>
      <c r="JRZ336" s="7"/>
      <c r="JSE336" s="82"/>
      <c r="JSG336" s="7"/>
      <c r="JSH336" s="82"/>
      <c r="JSJ336" s="7"/>
      <c r="JSK336" s="82"/>
      <c r="JSL336" s="82"/>
      <c r="JSM336" s="83"/>
      <c r="JSO336" s="82"/>
      <c r="JSP336" s="80"/>
      <c r="JSQ336" s="81"/>
      <c r="JSR336" s="82"/>
      <c r="JSU336" s="82"/>
      <c r="JSV336" s="82"/>
      <c r="JSX336" s="82"/>
      <c r="JTA336" s="82"/>
      <c r="JTD336" s="82"/>
      <c r="JTE336" s="82"/>
      <c r="JTJ336" s="82"/>
      <c r="JTM336" s="82"/>
      <c r="JTN336" s="82"/>
      <c r="JTO336" s="82"/>
      <c r="JTP336" s="82"/>
      <c r="JTQ336" s="82"/>
      <c r="JTR336" s="82"/>
      <c r="JTS336" s="82"/>
      <c r="JUK336" s="82"/>
      <c r="JUL336" s="82"/>
      <c r="JUM336" s="6"/>
      <c r="JUP336" s="7"/>
      <c r="JUQ336" s="7"/>
      <c r="JUV336" s="82"/>
      <c r="JUX336" s="7"/>
      <c r="JUY336" s="82"/>
      <c r="JVA336" s="7"/>
      <c r="JVB336" s="82"/>
      <c r="JVC336" s="82"/>
      <c r="JVD336" s="83"/>
      <c r="JVF336" s="82"/>
      <c r="JVG336" s="80"/>
      <c r="JVH336" s="81"/>
      <c r="JVI336" s="82"/>
      <c r="JVL336" s="82"/>
      <c r="JVM336" s="82"/>
      <c r="JVO336" s="82"/>
      <c r="JVR336" s="82"/>
      <c r="JVU336" s="82"/>
      <c r="JVV336" s="82"/>
      <c r="JWA336" s="82"/>
      <c r="JWD336" s="82"/>
      <c r="JWE336" s="82"/>
      <c r="JWF336" s="82"/>
      <c r="JWG336" s="82"/>
      <c r="JWH336" s="82"/>
      <c r="JWI336" s="82"/>
      <c r="JWJ336" s="82"/>
      <c r="JXB336" s="82"/>
      <c r="JXC336" s="82"/>
      <c r="JXD336" s="6"/>
      <c r="JXG336" s="7"/>
      <c r="JXH336" s="7"/>
      <c r="JXM336" s="82"/>
      <c r="JXO336" s="7"/>
      <c r="JXP336" s="82"/>
      <c r="JXR336" s="7"/>
      <c r="JXS336" s="82"/>
      <c r="JXT336" s="82"/>
      <c r="JXU336" s="83"/>
      <c r="JXW336" s="82"/>
      <c r="JXX336" s="80"/>
      <c r="JXY336" s="81"/>
      <c r="JXZ336" s="82"/>
      <c r="JYC336" s="82"/>
      <c r="JYD336" s="82"/>
      <c r="JYF336" s="82"/>
      <c r="JYI336" s="82"/>
      <c r="JYL336" s="82"/>
      <c r="JYM336" s="82"/>
      <c r="JYR336" s="82"/>
      <c r="JYU336" s="82"/>
      <c r="JYV336" s="82"/>
      <c r="JYW336" s="82"/>
      <c r="JYX336" s="82"/>
      <c r="JYY336" s="82"/>
      <c r="JYZ336" s="82"/>
      <c r="JZA336" s="82"/>
      <c r="JZS336" s="82"/>
      <c r="JZT336" s="82"/>
      <c r="JZU336" s="6"/>
      <c r="JZX336" s="7"/>
      <c r="JZY336" s="7"/>
      <c r="KAD336" s="82"/>
      <c r="KAF336" s="7"/>
      <c r="KAG336" s="82"/>
      <c r="KAI336" s="7"/>
      <c r="KAJ336" s="82"/>
      <c r="KAK336" s="82"/>
      <c r="KAL336" s="83"/>
      <c r="KAN336" s="82"/>
      <c r="KAO336" s="80"/>
      <c r="KAP336" s="81"/>
      <c r="KAQ336" s="82"/>
      <c r="KAT336" s="82"/>
      <c r="KAU336" s="82"/>
      <c r="KAW336" s="82"/>
      <c r="KAZ336" s="82"/>
      <c r="KBC336" s="82"/>
      <c r="KBD336" s="82"/>
      <c r="KBI336" s="82"/>
      <c r="KBL336" s="82"/>
      <c r="KBM336" s="82"/>
      <c r="KBN336" s="82"/>
      <c r="KBO336" s="82"/>
      <c r="KBP336" s="82"/>
      <c r="KBQ336" s="82"/>
      <c r="KBR336" s="82"/>
      <c r="KCJ336" s="82"/>
      <c r="KCK336" s="82"/>
      <c r="KCL336" s="6"/>
      <c r="KCO336" s="7"/>
      <c r="KCP336" s="7"/>
      <c r="KCU336" s="82"/>
      <c r="KCW336" s="7"/>
      <c r="KCX336" s="82"/>
      <c r="KCZ336" s="7"/>
      <c r="KDA336" s="82"/>
      <c r="KDB336" s="82"/>
      <c r="KDC336" s="83"/>
      <c r="KDE336" s="82"/>
      <c r="KDF336" s="80"/>
      <c r="KDG336" s="81"/>
      <c r="KDH336" s="82"/>
      <c r="KDK336" s="82"/>
      <c r="KDL336" s="82"/>
      <c r="KDN336" s="82"/>
      <c r="KDQ336" s="82"/>
      <c r="KDT336" s="82"/>
      <c r="KDU336" s="82"/>
      <c r="KDZ336" s="82"/>
      <c r="KEC336" s="82"/>
      <c r="KED336" s="82"/>
      <c r="KEE336" s="82"/>
      <c r="KEF336" s="82"/>
      <c r="KEG336" s="82"/>
      <c r="KEH336" s="82"/>
      <c r="KEI336" s="82"/>
      <c r="KFA336" s="82"/>
      <c r="KFB336" s="82"/>
      <c r="KFC336" s="6"/>
      <c r="KFF336" s="7"/>
      <c r="KFG336" s="7"/>
      <c r="KFL336" s="82"/>
      <c r="KFN336" s="7"/>
      <c r="KFO336" s="82"/>
      <c r="KFQ336" s="7"/>
      <c r="KFR336" s="82"/>
      <c r="KFS336" s="82"/>
      <c r="KFT336" s="83"/>
      <c r="KFV336" s="82"/>
      <c r="KFW336" s="80"/>
      <c r="KFX336" s="81"/>
      <c r="KFY336" s="82"/>
      <c r="KGB336" s="82"/>
      <c r="KGC336" s="82"/>
      <c r="KGE336" s="82"/>
      <c r="KGH336" s="82"/>
      <c r="KGK336" s="82"/>
      <c r="KGL336" s="82"/>
      <c r="KGQ336" s="82"/>
      <c r="KGT336" s="82"/>
      <c r="KGU336" s="82"/>
      <c r="KGV336" s="82"/>
      <c r="KGW336" s="82"/>
      <c r="KGX336" s="82"/>
      <c r="KGY336" s="82"/>
      <c r="KGZ336" s="82"/>
      <c r="KHR336" s="82"/>
      <c r="KHS336" s="82"/>
      <c r="KHT336" s="6"/>
      <c r="KHW336" s="7"/>
      <c r="KHX336" s="7"/>
      <c r="KIC336" s="82"/>
      <c r="KIE336" s="7"/>
      <c r="KIF336" s="82"/>
      <c r="KIH336" s="7"/>
      <c r="KII336" s="82"/>
      <c r="KIJ336" s="82"/>
      <c r="KIK336" s="83"/>
      <c r="KIM336" s="82"/>
      <c r="KIN336" s="80"/>
      <c r="KIO336" s="81"/>
      <c r="KIP336" s="82"/>
      <c r="KIS336" s="82"/>
      <c r="KIT336" s="82"/>
      <c r="KIV336" s="82"/>
      <c r="KIY336" s="82"/>
      <c r="KJB336" s="82"/>
      <c r="KJC336" s="82"/>
      <c r="KJH336" s="82"/>
      <c r="KJK336" s="82"/>
      <c r="KJL336" s="82"/>
      <c r="KJM336" s="82"/>
      <c r="KJN336" s="82"/>
      <c r="KJO336" s="82"/>
      <c r="KJP336" s="82"/>
      <c r="KJQ336" s="82"/>
      <c r="KKI336" s="82"/>
      <c r="KKJ336" s="82"/>
      <c r="KKK336" s="6"/>
      <c r="KKN336" s="7"/>
      <c r="KKO336" s="7"/>
      <c r="KKT336" s="82"/>
      <c r="KKV336" s="7"/>
      <c r="KKW336" s="82"/>
      <c r="KKY336" s="7"/>
      <c r="KKZ336" s="82"/>
      <c r="KLA336" s="82"/>
      <c r="KLB336" s="83"/>
      <c r="KLD336" s="82"/>
      <c r="KLE336" s="80"/>
      <c r="KLF336" s="81"/>
      <c r="KLG336" s="82"/>
      <c r="KLJ336" s="82"/>
      <c r="KLK336" s="82"/>
      <c r="KLM336" s="82"/>
      <c r="KLP336" s="82"/>
      <c r="KLS336" s="82"/>
      <c r="KLT336" s="82"/>
      <c r="KLY336" s="82"/>
      <c r="KMB336" s="82"/>
      <c r="KMC336" s="82"/>
      <c r="KMD336" s="82"/>
      <c r="KME336" s="82"/>
      <c r="KMF336" s="82"/>
      <c r="KMG336" s="82"/>
      <c r="KMH336" s="82"/>
      <c r="KMZ336" s="82"/>
      <c r="KNA336" s="82"/>
      <c r="KNB336" s="6"/>
      <c r="KNE336" s="7"/>
      <c r="KNF336" s="7"/>
      <c r="KNK336" s="82"/>
      <c r="KNM336" s="7"/>
      <c r="KNN336" s="82"/>
      <c r="KNP336" s="7"/>
      <c r="KNQ336" s="82"/>
      <c r="KNR336" s="82"/>
      <c r="KNS336" s="83"/>
      <c r="KNU336" s="82"/>
      <c r="KNV336" s="80"/>
      <c r="KNW336" s="81"/>
      <c r="KNX336" s="82"/>
      <c r="KOA336" s="82"/>
      <c r="KOB336" s="82"/>
      <c r="KOD336" s="82"/>
      <c r="KOG336" s="82"/>
      <c r="KOJ336" s="82"/>
      <c r="KOK336" s="82"/>
      <c r="KOP336" s="82"/>
      <c r="KOS336" s="82"/>
      <c r="KOT336" s="82"/>
      <c r="KOU336" s="82"/>
      <c r="KOV336" s="82"/>
      <c r="KOW336" s="82"/>
      <c r="KOX336" s="82"/>
      <c r="KOY336" s="82"/>
      <c r="KPQ336" s="82"/>
      <c r="KPR336" s="82"/>
      <c r="KPS336" s="6"/>
      <c r="KPV336" s="7"/>
      <c r="KPW336" s="7"/>
      <c r="KQB336" s="82"/>
      <c r="KQD336" s="7"/>
      <c r="KQE336" s="82"/>
      <c r="KQG336" s="7"/>
      <c r="KQH336" s="82"/>
      <c r="KQI336" s="82"/>
      <c r="KQJ336" s="83"/>
      <c r="KQL336" s="82"/>
      <c r="KQM336" s="80"/>
      <c r="KQN336" s="81"/>
      <c r="KQO336" s="82"/>
      <c r="KQR336" s="82"/>
      <c r="KQS336" s="82"/>
      <c r="KQU336" s="82"/>
      <c r="KQX336" s="82"/>
      <c r="KRA336" s="82"/>
      <c r="KRB336" s="82"/>
      <c r="KRG336" s="82"/>
      <c r="KRJ336" s="82"/>
      <c r="KRK336" s="82"/>
      <c r="KRL336" s="82"/>
      <c r="KRM336" s="82"/>
      <c r="KRN336" s="82"/>
      <c r="KRO336" s="82"/>
      <c r="KRP336" s="82"/>
      <c r="KSH336" s="82"/>
      <c r="KSI336" s="82"/>
      <c r="KSJ336" s="6"/>
      <c r="KSM336" s="7"/>
      <c r="KSN336" s="7"/>
      <c r="KSS336" s="82"/>
      <c r="KSU336" s="7"/>
      <c r="KSV336" s="82"/>
      <c r="KSX336" s="7"/>
      <c r="KSY336" s="82"/>
      <c r="KSZ336" s="82"/>
      <c r="KTA336" s="83"/>
      <c r="KTC336" s="82"/>
      <c r="KTD336" s="80"/>
      <c r="KTE336" s="81"/>
      <c r="KTF336" s="82"/>
      <c r="KTI336" s="82"/>
      <c r="KTJ336" s="82"/>
      <c r="KTL336" s="82"/>
      <c r="KTO336" s="82"/>
      <c r="KTR336" s="82"/>
      <c r="KTS336" s="82"/>
      <c r="KTX336" s="82"/>
      <c r="KUA336" s="82"/>
      <c r="KUB336" s="82"/>
      <c r="KUC336" s="82"/>
      <c r="KUD336" s="82"/>
      <c r="KUE336" s="82"/>
      <c r="KUF336" s="82"/>
      <c r="KUG336" s="82"/>
      <c r="KUY336" s="82"/>
      <c r="KUZ336" s="82"/>
      <c r="KVA336" s="6"/>
      <c r="KVD336" s="7"/>
      <c r="KVE336" s="7"/>
      <c r="KVJ336" s="82"/>
      <c r="KVL336" s="7"/>
      <c r="KVM336" s="82"/>
      <c r="KVO336" s="7"/>
      <c r="KVP336" s="82"/>
      <c r="KVQ336" s="82"/>
      <c r="KVR336" s="83"/>
      <c r="KVT336" s="82"/>
      <c r="KVU336" s="80"/>
      <c r="KVV336" s="81"/>
      <c r="KVW336" s="82"/>
      <c r="KVZ336" s="82"/>
      <c r="KWA336" s="82"/>
      <c r="KWC336" s="82"/>
      <c r="KWF336" s="82"/>
      <c r="KWI336" s="82"/>
      <c r="KWJ336" s="82"/>
      <c r="KWO336" s="82"/>
      <c r="KWR336" s="82"/>
      <c r="KWS336" s="82"/>
      <c r="KWT336" s="82"/>
      <c r="KWU336" s="82"/>
      <c r="KWV336" s="82"/>
      <c r="KWW336" s="82"/>
      <c r="KWX336" s="82"/>
      <c r="KXP336" s="82"/>
      <c r="KXQ336" s="82"/>
      <c r="KXR336" s="6"/>
      <c r="KXU336" s="7"/>
      <c r="KXV336" s="7"/>
      <c r="KYA336" s="82"/>
      <c r="KYC336" s="7"/>
      <c r="KYD336" s="82"/>
      <c r="KYF336" s="7"/>
      <c r="KYG336" s="82"/>
      <c r="KYH336" s="82"/>
      <c r="KYI336" s="83"/>
      <c r="KYK336" s="82"/>
      <c r="KYL336" s="80"/>
      <c r="KYM336" s="81"/>
      <c r="KYN336" s="82"/>
      <c r="KYQ336" s="82"/>
      <c r="KYR336" s="82"/>
      <c r="KYT336" s="82"/>
      <c r="KYW336" s="82"/>
      <c r="KYZ336" s="82"/>
      <c r="KZA336" s="82"/>
      <c r="KZF336" s="82"/>
      <c r="KZI336" s="82"/>
      <c r="KZJ336" s="82"/>
      <c r="KZK336" s="82"/>
      <c r="KZL336" s="82"/>
      <c r="KZM336" s="82"/>
      <c r="KZN336" s="82"/>
      <c r="KZO336" s="82"/>
      <c r="LAG336" s="82"/>
      <c r="LAH336" s="82"/>
      <c r="LAI336" s="6"/>
      <c r="LAL336" s="7"/>
      <c r="LAM336" s="7"/>
      <c r="LAR336" s="82"/>
      <c r="LAT336" s="7"/>
      <c r="LAU336" s="82"/>
      <c r="LAW336" s="7"/>
      <c r="LAX336" s="82"/>
      <c r="LAY336" s="82"/>
      <c r="LAZ336" s="83"/>
      <c r="LBB336" s="82"/>
      <c r="LBC336" s="80"/>
      <c r="LBD336" s="81"/>
      <c r="LBE336" s="82"/>
      <c r="LBH336" s="82"/>
      <c r="LBI336" s="82"/>
      <c r="LBK336" s="82"/>
      <c r="LBN336" s="82"/>
      <c r="LBQ336" s="82"/>
      <c r="LBR336" s="82"/>
      <c r="LBW336" s="82"/>
      <c r="LBZ336" s="82"/>
      <c r="LCA336" s="82"/>
      <c r="LCB336" s="82"/>
      <c r="LCC336" s="82"/>
      <c r="LCD336" s="82"/>
      <c r="LCE336" s="82"/>
      <c r="LCF336" s="82"/>
      <c r="LCX336" s="82"/>
      <c r="LCY336" s="82"/>
      <c r="LCZ336" s="6"/>
      <c r="LDC336" s="7"/>
      <c r="LDD336" s="7"/>
      <c r="LDI336" s="82"/>
      <c r="LDK336" s="7"/>
      <c r="LDL336" s="82"/>
      <c r="LDN336" s="7"/>
      <c r="LDO336" s="82"/>
      <c r="LDP336" s="82"/>
      <c r="LDQ336" s="83"/>
      <c r="LDS336" s="82"/>
      <c r="LDT336" s="80"/>
      <c r="LDU336" s="81"/>
      <c r="LDV336" s="82"/>
      <c r="LDY336" s="82"/>
      <c r="LDZ336" s="82"/>
      <c r="LEB336" s="82"/>
      <c r="LEE336" s="82"/>
      <c r="LEH336" s="82"/>
      <c r="LEI336" s="82"/>
      <c r="LEN336" s="82"/>
      <c r="LEQ336" s="82"/>
      <c r="LER336" s="82"/>
      <c r="LES336" s="82"/>
      <c r="LET336" s="82"/>
      <c r="LEU336" s="82"/>
      <c r="LEV336" s="82"/>
      <c r="LEW336" s="82"/>
      <c r="LFO336" s="82"/>
      <c r="LFP336" s="82"/>
      <c r="LFQ336" s="6"/>
      <c r="LFT336" s="7"/>
      <c r="LFU336" s="7"/>
      <c r="LFZ336" s="82"/>
      <c r="LGB336" s="7"/>
      <c r="LGC336" s="82"/>
      <c r="LGE336" s="7"/>
      <c r="LGF336" s="82"/>
      <c r="LGG336" s="82"/>
      <c r="LGH336" s="83"/>
      <c r="LGJ336" s="82"/>
      <c r="LGK336" s="80"/>
      <c r="LGL336" s="81"/>
      <c r="LGM336" s="82"/>
      <c r="LGP336" s="82"/>
      <c r="LGQ336" s="82"/>
      <c r="LGS336" s="82"/>
      <c r="LGV336" s="82"/>
      <c r="LGY336" s="82"/>
      <c r="LGZ336" s="82"/>
      <c r="LHE336" s="82"/>
      <c r="LHH336" s="82"/>
      <c r="LHI336" s="82"/>
      <c r="LHJ336" s="82"/>
      <c r="LHK336" s="82"/>
      <c r="LHL336" s="82"/>
      <c r="LHM336" s="82"/>
      <c r="LHN336" s="82"/>
      <c r="LIF336" s="82"/>
      <c r="LIG336" s="82"/>
      <c r="LIH336" s="6"/>
      <c r="LIK336" s="7"/>
      <c r="LIL336" s="7"/>
      <c r="LIQ336" s="82"/>
      <c r="LIS336" s="7"/>
      <c r="LIT336" s="82"/>
      <c r="LIV336" s="7"/>
      <c r="LIW336" s="82"/>
      <c r="LIX336" s="82"/>
      <c r="LIY336" s="83"/>
      <c r="LJA336" s="82"/>
      <c r="LJB336" s="80"/>
      <c r="LJC336" s="81"/>
      <c r="LJD336" s="82"/>
      <c r="LJG336" s="82"/>
      <c r="LJH336" s="82"/>
      <c r="LJJ336" s="82"/>
      <c r="LJM336" s="82"/>
      <c r="LJP336" s="82"/>
      <c r="LJQ336" s="82"/>
      <c r="LJV336" s="82"/>
      <c r="LJY336" s="82"/>
      <c r="LJZ336" s="82"/>
      <c r="LKA336" s="82"/>
      <c r="LKB336" s="82"/>
      <c r="LKC336" s="82"/>
      <c r="LKD336" s="82"/>
      <c r="LKE336" s="82"/>
      <c r="LKW336" s="82"/>
      <c r="LKX336" s="82"/>
      <c r="LKY336" s="6"/>
      <c r="LLB336" s="7"/>
      <c r="LLC336" s="7"/>
      <c r="LLH336" s="82"/>
      <c r="LLJ336" s="7"/>
      <c r="LLK336" s="82"/>
      <c r="LLM336" s="7"/>
      <c r="LLN336" s="82"/>
      <c r="LLO336" s="82"/>
      <c r="LLP336" s="83"/>
      <c r="LLR336" s="82"/>
      <c r="LLS336" s="80"/>
      <c r="LLT336" s="81"/>
      <c r="LLU336" s="82"/>
      <c r="LLX336" s="82"/>
      <c r="LLY336" s="82"/>
      <c r="LMA336" s="82"/>
      <c r="LMD336" s="82"/>
      <c r="LMG336" s="82"/>
      <c r="LMH336" s="82"/>
      <c r="LMM336" s="82"/>
      <c r="LMP336" s="82"/>
      <c r="LMQ336" s="82"/>
      <c r="LMR336" s="82"/>
      <c r="LMS336" s="82"/>
      <c r="LMT336" s="82"/>
      <c r="LMU336" s="82"/>
      <c r="LMV336" s="82"/>
      <c r="LNN336" s="82"/>
      <c r="LNO336" s="82"/>
      <c r="LNP336" s="6"/>
      <c r="LNS336" s="7"/>
      <c r="LNT336" s="7"/>
      <c r="LNY336" s="82"/>
      <c r="LOA336" s="7"/>
      <c r="LOB336" s="82"/>
      <c r="LOD336" s="7"/>
      <c r="LOE336" s="82"/>
      <c r="LOF336" s="82"/>
      <c r="LOG336" s="83"/>
      <c r="LOI336" s="82"/>
      <c r="LOJ336" s="80"/>
      <c r="LOK336" s="81"/>
      <c r="LOL336" s="82"/>
      <c r="LOO336" s="82"/>
      <c r="LOP336" s="82"/>
      <c r="LOR336" s="82"/>
      <c r="LOU336" s="82"/>
      <c r="LOX336" s="82"/>
      <c r="LOY336" s="82"/>
      <c r="LPD336" s="82"/>
      <c r="LPG336" s="82"/>
      <c r="LPH336" s="82"/>
      <c r="LPI336" s="82"/>
      <c r="LPJ336" s="82"/>
      <c r="LPK336" s="82"/>
      <c r="LPL336" s="82"/>
      <c r="LPM336" s="82"/>
      <c r="LQE336" s="82"/>
      <c r="LQF336" s="82"/>
      <c r="LQG336" s="6"/>
      <c r="LQJ336" s="7"/>
      <c r="LQK336" s="7"/>
      <c r="LQP336" s="82"/>
      <c r="LQR336" s="7"/>
      <c r="LQS336" s="82"/>
      <c r="LQU336" s="7"/>
      <c r="LQV336" s="82"/>
      <c r="LQW336" s="82"/>
      <c r="LQX336" s="83"/>
      <c r="LQZ336" s="82"/>
      <c r="LRA336" s="80"/>
      <c r="LRB336" s="81"/>
      <c r="LRC336" s="82"/>
      <c r="LRF336" s="82"/>
      <c r="LRG336" s="82"/>
      <c r="LRI336" s="82"/>
      <c r="LRL336" s="82"/>
      <c r="LRO336" s="82"/>
      <c r="LRP336" s="82"/>
      <c r="LRU336" s="82"/>
      <c r="LRX336" s="82"/>
      <c r="LRY336" s="82"/>
      <c r="LRZ336" s="82"/>
      <c r="LSA336" s="82"/>
      <c r="LSB336" s="82"/>
      <c r="LSC336" s="82"/>
      <c r="LSD336" s="82"/>
      <c r="LSV336" s="82"/>
      <c r="LSW336" s="82"/>
      <c r="LSX336" s="6"/>
      <c r="LTA336" s="7"/>
      <c r="LTB336" s="7"/>
      <c r="LTG336" s="82"/>
      <c r="LTI336" s="7"/>
      <c r="LTJ336" s="82"/>
      <c r="LTL336" s="7"/>
      <c r="LTM336" s="82"/>
      <c r="LTN336" s="82"/>
      <c r="LTO336" s="83"/>
      <c r="LTQ336" s="82"/>
      <c r="LTR336" s="80"/>
      <c r="LTS336" s="81"/>
      <c r="LTT336" s="82"/>
      <c r="LTW336" s="82"/>
      <c r="LTX336" s="82"/>
      <c r="LTZ336" s="82"/>
      <c r="LUC336" s="82"/>
      <c r="LUF336" s="82"/>
      <c r="LUG336" s="82"/>
      <c r="LUL336" s="82"/>
      <c r="LUO336" s="82"/>
      <c r="LUP336" s="82"/>
      <c r="LUQ336" s="82"/>
      <c r="LUR336" s="82"/>
      <c r="LUS336" s="82"/>
      <c r="LUT336" s="82"/>
      <c r="LUU336" s="82"/>
      <c r="LVM336" s="82"/>
      <c r="LVN336" s="82"/>
      <c r="LVO336" s="6"/>
      <c r="LVR336" s="7"/>
      <c r="LVS336" s="7"/>
      <c r="LVX336" s="82"/>
      <c r="LVZ336" s="7"/>
      <c r="LWA336" s="82"/>
      <c r="LWC336" s="7"/>
      <c r="LWD336" s="82"/>
      <c r="LWE336" s="82"/>
      <c r="LWF336" s="83"/>
      <c r="LWH336" s="82"/>
      <c r="LWI336" s="80"/>
      <c r="LWJ336" s="81"/>
      <c r="LWK336" s="82"/>
      <c r="LWN336" s="82"/>
      <c r="LWO336" s="82"/>
      <c r="LWQ336" s="82"/>
      <c r="LWT336" s="82"/>
      <c r="LWW336" s="82"/>
      <c r="LWX336" s="82"/>
      <c r="LXC336" s="82"/>
      <c r="LXF336" s="82"/>
      <c r="LXG336" s="82"/>
      <c r="LXH336" s="82"/>
      <c r="LXI336" s="82"/>
      <c r="LXJ336" s="82"/>
      <c r="LXK336" s="82"/>
      <c r="LXL336" s="82"/>
      <c r="LYD336" s="82"/>
      <c r="LYE336" s="82"/>
      <c r="LYF336" s="6"/>
      <c r="LYI336" s="7"/>
      <c r="LYJ336" s="7"/>
      <c r="LYO336" s="82"/>
      <c r="LYQ336" s="7"/>
      <c r="LYR336" s="82"/>
      <c r="LYT336" s="7"/>
      <c r="LYU336" s="82"/>
      <c r="LYV336" s="82"/>
      <c r="LYW336" s="83"/>
      <c r="LYY336" s="82"/>
      <c r="LYZ336" s="80"/>
      <c r="LZA336" s="81"/>
      <c r="LZB336" s="82"/>
      <c r="LZE336" s="82"/>
      <c r="LZF336" s="82"/>
      <c r="LZH336" s="82"/>
      <c r="LZK336" s="82"/>
      <c r="LZN336" s="82"/>
      <c r="LZO336" s="82"/>
      <c r="LZT336" s="82"/>
      <c r="LZW336" s="82"/>
      <c r="LZX336" s="82"/>
      <c r="LZY336" s="82"/>
      <c r="LZZ336" s="82"/>
      <c r="MAA336" s="82"/>
      <c r="MAB336" s="82"/>
      <c r="MAC336" s="82"/>
      <c r="MAU336" s="82"/>
      <c r="MAV336" s="82"/>
      <c r="MAW336" s="6"/>
      <c r="MAZ336" s="7"/>
      <c r="MBA336" s="7"/>
      <c r="MBF336" s="82"/>
      <c r="MBH336" s="7"/>
      <c r="MBI336" s="82"/>
      <c r="MBK336" s="7"/>
      <c r="MBL336" s="82"/>
      <c r="MBM336" s="82"/>
      <c r="MBN336" s="83"/>
      <c r="MBP336" s="82"/>
      <c r="MBQ336" s="80"/>
      <c r="MBR336" s="81"/>
      <c r="MBS336" s="82"/>
      <c r="MBV336" s="82"/>
      <c r="MBW336" s="82"/>
      <c r="MBY336" s="82"/>
      <c r="MCB336" s="82"/>
      <c r="MCE336" s="82"/>
      <c r="MCF336" s="82"/>
      <c r="MCK336" s="82"/>
      <c r="MCN336" s="82"/>
      <c r="MCO336" s="82"/>
      <c r="MCP336" s="82"/>
      <c r="MCQ336" s="82"/>
      <c r="MCR336" s="82"/>
      <c r="MCS336" s="82"/>
      <c r="MCT336" s="82"/>
      <c r="MDL336" s="82"/>
      <c r="MDM336" s="82"/>
      <c r="MDN336" s="6"/>
      <c r="MDQ336" s="7"/>
      <c r="MDR336" s="7"/>
      <c r="MDW336" s="82"/>
      <c r="MDY336" s="7"/>
      <c r="MDZ336" s="82"/>
      <c r="MEB336" s="7"/>
      <c r="MEC336" s="82"/>
      <c r="MED336" s="82"/>
      <c r="MEE336" s="83"/>
      <c r="MEG336" s="82"/>
      <c r="MEH336" s="80"/>
      <c r="MEI336" s="81"/>
      <c r="MEJ336" s="82"/>
      <c r="MEM336" s="82"/>
      <c r="MEN336" s="82"/>
      <c r="MEP336" s="82"/>
      <c r="MES336" s="82"/>
      <c r="MEV336" s="82"/>
      <c r="MEW336" s="82"/>
      <c r="MFB336" s="82"/>
      <c r="MFE336" s="82"/>
      <c r="MFF336" s="82"/>
      <c r="MFG336" s="82"/>
      <c r="MFH336" s="82"/>
      <c r="MFI336" s="82"/>
      <c r="MFJ336" s="82"/>
      <c r="MFK336" s="82"/>
      <c r="MGC336" s="82"/>
      <c r="MGD336" s="82"/>
      <c r="MGE336" s="6"/>
      <c r="MGH336" s="7"/>
      <c r="MGI336" s="7"/>
      <c r="MGN336" s="82"/>
      <c r="MGP336" s="7"/>
      <c r="MGQ336" s="82"/>
      <c r="MGS336" s="7"/>
      <c r="MGT336" s="82"/>
      <c r="MGU336" s="82"/>
      <c r="MGV336" s="83"/>
      <c r="MGX336" s="82"/>
      <c r="MGY336" s="80"/>
      <c r="MGZ336" s="81"/>
      <c r="MHA336" s="82"/>
      <c r="MHD336" s="82"/>
      <c r="MHE336" s="82"/>
      <c r="MHG336" s="82"/>
      <c r="MHJ336" s="82"/>
      <c r="MHM336" s="82"/>
      <c r="MHN336" s="82"/>
      <c r="MHS336" s="82"/>
      <c r="MHV336" s="82"/>
      <c r="MHW336" s="82"/>
      <c r="MHX336" s="82"/>
      <c r="MHY336" s="82"/>
      <c r="MHZ336" s="82"/>
      <c r="MIA336" s="82"/>
      <c r="MIB336" s="82"/>
      <c r="MIT336" s="82"/>
      <c r="MIU336" s="82"/>
      <c r="MIV336" s="6"/>
      <c r="MIY336" s="7"/>
      <c r="MIZ336" s="7"/>
      <c r="MJE336" s="82"/>
      <c r="MJG336" s="7"/>
      <c r="MJH336" s="82"/>
      <c r="MJJ336" s="7"/>
      <c r="MJK336" s="82"/>
      <c r="MJL336" s="82"/>
      <c r="MJM336" s="83"/>
      <c r="MJO336" s="82"/>
      <c r="MJP336" s="80"/>
      <c r="MJQ336" s="81"/>
      <c r="MJR336" s="82"/>
      <c r="MJU336" s="82"/>
      <c r="MJV336" s="82"/>
      <c r="MJX336" s="82"/>
      <c r="MKA336" s="82"/>
      <c r="MKD336" s="82"/>
      <c r="MKE336" s="82"/>
      <c r="MKJ336" s="82"/>
      <c r="MKM336" s="82"/>
      <c r="MKN336" s="82"/>
      <c r="MKO336" s="82"/>
      <c r="MKP336" s="82"/>
      <c r="MKQ336" s="82"/>
      <c r="MKR336" s="82"/>
      <c r="MKS336" s="82"/>
      <c r="MLK336" s="82"/>
      <c r="MLL336" s="82"/>
      <c r="MLM336" s="6"/>
      <c r="MLP336" s="7"/>
      <c r="MLQ336" s="7"/>
      <c r="MLV336" s="82"/>
      <c r="MLX336" s="7"/>
      <c r="MLY336" s="82"/>
      <c r="MMA336" s="7"/>
      <c r="MMB336" s="82"/>
      <c r="MMC336" s="82"/>
      <c r="MMD336" s="83"/>
      <c r="MMF336" s="82"/>
      <c r="MMG336" s="80"/>
      <c r="MMH336" s="81"/>
      <c r="MMI336" s="82"/>
      <c r="MML336" s="82"/>
      <c r="MMM336" s="82"/>
      <c r="MMO336" s="82"/>
      <c r="MMR336" s="82"/>
      <c r="MMU336" s="82"/>
      <c r="MMV336" s="82"/>
      <c r="MNA336" s="82"/>
      <c r="MND336" s="82"/>
      <c r="MNE336" s="82"/>
      <c r="MNF336" s="82"/>
      <c r="MNG336" s="82"/>
      <c r="MNH336" s="82"/>
      <c r="MNI336" s="82"/>
      <c r="MNJ336" s="82"/>
      <c r="MOB336" s="82"/>
      <c r="MOC336" s="82"/>
      <c r="MOD336" s="6"/>
      <c r="MOG336" s="7"/>
      <c r="MOH336" s="7"/>
      <c r="MOM336" s="82"/>
      <c r="MOO336" s="7"/>
      <c r="MOP336" s="82"/>
      <c r="MOR336" s="7"/>
      <c r="MOS336" s="82"/>
      <c r="MOT336" s="82"/>
      <c r="MOU336" s="83"/>
      <c r="MOW336" s="82"/>
      <c r="MOX336" s="80"/>
      <c r="MOY336" s="81"/>
      <c r="MOZ336" s="82"/>
      <c r="MPC336" s="82"/>
      <c r="MPD336" s="82"/>
      <c r="MPF336" s="82"/>
      <c r="MPI336" s="82"/>
      <c r="MPL336" s="82"/>
      <c r="MPM336" s="82"/>
      <c r="MPR336" s="82"/>
      <c r="MPU336" s="82"/>
      <c r="MPV336" s="82"/>
      <c r="MPW336" s="82"/>
      <c r="MPX336" s="82"/>
      <c r="MPY336" s="82"/>
      <c r="MPZ336" s="82"/>
      <c r="MQA336" s="82"/>
      <c r="MQS336" s="82"/>
      <c r="MQT336" s="82"/>
      <c r="MQU336" s="6"/>
      <c r="MQX336" s="7"/>
      <c r="MQY336" s="7"/>
      <c r="MRD336" s="82"/>
      <c r="MRF336" s="7"/>
      <c r="MRG336" s="82"/>
      <c r="MRI336" s="7"/>
      <c r="MRJ336" s="82"/>
      <c r="MRK336" s="82"/>
      <c r="MRL336" s="83"/>
      <c r="MRN336" s="82"/>
      <c r="MRO336" s="80"/>
      <c r="MRP336" s="81"/>
      <c r="MRQ336" s="82"/>
      <c r="MRT336" s="82"/>
      <c r="MRU336" s="82"/>
      <c r="MRW336" s="82"/>
      <c r="MRZ336" s="82"/>
      <c r="MSC336" s="82"/>
      <c r="MSD336" s="82"/>
      <c r="MSI336" s="82"/>
      <c r="MSL336" s="82"/>
      <c r="MSM336" s="82"/>
      <c r="MSN336" s="82"/>
      <c r="MSO336" s="82"/>
      <c r="MSP336" s="82"/>
      <c r="MSQ336" s="82"/>
      <c r="MSR336" s="82"/>
      <c r="MTJ336" s="82"/>
      <c r="MTK336" s="82"/>
      <c r="MTL336" s="6"/>
      <c r="MTO336" s="7"/>
      <c r="MTP336" s="7"/>
      <c r="MTU336" s="82"/>
      <c r="MTW336" s="7"/>
      <c r="MTX336" s="82"/>
      <c r="MTZ336" s="7"/>
      <c r="MUA336" s="82"/>
      <c r="MUB336" s="82"/>
      <c r="MUC336" s="83"/>
      <c r="MUE336" s="82"/>
      <c r="MUF336" s="80"/>
      <c r="MUG336" s="81"/>
      <c r="MUH336" s="82"/>
      <c r="MUK336" s="82"/>
      <c r="MUL336" s="82"/>
      <c r="MUN336" s="82"/>
      <c r="MUQ336" s="82"/>
      <c r="MUT336" s="82"/>
      <c r="MUU336" s="82"/>
      <c r="MUZ336" s="82"/>
      <c r="MVC336" s="82"/>
      <c r="MVD336" s="82"/>
      <c r="MVE336" s="82"/>
      <c r="MVF336" s="82"/>
      <c r="MVG336" s="82"/>
      <c r="MVH336" s="82"/>
      <c r="MVI336" s="82"/>
      <c r="MWA336" s="82"/>
      <c r="MWB336" s="82"/>
      <c r="MWC336" s="6"/>
      <c r="MWF336" s="7"/>
      <c r="MWG336" s="7"/>
      <c r="MWL336" s="82"/>
      <c r="MWN336" s="7"/>
      <c r="MWO336" s="82"/>
      <c r="MWQ336" s="7"/>
      <c r="MWR336" s="82"/>
      <c r="MWS336" s="82"/>
      <c r="MWT336" s="83"/>
      <c r="MWV336" s="82"/>
      <c r="MWW336" s="80"/>
      <c r="MWX336" s="81"/>
      <c r="MWY336" s="82"/>
      <c r="MXB336" s="82"/>
      <c r="MXC336" s="82"/>
      <c r="MXE336" s="82"/>
      <c r="MXH336" s="82"/>
      <c r="MXK336" s="82"/>
      <c r="MXL336" s="82"/>
      <c r="MXQ336" s="82"/>
      <c r="MXT336" s="82"/>
      <c r="MXU336" s="82"/>
      <c r="MXV336" s="82"/>
      <c r="MXW336" s="82"/>
      <c r="MXX336" s="82"/>
      <c r="MXY336" s="82"/>
      <c r="MXZ336" s="82"/>
      <c r="MYR336" s="82"/>
      <c r="MYS336" s="82"/>
      <c r="MYT336" s="6"/>
      <c r="MYW336" s="7"/>
      <c r="MYX336" s="7"/>
      <c r="MZC336" s="82"/>
      <c r="MZE336" s="7"/>
      <c r="MZF336" s="82"/>
      <c r="MZH336" s="7"/>
      <c r="MZI336" s="82"/>
      <c r="MZJ336" s="82"/>
      <c r="MZK336" s="83"/>
      <c r="MZM336" s="82"/>
      <c r="MZN336" s="80"/>
      <c r="MZO336" s="81"/>
      <c r="MZP336" s="82"/>
      <c r="MZS336" s="82"/>
      <c r="MZT336" s="82"/>
      <c r="MZV336" s="82"/>
      <c r="MZY336" s="82"/>
      <c r="NAB336" s="82"/>
      <c r="NAC336" s="82"/>
      <c r="NAH336" s="82"/>
      <c r="NAK336" s="82"/>
      <c r="NAL336" s="82"/>
      <c r="NAM336" s="82"/>
      <c r="NAN336" s="82"/>
      <c r="NAO336" s="82"/>
      <c r="NAP336" s="82"/>
      <c r="NAQ336" s="82"/>
      <c r="NBI336" s="82"/>
      <c r="NBJ336" s="82"/>
      <c r="NBK336" s="6"/>
      <c r="NBN336" s="7"/>
      <c r="NBO336" s="7"/>
      <c r="NBT336" s="82"/>
      <c r="NBV336" s="7"/>
      <c r="NBW336" s="82"/>
      <c r="NBY336" s="7"/>
      <c r="NBZ336" s="82"/>
      <c r="NCA336" s="82"/>
      <c r="NCB336" s="83"/>
      <c r="NCD336" s="82"/>
      <c r="NCE336" s="80"/>
      <c r="NCF336" s="81"/>
      <c r="NCG336" s="82"/>
      <c r="NCJ336" s="82"/>
      <c r="NCK336" s="82"/>
      <c r="NCM336" s="82"/>
      <c r="NCP336" s="82"/>
      <c r="NCS336" s="82"/>
      <c r="NCT336" s="82"/>
      <c r="NCY336" s="82"/>
      <c r="NDB336" s="82"/>
      <c r="NDC336" s="82"/>
      <c r="NDD336" s="82"/>
      <c r="NDE336" s="82"/>
      <c r="NDF336" s="82"/>
      <c r="NDG336" s="82"/>
      <c r="NDH336" s="82"/>
      <c r="NDZ336" s="82"/>
      <c r="NEA336" s="82"/>
      <c r="NEB336" s="6"/>
      <c r="NEE336" s="7"/>
      <c r="NEF336" s="7"/>
      <c r="NEK336" s="82"/>
      <c r="NEM336" s="7"/>
      <c r="NEN336" s="82"/>
      <c r="NEP336" s="7"/>
      <c r="NEQ336" s="82"/>
      <c r="NER336" s="82"/>
      <c r="NES336" s="83"/>
      <c r="NEU336" s="82"/>
      <c r="NEV336" s="80"/>
      <c r="NEW336" s="81"/>
      <c r="NEX336" s="82"/>
      <c r="NFA336" s="82"/>
      <c r="NFB336" s="82"/>
      <c r="NFD336" s="82"/>
      <c r="NFG336" s="82"/>
      <c r="NFJ336" s="82"/>
      <c r="NFK336" s="82"/>
      <c r="NFP336" s="82"/>
      <c r="NFS336" s="82"/>
      <c r="NFT336" s="82"/>
      <c r="NFU336" s="82"/>
      <c r="NFV336" s="82"/>
      <c r="NFW336" s="82"/>
      <c r="NFX336" s="82"/>
      <c r="NFY336" s="82"/>
      <c r="NGQ336" s="82"/>
      <c r="NGR336" s="82"/>
      <c r="NGS336" s="6"/>
      <c r="NGV336" s="7"/>
      <c r="NGW336" s="7"/>
      <c r="NHB336" s="82"/>
      <c r="NHD336" s="7"/>
      <c r="NHE336" s="82"/>
      <c r="NHG336" s="7"/>
      <c r="NHH336" s="82"/>
      <c r="NHI336" s="82"/>
      <c r="NHJ336" s="83"/>
      <c r="NHL336" s="82"/>
      <c r="NHM336" s="80"/>
      <c r="NHN336" s="81"/>
      <c r="NHO336" s="82"/>
      <c r="NHR336" s="82"/>
      <c r="NHS336" s="82"/>
      <c r="NHU336" s="82"/>
      <c r="NHX336" s="82"/>
      <c r="NIA336" s="82"/>
      <c r="NIB336" s="82"/>
      <c r="NIG336" s="82"/>
      <c r="NIJ336" s="82"/>
      <c r="NIK336" s="82"/>
      <c r="NIL336" s="82"/>
      <c r="NIM336" s="82"/>
      <c r="NIN336" s="82"/>
      <c r="NIO336" s="82"/>
      <c r="NIP336" s="82"/>
      <c r="NJH336" s="82"/>
      <c r="NJI336" s="82"/>
      <c r="NJJ336" s="6"/>
      <c r="NJM336" s="7"/>
      <c r="NJN336" s="7"/>
      <c r="NJS336" s="82"/>
      <c r="NJU336" s="7"/>
      <c r="NJV336" s="82"/>
      <c r="NJX336" s="7"/>
      <c r="NJY336" s="82"/>
      <c r="NJZ336" s="82"/>
      <c r="NKA336" s="83"/>
      <c r="NKC336" s="82"/>
      <c r="NKD336" s="80"/>
      <c r="NKE336" s="81"/>
      <c r="NKF336" s="82"/>
      <c r="NKI336" s="82"/>
      <c r="NKJ336" s="82"/>
      <c r="NKL336" s="82"/>
      <c r="NKO336" s="82"/>
      <c r="NKR336" s="82"/>
      <c r="NKS336" s="82"/>
      <c r="NKX336" s="82"/>
      <c r="NLA336" s="82"/>
      <c r="NLB336" s="82"/>
      <c r="NLC336" s="82"/>
      <c r="NLD336" s="82"/>
      <c r="NLE336" s="82"/>
      <c r="NLF336" s="82"/>
      <c r="NLG336" s="82"/>
      <c r="NLY336" s="82"/>
      <c r="NLZ336" s="82"/>
      <c r="NMA336" s="6"/>
      <c r="NMD336" s="7"/>
      <c r="NME336" s="7"/>
      <c r="NMJ336" s="82"/>
      <c r="NML336" s="7"/>
      <c r="NMM336" s="82"/>
      <c r="NMO336" s="7"/>
      <c r="NMP336" s="82"/>
      <c r="NMQ336" s="82"/>
      <c r="NMR336" s="83"/>
      <c r="NMT336" s="82"/>
      <c r="NMU336" s="80"/>
      <c r="NMV336" s="81"/>
      <c r="NMW336" s="82"/>
      <c r="NMZ336" s="82"/>
      <c r="NNA336" s="82"/>
      <c r="NNC336" s="82"/>
      <c r="NNF336" s="82"/>
      <c r="NNI336" s="82"/>
      <c r="NNJ336" s="82"/>
      <c r="NNO336" s="82"/>
      <c r="NNR336" s="82"/>
      <c r="NNS336" s="82"/>
      <c r="NNT336" s="82"/>
      <c r="NNU336" s="82"/>
      <c r="NNV336" s="82"/>
      <c r="NNW336" s="82"/>
      <c r="NNX336" s="82"/>
      <c r="NOP336" s="82"/>
      <c r="NOQ336" s="82"/>
      <c r="NOR336" s="6"/>
      <c r="NOU336" s="7"/>
      <c r="NOV336" s="7"/>
      <c r="NPA336" s="82"/>
      <c r="NPC336" s="7"/>
      <c r="NPD336" s="82"/>
      <c r="NPF336" s="7"/>
      <c r="NPG336" s="82"/>
      <c r="NPH336" s="82"/>
      <c r="NPI336" s="83"/>
      <c r="NPK336" s="82"/>
      <c r="NPL336" s="80"/>
      <c r="NPM336" s="81"/>
      <c r="NPN336" s="82"/>
      <c r="NPQ336" s="82"/>
      <c r="NPR336" s="82"/>
      <c r="NPT336" s="82"/>
      <c r="NPW336" s="82"/>
      <c r="NPZ336" s="82"/>
      <c r="NQA336" s="82"/>
      <c r="NQF336" s="82"/>
      <c r="NQI336" s="82"/>
      <c r="NQJ336" s="82"/>
      <c r="NQK336" s="82"/>
      <c r="NQL336" s="82"/>
      <c r="NQM336" s="82"/>
      <c r="NQN336" s="82"/>
      <c r="NQO336" s="82"/>
      <c r="NRG336" s="82"/>
      <c r="NRH336" s="82"/>
      <c r="NRI336" s="6"/>
      <c r="NRL336" s="7"/>
      <c r="NRM336" s="7"/>
      <c r="NRR336" s="82"/>
      <c r="NRT336" s="7"/>
      <c r="NRU336" s="82"/>
      <c r="NRW336" s="7"/>
      <c r="NRX336" s="82"/>
      <c r="NRY336" s="82"/>
      <c r="NRZ336" s="83"/>
      <c r="NSB336" s="82"/>
      <c r="NSC336" s="80"/>
      <c r="NSD336" s="81"/>
      <c r="NSE336" s="82"/>
      <c r="NSH336" s="82"/>
      <c r="NSI336" s="82"/>
      <c r="NSK336" s="82"/>
      <c r="NSN336" s="82"/>
      <c r="NSQ336" s="82"/>
      <c r="NSR336" s="82"/>
      <c r="NSW336" s="82"/>
      <c r="NSZ336" s="82"/>
      <c r="NTA336" s="82"/>
      <c r="NTB336" s="82"/>
      <c r="NTC336" s="82"/>
      <c r="NTD336" s="82"/>
      <c r="NTE336" s="82"/>
      <c r="NTF336" s="82"/>
      <c r="NTX336" s="82"/>
      <c r="NTY336" s="82"/>
      <c r="NTZ336" s="6"/>
      <c r="NUC336" s="7"/>
      <c r="NUD336" s="7"/>
      <c r="NUI336" s="82"/>
      <c r="NUK336" s="7"/>
      <c r="NUL336" s="82"/>
      <c r="NUN336" s="7"/>
      <c r="NUO336" s="82"/>
      <c r="NUP336" s="82"/>
      <c r="NUQ336" s="83"/>
      <c r="NUS336" s="82"/>
      <c r="NUT336" s="80"/>
      <c r="NUU336" s="81"/>
      <c r="NUV336" s="82"/>
      <c r="NUY336" s="82"/>
      <c r="NUZ336" s="82"/>
      <c r="NVB336" s="82"/>
      <c r="NVE336" s="82"/>
      <c r="NVH336" s="82"/>
      <c r="NVI336" s="82"/>
      <c r="NVN336" s="82"/>
      <c r="NVQ336" s="82"/>
      <c r="NVR336" s="82"/>
      <c r="NVS336" s="82"/>
      <c r="NVT336" s="82"/>
      <c r="NVU336" s="82"/>
      <c r="NVV336" s="82"/>
      <c r="NVW336" s="82"/>
      <c r="NWO336" s="82"/>
      <c r="NWP336" s="82"/>
      <c r="NWQ336" s="6"/>
      <c r="NWT336" s="7"/>
      <c r="NWU336" s="7"/>
      <c r="NWZ336" s="82"/>
      <c r="NXB336" s="7"/>
      <c r="NXC336" s="82"/>
      <c r="NXE336" s="7"/>
      <c r="NXF336" s="82"/>
      <c r="NXG336" s="82"/>
      <c r="NXH336" s="83"/>
      <c r="NXJ336" s="82"/>
      <c r="NXK336" s="80"/>
      <c r="NXL336" s="81"/>
      <c r="NXM336" s="82"/>
      <c r="NXP336" s="82"/>
      <c r="NXQ336" s="82"/>
      <c r="NXS336" s="82"/>
      <c r="NXV336" s="82"/>
      <c r="NXY336" s="82"/>
      <c r="NXZ336" s="82"/>
      <c r="NYE336" s="82"/>
      <c r="NYH336" s="82"/>
      <c r="NYI336" s="82"/>
      <c r="NYJ336" s="82"/>
      <c r="NYK336" s="82"/>
      <c r="NYL336" s="82"/>
      <c r="NYM336" s="82"/>
      <c r="NYN336" s="82"/>
      <c r="NZF336" s="82"/>
      <c r="NZG336" s="82"/>
      <c r="NZH336" s="6"/>
      <c r="NZK336" s="7"/>
      <c r="NZL336" s="7"/>
      <c r="NZQ336" s="82"/>
      <c r="NZS336" s="7"/>
      <c r="NZT336" s="82"/>
      <c r="NZV336" s="7"/>
      <c r="NZW336" s="82"/>
      <c r="NZX336" s="82"/>
      <c r="NZY336" s="83"/>
      <c r="OAA336" s="82"/>
      <c r="OAB336" s="80"/>
      <c r="OAC336" s="81"/>
      <c r="OAD336" s="82"/>
      <c r="OAG336" s="82"/>
      <c r="OAH336" s="82"/>
      <c r="OAJ336" s="82"/>
      <c r="OAM336" s="82"/>
      <c r="OAP336" s="82"/>
      <c r="OAQ336" s="82"/>
      <c r="OAV336" s="82"/>
      <c r="OAY336" s="82"/>
      <c r="OAZ336" s="82"/>
      <c r="OBA336" s="82"/>
      <c r="OBB336" s="82"/>
      <c r="OBC336" s="82"/>
      <c r="OBD336" s="82"/>
      <c r="OBE336" s="82"/>
      <c r="OBW336" s="82"/>
      <c r="OBX336" s="82"/>
      <c r="OBY336" s="6"/>
      <c r="OCB336" s="7"/>
      <c r="OCC336" s="7"/>
      <c r="OCH336" s="82"/>
      <c r="OCJ336" s="7"/>
      <c r="OCK336" s="82"/>
      <c r="OCM336" s="7"/>
      <c r="OCN336" s="82"/>
      <c r="OCO336" s="82"/>
      <c r="OCP336" s="83"/>
      <c r="OCR336" s="82"/>
      <c r="OCS336" s="80"/>
      <c r="OCT336" s="81"/>
      <c r="OCU336" s="82"/>
      <c r="OCX336" s="82"/>
      <c r="OCY336" s="82"/>
      <c r="ODA336" s="82"/>
      <c r="ODD336" s="82"/>
      <c r="ODG336" s="82"/>
      <c r="ODH336" s="82"/>
      <c r="ODM336" s="82"/>
      <c r="ODP336" s="82"/>
      <c r="ODQ336" s="82"/>
      <c r="ODR336" s="82"/>
      <c r="ODS336" s="82"/>
      <c r="ODT336" s="82"/>
      <c r="ODU336" s="82"/>
      <c r="ODV336" s="82"/>
      <c r="OEN336" s="82"/>
      <c r="OEO336" s="82"/>
      <c r="OEP336" s="6"/>
      <c r="OES336" s="7"/>
      <c r="OET336" s="7"/>
      <c r="OEY336" s="82"/>
      <c r="OFA336" s="7"/>
      <c r="OFB336" s="82"/>
      <c r="OFD336" s="7"/>
      <c r="OFE336" s="82"/>
      <c r="OFF336" s="82"/>
      <c r="OFG336" s="83"/>
      <c r="OFI336" s="82"/>
      <c r="OFJ336" s="80"/>
      <c r="OFK336" s="81"/>
      <c r="OFL336" s="82"/>
      <c r="OFO336" s="82"/>
      <c r="OFP336" s="82"/>
      <c r="OFR336" s="82"/>
      <c r="OFU336" s="82"/>
      <c r="OFX336" s="82"/>
      <c r="OFY336" s="82"/>
      <c r="OGD336" s="82"/>
      <c r="OGG336" s="82"/>
      <c r="OGH336" s="82"/>
      <c r="OGI336" s="82"/>
      <c r="OGJ336" s="82"/>
      <c r="OGK336" s="82"/>
      <c r="OGL336" s="82"/>
      <c r="OGM336" s="82"/>
      <c r="OHE336" s="82"/>
      <c r="OHF336" s="82"/>
      <c r="OHG336" s="6"/>
      <c r="OHJ336" s="7"/>
      <c r="OHK336" s="7"/>
      <c r="OHP336" s="82"/>
      <c r="OHR336" s="7"/>
      <c r="OHS336" s="82"/>
      <c r="OHU336" s="7"/>
      <c r="OHV336" s="82"/>
      <c r="OHW336" s="82"/>
      <c r="OHX336" s="83"/>
      <c r="OHZ336" s="82"/>
      <c r="OIA336" s="80"/>
      <c r="OIB336" s="81"/>
      <c r="OIC336" s="82"/>
      <c r="OIF336" s="82"/>
      <c r="OIG336" s="82"/>
      <c r="OII336" s="82"/>
      <c r="OIL336" s="82"/>
      <c r="OIO336" s="82"/>
      <c r="OIP336" s="82"/>
      <c r="OIU336" s="82"/>
      <c r="OIX336" s="82"/>
      <c r="OIY336" s="82"/>
      <c r="OIZ336" s="82"/>
      <c r="OJA336" s="82"/>
      <c r="OJB336" s="82"/>
      <c r="OJC336" s="82"/>
      <c r="OJD336" s="82"/>
      <c r="OJV336" s="82"/>
      <c r="OJW336" s="82"/>
      <c r="OJX336" s="6"/>
      <c r="OKA336" s="7"/>
      <c r="OKB336" s="7"/>
      <c r="OKG336" s="82"/>
      <c r="OKI336" s="7"/>
      <c r="OKJ336" s="82"/>
      <c r="OKL336" s="7"/>
      <c r="OKM336" s="82"/>
      <c r="OKN336" s="82"/>
      <c r="OKO336" s="83"/>
      <c r="OKQ336" s="82"/>
      <c r="OKR336" s="80"/>
      <c r="OKS336" s="81"/>
      <c r="OKT336" s="82"/>
      <c r="OKW336" s="82"/>
      <c r="OKX336" s="82"/>
      <c r="OKZ336" s="82"/>
      <c r="OLC336" s="82"/>
      <c r="OLF336" s="82"/>
      <c r="OLG336" s="82"/>
      <c r="OLL336" s="82"/>
      <c r="OLO336" s="82"/>
      <c r="OLP336" s="82"/>
      <c r="OLQ336" s="82"/>
      <c r="OLR336" s="82"/>
      <c r="OLS336" s="82"/>
      <c r="OLT336" s="82"/>
      <c r="OLU336" s="82"/>
      <c r="OMM336" s="82"/>
      <c r="OMN336" s="82"/>
      <c r="OMO336" s="6"/>
      <c r="OMR336" s="7"/>
      <c r="OMS336" s="7"/>
      <c r="OMX336" s="82"/>
      <c r="OMZ336" s="7"/>
      <c r="ONA336" s="82"/>
      <c r="ONC336" s="7"/>
      <c r="OND336" s="82"/>
      <c r="ONE336" s="82"/>
      <c r="ONF336" s="83"/>
      <c r="ONH336" s="82"/>
      <c r="ONI336" s="80"/>
      <c r="ONJ336" s="81"/>
      <c r="ONK336" s="82"/>
      <c r="ONN336" s="82"/>
      <c r="ONO336" s="82"/>
      <c r="ONQ336" s="82"/>
      <c r="ONT336" s="82"/>
      <c r="ONW336" s="82"/>
      <c r="ONX336" s="82"/>
      <c r="OOC336" s="82"/>
      <c r="OOF336" s="82"/>
      <c r="OOG336" s="82"/>
      <c r="OOH336" s="82"/>
      <c r="OOI336" s="82"/>
      <c r="OOJ336" s="82"/>
      <c r="OOK336" s="82"/>
      <c r="OOL336" s="82"/>
      <c r="OPD336" s="82"/>
      <c r="OPE336" s="82"/>
      <c r="OPF336" s="6"/>
      <c r="OPI336" s="7"/>
      <c r="OPJ336" s="7"/>
      <c r="OPO336" s="82"/>
      <c r="OPQ336" s="7"/>
      <c r="OPR336" s="82"/>
      <c r="OPT336" s="7"/>
      <c r="OPU336" s="82"/>
      <c r="OPV336" s="82"/>
      <c r="OPW336" s="83"/>
      <c r="OPY336" s="82"/>
      <c r="OPZ336" s="80"/>
      <c r="OQA336" s="81"/>
      <c r="OQB336" s="82"/>
      <c r="OQE336" s="82"/>
      <c r="OQF336" s="82"/>
      <c r="OQH336" s="82"/>
      <c r="OQK336" s="82"/>
      <c r="OQN336" s="82"/>
      <c r="OQO336" s="82"/>
      <c r="OQT336" s="82"/>
      <c r="OQW336" s="82"/>
      <c r="OQX336" s="82"/>
      <c r="OQY336" s="82"/>
      <c r="OQZ336" s="82"/>
      <c r="ORA336" s="82"/>
      <c r="ORB336" s="82"/>
      <c r="ORC336" s="82"/>
      <c r="ORU336" s="82"/>
      <c r="ORV336" s="82"/>
      <c r="ORW336" s="6"/>
      <c r="ORZ336" s="7"/>
      <c r="OSA336" s="7"/>
      <c r="OSF336" s="82"/>
      <c r="OSH336" s="7"/>
      <c r="OSI336" s="82"/>
      <c r="OSK336" s="7"/>
      <c r="OSL336" s="82"/>
      <c r="OSM336" s="82"/>
      <c r="OSN336" s="83"/>
      <c r="OSP336" s="82"/>
      <c r="OSQ336" s="80"/>
      <c r="OSR336" s="81"/>
      <c r="OSS336" s="82"/>
      <c r="OSV336" s="82"/>
      <c r="OSW336" s="82"/>
      <c r="OSY336" s="82"/>
      <c r="OTB336" s="82"/>
      <c r="OTE336" s="82"/>
      <c r="OTF336" s="82"/>
      <c r="OTK336" s="82"/>
      <c r="OTN336" s="82"/>
      <c r="OTO336" s="82"/>
      <c r="OTP336" s="82"/>
      <c r="OTQ336" s="82"/>
      <c r="OTR336" s="82"/>
      <c r="OTS336" s="82"/>
      <c r="OTT336" s="82"/>
      <c r="OUL336" s="82"/>
      <c r="OUM336" s="82"/>
      <c r="OUN336" s="6"/>
      <c r="OUQ336" s="7"/>
      <c r="OUR336" s="7"/>
      <c r="OUW336" s="82"/>
      <c r="OUY336" s="7"/>
      <c r="OUZ336" s="82"/>
      <c r="OVB336" s="7"/>
      <c r="OVC336" s="82"/>
      <c r="OVD336" s="82"/>
      <c r="OVE336" s="83"/>
      <c r="OVG336" s="82"/>
      <c r="OVH336" s="80"/>
      <c r="OVI336" s="81"/>
      <c r="OVJ336" s="82"/>
      <c r="OVM336" s="82"/>
      <c r="OVN336" s="82"/>
      <c r="OVP336" s="82"/>
      <c r="OVS336" s="82"/>
      <c r="OVV336" s="82"/>
      <c r="OVW336" s="82"/>
      <c r="OWB336" s="82"/>
      <c r="OWE336" s="82"/>
      <c r="OWF336" s="82"/>
      <c r="OWG336" s="82"/>
      <c r="OWH336" s="82"/>
      <c r="OWI336" s="82"/>
      <c r="OWJ336" s="82"/>
      <c r="OWK336" s="82"/>
      <c r="OXC336" s="82"/>
      <c r="OXD336" s="82"/>
      <c r="OXE336" s="6"/>
      <c r="OXH336" s="7"/>
      <c r="OXI336" s="7"/>
      <c r="OXN336" s="82"/>
      <c r="OXP336" s="7"/>
      <c r="OXQ336" s="82"/>
      <c r="OXS336" s="7"/>
      <c r="OXT336" s="82"/>
      <c r="OXU336" s="82"/>
      <c r="OXV336" s="83"/>
      <c r="OXX336" s="82"/>
      <c r="OXY336" s="80"/>
      <c r="OXZ336" s="81"/>
      <c r="OYA336" s="82"/>
      <c r="OYD336" s="82"/>
      <c r="OYE336" s="82"/>
      <c r="OYG336" s="82"/>
      <c r="OYJ336" s="82"/>
      <c r="OYM336" s="82"/>
      <c r="OYN336" s="82"/>
      <c r="OYS336" s="82"/>
      <c r="OYV336" s="82"/>
      <c r="OYW336" s="82"/>
      <c r="OYX336" s="82"/>
      <c r="OYY336" s="82"/>
      <c r="OYZ336" s="82"/>
      <c r="OZA336" s="82"/>
      <c r="OZB336" s="82"/>
      <c r="OZT336" s="82"/>
      <c r="OZU336" s="82"/>
      <c r="OZV336" s="6"/>
      <c r="OZY336" s="7"/>
      <c r="OZZ336" s="7"/>
      <c r="PAE336" s="82"/>
      <c r="PAG336" s="7"/>
      <c r="PAH336" s="82"/>
      <c r="PAJ336" s="7"/>
      <c r="PAK336" s="82"/>
      <c r="PAL336" s="82"/>
      <c r="PAM336" s="83"/>
      <c r="PAO336" s="82"/>
      <c r="PAP336" s="80"/>
      <c r="PAQ336" s="81"/>
      <c r="PAR336" s="82"/>
      <c r="PAU336" s="82"/>
      <c r="PAV336" s="82"/>
      <c r="PAX336" s="82"/>
      <c r="PBA336" s="82"/>
      <c r="PBD336" s="82"/>
      <c r="PBE336" s="82"/>
      <c r="PBJ336" s="82"/>
      <c r="PBM336" s="82"/>
      <c r="PBN336" s="82"/>
      <c r="PBO336" s="82"/>
      <c r="PBP336" s="82"/>
      <c r="PBQ336" s="82"/>
      <c r="PBR336" s="82"/>
      <c r="PBS336" s="82"/>
      <c r="PCK336" s="82"/>
      <c r="PCL336" s="82"/>
      <c r="PCM336" s="6"/>
      <c r="PCP336" s="7"/>
      <c r="PCQ336" s="7"/>
      <c r="PCV336" s="82"/>
      <c r="PCX336" s="7"/>
      <c r="PCY336" s="82"/>
      <c r="PDA336" s="7"/>
      <c r="PDB336" s="82"/>
      <c r="PDC336" s="82"/>
      <c r="PDD336" s="83"/>
      <c r="PDF336" s="82"/>
      <c r="PDG336" s="80"/>
      <c r="PDH336" s="81"/>
      <c r="PDI336" s="82"/>
      <c r="PDL336" s="82"/>
      <c r="PDM336" s="82"/>
      <c r="PDO336" s="82"/>
      <c r="PDR336" s="82"/>
      <c r="PDU336" s="82"/>
      <c r="PDV336" s="82"/>
      <c r="PEA336" s="82"/>
      <c r="PED336" s="82"/>
      <c r="PEE336" s="82"/>
      <c r="PEF336" s="82"/>
      <c r="PEG336" s="82"/>
      <c r="PEH336" s="82"/>
      <c r="PEI336" s="82"/>
      <c r="PEJ336" s="82"/>
      <c r="PFB336" s="82"/>
      <c r="PFC336" s="82"/>
      <c r="PFD336" s="6"/>
      <c r="PFG336" s="7"/>
      <c r="PFH336" s="7"/>
      <c r="PFM336" s="82"/>
      <c r="PFO336" s="7"/>
      <c r="PFP336" s="82"/>
      <c r="PFR336" s="7"/>
      <c r="PFS336" s="82"/>
      <c r="PFT336" s="82"/>
      <c r="PFU336" s="83"/>
      <c r="PFW336" s="82"/>
      <c r="PFX336" s="80"/>
      <c r="PFY336" s="81"/>
      <c r="PFZ336" s="82"/>
      <c r="PGC336" s="82"/>
      <c r="PGD336" s="82"/>
      <c r="PGF336" s="82"/>
      <c r="PGI336" s="82"/>
      <c r="PGL336" s="82"/>
      <c r="PGM336" s="82"/>
      <c r="PGR336" s="82"/>
      <c r="PGU336" s="82"/>
      <c r="PGV336" s="82"/>
      <c r="PGW336" s="82"/>
      <c r="PGX336" s="82"/>
      <c r="PGY336" s="82"/>
      <c r="PGZ336" s="82"/>
      <c r="PHA336" s="82"/>
      <c r="PHS336" s="82"/>
      <c r="PHT336" s="82"/>
      <c r="PHU336" s="6"/>
      <c r="PHX336" s="7"/>
      <c r="PHY336" s="7"/>
      <c r="PID336" s="82"/>
      <c r="PIF336" s="7"/>
      <c r="PIG336" s="82"/>
      <c r="PII336" s="7"/>
      <c r="PIJ336" s="82"/>
      <c r="PIK336" s="82"/>
      <c r="PIL336" s="83"/>
      <c r="PIN336" s="82"/>
      <c r="PIO336" s="80"/>
      <c r="PIP336" s="81"/>
      <c r="PIQ336" s="82"/>
      <c r="PIT336" s="82"/>
      <c r="PIU336" s="82"/>
      <c r="PIW336" s="82"/>
      <c r="PIZ336" s="82"/>
      <c r="PJC336" s="82"/>
      <c r="PJD336" s="82"/>
      <c r="PJI336" s="82"/>
      <c r="PJL336" s="82"/>
      <c r="PJM336" s="82"/>
      <c r="PJN336" s="82"/>
      <c r="PJO336" s="82"/>
      <c r="PJP336" s="82"/>
      <c r="PJQ336" s="82"/>
      <c r="PJR336" s="82"/>
      <c r="PKJ336" s="82"/>
      <c r="PKK336" s="82"/>
      <c r="PKL336" s="6"/>
      <c r="PKO336" s="7"/>
      <c r="PKP336" s="7"/>
      <c r="PKU336" s="82"/>
      <c r="PKW336" s="7"/>
      <c r="PKX336" s="82"/>
      <c r="PKZ336" s="7"/>
      <c r="PLA336" s="82"/>
      <c r="PLB336" s="82"/>
      <c r="PLC336" s="83"/>
      <c r="PLE336" s="82"/>
      <c r="PLF336" s="80"/>
      <c r="PLG336" s="81"/>
      <c r="PLH336" s="82"/>
      <c r="PLK336" s="82"/>
      <c r="PLL336" s="82"/>
      <c r="PLN336" s="82"/>
      <c r="PLQ336" s="82"/>
      <c r="PLT336" s="82"/>
      <c r="PLU336" s="82"/>
      <c r="PLZ336" s="82"/>
      <c r="PMC336" s="82"/>
      <c r="PMD336" s="82"/>
      <c r="PME336" s="82"/>
      <c r="PMF336" s="82"/>
      <c r="PMG336" s="82"/>
      <c r="PMH336" s="82"/>
      <c r="PMI336" s="82"/>
      <c r="PNA336" s="82"/>
      <c r="PNB336" s="82"/>
      <c r="PNC336" s="6"/>
      <c r="PNF336" s="7"/>
      <c r="PNG336" s="7"/>
      <c r="PNL336" s="82"/>
      <c r="PNN336" s="7"/>
      <c r="PNO336" s="82"/>
      <c r="PNQ336" s="7"/>
      <c r="PNR336" s="82"/>
      <c r="PNS336" s="82"/>
      <c r="PNT336" s="83"/>
      <c r="PNV336" s="82"/>
      <c r="PNW336" s="80"/>
      <c r="PNX336" s="81"/>
      <c r="PNY336" s="82"/>
      <c r="POB336" s="82"/>
      <c r="POC336" s="82"/>
      <c r="POE336" s="82"/>
      <c r="POH336" s="82"/>
      <c r="POK336" s="82"/>
      <c r="POL336" s="82"/>
      <c r="POQ336" s="82"/>
      <c r="POT336" s="82"/>
      <c r="POU336" s="82"/>
      <c r="POV336" s="82"/>
      <c r="POW336" s="82"/>
      <c r="POX336" s="82"/>
      <c r="POY336" s="82"/>
      <c r="POZ336" s="82"/>
      <c r="PPR336" s="82"/>
      <c r="PPS336" s="82"/>
      <c r="PPT336" s="6"/>
      <c r="PPW336" s="7"/>
      <c r="PPX336" s="7"/>
      <c r="PQC336" s="82"/>
      <c r="PQE336" s="7"/>
      <c r="PQF336" s="82"/>
      <c r="PQH336" s="7"/>
      <c r="PQI336" s="82"/>
      <c r="PQJ336" s="82"/>
      <c r="PQK336" s="83"/>
      <c r="PQM336" s="82"/>
      <c r="PQN336" s="80"/>
      <c r="PQO336" s="81"/>
      <c r="PQP336" s="82"/>
      <c r="PQS336" s="82"/>
      <c r="PQT336" s="82"/>
      <c r="PQV336" s="82"/>
      <c r="PQY336" s="82"/>
      <c r="PRB336" s="82"/>
      <c r="PRC336" s="82"/>
      <c r="PRH336" s="82"/>
      <c r="PRK336" s="82"/>
      <c r="PRL336" s="82"/>
      <c r="PRM336" s="82"/>
      <c r="PRN336" s="82"/>
      <c r="PRO336" s="82"/>
      <c r="PRP336" s="82"/>
      <c r="PRQ336" s="82"/>
      <c r="PSI336" s="82"/>
      <c r="PSJ336" s="82"/>
      <c r="PSK336" s="6"/>
      <c r="PSN336" s="7"/>
      <c r="PSO336" s="7"/>
      <c r="PST336" s="82"/>
      <c r="PSV336" s="7"/>
      <c r="PSW336" s="82"/>
      <c r="PSY336" s="7"/>
      <c r="PSZ336" s="82"/>
      <c r="PTA336" s="82"/>
      <c r="PTB336" s="83"/>
      <c r="PTD336" s="82"/>
      <c r="PTE336" s="80"/>
      <c r="PTF336" s="81"/>
      <c r="PTG336" s="82"/>
      <c r="PTJ336" s="82"/>
      <c r="PTK336" s="82"/>
      <c r="PTM336" s="82"/>
      <c r="PTP336" s="82"/>
      <c r="PTS336" s="82"/>
      <c r="PTT336" s="82"/>
      <c r="PTY336" s="82"/>
      <c r="PUB336" s="82"/>
      <c r="PUC336" s="82"/>
      <c r="PUD336" s="82"/>
      <c r="PUE336" s="82"/>
      <c r="PUF336" s="82"/>
      <c r="PUG336" s="82"/>
      <c r="PUH336" s="82"/>
      <c r="PUZ336" s="82"/>
      <c r="PVA336" s="82"/>
      <c r="PVB336" s="6"/>
      <c r="PVE336" s="7"/>
      <c r="PVF336" s="7"/>
      <c r="PVK336" s="82"/>
      <c r="PVM336" s="7"/>
      <c r="PVN336" s="82"/>
      <c r="PVP336" s="7"/>
      <c r="PVQ336" s="82"/>
      <c r="PVR336" s="82"/>
      <c r="PVS336" s="83"/>
      <c r="PVU336" s="82"/>
      <c r="PVV336" s="80"/>
      <c r="PVW336" s="81"/>
      <c r="PVX336" s="82"/>
      <c r="PWA336" s="82"/>
      <c r="PWB336" s="82"/>
      <c r="PWD336" s="82"/>
      <c r="PWG336" s="82"/>
      <c r="PWJ336" s="82"/>
      <c r="PWK336" s="82"/>
      <c r="PWP336" s="82"/>
      <c r="PWS336" s="82"/>
      <c r="PWT336" s="82"/>
      <c r="PWU336" s="82"/>
      <c r="PWV336" s="82"/>
      <c r="PWW336" s="82"/>
      <c r="PWX336" s="82"/>
      <c r="PWY336" s="82"/>
      <c r="PXQ336" s="82"/>
      <c r="PXR336" s="82"/>
      <c r="PXS336" s="6"/>
      <c r="PXV336" s="7"/>
      <c r="PXW336" s="7"/>
      <c r="PYB336" s="82"/>
      <c r="PYD336" s="7"/>
      <c r="PYE336" s="82"/>
      <c r="PYG336" s="7"/>
      <c r="PYH336" s="82"/>
      <c r="PYI336" s="82"/>
      <c r="PYJ336" s="83"/>
      <c r="PYL336" s="82"/>
      <c r="PYM336" s="80"/>
      <c r="PYN336" s="81"/>
      <c r="PYO336" s="82"/>
      <c r="PYR336" s="82"/>
      <c r="PYS336" s="82"/>
      <c r="PYU336" s="82"/>
      <c r="PYX336" s="82"/>
      <c r="PZA336" s="82"/>
      <c r="PZB336" s="82"/>
      <c r="PZG336" s="82"/>
      <c r="PZJ336" s="82"/>
      <c r="PZK336" s="82"/>
      <c r="PZL336" s="82"/>
      <c r="PZM336" s="82"/>
      <c r="PZN336" s="82"/>
      <c r="PZO336" s="82"/>
      <c r="PZP336" s="82"/>
      <c r="QAH336" s="82"/>
      <c r="QAI336" s="82"/>
      <c r="QAJ336" s="6"/>
      <c r="QAM336" s="7"/>
      <c r="QAN336" s="7"/>
      <c r="QAS336" s="82"/>
      <c r="QAU336" s="7"/>
      <c r="QAV336" s="82"/>
      <c r="QAX336" s="7"/>
      <c r="QAY336" s="82"/>
      <c r="QAZ336" s="82"/>
      <c r="QBA336" s="83"/>
      <c r="QBC336" s="82"/>
      <c r="QBD336" s="80"/>
      <c r="QBE336" s="81"/>
      <c r="QBF336" s="82"/>
      <c r="QBI336" s="82"/>
      <c r="QBJ336" s="82"/>
      <c r="QBL336" s="82"/>
      <c r="QBO336" s="82"/>
      <c r="QBR336" s="82"/>
      <c r="QBS336" s="82"/>
      <c r="QBX336" s="82"/>
      <c r="QCA336" s="82"/>
      <c r="QCB336" s="82"/>
      <c r="QCC336" s="82"/>
      <c r="QCD336" s="82"/>
      <c r="QCE336" s="82"/>
      <c r="QCF336" s="82"/>
      <c r="QCG336" s="82"/>
      <c r="QCY336" s="82"/>
      <c r="QCZ336" s="82"/>
      <c r="QDA336" s="6"/>
      <c r="QDD336" s="7"/>
      <c r="QDE336" s="7"/>
      <c r="QDJ336" s="82"/>
      <c r="QDL336" s="7"/>
      <c r="QDM336" s="82"/>
      <c r="QDO336" s="7"/>
      <c r="QDP336" s="82"/>
      <c r="QDQ336" s="82"/>
      <c r="QDR336" s="83"/>
      <c r="QDT336" s="82"/>
      <c r="QDU336" s="80"/>
      <c r="QDV336" s="81"/>
      <c r="QDW336" s="82"/>
      <c r="QDZ336" s="82"/>
      <c r="QEA336" s="82"/>
      <c r="QEC336" s="82"/>
      <c r="QEF336" s="82"/>
      <c r="QEI336" s="82"/>
      <c r="QEJ336" s="82"/>
      <c r="QEO336" s="82"/>
      <c r="QER336" s="82"/>
      <c r="QES336" s="82"/>
      <c r="QET336" s="82"/>
      <c r="QEU336" s="82"/>
      <c r="QEV336" s="82"/>
      <c r="QEW336" s="82"/>
      <c r="QEX336" s="82"/>
      <c r="QFP336" s="82"/>
      <c r="QFQ336" s="82"/>
      <c r="QFR336" s="6"/>
      <c r="QFU336" s="7"/>
      <c r="QFV336" s="7"/>
      <c r="QGA336" s="82"/>
      <c r="QGC336" s="7"/>
      <c r="QGD336" s="82"/>
      <c r="QGF336" s="7"/>
      <c r="QGG336" s="82"/>
      <c r="QGH336" s="82"/>
      <c r="QGI336" s="83"/>
      <c r="QGK336" s="82"/>
      <c r="QGL336" s="80"/>
      <c r="QGM336" s="81"/>
      <c r="QGN336" s="82"/>
      <c r="QGQ336" s="82"/>
      <c r="QGR336" s="82"/>
      <c r="QGT336" s="82"/>
      <c r="QGW336" s="82"/>
      <c r="QGZ336" s="82"/>
      <c r="QHA336" s="82"/>
      <c r="QHF336" s="82"/>
      <c r="QHI336" s="82"/>
      <c r="QHJ336" s="82"/>
      <c r="QHK336" s="82"/>
      <c r="QHL336" s="82"/>
      <c r="QHM336" s="82"/>
      <c r="QHN336" s="82"/>
      <c r="QHO336" s="82"/>
      <c r="QIG336" s="82"/>
      <c r="QIH336" s="82"/>
      <c r="QII336" s="6"/>
      <c r="QIL336" s="7"/>
      <c r="QIM336" s="7"/>
      <c r="QIR336" s="82"/>
      <c r="QIT336" s="7"/>
      <c r="QIU336" s="82"/>
      <c r="QIW336" s="7"/>
      <c r="QIX336" s="82"/>
      <c r="QIY336" s="82"/>
      <c r="QIZ336" s="83"/>
      <c r="QJB336" s="82"/>
      <c r="QJC336" s="80"/>
      <c r="QJD336" s="81"/>
      <c r="QJE336" s="82"/>
      <c r="QJH336" s="82"/>
      <c r="QJI336" s="82"/>
      <c r="QJK336" s="82"/>
      <c r="QJN336" s="82"/>
      <c r="QJQ336" s="82"/>
      <c r="QJR336" s="82"/>
      <c r="QJW336" s="82"/>
      <c r="QJZ336" s="82"/>
      <c r="QKA336" s="82"/>
      <c r="QKB336" s="82"/>
      <c r="QKC336" s="82"/>
      <c r="QKD336" s="82"/>
      <c r="QKE336" s="82"/>
      <c r="QKF336" s="82"/>
      <c r="QKX336" s="82"/>
      <c r="QKY336" s="82"/>
      <c r="QKZ336" s="6"/>
      <c r="QLC336" s="7"/>
      <c r="QLD336" s="7"/>
      <c r="QLI336" s="82"/>
      <c r="QLK336" s="7"/>
      <c r="QLL336" s="82"/>
      <c r="QLN336" s="7"/>
      <c r="QLO336" s="82"/>
      <c r="QLP336" s="82"/>
      <c r="QLQ336" s="83"/>
      <c r="QLS336" s="82"/>
      <c r="QLT336" s="80"/>
      <c r="QLU336" s="81"/>
      <c r="QLV336" s="82"/>
      <c r="QLY336" s="82"/>
      <c r="QLZ336" s="82"/>
      <c r="QMB336" s="82"/>
      <c r="QME336" s="82"/>
      <c r="QMH336" s="82"/>
      <c r="QMI336" s="82"/>
      <c r="QMN336" s="82"/>
      <c r="QMQ336" s="82"/>
      <c r="QMR336" s="82"/>
      <c r="QMS336" s="82"/>
      <c r="QMT336" s="82"/>
      <c r="QMU336" s="82"/>
      <c r="QMV336" s="82"/>
      <c r="QMW336" s="82"/>
      <c r="QNO336" s="82"/>
      <c r="QNP336" s="82"/>
      <c r="QNQ336" s="6"/>
      <c r="QNT336" s="7"/>
      <c r="QNU336" s="7"/>
      <c r="QNZ336" s="82"/>
      <c r="QOB336" s="7"/>
      <c r="QOC336" s="82"/>
      <c r="QOE336" s="7"/>
      <c r="QOF336" s="82"/>
      <c r="QOG336" s="82"/>
      <c r="QOH336" s="83"/>
      <c r="QOJ336" s="82"/>
      <c r="QOK336" s="80"/>
      <c r="QOL336" s="81"/>
      <c r="QOM336" s="82"/>
      <c r="QOP336" s="82"/>
      <c r="QOQ336" s="82"/>
      <c r="QOS336" s="82"/>
      <c r="QOV336" s="82"/>
      <c r="QOY336" s="82"/>
      <c r="QOZ336" s="82"/>
      <c r="QPE336" s="82"/>
      <c r="QPH336" s="82"/>
      <c r="QPI336" s="82"/>
      <c r="QPJ336" s="82"/>
      <c r="QPK336" s="82"/>
      <c r="QPL336" s="82"/>
      <c r="QPM336" s="82"/>
      <c r="QPN336" s="82"/>
      <c r="QQF336" s="82"/>
      <c r="QQG336" s="82"/>
      <c r="QQH336" s="6"/>
      <c r="QQK336" s="7"/>
      <c r="QQL336" s="7"/>
      <c r="QQQ336" s="82"/>
      <c r="QQS336" s="7"/>
      <c r="QQT336" s="82"/>
      <c r="QQV336" s="7"/>
      <c r="QQW336" s="82"/>
      <c r="QQX336" s="82"/>
      <c r="QQY336" s="83"/>
      <c r="QRA336" s="82"/>
      <c r="QRB336" s="80"/>
      <c r="QRC336" s="81"/>
      <c r="QRD336" s="82"/>
      <c r="QRG336" s="82"/>
      <c r="QRH336" s="82"/>
      <c r="QRJ336" s="82"/>
      <c r="QRM336" s="82"/>
      <c r="QRP336" s="82"/>
      <c r="QRQ336" s="82"/>
      <c r="QRV336" s="82"/>
      <c r="QRY336" s="82"/>
      <c r="QRZ336" s="82"/>
      <c r="QSA336" s="82"/>
      <c r="QSB336" s="82"/>
      <c r="QSC336" s="82"/>
      <c r="QSD336" s="82"/>
      <c r="QSE336" s="82"/>
      <c r="QSW336" s="82"/>
      <c r="QSX336" s="82"/>
      <c r="QSY336" s="6"/>
      <c r="QTB336" s="7"/>
      <c r="QTC336" s="7"/>
      <c r="QTH336" s="82"/>
      <c r="QTJ336" s="7"/>
      <c r="QTK336" s="82"/>
      <c r="QTM336" s="7"/>
      <c r="QTN336" s="82"/>
      <c r="QTO336" s="82"/>
      <c r="QTP336" s="83"/>
      <c r="QTR336" s="82"/>
      <c r="QTS336" s="80"/>
      <c r="QTT336" s="81"/>
      <c r="QTU336" s="82"/>
      <c r="QTX336" s="82"/>
      <c r="QTY336" s="82"/>
      <c r="QUA336" s="82"/>
      <c r="QUD336" s="82"/>
      <c r="QUG336" s="82"/>
      <c r="QUH336" s="82"/>
      <c r="QUM336" s="82"/>
      <c r="QUP336" s="82"/>
      <c r="QUQ336" s="82"/>
      <c r="QUR336" s="82"/>
      <c r="QUS336" s="82"/>
      <c r="QUT336" s="82"/>
      <c r="QUU336" s="82"/>
      <c r="QUV336" s="82"/>
      <c r="QVN336" s="82"/>
      <c r="QVO336" s="82"/>
      <c r="QVP336" s="6"/>
      <c r="QVS336" s="7"/>
      <c r="QVT336" s="7"/>
      <c r="QVY336" s="82"/>
      <c r="QWA336" s="7"/>
      <c r="QWB336" s="82"/>
      <c r="QWD336" s="7"/>
      <c r="QWE336" s="82"/>
      <c r="QWF336" s="82"/>
      <c r="QWG336" s="83"/>
      <c r="QWI336" s="82"/>
      <c r="QWJ336" s="80"/>
      <c r="QWK336" s="81"/>
      <c r="QWL336" s="82"/>
      <c r="QWO336" s="82"/>
      <c r="QWP336" s="82"/>
      <c r="QWR336" s="82"/>
      <c r="QWU336" s="82"/>
      <c r="QWX336" s="82"/>
      <c r="QWY336" s="82"/>
      <c r="QXD336" s="82"/>
      <c r="QXG336" s="82"/>
      <c r="QXH336" s="82"/>
      <c r="QXI336" s="82"/>
      <c r="QXJ336" s="82"/>
      <c r="QXK336" s="82"/>
      <c r="QXL336" s="82"/>
      <c r="QXM336" s="82"/>
      <c r="QYE336" s="82"/>
      <c r="QYF336" s="82"/>
      <c r="QYG336" s="6"/>
      <c r="QYJ336" s="7"/>
      <c r="QYK336" s="7"/>
      <c r="QYP336" s="82"/>
      <c r="QYR336" s="7"/>
      <c r="QYS336" s="82"/>
      <c r="QYU336" s="7"/>
      <c r="QYV336" s="82"/>
      <c r="QYW336" s="82"/>
      <c r="QYX336" s="83"/>
      <c r="QYZ336" s="82"/>
      <c r="QZA336" s="80"/>
      <c r="QZB336" s="81"/>
      <c r="QZC336" s="82"/>
      <c r="QZF336" s="82"/>
      <c r="QZG336" s="82"/>
      <c r="QZI336" s="82"/>
      <c r="QZL336" s="82"/>
      <c r="QZO336" s="82"/>
      <c r="QZP336" s="82"/>
      <c r="QZU336" s="82"/>
      <c r="QZX336" s="82"/>
      <c r="QZY336" s="82"/>
      <c r="QZZ336" s="82"/>
      <c r="RAA336" s="82"/>
      <c r="RAB336" s="82"/>
      <c r="RAC336" s="82"/>
      <c r="RAD336" s="82"/>
      <c r="RAV336" s="82"/>
      <c r="RAW336" s="82"/>
      <c r="RAX336" s="6"/>
      <c r="RBA336" s="7"/>
      <c r="RBB336" s="7"/>
      <c r="RBG336" s="82"/>
      <c r="RBI336" s="7"/>
      <c r="RBJ336" s="82"/>
      <c r="RBL336" s="7"/>
      <c r="RBM336" s="82"/>
      <c r="RBN336" s="82"/>
      <c r="RBO336" s="83"/>
      <c r="RBQ336" s="82"/>
      <c r="RBR336" s="80"/>
      <c r="RBS336" s="81"/>
      <c r="RBT336" s="82"/>
      <c r="RBW336" s="82"/>
      <c r="RBX336" s="82"/>
      <c r="RBZ336" s="82"/>
      <c r="RCC336" s="82"/>
      <c r="RCF336" s="82"/>
      <c r="RCG336" s="82"/>
      <c r="RCL336" s="82"/>
      <c r="RCO336" s="82"/>
      <c r="RCP336" s="82"/>
      <c r="RCQ336" s="82"/>
      <c r="RCR336" s="82"/>
      <c r="RCS336" s="82"/>
      <c r="RCT336" s="82"/>
      <c r="RCU336" s="82"/>
      <c r="RDM336" s="82"/>
      <c r="RDN336" s="82"/>
      <c r="RDO336" s="6"/>
      <c r="RDR336" s="7"/>
      <c r="RDS336" s="7"/>
      <c r="RDX336" s="82"/>
      <c r="RDZ336" s="7"/>
      <c r="REA336" s="82"/>
      <c r="REC336" s="7"/>
      <c r="RED336" s="82"/>
      <c r="REE336" s="82"/>
      <c r="REF336" s="83"/>
      <c r="REH336" s="82"/>
      <c r="REI336" s="80"/>
      <c r="REJ336" s="81"/>
      <c r="REK336" s="82"/>
      <c r="REN336" s="82"/>
      <c r="REO336" s="82"/>
      <c r="REQ336" s="82"/>
      <c r="RET336" s="82"/>
      <c r="REW336" s="82"/>
      <c r="REX336" s="82"/>
      <c r="RFC336" s="82"/>
      <c r="RFF336" s="82"/>
      <c r="RFG336" s="82"/>
      <c r="RFH336" s="82"/>
      <c r="RFI336" s="82"/>
      <c r="RFJ336" s="82"/>
      <c r="RFK336" s="82"/>
      <c r="RFL336" s="82"/>
      <c r="RGD336" s="82"/>
      <c r="RGE336" s="82"/>
      <c r="RGF336" s="6"/>
      <c r="RGI336" s="7"/>
      <c r="RGJ336" s="7"/>
      <c r="RGO336" s="82"/>
      <c r="RGQ336" s="7"/>
      <c r="RGR336" s="82"/>
      <c r="RGT336" s="7"/>
      <c r="RGU336" s="82"/>
      <c r="RGV336" s="82"/>
      <c r="RGW336" s="83"/>
      <c r="RGY336" s="82"/>
      <c r="RGZ336" s="80"/>
      <c r="RHA336" s="81"/>
      <c r="RHB336" s="82"/>
      <c r="RHE336" s="82"/>
      <c r="RHF336" s="82"/>
      <c r="RHH336" s="82"/>
      <c r="RHK336" s="82"/>
      <c r="RHN336" s="82"/>
      <c r="RHO336" s="82"/>
      <c r="RHT336" s="82"/>
      <c r="RHW336" s="82"/>
      <c r="RHX336" s="82"/>
      <c r="RHY336" s="82"/>
      <c r="RHZ336" s="82"/>
      <c r="RIA336" s="82"/>
      <c r="RIB336" s="82"/>
      <c r="RIC336" s="82"/>
      <c r="RIU336" s="82"/>
      <c r="RIV336" s="82"/>
      <c r="RIW336" s="6"/>
      <c r="RIZ336" s="7"/>
      <c r="RJA336" s="7"/>
      <c r="RJF336" s="82"/>
      <c r="RJH336" s="7"/>
      <c r="RJI336" s="82"/>
      <c r="RJK336" s="7"/>
      <c r="RJL336" s="82"/>
      <c r="RJM336" s="82"/>
      <c r="RJN336" s="83"/>
      <c r="RJP336" s="82"/>
      <c r="RJQ336" s="80"/>
      <c r="RJR336" s="81"/>
      <c r="RJS336" s="82"/>
      <c r="RJV336" s="82"/>
      <c r="RJW336" s="82"/>
      <c r="RJY336" s="82"/>
      <c r="RKB336" s="82"/>
      <c r="RKE336" s="82"/>
      <c r="RKF336" s="82"/>
      <c r="RKK336" s="82"/>
      <c r="RKN336" s="82"/>
      <c r="RKO336" s="82"/>
      <c r="RKP336" s="82"/>
      <c r="RKQ336" s="82"/>
      <c r="RKR336" s="82"/>
      <c r="RKS336" s="82"/>
      <c r="RKT336" s="82"/>
      <c r="RLL336" s="82"/>
      <c r="RLM336" s="82"/>
      <c r="RLN336" s="6"/>
      <c r="RLQ336" s="7"/>
      <c r="RLR336" s="7"/>
      <c r="RLW336" s="82"/>
      <c r="RLY336" s="7"/>
      <c r="RLZ336" s="82"/>
      <c r="RMB336" s="7"/>
      <c r="RMC336" s="82"/>
      <c r="RMD336" s="82"/>
      <c r="RME336" s="83"/>
      <c r="RMG336" s="82"/>
      <c r="RMH336" s="80"/>
      <c r="RMI336" s="81"/>
      <c r="RMJ336" s="82"/>
      <c r="RMM336" s="82"/>
      <c r="RMN336" s="82"/>
      <c r="RMP336" s="82"/>
      <c r="RMS336" s="82"/>
      <c r="RMV336" s="82"/>
      <c r="RMW336" s="82"/>
      <c r="RNB336" s="82"/>
      <c r="RNE336" s="82"/>
      <c r="RNF336" s="82"/>
      <c r="RNG336" s="82"/>
      <c r="RNH336" s="82"/>
      <c r="RNI336" s="82"/>
      <c r="RNJ336" s="82"/>
      <c r="RNK336" s="82"/>
      <c r="ROC336" s="82"/>
      <c r="ROD336" s="82"/>
      <c r="ROE336" s="6"/>
      <c r="ROH336" s="7"/>
      <c r="ROI336" s="7"/>
      <c r="RON336" s="82"/>
      <c r="ROP336" s="7"/>
      <c r="ROQ336" s="82"/>
      <c r="ROS336" s="7"/>
      <c r="ROT336" s="82"/>
      <c r="ROU336" s="82"/>
      <c r="ROV336" s="83"/>
      <c r="ROX336" s="82"/>
      <c r="ROY336" s="80"/>
      <c r="ROZ336" s="81"/>
      <c r="RPA336" s="82"/>
      <c r="RPD336" s="82"/>
      <c r="RPE336" s="82"/>
      <c r="RPG336" s="82"/>
      <c r="RPJ336" s="82"/>
      <c r="RPM336" s="82"/>
      <c r="RPN336" s="82"/>
      <c r="RPS336" s="82"/>
      <c r="RPV336" s="82"/>
      <c r="RPW336" s="82"/>
      <c r="RPX336" s="82"/>
      <c r="RPY336" s="82"/>
      <c r="RPZ336" s="82"/>
      <c r="RQA336" s="82"/>
      <c r="RQB336" s="82"/>
      <c r="RQT336" s="82"/>
      <c r="RQU336" s="82"/>
      <c r="RQV336" s="6"/>
      <c r="RQY336" s="7"/>
      <c r="RQZ336" s="7"/>
      <c r="RRE336" s="82"/>
      <c r="RRG336" s="7"/>
      <c r="RRH336" s="82"/>
      <c r="RRJ336" s="7"/>
      <c r="RRK336" s="82"/>
      <c r="RRL336" s="82"/>
      <c r="RRM336" s="83"/>
      <c r="RRO336" s="82"/>
      <c r="RRP336" s="80"/>
      <c r="RRQ336" s="81"/>
      <c r="RRR336" s="82"/>
      <c r="RRU336" s="82"/>
      <c r="RRV336" s="82"/>
      <c r="RRX336" s="82"/>
      <c r="RSA336" s="82"/>
      <c r="RSD336" s="82"/>
      <c r="RSE336" s="82"/>
      <c r="RSJ336" s="82"/>
      <c r="RSM336" s="82"/>
      <c r="RSN336" s="82"/>
      <c r="RSO336" s="82"/>
      <c r="RSP336" s="82"/>
      <c r="RSQ336" s="82"/>
      <c r="RSR336" s="82"/>
      <c r="RSS336" s="82"/>
      <c r="RTK336" s="82"/>
      <c r="RTL336" s="82"/>
      <c r="RTM336" s="6"/>
      <c r="RTP336" s="7"/>
      <c r="RTQ336" s="7"/>
      <c r="RTV336" s="82"/>
      <c r="RTX336" s="7"/>
      <c r="RTY336" s="82"/>
      <c r="RUA336" s="7"/>
      <c r="RUB336" s="82"/>
      <c r="RUC336" s="82"/>
      <c r="RUD336" s="83"/>
      <c r="RUF336" s="82"/>
      <c r="RUG336" s="80"/>
      <c r="RUH336" s="81"/>
      <c r="RUI336" s="82"/>
      <c r="RUL336" s="82"/>
      <c r="RUM336" s="82"/>
      <c r="RUO336" s="82"/>
      <c r="RUR336" s="82"/>
      <c r="RUU336" s="82"/>
      <c r="RUV336" s="82"/>
      <c r="RVA336" s="82"/>
      <c r="RVD336" s="82"/>
      <c r="RVE336" s="82"/>
      <c r="RVF336" s="82"/>
      <c r="RVG336" s="82"/>
      <c r="RVH336" s="82"/>
      <c r="RVI336" s="82"/>
      <c r="RVJ336" s="82"/>
      <c r="RWB336" s="82"/>
      <c r="RWC336" s="82"/>
      <c r="RWD336" s="6"/>
      <c r="RWG336" s="7"/>
      <c r="RWH336" s="7"/>
      <c r="RWM336" s="82"/>
      <c r="RWO336" s="7"/>
      <c r="RWP336" s="82"/>
      <c r="RWR336" s="7"/>
      <c r="RWS336" s="82"/>
      <c r="RWT336" s="82"/>
      <c r="RWU336" s="83"/>
      <c r="RWW336" s="82"/>
      <c r="RWX336" s="80"/>
      <c r="RWY336" s="81"/>
      <c r="RWZ336" s="82"/>
      <c r="RXC336" s="82"/>
      <c r="RXD336" s="82"/>
      <c r="RXF336" s="82"/>
      <c r="RXI336" s="82"/>
      <c r="RXL336" s="82"/>
      <c r="RXM336" s="82"/>
      <c r="RXR336" s="82"/>
      <c r="RXU336" s="82"/>
      <c r="RXV336" s="82"/>
      <c r="RXW336" s="82"/>
      <c r="RXX336" s="82"/>
      <c r="RXY336" s="82"/>
      <c r="RXZ336" s="82"/>
      <c r="RYA336" s="82"/>
      <c r="RYS336" s="82"/>
      <c r="RYT336" s="82"/>
      <c r="RYU336" s="6"/>
      <c r="RYX336" s="7"/>
      <c r="RYY336" s="7"/>
      <c r="RZD336" s="82"/>
      <c r="RZF336" s="7"/>
      <c r="RZG336" s="82"/>
      <c r="RZI336" s="7"/>
      <c r="RZJ336" s="82"/>
      <c r="RZK336" s="82"/>
      <c r="RZL336" s="83"/>
      <c r="RZN336" s="82"/>
      <c r="RZO336" s="80"/>
      <c r="RZP336" s="81"/>
      <c r="RZQ336" s="82"/>
      <c r="RZT336" s="82"/>
      <c r="RZU336" s="82"/>
      <c r="RZW336" s="82"/>
      <c r="RZZ336" s="82"/>
      <c r="SAC336" s="82"/>
      <c r="SAD336" s="82"/>
      <c r="SAI336" s="82"/>
      <c r="SAL336" s="82"/>
      <c r="SAM336" s="82"/>
      <c r="SAN336" s="82"/>
      <c r="SAO336" s="82"/>
      <c r="SAP336" s="82"/>
      <c r="SAQ336" s="82"/>
      <c r="SAR336" s="82"/>
      <c r="SBJ336" s="82"/>
      <c r="SBK336" s="82"/>
      <c r="SBL336" s="6"/>
      <c r="SBO336" s="7"/>
      <c r="SBP336" s="7"/>
      <c r="SBU336" s="82"/>
      <c r="SBW336" s="7"/>
      <c r="SBX336" s="82"/>
      <c r="SBZ336" s="7"/>
      <c r="SCA336" s="82"/>
      <c r="SCB336" s="82"/>
      <c r="SCC336" s="83"/>
      <c r="SCE336" s="82"/>
      <c r="SCF336" s="80"/>
      <c r="SCG336" s="81"/>
      <c r="SCH336" s="82"/>
      <c r="SCK336" s="82"/>
      <c r="SCL336" s="82"/>
      <c r="SCN336" s="82"/>
      <c r="SCQ336" s="82"/>
      <c r="SCT336" s="82"/>
      <c r="SCU336" s="82"/>
      <c r="SCZ336" s="82"/>
      <c r="SDC336" s="82"/>
      <c r="SDD336" s="82"/>
      <c r="SDE336" s="82"/>
      <c r="SDF336" s="82"/>
      <c r="SDG336" s="82"/>
      <c r="SDH336" s="82"/>
      <c r="SDI336" s="82"/>
      <c r="SEA336" s="82"/>
      <c r="SEB336" s="82"/>
      <c r="SEC336" s="6"/>
      <c r="SEF336" s="7"/>
      <c r="SEG336" s="7"/>
      <c r="SEL336" s="82"/>
      <c r="SEN336" s="7"/>
      <c r="SEO336" s="82"/>
      <c r="SEQ336" s="7"/>
      <c r="SER336" s="82"/>
      <c r="SES336" s="82"/>
      <c r="SET336" s="83"/>
      <c r="SEV336" s="82"/>
      <c r="SEW336" s="80"/>
      <c r="SEX336" s="81"/>
      <c r="SEY336" s="82"/>
      <c r="SFB336" s="82"/>
      <c r="SFC336" s="82"/>
      <c r="SFE336" s="82"/>
      <c r="SFH336" s="82"/>
      <c r="SFK336" s="82"/>
      <c r="SFL336" s="82"/>
      <c r="SFQ336" s="82"/>
      <c r="SFT336" s="82"/>
      <c r="SFU336" s="82"/>
      <c r="SFV336" s="82"/>
      <c r="SFW336" s="82"/>
      <c r="SFX336" s="82"/>
      <c r="SFY336" s="82"/>
      <c r="SFZ336" s="82"/>
      <c r="SGR336" s="82"/>
      <c r="SGS336" s="82"/>
      <c r="SGT336" s="6"/>
      <c r="SGW336" s="7"/>
      <c r="SGX336" s="7"/>
      <c r="SHC336" s="82"/>
      <c r="SHE336" s="7"/>
      <c r="SHF336" s="82"/>
      <c r="SHH336" s="7"/>
      <c r="SHI336" s="82"/>
      <c r="SHJ336" s="82"/>
      <c r="SHK336" s="83"/>
      <c r="SHM336" s="82"/>
      <c r="SHN336" s="80"/>
      <c r="SHO336" s="81"/>
      <c r="SHP336" s="82"/>
      <c r="SHS336" s="82"/>
      <c r="SHT336" s="82"/>
      <c r="SHV336" s="82"/>
      <c r="SHY336" s="82"/>
      <c r="SIB336" s="82"/>
      <c r="SIC336" s="82"/>
      <c r="SIH336" s="82"/>
      <c r="SIK336" s="82"/>
      <c r="SIL336" s="82"/>
      <c r="SIM336" s="82"/>
      <c r="SIN336" s="82"/>
      <c r="SIO336" s="82"/>
      <c r="SIP336" s="82"/>
      <c r="SIQ336" s="82"/>
      <c r="SJI336" s="82"/>
      <c r="SJJ336" s="82"/>
      <c r="SJK336" s="6"/>
      <c r="SJN336" s="7"/>
      <c r="SJO336" s="7"/>
      <c r="SJT336" s="82"/>
      <c r="SJV336" s="7"/>
      <c r="SJW336" s="82"/>
      <c r="SJY336" s="7"/>
      <c r="SJZ336" s="82"/>
      <c r="SKA336" s="82"/>
      <c r="SKB336" s="83"/>
      <c r="SKD336" s="82"/>
      <c r="SKE336" s="80"/>
      <c r="SKF336" s="81"/>
      <c r="SKG336" s="82"/>
      <c r="SKJ336" s="82"/>
      <c r="SKK336" s="82"/>
      <c r="SKM336" s="82"/>
      <c r="SKP336" s="82"/>
      <c r="SKS336" s="82"/>
      <c r="SKT336" s="82"/>
      <c r="SKY336" s="82"/>
      <c r="SLB336" s="82"/>
      <c r="SLC336" s="82"/>
      <c r="SLD336" s="82"/>
      <c r="SLE336" s="82"/>
      <c r="SLF336" s="82"/>
      <c r="SLG336" s="82"/>
      <c r="SLH336" s="82"/>
      <c r="SLZ336" s="82"/>
      <c r="SMA336" s="82"/>
      <c r="SMB336" s="6"/>
      <c r="SME336" s="7"/>
      <c r="SMF336" s="7"/>
      <c r="SMK336" s="82"/>
      <c r="SMM336" s="7"/>
      <c r="SMN336" s="82"/>
      <c r="SMP336" s="7"/>
      <c r="SMQ336" s="82"/>
      <c r="SMR336" s="82"/>
      <c r="SMS336" s="83"/>
      <c r="SMU336" s="82"/>
      <c r="SMV336" s="80"/>
      <c r="SMW336" s="81"/>
      <c r="SMX336" s="82"/>
      <c r="SNA336" s="82"/>
      <c r="SNB336" s="82"/>
      <c r="SND336" s="82"/>
      <c r="SNG336" s="82"/>
      <c r="SNJ336" s="82"/>
      <c r="SNK336" s="82"/>
      <c r="SNP336" s="82"/>
      <c r="SNS336" s="82"/>
      <c r="SNT336" s="82"/>
      <c r="SNU336" s="82"/>
      <c r="SNV336" s="82"/>
      <c r="SNW336" s="82"/>
      <c r="SNX336" s="82"/>
      <c r="SNY336" s="82"/>
      <c r="SOQ336" s="82"/>
      <c r="SOR336" s="82"/>
      <c r="SOS336" s="6"/>
      <c r="SOV336" s="7"/>
      <c r="SOW336" s="7"/>
      <c r="SPB336" s="82"/>
      <c r="SPD336" s="7"/>
      <c r="SPE336" s="82"/>
      <c r="SPG336" s="7"/>
      <c r="SPH336" s="82"/>
      <c r="SPI336" s="82"/>
      <c r="SPJ336" s="83"/>
      <c r="SPL336" s="82"/>
      <c r="SPM336" s="80"/>
      <c r="SPN336" s="81"/>
      <c r="SPO336" s="82"/>
      <c r="SPR336" s="82"/>
      <c r="SPS336" s="82"/>
      <c r="SPU336" s="82"/>
      <c r="SPX336" s="82"/>
      <c r="SQA336" s="82"/>
      <c r="SQB336" s="82"/>
      <c r="SQG336" s="82"/>
      <c r="SQJ336" s="82"/>
      <c r="SQK336" s="82"/>
      <c r="SQL336" s="82"/>
      <c r="SQM336" s="82"/>
      <c r="SQN336" s="82"/>
      <c r="SQO336" s="82"/>
      <c r="SQP336" s="82"/>
      <c r="SRH336" s="82"/>
      <c r="SRI336" s="82"/>
      <c r="SRJ336" s="6"/>
      <c r="SRM336" s="7"/>
      <c r="SRN336" s="7"/>
      <c r="SRS336" s="82"/>
      <c r="SRU336" s="7"/>
      <c r="SRV336" s="82"/>
      <c r="SRX336" s="7"/>
      <c r="SRY336" s="82"/>
      <c r="SRZ336" s="82"/>
      <c r="SSA336" s="83"/>
      <c r="SSC336" s="82"/>
      <c r="SSD336" s="80"/>
      <c r="SSE336" s="81"/>
      <c r="SSF336" s="82"/>
      <c r="SSI336" s="82"/>
      <c r="SSJ336" s="82"/>
      <c r="SSL336" s="82"/>
      <c r="SSO336" s="82"/>
      <c r="SSR336" s="82"/>
      <c r="SSS336" s="82"/>
      <c r="SSX336" s="82"/>
      <c r="STA336" s="82"/>
      <c r="STB336" s="82"/>
      <c r="STC336" s="82"/>
      <c r="STD336" s="82"/>
      <c r="STE336" s="82"/>
      <c r="STF336" s="82"/>
      <c r="STG336" s="82"/>
      <c r="STY336" s="82"/>
      <c r="STZ336" s="82"/>
      <c r="SUA336" s="6"/>
      <c r="SUD336" s="7"/>
      <c r="SUE336" s="7"/>
      <c r="SUJ336" s="82"/>
      <c r="SUL336" s="7"/>
      <c r="SUM336" s="82"/>
      <c r="SUO336" s="7"/>
      <c r="SUP336" s="82"/>
      <c r="SUQ336" s="82"/>
      <c r="SUR336" s="83"/>
      <c r="SUT336" s="82"/>
      <c r="SUU336" s="80"/>
      <c r="SUV336" s="81"/>
      <c r="SUW336" s="82"/>
      <c r="SUZ336" s="82"/>
      <c r="SVA336" s="82"/>
      <c r="SVC336" s="82"/>
      <c r="SVF336" s="82"/>
      <c r="SVI336" s="82"/>
      <c r="SVJ336" s="82"/>
      <c r="SVO336" s="82"/>
      <c r="SVR336" s="82"/>
      <c r="SVS336" s="82"/>
      <c r="SVT336" s="82"/>
      <c r="SVU336" s="82"/>
      <c r="SVV336" s="82"/>
      <c r="SVW336" s="82"/>
      <c r="SVX336" s="82"/>
      <c r="SWP336" s="82"/>
      <c r="SWQ336" s="82"/>
      <c r="SWR336" s="6"/>
      <c r="SWU336" s="7"/>
      <c r="SWV336" s="7"/>
      <c r="SXA336" s="82"/>
      <c r="SXC336" s="7"/>
      <c r="SXD336" s="82"/>
      <c r="SXF336" s="7"/>
      <c r="SXG336" s="82"/>
      <c r="SXH336" s="82"/>
      <c r="SXI336" s="83"/>
      <c r="SXK336" s="82"/>
      <c r="SXL336" s="80"/>
      <c r="SXM336" s="81"/>
      <c r="SXN336" s="82"/>
      <c r="SXQ336" s="82"/>
      <c r="SXR336" s="82"/>
      <c r="SXT336" s="82"/>
      <c r="SXW336" s="82"/>
      <c r="SXZ336" s="82"/>
      <c r="SYA336" s="82"/>
      <c r="SYF336" s="82"/>
      <c r="SYI336" s="82"/>
      <c r="SYJ336" s="82"/>
      <c r="SYK336" s="82"/>
      <c r="SYL336" s="82"/>
      <c r="SYM336" s="82"/>
      <c r="SYN336" s="82"/>
      <c r="SYO336" s="82"/>
      <c r="SZG336" s="82"/>
      <c r="SZH336" s="82"/>
      <c r="SZI336" s="6"/>
      <c r="SZL336" s="7"/>
      <c r="SZM336" s="7"/>
      <c r="SZR336" s="82"/>
      <c r="SZT336" s="7"/>
      <c r="SZU336" s="82"/>
      <c r="SZW336" s="7"/>
      <c r="SZX336" s="82"/>
      <c r="SZY336" s="82"/>
      <c r="SZZ336" s="83"/>
      <c r="TAB336" s="82"/>
      <c r="TAC336" s="80"/>
      <c r="TAD336" s="81"/>
      <c r="TAE336" s="82"/>
      <c r="TAH336" s="82"/>
      <c r="TAI336" s="82"/>
      <c r="TAK336" s="82"/>
      <c r="TAN336" s="82"/>
      <c r="TAQ336" s="82"/>
      <c r="TAR336" s="82"/>
      <c r="TAW336" s="82"/>
      <c r="TAZ336" s="82"/>
      <c r="TBA336" s="82"/>
      <c r="TBB336" s="82"/>
      <c r="TBC336" s="82"/>
      <c r="TBD336" s="82"/>
      <c r="TBE336" s="82"/>
      <c r="TBF336" s="82"/>
      <c r="TBX336" s="82"/>
      <c r="TBY336" s="82"/>
      <c r="TBZ336" s="6"/>
      <c r="TCC336" s="7"/>
      <c r="TCD336" s="7"/>
      <c r="TCI336" s="82"/>
      <c r="TCK336" s="7"/>
      <c r="TCL336" s="82"/>
      <c r="TCN336" s="7"/>
      <c r="TCO336" s="82"/>
      <c r="TCP336" s="82"/>
      <c r="TCQ336" s="83"/>
      <c r="TCS336" s="82"/>
      <c r="TCT336" s="80"/>
      <c r="TCU336" s="81"/>
      <c r="TCV336" s="82"/>
      <c r="TCY336" s="82"/>
      <c r="TCZ336" s="82"/>
      <c r="TDB336" s="82"/>
      <c r="TDE336" s="82"/>
      <c r="TDH336" s="82"/>
      <c r="TDI336" s="82"/>
      <c r="TDN336" s="82"/>
      <c r="TDQ336" s="82"/>
      <c r="TDR336" s="82"/>
      <c r="TDS336" s="82"/>
      <c r="TDT336" s="82"/>
      <c r="TDU336" s="82"/>
      <c r="TDV336" s="82"/>
      <c r="TDW336" s="82"/>
      <c r="TEO336" s="82"/>
      <c r="TEP336" s="82"/>
      <c r="TEQ336" s="6"/>
      <c r="TET336" s="7"/>
      <c r="TEU336" s="7"/>
      <c r="TEZ336" s="82"/>
      <c r="TFB336" s="7"/>
      <c r="TFC336" s="82"/>
      <c r="TFE336" s="7"/>
      <c r="TFF336" s="82"/>
      <c r="TFG336" s="82"/>
      <c r="TFH336" s="83"/>
      <c r="TFJ336" s="82"/>
      <c r="TFK336" s="80"/>
      <c r="TFL336" s="81"/>
      <c r="TFM336" s="82"/>
      <c r="TFP336" s="82"/>
      <c r="TFQ336" s="82"/>
      <c r="TFS336" s="82"/>
      <c r="TFV336" s="82"/>
      <c r="TFY336" s="82"/>
      <c r="TFZ336" s="82"/>
      <c r="TGE336" s="82"/>
      <c r="TGH336" s="82"/>
      <c r="TGI336" s="82"/>
      <c r="TGJ336" s="82"/>
      <c r="TGK336" s="82"/>
      <c r="TGL336" s="82"/>
      <c r="TGM336" s="82"/>
      <c r="TGN336" s="82"/>
      <c r="THF336" s="82"/>
      <c r="THG336" s="82"/>
      <c r="THH336" s="6"/>
      <c r="THK336" s="7"/>
      <c r="THL336" s="7"/>
      <c r="THQ336" s="82"/>
      <c r="THS336" s="7"/>
      <c r="THT336" s="82"/>
      <c r="THV336" s="7"/>
      <c r="THW336" s="82"/>
      <c r="THX336" s="82"/>
      <c r="THY336" s="83"/>
      <c r="TIA336" s="82"/>
      <c r="TIB336" s="80"/>
      <c r="TIC336" s="81"/>
      <c r="TID336" s="82"/>
      <c r="TIG336" s="82"/>
      <c r="TIH336" s="82"/>
      <c r="TIJ336" s="82"/>
      <c r="TIM336" s="82"/>
      <c r="TIP336" s="82"/>
      <c r="TIQ336" s="82"/>
      <c r="TIV336" s="82"/>
      <c r="TIY336" s="82"/>
      <c r="TIZ336" s="82"/>
      <c r="TJA336" s="82"/>
      <c r="TJB336" s="82"/>
      <c r="TJC336" s="82"/>
      <c r="TJD336" s="82"/>
      <c r="TJE336" s="82"/>
      <c r="TJW336" s="82"/>
      <c r="TJX336" s="82"/>
      <c r="TJY336" s="6"/>
      <c r="TKB336" s="7"/>
      <c r="TKC336" s="7"/>
      <c r="TKH336" s="82"/>
      <c r="TKJ336" s="7"/>
      <c r="TKK336" s="82"/>
      <c r="TKM336" s="7"/>
      <c r="TKN336" s="82"/>
      <c r="TKO336" s="82"/>
      <c r="TKP336" s="83"/>
      <c r="TKR336" s="82"/>
      <c r="TKS336" s="80"/>
      <c r="TKT336" s="81"/>
      <c r="TKU336" s="82"/>
      <c r="TKX336" s="82"/>
      <c r="TKY336" s="82"/>
      <c r="TLA336" s="82"/>
      <c r="TLD336" s="82"/>
      <c r="TLG336" s="82"/>
      <c r="TLH336" s="82"/>
      <c r="TLM336" s="82"/>
      <c r="TLP336" s="82"/>
      <c r="TLQ336" s="82"/>
      <c r="TLR336" s="82"/>
      <c r="TLS336" s="82"/>
      <c r="TLT336" s="82"/>
      <c r="TLU336" s="82"/>
      <c r="TLV336" s="82"/>
      <c r="TMN336" s="82"/>
      <c r="TMO336" s="82"/>
      <c r="TMP336" s="6"/>
      <c r="TMS336" s="7"/>
      <c r="TMT336" s="7"/>
      <c r="TMY336" s="82"/>
      <c r="TNA336" s="7"/>
      <c r="TNB336" s="82"/>
      <c r="TND336" s="7"/>
      <c r="TNE336" s="82"/>
      <c r="TNF336" s="82"/>
      <c r="TNG336" s="83"/>
      <c r="TNI336" s="82"/>
      <c r="TNJ336" s="80"/>
      <c r="TNK336" s="81"/>
      <c r="TNL336" s="82"/>
      <c r="TNO336" s="82"/>
      <c r="TNP336" s="82"/>
      <c r="TNR336" s="82"/>
      <c r="TNU336" s="82"/>
      <c r="TNX336" s="82"/>
      <c r="TNY336" s="82"/>
      <c r="TOD336" s="82"/>
      <c r="TOG336" s="82"/>
      <c r="TOH336" s="82"/>
      <c r="TOI336" s="82"/>
      <c r="TOJ336" s="82"/>
      <c r="TOK336" s="82"/>
      <c r="TOL336" s="82"/>
      <c r="TOM336" s="82"/>
      <c r="TPE336" s="82"/>
      <c r="TPF336" s="82"/>
      <c r="TPG336" s="6"/>
      <c r="TPJ336" s="7"/>
      <c r="TPK336" s="7"/>
      <c r="TPP336" s="82"/>
      <c r="TPR336" s="7"/>
      <c r="TPS336" s="82"/>
      <c r="TPU336" s="7"/>
      <c r="TPV336" s="82"/>
      <c r="TPW336" s="82"/>
      <c r="TPX336" s="83"/>
      <c r="TPZ336" s="82"/>
      <c r="TQA336" s="80"/>
      <c r="TQB336" s="81"/>
      <c r="TQC336" s="82"/>
      <c r="TQF336" s="82"/>
      <c r="TQG336" s="82"/>
      <c r="TQI336" s="82"/>
      <c r="TQL336" s="82"/>
      <c r="TQO336" s="82"/>
      <c r="TQP336" s="82"/>
      <c r="TQU336" s="82"/>
      <c r="TQX336" s="82"/>
      <c r="TQY336" s="82"/>
      <c r="TQZ336" s="82"/>
      <c r="TRA336" s="82"/>
      <c r="TRB336" s="82"/>
      <c r="TRC336" s="82"/>
      <c r="TRD336" s="82"/>
      <c r="TRV336" s="82"/>
      <c r="TRW336" s="82"/>
      <c r="TRX336" s="6"/>
      <c r="TSA336" s="7"/>
      <c r="TSB336" s="7"/>
      <c r="TSG336" s="82"/>
      <c r="TSI336" s="7"/>
      <c r="TSJ336" s="82"/>
      <c r="TSL336" s="7"/>
      <c r="TSM336" s="82"/>
      <c r="TSN336" s="82"/>
      <c r="TSO336" s="83"/>
      <c r="TSQ336" s="82"/>
      <c r="TSR336" s="80"/>
      <c r="TSS336" s="81"/>
      <c r="TST336" s="82"/>
      <c r="TSW336" s="82"/>
      <c r="TSX336" s="82"/>
      <c r="TSZ336" s="82"/>
      <c r="TTC336" s="82"/>
      <c r="TTF336" s="82"/>
      <c r="TTG336" s="82"/>
      <c r="TTL336" s="82"/>
      <c r="TTO336" s="82"/>
      <c r="TTP336" s="82"/>
      <c r="TTQ336" s="82"/>
      <c r="TTR336" s="82"/>
      <c r="TTS336" s="82"/>
      <c r="TTT336" s="82"/>
      <c r="TTU336" s="82"/>
      <c r="TUM336" s="82"/>
      <c r="TUN336" s="82"/>
      <c r="TUO336" s="6"/>
      <c r="TUR336" s="7"/>
      <c r="TUS336" s="7"/>
      <c r="TUX336" s="82"/>
      <c r="TUZ336" s="7"/>
      <c r="TVA336" s="82"/>
      <c r="TVC336" s="7"/>
      <c r="TVD336" s="82"/>
      <c r="TVE336" s="82"/>
      <c r="TVF336" s="83"/>
      <c r="TVH336" s="82"/>
      <c r="TVI336" s="80"/>
      <c r="TVJ336" s="81"/>
      <c r="TVK336" s="82"/>
      <c r="TVN336" s="82"/>
      <c r="TVO336" s="82"/>
      <c r="TVQ336" s="82"/>
      <c r="TVT336" s="82"/>
      <c r="TVW336" s="82"/>
      <c r="TVX336" s="82"/>
      <c r="TWC336" s="82"/>
      <c r="TWF336" s="82"/>
      <c r="TWG336" s="82"/>
      <c r="TWH336" s="82"/>
      <c r="TWI336" s="82"/>
      <c r="TWJ336" s="82"/>
      <c r="TWK336" s="82"/>
      <c r="TWL336" s="82"/>
      <c r="TXD336" s="82"/>
      <c r="TXE336" s="82"/>
      <c r="TXF336" s="6"/>
      <c r="TXI336" s="7"/>
      <c r="TXJ336" s="7"/>
      <c r="TXO336" s="82"/>
      <c r="TXQ336" s="7"/>
      <c r="TXR336" s="82"/>
      <c r="TXT336" s="7"/>
      <c r="TXU336" s="82"/>
      <c r="TXV336" s="82"/>
      <c r="TXW336" s="83"/>
      <c r="TXY336" s="82"/>
      <c r="TXZ336" s="80"/>
      <c r="TYA336" s="81"/>
      <c r="TYB336" s="82"/>
      <c r="TYE336" s="82"/>
      <c r="TYF336" s="82"/>
      <c r="TYH336" s="82"/>
      <c r="TYK336" s="82"/>
      <c r="TYN336" s="82"/>
      <c r="TYO336" s="82"/>
      <c r="TYT336" s="82"/>
      <c r="TYW336" s="82"/>
      <c r="TYX336" s="82"/>
      <c r="TYY336" s="82"/>
      <c r="TYZ336" s="82"/>
      <c r="TZA336" s="82"/>
      <c r="TZB336" s="82"/>
      <c r="TZC336" s="82"/>
      <c r="TZU336" s="82"/>
      <c r="TZV336" s="82"/>
      <c r="TZW336" s="6"/>
      <c r="TZZ336" s="7"/>
      <c r="UAA336" s="7"/>
      <c r="UAF336" s="82"/>
      <c r="UAH336" s="7"/>
      <c r="UAI336" s="82"/>
      <c r="UAK336" s="7"/>
      <c r="UAL336" s="82"/>
      <c r="UAM336" s="82"/>
      <c r="UAN336" s="83"/>
      <c r="UAP336" s="82"/>
      <c r="UAQ336" s="80"/>
      <c r="UAR336" s="81"/>
      <c r="UAS336" s="82"/>
      <c r="UAV336" s="82"/>
      <c r="UAW336" s="82"/>
      <c r="UAY336" s="82"/>
      <c r="UBB336" s="82"/>
      <c r="UBE336" s="82"/>
      <c r="UBF336" s="82"/>
      <c r="UBK336" s="82"/>
      <c r="UBN336" s="82"/>
      <c r="UBO336" s="82"/>
      <c r="UBP336" s="82"/>
      <c r="UBQ336" s="82"/>
      <c r="UBR336" s="82"/>
      <c r="UBS336" s="82"/>
      <c r="UBT336" s="82"/>
      <c r="UCL336" s="82"/>
      <c r="UCM336" s="82"/>
      <c r="UCN336" s="6"/>
      <c r="UCQ336" s="7"/>
      <c r="UCR336" s="7"/>
      <c r="UCW336" s="82"/>
      <c r="UCY336" s="7"/>
      <c r="UCZ336" s="82"/>
      <c r="UDB336" s="7"/>
      <c r="UDC336" s="82"/>
      <c r="UDD336" s="82"/>
      <c r="UDE336" s="83"/>
      <c r="UDG336" s="82"/>
      <c r="UDH336" s="80"/>
      <c r="UDI336" s="81"/>
      <c r="UDJ336" s="82"/>
      <c r="UDM336" s="82"/>
      <c r="UDN336" s="82"/>
      <c r="UDP336" s="82"/>
      <c r="UDS336" s="82"/>
      <c r="UDV336" s="82"/>
      <c r="UDW336" s="82"/>
      <c r="UEB336" s="82"/>
      <c r="UEE336" s="82"/>
      <c r="UEF336" s="82"/>
      <c r="UEG336" s="82"/>
      <c r="UEH336" s="82"/>
      <c r="UEI336" s="82"/>
      <c r="UEJ336" s="82"/>
      <c r="UEK336" s="82"/>
      <c r="UFC336" s="82"/>
      <c r="UFD336" s="82"/>
      <c r="UFE336" s="6"/>
      <c r="UFH336" s="7"/>
      <c r="UFI336" s="7"/>
      <c r="UFN336" s="82"/>
      <c r="UFP336" s="7"/>
      <c r="UFQ336" s="82"/>
      <c r="UFS336" s="7"/>
      <c r="UFT336" s="82"/>
      <c r="UFU336" s="82"/>
      <c r="UFV336" s="83"/>
      <c r="UFX336" s="82"/>
      <c r="UFY336" s="80"/>
      <c r="UFZ336" s="81"/>
      <c r="UGA336" s="82"/>
      <c r="UGD336" s="82"/>
      <c r="UGE336" s="82"/>
      <c r="UGG336" s="82"/>
      <c r="UGJ336" s="82"/>
      <c r="UGM336" s="82"/>
      <c r="UGN336" s="82"/>
      <c r="UGS336" s="82"/>
      <c r="UGV336" s="82"/>
      <c r="UGW336" s="82"/>
      <c r="UGX336" s="82"/>
      <c r="UGY336" s="82"/>
      <c r="UGZ336" s="82"/>
      <c r="UHA336" s="82"/>
      <c r="UHB336" s="82"/>
      <c r="UHT336" s="82"/>
      <c r="UHU336" s="82"/>
      <c r="UHV336" s="6"/>
      <c r="UHY336" s="7"/>
      <c r="UHZ336" s="7"/>
      <c r="UIE336" s="82"/>
      <c r="UIG336" s="7"/>
      <c r="UIH336" s="82"/>
      <c r="UIJ336" s="7"/>
      <c r="UIK336" s="82"/>
      <c r="UIL336" s="82"/>
      <c r="UIM336" s="83"/>
      <c r="UIO336" s="82"/>
      <c r="UIP336" s="80"/>
      <c r="UIQ336" s="81"/>
      <c r="UIR336" s="82"/>
      <c r="UIU336" s="82"/>
      <c r="UIV336" s="82"/>
      <c r="UIX336" s="82"/>
      <c r="UJA336" s="82"/>
      <c r="UJD336" s="82"/>
      <c r="UJE336" s="82"/>
      <c r="UJJ336" s="82"/>
      <c r="UJM336" s="82"/>
      <c r="UJN336" s="82"/>
      <c r="UJO336" s="82"/>
      <c r="UJP336" s="82"/>
      <c r="UJQ336" s="82"/>
      <c r="UJR336" s="82"/>
      <c r="UJS336" s="82"/>
      <c r="UKK336" s="82"/>
      <c r="UKL336" s="82"/>
      <c r="UKM336" s="6"/>
      <c r="UKP336" s="7"/>
      <c r="UKQ336" s="7"/>
      <c r="UKV336" s="82"/>
      <c r="UKX336" s="7"/>
      <c r="UKY336" s="82"/>
      <c r="ULA336" s="7"/>
      <c r="ULB336" s="82"/>
      <c r="ULC336" s="82"/>
      <c r="ULD336" s="83"/>
      <c r="ULF336" s="82"/>
      <c r="ULG336" s="80"/>
      <c r="ULH336" s="81"/>
      <c r="ULI336" s="82"/>
      <c r="ULL336" s="82"/>
      <c r="ULM336" s="82"/>
      <c r="ULO336" s="82"/>
      <c r="ULR336" s="82"/>
      <c r="ULU336" s="82"/>
      <c r="ULV336" s="82"/>
      <c r="UMA336" s="82"/>
      <c r="UMD336" s="82"/>
      <c r="UME336" s="82"/>
      <c r="UMF336" s="82"/>
      <c r="UMG336" s="82"/>
      <c r="UMH336" s="82"/>
      <c r="UMI336" s="82"/>
      <c r="UMJ336" s="82"/>
      <c r="UNB336" s="82"/>
      <c r="UNC336" s="82"/>
      <c r="UND336" s="6"/>
      <c r="UNG336" s="7"/>
      <c r="UNH336" s="7"/>
      <c r="UNM336" s="82"/>
      <c r="UNO336" s="7"/>
      <c r="UNP336" s="82"/>
      <c r="UNR336" s="7"/>
      <c r="UNS336" s="82"/>
      <c r="UNT336" s="82"/>
      <c r="UNU336" s="83"/>
      <c r="UNW336" s="82"/>
      <c r="UNX336" s="80"/>
      <c r="UNY336" s="81"/>
      <c r="UNZ336" s="82"/>
      <c r="UOC336" s="82"/>
      <c r="UOD336" s="82"/>
      <c r="UOF336" s="82"/>
      <c r="UOI336" s="82"/>
      <c r="UOL336" s="82"/>
      <c r="UOM336" s="82"/>
      <c r="UOR336" s="82"/>
      <c r="UOU336" s="82"/>
      <c r="UOV336" s="82"/>
      <c r="UOW336" s="82"/>
      <c r="UOX336" s="82"/>
      <c r="UOY336" s="82"/>
      <c r="UOZ336" s="82"/>
      <c r="UPA336" s="82"/>
      <c r="UPS336" s="82"/>
      <c r="UPT336" s="82"/>
      <c r="UPU336" s="6"/>
      <c r="UPX336" s="7"/>
      <c r="UPY336" s="7"/>
      <c r="UQD336" s="82"/>
      <c r="UQF336" s="7"/>
      <c r="UQG336" s="82"/>
      <c r="UQI336" s="7"/>
      <c r="UQJ336" s="82"/>
      <c r="UQK336" s="82"/>
      <c r="UQL336" s="83"/>
      <c r="UQN336" s="82"/>
      <c r="UQO336" s="80"/>
      <c r="UQP336" s="81"/>
      <c r="UQQ336" s="82"/>
      <c r="UQT336" s="82"/>
      <c r="UQU336" s="82"/>
      <c r="UQW336" s="82"/>
      <c r="UQZ336" s="82"/>
      <c r="URC336" s="82"/>
      <c r="URD336" s="82"/>
      <c r="URI336" s="82"/>
      <c r="URL336" s="82"/>
      <c r="URM336" s="82"/>
      <c r="URN336" s="82"/>
      <c r="URO336" s="82"/>
      <c r="URP336" s="82"/>
      <c r="URQ336" s="82"/>
      <c r="URR336" s="82"/>
      <c r="USJ336" s="82"/>
      <c r="USK336" s="82"/>
      <c r="USL336" s="6"/>
      <c r="USO336" s="7"/>
      <c r="USP336" s="7"/>
      <c r="USU336" s="82"/>
      <c r="USW336" s="7"/>
      <c r="USX336" s="82"/>
      <c r="USZ336" s="7"/>
      <c r="UTA336" s="82"/>
      <c r="UTB336" s="82"/>
      <c r="UTC336" s="83"/>
      <c r="UTE336" s="82"/>
      <c r="UTF336" s="80"/>
      <c r="UTG336" s="81"/>
      <c r="UTH336" s="82"/>
      <c r="UTK336" s="82"/>
      <c r="UTL336" s="82"/>
      <c r="UTN336" s="82"/>
      <c r="UTQ336" s="82"/>
      <c r="UTT336" s="82"/>
      <c r="UTU336" s="82"/>
      <c r="UTZ336" s="82"/>
      <c r="UUC336" s="82"/>
      <c r="UUD336" s="82"/>
      <c r="UUE336" s="82"/>
      <c r="UUF336" s="82"/>
      <c r="UUG336" s="82"/>
      <c r="UUH336" s="82"/>
      <c r="UUI336" s="82"/>
      <c r="UVA336" s="82"/>
      <c r="UVB336" s="82"/>
      <c r="UVC336" s="6"/>
      <c r="UVF336" s="7"/>
      <c r="UVG336" s="7"/>
      <c r="UVL336" s="82"/>
      <c r="UVN336" s="7"/>
      <c r="UVO336" s="82"/>
      <c r="UVQ336" s="7"/>
      <c r="UVR336" s="82"/>
      <c r="UVS336" s="82"/>
      <c r="UVT336" s="83"/>
      <c r="UVV336" s="82"/>
      <c r="UVW336" s="80"/>
      <c r="UVX336" s="81"/>
      <c r="UVY336" s="82"/>
      <c r="UWB336" s="82"/>
      <c r="UWC336" s="82"/>
      <c r="UWE336" s="82"/>
      <c r="UWH336" s="82"/>
      <c r="UWK336" s="82"/>
      <c r="UWL336" s="82"/>
      <c r="UWQ336" s="82"/>
      <c r="UWT336" s="82"/>
      <c r="UWU336" s="82"/>
      <c r="UWV336" s="82"/>
      <c r="UWW336" s="82"/>
      <c r="UWX336" s="82"/>
      <c r="UWY336" s="82"/>
      <c r="UWZ336" s="82"/>
      <c r="UXR336" s="82"/>
      <c r="UXS336" s="82"/>
      <c r="UXT336" s="6"/>
      <c r="UXW336" s="7"/>
      <c r="UXX336" s="7"/>
      <c r="UYC336" s="82"/>
      <c r="UYE336" s="7"/>
      <c r="UYF336" s="82"/>
      <c r="UYH336" s="7"/>
      <c r="UYI336" s="82"/>
      <c r="UYJ336" s="82"/>
      <c r="UYK336" s="83"/>
      <c r="UYM336" s="82"/>
      <c r="UYN336" s="80"/>
      <c r="UYO336" s="81"/>
      <c r="UYP336" s="82"/>
      <c r="UYS336" s="82"/>
      <c r="UYT336" s="82"/>
      <c r="UYV336" s="82"/>
      <c r="UYY336" s="82"/>
      <c r="UZB336" s="82"/>
      <c r="UZC336" s="82"/>
      <c r="UZH336" s="82"/>
      <c r="UZK336" s="82"/>
      <c r="UZL336" s="82"/>
      <c r="UZM336" s="82"/>
      <c r="UZN336" s="82"/>
      <c r="UZO336" s="82"/>
      <c r="UZP336" s="82"/>
      <c r="UZQ336" s="82"/>
      <c r="VAI336" s="82"/>
      <c r="VAJ336" s="82"/>
      <c r="VAK336" s="6"/>
      <c r="VAN336" s="7"/>
      <c r="VAO336" s="7"/>
      <c r="VAT336" s="82"/>
      <c r="VAV336" s="7"/>
      <c r="VAW336" s="82"/>
      <c r="VAY336" s="7"/>
      <c r="VAZ336" s="82"/>
      <c r="VBA336" s="82"/>
      <c r="VBB336" s="83"/>
      <c r="VBD336" s="82"/>
      <c r="VBE336" s="80"/>
      <c r="VBF336" s="81"/>
      <c r="VBG336" s="82"/>
      <c r="VBJ336" s="82"/>
      <c r="VBK336" s="82"/>
      <c r="VBM336" s="82"/>
      <c r="VBP336" s="82"/>
      <c r="VBS336" s="82"/>
      <c r="VBT336" s="82"/>
      <c r="VBY336" s="82"/>
      <c r="VCB336" s="82"/>
      <c r="VCC336" s="82"/>
      <c r="VCD336" s="82"/>
      <c r="VCE336" s="82"/>
      <c r="VCF336" s="82"/>
      <c r="VCG336" s="82"/>
      <c r="VCH336" s="82"/>
      <c r="VCZ336" s="82"/>
      <c r="VDA336" s="82"/>
      <c r="VDB336" s="6"/>
      <c r="VDE336" s="7"/>
      <c r="VDF336" s="7"/>
      <c r="VDK336" s="82"/>
      <c r="VDM336" s="7"/>
      <c r="VDN336" s="82"/>
      <c r="VDP336" s="7"/>
      <c r="VDQ336" s="82"/>
      <c r="VDR336" s="82"/>
      <c r="VDS336" s="83"/>
      <c r="VDU336" s="82"/>
      <c r="VDV336" s="80"/>
      <c r="VDW336" s="81"/>
      <c r="VDX336" s="82"/>
      <c r="VEA336" s="82"/>
      <c r="VEB336" s="82"/>
      <c r="VED336" s="82"/>
      <c r="VEG336" s="82"/>
      <c r="VEJ336" s="82"/>
      <c r="VEK336" s="82"/>
      <c r="VEP336" s="82"/>
      <c r="VES336" s="82"/>
      <c r="VET336" s="82"/>
      <c r="VEU336" s="82"/>
      <c r="VEV336" s="82"/>
      <c r="VEW336" s="82"/>
      <c r="VEX336" s="82"/>
      <c r="VEY336" s="82"/>
      <c r="VFQ336" s="82"/>
      <c r="VFR336" s="82"/>
      <c r="VFS336" s="6"/>
      <c r="VFV336" s="7"/>
      <c r="VFW336" s="7"/>
      <c r="VGB336" s="82"/>
      <c r="VGD336" s="7"/>
      <c r="VGE336" s="82"/>
      <c r="VGG336" s="7"/>
      <c r="VGH336" s="82"/>
      <c r="VGI336" s="82"/>
      <c r="VGJ336" s="83"/>
      <c r="VGL336" s="82"/>
      <c r="VGM336" s="80"/>
      <c r="VGN336" s="81"/>
      <c r="VGO336" s="82"/>
      <c r="VGR336" s="82"/>
      <c r="VGS336" s="82"/>
      <c r="VGU336" s="82"/>
      <c r="VGX336" s="82"/>
      <c r="VHA336" s="82"/>
      <c r="VHB336" s="82"/>
      <c r="VHG336" s="82"/>
      <c r="VHJ336" s="82"/>
      <c r="VHK336" s="82"/>
      <c r="VHL336" s="82"/>
      <c r="VHM336" s="82"/>
      <c r="VHN336" s="82"/>
      <c r="VHO336" s="82"/>
      <c r="VHP336" s="82"/>
      <c r="VIH336" s="82"/>
      <c r="VII336" s="82"/>
      <c r="VIJ336" s="6"/>
      <c r="VIM336" s="7"/>
      <c r="VIN336" s="7"/>
      <c r="VIS336" s="82"/>
      <c r="VIU336" s="7"/>
      <c r="VIV336" s="82"/>
      <c r="VIX336" s="7"/>
      <c r="VIY336" s="82"/>
      <c r="VIZ336" s="82"/>
      <c r="VJA336" s="83"/>
      <c r="VJC336" s="82"/>
      <c r="VJD336" s="80"/>
      <c r="VJE336" s="81"/>
      <c r="VJF336" s="82"/>
      <c r="VJI336" s="82"/>
      <c r="VJJ336" s="82"/>
      <c r="VJL336" s="82"/>
      <c r="VJO336" s="82"/>
      <c r="VJR336" s="82"/>
      <c r="VJS336" s="82"/>
      <c r="VJX336" s="82"/>
      <c r="VKA336" s="82"/>
      <c r="VKB336" s="82"/>
      <c r="VKC336" s="82"/>
      <c r="VKD336" s="82"/>
      <c r="VKE336" s="82"/>
      <c r="VKF336" s="82"/>
      <c r="VKG336" s="82"/>
      <c r="VKY336" s="82"/>
      <c r="VKZ336" s="82"/>
      <c r="VLA336" s="6"/>
      <c r="VLD336" s="7"/>
      <c r="VLE336" s="7"/>
      <c r="VLJ336" s="82"/>
      <c r="VLL336" s="7"/>
      <c r="VLM336" s="82"/>
      <c r="VLO336" s="7"/>
      <c r="VLP336" s="82"/>
      <c r="VLQ336" s="82"/>
      <c r="VLR336" s="83"/>
      <c r="VLT336" s="82"/>
      <c r="VLU336" s="80"/>
      <c r="VLV336" s="81"/>
      <c r="VLW336" s="82"/>
      <c r="VLZ336" s="82"/>
      <c r="VMA336" s="82"/>
      <c r="VMC336" s="82"/>
      <c r="VMF336" s="82"/>
      <c r="VMI336" s="82"/>
      <c r="VMJ336" s="82"/>
      <c r="VMO336" s="82"/>
      <c r="VMR336" s="82"/>
      <c r="VMS336" s="82"/>
      <c r="VMT336" s="82"/>
      <c r="VMU336" s="82"/>
      <c r="VMV336" s="82"/>
      <c r="VMW336" s="82"/>
      <c r="VMX336" s="82"/>
      <c r="VNP336" s="82"/>
      <c r="VNQ336" s="82"/>
      <c r="VNR336" s="6"/>
      <c r="VNU336" s="7"/>
      <c r="VNV336" s="7"/>
      <c r="VOA336" s="82"/>
      <c r="VOC336" s="7"/>
      <c r="VOD336" s="82"/>
      <c r="VOF336" s="7"/>
      <c r="VOG336" s="82"/>
      <c r="VOH336" s="82"/>
      <c r="VOI336" s="83"/>
      <c r="VOK336" s="82"/>
      <c r="VOL336" s="80"/>
      <c r="VOM336" s="81"/>
      <c r="VON336" s="82"/>
      <c r="VOQ336" s="82"/>
      <c r="VOR336" s="82"/>
      <c r="VOT336" s="82"/>
      <c r="VOW336" s="82"/>
      <c r="VOZ336" s="82"/>
      <c r="VPA336" s="82"/>
      <c r="VPF336" s="82"/>
      <c r="VPI336" s="82"/>
      <c r="VPJ336" s="82"/>
      <c r="VPK336" s="82"/>
      <c r="VPL336" s="82"/>
      <c r="VPM336" s="82"/>
      <c r="VPN336" s="82"/>
      <c r="VPO336" s="82"/>
      <c r="VQG336" s="82"/>
      <c r="VQH336" s="82"/>
      <c r="VQI336" s="6"/>
      <c r="VQL336" s="7"/>
      <c r="VQM336" s="7"/>
      <c r="VQR336" s="82"/>
      <c r="VQT336" s="7"/>
      <c r="VQU336" s="82"/>
      <c r="VQW336" s="7"/>
      <c r="VQX336" s="82"/>
      <c r="VQY336" s="82"/>
      <c r="VQZ336" s="83"/>
      <c r="VRB336" s="82"/>
      <c r="VRC336" s="80"/>
      <c r="VRD336" s="81"/>
      <c r="VRE336" s="82"/>
      <c r="VRH336" s="82"/>
      <c r="VRI336" s="82"/>
      <c r="VRK336" s="82"/>
      <c r="VRN336" s="82"/>
      <c r="VRQ336" s="82"/>
      <c r="VRR336" s="82"/>
      <c r="VRW336" s="82"/>
      <c r="VRZ336" s="82"/>
      <c r="VSA336" s="82"/>
      <c r="VSB336" s="82"/>
      <c r="VSC336" s="82"/>
      <c r="VSD336" s="82"/>
      <c r="VSE336" s="82"/>
      <c r="VSF336" s="82"/>
      <c r="VSX336" s="82"/>
      <c r="VSY336" s="82"/>
      <c r="VSZ336" s="6"/>
      <c r="VTC336" s="7"/>
      <c r="VTD336" s="7"/>
      <c r="VTI336" s="82"/>
      <c r="VTK336" s="7"/>
      <c r="VTL336" s="82"/>
      <c r="VTN336" s="7"/>
      <c r="VTO336" s="82"/>
      <c r="VTP336" s="82"/>
      <c r="VTQ336" s="83"/>
      <c r="VTS336" s="82"/>
      <c r="VTT336" s="80"/>
      <c r="VTU336" s="81"/>
      <c r="VTV336" s="82"/>
      <c r="VTY336" s="82"/>
      <c r="VTZ336" s="82"/>
      <c r="VUB336" s="82"/>
      <c r="VUE336" s="82"/>
      <c r="VUH336" s="82"/>
      <c r="VUI336" s="82"/>
      <c r="VUN336" s="82"/>
      <c r="VUQ336" s="82"/>
      <c r="VUR336" s="82"/>
      <c r="VUS336" s="82"/>
      <c r="VUT336" s="82"/>
      <c r="VUU336" s="82"/>
      <c r="VUV336" s="82"/>
      <c r="VUW336" s="82"/>
      <c r="VVO336" s="82"/>
      <c r="VVP336" s="82"/>
      <c r="VVQ336" s="6"/>
      <c r="VVT336" s="7"/>
      <c r="VVU336" s="7"/>
      <c r="VVZ336" s="82"/>
      <c r="VWB336" s="7"/>
      <c r="VWC336" s="82"/>
      <c r="VWE336" s="7"/>
      <c r="VWF336" s="82"/>
      <c r="VWG336" s="82"/>
      <c r="VWH336" s="83"/>
      <c r="VWJ336" s="82"/>
      <c r="VWK336" s="80"/>
      <c r="VWL336" s="81"/>
      <c r="VWM336" s="82"/>
      <c r="VWP336" s="82"/>
      <c r="VWQ336" s="82"/>
      <c r="VWS336" s="82"/>
      <c r="VWV336" s="82"/>
      <c r="VWY336" s="82"/>
      <c r="VWZ336" s="82"/>
      <c r="VXE336" s="82"/>
      <c r="VXH336" s="82"/>
      <c r="VXI336" s="82"/>
      <c r="VXJ336" s="82"/>
      <c r="VXK336" s="82"/>
      <c r="VXL336" s="82"/>
      <c r="VXM336" s="82"/>
      <c r="VXN336" s="82"/>
      <c r="VYF336" s="82"/>
      <c r="VYG336" s="82"/>
      <c r="VYH336" s="6"/>
      <c r="VYK336" s="7"/>
      <c r="VYL336" s="7"/>
      <c r="VYQ336" s="82"/>
      <c r="VYS336" s="7"/>
      <c r="VYT336" s="82"/>
      <c r="VYV336" s="7"/>
      <c r="VYW336" s="82"/>
      <c r="VYX336" s="82"/>
      <c r="VYY336" s="83"/>
      <c r="VZA336" s="82"/>
      <c r="VZB336" s="80"/>
      <c r="VZC336" s="81"/>
      <c r="VZD336" s="82"/>
      <c r="VZG336" s="82"/>
      <c r="VZH336" s="82"/>
      <c r="VZJ336" s="82"/>
      <c r="VZM336" s="82"/>
      <c r="VZP336" s="82"/>
      <c r="VZQ336" s="82"/>
      <c r="VZV336" s="82"/>
      <c r="VZY336" s="82"/>
      <c r="VZZ336" s="82"/>
      <c r="WAA336" s="82"/>
      <c r="WAB336" s="82"/>
      <c r="WAC336" s="82"/>
      <c r="WAD336" s="82"/>
      <c r="WAE336" s="82"/>
      <c r="WAW336" s="82"/>
      <c r="WAX336" s="82"/>
      <c r="WAY336" s="6"/>
      <c r="WBB336" s="7"/>
      <c r="WBC336" s="7"/>
      <c r="WBH336" s="82"/>
      <c r="WBJ336" s="7"/>
      <c r="WBK336" s="82"/>
      <c r="WBM336" s="7"/>
      <c r="WBN336" s="82"/>
      <c r="WBO336" s="82"/>
      <c r="WBP336" s="83"/>
      <c r="WBR336" s="82"/>
      <c r="WBS336" s="80"/>
      <c r="WBT336" s="81"/>
      <c r="WBU336" s="82"/>
      <c r="WBX336" s="82"/>
      <c r="WBY336" s="82"/>
      <c r="WCA336" s="82"/>
      <c r="WCD336" s="82"/>
      <c r="WCG336" s="82"/>
      <c r="WCH336" s="82"/>
      <c r="WCM336" s="82"/>
      <c r="WCP336" s="82"/>
      <c r="WCQ336" s="82"/>
      <c r="WCR336" s="82"/>
      <c r="WCS336" s="82"/>
      <c r="WCT336" s="82"/>
      <c r="WCU336" s="82"/>
      <c r="WCV336" s="82"/>
      <c r="WDN336" s="82"/>
      <c r="WDO336" s="82"/>
      <c r="WDP336" s="6"/>
      <c r="WDS336" s="7"/>
      <c r="WDT336" s="7"/>
      <c r="WDY336" s="82"/>
      <c r="WEA336" s="7"/>
      <c r="WEB336" s="82"/>
      <c r="WED336" s="7"/>
      <c r="WEE336" s="82"/>
      <c r="WEF336" s="82"/>
      <c r="WEG336" s="83"/>
      <c r="WEI336" s="82"/>
      <c r="WEJ336" s="80"/>
      <c r="WEK336" s="81"/>
      <c r="WEL336" s="82"/>
      <c r="WEO336" s="82"/>
      <c r="WEP336" s="82"/>
      <c r="WER336" s="82"/>
      <c r="WEU336" s="82"/>
      <c r="WEX336" s="82"/>
      <c r="WEY336" s="82"/>
      <c r="WFD336" s="82"/>
      <c r="WFG336" s="82"/>
      <c r="WFH336" s="82"/>
      <c r="WFI336" s="82"/>
      <c r="WFJ336" s="82"/>
      <c r="WFK336" s="82"/>
      <c r="WFL336" s="82"/>
      <c r="WFM336" s="82"/>
      <c r="WGE336" s="82"/>
      <c r="WGF336" s="82"/>
      <c r="WGG336" s="6"/>
      <c r="WGJ336" s="7"/>
      <c r="WGK336" s="7"/>
      <c r="WGP336" s="82"/>
      <c r="WGR336" s="7"/>
      <c r="WGS336" s="82"/>
      <c r="WGU336" s="7"/>
      <c r="WGV336" s="82"/>
      <c r="WGW336" s="82"/>
      <c r="WGX336" s="83"/>
      <c r="WGZ336" s="82"/>
      <c r="WHA336" s="80"/>
      <c r="WHB336" s="81"/>
      <c r="WHC336" s="82"/>
      <c r="WHF336" s="82"/>
      <c r="WHG336" s="82"/>
      <c r="WHI336" s="82"/>
      <c r="WHL336" s="82"/>
      <c r="WHO336" s="82"/>
      <c r="WHP336" s="82"/>
      <c r="WHU336" s="82"/>
      <c r="WHX336" s="82"/>
      <c r="WHY336" s="82"/>
      <c r="WHZ336" s="82"/>
      <c r="WIA336" s="82"/>
      <c r="WIB336" s="82"/>
      <c r="WIC336" s="82"/>
      <c r="WID336" s="82"/>
      <c r="WIV336" s="82"/>
      <c r="WIW336" s="82"/>
      <c r="WIX336" s="6"/>
      <c r="WJA336" s="7"/>
      <c r="WJB336" s="7"/>
      <c r="WJG336" s="82"/>
      <c r="WJI336" s="7"/>
      <c r="WJJ336" s="82"/>
      <c r="WJL336" s="7"/>
      <c r="WJM336" s="82"/>
      <c r="WJN336" s="82"/>
      <c r="WJO336" s="83"/>
      <c r="WJQ336" s="82"/>
      <c r="WJR336" s="80"/>
      <c r="WJS336" s="81"/>
      <c r="WJT336" s="82"/>
      <c r="WJW336" s="82"/>
      <c r="WJX336" s="82"/>
      <c r="WJZ336" s="82"/>
      <c r="WKC336" s="82"/>
      <c r="WKF336" s="82"/>
      <c r="WKG336" s="82"/>
      <c r="WKL336" s="82"/>
      <c r="WKO336" s="82"/>
      <c r="WKP336" s="82"/>
      <c r="WKQ336" s="82"/>
      <c r="WKR336" s="82"/>
      <c r="WKS336" s="82"/>
      <c r="WKT336" s="82"/>
      <c r="WKU336" s="82"/>
      <c r="WLM336" s="82"/>
      <c r="WLN336" s="82"/>
      <c r="WLO336" s="6"/>
      <c r="WLR336" s="7"/>
      <c r="WLS336" s="7"/>
      <c r="WLX336" s="82"/>
      <c r="WLZ336" s="7"/>
      <c r="WMA336" s="82"/>
      <c r="WMC336" s="7"/>
      <c r="WMD336" s="82"/>
      <c r="WME336" s="82"/>
      <c r="WMF336" s="83"/>
      <c r="WMH336" s="82"/>
      <c r="WMI336" s="80"/>
      <c r="WMJ336" s="81"/>
      <c r="WMK336" s="82"/>
      <c r="WMN336" s="82"/>
      <c r="WMO336" s="82"/>
      <c r="WMQ336" s="82"/>
      <c r="WMT336" s="82"/>
      <c r="WMW336" s="82"/>
      <c r="WMX336" s="82"/>
      <c r="WNC336" s="82"/>
      <c r="WNF336" s="82"/>
      <c r="WNG336" s="82"/>
      <c r="WNH336" s="82"/>
      <c r="WNI336" s="82"/>
      <c r="WNJ336" s="82"/>
      <c r="WNK336" s="82"/>
      <c r="WNL336" s="82"/>
      <c r="WOD336" s="82"/>
      <c r="WOE336" s="82"/>
      <c r="WOF336" s="6"/>
      <c r="WOI336" s="7"/>
      <c r="WOJ336" s="7"/>
      <c r="WOO336" s="82"/>
      <c r="WOQ336" s="7"/>
      <c r="WOR336" s="82"/>
      <c r="WOT336" s="7"/>
      <c r="WOU336" s="82"/>
      <c r="WOV336" s="82"/>
      <c r="WOW336" s="83"/>
      <c r="WOY336" s="82"/>
      <c r="WOZ336" s="80"/>
      <c r="WPA336" s="81"/>
      <c r="WPB336" s="82"/>
      <c r="WPE336" s="82"/>
      <c r="WPF336" s="82"/>
      <c r="WPH336" s="82"/>
      <c r="WPK336" s="82"/>
      <c r="WPN336" s="82"/>
      <c r="WPO336" s="82"/>
      <c r="WPT336" s="82"/>
      <c r="WPW336" s="82"/>
      <c r="WPX336" s="82"/>
      <c r="WPY336" s="82"/>
      <c r="WPZ336" s="82"/>
      <c r="WQA336" s="82"/>
      <c r="WQB336" s="82"/>
      <c r="WQC336" s="82"/>
      <c r="WQU336" s="82"/>
      <c r="WQV336" s="82"/>
      <c r="WQW336" s="6"/>
      <c r="WQZ336" s="7"/>
      <c r="WRA336" s="7"/>
      <c r="WRF336" s="82"/>
      <c r="WRH336" s="7"/>
      <c r="WRI336" s="82"/>
      <c r="WRK336" s="7"/>
      <c r="WRL336" s="82"/>
      <c r="WRM336" s="82"/>
      <c r="WRN336" s="83"/>
      <c r="WRP336" s="82"/>
      <c r="WRQ336" s="80"/>
      <c r="WRR336" s="81"/>
      <c r="WRS336" s="82"/>
      <c r="WRV336" s="82"/>
      <c r="WRW336" s="82"/>
      <c r="WRY336" s="82"/>
      <c r="WSB336" s="82"/>
      <c r="WSE336" s="82"/>
      <c r="WSF336" s="82"/>
      <c r="WSK336" s="82"/>
      <c r="WSN336" s="82"/>
      <c r="WSO336" s="82"/>
      <c r="WSP336" s="82"/>
      <c r="WSQ336" s="82"/>
      <c r="WSR336" s="82"/>
      <c r="WSS336" s="82"/>
      <c r="WST336" s="82"/>
      <c r="WTL336" s="82"/>
      <c r="WTM336" s="82"/>
      <c r="WTN336" s="6"/>
      <c r="WTQ336" s="7"/>
      <c r="WTR336" s="7"/>
      <c r="WTW336" s="82"/>
      <c r="WTY336" s="7"/>
      <c r="WTZ336" s="82"/>
      <c r="WUB336" s="7"/>
      <c r="WUC336" s="82"/>
      <c r="WUD336" s="82"/>
      <c r="WUE336" s="83"/>
      <c r="WUG336" s="82"/>
      <c r="WUH336" s="80"/>
      <c r="WUI336" s="81"/>
      <c r="WUJ336" s="82"/>
      <c r="WUM336" s="82"/>
      <c r="WUN336" s="82"/>
      <c r="WUP336" s="82"/>
      <c r="WUS336" s="82"/>
      <c r="WUV336" s="82"/>
      <c r="WUW336" s="82"/>
      <c r="WVB336" s="82"/>
      <c r="WVE336" s="82"/>
      <c r="WVF336" s="82"/>
      <c r="WVG336" s="82"/>
      <c r="WVH336" s="82"/>
      <c r="WVI336" s="82"/>
      <c r="WVJ336" s="82"/>
      <c r="WVK336" s="82"/>
      <c r="WWC336" s="82"/>
      <c r="WWD336" s="82"/>
      <c r="WWE336" s="6"/>
      <c r="WWH336" s="7"/>
      <c r="WWI336" s="7"/>
      <c r="WWN336" s="82"/>
      <c r="WWP336" s="7"/>
      <c r="WWQ336" s="82"/>
      <c r="WWS336" s="7"/>
      <c r="WWT336" s="82"/>
      <c r="WWU336" s="82"/>
      <c r="WWV336" s="83"/>
      <c r="WWX336" s="82"/>
      <c r="WWY336" s="80"/>
      <c r="WWZ336" s="81"/>
      <c r="WXA336" s="82"/>
      <c r="WXD336" s="82"/>
      <c r="WXE336" s="82"/>
      <c r="WXG336" s="82"/>
      <c r="WXJ336" s="82"/>
      <c r="WXM336" s="82"/>
      <c r="WXN336" s="82"/>
    </row>
    <row r="337" spans="1:33" ht="39.75" customHeight="1" x14ac:dyDescent="0.25">
      <c r="A337" s="53" t="s">
        <v>4522</v>
      </c>
      <c r="B337" s="53">
        <v>73</v>
      </c>
      <c r="C337" s="53" t="s">
        <v>51</v>
      </c>
      <c r="D337" s="53" t="s">
        <v>1389</v>
      </c>
      <c r="E337" s="53">
        <v>1</v>
      </c>
      <c r="F337" s="53" t="s">
        <v>1509</v>
      </c>
      <c r="G337" s="53" t="s">
        <v>1508</v>
      </c>
      <c r="H337" s="54" t="s">
        <v>159</v>
      </c>
      <c r="I337" s="54" t="s">
        <v>160</v>
      </c>
      <c r="J337" s="54" t="s">
        <v>80</v>
      </c>
      <c r="K337" s="54" t="s">
        <v>80</v>
      </c>
      <c r="L337" s="54" t="s">
        <v>80</v>
      </c>
      <c r="M337" s="54" t="s">
        <v>80</v>
      </c>
      <c r="N337" s="54" t="s">
        <v>80</v>
      </c>
      <c r="O337" s="54" t="s">
        <v>80</v>
      </c>
      <c r="P337" s="54" t="s">
        <v>161</v>
      </c>
      <c r="Q337" s="52">
        <v>0.04</v>
      </c>
      <c r="R337" s="52">
        <v>0.04</v>
      </c>
      <c r="S337" s="428">
        <v>2</v>
      </c>
      <c r="T337" s="54" t="s">
        <v>84</v>
      </c>
      <c r="U337" s="54" t="s">
        <v>162</v>
      </c>
      <c r="V337" s="75">
        <v>44927</v>
      </c>
      <c r="W337" s="75">
        <v>45016</v>
      </c>
      <c r="X337" s="54" t="s">
        <v>390</v>
      </c>
      <c r="Y337" s="57" t="s">
        <v>100</v>
      </c>
      <c r="Z337" s="392">
        <v>1</v>
      </c>
      <c r="AA337" s="58" t="s">
        <v>788</v>
      </c>
      <c r="AB337" s="435">
        <v>45016</v>
      </c>
      <c r="AC337" s="392">
        <v>1</v>
      </c>
      <c r="AD337" s="58" t="s">
        <v>230</v>
      </c>
      <c r="AE337" s="435">
        <v>45016</v>
      </c>
      <c r="AF337" s="57" t="s">
        <v>79</v>
      </c>
      <c r="AG337" s="437">
        <v>1</v>
      </c>
    </row>
    <row r="338" spans="1:33" ht="39.75" customHeight="1" x14ac:dyDescent="0.25">
      <c r="A338" s="53" t="s">
        <v>4522</v>
      </c>
      <c r="B338" s="53">
        <v>73</v>
      </c>
      <c r="C338" s="53" t="s">
        <v>51</v>
      </c>
      <c r="D338" s="53" t="s">
        <v>1389</v>
      </c>
      <c r="E338" s="53">
        <v>1</v>
      </c>
      <c r="F338" s="53" t="s">
        <v>1510</v>
      </c>
      <c r="G338" s="53" t="s">
        <v>1508</v>
      </c>
      <c r="H338" s="54" t="s">
        <v>165</v>
      </c>
      <c r="I338" s="54" t="s">
        <v>160</v>
      </c>
      <c r="J338" s="54" t="s">
        <v>80</v>
      </c>
      <c r="K338" s="54" t="s">
        <v>80</v>
      </c>
      <c r="L338" s="54" t="s">
        <v>80</v>
      </c>
      <c r="M338" s="54" t="s">
        <v>80</v>
      </c>
      <c r="N338" s="54" t="s">
        <v>80</v>
      </c>
      <c r="O338" s="54" t="s">
        <v>80</v>
      </c>
      <c r="P338" s="54" t="s">
        <v>166</v>
      </c>
      <c r="Q338" s="52">
        <v>0.16</v>
      </c>
      <c r="R338" s="52">
        <v>0.16</v>
      </c>
      <c r="S338" s="428">
        <v>8</v>
      </c>
      <c r="T338" s="54" t="s">
        <v>84</v>
      </c>
      <c r="U338" s="54" t="s">
        <v>162</v>
      </c>
      <c r="V338" s="75">
        <v>45017</v>
      </c>
      <c r="W338" s="75">
        <v>45107</v>
      </c>
      <c r="X338" s="54" t="s">
        <v>390</v>
      </c>
      <c r="Y338" s="57" t="s">
        <v>100</v>
      </c>
      <c r="Z338" s="392">
        <v>1</v>
      </c>
      <c r="AA338" s="58" t="s">
        <v>1511</v>
      </c>
      <c r="AB338" s="435">
        <v>45107</v>
      </c>
      <c r="AC338" s="392">
        <v>1</v>
      </c>
      <c r="AD338" s="58" t="s">
        <v>1511</v>
      </c>
      <c r="AE338" s="435">
        <v>45107</v>
      </c>
      <c r="AF338" s="57" t="s">
        <v>79</v>
      </c>
      <c r="AG338" s="437">
        <v>1</v>
      </c>
    </row>
    <row r="339" spans="1:33" ht="39.75" customHeight="1" x14ac:dyDescent="0.25">
      <c r="A339" s="53" t="s">
        <v>4522</v>
      </c>
      <c r="B339" s="53">
        <v>73</v>
      </c>
      <c r="C339" s="53" t="s">
        <v>51</v>
      </c>
      <c r="D339" s="53" t="s">
        <v>1389</v>
      </c>
      <c r="E339" s="53">
        <v>1</v>
      </c>
      <c r="F339" s="53" t="s">
        <v>1512</v>
      </c>
      <c r="G339" s="53" t="s">
        <v>1508</v>
      </c>
      <c r="H339" s="54" t="s">
        <v>235</v>
      </c>
      <c r="I339" s="54" t="s">
        <v>160</v>
      </c>
      <c r="J339" s="54" t="s">
        <v>80</v>
      </c>
      <c r="K339" s="54" t="s">
        <v>80</v>
      </c>
      <c r="L339" s="54" t="s">
        <v>80</v>
      </c>
      <c r="M339" s="54" t="s">
        <v>80</v>
      </c>
      <c r="N339" s="54" t="s">
        <v>80</v>
      </c>
      <c r="O339" s="54" t="s">
        <v>80</v>
      </c>
      <c r="P339" s="54" t="s">
        <v>236</v>
      </c>
      <c r="Q339" s="52">
        <v>0.38</v>
      </c>
      <c r="R339" s="52">
        <v>0.38</v>
      </c>
      <c r="S339" s="428">
        <v>19</v>
      </c>
      <c r="T339" s="54" t="s">
        <v>84</v>
      </c>
      <c r="U339" s="54" t="s">
        <v>162</v>
      </c>
      <c r="V339" s="75">
        <v>45108</v>
      </c>
      <c r="W339" s="75">
        <v>45199</v>
      </c>
      <c r="X339" s="54" t="s">
        <v>390</v>
      </c>
      <c r="Y339" s="57" t="s">
        <v>100</v>
      </c>
      <c r="Z339" s="392">
        <v>1</v>
      </c>
      <c r="AA339" s="58" t="s">
        <v>1513</v>
      </c>
      <c r="AB339" s="435">
        <v>45199</v>
      </c>
      <c r="AC339" s="392">
        <v>1</v>
      </c>
      <c r="AD339" s="58" t="s">
        <v>1514</v>
      </c>
      <c r="AE339" s="435">
        <v>45199</v>
      </c>
      <c r="AF339" s="57" t="s">
        <v>79</v>
      </c>
      <c r="AG339" s="437">
        <v>1</v>
      </c>
    </row>
    <row r="340" spans="1:33" ht="39.75" customHeight="1" x14ac:dyDescent="0.25">
      <c r="A340" s="53" t="s">
        <v>4522</v>
      </c>
      <c r="B340" s="53">
        <v>73</v>
      </c>
      <c r="C340" s="53" t="s">
        <v>51</v>
      </c>
      <c r="D340" s="53" t="s">
        <v>1389</v>
      </c>
      <c r="E340" s="53">
        <v>1</v>
      </c>
      <c r="F340" s="53" t="s">
        <v>1515</v>
      </c>
      <c r="G340" s="53" t="s">
        <v>1508</v>
      </c>
      <c r="H340" s="54" t="s">
        <v>170</v>
      </c>
      <c r="I340" s="54" t="s">
        <v>160</v>
      </c>
      <c r="J340" s="54" t="s">
        <v>80</v>
      </c>
      <c r="K340" s="54" t="s">
        <v>80</v>
      </c>
      <c r="L340" s="54" t="s">
        <v>80</v>
      </c>
      <c r="M340" s="54" t="s">
        <v>80</v>
      </c>
      <c r="N340" s="54" t="s">
        <v>80</v>
      </c>
      <c r="O340" s="54" t="s">
        <v>80</v>
      </c>
      <c r="P340" s="54" t="s">
        <v>171</v>
      </c>
      <c r="Q340" s="52">
        <v>0.42</v>
      </c>
      <c r="R340" s="52">
        <v>0.42</v>
      </c>
      <c r="S340" s="428">
        <v>21</v>
      </c>
      <c r="T340" s="54" t="s">
        <v>84</v>
      </c>
      <c r="U340" s="54" t="s">
        <v>162</v>
      </c>
      <c r="V340" s="75">
        <v>45200</v>
      </c>
      <c r="W340" s="75">
        <v>45290</v>
      </c>
      <c r="X340" s="54" t="s">
        <v>390</v>
      </c>
      <c r="Y340" s="57" t="s">
        <v>100</v>
      </c>
      <c r="Z340" s="392">
        <v>1</v>
      </c>
      <c r="AA340" s="58" t="s">
        <v>4660</v>
      </c>
      <c r="AB340" s="435">
        <v>45291</v>
      </c>
      <c r="AC340" s="392">
        <v>1</v>
      </c>
      <c r="AD340" s="58" t="s">
        <v>4660</v>
      </c>
      <c r="AE340" s="435">
        <v>45291</v>
      </c>
      <c r="AF340" s="57" t="s">
        <v>79</v>
      </c>
      <c r="AG340" s="437">
        <v>0.998</v>
      </c>
    </row>
    <row r="341" spans="1:33" ht="39.75" customHeight="1" x14ac:dyDescent="0.25">
      <c r="A341" s="49" t="s">
        <v>4522</v>
      </c>
      <c r="B341" s="49">
        <v>73</v>
      </c>
      <c r="C341" s="49" t="s">
        <v>51</v>
      </c>
      <c r="D341" s="49" t="s">
        <v>1389</v>
      </c>
      <c r="E341" s="49">
        <v>1</v>
      </c>
      <c r="F341" s="49" t="s">
        <v>1516</v>
      </c>
      <c r="G341" s="49" t="s">
        <v>1516</v>
      </c>
      <c r="H341" s="417" t="s">
        <v>75</v>
      </c>
      <c r="I341" s="417" t="s">
        <v>196</v>
      </c>
      <c r="J341" s="417" t="s">
        <v>265</v>
      </c>
      <c r="K341" s="417" t="s">
        <v>931</v>
      </c>
      <c r="L341" s="417" t="s">
        <v>125</v>
      </c>
      <c r="M341" s="417" t="s">
        <v>583</v>
      </c>
      <c r="N341" s="417" t="s">
        <v>1165</v>
      </c>
      <c r="O341" s="417" t="s">
        <v>1517</v>
      </c>
      <c r="P341" s="417" t="s">
        <v>1518</v>
      </c>
      <c r="Q341" s="50">
        <v>0.1</v>
      </c>
      <c r="R341" s="50"/>
      <c r="S341" s="153">
        <v>100</v>
      </c>
      <c r="T341" s="417" t="s">
        <v>301</v>
      </c>
      <c r="U341" s="417" t="s">
        <v>1519</v>
      </c>
      <c r="V341" s="171">
        <v>45200</v>
      </c>
      <c r="W341" s="171">
        <v>45291</v>
      </c>
      <c r="X341" s="417" t="s">
        <v>390</v>
      </c>
      <c r="Y341" s="57" t="s">
        <v>100</v>
      </c>
      <c r="Z341" s="392">
        <v>1</v>
      </c>
      <c r="AA341" s="58" t="s">
        <v>1520</v>
      </c>
      <c r="AB341" s="435">
        <v>45291</v>
      </c>
      <c r="AC341" s="392">
        <v>1</v>
      </c>
      <c r="AD341" s="58" t="s">
        <v>1521</v>
      </c>
      <c r="AE341" s="435">
        <v>45291</v>
      </c>
      <c r="AF341" s="436" t="s">
        <v>92</v>
      </c>
      <c r="AG341" s="437" t="s">
        <v>92</v>
      </c>
    </row>
    <row r="342" spans="1:33" ht="39.75" customHeight="1" x14ac:dyDescent="0.25">
      <c r="A342" s="53" t="s">
        <v>4522</v>
      </c>
      <c r="B342" s="53">
        <v>73</v>
      </c>
      <c r="C342" s="53" t="s">
        <v>51</v>
      </c>
      <c r="D342" s="53" t="s">
        <v>1389</v>
      </c>
      <c r="E342" s="53">
        <v>1</v>
      </c>
      <c r="F342" s="53" t="s">
        <v>1522</v>
      </c>
      <c r="G342" s="53" t="s">
        <v>1516</v>
      </c>
      <c r="H342" s="54" t="s">
        <v>94</v>
      </c>
      <c r="I342" s="54" t="s">
        <v>196</v>
      </c>
      <c r="J342" s="54" t="s">
        <v>80</v>
      </c>
      <c r="K342" s="54" t="s">
        <v>842</v>
      </c>
      <c r="L342" s="54" t="s">
        <v>80</v>
      </c>
      <c r="M342" s="54" t="s">
        <v>80</v>
      </c>
      <c r="N342" s="54" t="s">
        <v>80</v>
      </c>
      <c r="O342" s="54" t="s">
        <v>80</v>
      </c>
      <c r="P342" s="54" t="s">
        <v>1523</v>
      </c>
      <c r="Q342" s="52">
        <v>1</v>
      </c>
      <c r="R342" s="52">
        <v>0.1</v>
      </c>
      <c r="S342" s="428">
        <v>100</v>
      </c>
      <c r="T342" s="54" t="s">
        <v>301</v>
      </c>
      <c r="U342" s="54" t="s">
        <v>1519</v>
      </c>
      <c r="V342" s="75">
        <v>45200</v>
      </c>
      <c r="W342" s="75">
        <v>45291</v>
      </c>
      <c r="X342" s="54" t="s">
        <v>390</v>
      </c>
      <c r="Y342" s="57" t="s">
        <v>100</v>
      </c>
      <c r="Z342" s="392">
        <v>1</v>
      </c>
      <c r="AA342" s="58" t="s">
        <v>1524</v>
      </c>
      <c r="AB342" s="435">
        <v>45291</v>
      </c>
      <c r="AC342" s="392">
        <v>1</v>
      </c>
      <c r="AD342" s="58" t="s">
        <v>4740</v>
      </c>
      <c r="AE342" s="435">
        <v>45291</v>
      </c>
      <c r="AF342" s="57" t="s">
        <v>79</v>
      </c>
      <c r="AG342" s="437">
        <v>1</v>
      </c>
    </row>
    <row r="343" spans="1:33" ht="39.75" customHeight="1" x14ac:dyDescent="0.25">
      <c r="A343" s="49" t="s">
        <v>4509</v>
      </c>
      <c r="B343" s="49">
        <v>100</v>
      </c>
      <c r="C343" s="49" t="s">
        <v>52</v>
      </c>
      <c r="D343" s="49" t="s">
        <v>1526</v>
      </c>
      <c r="E343" s="49">
        <v>0</v>
      </c>
      <c r="F343" s="49" t="s">
        <v>1527</v>
      </c>
      <c r="G343" s="49" t="s">
        <v>1527</v>
      </c>
      <c r="H343" s="417" t="s">
        <v>75</v>
      </c>
      <c r="I343" s="417" t="s">
        <v>76</v>
      </c>
      <c r="J343" s="417" t="s">
        <v>566</v>
      </c>
      <c r="K343" s="417" t="s">
        <v>1274</v>
      </c>
      <c r="L343" s="417" t="s">
        <v>79</v>
      </c>
      <c r="M343" s="417" t="s">
        <v>80</v>
      </c>
      <c r="N343" s="417" t="s">
        <v>1528</v>
      </c>
      <c r="O343" s="417" t="s">
        <v>735</v>
      </c>
      <c r="P343" s="417" t="s">
        <v>1529</v>
      </c>
      <c r="Q343" s="50">
        <v>0.6</v>
      </c>
      <c r="R343" s="50"/>
      <c r="S343" s="153">
        <v>100</v>
      </c>
      <c r="T343" s="417" t="s">
        <v>301</v>
      </c>
      <c r="U343" s="417" t="s">
        <v>1530</v>
      </c>
      <c r="V343" s="171">
        <v>44958</v>
      </c>
      <c r="W343" s="171">
        <v>45289</v>
      </c>
      <c r="X343" s="417" t="s">
        <v>1531</v>
      </c>
      <c r="Y343" s="443" t="s">
        <v>89</v>
      </c>
      <c r="Z343" s="450">
        <v>0.85</v>
      </c>
      <c r="AA343" s="451" t="s">
        <v>1532</v>
      </c>
      <c r="AB343" s="452">
        <v>45289</v>
      </c>
      <c r="AC343" s="450">
        <v>0.85</v>
      </c>
      <c r="AD343" s="451" t="s">
        <v>1533</v>
      </c>
      <c r="AE343" s="452">
        <v>45289</v>
      </c>
      <c r="AF343" s="447" t="s">
        <v>92</v>
      </c>
      <c r="AG343" s="453" t="s">
        <v>92</v>
      </c>
    </row>
    <row r="344" spans="1:33" ht="39.75" customHeight="1" x14ac:dyDescent="0.25">
      <c r="A344" s="53" t="s">
        <v>4509</v>
      </c>
      <c r="B344" s="53">
        <v>100</v>
      </c>
      <c r="C344" s="53" t="s">
        <v>52</v>
      </c>
      <c r="D344" s="53" t="s">
        <v>1526</v>
      </c>
      <c r="E344" s="53">
        <v>0</v>
      </c>
      <c r="F344" s="53" t="s">
        <v>1534</v>
      </c>
      <c r="G344" s="53" t="s">
        <v>1527</v>
      </c>
      <c r="H344" s="54" t="s">
        <v>94</v>
      </c>
      <c r="I344" s="54" t="s">
        <v>76</v>
      </c>
      <c r="J344" s="54" t="s">
        <v>80</v>
      </c>
      <c r="K344" s="54" t="s">
        <v>80</v>
      </c>
      <c r="L344" s="54" t="s">
        <v>80</v>
      </c>
      <c r="M344" s="54" t="s">
        <v>80</v>
      </c>
      <c r="N344" s="54" t="s">
        <v>80</v>
      </c>
      <c r="O344" s="54" t="s">
        <v>80</v>
      </c>
      <c r="P344" s="54" t="s">
        <v>1535</v>
      </c>
      <c r="Q344" s="52">
        <v>0.1</v>
      </c>
      <c r="R344" s="52">
        <v>0.06</v>
      </c>
      <c r="S344" s="428">
        <v>1</v>
      </c>
      <c r="T344" s="54" t="s">
        <v>84</v>
      </c>
      <c r="U344" s="54" t="s">
        <v>406</v>
      </c>
      <c r="V344" s="75">
        <v>44958</v>
      </c>
      <c r="W344" s="75">
        <v>44967</v>
      </c>
      <c r="X344" s="54" t="s">
        <v>1531</v>
      </c>
      <c r="Y344" s="57" t="s">
        <v>100</v>
      </c>
      <c r="Z344" s="392">
        <v>1</v>
      </c>
      <c r="AA344" s="58" t="s">
        <v>1536</v>
      </c>
      <c r="AB344" s="435">
        <v>44998</v>
      </c>
      <c r="AC344" s="392">
        <v>1</v>
      </c>
      <c r="AD344" s="58" t="s">
        <v>1537</v>
      </c>
      <c r="AE344" s="435">
        <v>44967</v>
      </c>
      <c r="AF344" s="57" t="s">
        <v>79</v>
      </c>
      <c r="AG344" s="437">
        <v>1</v>
      </c>
    </row>
    <row r="345" spans="1:33" ht="39.75" customHeight="1" x14ac:dyDescent="0.25">
      <c r="A345" s="53" t="s">
        <v>4509</v>
      </c>
      <c r="B345" s="53">
        <v>100</v>
      </c>
      <c r="C345" s="53" t="s">
        <v>52</v>
      </c>
      <c r="D345" s="53" t="s">
        <v>1526</v>
      </c>
      <c r="E345" s="53">
        <v>0</v>
      </c>
      <c r="F345" s="53" t="s">
        <v>1538</v>
      </c>
      <c r="G345" s="53" t="s">
        <v>1527</v>
      </c>
      <c r="H345" s="54" t="s">
        <v>94</v>
      </c>
      <c r="I345" s="54" t="s">
        <v>76</v>
      </c>
      <c r="J345" s="54" t="s">
        <v>80</v>
      </c>
      <c r="K345" s="54" t="s">
        <v>80</v>
      </c>
      <c r="L345" s="54" t="s">
        <v>80</v>
      </c>
      <c r="M345" s="54" t="s">
        <v>80</v>
      </c>
      <c r="N345" s="54" t="s">
        <v>80</v>
      </c>
      <c r="O345" s="54" t="s">
        <v>80</v>
      </c>
      <c r="P345" s="54" t="s">
        <v>1539</v>
      </c>
      <c r="Q345" s="52">
        <v>0.8</v>
      </c>
      <c r="R345" s="52">
        <v>0.48</v>
      </c>
      <c r="S345" s="428">
        <v>100</v>
      </c>
      <c r="T345" s="54" t="s">
        <v>301</v>
      </c>
      <c r="U345" s="54" t="s">
        <v>1540</v>
      </c>
      <c r="V345" s="75">
        <v>44968</v>
      </c>
      <c r="W345" s="75">
        <v>45275</v>
      </c>
      <c r="X345" s="54" t="s">
        <v>1531</v>
      </c>
      <c r="Y345" s="443" t="s">
        <v>89</v>
      </c>
      <c r="Z345" s="450">
        <v>0.85</v>
      </c>
      <c r="AA345" s="451" t="s">
        <v>4741</v>
      </c>
      <c r="AB345" s="454">
        <v>45289</v>
      </c>
      <c r="AC345" s="450">
        <v>0.85</v>
      </c>
      <c r="AD345" s="451" t="s">
        <v>1542</v>
      </c>
      <c r="AE345" s="452">
        <v>45289</v>
      </c>
      <c r="AF345" s="449" t="s">
        <v>125</v>
      </c>
      <c r="AG345" s="453">
        <v>0.85</v>
      </c>
    </row>
    <row r="346" spans="1:33" ht="39.75" customHeight="1" x14ac:dyDescent="0.25">
      <c r="A346" s="53" t="s">
        <v>4509</v>
      </c>
      <c r="B346" s="53">
        <v>100</v>
      </c>
      <c r="C346" s="53" t="s">
        <v>52</v>
      </c>
      <c r="D346" s="53" t="s">
        <v>1526</v>
      </c>
      <c r="E346" s="53">
        <v>0</v>
      </c>
      <c r="F346" s="53" t="s">
        <v>1543</v>
      </c>
      <c r="G346" s="53" t="s">
        <v>1527</v>
      </c>
      <c r="H346" s="54" t="s">
        <v>94</v>
      </c>
      <c r="I346" s="54" t="s">
        <v>76</v>
      </c>
      <c r="J346" s="54" t="s">
        <v>80</v>
      </c>
      <c r="K346" s="54" t="s">
        <v>80</v>
      </c>
      <c r="L346" s="54" t="s">
        <v>80</v>
      </c>
      <c r="M346" s="54" t="s">
        <v>80</v>
      </c>
      <c r="N346" s="54" t="s">
        <v>80</v>
      </c>
      <c r="O346" s="54" t="s">
        <v>80</v>
      </c>
      <c r="P346" s="54" t="s">
        <v>1544</v>
      </c>
      <c r="Q346" s="52">
        <v>0.1</v>
      </c>
      <c r="R346" s="52">
        <v>0.06</v>
      </c>
      <c r="S346" s="428">
        <v>1</v>
      </c>
      <c r="T346" s="54" t="s">
        <v>84</v>
      </c>
      <c r="U346" s="54" t="s">
        <v>406</v>
      </c>
      <c r="V346" s="75">
        <v>45276</v>
      </c>
      <c r="W346" s="75">
        <v>45289</v>
      </c>
      <c r="X346" s="54" t="s">
        <v>1531</v>
      </c>
      <c r="Y346" s="443" t="s">
        <v>89</v>
      </c>
      <c r="Z346" s="450">
        <v>0.85</v>
      </c>
      <c r="AA346" s="451" t="s">
        <v>1545</v>
      </c>
      <c r="AB346" s="454">
        <v>45289</v>
      </c>
      <c r="AC346" s="450">
        <v>0.85</v>
      </c>
      <c r="AD346" s="451" t="s">
        <v>1542</v>
      </c>
      <c r="AE346" s="452">
        <v>45289</v>
      </c>
      <c r="AF346" s="449" t="s">
        <v>125</v>
      </c>
      <c r="AG346" s="453">
        <v>0.85</v>
      </c>
    </row>
    <row r="347" spans="1:33" ht="39.75" customHeight="1" x14ac:dyDescent="0.25">
      <c r="A347" s="49" t="s">
        <v>4509</v>
      </c>
      <c r="B347" s="49">
        <v>100</v>
      </c>
      <c r="C347" s="49" t="s">
        <v>52</v>
      </c>
      <c r="D347" s="49" t="s">
        <v>1526</v>
      </c>
      <c r="E347" s="49">
        <v>0</v>
      </c>
      <c r="F347" s="49" t="s">
        <v>1546</v>
      </c>
      <c r="G347" s="49" t="s">
        <v>1546</v>
      </c>
      <c r="H347" s="417" t="s">
        <v>75</v>
      </c>
      <c r="I347" s="417" t="s">
        <v>196</v>
      </c>
      <c r="J347" s="417" t="s">
        <v>582</v>
      </c>
      <c r="K347" s="417" t="s">
        <v>144</v>
      </c>
      <c r="L347" s="417" t="s">
        <v>125</v>
      </c>
      <c r="M347" s="417" t="s">
        <v>80</v>
      </c>
      <c r="N347" s="417" t="s">
        <v>1547</v>
      </c>
      <c r="O347" s="417" t="s">
        <v>1548</v>
      </c>
      <c r="P347" s="417" t="s">
        <v>1549</v>
      </c>
      <c r="Q347" s="50">
        <v>0.4</v>
      </c>
      <c r="R347" s="50"/>
      <c r="S347" s="153">
        <v>100</v>
      </c>
      <c r="T347" s="417" t="s">
        <v>301</v>
      </c>
      <c r="U347" s="417" t="s">
        <v>1550</v>
      </c>
      <c r="V347" s="171">
        <v>44958</v>
      </c>
      <c r="W347" s="171">
        <v>45289</v>
      </c>
      <c r="X347" s="417" t="s">
        <v>1551</v>
      </c>
      <c r="Y347" s="443" t="s">
        <v>89</v>
      </c>
      <c r="Z347" s="444"/>
      <c r="AA347" s="445"/>
      <c r="AB347" s="446"/>
      <c r="AC347" s="444">
        <v>0.95</v>
      </c>
      <c r="AD347" s="445" t="s">
        <v>1552</v>
      </c>
      <c r="AE347" s="446">
        <v>45289</v>
      </c>
      <c r="AF347" s="447" t="s">
        <v>92</v>
      </c>
      <c r="AG347" s="448" t="s">
        <v>92</v>
      </c>
    </row>
    <row r="348" spans="1:33" ht="39.75" customHeight="1" x14ac:dyDescent="0.25">
      <c r="A348" s="53" t="s">
        <v>4509</v>
      </c>
      <c r="B348" s="53">
        <v>100</v>
      </c>
      <c r="C348" s="53" t="s">
        <v>52</v>
      </c>
      <c r="D348" s="53" t="s">
        <v>1526</v>
      </c>
      <c r="E348" s="53">
        <v>0</v>
      </c>
      <c r="F348" s="53" t="s">
        <v>1553</v>
      </c>
      <c r="G348" s="53" t="s">
        <v>1546</v>
      </c>
      <c r="H348" s="54" t="s">
        <v>94</v>
      </c>
      <c r="I348" s="54" t="s">
        <v>196</v>
      </c>
      <c r="J348" s="54" t="s">
        <v>80</v>
      </c>
      <c r="K348" s="54" t="s">
        <v>80</v>
      </c>
      <c r="L348" s="54" t="s">
        <v>80</v>
      </c>
      <c r="M348" s="54" t="s">
        <v>80</v>
      </c>
      <c r="N348" s="54" t="s">
        <v>80</v>
      </c>
      <c r="O348" s="54" t="s">
        <v>80</v>
      </c>
      <c r="P348" s="54" t="s">
        <v>1554</v>
      </c>
      <c r="Q348" s="52">
        <v>1</v>
      </c>
      <c r="R348" s="52">
        <v>0.4</v>
      </c>
      <c r="S348" s="428">
        <v>100</v>
      </c>
      <c r="T348" s="54" t="s">
        <v>301</v>
      </c>
      <c r="U348" s="54" t="s">
        <v>1555</v>
      </c>
      <c r="V348" s="75">
        <v>44958</v>
      </c>
      <c r="W348" s="75">
        <v>45289</v>
      </c>
      <c r="X348" s="54" t="s">
        <v>1551</v>
      </c>
      <c r="Y348" s="443" t="s">
        <v>89</v>
      </c>
      <c r="Z348" s="444"/>
      <c r="AA348" s="445"/>
      <c r="AB348" s="446"/>
      <c r="AC348" s="444">
        <v>0.95</v>
      </c>
      <c r="AD348" s="445" t="s">
        <v>1556</v>
      </c>
      <c r="AE348" s="446">
        <v>45289</v>
      </c>
      <c r="AF348" s="449" t="s">
        <v>125</v>
      </c>
      <c r="AG348" s="448">
        <v>0.95</v>
      </c>
    </row>
    <row r="349" spans="1:33" ht="39.75" customHeight="1" x14ac:dyDescent="0.25">
      <c r="A349" s="49" t="s">
        <v>4509</v>
      </c>
      <c r="B349" s="49">
        <v>103</v>
      </c>
      <c r="C349" s="49" t="s">
        <v>53</v>
      </c>
      <c r="D349" s="49" t="s">
        <v>1557</v>
      </c>
      <c r="E349" s="49">
        <v>0</v>
      </c>
      <c r="F349" s="49" t="s">
        <v>1558</v>
      </c>
      <c r="G349" s="49" t="s">
        <v>1558</v>
      </c>
      <c r="H349" s="417" t="s">
        <v>75</v>
      </c>
      <c r="I349" s="417" t="s">
        <v>196</v>
      </c>
      <c r="J349" s="417" t="s">
        <v>143</v>
      </c>
      <c r="K349" s="417" t="s">
        <v>1052</v>
      </c>
      <c r="L349" s="417" t="s">
        <v>125</v>
      </c>
      <c r="M349" s="417" t="s">
        <v>80</v>
      </c>
      <c r="N349" s="417" t="s">
        <v>1559</v>
      </c>
      <c r="O349" s="417" t="s">
        <v>80</v>
      </c>
      <c r="P349" s="417" t="s">
        <v>1560</v>
      </c>
      <c r="Q349" s="50">
        <v>0.35</v>
      </c>
      <c r="R349" s="50"/>
      <c r="S349" s="153">
        <v>1</v>
      </c>
      <c r="T349" s="417" t="s">
        <v>84</v>
      </c>
      <c r="U349" s="417" t="s">
        <v>1561</v>
      </c>
      <c r="V349" s="171">
        <v>44963</v>
      </c>
      <c r="W349" s="171">
        <v>45184</v>
      </c>
      <c r="X349" s="417" t="s">
        <v>1562</v>
      </c>
      <c r="Y349" s="57" t="s">
        <v>100</v>
      </c>
      <c r="Z349" s="392"/>
      <c r="AA349" s="58"/>
      <c r="AB349" s="435"/>
      <c r="AC349" s="392">
        <v>1</v>
      </c>
      <c r="AD349" s="58" t="s">
        <v>1563</v>
      </c>
      <c r="AE349" s="435">
        <v>45184</v>
      </c>
      <c r="AF349" s="436" t="s">
        <v>92</v>
      </c>
      <c r="AG349" s="437" t="s">
        <v>92</v>
      </c>
    </row>
    <row r="350" spans="1:33" ht="39.75" customHeight="1" x14ac:dyDescent="0.25">
      <c r="A350" s="53" t="s">
        <v>4509</v>
      </c>
      <c r="B350" s="53">
        <v>103</v>
      </c>
      <c r="C350" s="53" t="s">
        <v>53</v>
      </c>
      <c r="D350" s="53" t="s">
        <v>1557</v>
      </c>
      <c r="E350" s="53">
        <v>0</v>
      </c>
      <c r="F350" s="53" t="s">
        <v>1564</v>
      </c>
      <c r="G350" s="53" t="s">
        <v>1558</v>
      </c>
      <c r="H350" s="54" t="s">
        <v>94</v>
      </c>
      <c r="I350" s="54" t="s">
        <v>196</v>
      </c>
      <c r="J350" s="54" t="s">
        <v>80</v>
      </c>
      <c r="K350" s="54" t="s">
        <v>80</v>
      </c>
      <c r="L350" s="54" t="s">
        <v>80</v>
      </c>
      <c r="M350" s="54" t="s">
        <v>80</v>
      </c>
      <c r="N350" s="54" t="s">
        <v>80</v>
      </c>
      <c r="O350" s="54" t="s">
        <v>80</v>
      </c>
      <c r="P350" s="54" t="s">
        <v>1565</v>
      </c>
      <c r="Q350" s="52">
        <v>0.3</v>
      </c>
      <c r="R350" s="52">
        <v>0.105</v>
      </c>
      <c r="S350" s="428">
        <v>4</v>
      </c>
      <c r="T350" s="54" t="s">
        <v>84</v>
      </c>
      <c r="U350" s="54" t="s">
        <v>1566</v>
      </c>
      <c r="V350" s="75">
        <v>44998</v>
      </c>
      <c r="W350" s="75">
        <v>45107</v>
      </c>
      <c r="X350" s="54" t="s">
        <v>1562</v>
      </c>
      <c r="Y350" s="57" t="s">
        <v>100</v>
      </c>
      <c r="Z350" s="392">
        <v>1</v>
      </c>
      <c r="AA350" s="58" t="s">
        <v>1567</v>
      </c>
      <c r="AB350" s="435">
        <v>45100</v>
      </c>
      <c r="AC350" s="392">
        <v>1</v>
      </c>
      <c r="AD350" s="58" t="s">
        <v>1568</v>
      </c>
      <c r="AE350" s="435">
        <v>45100</v>
      </c>
      <c r="AF350" s="57" t="s">
        <v>79</v>
      </c>
      <c r="AG350" s="437">
        <v>1</v>
      </c>
    </row>
    <row r="351" spans="1:33" ht="39.75" customHeight="1" x14ac:dyDescent="0.25">
      <c r="A351" s="53" t="s">
        <v>4509</v>
      </c>
      <c r="B351" s="53">
        <v>103</v>
      </c>
      <c r="C351" s="53" t="s">
        <v>53</v>
      </c>
      <c r="D351" s="53" t="s">
        <v>1557</v>
      </c>
      <c r="E351" s="53">
        <v>0</v>
      </c>
      <c r="F351" s="53" t="s">
        <v>1569</v>
      </c>
      <c r="G351" s="53" t="s">
        <v>1558</v>
      </c>
      <c r="H351" s="54" t="s">
        <v>94</v>
      </c>
      <c r="I351" s="54" t="s">
        <v>196</v>
      </c>
      <c r="J351" s="54" t="s">
        <v>80</v>
      </c>
      <c r="K351" s="54" t="s">
        <v>80</v>
      </c>
      <c r="L351" s="54" t="s">
        <v>80</v>
      </c>
      <c r="M351" s="54" t="s">
        <v>80</v>
      </c>
      <c r="N351" s="54" t="s">
        <v>80</v>
      </c>
      <c r="O351" s="54" t="s">
        <v>80</v>
      </c>
      <c r="P351" s="54" t="s">
        <v>1570</v>
      </c>
      <c r="Q351" s="52">
        <v>0.2</v>
      </c>
      <c r="R351" s="52">
        <v>6.9999999999999993E-2</v>
      </c>
      <c r="S351" s="428">
        <v>1</v>
      </c>
      <c r="T351" s="54" t="s">
        <v>84</v>
      </c>
      <c r="U351" s="54" t="s">
        <v>1571</v>
      </c>
      <c r="V351" s="75">
        <v>44963</v>
      </c>
      <c r="W351" s="75">
        <v>44981</v>
      </c>
      <c r="X351" s="54" t="s">
        <v>1562</v>
      </c>
      <c r="Y351" s="57" t="s">
        <v>100</v>
      </c>
      <c r="Z351" s="392">
        <v>1</v>
      </c>
      <c r="AA351" s="58" t="s">
        <v>1572</v>
      </c>
      <c r="AB351" s="435">
        <v>44979</v>
      </c>
      <c r="AC351" s="392">
        <v>1</v>
      </c>
      <c r="AD351" s="58" t="s">
        <v>1573</v>
      </c>
      <c r="AE351" s="435">
        <v>44979</v>
      </c>
      <c r="AF351" s="57" t="s">
        <v>79</v>
      </c>
      <c r="AG351" s="437">
        <v>1</v>
      </c>
    </row>
    <row r="352" spans="1:33" ht="39.75" customHeight="1" x14ac:dyDescent="0.25">
      <c r="A352" s="53" t="s">
        <v>4509</v>
      </c>
      <c r="B352" s="53">
        <v>103</v>
      </c>
      <c r="C352" s="53" t="s">
        <v>53</v>
      </c>
      <c r="D352" s="53" t="s">
        <v>1557</v>
      </c>
      <c r="E352" s="53">
        <v>0</v>
      </c>
      <c r="F352" s="53" t="s">
        <v>1574</v>
      </c>
      <c r="G352" s="53" t="s">
        <v>1558</v>
      </c>
      <c r="H352" s="54" t="s">
        <v>94</v>
      </c>
      <c r="I352" s="54" t="s">
        <v>196</v>
      </c>
      <c r="J352" s="54" t="s">
        <v>80</v>
      </c>
      <c r="K352" s="54" t="s">
        <v>80</v>
      </c>
      <c r="L352" s="54" t="s">
        <v>80</v>
      </c>
      <c r="M352" s="54" t="s">
        <v>80</v>
      </c>
      <c r="N352" s="54" t="s">
        <v>80</v>
      </c>
      <c r="O352" s="54" t="s">
        <v>80</v>
      </c>
      <c r="P352" s="54" t="s">
        <v>1575</v>
      </c>
      <c r="Q352" s="52">
        <v>0.1</v>
      </c>
      <c r="R352" s="52">
        <v>3.4999999999999996E-2</v>
      </c>
      <c r="S352" s="428">
        <v>1</v>
      </c>
      <c r="T352" s="54" t="s">
        <v>84</v>
      </c>
      <c r="U352" s="54" t="s">
        <v>1576</v>
      </c>
      <c r="V352" s="75">
        <v>44984</v>
      </c>
      <c r="W352" s="75">
        <v>45009</v>
      </c>
      <c r="X352" s="54" t="s">
        <v>1562</v>
      </c>
      <c r="Y352" s="57" t="s">
        <v>100</v>
      </c>
      <c r="Z352" s="392">
        <v>1</v>
      </c>
      <c r="AA352" s="58" t="s">
        <v>1577</v>
      </c>
      <c r="AB352" s="435">
        <v>45008</v>
      </c>
      <c r="AC352" s="392">
        <v>1</v>
      </c>
      <c r="AD352" s="58" t="s">
        <v>1578</v>
      </c>
      <c r="AE352" s="435">
        <v>45008</v>
      </c>
      <c r="AF352" s="57" t="s">
        <v>79</v>
      </c>
      <c r="AG352" s="437">
        <v>1</v>
      </c>
    </row>
    <row r="353" spans="1:33" ht="39.75" customHeight="1" x14ac:dyDescent="0.25">
      <c r="A353" s="53" t="s">
        <v>4509</v>
      </c>
      <c r="B353" s="53">
        <v>103</v>
      </c>
      <c r="C353" s="53" t="s">
        <v>53</v>
      </c>
      <c r="D353" s="53" t="s">
        <v>1557</v>
      </c>
      <c r="E353" s="53">
        <v>0</v>
      </c>
      <c r="F353" s="53" t="s">
        <v>1579</v>
      </c>
      <c r="G353" s="53" t="s">
        <v>1558</v>
      </c>
      <c r="H353" s="54" t="s">
        <v>94</v>
      </c>
      <c r="I353" s="54" t="s">
        <v>196</v>
      </c>
      <c r="J353" s="54" t="s">
        <v>80</v>
      </c>
      <c r="K353" s="54" t="s">
        <v>80</v>
      </c>
      <c r="L353" s="54" t="s">
        <v>80</v>
      </c>
      <c r="M353" s="54" t="s">
        <v>80</v>
      </c>
      <c r="N353" s="54" t="s">
        <v>80</v>
      </c>
      <c r="O353" s="54" t="s">
        <v>80</v>
      </c>
      <c r="P353" s="54" t="s">
        <v>1580</v>
      </c>
      <c r="Q353" s="52">
        <v>0.15</v>
      </c>
      <c r="R353" s="52">
        <v>5.2499999999999998E-2</v>
      </c>
      <c r="S353" s="428">
        <v>1</v>
      </c>
      <c r="T353" s="54" t="s">
        <v>84</v>
      </c>
      <c r="U353" s="54" t="s">
        <v>1581</v>
      </c>
      <c r="V353" s="75">
        <v>45110</v>
      </c>
      <c r="W353" s="75">
        <v>45163</v>
      </c>
      <c r="X353" s="54" t="s">
        <v>1562</v>
      </c>
      <c r="Y353" s="57" t="s">
        <v>100</v>
      </c>
      <c r="Z353" s="392">
        <v>1</v>
      </c>
      <c r="AA353" s="58" t="s">
        <v>1582</v>
      </c>
      <c r="AB353" s="435">
        <v>45111</v>
      </c>
      <c r="AC353" s="392">
        <v>1</v>
      </c>
      <c r="AD353" s="58" t="s">
        <v>1583</v>
      </c>
      <c r="AE353" s="435">
        <v>45111</v>
      </c>
      <c r="AF353" s="57" t="s">
        <v>79</v>
      </c>
      <c r="AG353" s="437">
        <v>1</v>
      </c>
    </row>
    <row r="354" spans="1:33" ht="39.75" customHeight="1" x14ac:dyDescent="0.25">
      <c r="A354" s="53" t="s">
        <v>4509</v>
      </c>
      <c r="B354" s="53">
        <v>103</v>
      </c>
      <c r="C354" s="53" t="s">
        <v>53</v>
      </c>
      <c r="D354" s="53" t="s">
        <v>1557</v>
      </c>
      <c r="E354" s="53">
        <v>0</v>
      </c>
      <c r="F354" s="53" t="s">
        <v>1584</v>
      </c>
      <c r="G354" s="53" t="s">
        <v>1558</v>
      </c>
      <c r="H354" s="54" t="s">
        <v>94</v>
      </c>
      <c r="I354" s="54" t="s">
        <v>196</v>
      </c>
      <c r="J354" s="54" t="s">
        <v>80</v>
      </c>
      <c r="K354" s="54" t="s">
        <v>80</v>
      </c>
      <c r="L354" s="54" t="s">
        <v>80</v>
      </c>
      <c r="M354" s="54" t="s">
        <v>80</v>
      </c>
      <c r="N354" s="54" t="s">
        <v>80</v>
      </c>
      <c r="O354" s="54" t="s">
        <v>80</v>
      </c>
      <c r="P354" s="54" t="s">
        <v>1585</v>
      </c>
      <c r="Q354" s="52">
        <v>0.25</v>
      </c>
      <c r="R354" s="52">
        <v>8.7499999999999994E-2</v>
      </c>
      <c r="S354" s="428">
        <v>1</v>
      </c>
      <c r="T354" s="54" t="s">
        <v>84</v>
      </c>
      <c r="U354" s="54" t="s">
        <v>1586</v>
      </c>
      <c r="V354" s="75">
        <v>45166</v>
      </c>
      <c r="W354" s="75">
        <v>45184</v>
      </c>
      <c r="X354" s="54" t="s">
        <v>1562</v>
      </c>
      <c r="Y354" s="57" t="s">
        <v>100</v>
      </c>
      <c r="Z354" s="392">
        <v>1</v>
      </c>
      <c r="AA354" s="58" t="s">
        <v>1587</v>
      </c>
      <c r="AB354" s="435">
        <v>45210</v>
      </c>
      <c r="AC354" s="392">
        <v>1</v>
      </c>
      <c r="AD354" s="58" t="s">
        <v>1588</v>
      </c>
      <c r="AE354" s="435">
        <v>45210</v>
      </c>
      <c r="AF354" s="57" t="s">
        <v>125</v>
      </c>
      <c r="AG354" s="437">
        <v>0.95</v>
      </c>
    </row>
    <row r="355" spans="1:33" ht="39.75" customHeight="1" x14ac:dyDescent="0.25">
      <c r="A355" s="49" t="s">
        <v>4509</v>
      </c>
      <c r="B355" s="49">
        <v>103</v>
      </c>
      <c r="C355" s="49" t="s">
        <v>53</v>
      </c>
      <c r="D355" s="49" t="s">
        <v>1557</v>
      </c>
      <c r="E355" s="49">
        <v>0</v>
      </c>
      <c r="F355" s="49" t="s">
        <v>1589</v>
      </c>
      <c r="G355" s="49" t="s">
        <v>1589</v>
      </c>
      <c r="H355" s="417" t="s">
        <v>75</v>
      </c>
      <c r="I355" s="417" t="s">
        <v>196</v>
      </c>
      <c r="J355" s="417" t="s">
        <v>143</v>
      </c>
      <c r="K355" s="417" t="s">
        <v>1052</v>
      </c>
      <c r="L355" s="417" t="s">
        <v>125</v>
      </c>
      <c r="M355" s="417" t="s">
        <v>80</v>
      </c>
      <c r="N355" s="417" t="s">
        <v>1590</v>
      </c>
      <c r="O355" s="417" t="s">
        <v>80</v>
      </c>
      <c r="P355" s="417" t="s">
        <v>1591</v>
      </c>
      <c r="Q355" s="50">
        <v>0.35</v>
      </c>
      <c r="R355" s="50"/>
      <c r="S355" s="153">
        <v>1</v>
      </c>
      <c r="T355" s="417" t="s">
        <v>84</v>
      </c>
      <c r="U355" s="417" t="s">
        <v>1592</v>
      </c>
      <c r="V355" s="171">
        <v>44963</v>
      </c>
      <c r="W355" s="171">
        <v>45254</v>
      </c>
      <c r="X355" s="417" t="s">
        <v>1562</v>
      </c>
      <c r="Y355" s="57" t="s">
        <v>100</v>
      </c>
      <c r="Z355" s="392">
        <v>1</v>
      </c>
      <c r="AA355" s="58" t="s">
        <v>1593</v>
      </c>
      <c r="AB355" s="435">
        <v>45273</v>
      </c>
      <c r="AC355" s="392">
        <v>1</v>
      </c>
      <c r="AD355" s="58" t="s">
        <v>495</v>
      </c>
      <c r="AE355" s="435">
        <v>45273</v>
      </c>
      <c r="AF355" s="436" t="s">
        <v>92</v>
      </c>
      <c r="AG355" s="437" t="s">
        <v>92</v>
      </c>
    </row>
    <row r="356" spans="1:33" ht="39.75" customHeight="1" x14ac:dyDescent="0.25">
      <c r="A356" s="53" t="s">
        <v>4509</v>
      </c>
      <c r="B356" s="53">
        <v>103</v>
      </c>
      <c r="C356" s="53" t="s">
        <v>53</v>
      </c>
      <c r="D356" s="53" t="s">
        <v>1557</v>
      </c>
      <c r="E356" s="53">
        <v>0</v>
      </c>
      <c r="F356" s="53" t="s">
        <v>1594</v>
      </c>
      <c r="G356" s="53" t="s">
        <v>1589</v>
      </c>
      <c r="H356" s="54" t="s">
        <v>94</v>
      </c>
      <c r="I356" s="54" t="s">
        <v>196</v>
      </c>
      <c r="J356" s="54" t="s">
        <v>80</v>
      </c>
      <c r="K356" s="54" t="s">
        <v>80</v>
      </c>
      <c r="L356" s="54" t="s">
        <v>80</v>
      </c>
      <c r="M356" s="54" t="s">
        <v>80</v>
      </c>
      <c r="N356" s="54" t="s">
        <v>80</v>
      </c>
      <c r="O356" s="54" t="s">
        <v>80</v>
      </c>
      <c r="P356" s="54" t="s">
        <v>1595</v>
      </c>
      <c r="Q356" s="52">
        <v>0.2</v>
      </c>
      <c r="R356" s="52">
        <v>6.9999999999999993E-2</v>
      </c>
      <c r="S356" s="428">
        <v>3</v>
      </c>
      <c r="T356" s="54" t="s">
        <v>84</v>
      </c>
      <c r="U356" s="54" t="s">
        <v>1596</v>
      </c>
      <c r="V356" s="75">
        <v>44963</v>
      </c>
      <c r="W356" s="75">
        <v>45233</v>
      </c>
      <c r="X356" s="54" t="s">
        <v>1562</v>
      </c>
      <c r="Y356" s="57" t="s">
        <v>100</v>
      </c>
      <c r="Z356" s="392">
        <v>1</v>
      </c>
      <c r="AA356" s="58" t="s">
        <v>4742</v>
      </c>
      <c r="AB356" s="435">
        <v>45233</v>
      </c>
      <c r="AC356" s="392">
        <v>1</v>
      </c>
      <c r="AD356" s="58" t="s">
        <v>386</v>
      </c>
      <c r="AE356" s="435">
        <v>45233</v>
      </c>
      <c r="AF356" s="57" t="s">
        <v>79</v>
      </c>
      <c r="AG356" s="437">
        <v>1</v>
      </c>
    </row>
    <row r="357" spans="1:33" ht="39.75" customHeight="1" x14ac:dyDescent="0.25">
      <c r="A357" s="53" t="s">
        <v>4509</v>
      </c>
      <c r="B357" s="53">
        <v>103</v>
      </c>
      <c r="C357" s="53" t="s">
        <v>53</v>
      </c>
      <c r="D357" s="53" t="s">
        <v>1557</v>
      </c>
      <c r="E357" s="53">
        <v>0</v>
      </c>
      <c r="F357" s="53" t="s">
        <v>1598</v>
      </c>
      <c r="G357" s="53" t="s">
        <v>1589</v>
      </c>
      <c r="H357" s="54" t="s">
        <v>94</v>
      </c>
      <c r="I357" s="54" t="s">
        <v>196</v>
      </c>
      <c r="J357" s="54" t="s">
        <v>80</v>
      </c>
      <c r="K357" s="54" t="s">
        <v>80</v>
      </c>
      <c r="L357" s="54" t="s">
        <v>80</v>
      </c>
      <c r="M357" s="54" t="s">
        <v>80</v>
      </c>
      <c r="N357" s="54" t="s">
        <v>80</v>
      </c>
      <c r="O357" s="54" t="s">
        <v>80</v>
      </c>
      <c r="P357" s="54" t="s">
        <v>1599</v>
      </c>
      <c r="Q357" s="52">
        <v>0.2</v>
      </c>
      <c r="R357" s="52">
        <v>6.9999999999999993E-2</v>
      </c>
      <c r="S357" s="428">
        <v>3</v>
      </c>
      <c r="T357" s="54" t="s">
        <v>84</v>
      </c>
      <c r="U357" s="54" t="s">
        <v>1600</v>
      </c>
      <c r="V357" s="75">
        <v>44963</v>
      </c>
      <c r="W357" s="75">
        <v>45233</v>
      </c>
      <c r="X357" s="54" t="s">
        <v>1562</v>
      </c>
      <c r="Y357" s="57" t="s">
        <v>100</v>
      </c>
      <c r="Z357" s="392">
        <v>1</v>
      </c>
      <c r="AA357" s="58" t="s">
        <v>1601</v>
      </c>
      <c r="AB357" s="435">
        <v>45233</v>
      </c>
      <c r="AC357" s="392">
        <v>1</v>
      </c>
      <c r="AD357" s="58" t="s">
        <v>386</v>
      </c>
      <c r="AE357" s="435">
        <v>45233</v>
      </c>
      <c r="AF357" s="57" t="s">
        <v>79</v>
      </c>
      <c r="AG357" s="437">
        <v>1</v>
      </c>
    </row>
    <row r="358" spans="1:33" ht="39.75" customHeight="1" x14ac:dyDescent="0.25">
      <c r="A358" s="53" t="s">
        <v>4509</v>
      </c>
      <c r="B358" s="53">
        <v>103</v>
      </c>
      <c r="C358" s="53" t="s">
        <v>53</v>
      </c>
      <c r="D358" s="53" t="s">
        <v>1557</v>
      </c>
      <c r="E358" s="53">
        <v>0</v>
      </c>
      <c r="F358" s="53" t="s">
        <v>1602</v>
      </c>
      <c r="G358" s="53" t="s">
        <v>1589</v>
      </c>
      <c r="H358" s="54" t="s">
        <v>94</v>
      </c>
      <c r="I358" s="54" t="s">
        <v>196</v>
      </c>
      <c r="J358" s="54" t="s">
        <v>80</v>
      </c>
      <c r="K358" s="54" t="s">
        <v>80</v>
      </c>
      <c r="L358" s="54" t="s">
        <v>80</v>
      </c>
      <c r="M358" s="54" t="s">
        <v>80</v>
      </c>
      <c r="N358" s="54" t="s">
        <v>80</v>
      </c>
      <c r="O358" s="54" t="s">
        <v>80</v>
      </c>
      <c r="P358" s="54" t="s">
        <v>1603</v>
      </c>
      <c r="Q358" s="52">
        <v>0.6</v>
      </c>
      <c r="R358" s="52">
        <v>0.21</v>
      </c>
      <c r="S358" s="428">
        <v>1</v>
      </c>
      <c r="T358" s="54" t="s">
        <v>84</v>
      </c>
      <c r="U358" s="54" t="s">
        <v>646</v>
      </c>
      <c r="V358" s="75">
        <v>45236</v>
      </c>
      <c r="W358" s="75">
        <v>45254</v>
      </c>
      <c r="X358" s="54" t="s">
        <v>1562</v>
      </c>
      <c r="Y358" s="57" t="s">
        <v>100</v>
      </c>
      <c r="Z358" s="392">
        <v>1</v>
      </c>
      <c r="AA358" s="58" t="s">
        <v>1604</v>
      </c>
      <c r="AB358" s="435">
        <v>45271</v>
      </c>
      <c r="AC358" s="392">
        <v>1</v>
      </c>
      <c r="AD358" s="58" t="s">
        <v>386</v>
      </c>
      <c r="AE358" s="435">
        <v>45271</v>
      </c>
      <c r="AF358" s="57" t="s">
        <v>79</v>
      </c>
      <c r="AG358" s="437">
        <v>1</v>
      </c>
    </row>
    <row r="359" spans="1:33" ht="39.75" customHeight="1" x14ac:dyDescent="0.25">
      <c r="A359" s="49" t="s">
        <v>4509</v>
      </c>
      <c r="B359" s="49">
        <v>103</v>
      </c>
      <c r="C359" s="49" t="s">
        <v>53</v>
      </c>
      <c r="D359" s="49" t="s">
        <v>1557</v>
      </c>
      <c r="E359" s="49">
        <v>0</v>
      </c>
      <c r="F359" s="49" t="s">
        <v>1605</v>
      </c>
      <c r="G359" s="49" t="s">
        <v>1605</v>
      </c>
      <c r="H359" s="417" t="s">
        <v>75</v>
      </c>
      <c r="I359" s="417" t="s">
        <v>196</v>
      </c>
      <c r="J359" s="417" t="s">
        <v>143</v>
      </c>
      <c r="K359" s="417" t="s">
        <v>1052</v>
      </c>
      <c r="L359" s="417" t="s">
        <v>125</v>
      </c>
      <c r="M359" s="417" t="s">
        <v>80</v>
      </c>
      <c r="N359" s="417" t="s">
        <v>1606</v>
      </c>
      <c r="O359" s="417" t="s">
        <v>80</v>
      </c>
      <c r="P359" s="417" t="s">
        <v>1607</v>
      </c>
      <c r="Q359" s="50">
        <v>0.3</v>
      </c>
      <c r="R359" s="50"/>
      <c r="S359" s="153">
        <v>1</v>
      </c>
      <c r="T359" s="417" t="s">
        <v>84</v>
      </c>
      <c r="U359" s="417" t="s">
        <v>1608</v>
      </c>
      <c r="V359" s="171">
        <v>44991</v>
      </c>
      <c r="W359" s="171">
        <v>45065</v>
      </c>
      <c r="X359" s="417" t="s">
        <v>1562</v>
      </c>
      <c r="Y359" s="57" t="s">
        <v>100</v>
      </c>
      <c r="Z359" s="392">
        <v>1</v>
      </c>
      <c r="AA359" s="58" t="s">
        <v>4743</v>
      </c>
      <c r="AB359" s="435">
        <v>45051</v>
      </c>
      <c r="AC359" s="392">
        <v>1</v>
      </c>
      <c r="AD359" s="58" t="s">
        <v>1610</v>
      </c>
      <c r="AE359" s="435">
        <v>45065</v>
      </c>
      <c r="AF359" s="436" t="s">
        <v>92</v>
      </c>
      <c r="AG359" s="437" t="s">
        <v>92</v>
      </c>
    </row>
    <row r="360" spans="1:33" ht="39.75" customHeight="1" x14ac:dyDescent="0.25">
      <c r="A360" s="53" t="s">
        <v>4509</v>
      </c>
      <c r="B360" s="53">
        <v>103</v>
      </c>
      <c r="C360" s="53" t="s">
        <v>53</v>
      </c>
      <c r="D360" s="53" t="s">
        <v>1557</v>
      </c>
      <c r="E360" s="53">
        <v>0</v>
      </c>
      <c r="F360" s="53" t="s">
        <v>1611</v>
      </c>
      <c r="G360" s="53" t="s">
        <v>1605</v>
      </c>
      <c r="H360" s="54" t="s">
        <v>94</v>
      </c>
      <c r="I360" s="54" t="s">
        <v>196</v>
      </c>
      <c r="J360" s="54" t="s">
        <v>80</v>
      </c>
      <c r="K360" s="54" t="s">
        <v>80</v>
      </c>
      <c r="L360" s="54" t="s">
        <v>80</v>
      </c>
      <c r="M360" s="54" t="s">
        <v>80</v>
      </c>
      <c r="N360" s="54" t="s">
        <v>80</v>
      </c>
      <c r="O360" s="54" t="s">
        <v>80</v>
      </c>
      <c r="P360" s="54" t="s">
        <v>1612</v>
      </c>
      <c r="Q360" s="52">
        <v>0.3</v>
      </c>
      <c r="R360" s="52">
        <v>0.09</v>
      </c>
      <c r="S360" s="428">
        <v>1</v>
      </c>
      <c r="T360" s="54" t="s">
        <v>84</v>
      </c>
      <c r="U360" s="54" t="s">
        <v>1613</v>
      </c>
      <c r="V360" s="75">
        <v>44991</v>
      </c>
      <c r="W360" s="75">
        <v>45016</v>
      </c>
      <c r="X360" s="54" t="s">
        <v>1562</v>
      </c>
      <c r="Y360" s="57" t="s">
        <v>100</v>
      </c>
      <c r="Z360" s="392">
        <v>1</v>
      </c>
      <c r="AA360" s="58" t="s">
        <v>1614</v>
      </c>
      <c r="AB360" s="435">
        <v>45007</v>
      </c>
      <c r="AC360" s="392">
        <v>1</v>
      </c>
      <c r="AD360" s="58" t="s">
        <v>1615</v>
      </c>
      <c r="AE360" s="435">
        <v>45007</v>
      </c>
      <c r="AF360" s="57" t="s">
        <v>79</v>
      </c>
      <c r="AG360" s="437">
        <v>1</v>
      </c>
    </row>
    <row r="361" spans="1:33" ht="39.75" customHeight="1" x14ac:dyDescent="0.25">
      <c r="A361" s="53" t="s">
        <v>4509</v>
      </c>
      <c r="B361" s="53">
        <v>103</v>
      </c>
      <c r="C361" s="53" t="s">
        <v>53</v>
      </c>
      <c r="D361" s="53" t="s">
        <v>1557</v>
      </c>
      <c r="E361" s="53">
        <v>0</v>
      </c>
      <c r="F361" s="53" t="s">
        <v>1616</v>
      </c>
      <c r="G361" s="53" t="s">
        <v>1605</v>
      </c>
      <c r="H361" s="54" t="s">
        <v>94</v>
      </c>
      <c r="I361" s="54" t="s">
        <v>196</v>
      </c>
      <c r="J361" s="54" t="s">
        <v>80</v>
      </c>
      <c r="K361" s="54" t="s">
        <v>80</v>
      </c>
      <c r="L361" s="54" t="s">
        <v>80</v>
      </c>
      <c r="M361" s="54" t="s">
        <v>80</v>
      </c>
      <c r="N361" s="54" t="s">
        <v>80</v>
      </c>
      <c r="O361" s="54" t="s">
        <v>80</v>
      </c>
      <c r="P361" s="54" t="s">
        <v>1617</v>
      </c>
      <c r="Q361" s="52">
        <v>0.4</v>
      </c>
      <c r="R361" s="52">
        <v>0.12</v>
      </c>
      <c r="S361" s="428">
        <v>1</v>
      </c>
      <c r="T361" s="54" t="s">
        <v>84</v>
      </c>
      <c r="U361" s="54" t="s">
        <v>1618</v>
      </c>
      <c r="V361" s="75">
        <v>45019</v>
      </c>
      <c r="W361" s="75">
        <v>45044</v>
      </c>
      <c r="X361" s="54" t="s">
        <v>1562</v>
      </c>
      <c r="Y361" s="57" t="s">
        <v>100</v>
      </c>
      <c r="Z361" s="392"/>
      <c r="AA361" s="58"/>
      <c r="AB361" s="435"/>
      <c r="AC361" s="392">
        <v>1</v>
      </c>
      <c r="AD361" s="58" t="s">
        <v>1619</v>
      </c>
      <c r="AE361" s="435">
        <v>45044</v>
      </c>
      <c r="AF361" s="57" t="s">
        <v>79</v>
      </c>
      <c r="AG361" s="437">
        <v>1</v>
      </c>
    </row>
    <row r="362" spans="1:33" ht="39.75" customHeight="1" x14ac:dyDescent="0.25">
      <c r="A362" s="53" t="s">
        <v>4509</v>
      </c>
      <c r="B362" s="53">
        <v>103</v>
      </c>
      <c r="C362" s="53" t="s">
        <v>53</v>
      </c>
      <c r="D362" s="53" t="s">
        <v>1557</v>
      </c>
      <c r="E362" s="53">
        <v>0</v>
      </c>
      <c r="F362" s="53" t="s">
        <v>1620</v>
      </c>
      <c r="G362" s="53" t="s">
        <v>1605</v>
      </c>
      <c r="H362" s="54" t="s">
        <v>94</v>
      </c>
      <c r="I362" s="54" t="s">
        <v>196</v>
      </c>
      <c r="J362" s="54" t="s">
        <v>80</v>
      </c>
      <c r="K362" s="54" t="s">
        <v>80</v>
      </c>
      <c r="L362" s="54" t="s">
        <v>80</v>
      </c>
      <c r="M362" s="54" t="s">
        <v>80</v>
      </c>
      <c r="N362" s="54" t="s">
        <v>80</v>
      </c>
      <c r="O362" s="54" t="s">
        <v>80</v>
      </c>
      <c r="P362" s="54" t="s">
        <v>1621</v>
      </c>
      <c r="Q362" s="52">
        <v>0.3</v>
      </c>
      <c r="R362" s="52">
        <v>0.09</v>
      </c>
      <c r="S362" s="428">
        <v>1</v>
      </c>
      <c r="T362" s="54" t="s">
        <v>84</v>
      </c>
      <c r="U362" s="54" t="s">
        <v>1622</v>
      </c>
      <c r="V362" s="75">
        <v>45047</v>
      </c>
      <c r="W362" s="75">
        <v>45065</v>
      </c>
      <c r="X362" s="54" t="s">
        <v>1562</v>
      </c>
      <c r="Y362" s="57" t="s">
        <v>100</v>
      </c>
      <c r="Z362" s="392">
        <v>1</v>
      </c>
      <c r="AA362" s="58" t="s">
        <v>1623</v>
      </c>
      <c r="AB362" s="435">
        <v>45065</v>
      </c>
      <c r="AC362" s="392">
        <v>1</v>
      </c>
      <c r="AD362" s="58" t="s">
        <v>1624</v>
      </c>
      <c r="AE362" s="435">
        <v>45065</v>
      </c>
      <c r="AF362" s="57" t="s">
        <v>79</v>
      </c>
      <c r="AG362" s="437">
        <v>1</v>
      </c>
    </row>
    <row r="363" spans="1:33" ht="39.75" customHeight="1" x14ac:dyDescent="0.25">
      <c r="A363" s="49" t="s">
        <v>4509</v>
      </c>
      <c r="B363" s="49">
        <v>104</v>
      </c>
      <c r="C363" s="49" t="s">
        <v>54</v>
      </c>
      <c r="D363" s="49" t="s">
        <v>1625</v>
      </c>
      <c r="E363" s="49">
        <v>1</v>
      </c>
      <c r="F363" s="49" t="s">
        <v>1626</v>
      </c>
      <c r="G363" s="49" t="s">
        <v>1626</v>
      </c>
      <c r="H363" s="417" t="s">
        <v>75</v>
      </c>
      <c r="I363" s="417" t="s">
        <v>196</v>
      </c>
      <c r="J363" s="417" t="s">
        <v>77</v>
      </c>
      <c r="K363" s="417" t="s">
        <v>78</v>
      </c>
      <c r="L363" s="417" t="s">
        <v>79</v>
      </c>
      <c r="M363" s="417" t="s">
        <v>297</v>
      </c>
      <c r="N363" s="417" t="s">
        <v>1627</v>
      </c>
      <c r="O363" s="417" t="s">
        <v>82</v>
      </c>
      <c r="P363" s="417" t="s">
        <v>1628</v>
      </c>
      <c r="Q363" s="50">
        <v>0.25</v>
      </c>
      <c r="R363" s="50"/>
      <c r="S363" s="153">
        <v>1</v>
      </c>
      <c r="T363" s="417" t="s">
        <v>84</v>
      </c>
      <c r="U363" s="417" t="s">
        <v>1629</v>
      </c>
      <c r="V363" s="171">
        <v>44958</v>
      </c>
      <c r="W363" s="171">
        <v>45168</v>
      </c>
      <c r="X363" s="417" t="s">
        <v>1630</v>
      </c>
      <c r="Y363" s="57" t="s">
        <v>100</v>
      </c>
      <c r="Z363" s="392">
        <v>1</v>
      </c>
      <c r="AA363" s="58" t="s">
        <v>1631</v>
      </c>
      <c r="AB363" s="435">
        <v>45168</v>
      </c>
      <c r="AC363" s="392">
        <v>1</v>
      </c>
      <c r="AD363" s="58" t="s">
        <v>1632</v>
      </c>
      <c r="AE363" s="435">
        <v>45168</v>
      </c>
      <c r="AF363" s="436" t="s">
        <v>92</v>
      </c>
      <c r="AG363" s="437" t="s">
        <v>92</v>
      </c>
    </row>
    <row r="364" spans="1:33" ht="39.75" customHeight="1" x14ac:dyDescent="0.25">
      <c r="A364" s="53" t="s">
        <v>4509</v>
      </c>
      <c r="B364" s="53">
        <v>104</v>
      </c>
      <c r="C364" s="53" t="s">
        <v>54</v>
      </c>
      <c r="D364" s="53" t="s">
        <v>1625</v>
      </c>
      <c r="E364" s="53">
        <v>1</v>
      </c>
      <c r="F364" s="53" t="s">
        <v>1633</v>
      </c>
      <c r="G364" s="53" t="s">
        <v>1626</v>
      </c>
      <c r="H364" s="54" t="s">
        <v>94</v>
      </c>
      <c r="I364" s="54" t="s">
        <v>196</v>
      </c>
      <c r="J364" s="54" t="s">
        <v>80</v>
      </c>
      <c r="K364" s="54" t="s">
        <v>842</v>
      </c>
      <c r="L364" s="54" t="s">
        <v>80</v>
      </c>
      <c r="M364" s="54" t="s">
        <v>80</v>
      </c>
      <c r="N364" s="54" t="s">
        <v>80</v>
      </c>
      <c r="O364" s="54" t="s">
        <v>80</v>
      </c>
      <c r="P364" s="54" t="s">
        <v>95</v>
      </c>
      <c r="Q364" s="52">
        <v>0.2</v>
      </c>
      <c r="R364" s="52">
        <v>0.05</v>
      </c>
      <c r="S364" s="428">
        <v>2</v>
      </c>
      <c r="T364" s="54" t="s">
        <v>84</v>
      </c>
      <c r="U364" s="54" t="s">
        <v>96</v>
      </c>
      <c r="V364" s="75">
        <v>44958</v>
      </c>
      <c r="W364" s="75">
        <v>45016</v>
      </c>
      <c r="X364" s="54" t="s">
        <v>1630</v>
      </c>
      <c r="Y364" s="57" t="s">
        <v>100</v>
      </c>
      <c r="Z364" s="392">
        <v>1</v>
      </c>
      <c r="AA364" s="58" t="s">
        <v>1634</v>
      </c>
      <c r="AB364" s="435">
        <v>45016</v>
      </c>
      <c r="AC364" s="392">
        <v>1</v>
      </c>
      <c r="AD364" s="58" t="s">
        <v>1635</v>
      </c>
      <c r="AE364" s="435">
        <v>45016</v>
      </c>
      <c r="AF364" s="57" t="s">
        <v>79</v>
      </c>
      <c r="AG364" s="437">
        <v>1</v>
      </c>
    </row>
    <row r="365" spans="1:33" ht="39.75" customHeight="1" x14ac:dyDescent="0.25">
      <c r="A365" s="53" t="s">
        <v>4509</v>
      </c>
      <c r="B365" s="53">
        <v>104</v>
      </c>
      <c r="C365" s="53" t="s">
        <v>54</v>
      </c>
      <c r="D365" s="53" t="s">
        <v>1625</v>
      </c>
      <c r="E365" s="53">
        <v>1</v>
      </c>
      <c r="F365" s="53" t="s">
        <v>1636</v>
      </c>
      <c r="G365" s="53" t="s">
        <v>1626</v>
      </c>
      <c r="H365" s="54" t="s">
        <v>102</v>
      </c>
      <c r="I365" s="54" t="s">
        <v>196</v>
      </c>
      <c r="J365" s="54" t="s">
        <v>80</v>
      </c>
      <c r="K365" s="54" t="s">
        <v>842</v>
      </c>
      <c r="L365" s="54" t="s">
        <v>80</v>
      </c>
      <c r="M365" s="54" t="s">
        <v>80</v>
      </c>
      <c r="N365" s="54" t="s">
        <v>80</v>
      </c>
      <c r="O365" s="54" t="s">
        <v>80</v>
      </c>
      <c r="P365" s="54" t="s">
        <v>103</v>
      </c>
      <c r="Q365" s="52">
        <v>0</v>
      </c>
      <c r="R365" s="52">
        <v>0</v>
      </c>
      <c r="S365" s="428">
        <v>1</v>
      </c>
      <c r="T365" s="54" t="s">
        <v>84</v>
      </c>
      <c r="U365" s="54" t="s">
        <v>406</v>
      </c>
      <c r="V365" s="75">
        <v>44988</v>
      </c>
      <c r="W365" s="75">
        <v>45044</v>
      </c>
      <c r="X365" s="54" t="s">
        <v>105</v>
      </c>
      <c r="Y365" s="57" t="s">
        <v>100</v>
      </c>
      <c r="Z365" s="392">
        <v>1</v>
      </c>
      <c r="AA365" s="58" t="s">
        <v>1637</v>
      </c>
      <c r="AB365" s="435">
        <v>45041</v>
      </c>
      <c r="AC365" s="392">
        <v>1</v>
      </c>
      <c r="AD365" s="58" t="s">
        <v>1638</v>
      </c>
      <c r="AE365" s="435">
        <v>45041</v>
      </c>
      <c r="AF365" s="57" t="s">
        <v>79</v>
      </c>
      <c r="AG365" s="437">
        <v>1</v>
      </c>
    </row>
    <row r="366" spans="1:33" ht="39.75" customHeight="1" x14ac:dyDescent="0.25">
      <c r="A366" s="53" t="s">
        <v>4509</v>
      </c>
      <c r="B366" s="53">
        <v>104</v>
      </c>
      <c r="C366" s="53" t="s">
        <v>54</v>
      </c>
      <c r="D366" s="53" t="s">
        <v>1625</v>
      </c>
      <c r="E366" s="53">
        <v>1</v>
      </c>
      <c r="F366" s="53" t="s">
        <v>1639</v>
      </c>
      <c r="G366" s="53" t="s">
        <v>1626</v>
      </c>
      <c r="H366" s="54" t="s">
        <v>94</v>
      </c>
      <c r="I366" s="54" t="s">
        <v>196</v>
      </c>
      <c r="J366" s="54" t="s">
        <v>80</v>
      </c>
      <c r="K366" s="54" t="s">
        <v>842</v>
      </c>
      <c r="L366" s="54" t="s">
        <v>80</v>
      </c>
      <c r="M366" s="54" t="s">
        <v>80</v>
      </c>
      <c r="N366" s="54" t="s">
        <v>80</v>
      </c>
      <c r="O366" s="54" t="s">
        <v>80</v>
      </c>
      <c r="P366" s="54" t="s">
        <v>109</v>
      </c>
      <c r="Q366" s="52">
        <v>0.25</v>
      </c>
      <c r="R366" s="52">
        <v>6.25E-2</v>
      </c>
      <c r="S366" s="428">
        <v>2</v>
      </c>
      <c r="T366" s="54" t="s">
        <v>84</v>
      </c>
      <c r="U366" s="54" t="s">
        <v>110</v>
      </c>
      <c r="V366" s="75">
        <v>44958</v>
      </c>
      <c r="W366" s="75">
        <v>45044</v>
      </c>
      <c r="X366" s="54" t="s">
        <v>1630</v>
      </c>
      <c r="Y366" s="57" t="s">
        <v>100</v>
      </c>
      <c r="Z366" s="392">
        <v>1</v>
      </c>
      <c r="AA366" s="58" t="s">
        <v>1640</v>
      </c>
      <c r="AB366" s="435">
        <v>45044</v>
      </c>
      <c r="AC366" s="392">
        <v>1</v>
      </c>
      <c r="AD366" s="58" t="s">
        <v>1641</v>
      </c>
      <c r="AE366" s="435">
        <v>45044</v>
      </c>
      <c r="AF366" s="57" t="s">
        <v>79</v>
      </c>
      <c r="AG366" s="437">
        <v>1</v>
      </c>
    </row>
    <row r="367" spans="1:33" ht="39.75" customHeight="1" x14ac:dyDescent="0.25">
      <c r="A367" s="53" t="s">
        <v>4509</v>
      </c>
      <c r="B367" s="53">
        <v>104</v>
      </c>
      <c r="C367" s="53" t="s">
        <v>54</v>
      </c>
      <c r="D367" s="53" t="s">
        <v>1625</v>
      </c>
      <c r="E367" s="53">
        <v>1</v>
      </c>
      <c r="F367" s="53" t="s">
        <v>1642</v>
      </c>
      <c r="G367" s="53" t="s">
        <v>1626</v>
      </c>
      <c r="H367" s="54" t="s">
        <v>94</v>
      </c>
      <c r="I367" s="54" t="s">
        <v>196</v>
      </c>
      <c r="J367" s="54" t="s">
        <v>80</v>
      </c>
      <c r="K367" s="54" t="s">
        <v>842</v>
      </c>
      <c r="L367" s="54" t="s">
        <v>80</v>
      </c>
      <c r="M367" s="54" t="s">
        <v>80</v>
      </c>
      <c r="N367" s="54" t="s">
        <v>80</v>
      </c>
      <c r="O367" s="54" t="s">
        <v>80</v>
      </c>
      <c r="P367" s="54" t="s">
        <v>114</v>
      </c>
      <c r="Q367" s="52">
        <v>0.15</v>
      </c>
      <c r="R367" s="52">
        <v>3.7499999999999999E-2</v>
      </c>
      <c r="S367" s="428">
        <v>4</v>
      </c>
      <c r="T367" s="54" t="s">
        <v>84</v>
      </c>
      <c r="U367" s="54" t="s">
        <v>1643</v>
      </c>
      <c r="V367" s="75">
        <v>45048</v>
      </c>
      <c r="W367" s="75">
        <v>45153</v>
      </c>
      <c r="X367" s="54" t="s">
        <v>1630</v>
      </c>
      <c r="Y367" s="57" t="s">
        <v>100</v>
      </c>
      <c r="Z367" s="392">
        <v>1</v>
      </c>
      <c r="AA367" s="58" t="s">
        <v>1644</v>
      </c>
      <c r="AB367" s="435">
        <v>45153</v>
      </c>
      <c r="AC367" s="392">
        <v>1</v>
      </c>
      <c r="AD367" s="58" t="s">
        <v>1645</v>
      </c>
      <c r="AE367" s="435">
        <v>45061</v>
      </c>
      <c r="AF367" s="57" t="s">
        <v>79</v>
      </c>
      <c r="AG367" s="437">
        <v>1</v>
      </c>
    </row>
    <row r="368" spans="1:33" ht="39.75" customHeight="1" x14ac:dyDescent="0.25">
      <c r="A368" s="53" t="s">
        <v>4509</v>
      </c>
      <c r="B368" s="53">
        <v>104</v>
      </c>
      <c r="C368" s="53" t="s">
        <v>54</v>
      </c>
      <c r="D368" s="53" t="s">
        <v>1625</v>
      </c>
      <c r="E368" s="53">
        <v>1</v>
      </c>
      <c r="F368" s="53" t="s">
        <v>1646</v>
      </c>
      <c r="G368" s="53" t="s">
        <v>1626</v>
      </c>
      <c r="H368" s="54" t="s">
        <v>94</v>
      </c>
      <c r="I368" s="54" t="s">
        <v>196</v>
      </c>
      <c r="J368" s="54" t="s">
        <v>80</v>
      </c>
      <c r="K368" s="54" t="s">
        <v>842</v>
      </c>
      <c r="L368" s="54" t="s">
        <v>80</v>
      </c>
      <c r="M368" s="54" t="s">
        <v>80</v>
      </c>
      <c r="N368" s="54" t="s">
        <v>80</v>
      </c>
      <c r="O368" s="54" t="s">
        <v>80</v>
      </c>
      <c r="P368" s="54" t="s">
        <v>119</v>
      </c>
      <c r="Q368" s="52">
        <v>0.2</v>
      </c>
      <c r="R368" s="52">
        <v>0.05</v>
      </c>
      <c r="S368" s="428">
        <v>2</v>
      </c>
      <c r="T368" s="54" t="s">
        <v>84</v>
      </c>
      <c r="U368" s="54" t="s">
        <v>110</v>
      </c>
      <c r="V368" s="75">
        <v>45154</v>
      </c>
      <c r="W368" s="75">
        <v>45162</v>
      </c>
      <c r="X368" s="54" t="s">
        <v>1630</v>
      </c>
      <c r="Y368" s="57" t="s">
        <v>100</v>
      </c>
      <c r="Z368" s="392">
        <v>1</v>
      </c>
      <c r="AA368" s="58" t="s">
        <v>1647</v>
      </c>
      <c r="AB368" s="435">
        <v>45162</v>
      </c>
      <c r="AC368" s="392">
        <v>1</v>
      </c>
      <c r="AD368" s="58" t="s">
        <v>1648</v>
      </c>
      <c r="AE368" s="435">
        <v>45162</v>
      </c>
      <c r="AF368" s="57" t="s">
        <v>79</v>
      </c>
      <c r="AG368" s="437">
        <v>1</v>
      </c>
    </row>
    <row r="369" spans="1:33" ht="39.75" customHeight="1" x14ac:dyDescent="0.25">
      <c r="A369" s="53" t="s">
        <v>4509</v>
      </c>
      <c r="B369" s="53">
        <v>104</v>
      </c>
      <c r="C369" s="53" t="s">
        <v>54</v>
      </c>
      <c r="D369" s="53" t="s">
        <v>1625</v>
      </c>
      <c r="E369" s="53">
        <v>1</v>
      </c>
      <c r="F369" s="53" t="s">
        <v>1649</v>
      </c>
      <c r="G369" s="53" t="s">
        <v>1626</v>
      </c>
      <c r="H369" s="54" t="s">
        <v>94</v>
      </c>
      <c r="I369" s="54" t="s">
        <v>196</v>
      </c>
      <c r="J369" s="54" t="s">
        <v>80</v>
      </c>
      <c r="K369" s="54" t="s">
        <v>842</v>
      </c>
      <c r="L369" s="54" t="s">
        <v>80</v>
      </c>
      <c r="M369" s="54" t="s">
        <v>80</v>
      </c>
      <c r="N369" s="54" t="s">
        <v>80</v>
      </c>
      <c r="O369" s="54" t="s">
        <v>80</v>
      </c>
      <c r="P369" s="54" t="s">
        <v>613</v>
      </c>
      <c r="Q369" s="52">
        <v>0.2</v>
      </c>
      <c r="R369" s="52">
        <v>0.05</v>
      </c>
      <c r="S369" s="428">
        <v>2</v>
      </c>
      <c r="T369" s="54" t="s">
        <v>84</v>
      </c>
      <c r="U369" s="54" t="s">
        <v>110</v>
      </c>
      <c r="V369" s="75">
        <v>45162</v>
      </c>
      <c r="W369" s="75">
        <v>45168</v>
      </c>
      <c r="X369" s="54" t="s">
        <v>1630</v>
      </c>
      <c r="Y369" s="57" t="s">
        <v>100</v>
      </c>
      <c r="Z369" s="392">
        <v>1</v>
      </c>
      <c r="AA369" s="58" t="s">
        <v>1650</v>
      </c>
      <c r="AB369" s="435">
        <v>45168</v>
      </c>
      <c r="AC369" s="392">
        <v>1</v>
      </c>
      <c r="AD369" s="58" t="s">
        <v>1651</v>
      </c>
      <c r="AE369" s="435">
        <v>45168</v>
      </c>
      <c r="AF369" s="57" t="s">
        <v>79</v>
      </c>
      <c r="AG369" s="437">
        <v>1</v>
      </c>
    </row>
    <row r="370" spans="1:33" ht="39.75" customHeight="1" x14ac:dyDescent="0.25">
      <c r="A370" s="49" t="s">
        <v>4509</v>
      </c>
      <c r="B370" s="49">
        <v>104</v>
      </c>
      <c r="C370" s="49" t="s">
        <v>54</v>
      </c>
      <c r="D370" s="49" t="s">
        <v>1625</v>
      </c>
      <c r="E370" s="49">
        <v>1</v>
      </c>
      <c r="F370" s="49" t="s">
        <v>1652</v>
      </c>
      <c r="G370" s="49" t="s">
        <v>1652</v>
      </c>
      <c r="H370" s="417" t="s">
        <v>75</v>
      </c>
      <c r="I370" s="417" t="s">
        <v>76</v>
      </c>
      <c r="J370" s="417" t="s">
        <v>296</v>
      </c>
      <c r="K370" s="417" t="s">
        <v>78</v>
      </c>
      <c r="L370" s="417" t="s">
        <v>79</v>
      </c>
      <c r="M370" s="417" t="s">
        <v>297</v>
      </c>
      <c r="N370" s="417" t="s">
        <v>1653</v>
      </c>
      <c r="O370" s="417" t="s">
        <v>82</v>
      </c>
      <c r="P370" s="417" t="s">
        <v>1654</v>
      </c>
      <c r="Q370" s="50">
        <v>0.25</v>
      </c>
      <c r="R370" s="50"/>
      <c r="S370" s="153">
        <v>2</v>
      </c>
      <c r="T370" s="417" t="s">
        <v>84</v>
      </c>
      <c r="U370" s="417" t="s">
        <v>1655</v>
      </c>
      <c r="V370" s="171">
        <v>44958</v>
      </c>
      <c r="W370" s="171">
        <v>45180</v>
      </c>
      <c r="X370" s="417" t="s">
        <v>1656</v>
      </c>
      <c r="Y370" s="57" t="s">
        <v>100</v>
      </c>
      <c r="Z370" s="392">
        <v>1</v>
      </c>
      <c r="AA370" s="58" t="s">
        <v>1657</v>
      </c>
      <c r="AB370" s="435">
        <v>45180</v>
      </c>
      <c r="AC370" s="392">
        <v>1</v>
      </c>
      <c r="AD370" s="58" t="s">
        <v>1658</v>
      </c>
      <c r="AE370" s="435">
        <v>45180</v>
      </c>
      <c r="AF370" s="436" t="s">
        <v>92</v>
      </c>
      <c r="AG370" s="437" t="s">
        <v>92</v>
      </c>
    </row>
    <row r="371" spans="1:33" ht="39.75" customHeight="1" x14ac:dyDescent="0.25">
      <c r="A371" s="53" t="s">
        <v>4509</v>
      </c>
      <c r="B371" s="53">
        <v>104</v>
      </c>
      <c r="C371" s="53" t="s">
        <v>54</v>
      </c>
      <c r="D371" s="53" t="s">
        <v>1625</v>
      </c>
      <c r="E371" s="53">
        <v>1</v>
      </c>
      <c r="F371" s="53" t="s">
        <v>1659</v>
      </c>
      <c r="G371" s="53" t="s">
        <v>1652</v>
      </c>
      <c r="H371" s="54" t="s">
        <v>94</v>
      </c>
      <c r="I371" s="54" t="s">
        <v>76</v>
      </c>
      <c r="J371" s="54" t="s">
        <v>80</v>
      </c>
      <c r="K371" s="54" t="s">
        <v>842</v>
      </c>
      <c r="L371" s="54" t="s">
        <v>80</v>
      </c>
      <c r="M371" s="54" t="s">
        <v>80</v>
      </c>
      <c r="N371" s="54" t="s">
        <v>80</v>
      </c>
      <c r="O371" s="54" t="s">
        <v>80</v>
      </c>
      <c r="P371" s="54" t="s">
        <v>95</v>
      </c>
      <c r="Q371" s="52">
        <v>0.2</v>
      </c>
      <c r="R371" s="52">
        <v>0.05</v>
      </c>
      <c r="S371" s="428">
        <v>2</v>
      </c>
      <c r="T371" s="54" t="s">
        <v>84</v>
      </c>
      <c r="U371" s="54" t="s">
        <v>96</v>
      </c>
      <c r="V371" s="75">
        <v>44958</v>
      </c>
      <c r="W371" s="75">
        <v>45016</v>
      </c>
      <c r="X371" s="54" t="s">
        <v>1656</v>
      </c>
      <c r="Y371" s="57" t="s">
        <v>100</v>
      </c>
      <c r="Z371" s="392">
        <v>1</v>
      </c>
      <c r="AA371" s="58" t="s">
        <v>1634</v>
      </c>
      <c r="AB371" s="435">
        <v>45016</v>
      </c>
      <c r="AC371" s="392">
        <v>1</v>
      </c>
      <c r="AD371" s="58" t="s">
        <v>1635</v>
      </c>
      <c r="AE371" s="435">
        <v>45016</v>
      </c>
      <c r="AF371" s="57" t="s">
        <v>79</v>
      </c>
      <c r="AG371" s="437">
        <v>1</v>
      </c>
    </row>
    <row r="372" spans="1:33" ht="39.75" customHeight="1" x14ac:dyDescent="0.25">
      <c r="A372" s="53" t="s">
        <v>4509</v>
      </c>
      <c r="B372" s="53">
        <v>104</v>
      </c>
      <c r="C372" s="53" t="s">
        <v>54</v>
      </c>
      <c r="D372" s="53" t="s">
        <v>1625</v>
      </c>
      <c r="E372" s="53">
        <v>1</v>
      </c>
      <c r="F372" s="53" t="s">
        <v>1660</v>
      </c>
      <c r="G372" s="53" t="s">
        <v>1652</v>
      </c>
      <c r="H372" s="54" t="s">
        <v>102</v>
      </c>
      <c r="I372" s="54" t="s">
        <v>76</v>
      </c>
      <c r="J372" s="54" t="s">
        <v>80</v>
      </c>
      <c r="K372" s="54" t="s">
        <v>842</v>
      </c>
      <c r="L372" s="54" t="s">
        <v>80</v>
      </c>
      <c r="M372" s="54" t="s">
        <v>80</v>
      </c>
      <c r="N372" s="54" t="s">
        <v>80</v>
      </c>
      <c r="O372" s="54" t="s">
        <v>80</v>
      </c>
      <c r="P372" s="54" t="s">
        <v>103</v>
      </c>
      <c r="Q372" s="52">
        <v>0</v>
      </c>
      <c r="R372" s="52">
        <v>0</v>
      </c>
      <c r="S372" s="428">
        <v>1</v>
      </c>
      <c r="T372" s="54" t="s">
        <v>84</v>
      </c>
      <c r="U372" s="54" t="s">
        <v>406</v>
      </c>
      <c r="V372" s="75">
        <v>45019</v>
      </c>
      <c r="W372" s="75">
        <v>45030</v>
      </c>
      <c r="X372" s="54" t="s">
        <v>105</v>
      </c>
      <c r="Y372" s="57" t="s">
        <v>100</v>
      </c>
      <c r="Z372" s="392">
        <v>1</v>
      </c>
      <c r="AA372" s="58" t="s">
        <v>1637</v>
      </c>
      <c r="AB372" s="435">
        <v>45030</v>
      </c>
      <c r="AC372" s="392">
        <v>1</v>
      </c>
      <c r="AD372" s="58" t="s">
        <v>1638</v>
      </c>
      <c r="AE372" s="435">
        <v>45030</v>
      </c>
      <c r="AF372" s="57" t="s">
        <v>79</v>
      </c>
      <c r="AG372" s="437">
        <v>1</v>
      </c>
    </row>
    <row r="373" spans="1:33" ht="39.75" customHeight="1" x14ac:dyDescent="0.25">
      <c r="A373" s="53" t="s">
        <v>4509</v>
      </c>
      <c r="B373" s="53">
        <v>104</v>
      </c>
      <c r="C373" s="53" t="s">
        <v>54</v>
      </c>
      <c r="D373" s="53" t="s">
        <v>1625</v>
      </c>
      <c r="E373" s="53">
        <v>1</v>
      </c>
      <c r="F373" s="53" t="s">
        <v>1661</v>
      </c>
      <c r="G373" s="53" t="s">
        <v>1652</v>
      </c>
      <c r="H373" s="54" t="s">
        <v>94</v>
      </c>
      <c r="I373" s="54" t="s">
        <v>76</v>
      </c>
      <c r="J373" s="54" t="s">
        <v>80</v>
      </c>
      <c r="K373" s="54" t="s">
        <v>842</v>
      </c>
      <c r="L373" s="54" t="s">
        <v>80</v>
      </c>
      <c r="M373" s="54" t="s">
        <v>80</v>
      </c>
      <c r="N373" s="54" t="s">
        <v>80</v>
      </c>
      <c r="O373" s="54" t="s">
        <v>80</v>
      </c>
      <c r="P373" s="54" t="s">
        <v>109</v>
      </c>
      <c r="Q373" s="52">
        <v>0.25</v>
      </c>
      <c r="R373" s="52">
        <v>6.25E-2</v>
      </c>
      <c r="S373" s="428">
        <v>2</v>
      </c>
      <c r="T373" s="54" t="s">
        <v>84</v>
      </c>
      <c r="U373" s="54" t="s">
        <v>110</v>
      </c>
      <c r="V373" s="75">
        <v>44958</v>
      </c>
      <c r="W373" s="75">
        <v>45044</v>
      </c>
      <c r="X373" s="54" t="s">
        <v>1656</v>
      </c>
      <c r="Y373" s="57" t="s">
        <v>100</v>
      </c>
      <c r="Z373" s="392">
        <v>1</v>
      </c>
      <c r="AA373" s="58" t="s">
        <v>1662</v>
      </c>
      <c r="AB373" s="435">
        <v>45044</v>
      </c>
      <c r="AC373" s="392">
        <v>1</v>
      </c>
      <c r="AD373" s="58" t="s">
        <v>1663</v>
      </c>
      <c r="AE373" s="435">
        <v>45044</v>
      </c>
      <c r="AF373" s="57" t="s">
        <v>79</v>
      </c>
      <c r="AG373" s="437">
        <v>1</v>
      </c>
    </row>
    <row r="374" spans="1:33" ht="39.75" customHeight="1" x14ac:dyDescent="0.25">
      <c r="A374" s="53" t="s">
        <v>4509</v>
      </c>
      <c r="B374" s="53">
        <v>104</v>
      </c>
      <c r="C374" s="53" t="s">
        <v>54</v>
      </c>
      <c r="D374" s="53" t="s">
        <v>1625</v>
      </c>
      <c r="E374" s="53">
        <v>1</v>
      </c>
      <c r="F374" s="53" t="s">
        <v>1664</v>
      </c>
      <c r="G374" s="53" t="s">
        <v>1652</v>
      </c>
      <c r="H374" s="54" t="s">
        <v>94</v>
      </c>
      <c r="I374" s="54" t="s">
        <v>76</v>
      </c>
      <c r="J374" s="54" t="s">
        <v>80</v>
      </c>
      <c r="K374" s="54" t="s">
        <v>842</v>
      </c>
      <c r="L374" s="54" t="s">
        <v>80</v>
      </c>
      <c r="M374" s="54" t="s">
        <v>80</v>
      </c>
      <c r="N374" s="54" t="s">
        <v>80</v>
      </c>
      <c r="O374" s="54" t="s">
        <v>80</v>
      </c>
      <c r="P374" s="54" t="s">
        <v>114</v>
      </c>
      <c r="Q374" s="52">
        <v>0.15</v>
      </c>
      <c r="R374" s="52">
        <v>3.7499999999999999E-2</v>
      </c>
      <c r="S374" s="428">
        <v>4</v>
      </c>
      <c r="T374" s="54" t="s">
        <v>84</v>
      </c>
      <c r="U374" s="54" t="s">
        <v>1643</v>
      </c>
      <c r="V374" s="75">
        <v>45033</v>
      </c>
      <c r="W374" s="75">
        <v>45169</v>
      </c>
      <c r="X374" s="54" t="s">
        <v>1656</v>
      </c>
      <c r="Y374" s="57" t="s">
        <v>100</v>
      </c>
      <c r="Z374" s="392">
        <v>1</v>
      </c>
      <c r="AA374" s="58" t="s">
        <v>1644</v>
      </c>
      <c r="AB374" s="435">
        <v>45169</v>
      </c>
      <c r="AC374" s="392">
        <v>1</v>
      </c>
      <c r="AD374" s="58" t="s">
        <v>1665</v>
      </c>
      <c r="AE374" s="435">
        <v>45169</v>
      </c>
      <c r="AF374" s="57" t="s">
        <v>79</v>
      </c>
      <c r="AG374" s="437">
        <v>1</v>
      </c>
    </row>
    <row r="375" spans="1:33" ht="39.75" customHeight="1" x14ac:dyDescent="0.25">
      <c r="A375" s="53" t="s">
        <v>4509</v>
      </c>
      <c r="B375" s="53">
        <v>104</v>
      </c>
      <c r="C375" s="53" t="s">
        <v>54</v>
      </c>
      <c r="D375" s="53" t="s">
        <v>1625</v>
      </c>
      <c r="E375" s="53">
        <v>1</v>
      </c>
      <c r="F375" s="53" t="s">
        <v>1666</v>
      </c>
      <c r="G375" s="53" t="s">
        <v>1652</v>
      </c>
      <c r="H375" s="54" t="s">
        <v>94</v>
      </c>
      <c r="I375" s="54" t="s">
        <v>76</v>
      </c>
      <c r="J375" s="54" t="s">
        <v>80</v>
      </c>
      <c r="K375" s="54" t="s">
        <v>842</v>
      </c>
      <c r="L375" s="54" t="s">
        <v>80</v>
      </c>
      <c r="M375" s="54" t="s">
        <v>80</v>
      </c>
      <c r="N375" s="54" t="s">
        <v>80</v>
      </c>
      <c r="O375" s="54" t="s">
        <v>80</v>
      </c>
      <c r="P375" s="54" t="s">
        <v>119</v>
      </c>
      <c r="Q375" s="52">
        <v>0.2</v>
      </c>
      <c r="R375" s="52">
        <v>0.05</v>
      </c>
      <c r="S375" s="428">
        <v>2</v>
      </c>
      <c r="T375" s="54" t="s">
        <v>84</v>
      </c>
      <c r="U375" s="54" t="s">
        <v>110</v>
      </c>
      <c r="V375" s="75">
        <v>45048</v>
      </c>
      <c r="W375" s="75">
        <v>45177</v>
      </c>
      <c r="X375" s="54" t="s">
        <v>1656</v>
      </c>
      <c r="Y375" s="57" t="s">
        <v>100</v>
      </c>
      <c r="Z375" s="392">
        <v>1</v>
      </c>
      <c r="AA375" s="58" t="s">
        <v>1647</v>
      </c>
      <c r="AB375" s="435">
        <v>45177</v>
      </c>
      <c r="AC375" s="392">
        <v>1</v>
      </c>
      <c r="AD375" s="58" t="s">
        <v>1667</v>
      </c>
      <c r="AE375" s="435">
        <v>45177</v>
      </c>
      <c r="AF375" s="57" t="s">
        <v>79</v>
      </c>
      <c r="AG375" s="437">
        <v>1</v>
      </c>
    </row>
    <row r="376" spans="1:33" ht="39.75" customHeight="1" x14ac:dyDescent="0.25">
      <c r="A376" s="53" t="s">
        <v>4509</v>
      </c>
      <c r="B376" s="53">
        <v>104</v>
      </c>
      <c r="C376" s="53" t="s">
        <v>54</v>
      </c>
      <c r="D376" s="53" t="s">
        <v>1625</v>
      </c>
      <c r="E376" s="53">
        <v>1</v>
      </c>
      <c r="F376" s="53" t="s">
        <v>1668</v>
      </c>
      <c r="G376" s="53" t="s">
        <v>1652</v>
      </c>
      <c r="H376" s="54" t="s">
        <v>94</v>
      </c>
      <c r="I376" s="54" t="s">
        <v>76</v>
      </c>
      <c r="J376" s="54" t="s">
        <v>80</v>
      </c>
      <c r="K376" s="54" t="s">
        <v>842</v>
      </c>
      <c r="L376" s="54" t="s">
        <v>80</v>
      </c>
      <c r="M376" s="54" t="s">
        <v>80</v>
      </c>
      <c r="N376" s="54" t="s">
        <v>80</v>
      </c>
      <c r="O376" s="54" t="s">
        <v>80</v>
      </c>
      <c r="P376" s="54" t="s">
        <v>613</v>
      </c>
      <c r="Q376" s="52">
        <v>0.2</v>
      </c>
      <c r="R376" s="52">
        <v>0.05</v>
      </c>
      <c r="S376" s="428">
        <v>2</v>
      </c>
      <c r="T376" s="54" t="s">
        <v>84</v>
      </c>
      <c r="U376" s="54" t="s">
        <v>110</v>
      </c>
      <c r="V376" s="75">
        <v>45173</v>
      </c>
      <c r="W376" s="75">
        <v>45180</v>
      </c>
      <c r="X376" s="54" t="s">
        <v>1656</v>
      </c>
      <c r="Y376" s="57" t="s">
        <v>100</v>
      </c>
      <c r="Z376" s="392">
        <v>1</v>
      </c>
      <c r="AA376" s="58" t="s">
        <v>1650</v>
      </c>
      <c r="AB376" s="435">
        <v>45180</v>
      </c>
      <c r="AC376" s="392">
        <v>1</v>
      </c>
      <c r="AD376" s="58" t="s">
        <v>1669</v>
      </c>
      <c r="AE376" s="435">
        <v>45180</v>
      </c>
      <c r="AF376" s="57" t="s">
        <v>79</v>
      </c>
      <c r="AG376" s="437">
        <v>1</v>
      </c>
    </row>
    <row r="377" spans="1:33" ht="39.75" customHeight="1" x14ac:dyDescent="0.25">
      <c r="A377" s="49" t="s">
        <v>4509</v>
      </c>
      <c r="B377" s="49">
        <v>104</v>
      </c>
      <c r="C377" s="49" t="s">
        <v>54</v>
      </c>
      <c r="D377" s="49" t="s">
        <v>1625</v>
      </c>
      <c r="E377" s="49">
        <v>1</v>
      </c>
      <c r="F377" s="49" t="s">
        <v>1670</v>
      </c>
      <c r="G377" s="49" t="s">
        <v>1670</v>
      </c>
      <c r="H377" s="417" t="s">
        <v>75</v>
      </c>
      <c r="I377" s="417" t="s">
        <v>196</v>
      </c>
      <c r="J377" s="417" t="s">
        <v>1671</v>
      </c>
      <c r="K377" s="417" t="s">
        <v>78</v>
      </c>
      <c r="L377" s="417" t="s">
        <v>79</v>
      </c>
      <c r="M377" s="417" t="s">
        <v>1672</v>
      </c>
      <c r="N377" s="417" t="s">
        <v>1673</v>
      </c>
      <c r="O377" s="417" t="s">
        <v>82</v>
      </c>
      <c r="P377" s="417" t="s">
        <v>1674</v>
      </c>
      <c r="Q377" s="50">
        <v>0.5</v>
      </c>
      <c r="R377" s="50"/>
      <c r="S377" s="153">
        <v>2</v>
      </c>
      <c r="T377" s="417" t="s">
        <v>84</v>
      </c>
      <c r="U377" s="417" t="s">
        <v>1655</v>
      </c>
      <c r="V377" s="171">
        <v>44958</v>
      </c>
      <c r="W377" s="171">
        <v>45260</v>
      </c>
      <c r="X377" s="417" t="s">
        <v>1656</v>
      </c>
      <c r="Y377" s="57" t="s">
        <v>100</v>
      </c>
      <c r="Z377" s="392">
        <v>1</v>
      </c>
      <c r="AA377" s="58" t="s">
        <v>1675</v>
      </c>
      <c r="AB377" s="435">
        <v>45260</v>
      </c>
      <c r="AC377" s="392">
        <v>1</v>
      </c>
      <c r="AD377" s="58" t="s">
        <v>495</v>
      </c>
      <c r="AE377" s="435">
        <v>45260</v>
      </c>
      <c r="AF377" s="436" t="s">
        <v>92</v>
      </c>
      <c r="AG377" s="437" t="s">
        <v>92</v>
      </c>
    </row>
    <row r="378" spans="1:33" ht="39.75" customHeight="1" x14ac:dyDescent="0.25">
      <c r="A378" s="53" t="s">
        <v>4509</v>
      </c>
      <c r="B378" s="53">
        <v>104</v>
      </c>
      <c r="C378" s="53" t="s">
        <v>54</v>
      </c>
      <c r="D378" s="53" t="s">
        <v>1625</v>
      </c>
      <c r="E378" s="53">
        <v>1</v>
      </c>
      <c r="F378" s="53" t="s">
        <v>1676</v>
      </c>
      <c r="G378" s="53" t="s">
        <v>1670</v>
      </c>
      <c r="H378" s="54" t="s">
        <v>94</v>
      </c>
      <c r="I378" s="54" t="s">
        <v>196</v>
      </c>
      <c r="J378" s="54" t="s">
        <v>80</v>
      </c>
      <c r="K378" s="54" t="s">
        <v>842</v>
      </c>
      <c r="L378" s="54" t="s">
        <v>80</v>
      </c>
      <c r="M378" s="54" t="s">
        <v>80</v>
      </c>
      <c r="N378" s="54" t="s">
        <v>80</v>
      </c>
      <c r="O378" s="54" t="s">
        <v>80</v>
      </c>
      <c r="P378" s="54" t="s">
        <v>95</v>
      </c>
      <c r="Q378" s="52">
        <v>0.2</v>
      </c>
      <c r="R378" s="52">
        <v>0.1</v>
      </c>
      <c r="S378" s="428">
        <v>2</v>
      </c>
      <c r="T378" s="54" t="s">
        <v>84</v>
      </c>
      <c r="U378" s="54" t="s">
        <v>96</v>
      </c>
      <c r="V378" s="75">
        <v>44958</v>
      </c>
      <c r="W378" s="75">
        <v>44985</v>
      </c>
      <c r="X378" s="54" t="s">
        <v>1656</v>
      </c>
      <c r="Y378" s="57" t="s">
        <v>100</v>
      </c>
      <c r="Z378" s="392">
        <v>1</v>
      </c>
      <c r="AA378" s="58" t="s">
        <v>1634</v>
      </c>
      <c r="AB378" s="435">
        <v>44985</v>
      </c>
      <c r="AC378" s="392">
        <v>1</v>
      </c>
      <c r="AD378" s="58" t="s">
        <v>1635</v>
      </c>
      <c r="AE378" s="435">
        <v>44985</v>
      </c>
      <c r="AF378" s="57" t="s">
        <v>79</v>
      </c>
      <c r="AG378" s="437">
        <v>1</v>
      </c>
    </row>
    <row r="379" spans="1:33" ht="39.75" customHeight="1" x14ac:dyDescent="0.25">
      <c r="A379" s="53" t="s">
        <v>4509</v>
      </c>
      <c r="B379" s="53">
        <v>104</v>
      </c>
      <c r="C379" s="53" t="s">
        <v>54</v>
      </c>
      <c r="D379" s="53" t="s">
        <v>1625</v>
      </c>
      <c r="E379" s="53">
        <v>1</v>
      </c>
      <c r="F379" s="53" t="s">
        <v>1677</v>
      </c>
      <c r="G379" s="53" t="s">
        <v>1670</v>
      </c>
      <c r="H379" s="54" t="s">
        <v>102</v>
      </c>
      <c r="I379" s="54" t="s">
        <v>196</v>
      </c>
      <c r="J379" s="54" t="s">
        <v>80</v>
      </c>
      <c r="K379" s="54" t="s">
        <v>842</v>
      </c>
      <c r="L379" s="54" t="s">
        <v>80</v>
      </c>
      <c r="M379" s="54" t="s">
        <v>80</v>
      </c>
      <c r="N379" s="54" t="s">
        <v>80</v>
      </c>
      <c r="O379" s="54" t="s">
        <v>80</v>
      </c>
      <c r="P379" s="54" t="s">
        <v>103</v>
      </c>
      <c r="Q379" s="52">
        <v>0</v>
      </c>
      <c r="R379" s="52">
        <v>0</v>
      </c>
      <c r="S379" s="428">
        <v>1</v>
      </c>
      <c r="T379" s="54" t="s">
        <v>84</v>
      </c>
      <c r="U379" s="54" t="s">
        <v>406</v>
      </c>
      <c r="V379" s="75">
        <v>44986</v>
      </c>
      <c r="W379" s="75">
        <v>45016</v>
      </c>
      <c r="X379" s="54" t="s">
        <v>105</v>
      </c>
      <c r="Y379" s="57" t="s">
        <v>100</v>
      </c>
      <c r="Z379" s="392">
        <v>1</v>
      </c>
      <c r="AA379" s="58" t="s">
        <v>1678</v>
      </c>
      <c r="AB379" s="435">
        <v>45016</v>
      </c>
      <c r="AC379" s="392">
        <v>1</v>
      </c>
      <c r="AD379" s="58" t="s">
        <v>1679</v>
      </c>
      <c r="AE379" s="435">
        <v>45016</v>
      </c>
      <c r="AF379" s="57" t="s">
        <v>79</v>
      </c>
      <c r="AG379" s="437">
        <v>1</v>
      </c>
    </row>
    <row r="380" spans="1:33" ht="39.75" customHeight="1" x14ac:dyDescent="0.25">
      <c r="A380" s="53" t="s">
        <v>4509</v>
      </c>
      <c r="B380" s="53">
        <v>104</v>
      </c>
      <c r="C380" s="53" t="s">
        <v>54</v>
      </c>
      <c r="D380" s="53" t="s">
        <v>1625</v>
      </c>
      <c r="E380" s="53">
        <v>1</v>
      </c>
      <c r="F380" s="53" t="s">
        <v>1680</v>
      </c>
      <c r="G380" s="53" t="s">
        <v>1670</v>
      </c>
      <c r="H380" s="54" t="s">
        <v>94</v>
      </c>
      <c r="I380" s="54" t="s">
        <v>196</v>
      </c>
      <c r="J380" s="54" t="s">
        <v>80</v>
      </c>
      <c r="K380" s="54" t="s">
        <v>842</v>
      </c>
      <c r="L380" s="54" t="s">
        <v>80</v>
      </c>
      <c r="M380" s="54" t="s">
        <v>80</v>
      </c>
      <c r="N380" s="54" t="s">
        <v>80</v>
      </c>
      <c r="O380" s="54" t="s">
        <v>80</v>
      </c>
      <c r="P380" s="54" t="s">
        <v>109</v>
      </c>
      <c r="Q380" s="52">
        <v>0.25</v>
      </c>
      <c r="R380" s="52">
        <v>0.125</v>
      </c>
      <c r="S380" s="428">
        <v>2</v>
      </c>
      <c r="T380" s="54" t="s">
        <v>84</v>
      </c>
      <c r="U380" s="54" t="s">
        <v>110</v>
      </c>
      <c r="V380" s="75">
        <v>45019</v>
      </c>
      <c r="W380" s="75">
        <v>45077</v>
      </c>
      <c r="X380" s="54" t="s">
        <v>1656</v>
      </c>
      <c r="Y380" s="57" t="s">
        <v>100</v>
      </c>
      <c r="Z380" s="392">
        <v>1</v>
      </c>
      <c r="AA380" s="58" t="s">
        <v>1640</v>
      </c>
      <c r="AB380" s="435">
        <v>45077</v>
      </c>
      <c r="AC380" s="392">
        <v>1</v>
      </c>
      <c r="AD380" s="58" t="s">
        <v>1681</v>
      </c>
      <c r="AE380" s="435">
        <v>45077</v>
      </c>
      <c r="AF380" s="57" t="s">
        <v>79</v>
      </c>
      <c r="AG380" s="437">
        <v>1</v>
      </c>
    </row>
    <row r="381" spans="1:33" ht="39.75" customHeight="1" x14ac:dyDescent="0.25">
      <c r="A381" s="53" t="s">
        <v>4509</v>
      </c>
      <c r="B381" s="53">
        <v>104</v>
      </c>
      <c r="C381" s="53" t="s">
        <v>54</v>
      </c>
      <c r="D381" s="53" t="s">
        <v>1625</v>
      </c>
      <c r="E381" s="53">
        <v>1</v>
      </c>
      <c r="F381" s="53" t="s">
        <v>1682</v>
      </c>
      <c r="G381" s="53" t="s">
        <v>1670</v>
      </c>
      <c r="H381" s="54" t="s">
        <v>94</v>
      </c>
      <c r="I381" s="54" t="s">
        <v>196</v>
      </c>
      <c r="J381" s="54" t="s">
        <v>80</v>
      </c>
      <c r="K381" s="54" t="s">
        <v>842</v>
      </c>
      <c r="L381" s="54" t="s">
        <v>80</v>
      </c>
      <c r="M381" s="54" t="s">
        <v>80</v>
      </c>
      <c r="N381" s="54" t="s">
        <v>80</v>
      </c>
      <c r="O381" s="54" t="s">
        <v>80</v>
      </c>
      <c r="P381" s="54" t="s">
        <v>114</v>
      </c>
      <c r="Q381" s="52">
        <v>0.15</v>
      </c>
      <c r="R381" s="52">
        <v>7.4999999999999997E-2</v>
      </c>
      <c r="S381" s="428">
        <v>4</v>
      </c>
      <c r="T381" s="54" t="s">
        <v>84</v>
      </c>
      <c r="U381" s="54" t="s">
        <v>1643</v>
      </c>
      <c r="V381" s="75">
        <v>45078</v>
      </c>
      <c r="W381" s="75">
        <v>45230</v>
      </c>
      <c r="X381" s="54" t="s">
        <v>1656</v>
      </c>
      <c r="Y381" s="57" t="s">
        <v>100</v>
      </c>
      <c r="Z381" s="392">
        <v>1</v>
      </c>
      <c r="AA381" s="58" t="s">
        <v>1683</v>
      </c>
      <c r="AB381" s="435">
        <v>45230</v>
      </c>
      <c r="AC381" s="392">
        <v>1</v>
      </c>
      <c r="AD381" s="58" t="s">
        <v>386</v>
      </c>
      <c r="AE381" s="435">
        <v>45230</v>
      </c>
      <c r="AF381" s="57" t="s">
        <v>79</v>
      </c>
      <c r="AG381" s="437">
        <v>1</v>
      </c>
    </row>
    <row r="382" spans="1:33" ht="39.75" customHeight="1" x14ac:dyDescent="0.25">
      <c r="A382" s="53" t="s">
        <v>4509</v>
      </c>
      <c r="B382" s="53">
        <v>104</v>
      </c>
      <c r="C382" s="53" t="s">
        <v>54</v>
      </c>
      <c r="D382" s="53" t="s">
        <v>1625</v>
      </c>
      <c r="E382" s="53">
        <v>1</v>
      </c>
      <c r="F382" s="53" t="s">
        <v>1684</v>
      </c>
      <c r="G382" s="53" t="s">
        <v>1670</v>
      </c>
      <c r="H382" s="54" t="s">
        <v>94</v>
      </c>
      <c r="I382" s="54" t="s">
        <v>196</v>
      </c>
      <c r="J382" s="54" t="s">
        <v>80</v>
      </c>
      <c r="K382" s="54" t="s">
        <v>842</v>
      </c>
      <c r="L382" s="54" t="s">
        <v>80</v>
      </c>
      <c r="M382" s="54" t="s">
        <v>80</v>
      </c>
      <c r="N382" s="54" t="s">
        <v>80</v>
      </c>
      <c r="O382" s="54" t="s">
        <v>80</v>
      </c>
      <c r="P382" s="54" t="s">
        <v>119</v>
      </c>
      <c r="Q382" s="52">
        <v>0.2</v>
      </c>
      <c r="R382" s="52">
        <v>0.1</v>
      </c>
      <c r="S382" s="428">
        <v>2</v>
      </c>
      <c r="T382" s="54" t="s">
        <v>84</v>
      </c>
      <c r="U382" s="54" t="s">
        <v>110</v>
      </c>
      <c r="V382" s="75">
        <v>45231</v>
      </c>
      <c r="W382" s="75">
        <v>45260</v>
      </c>
      <c r="X382" s="54" t="s">
        <v>1656</v>
      </c>
      <c r="Y382" s="57" t="s">
        <v>100</v>
      </c>
      <c r="Z382" s="392">
        <v>1</v>
      </c>
      <c r="AA382" s="58" t="s">
        <v>1647</v>
      </c>
      <c r="AB382" s="435">
        <v>45260</v>
      </c>
      <c r="AC382" s="392">
        <v>1</v>
      </c>
      <c r="AD382" s="58" t="s">
        <v>386</v>
      </c>
      <c r="AE382" s="435">
        <v>45260</v>
      </c>
      <c r="AF382" s="57" t="s">
        <v>79</v>
      </c>
      <c r="AG382" s="437">
        <v>1</v>
      </c>
    </row>
    <row r="383" spans="1:33" ht="39.75" customHeight="1" x14ac:dyDescent="0.25">
      <c r="A383" s="53" t="s">
        <v>4509</v>
      </c>
      <c r="B383" s="53">
        <v>104</v>
      </c>
      <c r="C383" s="53" t="s">
        <v>54</v>
      </c>
      <c r="D383" s="53" t="s">
        <v>1625</v>
      </c>
      <c r="E383" s="53">
        <v>1</v>
      </c>
      <c r="F383" s="53" t="s">
        <v>1685</v>
      </c>
      <c r="G383" s="53" t="s">
        <v>1670</v>
      </c>
      <c r="H383" s="54" t="s">
        <v>94</v>
      </c>
      <c r="I383" s="54" t="s">
        <v>196</v>
      </c>
      <c r="J383" s="54" t="s">
        <v>80</v>
      </c>
      <c r="K383" s="54" t="s">
        <v>842</v>
      </c>
      <c r="L383" s="54" t="s">
        <v>80</v>
      </c>
      <c r="M383" s="54" t="s">
        <v>80</v>
      </c>
      <c r="N383" s="54" t="s">
        <v>80</v>
      </c>
      <c r="O383" s="54" t="s">
        <v>80</v>
      </c>
      <c r="P383" s="54" t="s">
        <v>613</v>
      </c>
      <c r="Q383" s="52">
        <v>0.2</v>
      </c>
      <c r="R383" s="52">
        <v>0.1</v>
      </c>
      <c r="S383" s="428">
        <v>2</v>
      </c>
      <c r="T383" s="54" t="s">
        <v>84</v>
      </c>
      <c r="U383" s="54" t="s">
        <v>110</v>
      </c>
      <c r="V383" s="75">
        <v>45231</v>
      </c>
      <c r="W383" s="75">
        <v>45260</v>
      </c>
      <c r="X383" s="54" t="s">
        <v>1656</v>
      </c>
      <c r="Y383" s="57" t="s">
        <v>100</v>
      </c>
      <c r="Z383" s="392">
        <v>1</v>
      </c>
      <c r="AA383" s="58" t="s">
        <v>1650</v>
      </c>
      <c r="AB383" s="435">
        <v>45260</v>
      </c>
      <c r="AC383" s="392">
        <v>1</v>
      </c>
      <c r="AD383" s="58" t="s">
        <v>386</v>
      </c>
      <c r="AE383" s="435">
        <v>45260</v>
      </c>
      <c r="AF383" s="57" t="s">
        <v>79</v>
      </c>
      <c r="AG383" s="437">
        <v>1</v>
      </c>
    </row>
    <row r="384" spans="1:33" ht="39.75" customHeight="1" x14ac:dyDescent="0.25">
      <c r="A384" s="63" t="s">
        <v>4509</v>
      </c>
      <c r="B384" s="63">
        <v>104</v>
      </c>
      <c r="C384" s="63" t="s">
        <v>54</v>
      </c>
      <c r="D384" s="63" t="s">
        <v>1625</v>
      </c>
      <c r="E384" s="63">
        <v>1</v>
      </c>
      <c r="F384" s="63" t="s">
        <v>1686</v>
      </c>
      <c r="G384" s="63" t="s">
        <v>1686</v>
      </c>
      <c r="H384" s="418" t="s">
        <v>155</v>
      </c>
      <c r="I384" s="418" t="s">
        <v>155</v>
      </c>
      <c r="J384" s="418" t="s">
        <v>80</v>
      </c>
      <c r="K384" s="418" t="s">
        <v>80</v>
      </c>
      <c r="L384" s="418" t="s">
        <v>80</v>
      </c>
      <c r="M384" s="418" t="s">
        <v>80</v>
      </c>
      <c r="N384" s="418" t="s">
        <v>80</v>
      </c>
      <c r="O384" s="418" t="s">
        <v>80</v>
      </c>
      <c r="P384" s="418" t="s">
        <v>156</v>
      </c>
      <c r="Q384" s="64">
        <v>1</v>
      </c>
      <c r="R384" s="64"/>
      <c r="S384" s="429">
        <v>3</v>
      </c>
      <c r="T384" s="418" t="s">
        <v>84</v>
      </c>
      <c r="U384" s="418" t="s">
        <v>162</v>
      </c>
      <c r="V384" s="412">
        <v>44927</v>
      </c>
      <c r="W384" s="412">
        <v>45290</v>
      </c>
      <c r="X384" s="418" t="s">
        <v>1687</v>
      </c>
      <c r="Y384" s="57" t="s">
        <v>100</v>
      </c>
      <c r="Z384" s="392">
        <v>1</v>
      </c>
      <c r="AA384" s="58" t="s">
        <v>4633</v>
      </c>
      <c r="AB384" s="435">
        <v>45291</v>
      </c>
      <c r="AC384" s="392">
        <v>1</v>
      </c>
      <c r="AD384" s="58" t="s">
        <v>4633</v>
      </c>
      <c r="AE384" s="435">
        <v>45291</v>
      </c>
      <c r="AF384" s="436" t="s">
        <v>92</v>
      </c>
      <c r="AG384" s="437" t="s">
        <v>92</v>
      </c>
    </row>
    <row r="385" spans="1:33" ht="39.75" customHeight="1" x14ac:dyDescent="0.25">
      <c r="A385" s="53" t="s">
        <v>4509</v>
      </c>
      <c r="B385" s="53">
        <v>104</v>
      </c>
      <c r="C385" s="53" t="s">
        <v>54</v>
      </c>
      <c r="D385" s="53" t="s">
        <v>1625</v>
      </c>
      <c r="E385" s="53">
        <v>1</v>
      </c>
      <c r="F385" s="53" t="s">
        <v>1688</v>
      </c>
      <c r="G385" s="53" t="s">
        <v>1686</v>
      </c>
      <c r="H385" s="54" t="s">
        <v>165</v>
      </c>
      <c r="I385" s="54" t="s">
        <v>160</v>
      </c>
      <c r="J385" s="54" t="s">
        <v>80</v>
      </c>
      <c r="K385" s="54" t="s">
        <v>80</v>
      </c>
      <c r="L385" s="54" t="s">
        <v>80</v>
      </c>
      <c r="M385" s="54" t="s">
        <v>80</v>
      </c>
      <c r="N385" s="54" t="s">
        <v>80</v>
      </c>
      <c r="O385" s="54" t="s">
        <v>80</v>
      </c>
      <c r="P385" s="54" t="s">
        <v>166</v>
      </c>
      <c r="Q385" s="52">
        <v>0.33333333333333331</v>
      </c>
      <c r="R385" s="52">
        <v>0.33333333333333331</v>
      </c>
      <c r="S385" s="428">
        <v>1</v>
      </c>
      <c r="T385" s="54" t="s">
        <v>84</v>
      </c>
      <c r="U385" s="54" t="s">
        <v>162</v>
      </c>
      <c r="V385" s="75">
        <v>45017</v>
      </c>
      <c r="W385" s="75">
        <v>45107</v>
      </c>
      <c r="X385" s="54" t="s">
        <v>1687</v>
      </c>
      <c r="Y385" s="57" t="s">
        <v>100</v>
      </c>
      <c r="Z385" s="392">
        <v>1</v>
      </c>
      <c r="AA385" s="58" t="s">
        <v>1387</v>
      </c>
      <c r="AB385" s="435">
        <v>45107</v>
      </c>
      <c r="AC385" s="392">
        <v>1</v>
      </c>
      <c r="AD385" s="58" t="s">
        <v>1387</v>
      </c>
      <c r="AE385" s="435">
        <v>45107</v>
      </c>
      <c r="AF385" s="57" t="s">
        <v>79</v>
      </c>
      <c r="AG385" s="437">
        <v>1</v>
      </c>
    </row>
    <row r="386" spans="1:33" ht="39.75" customHeight="1" x14ac:dyDescent="0.25">
      <c r="A386" s="53" t="s">
        <v>4509</v>
      </c>
      <c r="B386" s="53">
        <v>104</v>
      </c>
      <c r="C386" s="53" t="s">
        <v>54</v>
      </c>
      <c r="D386" s="53" t="s">
        <v>1625</v>
      </c>
      <c r="E386" s="53">
        <v>1</v>
      </c>
      <c r="F386" s="53" t="s">
        <v>1689</v>
      </c>
      <c r="G386" s="53" t="s">
        <v>1686</v>
      </c>
      <c r="H386" s="54" t="s">
        <v>170</v>
      </c>
      <c r="I386" s="54" t="s">
        <v>160</v>
      </c>
      <c r="J386" s="54" t="s">
        <v>80</v>
      </c>
      <c r="K386" s="54" t="s">
        <v>80</v>
      </c>
      <c r="L386" s="54" t="s">
        <v>80</v>
      </c>
      <c r="M386" s="54" t="s">
        <v>80</v>
      </c>
      <c r="N386" s="54" t="s">
        <v>80</v>
      </c>
      <c r="O386" s="54" t="s">
        <v>80</v>
      </c>
      <c r="P386" s="54" t="s">
        <v>171</v>
      </c>
      <c r="Q386" s="52">
        <v>0.66666666666666663</v>
      </c>
      <c r="R386" s="52">
        <v>0.66666666666666663</v>
      </c>
      <c r="S386" s="428">
        <v>2</v>
      </c>
      <c r="T386" s="54" t="s">
        <v>84</v>
      </c>
      <c r="U386" s="54" t="s">
        <v>162</v>
      </c>
      <c r="V386" s="75">
        <v>45200</v>
      </c>
      <c r="W386" s="75">
        <v>45290</v>
      </c>
      <c r="X386" s="54" t="s">
        <v>1687</v>
      </c>
      <c r="Y386" s="57" t="s">
        <v>100</v>
      </c>
      <c r="Z386" s="392">
        <v>1</v>
      </c>
      <c r="AA386" s="58" t="s">
        <v>4659</v>
      </c>
      <c r="AB386" s="435">
        <v>45291</v>
      </c>
      <c r="AC386" s="392">
        <v>1</v>
      </c>
      <c r="AD386" s="58" t="s">
        <v>4659</v>
      </c>
      <c r="AE386" s="435">
        <v>45291</v>
      </c>
      <c r="AF386" s="57" t="s">
        <v>79</v>
      </c>
      <c r="AG386" s="437">
        <v>1</v>
      </c>
    </row>
    <row r="387" spans="1:33" ht="39.75" customHeight="1" x14ac:dyDescent="0.25">
      <c r="A387" s="49" t="s">
        <v>4509</v>
      </c>
      <c r="B387" s="49">
        <v>105</v>
      </c>
      <c r="C387" s="49" t="s">
        <v>55</v>
      </c>
      <c r="D387" s="49" t="s">
        <v>1690</v>
      </c>
      <c r="E387" s="49">
        <v>0</v>
      </c>
      <c r="F387" s="49" t="s">
        <v>1691</v>
      </c>
      <c r="G387" s="49" t="s">
        <v>1691</v>
      </c>
      <c r="H387" s="417" t="s">
        <v>75</v>
      </c>
      <c r="I387" s="417" t="s">
        <v>196</v>
      </c>
      <c r="J387" s="417" t="s">
        <v>123</v>
      </c>
      <c r="K387" s="417" t="s">
        <v>1079</v>
      </c>
      <c r="L387" s="417" t="s">
        <v>125</v>
      </c>
      <c r="M387" s="417" t="s">
        <v>80</v>
      </c>
      <c r="N387" s="417" t="s">
        <v>1692</v>
      </c>
      <c r="O387" s="417" t="s">
        <v>1693</v>
      </c>
      <c r="P387" s="417" t="s">
        <v>1694</v>
      </c>
      <c r="Q387" s="50">
        <v>0.2</v>
      </c>
      <c r="R387" s="50"/>
      <c r="S387" s="153">
        <v>3</v>
      </c>
      <c r="T387" s="417" t="s">
        <v>84</v>
      </c>
      <c r="U387" s="417" t="s">
        <v>1695</v>
      </c>
      <c r="V387" s="171">
        <v>44929</v>
      </c>
      <c r="W387" s="171">
        <v>45260</v>
      </c>
      <c r="X387" s="417" t="s">
        <v>1696</v>
      </c>
      <c r="Y387" s="57" t="s">
        <v>100</v>
      </c>
      <c r="Z387" s="392">
        <v>1</v>
      </c>
      <c r="AA387" s="58" t="s">
        <v>1697</v>
      </c>
      <c r="AB387" s="435">
        <v>45260</v>
      </c>
      <c r="AC387" s="392">
        <v>1</v>
      </c>
      <c r="AD387" s="58" t="s">
        <v>1698</v>
      </c>
      <c r="AE387" s="435">
        <v>45260</v>
      </c>
      <c r="AF387" s="436" t="s">
        <v>92</v>
      </c>
      <c r="AG387" s="437" t="s">
        <v>92</v>
      </c>
    </row>
    <row r="388" spans="1:33" ht="39.75" customHeight="1" x14ac:dyDescent="0.25">
      <c r="A388" s="53" t="s">
        <v>4509</v>
      </c>
      <c r="B388" s="53">
        <v>105</v>
      </c>
      <c r="C388" s="53" t="s">
        <v>55</v>
      </c>
      <c r="D388" s="53" t="s">
        <v>1690</v>
      </c>
      <c r="E388" s="53">
        <v>0</v>
      </c>
      <c r="F388" s="53" t="s">
        <v>1699</v>
      </c>
      <c r="G388" s="53" t="s">
        <v>1691</v>
      </c>
      <c r="H388" s="54" t="s">
        <v>94</v>
      </c>
      <c r="I388" s="54" t="s">
        <v>196</v>
      </c>
      <c r="J388" s="54" t="s">
        <v>80</v>
      </c>
      <c r="K388" s="54" t="s">
        <v>80</v>
      </c>
      <c r="L388" s="54" t="s">
        <v>80</v>
      </c>
      <c r="M388" s="54" t="s">
        <v>80</v>
      </c>
      <c r="N388" s="54" t="s">
        <v>80</v>
      </c>
      <c r="O388" s="54" t="s">
        <v>80</v>
      </c>
      <c r="P388" s="54" t="s">
        <v>1700</v>
      </c>
      <c r="Q388" s="52">
        <v>0.5</v>
      </c>
      <c r="R388" s="52">
        <v>0.1</v>
      </c>
      <c r="S388" s="428">
        <v>1</v>
      </c>
      <c r="T388" s="54" t="s">
        <v>84</v>
      </c>
      <c r="U388" s="54" t="s">
        <v>1701</v>
      </c>
      <c r="V388" s="75">
        <v>44929</v>
      </c>
      <c r="W388" s="75">
        <v>44985</v>
      </c>
      <c r="X388" s="54" t="s">
        <v>1696</v>
      </c>
      <c r="Y388" s="57" t="s">
        <v>100</v>
      </c>
      <c r="Z388" s="392">
        <v>1</v>
      </c>
      <c r="AA388" s="58" t="s">
        <v>1702</v>
      </c>
      <c r="AB388" s="435">
        <v>44985</v>
      </c>
      <c r="AC388" s="392">
        <v>1</v>
      </c>
      <c r="AD388" s="58" t="s">
        <v>1703</v>
      </c>
      <c r="AE388" s="435">
        <v>44985</v>
      </c>
      <c r="AF388" s="57" t="s">
        <v>79</v>
      </c>
      <c r="AG388" s="437">
        <v>1</v>
      </c>
    </row>
    <row r="389" spans="1:33" ht="39.75" customHeight="1" x14ac:dyDescent="0.25">
      <c r="A389" s="53" t="s">
        <v>4509</v>
      </c>
      <c r="B389" s="53">
        <v>105</v>
      </c>
      <c r="C389" s="53" t="s">
        <v>55</v>
      </c>
      <c r="D389" s="53" t="s">
        <v>1690</v>
      </c>
      <c r="E389" s="53">
        <v>0</v>
      </c>
      <c r="F389" s="53" t="s">
        <v>1704</v>
      </c>
      <c r="G389" s="53" t="s">
        <v>1691</v>
      </c>
      <c r="H389" s="54" t="s">
        <v>94</v>
      </c>
      <c r="I389" s="54" t="s">
        <v>196</v>
      </c>
      <c r="J389" s="54" t="s">
        <v>80</v>
      </c>
      <c r="K389" s="54" t="s">
        <v>80</v>
      </c>
      <c r="L389" s="54" t="s">
        <v>80</v>
      </c>
      <c r="M389" s="54" t="s">
        <v>80</v>
      </c>
      <c r="N389" s="54" t="s">
        <v>80</v>
      </c>
      <c r="O389" s="54" t="s">
        <v>80</v>
      </c>
      <c r="P389" s="54" t="s">
        <v>1705</v>
      </c>
      <c r="Q389" s="52">
        <v>0.5</v>
      </c>
      <c r="R389" s="52">
        <v>0.1</v>
      </c>
      <c r="S389" s="428">
        <v>3</v>
      </c>
      <c r="T389" s="54" t="s">
        <v>84</v>
      </c>
      <c r="U389" s="54" t="s">
        <v>1706</v>
      </c>
      <c r="V389" s="75">
        <v>44986</v>
      </c>
      <c r="W389" s="75">
        <v>45260</v>
      </c>
      <c r="X389" s="54" t="s">
        <v>1696</v>
      </c>
      <c r="Y389" s="57" t="s">
        <v>100</v>
      </c>
      <c r="Z389" s="392">
        <v>1</v>
      </c>
      <c r="AA389" s="58" t="s">
        <v>1707</v>
      </c>
      <c r="AB389" s="435">
        <v>45260</v>
      </c>
      <c r="AC389" s="392">
        <v>1</v>
      </c>
      <c r="AD389" s="58" t="s">
        <v>1708</v>
      </c>
      <c r="AE389" s="435">
        <v>45260</v>
      </c>
      <c r="AF389" s="57" t="s">
        <v>79</v>
      </c>
      <c r="AG389" s="437">
        <v>1</v>
      </c>
    </row>
    <row r="390" spans="1:33" ht="39.75" customHeight="1" x14ac:dyDescent="0.25">
      <c r="A390" s="49" t="s">
        <v>4509</v>
      </c>
      <c r="B390" s="49">
        <v>105</v>
      </c>
      <c r="C390" s="49" t="s">
        <v>55</v>
      </c>
      <c r="D390" s="49" t="s">
        <v>1690</v>
      </c>
      <c r="E390" s="49">
        <v>0</v>
      </c>
      <c r="F390" s="49" t="s">
        <v>1709</v>
      </c>
      <c r="G390" s="49" t="s">
        <v>1709</v>
      </c>
      <c r="H390" s="417" t="s">
        <v>75</v>
      </c>
      <c r="I390" s="417" t="s">
        <v>196</v>
      </c>
      <c r="J390" s="417" t="s">
        <v>80</v>
      </c>
      <c r="K390" s="417" t="s">
        <v>144</v>
      </c>
      <c r="L390" s="417" t="s">
        <v>79</v>
      </c>
      <c r="M390" s="417" t="s">
        <v>80</v>
      </c>
      <c r="N390" s="417" t="s">
        <v>126</v>
      </c>
      <c r="O390" s="417" t="s">
        <v>80</v>
      </c>
      <c r="P390" s="417" t="s">
        <v>1710</v>
      </c>
      <c r="Q390" s="50">
        <v>0.2</v>
      </c>
      <c r="R390" s="50"/>
      <c r="S390" s="153">
        <v>1</v>
      </c>
      <c r="T390" s="417" t="s">
        <v>84</v>
      </c>
      <c r="U390" s="417" t="s">
        <v>1711</v>
      </c>
      <c r="V390" s="171">
        <v>44986</v>
      </c>
      <c r="W390" s="171">
        <v>45058</v>
      </c>
      <c r="X390" s="417" t="s">
        <v>1712</v>
      </c>
      <c r="Y390" s="57" t="s">
        <v>100</v>
      </c>
      <c r="Z390" s="392">
        <v>1</v>
      </c>
      <c r="AA390" s="58" t="s">
        <v>1713</v>
      </c>
      <c r="AB390" s="435">
        <v>45058</v>
      </c>
      <c r="AC390" s="392">
        <v>1</v>
      </c>
      <c r="AD390" s="58" t="s">
        <v>1714</v>
      </c>
      <c r="AE390" s="435">
        <v>45072</v>
      </c>
      <c r="AF390" s="436" t="s">
        <v>92</v>
      </c>
      <c r="AG390" s="437" t="s">
        <v>92</v>
      </c>
    </row>
    <row r="391" spans="1:33" ht="39.75" customHeight="1" x14ac:dyDescent="0.25">
      <c r="A391" s="53" t="s">
        <v>4509</v>
      </c>
      <c r="B391" s="53">
        <v>105</v>
      </c>
      <c r="C391" s="53" t="s">
        <v>55</v>
      </c>
      <c r="D391" s="53" t="s">
        <v>1690</v>
      </c>
      <c r="E391" s="53">
        <v>0</v>
      </c>
      <c r="F391" s="53" t="s">
        <v>1715</v>
      </c>
      <c r="G391" s="53" t="s">
        <v>1709</v>
      </c>
      <c r="H391" s="54" t="s">
        <v>94</v>
      </c>
      <c r="I391" s="54" t="s">
        <v>196</v>
      </c>
      <c r="J391" s="54" t="s">
        <v>80</v>
      </c>
      <c r="K391" s="54" t="s">
        <v>80</v>
      </c>
      <c r="L391" s="54" t="s">
        <v>80</v>
      </c>
      <c r="M391" s="54" t="s">
        <v>80</v>
      </c>
      <c r="N391" s="54" t="s">
        <v>80</v>
      </c>
      <c r="O391" s="54" t="s">
        <v>80</v>
      </c>
      <c r="P391" s="54" t="s">
        <v>1716</v>
      </c>
      <c r="Q391" s="52">
        <v>0.5</v>
      </c>
      <c r="R391" s="52">
        <v>0.1</v>
      </c>
      <c r="S391" s="428">
        <v>1</v>
      </c>
      <c r="T391" s="54" t="s">
        <v>84</v>
      </c>
      <c r="U391" s="54" t="s">
        <v>1717</v>
      </c>
      <c r="V391" s="75">
        <v>44986</v>
      </c>
      <c r="W391" s="75">
        <v>45009</v>
      </c>
      <c r="X391" s="54" t="s">
        <v>1696</v>
      </c>
      <c r="Y391" s="57" t="s">
        <v>100</v>
      </c>
      <c r="Z391" s="392">
        <v>1</v>
      </c>
      <c r="AA391" s="58" t="s">
        <v>1718</v>
      </c>
      <c r="AB391" s="435">
        <v>45009</v>
      </c>
      <c r="AC391" s="392">
        <v>1</v>
      </c>
      <c r="AD391" s="58" t="s">
        <v>1719</v>
      </c>
      <c r="AE391" s="435">
        <v>45016</v>
      </c>
      <c r="AF391" s="57" t="s">
        <v>79</v>
      </c>
      <c r="AG391" s="437">
        <v>1</v>
      </c>
    </row>
    <row r="392" spans="1:33" ht="39.75" customHeight="1" x14ac:dyDescent="0.25">
      <c r="A392" s="53" t="s">
        <v>4509</v>
      </c>
      <c r="B392" s="53">
        <v>105</v>
      </c>
      <c r="C392" s="53" t="s">
        <v>55</v>
      </c>
      <c r="D392" s="53" t="s">
        <v>1690</v>
      </c>
      <c r="E392" s="53">
        <v>0</v>
      </c>
      <c r="F392" s="53" t="s">
        <v>1720</v>
      </c>
      <c r="G392" s="53" t="s">
        <v>1709</v>
      </c>
      <c r="H392" s="54" t="s">
        <v>102</v>
      </c>
      <c r="I392" s="54" t="s">
        <v>196</v>
      </c>
      <c r="J392" s="54" t="s">
        <v>80</v>
      </c>
      <c r="K392" s="54" t="s">
        <v>80</v>
      </c>
      <c r="L392" s="54" t="s">
        <v>80</v>
      </c>
      <c r="M392" s="54" t="s">
        <v>80</v>
      </c>
      <c r="N392" s="54" t="s">
        <v>80</v>
      </c>
      <c r="O392" s="54" t="s">
        <v>80</v>
      </c>
      <c r="P392" s="54" t="s">
        <v>1721</v>
      </c>
      <c r="Q392" s="52">
        <v>0</v>
      </c>
      <c r="R392" s="52">
        <v>0</v>
      </c>
      <c r="S392" s="428">
        <v>1</v>
      </c>
      <c r="T392" s="54" t="s">
        <v>84</v>
      </c>
      <c r="U392" s="54" t="s">
        <v>1722</v>
      </c>
      <c r="V392" s="75">
        <v>45012</v>
      </c>
      <c r="W392" s="75">
        <v>45027</v>
      </c>
      <c r="X392" s="54" t="s">
        <v>214</v>
      </c>
      <c r="Y392" s="57" t="s">
        <v>100</v>
      </c>
      <c r="Z392" s="392">
        <v>1</v>
      </c>
      <c r="AA392" s="58" t="s">
        <v>1723</v>
      </c>
      <c r="AB392" s="435">
        <v>45029</v>
      </c>
      <c r="AC392" s="392">
        <v>1</v>
      </c>
      <c r="AD392" s="58" t="s">
        <v>1724</v>
      </c>
      <c r="AE392" s="435">
        <v>45029</v>
      </c>
      <c r="AF392" s="57" t="s">
        <v>79</v>
      </c>
      <c r="AG392" s="437">
        <v>1</v>
      </c>
    </row>
    <row r="393" spans="1:33" ht="39.75" customHeight="1" x14ac:dyDescent="0.25">
      <c r="A393" s="53" t="s">
        <v>4509</v>
      </c>
      <c r="B393" s="53">
        <v>105</v>
      </c>
      <c r="C393" s="53" t="s">
        <v>55</v>
      </c>
      <c r="D393" s="53" t="s">
        <v>1690</v>
      </c>
      <c r="E393" s="53">
        <v>0</v>
      </c>
      <c r="F393" s="53" t="s">
        <v>1725</v>
      </c>
      <c r="G393" s="53" t="s">
        <v>1709</v>
      </c>
      <c r="H393" s="54" t="s">
        <v>94</v>
      </c>
      <c r="I393" s="54" t="s">
        <v>196</v>
      </c>
      <c r="J393" s="54" t="s">
        <v>80</v>
      </c>
      <c r="K393" s="54" t="s">
        <v>80</v>
      </c>
      <c r="L393" s="54" t="s">
        <v>80</v>
      </c>
      <c r="M393" s="54" t="s">
        <v>80</v>
      </c>
      <c r="N393" s="54" t="s">
        <v>80</v>
      </c>
      <c r="O393" s="54" t="s">
        <v>80</v>
      </c>
      <c r="P393" s="54" t="s">
        <v>1726</v>
      </c>
      <c r="Q393" s="52">
        <v>0.5</v>
      </c>
      <c r="R393" s="52">
        <v>0.1</v>
      </c>
      <c r="S393" s="428">
        <v>1</v>
      </c>
      <c r="T393" s="54" t="s">
        <v>84</v>
      </c>
      <c r="U393" s="54" t="s">
        <v>1727</v>
      </c>
      <c r="V393" s="75">
        <v>45028</v>
      </c>
      <c r="W393" s="75">
        <v>45044</v>
      </c>
      <c r="X393" s="54" t="s">
        <v>1696</v>
      </c>
      <c r="Y393" s="57" t="s">
        <v>100</v>
      </c>
      <c r="Z393" s="392">
        <v>1</v>
      </c>
      <c r="AA393" s="58" t="s">
        <v>1728</v>
      </c>
      <c r="AB393" s="435">
        <v>45044</v>
      </c>
      <c r="AC393" s="392">
        <v>1</v>
      </c>
      <c r="AD393" s="58" t="s">
        <v>1729</v>
      </c>
      <c r="AE393" s="435">
        <v>45054</v>
      </c>
      <c r="AF393" s="57" t="s">
        <v>125</v>
      </c>
      <c r="AG393" s="437">
        <v>0.95</v>
      </c>
    </row>
    <row r="394" spans="1:33" ht="39.75" customHeight="1" x14ac:dyDescent="0.25">
      <c r="A394" s="53" t="s">
        <v>4509</v>
      </c>
      <c r="B394" s="53">
        <v>105</v>
      </c>
      <c r="C394" s="53" t="s">
        <v>55</v>
      </c>
      <c r="D394" s="53" t="s">
        <v>1690</v>
      </c>
      <c r="E394" s="53">
        <v>0</v>
      </c>
      <c r="F394" s="53" t="s">
        <v>1730</v>
      </c>
      <c r="G394" s="53" t="s">
        <v>1709</v>
      </c>
      <c r="H394" s="54" t="s">
        <v>102</v>
      </c>
      <c r="I394" s="54" t="s">
        <v>196</v>
      </c>
      <c r="J394" s="54" t="s">
        <v>80</v>
      </c>
      <c r="K394" s="54" t="s">
        <v>80</v>
      </c>
      <c r="L394" s="54" t="s">
        <v>80</v>
      </c>
      <c r="M394" s="54" t="s">
        <v>80</v>
      </c>
      <c r="N394" s="54" t="s">
        <v>80</v>
      </c>
      <c r="O394" s="54" t="s">
        <v>80</v>
      </c>
      <c r="P394" s="54" t="s">
        <v>1731</v>
      </c>
      <c r="Q394" s="52">
        <v>0</v>
      </c>
      <c r="R394" s="52">
        <v>0</v>
      </c>
      <c r="S394" s="428">
        <v>1</v>
      </c>
      <c r="T394" s="54" t="s">
        <v>84</v>
      </c>
      <c r="U394" s="54" t="s">
        <v>1732</v>
      </c>
      <c r="V394" s="75">
        <v>45048</v>
      </c>
      <c r="W394" s="75">
        <v>45059</v>
      </c>
      <c r="X394" s="54" t="s">
        <v>214</v>
      </c>
      <c r="Y394" s="57" t="s">
        <v>100</v>
      </c>
      <c r="Z394" s="392">
        <v>1</v>
      </c>
      <c r="AA394" s="58" t="s">
        <v>1733</v>
      </c>
      <c r="AB394" s="435">
        <v>45059</v>
      </c>
      <c r="AC394" s="392">
        <v>1</v>
      </c>
      <c r="AD394" s="58" t="s">
        <v>1734</v>
      </c>
      <c r="AE394" s="435">
        <v>45072</v>
      </c>
      <c r="AF394" s="57" t="s">
        <v>79</v>
      </c>
      <c r="AG394" s="437">
        <v>1</v>
      </c>
    </row>
    <row r="395" spans="1:33" ht="39.75" customHeight="1" x14ac:dyDescent="0.25">
      <c r="A395" s="49" t="s">
        <v>4509</v>
      </c>
      <c r="B395" s="49">
        <v>105</v>
      </c>
      <c r="C395" s="49" t="s">
        <v>55</v>
      </c>
      <c r="D395" s="49" t="s">
        <v>1690</v>
      </c>
      <c r="E395" s="49">
        <v>0</v>
      </c>
      <c r="F395" s="49" t="s">
        <v>1735</v>
      </c>
      <c r="G395" s="49" t="s">
        <v>1735</v>
      </c>
      <c r="H395" s="417" t="s">
        <v>75</v>
      </c>
      <c r="I395" s="417" t="s">
        <v>196</v>
      </c>
      <c r="J395" s="417" t="s">
        <v>80</v>
      </c>
      <c r="K395" s="417" t="s">
        <v>144</v>
      </c>
      <c r="L395" s="417" t="s">
        <v>79</v>
      </c>
      <c r="M395" s="417" t="s">
        <v>80</v>
      </c>
      <c r="N395" s="417" t="s">
        <v>126</v>
      </c>
      <c r="O395" s="417" t="s">
        <v>80</v>
      </c>
      <c r="P395" s="417" t="s">
        <v>1736</v>
      </c>
      <c r="Q395" s="50">
        <v>0.2</v>
      </c>
      <c r="R395" s="50"/>
      <c r="S395" s="153">
        <v>2</v>
      </c>
      <c r="T395" s="417" t="s">
        <v>84</v>
      </c>
      <c r="U395" s="417" t="s">
        <v>1737</v>
      </c>
      <c r="V395" s="171">
        <v>45061</v>
      </c>
      <c r="W395" s="171">
        <v>45138</v>
      </c>
      <c r="X395" s="417" t="s">
        <v>1712</v>
      </c>
      <c r="Y395" s="57" t="s">
        <v>100</v>
      </c>
      <c r="Z395" s="392">
        <v>1</v>
      </c>
      <c r="AA395" s="58" t="s">
        <v>1738</v>
      </c>
      <c r="AB395" s="435">
        <v>45138</v>
      </c>
      <c r="AC395" s="392">
        <v>1</v>
      </c>
      <c r="AD395" s="58" t="s">
        <v>493</v>
      </c>
      <c r="AE395" s="435">
        <v>45138</v>
      </c>
      <c r="AF395" s="436" t="s">
        <v>92</v>
      </c>
      <c r="AG395" s="437" t="s">
        <v>92</v>
      </c>
    </row>
    <row r="396" spans="1:33" ht="39.75" customHeight="1" x14ac:dyDescent="0.25">
      <c r="A396" s="53" t="s">
        <v>4509</v>
      </c>
      <c r="B396" s="53">
        <v>105</v>
      </c>
      <c r="C396" s="53" t="s">
        <v>55</v>
      </c>
      <c r="D396" s="53" t="s">
        <v>1690</v>
      </c>
      <c r="E396" s="53">
        <v>0</v>
      </c>
      <c r="F396" s="53" t="s">
        <v>1739</v>
      </c>
      <c r="G396" s="53" t="s">
        <v>1735</v>
      </c>
      <c r="H396" s="54" t="s">
        <v>94</v>
      </c>
      <c r="I396" s="54" t="s">
        <v>196</v>
      </c>
      <c r="J396" s="54" t="s">
        <v>80</v>
      </c>
      <c r="K396" s="54" t="s">
        <v>80</v>
      </c>
      <c r="L396" s="54" t="s">
        <v>80</v>
      </c>
      <c r="M396" s="54" t="s">
        <v>80</v>
      </c>
      <c r="N396" s="54" t="s">
        <v>80</v>
      </c>
      <c r="O396" s="54" t="s">
        <v>80</v>
      </c>
      <c r="P396" s="54" t="s">
        <v>1740</v>
      </c>
      <c r="Q396" s="52">
        <v>0.5</v>
      </c>
      <c r="R396" s="52">
        <v>0.1</v>
      </c>
      <c r="S396" s="428">
        <v>2</v>
      </c>
      <c r="T396" s="54" t="s">
        <v>84</v>
      </c>
      <c r="U396" s="54" t="s">
        <v>1741</v>
      </c>
      <c r="V396" s="75">
        <v>45061</v>
      </c>
      <c r="W396" s="75">
        <v>45079</v>
      </c>
      <c r="X396" s="54" t="s">
        <v>1696</v>
      </c>
      <c r="Y396" s="57" t="s">
        <v>100</v>
      </c>
      <c r="Z396" s="392">
        <v>1</v>
      </c>
      <c r="AA396" s="58" t="s">
        <v>1742</v>
      </c>
      <c r="AB396" s="435">
        <v>45079</v>
      </c>
      <c r="AC396" s="392">
        <v>1</v>
      </c>
      <c r="AD396" s="58" t="s">
        <v>1743</v>
      </c>
      <c r="AE396" s="435">
        <v>45079</v>
      </c>
      <c r="AF396" s="57" t="s">
        <v>79</v>
      </c>
      <c r="AG396" s="437">
        <v>1</v>
      </c>
    </row>
    <row r="397" spans="1:33" ht="39.75" customHeight="1" x14ac:dyDescent="0.25">
      <c r="A397" s="53" t="s">
        <v>4509</v>
      </c>
      <c r="B397" s="53">
        <v>105</v>
      </c>
      <c r="C397" s="53" t="s">
        <v>55</v>
      </c>
      <c r="D397" s="53" t="s">
        <v>1690</v>
      </c>
      <c r="E397" s="53">
        <v>0</v>
      </c>
      <c r="F397" s="53" t="s">
        <v>1744</v>
      </c>
      <c r="G397" s="53" t="s">
        <v>1735</v>
      </c>
      <c r="H397" s="54" t="s">
        <v>102</v>
      </c>
      <c r="I397" s="54" t="s">
        <v>196</v>
      </c>
      <c r="J397" s="54" t="s">
        <v>80</v>
      </c>
      <c r="K397" s="54" t="s">
        <v>80</v>
      </c>
      <c r="L397" s="54" t="s">
        <v>80</v>
      </c>
      <c r="M397" s="54" t="s">
        <v>80</v>
      </c>
      <c r="N397" s="54" t="s">
        <v>80</v>
      </c>
      <c r="O397" s="54" t="s">
        <v>80</v>
      </c>
      <c r="P397" s="54" t="s">
        <v>1745</v>
      </c>
      <c r="Q397" s="52">
        <v>0</v>
      </c>
      <c r="R397" s="52">
        <v>0</v>
      </c>
      <c r="S397" s="428">
        <v>2</v>
      </c>
      <c r="T397" s="54" t="s">
        <v>84</v>
      </c>
      <c r="U397" s="54" t="s">
        <v>1746</v>
      </c>
      <c r="V397" s="75">
        <v>45082</v>
      </c>
      <c r="W397" s="75">
        <v>45097</v>
      </c>
      <c r="X397" s="54" t="s">
        <v>214</v>
      </c>
      <c r="Y397" s="57" t="s">
        <v>100</v>
      </c>
      <c r="Z397" s="392">
        <v>1</v>
      </c>
      <c r="AA397" s="58" t="s">
        <v>1747</v>
      </c>
      <c r="AB397" s="435">
        <v>45097</v>
      </c>
      <c r="AC397" s="392">
        <v>1</v>
      </c>
      <c r="AD397" s="58" t="s">
        <v>1748</v>
      </c>
      <c r="AE397" s="435">
        <v>45099</v>
      </c>
      <c r="AF397" s="57" t="s">
        <v>79</v>
      </c>
      <c r="AG397" s="437">
        <v>1</v>
      </c>
    </row>
    <row r="398" spans="1:33" ht="39.75" customHeight="1" x14ac:dyDescent="0.25">
      <c r="A398" s="53" t="s">
        <v>4509</v>
      </c>
      <c r="B398" s="53">
        <v>105</v>
      </c>
      <c r="C398" s="53" t="s">
        <v>55</v>
      </c>
      <c r="D398" s="53" t="s">
        <v>1690</v>
      </c>
      <c r="E398" s="53">
        <v>0</v>
      </c>
      <c r="F398" s="53" t="s">
        <v>1749</v>
      </c>
      <c r="G398" s="53" t="s">
        <v>1735</v>
      </c>
      <c r="H398" s="54" t="s">
        <v>94</v>
      </c>
      <c r="I398" s="54" t="s">
        <v>196</v>
      </c>
      <c r="J398" s="54" t="s">
        <v>80</v>
      </c>
      <c r="K398" s="54" t="s">
        <v>80</v>
      </c>
      <c r="L398" s="54" t="s">
        <v>80</v>
      </c>
      <c r="M398" s="54" t="s">
        <v>80</v>
      </c>
      <c r="N398" s="54" t="s">
        <v>80</v>
      </c>
      <c r="O398" s="54" t="s">
        <v>80</v>
      </c>
      <c r="P398" s="54" t="s">
        <v>1750</v>
      </c>
      <c r="Q398" s="52">
        <v>0.5</v>
      </c>
      <c r="R398" s="52">
        <v>0.1</v>
      </c>
      <c r="S398" s="428">
        <v>2</v>
      </c>
      <c r="T398" s="54" t="s">
        <v>84</v>
      </c>
      <c r="U398" s="54" t="s">
        <v>1751</v>
      </c>
      <c r="V398" s="75">
        <v>45098</v>
      </c>
      <c r="W398" s="75">
        <v>45121</v>
      </c>
      <c r="X398" s="54" t="s">
        <v>1696</v>
      </c>
      <c r="Y398" s="57" t="s">
        <v>100</v>
      </c>
      <c r="Z398" s="392">
        <v>1</v>
      </c>
      <c r="AA398" s="58" t="s">
        <v>1752</v>
      </c>
      <c r="AB398" s="435">
        <v>45121</v>
      </c>
      <c r="AC398" s="392">
        <v>1</v>
      </c>
      <c r="AD398" s="58" t="s">
        <v>386</v>
      </c>
      <c r="AE398" s="435">
        <v>45121</v>
      </c>
      <c r="AF398" s="57" t="s">
        <v>79</v>
      </c>
      <c r="AG398" s="437">
        <v>1</v>
      </c>
    </row>
    <row r="399" spans="1:33" ht="39.75" customHeight="1" x14ac:dyDescent="0.25">
      <c r="A399" s="53" t="s">
        <v>4509</v>
      </c>
      <c r="B399" s="53">
        <v>105</v>
      </c>
      <c r="C399" s="53" t="s">
        <v>55</v>
      </c>
      <c r="D399" s="53" t="s">
        <v>1690</v>
      </c>
      <c r="E399" s="53">
        <v>0</v>
      </c>
      <c r="F399" s="53" t="s">
        <v>1753</v>
      </c>
      <c r="G399" s="53" t="s">
        <v>1735</v>
      </c>
      <c r="H399" s="54" t="s">
        <v>102</v>
      </c>
      <c r="I399" s="54" t="s">
        <v>196</v>
      </c>
      <c r="J399" s="54" t="s">
        <v>80</v>
      </c>
      <c r="K399" s="54" t="s">
        <v>80</v>
      </c>
      <c r="L399" s="54" t="s">
        <v>80</v>
      </c>
      <c r="M399" s="54" t="s">
        <v>80</v>
      </c>
      <c r="N399" s="54" t="s">
        <v>80</v>
      </c>
      <c r="O399" s="54" t="s">
        <v>80</v>
      </c>
      <c r="P399" s="54" t="s">
        <v>1754</v>
      </c>
      <c r="Q399" s="52">
        <v>0</v>
      </c>
      <c r="R399" s="52">
        <v>0</v>
      </c>
      <c r="S399" s="428">
        <v>2</v>
      </c>
      <c r="T399" s="54" t="s">
        <v>84</v>
      </c>
      <c r="U399" s="54" t="s">
        <v>1755</v>
      </c>
      <c r="V399" s="75">
        <v>45124</v>
      </c>
      <c r="W399" s="75">
        <v>45138</v>
      </c>
      <c r="X399" s="54" t="s">
        <v>214</v>
      </c>
      <c r="Y399" s="57" t="s">
        <v>100</v>
      </c>
      <c r="Z399" s="392">
        <v>1</v>
      </c>
      <c r="AA399" s="58" t="s">
        <v>1756</v>
      </c>
      <c r="AB399" s="435">
        <v>45138</v>
      </c>
      <c r="AC399" s="392">
        <v>1</v>
      </c>
      <c r="AD399" s="58" t="s">
        <v>1757</v>
      </c>
      <c r="AE399" s="435">
        <v>45198</v>
      </c>
      <c r="AF399" s="57" t="s">
        <v>79</v>
      </c>
      <c r="AG399" s="437">
        <v>1</v>
      </c>
    </row>
    <row r="400" spans="1:33" ht="39.75" customHeight="1" x14ac:dyDescent="0.25">
      <c r="A400" s="49" t="s">
        <v>4509</v>
      </c>
      <c r="B400" s="49">
        <v>105</v>
      </c>
      <c r="C400" s="49" t="s">
        <v>55</v>
      </c>
      <c r="D400" s="49" t="s">
        <v>1690</v>
      </c>
      <c r="E400" s="49">
        <v>0</v>
      </c>
      <c r="F400" s="49" t="s">
        <v>1758</v>
      </c>
      <c r="G400" s="49" t="s">
        <v>1758</v>
      </c>
      <c r="H400" s="417" t="s">
        <v>75</v>
      </c>
      <c r="I400" s="417" t="s">
        <v>196</v>
      </c>
      <c r="J400" s="417" t="s">
        <v>80</v>
      </c>
      <c r="K400" s="417" t="s">
        <v>144</v>
      </c>
      <c r="L400" s="417" t="s">
        <v>79</v>
      </c>
      <c r="M400" s="417" t="s">
        <v>80</v>
      </c>
      <c r="N400" s="417" t="s">
        <v>126</v>
      </c>
      <c r="O400" s="417" t="s">
        <v>80</v>
      </c>
      <c r="P400" s="417" t="s">
        <v>1759</v>
      </c>
      <c r="Q400" s="50">
        <v>0.2</v>
      </c>
      <c r="R400" s="50"/>
      <c r="S400" s="153">
        <v>2</v>
      </c>
      <c r="T400" s="417" t="s">
        <v>84</v>
      </c>
      <c r="U400" s="417" t="s">
        <v>1737</v>
      </c>
      <c r="V400" s="171">
        <v>45139</v>
      </c>
      <c r="W400" s="171">
        <v>45198</v>
      </c>
      <c r="X400" s="417" t="s">
        <v>1712</v>
      </c>
      <c r="Y400" s="57" t="s">
        <v>100</v>
      </c>
      <c r="Z400" s="392">
        <v>1</v>
      </c>
      <c r="AA400" s="58" t="s">
        <v>1738</v>
      </c>
      <c r="AB400" s="435">
        <v>45198</v>
      </c>
      <c r="AC400" s="392">
        <v>1</v>
      </c>
      <c r="AD400" s="58" t="s">
        <v>1757</v>
      </c>
      <c r="AE400" s="435">
        <v>45149</v>
      </c>
      <c r="AF400" s="436" t="s">
        <v>92</v>
      </c>
      <c r="AG400" s="437" t="s">
        <v>92</v>
      </c>
    </row>
    <row r="401" spans="1:33" ht="39.75" customHeight="1" x14ac:dyDescent="0.25">
      <c r="A401" s="53" t="s">
        <v>4509</v>
      </c>
      <c r="B401" s="53">
        <v>105</v>
      </c>
      <c r="C401" s="53" t="s">
        <v>55</v>
      </c>
      <c r="D401" s="53" t="s">
        <v>1690</v>
      </c>
      <c r="E401" s="53">
        <v>0</v>
      </c>
      <c r="F401" s="53" t="s">
        <v>1760</v>
      </c>
      <c r="G401" s="53" t="s">
        <v>1758</v>
      </c>
      <c r="H401" s="54" t="s">
        <v>94</v>
      </c>
      <c r="I401" s="54" t="s">
        <v>196</v>
      </c>
      <c r="J401" s="54" t="s">
        <v>80</v>
      </c>
      <c r="K401" s="54" t="s">
        <v>80</v>
      </c>
      <c r="L401" s="54" t="s">
        <v>80</v>
      </c>
      <c r="M401" s="54" t="s">
        <v>80</v>
      </c>
      <c r="N401" s="54" t="s">
        <v>80</v>
      </c>
      <c r="O401" s="54" t="s">
        <v>80</v>
      </c>
      <c r="P401" s="54" t="s">
        <v>1761</v>
      </c>
      <c r="Q401" s="52">
        <v>0.5</v>
      </c>
      <c r="R401" s="52">
        <v>0.1</v>
      </c>
      <c r="S401" s="428">
        <v>2</v>
      </c>
      <c r="T401" s="54" t="s">
        <v>84</v>
      </c>
      <c r="U401" s="54" t="s">
        <v>1741</v>
      </c>
      <c r="V401" s="75">
        <v>45139</v>
      </c>
      <c r="W401" s="75">
        <v>45149</v>
      </c>
      <c r="X401" s="54" t="s">
        <v>1696</v>
      </c>
      <c r="Y401" s="57" t="s">
        <v>100</v>
      </c>
      <c r="Z401" s="392">
        <v>1</v>
      </c>
      <c r="AA401" s="58" t="s">
        <v>1762</v>
      </c>
      <c r="AB401" s="435">
        <v>45149</v>
      </c>
      <c r="AC401" s="392">
        <v>1</v>
      </c>
      <c r="AD401" s="58" t="s">
        <v>1757</v>
      </c>
      <c r="AE401" s="435">
        <v>45163</v>
      </c>
      <c r="AF401" s="57" t="s">
        <v>79</v>
      </c>
      <c r="AG401" s="437">
        <v>1</v>
      </c>
    </row>
    <row r="402" spans="1:33" ht="39.75" customHeight="1" x14ac:dyDescent="0.25">
      <c r="A402" s="53" t="s">
        <v>4509</v>
      </c>
      <c r="B402" s="53">
        <v>105</v>
      </c>
      <c r="C402" s="53" t="s">
        <v>55</v>
      </c>
      <c r="D402" s="53" t="s">
        <v>1690</v>
      </c>
      <c r="E402" s="53">
        <v>0</v>
      </c>
      <c r="F402" s="53" t="s">
        <v>1763</v>
      </c>
      <c r="G402" s="53" t="s">
        <v>1758</v>
      </c>
      <c r="H402" s="54" t="s">
        <v>102</v>
      </c>
      <c r="I402" s="54" t="s">
        <v>196</v>
      </c>
      <c r="J402" s="54" t="s">
        <v>80</v>
      </c>
      <c r="K402" s="54" t="s">
        <v>80</v>
      </c>
      <c r="L402" s="54" t="s">
        <v>80</v>
      </c>
      <c r="M402" s="54" t="s">
        <v>80</v>
      </c>
      <c r="N402" s="54" t="s">
        <v>80</v>
      </c>
      <c r="O402" s="54" t="s">
        <v>80</v>
      </c>
      <c r="P402" s="54" t="s">
        <v>1764</v>
      </c>
      <c r="Q402" s="52">
        <v>0</v>
      </c>
      <c r="R402" s="52">
        <v>0</v>
      </c>
      <c r="S402" s="428">
        <v>2</v>
      </c>
      <c r="T402" s="54" t="s">
        <v>84</v>
      </c>
      <c r="U402" s="54" t="s">
        <v>1746</v>
      </c>
      <c r="V402" s="75">
        <v>45152</v>
      </c>
      <c r="W402" s="75">
        <v>45163</v>
      </c>
      <c r="X402" s="54" t="s">
        <v>214</v>
      </c>
      <c r="Y402" s="57" t="s">
        <v>100</v>
      </c>
      <c r="Z402" s="392">
        <v>1</v>
      </c>
      <c r="AA402" s="58" t="s">
        <v>1765</v>
      </c>
      <c r="AB402" s="435">
        <v>45163</v>
      </c>
      <c r="AC402" s="392">
        <v>1</v>
      </c>
      <c r="AD402" s="58" t="s">
        <v>1757</v>
      </c>
      <c r="AE402" s="435">
        <v>45184</v>
      </c>
      <c r="AF402" s="57" t="s">
        <v>79</v>
      </c>
      <c r="AG402" s="437">
        <v>1</v>
      </c>
    </row>
    <row r="403" spans="1:33" ht="39.75" customHeight="1" x14ac:dyDescent="0.25">
      <c r="A403" s="53" t="s">
        <v>4509</v>
      </c>
      <c r="B403" s="53">
        <v>105</v>
      </c>
      <c r="C403" s="53" t="s">
        <v>55</v>
      </c>
      <c r="D403" s="53" t="s">
        <v>1690</v>
      </c>
      <c r="E403" s="53">
        <v>0</v>
      </c>
      <c r="F403" s="53" t="s">
        <v>1766</v>
      </c>
      <c r="G403" s="53" t="s">
        <v>1758</v>
      </c>
      <c r="H403" s="54" t="s">
        <v>94</v>
      </c>
      <c r="I403" s="54" t="s">
        <v>196</v>
      </c>
      <c r="J403" s="54" t="s">
        <v>80</v>
      </c>
      <c r="K403" s="54" t="s">
        <v>80</v>
      </c>
      <c r="L403" s="54" t="s">
        <v>80</v>
      </c>
      <c r="M403" s="54" t="s">
        <v>80</v>
      </c>
      <c r="N403" s="54" t="s">
        <v>80</v>
      </c>
      <c r="O403" s="54" t="s">
        <v>80</v>
      </c>
      <c r="P403" s="54" t="s">
        <v>1767</v>
      </c>
      <c r="Q403" s="52">
        <v>0.5</v>
      </c>
      <c r="R403" s="52">
        <v>0.1</v>
      </c>
      <c r="S403" s="428">
        <v>2</v>
      </c>
      <c r="T403" s="54" t="s">
        <v>84</v>
      </c>
      <c r="U403" s="54" t="s">
        <v>1751</v>
      </c>
      <c r="V403" s="75">
        <v>45166</v>
      </c>
      <c r="W403" s="75">
        <v>45184</v>
      </c>
      <c r="X403" s="54" t="s">
        <v>1696</v>
      </c>
      <c r="Y403" s="57" t="s">
        <v>100</v>
      </c>
      <c r="Z403" s="392">
        <v>1</v>
      </c>
      <c r="AA403" s="58" t="s">
        <v>1768</v>
      </c>
      <c r="AB403" s="435">
        <v>45184</v>
      </c>
      <c r="AC403" s="392">
        <v>1</v>
      </c>
      <c r="AD403" s="58" t="s">
        <v>1757</v>
      </c>
      <c r="AE403" s="435">
        <v>45198</v>
      </c>
      <c r="AF403" s="57" t="s">
        <v>79</v>
      </c>
      <c r="AG403" s="437">
        <v>1</v>
      </c>
    </row>
    <row r="404" spans="1:33" ht="39.75" customHeight="1" x14ac:dyDescent="0.25">
      <c r="A404" s="53" t="s">
        <v>4509</v>
      </c>
      <c r="B404" s="53">
        <v>105</v>
      </c>
      <c r="C404" s="53" t="s">
        <v>55</v>
      </c>
      <c r="D404" s="53" t="s">
        <v>1690</v>
      </c>
      <c r="E404" s="53">
        <v>0</v>
      </c>
      <c r="F404" s="53" t="s">
        <v>1769</v>
      </c>
      <c r="G404" s="53" t="s">
        <v>1758</v>
      </c>
      <c r="H404" s="54" t="s">
        <v>102</v>
      </c>
      <c r="I404" s="54" t="s">
        <v>196</v>
      </c>
      <c r="J404" s="54" t="s">
        <v>80</v>
      </c>
      <c r="K404" s="54" t="s">
        <v>80</v>
      </c>
      <c r="L404" s="54" t="s">
        <v>80</v>
      </c>
      <c r="M404" s="54" t="s">
        <v>80</v>
      </c>
      <c r="N404" s="54" t="s">
        <v>80</v>
      </c>
      <c r="O404" s="54" t="s">
        <v>80</v>
      </c>
      <c r="P404" s="54" t="s">
        <v>1770</v>
      </c>
      <c r="Q404" s="52">
        <v>0</v>
      </c>
      <c r="R404" s="52">
        <v>0</v>
      </c>
      <c r="S404" s="428">
        <v>2</v>
      </c>
      <c r="T404" s="54" t="s">
        <v>84</v>
      </c>
      <c r="U404" s="54" t="s">
        <v>1755</v>
      </c>
      <c r="V404" s="75">
        <v>45187</v>
      </c>
      <c r="W404" s="75">
        <v>45198</v>
      </c>
      <c r="X404" s="54" t="s">
        <v>214</v>
      </c>
      <c r="Y404" s="57" t="s">
        <v>100</v>
      </c>
      <c r="Z404" s="392">
        <v>1</v>
      </c>
      <c r="AA404" s="58" t="s">
        <v>1738</v>
      </c>
      <c r="AB404" s="435">
        <v>45198</v>
      </c>
      <c r="AC404" s="392">
        <v>1</v>
      </c>
      <c r="AD404" s="58" t="s">
        <v>386</v>
      </c>
      <c r="AE404" s="435">
        <v>45198</v>
      </c>
      <c r="AF404" s="57" t="s">
        <v>79</v>
      </c>
      <c r="AG404" s="437">
        <v>1</v>
      </c>
    </row>
    <row r="405" spans="1:33" ht="39.75" customHeight="1" x14ac:dyDescent="0.25">
      <c r="A405" s="49" t="s">
        <v>4509</v>
      </c>
      <c r="B405" s="49">
        <v>105</v>
      </c>
      <c r="C405" s="49" t="s">
        <v>55</v>
      </c>
      <c r="D405" s="49" t="s">
        <v>1690</v>
      </c>
      <c r="E405" s="49">
        <v>0</v>
      </c>
      <c r="F405" s="49" t="s">
        <v>1771</v>
      </c>
      <c r="G405" s="49" t="s">
        <v>1771</v>
      </c>
      <c r="H405" s="417" t="s">
        <v>75</v>
      </c>
      <c r="I405" s="417" t="s">
        <v>196</v>
      </c>
      <c r="J405" s="417" t="s">
        <v>80</v>
      </c>
      <c r="K405" s="417" t="s">
        <v>144</v>
      </c>
      <c r="L405" s="417" t="s">
        <v>79</v>
      </c>
      <c r="M405" s="417" t="s">
        <v>80</v>
      </c>
      <c r="N405" s="417" t="s">
        <v>126</v>
      </c>
      <c r="O405" s="417" t="s">
        <v>80</v>
      </c>
      <c r="P405" s="417" t="s">
        <v>1772</v>
      </c>
      <c r="Q405" s="50">
        <v>0.2</v>
      </c>
      <c r="R405" s="50"/>
      <c r="S405" s="153">
        <v>2</v>
      </c>
      <c r="T405" s="417" t="s">
        <v>84</v>
      </c>
      <c r="U405" s="417" t="s">
        <v>1737</v>
      </c>
      <c r="V405" s="171">
        <v>45201</v>
      </c>
      <c r="W405" s="171">
        <v>45260</v>
      </c>
      <c r="X405" s="417" t="s">
        <v>1712</v>
      </c>
      <c r="Y405" s="57" t="s">
        <v>100</v>
      </c>
      <c r="Z405" s="392"/>
      <c r="AA405" s="58"/>
      <c r="AB405" s="435"/>
      <c r="AC405" s="392">
        <v>1</v>
      </c>
      <c r="AD405" s="58" t="s">
        <v>1773</v>
      </c>
      <c r="AE405" s="435">
        <v>45260</v>
      </c>
      <c r="AF405" s="436" t="s">
        <v>92</v>
      </c>
      <c r="AG405" s="437" t="s">
        <v>92</v>
      </c>
    </row>
    <row r="406" spans="1:33" ht="39.75" customHeight="1" x14ac:dyDescent="0.25">
      <c r="A406" s="53" t="s">
        <v>4509</v>
      </c>
      <c r="B406" s="53">
        <v>105</v>
      </c>
      <c r="C406" s="53" t="s">
        <v>55</v>
      </c>
      <c r="D406" s="53" t="s">
        <v>1690</v>
      </c>
      <c r="E406" s="53">
        <v>0</v>
      </c>
      <c r="F406" s="53" t="s">
        <v>1774</v>
      </c>
      <c r="G406" s="53" t="s">
        <v>1771</v>
      </c>
      <c r="H406" s="54" t="s">
        <v>94</v>
      </c>
      <c r="I406" s="54" t="s">
        <v>196</v>
      </c>
      <c r="J406" s="54" t="s">
        <v>80</v>
      </c>
      <c r="K406" s="54" t="s">
        <v>80</v>
      </c>
      <c r="L406" s="54" t="s">
        <v>80</v>
      </c>
      <c r="M406" s="54" t="s">
        <v>80</v>
      </c>
      <c r="N406" s="54" t="s">
        <v>80</v>
      </c>
      <c r="O406" s="54" t="s">
        <v>80</v>
      </c>
      <c r="P406" s="54" t="s">
        <v>1775</v>
      </c>
      <c r="Q406" s="52">
        <v>0.5</v>
      </c>
      <c r="R406" s="52">
        <v>0.1</v>
      </c>
      <c r="S406" s="428">
        <v>2</v>
      </c>
      <c r="T406" s="54" t="s">
        <v>84</v>
      </c>
      <c r="U406" s="54" t="s">
        <v>1741</v>
      </c>
      <c r="V406" s="75">
        <v>45201</v>
      </c>
      <c r="W406" s="75">
        <v>45213</v>
      </c>
      <c r="X406" s="54" t="s">
        <v>1696</v>
      </c>
      <c r="Y406" s="57" t="s">
        <v>100</v>
      </c>
      <c r="Z406" s="392"/>
      <c r="AA406" s="58"/>
      <c r="AB406" s="435"/>
      <c r="AC406" s="392">
        <v>1</v>
      </c>
      <c r="AD406" s="58" t="s">
        <v>1773</v>
      </c>
      <c r="AE406" s="435">
        <v>45212</v>
      </c>
      <c r="AF406" s="57" t="s">
        <v>79</v>
      </c>
      <c r="AG406" s="437">
        <v>1</v>
      </c>
    </row>
    <row r="407" spans="1:33" ht="39.75" customHeight="1" x14ac:dyDescent="0.25">
      <c r="A407" s="53" t="s">
        <v>4509</v>
      </c>
      <c r="B407" s="53">
        <v>105</v>
      </c>
      <c r="C407" s="53" t="s">
        <v>55</v>
      </c>
      <c r="D407" s="53" t="s">
        <v>1690</v>
      </c>
      <c r="E407" s="53">
        <v>0</v>
      </c>
      <c r="F407" s="53" t="s">
        <v>1776</v>
      </c>
      <c r="G407" s="53" t="s">
        <v>1771</v>
      </c>
      <c r="H407" s="54" t="s">
        <v>102</v>
      </c>
      <c r="I407" s="54" t="s">
        <v>196</v>
      </c>
      <c r="J407" s="54" t="s">
        <v>80</v>
      </c>
      <c r="K407" s="54" t="s">
        <v>80</v>
      </c>
      <c r="L407" s="54" t="s">
        <v>80</v>
      </c>
      <c r="M407" s="54" t="s">
        <v>80</v>
      </c>
      <c r="N407" s="54" t="s">
        <v>80</v>
      </c>
      <c r="O407" s="54" t="s">
        <v>80</v>
      </c>
      <c r="P407" s="54" t="s">
        <v>1777</v>
      </c>
      <c r="Q407" s="52">
        <v>0</v>
      </c>
      <c r="R407" s="52">
        <v>0</v>
      </c>
      <c r="S407" s="428">
        <v>2</v>
      </c>
      <c r="T407" s="54" t="s">
        <v>84</v>
      </c>
      <c r="U407" s="54" t="s">
        <v>1746</v>
      </c>
      <c r="V407" s="75">
        <v>45216</v>
      </c>
      <c r="W407" s="75">
        <v>45230</v>
      </c>
      <c r="X407" s="54" t="s">
        <v>214</v>
      </c>
      <c r="Y407" s="57" t="s">
        <v>100</v>
      </c>
      <c r="Z407" s="392"/>
      <c r="AA407" s="58"/>
      <c r="AB407" s="435"/>
      <c r="AC407" s="392">
        <v>1</v>
      </c>
      <c r="AD407" s="58" t="s">
        <v>1773</v>
      </c>
      <c r="AE407" s="435">
        <v>45212</v>
      </c>
      <c r="AF407" s="57" t="s">
        <v>79</v>
      </c>
      <c r="AG407" s="437">
        <v>1</v>
      </c>
    </row>
    <row r="408" spans="1:33" ht="39.75" customHeight="1" x14ac:dyDescent="0.25">
      <c r="A408" s="53" t="s">
        <v>4509</v>
      </c>
      <c r="B408" s="53">
        <v>105</v>
      </c>
      <c r="C408" s="53" t="s">
        <v>55</v>
      </c>
      <c r="D408" s="53" t="s">
        <v>1690</v>
      </c>
      <c r="E408" s="53">
        <v>0</v>
      </c>
      <c r="F408" s="53" t="s">
        <v>1778</v>
      </c>
      <c r="G408" s="53" t="s">
        <v>1771</v>
      </c>
      <c r="H408" s="54" t="s">
        <v>94</v>
      </c>
      <c r="I408" s="54" t="s">
        <v>196</v>
      </c>
      <c r="J408" s="54" t="s">
        <v>80</v>
      </c>
      <c r="K408" s="54" t="s">
        <v>80</v>
      </c>
      <c r="L408" s="54" t="s">
        <v>80</v>
      </c>
      <c r="M408" s="54" t="s">
        <v>80</v>
      </c>
      <c r="N408" s="54" t="s">
        <v>80</v>
      </c>
      <c r="O408" s="54" t="s">
        <v>80</v>
      </c>
      <c r="P408" s="54" t="s">
        <v>1779</v>
      </c>
      <c r="Q408" s="52">
        <v>0.5</v>
      </c>
      <c r="R408" s="52">
        <v>0.1</v>
      </c>
      <c r="S408" s="428">
        <v>2</v>
      </c>
      <c r="T408" s="54" t="s">
        <v>84</v>
      </c>
      <c r="U408" s="54" t="s">
        <v>1751</v>
      </c>
      <c r="V408" s="75">
        <v>45231</v>
      </c>
      <c r="W408" s="75">
        <v>45244</v>
      </c>
      <c r="X408" s="54" t="s">
        <v>1696</v>
      </c>
      <c r="Y408" s="57" t="s">
        <v>100</v>
      </c>
      <c r="Z408" s="392"/>
      <c r="AA408" s="58"/>
      <c r="AB408" s="435"/>
      <c r="AC408" s="392">
        <v>1</v>
      </c>
      <c r="AD408" s="58" t="s">
        <v>1773</v>
      </c>
      <c r="AE408" s="435">
        <v>45260</v>
      </c>
      <c r="AF408" s="57" t="s">
        <v>79</v>
      </c>
      <c r="AG408" s="437">
        <v>1</v>
      </c>
    </row>
    <row r="409" spans="1:33" ht="39.75" customHeight="1" x14ac:dyDescent="0.25">
      <c r="A409" s="53" t="s">
        <v>4509</v>
      </c>
      <c r="B409" s="53">
        <v>105</v>
      </c>
      <c r="C409" s="53" t="s">
        <v>55</v>
      </c>
      <c r="D409" s="53" t="s">
        <v>1690</v>
      </c>
      <c r="E409" s="53">
        <v>0</v>
      </c>
      <c r="F409" s="53" t="s">
        <v>1780</v>
      </c>
      <c r="G409" s="53" t="s">
        <v>1771</v>
      </c>
      <c r="H409" s="54" t="s">
        <v>102</v>
      </c>
      <c r="I409" s="54" t="s">
        <v>196</v>
      </c>
      <c r="J409" s="54" t="s">
        <v>80</v>
      </c>
      <c r="K409" s="54" t="s">
        <v>80</v>
      </c>
      <c r="L409" s="54" t="s">
        <v>80</v>
      </c>
      <c r="M409" s="54" t="s">
        <v>80</v>
      </c>
      <c r="N409" s="54" t="s">
        <v>80</v>
      </c>
      <c r="O409" s="54" t="s">
        <v>80</v>
      </c>
      <c r="P409" s="54" t="s">
        <v>1781</v>
      </c>
      <c r="Q409" s="52">
        <v>0</v>
      </c>
      <c r="R409" s="52">
        <v>0</v>
      </c>
      <c r="S409" s="428">
        <v>2</v>
      </c>
      <c r="T409" s="54" t="s">
        <v>84</v>
      </c>
      <c r="U409" s="54" t="s">
        <v>1755</v>
      </c>
      <c r="V409" s="75">
        <v>45245</v>
      </c>
      <c r="W409" s="75">
        <v>45260</v>
      </c>
      <c r="X409" s="54" t="s">
        <v>214</v>
      </c>
      <c r="Y409" s="57" t="s">
        <v>100</v>
      </c>
      <c r="Z409" s="392"/>
      <c r="AA409" s="58"/>
      <c r="AB409" s="435"/>
      <c r="AC409" s="392">
        <v>1</v>
      </c>
      <c r="AD409" s="58" t="s">
        <v>1773</v>
      </c>
      <c r="AE409" s="435">
        <v>45260</v>
      </c>
      <c r="AF409" s="57" t="s">
        <v>79</v>
      </c>
      <c r="AG409" s="437">
        <v>1</v>
      </c>
    </row>
    <row r="410" spans="1:33" ht="39.75" customHeight="1" x14ac:dyDescent="0.25">
      <c r="A410" s="63" t="s">
        <v>4509</v>
      </c>
      <c r="B410" s="63">
        <v>105</v>
      </c>
      <c r="C410" s="63" t="s">
        <v>55</v>
      </c>
      <c r="D410" s="63" t="s">
        <v>1690</v>
      </c>
      <c r="E410" s="63">
        <v>0</v>
      </c>
      <c r="F410" s="63" t="s">
        <v>1782</v>
      </c>
      <c r="G410" s="63" t="s">
        <v>1782</v>
      </c>
      <c r="H410" s="418" t="s">
        <v>155</v>
      </c>
      <c r="I410" s="418" t="s">
        <v>155</v>
      </c>
      <c r="J410" s="418" t="s">
        <v>80</v>
      </c>
      <c r="K410" s="418" t="s">
        <v>80</v>
      </c>
      <c r="L410" s="418" t="s">
        <v>80</v>
      </c>
      <c r="M410" s="418" t="s">
        <v>80</v>
      </c>
      <c r="N410" s="418" t="s">
        <v>80</v>
      </c>
      <c r="O410" s="418" t="s">
        <v>80</v>
      </c>
      <c r="P410" s="418" t="s">
        <v>156</v>
      </c>
      <c r="Q410" s="64">
        <v>1</v>
      </c>
      <c r="R410" s="64"/>
      <c r="S410" s="429">
        <v>11</v>
      </c>
      <c r="T410" s="418" t="s">
        <v>84</v>
      </c>
      <c r="U410" s="418" t="s">
        <v>162</v>
      </c>
      <c r="V410" s="412">
        <v>44927</v>
      </c>
      <c r="W410" s="412">
        <v>45290</v>
      </c>
      <c r="X410" s="418" t="s">
        <v>1696</v>
      </c>
      <c r="Y410" s="57" t="s">
        <v>100</v>
      </c>
      <c r="Z410" s="392">
        <v>1</v>
      </c>
      <c r="AA410" s="58" t="s">
        <v>4634</v>
      </c>
      <c r="AB410" s="435">
        <v>45291</v>
      </c>
      <c r="AC410" s="392">
        <v>1</v>
      </c>
      <c r="AD410" s="58" t="s">
        <v>4634</v>
      </c>
      <c r="AE410" s="435">
        <v>45291</v>
      </c>
      <c r="AF410" s="436" t="s">
        <v>92</v>
      </c>
      <c r="AG410" s="437" t="s">
        <v>92</v>
      </c>
    </row>
    <row r="411" spans="1:33" ht="39.75" customHeight="1" x14ac:dyDescent="0.25">
      <c r="A411" s="53" t="s">
        <v>4509</v>
      </c>
      <c r="B411" s="53">
        <v>105</v>
      </c>
      <c r="C411" s="53" t="s">
        <v>55</v>
      </c>
      <c r="D411" s="53" t="s">
        <v>1690</v>
      </c>
      <c r="E411" s="53">
        <v>0</v>
      </c>
      <c r="F411" s="53" t="s">
        <v>1783</v>
      </c>
      <c r="G411" s="53" t="s">
        <v>1782</v>
      </c>
      <c r="H411" s="54" t="s">
        <v>159</v>
      </c>
      <c r="I411" s="54" t="s">
        <v>160</v>
      </c>
      <c r="J411" s="54" t="s">
        <v>80</v>
      </c>
      <c r="K411" s="54" t="s">
        <v>80</v>
      </c>
      <c r="L411" s="54" t="s">
        <v>80</v>
      </c>
      <c r="M411" s="54" t="s">
        <v>80</v>
      </c>
      <c r="N411" s="54" t="s">
        <v>80</v>
      </c>
      <c r="O411" s="54" t="s">
        <v>80</v>
      </c>
      <c r="P411" s="54" t="s">
        <v>161</v>
      </c>
      <c r="Q411" s="52">
        <v>0.27272727272727271</v>
      </c>
      <c r="R411" s="52">
        <v>0.27272727272727271</v>
      </c>
      <c r="S411" s="428">
        <v>3</v>
      </c>
      <c r="T411" s="54" t="s">
        <v>84</v>
      </c>
      <c r="U411" s="54" t="s">
        <v>162</v>
      </c>
      <c r="V411" s="75">
        <v>44927</v>
      </c>
      <c r="W411" s="75">
        <v>45016</v>
      </c>
      <c r="X411" s="54" t="s">
        <v>1696</v>
      </c>
      <c r="Y411" s="57" t="s">
        <v>100</v>
      </c>
      <c r="Z411" s="392">
        <v>1</v>
      </c>
      <c r="AA411" s="58" t="s">
        <v>229</v>
      </c>
      <c r="AB411" s="435">
        <v>45016</v>
      </c>
      <c r="AC411" s="392">
        <v>1</v>
      </c>
      <c r="AD411" s="58" t="s">
        <v>230</v>
      </c>
      <c r="AE411" s="435">
        <v>45016</v>
      </c>
      <c r="AF411" s="57" t="s">
        <v>79</v>
      </c>
      <c r="AG411" s="437">
        <v>1</v>
      </c>
    </row>
    <row r="412" spans="1:33" ht="39.75" customHeight="1" x14ac:dyDescent="0.25">
      <c r="A412" s="53" t="s">
        <v>4509</v>
      </c>
      <c r="B412" s="53">
        <v>105</v>
      </c>
      <c r="C412" s="53" t="s">
        <v>55</v>
      </c>
      <c r="D412" s="53" t="s">
        <v>1690</v>
      </c>
      <c r="E412" s="53">
        <v>0</v>
      </c>
      <c r="F412" s="53" t="s">
        <v>1784</v>
      </c>
      <c r="G412" s="53" t="s">
        <v>1782</v>
      </c>
      <c r="H412" s="54" t="s">
        <v>165</v>
      </c>
      <c r="I412" s="54" t="s">
        <v>160</v>
      </c>
      <c r="J412" s="54" t="s">
        <v>80</v>
      </c>
      <c r="K412" s="54" t="s">
        <v>80</v>
      </c>
      <c r="L412" s="54" t="s">
        <v>80</v>
      </c>
      <c r="M412" s="54" t="s">
        <v>80</v>
      </c>
      <c r="N412" s="54" t="s">
        <v>80</v>
      </c>
      <c r="O412" s="54" t="s">
        <v>80</v>
      </c>
      <c r="P412" s="54" t="s">
        <v>166</v>
      </c>
      <c r="Q412" s="52">
        <v>0.36363636363636365</v>
      </c>
      <c r="R412" s="52">
        <v>0.36363636363636365</v>
      </c>
      <c r="S412" s="428">
        <v>4</v>
      </c>
      <c r="T412" s="54" t="s">
        <v>84</v>
      </c>
      <c r="U412" s="54" t="s">
        <v>162</v>
      </c>
      <c r="V412" s="75">
        <v>45017</v>
      </c>
      <c r="W412" s="75">
        <v>45107</v>
      </c>
      <c r="X412" s="54" t="s">
        <v>1696</v>
      </c>
      <c r="Y412" s="57" t="s">
        <v>100</v>
      </c>
      <c r="Z412" s="392">
        <v>1</v>
      </c>
      <c r="AA412" s="58" t="s">
        <v>291</v>
      </c>
      <c r="AB412" s="435">
        <v>45107</v>
      </c>
      <c r="AC412" s="392">
        <v>1</v>
      </c>
      <c r="AD412" s="58" t="s">
        <v>291</v>
      </c>
      <c r="AE412" s="435">
        <v>45107</v>
      </c>
      <c r="AF412" s="57" t="s">
        <v>79</v>
      </c>
      <c r="AG412" s="437">
        <v>1</v>
      </c>
    </row>
    <row r="413" spans="1:33" ht="39.75" customHeight="1" x14ac:dyDescent="0.25">
      <c r="A413" s="53" t="s">
        <v>4509</v>
      </c>
      <c r="B413" s="53">
        <v>105</v>
      </c>
      <c r="C413" s="53" t="s">
        <v>55</v>
      </c>
      <c r="D413" s="53" t="s">
        <v>1690</v>
      </c>
      <c r="E413" s="53">
        <v>0</v>
      </c>
      <c r="F413" s="53" t="s">
        <v>1785</v>
      </c>
      <c r="G413" s="53" t="s">
        <v>1782</v>
      </c>
      <c r="H413" s="54" t="s">
        <v>170</v>
      </c>
      <c r="I413" s="54" t="s">
        <v>160</v>
      </c>
      <c r="J413" s="54" t="s">
        <v>80</v>
      </c>
      <c r="K413" s="54" t="s">
        <v>80</v>
      </c>
      <c r="L413" s="54" t="s">
        <v>80</v>
      </c>
      <c r="M413" s="54" t="s">
        <v>80</v>
      </c>
      <c r="N413" s="54" t="s">
        <v>80</v>
      </c>
      <c r="O413" s="54" t="s">
        <v>80</v>
      </c>
      <c r="P413" s="54" t="s">
        <v>171</v>
      </c>
      <c r="Q413" s="52">
        <v>0.36363636363636365</v>
      </c>
      <c r="R413" s="52">
        <v>0.36363636363636365</v>
      </c>
      <c r="S413" s="428">
        <v>4</v>
      </c>
      <c r="T413" s="54" t="s">
        <v>84</v>
      </c>
      <c r="U413" s="54" t="s">
        <v>162</v>
      </c>
      <c r="V413" s="75">
        <v>45200</v>
      </c>
      <c r="W413" s="75">
        <v>45290</v>
      </c>
      <c r="X413" s="54" t="s">
        <v>1696</v>
      </c>
      <c r="Y413" s="57" t="s">
        <v>100</v>
      </c>
      <c r="Z413" s="392">
        <v>1</v>
      </c>
      <c r="AA413" s="58" t="s">
        <v>4653</v>
      </c>
      <c r="AB413" s="435">
        <v>45291</v>
      </c>
      <c r="AC413" s="392">
        <v>1</v>
      </c>
      <c r="AD413" s="58" t="s">
        <v>4653</v>
      </c>
      <c r="AE413" s="435">
        <v>45291</v>
      </c>
      <c r="AF413" s="57" t="s">
        <v>125</v>
      </c>
      <c r="AG413" s="437">
        <v>0.99090909090909096</v>
      </c>
    </row>
    <row r="414" spans="1:33" ht="39.75" customHeight="1" x14ac:dyDescent="0.25">
      <c r="A414" s="49" t="s">
        <v>4509</v>
      </c>
      <c r="B414" s="49">
        <v>111</v>
      </c>
      <c r="C414" s="49" t="s">
        <v>56</v>
      </c>
      <c r="D414" s="49" t="s">
        <v>1786</v>
      </c>
      <c r="E414" s="49">
        <v>1</v>
      </c>
      <c r="F414" s="49" t="s">
        <v>1787</v>
      </c>
      <c r="G414" s="49" t="s">
        <v>1787</v>
      </c>
      <c r="H414" s="417" t="s">
        <v>75</v>
      </c>
      <c r="I414" s="417" t="s">
        <v>196</v>
      </c>
      <c r="J414" s="417" t="s">
        <v>1788</v>
      </c>
      <c r="K414" s="417" t="s">
        <v>144</v>
      </c>
      <c r="L414" s="417" t="s">
        <v>125</v>
      </c>
      <c r="M414" s="417" t="s">
        <v>80</v>
      </c>
      <c r="N414" s="417" t="s">
        <v>1528</v>
      </c>
      <c r="O414" s="417" t="s">
        <v>1789</v>
      </c>
      <c r="P414" s="417" t="s">
        <v>1790</v>
      </c>
      <c r="Q414" s="50">
        <v>0.3</v>
      </c>
      <c r="R414" s="50"/>
      <c r="S414" s="153">
        <v>1</v>
      </c>
      <c r="T414" s="417" t="s">
        <v>84</v>
      </c>
      <c r="U414" s="417" t="s">
        <v>1791</v>
      </c>
      <c r="V414" s="171">
        <v>44941</v>
      </c>
      <c r="W414" s="171">
        <v>45016</v>
      </c>
      <c r="X414" s="417" t="s">
        <v>1792</v>
      </c>
      <c r="Y414" s="57" t="s">
        <v>100</v>
      </c>
      <c r="Z414" s="392">
        <v>1</v>
      </c>
      <c r="AA414" s="58" t="s">
        <v>1793</v>
      </c>
      <c r="AB414" s="435">
        <v>44985</v>
      </c>
      <c r="AC414" s="392">
        <v>1</v>
      </c>
      <c r="AD414" s="58" t="s">
        <v>1794</v>
      </c>
      <c r="AE414" s="435">
        <v>44985</v>
      </c>
      <c r="AF414" s="436" t="s">
        <v>92</v>
      </c>
      <c r="AG414" s="437" t="s">
        <v>92</v>
      </c>
    </row>
    <row r="415" spans="1:33" ht="39.75" customHeight="1" x14ac:dyDescent="0.25">
      <c r="A415" s="53" t="s">
        <v>4509</v>
      </c>
      <c r="B415" s="53">
        <v>111</v>
      </c>
      <c r="C415" s="53" t="s">
        <v>56</v>
      </c>
      <c r="D415" s="53" t="s">
        <v>1786</v>
      </c>
      <c r="E415" s="53">
        <v>1</v>
      </c>
      <c r="F415" s="53" t="s">
        <v>1795</v>
      </c>
      <c r="G415" s="53" t="s">
        <v>1787</v>
      </c>
      <c r="H415" s="54" t="s">
        <v>94</v>
      </c>
      <c r="I415" s="54" t="s">
        <v>196</v>
      </c>
      <c r="J415" s="54" t="s">
        <v>80</v>
      </c>
      <c r="K415" s="54" t="s">
        <v>80</v>
      </c>
      <c r="L415" s="54" t="s">
        <v>80</v>
      </c>
      <c r="M415" s="54" t="s">
        <v>80</v>
      </c>
      <c r="N415" s="54" t="s">
        <v>80</v>
      </c>
      <c r="O415" s="54" t="s">
        <v>80</v>
      </c>
      <c r="P415" s="54" t="s">
        <v>1796</v>
      </c>
      <c r="Q415" s="52">
        <v>0.6</v>
      </c>
      <c r="R415" s="52">
        <v>0.18</v>
      </c>
      <c r="S415" s="428">
        <v>1</v>
      </c>
      <c r="T415" s="54" t="s">
        <v>84</v>
      </c>
      <c r="U415" s="54" t="s">
        <v>1797</v>
      </c>
      <c r="V415" s="75">
        <v>44941</v>
      </c>
      <c r="W415" s="75">
        <v>45000</v>
      </c>
      <c r="X415" s="54" t="s">
        <v>1792</v>
      </c>
      <c r="Y415" s="57" t="s">
        <v>100</v>
      </c>
      <c r="Z415" s="392">
        <v>1</v>
      </c>
      <c r="AA415" s="58" t="s">
        <v>1798</v>
      </c>
      <c r="AB415" s="435">
        <v>44985</v>
      </c>
      <c r="AC415" s="392">
        <v>1</v>
      </c>
      <c r="AD415" s="58" t="s">
        <v>1799</v>
      </c>
      <c r="AE415" s="435">
        <v>44985</v>
      </c>
      <c r="AF415" s="57" t="s">
        <v>79</v>
      </c>
      <c r="AG415" s="437">
        <v>1</v>
      </c>
    </row>
    <row r="416" spans="1:33" ht="39.75" customHeight="1" x14ac:dyDescent="0.25">
      <c r="A416" s="53" t="s">
        <v>4509</v>
      </c>
      <c r="B416" s="53">
        <v>111</v>
      </c>
      <c r="C416" s="53" t="s">
        <v>56</v>
      </c>
      <c r="D416" s="53" t="s">
        <v>1786</v>
      </c>
      <c r="E416" s="53">
        <v>1</v>
      </c>
      <c r="F416" s="53" t="s">
        <v>1800</v>
      </c>
      <c r="G416" s="53" t="s">
        <v>1787</v>
      </c>
      <c r="H416" s="54" t="s">
        <v>94</v>
      </c>
      <c r="I416" s="54" t="s">
        <v>196</v>
      </c>
      <c r="J416" s="54" t="s">
        <v>80</v>
      </c>
      <c r="K416" s="54" t="s">
        <v>80</v>
      </c>
      <c r="L416" s="54" t="s">
        <v>80</v>
      </c>
      <c r="M416" s="54" t="s">
        <v>80</v>
      </c>
      <c r="N416" s="54" t="s">
        <v>80</v>
      </c>
      <c r="O416" s="54" t="s">
        <v>80</v>
      </c>
      <c r="P416" s="54" t="s">
        <v>1801</v>
      </c>
      <c r="Q416" s="52">
        <v>0.4</v>
      </c>
      <c r="R416" s="52">
        <v>0.12</v>
      </c>
      <c r="S416" s="428">
        <v>1</v>
      </c>
      <c r="T416" s="54" t="s">
        <v>84</v>
      </c>
      <c r="U416" s="54" t="s">
        <v>1802</v>
      </c>
      <c r="V416" s="75">
        <v>45001</v>
      </c>
      <c r="W416" s="75">
        <v>45016</v>
      </c>
      <c r="X416" s="54" t="s">
        <v>1792</v>
      </c>
      <c r="Y416" s="57" t="s">
        <v>100</v>
      </c>
      <c r="Z416" s="392">
        <v>1</v>
      </c>
      <c r="AA416" s="58" t="s">
        <v>1803</v>
      </c>
      <c r="AB416" s="435">
        <v>44986</v>
      </c>
      <c r="AC416" s="392">
        <v>1</v>
      </c>
      <c r="AD416" s="58" t="s">
        <v>1804</v>
      </c>
      <c r="AE416" s="435">
        <v>44986</v>
      </c>
      <c r="AF416" s="57" t="s">
        <v>79</v>
      </c>
      <c r="AG416" s="437">
        <v>1</v>
      </c>
    </row>
    <row r="417" spans="1:33" ht="39.75" customHeight="1" x14ac:dyDescent="0.25">
      <c r="A417" s="49" t="s">
        <v>4509</v>
      </c>
      <c r="B417" s="49">
        <v>111</v>
      </c>
      <c r="C417" s="49" t="s">
        <v>56</v>
      </c>
      <c r="D417" s="49" t="s">
        <v>1786</v>
      </c>
      <c r="E417" s="49">
        <v>1</v>
      </c>
      <c r="F417" s="49" t="s">
        <v>1805</v>
      </c>
      <c r="G417" s="49" t="s">
        <v>1805</v>
      </c>
      <c r="H417" s="417" t="s">
        <v>75</v>
      </c>
      <c r="I417" s="417" t="s">
        <v>196</v>
      </c>
      <c r="J417" s="417" t="s">
        <v>1788</v>
      </c>
      <c r="K417" s="417" t="s">
        <v>144</v>
      </c>
      <c r="L417" s="417" t="s">
        <v>125</v>
      </c>
      <c r="M417" s="417" t="s">
        <v>80</v>
      </c>
      <c r="N417" s="417" t="s">
        <v>1528</v>
      </c>
      <c r="O417" s="417" t="s">
        <v>1806</v>
      </c>
      <c r="P417" s="417" t="s">
        <v>1807</v>
      </c>
      <c r="Q417" s="50">
        <v>0.3</v>
      </c>
      <c r="R417" s="50"/>
      <c r="S417" s="153">
        <v>1</v>
      </c>
      <c r="T417" s="417" t="s">
        <v>84</v>
      </c>
      <c r="U417" s="417" t="s">
        <v>1808</v>
      </c>
      <c r="V417" s="171">
        <v>44941</v>
      </c>
      <c r="W417" s="171">
        <v>45016</v>
      </c>
      <c r="X417" s="417" t="s">
        <v>1792</v>
      </c>
      <c r="Y417" s="57" t="s">
        <v>100</v>
      </c>
      <c r="Z417" s="392">
        <v>1</v>
      </c>
      <c r="AA417" s="58" t="s">
        <v>1809</v>
      </c>
      <c r="AB417" s="435">
        <v>44985</v>
      </c>
      <c r="AC417" s="392">
        <v>1</v>
      </c>
      <c r="AD417" s="58" t="s">
        <v>1810</v>
      </c>
      <c r="AE417" s="435">
        <v>44985</v>
      </c>
      <c r="AF417" s="436" t="s">
        <v>92</v>
      </c>
      <c r="AG417" s="437" t="s">
        <v>92</v>
      </c>
    </row>
    <row r="418" spans="1:33" ht="39.75" customHeight="1" x14ac:dyDescent="0.25">
      <c r="A418" s="53" t="s">
        <v>4509</v>
      </c>
      <c r="B418" s="53">
        <v>111</v>
      </c>
      <c r="C418" s="53" t="s">
        <v>56</v>
      </c>
      <c r="D418" s="53" t="s">
        <v>1786</v>
      </c>
      <c r="E418" s="53">
        <v>1</v>
      </c>
      <c r="F418" s="53" t="s">
        <v>1811</v>
      </c>
      <c r="G418" s="53" t="s">
        <v>1805</v>
      </c>
      <c r="H418" s="54" t="s">
        <v>94</v>
      </c>
      <c r="I418" s="54" t="s">
        <v>196</v>
      </c>
      <c r="J418" s="54" t="s">
        <v>80</v>
      </c>
      <c r="K418" s="54" t="s">
        <v>80</v>
      </c>
      <c r="L418" s="54" t="s">
        <v>80</v>
      </c>
      <c r="M418" s="54" t="s">
        <v>80</v>
      </c>
      <c r="N418" s="54" t="s">
        <v>80</v>
      </c>
      <c r="O418" s="54" t="s">
        <v>80</v>
      </c>
      <c r="P418" s="54" t="s">
        <v>1812</v>
      </c>
      <c r="Q418" s="52">
        <v>0.6</v>
      </c>
      <c r="R418" s="52">
        <v>0.18</v>
      </c>
      <c r="S418" s="428">
        <v>1</v>
      </c>
      <c r="T418" s="54" t="s">
        <v>84</v>
      </c>
      <c r="U418" s="54" t="s">
        <v>1813</v>
      </c>
      <c r="V418" s="75">
        <v>44941</v>
      </c>
      <c r="W418" s="75">
        <v>45000</v>
      </c>
      <c r="X418" s="54" t="s">
        <v>1792</v>
      </c>
      <c r="Y418" s="57" t="s">
        <v>100</v>
      </c>
      <c r="Z418" s="392">
        <v>1</v>
      </c>
      <c r="AA418" s="58" t="s">
        <v>1814</v>
      </c>
      <c r="AB418" s="435">
        <v>44985</v>
      </c>
      <c r="AC418" s="392">
        <v>1</v>
      </c>
      <c r="AD418" s="58" t="s">
        <v>1815</v>
      </c>
      <c r="AE418" s="435">
        <v>44985</v>
      </c>
      <c r="AF418" s="57" t="s">
        <v>79</v>
      </c>
      <c r="AG418" s="437">
        <v>1</v>
      </c>
    </row>
    <row r="419" spans="1:33" ht="39.75" customHeight="1" x14ac:dyDescent="0.25">
      <c r="A419" s="53" t="s">
        <v>4509</v>
      </c>
      <c r="B419" s="53">
        <v>111</v>
      </c>
      <c r="C419" s="53" t="s">
        <v>56</v>
      </c>
      <c r="D419" s="53" t="s">
        <v>1786</v>
      </c>
      <c r="E419" s="53">
        <v>1</v>
      </c>
      <c r="F419" s="53" t="s">
        <v>1816</v>
      </c>
      <c r="G419" s="53" t="s">
        <v>1805</v>
      </c>
      <c r="H419" s="54" t="s">
        <v>94</v>
      </c>
      <c r="I419" s="54" t="s">
        <v>196</v>
      </c>
      <c r="J419" s="54" t="s">
        <v>80</v>
      </c>
      <c r="K419" s="54" t="s">
        <v>80</v>
      </c>
      <c r="L419" s="54" t="s">
        <v>80</v>
      </c>
      <c r="M419" s="54" t="s">
        <v>80</v>
      </c>
      <c r="N419" s="54" t="s">
        <v>80</v>
      </c>
      <c r="O419" s="54" t="s">
        <v>80</v>
      </c>
      <c r="P419" s="54" t="s">
        <v>1817</v>
      </c>
      <c r="Q419" s="52">
        <v>0.4</v>
      </c>
      <c r="R419" s="52">
        <v>0.12</v>
      </c>
      <c r="S419" s="428">
        <v>1</v>
      </c>
      <c r="T419" s="54" t="s">
        <v>84</v>
      </c>
      <c r="U419" s="54" t="s">
        <v>1818</v>
      </c>
      <c r="V419" s="75">
        <v>45001</v>
      </c>
      <c r="W419" s="75">
        <v>45016</v>
      </c>
      <c r="X419" s="54" t="s">
        <v>1792</v>
      </c>
      <c r="Y419" s="57" t="s">
        <v>100</v>
      </c>
      <c r="Z419" s="392">
        <v>1</v>
      </c>
      <c r="AA419" s="58" t="s">
        <v>1819</v>
      </c>
      <c r="AB419" s="435">
        <v>44986</v>
      </c>
      <c r="AC419" s="392">
        <v>1</v>
      </c>
      <c r="AD419" s="58" t="s">
        <v>1820</v>
      </c>
      <c r="AE419" s="435">
        <v>44986</v>
      </c>
      <c r="AF419" s="57" t="s">
        <v>79</v>
      </c>
      <c r="AG419" s="437">
        <v>1</v>
      </c>
    </row>
    <row r="420" spans="1:33" ht="39.75" customHeight="1" x14ac:dyDescent="0.25">
      <c r="A420" s="49" t="s">
        <v>4509</v>
      </c>
      <c r="B420" s="49">
        <v>111</v>
      </c>
      <c r="C420" s="49" t="s">
        <v>56</v>
      </c>
      <c r="D420" s="49" t="s">
        <v>1786</v>
      </c>
      <c r="E420" s="49">
        <v>1</v>
      </c>
      <c r="F420" s="49" t="s">
        <v>1821</v>
      </c>
      <c r="G420" s="49" t="s">
        <v>1821</v>
      </c>
      <c r="H420" s="417" t="s">
        <v>75</v>
      </c>
      <c r="I420" s="417" t="s">
        <v>76</v>
      </c>
      <c r="J420" s="417" t="s">
        <v>77</v>
      </c>
      <c r="K420" s="417" t="s">
        <v>78</v>
      </c>
      <c r="L420" s="417" t="s">
        <v>79</v>
      </c>
      <c r="M420" s="417" t="s">
        <v>80</v>
      </c>
      <c r="N420" s="417" t="s">
        <v>1528</v>
      </c>
      <c r="O420" s="417" t="s">
        <v>82</v>
      </c>
      <c r="P420" s="417" t="s">
        <v>1822</v>
      </c>
      <c r="Q420" s="50">
        <v>0.3</v>
      </c>
      <c r="R420" s="50"/>
      <c r="S420" s="153">
        <v>1</v>
      </c>
      <c r="T420" s="417" t="s">
        <v>84</v>
      </c>
      <c r="U420" s="417" t="s">
        <v>1823</v>
      </c>
      <c r="V420" s="171">
        <v>44941</v>
      </c>
      <c r="W420" s="171">
        <v>45138</v>
      </c>
      <c r="X420" s="417" t="s">
        <v>1824</v>
      </c>
      <c r="Y420" s="57" t="s">
        <v>100</v>
      </c>
      <c r="Z420" s="392">
        <v>1</v>
      </c>
      <c r="AA420" s="58" t="s">
        <v>1825</v>
      </c>
      <c r="AB420" s="435">
        <v>45120</v>
      </c>
      <c r="AC420" s="392">
        <v>1</v>
      </c>
      <c r="AD420" s="58" t="s">
        <v>1826</v>
      </c>
      <c r="AE420" s="435">
        <v>45120</v>
      </c>
      <c r="AF420" s="436" t="s">
        <v>92</v>
      </c>
      <c r="AG420" s="437" t="s">
        <v>92</v>
      </c>
    </row>
    <row r="421" spans="1:33" ht="39.75" customHeight="1" x14ac:dyDescent="0.25">
      <c r="A421" s="53" t="s">
        <v>4509</v>
      </c>
      <c r="B421" s="53">
        <v>111</v>
      </c>
      <c r="C421" s="53" t="s">
        <v>56</v>
      </c>
      <c r="D421" s="53" t="s">
        <v>1786</v>
      </c>
      <c r="E421" s="53">
        <v>1</v>
      </c>
      <c r="F421" s="53" t="s">
        <v>1827</v>
      </c>
      <c r="G421" s="53" t="s">
        <v>1821</v>
      </c>
      <c r="H421" s="54" t="s">
        <v>94</v>
      </c>
      <c r="I421" s="54" t="s">
        <v>76</v>
      </c>
      <c r="J421" s="54" t="s">
        <v>80</v>
      </c>
      <c r="K421" s="54" t="s">
        <v>80</v>
      </c>
      <c r="L421" s="54" t="s">
        <v>80</v>
      </c>
      <c r="M421" s="54" t="s">
        <v>80</v>
      </c>
      <c r="N421" s="54" t="s">
        <v>80</v>
      </c>
      <c r="O421" s="54" t="s">
        <v>80</v>
      </c>
      <c r="P421" s="54" t="s">
        <v>95</v>
      </c>
      <c r="Q421" s="52">
        <v>0.2</v>
      </c>
      <c r="R421" s="52">
        <v>0.06</v>
      </c>
      <c r="S421" s="428">
        <v>1</v>
      </c>
      <c r="T421" s="54" t="s">
        <v>84</v>
      </c>
      <c r="U421" s="54" t="s">
        <v>96</v>
      </c>
      <c r="V421" s="75">
        <v>44958</v>
      </c>
      <c r="W421" s="75">
        <v>44977</v>
      </c>
      <c r="X421" s="54" t="s">
        <v>1824</v>
      </c>
      <c r="Y421" s="57" t="s">
        <v>100</v>
      </c>
      <c r="Z421" s="392">
        <v>1</v>
      </c>
      <c r="AA421" s="58" t="s">
        <v>1828</v>
      </c>
      <c r="AB421" s="435">
        <v>44970</v>
      </c>
      <c r="AC421" s="392">
        <v>1</v>
      </c>
      <c r="AD421" s="58" t="s">
        <v>1829</v>
      </c>
      <c r="AE421" s="435">
        <v>44970</v>
      </c>
      <c r="AF421" s="57" t="s">
        <v>79</v>
      </c>
      <c r="AG421" s="437">
        <v>1</v>
      </c>
    </row>
    <row r="422" spans="1:33" ht="39.75" customHeight="1" x14ac:dyDescent="0.25">
      <c r="A422" s="53" t="s">
        <v>4509</v>
      </c>
      <c r="B422" s="53">
        <v>111</v>
      </c>
      <c r="C422" s="53" t="s">
        <v>56</v>
      </c>
      <c r="D422" s="53" t="s">
        <v>1786</v>
      </c>
      <c r="E422" s="53">
        <v>1</v>
      </c>
      <c r="F422" s="53" t="s">
        <v>1830</v>
      </c>
      <c r="G422" s="53" t="s">
        <v>1821</v>
      </c>
      <c r="H422" s="54" t="s">
        <v>102</v>
      </c>
      <c r="I422" s="54" t="s">
        <v>76</v>
      </c>
      <c r="J422" s="54" t="s">
        <v>80</v>
      </c>
      <c r="K422" s="54" t="s">
        <v>80</v>
      </c>
      <c r="L422" s="54" t="s">
        <v>80</v>
      </c>
      <c r="M422" s="54" t="s">
        <v>80</v>
      </c>
      <c r="N422" s="54" t="s">
        <v>80</v>
      </c>
      <c r="O422" s="54" t="s">
        <v>80</v>
      </c>
      <c r="P422" s="54" t="s">
        <v>103</v>
      </c>
      <c r="Q422" s="52">
        <v>0.15</v>
      </c>
      <c r="R422" s="52">
        <v>4.4999999999999998E-2</v>
      </c>
      <c r="S422" s="428">
        <v>1</v>
      </c>
      <c r="T422" s="54" t="s">
        <v>84</v>
      </c>
      <c r="U422" s="54" t="s">
        <v>104</v>
      </c>
      <c r="V422" s="75">
        <v>44978</v>
      </c>
      <c r="W422" s="75">
        <v>44995</v>
      </c>
      <c r="X422" s="54" t="s">
        <v>105</v>
      </c>
      <c r="Y422" s="57" t="s">
        <v>100</v>
      </c>
      <c r="Z422" s="392">
        <v>1</v>
      </c>
      <c r="AA422" s="58" t="s">
        <v>1831</v>
      </c>
      <c r="AB422" s="435">
        <v>44995</v>
      </c>
      <c r="AC422" s="392">
        <v>1</v>
      </c>
      <c r="AD422" s="58" t="s">
        <v>1832</v>
      </c>
      <c r="AE422" s="435">
        <v>44995</v>
      </c>
      <c r="AF422" s="57" t="s">
        <v>79</v>
      </c>
      <c r="AG422" s="437">
        <v>1</v>
      </c>
    </row>
    <row r="423" spans="1:33" ht="39.75" customHeight="1" x14ac:dyDescent="0.25">
      <c r="A423" s="53" t="s">
        <v>4509</v>
      </c>
      <c r="B423" s="53">
        <v>111</v>
      </c>
      <c r="C423" s="53" t="s">
        <v>56</v>
      </c>
      <c r="D423" s="53" t="s">
        <v>1786</v>
      </c>
      <c r="E423" s="53">
        <v>1</v>
      </c>
      <c r="F423" s="53" t="s">
        <v>1833</v>
      </c>
      <c r="G423" s="53" t="s">
        <v>1821</v>
      </c>
      <c r="H423" s="54" t="s">
        <v>94</v>
      </c>
      <c r="I423" s="54" t="s">
        <v>76</v>
      </c>
      <c r="J423" s="54" t="s">
        <v>80</v>
      </c>
      <c r="K423" s="54" t="s">
        <v>80</v>
      </c>
      <c r="L423" s="54" t="s">
        <v>80</v>
      </c>
      <c r="M423" s="54" t="s">
        <v>80</v>
      </c>
      <c r="N423" s="54" t="s">
        <v>80</v>
      </c>
      <c r="O423" s="54" t="s">
        <v>80</v>
      </c>
      <c r="P423" s="54" t="s">
        <v>1834</v>
      </c>
      <c r="Q423" s="52">
        <v>0.15</v>
      </c>
      <c r="R423" s="52">
        <v>4.4999999999999998E-2</v>
      </c>
      <c r="S423" s="428">
        <v>1</v>
      </c>
      <c r="T423" s="54" t="s">
        <v>84</v>
      </c>
      <c r="U423" s="54" t="s">
        <v>110</v>
      </c>
      <c r="V423" s="75">
        <v>44986</v>
      </c>
      <c r="W423" s="75">
        <v>45076</v>
      </c>
      <c r="X423" s="54" t="s">
        <v>1824</v>
      </c>
      <c r="Y423" s="57" t="s">
        <v>100</v>
      </c>
      <c r="Z423" s="392">
        <v>1</v>
      </c>
      <c r="AA423" s="58" t="s">
        <v>1835</v>
      </c>
      <c r="AB423" s="435">
        <v>45076</v>
      </c>
      <c r="AC423" s="392">
        <v>1</v>
      </c>
      <c r="AD423" s="58" t="s">
        <v>1836</v>
      </c>
      <c r="AE423" s="435">
        <v>45076</v>
      </c>
      <c r="AF423" s="57" t="s">
        <v>79</v>
      </c>
      <c r="AG423" s="437">
        <v>1</v>
      </c>
    </row>
    <row r="424" spans="1:33" ht="39.75" customHeight="1" x14ac:dyDescent="0.25">
      <c r="A424" s="53" t="s">
        <v>4509</v>
      </c>
      <c r="B424" s="53">
        <v>111</v>
      </c>
      <c r="C424" s="53" t="s">
        <v>56</v>
      </c>
      <c r="D424" s="53" t="s">
        <v>1786</v>
      </c>
      <c r="E424" s="53">
        <v>1</v>
      </c>
      <c r="F424" s="53" t="s">
        <v>1837</v>
      </c>
      <c r="G424" s="53" t="s">
        <v>1821</v>
      </c>
      <c r="H424" s="54" t="s">
        <v>94</v>
      </c>
      <c r="I424" s="54" t="s">
        <v>76</v>
      </c>
      <c r="J424" s="54" t="s">
        <v>80</v>
      </c>
      <c r="K424" s="54" t="s">
        <v>80</v>
      </c>
      <c r="L424" s="54" t="s">
        <v>80</v>
      </c>
      <c r="M424" s="54" t="s">
        <v>80</v>
      </c>
      <c r="N424" s="54" t="s">
        <v>80</v>
      </c>
      <c r="O424" s="54" t="s">
        <v>80</v>
      </c>
      <c r="P424" s="54" t="s">
        <v>1838</v>
      </c>
      <c r="Q424" s="52">
        <v>0.15</v>
      </c>
      <c r="R424" s="52">
        <v>4.4999999999999998E-2</v>
      </c>
      <c r="S424" s="428">
        <v>1</v>
      </c>
      <c r="T424" s="54" t="s">
        <v>84</v>
      </c>
      <c r="U424" s="54" t="s">
        <v>115</v>
      </c>
      <c r="V424" s="75">
        <v>45026</v>
      </c>
      <c r="W424" s="75">
        <v>45124</v>
      </c>
      <c r="X424" s="54" t="s">
        <v>1824</v>
      </c>
      <c r="Y424" s="57" t="s">
        <v>100</v>
      </c>
      <c r="Z424" s="392">
        <v>1</v>
      </c>
      <c r="AA424" s="58" t="s">
        <v>1839</v>
      </c>
      <c r="AB424" s="435">
        <v>45119</v>
      </c>
      <c r="AC424" s="392">
        <v>1</v>
      </c>
      <c r="AD424" s="58" t="s">
        <v>1840</v>
      </c>
      <c r="AE424" s="435">
        <v>45119</v>
      </c>
      <c r="AF424" s="57" t="s">
        <v>79</v>
      </c>
      <c r="AG424" s="437">
        <v>1</v>
      </c>
    </row>
    <row r="425" spans="1:33" ht="39.75" customHeight="1" x14ac:dyDescent="0.25">
      <c r="A425" s="53" t="s">
        <v>4509</v>
      </c>
      <c r="B425" s="53">
        <v>111</v>
      </c>
      <c r="C425" s="53" t="s">
        <v>56</v>
      </c>
      <c r="D425" s="53" t="s">
        <v>1786</v>
      </c>
      <c r="E425" s="53">
        <v>1</v>
      </c>
      <c r="F425" s="53" t="s">
        <v>1841</v>
      </c>
      <c r="G425" s="53" t="s">
        <v>1821</v>
      </c>
      <c r="H425" s="54" t="s">
        <v>94</v>
      </c>
      <c r="I425" s="54" t="s">
        <v>76</v>
      </c>
      <c r="J425" s="54" t="s">
        <v>80</v>
      </c>
      <c r="K425" s="54" t="s">
        <v>80</v>
      </c>
      <c r="L425" s="54" t="s">
        <v>80</v>
      </c>
      <c r="M425" s="54" t="s">
        <v>80</v>
      </c>
      <c r="N425" s="54" t="s">
        <v>80</v>
      </c>
      <c r="O425" s="54" t="s">
        <v>80</v>
      </c>
      <c r="P425" s="54" t="s">
        <v>1842</v>
      </c>
      <c r="Q425" s="52">
        <v>0.15</v>
      </c>
      <c r="R425" s="52">
        <v>4.4999999999999998E-2</v>
      </c>
      <c r="S425" s="428">
        <v>2</v>
      </c>
      <c r="T425" s="54" t="s">
        <v>84</v>
      </c>
      <c r="U425" s="54" t="s">
        <v>96</v>
      </c>
      <c r="V425" s="75">
        <v>45125</v>
      </c>
      <c r="W425" s="75">
        <v>45135</v>
      </c>
      <c r="X425" s="54" t="s">
        <v>1824</v>
      </c>
      <c r="Y425" s="57" t="s">
        <v>100</v>
      </c>
      <c r="Z425" s="392">
        <v>1</v>
      </c>
      <c r="AA425" s="58" t="s">
        <v>1843</v>
      </c>
      <c r="AB425" s="435">
        <v>45084</v>
      </c>
      <c r="AC425" s="392">
        <v>1</v>
      </c>
      <c r="AD425" s="58" t="s">
        <v>1844</v>
      </c>
      <c r="AE425" s="435">
        <v>45084</v>
      </c>
      <c r="AF425" s="57" t="s">
        <v>79</v>
      </c>
      <c r="AG425" s="437">
        <v>1</v>
      </c>
    </row>
    <row r="426" spans="1:33" ht="39.75" customHeight="1" x14ac:dyDescent="0.25">
      <c r="A426" s="53" t="s">
        <v>4509</v>
      </c>
      <c r="B426" s="53">
        <v>111</v>
      </c>
      <c r="C426" s="53" t="s">
        <v>56</v>
      </c>
      <c r="D426" s="53" t="s">
        <v>1786</v>
      </c>
      <c r="E426" s="53">
        <v>1</v>
      </c>
      <c r="F426" s="53" t="s">
        <v>1845</v>
      </c>
      <c r="G426" s="53" t="s">
        <v>1821</v>
      </c>
      <c r="H426" s="54" t="s">
        <v>94</v>
      </c>
      <c r="I426" s="54" t="s">
        <v>76</v>
      </c>
      <c r="J426" s="54" t="s">
        <v>80</v>
      </c>
      <c r="K426" s="54" t="s">
        <v>80</v>
      </c>
      <c r="L426" s="54" t="s">
        <v>80</v>
      </c>
      <c r="M426" s="54" t="s">
        <v>80</v>
      </c>
      <c r="N426" s="54" t="s">
        <v>80</v>
      </c>
      <c r="O426" s="54" t="s">
        <v>80</v>
      </c>
      <c r="P426" s="54" t="s">
        <v>613</v>
      </c>
      <c r="Q426" s="52">
        <v>0.2</v>
      </c>
      <c r="R426" s="52">
        <v>0.06</v>
      </c>
      <c r="S426" s="428">
        <v>1</v>
      </c>
      <c r="T426" s="54" t="s">
        <v>84</v>
      </c>
      <c r="U426" s="54" t="s">
        <v>96</v>
      </c>
      <c r="V426" s="75">
        <v>45128</v>
      </c>
      <c r="W426" s="75">
        <v>45138</v>
      </c>
      <c r="X426" s="54" t="s">
        <v>1824</v>
      </c>
      <c r="Y426" s="57" t="s">
        <v>100</v>
      </c>
      <c r="Z426" s="392">
        <v>1</v>
      </c>
      <c r="AA426" s="58" t="s">
        <v>1846</v>
      </c>
      <c r="AB426" s="435">
        <v>45120</v>
      </c>
      <c r="AC426" s="392">
        <v>1</v>
      </c>
      <c r="AD426" s="58" t="s">
        <v>1847</v>
      </c>
      <c r="AE426" s="435">
        <v>45120</v>
      </c>
      <c r="AF426" s="57" t="s">
        <v>79</v>
      </c>
      <c r="AG426" s="437">
        <v>1</v>
      </c>
    </row>
    <row r="427" spans="1:33" ht="39.75" customHeight="1" x14ac:dyDescent="0.25">
      <c r="A427" s="63" t="s">
        <v>4509</v>
      </c>
      <c r="B427" s="63">
        <v>111</v>
      </c>
      <c r="C427" s="63" t="s">
        <v>56</v>
      </c>
      <c r="D427" s="63" t="s">
        <v>1786</v>
      </c>
      <c r="E427" s="63">
        <v>1</v>
      </c>
      <c r="F427" s="63" t="s">
        <v>1848</v>
      </c>
      <c r="G427" s="63" t="s">
        <v>1848</v>
      </c>
      <c r="H427" s="418" t="s">
        <v>155</v>
      </c>
      <c r="I427" s="418" t="s">
        <v>155</v>
      </c>
      <c r="J427" s="418" t="s">
        <v>80</v>
      </c>
      <c r="K427" s="418" t="s">
        <v>80</v>
      </c>
      <c r="L427" s="418" t="s">
        <v>80</v>
      </c>
      <c r="M427" s="418" t="s">
        <v>80</v>
      </c>
      <c r="N427" s="418" t="s">
        <v>80</v>
      </c>
      <c r="O427" s="418" t="s">
        <v>80</v>
      </c>
      <c r="P427" s="418" t="s">
        <v>156</v>
      </c>
      <c r="Q427" s="64">
        <v>1</v>
      </c>
      <c r="R427" s="64"/>
      <c r="S427" s="429">
        <v>3</v>
      </c>
      <c r="T427" s="418" t="s">
        <v>84</v>
      </c>
      <c r="U427" s="418" t="s">
        <v>162</v>
      </c>
      <c r="V427" s="412">
        <v>44927</v>
      </c>
      <c r="W427" s="412">
        <v>45290</v>
      </c>
      <c r="X427" s="418" t="s">
        <v>1792</v>
      </c>
      <c r="Y427" s="443" t="s">
        <v>89</v>
      </c>
      <c r="Z427" s="444">
        <v>0.9</v>
      </c>
      <c r="AA427" s="445" t="s">
        <v>4635</v>
      </c>
      <c r="AB427" s="446">
        <v>45291</v>
      </c>
      <c r="AC427" s="444">
        <v>0.9</v>
      </c>
      <c r="AD427" s="445" t="s">
        <v>4635</v>
      </c>
      <c r="AE427" s="446">
        <v>45291</v>
      </c>
      <c r="AF427" s="447" t="s">
        <v>92</v>
      </c>
      <c r="AG427" s="448" t="s">
        <v>92</v>
      </c>
    </row>
    <row r="428" spans="1:33" ht="39.75" customHeight="1" x14ac:dyDescent="0.25">
      <c r="A428" s="53" t="s">
        <v>4509</v>
      </c>
      <c r="B428" s="53">
        <v>111</v>
      </c>
      <c r="C428" s="53" t="s">
        <v>56</v>
      </c>
      <c r="D428" s="53" t="s">
        <v>1786</v>
      </c>
      <c r="E428" s="53">
        <v>1</v>
      </c>
      <c r="F428" s="53" t="s">
        <v>1849</v>
      </c>
      <c r="G428" s="53" t="s">
        <v>1848</v>
      </c>
      <c r="H428" s="54" t="s">
        <v>159</v>
      </c>
      <c r="I428" s="54" t="s">
        <v>160</v>
      </c>
      <c r="J428" s="54" t="s">
        <v>80</v>
      </c>
      <c r="K428" s="54" t="s">
        <v>80</v>
      </c>
      <c r="L428" s="54" t="s">
        <v>80</v>
      </c>
      <c r="M428" s="54" t="s">
        <v>80</v>
      </c>
      <c r="N428" s="54" t="s">
        <v>80</v>
      </c>
      <c r="O428" s="54" t="s">
        <v>80</v>
      </c>
      <c r="P428" s="54" t="s">
        <v>161</v>
      </c>
      <c r="Q428" s="52">
        <v>0.33333333333333331</v>
      </c>
      <c r="R428" s="52">
        <v>0.33333333333333331</v>
      </c>
      <c r="S428" s="428">
        <v>1</v>
      </c>
      <c r="T428" s="54" t="s">
        <v>84</v>
      </c>
      <c r="U428" s="54" t="s">
        <v>162</v>
      </c>
      <c r="V428" s="75">
        <v>44927</v>
      </c>
      <c r="W428" s="75">
        <v>45016</v>
      </c>
      <c r="X428" s="54" t="s">
        <v>1792</v>
      </c>
      <c r="Y428" s="57" t="s">
        <v>100</v>
      </c>
      <c r="Z428" s="392">
        <v>1</v>
      </c>
      <c r="AA428" s="58" t="s">
        <v>993</v>
      </c>
      <c r="AB428" s="435">
        <v>45016</v>
      </c>
      <c r="AC428" s="392">
        <v>1</v>
      </c>
      <c r="AD428" s="58" t="s">
        <v>230</v>
      </c>
      <c r="AE428" s="435">
        <v>45016</v>
      </c>
      <c r="AF428" s="57" t="s">
        <v>79</v>
      </c>
      <c r="AG428" s="437">
        <v>1</v>
      </c>
    </row>
    <row r="429" spans="1:33" ht="39.75" customHeight="1" x14ac:dyDescent="0.25">
      <c r="A429" s="53" t="s">
        <v>4509</v>
      </c>
      <c r="B429" s="53">
        <v>111</v>
      </c>
      <c r="C429" s="53" t="s">
        <v>56</v>
      </c>
      <c r="D429" s="53" t="s">
        <v>1786</v>
      </c>
      <c r="E429" s="53">
        <v>1</v>
      </c>
      <c r="F429" s="53" t="s">
        <v>1850</v>
      </c>
      <c r="G429" s="53" t="s">
        <v>1848</v>
      </c>
      <c r="H429" s="54" t="s">
        <v>170</v>
      </c>
      <c r="I429" s="54" t="s">
        <v>160</v>
      </c>
      <c r="J429" s="54" t="s">
        <v>80</v>
      </c>
      <c r="K429" s="54" t="s">
        <v>80</v>
      </c>
      <c r="L429" s="54" t="s">
        <v>80</v>
      </c>
      <c r="M429" s="54" t="s">
        <v>80</v>
      </c>
      <c r="N429" s="54" t="s">
        <v>80</v>
      </c>
      <c r="O429" s="54" t="s">
        <v>80</v>
      </c>
      <c r="P429" s="54" t="s">
        <v>171</v>
      </c>
      <c r="Q429" s="52">
        <v>0.66666666666666663</v>
      </c>
      <c r="R429" s="52">
        <v>0.66666666666666663</v>
      </c>
      <c r="S429" s="428">
        <v>2</v>
      </c>
      <c r="T429" s="54" t="s">
        <v>84</v>
      </c>
      <c r="U429" s="54" t="s">
        <v>162</v>
      </c>
      <c r="V429" s="75">
        <v>45200</v>
      </c>
      <c r="W429" s="75">
        <v>45290</v>
      </c>
      <c r="X429" s="54" t="s">
        <v>1792</v>
      </c>
      <c r="Y429" s="443" t="s">
        <v>89</v>
      </c>
      <c r="Z429" s="444">
        <v>0.9</v>
      </c>
      <c r="AA429" s="445" t="s">
        <v>4661</v>
      </c>
      <c r="AB429" s="446">
        <v>45291</v>
      </c>
      <c r="AC429" s="444">
        <v>0.9</v>
      </c>
      <c r="AD429" s="445" t="s">
        <v>4661</v>
      </c>
      <c r="AE429" s="446">
        <v>45291</v>
      </c>
      <c r="AF429" s="449" t="s">
        <v>125</v>
      </c>
      <c r="AG429" s="448">
        <v>0.9</v>
      </c>
    </row>
    <row r="430" spans="1:33" ht="39.75" customHeight="1" x14ac:dyDescent="0.25">
      <c r="A430" s="53" t="s">
        <v>4509</v>
      </c>
      <c r="B430" s="53">
        <v>111</v>
      </c>
      <c r="C430" s="53" t="s">
        <v>56</v>
      </c>
      <c r="D430" s="53" t="s">
        <v>1786</v>
      </c>
      <c r="E430" s="53">
        <v>1</v>
      </c>
      <c r="F430" s="53" t="s">
        <v>1851</v>
      </c>
      <c r="G430" s="53" t="s">
        <v>1851</v>
      </c>
      <c r="H430" s="388" t="s">
        <v>75</v>
      </c>
      <c r="I430" s="388" t="s">
        <v>76</v>
      </c>
      <c r="J430" s="388" t="s">
        <v>1852</v>
      </c>
      <c r="K430" s="388" t="s">
        <v>931</v>
      </c>
      <c r="L430" s="388" t="s">
        <v>125</v>
      </c>
      <c r="M430" s="388" t="s">
        <v>92</v>
      </c>
      <c r="N430" s="388" t="s">
        <v>1528</v>
      </c>
      <c r="O430" s="388" t="s">
        <v>1806</v>
      </c>
      <c r="P430" s="388" t="s">
        <v>1853</v>
      </c>
      <c r="Q430" s="388">
        <v>0.1</v>
      </c>
      <c r="R430" s="388"/>
      <c r="S430" s="431">
        <v>100</v>
      </c>
      <c r="T430" s="388" t="s">
        <v>301</v>
      </c>
      <c r="U430" s="388" t="s">
        <v>1854</v>
      </c>
      <c r="V430" s="432">
        <v>45231</v>
      </c>
      <c r="W430" s="432">
        <v>45291</v>
      </c>
      <c r="X430" s="388" t="s">
        <v>1792</v>
      </c>
      <c r="Y430" s="57" t="s">
        <v>100</v>
      </c>
      <c r="Z430" s="392">
        <v>1</v>
      </c>
      <c r="AA430" s="58" t="s">
        <v>1855</v>
      </c>
      <c r="AB430" s="435">
        <v>45291</v>
      </c>
      <c r="AC430" s="392">
        <v>1</v>
      </c>
      <c r="AD430" s="58" t="s">
        <v>1855</v>
      </c>
      <c r="AE430" s="435">
        <v>45291</v>
      </c>
      <c r="AF430" s="436" t="s">
        <v>92</v>
      </c>
      <c r="AG430" s="437" t="s">
        <v>92</v>
      </c>
    </row>
    <row r="431" spans="1:33" ht="39.75" customHeight="1" x14ac:dyDescent="0.25">
      <c r="A431" s="53" t="s">
        <v>4509</v>
      </c>
      <c r="B431" s="53">
        <v>111</v>
      </c>
      <c r="C431" s="53" t="s">
        <v>56</v>
      </c>
      <c r="D431" s="53" t="s">
        <v>1786</v>
      </c>
      <c r="E431" s="53">
        <v>1</v>
      </c>
      <c r="F431" s="53" t="s">
        <v>1856</v>
      </c>
      <c r="G431" s="53" t="s">
        <v>1851</v>
      </c>
      <c r="H431" s="433" t="s">
        <v>94</v>
      </c>
      <c r="I431" s="433" t="s">
        <v>76</v>
      </c>
      <c r="J431" s="433" t="s">
        <v>80</v>
      </c>
      <c r="K431" s="433" t="s">
        <v>80</v>
      </c>
      <c r="L431" s="433" t="s">
        <v>80</v>
      </c>
      <c r="M431" s="433" t="s">
        <v>80</v>
      </c>
      <c r="N431" s="433" t="s">
        <v>80</v>
      </c>
      <c r="O431" s="433" t="s">
        <v>80</v>
      </c>
      <c r="P431" s="433" t="s">
        <v>1857</v>
      </c>
      <c r="Q431" s="387">
        <v>1</v>
      </c>
      <c r="R431" s="387">
        <v>0.1</v>
      </c>
      <c r="S431" s="431">
        <v>100</v>
      </c>
      <c r="T431" s="433" t="s">
        <v>301</v>
      </c>
      <c r="U431" s="433" t="s">
        <v>1854</v>
      </c>
      <c r="V431" s="434">
        <v>45231</v>
      </c>
      <c r="W431" s="434">
        <v>45291</v>
      </c>
      <c r="X431" s="433" t="s">
        <v>1792</v>
      </c>
      <c r="Y431" s="57" t="s">
        <v>100</v>
      </c>
      <c r="Z431" s="392">
        <v>1</v>
      </c>
      <c r="AA431" s="58" t="s">
        <v>1855</v>
      </c>
      <c r="AB431" s="435">
        <v>45291</v>
      </c>
      <c r="AC431" s="392">
        <v>1</v>
      </c>
      <c r="AD431" s="58" t="s">
        <v>1855</v>
      </c>
      <c r="AE431" s="435">
        <v>45291</v>
      </c>
      <c r="AF431" s="57" t="s">
        <v>79</v>
      </c>
      <c r="AG431" s="437">
        <v>1</v>
      </c>
    </row>
    <row r="432" spans="1:33" ht="39.75" customHeight="1" x14ac:dyDescent="0.25">
      <c r="A432" s="49" t="s">
        <v>4509</v>
      </c>
      <c r="B432" s="49">
        <v>117</v>
      </c>
      <c r="C432" s="49" t="s">
        <v>57</v>
      </c>
      <c r="D432" s="49" t="s">
        <v>1858</v>
      </c>
      <c r="E432" s="49">
        <v>2</v>
      </c>
      <c r="F432" s="49" t="s">
        <v>1859</v>
      </c>
      <c r="G432" s="49" t="s">
        <v>1859</v>
      </c>
      <c r="H432" s="417" t="s">
        <v>75</v>
      </c>
      <c r="I432" s="417" t="s">
        <v>196</v>
      </c>
      <c r="J432" s="417" t="s">
        <v>1788</v>
      </c>
      <c r="K432" s="417" t="s">
        <v>144</v>
      </c>
      <c r="L432" s="417" t="s">
        <v>125</v>
      </c>
      <c r="M432" s="417" t="s">
        <v>80</v>
      </c>
      <c r="N432" s="417" t="s">
        <v>1528</v>
      </c>
      <c r="O432" s="417" t="s">
        <v>1806</v>
      </c>
      <c r="P432" s="417" t="s">
        <v>1860</v>
      </c>
      <c r="Q432" s="50">
        <v>0.14000000000000001</v>
      </c>
      <c r="R432" s="50"/>
      <c r="S432" s="153">
        <v>1</v>
      </c>
      <c r="T432" s="417" t="s">
        <v>84</v>
      </c>
      <c r="U432" s="417" t="s">
        <v>1861</v>
      </c>
      <c r="V432" s="171">
        <v>44958</v>
      </c>
      <c r="W432" s="171">
        <v>45016</v>
      </c>
      <c r="X432" s="417" t="s">
        <v>1862</v>
      </c>
      <c r="Y432" s="57" t="s">
        <v>100</v>
      </c>
      <c r="Z432" s="392">
        <v>1</v>
      </c>
      <c r="AA432" s="58" t="s">
        <v>1863</v>
      </c>
      <c r="AB432" s="435">
        <v>44972</v>
      </c>
      <c r="AC432" s="392">
        <v>1</v>
      </c>
      <c r="AD432" s="58" t="s">
        <v>1864</v>
      </c>
      <c r="AE432" s="435">
        <v>44972</v>
      </c>
      <c r="AF432" s="436" t="s">
        <v>92</v>
      </c>
      <c r="AG432" s="437" t="s">
        <v>92</v>
      </c>
    </row>
    <row r="433" spans="1:33" ht="39.75" customHeight="1" x14ac:dyDescent="0.25">
      <c r="A433" s="53" t="s">
        <v>4509</v>
      </c>
      <c r="B433" s="53">
        <v>117</v>
      </c>
      <c r="C433" s="53" t="s">
        <v>57</v>
      </c>
      <c r="D433" s="53" t="s">
        <v>1858</v>
      </c>
      <c r="E433" s="53">
        <v>2</v>
      </c>
      <c r="F433" s="53" t="s">
        <v>1865</v>
      </c>
      <c r="G433" s="53" t="s">
        <v>1859</v>
      </c>
      <c r="H433" s="54" t="s">
        <v>94</v>
      </c>
      <c r="I433" s="54" t="s">
        <v>196</v>
      </c>
      <c r="J433" s="54" t="s">
        <v>80</v>
      </c>
      <c r="K433" s="54" t="s">
        <v>80</v>
      </c>
      <c r="L433" s="54" t="s">
        <v>80</v>
      </c>
      <c r="M433" s="54" t="s">
        <v>80</v>
      </c>
      <c r="N433" s="54" t="s">
        <v>80</v>
      </c>
      <c r="O433" s="54" t="s">
        <v>80</v>
      </c>
      <c r="P433" s="54" t="s">
        <v>1866</v>
      </c>
      <c r="Q433" s="52">
        <v>0.6</v>
      </c>
      <c r="R433" s="52">
        <v>8.4000000000000005E-2</v>
      </c>
      <c r="S433" s="428">
        <v>1</v>
      </c>
      <c r="T433" s="54" t="s">
        <v>84</v>
      </c>
      <c r="U433" s="54" t="s">
        <v>1867</v>
      </c>
      <c r="V433" s="75">
        <v>44958</v>
      </c>
      <c r="W433" s="75">
        <v>45000</v>
      </c>
      <c r="X433" s="54" t="s">
        <v>1862</v>
      </c>
      <c r="Y433" s="57" t="s">
        <v>100</v>
      </c>
      <c r="Z433" s="392">
        <v>1</v>
      </c>
      <c r="AA433" s="58" t="s">
        <v>1868</v>
      </c>
      <c r="AB433" s="435">
        <v>44957</v>
      </c>
      <c r="AC433" s="392">
        <v>1</v>
      </c>
      <c r="AD433" s="58" t="s">
        <v>1869</v>
      </c>
      <c r="AE433" s="435">
        <v>44957</v>
      </c>
      <c r="AF433" s="57" t="s">
        <v>79</v>
      </c>
      <c r="AG433" s="437">
        <v>1</v>
      </c>
    </row>
    <row r="434" spans="1:33" ht="39.75" customHeight="1" x14ac:dyDescent="0.25">
      <c r="A434" s="53" t="s">
        <v>4509</v>
      </c>
      <c r="B434" s="53">
        <v>117</v>
      </c>
      <c r="C434" s="53" t="s">
        <v>57</v>
      </c>
      <c r="D434" s="53" t="s">
        <v>1858</v>
      </c>
      <c r="E434" s="53">
        <v>2</v>
      </c>
      <c r="F434" s="53" t="s">
        <v>1870</v>
      </c>
      <c r="G434" s="53" t="s">
        <v>1859</v>
      </c>
      <c r="H434" s="54" t="s">
        <v>94</v>
      </c>
      <c r="I434" s="54" t="s">
        <v>196</v>
      </c>
      <c r="J434" s="54" t="s">
        <v>80</v>
      </c>
      <c r="K434" s="54" t="s">
        <v>80</v>
      </c>
      <c r="L434" s="54" t="s">
        <v>80</v>
      </c>
      <c r="M434" s="54" t="s">
        <v>80</v>
      </c>
      <c r="N434" s="54" t="s">
        <v>80</v>
      </c>
      <c r="O434" s="54" t="s">
        <v>80</v>
      </c>
      <c r="P434" s="54" t="s">
        <v>1871</v>
      </c>
      <c r="Q434" s="52">
        <v>0.4</v>
      </c>
      <c r="R434" s="52">
        <v>5.6000000000000008E-2</v>
      </c>
      <c r="S434" s="428">
        <v>1</v>
      </c>
      <c r="T434" s="54" t="s">
        <v>84</v>
      </c>
      <c r="U434" s="54" t="s">
        <v>1872</v>
      </c>
      <c r="V434" s="75">
        <v>45001</v>
      </c>
      <c r="W434" s="75">
        <v>45016</v>
      </c>
      <c r="X434" s="54" t="s">
        <v>1862</v>
      </c>
      <c r="Y434" s="57" t="s">
        <v>100</v>
      </c>
      <c r="Z434" s="392">
        <v>1</v>
      </c>
      <c r="AA434" s="58" t="s">
        <v>1873</v>
      </c>
      <c r="AB434" s="435">
        <v>44972</v>
      </c>
      <c r="AC434" s="392">
        <v>1</v>
      </c>
      <c r="AD434" s="58" t="s">
        <v>1874</v>
      </c>
      <c r="AE434" s="435">
        <v>44972</v>
      </c>
      <c r="AF434" s="57" t="s">
        <v>79</v>
      </c>
      <c r="AG434" s="437">
        <v>1</v>
      </c>
    </row>
    <row r="435" spans="1:33" ht="39.75" customHeight="1" x14ac:dyDescent="0.25">
      <c r="A435" s="49" t="s">
        <v>4509</v>
      </c>
      <c r="B435" s="49">
        <v>117</v>
      </c>
      <c r="C435" s="49" t="s">
        <v>57</v>
      </c>
      <c r="D435" s="49" t="s">
        <v>1858</v>
      </c>
      <c r="E435" s="49">
        <v>2</v>
      </c>
      <c r="F435" s="49" t="s">
        <v>1875</v>
      </c>
      <c r="G435" s="49" t="s">
        <v>1875</v>
      </c>
      <c r="H435" s="417" t="s">
        <v>75</v>
      </c>
      <c r="I435" s="417" t="s">
        <v>196</v>
      </c>
      <c r="J435" s="417" t="s">
        <v>123</v>
      </c>
      <c r="K435" s="417" t="s">
        <v>144</v>
      </c>
      <c r="L435" s="417" t="s">
        <v>125</v>
      </c>
      <c r="M435" s="417" t="s">
        <v>836</v>
      </c>
      <c r="N435" s="417" t="s">
        <v>1528</v>
      </c>
      <c r="O435" s="417" t="s">
        <v>1876</v>
      </c>
      <c r="P435" s="417" t="s">
        <v>1877</v>
      </c>
      <c r="Q435" s="50">
        <v>0.14000000000000001</v>
      </c>
      <c r="R435" s="50"/>
      <c r="S435" s="153">
        <v>100</v>
      </c>
      <c r="T435" s="417" t="s">
        <v>301</v>
      </c>
      <c r="U435" s="417" t="s">
        <v>1878</v>
      </c>
      <c r="V435" s="171">
        <v>44958</v>
      </c>
      <c r="W435" s="171">
        <v>45289</v>
      </c>
      <c r="X435" s="417" t="s">
        <v>1862</v>
      </c>
      <c r="Y435" s="57" t="s">
        <v>100</v>
      </c>
      <c r="Z435" s="392">
        <v>1</v>
      </c>
      <c r="AA435" s="58" t="s">
        <v>1879</v>
      </c>
      <c r="AB435" s="435">
        <v>45288</v>
      </c>
      <c r="AC435" s="392">
        <v>1</v>
      </c>
      <c r="AD435" s="58" t="s">
        <v>1880</v>
      </c>
      <c r="AE435" s="435">
        <v>45288</v>
      </c>
      <c r="AF435" s="436" t="s">
        <v>92</v>
      </c>
      <c r="AG435" s="437" t="s">
        <v>92</v>
      </c>
    </row>
    <row r="436" spans="1:33" ht="39.75" customHeight="1" x14ac:dyDescent="0.25">
      <c r="A436" s="53" t="s">
        <v>4509</v>
      </c>
      <c r="B436" s="53">
        <v>117</v>
      </c>
      <c r="C436" s="53" t="s">
        <v>57</v>
      </c>
      <c r="D436" s="53" t="s">
        <v>1858</v>
      </c>
      <c r="E436" s="53">
        <v>2</v>
      </c>
      <c r="F436" s="53" t="s">
        <v>1881</v>
      </c>
      <c r="G436" s="53" t="s">
        <v>1875</v>
      </c>
      <c r="H436" s="54" t="s">
        <v>94</v>
      </c>
      <c r="I436" s="54" t="s">
        <v>196</v>
      </c>
      <c r="J436" s="54" t="s">
        <v>80</v>
      </c>
      <c r="K436" s="54" t="s">
        <v>80</v>
      </c>
      <c r="L436" s="54" t="s">
        <v>80</v>
      </c>
      <c r="M436" s="54" t="s">
        <v>80</v>
      </c>
      <c r="N436" s="54" t="s">
        <v>80</v>
      </c>
      <c r="O436" s="54" t="s">
        <v>80</v>
      </c>
      <c r="P436" s="54" t="s">
        <v>1882</v>
      </c>
      <c r="Q436" s="52">
        <v>0.8</v>
      </c>
      <c r="R436" s="52">
        <v>0.11200000000000002</v>
      </c>
      <c r="S436" s="428">
        <v>1</v>
      </c>
      <c r="T436" s="54" t="s">
        <v>84</v>
      </c>
      <c r="U436" s="54" t="s">
        <v>1883</v>
      </c>
      <c r="V436" s="75">
        <v>44958</v>
      </c>
      <c r="W436" s="75">
        <v>44985</v>
      </c>
      <c r="X436" s="54" t="s">
        <v>1862</v>
      </c>
      <c r="Y436" s="57" t="s">
        <v>100</v>
      </c>
      <c r="Z436" s="392">
        <v>1</v>
      </c>
      <c r="AA436" s="58" t="s">
        <v>4744</v>
      </c>
      <c r="AB436" s="435">
        <v>45288</v>
      </c>
      <c r="AC436" s="392">
        <v>1</v>
      </c>
      <c r="AD436" s="58" t="s">
        <v>1884</v>
      </c>
      <c r="AE436" s="435">
        <v>45288</v>
      </c>
      <c r="AF436" s="57" t="s">
        <v>79</v>
      </c>
      <c r="AG436" s="437">
        <v>1</v>
      </c>
    </row>
    <row r="437" spans="1:33" ht="39.75" customHeight="1" x14ac:dyDescent="0.25">
      <c r="A437" s="53" t="s">
        <v>4509</v>
      </c>
      <c r="B437" s="53">
        <v>117</v>
      </c>
      <c r="C437" s="53" t="s">
        <v>57</v>
      </c>
      <c r="D437" s="53" t="s">
        <v>1858</v>
      </c>
      <c r="E437" s="53">
        <v>2</v>
      </c>
      <c r="F437" s="53" t="s">
        <v>1886</v>
      </c>
      <c r="G437" s="53" t="s">
        <v>1875</v>
      </c>
      <c r="H437" s="54" t="s">
        <v>94</v>
      </c>
      <c r="I437" s="54" t="s">
        <v>196</v>
      </c>
      <c r="J437" s="54" t="s">
        <v>80</v>
      </c>
      <c r="K437" s="54" t="s">
        <v>80</v>
      </c>
      <c r="L437" s="54" t="s">
        <v>80</v>
      </c>
      <c r="M437" s="54" t="s">
        <v>80</v>
      </c>
      <c r="N437" s="54" t="s">
        <v>80</v>
      </c>
      <c r="O437" s="54" t="s">
        <v>80</v>
      </c>
      <c r="P437" s="54" t="s">
        <v>1887</v>
      </c>
      <c r="Q437" s="52">
        <v>0.2</v>
      </c>
      <c r="R437" s="52">
        <v>2.8000000000000004E-2</v>
      </c>
      <c r="S437" s="428">
        <v>100</v>
      </c>
      <c r="T437" s="54" t="s">
        <v>301</v>
      </c>
      <c r="U437" s="54" t="s">
        <v>987</v>
      </c>
      <c r="V437" s="75">
        <v>44986</v>
      </c>
      <c r="W437" s="75">
        <v>45289</v>
      </c>
      <c r="X437" s="54" t="s">
        <v>1862</v>
      </c>
      <c r="Y437" s="57" t="s">
        <v>100</v>
      </c>
      <c r="Z437" s="392">
        <v>1</v>
      </c>
      <c r="AA437" s="58" t="s">
        <v>4744</v>
      </c>
      <c r="AB437" s="435">
        <v>45288</v>
      </c>
      <c r="AC437" s="392">
        <v>1</v>
      </c>
      <c r="AD437" s="58" t="s">
        <v>1888</v>
      </c>
      <c r="AE437" s="435">
        <v>45288</v>
      </c>
      <c r="AF437" s="57" t="s">
        <v>79</v>
      </c>
      <c r="AG437" s="437">
        <v>1</v>
      </c>
    </row>
    <row r="438" spans="1:33" ht="39.75" customHeight="1" x14ac:dyDescent="0.25">
      <c r="A438" s="49" t="s">
        <v>4509</v>
      </c>
      <c r="B438" s="49">
        <v>117</v>
      </c>
      <c r="C438" s="49" t="s">
        <v>57</v>
      </c>
      <c r="D438" s="49" t="s">
        <v>1858</v>
      </c>
      <c r="E438" s="49">
        <v>2</v>
      </c>
      <c r="F438" s="49" t="s">
        <v>1889</v>
      </c>
      <c r="G438" s="49" t="s">
        <v>1889</v>
      </c>
      <c r="H438" s="417" t="s">
        <v>75</v>
      </c>
      <c r="I438" s="417" t="s">
        <v>196</v>
      </c>
      <c r="J438" s="417" t="s">
        <v>123</v>
      </c>
      <c r="K438" s="417" t="s">
        <v>144</v>
      </c>
      <c r="L438" s="417" t="s">
        <v>125</v>
      </c>
      <c r="M438" s="417" t="s">
        <v>836</v>
      </c>
      <c r="N438" s="417" t="s">
        <v>1528</v>
      </c>
      <c r="O438" s="417" t="s">
        <v>1876</v>
      </c>
      <c r="P438" s="417" t="s">
        <v>1890</v>
      </c>
      <c r="Q438" s="50">
        <v>0.15</v>
      </c>
      <c r="R438" s="50"/>
      <c r="S438" s="153">
        <v>100</v>
      </c>
      <c r="T438" s="417" t="s">
        <v>301</v>
      </c>
      <c r="U438" s="417" t="s">
        <v>1891</v>
      </c>
      <c r="V438" s="171">
        <v>44936</v>
      </c>
      <c r="W438" s="171">
        <v>45289</v>
      </c>
      <c r="X438" s="417" t="s">
        <v>1862</v>
      </c>
      <c r="Y438" s="57" t="s">
        <v>100</v>
      </c>
      <c r="Z438" s="392">
        <v>1</v>
      </c>
      <c r="AA438" s="58" t="s">
        <v>4745</v>
      </c>
      <c r="AB438" s="435">
        <v>45288</v>
      </c>
      <c r="AC438" s="392">
        <v>1</v>
      </c>
      <c r="AD438" s="58" t="s">
        <v>1893</v>
      </c>
      <c r="AE438" s="435">
        <v>45288</v>
      </c>
      <c r="AF438" s="436" t="s">
        <v>92</v>
      </c>
      <c r="AG438" s="437" t="s">
        <v>92</v>
      </c>
    </row>
    <row r="439" spans="1:33" ht="39.75" customHeight="1" x14ac:dyDescent="0.25">
      <c r="A439" s="53" t="s">
        <v>4509</v>
      </c>
      <c r="B439" s="53">
        <v>117</v>
      </c>
      <c r="C439" s="53" t="s">
        <v>57</v>
      </c>
      <c r="D439" s="53" t="s">
        <v>1858</v>
      </c>
      <c r="E439" s="53">
        <v>2</v>
      </c>
      <c r="F439" s="53" t="s">
        <v>1894</v>
      </c>
      <c r="G439" s="53" t="s">
        <v>1889</v>
      </c>
      <c r="H439" s="54" t="s">
        <v>94</v>
      </c>
      <c r="I439" s="54" t="s">
        <v>196</v>
      </c>
      <c r="J439" s="54" t="s">
        <v>80</v>
      </c>
      <c r="K439" s="54" t="s">
        <v>80</v>
      </c>
      <c r="L439" s="54" t="s">
        <v>80</v>
      </c>
      <c r="M439" s="54" t="s">
        <v>80</v>
      </c>
      <c r="N439" s="54" t="s">
        <v>80</v>
      </c>
      <c r="O439" s="54" t="s">
        <v>80</v>
      </c>
      <c r="P439" s="54" t="s">
        <v>1895</v>
      </c>
      <c r="Q439" s="52">
        <v>0.3</v>
      </c>
      <c r="R439" s="52">
        <v>4.4999999999999998E-2</v>
      </c>
      <c r="S439" s="428">
        <v>2</v>
      </c>
      <c r="T439" s="54" t="s">
        <v>84</v>
      </c>
      <c r="U439" s="54" t="s">
        <v>1896</v>
      </c>
      <c r="V439" s="75">
        <v>44936</v>
      </c>
      <c r="W439" s="75">
        <v>44957</v>
      </c>
      <c r="X439" s="54" t="s">
        <v>1862</v>
      </c>
      <c r="Y439" s="57" t="s">
        <v>100</v>
      </c>
      <c r="Z439" s="392">
        <v>1</v>
      </c>
      <c r="AA439" s="58" t="s">
        <v>1897</v>
      </c>
      <c r="AB439" s="435">
        <v>44957</v>
      </c>
      <c r="AC439" s="392">
        <v>1</v>
      </c>
      <c r="AD439" s="58" t="s">
        <v>1898</v>
      </c>
      <c r="AE439" s="435">
        <v>44957</v>
      </c>
      <c r="AF439" s="57" t="s">
        <v>79</v>
      </c>
      <c r="AG439" s="437">
        <v>1</v>
      </c>
    </row>
    <row r="440" spans="1:33" ht="39.75" customHeight="1" x14ac:dyDescent="0.25">
      <c r="A440" s="53" t="s">
        <v>4509</v>
      </c>
      <c r="B440" s="53">
        <v>117</v>
      </c>
      <c r="C440" s="53" t="s">
        <v>57</v>
      </c>
      <c r="D440" s="53" t="s">
        <v>1858</v>
      </c>
      <c r="E440" s="53">
        <v>2</v>
      </c>
      <c r="F440" s="53" t="s">
        <v>1899</v>
      </c>
      <c r="G440" s="53" t="s">
        <v>1889</v>
      </c>
      <c r="H440" s="54" t="s">
        <v>94</v>
      </c>
      <c r="I440" s="54" t="s">
        <v>196</v>
      </c>
      <c r="J440" s="54" t="s">
        <v>80</v>
      </c>
      <c r="K440" s="54" t="s">
        <v>80</v>
      </c>
      <c r="L440" s="54" t="s">
        <v>80</v>
      </c>
      <c r="M440" s="54" t="s">
        <v>80</v>
      </c>
      <c r="N440" s="54" t="s">
        <v>80</v>
      </c>
      <c r="O440" s="54" t="s">
        <v>80</v>
      </c>
      <c r="P440" s="54" t="s">
        <v>1900</v>
      </c>
      <c r="Q440" s="52">
        <v>0.7</v>
      </c>
      <c r="R440" s="52">
        <v>0.105</v>
      </c>
      <c r="S440" s="428">
        <v>100</v>
      </c>
      <c r="T440" s="54" t="s">
        <v>301</v>
      </c>
      <c r="U440" s="54" t="s">
        <v>1901</v>
      </c>
      <c r="V440" s="75">
        <v>44958</v>
      </c>
      <c r="W440" s="75">
        <v>45289</v>
      </c>
      <c r="X440" s="54" t="s">
        <v>1862</v>
      </c>
      <c r="Y440" s="57" t="s">
        <v>100</v>
      </c>
      <c r="Z440" s="392">
        <v>1</v>
      </c>
      <c r="AA440" s="58" t="s">
        <v>1902</v>
      </c>
      <c r="AB440" s="435">
        <v>45288</v>
      </c>
      <c r="AC440" s="392">
        <v>1</v>
      </c>
      <c r="AD440" s="58" t="s">
        <v>1903</v>
      </c>
      <c r="AE440" s="435">
        <v>45288</v>
      </c>
      <c r="AF440" s="57" t="s">
        <v>79</v>
      </c>
      <c r="AG440" s="437">
        <v>1</v>
      </c>
    </row>
    <row r="441" spans="1:33" ht="39.75" customHeight="1" x14ac:dyDescent="0.25">
      <c r="A441" s="49" t="s">
        <v>4509</v>
      </c>
      <c r="B441" s="49">
        <v>117</v>
      </c>
      <c r="C441" s="49" t="s">
        <v>57</v>
      </c>
      <c r="D441" s="49" t="s">
        <v>1858</v>
      </c>
      <c r="E441" s="49">
        <v>2</v>
      </c>
      <c r="F441" s="49" t="s">
        <v>1904</v>
      </c>
      <c r="G441" s="49" t="s">
        <v>1904</v>
      </c>
      <c r="H441" s="417" t="s">
        <v>75</v>
      </c>
      <c r="I441" s="417" t="s">
        <v>196</v>
      </c>
      <c r="J441" s="417" t="s">
        <v>123</v>
      </c>
      <c r="K441" s="417" t="s">
        <v>144</v>
      </c>
      <c r="L441" s="417" t="s">
        <v>125</v>
      </c>
      <c r="M441" s="417" t="s">
        <v>836</v>
      </c>
      <c r="N441" s="417" t="s">
        <v>1528</v>
      </c>
      <c r="O441" s="417" t="s">
        <v>1693</v>
      </c>
      <c r="P441" s="417" t="s">
        <v>1905</v>
      </c>
      <c r="Q441" s="50">
        <v>0.15</v>
      </c>
      <c r="R441" s="50"/>
      <c r="S441" s="153">
        <v>100</v>
      </c>
      <c r="T441" s="417" t="s">
        <v>301</v>
      </c>
      <c r="U441" s="417" t="s">
        <v>1906</v>
      </c>
      <c r="V441" s="171">
        <v>44936</v>
      </c>
      <c r="W441" s="171">
        <v>45289</v>
      </c>
      <c r="X441" s="417" t="s">
        <v>1862</v>
      </c>
      <c r="Y441" s="57" t="s">
        <v>100</v>
      </c>
      <c r="Z441" s="392">
        <v>1</v>
      </c>
      <c r="AA441" s="58" t="s">
        <v>4746</v>
      </c>
      <c r="AB441" s="435">
        <v>45288</v>
      </c>
      <c r="AC441" s="392">
        <v>1</v>
      </c>
      <c r="AD441" s="58" t="s">
        <v>1908</v>
      </c>
      <c r="AE441" s="435">
        <v>45288</v>
      </c>
      <c r="AF441" s="436" t="s">
        <v>92</v>
      </c>
      <c r="AG441" s="437" t="s">
        <v>92</v>
      </c>
    </row>
    <row r="442" spans="1:33" ht="39.75" customHeight="1" x14ac:dyDescent="0.25">
      <c r="A442" s="53" t="s">
        <v>4509</v>
      </c>
      <c r="B442" s="53">
        <v>117</v>
      </c>
      <c r="C442" s="53" t="s">
        <v>57</v>
      </c>
      <c r="D442" s="53" t="s">
        <v>1858</v>
      </c>
      <c r="E442" s="53">
        <v>2</v>
      </c>
      <c r="F442" s="53" t="s">
        <v>1909</v>
      </c>
      <c r="G442" s="53" t="s">
        <v>1904</v>
      </c>
      <c r="H442" s="54" t="s">
        <v>94</v>
      </c>
      <c r="I442" s="54" t="s">
        <v>196</v>
      </c>
      <c r="J442" s="54" t="s">
        <v>80</v>
      </c>
      <c r="K442" s="54" t="s">
        <v>80</v>
      </c>
      <c r="L442" s="54" t="s">
        <v>80</v>
      </c>
      <c r="M442" s="54" t="s">
        <v>80</v>
      </c>
      <c r="N442" s="54" t="s">
        <v>80</v>
      </c>
      <c r="O442" s="54" t="s">
        <v>80</v>
      </c>
      <c r="P442" s="54" t="s">
        <v>1910</v>
      </c>
      <c r="Q442" s="52">
        <v>0.3</v>
      </c>
      <c r="R442" s="52">
        <v>4.4999999999999998E-2</v>
      </c>
      <c r="S442" s="428">
        <v>2</v>
      </c>
      <c r="T442" s="54" t="s">
        <v>84</v>
      </c>
      <c r="U442" s="54" t="s">
        <v>1911</v>
      </c>
      <c r="V442" s="75">
        <v>44936</v>
      </c>
      <c r="W442" s="75">
        <v>44957</v>
      </c>
      <c r="X442" s="54" t="s">
        <v>1862</v>
      </c>
      <c r="Y442" s="57" t="s">
        <v>100</v>
      </c>
      <c r="Z442" s="392">
        <v>1</v>
      </c>
      <c r="AA442" s="58" t="s">
        <v>4747</v>
      </c>
      <c r="AB442" s="435">
        <v>45288</v>
      </c>
      <c r="AC442" s="392">
        <v>1</v>
      </c>
      <c r="AD442" s="58" t="s">
        <v>1912</v>
      </c>
      <c r="AE442" s="435">
        <v>45288</v>
      </c>
      <c r="AF442" s="57" t="s">
        <v>79</v>
      </c>
      <c r="AG442" s="437">
        <v>1</v>
      </c>
    </row>
    <row r="443" spans="1:33" ht="39.75" customHeight="1" x14ac:dyDescent="0.25">
      <c r="A443" s="53" t="s">
        <v>4509</v>
      </c>
      <c r="B443" s="53">
        <v>117</v>
      </c>
      <c r="C443" s="53" t="s">
        <v>57</v>
      </c>
      <c r="D443" s="53" t="s">
        <v>1858</v>
      </c>
      <c r="E443" s="53">
        <v>2</v>
      </c>
      <c r="F443" s="53" t="s">
        <v>1914</v>
      </c>
      <c r="G443" s="53" t="s">
        <v>1904</v>
      </c>
      <c r="H443" s="54" t="s">
        <v>94</v>
      </c>
      <c r="I443" s="54" t="s">
        <v>196</v>
      </c>
      <c r="J443" s="54" t="s">
        <v>80</v>
      </c>
      <c r="K443" s="54" t="s">
        <v>80</v>
      </c>
      <c r="L443" s="54" t="s">
        <v>80</v>
      </c>
      <c r="M443" s="54" t="s">
        <v>80</v>
      </c>
      <c r="N443" s="54" t="s">
        <v>80</v>
      </c>
      <c r="O443" s="54" t="s">
        <v>80</v>
      </c>
      <c r="P443" s="54" t="s">
        <v>1915</v>
      </c>
      <c r="Q443" s="52">
        <v>0.7</v>
      </c>
      <c r="R443" s="52">
        <v>0.105</v>
      </c>
      <c r="S443" s="428">
        <v>100</v>
      </c>
      <c r="T443" s="54" t="s">
        <v>301</v>
      </c>
      <c r="U443" s="54" t="s">
        <v>1901</v>
      </c>
      <c r="V443" s="75">
        <v>44958</v>
      </c>
      <c r="W443" s="75">
        <v>45289</v>
      </c>
      <c r="X443" s="54" t="s">
        <v>1862</v>
      </c>
      <c r="Y443" s="57" t="s">
        <v>100</v>
      </c>
      <c r="Z443" s="392">
        <v>1</v>
      </c>
      <c r="AA443" s="58" t="s">
        <v>4747</v>
      </c>
      <c r="AB443" s="435">
        <v>45288</v>
      </c>
      <c r="AC443" s="392">
        <v>1</v>
      </c>
      <c r="AD443" s="58" t="s">
        <v>1916</v>
      </c>
      <c r="AE443" s="435">
        <v>45288</v>
      </c>
      <c r="AF443" s="57" t="s">
        <v>79</v>
      </c>
      <c r="AG443" s="437">
        <v>1</v>
      </c>
    </row>
    <row r="444" spans="1:33" ht="39.75" customHeight="1" x14ac:dyDescent="0.25">
      <c r="A444" s="49" t="s">
        <v>4509</v>
      </c>
      <c r="B444" s="49">
        <v>117</v>
      </c>
      <c r="C444" s="49" t="s">
        <v>57</v>
      </c>
      <c r="D444" s="49" t="s">
        <v>1858</v>
      </c>
      <c r="E444" s="49">
        <v>2</v>
      </c>
      <c r="F444" s="49" t="s">
        <v>1917</v>
      </c>
      <c r="G444" s="49" t="s">
        <v>1917</v>
      </c>
      <c r="H444" s="417" t="s">
        <v>75</v>
      </c>
      <c r="I444" s="417" t="s">
        <v>196</v>
      </c>
      <c r="J444" s="417" t="s">
        <v>123</v>
      </c>
      <c r="K444" s="417" t="s">
        <v>144</v>
      </c>
      <c r="L444" s="417" t="s">
        <v>125</v>
      </c>
      <c r="M444" s="417" t="s">
        <v>836</v>
      </c>
      <c r="N444" s="417" t="s">
        <v>1528</v>
      </c>
      <c r="O444" s="417" t="s">
        <v>1918</v>
      </c>
      <c r="P444" s="417" t="s">
        <v>1919</v>
      </c>
      <c r="Q444" s="50">
        <v>0.15</v>
      </c>
      <c r="R444" s="50"/>
      <c r="S444" s="153">
        <v>100</v>
      </c>
      <c r="T444" s="417" t="s">
        <v>301</v>
      </c>
      <c r="U444" s="417" t="s">
        <v>1920</v>
      </c>
      <c r="V444" s="171">
        <v>44936</v>
      </c>
      <c r="W444" s="171">
        <v>45289</v>
      </c>
      <c r="X444" s="417" t="s">
        <v>1862</v>
      </c>
      <c r="Y444" s="57" t="s">
        <v>100</v>
      </c>
      <c r="Z444" s="392">
        <v>1</v>
      </c>
      <c r="AA444" s="58" t="s">
        <v>1921</v>
      </c>
      <c r="AB444" s="435">
        <v>45288</v>
      </c>
      <c r="AC444" s="392">
        <v>1</v>
      </c>
      <c r="AD444" s="58" t="s">
        <v>1922</v>
      </c>
      <c r="AE444" s="435">
        <v>45288</v>
      </c>
      <c r="AF444" s="436" t="s">
        <v>92</v>
      </c>
      <c r="AG444" s="437" t="s">
        <v>92</v>
      </c>
    </row>
    <row r="445" spans="1:33" ht="39.75" customHeight="1" x14ac:dyDescent="0.25">
      <c r="A445" s="53" t="s">
        <v>4509</v>
      </c>
      <c r="B445" s="53">
        <v>117</v>
      </c>
      <c r="C445" s="53" t="s">
        <v>57</v>
      </c>
      <c r="D445" s="53" t="s">
        <v>1858</v>
      </c>
      <c r="E445" s="53">
        <v>2</v>
      </c>
      <c r="F445" s="53" t="s">
        <v>1923</v>
      </c>
      <c r="G445" s="53" t="s">
        <v>1917</v>
      </c>
      <c r="H445" s="54" t="s">
        <v>94</v>
      </c>
      <c r="I445" s="54" t="s">
        <v>196</v>
      </c>
      <c r="J445" s="54" t="s">
        <v>80</v>
      </c>
      <c r="K445" s="54" t="s">
        <v>80</v>
      </c>
      <c r="L445" s="54" t="s">
        <v>80</v>
      </c>
      <c r="M445" s="54" t="s">
        <v>80</v>
      </c>
      <c r="N445" s="54" t="s">
        <v>80</v>
      </c>
      <c r="O445" s="54" t="s">
        <v>80</v>
      </c>
      <c r="P445" s="54" t="s">
        <v>1924</v>
      </c>
      <c r="Q445" s="52">
        <v>0.3</v>
      </c>
      <c r="R445" s="52">
        <v>4.4999999999999998E-2</v>
      </c>
      <c r="S445" s="428">
        <v>1</v>
      </c>
      <c r="T445" s="54" t="s">
        <v>84</v>
      </c>
      <c r="U445" s="54" t="s">
        <v>1925</v>
      </c>
      <c r="V445" s="75">
        <v>44936</v>
      </c>
      <c r="W445" s="75">
        <v>44957</v>
      </c>
      <c r="X445" s="54" t="s">
        <v>1862</v>
      </c>
      <c r="Y445" s="57" t="s">
        <v>100</v>
      </c>
      <c r="Z445" s="392">
        <v>1</v>
      </c>
      <c r="AA445" s="58" t="s">
        <v>1926</v>
      </c>
      <c r="AB445" s="435">
        <v>44957</v>
      </c>
      <c r="AC445" s="392">
        <v>1</v>
      </c>
      <c r="AD445" s="58" t="s">
        <v>1927</v>
      </c>
      <c r="AE445" s="435">
        <v>44957</v>
      </c>
      <c r="AF445" s="57" t="s">
        <v>79</v>
      </c>
      <c r="AG445" s="437">
        <v>1</v>
      </c>
    </row>
    <row r="446" spans="1:33" ht="39.75" customHeight="1" x14ac:dyDescent="0.25">
      <c r="A446" s="53" t="s">
        <v>4509</v>
      </c>
      <c r="B446" s="53">
        <v>117</v>
      </c>
      <c r="C446" s="53" t="s">
        <v>57</v>
      </c>
      <c r="D446" s="53" t="s">
        <v>1858</v>
      </c>
      <c r="E446" s="53">
        <v>2</v>
      </c>
      <c r="F446" s="53" t="s">
        <v>1928</v>
      </c>
      <c r="G446" s="53" t="s">
        <v>1917</v>
      </c>
      <c r="H446" s="54" t="s">
        <v>94</v>
      </c>
      <c r="I446" s="54" t="s">
        <v>196</v>
      </c>
      <c r="J446" s="54" t="s">
        <v>80</v>
      </c>
      <c r="K446" s="54" t="s">
        <v>80</v>
      </c>
      <c r="L446" s="54" t="s">
        <v>80</v>
      </c>
      <c r="M446" s="54" t="s">
        <v>80</v>
      </c>
      <c r="N446" s="54" t="s">
        <v>80</v>
      </c>
      <c r="O446" s="54" t="s">
        <v>80</v>
      </c>
      <c r="P446" s="54" t="s">
        <v>1929</v>
      </c>
      <c r="Q446" s="52">
        <v>0.7</v>
      </c>
      <c r="R446" s="52">
        <v>0.105</v>
      </c>
      <c r="S446" s="428">
        <v>100</v>
      </c>
      <c r="T446" s="54" t="s">
        <v>301</v>
      </c>
      <c r="U446" s="54" t="s">
        <v>1930</v>
      </c>
      <c r="V446" s="75">
        <v>44958</v>
      </c>
      <c r="W446" s="75">
        <v>45289</v>
      </c>
      <c r="X446" s="54" t="s">
        <v>1862</v>
      </c>
      <c r="Y446" s="57" t="s">
        <v>100</v>
      </c>
      <c r="Z446" s="392">
        <v>1</v>
      </c>
      <c r="AA446" s="58" t="s">
        <v>4748</v>
      </c>
      <c r="AB446" s="435">
        <v>45288</v>
      </c>
      <c r="AC446" s="392">
        <v>1</v>
      </c>
      <c r="AD446" s="58" t="s">
        <v>1932</v>
      </c>
      <c r="AE446" s="435">
        <v>45288</v>
      </c>
      <c r="AF446" s="57" t="s">
        <v>79</v>
      </c>
      <c r="AG446" s="437">
        <v>1</v>
      </c>
    </row>
    <row r="447" spans="1:33" ht="39.75" customHeight="1" x14ac:dyDescent="0.25">
      <c r="A447" s="49" t="s">
        <v>4509</v>
      </c>
      <c r="B447" s="49">
        <v>117</v>
      </c>
      <c r="C447" s="49" t="s">
        <v>57</v>
      </c>
      <c r="D447" s="49" t="s">
        <v>1858</v>
      </c>
      <c r="E447" s="49">
        <v>2</v>
      </c>
      <c r="F447" s="49" t="s">
        <v>1933</v>
      </c>
      <c r="G447" s="49" t="s">
        <v>1933</v>
      </c>
      <c r="H447" s="417" t="s">
        <v>75</v>
      </c>
      <c r="I447" s="417" t="s">
        <v>196</v>
      </c>
      <c r="J447" s="417" t="s">
        <v>123</v>
      </c>
      <c r="K447" s="417" t="s">
        <v>144</v>
      </c>
      <c r="L447" s="417" t="s">
        <v>125</v>
      </c>
      <c r="M447" s="417" t="s">
        <v>80</v>
      </c>
      <c r="N447" s="417" t="s">
        <v>1528</v>
      </c>
      <c r="O447" s="417" t="s">
        <v>1806</v>
      </c>
      <c r="P447" s="417" t="s">
        <v>1934</v>
      </c>
      <c r="Q447" s="50">
        <v>0.14000000000000001</v>
      </c>
      <c r="R447" s="50"/>
      <c r="S447" s="153">
        <v>100</v>
      </c>
      <c r="T447" s="417" t="s">
        <v>301</v>
      </c>
      <c r="U447" s="417" t="s">
        <v>1935</v>
      </c>
      <c r="V447" s="171">
        <v>44936</v>
      </c>
      <c r="W447" s="171">
        <v>45291</v>
      </c>
      <c r="X447" s="417" t="s">
        <v>1862</v>
      </c>
      <c r="Y447" s="57" t="s">
        <v>100</v>
      </c>
      <c r="Z447" s="392">
        <v>1</v>
      </c>
      <c r="AA447" s="58" t="s">
        <v>1936</v>
      </c>
      <c r="AB447" s="435">
        <v>45229</v>
      </c>
      <c r="AC447" s="392">
        <v>1</v>
      </c>
      <c r="AD447" s="58" t="s">
        <v>1936</v>
      </c>
      <c r="AE447" s="435">
        <v>45229</v>
      </c>
      <c r="AF447" s="436" t="s">
        <v>92</v>
      </c>
      <c r="AG447" s="437" t="s">
        <v>92</v>
      </c>
    </row>
    <row r="448" spans="1:33" ht="39.75" customHeight="1" x14ac:dyDescent="0.25">
      <c r="A448" s="53" t="s">
        <v>4509</v>
      </c>
      <c r="B448" s="53">
        <v>117</v>
      </c>
      <c r="C448" s="53" t="s">
        <v>57</v>
      </c>
      <c r="D448" s="53" t="s">
        <v>1858</v>
      </c>
      <c r="E448" s="53">
        <v>2</v>
      </c>
      <c r="F448" s="53" t="s">
        <v>1937</v>
      </c>
      <c r="G448" s="53" t="s">
        <v>1933</v>
      </c>
      <c r="H448" s="54" t="s">
        <v>94</v>
      </c>
      <c r="I448" s="54" t="s">
        <v>196</v>
      </c>
      <c r="J448" s="54" t="s">
        <v>80</v>
      </c>
      <c r="K448" s="54" t="s">
        <v>80</v>
      </c>
      <c r="L448" s="54" t="s">
        <v>80</v>
      </c>
      <c r="M448" s="54" t="s">
        <v>80</v>
      </c>
      <c r="N448" s="54" t="s">
        <v>80</v>
      </c>
      <c r="O448" s="54" t="s">
        <v>80</v>
      </c>
      <c r="P448" s="54" t="s">
        <v>152</v>
      </c>
      <c r="Q448" s="52">
        <v>1</v>
      </c>
      <c r="R448" s="52">
        <v>0.14000000000000001</v>
      </c>
      <c r="S448" s="428">
        <v>100</v>
      </c>
      <c r="T448" s="54" t="s">
        <v>301</v>
      </c>
      <c r="U448" s="54" t="s">
        <v>1938</v>
      </c>
      <c r="V448" s="75">
        <v>44936</v>
      </c>
      <c r="W448" s="75">
        <v>45291</v>
      </c>
      <c r="X448" s="54" t="s">
        <v>1862</v>
      </c>
      <c r="Y448" s="57" t="s">
        <v>100</v>
      </c>
      <c r="Z448" s="392">
        <v>1</v>
      </c>
      <c r="AA448" s="58" t="s">
        <v>1939</v>
      </c>
      <c r="AB448" s="435">
        <v>45229</v>
      </c>
      <c r="AC448" s="392">
        <v>1</v>
      </c>
      <c r="AD448" s="58" t="s">
        <v>1939</v>
      </c>
      <c r="AE448" s="435">
        <v>45229</v>
      </c>
      <c r="AF448" s="57" t="s">
        <v>79</v>
      </c>
      <c r="AG448" s="437">
        <v>1</v>
      </c>
    </row>
    <row r="449" spans="1:33" ht="39.75" customHeight="1" x14ac:dyDescent="0.25">
      <c r="A449" s="49" t="s">
        <v>4509</v>
      </c>
      <c r="B449" s="49">
        <v>117</v>
      </c>
      <c r="C449" s="49" t="s">
        <v>57</v>
      </c>
      <c r="D449" s="49" t="s">
        <v>1858</v>
      </c>
      <c r="E449" s="49">
        <v>2</v>
      </c>
      <c r="F449" s="49" t="s">
        <v>1940</v>
      </c>
      <c r="G449" s="49" t="s">
        <v>1940</v>
      </c>
      <c r="H449" s="417" t="s">
        <v>75</v>
      </c>
      <c r="I449" s="417" t="s">
        <v>196</v>
      </c>
      <c r="J449" s="417" t="s">
        <v>123</v>
      </c>
      <c r="K449" s="417" t="s">
        <v>144</v>
      </c>
      <c r="L449" s="417" t="s">
        <v>125</v>
      </c>
      <c r="M449" s="417" t="s">
        <v>80</v>
      </c>
      <c r="N449" s="417" t="s">
        <v>1528</v>
      </c>
      <c r="O449" s="417" t="s">
        <v>1806</v>
      </c>
      <c r="P449" s="417" t="s">
        <v>1941</v>
      </c>
      <c r="Q449" s="50">
        <v>0.13</v>
      </c>
      <c r="R449" s="50"/>
      <c r="S449" s="153">
        <v>1</v>
      </c>
      <c r="T449" s="417" t="s">
        <v>84</v>
      </c>
      <c r="U449" s="417" t="s">
        <v>1942</v>
      </c>
      <c r="V449" s="171">
        <v>44942</v>
      </c>
      <c r="W449" s="171">
        <v>45290</v>
      </c>
      <c r="X449" s="417" t="s">
        <v>1862</v>
      </c>
      <c r="Y449" s="57" t="s">
        <v>100</v>
      </c>
      <c r="Z449" s="392">
        <v>1</v>
      </c>
      <c r="AA449" s="58" t="s">
        <v>1943</v>
      </c>
      <c r="AB449" s="435">
        <v>45288</v>
      </c>
      <c r="AC449" s="392">
        <v>1</v>
      </c>
      <c r="AD449" s="58" t="s">
        <v>1944</v>
      </c>
      <c r="AE449" s="435">
        <v>45288</v>
      </c>
      <c r="AF449" s="436" t="s">
        <v>92</v>
      </c>
      <c r="AG449" s="437" t="s">
        <v>92</v>
      </c>
    </row>
    <row r="450" spans="1:33" ht="39.75" customHeight="1" x14ac:dyDescent="0.25">
      <c r="A450" s="53" t="s">
        <v>4509</v>
      </c>
      <c r="B450" s="53">
        <v>117</v>
      </c>
      <c r="C450" s="53" t="s">
        <v>57</v>
      </c>
      <c r="D450" s="53" t="s">
        <v>1858</v>
      </c>
      <c r="E450" s="53">
        <v>2</v>
      </c>
      <c r="F450" s="53" t="s">
        <v>1945</v>
      </c>
      <c r="G450" s="53" t="s">
        <v>1940</v>
      </c>
      <c r="H450" s="54" t="s">
        <v>94</v>
      </c>
      <c r="I450" s="54" t="s">
        <v>196</v>
      </c>
      <c r="J450" s="54" t="s">
        <v>80</v>
      </c>
      <c r="K450" s="54" t="s">
        <v>80</v>
      </c>
      <c r="L450" s="54" t="s">
        <v>80</v>
      </c>
      <c r="M450" s="54" t="s">
        <v>80</v>
      </c>
      <c r="N450" s="54" t="s">
        <v>80</v>
      </c>
      <c r="O450" s="54" t="s">
        <v>80</v>
      </c>
      <c r="P450" s="54" t="s">
        <v>1946</v>
      </c>
      <c r="Q450" s="52">
        <v>0.3</v>
      </c>
      <c r="R450" s="52">
        <v>3.9E-2</v>
      </c>
      <c r="S450" s="428">
        <v>1</v>
      </c>
      <c r="T450" s="54" t="s">
        <v>84</v>
      </c>
      <c r="U450" s="54" t="s">
        <v>1947</v>
      </c>
      <c r="V450" s="75">
        <v>44942</v>
      </c>
      <c r="W450" s="75">
        <v>44957</v>
      </c>
      <c r="X450" s="54" t="s">
        <v>1862</v>
      </c>
      <c r="Y450" s="57" t="s">
        <v>100</v>
      </c>
      <c r="Z450" s="392">
        <v>1</v>
      </c>
      <c r="AA450" s="58" t="s">
        <v>1948</v>
      </c>
      <c r="AB450" s="435">
        <v>44957</v>
      </c>
      <c r="AC450" s="392">
        <v>1</v>
      </c>
      <c r="AD450" s="58" t="s">
        <v>1949</v>
      </c>
      <c r="AE450" s="435">
        <v>44957</v>
      </c>
      <c r="AF450" s="57" t="s">
        <v>79</v>
      </c>
      <c r="AG450" s="437">
        <v>1</v>
      </c>
    </row>
    <row r="451" spans="1:33" ht="39.75" customHeight="1" x14ac:dyDescent="0.25">
      <c r="A451" s="53" t="s">
        <v>4509</v>
      </c>
      <c r="B451" s="53">
        <v>117</v>
      </c>
      <c r="C451" s="53" t="s">
        <v>57</v>
      </c>
      <c r="D451" s="53" t="s">
        <v>1858</v>
      </c>
      <c r="E451" s="53">
        <v>2</v>
      </c>
      <c r="F451" s="53" t="s">
        <v>1950</v>
      </c>
      <c r="G451" s="53" t="s">
        <v>1940</v>
      </c>
      <c r="H451" s="54" t="s">
        <v>94</v>
      </c>
      <c r="I451" s="54" t="s">
        <v>196</v>
      </c>
      <c r="J451" s="54" t="s">
        <v>80</v>
      </c>
      <c r="K451" s="54" t="s">
        <v>80</v>
      </c>
      <c r="L451" s="54" t="s">
        <v>80</v>
      </c>
      <c r="M451" s="54" t="s">
        <v>80</v>
      </c>
      <c r="N451" s="54" t="s">
        <v>80</v>
      </c>
      <c r="O451" s="54" t="s">
        <v>80</v>
      </c>
      <c r="P451" s="54" t="s">
        <v>1951</v>
      </c>
      <c r="Q451" s="52">
        <v>0.35</v>
      </c>
      <c r="R451" s="52">
        <v>4.5499999999999999E-2</v>
      </c>
      <c r="S451" s="428">
        <v>1</v>
      </c>
      <c r="T451" s="54" t="s">
        <v>84</v>
      </c>
      <c r="U451" s="54" t="s">
        <v>1952</v>
      </c>
      <c r="V451" s="75">
        <v>44958</v>
      </c>
      <c r="W451" s="75">
        <v>45168</v>
      </c>
      <c r="X451" s="54" t="s">
        <v>1862</v>
      </c>
      <c r="Y451" s="57" t="s">
        <v>100</v>
      </c>
      <c r="Z451" s="392">
        <v>1</v>
      </c>
      <c r="AA451" s="58" t="s">
        <v>1953</v>
      </c>
      <c r="AB451" s="435">
        <v>45168</v>
      </c>
      <c r="AC451" s="392">
        <v>1</v>
      </c>
      <c r="AD451" s="58" t="s">
        <v>1954</v>
      </c>
      <c r="AE451" s="435">
        <v>45168</v>
      </c>
      <c r="AF451" s="57" t="s">
        <v>79</v>
      </c>
      <c r="AG451" s="437">
        <v>1</v>
      </c>
    </row>
    <row r="452" spans="1:33" ht="39.75" customHeight="1" x14ac:dyDescent="0.25">
      <c r="A452" s="53" t="s">
        <v>4509</v>
      </c>
      <c r="B452" s="53">
        <v>117</v>
      </c>
      <c r="C452" s="53" t="s">
        <v>57</v>
      </c>
      <c r="D452" s="53" t="s">
        <v>1858</v>
      </c>
      <c r="E452" s="53">
        <v>2</v>
      </c>
      <c r="F452" s="53" t="s">
        <v>1955</v>
      </c>
      <c r="G452" s="53" t="s">
        <v>1940</v>
      </c>
      <c r="H452" s="54" t="s">
        <v>94</v>
      </c>
      <c r="I452" s="54" t="s">
        <v>196</v>
      </c>
      <c r="J452" s="54" t="s">
        <v>80</v>
      </c>
      <c r="K452" s="54" t="s">
        <v>80</v>
      </c>
      <c r="L452" s="54" t="s">
        <v>80</v>
      </c>
      <c r="M452" s="54" t="s">
        <v>80</v>
      </c>
      <c r="N452" s="54" t="s">
        <v>80</v>
      </c>
      <c r="O452" s="54" t="s">
        <v>80</v>
      </c>
      <c r="P452" s="54" t="s">
        <v>1956</v>
      </c>
      <c r="Q452" s="52">
        <v>0.35</v>
      </c>
      <c r="R452" s="52">
        <v>4.5499999999999999E-2</v>
      </c>
      <c r="S452" s="428">
        <v>1</v>
      </c>
      <c r="T452" s="54" t="s">
        <v>84</v>
      </c>
      <c r="U452" s="54" t="s">
        <v>1957</v>
      </c>
      <c r="V452" s="75">
        <v>45170</v>
      </c>
      <c r="W452" s="75">
        <v>45290</v>
      </c>
      <c r="X452" s="54" t="s">
        <v>1862</v>
      </c>
      <c r="Y452" s="57" t="s">
        <v>100</v>
      </c>
      <c r="Z452" s="392">
        <v>1</v>
      </c>
      <c r="AA452" s="58" t="s">
        <v>1958</v>
      </c>
      <c r="AB452" s="435">
        <v>45288</v>
      </c>
      <c r="AC452" s="392">
        <v>1</v>
      </c>
      <c r="AD452" s="58" t="s">
        <v>1959</v>
      </c>
      <c r="AE452" s="435">
        <v>45288</v>
      </c>
      <c r="AF452" s="57" t="s">
        <v>79</v>
      </c>
      <c r="AG452" s="437">
        <v>1</v>
      </c>
    </row>
    <row r="453" spans="1:33" ht="39.75" customHeight="1" x14ac:dyDescent="0.25">
      <c r="A453" s="63" t="s">
        <v>4509</v>
      </c>
      <c r="B453" s="63">
        <v>117</v>
      </c>
      <c r="C453" s="63" t="s">
        <v>57</v>
      </c>
      <c r="D453" s="63" t="s">
        <v>1858</v>
      </c>
      <c r="E453" s="63">
        <v>2</v>
      </c>
      <c r="F453" s="63" t="s">
        <v>1960</v>
      </c>
      <c r="G453" s="63" t="s">
        <v>1960</v>
      </c>
      <c r="H453" s="418" t="s">
        <v>155</v>
      </c>
      <c r="I453" s="418" t="s">
        <v>155</v>
      </c>
      <c r="J453" s="418" t="s">
        <v>80</v>
      </c>
      <c r="K453" s="418" t="s">
        <v>80</v>
      </c>
      <c r="L453" s="418" t="s">
        <v>80</v>
      </c>
      <c r="M453" s="418" t="s">
        <v>80</v>
      </c>
      <c r="N453" s="418" t="s">
        <v>80</v>
      </c>
      <c r="O453" s="418" t="s">
        <v>80</v>
      </c>
      <c r="P453" s="418" t="s">
        <v>156</v>
      </c>
      <c r="Q453" s="64">
        <v>1</v>
      </c>
      <c r="R453" s="64"/>
      <c r="S453" s="429">
        <v>3</v>
      </c>
      <c r="T453" s="418" t="s">
        <v>84</v>
      </c>
      <c r="U453" s="418" t="s">
        <v>162</v>
      </c>
      <c r="V453" s="412">
        <v>44927</v>
      </c>
      <c r="W453" s="412">
        <v>45290</v>
      </c>
      <c r="X453" s="418" t="s">
        <v>1862</v>
      </c>
      <c r="Y453" s="443" t="s">
        <v>89</v>
      </c>
      <c r="Z453" s="444">
        <v>0.9</v>
      </c>
      <c r="AA453" s="445" t="s">
        <v>4636</v>
      </c>
      <c r="AB453" s="446">
        <v>45291</v>
      </c>
      <c r="AC453" s="444">
        <v>0.9</v>
      </c>
      <c r="AD453" s="445" t="s">
        <v>4636</v>
      </c>
      <c r="AE453" s="446">
        <v>45291</v>
      </c>
      <c r="AF453" s="447" t="s">
        <v>92</v>
      </c>
      <c r="AG453" s="448" t="s">
        <v>92</v>
      </c>
    </row>
    <row r="454" spans="1:33" ht="39.75" customHeight="1" x14ac:dyDescent="0.25">
      <c r="A454" s="53" t="s">
        <v>4509</v>
      </c>
      <c r="B454" s="53">
        <v>117</v>
      </c>
      <c r="C454" s="53" t="s">
        <v>57</v>
      </c>
      <c r="D454" s="53" t="s">
        <v>1858</v>
      </c>
      <c r="E454" s="53">
        <v>2</v>
      </c>
      <c r="F454" s="53" t="s">
        <v>1961</v>
      </c>
      <c r="G454" s="53" t="s">
        <v>1960</v>
      </c>
      <c r="H454" s="54" t="s">
        <v>159</v>
      </c>
      <c r="I454" s="54" t="s">
        <v>160</v>
      </c>
      <c r="J454" s="54" t="s">
        <v>80</v>
      </c>
      <c r="K454" s="54" t="s">
        <v>80</v>
      </c>
      <c r="L454" s="54" t="s">
        <v>80</v>
      </c>
      <c r="M454" s="54" t="s">
        <v>80</v>
      </c>
      <c r="N454" s="54" t="s">
        <v>80</v>
      </c>
      <c r="O454" s="54" t="s">
        <v>80</v>
      </c>
      <c r="P454" s="54" t="s">
        <v>161</v>
      </c>
      <c r="Q454" s="52">
        <v>0.33333333333333331</v>
      </c>
      <c r="R454" s="52">
        <v>0.33333333333333331</v>
      </c>
      <c r="S454" s="428">
        <v>1</v>
      </c>
      <c r="T454" s="54" t="s">
        <v>84</v>
      </c>
      <c r="U454" s="54" t="s">
        <v>162</v>
      </c>
      <c r="V454" s="75">
        <v>44927</v>
      </c>
      <c r="W454" s="75">
        <v>45016</v>
      </c>
      <c r="X454" s="54" t="s">
        <v>1862</v>
      </c>
      <c r="Y454" s="57" t="s">
        <v>100</v>
      </c>
      <c r="Z454" s="392">
        <v>1</v>
      </c>
      <c r="AA454" s="58" t="s">
        <v>993</v>
      </c>
      <c r="AB454" s="435">
        <v>45016</v>
      </c>
      <c r="AC454" s="392">
        <v>1</v>
      </c>
      <c r="AD454" s="58" t="s">
        <v>230</v>
      </c>
      <c r="AE454" s="435">
        <v>45016</v>
      </c>
      <c r="AF454" s="57" t="s">
        <v>79</v>
      </c>
      <c r="AG454" s="437">
        <v>1</v>
      </c>
    </row>
    <row r="455" spans="1:33" ht="39.75" customHeight="1" x14ac:dyDescent="0.25">
      <c r="A455" s="53" t="s">
        <v>4509</v>
      </c>
      <c r="B455" s="53">
        <v>117</v>
      </c>
      <c r="C455" s="53" t="s">
        <v>57</v>
      </c>
      <c r="D455" s="53" t="s">
        <v>1858</v>
      </c>
      <c r="E455" s="53">
        <v>2</v>
      </c>
      <c r="F455" s="53" t="s">
        <v>1962</v>
      </c>
      <c r="G455" s="53" t="s">
        <v>1960</v>
      </c>
      <c r="H455" s="54" t="s">
        <v>170</v>
      </c>
      <c r="I455" s="54" t="s">
        <v>160</v>
      </c>
      <c r="J455" s="54" t="s">
        <v>80</v>
      </c>
      <c r="K455" s="54" t="s">
        <v>80</v>
      </c>
      <c r="L455" s="54" t="s">
        <v>80</v>
      </c>
      <c r="M455" s="54" t="s">
        <v>80</v>
      </c>
      <c r="N455" s="54" t="s">
        <v>80</v>
      </c>
      <c r="O455" s="54" t="s">
        <v>80</v>
      </c>
      <c r="P455" s="54" t="s">
        <v>171</v>
      </c>
      <c r="Q455" s="52">
        <v>0.66666666666666663</v>
      </c>
      <c r="R455" s="52">
        <v>0.66666666666666663</v>
      </c>
      <c r="S455" s="428">
        <v>2</v>
      </c>
      <c r="T455" s="54" t="s">
        <v>84</v>
      </c>
      <c r="U455" s="54" t="s">
        <v>162</v>
      </c>
      <c r="V455" s="75">
        <v>45200</v>
      </c>
      <c r="W455" s="75">
        <v>45290</v>
      </c>
      <c r="X455" s="54" t="s">
        <v>1862</v>
      </c>
      <c r="Y455" s="443" t="s">
        <v>89</v>
      </c>
      <c r="Z455" s="444">
        <v>0.9</v>
      </c>
      <c r="AA455" s="445" t="s">
        <v>4661</v>
      </c>
      <c r="AB455" s="446">
        <v>45291</v>
      </c>
      <c r="AC455" s="444">
        <v>0.9</v>
      </c>
      <c r="AD455" s="445" t="s">
        <v>4661</v>
      </c>
      <c r="AE455" s="446">
        <v>45291</v>
      </c>
      <c r="AF455" s="449" t="s">
        <v>125</v>
      </c>
      <c r="AG455" s="448">
        <v>0.9</v>
      </c>
    </row>
    <row r="456" spans="1:33" ht="39.75" customHeight="1" x14ac:dyDescent="0.25">
      <c r="A456" s="49" t="s">
        <v>4509</v>
      </c>
      <c r="B456" s="49">
        <v>130</v>
      </c>
      <c r="C456" s="49" t="s">
        <v>58</v>
      </c>
      <c r="D456" s="49" t="s">
        <v>1963</v>
      </c>
      <c r="E456" s="49">
        <v>3</v>
      </c>
      <c r="F456" s="49" t="s">
        <v>1964</v>
      </c>
      <c r="G456" s="49" t="s">
        <v>1964</v>
      </c>
      <c r="H456" s="417" t="s">
        <v>75</v>
      </c>
      <c r="I456" s="417" t="s">
        <v>76</v>
      </c>
      <c r="J456" s="417" t="s">
        <v>77</v>
      </c>
      <c r="K456" s="417" t="s">
        <v>78</v>
      </c>
      <c r="L456" s="417" t="s">
        <v>79</v>
      </c>
      <c r="M456" s="417" t="s">
        <v>80</v>
      </c>
      <c r="N456" s="417" t="s">
        <v>659</v>
      </c>
      <c r="O456" s="417" t="s">
        <v>82</v>
      </c>
      <c r="P456" s="417" t="s">
        <v>1965</v>
      </c>
      <c r="Q456" s="50">
        <v>0.15</v>
      </c>
      <c r="R456" s="50"/>
      <c r="S456" s="153">
        <v>1</v>
      </c>
      <c r="T456" s="417" t="s">
        <v>84</v>
      </c>
      <c r="U456" s="417" t="s">
        <v>1966</v>
      </c>
      <c r="V456" s="171">
        <v>44949</v>
      </c>
      <c r="W456" s="171">
        <v>45229</v>
      </c>
      <c r="X456" s="417" t="s">
        <v>1967</v>
      </c>
      <c r="Y456" s="57" t="s">
        <v>100</v>
      </c>
      <c r="Z456" s="392">
        <v>1</v>
      </c>
      <c r="AA456" s="58" t="s">
        <v>1968</v>
      </c>
      <c r="AB456" s="435">
        <v>45226</v>
      </c>
      <c r="AC456" s="392">
        <v>1</v>
      </c>
      <c r="AD456" s="58" t="s">
        <v>1969</v>
      </c>
      <c r="AE456" s="435">
        <v>45226</v>
      </c>
      <c r="AF456" s="436" t="s">
        <v>92</v>
      </c>
      <c r="AG456" s="437" t="s">
        <v>92</v>
      </c>
    </row>
    <row r="457" spans="1:33" ht="39.75" customHeight="1" x14ac:dyDescent="0.25">
      <c r="A457" s="53" t="s">
        <v>4509</v>
      </c>
      <c r="B457" s="53">
        <v>130</v>
      </c>
      <c r="C457" s="53" t="s">
        <v>58</v>
      </c>
      <c r="D457" s="53" t="s">
        <v>1963</v>
      </c>
      <c r="E457" s="53">
        <v>3</v>
      </c>
      <c r="F457" s="53" t="s">
        <v>1970</v>
      </c>
      <c r="G457" s="53" t="s">
        <v>1964</v>
      </c>
      <c r="H457" s="54" t="s">
        <v>94</v>
      </c>
      <c r="I457" s="54" t="s">
        <v>76</v>
      </c>
      <c r="J457" s="54" t="s">
        <v>80</v>
      </c>
      <c r="K457" s="54" t="s">
        <v>80</v>
      </c>
      <c r="L457" s="54" t="s">
        <v>80</v>
      </c>
      <c r="M457" s="54" t="s">
        <v>80</v>
      </c>
      <c r="N457" s="54" t="s">
        <v>80</v>
      </c>
      <c r="O457" s="54" t="s">
        <v>80</v>
      </c>
      <c r="P457" s="54" t="s">
        <v>95</v>
      </c>
      <c r="Q457" s="52">
        <v>0.12</v>
      </c>
      <c r="R457" s="52">
        <v>1.7999999999999999E-2</v>
      </c>
      <c r="S457" s="428">
        <v>2</v>
      </c>
      <c r="T457" s="54" t="s">
        <v>84</v>
      </c>
      <c r="U457" s="54" t="s">
        <v>96</v>
      </c>
      <c r="V457" s="75">
        <v>44949</v>
      </c>
      <c r="W457" s="75">
        <v>44981</v>
      </c>
      <c r="X457" s="54" t="s">
        <v>1967</v>
      </c>
      <c r="Y457" s="57" t="s">
        <v>100</v>
      </c>
      <c r="Z457" s="392">
        <v>1</v>
      </c>
      <c r="AA457" s="58" t="s">
        <v>1971</v>
      </c>
      <c r="AB457" s="435">
        <v>44981</v>
      </c>
      <c r="AC457" s="392">
        <v>1</v>
      </c>
      <c r="AD457" s="58" t="s">
        <v>1972</v>
      </c>
      <c r="AE457" s="435">
        <v>44981</v>
      </c>
      <c r="AF457" s="57" t="s">
        <v>79</v>
      </c>
      <c r="AG457" s="437">
        <v>1</v>
      </c>
    </row>
    <row r="458" spans="1:33" ht="39.75" customHeight="1" x14ac:dyDescent="0.25">
      <c r="A458" s="53" t="s">
        <v>4509</v>
      </c>
      <c r="B458" s="53">
        <v>130</v>
      </c>
      <c r="C458" s="53" t="s">
        <v>58</v>
      </c>
      <c r="D458" s="53" t="s">
        <v>1963</v>
      </c>
      <c r="E458" s="53">
        <v>3</v>
      </c>
      <c r="F458" s="53" t="s">
        <v>1973</v>
      </c>
      <c r="G458" s="53" t="s">
        <v>1964</v>
      </c>
      <c r="H458" s="54" t="s">
        <v>102</v>
      </c>
      <c r="I458" s="54" t="s">
        <v>76</v>
      </c>
      <c r="J458" s="54" t="s">
        <v>80</v>
      </c>
      <c r="K458" s="54" t="s">
        <v>80</v>
      </c>
      <c r="L458" s="54" t="s">
        <v>80</v>
      </c>
      <c r="M458" s="54" t="s">
        <v>80</v>
      </c>
      <c r="N458" s="54" t="s">
        <v>80</v>
      </c>
      <c r="O458" s="54" t="s">
        <v>80</v>
      </c>
      <c r="P458" s="54" t="s">
        <v>103</v>
      </c>
      <c r="Q458" s="52">
        <v>0</v>
      </c>
      <c r="R458" s="52">
        <v>0</v>
      </c>
      <c r="S458" s="428">
        <v>1</v>
      </c>
      <c r="T458" s="54" t="s">
        <v>84</v>
      </c>
      <c r="U458" s="54" t="s">
        <v>104</v>
      </c>
      <c r="V458" s="75">
        <v>44984</v>
      </c>
      <c r="W458" s="75">
        <v>44988</v>
      </c>
      <c r="X458" s="54" t="s">
        <v>105</v>
      </c>
      <c r="Y458" s="57" t="s">
        <v>100</v>
      </c>
      <c r="Z458" s="392">
        <v>1</v>
      </c>
      <c r="AA458" s="58" t="s">
        <v>1974</v>
      </c>
      <c r="AB458" s="435">
        <v>44986</v>
      </c>
      <c r="AC458" s="392">
        <v>1</v>
      </c>
      <c r="AD458" s="58" t="s">
        <v>1975</v>
      </c>
      <c r="AE458" s="435">
        <v>44986</v>
      </c>
      <c r="AF458" s="57" t="s">
        <v>79</v>
      </c>
      <c r="AG458" s="437">
        <v>1</v>
      </c>
    </row>
    <row r="459" spans="1:33" ht="39.75" customHeight="1" x14ac:dyDescent="0.25">
      <c r="A459" s="53" t="s">
        <v>4509</v>
      </c>
      <c r="B459" s="53">
        <v>130</v>
      </c>
      <c r="C459" s="53" t="s">
        <v>58</v>
      </c>
      <c r="D459" s="53" t="s">
        <v>1963</v>
      </c>
      <c r="E459" s="53">
        <v>3</v>
      </c>
      <c r="F459" s="53" t="s">
        <v>1976</v>
      </c>
      <c r="G459" s="53" t="s">
        <v>1964</v>
      </c>
      <c r="H459" s="54" t="s">
        <v>94</v>
      </c>
      <c r="I459" s="54" t="s">
        <v>76</v>
      </c>
      <c r="J459" s="54" t="s">
        <v>80</v>
      </c>
      <c r="K459" s="54" t="s">
        <v>80</v>
      </c>
      <c r="L459" s="54" t="s">
        <v>80</v>
      </c>
      <c r="M459" s="54" t="s">
        <v>80</v>
      </c>
      <c r="N459" s="54" t="s">
        <v>80</v>
      </c>
      <c r="O459" s="54" t="s">
        <v>80</v>
      </c>
      <c r="P459" s="54" t="s">
        <v>109</v>
      </c>
      <c r="Q459" s="52">
        <v>0.11</v>
      </c>
      <c r="R459" s="52">
        <v>1.6500000000000001E-2</v>
      </c>
      <c r="S459" s="428">
        <v>2</v>
      </c>
      <c r="T459" s="54" t="s">
        <v>84</v>
      </c>
      <c r="U459" s="54" t="s">
        <v>110</v>
      </c>
      <c r="V459" s="75">
        <v>44991</v>
      </c>
      <c r="W459" s="75">
        <v>45021</v>
      </c>
      <c r="X459" s="54" t="s">
        <v>1967</v>
      </c>
      <c r="Y459" s="57" t="s">
        <v>100</v>
      </c>
      <c r="Z459" s="392">
        <v>1</v>
      </c>
      <c r="AA459" s="58" t="s">
        <v>1977</v>
      </c>
      <c r="AB459" s="435">
        <v>45021</v>
      </c>
      <c r="AC459" s="392">
        <v>1</v>
      </c>
      <c r="AD459" s="58" t="s">
        <v>1978</v>
      </c>
      <c r="AE459" s="435">
        <v>45021</v>
      </c>
      <c r="AF459" s="57" t="s">
        <v>79</v>
      </c>
      <c r="AG459" s="437">
        <v>1</v>
      </c>
    </row>
    <row r="460" spans="1:33" ht="39.75" customHeight="1" x14ac:dyDescent="0.25">
      <c r="A460" s="53" t="s">
        <v>4509</v>
      </c>
      <c r="B460" s="53">
        <v>130</v>
      </c>
      <c r="C460" s="53" t="s">
        <v>58</v>
      </c>
      <c r="D460" s="53" t="s">
        <v>1963</v>
      </c>
      <c r="E460" s="53">
        <v>3</v>
      </c>
      <c r="F460" s="53" t="s">
        <v>1979</v>
      </c>
      <c r="G460" s="53" t="s">
        <v>1964</v>
      </c>
      <c r="H460" s="54" t="s">
        <v>94</v>
      </c>
      <c r="I460" s="54" t="s">
        <v>76</v>
      </c>
      <c r="J460" s="54" t="s">
        <v>80</v>
      </c>
      <c r="K460" s="54" t="s">
        <v>80</v>
      </c>
      <c r="L460" s="54" t="s">
        <v>80</v>
      </c>
      <c r="M460" s="54" t="s">
        <v>80</v>
      </c>
      <c r="N460" s="54" t="s">
        <v>80</v>
      </c>
      <c r="O460" s="54" t="s">
        <v>80</v>
      </c>
      <c r="P460" s="54" t="s">
        <v>114</v>
      </c>
      <c r="Q460" s="52">
        <v>0.62</v>
      </c>
      <c r="R460" s="52">
        <v>9.2999999999999999E-2</v>
      </c>
      <c r="S460" s="428">
        <v>4</v>
      </c>
      <c r="T460" s="54" t="s">
        <v>84</v>
      </c>
      <c r="U460" s="54" t="s">
        <v>115</v>
      </c>
      <c r="V460" s="75">
        <v>45026</v>
      </c>
      <c r="W460" s="75">
        <v>45198</v>
      </c>
      <c r="X460" s="54" t="s">
        <v>1980</v>
      </c>
      <c r="Y460" s="57" t="s">
        <v>100</v>
      </c>
      <c r="Z460" s="392">
        <v>1</v>
      </c>
      <c r="AA460" s="58" t="s">
        <v>1981</v>
      </c>
      <c r="AB460" s="435">
        <v>45198</v>
      </c>
      <c r="AC460" s="392">
        <v>1</v>
      </c>
      <c r="AD460" s="58" t="s">
        <v>386</v>
      </c>
      <c r="AE460" s="435">
        <v>45198</v>
      </c>
      <c r="AF460" s="57" t="s">
        <v>79</v>
      </c>
      <c r="AG460" s="437">
        <v>1</v>
      </c>
    </row>
    <row r="461" spans="1:33" ht="39.75" customHeight="1" x14ac:dyDescent="0.25">
      <c r="A461" s="53" t="s">
        <v>4509</v>
      </c>
      <c r="B461" s="53">
        <v>130</v>
      </c>
      <c r="C461" s="53" t="s">
        <v>58</v>
      </c>
      <c r="D461" s="53" t="s">
        <v>1963</v>
      </c>
      <c r="E461" s="53">
        <v>3</v>
      </c>
      <c r="F461" s="53" t="s">
        <v>1982</v>
      </c>
      <c r="G461" s="53" t="s">
        <v>1964</v>
      </c>
      <c r="H461" s="54" t="s">
        <v>94</v>
      </c>
      <c r="I461" s="54" t="s">
        <v>76</v>
      </c>
      <c r="J461" s="54" t="s">
        <v>80</v>
      </c>
      <c r="K461" s="54" t="s">
        <v>80</v>
      </c>
      <c r="L461" s="54" t="s">
        <v>80</v>
      </c>
      <c r="M461" s="54" t="s">
        <v>80</v>
      </c>
      <c r="N461" s="54" t="s">
        <v>80</v>
      </c>
      <c r="O461" s="54" t="s">
        <v>80</v>
      </c>
      <c r="P461" s="54" t="s">
        <v>119</v>
      </c>
      <c r="Q461" s="52">
        <v>7.0000000000000007E-2</v>
      </c>
      <c r="R461" s="52">
        <v>1.0500000000000001E-2</v>
      </c>
      <c r="S461" s="428">
        <v>2</v>
      </c>
      <c r="T461" s="54" t="s">
        <v>84</v>
      </c>
      <c r="U461" s="54" t="s">
        <v>96</v>
      </c>
      <c r="V461" s="75">
        <v>45201</v>
      </c>
      <c r="W461" s="75">
        <v>45219</v>
      </c>
      <c r="X461" s="54" t="s">
        <v>1980</v>
      </c>
      <c r="Y461" s="57" t="s">
        <v>100</v>
      </c>
      <c r="Z461" s="392">
        <v>1</v>
      </c>
      <c r="AA461" s="58" t="s">
        <v>4749</v>
      </c>
      <c r="AB461" s="435">
        <v>45219</v>
      </c>
      <c r="AC461" s="392">
        <v>1</v>
      </c>
      <c r="AD461" s="58" t="s">
        <v>1984</v>
      </c>
      <c r="AE461" s="435">
        <v>45219</v>
      </c>
      <c r="AF461" s="57" t="s">
        <v>125</v>
      </c>
      <c r="AG461" s="437">
        <v>0.95</v>
      </c>
    </row>
    <row r="462" spans="1:33" ht="39.75" customHeight="1" x14ac:dyDescent="0.25">
      <c r="A462" s="53" t="s">
        <v>4509</v>
      </c>
      <c r="B462" s="53">
        <v>130</v>
      </c>
      <c r="C462" s="53" t="s">
        <v>58</v>
      </c>
      <c r="D462" s="53" t="s">
        <v>1963</v>
      </c>
      <c r="E462" s="53">
        <v>3</v>
      </c>
      <c r="F462" s="53" t="s">
        <v>1985</v>
      </c>
      <c r="G462" s="53" t="s">
        <v>1964</v>
      </c>
      <c r="H462" s="54" t="s">
        <v>94</v>
      </c>
      <c r="I462" s="54" t="s">
        <v>76</v>
      </c>
      <c r="J462" s="54" t="s">
        <v>80</v>
      </c>
      <c r="K462" s="54" t="s">
        <v>80</v>
      </c>
      <c r="L462" s="54" t="s">
        <v>80</v>
      </c>
      <c r="M462" s="54" t="s">
        <v>80</v>
      </c>
      <c r="N462" s="54" t="s">
        <v>80</v>
      </c>
      <c r="O462" s="54" t="s">
        <v>80</v>
      </c>
      <c r="P462" s="54" t="s">
        <v>613</v>
      </c>
      <c r="Q462" s="52">
        <v>0.08</v>
      </c>
      <c r="R462" s="52">
        <v>1.2E-2</v>
      </c>
      <c r="S462" s="428">
        <v>2</v>
      </c>
      <c r="T462" s="54" t="s">
        <v>84</v>
      </c>
      <c r="U462" s="54" t="s">
        <v>96</v>
      </c>
      <c r="V462" s="75">
        <v>45208</v>
      </c>
      <c r="W462" s="75">
        <v>45229</v>
      </c>
      <c r="X462" s="54" t="s">
        <v>1980</v>
      </c>
      <c r="Y462" s="57" t="s">
        <v>100</v>
      </c>
      <c r="Z462" s="392">
        <v>1</v>
      </c>
      <c r="AA462" s="58" t="s">
        <v>1968</v>
      </c>
      <c r="AB462" s="435">
        <v>45226</v>
      </c>
      <c r="AC462" s="392">
        <v>1</v>
      </c>
      <c r="AD462" s="58" t="s">
        <v>1984</v>
      </c>
      <c r="AE462" s="435">
        <v>45226</v>
      </c>
      <c r="AF462" s="57" t="s">
        <v>125</v>
      </c>
      <c r="AG462" s="437">
        <v>0.95</v>
      </c>
    </row>
    <row r="463" spans="1:33" ht="39.75" customHeight="1" x14ac:dyDescent="0.25">
      <c r="A463" s="49" t="s">
        <v>4509</v>
      </c>
      <c r="B463" s="49">
        <v>130</v>
      </c>
      <c r="C463" s="49" t="s">
        <v>58</v>
      </c>
      <c r="D463" s="49" t="s">
        <v>1963</v>
      </c>
      <c r="E463" s="49">
        <v>3</v>
      </c>
      <c r="F463" s="49" t="s">
        <v>1986</v>
      </c>
      <c r="G463" s="49" t="s">
        <v>1986</v>
      </c>
      <c r="H463" s="417" t="s">
        <v>75</v>
      </c>
      <c r="I463" s="417" t="s">
        <v>76</v>
      </c>
      <c r="J463" s="417" t="s">
        <v>77</v>
      </c>
      <c r="K463" s="417" t="s">
        <v>78</v>
      </c>
      <c r="L463" s="417" t="s">
        <v>79</v>
      </c>
      <c r="M463" s="417" t="s">
        <v>80</v>
      </c>
      <c r="N463" s="417" t="s">
        <v>659</v>
      </c>
      <c r="O463" s="417" t="s">
        <v>82</v>
      </c>
      <c r="P463" s="417" t="s">
        <v>1987</v>
      </c>
      <c r="Q463" s="50">
        <v>0.25</v>
      </c>
      <c r="R463" s="50"/>
      <c r="S463" s="153">
        <v>1</v>
      </c>
      <c r="T463" s="417" t="s">
        <v>84</v>
      </c>
      <c r="U463" s="417" t="s">
        <v>1966</v>
      </c>
      <c r="V463" s="171">
        <v>44942</v>
      </c>
      <c r="W463" s="171">
        <v>45282</v>
      </c>
      <c r="X463" s="417" t="s">
        <v>1988</v>
      </c>
      <c r="Y463" s="57" t="s">
        <v>100</v>
      </c>
      <c r="Z463" s="392">
        <v>1</v>
      </c>
      <c r="AA463" s="58" t="s">
        <v>1968</v>
      </c>
      <c r="AB463" s="435">
        <v>45282</v>
      </c>
      <c r="AC463" s="392">
        <v>1</v>
      </c>
      <c r="AD463" s="58" t="s">
        <v>1969</v>
      </c>
      <c r="AE463" s="435">
        <v>45282</v>
      </c>
      <c r="AF463" s="436" t="s">
        <v>92</v>
      </c>
      <c r="AG463" s="437" t="s">
        <v>92</v>
      </c>
    </row>
    <row r="464" spans="1:33" ht="39.75" customHeight="1" x14ac:dyDescent="0.25">
      <c r="A464" s="53" t="s">
        <v>4509</v>
      </c>
      <c r="B464" s="53">
        <v>130</v>
      </c>
      <c r="C464" s="53" t="s">
        <v>58</v>
      </c>
      <c r="D464" s="53" t="s">
        <v>1963</v>
      </c>
      <c r="E464" s="53">
        <v>3</v>
      </c>
      <c r="F464" s="53" t="s">
        <v>1989</v>
      </c>
      <c r="G464" s="53" t="s">
        <v>1986</v>
      </c>
      <c r="H464" s="54" t="s">
        <v>94</v>
      </c>
      <c r="I464" s="54" t="s">
        <v>76</v>
      </c>
      <c r="J464" s="54" t="s">
        <v>80</v>
      </c>
      <c r="K464" s="54" t="s">
        <v>80</v>
      </c>
      <c r="L464" s="54" t="s">
        <v>80</v>
      </c>
      <c r="M464" s="54" t="s">
        <v>80</v>
      </c>
      <c r="N464" s="54" t="s">
        <v>80</v>
      </c>
      <c r="O464" s="54" t="s">
        <v>80</v>
      </c>
      <c r="P464" s="54" t="s">
        <v>95</v>
      </c>
      <c r="Q464" s="52">
        <v>7.0000000000000007E-2</v>
      </c>
      <c r="R464" s="52">
        <v>1.7500000000000002E-2</v>
      </c>
      <c r="S464" s="428">
        <v>2</v>
      </c>
      <c r="T464" s="54" t="s">
        <v>84</v>
      </c>
      <c r="U464" s="54" t="s">
        <v>96</v>
      </c>
      <c r="V464" s="75">
        <v>44942</v>
      </c>
      <c r="W464" s="75">
        <v>44960</v>
      </c>
      <c r="X464" s="54" t="s">
        <v>1988</v>
      </c>
      <c r="Y464" s="57" t="s">
        <v>100</v>
      </c>
      <c r="Z464" s="392">
        <v>1</v>
      </c>
      <c r="AA464" s="58" t="s">
        <v>1971</v>
      </c>
      <c r="AB464" s="435">
        <v>44960</v>
      </c>
      <c r="AC464" s="392">
        <v>1</v>
      </c>
      <c r="AD464" s="58" t="s">
        <v>1972</v>
      </c>
      <c r="AE464" s="435">
        <v>44960</v>
      </c>
      <c r="AF464" s="57" t="s">
        <v>79</v>
      </c>
      <c r="AG464" s="437">
        <v>1</v>
      </c>
    </row>
    <row r="465" spans="1:33" ht="39.75" customHeight="1" x14ac:dyDescent="0.25">
      <c r="A465" s="53" t="s">
        <v>4509</v>
      </c>
      <c r="B465" s="53">
        <v>130</v>
      </c>
      <c r="C465" s="53" t="s">
        <v>58</v>
      </c>
      <c r="D465" s="53" t="s">
        <v>1963</v>
      </c>
      <c r="E465" s="53">
        <v>3</v>
      </c>
      <c r="F465" s="53" t="s">
        <v>1990</v>
      </c>
      <c r="G465" s="53" t="s">
        <v>1986</v>
      </c>
      <c r="H465" s="54" t="s">
        <v>102</v>
      </c>
      <c r="I465" s="54" t="s">
        <v>76</v>
      </c>
      <c r="J465" s="54" t="s">
        <v>80</v>
      </c>
      <c r="K465" s="54" t="s">
        <v>80</v>
      </c>
      <c r="L465" s="54" t="s">
        <v>80</v>
      </c>
      <c r="M465" s="54" t="s">
        <v>80</v>
      </c>
      <c r="N465" s="54" t="s">
        <v>80</v>
      </c>
      <c r="O465" s="54" t="s">
        <v>80</v>
      </c>
      <c r="P465" s="54" t="s">
        <v>103</v>
      </c>
      <c r="Q465" s="52">
        <v>0</v>
      </c>
      <c r="R465" s="52">
        <v>0</v>
      </c>
      <c r="S465" s="428">
        <v>1</v>
      </c>
      <c r="T465" s="54" t="s">
        <v>84</v>
      </c>
      <c r="U465" s="54" t="s">
        <v>104</v>
      </c>
      <c r="V465" s="75">
        <v>44963</v>
      </c>
      <c r="W465" s="75">
        <v>44981</v>
      </c>
      <c r="X465" s="54" t="s">
        <v>105</v>
      </c>
      <c r="Y465" s="57" t="s">
        <v>100</v>
      </c>
      <c r="Z465" s="392">
        <v>1</v>
      </c>
      <c r="AA465" s="58" t="s">
        <v>1974</v>
      </c>
      <c r="AB465" s="435">
        <v>44979</v>
      </c>
      <c r="AC465" s="392">
        <v>1</v>
      </c>
      <c r="AD465" s="58" t="s">
        <v>1975</v>
      </c>
      <c r="AE465" s="435">
        <v>44979</v>
      </c>
      <c r="AF465" s="57" t="s">
        <v>79</v>
      </c>
      <c r="AG465" s="437">
        <v>1</v>
      </c>
    </row>
    <row r="466" spans="1:33" ht="39.75" customHeight="1" x14ac:dyDescent="0.25">
      <c r="A466" s="53" t="s">
        <v>4509</v>
      </c>
      <c r="B466" s="53">
        <v>130</v>
      </c>
      <c r="C466" s="53" t="s">
        <v>58</v>
      </c>
      <c r="D466" s="53" t="s">
        <v>1963</v>
      </c>
      <c r="E466" s="53">
        <v>3</v>
      </c>
      <c r="F466" s="53" t="s">
        <v>1991</v>
      </c>
      <c r="G466" s="53" t="s">
        <v>1986</v>
      </c>
      <c r="H466" s="54" t="s">
        <v>94</v>
      </c>
      <c r="I466" s="54" t="s">
        <v>76</v>
      </c>
      <c r="J466" s="54" t="s">
        <v>80</v>
      </c>
      <c r="K466" s="54" t="s">
        <v>80</v>
      </c>
      <c r="L466" s="54" t="s">
        <v>80</v>
      </c>
      <c r="M466" s="54" t="s">
        <v>80</v>
      </c>
      <c r="N466" s="54" t="s">
        <v>80</v>
      </c>
      <c r="O466" s="54" t="s">
        <v>80</v>
      </c>
      <c r="P466" s="54" t="s">
        <v>109</v>
      </c>
      <c r="Q466" s="52">
        <v>0.22</v>
      </c>
      <c r="R466" s="52">
        <v>5.5E-2</v>
      </c>
      <c r="S466" s="428">
        <v>2</v>
      </c>
      <c r="T466" s="54" t="s">
        <v>84</v>
      </c>
      <c r="U466" s="54" t="s">
        <v>110</v>
      </c>
      <c r="V466" s="75">
        <v>44984</v>
      </c>
      <c r="W466" s="75">
        <v>45044</v>
      </c>
      <c r="X466" s="54" t="s">
        <v>1967</v>
      </c>
      <c r="Y466" s="57" t="s">
        <v>100</v>
      </c>
      <c r="Z466" s="392">
        <v>1</v>
      </c>
      <c r="AA466" s="58" t="s">
        <v>1977</v>
      </c>
      <c r="AB466" s="435">
        <v>45044</v>
      </c>
      <c r="AC466" s="392">
        <v>1</v>
      </c>
      <c r="AD466" s="58" t="s">
        <v>1992</v>
      </c>
      <c r="AE466" s="435">
        <v>45044</v>
      </c>
      <c r="AF466" s="57" t="s">
        <v>79</v>
      </c>
      <c r="AG466" s="437">
        <v>1</v>
      </c>
    </row>
    <row r="467" spans="1:33" ht="39.75" customHeight="1" x14ac:dyDescent="0.25">
      <c r="A467" s="53" t="s">
        <v>4509</v>
      </c>
      <c r="B467" s="53">
        <v>130</v>
      </c>
      <c r="C467" s="53" t="s">
        <v>58</v>
      </c>
      <c r="D467" s="53" t="s">
        <v>1963</v>
      </c>
      <c r="E467" s="53">
        <v>3</v>
      </c>
      <c r="F467" s="53" t="s">
        <v>1993</v>
      </c>
      <c r="G467" s="53" t="s">
        <v>1986</v>
      </c>
      <c r="H467" s="54" t="s">
        <v>94</v>
      </c>
      <c r="I467" s="54" t="s">
        <v>76</v>
      </c>
      <c r="J467" s="54" t="s">
        <v>80</v>
      </c>
      <c r="K467" s="54" t="s">
        <v>80</v>
      </c>
      <c r="L467" s="54" t="s">
        <v>80</v>
      </c>
      <c r="M467" s="54" t="s">
        <v>80</v>
      </c>
      <c r="N467" s="54" t="s">
        <v>80</v>
      </c>
      <c r="O467" s="54" t="s">
        <v>80</v>
      </c>
      <c r="P467" s="54" t="s">
        <v>114</v>
      </c>
      <c r="Q467" s="52">
        <v>0.59</v>
      </c>
      <c r="R467" s="52">
        <v>0.14749999999999999</v>
      </c>
      <c r="S467" s="428">
        <v>4</v>
      </c>
      <c r="T467" s="54" t="s">
        <v>84</v>
      </c>
      <c r="U467" s="54" t="s">
        <v>115</v>
      </c>
      <c r="V467" s="75">
        <v>45048</v>
      </c>
      <c r="W467" s="75">
        <v>45260</v>
      </c>
      <c r="X467" s="54" t="s">
        <v>1967</v>
      </c>
      <c r="Y467" s="57" t="s">
        <v>100</v>
      </c>
      <c r="Z467" s="392">
        <v>1</v>
      </c>
      <c r="AA467" s="58" t="s">
        <v>1994</v>
      </c>
      <c r="AB467" s="435">
        <v>45260</v>
      </c>
      <c r="AC467" s="392">
        <v>1</v>
      </c>
      <c r="AD467" s="58" t="s">
        <v>1984</v>
      </c>
      <c r="AE467" s="435">
        <v>45260</v>
      </c>
      <c r="AF467" s="57" t="s">
        <v>125</v>
      </c>
      <c r="AG467" s="437">
        <v>0.95</v>
      </c>
    </row>
    <row r="468" spans="1:33" ht="39.75" customHeight="1" x14ac:dyDescent="0.25">
      <c r="A468" s="53" t="s">
        <v>4509</v>
      </c>
      <c r="B468" s="53">
        <v>130</v>
      </c>
      <c r="C468" s="53" t="s">
        <v>58</v>
      </c>
      <c r="D468" s="53" t="s">
        <v>1963</v>
      </c>
      <c r="E468" s="53">
        <v>3</v>
      </c>
      <c r="F468" s="53" t="s">
        <v>1995</v>
      </c>
      <c r="G468" s="53" t="s">
        <v>1986</v>
      </c>
      <c r="H468" s="54" t="s">
        <v>94</v>
      </c>
      <c r="I468" s="54" t="s">
        <v>76</v>
      </c>
      <c r="J468" s="54" t="s">
        <v>80</v>
      </c>
      <c r="K468" s="54" t="s">
        <v>80</v>
      </c>
      <c r="L468" s="54" t="s">
        <v>80</v>
      </c>
      <c r="M468" s="54" t="s">
        <v>80</v>
      </c>
      <c r="N468" s="54" t="s">
        <v>80</v>
      </c>
      <c r="O468" s="54" t="s">
        <v>80</v>
      </c>
      <c r="P468" s="54" t="s">
        <v>119</v>
      </c>
      <c r="Q468" s="52">
        <v>0.06</v>
      </c>
      <c r="R468" s="52">
        <v>1.4999999999999999E-2</v>
      </c>
      <c r="S468" s="428">
        <v>2</v>
      </c>
      <c r="T468" s="54" t="s">
        <v>84</v>
      </c>
      <c r="U468" s="54" t="s">
        <v>96</v>
      </c>
      <c r="V468" s="75">
        <v>45261</v>
      </c>
      <c r="W468" s="75">
        <v>45268</v>
      </c>
      <c r="X468" s="54" t="s">
        <v>1980</v>
      </c>
      <c r="Y468" s="57" t="s">
        <v>100</v>
      </c>
      <c r="Z468" s="392">
        <v>1</v>
      </c>
      <c r="AA468" s="58" t="s">
        <v>4750</v>
      </c>
      <c r="AB468" s="435">
        <v>45261</v>
      </c>
      <c r="AC468" s="392">
        <v>1</v>
      </c>
      <c r="AD468" s="58" t="s">
        <v>1984</v>
      </c>
      <c r="AE468" s="435">
        <v>45261</v>
      </c>
      <c r="AF468" s="57" t="s">
        <v>125</v>
      </c>
      <c r="AG468" s="437">
        <v>0.95</v>
      </c>
    </row>
    <row r="469" spans="1:33" ht="39.75" customHeight="1" x14ac:dyDescent="0.25">
      <c r="A469" s="53" t="s">
        <v>4509</v>
      </c>
      <c r="B469" s="53">
        <v>130</v>
      </c>
      <c r="C469" s="53" t="s">
        <v>58</v>
      </c>
      <c r="D469" s="53" t="s">
        <v>1963</v>
      </c>
      <c r="E469" s="53">
        <v>3</v>
      </c>
      <c r="F469" s="53" t="s">
        <v>1997</v>
      </c>
      <c r="G469" s="53" t="s">
        <v>1986</v>
      </c>
      <c r="H469" s="54" t="s">
        <v>94</v>
      </c>
      <c r="I469" s="54" t="s">
        <v>76</v>
      </c>
      <c r="J469" s="54" t="s">
        <v>80</v>
      </c>
      <c r="K469" s="54" t="s">
        <v>80</v>
      </c>
      <c r="L469" s="54" t="s">
        <v>80</v>
      </c>
      <c r="M469" s="54" t="s">
        <v>80</v>
      </c>
      <c r="N469" s="54" t="s">
        <v>80</v>
      </c>
      <c r="O469" s="54" t="s">
        <v>80</v>
      </c>
      <c r="P469" s="54" t="s">
        <v>613</v>
      </c>
      <c r="Q469" s="52">
        <v>0.06</v>
      </c>
      <c r="R469" s="52">
        <v>1.4999999999999999E-2</v>
      </c>
      <c r="S469" s="428">
        <v>2</v>
      </c>
      <c r="T469" s="54" t="s">
        <v>84</v>
      </c>
      <c r="U469" s="54" t="s">
        <v>96</v>
      </c>
      <c r="V469" s="75">
        <v>45271</v>
      </c>
      <c r="W469" s="75">
        <v>45282</v>
      </c>
      <c r="X469" s="54" t="s">
        <v>1980</v>
      </c>
      <c r="Y469" s="57" t="s">
        <v>100</v>
      </c>
      <c r="Z469" s="392">
        <v>1</v>
      </c>
      <c r="AA469" s="58" t="s">
        <v>1968</v>
      </c>
      <c r="AB469" s="435">
        <v>45282</v>
      </c>
      <c r="AC469" s="392">
        <v>1</v>
      </c>
      <c r="AD469" s="58" t="s">
        <v>1984</v>
      </c>
      <c r="AE469" s="435">
        <v>45282</v>
      </c>
      <c r="AF469" s="57" t="s">
        <v>125</v>
      </c>
      <c r="AG469" s="437">
        <v>0.95</v>
      </c>
    </row>
    <row r="470" spans="1:33" ht="39.75" customHeight="1" x14ac:dyDescent="0.25">
      <c r="A470" s="49" t="s">
        <v>4509</v>
      </c>
      <c r="B470" s="49">
        <v>130</v>
      </c>
      <c r="C470" s="49" t="s">
        <v>58</v>
      </c>
      <c r="D470" s="49" t="s">
        <v>1963</v>
      </c>
      <c r="E470" s="49">
        <v>3</v>
      </c>
      <c r="F470" s="49" t="s">
        <v>1998</v>
      </c>
      <c r="G470" s="49" t="s">
        <v>1998</v>
      </c>
      <c r="H470" s="417" t="s">
        <v>75</v>
      </c>
      <c r="I470" s="417" t="s">
        <v>76</v>
      </c>
      <c r="J470" s="417" t="s">
        <v>77</v>
      </c>
      <c r="K470" s="417" t="s">
        <v>78</v>
      </c>
      <c r="L470" s="417" t="s">
        <v>79</v>
      </c>
      <c r="M470" s="417" t="s">
        <v>80</v>
      </c>
      <c r="N470" s="417" t="s">
        <v>659</v>
      </c>
      <c r="O470" s="417" t="s">
        <v>82</v>
      </c>
      <c r="P470" s="417" t="s">
        <v>1999</v>
      </c>
      <c r="Q470" s="50">
        <v>0.15</v>
      </c>
      <c r="R470" s="50"/>
      <c r="S470" s="153">
        <v>1</v>
      </c>
      <c r="T470" s="417" t="s">
        <v>84</v>
      </c>
      <c r="U470" s="417" t="s">
        <v>1966</v>
      </c>
      <c r="V470" s="171">
        <v>44958</v>
      </c>
      <c r="W470" s="171">
        <v>45247</v>
      </c>
      <c r="X470" s="417" t="s">
        <v>2000</v>
      </c>
      <c r="Y470" s="57" t="s">
        <v>100</v>
      </c>
      <c r="Z470" s="392">
        <v>1</v>
      </c>
      <c r="AA470" s="58" t="s">
        <v>4751</v>
      </c>
      <c r="AB470" s="435">
        <v>45247</v>
      </c>
      <c r="AC470" s="392">
        <v>1</v>
      </c>
      <c r="AD470" s="58" t="s">
        <v>1969</v>
      </c>
      <c r="AE470" s="435">
        <v>45247</v>
      </c>
      <c r="AF470" s="436" t="s">
        <v>92</v>
      </c>
      <c r="AG470" s="437" t="s">
        <v>92</v>
      </c>
    </row>
    <row r="471" spans="1:33" ht="39.75" customHeight="1" x14ac:dyDescent="0.25">
      <c r="A471" s="53" t="s">
        <v>4509</v>
      </c>
      <c r="B471" s="53">
        <v>130</v>
      </c>
      <c r="C471" s="53" t="s">
        <v>58</v>
      </c>
      <c r="D471" s="53" t="s">
        <v>1963</v>
      </c>
      <c r="E471" s="53">
        <v>3</v>
      </c>
      <c r="F471" s="53" t="s">
        <v>2002</v>
      </c>
      <c r="G471" s="53" t="s">
        <v>1998</v>
      </c>
      <c r="H471" s="54" t="s">
        <v>94</v>
      </c>
      <c r="I471" s="54" t="s">
        <v>76</v>
      </c>
      <c r="J471" s="54" t="s">
        <v>80</v>
      </c>
      <c r="K471" s="54" t="s">
        <v>80</v>
      </c>
      <c r="L471" s="54" t="s">
        <v>80</v>
      </c>
      <c r="M471" s="54" t="s">
        <v>80</v>
      </c>
      <c r="N471" s="54" t="s">
        <v>80</v>
      </c>
      <c r="O471" s="54" t="s">
        <v>80</v>
      </c>
      <c r="P471" s="54" t="s">
        <v>109</v>
      </c>
      <c r="Q471" s="52">
        <v>0.1</v>
      </c>
      <c r="R471" s="52">
        <v>1.4999999999999999E-2</v>
      </c>
      <c r="S471" s="428">
        <v>2</v>
      </c>
      <c r="T471" s="54" t="s">
        <v>84</v>
      </c>
      <c r="U471" s="54" t="s">
        <v>110</v>
      </c>
      <c r="V471" s="75">
        <v>44958</v>
      </c>
      <c r="W471" s="75">
        <v>44985</v>
      </c>
      <c r="X471" s="54" t="s">
        <v>2000</v>
      </c>
      <c r="Y471" s="57" t="s">
        <v>100</v>
      </c>
      <c r="Z471" s="392">
        <v>1</v>
      </c>
      <c r="AA471" s="58" t="s">
        <v>2003</v>
      </c>
      <c r="AB471" s="435">
        <v>44985</v>
      </c>
      <c r="AC471" s="392">
        <v>1</v>
      </c>
      <c r="AD471" s="58" t="s">
        <v>1972</v>
      </c>
      <c r="AE471" s="435">
        <v>44985</v>
      </c>
      <c r="AF471" s="57" t="s">
        <v>79</v>
      </c>
      <c r="AG471" s="437">
        <v>1</v>
      </c>
    </row>
    <row r="472" spans="1:33" ht="39.75" customHeight="1" x14ac:dyDescent="0.25">
      <c r="A472" s="53" t="s">
        <v>4509</v>
      </c>
      <c r="B472" s="53">
        <v>130</v>
      </c>
      <c r="C472" s="53" t="s">
        <v>58</v>
      </c>
      <c r="D472" s="53" t="s">
        <v>1963</v>
      </c>
      <c r="E472" s="53">
        <v>3</v>
      </c>
      <c r="F472" s="53" t="s">
        <v>2004</v>
      </c>
      <c r="G472" s="53" t="s">
        <v>1998</v>
      </c>
      <c r="H472" s="54" t="s">
        <v>94</v>
      </c>
      <c r="I472" s="54" t="s">
        <v>76</v>
      </c>
      <c r="J472" s="54" t="s">
        <v>80</v>
      </c>
      <c r="K472" s="54" t="s">
        <v>80</v>
      </c>
      <c r="L472" s="54" t="s">
        <v>80</v>
      </c>
      <c r="M472" s="54" t="s">
        <v>80</v>
      </c>
      <c r="N472" s="54" t="s">
        <v>80</v>
      </c>
      <c r="O472" s="54" t="s">
        <v>80</v>
      </c>
      <c r="P472" s="54" t="s">
        <v>114</v>
      </c>
      <c r="Q472" s="52">
        <v>0.8</v>
      </c>
      <c r="R472" s="52">
        <v>0.12</v>
      </c>
      <c r="S472" s="428">
        <v>4</v>
      </c>
      <c r="T472" s="54" t="s">
        <v>84</v>
      </c>
      <c r="U472" s="54" t="s">
        <v>115</v>
      </c>
      <c r="V472" s="75">
        <v>44986</v>
      </c>
      <c r="W472" s="75">
        <v>45212</v>
      </c>
      <c r="X472" s="54" t="s">
        <v>2005</v>
      </c>
      <c r="Y472" s="57" t="s">
        <v>100</v>
      </c>
      <c r="Z472" s="392">
        <v>1</v>
      </c>
      <c r="AA472" s="58" t="s">
        <v>4752</v>
      </c>
      <c r="AB472" s="435">
        <v>45212</v>
      </c>
      <c r="AC472" s="392">
        <v>1</v>
      </c>
      <c r="AD472" s="58" t="s">
        <v>1984</v>
      </c>
      <c r="AE472" s="435">
        <v>45212</v>
      </c>
      <c r="AF472" s="57" t="s">
        <v>125</v>
      </c>
      <c r="AG472" s="437">
        <v>0.95</v>
      </c>
    </row>
    <row r="473" spans="1:33" ht="39.75" customHeight="1" x14ac:dyDescent="0.25">
      <c r="A473" s="53" t="s">
        <v>4509</v>
      </c>
      <c r="B473" s="53">
        <v>130</v>
      </c>
      <c r="C473" s="53" t="s">
        <v>58</v>
      </c>
      <c r="D473" s="53" t="s">
        <v>1963</v>
      </c>
      <c r="E473" s="53">
        <v>3</v>
      </c>
      <c r="F473" s="53" t="s">
        <v>2007</v>
      </c>
      <c r="G473" s="53" t="s">
        <v>1998</v>
      </c>
      <c r="H473" s="54" t="s">
        <v>94</v>
      </c>
      <c r="I473" s="54" t="s">
        <v>76</v>
      </c>
      <c r="J473" s="54" t="s">
        <v>80</v>
      </c>
      <c r="K473" s="54" t="s">
        <v>80</v>
      </c>
      <c r="L473" s="54" t="s">
        <v>80</v>
      </c>
      <c r="M473" s="54" t="s">
        <v>80</v>
      </c>
      <c r="N473" s="54" t="s">
        <v>80</v>
      </c>
      <c r="O473" s="54" t="s">
        <v>80</v>
      </c>
      <c r="P473" s="54" t="s">
        <v>119</v>
      </c>
      <c r="Q473" s="52">
        <v>0.06</v>
      </c>
      <c r="R473" s="52">
        <v>8.9999999999999993E-3</v>
      </c>
      <c r="S473" s="428">
        <v>2</v>
      </c>
      <c r="T473" s="54" t="s">
        <v>84</v>
      </c>
      <c r="U473" s="54" t="s">
        <v>96</v>
      </c>
      <c r="V473" s="75">
        <v>45216</v>
      </c>
      <c r="W473" s="75">
        <v>45233</v>
      </c>
      <c r="X473" s="54" t="s">
        <v>1980</v>
      </c>
      <c r="Y473" s="57" t="s">
        <v>100</v>
      </c>
      <c r="Z473" s="392">
        <v>1</v>
      </c>
      <c r="AA473" s="58" t="s">
        <v>4753</v>
      </c>
      <c r="AB473" s="435">
        <v>45233</v>
      </c>
      <c r="AC473" s="392">
        <v>1</v>
      </c>
      <c r="AD473" s="58" t="s">
        <v>1984</v>
      </c>
      <c r="AE473" s="435">
        <v>45233</v>
      </c>
      <c r="AF473" s="57" t="s">
        <v>125</v>
      </c>
      <c r="AG473" s="437">
        <v>0.95</v>
      </c>
    </row>
    <row r="474" spans="1:33" ht="39.75" customHeight="1" x14ac:dyDescent="0.25">
      <c r="A474" s="53" t="s">
        <v>4509</v>
      </c>
      <c r="B474" s="53">
        <v>130</v>
      </c>
      <c r="C474" s="53" t="s">
        <v>58</v>
      </c>
      <c r="D474" s="53" t="s">
        <v>1963</v>
      </c>
      <c r="E474" s="53">
        <v>3</v>
      </c>
      <c r="F474" s="53" t="s">
        <v>2009</v>
      </c>
      <c r="G474" s="53" t="s">
        <v>1998</v>
      </c>
      <c r="H474" s="54" t="s">
        <v>94</v>
      </c>
      <c r="I474" s="54" t="s">
        <v>76</v>
      </c>
      <c r="J474" s="54" t="s">
        <v>80</v>
      </c>
      <c r="K474" s="54" t="s">
        <v>80</v>
      </c>
      <c r="L474" s="54" t="s">
        <v>80</v>
      </c>
      <c r="M474" s="54" t="s">
        <v>80</v>
      </c>
      <c r="N474" s="54" t="s">
        <v>80</v>
      </c>
      <c r="O474" s="54" t="s">
        <v>80</v>
      </c>
      <c r="P474" s="54" t="s">
        <v>613</v>
      </c>
      <c r="Q474" s="52">
        <v>0.04</v>
      </c>
      <c r="R474" s="52">
        <v>6.0000000000000001E-3</v>
      </c>
      <c r="S474" s="428">
        <v>2</v>
      </c>
      <c r="T474" s="54" t="s">
        <v>84</v>
      </c>
      <c r="U474" s="54" t="s">
        <v>96</v>
      </c>
      <c r="V474" s="75">
        <v>45237</v>
      </c>
      <c r="W474" s="75">
        <v>45247</v>
      </c>
      <c r="X474" s="54" t="s">
        <v>2005</v>
      </c>
      <c r="Y474" s="57" t="s">
        <v>100</v>
      </c>
      <c r="Z474" s="392">
        <v>1</v>
      </c>
      <c r="AA474" s="58" t="s">
        <v>4751</v>
      </c>
      <c r="AB474" s="435">
        <v>45247</v>
      </c>
      <c r="AC474" s="392">
        <v>1</v>
      </c>
      <c r="AD474" s="58" t="s">
        <v>1984</v>
      </c>
      <c r="AE474" s="435">
        <v>45247</v>
      </c>
      <c r="AF474" s="57" t="s">
        <v>125</v>
      </c>
      <c r="AG474" s="437">
        <v>0.95</v>
      </c>
    </row>
    <row r="475" spans="1:33" ht="39.75" customHeight="1" x14ac:dyDescent="0.25">
      <c r="A475" s="49" t="s">
        <v>4509</v>
      </c>
      <c r="B475" s="49">
        <v>130</v>
      </c>
      <c r="C475" s="49" t="s">
        <v>58</v>
      </c>
      <c r="D475" s="49" t="s">
        <v>1963</v>
      </c>
      <c r="E475" s="49">
        <v>3</v>
      </c>
      <c r="F475" s="49" t="s">
        <v>2010</v>
      </c>
      <c r="G475" s="49" t="s">
        <v>2010</v>
      </c>
      <c r="H475" s="417" t="s">
        <v>75</v>
      </c>
      <c r="I475" s="417" t="s">
        <v>76</v>
      </c>
      <c r="J475" s="417" t="s">
        <v>77</v>
      </c>
      <c r="K475" s="417" t="s">
        <v>78</v>
      </c>
      <c r="L475" s="417" t="s">
        <v>79</v>
      </c>
      <c r="M475" s="417" t="s">
        <v>80</v>
      </c>
      <c r="N475" s="417" t="s">
        <v>659</v>
      </c>
      <c r="O475" s="417" t="s">
        <v>82</v>
      </c>
      <c r="P475" s="417" t="s">
        <v>2011</v>
      </c>
      <c r="Q475" s="50">
        <v>0.1</v>
      </c>
      <c r="R475" s="50"/>
      <c r="S475" s="153">
        <v>1</v>
      </c>
      <c r="T475" s="417" t="s">
        <v>84</v>
      </c>
      <c r="U475" s="417" t="s">
        <v>1966</v>
      </c>
      <c r="V475" s="171">
        <v>44958</v>
      </c>
      <c r="W475" s="171">
        <v>45247</v>
      </c>
      <c r="X475" s="417" t="s">
        <v>1967</v>
      </c>
      <c r="Y475" s="57" t="s">
        <v>100</v>
      </c>
      <c r="Z475" s="392">
        <v>1</v>
      </c>
      <c r="AA475" s="58" t="s">
        <v>2012</v>
      </c>
      <c r="AB475" s="435">
        <v>45247</v>
      </c>
      <c r="AC475" s="392">
        <v>1</v>
      </c>
      <c r="AD475" s="58" t="s">
        <v>1969</v>
      </c>
      <c r="AE475" s="435">
        <v>45247</v>
      </c>
      <c r="AF475" s="436" t="s">
        <v>92</v>
      </c>
      <c r="AG475" s="437" t="s">
        <v>92</v>
      </c>
    </row>
    <row r="476" spans="1:33" ht="39.75" customHeight="1" x14ac:dyDescent="0.25">
      <c r="A476" s="53" t="s">
        <v>4509</v>
      </c>
      <c r="B476" s="53">
        <v>130</v>
      </c>
      <c r="C476" s="53" t="s">
        <v>58</v>
      </c>
      <c r="D476" s="53" t="s">
        <v>1963</v>
      </c>
      <c r="E476" s="53">
        <v>3</v>
      </c>
      <c r="F476" s="53" t="s">
        <v>2013</v>
      </c>
      <c r="G476" s="53" t="s">
        <v>2010</v>
      </c>
      <c r="H476" s="54" t="s">
        <v>94</v>
      </c>
      <c r="I476" s="54" t="s">
        <v>76</v>
      </c>
      <c r="J476" s="54" t="s">
        <v>80</v>
      </c>
      <c r="K476" s="54" t="s">
        <v>80</v>
      </c>
      <c r="L476" s="54" t="s">
        <v>80</v>
      </c>
      <c r="M476" s="54" t="s">
        <v>80</v>
      </c>
      <c r="N476" s="54" t="s">
        <v>80</v>
      </c>
      <c r="O476" s="54" t="s">
        <v>80</v>
      </c>
      <c r="P476" s="54" t="s">
        <v>95</v>
      </c>
      <c r="Q476" s="52">
        <v>0.1</v>
      </c>
      <c r="R476" s="52">
        <v>1.0000000000000002E-2</v>
      </c>
      <c r="S476" s="428">
        <v>2</v>
      </c>
      <c r="T476" s="54" t="s">
        <v>84</v>
      </c>
      <c r="U476" s="54" t="s">
        <v>96</v>
      </c>
      <c r="V476" s="75">
        <v>44958</v>
      </c>
      <c r="W476" s="75">
        <v>44981</v>
      </c>
      <c r="X476" s="54" t="s">
        <v>1967</v>
      </c>
      <c r="Y476" s="57" t="s">
        <v>100</v>
      </c>
      <c r="Z476" s="392">
        <v>1</v>
      </c>
      <c r="AA476" s="58" t="s">
        <v>1971</v>
      </c>
      <c r="AB476" s="435">
        <v>44972</v>
      </c>
      <c r="AC476" s="392">
        <v>1</v>
      </c>
      <c r="AD476" s="58" t="s">
        <v>1972</v>
      </c>
      <c r="AE476" s="435">
        <v>44972</v>
      </c>
      <c r="AF476" s="57" t="s">
        <v>79</v>
      </c>
      <c r="AG476" s="437">
        <v>1</v>
      </c>
    </row>
    <row r="477" spans="1:33" ht="39.75" customHeight="1" x14ac:dyDescent="0.25">
      <c r="A477" s="53" t="s">
        <v>4509</v>
      </c>
      <c r="B477" s="53">
        <v>130</v>
      </c>
      <c r="C477" s="53" t="s">
        <v>58</v>
      </c>
      <c r="D477" s="53" t="s">
        <v>1963</v>
      </c>
      <c r="E477" s="53">
        <v>3</v>
      </c>
      <c r="F477" s="53" t="s">
        <v>2014</v>
      </c>
      <c r="G477" s="53" t="s">
        <v>2010</v>
      </c>
      <c r="H477" s="54" t="s">
        <v>102</v>
      </c>
      <c r="I477" s="54" t="s">
        <v>76</v>
      </c>
      <c r="J477" s="54" t="s">
        <v>80</v>
      </c>
      <c r="K477" s="54" t="s">
        <v>80</v>
      </c>
      <c r="L477" s="54" t="s">
        <v>80</v>
      </c>
      <c r="M477" s="54" t="s">
        <v>80</v>
      </c>
      <c r="N477" s="54" t="s">
        <v>80</v>
      </c>
      <c r="O477" s="54" t="s">
        <v>80</v>
      </c>
      <c r="P477" s="54" t="s">
        <v>103</v>
      </c>
      <c r="Q477" s="52">
        <v>0</v>
      </c>
      <c r="R477" s="52">
        <v>0</v>
      </c>
      <c r="S477" s="428">
        <v>1</v>
      </c>
      <c r="T477" s="54" t="s">
        <v>84</v>
      </c>
      <c r="U477" s="54" t="s">
        <v>104</v>
      </c>
      <c r="V477" s="75">
        <v>44984</v>
      </c>
      <c r="W477" s="75">
        <v>44995</v>
      </c>
      <c r="X477" s="54" t="s">
        <v>105</v>
      </c>
      <c r="Y477" s="57" t="s">
        <v>100</v>
      </c>
      <c r="Z477" s="392">
        <v>1</v>
      </c>
      <c r="AA477" s="58" t="s">
        <v>1974</v>
      </c>
      <c r="AB477" s="435">
        <v>44993</v>
      </c>
      <c r="AC477" s="392">
        <v>1</v>
      </c>
      <c r="AD477" s="58" t="s">
        <v>1975</v>
      </c>
      <c r="AE477" s="435">
        <v>44993</v>
      </c>
      <c r="AF477" s="57" t="s">
        <v>79</v>
      </c>
      <c r="AG477" s="437">
        <v>1</v>
      </c>
    </row>
    <row r="478" spans="1:33" ht="39.75" customHeight="1" x14ac:dyDescent="0.25">
      <c r="A478" s="53" t="s">
        <v>4509</v>
      </c>
      <c r="B478" s="53">
        <v>130</v>
      </c>
      <c r="C478" s="53" t="s">
        <v>58</v>
      </c>
      <c r="D478" s="53" t="s">
        <v>1963</v>
      </c>
      <c r="E478" s="53">
        <v>3</v>
      </c>
      <c r="F478" s="53" t="s">
        <v>2015</v>
      </c>
      <c r="G478" s="53" t="s">
        <v>2010</v>
      </c>
      <c r="H478" s="54" t="s">
        <v>94</v>
      </c>
      <c r="I478" s="54" t="s">
        <v>76</v>
      </c>
      <c r="J478" s="54" t="s">
        <v>80</v>
      </c>
      <c r="K478" s="54" t="s">
        <v>80</v>
      </c>
      <c r="L478" s="54" t="s">
        <v>80</v>
      </c>
      <c r="M478" s="54" t="s">
        <v>80</v>
      </c>
      <c r="N478" s="54" t="s">
        <v>80</v>
      </c>
      <c r="O478" s="54" t="s">
        <v>80</v>
      </c>
      <c r="P478" s="54" t="s">
        <v>109</v>
      </c>
      <c r="Q478" s="52">
        <v>0.12</v>
      </c>
      <c r="R478" s="52">
        <v>1.2E-2</v>
      </c>
      <c r="S478" s="428">
        <v>2</v>
      </c>
      <c r="T478" s="54" t="s">
        <v>84</v>
      </c>
      <c r="U478" s="54" t="s">
        <v>110</v>
      </c>
      <c r="V478" s="75">
        <v>44998</v>
      </c>
      <c r="W478" s="75">
        <v>45026</v>
      </c>
      <c r="X478" s="54" t="s">
        <v>1967</v>
      </c>
      <c r="Y478" s="57" t="s">
        <v>100</v>
      </c>
      <c r="Z478" s="392">
        <v>1</v>
      </c>
      <c r="AA478" s="58" t="s">
        <v>1977</v>
      </c>
      <c r="AB478" s="435">
        <v>45026</v>
      </c>
      <c r="AC478" s="392">
        <v>1</v>
      </c>
      <c r="AD478" s="58" t="s">
        <v>1992</v>
      </c>
      <c r="AE478" s="435">
        <v>45026</v>
      </c>
      <c r="AF478" s="57" t="s">
        <v>79</v>
      </c>
      <c r="AG478" s="437">
        <v>1</v>
      </c>
    </row>
    <row r="479" spans="1:33" ht="39.75" customHeight="1" x14ac:dyDescent="0.25">
      <c r="A479" s="53" t="s">
        <v>4509</v>
      </c>
      <c r="B479" s="53">
        <v>130</v>
      </c>
      <c r="C479" s="53" t="s">
        <v>58</v>
      </c>
      <c r="D479" s="53" t="s">
        <v>1963</v>
      </c>
      <c r="E479" s="53">
        <v>3</v>
      </c>
      <c r="F479" s="53" t="s">
        <v>2016</v>
      </c>
      <c r="G479" s="53" t="s">
        <v>2010</v>
      </c>
      <c r="H479" s="54" t="s">
        <v>94</v>
      </c>
      <c r="I479" s="54" t="s">
        <v>76</v>
      </c>
      <c r="J479" s="54" t="s">
        <v>80</v>
      </c>
      <c r="K479" s="54" t="s">
        <v>80</v>
      </c>
      <c r="L479" s="54" t="s">
        <v>80</v>
      </c>
      <c r="M479" s="54" t="s">
        <v>80</v>
      </c>
      <c r="N479" s="54" t="s">
        <v>80</v>
      </c>
      <c r="O479" s="54" t="s">
        <v>80</v>
      </c>
      <c r="P479" s="54" t="s">
        <v>114</v>
      </c>
      <c r="Q479" s="52">
        <v>0.61</v>
      </c>
      <c r="R479" s="52">
        <v>6.0999999999999999E-2</v>
      </c>
      <c r="S479" s="428">
        <v>4</v>
      </c>
      <c r="T479" s="54" t="s">
        <v>84</v>
      </c>
      <c r="U479" s="54" t="s">
        <v>115</v>
      </c>
      <c r="V479" s="75">
        <v>45027</v>
      </c>
      <c r="W479" s="75">
        <v>45219</v>
      </c>
      <c r="X479" s="54" t="s">
        <v>1980</v>
      </c>
      <c r="Y479" s="57" t="s">
        <v>100</v>
      </c>
      <c r="Z479" s="392">
        <v>1</v>
      </c>
      <c r="AA479" s="58" t="s">
        <v>2017</v>
      </c>
      <c r="AB479" s="435">
        <v>45219</v>
      </c>
      <c r="AC479" s="392">
        <v>1</v>
      </c>
      <c r="AD479" s="58" t="s">
        <v>1984</v>
      </c>
      <c r="AE479" s="435">
        <v>45219</v>
      </c>
      <c r="AF479" s="57" t="s">
        <v>125</v>
      </c>
      <c r="AG479" s="437">
        <v>0.95</v>
      </c>
    </row>
    <row r="480" spans="1:33" ht="39.75" customHeight="1" x14ac:dyDescent="0.25">
      <c r="A480" s="53" t="s">
        <v>4509</v>
      </c>
      <c r="B480" s="53">
        <v>130</v>
      </c>
      <c r="C480" s="53" t="s">
        <v>58</v>
      </c>
      <c r="D480" s="53" t="s">
        <v>1963</v>
      </c>
      <c r="E480" s="53">
        <v>3</v>
      </c>
      <c r="F480" s="53" t="s">
        <v>2018</v>
      </c>
      <c r="G480" s="53" t="s">
        <v>2010</v>
      </c>
      <c r="H480" s="54" t="s">
        <v>94</v>
      </c>
      <c r="I480" s="54" t="s">
        <v>76</v>
      </c>
      <c r="J480" s="54" t="s">
        <v>80</v>
      </c>
      <c r="K480" s="54" t="s">
        <v>80</v>
      </c>
      <c r="L480" s="54" t="s">
        <v>80</v>
      </c>
      <c r="M480" s="54" t="s">
        <v>80</v>
      </c>
      <c r="N480" s="54" t="s">
        <v>80</v>
      </c>
      <c r="O480" s="54" t="s">
        <v>80</v>
      </c>
      <c r="P480" s="54" t="s">
        <v>119</v>
      </c>
      <c r="Q480" s="52">
        <v>0.09</v>
      </c>
      <c r="R480" s="52">
        <v>8.9999999999999993E-3</v>
      </c>
      <c r="S480" s="428">
        <v>2</v>
      </c>
      <c r="T480" s="54" t="s">
        <v>84</v>
      </c>
      <c r="U480" s="54" t="s">
        <v>96</v>
      </c>
      <c r="V480" s="75">
        <v>45222</v>
      </c>
      <c r="W480" s="75">
        <v>45240</v>
      </c>
      <c r="X480" s="54" t="s">
        <v>1980</v>
      </c>
      <c r="Y480" s="57" t="s">
        <v>100</v>
      </c>
      <c r="Z480" s="392">
        <v>1</v>
      </c>
      <c r="AA480" s="58" t="s">
        <v>2019</v>
      </c>
      <c r="AB480" s="435">
        <v>45210</v>
      </c>
      <c r="AC480" s="392">
        <v>1</v>
      </c>
      <c r="AD480" s="58" t="s">
        <v>1984</v>
      </c>
      <c r="AE480" s="435">
        <v>45210</v>
      </c>
      <c r="AF480" s="57" t="s">
        <v>125</v>
      </c>
      <c r="AG480" s="437">
        <v>0.95</v>
      </c>
    </row>
    <row r="481" spans="1:33" ht="39.75" customHeight="1" x14ac:dyDescent="0.25">
      <c r="A481" s="53" t="s">
        <v>4509</v>
      </c>
      <c r="B481" s="53">
        <v>130</v>
      </c>
      <c r="C481" s="53" t="s">
        <v>58</v>
      </c>
      <c r="D481" s="53" t="s">
        <v>1963</v>
      </c>
      <c r="E481" s="53">
        <v>3</v>
      </c>
      <c r="F481" s="53" t="s">
        <v>2020</v>
      </c>
      <c r="G481" s="53" t="s">
        <v>2010</v>
      </c>
      <c r="H481" s="54" t="s">
        <v>94</v>
      </c>
      <c r="I481" s="54" t="s">
        <v>76</v>
      </c>
      <c r="J481" s="54" t="s">
        <v>80</v>
      </c>
      <c r="K481" s="54" t="s">
        <v>80</v>
      </c>
      <c r="L481" s="54" t="s">
        <v>80</v>
      </c>
      <c r="M481" s="54" t="s">
        <v>80</v>
      </c>
      <c r="N481" s="54" t="s">
        <v>80</v>
      </c>
      <c r="O481" s="54" t="s">
        <v>80</v>
      </c>
      <c r="P481" s="54" t="s">
        <v>613</v>
      </c>
      <c r="Q481" s="52">
        <v>0.08</v>
      </c>
      <c r="R481" s="52">
        <v>8.0000000000000002E-3</v>
      </c>
      <c r="S481" s="428">
        <v>2</v>
      </c>
      <c r="T481" s="54" t="s">
        <v>84</v>
      </c>
      <c r="U481" s="54" t="s">
        <v>96</v>
      </c>
      <c r="V481" s="75">
        <v>45243</v>
      </c>
      <c r="W481" s="75">
        <v>45247</v>
      </c>
      <c r="X481" s="54" t="s">
        <v>1980</v>
      </c>
      <c r="Y481" s="57" t="s">
        <v>100</v>
      </c>
      <c r="Z481" s="392">
        <v>1</v>
      </c>
      <c r="AA481" s="58" t="s">
        <v>2012</v>
      </c>
      <c r="AB481" s="435">
        <v>45247</v>
      </c>
      <c r="AC481" s="392">
        <v>1</v>
      </c>
      <c r="AD481" s="58" t="s">
        <v>1984</v>
      </c>
      <c r="AE481" s="435">
        <v>45247</v>
      </c>
      <c r="AF481" s="57" t="s">
        <v>125</v>
      </c>
      <c r="AG481" s="437">
        <v>0.95</v>
      </c>
    </row>
    <row r="482" spans="1:33" ht="39.75" customHeight="1" x14ac:dyDescent="0.25">
      <c r="A482" s="49" t="s">
        <v>4509</v>
      </c>
      <c r="B482" s="49">
        <v>130</v>
      </c>
      <c r="C482" s="49" t="s">
        <v>58</v>
      </c>
      <c r="D482" s="49" t="s">
        <v>1963</v>
      </c>
      <c r="E482" s="49">
        <v>3</v>
      </c>
      <c r="F482" s="49" t="s">
        <v>2021</v>
      </c>
      <c r="G482" s="49" t="s">
        <v>2021</v>
      </c>
      <c r="H482" s="417" t="s">
        <v>75</v>
      </c>
      <c r="I482" s="417" t="s">
        <v>76</v>
      </c>
      <c r="J482" s="417" t="s">
        <v>77</v>
      </c>
      <c r="K482" s="417" t="s">
        <v>78</v>
      </c>
      <c r="L482" s="417" t="s">
        <v>79</v>
      </c>
      <c r="M482" s="417" t="s">
        <v>80</v>
      </c>
      <c r="N482" s="417" t="s">
        <v>659</v>
      </c>
      <c r="O482" s="417" t="s">
        <v>82</v>
      </c>
      <c r="P482" s="417" t="s">
        <v>2022</v>
      </c>
      <c r="Q482" s="50">
        <v>0.05</v>
      </c>
      <c r="R482" s="50"/>
      <c r="S482" s="153">
        <v>1</v>
      </c>
      <c r="T482" s="417" t="s">
        <v>84</v>
      </c>
      <c r="U482" s="417" t="s">
        <v>1966</v>
      </c>
      <c r="V482" s="171">
        <v>45048</v>
      </c>
      <c r="W482" s="171">
        <v>45230</v>
      </c>
      <c r="X482" s="417" t="s">
        <v>1967</v>
      </c>
      <c r="Y482" s="57" t="s">
        <v>100</v>
      </c>
      <c r="Z482" s="392">
        <v>1</v>
      </c>
      <c r="AA482" s="58" t="s">
        <v>2023</v>
      </c>
      <c r="AB482" s="435">
        <v>45230</v>
      </c>
      <c r="AC482" s="392">
        <v>1</v>
      </c>
      <c r="AD482" s="58" t="s">
        <v>1969</v>
      </c>
      <c r="AE482" s="435">
        <v>45230</v>
      </c>
      <c r="AF482" s="436" t="s">
        <v>92</v>
      </c>
      <c r="AG482" s="437" t="s">
        <v>92</v>
      </c>
    </row>
    <row r="483" spans="1:33" ht="39.75" customHeight="1" x14ac:dyDescent="0.25">
      <c r="A483" s="53" t="s">
        <v>4509</v>
      </c>
      <c r="B483" s="53">
        <v>130</v>
      </c>
      <c r="C483" s="53" t="s">
        <v>58</v>
      </c>
      <c r="D483" s="53" t="s">
        <v>1963</v>
      </c>
      <c r="E483" s="53">
        <v>3</v>
      </c>
      <c r="F483" s="53" t="s">
        <v>2024</v>
      </c>
      <c r="G483" s="53" t="s">
        <v>2021</v>
      </c>
      <c r="H483" s="54" t="s">
        <v>94</v>
      </c>
      <c r="I483" s="54" t="s">
        <v>76</v>
      </c>
      <c r="J483" s="54" t="s">
        <v>80</v>
      </c>
      <c r="K483" s="54" t="s">
        <v>80</v>
      </c>
      <c r="L483" s="54" t="s">
        <v>80</v>
      </c>
      <c r="M483" s="54" t="s">
        <v>80</v>
      </c>
      <c r="N483" s="54" t="s">
        <v>80</v>
      </c>
      <c r="O483" s="54" t="s">
        <v>80</v>
      </c>
      <c r="P483" s="54" t="s">
        <v>95</v>
      </c>
      <c r="Q483" s="52">
        <v>0.12</v>
      </c>
      <c r="R483" s="52">
        <v>6.0000000000000001E-3</v>
      </c>
      <c r="S483" s="428">
        <v>2</v>
      </c>
      <c r="T483" s="54" t="s">
        <v>84</v>
      </c>
      <c r="U483" s="54" t="s">
        <v>96</v>
      </c>
      <c r="V483" s="75">
        <v>45048</v>
      </c>
      <c r="W483" s="75">
        <v>45065</v>
      </c>
      <c r="X483" s="54" t="s">
        <v>1967</v>
      </c>
      <c r="Y483" s="57" t="s">
        <v>100</v>
      </c>
      <c r="Z483" s="392">
        <v>1</v>
      </c>
      <c r="AA483" s="58" t="s">
        <v>1971</v>
      </c>
      <c r="AB483" s="435">
        <v>45064</v>
      </c>
      <c r="AC483" s="392">
        <v>1</v>
      </c>
      <c r="AD483" s="58" t="s">
        <v>2025</v>
      </c>
      <c r="AE483" s="435">
        <v>45065</v>
      </c>
      <c r="AF483" s="57" t="s">
        <v>79</v>
      </c>
      <c r="AG483" s="437">
        <v>1</v>
      </c>
    </row>
    <row r="484" spans="1:33" ht="39.75" customHeight="1" x14ac:dyDescent="0.25">
      <c r="A484" s="53" t="s">
        <v>4509</v>
      </c>
      <c r="B484" s="53">
        <v>130</v>
      </c>
      <c r="C484" s="53" t="s">
        <v>58</v>
      </c>
      <c r="D484" s="53" t="s">
        <v>1963</v>
      </c>
      <c r="E484" s="53">
        <v>3</v>
      </c>
      <c r="F484" s="53" t="s">
        <v>2026</v>
      </c>
      <c r="G484" s="53" t="s">
        <v>2021</v>
      </c>
      <c r="H484" s="54" t="s">
        <v>102</v>
      </c>
      <c r="I484" s="54" t="s">
        <v>76</v>
      </c>
      <c r="J484" s="54" t="s">
        <v>80</v>
      </c>
      <c r="K484" s="54" t="s">
        <v>80</v>
      </c>
      <c r="L484" s="54" t="s">
        <v>80</v>
      </c>
      <c r="M484" s="54" t="s">
        <v>80</v>
      </c>
      <c r="N484" s="54" t="s">
        <v>80</v>
      </c>
      <c r="O484" s="54" t="s">
        <v>80</v>
      </c>
      <c r="P484" s="54" t="s">
        <v>103</v>
      </c>
      <c r="Q484" s="52">
        <v>0</v>
      </c>
      <c r="R484" s="52">
        <v>0</v>
      </c>
      <c r="S484" s="428">
        <v>1</v>
      </c>
      <c r="T484" s="54" t="s">
        <v>84</v>
      </c>
      <c r="U484" s="54" t="s">
        <v>104</v>
      </c>
      <c r="V484" s="75">
        <v>45069</v>
      </c>
      <c r="W484" s="75">
        <v>45090</v>
      </c>
      <c r="X484" s="54" t="s">
        <v>105</v>
      </c>
      <c r="Y484" s="57" t="s">
        <v>100</v>
      </c>
      <c r="Z484" s="392">
        <v>1</v>
      </c>
      <c r="AA484" s="58" t="s">
        <v>1975</v>
      </c>
      <c r="AB484" s="435">
        <v>45090</v>
      </c>
      <c r="AC484" s="392">
        <v>1</v>
      </c>
      <c r="AD484" s="58" t="s">
        <v>2027</v>
      </c>
      <c r="AE484" s="435">
        <v>45090</v>
      </c>
      <c r="AF484" s="57" t="s">
        <v>79</v>
      </c>
      <c r="AG484" s="437">
        <v>1</v>
      </c>
    </row>
    <row r="485" spans="1:33" ht="39.75" customHeight="1" x14ac:dyDescent="0.25">
      <c r="A485" s="53" t="s">
        <v>4509</v>
      </c>
      <c r="B485" s="53">
        <v>130</v>
      </c>
      <c r="C485" s="53" t="s">
        <v>58</v>
      </c>
      <c r="D485" s="53" t="s">
        <v>1963</v>
      </c>
      <c r="E485" s="53">
        <v>3</v>
      </c>
      <c r="F485" s="53" t="s">
        <v>2028</v>
      </c>
      <c r="G485" s="53" t="s">
        <v>2021</v>
      </c>
      <c r="H485" s="54" t="s">
        <v>94</v>
      </c>
      <c r="I485" s="54" t="s">
        <v>76</v>
      </c>
      <c r="J485" s="54" t="s">
        <v>80</v>
      </c>
      <c r="K485" s="54" t="s">
        <v>80</v>
      </c>
      <c r="L485" s="54" t="s">
        <v>80</v>
      </c>
      <c r="M485" s="54" t="s">
        <v>80</v>
      </c>
      <c r="N485" s="54" t="s">
        <v>80</v>
      </c>
      <c r="O485" s="54" t="s">
        <v>80</v>
      </c>
      <c r="P485" s="54" t="s">
        <v>109</v>
      </c>
      <c r="Q485" s="52">
        <v>0.24</v>
      </c>
      <c r="R485" s="52">
        <v>1.2E-2</v>
      </c>
      <c r="S485" s="428">
        <v>2</v>
      </c>
      <c r="T485" s="54" t="s">
        <v>84</v>
      </c>
      <c r="U485" s="54" t="s">
        <v>110</v>
      </c>
      <c r="V485" s="75">
        <v>45091</v>
      </c>
      <c r="W485" s="75">
        <v>45126</v>
      </c>
      <c r="X485" s="54" t="s">
        <v>1967</v>
      </c>
      <c r="Y485" s="57" t="s">
        <v>100</v>
      </c>
      <c r="Z485" s="392">
        <v>1</v>
      </c>
      <c r="AA485" s="58" t="s">
        <v>2029</v>
      </c>
      <c r="AB485" s="435">
        <v>45126</v>
      </c>
      <c r="AC485" s="392">
        <v>1</v>
      </c>
      <c r="AD485" s="58" t="s">
        <v>386</v>
      </c>
      <c r="AE485" s="435">
        <v>45126</v>
      </c>
      <c r="AF485" s="57" t="s">
        <v>79</v>
      </c>
      <c r="AG485" s="437">
        <v>1</v>
      </c>
    </row>
    <row r="486" spans="1:33" ht="39.75" customHeight="1" x14ac:dyDescent="0.25">
      <c r="A486" s="53" t="s">
        <v>4509</v>
      </c>
      <c r="B486" s="53">
        <v>130</v>
      </c>
      <c r="C486" s="53" t="s">
        <v>58</v>
      </c>
      <c r="D486" s="53" t="s">
        <v>1963</v>
      </c>
      <c r="E486" s="53">
        <v>3</v>
      </c>
      <c r="F486" s="53" t="s">
        <v>2030</v>
      </c>
      <c r="G486" s="53" t="s">
        <v>2021</v>
      </c>
      <c r="H486" s="54" t="s">
        <v>94</v>
      </c>
      <c r="I486" s="54" t="s">
        <v>76</v>
      </c>
      <c r="J486" s="54" t="s">
        <v>80</v>
      </c>
      <c r="K486" s="54" t="s">
        <v>80</v>
      </c>
      <c r="L486" s="54" t="s">
        <v>80</v>
      </c>
      <c r="M486" s="54" t="s">
        <v>80</v>
      </c>
      <c r="N486" s="54" t="s">
        <v>80</v>
      </c>
      <c r="O486" s="54" t="s">
        <v>80</v>
      </c>
      <c r="P486" s="54" t="s">
        <v>114</v>
      </c>
      <c r="Q486" s="52">
        <v>0.41</v>
      </c>
      <c r="R486" s="52">
        <v>2.0500000000000001E-2</v>
      </c>
      <c r="S486" s="428">
        <v>4</v>
      </c>
      <c r="T486" s="54" t="s">
        <v>84</v>
      </c>
      <c r="U486" s="54" t="s">
        <v>115</v>
      </c>
      <c r="V486" s="75">
        <v>45131</v>
      </c>
      <c r="W486" s="75">
        <v>45191</v>
      </c>
      <c r="X486" s="54" t="s">
        <v>1967</v>
      </c>
      <c r="Y486" s="57" t="s">
        <v>100</v>
      </c>
      <c r="Z486" s="392">
        <v>1</v>
      </c>
      <c r="AA486" s="58" t="s">
        <v>2031</v>
      </c>
      <c r="AB486" s="435">
        <v>45191</v>
      </c>
      <c r="AC486" s="392">
        <v>1</v>
      </c>
      <c r="AD486" s="58" t="s">
        <v>386</v>
      </c>
      <c r="AE486" s="435">
        <v>45191</v>
      </c>
      <c r="AF486" s="57" t="s">
        <v>79</v>
      </c>
      <c r="AG486" s="437">
        <v>1</v>
      </c>
    </row>
    <row r="487" spans="1:33" ht="39.75" customHeight="1" x14ac:dyDescent="0.25">
      <c r="A487" s="53" t="s">
        <v>4509</v>
      </c>
      <c r="B487" s="53">
        <v>130</v>
      </c>
      <c r="C487" s="53" t="s">
        <v>58</v>
      </c>
      <c r="D487" s="53" t="s">
        <v>1963</v>
      </c>
      <c r="E487" s="53">
        <v>3</v>
      </c>
      <c r="F487" s="53" t="s">
        <v>2032</v>
      </c>
      <c r="G487" s="53" t="s">
        <v>2021</v>
      </c>
      <c r="H487" s="54" t="s">
        <v>94</v>
      </c>
      <c r="I487" s="54" t="s">
        <v>76</v>
      </c>
      <c r="J487" s="54" t="s">
        <v>80</v>
      </c>
      <c r="K487" s="54" t="s">
        <v>80</v>
      </c>
      <c r="L487" s="54" t="s">
        <v>80</v>
      </c>
      <c r="M487" s="54" t="s">
        <v>80</v>
      </c>
      <c r="N487" s="54" t="s">
        <v>80</v>
      </c>
      <c r="O487" s="54" t="s">
        <v>80</v>
      </c>
      <c r="P487" s="54" t="s">
        <v>119</v>
      </c>
      <c r="Q487" s="52">
        <v>0.13</v>
      </c>
      <c r="R487" s="52">
        <v>6.5000000000000006E-3</v>
      </c>
      <c r="S487" s="428">
        <v>2</v>
      </c>
      <c r="T487" s="54" t="s">
        <v>84</v>
      </c>
      <c r="U487" s="54" t="s">
        <v>96</v>
      </c>
      <c r="V487" s="75">
        <v>45194</v>
      </c>
      <c r="W487" s="75">
        <v>45212</v>
      </c>
      <c r="X487" s="54" t="s">
        <v>1967</v>
      </c>
      <c r="Y487" s="57" t="s">
        <v>100</v>
      </c>
      <c r="Z487" s="392">
        <v>1</v>
      </c>
      <c r="AA487" s="58" t="s">
        <v>2033</v>
      </c>
      <c r="AB487" s="435">
        <v>45212</v>
      </c>
      <c r="AC487" s="392">
        <v>1</v>
      </c>
      <c r="AD487" s="58" t="s">
        <v>1984</v>
      </c>
      <c r="AE487" s="435">
        <v>45212</v>
      </c>
      <c r="AF487" s="57" t="s">
        <v>125</v>
      </c>
      <c r="AG487" s="437">
        <v>0.95</v>
      </c>
    </row>
    <row r="488" spans="1:33" ht="39.75" customHeight="1" x14ac:dyDescent="0.25">
      <c r="A488" s="53" t="s">
        <v>4509</v>
      </c>
      <c r="B488" s="53">
        <v>130</v>
      </c>
      <c r="C488" s="53" t="s">
        <v>58</v>
      </c>
      <c r="D488" s="53" t="s">
        <v>1963</v>
      </c>
      <c r="E488" s="53">
        <v>3</v>
      </c>
      <c r="F488" s="53" t="s">
        <v>2034</v>
      </c>
      <c r="G488" s="53" t="s">
        <v>2021</v>
      </c>
      <c r="H488" s="54" t="s">
        <v>94</v>
      </c>
      <c r="I488" s="54" t="s">
        <v>76</v>
      </c>
      <c r="J488" s="54" t="s">
        <v>80</v>
      </c>
      <c r="K488" s="54" t="s">
        <v>80</v>
      </c>
      <c r="L488" s="54" t="s">
        <v>80</v>
      </c>
      <c r="M488" s="54" t="s">
        <v>80</v>
      </c>
      <c r="N488" s="54" t="s">
        <v>80</v>
      </c>
      <c r="O488" s="54" t="s">
        <v>80</v>
      </c>
      <c r="P488" s="54" t="s">
        <v>613</v>
      </c>
      <c r="Q488" s="52">
        <v>0.1</v>
      </c>
      <c r="R488" s="52">
        <v>5.000000000000001E-3</v>
      </c>
      <c r="S488" s="428">
        <v>2</v>
      </c>
      <c r="T488" s="54" t="s">
        <v>84</v>
      </c>
      <c r="U488" s="54" t="s">
        <v>96</v>
      </c>
      <c r="V488" s="75">
        <v>45216</v>
      </c>
      <c r="W488" s="75">
        <v>45230</v>
      </c>
      <c r="X488" s="54" t="s">
        <v>1967</v>
      </c>
      <c r="Y488" s="57" t="s">
        <v>100</v>
      </c>
      <c r="Z488" s="392">
        <v>1</v>
      </c>
      <c r="AA488" s="58" t="s">
        <v>2023</v>
      </c>
      <c r="AB488" s="435">
        <v>45230</v>
      </c>
      <c r="AC488" s="392">
        <v>1</v>
      </c>
      <c r="AD488" s="58" t="s">
        <v>1984</v>
      </c>
      <c r="AE488" s="435">
        <v>45230</v>
      </c>
      <c r="AF488" s="57" t="s">
        <v>125</v>
      </c>
      <c r="AG488" s="437">
        <v>0.95</v>
      </c>
    </row>
    <row r="489" spans="1:33" s="82" customFormat="1" ht="39.75" customHeight="1" x14ac:dyDescent="0.25">
      <c r="A489" s="50" t="s">
        <v>4509</v>
      </c>
      <c r="B489" s="50">
        <v>130</v>
      </c>
      <c r="C489" s="50" t="s">
        <v>58</v>
      </c>
      <c r="D489" s="50" t="s">
        <v>1963</v>
      </c>
      <c r="E489" s="50">
        <v>3</v>
      </c>
      <c r="F489" s="50" t="s">
        <v>2035</v>
      </c>
      <c r="G489" s="50" t="s">
        <v>2035</v>
      </c>
      <c r="H489" s="417" t="s">
        <v>75</v>
      </c>
      <c r="I489" s="417" t="s">
        <v>76</v>
      </c>
      <c r="J489" s="417" t="s">
        <v>1671</v>
      </c>
      <c r="K489" s="417" t="s">
        <v>78</v>
      </c>
      <c r="L489" s="417" t="s">
        <v>79</v>
      </c>
      <c r="M489" s="417" t="s">
        <v>80</v>
      </c>
      <c r="N489" s="417" t="s">
        <v>659</v>
      </c>
      <c r="O489" s="417" t="s">
        <v>82</v>
      </c>
      <c r="P489" s="417" t="s">
        <v>2036</v>
      </c>
      <c r="Q489" s="50">
        <v>0.15</v>
      </c>
      <c r="R489" s="50"/>
      <c r="S489" s="153">
        <v>1</v>
      </c>
      <c r="T489" s="417" t="s">
        <v>84</v>
      </c>
      <c r="U489" s="417" t="s">
        <v>2037</v>
      </c>
      <c r="V489" s="171">
        <v>44942</v>
      </c>
      <c r="W489" s="171">
        <v>45168</v>
      </c>
      <c r="X489" s="417" t="s">
        <v>1967</v>
      </c>
      <c r="Y489" s="57" t="s">
        <v>100</v>
      </c>
      <c r="Z489" s="392">
        <v>1.0000000000000002</v>
      </c>
      <c r="AA489" s="58" t="s">
        <v>2038</v>
      </c>
      <c r="AB489" s="435">
        <v>45168</v>
      </c>
      <c r="AC489" s="392">
        <v>1</v>
      </c>
      <c r="AD489" s="58" t="s">
        <v>2039</v>
      </c>
      <c r="AE489" s="435">
        <v>45168</v>
      </c>
      <c r="AF489" s="436" t="s">
        <v>92</v>
      </c>
      <c r="AG489" s="437" t="s">
        <v>92</v>
      </c>
    </row>
    <row r="490" spans="1:33" ht="39.75" customHeight="1" x14ac:dyDescent="0.25">
      <c r="A490" s="53" t="s">
        <v>4509</v>
      </c>
      <c r="B490" s="53">
        <v>130</v>
      </c>
      <c r="C490" s="53" t="s">
        <v>58</v>
      </c>
      <c r="D490" s="53" t="s">
        <v>1963</v>
      </c>
      <c r="E490" s="53">
        <v>3</v>
      </c>
      <c r="F490" s="53" t="s">
        <v>2040</v>
      </c>
      <c r="G490" s="53" t="s">
        <v>2035</v>
      </c>
      <c r="H490" s="54" t="s">
        <v>94</v>
      </c>
      <c r="I490" s="54" t="s">
        <v>76</v>
      </c>
      <c r="J490" s="54" t="s">
        <v>80</v>
      </c>
      <c r="K490" s="54" t="s">
        <v>80</v>
      </c>
      <c r="L490" s="54" t="s">
        <v>80</v>
      </c>
      <c r="M490" s="54" t="s">
        <v>80</v>
      </c>
      <c r="N490" s="54" t="s">
        <v>80</v>
      </c>
      <c r="O490" s="54" t="s">
        <v>80</v>
      </c>
      <c r="P490" s="54" t="s">
        <v>95</v>
      </c>
      <c r="Q490" s="52">
        <v>0.11</v>
      </c>
      <c r="R490" s="52">
        <v>1.6500000000000001E-2</v>
      </c>
      <c r="S490" s="428">
        <v>2</v>
      </c>
      <c r="T490" s="54" t="s">
        <v>84</v>
      </c>
      <c r="U490" s="54" t="s">
        <v>96</v>
      </c>
      <c r="V490" s="75">
        <v>44942</v>
      </c>
      <c r="W490" s="75">
        <v>44972</v>
      </c>
      <c r="X490" s="54" t="s">
        <v>1967</v>
      </c>
      <c r="Y490" s="57" t="s">
        <v>100</v>
      </c>
      <c r="Z490" s="392">
        <v>1</v>
      </c>
      <c r="AA490" s="58" t="s">
        <v>1971</v>
      </c>
      <c r="AB490" s="435">
        <v>44972</v>
      </c>
      <c r="AC490" s="392">
        <v>1</v>
      </c>
      <c r="AD490" s="58" t="s">
        <v>1972</v>
      </c>
      <c r="AE490" s="435">
        <v>44972</v>
      </c>
      <c r="AF490" s="57" t="s">
        <v>79</v>
      </c>
      <c r="AG490" s="437">
        <v>1</v>
      </c>
    </row>
    <row r="491" spans="1:33" ht="39.75" customHeight="1" x14ac:dyDescent="0.25">
      <c r="A491" s="53" t="s">
        <v>4509</v>
      </c>
      <c r="B491" s="53">
        <v>130</v>
      </c>
      <c r="C491" s="53" t="s">
        <v>58</v>
      </c>
      <c r="D491" s="53" t="s">
        <v>1963</v>
      </c>
      <c r="E491" s="53">
        <v>3</v>
      </c>
      <c r="F491" s="53" t="s">
        <v>2041</v>
      </c>
      <c r="G491" s="53" t="s">
        <v>2035</v>
      </c>
      <c r="H491" s="54" t="s">
        <v>102</v>
      </c>
      <c r="I491" s="54" t="s">
        <v>76</v>
      </c>
      <c r="J491" s="54" t="s">
        <v>80</v>
      </c>
      <c r="K491" s="54" t="s">
        <v>80</v>
      </c>
      <c r="L491" s="54" t="s">
        <v>80</v>
      </c>
      <c r="M491" s="54" t="s">
        <v>80</v>
      </c>
      <c r="N491" s="54" t="s">
        <v>80</v>
      </c>
      <c r="O491" s="54" t="s">
        <v>80</v>
      </c>
      <c r="P491" s="54" t="s">
        <v>103</v>
      </c>
      <c r="Q491" s="52">
        <v>0</v>
      </c>
      <c r="R491" s="52">
        <v>0</v>
      </c>
      <c r="S491" s="428">
        <v>1</v>
      </c>
      <c r="T491" s="54" t="s">
        <v>84</v>
      </c>
      <c r="U491" s="54" t="s">
        <v>104</v>
      </c>
      <c r="V491" s="75">
        <v>44973</v>
      </c>
      <c r="W491" s="75">
        <v>44995</v>
      </c>
      <c r="X491" s="54" t="s">
        <v>105</v>
      </c>
      <c r="Y491" s="57" t="s">
        <v>100</v>
      </c>
      <c r="Z491" s="392">
        <v>1</v>
      </c>
      <c r="AA491" s="58" t="s">
        <v>1974</v>
      </c>
      <c r="AB491" s="435">
        <v>44992</v>
      </c>
      <c r="AC491" s="392">
        <v>1</v>
      </c>
      <c r="AD491" s="58" t="s">
        <v>1975</v>
      </c>
      <c r="AE491" s="435">
        <v>44992</v>
      </c>
      <c r="AF491" s="57" t="s">
        <v>79</v>
      </c>
      <c r="AG491" s="437">
        <v>1</v>
      </c>
    </row>
    <row r="492" spans="1:33" ht="39.75" customHeight="1" x14ac:dyDescent="0.25">
      <c r="A492" s="53" t="s">
        <v>4509</v>
      </c>
      <c r="B492" s="53">
        <v>130</v>
      </c>
      <c r="C492" s="53" t="s">
        <v>58</v>
      </c>
      <c r="D492" s="53" t="s">
        <v>1963</v>
      </c>
      <c r="E492" s="53">
        <v>3</v>
      </c>
      <c r="F492" s="53" t="s">
        <v>2042</v>
      </c>
      <c r="G492" s="53" t="s">
        <v>2035</v>
      </c>
      <c r="H492" s="54" t="s">
        <v>94</v>
      </c>
      <c r="I492" s="54" t="s">
        <v>76</v>
      </c>
      <c r="J492" s="54" t="s">
        <v>80</v>
      </c>
      <c r="K492" s="54" t="s">
        <v>80</v>
      </c>
      <c r="L492" s="54" t="s">
        <v>80</v>
      </c>
      <c r="M492" s="54" t="s">
        <v>80</v>
      </c>
      <c r="N492" s="54" t="s">
        <v>80</v>
      </c>
      <c r="O492" s="54" t="s">
        <v>80</v>
      </c>
      <c r="P492" s="54" t="s">
        <v>109</v>
      </c>
      <c r="Q492" s="52">
        <v>0.19</v>
      </c>
      <c r="R492" s="52">
        <v>2.8499999999999998E-2</v>
      </c>
      <c r="S492" s="428">
        <v>2</v>
      </c>
      <c r="T492" s="54" t="s">
        <v>84</v>
      </c>
      <c r="U492" s="54" t="s">
        <v>110</v>
      </c>
      <c r="V492" s="75">
        <v>44998</v>
      </c>
      <c r="W492" s="75">
        <v>45051</v>
      </c>
      <c r="X492" s="54" t="s">
        <v>1967</v>
      </c>
      <c r="Y492" s="57" t="s">
        <v>100</v>
      </c>
      <c r="Z492" s="392">
        <v>1</v>
      </c>
      <c r="AA492" s="58" t="s">
        <v>1977</v>
      </c>
      <c r="AB492" s="435">
        <v>45051</v>
      </c>
      <c r="AC492" s="392">
        <v>1</v>
      </c>
      <c r="AD492" s="58" t="s">
        <v>1992</v>
      </c>
      <c r="AE492" s="435">
        <v>45051</v>
      </c>
      <c r="AF492" s="57" t="s">
        <v>79</v>
      </c>
      <c r="AG492" s="437">
        <v>1</v>
      </c>
    </row>
    <row r="493" spans="1:33" ht="39.75" customHeight="1" x14ac:dyDescent="0.25">
      <c r="A493" s="53" t="s">
        <v>4509</v>
      </c>
      <c r="B493" s="53">
        <v>130</v>
      </c>
      <c r="C493" s="53" t="s">
        <v>58</v>
      </c>
      <c r="D493" s="53" t="s">
        <v>1963</v>
      </c>
      <c r="E493" s="53">
        <v>3</v>
      </c>
      <c r="F493" s="53" t="s">
        <v>2043</v>
      </c>
      <c r="G493" s="53" t="s">
        <v>2035</v>
      </c>
      <c r="H493" s="54" t="s">
        <v>94</v>
      </c>
      <c r="I493" s="54" t="s">
        <v>76</v>
      </c>
      <c r="J493" s="54" t="s">
        <v>80</v>
      </c>
      <c r="K493" s="54" t="s">
        <v>80</v>
      </c>
      <c r="L493" s="54" t="s">
        <v>80</v>
      </c>
      <c r="M493" s="54" t="s">
        <v>80</v>
      </c>
      <c r="N493" s="54" t="s">
        <v>80</v>
      </c>
      <c r="O493" s="54" t="s">
        <v>80</v>
      </c>
      <c r="P493" s="54" t="s">
        <v>114</v>
      </c>
      <c r="Q493" s="52">
        <v>0.56000000000000005</v>
      </c>
      <c r="R493" s="52">
        <v>8.4000000000000005E-2</v>
      </c>
      <c r="S493" s="428">
        <v>4</v>
      </c>
      <c r="T493" s="54" t="s">
        <v>84</v>
      </c>
      <c r="U493" s="54" t="s">
        <v>115</v>
      </c>
      <c r="V493" s="75">
        <v>45054</v>
      </c>
      <c r="W493" s="75">
        <v>45138</v>
      </c>
      <c r="X493" s="54" t="s">
        <v>1967</v>
      </c>
      <c r="Y493" s="57" t="s">
        <v>100</v>
      </c>
      <c r="Z493" s="392">
        <v>1</v>
      </c>
      <c r="AA493" s="58" t="s">
        <v>2044</v>
      </c>
      <c r="AB493" s="435">
        <v>45138</v>
      </c>
      <c r="AC493" s="392">
        <v>1</v>
      </c>
      <c r="AD493" s="58" t="s">
        <v>386</v>
      </c>
      <c r="AE493" s="435">
        <v>45138</v>
      </c>
      <c r="AF493" s="57" t="s">
        <v>79</v>
      </c>
      <c r="AG493" s="437">
        <v>1</v>
      </c>
    </row>
    <row r="494" spans="1:33" ht="39.75" customHeight="1" x14ac:dyDescent="0.25">
      <c r="A494" s="53" t="s">
        <v>4509</v>
      </c>
      <c r="B494" s="53">
        <v>130</v>
      </c>
      <c r="C494" s="53" t="s">
        <v>58</v>
      </c>
      <c r="D494" s="53" t="s">
        <v>1963</v>
      </c>
      <c r="E494" s="53">
        <v>3</v>
      </c>
      <c r="F494" s="53" t="s">
        <v>2045</v>
      </c>
      <c r="G494" s="53" t="s">
        <v>2035</v>
      </c>
      <c r="H494" s="54" t="s">
        <v>94</v>
      </c>
      <c r="I494" s="54" t="s">
        <v>76</v>
      </c>
      <c r="J494" s="54" t="s">
        <v>80</v>
      </c>
      <c r="K494" s="54" t="s">
        <v>80</v>
      </c>
      <c r="L494" s="54" t="s">
        <v>80</v>
      </c>
      <c r="M494" s="54" t="s">
        <v>80</v>
      </c>
      <c r="N494" s="54" t="s">
        <v>80</v>
      </c>
      <c r="O494" s="54" t="s">
        <v>80</v>
      </c>
      <c r="P494" s="54" t="s">
        <v>119</v>
      </c>
      <c r="Q494" s="52">
        <v>0.06</v>
      </c>
      <c r="R494" s="52">
        <v>8.9999999999999993E-3</v>
      </c>
      <c r="S494" s="428">
        <v>2</v>
      </c>
      <c r="T494" s="54" t="s">
        <v>84</v>
      </c>
      <c r="U494" s="54" t="s">
        <v>96</v>
      </c>
      <c r="V494" s="75">
        <v>45139</v>
      </c>
      <c r="W494" s="75">
        <v>45153</v>
      </c>
      <c r="X494" s="54" t="s">
        <v>1967</v>
      </c>
      <c r="Y494" s="57" t="s">
        <v>100</v>
      </c>
      <c r="Z494" s="392">
        <v>1</v>
      </c>
      <c r="AA494" s="58" t="s">
        <v>2046</v>
      </c>
      <c r="AB494" s="435">
        <v>45153</v>
      </c>
      <c r="AC494" s="392">
        <v>1</v>
      </c>
      <c r="AD494" s="58" t="s">
        <v>386</v>
      </c>
      <c r="AE494" s="435">
        <v>45153</v>
      </c>
      <c r="AF494" s="57" t="s">
        <v>79</v>
      </c>
      <c r="AG494" s="437">
        <v>1</v>
      </c>
    </row>
    <row r="495" spans="1:33" ht="39.75" customHeight="1" x14ac:dyDescent="0.25">
      <c r="A495" s="53" t="s">
        <v>4509</v>
      </c>
      <c r="B495" s="53">
        <v>130</v>
      </c>
      <c r="C495" s="53" t="s">
        <v>58</v>
      </c>
      <c r="D495" s="53" t="s">
        <v>1963</v>
      </c>
      <c r="E495" s="53">
        <v>3</v>
      </c>
      <c r="F495" s="53" t="s">
        <v>2047</v>
      </c>
      <c r="G495" s="53" t="s">
        <v>2035</v>
      </c>
      <c r="H495" s="54" t="s">
        <v>94</v>
      </c>
      <c r="I495" s="54" t="s">
        <v>76</v>
      </c>
      <c r="J495" s="54" t="s">
        <v>80</v>
      </c>
      <c r="K495" s="54" t="s">
        <v>80</v>
      </c>
      <c r="L495" s="54" t="s">
        <v>80</v>
      </c>
      <c r="M495" s="54" t="s">
        <v>80</v>
      </c>
      <c r="N495" s="54" t="s">
        <v>80</v>
      </c>
      <c r="O495" s="54" t="s">
        <v>80</v>
      </c>
      <c r="P495" s="54" t="s">
        <v>613</v>
      </c>
      <c r="Q495" s="52">
        <v>0.08</v>
      </c>
      <c r="R495" s="52">
        <v>1.2E-2</v>
      </c>
      <c r="S495" s="428">
        <v>2</v>
      </c>
      <c r="T495" s="54" t="s">
        <v>84</v>
      </c>
      <c r="U495" s="54" t="s">
        <v>96</v>
      </c>
      <c r="V495" s="75">
        <v>45154</v>
      </c>
      <c r="W495" s="75">
        <v>45168</v>
      </c>
      <c r="X495" s="54" t="s">
        <v>1967</v>
      </c>
      <c r="Y495" s="57" t="s">
        <v>100</v>
      </c>
      <c r="Z495" s="392">
        <v>1</v>
      </c>
      <c r="AA495" s="58" t="s">
        <v>2048</v>
      </c>
      <c r="AB495" s="435">
        <v>45168</v>
      </c>
      <c r="AC495" s="392">
        <v>1</v>
      </c>
      <c r="AD495" s="58" t="s">
        <v>386</v>
      </c>
      <c r="AE495" s="435">
        <v>45168</v>
      </c>
      <c r="AF495" s="57" t="s">
        <v>79</v>
      </c>
      <c r="AG495" s="437">
        <v>1</v>
      </c>
    </row>
    <row r="496" spans="1:33" ht="39.75" customHeight="1" x14ac:dyDescent="0.25">
      <c r="A496" s="49" t="s">
        <v>4509</v>
      </c>
      <c r="B496" s="49">
        <v>130</v>
      </c>
      <c r="C496" s="49" t="s">
        <v>58</v>
      </c>
      <c r="D496" s="49" t="s">
        <v>1963</v>
      </c>
      <c r="E496" s="49">
        <v>3</v>
      </c>
      <c r="F496" s="49" t="s">
        <v>2049</v>
      </c>
      <c r="G496" s="49" t="s">
        <v>2049</v>
      </c>
      <c r="H496" s="417" t="s">
        <v>75</v>
      </c>
      <c r="I496" s="417" t="s">
        <v>76</v>
      </c>
      <c r="J496" s="417" t="s">
        <v>1671</v>
      </c>
      <c r="K496" s="417" t="s">
        <v>78</v>
      </c>
      <c r="L496" s="417" t="s">
        <v>79</v>
      </c>
      <c r="M496" s="417" t="s">
        <v>80</v>
      </c>
      <c r="N496" s="417" t="s">
        <v>659</v>
      </c>
      <c r="O496" s="417" t="s">
        <v>82</v>
      </c>
      <c r="P496" s="417" t="s">
        <v>2050</v>
      </c>
      <c r="Q496" s="50">
        <v>0.1</v>
      </c>
      <c r="R496" s="50"/>
      <c r="S496" s="153">
        <v>1</v>
      </c>
      <c r="T496" s="417" t="s">
        <v>84</v>
      </c>
      <c r="U496" s="417" t="s">
        <v>2037</v>
      </c>
      <c r="V496" s="171">
        <v>44949</v>
      </c>
      <c r="W496" s="171">
        <v>45230</v>
      </c>
      <c r="X496" s="417" t="s">
        <v>1967</v>
      </c>
      <c r="Y496" s="57" t="s">
        <v>100</v>
      </c>
      <c r="Z496" s="392">
        <v>1</v>
      </c>
      <c r="AA496" s="58" t="s">
        <v>1968</v>
      </c>
      <c r="AB496" s="435">
        <v>45230</v>
      </c>
      <c r="AC496" s="392">
        <v>1</v>
      </c>
      <c r="AD496" s="58" t="s">
        <v>1969</v>
      </c>
      <c r="AE496" s="435">
        <v>45230</v>
      </c>
      <c r="AF496" s="436" t="s">
        <v>92</v>
      </c>
      <c r="AG496" s="437" t="s">
        <v>92</v>
      </c>
    </row>
    <row r="497" spans="1:33" ht="39.75" customHeight="1" x14ac:dyDescent="0.25">
      <c r="A497" s="53" t="s">
        <v>4509</v>
      </c>
      <c r="B497" s="53">
        <v>130</v>
      </c>
      <c r="C497" s="53" t="s">
        <v>58</v>
      </c>
      <c r="D497" s="53" t="s">
        <v>1963</v>
      </c>
      <c r="E497" s="53">
        <v>3</v>
      </c>
      <c r="F497" s="53" t="s">
        <v>2051</v>
      </c>
      <c r="G497" s="53" t="s">
        <v>2049</v>
      </c>
      <c r="H497" s="54" t="s">
        <v>94</v>
      </c>
      <c r="I497" s="54" t="s">
        <v>76</v>
      </c>
      <c r="J497" s="54" t="s">
        <v>80</v>
      </c>
      <c r="K497" s="54" t="s">
        <v>80</v>
      </c>
      <c r="L497" s="54" t="s">
        <v>80</v>
      </c>
      <c r="M497" s="54" t="s">
        <v>80</v>
      </c>
      <c r="N497" s="54" t="s">
        <v>80</v>
      </c>
      <c r="O497" s="54" t="s">
        <v>80</v>
      </c>
      <c r="P497" s="54" t="s">
        <v>95</v>
      </c>
      <c r="Q497" s="52">
        <v>0.13</v>
      </c>
      <c r="R497" s="52">
        <v>1.3000000000000001E-2</v>
      </c>
      <c r="S497" s="428">
        <v>2</v>
      </c>
      <c r="T497" s="54" t="s">
        <v>84</v>
      </c>
      <c r="U497" s="54" t="s">
        <v>96</v>
      </c>
      <c r="V497" s="75">
        <v>44949</v>
      </c>
      <c r="W497" s="75">
        <v>44981</v>
      </c>
      <c r="X497" s="54" t="s">
        <v>1967</v>
      </c>
      <c r="Y497" s="57" t="s">
        <v>100</v>
      </c>
      <c r="Z497" s="392">
        <v>1</v>
      </c>
      <c r="AA497" s="58" t="s">
        <v>1971</v>
      </c>
      <c r="AB497" s="435">
        <v>44981</v>
      </c>
      <c r="AC497" s="392">
        <v>1</v>
      </c>
      <c r="AD497" s="58" t="s">
        <v>1972</v>
      </c>
      <c r="AE497" s="435">
        <v>44981</v>
      </c>
      <c r="AF497" s="57" t="s">
        <v>79</v>
      </c>
      <c r="AG497" s="437">
        <v>1</v>
      </c>
    </row>
    <row r="498" spans="1:33" ht="39.75" customHeight="1" x14ac:dyDescent="0.25">
      <c r="A498" s="53" t="s">
        <v>4509</v>
      </c>
      <c r="B498" s="53">
        <v>130</v>
      </c>
      <c r="C498" s="53" t="s">
        <v>58</v>
      </c>
      <c r="D498" s="53" t="s">
        <v>1963</v>
      </c>
      <c r="E498" s="53">
        <v>3</v>
      </c>
      <c r="F498" s="53" t="s">
        <v>2052</v>
      </c>
      <c r="G498" s="53" t="s">
        <v>2049</v>
      </c>
      <c r="H498" s="54" t="s">
        <v>102</v>
      </c>
      <c r="I498" s="54" t="s">
        <v>76</v>
      </c>
      <c r="J498" s="54" t="s">
        <v>80</v>
      </c>
      <c r="K498" s="54" t="s">
        <v>80</v>
      </c>
      <c r="L498" s="54" t="s">
        <v>80</v>
      </c>
      <c r="M498" s="54" t="s">
        <v>80</v>
      </c>
      <c r="N498" s="54" t="s">
        <v>80</v>
      </c>
      <c r="O498" s="54" t="s">
        <v>80</v>
      </c>
      <c r="P498" s="54" t="s">
        <v>103</v>
      </c>
      <c r="Q498" s="52">
        <v>0</v>
      </c>
      <c r="R498" s="52">
        <v>0</v>
      </c>
      <c r="S498" s="428">
        <v>1</v>
      </c>
      <c r="T498" s="54" t="s">
        <v>84</v>
      </c>
      <c r="U498" s="54" t="s">
        <v>104</v>
      </c>
      <c r="V498" s="75">
        <v>44984</v>
      </c>
      <c r="W498" s="75">
        <v>45002</v>
      </c>
      <c r="X498" s="54" t="s">
        <v>105</v>
      </c>
      <c r="Y498" s="57" t="s">
        <v>100</v>
      </c>
      <c r="Z498" s="392">
        <v>1</v>
      </c>
      <c r="AA498" s="58" t="s">
        <v>2053</v>
      </c>
      <c r="AB498" s="435">
        <v>45001</v>
      </c>
      <c r="AC498" s="392">
        <v>1</v>
      </c>
      <c r="AD498" s="58" t="s">
        <v>1975</v>
      </c>
      <c r="AE498" s="435">
        <v>45001</v>
      </c>
      <c r="AF498" s="57" t="s">
        <v>79</v>
      </c>
      <c r="AG498" s="437">
        <v>1</v>
      </c>
    </row>
    <row r="499" spans="1:33" ht="39.75" customHeight="1" x14ac:dyDescent="0.25">
      <c r="A499" s="53" t="s">
        <v>4509</v>
      </c>
      <c r="B499" s="53">
        <v>130</v>
      </c>
      <c r="C499" s="53" t="s">
        <v>58</v>
      </c>
      <c r="D499" s="53" t="s">
        <v>1963</v>
      </c>
      <c r="E499" s="53">
        <v>3</v>
      </c>
      <c r="F499" s="53" t="s">
        <v>2054</v>
      </c>
      <c r="G499" s="53" t="s">
        <v>2049</v>
      </c>
      <c r="H499" s="54" t="s">
        <v>94</v>
      </c>
      <c r="I499" s="54" t="s">
        <v>76</v>
      </c>
      <c r="J499" s="54" t="s">
        <v>80</v>
      </c>
      <c r="K499" s="54" t="s">
        <v>80</v>
      </c>
      <c r="L499" s="54" t="s">
        <v>80</v>
      </c>
      <c r="M499" s="54" t="s">
        <v>80</v>
      </c>
      <c r="N499" s="54" t="s">
        <v>80</v>
      </c>
      <c r="O499" s="54" t="s">
        <v>80</v>
      </c>
      <c r="P499" s="54" t="s">
        <v>109</v>
      </c>
      <c r="Q499" s="52">
        <v>0.13</v>
      </c>
      <c r="R499" s="52">
        <v>1.3000000000000001E-2</v>
      </c>
      <c r="S499" s="428">
        <v>2</v>
      </c>
      <c r="T499" s="54" t="s">
        <v>84</v>
      </c>
      <c r="U499" s="54" t="s">
        <v>110</v>
      </c>
      <c r="V499" s="75">
        <v>45006</v>
      </c>
      <c r="W499" s="75">
        <v>45037</v>
      </c>
      <c r="X499" s="54" t="s">
        <v>1967</v>
      </c>
      <c r="Y499" s="57" t="s">
        <v>100</v>
      </c>
      <c r="Z499" s="392">
        <v>1</v>
      </c>
      <c r="AA499" s="58" t="s">
        <v>1977</v>
      </c>
      <c r="AB499" s="435">
        <v>45037</v>
      </c>
      <c r="AC499" s="392">
        <v>1</v>
      </c>
      <c r="AD499" s="58" t="s">
        <v>1992</v>
      </c>
      <c r="AE499" s="435">
        <v>45037</v>
      </c>
      <c r="AF499" s="57" t="s">
        <v>79</v>
      </c>
      <c r="AG499" s="437">
        <v>1</v>
      </c>
    </row>
    <row r="500" spans="1:33" ht="39.75" customHeight="1" x14ac:dyDescent="0.25">
      <c r="A500" s="53" t="s">
        <v>4509</v>
      </c>
      <c r="B500" s="53">
        <v>130</v>
      </c>
      <c r="C500" s="53" t="s">
        <v>58</v>
      </c>
      <c r="D500" s="53" t="s">
        <v>1963</v>
      </c>
      <c r="E500" s="53">
        <v>3</v>
      </c>
      <c r="F500" s="53" t="s">
        <v>2055</v>
      </c>
      <c r="G500" s="53" t="s">
        <v>2049</v>
      </c>
      <c r="H500" s="54" t="s">
        <v>94</v>
      </c>
      <c r="I500" s="54" t="s">
        <v>76</v>
      </c>
      <c r="J500" s="54" t="s">
        <v>80</v>
      </c>
      <c r="K500" s="54" t="s">
        <v>80</v>
      </c>
      <c r="L500" s="54" t="s">
        <v>80</v>
      </c>
      <c r="M500" s="54" t="s">
        <v>80</v>
      </c>
      <c r="N500" s="54" t="s">
        <v>80</v>
      </c>
      <c r="O500" s="54" t="s">
        <v>80</v>
      </c>
      <c r="P500" s="54" t="s">
        <v>114</v>
      </c>
      <c r="Q500" s="52">
        <v>0.57999999999999996</v>
      </c>
      <c r="R500" s="52">
        <v>5.7999999999999996E-2</v>
      </c>
      <c r="S500" s="428">
        <v>4</v>
      </c>
      <c r="T500" s="54" t="s">
        <v>84</v>
      </c>
      <c r="U500" s="54" t="s">
        <v>115</v>
      </c>
      <c r="V500" s="75">
        <v>45040</v>
      </c>
      <c r="W500" s="75">
        <v>45184</v>
      </c>
      <c r="X500" s="54" t="s">
        <v>1967</v>
      </c>
      <c r="Y500" s="57" t="s">
        <v>100</v>
      </c>
      <c r="Z500" s="392">
        <v>1</v>
      </c>
      <c r="AA500" s="58" t="s">
        <v>1981</v>
      </c>
      <c r="AB500" s="435">
        <v>45184</v>
      </c>
      <c r="AC500" s="392">
        <v>1</v>
      </c>
      <c r="AD500" s="58" t="s">
        <v>386</v>
      </c>
      <c r="AE500" s="435">
        <v>45184</v>
      </c>
      <c r="AF500" s="57" t="s">
        <v>79</v>
      </c>
      <c r="AG500" s="437">
        <v>1</v>
      </c>
    </row>
    <row r="501" spans="1:33" ht="39.75" customHeight="1" x14ac:dyDescent="0.25">
      <c r="A501" s="53" t="s">
        <v>4509</v>
      </c>
      <c r="B501" s="53">
        <v>130</v>
      </c>
      <c r="C501" s="53" t="s">
        <v>58</v>
      </c>
      <c r="D501" s="53" t="s">
        <v>1963</v>
      </c>
      <c r="E501" s="53">
        <v>3</v>
      </c>
      <c r="F501" s="53" t="s">
        <v>2056</v>
      </c>
      <c r="G501" s="53" t="s">
        <v>2049</v>
      </c>
      <c r="H501" s="54" t="s">
        <v>94</v>
      </c>
      <c r="I501" s="54" t="s">
        <v>76</v>
      </c>
      <c r="J501" s="54" t="s">
        <v>80</v>
      </c>
      <c r="K501" s="54" t="s">
        <v>80</v>
      </c>
      <c r="L501" s="54" t="s">
        <v>80</v>
      </c>
      <c r="M501" s="54" t="s">
        <v>80</v>
      </c>
      <c r="N501" s="54" t="s">
        <v>80</v>
      </c>
      <c r="O501" s="54" t="s">
        <v>80</v>
      </c>
      <c r="P501" s="54" t="s">
        <v>119</v>
      </c>
      <c r="Q501" s="52">
        <v>7.0000000000000007E-2</v>
      </c>
      <c r="R501" s="52">
        <v>7.000000000000001E-3</v>
      </c>
      <c r="S501" s="428">
        <v>2</v>
      </c>
      <c r="T501" s="54" t="s">
        <v>84</v>
      </c>
      <c r="U501" s="54" t="s">
        <v>96</v>
      </c>
      <c r="V501" s="75">
        <v>45187</v>
      </c>
      <c r="W501" s="75">
        <v>45205</v>
      </c>
      <c r="X501" s="54" t="s">
        <v>1967</v>
      </c>
      <c r="Y501" s="57" t="s">
        <v>100</v>
      </c>
      <c r="Z501" s="392">
        <v>1</v>
      </c>
      <c r="AA501" s="58" t="s">
        <v>4749</v>
      </c>
      <c r="AB501" s="435">
        <v>45205</v>
      </c>
      <c r="AC501" s="392">
        <v>1</v>
      </c>
      <c r="AD501" s="58" t="s">
        <v>1984</v>
      </c>
      <c r="AE501" s="435">
        <v>45205</v>
      </c>
      <c r="AF501" s="57" t="s">
        <v>125</v>
      </c>
      <c r="AG501" s="437">
        <v>0.95</v>
      </c>
    </row>
    <row r="502" spans="1:33" ht="39.75" customHeight="1" x14ac:dyDescent="0.25">
      <c r="A502" s="53" t="s">
        <v>4509</v>
      </c>
      <c r="B502" s="53">
        <v>130</v>
      </c>
      <c r="C502" s="53" t="s">
        <v>58</v>
      </c>
      <c r="D502" s="53" t="s">
        <v>1963</v>
      </c>
      <c r="E502" s="53">
        <v>3</v>
      </c>
      <c r="F502" s="53" t="s">
        <v>2057</v>
      </c>
      <c r="G502" s="53" t="s">
        <v>2049</v>
      </c>
      <c r="H502" s="54" t="s">
        <v>94</v>
      </c>
      <c r="I502" s="54" t="s">
        <v>76</v>
      </c>
      <c r="J502" s="54" t="s">
        <v>80</v>
      </c>
      <c r="K502" s="54" t="s">
        <v>80</v>
      </c>
      <c r="L502" s="54" t="s">
        <v>80</v>
      </c>
      <c r="M502" s="54" t="s">
        <v>80</v>
      </c>
      <c r="N502" s="54" t="s">
        <v>80</v>
      </c>
      <c r="O502" s="54" t="s">
        <v>80</v>
      </c>
      <c r="P502" s="54" t="s">
        <v>613</v>
      </c>
      <c r="Q502" s="52">
        <v>0.09</v>
      </c>
      <c r="R502" s="52">
        <v>8.9999999999999993E-3</v>
      </c>
      <c r="S502" s="428">
        <v>2</v>
      </c>
      <c r="T502" s="54" t="s">
        <v>84</v>
      </c>
      <c r="U502" s="54" t="s">
        <v>96</v>
      </c>
      <c r="V502" s="75">
        <v>45208</v>
      </c>
      <c r="W502" s="75">
        <v>45230</v>
      </c>
      <c r="X502" s="54" t="s">
        <v>1967</v>
      </c>
      <c r="Y502" s="57" t="s">
        <v>100</v>
      </c>
      <c r="Z502" s="392">
        <v>1</v>
      </c>
      <c r="AA502" s="58" t="s">
        <v>1968</v>
      </c>
      <c r="AB502" s="435">
        <v>45230</v>
      </c>
      <c r="AC502" s="392">
        <v>1</v>
      </c>
      <c r="AD502" s="58" t="s">
        <v>1984</v>
      </c>
      <c r="AE502" s="435">
        <v>45230</v>
      </c>
      <c r="AF502" s="57" t="s">
        <v>125</v>
      </c>
      <c r="AG502" s="437">
        <v>0.95</v>
      </c>
    </row>
    <row r="503" spans="1:33" ht="39.75" customHeight="1" x14ac:dyDescent="0.25">
      <c r="A503" s="49" t="s">
        <v>4509</v>
      </c>
      <c r="B503" s="49">
        <v>130</v>
      </c>
      <c r="C503" s="49" t="s">
        <v>58</v>
      </c>
      <c r="D503" s="49" t="s">
        <v>1963</v>
      </c>
      <c r="E503" s="49">
        <v>3</v>
      </c>
      <c r="F503" s="49" t="s">
        <v>2058</v>
      </c>
      <c r="G503" s="49" t="s">
        <v>2058</v>
      </c>
      <c r="H503" s="417" t="s">
        <v>75</v>
      </c>
      <c r="I503" s="417" t="s">
        <v>76</v>
      </c>
      <c r="J503" s="417" t="s">
        <v>2059</v>
      </c>
      <c r="K503" s="417" t="s">
        <v>78</v>
      </c>
      <c r="L503" s="417" t="s">
        <v>79</v>
      </c>
      <c r="M503" s="417" t="s">
        <v>80</v>
      </c>
      <c r="N503" s="417" t="s">
        <v>659</v>
      </c>
      <c r="O503" s="417" t="s">
        <v>82</v>
      </c>
      <c r="P503" s="417" t="s">
        <v>2060</v>
      </c>
      <c r="Q503" s="50">
        <v>0.05</v>
      </c>
      <c r="R503" s="50"/>
      <c r="S503" s="153">
        <v>1</v>
      </c>
      <c r="T503" s="417" t="s">
        <v>84</v>
      </c>
      <c r="U503" s="417" t="s">
        <v>2037</v>
      </c>
      <c r="V503" s="171">
        <v>45047</v>
      </c>
      <c r="W503" s="171">
        <v>45230</v>
      </c>
      <c r="X503" s="417" t="s">
        <v>1967</v>
      </c>
      <c r="Y503" s="57" t="s">
        <v>100</v>
      </c>
      <c r="Z503" s="392">
        <v>1</v>
      </c>
      <c r="AA503" s="58" t="s">
        <v>1968</v>
      </c>
      <c r="AB503" s="435">
        <v>45230</v>
      </c>
      <c r="AC503" s="392">
        <v>1</v>
      </c>
      <c r="AD503" s="58" t="s">
        <v>1969</v>
      </c>
      <c r="AE503" s="435">
        <v>45230</v>
      </c>
      <c r="AF503" s="436" t="s">
        <v>92</v>
      </c>
      <c r="AG503" s="437" t="s">
        <v>92</v>
      </c>
    </row>
    <row r="504" spans="1:33" ht="39.75" customHeight="1" x14ac:dyDescent="0.25">
      <c r="A504" s="53" t="s">
        <v>4509</v>
      </c>
      <c r="B504" s="53">
        <v>130</v>
      </c>
      <c r="C504" s="53" t="s">
        <v>58</v>
      </c>
      <c r="D504" s="53" t="s">
        <v>1963</v>
      </c>
      <c r="E504" s="53">
        <v>3</v>
      </c>
      <c r="F504" s="53" t="s">
        <v>2061</v>
      </c>
      <c r="G504" s="53" t="s">
        <v>2058</v>
      </c>
      <c r="H504" s="54" t="s">
        <v>94</v>
      </c>
      <c r="I504" s="54" t="s">
        <v>76</v>
      </c>
      <c r="J504" s="54" t="s">
        <v>80</v>
      </c>
      <c r="K504" s="54" t="s">
        <v>80</v>
      </c>
      <c r="L504" s="54" t="s">
        <v>80</v>
      </c>
      <c r="M504" s="54" t="s">
        <v>80</v>
      </c>
      <c r="N504" s="54" t="s">
        <v>80</v>
      </c>
      <c r="O504" s="54" t="s">
        <v>80</v>
      </c>
      <c r="P504" s="54" t="s">
        <v>95</v>
      </c>
      <c r="Q504" s="52">
        <v>0.16</v>
      </c>
      <c r="R504" s="52">
        <v>8.0000000000000002E-3</v>
      </c>
      <c r="S504" s="428">
        <v>2</v>
      </c>
      <c r="T504" s="54" t="s">
        <v>84</v>
      </c>
      <c r="U504" s="54" t="s">
        <v>96</v>
      </c>
      <c r="V504" s="75">
        <v>45047</v>
      </c>
      <c r="W504" s="75">
        <v>45072</v>
      </c>
      <c r="X504" s="54" t="s">
        <v>1967</v>
      </c>
      <c r="Y504" s="57" t="s">
        <v>100</v>
      </c>
      <c r="Z504" s="392">
        <v>1</v>
      </c>
      <c r="AA504" s="58" t="s">
        <v>1971</v>
      </c>
      <c r="AB504" s="435">
        <v>45070</v>
      </c>
      <c r="AC504" s="392">
        <v>1</v>
      </c>
      <c r="AD504" s="58" t="s">
        <v>2062</v>
      </c>
      <c r="AE504" s="435">
        <v>45070</v>
      </c>
      <c r="AF504" s="57" t="s">
        <v>79</v>
      </c>
      <c r="AG504" s="437">
        <v>1</v>
      </c>
    </row>
    <row r="505" spans="1:33" ht="39.75" customHeight="1" x14ac:dyDescent="0.25">
      <c r="A505" s="53" t="s">
        <v>4509</v>
      </c>
      <c r="B505" s="53">
        <v>130</v>
      </c>
      <c r="C505" s="53" t="s">
        <v>58</v>
      </c>
      <c r="D505" s="53" t="s">
        <v>1963</v>
      </c>
      <c r="E505" s="53">
        <v>3</v>
      </c>
      <c r="F505" s="53" t="s">
        <v>2063</v>
      </c>
      <c r="G505" s="53" t="s">
        <v>2058</v>
      </c>
      <c r="H505" s="54" t="s">
        <v>102</v>
      </c>
      <c r="I505" s="54" t="s">
        <v>76</v>
      </c>
      <c r="J505" s="54" t="s">
        <v>80</v>
      </c>
      <c r="K505" s="54" t="s">
        <v>80</v>
      </c>
      <c r="L505" s="54" t="s">
        <v>80</v>
      </c>
      <c r="M505" s="54" t="s">
        <v>80</v>
      </c>
      <c r="N505" s="54" t="s">
        <v>80</v>
      </c>
      <c r="O505" s="54" t="s">
        <v>80</v>
      </c>
      <c r="P505" s="54" t="s">
        <v>103</v>
      </c>
      <c r="Q505" s="52">
        <v>0</v>
      </c>
      <c r="R505" s="52">
        <v>0</v>
      </c>
      <c r="S505" s="428">
        <v>1</v>
      </c>
      <c r="T505" s="54" t="s">
        <v>84</v>
      </c>
      <c r="U505" s="54" t="s">
        <v>104</v>
      </c>
      <c r="V505" s="75">
        <v>45075</v>
      </c>
      <c r="W505" s="75">
        <v>45086</v>
      </c>
      <c r="X505" s="54" t="s">
        <v>105</v>
      </c>
      <c r="Y505" s="57" t="s">
        <v>100</v>
      </c>
      <c r="Z505" s="392">
        <v>1</v>
      </c>
      <c r="AA505" s="58" t="s">
        <v>1975</v>
      </c>
      <c r="AB505" s="435">
        <v>45086</v>
      </c>
      <c r="AC505" s="392">
        <v>1</v>
      </c>
      <c r="AD505" s="58" t="s">
        <v>2027</v>
      </c>
      <c r="AE505" s="435">
        <v>45086</v>
      </c>
      <c r="AF505" s="57" t="s">
        <v>79</v>
      </c>
      <c r="AG505" s="437">
        <v>1</v>
      </c>
    </row>
    <row r="506" spans="1:33" ht="39.75" customHeight="1" x14ac:dyDescent="0.25">
      <c r="A506" s="53" t="s">
        <v>4509</v>
      </c>
      <c r="B506" s="53">
        <v>130</v>
      </c>
      <c r="C506" s="53" t="s">
        <v>58</v>
      </c>
      <c r="D506" s="53" t="s">
        <v>1963</v>
      </c>
      <c r="E506" s="53">
        <v>3</v>
      </c>
      <c r="F506" s="53" t="s">
        <v>2064</v>
      </c>
      <c r="G506" s="53" t="s">
        <v>2058</v>
      </c>
      <c r="H506" s="54" t="s">
        <v>94</v>
      </c>
      <c r="I506" s="54" t="s">
        <v>76</v>
      </c>
      <c r="J506" s="54" t="s">
        <v>80</v>
      </c>
      <c r="K506" s="54" t="s">
        <v>80</v>
      </c>
      <c r="L506" s="54" t="s">
        <v>80</v>
      </c>
      <c r="M506" s="54" t="s">
        <v>80</v>
      </c>
      <c r="N506" s="54" t="s">
        <v>80</v>
      </c>
      <c r="O506" s="54" t="s">
        <v>80</v>
      </c>
      <c r="P506" s="54" t="s">
        <v>109</v>
      </c>
      <c r="Q506" s="52">
        <v>0.2</v>
      </c>
      <c r="R506" s="52">
        <v>1.0000000000000002E-2</v>
      </c>
      <c r="S506" s="428">
        <v>2</v>
      </c>
      <c r="T506" s="54" t="s">
        <v>84</v>
      </c>
      <c r="U506" s="54" t="s">
        <v>110</v>
      </c>
      <c r="V506" s="75">
        <v>45090</v>
      </c>
      <c r="W506" s="75">
        <v>45121</v>
      </c>
      <c r="X506" s="54" t="s">
        <v>1967</v>
      </c>
      <c r="Y506" s="57" t="s">
        <v>100</v>
      </c>
      <c r="Z506" s="392">
        <v>1</v>
      </c>
      <c r="AA506" s="58" t="s">
        <v>2065</v>
      </c>
      <c r="AB506" s="435">
        <v>45121</v>
      </c>
      <c r="AC506" s="392">
        <v>1</v>
      </c>
      <c r="AD506" s="58" t="s">
        <v>386</v>
      </c>
      <c r="AE506" s="435">
        <v>45121</v>
      </c>
      <c r="AF506" s="57" t="s">
        <v>79</v>
      </c>
      <c r="AG506" s="437">
        <v>1</v>
      </c>
    </row>
    <row r="507" spans="1:33" ht="39.75" customHeight="1" x14ac:dyDescent="0.25">
      <c r="A507" s="53" t="s">
        <v>4509</v>
      </c>
      <c r="B507" s="53">
        <v>130</v>
      </c>
      <c r="C507" s="53" t="s">
        <v>58</v>
      </c>
      <c r="D507" s="53" t="s">
        <v>1963</v>
      </c>
      <c r="E507" s="53">
        <v>3</v>
      </c>
      <c r="F507" s="53" t="s">
        <v>2066</v>
      </c>
      <c r="G507" s="53" t="s">
        <v>2058</v>
      </c>
      <c r="H507" s="54" t="s">
        <v>94</v>
      </c>
      <c r="I507" s="54" t="s">
        <v>76</v>
      </c>
      <c r="J507" s="54" t="s">
        <v>80</v>
      </c>
      <c r="K507" s="54" t="s">
        <v>80</v>
      </c>
      <c r="L507" s="54" t="s">
        <v>80</v>
      </c>
      <c r="M507" s="54" t="s">
        <v>80</v>
      </c>
      <c r="N507" s="54" t="s">
        <v>80</v>
      </c>
      <c r="O507" s="54" t="s">
        <v>80</v>
      </c>
      <c r="P507" s="54" t="s">
        <v>114</v>
      </c>
      <c r="Q507" s="52">
        <v>0.43</v>
      </c>
      <c r="R507" s="52">
        <v>2.1500000000000002E-2</v>
      </c>
      <c r="S507" s="428">
        <v>4</v>
      </c>
      <c r="T507" s="54" t="s">
        <v>84</v>
      </c>
      <c r="U507" s="54" t="s">
        <v>115</v>
      </c>
      <c r="V507" s="75">
        <v>45124</v>
      </c>
      <c r="W507" s="75">
        <v>45191</v>
      </c>
      <c r="X507" s="54" t="s">
        <v>1967</v>
      </c>
      <c r="Y507" s="57" t="s">
        <v>100</v>
      </c>
      <c r="Z507" s="392">
        <v>1</v>
      </c>
      <c r="AA507" s="58" t="s">
        <v>1981</v>
      </c>
      <c r="AB507" s="435">
        <v>45191</v>
      </c>
      <c r="AC507" s="392">
        <v>1</v>
      </c>
      <c r="AD507" s="58" t="s">
        <v>386</v>
      </c>
      <c r="AE507" s="435">
        <v>45191</v>
      </c>
      <c r="AF507" s="57" t="s">
        <v>79</v>
      </c>
      <c r="AG507" s="437">
        <v>1</v>
      </c>
    </row>
    <row r="508" spans="1:33" ht="39.75" customHeight="1" x14ac:dyDescent="0.25">
      <c r="A508" s="53" t="s">
        <v>4509</v>
      </c>
      <c r="B508" s="53">
        <v>130</v>
      </c>
      <c r="C508" s="53" t="s">
        <v>58</v>
      </c>
      <c r="D508" s="53" t="s">
        <v>1963</v>
      </c>
      <c r="E508" s="53">
        <v>3</v>
      </c>
      <c r="F508" s="53" t="s">
        <v>2067</v>
      </c>
      <c r="G508" s="53" t="s">
        <v>2058</v>
      </c>
      <c r="H508" s="54" t="s">
        <v>94</v>
      </c>
      <c r="I508" s="54" t="s">
        <v>76</v>
      </c>
      <c r="J508" s="54" t="s">
        <v>80</v>
      </c>
      <c r="K508" s="54" t="s">
        <v>80</v>
      </c>
      <c r="L508" s="54" t="s">
        <v>80</v>
      </c>
      <c r="M508" s="54" t="s">
        <v>80</v>
      </c>
      <c r="N508" s="54" t="s">
        <v>80</v>
      </c>
      <c r="O508" s="54" t="s">
        <v>80</v>
      </c>
      <c r="P508" s="54" t="s">
        <v>119</v>
      </c>
      <c r="Q508" s="52">
        <v>0.12</v>
      </c>
      <c r="R508" s="52">
        <v>6.0000000000000001E-3</v>
      </c>
      <c r="S508" s="428">
        <v>2</v>
      </c>
      <c r="T508" s="54" t="s">
        <v>84</v>
      </c>
      <c r="U508" s="54" t="s">
        <v>96</v>
      </c>
      <c r="V508" s="75">
        <v>45194</v>
      </c>
      <c r="W508" s="75">
        <v>45212</v>
      </c>
      <c r="X508" s="54" t="s">
        <v>1967</v>
      </c>
      <c r="Y508" s="57" t="s">
        <v>100</v>
      </c>
      <c r="Z508" s="392">
        <v>1</v>
      </c>
      <c r="AA508" s="58" t="s">
        <v>2068</v>
      </c>
      <c r="AB508" s="435">
        <v>45212</v>
      </c>
      <c r="AC508" s="392">
        <v>1</v>
      </c>
      <c r="AD508" s="58" t="s">
        <v>1984</v>
      </c>
      <c r="AE508" s="435">
        <v>45212</v>
      </c>
      <c r="AF508" s="57" t="s">
        <v>125</v>
      </c>
      <c r="AG508" s="437">
        <v>0.95</v>
      </c>
    </row>
    <row r="509" spans="1:33" ht="39.75" customHeight="1" x14ac:dyDescent="0.25">
      <c r="A509" s="53" t="s">
        <v>4509</v>
      </c>
      <c r="B509" s="53">
        <v>130</v>
      </c>
      <c r="C509" s="53" t="s">
        <v>58</v>
      </c>
      <c r="D509" s="53" t="s">
        <v>1963</v>
      </c>
      <c r="E509" s="53">
        <v>3</v>
      </c>
      <c r="F509" s="53" t="s">
        <v>2069</v>
      </c>
      <c r="G509" s="53" t="s">
        <v>2058</v>
      </c>
      <c r="H509" s="54" t="s">
        <v>94</v>
      </c>
      <c r="I509" s="54" t="s">
        <v>76</v>
      </c>
      <c r="J509" s="54" t="s">
        <v>80</v>
      </c>
      <c r="K509" s="54" t="s">
        <v>80</v>
      </c>
      <c r="L509" s="54" t="s">
        <v>80</v>
      </c>
      <c r="M509" s="54" t="s">
        <v>80</v>
      </c>
      <c r="N509" s="54" t="s">
        <v>80</v>
      </c>
      <c r="O509" s="54" t="s">
        <v>80</v>
      </c>
      <c r="P509" s="54" t="s">
        <v>613</v>
      </c>
      <c r="Q509" s="52">
        <v>0.09</v>
      </c>
      <c r="R509" s="52">
        <v>4.4999999999999997E-3</v>
      </c>
      <c r="S509" s="428">
        <v>2</v>
      </c>
      <c r="T509" s="54" t="s">
        <v>84</v>
      </c>
      <c r="U509" s="54" t="s">
        <v>96</v>
      </c>
      <c r="V509" s="75">
        <v>45216</v>
      </c>
      <c r="W509" s="75">
        <v>45230</v>
      </c>
      <c r="X509" s="54" t="s">
        <v>1967</v>
      </c>
      <c r="Y509" s="57" t="s">
        <v>100</v>
      </c>
      <c r="Z509" s="392">
        <v>1</v>
      </c>
      <c r="AA509" s="58" t="s">
        <v>1968</v>
      </c>
      <c r="AB509" s="435">
        <v>45230</v>
      </c>
      <c r="AC509" s="392">
        <v>1</v>
      </c>
      <c r="AD509" s="58" t="s">
        <v>1984</v>
      </c>
      <c r="AE509" s="435">
        <v>45230</v>
      </c>
      <c r="AF509" s="57" t="s">
        <v>125</v>
      </c>
      <c r="AG509" s="437">
        <v>0.95</v>
      </c>
    </row>
    <row r="510" spans="1:33" ht="39.75" customHeight="1" x14ac:dyDescent="0.25">
      <c r="A510" s="63" t="s">
        <v>4509</v>
      </c>
      <c r="B510" s="63">
        <v>130</v>
      </c>
      <c r="C510" s="63" t="s">
        <v>58</v>
      </c>
      <c r="D510" s="63" t="s">
        <v>1963</v>
      </c>
      <c r="E510" s="63">
        <v>3</v>
      </c>
      <c r="F510" s="63" t="s">
        <v>2070</v>
      </c>
      <c r="G510" s="63" t="s">
        <v>2070</v>
      </c>
      <c r="H510" s="418" t="s">
        <v>155</v>
      </c>
      <c r="I510" s="418" t="s">
        <v>155</v>
      </c>
      <c r="J510" s="418" t="s">
        <v>80</v>
      </c>
      <c r="K510" s="418" t="s">
        <v>80</v>
      </c>
      <c r="L510" s="418" t="s">
        <v>80</v>
      </c>
      <c r="M510" s="418" t="s">
        <v>80</v>
      </c>
      <c r="N510" s="418" t="s">
        <v>80</v>
      </c>
      <c r="O510" s="418" t="s">
        <v>80</v>
      </c>
      <c r="P510" s="418" t="s">
        <v>156</v>
      </c>
      <c r="Q510" s="64">
        <v>1</v>
      </c>
      <c r="R510" s="64"/>
      <c r="S510" s="429">
        <v>16</v>
      </c>
      <c r="T510" s="418" t="s">
        <v>84</v>
      </c>
      <c r="U510" s="418" t="s">
        <v>162</v>
      </c>
      <c r="V510" s="412">
        <v>44927</v>
      </c>
      <c r="W510" s="412">
        <v>45290</v>
      </c>
      <c r="X510" s="418" t="s">
        <v>2071</v>
      </c>
      <c r="Y510" s="57" t="s">
        <v>100</v>
      </c>
      <c r="Z510" s="392">
        <v>1</v>
      </c>
      <c r="AA510" s="58" t="s">
        <v>4637</v>
      </c>
      <c r="AB510" s="435">
        <v>45291</v>
      </c>
      <c r="AC510" s="392">
        <v>1</v>
      </c>
      <c r="AD510" s="58" t="s">
        <v>4637</v>
      </c>
      <c r="AE510" s="435">
        <v>45291</v>
      </c>
      <c r="AF510" s="436" t="s">
        <v>92</v>
      </c>
      <c r="AG510" s="437" t="s">
        <v>92</v>
      </c>
    </row>
    <row r="511" spans="1:33" ht="39.75" customHeight="1" x14ac:dyDescent="0.25">
      <c r="A511" s="53" t="s">
        <v>4509</v>
      </c>
      <c r="B511" s="53">
        <v>130</v>
      </c>
      <c r="C511" s="53" t="s">
        <v>58</v>
      </c>
      <c r="D511" s="53" t="s">
        <v>1963</v>
      </c>
      <c r="E511" s="53">
        <v>3</v>
      </c>
      <c r="F511" s="53" t="s">
        <v>2072</v>
      </c>
      <c r="G511" s="53" t="s">
        <v>2070</v>
      </c>
      <c r="H511" s="54" t="s">
        <v>159</v>
      </c>
      <c r="I511" s="54" t="s">
        <v>160</v>
      </c>
      <c r="J511" s="54" t="s">
        <v>80</v>
      </c>
      <c r="K511" s="54" t="s">
        <v>80</v>
      </c>
      <c r="L511" s="54" t="s">
        <v>80</v>
      </c>
      <c r="M511" s="54" t="s">
        <v>80</v>
      </c>
      <c r="N511" s="54" t="s">
        <v>80</v>
      </c>
      <c r="O511" s="54" t="s">
        <v>80</v>
      </c>
      <c r="P511" s="54" t="s">
        <v>161</v>
      </c>
      <c r="Q511" s="52">
        <v>0.3125</v>
      </c>
      <c r="R511" s="52">
        <v>0.3125</v>
      </c>
      <c r="S511" s="428">
        <v>5</v>
      </c>
      <c r="T511" s="54" t="s">
        <v>84</v>
      </c>
      <c r="U511" s="54" t="s">
        <v>162</v>
      </c>
      <c r="V511" s="75">
        <v>44927</v>
      </c>
      <c r="W511" s="75">
        <v>45016</v>
      </c>
      <c r="X511" s="54" t="s">
        <v>2071</v>
      </c>
      <c r="Y511" s="57" t="s">
        <v>100</v>
      </c>
      <c r="Z511" s="392">
        <v>1</v>
      </c>
      <c r="AA511" s="58" t="s">
        <v>2073</v>
      </c>
      <c r="AB511" s="435">
        <v>45016</v>
      </c>
      <c r="AC511" s="392">
        <v>1</v>
      </c>
      <c r="AD511" s="58" t="s">
        <v>230</v>
      </c>
      <c r="AE511" s="435">
        <v>45016</v>
      </c>
      <c r="AF511" s="57" t="s">
        <v>79</v>
      </c>
      <c r="AG511" s="437">
        <v>1</v>
      </c>
    </row>
    <row r="512" spans="1:33" ht="39.75" customHeight="1" x14ac:dyDescent="0.25">
      <c r="A512" s="53" t="s">
        <v>4509</v>
      </c>
      <c r="B512" s="53">
        <v>130</v>
      </c>
      <c r="C512" s="53" t="s">
        <v>58</v>
      </c>
      <c r="D512" s="53" t="s">
        <v>1963</v>
      </c>
      <c r="E512" s="53">
        <v>3</v>
      </c>
      <c r="F512" s="53" t="s">
        <v>2074</v>
      </c>
      <c r="G512" s="53" t="s">
        <v>2070</v>
      </c>
      <c r="H512" s="54" t="s">
        <v>165</v>
      </c>
      <c r="I512" s="54" t="s">
        <v>160</v>
      </c>
      <c r="J512" s="54" t="s">
        <v>80</v>
      </c>
      <c r="K512" s="54" t="s">
        <v>80</v>
      </c>
      <c r="L512" s="54" t="s">
        <v>80</v>
      </c>
      <c r="M512" s="54" t="s">
        <v>80</v>
      </c>
      <c r="N512" s="54" t="s">
        <v>80</v>
      </c>
      <c r="O512" s="54" t="s">
        <v>80</v>
      </c>
      <c r="P512" s="54" t="s">
        <v>166</v>
      </c>
      <c r="Q512" s="52">
        <v>0.125</v>
      </c>
      <c r="R512" s="52">
        <v>0.125</v>
      </c>
      <c r="S512" s="428">
        <v>2</v>
      </c>
      <c r="T512" s="54" t="s">
        <v>84</v>
      </c>
      <c r="U512" s="54" t="s">
        <v>162</v>
      </c>
      <c r="V512" s="75">
        <v>45017</v>
      </c>
      <c r="W512" s="75">
        <v>45107</v>
      </c>
      <c r="X512" s="54" t="s">
        <v>2071</v>
      </c>
      <c r="Y512" s="57" t="s">
        <v>100</v>
      </c>
      <c r="Z512" s="392">
        <v>1</v>
      </c>
      <c r="AA512" s="58" t="s">
        <v>233</v>
      </c>
      <c r="AB512" s="435">
        <v>45107</v>
      </c>
      <c r="AC512" s="392">
        <v>1</v>
      </c>
      <c r="AD512" s="58" t="s">
        <v>233</v>
      </c>
      <c r="AE512" s="435">
        <v>45107</v>
      </c>
      <c r="AF512" s="57" t="s">
        <v>79</v>
      </c>
      <c r="AG512" s="437">
        <v>1</v>
      </c>
    </row>
    <row r="513" spans="1:33" ht="39.75" customHeight="1" x14ac:dyDescent="0.25">
      <c r="A513" s="53" t="s">
        <v>4509</v>
      </c>
      <c r="B513" s="53">
        <v>130</v>
      </c>
      <c r="C513" s="53" t="s">
        <v>58</v>
      </c>
      <c r="D513" s="53" t="s">
        <v>1963</v>
      </c>
      <c r="E513" s="53">
        <v>3</v>
      </c>
      <c r="F513" s="53" t="s">
        <v>2075</v>
      </c>
      <c r="G513" s="53" t="s">
        <v>2070</v>
      </c>
      <c r="H513" s="54" t="s">
        <v>235</v>
      </c>
      <c r="I513" s="54" t="s">
        <v>160</v>
      </c>
      <c r="J513" s="54" t="s">
        <v>80</v>
      </c>
      <c r="K513" s="54" t="s">
        <v>80</v>
      </c>
      <c r="L513" s="54" t="s">
        <v>80</v>
      </c>
      <c r="M513" s="54" t="s">
        <v>80</v>
      </c>
      <c r="N513" s="54" t="s">
        <v>80</v>
      </c>
      <c r="O513" s="54" t="s">
        <v>80</v>
      </c>
      <c r="P513" s="54" t="s">
        <v>236</v>
      </c>
      <c r="Q513" s="52">
        <v>0.1875</v>
      </c>
      <c r="R513" s="52">
        <v>0.1875</v>
      </c>
      <c r="S513" s="428">
        <v>3</v>
      </c>
      <c r="T513" s="54" t="s">
        <v>84</v>
      </c>
      <c r="U513" s="54" t="s">
        <v>162</v>
      </c>
      <c r="V513" s="75">
        <v>45200</v>
      </c>
      <c r="W513" s="75">
        <v>45290</v>
      </c>
      <c r="X513" s="54" t="s">
        <v>2071</v>
      </c>
      <c r="Y513" s="57" t="s">
        <v>100</v>
      </c>
      <c r="Z513" s="392">
        <v>1</v>
      </c>
      <c r="AA513" s="58" t="s">
        <v>238</v>
      </c>
      <c r="AB513" s="435">
        <v>45199</v>
      </c>
      <c r="AC513" s="392">
        <v>1</v>
      </c>
      <c r="AD513" s="58" t="s">
        <v>238</v>
      </c>
      <c r="AE513" s="435">
        <v>45199</v>
      </c>
      <c r="AF513" s="57" t="s">
        <v>79</v>
      </c>
      <c r="AG513" s="437">
        <v>1</v>
      </c>
    </row>
    <row r="514" spans="1:33" ht="39.75" customHeight="1" x14ac:dyDescent="0.25">
      <c r="A514" s="53" t="s">
        <v>4509</v>
      </c>
      <c r="B514" s="53">
        <v>130</v>
      </c>
      <c r="C514" s="53" t="s">
        <v>58</v>
      </c>
      <c r="D514" s="53" t="s">
        <v>1963</v>
      </c>
      <c r="E514" s="53">
        <v>3</v>
      </c>
      <c r="F514" s="53" t="s">
        <v>2076</v>
      </c>
      <c r="G514" s="53" t="s">
        <v>2070</v>
      </c>
      <c r="H514" s="54" t="s">
        <v>170</v>
      </c>
      <c r="I514" s="54" t="s">
        <v>160</v>
      </c>
      <c r="J514" s="54" t="s">
        <v>80</v>
      </c>
      <c r="K514" s="54" t="s">
        <v>80</v>
      </c>
      <c r="L514" s="54" t="s">
        <v>80</v>
      </c>
      <c r="M514" s="54" t="s">
        <v>80</v>
      </c>
      <c r="N514" s="54" t="s">
        <v>80</v>
      </c>
      <c r="O514" s="54" t="s">
        <v>80</v>
      </c>
      <c r="P514" s="54" t="s">
        <v>171</v>
      </c>
      <c r="Q514" s="52">
        <v>0.375</v>
      </c>
      <c r="R514" s="52">
        <v>0.375</v>
      </c>
      <c r="S514" s="428">
        <v>6</v>
      </c>
      <c r="T514" s="54" t="s">
        <v>84</v>
      </c>
      <c r="U514" s="54" t="s">
        <v>162</v>
      </c>
      <c r="V514" s="75">
        <v>45200</v>
      </c>
      <c r="W514" s="75">
        <v>45290</v>
      </c>
      <c r="X514" s="54" t="s">
        <v>2071</v>
      </c>
      <c r="Y514" s="57" t="s">
        <v>100</v>
      </c>
      <c r="Z514" s="392">
        <v>1</v>
      </c>
      <c r="AA514" s="58" t="s">
        <v>4662</v>
      </c>
      <c r="AB514" s="435">
        <v>45291</v>
      </c>
      <c r="AC514" s="392">
        <v>1</v>
      </c>
      <c r="AD514" s="58" t="s">
        <v>4662</v>
      </c>
      <c r="AE514" s="435">
        <v>45291</v>
      </c>
      <c r="AF514" s="57" t="s">
        <v>79</v>
      </c>
      <c r="AG514" s="437">
        <v>1</v>
      </c>
    </row>
    <row r="515" spans="1:33" ht="39.75" customHeight="1" x14ac:dyDescent="0.25">
      <c r="A515" s="49" t="s">
        <v>4509</v>
      </c>
      <c r="B515" s="49">
        <v>141</v>
      </c>
      <c r="C515" s="49" t="s">
        <v>59</v>
      </c>
      <c r="D515" s="49" t="s">
        <v>2077</v>
      </c>
      <c r="E515" s="49">
        <v>1</v>
      </c>
      <c r="F515" s="49" t="s">
        <v>2078</v>
      </c>
      <c r="G515" s="49" t="s">
        <v>2078</v>
      </c>
      <c r="H515" s="417" t="s">
        <v>75</v>
      </c>
      <c r="I515" s="417" t="s">
        <v>730</v>
      </c>
      <c r="J515" s="417" t="s">
        <v>1221</v>
      </c>
      <c r="K515" s="417" t="s">
        <v>144</v>
      </c>
      <c r="L515" s="417" t="s">
        <v>125</v>
      </c>
      <c r="M515" s="417" t="s">
        <v>583</v>
      </c>
      <c r="N515" s="417" t="s">
        <v>198</v>
      </c>
      <c r="O515" s="417" t="s">
        <v>2079</v>
      </c>
      <c r="P515" s="417" t="s">
        <v>2080</v>
      </c>
      <c r="Q515" s="50">
        <v>0.13</v>
      </c>
      <c r="R515" s="50"/>
      <c r="S515" s="153">
        <v>2516686</v>
      </c>
      <c r="T515" s="417" t="s">
        <v>84</v>
      </c>
      <c r="U515" s="417" t="s">
        <v>2081</v>
      </c>
      <c r="V515" s="171">
        <v>44928</v>
      </c>
      <c r="W515" s="171">
        <v>45291</v>
      </c>
      <c r="X515" s="417" t="s">
        <v>2082</v>
      </c>
      <c r="Y515" s="57" t="s">
        <v>100</v>
      </c>
      <c r="Z515" s="392">
        <v>1</v>
      </c>
      <c r="AA515" s="58" t="s">
        <v>4754</v>
      </c>
      <c r="AB515" s="435">
        <v>45291</v>
      </c>
      <c r="AC515" s="392">
        <v>1</v>
      </c>
      <c r="AD515" s="58" t="s">
        <v>4754</v>
      </c>
      <c r="AE515" s="435">
        <v>45291</v>
      </c>
      <c r="AF515" s="436" t="s">
        <v>92</v>
      </c>
      <c r="AG515" s="437" t="s">
        <v>92</v>
      </c>
    </row>
    <row r="516" spans="1:33" ht="39.75" customHeight="1" x14ac:dyDescent="0.25">
      <c r="A516" s="53" t="s">
        <v>4509</v>
      </c>
      <c r="B516" s="53">
        <v>141</v>
      </c>
      <c r="C516" s="53" t="s">
        <v>59</v>
      </c>
      <c r="D516" s="53" t="s">
        <v>2077</v>
      </c>
      <c r="E516" s="53">
        <v>1</v>
      </c>
      <c r="F516" s="53" t="s">
        <v>2085</v>
      </c>
      <c r="G516" s="53" t="s">
        <v>2078</v>
      </c>
      <c r="H516" s="54" t="s">
        <v>94</v>
      </c>
      <c r="I516" s="54" t="s">
        <v>730</v>
      </c>
      <c r="J516" s="54" t="s">
        <v>80</v>
      </c>
      <c r="K516" s="54" t="s">
        <v>80</v>
      </c>
      <c r="L516" s="54" t="s">
        <v>80</v>
      </c>
      <c r="M516" s="54" t="s">
        <v>80</v>
      </c>
      <c r="N516" s="54" t="s">
        <v>80</v>
      </c>
      <c r="O516" s="54" t="s">
        <v>80</v>
      </c>
      <c r="P516" s="54" t="s">
        <v>2086</v>
      </c>
      <c r="Q516" s="52">
        <v>1</v>
      </c>
      <c r="R516" s="52">
        <v>0.13</v>
      </c>
      <c r="S516" s="428">
        <v>2516686</v>
      </c>
      <c r="T516" s="54" t="s">
        <v>84</v>
      </c>
      <c r="U516" s="54" t="s">
        <v>2081</v>
      </c>
      <c r="V516" s="75">
        <v>44928</v>
      </c>
      <c r="W516" s="75">
        <v>45291</v>
      </c>
      <c r="X516" s="54" t="s">
        <v>2082</v>
      </c>
      <c r="Y516" s="57" t="s">
        <v>100</v>
      </c>
      <c r="Z516" s="392">
        <v>1.29</v>
      </c>
      <c r="AA516" s="58" t="s">
        <v>4755</v>
      </c>
      <c r="AB516" s="435">
        <v>45291</v>
      </c>
      <c r="AC516" s="392">
        <v>1</v>
      </c>
      <c r="AD516" s="58" t="s">
        <v>4756</v>
      </c>
      <c r="AE516" s="435">
        <v>45291</v>
      </c>
      <c r="AF516" s="57" t="s">
        <v>79</v>
      </c>
      <c r="AG516" s="437">
        <v>1</v>
      </c>
    </row>
    <row r="517" spans="1:33" ht="39.75" customHeight="1" x14ac:dyDescent="0.25">
      <c r="A517" s="49" t="s">
        <v>4509</v>
      </c>
      <c r="B517" s="49">
        <v>141</v>
      </c>
      <c r="C517" s="49" t="s">
        <v>59</v>
      </c>
      <c r="D517" s="49" t="s">
        <v>2077</v>
      </c>
      <c r="E517" s="49">
        <v>1</v>
      </c>
      <c r="F517" s="49" t="s">
        <v>2089</v>
      </c>
      <c r="G517" s="49" t="s">
        <v>2089</v>
      </c>
      <c r="H517" s="417" t="s">
        <v>75</v>
      </c>
      <c r="I517" s="417" t="s">
        <v>76</v>
      </c>
      <c r="J517" s="417" t="s">
        <v>582</v>
      </c>
      <c r="K517" s="417" t="s">
        <v>144</v>
      </c>
      <c r="L517" s="417" t="s">
        <v>125</v>
      </c>
      <c r="M517" s="417" t="s">
        <v>583</v>
      </c>
      <c r="N517" s="417" t="s">
        <v>198</v>
      </c>
      <c r="O517" s="417" t="s">
        <v>2090</v>
      </c>
      <c r="P517" s="417" t="s">
        <v>2091</v>
      </c>
      <c r="Q517" s="50">
        <v>0.13</v>
      </c>
      <c r="R517" s="50"/>
      <c r="S517" s="153">
        <v>100</v>
      </c>
      <c r="T517" s="417" t="s">
        <v>301</v>
      </c>
      <c r="U517" s="417" t="s">
        <v>2092</v>
      </c>
      <c r="V517" s="171">
        <v>44937</v>
      </c>
      <c r="W517" s="171">
        <v>45275</v>
      </c>
      <c r="X517" s="417" t="s">
        <v>2082</v>
      </c>
      <c r="Y517" s="443" t="s">
        <v>89</v>
      </c>
      <c r="Z517" s="444">
        <v>0.89</v>
      </c>
      <c r="AA517" s="445" t="s">
        <v>2093</v>
      </c>
      <c r="AB517" s="446">
        <v>45275</v>
      </c>
      <c r="AC517" s="444">
        <v>0.78</v>
      </c>
      <c r="AD517" s="445" t="s">
        <v>2094</v>
      </c>
      <c r="AE517" s="446">
        <v>45275</v>
      </c>
      <c r="AF517" s="447" t="s">
        <v>92</v>
      </c>
      <c r="AG517" s="448" t="s">
        <v>92</v>
      </c>
    </row>
    <row r="518" spans="1:33" ht="39.75" customHeight="1" x14ac:dyDescent="0.25">
      <c r="A518" s="53" t="s">
        <v>4509</v>
      </c>
      <c r="B518" s="53">
        <v>141</v>
      </c>
      <c r="C518" s="53" t="s">
        <v>59</v>
      </c>
      <c r="D518" s="53" t="s">
        <v>2077</v>
      </c>
      <c r="E518" s="53">
        <v>1</v>
      </c>
      <c r="F518" s="53" t="s">
        <v>2095</v>
      </c>
      <c r="G518" s="53" t="s">
        <v>2089</v>
      </c>
      <c r="H518" s="54" t="s">
        <v>94</v>
      </c>
      <c r="I518" s="54" t="s">
        <v>76</v>
      </c>
      <c r="J518" s="54" t="s">
        <v>80</v>
      </c>
      <c r="K518" s="54" t="s">
        <v>80</v>
      </c>
      <c r="L518" s="54" t="s">
        <v>80</v>
      </c>
      <c r="M518" s="54" t="s">
        <v>80</v>
      </c>
      <c r="N518" s="54" t="s">
        <v>80</v>
      </c>
      <c r="O518" s="54" t="s">
        <v>80</v>
      </c>
      <c r="P518" s="54" t="s">
        <v>2096</v>
      </c>
      <c r="Q518" s="52">
        <v>0.2</v>
      </c>
      <c r="R518" s="52">
        <v>2.6000000000000002E-2</v>
      </c>
      <c r="S518" s="428">
        <v>1</v>
      </c>
      <c r="T518" s="54" t="s">
        <v>84</v>
      </c>
      <c r="U518" s="54" t="s">
        <v>2097</v>
      </c>
      <c r="V518" s="75">
        <v>44937</v>
      </c>
      <c r="W518" s="75">
        <v>44973</v>
      </c>
      <c r="X518" s="54" t="s">
        <v>2082</v>
      </c>
      <c r="Y518" s="57" t="s">
        <v>100</v>
      </c>
      <c r="Z518" s="392">
        <v>1</v>
      </c>
      <c r="AA518" s="58" t="s">
        <v>2098</v>
      </c>
      <c r="AB518" s="435">
        <v>44971</v>
      </c>
      <c r="AC518" s="392">
        <v>1</v>
      </c>
      <c r="AD518" s="58" t="s">
        <v>2099</v>
      </c>
      <c r="AE518" s="435">
        <v>44971</v>
      </c>
      <c r="AF518" s="57" t="s">
        <v>79</v>
      </c>
      <c r="AG518" s="437">
        <v>1</v>
      </c>
    </row>
    <row r="519" spans="1:33" ht="39.75" customHeight="1" x14ac:dyDescent="0.25">
      <c r="A519" s="53" t="s">
        <v>4509</v>
      </c>
      <c r="B519" s="53">
        <v>141</v>
      </c>
      <c r="C519" s="53" t="s">
        <v>59</v>
      </c>
      <c r="D519" s="53" t="s">
        <v>2077</v>
      </c>
      <c r="E519" s="53">
        <v>1</v>
      </c>
      <c r="F519" s="53" t="s">
        <v>2100</v>
      </c>
      <c r="G519" s="53" t="s">
        <v>2089</v>
      </c>
      <c r="H519" s="54" t="s">
        <v>94</v>
      </c>
      <c r="I519" s="54" t="s">
        <v>76</v>
      </c>
      <c r="J519" s="54" t="s">
        <v>80</v>
      </c>
      <c r="K519" s="54" t="s">
        <v>80</v>
      </c>
      <c r="L519" s="54" t="s">
        <v>80</v>
      </c>
      <c r="M519" s="54" t="s">
        <v>80</v>
      </c>
      <c r="N519" s="54" t="s">
        <v>80</v>
      </c>
      <c r="O519" s="54" t="s">
        <v>80</v>
      </c>
      <c r="P519" s="54" t="s">
        <v>2101</v>
      </c>
      <c r="Q519" s="52">
        <v>0.8</v>
      </c>
      <c r="R519" s="52">
        <v>0.10400000000000001</v>
      </c>
      <c r="S519" s="428">
        <v>100</v>
      </c>
      <c r="T519" s="54" t="s">
        <v>301</v>
      </c>
      <c r="U519" s="54" t="s">
        <v>486</v>
      </c>
      <c r="V519" s="75">
        <v>44973</v>
      </c>
      <c r="W519" s="75">
        <v>45275</v>
      </c>
      <c r="X519" s="54" t="s">
        <v>2082</v>
      </c>
      <c r="Y519" s="443" t="s">
        <v>89</v>
      </c>
      <c r="Z519" s="444">
        <v>0.78</v>
      </c>
      <c r="AA519" s="445" t="s">
        <v>2102</v>
      </c>
      <c r="AB519" s="446">
        <v>45275</v>
      </c>
      <c r="AC519" s="444">
        <v>0.78</v>
      </c>
      <c r="AD519" s="445" t="s">
        <v>4757</v>
      </c>
      <c r="AE519" s="446">
        <v>45275</v>
      </c>
      <c r="AF519" s="449" t="s">
        <v>125</v>
      </c>
      <c r="AG519" s="448">
        <v>0.78</v>
      </c>
    </row>
    <row r="520" spans="1:33" ht="39.75" customHeight="1" x14ac:dyDescent="0.25">
      <c r="A520" s="49" t="s">
        <v>4509</v>
      </c>
      <c r="B520" s="49">
        <v>141</v>
      </c>
      <c r="C520" s="49" t="s">
        <v>59</v>
      </c>
      <c r="D520" s="49" t="s">
        <v>2077</v>
      </c>
      <c r="E520" s="49">
        <v>1</v>
      </c>
      <c r="F520" s="49" t="s">
        <v>2104</v>
      </c>
      <c r="G520" s="49" t="s">
        <v>2104</v>
      </c>
      <c r="H520" s="417" t="s">
        <v>75</v>
      </c>
      <c r="I520" s="417" t="s">
        <v>196</v>
      </c>
      <c r="J520" s="417" t="s">
        <v>513</v>
      </c>
      <c r="K520" s="417" t="s">
        <v>144</v>
      </c>
      <c r="L520" s="417" t="s">
        <v>79</v>
      </c>
      <c r="M520" s="417" t="s">
        <v>583</v>
      </c>
      <c r="N520" s="417" t="s">
        <v>198</v>
      </c>
      <c r="O520" s="417" t="s">
        <v>2105</v>
      </c>
      <c r="P520" s="417" t="s">
        <v>2106</v>
      </c>
      <c r="Q520" s="50">
        <v>0.08</v>
      </c>
      <c r="R520" s="50"/>
      <c r="S520" s="153">
        <v>100</v>
      </c>
      <c r="T520" s="417" t="s">
        <v>301</v>
      </c>
      <c r="U520" s="417" t="s">
        <v>2107</v>
      </c>
      <c r="V520" s="171">
        <v>44942</v>
      </c>
      <c r="W520" s="171">
        <v>45275</v>
      </c>
      <c r="X520" s="417" t="s">
        <v>2108</v>
      </c>
      <c r="Y520" s="57" t="s">
        <v>100</v>
      </c>
      <c r="Z520" s="392">
        <v>1</v>
      </c>
      <c r="AA520" s="58" t="s">
        <v>2109</v>
      </c>
      <c r="AB520" s="435">
        <v>45275</v>
      </c>
      <c r="AC520" s="392">
        <v>1</v>
      </c>
      <c r="AD520" s="58" t="s">
        <v>4758</v>
      </c>
      <c r="AE520" s="435">
        <v>45275</v>
      </c>
      <c r="AF520" s="436" t="s">
        <v>92</v>
      </c>
      <c r="AG520" s="437" t="s">
        <v>92</v>
      </c>
    </row>
    <row r="521" spans="1:33" ht="39.75" customHeight="1" x14ac:dyDescent="0.25">
      <c r="A521" s="53" t="s">
        <v>4509</v>
      </c>
      <c r="B521" s="53">
        <v>141</v>
      </c>
      <c r="C521" s="53" t="s">
        <v>59</v>
      </c>
      <c r="D521" s="53" t="s">
        <v>2077</v>
      </c>
      <c r="E521" s="53">
        <v>1</v>
      </c>
      <c r="F521" s="53" t="s">
        <v>2111</v>
      </c>
      <c r="G521" s="53" t="s">
        <v>2104</v>
      </c>
      <c r="H521" s="54" t="s">
        <v>102</v>
      </c>
      <c r="I521" s="54" t="s">
        <v>196</v>
      </c>
      <c r="J521" s="54" t="s">
        <v>80</v>
      </c>
      <c r="K521" s="54" t="s">
        <v>80</v>
      </c>
      <c r="L521" s="54" t="s">
        <v>80</v>
      </c>
      <c r="M521" s="54" t="s">
        <v>80</v>
      </c>
      <c r="N521" s="54" t="s">
        <v>80</v>
      </c>
      <c r="O521" s="54" t="s">
        <v>80</v>
      </c>
      <c r="P521" s="54" t="s">
        <v>2112</v>
      </c>
      <c r="Q521" s="52">
        <v>0</v>
      </c>
      <c r="R521" s="52">
        <v>0</v>
      </c>
      <c r="S521" s="428">
        <v>1</v>
      </c>
      <c r="T521" s="54" t="s">
        <v>84</v>
      </c>
      <c r="U521" s="54" t="s">
        <v>2113</v>
      </c>
      <c r="V521" s="75">
        <v>44942</v>
      </c>
      <c r="W521" s="75">
        <v>44972</v>
      </c>
      <c r="X521" s="54" t="s">
        <v>2114</v>
      </c>
      <c r="Y521" s="57" t="s">
        <v>100</v>
      </c>
      <c r="Z521" s="392">
        <v>1</v>
      </c>
      <c r="AA521" s="58" t="s">
        <v>2115</v>
      </c>
      <c r="AB521" s="435">
        <v>44972</v>
      </c>
      <c r="AC521" s="392">
        <v>1</v>
      </c>
      <c r="AD521" s="58" t="s">
        <v>2116</v>
      </c>
      <c r="AE521" s="435">
        <v>44972</v>
      </c>
      <c r="AF521" s="57" t="s">
        <v>79</v>
      </c>
      <c r="AG521" s="437">
        <v>1</v>
      </c>
    </row>
    <row r="522" spans="1:33" ht="39.75" customHeight="1" x14ac:dyDescent="0.25">
      <c r="A522" s="53" t="s">
        <v>4509</v>
      </c>
      <c r="B522" s="53">
        <v>141</v>
      </c>
      <c r="C522" s="53" t="s">
        <v>59</v>
      </c>
      <c r="D522" s="53" t="s">
        <v>2077</v>
      </c>
      <c r="E522" s="53">
        <v>1</v>
      </c>
      <c r="F522" s="53" t="s">
        <v>2117</v>
      </c>
      <c r="G522" s="53" t="s">
        <v>2104</v>
      </c>
      <c r="H522" s="54" t="s">
        <v>94</v>
      </c>
      <c r="I522" s="54" t="s">
        <v>196</v>
      </c>
      <c r="J522" s="54" t="s">
        <v>80</v>
      </c>
      <c r="K522" s="54" t="s">
        <v>80</v>
      </c>
      <c r="L522" s="54" t="s">
        <v>80</v>
      </c>
      <c r="M522" s="54" t="s">
        <v>80</v>
      </c>
      <c r="N522" s="54" t="s">
        <v>80</v>
      </c>
      <c r="O522" s="54" t="s">
        <v>80</v>
      </c>
      <c r="P522" s="54" t="s">
        <v>2118</v>
      </c>
      <c r="Q522" s="52">
        <v>0.2</v>
      </c>
      <c r="R522" s="52">
        <v>1.6E-2</v>
      </c>
      <c r="S522" s="428">
        <v>1</v>
      </c>
      <c r="T522" s="54" t="s">
        <v>84</v>
      </c>
      <c r="U522" s="54" t="s">
        <v>2119</v>
      </c>
      <c r="V522" s="75">
        <v>44973</v>
      </c>
      <c r="W522" s="75">
        <v>44985</v>
      </c>
      <c r="X522" s="54" t="s">
        <v>2120</v>
      </c>
      <c r="Y522" s="57" t="s">
        <v>100</v>
      </c>
      <c r="Z522" s="392">
        <v>1</v>
      </c>
      <c r="AA522" s="58" t="s">
        <v>2121</v>
      </c>
      <c r="AB522" s="435">
        <v>44981</v>
      </c>
      <c r="AC522" s="392">
        <v>1</v>
      </c>
      <c r="AD522" s="58" t="s">
        <v>2122</v>
      </c>
      <c r="AE522" s="435">
        <v>44981</v>
      </c>
      <c r="AF522" s="57" t="s">
        <v>79</v>
      </c>
      <c r="AG522" s="437">
        <v>1</v>
      </c>
    </row>
    <row r="523" spans="1:33" ht="39.75" customHeight="1" x14ac:dyDescent="0.25">
      <c r="A523" s="53" t="s">
        <v>4509</v>
      </c>
      <c r="B523" s="53">
        <v>141</v>
      </c>
      <c r="C523" s="53" t="s">
        <v>59</v>
      </c>
      <c r="D523" s="53" t="s">
        <v>2077</v>
      </c>
      <c r="E523" s="53">
        <v>1</v>
      </c>
      <c r="F523" s="53" t="s">
        <v>2123</v>
      </c>
      <c r="G523" s="53" t="s">
        <v>2104</v>
      </c>
      <c r="H523" s="54" t="s">
        <v>94</v>
      </c>
      <c r="I523" s="54" t="s">
        <v>196</v>
      </c>
      <c r="J523" s="54" t="s">
        <v>80</v>
      </c>
      <c r="K523" s="54" t="s">
        <v>80</v>
      </c>
      <c r="L523" s="54" t="s">
        <v>80</v>
      </c>
      <c r="M523" s="54" t="s">
        <v>80</v>
      </c>
      <c r="N523" s="54" t="s">
        <v>80</v>
      </c>
      <c r="O523" s="54" t="s">
        <v>80</v>
      </c>
      <c r="P523" s="54" t="s">
        <v>2124</v>
      </c>
      <c r="Q523" s="52">
        <v>0.4</v>
      </c>
      <c r="R523" s="52">
        <v>3.2000000000000001E-2</v>
      </c>
      <c r="S523" s="428">
        <v>100</v>
      </c>
      <c r="T523" s="54" t="s">
        <v>301</v>
      </c>
      <c r="U523" s="54" t="s">
        <v>2125</v>
      </c>
      <c r="V523" s="75">
        <v>44986</v>
      </c>
      <c r="W523" s="75">
        <v>45138</v>
      </c>
      <c r="X523" s="54" t="s">
        <v>2126</v>
      </c>
      <c r="Y523" s="57" t="s">
        <v>100</v>
      </c>
      <c r="Z523" s="392">
        <v>1</v>
      </c>
      <c r="AA523" s="58" t="s">
        <v>2127</v>
      </c>
      <c r="AB523" s="435">
        <v>45138</v>
      </c>
      <c r="AC523" s="392">
        <v>1</v>
      </c>
      <c r="AD523" s="58" t="s">
        <v>1954</v>
      </c>
      <c r="AE523" s="435">
        <v>45138</v>
      </c>
      <c r="AF523" s="57" t="s">
        <v>79</v>
      </c>
      <c r="AG523" s="437">
        <v>1</v>
      </c>
    </row>
    <row r="524" spans="1:33" ht="39.75" customHeight="1" x14ac:dyDescent="0.25">
      <c r="A524" s="53" t="s">
        <v>4509</v>
      </c>
      <c r="B524" s="53">
        <v>141</v>
      </c>
      <c r="C524" s="53" t="s">
        <v>59</v>
      </c>
      <c r="D524" s="53" t="s">
        <v>2077</v>
      </c>
      <c r="E524" s="53">
        <v>1</v>
      </c>
      <c r="F524" s="53" t="s">
        <v>2128</v>
      </c>
      <c r="G524" s="53" t="s">
        <v>2104</v>
      </c>
      <c r="H524" s="54" t="s">
        <v>94</v>
      </c>
      <c r="I524" s="54" t="s">
        <v>196</v>
      </c>
      <c r="J524" s="54" t="s">
        <v>80</v>
      </c>
      <c r="K524" s="54" t="s">
        <v>80</v>
      </c>
      <c r="L524" s="54" t="s">
        <v>80</v>
      </c>
      <c r="M524" s="54" t="s">
        <v>80</v>
      </c>
      <c r="N524" s="54" t="s">
        <v>80</v>
      </c>
      <c r="O524" s="54" t="s">
        <v>80</v>
      </c>
      <c r="P524" s="54" t="s">
        <v>2129</v>
      </c>
      <c r="Q524" s="52">
        <v>0.1</v>
      </c>
      <c r="R524" s="52">
        <v>8.0000000000000002E-3</v>
      </c>
      <c r="S524" s="428">
        <v>100</v>
      </c>
      <c r="T524" s="54" t="s">
        <v>301</v>
      </c>
      <c r="U524" s="54" t="s">
        <v>2130</v>
      </c>
      <c r="V524" s="75">
        <v>45124</v>
      </c>
      <c r="W524" s="75">
        <v>45170</v>
      </c>
      <c r="X524" s="54" t="s">
        <v>2126</v>
      </c>
      <c r="Y524" s="57" t="s">
        <v>100</v>
      </c>
      <c r="Z524" s="392">
        <v>1</v>
      </c>
      <c r="AA524" s="58" t="s">
        <v>2131</v>
      </c>
      <c r="AB524" s="435">
        <v>45170</v>
      </c>
      <c r="AC524" s="392">
        <v>1</v>
      </c>
      <c r="AD524" s="58" t="s">
        <v>2132</v>
      </c>
      <c r="AE524" s="435">
        <v>45170</v>
      </c>
      <c r="AF524" s="57" t="s">
        <v>79</v>
      </c>
      <c r="AG524" s="437">
        <v>1</v>
      </c>
    </row>
    <row r="525" spans="1:33" ht="39.75" customHeight="1" x14ac:dyDescent="0.25">
      <c r="A525" s="53" t="s">
        <v>4509</v>
      </c>
      <c r="B525" s="53">
        <v>141</v>
      </c>
      <c r="C525" s="53" t="s">
        <v>59</v>
      </c>
      <c r="D525" s="53" t="s">
        <v>2077</v>
      </c>
      <c r="E525" s="53">
        <v>1</v>
      </c>
      <c r="F525" s="53" t="s">
        <v>2133</v>
      </c>
      <c r="G525" s="53" t="s">
        <v>2104</v>
      </c>
      <c r="H525" s="54" t="s">
        <v>102</v>
      </c>
      <c r="I525" s="54" t="s">
        <v>196</v>
      </c>
      <c r="J525" s="54" t="s">
        <v>80</v>
      </c>
      <c r="K525" s="54" t="s">
        <v>80</v>
      </c>
      <c r="L525" s="54" t="s">
        <v>80</v>
      </c>
      <c r="M525" s="54" t="s">
        <v>80</v>
      </c>
      <c r="N525" s="54" t="s">
        <v>80</v>
      </c>
      <c r="O525" s="54" t="s">
        <v>80</v>
      </c>
      <c r="P525" s="54" t="s">
        <v>2134</v>
      </c>
      <c r="Q525" s="52">
        <v>0</v>
      </c>
      <c r="R525" s="52">
        <v>0</v>
      </c>
      <c r="S525" s="428">
        <v>1</v>
      </c>
      <c r="T525" s="54" t="s">
        <v>84</v>
      </c>
      <c r="U525" s="54" t="s">
        <v>2135</v>
      </c>
      <c r="V525" s="75">
        <v>45173</v>
      </c>
      <c r="W525" s="75">
        <v>45205</v>
      </c>
      <c r="X525" s="54" t="s">
        <v>2136</v>
      </c>
      <c r="Y525" s="57" t="s">
        <v>100</v>
      </c>
      <c r="Z525" s="392">
        <v>1</v>
      </c>
      <c r="AA525" s="58" t="s">
        <v>2137</v>
      </c>
      <c r="AB525" s="435">
        <v>45205</v>
      </c>
      <c r="AC525" s="392">
        <v>1</v>
      </c>
      <c r="AD525" s="58" t="s">
        <v>2138</v>
      </c>
      <c r="AE525" s="435">
        <v>45205</v>
      </c>
      <c r="AF525" s="57" t="s">
        <v>79</v>
      </c>
      <c r="AG525" s="437">
        <v>1</v>
      </c>
    </row>
    <row r="526" spans="1:33" ht="39.75" customHeight="1" x14ac:dyDescent="0.25">
      <c r="A526" s="53" t="s">
        <v>4509</v>
      </c>
      <c r="B526" s="53">
        <v>141</v>
      </c>
      <c r="C526" s="53" t="s">
        <v>59</v>
      </c>
      <c r="D526" s="53" t="s">
        <v>2077</v>
      </c>
      <c r="E526" s="53">
        <v>1</v>
      </c>
      <c r="F526" s="53" t="s">
        <v>2139</v>
      </c>
      <c r="G526" s="53" t="s">
        <v>2104</v>
      </c>
      <c r="H526" s="54" t="s">
        <v>102</v>
      </c>
      <c r="I526" s="54" t="s">
        <v>196</v>
      </c>
      <c r="J526" s="54" t="s">
        <v>80</v>
      </c>
      <c r="K526" s="54" t="s">
        <v>80</v>
      </c>
      <c r="L526" s="54" t="s">
        <v>80</v>
      </c>
      <c r="M526" s="54" t="s">
        <v>80</v>
      </c>
      <c r="N526" s="54" t="s">
        <v>80</v>
      </c>
      <c r="O526" s="54" t="s">
        <v>80</v>
      </c>
      <c r="P526" s="54" t="s">
        <v>2140</v>
      </c>
      <c r="Q526" s="52">
        <v>0</v>
      </c>
      <c r="R526" s="52">
        <v>0</v>
      </c>
      <c r="S526" s="428">
        <v>1</v>
      </c>
      <c r="T526" s="54" t="s">
        <v>84</v>
      </c>
      <c r="U526" s="54" t="s">
        <v>2141</v>
      </c>
      <c r="V526" s="75">
        <v>45208</v>
      </c>
      <c r="W526" s="75">
        <v>45226</v>
      </c>
      <c r="X526" s="54" t="s">
        <v>2136</v>
      </c>
      <c r="Y526" s="57" t="s">
        <v>100</v>
      </c>
      <c r="Z526" s="392">
        <v>1</v>
      </c>
      <c r="AA526" s="58" t="s">
        <v>2142</v>
      </c>
      <c r="AB526" s="435">
        <v>45226</v>
      </c>
      <c r="AC526" s="392">
        <v>1</v>
      </c>
      <c r="AD526" s="58" t="s">
        <v>2143</v>
      </c>
      <c r="AE526" s="435">
        <v>45226</v>
      </c>
      <c r="AF526" s="57" t="s">
        <v>79</v>
      </c>
      <c r="AG526" s="437">
        <v>1</v>
      </c>
    </row>
    <row r="527" spans="1:33" ht="39.75" customHeight="1" x14ac:dyDescent="0.25">
      <c r="A527" s="53" t="s">
        <v>4509</v>
      </c>
      <c r="B527" s="53">
        <v>141</v>
      </c>
      <c r="C527" s="53" t="s">
        <v>59</v>
      </c>
      <c r="D527" s="53" t="s">
        <v>2077</v>
      </c>
      <c r="E527" s="53">
        <v>1</v>
      </c>
      <c r="F527" s="53" t="s">
        <v>2144</v>
      </c>
      <c r="G527" s="53" t="s">
        <v>2104</v>
      </c>
      <c r="H527" s="54" t="s">
        <v>102</v>
      </c>
      <c r="I527" s="54" t="s">
        <v>196</v>
      </c>
      <c r="J527" s="54" t="s">
        <v>80</v>
      </c>
      <c r="K527" s="54" t="s">
        <v>80</v>
      </c>
      <c r="L527" s="54" t="s">
        <v>80</v>
      </c>
      <c r="M527" s="54" t="s">
        <v>80</v>
      </c>
      <c r="N527" s="54" t="s">
        <v>80</v>
      </c>
      <c r="O527" s="54" t="s">
        <v>80</v>
      </c>
      <c r="P527" s="54" t="s">
        <v>2145</v>
      </c>
      <c r="Q527" s="52">
        <v>0</v>
      </c>
      <c r="R527" s="52">
        <v>0</v>
      </c>
      <c r="S527" s="428">
        <v>1</v>
      </c>
      <c r="T527" s="54" t="s">
        <v>84</v>
      </c>
      <c r="U527" s="54" t="s">
        <v>2146</v>
      </c>
      <c r="V527" s="75">
        <v>45229</v>
      </c>
      <c r="W527" s="75">
        <v>45247</v>
      </c>
      <c r="X527" s="54" t="s">
        <v>2136</v>
      </c>
      <c r="Y527" s="57" t="s">
        <v>100</v>
      </c>
      <c r="Z527" s="392">
        <v>1</v>
      </c>
      <c r="AA527" s="58" t="s">
        <v>2147</v>
      </c>
      <c r="AB527" s="435">
        <v>45247</v>
      </c>
      <c r="AC527" s="392">
        <v>1</v>
      </c>
      <c r="AD527" s="58" t="s">
        <v>2148</v>
      </c>
      <c r="AE527" s="435">
        <v>45247</v>
      </c>
      <c r="AF527" s="57" t="s">
        <v>79</v>
      </c>
      <c r="AG527" s="437">
        <v>1</v>
      </c>
    </row>
    <row r="528" spans="1:33" ht="39.75" customHeight="1" x14ac:dyDescent="0.25">
      <c r="A528" s="53" t="s">
        <v>4509</v>
      </c>
      <c r="B528" s="53">
        <v>141</v>
      </c>
      <c r="C528" s="53" t="s">
        <v>59</v>
      </c>
      <c r="D528" s="53" t="s">
        <v>2077</v>
      </c>
      <c r="E528" s="53">
        <v>1</v>
      </c>
      <c r="F528" s="53" t="s">
        <v>2149</v>
      </c>
      <c r="G528" s="53" t="s">
        <v>2104</v>
      </c>
      <c r="H528" s="54" t="s">
        <v>102</v>
      </c>
      <c r="I528" s="54" t="s">
        <v>196</v>
      </c>
      <c r="J528" s="54" t="s">
        <v>80</v>
      </c>
      <c r="K528" s="54" t="s">
        <v>80</v>
      </c>
      <c r="L528" s="54" t="s">
        <v>80</v>
      </c>
      <c r="M528" s="54" t="s">
        <v>80</v>
      </c>
      <c r="N528" s="54" t="s">
        <v>80</v>
      </c>
      <c r="O528" s="54" t="s">
        <v>80</v>
      </c>
      <c r="P528" s="54" t="s">
        <v>2150</v>
      </c>
      <c r="Q528" s="52">
        <v>0</v>
      </c>
      <c r="R528" s="52">
        <v>0</v>
      </c>
      <c r="S528" s="428">
        <v>100</v>
      </c>
      <c r="T528" s="54" t="s">
        <v>301</v>
      </c>
      <c r="U528" s="54" t="s">
        <v>2151</v>
      </c>
      <c r="V528" s="75">
        <v>45250</v>
      </c>
      <c r="W528" s="75">
        <v>45267</v>
      </c>
      <c r="X528" s="54" t="s">
        <v>2136</v>
      </c>
      <c r="Y528" s="57" t="s">
        <v>100</v>
      </c>
      <c r="Z528" s="392">
        <v>1</v>
      </c>
      <c r="AA528" s="58" t="s">
        <v>2152</v>
      </c>
      <c r="AB528" s="435">
        <v>45267</v>
      </c>
      <c r="AC528" s="392">
        <v>1</v>
      </c>
      <c r="AD528" s="58" t="s">
        <v>4759</v>
      </c>
      <c r="AE528" s="435">
        <v>45267</v>
      </c>
      <c r="AF528" s="57" t="s">
        <v>79</v>
      </c>
      <c r="AG528" s="437">
        <v>1</v>
      </c>
    </row>
    <row r="529" spans="1:33" ht="39.75" customHeight="1" x14ac:dyDescent="0.25">
      <c r="A529" s="53" t="s">
        <v>4509</v>
      </c>
      <c r="B529" s="53">
        <v>141</v>
      </c>
      <c r="C529" s="53" t="s">
        <v>59</v>
      </c>
      <c r="D529" s="53" t="s">
        <v>2077</v>
      </c>
      <c r="E529" s="53">
        <v>1</v>
      </c>
      <c r="F529" s="53" t="s">
        <v>2154</v>
      </c>
      <c r="G529" s="53" t="s">
        <v>2104</v>
      </c>
      <c r="H529" s="54" t="s">
        <v>94</v>
      </c>
      <c r="I529" s="54" t="s">
        <v>196</v>
      </c>
      <c r="J529" s="54" t="s">
        <v>80</v>
      </c>
      <c r="K529" s="54" t="s">
        <v>80</v>
      </c>
      <c r="L529" s="54" t="s">
        <v>80</v>
      </c>
      <c r="M529" s="54" t="s">
        <v>80</v>
      </c>
      <c r="N529" s="54" t="s">
        <v>80</v>
      </c>
      <c r="O529" s="54" t="s">
        <v>80</v>
      </c>
      <c r="P529" s="54" t="s">
        <v>2155</v>
      </c>
      <c r="Q529" s="52">
        <v>0.3</v>
      </c>
      <c r="R529" s="52">
        <v>2.4E-2</v>
      </c>
      <c r="S529" s="428">
        <v>1</v>
      </c>
      <c r="T529" s="54" t="s">
        <v>84</v>
      </c>
      <c r="U529" s="54" t="s">
        <v>2156</v>
      </c>
      <c r="V529" s="75">
        <v>45257</v>
      </c>
      <c r="W529" s="75">
        <v>45275</v>
      </c>
      <c r="X529" s="54" t="s">
        <v>2082</v>
      </c>
      <c r="Y529" s="57" t="s">
        <v>100</v>
      </c>
      <c r="Z529" s="392">
        <v>1</v>
      </c>
      <c r="AA529" s="58" t="s">
        <v>2157</v>
      </c>
      <c r="AB529" s="435">
        <v>45275</v>
      </c>
      <c r="AC529" s="392">
        <v>1</v>
      </c>
      <c r="AD529" s="58" t="s">
        <v>2158</v>
      </c>
      <c r="AE529" s="435">
        <v>45275</v>
      </c>
      <c r="AF529" s="57" t="s">
        <v>79</v>
      </c>
      <c r="AG529" s="437">
        <v>1</v>
      </c>
    </row>
    <row r="530" spans="1:33" ht="39.75" customHeight="1" x14ac:dyDescent="0.25">
      <c r="A530" s="49" t="s">
        <v>4509</v>
      </c>
      <c r="B530" s="49">
        <v>141</v>
      </c>
      <c r="C530" s="49" t="s">
        <v>59</v>
      </c>
      <c r="D530" s="49" t="s">
        <v>2077</v>
      </c>
      <c r="E530" s="49">
        <v>1</v>
      </c>
      <c r="F530" s="49" t="s">
        <v>2159</v>
      </c>
      <c r="G530" s="49" t="s">
        <v>2159</v>
      </c>
      <c r="H530" s="417" t="s">
        <v>75</v>
      </c>
      <c r="I530" s="417" t="s">
        <v>196</v>
      </c>
      <c r="J530" s="417" t="s">
        <v>513</v>
      </c>
      <c r="K530" s="417" t="s">
        <v>144</v>
      </c>
      <c r="L530" s="417" t="s">
        <v>79</v>
      </c>
      <c r="M530" s="417" t="s">
        <v>583</v>
      </c>
      <c r="N530" s="417" t="s">
        <v>198</v>
      </c>
      <c r="O530" s="417" t="s">
        <v>2105</v>
      </c>
      <c r="P530" s="417" t="s">
        <v>2160</v>
      </c>
      <c r="Q530" s="50">
        <v>0.08</v>
      </c>
      <c r="R530" s="50"/>
      <c r="S530" s="153">
        <v>100</v>
      </c>
      <c r="T530" s="417" t="s">
        <v>301</v>
      </c>
      <c r="U530" s="417" t="s">
        <v>2107</v>
      </c>
      <c r="V530" s="171">
        <v>44942</v>
      </c>
      <c r="W530" s="171">
        <v>45275</v>
      </c>
      <c r="X530" s="417" t="s">
        <v>2161</v>
      </c>
      <c r="Y530" s="57" t="s">
        <v>100</v>
      </c>
      <c r="Z530" s="392">
        <v>1</v>
      </c>
      <c r="AA530" s="58" t="s">
        <v>2162</v>
      </c>
      <c r="AB530" s="435">
        <v>45275</v>
      </c>
      <c r="AC530" s="392">
        <v>1</v>
      </c>
      <c r="AD530" s="58" t="s">
        <v>4760</v>
      </c>
      <c r="AE530" s="435">
        <v>45275</v>
      </c>
      <c r="AF530" s="436" t="s">
        <v>92</v>
      </c>
      <c r="AG530" s="437" t="s">
        <v>92</v>
      </c>
    </row>
    <row r="531" spans="1:33" ht="39.75" customHeight="1" x14ac:dyDescent="0.25">
      <c r="A531" s="53" t="s">
        <v>4509</v>
      </c>
      <c r="B531" s="53">
        <v>141</v>
      </c>
      <c r="C531" s="53" t="s">
        <v>59</v>
      </c>
      <c r="D531" s="53" t="s">
        <v>2077</v>
      </c>
      <c r="E531" s="53">
        <v>1</v>
      </c>
      <c r="F531" s="53" t="s">
        <v>2164</v>
      </c>
      <c r="G531" s="53" t="s">
        <v>2159</v>
      </c>
      <c r="H531" s="54" t="s">
        <v>102</v>
      </c>
      <c r="I531" s="54" t="s">
        <v>196</v>
      </c>
      <c r="J531" s="54" t="s">
        <v>80</v>
      </c>
      <c r="K531" s="54" t="s">
        <v>80</v>
      </c>
      <c r="L531" s="54" t="s">
        <v>80</v>
      </c>
      <c r="M531" s="54" t="s">
        <v>80</v>
      </c>
      <c r="N531" s="54" t="s">
        <v>80</v>
      </c>
      <c r="O531" s="54" t="s">
        <v>80</v>
      </c>
      <c r="P531" s="54" t="s">
        <v>2165</v>
      </c>
      <c r="Q531" s="52">
        <v>0</v>
      </c>
      <c r="R531" s="52">
        <v>0</v>
      </c>
      <c r="S531" s="428">
        <v>1</v>
      </c>
      <c r="T531" s="54" t="s">
        <v>84</v>
      </c>
      <c r="U531" s="54" t="s">
        <v>2113</v>
      </c>
      <c r="V531" s="75">
        <v>44942</v>
      </c>
      <c r="W531" s="75">
        <v>44972</v>
      </c>
      <c r="X531" s="54" t="s">
        <v>2166</v>
      </c>
      <c r="Y531" s="57" t="s">
        <v>100</v>
      </c>
      <c r="Z531" s="392">
        <v>1</v>
      </c>
      <c r="AA531" s="58" t="s">
        <v>2115</v>
      </c>
      <c r="AB531" s="435">
        <v>44972</v>
      </c>
      <c r="AC531" s="392">
        <v>1</v>
      </c>
      <c r="AD531" s="58" t="s">
        <v>2167</v>
      </c>
      <c r="AE531" s="435">
        <v>44972</v>
      </c>
      <c r="AF531" s="57" t="s">
        <v>79</v>
      </c>
      <c r="AG531" s="437">
        <v>1</v>
      </c>
    </row>
    <row r="532" spans="1:33" ht="39.75" customHeight="1" x14ac:dyDescent="0.25">
      <c r="A532" s="53" t="s">
        <v>4509</v>
      </c>
      <c r="B532" s="53">
        <v>141</v>
      </c>
      <c r="C532" s="53" t="s">
        <v>59</v>
      </c>
      <c r="D532" s="53" t="s">
        <v>2077</v>
      </c>
      <c r="E532" s="53">
        <v>1</v>
      </c>
      <c r="F532" s="53" t="s">
        <v>2168</v>
      </c>
      <c r="G532" s="53" t="s">
        <v>2159</v>
      </c>
      <c r="H532" s="54" t="s">
        <v>94</v>
      </c>
      <c r="I532" s="54" t="s">
        <v>196</v>
      </c>
      <c r="J532" s="54" t="s">
        <v>80</v>
      </c>
      <c r="K532" s="54" t="s">
        <v>80</v>
      </c>
      <c r="L532" s="54" t="s">
        <v>80</v>
      </c>
      <c r="M532" s="54" t="s">
        <v>80</v>
      </c>
      <c r="N532" s="54" t="s">
        <v>80</v>
      </c>
      <c r="O532" s="54" t="s">
        <v>80</v>
      </c>
      <c r="P532" s="54" t="s">
        <v>2169</v>
      </c>
      <c r="Q532" s="52">
        <v>0.2</v>
      </c>
      <c r="R532" s="52">
        <v>1.6E-2</v>
      </c>
      <c r="S532" s="428">
        <v>1</v>
      </c>
      <c r="T532" s="54" t="s">
        <v>84</v>
      </c>
      <c r="U532" s="54" t="s">
        <v>2119</v>
      </c>
      <c r="V532" s="75">
        <v>44973</v>
      </c>
      <c r="W532" s="75">
        <v>44988</v>
      </c>
      <c r="X532" s="54" t="s">
        <v>2161</v>
      </c>
      <c r="Y532" s="57" t="s">
        <v>100</v>
      </c>
      <c r="Z532" s="392">
        <v>1</v>
      </c>
      <c r="AA532" s="58" t="s">
        <v>2121</v>
      </c>
      <c r="AB532" s="435">
        <v>44984</v>
      </c>
      <c r="AC532" s="392">
        <v>1</v>
      </c>
      <c r="AD532" s="58" t="s">
        <v>2170</v>
      </c>
      <c r="AE532" s="435">
        <v>44984</v>
      </c>
      <c r="AF532" s="57" t="s">
        <v>79</v>
      </c>
      <c r="AG532" s="437">
        <v>1</v>
      </c>
    </row>
    <row r="533" spans="1:33" ht="39.75" customHeight="1" x14ac:dyDescent="0.25">
      <c r="A533" s="53" t="s">
        <v>4509</v>
      </c>
      <c r="B533" s="53">
        <v>141</v>
      </c>
      <c r="C533" s="53" t="s">
        <v>59</v>
      </c>
      <c r="D533" s="53" t="s">
        <v>2077</v>
      </c>
      <c r="E533" s="53">
        <v>1</v>
      </c>
      <c r="F533" s="53" t="s">
        <v>2171</v>
      </c>
      <c r="G533" s="53" t="s">
        <v>2159</v>
      </c>
      <c r="H533" s="54" t="s">
        <v>94</v>
      </c>
      <c r="I533" s="54" t="s">
        <v>196</v>
      </c>
      <c r="J533" s="54" t="s">
        <v>80</v>
      </c>
      <c r="K533" s="54" t="s">
        <v>80</v>
      </c>
      <c r="L533" s="54" t="s">
        <v>80</v>
      </c>
      <c r="M533" s="54" t="s">
        <v>80</v>
      </c>
      <c r="N533" s="54" t="s">
        <v>80</v>
      </c>
      <c r="O533" s="54" t="s">
        <v>80</v>
      </c>
      <c r="P533" s="54" t="s">
        <v>2172</v>
      </c>
      <c r="Q533" s="52">
        <v>0.4</v>
      </c>
      <c r="R533" s="52">
        <v>3.2000000000000001E-2</v>
      </c>
      <c r="S533" s="428">
        <v>100</v>
      </c>
      <c r="T533" s="54" t="s">
        <v>301</v>
      </c>
      <c r="U533" s="54" t="s">
        <v>2173</v>
      </c>
      <c r="V533" s="75">
        <v>44991</v>
      </c>
      <c r="W533" s="75">
        <v>45275</v>
      </c>
      <c r="X533" s="54" t="s">
        <v>2161</v>
      </c>
      <c r="Y533" s="57" t="s">
        <v>100</v>
      </c>
      <c r="Z533" s="392">
        <v>1</v>
      </c>
      <c r="AA533" s="58" t="s">
        <v>2174</v>
      </c>
      <c r="AB533" s="435">
        <v>45275</v>
      </c>
      <c r="AC533" s="392">
        <v>1</v>
      </c>
      <c r="AD533" s="58" t="s">
        <v>4761</v>
      </c>
      <c r="AE533" s="435">
        <v>45275</v>
      </c>
      <c r="AF533" s="57" t="s">
        <v>79</v>
      </c>
      <c r="AG533" s="437">
        <v>1</v>
      </c>
    </row>
    <row r="534" spans="1:33" ht="39.75" customHeight="1" x14ac:dyDescent="0.25">
      <c r="A534" s="53" t="s">
        <v>4509</v>
      </c>
      <c r="B534" s="53">
        <v>141</v>
      </c>
      <c r="C534" s="53" t="s">
        <v>59</v>
      </c>
      <c r="D534" s="53" t="s">
        <v>2077</v>
      </c>
      <c r="E534" s="53">
        <v>1</v>
      </c>
      <c r="F534" s="53" t="s">
        <v>2176</v>
      </c>
      <c r="G534" s="53" t="s">
        <v>2159</v>
      </c>
      <c r="H534" s="54" t="s">
        <v>94</v>
      </c>
      <c r="I534" s="54" t="s">
        <v>196</v>
      </c>
      <c r="J534" s="54" t="s">
        <v>80</v>
      </c>
      <c r="K534" s="54" t="s">
        <v>80</v>
      </c>
      <c r="L534" s="54" t="s">
        <v>80</v>
      </c>
      <c r="M534" s="54" t="s">
        <v>80</v>
      </c>
      <c r="N534" s="54" t="s">
        <v>80</v>
      </c>
      <c r="O534" s="54" t="s">
        <v>80</v>
      </c>
      <c r="P534" s="54" t="s">
        <v>2177</v>
      </c>
      <c r="Q534" s="52">
        <v>0.4</v>
      </c>
      <c r="R534" s="52">
        <v>3.2000000000000001E-2</v>
      </c>
      <c r="S534" s="428">
        <v>1</v>
      </c>
      <c r="T534" s="54" t="s">
        <v>84</v>
      </c>
      <c r="U534" s="54" t="s">
        <v>2178</v>
      </c>
      <c r="V534" s="75">
        <v>45173</v>
      </c>
      <c r="W534" s="75">
        <v>45275</v>
      </c>
      <c r="X534" s="54" t="s">
        <v>2082</v>
      </c>
      <c r="Y534" s="57" t="s">
        <v>100</v>
      </c>
      <c r="Z534" s="392">
        <v>1</v>
      </c>
      <c r="AA534" s="58" t="s">
        <v>2179</v>
      </c>
      <c r="AB534" s="435">
        <v>45275</v>
      </c>
      <c r="AC534" s="392">
        <v>1</v>
      </c>
      <c r="AD534" s="58" t="s">
        <v>4762</v>
      </c>
      <c r="AE534" s="435">
        <v>45275</v>
      </c>
      <c r="AF534" s="57" t="s">
        <v>79</v>
      </c>
      <c r="AG534" s="437">
        <v>1</v>
      </c>
    </row>
    <row r="535" spans="1:33" ht="39.75" customHeight="1" x14ac:dyDescent="0.25">
      <c r="A535" s="49" t="s">
        <v>4509</v>
      </c>
      <c r="B535" s="49">
        <v>141</v>
      </c>
      <c r="C535" s="49" t="s">
        <v>59</v>
      </c>
      <c r="D535" s="49" t="s">
        <v>2077</v>
      </c>
      <c r="E535" s="49">
        <v>1</v>
      </c>
      <c r="F535" s="49" t="s">
        <v>2181</v>
      </c>
      <c r="G535" s="49" t="s">
        <v>2181</v>
      </c>
      <c r="H535" s="49" t="s">
        <v>75</v>
      </c>
      <c r="I535" s="49" t="s">
        <v>196</v>
      </c>
      <c r="J535" s="49" t="s">
        <v>513</v>
      </c>
      <c r="K535" s="49" t="s">
        <v>144</v>
      </c>
      <c r="L535" s="49" t="s">
        <v>79</v>
      </c>
      <c r="M535" s="49" t="s">
        <v>583</v>
      </c>
      <c r="N535" s="49" t="s">
        <v>198</v>
      </c>
      <c r="O535" s="49" t="s">
        <v>2105</v>
      </c>
      <c r="P535" s="49" t="s">
        <v>2182</v>
      </c>
      <c r="Q535" s="49">
        <v>0.08</v>
      </c>
      <c r="R535" s="49"/>
      <c r="S535" s="153">
        <v>100</v>
      </c>
      <c r="T535" s="49" t="s">
        <v>301</v>
      </c>
      <c r="U535" s="49" t="s">
        <v>2107</v>
      </c>
      <c r="V535" s="51">
        <v>44942</v>
      </c>
      <c r="W535" s="51">
        <v>45275</v>
      </c>
      <c r="X535" s="49" t="s">
        <v>2183</v>
      </c>
      <c r="Y535" s="57" t="s">
        <v>100</v>
      </c>
      <c r="Z535" s="392">
        <v>1</v>
      </c>
      <c r="AA535" s="58" t="s">
        <v>2184</v>
      </c>
      <c r="AB535" s="435">
        <v>45275</v>
      </c>
      <c r="AC535" s="392">
        <v>1</v>
      </c>
      <c r="AD535" s="58" t="s">
        <v>2185</v>
      </c>
      <c r="AE535" s="435">
        <v>45275</v>
      </c>
      <c r="AF535" s="436" t="s">
        <v>92</v>
      </c>
      <c r="AG535" s="437" t="s">
        <v>92</v>
      </c>
    </row>
    <row r="536" spans="1:33" ht="39.75" customHeight="1" x14ac:dyDescent="0.25">
      <c r="A536" s="53" t="s">
        <v>4509</v>
      </c>
      <c r="B536" s="53">
        <v>141</v>
      </c>
      <c r="C536" s="53" t="s">
        <v>59</v>
      </c>
      <c r="D536" s="53" t="s">
        <v>2077</v>
      </c>
      <c r="E536" s="53">
        <v>1</v>
      </c>
      <c r="F536" s="53" t="s">
        <v>2186</v>
      </c>
      <c r="G536" s="53" t="s">
        <v>2181</v>
      </c>
      <c r="H536" s="54" t="s">
        <v>102</v>
      </c>
      <c r="I536" s="54" t="s">
        <v>196</v>
      </c>
      <c r="J536" s="54" t="s">
        <v>80</v>
      </c>
      <c r="K536" s="54" t="s">
        <v>80</v>
      </c>
      <c r="L536" s="54" t="s">
        <v>80</v>
      </c>
      <c r="M536" s="54" t="s">
        <v>80</v>
      </c>
      <c r="N536" s="54" t="s">
        <v>80</v>
      </c>
      <c r="O536" s="54" t="s">
        <v>80</v>
      </c>
      <c r="P536" s="54" t="s">
        <v>2187</v>
      </c>
      <c r="Q536" s="52">
        <v>0</v>
      </c>
      <c r="R536" s="52">
        <v>0</v>
      </c>
      <c r="S536" s="428">
        <v>1</v>
      </c>
      <c r="T536" s="54" t="s">
        <v>84</v>
      </c>
      <c r="U536" s="54" t="s">
        <v>2113</v>
      </c>
      <c r="V536" s="75">
        <v>44942</v>
      </c>
      <c r="W536" s="75">
        <v>44972</v>
      </c>
      <c r="X536" s="54" t="s">
        <v>2188</v>
      </c>
      <c r="Y536" s="57" t="s">
        <v>100</v>
      </c>
      <c r="Z536" s="392">
        <v>1</v>
      </c>
      <c r="AA536" s="58" t="s">
        <v>2115</v>
      </c>
      <c r="AB536" s="435">
        <v>44957</v>
      </c>
      <c r="AC536" s="392">
        <v>1</v>
      </c>
      <c r="AD536" s="58" t="s">
        <v>2189</v>
      </c>
      <c r="AE536" s="435">
        <v>45275</v>
      </c>
      <c r="AF536" s="57" t="s">
        <v>79</v>
      </c>
      <c r="AG536" s="437">
        <v>1</v>
      </c>
    </row>
    <row r="537" spans="1:33" ht="39.75" customHeight="1" x14ac:dyDescent="0.25">
      <c r="A537" s="53" t="s">
        <v>4509</v>
      </c>
      <c r="B537" s="53">
        <v>141</v>
      </c>
      <c r="C537" s="53" t="s">
        <v>59</v>
      </c>
      <c r="D537" s="53" t="s">
        <v>2077</v>
      </c>
      <c r="E537" s="53">
        <v>1</v>
      </c>
      <c r="F537" s="53" t="s">
        <v>2190</v>
      </c>
      <c r="G537" s="53" t="s">
        <v>2181</v>
      </c>
      <c r="H537" s="54" t="s">
        <v>94</v>
      </c>
      <c r="I537" s="54" t="s">
        <v>196</v>
      </c>
      <c r="J537" s="54" t="s">
        <v>80</v>
      </c>
      <c r="K537" s="54" t="s">
        <v>80</v>
      </c>
      <c r="L537" s="54" t="s">
        <v>80</v>
      </c>
      <c r="M537" s="54" t="s">
        <v>80</v>
      </c>
      <c r="N537" s="54" t="s">
        <v>80</v>
      </c>
      <c r="O537" s="54" t="s">
        <v>80</v>
      </c>
      <c r="P537" s="54" t="s">
        <v>2169</v>
      </c>
      <c r="Q537" s="52">
        <v>0.2</v>
      </c>
      <c r="R537" s="52">
        <v>1.6E-2</v>
      </c>
      <c r="S537" s="428">
        <v>1</v>
      </c>
      <c r="T537" s="54" t="s">
        <v>84</v>
      </c>
      <c r="U537" s="54" t="s">
        <v>2119</v>
      </c>
      <c r="V537" s="75">
        <v>44973</v>
      </c>
      <c r="W537" s="75">
        <v>44988</v>
      </c>
      <c r="X537" s="54" t="s">
        <v>2183</v>
      </c>
      <c r="Y537" s="57" t="s">
        <v>100</v>
      </c>
      <c r="Z537" s="392">
        <v>1</v>
      </c>
      <c r="AA537" s="58" t="s">
        <v>2121</v>
      </c>
      <c r="AB537" s="435">
        <v>44978</v>
      </c>
      <c r="AC537" s="392">
        <v>1</v>
      </c>
      <c r="AD537" s="58" t="s">
        <v>2191</v>
      </c>
      <c r="AE537" s="435">
        <v>45275</v>
      </c>
      <c r="AF537" s="57" t="s">
        <v>79</v>
      </c>
      <c r="AG537" s="437">
        <v>1</v>
      </c>
    </row>
    <row r="538" spans="1:33" ht="39.75" customHeight="1" x14ac:dyDescent="0.25">
      <c r="A538" s="53" t="s">
        <v>4509</v>
      </c>
      <c r="B538" s="53">
        <v>141</v>
      </c>
      <c r="C538" s="53" t="s">
        <v>59</v>
      </c>
      <c r="D538" s="53" t="s">
        <v>2077</v>
      </c>
      <c r="E538" s="53">
        <v>1</v>
      </c>
      <c r="F538" s="53" t="s">
        <v>2192</v>
      </c>
      <c r="G538" s="53" t="s">
        <v>2181</v>
      </c>
      <c r="H538" s="54" t="s">
        <v>94</v>
      </c>
      <c r="I538" s="54" t="s">
        <v>196</v>
      </c>
      <c r="J538" s="54" t="s">
        <v>80</v>
      </c>
      <c r="K538" s="54" t="s">
        <v>80</v>
      </c>
      <c r="L538" s="54" t="s">
        <v>80</v>
      </c>
      <c r="M538" s="54" t="s">
        <v>80</v>
      </c>
      <c r="N538" s="54" t="s">
        <v>80</v>
      </c>
      <c r="O538" s="54" t="s">
        <v>80</v>
      </c>
      <c r="P538" s="54" t="s">
        <v>2193</v>
      </c>
      <c r="Q538" s="52">
        <v>0.4</v>
      </c>
      <c r="R538" s="52">
        <v>3.2000000000000001E-2</v>
      </c>
      <c r="S538" s="428">
        <v>100</v>
      </c>
      <c r="T538" s="54" t="s">
        <v>301</v>
      </c>
      <c r="U538" s="54" t="s">
        <v>2194</v>
      </c>
      <c r="V538" s="75">
        <v>44991</v>
      </c>
      <c r="W538" s="75">
        <v>45275</v>
      </c>
      <c r="X538" s="54" t="s">
        <v>2082</v>
      </c>
      <c r="Y538" s="57" t="s">
        <v>100</v>
      </c>
      <c r="Z538" s="392">
        <v>1</v>
      </c>
      <c r="AA538" s="58" t="s">
        <v>2195</v>
      </c>
      <c r="AB538" s="435">
        <v>45275</v>
      </c>
      <c r="AC538" s="392">
        <v>1</v>
      </c>
      <c r="AD538" s="58" t="s">
        <v>4763</v>
      </c>
      <c r="AE538" s="435">
        <v>45275</v>
      </c>
      <c r="AF538" s="57" t="s">
        <v>79</v>
      </c>
      <c r="AG538" s="437">
        <v>1</v>
      </c>
    </row>
    <row r="539" spans="1:33" ht="39.75" customHeight="1" x14ac:dyDescent="0.25">
      <c r="A539" s="53" t="s">
        <v>4509</v>
      </c>
      <c r="B539" s="53">
        <v>141</v>
      </c>
      <c r="C539" s="53" t="s">
        <v>59</v>
      </c>
      <c r="D539" s="53" t="s">
        <v>2077</v>
      </c>
      <c r="E539" s="53">
        <v>1</v>
      </c>
      <c r="F539" s="53" t="s">
        <v>2197</v>
      </c>
      <c r="G539" s="53" t="s">
        <v>2181</v>
      </c>
      <c r="H539" s="54" t="s">
        <v>94</v>
      </c>
      <c r="I539" s="54" t="s">
        <v>196</v>
      </c>
      <c r="J539" s="54" t="s">
        <v>80</v>
      </c>
      <c r="K539" s="54" t="s">
        <v>80</v>
      </c>
      <c r="L539" s="54" t="s">
        <v>80</v>
      </c>
      <c r="M539" s="54" t="s">
        <v>80</v>
      </c>
      <c r="N539" s="54" t="s">
        <v>80</v>
      </c>
      <c r="O539" s="54" t="s">
        <v>80</v>
      </c>
      <c r="P539" s="54" t="s">
        <v>2198</v>
      </c>
      <c r="Q539" s="52">
        <v>0.4</v>
      </c>
      <c r="R539" s="52">
        <v>3.2000000000000001E-2</v>
      </c>
      <c r="S539" s="428">
        <v>1</v>
      </c>
      <c r="T539" s="54" t="s">
        <v>84</v>
      </c>
      <c r="U539" s="54" t="s">
        <v>2178</v>
      </c>
      <c r="V539" s="75">
        <v>45173</v>
      </c>
      <c r="W539" s="75">
        <v>45275</v>
      </c>
      <c r="X539" s="54" t="s">
        <v>2082</v>
      </c>
      <c r="Y539" s="57" t="s">
        <v>100</v>
      </c>
      <c r="Z539" s="392">
        <v>1</v>
      </c>
      <c r="AA539" s="58" t="s">
        <v>2199</v>
      </c>
      <c r="AB539" s="435">
        <v>45275</v>
      </c>
      <c r="AC539" s="392">
        <v>1</v>
      </c>
      <c r="AD539" s="58" t="s">
        <v>2200</v>
      </c>
      <c r="AE539" s="435">
        <v>45275</v>
      </c>
      <c r="AF539" s="57" t="s">
        <v>79</v>
      </c>
      <c r="AG539" s="437">
        <v>1</v>
      </c>
    </row>
    <row r="540" spans="1:33" ht="39.75" customHeight="1" x14ac:dyDescent="0.25">
      <c r="A540" s="49" t="s">
        <v>4509</v>
      </c>
      <c r="B540" s="49">
        <v>141</v>
      </c>
      <c r="C540" s="49" t="s">
        <v>59</v>
      </c>
      <c r="D540" s="49" t="s">
        <v>2077</v>
      </c>
      <c r="E540" s="49">
        <v>1</v>
      </c>
      <c r="F540" s="49" t="s">
        <v>2201</v>
      </c>
      <c r="G540" s="49" t="s">
        <v>2201</v>
      </c>
      <c r="H540" s="49" t="s">
        <v>75</v>
      </c>
      <c r="I540" s="49" t="s">
        <v>196</v>
      </c>
      <c r="J540" s="49" t="s">
        <v>513</v>
      </c>
      <c r="K540" s="49" t="s">
        <v>144</v>
      </c>
      <c r="L540" s="49" t="s">
        <v>79</v>
      </c>
      <c r="M540" s="49" t="s">
        <v>583</v>
      </c>
      <c r="N540" s="49" t="s">
        <v>198</v>
      </c>
      <c r="O540" s="49" t="s">
        <v>2105</v>
      </c>
      <c r="P540" s="49" t="s">
        <v>2202</v>
      </c>
      <c r="Q540" s="49">
        <v>0.08</v>
      </c>
      <c r="R540" s="49"/>
      <c r="S540" s="153">
        <v>100</v>
      </c>
      <c r="T540" s="49" t="s">
        <v>301</v>
      </c>
      <c r="U540" s="49" t="s">
        <v>2107</v>
      </c>
      <c r="V540" s="51">
        <v>44942</v>
      </c>
      <c r="W540" s="51">
        <v>45275</v>
      </c>
      <c r="X540" s="49" t="s">
        <v>2203</v>
      </c>
      <c r="Y540" s="57" t="s">
        <v>100</v>
      </c>
      <c r="Z540" s="392">
        <v>1</v>
      </c>
      <c r="AA540" s="58" t="s">
        <v>2204</v>
      </c>
      <c r="AB540" s="435">
        <v>45275</v>
      </c>
      <c r="AC540" s="392">
        <v>1</v>
      </c>
      <c r="AD540" s="58" t="s">
        <v>4764</v>
      </c>
      <c r="AE540" s="435">
        <v>45275</v>
      </c>
      <c r="AF540" s="436" t="s">
        <v>92</v>
      </c>
      <c r="AG540" s="437" t="s">
        <v>92</v>
      </c>
    </row>
    <row r="541" spans="1:33" ht="39.75" customHeight="1" x14ac:dyDescent="0.25">
      <c r="A541" s="53" t="s">
        <v>4509</v>
      </c>
      <c r="B541" s="53">
        <v>141</v>
      </c>
      <c r="C541" s="53" t="s">
        <v>59</v>
      </c>
      <c r="D541" s="53" t="s">
        <v>2077</v>
      </c>
      <c r="E541" s="53">
        <v>1</v>
      </c>
      <c r="F541" s="53" t="s">
        <v>2206</v>
      </c>
      <c r="G541" s="53" t="s">
        <v>2201</v>
      </c>
      <c r="H541" s="54" t="s">
        <v>102</v>
      </c>
      <c r="I541" s="54" t="s">
        <v>196</v>
      </c>
      <c r="J541" s="54" t="s">
        <v>80</v>
      </c>
      <c r="K541" s="54" t="s">
        <v>80</v>
      </c>
      <c r="L541" s="54" t="s">
        <v>80</v>
      </c>
      <c r="M541" s="54" t="s">
        <v>80</v>
      </c>
      <c r="N541" s="54" t="s">
        <v>80</v>
      </c>
      <c r="O541" s="54" t="s">
        <v>80</v>
      </c>
      <c r="P541" s="54" t="s">
        <v>2165</v>
      </c>
      <c r="Q541" s="52">
        <v>0</v>
      </c>
      <c r="R541" s="52">
        <v>0</v>
      </c>
      <c r="S541" s="428">
        <v>1</v>
      </c>
      <c r="T541" s="54" t="s">
        <v>84</v>
      </c>
      <c r="U541" s="54" t="s">
        <v>2113</v>
      </c>
      <c r="V541" s="75">
        <v>44942</v>
      </c>
      <c r="W541" s="75">
        <v>44972</v>
      </c>
      <c r="X541" s="54" t="s">
        <v>1261</v>
      </c>
      <c r="Y541" s="57" t="s">
        <v>100</v>
      </c>
      <c r="Z541" s="392">
        <v>1</v>
      </c>
      <c r="AA541" s="58" t="s">
        <v>2115</v>
      </c>
      <c r="AB541" s="435">
        <v>44957</v>
      </c>
      <c r="AC541" s="392">
        <v>1</v>
      </c>
      <c r="AD541" s="58" t="s">
        <v>4763</v>
      </c>
      <c r="AE541" s="435">
        <v>44957</v>
      </c>
      <c r="AF541" s="57" t="s">
        <v>79</v>
      </c>
      <c r="AG541" s="437">
        <v>1</v>
      </c>
    </row>
    <row r="542" spans="1:33" ht="39.75" customHeight="1" x14ac:dyDescent="0.25">
      <c r="A542" s="53" t="s">
        <v>4509</v>
      </c>
      <c r="B542" s="53">
        <v>141</v>
      </c>
      <c r="C542" s="53" t="s">
        <v>59</v>
      </c>
      <c r="D542" s="53" t="s">
        <v>2077</v>
      </c>
      <c r="E542" s="53">
        <v>1</v>
      </c>
      <c r="F542" s="53" t="s">
        <v>2207</v>
      </c>
      <c r="G542" s="53" t="s">
        <v>2201</v>
      </c>
      <c r="H542" s="54" t="s">
        <v>94</v>
      </c>
      <c r="I542" s="54" t="s">
        <v>196</v>
      </c>
      <c r="J542" s="54" t="s">
        <v>80</v>
      </c>
      <c r="K542" s="54" t="s">
        <v>80</v>
      </c>
      <c r="L542" s="54" t="s">
        <v>80</v>
      </c>
      <c r="M542" s="54" t="s">
        <v>80</v>
      </c>
      <c r="N542" s="54" t="s">
        <v>80</v>
      </c>
      <c r="O542" s="54" t="s">
        <v>80</v>
      </c>
      <c r="P542" s="54" t="s">
        <v>2208</v>
      </c>
      <c r="Q542" s="52">
        <v>0.2</v>
      </c>
      <c r="R542" s="52">
        <v>1.6E-2</v>
      </c>
      <c r="S542" s="428">
        <v>1</v>
      </c>
      <c r="T542" s="54" t="s">
        <v>84</v>
      </c>
      <c r="U542" s="54" t="s">
        <v>2119</v>
      </c>
      <c r="V542" s="75">
        <v>44973</v>
      </c>
      <c r="W542" s="75">
        <v>44988</v>
      </c>
      <c r="X542" s="54" t="s">
        <v>2203</v>
      </c>
      <c r="Y542" s="57" t="s">
        <v>100</v>
      </c>
      <c r="Z542" s="392">
        <v>1</v>
      </c>
      <c r="AA542" s="58" t="s">
        <v>2121</v>
      </c>
      <c r="AB542" s="435">
        <v>44978</v>
      </c>
      <c r="AC542" s="392">
        <v>1</v>
      </c>
      <c r="AD542" s="58" t="s">
        <v>2200</v>
      </c>
      <c r="AE542" s="435">
        <v>44978</v>
      </c>
      <c r="AF542" s="57" t="s">
        <v>79</v>
      </c>
      <c r="AG542" s="437">
        <v>1</v>
      </c>
    </row>
    <row r="543" spans="1:33" ht="39.75" customHeight="1" x14ac:dyDescent="0.25">
      <c r="A543" s="53" t="s">
        <v>4509</v>
      </c>
      <c r="B543" s="53">
        <v>141</v>
      </c>
      <c r="C543" s="53" t="s">
        <v>59</v>
      </c>
      <c r="D543" s="53" t="s">
        <v>2077</v>
      </c>
      <c r="E543" s="53">
        <v>1</v>
      </c>
      <c r="F543" s="53" t="s">
        <v>2209</v>
      </c>
      <c r="G543" s="53" t="s">
        <v>2201</v>
      </c>
      <c r="H543" s="54" t="s">
        <v>94</v>
      </c>
      <c r="I543" s="54" t="s">
        <v>196</v>
      </c>
      <c r="J543" s="54" t="s">
        <v>80</v>
      </c>
      <c r="K543" s="54" t="s">
        <v>80</v>
      </c>
      <c r="L543" s="54" t="s">
        <v>80</v>
      </c>
      <c r="M543" s="54" t="s">
        <v>80</v>
      </c>
      <c r="N543" s="54" t="s">
        <v>80</v>
      </c>
      <c r="O543" s="54" t="s">
        <v>80</v>
      </c>
      <c r="P543" s="54" t="s">
        <v>2193</v>
      </c>
      <c r="Q543" s="52">
        <v>0.4</v>
      </c>
      <c r="R543" s="52">
        <v>3.2000000000000001E-2</v>
      </c>
      <c r="S543" s="428">
        <v>100</v>
      </c>
      <c r="T543" s="54" t="s">
        <v>301</v>
      </c>
      <c r="U543" s="54" t="s">
        <v>2194</v>
      </c>
      <c r="V543" s="75">
        <v>44991</v>
      </c>
      <c r="W543" s="75">
        <v>45275</v>
      </c>
      <c r="X543" s="54" t="s">
        <v>2082</v>
      </c>
      <c r="Y543" s="57" t="s">
        <v>100</v>
      </c>
      <c r="Z543" s="392">
        <v>1</v>
      </c>
      <c r="AA543" s="58" t="s">
        <v>2195</v>
      </c>
      <c r="AB543" s="435">
        <v>45275</v>
      </c>
      <c r="AC543" s="392">
        <v>1</v>
      </c>
      <c r="AD543" s="58" t="s">
        <v>4765</v>
      </c>
      <c r="AE543" s="435">
        <v>45275</v>
      </c>
      <c r="AF543" s="57" t="s">
        <v>79</v>
      </c>
      <c r="AG543" s="437">
        <v>1</v>
      </c>
    </row>
    <row r="544" spans="1:33" ht="39.75" customHeight="1" x14ac:dyDescent="0.25">
      <c r="A544" s="53" t="s">
        <v>4509</v>
      </c>
      <c r="B544" s="53">
        <v>141</v>
      </c>
      <c r="C544" s="53" t="s">
        <v>59</v>
      </c>
      <c r="D544" s="53" t="s">
        <v>2077</v>
      </c>
      <c r="E544" s="53">
        <v>1</v>
      </c>
      <c r="F544" s="53" t="s">
        <v>2211</v>
      </c>
      <c r="G544" s="53" t="s">
        <v>2201</v>
      </c>
      <c r="H544" s="54" t="s">
        <v>94</v>
      </c>
      <c r="I544" s="54" t="s">
        <v>196</v>
      </c>
      <c r="J544" s="54" t="s">
        <v>80</v>
      </c>
      <c r="K544" s="54" t="s">
        <v>80</v>
      </c>
      <c r="L544" s="54" t="s">
        <v>80</v>
      </c>
      <c r="M544" s="54" t="s">
        <v>80</v>
      </c>
      <c r="N544" s="54" t="s">
        <v>80</v>
      </c>
      <c r="O544" s="54" t="s">
        <v>80</v>
      </c>
      <c r="P544" s="54" t="s">
        <v>2212</v>
      </c>
      <c r="Q544" s="52">
        <v>0.4</v>
      </c>
      <c r="R544" s="52">
        <v>3.2000000000000001E-2</v>
      </c>
      <c r="S544" s="428">
        <v>1</v>
      </c>
      <c r="T544" s="54" t="s">
        <v>84</v>
      </c>
      <c r="U544" s="54" t="s">
        <v>2178</v>
      </c>
      <c r="V544" s="75">
        <v>45173</v>
      </c>
      <c r="W544" s="75">
        <v>45275</v>
      </c>
      <c r="X544" s="54" t="s">
        <v>2082</v>
      </c>
      <c r="Y544" s="57" t="s">
        <v>100</v>
      </c>
      <c r="Z544" s="392">
        <v>1</v>
      </c>
      <c r="AA544" s="58" t="s">
        <v>2213</v>
      </c>
      <c r="AB544" s="435">
        <v>45275</v>
      </c>
      <c r="AC544" s="392">
        <v>1</v>
      </c>
      <c r="AD544" s="58" t="s">
        <v>4766</v>
      </c>
      <c r="AE544" s="435">
        <v>45275</v>
      </c>
      <c r="AF544" s="57" t="s">
        <v>79</v>
      </c>
      <c r="AG544" s="437">
        <v>1</v>
      </c>
    </row>
    <row r="545" spans="1:33" ht="39.75" customHeight="1" x14ac:dyDescent="0.25">
      <c r="A545" s="49" t="s">
        <v>4509</v>
      </c>
      <c r="B545" s="49">
        <v>141</v>
      </c>
      <c r="C545" s="49" t="s">
        <v>59</v>
      </c>
      <c r="D545" s="49" t="s">
        <v>2077</v>
      </c>
      <c r="E545" s="49">
        <v>1</v>
      </c>
      <c r="F545" s="49" t="s">
        <v>2215</v>
      </c>
      <c r="G545" s="49" t="s">
        <v>2215</v>
      </c>
      <c r="H545" s="49" t="s">
        <v>75</v>
      </c>
      <c r="I545" s="49" t="s">
        <v>196</v>
      </c>
      <c r="J545" s="49" t="s">
        <v>513</v>
      </c>
      <c r="K545" s="49" t="s">
        <v>144</v>
      </c>
      <c r="L545" s="49" t="s">
        <v>79</v>
      </c>
      <c r="M545" s="49" t="s">
        <v>583</v>
      </c>
      <c r="N545" s="49" t="s">
        <v>198</v>
      </c>
      <c r="O545" s="49" t="s">
        <v>2105</v>
      </c>
      <c r="P545" s="49" t="s">
        <v>2216</v>
      </c>
      <c r="Q545" s="49">
        <v>0.08</v>
      </c>
      <c r="R545" s="49"/>
      <c r="S545" s="153">
        <v>100</v>
      </c>
      <c r="T545" s="49" t="s">
        <v>301</v>
      </c>
      <c r="U545" s="49" t="s">
        <v>2217</v>
      </c>
      <c r="V545" s="51">
        <v>44942</v>
      </c>
      <c r="W545" s="51">
        <v>45275</v>
      </c>
      <c r="X545" s="49" t="s">
        <v>2218</v>
      </c>
      <c r="Y545" s="57" t="s">
        <v>100</v>
      </c>
      <c r="Z545" s="392">
        <v>1</v>
      </c>
      <c r="AA545" s="58" t="s">
        <v>2219</v>
      </c>
      <c r="AB545" s="435">
        <v>45275</v>
      </c>
      <c r="AC545" s="392">
        <v>1</v>
      </c>
      <c r="AD545" s="58" t="s">
        <v>4767</v>
      </c>
      <c r="AE545" s="435">
        <v>45275</v>
      </c>
      <c r="AF545" s="436" t="s">
        <v>92</v>
      </c>
      <c r="AG545" s="437" t="s">
        <v>92</v>
      </c>
    </row>
    <row r="546" spans="1:33" ht="39.75" customHeight="1" x14ac:dyDescent="0.25">
      <c r="A546" s="53" t="s">
        <v>4509</v>
      </c>
      <c r="B546" s="53">
        <v>141</v>
      </c>
      <c r="C546" s="53" t="s">
        <v>59</v>
      </c>
      <c r="D546" s="53" t="s">
        <v>2077</v>
      </c>
      <c r="E546" s="53">
        <v>1</v>
      </c>
      <c r="F546" s="53" t="s">
        <v>2221</v>
      </c>
      <c r="G546" s="53" t="s">
        <v>2215</v>
      </c>
      <c r="H546" s="54" t="s">
        <v>94</v>
      </c>
      <c r="I546" s="54" t="s">
        <v>196</v>
      </c>
      <c r="J546" s="54" t="s">
        <v>80</v>
      </c>
      <c r="K546" s="54" t="s">
        <v>80</v>
      </c>
      <c r="L546" s="54" t="s">
        <v>80</v>
      </c>
      <c r="M546" s="54" t="s">
        <v>80</v>
      </c>
      <c r="N546" s="54" t="s">
        <v>80</v>
      </c>
      <c r="O546" s="54" t="s">
        <v>80</v>
      </c>
      <c r="P546" s="54" t="s">
        <v>2222</v>
      </c>
      <c r="Q546" s="52">
        <v>0.6</v>
      </c>
      <c r="R546" s="52">
        <v>4.8000000000000001E-2</v>
      </c>
      <c r="S546" s="428">
        <v>1</v>
      </c>
      <c r="T546" s="54" t="s">
        <v>84</v>
      </c>
      <c r="U546" s="54" t="s">
        <v>2223</v>
      </c>
      <c r="V546" s="75">
        <v>44942</v>
      </c>
      <c r="W546" s="75">
        <v>45199</v>
      </c>
      <c r="X546" s="54" t="s">
        <v>2218</v>
      </c>
      <c r="Y546" s="57" t="s">
        <v>100</v>
      </c>
      <c r="Z546" s="392">
        <v>1</v>
      </c>
      <c r="AA546" s="58" t="s">
        <v>2224</v>
      </c>
      <c r="AB546" s="435">
        <v>45199</v>
      </c>
      <c r="AC546" s="392">
        <v>1</v>
      </c>
      <c r="AD546" s="58" t="s">
        <v>386</v>
      </c>
      <c r="AE546" s="435">
        <v>45199</v>
      </c>
      <c r="AF546" s="57" t="s">
        <v>79</v>
      </c>
      <c r="AG546" s="437">
        <v>1</v>
      </c>
    </row>
    <row r="547" spans="1:33" ht="39.75" customHeight="1" x14ac:dyDescent="0.25">
      <c r="A547" s="53" t="s">
        <v>4509</v>
      </c>
      <c r="B547" s="53">
        <v>141</v>
      </c>
      <c r="C547" s="53" t="s">
        <v>59</v>
      </c>
      <c r="D547" s="53" t="s">
        <v>2077</v>
      </c>
      <c r="E547" s="53">
        <v>1</v>
      </c>
      <c r="F547" s="53" t="s">
        <v>2225</v>
      </c>
      <c r="G547" s="53" t="s">
        <v>2215</v>
      </c>
      <c r="H547" s="54" t="s">
        <v>94</v>
      </c>
      <c r="I547" s="54" t="s">
        <v>196</v>
      </c>
      <c r="J547" s="54" t="s">
        <v>80</v>
      </c>
      <c r="K547" s="54" t="s">
        <v>80</v>
      </c>
      <c r="L547" s="54" t="s">
        <v>80</v>
      </c>
      <c r="M547" s="54" t="s">
        <v>80</v>
      </c>
      <c r="N547" s="54" t="s">
        <v>80</v>
      </c>
      <c r="O547" s="54" t="s">
        <v>80</v>
      </c>
      <c r="P547" s="54" t="s">
        <v>2226</v>
      </c>
      <c r="Q547" s="52">
        <v>0.15</v>
      </c>
      <c r="R547" s="52">
        <v>1.2E-2</v>
      </c>
      <c r="S547" s="428">
        <v>100</v>
      </c>
      <c r="T547" s="54" t="s">
        <v>301</v>
      </c>
      <c r="U547" s="54" t="s">
        <v>2227</v>
      </c>
      <c r="V547" s="75">
        <v>45201</v>
      </c>
      <c r="W547" s="75">
        <v>45229</v>
      </c>
      <c r="X547" s="54" t="s">
        <v>2218</v>
      </c>
      <c r="Y547" s="57" t="s">
        <v>100</v>
      </c>
      <c r="Z547" s="392">
        <v>1</v>
      </c>
      <c r="AA547" s="58" t="s">
        <v>2228</v>
      </c>
      <c r="AB547" s="435">
        <v>45229</v>
      </c>
      <c r="AC547" s="392">
        <v>1</v>
      </c>
      <c r="AD547" s="58" t="s">
        <v>4768</v>
      </c>
      <c r="AE547" s="435">
        <v>45275</v>
      </c>
      <c r="AF547" s="57" t="s">
        <v>79</v>
      </c>
      <c r="AG547" s="437">
        <v>1</v>
      </c>
    </row>
    <row r="548" spans="1:33" ht="39.75" customHeight="1" x14ac:dyDescent="0.25">
      <c r="A548" s="53" t="s">
        <v>4509</v>
      </c>
      <c r="B548" s="53">
        <v>141</v>
      </c>
      <c r="C548" s="53" t="s">
        <v>59</v>
      </c>
      <c r="D548" s="53" t="s">
        <v>2077</v>
      </c>
      <c r="E548" s="53">
        <v>1</v>
      </c>
      <c r="F548" s="53" t="s">
        <v>2230</v>
      </c>
      <c r="G548" s="53" t="s">
        <v>2215</v>
      </c>
      <c r="H548" s="54" t="s">
        <v>94</v>
      </c>
      <c r="I548" s="54" t="s">
        <v>196</v>
      </c>
      <c r="J548" s="54" t="s">
        <v>80</v>
      </c>
      <c r="K548" s="54" t="s">
        <v>80</v>
      </c>
      <c r="L548" s="54" t="s">
        <v>80</v>
      </c>
      <c r="M548" s="54" t="s">
        <v>80</v>
      </c>
      <c r="N548" s="54" t="s">
        <v>80</v>
      </c>
      <c r="O548" s="54" t="s">
        <v>80</v>
      </c>
      <c r="P548" s="54" t="s">
        <v>2231</v>
      </c>
      <c r="Q548" s="52">
        <v>0.25</v>
      </c>
      <c r="R548" s="52">
        <v>0.02</v>
      </c>
      <c r="S548" s="428">
        <v>1</v>
      </c>
      <c r="T548" s="54" t="s">
        <v>84</v>
      </c>
      <c r="U548" s="54" t="s">
        <v>2232</v>
      </c>
      <c r="V548" s="75">
        <v>45231</v>
      </c>
      <c r="W548" s="75">
        <v>45275</v>
      </c>
      <c r="X548" s="54" t="s">
        <v>2218</v>
      </c>
      <c r="Y548" s="57" t="s">
        <v>100</v>
      </c>
      <c r="Z548" s="392">
        <v>1</v>
      </c>
      <c r="AA548" s="58" t="s">
        <v>2233</v>
      </c>
      <c r="AB548" s="435">
        <v>45275</v>
      </c>
      <c r="AC548" s="392">
        <v>1</v>
      </c>
      <c r="AD548" s="58" t="s">
        <v>4769</v>
      </c>
      <c r="AE548" s="435">
        <v>45275</v>
      </c>
      <c r="AF548" s="57" t="s">
        <v>79</v>
      </c>
      <c r="AG548" s="437">
        <v>1</v>
      </c>
    </row>
    <row r="549" spans="1:33" ht="39.75" customHeight="1" x14ac:dyDescent="0.25">
      <c r="A549" s="49" t="s">
        <v>4509</v>
      </c>
      <c r="B549" s="49">
        <v>141</v>
      </c>
      <c r="C549" s="49" t="s">
        <v>59</v>
      </c>
      <c r="D549" s="49" t="s">
        <v>2077</v>
      </c>
      <c r="E549" s="49">
        <v>1</v>
      </c>
      <c r="F549" s="49" t="s">
        <v>2235</v>
      </c>
      <c r="G549" s="49" t="s">
        <v>2235</v>
      </c>
      <c r="H549" s="49" t="s">
        <v>75</v>
      </c>
      <c r="I549" s="49" t="s">
        <v>196</v>
      </c>
      <c r="J549" s="49" t="s">
        <v>296</v>
      </c>
      <c r="K549" s="49" t="s">
        <v>144</v>
      </c>
      <c r="L549" s="49" t="s">
        <v>79</v>
      </c>
      <c r="M549" s="49" t="s">
        <v>583</v>
      </c>
      <c r="N549" s="49" t="s">
        <v>198</v>
      </c>
      <c r="O549" s="49" t="s">
        <v>2105</v>
      </c>
      <c r="P549" s="49" t="s">
        <v>2236</v>
      </c>
      <c r="Q549" s="49">
        <v>0.08</v>
      </c>
      <c r="R549" s="49"/>
      <c r="S549" s="153">
        <v>100</v>
      </c>
      <c r="T549" s="49" t="s">
        <v>301</v>
      </c>
      <c r="U549" s="49" t="s">
        <v>2237</v>
      </c>
      <c r="V549" s="51">
        <v>44986</v>
      </c>
      <c r="W549" s="51">
        <v>45275</v>
      </c>
      <c r="X549" s="49" t="s">
        <v>2218</v>
      </c>
      <c r="Y549" s="57" t="s">
        <v>100</v>
      </c>
      <c r="Z549" s="392">
        <v>1</v>
      </c>
      <c r="AA549" s="58" t="s">
        <v>2238</v>
      </c>
      <c r="AB549" s="435">
        <v>45275</v>
      </c>
      <c r="AC549" s="392">
        <v>1</v>
      </c>
      <c r="AD549" s="58" t="s">
        <v>4770</v>
      </c>
      <c r="AE549" s="435">
        <v>45275</v>
      </c>
      <c r="AF549" s="436" t="s">
        <v>92</v>
      </c>
      <c r="AG549" s="437" t="s">
        <v>92</v>
      </c>
    </row>
    <row r="550" spans="1:33" ht="39.75" customHeight="1" x14ac:dyDescent="0.25">
      <c r="A550" s="53" t="s">
        <v>4509</v>
      </c>
      <c r="B550" s="53">
        <v>141</v>
      </c>
      <c r="C550" s="53" t="s">
        <v>59</v>
      </c>
      <c r="D550" s="53" t="s">
        <v>2077</v>
      </c>
      <c r="E550" s="53">
        <v>1</v>
      </c>
      <c r="F550" s="53" t="s">
        <v>2240</v>
      </c>
      <c r="G550" s="53" t="s">
        <v>2235</v>
      </c>
      <c r="H550" s="54" t="s">
        <v>94</v>
      </c>
      <c r="I550" s="54" t="s">
        <v>196</v>
      </c>
      <c r="J550" s="54" t="s">
        <v>80</v>
      </c>
      <c r="K550" s="54" t="s">
        <v>80</v>
      </c>
      <c r="L550" s="54" t="s">
        <v>80</v>
      </c>
      <c r="M550" s="54" t="s">
        <v>80</v>
      </c>
      <c r="N550" s="54" t="s">
        <v>80</v>
      </c>
      <c r="O550" s="54" t="s">
        <v>80</v>
      </c>
      <c r="P550" s="54" t="s">
        <v>2241</v>
      </c>
      <c r="Q550" s="52">
        <v>0.2</v>
      </c>
      <c r="R550" s="52">
        <v>1.6E-2</v>
      </c>
      <c r="S550" s="428">
        <v>1</v>
      </c>
      <c r="T550" s="54" t="s">
        <v>84</v>
      </c>
      <c r="U550" s="54" t="s">
        <v>2242</v>
      </c>
      <c r="V550" s="75">
        <v>44986</v>
      </c>
      <c r="W550" s="75">
        <v>45015</v>
      </c>
      <c r="X550" s="54" t="s">
        <v>2218</v>
      </c>
      <c r="Y550" s="57" t="s">
        <v>100</v>
      </c>
      <c r="Z550" s="392">
        <v>1</v>
      </c>
      <c r="AA550" s="58" t="s">
        <v>2243</v>
      </c>
      <c r="AB550" s="435">
        <v>45014</v>
      </c>
      <c r="AC550" s="392">
        <v>1</v>
      </c>
      <c r="AD550" s="58" t="s">
        <v>2244</v>
      </c>
      <c r="AE550" s="435">
        <v>45014</v>
      </c>
      <c r="AF550" s="57" t="s">
        <v>79</v>
      </c>
      <c r="AG550" s="437">
        <v>1</v>
      </c>
    </row>
    <row r="551" spans="1:33" ht="39.75" customHeight="1" x14ac:dyDescent="0.25">
      <c r="A551" s="53" t="s">
        <v>4509</v>
      </c>
      <c r="B551" s="53">
        <v>141</v>
      </c>
      <c r="C551" s="53" t="s">
        <v>59</v>
      </c>
      <c r="D551" s="53" t="s">
        <v>2077</v>
      </c>
      <c r="E551" s="53">
        <v>1</v>
      </c>
      <c r="F551" s="53" t="s">
        <v>2245</v>
      </c>
      <c r="G551" s="53" t="s">
        <v>2235</v>
      </c>
      <c r="H551" s="54" t="s">
        <v>94</v>
      </c>
      <c r="I551" s="54" t="s">
        <v>196</v>
      </c>
      <c r="J551" s="54" t="s">
        <v>80</v>
      </c>
      <c r="K551" s="54" t="s">
        <v>80</v>
      </c>
      <c r="L551" s="54" t="s">
        <v>80</v>
      </c>
      <c r="M551" s="54" t="s">
        <v>80</v>
      </c>
      <c r="N551" s="54" t="s">
        <v>80</v>
      </c>
      <c r="O551" s="54" t="s">
        <v>80</v>
      </c>
      <c r="P551" s="54" t="s">
        <v>2246</v>
      </c>
      <c r="Q551" s="52">
        <v>0.35</v>
      </c>
      <c r="R551" s="52">
        <v>2.7999999999999997E-2</v>
      </c>
      <c r="S551" s="428">
        <v>1</v>
      </c>
      <c r="T551" s="54" t="s">
        <v>84</v>
      </c>
      <c r="U551" s="54" t="s">
        <v>2247</v>
      </c>
      <c r="V551" s="75">
        <v>45019</v>
      </c>
      <c r="W551" s="75">
        <v>45030</v>
      </c>
      <c r="X551" s="54" t="s">
        <v>2218</v>
      </c>
      <c r="Y551" s="57" t="s">
        <v>100</v>
      </c>
      <c r="Z551" s="392">
        <v>1</v>
      </c>
      <c r="AA551" s="58" t="s">
        <v>2115</v>
      </c>
      <c r="AB551" s="435">
        <v>45019</v>
      </c>
      <c r="AC551" s="392">
        <v>1</v>
      </c>
      <c r="AD551" s="58" t="s">
        <v>2248</v>
      </c>
      <c r="AE551" s="435">
        <v>45019</v>
      </c>
      <c r="AF551" s="57" t="s">
        <v>79</v>
      </c>
      <c r="AG551" s="437">
        <v>1</v>
      </c>
    </row>
    <row r="552" spans="1:33" ht="39.75" customHeight="1" x14ac:dyDescent="0.25">
      <c r="A552" s="53" t="s">
        <v>4509</v>
      </c>
      <c r="B552" s="53">
        <v>141</v>
      </c>
      <c r="C552" s="53" t="s">
        <v>59</v>
      </c>
      <c r="D552" s="53" t="s">
        <v>2077</v>
      </c>
      <c r="E552" s="53">
        <v>1</v>
      </c>
      <c r="F552" s="53" t="s">
        <v>2249</v>
      </c>
      <c r="G552" s="53" t="s">
        <v>2235</v>
      </c>
      <c r="H552" s="54" t="s">
        <v>102</v>
      </c>
      <c r="I552" s="54" t="s">
        <v>196</v>
      </c>
      <c r="J552" s="54" t="s">
        <v>80</v>
      </c>
      <c r="K552" s="54" t="s">
        <v>80</v>
      </c>
      <c r="L552" s="54" t="s">
        <v>80</v>
      </c>
      <c r="M552" s="54" t="s">
        <v>80</v>
      </c>
      <c r="N552" s="54" t="s">
        <v>80</v>
      </c>
      <c r="O552" s="54" t="s">
        <v>80</v>
      </c>
      <c r="P552" s="54" t="s">
        <v>2250</v>
      </c>
      <c r="Q552" s="52">
        <v>0</v>
      </c>
      <c r="R552" s="52">
        <v>0</v>
      </c>
      <c r="S552" s="428">
        <v>100</v>
      </c>
      <c r="T552" s="54" t="s">
        <v>301</v>
      </c>
      <c r="U552" s="54" t="s">
        <v>2251</v>
      </c>
      <c r="V552" s="75">
        <v>45033</v>
      </c>
      <c r="W552" s="75">
        <v>45169</v>
      </c>
      <c r="X552" s="54" t="s">
        <v>2252</v>
      </c>
      <c r="Y552" s="57" t="s">
        <v>100</v>
      </c>
      <c r="Z552" s="392">
        <v>1</v>
      </c>
      <c r="AA552" s="58" t="s">
        <v>2253</v>
      </c>
      <c r="AB552" s="435">
        <v>45169</v>
      </c>
      <c r="AC552" s="392">
        <v>1</v>
      </c>
      <c r="AD552" s="58" t="s">
        <v>386</v>
      </c>
      <c r="AE552" s="435">
        <v>45199</v>
      </c>
      <c r="AF552" s="57" t="s">
        <v>79</v>
      </c>
      <c r="AG552" s="437">
        <v>1</v>
      </c>
    </row>
    <row r="553" spans="1:33" ht="39.75" customHeight="1" x14ac:dyDescent="0.25">
      <c r="A553" s="53" t="s">
        <v>4509</v>
      </c>
      <c r="B553" s="53">
        <v>141</v>
      </c>
      <c r="C553" s="53" t="s">
        <v>59</v>
      </c>
      <c r="D553" s="53" t="s">
        <v>2077</v>
      </c>
      <c r="E553" s="53">
        <v>1</v>
      </c>
      <c r="F553" s="53" t="s">
        <v>2254</v>
      </c>
      <c r="G553" s="53" t="s">
        <v>2235</v>
      </c>
      <c r="H553" s="54" t="s">
        <v>94</v>
      </c>
      <c r="I553" s="54" t="s">
        <v>196</v>
      </c>
      <c r="J553" s="54" t="s">
        <v>80</v>
      </c>
      <c r="K553" s="54" t="s">
        <v>80</v>
      </c>
      <c r="L553" s="54" t="s">
        <v>80</v>
      </c>
      <c r="M553" s="54" t="s">
        <v>80</v>
      </c>
      <c r="N553" s="54" t="s">
        <v>80</v>
      </c>
      <c r="O553" s="54" t="s">
        <v>80</v>
      </c>
      <c r="P553" s="54" t="s">
        <v>2255</v>
      </c>
      <c r="Q553" s="52">
        <v>0.45</v>
      </c>
      <c r="R553" s="52">
        <v>3.6000000000000004E-2</v>
      </c>
      <c r="S553" s="428">
        <v>1</v>
      </c>
      <c r="T553" s="54" t="s">
        <v>84</v>
      </c>
      <c r="U553" s="54" t="s">
        <v>2256</v>
      </c>
      <c r="V553" s="75">
        <v>45173</v>
      </c>
      <c r="W553" s="75">
        <v>45275</v>
      </c>
      <c r="X553" s="54" t="s">
        <v>2082</v>
      </c>
      <c r="Y553" s="57" t="s">
        <v>100</v>
      </c>
      <c r="Z553" s="392">
        <v>1</v>
      </c>
      <c r="AA553" s="58" t="s">
        <v>2257</v>
      </c>
      <c r="AB553" s="435">
        <v>45275</v>
      </c>
      <c r="AC553" s="392">
        <v>1</v>
      </c>
      <c r="AD553" s="58" t="s">
        <v>2258</v>
      </c>
      <c r="AE553" s="435">
        <v>45275</v>
      </c>
      <c r="AF553" s="57" t="s">
        <v>79</v>
      </c>
      <c r="AG553" s="437">
        <v>1</v>
      </c>
    </row>
    <row r="554" spans="1:33" ht="39.75" customHeight="1" x14ac:dyDescent="0.25">
      <c r="A554" s="49" t="s">
        <v>4509</v>
      </c>
      <c r="B554" s="49">
        <v>141</v>
      </c>
      <c r="C554" s="49" t="s">
        <v>59</v>
      </c>
      <c r="D554" s="49" t="s">
        <v>2077</v>
      </c>
      <c r="E554" s="49">
        <v>1</v>
      </c>
      <c r="F554" s="49" t="s">
        <v>2259</v>
      </c>
      <c r="G554" s="49" t="s">
        <v>2259</v>
      </c>
      <c r="H554" s="49" t="s">
        <v>75</v>
      </c>
      <c r="I554" s="49" t="s">
        <v>196</v>
      </c>
      <c r="J554" s="49" t="s">
        <v>513</v>
      </c>
      <c r="K554" s="49" t="s">
        <v>144</v>
      </c>
      <c r="L554" s="49" t="s">
        <v>79</v>
      </c>
      <c r="M554" s="49" t="s">
        <v>583</v>
      </c>
      <c r="N554" s="49" t="s">
        <v>198</v>
      </c>
      <c r="O554" s="49" t="s">
        <v>2105</v>
      </c>
      <c r="P554" s="49" t="s">
        <v>2260</v>
      </c>
      <c r="Q554" s="49">
        <v>0.08</v>
      </c>
      <c r="R554" s="49"/>
      <c r="S554" s="153">
        <v>100</v>
      </c>
      <c r="T554" s="49" t="s">
        <v>301</v>
      </c>
      <c r="U554" s="49" t="s">
        <v>2107</v>
      </c>
      <c r="V554" s="51">
        <v>44942</v>
      </c>
      <c r="W554" s="51">
        <v>45275</v>
      </c>
      <c r="X554" s="49" t="s">
        <v>2261</v>
      </c>
      <c r="Y554" s="57" t="s">
        <v>100</v>
      </c>
      <c r="Z554" s="392">
        <v>1</v>
      </c>
      <c r="AA554" s="58" t="s">
        <v>2262</v>
      </c>
      <c r="AB554" s="435">
        <v>45275</v>
      </c>
      <c r="AC554" s="392">
        <v>1</v>
      </c>
      <c r="AD554" s="58" t="s">
        <v>4771</v>
      </c>
      <c r="AE554" s="435">
        <v>45275</v>
      </c>
      <c r="AF554" s="436" t="s">
        <v>92</v>
      </c>
      <c r="AG554" s="437" t="s">
        <v>92</v>
      </c>
    </row>
    <row r="555" spans="1:33" ht="39.75" customHeight="1" x14ac:dyDescent="0.25">
      <c r="A555" s="53" t="s">
        <v>4509</v>
      </c>
      <c r="B555" s="53">
        <v>141</v>
      </c>
      <c r="C555" s="53" t="s">
        <v>59</v>
      </c>
      <c r="D555" s="53" t="s">
        <v>2077</v>
      </c>
      <c r="E555" s="53">
        <v>1</v>
      </c>
      <c r="F555" s="53" t="s">
        <v>2264</v>
      </c>
      <c r="G555" s="53" t="s">
        <v>2259</v>
      </c>
      <c r="H555" s="54" t="s">
        <v>102</v>
      </c>
      <c r="I555" s="54" t="s">
        <v>196</v>
      </c>
      <c r="J555" s="54" t="s">
        <v>80</v>
      </c>
      <c r="K555" s="54" t="s">
        <v>80</v>
      </c>
      <c r="L555" s="54" t="s">
        <v>80</v>
      </c>
      <c r="M555" s="54" t="s">
        <v>80</v>
      </c>
      <c r="N555" s="54" t="s">
        <v>80</v>
      </c>
      <c r="O555" s="54" t="s">
        <v>80</v>
      </c>
      <c r="P555" s="54" t="s">
        <v>2265</v>
      </c>
      <c r="Q555" s="52">
        <v>0</v>
      </c>
      <c r="R555" s="52">
        <v>0</v>
      </c>
      <c r="S555" s="428">
        <v>1</v>
      </c>
      <c r="T555" s="54" t="s">
        <v>84</v>
      </c>
      <c r="U555" s="54" t="s">
        <v>2113</v>
      </c>
      <c r="V555" s="75">
        <v>44942</v>
      </c>
      <c r="W555" s="75">
        <v>44972</v>
      </c>
      <c r="X555" s="54" t="s">
        <v>2266</v>
      </c>
      <c r="Y555" s="57" t="s">
        <v>100</v>
      </c>
      <c r="Z555" s="392">
        <v>1</v>
      </c>
      <c r="AA555" s="58" t="s">
        <v>2115</v>
      </c>
      <c r="AB555" s="435">
        <v>44971</v>
      </c>
      <c r="AC555" s="392">
        <v>1</v>
      </c>
      <c r="AD555" s="58" t="s">
        <v>2267</v>
      </c>
      <c r="AE555" s="435">
        <v>44971</v>
      </c>
      <c r="AF555" s="57" t="s">
        <v>79</v>
      </c>
      <c r="AG555" s="437">
        <v>1</v>
      </c>
    </row>
    <row r="556" spans="1:33" ht="39.75" customHeight="1" x14ac:dyDescent="0.25">
      <c r="A556" s="53" t="s">
        <v>4509</v>
      </c>
      <c r="B556" s="53">
        <v>141</v>
      </c>
      <c r="C556" s="53" t="s">
        <v>59</v>
      </c>
      <c r="D556" s="53" t="s">
        <v>2077</v>
      </c>
      <c r="E556" s="53">
        <v>1</v>
      </c>
      <c r="F556" s="53" t="s">
        <v>2268</v>
      </c>
      <c r="G556" s="53" t="s">
        <v>2259</v>
      </c>
      <c r="H556" s="54" t="s">
        <v>94</v>
      </c>
      <c r="I556" s="54" t="s">
        <v>196</v>
      </c>
      <c r="J556" s="54" t="s">
        <v>80</v>
      </c>
      <c r="K556" s="54" t="s">
        <v>80</v>
      </c>
      <c r="L556" s="54" t="s">
        <v>80</v>
      </c>
      <c r="M556" s="54" t="s">
        <v>80</v>
      </c>
      <c r="N556" s="54" t="s">
        <v>80</v>
      </c>
      <c r="O556" s="54" t="s">
        <v>80</v>
      </c>
      <c r="P556" s="54" t="s">
        <v>2269</v>
      </c>
      <c r="Q556" s="52">
        <v>0.2</v>
      </c>
      <c r="R556" s="52">
        <v>1.6E-2</v>
      </c>
      <c r="S556" s="428">
        <v>1</v>
      </c>
      <c r="T556" s="54" t="s">
        <v>84</v>
      </c>
      <c r="U556" s="54" t="s">
        <v>2270</v>
      </c>
      <c r="V556" s="75">
        <v>44973</v>
      </c>
      <c r="W556" s="75">
        <v>44988</v>
      </c>
      <c r="X556" s="54" t="s">
        <v>2261</v>
      </c>
      <c r="Y556" s="57" t="s">
        <v>100</v>
      </c>
      <c r="Z556" s="392">
        <v>1</v>
      </c>
      <c r="AA556" s="58" t="s">
        <v>2121</v>
      </c>
      <c r="AB556" s="435">
        <v>44986</v>
      </c>
      <c r="AC556" s="392">
        <v>1</v>
      </c>
      <c r="AD556" s="58" t="s">
        <v>2271</v>
      </c>
      <c r="AE556" s="435">
        <v>44986</v>
      </c>
      <c r="AF556" s="57" t="s">
        <v>79</v>
      </c>
      <c r="AG556" s="437">
        <v>1</v>
      </c>
    </row>
    <row r="557" spans="1:33" ht="39.75" customHeight="1" x14ac:dyDescent="0.25">
      <c r="A557" s="53" t="s">
        <v>4509</v>
      </c>
      <c r="B557" s="53">
        <v>141</v>
      </c>
      <c r="C557" s="53" t="s">
        <v>59</v>
      </c>
      <c r="D557" s="53" t="s">
        <v>2077</v>
      </c>
      <c r="E557" s="53">
        <v>1</v>
      </c>
      <c r="F557" s="53" t="s">
        <v>2272</v>
      </c>
      <c r="G557" s="53" t="s">
        <v>2259</v>
      </c>
      <c r="H557" s="54" t="s">
        <v>94</v>
      </c>
      <c r="I557" s="54" t="s">
        <v>196</v>
      </c>
      <c r="J557" s="54" t="s">
        <v>80</v>
      </c>
      <c r="K557" s="54" t="s">
        <v>80</v>
      </c>
      <c r="L557" s="54" t="s">
        <v>80</v>
      </c>
      <c r="M557" s="54" t="s">
        <v>80</v>
      </c>
      <c r="N557" s="54" t="s">
        <v>80</v>
      </c>
      <c r="O557" s="54" t="s">
        <v>80</v>
      </c>
      <c r="P557" s="54" t="s">
        <v>2273</v>
      </c>
      <c r="Q557" s="52">
        <v>0.4</v>
      </c>
      <c r="R557" s="52">
        <v>3.2000000000000001E-2</v>
      </c>
      <c r="S557" s="428">
        <v>100</v>
      </c>
      <c r="T557" s="54" t="s">
        <v>301</v>
      </c>
      <c r="U557" s="54" t="s">
        <v>2173</v>
      </c>
      <c r="V557" s="75">
        <v>44991</v>
      </c>
      <c r="W557" s="75">
        <v>45230</v>
      </c>
      <c r="X557" s="54" t="s">
        <v>2261</v>
      </c>
      <c r="Y557" s="57" t="s">
        <v>100</v>
      </c>
      <c r="Z557" s="392">
        <v>1</v>
      </c>
      <c r="AA557" s="58" t="s">
        <v>2274</v>
      </c>
      <c r="AB557" s="435">
        <v>45230</v>
      </c>
      <c r="AC557" s="392">
        <v>1</v>
      </c>
      <c r="AD557" s="58" t="s">
        <v>2275</v>
      </c>
      <c r="AE557" s="435">
        <v>45230</v>
      </c>
      <c r="AF557" s="57" t="s">
        <v>79</v>
      </c>
      <c r="AG557" s="437">
        <v>1</v>
      </c>
    </row>
    <row r="558" spans="1:33" ht="39.75" customHeight="1" x14ac:dyDescent="0.25">
      <c r="A558" s="53" t="s">
        <v>4509</v>
      </c>
      <c r="B558" s="53">
        <v>141</v>
      </c>
      <c r="C558" s="53" t="s">
        <v>59</v>
      </c>
      <c r="D558" s="53" t="s">
        <v>2077</v>
      </c>
      <c r="E558" s="53">
        <v>1</v>
      </c>
      <c r="F558" s="53" t="s">
        <v>2276</v>
      </c>
      <c r="G558" s="53" t="s">
        <v>2259</v>
      </c>
      <c r="H558" s="54" t="s">
        <v>94</v>
      </c>
      <c r="I558" s="54" t="s">
        <v>196</v>
      </c>
      <c r="J558" s="54" t="s">
        <v>80</v>
      </c>
      <c r="K558" s="54" t="s">
        <v>80</v>
      </c>
      <c r="L558" s="54" t="s">
        <v>80</v>
      </c>
      <c r="M558" s="54" t="s">
        <v>80</v>
      </c>
      <c r="N558" s="54" t="s">
        <v>80</v>
      </c>
      <c r="O558" s="54" t="s">
        <v>80</v>
      </c>
      <c r="P558" s="54" t="s">
        <v>2177</v>
      </c>
      <c r="Q558" s="52">
        <v>0.4</v>
      </c>
      <c r="R558" s="52">
        <v>3.2000000000000001E-2</v>
      </c>
      <c r="S558" s="428">
        <v>1</v>
      </c>
      <c r="T558" s="54" t="s">
        <v>84</v>
      </c>
      <c r="U558" s="54" t="s">
        <v>2178</v>
      </c>
      <c r="V558" s="75">
        <v>45173</v>
      </c>
      <c r="W558" s="75">
        <v>45275</v>
      </c>
      <c r="X558" s="54" t="s">
        <v>2082</v>
      </c>
      <c r="Y558" s="57" t="s">
        <v>100</v>
      </c>
      <c r="Z558" s="392">
        <v>1</v>
      </c>
      <c r="AA558" s="58" t="s">
        <v>2277</v>
      </c>
      <c r="AB558" s="435">
        <v>45275</v>
      </c>
      <c r="AC558" s="392">
        <v>1</v>
      </c>
      <c r="AD558" s="58" t="s">
        <v>4772</v>
      </c>
      <c r="AE558" s="435">
        <v>45275</v>
      </c>
      <c r="AF558" s="57" t="s">
        <v>79</v>
      </c>
      <c r="AG558" s="437">
        <v>1</v>
      </c>
    </row>
    <row r="559" spans="1:33" ht="39.75" customHeight="1" x14ac:dyDescent="0.25">
      <c r="A559" s="49" t="s">
        <v>4509</v>
      </c>
      <c r="B559" s="49">
        <v>141</v>
      </c>
      <c r="C559" s="49" t="s">
        <v>59</v>
      </c>
      <c r="D559" s="49" t="s">
        <v>2077</v>
      </c>
      <c r="E559" s="49">
        <v>1</v>
      </c>
      <c r="F559" s="49" t="s">
        <v>2279</v>
      </c>
      <c r="G559" s="49" t="s">
        <v>2279</v>
      </c>
      <c r="H559" s="49" t="s">
        <v>75</v>
      </c>
      <c r="I559" s="49" t="s">
        <v>196</v>
      </c>
      <c r="J559" s="49" t="s">
        <v>513</v>
      </c>
      <c r="K559" s="49" t="s">
        <v>144</v>
      </c>
      <c r="L559" s="49" t="s">
        <v>79</v>
      </c>
      <c r="M559" s="49" t="s">
        <v>583</v>
      </c>
      <c r="N559" s="49" t="s">
        <v>198</v>
      </c>
      <c r="O559" s="49" t="s">
        <v>2105</v>
      </c>
      <c r="P559" s="49" t="s">
        <v>2280</v>
      </c>
      <c r="Q559" s="49">
        <v>0.08</v>
      </c>
      <c r="R559" s="49"/>
      <c r="S559" s="153">
        <v>100</v>
      </c>
      <c r="T559" s="49" t="s">
        <v>301</v>
      </c>
      <c r="U559" s="49" t="s">
        <v>2107</v>
      </c>
      <c r="V559" s="51">
        <v>44942</v>
      </c>
      <c r="W559" s="51">
        <v>45275</v>
      </c>
      <c r="X559" s="49" t="s">
        <v>2281</v>
      </c>
      <c r="Y559" s="57" t="s">
        <v>100</v>
      </c>
      <c r="Z559" s="392">
        <v>1</v>
      </c>
      <c r="AA559" s="58" t="s">
        <v>2282</v>
      </c>
      <c r="AB559" s="435">
        <v>45275</v>
      </c>
      <c r="AC559" s="392">
        <v>1</v>
      </c>
      <c r="AD559" s="58" t="s">
        <v>2283</v>
      </c>
      <c r="AE559" s="435">
        <v>45275</v>
      </c>
      <c r="AF559" s="436" t="s">
        <v>92</v>
      </c>
      <c r="AG559" s="437" t="s">
        <v>92</v>
      </c>
    </row>
    <row r="560" spans="1:33" ht="39.75" customHeight="1" x14ac:dyDescent="0.25">
      <c r="A560" s="53" t="s">
        <v>4509</v>
      </c>
      <c r="B560" s="53">
        <v>141</v>
      </c>
      <c r="C560" s="53" t="s">
        <v>59</v>
      </c>
      <c r="D560" s="53" t="s">
        <v>2077</v>
      </c>
      <c r="E560" s="53">
        <v>1</v>
      </c>
      <c r="F560" s="53" t="s">
        <v>2284</v>
      </c>
      <c r="G560" s="53" t="s">
        <v>2279</v>
      </c>
      <c r="H560" s="54" t="s">
        <v>102</v>
      </c>
      <c r="I560" s="54" t="s">
        <v>196</v>
      </c>
      <c r="J560" s="54" t="s">
        <v>80</v>
      </c>
      <c r="K560" s="54" t="s">
        <v>80</v>
      </c>
      <c r="L560" s="54" t="s">
        <v>80</v>
      </c>
      <c r="M560" s="54" t="s">
        <v>80</v>
      </c>
      <c r="N560" s="54" t="s">
        <v>80</v>
      </c>
      <c r="O560" s="54" t="s">
        <v>80</v>
      </c>
      <c r="P560" s="54" t="s">
        <v>2265</v>
      </c>
      <c r="Q560" s="52">
        <v>0</v>
      </c>
      <c r="R560" s="52">
        <v>0</v>
      </c>
      <c r="S560" s="428">
        <v>1</v>
      </c>
      <c r="T560" s="54" t="s">
        <v>84</v>
      </c>
      <c r="U560" s="54" t="s">
        <v>2113</v>
      </c>
      <c r="V560" s="75">
        <v>44942</v>
      </c>
      <c r="W560" s="75">
        <v>44972</v>
      </c>
      <c r="X560" s="54" t="s">
        <v>2285</v>
      </c>
      <c r="Y560" s="57" t="s">
        <v>100</v>
      </c>
      <c r="Z560" s="392">
        <v>1</v>
      </c>
      <c r="AA560" s="58" t="s">
        <v>2115</v>
      </c>
      <c r="AB560" s="435">
        <v>44972</v>
      </c>
      <c r="AC560" s="392">
        <v>1</v>
      </c>
      <c r="AD560" s="58" t="s">
        <v>2286</v>
      </c>
      <c r="AE560" s="435">
        <v>44972</v>
      </c>
      <c r="AF560" s="57" t="s">
        <v>79</v>
      </c>
      <c r="AG560" s="437">
        <v>1</v>
      </c>
    </row>
    <row r="561" spans="1:33" ht="39.75" customHeight="1" x14ac:dyDescent="0.25">
      <c r="A561" s="53" t="s">
        <v>4509</v>
      </c>
      <c r="B561" s="53">
        <v>141</v>
      </c>
      <c r="C561" s="53" t="s">
        <v>59</v>
      </c>
      <c r="D561" s="53" t="s">
        <v>2077</v>
      </c>
      <c r="E561" s="53">
        <v>1</v>
      </c>
      <c r="F561" s="53" t="s">
        <v>2287</v>
      </c>
      <c r="G561" s="53" t="s">
        <v>2279</v>
      </c>
      <c r="H561" s="54" t="s">
        <v>94</v>
      </c>
      <c r="I561" s="54" t="s">
        <v>196</v>
      </c>
      <c r="J561" s="54" t="s">
        <v>80</v>
      </c>
      <c r="K561" s="54" t="s">
        <v>80</v>
      </c>
      <c r="L561" s="54" t="s">
        <v>80</v>
      </c>
      <c r="M561" s="54" t="s">
        <v>80</v>
      </c>
      <c r="N561" s="54" t="s">
        <v>80</v>
      </c>
      <c r="O561" s="54" t="s">
        <v>80</v>
      </c>
      <c r="P561" s="54" t="s">
        <v>2269</v>
      </c>
      <c r="Q561" s="52">
        <v>0.2</v>
      </c>
      <c r="R561" s="52">
        <v>1.6E-2</v>
      </c>
      <c r="S561" s="428">
        <v>1</v>
      </c>
      <c r="T561" s="54" t="s">
        <v>84</v>
      </c>
      <c r="U561" s="54" t="s">
        <v>2119</v>
      </c>
      <c r="V561" s="75">
        <v>44973</v>
      </c>
      <c r="W561" s="75">
        <v>44988</v>
      </c>
      <c r="X561" s="54" t="s">
        <v>2281</v>
      </c>
      <c r="Y561" s="57" t="s">
        <v>100</v>
      </c>
      <c r="Z561" s="392">
        <v>1</v>
      </c>
      <c r="AA561" s="58" t="s">
        <v>2121</v>
      </c>
      <c r="AB561" s="435">
        <v>44987</v>
      </c>
      <c r="AC561" s="392">
        <v>1</v>
      </c>
      <c r="AD561" s="58" t="s">
        <v>2288</v>
      </c>
      <c r="AE561" s="435">
        <v>44987</v>
      </c>
      <c r="AF561" s="57" t="s">
        <v>79</v>
      </c>
      <c r="AG561" s="437">
        <v>1</v>
      </c>
    </row>
    <row r="562" spans="1:33" ht="39.75" customHeight="1" x14ac:dyDescent="0.25">
      <c r="A562" s="53" t="s">
        <v>4509</v>
      </c>
      <c r="B562" s="53">
        <v>141</v>
      </c>
      <c r="C562" s="53" t="s">
        <v>59</v>
      </c>
      <c r="D562" s="53" t="s">
        <v>2077</v>
      </c>
      <c r="E562" s="53">
        <v>1</v>
      </c>
      <c r="F562" s="53" t="s">
        <v>2289</v>
      </c>
      <c r="G562" s="53" t="s">
        <v>2279</v>
      </c>
      <c r="H562" s="54" t="s">
        <v>94</v>
      </c>
      <c r="I562" s="54" t="s">
        <v>196</v>
      </c>
      <c r="J562" s="54" t="s">
        <v>80</v>
      </c>
      <c r="K562" s="54" t="s">
        <v>80</v>
      </c>
      <c r="L562" s="54" t="s">
        <v>80</v>
      </c>
      <c r="M562" s="54" t="s">
        <v>80</v>
      </c>
      <c r="N562" s="54" t="s">
        <v>80</v>
      </c>
      <c r="O562" s="54" t="s">
        <v>80</v>
      </c>
      <c r="P562" s="54" t="s">
        <v>2273</v>
      </c>
      <c r="Q562" s="52">
        <v>0.4</v>
      </c>
      <c r="R562" s="52">
        <v>3.2000000000000001E-2</v>
      </c>
      <c r="S562" s="428">
        <v>100</v>
      </c>
      <c r="T562" s="54" t="s">
        <v>301</v>
      </c>
      <c r="U562" s="54" t="s">
        <v>2173</v>
      </c>
      <c r="V562" s="75">
        <v>44991</v>
      </c>
      <c r="W562" s="75">
        <v>45230</v>
      </c>
      <c r="X562" s="54" t="s">
        <v>2281</v>
      </c>
      <c r="Y562" s="57" t="s">
        <v>100</v>
      </c>
      <c r="Z562" s="392">
        <v>1</v>
      </c>
      <c r="AA562" s="58" t="s">
        <v>2274</v>
      </c>
      <c r="AB562" s="435">
        <v>45230</v>
      </c>
      <c r="AC562" s="392">
        <v>1</v>
      </c>
      <c r="AD562" s="58" t="s">
        <v>2275</v>
      </c>
      <c r="AE562" s="435">
        <v>45230</v>
      </c>
      <c r="AF562" s="57" t="s">
        <v>79</v>
      </c>
      <c r="AG562" s="437">
        <v>1</v>
      </c>
    </row>
    <row r="563" spans="1:33" ht="39.75" customHeight="1" x14ac:dyDescent="0.25">
      <c r="A563" s="53" t="s">
        <v>4509</v>
      </c>
      <c r="B563" s="53">
        <v>141</v>
      </c>
      <c r="C563" s="53" t="s">
        <v>59</v>
      </c>
      <c r="D563" s="53" t="s">
        <v>2077</v>
      </c>
      <c r="E563" s="53">
        <v>1</v>
      </c>
      <c r="F563" s="53" t="s">
        <v>2290</v>
      </c>
      <c r="G563" s="53" t="s">
        <v>2279</v>
      </c>
      <c r="H563" s="54" t="s">
        <v>94</v>
      </c>
      <c r="I563" s="54" t="s">
        <v>196</v>
      </c>
      <c r="J563" s="54" t="s">
        <v>80</v>
      </c>
      <c r="K563" s="54" t="s">
        <v>80</v>
      </c>
      <c r="L563" s="54" t="s">
        <v>80</v>
      </c>
      <c r="M563" s="54" t="s">
        <v>80</v>
      </c>
      <c r="N563" s="54" t="s">
        <v>80</v>
      </c>
      <c r="O563" s="54" t="s">
        <v>80</v>
      </c>
      <c r="P563" s="54" t="s">
        <v>2177</v>
      </c>
      <c r="Q563" s="52">
        <v>0.4</v>
      </c>
      <c r="R563" s="52">
        <v>3.2000000000000001E-2</v>
      </c>
      <c r="S563" s="428">
        <v>1</v>
      </c>
      <c r="T563" s="54" t="s">
        <v>84</v>
      </c>
      <c r="U563" s="54" t="s">
        <v>2178</v>
      </c>
      <c r="V563" s="75">
        <v>45173</v>
      </c>
      <c r="W563" s="75">
        <v>45275</v>
      </c>
      <c r="X563" s="54" t="s">
        <v>2082</v>
      </c>
      <c r="Y563" s="57" t="s">
        <v>100</v>
      </c>
      <c r="Z563" s="392">
        <v>1</v>
      </c>
      <c r="AA563" s="58" t="s">
        <v>2277</v>
      </c>
      <c r="AB563" s="435">
        <v>45275</v>
      </c>
      <c r="AC563" s="392">
        <v>1</v>
      </c>
      <c r="AD563" s="58" t="s">
        <v>2283</v>
      </c>
      <c r="AE563" s="435">
        <v>45275</v>
      </c>
      <c r="AF563" s="57" t="s">
        <v>79</v>
      </c>
      <c r="AG563" s="437">
        <v>1</v>
      </c>
    </row>
    <row r="564" spans="1:33" ht="39.75" customHeight="1" x14ac:dyDescent="0.25">
      <c r="A564" s="49" t="s">
        <v>4509</v>
      </c>
      <c r="B564" s="49">
        <v>141</v>
      </c>
      <c r="C564" s="49" t="s">
        <v>59</v>
      </c>
      <c r="D564" s="49" t="s">
        <v>2077</v>
      </c>
      <c r="E564" s="49">
        <v>1</v>
      </c>
      <c r="F564" s="49" t="s">
        <v>2291</v>
      </c>
      <c r="G564" s="49" t="s">
        <v>2291</v>
      </c>
      <c r="H564" s="49" t="s">
        <v>75</v>
      </c>
      <c r="I564" s="49" t="s">
        <v>196</v>
      </c>
      <c r="J564" s="49" t="s">
        <v>296</v>
      </c>
      <c r="K564" s="49" t="s">
        <v>144</v>
      </c>
      <c r="L564" s="49" t="s">
        <v>125</v>
      </c>
      <c r="M564" s="49" t="s">
        <v>583</v>
      </c>
      <c r="N564" s="49" t="s">
        <v>198</v>
      </c>
      <c r="O564" s="49" t="s">
        <v>2292</v>
      </c>
      <c r="P564" s="49" t="s">
        <v>2293</v>
      </c>
      <c r="Q564" s="49">
        <v>0.1</v>
      </c>
      <c r="R564" s="49"/>
      <c r="S564" s="153">
        <v>100</v>
      </c>
      <c r="T564" s="49" t="s">
        <v>301</v>
      </c>
      <c r="U564" s="49" t="s">
        <v>2294</v>
      </c>
      <c r="V564" s="51">
        <v>44937</v>
      </c>
      <c r="W564" s="51">
        <v>45275</v>
      </c>
      <c r="X564" s="49" t="s">
        <v>2082</v>
      </c>
      <c r="Y564" s="57" t="s">
        <v>100</v>
      </c>
      <c r="Z564" s="392">
        <v>1</v>
      </c>
      <c r="AA564" s="58" t="s">
        <v>2295</v>
      </c>
      <c r="AB564" s="435">
        <v>45275</v>
      </c>
      <c r="AC564" s="392">
        <v>1</v>
      </c>
      <c r="AD564" s="58" t="s">
        <v>4773</v>
      </c>
      <c r="AE564" s="435">
        <v>45275</v>
      </c>
      <c r="AF564" s="436" t="s">
        <v>92</v>
      </c>
      <c r="AG564" s="437" t="s">
        <v>92</v>
      </c>
    </row>
    <row r="565" spans="1:33" ht="39.75" customHeight="1" x14ac:dyDescent="0.25">
      <c r="A565" s="53" t="s">
        <v>4509</v>
      </c>
      <c r="B565" s="53">
        <v>141</v>
      </c>
      <c r="C565" s="53" t="s">
        <v>59</v>
      </c>
      <c r="D565" s="53" t="s">
        <v>2077</v>
      </c>
      <c r="E565" s="53">
        <v>1</v>
      </c>
      <c r="F565" s="53" t="s">
        <v>2297</v>
      </c>
      <c r="G565" s="53" t="s">
        <v>2291</v>
      </c>
      <c r="H565" s="54" t="s">
        <v>94</v>
      </c>
      <c r="I565" s="54" t="s">
        <v>196</v>
      </c>
      <c r="J565" s="54" t="s">
        <v>80</v>
      </c>
      <c r="K565" s="54" t="s">
        <v>80</v>
      </c>
      <c r="L565" s="54" t="s">
        <v>80</v>
      </c>
      <c r="M565" s="54" t="s">
        <v>80</v>
      </c>
      <c r="N565" s="54" t="s">
        <v>80</v>
      </c>
      <c r="O565" s="54" t="s">
        <v>80</v>
      </c>
      <c r="P565" s="54" t="s">
        <v>2298</v>
      </c>
      <c r="Q565" s="52">
        <v>1</v>
      </c>
      <c r="R565" s="52">
        <v>0.1</v>
      </c>
      <c r="S565" s="428">
        <v>100</v>
      </c>
      <c r="T565" s="54" t="s">
        <v>301</v>
      </c>
      <c r="U565" s="54" t="s">
        <v>2294</v>
      </c>
      <c r="V565" s="75">
        <v>44937</v>
      </c>
      <c r="W565" s="75">
        <v>45275</v>
      </c>
      <c r="X565" s="54" t="s">
        <v>2082</v>
      </c>
      <c r="Y565" s="57" t="s">
        <v>100</v>
      </c>
      <c r="Z565" s="392">
        <v>1</v>
      </c>
      <c r="AA565" s="58" t="s">
        <v>2299</v>
      </c>
      <c r="AB565" s="435">
        <v>45275</v>
      </c>
      <c r="AC565" s="392">
        <v>1</v>
      </c>
      <c r="AD565" s="58" t="s">
        <v>4774</v>
      </c>
      <c r="AE565" s="435">
        <v>45275</v>
      </c>
      <c r="AF565" s="57" t="s">
        <v>79</v>
      </c>
      <c r="AG565" s="437">
        <v>1</v>
      </c>
    </row>
    <row r="566" spans="1:33" ht="39.75" customHeight="1" x14ac:dyDescent="0.25">
      <c r="A566" s="63" t="s">
        <v>4509</v>
      </c>
      <c r="B566" s="63">
        <v>141</v>
      </c>
      <c r="C566" s="63" t="s">
        <v>59</v>
      </c>
      <c r="D566" s="63" t="s">
        <v>2077</v>
      </c>
      <c r="E566" s="63">
        <v>1</v>
      </c>
      <c r="F566" s="63" t="s">
        <v>2301</v>
      </c>
      <c r="G566" s="63" t="s">
        <v>2301</v>
      </c>
      <c r="H566" s="418" t="s">
        <v>155</v>
      </c>
      <c r="I566" s="418" t="s">
        <v>155</v>
      </c>
      <c r="J566" s="418" t="s">
        <v>80</v>
      </c>
      <c r="K566" s="418" t="s">
        <v>80</v>
      </c>
      <c r="L566" s="418" t="s">
        <v>80</v>
      </c>
      <c r="M566" s="418" t="s">
        <v>80</v>
      </c>
      <c r="N566" s="418" t="s">
        <v>80</v>
      </c>
      <c r="O566" s="418" t="s">
        <v>80</v>
      </c>
      <c r="P566" s="418" t="s">
        <v>156</v>
      </c>
      <c r="Q566" s="64">
        <v>1</v>
      </c>
      <c r="R566" s="64"/>
      <c r="S566" s="429">
        <v>10</v>
      </c>
      <c r="T566" s="418" t="s">
        <v>84</v>
      </c>
      <c r="U566" s="418" t="s">
        <v>162</v>
      </c>
      <c r="V566" s="412">
        <v>44927</v>
      </c>
      <c r="W566" s="412">
        <v>45290</v>
      </c>
      <c r="X566" s="418" t="s">
        <v>2082</v>
      </c>
      <c r="Y566" s="57" t="s">
        <v>100</v>
      </c>
      <c r="Z566" s="392">
        <v>1</v>
      </c>
      <c r="AA566" s="58" t="s">
        <v>4638</v>
      </c>
      <c r="AB566" s="435">
        <v>45291</v>
      </c>
      <c r="AC566" s="392">
        <v>1</v>
      </c>
      <c r="AD566" s="58" t="s">
        <v>4638</v>
      </c>
      <c r="AE566" s="435">
        <v>45291</v>
      </c>
      <c r="AF566" s="436" t="s">
        <v>92</v>
      </c>
      <c r="AG566" s="437" t="s">
        <v>92</v>
      </c>
    </row>
    <row r="567" spans="1:33" ht="39.75" customHeight="1" x14ac:dyDescent="0.25">
      <c r="A567" s="53" t="s">
        <v>4509</v>
      </c>
      <c r="B567" s="53">
        <v>141</v>
      </c>
      <c r="C567" s="53" t="s">
        <v>59</v>
      </c>
      <c r="D567" s="53" t="s">
        <v>2077</v>
      </c>
      <c r="E567" s="53">
        <v>1</v>
      </c>
      <c r="F567" s="53" t="s">
        <v>2302</v>
      </c>
      <c r="G567" s="53" t="s">
        <v>2301</v>
      </c>
      <c r="H567" s="54" t="s">
        <v>159</v>
      </c>
      <c r="I567" s="54" t="s">
        <v>160</v>
      </c>
      <c r="J567" s="54" t="s">
        <v>80</v>
      </c>
      <c r="K567" s="54" t="s">
        <v>80</v>
      </c>
      <c r="L567" s="54" t="s">
        <v>80</v>
      </c>
      <c r="M567" s="54" t="s">
        <v>80</v>
      </c>
      <c r="N567" s="54" t="s">
        <v>80</v>
      </c>
      <c r="O567" s="54" t="s">
        <v>80</v>
      </c>
      <c r="P567" s="54" t="s">
        <v>161</v>
      </c>
      <c r="Q567" s="52">
        <v>0.1</v>
      </c>
      <c r="R567" s="52">
        <v>0.1</v>
      </c>
      <c r="S567" s="428">
        <v>1</v>
      </c>
      <c r="T567" s="54" t="s">
        <v>84</v>
      </c>
      <c r="U567" s="54" t="s">
        <v>162</v>
      </c>
      <c r="V567" s="75">
        <v>44927</v>
      </c>
      <c r="W567" s="75">
        <v>45016</v>
      </c>
      <c r="X567" s="54" t="s">
        <v>2082</v>
      </c>
      <c r="Y567" s="57" t="s">
        <v>100</v>
      </c>
      <c r="Z567" s="392">
        <v>1</v>
      </c>
      <c r="AA567" s="58" t="s">
        <v>993</v>
      </c>
      <c r="AB567" s="435">
        <v>45016</v>
      </c>
      <c r="AC567" s="392">
        <v>1</v>
      </c>
      <c r="AD567" s="58" t="s">
        <v>230</v>
      </c>
      <c r="AE567" s="435">
        <v>45016</v>
      </c>
      <c r="AF567" s="57" t="s">
        <v>79</v>
      </c>
      <c r="AG567" s="437">
        <v>1</v>
      </c>
    </row>
    <row r="568" spans="1:33" ht="39.75" customHeight="1" x14ac:dyDescent="0.25">
      <c r="A568" s="53" t="s">
        <v>4509</v>
      </c>
      <c r="B568" s="53">
        <v>141</v>
      </c>
      <c r="C568" s="53" t="s">
        <v>59</v>
      </c>
      <c r="D568" s="53" t="s">
        <v>2077</v>
      </c>
      <c r="E568" s="53">
        <v>1</v>
      </c>
      <c r="F568" s="53" t="s">
        <v>2303</v>
      </c>
      <c r="G568" s="53" t="s">
        <v>2301</v>
      </c>
      <c r="H568" s="54" t="s">
        <v>165</v>
      </c>
      <c r="I568" s="54" t="s">
        <v>160</v>
      </c>
      <c r="J568" s="54" t="s">
        <v>80</v>
      </c>
      <c r="K568" s="54" t="s">
        <v>80</v>
      </c>
      <c r="L568" s="54" t="s">
        <v>80</v>
      </c>
      <c r="M568" s="54" t="s">
        <v>80</v>
      </c>
      <c r="N568" s="54" t="s">
        <v>80</v>
      </c>
      <c r="O568" s="54" t="s">
        <v>80</v>
      </c>
      <c r="P568" s="54" t="s">
        <v>166</v>
      </c>
      <c r="Q568" s="52">
        <v>0.3</v>
      </c>
      <c r="R568" s="52">
        <v>0.3</v>
      </c>
      <c r="S568" s="428">
        <v>3</v>
      </c>
      <c r="T568" s="54" t="s">
        <v>84</v>
      </c>
      <c r="U568" s="54" t="s">
        <v>162</v>
      </c>
      <c r="V568" s="75">
        <v>45017</v>
      </c>
      <c r="W568" s="75">
        <v>45107</v>
      </c>
      <c r="X568" s="54" t="s">
        <v>2082</v>
      </c>
      <c r="Y568" s="57" t="s">
        <v>100</v>
      </c>
      <c r="Z568" s="392">
        <v>1</v>
      </c>
      <c r="AA568" s="58" t="s">
        <v>2304</v>
      </c>
      <c r="AB568" s="435">
        <v>45107</v>
      </c>
      <c r="AC568" s="392">
        <v>1</v>
      </c>
      <c r="AD568" s="58" t="s">
        <v>2304</v>
      </c>
      <c r="AE568" s="435">
        <v>45107</v>
      </c>
      <c r="AF568" s="57" t="s">
        <v>79</v>
      </c>
      <c r="AG568" s="437">
        <v>1</v>
      </c>
    </row>
    <row r="569" spans="1:33" ht="39.75" customHeight="1" x14ac:dyDescent="0.25">
      <c r="A569" s="53" t="s">
        <v>4509</v>
      </c>
      <c r="B569" s="53">
        <v>141</v>
      </c>
      <c r="C569" s="53" t="s">
        <v>59</v>
      </c>
      <c r="D569" s="53" t="s">
        <v>2077</v>
      </c>
      <c r="E569" s="53">
        <v>1</v>
      </c>
      <c r="F569" s="53" t="s">
        <v>2305</v>
      </c>
      <c r="G569" s="53" t="s">
        <v>2301</v>
      </c>
      <c r="H569" s="54" t="s">
        <v>235</v>
      </c>
      <c r="I569" s="54" t="s">
        <v>160</v>
      </c>
      <c r="J569" s="54" t="s">
        <v>80</v>
      </c>
      <c r="K569" s="54" t="s">
        <v>80</v>
      </c>
      <c r="L569" s="54" t="s">
        <v>80</v>
      </c>
      <c r="M569" s="54" t="s">
        <v>80</v>
      </c>
      <c r="N569" s="54" t="s">
        <v>80</v>
      </c>
      <c r="O569" s="54" t="s">
        <v>80</v>
      </c>
      <c r="P569" s="54" t="s">
        <v>236</v>
      </c>
      <c r="Q569" s="52">
        <v>0.2</v>
      </c>
      <c r="R569" s="52">
        <v>0.2</v>
      </c>
      <c r="S569" s="428">
        <v>2</v>
      </c>
      <c r="T569" s="54" t="s">
        <v>84</v>
      </c>
      <c r="U569" s="54" t="s">
        <v>162</v>
      </c>
      <c r="V569" s="75">
        <v>45108</v>
      </c>
      <c r="W569" s="75">
        <v>45199</v>
      </c>
      <c r="X569" s="54" t="s">
        <v>2082</v>
      </c>
      <c r="Y569" s="57" t="s">
        <v>100</v>
      </c>
      <c r="Z569" s="392">
        <v>1</v>
      </c>
      <c r="AA569" s="58" t="s">
        <v>926</v>
      </c>
      <c r="AB569" s="435">
        <v>45199</v>
      </c>
      <c r="AC569" s="392">
        <v>1</v>
      </c>
      <c r="AD569" s="58" t="s">
        <v>927</v>
      </c>
      <c r="AE569" s="435">
        <v>45199</v>
      </c>
      <c r="AF569" s="57" t="s">
        <v>79</v>
      </c>
      <c r="AG569" s="437">
        <v>1</v>
      </c>
    </row>
    <row r="570" spans="1:33" ht="39.75" customHeight="1" x14ac:dyDescent="0.25">
      <c r="A570" s="53" t="s">
        <v>4509</v>
      </c>
      <c r="B570" s="53">
        <v>141</v>
      </c>
      <c r="C570" s="53" t="s">
        <v>59</v>
      </c>
      <c r="D570" s="53" t="s">
        <v>2077</v>
      </c>
      <c r="E570" s="53">
        <v>1</v>
      </c>
      <c r="F570" s="53" t="s">
        <v>2306</v>
      </c>
      <c r="G570" s="53" t="s">
        <v>2301</v>
      </c>
      <c r="H570" s="54" t="s">
        <v>170</v>
      </c>
      <c r="I570" s="54" t="s">
        <v>160</v>
      </c>
      <c r="J570" s="54" t="s">
        <v>80</v>
      </c>
      <c r="K570" s="54" t="s">
        <v>80</v>
      </c>
      <c r="L570" s="54" t="s">
        <v>80</v>
      </c>
      <c r="M570" s="54" t="s">
        <v>80</v>
      </c>
      <c r="N570" s="54" t="s">
        <v>80</v>
      </c>
      <c r="O570" s="54" t="s">
        <v>80</v>
      </c>
      <c r="P570" s="54" t="s">
        <v>171</v>
      </c>
      <c r="Q570" s="52">
        <v>0.4</v>
      </c>
      <c r="R570" s="52">
        <v>0.4</v>
      </c>
      <c r="S570" s="428">
        <v>4</v>
      </c>
      <c r="T570" s="54" t="s">
        <v>84</v>
      </c>
      <c r="U570" s="54" t="s">
        <v>162</v>
      </c>
      <c r="V570" s="75">
        <v>45200</v>
      </c>
      <c r="W570" s="75">
        <v>45290</v>
      </c>
      <c r="X570" s="54" t="s">
        <v>2082</v>
      </c>
      <c r="Y570" s="57" t="s">
        <v>100</v>
      </c>
      <c r="Z570" s="392">
        <v>1</v>
      </c>
      <c r="AA570" s="58" t="s">
        <v>4663</v>
      </c>
      <c r="AB570" s="435">
        <v>45291</v>
      </c>
      <c r="AC570" s="392">
        <v>1</v>
      </c>
      <c r="AD570" s="58" t="s">
        <v>4663</v>
      </c>
      <c r="AE570" s="435">
        <v>45291</v>
      </c>
      <c r="AF570" s="57" t="s">
        <v>79</v>
      </c>
      <c r="AG570" s="437">
        <v>1</v>
      </c>
    </row>
    <row r="571" spans="1:33" ht="39.75" customHeight="1" x14ac:dyDescent="0.25">
      <c r="A571" s="49" t="s">
        <v>4509</v>
      </c>
      <c r="B571" s="49">
        <v>142</v>
      </c>
      <c r="C571" s="49" t="s">
        <v>60</v>
      </c>
      <c r="D571" s="49" t="s">
        <v>2307</v>
      </c>
      <c r="E571" s="49">
        <v>0</v>
      </c>
      <c r="F571" s="49" t="s">
        <v>2308</v>
      </c>
      <c r="G571" s="49" t="s">
        <v>2308</v>
      </c>
      <c r="H571" s="49" t="s">
        <v>75</v>
      </c>
      <c r="I571" s="49" t="s">
        <v>196</v>
      </c>
      <c r="J571" s="49" t="s">
        <v>296</v>
      </c>
      <c r="K571" s="49" t="s">
        <v>144</v>
      </c>
      <c r="L571" s="49" t="s">
        <v>79</v>
      </c>
      <c r="M571" s="49" t="s">
        <v>836</v>
      </c>
      <c r="N571" s="49" t="s">
        <v>2309</v>
      </c>
      <c r="O571" s="49" t="s">
        <v>706</v>
      </c>
      <c r="P571" s="49" t="s">
        <v>2310</v>
      </c>
      <c r="Q571" s="49">
        <v>0.3</v>
      </c>
      <c r="R571" s="49"/>
      <c r="S571" s="153">
        <v>100</v>
      </c>
      <c r="T571" s="49" t="s">
        <v>301</v>
      </c>
      <c r="U571" s="49" t="s">
        <v>2311</v>
      </c>
      <c r="V571" s="51">
        <v>44929</v>
      </c>
      <c r="W571" s="51">
        <v>45275</v>
      </c>
      <c r="X571" s="49" t="s">
        <v>2312</v>
      </c>
      <c r="Y571" s="57" t="s">
        <v>100</v>
      </c>
      <c r="Z571" s="392">
        <v>1</v>
      </c>
      <c r="AA571" s="58" t="s">
        <v>2313</v>
      </c>
      <c r="AB571" s="435">
        <v>45279</v>
      </c>
      <c r="AC571" s="392">
        <v>1</v>
      </c>
      <c r="AD571" s="58" t="s">
        <v>4775</v>
      </c>
      <c r="AE571" s="435">
        <v>45279</v>
      </c>
      <c r="AF571" s="436" t="s">
        <v>92</v>
      </c>
      <c r="AG571" s="437" t="s">
        <v>92</v>
      </c>
    </row>
    <row r="572" spans="1:33" ht="39.75" customHeight="1" x14ac:dyDescent="0.25">
      <c r="A572" s="53" t="s">
        <v>4509</v>
      </c>
      <c r="B572" s="53">
        <v>142</v>
      </c>
      <c r="C572" s="53" t="s">
        <v>60</v>
      </c>
      <c r="D572" s="53" t="s">
        <v>2307</v>
      </c>
      <c r="E572" s="53">
        <v>0</v>
      </c>
      <c r="F572" s="53" t="s">
        <v>2315</v>
      </c>
      <c r="G572" s="53" t="s">
        <v>2308</v>
      </c>
      <c r="H572" s="54" t="s">
        <v>94</v>
      </c>
      <c r="I572" s="54" t="s">
        <v>196</v>
      </c>
      <c r="J572" s="54" t="s">
        <v>80</v>
      </c>
      <c r="K572" s="54" t="s">
        <v>80</v>
      </c>
      <c r="L572" s="54" t="s">
        <v>80</v>
      </c>
      <c r="M572" s="54" t="s">
        <v>80</v>
      </c>
      <c r="N572" s="54" t="s">
        <v>80</v>
      </c>
      <c r="O572" s="54" t="s">
        <v>80</v>
      </c>
      <c r="P572" s="54" t="s">
        <v>2316</v>
      </c>
      <c r="Q572" s="52">
        <v>0.1</v>
      </c>
      <c r="R572" s="52">
        <v>0.03</v>
      </c>
      <c r="S572" s="428">
        <v>1</v>
      </c>
      <c r="T572" s="54" t="s">
        <v>84</v>
      </c>
      <c r="U572" s="54" t="s">
        <v>2317</v>
      </c>
      <c r="V572" s="75">
        <v>44928</v>
      </c>
      <c r="W572" s="75">
        <v>44932</v>
      </c>
      <c r="X572" s="54" t="s">
        <v>2318</v>
      </c>
      <c r="Y572" s="57" t="s">
        <v>100</v>
      </c>
      <c r="Z572" s="392">
        <v>1</v>
      </c>
      <c r="AA572" s="58" t="s">
        <v>2319</v>
      </c>
      <c r="AB572" s="435">
        <v>44930</v>
      </c>
      <c r="AC572" s="392">
        <v>1</v>
      </c>
      <c r="AD572" s="58" t="s">
        <v>2320</v>
      </c>
      <c r="AE572" s="435">
        <v>44930</v>
      </c>
      <c r="AF572" s="57" t="s">
        <v>79</v>
      </c>
      <c r="AG572" s="437">
        <v>1</v>
      </c>
    </row>
    <row r="573" spans="1:33" ht="39.75" customHeight="1" x14ac:dyDescent="0.25">
      <c r="A573" s="53" t="s">
        <v>4509</v>
      </c>
      <c r="B573" s="53">
        <v>142</v>
      </c>
      <c r="C573" s="53" t="s">
        <v>60</v>
      </c>
      <c r="D573" s="53" t="s">
        <v>2307</v>
      </c>
      <c r="E573" s="53">
        <v>0</v>
      </c>
      <c r="F573" s="53" t="s">
        <v>2321</v>
      </c>
      <c r="G573" s="53" t="s">
        <v>2308</v>
      </c>
      <c r="H573" s="54" t="s">
        <v>94</v>
      </c>
      <c r="I573" s="54" t="s">
        <v>196</v>
      </c>
      <c r="J573" s="54" t="s">
        <v>80</v>
      </c>
      <c r="K573" s="54" t="s">
        <v>80</v>
      </c>
      <c r="L573" s="54" t="s">
        <v>80</v>
      </c>
      <c r="M573" s="54" t="s">
        <v>80</v>
      </c>
      <c r="N573" s="54" t="s">
        <v>80</v>
      </c>
      <c r="O573" s="54" t="s">
        <v>80</v>
      </c>
      <c r="P573" s="54" t="s">
        <v>2322</v>
      </c>
      <c r="Q573" s="52">
        <v>0.2</v>
      </c>
      <c r="R573" s="52">
        <v>0.06</v>
      </c>
      <c r="S573" s="428">
        <v>1</v>
      </c>
      <c r="T573" s="54" t="s">
        <v>84</v>
      </c>
      <c r="U573" s="54" t="s">
        <v>2323</v>
      </c>
      <c r="V573" s="75">
        <v>44936</v>
      </c>
      <c r="W573" s="75">
        <v>45016</v>
      </c>
      <c r="X573" s="54" t="s">
        <v>2318</v>
      </c>
      <c r="Y573" s="57" t="s">
        <v>100</v>
      </c>
      <c r="Z573" s="392">
        <v>1</v>
      </c>
      <c r="AA573" s="58" t="s">
        <v>2324</v>
      </c>
      <c r="AB573" s="435">
        <v>45016</v>
      </c>
      <c r="AC573" s="392">
        <v>1</v>
      </c>
      <c r="AD573" s="58" t="s">
        <v>2325</v>
      </c>
      <c r="AE573" s="435">
        <v>45016</v>
      </c>
      <c r="AF573" s="57" t="s">
        <v>79</v>
      </c>
      <c r="AG573" s="437">
        <v>1</v>
      </c>
    </row>
    <row r="574" spans="1:33" ht="39.75" customHeight="1" x14ac:dyDescent="0.25">
      <c r="A574" s="53" t="s">
        <v>4509</v>
      </c>
      <c r="B574" s="53">
        <v>142</v>
      </c>
      <c r="C574" s="53" t="s">
        <v>60</v>
      </c>
      <c r="D574" s="53" t="s">
        <v>2307</v>
      </c>
      <c r="E574" s="53">
        <v>0</v>
      </c>
      <c r="F574" s="53" t="s">
        <v>2326</v>
      </c>
      <c r="G574" s="53" t="s">
        <v>2308</v>
      </c>
      <c r="H574" s="54" t="s">
        <v>94</v>
      </c>
      <c r="I574" s="54" t="s">
        <v>196</v>
      </c>
      <c r="J574" s="54" t="s">
        <v>80</v>
      </c>
      <c r="K574" s="54" t="s">
        <v>80</v>
      </c>
      <c r="L574" s="54" t="s">
        <v>80</v>
      </c>
      <c r="M574" s="54" t="s">
        <v>80</v>
      </c>
      <c r="N574" s="54" t="s">
        <v>80</v>
      </c>
      <c r="O574" s="54" t="s">
        <v>80</v>
      </c>
      <c r="P574" s="54" t="s">
        <v>2327</v>
      </c>
      <c r="Q574" s="52">
        <v>0.1</v>
      </c>
      <c r="R574" s="52">
        <v>0.03</v>
      </c>
      <c r="S574" s="428">
        <v>1</v>
      </c>
      <c r="T574" s="54" t="s">
        <v>84</v>
      </c>
      <c r="U574" s="54" t="s">
        <v>2328</v>
      </c>
      <c r="V574" s="75">
        <v>45019</v>
      </c>
      <c r="W574" s="75">
        <v>45026</v>
      </c>
      <c r="X574" s="54" t="s">
        <v>2318</v>
      </c>
      <c r="Y574" s="57" t="s">
        <v>100</v>
      </c>
      <c r="Z574" s="392">
        <v>1</v>
      </c>
      <c r="AA574" s="58" t="s">
        <v>2329</v>
      </c>
      <c r="AB574" s="435">
        <v>45026</v>
      </c>
      <c r="AC574" s="392">
        <v>1</v>
      </c>
      <c r="AD574" s="58" t="s">
        <v>2330</v>
      </c>
      <c r="AE574" s="435">
        <v>45026</v>
      </c>
      <c r="AF574" s="57" t="s">
        <v>79</v>
      </c>
      <c r="AG574" s="437">
        <v>1</v>
      </c>
    </row>
    <row r="575" spans="1:33" ht="39.75" customHeight="1" x14ac:dyDescent="0.25">
      <c r="A575" s="53" t="s">
        <v>4509</v>
      </c>
      <c r="B575" s="53">
        <v>142</v>
      </c>
      <c r="C575" s="53" t="s">
        <v>60</v>
      </c>
      <c r="D575" s="53" t="s">
        <v>2307</v>
      </c>
      <c r="E575" s="53">
        <v>0</v>
      </c>
      <c r="F575" s="53" t="s">
        <v>2331</v>
      </c>
      <c r="G575" s="53" t="s">
        <v>2308</v>
      </c>
      <c r="H575" s="54" t="s">
        <v>94</v>
      </c>
      <c r="I575" s="54" t="s">
        <v>196</v>
      </c>
      <c r="J575" s="54" t="s">
        <v>80</v>
      </c>
      <c r="K575" s="54" t="s">
        <v>80</v>
      </c>
      <c r="L575" s="54" t="s">
        <v>80</v>
      </c>
      <c r="M575" s="54" t="s">
        <v>80</v>
      </c>
      <c r="N575" s="54" t="s">
        <v>80</v>
      </c>
      <c r="O575" s="54" t="s">
        <v>80</v>
      </c>
      <c r="P575" s="54" t="s">
        <v>2332</v>
      </c>
      <c r="Q575" s="52">
        <v>0.05</v>
      </c>
      <c r="R575" s="52">
        <v>1.4999999999999999E-2</v>
      </c>
      <c r="S575" s="428">
        <v>1</v>
      </c>
      <c r="T575" s="54" t="s">
        <v>84</v>
      </c>
      <c r="U575" s="54" t="s">
        <v>2333</v>
      </c>
      <c r="V575" s="75">
        <v>45027</v>
      </c>
      <c r="W575" s="75">
        <v>45048</v>
      </c>
      <c r="X575" s="54" t="s">
        <v>2334</v>
      </c>
      <c r="Y575" s="57" t="s">
        <v>100</v>
      </c>
      <c r="Z575" s="392">
        <v>1</v>
      </c>
      <c r="AA575" s="58" t="s">
        <v>2335</v>
      </c>
      <c r="AB575" s="435">
        <v>45065</v>
      </c>
      <c r="AC575" s="392">
        <v>1</v>
      </c>
      <c r="AD575" s="58" t="s">
        <v>2336</v>
      </c>
      <c r="AE575" s="435">
        <v>45065</v>
      </c>
      <c r="AF575" s="57" t="s">
        <v>79</v>
      </c>
      <c r="AG575" s="437">
        <v>1</v>
      </c>
    </row>
    <row r="576" spans="1:33" ht="39.75" customHeight="1" x14ac:dyDescent="0.25">
      <c r="A576" s="53" t="s">
        <v>4509</v>
      </c>
      <c r="B576" s="53">
        <v>142</v>
      </c>
      <c r="C576" s="53" t="s">
        <v>60</v>
      </c>
      <c r="D576" s="53" t="s">
        <v>2307</v>
      </c>
      <c r="E576" s="53">
        <v>0</v>
      </c>
      <c r="F576" s="53" t="s">
        <v>2337</v>
      </c>
      <c r="G576" s="53" t="s">
        <v>2308</v>
      </c>
      <c r="H576" s="54" t="s">
        <v>94</v>
      </c>
      <c r="I576" s="54" t="s">
        <v>196</v>
      </c>
      <c r="J576" s="54" t="s">
        <v>80</v>
      </c>
      <c r="K576" s="54" t="s">
        <v>80</v>
      </c>
      <c r="L576" s="54" t="s">
        <v>80</v>
      </c>
      <c r="M576" s="54" t="s">
        <v>80</v>
      </c>
      <c r="N576" s="54" t="s">
        <v>80</v>
      </c>
      <c r="O576" s="54" t="s">
        <v>80</v>
      </c>
      <c r="P576" s="54" t="s">
        <v>2338</v>
      </c>
      <c r="Q576" s="52">
        <v>0.05</v>
      </c>
      <c r="R576" s="52">
        <v>1.4999999999999999E-2</v>
      </c>
      <c r="S576" s="428">
        <v>1</v>
      </c>
      <c r="T576" s="54" t="s">
        <v>84</v>
      </c>
      <c r="U576" s="54" t="s">
        <v>2339</v>
      </c>
      <c r="V576" s="75">
        <v>45049</v>
      </c>
      <c r="W576" s="75">
        <v>45107</v>
      </c>
      <c r="X576" s="54" t="s">
        <v>2334</v>
      </c>
      <c r="Y576" s="57" t="s">
        <v>100</v>
      </c>
      <c r="Z576" s="392">
        <v>1</v>
      </c>
      <c r="AA576" s="58" t="s">
        <v>2340</v>
      </c>
      <c r="AB576" s="435">
        <v>45107</v>
      </c>
      <c r="AC576" s="392">
        <v>1</v>
      </c>
      <c r="AD576" s="58" t="s">
        <v>2341</v>
      </c>
      <c r="AE576" s="435">
        <v>45107</v>
      </c>
      <c r="AF576" s="57" t="s">
        <v>79</v>
      </c>
      <c r="AG576" s="437">
        <v>1</v>
      </c>
    </row>
    <row r="577" spans="1:33" ht="39.75" customHeight="1" x14ac:dyDescent="0.25">
      <c r="A577" s="53" t="s">
        <v>4509</v>
      </c>
      <c r="B577" s="53">
        <v>142</v>
      </c>
      <c r="C577" s="53" t="s">
        <v>60</v>
      </c>
      <c r="D577" s="53" t="s">
        <v>2307</v>
      </c>
      <c r="E577" s="53">
        <v>0</v>
      </c>
      <c r="F577" s="53" t="s">
        <v>2342</v>
      </c>
      <c r="G577" s="53" t="s">
        <v>2308</v>
      </c>
      <c r="H577" s="54" t="s">
        <v>94</v>
      </c>
      <c r="I577" s="54" t="s">
        <v>196</v>
      </c>
      <c r="J577" s="54" t="s">
        <v>80</v>
      </c>
      <c r="K577" s="54" t="s">
        <v>80</v>
      </c>
      <c r="L577" s="54" t="s">
        <v>80</v>
      </c>
      <c r="M577" s="54" t="s">
        <v>80</v>
      </c>
      <c r="N577" s="54" t="s">
        <v>80</v>
      </c>
      <c r="O577" s="54" t="s">
        <v>80</v>
      </c>
      <c r="P577" s="54" t="s">
        <v>2343</v>
      </c>
      <c r="Q577" s="52">
        <v>0.5</v>
      </c>
      <c r="R577" s="52">
        <v>0.15</v>
      </c>
      <c r="S577" s="428">
        <v>100</v>
      </c>
      <c r="T577" s="54" t="s">
        <v>301</v>
      </c>
      <c r="U577" s="54" t="s">
        <v>2344</v>
      </c>
      <c r="V577" s="75">
        <v>45111</v>
      </c>
      <c r="W577" s="75">
        <v>45275</v>
      </c>
      <c r="X577" s="54" t="s">
        <v>2318</v>
      </c>
      <c r="Y577" s="57" t="s">
        <v>100</v>
      </c>
      <c r="Z577" s="392">
        <v>1</v>
      </c>
      <c r="AA577" s="58" t="s">
        <v>4776</v>
      </c>
      <c r="AB577" s="435">
        <v>45275</v>
      </c>
      <c r="AC577" s="392">
        <v>1</v>
      </c>
      <c r="AD577" s="58" t="s">
        <v>4777</v>
      </c>
      <c r="AE577" s="435">
        <v>45275</v>
      </c>
      <c r="AF577" s="57" t="s">
        <v>79</v>
      </c>
      <c r="AG577" s="437">
        <v>1</v>
      </c>
    </row>
    <row r="578" spans="1:33" ht="39.75" customHeight="1" x14ac:dyDescent="0.25">
      <c r="A578" s="49" t="s">
        <v>4509</v>
      </c>
      <c r="B578" s="49">
        <v>142</v>
      </c>
      <c r="C578" s="49" t="s">
        <v>60</v>
      </c>
      <c r="D578" s="49" t="s">
        <v>2307</v>
      </c>
      <c r="E578" s="49">
        <v>0</v>
      </c>
      <c r="F578" s="49" t="s">
        <v>2347</v>
      </c>
      <c r="G578" s="49" t="s">
        <v>2347</v>
      </c>
      <c r="H578" s="417" t="s">
        <v>75</v>
      </c>
      <c r="I578" s="417" t="s">
        <v>196</v>
      </c>
      <c r="J578" s="417" t="s">
        <v>296</v>
      </c>
      <c r="K578" s="417" t="s">
        <v>144</v>
      </c>
      <c r="L578" s="417" t="s">
        <v>125</v>
      </c>
      <c r="M578" s="417" t="s">
        <v>2348</v>
      </c>
      <c r="N578" s="417" t="s">
        <v>2349</v>
      </c>
      <c r="O578" s="417" t="s">
        <v>706</v>
      </c>
      <c r="P578" s="417" t="s">
        <v>2350</v>
      </c>
      <c r="Q578" s="50">
        <v>0.4</v>
      </c>
      <c r="R578" s="50"/>
      <c r="S578" s="153">
        <v>100</v>
      </c>
      <c r="T578" s="417" t="s">
        <v>301</v>
      </c>
      <c r="U578" s="417" t="s">
        <v>2351</v>
      </c>
      <c r="V578" s="171">
        <v>44929</v>
      </c>
      <c r="W578" s="171">
        <v>45289</v>
      </c>
      <c r="X578" s="417" t="s">
        <v>2318</v>
      </c>
      <c r="Y578" s="57" t="s">
        <v>100</v>
      </c>
      <c r="Z578" s="392">
        <v>1</v>
      </c>
      <c r="AA578" s="58" t="s">
        <v>2352</v>
      </c>
      <c r="AB578" s="435">
        <v>45289</v>
      </c>
      <c r="AC578" s="392">
        <v>1</v>
      </c>
      <c r="AD578" s="58" t="s">
        <v>2353</v>
      </c>
      <c r="AE578" s="435">
        <v>45289</v>
      </c>
      <c r="AF578" s="436" t="s">
        <v>92</v>
      </c>
      <c r="AG578" s="437" t="s">
        <v>92</v>
      </c>
    </row>
    <row r="579" spans="1:33" ht="39.75" customHeight="1" x14ac:dyDescent="0.25">
      <c r="A579" s="53" t="s">
        <v>4509</v>
      </c>
      <c r="B579" s="53">
        <v>142</v>
      </c>
      <c r="C579" s="53" t="s">
        <v>60</v>
      </c>
      <c r="D579" s="53" t="s">
        <v>2307</v>
      </c>
      <c r="E579" s="53">
        <v>0</v>
      </c>
      <c r="F579" s="53" t="s">
        <v>2354</v>
      </c>
      <c r="G579" s="53" t="s">
        <v>2347</v>
      </c>
      <c r="H579" s="54" t="s">
        <v>94</v>
      </c>
      <c r="I579" s="54" t="s">
        <v>196</v>
      </c>
      <c r="J579" s="54" t="s">
        <v>80</v>
      </c>
      <c r="K579" s="54" t="s">
        <v>80</v>
      </c>
      <c r="L579" s="54" t="s">
        <v>80</v>
      </c>
      <c r="M579" s="54" t="s">
        <v>80</v>
      </c>
      <c r="N579" s="54" t="s">
        <v>80</v>
      </c>
      <c r="O579" s="54" t="s">
        <v>80</v>
      </c>
      <c r="P579" s="54" t="s">
        <v>2355</v>
      </c>
      <c r="Q579" s="52">
        <v>0.09</v>
      </c>
      <c r="R579" s="52">
        <v>3.5999999999999997E-2</v>
      </c>
      <c r="S579" s="428">
        <v>7</v>
      </c>
      <c r="T579" s="54" t="s">
        <v>84</v>
      </c>
      <c r="U579" s="54" t="s">
        <v>2356</v>
      </c>
      <c r="V579" s="75">
        <v>44928</v>
      </c>
      <c r="W579" s="75">
        <v>44957</v>
      </c>
      <c r="X579" s="54" t="s">
        <v>2318</v>
      </c>
      <c r="Y579" s="57" t="s">
        <v>100</v>
      </c>
      <c r="Z579" s="392">
        <v>1</v>
      </c>
      <c r="AA579" s="58" t="s">
        <v>2357</v>
      </c>
      <c r="AB579" s="435">
        <v>44936</v>
      </c>
      <c r="AC579" s="392">
        <v>1</v>
      </c>
      <c r="AD579" s="58" t="s">
        <v>2358</v>
      </c>
      <c r="AE579" s="435">
        <v>44936</v>
      </c>
      <c r="AF579" s="57" t="s">
        <v>79</v>
      </c>
      <c r="AG579" s="437">
        <v>1</v>
      </c>
    </row>
    <row r="580" spans="1:33" ht="39.75" customHeight="1" x14ac:dyDescent="0.25">
      <c r="A580" s="53" t="s">
        <v>4509</v>
      </c>
      <c r="B580" s="53">
        <v>142</v>
      </c>
      <c r="C580" s="53" t="s">
        <v>60</v>
      </c>
      <c r="D580" s="53" t="s">
        <v>2307</v>
      </c>
      <c r="E580" s="53">
        <v>0</v>
      </c>
      <c r="F580" s="53" t="s">
        <v>2359</v>
      </c>
      <c r="G580" s="53" t="s">
        <v>2347</v>
      </c>
      <c r="H580" s="54" t="s">
        <v>94</v>
      </c>
      <c r="I580" s="54" t="s">
        <v>196</v>
      </c>
      <c r="J580" s="54" t="s">
        <v>80</v>
      </c>
      <c r="K580" s="54" t="s">
        <v>80</v>
      </c>
      <c r="L580" s="54" t="s">
        <v>80</v>
      </c>
      <c r="M580" s="54" t="s">
        <v>80</v>
      </c>
      <c r="N580" s="54" t="s">
        <v>80</v>
      </c>
      <c r="O580" s="54" t="s">
        <v>80</v>
      </c>
      <c r="P580" s="54" t="s">
        <v>2360</v>
      </c>
      <c r="Q580" s="52">
        <v>0.13</v>
      </c>
      <c r="R580" s="52">
        <v>5.2000000000000005E-2</v>
      </c>
      <c r="S580" s="428">
        <v>53</v>
      </c>
      <c r="T580" s="54" t="s">
        <v>84</v>
      </c>
      <c r="U580" s="54" t="s">
        <v>2361</v>
      </c>
      <c r="V580" s="75">
        <v>44928</v>
      </c>
      <c r="W580" s="75">
        <v>45289</v>
      </c>
      <c r="X580" s="54" t="s">
        <v>2318</v>
      </c>
      <c r="Y580" s="57" t="s">
        <v>100</v>
      </c>
      <c r="Z580" s="392">
        <v>1</v>
      </c>
      <c r="AA580" s="58" t="s">
        <v>2362</v>
      </c>
      <c r="AB580" s="435">
        <v>45289</v>
      </c>
      <c r="AC580" s="392">
        <v>1</v>
      </c>
      <c r="AD580" s="58" t="s">
        <v>4778</v>
      </c>
      <c r="AE580" s="435">
        <v>45289</v>
      </c>
      <c r="AF580" s="57" t="s">
        <v>79</v>
      </c>
      <c r="AG580" s="437">
        <v>1</v>
      </c>
    </row>
    <row r="581" spans="1:33" ht="39.75" customHeight="1" x14ac:dyDescent="0.25">
      <c r="A581" s="53" t="s">
        <v>4509</v>
      </c>
      <c r="B581" s="53">
        <v>142</v>
      </c>
      <c r="C581" s="53" t="s">
        <v>60</v>
      </c>
      <c r="D581" s="53" t="s">
        <v>2307</v>
      </c>
      <c r="E581" s="53">
        <v>0</v>
      </c>
      <c r="F581" s="53" t="s">
        <v>2364</v>
      </c>
      <c r="G581" s="53" t="s">
        <v>2347</v>
      </c>
      <c r="H581" s="54" t="s">
        <v>94</v>
      </c>
      <c r="I581" s="54" t="s">
        <v>196</v>
      </c>
      <c r="J581" s="54" t="s">
        <v>80</v>
      </c>
      <c r="K581" s="54" t="s">
        <v>80</v>
      </c>
      <c r="L581" s="54" t="s">
        <v>80</v>
      </c>
      <c r="M581" s="54" t="s">
        <v>80</v>
      </c>
      <c r="N581" s="54" t="s">
        <v>80</v>
      </c>
      <c r="O581" s="54" t="s">
        <v>80</v>
      </c>
      <c r="P581" s="54" t="s">
        <v>2365</v>
      </c>
      <c r="Q581" s="52">
        <v>0.13</v>
      </c>
      <c r="R581" s="52">
        <v>5.2000000000000005E-2</v>
      </c>
      <c r="S581" s="428">
        <v>31</v>
      </c>
      <c r="T581" s="54" t="s">
        <v>84</v>
      </c>
      <c r="U581" s="54" t="s">
        <v>2366</v>
      </c>
      <c r="V581" s="75">
        <v>44928</v>
      </c>
      <c r="W581" s="75">
        <v>45289</v>
      </c>
      <c r="X581" s="54" t="s">
        <v>2318</v>
      </c>
      <c r="Y581" s="57" t="s">
        <v>100</v>
      </c>
      <c r="Z581" s="392">
        <v>1</v>
      </c>
      <c r="AA581" s="58" t="s">
        <v>2367</v>
      </c>
      <c r="AB581" s="435">
        <v>45289</v>
      </c>
      <c r="AC581" s="392">
        <v>1</v>
      </c>
      <c r="AD581" s="58" t="s">
        <v>4779</v>
      </c>
      <c r="AE581" s="435">
        <v>45289</v>
      </c>
      <c r="AF581" s="57" t="s">
        <v>79</v>
      </c>
      <c r="AG581" s="437">
        <v>1</v>
      </c>
    </row>
    <row r="582" spans="1:33" ht="39.75" customHeight="1" x14ac:dyDescent="0.25">
      <c r="A582" s="53" t="s">
        <v>4509</v>
      </c>
      <c r="B582" s="53">
        <v>142</v>
      </c>
      <c r="C582" s="53" t="s">
        <v>60</v>
      </c>
      <c r="D582" s="53" t="s">
        <v>2307</v>
      </c>
      <c r="E582" s="53">
        <v>0</v>
      </c>
      <c r="F582" s="53" t="s">
        <v>2369</v>
      </c>
      <c r="G582" s="53" t="s">
        <v>2347</v>
      </c>
      <c r="H582" s="54" t="s">
        <v>94</v>
      </c>
      <c r="I582" s="54" t="s">
        <v>196</v>
      </c>
      <c r="J582" s="54" t="s">
        <v>80</v>
      </c>
      <c r="K582" s="54" t="s">
        <v>80</v>
      </c>
      <c r="L582" s="54" t="s">
        <v>80</v>
      </c>
      <c r="M582" s="54" t="s">
        <v>80</v>
      </c>
      <c r="N582" s="54" t="s">
        <v>80</v>
      </c>
      <c r="O582" s="54" t="s">
        <v>80</v>
      </c>
      <c r="P582" s="54" t="s">
        <v>2370</v>
      </c>
      <c r="Q582" s="52">
        <v>0.13</v>
      </c>
      <c r="R582" s="52">
        <v>5.2000000000000005E-2</v>
      </c>
      <c r="S582" s="428">
        <v>31</v>
      </c>
      <c r="T582" s="54" t="s">
        <v>84</v>
      </c>
      <c r="U582" s="54" t="s">
        <v>2371</v>
      </c>
      <c r="V582" s="75">
        <v>44928</v>
      </c>
      <c r="W582" s="75">
        <v>45289</v>
      </c>
      <c r="X582" s="54" t="s">
        <v>2318</v>
      </c>
      <c r="Y582" s="57" t="s">
        <v>100</v>
      </c>
      <c r="Z582" s="392">
        <v>1</v>
      </c>
      <c r="AA582" s="58" t="s">
        <v>2372</v>
      </c>
      <c r="AB582" s="435">
        <v>45289</v>
      </c>
      <c r="AC582" s="392">
        <v>1</v>
      </c>
      <c r="AD582" s="58" t="s">
        <v>4780</v>
      </c>
      <c r="AE582" s="435">
        <v>45289</v>
      </c>
      <c r="AF582" s="57" t="s">
        <v>79</v>
      </c>
      <c r="AG582" s="437">
        <v>1</v>
      </c>
    </row>
    <row r="583" spans="1:33" ht="39.75" customHeight="1" x14ac:dyDescent="0.25">
      <c r="A583" s="53" t="s">
        <v>4509</v>
      </c>
      <c r="B583" s="53">
        <v>142</v>
      </c>
      <c r="C583" s="53" t="s">
        <v>60</v>
      </c>
      <c r="D583" s="53" t="s">
        <v>2307</v>
      </c>
      <c r="E583" s="53">
        <v>0</v>
      </c>
      <c r="F583" s="53" t="s">
        <v>2374</v>
      </c>
      <c r="G583" s="53" t="s">
        <v>2347</v>
      </c>
      <c r="H583" s="54" t="s">
        <v>94</v>
      </c>
      <c r="I583" s="54" t="s">
        <v>196</v>
      </c>
      <c r="J583" s="54" t="s">
        <v>80</v>
      </c>
      <c r="K583" s="54" t="s">
        <v>80</v>
      </c>
      <c r="L583" s="54" t="s">
        <v>80</v>
      </c>
      <c r="M583" s="54" t="s">
        <v>80</v>
      </c>
      <c r="N583" s="54" t="s">
        <v>80</v>
      </c>
      <c r="O583" s="54" t="s">
        <v>80</v>
      </c>
      <c r="P583" s="54" t="s">
        <v>2375</v>
      </c>
      <c r="Q583" s="52">
        <v>0.13</v>
      </c>
      <c r="R583" s="52">
        <v>5.2000000000000005E-2</v>
      </c>
      <c r="S583" s="428">
        <v>83</v>
      </c>
      <c r="T583" s="54" t="s">
        <v>84</v>
      </c>
      <c r="U583" s="54" t="s">
        <v>2376</v>
      </c>
      <c r="V583" s="75">
        <v>44928</v>
      </c>
      <c r="W583" s="75">
        <v>45289</v>
      </c>
      <c r="X583" s="54" t="s">
        <v>2318</v>
      </c>
      <c r="Y583" s="57" t="s">
        <v>100</v>
      </c>
      <c r="Z583" s="392">
        <v>1</v>
      </c>
      <c r="AA583" s="58" t="s">
        <v>2377</v>
      </c>
      <c r="AB583" s="435">
        <v>45289</v>
      </c>
      <c r="AC583" s="392">
        <v>1</v>
      </c>
      <c r="AD583" s="58" t="s">
        <v>4781</v>
      </c>
      <c r="AE583" s="435">
        <v>45289</v>
      </c>
      <c r="AF583" s="57" t="s">
        <v>79</v>
      </c>
      <c r="AG583" s="437">
        <v>1</v>
      </c>
    </row>
    <row r="584" spans="1:33" ht="39.75" customHeight="1" x14ac:dyDescent="0.25">
      <c r="A584" s="53" t="s">
        <v>4509</v>
      </c>
      <c r="B584" s="53">
        <v>142</v>
      </c>
      <c r="C584" s="53" t="s">
        <v>60</v>
      </c>
      <c r="D584" s="53" t="s">
        <v>2307</v>
      </c>
      <c r="E584" s="53">
        <v>0</v>
      </c>
      <c r="F584" s="53" t="s">
        <v>2379</v>
      </c>
      <c r="G584" s="53" t="s">
        <v>2347</v>
      </c>
      <c r="H584" s="54" t="s">
        <v>94</v>
      </c>
      <c r="I584" s="54" t="s">
        <v>196</v>
      </c>
      <c r="J584" s="54" t="s">
        <v>80</v>
      </c>
      <c r="K584" s="54" t="s">
        <v>80</v>
      </c>
      <c r="L584" s="54" t="s">
        <v>80</v>
      </c>
      <c r="M584" s="54" t="s">
        <v>80</v>
      </c>
      <c r="N584" s="54" t="s">
        <v>80</v>
      </c>
      <c r="O584" s="54" t="s">
        <v>80</v>
      </c>
      <c r="P584" s="54" t="s">
        <v>2380</v>
      </c>
      <c r="Q584" s="52">
        <v>0.13</v>
      </c>
      <c r="R584" s="52">
        <v>5.2000000000000005E-2</v>
      </c>
      <c r="S584" s="428">
        <v>23</v>
      </c>
      <c r="T584" s="54" t="s">
        <v>84</v>
      </c>
      <c r="U584" s="54" t="s">
        <v>2381</v>
      </c>
      <c r="V584" s="75">
        <v>44928</v>
      </c>
      <c r="W584" s="75">
        <v>45289</v>
      </c>
      <c r="X584" s="54" t="s">
        <v>2318</v>
      </c>
      <c r="Y584" s="57" t="s">
        <v>100</v>
      </c>
      <c r="Z584" s="392">
        <v>1</v>
      </c>
      <c r="AA584" s="58" t="s">
        <v>2382</v>
      </c>
      <c r="AB584" s="435">
        <v>45289</v>
      </c>
      <c r="AC584" s="392">
        <v>1</v>
      </c>
      <c r="AD584" s="58" t="s">
        <v>4782</v>
      </c>
      <c r="AE584" s="435">
        <v>45289</v>
      </c>
      <c r="AF584" s="57" t="s">
        <v>79</v>
      </c>
      <c r="AG584" s="437">
        <v>1</v>
      </c>
    </row>
    <row r="585" spans="1:33" ht="39.75" customHeight="1" x14ac:dyDescent="0.25">
      <c r="A585" s="53" t="s">
        <v>4509</v>
      </c>
      <c r="B585" s="53">
        <v>142</v>
      </c>
      <c r="C585" s="53" t="s">
        <v>60</v>
      </c>
      <c r="D585" s="53" t="s">
        <v>2307</v>
      </c>
      <c r="E585" s="53">
        <v>0</v>
      </c>
      <c r="F585" s="53" t="s">
        <v>2384</v>
      </c>
      <c r="G585" s="53" t="s">
        <v>2347</v>
      </c>
      <c r="H585" s="54" t="s">
        <v>94</v>
      </c>
      <c r="I585" s="54" t="s">
        <v>196</v>
      </c>
      <c r="J585" s="54" t="s">
        <v>80</v>
      </c>
      <c r="K585" s="54" t="s">
        <v>80</v>
      </c>
      <c r="L585" s="54" t="s">
        <v>80</v>
      </c>
      <c r="M585" s="54" t="s">
        <v>80</v>
      </c>
      <c r="N585" s="54" t="s">
        <v>80</v>
      </c>
      <c r="O585" s="54" t="s">
        <v>80</v>
      </c>
      <c r="P585" s="54" t="s">
        <v>2385</v>
      </c>
      <c r="Q585" s="52">
        <v>0.13</v>
      </c>
      <c r="R585" s="52">
        <v>5.2000000000000005E-2</v>
      </c>
      <c r="S585" s="428">
        <v>16</v>
      </c>
      <c r="T585" s="54" t="s">
        <v>84</v>
      </c>
      <c r="U585" s="54" t="s">
        <v>2386</v>
      </c>
      <c r="V585" s="75">
        <v>44928</v>
      </c>
      <c r="W585" s="75">
        <v>45289</v>
      </c>
      <c r="X585" s="54" t="s">
        <v>2318</v>
      </c>
      <c r="Y585" s="57" t="s">
        <v>100</v>
      </c>
      <c r="Z585" s="392">
        <v>1</v>
      </c>
      <c r="AA585" s="58" t="s">
        <v>2387</v>
      </c>
      <c r="AB585" s="435">
        <v>45289</v>
      </c>
      <c r="AC585" s="392">
        <v>1</v>
      </c>
      <c r="AD585" s="58" t="s">
        <v>4783</v>
      </c>
      <c r="AE585" s="435">
        <v>45289</v>
      </c>
      <c r="AF585" s="57" t="s">
        <v>79</v>
      </c>
      <c r="AG585" s="437">
        <v>1</v>
      </c>
    </row>
    <row r="586" spans="1:33" ht="39.75" customHeight="1" x14ac:dyDescent="0.25">
      <c r="A586" s="53" t="s">
        <v>4509</v>
      </c>
      <c r="B586" s="53">
        <v>142</v>
      </c>
      <c r="C586" s="53" t="s">
        <v>60</v>
      </c>
      <c r="D586" s="53" t="s">
        <v>2307</v>
      </c>
      <c r="E586" s="53">
        <v>0</v>
      </c>
      <c r="F586" s="53" t="s">
        <v>2389</v>
      </c>
      <c r="G586" s="53" t="s">
        <v>2347</v>
      </c>
      <c r="H586" s="54" t="s">
        <v>94</v>
      </c>
      <c r="I586" s="54" t="s">
        <v>196</v>
      </c>
      <c r="J586" s="54" t="s">
        <v>80</v>
      </c>
      <c r="K586" s="54" t="s">
        <v>80</v>
      </c>
      <c r="L586" s="54" t="s">
        <v>80</v>
      </c>
      <c r="M586" s="54" t="s">
        <v>80</v>
      </c>
      <c r="N586" s="54" t="s">
        <v>80</v>
      </c>
      <c r="O586" s="54" t="s">
        <v>80</v>
      </c>
      <c r="P586" s="54" t="s">
        <v>2390</v>
      </c>
      <c r="Q586" s="52">
        <v>0.13</v>
      </c>
      <c r="R586" s="52">
        <v>5.2000000000000005E-2</v>
      </c>
      <c r="S586" s="428">
        <v>42</v>
      </c>
      <c r="T586" s="54" t="s">
        <v>84</v>
      </c>
      <c r="U586" s="54" t="s">
        <v>2391</v>
      </c>
      <c r="V586" s="75">
        <v>44928</v>
      </c>
      <c r="W586" s="75">
        <v>45289</v>
      </c>
      <c r="X586" s="54" t="s">
        <v>2318</v>
      </c>
      <c r="Y586" s="57" t="s">
        <v>100</v>
      </c>
      <c r="Z586" s="392">
        <v>1</v>
      </c>
      <c r="AA586" s="58" t="s">
        <v>2392</v>
      </c>
      <c r="AB586" s="435">
        <v>45289</v>
      </c>
      <c r="AC586" s="392">
        <v>1</v>
      </c>
      <c r="AD586" s="58" t="s">
        <v>4784</v>
      </c>
      <c r="AE586" s="435">
        <v>45289</v>
      </c>
      <c r="AF586" s="57" t="s">
        <v>79</v>
      </c>
      <c r="AG586" s="437">
        <v>1</v>
      </c>
    </row>
    <row r="587" spans="1:33" ht="39.75" customHeight="1" x14ac:dyDescent="0.25">
      <c r="A587" s="49" t="s">
        <v>4509</v>
      </c>
      <c r="B587" s="49">
        <v>142</v>
      </c>
      <c r="C587" s="49" t="s">
        <v>60</v>
      </c>
      <c r="D587" s="49" t="s">
        <v>2307</v>
      </c>
      <c r="E587" s="49">
        <v>0</v>
      </c>
      <c r="F587" s="49" t="s">
        <v>2394</v>
      </c>
      <c r="G587" s="49" t="s">
        <v>2394</v>
      </c>
      <c r="H587" s="417" t="s">
        <v>75</v>
      </c>
      <c r="I587" s="417" t="s">
        <v>196</v>
      </c>
      <c r="J587" s="417" t="s">
        <v>296</v>
      </c>
      <c r="K587" s="417" t="s">
        <v>144</v>
      </c>
      <c r="L587" s="417" t="s">
        <v>79</v>
      </c>
      <c r="M587" s="417" t="s">
        <v>836</v>
      </c>
      <c r="N587" s="417" t="s">
        <v>2395</v>
      </c>
      <c r="O587" s="417" t="s">
        <v>2396</v>
      </c>
      <c r="P587" s="417" t="s">
        <v>2397</v>
      </c>
      <c r="Q587" s="50">
        <v>0.3</v>
      </c>
      <c r="R587" s="50"/>
      <c r="S587" s="153">
        <v>1</v>
      </c>
      <c r="T587" s="417" t="s">
        <v>84</v>
      </c>
      <c r="U587" s="417" t="s">
        <v>2398</v>
      </c>
      <c r="V587" s="171">
        <v>45139</v>
      </c>
      <c r="W587" s="171">
        <v>45260</v>
      </c>
      <c r="X587" s="417" t="s">
        <v>2334</v>
      </c>
      <c r="Y587" s="57" t="s">
        <v>100</v>
      </c>
      <c r="Z587" s="392">
        <v>1</v>
      </c>
      <c r="AA587" s="58" t="s">
        <v>2399</v>
      </c>
      <c r="AB587" s="435">
        <v>45238</v>
      </c>
      <c r="AC587" s="392">
        <v>1</v>
      </c>
      <c r="AD587" s="58" t="s">
        <v>2400</v>
      </c>
      <c r="AE587" s="435">
        <v>45238</v>
      </c>
      <c r="AF587" s="436" t="s">
        <v>92</v>
      </c>
      <c r="AG587" s="437" t="s">
        <v>92</v>
      </c>
    </row>
    <row r="588" spans="1:33" ht="39.75" customHeight="1" x14ac:dyDescent="0.25">
      <c r="A588" s="53" t="s">
        <v>4509</v>
      </c>
      <c r="B588" s="53">
        <v>142</v>
      </c>
      <c r="C588" s="53" t="s">
        <v>60</v>
      </c>
      <c r="D588" s="53" t="s">
        <v>2307</v>
      </c>
      <c r="E588" s="53">
        <v>0</v>
      </c>
      <c r="F588" s="53" t="s">
        <v>2401</v>
      </c>
      <c r="G588" s="53" t="s">
        <v>2394</v>
      </c>
      <c r="H588" s="54" t="s">
        <v>94</v>
      </c>
      <c r="I588" s="54" t="s">
        <v>196</v>
      </c>
      <c r="J588" s="54" t="s">
        <v>80</v>
      </c>
      <c r="K588" s="54" t="s">
        <v>80</v>
      </c>
      <c r="L588" s="54" t="s">
        <v>80</v>
      </c>
      <c r="M588" s="54" t="s">
        <v>80</v>
      </c>
      <c r="N588" s="54" t="s">
        <v>80</v>
      </c>
      <c r="O588" s="54" t="s">
        <v>80</v>
      </c>
      <c r="P588" s="54" t="s">
        <v>2322</v>
      </c>
      <c r="Q588" s="52">
        <v>0.2</v>
      </c>
      <c r="R588" s="52">
        <v>0.06</v>
      </c>
      <c r="S588" s="428">
        <v>1</v>
      </c>
      <c r="T588" s="54" t="s">
        <v>84</v>
      </c>
      <c r="U588" s="54" t="s">
        <v>2323</v>
      </c>
      <c r="V588" s="75">
        <v>45139</v>
      </c>
      <c r="W588" s="75">
        <v>45169</v>
      </c>
      <c r="X588" s="54" t="s">
        <v>2318</v>
      </c>
      <c r="Y588" s="57" t="s">
        <v>100</v>
      </c>
      <c r="Z588" s="392"/>
      <c r="AA588" s="58"/>
      <c r="AB588" s="435"/>
      <c r="AC588" s="392">
        <v>1</v>
      </c>
      <c r="AD588" s="58" t="s">
        <v>2402</v>
      </c>
      <c r="AE588" s="435">
        <v>45169</v>
      </c>
      <c r="AF588" s="57" t="s">
        <v>79</v>
      </c>
      <c r="AG588" s="437">
        <v>1</v>
      </c>
    </row>
    <row r="589" spans="1:33" ht="39.75" customHeight="1" x14ac:dyDescent="0.25">
      <c r="A589" s="53" t="s">
        <v>4509</v>
      </c>
      <c r="B589" s="53">
        <v>142</v>
      </c>
      <c r="C589" s="53" t="s">
        <v>60</v>
      </c>
      <c r="D589" s="53" t="s">
        <v>2307</v>
      </c>
      <c r="E589" s="53">
        <v>0</v>
      </c>
      <c r="F589" s="53" t="s">
        <v>2403</v>
      </c>
      <c r="G589" s="53" t="s">
        <v>2394</v>
      </c>
      <c r="H589" s="54" t="s">
        <v>94</v>
      </c>
      <c r="I589" s="54" t="s">
        <v>196</v>
      </c>
      <c r="J589" s="54" t="s">
        <v>80</v>
      </c>
      <c r="K589" s="54" t="s">
        <v>80</v>
      </c>
      <c r="L589" s="54" t="s">
        <v>80</v>
      </c>
      <c r="M589" s="54" t="s">
        <v>80</v>
      </c>
      <c r="N589" s="54" t="s">
        <v>80</v>
      </c>
      <c r="O589" s="54" t="s">
        <v>80</v>
      </c>
      <c r="P589" s="54" t="s">
        <v>2327</v>
      </c>
      <c r="Q589" s="52">
        <v>0.1</v>
      </c>
      <c r="R589" s="52">
        <v>0.03</v>
      </c>
      <c r="S589" s="428">
        <v>1</v>
      </c>
      <c r="T589" s="54" t="s">
        <v>84</v>
      </c>
      <c r="U589" s="54" t="s">
        <v>2328</v>
      </c>
      <c r="V589" s="75">
        <v>45170</v>
      </c>
      <c r="W589" s="75">
        <v>45198</v>
      </c>
      <c r="X589" s="54" t="s">
        <v>2318</v>
      </c>
      <c r="Y589" s="57" t="s">
        <v>100</v>
      </c>
      <c r="Z589" s="392"/>
      <c r="AA589" s="58"/>
      <c r="AB589" s="435"/>
      <c r="AC589" s="392">
        <v>1</v>
      </c>
      <c r="AD589" s="58" t="s">
        <v>2404</v>
      </c>
      <c r="AE589" s="435">
        <v>45198</v>
      </c>
      <c r="AF589" s="57" t="s">
        <v>79</v>
      </c>
      <c r="AG589" s="437">
        <v>1</v>
      </c>
    </row>
    <row r="590" spans="1:33" ht="39.75" customHeight="1" x14ac:dyDescent="0.25">
      <c r="A590" s="53" t="s">
        <v>4509</v>
      </c>
      <c r="B590" s="53">
        <v>142</v>
      </c>
      <c r="C590" s="53" t="s">
        <v>60</v>
      </c>
      <c r="D590" s="53" t="s">
        <v>2307</v>
      </c>
      <c r="E590" s="53">
        <v>0</v>
      </c>
      <c r="F590" s="53" t="s">
        <v>2405</v>
      </c>
      <c r="G590" s="53" t="s">
        <v>2394</v>
      </c>
      <c r="H590" s="54" t="s">
        <v>94</v>
      </c>
      <c r="I590" s="54" t="s">
        <v>196</v>
      </c>
      <c r="J590" s="54" t="s">
        <v>80</v>
      </c>
      <c r="K590" s="54" t="s">
        <v>80</v>
      </c>
      <c r="L590" s="54" t="s">
        <v>80</v>
      </c>
      <c r="M590" s="54" t="s">
        <v>80</v>
      </c>
      <c r="N590" s="54" t="s">
        <v>80</v>
      </c>
      <c r="O590" s="54" t="s">
        <v>80</v>
      </c>
      <c r="P590" s="54" t="s">
        <v>2332</v>
      </c>
      <c r="Q590" s="52">
        <v>0.1</v>
      </c>
      <c r="R590" s="52">
        <v>0.03</v>
      </c>
      <c r="S590" s="428">
        <v>1</v>
      </c>
      <c r="T590" s="54" t="s">
        <v>84</v>
      </c>
      <c r="U590" s="54" t="s">
        <v>2333</v>
      </c>
      <c r="V590" s="75">
        <v>45201</v>
      </c>
      <c r="W590" s="75">
        <v>45212</v>
      </c>
      <c r="X590" s="54" t="s">
        <v>2334</v>
      </c>
      <c r="Y590" s="57" t="s">
        <v>100</v>
      </c>
      <c r="Z590" s="392">
        <v>1</v>
      </c>
      <c r="AA590" s="58" t="s">
        <v>2406</v>
      </c>
      <c r="AB590" s="435">
        <v>45166</v>
      </c>
      <c r="AC590" s="392">
        <v>1</v>
      </c>
      <c r="AD590" s="58" t="s">
        <v>2407</v>
      </c>
      <c r="AE590" s="435">
        <v>45166</v>
      </c>
      <c r="AF590" s="57" t="s">
        <v>79</v>
      </c>
      <c r="AG590" s="437">
        <v>1</v>
      </c>
    </row>
    <row r="591" spans="1:33" ht="39.75" customHeight="1" x14ac:dyDescent="0.25">
      <c r="A591" s="53" t="s">
        <v>4509</v>
      </c>
      <c r="B591" s="53">
        <v>142</v>
      </c>
      <c r="C591" s="53" t="s">
        <v>60</v>
      </c>
      <c r="D591" s="53" t="s">
        <v>2307</v>
      </c>
      <c r="E591" s="53">
        <v>0</v>
      </c>
      <c r="F591" s="53" t="s">
        <v>2408</v>
      </c>
      <c r="G591" s="53" t="s">
        <v>2394</v>
      </c>
      <c r="H591" s="54" t="s">
        <v>94</v>
      </c>
      <c r="I591" s="54" t="s">
        <v>196</v>
      </c>
      <c r="J591" s="54" t="s">
        <v>80</v>
      </c>
      <c r="K591" s="54" t="s">
        <v>80</v>
      </c>
      <c r="L591" s="54" t="s">
        <v>80</v>
      </c>
      <c r="M591" s="54" t="s">
        <v>80</v>
      </c>
      <c r="N591" s="54" t="s">
        <v>80</v>
      </c>
      <c r="O591" s="54" t="s">
        <v>80</v>
      </c>
      <c r="P591" s="54" t="s">
        <v>2409</v>
      </c>
      <c r="Q591" s="52">
        <v>0.1</v>
      </c>
      <c r="R591" s="52">
        <v>0.03</v>
      </c>
      <c r="S591" s="428">
        <v>1</v>
      </c>
      <c r="T591" s="54" t="s">
        <v>84</v>
      </c>
      <c r="U591" s="54" t="s">
        <v>2339</v>
      </c>
      <c r="V591" s="75">
        <v>45216</v>
      </c>
      <c r="W591" s="75">
        <v>45230</v>
      </c>
      <c r="X591" s="54" t="s">
        <v>2334</v>
      </c>
      <c r="Y591" s="57" t="s">
        <v>100</v>
      </c>
      <c r="Z591" s="392">
        <v>1</v>
      </c>
      <c r="AA591" s="58" t="s">
        <v>4785</v>
      </c>
      <c r="AB591" s="435">
        <v>45187</v>
      </c>
      <c r="AC591" s="392">
        <v>1</v>
      </c>
      <c r="AD591" s="58" t="s">
        <v>2411</v>
      </c>
      <c r="AE591" s="435">
        <v>45187</v>
      </c>
      <c r="AF591" s="57" t="s">
        <v>79</v>
      </c>
      <c r="AG591" s="437">
        <v>1</v>
      </c>
    </row>
    <row r="592" spans="1:33" ht="39.75" customHeight="1" x14ac:dyDescent="0.25">
      <c r="A592" s="53" t="s">
        <v>4509</v>
      </c>
      <c r="B592" s="53">
        <v>142</v>
      </c>
      <c r="C592" s="53" t="s">
        <v>60</v>
      </c>
      <c r="D592" s="53" t="s">
        <v>2307</v>
      </c>
      <c r="E592" s="53">
        <v>0</v>
      </c>
      <c r="F592" s="53" t="s">
        <v>2412</v>
      </c>
      <c r="G592" s="53" t="s">
        <v>2394</v>
      </c>
      <c r="H592" s="54" t="s">
        <v>94</v>
      </c>
      <c r="I592" s="54" t="s">
        <v>196</v>
      </c>
      <c r="J592" s="54" t="s">
        <v>80</v>
      </c>
      <c r="K592" s="54" t="s">
        <v>80</v>
      </c>
      <c r="L592" s="54" t="s">
        <v>80</v>
      </c>
      <c r="M592" s="54" t="s">
        <v>80</v>
      </c>
      <c r="N592" s="54" t="s">
        <v>80</v>
      </c>
      <c r="O592" s="54" t="s">
        <v>80</v>
      </c>
      <c r="P592" s="54" t="s">
        <v>2413</v>
      </c>
      <c r="Q592" s="52">
        <v>0.5</v>
      </c>
      <c r="R592" s="52">
        <v>0.15</v>
      </c>
      <c r="S592" s="428">
        <v>1</v>
      </c>
      <c r="T592" s="54" t="s">
        <v>84</v>
      </c>
      <c r="U592" s="54" t="s">
        <v>2414</v>
      </c>
      <c r="V592" s="75">
        <v>45231</v>
      </c>
      <c r="W592" s="75">
        <v>45260</v>
      </c>
      <c r="X592" s="54" t="s">
        <v>2318</v>
      </c>
      <c r="Y592" s="57" t="s">
        <v>100</v>
      </c>
      <c r="Z592" s="392">
        <v>1</v>
      </c>
      <c r="AA592" s="58" t="s">
        <v>4786</v>
      </c>
      <c r="AB592" s="435">
        <v>45258</v>
      </c>
      <c r="AC592" s="392">
        <v>1</v>
      </c>
      <c r="AD592" s="58" t="s">
        <v>2407</v>
      </c>
      <c r="AE592" s="435">
        <v>45166</v>
      </c>
      <c r="AF592" s="57" t="s">
        <v>79</v>
      </c>
      <c r="AG592" s="437">
        <v>1</v>
      </c>
    </row>
    <row r="593" spans="1:33" ht="39.75" customHeight="1" x14ac:dyDescent="0.25">
      <c r="A593" s="390" t="s">
        <v>4523</v>
      </c>
      <c r="B593" s="390">
        <v>1000</v>
      </c>
      <c r="C593" s="390" t="s">
        <v>61</v>
      </c>
      <c r="D593" s="390" t="s">
        <v>2416</v>
      </c>
      <c r="E593" s="390">
        <v>5</v>
      </c>
      <c r="F593" s="390" t="s">
        <v>2417</v>
      </c>
      <c r="G593" s="390" t="s">
        <v>2417</v>
      </c>
      <c r="H593" s="417" t="s">
        <v>75</v>
      </c>
      <c r="I593" s="417" t="s">
        <v>76</v>
      </c>
      <c r="J593" s="417" t="s">
        <v>143</v>
      </c>
      <c r="K593" s="417" t="s">
        <v>1274</v>
      </c>
      <c r="L593" s="417" t="s">
        <v>79</v>
      </c>
      <c r="M593" s="417" t="s">
        <v>2418</v>
      </c>
      <c r="N593" s="417" t="s">
        <v>2419</v>
      </c>
      <c r="O593" s="417" t="s">
        <v>516</v>
      </c>
      <c r="P593" s="417" t="s">
        <v>2420</v>
      </c>
      <c r="Q593" s="50">
        <v>0.04</v>
      </c>
      <c r="R593" s="50"/>
      <c r="S593" s="153">
        <v>2</v>
      </c>
      <c r="T593" s="417" t="s">
        <v>84</v>
      </c>
      <c r="U593" s="417" t="s">
        <v>2421</v>
      </c>
      <c r="V593" s="171">
        <v>44958</v>
      </c>
      <c r="W593" s="171">
        <v>45260</v>
      </c>
      <c r="X593" s="417" t="s">
        <v>2422</v>
      </c>
      <c r="Y593" s="57" t="s">
        <v>100</v>
      </c>
      <c r="Z593" s="392">
        <v>1</v>
      </c>
      <c r="AA593" s="58" t="s">
        <v>4787</v>
      </c>
      <c r="AB593" s="435">
        <v>45197</v>
      </c>
      <c r="AC593" s="392">
        <v>1</v>
      </c>
      <c r="AD593" s="58" t="s">
        <v>936</v>
      </c>
      <c r="AE593" s="435">
        <v>45197</v>
      </c>
      <c r="AF593" s="436" t="s">
        <v>92</v>
      </c>
      <c r="AG593" s="437" t="s">
        <v>92</v>
      </c>
    </row>
    <row r="594" spans="1:33" ht="39.75" customHeight="1" x14ac:dyDescent="0.25">
      <c r="A594" s="389" t="s">
        <v>4523</v>
      </c>
      <c r="B594" s="389">
        <v>1000</v>
      </c>
      <c r="C594" s="389" t="s">
        <v>61</v>
      </c>
      <c r="D594" s="389" t="s">
        <v>2416</v>
      </c>
      <c r="E594" s="389">
        <v>5</v>
      </c>
      <c r="F594" s="389" t="s">
        <v>2424</v>
      </c>
      <c r="G594" s="389" t="s">
        <v>2417</v>
      </c>
      <c r="H594" s="54" t="s">
        <v>94</v>
      </c>
      <c r="I594" s="54" t="s">
        <v>76</v>
      </c>
      <c r="J594" s="54" t="s">
        <v>80</v>
      </c>
      <c r="K594" s="54" t="s">
        <v>80</v>
      </c>
      <c r="L594" s="54" t="s">
        <v>80</v>
      </c>
      <c r="M594" s="54" t="s">
        <v>80</v>
      </c>
      <c r="N594" s="54" t="s">
        <v>80</v>
      </c>
      <c r="O594" s="54" t="s">
        <v>80</v>
      </c>
      <c r="P594" s="54" t="s">
        <v>2425</v>
      </c>
      <c r="Q594" s="52">
        <v>0.2</v>
      </c>
      <c r="R594" s="52">
        <v>8.0000000000000002E-3</v>
      </c>
      <c r="S594" s="428">
        <v>1</v>
      </c>
      <c r="T594" s="54" t="s">
        <v>84</v>
      </c>
      <c r="U594" s="54" t="s">
        <v>2426</v>
      </c>
      <c r="V594" s="75">
        <v>44958</v>
      </c>
      <c r="W594" s="75">
        <v>44985</v>
      </c>
      <c r="X594" s="54" t="s">
        <v>2427</v>
      </c>
      <c r="Y594" s="57" t="s">
        <v>100</v>
      </c>
      <c r="Z594" s="392">
        <v>1</v>
      </c>
      <c r="AA594" s="58" t="s">
        <v>2428</v>
      </c>
      <c r="AB594" s="435">
        <v>44984</v>
      </c>
      <c r="AC594" s="392">
        <v>1</v>
      </c>
      <c r="AD594" s="58" t="s">
        <v>2429</v>
      </c>
      <c r="AE594" s="435">
        <v>44985</v>
      </c>
      <c r="AF594" s="57" t="s">
        <v>79</v>
      </c>
      <c r="AG594" s="437">
        <v>1</v>
      </c>
    </row>
    <row r="595" spans="1:33" ht="39.75" customHeight="1" x14ac:dyDescent="0.25">
      <c r="A595" s="389" t="s">
        <v>4523</v>
      </c>
      <c r="B595" s="389">
        <v>1000</v>
      </c>
      <c r="C595" s="389" t="s">
        <v>61</v>
      </c>
      <c r="D595" s="389" t="s">
        <v>2416</v>
      </c>
      <c r="E595" s="389">
        <v>5</v>
      </c>
      <c r="F595" s="389" t="s">
        <v>2430</v>
      </c>
      <c r="G595" s="389" t="s">
        <v>2417</v>
      </c>
      <c r="H595" s="54" t="s">
        <v>94</v>
      </c>
      <c r="I595" s="54" t="s">
        <v>76</v>
      </c>
      <c r="J595" s="54" t="s">
        <v>80</v>
      </c>
      <c r="K595" s="54" t="s">
        <v>80</v>
      </c>
      <c r="L595" s="54" t="s">
        <v>80</v>
      </c>
      <c r="M595" s="54" t="s">
        <v>80</v>
      </c>
      <c r="N595" s="54" t="s">
        <v>80</v>
      </c>
      <c r="O595" s="54" t="s">
        <v>80</v>
      </c>
      <c r="P595" s="54" t="s">
        <v>378</v>
      </c>
      <c r="Q595" s="52">
        <v>0.2</v>
      </c>
      <c r="R595" s="52">
        <v>8.0000000000000002E-3</v>
      </c>
      <c r="S595" s="428">
        <v>4</v>
      </c>
      <c r="T595" s="54" t="s">
        <v>84</v>
      </c>
      <c r="U595" s="54" t="s">
        <v>2431</v>
      </c>
      <c r="V595" s="75">
        <v>44986</v>
      </c>
      <c r="W595" s="75">
        <v>45107</v>
      </c>
      <c r="X595" s="54" t="s">
        <v>2427</v>
      </c>
      <c r="Y595" s="57" t="s">
        <v>100</v>
      </c>
      <c r="Z595" s="392">
        <v>1</v>
      </c>
      <c r="AA595" s="58" t="s">
        <v>2432</v>
      </c>
      <c r="AB595" s="435">
        <v>45107</v>
      </c>
      <c r="AC595" s="392">
        <v>1</v>
      </c>
      <c r="AD595" s="58" t="s">
        <v>1480</v>
      </c>
      <c r="AE595" s="435">
        <v>45107</v>
      </c>
      <c r="AF595" s="57" t="s">
        <v>79</v>
      </c>
      <c r="AG595" s="437">
        <v>1</v>
      </c>
    </row>
    <row r="596" spans="1:33" ht="39.75" customHeight="1" x14ac:dyDescent="0.25">
      <c r="A596" s="389" t="s">
        <v>4523</v>
      </c>
      <c r="B596" s="389">
        <v>1000</v>
      </c>
      <c r="C596" s="389" t="s">
        <v>61</v>
      </c>
      <c r="D596" s="389" t="s">
        <v>2416</v>
      </c>
      <c r="E596" s="389">
        <v>5</v>
      </c>
      <c r="F596" s="389" t="s">
        <v>2433</v>
      </c>
      <c r="G596" s="389" t="s">
        <v>2417</v>
      </c>
      <c r="H596" s="54" t="s">
        <v>94</v>
      </c>
      <c r="I596" s="54" t="s">
        <v>76</v>
      </c>
      <c r="J596" s="54" t="s">
        <v>80</v>
      </c>
      <c r="K596" s="54" t="s">
        <v>80</v>
      </c>
      <c r="L596" s="54" t="s">
        <v>80</v>
      </c>
      <c r="M596" s="54" t="s">
        <v>80</v>
      </c>
      <c r="N596" s="54" t="s">
        <v>80</v>
      </c>
      <c r="O596" s="54" t="s">
        <v>80</v>
      </c>
      <c r="P596" s="54" t="s">
        <v>383</v>
      </c>
      <c r="Q596" s="52">
        <v>0.2</v>
      </c>
      <c r="R596" s="52">
        <v>8.0000000000000002E-3</v>
      </c>
      <c r="S596" s="428">
        <v>4</v>
      </c>
      <c r="T596" s="54" t="s">
        <v>84</v>
      </c>
      <c r="U596" s="54" t="s">
        <v>2434</v>
      </c>
      <c r="V596" s="75">
        <v>45019</v>
      </c>
      <c r="W596" s="75">
        <v>45205</v>
      </c>
      <c r="X596" s="54" t="s">
        <v>2427</v>
      </c>
      <c r="Y596" s="57" t="s">
        <v>100</v>
      </c>
      <c r="Z596" s="392">
        <v>1</v>
      </c>
      <c r="AA596" s="58" t="s">
        <v>2435</v>
      </c>
      <c r="AB596" s="435">
        <v>45188</v>
      </c>
      <c r="AC596" s="392">
        <v>1</v>
      </c>
      <c r="AD596" s="58" t="s">
        <v>2436</v>
      </c>
      <c r="AE596" s="435">
        <v>45188</v>
      </c>
      <c r="AF596" s="57" t="s">
        <v>79</v>
      </c>
      <c r="AG596" s="437">
        <v>1</v>
      </c>
    </row>
    <row r="597" spans="1:33" ht="39.75" customHeight="1" x14ac:dyDescent="0.25">
      <c r="A597" s="389" t="s">
        <v>4523</v>
      </c>
      <c r="B597" s="389">
        <v>1000</v>
      </c>
      <c r="C597" s="389" t="s">
        <v>61</v>
      </c>
      <c r="D597" s="389" t="s">
        <v>2416</v>
      </c>
      <c r="E597" s="389">
        <v>5</v>
      </c>
      <c r="F597" s="389" t="s">
        <v>2437</v>
      </c>
      <c r="G597" s="389" t="s">
        <v>2417</v>
      </c>
      <c r="H597" s="54" t="s">
        <v>102</v>
      </c>
      <c r="I597" s="54" t="s">
        <v>76</v>
      </c>
      <c r="J597" s="54" t="s">
        <v>80</v>
      </c>
      <c r="K597" s="54" t="s">
        <v>80</v>
      </c>
      <c r="L597" s="54" t="s">
        <v>80</v>
      </c>
      <c r="M597" s="54" t="s">
        <v>80</v>
      </c>
      <c r="N597" s="54" t="s">
        <v>80</v>
      </c>
      <c r="O597" s="54" t="s">
        <v>80</v>
      </c>
      <c r="P597" s="54" t="s">
        <v>388</v>
      </c>
      <c r="Q597" s="52">
        <v>0</v>
      </c>
      <c r="R597" s="52">
        <v>0</v>
      </c>
      <c r="S597" s="428">
        <v>2</v>
      </c>
      <c r="T597" s="54" t="s">
        <v>84</v>
      </c>
      <c r="U597" s="54" t="s">
        <v>2438</v>
      </c>
      <c r="V597" s="75">
        <v>45048</v>
      </c>
      <c r="W597" s="75">
        <v>45226</v>
      </c>
      <c r="X597" s="54" t="s">
        <v>390</v>
      </c>
      <c r="Y597" s="57" t="s">
        <v>100</v>
      </c>
      <c r="Z597" s="392">
        <v>1</v>
      </c>
      <c r="AA597" s="58" t="s">
        <v>2439</v>
      </c>
      <c r="AB597" s="435">
        <v>45188</v>
      </c>
      <c r="AC597" s="392">
        <v>1</v>
      </c>
      <c r="AD597" s="58" t="s">
        <v>936</v>
      </c>
      <c r="AE597" s="435">
        <v>45188</v>
      </c>
      <c r="AF597" s="57" t="s">
        <v>79</v>
      </c>
      <c r="AG597" s="437">
        <v>1</v>
      </c>
    </row>
    <row r="598" spans="1:33" ht="39.75" customHeight="1" x14ac:dyDescent="0.25">
      <c r="A598" s="389" t="s">
        <v>4523</v>
      </c>
      <c r="B598" s="389">
        <v>1000</v>
      </c>
      <c r="C598" s="389" t="s">
        <v>61</v>
      </c>
      <c r="D598" s="389" t="s">
        <v>2416</v>
      </c>
      <c r="E598" s="389">
        <v>5</v>
      </c>
      <c r="F598" s="389" t="s">
        <v>2440</v>
      </c>
      <c r="G598" s="389" t="s">
        <v>2417</v>
      </c>
      <c r="H598" s="54" t="s">
        <v>94</v>
      </c>
      <c r="I598" s="54" t="s">
        <v>76</v>
      </c>
      <c r="J598" s="54" t="s">
        <v>80</v>
      </c>
      <c r="K598" s="54" t="s">
        <v>80</v>
      </c>
      <c r="L598" s="54" t="s">
        <v>80</v>
      </c>
      <c r="M598" s="54" t="s">
        <v>80</v>
      </c>
      <c r="N598" s="54" t="s">
        <v>80</v>
      </c>
      <c r="O598" s="54" t="s">
        <v>80</v>
      </c>
      <c r="P598" s="54" t="s">
        <v>393</v>
      </c>
      <c r="Q598" s="52">
        <v>0.4</v>
      </c>
      <c r="R598" s="52">
        <v>1.6E-2</v>
      </c>
      <c r="S598" s="428">
        <v>2</v>
      </c>
      <c r="T598" s="54" t="s">
        <v>84</v>
      </c>
      <c r="U598" s="54" t="s">
        <v>2441</v>
      </c>
      <c r="V598" s="75">
        <v>45078</v>
      </c>
      <c r="W598" s="75">
        <v>45260</v>
      </c>
      <c r="X598" s="54" t="s">
        <v>2422</v>
      </c>
      <c r="Y598" s="57" t="s">
        <v>100</v>
      </c>
      <c r="Z598" s="392">
        <v>1</v>
      </c>
      <c r="AA598" s="58" t="s">
        <v>2442</v>
      </c>
      <c r="AB598" s="435">
        <v>45198</v>
      </c>
      <c r="AC598" s="392">
        <v>1</v>
      </c>
      <c r="AD598" s="58" t="s">
        <v>936</v>
      </c>
      <c r="AE598" s="435">
        <v>45198</v>
      </c>
      <c r="AF598" s="57" t="s">
        <v>79</v>
      </c>
      <c r="AG598" s="437">
        <v>1</v>
      </c>
    </row>
    <row r="599" spans="1:33" ht="39.75" customHeight="1" x14ac:dyDescent="0.25">
      <c r="A599" s="49" t="s">
        <v>4523</v>
      </c>
      <c r="B599" s="49">
        <v>1000</v>
      </c>
      <c r="C599" s="49" t="s">
        <v>61</v>
      </c>
      <c r="D599" s="49" t="s">
        <v>2416</v>
      </c>
      <c r="E599" s="49">
        <v>5</v>
      </c>
      <c r="F599" s="49" t="s">
        <v>2443</v>
      </c>
      <c r="G599" s="49" t="s">
        <v>2443</v>
      </c>
      <c r="H599" s="417" t="s">
        <v>75</v>
      </c>
      <c r="I599" s="417" t="s">
        <v>76</v>
      </c>
      <c r="J599" s="417" t="s">
        <v>265</v>
      </c>
      <c r="K599" s="417" t="s">
        <v>1274</v>
      </c>
      <c r="L599" s="417" t="s">
        <v>79</v>
      </c>
      <c r="M599" s="417" t="s">
        <v>80</v>
      </c>
      <c r="N599" s="417" t="s">
        <v>126</v>
      </c>
      <c r="O599" s="417" t="s">
        <v>516</v>
      </c>
      <c r="P599" s="417" t="s">
        <v>2444</v>
      </c>
      <c r="Q599" s="50">
        <v>0.04</v>
      </c>
      <c r="R599" s="50"/>
      <c r="S599" s="153">
        <v>4</v>
      </c>
      <c r="T599" s="417" t="s">
        <v>84</v>
      </c>
      <c r="U599" s="417" t="s">
        <v>2445</v>
      </c>
      <c r="V599" s="171">
        <v>44986</v>
      </c>
      <c r="W599" s="171">
        <v>45260</v>
      </c>
      <c r="X599" s="417" t="s">
        <v>2422</v>
      </c>
      <c r="Y599" s="57" t="s">
        <v>100</v>
      </c>
      <c r="Z599" s="392">
        <v>1</v>
      </c>
      <c r="AA599" s="58" t="s">
        <v>2447</v>
      </c>
      <c r="AB599" s="435">
        <v>45230</v>
      </c>
      <c r="AC599" s="392">
        <v>1</v>
      </c>
      <c r="AD599" s="58" t="s">
        <v>936</v>
      </c>
      <c r="AE599" s="435">
        <v>45230</v>
      </c>
      <c r="AF599" s="436" t="s">
        <v>92</v>
      </c>
      <c r="AG599" s="437" t="s">
        <v>92</v>
      </c>
    </row>
    <row r="600" spans="1:33" ht="39.75" customHeight="1" x14ac:dyDescent="0.25">
      <c r="A600" s="53" t="s">
        <v>4523</v>
      </c>
      <c r="B600" s="53">
        <v>1000</v>
      </c>
      <c r="C600" s="53" t="s">
        <v>61</v>
      </c>
      <c r="D600" s="53" t="s">
        <v>2416</v>
      </c>
      <c r="E600" s="53">
        <v>5</v>
      </c>
      <c r="F600" s="53" t="s">
        <v>2448</v>
      </c>
      <c r="G600" s="53" t="s">
        <v>2443</v>
      </c>
      <c r="H600" s="54" t="s">
        <v>94</v>
      </c>
      <c r="I600" s="54" t="s">
        <v>76</v>
      </c>
      <c r="J600" s="54" t="s">
        <v>80</v>
      </c>
      <c r="K600" s="54" t="s">
        <v>80</v>
      </c>
      <c r="L600" s="54" t="s">
        <v>80</v>
      </c>
      <c r="M600" s="54" t="s">
        <v>80</v>
      </c>
      <c r="N600" s="54" t="s">
        <v>80</v>
      </c>
      <c r="O600" s="54" t="s">
        <v>80</v>
      </c>
      <c r="P600" s="54" t="s">
        <v>2449</v>
      </c>
      <c r="Q600" s="52">
        <v>0.3</v>
      </c>
      <c r="R600" s="52">
        <v>1.2E-2</v>
      </c>
      <c r="S600" s="428">
        <v>1</v>
      </c>
      <c r="T600" s="54" t="s">
        <v>84</v>
      </c>
      <c r="U600" s="54" t="s">
        <v>2450</v>
      </c>
      <c r="V600" s="75">
        <v>44986</v>
      </c>
      <c r="W600" s="75">
        <v>45016</v>
      </c>
      <c r="X600" s="54" t="s">
        <v>2422</v>
      </c>
      <c r="Y600" s="57" t="s">
        <v>100</v>
      </c>
      <c r="Z600" s="392">
        <v>1</v>
      </c>
      <c r="AA600" s="58" t="s">
        <v>2446</v>
      </c>
      <c r="AB600" s="435">
        <v>45008</v>
      </c>
      <c r="AC600" s="392">
        <v>1</v>
      </c>
      <c r="AD600" s="58" t="s">
        <v>956</v>
      </c>
      <c r="AE600" s="435">
        <v>45008</v>
      </c>
      <c r="AF600" s="57" t="s">
        <v>79</v>
      </c>
      <c r="AG600" s="437">
        <v>1</v>
      </c>
    </row>
    <row r="601" spans="1:33" ht="39.75" customHeight="1" x14ac:dyDescent="0.25">
      <c r="A601" s="53" t="s">
        <v>4523</v>
      </c>
      <c r="B601" s="53">
        <v>1000</v>
      </c>
      <c r="C601" s="53" t="s">
        <v>61</v>
      </c>
      <c r="D601" s="53" t="s">
        <v>2416</v>
      </c>
      <c r="E601" s="53">
        <v>5</v>
      </c>
      <c r="F601" s="53" t="s">
        <v>2451</v>
      </c>
      <c r="G601" s="53" t="s">
        <v>2443</v>
      </c>
      <c r="H601" s="54" t="s">
        <v>94</v>
      </c>
      <c r="I601" s="54" t="s">
        <v>76</v>
      </c>
      <c r="J601" s="54" t="s">
        <v>80</v>
      </c>
      <c r="K601" s="54" t="s">
        <v>80</v>
      </c>
      <c r="L601" s="54" t="s">
        <v>80</v>
      </c>
      <c r="M601" s="54" t="s">
        <v>80</v>
      </c>
      <c r="N601" s="54" t="s">
        <v>80</v>
      </c>
      <c r="O601" s="54" t="s">
        <v>80</v>
      </c>
      <c r="P601" s="54" t="s">
        <v>2452</v>
      </c>
      <c r="Q601" s="52">
        <v>0.7</v>
      </c>
      <c r="R601" s="52">
        <v>2.7999999999999997E-2</v>
      </c>
      <c r="S601" s="428">
        <v>4</v>
      </c>
      <c r="T601" s="54" t="s">
        <v>84</v>
      </c>
      <c r="U601" s="54" t="s">
        <v>2453</v>
      </c>
      <c r="V601" s="75">
        <v>45019</v>
      </c>
      <c r="W601" s="75">
        <v>45260</v>
      </c>
      <c r="X601" s="54" t="s">
        <v>2422</v>
      </c>
      <c r="Y601" s="57" t="s">
        <v>100</v>
      </c>
      <c r="Z601" s="392">
        <v>1</v>
      </c>
      <c r="AA601" s="58" t="s">
        <v>2447</v>
      </c>
      <c r="AB601" s="435">
        <v>45230</v>
      </c>
      <c r="AC601" s="392">
        <v>1</v>
      </c>
      <c r="AD601" s="58" t="s">
        <v>936</v>
      </c>
      <c r="AE601" s="435">
        <v>45230</v>
      </c>
      <c r="AF601" s="57" t="s">
        <v>79</v>
      </c>
      <c r="AG601" s="437">
        <v>1</v>
      </c>
    </row>
    <row r="602" spans="1:33" ht="39.75" customHeight="1" x14ac:dyDescent="0.25">
      <c r="A602" s="49" t="s">
        <v>4523</v>
      </c>
      <c r="B602" s="49">
        <v>1000</v>
      </c>
      <c r="C602" s="49" t="s">
        <v>61</v>
      </c>
      <c r="D602" s="49" t="s">
        <v>2416</v>
      </c>
      <c r="E602" s="49">
        <v>5</v>
      </c>
      <c r="F602" s="49" t="s">
        <v>2454</v>
      </c>
      <c r="G602" s="49" t="s">
        <v>2454</v>
      </c>
      <c r="H602" s="417" t="s">
        <v>75</v>
      </c>
      <c r="I602" s="417" t="s">
        <v>76</v>
      </c>
      <c r="J602" s="417" t="s">
        <v>265</v>
      </c>
      <c r="K602" s="417" t="s">
        <v>1274</v>
      </c>
      <c r="L602" s="417" t="s">
        <v>79</v>
      </c>
      <c r="M602" s="417" t="s">
        <v>80</v>
      </c>
      <c r="N602" s="417" t="s">
        <v>2419</v>
      </c>
      <c r="O602" s="417" t="s">
        <v>516</v>
      </c>
      <c r="P602" s="417" t="s">
        <v>2455</v>
      </c>
      <c r="Q602" s="50">
        <v>0.04</v>
      </c>
      <c r="R602" s="50"/>
      <c r="S602" s="153">
        <v>1</v>
      </c>
      <c r="T602" s="417" t="s">
        <v>84</v>
      </c>
      <c r="U602" s="417" t="s">
        <v>2456</v>
      </c>
      <c r="V602" s="171">
        <v>44986</v>
      </c>
      <c r="W602" s="171">
        <v>45138</v>
      </c>
      <c r="X602" s="417" t="s">
        <v>2422</v>
      </c>
      <c r="Y602" s="57" t="s">
        <v>100</v>
      </c>
      <c r="Z602" s="392">
        <v>1</v>
      </c>
      <c r="AA602" s="58" t="s">
        <v>2458</v>
      </c>
      <c r="AB602" s="435">
        <v>45138</v>
      </c>
      <c r="AC602" s="392">
        <v>1</v>
      </c>
      <c r="AD602" s="58" t="s">
        <v>2459</v>
      </c>
      <c r="AE602" s="435">
        <v>45138</v>
      </c>
      <c r="AF602" s="436" t="s">
        <v>92</v>
      </c>
      <c r="AG602" s="437" t="s">
        <v>92</v>
      </c>
    </row>
    <row r="603" spans="1:33" ht="39.75" customHeight="1" x14ac:dyDescent="0.25">
      <c r="A603" s="53" t="s">
        <v>4523</v>
      </c>
      <c r="B603" s="53">
        <v>1000</v>
      </c>
      <c r="C603" s="53" t="s">
        <v>61</v>
      </c>
      <c r="D603" s="53" t="s">
        <v>2416</v>
      </c>
      <c r="E603" s="53">
        <v>5</v>
      </c>
      <c r="F603" s="53" t="s">
        <v>2460</v>
      </c>
      <c r="G603" s="53" t="s">
        <v>2454</v>
      </c>
      <c r="H603" s="54" t="s">
        <v>94</v>
      </c>
      <c r="I603" s="54" t="s">
        <v>76</v>
      </c>
      <c r="J603" s="54" t="s">
        <v>80</v>
      </c>
      <c r="K603" s="54" t="s">
        <v>80</v>
      </c>
      <c r="L603" s="54" t="s">
        <v>80</v>
      </c>
      <c r="M603" s="54" t="s">
        <v>80</v>
      </c>
      <c r="N603" s="54" t="s">
        <v>80</v>
      </c>
      <c r="O603" s="54" t="s">
        <v>80</v>
      </c>
      <c r="P603" s="54" t="s">
        <v>2461</v>
      </c>
      <c r="Q603" s="52">
        <v>0.5</v>
      </c>
      <c r="R603" s="52">
        <v>0.02</v>
      </c>
      <c r="S603" s="428">
        <v>1</v>
      </c>
      <c r="T603" s="54" t="s">
        <v>84</v>
      </c>
      <c r="U603" s="54" t="s">
        <v>2462</v>
      </c>
      <c r="V603" s="75">
        <v>44986</v>
      </c>
      <c r="W603" s="75">
        <v>45016</v>
      </c>
      <c r="X603" s="54" t="s">
        <v>2427</v>
      </c>
      <c r="Y603" s="57" t="s">
        <v>100</v>
      </c>
      <c r="Z603" s="392">
        <v>1</v>
      </c>
      <c r="AA603" s="58" t="s">
        <v>2457</v>
      </c>
      <c r="AB603" s="435">
        <v>45016</v>
      </c>
      <c r="AC603" s="392">
        <v>1</v>
      </c>
      <c r="AD603" s="58" t="s">
        <v>956</v>
      </c>
      <c r="AE603" s="435">
        <v>45016</v>
      </c>
      <c r="AF603" s="57" t="s">
        <v>79</v>
      </c>
      <c r="AG603" s="437">
        <v>1</v>
      </c>
    </row>
    <row r="604" spans="1:33" ht="39.75" customHeight="1" x14ac:dyDescent="0.25">
      <c r="A604" s="53" t="s">
        <v>4523</v>
      </c>
      <c r="B604" s="53">
        <v>1000</v>
      </c>
      <c r="C604" s="53" t="s">
        <v>61</v>
      </c>
      <c r="D604" s="53" t="s">
        <v>2416</v>
      </c>
      <c r="E604" s="53">
        <v>5</v>
      </c>
      <c r="F604" s="53" t="s">
        <v>2463</v>
      </c>
      <c r="G604" s="53" t="s">
        <v>2454</v>
      </c>
      <c r="H604" s="54" t="s">
        <v>102</v>
      </c>
      <c r="I604" s="54" t="s">
        <v>76</v>
      </c>
      <c r="J604" s="54" t="s">
        <v>80</v>
      </c>
      <c r="K604" s="54" t="s">
        <v>80</v>
      </c>
      <c r="L604" s="54" t="s">
        <v>80</v>
      </c>
      <c r="M604" s="54" t="s">
        <v>80</v>
      </c>
      <c r="N604" s="54" t="s">
        <v>80</v>
      </c>
      <c r="O604" s="54" t="s">
        <v>80</v>
      </c>
      <c r="P604" s="54" t="s">
        <v>2464</v>
      </c>
      <c r="Q604" s="52">
        <v>0</v>
      </c>
      <c r="R604" s="52">
        <v>0</v>
      </c>
      <c r="S604" s="428">
        <v>1</v>
      </c>
      <c r="T604" s="54" t="s">
        <v>84</v>
      </c>
      <c r="U604" s="54" t="s">
        <v>2465</v>
      </c>
      <c r="V604" s="75">
        <v>45016</v>
      </c>
      <c r="W604" s="75">
        <v>45077</v>
      </c>
      <c r="X604" s="54" t="s">
        <v>390</v>
      </c>
      <c r="Y604" s="57" t="s">
        <v>100</v>
      </c>
      <c r="Z604" s="392">
        <v>1</v>
      </c>
      <c r="AA604" s="58" t="s">
        <v>2466</v>
      </c>
      <c r="AB604" s="435">
        <v>45075</v>
      </c>
      <c r="AC604" s="392">
        <v>1</v>
      </c>
      <c r="AD604" s="58" t="s">
        <v>2467</v>
      </c>
      <c r="AE604" s="435">
        <v>45075</v>
      </c>
      <c r="AF604" s="57" t="s">
        <v>79</v>
      </c>
      <c r="AG604" s="437">
        <v>1</v>
      </c>
    </row>
    <row r="605" spans="1:33" ht="39.75" customHeight="1" x14ac:dyDescent="0.25">
      <c r="A605" s="53" t="s">
        <v>4523</v>
      </c>
      <c r="B605" s="53">
        <v>1000</v>
      </c>
      <c r="C605" s="53" t="s">
        <v>61</v>
      </c>
      <c r="D605" s="53" t="s">
        <v>2416</v>
      </c>
      <c r="E605" s="53">
        <v>5</v>
      </c>
      <c r="F605" s="53" t="s">
        <v>2468</v>
      </c>
      <c r="G605" s="53" t="s">
        <v>2454</v>
      </c>
      <c r="H605" s="54" t="s">
        <v>94</v>
      </c>
      <c r="I605" s="54" t="s">
        <v>76</v>
      </c>
      <c r="J605" s="54" t="s">
        <v>80</v>
      </c>
      <c r="K605" s="54" t="s">
        <v>80</v>
      </c>
      <c r="L605" s="54" t="s">
        <v>80</v>
      </c>
      <c r="M605" s="54" t="s">
        <v>80</v>
      </c>
      <c r="N605" s="54" t="s">
        <v>80</v>
      </c>
      <c r="O605" s="54" t="s">
        <v>80</v>
      </c>
      <c r="P605" s="54" t="s">
        <v>2469</v>
      </c>
      <c r="Q605" s="52">
        <v>0.5</v>
      </c>
      <c r="R605" s="52">
        <v>0.02</v>
      </c>
      <c r="S605" s="428">
        <v>1</v>
      </c>
      <c r="T605" s="54" t="s">
        <v>84</v>
      </c>
      <c r="U605" s="54" t="s">
        <v>2470</v>
      </c>
      <c r="V605" s="75">
        <v>45078</v>
      </c>
      <c r="W605" s="75">
        <v>45107</v>
      </c>
      <c r="X605" s="54" t="s">
        <v>2427</v>
      </c>
      <c r="Y605" s="57" t="s">
        <v>100</v>
      </c>
      <c r="Z605" s="392">
        <v>1</v>
      </c>
      <c r="AA605" s="58" t="s">
        <v>2471</v>
      </c>
      <c r="AB605" s="435">
        <v>45100</v>
      </c>
      <c r="AC605" s="392">
        <v>1</v>
      </c>
      <c r="AD605" s="58" t="s">
        <v>2472</v>
      </c>
      <c r="AE605" s="435">
        <v>45100</v>
      </c>
      <c r="AF605" s="57" t="s">
        <v>79</v>
      </c>
      <c r="AG605" s="437">
        <v>1</v>
      </c>
    </row>
    <row r="606" spans="1:33" ht="39.75" customHeight="1" x14ac:dyDescent="0.25">
      <c r="A606" s="53" t="s">
        <v>4523</v>
      </c>
      <c r="B606" s="53">
        <v>1000</v>
      </c>
      <c r="C606" s="53" t="s">
        <v>61</v>
      </c>
      <c r="D606" s="53" t="s">
        <v>2416</v>
      </c>
      <c r="E606" s="53">
        <v>5</v>
      </c>
      <c r="F606" s="53" t="s">
        <v>2473</v>
      </c>
      <c r="G606" s="53" t="s">
        <v>2454</v>
      </c>
      <c r="H606" s="54" t="s">
        <v>102</v>
      </c>
      <c r="I606" s="54" t="s">
        <v>76</v>
      </c>
      <c r="J606" s="54" t="s">
        <v>80</v>
      </c>
      <c r="K606" s="54" t="s">
        <v>80</v>
      </c>
      <c r="L606" s="54" t="s">
        <v>80</v>
      </c>
      <c r="M606" s="54" t="s">
        <v>80</v>
      </c>
      <c r="N606" s="54" t="s">
        <v>80</v>
      </c>
      <c r="O606" s="54" t="s">
        <v>80</v>
      </c>
      <c r="P606" s="54" t="s">
        <v>2474</v>
      </c>
      <c r="Q606" s="52">
        <v>0</v>
      </c>
      <c r="R606" s="52">
        <v>0</v>
      </c>
      <c r="S606" s="428">
        <v>1</v>
      </c>
      <c r="T606" s="54" t="s">
        <v>84</v>
      </c>
      <c r="U606" s="54" t="s">
        <v>2475</v>
      </c>
      <c r="V606" s="75">
        <v>45111</v>
      </c>
      <c r="W606" s="75">
        <v>45138</v>
      </c>
      <c r="X606" s="54" t="s">
        <v>390</v>
      </c>
      <c r="Y606" s="57" t="s">
        <v>100</v>
      </c>
      <c r="Z606" s="392">
        <v>1</v>
      </c>
      <c r="AA606" s="58" t="s">
        <v>2458</v>
      </c>
      <c r="AB606" s="435">
        <v>45138</v>
      </c>
      <c r="AC606" s="392">
        <v>1</v>
      </c>
      <c r="AD606" s="58" t="s">
        <v>2476</v>
      </c>
      <c r="AE606" s="435">
        <v>45138</v>
      </c>
      <c r="AF606" s="57" t="s">
        <v>79</v>
      </c>
      <c r="AG606" s="437">
        <v>1</v>
      </c>
    </row>
    <row r="607" spans="1:33" ht="39.75" customHeight="1" x14ac:dyDescent="0.25">
      <c r="A607" s="49" t="s">
        <v>4523</v>
      </c>
      <c r="B607" s="49">
        <v>1000</v>
      </c>
      <c r="C607" s="49" t="s">
        <v>61</v>
      </c>
      <c r="D607" s="49" t="s">
        <v>2416</v>
      </c>
      <c r="E607" s="49">
        <v>5</v>
      </c>
      <c r="F607" s="49" t="s">
        <v>2477</v>
      </c>
      <c r="G607" s="49" t="s">
        <v>2477</v>
      </c>
      <c r="H607" s="417" t="s">
        <v>75</v>
      </c>
      <c r="I607" s="417" t="s">
        <v>76</v>
      </c>
      <c r="J607" s="417" t="s">
        <v>265</v>
      </c>
      <c r="K607" s="417" t="s">
        <v>1079</v>
      </c>
      <c r="L607" s="417" t="s">
        <v>79</v>
      </c>
      <c r="M607" s="417" t="s">
        <v>80</v>
      </c>
      <c r="N607" s="417" t="s">
        <v>126</v>
      </c>
      <c r="O607" s="417" t="s">
        <v>516</v>
      </c>
      <c r="P607" s="417" t="s">
        <v>2478</v>
      </c>
      <c r="Q607" s="50">
        <v>0.04</v>
      </c>
      <c r="R607" s="50"/>
      <c r="S607" s="153">
        <v>1</v>
      </c>
      <c r="T607" s="417" t="s">
        <v>84</v>
      </c>
      <c r="U607" s="417" t="s">
        <v>2479</v>
      </c>
      <c r="V607" s="171">
        <v>44986</v>
      </c>
      <c r="W607" s="171">
        <v>45138</v>
      </c>
      <c r="X607" s="417" t="s">
        <v>2480</v>
      </c>
      <c r="Y607" s="57" t="s">
        <v>100</v>
      </c>
      <c r="Z607" s="392">
        <v>1</v>
      </c>
      <c r="AA607" s="58" t="s">
        <v>2482</v>
      </c>
      <c r="AB607" s="435">
        <v>45138</v>
      </c>
      <c r="AC607" s="392">
        <v>1</v>
      </c>
      <c r="AD607" s="58" t="s">
        <v>2483</v>
      </c>
      <c r="AE607" s="435">
        <v>45135</v>
      </c>
      <c r="AF607" s="436" t="s">
        <v>92</v>
      </c>
      <c r="AG607" s="437" t="s">
        <v>92</v>
      </c>
    </row>
    <row r="608" spans="1:33" ht="39.75" customHeight="1" x14ac:dyDescent="0.25">
      <c r="A608" s="53" t="s">
        <v>4523</v>
      </c>
      <c r="B608" s="53">
        <v>1000</v>
      </c>
      <c r="C608" s="53" t="s">
        <v>61</v>
      </c>
      <c r="D608" s="53" t="s">
        <v>2416</v>
      </c>
      <c r="E608" s="53">
        <v>5</v>
      </c>
      <c r="F608" s="53" t="s">
        <v>2484</v>
      </c>
      <c r="G608" s="53" t="s">
        <v>2477</v>
      </c>
      <c r="H608" s="54" t="s">
        <v>94</v>
      </c>
      <c r="I608" s="54" t="s">
        <v>76</v>
      </c>
      <c r="J608" s="54" t="s">
        <v>80</v>
      </c>
      <c r="K608" s="54" t="s">
        <v>80</v>
      </c>
      <c r="L608" s="54" t="s">
        <v>80</v>
      </c>
      <c r="M608" s="54" t="s">
        <v>80</v>
      </c>
      <c r="N608" s="54" t="s">
        <v>80</v>
      </c>
      <c r="O608" s="54" t="s">
        <v>80</v>
      </c>
      <c r="P608" s="54" t="s">
        <v>2485</v>
      </c>
      <c r="Q608" s="52">
        <v>0.2</v>
      </c>
      <c r="R608" s="52">
        <v>8.0000000000000002E-3</v>
      </c>
      <c r="S608" s="428">
        <v>1</v>
      </c>
      <c r="T608" s="54" t="s">
        <v>84</v>
      </c>
      <c r="U608" s="54" t="s">
        <v>2486</v>
      </c>
      <c r="V608" s="75">
        <v>44986</v>
      </c>
      <c r="W608" s="75">
        <v>45016</v>
      </c>
      <c r="X608" s="54" t="s">
        <v>2427</v>
      </c>
      <c r="Y608" s="57" t="s">
        <v>100</v>
      </c>
      <c r="Z608" s="392">
        <v>1</v>
      </c>
      <c r="AA608" s="58" t="s">
        <v>2481</v>
      </c>
      <c r="AB608" s="435">
        <v>45015</v>
      </c>
      <c r="AC608" s="392">
        <v>1</v>
      </c>
      <c r="AD608" s="58" t="s">
        <v>956</v>
      </c>
      <c r="AE608" s="435">
        <v>45015</v>
      </c>
      <c r="AF608" s="57" t="s">
        <v>79</v>
      </c>
      <c r="AG608" s="437">
        <v>1</v>
      </c>
    </row>
    <row r="609" spans="1:33" ht="39.75" customHeight="1" x14ac:dyDescent="0.25">
      <c r="A609" s="53" t="s">
        <v>4523</v>
      </c>
      <c r="B609" s="53">
        <v>1000</v>
      </c>
      <c r="C609" s="53" t="s">
        <v>61</v>
      </c>
      <c r="D609" s="53" t="s">
        <v>2416</v>
      </c>
      <c r="E609" s="53">
        <v>5</v>
      </c>
      <c r="F609" s="53" t="s">
        <v>2487</v>
      </c>
      <c r="G609" s="53" t="s">
        <v>2477</v>
      </c>
      <c r="H609" s="54" t="s">
        <v>94</v>
      </c>
      <c r="I609" s="54" t="s">
        <v>76</v>
      </c>
      <c r="J609" s="54" t="s">
        <v>80</v>
      </c>
      <c r="K609" s="54" t="s">
        <v>80</v>
      </c>
      <c r="L609" s="54" t="s">
        <v>80</v>
      </c>
      <c r="M609" s="54" t="s">
        <v>80</v>
      </c>
      <c r="N609" s="54" t="s">
        <v>80</v>
      </c>
      <c r="O609" s="54" t="s">
        <v>80</v>
      </c>
      <c r="P609" s="54" t="s">
        <v>2488</v>
      </c>
      <c r="Q609" s="52">
        <v>0.2</v>
      </c>
      <c r="R609" s="52">
        <v>8.0000000000000002E-3</v>
      </c>
      <c r="S609" s="428">
        <v>1</v>
      </c>
      <c r="T609" s="54" t="s">
        <v>84</v>
      </c>
      <c r="U609" s="54" t="s">
        <v>2489</v>
      </c>
      <c r="V609" s="75">
        <v>45019</v>
      </c>
      <c r="W609" s="75">
        <v>45037</v>
      </c>
      <c r="X609" s="54" t="s">
        <v>2490</v>
      </c>
      <c r="Y609" s="57" t="s">
        <v>100</v>
      </c>
      <c r="Z609" s="392">
        <v>1</v>
      </c>
      <c r="AA609" s="58" t="s">
        <v>2491</v>
      </c>
      <c r="AB609" s="435">
        <v>45037</v>
      </c>
      <c r="AC609" s="392">
        <v>1</v>
      </c>
      <c r="AD609" s="58" t="s">
        <v>2492</v>
      </c>
      <c r="AE609" s="435">
        <v>45037</v>
      </c>
      <c r="AF609" s="57" t="s">
        <v>79</v>
      </c>
      <c r="AG609" s="437">
        <v>1</v>
      </c>
    </row>
    <row r="610" spans="1:33" ht="39.75" customHeight="1" x14ac:dyDescent="0.25">
      <c r="A610" s="53" t="s">
        <v>4523</v>
      </c>
      <c r="B610" s="53">
        <v>1000</v>
      </c>
      <c r="C610" s="53" t="s">
        <v>61</v>
      </c>
      <c r="D610" s="53" t="s">
        <v>2416</v>
      </c>
      <c r="E610" s="53">
        <v>5</v>
      </c>
      <c r="F610" s="53" t="s">
        <v>2493</v>
      </c>
      <c r="G610" s="53" t="s">
        <v>2477</v>
      </c>
      <c r="H610" s="54" t="s">
        <v>94</v>
      </c>
      <c r="I610" s="54" t="s">
        <v>76</v>
      </c>
      <c r="J610" s="54" t="s">
        <v>80</v>
      </c>
      <c r="K610" s="54" t="s">
        <v>80</v>
      </c>
      <c r="L610" s="54" t="s">
        <v>80</v>
      </c>
      <c r="M610" s="54" t="s">
        <v>80</v>
      </c>
      <c r="N610" s="54" t="s">
        <v>80</v>
      </c>
      <c r="O610" s="54" t="s">
        <v>80</v>
      </c>
      <c r="P610" s="54" t="s">
        <v>2494</v>
      </c>
      <c r="Q610" s="52">
        <v>0.1</v>
      </c>
      <c r="R610" s="52">
        <v>4.0000000000000001E-3</v>
      </c>
      <c r="S610" s="428">
        <v>1</v>
      </c>
      <c r="T610" s="54" t="s">
        <v>84</v>
      </c>
      <c r="U610" s="54" t="s">
        <v>2495</v>
      </c>
      <c r="V610" s="75">
        <v>45040</v>
      </c>
      <c r="W610" s="75">
        <v>45051</v>
      </c>
      <c r="X610" s="54" t="s">
        <v>2427</v>
      </c>
      <c r="Y610" s="57" t="s">
        <v>100</v>
      </c>
      <c r="Z610" s="392">
        <v>1</v>
      </c>
      <c r="AA610" s="58" t="s">
        <v>2496</v>
      </c>
      <c r="AB610" s="435">
        <v>45051</v>
      </c>
      <c r="AC610" s="392">
        <v>1</v>
      </c>
      <c r="AD610" s="58" t="s">
        <v>1461</v>
      </c>
      <c r="AE610" s="435">
        <v>45051</v>
      </c>
      <c r="AF610" s="57" t="s">
        <v>79</v>
      </c>
      <c r="AG610" s="437">
        <v>1</v>
      </c>
    </row>
    <row r="611" spans="1:33" ht="39.75" customHeight="1" x14ac:dyDescent="0.25">
      <c r="A611" s="53" t="s">
        <v>4523</v>
      </c>
      <c r="B611" s="53">
        <v>1000</v>
      </c>
      <c r="C611" s="53" t="s">
        <v>61</v>
      </c>
      <c r="D611" s="53" t="s">
        <v>2416</v>
      </c>
      <c r="E611" s="53">
        <v>5</v>
      </c>
      <c r="F611" s="53" t="s">
        <v>2497</v>
      </c>
      <c r="G611" s="53" t="s">
        <v>2477</v>
      </c>
      <c r="H611" s="54" t="s">
        <v>94</v>
      </c>
      <c r="I611" s="54" t="s">
        <v>76</v>
      </c>
      <c r="J611" s="54" t="s">
        <v>80</v>
      </c>
      <c r="K611" s="54" t="s">
        <v>80</v>
      </c>
      <c r="L611" s="54" t="s">
        <v>80</v>
      </c>
      <c r="M611" s="54" t="s">
        <v>80</v>
      </c>
      <c r="N611" s="54" t="s">
        <v>80</v>
      </c>
      <c r="O611" s="54" t="s">
        <v>80</v>
      </c>
      <c r="P611" s="54" t="s">
        <v>2498</v>
      </c>
      <c r="Q611" s="52">
        <v>0.15</v>
      </c>
      <c r="R611" s="52">
        <v>6.0000000000000001E-3</v>
      </c>
      <c r="S611" s="428">
        <v>1</v>
      </c>
      <c r="T611" s="54" t="s">
        <v>84</v>
      </c>
      <c r="U611" s="54" t="s">
        <v>2499</v>
      </c>
      <c r="V611" s="75">
        <v>45054</v>
      </c>
      <c r="W611" s="75">
        <v>45058</v>
      </c>
      <c r="X611" s="54" t="s">
        <v>2427</v>
      </c>
      <c r="Y611" s="57" t="s">
        <v>100</v>
      </c>
      <c r="Z611" s="392">
        <v>1</v>
      </c>
      <c r="AA611" s="58" t="s">
        <v>2500</v>
      </c>
      <c r="AB611" s="435">
        <v>45058</v>
      </c>
      <c r="AC611" s="392">
        <v>1</v>
      </c>
      <c r="AD611" s="58" t="s">
        <v>1461</v>
      </c>
      <c r="AE611" s="435">
        <v>45058</v>
      </c>
      <c r="AF611" s="57" t="s">
        <v>79</v>
      </c>
      <c r="AG611" s="437">
        <v>1</v>
      </c>
    </row>
    <row r="612" spans="1:33" ht="39.75" customHeight="1" x14ac:dyDescent="0.25">
      <c r="A612" s="53" t="s">
        <v>4523</v>
      </c>
      <c r="B612" s="53">
        <v>1000</v>
      </c>
      <c r="C612" s="53" t="s">
        <v>61</v>
      </c>
      <c r="D612" s="53" t="s">
        <v>2416</v>
      </c>
      <c r="E612" s="53">
        <v>5</v>
      </c>
      <c r="F612" s="53" t="s">
        <v>2501</v>
      </c>
      <c r="G612" s="53" t="s">
        <v>2477</v>
      </c>
      <c r="H612" s="54" t="s">
        <v>102</v>
      </c>
      <c r="I612" s="54" t="s">
        <v>76</v>
      </c>
      <c r="J612" s="54" t="s">
        <v>80</v>
      </c>
      <c r="K612" s="54" t="s">
        <v>80</v>
      </c>
      <c r="L612" s="54" t="s">
        <v>80</v>
      </c>
      <c r="M612" s="54" t="s">
        <v>80</v>
      </c>
      <c r="N612" s="54" t="s">
        <v>80</v>
      </c>
      <c r="O612" s="54" t="s">
        <v>80</v>
      </c>
      <c r="P612" s="54" t="s">
        <v>2502</v>
      </c>
      <c r="Q612" s="52">
        <v>0</v>
      </c>
      <c r="R612" s="52">
        <v>0</v>
      </c>
      <c r="S612" s="428">
        <v>1</v>
      </c>
      <c r="T612" s="54" t="s">
        <v>84</v>
      </c>
      <c r="U612" s="54" t="s">
        <v>2503</v>
      </c>
      <c r="V612" s="75">
        <v>45061</v>
      </c>
      <c r="W612" s="75">
        <v>45114</v>
      </c>
      <c r="X612" s="54" t="s">
        <v>390</v>
      </c>
      <c r="Y612" s="57" t="s">
        <v>100</v>
      </c>
      <c r="Z612" s="392">
        <v>1</v>
      </c>
      <c r="AA612" s="58" t="s">
        <v>2504</v>
      </c>
      <c r="AB612" s="435">
        <v>45107</v>
      </c>
      <c r="AC612" s="392">
        <v>1</v>
      </c>
      <c r="AD612" s="58" t="s">
        <v>1461</v>
      </c>
      <c r="AE612" s="435">
        <v>45107</v>
      </c>
      <c r="AF612" s="57" t="s">
        <v>79</v>
      </c>
      <c r="AG612" s="437">
        <v>1</v>
      </c>
    </row>
    <row r="613" spans="1:33" ht="39.75" customHeight="1" x14ac:dyDescent="0.25">
      <c r="A613" s="53" t="s">
        <v>4523</v>
      </c>
      <c r="B613" s="53">
        <v>1000</v>
      </c>
      <c r="C613" s="53" t="s">
        <v>61</v>
      </c>
      <c r="D613" s="53" t="s">
        <v>2416</v>
      </c>
      <c r="E613" s="53">
        <v>5</v>
      </c>
      <c r="F613" s="53" t="s">
        <v>2505</v>
      </c>
      <c r="G613" s="53" t="s">
        <v>2477</v>
      </c>
      <c r="H613" s="54" t="s">
        <v>94</v>
      </c>
      <c r="I613" s="54" t="s">
        <v>76</v>
      </c>
      <c r="J613" s="54" t="s">
        <v>80</v>
      </c>
      <c r="K613" s="54" t="s">
        <v>80</v>
      </c>
      <c r="L613" s="54" t="s">
        <v>80</v>
      </c>
      <c r="M613" s="54" t="s">
        <v>80</v>
      </c>
      <c r="N613" s="54" t="s">
        <v>80</v>
      </c>
      <c r="O613" s="54" t="s">
        <v>80</v>
      </c>
      <c r="P613" s="54" t="s">
        <v>2506</v>
      </c>
      <c r="Q613" s="52">
        <v>0.2</v>
      </c>
      <c r="R613" s="52">
        <v>8.0000000000000002E-3</v>
      </c>
      <c r="S613" s="428">
        <v>1</v>
      </c>
      <c r="T613" s="54" t="s">
        <v>84</v>
      </c>
      <c r="U613" s="54" t="s">
        <v>2507</v>
      </c>
      <c r="V613" s="75">
        <v>45117</v>
      </c>
      <c r="W613" s="75">
        <v>45121</v>
      </c>
      <c r="X613" s="54" t="s">
        <v>2427</v>
      </c>
      <c r="Y613" s="57" t="s">
        <v>100</v>
      </c>
      <c r="Z613" s="392">
        <v>1</v>
      </c>
      <c r="AA613" s="58" t="s">
        <v>2508</v>
      </c>
      <c r="AB613" s="435">
        <v>45114</v>
      </c>
      <c r="AC613" s="392">
        <v>1</v>
      </c>
      <c r="AD613" s="58" t="s">
        <v>1303</v>
      </c>
      <c r="AE613" s="435">
        <v>45135</v>
      </c>
      <c r="AF613" s="57" t="s">
        <v>79</v>
      </c>
      <c r="AG613" s="437">
        <v>1</v>
      </c>
    </row>
    <row r="614" spans="1:33" ht="39.75" customHeight="1" x14ac:dyDescent="0.25">
      <c r="A614" s="53" t="s">
        <v>4523</v>
      </c>
      <c r="B614" s="53">
        <v>1000</v>
      </c>
      <c r="C614" s="53" t="s">
        <v>61</v>
      </c>
      <c r="D614" s="53" t="s">
        <v>2416</v>
      </c>
      <c r="E614" s="53">
        <v>5</v>
      </c>
      <c r="F614" s="53" t="s">
        <v>2509</v>
      </c>
      <c r="G614" s="53" t="s">
        <v>2477</v>
      </c>
      <c r="H614" s="54" t="s">
        <v>94</v>
      </c>
      <c r="I614" s="54" t="s">
        <v>76</v>
      </c>
      <c r="J614" s="54" t="s">
        <v>80</v>
      </c>
      <c r="K614" s="54" t="s">
        <v>80</v>
      </c>
      <c r="L614" s="54" t="s">
        <v>80</v>
      </c>
      <c r="M614" s="54" t="s">
        <v>80</v>
      </c>
      <c r="N614" s="54" t="s">
        <v>80</v>
      </c>
      <c r="O614" s="54" t="s">
        <v>80</v>
      </c>
      <c r="P614" s="54" t="s">
        <v>2510</v>
      </c>
      <c r="Q614" s="52">
        <v>0.15</v>
      </c>
      <c r="R614" s="52">
        <v>6.0000000000000001E-3</v>
      </c>
      <c r="S614" s="428">
        <v>1</v>
      </c>
      <c r="T614" s="54" t="s">
        <v>84</v>
      </c>
      <c r="U614" s="54" t="s">
        <v>2511</v>
      </c>
      <c r="V614" s="75">
        <v>45124</v>
      </c>
      <c r="W614" s="75">
        <v>45138</v>
      </c>
      <c r="X614" s="54" t="s">
        <v>2427</v>
      </c>
      <c r="Y614" s="57" t="s">
        <v>100</v>
      </c>
      <c r="Z614" s="392">
        <v>1</v>
      </c>
      <c r="AA614" s="58" t="s">
        <v>2482</v>
      </c>
      <c r="AB614" s="435">
        <v>45138</v>
      </c>
      <c r="AC614" s="392">
        <v>1</v>
      </c>
      <c r="AD614" s="58" t="s">
        <v>2483</v>
      </c>
      <c r="AE614" s="435">
        <v>45135</v>
      </c>
      <c r="AF614" s="57" t="s">
        <v>79</v>
      </c>
      <c r="AG614" s="437">
        <v>1</v>
      </c>
    </row>
    <row r="615" spans="1:33" ht="39.75" customHeight="1" x14ac:dyDescent="0.25">
      <c r="A615" s="49" t="s">
        <v>4523</v>
      </c>
      <c r="B615" s="49">
        <v>1000</v>
      </c>
      <c r="C615" s="49" t="s">
        <v>61</v>
      </c>
      <c r="D615" s="49" t="s">
        <v>2416</v>
      </c>
      <c r="E615" s="49">
        <v>5</v>
      </c>
      <c r="F615" s="49" t="s">
        <v>2512</v>
      </c>
      <c r="G615" s="49" t="s">
        <v>2512</v>
      </c>
      <c r="H615" s="417" t="s">
        <v>75</v>
      </c>
      <c r="I615" s="417" t="s">
        <v>76</v>
      </c>
      <c r="J615" s="417" t="s">
        <v>265</v>
      </c>
      <c r="K615" s="417" t="s">
        <v>1274</v>
      </c>
      <c r="L615" s="417" t="s">
        <v>79</v>
      </c>
      <c r="M615" s="417" t="s">
        <v>80</v>
      </c>
      <c r="N615" s="417" t="s">
        <v>126</v>
      </c>
      <c r="O615" s="417" t="s">
        <v>516</v>
      </c>
      <c r="P615" s="417" t="s">
        <v>2513</v>
      </c>
      <c r="Q615" s="50">
        <v>0.04</v>
      </c>
      <c r="R615" s="50"/>
      <c r="S615" s="153">
        <v>1</v>
      </c>
      <c r="T615" s="417" t="s">
        <v>84</v>
      </c>
      <c r="U615" s="417" t="s">
        <v>2514</v>
      </c>
      <c r="V615" s="171">
        <v>44986</v>
      </c>
      <c r="W615" s="171">
        <v>45138</v>
      </c>
      <c r="X615" s="417" t="s">
        <v>2480</v>
      </c>
      <c r="Y615" s="57" t="s">
        <v>100</v>
      </c>
      <c r="Z615" s="392">
        <v>1</v>
      </c>
      <c r="AA615" s="58" t="s">
        <v>2516</v>
      </c>
      <c r="AB615" s="435">
        <v>45135</v>
      </c>
      <c r="AC615" s="392">
        <v>1</v>
      </c>
      <c r="AD615" s="58" t="s">
        <v>937</v>
      </c>
      <c r="AE615" s="435">
        <v>45135</v>
      </c>
      <c r="AF615" s="436" t="s">
        <v>92</v>
      </c>
      <c r="AG615" s="437" t="s">
        <v>92</v>
      </c>
    </row>
    <row r="616" spans="1:33" ht="39.75" customHeight="1" x14ac:dyDescent="0.25">
      <c r="A616" s="53" t="s">
        <v>4523</v>
      </c>
      <c r="B616" s="53">
        <v>1000</v>
      </c>
      <c r="C616" s="53" t="s">
        <v>61</v>
      </c>
      <c r="D616" s="53" t="s">
        <v>2416</v>
      </c>
      <c r="E616" s="53">
        <v>5</v>
      </c>
      <c r="F616" s="53" t="s">
        <v>2517</v>
      </c>
      <c r="G616" s="53" t="s">
        <v>2512</v>
      </c>
      <c r="H616" s="54" t="s">
        <v>94</v>
      </c>
      <c r="I616" s="54" t="s">
        <v>76</v>
      </c>
      <c r="J616" s="54" t="s">
        <v>80</v>
      </c>
      <c r="K616" s="54" t="s">
        <v>80</v>
      </c>
      <c r="L616" s="54" t="s">
        <v>80</v>
      </c>
      <c r="M616" s="54" t="s">
        <v>80</v>
      </c>
      <c r="N616" s="54" t="s">
        <v>80</v>
      </c>
      <c r="O616" s="54" t="s">
        <v>80</v>
      </c>
      <c r="P616" s="54" t="s">
        <v>2485</v>
      </c>
      <c r="Q616" s="52">
        <v>0.15</v>
      </c>
      <c r="R616" s="52">
        <v>6.0000000000000001E-3</v>
      </c>
      <c r="S616" s="428">
        <v>1</v>
      </c>
      <c r="T616" s="54" t="s">
        <v>84</v>
      </c>
      <c r="U616" s="54" t="s">
        <v>2486</v>
      </c>
      <c r="V616" s="75">
        <v>44986</v>
      </c>
      <c r="W616" s="75">
        <v>45016</v>
      </c>
      <c r="X616" s="54" t="s">
        <v>2427</v>
      </c>
      <c r="Y616" s="57" t="s">
        <v>100</v>
      </c>
      <c r="Z616" s="392">
        <v>1</v>
      </c>
      <c r="AA616" s="58" t="s">
        <v>2515</v>
      </c>
      <c r="AB616" s="435">
        <v>45015</v>
      </c>
      <c r="AC616" s="392">
        <v>1</v>
      </c>
      <c r="AD616" s="58" t="s">
        <v>956</v>
      </c>
      <c r="AE616" s="435">
        <v>45015</v>
      </c>
      <c r="AF616" s="57" t="s">
        <v>79</v>
      </c>
      <c r="AG616" s="437">
        <v>1</v>
      </c>
    </row>
    <row r="617" spans="1:33" ht="39.75" customHeight="1" x14ac:dyDescent="0.25">
      <c r="A617" s="53" t="s">
        <v>4523</v>
      </c>
      <c r="B617" s="53">
        <v>1000</v>
      </c>
      <c r="C617" s="53" t="s">
        <v>61</v>
      </c>
      <c r="D617" s="53" t="s">
        <v>2416</v>
      </c>
      <c r="E617" s="53">
        <v>5</v>
      </c>
      <c r="F617" s="53" t="s">
        <v>2518</v>
      </c>
      <c r="G617" s="53" t="s">
        <v>2512</v>
      </c>
      <c r="H617" s="54" t="s">
        <v>94</v>
      </c>
      <c r="I617" s="54" t="s">
        <v>76</v>
      </c>
      <c r="J617" s="54" t="s">
        <v>80</v>
      </c>
      <c r="K617" s="54" t="s">
        <v>80</v>
      </c>
      <c r="L617" s="54" t="s">
        <v>80</v>
      </c>
      <c r="M617" s="54" t="s">
        <v>80</v>
      </c>
      <c r="N617" s="54" t="s">
        <v>80</v>
      </c>
      <c r="O617" s="54" t="s">
        <v>80</v>
      </c>
      <c r="P617" s="54" t="s">
        <v>2488</v>
      </c>
      <c r="Q617" s="52">
        <v>0.15</v>
      </c>
      <c r="R617" s="52">
        <v>6.0000000000000001E-3</v>
      </c>
      <c r="S617" s="428">
        <v>1</v>
      </c>
      <c r="T617" s="54" t="s">
        <v>84</v>
      </c>
      <c r="U617" s="54" t="s">
        <v>2489</v>
      </c>
      <c r="V617" s="75">
        <v>45019</v>
      </c>
      <c r="W617" s="75">
        <v>45037</v>
      </c>
      <c r="X617" s="54" t="s">
        <v>2490</v>
      </c>
      <c r="Y617" s="57" t="s">
        <v>100</v>
      </c>
      <c r="Z617" s="392">
        <v>1</v>
      </c>
      <c r="AA617" s="58" t="s">
        <v>2519</v>
      </c>
      <c r="AB617" s="435">
        <v>45037</v>
      </c>
      <c r="AC617" s="392">
        <v>1</v>
      </c>
      <c r="AD617" s="58" t="s">
        <v>2520</v>
      </c>
      <c r="AE617" s="435">
        <v>45037</v>
      </c>
      <c r="AF617" s="57" t="s">
        <v>79</v>
      </c>
      <c r="AG617" s="437">
        <v>1</v>
      </c>
    </row>
    <row r="618" spans="1:33" ht="39.75" customHeight="1" x14ac:dyDescent="0.25">
      <c r="A618" s="53" t="s">
        <v>4523</v>
      </c>
      <c r="B618" s="53">
        <v>1000</v>
      </c>
      <c r="C618" s="53" t="s">
        <v>61</v>
      </c>
      <c r="D618" s="53" t="s">
        <v>2416</v>
      </c>
      <c r="E618" s="53">
        <v>5</v>
      </c>
      <c r="F618" s="53" t="s">
        <v>2521</v>
      </c>
      <c r="G618" s="53" t="s">
        <v>2512</v>
      </c>
      <c r="H618" s="54" t="s">
        <v>94</v>
      </c>
      <c r="I618" s="54" t="s">
        <v>76</v>
      </c>
      <c r="J618" s="54" t="s">
        <v>80</v>
      </c>
      <c r="K618" s="54" t="s">
        <v>80</v>
      </c>
      <c r="L618" s="54" t="s">
        <v>80</v>
      </c>
      <c r="M618" s="54" t="s">
        <v>80</v>
      </c>
      <c r="N618" s="54" t="s">
        <v>80</v>
      </c>
      <c r="O618" s="54" t="s">
        <v>80</v>
      </c>
      <c r="P618" s="54" t="s">
        <v>2494</v>
      </c>
      <c r="Q618" s="52">
        <v>0.1</v>
      </c>
      <c r="R618" s="52">
        <v>4.0000000000000001E-3</v>
      </c>
      <c r="S618" s="428">
        <v>1</v>
      </c>
      <c r="T618" s="54" t="s">
        <v>84</v>
      </c>
      <c r="U618" s="54" t="s">
        <v>2495</v>
      </c>
      <c r="V618" s="75">
        <v>45040</v>
      </c>
      <c r="W618" s="75">
        <v>45051</v>
      </c>
      <c r="X618" s="54" t="s">
        <v>2427</v>
      </c>
      <c r="Y618" s="57" t="s">
        <v>100</v>
      </c>
      <c r="Z618" s="392">
        <v>1</v>
      </c>
      <c r="AA618" s="58" t="s">
        <v>2522</v>
      </c>
      <c r="AB618" s="435">
        <v>45051</v>
      </c>
      <c r="AC618" s="392">
        <v>1</v>
      </c>
      <c r="AD618" s="58" t="s">
        <v>1461</v>
      </c>
      <c r="AE618" s="435">
        <v>45051</v>
      </c>
      <c r="AF618" s="57" t="s">
        <v>79</v>
      </c>
      <c r="AG618" s="437">
        <v>1</v>
      </c>
    </row>
    <row r="619" spans="1:33" ht="39.75" customHeight="1" x14ac:dyDescent="0.25">
      <c r="A619" s="53" t="s">
        <v>4523</v>
      </c>
      <c r="B619" s="53">
        <v>1000</v>
      </c>
      <c r="C619" s="53" t="s">
        <v>61</v>
      </c>
      <c r="D619" s="53" t="s">
        <v>2416</v>
      </c>
      <c r="E619" s="53">
        <v>5</v>
      </c>
      <c r="F619" s="53" t="s">
        <v>2523</v>
      </c>
      <c r="G619" s="53" t="s">
        <v>2512</v>
      </c>
      <c r="H619" s="54" t="s">
        <v>94</v>
      </c>
      <c r="I619" s="54" t="s">
        <v>76</v>
      </c>
      <c r="J619" s="54" t="s">
        <v>80</v>
      </c>
      <c r="K619" s="54" t="s">
        <v>80</v>
      </c>
      <c r="L619" s="54" t="s">
        <v>80</v>
      </c>
      <c r="M619" s="54" t="s">
        <v>80</v>
      </c>
      <c r="N619" s="54" t="s">
        <v>80</v>
      </c>
      <c r="O619" s="54" t="s">
        <v>80</v>
      </c>
      <c r="P619" s="54" t="s">
        <v>2498</v>
      </c>
      <c r="Q619" s="52">
        <v>0.15</v>
      </c>
      <c r="R619" s="52">
        <v>6.0000000000000001E-3</v>
      </c>
      <c r="S619" s="428">
        <v>1</v>
      </c>
      <c r="T619" s="54" t="s">
        <v>84</v>
      </c>
      <c r="U619" s="54" t="s">
        <v>2499</v>
      </c>
      <c r="V619" s="75">
        <v>45054</v>
      </c>
      <c r="W619" s="75">
        <v>45058</v>
      </c>
      <c r="X619" s="54" t="s">
        <v>2427</v>
      </c>
      <c r="Y619" s="57" t="s">
        <v>100</v>
      </c>
      <c r="Z619" s="392">
        <v>1</v>
      </c>
      <c r="AA619" s="58" t="s">
        <v>2524</v>
      </c>
      <c r="AB619" s="435">
        <v>45058</v>
      </c>
      <c r="AC619" s="392">
        <v>1</v>
      </c>
      <c r="AD619" s="58" t="s">
        <v>1461</v>
      </c>
      <c r="AE619" s="435">
        <v>45058</v>
      </c>
      <c r="AF619" s="57" t="s">
        <v>79</v>
      </c>
      <c r="AG619" s="437">
        <v>1</v>
      </c>
    </row>
    <row r="620" spans="1:33" ht="39.75" customHeight="1" x14ac:dyDescent="0.25">
      <c r="A620" s="53" t="s">
        <v>4523</v>
      </c>
      <c r="B620" s="53">
        <v>1000</v>
      </c>
      <c r="C620" s="53" t="s">
        <v>61</v>
      </c>
      <c r="D620" s="53" t="s">
        <v>2416</v>
      </c>
      <c r="E620" s="53">
        <v>5</v>
      </c>
      <c r="F620" s="53" t="s">
        <v>2525</v>
      </c>
      <c r="G620" s="53" t="s">
        <v>2512</v>
      </c>
      <c r="H620" s="54" t="s">
        <v>102</v>
      </c>
      <c r="I620" s="54" t="s">
        <v>76</v>
      </c>
      <c r="J620" s="54" t="s">
        <v>80</v>
      </c>
      <c r="K620" s="54" t="s">
        <v>80</v>
      </c>
      <c r="L620" s="54" t="s">
        <v>80</v>
      </c>
      <c r="M620" s="54" t="s">
        <v>80</v>
      </c>
      <c r="N620" s="54" t="s">
        <v>80</v>
      </c>
      <c r="O620" s="54" t="s">
        <v>80</v>
      </c>
      <c r="P620" s="54" t="s">
        <v>2502</v>
      </c>
      <c r="Q620" s="52">
        <v>0</v>
      </c>
      <c r="R620" s="52">
        <v>0</v>
      </c>
      <c r="S620" s="428">
        <v>1</v>
      </c>
      <c r="T620" s="54" t="s">
        <v>84</v>
      </c>
      <c r="U620" s="54" t="s">
        <v>2503</v>
      </c>
      <c r="V620" s="75">
        <v>45061</v>
      </c>
      <c r="W620" s="75">
        <v>45114</v>
      </c>
      <c r="X620" s="54" t="s">
        <v>390</v>
      </c>
      <c r="Y620" s="57" t="s">
        <v>100</v>
      </c>
      <c r="Z620" s="392">
        <v>1</v>
      </c>
      <c r="AA620" s="58" t="s">
        <v>2526</v>
      </c>
      <c r="AB620" s="435">
        <v>45107</v>
      </c>
      <c r="AC620" s="392">
        <v>1</v>
      </c>
      <c r="AD620" s="58" t="s">
        <v>1461</v>
      </c>
      <c r="AE620" s="435">
        <v>45107</v>
      </c>
      <c r="AF620" s="57" t="s">
        <v>79</v>
      </c>
      <c r="AG620" s="437">
        <v>1</v>
      </c>
    </row>
    <row r="621" spans="1:33" ht="39.75" customHeight="1" x14ac:dyDescent="0.25">
      <c r="A621" s="53" t="s">
        <v>4523</v>
      </c>
      <c r="B621" s="53">
        <v>1000</v>
      </c>
      <c r="C621" s="53" t="s">
        <v>61</v>
      </c>
      <c r="D621" s="53" t="s">
        <v>2416</v>
      </c>
      <c r="E621" s="53">
        <v>5</v>
      </c>
      <c r="F621" s="53" t="s">
        <v>2527</v>
      </c>
      <c r="G621" s="53" t="s">
        <v>2512</v>
      </c>
      <c r="H621" s="54" t="s">
        <v>94</v>
      </c>
      <c r="I621" s="54" t="s">
        <v>76</v>
      </c>
      <c r="J621" s="54" t="s">
        <v>80</v>
      </c>
      <c r="K621" s="54" t="s">
        <v>80</v>
      </c>
      <c r="L621" s="54" t="s">
        <v>80</v>
      </c>
      <c r="M621" s="54" t="s">
        <v>80</v>
      </c>
      <c r="N621" s="54" t="s">
        <v>80</v>
      </c>
      <c r="O621" s="54" t="s">
        <v>80</v>
      </c>
      <c r="P621" s="54" t="s">
        <v>2506</v>
      </c>
      <c r="Q621" s="52">
        <v>0.2</v>
      </c>
      <c r="R621" s="52">
        <v>8.0000000000000002E-3</v>
      </c>
      <c r="S621" s="428">
        <v>1</v>
      </c>
      <c r="T621" s="54" t="s">
        <v>84</v>
      </c>
      <c r="U621" s="54" t="s">
        <v>2507</v>
      </c>
      <c r="V621" s="75">
        <v>45117</v>
      </c>
      <c r="W621" s="75">
        <v>45121</v>
      </c>
      <c r="X621" s="54" t="s">
        <v>2427</v>
      </c>
      <c r="Y621" s="57" t="s">
        <v>100</v>
      </c>
      <c r="Z621" s="392">
        <v>1</v>
      </c>
      <c r="AA621" s="58" t="s">
        <v>2528</v>
      </c>
      <c r="AB621" s="435">
        <v>45114</v>
      </c>
      <c r="AC621" s="392">
        <v>1</v>
      </c>
      <c r="AD621" s="58" t="s">
        <v>942</v>
      </c>
      <c r="AE621" s="435">
        <v>45114</v>
      </c>
      <c r="AF621" s="57" t="s">
        <v>79</v>
      </c>
      <c r="AG621" s="437">
        <v>1</v>
      </c>
    </row>
    <row r="622" spans="1:33" ht="39.75" customHeight="1" x14ac:dyDescent="0.25">
      <c r="A622" s="53" t="s">
        <v>4523</v>
      </c>
      <c r="B622" s="53">
        <v>1000</v>
      </c>
      <c r="C622" s="53" t="s">
        <v>61</v>
      </c>
      <c r="D622" s="53" t="s">
        <v>2416</v>
      </c>
      <c r="E622" s="53">
        <v>5</v>
      </c>
      <c r="F622" s="53" t="s">
        <v>2529</v>
      </c>
      <c r="G622" s="53" t="s">
        <v>2512</v>
      </c>
      <c r="H622" s="54" t="s">
        <v>94</v>
      </c>
      <c r="I622" s="54" t="s">
        <v>76</v>
      </c>
      <c r="J622" s="54" t="s">
        <v>80</v>
      </c>
      <c r="K622" s="54" t="s">
        <v>80</v>
      </c>
      <c r="L622" s="54" t="s">
        <v>80</v>
      </c>
      <c r="M622" s="54" t="s">
        <v>80</v>
      </c>
      <c r="N622" s="54" t="s">
        <v>80</v>
      </c>
      <c r="O622" s="54" t="s">
        <v>80</v>
      </c>
      <c r="P622" s="54" t="s">
        <v>2530</v>
      </c>
      <c r="Q622" s="52">
        <v>0.15</v>
      </c>
      <c r="R622" s="52">
        <v>6.0000000000000001E-3</v>
      </c>
      <c r="S622" s="428">
        <v>1</v>
      </c>
      <c r="T622" s="54" t="s">
        <v>84</v>
      </c>
      <c r="U622" s="54" t="s">
        <v>2511</v>
      </c>
      <c r="V622" s="75">
        <v>45124</v>
      </c>
      <c r="W622" s="75">
        <v>45131</v>
      </c>
      <c r="X622" s="54" t="s">
        <v>2427</v>
      </c>
      <c r="Y622" s="57" t="s">
        <v>100</v>
      </c>
      <c r="Z622" s="392">
        <v>1</v>
      </c>
      <c r="AA622" s="58" t="s">
        <v>2531</v>
      </c>
      <c r="AB622" s="435">
        <v>45131</v>
      </c>
      <c r="AC622" s="392">
        <v>1</v>
      </c>
      <c r="AD622" s="58" t="s">
        <v>942</v>
      </c>
      <c r="AE622" s="435">
        <v>45131</v>
      </c>
      <c r="AF622" s="57" t="s">
        <v>79</v>
      </c>
      <c r="AG622" s="437">
        <v>1</v>
      </c>
    </row>
    <row r="623" spans="1:33" ht="39.75" customHeight="1" x14ac:dyDescent="0.25">
      <c r="A623" s="53" t="s">
        <v>4523</v>
      </c>
      <c r="B623" s="53">
        <v>1000</v>
      </c>
      <c r="C623" s="53" t="s">
        <v>61</v>
      </c>
      <c r="D623" s="53" t="s">
        <v>2416</v>
      </c>
      <c r="E623" s="53">
        <v>5</v>
      </c>
      <c r="F623" s="53" t="s">
        <v>2532</v>
      </c>
      <c r="G623" s="53" t="s">
        <v>2512</v>
      </c>
      <c r="H623" s="54" t="s">
        <v>94</v>
      </c>
      <c r="I623" s="54" t="s">
        <v>76</v>
      </c>
      <c r="J623" s="54" t="s">
        <v>80</v>
      </c>
      <c r="K623" s="54" t="s">
        <v>80</v>
      </c>
      <c r="L623" s="54" t="s">
        <v>80</v>
      </c>
      <c r="M623" s="54" t="s">
        <v>80</v>
      </c>
      <c r="N623" s="54" t="s">
        <v>80</v>
      </c>
      <c r="O623" s="54" t="s">
        <v>80</v>
      </c>
      <c r="P623" s="54" t="s">
        <v>2533</v>
      </c>
      <c r="Q623" s="52">
        <v>0.1</v>
      </c>
      <c r="R623" s="52">
        <v>4.0000000000000001E-3</v>
      </c>
      <c r="S623" s="428">
        <v>1</v>
      </c>
      <c r="T623" s="54" t="s">
        <v>84</v>
      </c>
      <c r="U623" s="54" t="s">
        <v>2534</v>
      </c>
      <c r="V623" s="75">
        <v>45132</v>
      </c>
      <c r="W623" s="75">
        <v>45138</v>
      </c>
      <c r="X623" s="54" t="s">
        <v>2422</v>
      </c>
      <c r="Y623" s="57" t="s">
        <v>100</v>
      </c>
      <c r="Z623" s="392">
        <v>1</v>
      </c>
      <c r="AA623" s="58" t="s">
        <v>2535</v>
      </c>
      <c r="AB623" s="435">
        <v>45135</v>
      </c>
      <c r="AC623" s="392">
        <v>1</v>
      </c>
      <c r="AD623" s="58" t="s">
        <v>942</v>
      </c>
      <c r="AE623" s="435">
        <v>45135</v>
      </c>
      <c r="AF623" s="57" t="s">
        <v>79</v>
      </c>
      <c r="AG623" s="437">
        <v>1</v>
      </c>
    </row>
    <row r="624" spans="1:33" ht="39.75" customHeight="1" x14ac:dyDescent="0.25">
      <c r="A624" s="49" t="s">
        <v>4523</v>
      </c>
      <c r="B624" s="49">
        <v>1000</v>
      </c>
      <c r="C624" s="49" t="s">
        <v>61</v>
      </c>
      <c r="D624" s="49" t="s">
        <v>2416</v>
      </c>
      <c r="E624" s="49">
        <v>5</v>
      </c>
      <c r="F624" s="49" t="s">
        <v>2536</v>
      </c>
      <c r="G624" s="49" t="s">
        <v>2536</v>
      </c>
      <c r="H624" s="417" t="s">
        <v>75</v>
      </c>
      <c r="I624" s="417" t="s">
        <v>76</v>
      </c>
      <c r="J624" s="417" t="s">
        <v>143</v>
      </c>
      <c r="K624" s="417" t="s">
        <v>1274</v>
      </c>
      <c r="L624" s="417" t="s">
        <v>79</v>
      </c>
      <c r="M624" s="417" t="s">
        <v>2418</v>
      </c>
      <c r="N624" s="417" t="s">
        <v>2419</v>
      </c>
      <c r="O624" s="417" t="s">
        <v>516</v>
      </c>
      <c r="P624" s="417" t="s">
        <v>2537</v>
      </c>
      <c r="Q624" s="50">
        <v>7.0000000000000007E-2</v>
      </c>
      <c r="R624" s="50"/>
      <c r="S624" s="153">
        <v>1</v>
      </c>
      <c r="T624" s="417" t="s">
        <v>84</v>
      </c>
      <c r="U624" s="417" t="s">
        <v>2538</v>
      </c>
      <c r="V624" s="171">
        <v>44958</v>
      </c>
      <c r="W624" s="171">
        <v>45260</v>
      </c>
      <c r="X624" s="417" t="s">
        <v>2539</v>
      </c>
      <c r="Y624" s="57" t="s">
        <v>100</v>
      </c>
      <c r="Z624" s="392">
        <v>1</v>
      </c>
      <c r="AA624" s="58" t="s">
        <v>2541</v>
      </c>
      <c r="AB624" s="435">
        <v>45260</v>
      </c>
      <c r="AC624" s="392">
        <v>1</v>
      </c>
      <c r="AD624" s="58" t="s">
        <v>2541</v>
      </c>
      <c r="AE624" s="435">
        <v>45260</v>
      </c>
      <c r="AF624" s="436" t="s">
        <v>92</v>
      </c>
      <c r="AG624" s="437" t="s">
        <v>92</v>
      </c>
    </row>
    <row r="625" spans="1:33" ht="39.75" customHeight="1" x14ac:dyDescent="0.25">
      <c r="A625" s="53" t="s">
        <v>4523</v>
      </c>
      <c r="B625" s="53">
        <v>1000</v>
      </c>
      <c r="C625" s="53" t="s">
        <v>61</v>
      </c>
      <c r="D625" s="53" t="s">
        <v>2416</v>
      </c>
      <c r="E625" s="53">
        <v>5</v>
      </c>
      <c r="F625" s="53" t="s">
        <v>2542</v>
      </c>
      <c r="G625" s="53" t="s">
        <v>2536</v>
      </c>
      <c r="H625" s="54" t="s">
        <v>94</v>
      </c>
      <c r="I625" s="54" t="s">
        <v>76</v>
      </c>
      <c r="J625" s="54" t="s">
        <v>80</v>
      </c>
      <c r="K625" s="54" t="s">
        <v>80</v>
      </c>
      <c r="L625" s="54" t="s">
        <v>80</v>
      </c>
      <c r="M625" s="54" t="s">
        <v>80</v>
      </c>
      <c r="N625" s="54" t="s">
        <v>80</v>
      </c>
      <c r="O625" s="54" t="s">
        <v>80</v>
      </c>
      <c r="P625" s="54" t="s">
        <v>95</v>
      </c>
      <c r="Q625" s="52">
        <v>0.15</v>
      </c>
      <c r="R625" s="52">
        <v>1.0500000000000001E-2</v>
      </c>
      <c r="S625" s="428">
        <v>1</v>
      </c>
      <c r="T625" s="54" t="s">
        <v>84</v>
      </c>
      <c r="U625" s="54" t="s">
        <v>96</v>
      </c>
      <c r="V625" s="75">
        <v>44958</v>
      </c>
      <c r="W625" s="75">
        <v>44985</v>
      </c>
      <c r="X625" s="54" t="s">
        <v>2539</v>
      </c>
      <c r="Y625" s="57" t="s">
        <v>100</v>
      </c>
      <c r="Z625" s="392">
        <v>1</v>
      </c>
      <c r="AA625" s="58" t="s">
        <v>2543</v>
      </c>
      <c r="AB625" s="435">
        <v>44985</v>
      </c>
      <c r="AC625" s="392">
        <v>1</v>
      </c>
      <c r="AD625" s="58" t="s">
        <v>956</v>
      </c>
      <c r="AE625" s="435">
        <v>44985</v>
      </c>
      <c r="AF625" s="57" t="s">
        <v>79</v>
      </c>
      <c r="AG625" s="437">
        <v>1</v>
      </c>
    </row>
    <row r="626" spans="1:33" ht="39.75" customHeight="1" x14ac:dyDescent="0.25">
      <c r="A626" s="53" t="s">
        <v>4523</v>
      </c>
      <c r="B626" s="53">
        <v>1000</v>
      </c>
      <c r="C626" s="53" t="s">
        <v>61</v>
      </c>
      <c r="D626" s="53" t="s">
        <v>2416</v>
      </c>
      <c r="E626" s="53">
        <v>5</v>
      </c>
      <c r="F626" s="53" t="s">
        <v>2544</v>
      </c>
      <c r="G626" s="53" t="s">
        <v>2536</v>
      </c>
      <c r="H626" s="54" t="s">
        <v>94</v>
      </c>
      <c r="I626" s="54" t="s">
        <v>76</v>
      </c>
      <c r="J626" s="54" t="s">
        <v>80</v>
      </c>
      <c r="K626" s="54" t="s">
        <v>80</v>
      </c>
      <c r="L626" s="54" t="s">
        <v>80</v>
      </c>
      <c r="M626" s="54" t="s">
        <v>80</v>
      </c>
      <c r="N626" s="54" t="s">
        <v>80</v>
      </c>
      <c r="O626" s="54" t="s">
        <v>80</v>
      </c>
      <c r="P626" s="54" t="s">
        <v>103</v>
      </c>
      <c r="Q626" s="52">
        <v>0.15</v>
      </c>
      <c r="R626" s="52">
        <v>1.0500000000000001E-2</v>
      </c>
      <c r="S626" s="428">
        <v>1</v>
      </c>
      <c r="T626" s="54" t="s">
        <v>84</v>
      </c>
      <c r="U626" s="54" t="s">
        <v>104</v>
      </c>
      <c r="V626" s="75">
        <v>44986</v>
      </c>
      <c r="W626" s="75">
        <v>45016</v>
      </c>
      <c r="X626" s="54" t="s">
        <v>2539</v>
      </c>
      <c r="Y626" s="57" t="s">
        <v>100</v>
      </c>
      <c r="Z626" s="392">
        <v>1</v>
      </c>
      <c r="AA626" s="58" t="s">
        <v>2540</v>
      </c>
      <c r="AB626" s="435">
        <v>45016</v>
      </c>
      <c r="AC626" s="392">
        <v>1</v>
      </c>
      <c r="AD626" s="58" t="s">
        <v>956</v>
      </c>
      <c r="AE626" s="435">
        <v>45016</v>
      </c>
      <c r="AF626" s="57" t="s">
        <v>79</v>
      </c>
      <c r="AG626" s="437">
        <v>1</v>
      </c>
    </row>
    <row r="627" spans="1:33" ht="39.75" customHeight="1" x14ac:dyDescent="0.25">
      <c r="A627" s="53" t="s">
        <v>4523</v>
      </c>
      <c r="B627" s="53">
        <v>1000</v>
      </c>
      <c r="C627" s="53" t="s">
        <v>61</v>
      </c>
      <c r="D627" s="53" t="s">
        <v>2416</v>
      </c>
      <c r="E627" s="53">
        <v>5</v>
      </c>
      <c r="F627" s="53" t="s">
        <v>2545</v>
      </c>
      <c r="G627" s="53" t="s">
        <v>2536</v>
      </c>
      <c r="H627" s="54" t="s">
        <v>94</v>
      </c>
      <c r="I627" s="54" t="s">
        <v>76</v>
      </c>
      <c r="J627" s="54" t="s">
        <v>80</v>
      </c>
      <c r="K627" s="54" t="s">
        <v>80</v>
      </c>
      <c r="L627" s="54" t="s">
        <v>80</v>
      </c>
      <c r="M627" s="54" t="s">
        <v>80</v>
      </c>
      <c r="N627" s="54" t="s">
        <v>80</v>
      </c>
      <c r="O627" s="54" t="s">
        <v>80</v>
      </c>
      <c r="P627" s="54" t="s">
        <v>109</v>
      </c>
      <c r="Q627" s="52">
        <v>0.15</v>
      </c>
      <c r="R627" s="52">
        <v>1.0500000000000001E-2</v>
      </c>
      <c r="S627" s="428">
        <v>1</v>
      </c>
      <c r="T627" s="54" t="s">
        <v>84</v>
      </c>
      <c r="U627" s="54" t="s">
        <v>110</v>
      </c>
      <c r="V627" s="75">
        <v>45017</v>
      </c>
      <c r="W627" s="75">
        <v>45230</v>
      </c>
      <c r="X627" s="54" t="s">
        <v>2539</v>
      </c>
      <c r="Y627" s="57" t="s">
        <v>100</v>
      </c>
      <c r="Z627" s="392">
        <v>1</v>
      </c>
      <c r="AA627" s="58" t="s">
        <v>2546</v>
      </c>
      <c r="AB627" s="435">
        <v>45230</v>
      </c>
      <c r="AC627" s="392">
        <v>1</v>
      </c>
      <c r="AD627" s="58" t="s">
        <v>936</v>
      </c>
      <c r="AE627" s="435">
        <v>45230</v>
      </c>
      <c r="AF627" s="57" t="s">
        <v>79</v>
      </c>
      <c r="AG627" s="437">
        <v>1</v>
      </c>
    </row>
    <row r="628" spans="1:33" ht="39.75" customHeight="1" x14ac:dyDescent="0.25">
      <c r="A628" s="53" t="s">
        <v>4523</v>
      </c>
      <c r="B628" s="53">
        <v>1000</v>
      </c>
      <c r="C628" s="53" t="s">
        <v>61</v>
      </c>
      <c r="D628" s="53" t="s">
        <v>2416</v>
      </c>
      <c r="E628" s="53">
        <v>5</v>
      </c>
      <c r="F628" s="53" t="s">
        <v>2547</v>
      </c>
      <c r="G628" s="53" t="s">
        <v>2536</v>
      </c>
      <c r="H628" s="54" t="s">
        <v>94</v>
      </c>
      <c r="I628" s="54" t="s">
        <v>76</v>
      </c>
      <c r="J628" s="54" t="s">
        <v>80</v>
      </c>
      <c r="K628" s="54" t="s">
        <v>80</v>
      </c>
      <c r="L628" s="54" t="s">
        <v>80</v>
      </c>
      <c r="M628" s="54" t="s">
        <v>80</v>
      </c>
      <c r="N628" s="54" t="s">
        <v>80</v>
      </c>
      <c r="O628" s="54" t="s">
        <v>80</v>
      </c>
      <c r="P628" s="54" t="s">
        <v>114</v>
      </c>
      <c r="Q628" s="52">
        <v>0.2</v>
      </c>
      <c r="R628" s="52">
        <v>1.4000000000000002E-2</v>
      </c>
      <c r="S628" s="428">
        <v>1</v>
      </c>
      <c r="T628" s="54" t="s">
        <v>84</v>
      </c>
      <c r="U628" s="54" t="s">
        <v>115</v>
      </c>
      <c r="V628" s="75">
        <v>45017</v>
      </c>
      <c r="W628" s="75">
        <v>45230</v>
      </c>
      <c r="X628" s="54" t="s">
        <v>2539</v>
      </c>
      <c r="Y628" s="57" t="s">
        <v>100</v>
      </c>
      <c r="Z628" s="392">
        <v>1</v>
      </c>
      <c r="AA628" s="58" t="s">
        <v>4788</v>
      </c>
      <c r="AB628" s="435">
        <v>45230</v>
      </c>
      <c r="AC628" s="392">
        <v>1</v>
      </c>
      <c r="AD628" s="58" t="s">
        <v>936</v>
      </c>
      <c r="AE628" s="435">
        <v>45230</v>
      </c>
      <c r="AF628" s="57" t="s">
        <v>79</v>
      </c>
      <c r="AG628" s="437">
        <v>1</v>
      </c>
    </row>
    <row r="629" spans="1:33" ht="39.75" customHeight="1" x14ac:dyDescent="0.25">
      <c r="A629" s="53" t="s">
        <v>4523</v>
      </c>
      <c r="B629" s="53">
        <v>1000</v>
      </c>
      <c r="C629" s="53" t="s">
        <v>61</v>
      </c>
      <c r="D629" s="53" t="s">
        <v>2416</v>
      </c>
      <c r="E629" s="53">
        <v>5</v>
      </c>
      <c r="F629" s="53" t="s">
        <v>2549</v>
      </c>
      <c r="G629" s="53" t="s">
        <v>2536</v>
      </c>
      <c r="H629" s="54" t="s">
        <v>94</v>
      </c>
      <c r="I629" s="54" t="s">
        <v>76</v>
      </c>
      <c r="J629" s="54" t="s">
        <v>80</v>
      </c>
      <c r="K629" s="54" t="s">
        <v>80</v>
      </c>
      <c r="L629" s="54" t="s">
        <v>80</v>
      </c>
      <c r="M629" s="54" t="s">
        <v>80</v>
      </c>
      <c r="N629" s="54" t="s">
        <v>80</v>
      </c>
      <c r="O629" s="54" t="s">
        <v>80</v>
      </c>
      <c r="P629" s="54" t="s">
        <v>119</v>
      </c>
      <c r="Q629" s="52">
        <v>0.2</v>
      </c>
      <c r="R629" s="52">
        <v>1.4000000000000002E-2</v>
      </c>
      <c r="S629" s="428">
        <v>1</v>
      </c>
      <c r="T629" s="54" t="s">
        <v>84</v>
      </c>
      <c r="U629" s="54" t="s">
        <v>96</v>
      </c>
      <c r="V629" s="75">
        <v>45231</v>
      </c>
      <c r="W629" s="75">
        <v>45260</v>
      </c>
      <c r="X629" s="54" t="s">
        <v>2539</v>
      </c>
      <c r="Y629" s="57" t="s">
        <v>100</v>
      </c>
      <c r="Z629" s="392">
        <v>1</v>
      </c>
      <c r="AA629" s="58" t="s">
        <v>2550</v>
      </c>
      <c r="AB629" s="435">
        <v>45260</v>
      </c>
      <c r="AC629" s="392">
        <v>1</v>
      </c>
      <c r="AD629" s="58" t="s">
        <v>936</v>
      </c>
      <c r="AE629" s="435">
        <v>45260</v>
      </c>
      <c r="AF629" s="57" t="s">
        <v>79</v>
      </c>
      <c r="AG629" s="437">
        <v>1</v>
      </c>
    </row>
    <row r="630" spans="1:33" ht="39.75" customHeight="1" x14ac:dyDescent="0.25">
      <c r="A630" s="53" t="s">
        <v>4523</v>
      </c>
      <c r="B630" s="53">
        <v>1000</v>
      </c>
      <c r="C630" s="53" t="s">
        <v>61</v>
      </c>
      <c r="D630" s="53" t="s">
        <v>2416</v>
      </c>
      <c r="E630" s="53">
        <v>5</v>
      </c>
      <c r="F630" s="53" t="s">
        <v>2551</v>
      </c>
      <c r="G630" s="53" t="s">
        <v>2536</v>
      </c>
      <c r="H630" s="54" t="s">
        <v>94</v>
      </c>
      <c r="I630" s="54" t="s">
        <v>76</v>
      </c>
      <c r="J630" s="54" t="s">
        <v>80</v>
      </c>
      <c r="K630" s="54" t="s">
        <v>842</v>
      </c>
      <c r="L630" s="54" t="s">
        <v>80</v>
      </c>
      <c r="M630" s="54" t="s">
        <v>80</v>
      </c>
      <c r="N630" s="54" t="s">
        <v>80</v>
      </c>
      <c r="O630" s="54" t="s">
        <v>80</v>
      </c>
      <c r="P630" s="54" t="s">
        <v>613</v>
      </c>
      <c r="Q630" s="52">
        <v>0.15</v>
      </c>
      <c r="R630" s="52">
        <v>1.0500000000000001E-2</v>
      </c>
      <c r="S630" s="428">
        <v>1</v>
      </c>
      <c r="T630" s="54" t="s">
        <v>84</v>
      </c>
      <c r="U630" s="54" t="s">
        <v>96</v>
      </c>
      <c r="V630" s="75">
        <v>45231</v>
      </c>
      <c r="W630" s="75">
        <v>45260</v>
      </c>
      <c r="X630" s="54" t="s">
        <v>2539</v>
      </c>
      <c r="Y630" s="57" t="s">
        <v>100</v>
      </c>
      <c r="Z630" s="392">
        <v>1</v>
      </c>
      <c r="AA630" s="58" t="s">
        <v>2541</v>
      </c>
      <c r="AB630" s="435">
        <v>45260</v>
      </c>
      <c r="AC630" s="392">
        <v>1</v>
      </c>
      <c r="AD630" s="58" t="s">
        <v>936</v>
      </c>
      <c r="AE630" s="435">
        <v>45260</v>
      </c>
      <c r="AF630" s="57" t="s">
        <v>79</v>
      </c>
      <c r="AG630" s="437">
        <v>1</v>
      </c>
    </row>
    <row r="631" spans="1:33" ht="39.75" customHeight="1" x14ac:dyDescent="0.25">
      <c r="A631" s="49" t="s">
        <v>4523</v>
      </c>
      <c r="B631" s="49">
        <v>1000</v>
      </c>
      <c r="C631" s="49" t="s">
        <v>61</v>
      </c>
      <c r="D631" s="49" t="s">
        <v>2416</v>
      </c>
      <c r="E631" s="49">
        <v>5</v>
      </c>
      <c r="F631" s="49" t="s">
        <v>2552</v>
      </c>
      <c r="G631" s="49" t="s">
        <v>2552</v>
      </c>
      <c r="H631" s="417" t="s">
        <v>75</v>
      </c>
      <c r="I631" s="417" t="s">
        <v>76</v>
      </c>
      <c r="J631" s="417" t="s">
        <v>143</v>
      </c>
      <c r="K631" s="417" t="s">
        <v>1274</v>
      </c>
      <c r="L631" s="417" t="s">
        <v>79</v>
      </c>
      <c r="M631" s="417" t="s">
        <v>2418</v>
      </c>
      <c r="N631" s="417" t="s">
        <v>2419</v>
      </c>
      <c r="O631" s="417" t="s">
        <v>516</v>
      </c>
      <c r="P631" s="417" t="s">
        <v>2553</v>
      </c>
      <c r="Q631" s="50">
        <v>7.0000000000000007E-2</v>
      </c>
      <c r="R631" s="50"/>
      <c r="S631" s="153">
        <v>1</v>
      </c>
      <c r="T631" s="417" t="s">
        <v>84</v>
      </c>
      <c r="U631" s="417" t="s">
        <v>2554</v>
      </c>
      <c r="V631" s="171">
        <v>44958</v>
      </c>
      <c r="W631" s="171">
        <v>45260</v>
      </c>
      <c r="X631" s="417" t="s">
        <v>2539</v>
      </c>
      <c r="Y631" s="57" t="s">
        <v>100</v>
      </c>
      <c r="Z631" s="392">
        <v>1</v>
      </c>
      <c r="AA631" s="58" t="s">
        <v>2541</v>
      </c>
      <c r="AB631" s="435">
        <v>45260</v>
      </c>
      <c r="AC631" s="392">
        <v>1</v>
      </c>
      <c r="AD631" s="58" t="s">
        <v>936</v>
      </c>
      <c r="AE631" s="435">
        <v>45260</v>
      </c>
      <c r="AF631" s="436" t="s">
        <v>92</v>
      </c>
      <c r="AG631" s="437" t="s">
        <v>92</v>
      </c>
    </row>
    <row r="632" spans="1:33" ht="39.75" customHeight="1" x14ac:dyDescent="0.25">
      <c r="A632" s="53" t="s">
        <v>4523</v>
      </c>
      <c r="B632" s="53">
        <v>1000</v>
      </c>
      <c r="C632" s="53" t="s">
        <v>61</v>
      </c>
      <c r="D632" s="53" t="s">
        <v>2416</v>
      </c>
      <c r="E632" s="53">
        <v>5</v>
      </c>
      <c r="F632" s="53" t="s">
        <v>2556</v>
      </c>
      <c r="G632" s="53" t="s">
        <v>2552</v>
      </c>
      <c r="H632" s="54" t="s">
        <v>94</v>
      </c>
      <c r="I632" s="54" t="s">
        <v>76</v>
      </c>
      <c r="J632" s="54" t="s">
        <v>80</v>
      </c>
      <c r="K632" s="54" t="s">
        <v>80</v>
      </c>
      <c r="L632" s="54" t="s">
        <v>80</v>
      </c>
      <c r="M632" s="54" t="s">
        <v>80</v>
      </c>
      <c r="N632" s="54" t="s">
        <v>80</v>
      </c>
      <c r="O632" s="54" t="s">
        <v>80</v>
      </c>
      <c r="P632" s="54" t="s">
        <v>95</v>
      </c>
      <c r="Q632" s="52">
        <v>0.15</v>
      </c>
      <c r="R632" s="52">
        <v>1.0500000000000001E-2</v>
      </c>
      <c r="S632" s="428">
        <v>1</v>
      </c>
      <c r="T632" s="54" t="s">
        <v>84</v>
      </c>
      <c r="U632" s="54" t="s">
        <v>96</v>
      </c>
      <c r="V632" s="75">
        <v>44958</v>
      </c>
      <c r="W632" s="75">
        <v>44985</v>
      </c>
      <c r="X632" s="54" t="s">
        <v>2539</v>
      </c>
      <c r="Y632" s="57" t="s">
        <v>100</v>
      </c>
      <c r="Z632" s="392">
        <v>1</v>
      </c>
      <c r="AA632" s="58" t="s">
        <v>2557</v>
      </c>
      <c r="AB632" s="435">
        <v>44984</v>
      </c>
      <c r="AC632" s="392">
        <v>1</v>
      </c>
      <c r="AD632" s="58" t="s">
        <v>956</v>
      </c>
      <c r="AE632" s="435">
        <v>44984</v>
      </c>
      <c r="AF632" s="57" t="s">
        <v>79</v>
      </c>
      <c r="AG632" s="437">
        <v>1</v>
      </c>
    </row>
    <row r="633" spans="1:33" ht="39.75" customHeight="1" x14ac:dyDescent="0.25">
      <c r="A633" s="53" t="s">
        <v>4523</v>
      </c>
      <c r="B633" s="53">
        <v>1000</v>
      </c>
      <c r="C633" s="53" t="s">
        <v>61</v>
      </c>
      <c r="D633" s="53" t="s">
        <v>2416</v>
      </c>
      <c r="E633" s="53">
        <v>5</v>
      </c>
      <c r="F633" s="53" t="s">
        <v>2558</v>
      </c>
      <c r="G633" s="53" t="s">
        <v>2552</v>
      </c>
      <c r="H633" s="54" t="s">
        <v>94</v>
      </c>
      <c r="I633" s="54" t="s">
        <v>76</v>
      </c>
      <c r="J633" s="54" t="s">
        <v>80</v>
      </c>
      <c r="K633" s="54" t="s">
        <v>80</v>
      </c>
      <c r="L633" s="54" t="s">
        <v>80</v>
      </c>
      <c r="M633" s="54" t="s">
        <v>80</v>
      </c>
      <c r="N633" s="54" t="s">
        <v>80</v>
      </c>
      <c r="O633" s="54" t="s">
        <v>80</v>
      </c>
      <c r="P633" s="54" t="s">
        <v>103</v>
      </c>
      <c r="Q633" s="52">
        <v>0.15</v>
      </c>
      <c r="R633" s="52">
        <v>1.0500000000000001E-2</v>
      </c>
      <c r="S633" s="428">
        <v>1</v>
      </c>
      <c r="T633" s="54" t="s">
        <v>84</v>
      </c>
      <c r="U633" s="54" t="s">
        <v>104</v>
      </c>
      <c r="V633" s="75">
        <v>44986</v>
      </c>
      <c r="W633" s="75">
        <v>45016</v>
      </c>
      <c r="X633" s="54" t="s">
        <v>2539</v>
      </c>
      <c r="Y633" s="57" t="s">
        <v>100</v>
      </c>
      <c r="Z633" s="392">
        <v>1</v>
      </c>
      <c r="AA633" s="58" t="s">
        <v>2555</v>
      </c>
      <c r="AB633" s="435">
        <v>45016</v>
      </c>
      <c r="AC633" s="392">
        <v>1</v>
      </c>
      <c r="AD633" s="58" t="s">
        <v>956</v>
      </c>
      <c r="AE633" s="435">
        <v>45016</v>
      </c>
      <c r="AF633" s="57" t="s">
        <v>79</v>
      </c>
      <c r="AG633" s="437">
        <v>1</v>
      </c>
    </row>
    <row r="634" spans="1:33" ht="39.75" customHeight="1" x14ac:dyDescent="0.25">
      <c r="A634" s="53" t="s">
        <v>4523</v>
      </c>
      <c r="B634" s="53">
        <v>1000</v>
      </c>
      <c r="C634" s="53" t="s">
        <v>61</v>
      </c>
      <c r="D634" s="53" t="s">
        <v>2416</v>
      </c>
      <c r="E634" s="53">
        <v>5</v>
      </c>
      <c r="F634" s="53" t="s">
        <v>2559</v>
      </c>
      <c r="G634" s="53" t="s">
        <v>2552</v>
      </c>
      <c r="H634" s="54" t="s">
        <v>94</v>
      </c>
      <c r="I634" s="54" t="s">
        <v>76</v>
      </c>
      <c r="J634" s="54" t="s">
        <v>80</v>
      </c>
      <c r="K634" s="54" t="s">
        <v>80</v>
      </c>
      <c r="L634" s="54" t="s">
        <v>80</v>
      </c>
      <c r="M634" s="54" t="s">
        <v>80</v>
      </c>
      <c r="N634" s="54" t="s">
        <v>80</v>
      </c>
      <c r="O634" s="54" t="s">
        <v>80</v>
      </c>
      <c r="P634" s="54" t="s">
        <v>109</v>
      </c>
      <c r="Q634" s="52">
        <v>0.15</v>
      </c>
      <c r="R634" s="52">
        <v>1.0500000000000001E-2</v>
      </c>
      <c r="S634" s="428">
        <v>1</v>
      </c>
      <c r="T634" s="54" t="s">
        <v>84</v>
      </c>
      <c r="U634" s="54" t="s">
        <v>110</v>
      </c>
      <c r="V634" s="75">
        <v>45017</v>
      </c>
      <c r="W634" s="75">
        <v>45230</v>
      </c>
      <c r="X634" s="54" t="s">
        <v>2539</v>
      </c>
      <c r="Y634" s="57" t="s">
        <v>100</v>
      </c>
      <c r="Z634" s="392">
        <v>1</v>
      </c>
      <c r="AA634" s="58" t="s">
        <v>2560</v>
      </c>
      <c r="AB634" s="435">
        <v>45230</v>
      </c>
      <c r="AC634" s="392">
        <v>1</v>
      </c>
      <c r="AD634" s="58" t="s">
        <v>936</v>
      </c>
      <c r="AE634" s="435">
        <v>45230</v>
      </c>
      <c r="AF634" s="57" t="s">
        <v>79</v>
      </c>
      <c r="AG634" s="437">
        <v>1</v>
      </c>
    </row>
    <row r="635" spans="1:33" ht="39.75" customHeight="1" x14ac:dyDescent="0.25">
      <c r="A635" s="53" t="s">
        <v>4523</v>
      </c>
      <c r="B635" s="53">
        <v>1000</v>
      </c>
      <c r="C635" s="53" t="s">
        <v>61</v>
      </c>
      <c r="D635" s="53" t="s">
        <v>2416</v>
      </c>
      <c r="E635" s="53">
        <v>5</v>
      </c>
      <c r="F635" s="53" t="s">
        <v>2561</v>
      </c>
      <c r="G635" s="53" t="s">
        <v>2552</v>
      </c>
      <c r="H635" s="54" t="s">
        <v>94</v>
      </c>
      <c r="I635" s="54" t="s">
        <v>76</v>
      </c>
      <c r="J635" s="54" t="s">
        <v>80</v>
      </c>
      <c r="K635" s="54" t="s">
        <v>80</v>
      </c>
      <c r="L635" s="54" t="s">
        <v>80</v>
      </c>
      <c r="M635" s="54" t="s">
        <v>80</v>
      </c>
      <c r="N635" s="54" t="s">
        <v>80</v>
      </c>
      <c r="O635" s="54" t="s">
        <v>80</v>
      </c>
      <c r="P635" s="54" t="s">
        <v>114</v>
      </c>
      <c r="Q635" s="52">
        <v>0.2</v>
      </c>
      <c r="R635" s="52">
        <v>1.4000000000000002E-2</v>
      </c>
      <c r="S635" s="428">
        <v>1</v>
      </c>
      <c r="T635" s="54" t="s">
        <v>84</v>
      </c>
      <c r="U635" s="54" t="s">
        <v>115</v>
      </c>
      <c r="V635" s="75">
        <v>45017</v>
      </c>
      <c r="W635" s="75">
        <v>45230</v>
      </c>
      <c r="X635" s="54" t="s">
        <v>2539</v>
      </c>
      <c r="Y635" s="57" t="s">
        <v>100</v>
      </c>
      <c r="Z635" s="392">
        <v>1</v>
      </c>
      <c r="AA635" s="58" t="s">
        <v>2562</v>
      </c>
      <c r="AB635" s="435">
        <v>45230</v>
      </c>
      <c r="AC635" s="392">
        <v>1</v>
      </c>
      <c r="AD635" s="58" t="s">
        <v>936</v>
      </c>
      <c r="AE635" s="435">
        <v>45230</v>
      </c>
      <c r="AF635" s="57" t="s">
        <v>79</v>
      </c>
      <c r="AG635" s="437">
        <v>1</v>
      </c>
    </row>
    <row r="636" spans="1:33" ht="39.75" customHeight="1" x14ac:dyDescent="0.25">
      <c r="A636" s="53" t="s">
        <v>4523</v>
      </c>
      <c r="B636" s="53">
        <v>1000</v>
      </c>
      <c r="C636" s="53" t="s">
        <v>61</v>
      </c>
      <c r="D636" s="53" t="s">
        <v>2416</v>
      </c>
      <c r="E636" s="53">
        <v>5</v>
      </c>
      <c r="F636" s="53" t="s">
        <v>2563</v>
      </c>
      <c r="G636" s="53" t="s">
        <v>2552</v>
      </c>
      <c r="H636" s="54" t="s">
        <v>94</v>
      </c>
      <c r="I636" s="54" t="s">
        <v>76</v>
      </c>
      <c r="J636" s="54" t="s">
        <v>80</v>
      </c>
      <c r="K636" s="54" t="s">
        <v>80</v>
      </c>
      <c r="L636" s="54" t="s">
        <v>80</v>
      </c>
      <c r="M636" s="54" t="s">
        <v>80</v>
      </c>
      <c r="N636" s="54" t="s">
        <v>80</v>
      </c>
      <c r="O636" s="54" t="s">
        <v>80</v>
      </c>
      <c r="P636" s="54" t="s">
        <v>119</v>
      </c>
      <c r="Q636" s="52">
        <v>0.2</v>
      </c>
      <c r="R636" s="52">
        <v>1.4000000000000002E-2</v>
      </c>
      <c r="S636" s="428">
        <v>1</v>
      </c>
      <c r="T636" s="54" t="s">
        <v>84</v>
      </c>
      <c r="U636" s="54" t="s">
        <v>96</v>
      </c>
      <c r="V636" s="75">
        <v>45231</v>
      </c>
      <c r="W636" s="75">
        <v>45260</v>
      </c>
      <c r="X636" s="54" t="s">
        <v>2539</v>
      </c>
      <c r="Y636" s="57" t="s">
        <v>100</v>
      </c>
      <c r="Z636" s="392">
        <v>1</v>
      </c>
      <c r="AA636" s="58" t="s">
        <v>2564</v>
      </c>
      <c r="AB636" s="435">
        <v>45260</v>
      </c>
      <c r="AC636" s="392">
        <v>1</v>
      </c>
      <c r="AD636" s="58" t="s">
        <v>936</v>
      </c>
      <c r="AE636" s="435">
        <v>45260</v>
      </c>
      <c r="AF636" s="57" t="s">
        <v>79</v>
      </c>
      <c r="AG636" s="437">
        <v>1</v>
      </c>
    </row>
    <row r="637" spans="1:33" ht="39.75" customHeight="1" x14ac:dyDescent="0.25">
      <c r="A637" s="53" t="s">
        <v>4523</v>
      </c>
      <c r="B637" s="53">
        <v>1000</v>
      </c>
      <c r="C637" s="53" t="s">
        <v>61</v>
      </c>
      <c r="D637" s="53" t="s">
        <v>2416</v>
      </c>
      <c r="E637" s="53">
        <v>5</v>
      </c>
      <c r="F637" s="53" t="s">
        <v>2565</v>
      </c>
      <c r="G637" s="53" t="s">
        <v>2552</v>
      </c>
      <c r="H637" s="54" t="s">
        <v>94</v>
      </c>
      <c r="I637" s="54" t="s">
        <v>76</v>
      </c>
      <c r="J637" s="54" t="s">
        <v>80</v>
      </c>
      <c r="K637" s="54" t="s">
        <v>80</v>
      </c>
      <c r="L637" s="54" t="s">
        <v>80</v>
      </c>
      <c r="M637" s="54" t="s">
        <v>80</v>
      </c>
      <c r="N637" s="54" t="s">
        <v>80</v>
      </c>
      <c r="O637" s="54" t="s">
        <v>80</v>
      </c>
      <c r="P637" s="54" t="s">
        <v>613</v>
      </c>
      <c r="Q637" s="52">
        <v>0.15</v>
      </c>
      <c r="R637" s="52">
        <v>1.0500000000000001E-2</v>
      </c>
      <c r="S637" s="428">
        <v>1</v>
      </c>
      <c r="T637" s="54" t="s">
        <v>84</v>
      </c>
      <c r="U637" s="54" t="s">
        <v>96</v>
      </c>
      <c r="V637" s="75">
        <v>45231</v>
      </c>
      <c r="W637" s="75">
        <v>45260</v>
      </c>
      <c r="X637" s="54" t="s">
        <v>2539</v>
      </c>
      <c r="Y637" s="57" t="s">
        <v>100</v>
      </c>
      <c r="Z637" s="392">
        <v>1</v>
      </c>
      <c r="AA637" s="58" t="s">
        <v>2541</v>
      </c>
      <c r="AB637" s="435">
        <v>45260</v>
      </c>
      <c r="AC637" s="392">
        <v>1</v>
      </c>
      <c r="AD637" s="58" t="s">
        <v>936</v>
      </c>
      <c r="AE637" s="435">
        <v>45260</v>
      </c>
      <c r="AF637" s="57" t="s">
        <v>79</v>
      </c>
      <c r="AG637" s="437">
        <v>1</v>
      </c>
    </row>
    <row r="638" spans="1:33" ht="39.75" customHeight="1" x14ac:dyDescent="0.25">
      <c r="A638" s="49" t="s">
        <v>4523</v>
      </c>
      <c r="B638" s="49">
        <v>1000</v>
      </c>
      <c r="C638" s="49" t="s">
        <v>61</v>
      </c>
      <c r="D638" s="49" t="s">
        <v>2416</v>
      </c>
      <c r="E638" s="49">
        <v>5</v>
      </c>
      <c r="F638" s="49" t="s">
        <v>2566</v>
      </c>
      <c r="G638" s="49" t="s">
        <v>2566</v>
      </c>
      <c r="H638" s="417" t="s">
        <v>75</v>
      </c>
      <c r="I638" s="417" t="s">
        <v>76</v>
      </c>
      <c r="J638" s="417" t="s">
        <v>143</v>
      </c>
      <c r="K638" s="417" t="s">
        <v>1274</v>
      </c>
      <c r="L638" s="417" t="s">
        <v>79</v>
      </c>
      <c r="M638" s="417" t="s">
        <v>2418</v>
      </c>
      <c r="N638" s="417" t="s">
        <v>2419</v>
      </c>
      <c r="O638" s="417" t="s">
        <v>516</v>
      </c>
      <c r="P638" s="417" t="s">
        <v>2567</v>
      </c>
      <c r="Q638" s="50">
        <v>7.0000000000000007E-2</v>
      </c>
      <c r="R638" s="50"/>
      <c r="S638" s="153">
        <v>1</v>
      </c>
      <c r="T638" s="417" t="s">
        <v>84</v>
      </c>
      <c r="U638" s="417" t="s">
        <v>2568</v>
      </c>
      <c r="V638" s="171">
        <v>44958</v>
      </c>
      <c r="W638" s="171">
        <v>45260</v>
      </c>
      <c r="X638" s="417" t="s">
        <v>2539</v>
      </c>
      <c r="Y638" s="57" t="s">
        <v>100</v>
      </c>
      <c r="Z638" s="392">
        <v>1</v>
      </c>
      <c r="AA638" s="58" t="s">
        <v>2541</v>
      </c>
      <c r="AB638" s="435">
        <v>45260</v>
      </c>
      <c r="AC638" s="392">
        <v>1</v>
      </c>
      <c r="AD638" s="58" t="s">
        <v>936</v>
      </c>
      <c r="AE638" s="435">
        <v>45260</v>
      </c>
      <c r="AF638" s="436" t="s">
        <v>92</v>
      </c>
      <c r="AG638" s="437" t="s">
        <v>92</v>
      </c>
    </row>
    <row r="639" spans="1:33" ht="39.75" customHeight="1" x14ac:dyDescent="0.25">
      <c r="A639" s="53" t="s">
        <v>4523</v>
      </c>
      <c r="B639" s="53">
        <v>1000</v>
      </c>
      <c r="C639" s="53" t="s">
        <v>61</v>
      </c>
      <c r="D639" s="53" t="s">
        <v>2416</v>
      </c>
      <c r="E639" s="53">
        <v>5</v>
      </c>
      <c r="F639" s="53" t="s">
        <v>2570</v>
      </c>
      <c r="G639" s="53" t="s">
        <v>2566</v>
      </c>
      <c r="H639" s="54" t="s">
        <v>94</v>
      </c>
      <c r="I639" s="54" t="s">
        <v>76</v>
      </c>
      <c r="J639" s="54" t="s">
        <v>80</v>
      </c>
      <c r="K639" s="54" t="s">
        <v>80</v>
      </c>
      <c r="L639" s="54" t="s">
        <v>80</v>
      </c>
      <c r="M639" s="54" t="s">
        <v>80</v>
      </c>
      <c r="N639" s="54" t="s">
        <v>80</v>
      </c>
      <c r="O639" s="54" t="s">
        <v>80</v>
      </c>
      <c r="P639" s="54" t="s">
        <v>95</v>
      </c>
      <c r="Q639" s="52">
        <v>0.15</v>
      </c>
      <c r="R639" s="52">
        <v>1.0500000000000001E-2</v>
      </c>
      <c r="S639" s="428">
        <v>1</v>
      </c>
      <c r="T639" s="54" t="s">
        <v>84</v>
      </c>
      <c r="U639" s="54" t="s">
        <v>96</v>
      </c>
      <c r="V639" s="75">
        <v>44958</v>
      </c>
      <c r="W639" s="75">
        <v>44985</v>
      </c>
      <c r="X639" s="54" t="s">
        <v>2539</v>
      </c>
      <c r="Y639" s="57" t="s">
        <v>100</v>
      </c>
      <c r="Z639" s="392">
        <v>1</v>
      </c>
      <c r="AA639" s="58" t="s">
        <v>2571</v>
      </c>
      <c r="AB639" s="435">
        <v>44985</v>
      </c>
      <c r="AC639" s="392">
        <v>1</v>
      </c>
      <c r="AD639" s="58" t="s">
        <v>956</v>
      </c>
      <c r="AE639" s="435">
        <v>44985</v>
      </c>
      <c r="AF639" s="57" t="s">
        <v>79</v>
      </c>
      <c r="AG639" s="437">
        <v>1</v>
      </c>
    </row>
    <row r="640" spans="1:33" ht="39.75" customHeight="1" x14ac:dyDescent="0.25">
      <c r="A640" s="53" t="s">
        <v>4523</v>
      </c>
      <c r="B640" s="53">
        <v>1000</v>
      </c>
      <c r="C640" s="53" t="s">
        <v>61</v>
      </c>
      <c r="D640" s="53" t="s">
        <v>2416</v>
      </c>
      <c r="E640" s="53">
        <v>5</v>
      </c>
      <c r="F640" s="53" t="s">
        <v>2572</v>
      </c>
      <c r="G640" s="53" t="s">
        <v>2566</v>
      </c>
      <c r="H640" s="54" t="s">
        <v>94</v>
      </c>
      <c r="I640" s="54" t="s">
        <v>76</v>
      </c>
      <c r="J640" s="54" t="s">
        <v>80</v>
      </c>
      <c r="K640" s="54" t="s">
        <v>80</v>
      </c>
      <c r="L640" s="54" t="s">
        <v>80</v>
      </c>
      <c r="M640" s="54" t="s">
        <v>80</v>
      </c>
      <c r="N640" s="54" t="s">
        <v>80</v>
      </c>
      <c r="O640" s="54" t="s">
        <v>80</v>
      </c>
      <c r="P640" s="54" t="s">
        <v>103</v>
      </c>
      <c r="Q640" s="52">
        <v>0.15</v>
      </c>
      <c r="R640" s="52">
        <v>1.0500000000000001E-2</v>
      </c>
      <c r="S640" s="428">
        <v>1</v>
      </c>
      <c r="T640" s="54" t="s">
        <v>84</v>
      </c>
      <c r="U640" s="54" t="s">
        <v>104</v>
      </c>
      <c r="V640" s="75">
        <v>44986</v>
      </c>
      <c r="W640" s="75">
        <v>45016</v>
      </c>
      <c r="X640" s="54" t="s">
        <v>2539</v>
      </c>
      <c r="Y640" s="57" t="s">
        <v>100</v>
      </c>
      <c r="Z640" s="392">
        <v>1</v>
      </c>
      <c r="AA640" s="58" t="s">
        <v>2569</v>
      </c>
      <c r="AB640" s="435">
        <v>45016</v>
      </c>
      <c r="AC640" s="392">
        <v>1</v>
      </c>
      <c r="AD640" s="58" t="s">
        <v>956</v>
      </c>
      <c r="AE640" s="435">
        <v>45016</v>
      </c>
      <c r="AF640" s="57" t="s">
        <v>79</v>
      </c>
      <c r="AG640" s="437">
        <v>1</v>
      </c>
    </row>
    <row r="641" spans="1:33" ht="39.75" customHeight="1" x14ac:dyDescent="0.25">
      <c r="A641" s="53" t="s">
        <v>4523</v>
      </c>
      <c r="B641" s="53">
        <v>1000</v>
      </c>
      <c r="C641" s="53" t="s">
        <v>61</v>
      </c>
      <c r="D641" s="53" t="s">
        <v>2416</v>
      </c>
      <c r="E641" s="53">
        <v>5</v>
      </c>
      <c r="F641" s="53" t="s">
        <v>2573</v>
      </c>
      <c r="G641" s="53" t="s">
        <v>2566</v>
      </c>
      <c r="H641" s="54" t="s">
        <v>94</v>
      </c>
      <c r="I641" s="54" t="s">
        <v>76</v>
      </c>
      <c r="J641" s="54" t="s">
        <v>80</v>
      </c>
      <c r="K641" s="54" t="s">
        <v>80</v>
      </c>
      <c r="L641" s="54" t="s">
        <v>80</v>
      </c>
      <c r="M641" s="54" t="s">
        <v>80</v>
      </c>
      <c r="N641" s="54" t="s">
        <v>80</v>
      </c>
      <c r="O641" s="54" t="s">
        <v>80</v>
      </c>
      <c r="P641" s="54" t="s">
        <v>109</v>
      </c>
      <c r="Q641" s="52">
        <v>0.15</v>
      </c>
      <c r="R641" s="52">
        <v>1.0500000000000001E-2</v>
      </c>
      <c r="S641" s="428">
        <v>1</v>
      </c>
      <c r="T641" s="54" t="s">
        <v>84</v>
      </c>
      <c r="U641" s="54" t="s">
        <v>110</v>
      </c>
      <c r="V641" s="75">
        <v>45017</v>
      </c>
      <c r="W641" s="75">
        <v>45230</v>
      </c>
      <c r="X641" s="54" t="s">
        <v>2539</v>
      </c>
      <c r="Y641" s="57" t="s">
        <v>100</v>
      </c>
      <c r="Z641" s="392">
        <v>1</v>
      </c>
      <c r="AA641" s="58" t="s">
        <v>2574</v>
      </c>
      <c r="AB641" s="435">
        <v>45230</v>
      </c>
      <c r="AC641" s="392">
        <v>1</v>
      </c>
      <c r="AD641" s="58" t="s">
        <v>936</v>
      </c>
      <c r="AE641" s="435">
        <v>45230</v>
      </c>
      <c r="AF641" s="57" t="s">
        <v>79</v>
      </c>
      <c r="AG641" s="437">
        <v>1</v>
      </c>
    </row>
    <row r="642" spans="1:33" ht="39.75" customHeight="1" x14ac:dyDescent="0.25">
      <c r="A642" s="53" t="s">
        <v>4523</v>
      </c>
      <c r="B642" s="53">
        <v>1000</v>
      </c>
      <c r="C642" s="53" t="s">
        <v>61</v>
      </c>
      <c r="D642" s="53" t="s">
        <v>2416</v>
      </c>
      <c r="E642" s="53">
        <v>5</v>
      </c>
      <c r="F642" s="53" t="s">
        <v>2575</v>
      </c>
      <c r="G642" s="53" t="s">
        <v>2566</v>
      </c>
      <c r="H642" s="54" t="s">
        <v>94</v>
      </c>
      <c r="I642" s="54" t="s">
        <v>76</v>
      </c>
      <c r="J642" s="54" t="s">
        <v>80</v>
      </c>
      <c r="K642" s="54" t="s">
        <v>80</v>
      </c>
      <c r="L642" s="54" t="s">
        <v>80</v>
      </c>
      <c r="M642" s="54" t="s">
        <v>80</v>
      </c>
      <c r="N642" s="54" t="s">
        <v>80</v>
      </c>
      <c r="O642" s="54" t="s">
        <v>80</v>
      </c>
      <c r="P642" s="54" t="s">
        <v>114</v>
      </c>
      <c r="Q642" s="52">
        <v>0.2</v>
      </c>
      <c r="R642" s="52">
        <v>1.4000000000000002E-2</v>
      </c>
      <c r="S642" s="428">
        <v>1</v>
      </c>
      <c r="T642" s="54" t="s">
        <v>84</v>
      </c>
      <c r="U642" s="54" t="s">
        <v>115</v>
      </c>
      <c r="V642" s="75">
        <v>45017</v>
      </c>
      <c r="W642" s="75">
        <v>45230</v>
      </c>
      <c r="X642" s="54" t="s">
        <v>2539</v>
      </c>
      <c r="Y642" s="57" t="s">
        <v>100</v>
      </c>
      <c r="Z642" s="392">
        <v>1</v>
      </c>
      <c r="AA642" s="58" t="s">
        <v>2576</v>
      </c>
      <c r="AB642" s="435">
        <v>45230</v>
      </c>
      <c r="AC642" s="392">
        <v>1</v>
      </c>
      <c r="AD642" s="58" t="s">
        <v>936</v>
      </c>
      <c r="AE642" s="435">
        <v>45230</v>
      </c>
      <c r="AF642" s="57" t="s">
        <v>79</v>
      </c>
      <c r="AG642" s="437">
        <v>1</v>
      </c>
    </row>
    <row r="643" spans="1:33" ht="39.75" customHeight="1" x14ac:dyDescent="0.25">
      <c r="A643" s="53" t="s">
        <v>4523</v>
      </c>
      <c r="B643" s="53">
        <v>1000</v>
      </c>
      <c r="C643" s="53" t="s">
        <v>61</v>
      </c>
      <c r="D643" s="53" t="s">
        <v>2416</v>
      </c>
      <c r="E643" s="53">
        <v>5</v>
      </c>
      <c r="F643" s="53" t="s">
        <v>2577</v>
      </c>
      <c r="G643" s="53" t="s">
        <v>2566</v>
      </c>
      <c r="H643" s="54" t="s">
        <v>94</v>
      </c>
      <c r="I643" s="54" t="s">
        <v>76</v>
      </c>
      <c r="J643" s="54" t="s">
        <v>80</v>
      </c>
      <c r="K643" s="54" t="s">
        <v>80</v>
      </c>
      <c r="L643" s="54" t="s">
        <v>80</v>
      </c>
      <c r="M643" s="54" t="s">
        <v>80</v>
      </c>
      <c r="N643" s="54" t="s">
        <v>80</v>
      </c>
      <c r="O643" s="54" t="s">
        <v>80</v>
      </c>
      <c r="P643" s="54" t="s">
        <v>119</v>
      </c>
      <c r="Q643" s="52">
        <v>0.2</v>
      </c>
      <c r="R643" s="52">
        <v>1.4000000000000002E-2</v>
      </c>
      <c r="S643" s="428">
        <v>1</v>
      </c>
      <c r="T643" s="54" t="s">
        <v>84</v>
      </c>
      <c r="U643" s="54" t="s">
        <v>96</v>
      </c>
      <c r="V643" s="75">
        <v>45231</v>
      </c>
      <c r="W643" s="75">
        <v>45260</v>
      </c>
      <c r="X643" s="54" t="s">
        <v>2539</v>
      </c>
      <c r="Y643" s="57" t="s">
        <v>100</v>
      </c>
      <c r="Z643" s="392">
        <v>1</v>
      </c>
      <c r="AA643" s="58" t="s">
        <v>2564</v>
      </c>
      <c r="AB643" s="435">
        <v>45260</v>
      </c>
      <c r="AC643" s="392">
        <v>1</v>
      </c>
      <c r="AD643" s="58" t="s">
        <v>936</v>
      </c>
      <c r="AE643" s="435">
        <v>45260</v>
      </c>
      <c r="AF643" s="57" t="s">
        <v>79</v>
      </c>
      <c r="AG643" s="437">
        <v>1</v>
      </c>
    </row>
    <row r="644" spans="1:33" ht="39.75" customHeight="1" x14ac:dyDescent="0.25">
      <c r="A644" s="53" t="s">
        <v>4523</v>
      </c>
      <c r="B644" s="53">
        <v>1000</v>
      </c>
      <c r="C644" s="53" t="s">
        <v>61</v>
      </c>
      <c r="D644" s="53" t="s">
        <v>2416</v>
      </c>
      <c r="E644" s="53">
        <v>5</v>
      </c>
      <c r="F644" s="53" t="s">
        <v>2578</v>
      </c>
      <c r="G644" s="53" t="s">
        <v>2566</v>
      </c>
      <c r="H644" s="54" t="s">
        <v>94</v>
      </c>
      <c r="I644" s="54" t="s">
        <v>76</v>
      </c>
      <c r="J644" s="54" t="s">
        <v>80</v>
      </c>
      <c r="K644" s="54" t="s">
        <v>80</v>
      </c>
      <c r="L644" s="54" t="s">
        <v>80</v>
      </c>
      <c r="M644" s="54" t="s">
        <v>80</v>
      </c>
      <c r="N644" s="54" t="s">
        <v>80</v>
      </c>
      <c r="O644" s="54" t="s">
        <v>80</v>
      </c>
      <c r="P644" s="54" t="s">
        <v>613</v>
      </c>
      <c r="Q644" s="52">
        <v>0.15</v>
      </c>
      <c r="R644" s="52">
        <v>1.0500000000000001E-2</v>
      </c>
      <c r="S644" s="428">
        <v>1</v>
      </c>
      <c r="T644" s="54" t="s">
        <v>84</v>
      </c>
      <c r="U644" s="54" t="s">
        <v>96</v>
      </c>
      <c r="V644" s="75">
        <v>45231</v>
      </c>
      <c r="W644" s="75">
        <v>45260</v>
      </c>
      <c r="X644" s="54" t="s">
        <v>2539</v>
      </c>
      <c r="Y644" s="57" t="s">
        <v>100</v>
      </c>
      <c r="Z644" s="392">
        <v>1</v>
      </c>
      <c r="AA644" s="58" t="s">
        <v>2541</v>
      </c>
      <c r="AB644" s="435">
        <v>45260</v>
      </c>
      <c r="AC644" s="392">
        <v>1</v>
      </c>
      <c r="AD644" s="58" t="s">
        <v>936</v>
      </c>
      <c r="AE644" s="435">
        <v>45260</v>
      </c>
      <c r="AF644" s="57" t="s">
        <v>79</v>
      </c>
      <c r="AG644" s="437">
        <v>1</v>
      </c>
    </row>
    <row r="645" spans="1:33" ht="39.75" customHeight="1" x14ac:dyDescent="0.25">
      <c r="A645" s="49" t="s">
        <v>4523</v>
      </c>
      <c r="B645" s="49">
        <v>1000</v>
      </c>
      <c r="C645" s="49" t="s">
        <v>61</v>
      </c>
      <c r="D645" s="49" t="s">
        <v>2416</v>
      </c>
      <c r="E645" s="49">
        <v>5</v>
      </c>
      <c r="F645" s="49" t="s">
        <v>2579</v>
      </c>
      <c r="G645" s="49" t="s">
        <v>2579</v>
      </c>
      <c r="H645" s="417" t="s">
        <v>75</v>
      </c>
      <c r="I645" s="417" t="s">
        <v>76</v>
      </c>
      <c r="J645" s="417" t="s">
        <v>143</v>
      </c>
      <c r="K645" s="417" t="s">
        <v>1274</v>
      </c>
      <c r="L645" s="417" t="s">
        <v>79</v>
      </c>
      <c r="M645" s="417" t="s">
        <v>2418</v>
      </c>
      <c r="N645" s="417" t="s">
        <v>2419</v>
      </c>
      <c r="O645" s="417" t="s">
        <v>516</v>
      </c>
      <c r="P645" s="417" t="s">
        <v>2580</v>
      </c>
      <c r="Q645" s="50">
        <v>0.04</v>
      </c>
      <c r="R645" s="50"/>
      <c r="S645" s="153">
        <v>1</v>
      </c>
      <c r="T645" s="417" t="s">
        <v>84</v>
      </c>
      <c r="U645" s="417" t="s">
        <v>2581</v>
      </c>
      <c r="V645" s="171">
        <v>44958</v>
      </c>
      <c r="W645" s="171">
        <v>45260</v>
      </c>
      <c r="X645" s="417" t="s">
        <v>2539</v>
      </c>
      <c r="Y645" s="57" t="s">
        <v>100</v>
      </c>
      <c r="Z645" s="392">
        <v>1</v>
      </c>
      <c r="AA645" s="58" t="s">
        <v>2583</v>
      </c>
      <c r="AB645" s="435">
        <v>45169</v>
      </c>
      <c r="AC645" s="392">
        <v>1</v>
      </c>
      <c r="AD645" s="58" t="s">
        <v>942</v>
      </c>
      <c r="AE645" s="435">
        <v>45169</v>
      </c>
      <c r="AF645" s="436" t="s">
        <v>92</v>
      </c>
      <c r="AG645" s="437" t="s">
        <v>92</v>
      </c>
    </row>
    <row r="646" spans="1:33" ht="39.75" customHeight="1" x14ac:dyDescent="0.25">
      <c r="A646" s="53" t="s">
        <v>4523</v>
      </c>
      <c r="B646" s="53">
        <v>1000</v>
      </c>
      <c r="C646" s="53" t="s">
        <v>61</v>
      </c>
      <c r="D646" s="53" t="s">
        <v>2416</v>
      </c>
      <c r="E646" s="53">
        <v>5</v>
      </c>
      <c r="F646" s="53" t="s">
        <v>2584</v>
      </c>
      <c r="G646" s="53" t="s">
        <v>2579</v>
      </c>
      <c r="H646" s="54" t="s">
        <v>94</v>
      </c>
      <c r="I646" s="54" t="s">
        <v>76</v>
      </c>
      <c r="J646" s="54" t="s">
        <v>80</v>
      </c>
      <c r="K646" s="54" t="s">
        <v>80</v>
      </c>
      <c r="L646" s="54" t="s">
        <v>80</v>
      </c>
      <c r="M646" s="54" t="s">
        <v>80</v>
      </c>
      <c r="N646" s="54" t="s">
        <v>80</v>
      </c>
      <c r="O646" s="54" t="s">
        <v>80</v>
      </c>
      <c r="P646" s="54" t="s">
        <v>95</v>
      </c>
      <c r="Q646" s="52">
        <v>0.2</v>
      </c>
      <c r="R646" s="52">
        <v>8.0000000000000002E-3</v>
      </c>
      <c r="S646" s="428">
        <v>1</v>
      </c>
      <c r="T646" s="54" t="s">
        <v>84</v>
      </c>
      <c r="U646" s="54" t="s">
        <v>96</v>
      </c>
      <c r="V646" s="75">
        <v>44958</v>
      </c>
      <c r="W646" s="75">
        <v>44985</v>
      </c>
      <c r="X646" s="54" t="s">
        <v>2539</v>
      </c>
      <c r="Y646" s="57" t="s">
        <v>100</v>
      </c>
      <c r="Z646" s="392">
        <v>1</v>
      </c>
      <c r="AA646" s="58" t="s">
        <v>2585</v>
      </c>
      <c r="AB646" s="435">
        <v>44985</v>
      </c>
      <c r="AC646" s="392">
        <v>1</v>
      </c>
      <c r="AD646" s="58" t="s">
        <v>956</v>
      </c>
      <c r="AE646" s="435">
        <v>44985</v>
      </c>
      <c r="AF646" s="57" t="s">
        <v>79</v>
      </c>
      <c r="AG646" s="437">
        <v>1</v>
      </c>
    </row>
    <row r="647" spans="1:33" ht="39.75" customHeight="1" x14ac:dyDescent="0.25">
      <c r="A647" s="53" t="s">
        <v>4523</v>
      </c>
      <c r="B647" s="53">
        <v>1000</v>
      </c>
      <c r="C647" s="53" t="s">
        <v>61</v>
      </c>
      <c r="D647" s="53" t="s">
        <v>2416</v>
      </c>
      <c r="E647" s="53">
        <v>5</v>
      </c>
      <c r="F647" s="53" t="s">
        <v>2586</v>
      </c>
      <c r="G647" s="53" t="s">
        <v>2579</v>
      </c>
      <c r="H647" s="54" t="s">
        <v>94</v>
      </c>
      <c r="I647" s="54" t="s">
        <v>76</v>
      </c>
      <c r="J647" s="54" t="s">
        <v>80</v>
      </c>
      <c r="K647" s="54" t="s">
        <v>80</v>
      </c>
      <c r="L647" s="54" t="s">
        <v>80</v>
      </c>
      <c r="M647" s="54" t="s">
        <v>80</v>
      </c>
      <c r="N647" s="54" t="s">
        <v>80</v>
      </c>
      <c r="O647" s="54" t="s">
        <v>80</v>
      </c>
      <c r="P647" s="54" t="s">
        <v>103</v>
      </c>
      <c r="Q647" s="52">
        <v>0.2</v>
      </c>
      <c r="R647" s="52">
        <v>8.0000000000000002E-3</v>
      </c>
      <c r="S647" s="428">
        <v>1</v>
      </c>
      <c r="T647" s="54" t="s">
        <v>84</v>
      </c>
      <c r="U647" s="54" t="s">
        <v>104</v>
      </c>
      <c r="V647" s="75">
        <v>44986</v>
      </c>
      <c r="W647" s="75">
        <v>45016</v>
      </c>
      <c r="X647" s="54" t="s">
        <v>2539</v>
      </c>
      <c r="Y647" s="57" t="s">
        <v>100</v>
      </c>
      <c r="Z647" s="392">
        <v>1</v>
      </c>
      <c r="AA647" s="58" t="s">
        <v>2582</v>
      </c>
      <c r="AB647" s="435">
        <v>45016</v>
      </c>
      <c r="AC647" s="392">
        <v>1</v>
      </c>
      <c r="AD647" s="58" t="s">
        <v>956</v>
      </c>
      <c r="AE647" s="435">
        <v>45016</v>
      </c>
      <c r="AF647" s="57" t="s">
        <v>79</v>
      </c>
      <c r="AG647" s="437">
        <v>1</v>
      </c>
    </row>
    <row r="648" spans="1:33" ht="39.75" customHeight="1" x14ac:dyDescent="0.25">
      <c r="A648" s="53" t="s">
        <v>4523</v>
      </c>
      <c r="B648" s="53">
        <v>1000</v>
      </c>
      <c r="C648" s="53" t="s">
        <v>61</v>
      </c>
      <c r="D648" s="53" t="s">
        <v>2416</v>
      </c>
      <c r="E648" s="53">
        <v>5</v>
      </c>
      <c r="F648" s="53" t="s">
        <v>2587</v>
      </c>
      <c r="G648" s="53" t="s">
        <v>2579</v>
      </c>
      <c r="H648" s="54" t="s">
        <v>94</v>
      </c>
      <c r="I648" s="54" t="s">
        <v>76</v>
      </c>
      <c r="J648" s="54" t="s">
        <v>80</v>
      </c>
      <c r="K648" s="54" t="s">
        <v>80</v>
      </c>
      <c r="L648" s="54" t="s">
        <v>80</v>
      </c>
      <c r="M648" s="54" t="s">
        <v>80</v>
      </c>
      <c r="N648" s="54" t="s">
        <v>80</v>
      </c>
      <c r="O648" s="54" t="s">
        <v>80</v>
      </c>
      <c r="P648" s="54" t="s">
        <v>109</v>
      </c>
      <c r="Q648" s="52">
        <v>0.2</v>
      </c>
      <c r="R648" s="52">
        <v>8.0000000000000002E-3</v>
      </c>
      <c r="S648" s="428">
        <v>1</v>
      </c>
      <c r="T648" s="54" t="s">
        <v>84</v>
      </c>
      <c r="U648" s="54" t="s">
        <v>110</v>
      </c>
      <c r="V648" s="75">
        <v>45017</v>
      </c>
      <c r="W648" s="75">
        <v>45230</v>
      </c>
      <c r="X648" s="54" t="s">
        <v>2539</v>
      </c>
      <c r="Y648" s="57" t="s">
        <v>100</v>
      </c>
      <c r="Z648" s="392">
        <v>1</v>
      </c>
      <c r="AA648" s="58" t="s">
        <v>2588</v>
      </c>
      <c r="AB648" s="435">
        <v>45169</v>
      </c>
      <c r="AC648" s="392">
        <v>1</v>
      </c>
      <c r="AD648" s="58" t="s">
        <v>942</v>
      </c>
      <c r="AE648" s="435">
        <v>45169</v>
      </c>
      <c r="AF648" s="57" t="s">
        <v>79</v>
      </c>
      <c r="AG648" s="437">
        <v>1</v>
      </c>
    </row>
    <row r="649" spans="1:33" ht="39.75" customHeight="1" x14ac:dyDescent="0.25">
      <c r="A649" s="53" t="s">
        <v>4523</v>
      </c>
      <c r="B649" s="53">
        <v>1000</v>
      </c>
      <c r="C649" s="53" t="s">
        <v>61</v>
      </c>
      <c r="D649" s="53" t="s">
        <v>2416</v>
      </c>
      <c r="E649" s="53">
        <v>5</v>
      </c>
      <c r="F649" s="53" t="s">
        <v>2589</v>
      </c>
      <c r="G649" s="53" t="s">
        <v>2579</v>
      </c>
      <c r="H649" s="54" t="s">
        <v>94</v>
      </c>
      <c r="I649" s="54" t="s">
        <v>76</v>
      </c>
      <c r="J649" s="54" t="s">
        <v>80</v>
      </c>
      <c r="K649" s="54" t="s">
        <v>80</v>
      </c>
      <c r="L649" s="54" t="s">
        <v>80</v>
      </c>
      <c r="M649" s="54" t="s">
        <v>80</v>
      </c>
      <c r="N649" s="54" t="s">
        <v>80</v>
      </c>
      <c r="O649" s="54" t="s">
        <v>80</v>
      </c>
      <c r="P649" s="54" t="s">
        <v>114</v>
      </c>
      <c r="Q649" s="52">
        <v>0.2</v>
      </c>
      <c r="R649" s="52">
        <v>8.0000000000000002E-3</v>
      </c>
      <c r="S649" s="428">
        <v>1</v>
      </c>
      <c r="T649" s="54" t="s">
        <v>84</v>
      </c>
      <c r="U649" s="54" t="s">
        <v>115</v>
      </c>
      <c r="V649" s="75">
        <v>45017</v>
      </c>
      <c r="W649" s="75">
        <v>45230</v>
      </c>
      <c r="X649" s="54" t="s">
        <v>2539</v>
      </c>
      <c r="Y649" s="57" t="s">
        <v>100</v>
      </c>
      <c r="Z649" s="392">
        <v>1</v>
      </c>
      <c r="AA649" s="58" t="s">
        <v>2588</v>
      </c>
      <c r="AB649" s="435">
        <v>45169</v>
      </c>
      <c r="AC649" s="392">
        <v>1</v>
      </c>
      <c r="AD649" s="58" t="s">
        <v>942</v>
      </c>
      <c r="AE649" s="435">
        <v>45169</v>
      </c>
      <c r="AF649" s="57" t="s">
        <v>79</v>
      </c>
      <c r="AG649" s="437">
        <v>1</v>
      </c>
    </row>
    <row r="650" spans="1:33" ht="39.75" customHeight="1" x14ac:dyDescent="0.25">
      <c r="A650" s="53" t="s">
        <v>4523</v>
      </c>
      <c r="B650" s="53">
        <v>1000</v>
      </c>
      <c r="C650" s="53" t="s">
        <v>61</v>
      </c>
      <c r="D650" s="53" t="s">
        <v>2416</v>
      </c>
      <c r="E650" s="53">
        <v>5</v>
      </c>
      <c r="F650" s="53" t="s">
        <v>2590</v>
      </c>
      <c r="G650" s="53" t="s">
        <v>2579</v>
      </c>
      <c r="H650" s="54" t="s">
        <v>94</v>
      </c>
      <c r="I650" s="54" t="s">
        <v>76</v>
      </c>
      <c r="J650" s="54" t="s">
        <v>80</v>
      </c>
      <c r="K650" s="54" t="s">
        <v>80</v>
      </c>
      <c r="L650" s="54" t="s">
        <v>80</v>
      </c>
      <c r="M650" s="54" t="s">
        <v>80</v>
      </c>
      <c r="N650" s="54" t="s">
        <v>80</v>
      </c>
      <c r="O650" s="54" t="s">
        <v>80</v>
      </c>
      <c r="P650" s="54" t="s">
        <v>119</v>
      </c>
      <c r="Q650" s="52">
        <v>0.2</v>
      </c>
      <c r="R650" s="52">
        <v>8.0000000000000002E-3</v>
      </c>
      <c r="S650" s="428">
        <v>1</v>
      </c>
      <c r="T650" s="54" t="s">
        <v>84</v>
      </c>
      <c r="U650" s="54" t="s">
        <v>96</v>
      </c>
      <c r="V650" s="75">
        <v>45231</v>
      </c>
      <c r="W650" s="75">
        <v>45260</v>
      </c>
      <c r="X650" s="54" t="s">
        <v>2539</v>
      </c>
      <c r="Y650" s="57" t="s">
        <v>100</v>
      </c>
      <c r="Z650" s="392">
        <v>1</v>
      </c>
      <c r="AA650" s="58" t="s">
        <v>2591</v>
      </c>
      <c r="AB650" s="435">
        <v>45260</v>
      </c>
      <c r="AC650" s="392">
        <v>1</v>
      </c>
      <c r="AD650" s="58" t="s">
        <v>936</v>
      </c>
      <c r="AE650" s="435">
        <v>45260</v>
      </c>
      <c r="AF650" s="57" t="s">
        <v>79</v>
      </c>
      <c r="AG650" s="437">
        <v>1</v>
      </c>
    </row>
    <row r="651" spans="1:33" ht="39.75" customHeight="1" x14ac:dyDescent="0.25">
      <c r="A651" s="49" t="s">
        <v>4523</v>
      </c>
      <c r="B651" s="49">
        <v>1000</v>
      </c>
      <c r="C651" s="49" t="s">
        <v>61</v>
      </c>
      <c r="D651" s="49" t="s">
        <v>2416</v>
      </c>
      <c r="E651" s="49">
        <v>5</v>
      </c>
      <c r="F651" s="49" t="s">
        <v>2592</v>
      </c>
      <c r="G651" s="49" t="s">
        <v>2592</v>
      </c>
      <c r="H651" s="417" t="s">
        <v>75</v>
      </c>
      <c r="I651" s="417" t="s">
        <v>76</v>
      </c>
      <c r="J651" s="417" t="s">
        <v>77</v>
      </c>
      <c r="K651" s="417" t="s">
        <v>80</v>
      </c>
      <c r="L651" s="417" t="s">
        <v>125</v>
      </c>
      <c r="M651" s="417" t="s">
        <v>836</v>
      </c>
      <c r="N651" s="417" t="s">
        <v>2593</v>
      </c>
      <c r="O651" s="417" t="s">
        <v>516</v>
      </c>
      <c r="P651" s="417" t="s">
        <v>2594</v>
      </c>
      <c r="Q651" s="50">
        <v>7.0000000000000007E-2</v>
      </c>
      <c r="R651" s="50"/>
      <c r="S651" s="153">
        <v>1</v>
      </c>
      <c r="T651" s="417" t="s">
        <v>84</v>
      </c>
      <c r="U651" s="417" t="s">
        <v>2595</v>
      </c>
      <c r="V651" s="171">
        <v>44958</v>
      </c>
      <c r="W651" s="171">
        <v>45260</v>
      </c>
      <c r="X651" s="417" t="s">
        <v>2427</v>
      </c>
      <c r="Y651" s="57" t="s">
        <v>100</v>
      </c>
      <c r="Z651" s="392">
        <v>1</v>
      </c>
      <c r="AA651" s="58" t="s">
        <v>2597</v>
      </c>
      <c r="AB651" s="435">
        <v>45260</v>
      </c>
      <c r="AC651" s="392">
        <v>1</v>
      </c>
      <c r="AD651" s="58" t="s">
        <v>936</v>
      </c>
      <c r="AE651" s="435">
        <v>45260</v>
      </c>
      <c r="AF651" s="436" t="s">
        <v>92</v>
      </c>
      <c r="AG651" s="437" t="s">
        <v>92</v>
      </c>
    </row>
    <row r="652" spans="1:33" ht="39.75" customHeight="1" x14ac:dyDescent="0.25">
      <c r="A652" s="53" t="s">
        <v>4523</v>
      </c>
      <c r="B652" s="53">
        <v>1000</v>
      </c>
      <c r="C652" s="53" t="s">
        <v>61</v>
      </c>
      <c r="D652" s="53" t="s">
        <v>2416</v>
      </c>
      <c r="E652" s="53">
        <v>5</v>
      </c>
      <c r="F652" s="53" t="s">
        <v>2598</v>
      </c>
      <c r="G652" s="53" t="s">
        <v>2592</v>
      </c>
      <c r="H652" s="54" t="s">
        <v>94</v>
      </c>
      <c r="I652" s="54" t="s">
        <v>76</v>
      </c>
      <c r="J652" s="54" t="s">
        <v>80</v>
      </c>
      <c r="K652" s="54" t="s">
        <v>80</v>
      </c>
      <c r="L652" s="54" t="s">
        <v>80</v>
      </c>
      <c r="M652" s="54" t="s">
        <v>80</v>
      </c>
      <c r="N652" s="54" t="s">
        <v>80</v>
      </c>
      <c r="O652" s="54" t="s">
        <v>80</v>
      </c>
      <c r="P652" s="54" t="s">
        <v>2599</v>
      </c>
      <c r="Q652" s="52">
        <v>0.25</v>
      </c>
      <c r="R652" s="52">
        <v>1.7500000000000002E-2</v>
      </c>
      <c r="S652" s="428">
        <v>1</v>
      </c>
      <c r="T652" s="54" t="s">
        <v>84</v>
      </c>
      <c r="U652" s="54" t="s">
        <v>2600</v>
      </c>
      <c r="V652" s="75">
        <v>44958</v>
      </c>
      <c r="W652" s="75">
        <v>45044</v>
      </c>
      <c r="X652" s="54" t="s">
        <v>2427</v>
      </c>
      <c r="Y652" s="57" t="s">
        <v>100</v>
      </c>
      <c r="Z652" s="392">
        <v>1</v>
      </c>
      <c r="AA652" s="58" t="s">
        <v>2601</v>
      </c>
      <c r="AB652" s="435">
        <v>45042</v>
      </c>
      <c r="AC652" s="392">
        <v>1</v>
      </c>
      <c r="AD652" s="58" t="s">
        <v>2602</v>
      </c>
      <c r="AE652" s="435">
        <v>45042</v>
      </c>
      <c r="AF652" s="57" t="s">
        <v>79</v>
      </c>
      <c r="AG652" s="437">
        <v>1</v>
      </c>
    </row>
    <row r="653" spans="1:33" ht="39.75" customHeight="1" x14ac:dyDescent="0.25">
      <c r="A653" s="53" t="s">
        <v>4523</v>
      </c>
      <c r="B653" s="53">
        <v>1000</v>
      </c>
      <c r="C653" s="53" t="s">
        <v>61</v>
      </c>
      <c r="D653" s="53" t="s">
        <v>2416</v>
      </c>
      <c r="E653" s="53">
        <v>5</v>
      </c>
      <c r="F653" s="53" t="s">
        <v>2603</v>
      </c>
      <c r="G653" s="53" t="s">
        <v>2592</v>
      </c>
      <c r="H653" s="54" t="s">
        <v>94</v>
      </c>
      <c r="I653" s="54" t="s">
        <v>76</v>
      </c>
      <c r="J653" s="54" t="s">
        <v>80</v>
      </c>
      <c r="K653" s="54" t="s">
        <v>80</v>
      </c>
      <c r="L653" s="54" t="s">
        <v>80</v>
      </c>
      <c r="M653" s="54" t="s">
        <v>80</v>
      </c>
      <c r="N653" s="54" t="s">
        <v>80</v>
      </c>
      <c r="O653" s="54" t="s">
        <v>80</v>
      </c>
      <c r="P653" s="54" t="s">
        <v>2604</v>
      </c>
      <c r="Q653" s="52">
        <v>0.25</v>
      </c>
      <c r="R653" s="52">
        <v>1.7500000000000002E-2</v>
      </c>
      <c r="S653" s="428">
        <v>1</v>
      </c>
      <c r="T653" s="54" t="s">
        <v>84</v>
      </c>
      <c r="U653" s="54" t="s">
        <v>2605</v>
      </c>
      <c r="V653" s="75">
        <v>45048</v>
      </c>
      <c r="W653" s="75">
        <v>45138</v>
      </c>
      <c r="X653" s="54" t="s">
        <v>2427</v>
      </c>
      <c r="Y653" s="57" t="s">
        <v>100</v>
      </c>
      <c r="Z653" s="392">
        <v>1</v>
      </c>
      <c r="AA653" s="58" t="s">
        <v>2596</v>
      </c>
      <c r="AB653" s="435">
        <v>45138</v>
      </c>
      <c r="AC653" s="392">
        <v>1</v>
      </c>
      <c r="AD653" s="58" t="s">
        <v>942</v>
      </c>
      <c r="AE653" s="435">
        <v>45138</v>
      </c>
      <c r="AF653" s="57" t="s">
        <v>79</v>
      </c>
      <c r="AG653" s="437">
        <v>1</v>
      </c>
    </row>
    <row r="654" spans="1:33" ht="39.75" customHeight="1" x14ac:dyDescent="0.25">
      <c r="A654" s="53" t="s">
        <v>4523</v>
      </c>
      <c r="B654" s="53">
        <v>1000</v>
      </c>
      <c r="C654" s="53" t="s">
        <v>61</v>
      </c>
      <c r="D654" s="53" t="s">
        <v>2416</v>
      </c>
      <c r="E654" s="53">
        <v>5</v>
      </c>
      <c r="F654" s="53" t="s">
        <v>2606</v>
      </c>
      <c r="G654" s="53" t="s">
        <v>2592</v>
      </c>
      <c r="H654" s="54" t="s">
        <v>94</v>
      </c>
      <c r="I654" s="54" t="s">
        <v>76</v>
      </c>
      <c r="J654" s="54" t="s">
        <v>80</v>
      </c>
      <c r="K654" s="54" t="s">
        <v>80</v>
      </c>
      <c r="L654" s="54" t="s">
        <v>80</v>
      </c>
      <c r="M654" s="54" t="s">
        <v>80</v>
      </c>
      <c r="N654" s="54" t="s">
        <v>80</v>
      </c>
      <c r="O654" s="54" t="s">
        <v>80</v>
      </c>
      <c r="P654" s="54" t="s">
        <v>2607</v>
      </c>
      <c r="Q654" s="52">
        <v>0.25</v>
      </c>
      <c r="R654" s="52">
        <v>1.7500000000000002E-2</v>
      </c>
      <c r="S654" s="428">
        <v>1</v>
      </c>
      <c r="T654" s="54" t="s">
        <v>84</v>
      </c>
      <c r="U654" s="54" t="s">
        <v>2608</v>
      </c>
      <c r="V654" s="75">
        <v>45139</v>
      </c>
      <c r="W654" s="75">
        <v>45230</v>
      </c>
      <c r="X654" s="54" t="s">
        <v>2427</v>
      </c>
      <c r="Y654" s="57" t="s">
        <v>100</v>
      </c>
      <c r="Z654" s="392">
        <v>1</v>
      </c>
      <c r="AA654" s="58" t="s">
        <v>2609</v>
      </c>
      <c r="AB654" s="435">
        <v>45230</v>
      </c>
      <c r="AC654" s="392">
        <v>1</v>
      </c>
      <c r="AD654" s="58" t="s">
        <v>936</v>
      </c>
      <c r="AE654" s="435">
        <v>45260</v>
      </c>
      <c r="AF654" s="57" t="s">
        <v>79</v>
      </c>
      <c r="AG654" s="437">
        <v>1</v>
      </c>
    </row>
    <row r="655" spans="1:33" ht="39.75" customHeight="1" x14ac:dyDescent="0.25">
      <c r="A655" s="53" t="s">
        <v>4523</v>
      </c>
      <c r="B655" s="53">
        <v>1000</v>
      </c>
      <c r="C655" s="53" t="s">
        <v>61</v>
      </c>
      <c r="D655" s="53" t="s">
        <v>2416</v>
      </c>
      <c r="E655" s="53">
        <v>5</v>
      </c>
      <c r="F655" s="53" t="s">
        <v>2610</v>
      </c>
      <c r="G655" s="53" t="s">
        <v>2592</v>
      </c>
      <c r="H655" s="54" t="s">
        <v>94</v>
      </c>
      <c r="I655" s="54" t="s">
        <v>76</v>
      </c>
      <c r="J655" s="54" t="s">
        <v>80</v>
      </c>
      <c r="K655" s="54" t="s">
        <v>80</v>
      </c>
      <c r="L655" s="54" t="s">
        <v>80</v>
      </c>
      <c r="M655" s="54" t="s">
        <v>80</v>
      </c>
      <c r="N655" s="54" t="s">
        <v>80</v>
      </c>
      <c r="O655" s="54" t="s">
        <v>80</v>
      </c>
      <c r="P655" s="54" t="s">
        <v>2611</v>
      </c>
      <c r="Q655" s="52">
        <v>0.25</v>
      </c>
      <c r="R655" s="52">
        <v>1.7500000000000002E-2</v>
      </c>
      <c r="S655" s="428">
        <v>1</v>
      </c>
      <c r="T655" s="54" t="s">
        <v>84</v>
      </c>
      <c r="U655" s="54" t="s">
        <v>2612</v>
      </c>
      <c r="V655" s="75">
        <v>45231</v>
      </c>
      <c r="W655" s="75">
        <v>45260</v>
      </c>
      <c r="X655" s="54" t="s">
        <v>2427</v>
      </c>
      <c r="Y655" s="57" t="s">
        <v>100</v>
      </c>
      <c r="Z655" s="392">
        <v>1</v>
      </c>
      <c r="AA655" s="58" t="s">
        <v>2613</v>
      </c>
      <c r="AB655" s="435">
        <v>45260</v>
      </c>
      <c r="AC655" s="392">
        <v>1</v>
      </c>
      <c r="AD655" s="58" t="s">
        <v>936</v>
      </c>
      <c r="AE655" s="435">
        <v>45260</v>
      </c>
      <c r="AF655" s="57" t="s">
        <v>79</v>
      </c>
      <c r="AG655" s="437">
        <v>1</v>
      </c>
    </row>
    <row r="656" spans="1:33" ht="39.75" customHeight="1" x14ac:dyDescent="0.25">
      <c r="A656" s="49" t="s">
        <v>4523</v>
      </c>
      <c r="B656" s="49">
        <v>1000</v>
      </c>
      <c r="C656" s="49" t="s">
        <v>61</v>
      </c>
      <c r="D656" s="49" t="s">
        <v>2416</v>
      </c>
      <c r="E656" s="49">
        <v>5</v>
      </c>
      <c r="F656" s="49" t="s">
        <v>2614</v>
      </c>
      <c r="G656" s="49" t="s">
        <v>2614</v>
      </c>
      <c r="H656" s="417" t="s">
        <v>75</v>
      </c>
      <c r="I656" s="417" t="s">
        <v>76</v>
      </c>
      <c r="J656" s="417" t="s">
        <v>1096</v>
      </c>
      <c r="K656" s="417" t="s">
        <v>1274</v>
      </c>
      <c r="L656" s="417" t="s">
        <v>79</v>
      </c>
      <c r="M656" s="417" t="s">
        <v>80</v>
      </c>
      <c r="N656" s="417" t="s">
        <v>126</v>
      </c>
      <c r="O656" s="417" t="s">
        <v>80</v>
      </c>
      <c r="P656" s="417" t="s">
        <v>2615</v>
      </c>
      <c r="Q656" s="50">
        <v>0.04</v>
      </c>
      <c r="R656" s="50"/>
      <c r="S656" s="153">
        <v>1</v>
      </c>
      <c r="T656" s="417" t="s">
        <v>84</v>
      </c>
      <c r="U656" s="417" t="s">
        <v>2616</v>
      </c>
      <c r="V656" s="171">
        <v>44958</v>
      </c>
      <c r="W656" s="171">
        <v>45275</v>
      </c>
      <c r="X656" s="417" t="s">
        <v>2427</v>
      </c>
      <c r="Y656" s="57" t="s">
        <v>100</v>
      </c>
      <c r="Z656" s="392">
        <v>1</v>
      </c>
      <c r="AA656" s="58" t="s">
        <v>2617</v>
      </c>
      <c r="AB656" s="435">
        <v>45275</v>
      </c>
      <c r="AC656" s="392">
        <v>1</v>
      </c>
      <c r="AD656" s="58" t="s">
        <v>936</v>
      </c>
      <c r="AE656" s="435">
        <v>45275</v>
      </c>
      <c r="AF656" s="436" t="s">
        <v>92</v>
      </c>
      <c r="AG656" s="437" t="s">
        <v>92</v>
      </c>
    </row>
    <row r="657" spans="1:33" ht="39.75" customHeight="1" x14ac:dyDescent="0.25">
      <c r="A657" s="53" t="s">
        <v>4523</v>
      </c>
      <c r="B657" s="53">
        <v>1000</v>
      </c>
      <c r="C657" s="53" t="s">
        <v>61</v>
      </c>
      <c r="D657" s="53" t="s">
        <v>2416</v>
      </c>
      <c r="E657" s="53">
        <v>5</v>
      </c>
      <c r="F657" s="53" t="s">
        <v>2618</v>
      </c>
      <c r="G657" s="53" t="s">
        <v>2614</v>
      </c>
      <c r="H657" s="54" t="s">
        <v>94</v>
      </c>
      <c r="I657" s="54" t="s">
        <v>76</v>
      </c>
      <c r="J657" s="54" t="s">
        <v>80</v>
      </c>
      <c r="K657" s="54" t="s">
        <v>80</v>
      </c>
      <c r="L657" s="54" t="s">
        <v>80</v>
      </c>
      <c r="M657" s="54" t="s">
        <v>80</v>
      </c>
      <c r="N657" s="54" t="s">
        <v>80</v>
      </c>
      <c r="O657" s="54" t="s">
        <v>80</v>
      </c>
      <c r="P657" s="54" t="s">
        <v>2619</v>
      </c>
      <c r="Q657" s="52">
        <v>0.2</v>
      </c>
      <c r="R657" s="52">
        <v>8.0000000000000002E-3</v>
      </c>
      <c r="S657" s="428">
        <v>1</v>
      </c>
      <c r="T657" s="54" t="s">
        <v>84</v>
      </c>
      <c r="U657" s="54" t="s">
        <v>2620</v>
      </c>
      <c r="V657" s="75">
        <v>44958</v>
      </c>
      <c r="W657" s="75">
        <v>44985</v>
      </c>
      <c r="X657" s="54" t="s">
        <v>2427</v>
      </c>
      <c r="Y657" s="57" t="s">
        <v>100</v>
      </c>
      <c r="Z657" s="392">
        <v>1</v>
      </c>
      <c r="AA657" s="58" t="s">
        <v>2621</v>
      </c>
      <c r="AB657" s="435">
        <v>44980</v>
      </c>
      <c r="AC657" s="392">
        <v>1</v>
      </c>
      <c r="AD657" s="58" t="s">
        <v>956</v>
      </c>
      <c r="AE657" s="435">
        <v>44980</v>
      </c>
      <c r="AF657" s="57" t="s">
        <v>79</v>
      </c>
      <c r="AG657" s="437">
        <v>1</v>
      </c>
    </row>
    <row r="658" spans="1:33" ht="39.75" customHeight="1" x14ac:dyDescent="0.25">
      <c r="A658" s="53" t="s">
        <v>4523</v>
      </c>
      <c r="B658" s="53">
        <v>1000</v>
      </c>
      <c r="C658" s="53" t="s">
        <v>61</v>
      </c>
      <c r="D658" s="53" t="s">
        <v>2416</v>
      </c>
      <c r="E658" s="53">
        <v>5</v>
      </c>
      <c r="F658" s="53" t="s">
        <v>2622</v>
      </c>
      <c r="G658" s="53" t="s">
        <v>2614</v>
      </c>
      <c r="H658" s="54" t="s">
        <v>94</v>
      </c>
      <c r="I658" s="54" t="s">
        <v>76</v>
      </c>
      <c r="J658" s="54" t="s">
        <v>80</v>
      </c>
      <c r="K658" s="54" t="s">
        <v>80</v>
      </c>
      <c r="L658" s="54" t="s">
        <v>80</v>
      </c>
      <c r="M658" s="54" t="s">
        <v>80</v>
      </c>
      <c r="N658" s="54" t="s">
        <v>80</v>
      </c>
      <c r="O658" s="54" t="s">
        <v>80</v>
      </c>
      <c r="P658" s="54" t="s">
        <v>2623</v>
      </c>
      <c r="Q658" s="52">
        <v>0.8</v>
      </c>
      <c r="R658" s="52">
        <v>3.2000000000000001E-2</v>
      </c>
      <c r="S658" s="428">
        <v>1</v>
      </c>
      <c r="T658" s="54" t="s">
        <v>84</v>
      </c>
      <c r="U658" s="54" t="s">
        <v>2616</v>
      </c>
      <c r="V658" s="75">
        <v>44986</v>
      </c>
      <c r="W658" s="75">
        <v>45275</v>
      </c>
      <c r="X658" s="54" t="s">
        <v>2427</v>
      </c>
      <c r="Y658" s="57" t="s">
        <v>100</v>
      </c>
      <c r="Z658" s="392">
        <v>1</v>
      </c>
      <c r="AA658" s="58" t="s">
        <v>2617</v>
      </c>
      <c r="AB658" s="435">
        <v>45275</v>
      </c>
      <c r="AC658" s="392">
        <v>1</v>
      </c>
      <c r="AD658" s="58" t="s">
        <v>936</v>
      </c>
      <c r="AE658" s="435">
        <v>45275</v>
      </c>
      <c r="AF658" s="57" t="s">
        <v>79</v>
      </c>
      <c r="AG658" s="437">
        <v>1</v>
      </c>
    </row>
    <row r="659" spans="1:33" ht="39.75" customHeight="1" x14ac:dyDescent="0.25">
      <c r="A659" s="49" t="s">
        <v>4523</v>
      </c>
      <c r="B659" s="49">
        <v>1000</v>
      </c>
      <c r="C659" s="49" t="s">
        <v>61</v>
      </c>
      <c r="D659" s="49" t="s">
        <v>2416</v>
      </c>
      <c r="E659" s="49">
        <v>5</v>
      </c>
      <c r="F659" s="49" t="s">
        <v>2624</v>
      </c>
      <c r="G659" s="49" t="s">
        <v>2624</v>
      </c>
      <c r="H659" s="417" t="s">
        <v>75</v>
      </c>
      <c r="I659" s="417" t="s">
        <v>76</v>
      </c>
      <c r="J659" s="417" t="s">
        <v>1096</v>
      </c>
      <c r="K659" s="417" t="s">
        <v>1274</v>
      </c>
      <c r="L659" s="417" t="s">
        <v>125</v>
      </c>
      <c r="M659" s="417" t="s">
        <v>80</v>
      </c>
      <c r="N659" s="417" t="s">
        <v>126</v>
      </c>
      <c r="O659" s="417" t="s">
        <v>80</v>
      </c>
      <c r="P659" s="417" t="s">
        <v>2625</v>
      </c>
      <c r="Q659" s="50">
        <v>0.04</v>
      </c>
      <c r="R659" s="50"/>
      <c r="S659" s="153">
        <v>1</v>
      </c>
      <c r="T659" s="417" t="s">
        <v>84</v>
      </c>
      <c r="U659" s="417" t="s">
        <v>2626</v>
      </c>
      <c r="V659" s="171">
        <v>44958</v>
      </c>
      <c r="W659" s="171">
        <v>45275</v>
      </c>
      <c r="X659" s="417" t="s">
        <v>2427</v>
      </c>
      <c r="Y659" s="57" t="s">
        <v>100</v>
      </c>
      <c r="Z659" s="392">
        <v>1</v>
      </c>
      <c r="AA659" s="58" t="s">
        <v>2617</v>
      </c>
      <c r="AB659" s="435">
        <v>45275</v>
      </c>
      <c r="AC659" s="392">
        <v>1</v>
      </c>
      <c r="AD659" s="58" t="s">
        <v>936</v>
      </c>
      <c r="AE659" s="435">
        <v>45275</v>
      </c>
      <c r="AF659" s="436" t="s">
        <v>92</v>
      </c>
      <c r="AG659" s="437" t="s">
        <v>92</v>
      </c>
    </row>
    <row r="660" spans="1:33" ht="39.75" customHeight="1" x14ac:dyDescent="0.25">
      <c r="A660" s="53" t="s">
        <v>4523</v>
      </c>
      <c r="B660" s="53">
        <v>1000</v>
      </c>
      <c r="C660" s="53" t="s">
        <v>61</v>
      </c>
      <c r="D660" s="53" t="s">
        <v>2416</v>
      </c>
      <c r="E660" s="53">
        <v>5</v>
      </c>
      <c r="F660" s="53" t="s">
        <v>2627</v>
      </c>
      <c r="G660" s="53" t="s">
        <v>2624</v>
      </c>
      <c r="H660" s="54" t="s">
        <v>94</v>
      </c>
      <c r="I660" s="54" t="s">
        <v>76</v>
      </c>
      <c r="J660" s="54" t="s">
        <v>80</v>
      </c>
      <c r="K660" s="54" t="s">
        <v>80</v>
      </c>
      <c r="L660" s="54" t="s">
        <v>80</v>
      </c>
      <c r="M660" s="54" t="s">
        <v>80</v>
      </c>
      <c r="N660" s="54" t="s">
        <v>80</v>
      </c>
      <c r="O660" s="54" t="s">
        <v>80</v>
      </c>
      <c r="P660" s="54" t="s">
        <v>2628</v>
      </c>
      <c r="Q660" s="52">
        <v>0.2</v>
      </c>
      <c r="R660" s="52">
        <v>8.0000000000000002E-3</v>
      </c>
      <c r="S660" s="428">
        <v>1</v>
      </c>
      <c r="T660" s="54" t="s">
        <v>84</v>
      </c>
      <c r="U660" s="54" t="s">
        <v>2629</v>
      </c>
      <c r="V660" s="75">
        <v>44958</v>
      </c>
      <c r="W660" s="75">
        <v>44985</v>
      </c>
      <c r="X660" s="54" t="s">
        <v>2427</v>
      </c>
      <c r="Y660" s="57" t="s">
        <v>100</v>
      </c>
      <c r="Z660" s="392">
        <v>1</v>
      </c>
      <c r="AA660" s="58" t="s">
        <v>2630</v>
      </c>
      <c r="AB660" s="435">
        <v>44985</v>
      </c>
      <c r="AC660" s="392">
        <v>1</v>
      </c>
      <c r="AD660" s="58" t="s">
        <v>956</v>
      </c>
      <c r="AE660" s="435">
        <v>44985</v>
      </c>
      <c r="AF660" s="57" t="s">
        <v>79</v>
      </c>
      <c r="AG660" s="437">
        <v>1</v>
      </c>
    </row>
    <row r="661" spans="1:33" ht="39.75" customHeight="1" x14ac:dyDescent="0.25">
      <c r="A661" s="53" t="s">
        <v>4523</v>
      </c>
      <c r="B661" s="53">
        <v>1000</v>
      </c>
      <c r="C661" s="53" t="s">
        <v>61</v>
      </c>
      <c r="D661" s="53" t="s">
        <v>2416</v>
      </c>
      <c r="E661" s="53">
        <v>5</v>
      </c>
      <c r="F661" s="53" t="s">
        <v>2631</v>
      </c>
      <c r="G661" s="53" t="s">
        <v>2624</v>
      </c>
      <c r="H661" s="54" t="s">
        <v>94</v>
      </c>
      <c r="I661" s="54" t="s">
        <v>76</v>
      </c>
      <c r="J661" s="54" t="s">
        <v>80</v>
      </c>
      <c r="K661" s="54" t="s">
        <v>80</v>
      </c>
      <c r="L661" s="54" t="s">
        <v>80</v>
      </c>
      <c r="M661" s="54" t="s">
        <v>80</v>
      </c>
      <c r="N661" s="54" t="s">
        <v>80</v>
      </c>
      <c r="O661" s="54" t="s">
        <v>80</v>
      </c>
      <c r="P661" s="54" t="s">
        <v>2632</v>
      </c>
      <c r="Q661" s="52">
        <v>0.8</v>
      </c>
      <c r="R661" s="52">
        <v>3.2000000000000001E-2</v>
      </c>
      <c r="S661" s="428">
        <v>1</v>
      </c>
      <c r="T661" s="54" t="s">
        <v>84</v>
      </c>
      <c r="U661" s="54" t="s">
        <v>2626</v>
      </c>
      <c r="V661" s="75">
        <v>44986</v>
      </c>
      <c r="W661" s="75">
        <v>45275</v>
      </c>
      <c r="X661" s="54" t="s">
        <v>2427</v>
      </c>
      <c r="Y661" s="57" t="s">
        <v>100</v>
      </c>
      <c r="Z661" s="392">
        <v>1</v>
      </c>
      <c r="AA661" s="58" t="s">
        <v>2617</v>
      </c>
      <c r="AB661" s="435">
        <v>45275</v>
      </c>
      <c r="AC661" s="392">
        <v>1</v>
      </c>
      <c r="AD661" s="58" t="s">
        <v>936</v>
      </c>
      <c r="AE661" s="435">
        <v>45275</v>
      </c>
      <c r="AF661" s="57" t="s">
        <v>79</v>
      </c>
      <c r="AG661" s="437">
        <v>1</v>
      </c>
    </row>
    <row r="662" spans="1:33" ht="39.75" customHeight="1" x14ac:dyDescent="0.25">
      <c r="A662" s="49" t="s">
        <v>4523</v>
      </c>
      <c r="B662" s="49">
        <v>1000</v>
      </c>
      <c r="C662" s="49" t="s">
        <v>61</v>
      </c>
      <c r="D662" s="49" t="s">
        <v>2416</v>
      </c>
      <c r="E662" s="49">
        <v>5</v>
      </c>
      <c r="F662" s="49" t="s">
        <v>2633</v>
      </c>
      <c r="G662" s="49" t="s">
        <v>2633</v>
      </c>
      <c r="H662" s="417" t="s">
        <v>75</v>
      </c>
      <c r="I662" s="417" t="s">
        <v>76</v>
      </c>
      <c r="J662" s="417" t="s">
        <v>1096</v>
      </c>
      <c r="K662" s="417" t="s">
        <v>1274</v>
      </c>
      <c r="L662" s="417" t="s">
        <v>125</v>
      </c>
      <c r="M662" s="417" t="s">
        <v>80</v>
      </c>
      <c r="N662" s="417" t="s">
        <v>126</v>
      </c>
      <c r="O662" s="417" t="s">
        <v>80</v>
      </c>
      <c r="P662" s="417" t="s">
        <v>2634</v>
      </c>
      <c r="Q662" s="50">
        <v>0.04</v>
      </c>
      <c r="R662" s="50"/>
      <c r="S662" s="153">
        <v>2</v>
      </c>
      <c r="T662" s="417" t="s">
        <v>84</v>
      </c>
      <c r="U662" s="417" t="s">
        <v>2635</v>
      </c>
      <c r="V662" s="171">
        <v>44958</v>
      </c>
      <c r="W662" s="171">
        <v>45289</v>
      </c>
      <c r="X662" s="417" t="s">
        <v>2427</v>
      </c>
      <c r="Y662" s="57" t="s">
        <v>100</v>
      </c>
      <c r="Z662" s="392">
        <v>1</v>
      </c>
      <c r="AA662" s="58" t="s">
        <v>2637</v>
      </c>
      <c r="AB662" s="435">
        <v>45288</v>
      </c>
      <c r="AC662" s="392">
        <v>1</v>
      </c>
      <c r="AD662" s="58" t="s">
        <v>936</v>
      </c>
      <c r="AE662" s="435">
        <v>45288</v>
      </c>
      <c r="AF662" s="436" t="s">
        <v>92</v>
      </c>
      <c r="AG662" s="437" t="s">
        <v>92</v>
      </c>
    </row>
    <row r="663" spans="1:33" ht="39.75" customHeight="1" x14ac:dyDescent="0.25">
      <c r="A663" s="53" t="s">
        <v>4523</v>
      </c>
      <c r="B663" s="53">
        <v>1000</v>
      </c>
      <c r="C663" s="53" t="s">
        <v>61</v>
      </c>
      <c r="D663" s="53" t="s">
        <v>2416</v>
      </c>
      <c r="E663" s="53">
        <v>5</v>
      </c>
      <c r="F663" s="53" t="s">
        <v>2638</v>
      </c>
      <c r="G663" s="53" t="s">
        <v>2633</v>
      </c>
      <c r="H663" s="54" t="s">
        <v>94</v>
      </c>
      <c r="I663" s="54" t="s">
        <v>76</v>
      </c>
      <c r="J663" s="54" t="s">
        <v>80</v>
      </c>
      <c r="K663" s="54" t="s">
        <v>80</v>
      </c>
      <c r="L663" s="54" t="s">
        <v>80</v>
      </c>
      <c r="M663" s="54" t="s">
        <v>80</v>
      </c>
      <c r="N663" s="54" t="s">
        <v>80</v>
      </c>
      <c r="O663" s="54" t="s">
        <v>80</v>
      </c>
      <c r="P663" s="54" t="s">
        <v>2639</v>
      </c>
      <c r="Q663" s="52">
        <v>0.5</v>
      </c>
      <c r="R663" s="52">
        <v>0.02</v>
      </c>
      <c r="S663" s="428">
        <v>1</v>
      </c>
      <c r="T663" s="54" t="s">
        <v>84</v>
      </c>
      <c r="U663" s="54" t="s">
        <v>2640</v>
      </c>
      <c r="V663" s="75">
        <v>44958</v>
      </c>
      <c r="W663" s="75">
        <v>45169</v>
      </c>
      <c r="X663" s="54" t="s">
        <v>2427</v>
      </c>
      <c r="Y663" s="57" t="s">
        <v>100</v>
      </c>
      <c r="Z663" s="392">
        <v>1</v>
      </c>
      <c r="AA663" s="58" t="s">
        <v>2636</v>
      </c>
      <c r="AB663" s="435">
        <v>45167</v>
      </c>
      <c r="AC663" s="392">
        <v>1</v>
      </c>
      <c r="AD663" s="58" t="s">
        <v>942</v>
      </c>
      <c r="AE663" s="435">
        <v>45167</v>
      </c>
      <c r="AF663" s="57" t="s">
        <v>79</v>
      </c>
      <c r="AG663" s="437">
        <v>1</v>
      </c>
    </row>
    <row r="664" spans="1:33" ht="39.75" customHeight="1" x14ac:dyDescent="0.25">
      <c r="A664" s="53" t="s">
        <v>4523</v>
      </c>
      <c r="B664" s="53">
        <v>1000</v>
      </c>
      <c r="C664" s="53" t="s">
        <v>61</v>
      </c>
      <c r="D664" s="53" t="s">
        <v>2416</v>
      </c>
      <c r="E664" s="53">
        <v>5</v>
      </c>
      <c r="F664" s="53" t="s">
        <v>2641</v>
      </c>
      <c r="G664" s="53" t="s">
        <v>2633</v>
      </c>
      <c r="H664" s="54" t="s">
        <v>94</v>
      </c>
      <c r="I664" s="54" t="s">
        <v>76</v>
      </c>
      <c r="J664" s="54" t="s">
        <v>80</v>
      </c>
      <c r="K664" s="54" t="s">
        <v>80</v>
      </c>
      <c r="L664" s="54" t="s">
        <v>80</v>
      </c>
      <c r="M664" s="54" t="s">
        <v>80</v>
      </c>
      <c r="N664" s="54" t="s">
        <v>80</v>
      </c>
      <c r="O664" s="54" t="s">
        <v>80</v>
      </c>
      <c r="P664" s="54" t="s">
        <v>2642</v>
      </c>
      <c r="Q664" s="52">
        <v>0.5</v>
      </c>
      <c r="R664" s="52">
        <v>0.02</v>
      </c>
      <c r="S664" s="428">
        <v>1</v>
      </c>
      <c r="T664" s="54" t="s">
        <v>84</v>
      </c>
      <c r="U664" s="54" t="s">
        <v>2640</v>
      </c>
      <c r="V664" s="75">
        <v>45170</v>
      </c>
      <c r="W664" s="75">
        <v>45289</v>
      </c>
      <c r="X664" s="54" t="s">
        <v>2427</v>
      </c>
      <c r="Y664" s="57" t="s">
        <v>100</v>
      </c>
      <c r="Z664" s="392">
        <v>1</v>
      </c>
      <c r="AA664" s="58" t="s">
        <v>2637</v>
      </c>
      <c r="AB664" s="435">
        <v>45288</v>
      </c>
      <c r="AC664" s="392">
        <v>1</v>
      </c>
      <c r="AD664" s="58" t="s">
        <v>936</v>
      </c>
      <c r="AE664" s="435">
        <v>45288</v>
      </c>
      <c r="AF664" s="57" t="s">
        <v>79</v>
      </c>
      <c r="AG664" s="437">
        <v>1</v>
      </c>
    </row>
    <row r="665" spans="1:33" ht="39.75" customHeight="1" x14ac:dyDescent="0.25">
      <c r="A665" s="49" t="s">
        <v>4523</v>
      </c>
      <c r="B665" s="49">
        <v>1000</v>
      </c>
      <c r="C665" s="49" t="s">
        <v>61</v>
      </c>
      <c r="D665" s="49" t="s">
        <v>2416</v>
      </c>
      <c r="E665" s="49">
        <v>5</v>
      </c>
      <c r="F665" s="49" t="s">
        <v>2643</v>
      </c>
      <c r="G665" s="49" t="s">
        <v>2643</v>
      </c>
      <c r="H665" s="417" t="s">
        <v>75</v>
      </c>
      <c r="I665" s="417" t="s">
        <v>76</v>
      </c>
      <c r="J665" s="417" t="s">
        <v>1096</v>
      </c>
      <c r="K665" s="417" t="s">
        <v>1274</v>
      </c>
      <c r="L665" s="417" t="s">
        <v>79</v>
      </c>
      <c r="M665" s="417" t="s">
        <v>80</v>
      </c>
      <c r="N665" s="417" t="s">
        <v>126</v>
      </c>
      <c r="O665" s="417" t="s">
        <v>80</v>
      </c>
      <c r="P665" s="417" t="s">
        <v>2644</v>
      </c>
      <c r="Q665" s="50">
        <v>0.04</v>
      </c>
      <c r="R665" s="50"/>
      <c r="S665" s="153">
        <v>2</v>
      </c>
      <c r="T665" s="417" t="s">
        <v>84</v>
      </c>
      <c r="U665" s="417" t="s">
        <v>2645</v>
      </c>
      <c r="V665" s="171">
        <v>44958</v>
      </c>
      <c r="W665" s="171">
        <v>45275</v>
      </c>
      <c r="X665" s="417" t="s">
        <v>2646</v>
      </c>
      <c r="Y665" s="57" t="s">
        <v>100</v>
      </c>
      <c r="Z665" s="392">
        <v>1</v>
      </c>
      <c r="AA665" s="58" t="s">
        <v>2647</v>
      </c>
      <c r="AB665" s="435">
        <v>45275</v>
      </c>
      <c r="AC665" s="392">
        <v>1</v>
      </c>
      <c r="AD665" s="58" t="s">
        <v>2648</v>
      </c>
      <c r="AE665" s="435">
        <v>45275</v>
      </c>
      <c r="AF665" s="436" t="s">
        <v>92</v>
      </c>
      <c r="AG665" s="437" t="s">
        <v>92</v>
      </c>
    </row>
    <row r="666" spans="1:33" ht="39.75" customHeight="1" x14ac:dyDescent="0.25">
      <c r="A666" s="53" t="s">
        <v>4523</v>
      </c>
      <c r="B666" s="53">
        <v>1000</v>
      </c>
      <c r="C666" s="53" t="s">
        <v>61</v>
      </c>
      <c r="D666" s="53" t="s">
        <v>2416</v>
      </c>
      <c r="E666" s="53">
        <v>5</v>
      </c>
      <c r="F666" s="53" t="s">
        <v>2649</v>
      </c>
      <c r="G666" s="53" t="s">
        <v>2643</v>
      </c>
      <c r="H666" s="54" t="s">
        <v>94</v>
      </c>
      <c r="I666" s="54" t="s">
        <v>76</v>
      </c>
      <c r="J666" s="54" t="s">
        <v>80</v>
      </c>
      <c r="K666" s="54" t="s">
        <v>80</v>
      </c>
      <c r="L666" s="54" t="s">
        <v>80</v>
      </c>
      <c r="M666" s="54" t="s">
        <v>80</v>
      </c>
      <c r="N666" s="54" t="s">
        <v>80</v>
      </c>
      <c r="O666" s="54" t="s">
        <v>80</v>
      </c>
      <c r="P666" s="54" t="s">
        <v>2650</v>
      </c>
      <c r="Q666" s="52">
        <v>0.2</v>
      </c>
      <c r="R666" s="52">
        <v>8.0000000000000002E-3</v>
      </c>
      <c r="S666" s="428">
        <v>1</v>
      </c>
      <c r="T666" s="54" t="s">
        <v>84</v>
      </c>
      <c r="U666" s="54" t="s">
        <v>2651</v>
      </c>
      <c r="V666" s="75">
        <v>44958</v>
      </c>
      <c r="W666" s="75">
        <v>44985</v>
      </c>
      <c r="X666" s="54" t="s">
        <v>2646</v>
      </c>
      <c r="Y666" s="57" t="s">
        <v>100</v>
      </c>
      <c r="Z666" s="392">
        <v>1</v>
      </c>
      <c r="AA666" s="58" t="s">
        <v>2652</v>
      </c>
      <c r="AB666" s="435">
        <v>44984</v>
      </c>
      <c r="AC666" s="392">
        <v>1</v>
      </c>
      <c r="AD666" s="58" t="s">
        <v>956</v>
      </c>
      <c r="AE666" s="435">
        <v>44984</v>
      </c>
      <c r="AF666" s="57" t="s">
        <v>79</v>
      </c>
      <c r="AG666" s="437">
        <v>1</v>
      </c>
    </row>
    <row r="667" spans="1:33" ht="39.75" customHeight="1" x14ac:dyDescent="0.25">
      <c r="A667" s="53" t="s">
        <v>4523</v>
      </c>
      <c r="B667" s="53">
        <v>1000</v>
      </c>
      <c r="C667" s="53" t="s">
        <v>61</v>
      </c>
      <c r="D667" s="53" t="s">
        <v>2416</v>
      </c>
      <c r="E667" s="53">
        <v>5</v>
      </c>
      <c r="F667" s="53" t="s">
        <v>2653</v>
      </c>
      <c r="G667" s="53" t="s">
        <v>2643</v>
      </c>
      <c r="H667" s="54" t="s">
        <v>94</v>
      </c>
      <c r="I667" s="54" t="s">
        <v>76</v>
      </c>
      <c r="J667" s="54" t="s">
        <v>80</v>
      </c>
      <c r="K667" s="54" t="s">
        <v>80</v>
      </c>
      <c r="L667" s="54" t="s">
        <v>80</v>
      </c>
      <c r="M667" s="54" t="s">
        <v>80</v>
      </c>
      <c r="N667" s="54" t="s">
        <v>80</v>
      </c>
      <c r="O667" s="54" t="s">
        <v>80</v>
      </c>
      <c r="P667" s="54" t="s">
        <v>2654</v>
      </c>
      <c r="Q667" s="52">
        <v>0.8</v>
      </c>
      <c r="R667" s="52">
        <v>3.2000000000000001E-2</v>
      </c>
      <c r="S667" s="428">
        <v>2</v>
      </c>
      <c r="T667" s="54" t="s">
        <v>84</v>
      </c>
      <c r="U667" s="54" t="s">
        <v>2655</v>
      </c>
      <c r="V667" s="75">
        <v>44986</v>
      </c>
      <c r="W667" s="75">
        <v>45275</v>
      </c>
      <c r="X667" s="54" t="s">
        <v>2646</v>
      </c>
      <c r="Y667" s="57" t="s">
        <v>100</v>
      </c>
      <c r="Z667" s="392">
        <v>1</v>
      </c>
      <c r="AA667" s="58" t="s">
        <v>2647</v>
      </c>
      <c r="AB667" s="435">
        <v>45275</v>
      </c>
      <c r="AC667" s="392">
        <v>1</v>
      </c>
      <c r="AD667" s="58" t="s">
        <v>2648</v>
      </c>
      <c r="AE667" s="435">
        <v>45275</v>
      </c>
      <c r="AF667" s="57" t="s">
        <v>79</v>
      </c>
      <c r="AG667" s="437">
        <v>1</v>
      </c>
    </row>
    <row r="668" spans="1:33" ht="39.75" customHeight="1" x14ac:dyDescent="0.25">
      <c r="A668" s="49" t="s">
        <v>4523</v>
      </c>
      <c r="B668" s="49">
        <v>1000</v>
      </c>
      <c r="C668" s="49" t="s">
        <v>61</v>
      </c>
      <c r="D668" s="49" t="s">
        <v>2416</v>
      </c>
      <c r="E668" s="49">
        <v>5</v>
      </c>
      <c r="F668" s="49" t="s">
        <v>2656</v>
      </c>
      <c r="G668" s="49" t="s">
        <v>2656</v>
      </c>
      <c r="H668" s="417" t="s">
        <v>75</v>
      </c>
      <c r="I668" s="417" t="s">
        <v>76</v>
      </c>
      <c r="J668" s="417" t="s">
        <v>123</v>
      </c>
      <c r="K668" s="417" t="s">
        <v>80</v>
      </c>
      <c r="L668" s="417" t="s">
        <v>125</v>
      </c>
      <c r="M668" s="417" t="s">
        <v>80</v>
      </c>
      <c r="N668" s="417" t="s">
        <v>126</v>
      </c>
      <c r="O668" s="417" t="s">
        <v>80</v>
      </c>
      <c r="P668" s="417" t="s">
        <v>2657</v>
      </c>
      <c r="Q668" s="50">
        <v>0.04</v>
      </c>
      <c r="R668" s="50"/>
      <c r="S668" s="153">
        <v>4</v>
      </c>
      <c r="T668" s="417" t="s">
        <v>84</v>
      </c>
      <c r="U668" s="417" t="s">
        <v>2658</v>
      </c>
      <c r="V668" s="171">
        <v>44986</v>
      </c>
      <c r="W668" s="171">
        <v>45230</v>
      </c>
      <c r="X668" s="417" t="s">
        <v>2427</v>
      </c>
      <c r="Y668" s="57" t="s">
        <v>100</v>
      </c>
      <c r="Z668" s="392">
        <v>1</v>
      </c>
      <c r="AA668" s="58" t="s">
        <v>2660</v>
      </c>
      <c r="AB668" s="435">
        <v>45119</v>
      </c>
      <c r="AC668" s="392">
        <v>1</v>
      </c>
      <c r="AD668" s="58" t="s">
        <v>942</v>
      </c>
      <c r="AE668" s="435">
        <v>45119</v>
      </c>
      <c r="AF668" s="436" t="s">
        <v>92</v>
      </c>
      <c r="AG668" s="437" t="s">
        <v>92</v>
      </c>
    </row>
    <row r="669" spans="1:33" ht="39.75" customHeight="1" x14ac:dyDescent="0.25">
      <c r="A669" s="53" t="s">
        <v>4523</v>
      </c>
      <c r="B669" s="53">
        <v>1000</v>
      </c>
      <c r="C669" s="53" t="s">
        <v>61</v>
      </c>
      <c r="D669" s="53" t="s">
        <v>2416</v>
      </c>
      <c r="E669" s="53">
        <v>5</v>
      </c>
      <c r="F669" s="53" t="s">
        <v>2661</v>
      </c>
      <c r="G669" s="53" t="s">
        <v>2656</v>
      </c>
      <c r="H669" s="54" t="s">
        <v>94</v>
      </c>
      <c r="I669" s="54" t="s">
        <v>76</v>
      </c>
      <c r="J669" s="54" t="s">
        <v>80</v>
      </c>
      <c r="K669" s="54" t="s">
        <v>80</v>
      </c>
      <c r="L669" s="54" t="s">
        <v>80</v>
      </c>
      <c r="M669" s="54" t="s">
        <v>80</v>
      </c>
      <c r="N669" s="54" t="s">
        <v>80</v>
      </c>
      <c r="O669" s="54" t="s">
        <v>80</v>
      </c>
      <c r="P669" s="54" t="s">
        <v>2662</v>
      </c>
      <c r="Q669" s="52">
        <v>0.3</v>
      </c>
      <c r="R669" s="52">
        <v>1.2E-2</v>
      </c>
      <c r="S669" s="428">
        <v>1</v>
      </c>
      <c r="T669" s="54" t="s">
        <v>84</v>
      </c>
      <c r="U669" s="54" t="s">
        <v>2663</v>
      </c>
      <c r="V669" s="75">
        <v>44986</v>
      </c>
      <c r="W669" s="75">
        <v>45016</v>
      </c>
      <c r="X669" s="54" t="s">
        <v>2427</v>
      </c>
      <c r="Y669" s="57" t="s">
        <v>100</v>
      </c>
      <c r="Z669" s="392">
        <v>1</v>
      </c>
      <c r="AA669" s="58" t="s">
        <v>2659</v>
      </c>
      <c r="AB669" s="435">
        <v>45012</v>
      </c>
      <c r="AC669" s="392">
        <v>1</v>
      </c>
      <c r="AD669" s="58" t="s">
        <v>956</v>
      </c>
      <c r="AE669" s="435">
        <v>45012</v>
      </c>
      <c r="AF669" s="57" t="s">
        <v>79</v>
      </c>
      <c r="AG669" s="437">
        <v>1</v>
      </c>
    </row>
    <row r="670" spans="1:33" ht="39.75" customHeight="1" x14ac:dyDescent="0.25">
      <c r="A670" s="53" t="s">
        <v>4523</v>
      </c>
      <c r="B670" s="53">
        <v>1000</v>
      </c>
      <c r="C670" s="53" t="s">
        <v>61</v>
      </c>
      <c r="D670" s="53" t="s">
        <v>2416</v>
      </c>
      <c r="E670" s="53">
        <v>5</v>
      </c>
      <c r="F670" s="53" t="s">
        <v>2664</v>
      </c>
      <c r="G670" s="53" t="s">
        <v>2656</v>
      </c>
      <c r="H670" s="54" t="s">
        <v>94</v>
      </c>
      <c r="I670" s="54" t="s">
        <v>76</v>
      </c>
      <c r="J670" s="54" t="s">
        <v>80</v>
      </c>
      <c r="K670" s="54" t="s">
        <v>80</v>
      </c>
      <c r="L670" s="54" t="s">
        <v>80</v>
      </c>
      <c r="M670" s="54" t="s">
        <v>80</v>
      </c>
      <c r="N670" s="54" t="s">
        <v>80</v>
      </c>
      <c r="O670" s="54" t="s">
        <v>80</v>
      </c>
      <c r="P670" s="54" t="s">
        <v>2665</v>
      </c>
      <c r="Q670" s="52">
        <v>0.7</v>
      </c>
      <c r="R670" s="52">
        <v>2.7999999999999997E-2</v>
      </c>
      <c r="S670" s="428">
        <v>4</v>
      </c>
      <c r="T670" s="54" t="s">
        <v>84</v>
      </c>
      <c r="U670" s="54" t="s">
        <v>2666</v>
      </c>
      <c r="V670" s="75">
        <v>45019</v>
      </c>
      <c r="W670" s="75">
        <v>45230</v>
      </c>
      <c r="X670" s="54" t="s">
        <v>2427</v>
      </c>
      <c r="Y670" s="57" t="s">
        <v>100</v>
      </c>
      <c r="Z670" s="392">
        <v>1</v>
      </c>
      <c r="AA670" s="58" t="s">
        <v>2667</v>
      </c>
      <c r="AB670" s="435">
        <v>45119</v>
      </c>
      <c r="AC670" s="392">
        <v>1</v>
      </c>
      <c r="AD670" s="58" t="s">
        <v>942</v>
      </c>
      <c r="AE670" s="435">
        <v>45119</v>
      </c>
      <c r="AF670" s="57" t="s">
        <v>79</v>
      </c>
      <c r="AG670" s="437">
        <v>1</v>
      </c>
    </row>
    <row r="671" spans="1:33" ht="39.75" customHeight="1" x14ac:dyDescent="0.25">
      <c r="A671" s="49" t="s">
        <v>4523</v>
      </c>
      <c r="B671" s="49">
        <v>1000</v>
      </c>
      <c r="C671" s="49" t="s">
        <v>61</v>
      </c>
      <c r="D671" s="49" t="s">
        <v>2416</v>
      </c>
      <c r="E671" s="49">
        <v>5</v>
      </c>
      <c r="F671" s="49" t="s">
        <v>2668</v>
      </c>
      <c r="G671" s="49" t="s">
        <v>2668</v>
      </c>
      <c r="H671" s="417" t="s">
        <v>75</v>
      </c>
      <c r="I671" s="417" t="s">
        <v>76</v>
      </c>
      <c r="J671" s="417" t="s">
        <v>1406</v>
      </c>
      <c r="K671" s="417" t="s">
        <v>1274</v>
      </c>
      <c r="L671" s="417" t="s">
        <v>79</v>
      </c>
      <c r="M671" s="417" t="s">
        <v>80</v>
      </c>
      <c r="N671" s="417" t="s">
        <v>2593</v>
      </c>
      <c r="O671" s="417" t="s">
        <v>2669</v>
      </c>
      <c r="P671" s="417" t="s">
        <v>2670</v>
      </c>
      <c r="Q671" s="50">
        <v>0.04</v>
      </c>
      <c r="R671" s="50"/>
      <c r="S671" s="153">
        <v>4</v>
      </c>
      <c r="T671" s="417" t="s">
        <v>84</v>
      </c>
      <c r="U671" s="417" t="s">
        <v>2671</v>
      </c>
      <c r="V671" s="171">
        <v>44986</v>
      </c>
      <c r="W671" s="171">
        <v>45260</v>
      </c>
      <c r="X671" s="417" t="s">
        <v>2672</v>
      </c>
      <c r="Y671" s="57" t="s">
        <v>100</v>
      </c>
      <c r="Z671" s="392">
        <v>1</v>
      </c>
      <c r="AA671" s="58" t="s">
        <v>2674</v>
      </c>
      <c r="AB671" s="435">
        <v>45217</v>
      </c>
      <c r="AC671" s="392">
        <v>1</v>
      </c>
      <c r="AD671" s="58" t="s">
        <v>936</v>
      </c>
      <c r="AE671" s="435">
        <v>45217</v>
      </c>
      <c r="AF671" s="436" t="s">
        <v>92</v>
      </c>
      <c r="AG671" s="437" t="s">
        <v>92</v>
      </c>
    </row>
    <row r="672" spans="1:33" ht="39.75" customHeight="1" x14ac:dyDescent="0.25">
      <c r="A672" s="53" t="s">
        <v>4523</v>
      </c>
      <c r="B672" s="53">
        <v>1000</v>
      </c>
      <c r="C672" s="53" t="s">
        <v>61</v>
      </c>
      <c r="D672" s="53" t="s">
        <v>2416</v>
      </c>
      <c r="E672" s="53">
        <v>5</v>
      </c>
      <c r="F672" s="53" t="s">
        <v>2675</v>
      </c>
      <c r="G672" s="53" t="s">
        <v>2668</v>
      </c>
      <c r="H672" s="54" t="s">
        <v>94</v>
      </c>
      <c r="I672" s="54" t="s">
        <v>76</v>
      </c>
      <c r="J672" s="54" t="s">
        <v>80</v>
      </c>
      <c r="K672" s="54" t="s">
        <v>80</v>
      </c>
      <c r="L672" s="54" t="s">
        <v>80</v>
      </c>
      <c r="M672" s="54" t="s">
        <v>80</v>
      </c>
      <c r="N672" s="54" t="s">
        <v>80</v>
      </c>
      <c r="O672" s="54" t="s">
        <v>80</v>
      </c>
      <c r="P672" s="54" t="s">
        <v>2676</v>
      </c>
      <c r="Q672" s="52">
        <v>0.3</v>
      </c>
      <c r="R672" s="52">
        <v>1.2E-2</v>
      </c>
      <c r="S672" s="428">
        <v>1</v>
      </c>
      <c r="T672" s="54" t="s">
        <v>84</v>
      </c>
      <c r="U672" s="54" t="s">
        <v>2450</v>
      </c>
      <c r="V672" s="75">
        <v>44986</v>
      </c>
      <c r="W672" s="75">
        <v>45016</v>
      </c>
      <c r="X672" s="54" t="s">
        <v>2672</v>
      </c>
      <c r="Y672" s="57" t="s">
        <v>100</v>
      </c>
      <c r="Z672" s="392">
        <v>1</v>
      </c>
      <c r="AA672" s="58" t="s">
        <v>2673</v>
      </c>
      <c r="AB672" s="435">
        <v>45012</v>
      </c>
      <c r="AC672" s="392">
        <v>1</v>
      </c>
      <c r="AD672" s="58" t="s">
        <v>956</v>
      </c>
      <c r="AE672" s="435">
        <v>45012</v>
      </c>
      <c r="AF672" s="57" t="s">
        <v>79</v>
      </c>
      <c r="AG672" s="437">
        <v>1</v>
      </c>
    </row>
    <row r="673" spans="1:33" ht="39.75" customHeight="1" x14ac:dyDescent="0.25">
      <c r="A673" s="53" t="s">
        <v>4523</v>
      </c>
      <c r="B673" s="53">
        <v>1000</v>
      </c>
      <c r="C673" s="53" t="s">
        <v>61</v>
      </c>
      <c r="D673" s="53" t="s">
        <v>2416</v>
      </c>
      <c r="E673" s="53">
        <v>5</v>
      </c>
      <c r="F673" s="53" t="s">
        <v>2677</v>
      </c>
      <c r="G673" s="53" t="s">
        <v>2668</v>
      </c>
      <c r="H673" s="54" t="s">
        <v>94</v>
      </c>
      <c r="I673" s="54" t="s">
        <v>76</v>
      </c>
      <c r="J673" s="54" t="s">
        <v>80</v>
      </c>
      <c r="K673" s="54" t="s">
        <v>80</v>
      </c>
      <c r="L673" s="54" t="s">
        <v>80</v>
      </c>
      <c r="M673" s="54" t="s">
        <v>80</v>
      </c>
      <c r="N673" s="54" t="s">
        <v>80</v>
      </c>
      <c r="O673" s="54" t="s">
        <v>80</v>
      </c>
      <c r="P673" s="54" t="s">
        <v>2452</v>
      </c>
      <c r="Q673" s="52">
        <v>0.7</v>
      </c>
      <c r="R673" s="52">
        <v>2.7999999999999997E-2</v>
      </c>
      <c r="S673" s="428">
        <v>4</v>
      </c>
      <c r="T673" s="54" t="s">
        <v>84</v>
      </c>
      <c r="U673" s="54" t="s">
        <v>2678</v>
      </c>
      <c r="V673" s="75">
        <v>45019</v>
      </c>
      <c r="W673" s="75">
        <v>45260</v>
      </c>
      <c r="X673" s="54" t="s">
        <v>2672</v>
      </c>
      <c r="Y673" s="57" t="s">
        <v>100</v>
      </c>
      <c r="Z673" s="392">
        <v>1</v>
      </c>
      <c r="AA673" s="58" t="s">
        <v>2674</v>
      </c>
      <c r="AB673" s="435">
        <v>45217</v>
      </c>
      <c r="AC673" s="392">
        <v>1</v>
      </c>
      <c r="AD673" s="58" t="s">
        <v>936</v>
      </c>
      <c r="AE673" s="435">
        <v>45217</v>
      </c>
      <c r="AF673" s="57" t="s">
        <v>79</v>
      </c>
      <c r="AG673" s="437">
        <v>1</v>
      </c>
    </row>
    <row r="674" spans="1:33" ht="39.75" customHeight="1" x14ac:dyDescent="0.25">
      <c r="A674" s="49" t="s">
        <v>4523</v>
      </c>
      <c r="B674" s="49">
        <v>1000</v>
      </c>
      <c r="C674" s="49" t="s">
        <v>61</v>
      </c>
      <c r="D674" s="49" t="s">
        <v>2416</v>
      </c>
      <c r="E674" s="49">
        <v>5</v>
      </c>
      <c r="F674" s="49" t="s">
        <v>2679</v>
      </c>
      <c r="G674" s="49" t="s">
        <v>2679</v>
      </c>
      <c r="H674" s="417" t="s">
        <v>75</v>
      </c>
      <c r="I674" s="417" t="s">
        <v>76</v>
      </c>
      <c r="J674" s="417" t="s">
        <v>582</v>
      </c>
      <c r="K674" s="417" t="s">
        <v>80</v>
      </c>
      <c r="L674" s="417" t="s">
        <v>79</v>
      </c>
      <c r="M674" s="417" t="s">
        <v>2418</v>
      </c>
      <c r="N674" s="417" t="s">
        <v>932</v>
      </c>
      <c r="O674" s="417" t="s">
        <v>516</v>
      </c>
      <c r="P674" s="417" t="s">
        <v>2680</v>
      </c>
      <c r="Q674" s="50">
        <v>0.04</v>
      </c>
      <c r="R674" s="50"/>
      <c r="S674" s="153">
        <v>1</v>
      </c>
      <c r="T674" s="417" t="s">
        <v>84</v>
      </c>
      <c r="U674" s="417" t="s">
        <v>2681</v>
      </c>
      <c r="V674" s="171">
        <v>44958</v>
      </c>
      <c r="W674" s="171">
        <v>45289</v>
      </c>
      <c r="X674" s="417" t="s">
        <v>2682</v>
      </c>
      <c r="Y674" s="57" t="s">
        <v>100</v>
      </c>
      <c r="Z674" s="392">
        <v>1</v>
      </c>
      <c r="AA674" s="58" t="s">
        <v>2684</v>
      </c>
      <c r="AB674" s="435">
        <v>45280</v>
      </c>
      <c r="AC674" s="392">
        <v>1</v>
      </c>
      <c r="AD674" s="58" t="s">
        <v>936</v>
      </c>
      <c r="AE674" s="435">
        <v>45280</v>
      </c>
      <c r="AF674" s="436" t="s">
        <v>92</v>
      </c>
      <c r="AG674" s="437" t="s">
        <v>92</v>
      </c>
    </row>
    <row r="675" spans="1:33" ht="39.75" customHeight="1" x14ac:dyDescent="0.25">
      <c r="A675" s="53" t="s">
        <v>4523</v>
      </c>
      <c r="B675" s="53">
        <v>1000</v>
      </c>
      <c r="C675" s="53" t="s">
        <v>61</v>
      </c>
      <c r="D675" s="53" t="s">
        <v>2416</v>
      </c>
      <c r="E675" s="53">
        <v>5</v>
      </c>
      <c r="F675" s="53" t="s">
        <v>2685</v>
      </c>
      <c r="G675" s="53" t="s">
        <v>2679</v>
      </c>
      <c r="H675" s="54" t="s">
        <v>94</v>
      </c>
      <c r="I675" s="54" t="s">
        <v>76</v>
      </c>
      <c r="J675" s="54" t="s">
        <v>80</v>
      </c>
      <c r="K675" s="54" t="s">
        <v>80</v>
      </c>
      <c r="L675" s="54" t="s">
        <v>80</v>
      </c>
      <c r="M675" s="54" t="s">
        <v>80</v>
      </c>
      <c r="N675" s="54" t="s">
        <v>80</v>
      </c>
      <c r="O675" s="54" t="s">
        <v>80</v>
      </c>
      <c r="P675" s="54" t="s">
        <v>2686</v>
      </c>
      <c r="Q675" s="52">
        <v>0.4</v>
      </c>
      <c r="R675" s="52">
        <v>1.6E-2</v>
      </c>
      <c r="S675" s="428">
        <v>1</v>
      </c>
      <c r="T675" s="54" t="s">
        <v>84</v>
      </c>
      <c r="U675" s="54" t="s">
        <v>2687</v>
      </c>
      <c r="V675" s="75">
        <v>44958</v>
      </c>
      <c r="W675" s="75">
        <v>45016</v>
      </c>
      <c r="X675" s="54" t="s">
        <v>2682</v>
      </c>
      <c r="Y675" s="57" t="s">
        <v>100</v>
      </c>
      <c r="Z675" s="392">
        <v>1</v>
      </c>
      <c r="AA675" s="58" t="s">
        <v>2683</v>
      </c>
      <c r="AB675" s="435">
        <v>45012</v>
      </c>
      <c r="AC675" s="392">
        <v>1</v>
      </c>
      <c r="AD675" s="58" t="s">
        <v>956</v>
      </c>
      <c r="AE675" s="435">
        <v>45012</v>
      </c>
      <c r="AF675" s="57" t="s">
        <v>79</v>
      </c>
      <c r="AG675" s="437">
        <v>1</v>
      </c>
    </row>
    <row r="676" spans="1:33" ht="39.75" customHeight="1" x14ac:dyDescent="0.25">
      <c r="A676" s="53" t="s">
        <v>4523</v>
      </c>
      <c r="B676" s="53">
        <v>1000</v>
      </c>
      <c r="C676" s="53" t="s">
        <v>61</v>
      </c>
      <c r="D676" s="53" t="s">
        <v>2416</v>
      </c>
      <c r="E676" s="53">
        <v>5</v>
      </c>
      <c r="F676" s="53" t="s">
        <v>2688</v>
      </c>
      <c r="G676" s="53" t="s">
        <v>2679</v>
      </c>
      <c r="H676" s="54" t="s">
        <v>94</v>
      </c>
      <c r="I676" s="54" t="s">
        <v>76</v>
      </c>
      <c r="J676" s="54" t="s">
        <v>80</v>
      </c>
      <c r="K676" s="54" t="s">
        <v>80</v>
      </c>
      <c r="L676" s="54" t="s">
        <v>80</v>
      </c>
      <c r="M676" s="54" t="s">
        <v>80</v>
      </c>
      <c r="N676" s="54" t="s">
        <v>80</v>
      </c>
      <c r="O676" s="54" t="s">
        <v>80</v>
      </c>
      <c r="P676" s="54" t="s">
        <v>2689</v>
      </c>
      <c r="Q676" s="52">
        <v>0.6</v>
      </c>
      <c r="R676" s="52">
        <v>2.4E-2</v>
      </c>
      <c r="S676" s="428">
        <v>1</v>
      </c>
      <c r="T676" s="54" t="s">
        <v>84</v>
      </c>
      <c r="U676" s="54" t="s">
        <v>2690</v>
      </c>
      <c r="V676" s="75">
        <v>45017</v>
      </c>
      <c r="W676" s="75">
        <v>45289</v>
      </c>
      <c r="X676" s="54" t="s">
        <v>2427</v>
      </c>
      <c r="Y676" s="57" t="s">
        <v>100</v>
      </c>
      <c r="Z676" s="392">
        <v>1</v>
      </c>
      <c r="AA676" s="58" t="s">
        <v>2684</v>
      </c>
      <c r="AB676" s="435">
        <v>45280</v>
      </c>
      <c r="AC676" s="392">
        <v>1</v>
      </c>
      <c r="AD676" s="58" t="s">
        <v>936</v>
      </c>
      <c r="AE676" s="435">
        <v>45280</v>
      </c>
      <c r="AF676" s="57" t="s">
        <v>79</v>
      </c>
      <c r="AG676" s="437">
        <v>1</v>
      </c>
    </row>
    <row r="677" spans="1:33" ht="39.75" customHeight="1" x14ac:dyDescent="0.25">
      <c r="A677" s="49" t="s">
        <v>4523</v>
      </c>
      <c r="B677" s="49">
        <v>1000</v>
      </c>
      <c r="C677" s="49" t="s">
        <v>61</v>
      </c>
      <c r="D677" s="49" t="s">
        <v>2416</v>
      </c>
      <c r="E677" s="49">
        <v>5</v>
      </c>
      <c r="F677" s="49" t="s">
        <v>2691</v>
      </c>
      <c r="G677" s="49" t="s">
        <v>2691</v>
      </c>
      <c r="H677" s="417" t="s">
        <v>75</v>
      </c>
      <c r="I677" s="417" t="s">
        <v>196</v>
      </c>
      <c r="J677" s="417" t="s">
        <v>732</v>
      </c>
      <c r="K677" s="417" t="s">
        <v>514</v>
      </c>
      <c r="L677" s="417" t="s">
        <v>125</v>
      </c>
      <c r="M677" s="417" t="s">
        <v>2418</v>
      </c>
      <c r="N677" s="417" t="s">
        <v>1293</v>
      </c>
      <c r="O677" s="417" t="s">
        <v>516</v>
      </c>
      <c r="P677" s="417" t="s">
        <v>2692</v>
      </c>
      <c r="Q677" s="50">
        <v>0.1</v>
      </c>
      <c r="R677" s="50"/>
      <c r="S677" s="153">
        <v>134</v>
      </c>
      <c r="T677" s="417" t="s">
        <v>84</v>
      </c>
      <c r="U677" s="417" t="s">
        <v>2693</v>
      </c>
      <c r="V677" s="171">
        <v>44942</v>
      </c>
      <c r="W677" s="171">
        <v>45289</v>
      </c>
      <c r="X677" s="417" t="s">
        <v>2427</v>
      </c>
      <c r="Y677" s="57" t="s">
        <v>100</v>
      </c>
      <c r="Z677" s="392">
        <v>1</v>
      </c>
      <c r="AA677" s="58" t="s">
        <v>2694</v>
      </c>
      <c r="AB677" s="435">
        <v>45287</v>
      </c>
      <c r="AC677" s="392">
        <v>1</v>
      </c>
      <c r="AD677" s="58" t="s">
        <v>4531</v>
      </c>
      <c r="AE677" s="435">
        <v>45287</v>
      </c>
      <c r="AF677" s="436" t="s">
        <v>92</v>
      </c>
      <c r="AG677" s="437" t="s">
        <v>92</v>
      </c>
    </row>
    <row r="678" spans="1:33" ht="39.75" customHeight="1" x14ac:dyDescent="0.25">
      <c r="A678" s="53" t="s">
        <v>4523</v>
      </c>
      <c r="B678" s="53">
        <v>1000</v>
      </c>
      <c r="C678" s="53" t="s">
        <v>61</v>
      </c>
      <c r="D678" s="53" t="s">
        <v>2416</v>
      </c>
      <c r="E678" s="53">
        <v>5</v>
      </c>
      <c r="F678" s="53" t="s">
        <v>2695</v>
      </c>
      <c r="G678" s="53" t="s">
        <v>2691</v>
      </c>
      <c r="H678" s="54" t="s">
        <v>94</v>
      </c>
      <c r="I678" s="54" t="s">
        <v>196</v>
      </c>
      <c r="J678" s="54" t="s">
        <v>80</v>
      </c>
      <c r="K678" s="54" t="s">
        <v>80</v>
      </c>
      <c r="L678" s="54" t="s">
        <v>80</v>
      </c>
      <c r="M678" s="54" t="s">
        <v>80</v>
      </c>
      <c r="N678" s="54" t="s">
        <v>80</v>
      </c>
      <c r="O678" s="54" t="s">
        <v>80</v>
      </c>
      <c r="P678" s="54" t="s">
        <v>2696</v>
      </c>
      <c r="Q678" s="52">
        <v>0.6</v>
      </c>
      <c r="R678" s="52">
        <v>0.06</v>
      </c>
      <c r="S678" s="428">
        <v>130</v>
      </c>
      <c r="T678" s="54" t="s">
        <v>84</v>
      </c>
      <c r="U678" s="54" t="s">
        <v>2697</v>
      </c>
      <c r="V678" s="75">
        <v>44942</v>
      </c>
      <c r="W678" s="75">
        <v>45289</v>
      </c>
      <c r="X678" s="54" t="s">
        <v>2427</v>
      </c>
      <c r="Y678" s="57" t="s">
        <v>100</v>
      </c>
      <c r="Z678" s="392">
        <v>1</v>
      </c>
      <c r="AA678" s="58" t="s">
        <v>2694</v>
      </c>
      <c r="AB678" s="435">
        <v>45287</v>
      </c>
      <c r="AC678" s="392">
        <v>1</v>
      </c>
      <c r="AD678" s="58" t="s">
        <v>4532</v>
      </c>
      <c r="AE678" s="435">
        <v>45287</v>
      </c>
      <c r="AF678" s="57" t="s">
        <v>79</v>
      </c>
      <c r="AG678" s="437">
        <v>1</v>
      </c>
    </row>
    <row r="679" spans="1:33" ht="39.75" customHeight="1" x14ac:dyDescent="0.25">
      <c r="A679" s="53" t="s">
        <v>4523</v>
      </c>
      <c r="B679" s="53">
        <v>1000</v>
      </c>
      <c r="C679" s="53" t="s">
        <v>61</v>
      </c>
      <c r="D679" s="53" t="s">
        <v>2416</v>
      </c>
      <c r="E679" s="53">
        <v>5</v>
      </c>
      <c r="F679" s="53" t="s">
        <v>2698</v>
      </c>
      <c r="G679" s="53" t="s">
        <v>2691</v>
      </c>
      <c r="H679" s="54" t="s">
        <v>94</v>
      </c>
      <c r="I679" s="54" t="s">
        <v>196</v>
      </c>
      <c r="J679" s="54" t="s">
        <v>80</v>
      </c>
      <c r="K679" s="54" t="s">
        <v>80</v>
      </c>
      <c r="L679" s="54" t="s">
        <v>80</v>
      </c>
      <c r="M679" s="54" t="s">
        <v>80</v>
      </c>
      <c r="N679" s="54" t="s">
        <v>80</v>
      </c>
      <c r="O679" s="54" t="s">
        <v>80</v>
      </c>
      <c r="P679" s="54" t="s">
        <v>2699</v>
      </c>
      <c r="Q679" s="52">
        <v>0.2</v>
      </c>
      <c r="R679" s="52">
        <v>2.0000000000000004E-2</v>
      </c>
      <c r="S679" s="428">
        <v>2</v>
      </c>
      <c r="T679" s="54" t="s">
        <v>84</v>
      </c>
      <c r="U679" s="54" t="s">
        <v>2700</v>
      </c>
      <c r="V679" s="75">
        <v>44942</v>
      </c>
      <c r="W679" s="75">
        <v>45289</v>
      </c>
      <c r="X679" s="54" t="s">
        <v>2427</v>
      </c>
      <c r="Y679" s="57" t="s">
        <v>100</v>
      </c>
      <c r="Z679" s="392">
        <v>1</v>
      </c>
      <c r="AA679" s="58" t="s">
        <v>2701</v>
      </c>
      <c r="AB679" s="435">
        <v>45274</v>
      </c>
      <c r="AC679" s="392">
        <v>1</v>
      </c>
      <c r="AD679" s="58" t="s">
        <v>936</v>
      </c>
      <c r="AE679" s="435">
        <v>45274</v>
      </c>
      <c r="AF679" s="57" t="s">
        <v>79</v>
      </c>
      <c r="AG679" s="437">
        <v>1</v>
      </c>
    </row>
    <row r="680" spans="1:33" ht="39.75" customHeight="1" x14ac:dyDescent="0.25">
      <c r="A680" s="53" t="s">
        <v>4523</v>
      </c>
      <c r="B680" s="53">
        <v>1000</v>
      </c>
      <c r="C680" s="53" t="s">
        <v>61</v>
      </c>
      <c r="D680" s="53" t="s">
        <v>2416</v>
      </c>
      <c r="E680" s="53">
        <v>5</v>
      </c>
      <c r="F680" s="53" t="s">
        <v>2702</v>
      </c>
      <c r="G680" s="53" t="s">
        <v>2691</v>
      </c>
      <c r="H680" s="54" t="s">
        <v>94</v>
      </c>
      <c r="I680" s="54" t="s">
        <v>196</v>
      </c>
      <c r="J680" s="54" t="s">
        <v>80</v>
      </c>
      <c r="K680" s="54" t="s">
        <v>80</v>
      </c>
      <c r="L680" s="54" t="s">
        <v>80</v>
      </c>
      <c r="M680" s="54" t="s">
        <v>80</v>
      </c>
      <c r="N680" s="54" t="s">
        <v>80</v>
      </c>
      <c r="O680" s="54" t="s">
        <v>80</v>
      </c>
      <c r="P680" s="54" t="s">
        <v>2703</v>
      </c>
      <c r="Q680" s="52">
        <v>0.2</v>
      </c>
      <c r="R680" s="52">
        <v>2.0000000000000004E-2</v>
      </c>
      <c r="S680" s="428">
        <v>2</v>
      </c>
      <c r="T680" s="54" t="s">
        <v>84</v>
      </c>
      <c r="U680" s="54" t="s">
        <v>2704</v>
      </c>
      <c r="V680" s="75">
        <v>44942</v>
      </c>
      <c r="W680" s="75">
        <v>45289</v>
      </c>
      <c r="X680" s="54" t="s">
        <v>2427</v>
      </c>
      <c r="Y680" s="57" t="s">
        <v>100</v>
      </c>
      <c r="Z680" s="392">
        <v>1</v>
      </c>
      <c r="AA680" s="58" t="s">
        <v>2705</v>
      </c>
      <c r="AB680" s="435">
        <v>45287</v>
      </c>
      <c r="AC680" s="392">
        <v>1</v>
      </c>
      <c r="AD680" s="58" t="s">
        <v>936</v>
      </c>
      <c r="AE680" s="435">
        <v>45287</v>
      </c>
      <c r="AF680" s="57" t="s">
        <v>79</v>
      </c>
      <c r="AG680" s="437">
        <v>1</v>
      </c>
    </row>
    <row r="681" spans="1:33" ht="39.75" customHeight="1" x14ac:dyDescent="0.25">
      <c r="A681" s="49" t="s">
        <v>4523</v>
      </c>
      <c r="B681" s="49">
        <v>1000</v>
      </c>
      <c r="C681" s="49" t="s">
        <v>61</v>
      </c>
      <c r="D681" s="49" t="s">
        <v>2416</v>
      </c>
      <c r="E681" s="49">
        <v>5</v>
      </c>
      <c r="F681" s="49" t="s">
        <v>2706</v>
      </c>
      <c r="G681" s="49" t="s">
        <v>2706</v>
      </c>
      <c r="H681" s="417" t="s">
        <v>75</v>
      </c>
      <c r="I681" s="417" t="s">
        <v>730</v>
      </c>
      <c r="J681" s="417" t="s">
        <v>296</v>
      </c>
      <c r="K681" s="417" t="s">
        <v>514</v>
      </c>
      <c r="L681" s="417" t="s">
        <v>125</v>
      </c>
      <c r="M681" s="417" t="s">
        <v>2418</v>
      </c>
      <c r="N681" s="417" t="s">
        <v>1293</v>
      </c>
      <c r="O681" s="417" t="s">
        <v>516</v>
      </c>
      <c r="P681" s="417" t="s">
        <v>2707</v>
      </c>
      <c r="Q681" s="50">
        <v>0.1</v>
      </c>
      <c r="R681" s="50"/>
      <c r="S681" s="153">
        <v>615</v>
      </c>
      <c r="T681" s="417" t="s">
        <v>84</v>
      </c>
      <c r="U681" s="417" t="s">
        <v>2708</v>
      </c>
      <c r="V681" s="171">
        <v>44942</v>
      </c>
      <c r="W681" s="171">
        <v>45289</v>
      </c>
      <c r="X681" s="417" t="s">
        <v>2427</v>
      </c>
      <c r="Y681" s="57" t="s">
        <v>100</v>
      </c>
      <c r="Z681" s="392">
        <v>1.03</v>
      </c>
      <c r="AA681" s="58" t="s">
        <v>2709</v>
      </c>
      <c r="AB681" s="435">
        <v>45291</v>
      </c>
      <c r="AC681" s="392">
        <v>1</v>
      </c>
      <c r="AD681" s="58" t="s">
        <v>2710</v>
      </c>
      <c r="AE681" s="435">
        <v>45291</v>
      </c>
      <c r="AF681" s="436" t="s">
        <v>92</v>
      </c>
      <c r="AG681" s="437" t="s">
        <v>92</v>
      </c>
    </row>
    <row r="682" spans="1:33" ht="39.75" customHeight="1" x14ac:dyDescent="0.25">
      <c r="A682" s="53" t="s">
        <v>4523</v>
      </c>
      <c r="B682" s="53">
        <v>1000</v>
      </c>
      <c r="C682" s="53" t="s">
        <v>61</v>
      </c>
      <c r="D682" s="53" t="s">
        <v>2416</v>
      </c>
      <c r="E682" s="53">
        <v>5</v>
      </c>
      <c r="F682" s="53" t="s">
        <v>2711</v>
      </c>
      <c r="G682" s="53" t="s">
        <v>2706</v>
      </c>
      <c r="H682" s="54" t="s">
        <v>94</v>
      </c>
      <c r="I682" s="54" t="s">
        <v>730</v>
      </c>
      <c r="J682" s="54" t="s">
        <v>80</v>
      </c>
      <c r="K682" s="54" t="s">
        <v>80</v>
      </c>
      <c r="L682" s="54" t="s">
        <v>80</v>
      </c>
      <c r="M682" s="54" t="s">
        <v>80</v>
      </c>
      <c r="N682" s="54" t="s">
        <v>80</v>
      </c>
      <c r="O682" s="54" t="s">
        <v>80</v>
      </c>
      <c r="P682" s="54" t="s">
        <v>2712</v>
      </c>
      <c r="Q682" s="52">
        <v>0.16</v>
      </c>
      <c r="R682" s="52">
        <v>1.6E-2</v>
      </c>
      <c r="S682" s="428">
        <v>100</v>
      </c>
      <c r="T682" s="54" t="s">
        <v>301</v>
      </c>
      <c r="U682" s="54" t="s">
        <v>2713</v>
      </c>
      <c r="V682" s="75">
        <v>44942</v>
      </c>
      <c r="W682" s="75">
        <v>45289</v>
      </c>
      <c r="X682" s="54" t="s">
        <v>2427</v>
      </c>
      <c r="Y682" s="57" t="s">
        <v>100</v>
      </c>
      <c r="Z682" s="392">
        <v>1</v>
      </c>
      <c r="AA682" s="58" t="s">
        <v>2714</v>
      </c>
      <c r="AB682" s="435">
        <v>45291</v>
      </c>
      <c r="AC682" s="392">
        <v>1</v>
      </c>
      <c r="AD682" s="58" t="s">
        <v>2714</v>
      </c>
      <c r="AE682" s="435">
        <v>45291</v>
      </c>
      <c r="AF682" s="57" t="s">
        <v>79</v>
      </c>
      <c r="AG682" s="437">
        <v>1</v>
      </c>
    </row>
    <row r="683" spans="1:33" ht="39.75" customHeight="1" x14ac:dyDescent="0.25">
      <c r="A683" s="53" t="s">
        <v>4523</v>
      </c>
      <c r="B683" s="53">
        <v>1000</v>
      </c>
      <c r="C683" s="53" t="s">
        <v>61</v>
      </c>
      <c r="D683" s="53" t="s">
        <v>2416</v>
      </c>
      <c r="E683" s="53">
        <v>5</v>
      </c>
      <c r="F683" s="53" t="s">
        <v>2715</v>
      </c>
      <c r="G683" s="53" t="s">
        <v>2706</v>
      </c>
      <c r="H683" s="54" t="s">
        <v>94</v>
      </c>
      <c r="I683" s="54" t="s">
        <v>730</v>
      </c>
      <c r="J683" s="54" t="s">
        <v>80</v>
      </c>
      <c r="K683" s="54" t="s">
        <v>80</v>
      </c>
      <c r="L683" s="54" t="s">
        <v>80</v>
      </c>
      <c r="M683" s="54" t="s">
        <v>80</v>
      </c>
      <c r="N683" s="54" t="s">
        <v>80</v>
      </c>
      <c r="O683" s="54" t="s">
        <v>80</v>
      </c>
      <c r="P683" s="54" t="s">
        <v>2716</v>
      </c>
      <c r="Q683" s="52">
        <v>0.16</v>
      </c>
      <c r="R683" s="52">
        <v>1.6E-2</v>
      </c>
      <c r="S683" s="428">
        <v>100</v>
      </c>
      <c r="T683" s="54" t="s">
        <v>301</v>
      </c>
      <c r="U683" s="54" t="s">
        <v>2717</v>
      </c>
      <c r="V683" s="75">
        <v>44942</v>
      </c>
      <c r="W683" s="75">
        <v>45289</v>
      </c>
      <c r="X683" s="54" t="s">
        <v>2427</v>
      </c>
      <c r="Y683" s="57" t="s">
        <v>100</v>
      </c>
      <c r="Z683" s="392">
        <v>1.64</v>
      </c>
      <c r="AA683" s="58" t="s">
        <v>4789</v>
      </c>
      <c r="AB683" s="435">
        <v>45291</v>
      </c>
      <c r="AC683" s="392">
        <v>1</v>
      </c>
      <c r="AD683" s="58" t="s">
        <v>4790</v>
      </c>
      <c r="AE683" s="435">
        <v>45291</v>
      </c>
      <c r="AF683" s="57" t="s">
        <v>79</v>
      </c>
      <c r="AG683" s="437">
        <v>1</v>
      </c>
    </row>
    <row r="684" spans="1:33" ht="39.75" customHeight="1" x14ac:dyDescent="0.25">
      <c r="A684" s="53" t="s">
        <v>4523</v>
      </c>
      <c r="B684" s="53">
        <v>1000</v>
      </c>
      <c r="C684" s="53" t="s">
        <v>61</v>
      </c>
      <c r="D684" s="53" t="s">
        <v>2416</v>
      </c>
      <c r="E684" s="53">
        <v>5</v>
      </c>
      <c r="F684" s="53" t="s">
        <v>2720</v>
      </c>
      <c r="G684" s="53" t="s">
        <v>2706</v>
      </c>
      <c r="H684" s="54" t="s">
        <v>94</v>
      </c>
      <c r="I684" s="54" t="s">
        <v>730</v>
      </c>
      <c r="J684" s="54" t="s">
        <v>80</v>
      </c>
      <c r="K684" s="54" t="s">
        <v>80</v>
      </c>
      <c r="L684" s="54" t="s">
        <v>80</v>
      </c>
      <c r="M684" s="54" t="s">
        <v>80</v>
      </c>
      <c r="N684" s="54" t="s">
        <v>80</v>
      </c>
      <c r="O684" s="54" t="s">
        <v>80</v>
      </c>
      <c r="P684" s="54" t="s">
        <v>2721</v>
      </c>
      <c r="Q684" s="52">
        <v>0.16</v>
      </c>
      <c r="R684" s="52">
        <v>1.6E-2</v>
      </c>
      <c r="S684" s="428">
        <v>100</v>
      </c>
      <c r="T684" s="54" t="s">
        <v>301</v>
      </c>
      <c r="U684" s="54" t="s">
        <v>2722</v>
      </c>
      <c r="V684" s="75">
        <v>44942</v>
      </c>
      <c r="W684" s="75">
        <v>45289</v>
      </c>
      <c r="X684" s="54" t="s">
        <v>2427</v>
      </c>
      <c r="Y684" s="57" t="s">
        <v>100</v>
      </c>
      <c r="Z684" s="392">
        <v>2.2999999999999998</v>
      </c>
      <c r="AA684" s="58" t="s">
        <v>4791</v>
      </c>
      <c r="AB684" s="435">
        <v>45291</v>
      </c>
      <c r="AC684" s="392">
        <v>1</v>
      </c>
      <c r="AD684" s="58" t="s">
        <v>4792</v>
      </c>
      <c r="AE684" s="435">
        <v>45291</v>
      </c>
      <c r="AF684" s="57" t="s">
        <v>79</v>
      </c>
      <c r="AG684" s="437">
        <v>1</v>
      </c>
    </row>
    <row r="685" spans="1:33" ht="39.75" customHeight="1" x14ac:dyDescent="0.25">
      <c r="A685" s="53" t="s">
        <v>4523</v>
      </c>
      <c r="B685" s="53">
        <v>1000</v>
      </c>
      <c r="C685" s="53" t="s">
        <v>61</v>
      </c>
      <c r="D685" s="53" t="s">
        <v>2416</v>
      </c>
      <c r="E685" s="53">
        <v>5</v>
      </c>
      <c r="F685" s="53" t="s">
        <v>2725</v>
      </c>
      <c r="G685" s="53" t="s">
        <v>2706</v>
      </c>
      <c r="H685" s="54" t="s">
        <v>94</v>
      </c>
      <c r="I685" s="54" t="s">
        <v>730</v>
      </c>
      <c r="J685" s="54" t="s">
        <v>80</v>
      </c>
      <c r="K685" s="54" t="s">
        <v>80</v>
      </c>
      <c r="L685" s="54" t="s">
        <v>80</v>
      </c>
      <c r="M685" s="54" t="s">
        <v>80</v>
      </c>
      <c r="N685" s="54" t="s">
        <v>80</v>
      </c>
      <c r="O685" s="54" t="s">
        <v>80</v>
      </c>
      <c r="P685" s="54" t="s">
        <v>2726</v>
      </c>
      <c r="Q685" s="52">
        <v>0.16</v>
      </c>
      <c r="R685" s="52">
        <v>1.6E-2</v>
      </c>
      <c r="S685" s="428">
        <v>100</v>
      </c>
      <c r="T685" s="54" t="s">
        <v>301</v>
      </c>
      <c r="U685" s="54" t="s">
        <v>2727</v>
      </c>
      <c r="V685" s="75">
        <v>44942</v>
      </c>
      <c r="W685" s="75">
        <v>45289</v>
      </c>
      <c r="X685" s="54" t="s">
        <v>2427</v>
      </c>
      <c r="Y685" s="57" t="s">
        <v>100</v>
      </c>
      <c r="Z685" s="392">
        <v>1.06</v>
      </c>
      <c r="AA685" s="58" t="s">
        <v>4793</v>
      </c>
      <c r="AB685" s="435">
        <v>45291</v>
      </c>
      <c r="AC685" s="392">
        <v>1</v>
      </c>
      <c r="AD685" s="58" t="s">
        <v>4794</v>
      </c>
      <c r="AE685" s="435">
        <v>45291</v>
      </c>
      <c r="AF685" s="57" t="s">
        <v>79</v>
      </c>
      <c r="AG685" s="437">
        <v>1</v>
      </c>
    </row>
    <row r="686" spans="1:33" ht="39.75" customHeight="1" x14ac:dyDescent="0.25">
      <c r="A686" s="53" t="s">
        <v>4523</v>
      </c>
      <c r="B686" s="53">
        <v>1000</v>
      </c>
      <c r="C686" s="53" t="s">
        <v>61</v>
      </c>
      <c r="D686" s="53" t="s">
        <v>2416</v>
      </c>
      <c r="E686" s="53">
        <v>5</v>
      </c>
      <c r="F686" s="53" t="s">
        <v>2730</v>
      </c>
      <c r="G686" s="53" t="s">
        <v>2706</v>
      </c>
      <c r="H686" s="54" t="s">
        <v>94</v>
      </c>
      <c r="I686" s="54" t="s">
        <v>730</v>
      </c>
      <c r="J686" s="54" t="s">
        <v>80</v>
      </c>
      <c r="K686" s="54" t="s">
        <v>80</v>
      </c>
      <c r="L686" s="54" t="s">
        <v>80</v>
      </c>
      <c r="M686" s="54" t="s">
        <v>80</v>
      </c>
      <c r="N686" s="54" t="s">
        <v>80</v>
      </c>
      <c r="O686" s="54" t="s">
        <v>80</v>
      </c>
      <c r="P686" s="54" t="s">
        <v>2731</v>
      </c>
      <c r="Q686" s="52">
        <v>0.16</v>
      </c>
      <c r="R686" s="52">
        <v>1.6E-2</v>
      </c>
      <c r="S686" s="428">
        <v>100</v>
      </c>
      <c r="T686" s="54" t="s">
        <v>301</v>
      </c>
      <c r="U686" s="54" t="s">
        <v>2732</v>
      </c>
      <c r="V686" s="75">
        <v>44942</v>
      </c>
      <c r="W686" s="75">
        <v>45289</v>
      </c>
      <c r="X686" s="54" t="s">
        <v>2427</v>
      </c>
      <c r="Y686" s="57" t="s">
        <v>100</v>
      </c>
      <c r="Z686" s="392">
        <v>1.44</v>
      </c>
      <c r="AA686" s="58" t="s">
        <v>4795</v>
      </c>
      <c r="AB686" s="435">
        <v>45291</v>
      </c>
      <c r="AC686" s="392">
        <v>1</v>
      </c>
      <c r="AD686" s="58" t="s">
        <v>4796</v>
      </c>
      <c r="AE686" s="435">
        <v>45291</v>
      </c>
      <c r="AF686" s="57" t="s">
        <v>79</v>
      </c>
      <c r="AG686" s="437">
        <v>1</v>
      </c>
    </row>
    <row r="687" spans="1:33" ht="39.75" customHeight="1" x14ac:dyDescent="0.25">
      <c r="A687" s="53" t="s">
        <v>4523</v>
      </c>
      <c r="B687" s="53">
        <v>1000</v>
      </c>
      <c r="C687" s="53" t="s">
        <v>61</v>
      </c>
      <c r="D687" s="53" t="s">
        <v>2416</v>
      </c>
      <c r="E687" s="53">
        <v>5</v>
      </c>
      <c r="F687" s="53" t="s">
        <v>2735</v>
      </c>
      <c r="G687" s="53" t="s">
        <v>2706</v>
      </c>
      <c r="H687" s="54" t="s">
        <v>94</v>
      </c>
      <c r="I687" s="54" t="s">
        <v>730</v>
      </c>
      <c r="J687" s="54" t="s">
        <v>80</v>
      </c>
      <c r="K687" s="54" t="s">
        <v>80</v>
      </c>
      <c r="L687" s="54" t="s">
        <v>80</v>
      </c>
      <c r="M687" s="54" t="s">
        <v>80</v>
      </c>
      <c r="N687" s="54" t="s">
        <v>80</v>
      </c>
      <c r="O687" s="54" t="s">
        <v>80</v>
      </c>
      <c r="P687" s="54" t="s">
        <v>2736</v>
      </c>
      <c r="Q687" s="52">
        <v>0.2</v>
      </c>
      <c r="R687" s="52">
        <v>2.0000000000000004E-2</v>
      </c>
      <c r="S687" s="428">
        <v>100</v>
      </c>
      <c r="T687" s="54" t="s">
        <v>301</v>
      </c>
      <c r="U687" s="54" t="s">
        <v>2737</v>
      </c>
      <c r="V687" s="75">
        <v>44942</v>
      </c>
      <c r="W687" s="75">
        <v>45289</v>
      </c>
      <c r="X687" s="54" t="s">
        <v>2427</v>
      </c>
      <c r="Y687" s="57" t="s">
        <v>100</v>
      </c>
      <c r="Z687" s="392">
        <v>1.36</v>
      </c>
      <c r="AA687" s="58" t="s">
        <v>2738</v>
      </c>
      <c r="AB687" s="435">
        <v>45291</v>
      </c>
      <c r="AC687" s="392">
        <v>1</v>
      </c>
      <c r="AD687" s="58" t="s">
        <v>2739</v>
      </c>
      <c r="AE687" s="435">
        <v>45291</v>
      </c>
      <c r="AF687" s="57" t="s">
        <v>79</v>
      </c>
      <c r="AG687" s="437">
        <v>1</v>
      </c>
    </row>
    <row r="688" spans="1:33" ht="39.75" customHeight="1" x14ac:dyDescent="0.25">
      <c r="A688" s="63" t="s">
        <v>4523</v>
      </c>
      <c r="B688" s="63">
        <v>1000</v>
      </c>
      <c r="C688" s="63" t="s">
        <v>61</v>
      </c>
      <c r="D688" s="63" t="s">
        <v>2416</v>
      </c>
      <c r="E688" s="63">
        <v>5</v>
      </c>
      <c r="F688" s="63" t="s">
        <v>2740</v>
      </c>
      <c r="G688" s="63" t="s">
        <v>2740</v>
      </c>
      <c r="H688" s="418" t="s">
        <v>155</v>
      </c>
      <c r="I688" s="418" t="s">
        <v>155</v>
      </c>
      <c r="J688" s="418" t="s">
        <v>80</v>
      </c>
      <c r="K688" s="418" t="s">
        <v>80</v>
      </c>
      <c r="L688" s="418" t="s">
        <v>80</v>
      </c>
      <c r="M688" s="418" t="s">
        <v>80</v>
      </c>
      <c r="N688" s="418" t="s">
        <v>80</v>
      </c>
      <c r="O688" s="418" t="s">
        <v>80</v>
      </c>
      <c r="P688" s="418" t="s">
        <v>156</v>
      </c>
      <c r="Q688" s="64">
        <v>1</v>
      </c>
      <c r="R688" s="64"/>
      <c r="S688" s="429">
        <v>2</v>
      </c>
      <c r="T688" s="418" t="s">
        <v>84</v>
      </c>
      <c r="U688" s="418" t="s">
        <v>162</v>
      </c>
      <c r="V688" s="412">
        <v>44927</v>
      </c>
      <c r="W688" s="412">
        <v>45290</v>
      </c>
      <c r="X688" s="418" t="s">
        <v>2427</v>
      </c>
      <c r="Y688" s="57" t="s">
        <v>100</v>
      </c>
      <c r="Z688" s="392">
        <v>1</v>
      </c>
      <c r="AA688" s="58" t="s">
        <v>4639</v>
      </c>
      <c r="AB688" s="435">
        <v>45291</v>
      </c>
      <c r="AC688" s="392">
        <v>1</v>
      </c>
      <c r="AD688" s="58" t="s">
        <v>4639</v>
      </c>
      <c r="AE688" s="435">
        <v>45291</v>
      </c>
      <c r="AF688" s="436" t="s">
        <v>92</v>
      </c>
      <c r="AG688" s="437" t="s">
        <v>92</v>
      </c>
    </row>
    <row r="689" spans="1:33" ht="39.75" customHeight="1" x14ac:dyDescent="0.25">
      <c r="A689" s="53" t="s">
        <v>4523</v>
      </c>
      <c r="B689" s="53">
        <v>1000</v>
      </c>
      <c r="C689" s="53" t="s">
        <v>61</v>
      </c>
      <c r="D689" s="53" t="s">
        <v>2416</v>
      </c>
      <c r="E689" s="53">
        <v>5</v>
      </c>
      <c r="F689" s="53" t="s">
        <v>2741</v>
      </c>
      <c r="G689" s="53" t="s">
        <v>2740</v>
      </c>
      <c r="H689" s="54" t="s">
        <v>165</v>
      </c>
      <c r="I689" s="54" t="s">
        <v>160</v>
      </c>
      <c r="J689" s="54" t="s">
        <v>80</v>
      </c>
      <c r="K689" s="54" t="s">
        <v>80</v>
      </c>
      <c r="L689" s="54" t="s">
        <v>80</v>
      </c>
      <c r="M689" s="54" t="s">
        <v>80</v>
      </c>
      <c r="N689" s="54" t="s">
        <v>80</v>
      </c>
      <c r="O689" s="54" t="s">
        <v>80</v>
      </c>
      <c r="P689" s="54" t="s">
        <v>166</v>
      </c>
      <c r="Q689" s="52">
        <v>0.5</v>
      </c>
      <c r="R689" s="52">
        <v>0.5</v>
      </c>
      <c r="S689" s="428">
        <v>1</v>
      </c>
      <c r="T689" s="54" t="s">
        <v>84</v>
      </c>
      <c r="U689" s="54" t="s">
        <v>162</v>
      </c>
      <c r="V689" s="75">
        <v>45017</v>
      </c>
      <c r="W689" s="75">
        <v>45107</v>
      </c>
      <c r="X689" s="54" t="s">
        <v>2427</v>
      </c>
      <c r="Y689" s="57" t="s">
        <v>100</v>
      </c>
      <c r="Z689" s="392">
        <v>1</v>
      </c>
      <c r="AA689" s="58" t="s">
        <v>1387</v>
      </c>
      <c r="AB689" s="435">
        <v>45107</v>
      </c>
      <c r="AC689" s="392">
        <v>1</v>
      </c>
      <c r="AD689" s="58" t="s">
        <v>1387</v>
      </c>
      <c r="AE689" s="435">
        <v>45107</v>
      </c>
      <c r="AF689" s="57" t="s">
        <v>79</v>
      </c>
      <c r="AG689" s="437">
        <v>1</v>
      </c>
    </row>
    <row r="690" spans="1:33" ht="39.75" customHeight="1" x14ac:dyDescent="0.25">
      <c r="A690" s="53" t="s">
        <v>4523</v>
      </c>
      <c r="B690" s="53">
        <v>1000</v>
      </c>
      <c r="C690" s="53" t="s">
        <v>61</v>
      </c>
      <c r="D690" s="53" t="s">
        <v>2416</v>
      </c>
      <c r="E690" s="53">
        <v>5</v>
      </c>
      <c r="F690" s="53" t="s">
        <v>2742</v>
      </c>
      <c r="G690" s="53" t="s">
        <v>2740</v>
      </c>
      <c r="H690" s="54" t="s">
        <v>235</v>
      </c>
      <c r="I690" s="54" t="s">
        <v>160</v>
      </c>
      <c r="J690" s="54" t="s">
        <v>80</v>
      </c>
      <c r="K690" s="54" t="s">
        <v>80</v>
      </c>
      <c r="L690" s="54" t="s">
        <v>80</v>
      </c>
      <c r="M690" s="54" t="s">
        <v>80</v>
      </c>
      <c r="N690" s="54" t="s">
        <v>80</v>
      </c>
      <c r="O690" s="54" t="s">
        <v>80</v>
      </c>
      <c r="P690" s="54" t="s">
        <v>236</v>
      </c>
      <c r="Q690" s="52">
        <v>0.5</v>
      </c>
      <c r="R690" s="52">
        <v>0.5</v>
      </c>
      <c r="S690" s="428">
        <v>1</v>
      </c>
      <c r="T690" s="54" t="s">
        <v>84</v>
      </c>
      <c r="U690" s="54" t="s">
        <v>162</v>
      </c>
      <c r="V690" s="75">
        <v>45108</v>
      </c>
      <c r="W690" s="75">
        <v>45199</v>
      </c>
      <c r="X690" s="54" t="s">
        <v>2427</v>
      </c>
      <c r="Y690" s="57" t="s">
        <v>100</v>
      </c>
      <c r="Z690" s="392">
        <v>1</v>
      </c>
      <c r="AA690" s="58" t="s">
        <v>2743</v>
      </c>
      <c r="AB690" s="435">
        <v>45199</v>
      </c>
      <c r="AC690" s="392">
        <v>1</v>
      </c>
      <c r="AD690" s="58" t="s">
        <v>2744</v>
      </c>
      <c r="AE690" s="435">
        <v>45199</v>
      </c>
      <c r="AF690" s="57" t="s">
        <v>79</v>
      </c>
      <c r="AG690" s="437">
        <v>1</v>
      </c>
    </row>
    <row r="691" spans="1:33" ht="39.75" customHeight="1" x14ac:dyDescent="0.25">
      <c r="A691" s="49" t="s">
        <v>4520</v>
      </c>
      <c r="B691" s="49">
        <v>2000</v>
      </c>
      <c r="C691" s="49" t="s">
        <v>62</v>
      </c>
      <c r="D691" s="49" t="s">
        <v>2745</v>
      </c>
      <c r="E691" s="49">
        <v>2</v>
      </c>
      <c r="F691" s="49" t="s">
        <v>2746</v>
      </c>
      <c r="G691" s="49" t="s">
        <v>2746</v>
      </c>
      <c r="H691" s="417" t="s">
        <v>75</v>
      </c>
      <c r="I691" s="417" t="s">
        <v>196</v>
      </c>
      <c r="J691" s="417" t="s">
        <v>80</v>
      </c>
      <c r="K691" s="417" t="s">
        <v>472</v>
      </c>
      <c r="L691" s="417" t="s">
        <v>125</v>
      </c>
      <c r="M691" s="417" t="s">
        <v>1360</v>
      </c>
      <c r="N691" s="417" t="s">
        <v>1293</v>
      </c>
      <c r="O691" s="417" t="s">
        <v>706</v>
      </c>
      <c r="P691" s="417" t="s">
        <v>2747</v>
      </c>
      <c r="Q691" s="50">
        <v>0.3</v>
      </c>
      <c r="R691" s="50"/>
      <c r="S691" s="153">
        <v>7000</v>
      </c>
      <c r="T691" s="417" t="s">
        <v>84</v>
      </c>
      <c r="U691" s="417" t="s">
        <v>2748</v>
      </c>
      <c r="V691" s="171">
        <v>44928</v>
      </c>
      <c r="W691" s="171">
        <v>45289</v>
      </c>
      <c r="X691" s="417" t="s">
        <v>2749</v>
      </c>
      <c r="Y691" s="57" t="s">
        <v>100</v>
      </c>
      <c r="Z691" s="392">
        <v>1</v>
      </c>
      <c r="AA691" s="58" t="s">
        <v>2750</v>
      </c>
      <c r="AB691" s="435">
        <v>45289</v>
      </c>
      <c r="AC691" s="392">
        <v>1</v>
      </c>
      <c r="AD691" s="58" t="s">
        <v>2750</v>
      </c>
      <c r="AE691" s="435">
        <v>45289</v>
      </c>
      <c r="AF691" s="436" t="s">
        <v>92</v>
      </c>
      <c r="AG691" s="437" t="s">
        <v>92</v>
      </c>
    </row>
    <row r="692" spans="1:33" ht="39.75" customHeight="1" x14ac:dyDescent="0.25">
      <c r="A692" s="53" t="s">
        <v>4520</v>
      </c>
      <c r="B692" s="53">
        <v>2000</v>
      </c>
      <c r="C692" s="53" t="s">
        <v>62</v>
      </c>
      <c r="D692" s="53" t="s">
        <v>2745</v>
      </c>
      <c r="E692" s="53">
        <v>2</v>
      </c>
      <c r="F692" s="53" t="s">
        <v>2751</v>
      </c>
      <c r="G692" s="53" t="s">
        <v>2746</v>
      </c>
      <c r="H692" s="54" t="s">
        <v>94</v>
      </c>
      <c r="I692" s="54" t="s">
        <v>196</v>
      </c>
      <c r="J692" s="54" t="s">
        <v>80</v>
      </c>
      <c r="K692" s="54" t="s">
        <v>80</v>
      </c>
      <c r="L692" s="54" t="s">
        <v>80</v>
      </c>
      <c r="M692" s="54" t="s">
        <v>80</v>
      </c>
      <c r="N692" s="54" t="s">
        <v>80</v>
      </c>
      <c r="O692" s="54" t="s">
        <v>80</v>
      </c>
      <c r="P692" s="54" t="s">
        <v>2752</v>
      </c>
      <c r="Q692" s="52">
        <v>0.05</v>
      </c>
      <c r="R692" s="52">
        <v>1.4999999999999999E-2</v>
      </c>
      <c r="S692" s="428">
        <v>1</v>
      </c>
      <c r="T692" s="54" t="s">
        <v>84</v>
      </c>
      <c r="U692" s="54" t="s">
        <v>2753</v>
      </c>
      <c r="V692" s="75">
        <v>44928</v>
      </c>
      <c r="W692" s="75">
        <v>44938</v>
      </c>
      <c r="X692" s="54" t="s">
        <v>2749</v>
      </c>
      <c r="Y692" s="57" t="s">
        <v>100</v>
      </c>
      <c r="Z692" s="392">
        <v>1</v>
      </c>
      <c r="AA692" s="58" t="s">
        <v>2754</v>
      </c>
      <c r="AB692" s="435">
        <v>44938</v>
      </c>
      <c r="AC692" s="392">
        <v>1</v>
      </c>
      <c r="AD692" s="58" t="s">
        <v>4797</v>
      </c>
      <c r="AE692" s="435">
        <v>44938</v>
      </c>
      <c r="AF692" s="57" t="s">
        <v>79</v>
      </c>
      <c r="AG692" s="437">
        <v>1</v>
      </c>
    </row>
    <row r="693" spans="1:33" ht="39.75" customHeight="1" x14ac:dyDescent="0.25">
      <c r="A693" s="53" t="s">
        <v>4520</v>
      </c>
      <c r="B693" s="53">
        <v>2000</v>
      </c>
      <c r="C693" s="53" t="s">
        <v>62</v>
      </c>
      <c r="D693" s="53" t="s">
        <v>2745</v>
      </c>
      <c r="E693" s="53">
        <v>2</v>
      </c>
      <c r="F693" s="53" t="s">
        <v>2756</v>
      </c>
      <c r="G693" s="53" t="s">
        <v>2746</v>
      </c>
      <c r="H693" s="54" t="s">
        <v>94</v>
      </c>
      <c r="I693" s="54" t="s">
        <v>196</v>
      </c>
      <c r="J693" s="54" t="s">
        <v>80</v>
      </c>
      <c r="K693" s="54" t="s">
        <v>80</v>
      </c>
      <c r="L693" s="54" t="s">
        <v>80</v>
      </c>
      <c r="M693" s="54" t="s">
        <v>80</v>
      </c>
      <c r="N693" s="54" t="s">
        <v>80</v>
      </c>
      <c r="O693" s="54" t="s">
        <v>80</v>
      </c>
      <c r="P693" s="54" t="s">
        <v>2757</v>
      </c>
      <c r="Q693" s="52">
        <v>0.25</v>
      </c>
      <c r="R693" s="52">
        <v>7.4999999999999997E-2</v>
      </c>
      <c r="S693" s="428">
        <v>100</v>
      </c>
      <c r="T693" s="54" t="s">
        <v>301</v>
      </c>
      <c r="U693" s="54" t="s">
        <v>2758</v>
      </c>
      <c r="V693" s="75">
        <v>44939</v>
      </c>
      <c r="W693" s="75">
        <v>45260</v>
      </c>
      <c r="X693" s="54" t="s">
        <v>2749</v>
      </c>
      <c r="Y693" s="57" t="s">
        <v>100</v>
      </c>
      <c r="Z693" s="392">
        <v>1</v>
      </c>
      <c r="AA693" s="58" t="s">
        <v>2759</v>
      </c>
      <c r="AB693" s="435">
        <v>45260</v>
      </c>
      <c r="AC693" s="392">
        <v>1</v>
      </c>
      <c r="AD693" s="58" t="s">
        <v>2759</v>
      </c>
      <c r="AE693" s="435">
        <v>45260</v>
      </c>
      <c r="AF693" s="57" t="s">
        <v>79</v>
      </c>
      <c r="AG693" s="437">
        <v>1</v>
      </c>
    </row>
    <row r="694" spans="1:33" ht="39.75" customHeight="1" x14ac:dyDescent="0.25">
      <c r="A694" s="53" t="s">
        <v>4520</v>
      </c>
      <c r="B694" s="53">
        <v>2000</v>
      </c>
      <c r="C694" s="53" t="s">
        <v>62</v>
      </c>
      <c r="D694" s="53" t="s">
        <v>2745</v>
      </c>
      <c r="E694" s="53">
        <v>2</v>
      </c>
      <c r="F694" s="53" t="s">
        <v>2760</v>
      </c>
      <c r="G694" s="53" t="s">
        <v>2746</v>
      </c>
      <c r="H694" s="54" t="s">
        <v>94</v>
      </c>
      <c r="I694" s="54" t="s">
        <v>196</v>
      </c>
      <c r="J694" s="54" t="s">
        <v>80</v>
      </c>
      <c r="K694" s="54" t="s">
        <v>80</v>
      </c>
      <c r="L694" s="54" t="s">
        <v>80</v>
      </c>
      <c r="M694" s="54" t="s">
        <v>80</v>
      </c>
      <c r="N694" s="54" t="s">
        <v>80</v>
      </c>
      <c r="O694" s="54" t="s">
        <v>80</v>
      </c>
      <c r="P694" s="54" t="s">
        <v>2761</v>
      </c>
      <c r="Q694" s="52">
        <v>0.7</v>
      </c>
      <c r="R694" s="52">
        <v>0.21</v>
      </c>
      <c r="S694" s="428">
        <v>7000</v>
      </c>
      <c r="T694" s="54" t="s">
        <v>84</v>
      </c>
      <c r="U694" s="54" t="s">
        <v>2748</v>
      </c>
      <c r="V694" s="75">
        <v>44928</v>
      </c>
      <c r="W694" s="75">
        <v>45289</v>
      </c>
      <c r="X694" s="54" t="s">
        <v>2749</v>
      </c>
      <c r="Y694" s="57" t="s">
        <v>100</v>
      </c>
      <c r="Z694" s="392">
        <v>1</v>
      </c>
      <c r="AA694" s="58" t="s">
        <v>2762</v>
      </c>
      <c r="AB694" s="435">
        <v>45289</v>
      </c>
      <c r="AC694" s="392">
        <v>1</v>
      </c>
      <c r="AD694" s="58" t="s">
        <v>2762</v>
      </c>
      <c r="AE694" s="435">
        <v>45289</v>
      </c>
      <c r="AF694" s="57" t="s">
        <v>79</v>
      </c>
      <c r="AG694" s="437">
        <v>1</v>
      </c>
    </row>
    <row r="695" spans="1:33" ht="39.75" customHeight="1" x14ac:dyDescent="0.25">
      <c r="A695" s="49" t="s">
        <v>4520</v>
      </c>
      <c r="B695" s="49">
        <v>2000</v>
      </c>
      <c r="C695" s="49" t="s">
        <v>62</v>
      </c>
      <c r="D695" s="49" t="s">
        <v>2745</v>
      </c>
      <c r="E695" s="49">
        <v>2</v>
      </c>
      <c r="F695" s="49" t="s">
        <v>2763</v>
      </c>
      <c r="G695" s="49" t="s">
        <v>2763</v>
      </c>
      <c r="H695" s="417" t="s">
        <v>75</v>
      </c>
      <c r="I695" s="417" t="s">
        <v>196</v>
      </c>
      <c r="J695" s="417" t="s">
        <v>77</v>
      </c>
      <c r="K695" s="417" t="s">
        <v>78</v>
      </c>
      <c r="L695" s="417" t="s">
        <v>79</v>
      </c>
      <c r="M695" s="417" t="s">
        <v>836</v>
      </c>
      <c r="N695" s="417" t="s">
        <v>433</v>
      </c>
      <c r="O695" s="417" t="s">
        <v>2764</v>
      </c>
      <c r="P695" s="417" t="s">
        <v>2765</v>
      </c>
      <c r="Q695" s="50">
        <v>0.2</v>
      </c>
      <c r="R695" s="50"/>
      <c r="S695" s="153">
        <v>4</v>
      </c>
      <c r="T695" s="417" t="s">
        <v>84</v>
      </c>
      <c r="U695" s="417" t="s">
        <v>2766</v>
      </c>
      <c r="V695" s="171">
        <v>44928</v>
      </c>
      <c r="W695" s="171">
        <v>45260</v>
      </c>
      <c r="X695" s="417" t="s">
        <v>2767</v>
      </c>
      <c r="Y695" s="57" t="s">
        <v>100</v>
      </c>
      <c r="Z695" s="392">
        <v>1</v>
      </c>
      <c r="AA695" s="58" t="s">
        <v>4798</v>
      </c>
      <c r="AB695" s="435">
        <v>45229</v>
      </c>
      <c r="AC695" s="392">
        <v>1</v>
      </c>
      <c r="AD695" s="58" t="s">
        <v>2769</v>
      </c>
      <c r="AE695" s="435">
        <v>45229</v>
      </c>
      <c r="AF695" s="436" t="s">
        <v>92</v>
      </c>
      <c r="AG695" s="437" t="s">
        <v>92</v>
      </c>
    </row>
    <row r="696" spans="1:33" ht="39.75" customHeight="1" x14ac:dyDescent="0.25">
      <c r="A696" s="53" t="s">
        <v>4520</v>
      </c>
      <c r="B696" s="53">
        <v>2000</v>
      </c>
      <c r="C696" s="53" t="s">
        <v>62</v>
      </c>
      <c r="D696" s="53" t="s">
        <v>2745</v>
      </c>
      <c r="E696" s="53">
        <v>2</v>
      </c>
      <c r="F696" s="53" t="s">
        <v>2770</v>
      </c>
      <c r="G696" s="53" t="s">
        <v>2763</v>
      </c>
      <c r="H696" s="54" t="s">
        <v>94</v>
      </c>
      <c r="I696" s="54" t="s">
        <v>196</v>
      </c>
      <c r="J696" s="54" t="s">
        <v>80</v>
      </c>
      <c r="K696" s="54" t="s">
        <v>80</v>
      </c>
      <c r="L696" s="54" t="s">
        <v>80</v>
      </c>
      <c r="M696" s="54" t="s">
        <v>80</v>
      </c>
      <c r="N696" s="54" t="s">
        <v>80</v>
      </c>
      <c r="O696" s="54" t="s">
        <v>80</v>
      </c>
      <c r="P696" s="54" t="s">
        <v>2322</v>
      </c>
      <c r="Q696" s="52">
        <v>0.1</v>
      </c>
      <c r="R696" s="52">
        <v>2.0000000000000004E-2</v>
      </c>
      <c r="S696" s="428">
        <v>1</v>
      </c>
      <c r="T696" s="54" t="s">
        <v>84</v>
      </c>
      <c r="U696" s="54" t="s">
        <v>2323</v>
      </c>
      <c r="V696" s="75">
        <v>44928</v>
      </c>
      <c r="W696" s="75">
        <v>44953</v>
      </c>
      <c r="X696" s="54" t="s">
        <v>2771</v>
      </c>
      <c r="Y696" s="57" t="s">
        <v>100</v>
      </c>
      <c r="Z696" s="392">
        <v>1</v>
      </c>
      <c r="AA696" s="58" t="s">
        <v>2772</v>
      </c>
      <c r="AB696" s="435">
        <v>44953</v>
      </c>
      <c r="AC696" s="392">
        <v>1</v>
      </c>
      <c r="AD696" s="58" t="s">
        <v>2773</v>
      </c>
      <c r="AE696" s="435">
        <v>44953</v>
      </c>
      <c r="AF696" s="57" t="s">
        <v>79</v>
      </c>
      <c r="AG696" s="437">
        <v>1</v>
      </c>
    </row>
    <row r="697" spans="1:33" ht="39.75" customHeight="1" x14ac:dyDescent="0.25">
      <c r="A697" s="53" t="s">
        <v>4520</v>
      </c>
      <c r="B697" s="53">
        <v>2000</v>
      </c>
      <c r="C697" s="53" t="s">
        <v>62</v>
      </c>
      <c r="D697" s="53" t="s">
        <v>2745</v>
      </c>
      <c r="E697" s="53">
        <v>2</v>
      </c>
      <c r="F697" s="53" t="s">
        <v>2774</v>
      </c>
      <c r="G697" s="53" t="s">
        <v>2763</v>
      </c>
      <c r="H697" s="54" t="s">
        <v>94</v>
      </c>
      <c r="I697" s="54" t="s">
        <v>196</v>
      </c>
      <c r="J697" s="54" t="s">
        <v>80</v>
      </c>
      <c r="K697" s="54" t="s">
        <v>80</v>
      </c>
      <c r="L697" s="54" t="s">
        <v>80</v>
      </c>
      <c r="M697" s="54" t="s">
        <v>80</v>
      </c>
      <c r="N697" s="54" t="s">
        <v>80</v>
      </c>
      <c r="O697" s="54" t="s">
        <v>80</v>
      </c>
      <c r="P697" s="54" t="s">
        <v>2327</v>
      </c>
      <c r="Q697" s="52">
        <v>0.1</v>
      </c>
      <c r="R697" s="52">
        <v>2.0000000000000004E-2</v>
      </c>
      <c r="S697" s="428">
        <v>1</v>
      </c>
      <c r="T697" s="54" t="s">
        <v>84</v>
      </c>
      <c r="U697" s="54" t="s">
        <v>2328</v>
      </c>
      <c r="V697" s="75">
        <v>44928</v>
      </c>
      <c r="W697" s="75">
        <v>44953</v>
      </c>
      <c r="X697" s="54" t="s">
        <v>2771</v>
      </c>
      <c r="Y697" s="57" t="s">
        <v>100</v>
      </c>
      <c r="Z697" s="392">
        <v>1</v>
      </c>
      <c r="AA697" s="58" t="s">
        <v>2775</v>
      </c>
      <c r="AB697" s="435">
        <v>44953</v>
      </c>
      <c r="AC697" s="392">
        <v>1</v>
      </c>
      <c r="AD697" s="58" t="s">
        <v>2776</v>
      </c>
      <c r="AE697" s="435">
        <v>44953</v>
      </c>
      <c r="AF697" s="57" t="s">
        <v>79</v>
      </c>
      <c r="AG697" s="437">
        <v>1</v>
      </c>
    </row>
    <row r="698" spans="1:33" ht="39.75" customHeight="1" x14ac:dyDescent="0.25">
      <c r="A698" s="53" t="s">
        <v>4520</v>
      </c>
      <c r="B698" s="53">
        <v>2000</v>
      </c>
      <c r="C698" s="53" t="s">
        <v>62</v>
      </c>
      <c r="D698" s="53" t="s">
        <v>2745</v>
      </c>
      <c r="E698" s="53">
        <v>2</v>
      </c>
      <c r="F698" s="53" t="s">
        <v>2777</v>
      </c>
      <c r="G698" s="53" t="s">
        <v>2763</v>
      </c>
      <c r="H698" s="54" t="s">
        <v>94</v>
      </c>
      <c r="I698" s="54" t="s">
        <v>196</v>
      </c>
      <c r="J698" s="54" t="s">
        <v>80</v>
      </c>
      <c r="K698" s="54" t="s">
        <v>80</v>
      </c>
      <c r="L698" s="54" t="s">
        <v>80</v>
      </c>
      <c r="M698" s="54" t="s">
        <v>80</v>
      </c>
      <c r="N698" s="54" t="s">
        <v>80</v>
      </c>
      <c r="O698" s="54" t="s">
        <v>80</v>
      </c>
      <c r="P698" s="54" t="s">
        <v>2332</v>
      </c>
      <c r="Q698" s="52">
        <v>0.05</v>
      </c>
      <c r="R698" s="52">
        <v>1.0000000000000002E-2</v>
      </c>
      <c r="S698" s="428">
        <v>1</v>
      </c>
      <c r="T698" s="54" t="s">
        <v>84</v>
      </c>
      <c r="U698" s="54" t="s">
        <v>2333</v>
      </c>
      <c r="V698" s="75">
        <v>44956</v>
      </c>
      <c r="W698" s="75">
        <v>44960</v>
      </c>
      <c r="X698" s="54" t="s">
        <v>2767</v>
      </c>
      <c r="Y698" s="57" t="s">
        <v>100</v>
      </c>
      <c r="Z698" s="392">
        <v>1</v>
      </c>
      <c r="AA698" s="58" t="s">
        <v>2778</v>
      </c>
      <c r="AB698" s="435">
        <v>44957</v>
      </c>
      <c r="AC698" s="392">
        <v>1</v>
      </c>
      <c r="AD698" s="58" t="s">
        <v>2779</v>
      </c>
      <c r="AE698" s="435">
        <v>44957</v>
      </c>
      <c r="AF698" s="57" t="s">
        <v>79</v>
      </c>
      <c r="AG698" s="437">
        <v>1</v>
      </c>
    </row>
    <row r="699" spans="1:33" ht="39.75" customHeight="1" x14ac:dyDescent="0.25">
      <c r="A699" s="53" t="s">
        <v>4520</v>
      </c>
      <c r="B699" s="53">
        <v>2000</v>
      </c>
      <c r="C699" s="53" t="s">
        <v>62</v>
      </c>
      <c r="D699" s="53" t="s">
        <v>2745</v>
      </c>
      <c r="E699" s="53">
        <v>2</v>
      </c>
      <c r="F699" s="53" t="s">
        <v>2780</v>
      </c>
      <c r="G699" s="53" t="s">
        <v>2763</v>
      </c>
      <c r="H699" s="54" t="s">
        <v>94</v>
      </c>
      <c r="I699" s="54" t="s">
        <v>196</v>
      </c>
      <c r="J699" s="54" t="s">
        <v>80</v>
      </c>
      <c r="K699" s="54" t="s">
        <v>80</v>
      </c>
      <c r="L699" s="54" t="s">
        <v>80</v>
      </c>
      <c r="M699" s="54" t="s">
        <v>80</v>
      </c>
      <c r="N699" s="54" t="s">
        <v>80</v>
      </c>
      <c r="O699" s="54" t="s">
        <v>80</v>
      </c>
      <c r="P699" s="54" t="s">
        <v>2409</v>
      </c>
      <c r="Q699" s="52">
        <v>0.05</v>
      </c>
      <c r="R699" s="52">
        <v>1.0000000000000002E-2</v>
      </c>
      <c r="S699" s="428">
        <v>1</v>
      </c>
      <c r="T699" s="54" t="s">
        <v>84</v>
      </c>
      <c r="U699" s="54" t="s">
        <v>2339</v>
      </c>
      <c r="V699" s="75">
        <v>44963</v>
      </c>
      <c r="W699" s="75">
        <v>44967</v>
      </c>
      <c r="X699" s="54" t="s">
        <v>2767</v>
      </c>
      <c r="Y699" s="57" t="s">
        <v>100</v>
      </c>
      <c r="Z699" s="392">
        <v>1</v>
      </c>
      <c r="AA699" s="58" t="s">
        <v>2781</v>
      </c>
      <c r="AB699" s="435">
        <v>44963</v>
      </c>
      <c r="AC699" s="392">
        <v>1</v>
      </c>
      <c r="AD699" s="58" t="s">
        <v>2782</v>
      </c>
      <c r="AE699" s="435">
        <v>44963</v>
      </c>
      <c r="AF699" s="57" t="s">
        <v>79</v>
      </c>
      <c r="AG699" s="437">
        <v>1</v>
      </c>
    </row>
    <row r="700" spans="1:33" ht="39.75" customHeight="1" x14ac:dyDescent="0.25">
      <c r="A700" s="53" t="s">
        <v>4520</v>
      </c>
      <c r="B700" s="53">
        <v>2000</v>
      </c>
      <c r="C700" s="53" t="s">
        <v>62</v>
      </c>
      <c r="D700" s="53" t="s">
        <v>2745</v>
      </c>
      <c r="E700" s="53">
        <v>2</v>
      </c>
      <c r="F700" s="53" t="s">
        <v>2783</v>
      </c>
      <c r="G700" s="53" t="s">
        <v>2763</v>
      </c>
      <c r="H700" s="54" t="s">
        <v>94</v>
      </c>
      <c r="I700" s="54" t="s">
        <v>196</v>
      </c>
      <c r="J700" s="54" t="s">
        <v>80</v>
      </c>
      <c r="K700" s="54" t="s">
        <v>80</v>
      </c>
      <c r="L700" s="54" t="s">
        <v>80</v>
      </c>
      <c r="M700" s="54" t="s">
        <v>80</v>
      </c>
      <c r="N700" s="54" t="s">
        <v>80</v>
      </c>
      <c r="O700" s="54" t="s">
        <v>80</v>
      </c>
      <c r="P700" s="54" t="s">
        <v>2784</v>
      </c>
      <c r="Q700" s="52">
        <v>0.2</v>
      </c>
      <c r="R700" s="52">
        <v>4.0000000000000008E-2</v>
      </c>
      <c r="S700" s="428">
        <v>4</v>
      </c>
      <c r="T700" s="54" t="s">
        <v>84</v>
      </c>
      <c r="U700" s="54" t="s">
        <v>2785</v>
      </c>
      <c r="V700" s="75">
        <v>44991</v>
      </c>
      <c r="W700" s="75">
        <v>45260</v>
      </c>
      <c r="X700" s="54" t="s">
        <v>2771</v>
      </c>
      <c r="Y700" s="57" t="s">
        <v>100</v>
      </c>
      <c r="Z700" s="392">
        <v>1</v>
      </c>
      <c r="AA700" s="58" t="s">
        <v>2786</v>
      </c>
      <c r="AB700" s="435">
        <v>45260</v>
      </c>
      <c r="AC700" s="392">
        <v>1</v>
      </c>
      <c r="AD700" s="58" t="s">
        <v>2787</v>
      </c>
      <c r="AE700" s="435">
        <v>45260</v>
      </c>
      <c r="AF700" s="57" t="s">
        <v>79</v>
      </c>
      <c r="AG700" s="437">
        <v>1</v>
      </c>
    </row>
    <row r="701" spans="1:33" ht="39.75" customHeight="1" x14ac:dyDescent="0.25">
      <c r="A701" s="53" t="s">
        <v>4520</v>
      </c>
      <c r="B701" s="53">
        <v>2000</v>
      </c>
      <c r="C701" s="53" t="s">
        <v>62</v>
      </c>
      <c r="D701" s="53" t="s">
        <v>2745</v>
      </c>
      <c r="E701" s="53">
        <v>2</v>
      </c>
      <c r="F701" s="53" t="s">
        <v>2788</v>
      </c>
      <c r="G701" s="53" t="s">
        <v>2763</v>
      </c>
      <c r="H701" s="54" t="s">
        <v>94</v>
      </c>
      <c r="I701" s="54" t="s">
        <v>196</v>
      </c>
      <c r="J701" s="54" t="s">
        <v>80</v>
      </c>
      <c r="K701" s="54" t="s">
        <v>80</v>
      </c>
      <c r="L701" s="54" t="s">
        <v>80</v>
      </c>
      <c r="M701" s="54" t="s">
        <v>80</v>
      </c>
      <c r="N701" s="54" t="s">
        <v>80</v>
      </c>
      <c r="O701" s="54" t="s">
        <v>80</v>
      </c>
      <c r="P701" s="54" t="s">
        <v>2789</v>
      </c>
      <c r="Q701" s="52">
        <v>0.5</v>
      </c>
      <c r="R701" s="52">
        <v>0.1</v>
      </c>
      <c r="S701" s="428">
        <v>4</v>
      </c>
      <c r="T701" s="54" t="s">
        <v>84</v>
      </c>
      <c r="U701" s="54" t="s">
        <v>2766</v>
      </c>
      <c r="V701" s="75">
        <v>44991</v>
      </c>
      <c r="W701" s="75">
        <v>45260</v>
      </c>
      <c r="X701" s="54" t="s">
        <v>2771</v>
      </c>
      <c r="Y701" s="57" t="s">
        <v>100</v>
      </c>
      <c r="Z701" s="392">
        <v>1</v>
      </c>
      <c r="AA701" s="58" t="s">
        <v>4799</v>
      </c>
      <c r="AB701" s="435">
        <v>45229</v>
      </c>
      <c r="AC701" s="392">
        <v>1</v>
      </c>
      <c r="AD701" s="58" t="s">
        <v>2791</v>
      </c>
      <c r="AE701" s="435">
        <v>45229</v>
      </c>
      <c r="AF701" s="57" t="s">
        <v>79</v>
      </c>
      <c r="AG701" s="437">
        <v>1</v>
      </c>
    </row>
    <row r="702" spans="1:33" ht="39.75" customHeight="1" x14ac:dyDescent="0.25">
      <c r="A702" s="49" t="s">
        <v>4520</v>
      </c>
      <c r="B702" s="49">
        <v>2000</v>
      </c>
      <c r="C702" s="49" t="s">
        <v>62</v>
      </c>
      <c r="D702" s="49" t="s">
        <v>2745</v>
      </c>
      <c r="E702" s="49">
        <v>2</v>
      </c>
      <c r="F702" s="49" t="s">
        <v>2792</v>
      </c>
      <c r="G702" s="49" t="s">
        <v>2792</v>
      </c>
      <c r="H702" s="417" t="s">
        <v>75</v>
      </c>
      <c r="I702" s="417" t="s">
        <v>196</v>
      </c>
      <c r="J702" s="417" t="s">
        <v>1221</v>
      </c>
      <c r="K702" s="417" t="s">
        <v>144</v>
      </c>
      <c r="L702" s="417" t="s">
        <v>125</v>
      </c>
      <c r="M702" s="417" t="s">
        <v>1360</v>
      </c>
      <c r="N702" s="417" t="s">
        <v>643</v>
      </c>
      <c r="O702" s="417" t="s">
        <v>731</v>
      </c>
      <c r="P702" s="417" t="s">
        <v>2793</v>
      </c>
      <c r="Q702" s="50">
        <v>0.3</v>
      </c>
      <c r="R702" s="50"/>
      <c r="S702" s="153">
        <v>5</v>
      </c>
      <c r="T702" s="417" t="s">
        <v>84</v>
      </c>
      <c r="U702" s="417" t="s">
        <v>2794</v>
      </c>
      <c r="V702" s="171">
        <v>44928</v>
      </c>
      <c r="W702" s="171">
        <v>45289</v>
      </c>
      <c r="X702" s="417" t="s">
        <v>2749</v>
      </c>
      <c r="Y702" s="57" t="s">
        <v>100</v>
      </c>
      <c r="Z702" s="392">
        <v>1</v>
      </c>
      <c r="AA702" s="58" t="s">
        <v>2795</v>
      </c>
      <c r="AB702" s="435">
        <v>45245</v>
      </c>
      <c r="AC702" s="392">
        <v>1</v>
      </c>
      <c r="AD702" s="58" t="s">
        <v>2796</v>
      </c>
      <c r="AE702" s="435">
        <v>45245</v>
      </c>
      <c r="AF702" s="436" t="s">
        <v>92</v>
      </c>
      <c r="AG702" s="437" t="s">
        <v>92</v>
      </c>
    </row>
    <row r="703" spans="1:33" ht="39.75" customHeight="1" x14ac:dyDescent="0.25">
      <c r="A703" s="53" t="s">
        <v>4520</v>
      </c>
      <c r="B703" s="53">
        <v>2000</v>
      </c>
      <c r="C703" s="53" t="s">
        <v>62</v>
      </c>
      <c r="D703" s="53" t="s">
        <v>2745</v>
      </c>
      <c r="E703" s="53">
        <v>2</v>
      </c>
      <c r="F703" s="53" t="s">
        <v>2797</v>
      </c>
      <c r="G703" s="53" t="s">
        <v>2792</v>
      </c>
      <c r="H703" s="54" t="s">
        <v>94</v>
      </c>
      <c r="I703" s="54" t="s">
        <v>196</v>
      </c>
      <c r="J703" s="54" t="s">
        <v>80</v>
      </c>
      <c r="K703" s="54" t="s">
        <v>80</v>
      </c>
      <c r="L703" s="54" t="s">
        <v>80</v>
      </c>
      <c r="M703" s="54" t="s">
        <v>80</v>
      </c>
      <c r="N703" s="54" t="s">
        <v>80</v>
      </c>
      <c r="O703" s="54" t="s">
        <v>80</v>
      </c>
      <c r="P703" s="54" t="s">
        <v>2798</v>
      </c>
      <c r="Q703" s="52">
        <v>0.6</v>
      </c>
      <c r="R703" s="52">
        <v>0.18</v>
      </c>
      <c r="S703" s="428">
        <v>3</v>
      </c>
      <c r="T703" s="54" t="s">
        <v>84</v>
      </c>
      <c r="U703" s="54" t="s">
        <v>2799</v>
      </c>
      <c r="V703" s="75">
        <v>44928</v>
      </c>
      <c r="W703" s="75">
        <v>45107</v>
      </c>
      <c r="X703" s="54" t="s">
        <v>2749</v>
      </c>
      <c r="Y703" s="57" t="s">
        <v>100</v>
      </c>
      <c r="Z703" s="392">
        <v>1</v>
      </c>
      <c r="AA703" s="58" t="s">
        <v>2800</v>
      </c>
      <c r="AB703" s="435">
        <v>45062</v>
      </c>
      <c r="AC703" s="392">
        <v>1</v>
      </c>
      <c r="AD703" s="58" t="s">
        <v>2801</v>
      </c>
      <c r="AE703" s="435">
        <v>45062</v>
      </c>
      <c r="AF703" s="57" t="s">
        <v>79</v>
      </c>
      <c r="AG703" s="437">
        <v>1</v>
      </c>
    </row>
    <row r="704" spans="1:33" ht="39.75" customHeight="1" x14ac:dyDescent="0.25">
      <c r="A704" s="53" t="s">
        <v>4520</v>
      </c>
      <c r="B704" s="53">
        <v>2000</v>
      </c>
      <c r="C704" s="53" t="s">
        <v>62</v>
      </c>
      <c r="D704" s="53" t="s">
        <v>2745</v>
      </c>
      <c r="E704" s="53">
        <v>2</v>
      </c>
      <c r="F704" s="53" t="s">
        <v>2802</v>
      </c>
      <c r="G704" s="53" t="s">
        <v>2792</v>
      </c>
      <c r="H704" s="54" t="s">
        <v>94</v>
      </c>
      <c r="I704" s="54" t="s">
        <v>196</v>
      </c>
      <c r="J704" s="54" t="s">
        <v>80</v>
      </c>
      <c r="K704" s="54" t="s">
        <v>80</v>
      </c>
      <c r="L704" s="54" t="s">
        <v>80</v>
      </c>
      <c r="M704" s="54" t="s">
        <v>80</v>
      </c>
      <c r="N704" s="54" t="s">
        <v>80</v>
      </c>
      <c r="O704" s="54" t="s">
        <v>80</v>
      </c>
      <c r="P704" s="54" t="s">
        <v>2803</v>
      </c>
      <c r="Q704" s="52">
        <v>0.4</v>
      </c>
      <c r="R704" s="52">
        <v>0.12</v>
      </c>
      <c r="S704" s="428">
        <v>2</v>
      </c>
      <c r="T704" s="54" t="s">
        <v>84</v>
      </c>
      <c r="U704" s="54" t="s">
        <v>2804</v>
      </c>
      <c r="V704" s="75">
        <v>45111</v>
      </c>
      <c r="W704" s="75">
        <v>45289</v>
      </c>
      <c r="X704" s="54" t="s">
        <v>2749</v>
      </c>
      <c r="Y704" s="57" t="s">
        <v>100</v>
      </c>
      <c r="Z704" s="392">
        <v>1</v>
      </c>
      <c r="AA704" s="58" t="s">
        <v>2805</v>
      </c>
      <c r="AB704" s="435">
        <v>45245</v>
      </c>
      <c r="AC704" s="392">
        <v>1</v>
      </c>
      <c r="AD704" s="58" t="s">
        <v>2806</v>
      </c>
      <c r="AE704" s="435">
        <v>45245</v>
      </c>
      <c r="AF704" s="57" t="s">
        <v>79</v>
      </c>
      <c r="AG704" s="437">
        <v>1</v>
      </c>
    </row>
    <row r="705" spans="1:33" ht="39.75" customHeight="1" x14ac:dyDescent="0.25">
      <c r="A705" s="49" t="s">
        <v>4520</v>
      </c>
      <c r="B705" s="49">
        <v>2000</v>
      </c>
      <c r="C705" s="49" t="s">
        <v>62</v>
      </c>
      <c r="D705" s="49" t="s">
        <v>2745</v>
      </c>
      <c r="E705" s="49">
        <v>2</v>
      </c>
      <c r="F705" s="49" t="s">
        <v>2807</v>
      </c>
      <c r="G705" s="49" t="s">
        <v>2807</v>
      </c>
      <c r="H705" s="417" t="s">
        <v>75</v>
      </c>
      <c r="I705" s="417" t="s">
        <v>76</v>
      </c>
      <c r="J705" s="417" t="s">
        <v>123</v>
      </c>
      <c r="K705" s="417" t="s">
        <v>1052</v>
      </c>
      <c r="L705" s="417" t="s">
        <v>79</v>
      </c>
      <c r="M705" s="417" t="s">
        <v>1360</v>
      </c>
      <c r="N705" s="417" t="s">
        <v>2808</v>
      </c>
      <c r="O705" s="417" t="s">
        <v>735</v>
      </c>
      <c r="P705" s="417" t="s">
        <v>2809</v>
      </c>
      <c r="Q705" s="50">
        <v>0.1</v>
      </c>
      <c r="R705" s="50"/>
      <c r="S705" s="153">
        <v>3</v>
      </c>
      <c r="T705" s="417" t="s">
        <v>84</v>
      </c>
      <c r="U705" s="417" t="s">
        <v>2810</v>
      </c>
      <c r="V705" s="171">
        <v>44958</v>
      </c>
      <c r="W705" s="171">
        <v>45289</v>
      </c>
      <c r="X705" s="417" t="s">
        <v>2811</v>
      </c>
      <c r="Y705" s="57" t="s">
        <v>100</v>
      </c>
      <c r="Z705" s="392">
        <v>1</v>
      </c>
      <c r="AA705" s="58" t="s">
        <v>2813</v>
      </c>
      <c r="AB705" s="435">
        <v>45233</v>
      </c>
      <c r="AC705" s="392">
        <v>1</v>
      </c>
      <c r="AD705" s="58" t="s">
        <v>2814</v>
      </c>
      <c r="AE705" s="435">
        <v>45210</v>
      </c>
      <c r="AF705" s="436" t="s">
        <v>92</v>
      </c>
      <c r="AG705" s="437" t="s">
        <v>92</v>
      </c>
    </row>
    <row r="706" spans="1:33" ht="39.75" customHeight="1" x14ac:dyDescent="0.25">
      <c r="A706" s="53" t="s">
        <v>4520</v>
      </c>
      <c r="B706" s="53">
        <v>2000</v>
      </c>
      <c r="C706" s="53" t="s">
        <v>62</v>
      </c>
      <c r="D706" s="53" t="s">
        <v>2745</v>
      </c>
      <c r="E706" s="53">
        <v>2</v>
      </c>
      <c r="F706" s="53" t="s">
        <v>2815</v>
      </c>
      <c r="G706" s="53" t="s">
        <v>2807</v>
      </c>
      <c r="H706" s="54" t="s">
        <v>94</v>
      </c>
      <c r="I706" s="54" t="s">
        <v>76</v>
      </c>
      <c r="J706" s="54" t="s">
        <v>80</v>
      </c>
      <c r="K706" s="54" t="s">
        <v>80</v>
      </c>
      <c r="L706" s="54" t="s">
        <v>80</v>
      </c>
      <c r="M706" s="54" t="s">
        <v>80</v>
      </c>
      <c r="N706" s="54" t="s">
        <v>80</v>
      </c>
      <c r="O706" s="54" t="s">
        <v>80</v>
      </c>
      <c r="P706" s="54" t="s">
        <v>2816</v>
      </c>
      <c r="Q706" s="52">
        <v>0.3</v>
      </c>
      <c r="R706" s="52">
        <v>0.03</v>
      </c>
      <c r="S706" s="428">
        <v>3</v>
      </c>
      <c r="T706" s="54" t="s">
        <v>84</v>
      </c>
      <c r="U706" s="54" t="s">
        <v>2817</v>
      </c>
      <c r="V706" s="75">
        <v>44958</v>
      </c>
      <c r="W706" s="75">
        <v>45016</v>
      </c>
      <c r="X706" s="54" t="s">
        <v>2811</v>
      </c>
      <c r="Y706" s="57" t="s">
        <v>100</v>
      </c>
      <c r="Z706" s="392">
        <v>1</v>
      </c>
      <c r="AA706" s="58" t="s">
        <v>2812</v>
      </c>
      <c r="AB706" s="435">
        <v>45016</v>
      </c>
      <c r="AC706" s="392">
        <v>1</v>
      </c>
      <c r="AD706" s="58" t="s">
        <v>2818</v>
      </c>
      <c r="AE706" s="435">
        <v>45016</v>
      </c>
      <c r="AF706" s="57" t="s">
        <v>79</v>
      </c>
      <c r="AG706" s="437">
        <v>1</v>
      </c>
    </row>
    <row r="707" spans="1:33" ht="39.75" customHeight="1" x14ac:dyDescent="0.25">
      <c r="A707" s="53" t="s">
        <v>4520</v>
      </c>
      <c r="B707" s="53">
        <v>2000</v>
      </c>
      <c r="C707" s="53" t="s">
        <v>62</v>
      </c>
      <c r="D707" s="53" t="s">
        <v>2745</v>
      </c>
      <c r="E707" s="53">
        <v>2</v>
      </c>
      <c r="F707" s="53" t="s">
        <v>2819</v>
      </c>
      <c r="G707" s="53" t="s">
        <v>2807</v>
      </c>
      <c r="H707" s="54" t="s">
        <v>94</v>
      </c>
      <c r="I707" s="54" t="s">
        <v>76</v>
      </c>
      <c r="J707" s="54" t="s">
        <v>80</v>
      </c>
      <c r="K707" s="54" t="s">
        <v>80</v>
      </c>
      <c r="L707" s="54" t="s">
        <v>80</v>
      </c>
      <c r="M707" s="54" t="s">
        <v>80</v>
      </c>
      <c r="N707" s="54" t="s">
        <v>80</v>
      </c>
      <c r="O707" s="54" t="s">
        <v>80</v>
      </c>
      <c r="P707" s="54" t="s">
        <v>2820</v>
      </c>
      <c r="Q707" s="52">
        <v>0.7</v>
      </c>
      <c r="R707" s="52">
        <v>6.9999999999999993E-2</v>
      </c>
      <c r="S707" s="428">
        <v>3</v>
      </c>
      <c r="T707" s="54" t="s">
        <v>84</v>
      </c>
      <c r="U707" s="54" t="s">
        <v>2810</v>
      </c>
      <c r="V707" s="75">
        <v>45019</v>
      </c>
      <c r="W707" s="75">
        <v>45289</v>
      </c>
      <c r="X707" s="54" t="s">
        <v>2811</v>
      </c>
      <c r="Y707" s="57" t="s">
        <v>100</v>
      </c>
      <c r="Z707" s="392">
        <v>1</v>
      </c>
      <c r="AA707" s="58" t="s">
        <v>2821</v>
      </c>
      <c r="AB707" s="435">
        <v>45233</v>
      </c>
      <c r="AC707" s="392">
        <v>1</v>
      </c>
      <c r="AD707" s="58" t="s">
        <v>2822</v>
      </c>
      <c r="AE707" s="435">
        <v>45210</v>
      </c>
      <c r="AF707" s="57" t="s">
        <v>79</v>
      </c>
      <c r="AG707" s="437">
        <v>1</v>
      </c>
    </row>
    <row r="708" spans="1:33" ht="39.75" customHeight="1" x14ac:dyDescent="0.25">
      <c r="A708" s="49" t="s">
        <v>4520</v>
      </c>
      <c r="B708" s="49">
        <v>2000</v>
      </c>
      <c r="C708" s="49" t="s">
        <v>62</v>
      </c>
      <c r="D708" s="49" t="s">
        <v>2745</v>
      </c>
      <c r="E708" s="49">
        <v>2</v>
      </c>
      <c r="F708" s="49" t="s">
        <v>2823</v>
      </c>
      <c r="G708" s="49" t="s">
        <v>2823</v>
      </c>
      <c r="H708" s="417" t="s">
        <v>75</v>
      </c>
      <c r="I708" s="417" t="s">
        <v>76</v>
      </c>
      <c r="J708" s="417" t="s">
        <v>123</v>
      </c>
      <c r="K708" s="417" t="s">
        <v>144</v>
      </c>
      <c r="L708" s="417" t="s">
        <v>79</v>
      </c>
      <c r="M708" s="417" t="s">
        <v>836</v>
      </c>
      <c r="N708" s="417" t="s">
        <v>2824</v>
      </c>
      <c r="O708" s="417" t="s">
        <v>735</v>
      </c>
      <c r="P708" s="417" t="s">
        <v>2825</v>
      </c>
      <c r="Q708" s="50">
        <v>0.1</v>
      </c>
      <c r="R708" s="50"/>
      <c r="S708" s="153">
        <v>3</v>
      </c>
      <c r="T708" s="417" t="s">
        <v>84</v>
      </c>
      <c r="U708" s="417" t="s">
        <v>2826</v>
      </c>
      <c r="V708" s="171">
        <v>44958</v>
      </c>
      <c r="W708" s="171">
        <v>45289</v>
      </c>
      <c r="X708" s="417" t="s">
        <v>2827</v>
      </c>
      <c r="Y708" s="57" t="s">
        <v>100</v>
      </c>
      <c r="Z708" s="392">
        <v>1</v>
      </c>
      <c r="AA708" s="58" t="s">
        <v>2828</v>
      </c>
      <c r="AB708" s="435">
        <v>45250</v>
      </c>
      <c r="AC708" s="392">
        <v>1</v>
      </c>
      <c r="AD708" s="58" t="s">
        <v>2829</v>
      </c>
      <c r="AE708" s="435">
        <v>45250</v>
      </c>
      <c r="AF708" s="436" t="s">
        <v>92</v>
      </c>
      <c r="AG708" s="437" t="s">
        <v>92</v>
      </c>
    </row>
    <row r="709" spans="1:33" ht="39.75" customHeight="1" x14ac:dyDescent="0.25">
      <c r="A709" s="53" t="s">
        <v>4520</v>
      </c>
      <c r="B709" s="53">
        <v>2000</v>
      </c>
      <c r="C709" s="53" t="s">
        <v>62</v>
      </c>
      <c r="D709" s="53" t="s">
        <v>2745</v>
      </c>
      <c r="E709" s="53">
        <v>2</v>
      </c>
      <c r="F709" s="53" t="s">
        <v>2830</v>
      </c>
      <c r="G709" s="53" t="s">
        <v>2823</v>
      </c>
      <c r="H709" s="54" t="s">
        <v>94</v>
      </c>
      <c r="I709" s="54" t="s">
        <v>76</v>
      </c>
      <c r="J709" s="54" t="s">
        <v>80</v>
      </c>
      <c r="K709" s="54" t="s">
        <v>80</v>
      </c>
      <c r="L709" s="54" t="s">
        <v>80</v>
      </c>
      <c r="M709" s="54" t="s">
        <v>80</v>
      </c>
      <c r="N709" s="54" t="s">
        <v>80</v>
      </c>
      <c r="O709" s="54" t="s">
        <v>80</v>
      </c>
      <c r="P709" s="54" t="s">
        <v>2831</v>
      </c>
      <c r="Q709" s="52">
        <v>0.3</v>
      </c>
      <c r="R709" s="52">
        <v>0.03</v>
      </c>
      <c r="S709" s="428">
        <v>1</v>
      </c>
      <c r="T709" s="54" t="s">
        <v>84</v>
      </c>
      <c r="U709" s="54" t="s">
        <v>2832</v>
      </c>
      <c r="V709" s="75">
        <v>44958</v>
      </c>
      <c r="W709" s="75">
        <v>45044</v>
      </c>
      <c r="X709" s="54" t="s">
        <v>2749</v>
      </c>
      <c r="Y709" s="57" t="s">
        <v>100</v>
      </c>
      <c r="Z709" s="392">
        <v>1</v>
      </c>
      <c r="AA709" s="58" t="s">
        <v>2833</v>
      </c>
      <c r="AB709" s="435">
        <v>45016</v>
      </c>
      <c r="AC709" s="392">
        <v>1</v>
      </c>
      <c r="AD709" s="58" t="s">
        <v>2833</v>
      </c>
      <c r="AE709" s="435">
        <v>45016</v>
      </c>
      <c r="AF709" s="57" t="s">
        <v>79</v>
      </c>
      <c r="AG709" s="437">
        <v>1</v>
      </c>
    </row>
    <row r="710" spans="1:33" ht="39.75" customHeight="1" x14ac:dyDescent="0.25">
      <c r="A710" s="53" t="s">
        <v>4520</v>
      </c>
      <c r="B710" s="53">
        <v>2000</v>
      </c>
      <c r="C710" s="53" t="s">
        <v>62</v>
      </c>
      <c r="D710" s="53" t="s">
        <v>2745</v>
      </c>
      <c r="E710" s="53">
        <v>2</v>
      </c>
      <c r="F710" s="53" t="s">
        <v>2834</v>
      </c>
      <c r="G710" s="53" t="s">
        <v>2823</v>
      </c>
      <c r="H710" s="54" t="s">
        <v>94</v>
      </c>
      <c r="I710" s="54" t="s">
        <v>76</v>
      </c>
      <c r="J710" s="54" t="s">
        <v>80</v>
      </c>
      <c r="K710" s="54" t="s">
        <v>80</v>
      </c>
      <c r="L710" s="54" t="s">
        <v>80</v>
      </c>
      <c r="M710" s="54" t="s">
        <v>80</v>
      </c>
      <c r="N710" s="54" t="s">
        <v>80</v>
      </c>
      <c r="O710" s="54" t="s">
        <v>80</v>
      </c>
      <c r="P710" s="54" t="s">
        <v>2835</v>
      </c>
      <c r="Q710" s="52">
        <v>0.7</v>
      </c>
      <c r="R710" s="52">
        <v>6.9999999999999993E-2</v>
      </c>
      <c r="S710" s="428">
        <v>3</v>
      </c>
      <c r="T710" s="54" t="s">
        <v>84</v>
      </c>
      <c r="U710" s="54" t="s">
        <v>2826</v>
      </c>
      <c r="V710" s="75">
        <v>45048</v>
      </c>
      <c r="W710" s="75">
        <v>45289</v>
      </c>
      <c r="X710" s="54" t="s">
        <v>2827</v>
      </c>
      <c r="Y710" s="57" t="s">
        <v>100</v>
      </c>
      <c r="Z710" s="392">
        <v>1</v>
      </c>
      <c r="AA710" s="58" t="s">
        <v>2836</v>
      </c>
      <c r="AB710" s="435">
        <v>45250</v>
      </c>
      <c r="AC710" s="392">
        <v>1</v>
      </c>
      <c r="AD710" s="58" t="s">
        <v>2837</v>
      </c>
      <c r="AE710" s="435">
        <v>45250</v>
      </c>
      <c r="AF710" s="57" t="s">
        <v>79</v>
      </c>
      <c r="AG710" s="437">
        <v>1</v>
      </c>
    </row>
    <row r="711" spans="1:33" ht="39.75" customHeight="1" x14ac:dyDescent="0.25">
      <c r="A711" s="63" t="s">
        <v>4520</v>
      </c>
      <c r="B711" s="63">
        <v>2000</v>
      </c>
      <c r="C711" s="63" t="s">
        <v>62</v>
      </c>
      <c r="D711" s="63" t="s">
        <v>2745</v>
      </c>
      <c r="E711" s="63">
        <v>2</v>
      </c>
      <c r="F711" s="63" t="s">
        <v>2838</v>
      </c>
      <c r="G711" s="63" t="s">
        <v>2838</v>
      </c>
      <c r="H711" s="418" t="s">
        <v>155</v>
      </c>
      <c r="I711" s="418" t="s">
        <v>155</v>
      </c>
      <c r="J711" s="418" t="s">
        <v>80</v>
      </c>
      <c r="K711" s="418" t="s">
        <v>80</v>
      </c>
      <c r="L711" s="418" t="s">
        <v>80</v>
      </c>
      <c r="M711" s="418" t="s">
        <v>80</v>
      </c>
      <c r="N711" s="418" t="s">
        <v>80</v>
      </c>
      <c r="O711" s="418" t="s">
        <v>80</v>
      </c>
      <c r="P711" s="418" t="s">
        <v>156</v>
      </c>
      <c r="Q711" s="64">
        <v>1</v>
      </c>
      <c r="R711" s="64"/>
      <c r="S711" s="429">
        <v>3</v>
      </c>
      <c r="T711" s="418" t="s">
        <v>84</v>
      </c>
      <c r="U711" s="418" t="s">
        <v>162</v>
      </c>
      <c r="V711" s="412">
        <v>44927</v>
      </c>
      <c r="W711" s="412">
        <v>45290</v>
      </c>
      <c r="X711" s="418" t="s">
        <v>2749</v>
      </c>
      <c r="Y711" s="57" t="s">
        <v>100</v>
      </c>
      <c r="Z711" s="392">
        <v>1</v>
      </c>
      <c r="AA711" s="58" t="s">
        <v>4640</v>
      </c>
      <c r="AB711" s="435">
        <v>45291</v>
      </c>
      <c r="AC711" s="392">
        <v>1</v>
      </c>
      <c r="AD711" s="58" t="s">
        <v>4640</v>
      </c>
      <c r="AE711" s="435">
        <v>45291</v>
      </c>
      <c r="AF711" s="436" t="s">
        <v>92</v>
      </c>
      <c r="AG711" s="437" t="s">
        <v>92</v>
      </c>
    </row>
    <row r="712" spans="1:33" ht="39.75" customHeight="1" x14ac:dyDescent="0.25">
      <c r="A712" s="53" t="s">
        <v>4520</v>
      </c>
      <c r="B712" s="53">
        <v>2000</v>
      </c>
      <c r="C712" s="53" t="s">
        <v>62</v>
      </c>
      <c r="D712" s="53" t="s">
        <v>2745</v>
      </c>
      <c r="E712" s="53">
        <v>2</v>
      </c>
      <c r="F712" s="53" t="s">
        <v>2839</v>
      </c>
      <c r="G712" s="53" t="s">
        <v>2838</v>
      </c>
      <c r="H712" s="54" t="s">
        <v>165</v>
      </c>
      <c r="I712" s="54" t="s">
        <v>160</v>
      </c>
      <c r="J712" s="54" t="s">
        <v>80</v>
      </c>
      <c r="K712" s="54" t="s">
        <v>80</v>
      </c>
      <c r="L712" s="54" t="s">
        <v>80</v>
      </c>
      <c r="M712" s="54" t="s">
        <v>80</v>
      </c>
      <c r="N712" s="54" t="s">
        <v>80</v>
      </c>
      <c r="O712" s="54" t="s">
        <v>80</v>
      </c>
      <c r="P712" s="54" t="s">
        <v>166</v>
      </c>
      <c r="Q712" s="52">
        <v>1</v>
      </c>
      <c r="R712" s="52">
        <v>1</v>
      </c>
      <c r="S712" s="428">
        <v>3</v>
      </c>
      <c r="T712" s="54" t="s">
        <v>84</v>
      </c>
      <c r="U712" s="54" t="s">
        <v>162</v>
      </c>
      <c r="V712" s="75">
        <v>45017</v>
      </c>
      <c r="W712" s="75">
        <v>45107</v>
      </c>
      <c r="X712" s="54" t="s">
        <v>2749</v>
      </c>
      <c r="Y712" s="57" t="s">
        <v>100</v>
      </c>
      <c r="Z712" s="392">
        <v>1</v>
      </c>
      <c r="AA712" s="58" t="s">
        <v>2304</v>
      </c>
      <c r="AB712" s="435">
        <v>45107</v>
      </c>
      <c r="AC712" s="392">
        <v>1</v>
      </c>
      <c r="AD712" s="58" t="s">
        <v>2304</v>
      </c>
      <c r="AE712" s="435">
        <v>45107</v>
      </c>
      <c r="AF712" s="57" t="s">
        <v>79</v>
      </c>
      <c r="AG712" s="437">
        <v>1</v>
      </c>
    </row>
    <row r="713" spans="1:33" ht="39.75" customHeight="1" x14ac:dyDescent="0.25">
      <c r="A713" s="49" t="s">
        <v>4520</v>
      </c>
      <c r="B713" s="49">
        <v>2010</v>
      </c>
      <c r="C713" s="49" t="s">
        <v>63</v>
      </c>
      <c r="D713" s="49" t="s">
        <v>2840</v>
      </c>
      <c r="E713" s="49">
        <v>1</v>
      </c>
      <c r="F713" s="49" t="s">
        <v>2841</v>
      </c>
      <c r="G713" s="49" t="s">
        <v>2841</v>
      </c>
      <c r="H713" s="417" t="s">
        <v>75</v>
      </c>
      <c r="I713" s="417" t="s">
        <v>196</v>
      </c>
      <c r="J713" s="417" t="s">
        <v>80</v>
      </c>
      <c r="K713" s="417" t="s">
        <v>472</v>
      </c>
      <c r="L713" s="417" t="s">
        <v>125</v>
      </c>
      <c r="M713" s="417" t="s">
        <v>1360</v>
      </c>
      <c r="N713" s="417" t="s">
        <v>1293</v>
      </c>
      <c r="O713" s="417" t="s">
        <v>706</v>
      </c>
      <c r="P713" s="417" t="s">
        <v>2842</v>
      </c>
      <c r="Q713" s="50">
        <v>0.6</v>
      </c>
      <c r="R713" s="50"/>
      <c r="S713" s="153">
        <v>49000</v>
      </c>
      <c r="T713" s="417" t="s">
        <v>84</v>
      </c>
      <c r="U713" s="417" t="s">
        <v>2843</v>
      </c>
      <c r="V713" s="171">
        <v>44928</v>
      </c>
      <c r="W713" s="171">
        <v>45289</v>
      </c>
      <c r="X713" s="417" t="s">
        <v>2188</v>
      </c>
      <c r="Y713" s="57" t="s">
        <v>100</v>
      </c>
      <c r="Z713" s="392">
        <v>1</v>
      </c>
      <c r="AA713" s="58" t="s">
        <v>2844</v>
      </c>
      <c r="AB713" s="435">
        <v>45289</v>
      </c>
      <c r="AC713" s="392">
        <v>1</v>
      </c>
      <c r="AD713" s="58" t="s">
        <v>2844</v>
      </c>
      <c r="AE713" s="435">
        <v>45289</v>
      </c>
      <c r="AF713" s="436" t="s">
        <v>92</v>
      </c>
      <c r="AG713" s="437" t="s">
        <v>92</v>
      </c>
    </row>
    <row r="714" spans="1:33" ht="39.75" customHeight="1" x14ac:dyDescent="0.25">
      <c r="A714" s="53" t="s">
        <v>4520</v>
      </c>
      <c r="B714" s="53">
        <v>2010</v>
      </c>
      <c r="C714" s="53" t="s">
        <v>63</v>
      </c>
      <c r="D714" s="53" t="s">
        <v>2840</v>
      </c>
      <c r="E714" s="53">
        <v>1</v>
      </c>
      <c r="F714" s="53" t="s">
        <v>2845</v>
      </c>
      <c r="G714" s="53" t="s">
        <v>2841</v>
      </c>
      <c r="H714" s="54" t="s">
        <v>94</v>
      </c>
      <c r="I714" s="54" t="s">
        <v>196</v>
      </c>
      <c r="J714" s="54" t="s">
        <v>80</v>
      </c>
      <c r="K714" s="54" t="s">
        <v>80</v>
      </c>
      <c r="L714" s="54" t="s">
        <v>80</v>
      </c>
      <c r="M714" s="54" t="s">
        <v>80</v>
      </c>
      <c r="N714" s="54" t="s">
        <v>80</v>
      </c>
      <c r="O714" s="54" t="s">
        <v>80</v>
      </c>
      <c r="P714" s="54" t="s">
        <v>2846</v>
      </c>
      <c r="Q714" s="52">
        <v>0.05</v>
      </c>
      <c r="R714" s="52">
        <v>0.03</v>
      </c>
      <c r="S714" s="428">
        <v>128</v>
      </c>
      <c r="T714" s="54" t="s">
        <v>84</v>
      </c>
      <c r="U714" s="54" t="s">
        <v>2847</v>
      </c>
      <c r="V714" s="75">
        <v>44928</v>
      </c>
      <c r="W714" s="75">
        <v>45077</v>
      </c>
      <c r="X714" s="54" t="s">
        <v>2188</v>
      </c>
      <c r="Y714" s="57" t="s">
        <v>100</v>
      </c>
      <c r="Z714" s="392">
        <v>1</v>
      </c>
      <c r="AA714" s="58" t="s">
        <v>2848</v>
      </c>
      <c r="AB714" s="435">
        <v>45107</v>
      </c>
      <c r="AC714" s="392">
        <v>1</v>
      </c>
      <c r="AD714" s="58" t="s">
        <v>2849</v>
      </c>
      <c r="AE714" s="435">
        <v>45107</v>
      </c>
      <c r="AF714" s="57" t="s">
        <v>79</v>
      </c>
      <c r="AG714" s="437">
        <v>1</v>
      </c>
    </row>
    <row r="715" spans="1:33" ht="39.75" customHeight="1" x14ac:dyDescent="0.25">
      <c r="A715" s="53" t="s">
        <v>4520</v>
      </c>
      <c r="B715" s="53">
        <v>2010</v>
      </c>
      <c r="C715" s="53" t="s">
        <v>63</v>
      </c>
      <c r="D715" s="53" t="s">
        <v>2840</v>
      </c>
      <c r="E715" s="53">
        <v>1</v>
      </c>
      <c r="F715" s="53" t="s">
        <v>2850</v>
      </c>
      <c r="G715" s="53" t="s">
        <v>2841</v>
      </c>
      <c r="H715" s="54" t="s">
        <v>94</v>
      </c>
      <c r="I715" s="54" t="s">
        <v>196</v>
      </c>
      <c r="J715" s="54" t="s">
        <v>80</v>
      </c>
      <c r="K715" s="54" t="s">
        <v>80</v>
      </c>
      <c r="L715" s="54" t="s">
        <v>80</v>
      </c>
      <c r="M715" s="54" t="s">
        <v>80</v>
      </c>
      <c r="N715" s="54" t="s">
        <v>80</v>
      </c>
      <c r="O715" s="54" t="s">
        <v>80</v>
      </c>
      <c r="P715" s="54" t="s">
        <v>2851</v>
      </c>
      <c r="Q715" s="52">
        <v>0.3</v>
      </c>
      <c r="R715" s="52">
        <v>0.18</v>
      </c>
      <c r="S715" s="428">
        <v>14300</v>
      </c>
      <c r="T715" s="54" t="s">
        <v>84</v>
      </c>
      <c r="U715" s="54" t="s">
        <v>2852</v>
      </c>
      <c r="V715" s="75">
        <v>44928</v>
      </c>
      <c r="W715" s="75">
        <v>45289</v>
      </c>
      <c r="X715" s="54" t="s">
        <v>2188</v>
      </c>
      <c r="Y715" s="57" t="s">
        <v>100</v>
      </c>
      <c r="Z715" s="392">
        <v>1</v>
      </c>
      <c r="AA715" s="58" t="s">
        <v>2853</v>
      </c>
      <c r="AB715" s="435">
        <v>45289</v>
      </c>
      <c r="AC715" s="392">
        <v>1</v>
      </c>
      <c r="AD715" s="58" t="s">
        <v>2853</v>
      </c>
      <c r="AE715" s="435">
        <v>45289</v>
      </c>
      <c r="AF715" s="57" t="s">
        <v>79</v>
      </c>
      <c r="AG715" s="437">
        <v>1</v>
      </c>
    </row>
    <row r="716" spans="1:33" ht="39.75" customHeight="1" x14ac:dyDescent="0.25">
      <c r="A716" s="53" t="s">
        <v>4520</v>
      </c>
      <c r="B716" s="53">
        <v>2010</v>
      </c>
      <c r="C716" s="53" t="s">
        <v>63</v>
      </c>
      <c r="D716" s="53" t="s">
        <v>2840</v>
      </c>
      <c r="E716" s="53">
        <v>1</v>
      </c>
      <c r="F716" s="53" t="s">
        <v>2854</v>
      </c>
      <c r="G716" s="53" t="s">
        <v>2841</v>
      </c>
      <c r="H716" s="54" t="s">
        <v>94</v>
      </c>
      <c r="I716" s="54" t="s">
        <v>196</v>
      </c>
      <c r="J716" s="54" t="s">
        <v>80</v>
      </c>
      <c r="K716" s="54" t="s">
        <v>80</v>
      </c>
      <c r="L716" s="54" t="s">
        <v>80</v>
      </c>
      <c r="M716" s="54" t="s">
        <v>80</v>
      </c>
      <c r="N716" s="54" t="s">
        <v>80</v>
      </c>
      <c r="O716" s="54" t="s">
        <v>80</v>
      </c>
      <c r="P716" s="54" t="s">
        <v>2855</v>
      </c>
      <c r="Q716" s="52">
        <v>0.65</v>
      </c>
      <c r="R716" s="52">
        <v>0.39</v>
      </c>
      <c r="S716" s="428">
        <v>34572</v>
      </c>
      <c r="T716" s="54" t="s">
        <v>84</v>
      </c>
      <c r="U716" s="54" t="s">
        <v>2856</v>
      </c>
      <c r="V716" s="75">
        <v>44928</v>
      </c>
      <c r="W716" s="75">
        <v>45289</v>
      </c>
      <c r="X716" s="54" t="s">
        <v>2188</v>
      </c>
      <c r="Y716" s="57" t="s">
        <v>100</v>
      </c>
      <c r="Z716" s="392">
        <v>1</v>
      </c>
      <c r="AA716" s="58" t="s">
        <v>2857</v>
      </c>
      <c r="AB716" s="435">
        <v>45289</v>
      </c>
      <c r="AC716" s="392">
        <v>1</v>
      </c>
      <c r="AD716" s="58" t="s">
        <v>2857</v>
      </c>
      <c r="AE716" s="435">
        <v>45289</v>
      </c>
      <c r="AF716" s="57" t="s">
        <v>79</v>
      </c>
      <c r="AG716" s="437">
        <v>1</v>
      </c>
    </row>
    <row r="717" spans="1:33" ht="39.75" customHeight="1" x14ac:dyDescent="0.25">
      <c r="A717" s="49" t="s">
        <v>4520</v>
      </c>
      <c r="B717" s="49">
        <v>2010</v>
      </c>
      <c r="C717" s="49" t="s">
        <v>63</v>
      </c>
      <c r="D717" s="49" t="s">
        <v>2840</v>
      </c>
      <c r="E717" s="49">
        <v>1</v>
      </c>
      <c r="F717" s="49" t="s">
        <v>2858</v>
      </c>
      <c r="G717" s="49" t="s">
        <v>2858</v>
      </c>
      <c r="H717" s="417" t="s">
        <v>75</v>
      </c>
      <c r="I717" s="417" t="s">
        <v>196</v>
      </c>
      <c r="J717" s="417" t="s">
        <v>80</v>
      </c>
      <c r="K717" s="417" t="s">
        <v>472</v>
      </c>
      <c r="L717" s="417" t="s">
        <v>125</v>
      </c>
      <c r="M717" s="417" t="s">
        <v>1360</v>
      </c>
      <c r="N717" s="417" t="s">
        <v>1293</v>
      </c>
      <c r="O717" s="417" t="s">
        <v>706</v>
      </c>
      <c r="P717" s="417" t="s">
        <v>2859</v>
      </c>
      <c r="Q717" s="50">
        <v>0.15</v>
      </c>
      <c r="R717" s="50"/>
      <c r="S717" s="153">
        <v>90</v>
      </c>
      <c r="T717" s="417" t="s">
        <v>301</v>
      </c>
      <c r="U717" s="417" t="s">
        <v>2860</v>
      </c>
      <c r="V717" s="171">
        <v>44942</v>
      </c>
      <c r="W717" s="171">
        <v>45275</v>
      </c>
      <c r="X717" s="417" t="s">
        <v>2188</v>
      </c>
      <c r="Y717" s="57" t="s">
        <v>100</v>
      </c>
      <c r="Z717" s="392">
        <v>1</v>
      </c>
      <c r="AA717" s="58" t="s">
        <v>2861</v>
      </c>
      <c r="AB717" s="435">
        <v>45275</v>
      </c>
      <c r="AC717" s="392">
        <v>1</v>
      </c>
      <c r="AD717" s="58" t="s">
        <v>2861</v>
      </c>
      <c r="AE717" s="435">
        <v>45275</v>
      </c>
      <c r="AF717" s="436" t="s">
        <v>92</v>
      </c>
      <c r="AG717" s="437" t="s">
        <v>92</v>
      </c>
    </row>
    <row r="718" spans="1:33" ht="39.75" customHeight="1" x14ac:dyDescent="0.25">
      <c r="A718" s="53" t="s">
        <v>4520</v>
      </c>
      <c r="B718" s="53">
        <v>2010</v>
      </c>
      <c r="C718" s="53" t="s">
        <v>63</v>
      </c>
      <c r="D718" s="53" t="s">
        <v>2840</v>
      </c>
      <c r="E718" s="53">
        <v>1</v>
      </c>
      <c r="F718" s="53" t="s">
        <v>2862</v>
      </c>
      <c r="G718" s="53" t="s">
        <v>2858</v>
      </c>
      <c r="H718" s="54" t="s">
        <v>94</v>
      </c>
      <c r="I718" s="54" t="s">
        <v>196</v>
      </c>
      <c r="J718" s="54" t="s">
        <v>80</v>
      </c>
      <c r="K718" s="54" t="s">
        <v>80</v>
      </c>
      <c r="L718" s="54" t="s">
        <v>80</v>
      </c>
      <c r="M718" s="54" t="s">
        <v>80</v>
      </c>
      <c r="N718" s="54" t="s">
        <v>80</v>
      </c>
      <c r="O718" s="54" t="s">
        <v>80</v>
      </c>
      <c r="P718" s="54" t="s">
        <v>2863</v>
      </c>
      <c r="Q718" s="52">
        <v>0.5</v>
      </c>
      <c r="R718" s="52">
        <v>7.4999999999999997E-2</v>
      </c>
      <c r="S718" s="428">
        <v>90</v>
      </c>
      <c r="T718" s="54" t="s">
        <v>301</v>
      </c>
      <c r="U718" s="54" t="s">
        <v>2864</v>
      </c>
      <c r="V718" s="75">
        <v>44942</v>
      </c>
      <c r="W718" s="75">
        <v>45275</v>
      </c>
      <c r="X718" s="54" t="s">
        <v>2188</v>
      </c>
      <c r="Y718" s="57" t="s">
        <v>100</v>
      </c>
      <c r="Z718" s="392">
        <v>1</v>
      </c>
      <c r="AA718" s="58" t="s">
        <v>2865</v>
      </c>
      <c r="AB718" s="435">
        <v>45275</v>
      </c>
      <c r="AC718" s="392">
        <v>1</v>
      </c>
      <c r="AD718" s="58" t="s">
        <v>2865</v>
      </c>
      <c r="AE718" s="435">
        <v>45275</v>
      </c>
      <c r="AF718" s="57" t="s">
        <v>79</v>
      </c>
      <c r="AG718" s="437">
        <v>1</v>
      </c>
    </row>
    <row r="719" spans="1:33" ht="39.75" customHeight="1" x14ac:dyDescent="0.25">
      <c r="A719" s="53" t="s">
        <v>4520</v>
      </c>
      <c r="B719" s="53">
        <v>2010</v>
      </c>
      <c r="C719" s="53" t="s">
        <v>63</v>
      </c>
      <c r="D719" s="53" t="s">
        <v>2840</v>
      </c>
      <c r="E719" s="53">
        <v>1</v>
      </c>
      <c r="F719" s="53" t="s">
        <v>2866</v>
      </c>
      <c r="G719" s="53" t="s">
        <v>2858</v>
      </c>
      <c r="H719" s="54" t="s">
        <v>94</v>
      </c>
      <c r="I719" s="54" t="s">
        <v>196</v>
      </c>
      <c r="J719" s="54" t="s">
        <v>80</v>
      </c>
      <c r="K719" s="54" t="s">
        <v>80</v>
      </c>
      <c r="L719" s="54" t="s">
        <v>80</v>
      </c>
      <c r="M719" s="54" t="s">
        <v>80</v>
      </c>
      <c r="N719" s="54" t="s">
        <v>80</v>
      </c>
      <c r="O719" s="54" t="s">
        <v>80</v>
      </c>
      <c r="P719" s="54" t="s">
        <v>2867</v>
      </c>
      <c r="Q719" s="52">
        <v>0.5</v>
      </c>
      <c r="R719" s="52">
        <v>7.4999999999999997E-2</v>
      </c>
      <c r="S719" s="428">
        <v>90</v>
      </c>
      <c r="T719" s="54" t="s">
        <v>301</v>
      </c>
      <c r="U719" s="54" t="s">
        <v>2868</v>
      </c>
      <c r="V719" s="75">
        <v>44942</v>
      </c>
      <c r="W719" s="75">
        <v>45275</v>
      </c>
      <c r="X719" s="54" t="s">
        <v>2188</v>
      </c>
      <c r="Y719" s="57" t="s">
        <v>100</v>
      </c>
      <c r="Z719" s="392">
        <v>1</v>
      </c>
      <c r="AA719" s="58" t="s">
        <v>2869</v>
      </c>
      <c r="AB719" s="435">
        <v>45275</v>
      </c>
      <c r="AC719" s="392">
        <v>1</v>
      </c>
      <c r="AD719" s="58" t="s">
        <v>2869</v>
      </c>
      <c r="AE719" s="435">
        <v>45275</v>
      </c>
      <c r="AF719" s="57" t="s">
        <v>79</v>
      </c>
      <c r="AG719" s="437">
        <v>1</v>
      </c>
    </row>
    <row r="720" spans="1:33" ht="39.75" customHeight="1" x14ac:dyDescent="0.25">
      <c r="A720" s="49" t="s">
        <v>4520</v>
      </c>
      <c r="B720" s="49">
        <v>2010</v>
      </c>
      <c r="C720" s="49" t="s">
        <v>63</v>
      </c>
      <c r="D720" s="49" t="s">
        <v>2840</v>
      </c>
      <c r="E720" s="49">
        <v>1</v>
      </c>
      <c r="F720" s="49" t="s">
        <v>2870</v>
      </c>
      <c r="G720" s="49" t="s">
        <v>2870</v>
      </c>
      <c r="H720" s="417" t="s">
        <v>75</v>
      </c>
      <c r="I720" s="417" t="s">
        <v>196</v>
      </c>
      <c r="J720" s="417" t="s">
        <v>77</v>
      </c>
      <c r="K720" s="417" t="s">
        <v>78</v>
      </c>
      <c r="L720" s="417" t="s">
        <v>79</v>
      </c>
      <c r="M720" s="417" t="s">
        <v>836</v>
      </c>
      <c r="N720" s="417" t="s">
        <v>433</v>
      </c>
      <c r="O720" s="417" t="s">
        <v>2764</v>
      </c>
      <c r="P720" s="417" t="s">
        <v>2871</v>
      </c>
      <c r="Q720" s="50">
        <v>0.05</v>
      </c>
      <c r="R720" s="50"/>
      <c r="S720" s="153">
        <v>1</v>
      </c>
      <c r="T720" s="417" t="s">
        <v>84</v>
      </c>
      <c r="U720" s="417" t="s">
        <v>96</v>
      </c>
      <c r="V720" s="171">
        <v>44958</v>
      </c>
      <c r="W720" s="171">
        <v>45260</v>
      </c>
      <c r="X720" s="417" t="s">
        <v>2872</v>
      </c>
      <c r="Y720" s="57" t="s">
        <v>100</v>
      </c>
      <c r="Z720" s="392">
        <v>1</v>
      </c>
      <c r="AA720" s="58" t="s">
        <v>2873</v>
      </c>
      <c r="AB720" s="435">
        <v>45247</v>
      </c>
      <c r="AC720" s="392">
        <v>1</v>
      </c>
      <c r="AD720" s="58" t="s">
        <v>2874</v>
      </c>
      <c r="AE720" s="435">
        <v>45247</v>
      </c>
      <c r="AF720" s="436" t="s">
        <v>92</v>
      </c>
      <c r="AG720" s="437" t="s">
        <v>92</v>
      </c>
    </row>
    <row r="721" spans="1:33" ht="39.75" customHeight="1" x14ac:dyDescent="0.25">
      <c r="A721" s="53" t="s">
        <v>4520</v>
      </c>
      <c r="B721" s="53">
        <v>2010</v>
      </c>
      <c r="C721" s="53" t="s">
        <v>63</v>
      </c>
      <c r="D721" s="53" t="s">
        <v>2840</v>
      </c>
      <c r="E721" s="53">
        <v>1</v>
      </c>
      <c r="F721" s="53" t="s">
        <v>2875</v>
      </c>
      <c r="G721" s="53" t="s">
        <v>2870</v>
      </c>
      <c r="H721" s="54" t="s">
        <v>94</v>
      </c>
      <c r="I721" s="54" t="s">
        <v>196</v>
      </c>
      <c r="J721" s="54" t="s">
        <v>80</v>
      </c>
      <c r="K721" s="54" t="s">
        <v>80</v>
      </c>
      <c r="L721" s="54" t="s">
        <v>80</v>
      </c>
      <c r="M721" s="54" t="s">
        <v>80</v>
      </c>
      <c r="N721" s="54" t="s">
        <v>80</v>
      </c>
      <c r="O721" s="54" t="s">
        <v>80</v>
      </c>
      <c r="P721" s="54" t="s">
        <v>95</v>
      </c>
      <c r="Q721" s="52">
        <v>0.4</v>
      </c>
      <c r="R721" s="52">
        <v>2.0000000000000004E-2</v>
      </c>
      <c r="S721" s="428">
        <v>1</v>
      </c>
      <c r="T721" s="54" t="s">
        <v>84</v>
      </c>
      <c r="U721" s="54" t="s">
        <v>96</v>
      </c>
      <c r="V721" s="75">
        <v>44958</v>
      </c>
      <c r="W721" s="75">
        <v>44985</v>
      </c>
      <c r="X721" s="54" t="s">
        <v>2872</v>
      </c>
      <c r="Y721" s="57" t="s">
        <v>100</v>
      </c>
      <c r="Z721" s="392">
        <v>1</v>
      </c>
      <c r="AA721" s="58" t="s">
        <v>2876</v>
      </c>
      <c r="AB721" s="435">
        <v>44985</v>
      </c>
      <c r="AC721" s="392">
        <v>1</v>
      </c>
      <c r="AD721" s="58" t="s">
        <v>2877</v>
      </c>
      <c r="AE721" s="435">
        <v>44985</v>
      </c>
      <c r="AF721" s="57" t="s">
        <v>79</v>
      </c>
      <c r="AG721" s="437">
        <v>1</v>
      </c>
    </row>
    <row r="722" spans="1:33" ht="39.75" customHeight="1" x14ac:dyDescent="0.25">
      <c r="A722" s="53" t="s">
        <v>4520</v>
      </c>
      <c r="B722" s="53">
        <v>2010</v>
      </c>
      <c r="C722" s="53" t="s">
        <v>63</v>
      </c>
      <c r="D722" s="53" t="s">
        <v>2840</v>
      </c>
      <c r="E722" s="53">
        <v>1</v>
      </c>
      <c r="F722" s="53" t="s">
        <v>2878</v>
      </c>
      <c r="G722" s="53" t="s">
        <v>2870</v>
      </c>
      <c r="H722" s="54" t="s">
        <v>102</v>
      </c>
      <c r="I722" s="54" t="s">
        <v>196</v>
      </c>
      <c r="J722" s="54" t="s">
        <v>80</v>
      </c>
      <c r="K722" s="54" t="s">
        <v>80</v>
      </c>
      <c r="L722" s="54" t="s">
        <v>80</v>
      </c>
      <c r="M722" s="54" t="s">
        <v>80</v>
      </c>
      <c r="N722" s="54" t="s">
        <v>80</v>
      </c>
      <c r="O722" s="54" t="s">
        <v>80</v>
      </c>
      <c r="P722" s="54" t="s">
        <v>103</v>
      </c>
      <c r="Q722" s="52">
        <v>0</v>
      </c>
      <c r="R722" s="52">
        <v>0</v>
      </c>
      <c r="S722" s="428">
        <v>1</v>
      </c>
      <c r="T722" s="54" t="s">
        <v>84</v>
      </c>
      <c r="U722" s="54" t="s">
        <v>104</v>
      </c>
      <c r="V722" s="75">
        <v>44986</v>
      </c>
      <c r="W722" s="75">
        <v>45016</v>
      </c>
      <c r="X722" s="54" t="s">
        <v>105</v>
      </c>
      <c r="Y722" s="57" t="s">
        <v>100</v>
      </c>
      <c r="Z722" s="392">
        <v>1</v>
      </c>
      <c r="AA722" s="58" t="s">
        <v>2879</v>
      </c>
      <c r="AB722" s="435">
        <v>45007</v>
      </c>
      <c r="AC722" s="392">
        <v>1</v>
      </c>
      <c r="AD722" s="58" t="s">
        <v>2880</v>
      </c>
      <c r="AE722" s="435">
        <v>45007</v>
      </c>
      <c r="AF722" s="57" t="s">
        <v>79</v>
      </c>
      <c r="AG722" s="437">
        <v>1</v>
      </c>
    </row>
    <row r="723" spans="1:33" ht="39.75" customHeight="1" x14ac:dyDescent="0.25">
      <c r="A723" s="53" t="s">
        <v>4520</v>
      </c>
      <c r="B723" s="53">
        <v>2010</v>
      </c>
      <c r="C723" s="53" t="s">
        <v>63</v>
      </c>
      <c r="D723" s="53" t="s">
        <v>2840</v>
      </c>
      <c r="E723" s="53">
        <v>1</v>
      </c>
      <c r="F723" s="53" t="s">
        <v>2881</v>
      </c>
      <c r="G723" s="53" t="s">
        <v>2870</v>
      </c>
      <c r="H723" s="54" t="s">
        <v>94</v>
      </c>
      <c r="I723" s="54" t="s">
        <v>196</v>
      </c>
      <c r="J723" s="54" t="s">
        <v>80</v>
      </c>
      <c r="K723" s="54" t="s">
        <v>80</v>
      </c>
      <c r="L723" s="54" t="s">
        <v>80</v>
      </c>
      <c r="M723" s="54" t="s">
        <v>80</v>
      </c>
      <c r="N723" s="54" t="s">
        <v>80</v>
      </c>
      <c r="O723" s="54" t="s">
        <v>80</v>
      </c>
      <c r="P723" s="54" t="s">
        <v>109</v>
      </c>
      <c r="Q723" s="52">
        <v>0.1</v>
      </c>
      <c r="R723" s="52">
        <v>5.000000000000001E-3</v>
      </c>
      <c r="S723" s="428">
        <v>1</v>
      </c>
      <c r="T723" s="54" t="s">
        <v>84</v>
      </c>
      <c r="U723" s="54" t="s">
        <v>110</v>
      </c>
      <c r="V723" s="75">
        <v>45019</v>
      </c>
      <c r="W723" s="75">
        <v>45077</v>
      </c>
      <c r="X723" s="54" t="s">
        <v>2872</v>
      </c>
      <c r="Y723" s="57" t="s">
        <v>100</v>
      </c>
      <c r="Z723" s="392">
        <v>1</v>
      </c>
      <c r="AA723" s="58" t="s">
        <v>2882</v>
      </c>
      <c r="AB723" s="435">
        <v>45077</v>
      </c>
      <c r="AC723" s="392">
        <v>1</v>
      </c>
      <c r="AD723" s="58" t="s">
        <v>2883</v>
      </c>
      <c r="AE723" s="435">
        <v>45077</v>
      </c>
      <c r="AF723" s="57" t="s">
        <v>79</v>
      </c>
      <c r="AG723" s="437">
        <v>1</v>
      </c>
    </row>
    <row r="724" spans="1:33" ht="39.75" customHeight="1" x14ac:dyDescent="0.25">
      <c r="A724" s="53" t="s">
        <v>4520</v>
      </c>
      <c r="B724" s="53">
        <v>2010</v>
      </c>
      <c r="C724" s="53" t="s">
        <v>63</v>
      </c>
      <c r="D724" s="53" t="s">
        <v>2840</v>
      </c>
      <c r="E724" s="53">
        <v>1</v>
      </c>
      <c r="F724" s="53" t="s">
        <v>2884</v>
      </c>
      <c r="G724" s="53" t="s">
        <v>2870</v>
      </c>
      <c r="H724" s="54" t="s">
        <v>94</v>
      </c>
      <c r="I724" s="54" t="s">
        <v>196</v>
      </c>
      <c r="J724" s="54" t="s">
        <v>80</v>
      </c>
      <c r="K724" s="54" t="s">
        <v>80</v>
      </c>
      <c r="L724" s="54" t="s">
        <v>80</v>
      </c>
      <c r="M724" s="54" t="s">
        <v>80</v>
      </c>
      <c r="N724" s="54" t="s">
        <v>80</v>
      </c>
      <c r="O724" s="54" t="s">
        <v>80</v>
      </c>
      <c r="P724" s="54" t="s">
        <v>114</v>
      </c>
      <c r="Q724" s="52">
        <v>0.4</v>
      </c>
      <c r="R724" s="52">
        <v>2.0000000000000004E-2</v>
      </c>
      <c r="S724" s="428">
        <v>1</v>
      </c>
      <c r="T724" s="54" t="s">
        <v>84</v>
      </c>
      <c r="U724" s="54" t="s">
        <v>115</v>
      </c>
      <c r="V724" s="75">
        <v>45078</v>
      </c>
      <c r="W724" s="75">
        <v>45230</v>
      </c>
      <c r="X724" s="54" t="s">
        <v>2872</v>
      </c>
      <c r="Y724" s="57" t="s">
        <v>100</v>
      </c>
      <c r="Z724" s="392">
        <v>1</v>
      </c>
      <c r="AA724" s="58" t="s">
        <v>2885</v>
      </c>
      <c r="AB724" s="435">
        <v>45230</v>
      </c>
      <c r="AC724" s="392">
        <v>1</v>
      </c>
      <c r="AD724" s="58" t="s">
        <v>4800</v>
      </c>
      <c r="AE724" s="435">
        <v>45230</v>
      </c>
      <c r="AF724" s="57" t="s">
        <v>79</v>
      </c>
      <c r="AG724" s="437">
        <v>1</v>
      </c>
    </row>
    <row r="725" spans="1:33" ht="39.75" customHeight="1" x14ac:dyDescent="0.25">
      <c r="A725" s="53" t="s">
        <v>4520</v>
      </c>
      <c r="B725" s="53">
        <v>2010</v>
      </c>
      <c r="C725" s="53" t="s">
        <v>63</v>
      </c>
      <c r="D725" s="53" t="s">
        <v>2840</v>
      </c>
      <c r="E725" s="53">
        <v>1</v>
      </c>
      <c r="F725" s="53" t="s">
        <v>2887</v>
      </c>
      <c r="G725" s="53" t="s">
        <v>2870</v>
      </c>
      <c r="H725" s="54" t="s">
        <v>94</v>
      </c>
      <c r="I725" s="54" t="s">
        <v>196</v>
      </c>
      <c r="J725" s="54" t="s">
        <v>80</v>
      </c>
      <c r="K725" s="54" t="s">
        <v>80</v>
      </c>
      <c r="L725" s="54" t="s">
        <v>80</v>
      </c>
      <c r="M725" s="54" t="s">
        <v>80</v>
      </c>
      <c r="N725" s="54" t="s">
        <v>80</v>
      </c>
      <c r="O725" s="54" t="s">
        <v>80</v>
      </c>
      <c r="P725" s="54" t="s">
        <v>119</v>
      </c>
      <c r="Q725" s="52">
        <v>0.1</v>
      </c>
      <c r="R725" s="52">
        <v>5.000000000000001E-3</v>
      </c>
      <c r="S725" s="428">
        <v>1</v>
      </c>
      <c r="T725" s="54" t="s">
        <v>84</v>
      </c>
      <c r="U725" s="54" t="s">
        <v>96</v>
      </c>
      <c r="V725" s="75">
        <v>45231</v>
      </c>
      <c r="W725" s="75">
        <v>45260</v>
      </c>
      <c r="X725" s="54" t="s">
        <v>2872</v>
      </c>
      <c r="Y725" s="57" t="s">
        <v>100</v>
      </c>
      <c r="Z725" s="392">
        <v>1</v>
      </c>
      <c r="AA725" s="58" t="s">
        <v>2888</v>
      </c>
      <c r="AB725" s="435">
        <v>45247</v>
      </c>
      <c r="AC725" s="392">
        <v>1</v>
      </c>
      <c r="AD725" s="58" t="s">
        <v>2889</v>
      </c>
      <c r="AE725" s="435">
        <v>45247</v>
      </c>
      <c r="AF725" s="57" t="s">
        <v>79</v>
      </c>
      <c r="AG725" s="437">
        <v>1</v>
      </c>
    </row>
    <row r="726" spans="1:33" ht="39.75" customHeight="1" x14ac:dyDescent="0.25">
      <c r="A726" s="49" t="s">
        <v>4520</v>
      </c>
      <c r="B726" s="49">
        <v>2010</v>
      </c>
      <c r="C726" s="49" t="s">
        <v>63</v>
      </c>
      <c r="D726" s="49" t="s">
        <v>2840</v>
      </c>
      <c r="E726" s="49">
        <v>1</v>
      </c>
      <c r="F726" s="49" t="s">
        <v>2890</v>
      </c>
      <c r="G726" s="49" t="s">
        <v>2890</v>
      </c>
      <c r="H726" s="417" t="s">
        <v>75</v>
      </c>
      <c r="I726" s="417" t="s">
        <v>76</v>
      </c>
      <c r="J726" s="417" t="s">
        <v>582</v>
      </c>
      <c r="K726" s="417" t="s">
        <v>931</v>
      </c>
      <c r="L726" s="417" t="s">
        <v>80</v>
      </c>
      <c r="M726" s="417" t="s">
        <v>80</v>
      </c>
      <c r="N726" s="417" t="s">
        <v>1165</v>
      </c>
      <c r="O726" s="417" t="s">
        <v>735</v>
      </c>
      <c r="P726" s="417" t="s">
        <v>2891</v>
      </c>
      <c r="Q726" s="50">
        <v>0.05</v>
      </c>
      <c r="R726" s="50"/>
      <c r="S726" s="153">
        <v>1</v>
      </c>
      <c r="T726" s="417" t="s">
        <v>84</v>
      </c>
      <c r="U726" s="417" t="s">
        <v>2892</v>
      </c>
      <c r="V726" s="171">
        <v>44942</v>
      </c>
      <c r="W726" s="171">
        <v>45169</v>
      </c>
      <c r="X726" s="417" t="s">
        <v>2188</v>
      </c>
      <c r="Y726" s="57" t="s">
        <v>100</v>
      </c>
      <c r="Z726" s="392"/>
      <c r="AA726" s="58"/>
      <c r="AB726" s="435"/>
      <c r="AC726" s="392">
        <v>1</v>
      </c>
      <c r="AD726" s="58" t="s">
        <v>2894</v>
      </c>
      <c r="AE726" s="435">
        <v>45154</v>
      </c>
      <c r="AF726" s="436" t="s">
        <v>92</v>
      </c>
      <c r="AG726" s="437" t="s">
        <v>92</v>
      </c>
    </row>
    <row r="727" spans="1:33" ht="39.75" customHeight="1" x14ac:dyDescent="0.25">
      <c r="A727" s="53" t="s">
        <v>4520</v>
      </c>
      <c r="B727" s="53">
        <v>2010</v>
      </c>
      <c r="C727" s="53" t="s">
        <v>63</v>
      </c>
      <c r="D727" s="53" t="s">
        <v>2840</v>
      </c>
      <c r="E727" s="53">
        <v>1</v>
      </c>
      <c r="F727" s="53" t="s">
        <v>2895</v>
      </c>
      <c r="G727" s="53" t="s">
        <v>2890</v>
      </c>
      <c r="H727" s="54" t="s">
        <v>94</v>
      </c>
      <c r="I727" s="54" t="s">
        <v>76</v>
      </c>
      <c r="J727" s="54" t="s">
        <v>80</v>
      </c>
      <c r="K727" s="54" t="s">
        <v>80</v>
      </c>
      <c r="L727" s="54" t="s">
        <v>80</v>
      </c>
      <c r="M727" s="54" t="s">
        <v>80</v>
      </c>
      <c r="N727" s="54" t="s">
        <v>80</v>
      </c>
      <c r="O727" s="54" t="s">
        <v>80</v>
      </c>
      <c r="P727" s="54" t="s">
        <v>2896</v>
      </c>
      <c r="Q727" s="52">
        <v>0.3</v>
      </c>
      <c r="R727" s="52">
        <v>1.4999999999999999E-2</v>
      </c>
      <c r="S727" s="428">
        <v>1</v>
      </c>
      <c r="T727" s="54" t="s">
        <v>84</v>
      </c>
      <c r="U727" s="54" t="s">
        <v>2892</v>
      </c>
      <c r="V727" s="75">
        <v>44942</v>
      </c>
      <c r="W727" s="75">
        <v>44985</v>
      </c>
      <c r="X727" s="54" t="s">
        <v>2188</v>
      </c>
      <c r="Y727" s="57" t="s">
        <v>100</v>
      </c>
      <c r="Z727" s="392">
        <v>1</v>
      </c>
      <c r="AA727" s="58" t="s">
        <v>2893</v>
      </c>
      <c r="AB727" s="435">
        <v>44971</v>
      </c>
      <c r="AC727" s="392">
        <v>1</v>
      </c>
      <c r="AD727" s="58" t="s">
        <v>2897</v>
      </c>
      <c r="AE727" s="435">
        <v>44977</v>
      </c>
      <c r="AF727" s="57" t="s">
        <v>79</v>
      </c>
      <c r="AG727" s="437">
        <v>1</v>
      </c>
    </row>
    <row r="728" spans="1:33" ht="39.75" customHeight="1" x14ac:dyDescent="0.25">
      <c r="A728" s="53" t="s">
        <v>4520</v>
      </c>
      <c r="B728" s="53">
        <v>2010</v>
      </c>
      <c r="C728" s="53" t="s">
        <v>63</v>
      </c>
      <c r="D728" s="53" t="s">
        <v>2840</v>
      </c>
      <c r="E728" s="53">
        <v>1</v>
      </c>
      <c r="F728" s="53" t="s">
        <v>2898</v>
      </c>
      <c r="G728" s="53" t="s">
        <v>2890</v>
      </c>
      <c r="H728" s="54" t="s">
        <v>94</v>
      </c>
      <c r="I728" s="54" t="s">
        <v>76</v>
      </c>
      <c r="J728" s="54" t="s">
        <v>80</v>
      </c>
      <c r="K728" s="54" t="s">
        <v>80</v>
      </c>
      <c r="L728" s="54" t="s">
        <v>80</v>
      </c>
      <c r="M728" s="54" t="s">
        <v>80</v>
      </c>
      <c r="N728" s="54" t="s">
        <v>80</v>
      </c>
      <c r="O728" s="54" t="s">
        <v>80</v>
      </c>
      <c r="P728" s="54" t="s">
        <v>2899</v>
      </c>
      <c r="Q728" s="52">
        <v>0.3</v>
      </c>
      <c r="R728" s="52">
        <v>1.4999999999999999E-2</v>
      </c>
      <c r="S728" s="428">
        <v>1</v>
      </c>
      <c r="T728" s="54" t="s">
        <v>84</v>
      </c>
      <c r="U728" s="54" t="s">
        <v>2892</v>
      </c>
      <c r="V728" s="75">
        <v>45108</v>
      </c>
      <c r="W728" s="75">
        <v>45138</v>
      </c>
      <c r="X728" s="54" t="s">
        <v>2188</v>
      </c>
      <c r="Y728" s="57" t="s">
        <v>100</v>
      </c>
      <c r="Z728" s="392">
        <v>1</v>
      </c>
      <c r="AA728" s="58" t="s">
        <v>2900</v>
      </c>
      <c r="AB728" s="435">
        <v>45134</v>
      </c>
      <c r="AC728" s="392">
        <v>1</v>
      </c>
      <c r="AD728" s="58" t="s">
        <v>2901</v>
      </c>
      <c r="AE728" s="435">
        <v>45138</v>
      </c>
      <c r="AF728" s="57" t="s">
        <v>79</v>
      </c>
      <c r="AG728" s="437">
        <v>1</v>
      </c>
    </row>
    <row r="729" spans="1:33" ht="39.75" customHeight="1" x14ac:dyDescent="0.25">
      <c r="A729" s="53" t="s">
        <v>4520</v>
      </c>
      <c r="B729" s="53">
        <v>2010</v>
      </c>
      <c r="C729" s="53" t="s">
        <v>63</v>
      </c>
      <c r="D729" s="53" t="s">
        <v>2840</v>
      </c>
      <c r="E729" s="53">
        <v>1</v>
      </c>
      <c r="F729" s="53" t="s">
        <v>2902</v>
      </c>
      <c r="G729" s="53" t="s">
        <v>2890</v>
      </c>
      <c r="H729" s="54" t="s">
        <v>94</v>
      </c>
      <c r="I729" s="54" t="s">
        <v>76</v>
      </c>
      <c r="J729" s="54" t="s">
        <v>80</v>
      </c>
      <c r="K729" s="54" t="s">
        <v>80</v>
      </c>
      <c r="L729" s="54" t="s">
        <v>80</v>
      </c>
      <c r="M729" s="54" t="s">
        <v>80</v>
      </c>
      <c r="N729" s="54" t="s">
        <v>80</v>
      </c>
      <c r="O729" s="54" t="s">
        <v>80</v>
      </c>
      <c r="P729" s="54" t="s">
        <v>2903</v>
      </c>
      <c r="Q729" s="52">
        <v>0.4</v>
      </c>
      <c r="R729" s="52">
        <v>2.0000000000000004E-2</v>
      </c>
      <c r="S729" s="428">
        <v>1</v>
      </c>
      <c r="T729" s="54" t="s">
        <v>84</v>
      </c>
      <c r="U729" s="54" t="s">
        <v>2892</v>
      </c>
      <c r="V729" s="75">
        <v>45139</v>
      </c>
      <c r="W729" s="75">
        <v>45169</v>
      </c>
      <c r="X729" s="54" t="s">
        <v>2188</v>
      </c>
      <c r="Y729" s="57" t="s">
        <v>100</v>
      </c>
      <c r="Z729" s="392">
        <v>1</v>
      </c>
      <c r="AA729" s="58" t="s">
        <v>2904</v>
      </c>
      <c r="AB729" s="435">
        <v>45154</v>
      </c>
      <c r="AC729" s="392">
        <v>1</v>
      </c>
      <c r="AD729" s="58" t="s">
        <v>2905</v>
      </c>
      <c r="AE729" s="435">
        <v>45154</v>
      </c>
      <c r="AF729" s="57" t="s">
        <v>79</v>
      </c>
      <c r="AG729" s="437">
        <v>1</v>
      </c>
    </row>
    <row r="730" spans="1:33" ht="39.75" customHeight="1" x14ac:dyDescent="0.25">
      <c r="A730" s="49" t="s">
        <v>4520</v>
      </c>
      <c r="B730" s="49">
        <v>2010</v>
      </c>
      <c r="C730" s="49" t="s">
        <v>63</v>
      </c>
      <c r="D730" s="49" t="s">
        <v>2840</v>
      </c>
      <c r="E730" s="49">
        <v>1</v>
      </c>
      <c r="F730" s="49" t="s">
        <v>2906</v>
      </c>
      <c r="G730" s="49" t="s">
        <v>2906</v>
      </c>
      <c r="H730" s="417" t="s">
        <v>75</v>
      </c>
      <c r="I730" s="417" t="s">
        <v>76</v>
      </c>
      <c r="J730" s="417" t="s">
        <v>123</v>
      </c>
      <c r="K730" s="417" t="s">
        <v>931</v>
      </c>
      <c r="L730" s="417" t="s">
        <v>125</v>
      </c>
      <c r="M730" s="417" t="s">
        <v>1360</v>
      </c>
      <c r="N730" s="417" t="s">
        <v>751</v>
      </c>
      <c r="O730" s="417" t="s">
        <v>735</v>
      </c>
      <c r="P730" s="417" t="s">
        <v>2907</v>
      </c>
      <c r="Q730" s="50">
        <v>0.1</v>
      </c>
      <c r="R730" s="50"/>
      <c r="S730" s="153">
        <v>1</v>
      </c>
      <c r="T730" s="417" t="s">
        <v>84</v>
      </c>
      <c r="U730" s="417" t="s">
        <v>2908</v>
      </c>
      <c r="V730" s="171">
        <v>44958</v>
      </c>
      <c r="W730" s="171">
        <v>45230</v>
      </c>
      <c r="X730" s="417" t="s">
        <v>2188</v>
      </c>
      <c r="Y730" s="57" t="s">
        <v>100</v>
      </c>
      <c r="Z730" s="392">
        <v>1</v>
      </c>
      <c r="AA730" s="58" t="s">
        <v>2909</v>
      </c>
      <c r="AB730" s="435">
        <v>45224</v>
      </c>
      <c r="AC730" s="392">
        <v>1</v>
      </c>
      <c r="AD730" s="58" t="s">
        <v>2910</v>
      </c>
      <c r="AE730" s="435">
        <v>45224</v>
      </c>
      <c r="AF730" s="436" t="s">
        <v>92</v>
      </c>
      <c r="AG730" s="437" t="s">
        <v>92</v>
      </c>
    </row>
    <row r="731" spans="1:33" ht="39.75" customHeight="1" x14ac:dyDescent="0.25">
      <c r="A731" s="53" t="s">
        <v>4520</v>
      </c>
      <c r="B731" s="53">
        <v>2010</v>
      </c>
      <c r="C731" s="53" t="s">
        <v>63</v>
      </c>
      <c r="D731" s="53" t="s">
        <v>2840</v>
      </c>
      <c r="E731" s="53">
        <v>1</v>
      </c>
      <c r="F731" s="53" t="s">
        <v>2911</v>
      </c>
      <c r="G731" s="53" t="s">
        <v>2906</v>
      </c>
      <c r="H731" s="54" t="s">
        <v>94</v>
      </c>
      <c r="I731" s="54" t="s">
        <v>76</v>
      </c>
      <c r="J731" s="54" t="s">
        <v>80</v>
      </c>
      <c r="K731" s="54" t="s">
        <v>80</v>
      </c>
      <c r="L731" s="54" t="s">
        <v>80</v>
      </c>
      <c r="M731" s="54" t="s">
        <v>80</v>
      </c>
      <c r="N731" s="54" t="s">
        <v>80</v>
      </c>
      <c r="O731" s="54" t="s">
        <v>80</v>
      </c>
      <c r="P731" s="54" t="s">
        <v>2912</v>
      </c>
      <c r="Q731" s="52">
        <v>0.3</v>
      </c>
      <c r="R731" s="52">
        <v>0.03</v>
      </c>
      <c r="S731" s="428">
        <v>1</v>
      </c>
      <c r="T731" s="54" t="s">
        <v>84</v>
      </c>
      <c r="U731" s="54" t="s">
        <v>2913</v>
      </c>
      <c r="V731" s="75">
        <v>44958</v>
      </c>
      <c r="W731" s="75">
        <v>45077</v>
      </c>
      <c r="X731" s="54" t="s">
        <v>2188</v>
      </c>
      <c r="Y731" s="57" t="s">
        <v>100</v>
      </c>
      <c r="Z731" s="392">
        <v>1</v>
      </c>
      <c r="AA731" s="58" t="s">
        <v>2914</v>
      </c>
      <c r="AB731" s="435">
        <v>45000</v>
      </c>
      <c r="AC731" s="392">
        <v>1</v>
      </c>
      <c r="AD731" s="58" t="s">
        <v>2914</v>
      </c>
      <c r="AE731" s="435">
        <v>45000</v>
      </c>
      <c r="AF731" s="57" t="s">
        <v>79</v>
      </c>
      <c r="AG731" s="437">
        <v>1</v>
      </c>
    </row>
    <row r="732" spans="1:33" ht="39.75" customHeight="1" x14ac:dyDescent="0.25">
      <c r="A732" s="53" t="s">
        <v>4520</v>
      </c>
      <c r="B732" s="53">
        <v>2010</v>
      </c>
      <c r="C732" s="53" t="s">
        <v>63</v>
      </c>
      <c r="D732" s="53" t="s">
        <v>2840</v>
      </c>
      <c r="E732" s="53">
        <v>1</v>
      </c>
      <c r="F732" s="53" t="s">
        <v>2915</v>
      </c>
      <c r="G732" s="53" t="s">
        <v>2906</v>
      </c>
      <c r="H732" s="54" t="s">
        <v>94</v>
      </c>
      <c r="I732" s="54" t="s">
        <v>76</v>
      </c>
      <c r="J732" s="54" t="s">
        <v>80</v>
      </c>
      <c r="K732" s="54" t="s">
        <v>80</v>
      </c>
      <c r="L732" s="54" t="s">
        <v>80</v>
      </c>
      <c r="M732" s="54" t="s">
        <v>80</v>
      </c>
      <c r="N732" s="54" t="s">
        <v>80</v>
      </c>
      <c r="O732" s="54" t="s">
        <v>80</v>
      </c>
      <c r="P732" s="54" t="s">
        <v>2916</v>
      </c>
      <c r="Q732" s="52">
        <v>0.7</v>
      </c>
      <c r="R732" s="52">
        <v>6.9999999999999993E-2</v>
      </c>
      <c r="S732" s="428">
        <v>1</v>
      </c>
      <c r="T732" s="54" t="s">
        <v>84</v>
      </c>
      <c r="U732" s="54" t="s">
        <v>2908</v>
      </c>
      <c r="V732" s="75">
        <v>45078</v>
      </c>
      <c r="W732" s="75">
        <v>45230</v>
      </c>
      <c r="X732" s="54" t="s">
        <v>2188</v>
      </c>
      <c r="Y732" s="57" t="s">
        <v>100</v>
      </c>
      <c r="Z732" s="392">
        <v>1</v>
      </c>
      <c r="AA732" s="58" t="s">
        <v>2917</v>
      </c>
      <c r="AB732" s="435">
        <v>45224</v>
      </c>
      <c r="AC732" s="392">
        <v>1</v>
      </c>
      <c r="AD732" s="58" t="s">
        <v>4801</v>
      </c>
      <c r="AE732" s="435">
        <v>45224</v>
      </c>
      <c r="AF732" s="57" t="s">
        <v>79</v>
      </c>
      <c r="AG732" s="437">
        <v>1</v>
      </c>
    </row>
    <row r="733" spans="1:33" ht="39.75" customHeight="1" x14ac:dyDescent="0.25">
      <c r="A733" s="49" t="s">
        <v>4520</v>
      </c>
      <c r="B733" s="49">
        <v>2010</v>
      </c>
      <c r="C733" s="49" t="s">
        <v>63</v>
      </c>
      <c r="D733" s="49" t="s">
        <v>2840</v>
      </c>
      <c r="E733" s="49">
        <v>1</v>
      </c>
      <c r="F733" s="49" t="s">
        <v>2919</v>
      </c>
      <c r="G733" s="49" t="s">
        <v>2919</v>
      </c>
      <c r="H733" s="417" t="s">
        <v>75</v>
      </c>
      <c r="I733" s="417" t="s">
        <v>76</v>
      </c>
      <c r="J733" s="417" t="s">
        <v>582</v>
      </c>
      <c r="K733" s="417" t="s">
        <v>144</v>
      </c>
      <c r="L733" s="417" t="s">
        <v>80</v>
      </c>
      <c r="M733" s="417" t="s">
        <v>1360</v>
      </c>
      <c r="N733" s="417" t="s">
        <v>659</v>
      </c>
      <c r="O733" s="417" t="s">
        <v>735</v>
      </c>
      <c r="P733" s="417" t="s">
        <v>2920</v>
      </c>
      <c r="Q733" s="50">
        <v>0.05</v>
      </c>
      <c r="R733" s="50"/>
      <c r="S733" s="153">
        <v>1</v>
      </c>
      <c r="T733" s="417" t="s">
        <v>84</v>
      </c>
      <c r="U733" s="417" t="s">
        <v>2921</v>
      </c>
      <c r="V733" s="171">
        <v>44958</v>
      </c>
      <c r="W733" s="171">
        <v>45169</v>
      </c>
      <c r="X733" s="417" t="s">
        <v>2188</v>
      </c>
      <c r="Y733" s="57" t="s">
        <v>100</v>
      </c>
      <c r="Z733" s="392">
        <v>1</v>
      </c>
      <c r="AA733" s="58" t="s">
        <v>2923</v>
      </c>
      <c r="AB733" s="435">
        <v>45169</v>
      </c>
      <c r="AC733" s="392">
        <v>1</v>
      </c>
      <c r="AD733" s="58" t="s">
        <v>2924</v>
      </c>
      <c r="AE733" s="435">
        <v>45169</v>
      </c>
      <c r="AF733" s="436" t="s">
        <v>92</v>
      </c>
      <c r="AG733" s="437" t="s">
        <v>92</v>
      </c>
    </row>
    <row r="734" spans="1:33" ht="39.75" customHeight="1" x14ac:dyDescent="0.25">
      <c r="A734" s="53" t="s">
        <v>4520</v>
      </c>
      <c r="B734" s="53">
        <v>2010</v>
      </c>
      <c r="C734" s="53" t="s">
        <v>63</v>
      </c>
      <c r="D734" s="53" t="s">
        <v>2840</v>
      </c>
      <c r="E734" s="53">
        <v>1</v>
      </c>
      <c r="F734" s="53" t="s">
        <v>2925</v>
      </c>
      <c r="G734" s="53" t="s">
        <v>2919</v>
      </c>
      <c r="H734" s="54" t="s">
        <v>94</v>
      </c>
      <c r="I734" s="54" t="s">
        <v>76</v>
      </c>
      <c r="J734" s="54" t="s">
        <v>80</v>
      </c>
      <c r="K734" s="54" t="s">
        <v>80</v>
      </c>
      <c r="L734" s="54" t="s">
        <v>80</v>
      </c>
      <c r="M734" s="54" t="s">
        <v>80</v>
      </c>
      <c r="N734" s="54" t="s">
        <v>80</v>
      </c>
      <c r="O734" s="54" t="s">
        <v>80</v>
      </c>
      <c r="P734" s="54" t="s">
        <v>2926</v>
      </c>
      <c r="Q734" s="52">
        <v>0.3</v>
      </c>
      <c r="R734" s="52">
        <v>1.4999999999999999E-2</v>
      </c>
      <c r="S734" s="428">
        <v>1</v>
      </c>
      <c r="T734" s="54" t="s">
        <v>84</v>
      </c>
      <c r="U734" s="54" t="s">
        <v>2927</v>
      </c>
      <c r="V734" s="75">
        <v>44958</v>
      </c>
      <c r="W734" s="75">
        <v>45016</v>
      </c>
      <c r="X734" s="54" t="s">
        <v>2188</v>
      </c>
      <c r="Y734" s="57" t="s">
        <v>100</v>
      </c>
      <c r="Z734" s="392">
        <v>1</v>
      </c>
      <c r="AA734" s="58" t="s">
        <v>2922</v>
      </c>
      <c r="AB734" s="435">
        <v>45007</v>
      </c>
      <c r="AC734" s="392">
        <v>1</v>
      </c>
      <c r="AD734" s="58" t="s">
        <v>2928</v>
      </c>
      <c r="AE734" s="435">
        <v>45007</v>
      </c>
      <c r="AF734" s="57" t="s">
        <v>79</v>
      </c>
      <c r="AG734" s="437">
        <v>1</v>
      </c>
    </row>
    <row r="735" spans="1:33" ht="39.75" customHeight="1" x14ac:dyDescent="0.25">
      <c r="A735" s="53" t="s">
        <v>4520</v>
      </c>
      <c r="B735" s="53">
        <v>2010</v>
      </c>
      <c r="C735" s="53" t="s">
        <v>63</v>
      </c>
      <c r="D735" s="53" t="s">
        <v>2840</v>
      </c>
      <c r="E735" s="53">
        <v>1</v>
      </c>
      <c r="F735" s="53" t="s">
        <v>2929</v>
      </c>
      <c r="G735" s="53" t="s">
        <v>2919</v>
      </c>
      <c r="H735" s="54" t="s">
        <v>94</v>
      </c>
      <c r="I735" s="54" t="s">
        <v>76</v>
      </c>
      <c r="J735" s="54" t="s">
        <v>80</v>
      </c>
      <c r="K735" s="54" t="s">
        <v>80</v>
      </c>
      <c r="L735" s="54" t="s">
        <v>80</v>
      </c>
      <c r="M735" s="54" t="s">
        <v>80</v>
      </c>
      <c r="N735" s="54" t="s">
        <v>80</v>
      </c>
      <c r="O735" s="54" t="s">
        <v>80</v>
      </c>
      <c r="P735" s="54" t="s">
        <v>2930</v>
      </c>
      <c r="Q735" s="52">
        <v>0.7</v>
      </c>
      <c r="R735" s="52">
        <v>3.4999999999999996E-2</v>
      </c>
      <c r="S735" s="428">
        <v>1</v>
      </c>
      <c r="T735" s="54" t="s">
        <v>84</v>
      </c>
      <c r="U735" s="54" t="s">
        <v>2921</v>
      </c>
      <c r="V735" s="75">
        <v>45019</v>
      </c>
      <c r="W735" s="75">
        <v>45169</v>
      </c>
      <c r="X735" s="54" t="s">
        <v>2188</v>
      </c>
      <c r="Y735" s="57" t="s">
        <v>100</v>
      </c>
      <c r="Z735" s="392">
        <v>1</v>
      </c>
      <c r="AA735" s="58" t="s">
        <v>2923</v>
      </c>
      <c r="AB735" s="435">
        <v>45169</v>
      </c>
      <c r="AC735" s="392">
        <v>1</v>
      </c>
      <c r="AD735" s="58" t="s">
        <v>2931</v>
      </c>
      <c r="AE735" s="435">
        <v>45169</v>
      </c>
      <c r="AF735" s="57" t="s">
        <v>79</v>
      </c>
      <c r="AG735" s="437">
        <v>1</v>
      </c>
    </row>
    <row r="736" spans="1:33" ht="39.75" customHeight="1" x14ac:dyDescent="0.25">
      <c r="A736" s="63" t="s">
        <v>4520</v>
      </c>
      <c r="B736" s="63">
        <v>2010</v>
      </c>
      <c r="C736" s="63" t="s">
        <v>63</v>
      </c>
      <c r="D736" s="63" t="s">
        <v>2840</v>
      </c>
      <c r="E736" s="63">
        <v>1</v>
      </c>
      <c r="F736" s="63" t="s">
        <v>2932</v>
      </c>
      <c r="G736" s="63" t="s">
        <v>2932</v>
      </c>
      <c r="H736" s="418" t="s">
        <v>155</v>
      </c>
      <c r="I736" s="418" t="s">
        <v>155</v>
      </c>
      <c r="J736" s="418" t="s">
        <v>80</v>
      </c>
      <c r="K736" s="418" t="s">
        <v>80</v>
      </c>
      <c r="L736" s="418" t="s">
        <v>80</v>
      </c>
      <c r="M736" s="418" t="s">
        <v>80</v>
      </c>
      <c r="N736" s="418" t="s">
        <v>80</v>
      </c>
      <c r="O736" s="418" t="s">
        <v>80</v>
      </c>
      <c r="P736" s="418" t="s">
        <v>156</v>
      </c>
      <c r="Q736" s="64">
        <v>1</v>
      </c>
      <c r="R736" s="64"/>
      <c r="S736" s="429">
        <v>2</v>
      </c>
      <c r="T736" s="418" t="s">
        <v>84</v>
      </c>
      <c r="U736" s="418" t="s">
        <v>162</v>
      </c>
      <c r="V736" s="412">
        <v>44927</v>
      </c>
      <c r="W736" s="412">
        <v>45290</v>
      </c>
      <c r="X736" s="418" t="s">
        <v>2188</v>
      </c>
      <c r="Y736" s="57" t="s">
        <v>100</v>
      </c>
      <c r="Z736" s="392">
        <v>1</v>
      </c>
      <c r="AA736" s="58" t="s">
        <v>4641</v>
      </c>
      <c r="AB736" s="435">
        <v>45291</v>
      </c>
      <c r="AC736" s="392">
        <v>1</v>
      </c>
      <c r="AD736" s="58" t="s">
        <v>4641</v>
      </c>
      <c r="AE736" s="435">
        <v>45291</v>
      </c>
      <c r="AF736" s="436" t="s">
        <v>92</v>
      </c>
      <c r="AG736" s="437" t="s">
        <v>92</v>
      </c>
    </row>
    <row r="737" spans="1:33" ht="39.75" customHeight="1" x14ac:dyDescent="0.25">
      <c r="A737" s="53" t="s">
        <v>4520</v>
      </c>
      <c r="B737" s="53">
        <v>2010</v>
      </c>
      <c r="C737" s="53" t="s">
        <v>63</v>
      </c>
      <c r="D737" s="53" t="s">
        <v>2840</v>
      </c>
      <c r="E737" s="53">
        <v>1</v>
      </c>
      <c r="F737" s="53" t="s">
        <v>2933</v>
      </c>
      <c r="G737" s="53" t="s">
        <v>2932</v>
      </c>
      <c r="H737" s="54" t="s">
        <v>159</v>
      </c>
      <c r="I737" s="54" t="s">
        <v>160</v>
      </c>
      <c r="J737" s="54" t="s">
        <v>80</v>
      </c>
      <c r="K737" s="54" t="s">
        <v>80</v>
      </c>
      <c r="L737" s="54" t="s">
        <v>80</v>
      </c>
      <c r="M737" s="54" t="s">
        <v>80</v>
      </c>
      <c r="N737" s="54" t="s">
        <v>80</v>
      </c>
      <c r="O737" s="54" t="s">
        <v>80</v>
      </c>
      <c r="P737" s="54" t="s">
        <v>161</v>
      </c>
      <c r="Q737" s="52">
        <v>1</v>
      </c>
      <c r="R737" s="52">
        <v>1</v>
      </c>
      <c r="S737" s="428">
        <v>2</v>
      </c>
      <c r="T737" s="54" t="s">
        <v>84</v>
      </c>
      <c r="U737" s="54" t="s">
        <v>162</v>
      </c>
      <c r="V737" s="75">
        <v>44927</v>
      </c>
      <c r="W737" s="75">
        <v>45016</v>
      </c>
      <c r="X737" s="54" t="s">
        <v>2188</v>
      </c>
      <c r="Y737" s="57" t="s">
        <v>100</v>
      </c>
      <c r="Z737" s="392">
        <v>1</v>
      </c>
      <c r="AA737" s="58" t="s">
        <v>788</v>
      </c>
      <c r="AB737" s="435">
        <v>45016</v>
      </c>
      <c r="AC737" s="392">
        <v>1</v>
      </c>
      <c r="AD737" s="58" t="s">
        <v>230</v>
      </c>
      <c r="AE737" s="435">
        <v>45016</v>
      </c>
      <c r="AF737" s="57" t="s">
        <v>79</v>
      </c>
      <c r="AG737" s="437">
        <v>1</v>
      </c>
    </row>
    <row r="738" spans="1:33" ht="39.75" customHeight="1" x14ac:dyDescent="0.25">
      <c r="A738" s="49" t="s">
        <v>4520</v>
      </c>
      <c r="B738" s="49">
        <v>2020</v>
      </c>
      <c r="C738" s="49" t="s">
        <v>64</v>
      </c>
      <c r="D738" s="49" t="s">
        <v>2934</v>
      </c>
      <c r="E738" s="49">
        <v>1</v>
      </c>
      <c r="F738" s="49" t="s">
        <v>2935</v>
      </c>
      <c r="G738" s="49" t="s">
        <v>2935</v>
      </c>
      <c r="H738" s="417" t="s">
        <v>75</v>
      </c>
      <c r="I738" s="417" t="s">
        <v>196</v>
      </c>
      <c r="J738" s="417" t="s">
        <v>80</v>
      </c>
      <c r="K738" s="417" t="s">
        <v>472</v>
      </c>
      <c r="L738" s="417" t="s">
        <v>125</v>
      </c>
      <c r="M738" s="417" t="s">
        <v>1360</v>
      </c>
      <c r="N738" s="417" t="s">
        <v>1293</v>
      </c>
      <c r="O738" s="417" t="s">
        <v>706</v>
      </c>
      <c r="P738" s="417" t="s">
        <v>2936</v>
      </c>
      <c r="Q738" s="50">
        <v>0.2</v>
      </c>
      <c r="R738" s="50"/>
      <c r="S738" s="153">
        <v>2200</v>
      </c>
      <c r="T738" s="417" t="s">
        <v>84</v>
      </c>
      <c r="U738" s="417" t="s">
        <v>2937</v>
      </c>
      <c r="V738" s="171">
        <v>44928</v>
      </c>
      <c r="W738" s="171">
        <v>45289</v>
      </c>
      <c r="X738" s="417" t="s">
        <v>1261</v>
      </c>
      <c r="Y738" s="57" t="s">
        <v>100</v>
      </c>
      <c r="Z738" s="392">
        <v>1</v>
      </c>
      <c r="AA738" s="58" t="s">
        <v>2938</v>
      </c>
      <c r="AB738" s="435">
        <v>45289</v>
      </c>
      <c r="AC738" s="392">
        <v>1</v>
      </c>
      <c r="AD738" s="58" t="s">
        <v>2938</v>
      </c>
      <c r="AE738" s="435">
        <v>45289</v>
      </c>
      <c r="AF738" s="436" t="s">
        <v>92</v>
      </c>
      <c r="AG738" s="437" t="s">
        <v>92</v>
      </c>
    </row>
    <row r="739" spans="1:33" ht="39.75" customHeight="1" x14ac:dyDescent="0.25">
      <c r="A739" s="53" t="s">
        <v>4520</v>
      </c>
      <c r="B739" s="53">
        <v>2020</v>
      </c>
      <c r="C739" s="53" t="s">
        <v>64</v>
      </c>
      <c r="D739" s="53" t="s">
        <v>2934</v>
      </c>
      <c r="E739" s="53">
        <v>1</v>
      </c>
      <c r="F739" s="53" t="s">
        <v>2939</v>
      </c>
      <c r="G739" s="53" t="s">
        <v>2935</v>
      </c>
      <c r="H739" s="433" t="s">
        <v>94</v>
      </c>
      <c r="I739" s="433" t="s">
        <v>196</v>
      </c>
      <c r="J739" s="433" t="s">
        <v>80</v>
      </c>
      <c r="K739" s="433" t="s">
        <v>80</v>
      </c>
      <c r="L739" s="433" t="s">
        <v>80</v>
      </c>
      <c r="M739" s="433" t="s">
        <v>80</v>
      </c>
      <c r="N739" s="433" t="s">
        <v>80</v>
      </c>
      <c r="O739" s="433" t="s">
        <v>80</v>
      </c>
      <c r="P739" s="433" t="s">
        <v>2940</v>
      </c>
      <c r="Q739" s="387">
        <v>0.4</v>
      </c>
      <c r="R739" s="387">
        <v>8.0000000000000016E-2</v>
      </c>
      <c r="S739" s="431">
        <v>2300</v>
      </c>
      <c r="T739" s="433" t="s">
        <v>84</v>
      </c>
      <c r="U739" s="433" t="s">
        <v>2941</v>
      </c>
      <c r="V739" s="434">
        <v>44928</v>
      </c>
      <c r="W739" s="434">
        <v>45289</v>
      </c>
      <c r="X739" s="433" t="s">
        <v>1261</v>
      </c>
      <c r="Y739" s="57" t="s">
        <v>100</v>
      </c>
      <c r="Z739" s="392">
        <v>1</v>
      </c>
      <c r="AA739" s="58" t="s">
        <v>2942</v>
      </c>
      <c r="AB739" s="435">
        <v>45289</v>
      </c>
      <c r="AC739" s="392">
        <v>1</v>
      </c>
      <c r="AD739" s="58" t="s">
        <v>2942</v>
      </c>
      <c r="AE739" s="435">
        <v>45289</v>
      </c>
      <c r="AF739" s="57" t="s">
        <v>79</v>
      </c>
      <c r="AG739" s="437">
        <v>1</v>
      </c>
    </row>
    <row r="740" spans="1:33" ht="39.75" customHeight="1" x14ac:dyDescent="0.25">
      <c r="A740" s="53" t="s">
        <v>4520</v>
      </c>
      <c r="B740" s="53">
        <v>2020</v>
      </c>
      <c r="C740" s="53" t="s">
        <v>64</v>
      </c>
      <c r="D740" s="53" t="s">
        <v>2934</v>
      </c>
      <c r="E740" s="53">
        <v>1</v>
      </c>
      <c r="F740" s="53" t="s">
        <v>2943</v>
      </c>
      <c r="G740" s="53" t="s">
        <v>2935</v>
      </c>
      <c r="H740" s="433" t="s">
        <v>94</v>
      </c>
      <c r="I740" s="433" t="s">
        <v>196</v>
      </c>
      <c r="J740" s="433" t="s">
        <v>80</v>
      </c>
      <c r="K740" s="433" t="s">
        <v>80</v>
      </c>
      <c r="L740" s="433" t="s">
        <v>80</v>
      </c>
      <c r="M740" s="433" t="s">
        <v>80</v>
      </c>
      <c r="N740" s="433" t="s">
        <v>80</v>
      </c>
      <c r="O740" s="433" t="s">
        <v>80</v>
      </c>
      <c r="P740" s="433" t="s">
        <v>2944</v>
      </c>
      <c r="Q740" s="387">
        <v>0.6</v>
      </c>
      <c r="R740" s="387">
        <v>0.12</v>
      </c>
      <c r="S740" s="431">
        <v>2200</v>
      </c>
      <c r="T740" s="433" t="s">
        <v>84</v>
      </c>
      <c r="U740" s="433" t="s">
        <v>2945</v>
      </c>
      <c r="V740" s="434">
        <v>44928</v>
      </c>
      <c r="W740" s="434">
        <v>45289</v>
      </c>
      <c r="X740" s="433" t="s">
        <v>1261</v>
      </c>
      <c r="Y740" s="57" t="s">
        <v>100</v>
      </c>
      <c r="Z740" s="392">
        <v>1</v>
      </c>
      <c r="AA740" s="58" t="s">
        <v>2946</v>
      </c>
      <c r="AB740" s="435">
        <v>45289</v>
      </c>
      <c r="AC740" s="392">
        <v>1</v>
      </c>
      <c r="AD740" s="58" t="s">
        <v>2946</v>
      </c>
      <c r="AE740" s="435">
        <v>45289</v>
      </c>
      <c r="AF740" s="57" t="s">
        <v>79</v>
      </c>
      <c r="AG740" s="437">
        <v>1</v>
      </c>
    </row>
    <row r="741" spans="1:33" ht="39.75" customHeight="1" x14ac:dyDescent="0.25">
      <c r="A741" s="49" t="s">
        <v>4520</v>
      </c>
      <c r="B741" s="49">
        <v>2020</v>
      </c>
      <c r="C741" s="49" t="s">
        <v>64</v>
      </c>
      <c r="D741" s="49" t="s">
        <v>2934</v>
      </c>
      <c r="E741" s="49">
        <v>1</v>
      </c>
      <c r="F741" s="49" t="s">
        <v>2947</v>
      </c>
      <c r="G741" s="49" t="s">
        <v>2947</v>
      </c>
      <c r="H741" s="417" t="s">
        <v>75</v>
      </c>
      <c r="I741" s="417" t="s">
        <v>196</v>
      </c>
      <c r="J741" s="417" t="s">
        <v>80</v>
      </c>
      <c r="K741" s="417" t="s">
        <v>472</v>
      </c>
      <c r="L741" s="417" t="s">
        <v>125</v>
      </c>
      <c r="M741" s="417" t="s">
        <v>836</v>
      </c>
      <c r="N741" s="417" t="s">
        <v>1293</v>
      </c>
      <c r="O741" s="417" t="s">
        <v>706</v>
      </c>
      <c r="P741" s="417" t="s">
        <v>2948</v>
      </c>
      <c r="Q741" s="50">
        <v>0.2</v>
      </c>
      <c r="R741" s="50"/>
      <c r="S741" s="153">
        <v>2600</v>
      </c>
      <c r="T741" s="417" t="s">
        <v>84</v>
      </c>
      <c r="U741" s="417" t="s">
        <v>2949</v>
      </c>
      <c r="V741" s="171">
        <v>44928</v>
      </c>
      <c r="W741" s="171">
        <v>45289</v>
      </c>
      <c r="X741" s="417" t="s">
        <v>1261</v>
      </c>
      <c r="Y741" s="57" t="s">
        <v>100</v>
      </c>
      <c r="Z741" s="392">
        <v>1</v>
      </c>
      <c r="AA741" s="58" t="s">
        <v>2950</v>
      </c>
      <c r="AB741" s="435">
        <v>45289</v>
      </c>
      <c r="AC741" s="392">
        <v>1</v>
      </c>
      <c r="AD741" s="58" t="s">
        <v>2950</v>
      </c>
      <c r="AE741" s="435">
        <v>45289</v>
      </c>
      <c r="AF741" s="436" t="s">
        <v>92</v>
      </c>
      <c r="AG741" s="437" t="s">
        <v>92</v>
      </c>
    </row>
    <row r="742" spans="1:33" ht="39.75" customHeight="1" x14ac:dyDescent="0.25">
      <c r="A742" s="53" t="s">
        <v>4520</v>
      </c>
      <c r="B742" s="53">
        <v>2020</v>
      </c>
      <c r="C742" s="53" t="s">
        <v>64</v>
      </c>
      <c r="D742" s="53" t="s">
        <v>2934</v>
      </c>
      <c r="E742" s="53">
        <v>1</v>
      </c>
      <c r="F742" s="53" t="s">
        <v>2951</v>
      </c>
      <c r="G742" s="53" t="s">
        <v>2947</v>
      </c>
      <c r="H742" s="54" t="s">
        <v>94</v>
      </c>
      <c r="I742" s="54" t="s">
        <v>196</v>
      </c>
      <c r="J742" s="54" t="s">
        <v>80</v>
      </c>
      <c r="K742" s="54" t="s">
        <v>80</v>
      </c>
      <c r="L742" s="54" t="s">
        <v>80</v>
      </c>
      <c r="M742" s="54" t="s">
        <v>80</v>
      </c>
      <c r="N742" s="54" t="s">
        <v>80</v>
      </c>
      <c r="O742" s="54" t="s">
        <v>80</v>
      </c>
      <c r="P742" s="54" t="s">
        <v>2952</v>
      </c>
      <c r="Q742" s="52">
        <v>0.5</v>
      </c>
      <c r="R742" s="52">
        <v>0.1</v>
      </c>
      <c r="S742" s="428">
        <v>1300</v>
      </c>
      <c r="T742" s="54" t="s">
        <v>84</v>
      </c>
      <c r="U742" s="54" t="s">
        <v>2953</v>
      </c>
      <c r="V742" s="75">
        <v>44928</v>
      </c>
      <c r="W742" s="75">
        <v>45107</v>
      </c>
      <c r="X742" s="54" t="s">
        <v>1261</v>
      </c>
      <c r="Y742" s="57" t="s">
        <v>100</v>
      </c>
      <c r="Z742" s="392">
        <v>1</v>
      </c>
      <c r="AA742" s="58" t="s">
        <v>2954</v>
      </c>
      <c r="AB742" s="435">
        <v>45107</v>
      </c>
      <c r="AC742" s="392">
        <v>1</v>
      </c>
      <c r="AD742" s="58" t="s">
        <v>2955</v>
      </c>
      <c r="AE742" s="435">
        <v>45107</v>
      </c>
      <c r="AF742" s="57" t="s">
        <v>79</v>
      </c>
      <c r="AG742" s="437">
        <v>1</v>
      </c>
    </row>
    <row r="743" spans="1:33" ht="39.75" customHeight="1" x14ac:dyDescent="0.25">
      <c r="A743" s="53" t="s">
        <v>4520</v>
      </c>
      <c r="B743" s="53">
        <v>2020</v>
      </c>
      <c r="C743" s="53" t="s">
        <v>64</v>
      </c>
      <c r="D743" s="53" t="s">
        <v>2934</v>
      </c>
      <c r="E743" s="53">
        <v>1</v>
      </c>
      <c r="F743" s="53" t="s">
        <v>2956</v>
      </c>
      <c r="G743" s="53" t="s">
        <v>2947</v>
      </c>
      <c r="H743" s="54" t="s">
        <v>94</v>
      </c>
      <c r="I743" s="54" t="s">
        <v>196</v>
      </c>
      <c r="J743" s="54" t="s">
        <v>80</v>
      </c>
      <c r="K743" s="54" t="s">
        <v>80</v>
      </c>
      <c r="L743" s="54" t="s">
        <v>80</v>
      </c>
      <c r="M743" s="54" t="s">
        <v>80</v>
      </c>
      <c r="N743" s="54" t="s">
        <v>80</v>
      </c>
      <c r="O743" s="54" t="s">
        <v>80</v>
      </c>
      <c r="P743" s="54" t="s">
        <v>2952</v>
      </c>
      <c r="Q743" s="52">
        <v>0.5</v>
      </c>
      <c r="R743" s="52">
        <v>0.1</v>
      </c>
      <c r="S743" s="428">
        <v>1300</v>
      </c>
      <c r="T743" s="54" t="s">
        <v>84</v>
      </c>
      <c r="U743" s="54" t="s">
        <v>2953</v>
      </c>
      <c r="V743" s="75">
        <v>45078</v>
      </c>
      <c r="W743" s="75">
        <v>45289</v>
      </c>
      <c r="X743" s="54" t="s">
        <v>1261</v>
      </c>
      <c r="Y743" s="57" t="s">
        <v>100</v>
      </c>
      <c r="Z743" s="392">
        <v>1</v>
      </c>
      <c r="AA743" s="58" t="s">
        <v>2957</v>
      </c>
      <c r="AB743" s="435">
        <v>45289</v>
      </c>
      <c r="AC743" s="392">
        <v>1</v>
      </c>
      <c r="AD743" s="58" t="s">
        <v>2957</v>
      </c>
      <c r="AE743" s="435">
        <v>45289</v>
      </c>
      <c r="AF743" s="57" t="s">
        <v>79</v>
      </c>
      <c r="AG743" s="437">
        <v>1</v>
      </c>
    </row>
    <row r="744" spans="1:33" ht="39.75" customHeight="1" x14ac:dyDescent="0.25">
      <c r="A744" s="49" t="s">
        <v>4520</v>
      </c>
      <c r="B744" s="49">
        <v>2020</v>
      </c>
      <c r="C744" s="49" t="s">
        <v>64</v>
      </c>
      <c r="D744" s="49" t="s">
        <v>2934</v>
      </c>
      <c r="E744" s="49">
        <v>1</v>
      </c>
      <c r="F744" s="49" t="s">
        <v>2958</v>
      </c>
      <c r="G744" s="49" t="s">
        <v>2958</v>
      </c>
      <c r="H744" s="417" t="s">
        <v>75</v>
      </c>
      <c r="I744" s="417" t="s">
        <v>196</v>
      </c>
      <c r="J744" s="417" t="s">
        <v>80</v>
      </c>
      <c r="K744" s="417" t="s">
        <v>472</v>
      </c>
      <c r="L744" s="417" t="s">
        <v>125</v>
      </c>
      <c r="M744" s="417" t="s">
        <v>836</v>
      </c>
      <c r="N744" s="417" t="s">
        <v>1293</v>
      </c>
      <c r="O744" s="417" t="s">
        <v>706</v>
      </c>
      <c r="P744" s="417" t="s">
        <v>2959</v>
      </c>
      <c r="Q744" s="50">
        <v>0.2</v>
      </c>
      <c r="R744" s="50"/>
      <c r="S744" s="153">
        <v>750</v>
      </c>
      <c r="T744" s="417" t="s">
        <v>84</v>
      </c>
      <c r="U744" s="417" t="s">
        <v>2960</v>
      </c>
      <c r="V744" s="171">
        <v>44928</v>
      </c>
      <c r="W744" s="171">
        <v>45289</v>
      </c>
      <c r="X744" s="417" t="s">
        <v>1261</v>
      </c>
      <c r="Y744" s="57" t="s">
        <v>100</v>
      </c>
      <c r="Z744" s="392">
        <v>1</v>
      </c>
      <c r="AA744" s="58" t="s">
        <v>2962</v>
      </c>
      <c r="AB744" s="435">
        <v>45289</v>
      </c>
      <c r="AC744" s="392">
        <v>1</v>
      </c>
      <c r="AD744" s="58" t="s">
        <v>2962</v>
      </c>
      <c r="AE744" s="435">
        <v>45289</v>
      </c>
      <c r="AF744" s="436" t="s">
        <v>92</v>
      </c>
      <c r="AG744" s="437" t="s">
        <v>92</v>
      </c>
    </row>
    <row r="745" spans="1:33" ht="39.75" customHeight="1" x14ac:dyDescent="0.25">
      <c r="A745" s="53" t="s">
        <v>4520</v>
      </c>
      <c r="B745" s="53">
        <v>2020</v>
      </c>
      <c r="C745" s="53" t="s">
        <v>64</v>
      </c>
      <c r="D745" s="53" t="s">
        <v>2934</v>
      </c>
      <c r="E745" s="53">
        <v>1</v>
      </c>
      <c r="F745" s="53" t="s">
        <v>2963</v>
      </c>
      <c r="G745" s="53" t="s">
        <v>2958</v>
      </c>
      <c r="H745" s="54" t="s">
        <v>94</v>
      </c>
      <c r="I745" s="54" t="s">
        <v>196</v>
      </c>
      <c r="J745" s="54" t="s">
        <v>80</v>
      </c>
      <c r="K745" s="54" t="s">
        <v>80</v>
      </c>
      <c r="L745" s="54" t="s">
        <v>80</v>
      </c>
      <c r="M745" s="54" t="s">
        <v>80</v>
      </c>
      <c r="N745" s="54" t="s">
        <v>80</v>
      </c>
      <c r="O745" s="54" t="s">
        <v>80</v>
      </c>
      <c r="P745" s="54" t="s">
        <v>2964</v>
      </c>
      <c r="Q745" s="52">
        <v>0.4</v>
      </c>
      <c r="R745" s="52">
        <v>8.0000000000000016E-2</v>
      </c>
      <c r="S745" s="428">
        <v>800</v>
      </c>
      <c r="T745" s="54" t="s">
        <v>84</v>
      </c>
      <c r="U745" s="54" t="s">
        <v>2965</v>
      </c>
      <c r="V745" s="75">
        <v>44928</v>
      </c>
      <c r="W745" s="75">
        <v>45289</v>
      </c>
      <c r="X745" s="54" t="s">
        <v>1261</v>
      </c>
      <c r="Y745" s="57" t="s">
        <v>100</v>
      </c>
      <c r="Z745" s="392">
        <v>1</v>
      </c>
      <c r="AA745" s="58" t="s">
        <v>2966</v>
      </c>
      <c r="AB745" s="435">
        <v>45289</v>
      </c>
      <c r="AC745" s="392">
        <v>1</v>
      </c>
      <c r="AD745" s="58" t="s">
        <v>2966</v>
      </c>
      <c r="AE745" s="435">
        <v>45289</v>
      </c>
      <c r="AF745" s="57" t="s">
        <v>79</v>
      </c>
      <c r="AG745" s="437">
        <v>1</v>
      </c>
    </row>
    <row r="746" spans="1:33" ht="39.75" customHeight="1" x14ac:dyDescent="0.25">
      <c r="A746" s="53" t="s">
        <v>4520</v>
      </c>
      <c r="B746" s="53">
        <v>2020</v>
      </c>
      <c r="C746" s="53" t="s">
        <v>64</v>
      </c>
      <c r="D746" s="53" t="s">
        <v>2934</v>
      </c>
      <c r="E746" s="53">
        <v>1</v>
      </c>
      <c r="F746" s="53" t="s">
        <v>2967</v>
      </c>
      <c r="G746" s="53" t="s">
        <v>2958</v>
      </c>
      <c r="H746" s="54" t="s">
        <v>94</v>
      </c>
      <c r="I746" s="54" t="s">
        <v>196</v>
      </c>
      <c r="J746" s="54" t="s">
        <v>80</v>
      </c>
      <c r="K746" s="54" t="s">
        <v>80</v>
      </c>
      <c r="L746" s="54" t="s">
        <v>80</v>
      </c>
      <c r="M746" s="54" t="s">
        <v>80</v>
      </c>
      <c r="N746" s="54" t="s">
        <v>80</v>
      </c>
      <c r="O746" s="54" t="s">
        <v>80</v>
      </c>
      <c r="P746" s="54" t="s">
        <v>2968</v>
      </c>
      <c r="Q746" s="52">
        <v>0.6</v>
      </c>
      <c r="R746" s="52">
        <v>0.12</v>
      </c>
      <c r="S746" s="428">
        <v>750</v>
      </c>
      <c r="T746" s="54" t="s">
        <v>84</v>
      </c>
      <c r="U746" s="54" t="s">
        <v>2969</v>
      </c>
      <c r="V746" s="75">
        <v>44928</v>
      </c>
      <c r="W746" s="75">
        <v>45289</v>
      </c>
      <c r="X746" s="54" t="s">
        <v>1261</v>
      </c>
      <c r="Y746" s="57" t="s">
        <v>100</v>
      </c>
      <c r="Z746" s="392">
        <v>1</v>
      </c>
      <c r="AA746" s="58" t="s">
        <v>2961</v>
      </c>
      <c r="AB746" s="435">
        <v>45289</v>
      </c>
      <c r="AC746" s="392">
        <v>1</v>
      </c>
      <c r="AD746" s="58" t="s">
        <v>2961</v>
      </c>
      <c r="AE746" s="435">
        <v>45289</v>
      </c>
      <c r="AF746" s="57" t="s">
        <v>79</v>
      </c>
      <c r="AG746" s="437">
        <v>1</v>
      </c>
    </row>
    <row r="747" spans="1:33" ht="39.75" customHeight="1" x14ac:dyDescent="0.25">
      <c r="A747" s="49" t="s">
        <v>4520</v>
      </c>
      <c r="B747" s="49">
        <v>2020</v>
      </c>
      <c r="C747" s="49" t="s">
        <v>64</v>
      </c>
      <c r="D747" s="49" t="s">
        <v>2934</v>
      </c>
      <c r="E747" s="49">
        <v>1</v>
      </c>
      <c r="F747" s="49" t="s">
        <v>2970</v>
      </c>
      <c r="G747" s="49" t="s">
        <v>2970</v>
      </c>
      <c r="H747" s="417" t="s">
        <v>75</v>
      </c>
      <c r="I747" s="417" t="s">
        <v>76</v>
      </c>
      <c r="J747" s="417" t="s">
        <v>123</v>
      </c>
      <c r="K747" s="417" t="s">
        <v>144</v>
      </c>
      <c r="L747" s="417" t="s">
        <v>79</v>
      </c>
      <c r="M747" s="417" t="s">
        <v>2971</v>
      </c>
      <c r="N747" s="417" t="s">
        <v>126</v>
      </c>
      <c r="O747" s="417" t="s">
        <v>735</v>
      </c>
      <c r="P747" s="417" t="s">
        <v>2972</v>
      </c>
      <c r="Q747" s="50">
        <v>0.1</v>
      </c>
      <c r="R747" s="50"/>
      <c r="S747" s="153">
        <v>1</v>
      </c>
      <c r="T747" s="417" t="s">
        <v>84</v>
      </c>
      <c r="U747" s="417" t="s">
        <v>2973</v>
      </c>
      <c r="V747" s="171">
        <v>44949</v>
      </c>
      <c r="W747" s="171">
        <v>45093</v>
      </c>
      <c r="X747" s="417" t="s">
        <v>2974</v>
      </c>
      <c r="Y747" s="57" t="s">
        <v>100</v>
      </c>
      <c r="Z747" s="392">
        <v>1</v>
      </c>
      <c r="AA747" s="58" t="s">
        <v>2976</v>
      </c>
      <c r="AB747" s="435">
        <v>45093</v>
      </c>
      <c r="AC747" s="392">
        <v>1</v>
      </c>
      <c r="AD747" s="58" t="s">
        <v>2977</v>
      </c>
      <c r="AE747" s="435">
        <v>45093</v>
      </c>
      <c r="AF747" s="436" t="s">
        <v>92</v>
      </c>
      <c r="AG747" s="437" t="s">
        <v>92</v>
      </c>
    </row>
    <row r="748" spans="1:33" ht="39.75" customHeight="1" x14ac:dyDescent="0.25">
      <c r="A748" s="53" t="s">
        <v>4520</v>
      </c>
      <c r="B748" s="53">
        <v>2020</v>
      </c>
      <c r="C748" s="53" t="s">
        <v>64</v>
      </c>
      <c r="D748" s="53" t="s">
        <v>2934</v>
      </c>
      <c r="E748" s="53">
        <v>1</v>
      </c>
      <c r="F748" s="53" t="s">
        <v>2978</v>
      </c>
      <c r="G748" s="53" t="s">
        <v>2970</v>
      </c>
      <c r="H748" s="54" t="s">
        <v>94</v>
      </c>
      <c r="I748" s="54" t="s">
        <v>76</v>
      </c>
      <c r="J748" s="54" t="s">
        <v>80</v>
      </c>
      <c r="K748" s="54" t="s">
        <v>80</v>
      </c>
      <c r="L748" s="54" t="s">
        <v>80</v>
      </c>
      <c r="M748" s="54" t="s">
        <v>80</v>
      </c>
      <c r="N748" s="54" t="s">
        <v>80</v>
      </c>
      <c r="O748" s="54" t="s">
        <v>80</v>
      </c>
      <c r="P748" s="54" t="s">
        <v>2979</v>
      </c>
      <c r="Q748" s="52">
        <v>0.5</v>
      </c>
      <c r="R748" s="52">
        <v>0.05</v>
      </c>
      <c r="S748" s="428">
        <v>1</v>
      </c>
      <c r="T748" s="54" t="s">
        <v>84</v>
      </c>
      <c r="U748" s="54" t="s">
        <v>2980</v>
      </c>
      <c r="V748" s="75">
        <v>44949</v>
      </c>
      <c r="W748" s="75">
        <v>45002</v>
      </c>
      <c r="X748" s="54" t="s">
        <v>1261</v>
      </c>
      <c r="Y748" s="57" t="s">
        <v>100</v>
      </c>
      <c r="Z748" s="392">
        <v>1</v>
      </c>
      <c r="AA748" s="58" t="s">
        <v>2975</v>
      </c>
      <c r="AB748" s="435">
        <v>45002</v>
      </c>
      <c r="AC748" s="392">
        <v>1</v>
      </c>
      <c r="AD748" s="58" t="s">
        <v>2981</v>
      </c>
      <c r="AE748" s="435">
        <v>45002</v>
      </c>
      <c r="AF748" s="57" t="s">
        <v>79</v>
      </c>
      <c r="AG748" s="437">
        <v>1</v>
      </c>
    </row>
    <row r="749" spans="1:33" ht="39.75" customHeight="1" x14ac:dyDescent="0.25">
      <c r="A749" s="53" t="s">
        <v>4520</v>
      </c>
      <c r="B749" s="53">
        <v>2020</v>
      </c>
      <c r="C749" s="53" t="s">
        <v>64</v>
      </c>
      <c r="D749" s="53" t="s">
        <v>2934</v>
      </c>
      <c r="E749" s="53">
        <v>1</v>
      </c>
      <c r="F749" s="53" t="s">
        <v>2982</v>
      </c>
      <c r="G749" s="53" t="s">
        <v>2970</v>
      </c>
      <c r="H749" s="54" t="s">
        <v>102</v>
      </c>
      <c r="I749" s="54" t="s">
        <v>76</v>
      </c>
      <c r="J749" s="54" t="s">
        <v>80</v>
      </c>
      <c r="K749" s="54" t="s">
        <v>80</v>
      </c>
      <c r="L749" s="54" t="s">
        <v>80</v>
      </c>
      <c r="M749" s="54" t="s">
        <v>80</v>
      </c>
      <c r="N749" s="54" t="s">
        <v>80</v>
      </c>
      <c r="O749" s="54" t="s">
        <v>80</v>
      </c>
      <c r="P749" s="54" t="s">
        <v>2983</v>
      </c>
      <c r="Q749" s="52">
        <v>0</v>
      </c>
      <c r="R749" s="52">
        <v>0</v>
      </c>
      <c r="S749" s="428">
        <v>1</v>
      </c>
      <c r="T749" s="54" t="s">
        <v>84</v>
      </c>
      <c r="U749" s="54" t="s">
        <v>2984</v>
      </c>
      <c r="V749" s="75">
        <v>45006</v>
      </c>
      <c r="W749" s="75">
        <v>45065</v>
      </c>
      <c r="X749" s="54" t="s">
        <v>390</v>
      </c>
      <c r="Y749" s="57" t="s">
        <v>100</v>
      </c>
      <c r="Z749" s="392">
        <v>1</v>
      </c>
      <c r="AA749" s="58" t="s">
        <v>2985</v>
      </c>
      <c r="AB749" s="435">
        <v>45064</v>
      </c>
      <c r="AC749" s="392">
        <v>1</v>
      </c>
      <c r="AD749" s="58" t="s">
        <v>2986</v>
      </c>
      <c r="AE749" s="435">
        <v>45064</v>
      </c>
      <c r="AF749" s="57" t="s">
        <v>79</v>
      </c>
      <c r="AG749" s="437">
        <v>1</v>
      </c>
    </row>
    <row r="750" spans="1:33" ht="39.75" customHeight="1" x14ac:dyDescent="0.25">
      <c r="A750" s="53" t="s">
        <v>4520</v>
      </c>
      <c r="B750" s="53">
        <v>2020</v>
      </c>
      <c r="C750" s="53" t="s">
        <v>64</v>
      </c>
      <c r="D750" s="53" t="s">
        <v>2934</v>
      </c>
      <c r="E750" s="53">
        <v>1</v>
      </c>
      <c r="F750" s="53" t="s">
        <v>2987</v>
      </c>
      <c r="G750" s="53" t="s">
        <v>2970</v>
      </c>
      <c r="H750" s="54" t="s">
        <v>94</v>
      </c>
      <c r="I750" s="54" t="s">
        <v>76</v>
      </c>
      <c r="J750" s="54" t="s">
        <v>80</v>
      </c>
      <c r="K750" s="54" t="s">
        <v>80</v>
      </c>
      <c r="L750" s="54" t="s">
        <v>80</v>
      </c>
      <c r="M750" s="54" t="s">
        <v>80</v>
      </c>
      <c r="N750" s="54" t="s">
        <v>80</v>
      </c>
      <c r="O750" s="54" t="s">
        <v>80</v>
      </c>
      <c r="P750" s="54" t="s">
        <v>2988</v>
      </c>
      <c r="Q750" s="52">
        <v>0.5</v>
      </c>
      <c r="R750" s="52">
        <v>0.05</v>
      </c>
      <c r="S750" s="428">
        <v>1</v>
      </c>
      <c r="T750" s="54" t="s">
        <v>84</v>
      </c>
      <c r="U750" s="54" t="s">
        <v>2989</v>
      </c>
      <c r="V750" s="75">
        <v>45069</v>
      </c>
      <c r="W750" s="75">
        <v>45093</v>
      </c>
      <c r="X750" s="54" t="s">
        <v>1261</v>
      </c>
      <c r="Y750" s="57" t="s">
        <v>100</v>
      </c>
      <c r="Z750" s="392">
        <v>1</v>
      </c>
      <c r="AA750" s="58" t="s">
        <v>2990</v>
      </c>
      <c r="AB750" s="435">
        <v>45092</v>
      </c>
      <c r="AC750" s="392">
        <v>1</v>
      </c>
      <c r="AD750" s="58" t="s">
        <v>2991</v>
      </c>
      <c r="AE750" s="435">
        <v>45092</v>
      </c>
      <c r="AF750" s="57" t="s">
        <v>79</v>
      </c>
      <c r="AG750" s="437">
        <v>1</v>
      </c>
    </row>
    <row r="751" spans="1:33" ht="39.75" customHeight="1" x14ac:dyDescent="0.25">
      <c r="A751" s="49" t="s">
        <v>4520</v>
      </c>
      <c r="B751" s="49">
        <v>2020</v>
      </c>
      <c r="C751" s="49" t="s">
        <v>64</v>
      </c>
      <c r="D751" s="49" t="s">
        <v>2934</v>
      </c>
      <c r="E751" s="49">
        <v>1</v>
      </c>
      <c r="F751" s="49" t="s">
        <v>2992</v>
      </c>
      <c r="G751" s="49" t="s">
        <v>2992</v>
      </c>
      <c r="H751" s="417" t="s">
        <v>75</v>
      </c>
      <c r="I751" s="417" t="s">
        <v>76</v>
      </c>
      <c r="J751" s="417" t="s">
        <v>732</v>
      </c>
      <c r="K751" s="417" t="s">
        <v>197</v>
      </c>
      <c r="L751" s="417" t="s">
        <v>79</v>
      </c>
      <c r="M751" s="417" t="s">
        <v>836</v>
      </c>
      <c r="N751" s="417" t="s">
        <v>2993</v>
      </c>
      <c r="O751" s="417" t="s">
        <v>735</v>
      </c>
      <c r="P751" s="417" t="s">
        <v>2994</v>
      </c>
      <c r="Q751" s="50">
        <v>0.1</v>
      </c>
      <c r="R751" s="50"/>
      <c r="S751" s="153">
        <v>1</v>
      </c>
      <c r="T751" s="417" t="s">
        <v>84</v>
      </c>
      <c r="U751" s="417" t="s">
        <v>2995</v>
      </c>
      <c r="V751" s="171">
        <v>44958</v>
      </c>
      <c r="W751" s="171">
        <v>45132</v>
      </c>
      <c r="X751" s="417" t="s">
        <v>2996</v>
      </c>
      <c r="Y751" s="57" t="s">
        <v>100</v>
      </c>
      <c r="Z751" s="392">
        <v>1</v>
      </c>
      <c r="AA751" s="58" t="s">
        <v>2997</v>
      </c>
      <c r="AB751" s="435">
        <v>45132</v>
      </c>
      <c r="AC751" s="392">
        <v>1</v>
      </c>
      <c r="AD751" s="58" t="s">
        <v>2998</v>
      </c>
      <c r="AE751" s="435">
        <v>45132</v>
      </c>
      <c r="AF751" s="436" t="s">
        <v>92</v>
      </c>
      <c r="AG751" s="437" t="s">
        <v>92</v>
      </c>
    </row>
    <row r="752" spans="1:33" ht="39.75" customHeight="1" x14ac:dyDescent="0.25">
      <c r="A752" s="53" t="s">
        <v>4520</v>
      </c>
      <c r="B752" s="53">
        <v>2020</v>
      </c>
      <c r="C752" s="53" t="s">
        <v>64</v>
      </c>
      <c r="D752" s="53" t="s">
        <v>2934</v>
      </c>
      <c r="E752" s="53">
        <v>1</v>
      </c>
      <c r="F752" s="53" t="s">
        <v>2999</v>
      </c>
      <c r="G752" s="53" t="s">
        <v>2992</v>
      </c>
      <c r="H752" s="54" t="s">
        <v>94</v>
      </c>
      <c r="I752" s="54" t="s">
        <v>76</v>
      </c>
      <c r="J752" s="54" t="s">
        <v>80</v>
      </c>
      <c r="K752" s="54" t="s">
        <v>80</v>
      </c>
      <c r="L752" s="54" t="s">
        <v>80</v>
      </c>
      <c r="M752" s="54" t="s">
        <v>80</v>
      </c>
      <c r="N752" s="54" t="s">
        <v>80</v>
      </c>
      <c r="O752" s="54" t="s">
        <v>80</v>
      </c>
      <c r="P752" s="54" t="s">
        <v>3000</v>
      </c>
      <c r="Q752" s="52">
        <v>0.6</v>
      </c>
      <c r="R752" s="52">
        <v>0.06</v>
      </c>
      <c r="S752" s="428">
        <v>1</v>
      </c>
      <c r="T752" s="54" t="s">
        <v>84</v>
      </c>
      <c r="U752" s="54" t="s">
        <v>3001</v>
      </c>
      <c r="V752" s="75">
        <v>44958</v>
      </c>
      <c r="W752" s="75">
        <v>45044</v>
      </c>
      <c r="X752" s="54" t="s">
        <v>1261</v>
      </c>
      <c r="Y752" s="57" t="s">
        <v>100</v>
      </c>
      <c r="Z752" s="392">
        <v>1</v>
      </c>
      <c r="AA752" s="58" t="s">
        <v>3002</v>
      </c>
      <c r="AB752" s="435">
        <v>45044</v>
      </c>
      <c r="AC752" s="392">
        <v>1</v>
      </c>
      <c r="AD752" s="58" t="s">
        <v>3003</v>
      </c>
      <c r="AE752" s="435">
        <v>45044</v>
      </c>
      <c r="AF752" s="57" t="s">
        <v>79</v>
      </c>
      <c r="AG752" s="437">
        <v>1</v>
      </c>
    </row>
    <row r="753" spans="1:33" ht="39.75" customHeight="1" x14ac:dyDescent="0.25">
      <c r="A753" s="53" t="s">
        <v>4520</v>
      </c>
      <c r="B753" s="53">
        <v>2020</v>
      </c>
      <c r="C753" s="53" t="s">
        <v>64</v>
      </c>
      <c r="D753" s="53" t="s">
        <v>2934</v>
      </c>
      <c r="E753" s="53">
        <v>1</v>
      </c>
      <c r="F753" s="53" t="s">
        <v>3004</v>
      </c>
      <c r="G753" s="53" t="s">
        <v>2992</v>
      </c>
      <c r="H753" s="54" t="s">
        <v>102</v>
      </c>
      <c r="I753" s="54" t="s">
        <v>76</v>
      </c>
      <c r="J753" s="54" t="s">
        <v>80</v>
      </c>
      <c r="K753" s="54" t="s">
        <v>80</v>
      </c>
      <c r="L753" s="54" t="s">
        <v>80</v>
      </c>
      <c r="M753" s="54" t="s">
        <v>80</v>
      </c>
      <c r="N753" s="54" t="s">
        <v>80</v>
      </c>
      <c r="O753" s="54" t="s">
        <v>80</v>
      </c>
      <c r="P753" s="54" t="s">
        <v>3005</v>
      </c>
      <c r="Q753" s="52">
        <v>0</v>
      </c>
      <c r="R753" s="52">
        <v>0</v>
      </c>
      <c r="S753" s="428">
        <v>1</v>
      </c>
      <c r="T753" s="54" t="s">
        <v>84</v>
      </c>
      <c r="U753" s="54" t="s">
        <v>3006</v>
      </c>
      <c r="V753" s="75">
        <v>45048</v>
      </c>
      <c r="W753" s="75">
        <v>45082</v>
      </c>
      <c r="X753" s="54" t="s">
        <v>214</v>
      </c>
      <c r="Y753" s="57" t="s">
        <v>100</v>
      </c>
      <c r="Z753" s="392">
        <v>1</v>
      </c>
      <c r="AA753" s="58" t="s">
        <v>3007</v>
      </c>
      <c r="AB753" s="435">
        <v>45079</v>
      </c>
      <c r="AC753" s="392">
        <v>1</v>
      </c>
      <c r="AD753" s="58" t="s">
        <v>3008</v>
      </c>
      <c r="AE753" s="435">
        <v>45079</v>
      </c>
      <c r="AF753" s="57" t="s">
        <v>79</v>
      </c>
      <c r="AG753" s="437">
        <v>1</v>
      </c>
    </row>
    <row r="754" spans="1:33" ht="39.75" customHeight="1" x14ac:dyDescent="0.25">
      <c r="A754" s="53" t="s">
        <v>4520</v>
      </c>
      <c r="B754" s="53">
        <v>2020</v>
      </c>
      <c r="C754" s="53" t="s">
        <v>64</v>
      </c>
      <c r="D754" s="53" t="s">
        <v>2934</v>
      </c>
      <c r="E754" s="53">
        <v>1</v>
      </c>
      <c r="F754" s="53" t="s">
        <v>3009</v>
      </c>
      <c r="G754" s="53" t="s">
        <v>2992</v>
      </c>
      <c r="H754" s="54" t="s">
        <v>94</v>
      </c>
      <c r="I754" s="54" t="s">
        <v>76</v>
      </c>
      <c r="J754" s="54" t="s">
        <v>80</v>
      </c>
      <c r="K754" s="54" t="s">
        <v>80</v>
      </c>
      <c r="L754" s="54" t="s">
        <v>80</v>
      </c>
      <c r="M754" s="54" t="s">
        <v>80</v>
      </c>
      <c r="N754" s="54" t="s">
        <v>80</v>
      </c>
      <c r="O754" s="54" t="s">
        <v>80</v>
      </c>
      <c r="P754" s="54" t="s">
        <v>3010</v>
      </c>
      <c r="Q754" s="52">
        <v>0.4</v>
      </c>
      <c r="R754" s="52">
        <v>4.0000000000000008E-2</v>
      </c>
      <c r="S754" s="428">
        <v>1</v>
      </c>
      <c r="T754" s="54" t="s">
        <v>84</v>
      </c>
      <c r="U754" s="54" t="s">
        <v>3011</v>
      </c>
      <c r="V754" s="75">
        <v>45083</v>
      </c>
      <c r="W754" s="75">
        <v>45114</v>
      </c>
      <c r="X754" s="54" t="s">
        <v>1261</v>
      </c>
      <c r="Y754" s="57" t="s">
        <v>100</v>
      </c>
      <c r="Z754" s="392">
        <v>1</v>
      </c>
      <c r="AA754" s="58" t="s">
        <v>3012</v>
      </c>
      <c r="AB754" s="435">
        <v>45107</v>
      </c>
      <c r="AC754" s="392">
        <v>1</v>
      </c>
      <c r="AD754" s="58" t="s">
        <v>3013</v>
      </c>
      <c r="AE754" s="435">
        <v>45107</v>
      </c>
      <c r="AF754" s="57" t="s">
        <v>79</v>
      </c>
      <c r="AG754" s="437">
        <v>1</v>
      </c>
    </row>
    <row r="755" spans="1:33" ht="39.75" customHeight="1" x14ac:dyDescent="0.25">
      <c r="A755" s="53" t="s">
        <v>4520</v>
      </c>
      <c r="B755" s="53">
        <v>2020</v>
      </c>
      <c r="C755" s="53" t="s">
        <v>64</v>
      </c>
      <c r="D755" s="53" t="s">
        <v>2934</v>
      </c>
      <c r="E755" s="53">
        <v>1</v>
      </c>
      <c r="F755" s="53" t="s">
        <v>3014</v>
      </c>
      <c r="G755" s="53" t="s">
        <v>2992</v>
      </c>
      <c r="H755" s="54" t="s">
        <v>102</v>
      </c>
      <c r="I755" s="54" t="s">
        <v>76</v>
      </c>
      <c r="J755" s="54" t="s">
        <v>80</v>
      </c>
      <c r="K755" s="54" t="s">
        <v>80</v>
      </c>
      <c r="L755" s="54" t="s">
        <v>80</v>
      </c>
      <c r="M755" s="54" t="s">
        <v>80</v>
      </c>
      <c r="N755" s="54" t="s">
        <v>80</v>
      </c>
      <c r="O755" s="54" t="s">
        <v>80</v>
      </c>
      <c r="P755" s="54" t="s">
        <v>3015</v>
      </c>
      <c r="Q755" s="52">
        <v>0</v>
      </c>
      <c r="R755" s="52">
        <v>0</v>
      </c>
      <c r="S755" s="428">
        <v>1</v>
      </c>
      <c r="T755" s="54" t="s">
        <v>84</v>
      </c>
      <c r="U755" s="54" t="s">
        <v>3016</v>
      </c>
      <c r="V755" s="75">
        <v>45117</v>
      </c>
      <c r="W755" s="75">
        <v>45132</v>
      </c>
      <c r="X755" s="54" t="s">
        <v>214</v>
      </c>
      <c r="Y755" s="57" t="s">
        <v>100</v>
      </c>
      <c r="Z755" s="392">
        <v>1</v>
      </c>
      <c r="AA755" s="58" t="s">
        <v>3017</v>
      </c>
      <c r="AB755" s="435">
        <v>45132</v>
      </c>
      <c r="AC755" s="392">
        <v>1</v>
      </c>
      <c r="AD755" s="58" t="s">
        <v>3018</v>
      </c>
      <c r="AE755" s="435">
        <v>45132</v>
      </c>
      <c r="AF755" s="57" t="s">
        <v>79</v>
      </c>
      <c r="AG755" s="437">
        <v>1</v>
      </c>
    </row>
    <row r="756" spans="1:33" ht="39.75" customHeight="1" x14ac:dyDescent="0.25">
      <c r="A756" s="49" t="s">
        <v>4520</v>
      </c>
      <c r="B756" s="49">
        <v>2020</v>
      </c>
      <c r="C756" s="49" t="s">
        <v>64</v>
      </c>
      <c r="D756" s="49" t="s">
        <v>2934</v>
      </c>
      <c r="E756" s="49">
        <v>1</v>
      </c>
      <c r="F756" s="49" t="s">
        <v>3019</v>
      </c>
      <c r="G756" s="49" t="s">
        <v>3019</v>
      </c>
      <c r="H756" s="417" t="s">
        <v>75</v>
      </c>
      <c r="I756" s="417" t="s">
        <v>76</v>
      </c>
      <c r="J756" s="417" t="s">
        <v>77</v>
      </c>
      <c r="K756" s="417" t="s">
        <v>78</v>
      </c>
      <c r="L756" s="417" t="s">
        <v>79</v>
      </c>
      <c r="M756" s="417" t="s">
        <v>836</v>
      </c>
      <c r="N756" s="417" t="s">
        <v>433</v>
      </c>
      <c r="O756" s="417" t="s">
        <v>82</v>
      </c>
      <c r="P756" s="417" t="s">
        <v>3020</v>
      </c>
      <c r="Q756" s="50">
        <v>0.1</v>
      </c>
      <c r="R756" s="50"/>
      <c r="S756" s="153">
        <v>1</v>
      </c>
      <c r="T756" s="417" t="s">
        <v>84</v>
      </c>
      <c r="U756" s="417" t="s">
        <v>96</v>
      </c>
      <c r="V756" s="171">
        <v>44958</v>
      </c>
      <c r="W756" s="171">
        <v>45260</v>
      </c>
      <c r="X756" s="417" t="s">
        <v>3021</v>
      </c>
      <c r="Y756" s="57" t="s">
        <v>100</v>
      </c>
      <c r="Z756" s="392">
        <v>1</v>
      </c>
      <c r="AA756" s="58" t="s">
        <v>3022</v>
      </c>
      <c r="AB756" s="435">
        <v>45260</v>
      </c>
      <c r="AC756" s="392">
        <v>1</v>
      </c>
      <c r="AD756" s="58" t="s">
        <v>4802</v>
      </c>
      <c r="AE756" s="435">
        <v>45260</v>
      </c>
      <c r="AF756" s="436" t="s">
        <v>92</v>
      </c>
      <c r="AG756" s="437" t="s">
        <v>92</v>
      </c>
    </row>
    <row r="757" spans="1:33" ht="39.75" customHeight="1" x14ac:dyDescent="0.25">
      <c r="A757" s="53" t="s">
        <v>4520</v>
      </c>
      <c r="B757" s="53">
        <v>2020</v>
      </c>
      <c r="C757" s="53" t="s">
        <v>64</v>
      </c>
      <c r="D757" s="53" t="s">
        <v>2934</v>
      </c>
      <c r="E757" s="53">
        <v>1</v>
      </c>
      <c r="F757" s="53" t="s">
        <v>3024</v>
      </c>
      <c r="G757" s="53" t="s">
        <v>3019</v>
      </c>
      <c r="H757" s="54" t="s">
        <v>94</v>
      </c>
      <c r="I757" s="54" t="s">
        <v>76</v>
      </c>
      <c r="J757" s="54" t="s">
        <v>80</v>
      </c>
      <c r="K757" s="54" t="s">
        <v>80</v>
      </c>
      <c r="L757" s="54" t="s">
        <v>80</v>
      </c>
      <c r="M757" s="54" t="s">
        <v>80</v>
      </c>
      <c r="N757" s="54" t="s">
        <v>80</v>
      </c>
      <c r="O757" s="54" t="s">
        <v>80</v>
      </c>
      <c r="P757" s="54" t="s">
        <v>3025</v>
      </c>
      <c r="Q757" s="52">
        <v>0.3</v>
      </c>
      <c r="R757" s="52">
        <v>0.03</v>
      </c>
      <c r="S757" s="428">
        <v>1</v>
      </c>
      <c r="T757" s="54" t="s">
        <v>84</v>
      </c>
      <c r="U757" s="54" t="s">
        <v>96</v>
      </c>
      <c r="V757" s="75">
        <v>44958</v>
      </c>
      <c r="W757" s="75">
        <v>44985</v>
      </c>
      <c r="X757" s="54" t="s">
        <v>3026</v>
      </c>
      <c r="Y757" s="57" t="s">
        <v>100</v>
      </c>
      <c r="Z757" s="392">
        <v>1</v>
      </c>
      <c r="AA757" s="58" t="s">
        <v>3027</v>
      </c>
      <c r="AB757" s="435">
        <v>44985</v>
      </c>
      <c r="AC757" s="392">
        <v>1</v>
      </c>
      <c r="AD757" s="58" t="s">
        <v>3028</v>
      </c>
      <c r="AE757" s="435">
        <v>44984</v>
      </c>
      <c r="AF757" s="57" t="s">
        <v>79</v>
      </c>
      <c r="AG757" s="437">
        <v>1</v>
      </c>
    </row>
    <row r="758" spans="1:33" ht="39.75" customHeight="1" x14ac:dyDescent="0.25">
      <c r="A758" s="53" t="s">
        <v>4520</v>
      </c>
      <c r="B758" s="53">
        <v>2020</v>
      </c>
      <c r="C758" s="53" t="s">
        <v>64</v>
      </c>
      <c r="D758" s="53" t="s">
        <v>2934</v>
      </c>
      <c r="E758" s="53">
        <v>1</v>
      </c>
      <c r="F758" s="53" t="s">
        <v>3029</v>
      </c>
      <c r="G758" s="53" t="s">
        <v>3019</v>
      </c>
      <c r="H758" s="54" t="s">
        <v>102</v>
      </c>
      <c r="I758" s="54" t="s">
        <v>76</v>
      </c>
      <c r="J758" s="54" t="s">
        <v>80</v>
      </c>
      <c r="K758" s="54" t="s">
        <v>80</v>
      </c>
      <c r="L758" s="54" t="s">
        <v>80</v>
      </c>
      <c r="M758" s="54" t="s">
        <v>80</v>
      </c>
      <c r="N758" s="54" t="s">
        <v>80</v>
      </c>
      <c r="O758" s="54" t="s">
        <v>80</v>
      </c>
      <c r="P758" s="54" t="s">
        <v>3030</v>
      </c>
      <c r="Q758" s="52">
        <v>0</v>
      </c>
      <c r="R758" s="52">
        <v>0</v>
      </c>
      <c r="S758" s="428">
        <v>1</v>
      </c>
      <c r="T758" s="54" t="s">
        <v>84</v>
      </c>
      <c r="U758" s="54" t="s">
        <v>104</v>
      </c>
      <c r="V758" s="75">
        <v>44986</v>
      </c>
      <c r="W758" s="75">
        <v>45016</v>
      </c>
      <c r="X758" s="54" t="s">
        <v>105</v>
      </c>
      <c r="Y758" s="57" t="s">
        <v>100</v>
      </c>
      <c r="Z758" s="392">
        <v>1</v>
      </c>
      <c r="AA758" s="58" t="s">
        <v>3031</v>
      </c>
      <c r="AB758" s="435">
        <v>45007</v>
      </c>
      <c r="AC758" s="392">
        <v>1</v>
      </c>
      <c r="AD758" s="58" t="s">
        <v>3032</v>
      </c>
      <c r="AE758" s="435">
        <v>45012</v>
      </c>
      <c r="AF758" s="57" t="s">
        <v>79</v>
      </c>
      <c r="AG758" s="437">
        <v>1</v>
      </c>
    </row>
    <row r="759" spans="1:33" ht="39.75" customHeight="1" x14ac:dyDescent="0.25">
      <c r="A759" s="53" t="s">
        <v>4520</v>
      </c>
      <c r="B759" s="53">
        <v>2020</v>
      </c>
      <c r="C759" s="53" t="s">
        <v>64</v>
      </c>
      <c r="D759" s="53" t="s">
        <v>2934</v>
      </c>
      <c r="E759" s="53">
        <v>1</v>
      </c>
      <c r="F759" s="53" t="s">
        <v>3033</v>
      </c>
      <c r="G759" s="53" t="s">
        <v>3019</v>
      </c>
      <c r="H759" s="54" t="s">
        <v>94</v>
      </c>
      <c r="I759" s="54" t="s">
        <v>76</v>
      </c>
      <c r="J759" s="54" t="s">
        <v>80</v>
      </c>
      <c r="K759" s="54" t="s">
        <v>80</v>
      </c>
      <c r="L759" s="54" t="s">
        <v>80</v>
      </c>
      <c r="M759" s="54" t="s">
        <v>80</v>
      </c>
      <c r="N759" s="54" t="s">
        <v>80</v>
      </c>
      <c r="O759" s="54" t="s">
        <v>80</v>
      </c>
      <c r="P759" s="54" t="s">
        <v>3034</v>
      </c>
      <c r="Q759" s="52">
        <v>0.2</v>
      </c>
      <c r="R759" s="52">
        <v>2.0000000000000004E-2</v>
      </c>
      <c r="S759" s="428">
        <v>1</v>
      </c>
      <c r="T759" s="54" t="s">
        <v>84</v>
      </c>
      <c r="U759" s="54" t="s">
        <v>110</v>
      </c>
      <c r="V759" s="75">
        <v>45017</v>
      </c>
      <c r="W759" s="75">
        <v>45077</v>
      </c>
      <c r="X759" s="54" t="s">
        <v>3026</v>
      </c>
      <c r="Y759" s="57" t="s">
        <v>100</v>
      </c>
      <c r="Z759" s="392">
        <v>1</v>
      </c>
      <c r="AA759" s="58" t="s">
        <v>4803</v>
      </c>
      <c r="AB759" s="435">
        <v>45077</v>
      </c>
      <c r="AC759" s="392">
        <v>1</v>
      </c>
      <c r="AD759" s="58" t="s">
        <v>3036</v>
      </c>
      <c r="AE759" s="435">
        <v>45077</v>
      </c>
      <c r="AF759" s="57" t="s">
        <v>79</v>
      </c>
      <c r="AG759" s="437">
        <v>1</v>
      </c>
    </row>
    <row r="760" spans="1:33" ht="39.75" customHeight="1" x14ac:dyDescent="0.25">
      <c r="A760" s="53" t="s">
        <v>4520</v>
      </c>
      <c r="B760" s="53">
        <v>2020</v>
      </c>
      <c r="C760" s="53" t="s">
        <v>64</v>
      </c>
      <c r="D760" s="53" t="s">
        <v>2934</v>
      </c>
      <c r="E760" s="53">
        <v>1</v>
      </c>
      <c r="F760" s="53" t="s">
        <v>3037</v>
      </c>
      <c r="G760" s="53" t="s">
        <v>3019</v>
      </c>
      <c r="H760" s="54" t="s">
        <v>94</v>
      </c>
      <c r="I760" s="54" t="s">
        <v>76</v>
      </c>
      <c r="J760" s="54" t="s">
        <v>80</v>
      </c>
      <c r="K760" s="54" t="s">
        <v>80</v>
      </c>
      <c r="L760" s="54" t="s">
        <v>80</v>
      </c>
      <c r="M760" s="54" t="s">
        <v>80</v>
      </c>
      <c r="N760" s="54" t="s">
        <v>80</v>
      </c>
      <c r="O760" s="54" t="s">
        <v>80</v>
      </c>
      <c r="P760" s="54" t="s">
        <v>3038</v>
      </c>
      <c r="Q760" s="52">
        <v>0.4</v>
      </c>
      <c r="R760" s="52">
        <v>4.0000000000000008E-2</v>
      </c>
      <c r="S760" s="428">
        <v>1</v>
      </c>
      <c r="T760" s="54" t="s">
        <v>84</v>
      </c>
      <c r="U760" s="54" t="s">
        <v>115</v>
      </c>
      <c r="V760" s="75">
        <v>45078</v>
      </c>
      <c r="W760" s="75">
        <v>45230</v>
      </c>
      <c r="X760" s="54" t="s">
        <v>3026</v>
      </c>
      <c r="Y760" s="57" t="s">
        <v>100</v>
      </c>
      <c r="Z760" s="392">
        <v>1</v>
      </c>
      <c r="AA760" s="58" t="s">
        <v>2885</v>
      </c>
      <c r="AB760" s="435">
        <v>45229</v>
      </c>
      <c r="AC760" s="392">
        <v>1</v>
      </c>
      <c r="AD760" s="58" t="s">
        <v>3039</v>
      </c>
      <c r="AE760" s="435">
        <v>45230</v>
      </c>
      <c r="AF760" s="57" t="s">
        <v>79</v>
      </c>
      <c r="AG760" s="437">
        <v>1</v>
      </c>
    </row>
    <row r="761" spans="1:33" ht="39.75" customHeight="1" x14ac:dyDescent="0.25">
      <c r="A761" s="53" t="s">
        <v>4520</v>
      </c>
      <c r="B761" s="53">
        <v>2020</v>
      </c>
      <c r="C761" s="53" t="s">
        <v>64</v>
      </c>
      <c r="D761" s="53" t="s">
        <v>2934</v>
      </c>
      <c r="E761" s="53">
        <v>1</v>
      </c>
      <c r="F761" s="53" t="s">
        <v>3040</v>
      </c>
      <c r="G761" s="53" t="s">
        <v>3019</v>
      </c>
      <c r="H761" s="54" t="s">
        <v>94</v>
      </c>
      <c r="I761" s="54" t="s">
        <v>76</v>
      </c>
      <c r="J761" s="54" t="s">
        <v>80</v>
      </c>
      <c r="K761" s="54" t="s">
        <v>80</v>
      </c>
      <c r="L761" s="54" t="s">
        <v>80</v>
      </c>
      <c r="M761" s="54" t="s">
        <v>80</v>
      </c>
      <c r="N761" s="54" t="s">
        <v>80</v>
      </c>
      <c r="O761" s="54" t="s">
        <v>80</v>
      </c>
      <c r="P761" s="54" t="s">
        <v>119</v>
      </c>
      <c r="Q761" s="52">
        <v>0.1</v>
      </c>
      <c r="R761" s="52">
        <v>1.0000000000000002E-2</v>
      </c>
      <c r="S761" s="428">
        <v>1</v>
      </c>
      <c r="T761" s="54" t="s">
        <v>84</v>
      </c>
      <c r="U761" s="54" t="s">
        <v>96</v>
      </c>
      <c r="V761" s="75">
        <v>45231</v>
      </c>
      <c r="W761" s="75">
        <v>45260</v>
      </c>
      <c r="X761" s="54" t="s">
        <v>3026</v>
      </c>
      <c r="Y761" s="57" t="s">
        <v>100</v>
      </c>
      <c r="Z761" s="392">
        <v>1</v>
      </c>
      <c r="AA761" s="58" t="s">
        <v>3022</v>
      </c>
      <c r="AB761" s="435">
        <v>45260</v>
      </c>
      <c r="AC761" s="392">
        <v>1</v>
      </c>
      <c r="AD761" s="58" t="s">
        <v>3041</v>
      </c>
      <c r="AE761" s="435">
        <v>45260</v>
      </c>
      <c r="AF761" s="57" t="s">
        <v>79</v>
      </c>
      <c r="AG761" s="437">
        <v>1</v>
      </c>
    </row>
    <row r="762" spans="1:33" ht="39.75" customHeight="1" x14ac:dyDescent="0.25">
      <c r="A762" s="49" t="s">
        <v>4520</v>
      </c>
      <c r="B762" s="49">
        <v>2020</v>
      </c>
      <c r="C762" s="49" t="s">
        <v>64</v>
      </c>
      <c r="D762" s="49" t="s">
        <v>2934</v>
      </c>
      <c r="E762" s="49">
        <v>1</v>
      </c>
      <c r="F762" s="49" t="s">
        <v>3042</v>
      </c>
      <c r="G762" s="49" t="s">
        <v>3042</v>
      </c>
      <c r="H762" s="417" t="s">
        <v>75</v>
      </c>
      <c r="I762" s="417" t="s">
        <v>76</v>
      </c>
      <c r="J762" s="417" t="s">
        <v>732</v>
      </c>
      <c r="K762" s="417" t="s">
        <v>144</v>
      </c>
      <c r="L762" s="417" t="s">
        <v>79</v>
      </c>
      <c r="M762" s="417" t="s">
        <v>836</v>
      </c>
      <c r="N762" s="417" t="s">
        <v>3043</v>
      </c>
      <c r="O762" s="417" t="s">
        <v>80</v>
      </c>
      <c r="P762" s="417" t="s">
        <v>3044</v>
      </c>
      <c r="Q762" s="50">
        <v>0.1</v>
      </c>
      <c r="R762" s="50"/>
      <c r="S762" s="153">
        <v>1</v>
      </c>
      <c r="T762" s="417" t="s">
        <v>84</v>
      </c>
      <c r="U762" s="417" t="s">
        <v>406</v>
      </c>
      <c r="V762" s="171">
        <v>44958</v>
      </c>
      <c r="W762" s="171">
        <v>45289</v>
      </c>
      <c r="X762" s="417" t="s">
        <v>3045</v>
      </c>
      <c r="Y762" s="57" t="s">
        <v>100</v>
      </c>
      <c r="Z762" s="392">
        <v>1</v>
      </c>
      <c r="AA762" s="58" t="s">
        <v>3047</v>
      </c>
      <c r="AB762" s="435">
        <v>45016</v>
      </c>
      <c r="AC762" s="392">
        <v>1</v>
      </c>
      <c r="AD762" s="58" t="s">
        <v>4804</v>
      </c>
      <c r="AE762" s="435">
        <v>45016</v>
      </c>
      <c r="AF762" s="436" t="s">
        <v>92</v>
      </c>
      <c r="AG762" s="437" t="s">
        <v>92</v>
      </c>
    </row>
    <row r="763" spans="1:33" ht="39.75" customHeight="1" x14ac:dyDescent="0.25">
      <c r="A763" s="53" t="s">
        <v>4520</v>
      </c>
      <c r="B763" s="53">
        <v>2020</v>
      </c>
      <c r="C763" s="53" t="s">
        <v>64</v>
      </c>
      <c r="D763" s="53" t="s">
        <v>2934</v>
      </c>
      <c r="E763" s="53">
        <v>1</v>
      </c>
      <c r="F763" s="53" t="s">
        <v>3049</v>
      </c>
      <c r="G763" s="53" t="s">
        <v>3042</v>
      </c>
      <c r="H763" s="54" t="s">
        <v>94</v>
      </c>
      <c r="I763" s="54" t="s">
        <v>76</v>
      </c>
      <c r="J763" s="54" t="s">
        <v>80</v>
      </c>
      <c r="K763" s="54" t="s">
        <v>80</v>
      </c>
      <c r="L763" s="54" t="s">
        <v>80</v>
      </c>
      <c r="M763" s="54" t="s">
        <v>80</v>
      </c>
      <c r="N763" s="54" t="s">
        <v>80</v>
      </c>
      <c r="O763" s="54" t="s">
        <v>80</v>
      </c>
      <c r="P763" s="54" t="s">
        <v>3050</v>
      </c>
      <c r="Q763" s="119">
        <v>1</v>
      </c>
      <c r="R763" s="119">
        <v>0.1</v>
      </c>
      <c r="S763" s="428">
        <v>1</v>
      </c>
      <c r="T763" s="54" t="s">
        <v>84</v>
      </c>
      <c r="U763" s="54" t="s">
        <v>3051</v>
      </c>
      <c r="V763" s="75">
        <v>44958</v>
      </c>
      <c r="W763" s="75">
        <v>45016</v>
      </c>
      <c r="X763" s="54" t="s">
        <v>3045</v>
      </c>
      <c r="Y763" s="57" t="s">
        <v>100</v>
      </c>
      <c r="Z763" s="392">
        <v>1</v>
      </c>
      <c r="AA763" s="58" t="s">
        <v>3046</v>
      </c>
      <c r="AB763" s="435">
        <v>45016</v>
      </c>
      <c r="AC763" s="392">
        <v>1</v>
      </c>
      <c r="AD763" s="58" t="s">
        <v>3052</v>
      </c>
      <c r="AE763" s="435">
        <v>45016</v>
      </c>
      <c r="AF763" s="57" t="s">
        <v>79</v>
      </c>
      <c r="AG763" s="437">
        <v>1</v>
      </c>
    </row>
    <row r="764" spans="1:33" ht="39.75" customHeight="1" x14ac:dyDescent="0.25">
      <c r="A764" s="63" t="s">
        <v>4520</v>
      </c>
      <c r="B764" s="63">
        <v>2020</v>
      </c>
      <c r="C764" s="63" t="s">
        <v>64</v>
      </c>
      <c r="D764" s="63" t="s">
        <v>2934</v>
      </c>
      <c r="E764" s="63">
        <v>1</v>
      </c>
      <c r="F764" s="63" t="s">
        <v>3053</v>
      </c>
      <c r="G764" s="63" t="s">
        <v>3053</v>
      </c>
      <c r="H764" s="418" t="s">
        <v>155</v>
      </c>
      <c r="I764" s="418" t="s">
        <v>155</v>
      </c>
      <c r="J764" s="418" t="s">
        <v>80</v>
      </c>
      <c r="K764" s="418" t="s">
        <v>80</v>
      </c>
      <c r="L764" s="418" t="s">
        <v>80</v>
      </c>
      <c r="M764" s="418" t="s">
        <v>80</v>
      </c>
      <c r="N764" s="418" t="s">
        <v>80</v>
      </c>
      <c r="O764" s="418" t="s">
        <v>80</v>
      </c>
      <c r="P764" s="418" t="s">
        <v>156</v>
      </c>
      <c r="Q764" s="64">
        <v>1</v>
      </c>
      <c r="R764" s="64"/>
      <c r="S764" s="429">
        <v>3</v>
      </c>
      <c r="T764" s="418" t="s">
        <v>84</v>
      </c>
      <c r="U764" s="418" t="s">
        <v>162</v>
      </c>
      <c r="V764" s="412">
        <v>44927</v>
      </c>
      <c r="W764" s="412">
        <v>45290</v>
      </c>
      <c r="X764" s="418" t="s">
        <v>1261</v>
      </c>
      <c r="Y764" s="57" t="s">
        <v>100</v>
      </c>
      <c r="Z764" s="392">
        <v>1</v>
      </c>
      <c r="AA764" s="58" t="s">
        <v>4642</v>
      </c>
      <c r="AB764" s="435">
        <v>45291</v>
      </c>
      <c r="AC764" s="392">
        <v>1</v>
      </c>
      <c r="AD764" s="58" t="s">
        <v>4642</v>
      </c>
      <c r="AE764" s="435">
        <v>45291</v>
      </c>
      <c r="AF764" s="436" t="s">
        <v>92</v>
      </c>
      <c r="AG764" s="437" t="s">
        <v>92</v>
      </c>
    </row>
    <row r="765" spans="1:33" ht="39.75" customHeight="1" x14ac:dyDescent="0.25">
      <c r="A765" s="53" t="s">
        <v>4520</v>
      </c>
      <c r="B765" s="53">
        <v>2020</v>
      </c>
      <c r="C765" s="53" t="s">
        <v>64</v>
      </c>
      <c r="D765" s="53" t="s">
        <v>2934</v>
      </c>
      <c r="E765" s="53">
        <v>1</v>
      </c>
      <c r="F765" s="53" t="s">
        <v>3054</v>
      </c>
      <c r="G765" s="53" t="s">
        <v>3053</v>
      </c>
      <c r="H765" s="54" t="s">
        <v>165</v>
      </c>
      <c r="I765" s="54" t="s">
        <v>160</v>
      </c>
      <c r="J765" s="54" t="s">
        <v>80</v>
      </c>
      <c r="K765" s="54" t="s">
        <v>80</v>
      </c>
      <c r="L765" s="54" t="s">
        <v>80</v>
      </c>
      <c r="M765" s="54" t="s">
        <v>80</v>
      </c>
      <c r="N765" s="54" t="s">
        <v>80</v>
      </c>
      <c r="O765" s="54" t="s">
        <v>80</v>
      </c>
      <c r="P765" s="54" t="s">
        <v>161</v>
      </c>
      <c r="Q765" s="52">
        <v>0.5</v>
      </c>
      <c r="R765" s="52">
        <v>0.5</v>
      </c>
      <c r="S765" s="428">
        <v>2</v>
      </c>
      <c r="T765" s="54" t="s">
        <v>84</v>
      </c>
      <c r="U765" s="54" t="s">
        <v>162</v>
      </c>
      <c r="V765" s="75">
        <v>44927</v>
      </c>
      <c r="W765" s="75">
        <v>45016</v>
      </c>
      <c r="X765" s="54" t="s">
        <v>1261</v>
      </c>
      <c r="Y765" s="57" t="s">
        <v>100</v>
      </c>
      <c r="Z765" s="392">
        <v>1</v>
      </c>
      <c r="AA765" s="58" t="s">
        <v>788</v>
      </c>
      <c r="AB765" s="435">
        <v>45016</v>
      </c>
      <c r="AC765" s="392">
        <v>1</v>
      </c>
      <c r="AD765" s="58" t="s">
        <v>230</v>
      </c>
      <c r="AE765" s="435">
        <v>45016</v>
      </c>
      <c r="AF765" s="57" t="s">
        <v>79</v>
      </c>
      <c r="AG765" s="437">
        <v>1</v>
      </c>
    </row>
    <row r="766" spans="1:33" ht="39.75" customHeight="1" x14ac:dyDescent="0.25">
      <c r="A766" s="53" t="s">
        <v>4520</v>
      </c>
      <c r="B766" s="53">
        <v>2020</v>
      </c>
      <c r="C766" s="53" t="s">
        <v>64</v>
      </c>
      <c r="D766" s="53" t="s">
        <v>2934</v>
      </c>
      <c r="E766" s="53">
        <v>1</v>
      </c>
      <c r="F766" s="53" t="s">
        <v>3055</v>
      </c>
      <c r="G766" s="53" t="s">
        <v>3053</v>
      </c>
      <c r="H766" s="54" t="s">
        <v>170</v>
      </c>
      <c r="I766" s="54" t="s">
        <v>160</v>
      </c>
      <c r="J766" s="54" t="s">
        <v>80</v>
      </c>
      <c r="K766" s="54" t="s">
        <v>80</v>
      </c>
      <c r="L766" s="54" t="s">
        <v>80</v>
      </c>
      <c r="M766" s="54" t="s">
        <v>80</v>
      </c>
      <c r="N766" s="54" t="s">
        <v>80</v>
      </c>
      <c r="O766" s="54" t="s">
        <v>80</v>
      </c>
      <c r="P766" s="54" t="s">
        <v>171</v>
      </c>
      <c r="Q766" s="52">
        <v>0.5</v>
      </c>
      <c r="R766" s="52">
        <v>0.5</v>
      </c>
      <c r="S766" s="428">
        <v>1</v>
      </c>
      <c r="T766" s="54" t="s">
        <v>84</v>
      </c>
      <c r="U766" s="54" t="s">
        <v>162</v>
      </c>
      <c r="V766" s="75">
        <v>45200</v>
      </c>
      <c r="W766" s="75">
        <v>45290</v>
      </c>
      <c r="X766" s="54" t="s">
        <v>1261</v>
      </c>
      <c r="Y766" s="57" t="s">
        <v>100</v>
      </c>
      <c r="Z766" s="392">
        <v>1</v>
      </c>
      <c r="AA766" s="58" t="s">
        <v>4659</v>
      </c>
      <c r="AB766" s="435">
        <v>45291</v>
      </c>
      <c r="AC766" s="392">
        <v>1</v>
      </c>
      <c r="AD766" s="58" t="s">
        <v>4659</v>
      </c>
      <c r="AE766" s="435">
        <v>45291</v>
      </c>
      <c r="AF766" s="57" t="s">
        <v>79</v>
      </c>
      <c r="AG766" s="437">
        <v>1</v>
      </c>
    </row>
    <row r="767" spans="1:33" ht="39.75" customHeight="1" x14ac:dyDescent="0.25">
      <c r="A767" s="49" t="s">
        <v>4520</v>
      </c>
      <c r="B767" s="49">
        <v>2023</v>
      </c>
      <c r="C767" s="49" t="s">
        <v>65</v>
      </c>
      <c r="D767" s="49" t="s">
        <v>3056</v>
      </c>
      <c r="E767" s="49">
        <v>1</v>
      </c>
      <c r="F767" s="49" t="s">
        <v>3057</v>
      </c>
      <c r="G767" s="49" t="s">
        <v>3057</v>
      </c>
      <c r="H767" s="417" t="s">
        <v>75</v>
      </c>
      <c r="I767" s="417" t="s">
        <v>196</v>
      </c>
      <c r="J767" s="417" t="s">
        <v>1426</v>
      </c>
      <c r="K767" s="417" t="s">
        <v>1164</v>
      </c>
      <c r="L767" s="417" t="s">
        <v>125</v>
      </c>
      <c r="M767" s="417" t="s">
        <v>1360</v>
      </c>
      <c r="N767" s="417" t="s">
        <v>2593</v>
      </c>
      <c r="O767" s="417" t="s">
        <v>731</v>
      </c>
      <c r="P767" s="417" t="s">
        <v>3058</v>
      </c>
      <c r="Q767" s="50">
        <v>0.45</v>
      </c>
      <c r="R767" s="50"/>
      <c r="S767" s="153">
        <v>3</v>
      </c>
      <c r="T767" s="417" t="s">
        <v>84</v>
      </c>
      <c r="U767" s="417" t="s">
        <v>3059</v>
      </c>
      <c r="V767" s="171">
        <v>44958</v>
      </c>
      <c r="W767" s="171">
        <v>45260</v>
      </c>
      <c r="X767" s="417" t="s">
        <v>3060</v>
      </c>
      <c r="Y767" s="57" t="s">
        <v>100</v>
      </c>
      <c r="Z767" s="392">
        <v>1</v>
      </c>
      <c r="AA767" s="58" t="s">
        <v>3061</v>
      </c>
      <c r="AB767" s="435">
        <v>45260</v>
      </c>
      <c r="AC767" s="392">
        <v>1</v>
      </c>
      <c r="AD767" s="58" t="s">
        <v>4805</v>
      </c>
      <c r="AE767" s="435">
        <v>45273</v>
      </c>
      <c r="AF767" s="436" t="s">
        <v>92</v>
      </c>
      <c r="AG767" s="437" t="s">
        <v>92</v>
      </c>
    </row>
    <row r="768" spans="1:33" ht="39.75" customHeight="1" x14ac:dyDescent="0.25">
      <c r="A768" s="53" t="s">
        <v>4520</v>
      </c>
      <c r="B768" s="53">
        <v>2023</v>
      </c>
      <c r="C768" s="53" t="s">
        <v>65</v>
      </c>
      <c r="D768" s="53" t="s">
        <v>3056</v>
      </c>
      <c r="E768" s="53">
        <v>1</v>
      </c>
      <c r="F768" s="53" t="s">
        <v>3063</v>
      </c>
      <c r="G768" s="53" t="s">
        <v>3057</v>
      </c>
      <c r="H768" s="54" t="s">
        <v>94</v>
      </c>
      <c r="I768" s="54" t="s">
        <v>196</v>
      </c>
      <c r="J768" s="54" t="s">
        <v>80</v>
      </c>
      <c r="K768" s="54" t="s">
        <v>80</v>
      </c>
      <c r="L768" s="54" t="s">
        <v>80</v>
      </c>
      <c r="M768" s="54" t="s">
        <v>80</v>
      </c>
      <c r="N768" s="54" t="s">
        <v>80</v>
      </c>
      <c r="O768" s="54" t="s">
        <v>80</v>
      </c>
      <c r="P768" s="54" t="s">
        <v>3064</v>
      </c>
      <c r="Q768" s="52">
        <v>0.45</v>
      </c>
      <c r="R768" s="52">
        <v>0.20250000000000001</v>
      </c>
      <c r="S768" s="428">
        <v>1</v>
      </c>
      <c r="T768" s="54" t="s">
        <v>84</v>
      </c>
      <c r="U768" s="54" t="s">
        <v>3065</v>
      </c>
      <c r="V768" s="75">
        <v>44958</v>
      </c>
      <c r="W768" s="75">
        <v>45260</v>
      </c>
      <c r="X768" s="54" t="s">
        <v>3060</v>
      </c>
      <c r="Y768" s="57" t="s">
        <v>100</v>
      </c>
      <c r="Z768" s="392">
        <v>1</v>
      </c>
      <c r="AA768" s="58" t="s">
        <v>3066</v>
      </c>
      <c r="AB768" s="435">
        <v>45260</v>
      </c>
      <c r="AC768" s="392">
        <v>1</v>
      </c>
      <c r="AD768" s="58" t="s">
        <v>3067</v>
      </c>
      <c r="AE768" s="435">
        <v>45267</v>
      </c>
      <c r="AF768" s="57" t="s">
        <v>79</v>
      </c>
      <c r="AG768" s="437">
        <v>1</v>
      </c>
    </row>
    <row r="769" spans="1:33" ht="39.75" customHeight="1" x14ac:dyDescent="0.25">
      <c r="A769" s="53" t="s">
        <v>4520</v>
      </c>
      <c r="B769" s="53">
        <v>2023</v>
      </c>
      <c r="C769" s="53" t="s">
        <v>65</v>
      </c>
      <c r="D769" s="53" t="s">
        <v>3056</v>
      </c>
      <c r="E769" s="53">
        <v>1</v>
      </c>
      <c r="F769" s="53" t="s">
        <v>3068</v>
      </c>
      <c r="G769" s="53" t="s">
        <v>3057</v>
      </c>
      <c r="H769" s="54" t="s">
        <v>94</v>
      </c>
      <c r="I769" s="54" t="s">
        <v>196</v>
      </c>
      <c r="J769" s="54" t="s">
        <v>80</v>
      </c>
      <c r="K769" s="54" t="s">
        <v>80</v>
      </c>
      <c r="L769" s="54" t="s">
        <v>80</v>
      </c>
      <c r="M769" s="54" t="s">
        <v>80</v>
      </c>
      <c r="N769" s="54" t="s">
        <v>80</v>
      </c>
      <c r="O769" s="54" t="s">
        <v>80</v>
      </c>
      <c r="P769" s="54" t="s">
        <v>3069</v>
      </c>
      <c r="Q769" s="52">
        <v>0.35</v>
      </c>
      <c r="R769" s="52">
        <v>0.1575</v>
      </c>
      <c r="S769" s="428">
        <v>1</v>
      </c>
      <c r="T769" s="54" t="s">
        <v>84</v>
      </c>
      <c r="U769" s="54" t="s">
        <v>3065</v>
      </c>
      <c r="V769" s="75">
        <v>44958</v>
      </c>
      <c r="W769" s="75">
        <v>45260</v>
      </c>
      <c r="X769" s="54" t="s">
        <v>3060</v>
      </c>
      <c r="Y769" s="57" t="s">
        <v>100</v>
      </c>
      <c r="Z769" s="392">
        <v>1</v>
      </c>
      <c r="AA769" s="58" t="s">
        <v>3070</v>
      </c>
      <c r="AB769" s="435">
        <v>45260</v>
      </c>
      <c r="AC769" s="392">
        <v>1</v>
      </c>
      <c r="AD769" s="58" t="s">
        <v>3071</v>
      </c>
      <c r="AE769" s="435">
        <v>45260</v>
      </c>
      <c r="AF769" s="57" t="s">
        <v>79</v>
      </c>
      <c r="AG769" s="437">
        <v>1</v>
      </c>
    </row>
    <row r="770" spans="1:33" ht="39.75" customHeight="1" x14ac:dyDescent="0.25">
      <c r="A770" s="53" t="s">
        <v>4520</v>
      </c>
      <c r="B770" s="53">
        <v>2023</v>
      </c>
      <c r="C770" s="53" t="s">
        <v>65</v>
      </c>
      <c r="D770" s="53" t="s">
        <v>3056</v>
      </c>
      <c r="E770" s="53">
        <v>1</v>
      </c>
      <c r="F770" s="53" t="s">
        <v>3072</v>
      </c>
      <c r="G770" s="53" t="s">
        <v>3057</v>
      </c>
      <c r="H770" s="54" t="s">
        <v>94</v>
      </c>
      <c r="I770" s="54" t="s">
        <v>196</v>
      </c>
      <c r="J770" s="54" t="s">
        <v>80</v>
      </c>
      <c r="K770" s="54" t="s">
        <v>80</v>
      </c>
      <c r="L770" s="54" t="s">
        <v>80</v>
      </c>
      <c r="M770" s="54" t="s">
        <v>80</v>
      </c>
      <c r="N770" s="54" t="s">
        <v>80</v>
      </c>
      <c r="O770" s="54" t="s">
        <v>80</v>
      </c>
      <c r="P770" s="54" t="s">
        <v>3073</v>
      </c>
      <c r="Q770" s="52">
        <v>0.2</v>
      </c>
      <c r="R770" s="52">
        <v>9.0000000000000011E-2</v>
      </c>
      <c r="S770" s="428">
        <v>1</v>
      </c>
      <c r="T770" s="54" t="s">
        <v>84</v>
      </c>
      <c r="U770" s="54" t="s">
        <v>3065</v>
      </c>
      <c r="V770" s="75">
        <v>44958</v>
      </c>
      <c r="W770" s="75">
        <v>45260</v>
      </c>
      <c r="X770" s="54" t="s">
        <v>3060</v>
      </c>
      <c r="Y770" s="57" t="s">
        <v>100</v>
      </c>
      <c r="Z770" s="392">
        <v>1</v>
      </c>
      <c r="AA770" s="58" t="s">
        <v>3074</v>
      </c>
      <c r="AB770" s="435">
        <v>45260</v>
      </c>
      <c r="AC770" s="392">
        <v>1</v>
      </c>
      <c r="AD770" s="58" t="s">
        <v>3075</v>
      </c>
      <c r="AE770" s="435">
        <v>45273</v>
      </c>
      <c r="AF770" s="57" t="s">
        <v>79</v>
      </c>
      <c r="AG770" s="437">
        <v>1</v>
      </c>
    </row>
    <row r="771" spans="1:33" ht="39.75" customHeight="1" x14ac:dyDescent="0.25">
      <c r="A771" s="49" t="s">
        <v>4520</v>
      </c>
      <c r="B771" s="49">
        <v>2023</v>
      </c>
      <c r="C771" s="49" t="s">
        <v>65</v>
      </c>
      <c r="D771" s="49" t="s">
        <v>3056</v>
      </c>
      <c r="E771" s="49">
        <v>1</v>
      </c>
      <c r="F771" s="49" t="s">
        <v>3076</v>
      </c>
      <c r="G771" s="49" t="s">
        <v>3076</v>
      </c>
      <c r="H771" s="417" t="s">
        <v>75</v>
      </c>
      <c r="I771" s="417" t="s">
        <v>76</v>
      </c>
      <c r="J771" s="417" t="s">
        <v>80</v>
      </c>
      <c r="K771" s="417" t="s">
        <v>1164</v>
      </c>
      <c r="L771" s="417" t="s">
        <v>79</v>
      </c>
      <c r="M771" s="417" t="s">
        <v>836</v>
      </c>
      <c r="N771" s="417" t="s">
        <v>2593</v>
      </c>
      <c r="O771" s="417" t="s">
        <v>735</v>
      </c>
      <c r="P771" s="417" t="s">
        <v>3077</v>
      </c>
      <c r="Q771" s="50">
        <v>0.15</v>
      </c>
      <c r="R771" s="50"/>
      <c r="S771" s="153">
        <v>3</v>
      </c>
      <c r="T771" s="417" t="s">
        <v>84</v>
      </c>
      <c r="U771" s="417" t="s">
        <v>3078</v>
      </c>
      <c r="V771" s="171">
        <v>44958</v>
      </c>
      <c r="W771" s="171">
        <v>45260</v>
      </c>
      <c r="X771" s="417" t="s">
        <v>3079</v>
      </c>
      <c r="Y771" s="57" t="s">
        <v>100</v>
      </c>
      <c r="Z771" s="392">
        <v>1</v>
      </c>
      <c r="AA771" s="58" t="s">
        <v>3080</v>
      </c>
      <c r="AB771" s="435">
        <v>45253</v>
      </c>
      <c r="AC771" s="392">
        <v>1</v>
      </c>
      <c r="AD771" s="58" t="s">
        <v>4806</v>
      </c>
      <c r="AE771" s="435">
        <v>45253</v>
      </c>
      <c r="AF771" s="436" t="s">
        <v>92</v>
      </c>
      <c r="AG771" s="437" t="s">
        <v>92</v>
      </c>
    </row>
    <row r="772" spans="1:33" ht="39.75" customHeight="1" x14ac:dyDescent="0.25">
      <c r="A772" s="53" t="s">
        <v>4520</v>
      </c>
      <c r="B772" s="53">
        <v>2023</v>
      </c>
      <c r="C772" s="53" t="s">
        <v>65</v>
      </c>
      <c r="D772" s="53" t="s">
        <v>3056</v>
      </c>
      <c r="E772" s="53">
        <v>1</v>
      </c>
      <c r="F772" s="53" t="s">
        <v>3082</v>
      </c>
      <c r="G772" s="53" t="s">
        <v>3076</v>
      </c>
      <c r="H772" s="54" t="s">
        <v>94</v>
      </c>
      <c r="I772" s="54" t="s">
        <v>76</v>
      </c>
      <c r="J772" s="54" t="s">
        <v>80</v>
      </c>
      <c r="K772" s="54" t="s">
        <v>80</v>
      </c>
      <c r="L772" s="54" t="s">
        <v>80</v>
      </c>
      <c r="M772" s="54" t="s">
        <v>80</v>
      </c>
      <c r="N772" s="54" t="s">
        <v>80</v>
      </c>
      <c r="O772" s="54" t="s">
        <v>80</v>
      </c>
      <c r="P772" s="54" t="s">
        <v>3083</v>
      </c>
      <c r="Q772" s="52">
        <v>0.3</v>
      </c>
      <c r="R772" s="52">
        <v>4.4999999999999998E-2</v>
      </c>
      <c r="S772" s="428">
        <v>1</v>
      </c>
      <c r="T772" s="54" t="s">
        <v>84</v>
      </c>
      <c r="U772" s="54" t="s">
        <v>3084</v>
      </c>
      <c r="V772" s="75">
        <v>44958</v>
      </c>
      <c r="W772" s="75">
        <v>45044</v>
      </c>
      <c r="X772" s="54" t="s">
        <v>3060</v>
      </c>
      <c r="Y772" s="57" t="s">
        <v>100</v>
      </c>
      <c r="Z772" s="392">
        <v>1</v>
      </c>
      <c r="AA772" s="58" t="s">
        <v>3085</v>
      </c>
      <c r="AB772" s="435">
        <v>45037</v>
      </c>
      <c r="AC772" s="392">
        <v>1</v>
      </c>
      <c r="AD772" s="58" t="s">
        <v>3086</v>
      </c>
      <c r="AE772" s="435">
        <v>45037</v>
      </c>
      <c r="AF772" s="57" t="s">
        <v>79</v>
      </c>
      <c r="AG772" s="437">
        <v>1</v>
      </c>
    </row>
    <row r="773" spans="1:33" ht="39.75" customHeight="1" x14ac:dyDescent="0.25">
      <c r="A773" s="53" t="s">
        <v>4520</v>
      </c>
      <c r="B773" s="53">
        <v>2023</v>
      </c>
      <c r="C773" s="53" t="s">
        <v>65</v>
      </c>
      <c r="D773" s="53" t="s">
        <v>3056</v>
      </c>
      <c r="E773" s="53">
        <v>1</v>
      </c>
      <c r="F773" s="53" t="s">
        <v>3087</v>
      </c>
      <c r="G773" s="53" t="s">
        <v>3076</v>
      </c>
      <c r="H773" s="54" t="s">
        <v>102</v>
      </c>
      <c r="I773" s="54" t="s">
        <v>76</v>
      </c>
      <c r="J773" s="54" t="s">
        <v>80</v>
      </c>
      <c r="K773" s="54" t="s">
        <v>80</v>
      </c>
      <c r="L773" s="54" t="s">
        <v>80</v>
      </c>
      <c r="M773" s="54" t="s">
        <v>80</v>
      </c>
      <c r="N773" s="54" t="s">
        <v>80</v>
      </c>
      <c r="O773" s="54" t="s">
        <v>80</v>
      </c>
      <c r="P773" s="54" t="s">
        <v>3088</v>
      </c>
      <c r="Q773" s="52">
        <v>0</v>
      </c>
      <c r="R773" s="52">
        <v>0</v>
      </c>
      <c r="S773" s="428">
        <v>1</v>
      </c>
      <c r="T773" s="54" t="s">
        <v>84</v>
      </c>
      <c r="U773" s="54" t="s">
        <v>3089</v>
      </c>
      <c r="V773" s="75">
        <v>45048</v>
      </c>
      <c r="W773" s="75">
        <v>45058</v>
      </c>
      <c r="X773" s="54" t="s">
        <v>2749</v>
      </c>
      <c r="Y773" s="57" t="s">
        <v>100</v>
      </c>
      <c r="Z773" s="392">
        <v>1</v>
      </c>
      <c r="AA773" s="58" t="s">
        <v>3090</v>
      </c>
      <c r="AB773" s="435">
        <v>45043</v>
      </c>
      <c r="AC773" s="392">
        <v>1</v>
      </c>
      <c r="AD773" s="58" t="s">
        <v>3091</v>
      </c>
      <c r="AE773" s="435">
        <v>45043</v>
      </c>
      <c r="AF773" s="57" t="s">
        <v>79</v>
      </c>
      <c r="AG773" s="437">
        <v>1</v>
      </c>
    </row>
    <row r="774" spans="1:33" ht="39.75" customHeight="1" x14ac:dyDescent="0.25">
      <c r="A774" s="53" t="s">
        <v>4520</v>
      </c>
      <c r="B774" s="53">
        <v>2023</v>
      </c>
      <c r="C774" s="53" t="s">
        <v>65</v>
      </c>
      <c r="D774" s="53" t="s">
        <v>3056</v>
      </c>
      <c r="E774" s="53">
        <v>1</v>
      </c>
      <c r="F774" s="53" t="s">
        <v>3092</v>
      </c>
      <c r="G774" s="53" t="s">
        <v>3076</v>
      </c>
      <c r="H774" s="54" t="s">
        <v>102</v>
      </c>
      <c r="I774" s="54" t="s">
        <v>76</v>
      </c>
      <c r="J774" s="54" t="s">
        <v>80</v>
      </c>
      <c r="K774" s="54" t="s">
        <v>80</v>
      </c>
      <c r="L774" s="54" t="s">
        <v>80</v>
      </c>
      <c r="M774" s="54" t="s">
        <v>80</v>
      </c>
      <c r="N774" s="54" t="s">
        <v>80</v>
      </c>
      <c r="O774" s="54" t="s">
        <v>80</v>
      </c>
      <c r="P774" s="54" t="s">
        <v>3093</v>
      </c>
      <c r="Q774" s="52">
        <v>0</v>
      </c>
      <c r="R774" s="52">
        <v>0</v>
      </c>
      <c r="S774" s="428">
        <v>1</v>
      </c>
      <c r="T774" s="54" t="s">
        <v>84</v>
      </c>
      <c r="U774" s="54" t="s">
        <v>3089</v>
      </c>
      <c r="V774" s="75">
        <v>44958</v>
      </c>
      <c r="W774" s="75">
        <v>45044</v>
      </c>
      <c r="X774" s="54" t="s">
        <v>2749</v>
      </c>
      <c r="Y774" s="57" t="s">
        <v>100</v>
      </c>
      <c r="Z774" s="392">
        <v>1</v>
      </c>
      <c r="AA774" s="58" t="s">
        <v>3094</v>
      </c>
      <c r="AB774" s="435">
        <v>45043</v>
      </c>
      <c r="AC774" s="392">
        <v>1</v>
      </c>
      <c r="AD774" s="58" t="s">
        <v>3095</v>
      </c>
      <c r="AE774" s="435">
        <v>45043</v>
      </c>
      <c r="AF774" s="57" t="s">
        <v>79</v>
      </c>
      <c r="AG774" s="437">
        <v>1</v>
      </c>
    </row>
    <row r="775" spans="1:33" ht="39.75" customHeight="1" x14ac:dyDescent="0.25">
      <c r="A775" s="53" t="s">
        <v>4520</v>
      </c>
      <c r="B775" s="53">
        <v>2023</v>
      </c>
      <c r="C775" s="53" t="s">
        <v>65</v>
      </c>
      <c r="D775" s="53" t="s">
        <v>3056</v>
      </c>
      <c r="E775" s="53">
        <v>1</v>
      </c>
      <c r="F775" s="53" t="s">
        <v>3096</v>
      </c>
      <c r="G775" s="53" t="s">
        <v>3076</v>
      </c>
      <c r="H775" s="54" t="s">
        <v>94</v>
      </c>
      <c r="I775" s="54" t="s">
        <v>76</v>
      </c>
      <c r="J775" s="54" t="s">
        <v>80</v>
      </c>
      <c r="K775" s="54" t="s">
        <v>80</v>
      </c>
      <c r="L775" s="54" t="s">
        <v>80</v>
      </c>
      <c r="M775" s="54" t="s">
        <v>80</v>
      </c>
      <c r="N775" s="54" t="s">
        <v>80</v>
      </c>
      <c r="O775" s="54" t="s">
        <v>80</v>
      </c>
      <c r="P775" s="54" t="s">
        <v>3097</v>
      </c>
      <c r="Q775" s="52">
        <v>0.3</v>
      </c>
      <c r="R775" s="52">
        <v>4.4999999999999998E-2</v>
      </c>
      <c r="S775" s="428">
        <v>1</v>
      </c>
      <c r="T775" s="54" t="s">
        <v>84</v>
      </c>
      <c r="U775" s="54" t="s">
        <v>3084</v>
      </c>
      <c r="V775" s="75">
        <v>45048</v>
      </c>
      <c r="W775" s="75">
        <v>45230</v>
      </c>
      <c r="X775" s="54" t="s">
        <v>3060</v>
      </c>
      <c r="Y775" s="57" t="s">
        <v>100</v>
      </c>
      <c r="Z775" s="392">
        <v>1</v>
      </c>
      <c r="AA775" s="58" t="s">
        <v>3098</v>
      </c>
      <c r="AB775" s="435">
        <v>45230</v>
      </c>
      <c r="AC775" s="392">
        <v>1</v>
      </c>
      <c r="AD775" s="58" t="s">
        <v>3099</v>
      </c>
      <c r="AE775" s="435">
        <v>45230</v>
      </c>
      <c r="AF775" s="57" t="s">
        <v>79</v>
      </c>
      <c r="AG775" s="437">
        <v>1</v>
      </c>
    </row>
    <row r="776" spans="1:33" ht="39.75" customHeight="1" x14ac:dyDescent="0.25">
      <c r="A776" s="53" t="s">
        <v>4520</v>
      </c>
      <c r="B776" s="53">
        <v>2023</v>
      </c>
      <c r="C776" s="53" t="s">
        <v>65</v>
      </c>
      <c r="D776" s="53" t="s">
        <v>3056</v>
      </c>
      <c r="E776" s="53">
        <v>1</v>
      </c>
      <c r="F776" s="53" t="s">
        <v>3100</v>
      </c>
      <c r="G776" s="53" t="s">
        <v>3076</v>
      </c>
      <c r="H776" s="54" t="s">
        <v>102</v>
      </c>
      <c r="I776" s="54" t="s">
        <v>76</v>
      </c>
      <c r="J776" s="54" t="s">
        <v>80</v>
      </c>
      <c r="K776" s="54" t="s">
        <v>80</v>
      </c>
      <c r="L776" s="54" t="s">
        <v>80</v>
      </c>
      <c r="M776" s="54" t="s">
        <v>80</v>
      </c>
      <c r="N776" s="54" t="s">
        <v>80</v>
      </c>
      <c r="O776" s="54" t="s">
        <v>80</v>
      </c>
      <c r="P776" s="54" t="s">
        <v>3101</v>
      </c>
      <c r="Q776" s="52">
        <v>0</v>
      </c>
      <c r="R776" s="52">
        <v>0</v>
      </c>
      <c r="S776" s="428">
        <v>1</v>
      </c>
      <c r="T776" s="54" t="s">
        <v>84</v>
      </c>
      <c r="U776" s="54" t="s">
        <v>3089</v>
      </c>
      <c r="V776" s="75">
        <v>44958</v>
      </c>
      <c r="W776" s="75">
        <v>45044</v>
      </c>
      <c r="X776" s="54" t="s">
        <v>2749</v>
      </c>
      <c r="Y776" s="57" t="s">
        <v>100</v>
      </c>
      <c r="Z776" s="392">
        <v>1</v>
      </c>
      <c r="AA776" s="58" t="s">
        <v>3102</v>
      </c>
      <c r="AB776" s="435">
        <v>45043</v>
      </c>
      <c r="AC776" s="392">
        <v>1</v>
      </c>
      <c r="AD776" s="58" t="s">
        <v>3103</v>
      </c>
      <c r="AE776" s="435">
        <v>45043</v>
      </c>
      <c r="AF776" s="57" t="s">
        <v>79</v>
      </c>
      <c r="AG776" s="437">
        <v>1</v>
      </c>
    </row>
    <row r="777" spans="1:33" ht="39.75" customHeight="1" x14ac:dyDescent="0.25">
      <c r="A777" s="53" t="s">
        <v>4520</v>
      </c>
      <c r="B777" s="53">
        <v>2023</v>
      </c>
      <c r="C777" s="53" t="s">
        <v>65</v>
      </c>
      <c r="D777" s="53" t="s">
        <v>3056</v>
      </c>
      <c r="E777" s="53">
        <v>1</v>
      </c>
      <c r="F777" s="53" t="s">
        <v>3104</v>
      </c>
      <c r="G777" s="53" t="s">
        <v>3076</v>
      </c>
      <c r="H777" s="54" t="s">
        <v>94</v>
      </c>
      <c r="I777" s="54" t="s">
        <v>76</v>
      </c>
      <c r="J777" s="54" t="s">
        <v>80</v>
      </c>
      <c r="K777" s="54" t="s">
        <v>80</v>
      </c>
      <c r="L777" s="54" t="s">
        <v>80</v>
      </c>
      <c r="M777" s="54" t="s">
        <v>80</v>
      </c>
      <c r="N777" s="54" t="s">
        <v>80</v>
      </c>
      <c r="O777" s="54" t="s">
        <v>80</v>
      </c>
      <c r="P777" s="54" t="s">
        <v>3105</v>
      </c>
      <c r="Q777" s="52">
        <v>0.4</v>
      </c>
      <c r="R777" s="52">
        <v>0.06</v>
      </c>
      <c r="S777" s="428">
        <v>1</v>
      </c>
      <c r="T777" s="54" t="s">
        <v>84</v>
      </c>
      <c r="U777" s="54" t="s">
        <v>3084</v>
      </c>
      <c r="V777" s="75">
        <v>45048</v>
      </c>
      <c r="W777" s="75">
        <v>45260</v>
      </c>
      <c r="X777" s="54" t="s">
        <v>3060</v>
      </c>
      <c r="Y777" s="57" t="s">
        <v>100</v>
      </c>
      <c r="Z777" s="392">
        <v>1</v>
      </c>
      <c r="AA777" s="58" t="s">
        <v>3106</v>
      </c>
      <c r="AB777" s="435">
        <v>45253</v>
      </c>
      <c r="AC777" s="392">
        <v>1</v>
      </c>
      <c r="AD777" s="58" t="s">
        <v>3107</v>
      </c>
      <c r="AE777" s="435">
        <v>45253</v>
      </c>
      <c r="AF777" s="57" t="s">
        <v>79</v>
      </c>
      <c r="AG777" s="437">
        <v>1</v>
      </c>
    </row>
    <row r="778" spans="1:33" ht="39.75" customHeight="1" x14ac:dyDescent="0.25">
      <c r="A778" s="49" t="s">
        <v>4520</v>
      </c>
      <c r="B778" s="49">
        <v>2023</v>
      </c>
      <c r="C778" s="49" t="s">
        <v>65</v>
      </c>
      <c r="D778" s="49" t="s">
        <v>3056</v>
      </c>
      <c r="E778" s="49">
        <v>1</v>
      </c>
      <c r="F778" s="49" t="s">
        <v>3108</v>
      </c>
      <c r="G778" s="49" t="s">
        <v>3108</v>
      </c>
      <c r="H778" s="417" t="s">
        <v>75</v>
      </c>
      <c r="I778" s="417" t="s">
        <v>196</v>
      </c>
      <c r="J778" s="417" t="s">
        <v>3109</v>
      </c>
      <c r="K778" s="417" t="s">
        <v>1164</v>
      </c>
      <c r="L778" s="417" t="s">
        <v>125</v>
      </c>
      <c r="M778" s="417" t="s">
        <v>1360</v>
      </c>
      <c r="N778" s="417" t="s">
        <v>2593</v>
      </c>
      <c r="O778" s="417" t="s">
        <v>706</v>
      </c>
      <c r="P778" s="417" t="s">
        <v>3110</v>
      </c>
      <c r="Q778" s="50">
        <v>0.15</v>
      </c>
      <c r="R778" s="50"/>
      <c r="S778" s="153">
        <v>2</v>
      </c>
      <c r="T778" s="417" t="s">
        <v>84</v>
      </c>
      <c r="U778" s="417" t="s">
        <v>3111</v>
      </c>
      <c r="V778" s="171">
        <v>44958</v>
      </c>
      <c r="W778" s="171">
        <v>45275</v>
      </c>
      <c r="X778" s="417" t="s">
        <v>3060</v>
      </c>
      <c r="Y778" s="57" t="s">
        <v>100</v>
      </c>
      <c r="Z778" s="392">
        <v>1</v>
      </c>
      <c r="AA778" s="58" t="s">
        <v>4807</v>
      </c>
      <c r="AB778" s="435">
        <v>45275</v>
      </c>
      <c r="AC778" s="392">
        <v>1</v>
      </c>
      <c r="AD778" s="58" t="s">
        <v>3114</v>
      </c>
      <c r="AE778" s="435">
        <v>45275</v>
      </c>
      <c r="AF778" s="436" t="s">
        <v>92</v>
      </c>
      <c r="AG778" s="437" t="s">
        <v>92</v>
      </c>
    </row>
    <row r="779" spans="1:33" ht="39.75" customHeight="1" x14ac:dyDescent="0.25">
      <c r="A779" s="53" t="s">
        <v>4520</v>
      </c>
      <c r="B779" s="53">
        <v>2023</v>
      </c>
      <c r="C779" s="53" t="s">
        <v>65</v>
      </c>
      <c r="D779" s="53" t="s">
        <v>3056</v>
      </c>
      <c r="E779" s="53">
        <v>1</v>
      </c>
      <c r="F779" s="53" t="s">
        <v>3115</v>
      </c>
      <c r="G779" s="53" t="s">
        <v>3108</v>
      </c>
      <c r="H779" s="54" t="s">
        <v>94</v>
      </c>
      <c r="I779" s="54" t="s">
        <v>196</v>
      </c>
      <c r="J779" s="54" t="s">
        <v>80</v>
      </c>
      <c r="K779" s="54" t="s">
        <v>80</v>
      </c>
      <c r="L779" s="54" t="s">
        <v>80</v>
      </c>
      <c r="M779" s="54" t="s">
        <v>80</v>
      </c>
      <c r="N779" s="54" t="s">
        <v>80</v>
      </c>
      <c r="O779" s="54" t="s">
        <v>80</v>
      </c>
      <c r="P779" s="54" t="s">
        <v>3116</v>
      </c>
      <c r="Q779" s="52">
        <v>0.1</v>
      </c>
      <c r="R779" s="52">
        <v>1.4999999999999999E-2</v>
      </c>
      <c r="S779" s="428">
        <v>1</v>
      </c>
      <c r="T779" s="54" t="s">
        <v>84</v>
      </c>
      <c r="U779" s="54" t="s">
        <v>3117</v>
      </c>
      <c r="V779" s="75">
        <v>44958</v>
      </c>
      <c r="W779" s="75">
        <v>44985</v>
      </c>
      <c r="X779" s="54" t="s">
        <v>3060</v>
      </c>
      <c r="Y779" s="57" t="s">
        <v>100</v>
      </c>
      <c r="Z779" s="392">
        <v>1</v>
      </c>
      <c r="AA779" s="58" t="s">
        <v>3112</v>
      </c>
      <c r="AB779" s="435">
        <v>44984</v>
      </c>
      <c r="AC779" s="392">
        <v>1</v>
      </c>
      <c r="AD779" s="58" t="s">
        <v>3118</v>
      </c>
      <c r="AE779" s="435">
        <v>44984</v>
      </c>
      <c r="AF779" s="57" t="s">
        <v>79</v>
      </c>
      <c r="AG779" s="437">
        <v>1</v>
      </c>
    </row>
    <row r="780" spans="1:33" ht="39.75" customHeight="1" x14ac:dyDescent="0.25">
      <c r="A780" s="53" t="s">
        <v>4520</v>
      </c>
      <c r="B780" s="53">
        <v>2023</v>
      </c>
      <c r="C780" s="53" t="s">
        <v>65</v>
      </c>
      <c r="D780" s="53" t="s">
        <v>3056</v>
      </c>
      <c r="E780" s="53">
        <v>1</v>
      </c>
      <c r="F780" s="53" t="s">
        <v>3119</v>
      </c>
      <c r="G780" s="53" t="s">
        <v>3108</v>
      </c>
      <c r="H780" s="54" t="s">
        <v>94</v>
      </c>
      <c r="I780" s="54" t="s">
        <v>196</v>
      </c>
      <c r="J780" s="54" t="s">
        <v>80</v>
      </c>
      <c r="K780" s="54" t="s">
        <v>80</v>
      </c>
      <c r="L780" s="54" t="s">
        <v>80</v>
      </c>
      <c r="M780" s="54" t="s">
        <v>80</v>
      </c>
      <c r="N780" s="54" t="s">
        <v>80</v>
      </c>
      <c r="O780" s="54" t="s">
        <v>80</v>
      </c>
      <c r="P780" s="54" t="s">
        <v>3120</v>
      </c>
      <c r="Q780" s="52">
        <v>0.9</v>
      </c>
      <c r="R780" s="52">
        <v>0.13500000000000001</v>
      </c>
      <c r="S780" s="428">
        <v>2</v>
      </c>
      <c r="T780" s="54" t="s">
        <v>84</v>
      </c>
      <c r="U780" s="54" t="s">
        <v>3111</v>
      </c>
      <c r="V780" s="75">
        <v>44986</v>
      </c>
      <c r="W780" s="75">
        <v>45275</v>
      </c>
      <c r="X780" s="54" t="s">
        <v>3060</v>
      </c>
      <c r="Y780" s="57" t="s">
        <v>100</v>
      </c>
      <c r="Z780" s="392">
        <v>1</v>
      </c>
      <c r="AA780" s="58" t="s">
        <v>3121</v>
      </c>
      <c r="AB780" s="435">
        <v>45275</v>
      </c>
      <c r="AC780" s="392">
        <v>1</v>
      </c>
      <c r="AD780" s="58" t="s">
        <v>3122</v>
      </c>
      <c r="AE780" s="435">
        <v>45275</v>
      </c>
      <c r="AF780" s="57" t="s">
        <v>79</v>
      </c>
      <c r="AG780" s="437">
        <v>1</v>
      </c>
    </row>
    <row r="781" spans="1:33" ht="39.75" customHeight="1" x14ac:dyDescent="0.25">
      <c r="A781" s="49" t="s">
        <v>4520</v>
      </c>
      <c r="B781" s="49">
        <v>2023</v>
      </c>
      <c r="C781" s="49" t="s">
        <v>65</v>
      </c>
      <c r="D781" s="49" t="s">
        <v>3056</v>
      </c>
      <c r="E781" s="49">
        <v>1</v>
      </c>
      <c r="F781" s="49" t="s">
        <v>3123</v>
      </c>
      <c r="G781" s="49" t="s">
        <v>3123</v>
      </c>
      <c r="H781" s="417" t="s">
        <v>75</v>
      </c>
      <c r="I781" s="417" t="s">
        <v>196</v>
      </c>
      <c r="J781" s="417" t="s">
        <v>80</v>
      </c>
      <c r="K781" s="417" t="s">
        <v>472</v>
      </c>
      <c r="L781" s="417" t="s">
        <v>125</v>
      </c>
      <c r="M781" s="417" t="s">
        <v>836</v>
      </c>
      <c r="N781" s="417" t="s">
        <v>3124</v>
      </c>
      <c r="O781" s="417" t="s">
        <v>3125</v>
      </c>
      <c r="P781" s="417" t="s">
        <v>3126</v>
      </c>
      <c r="Q781" s="50">
        <v>0.15</v>
      </c>
      <c r="R781" s="50"/>
      <c r="S781" s="153">
        <v>85</v>
      </c>
      <c r="T781" s="417" t="s">
        <v>301</v>
      </c>
      <c r="U781" s="417" t="s">
        <v>3127</v>
      </c>
      <c r="V781" s="171">
        <v>44928</v>
      </c>
      <c r="W781" s="171">
        <v>45289</v>
      </c>
      <c r="X781" s="417" t="s">
        <v>3060</v>
      </c>
      <c r="Y781" s="57" t="s">
        <v>100</v>
      </c>
      <c r="Z781" s="392">
        <v>1</v>
      </c>
      <c r="AA781" s="58" t="s">
        <v>3128</v>
      </c>
      <c r="AB781" s="435">
        <v>45289</v>
      </c>
      <c r="AC781" s="392">
        <v>1</v>
      </c>
      <c r="AD781" s="58" t="s">
        <v>3128</v>
      </c>
      <c r="AE781" s="435">
        <v>45289</v>
      </c>
      <c r="AF781" s="436" t="s">
        <v>92</v>
      </c>
      <c r="AG781" s="437" t="s">
        <v>92</v>
      </c>
    </row>
    <row r="782" spans="1:33" ht="39.75" customHeight="1" x14ac:dyDescent="0.25">
      <c r="A782" s="53" t="s">
        <v>4520</v>
      </c>
      <c r="B782" s="53">
        <v>2023</v>
      </c>
      <c r="C782" s="53" t="s">
        <v>65</v>
      </c>
      <c r="D782" s="53" t="s">
        <v>3056</v>
      </c>
      <c r="E782" s="53">
        <v>1</v>
      </c>
      <c r="F782" s="53" t="s">
        <v>3129</v>
      </c>
      <c r="G782" s="53" t="s">
        <v>3123</v>
      </c>
      <c r="H782" s="54" t="s">
        <v>94</v>
      </c>
      <c r="I782" s="54" t="s">
        <v>196</v>
      </c>
      <c r="J782" s="54" t="s">
        <v>80</v>
      </c>
      <c r="K782" s="54" t="s">
        <v>80</v>
      </c>
      <c r="L782" s="54" t="s">
        <v>80</v>
      </c>
      <c r="M782" s="54" t="s">
        <v>80</v>
      </c>
      <c r="N782" s="54" t="s">
        <v>80</v>
      </c>
      <c r="O782" s="54" t="s">
        <v>80</v>
      </c>
      <c r="P782" s="54" t="s">
        <v>3130</v>
      </c>
      <c r="Q782" s="52">
        <v>0.7</v>
      </c>
      <c r="R782" s="52">
        <v>0.105</v>
      </c>
      <c r="S782" s="428">
        <v>85</v>
      </c>
      <c r="T782" s="54" t="s">
        <v>301</v>
      </c>
      <c r="U782" s="54" t="s">
        <v>3131</v>
      </c>
      <c r="V782" s="75">
        <v>44928</v>
      </c>
      <c r="W782" s="75">
        <v>45289</v>
      </c>
      <c r="X782" s="54" t="s">
        <v>3060</v>
      </c>
      <c r="Y782" s="57" t="s">
        <v>100</v>
      </c>
      <c r="Z782" s="392">
        <v>1</v>
      </c>
      <c r="AA782" s="58" t="s">
        <v>3132</v>
      </c>
      <c r="AB782" s="435">
        <v>45289</v>
      </c>
      <c r="AC782" s="392">
        <v>1</v>
      </c>
      <c r="AD782" s="58" t="s">
        <v>3132</v>
      </c>
      <c r="AE782" s="435">
        <v>45289</v>
      </c>
      <c r="AF782" s="57" t="s">
        <v>79</v>
      </c>
      <c r="AG782" s="437">
        <v>1</v>
      </c>
    </row>
    <row r="783" spans="1:33" ht="39.75" customHeight="1" x14ac:dyDescent="0.25">
      <c r="A783" s="53" t="s">
        <v>4520</v>
      </c>
      <c r="B783" s="53">
        <v>2023</v>
      </c>
      <c r="C783" s="53" t="s">
        <v>65</v>
      </c>
      <c r="D783" s="53" t="s">
        <v>3056</v>
      </c>
      <c r="E783" s="53">
        <v>1</v>
      </c>
      <c r="F783" s="53" t="s">
        <v>3133</v>
      </c>
      <c r="G783" s="53" t="s">
        <v>3123</v>
      </c>
      <c r="H783" s="54" t="s">
        <v>94</v>
      </c>
      <c r="I783" s="54" t="s">
        <v>196</v>
      </c>
      <c r="J783" s="54" t="s">
        <v>80</v>
      </c>
      <c r="K783" s="54" t="s">
        <v>80</v>
      </c>
      <c r="L783" s="54" t="s">
        <v>80</v>
      </c>
      <c r="M783" s="54" t="s">
        <v>80</v>
      </c>
      <c r="N783" s="54" t="s">
        <v>80</v>
      </c>
      <c r="O783" s="54" t="s">
        <v>80</v>
      </c>
      <c r="P783" s="54" t="s">
        <v>3134</v>
      </c>
      <c r="Q783" s="52">
        <v>0.3</v>
      </c>
      <c r="R783" s="52">
        <v>4.4999999999999998E-2</v>
      </c>
      <c r="S783" s="428">
        <v>85</v>
      </c>
      <c r="T783" s="54" t="s">
        <v>301</v>
      </c>
      <c r="U783" s="54" t="s">
        <v>3135</v>
      </c>
      <c r="V783" s="75">
        <v>44928</v>
      </c>
      <c r="W783" s="75">
        <v>45289</v>
      </c>
      <c r="X783" s="54" t="s">
        <v>3060</v>
      </c>
      <c r="Y783" s="57" t="s">
        <v>100</v>
      </c>
      <c r="Z783" s="392">
        <v>1</v>
      </c>
      <c r="AA783" s="58" t="s">
        <v>3136</v>
      </c>
      <c r="AB783" s="435">
        <v>45289</v>
      </c>
      <c r="AC783" s="392">
        <v>1</v>
      </c>
      <c r="AD783" s="58" t="s">
        <v>3136</v>
      </c>
      <c r="AE783" s="435">
        <v>45289</v>
      </c>
      <c r="AF783" s="57" t="s">
        <v>79</v>
      </c>
      <c r="AG783" s="437">
        <v>1</v>
      </c>
    </row>
    <row r="784" spans="1:33" ht="39.75" customHeight="1" x14ac:dyDescent="0.25">
      <c r="A784" s="49" t="s">
        <v>4520</v>
      </c>
      <c r="B784" s="49">
        <v>2023</v>
      </c>
      <c r="C784" s="49" t="s">
        <v>65</v>
      </c>
      <c r="D784" s="49" t="s">
        <v>3056</v>
      </c>
      <c r="E784" s="49">
        <v>1</v>
      </c>
      <c r="F784" s="49" t="s">
        <v>3137</v>
      </c>
      <c r="G784" s="49" t="s">
        <v>3137</v>
      </c>
      <c r="H784" s="417" t="s">
        <v>75</v>
      </c>
      <c r="I784" s="417" t="s">
        <v>76</v>
      </c>
      <c r="J784" s="417" t="s">
        <v>77</v>
      </c>
      <c r="K784" s="417" t="s">
        <v>78</v>
      </c>
      <c r="L784" s="417" t="s">
        <v>79</v>
      </c>
      <c r="M784" s="417" t="s">
        <v>836</v>
      </c>
      <c r="N784" s="417" t="s">
        <v>433</v>
      </c>
      <c r="O784" s="417" t="s">
        <v>82</v>
      </c>
      <c r="P784" s="417" t="s">
        <v>3138</v>
      </c>
      <c r="Q784" s="50">
        <v>0.1</v>
      </c>
      <c r="R784" s="50"/>
      <c r="S784" s="153">
        <v>1</v>
      </c>
      <c r="T784" s="417" t="s">
        <v>84</v>
      </c>
      <c r="U784" s="417" t="s">
        <v>3139</v>
      </c>
      <c r="V784" s="171">
        <v>45048</v>
      </c>
      <c r="W784" s="171">
        <v>45260</v>
      </c>
      <c r="X784" s="417" t="s">
        <v>3140</v>
      </c>
      <c r="Y784" s="57" t="s">
        <v>100</v>
      </c>
      <c r="Z784" s="392">
        <v>1</v>
      </c>
      <c r="AA784" s="58" t="s">
        <v>3141</v>
      </c>
      <c r="AB784" s="435">
        <v>45260</v>
      </c>
      <c r="AC784" s="392">
        <v>1</v>
      </c>
      <c r="AD784" s="58" t="s">
        <v>3142</v>
      </c>
      <c r="AE784" s="435">
        <v>45260</v>
      </c>
      <c r="AF784" s="436" t="s">
        <v>92</v>
      </c>
      <c r="AG784" s="437" t="s">
        <v>92</v>
      </c>
    </row>
    <row r="785" spans="1:33" ht="39.75" customHeight="1" x14ac:dyDescent="0.25">
      <c r="A785" s="53" t="s">
        <v>4520</v>
      </c>
      <c r="B785" s="53">
        <v>2023</v>
      </c>
      <c r="C785" s="53" t="s">
        <v>65</v>
      </c>
      <c r="D785" s="53" t="s">
        <v>3056</v>
      </c>
      <c r="E785" s="53">
        <v>1</v>
      </c>
      <c r="F785" s="53" t="s">
        <v>3143</v>
      </c>
      <c r="G785" s="53" t="s">
        <v>3137</v>
      </c>
      <c r="H785" s="54" t="s">
        <v>94</v>
      </c>
      <c r="I785" s="54" t="s">
        <v>76</v>
      </c>
      <c r="J785" s="54" t="s">
        <v>80</v>
      </c>
      <c r="K785" s="54" t="s">
        <v>80</v>
      </c>
      <c r="L785" s="54" t="s">
        <v>80</v>
      </c>
      <c r="M785" s="54" t="s">
        <v>80</v>
      </c>
      <c r="N785" s="54" t="s">
        <v>80</v>
      </c>
      <c r="O785" s="54" t="s">
        <v>80</v>
      </c>
      <c r="P785" s="54" t="s">
        <v>95</v>
      </c>
      <c r="Q785" s="52">
        <v>0.5</v>
      </c>
      <c r="R785" s="52">
        <v>0.05</v>
      </c>
      <c r="S785" s="428">
        <v>1</v>
      </c>
      <c r="T785" s="54" t="s">
        <v>84</v>
      </c>
      <c r="U785" s="54" t="s">
        <v>96</v>
      </c>
      <c r="V785" s="75">
        <v>45048</v>
      </c>
      <c r="W785" s="75">
        <v>45077</v>
      </c>
      <c r="X785" s="54" t="s">
        <v>3140</v>
      </c>
      <c r="Y785" s="57" t="s">
        <v>100</v>
      </c>
      <c r="Z785" s="392">
        <v>1</v>
      </c>
      <c r="AA785" s="58" t="s">
        <v>3144</v>
      </c>
      <c r="AB785" s="435">
        <v>45077</v>
      </c>
      <c r="AC785" s="392">
        <v>1</v>
      </c>
      <c r="AD785" s="58" t="s">
        <v>3145</v>
      </c>
      <c r="AE785" s="435">
        <v>45077</v>
      </c>
      <c r="AF785" s="57" t="s">
        <v>79</v>
      </c>
      <c r="AG785" s="437">
        <v>1</v>
      </c>
    </row>
    <row r="786" spans="1:33" ht="39.75" customHeight="1" x14ac:dyDescent="0.25">
      <c r="A786" s="53" t="s">
        <v>4520</v>
      </c>
      <c r="B786" s="53">
        <v>2023</v>
      </c>
      <c r="C786" s="53" t="s">
        <v>65</v>
      </c>
      <c r="D786" s="53" t="s">
        <v>3056</v>
      </c>
      <c r="E786" s="53">
        <v>1</v>
      </c>
      <c r="F786" s="53" t="s">
        <v>3146</v>
      </c>
      <c r="G786" s="53" t="s">
        <v>3137</v>
      </c>
      <c r="H786" s="54" t="s">
        <v>102</v>
      </c>
      <c r="I786" s="54" t="s">
        <v>76</v>
      </c>
      <c r="J786" s="54" t="s">
        <v>80</v>
      </c>
      <c r="K786" s="54" t="s">
        <v>80</v>
      </c>
      <c r="L786" s="54" t="s">
        <v>80</v>
      </c>
      <c r="M786" s="54" t="s">
        <v>80</v>
      </c>
      <c r="N786" s="54" t="s">
        <v>80</v>
      </c>
      <c r="O786" s="54" t="s">
        <v>80</v>
      </c>
      <c r="P786" s="54" t="s">
        <v>103</v>
      </c>
      <c r="Q786" s="52">
        <v>0</v>
      </c>
      <c r="R786" s="52">
        <v>0</v>
      </c>
      <c r="S786" s="428">
        <v>1</v>
      </c>
      <c r="T786" s="54" t="s">
        <v>84</v>
      </c>
      <c r="U786" s="54" t="s">
        <v>104</v>
      </c>
      <c r="V786" s="75">
        <v>45078</v>
      </c>
      <c r="W786" s="75">
        <v>45107</v>
      </c>
      <c r="X786" s="54" t="s">
        <v>105</v>
      </c>
      <c r="Y786" s="57" t="s">
        <v>100</v>
      </c>
      <c r="Z786" s="392">
        <v>1</v>
      </c>
      <c r="AA786" s="58" t="s">
        <v>3147</v>
      </c>
      <c r="AB786" s="435">
        <v>45107</v>
      </c>
      <c r="AC786" s="392">
        <v>1</v>
      </c>
      <c r="AD786" s="58" t="s">
        <v>3148</v>
      </c>
      <c r="AE786" s="435">
        <v>45091</v>
      </c>
      <c r="AF786" s="57" t="s">
        <v>79</v>
      </c>
      <c r="AG786" s="437">
        <v>1</v>
      </c>
    </row>
    <row r="787" spans="1:33" ht="39.75" customHeight="1" x14ac:dyDescent="0.25">
      <c r="A787" s="53" t="s">
        <v>4520</v>
      </c>
      <c r="B787" s="53">
        <v>2023</v>
      </c>
      <c r="C787" s="53" t="s">
        <v>65</v>
      </c>
      <c r="D787" s="53" t="s">
        <v>3056</v>
      </c>
      <c r="E787" s="53">
        <v>1</v>
      </c>
      <c r="F787" s="53" t="s">
        <v>3149</v>
      </c>
      <c r="G787" s="53" t="s">
        <v>3137</v>
      </c>
      <c r="H787" s="54" t="s">
        <v>94</v>
      </c>
      <c r="I787" s="54" t="s">
        <v>76</v>
      </c>
      <c r="J787" s="54" t="s">
        <v>80</v>
      </c>
      <c r="K787" s="54" t="s">
        <v>80</v>
      </c>
      <c r="L787" s="54" t="s">
        <v>80</v>
      </c>
      <c r="M787" s="54" t="s">
        <v>80</v>
      </c>
      <c r="N787" s="54" t="s">
        <v>80</v>
      </c>
      <c r="O787" s="54" t="s">
        <v>80</v>
      </c>
      <c r="P787" s="54" t="s">
        <v>109</v>
      </c>
      <c r="Q787" s="52">
        <v>0.1</v>
      </c>
      <c r="R787" s="52">
        <v>1.0000000000000002E-2</v>
      </c>
      <c r="S787" s="428">
        <v>1</v>
      </c>
      <c r="T787" s="54" t="s">
        <v>84</v>
      </c>
      <c r="U787" s="54" t="s">
        <v>110</v>
      </c>
      <c r="V787" s="75">
        <v>45048</v>
      </c>
      <c r="W787" s="75">
        <v>45107</v>
      </c>
      <c r="X787" s="54" t="s">
        <v>3140</v>
      </c>
      <c r="Y787" s="57" t="s">
        <v>100</v>
      </c>
      <c r="Z787" s="392">
        <v>1</v>
      </c>
      <c r="AA787" s="58" t="s">
        <v>3150</v>
      </c>
      <c r="AB787" s="435">
        <v>45107</v>
      </c>
      <c r="AC787" s="392">
        <v>1</v>
      </c>
      <c r="AD787" s="58" t="s">
        <v>3151</v>
      </c>
      <c r="AE787" s="435">
        <v>45107</v>
      </c>
      <c r="AF787" s="57" t="s">
        <v>79</v>
      </c>
      <c r="AG787" s="437">
        <v>1</v>
      </c>
    </row>
    <row r="788" spans="1:33" ht="39.75" customHeight="1" x14ac:dyDescent="0.25">
      <c r="A788" s="53" t="s">
        <v>4520</v>
      </c>
      <c r="B788" s="53">
        <v>2023</v>
      </c>
      <c r="C788" s="53" t="s">
        <v>65</v>
      </c>
      <c r="D788" s="53" t="s">
        <v>3056</v>
      </c>
      <c r="E788" s="53">
        <v>1</v>
      </c>
      <c r="F788" s="53" t="s">
        <v>3152</v>
      </c>
      <c r="G788" s="53" t="s">
        <v>3137</v>
      </c>
      <c r="H788" s="54" t="s">
        <v>94</v>
      </c>
      <c r="I788" s="54" t="s">
        <v>76</v>
      </c>
      <c r="J788" s="54" t="s">
        <v>80</v>
      </c>
      <c r="K788" s="54" t="s">
        <v>80</v>
      </c>
      <c r="L788" s="54" t="s">
        <v>80</v>
      </c>
      <c r="M788" s="54" t="s">
        <v>80</v>
      </c>
      <c r="N788" s="54" t="s">
        <v>80</v>
      </c>
      <c r="O788" s="54" t="s">
        <v>80</v>
      </c>
      <c r="P788" s="54" t="s">
        <v>114</v>
      </c>
      <c r="Q788" s="52">
        <v>0.2</v>
      </c>
      <c r="R788" s="52">
        <v>2.0000000000000004E-2</v>
      </c>
      <c r="S788" s="428">
        <v>1</v>
      </c>
      <c r="T788" s="54" t="s">
        <v>84</v>
      </c>
      <c r="U788" s="54" t="s">
        <v>115</v>
      </c>
      <c r="V788" s="75">
        <v>45111</v>
      </c>
      <c r="W788" s="75">
        <v>45228</v>
      </c>
      <c r="X788" s="54" t="s">
        <v>3140</v>
      </c>
      <c r="Y788" s="57" t="s">
        <v>100</v>
      </c>
      <c r="Z788" s="392">
        <v>1</v>
      </c>
      <c r="AA788" s="58" t="s">
        <v>3153</v>
      </c>
      <c r="AB788" s="435">
        <v>45228</v>
      </c>
      <c r="AC788" s="392">
        <v>1</v>
      </c>
      <c r="AD788" s="58" t="s">
        <v>3154</v>
      </c>
      <c r="AE788" s="435">
        <v>45228</v>
      </c>
      <c r="AF788" s="57" t="s">
        <v>79</v>
      </c>
      <c r="AG788" s="437">
        <v>1</v>
      </c>
    </row>
    <row r="789" spans="1:33" ht="39.75" customHeight="1" x14ac:dyDescent="0.25">
      <c r="A789" s="53" t="s">
        <v>4520</v>
      </c>
      <c r="B789" s="53">
        <v>2023</v>
      </c>
      <c r="C789" s="53" t="s">
        <v>65</v>
      </c>
      <c r="D789" s="53" t="s">
        <v>3056</v>
      </c>
      <c r="E789" s="53">
        <v>1</v>
      </c>
      <c r="F789" s="53" t="s">
        <v>3155</v>
      </c>
      <c r="G789" s="53" t="s">
        <v>3137</v>
      </c>
      <c r="H789" s="54" t="s">
        <v>94</v>
      </c>
      <c r="I789" s="54" t="s">
        <v>76</v>
      </c>
      <c r="J789" s="54" t="s">
        <v>80</v>
      </c>
      <c r="K789" s="54" t="s">
        <v>80</v>
      </c>
      <c r="L789" s="54" t="s">
        <v>80</v>
      </c>
      <c r="M789" s="54" t="s">
        <v>80</v>
      </c>
      <c r="N789" s="54" t="s">
        <v>80</v>
      </c>
      <c r="O789" s="54" t="s">
        <v>80</v>
      </c>
      <c r="P789" s="54" t="s">
        <v>119</v>
      </c>
      <c r="Q789" s="52">
        <v>0.1</v>
      </c>
      <c r="R789" s="52">
        <v>1.0000000000000002E-2</v>
      </c>
      <c r="S789" s="428">
        <v>1</v>
      </c>
      <c r="T789" s="54" t="s">
        <v>84</v>
      </c>
      <c r="U789" s="54" t="s">
        <v>96</v>
      </c>
      <c r="V789" s="75">
        <v>45139</v>
      </c>
      <c r="W789" s="75">
        <v>45260</v>
      </c>
      <c r="X789" s="54" t="s">
        <v>3140</v>
      </c>
      <c r="Y789" s="57" t="s">
        <v>100</v>
      </c>
      <c r="Z789" s="392">
        <v>1</v>
      </c>
      <c r="AA789" s="58" t="s">
        <v>3156</v>
      </c>
      <c r="AB789" s="435">
        <v>45260</v>
      </c>
      <c r="AC789" s="392">
        <v>1</v>
      </c>
      <c r="AD789" s="58" t="s">
        <v>3157</v>
      </c>
      <c r="AE789" s="435">
        <v>45260</v>
      </c>
      <c r="AF789" s="57" t="s">
        <v>79</v>
      </c>
      <c r="AG789" s="437">
        <v>1</v>
      </c>
    </row>
    <row r="790" spans="1:33" ht="39.75" customHeight="1" x14ac:dyDescent="0.25">
      <c r="A790" s="53" t="s">
        <v>4520</v>
      </c>
      <c r="B790" s="53">
        <v>2023</v>
      </c>
      <c r="C790" s="53" t="s">
        <v>65</v>
      </c>
      <c r="D790" s="53" t="s">
        <v>3056</v>
      </c>
      <c r="E790" s="53">
        <v>1</v>
      </c>
      <c r="F790" s="53" t="s">
        <v>3158</v>
      </c>
      <c r="G790" s="53" t="s">
        <v>3137</v>
      </c>
      <c r="H790" s="54" t="s">
        <v>94</v>
      </c>
      <c r="I790" s="54" t="s">
        <v>76</v>
      </c>
      <c r="J790" s="54" t="s">
        <v>80</v>
      </c>
      <c r="K790" s="54" t="s">
        <v>80</v>
      </c>
      <c r="L790" s="54" t="s">
        <v>80</v>
      </c>
      <c r="M790" s="54" t="s">
        <v>80</v>
      </c>
      <c r="N790" s="54" t="s">
        <v>80</v>
      </c>
      <c r="O790" s="54" t="s">
        <v>80</v>
      </c>
      <c r="P790" s="54" t="s">
        <v>613</v>
      </c>
      <c r="Q790" s="52">
        <v>0.1</v>
      </c>
      <c r="R790" s="52">
        <v>1.0000000000000002E-2</v>
      </c>
      <c r="S790" s="428">
        <v>1</v>
      </c>
      <c r="T790" s="54" t="s">
        <v>84</v>
      </c>
      <c r="U790" s="54" t="s">
        <v>96</v>
      </c>
      <c r="V790" s="75">
        <v>45231</v>
      </c>
      <c r="W790" s="75">
        <v>45260</v>
      </c>
      <c r="X790" s="54" t="s">
        <v>3140</v>
      </c>
      <c r="Y790" s="57" t="s">
        <v>100</v>
      </c>
      <c r="Z790" s="392">
        <v>1</v>
      </c>
      <c r="AA790" s="58" t="s">
        <v>3159</v>
      </c>
      <c r="AB790" s="435">
        <v>45260</v>
      </c>
      <c r="AC790" s="392">
        <v>1</v>
      </c>
      <c r="AD790" s="58" t="s">
        <v>3160</v>
      </c>
      <c r="AE790" s="435">
        <v>45260</v>
      </c>
      <c r="AF790" s="57" t="s">
        <v>79</v>
      </c>
      <c r="AG790" s="437">
        <v>1</v>
      </c>
    </row>
    <row r="791" spans="1:33" ht="39.75" customHeight="1" x14ac:dyDescent="0.25">
      <c r="A791" s="49" t="s">
        <v>4521</v>
      </c>
      <c r="B791" s="49">
        <v>3000</v>
      </c>
      <c r="C791" s="49" t="s">
        <v>66</v>
      </c>
      <c r="D791" s="49" t="s">
        <v>3161</v>
      </c>
      <c r="E791" s="49">
        <v>3</v>
      </c>
      <c r="F791" s="49" t="s">
        <v>3162</v>
      </c>
      <c r="G791" s="49" t="s">
        <v>3162</v>
      </c>
      <c r="H791" s="417" t="s">
        <v>75</v>
      </c>
      <c r="I791" s="417" t="s">
        <v>76</v>
      </c>
      <c r="J791" s="417" t="s">
        <v>1406</v>
      </c>
      <c r="K791" s="417" t="s">
        <v>472</v>
      </c>
      <c r="L791" s="417" t="s">
        <v>79</v>
      </c>
      <c r="M791" s="417" t="s">
        <v>80</v>
      </c>
      <c r="N791" s="417" t="s">
        <v>3163</v>
      </c>
      <c r="O791" s="417" t="s">
        <v>735</v>
      </c>
      <c r="P791" s="417" t="s">
        <v>3164</v>
      </c>
      <c r="Q791" s="50">
        <v>0.2</v>
      </c>
      <c r="R791" s="50"/>
      <c r="S791" s="153">
        <v>6</v>
      </c>
      <c r="T791" s="417" t="s">
        <v>84</v>
      </c>
      <c r="U791" s="417" t="s">
        <v>3165</v>
      </c>
      <c r="V791" s="171">
        <v>44958</v>
      </c>
      <c r="W791" s="171">
        <v>45260</v>
      </c>
      <c r="X791" s="417" t="s">
        <v>3166</v>
      </c>
      <c r="Y791" s="57" t="s">
        <v>100</v>
      </c>
      <c r="Z791" s="392">
        <v>1</v>
      </c>
      <c r="AA791" s="58" t="s">
        <v>3167</v>
      </c>
      <c r="AB791" s="435">
        <v>45197</v>
      </c>
      <c r="AC791" s="392">
        <v>1</v>
      </c>
      <c r="AD791" s="58" t="s">
        <v>3168</v>
      </c>
      <c r="AE791" s="435">
        <v>45197</v>
      </c>
      <c r="AF791" s="436" t="s">
        <v>92</v>
      </c>
      <c r="AG791" s="437" t="s">
        <v>92</v>
      </c>
    </row>
    <row r="792" spans="1:33" ht="39.75" customHeight="1" x14ac:dyDescent="0.25">
      <c r="A792" s="53" t="s">
        <v>4521</v>
      </c>
      <c r="B792" s="53">
        <v>3000</v>
      </c>
      <c r="C792" s="53" t="s">
        <v>66</v>
      </c>
      <c r="D792" s="53" t="s">
        <v>3161</v>
      </c>
      <c r="E792" s="53">
        <v>3</v>
      </c>
      <c r="F792" s="53" t="s">
        <v>3169</v>
      </c>
      <c r="G792" s="53" t="s">
        <v>3162</v>
      </c>
      <c r="H792" s="54" t="s">
        <v>94</v>
      </c>
      <c r="I792" s="54" t="s">
        <v>76</v>
      </c>
      <c r="J792" s="54" t="s">
        <v>80</v>
      </c>
      <c r="K792" s="54" t="s">
        <v>80</v>
      </c>
      <c r="L792" s="54" t="s">
        <v>80</v>
      </c>
      <c r="M792" s="54" t="s">
        <v>80</v>
      </c>
      <c r="N792" s="54" t="s">
        <v>80</v>
      </c>
      <c r="O792" s="54" t="s">
        <v>80</v>
      </c>
      <c r="P792" s="54" t="s">
        <v>3170</v>
      </c>
      <c r="Q792" s="52">
        <v>0.2</v>
      </c>
      <c r="R792" s="52">
        <v>4.0000000000000008E-2</v>
      </c>
      <c r="S792" s="428">
        <v>1</v>
      </c>
      <c r="T792" s="54" t="s">
        <v>84</v>
      </c>
      <c r="U792" s="54" t="s">
        <v>3171</v>
      </c>
      <c r="V792" s="75">
        <v>44958</v>
      </c>
      <c r="W792" s="75">
        <v>44985</v>
      </c>
      <c r="X792" s="54" t="s">
        <v>3166</v>
      </c>
      <c r="Y792" s="57" t="s">
        <v>100</v>
      </c>
      <c r="Z792" s="392">
        <v>1</v>
      </c>
      <c r="AA792" s="58" t="s">
        <v>3172</v>
      </c>
      <c r="AB792" s="435">
        <v>44974</v>
      </c>
      <c r="AC792" s="392">
        <v>1</v>
      </c>
      <c r="AD792" s="58" t="s">
        <v>956</v>
      </c>
      <c r="AE792" s="435">
        <v>44974</v>
      </c>
      <c r="AF792" s="57" t="s">
        <v>79</v>
      </c>
      <c r="AG792" s="437">
        <v>1</v>
      </c>
    </row>
    <row r="793" spans="1:33" ht="39.75" customHeight="1" x14ac:dyDescent="0.25">
      <c r="A793" s="53" t="s">
        <v>4521</v>
      </c>
      <c r="B793" s="53">
        <v>3000</v>
      </c>
      <c r="C793" s="53" t="s">
        <v>66</v>
      </c>
      <c r="D793" s="53" t="s">
        <v>3161</v>
      </c>
      <c r="E793" s="53">
        <v>3</v>
      </c>
      <c r="F793" s="53" t="s">
        <v>3173</v>
      </c>
      <c r="G793" s="53" t="s">
        <v>3162</v>
      </c>
      <c r="H793" s="54" t="s">
        <v>94</v>
      </c>
      <c r="I793" s="54" t="s">
        <v>76</v>
      </c>
      <c r="J793" s="54" t="s">
        <v>80</v>
      </c>
      <c r="K793" s="54" t="s">
        <v>80</v>
      </c>
      <c r="L793" s="54" t="s">
        <v>80</v>
      </c>
      <c r="M793" s="54" t="s">
        <v>80</v>
      </c>
      <c r="N793" s="54" t="s">
        <v>80</v>
      </c>
      <c r="O793" s="54" t="s">
        <v>80</v>
      </c>
      <c r="P793" s="54" t="s">
        <v>3174</v>
      </c>
      <c r="Q793" s="52">
        <v>0.8</v>
      </c>
      <c r="R793" s="52">
        <v>0.16000000000000003</v>
      </c>
      <c r="S793" s="428">
        <v>6</v>
      </c>
      <c r="T793" s="54" t="s">
        <v>84</v>
      </c>
      <c r="U793" s="54" t="s">
        <v>3165</v>
      </c>
      <c r="V793" s="75">
        <v>44985</v>
      </c>
      <c r="W793" s="75">
        <v>45260</v>
      </c>
      <c r="X793" s="54" t="s">
        <v>3166</v>
      </c>
      <c r="Y793" s="57" t="s">
        <v>100</v>
      </c>
      <c r="Z793" s="392">
        <v>1</v>
      </c>
      <c r="AA793" s="58" t="s">
        <v>3175</v>
      </c>
      <c r="AB793" s="435">
        <v>45197</v>
      </c>
      <c r="AC793" s="392">
        <v>1</v>
      </c>
      <c r="AD793" s="58" t="s">
        <v>3176</v>
      </c>
      <c r="AE793" s="435">
        <v>45197</v>
      </c>
      <c r="AF793" s="57" t="s">
        <v>79</v>
      </c>
      <c r="AG793" s="437">
        <v>1</v>
      </c>
    </row>
    <row r="794" spans="1:33" ht="39.75" customHeight="1" x14ac:dyDescent="0.25">
      <c r="A794" s="49" t="s">
        <v>4521</v>
      </c>
      <c r="B794" s="49">
        <v>3000</v>
      </c>
      <c r="C794" s="49" t="s">
        <v>66</v>
      </c>
      <c r="D794" s="49" t="s">
        <v>3161</v>
      </c>
      <c r="E794" s="49">
        <v>3</v>
      </c>
      <c r="F794" s="49" t="s">
        <v>3177</v>
      </c>
      <c r="G794" s="49" t="s">
        <v>3177</v>
      </c>
      <c r="H794" s="417" t="s">
        <v>75</v>
      </c>
      <c r="I794" s="417" t="s">
        <v>76</v>
      </c>
      <c r="J794" s="417" t="s">
        <v>265</v>
      </c>
      <c r="K794" s="417" t="s">
        <v>124</v>
      </c>
      <c r="L794" s="417" t="s">
        <v>79</v>
      </c>
      <c r="M794" s="417" t="s">
        <v>3178</v>
      </c>
      <c r="N794" s="417" t="s">
        <v>1184</v>
      </c>
      <c r="O794" s="417" t="s">
        <v>3179</v>
      </c>
      <c r="P794" s="417" t="s">
        <v>3180</v>
      </c>
      <c r="Q794" s="50">
        <v>0.1</v>
      </c>
      <c r="R794" s="50"/>
      <c r="S794" s="153">
        <v>2</v>
      </c>
      <c r="T794" s="417" t="s">
        <v>84</v>
      </c>
      <c r="U794" s="417" t="s">
        <v>3181</v>
      </c>
      <c r="V794" s="171">
        <v>44958</v>
      </c>
      <c r="W794" s="171">
        <v>45260</v>
      </c>
      <c r="X794" s="417" t="s">
        <v>3182</v>
      </c>
      <c r="Y794" s="57" t="s">
        <v>100</v>
      </c>
      <c r="Z794" s="392">
        <v>1</v>
      </c>
      <c r="AA794" s="58" t="s">
        <v>3183</v>
      </c>
      <c r="AB794" s="435">
        <v>45260</v>
      </c>
      <c r="AC794" s="392">
        <v>1</v>
      </c>
      <c r="AD794" s="58" t="s">
        <v>936</v>
      </c>
      <c r="AE794" s="435">
        <v>45260</v>
      </c>
      <c r="AF794" s="436" t="s">
        <v>92</v>
      </c>
      <c r="AG794" s="437" t="s">
        <v>92</v>
      </c>
    </row>
    <row r="795" spans="1:33" ht="39.75" customHeight="1" x14ac:dyDescent="0.25">
      <c r="A795" s="53" t="s">
        <v>4521</v>
      </c>
      <c r="B795" s="53">
        <v>3000</v>
      </c>
      <c r="C795" s="53" t="s">
        <v>66</v>
      </c>
      <c r="D795" s="53" t="s">
        <v>3161</v>
      </c>
      <c r="E795" s="53">
        <v>3</v>
      </c>
      <c r="F795" s="53" t="s">
        <v>3184</v>
      </c>
      <c r="G795" s="53" t="s">
        <v>3177</v>
      </c>
      <c r="H795" s="54" t="s">
        <v>94</v>
      </c>
      <c r="I795" s="54" t="s">
        <v>76</v>
      </c>
      <c r="J795" s="54" t="s">
        <v>80</v>
      </c>
      <c r="K795" s="54" t="s">
        <v>80</v>
      </c>
      <c r="L795" s="54" t="s">
        <v>80</v>
      </c>
      <c r="M795" s="54" t="s">
        <v>80</v>
      </c>
      <c r="N795" s="54" t="s">
        <v>80</v>
      </c>
      <c r="O795" s="54" t="s">
        <v>80</v>
      </c>
      <c r="P795" s="54" t="s">
        <v>374</v>
      </c>
      <c r="Q795" s="52">
        <v>0.1</v>
      </c>
      <c r="R795" s="52">
        <v>1.0000000000000002E-2</v>
      </c>
      <c r="S795" s="428">
        <v>1</v>
      </c>
      <c r="T795" s="54" t="s">
        <v>84</v>
      </c>
      <c r="U795" s="54" t="s">
        <v>2426</v>
      </c>
      <c r="V795" s="75">
        <v>44958</v>
      </c>
      <c r="W795" s="75">
        <v>45016</v>
      </c>
      <c r="X795" s="54" t="s">
        <v>3185</v>
      </c>
      <c r="Y795" s="57" t="s">
        <v>100</v>
      </c>
      <c r="Z795" s="392">
        <v>1</v>
      </c>
      <c r="AA795" s="58" t="s">
        <v>3186</v>
      </c>
      <c r="AB795" s="435">
        <v>45014</v>
      </c>
      <c r="AC795" s="392">
        <v>1</v>
      </c>
      <c r="AD795" s="58" t="s">
        <v>3187</v>
      </c>
      <c r="AE795" s="435">
        <v>45014</v>
      </c>
      <c r="AF795" s="57" t="s">
        <v>79</v>
      </c>
      <c r="AG795" s="437">
        <v>1</v>
      </c>
    </row>
    <row r="796" spans="1:33" ht="39.75" customHeight="1" x14ac:dyDescent="0.25">
      <c r="A796" s="53" t="s">
        <v>4521</v>
      </c>
      <c r="B796" s="53">
        <v>3000</v>
      </c>
      <c r="C796" s="53" t="s">
        <v>66</v>
      </c>
      <c r="D796" s="53" t="s">
        <v>3161</v>
      </c>
      <c r="E796" s="53">
        <v>3</v>
      </c>
      <c r="F796" s="53" t="s">
        <v>3188</v>
      </c>
      <c r="G796" s="53" t="s">
        <v>3177</v>
      </c>
      <c r="H796" s="54" t="s">
        <v>94</v>
      </c>
      <c r="I796" s="54" t="s">
        <v>76</v>
      </c>
      <c r="J796" s="54" t="s">
        <v>80</v>
      </c>
      <c r="K796" s="54" t="s">
        <v>80</v>
      </c>
      <c r="L796" s="54" t="s">
        <v>80</v>
      </c>
      <c r="M796" s="54" t="s">
        <v>80</v>
      </c>
      <c r="N796" s="54" t="s">
        <v>80</v>
      </c>
      <c r="O796" s="54" t="s">
        <v>80</v>
      </c>
      <c r="P796" s="54" t="s">
        <v>378</v>
      </c>
      <c r="Q796" s="52">
        <v>0.1</v>
      </c>
      <c r="R796" s="52">
        <v>1.0000000000000002E-2</v>
      </c>
      <c r="S796" s="428">
        <v>1</v>
      </c>
      <c r="T796" s="54" t="s">
        <v>84</v>
      </c>
      <c r="U796" s="54" t="s">
        <v>3189</v>
      </c>
      <c r="V796" s="75">
        <v>45019</v>
      </c>
      <c r="W796" s="75">
        <v>45058</v>
      </c>
      <c r="X796" s="54" t="s">
        <v>3185</v>
      </c>
      <c r="Y796" s="57" t="s">
        <v>100</v>
      </c>
      <c r="Z796" s="392">
        <v>1</v>
      </c>
      <c r="AA796" s="58" t="s">
        <v>3190</v>
      </c>
      <c r="AB796" s="435">
        <v>45027</v>
      </c>
      <c r="AC796" s="392">
        <v>1</v>
      </c>
      <c r="AD796" s="58" t="s">
        <v>1303</v>
      </c>
      <c r="AE796" s="435">
        <v>45027</v>
      </c>
      <c r="AF796" s="57" t="s">
        <v>79</v>
      </c>
      <c r="AG796" s="437">
        <v>1</v>
      </c>
    </row>
    <row r="797" spans="1:33" ht="39.75" customHeight="1" x14ac:dyDescent="0.25">
      <c r="A797" s="53" t="s">
        <v>4521</v>
      </c>
      <c r="B797" s="53">
        <v>3000</v>
      </c>
      <c r="C797" s="53" t="s">
        <v>66</v>
      </c>
      <c r="D797" s="53" t="s">
        <v>3161</v>
      </c>
      <c r="E797" s="53">
        <v>3</v>
      </c>
      <c r="F797" s="53" t="s">
        <v>3191</v>
      </c>
      <c r="G797" s="53" t="s">
        <v>3177</v>
      </c>
      <c r="H797" s="54" t="s">
        <v>94</v>
      </c>
      <c r="I797" s="54" t="s">
        <v>76</v>
      </c>
      <c r="J797" s="54" t="s">
        <v>80</v>
      </c>
      <c r="K797" s="54" t="s">
        <v>80</v>
      </c>
      <c r="L797" s="54" t="s">
        <v>80</v>
      </c>
      <c r="M797" s="54" t="s">
        <v>80</v>
      </c>
      <c r="N797" s="54" t="s">
        <v>80</v>
      </c>
      <c r="O797" s="54" t="s">
        <v>80</v>
      </c>
      <c r="P797" s="54" t="s">
        <v>383</v>
      </c>
      <c r="Q797" s="52">
        <v>0.1</v>
      </c>
      <c r="R797" s="52">
        <v>1.0000000000000002E-2</v>
      </c>
      <c r="S797" s="428">
        <v>1</v>
      </c>
      <c r="T797" s="54" t="s">
        <v>84</v>
      </c>
      <c r="U797" s="54" t="s">
        <v>3192</v>
      </c>
      <c r="V797" s="75">
        <v>45061</v>
      </c>
      <c r="W797" s="75">
        <v>45079</v>
      </c>
      <c r="X797" s="54" t="s">
        <v>3185</v>
      </c>
      <c r="Y797" s="57" t="s">
        <v>100</v>
      </c>
      <c r="Z797" s="392">
        <v>1</v>
      </c>
      <c r="AA797" s="58" t="s">
        <v>3193</v>
      </c>
      <c r="AB797" s="435">
        <v>45079</v>
      </c>
      <c r="AC797" s="392">
        <v>1</v>
      </c>
      <c r="AD797" s="58" t="s">
        <v>1303</v>
      </c>
      <c r="AE797" s="435">
        <v>45079</v>
      </c>
      <c r="AF797" s="57" t="s">
        <v>79</v>
      </c>
      <c r="AG797" s="437">
        <v>1</v>
      </c>
    </row>
    <row r="798" spans="1:33" ht="39.75" customHeight="1" x14ac:dyDescent="0.25">
      <c r="A798" s="53" t="s">
        <v>4521</v>
      </c>
      <c r="B798" s="53">
        <v>3000</v>
      </c>
      <c r="C798" s="53" t="s">
        <v>66</v>
      </c>
      <c r="D798" s="53" t="s">
        <v>3161</v>
      </c>
      <c r="E798" s="53">
        <v>3</v>
      </c>
      <c r="F798" s="53" t="s">
        <v>3194</v>
      </c>
      <c r="G798" s="53" t="s">
        <v>3177</v>
      </c>
      <c r="H798" s="54" t="s">
        <v>102</v>
      </c>
      <c r="I798" s="54" t="s">
        <v>76</v>
      </c>
      <c r="J798" s="54" t="s">
        <v>80</v>
      </c>
      <c r="K798" s="54" t="s">
        <v>80</v>
      </c>
      <c r="L798" s="54" t="s">
        <v>80</v>
      </c>
      <c r="M798" s="54" t="s">
        <v>80</v>
      </c>
      <c r="N798" s="54" t="s">
        <v>80</v>
      </c>
      <c r="O798" s="54" t="s">
        <v>80</v>
      </c>
      <c r="P798" s="54" t="s">
        <v>3195</v>
      </c>
      <c r="Q798" s="52">
        <v>0</v>
      </c>
      <c r="R798" s="52">
        <v>0</v>
      </c>
      <c r="S798" s="428">
        <v>1</v>
      </c>
      <c r="T798" s="54" t="s">
        <v>84</v>
      </c>
      <c r="U798" s="54" t="s">
        <v>3196</v>
      </c>
      <c r="V798" s="75">
        <v>45093</v>
      </c>
      <c r="W798" s="75">
        <v>45100</v>
      </c>
      <c r="X798" s="54" t="s">
        <v>390</v>
      </c>
      <c r="Y798" s="57" t="s">
        <v>100</v>
      </c>
      <c r="Z798" s="392">
        <v>1</v>
      </c>
      <c r="AA798" s="58" t="s">
        <v>3197</v>
      </c>
      <c r="AB798" s="435">
        <v>45100</v>
      </c>
      <c r="AC798" s="392">
        <v>1</v>
      </c>
      <c r="AD798" s="58" t="s">
        <v>1303</v>
      </c>
      <c r="AE798" s="435">
        <v>45100</v>
      </c>
      <c r="AF798" s="57" t="s">
        <v>79</v>
      </c>
      <c r="AG798" s="437">
        <v>1</v>
      </c>
    </row>
    <row r="799" spans="1:33" ht="39.75" customHeight="1" x14ac:dyDescent="0.25">
      <c r="A799" s="53" t="s">
        <v>4521</v>
      </c>
      <c r="B799" s="53">
        <v>3000</v>
      </c>
      <c r="C799" s="53" t="s">
        <v>66</v>
      </c>
      <c r="D799" s="53" t="s">
        <v>3161</v>
      </c>
      <c r="E799" s="53">
        <v>3</v>
      </c>
      <c r="F799" s="53" t="s">
        <v>3198</v>
      </c>
      <c r="G799" s="53" t="s">
        <v>3177</v>
      </c>
      <c r="H799" s="54" t="s">
        <v>94</v>
      </c>
      <c r="I799" s="54" t="s">
        <v>76</v>
      </c>
      <c r="J799" s="54" t="s">
        <v>80</v>
      </c>
      <c r="K799" s="54" t="s">
        <v>80</v>
      </c>
      <c r="L799" s="54" t="s">
        <v>80</v>
      </c>
      <c r="M799" s="54" t="s">
        <v>80</v>
      </c>
      <c r="N799" s="54" t="s">
        <v>80</v>
      </c>
      <c r="O799" s="54" t="s">
        <v>80</v>
      </c>
      <c r="P799" s="54" t="s">
        <v>393</v>
      </c>
      <c r="Q799" s="52">
        <v>0.2</v>
      </c>
      <c r="R799" s="52">
        <v>2.0000000000000004E-2</v>
      </c>
      <c r="S799" s="428">
        <v>1</v>
      </c>
      <c r="T799" s="54" t="s">
        <v>84</v>
      </c>
      <c r="U799" s="54" t="s">
        <v>3199</v>
      </c>
      <c r="V799" s="75">
        <v>45103</v>
      </c>
      <c r="W799" s="75">
        <v>45114</v>
      </c>
      <c r="X799" s="54" t="s">
        <v>3200</v>
      </c>
      <c r="Y799" s="57" t="s">
        <v>100</v>
      </c>
      <c r="Z799" s="392">
        <v>1</v>
      </c>
      <c r="AA799" s="58" t="s">
        <v>3201</v>
      </c>
      <c r="AB799" s="435">
        <v>45105</v>
      </c>
      <c r="AC799" s="392">
        <v>1</v>
      </c>
      <c r="AD799" s="58" t="s">
        <v>1303</v>
      </c>
      <c r="AE799" s="435">
        <v>45105</v>
      </c>
      <c r="AF799" s="57" t="s">
        <v>79</v>
      </c>
      <c r="AG799" s="437">
        <v>1</v>
      </c>
    </row>
    <row r="800" spans="1:33" ht="39.75" customHeight="1" x14ac:dyDescent="0.25">
      <c r="A800" s="53" t="s">
        <v>4521</v>
      </c>
      <c r="B800" s="53">
        <v>3000</v>
      </c>
      <c r="C800" s="53" t="s">
        <v>66</v>
      </c>
      <c r="D800" s="53" t="s">
        <v>3161</v>
      </c>
      <c r="E800" s="53">
        <v>3</v>
      </c>
      <c r="F800" s="53" t="s">
        <v>3202</v>
      </c>
      <c r="G800" s="53" t="s">
        <v>3177</v>
      </c>
      <c r="H800" s="54" t="s">
        <v>94</v>
      </c>
      <c r="I800" s="54" t="s">
        <v>76</v>
      </c>
      <c r="J800" s="54" t="s">
        <v>80</v>
      </c>
      <c r="K800" s="54" t="s">
        <v>80</v>
      </c>
      <c r="L800" s="54" t="s">
        <v>80</v>
      </c>
      <c r="M800" s="54" t="s">
        <v>80</v>
      </c>
      <c r="N800" s="54" t="s">
        <v>80</v>
      </c>
      <c r="O800" s="54" t="s">
        <v>80</v>
      </c>
      <c r="P800" s="54" t="s">
        <v>374</v>
      </c>
      <c r="Q800" s="52">
        <v>0.1</v>
      </c>
      <c r="R800" s="52">
        <v>1.0000000000000002E-2</v>
      </c>
      <c r="S800" s="428">
        <v>1</v>
      </c>
      <c r="T800" s="54" t="s">
        <v>84</v>
      </c>
      <c r="U800" s="54" t="s">
        <v>2426</v>
      </c>
      <c r="V800" s="75">
        <v>45117</v>
      </c>
      <c r="W800" s="75">
        <v>45169</v>
      </c>
      <c r="X800" s="54" t="s">
        <v>3203</v>
      </c>
      <c r="Y800" s="57" t="s">
        <v>100</v>
      </c>
      <c r="Z800" s="392">
        <v>1</v>
      </c>
      <c r="AA800" s="58" t="s">
        <v>3204</v>
      </c>
      <c r="AB800" s="435">
        <v>45167</v>
      </c>
      <c r="AC800" s="392">
        <v>1</v>
      </c>
      <c r="AD800" s="58" t="s">
        <v>1303</v>
      </c>
      <c r="AE800" s="435">
        <v>45167</v>
      </c>
      <c r="AF800" s="57" t="s">
        <v>79</v>
      </c>
      <c r="AG800" s="437">
        <v>1</v>
      </c>
    </row>
    <row r="801" spans="1:33" ht="39.75" customHeight="1" x14ac:dyDescent="0.25">
      <c r="A801" s="53" t="s">
        <v>4521</v>
      </c>
      <c r="B801" s="53">
        <v>3000</v>
      </c>
      <c r="C801" s="53" t="s">
        <v>66</v>
      </c>
      <c r="D801" s="53" t="s">
        <v>3161</v>
      </c>
      <c r="E801" s="53">
        <v>3</v>
      </c>
      <c r="F801" s="53" t="s">
        <v>3205</v>
      </c>
      <c r="G801" s="53" t="s">
        <v>3177</v>
      </c>
      <c r="H801" s="54" t="s">
        <v>94</v>
      </c>
      <c r="I801" s="54" t="s">
        <v>76</v>
      </c>
      <c r="J801" s="54" t="s">
        <v>80</v>
      </c>
      <c r="K801" s="54" t="s">
        <v>80</v>
      </c>
      <c r="L801" s="54" t="s">
        <v>80</v>
      </c>
      <c r="M801" s="54" t="s">
        <v>80</v>
      </c>
      <c r="N801" s="54" t="s">
        <v>80</v>
      </c>
      <c r="O801" s="54" t="s">
        <v>80</v>
      </c>
      <c r="P801" s="54" t="s">
        <v>378</v>
      </c>
      <c r="Q801" s="52">
        <v>0.1</v>
      </c>
      <c r="R801" s="52">
        <v>1.0000000000000002E-2</v>
      </c>
      <c r="S801" s="428">
        <v>1</v>
      </c>
      <c r="T801" s="54" t="s">
        <v>84</v>
      </c>
      <c r="U801" s="54" t="s">
        <v>3189</v>
      </c>
      <c r="V801" s="75">
        <v>45170</v>
      </c>
      <c r="W801" s="75">
        <v>45212</v>
      </c>
      <c r="X801" s="54" t="s">
        <v>3203</v>
      </c>
      <c r="Y801" s="57" t="s">
        <v>100</v>
      </c>
      <c r="Z801" s="392">
        <v>1</v>
      </c>
      <c r="AA801" s="58" t="s">
        <v>3206</v>
      </c>
      <c r="AB801" s="435">
        <v>45217</v>
      </c>
      <c r="AC801" s="392">
        <v>1</v>
      </c>
      <c r="AD801" s="58" t="s">
        <v>936</v>
      </c>
      <c r="AE801" s="435">
        <v>45217</v>
      </c>
      <c r="AF801" s="57" t="s">
        <v>79</v>
      </c>
      <c r="AG801" s="437">
        <v>1</v>
      </c>
    </row>
    <row r="802" spans="1:33" ht="39.75" customHeight="1" x14ac:dyDescent="0.25">
      <c r="A802" s="53" t="s">
        <v>4521</v>
      </c>
      <c r="B802" s="53">
        <v>3000</v>
      </c>
      <c r="C802" s="53" t="s">
        <v>66</v>
      </c>
      <c r="D802" s="53" t="s">
        <v>3161</v>
      </c>
      <c r="E802" s="53">
        <v>3</v>
      </c>
      <c r="F802" s="53" t="s">
        <v>3207</v>
      </c>
      <c r="G802" s="53" t="s">
        <v>3177</v>
      </c>
      <c r="H802" s="54" t="s">
        <v>94</v>
      </c>
      <c r="I802" s="54" t="s">
        <v>76</v>
      </c>
      <c r="J802" s="54" t="s">
        <v>80</v>
      </c>
      <c r="K802" s="54" t="s">
        <v>80</v>
      </c>
      <c r="L802" s="54" t="s">
        <v>80</v>
      </c>
      <c r="M802" s="54" t="s">
        <v>80</v>
      </c>
      <c r="N802" s="54" t="s">
        <v>80</v>
      </c>
      <c r="O802" s="54" t="s">
        <v>80</v>
      </c>
      <c r="P802" s="54" t="s">
        <v>383</v>
      </c>
      <c r="Q802" s="52">
        <v>0.1</v>
      </c>
      <c r="R802" s="52">
        <v>1.0000000000000002E-2</v>
      </c>
      <c r="S802" s="428">
        <v>1</v>
      </c>
      <c r="T802" s="54" t="s">
        <v>84</v>
      </c>
      <c r="U802" s="54" t="s">
        <v>3192</v>
      </c>
      <c r="V802" s="75">
        <v>45212</v>
      </c>
      <c r="W802" s="75">
        <v>45233</v>
      </c>
      <c r="X802" s="54" t="s">
        <v>3203</v>
      </c>
      <c r="Y802" s="57" t="s">
        <v>100</v>
      </c>
      <c r="Z802" s="392">
        <v>1</v>
      </c>
      <c r="AA802" s="58" t="s">
        <v>3208</v>
      </c>
      <c r="AB802" s="435">
        <v>45233</v>
      </c>
      <c r="AC802" s="392">
        <v>1</v>
      </c>
      <c r="AD802" s="58" t="s">
        <v>936</v>
      </c>
      <c r="AE802" s="435">
        <v>45233</v>
      </c>
      <c r="AF802" s="57" t="s">
        <v>79</v>
      </c>
      <c r="AG802" s="437">
        <v>1</v>
      </c>
    </row>
    <row r="803" spans="1:33" ht="39.75" customHeight="1" x14ac:dyDescent="0.25">
      <c r="A803" s="53" t="s">
        <v>4521</v>
      </c>
      <c r="B803" s="53">
        <v>3000</v>
      </c>
      <c r="C803" s="53" t="s">
        <v>66</v>
      </c>
      <c r="D803" s="53" t="s">
        <v>3161</v>
      </c>
      <c r="E803" s="53">
        <v>3</v>
      </c>
      <c r="F803" s="53" t="s">
        <v>3209</v>
      </c>
      <c r="G803" s="53" t="s">
        <v>3177</v>
      </c>
      <c r="H803" s="54" t="s">
        <v>102</v>
      </c>
      <c r="I803" s="54" t="s">
        <v>76</v>
      </c>
      <c r="J803" s="54" t="s">
        <v>80</v>
      </c>
      <c r="K803" s="54" t="s">
        <v>80</v>
      </c>
      <c r="L803" s="54" t="s">
        <v>80</v>
      </c>
      <c r="M803" s="54" t="s">
        <v>80</v>
      </c>
      <c r="N803" s="54" t="s">
        <v>80</v>
      </c>
      <c r="O803" s="54" t="s">
        <v>80</v>
      </c>
      <c r="P803" s="54" t="s">
        <v>388</v>
      </c>
      <c r="Q803" s="52">
        <v>0</v>
      </c>
      <c r="R803" s="52">
        <v>0</v>
      </c>
      <c r="S803" s="428">
        <v>1</v>
      </c>
      <c r="T803" s="54" t="s">
        <v>84</v>
      </c>
      <c r="U803" s="54" t="s">
        <v>3196</v>
      </c>
      <c r="V803" s="75">
        <v>45250</v>
      </c>
      <c r="W803" s="75">
        <v>45254</v>
      </c>
      <c r="X803" s="54" t="s">
        <v>390</v>
      </c>
      <c r="Y803" s="57" t="s">
        <v>100</v>
      </c>
      <c r="Z803" s="392">
        <v>1</v>
      </c>
      <c r="AA803" s="58" t="s">
        <v>3210</v>
      </c>
      <c r="AB803" s="435">
        <v>45254</v>
      </c>
      <c r="AC803" s="392">
        <v>1</v>
      </c>
      <c r="AD803" s="58" t="s">
        <v>936</v>
      </c>
      <c r="AE803" s="435">
        <v>45254</v>
      </c>
      <c r="AF803" s="57" t="s">
        <v>79</v>
      </c>
      <c r="AG803" s="437">
        <v>1</v>
      </c>
    </row>
    <row r="804" spans="1:33" ht="39.75" customHeight="1" x14ac:dyDescent="0.25">
      <c r="A804" s="53" t="s">
        <v>4521</v>
      </c>
      <c r="B804" s="53">
        <v>3000</v>
      </c>
      <c r="C804" s="53" t="s">
        <v>66</v>
      </c>
      <c r="D804" s="53" t="s">
        <v>3161</v>
      </c>
      <c r="E804" s="53">
        <v>3</v>
      </c>
      <c r="F804" s="53" t="s">
        <v>3211</v>
      </c>
      <c r="G804" s="53" t="s">
        <v>3177</v>
      </c>
      <c r="H804" s="54" t="s">
        <v>94</v>
      </c>
      <c r="I804" s="54" t="s">
        <v>76</v>
      </c>
      <c r="J804" s="54" t="s">
        <v>80</v>
      </c>
      <c r="K804" s="54" t="s">
        <v>80</v>
      </c>
      <c r="L804" s="54" t="s">
        <v>80</v>
      </c>
      <c r="M804" s="54" t="s">
        <v>80</v>
      </c>
      <c r="N804" s="54" t="s">
        <v>80</v>
      </c>
      <c r="O804" s="54" t="s">
        <v>80</v>
      </c>
      <c r="P804" s="54" t="s">
        <v>393</v>
      </c>
      <c r="Q804" s="52">
        <v>0.2</v>
      </c>
      <c r="R804" s="52">
        <v>2.0000000000000004E-2</v>
      </c>
      <c r="S804" s="428">
        <v>1</v>
      </c>
      <c r="T804" s="54" t="s">
        <v>84</v>
      </c>
      <c r="U804" s="54" t="s">
        <v>3199</v>
      </c>
      <c r="V804" s="75">
        <v>45257</v>
      </c>
      <c r="W804" s="75">
        <v>45260</v>
      </c>
      <c r="X804" s="54" t="s">
        <v>3212</v>
      </c>
      <c r="Y804" s="57" t="s">
        <v>100</v>
      </c>
      <c r="Z804" s="392">
        <v>1</v>
      </c>
      <c r="AA804" s="58" t="s">
        <v>3213</v>
      </c>
      <c r="AB804" s="435">
        <v>45260</v>
      </c>
      <c r="AC804" s="392">
        <v>1</v>
      </c>
      <c r="AD804" s="58" t="s">
        <v>936</v>
      </c>
      <c r="AE804" s="435">
        <v>45260</v>
      </c>
      <c r="AF804" s="57" t="s">
        <v>79</v>
      </c>
      <c r="AG804" s="437">
        <v>1</v>
      </c>
    </row>
    <row r="805" spans="1:33" ht="39.75" customHeight="1" x14ac:dyDescent="0.25">
      <c r="A805" s="49" t="s">
        <v>4521</v>
      </c>
      <c r="B805" s="49">
        <v>3000</v>
      </c>
      <c r="C805" s="49" t="s">
        <v>66</v>
      </c>
      <c r="D805" s="49" t="s">
        <v>3161</v>
      </c>
      <c r="E805" s="49">
        <v>3</v>
      </c>
      <c r="F805" s="49" t="s">
        <v>3214</v>
      </c>
      <c r="G805" s="49" t="s">
        <v>3214</v>
      </c>
      <c r="H805" s="417" t="s">
        <v>75</v>
      </c>
      <c r="I805" s="417" t="s">
        <v>76</v>
      </c>
      <c r="J805" s="417" t="s">
        <v>265</v>
      </c>
      <c r="K805" s="417" t="s">
        <v>472</v>
      </c>
      <c r="L805" s="417" t="s">
        <v>79</v>
      </c>
      <c r="M805" s="417" t="s">
        <v>80</v>
      </c>
      <c r="N805" s="417" t="s">
        <v>643</v>
      </c>
      <c r="O805" s="417" t="s">
        <v>735</v>
      </c>
      <c r="P805" s="417" t="s">
        <v>3215</v>
      </c>
      <c r="Q805" s="50">
        <v>0.1</v>
      </c>
      <c r="R805" s="50"/>
      <c r="S805" s="153">
        <v>3</v>
      </c>
      <c r="T805" s="417" t="s">
        <v>84</v>
      </c>
      <c r="U805" s="417" t="s">
        <v>3216</v>
      </c>
      <c r="V805" s="171">
        <v>44958</v>
      </c>
      <c r="W805" s="171">
        <v>45260</v>
      </c>
      <c r="X805" s="417" t="s">
        <v>3182</v>
      </c>
      <c r="Y805" s="57" t="s">
        <v>100</v>
      </c>
      <c r="Z805" s="392">
        <v>1</v>
      </c>
      <c r="AA805" s="58" t="s">
        <v>3218</v>
      </c>
      <c r="AB805" s="435">
        <v>45224</v>
      </c>
      <c r="AC805" s="392">
        <v>1</v>
      </c>
      <c r="AD805" s="58" t="s">
        <v>936</v>
      </c>
      <c r="AE805" s="435">
        <v>45224</v>
      </c>
      <c r="AF805" s="436" t="s">
        <v>92</v>
      </c>
      <c r="AG805" s="437" t="s">
        <v>92</v>
      </c>
    </row>
    <row r="806" spans="1:33" ht="39.75" customHeight="1" x14ac:dyDescent="0.25">
      <c r="A806" s="53" t="s">
        <v>4521</v>
      </c>
      <c r="B806" s="53">
        <v>3000</v>
      </c>
      <c r="C806" s="53" t="s">
        <v>66</v>
      </c>
      <c r="D806" s="53" t="s">
        <v>3161</v>
      </c>
      <c r="E806" s="53">
        <v>3</v>
      </c>
      <c r="F806" s="53" t="s">
        <v>3219</v>
      </c>
      <c r="G806" s="53" t="s">
        <v>3214</v>
      </c>
      <c r="H806" s="54" t="s">
        <v>94</v>
      </c>
      <c r="I806" s="54" t="s">
        <v>76</v>
      </c>
      <c r="J806" s="54" t="s">
        <v>80</v>
      </c>
      <c r="K806" s="54" t="s">
        <v>80</v>
      </c>
      <c r="L806" s="54" t="s">
        <v>80</v>
      </c>
      <c r="M806" s="54" t="s">
        <v>80</v>
      </c>
      <c r="N806" s="54" t="s">
        <v>80</v>
      </c>
      <c r="O806" s="54" t="s">
        <v>80</v>
      </c>
      <c r="P806" s="54" t="s">
        <v>2461</v>
      </c>
      <c r="Q806" s="52">
        <v>0.5</v>
      </c>
      <c r="R806" s="52">
        <v>0.05</v>
      </c>
      <c r="S806" s="428">
        <v>1</v>
      </c>
      <c r="T806" s="54" t="s">
        <v>84</v>
      </c>
      <c r="U806" s="54" t="s">
        <v>2462</v>
      </c>
      <c r="V806" s="75">
        <v>44958</v>
      </c>
      <c r="W806" s="75">
        <v>45016</v>
      </c>
      <c r="X806" s="54" t="s">
        <v>3220</v>
      </c>
      <c r="Y806" s="57" t="s">
        <v>100</v>
      </c>
      <c r="Z806" s="392">
        <v>1</v>
      </c>
      <c r="AA806" s="58" t="s">
        <v>3221</v>
      </c>
      <c r="AB806" s="435">
        <v>44963</v>
      </c>
      <c r="AC806" s="392">
        <v>1</v>
      </c>
      <c r="AD806" s="58" t="s">
        <v>956</v>
      </c>
      <c r="AE806" s="435">
        <v>44963</v>
      </c>
      <c r="AF806" s="57" t="s">
        <v>79</v>
      </c>
      <c r="AG806" s="437">
        <v>1</v>
      </c>
    </row>
    <row r="807" spans="1:33" ht="39.75" customHeight="1" x14ac:dyDescent="0.25">
      <c r="A807" s="53" t="s">
        <v>4521</v>
      </c>
      <c r="B807" s="53">
        <v>3000</v>
      </c>
      <c r="C807" s="53" t="s">
        <v>66</v>
      </c>
      <c r="D807" s="53" t="s">
        <v>3161</v>
      </c>
      <c r="E807" s="53">
        <v>3</v>
      </c>
      <c r="F807" s="53" t="s">
        <v>3222</v>
      </c>
      <c r="G807" s="53" t="s">
        <v>3214</v>
      </c>
      <c r="H807" s="54" t="s">
        <v>102</v>
      </c>
      <c r="I807" s="54" t="s">
        <v>76</v>
      </c>
      <c r="J807" s="54" t="s">
        <v>80</v>
      </c>
      <c r="K807" s="54" t="s">
        <v>80</v>
      </c>
      <c r="L807" s="54" t="s">
        <v>80</v>
      </c>
      <c r="M807" s="54" t="s">
        <v>80</v>
      </c>
      <c r="N807" s="54" t="s">
        <v>80</v>
      </c>
      <c r="O807" s="54" t="s">
        <v>80</v>
      </c>
      <c r="P807" s="54" t="s">
        <v>2464</v>
      </c>
      <c r="Q807" s="52">
        <v>0</v>
      </c>
      <c r="R807" s="52">
        <v>0</v>
      </c>
      <c r="S807" s="428">
        <v>1</v>
      </c>
      <c r="T807" s="54" t="s">
        <v>84</v>
      </c>
      <c r="U807" s="54" t="s">
        <v>2465</v>
      </c>
      <c r="V807" s="75">
        <v>45019</v>
      </c>
      <c r="W807" s="75">
        <v>45086</v>
      </c>
      <c r="X807" s="54" t="s">
        <v>390</v>
      </c>
      <c r="Y807" s="57" t="s">
        <v>100</v>
      </c>
      <c r="Z807" s="392">
        <v>1</v>
      </c>
      <c r="AA807" s="58" t="s">
        <v>3223</v>
      </c>
      <c r="AB807" s="435">
        <v>45086</v>
      </c>
      <c r="AC807" s="392">
        <v>1</v>
      </c>
      <c r="AD807" s="58" t="s">
        <v>3217</v>
      </c>
      <c r="AE807" s="435">
        <v>45086</v>
      </c>
      <c r="AF807" s="57" t="s">
        <v>79</v>
      </c>
      <c r="AG807" s="437">
        <v>1</v>
      </c>
    </row>
    <row r="808" spans="1:33" ht="39.75" customHeight="1" x14ac:dyDescent="0.25">
      <c r="A808" s="53" t="s">
        <v>4521</v>
      </c>
      <c r="B808" s="53">
        <v>3000</v>
      </c>
      <c r="C808" s="53" t="s">
        <v>66</v>
      </c>
      <c r="D808" s="53" t="s">
        <v>3161</v>
      </c>
      <c r="E808" s="53">
        <v>3</v>
      </c>
      <c r="F808" s="53" t="s">
        <v>3224</v>
      </c>
      <c r="G808" s="53" t="s">
        <v>3214</v>
      </c>
      <c r="H808" s="54" t="s">
        <v>94</v>
      </c>
      <c r="I808" s="54" t="s">
        <v>76</v>
      </c>
      <c r="J808" s="54" t="s">
        <v>80</v>
      </c>
      <c r="K808" s="54" t="s">
        <v>80</v>
      </c>
      <c r="L808" s="54" t="s">
        <v>80</v>
      </c>
      <c r="M808" s="54" t="s">
        <v>80</v>
      </c>
      <c r="N808" s="54" t="s">
        <v>80</v>
      </c>
      <c r="O808" s="54" t="s">
        <v>80</v>
      </c>
      <c r="P808" s="54" t="s">
        <v>2469</v>
      </c>
      <c r="Q808" s="52">
        <v>0.5</v>
      </c>
      <c r="R808" s="52">
        <v>0.05</v>
      </c>
      <c r="S808" s="428">
        <v>1</v>
      </c>
      <c r="T808" s="54" t="s">
        <v>84</v>
      </c>
      <c r="U808" s="54" t="s">
        <v>2470</v>
      </c>
      <c r="V808" s="75">
        <v>45090</v>
      </c>
      <c r="W808" s="75">
        <v>45097</v>
      </c>
      <c r="X808" s="54" t="s">
        <v>3220</v>
      </c>
      <c r="Y808" s="57" t="s">
        <v>100</v>
      </c>
      <c r="Z808" s="392">
        <v>1</v>
      </c>
      <c r="AA808" s="58" t="s">
        <v>3225</v>
      </c>
      <c r="AB808" s="435">
        <v>45097</v>
      </c>
      <c r="AC808" s="392">
        <v>1</v>
      </c>
      <c r="AD808" s="58" t="s">
        <v>3217</v>
      </c>
      <c r="AE808" s="435">
        <v>45093</v>
      </c>
      <c r="AF808" s="57" t="s">
        <v>79</v>
      </c>
      <c r="AG808" s="437">
        <v>1</v>
      </c>
    </row>
    <row r="809" spans="1:33" ht="39.75" customHeight="1" x14ac:dyDescent="0.25">
      <c r="A809" s="53" t="s">
        <v>4521</v>
      </c>
      <c r="B809" s="53">
        <v>3000</v>
      </c>
      <c r="C809" s="53" t="s">
        <v>66</v>
      </c>
      <c r="D809" s="53" t="s">
        <v>3161</v>
      </c>
      <c r="E809" s="53">
        <v>3</v>
      </c>
      <c r="F809" s="53" t="s">
        <v>3226</v>
      </c>
      <c r="G809" s="53" t="s">
        <v>3214</v>
      </c>
      <c r="H809" s="54" t="s">
        <v>102</v>
      </c>
      <c r="I809" s="54" t="s">
        <v>76</v>
      </c>
      <c r="J809" s="54" t="s">
        <v>80</v>
      </c>
      <c r="K809" s="54" t="s">
        <v>80</v>
      </c>
      <c r="L809" s="54" t="s">
        <v>80</v>
      </c>
      <c r="M809" s="54" t="s">
        <v>80</v>
      </c>
      <c r="N809" s="54" t="s">
        <v>80</v>
      </c>
      <c r="O809" s="54" t="s">
        <v>80</v>
      </c>
      <c r="P809" s="54" t="s">
        <v>2474</v>
      </c>
      <c r="Q809" s="52">
        <v>0</v>
      </c>
      <c r="R809" s="52">
        <v>0</v>
      </c>
      <c r="S809" s="428">
        <v>1</v>
      </c>
      <c r="T809" s="54" t="s">
        <v>84</v>
      </c>
      <c r="U809" s="54" t="s">
        <v>2475</v>
      </c>
      <c r="V809" s="75">
        <v>45098</v>
      </c>
      <c r="W809" s="75">
        <v>45260</v>
      </c>
      <c r="X809" s="54" t="s">
        <v>390</v>
      </c>
      <c r="Y809" s="57" t="s">
        <v>100</v>
      </c>
      <c r="Z809" s="392">
        <v>1</v>
      </c>
      <c r="AA809" s="58" t="s">
        <v>3227</v>
      </c>
      <c r="AB809" s="435">
        <v>45224</v>
      </c>
      <c r="AC809" s="392">
        <v>1</v>
      </c>
      <c r="AD809" s="58" t="s">
        <v>936</v>
      </c>
      <c r="AE809" s="435">
        <v>45224</v>
      </c>
      <c r="AF809" s="57" t="s">
        <v>79</v>
      </c>
      <c r="AG809" s="437">
        <v>1</v>
      </c>
    </row>
    <row r="810" spans="1:33" ht="39.75" customHeight="1" x14ac:dyDescent="0.25">
      <c r="A810" s="49" t="s">
        <v>4521</v>
      </c>
      <c r="B810" s="49">
        <v>3000</v>
      </c>
      <c r="C810" s="49" t="s">
        <v>66</v>
      </c>
      <c r="D810" s="49" t="s">
        <v>3161</v>
      </c>
      <c r="E810" s="49">
        <v>3</v>
      </c>
      <c r="F810" s="49" t="s">
        <v>3228</v>
      </c>
      <c r="G810" s="49" t="s">
        <v>3228</v>
      </c>
      <c r="H810" s="417" t="s">
        <v>75</v>
      </c>
      <c r="I810" s="417" t="s">
        <v>76</v>
      </c>
      <c r="J810" s="417" t="s">
        <v>265</v>
      </c>
      <c r="K810" s="417" t="s">
        <v>197</v>
      </c>
      <c r="L810" s="417" t="s">
        <v>79</v>
      </c>
      <c r="M810" s="417" t="s">
        <v>80</v>
      </c>
      <c r="N810" s="417" t="s">
        <v>126</v>
      </c>
      <c r="O810" s="417" t="s">
        <v>735</v>
      </c>
      <c r="P810" s="417" t="s">
        <v>3229</v>
      </c>
      <c r="Q810" s="50">
        <v>0.1</v>
      </c>
      <c r="R810" s="50"/>
      <c r="S810" s="153">
        <v>1</v>
      </c>
      <c r="T810" s="417" t="s">
        <v>84</v>
      </c>
      <c r="U810" s="417" t="s">
        <v>3230</v>
      </c>
      <c r="V810" s="171">
        <v>44958</v>
      </c>
      <c r="W810" s="171">
        <v>45260</v>
      </c>
      <c r="X810" s="417" t="s">
        <v>3231</v>
      </c>
      <c r="Y810" s="57" t="s">
        <v>100</v>
      </c>
      <c r="Z810" s="392">
        <v>1</v>
      </c>
      <c r="AA810" s="58" t="s">
        <v>3232</v>
      </c>
      <c r="AB810" s="435">
        <v>45224</v>
      </c>
      <c r="AC810" s="392">
        <v>1</v>
      </c>
      <c r="AD810" s="58" t="s">
        <v>936</v>
      </c>
      <c r="AE810" s="435">
        <v>45224</v>
      </c>
      <c r="AF810" s="436" t="s">
        <v>92</v>
      </c>
      <c r="AG810" s="437" t="s">
        <v>92</v>
      </c>
    </row>
    <row r="811" spans="1:33" ht="39.75" customHeight="1" x14ac:dyDescent="0.25">
      <c r="A811" s="53" t="s">
        <v>4521</v>
      </c>
      <c r="B811" s="53">
        <v>3000</v>
      </c>
      <c r="C811" s="53" t="s">
        <v>66</v>
      </c>
      <c r="D811" s="53" t="s">
        <v>3161</v>
      </c>
      <c r="E811" s="53">
        <v>3</v>
      </c>
      <c r="F811" s="53" t="s">
        <v>3233</v>
      </c>
      <c r="G811" s="53" t="s">
        <v>3228</v>
      </c>
      <c r="H811" s="54" t="s">
        <v>94</v>
      </c>
      <c r="I811" s="54" t="s">
        <v>76</v>
      </c>
      <c r="J811" s="54" t="s">
        <v>80</v>
      </c>
      <c r="K811" s="54" t="s">
        <v>80</v>
      </c>
      <c r="L811" s="54" t="s">
        <v>80</v>
      </c>
      <c r="M811" s="54" t="s">
        <v>80</v>
      </c>
      <c r="N811" s="54" t="s">
        <v>80</v>
      </c>
      <c r="O811" s="54" t="s">
        <v>80</v>
      </c>
      <c r="P811" s="54" t="s">
        <v>2485</v>
      </c>
      <c r="Q811" s="52">
        <v>0.2</v>
      </c>
      <c r="R811" s="52">
        <v>2.0000000000000004E-2</v>
      </c>
      <c r="S811" s="428">
        <v>1</v>
      </c>
      <c r="T811" s="54" t="s">
        <v>84</v>
      </c>
      <c r="U811" s="54" t="s">
        <v>2486</v>
      </c>
      <c r="V811" s="75">
        <v>44958</v>
      </c>
      <c r="W811" s="75">
        <v>45051</v>
      </c>
      <c r="X811" s="54" t="s">
        <v>3220</v>
      </c>
      <c r="Y811" s="57" t="s">
        <v>100</v>
      </c>
      <c r="Z811" s="392">
        <v>1</v>
      </c>
      <c r="AA811" s="58" t="s">
        <v>3234</v>
      </c>
      <c r="AB811" s="435">
        <v>45051</v>
      </c>
      <c r="AC811" s="392">
        <v>1</v>
      </c>
      <c r="AD811" s="58" t="s">
        <v>942</v>
      </c>
      <c r="AE811" s="435">
        <v>45051</v>
      </c>
      <c r="AF811" s="57" t="s">
        <v>79</v>
      </c>
      <c r="AG811" s="437">
        <v>1</v>
      </c>
    </row>
    <row r="812" spans="1:33" ht="39.75" customHeight="1" x14ac:dyDescent="0.25">
      <c r="A812" s="53" t="s">
        <v>4521</v>
      </c>
      <c r="B812" s="53">
        <v>3000</v>
      </c>
      <c r="C812" s="53" t="s">
        <v>66</v>
      </c>
      <c r="D812" s="53" t="s">
        <v>3161</v>
      </c>
      <c r="E812" s="53">
        <v>3</v>
      </c>
      <c r="F812" s="53" t="s">
        <v>3235</v>
      </c>
      <c r="G812" s="53" t="s">
        <v>3228</v>
      </c>
      <c r="H812" s="54" t="s">
        <v>94</v>
      </c>
      <c r="I812" s="54" t="s">
        <v>76</v>
      </c>
      <c r="J812" s="54" t="s">
        <v>80</v>
      </c>
      <c r="K812" s="54" t="s">
        <v>80</v>
      </c>
      <c r="L812" s="54" t="s">
        <v>80</v>
      </c>
      <c r="M812" s="54" t="s">
        <v>80</v>
      </c>
      <c r="N812" s="54" t="s">
        <v>80</v>
      </c>
      <c r="O812" s="54" t="s">
        <v>80</v>
      </c>
      <c r="P812" s="54" t="s">
        <v>2488</v>
      </c>
      <c r="Q812" s="52">
        <v>0.1</v>
      </c>
      <c r="R812" s="52">
        <v>1.0000000000000002E-2</v>
      </c>
      <c r="S812" s="428">
        <v>1</v>
      </c>
      <c r="T812" s="54" t="s">
        <v>84</v>
      </c>
      <c r="U812" s="54" t="s">
        <v>2489</v>
      </c>
      <c r="V812" s="75">
        <v>45054</v>
      </c>
      <c r="W812" s="75">
        <v>45065</v>
      </c>
      <c r="X812" s="54" t="s">
        <v>3236</v>
      </c>
      <c r="Y812" s="57" t="s">
        <v>100</v>
      </c>
      <c r="Z812" s="392">
        <v>1</v>
      </c>
      <c r="AA812" s="58" t="s">
        <v>3237</v>
      </c>
      <c r="AB812" s="435">
        <v>45061</v>
      </c>
      <c r="AC812" s="392">
        <v>1</v>
      </c>
      <c r="AD812" s="58" t="s">
        <v>942</v>
      </c>
      <c r="AE812" s="435">
        <v>45061</v>
      </c>
      <c r="AF812" s="57" t="s">
        <v>79</v>
      </c>
      <c r="AG812" s="437">
        <v>1</v>
      </c>
    </row>
    <row r="813" spans="1:33" ht="39.75" customHeight="1" x14ac:dyDescent="0.25">
      <c r="A813" s="53" t="s">
        <v>4521</v>
      </c>
      <c r="B813" s="53">
        <v>3000</v>
      </c>
      <c r="C813" s="53" t="s">
        <v>66</v>
      </c>
      <c r="D813" s="53" t="s">
        <v>3161</v>
      </c>
      <c r="E813" s="53">
        <v>3</v>
      </c>
      <c r="F813" s="53" t="s">
        <v>3238</v>
      </c>
      <c r="G813" s="53" t="s">
        <v>3228</v>
      </c>
      <c r="H813" s="54" t="s">
        <v>94</v>
      </c>
      <c r="I813" s="54" t="s">
        <v>76</v>
      </c>
      <c r="J813" s="54" t="s">
        <v>80</v>
      </c>
      <c r="K813" s="54" t="s">
        <v>80</v>
      </c>
      <c r="L813" s="54" t="s">
        <v>80</v>
      </c>
      <c r="M813" s="54" t="s">
        <v>80</v>
      </c>
      <c r="N813" s="54" t="s">
        <v>80</v>
      </c>
      <c r="O813" s="54" t="s">
        <v>80</v>
      </c>
      <c r="P813" s="54" t="s">
        <v>2494</v>
      </c>
      <c r="Q813" s="52">
        <v>0.15</v>
      </c>
      <c r="R813" s="52">
        <v>1.4999999999999999E-2</v>
      </c>
      <c r="S813" s="428">
        <v>1</v>
      </c>
      <c r="T813" s="54" t="s">
        <v>84</v>
      </c>
      <c r="U813" s="54" t="s">
        <v>2495</v>
      </c>
      <c r="V813" s="75">
        <v>45069</v>
      </c>
      <c r="W813" s="75">
        <v>45086</v>
      </c>
      <c r="X813" s="54" t="s">
        <v>3220</v>
      </c>
      <c r="Y813" s="57" t="s">
        <v>100</v>
      </c>
      <c r="Z813" s="392">
        <v>1</v>
      </c>
      <c r="AA813" s="58" t="s">
        <v>3239</v>
      </c>
      <c r="AB813" s="435">
        <v>45098</v>
      </c>
      <c r="AC813" s="392">
        <v>1</v>
      </c>
      <c r="AD813" s="58" t="s">
        <v>942</v>
      </c>
      <c r="AE813" s="435">
        <v>45098</v>
      </c>
      <c r="AF813" s="57" t="s">
        <v>79</v>
      </c>
      <c r="AG813" s="437">
        <v>1</v>
      </c>
    </row>
    <row r="814" spans="1:33" ht="39.75" customHeight="1" x14ac:dyDescent="0.25">
      <c r="A814" s="53" t="s">
        <v>4521</v>
      </c>
      <c r="B814" s="53">
        <v>3000</v>
      </c>
      <c r="C814" s="53" t="s">
        <v>66</v>
      </c>
      <c r="D814" s="53" t="s">
        <v>3161</v>
      </c>
      <c r="E814" s="53">
        <v>3</v>
      </c>
      <c r="F814" s="53" t="s">
        <v>3240</v>
      </c>
      <c r="G814" s="53" t="s">
        <v>3228</v>
      </c>
      <c r="H814" s="54" t="s">
        <v>94</v>
      </c>
      <c r="I814" s="54" t="s">
        <v>76</v>
      </c>
      <c r="J814" s="54" t="s">
        <v>80</v>
      </c>
      <c r="K814" s="54" t="s">
        <v>80</v>
      </c>
      <c r="L814" s="54" t="s">
        <v>80</v>
      </c>
      <c r="M814" s="54" t="s">
        <v>80</v>
      </c>
      <c r="N814" s="54" t="s">
        <v>80</v>
      </c>
      <c r="O814" s="54" t="s">
        <v>80</v>
      </c>
      <c r="P814" s="54" t="s">
        <v>2498</v>
      </c>
      <c r="Q814" s="52">
        <v>0.2</v>
      </c>
      <c r="R814" s="52">
        <v>2.0000000000000004E-2</v>
      </c>
      <c r="S814" s="428">
        <v>1</v>
      </c>
      <c r="T814" s="54" t="s">
        <v>84</v>
      </c>
      <c r="U814" s="54" t="s">
        <v>2499</v>
      </c>
      <c r="V814" s="75">
        <v>45090</v>
      </c>
      <c r="W814" s="75">
        <v>45097</v>
      </c>
      <c r="X814" s="54" t="s">
        <v>3220</v>
      </c>
      <c r="Y814" s="57" t="s">
        <v>100</v>
      </c>
      <c r="Z814" s="392">
        <v>1</v>
      </c>
      <c r="AA814" s="58" t="s">
        <v>3241</v>
      </c>
      <c r="AB814" s="435">
        <v>45099</v>
      </c>
      <c r="AC814" s="392">
        <v>1</v>
      </c>
      <c r="AD814" s="58" t="s">
        <v>942</v>
      </c>
      <c r="AE814" s="435">
        <v>45099</v>
      </c>
      <c r="AF814" s="57" t="s">
        <v>79</v>
      </c>
      <c r="AG814" s="437">
        <v>1</v>
      </c>
    </row>
    <row r="815" spans="1:33" ht="39.75" customHeight="1" x14ac:dyDescent="0.25">
      <c r="A815" s="53" t="s">
        <v>4521</v>
      </c>
      <c r="B815" s="53">
        <v>3000</v>
      </c>
      <c r="C815" s="53" t="s">
        <v>66</v>
      </c>
      <c r="D815" s="53" t="s">
        <v>3161</v>
      </c>
      <c r="E815" s="53">
        <v>3</v>
      </c>
      <c r="F815" s="53" t="s">
        <v>3242</v>
      </c>
      <c r="G815" s="53" t="s">
        <v>3228</v>
      </c>
      <c r="H815" s="54" t="s">
        <v>102</v>
      </c>
      <c r="I815" s="54" t="s">
        <v>76</v>
      </c>
      <c r="J815" s="54" t="s">
        <v>80</v>
      </c>
      <c r="K815" s="54" t="s">
        <v>80</v>
      </c>
      <c r="L815" s="54" t="s">
        <v>80</v>
      </c>
      <c r="M815" s="54" t="s">
        <v>80</v>
      </c>
      <c r="N815" s="54" t="s">
        <v>80</v>
      </c>
      <c r="O815" s="54" t="s">
        <v>80</v>
      </c>
      <c r="P815" s="54" t="s">
        <v>2502</v>
      </c>
      <c r="Q815" s="52">
        <v>0</v>
      </c>
      <c r="R815" s="52">
        <v>0</v>
      </c>
      <c r="S815" s="428">
        <v>1</v>
      </c>
      <c r="T815" s="54" t="s">
        <v>84</v>
      </c>
      <c r="U815" s="54" t="s">
        <v>2503</v>
      </c>
      <c r="V815" s="75">
        <v>45098</v>
      </c>
      <c r="W815" s="75">
        <v>45149</v>
      </c>
      <c r="X815" s="54" t="s">
        <v>390</v>
      </c>
      <c r="Y815" s="57" t="s">
        <v>100</v>
      </c>
      <c r="Z815" s="392">
        <v>1</v>
      </c>
      <c r="AA815" s="58" t="s">
        <v>3243</v>
      </c>
      <c r="AB815" s="435">
        <v>45148</v>
      </c>
      <c r="AC815" s="392">
        <v>1</v>
      </c>
      <c r="AD815" s="58" t="s">
        <v>942</v>
      </c>
      <c r="AE815" s="435">
        <v>45148</v>
      </c>
      <c r="AF815" s="57" t="s">
        <v>79</v>
      </c>
      <c r="AG815" s="437">
        <v>1</v>
      </c>
    </row>
    <row r="816" spans="1:33" ht="39.75" customHeight="1" x14ac:dyDescent="0.25">
      <c r="A816" s="53" t="s">
        <v>4521</v>
      </c>
      <c r="B816" s="53">
        <v>3000</v>
      </c>
      <c r="C816" s="53" t="s">
        <v>66</v>
      </c>
      <c r="D816" s="53" t="s">
        <v>3161</v>
      </c>
      <c r="E816" s="53">
        <v>3</v>
      </c>
      <c r="F816" s="53" t="s">
        <v>3244</v>
      </c>
      <c r="G816" s="53" t="s">
        <v>3228</v>
      </c>
      <c r="H816" s="54" t="s">
        <v>94</v>
      </c>
      <c r="I816" s="54" t="s">
        <v>76</v>
      </c>
      <c r="J816" s="54" t="s">
        <v>80</v>
      </c>
      <c r="K816" s="54" t="s">
        <v>80</v>
      </c>
      <c r="L816" s="54" t="s">
        <v>80</v>
      </c>
      <c r="M816" s="54" t="s">
        <v>80</v>
      </c>
      <c r="N816" s="54" t="s">
        <v>80</v>
      </c>
      <c r="O816" s="54" t="s">
        <v>80</v>
      </c>
      <c r="P816" s="54" t="s">
        <v>2506</v>
      </c>
      <c r="Q816" s="52">
        <v>0.15</v>
      </c>
      <c r="R816" s="52">
        <v>1.4999999999999999E-2</v>
      </c>
      <c r="S816" s="428">
        <v>1</v>
      </c>
      <c r="T816" s="54" t="s">
        <v>84</v>
      </c>
      <c r="U816" s="54" t="s">
        <v>2507</v>
      </c>
      <c r="V816" s="75">
        <v>45152</v>
      </c>
      <c r="W816" s="75">
        <v>45156</v>
      </c>
      <c r="X816" s="54" t="s">
        <v>3220</v>
      </c>
      <c r="Y816" s="57" t="s">
        <v>100</v>
      </c>
      <c r="Z816" s="392">
        <v>1</v>
      </c>
      <c r="AA816" s="58" t="s">
        <v>3245</v>
      </c>
      <c r="AB816" s="435">
        <v>45156</v>
      </c>
      <c r="AC816" s="392">
        <v>1</v>
      </c>
      <c r="AD816" s="58" t="s">
        <v>942</v>
      </c>
      <c r="AE816" s="435">
        <v>45156</v>
      </c>
      <c r="AF816" s="57" t="s">
        <v>79</v>
      </c>
      <c r="AG816" s="437">
        <v>1</v>
      </c>
    </row>
    <row r="817" spans="1:33" ht="39.75" customHeight="1" x14ac:dyDescent="0.25">
      <c r="A817" s="53" t="s">
        <v>4521</v>
      </c>
      <c r="B817" s="53">
        <v>3000</v>
      </c>
      <c r="C817" s="53" t="s">
        <v>66</v>
      </c>
      <c r="D817" s="53" t="s">
        <v>3161</v>
      </c>
      <c r="E817" s="53">
        <v>3</v>
      </c>
      <c r="F817" s="53" t="s">
        <v>3246</v>
      </c>
      <c r="G817" s="53" t="s">
        <v>3228</v>
      </c>
      <c r="H817" s="54" t="s">
        <v>94</v>
      </c>
      <c r="I817" s="54" t="s">
        <v>76</v>
      </c>
      <c r="J817" s="54" t="s">
        <v>80</v>
      </c>
      <c r="K817" s="54" t="s">
        <v>80</v>
      </c>
      <c r="L817" s="54" t="s">
        <v>80</v>
      </c>
      <c r="M817" s="54" t="s">
        <v>80</v>
      </c>
      <c r="N817" s="54" t="s">
        <v>80</v>
      </c>
      <c r="O817" s="54" t="s">
        <v>80</v>
      </c>
      <c r="P817" s="54" t="s">
        <v>2530</v>
      </c>
      <c r="Q817" s="52">
        <v>0.1</v>
      </c>
      <c r="R817" s="52">
        <v>1.0000000000000002E-2</v>
      </c>
      <c r="S817" s="428">
        <v>1</v>
      </c>
      <c r="T817" s="54" t="s">
        <v>84</v>
      </c>
      <c r="U817" s="54" t="s">
        <v>2511</v>
      </c>
      <c r="V817" s="75">
        <v>45160</v>
      </c>
      <c r="W817" s="75">
        <v>45177</v>
      </c>
      <c r="X817" s="54" t="s">
        <v>3220</v>
      </c>
      <c r="Y817" s="57" t="s">
        <v>100</v>
      </c>
      <c r="Z817" s="392">
        <v>1</v>
      </c>
      <c r="AA817" s="58" t="s">
        <v>3247</v>
      </c>
      <c r="AB817" s="435">
        <v>45196</v>
      </c>
      <c r="AC817" s="392">
        <v>1</v>
      </c>
      <c r="AD817" s="58" t="s">
        <v>942</v>
      </c>
      <c r="AE817" s="435">
        <v>45196</v>
      </c>
      <c r="AF817" s="57" t="s">
        <v>79</v>
      </c>
      <c r="AG817" s="437">
        <v>1</v>
      </c>
    </row>
    <row r="818" spans="1:33" ht="39.75" customHeight="1" x14ac:dyDescent="0.25">
      <c r="A818" s="53" t="s">
        <v>4521</v>
      </c>
      <c r="B818" s="53">
        <v>3000</v>
      </c>
      <c r="C818" s="53" t="s">
        <v>66</v>
      </c>
      <c r="D818" s="53" t="s">
        <v>3161</v>
      </c>
      <c r="E818" s="53">
        <v>3</v>
      </c>
      <c r="F818" s="53" t="s">
        <v>3248</v>
      </c>
      <c r="G818" s="53" t="s">
        <v>3228</v>
      </c>
      <c r="H818" s="54" t="s">
        <v>94</v>
      </c>
      <c r="I818" s="54" t="s">
        <v>76</v>
      </c>
      <c r="J818" s="54" t="s">
        <v>80</v>
      </c>
      <c r="K818" s="54" t="s">
        <v>80</v>
      </c>
      <c r="L818" s="54" t="s">
        <v>80</v>
      </c>
      <c r="M818" s="54" t="s">
        <v>80</v>
      </c>
      <c r="N818" s="54" t="s">
        <v>80</v>
      </c>
      <c r="O818" s="54" t="s">
        <v>80</v>
      </c>
      <c r="P818" s="54" t="s">
        <v>3249</v>
      </c>
      <c r="Q818" s="52">
        <v>0.1</v>
      </c>
      <c r="R818" s="52">
        <v>1.0000000000000002E-2</v>
      </c>
      <c r="S818" s="428">
        <v>1</v>
      </c>
      <c r="T818" s="54" t="s">
        <v>84</v>
      </c>
      <c r="U818" s="54" t="s">
        <v>3250</v>
      </c>
      <c r="V818" s="75">
        <v>45180</v>
      </c>
      <c r="W818" s="75">
        <v>45260</v>
      </c>
      <c r="X818" s="54" t="s">
        <v>3220</v>
      </c>
      <c r="Y818" s="57" t="s">
        <v>100</v>
      </c>
      <c r="Z818" s="392">
        <v>1</v>
      </c>
      <c r="AA818" s="58" t="s">
        <v>3232</v>
      </c>
      <c r="AB818" s="435">
        <v>45224</v>
      </c>
      <c r="AC818" s="392">
        <v>1</v>
      </c>
      <c r="AD818" s="58" t="s">
        <v>936</v>
      </c>
      <c r="AE818" s="435">
        <v>45224</v>
      </c>
      <c r="AF818" s="57" t="s">
        <v>79</v>
      </c>
      <c r="AG818" s="437">
        <v>1</v>
      </c>
    </row>
    <row r="819" spans="1:33" ht="39.75" customHeight="1" x14ac:dyDescent="0.25">
      <c r="A819" s="49" t="s">
        <v>4521</v>
      </c>
      <c r="B819" s="49">
        <v>3000</v>
      </c>
      <c r="C819" s="49" t="s">
        <v>66</v>
      </c>
      <c r="D819" s="49" t="s">
        <v>3161</v>
      </c>
      <c r="E819" s="49">
        <v>3</v>
      </c>
      <c r="F819" s="49" t="s">
        <v>3251</v>
      </c>
      <c r="G819" s="49" t="s">
        <v>3251</v>
      </c>
      <c r="H819" s="417" t="s">
        <v>75</v>
      </c>
      <c r="I819" s="417" t="s">
        <v>76</v>
      </c>
      <c r="J819" s="417" t="s">
        <v>77</v>
      </c>
      <c r="K819" s="417" t="s">
        <v>78</v>
      </c>
      <c r="L819" s="417" t="s">
        <v>79</v>
      </c>
      <c r="M819" s="417" t="s">
        <v>3178</v>
      </c>
      <c r="N819" s="417" t="s">
        <v>3252</v>
      </c>
      <c r="O819" s="417" t="s">
        <v>80</v>
      </c>
      <c r="P819" s="417" t="s">
        <v>3253</v>
      </c>
      <c r="Q819" s="50">
        <v>0.1</v>
      </c>
      <c r="R819" s="50"/>
      <c r="S819" s="153">
        <v>1</v>
      </c>
      <c r="T819" s="417" t="s">
        <v>84</v>
      </c>
      <c r="U819" s="417" t="s">
        <v>3254</v>
      </c>
      <c r="V819" s="171">
        <v>44958</v>
      </c>
      <c r="W819" s="171">
        <v>45260</v>
      </c>
      <c r="X819" s="417" t="s">
        <v>3255</v>
      </c>
      <c r="Y819" s="57" t="s">
        <v>100</v>
      </c>
      <c r="Z819" s="392">
        <v>1</v>
      </c>
      <c r="AA819" s="58" t="s">
        <v>3256</v>
      </c>
      <c r="AB819" s="435">
        <v>45260</v>
      </c>
      <c r="AC819" s="392">
        <v>1</v>
      </c>
      <c r="AD819" s="58" t="s">
        <v>936</v>
      </c>
      <c r="AE819" s="435">
        <v>45260</v>
      </c>
      <c r="AF819" s="436" t="s">
        <v>92</v>
      </c>
      <c r="AG819" s="437" t="s">
        <v>92</v>
      </c>
    </row>
    <row r="820" spans="1:33" ht="39.75" customHeight="1" x14ac:dyDescent="0.25">
      <c r="A820" s="53" t="s">
        <v>4521</v>
      </c>
      <c r="B820" s="53">
        <v>3000</v>
      </c>
      <c r="C820" s="53" t="s">
        <v>66</v>
      </c>
      <c r="D820" s="53" t="s">
        <v>3161</v>
      </c>
      <c r="E820" s="53">
        <v>3</v>
      </c>
      <c r="F820" s="53" t="s">
        <v>3258</v>
      </c>
      <c r="G820" s="53" t="s">
        <v>3251</v>
      </c>
      <c r="H820" s="54" t="s">
        <v>94</v>
      </c>
      <c r="I820" s="54" t="s">
        <v>76</v>
      </c>
      <c r="J820" s="54" t="s">
        <v>80</v>
      </c>
      <c r="K820" s="54" t="s">
        <v>80</v>
      </c>
      <c r="L820" s="54" t="s">
        <v>80</v>
      </c>
      <c r="M820" s="54" t="s">
        <v>80</v>
      </c>
      <c r="N820" s="54" t="s">
        <v>80</v>
      </c>
      <c r="O820" s="54" t="s">
        <v>80</v>
      </c>
      <c r="P820" s="54" t="s">
        <v>109</v>
      </c>
      <c r="Q820" s="52">
        <v>0.25</v>
      </c>
      <c r="R820" s="52">
        <v>2.5000000000000001E-2</v>
      </c>
      <c r="S820" s="428">
        <v>2</v>
      </c>
      <c r="T820" s="54" t="s">
        <v>84</v>
      </c>
      <c r="U820" s="54" t="s">
        <v>110</v>
      </c>
      <c r="V820" s="75">
        <v>44958</v>
      </c>
      <c r="W820" s="75">
        <v>45198</v>
      </c>
      <c r="X820" s="54" t="s">
        <v>3255</v>
      </c>
      <c r="Y820" s="57" t="s">
        <v>100</v>
      </c>
      <c r="Z820" s="392">
        <v>1</v>
      </c>
      <c r="AA820" s="58" t="s">
        <v>3259</v>
      </c>
      <c r="AB820" s="435">
        <v>45260</v>
      </c>
      <c r="AC820" s="392">
        <v>1</v>
      </c>
      <c r="AD820" s="58" t="s">
        <v>942</v>
      </c>
      <c r="AE820" s="435">
        <v>45198</v>
      </c>
      <c r="AF820" s="57" t="s">
        <v>79</v>
      </c>
      <c r="AG820" s="437">
        <v>1</v>
      </c>
    </row>
    <row r="821" spans="1:33" ht="39.75" customHeight="1" x14ac:dyDescent="0.25">
      <c r="A821" s="53" t="s">
        <v>4521</v>
      </c>
      <c r="B821" s="53">
        <v>3000</v>
      </c>
      <c r="C821" s="53" t="s">
        <v>66</v>
      </c>
      <c r="D821" s="53" t="s">
        <v>3161</v>
      </c>
      <c r="E821" s="53">
        <v>3</v>
      </c>
      <c r="F821" s="53" t="s">
        <v>3260</v>
      </c>
      <c r="G821" s="53" t="s">
        <v>3251</v>
      </c>
      <c r="H821" s="54" t="s">
        <v>94</v>
      </c>
      <c r="I821" s="54" t="s">
        <v>76</v>
      </c>
      <c r="J821" s="54" t="s">
        <v>80</v>
      </c>
      <c r="K821" s="54" t="s">
        <v>80</v>
      </c>
      <c r="L821" s="54" t="s">
        <v>80</v>
      </c>
      <c r="M821" s="54" t="s">
        <v>80</v>
      </c>
      <c r="N821" s="54" t="s">
        <v>80</v>
      </c>
      <c r="O821" s="54" t="s">
        <v>80</v>
      </c>
      <c r="P821" s="54" t="s">
        <v>114</v>
      </c>
      <c r="Q821" s="52">
        <v>0.25</v>
      </c>
      <c r="R821" s="52">
        <v>2.5000000000000001E-2</v>
      </c>
      <c r="S821" s="428">
        <v>4</v>
      </c>
      <c r="T821" s="54" t="s">
        <v>84</v>
      </c>
      <c r="U821" s="54" t="s">
        <v>115</v>
      </c>
      <c r="V821" s="75">
        <v>44986</v>
      </c>
      <c r="W821" s="75">
        <v>45230</v>
      </c>
      <c r="X821" s="54" t="s">
        <v>3255</v>
      </c>
      <c r="Y821" s="57" t="s">
        <v>100</v>
      </c>
      <c r="Z821" s="392">
        <v>1</v>
      </c>
      <c r="AA821" s="58" t="s">
        <v>3261</v>
      </c>
      <c r="AB821" s="435">
        <v>45230</v>
      </c>
      <c r="AC821" s="392">
        <v>1</v>
      </c>
      <c r="AD821" s="58" t="s">
        <v>936</v>
      </c>
      <c r="AE821" s="435">
        <v>45230</v>
      </c>
      <c r="AF821" s="57" t="s">
        <v>79</v>
      </c>
      <c r="AG821" s="437">
        <v>1</v>
      </c>
    </row>
    <row r="822" spans="1:33" ht="39.75" customHeight="1" x14ac:dyDescent="0.25">
      <c r="A822" s="53" t="s">
        <v>4521</v>
      </c>
      <c r="B822" s="53">
        <v>3000</v>
      </c>
      <c r="C822" s="53" t="s">
        <v>66</v>
      </c>
      <c r="D822" s="53" t="s">
        <v>3161</v>
      </c>
      <c r="E822" s="53">
        <v>3</v>
      </c>
      <c r="F822" s="53" t="s">
        <v>3262</v>
      </c>
      <c r="G822" s="53" t="s">
        <v>3251</v>
      </c>
      <c r="H822" s="54" t="s">
        <v>94</v>
      </c>
      <c r="I822" s="54" t="s">
        <v>76</v>
      </c>
      <c r="J822" s="54" t="s">
        <v>80</v>
      </c>
      <c r="K822" s="54" t="s">
        <v>80</v>
      </c>
      <c r="L822" s="54" t="s">
        <v>80</v>
      </c>
      <c r="M822" s="54" t="s">
        <v>80</v>
      </c>
      <c r="N822" s="54" t="s">
        <v>80</v>
      </c>
      <c r="O822" s="54" t="s">
        <v>80</v>
      </c>
      <c r="P822" s="54" t="s">
        <v>119</v>
      </c>
      <c r="Q822" s="52">
        <v>0.25</v>
      </c>
      <c r="R822" s="52">
        <v>2.5000000000000001E-2</v>
      </c>
      <c r="S822" s="428">
        <v>2</v>
      </c>
      <c r="T822" s="54" t="s">
        <v>84</v>
      </c>
      <c r="U822" s="54" t="s">
        <v>96</v>
      </c>
      <c r="V822" s="75">
        <v>45170</v>
      </c>
      <c r="W822" s="75">
        <v>45259</v>
      </c>
      <c r="X822" s="54" t="s">
        <v>3255</v>
      </c>
      <c r="Y822" s="57" t="s">
        <v>100</v>
      </c>
      <c r="Z822" s="392">
        <v>1</v>
      </c>
      <c r="AA822" s="58" t="s">
        <v>3263</v>
      </c>
      <c r="AB822" s="435">
        <v>45259</v>
      </c>
      <c r="AC822" s="392">
        <v>1</v>
      </c>
      <c r="AD822" s="58" t="s">
        <v>936</v>
      </c>
      <c r="AE822" s="435">
        <v>45259</v>
      </c>
      <c r="AF822" s="57" t="s">
        <v>79</v>
      </c>
      <c r="AG822" s="437">
        <v>1</v>
      </c>
    </row>
    <row r="823" spans="1:33" ht="39.75" customHeight="1" x14ac:dyDescent="0.25">
      <c r="A823" s="53" t="s">
        <v>4521</v>
      </c>
      <c r="B823" s="53">
        <v>3000</v>
      </c>
      <c r="C823" s="53" t="s">
        <v>66</v>
      </c>
      <c r="D823" s="53" t="s">
        <v>3161</v>
      </c>
      <c r="E823" s="53">
        <v>3</v>
      </c>
      <c r="F823" s="53" t="s">
        <v>3264</v>
      </c>
      <c r="G823" s="53" t="s">
        <v>3251</v>
      </c>
      <c r="H823" s="54" t="s">
        <v>94</v>
      </c>
      <c r="I823" s="54" t="s">
        <v>76</v>
      </c>
      <c r="J823" s="54" t="s">
        <v>80</v>
      </c>
      <c r="K823" s="54" t="s">
        <v>80</v>
      </c>
      <c r="L823" s="54" t="s">
        <v>80</v>
      </c>
      <c r="M823" s="54" t="s">
        <v>80</v>
      </c>
      <c r="N823" s="54" t="s">
        <v>80</v>
      </c>
      <c r="O823" s="54" t="s">
        <v>80</v>
      </c>
      <c r="P823" s="54" t="s">
        <v>613</v>
      </c>
      <c r="Q823" s="52">
        <v>0.25</v>
      </c>
      <c r="R823" s="52">
        <v>2.5000000000000001E-2</v>
      </c>
      <c r="S823" s="428">
        <v>2</v>
      </c>
      <c r="T823" s="54" t="s">
        <v>84</v>
      </c>
      <c r="U823" s="54" t="s">
        <v>96</v>
      </c>
      <c r="V823" s="75">
        <v>45231</v>
      </c>
      <c r="W823" s="75">
        <v>45260</v>
      </c>
      <c r="X823" s="54" t="s">
        <v>3255</v>
      </c>
      <c r="Y823" s="57" t="s">
        <v>100</v>
      </c>
      <c r="Z823" s="392">
        <v>1</v>
      </c>
      <c r="AA823" s="58" t="s">
        <v>3265</v>
      </c>
      <c r="AB823" s="435">
        <v>45260</v>
      </c>
      <c r="AC823" s="392">
        <v>1</v>
      </c>
      <c r="AD823" s="58" t="s">
        <v>936</v>
      </c>
      <c r="AE823" s="435">
        <v>45260</v>
      </c>
      <c r="AF823" s="57" t="s">
        <v>79</v>
      </c>
      <c r="AG823" s="437">
        <v>1</v>
      </c>
    </row>
    <row r="824" spans="1:33" ht="39.75" customHeight="1" x14ac:dyDescent="0.25">
      <c r="A824" s="49" t="s">
        <v>4521</v>
      </c>
      <c r="B824" s="49">
        <v>3000</v>
      </c>
      <c r="C824" s="49" t="s">
        <v>66</v>
      </c>
      <c r="D824" s="49" t="s">
        <v>3161</v>
      </c>
      <c r="E824" s="49">
        <v>3</v>
      </c>
      <c r="F824" s="49" t="s">
        <v>3266</v>
      </c>
      <c r="G824" s="49" t="s">
        <v>3266</v>
      </c>
      <c r="H824" s="417" t="s">
        <v>75</v>
      </c>
      <c r="I824" s="417" t="s">
        <v>76</v>
      </c>
      <c r="J824" s="417" t="s">
        <v>1671</v>
      </c>
      <c r="K824" s="417" t="s">
        <v>78</v>
      </c>
      <c r="L824" s="417" t="s">
        <v>79</v>
      </c>
      <c r="M824" s="417" t="s">
        <v>80</v>
      </c>
      <c r="N824" s="417" t="s">
        <v>3252</v>
      </c>
      <c r="O824" s="417" t="s">
        <v>80</v>
      </c>
      <c r="P824" s="417" t="s">
        <v>3267</v>
      </c>
      <c r="Q824" s="50">
        <v>0.1</v>
      </c>
      <c r="R824" s="50"/>
      <c r="S824" s="153">
        <v>1</v>
      </c>
      <c r="T824" s="417" t="s">
        <v>84</v>
      </c>
      <c r="U824" s="417" t="s">
        <v>3268</v>
      </c>
      <c r="V824" s="171">
        <v>44958</v>
      </c>
      <c r="W824" s="171">
        <v>45260</v>
      </c>
      <c r="X824" s="417" t="s">
        <v>3269</v>
      </c>
      <c r="Y824" s="57" t="s">
        <v>100</v>
      </c>
      <c r="Z824" s="392">
        <v>1</v>
      </c>
      <c r="AA824" s="58" t="s">
        <v>3270</v>
      </c>
      <c r="AB824" s="435">
        <v>45244</v>
      </c>
      <c r="AC824" s="392">
        <v>1</v>
      </c>
      <c r="AD824" s="58" t="s">
        <v>936</v>
      </c>
      <c r="AE824" s="435">
        <v>45244</v>
      </c>
      <c r="AF824" s="436" t="s">
        <v>92</v>
      </c>
      <c r="AG824" s="437" t="s">
        <v>92</v>
      </c>
    </row>
    <row r="825" spans="1:33" ht="39.75" customHeight="1" x14ac:dyDescent="0.25">
      <c r="A825" s="53" t="s">
        <v>4521</v>
      </c>
      <c r="B825" s="53">
        <v>3000</v>
      </c>
      <c r="C825" s="53" t="s">
        <v>66</v>
      </c>
      <c r="D825" s="53" t="s">
        <v>3161</v>
      </c>
      <c r="E825" s="53">
        <v>3</v>
      </c>
      <c r="F825" s="53" t="s">
        <v>3271</v>
      </c>
      <c r="G825" s="53" t="s">
        <v>3266</v>
      </c>
      <c r="H825" s="54" t="s">
        <v>94</v>
      </c>
      <c r="I825" s="54" t="s">
        <v>76</v>
      </c>
      <c r="J825" s="54" t="s">
        <v>80</v>
      </c>
      <c r="K825" s="54" t="s">
        <v>80</v>
      </c>
      <c r="L825" s="54" t="s">
        <v>80</v>
      </c>
      <c r="M825" s="54" t="s">
        <v>80</v>
      </c>
      <c r="N825" s="54" t="s">
        <v>80</v>
      </c>
      <c r="O825" s="54" t="s">
        <v>80</v>
      </c>
      <c r="P825" s="54" t="s">
        <v>3272</v>
      </c>
      <c r="Q825" s="52">
        <v>0.33</v>
      </c>
      <c r="R825" s="52">
        <v>3.3000000000000002E-2</v>
      </c>
      <c r="S825" s="428">
        <v>1</v>
      </c>
      <c r="T825" s="54" t="s">
        <v>84</v>
      </c>
      <c r="U825" s="54" t="s">
        <v>3273</v>
      </c>
      <c r="V825" s="75">
        <v>44958</v>
      </c>
      <c r="W825" s="75">
        <v>45077</v>
      </c>
      <c r="X825" s="54" t="s">
        <v>3269</v>
      </c>
      <c r="Y825" s="57" t="s">
        <v>100</v>
      </c>
      <c r="Z825" s="392">
        <v>1</v>
      </c>
      <c r="AA825" s="58" t="s">
        <v>3274</v>
      </c>
      <c r="AB825" s="435">
        <v>45077</v>
      </c>
      <c r="AC825" s="392">
        <v>1</v>
      </c>
      <c r="AD825" s="58" t="s">
        <v>1303</v>
      </c>
      <c r="AE825" s="435">
        <v>45077</v>
      </c>
      <c r="AF825" s="57" t="s">
        <v>79</v>
      </c>
      <c r="AG825" s="437">
        <v>1</v>
      </c>
    </row>
    <row r="826" spans="1:33" ht="39.75" customHeight="1" x14ac:dyDescent="0.25">
      <c r="A826" s="53" t="s">
        <v>4521</v>
      </c>
      <c r="B826" s="53">
        <v>3000</v>
      </c>
      <c r="C826" s="53" t="s">
        <v>66</v>
      </c>
      <c r="D826" s="53" t="s">
        <v>3161</v>
      </c>
      <c r="E826" s="53">
        <v>3</v>
      </c>
      <c r="F826" s="53" t="s">
        <v>3275</v>
      </c>
      <c r="G826" s="53" t="s">
        <v>3266</v>
      </c>
      <c r="H826" s="54" t="s">
        <v>94</v>
      </c>
      <c r="I826" s="54" t="s">
        <v>76</v>
      </c>
      <c r="J826" s="54" t="s">
        <v>80</v>
      </c>
      <c r="K826" s="54" t="s">
        <v>80</v>
      </c>
      <c r="L826" s="54" t="s">
        <v>80</v>
      </c>
      <c r="M826" s="54" t="s">
        <v>80</v>
      </c>
      <c r="N826" s="54" t="s">
        <v>80</v>
      </c>
      <c r="O826" s="54" t="s">
        <v>80</v>
      </c>
      <c r="P826" s="54" t="s">
        <v>3276</v>
      </c>
      <c r="Q826" s="52">
        <v>0.33</v>
      </c>
      <c r="R826" s="52">
        <v>3.3000000000000002E-2</v>
      </c>
      <c r="S826" s="428">
        <v>1</v>
      </c>
      <c r="T826" s="54" t="s">
        <v>84</v>
      </c>
      <c r="U826" s="54" t="s">
        <v>3277</v>
      </c>
      <c r="V826" s="75">
        <v>45078</v>
      </c>
      <c r="W826" s="75">
        <v>45230</v>
      </c>
      <c r="X826" s="54" t="s">
        <v>3269</v>
      </c>
      <c r="Y826" s="57" t="s">
        <v>100</v>
      </c>
      <c r="Z826" s="392">
        <v>1</v>
      </c>
      <c r="AA826" s="58" t="s">
        <v>3278</v>
      </c>
      <c r="AB826" s="435">
        <v>45230</v>
      </c>
      <c r="AC826" s="392">
        <v>1</v>
      </c>
      <c r="AD826" s="58" t="s">
        <v>936</v>
      </c>
      <c r="AE826" s="435">
        <v>45230</v>
      </c>
      <c r="AF826" s="57" t="s">
        <v>79</v>
      </c>
      <c r="AG826" s="437">
        <v>1</v>
      </c>
    </row>
    <row r="827" spans="1:33" ht="39.75" customHeight="1" x14ac:dyDescent="0.25">
      <c r="A827" s="53" t="s">
        <v>4521</v>
      </c>
      <c r="B827" s="53">
        <v>3000</v>
      </c>
      <c r="C827" s="53" t="s">
        <v>66</v>
      </c>
      <c r="D827" s="53" t="s">
        <v>3161</v>
      </c>
      <c r="E827" s="53">
        <v>3</v>
      </c>
      <c r="F827" s="53" t="s">
        <v>3279</v>
      </c>
      <c r="G827" s="53" t="s">
        <v>3266</v>
      </c>
      <c r="H827" s="54" t="s">
        <v>94</v>
      </c>
      <c r="I827" s="54" t="s">
        <v>76</v>
      </c>
      <c r="J827" s="54" t="s">
        <v>80</v>
      </c>
      <c r="K827" s="54" t="s">
        <v>80</v>
      </c>
      <c r="L827" s="54" t="s">
        <v>80</v>
      </c>
      <c r="M827" s="54" t="s">
        <v>80</v>
      </c>
      <c r="N827" s="54" t="s">
        <v>80</v>
      </c>
      <c r="O827" s="54" t="s">
        <v>80</v>
      </c>
      <c r="P827" s="54" t="s">
        <v>3280</v>
      </c>
      <c r="Q827" s="52">
        <v>0.34</v>
      </c>
      <c r="R827" s="52">
        <v>3.4000000000000002E-2</v>
      </c>
      <c r="S827" s="428">
        <v>1</v>
      </c>
      <c r="T827" s="54" t="s">
        <v>84</v>
      </c>
      <c r="U827" s="54" t="s">
        <v>3281</v>
      </c>
      <c r="V827" s="75">
        <v>45231</v>
      </c>
      <c r="W827" s="75">
        <v>45260</v>
      </c>
      <c r="X827" s="54" t="s">
        <v>3269</v>
      </c>
      <c r="Y827" s="57" t="s">
        <v>100</v>
      </c>
      <c r="Z827" s="392">
        <v>1</v>
      </c>
      <c r="AA827" s="58" t="s">
        <v>3282</v>
      </c>
      <c r="AB827" s="435">
        <v>45244</v>
      </c>
      <c r="AC827" s="392">
        <v>1</v>
      </c>
      <c r="AD827" s="58" t="s">
        <v>936</v>
      </c>
      <c r="AE827" s="435">
        <v>45244</v>
      </c>
      <c r="AF827" s="57" t="s">
        <v>79</v>
      </c>
      <c r="AG827" s="437">
        <v>1</v>
      </c>
    </row>
    <row r="828" spans="1:33" ht="39.75" customHeight="1" x14ac:dyDescent="0.25">
      <c r="A828" s="49" t="s">
        <v>4521</v>
      </c>
      <c r="B828" s="49">
        <v>3000</v>
      </c>
      <c r="C828" s="49" t="s">
        <v>66</v>
      </c>
      <c r="D828" s="49" t="s">
        <v>3161</v>
      </c>
      <c r="E828" s="49">
        <v>3</v>
      </c>
      <c r="F828" s="49" t="s">
        <v>3283</v>
      </c>
      <c r="G828" s="49" t="s">
        <v>3283</v>
      </c>
      <c r="H828" s="417" t="s">
        <v>75</v>
      </c>
      <c r="I828" s="417" t="s">
        <v>76</v>
      </c>
      <c r="J828" s="417" t="s">
        <v>1671</v>
      </c>
      <c r="K828" s="417" t="s">
        <v>78</v>
      </c>
      <c r="L828" s="417" t="s">
        <v>79</v>
      </c>
      <c r="M828" s="417" t="s">
        <v>80</v>
      </c>
      <c r="N828" s="417" t="s">
        <v>3252</v>
      </c>
      <c r="O828" s="417" t="s">
        <v>80</v>
      </c>
      <c r="P828" s="417" t="s">
        <v>3284</v>
      </c>
      <c r="Q828" s="50">
        <v>0.1</v>
      </c>
      <c r="R828" s="50"/>
      <c r="S828" s="153">
        <v>1</v>
      </c>
      <c r="T828" s="417" t="s">
        <v>84</v>
      </c>
      <c r="U828" s="417" t="s">
        <v>3268</v>
      </c>
      <c r="V828" s="171">
        <v>44958</v>
      </c>
      <c r="W828" s="171">
        <v>45260</v>
      </c>
      <c r="X828" s="417" t="s">
        <v>3255</v>
      </c>
      <c r="Y828" s="57" t="s">
        <v>100</v>
      </c>
      <c r="Z828" s="392">
        <v>1</v>
      </c>
      <c r="AA828" s="58" t="s">
        <v>3285</v>
      </c>
      <c r="AB828" s="435">
        <v>45254</v>
      </c>
      <c r="AC828" s="392">
        <v>1</v>
      </c>
      <c r="AD828" s="58" t="s">
        <v>936</v>
      </c>
      <c r="AE828" s="435">
        <v>45254</v>
      </c>
      <c r="AF828" s="436" t="s">
        <v>92</v>
      </c>
      <c r="AG828" s="437" t="s">
        <v>92</v>
      </c>
    </row>
    <row r="829" spans="1:33" ht="39.75" customHeight="1" x14ac:dyDescent="0.25">
      <c r="A829" s="53" t="s">
        <v>4521</v>
      </c>
      <c r="B829" s="53">
        <v>3000</v>
      </c>
      <c r="C829" s="53" t="s">
        <v>66</v>
      </c>
      <c r="D829" s="53" t="s">
        <v>3161</v>
      </c>
      <c r="E829" s="53">
        <v>3</v>
      </c>
      <c r="F829" s="53" t="s">
        <v>3286</v>
      </c>
      <c r="G829" s="53" t="s">
        <v>3283</v>
      </c>
      <c r="H829" s="54" t="s">
        <v>94</v>
      </c>
      <c r="I829" s="54" t="s">
        <v>76</v>
      </c>
      <c r="J829" s="54" t="s">
        <v>80</v>
      </c>
      <c r="K829" s="54" t="s">
        <v>80</v>
      </c>
      <c r="L829" s="54" t="s">
        <v>80</v>
      </c>
      <c r="M829" s="54" t="s">
        <v>80</v>
      </c>
      <c r="N829" s="54" t="s">
        <v>80</v>
      </c>
      <c r="O829" s="54" t="s">
        <v>80</v>
      </c>
      <c r="P829" s="54" t="s">
        <v>3287</v>
      </c>
      <c r="Q829" s="52">
        <v>0.33</v>
      </c>
      <c r="R829" s="52">
        <v>3.3000000000000002E-2</v>
      </c>
      <c r="S829" s="428">
        <v>1</v>
      </c>
      <c r="T829" s="54" t="s">
        <v>84</v>
      </c>
      <c r="U829" s="54" t="s">
        <v>3273</v>
      </c>
      <c r="V829" s="75">
        <v>44958</v>
      </c>
      <c r="W829" s="75">
        <v>45077</v>
      </c>
      <c r="X829" s="54" t="s">
        <v>3255</v>
      </c>
      <c r="Y829" s="57" t="s">
        <v>100</v>
      </c>
      <c r="Z829" s="392">
        <v>1</v>
      </c>
      <c r="AA829" s="58" t="s">
        <v>3288</v>
      </c>
      <c r="AB829" s="435">
        <v>45077</v>
      </c>
      <c r="AC829" s="392">
        <v>1</v>
      </c>
      <c r="AD829" s="58" t="s">
        <v>1303</v>
      </c>
      <c r="AE829" s="435">
        <v>45077</v>
      </c>
      <c r="AF829" s="57" t="s">
        <v>79</v>
      </c>
      <c r="AG829" s="437">
        <v>1</v>
      </c>
    </row>
    <row r="830" spans="1:33" ht="39.75" customHeight="1" x14ac:dyDescent="0.25">
      <c r="A830" s="53" t="s">
        <v>4521</v>
      </c>
      <c r="B830" s="53">
        <v>3000</v>
      </c>
      <c r="C830" s="53" t="s">
        <v>66</v>
      </c>
      <c r="D830" s="53" t="s">
        <v>3161</v>
      </c>
      <c r="E830" s="53">
        <v>3</v>
      </c>
      <c r="F830" s="53" t="s">
        <v>3289</v>
      </c>
      <c r="G830" s="53" t="s">
        <v>3283</v>
      </c>
      <c r="H830" s="54" t="s">
        <v>94</v>
      </c>
      <c r="I830" s="54" t="s">
        <v>76</v>
      </c>
      <c r="J830" s="54" t="s">
        <v>80</v>
      </c>
      <c r="K830" s="54" t="s">
        <v>80</v>
      </c>
      <c r="L830" s="54" t="s">
        <v>80</v>
      </c>
      <c r="M830" s="54" t="s">
        <v>80</v>
      </c>
      <c r="N830" s="54" t="s">
        <v>80</v>
      </c>
      <c r="O830" s="54" t="s">
        <v>80</v>
      </c>
      <c r="P830" s="54" t="s">
        <v>3276</v>
      </c>
      <c r="Q830" s="52">
        <v>0.33</v>
      </c>
      <c r="R830" s="52">
        <v>3.3000000000000002E-2</v>
      </c>
      <c r="S830" s="428">
        <v>1</v>
      </c>
      <c r="T830" s="54" t="s">
        <v>84</v>
      </c>
      <c r="U830" s="54" t="s">
        <v>3277</v>
      </c>
      <c r="V830" s="75">
        <v>45078</v>
      </c>
      <c r="W830" s="75">
        <v>45230</v>
      </c>
      <c r="X830" s="54" t="s">
        <v>3255</v>
      </c>
      <c r="Y830" s="57" t="s">
        <v>100</v>
      </c>
      <c r="Z830" s="392">
        <v>1</v>
      </c>
      <c r="AA830" s="58" t="s">
        <v>3290</v>
      </c>
      <c r="AB830" s="435">
        <v>45230</v>
      </c>
      <c r="AC830" s="392">
        <v>1</v>
      </c>
      <c r="AD830" s="58" t="s">
        <v>936</v>
      </c>
      <c r="AE830" s="435">
        <v>45230</v>
      </c>
      <c r="AF830" s="57" t="s">
        <v>79</v>
      </c>
      <c r="AG830" s="437">
        <v>1</v>
      </c>
    </row>
    <row r="831" spans="1:33" ht="39.75" customHeight="1" x14ac:dyDescent="0.25">
      <c r="A831" s="53" t="s">
        <v>4521</v>
      </c>
      <c r="B831" s="53">
        <v>3000</v>
      </c>
      <c r="C831" s="53" t="s">
        <v>66</v>
      </c>
      <c r="D831" s="53" t="s">
        <v>3161</v>
      </c>
      <c r="E831" s="53">
        <v>3</v>
      </c>
      <c r="F831" s="53" t="s">
        <v>3291</v>
      </c>
      <c r="G831" s="53" t="s">
        <v>3283</v>
      </c>
      <c r="H831" s="54" t="s">
        <v>94</v>
      </c>
      <c r="I831" s="54" t="s">
        <v>76</v>
      </c>
      <c r="J831" s="54" t="s">
        <v>80</v>
      </c>
      <c r="K831" s="54" t="s">
        <v>80</v>
      </c>
      <c r="L831" s="54" t="s">
        <v>80</v>
      </c>
      <c r="M831" s="54" t="s">
        <v>80</v>
      </c>
      <c r="N831" s="54" t="s">
        <v>80</v>
      </c>
      <c r="O831" s="54" t="s">
        <v>80</v>
      </c>
      <c r="P831" s="54" t="s">
        <v>3280</v>
      </c>
      <c r="Q831" s="52">
        <v>0.34</v>
      </c>
      <c r="R831" s="52">
        <v>3.4000000000000002E-2</v>
      </c>
      <c r="S831" s="428">
        <v>1</v>
      </c>
      <c r="T831" s="54" t="s">
        <v>84</v>
      </c>
      <c r="U831" s="54" t="s">
        <v>3281</v>
      </c>
      <c r="V831" s="75">
        <v>45231</v>
      </c>
      <c r="W831" s="75">
        <v>45260</v>
      </c>
      <c r="X831" s="54" t="s">
        <v>3255</v>
      </c>
      <c r="Y831" s="57" t="s">
        <v>100</v>
      </c>
      <c r="Z831" s="392">
        <v>1</v>
      </c>
      <c r="AA831" s="58" t="s">
        <v>3285</v>
      </c>
      <c r="AB831" s="435">
        <v>45254</v>
      </c>
      <c r="AC831" s="392">
        <v>1</v>
      </c>
      <c r="AD831" s="58" t="s">
        <v>936</v>
      </c>
      <c r="AE831" s="435">
        <v>45254</v>
      </c>
      <c r="AF831" s="57" t="s">
        <v>79</v>
      </c>
      <c r="AG831" s="437">
        <v>1</v>
      </c>
    </row>
    <row r="832" spans="1:33" ht="39.75" customHeight="1" x14ac:dyDescent="0.25">
      <c r="A832" s="49" t="s">
        <v>4521</v>
      </c>
      <c r="B832" s="49">
        <v>3000</v>
      </c>
      <c r="C832" s="49" t="s">
        <v>66</v>
      </c>
      <c r="D832" s="49" t="s">
        <v>3161</v>
      </c>
      <c r="E832" s="49">
        <v>3</v>
      </c>
      <c r="F832" s="49" t="s">
        <v>3292</v>
      </c>
      <c r="G832" s="49" t="s">
        <v>3292</v>
      </c>
      <c r="H832" s="417" t="s">
        <v>75</v>
      </c>
      <c r="I832" s="417" t="s">
        <v>196</v>
      </c>
      <c r="J832" s="417" t="s">
        <v>143</v>
      </c>
      <c r="K832" s="417" t="s">
        <v>1164</v>
      </c>
      <c r="L832" s="417" t="s">
        <v>79</v>
      </c>
      <c r="M832" s="417" t="s">
        <v>80</v>
      </c>
      <c r="N832" s="417" t="s">
        <v>3293</v>
      </c>
      <c r="O832" s="417" t="s">
        <v>735</v>
      </c>
      <c r="P832" s="417" t="s">
        <v>3294</v>
      </c>
      <c r="Q832" s="50">
        <v>0.1</v>
      </c>
      <c r="R832" s="50"/>
      <c r="S832" s="153">
        <v>2</v>
      </c>
      <c r="T832" s="417" t="s">
        <v>84</v>
      </c>
      <c r="U832" s="417" t="s">
        <v>3295</v>
      </c>
      <c r="V832" s="171">
        <v>44986</v>
      </c>
      <c r="W832" s="171">
        <v>45290</v>
      </c>
      <c r="X832" s="417" t="s">
        <v>3296</v>
      </c>
      <c r="Y832" s="57" t="s">
        <v>100</v>
      </c>
      <c r="Z832" s="392">
        <v>1</v>
      </c>
      <c r="AA832" s="58" t="s">
        <v>3298</v>
      </c>
      <c r="AB832" s="435">
        <v>45229</v>
      </c>
      <c r="AC832" s="392">
        <v>1</v>
      </c>
      <c r="AD832" s="58" t="s">
        <v>936</v>
      </c>
      <c r="AE832" s="435">
        <v>45229</v>
      </c>
      <c r="AF832" s="436" t="s">
        <v>92</v>
      </c>
      <c r="AG832" s="437" t="s">
        <v>92</v>
      </c>
    </row>
    <row r="833" spans="1:33" ht="39.75" customHeight="1" x14ac:dyDescent="0.25">
      <c r="A833" s="53" t="s">
        <v>4521</v>
      </c>
      <c r="B833" s="53">
        <v>3000</v>
      </c>
      <c r="C833" s="53" t="s">
        <v>66</v>
      </c>
      <c r="D833" s="53" t="s">
        <v>3161</v>
      </c>
      <c r="E833" s="53">
        <v>3</v>
      </c>
      <c r="F833" s="53" t="s">
        <v>3299</v>
      </c>
      <c r="G833" s="53" t="s">
        <v>3292</v>
      </c>
      <c r="H833" s="54" t="s">
        <v>94</v>
      </c>
      <c r="I833" s="54" t="s">
        <v>196</v>
      </c>
      <c r="J833" s="54" t="s">
        <v>80</v>
      </c>
      <c r="K833" s="54" t="s">
        <v>80</v>
      </c>
      <c r="L833" s="54" t="s">
        <v>80</v>
      </c>
      <c r="M833" s="54" t="s">
        <v>80</v>
      </c>
      <c r="N833" s="54" t="s">
        <v>80</v>
      </c>
      <c r="O833" s="54" t="s">
        <v>80</v>
      </c>
      <c r="P833" s="54" t="s">
        <v>3300</v>
      </c>
      <c r="Q833" s="52">
        <v>0.5</v>
      </c>
      <c r="R833" s="52">
        <v>0.05</v>
      </c>
      <c r="S833" s="428">
        <v>1</v>
      </c>
      <c r="T833" s="54" t="s">
        <v>84</v>
      </c>
      <c r="U833" s="54" t="s">
        <v>3301</v>
      </c>
      <c r="V833" s="75">
        <v>45017</v>
      </c>
      <c r="W833" s="75">
        <v>45077</v>
      </c>
      <c r="X833" s="54" t="s">
        <v>3296</v>
      </c>
      <c r="Y833" s="57" t="s">
        <v>100</v>
      </c>
      <c r="Z833" s="392">
        <v>1</v>
      </c>
      <c r="AA833" s="58" t="s">
        <v>3297</v>
      </c>
      <c r="AB833" s="435">
        <v>45077</v>
      </c>
      <c r="AC833" s="392">
        <v>1</v>
      </c>
      <c r="AD833" s="58" t="s">
        <v>956</v>
      </c>
      <c r="AE833" s="435">
        <v>45077</v>
      </c>
      <c r="AF833" s="57" t="s">
        <v>79</v>
      </c>
      <c r="AG833" s="437">
        <v>1</v>
      </c>
    </row>
    <row r="834" spans="1:33" ht="39.75" customHeight="1" x14ac:dyDescent="0.25">
      <c r="A834" s="53" t="s">
        <v>4521</v>
      </c>
      <c r="B834" s="53">
        <v>3000</v>
      </c>
      <c r="C834" s="53" t="s">
        <v>66</v>
      </c>
      <c r="D834" s="53" t="s">
        <v>3161</v>
      </c>
      <c r="E834" s="53">
        <v>3</v>
      </c>
      <c r="F834" s="53" t="s">
        <v>3302</v>
      </c>
      <c r="G834" s="53" t="s">
        <v>3292</v>
      </c>
      <c r="H834" s="54" t="s">
        <v>94</v>
      </c>
      <c r="I834" s="54" t="s">
        <v>196</v>
      </c>
      <c r="J834" s="54" t="s">
        <v>80</v>
      </c>
      <c r="K834" s="54" t="s">
        <v>80</v>
      </c>
      <c r="L834" s="54" t="s">
        <v>80</v>
      </c>
      <c r="M834" s="54" t="s">
        <v>80</v>
      </c>
      <c r="N834" s="54" t="s">
        <v>80</v>
      </c>
      <c r="O834" s="54" t="s">
        <v>80</v>
      </c>
      <c r="P834" s="54" t="s">
        <v>3303</v>
      </c>
      <c r="Q834" s="52">
        <v>0.5</v>
      </c>
      <c r="R834" s="52">
        <v>0.05</v>
      </c>
      <c r="S834" s="428">
        <v>1</v>
      </c>
      <c r="T834" s="54" t="s">
        <v>84</v>
      </c>
      <c r="U834" s="54" t="s">
        <v>3301</v>
      </c>
      <c r="V834" s="75">
        <v>45202</v>
      </c>
      <c r="W834" s="75">
        <v>45290</v>
      </c>
      <c r="X834" s="54" t="s">
        <v>3296</v>
      </c>
      <c r="Y834" s="57" t="s">
        <v>100</v>
      </c>
      <c r="Z834" s="392">
        <v>1</v>
      </c>
      <c r="AA834" s="58" t="s">
        <v>3304</v>
      </c>
      <c r="AB834" s="435">
        <v>45229</v>
      </c>
      <c r="AC834" s="392">
        <v>1</v>
      </c>
      <c r="AD834" s="58" t="s">
        <v>936</v>
      </c>
      <c r="AE834" s="435">
        <v>45229</v>
      </c>
      <c r="AF834" s="57" t="s">
        <v>79</v>
      </c>
      <c r="AG834" s="437">
        <v>1</v>
      </c>
    </row>
    <row r="835" spans="1:33" ht="39.75" customHeight="1" x14ac:dyDescent="0.25">
      <c r="A835" s="49" t="s">
        <v>4521</v>
      </c>
      <c r="B835" s="49">
        <v>3000</v>
      </c>
      <c r="C835" s="49" t="s">
        <v>66</v>
      </c>
      <c r="D835" s="49" t="s">
        <v>3161</v>
      </c>
      <c r="E835" s="49">
        <v>3</v>
      </c>
      <c r="F835" s="49" t="s">
        <v>3305</v>
      </c>
      <c r="G835" s="49" t="s">
        <v>3305</v>
      </c>
      <c r="H835" s="417" t="s">
        <v>75</v>
      </c>
      <c r="I835" s="417" t="s">
        <v>76</v>
      </c>
      <c r="J835" s="417" t="s">
        <v>1221</v>
      </c>
      <c r="K835" s="417" t="s">
        <v>472</v>
      </c>
      <c r="L835" s="417" t="s">
        <v>79</v>
      </c>
      <c r="M835" s="417" t="s">
        <v>80</v>
      </c>
      <c r="N835" s="417" t="s">
        <v>266</v>
      </c>
      <c r="O835" s="417" t="s">
        <v>735</v>
      </c>
      <c r="P835" s="417" t="s">
        <v>3306</v>
      </c>
      <c r="Q835" s="50">
        <v>0.1</v>
      </c>
      <c r="R835" s="50"/>
      <c r="S835" s="153">
        <v>5</v>
      </c>
      <c r="T835" s="417" t="s">
        <v>84</v>
      </c>
      <c r="U835" s="417" t="s">
        <v>3307</v>
      </c>
      <c r="V835" s="171">
        <v>44927</v>
      </c>
      <c r="W835" s="171">
        <v>45290</v>
      </c>
      <c r="X835" s="417" t="s">
        <v>3308</v>
      </c>
      <c r="Y835" s="57" t="s">
        <v>100</v>
      </c>
      <c r="Z835" s="392">
        <v>1</v>
      </c>
      <c r="AA835" s="58" t="s">
        <v>951</v>
      </c>
      <c r="AB835" s="435">
        <v>45015</v>
      </c>
      <c r="AC835" s="392">
        <v>1</v>
      </c>
      <c r="AD835" s="58" t="s">
        <v>951</v>
      </c>
      <c r="AE835" s="435">
        <v>45015</v>
      </c>
      <c r="AF835" s="436" t="s">
        <v>92</v>
      </c>
      <c r="AG835" s="437" t="s">
        <v>92</v>
      </c>
    </row>
    <row r="836" spans="1:33" ht="39.75" customHeight="1" x14ac:dyDescent="0.25">
      <c r="A836" s="53" t="s">
        <v>4521</v>
      </c>
      <c r="B836" s="53">
        <v>3000</v>
      </c>
      <c r="C836" s="53" t="s">
        <v>66</v>
      </c>
      <c r="D836" s="53" t="s">
        <v>3161</v>
      </c>
      <c r="E836" s="53">
        <v>3</v>
      </c>
      <c r="F836" s="53" t="s">
        <v>3309</v>
      </c>
      <c r="G836" s="53" t="s">
        <v>3305</v>
      </c>
      <c r="H836" s="54" t="s">
        <v>94</v>
      </c>
      <c r="I836" s="54" t="s">
        <v>76</v>
      </c>
      <c r="J836" s="54" t="s">
        <v>80</v>
      </c>
      <c r="K836" s="54" t="s">
        <v>80</v>
      </c>
      <c r="L836" s="54" t="s">
        <v>80</v>
      </c>
      <c r="M836" s="54" t="s">
        <v>80</v>
      </c>
      <c r="N836" s="54" t="s">
        <v>80</v>
      </c>
      <c r="O836" s="54" t="s">
        <v>80</v>
      </c>
      <c r="P836" s="54" t="s">
        <v>3310</v>
      </c>
      <c r="Q836" s="52">
        <v>0.2</v>
      </c>
      <c r="R836" s="52">
        <v>2.0000000000000004E-2</v>
      </c>
      <c r="S836" s="428">
        <v>1</v>
      </c>
      <c r="T836" s="54" t="s">
        <v>84</v>
      </c>
      <c r="U836" s="54" t="s">
        <v>3311</v>
      </c>
      <c r="V836" s="75">
        <v>44927</v>
      </c>
      <c r="W836" s="75">
        <v>44985</v>
      </c>
      <c r="X836" s="54" t="s">
        <v>3308</v>
      </c>
      <c r="Y836" s="57" t="s">
        <v>100</v>
      </c>
      <c r="Z836" s="392">
        <v>1</v>
      </c>
      <c r="AA836" s="58" t="s">
        <v>3312</v>
      </c>
      <c r="AB836" s="435">
        <v>44971</v>
      </c>
      <c r="AC836" s="392">
        <v>1</v>
      </c>
      <c r="AD836" s="58" t="s">
        <v>956</v>
      </c>
      <c r="AE836" s="435">
        <v>44971</v>
      </c>
      <c r="AF836" s="57" t="s">
        <v>79</v>
      </c>
      <c r="AG836" s="437">
        <v>1</v>
      </c>
    </row>
    <row r="837" spans="1:33" ht="39.75" customHeight="1" x14ac:dyDescent="0.25">
      <c r="A837" s="53" t="s">
        <v>4521</v>
      </c>
      <c r="B837" s="53">
        <v>3000</v>
      </c>
      <c r="C837" s="53" t="s">
        <v>66</v>
      </c>
      <c r="D837" s="53" t="s">
        <v>3161</v>
      </c>
      <c r="E837" s="53">
        <v>3</v>
      </c>
      <c r="F837" s="53" t="s">
        <v>3313</v>
      </c>
      <c r="G837" s="53" t="s">
        <v>3305</v>
      </c>
      <c r="H837" s="54" t="s">
        <v>94</v>
      </c>
      <c r="I837" s="54" t="s">
        <v>76</v>
      </c>
      <c r="J837" s="54" t="s">
        <v>80</v>
      </c>
      <c r="K837" s="54" t="s">
        <v>80</v>
      </c>
      <c r="L837" s="54" t="s">
        <v>80</v>
      </c>
      <c r="M837" s="54" t="s">
        <v>80</v>
      </c>
      <c r="N837" s="54" t="s">
        <v>80</v>
      </c>
      <c r="O837" s="54" t="s">
        <v>80</v>
      </c>
      <c r="P837" s="54" t="s">
        <v>3314</v>
      </c>
      <c r="Q837" s="52">
        <v>0.8</v>
      </c>
      <c r="R837" s="52">
        <v>8.0000000000000016E-2</v>
      </c>
      <c r="S837" s="428">
        <v>5</v>
      </c>
      <c r="T837" s="54" t="s">
        <v>84</v>
      </c>
      <c r="U837" s="54" t="s">
        <v>3315</v>
      </c>
      <c r="V837" s="75">
        <v>44927</v>
      </c>
      <c r="W837" s="75">
        <v>45290</v>
      </c>
      <c r="X837" s="54" t="s">
        <v>3308</v>
      </c>
      <c r="Y837" s="57" t="s">
        <v>100</v>
      </c>
      <c r="Z837" s="392">
        <v>1</v>
      </c>
      <c r="AA837" s="58" t="s">
        <v>956</v>
      </c>
      <c r="AB837" s="435">
        <v>45015</v>
      </c>
      <c r="AC837" s="392">
        <v>1</v>
      </c>
      <c r="AD837" s="58" t="s">
        <v>956</v>
      </c>
      <c r="AE837" s="435">
        <v>45015</v>
      </c>
      <c r="AF837" s="57" t="s">
        <v>79</v>
      </c>
      <c r="AG837" s="437">
        <v>1</v>
      </c>
    </row>
    <row r="838" spans="1:33" ht="39.75" customHeight="1" x14ac:dyDescent="0.25">
      <c r="A838" s="49" t="s">
        <v>4513</v>
      </c>
      <c r="B838" s="49">
        <v>3003</v>
      </c>
      <c r="C838" s="49" t="s">
        <v>67</v>
      </c>
      <c r="D838" s="49" t="s">
        <v>3316</v>
      </c>
      <c r="E838" s="49">
        <v>3</v>
      </c>
      <c r="F838" s="49" t="s">
        <v>3317</v>
      </c>
      <c r="G838" s="49" t="s">
        <v>3317</v>
      </c>
      <c r="H838" s="417" t="s">
        <v>75</v>
      </c>
      <c r="I838" s="417" t="s">
        <v>196</v>
      </c>
      <c r="J838" s="417" t="s">
        <v>1406</v>
      </c>
      <c r="K838" s="417" t="s">
        <v>514</v>
      </c>
      <c r="L838" s="417" t="s">
        <v>125</v>
      </c>
      <c r="M838" s="417" t="s">
        <v>3318</v>
      </c>
      <c r="N838" s="417" t="s">
        <v>1293</v>
      </c>
      <c r="O838" s="417" t="s">
        <v>516</v>
      </c>
      <c r="P838" s="417" t="s">
        <v>3319</v>
      </c>
      <c r="Q838" s="50">
        <v>0.14000000000000001</v>
      </c>
      <c r="R838" s="50"/>
      <c r="S838" s="153">
        <v>330000</v>
      </c>
      <c r="T838" s="417" t="s">
        <v>84</v>
      </c>
      <c r="U838" s="417" t="s">
        <v>3320</v>
      </c>
      <c r="V838" s="171">
        <v>44942</v>
      </c>
      <c r="W838" s="171">
        <v>45275</v>
      </c>
      <c r="X838" s="417" t="s">
        <v>3321</v>
      </c>
      <c r="Y838" s="57" t="s">
        <v>100</v>
      </c>
      <c r="Z838" s="392">
        <v>1.0680000000000001</v>
      </c>
      <c r="AA838" s="58" t="s">
        <v>4808</v>
      </c>
      <c r="AB838" s="435">
        <v>45289</v>
      </c>
      <c r="AC838" s="392">
        <v>1</v>
      </c>
      <c r="AD838" s="58" t="s">
        <v>3323</v>
      </c>
      <c r="AE838" s="435">
        <v>45289</v>
      </c>
      <c r="AF838" s="436" t="s">
        <v>92</v>
      </c>
      <c r="AG838" s="437" t="s">
        <v>92</v>
      </c>
    </row>
    <row r="839" spans="1:33" ht="39.75" customHeight="1" x14ac:dyDescent="0.25">
      <c r="A839" s="53" t="s">
        <v>4513</v>
      </c>
      <c r="B839" s="53">
        <v>3003</v>
      </c>
      <c r="C839" s="53" t="s">
        <v>67</v>
      </c>
      <c r="D839" s="53" t="s">
        <v>3316</v>
      </c>
      <c r="E839" s="53">
        <v>3</v>
      </c>
      <c r="F839" s="53" t="s">
        <v>3324</v>
      </c>
      <c r="G839" s="53" t="s">
        <v>3317</v>
      </c>
      <c r="H839" s="54" t="s">
        <v>94</v>
      </c>
      <c r="I839" s="54" t="s">
        <v>196</v>
      </c>
      <c r="J839" s="54" t="s">
        <v>80</v>
      </c>
      <c r="K839" s="54" t="s">
        <v>80</v>
      </c>
      <c r="L839" s="54" t="s">
        <v>80</v>
      </c>
      <c r="M839" s="54" t="s">
        <v>80</v>
      </c>
      <c r="N839" s="54" t="s">
        <v>80</v>
      </c>
      <c r="O839" s="54" t="s">
        <v>80</v>
      </c>
      <c r="P839" s="54" t="s">
        <v>3325</v>
      </c>
      <c r="Q839" s="52">
        <v>0.4</v>
      </c>
      <c r="R839" s="52">
        <v>5.6000000000000008E-2</v>
      </c>
      <c r="S839" s="428">
        <v>15</v>
      </c>
      <c r="T839" s="54" t="s">
        <v>84</v>
      </c>
      <c r="U839" s="54" t="s">
        <v>3326</v>
      </c>
      <c r="V839" s="75">
        <v>44942</v>
      </c>
      <c r="W839" s="75">
        <v>45275</v>
      </c>
      <c r="X839" s="54" t="s">
        <v>3321</v>
      </c>
      <c r="Y839" s="57" t="s">
        <v>100</v>
      </c>
      <c r="Z839" s="392">
        <v>1</v>
      </c>
      <c r="AA839" s="58" t="s">
        <v>4809</v>
      </c>
      <c r="AB839" s="435">
        <v>45289</v>
      </c>
      <c r="AC839" s="392">
        <v>1</v>
      </c>
      <c r="AD839" s="58" t="s">
        <v>3328</v>
      </c>
      <c r="AE839" s="435">
        <v>45289</v>
      </c>
      <c r="AF839" s="57" t="s">
        <v>79</v>
      </c>
      <c r="AG839" s="437">
        <v>1</v>
      </c>
    </row>
    <row r="840" spans="1:33" ht="39.75" customHeight="1" x14ac:dyDescent="0.25">
      <c r="A840" s="53" t="s">
        <v>4513</v>
      </c>
      <c r="B840" s="53">
        <v>3003</v>
      </c>
      <c r="C840" s="53" t="s">
        <v>67</v>
      </c>
      <c r="D840" s="53" t="s">
        <v>3316</v>
      </c>
      <c r="E840" s="53">
        <v>3</v>
      </c>
      <c r="F840" s="53" t="s">
        <v>3329</v>
      </c>
      <c r="G840" s="53" t="s">
        <v>3317</v>
      </c>
      <c r="H840" s="54" t="s">
        <v>94</v>
      </c>
      <c r="I840" s="54" t="s">
        <v>196</v>
      </c>
      <c r="J840" s="54" t="s">
        <v>80</v>
      </c>
      <c r="K840" s="54" t="s">
        <v>80</v>
      </c>
      <c r="L840" s="54" t="s">
        <v>80</v>
      </c>
      <c r="M840" s="54" t="s">
        <v>80</v>
      </c>
      <c r="N840" s="54" t="s">
        <v>80</v>
      </c>
      <c r="O840" s="54" t="s">
        <v>80</v>
      </c>
      <c r="P840" s="54" t="s">
        <v>3330</v>
      </c>
      <c r="Q840" s="52">
        <v>0.3</v>
      </c>
      <c r="R840" s="52">
        <v>4.2000000000000003E-2</v>
      </c>
      <c r="S840" s="428">
        <v>6</v>
      </c>
      <c r="T840" s="54" t="s">
        <v>84</v>
      </c>
      <c r="U840" s="54" t="s">
        <v>3331</v>
      </c>
      <c r="V840" s="75">
        <v>44936</v>
      </c>
      <c r="W840" s="75">
        <v>45275</v>
      </c>
      <c r="X840" s="54" t="s">
        <v>3321</v>
      </c>
      <c r="Y840" s="57" t="s">
        <v>100</v>
      </c>
      <c r="Z840" s="392">
        <v>1</v>
      </c>
      <c r="AA840" s="58" t="s">
        <v>3332</v>
      </c>
      <c r="AB840" s="435">
        <v>45289</v>
      </c>
      <c r="AC840" s="392">
        <v>1</v>
      </c>
      <c r="AD840" s="58" t="s">
        <v>3328</v>
      </c>
      <c r="AE840" s="435">
        <v>45289</v>
      </c>
      <c r="AF840" s="57" t="s">
        <v>79</v>
      </c>
      <c r="AG840" s="437">
        <v>1</v>
      </c>
    </row>
    <row r="841" spans="1:33" ht="39.75" customHeight="1" x14ac:dyDescent="0.25">
      <c r="A841" s="53" t="s">
        <v>4513</v>
      </c>
      <c r="B841" s="53">
        <v>3003</v>
      </c>
      <c r="C841" s="53" t="s">
        <v>67</v>
      </c>
      <c r="D841" s="53" t="s">
        <v>3316</v>
      </c>
      <c r="E841" s="53">
        <v>3</v>
      </c>
      <c r="F841" s="53" t="s">
        <v>3333</v>
      </c>
      <c r="G841" s="53" t="s">
        <v>3317</v>
      </c>
      <c r="H841" s="54" t="s">
        <v>94</v>
      </c>
      <c r="I841" s="54" t="s">
        <v>196</v>
      </c>
      <c r="J841" s="54" t="s">
        <v>80</v>
      </c>
      <c r="K841" s="54" t="s">
        <v>80</v>
      </c>
      <c r="L841" s="54" t="s">
        <v>80</v>
      </c>
      <c r="M841" s="54" t="s">
        <v>80</v>
      </c>
      <c r="N841" s="54" t="s">
        <v>80</v>
      </c>
      <c r="O841" s="54" t="s">
        <v>80</v>
      </c>
      <c r="P841" s="54" t="s">
        <v>3334</v>
      </c>
      <c r="Q841" s="52">
        <v>0.3</v>
      </c>
      <c r="R841" s="52">
        <v>4.2000000000000003E-2</v>
      </c>
      <c r="S841" s="428">
        <v>5</v>
      </c>
      <c r="T841" s="54" t="s">
        <v>84</v>
      </c>
      <c r="U841" s="54" t="s">
        <v>3335</v>
      </c>
      <c r="V841" s="75">
        <v>44942</v>
      </c>
      <c r="W841" s="75">
        <v>45275</v>
      </c>
      <c r="X841" s="54" t="s">
        <v>3321</v>
      </c>
      <c r="Y841" s="57" t="s">
        <v>100</v>
      </c>
      <c r="Z841" s="392">
        <v>1</v>
      </c>
      <c r="AA841" s="58" t="s">
        <v>4810</v>
      </c>
      <c r="AB841" s="435">
        <v>45289</v>
      </c>
      <c r="AC841" s="392">
        <v>1</v>
      </c>
      <c r="AD841" s="58" t="s">
        <v>3328</v>
      </c>
      <c r="AE841" s="435">
        <v>45289</v>
      </c>
      <c r="AF841" s="57" t="s">
        <v>79</v>
      </c>
      <c r="AG841" s="437">
        <v>1</v>
      </c>
    </row>
    <row r="842" spans="1:33" ht="39.75" customHeight="1" x14ac:dyDescent="0.25">
      <c r="A842" s="49" t="s">
        <v>4513</v>
      </c>
      <c r="B842" s="49">
        <v>3003</v>
      </c>
      <c r="C842" s="49" t="s">
        <v>67</v>
      </c>
      <c r="D842" s="49" t="s">
        <v>3316</v>
      </c>
      <c r="E842" s="49">
        <v>3</v>
      </c>
      <c r="F842" s="49" t="s">
        <v>3337</v>
      </c>
      <c r="G842" s="49" t="s">
        <v>3337</v>
      </c>
      <c r="H842" s="417" t="s">
        <v>75</v>
      </c>
      <c r="I842" s="417" t="s">
        <v>196</v>
      </c>
      <c r="J842" s="417" t="s">
        <v>3338</v>
      </c>
      <c r="K842" s="417" t="s">
        <v>514</v>
      </c>
      <c r="L842" s="417" t="s">
        <v>125</v>
      </c>
      <c r="M842" s="417" t="s">
        <v>3318</v>
      </c>
      <c r="N842" s="417" t="s">
        <v>1293</v>
      </c>
      <c r="O842" s="417" t="s">
        <v>516</v>
      </c>
      <c r="P842" s="417" t="s">
        <v>3339</v>
      </c>
      <c r="Q842" s="50">
        <v>0.14000000000000001</v>
      </c>
      <c r="R842" s="50"/>
      <c r="S842" s="153">
        <v>36000</v>
      </c>
      <c r="T842" s="417" t="s">
        <v>84</v>
      </c>
      <c r="U842" s="417" t="s">
        <v>3340</v>
      </c>
      <c r="V842" s="171">
        <v>44941</v>
      </c>
      <c r="W842" s="171">
        <v>45275</v>
      </c>
      <c r="X842" s="417" t="s">
        <v>3321</v>
      </c>
      <c r="Y842" s="57" t="s">
        <v>100</v>
      </c>
      <c r="Z842" s="392">
        <v>1.08</v>
      </c>
      <c r="AA842" s="58" t="s">
        <v>3341</v>
      </c>
      <c r="AB842" s="435">
        <v>45289</v>
      </c>
      <c r="AC842" s="392">
        <v>1</v>
      </c>
      <c r="AD842" s="58" t="s">
        <v>3323</v>
      </c>
      <c r="AE842" s="435">
        <v>45289</v>
      </c>
      <c r="AF842" s="436" t="s">
        <v>92</v>
      </c>
      <c r="AG842" s="437" t="s">
        <v>92</v>
      </c>
    </row>
    <row r="843" spans="1:33" ht="39.75" customHeight="1" x14ac:dyDescent="0.25">
      <c r="A843" s="53" t="s">
        <v>4513</v>
      </c>
      <c r="B843" s="53">
        <v>3003</v>
      </c>
      <c r="C843" s="53" t="s">
        <v>67</v>
      </c>
      <c r="D843" s="53" t="s">
        <v>3316</v>
      </c>
      <c r="E843" s="53">
        <v>3</v>
      </c>
      <c r="F843" s="53" t="s">
        <v>3342</v>
      </c>
      <c r="G843" s="53" t="s">
        <v>3337</v>
      </c>
      <c r="H843" s="54" t="s">
        <v>94</v>
      </c>
      <c r="I843" s="54" t="s">
        <v>196</v>
      </c>
      <c r="J843" s="54" t="s">
        <v>80</v>
      </c>
      <c r="K843" s="54" t="s">
        <v>80</v>
      </c>
      <c r="L843" s="54" t="s">
        <v>80</v>
      </c>
      <c r="M843" s="54" t="s">
        <v>80</v>
      </c>
      <c r="N843" s="54" t="s">
        <v>80</v>
      </c>
      <c r="O843" s="54" t="s">
        <v>80</v>
      </c>
      <c r="P843" s="54" t="s">
        <v>3343</v>
      </c>
      <c r="Q843" s="52">
        <v>0.2</v>
      </c>
      <c r="R843" s="52">
        <v>2.8000000000000004E-2</v>
      </c>
      <c r="S843" s="428">
        <v>1</v>
      </c>
      <c r="T843" s="54" t="s">
        <v>84</v>
      </c>
      <c r="U843" s="54" t="s">
        <v>3344</v>
      </c>
      <c r="V843" s="75">
        <v>44941</v>
      </c>
      <c r="W843" s="75">
        <v>44957</v>
      </c>
      <c r="X843" s="54" t="s">
        <v>3321</v>
      </c>
      <c r="Y843" s="57" t="s">
        <v>100</v>
      </c>
      <c r="Z843" s="392">
        <v>1</v>
      </c>
      <c r="AA843" s="58" t="s">
        <v>3345</v>
      </c>
      <c r="AB843" s="435">
        <v>44957</v>
      </c>
      <c r="AC843" s="392">
        <v>1</v>
      </c>
      <c r="AD843" s="58" t="s">
        <v>314</v>
      </c>
      <c r="AE843" s="435">
        <v>44957</v>
      </c>
      <c r="AF843" s="57" t="s">
        <v>79</v>
      </c>
      <c r="AG843" s="437">
        <v>1</v>
      </c>
    </row>
    <row r="844" spans="1:33" ht="39.75" customHeight="1" x14ac:dyDescent="0.25">
      <c r="A844" s="53" t="s">
        <v>4513</v>
      </c>
      <c r="B844" s="53">
        <v>3003</v>
      </c>
      <c r="C844" s="53" t="s">
        <v>67</v>
      </c>
      <c r="D844" s="53" t="s">
        <v>3316</v>
      </c>
      <c r="E844" s="53">
        <v>3</v>
      </c>
      <c r="F844" s="53" t="s">
        <v>3346</v>
      </c>
      <c r="G844" s="53" t="s">
        <v>3337</v>
      </c>
      <c r="H844" s="54" t="s">
        <v>94</v>
      </c>
      <c r="I844" s="54" t="s">
        <v>196</v>
      </c>
      <c r="J844" s="54" t="s">
        <v>80</v>
      </c>
      <c r="K844" s="54" t="s">
        <v>80</v>
      </c>
      <c r="L844" s="54" t="s">
        <v>80</v>
      </c>
      <c r="M844" s="54" t="s">
        <v>80</v>
      </c>
      <c r="N844" s="54" t="s">
        <v>80</v>
      </c>
      <c r="O844" s="54" t="s">
        <v>80</v>
      </c>
      <c r="P844" s="54" t="s">
        <v>3347</v>
      </c>
      <c r="Q844" s="52">
        <v>0.5</v>
      </c>
      <c r="R844" s="52">
        <v>7.0000000000000007E-2</v>
      </c>
      <c r="S844" s="428">
        <v>1</v>
      </c>
      <c r="T844" s="54" t="s">
        <v>301</v>
      </c>
      <c r="U844" s="54" t="s">
        <v>3348</v>
      </c>
      <c r="V844" s="75">
        <v>44941</v>
      </c>
      <c r="W844" s="75">
        <v>45275</v>
      </c>
      <c r="X844" s="54" t="s">
        <v>3321</v>
      </c>
      <c r="Y844" s="57" t="s">
        <v>100</v>
      </c>
      <c r="Z844" s="392">
        <v>1</v>
      </c>
      <c r="AA844" s="58" t="s">
        <v>4811</v>
      </c>
      <c r="AB844" s="435">
        <v>45230</v>
      </c>
      <c r="AC844" s="392">
        <v>1</v>
      </c>
      <c r="AD844" s="58" t="s">
        <v>3328</v>
      </c>
      <c r="AE844" s="435">
        <v>45230</v>
      </c>
      <c r="AF844" s="57" t="s">
        <v>79</v>
      </c>
      <c r="AG844" s="437">
        <v>1</v>
      </c>
    </row>
    <row r="845" spans="1:33" ht="39.75" customHeight="1" x14ac:dyDescent="0.25">
      <c r="A845" s="53" t="s">
        <v>4513</v>
      </c>
      <c r="B845" s="53">
        <v>3003</v>
      </c>
      <c r="C845" s="53" t="s">
        <v>67</v>
      </c>
      <c r="D845" s="53" t="s">
        <v>3316</v>
      </c>
      <c r="E845" s="53">
        <v>3</v>
      </c>
      <c r="F845" s="53" t="s">
        <v>3350</v>
      </c>
      <c r="G845" s="53" t="s">
        <v>3337</v>
      </c>
      <c r="H845" s="54" t="s">
        <v>94</v>
      </c>
      <c r="I845" s="54" t="s">
        <v>196</v>
      </c>
      <c r="J845" s="54" t="s">
        <v>80</v>
      </c>
      <c r="K845" s="54" t="s">
        <v>80</v>
      </c>
      <c r="L845" s="54" t="s">
        <v>80</v>
      </c>
      <c r="M845" s="54" t="s">
        <v>80</v>
      </c>
      <c r="N845" s="54" t="s">
        <v>80</v>
      </c>
      <c r="O845" s="54" t="s">
        <v>80</v>
      </c>
      <c r="P845" s="54" t="s">
        <v>3351</v>
      </c>
      <c r="Q845" s="52">
        <v>0.3</v>
      </c>
      <c r="R845" s="52">
        <v>4.2000000000000003E-2</v>
      </c>
      <c r="S845" s="428">
        <v>8</v>
      </c>
      <c r="T845" s="54" t="s">
        <v>84</v>
      </c>
      <c r="U845" s="54" t="s">
        <v>3352</v>
      </c>
      <c r="V845" s="75">
        <v>44986</v>
      </c>
      <c r="W845" s="75">
        <v>45275</v>
      </c>
      <c r="X845" s="54" t="s">
        <v>3321</v>
      </c>
      <c r="Y845" s="57" t="s">
        <v>100</v>
      </c>
      <c r="Z845" s="392">
        <v>1</v>
      </c>
      <c r="AA845" s="58" t="s">
        <v>4812</v>
      </c>
      <c r="AB845" s="435">
        <v>45230</v>
      </c>
      <c r="AC845" s="392">
        <v>1</v>
      </c>
      <c r="AD845" s="58" t="s">
        <v>3328</v>
      </c>
      <c r="AE845" s="435">
        <v>45230</v>
      </c>
      <c r="AF845" s="57" t="s">
        <v>79</v>
      </c>
      <c r="AG845" s="437">
        <v>1</v>
      </c>
    </row>
    <row r="846" spans="1:33" ht="39.75" customHeight="1" x14ac:dyDescent="0.25">
      <c r="A846" s="49" t="s">
        <v>4513</v>
      </c>
      <c r="B846" s="49">
        <v>3003</v>
      </c>
      <c r="C846" s="49" t="s">
        <v>67</v>
      </c>
      <c r="D846" s="49" t="s">
        <v>3316</v>
      </c>
      <c r="E846" s="49">
        <v>3</v>
      </c>
      <c r="F846" s="49" t="s">
        <v>3354</v>
      </c>
      <c r="G846" s="49" t="s">
        <v>3354</v>
      </c>
      <c r="H846" s="417" t="s">
        <v>75</v>
      </c>
      <c r="I846" s="417" t="s">
        <v>196</v>
      </c>
      <c r="J846" s="417" t="s">
        <v>265</v>
      </c>
      <c r="K846" s="417" t="s">
        <v>514</v>
      </c>
      <c r="L846" s="417" t="s">
        <v>79</v>
      </c>
      <c r="M846" s="417" t="s">
        <v>3318</v>
      </c>
      <c r="N846" s="417" t="s">
        <v>1293</v>
      </c>
      <c r="O846" s="417" t="s">
        <v>516</v>
      </c>
      <c r="P846" s="417" t="s">
        <v>3355</v>
      </c>
      <c r="Q846" s="50">
        <v>0.14000000000000001</v>
      </c>
      <c r="R846" s="50"/>
      <c r="S846" s="153">
        <v>4500</v>
      </c>
      <c r="T846" s="417" t="s">
        <v>84</v>
      </c>
      <c r="U846" s="417" t="s">
        <v>3356</v>
      </c>
      <c r="V846" s="171">
        <v>44941</v>
      </c>
      <c r="W846" s="171">
        <v>45275</v>
      </c>
      <c r="X846" s="417" t="s">
        <v>3321</v>
      </c>
      <c r="Y846" s="57" t="s">
        <v>100</v>
      </c>
      <c r="Z846" s="392">
        <v>1.2230000000000001</v>
      </c>
      <c r="AA846" s="58" t="s">
        <v>3357</v>
      </c>
      <c r="AB846" s="435">
        <v>45289</v>
      </c>
      <c r="AC846" s="392">
        <v>1</v>
      </c>
      <c r="AD846" s="58" t="s">
        <v>3323</v>
      </c>
      <c r="AE846" s="435">
        <v>45289</v>
      </c>
      <c r="AF846" s="436" t="s">
        <v>92</v>
      </c>
      <c r="AG846" s="437" t="s">
        <v>92</v>
      </c>
    </row>
    <row r="847" spans="1:33" ht="39.75" customHeight="1" x14ac:dyDescent="0.25">
      <c r="A847" s="53" t="s">
        <v>4513</v>
      </c>
      <c r="B847" s="53">
        <v>3003</v>
      </c>
      <c r="C847" s="53" t="s">
        <v>67</v>
      </c>
      <c r="D847" s="53" t="s">
        <v>3316</v>
      </c>
      <c r="E847" s="53">
        <v>3</v>
      </c>
      <c r="F847" s="53" t="s">
        <v>3358</v>
      </c>
      <c r="G847" s="53" t="s">
        <v>3354</v>
      </c>
      <c r="H847" s="54" t="s">
        <v>94</v>
      </c>
      <c r="I847" s="54" t="s">
        <v>196</v>
      </c>
      <c r="J847" s="54" t="s">
        <v>80</v>
      </c>
      <c r="K847" s="54" t="s">
        <v>80</v>
      </c>
      <c r="L847" s="54" t="s">
        <v>80</v>
      </c>
      <c r="M847" s="54" t="s">
        <v>80</v>
      </c>
      <c r="N847" s="54" t="s">
        <v>80</v>
      </c>
      <c r="O847" s="54" t="s">
        <v>80</v>
      </c>
      <c r="P847" s="54" t="s">
        <v>3359</v>
      </c>
      <c r="Q847" s="52">
        <v>0.3</v>
      </c>
      <c r="R847" s="52">
        <v>4.2000000000000003E-2</v>
      </c>
      <c r="S847" s="428">
        <v>1</v>
      </c>
      <c r="T847" s="54" t="s">
        <v>84</v>
      </c>
      <c r="U847" s="54" t="s">
        <v>3360</v>
      </c>
      <c r="V847" s="75">
        <v>44941</v>
      </c>
      <c r="W847" s="75">
        <v>44957</v>
      </c>
      <c r="X847" s="54" t="s">
        <v>3321</v>
      </c>
      <c r="Y847" s="57" t="s">
        <v>100</v>
      </c>
      <c r="Z847" s="392">
        <v>1</v>
      </c>
      <c r="AA847" s="58" t="s">
        <v>3361</v>
      </c>
      <c r="AB847" s="435">
        <v>44957</v>
      </c>
      <c r="AC847" s="392">
        <v>1</v>
      </c>
      <c r="AD847" s="58" t="s">
        <v>3362</v>
      </c>
      <c r="AE847" s="435">
        <v>44957</v>
      </c>
      <c r="AF847" s="57" t="s">
        <v>79</v>
      </c>
      <c r="AG847" s="437">
        <v>1</v>
      </c>
    </row>
    <row r="848" spans="1:33" ht="39.75" customHeight="1" x14ac:dyDescent="0.25">
      <c r="A848" s="53" t="s">
        <v>4513</v>
      </c>
      <c r="B848" s="53">
        <v>3003</v>
      </c>
      <c r="C848" s="53" t="s">
        <v>67</v>
      </c>
      <c r="D848" s="53" t="s">
        <v>3316</v>
      </c>
      <c r="E848" s="53">
        <v>3</v>
      </c>
      <c r="F848" s="53" t="s">
        <v>3363</v>
      </c>
      <c r="G848" s="53" t="s">
        <v>3354</v>
      </c>
      <c r="H848" s="54" t="s">
        <v>94</v>
      </c>
      <c r="I848" s="54" t="s">
        <v>196</v>
      </c>
      <c r="J848" s="54" t="s">
        <v>80</v>
      </c>
      <c r="K848" s="54" t="s">
        <v>80</v>
      </c>
      <c r="L848" s="54" t="s">
        <v>80</v>
      </c>
      <c r="M848" s="54" t="s">
        <v>80</v>
      </c>
      <c r="N848" s="54" t="s">
        <v>80</v>
      </c>
      <c r="O848" s="54" t="s">
        <v>80</v>
      </c>
      <c r="P848" s="54" t="s">
        <v>3364</v>
      </c>
      <c r="Q848" s="52">
        <v>0.1</v>
      </c>
      <c r="R848" s="52">
        <v>1.4000000000000002E-2</v>
      </c>
      <c r="S848" s="428">
        <v>300</v>
      </c>
      <c r="T848" s="54" t="s">
        <v>84</v>
      </c>
      <c r="U848" s="54" t="s">
        <v>3365</v>
      </c>
      <c r="V848" s="75">
        <v>44958</v>
      </c>
      <c r="W848" s="75">
        <v>45275</v>
      </c>
      <c r="X848" s="54" t="s">
        <v>3321</v>
      </c>
      <c r="Y848" s="443" t="s">
        <v>89</v>
      </c>
      <c r="Z848" s="444">
        <v>0.85299999999999998</v>
      </c>
      <c r="AA848" s="445" t="s">
        <v>3367</v>
      </c>
      <c r="AB848" s="446">
        <v>45289</v>
      </c>
      <c r="AC848" s="444">
        <v>0.85299999999999998</v>
      </c>
      <c r="AD848" s="445" t="s">
        <v>3368</v>
      </c>
      <c r="AE848" s="446">
        <v>45289</v>
      </c>
      <c r="AF848" s="449" t="s">
        <v>125</v>
      </c>
      <c r="AG848" s="448">
        <v>0.85299999999999998</v>
      </c>
    </row>
    <row r="849" spans="1:33" ht="39.75" customHeight="1" x14ac:dyDescent="0.25">
      <c r="A849" s="53" t="s">
        <v>4513</v>
      </c>
      <c r="B849" s="53">
        <v>3003</v>
      </c>
      <c r="C849" s="53" t="s">
        <v>67</v>
      </c>
      <c r="D849" s="53" t="s">
        <v>3316</v>
      </c>
      <c r="E849" s="53">
        <v>3</v>
      </c>
      <c r="F849" s="53" t="s">
        <v>3369</v>
      </c>
      <c r="G849" s="53" t="s">
        <v>3354</v>
      </c>
      <c r="H849" s="54" t="s">
        <v>94</v>
      </c>
      <c r="I849" s="54" t="s">
        <v>196</v>
      </c>
      <c r="J849" s="54" t="s">
        <v>80</v>
      </c>
      <c r="K849" s="54" t="s">
        <v>80</v>
      </c>
      <c r="L849" s="54" t="s">
        <v>80</v>
      </c>
      <c r="M849" s="54" t="s">
        <v>80</v>
      </c>
      <c r="N849" s="54" t="s">
        <v>80</v>
      </c>
      <c r="O849" s="54" t="s">
        <v>80</v>
      </c>
      <c r="P849" s="54" t="s">
        <v>3370</v>
      </c>
      <c r="Q849" s="52">
        <v>0.1</v>
      </c>
      <c r="R849" s="52">
        <v>1.4000000000000002E-2</v>
      </c>
      <c r="S849" s="428">
        <v>200</v>
      </c>
      <c r="T849" s="54" t="s">
        <v>84</v>
      </c>
      <c r="U849" s="54" t="s">
        <v>3371</v>
      </c>
      <c r="V849" s="75">
        <v>44958</v>
      </c>
      <c r="W849" s="75">
        <v>45275</v>
      </c>
      <c r="X849" s="54" t="s">
        <v>3321</v>
      </c>
      <c r="Y849" s="443" t="s">
        <v>89</v>
      </c>
      <c r="Z849" s="444">
        <v>0.96499999999999997</v>
      </c>
      <c r="AA849" s="445" t="s">
        <v>3373</v>
      </c>
      <c r="AB849" s="446">
        <v>45289</v>
      </c>
      <c r="AC849" s="444">
        <v>0.96299999999999997</v>
      </c>
      <c r="AD849" s="445" t="s">
        <v>3368</v>
      </c>
      <c r="AE849" s="446">
        <v>45289</v>
      </c>
      <c r="AF849" s="449" t="s">
        <v>125</v>
      </c>
      <c r="AG849" s="448">
        <v>0.96299999999999997</v>
      </c>
    </row>
    <row r="850" spans="1:33" ht="39.75" customHeight="1" x14ac:dyDescent="0.25">
      <c r="A850" s="53" t="s">
        <v>4513</v>
      </c>
      <c r="B850" s="53">
        <v>3003</v>
      </c>
      <c r="C850" s="53" t="s">
        <v>67</v>
      </c>
      <c r="D850" s="53" t="s">
        <v>3316</v>
      </c>
      <c r="E850" s="53">
        <v>3</v>
      </c>
      <c r="F850" s="53" t="s">
        <v>3374</v>
      </c>
      <c r="G850" s="53" t="s">
        <v>3354</v>
      </c>
      <c r="H850" s="54" t="s">
        <v>94</v>
      </c>
      <c r="I850" s="54" t="s">
        <v>196</v>
      </c>
      <c r="J850" s="54" t="s">
        <v>80</v>
      </c>
      <c r="K850" s="54" t="s">
        <v>80</v>
      </c>
      <c r="L850" s="54" t="s">
        <v>80</v>
      </c>
      <c r="M850" s="54" t="s">
        <v>80</v>
      </c>
      <c r="N850" s="54" t="s">
        <v>80</v>
      </c>
      <c r="O850" s="54" t="s">
        <v>80</v>
      </c>
      <c r="P850" s="54" t="s">
        <v>3375</v>
      </c>
      <c r="Q850" s="52">
        <v>0.5</v>
      </c>
      <c r="R850" s="52">
        <v>7.0000000000000007E-2</v>
      </c>
      <c r="S850" s="428">
        <v>3400</v>
      </c>
      <c r="T850" s="54" t="s">
        <v>84</v>
      </c>
      <c r="U850" s="54" t="s">
        <v>3376</v>
      </c>
      <c r="V850" s="75">
        <v>44986</v>
      </c>
      <c r="W850" s="75">
        <v>45275</v>
      </c>
      <c r="X850" s="54" t="s">
        <v>3321</v>
      </c>
      <c r="Y850" s="392" t="s">
        <v>100</v>
      </c>
      <c r="Z850" s="392">
        <v>1.2645</v>
      </c>
      <c r="AA850" s="58" t="s">
        <v>3378</v>
      </c>
      <c r="AB850" s="435">
        <v>45289</v>
      </c>
      <c r="AC850" s="392">
        <v>1</v>
      </c>
      <c r="AD850" s="58" t="s">
        <v>3379</v>
      </c>
      <c r="AE850" s="435">
        <v>45289</v>
      </c>
      <c r="AF850" s="57" t="s">
        <v>79</v>
      </c>
      <c r="AG850" s="437">
        <v>1</v>
      </c>
    </row>
    <row r="851" spans="1:33" ht="39.75" customHeight="1" x14ac:dyDescent="0.25">
      <c r="A851" s="49" t="s">
        <v>4513</v>
      </c>
      <c r="B851" s="49">
        <v>3003</v>
      </c>
      <c r="C851" s="49" t="s">
        <v>67</v>
      </c>
      <c r="D851" s="49" t="s">
        <v>3316</v>
      </c>
      <c r="E851" s="49">
        <v>3</v>
      </c>
      <c r="F851" s="49" t="s">
        <v>3380</v>
      </c>
      <c r="G851" s="49" t="s">
        <v>3380</v>
      </c>
      <c r="H851" s="417" t="s">
        <v>75</v>
      </c>
      <c r="I851" s="417" t="s">
        <v>76</v>
      </c>
      <c r="J851" s="417" t="s">
        <v>3109</v>
      </c>
      <c r="K851" s="417" t="s">
        <v>514</v>
      </c>
      <c r="L851" s="417" t="s">
        <v>125</v>
      </c>
      <c r="M851" s="417" t="s">
        <v>3318</v>
      </c>
      <c r="N851" s="417" t="s">
        <v>3381</v>
      </c>
      <c r="O851" s="417" t="s">
        <v>516</v>
      </c>
      <c r="P851" s="417" t="s">
        <v>3382</v>
      </c>
      <c r="Q851" s="50">
        <v>7.0000000000000007E-2</v>
      </c>
      <c r="R851" s="50"/>
      <c r="S851" s="153">
        <v>100</v>
      </c>
      <c r="T851" s="417" t="s">
        <v>301</v>
      </c>
      <c r="U851" s="417" t="s">
        <v>3383</v>
      </c>
      <c r="V851" s="171">
        <v>44958</v>
      </c>
      <c r="W851" s="171">
        <v>45291</v>
      </c>
      <c r="X851" s="417" t="s">
        <v>3321</v>
      </c>
      <c r="Y851" s="57" t="s">
        <v>100</v>
      </c>
      <c r="Z851" s="392">
        <v>1</v>
      </c>
      <c r="AA851" s="58" t="s">
        <v>4813</v>
      </c>
      <c r="AB851" s="435">
        <v>45260</v>
      </c>
      <c r="AC851" s="392">
        <v>1</v>
      </c>
      <c r="AD851" s="58" t="s">
        <v>3385</v>
      </c>
      <c r="AE851" s="435">
        <v>45260</v>
      </c>
      <c r="AF851" s="436" t="s">
        <v>92</v>
      </c>
      <c r="AG851" s="437" t="s">
        <v>92</v>
      </c>
    </row>
    <row r="852" spans="1:33" ht="39.75" customHeight="1" x14ac:dyDescent="0.25">
      <c r="A852" s="53" t="s">
        <v>4513</v>
      </c>
      <c r="B852" s="53">
        <v>3003</v>
      </c>
      <c r="C852" s="53" t="s">
        <v>67</v>
      </c>
      <c r="D852" s="53" t="s">
        <v>3316</v>
      </c>
      <c r="E852" s="53">
        <v>3</v>
      </c>
      <c r="F852" s="53" t="s">
        <v>3386</v>
      </c>
      <c r="G852" s="53" t="s">
        <v>3380</v>
      </c>
      <c r="H852" s="419" t="s">
        <v>94</v>
      </c>
      <c r="I852" s="419" t="s">
        <v>76</v>
      </c>
      <c r="J852" s="419" t="s">
        <v>80</v>
      </c>
      <c r="K852" s="419" t="s">
        <v>80</v>
      </c>
      <c r="L852" s="419" t="s">
        <v>80</v>
      </c>
      <c r="M852" s="419" t="s">
        <v>80</v>
      </c>
      <c r="N852" s="419" t="s">
        <v>80</v>
      </c>
      <c r="O852" s="419" t="s">
        <v>80</v>
      </c>
      <c r="P852" s="419" t="s">
        <v>3387</v>
      </c>
      <c r="Q852" s="56">
        <v>0.05</v>
      </c>
      <c r="R852" s="56">
        <v>3.5000000000000005E-3</v>
      </c>
      <c r="S852" s="169">
        <v>1</v>
      </c>
      <c r="T852" s="419" t="s">
        <v>84</v>
      </c>
      <c r="U852" s="419" t="s">
        <v>3388</v>
      </c>
      <c r="V852" s="76">
        <v>44958</v>
      </c>
      <c r="W852" s="76">
        <v>45002</v>
      </c>
      <c r="X852" s="419" t="s">
        <v>3321</v>
      </c>
      <c r="Y852" s="57" t="s">
        <v>100</v>
      </c>
      <c r="Z852" s="392">
        <v>1</v>
      </c>
      <c r="AA852" s="58" t="s">
        <v>3389</v>
      </c>
      <c r="AB852" s="435">
        <v>45002</v>
      </c>
      <c r="AC852" s="392">
        <v>1</v>
      </c>
      <c r="AD852" s="58" t="s">
        <v>314</v>
      </c>
      <c r="AE852" s="435">
        <v>45002</v>
      </c>
      <c r="AF852" s="57" t="s">
        <v>79</v>
      </c>
      <c r="AG852" s="437">
        <v>1</v>
      </c>
    </row>
    <row r="853" spans="1:33" ht="39.75" customHeight="1" x14ac:dyDescent="0.25">
      <c r="A853" s="53" t="s">
        <v>4513</v>
      </c>
      <c r="B853" s="53">
        <v>3003</v>
      </c>
      <c r="C853" s="53" t="s">
        <v>67</v>
      </c>
      <c r="D853" s="53" t="s">
        <v>3316</v>
      </c>
      <c r="E853" s="53">
        <v>3</v>
      </c>
      <c r="F853" s="53" t="s">
        <v>3390</v>
      </c>
      <c r="G853" s="53" t="s">
        <v>3380</v>
      </c>
      <c r="H853" s="419" t="s">
        <v>94</v>
      </c>
      <c r="I853" s="419" t="s">
        <v>76</v>
      </c>
      <c r="J853" s="419" t="s">
        <v>80</v>
      </c>
      <c r="K853" s="419" t="s">
        <v>80</v>
      </c>
      <c r="L853" s="419" t="s">
        <v>80</v>
      </c>
      <c r="M853" s="419" t="s">
        <v>80</v>
      </c>
      <c r="N853" s="419" t="s">
        <v>80</v>
      </c>
      <c r="O853" s="419" t="s">
        <v>80</v>
      </c>
      <c r="P853" s="419" t="s">
        <v>3391</v>
      </c>
      <c r="Q853" s="56">
        <v>0.15</v>
      </c>
      <c r="R853" s="56">
        <v>1.0500000000000001E-2</v>
      </c>
      <c r="S853" s="169">
        <v>1</v>
      </c>
      <c r="T853" s="419" t="s">
        <v>84</v>
      </c>
      <c r="U853" s="419" t="s">
        <v>2323</v>
      </c>
      <c r="V853" s="76">
        <v>44986</v>
      </c>
      <c r="W853" s="76">
        <v>45016</v>
      </c>
      <c r="X853" s="419" t="s">
        <v>3321</v>
      </c>
      <c r="Y853" s="57" t="s">
        <v>100</v>
      </c>
      <c r="Z853" s="392">
        <v>1</v>
      </c>
      <c r="AA853" s="58" t="s">
        <v>3392</v>
      </c>
      <c r="AB853" s="435">
        <v>45007</v>
      </c>
      <c r="AC853" s="392">
        <v>1</v>
      </c>
      <c r="AD853" s="58" t="s">
        <v>314</v>
      </c>
      <c r="AE853" s="435">
        <v>45007</v>
      </c>
      <c r="AF853" s="57" t="s">
        <v>79</v>
      </c>
      <c r="AG853" s="437">
        <v>1</v>
      </c>
    </row>
    <row r="854" spans="1:33" ht="39.75" customHeight="1" x14ac:dyDescent="0.25">
      <c r="A854" s="53" t="s">
        <v>4513</v>
      </c>
      <c r="B854" s="53">
        <v>3003</v>
      </c>
      <c r="C854" s="53" t="s">
        <v>67</v>
      </c>
      <c r="D854" s="53" t="s">
        <v>3316</v>
      </c>
      <c r="E854" s="53">
        <v>3</v>
      </c>
      <c r="F854" s="53" t="s">
        <v>3393</v>
      </c>
      <c r="G854" s="53" t="s">
        <v>3380</v>
      </c>
      <c r="H854" s="419" t="s">
        <v>94</v>
      </c>
      <c r="I854" s="419" t="s">
        <v>76</v>
      </c>
      <c r="J854" s="419" t="s">
        <v>80</v>
      </c>
      <c r="K854" s="419" t="s">
        <v>80</v>
      </c>
      <c r="L854" s="419" t="s">
        <v>80</v>
      </c>
      <c r="M854" s="419" t="s">
        <v>80</v>
      </c>
      <c r="N854" s="419" t="s">
        <v>80</v>
      </c>
      <c r="O854" s="419" t="s">
        <v>80</v>
      </c>
      <c r="P854" s="419" t="s">
        <v>2327</v>
      </c>
      <c r="Q854" s="56">
        <v>0.05</v>
      </c>
      <c r="R854" s="56">
        <v>3.5000000000000005E-3</v>
      </c>
      <c r="S854" s="169">
        <v>1</v>
      </c>
      <c r="T854" s="419" t="s">
        <v>84</v>
      </c>
      <c r="U854" s="419" t="s">
        <v>3394</v>
      </c>
      <c r="V854" s="76">
        <v>45019</v>
      </c>
      <c r="W854" s="76">
        <v>45023</v>
      </c>
      <c r="X854" s="419" t="s">
        <v>3321</v>
      </c>
      <c r="Y854" s="57" t="s">
        <v>100</v>
      </c>
      <c r="Z854" s="392">
        <v>1</v>
      </c>
      <c r="AA854" s="58" t="s">
        <v>3395</v>
      </c>
      <c r="AB854" s="435">
        <v>45015</v>
      </c>
      <c r="AC854" s="392">
        <v>1</v>
      </c>
      <c r="AD854" s="58" t="s">
        <v>3362</v>
      </c>
      <c r="AE854" s="435">
        <v>45046</v>
      </c>
      <c r="AF854" s="57" t="s">
        <v>79</v>
      </c>
      <c r="AG854" s="437">
        <v>1</v>
      </c>
    </row>
    <row r="855" spans="1:33" ht="39.75" customHeight="1" x14ac:dyDescent="0.25">
      <c r="A855" s="53" t="s">
        <v>4513</v>
      </c>
      <c r="B855" s="53">
        <v>3003</v>
      </c>
      <c r="C855" s="53" t="s">
        <v>67</v>
      </c>
      <c r="D855" s="53" t="s">
        <v>3316</v>
      </c>
      <c r="E855" s="53">
        <v>3</v>
      </c>
      <c r="F855" s="53" t="s">
        <v>3396</v>
      </c>
      <c r="G855" s="53" t="s">
        <v>3380</v>
      </c>
      <c r="H855" s="419" t="s">
        <v>94</v>
      </c>
      <c r="I855" s="419" t="s">
        <v>76</v>
      </c>
      <c r="J855" s="419" t="s">
        <v>80</v>
      </c>
      <c r="K855" s="419" t="s">
        <v>80</v>
      </c>
      <c r="L855" s="419" t="s">
        <v>80</v>
      </c>
      <c r="M855" s="419" t="s">
        <v>80</v>
      </c>
      <c r="N855" s="419" t="s">
        <v>80</v>
      </c>
      <c r="O855" s="419" t="s">
        <v>80</v>
      </c>
      <c r="P855" s="419" t="s">
        <v>2332</v>
      </c>
      <c r="Q855" s="56">
        <v>0.1</v>
      </c>
      <c r="R855" s="56">
        <v>7.000000000000001E-3</v>
      </c>
      <c r="S855" s="169">
        <v>1</v>
      </c>
      <c r="T855" s="419" t="s">
        <v>84</v>
      </c>
      <c r="U855" s="419" t="s">
        <v>3397</v>
      </c>
      <c r="V855" s="76">
        <v>45023</v>
      </c>
      <c r="W855" s="76">
        <v>45026</v>
      </c>
      <c r="X855" s="419" t="s">
        <v>3398</v>
      </c>
      <c r="Y855" s="57" t="s">
        <v>100</v>
      </c>
      <c r="Z855" s="392">
        <v>1</v>
      </c>
      <c r="AA855" s="58" t="s">
        <v>3399</v>
      </c>
      <c r="AB855" s="435">
        <v>45016</v>
      </c>
      <c r="AC855" s="392">
        <v>1</v>
      </c>
      <c r="AD855" s="58" t="s">
        <v>3362</v>
      </c>
      <c r="AE855" s="435">
        <v>45046</v>
      </c>
      <c r="AF855" s="57" t="s">
        <v>79</v>
      </c>
      <c r="AG855" s="437">
        <v>1</v>
      </c>
    </row>
    <row r="856" spans="1:33" ht="39.75" customHeight="1" x14ac:dyDescent="0.25">
      <c r="A856" s="53" t="s">
        <v>4513</v>
      </c>
      <c r="B856" s="53">
        <v>3003</v>
      </c>
      <c r="C856" s="53" t="s">
        <v>67</v>
      </c>
      <c r="D856" s="53" t="s">
        <v>3316</v>
      </c>
      <c r="E856" s="53">
        <v>3</v>
      </c>
      <c r="F856" s="53" t="s">
        <v>3400</v>
      </c>
      <c r="G856" s="53" t="s">
        <v>3380</v>
      </c>
      <c r="H856" s="419" t="s">
        <v>102</v>
      </c>
      <c r="I856" s="419" t="s">
        <v>76</v>
      </c>
      <c r="J856" s="419" t="s">
        <v>80</v>
      </c>
      <c r="K856" s="419" t="s">
        <v>80</v>
      </c>
      <c r="L856" s="419" t="s">
        <v>80</v>
      </c>
      <c r="M856" s="419" t="s">
        <v>80</v>
      </c>
      <c r="N856" s="419" t="s">
        <v>80</v>
      </c>
      <c r="O856" s="419" t="s">
        <v>80</v>
      </c>
      <c r="P856" s="419" t="s">
        <v>2338</v>
      </c>
      <c r="Q856" s="56">
        <v>0.25</v>
      </c>
      <c r="R856" s="56">
        <v>1.7500000000000002E-2</v>
      </c>
      <c r="S856" s="169">
        <v>1</v>
      </c>
      <c r="T856" s="419" t="s">
        <v>84</v>
      </c>
      <c r="U856" s="419" t="s">
        <v>2339</v>
      </c>
      <c r="V856" s="76">
        <v>45027</v>
      </c>
      <c r="W856" s="76">
        <v>45103</v>
      </c>
      <c r="X856" s="419" t="s">
        <v>1696</v>
      </c>
      <c r="Y856" s="57" t="s">
        <v>100</v>
      </c>
      <c r="Z856" s="392">
        <v>1</v>
      </c>
      <c r="AA856" s="58" t="s">
        <v>3401</v>
      </c>
      <c r="AB856" s="435">
        <v>45098</v>
      </c>
      <c r="AC856" s="392">
        <v>1</v>
      </c>
      <c r="AD856" s="58" t="s">
        <v>3402</v>
      </c>
      <c r="AE856" s="435">
        <v>45097</v>
      </c>
      <c r="AF856" s="57" t="s">
        <v>79</v>
      </c>
      <c r="AG856" s="437">
        <v>1</v>
      </c>
    </row>
    <row r="857" spans="1:33" ht="39.75" customHeight="1" x14ac:dyDescent="0.25">
      <c r="A857" s="53" t="s">
        <v>4513</v>
      </c>
      <c r="B857" s="53">
        <v>3003</v>
      </c>
      <c r="C857" s="53" t="s">
        <v>67</v>
      </c>
      <c r="D857" s="53" t="s">
        <v>3316</v>
      </c>
      <c r="E857" s="53">
        <v>3</v>
      </c>
      <c r="F857" s="53" t="s">
        <v>3403</v>
      </c>
      <c r="G857" s="53" t="s">
        <v>3380</v>
      </c>
      <c r="H857" s="419" t="s">
        <v>94</v>
      </c>
      <c r="I857" s="419" t="s">
        <v>76</v>
      </c>
      <c r="J857" s="419" t="s">
        <v>80</v>
      </c>
      <c r="K857" s="419" t="s">
        <v>80</v>
      </c>
      <c r="L857" s="419" t="s">
        <v>80</v>
      </c>
      <c r="M857" s="419" t="s">
        <v>80</v>
      </c>
      <c r="N857" s="419" t="s">
        <v>80</v>
      </c>
      <c r="O857" s="419" t="s">
        <v>80</v>
      </c>
      <c r="P857" s="419" t="s">
        <v>3404</v>
      </c>
      <c r="Q857" s="56">
        <v>0.4</v>
      </c>
      <c r="R857" s="56">
        <v>2.8000000000000004E-2</v>
      </c>
      <c r="S857" s="169">
        <v>4</v>
      </c>
      <c r="T857" s="419" t="s">
        <v>84</v>
      </c>
      <c r="U857" s="419" t="s">
        <v>3405</v>
      </c>
      <c r="V857" s="76">
        <v>45108</v>
      </c>
      <c r="W857" s="76">
        <v>45291</v>
      </c>
      <c r="X857" s="419" t="s">
        <v>3321</v>
      </c>
      <c r="Y857" s="57" t="s">
        <v>100</v>
      </c>
      <c r="Z857" s="392">
        <v>1</v>
      </c>
      <c r="AA857" s="58" t="s">
        <v>4814</v>
      </c>
      <c r="AB857" s="435">
        <v>45253</v>
      </c>
      <c r="AC857" s="392">
        <v>1</v>
      </c>
      <c r="AD857" s="58" t="s">
        <v>3328</v>
      </c>
      <c r="AE857" s="435">
        <v>45253</v>
      </c>
      <c r="AF857" s="57" t="s">
        <v>79</v>
      </c>
      <c r="AG857" s="437">
        <v>1</v>
      </c>
    </row>
    <row r="858" spans="1:33" ht="39.75" customHeight="1" x14ac:dyDescent="0.25">
      <c r="A858" s="49" t="s">
        <v>4513</v>
      </c>
      <c r="B858" s="49">
        <v>3003</v>
      </c>
      <c r="C858" s="49" t="s">
        <v>67</v>
      </c>
      <c r="D858" s="49" t="s">
        <v>3316</v>
      </c>
      <c r="E858" s="49">
        <v>3</v>
      </c>
      <c r="F858" s="49" t="s">
        <v>3407</v>
      </c>
      <c r="G858" s="49" t="s">
        <v>3407</v>
      </c>
      <c r="H858" s="417" t="s">
        <v>75</v>
      </c>
      <c r="I858" s="417" t="s">
        <v>196</v>
      </c>
      <c r="J858" s="417" t="s">
        <v>3338</v>
      </c>
      <c r="K858" s="417" t="s">
        <v>514</v>
      </c>
      <c r="L858" s="417" t="s">
        <v>125</v>
      </c>
      <c r="M858" s="417" t="s">
        <v>3318</v>
      </c>
      <c r="N858" s="417" t="s">
        <v>3408</v>
      </c>
      <c r="O858" s="417" t="s">
        <v>516</v>
      </c>
      <c r="P858" s="417" t="s">
        <v>3409</v>
      </c>
      <c r="Q858" s="50">
        <v>0.06</v>
      </c>
      <c r="R858" s="50"/>
      <c r="S858" s="153">
        <v>3000</v>
      </c>
      <c r="T858" s="417" t="s">
        <v>84</v>
      </c>
      <c r="U858" s="417" t="s">
        <v>3410</v>
      </c>
      <c r="V858" s="171">
        <v>44942</v>
      </c>
      <c r="W858" s="171">
        <v>45275</v>
      </c>
      <c r="X858" s="417" t="s">
        <v>3321</v>
      </c>
      <c r="Y858" s="57" t="s">
        <v>100</v>
      </c>
      <c r="Z858" s="392">
        <v>1.02</v>
      </c>
      <c r="AA858" s="58" t="s">
        <v>3411</v>
      </c>
      <c r="AB858" s="435">
        <v>45260</v>
      </c>
      <c r="AC858" s="392">
        <v>1</v>
      </c>
      <c r="AD858" s="58" t="s">
        <v>3323</v>
      </c>
      <c r="AE858" s="435">
        <v>45260</v>
      </c>
      <c r="AF858" s="436" t="s">
        <v>92</v>
      </c>
      <c r="AG858" s="437" t="s">
        <v>92</v>
      </c>
    </row>
    <row r="859" spans="1:33" ht="39.75" customHeight="1" x14ac:dyDescent="0.25">
      <c r="A859" s="53" t="s">
        <v>4513</v>
      </c>
      <c r="B859" s="53">
        <v>3003</v>
      </c>
      <c r="C859" s="53" t="s">
        <v>67</v>
      </c>
      <c r="D859" s="53" t="s">
        <v>3316</v>
      </c>
      <c r="E859" s="53">
        <v>3</v>
      </c>
      <c r="F859" s="53" t="s">
        <v>3412</v>
      </c>
      <c r="G859" s="53" t="s">
        <v>3407</v>
      </c>
      <c r="H859" s="54" t="s">
        <v>94</v>
      </c>
      <c r="I859" s="54" t="s">
        <v>196</v>
      </c>
      <c r="J859" s="54" t="s">
        <v>80</v>
      </c>
      <c r="K859" s="54" t="s">
        <v>80</v>
      </c>
      <c r="L859" s="54" t="s">
        <v>80</v>
      </c>
      <c r="M859" s="54" t="s">
        <v>80</v>
      </c>
      <c r="N859" s="54" t="s">
        <v>80</v>
      </c>
      <c r="O859" s="54" t="s">
        <v>80</v>
      </c>
      <c r="P859" s="54" t="s">
        <v>3413</v>
      </c>
      <c r="Q859" s="52">
        <v>0.2</v>
      </c>
      <c r="R859" s="52">
        <v>1.2E-2</v>
      </c>
      <c r="S859" s="428">
        <v>10</v>
      </c>
      <c r="T859" s="54" t="s">
        <v>84</v>
      </c>
      <c r="U859" s="54" t="s">
        <v>3414</v>
      </c>
      <c r="V859" s="75">
        <v>44942</v>
      </c>
      <c r="W859" s="75">
        <v>45245</v>
      </c>
      <c r="X859" s="54" t="s">
        <v>3321</v>
      </c>
      <c r="Y859" s="57" t="s">
        <v>100</v>
      </c>
      <c r="Z859" s="392">
        <v>1</v>
      </c>
      <c r="AA859" s="58" t="s">
        <v>4815</v>
      </c>
      <c r="AB859" s="435">
        <v>45231</v>
      </c>
      <c r="AC859" s="392">
        <v>1</v>
      </c>
      <c r="AD859" s="58" t="s">
        <v>3328</v>
      </c>
      <c r="AE859" s="435">
        <v>45231</v>
      </c>
      <c r="AF859" s="57" t="s">
        <v>79</v>
      </c>
      <c r="AG859" s="437">
        <v>1</v>
      </c>
    </row>
    <row r="860" spans="1:33" ht="39.75" customHeight="1" x14ac:dyDescent="0.25">
      <c r="A860" s="53" t="s">
        <v>4513</v>
      </c>
      <c r="B860" s="53">
        <v>3003</v>
      </c>
      <c r="C860" s="53" t="s">
        <v>67</v>
      </c>
      <c r="D860" s="53" t="s">
        <v>3316</v>
      </c>
      <c r="E860" s="53">
        <v>3</v>
      </c>
      <c r="F860" s="53" t="s">
        <v>3416</v>
      </c>
      <c r="G860" s="53" t="s">
        <v>3407</v>
      </c>
      <c r="H860" s="54" t="s">
        <v>94</v>
      </c>
      <c r="I860" s="54" t="s">
        <v>196</v>
      </c>
      <c r="J860" s="54" t="s">
        <v>80</v>
      </c>
      <c r="K860" s="54" t="s">
        <v>80</v>
      </c>
      <c r="L860" s="54" t="s">
        <v>80</v>
      </c>
      <c r="M860" s="54" t="s">
        <v>80</v>
      </c>
      <c r="N860" s="54" t="s">
        <v>80</v>
      </c>
      <c r="O860" s="54" t="s">
        <v>80</v>
      </c>
      <c r="P860" s="54" t="s">
        <v>3417</v>
      </c>
      <c r="Q860" s="52">
        <v>0.8</v>
      </c>
      <c r="R860" s="52">
        <v>4.8000000000000001E-2</v>
      </c>
      <c r="S860" s="428">
        <v>4</v>
      </c>
      <c r="T860" s="54" t="s">
        <v>84</v>
      </c>
      <c r="U860" s="54" t="s">
        <v>3418</v>
      </c>
      <c r="V860" s="75">
        <v>44958</v>
      </c>
      <c r="W860" s="75">
        <v>45275</v>
      </c>
      <c r="X860" s="54" t="s">
        <v>3321</v>
      </c>
      <c r="Y860" s="57" t="s">
        <v>100</v>
      </c>
      <c r="Z860" s="392">
        <v>1</v>
      </c>
      <c r="AA860" s="58" t="s">
        <v>3419</v>
      </c>
      <c r="AB860" s="435">
        <v>45260</v>
      </c>
      <c r="AC860" s="392">
        <v>1</v>
      </c>
      <c r="AD860" s="58" t="s">
        <v>3328</v>
      </c>
      <c r="AE860" s="435">
        <v>45260</v>
      </c>
      <c r="AF860" s="57" t="s">
        <v>79</v>
      </c>
      <c r="AG860" s="437">
        <v>1</v>
      </c>
    </row>
    <row r="861" spans="1:33" ht="39.75" customHeight="1" x14ac:dyDescent="0.25">
      <c r="A861" s="49" t="s">
        <v>4513</v>
      </c>
      <c r="B861" s="49">
        <v>3003</v>
      </c>
      <c r="C861" s="49" t="s">
        <v>67</v>
      </c>
      <c r="D861" s="49" t="s">
        <v>3316</v>
      </c>
      <c r="E861" s="49">
        <v>3</v>
      </c>
      <c r="F861" s="49" t="s">
        <v>3420</v>
      </c>
      <c r="G861" s="49" t="s">
        <v>3420</v>
      </c>
      <c r="H861" s="417" t="s">
        <v>75</v>
      </c>
      <c r="I861" s="417" t="s">
        <v>196</v>
      </c>
      <c r="J861" s="417" t="s">
        <v>143</v>
      </c>
      <c r="K861" s="417" t="s">
        <v>514</v>
      </c>
      <c r="L861" s="417" t="s">
        <v>125</v>
      </c>
      <c r="M861" s="417" t="s">
        <v>3318</v>
      </c>
      <c r="N861" s="417" t="s">
        <v>3421</v>
      </c>
      <c r="O861" s="417" t="s">
        <v>516</v>
      </c>
      <c r="P861" s="417" t="s">
        <v>3422</v>
      </c>
      <c r="Q861" s="50">
        <v>0.06</v>
      </c>
      <c r="R861" s="50"/>
      <c r="S861" s="153">
        <v>90</v>
      </c>
      <c r="T861" s="417" t="s">
        <v>301</v>
      </c>
      <c r="U861" s="417" t="s">
        <v>3423</v>
      </c>
      <c r="V861" s="171">
        <v>44958</v>
      </c>
      <c r="W861" s="171">
        <v>45260</v>
      </c>
      <c r="X861" s="417" t="s">
        <v>3321</v>
      </c>
      <c r="Y861" s="57" t="s">
        <v>100</v>
      </c>
      <c r="Z861" s="392">
        <v>1</v>
      </c>
      <c r="AA861" s="58" t="s">
        <v>3424</v>
      </c>
      <c r="AB861" s="435">
        <v>45260</v>
      </c>
      <c r="AC861" s="392">
        <v>1</v>
      </c>
      <c r="AD861" s="58" t="s">
        <v>3385</v>
      </c>
      <c r="AE861" s="435">
        <v>45260</v>
      </c>
      <c r="AF861" s="436" t="s">
        <v>92</v>
      </c>
      <c r="AG861" s="437" t="s">
        <v>92</v>
      </c>
    </row>
    <row r="862" spans="1:33" ht="39.75" customHeight="1" x14ac:dyDescent="0.25">
      <c r="A862" s="53" t="s">
        <v>4513</v>
      </c>
      <c r="B862" s="53">
        <v>3003</v>
      </c>
      <c r="C862" s="53" t="s">
        <v>67</v>
      </c>
      <c r="D862" s="53" t="s">
        <v>3316</v>
      </c>
      <c r="E862" s="53">
        <v>3</v>
      </c>
      <c r="F862" s="53" t="s">
        <v>3425</v>
      </c>
      <c r="G862" s="53" t="s">
        <v>3420</v>
      </c>
      <c r="H862" s="54" t="s">
        <v>94</v>
      </c>
      <c r="I862" s="54" t="s">
        <v>196</v>
      </c>
      <c r="J862" s="54" t="s">
        <v>80</v>
      </c>
      <c r="K862" s="54" t="s">
        <v>80</v>
      </c>
      <c r="L862" s="54" t="s">
        <v>80</v>
      </c>
      <c r="M862" s="54" t="s">
        <v>80</v>
      </c>
      <c r="N862" s="54" t="s">
        <v>80</v>
      </c>
      <c r="O862" s="54" t="s">
        <v>80</v>
      </c>
      <c r="P862" s="54" t="s">
        <v>3426</v>
      </c>
      <c r="Q862" s="52">
        <v>0.1</v>
      </c>
      <c r="R862" s="52">
        <v>6.0000000000000001E-3</v>
      </c>
      <c r="S862" s="428">
        <v>1</v>
      </c>
      <c r="T862" s="54" t="s">
        <v>84</v>
      </c>
      <c r="U862" s="54" t="s">
        <v>3427</v>
      </c>
      <c r="V862" s="75">
        <v>44959</v>
      </c>
      <c r="W862" s="75">
        <v>44985</v>
      </c>
      <c r="X862" s="54" t="s">
        <v>3321</v>
      </c>
      <c r="Y862" s="57" t="s">
        <v>100</v>
      </c>
      <c r="Z862" s="392">
        <v>1</v>
      </c>
      <c r="AA862" s="58" t="s">
        <v>3428</v>
      </c>
      <c r="AB862" s="435">
        <v>44977</v>
      </c>
      <c r="AC862" s="392">
        <v>1</v>
      </c>
      <c r="AD862" s="58" t="s">
        <v>314</v>
      </c>
      <c r="AE862" s="435">
        <v>44977</v>
      </c>
      <c r="AF862" s="57" t="s">
        <v>79</v>
      </c>
      <c r="AG862" s="437">
        <v>1</v>
      </c>
    </row>
    <row r="863" spans="1:33" ht="39.75" customHeight="1" x14ac:dyDescent="0.25">
      <c r="A863" s="53" t="s">
        <v>4513</v>
      </c>
      <c r="B863" s="53">
        <v>3003</v>
      </c>
      <c r="C863" s="53" t="s">
        <v>67</v>
      </c>
      <c r="D863" s="53" t="s">
        <v>3316</v>
      </c>
      <c r="E863" s="53">
        <v>3</v>
      </c>
      <c r="F863" s="53" t="s">
        <v>3429</v>
      </c>
      <c r="G863" s="53" t="s">
        <v>3420</v>
      </c>
      <c r="H863" s="54" t="s">
        <v>94</v>
      </c>
      <c r="I863" s="54" t="s">
        <v>196</v>
      </c>
      <c r="J863" s="54" t="s">
        <v>80</v>
      </c>
      <c r="K863" s="54" t="s">
        <v>80</v>
      </c>
      <c r="L863" s="54" t="s">
        <v>80</v>
      </c>
      <c r="M863" s="54" t="s">
        <v>80</v>
      </c>
      <c r="N863" s="54" t="s">
        <v>80</v>
      </c>
      <c r="O863" s="54" t="s">
        <v>80</v>
      </c>
      <c r="P863" s="54" t="s">
        <v>3430</v>
      </c>
      <c r="Q863" s="52">
        <v>0.7</v>
      </c>
      <c r="R863" s="52">
        <v>4.1999999999999996E-2</v>
      </c>
      <c r="S863" s="428">
        <v>10</v>
      </c>
      <c r="T863" s="54" t="s">
        <v>84</v>
      </c>
      <c r="U863" s="54" t="s">
        <v>3431</v>
      </c>
      <c r="V863" s="75">
        <v>44958</v>
      </c>
      <c r="W863" s="75">
        <v>45260</v>
      </c>
      <c r="X863" s="54" t="s">
        <v>3321</v>
      </c>
      <c r="Y863" s="57" t="s">
        <v>100</v>
      </c>
      <c r="Z863" s="392">
        <v>1</v>
      </c>
      <c r="AA863" s="58" t="s">
        <v>3432</v>
      </c>
      <c r="AB863" s="435">
        <v>45264</v>
      </c>
      <c r="AC863" s="392">
        <v>1</v>
      </c>
      <c r="AD863" s="58" t="s">
        <v>3328</v>
      </c>
      <c r="AE863" s="435">
        <v>45264</v>
      </c>
      <c r="AF863" s="57" t="s">
        <v>79</v>
      </c>
      <c r="AG863" s="437">
        <v>1</v>
      </c>
    </row>
    <row r="864" spans="1:33" ht="39.75" customHeight="1" x14ac:dyDescent="0.25">
      <c r="A864" s="53" t="s">
        <v>4513</v>
      </c>
      <c r="B864" s="53">
        <v>3003</v>
      </c>
      <c r="C864" s="53" t="s">
        <v>67</v>
      </c>
      <c r="D864" s="53" t="s">
        <v>3316</v>
      </c>
      <c r="E864" s="53">
        <v>3</v>
      </c>
      <c r="F864" s="53" t="s">
        <v>3433</v>
      </c>
      <c r="G864" s="53" t="s">
        <v>3420</v>
      </c>
      <c r="H864" s="54" t="s">
        <v>94</v>
      </c>
      <c r="I864" s="54" t="s">
        <v>196</v>
      </c>
      <c r="J864" s="54" t="s">
        <v>80</v>
      </c>
      <c r="K864" s="54" t="s">
        <v>80</v>
      </c>
      <c r="L864" s="54" t="s">
        <v>80</v>
      </c>
      <c r="M864" s="54" t="s">
        <v>80</v>
      </c>
      <c r="N864" s="54" t="s">
        <v>80</v>
      </c>
      <c r="O864" s="54" t="s">
        <v>80</v>
      </c>
      <c r="P864" s="54" t="s">
        <v>3434</v>
      </c>
      <c r="Q864" s="52">
        <v>0.1</v>
      </c>
      <c r="R864" s="52">
        <v>6.0000000000000001E-3</v>
      </c>
      <c r="S864" s="428">
        <v>1</v>
      </c>
      <c r="T864" s="54" t="s">
        <v>84</v>
      </c>
      <c r="U864" s="54" t="s">
        <v>3435</v>
      </c>
      <c r="V864" s="75">
        <v>44958</v>
      </c>
      <c r="W864" s="75">
        <v>45076</v>
      </c>
      <c r="X864" s="54" t="s">
        <v>3321</v>
      </c>
      <c r="Y864" s="57" t="s">
        <v>100</v>
      </c>
      <c r="Z864" s="392">
        <v>1</v>
      </c>
      <c r="AA864" s="58" t="s">
        <v>3436</v>
      </c>
      <c r="AB864" s="435">
        <v>45016</v>
      </c>
      <c r="AC864" s="392">
        <v>1</v>
      </c>
      <c r="AD864" s="58" t="s">
        <v>3437</v>
      </c>
      <c r="AE864" s="435">
        <v>45016</v>
      </c>
      <c r="AF864" s="57" t="s">
        <v>79</v>
      </c>
      <c r="AG864" s="437">
        <v>1</v>
      </c>
    </row>
    <row r="865" spans="1:33" ht="39.75" customHeight="1" x14ac:dyDescent="0.25">
      <c r="A865" s="53" t="s">
        <v>4513</v>
      </c>
      <c r="B865" s="53">
        <v>3003</v>
      </c>
      <c r="C865" s="53" t="s">
        <v>67</v>
      </c>
      <c r="D865" s="53" t="s">
        <v>3316</v>
      </c>
      <c r="E865" s="53">
        <v>3</v>
      </c>
      <c r="F865" s="53" t="s">
        <v>3438</v>
      </c>
      <c r="G865" s="53" t="s">
        <v>3420</v>
      </c>
      <c r="H865" s="54" t="s">
        <v>94</v>
      </c>
      <c r="I865" s="54" t="s">
        <v>196</v>
      </c>
      <c r="J865" s="54" t="s">
        <v>80</v>
      </c>
      <c r="K865" s="54" t="s">
        <v>80</v>
      </c>
      <c r="L865" s="54" t="s">
        <v>80</v>
      </c>
      <c r="M865" s="54" t="s">
        <v>80</v>
      </c>
      <c r="N865" s="54" t="s">
        <v>80</v>
      </c>
      <c r="O865" s="54" t="s">
        <v>80</v>
      </c>
      <c r="P865" s="54" t="s">
        <v>3439</v>
      </c>
      <c r="Q865" s="52">
        <v>0.1</v>
      </c>
      <c r="R865" s="52">
        <v>6.0000000000000001E-3</v>
      </c>
      <c r="S865" s="428">
        <v>20</v>
      </c>
      <c r="T865" s="54" t="s">
        <v>84</v>
      </c>
      <c r="U865" s="54" t="s">
        <v>3440</v>
      </c>
      <c r="V865" s="75">
        <v>44958</v>
      </c>
      <c r="W865" s="75">
        <v>45260</v>
      </c>
      <c r="X865" s="54" t="s">
        <v>3321</v>
      </c>
      <c r="Y865" s="57" t="s">
        <v>100</v>
      </c>
      <c r="Z865" s="392">
        <v>1</v>
      </c>
      <c r="AA865" s="58" t="s">
        <v>4816</v>
      </c>
      <c r="AB865" s="435">
        <v>45260</v>
      </c>
      <c r="AC865" s="392">
        <v>1</v>
      </c>
      <c r="AD865" s="58" t="s">
        <v>3328</v>
      </c>
      <c r="AE865" s="435">
        <v>45260</v>
      </c>
      <c r="AF865" s="57" t="s">
        <v>79</v>
      </c>
      <c r="AG865" s="437">
        <v>1</v>
      </c>
    </row>
    <row r="866" spans="1:33" ht="39.75" customHeight="1" x14ac:dyDescent="0.25">
      <c r="A866" s="49" t="s">
        <v>4513</v>
      </c>
      <c r="B866" s="49">
        <v>3003</v>
      </c>
      <c r="C866" s="49" t="s">
        <v>67</v>
      </c>
      <c r="D866" s="49" t="s">
        <v>3316</v>
      </c>
      <c r="E866" s="49">
        <v>3</v>
      </c>
      <c r="F866" s="49" t="s">
        <v>3442</v>
      </c>
      <c r="G866" s="49" t="s">
        <v>3442</v>
      </c>
      <c r="H866" s="417" t="s">
        <v>75</v>
      </c>
      <c r="I866" s="417" t="s">
        <v>196</v>
      </c>
      <c r="J866" s="417" t="s">
        <v>1221</v>
      </c>
      <c r="K866" s="417" t="s">
        <v>514</v>
      </c>
      <c r="L866" s="417" t="s">
        <v>125</v>
      </c>
      <c r="M866" s="417" t="s">
        <v>3318</v>
      </c>
      <c r="N866" s="417" t="s">
        <v>3443</v>
      </c>
      <c r="O866" s="417" t="s">
        <v>516</v>
      </c>
      <c r="P866" s="417" t="s">
        <v>3444</v>
      </c>
      <c r="Q866" s="50">
        <v>0.14000000000000001</v>
      </c>
      <c r="R866" s="50"/>
      <c r="S866" s="153">
        <v>300</v>
      </c>
      <c r="T866" s="417" t="s">
        <v>84</v>
      </c>
      <c r="U866" s="417" t="s">
        <v>3445</v>
      </c>
      <c r="V866" s="171">
        <v>44942</v>
      </c>
      <c r="W866" s="171">
        <v>45275</v>
      </c>
      <c r="X866" s="417" t="s">
        <v>3321</v>
      </c>
      <c r="Y866" s="57" t="s">
        <v>100</v>
      </c>
      <c r="Z866" s="392">
        <v>1.02</v>
      </c>
      <c r="AA866" s="58" t="s">
        <v>3446</v>
      </c>
      <c r="AB866" s="435">
        <v>45289</v>
      </c>
      <c r="AC866" s="392">
        <v>1</v>
      </c>
      <c r="AD866" s="58" t="s">
        <v>3323</v>
      </c>
      <c r="AE866" s="435">
        <v>45289</v>
      </c>
      <c r="AF866" s="436" t="s">
        <v>92</v>
      </c>
      <c r="AG866" s="437" t="s">
        <v>92</v>
      </c>
    </row>
    <row r="867" spans="1:33" ht="39.75" customHeight="1" x14ac:dyDescent="0.25">
      <c r="A867" s="53" t="s">
        <v>4513</v>
      </c>
      <c r="B867" s="53">
        <v>3003</v>
      </c>
      <c r="C867" s="53" t="s">
        <v>67</v>
      </c>
      <c r="D867" s="53" t="s">
        <v>3316</v>
      </c>
      <c r="E867" s="53">
        <v>3</v>
      </c>
      <c r="F867" s="53" t="s">
        <v>3447</v>
      </c>
      <c r="G867" s="53" t="s">
        <v>3442</v>
      </c>
      <c r="H867" s="54" t="s">
        <v>94</v>
      </c>
      <c r="I867" s="54" t="s">
        <v>196</v>
      </c>
      <c r="J867" s="54" t="s">
        <v>80</v>
      </c>
      <c r="K867" s="54" t="s">
        <v>80</v>
      </c>
      <c r="L867" s="54" t="s">
        <v>80</v>
      </c>
      <c r="M867" s="54" t="s">
        <v>80</v>
      </c>
      <c r="N867" s="54" t="s">
        <v>80</v>
      </c>
      <c r="O867" s="54" t="s">
        <v>80</v>
      </c>
      <c r="P867" s="54" t="s">
        <v>3448</v>
      </c>
      <c r="Q867" s="52">
        <v>0.2</v>
      </c>
      <c r="R867" s="52">
        <v>2.8000000000000004E-2</v>
      </c>
      <c r="S867" s="428">
        <v>1</v>
      </c>
      <c r="T867" s="54" t="s">
        <v>84</v>
      </c>
      <c r="U867" s="54" t="s">
        <v>1087</v>
      </c>
      <c r="V867" s="75">
        <v>44942</v>
      </c>
      <c r="W867" s="75">
        <v>44957</v>
      </c>
      <c r="X867" s="54" t="s">
        <v>3321</v>
      </c>
      <c r="Y867" s="57" t="s">
        <v>100</v>
      </c>
      <c r="Z867" s="392">
        <v>1</v>
      </c>
      <c r="AA867" s="58" t="s">
        <v>3449</v>
      </c>
      <c r="AB867" s="435">
        <v>44957</v>
      </c>
      <c r="AC867" s="392">
        <v>1</v>
      </c>
      <c r="AD867" s="58" t="s">
        <v>314</v>
      </c>
      <c r="AE867" s="435">
        <v>44957</v>
      </c>
      <c r="AF867" s="57" t="s">
        <v>79</v>
      </c>
      <c r="AG867" s="437">
        <v>1</v>
      </c>
    </row>
    <row r="868" spans="1:33" ht="39.75" customHeight="1" x14ac:dyDescent="0.25">
      <c r="A868" s="53" t="s">
        <v>4513</v>
      </c>
      <c r="B868" s="53">
        <v>3003</v>
      </c>
      <c r="C868" s="53" t="s">
        <v>67</v>
      </c>
      <c r="D868" s="53" t="s">
        <v>3316</v>
      </c>
      <c r="E868" s="53">
        <v>3</v>
      </c>
      <c r="F868" s="53" t="s">
        <v>3450</v>
      </c>
      <c r="G868" s="53" t="s">
        <v>3442</v>
      </c>
      <c r="H868" s="54" t="s">
        <v>94</v>
      </c>
      <c r="I868" s="54" t="s">
        <v>196</v>
      </c>
      <c r="J868" s="54" t="s">
        <v>80</v>
      </c>
      <c r="K868" s="54" t="s">
        <v>80</v>
      </c>
      <c r="L868" s="54" t="s">
        <v>80</v>
      </c>
      <c r="M868" s="54" t="s">
        <v>80</v>
      </c>
      <c r="N868" s="54" t="s">
        <v>80</v>
      </c>
      <c r="O868" s="54" t="s">
        <v>80</v>
      </c>
      <c r="P868" s="54" t="s">
        <v>3451</v>
      </c>
      <c r="Q868" s="52">
        <v>0.5</v>
      </c>
      <c r="R868" s="52">
        <v>7.0000000000000007E-2</v>
      </c>
      <c r="S868" s="428">
        <v>11</v>
      </c>
      <c r="T868" s="54" t="s">
        <v>84</v>
      </c>
      <c r="U868" s="54" t="s">
        <v>3452</v>
      </c>
      <c r="V868" s="75">
        <v>44942</v>
      </c>
      <c r="W868" s="75">
        <v>45275</v>
      </c>
      <c r="X868" s="54" t="s">
        <v>3321</v>
      </c>
      <c r="Y868" s="57" t="s">
        <v>100</v>
      </c>
      <c r="Z868" s="392">
        <v>1</v>
      </c>
      <c r="AA868" s="58" t="s">
        <v>4817</v>
      </c>
      <c r="AB868" s="435">
        <v>45260</v>
      </c>
      <c r="AC868" s="392">
        <v>1</v>
      </c>
      <c r="AD868" s="58" t="s">
        <v>3328</v>
      </c>
      <c r="AE868" s="435">
        <v>45260</v>
      </c>
      <c r="AF868" s="57" t="s">
        <v>79</v>
      </c>
      <c r="AG868" s="437">
        <v>1</v>
      </c>
    </row>
    <row r="869" spans="1:33" ht="39.75" customHeight="1" x14ac:dyDescent="0.25">
      <c r="A869" s="53" t="s">
        <v>4513</v>
      </c>
      <c r="B869" s="53">
        <v>3003</v>
      </c>
      <c r="C869" s="53" t="s">
        <v>67</v>
      </c>
      <c r="D869" s="53" t="s">
        <v>3316</v>
      </c>
      <c r="E869" s="53">
        <v>3</v>
      </c>
      <c r="F869" s="53" t="s">
        <v>3454</v>
      </c>
      <c r="G869" s="53" t="s">
        <v>3442</v>
      </c>
      <c r="H869" s="54" t="s">
        <v>94</v>
      </c>
      <c r="I869" s="54" t="s">
        <v>196</v>
      </c>
      <c r="J869" s="54" t="s">
        <v>80</v>
      </c>
      <c r="K869" s="54" t="s">
        <v>80</v>
      </c>
      <c r="L869" s="54" t="s">
        <v>80</v>
      </c>
      <c r="M869" s="54" t="s">
        <v>80</v>
      </c>
      <c r="N869" s="54" t="s">
        <v>80</v>
      </c>
      <c r="O869" s="54" t="s">
        <v>80</v>
      </c>
      <c r="P869" s="54" t="s">
        <v>3455</v>
      </c>
      <c r="Q869" s="52">
        <v>0.3</v>
      </c>
      <c r="R869" s="52">
        <v>4.2000000000000003E-2</v>
      </c>
      <c r="S869" s="428">
        <v>1</v>
      </c>
      <c r="T869" s="54" t="s">
        <v>84</v>
      </c>
      <c r="U869" s="54" t="s">
        <v>3456</v>
      </c>
      <c r="V869" s="75">
        <v>44986</v>
      </c>
      <c r="W869" s="75">
        <v>45139</v>
      </c>
      <c r="X869" s="54" t="s">
        <v>3321</v>
      </c>
      <c r="Y869" s="57" t="s">
        <v>100</v>
      </c>
      <c r="Z869" s="392">
        <v>1</v>
      </c>
      <c r="AA869" s="58" t="s">
        <v>3457</v>
      </c>
      <c r="AB869" s="435">
        <v>45138</v>
      </c>
      <c r="AC869" s="392">
        <v>1</v>
      </c>
      <c r="AD869" s="58" t="s">
        <v>386</v>
      </c>
      <c r="AE869" s="435">
        <v>45138</v>
      </c>
      <c r="AF869" s="57" t="s">
        <v>79</v>
      </c>
      <c r="AG869" s="437">
        <v>1</v>
      </c>
    </row>
    <row r="870" spans="1:33" ht="39.75" customHeight="1" x14ac:dyDescent="0.25">
      <c r="A870" s="49" t="s">
        <v>4513</v>
      </c>
      <c r="B870" s="49">
        <v>3003</v>
      </c>
      <c r="C870" s="49" t="s">
        <v>67</v>
      </c>
      <c r="D870" s="49" t="s">
        <v>3316</v>
      </c>
      <c r="E870" s="49">
        <v>3</v>
      </c>
      <c r="F870" s="49" t="s">
        <v>3458</v>
      </c>
      <c r="G870" s="49" t="s">
        <v>3458</v>
      </c>
      <c r="H870" s="417" t="s">
        <v>75</v>
      </c>
      <c r="I870" s="417" t="s">
        <v>196</v>
      </c>
      <c r="J870" s="417" t="s">
        <v>265</v>
      </c>
      <c r="K870" s="417" t="s">
        <v>1274</v>
      </c>
      <c r="L870" s="417" t="s">
        <v>125</v>
      </c>
      <c r="M870" s="417" t="s">
        <v>3318</v>
      </c>
      <c r="N870" s="417" t="s">
        <v>1293</v>
      </c>
      <c r="O870" s="417" t="s">
        <v>516</v>
      </c>
      <c r="P870" s="417" t="s">
        <v>3459</v>
      </c>
      <c r="Q870" s="50">
        <v>0.04</v>
      </c>
      <c r="R870" s="50"/>
      <c r="S870" s="153">
        <v>100</v>
      </c>
      <c r="T870" s="417" t="s">
        <v>301</v>
      </c>
      <c r="U870" s="417" t="s">
        <v>3460</v>
      </c>
      <c r="V870" s="171">
        <v>44986</v>
      </c>
      <c r="W870" s="171">
        <v>45169</v>
      </c>
      <c r="X870" s="417" t="s">
        <v>3321</v>
      </c>
      <c r="Y870" s="57" t="s">
        <v>100</v>
      </c>
      <c r="Z870" s="392">
        <v>1</v>
      </c>
      <c r="AA870" s="58" t="s">
        <v>3461</v>
      </c>
      <c r="AB870" s="435">
        <v>45138</v>
      </c>
      <c r="AC870" s="392">
        <v>1</v>
      </c>
      <c r="AD870" s="58" t="s">
        <v>2083</v>
      </c>
      <c r="AE870" s="435">
        <v>45138</v>
      </c>
      <c r="AF870" s="436" t="s">
        <v>92</v>
      </c>
      <c r="AG870" s="437" t="s">
        <v>92</v>
      </c>
    </row>
    <row r="871" spans="1:33" ht="39.75" customHeight="1" x14ac:dyDescent="0.25">
      <c r="A871" s="53" t="s">
        <v>4513</v>
      </c>
      <c r="B871" s="53">
        <v>3003</v>
      </c>
      <c r="C871" s="53" t="s">
        <v>67</v>
      </c>
      <c r="D871" s="53" t="s">
        <v>3316</v>
      </c>
      <c r="E871" s="53">
        <v>3</v>
      </c>
      <c r="F871" s="53" t="s">
        <v>3462</v>
      </c>
      <c r="G871" s="53" t="s">
        <v>3458</v>
      </c>
      <c r="H871" s="54" t="s">
        <v>94</v>
      </c>
      <c r="I871" s="54" t="s">
        <v>196</v>
      </c>
      <c r="J871" s="54" t="s">
        <v>80</v>
      </c>
      <c r="K871" s="54" t="s">
        <v>80</v>
      </c>
      <c r="L871" s="54" t="s">
        <v>80</v>
      </c>
      <c r="M871" s="54" t="s">
        <v>80</v>
      </c>
      <c r="N871" s="54" t="s">
        <v>80</v>
      </c>
      <c r="O871" s="54" t="s">
        <v>80</v>
      </c>
      <c r="P871" s="54" t="s">
        <v>3463</v>
      </c>
      <c r="Q871" s="52">
        <v>0.2</v>
      </c>
      <c r="R871" s="52">
        <v>8.0000000000000002E-3</v>
      </c>
      <c r="S871" s="428">
        <v>1</v>
      </c>
      <c r="T871" s="54" t="s">
        <v>84</v>
      </c>
      <c r="U871" s="54" t="s">
        <v>3464</v>
      </c>
      <c r="V871" s="75">
        <v>44986</v>
      </c>
      <c r="W871" s="75">
        <v>45016</v>
      </c>
      <c r="X871" s="54" t="s">
        <v>3321</v>
      </c>
      <c r="Y871" s="57" t="s">
        <v>100</v>
      </c>
      <c r="Z871" s="392">
        <v>1</v>
      </c>
      <c r="AA871" s="58" t="s">
        <v>3465</v>
      </c>
      <c r="AB871" s="435">
        <v>45015</v>
      </c>
      <c r="AC871" s="392">
        <v>1</v>
      </c>
      <c r="AD871" s="58" t="s">
        <v>3466</v>
      </c>
      <c r="AE871" s="435">
        <v>45015</v>
      </c>
      <c r="AF871" s="57" t="s">
        <v>79</v>
      </c>
      <c r="AG871" s="437">
        <v>1</v>
      </c>
    </row>
    <row r="872" spans="1:33" ht="39.75" customHeight="1" x14ac:dyDescent="0.25">
      <c r="A872" s="53" t="s">
        <v>4513</v>
      </c>
      <c r="B872" s="53">
        <v>3003</v>
      </c>
      <c r="C872" s="53" t="s">
        <v>67</v>
      </c>
      <c r="D872" s="53" t="s">
        <v>3316</v>
      </c>
      <c r="E872" s="53">
        <v>3</v>
      </c>
      <c r="F872" s="53" t="s">
        <v>3467</v>
      </c>
      <c r="G872" s="53" t="s">
        <v>3458</v>
      </c>
      <c r="H872" s="54" t="s">
        <v>94</v>
      </c>
      <c r="I872" s="54" t="s">
        <v>196</v>
      </c>
      <c r="J872" s="54" t="s">
        <v>80</v>
      </c>
      <c r="K872" s="54" t="s">
        <v>80</v>
      </c>
      <c r="L872" s="54" t="s">
        <v>80</v>
      </c>
      <c r="M872" s="54" t="s">
        <v>80</v>
      </c>
      <c r="N872" s="54" t="s">
        <v>80</v>
      </c>
      <c r="O872" s="54" t="s">
        <v>80</v>
      </c>
      <c r="P872" s="54" t="s">
        <v>3468</v>
      </c>
      <c r="Q872" s="52">
        <v>0.8</v>
      </c>
      <c r="R872" s="52">
        <v>3.2000000000000001E-2</v>
      </c>
      <c r="S872" s="428">
        <v>1</v>
      </c>
      <c r="T872" s="54" t="s">
        <v>84</v>
      </c>
      <c r="U872" s="54" t="s">
        <v>3469</v>
      </c>
      <c r="V872" s="75">
        <v>45017</v>
      </c>
      <c r="W872" s="75">
        <v>45138</v>
      </c>
      <c r="X872" s="54" t="s">
        <v>3321</v>
      </c>
      <c r="Y872" s="57" t="s">
        <v>100</v>
      </c>
      <c r="Z872" s="392">
        <v>1</v>
      </c>
      <c r="AA872" s="58" t="s">
        <v>3470</v>
      </c>
      <c r="AB872" s="435">
        <v>45138</v>
      </c>
      <c r="AC872" s="392">
        <v>1</v>
      </c>
      <c r="AD872" s="58" t="s">
        <v>386</v>
      </c>
      <c r="AE872" s="435">
        <v>45138</v>
      </c>
      <c r="AF872" s="57" t="s">
        <v>79</v>
      </c>
      <c r="AG872" s="437">
        <v>1</v>
      </c>
    </row>
    <row r="873" spans="1:33" ht="39.75" customHeight="1" x14ac:dyDescent="0.25">
      <c r="A873" s="49" t="s">
        <v>4513</v>
      </c>
      <c r="B873" s="49">
        <v>3003</v>
      </c>
      <c r="C873" s="49" t="s">
        <v>67</v>
      </c>
      <c r="D873" s="49" t="s">
        <v>3316</v>
      </c>
      <c r="E873" s="49">
        <v>3</v>
      </c>
      <c r="F873" s="49" t="s">
        <v>3471</v>
      </c>
      <c r="G873" s="49" t="s">
        <v>3471</v>
      </c>
      <c r="H873" s="417" t="s">
        <v>75</v>
      </c>
      <c r="I873" s="417" t="s">
        <v>730</v>
      </c>
      <c r="J873" s="417" t="s">
        <v>1406</v>
      </c>
      <c r="K873" s="417" t="s">
        <v>514</v>
      </c>
      <c r="L873" s="417" t="s">
        <v>125</v>
      </c>
      <c r="M873" s="417" t="s">
        <v>3318</v>
      </c>
      <c r="N873" s="417" t="s">
        <v>1293</v>
      </c>
      <c r="O873" s="417" t="s">
        <v>516</v>
      </c>
      <c r="P873" s="417" t="s">
        <v>3472</v>
      </c>
      <c r="Q873" s="50">
        <v>0.06</v>
      </c>
      <c r="R873" s="50"/>
      <c r="S873" s="153">
        <v>35</v>
      </c>
      <c r="T873" s="417" t="s">
        <v>301</v>
      </c>
      <c r="U873" s="417" t="s">
        <v>3473</v>
      </c>
      <c r="V873" s="171">
        <v>44942</v>
      </c>
      <c r="W873" s="171">
        <v>45275</v>
      </c>
      <c r="X873" s="417" t="s">
        <v>3321</v>
      </c>
      <c r="Y873" s="57" t="s">
        <v>100</v>
      </c>
      <c r="Z873" s="392">
        <v>1</v>
      </c>
      <c r="AA873" s="58" t="s">
        <v>3474</v>
      </c>
      <c r="AB873" s="435">
        <v>45289</v>
      </c>
      <c r="AC873" s="392">
        <v>1</v>
      </c>
      <c r="AD873" s="58" t="s">
        <v>3385</v>
      </c>
      <c r="AE873" s="435">
        <v>45289</v>
      </c>
      <c r="AF873" s="436" t="s">
        <v>92</v>
      </c>
      <c r="AG873" s="437" t="s">
        <v>92</v>
      </c>
    </row>
    <row r="874" spans="1:33" ht="39.75" customHeight="1" x14ac:dyDescent="0.25">
      <c r="A874" s="53" t="s">
        <v>4513</v>
      </c>
      <c r="B874" s="53">
        <v>3003</v>
      </c>
      <c r="C874" s="53" t="s">
        <v>67</v>
      </c>
      <c r="D874" s="53" t="s">
        <v>3316</v>
      </c>
      <c r="E874" s="53">
        <v>3</v>
      </c>
      <c r="F874" s="53" t="s">
        <v>3475</v>
      </c>
      <c r="G874" s="53" t="s">
        <v>3471</v>
      </c>
      <c r="H874" s="54" t="s">
        <v>94</v>
      </c>
      <c r="I874" s="54" t="s">
        <v>196</v>
      </c>
      <c r="J874" s="54" t="s">
        <v>80</v>
      </c>
      <c r="K874" s="54" t="s">
        <v>80</v>
      </c>
      <c r="L874" s="54" t="s">
        <v>80</v>
      </c>
      <c r="M874" s="54" t="s">
        <v>80</v>
      </c>
      <c r="N874" s="54" t="s">
        <v>80</v>
      </c>
      <c r="O874" s="54" t="s">
        <v>80</v>
      </c>
      <c r="P874" s="54" t="s">
        <v>3476</v>
      </c>
      <c r="Q874" s="52">
        <v>0.4</v>
      </c>
      <c r="R874" s="52">
        <v>2.4E-2</v>
      </c>
      <c r="S874" s="428">
        <v>2</v>
      </c>
      <c r="T874" s="54" t="s">
        <v>84</v>
      </c>
      <c r="U874" s="54" t="s">
        <v>3477</v>
      </c>
      <c r="V874" s="75">
        <v>45047</v>
      </c>
      <c r="W874" s="75">
        <v>45260</v>
      </c>
      <c r="X874" s="54" t="s">
        <v>3321</v>
      </c>
      <c r="Y874" s="57" t="s">
        <v>100</v>
      </c>
      <c r="Z874" s="392">
        <v>1</v>
      </c>
      <c r="AA874" s="58" t="s">
        <v>3478</v>
      </c>
      <c r="AB874" s="435">
        <v>45267</v>
      </c>
      <c r="AC874" s="392">
        <v>1</v>
      </c>
      <c r="AD874" s="58" t="s">
        <v>3328</v>
      </c>
      <c r="AE874" s="435">
        <v>45267</v>
      </c>
      <c r="AF874" s="57" t="s">
        <v>79</v>
      </c>
      <c r="AG874" s="437">
        <v>1</v>
      </c>
    </row>
    <row r="875" spans="1:33" ht="39.75" customHeight="1" x14ac:dyDescent="0.25">
      <c r="A875" s="53" t="s">
        <v>4513</v>
      </c>
      <c r="B875" s="53">
        <v>3003</v>
      </c>
      <c r="C875" s="53" t="s">
        <v>67</v>
      </c>
      <c r="D875" s="53" t="s">
        <v>3316</v>
      </c>
      <c r="E875" s="53">
        <v>3</v>
      </c>
      <c r="F875" s="53" t="s">
        <v>3479</v>
      </c>
      <c r="G875" s="53" t="s">
        <v>3471</v>
      </c>
      <c r="H875" s="54" t="s">
        <v>94</v>
      </c>
      <c r="I875" s="54" t="s">
        <v>196</v>
      </c>
      <c r="J875" s="54" t="s">
        <v>80</v>
      </c>
      <c r="K875" s="54" t="s">
        <v>80</v>
      </c>
      <c r="L875" s="54" t="s">
        <v>80</v>
      </c>
      <c r="M875" s="54" t="s">
        <v>80</v>
      </c>
      <c r="N875" s="54" t="s">
        <v>80</v>
      </c>
      <c r="O875" s="54" t="s">
        <v>80</v>
      </c>
      <c r="P875" s="54" t="s">
        <v>3480</v>
      </c>
      <c r="Q875" s="52">
        <v>0.4</v>
      </c>
      <c r="R875" s="52">
        <v>2.4E-2</v>
      </c>
      <c r="S875" s="428">
        <v>11</v>
      </c>
      <c r="T875" s="54" t="s">
        <v>84</v>
      </c>
      <c r="U875" s="54" t="s">
        <v>3481</v>
      </c>
      <c r="V875" s="75">
        <v>44958</v>
      </c>
      <c r="W875" s="75">
        <v>45275</v>
      </c>
      <c r="X875" s="54" t="s">
        <v>3321</v>
      </c>
      <c r="Y875" s="57" t="s">
        <v>100</v>
      </c>
      <c r="Z875" s="392">
        <v>1</v>
      </c>
      <c r="AA875" s="58" t="s">
        <v>4818</v>
      </c>
      <c r="AB875" s="435">
        <v>45251</v>
      </c>
      <c r="AC875" s="392">
        <v>1</v>
      </c>
      <c r="AD875" s="58" t="s">
        <v>3328</v>
      </c>
      <c r="AE875" s="435">
        <v>45251</v>
      </c>
      <c r="AF875" s="57" t="s">
        <v>79</v>
      </c>
      <c r="AG875" s="437">
        <v>1</v>
      </c>
    </row>
    <row r="876" spans="1:33" ht="39.75" customHeight="1" x14ac:dyDescent="0.25">
      <c r="A876" s="53" t="s">
        <v>4513</v>
      </c>
      <c r="B876" s="53">
        <v>3003</v>
      </c>
      <c r="C876" s="53" t="s">
        <v>67</v>
      </c>
      <c r="D876" s="53" t="s">
        <v>3316</v>
      </c>
      <c r="E876" s="53">
        <v>3</v>
      </c>
      <c r="F876" s="53" t="s">
        <v>3483</v>
      </c>
      <c r="G876" s="53" t="s">
        <v>3471</v>
      </c>
      <c r="H876" s="54" t="s">
        <v>94</v>
      </c>
      <c r="I876" s="54" t="s">
        <v>196</v>
      </c>
      <c r="J876" s="54" t="s">
        <v>80</v>
      </c>
      <c r="K876" s="54" t="s">
        <v>80</v>
      </c>
      <c r="L876" s="54" t="s">
        <v>80</v>
      </c>
      <c r="M876" s="54" t="s">
        <v>80</v>
      </c>
      <c r="N876" s="54" t="s">
        <v>80</v>
      </c>
      <c r="O876" s="54" t="s">
        <v>80</v>
      </c>
      <c r="P876" s="54" t="s">
        <v>3484</v>
      </c>
      <c r="Q876" s="52">
        <v>0.2</v>
      </c>
      <c r="R876" s="52">
        <v>1.2E-2</v>
      </c>
      <c r="S876" s="428">
        <v>4</v>
      </c>
      <c r="T876" s="54" t="s">
        <v>84</v>
      </c>
      <c r="U876" s="54" t="s">
        <v>3485</v>
      </c>
      <c r="V876" s="75">
        <v>44958</v>
      </c>
      <c r="W876" s="75">
        <v>45275</v>
      </c>
      <c r="X876" s="54" t="s">
        <v>3321</v>
      </c>
      <c r="Y876" s="57" t="s">
        <v>100</v>
      </c>
      <c r="Z876" s="392">
        <v>1</v>
      </c>
      <c r="AA876" s="58" t="s">
        <v>4819</v>
      </c>
      <c r="AB876" s="435">
        <v>45233</v>
      </c>
      <c r="AC876" s="392">
        <v>1</v>
      </c>
      <c r="AD876" s="58" t="s">
        <v>3328</v>
      </c>
      <c r="AE876" s="435">
        <v>45233</v>
      </c>
      <c r="AF876" s="57" t="s">
        <v>79</v>
      </c>
      <c r="AG876" s="437">
        <v>1</v>
      </c>
    </row>
    <row r="877" spans="1:33" ht="39.75" customHeight="1" x14ac:dyDescent="0.25">
      <c r="A877" s="49" t="s">
        <v>4513</v>
      </c>
      <c r="B877" s="49">
        <v>3003</v>
      </c>
      <c r="C877" s="49" t="s">
        <v>67</v>
      </c>
      <c r="D877" s="49" t="s">
        <v>3316</v>
      </c>
      <c r="E877" s="49">
        <v>3</v>
      </c>
      <c r="F877" s="49" t="s">
        <v>3487</v>
      </c>
      <c r="G877" s="49" t="s">
        <v>3487</v>
      </c>
      <c r="H877" s="417" t="s">
        <v>75</v>
      </c>
      <c r="I877" s="417" t="s">
        <v>196</v>
      </c>
      <c r="J877" s="417" t="s">
        <v>265</v>
      </c>
      <c r="K877" s="417" t="s">
        <v>514</v>
      </c>
      <c r="L877" s="417" t="s">
        <v>125</v>
      </c>
      <c r="M877" s="417" t="s">
        <v>3318</v>
      </c>
      <c r="N877" s="417" t="s">
        <v>3488</v>
      </c>
      <c r="O877" s="417" t="s">
        <v>3489</v>
      </c>
      <c r="P877" s="417" t="s">
        <v>3490</v>
      </c>
      <c r="Q877" s="50">
        <v>0.05</v>
      </c>
      <c r="R877" s="50"/>
      <c r="S877" s="153">
        <v>100</v>
      </c>
      <c r="T877" s="417" t="s">
        <v>301</v>
      </c>
      <c r="U877" s="417" t="s">
        <v>3491</v>
      </c>
      <c r="V877" s="171">
        <v>44941</v>
      </c>
      <c r="W877" s="171">
        <v>45275</v>
      </c>
      <c r="X877" s="417" t="s">
        <v>3321</v>
      </c>
      <c r="Y877" s="57" t="s">
        <v>100</v>
      </c>
      <c r="Z877" s="392">
        <v>1</v>
      </c>
      <c r="AA877" s="58" t="s">
        <v>3492</v>
      </c>
      <c r="AB877" s="435">
        <v>45280</v>
      </c>
      <c r="AC877" s="392">
        <v>1</v>
      </c>
      <c r="AD877" s="58" t="s">
        <v>3385</v>
      </c>
      <c r="AE877" s="435">
        <v>45280</v>
      </c>
      <c r="AF877" s="436" t="s">
        <v>92</v>
      </c>
      <c r="AG877" s="437" t="s">
        <v>92</v>
      </c>
    </row>
    <row r="878" spans="1:33" ht="39.75" customHeight="1" x14ac:dyDescent="0.25">
      <c r="A878" s="53" t="s">
        <v>4513</v>
      </c>
      <c r="B878" s="53">
        <v>3003</v>
      </c>
      <c r="C878" s="53" t="s">
        <v>67</v>
      </c>
      <c r="D878" s="53" t="s">
        <v>3316</v>
      </c>
      <c r="E878" s="53">
        <v>3</v>
      </c>
      <c r="F878" s="53" t="s">
        <v>3493</v>
      </c>
      <c r="G878" s="53" t="s">
        <v>3487</v>
      </c>
      <c r="H878" s="54" t="s">
        <v>94</v>
      </c>
      <c r="I878" s="54" t="s">
        <v>196</v>
      </c>
      <c r="J878" s="54" t="s">
        <v>80</v>
      </c>
      <c r="K878" s="54" t="s">
        <v>80</v>
      </c>
      <c r="L878" s="54" t="s">
        <v>80</v>
      </c>
      <c r="M878" s="54" t="s">
        <v>80</v>
      </c>
      <c r="N878" s="54" t="s">
        <v>80</v>
      </c>
      <c r="O878" s="54" t="s">
        <v>80</v>
      </c>
      <c r="P878" s="54" t="s">
        <v>3494</v>
      </c>
      <c r="Q878" s="52">
        <v>0.2</v>
      </c>
      <c r="R878" s="52">
        <v>1.0000000000000002E-2</v>
      </c>
      <c r="S878" s="428">
        <v>1</v>
      </c>
      <c r="T878" s="54" t="s">
        <v>84</v>
      </c>
      <c r="U878" s="54" t="s">
        <v>3495</v>
      </c>
      <c r="V878" s="75">
        <v>44941</v>
      </c>
      <c r="W878" s="75">
        <v>44985</v>
      </c>
      <c r="X878" s="54" t="s">
        <v>3321</v>
      </c>
      <c r="Y878" s="57" t="s">
        <v>100</v>
      </c>
      <c r="Z878" s="392">
        <v>1</v>
      </c>
      <c r="AA878" s="58" t="s">
        <v>3496</v>
      </c>
      <c r="AB878" s="435">
        <v>44995</v>
      </c>
      <c r="AC878" s="392">
        <v>1</v>
      </c>
      <c r="AD878" s="58" t="s">
        <v>3497</v>
      </c>
      <c r="AE878" s="435">
        <v>44995</v>
      </c>
      <c r="AF878" s="57" t="s">
        <v>79</v>
      </c>
      <c r="AG878" s="437">
        <v>1</v>
      </c>
    </row>
    <row r="879" spans="1:33" ht="39.75" customHeight="1" x14ac:dyDescent="0.25">
      <c r="A879" s="53" t="s">
        <v>4513</v>
      </c>
      <c r="B879" s="53">
        <v>3003</v>
      </c>
      <c r="C879" s="53" t="s">
        <v>67</v>
      </c>
      <c r="D879" s="53" t="s">
        <v>3316</v>
      </c>
      <c r="E879" s="53">
        <v>3</v>
      </c>
      <c r="F879" s="53" t="s">
        <v>3498</v>
      </c>
      <c r="G879" s="53" t="s">
        <v>3487</v>
      </c>
      <c r="H879" s="54" t="s">
        <v>94</v>
      </c>
      <c r="I879" s="54" t="s">
        <v>196</v>
      </c>
      <c r="J879" s="54" t="s">
        <v>80</v>
      </c>
      <c r="K879" s="54" t="s">
        <v>80</v>
      </c>
      <c r="L879" s="54" t="s">
        <v>80</v>
      </c>
      <c r="M879" s="54" t="s">
        <v>80</v>
      </c>
      <c r="N879" s="54" t="s">
        <v>80</v>
      </c>
      <c r="O879" s="54" t="s">
        <v>80</v>
      </c>
      <c r="P879" s="54" t="s">
        <v>3499</v>
      </c>
      <c r="Q879" s="52">
        <v>0.2</v>
      </c>
      <c r="R879" s="52">
        <v>1.0000000000000002E-2</v>
      </c>
      <c r="S879" s="428">
        <v>1</v>
      </c>
      <c r="T879" s="54" t="s">
        <v>84</v>
      </c>
      <c r="U879" s="54" t="s">
        <v>3500</v>
      </c>
      <c r="V879" s="75">
        <v>44985</v>
      </c>
      <c r="W879" s="75">
        <v>45016</v>
      </c>
      <c r="X879" s="54" t="s">
        <v>3321</v>
      </c>
      <c r="Y879" s="57" t="s">
        <v>100</v>
      </c>
      <c r="Z879" s="392">
        <v>1</v>
      </c>
      <c r="AA879" s="58" t="s">
        <v>3501</v>
      </c>
      <c r="AB879" s="435">
        <v>44969</v>
      </c>
      <c r="AC879" s="392">
        <v>1</v>
      </c>
      <c r="AD879" s="58" t="s">
        <v>3502</v>
      </c>
      <c r="AE879" s="435">
        <v>44972</v>
      </c>
      <c r="AF879" s="57" t="s">
        <v>79</v>
      </c>
      <c r="AG879" s="437">
        <v>1</v>
      </c>
    </row>
    <row r="880" spans="1:33" ht="39.75" customHeight="1" x14ac:dyDescent="0.25">
      <c r="A880" s="53" t="s">
        <v>4513</v>
      </c>
      <c r="B880" s="53">
        <v>3003</v>
      </c>
      <c r="C880" s="53" t="s">
        <v>67</v>
      </c>
      <c r="D880" s="53" t="s">
        <v>3316</v>
      </c>
      <c r="E880" s="53">
        <v>3</v>
      </c>
      <c r="F880" s="53" t="s">
        <v>3503</v>
      </c>
      <c r="G880" s="53" t="s">
        <v>3487</v>
      </c>
      <c r="H880" s="54" t="s">
        <v>94</v>
      </c>
      <c r="I880" s="54" t="s">
        <v>196</v>
      </c>
      <c r="J880" s="54" t="s">
        <v>80</v>
      </c>
      <c r="K880" s="54" t="s">
        <v>80</v>
      </c>
      <c r="L880" s="54" t="s">
        <v>80</v>
      </c>
      <c r="M880" s="54" t="s">
        <v>80</v>
      </c>
      <c r="N880" s="54" t="s">
        <v>80</v>
      </c>
      <c r="O880" s="54" t="s">
        <v>80</v>
      </c>
      <c r="P880" s="54" t="s">
        <v>3504</v>
      </c>
      <c r="Q880" s="52">
        <v>0.6</v>
      </c>
      <c r="R880" s="52">
        <v>0.03</v>
      </c>
      <c r="S880" s="428">
        <v>4</v>
      </c>
      <c r="T880" s="54" t="s">
        <v>84</v>
      </c>
      <c r="U880" s="54" t="s">
        <v>3505</v>
      </c>
      <c r="V880" s="75">
        <v>45016</v>
      </c>
      <c r="W880" s="75">
        <v>45260</v>
      </c>
      <c r="X880" s="54" t="s">
        <v>3321</v>
      </c>
      <c r="Y880" s="57" t="s">
        <v>100</v>
      </c>
      <c r="Z880" s="392">
        <v>1</v>
      </c>
      <c r="AA880" s="58" t="s">
        <v>4820</v>
      </c>
      <c r="AB880" s="435">
        <v>45280</v>
      </c>
      <c r="AC880" s="392">
        <v>1</v>
      </c>
      <c r="AD880" s="58" t="s">
        <v>3328</v>
      </c>
      <c r="AE880" s="435">
        <v>45280</v>
      </c>
      <c r="AF880" s="57" t="s">
        <v>79</v>
      </c>
      <c r="AG880" s="437">
        <v>1</v>
      </c>
    </row>
    <row r="881" spans="1:33" ht="39.75" customHeight="1" x14ac:dyDescent="0.25">
      <c r="A881" s="49" t="s">
        <v>4513</v>
      </c>
      <c r="B881" s="49">
        <v>3003</v>
      </c>
      <c r="C881" s="49" t="s">
        <v>67</v>
      </c>
      <c r="D881" s="49" t="s">
        <v>3316</v>
      </c>
      <c r="E881" s="49">
        <v>3</v>
      </c>
      <c r="F881" s="49" t="s">
        <v>3507</v>
      </c>
      <c r="G881" s="49" t="s">
        <v>3507</v>
      </c>
      <c r="H881" s="417" t="s">
        <v>75</v>
      </c>
      <c r="I881" s="417" t="s">
        <v>76</v>
      </c>
      <c r="J881" s="417" t="s">
        <v>296</v>
      </c>
      <c r="K881" s="417" t="s">
        <v>472</v>
      </c>
      <c r="L881" s="417" t="s">
        <v>125</v>
      </c>
      <c r="M881" s="417" t="s">
        <v>3318</v>
      </c>
      <c r="N881" s="417" t="s">
        <v>433</v>
      </c>
      <c r="O881" s="417" t="s">
        <v>516</v>
      </c>
      <c r="P881" s="417" t="s">
        <v>3508</v>
      </c>
      <c r="Q881" s="50">
        <v>0.06</v>
      </c>
      <c r="R881" s="50"/>
      <c r="S881" s="153">
        <v>1</v>
      </c>
      <c r="T881" s="417" t="s">
        <v>84</v>
      </c>
      <c r="U881" s="417" t="s">
        <v>104</v>
      </c>
      <c r="V881" s="171">
        <v>44986</v>
      </c>
      <c r="W881" s="171">
        <v>45260</v>
      </c>
      <c r="X881" s="417" t="s">
        <v>3509</v>
      </c>
      <c r="Y881" s="57" t="s">
        <v>100</v>
      </c>
      <c r="Z881" s="392">
        <v>1</v>
      </c>
      <c r="AA881" s="58" t="s">
        <v>3510</v>
      </c>
      <c r="AB881" s="435">
        <v>45160</v>
      </c>
      <c r="AC881" s="392">
        <v>1</v>
      </c>
      <c r="AD881" s="58" t="s">
        <v>3511</v>
      </c>
      <c r="AE881" s="435">
        <v>45160</v>
      </c>
      <c r="AF881" s="436" t="s">
        <v>92</v>
      </c>
      <c r="AG881" s="437" t="s">
        <v>92</v>
      </c>
    </row>
    <row r="882" spans="1:33" ht="39.75" customHeight="1" x14ac:dyDescent="0.25">
      <c r="A882" s="53" t="s">
        <v>4513</v>
      </c>
      <c r="B882" s="53">
        <v>3003</v>
      </c>
      <c r="C882" s="53" t="s">
        <v>67</v>
      </c>
      <c r="D882" s="53" t="s">
        <v>3316</v>
      </c>
      <c r="E882" s="53">
        <v>3</v>
      </c>
      <c r="F882" s="53" t="s">
        <v>3512</v>
      </c>
      <c r="G882" s="53" t="s">
        <v>3507</v>
      </c>
      <c r="H882" s="54" t="s">
        <v>94</v>
      </c>
      <c r="I882" s="54" t="s">
        <v>196</v>
      </c>
      <c r="J882" s="54" t="s">
        <v>80</v>
      </c>
      <c r="K882" s="54" t="s">
        <v>80</v>
      </c>
      <c r="L882" s="54" t="s">
        <v>80</v>
      </c>
      <c r="M882" s="54" t="s">
        <v>80</v>
      </c>
      <c r="N882" s="54" t="s">
        <v>80</v>
      </c>
      <c r="O882" s="54" t="s">
        <v>80</v>
      </c>
      <c r="P882" s="54" t="s">
        <v>95</v>
      </c>
      <c r="Q882" s="52">
        <v>0.2</v>
      </c>
      <c r="R882" s="52">
        <v>1.2E-2</v>
      </c>
      <c r="S882" s="428">
        <v>1</v>
      </c>
      <c r="T882" s="54" t="s">
        <v>84</v>
      </c>
      <c r="U882" s="54" t="s">
        <v>96</v>
      </c>
      <c r="V882" s="75">
        <v>44986</v>
      </c>
      <c r="W882" s="75">
        <v>45138</v>
      </c>
      <c r="X882" s="54" t="s">
        <v>3509</v>
      </c>
      <c r="Y882" s="57" t="s">
        <v>100</v>
      </c>
      <c r="Z882" s="392">
        <v>1</v>
      </c>
      <c r="AA882" s="58" t="s">
        <v>3513</v>
      </c>
      <c r="AB882" s="435">
        <v>45138</v>
      </c>
      <c r="AC882" s="392">
        <v>1</v>
      </c>
      <c r="AD882" s="58" t="s">
        <v>386</v>
      </c>
      <c r="AE882" s="435">
        <v>45138</v>
      </c>
      <c r="AF882" s="57" t="s">
        <v>79</v>
      </c>
      <c r="AG882" s="437">
        <v>1</v>
      </c>
    </row>
    <row r="883" spans="1:33" ht="39.75" customHeight="1" x14ac:dyDescent="0.25">
      <c r="A883" s="53" t="s">
        <v>4513</v>
      </c>
      <c r="B883" s="53">
        <v>3003</v>
      </c>
      <c r="C883" s="53" t="s">
        <v>67</v>
      </c>
      <c r="D883" s="53" t="s">
        <v>3316</v>
      </c>
      <c r="E883" s="53">
        <v>3</v>
      </c>
      <c r="F883" s="53" t="s">
        <v>3514</v>
      </c>
      <c r="G883" s="53" t="s">
        <v>3507</v>
      </c>
      <c r="H883" s="54" t="s">
        <v>94</v>
      </c>
      <c r="I883" s="54" t="s">
        <v>196</v>
      </c>
      <c r="J883" s="54" t="s">
        <v>80</v>
      </c>
      <c r="K883" s="54" t="s">
        <v>80</v>
      </c>
      <c r="L883" s="54" t="s">
        <v>80</v>
      </c>
      <c r="M883" s="54" t="s">
        <v>80</v>
      </c>
      <c r="N883" s="54" t="s">
        <v>80</v>
      </c>
      <c r="O883" s="54" t="s">
        <v>80</v>
      </c>
      <c r="P883" s="54" t="s">
        <v>103</v>
      </c>
      <c r="Q883" s="52">
        <v>0.8</v>
      </c>
      <c r="R883" s="52">
        <v>4.8000000000000001E-2</v>
      </c>
      <c r="S883" s="428">
        <v>1</v>
      </c>
      <c r="T883" s="54" t="s">
        <v>84</v>
      </c>
      <c r="U883" s="54" t="s">
        <v>104</v>
      </c>
      <c r="V883" s="75">
        <v>44986</v>
      </c>
      <c r="W883" s="75">
        <v>45260</v>
      </c>
      <c r="X883" s="54" t="s">
        <v>3509</v>
      </c>
      <c r="Y883" s="57" t="s">
        <v>100</v>
      </c>
      <c r="Z883" s="392">
        <v>1</v>
      </c>
      <c r="AA883" s="58" t="s">
        <v>3510</v>
      </c>
      <c r="AB883" s="435">
        <v>45160</v>
      </c>
      <c r="AC883" s="392">
        <v>1</v>
      </c>
      <c r="AD883" s="58" t="s">
        <v>1708</v>
      </c>
      <c r="AE883" s="435">
        <v>45160</v>
      </c>
      <c r="AF883" s="57" t="s">
        <v>79</v>
      </c>
      <c r="AG883" s="437">
        <v>1</v>
      </c>
    </row>
    <row r="884" spans="1:33" ht="39.75" customHeight="1" x14ac:dyDescent="0.25">
      <c r="A884" s="63" t="s">
        <v>4513</v>
      </c>
      <c r="B884" s="63">
        <v>3003</v>
      </c>
      <c r="C884" s="63" t="s">
        <v>67</v>
      </c>
      <c r="D884" s="63" t="s">
        <v>3316</v>
      </c>
      <c r="E884" s="63">
        <v>3</v>
      </c>
      <c r="F884" s="63" t="s">
        <v>3515</v>
      </c>
      <c r="G884" s="63" t="s">
        <v>3515</v>
      </c>
      <c r="H884" s="418" t="s">
        <v>155</v>
      </c>
      <c r="I884" s="418" t="s">
        <v>155</v>
      </c>
      <c r="J884" s="418" t="s">
        <v>80</v>
      </c>
      <c r="K884" s="418" t="s">
        <v>80</v>
      </c>
      <c r="L884" s="418" t="s">
        <v>80</v>
      </c>
      <c r="M884" s="418" t="s">
        <v>80</v>
      </c>
      <c r="N884" s="418" t="s">
        <v>80</v>
      </c>
      <c r="O884" s="418" t="s">
        <v>80</v>
      </c>
      <c r="P884" s="418" t="s">
        <v>156</v>
      </c>
      <c r="Q884" s="64">
        <v>1</v>
      </c>
      <c r="R884" s="64"/>
      <c r="S884" s="429">
        <v>9</v>
      </c>
      <c r="T884" s="418" t="s">
        <v>84</v>
      </c>
      <c r="U884" s="418" t="s">
        <v>162</v>
      </c>
      <c r="V884" s="412">
        <v>44927</v>
      </c>
      <c r="W884" s="412">
        <v>45290</v>
      </c>
      <c r="X884" s="418" t="s">
        <v>3321</v>
      </c>
      <c r="Y884" s="57" t="s">
        <v>100</v>
      </c>
      <c r="Z884" s="392">
        <v>1</v>
      </c>
      <c r="AA884" s="58" t="s">
        <v>4643</v>
      </c>
      <c r="AB884" s="435">
        <v>45291</v>
      </c>
      <c r="AC884" s="392">
        <v>1</v>
      </c>
      <c r="AD884" s="58" t="s">
        <v>4643</v>
      </c>
      <c r="AE884" s="435">
        <v>45291</v>
      </c>
      <c r="AF884" s="436" t="s">
        <v>92</v>
      </c>
      <c r="AG884" s="437" t="s">
        <v>92</v>
      </c>
    </row>
    <row r="885" spans="1:33" ht="39.75" customHeight="1" x14ac:dyDescent="0.25">
      <c r="A885" s="53" t="s">
        <v>4513</v>
      </c>
      <c r="B885" s="53">
        <v>3003</v>
      </c>
      <c r="C885" s="53" t="s">
        <v>67</v>
      </c>
      <c r="D885" s="53" t="s">
        <v>3316</v>
      </c>
      <c r="E885" s="53">
        <v>3</v>
      </c>
      <c r="F885" s="53" t="s">
        <v>3516</v>
      </c>
      <c r="G885" s="53" t="s">
        <v>3515</v>
      </c>
      <c r="H885" s="54" t="s">
        <v>159</v>
      </c>
      <c r="I885" s="54" t="s">
        <v>160</v>
      </c>
      <c r="J885" s="54" t="s">
        <v>80</v>
      </c>
      <c r="K885" s="54" t="s">
        <v>80</v>
      </c>
      <c r="L885" s="54" t="s">
        <v>80</v>
      </c>
      <c r="M885" s="54" t="s">
        <v>80</v>
      </c>
      <c r="N885" s="54" t="s">
        <v>80</v>
      </c>
      <c r="O885" s="54" t="s">
        <v>80</v>
      </c>
      <c r="P885" s="54" t="s">
        <v>161</v>
      </c>
      <c r="Q885" s="52">
        <v>0.33333333333333331</v>
      </c>
      <c r="R885" s="52">
        <v>0.33333333333333331</v>
      </c>
      <c r="S885" s="428">
        <v>3</v>
      </c>
      <c r="T885" s="54" t="s">
        <v>84</v>
      </c>
      <c r="U885" s="54" t="s">
        <v>162</v>
      </c>
      <c r="V885" s="75">
        <v>44927</v>
      </c>
      <c r="W885" s="75">
        <v>45016</v>
      </c>
      <c r="X885" s="54" t="s">
        <v>3321</v>
      </c>
      <c r="Y885" s="57" t="s">
        <v>100</v>
      </c>
      <c r="Z885" s="392">
        <v>1</v>
      </c>
      <c r="AA885" s="58" t="s">
        <v>229</v>
      </c>
      <c r="AB885" s="435">
        <v>45016</v>
      </c>
      <c r="AC885" s="392">
        <v>1</v>
      </c>
      <c r="AD885" s="58" t="s">
        <v>230</v>
      </c>
      <c r="AE885" s="435">
        <v>45016</v>
      </c>
      <c r="AF885" s="57" t="s">
        <v>79</v>
      </c>
      <c r="AG885" s="437">
        <v>1</v>
      </c>
    </row>
    <row r="886" spans="1:33" ht="39.75" customHeight="1" x14ac:dyDescent="0.25">
      <c r="A886" s="53" t="s">
        <v>4513</v>
      </c>
      <c r="B886" s="53">
        <v>3003</v>
      </c>
      <c r="C886" s="53" t="s">
        <v>67</v>
      </c>
      <c r="D886" s="53" t="s">
        <v>3316</v>
      </c>
      <c r="E886" s="53">
        <v>3</v>
      </c>
      <c r="F886" s="53" t="s">
        <v>3517</v>
      </c>
      <c r="G886" s="53" t="s">
        <v>3515</v>
      </c>
      <c r="H886" s="54" t="s">
        <v>170</v>
      </c>
      <c r="I886" s="54" t="s">
        <v>160</v>
      </c>
      <c r="J886" s="54" t="s">
        <v>80</v>
      </c>
      <c r="K886" s="54" t="s">
        <v>80</v>
      </c>
      <c r="L886" s="54" t="s">
        <v>80</v>
      </c>
      <c r="M886" s="54" t="s">
        <v>80</v>
      </c>
      <c r="N886" s="54" t="s">
        <v>80</v>
      </c>
      <c r="O886" s="54" t="s">
        <v>80</v>
      </c>
      <c r="P886" s="54" t="s">
        <v>171</v>
      </c>
      <c r="Q886" s="52">
        <v>0.66666666666666663</v>
      </c>
      <c r="R886" s="52">
        <v>0.66666666666666663</v>
      </c>
      <c r="S886" s="428">
        <v>6</v>
      </c>
      <c r="T886" s="54" t="s">
        <v>84</v>
      </c>
      <c r="U886" s="54" t="s">
        <v>162</v>
      </c>
      <c r="V886" s="75">
        <v>45200</v>
      </c>
      <c r="W886" s="75">
        <v>45290</v>
      </c>
      <c r="X886" s="54" t="s">
        <v>3321</v>
      </c>
      <c r="Y886" s="57" t="s">
        <v>100</v>
      </c>
      <c r="Z886" s="392">
        <v>1</v>
      </c>
      <c r="AA886" s="58" t="s">
        <v>4664</v>
      </c>
      <c r="AB886" s="435">
        <v>45291</v>
      </c>
      <c r="AC886" s="392">
        <v>1</v>
      </c>
      <c r="AD886" s="58" t="s">
        <v>4664</v>
      </c>
      <c r="AE886" s="435">
        <v>45291</v>
      </c>
      <c r="AF886" s="57" t="s">
        <v>79</v>
      </c>
      <c r="AG886" s="437">
        <v>1</v>
      </c>
    </row>
    <row r="887" spans="1:33" ht="39.75" customHeight="1" x14ac:dyDescent="0.25">
      <c r="A887" s="49" t="s">
        <v>4513</v>
      </c>
      <c r="B887" s="49">
        <v>3003</v>
      </c>
      <c r="C887" s="49" t="s">
        <v>67</v>
      </c>
      <c r="D887" s="49" t="s">
        <v>3316</v>
      </c>
      <c r="E887" s="49">
        <v>3</v>
      </c>
      <c r="F887" s="49" t="s">
        <v>3518</v>
      </c>
      <c r="G887" s="49"/>
      <c r="H887" s="417" t="s">
        <v>75</v>
      </c>
      <c r="I887" s="417" t="s">
        <v>76</v>
      </c>
      <c r="J887" s="417" t="s">
        <v>3519</v>
      </c>
      <c r="K887" s="417" t="s">
        <v>1517</v>
      </c>
      <c r="L887" s="417" t="s">
        <v>125</v>
      </c>
      <c r="M887" s="417" t="s">
        <v>3318</v>
      </c>
      <c r="N887" s="417" t="s">
        <v>3520</v>
      </c>
      <c r="O887" s="417" t="s">
        <v>3521</v>
      </c>
      <c r="P887" s="417" t="s">
        <v>3522</v>
      </c>
      <c r="Q887" s="50">
        <v>0.04</v>
      </c>
      <c r="R887" s="50"/>
      <c r="S887" s="153">
        <v>1</v>
      </c>
      <c r="T887" s="417" t="s">
        <v>84</v>
      </c>
      <c r="U887" s="417" t="s">
        <v>3523</v>
      </c>
      <c r="V887" s="171">
        <v>45170</v>
      </c>
      <c r="W887" s="171">
        <v>45275</v>
      </c>
      <c r="X887" s="417" t="s">
        <v>3321</v>
      </c>
      <c r="Y887" s="57" t="s">
        <v>100</v>
      </c>
      <c r="Z887" s="392">
        <v>1</v>
      </c>
      <c r="AA887" s="58" t="s">
        <v>4821</v>
      </c>
      <c r="AB887" s="435">
        <v>45275</v>
      </c>
      <c r="AC887" s="392">
        <v>1</v>
      </c>
      <c r="AD887" s="58" t="s">
        <v>3385</v>
      </c>
      <c r="AE887" s="435">
        <v>45275</v>
      </c>
      <c r="AF887" s="436" t="s">
        <v>92</v>
      </c>
      <c r="AG887" s="437" t="s">
        <v>92</v>
      </c>
    </row>
    <row r="888" spans="1:33" ht="39.75" customHeight="1" x14ac:dyDescent="0.25">
      <c r="A888" s="23" t="s">
        <v>4513</v>
      </c>
      <c r="B888" s="23">
        <v>3003</v>
      </c>
      <c r="C888" s="23" t="s">
        <v>67</v>
      </c>
      <c r="D888" s="23" t="s">
        <v>3316</v>
      </c>
      <c r="E888" s="23">
        <v>3</v>
      </c>
      <c r="F888" s="23" t="s">
        <v>3525</v>
      </c>
      <c r="G888" s="23"/>
      <c r="H888" s="54" t="s">
        <v>94</v>
      </c>
      <c r="I888" s="54" t="s">
        <v>76</v>
      </c>
      <c r="J888" s="54" t="s">
        <v>80</v>
      </c>
      <c r="K888" s="54" t="s">
        <v>80</v>
      </c>
      <c r="L888" s="54" t="s">
        <v>80</v>
      </c>
      <c r="M888" s="54" t="s">
        <v>80</v>
      </c>
      <c r="N888" s="54" t="s">
        <v>80</v>
      </c>
      <c r="O888" s="54" t="s">
        <v>3521</v>
      </c>
      <c r="P888" s="54" t="s">
        <v>3526</v>
      </c>
      <c r="Q888" s="52">
        <v>0.3</v>
      </c>
      <c r="R888" s="52">
        <v>1.2E-2</v>
      </c>
      <c r="S888" s="428">
        <v>1</v>
      </c>
      <c r="T888" s="54" t="s">
        <v>84</v>
      </c>
      <c r="U888" s="54" t="s">
        <v>3527</v>
      </c>
      <c r="V888" s="75">
        <v>45170</v>
      </c>
      <c r="W888" s="75">
        <v>45184</v>
      </c>
      <c r="X888" s="54" t="s">
        <v>3321</v>
      </c>
      <c r="Y888" s="57" t="s">
        <v>100</v>
      </c>
      <c r="Z888" s="392">
        <v>1</v>
      </c>
      <c r="AA888" s="58" t="s">
        <v>3528</v>
      </c>
      <c r="AB888" s="435">
        <v>45184</v>
      </c>
      <c r="AC888" s="392">
        <v>1</v>
      </c>
      <c r="AD888" s="58" t="s">
        <v>386</v>
      </c>
      <c r="AE888" s="435">
        <v>45184</v>
      </c>
      <c r="AF888" s="57" t="s">
        <v>79</v>
      </c>
      <c r="AG888" s="437">
        <v>1</v>
      </c>
    </row>
    <row r="889" spans="1:33" ht="39.75" customHeight="1" x14ac:dyDescent="0.25">
      <c r="A889" s="23" t="s">
        <v>4513</v>
      </c>
      <c r="B889" s="23">
        <v>3003</v>
      </c>
      <c r="C889" s="23" t="s">
        <v>67</v>
      </c>
      <c r="D889" s="23" t="s">
        <v>3316</v>
      </c>
      <c r="E889" s="23">
        <v>3</v>
      </c>
      <c r="F889" s="23" t="s">
        <v>3529</v>
      </c>
      <c r="G889" s="23"/>
      <c r="H889" s="54" t="s">
        <v>94</v>
      </c>
      <c r="I889" s="54" t="s">
        <v>76</v>
      </c>
      <c r="J889" s="54" t="s">
        <v>80</v>
      </c>
      <c r="K889" s="54" t="s">
        <v>80</v>
      </c>
      <c r="L889" s="54" t="s">
        <v>80</v>
      </c>
      <c r="M889" s="54" t="s">
        <v>80</v>
      </c>
      <c r="N889" s="54" t="s">
        <v>80</v>
      </c>
      <c r="O889" s="54" t="s">
        <v>3521</v>
      </c>
      <c r="P889" s="54" t="s">
        <v>3530</v>
      </c>
      <c r="Q889" s="52">
        <v>0.5</v>
      </c>
      <c r="R889" s="52">
        <v>0.02</v>
      </c>
      <c r="S889" s="428">
        <v>1</v>
      </c>
      <c r="T889" s="54" t="s">
        <v>84</v>
      </c>
      <c r="U889" s="54" t="s">
        <v>3531</v>
      </c>
      <c r="V889" s="75">
        <v>45187</v>
      </c>
      <c r="W889" s="75">
        <v>45214</v>
      </c>
      <c r="X889" s="54" t="s">
        <v>3321</v>
      </c>
      <c r="Y889" s="57" t="s">
        <v>100</v>
      </c>
      <c r="Z889" s="392">
        <v>1</v>
      </c>
      <c r="AA889" s="58" t="s">
        <v>4822</v>
      </c>
      <c r="AB889" s="435">
        <v>45230</v>
      </c>
      <c r="AC889" s="392">
        <v>1</v>
      </c>
      <c r="AD889" s="58" t="s">
        <v>3328</v>
      </c>
      <c r="AE889" s="435">
        <v>45230</v>
      </c>
      <c r="AF889" s="57" t="s">
        <v>79</v>
      </c>
      <c r="AG889" s="437">
        <v>1</v>
      </c>
    </row>
    <row r="890" spans="1:33" ht="39.75" customHeight="1" x14ac:dyDescent="0.25">
      <c r="A890" s="23" t="s">
        <v>4513</v>
      </c>
      <c r="B890" s="23">
        <v>3003</v>
      </c>
      <c r="C890" s="23" t="s">
        <v>67</v>
      </c>
      <c r="D890" s="23" t="s">
        <v>3316</v>
      </c>
      <c r="E890" s="23">
        <v>3</v>
      </c>
      <c r="F890" s="23" t="s">
        <v>3533</v>
      </c>
      <c r="G890" s="23"/>
      <c r="H890" s="54" t="s">
        <v>94</v>
      </c>
      <c r="I890" s="54" t="s">
        <v>76</v>
      </c>
      <c r="J890" s="54" t="s">
        <v>80</v>
      </c>
      <c r="K890" s="54" t="s">
        <v>80</v>
      </c>
      <c r="L890" s="54" t="s">
        <v>80</v>
      </c>
      <c r="M890" s="54" t="s">
        <v>80</v>
      </c>
      <c r="N890" s="54" t="s">
        <v>80</v>
      </c>
      <c r="O890" s="54" t="s">
        <v>3521</v>
      </c>
      <c r="P890" s="54" t="s">
        <v>3534</v>
      </c>
      <c r="Q890" s="52">
        <v>0.1</v>
      </c>
      <c r="R890" s="52">
        <v>4.0000000000000001E-3</v>
      </c>
      <c r="S890" s="428">
        <v>1</v>
      </c>
      <c r="T890" s="54" t="s">
        <v>84</v>
      </c>
      <c r="U890" s="54" t="s">
        <v>3535</v>
      </c>
      <c r="V890" s="75">
        <v>45217</v>
      </c>
      <c r="W890" s="75">
        <v>45245</v>
      </c>
      <c r="X890" s="54" t="s">
        <v>3321</v>
      </c>
      <c r="Y890" s="57" t="s">
        <v>100</v>
      </c>
      <c r="Z890" s="392">
        <v>1</v>
      </c>
      <c r="AA890" s="58" t="s">
        <v>4823</v>
      </c>
      <c r="AB890" s="435">
        <v>45273</v>
      </c>
      <c r="AC890" s="392">
        <v>1</v>
      </c>
      <c r="AD890" s="58" t="s">
        <v>3328</v>
      </c>
      <c r="AE890" s="435">
        <v>45273</v>
      </c>
      <c r="AF890" s="57" t="s">
        <v>79</v>
      </c>
      <c r="AG890" s="437">
        <v>1</v>
      </c>
    </row>
    <row r="891" spans="1:33" ht="39.75" customHeight="1" x14ac:dyDescent="0.25">
      <c r="A891" s="23" t="s">
        <v>4513</v>
      </c>
      <c r="B891" s="23">
        <v>3003</v>
      </c>
      <c r="C891" s="23" t="s">
        <v>67</v>
      </c>
      <c r="D891" s="23" t="s">
        <v>3316</v>
      </c>
      <c r="E891" s="23">
        <v>3</v>
      </c>
      <c r="F891" s="23" t="s">
        <v>3537</v>
      </c>
      <c r="G891" s="23"/>
      <c r="H891" s="54" t="s">
        <v>94</v>
      </c>
      <c r="I891" s="54" t="s">
        <v>76</v>
      </c>
      <c r="J891" s="54" t="s">
        <v>80</v>
      </c>
      <c r="K891" s="54" t="s">
        <v>80</v>
      </c>
      <c r="L891" s="54" t="s">
        <v>80</v>
      </c>
      <c r="M891" s="54" t="s">
        <v>80</v>
      </c>
      <c r="N891" s="54" t="s">
        <v>80</v>
      </c>
      <c r="O891" s="54" t="s">
        <v>3521</v>
      </c>
      <c r="P891" s="54" t="s">
        <v>3538</v>
      </c>
      <c r="Q891" s="52">
        <v>0.1</v>
      </c>
      <c r="R891" s="52">
        <v>4.0000000000000001E-3</v>
      </c>
      <c r="S891" s="428">
        <v>1</v>
      </c>
      <c r="T891" s="54" t="s">
        <v>84</v>
      </c>
      <c r="U891" s="54" t="s">
        <v>3539</v>
      </c>
      <c r="V891" s="75">
        <v>45248</v>
      </c>
      <c r="W891" s="75">
        <v>45275</v>
      </c>
      <c r="X891" s="54" t="s">
        <v>3321</v>
      </c>
      <c r="Y891" s="57" t="s">
        <v>100</v>
      </c>
      <c r="Z891" s="392">
        <v>1</v>
      </c>
      <c r="AA891" s="58" t="s">
        <v>4824</v>
      </c>
      <c r="AB891" s="435">
        <v>45273</v>
      </c>
      <c r="AC891" s="392">
        <v>1</v>
      </c>
      <c r="AD891" s="58" t="s">
        <v>3328</v>
      </c>
      <c r="AE891" s="435">
        <v>45273</v>
      </c>
      <c r="AF891" s="57" t="s">
        <v>79</v>
      </c>
      <c r="AG891" s="437">
        <v>1</v>
      </c>
    </row>
    <row r="892" spans="1:33" ht="39.75" customHeight="1" x14ac:dyDescent="0.25">
      <c r="A892" s="49" t="s">
        <v>4521</v>
      </c>
      <c r="B892" s="49">
        <v>3100</v>
      </c>
      <c r="C892" s="49" t="s">
        <v>68</v>
      </c>
      <c r="D892" s="49" t="s">
        <v>3541</v>
      </c>
      <c r="E892" s="49">
        <v>1</v>
      </c>
      <c r="F892" s="49" t="s">
        <v>3542</v>
      </c>
      <c r="G892" s="49" t="s">
        <v>3542</v>
      </c>
      <c r="H892" s="417" t="s">
        <v>75</v>
      </c>
      <c r="I892" s="417" t="s">
        <v>196</v>
      </c>
      <c r="J892" s="417" t="s">
        <v>1221</v>
      </c>
      <c r="K892" s="417" t="s">
        <v>835</v>
      </c>
      <c r="L892" s="417" t="s">
        <v>125</v>
      </c>
      <c r="M892" s="417" t="s">
        <v>3178</v>
      </c>
      <c r="N892" s="417" t="s">
        <v>672</v>
      </c>
      <c r="O892" s="417" t="s">
        <v>516</v>
      </c>
      <c r="P892" s="417" t="s">
        <v>3543</v>
      </c>
      <c r="Q892" s="50">
        <v>0.4</v>
      </c>
      <c r="R892" s="50"/>
      <c r="S892" s="153">
        <v>300</v>
      </c>
      <c r="T892" s="417" t="s">
        <v>84</v>
      </c>
      <c r="U892" s="417" t="s">
        <v>3544</v>
      </c>
      <c r="V892" s="171">
        <v>44928</v>
      </c>
      <c r="W892" s="171">
        <v>45260</v>
      </c>
      <c r="X892" s="417" t="s">
        <v>2285</v>
      </c>
      <c r="Y892" s="57" t="s">
        <v>100</v>
      </c>
      <c r="Z892" s="392">
        <v>1.03</v>
      </c>
      <c r="AA892" s="58" t="s">
        <v>3545</v>
      </c>
      <c r="AB892" s="435">
        <v>45291</v>
      </c>
      <c r="AC892" s="392">
        <v>1</v>
      </c>
      <c r="AD892" s="58" t="s">
        <v>3546</v>
      </c>
      <c r="AE892" s="435">
        <v>45291</v>
      </c>
      <c r="AF892" s="436" t="s">
        <v>92</v>
      </c>
      <c r="AG892" s="437" t="s">
        <v>92</v>
      </c>
    </row>
    <row r="893" spans="1:33" ht="39.75" customHeight="1" x14ac:dyDescent="0.25">
      <c r="A893" s="53" t="s">
        <v>4521</v>
      </c>
      <c r="B893" s="53">
        <v>3100</v>
      </c>
      <c r="C893" s="53" t="s">
        <v>68</v>
      </c>
      <c r="D893" s="53" t="s">
        <v>3541</v>
      </c>
      <c r="E893" s="53">
        <v>1</v>
      </c>
      <c r="F893" s="53" t="s">
        <v>3547</v>
      </c>
      <c r="G893" s="53" t="s">
        <v>3542</v>
      </c>
      <c r="H893" s="54" t="s">
        <v>94</v>
      </c>
      <c r="I893" s="54" t="s">
        <v>196</v>
      </c>
      <c r="J893" s="54" t="s">
        <v>80</v>
      </c>
      <c r="K893" s="54" t="s">
        <v>80</v>
      </c>
      <c r="L893" s="54" t="s">
        <v>80</v>
      </c>
      <c r="M893" s="54" t="s">
        <v>80</v>
      </c>
      <c r="N893" s="54" t="s">
        <v>80</v>
      </c>
      <c r="O893" s="54" t="s">
        <v>80</v>
      </c>
      <c r="P893" s="54" t="s">
        <v>3548</v>
      </c>
      <c r="Q893" s="52">
        <v>0.4</v>
      </c>
      <c r="R893" s="52">
        <v>0.16000000000000003</v>
      </c>
      <c r="S893" s="428">
        <v>10</v>
      </c>
      <c r="T893" s="54" t="s">
        <v>84</v>
      </c>
      <c r="U893" s="54" t="s">
        <v>3549</v>
      </c>
      <c r="V893" s="75">
        <v>44958</v>
      </c>
      <c r="W893" s="75">
        <v>45260</v>
      </c>
      <c r="X893" s="54" t="s">
        <v>2285</v>
      </c>
      <c r="Y893" s="57" t="s">
        <v>100</v>
      </c>
      <c r="Z893" s="392">
        <v>1</v>
      </c>
      <c r="AA893" s="58" t="s">
        <v>3550</v>
      </c>
      <c r="AB893" s="435">
        <v>45291</v>
      </c>
      <c r="AC893" s="392">
        <v>1</v>
      </c>
      <c r="AD893" s="58" t="s">
        <v>3550</v>
      </c>
      <c r="AE893" s="435">
        <v>45291</v>
      </c>
      <c r="AF893" s="57" t="s">
        <v>79</v>
      </c>
      <c r="AG893" s="437">
        <v>1</v>
      </c>
    </row>
    <row r="894" spans="1:33" ht="39.75" customHeight="1" x14ac:dyDescent="0.25">
      <c r="A894" s="53" t="s">
        <v>4521</v>
      </c>
      <c r="B894" s="53">
        <v>3100</v>
      </c>
      <c r="C894" s="53" t="s">
        <v>68</v>
      </c>
      <c r="D894" s="53" t="s">
        <v>3541</v>
      </c>
      <c r="E894" s="53">
        <v>1</v>
      </c>
      <c r="F894" s="53" t="s">
        <v>3551</v>
      </c>
      <c r="G894" s="53" t="s">
        <v>3542</v>
      </c>
      <c r="H894" s="54" t="s">
        <v>94</v>
      </c>
      <c r="I894" s="54" t="s">
        <v>196</v>
      </c>
      <c r="J894" s="54" t="s">
        <v>80</v>
      </c>
      <c r="K894" s="54" t="s">
        <v>80</v>
      </c>
      <c r="L894" s="54" t="s">
        <v>80</v>
      </c>
      <c r="M894" s="54" t="s">
        <v>80</v>
      </c>
      <c r="N894" s="54" t="s">
        <v>80</v>
      </c>
      <c r="O894" s="54" t="s">
        <v>80</v>
      </c>
      <c r="P894" s="54" t="s">
        <v>3552</v>
      </c>
      <c r="Q894" s="52">
        <v>0.6</v>
      </c>
      <c r="R894" s="52">
        <v>0.24</v>
      </c>
      <c r="S894" s="428">
        <v>300</v>
      </c>
      <c r="T894" s="54" t="s">
        <v>84</v>
      </c>
      <c r="U894" s="54" t="s">
        <v>3544</v>
      </c>
      <c r="V894" s="75">
        <v>44958</v>
      </c>
      <c r="W894" s="75">
        <v>45260</v>
      </c>
      <c r="X894" s="54" t="s">
        <v>2285</v>
      </c>
      <c r="Y894" s="57" t="s">
        <v>100</v>
      </c>
      <c r="Z894" s="392">
        <v>1.03</v>
      </c>
      <c r="AA894" s="58" t="s">
        <v>3545</v>
      </c>
      <c r="AB894" s="435">
        <v>45291</v>
      </c>
      <c r="AC894" s="392">
        <v>1</v>
      </c>
      <c r="AD894" s="58" t="s">
        <v>3553</v>
      </c>
      <c r="AE894" s="435">
        <v>45291</v>
      </c>
      <c r="AF894" s="57" t="s">
        <v>79</v>
      </c>
      <c r="AG894" s="437">
        <v>1</v>
      </c>
    </row>
    <row r="895" spans="1:33" ht="39.75" customHeight="1" x14ac:dyDescent="0.25">
      <c r="A895" s="49" t="s">
        <v>4521</v>
      </c>
      <c r="B895" s="49">
        <v>3100</v>
      </c>
      <c r="C895" s="49" t="s">
        <v>68</v>
      </c>
      <c r="D895" s="49" t="s">
        <v>3541</v>
      </c>
      <c r="E895" s="49">
        <v>1</v>
      </c>
      <c r="F895" s="49" t="s">
        <v>3554</v>
      </c>
      <c r="G895" s="49" t="s">
        <v>3554</v>
      </c>
      <c r="H895" s="417" t="s">
        <v>75</v>
      </c>
      <c r="I895" s="417" t="s">
        <v>196</v>
      </c>
      <c r="J895" s="417" t="s">
        <v>1426</v>
      </c>
      <c r="K895" s="417" t="s">
        <v>835</v>
      </c>
      <c r="L895" s="417" t="s">
        <v>125</v>
      </c>
      <c r="M895" s="417" t="s">
        <v>3178</v>
      </c>
      <c r="N895" s="417" t="s">
        <v>1293</v>
      </c>
      <c r="O895" s="417" t="s">
        <v>516</v>
      </c>
      <c r="P895" s="417" t="s">
        <v>3555</v>
      </c>
      <c r="Q895" s="50">
        <v>0.4</v>
      </c>
      <c r="R895" s="50"/>
      <c r="S895" s="153">
        <v>5</v>
      </c>
      <c r="T895" s="417" t="s">
        <v>84</v>
      </c>
      <c r="U895" s="417" t="s">
        <v>3556</v>
      </c>
      <c r="V895" s="171">
        <v>44958</v>
      </c>
      <c r="W895" s="171">
        <v>45260</v>
      </c>
      <c r="X895" s="417" t="s">
        <v>2285</v>
      </c>
      <c r="Y895" s="57" t="s">
        <v>100</v>
      </c>
      <c r="Z895" s="392">
        <v>1</v>
      </c>
      <c r="AA895" s="58" t="s">
        <v>3557</v>
      </c>
      <c r="AB895" s="435">
        <v>45170</v>
      </c>
      <c r="AC895" s="392">
        <v>1</v>
      </c>
      <c r="AD895" s="58" t="s">
        <v>3558</v>
      </c>
      <c r="AE895" s="435">
        <v>45170</v>
      </c>
      <c r="AF895" s="436" t="s">
        <v>92</v>
      </c>
      <c r="AG895" s="437" t="s">
        <v>92</v>
      </c>
    </row>
    <row r="896" spans="1:33" ht="39.75" customHeight="1" x14ac:dyDescent="0.25">
      <c r="A896" s="53" t="s">
        <v>4521</v>
      </c>
      <c r="B896" s="53">
        <v>3100</v>
      </c>
      <c r="C896" s="53" t="s">
        <v>68</v>
      </c>
      <c r="D896" s="53" t="s">
        <v>3541</v>
      </c>
      <c r="E896" s="53">
        <v>1</v>
      </c>
      <c r="F896" s="53" t="s">
        <v>3559</v>
      </c>
      <c r="G896" s="53" t="s">
        <v>3554</v>
      </c>
      <c r="H896" s="54" t="s">
        <v>94</v>
      </c>
      <c r="I896" s="54" t="s">
        <v>196</v>
      </c>
      <c r="J896" s="54" t="s">
        <v>80</v>
      </c>
      <c r="K896" s="54" t="s">
        <v>80</v>
      </c>
      <c r="L896" s="54" t="s">
        <v>80</v>
      </c>
      <c r="M896" s="54" t="s">
        <v>80</v>
      </c>
      <c r="N896" s="54" t="s">
        <v>80</v>
      </c>
      <c r="O896" s="54" t="s">
        <v>80</v>
      </c>
      <c r="P896" s="54" t="s">
        <v>3560</v>
      </c>
      <c r="Q896" s="52">
        <v>0.1</v>
      </c>
      <c r="R896" s="52">
        <v>4.0000000000000008E-2</v>
      </c>
      <c r="S896" s="428">
        <v>1</v>
      </c>
      <c r="T896" s="54" t="s">
        <v>84</v>
      </c>
      <c r="U896" s="54" t="s">
        <v>3561</v>
      </c>
      <c r="V896" s="75">
        <v>44958</v>
      </c>
      <c r="W896" s="75">
        <v>44985</v>
      </c>
      <c r="X896" s="54" t="s">
        <v>2285</v>
      </c>
      <c r="Y896" s="57" t="s">
        <v>100</v>
      </c>
      <c r="Z896" s="392">
        <v>1</v>
      </c>
      <c r="AA896" s="58" t="s">
        <v>3562</v>
      </c>
      <c r="AB896" s="435">
        <v>44973</v>
      </c>
      <c r="AC896" s="392">
        <v>1</v>
      </c>
      <c r="AD896" s="58" t="s">
        <v>956</v>
      </c>
      <c r="AE896" s="435">
        <v>44973</v>
      </c>
      <c r="AF896" s="57" t="s">
        <v>79</v>
      </c>
      <c r="AG896" s="437">
        <v>1</v>
      </c>
    </row>
    <row r="897" spans="1:33" ht="39.75" customHeight="1" x14ac:dyDescent="0.25">
      <c r="A897" s="53" t="s">
        <v>4521</v>
      </c>
      <c r="B897" s="53">
        <v>3100</v>
      </c>
      <c r="C897" s="53" t="s">
        <v>68</v>
      </c>
      <c r="D897" s="53" t="s">
        <v>3541</v>
      </c>
      <c r="E897" s="53">
        <v>1</v>
      </c>
      <c r="F897" s="53" t="s">
        <v>3563</v>
      </c>
      <c r="G897" s="53" t="s">
        <v>3554</v>
      </c>
      <c r="H897" s="54" t="s">
        <v>94</v>
      </c>
      <c r="I897" s="54" t="s">
        <v>196</v>
      </c>
      <c r="J897" s="54" t="s">
        <v>80</v>
      </c>
      <c r="K897" s="54" t="s">
        <v>80</v>
      </c>
      <c r="L897" s="54" t="s">
        <v>80</v>
      </c>
      <c r="M897" s="54" t="s">
        <v>80</v>
      </c>
      <c r="N897" s="54" t="s">
        <v>80</v>
      </c>
      <c r="O897" s="54" t="s">
        <v>80</v>
      </c>
      <c r="P897" s="54" t="s">
        <v>3564</v>
      </c>
      <c r="Q897" s="52">
        <v>0.2</v>
      </c>
      <c r="R897" s="52">
        <v>8.0000000000000016E-2</v>
      </c>
      <c r="S897" s="428">
        <v>5</v>
      </c>
      <c r="T897" s="54" t="s">
        <v>84</v>
      </c>
      <c r="U897" s="54" t="s">
        <v>3565</v>
      </c>
      <c r="V897" s="75">
        <v>44958</v>
      </c>
      <c r="W897" s="75">
        <v>45260</v>
      </c>
      <c r="X897" s="54" t="s">
        <v>2285</v>
      </c>
      <c r="Y897" s="57" t="s">
        <v>100</v>
      </c>
      <c r="Z897" s="392">
        <v>1</v>
      </c>
      <c r="AA897" s="58" t="s">
        <v>3566</v>
      </c>
      <c r="AB897" s="435">
        <v>45170</v>
      </c>
      <c r="AC897" s="392">
        <v>1</v>
      </c>
      <c r="AD897" s="58" t="s">
        <v>942</v>
      </c>
      <c r="AE897" s="435">
        <v>45170</v>
      </c>
      <c r="AF897" s="57" t="s">
        <v>79</v>
      </c>
      <c r="AG897" s="437">
        <v>1</v>
      </c>
    </row>
    <row r="898" spans="1:33" ht="39.75" customHeight="1" x14ac:dyDescent="0.25">
      <c r="A898" s="53" t="s">
        <v>4521</v>
      </c>
      <c r="B898" s="53">
        <v>3100</v>
      </c>
      <c r="C898" s="53" t="s">
        <v>68</v>
      </c>
      <c r="D898" s="53" t="s">
        <v>3541</v>
      </c>
      <c r="E898" s="53">
        <v>1</v>
      </c>
      <c r="F898" s="53" t="s">
        <v>3567</v>
      </c>
      <c r="G898" s="53" t="s">
        <v>3554</v>
      </c>
      <c r="H898" s="54" t="s">
        <v>94</v>
      </c>
      <c r="I898" s="54" t="s">
        <v>196</v>
      </c>
      <c r="J898" s="54" t="s">
        <v>80</v>
      </c>
      <c r="K898" s="54" t="s">
        <v>80</v>
      </c>
      <c r="L898" s="54" t="s">
        <v>80</v>
      </c>
      <c r="M898" s="54" t="s">
        <v>80</v>
      </c>
      <c r="N898" s="54" t="s">
        <v>80</v>
      </c>
      <c r="O898" s="54" t="s">
        <v>80</v>
      </c>
      <c r="P898" s="54" t="s">
        <v>3568</v>
      </c>
      <c r="Q898" s="52">
        <v>0.7</v>
      </c>
      <c r="R898" s="52">
        <v>0.27999999999999997</v>
      </c>
      <c r="S898" s="428">
        <v>5</v>
      </c>
      <c r="T898" s="54" t="s">
        <v>84</v>
      </c>
      <c r="U898" s="54" t="s">
        <v>3556</v>
      </c>
      <c r="V898" s="75">
        <v>44958</v>
      </c>
      <c r="W898" s="75">
        <v>45260</v>
      </c>
      <c r="X898" s="54" t="s">
        <v>2285</v>
      </c>
      <c r="Y898" s="57" t="s">
        <v>100</v>
      </c>
      <c r="Z898" s="392">
        <v>1</v>
      </c>
      <c r="AA898" s="58" t="s">
        <v>3569</v>
      </c>
      <c r="AB898" s="435">
        <v>45170</v>
      </c>
      <c r="AC898" s="392">
        <v>1</v>
      </c>
      <c r="AD898" s="58" t="s">
        <v>942</v>
      </c>
      <c r="AE898" s="435">
        <v>45170</v>
      </c>
      <c r="AF898" s="57" t="s">
        <v>79</v>
      </c>
      <c r="AG898" s="437">
        <v>1</v>
      </c>
    </row>
    <row r="899" spans="1:33" ht="39.75" customHeight="1" x14ac:dyDescent="0.25">
      <c r="A899" s="49" t="s">
        <v>4521</v>
      </c>
      <c r="B899" s="49">
        <v>3100</v>
      </c>
      <c r="C899" s="49" t="s">
        <v>68</v>
      </c>
      <c r="D899" s="49" t="s">
        <v>3541</v>
      </c>
      <c r="E899" s="49">
        <v>1</v>
      </c>
      <c r="F899" s="49" t="s">
        <v>3570</v>
      </c>
      <c r="G899" s="49" t="s">
        <v>3570</v>
      </c>
      <c r="H899" s="417" t="s">
        <v>75</v>
      </c>
      <c r="I899" s="417" t="s">
        <v>196</v>
      </c>
      <c r="J899" s="417" t="s">
        <v>265</v>
      </c>
      <c r="K899" s="417" t="s">
        <v>124</v>
      </c>
      <c r="L899" s="417" t="s">
        <v>79</v>
      </c>
      <c r="M899" s="417" t="s">
        <v>3178</v>
      </c>
      <c r="N899" s="417" t="s">
        <v>2593</v>
      </c>
      <c r="O899" s="417" t="s">
        <v>644</v>
      </c>
      <c r="P899" s="417" t="s">
        <v>3571</v>
      </c>
      <c r="Q899" s="50">
        <v>0.2</v>
      </c>
      <c r="R899" s="50"/>
      <c r="S899" s="153">
        <v>1</v>
      </c>
      <c r="T899" s="417" t="s">
        <v>84</v>
      </c>
      <c r="U899" s="417" t="s">
        <v>3572</v>
      </c>
      <c r="V899" s="171">
        <v>44958</v>
      </c>
      <c r="W899" s="171">
        <v>45260</v>
      </c>
      <c r="X899" s="417" t="s">
        <v>3573</v>
      </c>
      <c r="Y899" s="57" t="s">
        <v>100</v>
      </c>
      <c r="Z899" s="392">
        <v>1</v>
      </c>
      <c r="AA899" s="58" t="s">
        <v>3574</v>
      </c>
      <c r="AB899" s="435">
        <v>45237</v>
      </c>
      <c r="AC899" s="392">
        <v>1</v>
      </c>
      <c r="AD899" s="58" t="s">
        <v>3575</v>
      </c>
      <c r="AE899" s="435">
        <v>45237</v>
      </c>
      <c r="AF899" s="436" t="s">
        <v>92</v>
      </c>
      <c r="AG899" s="437" t="s">
        <v>92</v>
      </c>
    </row>
    <row r="900" spans="1:33" ht="39.75" customHeight="1" x14ac:dyDescent="0.25">
      <c r="A900" s="53" t="s">
        <v>4521</v>
      </c>
      <c r="B900" s="53">
        <v>3100</v>
      </c>
      <c r="C900" s="53" t="s">
        <v>68</v>
      </c>
      <c r="D900" s="53" t="s">
        <v>3541</v>
      </c>
      <c r="E900" s="53">
        <v>1</v>
      </c>
      <c r="F900" s="53" t="s">
        <v>3576</v>
      </c>
      <c r="G900" s="53" t="s">
        <v>3570</v>
      </c>
      <c r="H900" s="54" t="s">
        <v>94</v>
      </c>
      <c r="I900" s="54" t="s">
        <v>196</v>
      </c>
      <c r="J900" s="54" t="s">
        <v>80</v>
      </c>
      <c r="K900" s="54" t="s">
        <v>80</v>
      </c>
      <c r="L900" s="54" t="s">
        <v>80</v>
      </c>
      <c r="M900" s="54" t="s">
        <v>80</v>
      </c>
      <c r="N900" s="54" t="s">
        <v>80</v>
      </c>
      <c r="O900" s="54" t="s">
        <v>80</v>
      </c>
      <c r="P900" s="54" t="s">
        <v>3577</v>
      </c>
      <c r="Q900" s="52">
        <v>0.5</v>
      </c>
      <c r="R900" s="52">
        <v>0.1</v>
      </c>
      <c r="S900" s="428">
        <v>1</v>
      </c>
      <c r="T900" s="54" t="s">
        <v>84</v>
      </c>
      <c r="U900" s="54" t="s">
        <v>3578</v>
      </c>
      <c r="V900" s="75">
        <v>44958</v>
      </c>
      <c r="W900" s="75">
        <v>45065</v>
      </c>
      <c r="X900" s="54" t="s">
        <v>2285</v>
      </c>
      <c r="Y900" s="57" t="s">
        <v>100</v>
      </c>
      <c r="Z900" s="392">
        <v>1</v>
      </c>
      <c r="AA900" s="58" t="s">
        <v>3579</v>
      </c>
      <c r="AB900" s="435">
        <v>45065</v>
      </c>
      <c r="AC900" s="392">
        <v>1</v>
      </c>
      <c r="AD900" s="58" t="s">
        <v>3575</v>
      </c>
      <c r="AE900" s="435">
        <v>45065</v>
      </c>
      <c r="AF900" s="57" t="s">
        <v>79</v>
      </c>
      <c r="AG900" s="437">
        <v>1</v>
      </c>
    </row>
    <row r="901" spans="1:33" ht="39.75" customHeight="1" x14ac:dyDescent="0.25">
      <c r="A901" s="53" t="s">
        <v>4521</v>
      </c>
      <c r="B901" s="53">
        <v>3100</v>
      </c>
      <c r="C901" s="53" t="s">
        <v>68</v>
      </c>
      <c r="D901" s="53" t="s">
        <v>3541</v>
      </c>
      <c r="E901" s="53">
        <v>1</v>
      </c>
      <c r="F901" s="53" t="s">
        <v>3581</v>
      </c>
      <c r="G901" s="53" t="s">
        <v>3570</v>
      </c>
      <c r="H901" s="54" t="s">
        <v>102</v>
      </c>
      <c r="I901" s="54" t="s">
        <v>196</v>
      </c>
      <c r="J901" s="54" t="s">
        <v>80</v>
      </c>
      <c r="K901" s="54" t="s">
        <v>80</v>
      </c>
      <c r="L901" s="54" t="s">
        <v>80</v>
      </c>
      <c r="M901" s="54" t="s">
        <v>80</v>
      </c>
      <c r="N901" s="54" t="s">
        <v>80</v>
      </c>
      <c r="O901" s="54" t="s">
        <v>80</v>
      </c>
      <c r="P901" s="54" t="s">
        <v>2502</v>
      </c>
      <c r="Q901" s="52">
        <v>0</v>
      </c>
      <c r="R901" s="52">
        <v>0</v>
      </c>
      <c r="S901" s="428">
        <v>1</v>
      </c>
      <c r="T901" s="54" t="s">
        <v>84</v>
      </c>
      <c r="U901" s="54" t="s">
        <v>2503</v>
      </c>
      <c r="V901" s="75">
        <v>45069</v>
      </c>
      <c r="W901" s="75">
        <v>45128</v>
      </c>
      <c r="X901" s="54" t="s">
        <v>390</v>
      </c>
      <c r="Y901" s="57" t="s">
        <v>100</v>
      </c>
      <c r="Z901" s="392">
        <v>1</v>
      </c>
      <c r="AA901" s="58" t="s">
        <v>3582</v>
      </c>
      <c r="AB901" s="435">
        <v>45107</v>
      </c>
      <c r="AC901" s="392">
        <v>1</v>
      </c>
      <c r="AD901" s="58" t="s">
        <v>3580</v>
      </c>
      <c r="AE901" s="435">
        <v>45107</v>
      </c>
      <c r="AF901" s="57" t="s">
        <v>79</v>
      </c>
      <c r="AG901" s="437">
        <v>1</v>
      </c>
    </row>
    <row r="902" spans="1:33" ht="39.75" customHeight="1" x14ac:dyDescent="0.25">
      <c r="A902" s="53" t="s">
        <v>4521</v>
      </c>
      <c r="B902" s="53">
        <v>3100</v>
      </c>
      <c r="C902" s="53" t="s">
        <v>68</v>
      </c>
      <c r="D902" s="53" t="s">
        <v>3541</v>
      </c>
      <c r="E902" s="53">
        <v>1</v>
      </c>
      <c r="F902" s="53" t="s">
        <v>3583</v>
      </c>
      <c r="G902" s="53" t="s">
        <v>3570</v>
      </c>
      <c r="H902" s="54" t="s">
        <v>94</v>
      </c>
      <c r="I902" s="54" t="s">
        <v>196</v>
      </c>
      <c r="J902" s="54" t="s">
        <v>80</v>
      </c>
      <c r="K902" s="54" t="s">
        <v>80</v>
      </c>
      <c r="L902" s="54" t="s">
        <v>80</v>
      </c>
      <c r="M902" s="54" t="s">
        <v>80</v>
      </c>
      <c r="N902" s="54" t="s">
        <v>80</v>
      </c>
      <c r="O902" s="54" t="s">
        <v>80</v>
      </c>
      <c r="P902" s="54" t="s">
        <v>3584</v>
      </c>
      <c r="Q902" s="52">
        <v>0.1</v>
      </c>
      <c r="R902" s="52">
        <v>2.0000000000000004E-2</v>
      </c>
      <c r="S902" s="428">
        <v>1</v>
      </c>
      <c r="T902" s="54" t="s">
        <v>84</v>
      </c>
      <c r="U902" s="54" t="s">
        <v>3585</v>
      </c>
      <c r="V902" s="75">
        <v>45131</v>
      </c>
      <c r="W902" s="75">
        <v>45135</v>
      </c>
      <c r="X902" s="54" t="s">
        <v>2285</v>
      </c>
      <c r="Y902" s="57" t="s">
        <v>100</v>
      </c>
      <c r="Z902" s="392">
        <v>1</v>
      </c>
      <c r="AA902" s="58" t="s">
        <v>3586</v>
      </c>
      <c r="AB902" s="435">
        <v>45111</v>
      </c>
      <c r="AC902" s="392">
        <v>1</v>
      </c>
      <c r="AD902" s="58" t="s">
        <v>942</v>
      </c>
      <c r="AE902" s="435">
        <v>45111</v>
      </c>
      <c r="AF902" s="57" t="s">
        <v>79</v>
      </c>
      <c r="AG902" s="437">
        <v>1</v>
      </c>
    </row>
    <row r="903" spans="1:33" ht="39.75" customHeight="1" x14ac:dyDescent="0.25">
      <c r="A903" s="53" t="s">
        <v>4521</v>
      </c>
      <c r="B903" s="53">
        <v>3100</v>
      </c>
      <c r="C903" s="53" t="s">
        <v>68</v>
      </c>
      <c r="D903" s="53" t="s">
        <v>3541</v>
      </c>
      <c r="E903" s="53">
        <v>1</v>
      </c>
      <c r="F903" s="53" t="s">
        <v>3587</v>
      </c>
      <c r="G903" s="53" t="s">
        <v>3570</v>
      </c>
      <c r="H903" s="54" t="s">
        <v>94</v>
      </c>
      <c r="I903" s="54" t="s">
        <v>196</v>
      </c>
      <c r="J903" s="54" t="s">
        <v>80</v>
      </c>
      <c r="K903" s="54" t="s">
        <v>80</v>
      </c>
      <c r="L903" s="54" t="s">
        <v>80</v>
      </c>
      <c r="M903" s="54" t="s">
        <v>80</v>
      </c>
      <c r="N903" s="54" t="s">
        <v>80</v>
      </c>
      <c r="O903" s="54" t="s">
        <v>80</v>
      </c>
      <c r="P903" s="54" t="s">
        <v>3588</v>
      </c>
      <c r="Q903" s="52">
        <v>0.4</v>
      </c>
      <c r="R903" s="52">
        <v>8.0000000000000016E-2</v>
      </c>
      <c r="S903" s="428">
        <v>1</v>
      </c>
      <c r="T903" s="54" t="s">
        <v>84</v>
      </c>
      <c r="U903" s="54" t="s">
        <v>3572</v>
      </c>
      <c r="V903" s="75">
        <v>45139</v>
      </c>
      <c r="W903" s="75">
        <v>45260</v>
      </c>
      <c r="X903" s="54" t="s">
        <v>2285</v>
      </c>
      <c r="Y903" s="57" t="s">
        <v>100</v>
      </c>
      <c r="Z903" s="392"/>
      <c r="AA903" s="58"/>
      <c r="AB903" s="435"/>
      <c r="AC903" s="392">
        <v>1</v>
      </c>
      <c r="AD903" s="58" t="s">
        <v>3589</v>
      </c>
      <c r="AE903" s="435">
        <v>45237</v>
      </c>
      <c r="AF903" s="57" t="s">
        <v>79</v>
      </c>
      <c r="AG903" s="437">
        <v>1</v>
      </c>
    </row>
    <row r="904" spans="1:33" ht="39.75" customHeight="1" x14ac:dyDescent="0.25">
      <c r="A904" s="63" t="s">
        <v>4521</v>
      </c>
      <c r="B904" s="63">
        <v>3100</v>
      </c>
      <c r="C904" s="63" t="s">
        <v>68</v>
      </c>
      <c r="D904" s="63" t="s">
        <v>3541</v>
      </c>
      <c r="E904" s="63">
        <v>1</v>
      </c>
      <c r="F904" s="63" t="s">
        <v>3590</v>
      </c>
      <c r="G904" s="63" t="s">
        <v>3590</v>
      </c>
      <c r="H904" s="418" t="s">
        <v>155</v>
      </c>
      <c r="I904" s="418" t="s">
        <v>155</v>
      </c>
      <c r="J904" s="418" t="s">
        <v>80</v>
      </c>
      <c r="K904" s="418" t="s">
        <v>80</v>
      </c>
      <c r="L904" s="418" t="s">
        <v>80</v>
      </c>
      <c r="M904" s="418" t="s">
        <v>80</v>
      </c>
      <c r="N904" s="418" t="s">
        <v>80</v>
      </c>
      <c r="O904" s="418" t="s">
        <v>80</v>
      </c>
      <c r="P904" s="418" t="s">
        <v>156</v>
      </c>
      <c r="Q904" s="64">
        <v>1</v>
      </c>
      <c r="R904" s="64"/>
      <c r="S904" s="429">
        <v>30</v>
      </c>
      <c r="T904" s="418" t="s">
        <v>84</v>
      </c>
      <c r="U904" s="418" t="s">
        <v>162</v>
      </c>
      <c r="V904" s="412">
        <v>44927</v>
      </c>
      <c r="W904" s="412">
        <v>45290</v>
      </c>
      <c r="X904" s="418" t="s">
        <v>2285</v>
      </c>
      <c r="Y904" s="57" t="s">
        <v>100</v>
      </c>
      <c r="Z904" s="392">
        <v>1</v>
      </c>
      <c r="AA904" s="58" t="s">
        <v>4644</v>
      </c>
      <c r="AB904" s="435">
        <v>45291</v>
      </c>
      <c r="AC904" s="392">
        <v>1</v>
      </c>
      <c r="AD904" s="58" t="s">
        <v>4644</v>
      </c>
      <c r="AE904" s="435">
        <v>45291</v>
      </c>
      <c r="AF904" s="436" t="s">
        <v>92</v>
      </c>
      <c r="AG904" s="437" t="s">
        <v>92</v>
      </c>
    </row>
    <row r="905" spans="1:33" ht="39.75" customHeight="1" x14ac:dyDescent="0.25">
      <c r="A905" s="53" t="s">
        <v>4521</v>
      </c>
      <c r="B905" s="53">
        <v>3100</v>
      </c>
      <c r="C905" s="53" t="s">
        <v>68</v>
      </c>
      <c r="D905" s="53" t="s">
        <v>3541</v>
      </c>
      <c r="E905" s="53">
        <v>1</v>
      </c>
      <c r="F905" s="53" t="s">
        <v>3591</v>
      </c>
      <c r="G905" s="53" t="s">
        <v>3590</v>
      </c>
      <c r="H905" s="54" t="s">
        <v>159</v>
      </c>
      <c r="I905" s="54" t="s">
        <v>160</v>
      </c>
      <c r="J905" s="54" t="s">
        <v>80</v>
      </c>
      <c r="K905" s="54" t="s">
        <v>80</v>
      </c>
      <c r="L905" s="54" t="s">
        <v>80</v>
      </c>
      <c r="M905" s="54" t="s">
        <v>80</v>
      </c>
      <c r="N905" s="54" t="s">
        <v>80</v>
      </c>
      <c r="O905" s="54" t="s">
        <v>80</v>
      </c>
      <c r="P905" s="54" t="s">
        <v>161</v>
      </c>
      <c r="Q905" s="52">
        <v>0.13333333333333333</v>
      </c>
      <c r="R905" s="52">
        <v>0.13333333333333333</v>
      </c>
      <c r="S905" s="428">
        <v>4</v>
      </c>
      <c r="T905" s="54" t="s">
        <v>84</v>
      </c>
      <c r="U905" s="54" t="s">
        <v>162</v>
      </c>
      <c r="V905" s="75">
        <v>44927</v>
      </c>
      <c r="W905" s="75">
        <v>45016</v>
      </c>
      <c r="X905" s="54" t="s">
        <v>2285</v>
      </c>
      <c r="Y905" s="57" t="s">
        <v>100</v>
      </c>
      <c r="Z905" s="392">
        <v>1</v>
      </c>
      <c r="AA905" s="58" t="s">
        <v>3592</v>
      </c>
      <c r="AB905" s="435">
        <v>45016</v>
      </c>
      <c r="AC905" s="392">
        <v>1</v>
      </c>
      <c r="AD905" s="58" t="s">
        <v>230</v>
      </c>
      <c r="AE905" s="435">
        <v>45016</v>
      </c>
      <c r="AF905" s="57" t="s">
        <v>79</v>
      </c>
      <c r="AG905" s="437">
        <v>1</v>
      </c>
    </row>
    <row r="906" spans="1:33" ht="39.75" customHeight="1" x14ac:dyDescent="0.25">
      <c r="A906" s="53" t="s">
        <v>4521</v>
      </c>
      <c r="B906" s="53">
        <v>3100</v>
      </c>
      <c r="C906" s="53" t="s">
        <v>68</v>
      </c>
      <c r="D906" s="53" t="s">
        <v>3541</v>
      </c>
      <c r="E906" s="53">
        <v>1</v>
      </c>
      <c r="F906" s="53" t="s">
        <v>3593</v>
      </c>
      <c r="G906" s="53" t="s">
        <v>3590</v>
      </c>
      <c r="H906" s="54" t="s">
        <v>165</v>
      </c>
      <c r="I906" s="54" t="s">
        <v>160</v>
      </c>
      <c r="J906" s="54" t="s">
        <v>80</v>
      </c>
      <c r="K906" s="54" t="s">
        <v>80</v>
      </c>
      <c r="L906" s="54" t="s">
        <v>80</v>
      </c>
      <c r="M906" s="54" t="s">
        <v>80</v>
      </c>
      <c r="N906" s="54" t="s">
        <v>80</v>
      </c>
      <c r="O906" s="54" t="s">
        <v>80</v>
      </c>
      <c r="P906" s="54" t="s">
        <v>166</v>
      </c>
      <c r="Q906" s="52">
        <v>0.26666666666666666</v>
      </c>
      <c r="R906" s="52">
        <v>0.26666666666666666</v>
      </c>
      <c r="S906" s="428">
        <v>8</v>
      </c>
      <c r="T906" s="54" t="s">
        <v>84</v>
      </c>
      <c r="U906" s="54" t="s">
        <v>162</v>
      </c>
      <c r="V906" s="75">
        <v>45017</v>
      </c>
      <c r="W906" s="75">
        <v>45107</v>
      </c>
      <c r="X906" s="54" t="s">
        <v>2285</v>
      </c>
      <c r="Y906" s="57" t="s">
        <v>100</v>
      </c>
      <c r="Z906" s="392">
        <v>1</v>
      </c>
      <c r="AA906" s="58" t="s">
        <v>3594</v>
      </c>
      <c r="AB906" s="435">
        <v>45107</v>
      </c>
      <c r="AC906" s="392">
        <v>1</v>
      </c>
      <c r="AD906" s="58" t="s">
        <v>3594</v>
      </c>
      <c r="AE906" s="435">
        <v>45107</v>
      </c>
      <c r="AF906" s="57" t="s">
        <v>79</v>
      </c>
      <c r="AG906" s="437">
        <v>1</v>
      </c>
    </row>
    <row r="907" spans="1:33" ht="39.75" customHeight="1" x14ac:dyDescent="0.25">
      <c r="A907" s="53" t="s">
        <v>4521</v>
      </c>
      <c r="B907" s="53">
        <v>3100</v>
      </c>
      <c r="C907" s="53" t="s">
        <v>68</v>
      </c>
      <c r="D907" s="53" t="s">
        <v>3541</v>
      </c>
      <c r="E907" s="53">
        <v>1</v>
      </c>
      <c r="F907" s="53" t="s">
        <v>3595</v>
      </c>
      <c r="G907" s="53" t="s">
        <v>3590</v>
      </c>
      <c r="H907" s="54" t="s">
        <v>235</v>
      </c>
      <c r="I907" s="54" t="s">
        <v>160</v>
      </c>
      <c r="J907" s="54" t="s">
        <v>80</v>
      </c>
      <c r="K907" s="54" t="s">
        <v>80</v>
      </c>
      <c r="L907" s="54" t="s">
        <v>80</v>
      </c>
      <c r="M907" s="54" t="s">
        <v>80</v>
      </c>
      <c r="N907" s="54" t="s">
        <v>80</v>
      </c>
      <c r="O907" s="54" t="s">
        <v>80</v>
      </c>
      <c r="P907" s="54" t="s">
        <v>236</v>
      </c>
      <c r="Q907" s="52">
        <v>0.13333333333333333</v>
      </c>
      <c r="R907" s="52">
        <v>0.13333333333333333</v>
      </c>
      <c r="S907" s="428">
        <v>4</v>
      </c>
      <c r="T907" s="54" t="s">
        <v>84</v>
      </c>
      <c r="U907" s="54" t="s">
        <v>162</v>
      </c>
      <c r="V907" s="75">
        <v>45108</v>
      </c>
      <c r="W907" s="75">
        <v>45199</v>
      </c>
      <c r="X907" s="54" t="s">
        <v>2285</v>
      </c>
      <c r="Y907" s="57" t="s">
        <v>100</v>
      </c>
      <c r="Z907" s="392">
        <v>1</v>
      </c>
      <c r="AA907" s="58" t="s">
        <v>3596</v>
      </c>
      <c r="AB907" s="435">
        <v>45199</v>
      </c>
      <c r="AC907" s="392">
        <v>1</v>
      </c>
      <c r="AD907" s="58" t="s">
        <v>3597</v>
      </c>
      <c r="AE907" s="435">
        <v>45199</v>
      </c>
      <c r="AF907" s="57" t="s">
        <v>79</v>
      </c>
      <c r="AG907" s="437">
        <v>1</v>
      </c>
    </row>
    <row r="908" spans="1:33" ht="39.75" customHeight="1" x14ac:dyDescent="0.25">
      <c r="A908" s="53" t="s">
        <v>4521</v>
      </c>
      <c r="B908" s="53">
        <v>3100</v>
      </c>
      <c r="C908" s="53" t="s">
        <v>68</v>
      </c>
      <c r="D908" s="53" t="s">
        <v>3541</v>
      </c>
      <c r="E908" s="53">
        <v>1</v>
      </c>
      <c r="F908" s="53" t="s">
        <v>3598</v>
      </c>
      <c r="G908" s="53" t="s">
        <v>3590</v>
      </c>
      <c r="H908" s="54" t="s">
        <v>170</v>
      </c>
      <c r="I908" s="54" t="s">
        <v>160</v>
      </c>
      <c r="J908" s="54" t="s">
        <v>80</v>
      </c>
      <c r="K908" s="54" t="s">
        <v>80</v>
      </c>
      <c r="L908" s="54" t="s">
        <v>80</v>
      </c>
      <c r="M908" s="54" t="s">
        <v>80</v>
      </c>
      <c r="N908" s="54" t="s">
        <v>80</v>
      </c>
      <c r="O908" s="54" t="s">
        <v>80</v>
      </c>
      <c r="P908" s="54" t="s">
        <v>171</v>
      </c>
      <c r="Q908" s="52">
        <v>0.46666666666666667</v>
      </c>
      <c r="R908" s="52">
        <v>0.46666666666666667</v>
      </c>
      <c r="S908" s="428">
        <v>14</v>
      </c>
      <c r="T908" s="54" t="s">
        <v>84</v>
      </c>
      <c r="U908" s="54" t="s">
        <v>162</v>
      </c>
      <c r="V908" s="75">
        <v>45200</v>
      </c>
      <c r="W908" s="75">
        <v>45290</v>
      </c>
      <c r="X908" s="54" t="s">
        <v>2285</v>
      </c>
      <c r="Y908" s="57" t="s">
        <v>100</v>
      </c>
      <c r="Z908" s="392">
        <v>1</v>
      </c>
      <c r="AA908" s="58" t="s">
        <v>4665</v>
      </c>
      <c r="AB908" s="435">
        <v>45291</v>
      </c>
      <c r="AC908" s="392">
        <v>1</v>
      </c>
      <c r="AD908" s="58" t="s">
        <v>4665</v>
      </c>
      <c r="AE908" s="435">
        <v>45291</v>
      </c>
      <c r="AF908" s="57" t="s">
        <v>79</v>
      </c>
      <c r="AG908" s="437">
        <v>1</v>
      </c>
    </row>
    <row r="909" spans="1:33" ht="39.75" customHeight="1" x14ac:dyDescent="0.25">
      <c r="A909" s="49" t="s">
        <v>4521</v>
      </c>
      <c r="B909" s="49">
        <v>3200</v>
      </c>
      <c r="C909" s="49" t="s">
        <v>69</v>
      </c>
      <c r="D909" s="49" t="s">
        <v>3599</v>
      </c>
      <c r="E909" s="49">
        <v>0</v>
      </c>
      <c r="F909" s="49" t="s">
        <v>3600</v>
      </c>
      <c r="G909" s="49" t="s">
        <v>3600</v>
      </c>
      <c r="H909" s="417" t="s">
        <v>75</v>
      </c>
      <c r="I909" s="417" t="s">
        <v>196</v>
      </c>
      <c r="J909" s="417" t="s">
        <v>3338</v>
      </c>
      <c r="K909" s="417" t="s">
        <v>3601</v>
      </c>
      <c r="L909" s="417" t="s">
        <v>125</v>
      </c>
      <c r="M909" s="417" t="s">
        <v>836</v>
      </c>
      <c r="N909" s="417" t="s">
        <v>1293</v>
      </c>
      <c r="O909" s="417" t="s">
        <v>516</v>
      </c>
      <c r="P909" s="417" t="s">
        <v>3602</v>
      </c>
      <c r="Q909" s="50">
        <v>0.4</v>
      </c>
      <c r="R909" s="50"/>
      <c r="S909" s="153">
        <v>35</v>
      </c>
      <c r="T909" s="417" t="s">
        <v>84</v>
      </c>
      <c r="U909" s="417" t="s">
        <v>3603</v>
      </c>
      <c r="V909" s="171">
        <v>44962</v>
      </c>
      <c r="W909" s="171">
        <v>45260</v>
      </c>
      <c r="X909" s="417" t="s">
        <v>2266</v>
      </c>
      <c r="Y909" s="57" t="s">
        <v>100</v>
      </c>
      <c r="Z909" s="392">
        <v>1</v>
      </c>
      <c r="AA909" s="58" t="s">
        <v>3604</v>
      </c>
      <c r="AB909" s="435">
        <v>45291</v>
      </c>
      <c r="AC909" s="392">
        <v>1</v>
      </c>
      <c r="AD909" s="58" t="s">
        <v>3604</v>
      </c>
      <c r="AE909" s="435">
        <v>45291</v>
      </c>
      <c r="AF909" s="436" t="s">
        <v>92</v>
      </c>
      <c r="AG909" s="437" t="s">
        <v>92</v>
      </c>
    </row>
    <row r="910" spans="1:33" ht="39.75" customHeight="1" x14ac:dyDescent="0.25">
      <c r="A910" s="53" t="s">
        <v>4521</v>
      </c>
      <c r="B910" s="53">
        <v>3200</v>
      </c>
      <c r="C910" s="53" t="s">
        <v>69</v>
      </c>
      <c r="D910" s="53" t="s">
        <v>3599</v>
      </c>
      <c r="E910" s="53">
        <v>0</v>
      </c>
      <c r="F910" s="53" t="s">
        <v>3605</v>
      </c>
      <c r="G910" s="53" t="s">
        <v>3600</v>
      </c>
      <c r="H910" s="54" t="s">
        <v>94</v>
      </c>
      <c r="I910" s="54" t="s">
        <v>196</v>
      </c>
      <c r="J910" s="54" t="s">
        <v>80</v>
      </c>
      <c r="K910" s="54" t="s">
        <v>80</v>
      </c>
      <c r="L910" s="54" t="s">
        <v>80</v>
      </c>
      <c r="M910" s="54" t="s">
        <v>80</v>
      </c>
      <c r="N910" s="54" t="s">
        <v>80</v>
      </c>
      <c r="O910" s="54" t="s">
        <v>80</v>
      </c>
      <c r="P910" s="54" t="s">
        <v>3606</v>
      </c>
      <c r="Q910" s="52">
        <v>0.3</v>
      </c>
      <c r="R910" s="52">
        <v>0.12</v>
      </c>
      <c r="S910" s="428">
        <v>1</v>
      </c>
      <c r="T910" s="54" t="s">
        <v>84</v>
      </c>
      <c r="U910" s="54" t="s">
        <v>3607</v>
      </c>
      <c r="V910" s="75">
        <v>44962</v>
      </c>
      <c r="W910" s="75">
        <v>44990</v>
      </c>
      <c r="X910" s="54" t="s">
        <v>2266</v>
      </c>
      <c r="Y910" s="57" t="s">
        <v>100</v>
      </c>
      <c r="Z910" s="392">
        <v>1</v>
      </c>
      <c r="AA910" s="58" t="s">
        <v>3608</v>
      </c>
      <c r="AB910" s="435">
        <v>44987</v>
      </c>
      <c r="AC910" s="392">
        <v>1</v>
      </c>
      <c r="AD910" s="58" t="s">
        <v>956</v>
      </c>
      <c r="AE910" s="435">
        <v>44987</v>
      </c>
      <c r="AF910" s="57" t="s">
        <v>79</v>
      </c>
      <c r="AG910" s="437">
        <v>1</v>
      </c>
    </row>
    <row r="911" spans="1:33" ht="39.75" customHeight="1" x14ac:dyDescent="0.25">
      <c r="A911" s="53" t="s">
        <v>4521</v>
      </c>
      <c r="B911" s="53">
        <v>3200</v>
      </c>
      <c r="C911" s="53" t="s">
        <v>69</v>
      </c>
      <c r="D911" s="53" t="s">
        <v>3599</v>
      </c>
      <c r="E911" s="53">
        <v>0</v>
      </c>
      <c r="F911" s="53" t="s">
        <v>3609</v>
      </c>
      <c r="G911" s="53" t="s">
        <v>3600</v>
      </c>
      <c r="H911" s="54" t="s">
        <v>94</v>
      </c>
      <c r="I911" s="54" t="s">
        <v>196</v>
      </c>
      <c r="J911" s="54" t="s">
        <v>80</v>
      </c>
      <c r="K911" s="54" t="s">
        <v>80</v>
      </c>
      <c r="L911" s="54" t="s">
        <v>80</v>
      </c>
      <c r="M911" s="54" t="s">
        <v>80</v>
      </c>
      <c r="N911" s="54" t="s">
        <v>80</v>
      </c>
      <c r="O911" s="54" t="s">
        <v>80</v>
      </c>
      <c r="P911" s="54" t="s">
        <v>3610</v>
      </c>
      <c r="Q911" s="52">
        <v>0.7</v>
      </c>
      <c r="R911" s="52">
        <v>0.27999999999999997</v>
      </c>
      <c r="S911" s="428">
        <v>35</v>
      </c>
      <c r="T911" s="54" t="s">
        <v>84</v>
      </c>
      <c r="U911" s="54" t="s">
        <v>3603</v>
      </c>
      <c r="V911" s="75">
        <v>44962</v>
      </c>
      <c r="W911" s="75">
        <v>45260</v>
      </c>
      <c r="X911" s="54" t="s">
        <v>2266</v>
      </c>
      <c r="Y911" s="57" t="s">
        <v>100</v>
      </c>
      <c r="Z911" s="392">
        <v>1</v>
      </c>
      <c r="AA911" s="58" t="s">
        <v>3611</v>
      </c>
      <c r="AB911" s="435">
        <v>45291</v>
      </c>
      <c r="AC911" s="392">
        <v>1</v>
      </c>
      <c r="AD911" s="58" t="s">
        <v>3611</v>
      </c>
      <c r="AE911" s="435">
        <v>45291</v>
      </c>
      <c r="AF911" s="57" t="s">
        <v>79</v>
      </c>
      <c r="AG911" s="437">
        <v>1</v>
      </c>
    </row>
    <row r="912" spans="1:33" ht="39.75" customHeight="1" x14ac:dyDescent="0.25">
      <c r="A912" s="49" t="s">
        <v>4521</v>
      </c>
      <c r="B912" s="49">
        <v>3200</v>
      </c>
      <c r="C912" s="49" t="s">
        <v>69</v>
      </c>
      <c r="D912" s="49" t="s">
        <v>3599</v>
      </c>
      <c r="E912" s="49">
        <v>0</v>
      </c>
      <c r="F912" s="49" t="s">
        <v>3612</v>
      </c>
      <c r="G912" s="49" t="s">
        <v>3612</v>
      </c>
      <c r="H912" s="417" t="s">
        <v>75</v>
      </c>
      <c r="I912" s="417" t="s">
        <v>76</v>
      </c>
      <c r="J912" s="417" t="s">
        <v>582</v>
      </c>
      <c r="K912" s="417" t="s">
        <v>3601</v>
      </c>
      <c r="L912" s="417" t="s">
        <v>125</v>
      </c>
      <c r="M912" s="417" t="s">
        <v>836</v>
      </c>
      <c r="N912" s="417" t="s">
        <v>1293</v>
      </c>
      <c r="O912" s="417" t="s">
        <v>516</v>
      </c>
      <c r="P912" s="417" t="s">
        <v>3613</v>
      </c>
      <c r="Q912" s="50">
        <v>0.4</v>
      </c>
      <c r="R912" s="50"/>
      <c r="S912" s="153">
        <v>15</v>
      </c>
      <c r="T912" s="417" t="s">
        <v>84</v>
      </c>
      <c r="U912" s="417" t="s">
        <v>3614</v>
      </c>
      <c r="V912" s="171">
        <v>44962</v>
      </c>
      <c r="W912" s="171">
        <v>45260</v>
      </c>
      <c r="X912" s="417" t="s">
        <v>2266</v>
      </c>
      <c r="Y912" s="57" t="s">
        <v>100</v>
      </c>
      <c r="Z912" s="392">
        <v>1</v>
      </c>
      <c r="AA912" s="58" t="s">
        <v>3615</v>
      </c>
      <c r="AB912" s="435">
        <v>45260</v>
      </c>
      <c r="AC912" s="392">
        <v>1</v>
      </c>
      <c r="AD912" s="58" t="s">
        <v>3611</v>
      </c>
      <c r="AE912" s="435">
        <v>45260</v>
      </c>
      <c r="AF912" s="436" t="s">
        <v>92</v>
      </c>
      <c r="AG912" s="437" t="s">
        <v>92</v>
      </c>
    </row>
    <row r="913" spans="1:33" ht="39.75" customHeight="1" x14ac:dyDescent="0.25">
      <c r="A913" s="53" t="s">
        <v>4521</v>
      </c>
      <c r="B913" s="53">
        <v>3200</v>
      </c>
      <c r="C913" s="53" t="s">
        <v>69</v>
      </c>
      <c r="D913" s="53" t="s">
        <v>3599</v>
      </c>
      <c r="E913" s="53">
        <v>0</v>
      </c>
      <c r="F913" s="53" t="s">
        <v>3616</v>
      </c>
      <c r="G913" s="53" t="s">
        <v>3612</v>
      </c>
      <c r="H913" s="54" t="s">
        <v>94</v>
      </c>
      <c r="I913" s="54" t="s">
        <v>76</v>
      </c>
      <c r="J913" s="54" t="s">
        <v>80</v>
      </c>
      <c r="K913" s="54" t="s">
        <v>80</v>
      </c>
      <c r="L913" s="54" t="s">
        <v>80</v>
      </c>
      <c r="M913" s="54" t="s">
        <v>80</v>
      </c>
      <c r="N913" s="54" t="s">
        <v>80</v>
      </c>
      <c r="O913" s="54" t="s">
        <v>80</v>
      </c>
      <c r="P913" s="54" t="s">
        <v>3617</v>
      </c>
      <c r="Q913" s="52">
        <v>0.4</v>
      </c>
      <c r="R913" s="52">
        <v>0.16000000000000003</v>
      </c>
      <c r="S913" s="428">
        <v>1</v>
      </c>
      <c r="T913" s="54" t="s">
        <v>84</v>
      </c>
      <c r="U913" s="54" t="s">
        <v>3618</v>
      </c>
      <c r="V913" s="75">
        <v>44962</v>
      </c>
      <c r="W913" s="75">
        <v>45107</v>
      </c>
      <c r="X913" s="54" t="s">
        <v>2266</v>
      </c>
      <c r="Y913" s="57" t="s">
        <v>100</v>
      </c>
      <c r="Z913" s="392">
        <v>1</v>
      </c>
      <c r="AA913" s="58" t="s">
        <v>3619</v>
      </c>
      <c r="AB913" s="435">
        <v>45104</v>
      </c>
      <c r="AC913" s="392">
        <v>1</v>
      </c>
      <c r="AD913" s="58" t="s">
        <v>3620</v>
      </c>
      <c r="AE913" s="435">
        <v>45104</v>
      </c>
      <c r="AF913" s="57" t="s">
        <v>79</v>
      </c>
      <c r="AG913" s="437">
        <v>1</v>
      </c>
    </row>
    <row r="914" spans="1:33" ht="39.75" customHeight="1" x14ac:dyDescent="0.25">
      <c r="A914" s="53" t="s">
        <v>4521</v>
      </c>
      <c r="B914" s="53">
        <v>3200</v>
      </c>
      <c r="C914" s="53" t="s">
        <v>69</v>
      </c>
      <c r="D914" s="53" t="s">
        <v>3599</v>
      </c>
      <c r="E914" s="53">
        <v>0</v>
      </c>
      <c r="F914" s="53" t="s">
        <v>3621</v>
      </c>
      <c r="G914" s="53" t="s">
        <v>3612</v>
      </c>
      <c r="H914" s="54" t="s">
        <v>94</v>
      </c>
      <c r="I914" s="54" t="s">
        <v>76</v>
      </c>
      <c r="J914" s="54" t="s">
        <v>80</v>
      </c>
      <c r="K914" s="54" t="s">
        <v>80</v>
      </c>
      <c r="L914" s="54" t="s">
        <v>80</v>
      </c>
      <c r="M914" s="54" t="s">
        <v>80</v>
      </c>
      <c r="N914" s="54" t="s">
        <v>80</v>
      </c>
      <c r="O914" s="54" t="s">
        <v>80</v>
      </c>
      <c r="P914" s="54" t="s">
        <v>3622</v>
      </c>
      <c r="Q914" s="52">
        <v>0.6</v>
      </c>
      <c r="R914" s="52">
        <v>0.24</v>
      </c>
      <c r="S914" s="428">
        <v>15</v>
      </c>
      <c r="T914" s="54" t="s">
        <v>84</v>
      </c>
      <c r="U914" s="54" t="s">
        <v>3614</v>
      </c>
      <c r="V914" s="75">
        <v>44962</v>
      </c>
      <c r="W914" s="75">
        <v>45260</v>
      </c>
      <c r="X914" s="54" t="s">
        <v>2266</v>
      </c>
      <c r="Y914" s="57" t="s">
        <v>100</v>
      </c>
      <c r="Z914" s="392">
        <v>1</v>
      </c>
      <c r="AA914" s="58" t="s">
        <v>3615</v>
      </c>
      <c r="AB914" s="435">
        <v>45260</v>
      </c>
      <c r="AC914" s="392">
        <v>1</v>
      </c>
      <c r="AD914" s="58" t="s">
        <v>3611</v>
      </c>
      <c r="AE914" s="435">
        <v>45260</v>
      </c>
      <c r="AF914" s="57" t="s">
        <v>79</v>
      </c>
      <c r="AG914" s="437">
        <v>1</v>
      </c>
    </row>
    <row r="915" spans="1:33" ht="39.75" customHeight="1" x14ac:dyDescent="0.25">
      <c r="A915" s="49" t="s">
        <v>4521</v>
      </c>
      <c r="B915" s="49">
        <v>3200</v>
      </c>
      <c r="C915" s="49" t="s">
        <v>69</v>
      </c>
      <c r="D915" s="49" t="s">
        <v>3599</v>
      </c>
      <c r="E915" s="49">
        <v>0</v>
      </c>
      <c r="F915" s="49" t="s">
        <v>3623</v>
      </c>
      <c r="G915" s="49" t="s">
        <v>3623</v>
      </c>
      <c r="H915" s="417" t="s">
        <v>75</v>
      </c>
      <c r="I915" s="417" t="s">
        <v>76</v>
      </c>
      <c r="J915" s="417" t="s">
        <v>143</v>
      </c>
      <c r="K915" s="417" t="s">
        <v>472</v>
      </c>
      <c r="L915" s="417" t="s">
        <v>125</v>
      </c>
      <c r="M915" s="417" t="s">
        <v>836</v>
      </c>
      <c r="N915" s="417" t="s">
        <v>3624</v>
      </c>
      <c r="O915" s="417" t="s">
        <v>516</v>
      </c>
      <c r="P915" s="417" t="s">
        <v>3625</v>
      </c>
      <c r="Q915" s="50">
        <v>0.2</v>
      </c>
      <c r="R915" s="50"/>
      <c r="S915" s="153">
        <v>4</v>
      </c>
      <c r="T915" s="417" t="s">
        <v>84</v>
      </c>
      <c r="U915" s="417" t="s">
        <v>3626</v>
      </c>
      <c r="V915" s="171">
        <v>44962</v>
      </c>
      <c r="W915" s="171">
        <v>45265</v>
      </c>
      <c r="X915" s="417" t="s">
        <v>2266</v>
      </c>
      <c r="Y915" s="57" t="s">
        <v>100</v>
      </c>
      <c r="Z915" s="392">
        <v>1</v>
      </c>
      <c r="AA915" s="58" t="s">
        <v>3627</v>
      </c>
      <c r="AB915" s="435">
        <v>45258</v>
      </c>
      <c r="AC915" s="392">
        <v>1</v>
      </c>
      <c r="AD915" s="58" t="s">
        <v>4825</v>
      </c>
      <c r="AE915" s="435">
        <v>45258</v>
      </c>
      <c r="AF915" s="436" t="s">
        <v>92</v>
      </c>
      <c r="AG915" s="437" t="s">
        <v>92</v>
      </c>
    </row>
    <row r="916" spans="1:33" ht="39.75" customHeight="1" x14ac:dyDescent="0.25">
      <c r="A916" s="53" t="s">
        <v>4521</v>
      </c>
      <c r="B916" s="53">
        <v>3200</v>
      </c>
      <c r="C916" s="53" t="s">
        <v>69</v>
      </c>
      <c r="D916" s="53" t="s">
        <v>3599</v>
      </c>
      <c r="E916" s="53">
        <v>0</v>
      </c>
      <c r="F916" s="53" t="s">
        <v>3629</v>
      </c>
      <c r="G916" s="53" t="s">
        <v>3623</v>
      </c>
      <c r="H916" s="54" t="s">
        <v>94</v>
      </c>
      <c r="I916" s="54" t="s">
        <v>76</v>
      </c>
      <c r="J916" s="54" t="s">
        <v>80</v>
      </c>
      <c r="K916" s="54" t="s">
        <v>80</v>
      </c>
      <c r="L916" s="54" t="s">
        <v>80</v>
      </c>
      <c r="M916" s="54" t="s">
        <v>80</v>
      </c>
      <c r="N916" s="54" t="s">
        <v>80</v>
      </c>
      <c r="O916" s="54" t="s">
        <v>80</v>
      </c>
      <c r="P916" s="54" t="s">
        <v>3630</v>
      </c>
      <c r="Q916" s="52">
        <v>0.15</v>
      </c>
      <c r="R916" s="52">
        <v>0.03</v>
      </c>
      <c r="S916" s="428">
        <v>1</v>
      </c>
      <c r="T916" s="54" t="s">
        <v>84</v>
      </c>
      <c r="U916" s="54" t="s">
        <v>3631</v>
      </c>
      <c r="V916" s="75">
        <v>44962</v>
      </c>
      <c r="W916" s="75">
        <v>45265</v>
      </c>
      <c r="X916" s="54" t="s">
        <v>2266</v>
      </c>
      <c r="Y916" s="57" t="s">
        <v>100</v>
      </c>
      <c r="Z916" s="392">
        <v>1</v>
      </c>
      <c r="AA916" s="58" t="s">
        <v>3632</v>
      </c>
      <c r="AB916" s="435">
        <v>45119</v>
      </c>
      <c r="AC916" s="392">
        <v>1</v>
      </c>
      <c r="AD916" s="58" t="s">
        <v>3633</v>
      </c>
      <c r="AE916" s="435">
        <v>45119</v>
      </c>
      <c r="AF916" s="57" t="s">
        <v>125</v>
      </c>
      <c r="AG916" s="437">
        <v>0.95</v>
      </c>
    </row>
    <row r="917" spans="1:33" ht="39.75" customHeight="1" x14ac:dyDescent="0.25">
      <c r="A917" s="53" t="s">
        <v>4521</v>
      </c>
      <c r="B917" s="53">
        <v>3200</v>
      </c>
      <c r="C917" s="53" t="s">
        <v>69</v>
      </c>
      <c r="D917" s="53" t="s">
        <v>3599</v>
      </c>
      <c r="E917" s="53">
        <v>0</v>
      </c>
      <c r="F917" s="53" t="s">
        <v>3634</v>
      </c>
      <c r="G917" s="53" t="s">
        <v>3623</v>
      </c>
      <c r="H917" s="54" t="s">
        <v>94</v>
      </c>
      <c r="I917" s="54" t="s">
        <v>76</v>
      </c>
      <c r="J917" s="54" t="s">
        <v>80</v>
      </c>
      <c r="K917" s="54" t="s">
        <v>80</v>
      </c>
      <c r="L917" s="54" t="s">
        <v>80</v>
      </c>
      <c r="M917" s="54" t="s">
        <v>80</v>
      </c>
      <c r="N917" s="54" t="s">
        <v>80</v>
      </c>
      <c r="O917" s="54" t="s">
        <v>80</v>
      </c>
      <c r="P917" s="54" t="s">
        <v>3635</v>
      </c>
      <c r="Q917" s="52">
        <v>0.15</v>
      </c>
      <c r="R917" s="52">
        <v>0.03</v>
      </c>
      <c r="S917" s="428">
        <v>2</v>
      </c>
      <c r="T917" s="54" t="s">
        <v>84</v>
      </c>
      <c r="U917" s="54" t="s">
        <v>3636</v>
      </c>
      <c r="V917" s="75">
        <v>44962</v>
      </c>
      <c r="W917" s="75">
        <v>45265</v>
      </c>
      <c r="X917" s="54" t="s">
        <v>2266</v>
      </c>
      <c r="Y917" s="57" t="s">
        <v>100</v>
      </c>
      <c r="Z917" s="392">
        <v>1</v>
      </c>
      <c r="AA917" s="58" t="s">
        <v>3637</v>
      </c>
      <c r="AB917" s="435">
        <v>45258</v>
      </c>
      <c r="AC917" s="392">
        <v>1</v>
      </c>
      <c r="AD917" s="58" t="s">
        <v>4826</v>
      </c>
      <c r="AE917" s="435">
        <v>45252</v>
      </c>
      <c r="AF917" s="57" t="s">
        <v>125</v>
      </c>
      <c r="AG917" s="437">
        <v>0.95</v>
      </c>
    </row>
    <row r="918" spans="1:33" ht="39.75" customHeight="1" x14ac:dyDescent="0.25">
      <c r="A918" s="53" t="s">
        <v>4521</v>
      </c>
      <c r="B918" s="53">
        <v>3200</v>
      </c>
      <c r="C918" s="53" t="s">
        <v>69</v>
      </c>
      <c r="D918" s="53" t="s">
        <v>3599</v>
      </c>
      <c r="E918" s="53">
        <v>0</v>
      </c>
      <c r="F918" s="53" t="s">
        <v>3639</v>
      </c>
      <c r="G918" s="53" t="s">
        <v>3623</v>
      </c>
      <c r="H918" s="54" t="s">
        <v>94</v>
      </c>
      <c r="I918" s="54" t="s">
        <v>76</v>
      </c>
      <c r="J918" s="54" t="s">
        <v>80</v>
      </c>
      <c r="K918" s="54" t="s">
        <v>80</v>
      </c>
      <c r="L918" s="54" t="s">
        <v>80</v>
      </c>
      <c r="M918" s="54" t="s">
        <v>80</v>
      </c>
      <c r="N918" s="54" t="s">
        <v>80</v>
      </c>
      <c r="O918" s="54" t="s">
        <v>80</v>
      </c>
      <c r="P918" s="54" t="s">
        <v>3640</v>
      </c>
      <c r="Q918" s="52">
        <v>0.7</v>
      </c>
      <c r="R918" s="52">
        <v>0.13999999999999999</v>
      </c>
      <c r="S918" s="428">
        <v>4</v>
      </c>
      <c r="T918" s="54" t="s">
        <v>84</v>
      </c>
      <c r="U918" s="54" t="s">
        <v>3626</v>
      </c>
      <c r="V918" s="75">
        <v>44962</v>
      </c>
      <c r="W918" s="75">
        <v>45265</v>
      </c>
      <c r="X918" s="54" t="s">
        <v>2266</v>
      </c>
      <c r="Y918" s="57" t="s">
        <v>100</v>
      </c>
      <c r="Z918" s="392">
        <v>1</v>
      </c>
      <c r="AA918" s="58" t="s">
        <v>3627</v>
      </c>
      <c r="AB918" s="435">
        <v>45258</v>
      </c>
      <c r="AC918" s="392">
        <v>1</v>
      </c>
      <c r="AD918" s="58" t="s">
        <v>4825</v>
      </c>
      <c r="AE918" s="435">
        <v>45258</v>
      </c>
      <c r="AF918" s="57" t="s">
        <v>125</v>
      </c>
      <c r="AG918" s="437">
        <v>0.95</v>
      </c>
    </row>
    <row r="919" spans="1:33" ht="39.75" customHeight="1" x14ac:dyDescent="0.25">
      <c r="A919" s="63" t="s">
        <v>4521</v>
      </c>
      <c r="B919" s="63">
        <v>3200</v>
      </c>
      <c r="C919" s="63" t="s">
        <v>69</v>
      </c>
      <c r="D919" s="63" t="s">
        <v>3599</v>
      </c>
      <c r="E919" s="63">
        <v>0</v>
      </c>
      <c r="F919" s="63" t="s">
        <v>3641</v>
      </c>
      <c r="G919" s="63" t="s">
        <v>3641</v>
      </c>
      <c r="H919" s="418" t="s">
        <v>155</v>
      </c>
      <c r="I919" s="418" t="s">
        <v>155</v>
      </c>
      <c r="J919" s="418" t="s">
        <v>80</v>
      </c>
      <c r="K919" s="418" t="s">
        <v>80</v>
      </c>
      <c r="L919" s="418" t="s">
        <v>80</v>
      </c>
      <c r="M919" s="418" t="s">
        <v>80</v>
      </c>
      <c r="N919" s="418" t="s">
        <v>80</v>
      </c>
      <c r="O919" s="418" t="s">
        <v>80</v>
      </c>
      <c r="P919" s="418" t="s">
        <v>156</v>
      </c>
      <c r="Q919" s="64">
        <v>1</v>
      </c>
      <c r="R919" s="64"/>
      <c r="S919" s="429">
        <v>27</v>
      </c>
      <c r="T919" s="418" t="s">
        <v>84</v>
      </c>
      <c r="U919" s="418" t="s">
        <v>162</v>
      </c>
      <c r="V919" s="412">
        <v>44927</v>
      </c>
      <c r="W919" s="412">
        <v>45290</v>
      </c>
      <c r="X919" s="418" t="s">
        <v>2266</v>
      </c>
      <c r="Y919" s="57" t="s">
        <v>100</v>
      </c>
      <c r="Z919" s="392">
        <v>1</v>
      </c>
      <c r="AA919" s="58" t="s">
        <v>4645</v>
      </c>
      <c r="AB919" s="435">
        <v>45291</v>
      </c>
      <c r="AC919" s="392">
        <v>1</v>
      </c>
      <c r="AD919" s="58" t="s">
        <v>4645</v>
      </c>
      <c r="AE919" s="435">
        <v>45291</v>
      </c>
      <c r="AF919" s="436" t="s">
        <v>92</v>
      </c>
      <c r="AG919" s="437" t="s">
        <v>92</v>
      </c>
    </row>
    <row r="920" spans="1:33" ht="39.75" customHeight="1" x14ac:dyDescent="0.25">
      <c r="A920" s="53" t="s">
        <v>4521</v>
      </c>
      <c r="B920" s="53">
        <v>3200</v>
      </c>
      <c r="C920" s="53" t="s">
        <v>69</v>
      </c>
      <c r="D920" s="53" t="s">
        <v>3599</v>
      </c>
      <c r="E920" s="53">
        <v>0</v>
      </c>
      <c r="F920" s="53" t="s">
        <v>3642</v>
      </c>
      <c r="G920" s="53" t="s">
        <v>3641</v>
      </c>
      <c r="H920" s="54" t="s">
        <v>159</v>
      </c>
      <c r="I920" s="54" t="s">
        <v>160</v>
      </c>
      <c r="J920" s="54" t="s">
        <v>80</v>
      </c>
      <c r="K920" s="54" t="s">
        <v>80</v>
      </c>
      <c r="L920" s="54" t="s">
        <v>80</v>
      </c>
      <c r="M920" s="54" t="s">
        <v>80</v>
      </c>
      <c r="N920" s="54" t="s">
        <v>80</v>
      </c>
      <c r="O920" s="54" t="s">
        <v>80</v>
      </c>
      <c r="P920" s="54" t="s">
        <v>161</v>
      </c>
      <c r="Q920" s="52">
        <v>0.18518518518518517</v>
      </c>
      <c r="R920" s="52">
        <v>0.18518518518518517</v>
      </c>
      <c r="S920" s="428">
        <v>5</v>
      </c>
      <c r="T920" s="54" t="s">
        <v>84</v>
      </c>
      <c r="U920" s="54" t="s">
        <v>162</v>
      </c>
      <c r="V920" s="75">
        <v>44927</v>
      </c>
      <c r="W920" s="75">
        <v>45016</v>
      </c>
      <c r="X920" s="54" t="s">
        <v>2266</v>
      </c>
      <c r="Y920" s="57" t="s">
        <v>100</v>
      </c>
      <c r="Z920" s="392">
        <v>1</v>
      </c>
      <c r="AA920" s="58" t="s">
        <v>2073</v>
      </c>
      <c r="AB920" s="435">
        <v>45016</v>
      </c>
      <c r="AC920" s="392">
        <v>1</v>
      </c>
      <c r="AD920" s="58" t="s">
        <v>230</v>
      </c>
      <c r="AE920" s="435">
        <v>45016</v>
      </c>
      <c r="AF920" s="57" t="s">
        <v>79</v>
      </c>
      <c r="AG920" s="437">
        <v>1</v>
      </c>
    </row>
    <row r="921" spans="1:33" ht="39.75" customHeight="1" x14ac:dyDescent="0.25">
      <c r="A921" s="53" t="s">
        <v>4521</v>
      </c>
      <c r="B921" s="53">
        <v>3200</v>
      </c>
      <c r="C921" s="53" t="s">
        <v>69</v>
      </c>
      <c r="D921" s="53" t="s">
        <v>3599</v>
      </c>
      <c r="E921" s="53">
        <v>0</v>
      </c>
      <c r="F921" s="53" t="s">
        <v>3643</v>
      </c>
      <c r="G921" s="53" t="s">
        <v>3641</v>
      </c>
      <c r="H921" s="54" t="s">
        <v>165</v>
      </c>
      <c r="I921" s="54" t="s">
        <v>160</v>
      </c>
      <c r="J921" s="54" t="s">
        <v>80</v>
      </c>
      <c r="K921" s="54" t="s">
        <v>80</v>
      </c>
      <c r="L921" s="54" t="s">
        <v>80</v>
      </c>
      <c r="M921" s="54" t="s">
        <v>80</v>
      </c>
      <c r="N921" s="54" t="s">
        <v>80</v>
      </c>
      <c r="O921" s="54" t="s">
        <v>80</v>
      </c>
      <c r="P921" s="54" t="s">
        <v>166</v>
      </c>
      <c r="Q921" s="52">
        <v>0.33333333333333331</v>
      </c>
      <c r="R921" s="52">
        <v>0.33333333333333331</v>
      </c>
      <c r="S921" s="428">
        <v>9</v>
      </c>
      <c r="T921" s="54" t="s">
        <v>84</v>
      </c>
      <c r="U921" s="54" t="s">
        <v>162</v>
      </c>
      <c r="V921" s="75">
        <v>45017</v>
      </c>
      <c r="W921" s="75">
        <v>45107</v>
      </c>
      <c r="X921" s="54" t="s">
        <v>2266</v>
      </c>
      <c r="Y921" s="57" t="s">
        <v>100</v>
      </c>
      <c r="Z921" s="392">
        <v>1</v>
      </c>
      <c r="AA921" s="58" t="s">
        <v>1511</v>
      </c>
      <c r="AB921" s="435">
        <v>45107</v>
      </c>
      <c r="AC921" s="392">
        <v>1</v>
      </c>
      <c r="AD921" s="58" t="s">
        <v>1511</v>
      </c>
      <c r="AE921" s="435">
        <v>45107</v>
      </c>
      <c r="AF921" s="57" t="s">
        <v>79</v>
      </c>
      <c r="AG921" s="437">
        <v>1</v>
      </c>
    </row>
    <row r="922" spans="1:33" ht="39.75" customHeight="1" x14ac:dyDescent="0.25">
      <c r="A922" s="53" t="s">
        <v>4521</v>
      </c>
      <c r="B922" s="53">
        <v>3200</v>
      </c>
      <c r="C922" s="53" t="s">
        <v>69</v>
      </c>
      <c r="D922" s="53" t="s">
        <v>3599</v>
      </c>
      <c r="E922" s="53">
        <v>0</v>
      </c>
      <c r="F922" s="53" t="s">
        <v>3644</v>
      </c>
      <c r="G922" s="53" t="s">
        <v>3641</v>
      </c>
      <c r="H922" s="54" t="s">
        <v>235</v>
      </c>
      <c r="I922" s="54" t="s">
        <v>160</v>
      </c>
      <c r="J922" s="54" t="s">
        <v>80</v>
      </c>
      <c r="K922" s="54" t="s">
        <v>80</v>
      </c>
      <c r="L922" s="54" t="s">
        <v>80</v>
      </c>
      <c r="M922" s="54" t="s">
        <v>80</v>
      </c>
      <c r="N922" s="54" t="s">
        <v>80</v>
      </c>
      <c r="O922" s="54" t="s">
        <v>80</v>
      </c>
      <c r="P922" s="54" t="s">
        <v>236</v>
      </c>
      <c r="Q922" s="52">
        <v>0.14814814814814814</v>
      </c>
      <c r="R922" s="52">
        <v>0.14814814814814814</v>
      </c>
      <c r="S922" s="428">
        <v>4</v>
      </c>
      <c r="T922" s="54" t="s">
        <v>84</v>
      </c>
      <c r="U922" s="54" t="s">
        <v>162</v>
      </c>
      <c r="V922" s="75">
        <v>45108</v>
      </c>
      <c r="W922" s="75">
        <v>45199</v>
      </c>
      <c r="X922" s="54" t="s">
        <v>2266</v>
      </c>
      <c r="Y922" s="57" t="s">
        <v>100</v>
      </c>
      <c r="Z922" s="392">
        <v>1</v>
      </c>
      <c r="AA922" s="58" t="s">
        <v>3596</v>
      </c>
      <c r="AB922" s="435">
        <v>45199</v>
      </c>
      <c r="AC922" s="392">
        <v>1</v>
      </c>
      <c r="AD922" s="58" t="s">
        <v>3597</v>
      </c>
      <c r="AE922" s="435">
        <v>45199</v>
      </c>
      <c r="AF922" s="57" t="s">
        <v>79</v>
      </c>
      <c r="AG922" s="437">
        <v>1</v>
      </c>
    </row>
    <row r="923" spans="1:33" ht="39.75" customHeight="1" x14ac:dyDescent="0.25">
      <c r="A923" s="53" t="s">
        <v>4521</v>
      </c>
      <c r="B923" s="53">
        <v>3200</v>
      </c>
      <c r="C923" s="53" t="s">
        <v>69</v>
      </c>
      <c r="D923" s="53" t="s">
        <v>3599</v>
      </c>
      <c r="E923" s="53">
        <v>0</v>
      </c>
      <c r="F923" s="53" t="s">
        <v>3645</v>
      </c>
      <c r="G923" s="53" t="s">
        <v>3641</v>
      </c>
      <c r="H923" s="54" t="s">
        <v>170</v>
      </c>
      <c r="I923" s="54" t="s">
        <v>160</v>
      </c>
      <c r="J923" s="54" t="s">
        <v>80</v>
      </c>
      <c r="K923" s="54" t="s">
        <v>80</v>
      </c>
      <c r="L923" s="54" t="s">
        <v>80</v>
      </c>
      <c r="M923" s="54" t="s">
        <v>80</v>
      </c>
      <c r="N923" s="54" t="s">
        <v>80</v>
      </c>
      <c r="O923" s="54" t="s">
        <v>80</v>
      </c>
      <c r="P923" s="54" t="s">
        <v>171</v>
      </c>
      <c r="Q923" s="52">
        <v>0.33333333333333331</v>
      </c>
      <c r="R923" s="52">
        <v>0.33333333333333331</v>
      </c>
      <c r="S923" s="428">
        <v>9</v>
      </c>
      <c r="T923" s="54" t="s">
        <v>84</v>
      </c>
      <c r="U923" s="54" t="s">
        <v>162</v>
      </c>
      <c r="V923" s="75">
        <v>45200</v>
      </c>
      <c r="W923" s="75">
        <v>45290</v>
      </c>
      <c r="X923" s="54" t="s">
        <v>2266</v>
      </c>
      <c r="Y923" s="57" t="s">
        <v>100</v>
      </c>
      <c r="Z923" s="392">
        <v>1</v>
      </c>
      <c r="AA923" s="58" t="s">
        <v>4666</v>
      </c>
      <c r="AB923" s="435">
        <v>45291</v>
      </c>
      <c r="AC923" s="392">
        <v>1</v>
      </c>
      <c r="AD923" s="58" t="s">
        <v>4666</v>
      </c>
      <c r="AE923" s="435">
        <v>45291</v>
      </c>
      <c r="AF923" s="57" t="s">
        <v>79</v>
      </c>
      <c r="AG923" s="437">
        <v>1</v>
      </c>
    </row>
    <row r="924" spans="1:33" ht="39.75" customHeight="1" x14ac:dyDescent="0.25">
      <c r="A924" s="49" t="s">
        <v>4510</v>
      </c>
      <c r="B924" s="49">
        <v>4000</v>
      </c>
      <c r="C924" s="49" t="s">
        <v>70</v>
      </c>
      <c r="D924" s="49" t="s">
        <v>3646</v>
      </c>
      <c r="E924" s="49">
        <v>4</v>
      </c>
      <c r="F924" s="49" t="s">
        <v>3647</v>
      </c>
      <c r="G924" s="49" t="s">
        <v>3647</v>
      </c>
      <c r="H924" s="417" t="s">
        <v>75</v>
      </c>
      <c r="I924" s="417" t="s">
        <v>196</v>
      </c>
      <c r="J924" s="417" t="s">
        <v>80</v>
      </c>
      <c r="K924" s="417" t="s">
        <v>472</v>
      </c>
      <c r="L924" s="417" t="s">
        <v>125</v>
      </c>
      <c r="M924" s="417" t="s">
        <v>3648</v>
      </c>
      <c r="N924" s="417" t="s">
        <v>1293</v>
      </c>
      <c r="O924" s="417" t="s">
        <v>516</v>
      </c>
      <c r="P924" s="417" t="s">
        <v>3649</v>
      </c>
      <c r="Q924" s="50">
        <v>0.15</v>
      </c>
      <c r="R924" s="50"/>
      <c r="S924" s="153">
        <v>95</v>
      </c>
      <c r="T924" s="417" t="s">
        <v>301</v>
      </c>
      <c r="U924" s="417" t="s">
        <v>3650</v>
      </c>
      <c r="V924" s="171">
        <v>44943</v>
      </c>
      <c r="W924" s="171">
        <v>45274</v>
      </c>
      <c r="X924" s="417" t="s">
        <v>2166</v>
      </c>
      <c r="Y924" s="57" t="s">
        <v>100</v>
      </c>
      <c r="Z924" s="392">
        <v>1</v>
      </c>
      <c r="AA924" s="58" t="s">
        <v>3651</v>
      </c>
      <c r="AB924" s="435">
        <v>45274</v>
      </c>
      <c r="AC924" s="392">
        <v>1</v>
      </c>
      <c r="AD924" s="58" t="s">
        <v>3651</v>
      </c>
      <c r="AE924" s="435">
        <v>45274</v>
      </c>
      <c r="AF924" s="436" t="s">
        <v>92</v>
      </c>
      <c r="AG924" s="437" t="s">
        <v>92</v>
      </c>
    </row>
    <row r="925" spans="1:33" ht="39.75" customHeight="1" x14ac:dyDescent="0.25">
      <c r="A925" s="53" t="s">
        <v>4510</v>
      </c>
      <c r="B925" s="53">
        <v>4000</v>
      </c>
      <c r="C925" s="53" t="s">
        <v>70</v>
      </c>
      <c r="D925" s="53" t="s">
        <v>3646</v>
      </c>
      <c r="E925" s="53">
        <v>4</v>
      </c>
      <c r="F925" s="53" t="s">
        <v>3652</v>
      </c>
      <c r="G925" s="53" t="s">
        <v>3647</v>
      </c>
      <c r="H925" s="54" t="s">
        <v>94</v>
      </c>
      <c r="I925" s="54" t="s">
        <v>196</v>
      </c>
      <c r="J925" s="54" t="s">
        <v>80</v>
      </c>
      <c r="K925" s="54" t="s">
        <v>80</v>
      </c>
      <c r="L925" s="54" t="s">
        <v>80</v>
      </c>
      <c r="M925" s="54" t="s">
        <v>80</v>
      </c>
      <c r="N925" s="54" t="s">
        <v>80</v>
      </c>
      <c r="O925" s="54" t="s">
        <v>516</v>
      </c>
      <c r="P925" s="54" t="s">
        <v>3653</v>
      </c>
      <c r="Q925" s="52">
        <v>0.5</v>
      </c>
      <c r="R925" s="52">
        <v>7.4999999999999997E-2</v>
      </c>
      <c r="S925" s="428">
        <v>95</v>
      </c>
      <c r="T925" s="54" t="s">
        <v>301</v>
      </c>
      <c r="U925" s="54" t="s">
        <v>3654</v>
      </c>
      <c r="V925" s="75">
        <v>44943</v>
      </c>
      <c r="W925" s="75">
        <v>45274</v>
      </c>
      <c r="X925" s="54" t="s">
        <v>2166</v>
      </c>
      <c r="Y925" s="57" t="s">
        <v>100</v>
      </c>
      <c r="Z925" s="392">
        <v>1</v>
      </c>
      <c r="AA925" s="58" t="s">
        <v>3656</v>
      </c>
      <c r="AB925" s="435">
        <v>45274</v>
      </c>
      <c r="AC925" s="392">
        <v>1</v>
      </c>
      <c r="AD925" s="58" t="s">
        <v>3656</v>
      </c>
      <c r="AE925" s="435">
        <v>45274</v>
      </c>
      <c r="AF925" s="57" t="s">
        <v>79</v>
      </c>
      <c r="AG925" s="437">
        <v>1</v>
      </c>
    </row>
    <row r="926" spans="1:33" ht="39.75" customHeight="1" x14ac:dyDescent="0.25">
      <c r="A926" s="53" t="s">
        <v>4510</v>
      </c>
      <c r="B926" s="53">
        <v>4000</v>
      </c>
      <c r="C926" s="53" t="s">
        <v>70</v>
      </c>
      <c r="D926" s="53" t="s">
        <v>3646</v>
      </c>
      <c r="E926" s="53">
        <v>4</v>
      </c>
      <c r="F926" s="53" t="s">
        <v>3657</v>
      </c>
      <c r="G926" s="53" t="s">
        <v>3647</v>
      </c>
      <c r="H926" s="54" t="s">
        <v>94</v>
      </c>
      <c r="I926" s="54" t="s">
        <v>196</v>
      </c>
      <c r="J926" s="54" t="s">
        <v>80</v>
      </c>
      <c r="K926" s="54" t="s">
        <v>80</v>
      </c>
      <c r="L926" s="54" t="s">
        <v>80</v>
      </c>
      <c r="M926" s="54" t="s">
        <v>80</v>
      </c>
      <c r="N926" s="54" t="s">
        <v>80</v>
      </c>
      <c r="O926" s="54" t="s">
        <v>516</v>
      </c>
      <c r="P926" s="54" t="s">
        <v>3658</v>
      </c>
      <c r="Q926" s="52">
        <v>0.5</v>
      </c>
      <c r="R926" s="52">
        <v>7.4999999999999997E-2</v>
      </c>
      <c r="S926" s="428">
        <v>90</v>
      </c>
      <c r="T926" s="54" t="s">
        <v>301</v>
      </c>
      <c r="U926" s="54" t="s">
        <v>3659</v>
      </c>
      <c r="V926" s="75">
        <v>44943</v>
      </c>
      <c r="W926" s="75">
        <v>45274</v>
      </c>
      <c r="X926" s="54" t="s">
        <v>2166</v>
      </c>
      <c r="Y926" s="57" t="s">
        <v>100</v>
      </c>
      <c r="Z926" s="392">
        <v>1</v>
      </c>
      <c r="AA926" s="58" t="s">
        <v>3660</v>
      </c>
      <c r="AB926" s="435">
        <v>45274</v>
      </c>
      <c r="AC926" s="392">
        <v>1</v>
      </c>
      <c r="AD926" s="58" t="s">
        <v>3660</v>
      </c>
      <c r="AE926" s="435">
        <v>45274</v>
      </c>
      <c r="AF926" s="57" t="s">
        <v>79</v>
      </c>
      <c r="AG926" s="437">
        <v>1</v>
      </c>
    </row>
    <row r="927" spans="1:33" ht="39.75" customHeight="1" x14ac:dyDescent="0.25">
      <c r="A927" s="49" t="s">
        <v>4510</v>
      </c>
      <c r="B927" s="49">
        <v>4000</v>
      </c>
      <c r="C927" s="49" t="s">
        <v>70</v>
      </c>
      <c r="D927" s="49" t="s">
        <v>3646</v>
      </c>
      <c r="E927" s="49">
        <v>4</v>
      </c>
      <c r="F927" s="49" t="s">
        <v>3661</v>
      </c>
      <c r="G927" s="49" t="s">
        <v>3661</v>
      </c>
      <c r="H927" s="417" t="s">
        <v>75</v>
      </c>
      <c r="I927" s="417" t="s">
        <v>196</v>
      </c>
      <c r="J927" s="417" t="s">
        <v>80</v>
      </c>
      <c r="K927" s="417" t="s">
        <v>472</v>
      </c>
      <c r="L927" s="417" t="s">
        <v>125</v>
      </c>
      <c r="M927" s="417" t="s">
        <v>3648</v>
      </c>
      <c r="N927" s="417" t="s">
        <v>1293</v>
      </c>
      <c r="O927" s="417" t="s">
        <v>516</v>
      </c>
      <c r="P927" s="417" t="s">
        <v>3662</v>
      </c>
      <c r="Q927" s="50">
        <v>0.15</v>
      </c>
      <c r="R927" s="50"/>
      <c r="S927" s="153">
        <v>25000</v>
      </c>
      <c r="T927" s="417" t="s">
        <v>84</v>
      </c>
      <c r="U927" s="417" t="s">
        <v>3663</v>
      </c>
      <c r="V927" s="171">
        <v>44943</v>
      </c>
      <c r="W927" s="171">
        <v>45274</v>
      </c>
      <c r="X927" s="417" t="s">
        <v>2166</v>
      </c>
      <c r="Y927" s="57" t="s">
        <v>100</v>
      </c>
      <c r="Z927" s="392">
        <v>1</v>
      </c>
      <c r="AA927" s="58" t="s">
        <v>3651</v>
      </c>
      <c r="AB927" s="435">
        <v>45274</v>
      </c>
      <c r="AC927" s="392">
        <v>1</v>
      </c>
      <c r="AD927" s="58" t="s">
        <v>3651</v>
      </c>
      <c r="AE927" s="435">
        <v>45274</v>
      </c>
      <c r="AF927" s="436" t="s">
        <v>92</v>
      </c>
      <c r="AG927" s="437" t="s">
        <v>92</v>
      </c>
    </row>
    <row r="928" spans="1:33" ht="39.75" customHeight="1" x14ac:dyDescent="0.25">
      <c r="A928" s="53" t="s">
        <v>4510</v>
      </c>
      <c r="B928" s="53">
        <v>4000</v>
      </c>
      <c r="C928" s="53" t="s">
        <v>70</v>
      </c>
      <c r="D928" s="53" t="s">
        <v>3646</v>
      </c>
      <c r="E928" s="53">
        <v>4</v>
      </c>
      <c r="F928" s="53" t="s">
        <v>3664</v>
      </c>
      <c r="G928" s="53" t="s">
        <v>3661</v>
      </c>
      <c r="H928" s="54" t="s">
        <v>94</v>
      </c>
      <c r="I928" s="54" t="s">
        <v>196</v>
      </c>
      <c r="J928" s="54" t="s">
        <v>80</v>
      </c>
      <c r="K928" s="54" t="s">
        <v>80</v>
      </c>
      <c r="L928" s="54" t="s">
        <v>80</v>
      </c>
      <c r="M928" s="54" t="s">
        <v>80</v>
      </c>
      <c r="N928" s="54" t="s">
        <v>80</v>
      </c>
      <c r="O928" s="54" t="s">
        <v>516</v>
      </c>
      <c r="P928" s="54" t="s">
        <v>3665</v>
      </c>
      <c r="Q928" s="52">
        <v>1</v>
      </c>
      <c r="R928" s="52">
        <v>0.15</v>
      </c>
      <c r="S928" s="428">
        <v>25000</v>
      </c>
      <c r="T928" s="54" t="s">
        <v>84</v>
      </c>
      <c r="U928" s="54" t="s">
        <v>3663</v>
      </c>
      <c r="V928" s="75">
        <v>44943</v>
      </c>
      <c r="W928" s="75">
        <v>45274</v>
      </c>
      <c r="X928" s="54" t="s">
        <v>2166</v>
      </c>
      <c r="Y928" s="57" t="s">
        <v>100</v>
      </c>
      <c r="Z928" s="392">
        <v>1</v>
      </c>
      <c r="AA928" s="58" t="s">
        <v>3666</v>
      </c>
      <c r="AB928" s="435">
        <v>45274</v>
      </c>
      <c r="AC928" s="392">
        <v>1</v>
      </c>
      <c r="AD928" s="58" t="s">
        <v>3666</v>
      </c>
      <c r="AE928" s="435">
        <v>45274</v>
      </c>
      <c r="AF928" s="57" t="s">
        <v>79</v>
      </c>
      <c r="AG928" s="437">
        <v>1</v>
      </c>
    </row>
    <row r="929" spans="1:33" ht="39.75" customHeight="1" x14ac:dyDescent="0.25">
      <c r="A929" s="49" t="s">
        <v>4510</v>
      </c>
      <c r="B929" s="49">
        <v>4000</v>
      </c>
      <c r="C929" s="49" t="s">
        <v>70</v>
      </c>
      <c r="D929" s="49" t="s">
        <v>3646</v>
      </c>
      <c r="E929" s="49">
        <v>4</v>
      </c>
      <c r="F929" s="49" t="s">
        <v>3667</v>
      </c>
      <c r="G929" s="49" t="s">
        <v>3667</v>
      </c>
      <c r="H929" s="417" t="s">
        <v>75</v>
      </c>
      <c r="I929" s="417" t="s">
        <v>196</v>
      </c>
      <c r="J929" s="417" t="s">
        <v>80</v>
      </c>
      <c r="K929" s="417" t="s">
        <v>472</v>
      </c>
      <c r="L929" s="417" t="s">
        <v>125</v>
      </c>
      <c r="M929" s="417" t="s">
        <v>3648</v>
      </c>
      <c r="N929" s="417" t="s">
        <v>1293</v>
      </c>
      <c r="O929" s="417" t="s">
        <v>516</v>
      </c>
      <c r="P929" s="417" t="s">
        <v>3668</v>
      </c>
      <c r="Q929" s="50">
        <v>0.15</v>
      </c>
      <c r="R929" s="50"/>
      <c r="S929" s="153">
        <v>22000</v>
      </c>
      <c r="T929" s="417" t="s">
        <v>84</v>
      </c>
      <c r="U929" s="417" t="s">
        <v>3669</v>
      </c>
      <c r="V929" s="171">
        <v>44943</v>
      </c>
      <c r="W929" s="171">
        <v>45274</v>
      </c>
      <c r="X929" s="417" t="s">
        <v>2166</v>
      </c>
      <c r="Y929" s="57" t="s">
        <v>100</v>
      </c>
      <c r="Z929" s="392">
        <v>1</v>
      </c>
      <c r="AA929" s="58" t="s">
        <v>3651</v>
      </c>
      <c r="AB929" s="435">
        <v>45274</v>
      </c>
      <c r="AC929" s="392">
        <v>1</v>
      </c>
      <c r="AD929" s="58" t="s">
        <v>3651</v>
      </c>
      <c r="AE929" s="435">
        <v>45274</v>
      </c>
      <c r="AF929" s="436" t="s">
        <v>92</v>
      </c>
      <c r="AG929" s="437" t="s">
        <v>92</v>
      </c>
    </row>
    <row r="930" spans="1:33" ht="39.75" customHeight="1" x14ac:dyDescent="0.25">
      <c r="A930" s="53" t="s">
        <v>4510</v>
      </c>
      <c r="B930" s="53">
        <v>4000</v>
      </c>
      <c r="C930" s="53" t="s">
        <v>70</v>
      </c>
      <c r="D930" s="53" t="s">
        <v>3646</v>
      </c>
      <c r="E930" s="53">
        <v>4</v>
      </c>
      <c r="F930" s="53" t="s">
        <v>3670</v>
      </c>
      <c r="G930" s="53" t="s">
        <v>3667</v>
      </c>
      <c r="H930" s="54" t="s">
        <v>94</v>
      </c>
      <c r="I930" s="54" t="s">
        <v>196</v>
      </c>
      <c r="J930" s="54" t="s">
        <v>80</v>
      </c>
      <c r="K930" s="54" t="s">
        <v>80</v>
      </c>
      <c r="L930" s="54" t="s">
        <v>80</v>
      </c>
      <c r="M930" s="54" t="s">
        <v>80</v>
      </c>
      <c r="N930" s="54" t="s">
        <v>80</v>
      </c>
      <c r="O930" s="54" t="s">
        <v>516</v>
      </c>
      <c r="P930" s="54" t="s">
        <v>3671</v>
      </c>
      <c r="Q930" s="52">
        <v>1</v>
      </c>
      <c r="R930" s="52">
        <v>0.15</v>
      </c>
      <c r="S930" s="428">
        <v>22000</v>
      </c>
      <c r="T930" s="54" t="s">
        <v>84</v>
      </c>
      <c r="U930" s="54" t="s">
        <v>3669</v>
      </c>
      <c r="V930" s="75">
        <v>44943</v>
      </c>
      <c r="W930" s="75">
        <v>45274</v>
      </c>
      <c r="X930" s="54" t="s">
        <v>2166</v>
      </c>
      <c r="Y930" s="57" t="s">
        <v>100</v>
      </c>
      <c r="Z930" s="392">
        <v>1</v>
      </c>
      <c r="AA930" s="58" t="s">
        <v>3672</v>
      </c>
      <c r="AB930" s="435">
        <v>45274</v>
      </c>
      <c r="AC930" s="392">
        <v>1</v>
      </c>
      <c r="AD930" s="58" t="s">
        <v>3672</v>
      </c>
      <c r="AE930" s="435">
        <v>45274</v>
      </c>
      <c r="AF930" s="57" t="s">
        <v>79</v>
      </c>
      <c r="AG930" s="437">
        <v>1</v>
      </c>
    </row>
    <row r="931" spans="1:33" ht="39.75" customHeight="1" x14ac:dyDescent="0.25">
      <c r="A931" s="49" t="s">
        <v>4510</v>
      </c>
      <c r="B931" s="49">
        <v>4000</v>
      </c>
      <c r="C931" s="49" t="s">
        <v>70</v>
      </c>
      <c r="D931" s="49" t="s">
        <v>3646</v>
      </c>
      <c r="E931" s="49">
        <v>4</v>
      </c>
      <c r="F931" s="49" t="s">
        <v>3673</v>
      </c>
      <c r="G931" s="49" t="s">
        <v>3673</v>
      </c>
      <c r="H931" s="417" t="s">
        <v>75</v>
      </c>
      <c r="I931" s="417" t="s">
        <v>196</v>
      </c>
      <c r="J931" s="417" t="s">
        <v>80</v>
      </c>
      <c r="K931" s="417" t="s">
        <v>472</v>
      </c>
      <c r="L931" s="417" t="s">
        <v>125</v>
      </c>
      <c r="M931" s="417" t="s">
        <v>3648</v>
      </c>
      <c r="N931" s="417" t="s">
        <v>1293</v>
      </c>
      <c r="O931" s="417" t="s">
        <v>516</v>
      </c>
      <c r="P931" s="417" t="s">
        <v>3674</v>
      </c>
      <c r="Q931" s="50">
        <v>0.15</v>
      </c>
      <c r="R931" s="50"/>
      <c r="S931" s="153">
        <v>10000</v>
      </c>
      <c r="T931" s="417" t="s">
        <v>84</v>
      </c>
      <c r="U931" s="417" t="s">
        <v>3675</v>
      </c>
      <c r="V931" s="171">
        <v>44943</v>
      </c>
      <c r="W931" s="171">
        <v>45274</v>
      </c>
      <c r="X931" s="417" t="s">
        <v>2166</v>
      </c>
      <c r="Y931" s="57" t="s">
        <v>100</v>
      </c>
      <c r="Z931" s="392">
        <v>1</v>
      </c>
      <c r="AA931" s="58" t="s">
        <v>3651</v>
      </c>
      <c r="AB931" s="435">
        <v>45274</v>
      </c>
      <c r="AC931" s="392">
        <v>1</v>
      </c>
      <c r="AD931" s="58" t="s">
        <v>3651</v>
      </c>
      <c r="AE931" s="435">
        <v>45274</v>
      </c>
      <c r="AF931" s="436" t="s">
        <v>92</v>
      </c>
      <c r="AG931" s="437" t="s">
        <v>92</v>
      </c>
    </row>
    <row r="932" spans="1:33" ht="39.75" customHeight="1" x14ac:dyDescent="0.25">
      <c r="A932" s="53" t="s">
        <v>4510</v>
      </c>
      <c r="B932" s="53">
        <v>4000</v>
      </c>
      <c r="C932" s="53" t="s">
        <v>70</v>
      </c>
      <c r="D932" s="53" t="s">
        <v>3646</v>
      </c>
      <c r="E932" s="53">
        <v>4</v>
      </c>
      <c r="F932" s="53" t="s">
        <v>3676</v>
      </c>
      <c r="G932" s="53" t="s">
        <v>3673</v>
      </c>
      <c r="H932" s="54" t="s">
        <v>94</v>
      </c>
      <c r="I932" s="54" t="s">
        <v>196</v>
      </c>
      <c r="J932" s="54" t="s">
        <v>80</v>
      </c>
      <c r="K932" s="54" t="s">
        <v>80</v>
      </c>
      <c r="L932" s="54" t="s">
        <v>80</v>
      </c>
      <c r="M932" s="54" t="s">
        <v>80</v>
      </c>
      <c r="N932" s="54" t="s">
        <v>80</v>
      </c>
      <c r="O932" s="54" t="s">
        <v>516</v>
      </c>
      <c r="P932" s="54" t="s">
        <v>3677</v>
      </c>
      <c r="Q932" s="52">
        <v>0.5</v>
      </c>
      <c r="R932" s="52">
        <v>7.4999999999999997E-2</v>
      </c>
      <c r="S932" s="428">
        <v>8500</v>
      </c>
      <c r="T932" s="54" t="s">
        <v>84</v>
      </c>
      <c r="U932" s="54" t="s">
        <v>3678</v>
      </c>
      <c r="V932" s="75">
        <v>44943</v>
      </c>
      <c r="W932" s="75">
        <v>45274</v>
      </c>
      <c r="X932" s="54" t="s">
        <v>2166</v>
      </c>
      <c r="Y932" s="57" t="s">
        <v>100</v>
      </c>
      <c r="Z932" s="392">
        <v>1</v>
      </c>
      <c r="AA932" s="58" t="s">
        <v>3679</v>
      </c>
      <c r="AB932" s="435">
        <v>45274</v>
      </c>
      <c r="AC932" s="392">
        <v>1</v>
      </c>
      <c r="AD932" s="58" t="s">
        <v>3679</v>
      </c>
      <c r="AE932" s="435">
        <v>45274</v>
      </c>
      <c r="AF932" s="57" t="s">
        <v>79</v>
      </c>
      <c r="AG932" s="437">
        <v>1</v>
      </c>
    </row>
    <row r="933" spans="1:33" ht="39.75" customHeight="1" x14ac:dyDescent="0.25">
      <c r="A933" s="53" t="s">
        <v>4510</v>
      </c>
      <c r="B933" s="53">
        <v>4000</v>
      </c>
      <c r="C933" s="53" t="s">
        <v>70</v>
      </c>
      <c r="D933" s="53" t="s">
        <v>3646</v>
      </c>
      <c r="E933" s="53">
        <v>4</v>
      </c>
      <c r="F933" s="53" t="s">
        <v>3680</v>
      </c>
      <c r="G933" s="53" t="s">
        <v>3673</v>
      </c>
      <c r="H933" s="54" t="s">
        <v>94</v>
      </c>
      <c r="I933" s="54" t="s">
        <v>196</v>
      </c>
      <c r="J933" s="54" t="s">
        <v>80</v>
      </c>
      <c r="K933" s="54" t="s">
        <v>80</v>
      </c>
      <c r="L933" s="54" t="s">
        <v>80</v>
      </c>
      <c r="M933" s="54" t="s">
        <v>80</v>
      </c>
      <c r="N933" s="54" t="s">
        <v>80</v>
      </c>
      <c r="O933" s="54" t="s">
        <v>516</v>
      </c>
      <c r="P933" s="54" t="s">
        <v>3681</v>
      </c>
      <c r="Q933" s="52">
        <v>0.5</v>
      </c>
      <c r="R933" s="52">
        <v>7.4999999999999997E-2</v>
      </c>
      <c r="S933" s="428">
        <v>10000</v>
      </c>
      <c r="T933" s="54" t="s">
        <v>84</v>
      </c>
      <c r="U933" s="54" t="s">
        <v>3682</v>
      </c>
      <c r="V933" s="75">
        <v>44943</v>
      </c>
      <c r="W933" s="75">
        <v>45274</v>
      </c>
      <c r="X933" s="54" t="s">
        <v>2166</v>
      </c>
      <c r="Y933" s="57" t="s">
        <v>100</v>
      </c>
      <c r="Z933" s="392">
        <v>1</v>
      </c>
      <c r="AA933" s="58" t="s">
        <v>3683</v>
      </c>
      <c r="AB933" s="435">
        <v>45274</v>
      </c>
      <c r="AC933" s="392">
        <v>1</v>
      </c>
      <c r="AD933" s="58" t="s">
        <v>3683</v>
      </c>
      <c r="AE933" s="435">
        <v>45274</v>
      </c>
      <c r="AF933" s="57" t="s">
        <v>79</v>
      </c>
      <c r="AG933" s="437">
        <v>1</v>
      </c>
    </row>
    <row r="934" spans="1:33" ht="39.75" customHeight="1" x14ac:dyDescent="0.25">
      <c r="A934" s="49" t="s">
        <v>4510</v>
      </c>
      <c r="B934" s="49">
        <v>4000</v>
      </c>
      <c r="C934" s="49" t="s">
        <v>70</v>
      </c>
      <c r="D934" s="49" t="s">
        <v>3646</v>
      </c>
      <c r="E934" s="49">
        <v>4</v>
      </c>
      <c r="F934" s="49" t="s">
        <v>3684</v>
      </c>
      <c r="G934" s="49" t="s">
        <v>3684</v>
      </c>
      <c r="H934" s="417" t="s">
        <v>75</v>
      </c>
      <c r="I934" s="417" t="s">
        <v>196</v>
      </c>
      <c r="J934" s="417" t="s">
        <v>80</v>
      </c>
      <c r="K934" s="417" t="s">
        <v>472</v>
      </c>
      <c r="L934" s="417" t="s">
        <v>125</v>
      </c>
      <c r="M934" s="417" t="s">
        <v>3648</v>
      </c>
      <c r="N934" s="417" t="s">
        <v>1293</v>
      </c>
      <c r="O934" s="417" t="s">
        <v>516</v>
      </c>
      <c r="P934" s="417" t="s">
        <v>3685</v>
      </c>
      <c r="Q934" s="50">
        <v>0.15</v>
      </c>
      <c r="R934" s="50"/>
      <c r="S934" s="153">
        <v>160000</v>
      </c>
      <c r="T934" s="417" t="s">
        <v>84</v>
      </c>
      <c r="U934" s="417" t="s">
        <v>3686</v>
      </c>
      <c r="V934" s="171">
        <v>44943</v>
      </c>
      <c r="W934" s="171">
        <v>45274</v>
      </c>
      <c r="X934" s="417" t="s">
        <v>2166</v>
      </c>
      <c r="Y934" s="57" t="s">
        <v>100</v>
      </c>
      <c r="Z934" s="392">
        <v>1</v>
      </c>
      <c r="AA934" s="58" t="s">
        <v>3651</v>
      </c>
      <c r="AB934" s="435">
        <v>45274</v>
      </c>
      <c r="AC934" s="392">
        <v>1</v>
      </c>
      <c r="AD934" s="58" t="s">
        <v>3651</v>
      </c>
      <c r="AE934" s="435">
        <v>45274</v>
      </c>
      <c r="AF934" s="436" t="s">
        <v>92</v>
      </c>
      <c r="AG934" s="437" t="s">
        <v>92</v>
      </c>
    </row>
    <row r="935" spans="1:33" ht="39.75" customHeight="1" x14ac:dyDescent="0.25">
      <c r="A935" s="53" t="s">
        <v>4510</v>
      </c>
      <c r="B935" s="53">
        <v>4000</v>
      </c>
      <c r="C935" s="53" t="s">
        <v>70</v>
      </c>
      <c r="D935" s="53" t="s">
        <v>3646</v>
      </c>
      <c r="E935" s="53">
        <v>4</v>
      </c>
      <c r="F935" s="53" t="s">
        <v>3687</v>
      </c>
      <c r="G935" s="53" t="s">
        <v>3684</v>
      </c>
      <c r="H935" s="54" t="s">
        <v>94</v>
      </c>
      <c r="I935" s="54" t="s">
        <v>196</v>
      </c>
      <c r="J935" s="54" t="s">
        <v>80</v>
      </c>
      <c r="K935" s="54" t="s">
        <v>80</v>
      </c>
      <c r="L935" s="54" t="s">
        <v>80</v>
      </c>
      <c r="M935" s="54" t="s">
        <v>80</v>
      </c>
      <c r="N935" s="54" t="s">
        <v>80</v>
      </c>
      <c r="O935" s="54" t="s">
        <v>516</v>
      </c>
      <c r="P935" s="54" t="s">
        <v>3688</v>
      </c>
      <c r="Q935" s="52">
        <v>1</v>
      </c>
      <c r="R935" s="52">
        <v>0.15</v>
      </c>
      <c r="S935" s="428">
        <v>160000</v>
      </c>
      <c r="T935" s="54" t="s">
        <v>84</v>
      </c>
      <c r="U935" s="54" t="s">
        <v>3686</v>
      </c>
      <c r="V935" s="75">
        <v>44943</v>
      </c>
      <c r="W935" s="75">
        <v>45274</v>
      </c>
      <c r="X935" s="54" t="s">
        <v>2166</v>
      </c>
      <c r="Y935" s="57" t="s">
        <v>100</v>
      </c>
      <c r="Z935" s="392">
        <v>1</v>
      </c>
      <c r="AA935" s="58" t="s">
        <v>3689</v>
      </c>
      <c r="AB935" s="435">
        <v>45274</v>
      </c>
      <c r="AC935" s="392">
        <v>1</v>
      </c>
      <c r="AD935" s="58" t="s">
        <v>3689</v>
      </c>
      <c r="AE935" s="435">
        <v>45274</v>
      </c>
      <c r="AF935" s="57" t="s">
        <v>79</v>
      </c>
      <c r="AG935" s="437">
        <v>1</v>
      </c>
    </row>
    <row r="936" spans="1:33" ht="39.75" customHeight="1" x14ac:dyDescent="0.25">
      <c r="A936" s="49" t="s">
        <v>4510</v>
      </c>
      <c r="B936" s="49">
        <v>4000</v>
      </c>
      <c r="C936" s="49" t="s">
        <v>70</v>
      </c>
      <c r="D936" s="49" t="s">
        <v>3646</v>
      </c>
      <c r="E936" s="49">
        <v>4</v>
      </c>
      <c r="F936" s="49" t="s">
        <v>3690</v>
      </c>
      <c r="G936" s="49" t="s">
        <v>3690</v>
      </c>
      <c r="H936" s="417" t="s">
        <v>75</v>
      </c>
      <c r="I936" s="417" t="s">
        <v>76</v>
      </c>
      <c r="J936" s="417" t="s">
        <v>265</v>
      </c>
      <c r="K936" s="417" t="s">
        <v>124</v>
      </c>
      <c r="L936" s="417" t="s">
        <v>79</v>
      </c>
      <c r="M936" s="417" t="s">
        <v>3648</v>
      </c>
      <c r="N936" s="417" t="s">
        <v>1293</v>
      </c>
      <c r="O936" s="417" t="s">
        <v>3691</v>
      </c>
      <c r="P936" s="417" t="s">
        <v>3692</v>
      </c>
      <c r="Q936" s="50">
        <v>0.13</v>
      </c>
      <c r="R936" s="50"/>
      <c r="S936" s="153">
        <v>1</v>
      </c>
      <c r="T936" s="417" t="s">
        <v>84</v>
      </c>
      <c r="U936" s="417" t="s">
        <v>3693</v>
      </c>
      <c r="V936" s="171">
        <v>44991</v>
      </c>
      <c r="W936" s="171">
        <v>45198</v>
      </c>
      <c r="X936" s="417" t="s">
        <v>3694</v>
      </c>
      <c r="Y936" s="57" t="s">
        <v>100</v>
      </c>
      <c r="Z936" s="392">
        <v>1</v>
      </c>
      <c r="AA936" s="58" t="s">
        <v>3695</v>
      </c>
      <c r="AB936" s="435">
        <v>45184</v>
      </c>
      <c r="AC936" s="392">
        <v>1</v>
      </c>
      <c r="AD936" s="58" t="s">
        <v>939</v>
      </c>
      <c r="AE936" s="435">
        <v>45184</v>
      </c>
      <c r="AF936" s="436" t="s">
        <v>92</v>
      </c>
      <c r="AG936" s="437" t="s">
        <v>92</v>
      </c>
    </row>
    <row r="937" spans="1:33" ht="39.75" customHeight="1" x14ac:dyDescent="0.25">
      <c r="A937" s="53" t="s">
        <v>4510</v>
      </c>
      <c r="B937" s="53">
        <v>4000</v>
      </c>
      <c r="C937" s="53" t="s">
        <v>70</v>
      </c>
      <c r="D937" s="53" t="s">
        <v>3646</v>
      </c>
      <c r="E937" s="53">
        <v>4</v>
      </c>
      <c r="F937" s="53" t="s">
        <v>3696</v>
      </c>
      <c r="G937" s="53" t="s">
        <v>3690</v>
      </c>
      <c r="H937" s="54" t="s">
        <v>94</v>
      </c>
      <c r="I937" s="54" t="s">
        <v>76</v>
      </c>
      <c r="J937" s="54" t="s">
        <v>80</v>
      </c>
      <c r="K937" s="54" t="s">
        <v>80</v>
      </c>
      <c r="L937" s="54" t="s">
        <v>80</v>
      </c>
      <c r="M937" s="54" t="s">
        <v>80</v>
      </c>
      <c r="N937" s="54" t="s">
        <v>80</v>
      </c>
      <c r="O937" s="54" t="s">
        <v>644</v>
      </c>
      <c r="P937" s="54" t="s">
        <v>374</v>
      </c>
      <c r="Q937" s="52">
        <v>0.2</v>
      </c>
      <c r="R937" s="52">
        <v>2.6000000000000002E-2</v>
      </c>
      <c r="S937" s="428">
        <v>1</v>
      </c>
      <c r="T937" s="54" t="s">
        <v>84</v>
      </c>
      <c r="U937" s="54" t="s">
        <v>2426</v>
      </c>
      <c r="V937" s="75">
        <v>44991</v>
      </c>
      <c r="W937" s="75">
        <v>45078</v>
      </c>
      <c r="X937" s="54" t="s">
        <v>2166</v>
      </c>
      <c r="Y937" s="57" t="s">
        <v>100</v>
      </c>
      <c r="Z937" s="392">
        <v>1</v>
      </c>
      <c r="AA937" s="58" t="s">
        <v>3697</v>
      </c>
      <c r="AB937" s="435">
        <v>45077</v>
      </c>
      <c r="AC937" s="392">
        <v>1</v>
      </c>
      <c r="AD937" s="58" t="s">
        <v>3655</v>
      </c>
      <c r="AE937" s="435">
        <v>45077</v>
      </c>
      <c r="AF937" s="57" t="s">
        <v>79</v>
      </c>
      <c r="AG937" s="437">
        <v>1</v>
      </c>
    </row>
    <row r="938" spans="1:33" ht="39.75" customHeight="1" x14ac:dyDescent="0.25">
      <c r="A938" s="53" t="s">
        <v>4510</v>
      </c>
      <c r="B938" s="53">
        <v>4000</v>
      </c>
      <c r="C938" s="53" t="s">
        <v>70</v>
      </c>
      <c r="D938" s="53" t="s">
        <v>3646</v>
      </c>
      <c r="E938" s="53">
        <v>4</v>
      </c>
      <c r="F938" s="53" t="s">
        <v>3698</v>
      </c>
      <c r="G938" s="53" t="s">
        <v>3690</v>
      </c>
      <c r="H938" s="54" t="s">
        <v>94</v>
      </c>
      <c r="I938" s="54" t="s">
        <v>76</v>
      </c>
      <c r="J938" s="54" t="s">
        <v>80</v>
      </c>
      <c r="K938" s="54" t="s">
        <v>80</v>
      </c>
      <c r="L938" s="54" t="s">
        <v>80</v>
      </c>
      <c r="M938" s="54" t="s">
        <v>80</v>
      </c>
      <c r="N938" s="54" t="s">
        <v>80</v>
      </c>
      <c r="O938" s="54" t="s">
        <v>644</v>
      </c>
      <c r="P938" s="54" t="s">
        <v>378</v>
      </c>
      <c r="Q938" s="52">
        <v>0.2</v>
      </c>
      <c r="R938" s="52">
        <v>2.6000000000000002E-2</v>
      </c>
      <c r="S938" s="428">
        <v>1</v>
      </c>
      <c r="T938" s="54" t="s">
        <v>84</v>
      </c>
      <c r="U938" s="54" t="s">
        <v>3189</v>
      </c>
      <c r="V938" s="75">
        <v>45090</v>
      </c>
      <c r="W938" s="75">
        <v>45135</v>
      </c>
      <c r="X938" s="54" t="s">
        <v>3699</v>
      </c>
      <c r="Y938" s="57" t="s">
        <v>100</v>
      </c>
      <c r="Z938" s="392">
        <v>1</v>
      </c>
      <c r="AA938" s="58" t="s">
        <v>3700</v>
      </c>
      <c r="AB938" s="435">
        <v>45134</v>
      </c>
      <c r="AC938" s="392">
        <v>1</v>
      </c>
      <c r="AD938" s="58" t="s">
        <v>3701</v>
      </c>
      <c r="AE938" s="435">
        <v>45183</v>
      </c>
      <c r="AF938" s="57" t="s">
        <v>125</v>
      </c>
      <c r="AG938" s="437">
        <v>0.9</v>
      </c>
    </row>
    <row r="939" spans="1:33" ht="39.75" customHeight="1" x14ac:dyDescent="0.25">
      <c r="A939" s="53" t="s">
        <v>4510</v>
      </c>
      <c r="B939" s="53">
        <v>4000</v>
      </c>
      <c r="C939" s="53" t="s">
        <v>70</v>
      </c>
      <c r="D939" s="53" t="s">
        <v>3646</v>
      </c>
      <c r="E939" s="53">
        <v>4</v>
      </c>
      <c r="F939" s="53" t="s">
        <v>3702</v>
      </c>
      <c r="G939" s="53" t="s">
        <v>3690</v>
      </c>
      <c r="H939" s="54" t="s">
        <v>94</v>
      </c>
      <c r="I939" s="54" t="s">
        <v>76</v>
      </c>
      <c r="J939" s="54" t="s">
        <v>80</v>
      </c>
      <c r="K939" s="54" t="s">
        <v>80</v>
      </c>
      <c r="L939" s="54" t="s">
        <v>80</v>
      </c>
      <c r="M939" s="54" t="s">
        <v>80</v>
      </c>
      <c r="N939" s="54" t="s">
        <v>80</v>
      </c>
      <c r="O939" s="54" t="s">
        <v>644</v>
      </c>
      <c r="P939" s="54" t="s">
        <v>383</v>
      </c>
      <c r="Q939" s="52">
        <v>0.2</v>
      </c>
      <c r="R939" s="52">
        <v>2.6000000000000002E-2</v>
      </c>
      <c r="S939" s="428">
        <v>1</v>
      </c>
      <c r="T939" s="54" t="s">
        <v>84</v>
      </c>
      <c r="U939" s="54" t="s">
        <v>3192</v>
      </c>
      <c r="V939" s="75">
        <v>45138</v>
      </c>
      <c r="W939" s="75">
        <v>45156</v>
      </c>
      <c r="X939" s="54" t="s">
        <v>2166</v>
      </c>
      <c r="Y939" s="57" t="s">
        <v>100</v>
      </c>
      <c r="Z939" s="392">
        <v>1</v>
      </c>
      <c r="AA939" s="58" t="s">
        <v>3703</v>
      </c>
      <c r="AB939" s="435">
        <v>45156</v>
      </c>
      <c r="AC939" s="392">
        <v>1</v>
      </c>
      <c r="AD939" s="58" t="s">
        <v>3704</v>
      </c>
      <c r="AE939" s="435">
        <v>45156</v>
      </c>
      <c r="AF939" s="57" t="s">
        <v>79</v>
      </c>
      <c r="AG939" s="437">
        <v>1</v>
      </c>
    </row>
    <row r="940" spans="1:33" ht="39.75" customHeight="1" x14ac:dyDescent="0.25">
      <c r="A940" s="53" t="s">
        <v>4510</v>
      </c>
      <c r="B940" s="53">
        <v>4000</v>
      </c>
      <c r="C940" s="53" t="s">
        <v>70</v>
      </c>
      <c r="D940" s="53" t="s">
        <v>3646</v>
      </c>
      <c r="E940" s="53">
        <v>4</v>
      </c>
      <c r="F940" s="53" t="s">
        <v>3705</v>
      </c>
      <c r="G940" s="53" t="s">
        <v>3690</v>
      </c>
      <c r="H940" s="54" t="s">
        <v>102</v>
      </c>
      <c r="I940" s="54" t="s">
        <v>76</v>
      </c>
      <c r="J940" s="54" t="s">
        <v>80</v>
      </c>
      <c r="K940" s="54" t="s">
        <v>80</v>
      </c>
      <c r="L940" s="54" t="s">
        <v>80</v>
      </c>
      <c r="M940" s="54" t="s">
        <v>80</v>
      </c>
      <c r="N940" s="54" t="s">
        <v>80</v>
      </c>
      <c r="O940" s="54" t="s">
        <v>644</v>
      </c>
      <c r="P940" s="54" t="s">
        <v>388</v>
      </c>
      <c r="Q940" s="52">
        <v>0</v>
      </c>
      <c r="R940" s="52">
        <v>0</v>
      </c>
      <c r="S940" s="428">
        <v>1</v>
      </c>
      <c r="T940" s="54" t="s">
        <v>84</v>
      </c>
      <c r="U940" s="54" t="s">
        <v>3196</v>
      </c>
      <c r="V940" s="75">
        <v>45138</v>
      </c>
      <c r="W940" s="75">
        <v>45156</v>
      </c>
      <c r="X940" s="54" t="s">
        <v>390</v>
      </c>
      <c r="Y940" s="57" t="s">
        <v>100</v>
      </c>
      <c r="Z940" s="392">
        <v>1</v>
      </c>
      <c r="AA940" s="58" t="s">
        <v>3706</v>
      </c>
      <c r="AB940" s="435">
        <v>45156</v>
      </c>
      <c r="AC940" s="392">
        <v>1</v>
      </c>
      <c r="AD940" s="58" t="s">
        <v>3704</v>
      </c>
      <c r="AE940" s="435">
        <v>45156</v>
      </c>
      <c r="AF940" s="57" t="s">
        <v>79</v>
      </c>
      <c r="AG940" s="437">
        <v>1</v>
      </c>
    </row>
    <row r="941" spans="1:33" ht="39.75" customHeight="1" x14ac:dyDescent="0.25">
      <c r="A941" s="53" t="s">
        <v>4510</v>
      </c>
      <c r="B941" s="53">
        <v>4000</v>
      </c>
      <c r="C941" s="53" t="s">
        <v>70</v>
      </c>
      <c r="D941" s="53" t="s">
        <v>3646</v>
      </c>
      <c r="E941" s="53">
        <v>4</v>
      </c>
      <c r="F941" s="53" t="s">
        <v>3707</v>
      </c>
      <c r="G941" s="53" t="s">
        <v>3690</v>
      </c>
      <c r="H941" s="54" t="s">
        <v>94</v>
      </c>
      <c r="I941" s="54" t="s">
        <v>76</v>
      </c>
      <c r="J941" s="54" t="s">
        <v>80</v>
      </c>
      <c r="K941" s="54" t="s">
        <v>80</v>
      </c>
      <c r="L941" s="54" t="s">
        <v>80</v>
      </c>
      <c r="M941" s="54" t="s">
        <v>80</v>
      </c>
      <c r="N941" s="54" t="s">
        <v>80</v>
      </c>
      <c r="O941" s="54" t="s">
        <v>644</v>
      </c>
      <c r="P941" s="54" t="s">
        <v>393</v>
      </c>
      <c r="Q941" s="52">
        <v>0.4</v>
      </c>
      <c r="R941" s="52">
        <v>5.2000000000000005E-2</v>
      </c>
      <c r="S941" s="428">
        <v>1</v>
      </c>
      <c r="T941" s="54" t="s">
        <v>84</v>
      </c>
      <c r="U941" s="54" t="s">
        <v>3199</v>
      </c>
      <c r="V941" s="75">
        <v>45160</v>
      </c>
      <c r="W941" s="75">
        <v>45198</v>
      </c>
      <c r="X941" s="54" t="s">
        <v>3699</v>
      </c>
      <c r="Y941" s="57" t="s">
        <v>100</v>
      </c>
      <c r="Z941" s="392">
        <v>1</v>
      </c>
      <c r="AA941" s="58" t="s">
        <v>3708</v>
      </c>
      <c r="AB941" s="435">
        <v>45184</v>
      </c>
      <c r="AC941" s="392">
        <v>1</v>
      </c>
      <c r="AD941" s="58" t="s">
        <v>3704</v>
      </c>
      <c r="AE941" s="435">
        <v>45184</v>
      </c>
      <c r="AF941" s="57" t="s">
        <v>79</v>
      </c>
      <c r="AG941" s="437">
        <v>1</v>
      </c>
    </row>
    <row r="942" spans="1:33" ht="39.75" customHeight="1" x14ac:dyDescent="0.25">
      <c r="A942" s="49" t="s">
        <v>4510</v>
      </c>
      <c r="B942" s="49">
        <v>4000</v>
      </c>
      <c r="C942" s="49" t="s">
        <v>70</v>
      </c>
      <c r="D942" s="49" t="s">
        <v>3646</v>
      </c>
      <c r="E942" s="49">
        <v>4</v>
      </c>
      <c r="F942" s="49" t="s">
        <v>3709</v>
      </c>
      <c r="G942" s="49" t="s">
        <v>3709</v>
      </c>
      <c r="H942" s="417" t="s">
        <v>75</v>
      </c>
      <c r="I942" s="417" t="s">
        <v>76</v>
      </c>
      <c r="J942" s="417" t="s">
        <v>296</v>
      </c>
      <c r="K942" s="417" t="s">
        <v>472</v>
      </c>
      <c r="L942" s="417" t="s">
        <v>125</v>
      </c>
      <c r="M942" s="417" t="s">
        <v>3648</v>
      </c>
      <c r="N942" s="417" t="s">
        <v>2593</v>
      </c>
      <c r="O942" s="417" t="s">
        <v>644</v>
      </c>
      <c r="P942" s="417" t="s">
        <v>3710</v>
      </c>
      <c r="Q942" s="50">
        <v>0.12</v>
      </c>
      <c r="R942" s="50"/>
      <c r="S942" s="153">
        <v>300</v>
      </c>
      <c r="T942" s="417" t="s">
        <v>84</v>
      </c>
      <c r="U942" s="417" t="s">
        <v>3711</v>
      </c>
      <c r="V942" s="171">
        <v>44958</v>
      </c>
      <c r="W942" s="171">
        <v>45260</v>
      </c>
      <c r="X942" s="417" t="s">
        <v>2166</v>
      </c>
      <c r="Y942" s="57" t="s">
        <v>100</v>
      </c>
      <c r="Z942" s="392">
        <v>1</v>
      </c>
      <c r="AA942" s="58" t="s">
        <v>3651</v>
      </c>
      <c r="AB942" s="435">
        <v>45274</v>
      </c>
      <c r="AC942" s="392">
        <v>1</v>
      </c>
      <c r="AD942" s="58" t="s">
        <v>4827</v>
      </c>
      <c r="AE942" s="435">
        <v>45274</v>
      </c>
      <c r="AF942" s="436" t="s">
        <v>92</v>
      </c>
      <c r="AG942" s="437" t="s">
        <v>92</v>
      </c>
    </row>
    <row r="943" spans="1:33" ht="39.75" customHeight="1" x14ac:dyDescent="0.25">
      <c r="A943" s="53" t="s">
        <v>4510</v>
      </c>
      <c r="B943" s="53">
        <v>4000</v>
      </c>
      <c r="C943" s="53" t="s">
        <v>70</v>
      </c>
      <c r="D943" s="53" t="s">
        <v>3646</v>
      </c>
      <c r="E943" s="53">
        <v>4</v>
      </c>
      <c r="F943" s="53" t="s">
        <v>3713</v>
      </c>
      <c r="G943" s="53" t="s">
        <v>3709</v>
      </c>
      <c r="H943" s="54" t="s">
        <v>94</v>
      </c>
      <c r="I943" s="54" t="s">
        <v>76</v>
      </c>
      <c r="J943" s="54" t="s">
        <v>80</v>
      </c>
      <c r="K943" s="54" t="s">
        <v>80</v>
      </c>
      <c r="L943" s="54" t="s">
        <v>80</v>
      </c>
      <c r="M943" s="54" t="s">
        <v>80</v>
      </c>
      <c r="N943" s="54" t="s">
        <v>80</v>
      </c>
      <c r="O943" s="54" t="s">
        <v>644</v>
      </c>
      <c r="P943" s="54" t="s">
        <v>3714</v>
      </c>
      <c r="Q943" s="52">
        <v>0.5</v>
      </c>
      <c r="R943" s="52">
        <v>0.06</v>
      </c>
      <c r="S943" s="428">
        <v>300</v>
      </c>
      <c r="T943" s="54" t="s">
        <v>84</v>
      </c>
      <c r="U943" s="54" t="s">
        <v>3715</v>
      </c>
      <c r="V943" s="75">
        <v>44958</v>
      </c>
      <c r="W943" s="75">
        <v>45260</v>
      </c>
      <c r="X943" s="54" t="s">
        <v>2166</v>
      </c>
      <c r="Y943" s="57" t="s">
        <v>100</v>
      </c>
      <c r="Z943" s="392">
        <v>1</v>
      </c>
      <c r="AA943" s="58" t="s">
        <v>3716</v>
      </c>
      <c r="AB943" s="435">
        <v>45274</v>
      </c>
      <c r="AC943" s="392">
        <v>1</v>
      </c>
      <c r="AD943" s="58" t="s">
        <v>3717</v>
      </c>
      <c r="AE943" s="435">
        <v>45274</v>
      </c>
      <c r="AF943" s="57" t="s">
        <v>125</v>
      </c>
      <c r="AG943" s="437">
        <v>0.95</v>
      </c>
    </row>
    <row r="944" spans="1:33" ht="39.75" customHeight="1" x14ac:dyDescent="0.25">
      <c r="A944" s="53" t="s">
        <v>4510</v>
      </c>
      <c r="B944" s="53">
        <v>4000</v>
      </c>
      <c r="C944" s="53" t="s">
        <v>70</v>
      </c>
      <c r="D944" s="53" t="s">
        <v>3646</v>
      </c>
      <c r="E944" s="53">
        <v>4</v>
      </c>
      <c r="F944" s="53" t="s">
        <v>3718</v>
      </c>
      <c r="G944" s="53" t="s">
        <v>3709</v>
      </c>
      <c r="H944" s="54" t="s">
        <v>94</v>
      </c>
      <c r="I944" s="54" t="s">
        <v>76</v>
      </c>
      <c r="J944" s="54" t="s">
        <v>80</v>
      </c>
      <c r="K944" s="54" t="s">
        <v>80</v>
      </c>
      <c r="L944" s="54" t="s">
        <v>80</v>
      </c>
      <c r="M944" s="54" t="s">
        <v>80</v>
      </c>
      <c r="N944" s="54" t="s">
        <v>80</v>
      </c>
      <c r="O944" s="54" t="s">
        <v>644</v>
      </c>
      <c r="P944" s="54" t="s">
        <v>3719</v>
      </c>
      <c r="Q944" s="52">
        <v>0.5</v>
      </c>
      <c r="R944" s="52">
        <v>0.06</v>
      </c>
      <c r="S944" s="428">
        <v>300</v>
      </c>
      <c r="T944" s="54" t="s">
        <v>84</v>
      </c>
      <c r="U944" s="54" t="s">
        <v>3711</v>
      </c>
      <c r="V944" s="75">
        <v>44958</v>
      </c>
      <c r="W944" s="75">
        <v>45260</v>
      </c>
      <c r="X944" s="54" t="s">
        <v>2166</v>
      </c>
      <c r="Y944" s="57" t="s">
        <v>100</v>
      </c>
      <c r="Z944" s="392">
        <v>1</v>
      </c>
      <c r="AA944" s="58" t="s">
        <v>3720</v>
      </c>
      <c r="AB944" s="435">
        <v>45274</v>
      </c>
      <c r="AC944" s="392">
        <v>1</v>
      </c>
      <c r="AD944" s="58" t="s">
        <v>3717</v>
      </c>
      <c r="AE944" s="435">
        <v>45274</v>
      </c>
      <c r="AF944" s="57" t="s">
        <v>125</v>
      </c>
      <c r="AG944" s="437">
        <v>0.95</v>
      </c>
    </row>
    <row r="945" spans="1:33" ht="39.75" customHeight="1" x14ac:dyDescent="0.25">
      <c r="A945" s="63" t="s">
        <v>4510</v>
      </c>
      <c r="B945" s="63">
        <v>4000</v>
      </c>
      <c r="C945" s="63" t="s">
        <v>70</v>
      </c>
      <c r="D945" s="63" t="s">
        <v>3646</v>
      </c>
      <c r="E945" s="63">
        <v>4</v>
      </c>
      <c r="F945" s="63" t="s">
        <v>3722</v>
      </c>
      <c r="G945" s="63" t="s">
        <v>3722</v>
      </c>
      <c r="H945" s="418" t="s">
        <v>155</v>
      </c>
      <c r="I945" s="418" t="s">
        <v>155</v>
      </c>
      <c r="J945" s="418" t="s">
        <v>80</v>
      </c>
      <c r="K945" s="418" t="s">
        <v>80</v>
      </c>
      <c r="L945" s="418" t="s">
        <v>80</v>
      </c>
      <c r="M945" s="418" t="s">
        <v>80</v>
      </c>
      <c r="N945" s="418" t="s">
        <v>80</v>
      </c>
      <c r="O945" s="418" t="s">
        <v>80</v>
      </c>
      <c r="P945" s="418" t="s">
        <v>156</v>
      </c>
      <c r="Q945" s="64">
        <v>1</v>
      </c>
      <c r="R945" s="64"/>
      <c r="S945" s="429">
        <v>8</v>
      </c>
      <c r="T945" s="418" t="s">
        <v>84</v>
      </c>
      <c r="U945" s="418" t="s">
        <v>162</v>
      </c>
      <c r="V945" s="412">
        <v>44927</v>
      </c>
      <c r="W945" s="412">
        <v>45290</v>
      </c>
      <c r="X945" s="418" t="s">
        <v>2166</v>
      </c>
      <c r="Y945" s="57" t="s">
        <v>100</v>
      </c>
      <c r="Z945" s="392">
        <v>1</v>
      </c>
      <c r="AA945" s="58" t="s">
        <v>4646</v>
      </c>
      <c r="AB945" s="435">
        <v>45291</v>
      </c>
      <c r="AC945" s="392">
        <v>1</v>
      </c>
      <c r="AD945" s="58" t="s">
        <v>4646</v>
      </c>
      <c r="AE945" s="435">
        <v>45291</v>
      </c>
      <c r="AF945" s="436" t="s">
        <v>92</v>
      </c>
      <c r="AG945" s="437" t="s">
        <v>92</v>
      </c>
    </row>
    <row r="946" spans="1:33" ht="39.75" customHeight="1" x14ac:dyDescent="0.25">
      <c r="A946" s="53" t="s">
        <v>4510</v>
      </c>
      <c r="B946" s="53">
        <v>4000</v>
      </c>
      <c r="C946" s="53" t="s">
        <v>70</v>
      </c>
      <c r="D946" s="53" t="s">
        <v>3646</v>
      </c>
      <c r="E946" s="53">
        <v>4</v>
      </c>
      <c r="F946" s="53" t="s">
        <v>3723</v>
      </c>
      <c r="G946" s="53" t="s">
        <v>3722</v>
      </c>
      <c r="H946" s="54" t="s">
        <v>159</v>
      </c>
      <c r="I946" s="54" t="s">
        <v>160</v>
      </c>
      <c r="J946" s="54" t="s">
        <v>80</v>
      </c>
      <c r="K946" s="54" t="s">
        <v>80</v>
      </c>
      <c r="L946" s="54" t="s">
        <v>80</v>
      </c>
      <c r="M946" s="54" t="s">
        <v>80</v>
      </c>
      <c r="N946" s="54" t="s">
        <v>80</v>
      </c>
      <c r="O946" s="54" t="s">
        <v>80</v>
      </c>
      <c r="P946" s="54" t="s">
        <v>161</v>
      </c>
      <c r="Q946" s="52">
        <v>0.375</v>
      </c>
      <c r="R946" s="52">
        <v>0.375</v>
      </c>
      <c r="S946" s="428">
        <v>3</v>
      </c>
      <c r="T946" s="54" t="s">
        <v>84</v>
      </c>
      <c r="U946" s="54" t="s">
        <v>162</v>
      </c>
      <c r="V946" s="75">
        <v>44927</v>
      </c>
      <c r="W946" s="75">
        <v>45016</v>
      </c>
      <c r="X946" s="54" t="s">
        <v>2166</v>
      </c>
      <c r="Y946" s="57" t="s">
        <v>100</v>
      </c>
      <c r="Z946" s="392">
        <v>1</v>
      </c>
      <c r="AA946" s="58" t="s">
        <v>229</v>
      </c>
      <c r="AB946" s="435">
        <v>45016</v>
      </c>
      <c r="AC946" s="392">
        <v>1</v>
      </c>
      <c r="AD946" s="58" t="s">
        <v>230</v>
      </c>
      <c r="AE946" s="435">
        <v>45016</v>
      </c>
      <c r="AF946" s="57" t="s">
        <v>79</v>
      </c>
      <c r="AG946" s="437">
        <v>1</v>
      </c>
    </row>
    <row r="947" spans="1:33" ht="39.75" customHeight="1" x14ac:dyDescent="0.25">
      <c r="A947" s="53" t="s">
        <v>4510</v>
      </c>
      <c r="B947" s="53">
        <v>4000</v>
      </c>
      <c r="C947" s="53" t="s">
        <v>70</v>
      </c>
      <c r="D947" s="53" t="s">
        <v>3646</v>
      </c>
      <c r="E947" s="53">
        <v>4</v>
      </c>
      <c r="F947" s="53" t="s">
        <v>3724</v>
      </c>
      <c r="G947" s="53" t="s">
        <v>3722</v>
      </c>
      <c r="H947" s="54" t="s">
        <v>165</v>
      </c>
      <c r="I947" s="54" t="s">
        <v>160</v>
      </c>
      <c r="J947" s="54" t="s">
        <v>80</v>
      </c>
      <c r="K947" s="54" t="s">
        <v>80</v>
      </c>
      <c r="L947" s="54" t="s">
        <v>80</v>
      </c>
      <c r="M947" s="54" t="s">
        <v>80</v>
      </c>
      <c r="N947" s="54" t="s">
        <v>80</v>
      </c>
      <c r="O947" s="54" t="s">
        <v>80</v>
      </c>
      <c r="P947" s="54" t="s">
        <v>166</v>
      </c>
      <c r="Q947" s="52">
        <v>0.125</v>
      </c>
      <c r="R947" s="52">
        <v>0.125</v>
      </c>
      <c r="S947" s="428">
        <v>1</v>
      </c>
      <c r="T947" s="54" t="s">
        <v>84</v>
      </c>
      <c r="U947" s="54" t="s">
        <v>162</v>
      </c>
      <c r="V947" s="75">
        <v>45017</v>
      </c>
      <c r="W947" s="75">
        <v>45107</v>
      </c>
      <c r="X947" s="54" t="s">
        <v>2166</v>
      </c>
      <c r="Y947" s="57" t="s">
        <v>100</v>
      </c>
      <c r="Z947" s="392">
        <v>1</v>
      </c>
      <c r="AA947" s="58" t="s">
        <v>1387</v>
      </c>
      <c r="AB947" s="435">
        <v>45107</v>
      </c>
      <c r="AC947" s="392">
        <v>1</v>
      </c>
      <c r="AD947" s="58" t="s">
        <v>1387</v>
      </c>
      <c r="AE947" s="435">
        <v>45107</v>
      </c>
      <c r="AF947" s="57" t="s">
        <v>79</v>
      </c>
      <c r="AG947" s="437">
        <v>1</v>
      </c>
    </row>
    <row r="948" spans="1:33" ht="39.75" customHeight="1" x14ac:dyDescent="0.25">
      <c r="A948" s="53" t="s">
        <v>4510</v>
      </c>
      <c r="B948" s="53">
        <v>4000</v>
      </c>
      <c r="C948" s="53" t="s">
        <v>70</v>
      </c>
      <c r="D948" s="53" t="s">
        <v>3646</v>
      </c>
      <c r="E948" s="53">
        <v>4</v>
      </c>
      <c r="F948" s="53" t="s">
        <v>3725</v>
      </c>
      <c r="G948" s="53" t="s">
        <v>3722</v>
      </c>
      <c r="H948" s="54" t="s">
        <v>235</v>
      </c>
      <c r="I948" s="54" t="s">
        <v>160</v>
      </c>
      <c r="J948" s="54" t="s">
        <v>80</v>
      </c>
      <c r="K948" s="54" t="s">
        <v>80</v>
      </c>
      <c r="L948" s="54" t="s">
        <v>80</v>
      </c>
      <c r="M948" s="54" t="s">
        <v>80</v>
      </c>
      <c r="N948" s="54" t="s">
        <v>80</v>
      </c>
      <c r="O948" s="54" t="s">
        <v>80</v>
      </c>
      <c r="P948" s="54" t="s">
        <v>236</v>
      </c>
      <c r="Q948" s="52">
        <v>0.125</v>
      </c>
      <c r="R948" s="52">
        <v>0.125</v>
      </c>
      <c r="S948" s="428">
        <v>0</v>
      </c>
      <c r="T948" s="54" t="s">
        <v>84</v>
      </c>
      <c r="U948" s="54" t="s">
        <v>162</v>
      </c>
      <c r="V948" s="75">
        <v>45108</v>
      </c>
      <c r="W948" s="75">
        <v>45199</v>
      </c>
      <c r="X948" s="54" t="s">
        <v>2166</v>
      </c>
      <c r="Y948" s="449" t="s">
        <v>89</v>
      </c>
      <c r="Z948" s="444" t="s">
        <v>92</v>
      </c>
      <c r="AA948" s="445" t="s">
        <v>3726</v>
      </c>
      <c r="AB948" s="446" t="s">
        <v>92</v>
      </c>
      <c r="AC948" s="444" t="s">
        <v>92</v>
      </c>
      <c r="AD948" s="445" t="s">
        <v>3726</v>
      </c>
      <c r="AE948" s="446" t="s">
        <v>92</v>
      </c>
      <c r="AF948" s="449" t="s">
        <v>92</v>
      </c>
      <c r="AG948" s="448" t="s">
        <v>92</v>
      </c>
    </row>
    <row r="949" spans="1:33" ht="39.75" customHeight="1" x14ac:dyDescent="0.25">
      <c r="A949" s="53" t="s">
        <v>4510</v>
      </c>
      <c r="B949" s="53">
        <v>4000</v>
      </c>
      <c r="C949" s="53" t="s">
        <v>70</v>
      </c>
      <c r="D949" s="53" t="s">
        <v>3646</v>
      </c>
      <c r="E949" s="53">
        <v>4</v>
      </c>
      <c r="F949" s="53" t="s">
        <v>3727</v>
      </c>
      <c r="G949" s="53" t="s">
        <v>3722</v>
      </c>
      <c r="H949" s="54" t="s">
        <v>170</v>
      </c>
      <c r="I949" s="54" t="s">
        <v>160</v>
      </c>
      <c r="J949" s="54" t="s">
        <v>80</v>
      </c>
      <c r="K949" s="54" t="s">
        <v>80</v>
      </c>
      <c r="L949" s="54" t="s">
        <v>80</v>
      </c>
      <c r="M949" s="54" t="s">
        <v>80</v>
      </c>
      <c r="N949" s="54" t="s">
        <v>80</v>
      </c>
      <c r="O949" s="54" t="s">
        <v>80</v>
      </c>
      <c r="P949" s="54" t="s">
        <v>171</v>
      </c>
      <c r="Q949" s="52">
        <v>0.375</v>
      </c>
      <c r="R949" s="52">
        <v>0.375</v>
      </c>
      <c r="S949" s="428">
        <v>4</v>
      </c>
      <c r="T949" s="54" t="s">
        <v>84</v>
      </c>
      <c r="U949" s="54" t="s">
        <v>162</v>
      </c>
      <c r="V949" s="75">
        <v>45200</v>
      </c>
      <c r="W949" s="75">
        <v>45290</v>
      </c>
      <c r="X949" s="54" t="s">
        <v>2166</v>
      </c>
      <c r="Y949" s="57" t="s">
        <v>100</v>
      </c>
      <c r="Z949" s="392">
        <v>1</v>
      </c>
      <c r="AA949" s="58" t="s">
        <v>4652</v>
      </c>
      <c r="AB949" s="435">
        <v>45291</v>
      </c>
      <c r="AC949" s="392">
        <v>1</v>
      </c>
      <c r="AD949" s="58" t="s">
        <v>4652</v>
      </c>
      <c r="AE949" s="435">
        <v>45291</v>
      </c>
      <c r="AF949" s="57" t="s">
        <v>79</v>
      </c>
      <c r="AG949" s="437">
        <v>1</v>
      </c>
    </row>
    <row r="950" spans="1:33" ht="39.75" customHeight="1" x14ac:dyDescent="0.25">
      <c r="A950" s="49" t="s">
        <v>4512</v>
      </c>
      <c r="B950" s="49">
        <v>6000</v>
      </c>
      <c r="C950" s="49" t="s">
        <v>71</v>
      </c>
      <c r="D950" s="49" t="s">
        <v>3728</v>
      </c>
      <c r="E950" s="49">
        <v>6</v>
      </c>
      <c r="F950" s="49" t="s">
        <v>3729</v>
      </c>
      <c r="G950" s="49" t="s">
        <v>3729</v>
      </c>
      <c r="H950" s="417" t="s">
        <v>75</v>
      </c>
      <c r="I950" s="417" t="s">
        <v>730</v>
      </c>
      <c r="J950" s="417" t="s">
        <v>3338</v>
      </c>
      <c r="K950" s="417" t="s">
        <v>472</v>
      </c>
      <c r="L950" s="417" t="s">
        <v>125</v>
      </c>
      <c r="M950" s="417" t="s">
        <v>3730</v>
      </c>
      <c r="N950" s="417" t="s">
        <v>3731</v>
      </c>
      <c r="O950" s="417" t="s">
        <v>516</v>
      </c>
      <c r="P950" s="417" t="s">
        <v>3732</v>
      </c>
      <c r="Q950" s="50">
        <v>0.06</v>
      </c>
      <c r="R950" s="50"/>
      <c r="S950" s="153">
        <v>3275</v>
      </c>
      <c r="T950" s="417" t="s">
        <v>84</v>
      </c>
      <c r="U950" s="417" t="s">
        <v>3733</v>
      </c>
      <c r="V950" s="171">
        <v>44936</v>
      </c>
      <c r="W950" s="171">
        <v>45289</v>
      </c>
      <c r="X950" s="417" t="s">
        <v>2252</v>
      </c>
      <c r="Y950" s="57" t="s">
        <v>100</v>
      </c>
      <c r="Z950" s="392">
        <v>1</v>
      </c>
      <c r="AA950" s="58" t="s">
        <v>3735</v>
      </c>
      <c r="AB950" s="435">
        <v>45288</v>
      </c>
      <c r="AC950" s="392">
        <v>1</v>
      </c>
      <c r="AD950" s="58" t="s">
        <v>888</v>
      </c>
      <c r="AE950" s="435">
        <v>45288</v>
      </c>
      <c r="AF950" s="436" t="s">
        <v>92</v>
      </c>
      <c r="AG950" s="437" t="s">
        <v>92</v>
      </c>
    </row>
    <row r="951" spans="1:33" ht="39.75" customHeight="1" x14ac:dyDescent="0.25">
      <c r="A951" s="53" t="s">
        <v>4512</v>
      </c>
      <c r="B951" s="53">
        <v>6000</v>
      </c>
      <c r="C951" s="53" t="s">
        <v>71</v>
      </c>
      <c r="D951" s="53" t="s">
        <v>3728</v>
      </c>
      <c r="E951" s="53">
        <v>6</v>
      </c>
      <c r="F951" s="53" t="s">
        <v>3736</v>
      </c>
      <c r="G951" s="53" t="s">
        <v>3729</v>
      </c>
      <c r="H951" s="54" t="s">
        <v>94</v>
      </c>
      <c r="I951" s="54" t="s">
        <v>730</v>
      </c>
      <c r="J951" s="54" t="s">
        <v>80</v>
      </c>
      <c r="K951" s="54" t="s">
        <v>80</v>
      </c>
      <c r="L951" s="54" t="s">
        <v>80</v>
      </c>
      <c r="M951" s="54" t="s">
        <v>80</v>
      </c>
      <c r="N951" s="54" t="s">
        <v>80</v>
      </c>
      <c r="O951" s="54" t="s">
        <v>80</v>
      </c>
      <c r="P951" s="54" t="s">
        <v>3737</v>
      </c>
      <c r="Q951" s="119">
        <v>0.5</v>
      </c>
      <c r="R951" s="119">
        <v>0.03</v>
      </c>
      <c r="S951" s="428">
        <v>12</v>
      </c>
      <c r="T951" s="54" t="s">
        <v>84</v>
      </c>
      <c r="U951" s="54" t="s">
        <v>3738</v>
      </c>
      <c r="V951" s="75">
        <v>44936</v>
      </c>
      <c r="W951" s="75">
        <v>45275</v>
      </c>
      <c r="X951" s="54" t="s">
        <v>2252</v>
      </c>
      <c r="Y951" s="57" t="s">
        <v>100</v>
      </c>
      <c r="Z951" s="392">
        <v>1</v>
      </c>
      <c r="AA951" s="58" t="s">
        <v>3739</v>
      </c>
      <c r="AB951" s="435">
        <v>45275</v>
      </c>
      <c r="AC951" s="392">
        <v>1</v>
      </c>
      <c r="AD951" s="58" t="s">
        <v>386</v>
      </c>
      <c r="AE951" s="435">
        <v>45275</v>
      </c>
      <c r="AF951" s="57" t="s">
        <v>79</v>
      </c>
      <c r="AG951" s="437">
        <v>1</v>
      </c>
    </row>
    <row r="952" spans="1:33" ht="39.75" customHeight="1" x14ac:dyDescent="0.25">
      <c r="A952" s="53" t="s">
        <v>4512</v>
      </c>
      <c r="B952" s="53">
        <v>6000</v>
      </c>
      <c r="C952" s="53" t="s">
        <v>71</v>
      </c>
      <c r="D952" s="53" t="s">
        <v>3728</v>
      </c>
      <c r="E952" s="53">
        <v>6</v>
      </c>
      <c r="F952" s="53" t="s">
        <v>3740</v>
      </c>
      <c r="G952" s="53" t="s">
        <v>3729</v>
      </c>
      <c r="H952" s="54" t="s">
        <v>94</v>
      </c>
      <c r="I952" s="54" t="s">
        <v>730</v>
      </c>
      <c r="J952" s="54" t="s">
        <v>80</v>
      </c>
      <c r="K952" s="54" t="s">
        <v>80</v>
      </c>
      <c r="L952" s="54" t="s">
        <v>80</v>
      </c>
      <c r="M952" s="54" t="s">
        <v>80</v>
      </c>
      <c r="N952" s="54" t="s">
        <v>80</v>
      </c>
      <c r="O952" s="54" t="s">
        <v>80</v>
      </c>
      <c r="P952" s="54" t="s">
        <v>4647</v>
      </c>
      <c r="Q952" s="119">
        <v>0.5</v>
      </c>
      <c r="R952" s="119">
        <v>0.03</v>
      </c>
      <c r="S952" s="428">
        <v>3275</v>
      </c>
      <c r="T952" s="54" t="s">
        <v>84</v>
      </c>
      <c r="U952" s="54" t="s">
        <v>3733</v>
      </c>
      <c r="V952" s="75">
        <v>44930</v>
      </c>
      <c r="W952" s="75">
        <v>45289</v>
      </c>
      <c r="X952" s="54" t="s">
        <v>2252</v>
      </c>
      <c r="Y952" s="57" t="s">
        <v>100</v>
      </c>
      <c r="Z952" s="392">
        <v>1</v>
      </c>
      <c r="AA952" s="58" t="s">
        <v>3742</v>
      </c>
      <c r="AB952" s="435">
        <v>45288</v>
      </c>
      <c r="AC952" s="392">
        <v>1</v>
      </c>
      <c r="AD952" s="58" t="s">
        <v>386</v>
      </c>
      <c r="AE952" s="435">
        <v>45288</v>
      </c>
      <c r="AF952" s="57" t="s">
        <v>79</v>
      </c>
      <c r="AG952" s="437">
        <v>1</v>
      </c>
    </row>
    <row r="953" spans="1:33" ht="39.75" customHeight="1" x14ac:dyDescent="0.25">
      <c r="A953" s="49" t="s">
        <v>4512</v>
      </c>
      <c r="B953" s="49">
        <v>6000</v>
      </c>
      <c r="C953" s="49" t="s">
        <v>71</v>
      </c>
      <c r="D953" s="49" t="s">
        <v>3728</v>
      </c>
      <c r="E953" s="49">
        <v>6</v>
      </c>
      <c r="F953" s="49" t="s">
        <v>3743</v>
      </c>
      <c r="G953" s="49" t="s">
        <v>3743</v>
      </c>
      <c r="H953" s="417" t="s">
        <v>75</v>
      </c>
      <c r="I953" s="417" t="s">
        <v>196</v>
      </c>
      <c r="J953" s="417" t="s">
        <v>123</v>
      </c>
      <c r="K953" s="417" t="s">
        <v>931</v>
      </c>
      <c r="L953" s="417" t="s">
        <v>79</v>
      </c>
      <c r="M953" s="417" t="s">
        <v>3730</v>
      </c>
      <c r="N953" s="417" t="s">
        <v>659</v>
      </c>
      <c r="O953" s="417" t="s">
        <v>516</v>
      </c>
      <c r="P953" s="417" t="s">
        <v>3744</v>
      </c>
      <c r="Q953" s="50">
        <v>0.03</v>
      </c>
      <c r="R953" s="50"/>
      <c r="S953" s="153">
        <v>100</v>
      </c>
      <c r="T953" s="417" t="s">
        <v>301</v>
      </c>
      <c r="U953" s="417" t="s">
        <v>3745</v>
      </c>
      <c r="V953" s="171">
        <v>44958</v>
      </c>
      <c r="W953" s="171">
        <v>45229</v>
      </c>
      <c r="X953" s="417" t="s">
        <v>3746</v>
      </c>
      <c r="Y953" s="57" t="s">
        <v>100</v>
      </c>
      <c r="Z953" s="392">
        <v>1</v>
      </c>
      <c r="AA953" s="58" t="s">
        <v>4828</v>
      </c>
      <c r="AB953" s="435">
        <v>45229</v>
      </c>
      <c r="AC953" s="392">
        <v>1</v>
      </c>
      <c r="AD953" s="58" t="s">
        <v>888</v>
      </c>
      <c r="AE953" s="435">
        <v>45229</v>
      </c>
      <c r="AF953" s="436" t="s">
        <v>92</v>
      </c>
      <c r="AG953" s="437" t="s">
        <v>92</v>
      </c>
    </row>
    <row r="954" spans="1:33" ht="39.75" customHeight="1" x14ac:dyDescent="0.25">
      <c r="A954" s="53" t="s">
        <v>4512</v>
      </c>
      <c r="B954" s="53">
        <v>6000</v>
      </c>
      <c r="C954" s="53" t="s">
        <v>71</v>
      </c>
      <c r="D954" s="53" t="s">
        <v>3728</v>
      </c>
      <c r="E954" s="53">
        <v>6</v>
      </c>
      <c r="F954" s="53" t="s">
        <v>3748</v>
      </c>
      <c r="G954" s="53" t="s">
        <v>3743</v>
      </c>
      <c r="H954" s="54" t="s">
        <v>94</v>
      </c>
      <c r="I954" s="54" t="s">
        <v>196</v>
      </c>
      <c r="J954" s="54" t="s">
        <v>80</v>
      </c>
      <c r="K954" s="54" t="s">
        <v>80</v>
      </c>
      <c r="L954" s="54" t="s">
        <v>80</v>
      </c>
      <c r="M954" s="54" t="s">
        <v>80</v>
      </c>
      <c r="N954" s="54" t="s">
        <v>80</v>
      </c>
      <c r="O954" s="54" t="s">
        <v>80</v>
      </c>
      <c r="P954" s="54" t="s">
        <v>3749</v>
      </c>
      <c r="Q954" s="119">
        <v>0.2</v>
      </c>
      <c r="R954" s="119">
        <v>6.0000000000000001E-3</v>
      </c>
      <c r="S954" s="428">
        <v>1</v>
      </c>
      <c r="T954" s="54" t="s">
        <v>84</v>
      </c>
      <c r="U954" s="54" t="s">
        <v>3750</v>
      </c>
      <c r="V954" s="75">
        <v>44958</v>
      </c>
      <c r="W954" s="75">
        <v>45009</v>
      </c>
      <c r="X954" s="54" t="s">
        <v>3746</v>
      </c>
      <c r="Y954" s="57" t="s">
        <v>100</v>
      </c>
      <c r="Z954" s="392">
        <v>1</v>
      </c>
      <c r="AA954" s="58" t="s">
        <v>4829</v>
      </c>
      <c r="AB954" s="435">
        <v>45008</v>
      </c>
      <c r="AC954" s="392">
        <v>1</v>
      </c>
      <c r="AD954" s="58" t="s">
        <v>3734</v>
      </c>
      <c r="AE954" s="435">
        <v>45008</v>
      </c>
      <c r="AF954" s="57" t="s">
        <v>79</v>
      </c>
      <c r="AG954" s="437">
        <v>1</v>
      </c>
    </row>
    <row r="955" spans="1:33" ht="39.75" customHeight="1" x14ac:dyDescent="0.25">
      <c r="A955" s="53" t="s">
        <v>4512</v>
      </c>
      <c r="B955" s="53">
        <v>6000</v>
      </c>
      <c r="C955" s="53" t="s">
        <v>71</v>
      </c>
      <c r="D955" s="53" t="s">
        <v>3728</v>
      </c>
      <c r="E955" s="53">
        <v>6</v>
      </c>
      <c r="F955" s="53" t="s">
        <v>3752</v>
      </c>
      <c r="G955" s="53" t="s">
        <v>3743</v>
      </c>
      <c r="H955" s="54" t="s">
        <v>94</v>
      </c>
      <c r="I955" s="54" t="s">
        <v>196</v>
      </c>
      <c r="J955" s="54" t="s">
        <v>80</v>
      </c>
      <c r="K955" s="54" t="s">
        <v>80</v>
      </c>
      <c r="L955" s="54" t="s">
        <v>80</v>
      </c>
      <c r="M955" s="54" t="s">
        <v>80</v>
      </c>
      <c r="N955" s="54" t="s">
        <v>80</v>
      </c>
      <c r="O955" s="54" t="s">
        <v>80</v>
      </c>
      <c r="P955" s="54" t="s">
        <v>3753</v>
      </c>
      <c r="Q955" s="119">
        <v>0.3</v>
      </c>
      <c r="R955" s="119">
        <v>8.9999999999999993E-3</v>
      </c>
      <c r="S955" s="428">
        <v>1</v>
      </c>
      <c r="T955" s="54" t="s">
        <v>84</v>
      </c>
      <c r="U955" s="54" t="s">
        <v>592</v>
      </c>
      <c r="V955" s="75">
        <v>45008</v>
      </c>
      <c r="W955" s="75">
        <v>45028</v>
      </c>
      <c r="X955" s="54" t="s">
        <v>2252</v>
      </c>
      <c r="Y955" s="57" t="s">
        <v>100</v>
      </c>
      <c r="Z955" s="392">
        <v>1</v>
      </c>
      <c r="AA955" s="58" t="s">
        <v>3754</v>
      </c>
      <c r="AB955" s="435">
        <v>45028</v>
      </c>
      <c r="AC955" s="392">
        <v>1</v>
      </c>
      <c r="AD955" s="58" t="s">
        <v>3755</v>
      </c>
      <c r="AE955" s="435">
        <v>45028</v>
      </c>
      <c r="AF955" s="57" t="s">
        <v>79</v>
      </c>
      <c r="AG955" s="437">
        <v>1</v>
      </c>
    </row>
    <row r="956" spans="1:33" ht="39.75" customHeight="1" x14ac:dyDescent="0.25">
      <c r="A956" s="53" t="s">
        <v>4512</v>
      </c>
      <c r="B956" s="53">
        <v>6000</v>
      </c>
      <c r="C956" s="53" t="s">
        <v>71</v>
      </c>
      <c r="D956" s="53" t="s">
        <v>3728</v>
      </c>
      <c r="E956" s="53">
        <v>6</v>
      </c>
      <c r="F956" s="53" t="s">
        <v>3756</v>
      </c>
      <c r="G956" s="53" t="s">
        <v>3743</v>
      </c>
      <c r="H956" s="54" t="s">
        <v>94</v>
      </c>
      <c r="I956" s="54" t="s">
        <v>196</v>
      </c>
      <c r="J956" s="54" t="s">
        <v>80</v>
      </c>
      <c r="K956" s="54" t="s">
        <v>80</v>
      </c>
      <c r="L956" s="54" t="s">
        <v>80</v>
      </c>
      <c r="M956" s="54" t="s">
        <v>80</v>
      </c>
      <c r="N956" s="54" t="s">
        <v>80</v>
      </c>
      <c r="O956" s="54" t="s">
        <v>80</v>
      </c>
      <c r="P956" s="54" t="s">
        <v>3757</v>
      </c>
      <c r="Q956" s="119">
        <v>0.5</v>
      </c>
      <c r="R956" s="119">
        <v>1.4999999999999999E-2</v>
      </c>
      <c r="S956" s="428">
        <v>100</v>
      </c>
      <c r="T956" s="54" t="s">
        <v>301</v>
      </c>
      <c r="U956" s="54" t="s">
        <v>3745</v>
      </c>
      <c r="V956" s="75">
        <v>45029</v>
      </c>
      <c r="W956" s="75">
        <v>45229</v>
      </c>
      <c r="X956" s="54" t="s">
        <v>2252</v>
      </c>
      <c r="Y956" s="57" t="s">
        <v>100</v>
      </c>
      <c r="Z956" s="392">
        <v>1</v>
      </c>
      <c r="AA956" s="58" t="s">
        <v>4830</v>
      </c>
      <c r="AB956" s="435">
        <v>45229</v>
      </c>
      <c r="AC956" s="392">
        <v>1</v>
      </c>
      <c r="AD956" s="58" t="s">
        <v>386</v>
      </c>
      <c r="AE956" s="435">
        <v>45229</v>
      </c>
      <c r="AF956" s="57" t="s">
        <v>79</v>
      </c>
      <c r="AG956" s="437">
        <v>1</v>
      </c>
    </row>
    <row r="957" spans="1:33" ht="39.75" customHeight="1" x14ac:dyDescent="0.25">
      <c r="A957" s="49" t="s">
        <v>4512</v>
      </c>
      <c r="B957" s="49">
        <v>6000</v>
      </c>
      <c r="C957" s="49" t="s">
        <v>71</v>
      </c>
      <c r="D957" s="49" t="s">
        <v>3728</v>
      </c>
      <c r="E957" s="49">
        <v>6</v>
      </c>
      <c r="F957" s="49" t="s">
        <v>3759</v>
      </c>
      <c r="G957" s="49" t="s">
        <v>3759</v>
      </c>
      <c r="H957" s="417" t="s">
        <v>75</v>
      </c>
      <c r="I957" s="417" t="s">
        <v>196</v>
      </c>
      <c r="J957" s="417" t="s">
        <v>123</v>
      </c>
      <c r="K957" s="417" t="s">
        <v>931</v>
      </c>
      <c r="L957" s="417" t="s">
        <v>125</v>
      </c>
      <c r="M957" s="417" t="s">
        <v>3730</v>
      </c>
      <c r="N957" s="417" t="s">
        <v>659</v>
      </c>
      <c r="O957" s="417" t="s">
        <v>516</v>
      </c>
      <c r="P957" s="417" t="s">
        <v>3760</v>
      </c>
      <c r="Q957" s="50">
        <v>0.03</v>
      </c>
      <c r="R957" s="50"/>
      <c r="S957" s="153">
        <v>14</v>
      </c>
      <c r="T957" s="417" t="s">
        <v>84</v>
      </c>
      <c r="U957" s="417" t="s">
        <v>3761</v>
      </c>
      <c r="V957" s="171">
        <v>44972</v>
      </c>
      <c r="W957" s="171">
        <v>45275</v>
      </c>
      <c r="X957" s="417" t="s">
        <v>2252</v>
      </c>
      <c r="Y957" s="57" t="s">
        <v>100</v>
      </c>
      <c r="Z957" s="392">
        <v>1</v>
      </c>
      <c r="AA957" s="58" t="s">
        <v>3762</v>
      </c>
      <c r="AB957" s="435">
        <v>45198</v>
      </c>
      <c r="AC957" s="392">
        <v>1</v>
      </c>
      <c r="AD957" s="58" t="s">
        <v>3763</v>
      </c>
      <c r="AE957" s="435">
        <v>45198</v>
      </c>
      <c r="AF957" s="436" t="s">
        <v>92</v>
      </c>
      <c r="AG957" s="437" t="s">
        <v>92</v>
      </c>
    </row>
    <row r="958" spans="1:33" ht="39.75" customHeight="1" x14ac:dyDescent="0.25">
      <c r="A958" s="53" t="s">
        <v>4512</v>
      </c>
      <c r="B958" s="53">
        <v>6000</v>
      </c>
      <c r="C958" s="53" t="s">
        <v>71</v>
      </c>
      <c r="D958" s="53" t="s">
        <v>3728</v>
      </c>
      <c r="E958" s="53">
        <v>6</v>
      </c>
      <c r="F958" s="53" t="s">
        <v>3764</v>
      </c>
      <c r="G958" s="53" t="s">
        <v>3759</v>
      </c>
      <c r="H958" s="54" t="s">
        <v>94</v>
      </c>
      <c r="I958" s="54" t="s">
        <v>196</v>
      </c>
      <c r="J958" s="54" t="s">
        <v>80</v>
      </c>
      <c r="K958" s="54" t="s">
        <v>80</v>
      </c>
      <c r="L958" s="54" t="s">
        <v>80</v>
      </c>
      <c r="M958" s="54" t="s">
        <v>80</v>
      </c>
      <c r="N958" s="54" t="s">
        <v>80</v>
      </c>
      <c r="O958" s="54" t="s">
        <v>80</v>
      </c>
      <c r="P958" s="54" t="s">
        <v>3765</v>
      </c>
      <c r="Q958" s="119">
        <v>0.5</v>
      </c>
      <c r="R958" s="119">
        <v>1.4999999999999999E-2</v>
      </c>
      <c r="S958" s="428">
        <v>4</v>
      </c>
      <c r="T958" s="54" t="s">
        <v>84</v>
      </c>
      <c r="U958" s="54" t="s">
        <v>3766</v>
      </c>
      <c r="V958" s="75">
        <v>44972</v>
      </c>
      <c r="W958" s="75">
        <v>45260</v>
      </c>
      <c r="X958" s="54" t="s">
        <v>2252</v>
      </c>
      <c r="Y958" s="57" t="s">
        <v>100</v>
      </c>
      <c r="Z958" s="392">
        <v>1</v>
      </c>
      <c r="AA958" s="58" t="s">
        <v>3767</v>
      </c>
      <c r="AB958" s="435">
        <v>45173</v>
      </c>
      <c r="AC958" s="392">
        <v>1</v>
      </c>
      <c r="AD958" s="58" t="s">
        <v>3768</v>
      </c>
      <c r="AE958" s="435">
        <v>45173</v>
      </c>
      <c r="AF958" s="57" t="s">
        <v>79</v>
      </c>
      <c r="AG958" s="437">
        <v>1</v>
      </c>
    </row>
    <row r="959" spans="1:33" ht="39.75" customHeight="1" x14ac:dyDescent="0.25">
      <c r="A959" s="53" t="s">
        <v>4512</v>
      </c>
      <c r="B959" s="53">
        <v>6000</v>
      </c>
      <c r="C959" s="53" t="s">
        <v>71</v>
      </c>
      <c r="D959" s="53" t="s">
        <v>3728</v>
      </c>
      <c r="E959" s="53">
        <v>6</v>
      </c>
      <c r="F959" s="53" t="s">
        <v>3769</v>
      </c>
      <c r="G959" s="53" t="s">
        <v>3759</v>
      </c>
      <c r="H959" s="54" t="s">
        <v>94</v>
      </c>
      <c r="I959" s="54" t="s">
        <v>196</v>
      </c>
      <c r="J959" s="54" t="s">
        <v>80</v>
      </c>
      <c r="K959" s="54" t="s">
        <v>80</v>
      </c>
      <c r="L959" s="54" t="s">
        <v>80</v>
      </c>
      <c r="M959" s="54" t="s">
        <v>80</v>
      </c>
      <c r="N959" s="54" t="s">
        <v>80</v>
      </c>
      <c r="O959" s="54" t="s">
        <v>80</v>
      </c>
      <c r="P959" s="54" t="s">
        <v>3770</v>
      </c>
      <c r="Q959" s="119">
        <v>0.5</v>
      </c>
      <c r="R959" s="119">
        <v>1.4999999999999999E-2</v>
      </c>
      <c r="S959" s="428">
        <v>14</v>
      </c>
      <c r="T959" s="54" t="s">
        <v>84</v>
      </c>
      <c r="U959" s="54" t="s">
        <v>3771</v>
      </c>
      <c r="V959" s="75">
        <v>44986</v>
      </c>
      <c r="W959" s="75">
        <v>45275</v>
      </c>
      <c r="X959" s="54" t="s">
        <v>2252</v>
      </c>
      <c r="Y959" s="57" t="s">
        <v>100</v>
      </c>
      <c r="Z959" s="392">
        <v>1</v>
      </c>
      <c r="AA959" s="58" t="s">
        <v>3762</v>
      </c>
      <c r="AB959" s="435">
        <v>45198</v>
      </c>
      <c r="AC959" s="392">
        <v>1</v>
      </c>
      <c r="AD959" s="58" t="s">
        <v>3772</v>
      </c>
      <c r="AE959" s="435">
        <v>45198</v>
      </c>
      <c r="AF959" s="57" t="s">
        <v>79</v>
      </c>
      <c r="AG959" s="437">
        <v>1</v>
      </c>
    </row>
    <row r="960" spans="1:33" ht="39.75" customHeight="1" x14ac:dyDescent="0.25">
      <c r="A960" s="49" t="s">
        <v>4512</v>
      </c>
      <c r="B960" s="49">
        <v>6000</v>
      </c>
      <c r="C960" s="49" t="s">
        <v>71</v>
      </c>
      <c r="D960" s="49" t="s">
        <v>3728</v>
      </c>
      <c r="E960" s="49">
        <v>6</v>
      </c>
      <c r="F960" s="49" t="s">
        <v>3773</v>
      </c>
      <c r="G960" s="49" t="s">
        <v>3773</v>
      </c>
      <c r="H960" s="417" t="s">
        <v>75</v>
      </c>
      <c r="I960" s="417" t="s">
        <v>196</v>
      </c>
      <c r="J960" s="417" t="s">
        <v>1671</v>
      </c>
      <c r="K960" s="417" t="s">
        <v>78</v>
      </c>
      <c r="L960" s="417" t="s">
        <v>79</v>
      </c>
      <c r="M960" s="417" t="s">
        <v>3730</v>
      </c>
      <c r="N960" s="417" t="s">
        <v>433</v>
      </c>
      <c r="O960" s="417" t="s">
        <v>82</v>
      </c>
      <c r="P960" s="417" t="s">
        <v>3774</v>
      </c>
      <c r="Q960" s="50">
        <v>0.03</v>
      </c>
      <c r="R960" s="50"/>
      <c r="S960" s="153">
        <v>1</v>
      </c>
      <c r="T960" s="417" t="s">
        <v>84</v>
      </c>
      <c r="U960" s="417" t="s">
        <v>3775</v>
      </c>
      <c r="V960" s="171">
        <v>44949</v>
      </c>
      <c r="W960" s="171">
        <v>45260</v>
      </c>
      <c r="X960" s="417" t="s">
        <v>3776</v>
      </c>
      <c r="Y960" s="57" t="s">
        <v>100</v>
      </c>
      <c r="Z960" s="392">
        <v>1</v>
      </c>
      <c r="AA960" s="58" t="s">
        <v>3777</v>
      </c>
      <c r="AB960" s="435">
        <v>45260</v>
      </c>
      <c r="AC960" s="392">
        <v>1</v>
      </c>
      <c r="AD960" s="58" t="s">
        <v>888</v>
      </c>
      <c r="AE960" s="435">
        <v>45260</v>
      </c>
      <c r="AF960" s="436" t="s">
        <v>92</v>
      </c>
      <c r="AG960" s="437" t="s">
        <v>92</v>
      </c>
    </row>
    <row r="961" spans="1:33" ht="39.75" customHeight="1" x14ac:dyDescent="0.25">
      <c r="A961" s="53" t="s">
        <v>4512</v>
      </c>
      <c r="B961" s="53">
        <v>6000</v>
      </c>
      <c r="C961" s="53" t="s">
        <v>71</v>
      </c>
      <c r="D961" s="53" t="s">
        <v>3728</v>
      </c>
      <c r="E961" s="53">
        <v>6</v>
      </c>
      <c r="F961" s="53" t="s">
        <v>3778</v>
      </c>
      <c r="G961" s="53" t="s">
        <v>3773</v>
      </c>
      <c r="H961" s="54" t="s">
        <v>94</v>
      </c>
      <c r="I961" s="54" t="s">
        <v>196</v>
      </c>
      <c r="J961" s="54" t="s">
        <v>80</v>
      </c>
      <c r="K961" s="54" t="s">
        <v>80</v>
      </c>
      <c r="L961" s="54" t="s">
        <v>80</v>
      </c>
      <c r="M961" s="54" t="s">
        <v>80</v>
      </c>
      <c r="N961" s="54" t="s">
        <v>80</v>
      </c>
      <c r="O961" s="54" t="s">
        <v>80</v>
      </c>
      <c r="P961" s="54" t="s">
        <v>109</v>
      </c>
      <c r="Q961" s="119">
        <v>0.25</v>
      </c>
      <c r="R961" s="119">
        <v>7.4999999999999997E-3</v>
      </c>
      <c r="S961" s="428">
        <v>2</v>
      </c>
      <c r="T961" s="54" t="s">
        <v>84</v>
      </c>
      <c r="U961" s="54" t="s">
        <v>110</v>
      </c>
      <c r="V961" s="75">
        <v>44949</v>
      </c>
      <c r="W961" s="75">
        <v>44986</v>
      </c>
      <c r="X961" s="54" t="s">
        <v>3776</v>
      </c>
      <c r="Y961" s="57" t="s">
        <v>100</v>
      </c>
      <c r="Z961" s="392">
        <v>1</v>
      </c>
      <c r="AA961" s="58" t="s">
        <v>3779</v>
      </c>
      <c r="AB961" s="435">
        <v>44986</v>
      </c>
      <c r="AC961" s="392">
        <v>1</v>
      </c>
      <c r="AD961" s="58" t="s">
        <v>3780</v>
      </c>
      <c r="AE961" s="435">
        <v>44986</v>
      </c>
      <c r="AF961" s="57" t="s">
        <v>79</v>
      </c>
      <c r="AG961" s="437">
        <v>1</v>
      </c>
    </row>
    <row r="962" spans="1:33" ht="39.75" customHeight="1" x14ac:dyDescent="0.25">
      <c r="A962" s="53" t="s">
        <v>4512</v>
      </c>
      <c r="B962" s="53">
        <v>6000</v>
      </c>
      <c r="C962" s="53" t="s">
        <v>71</v>
      </c>
      <c r="D962" s="53" t="s">
        <v>3728</v>
      </c>
      <c r="E962" s="53">
        <v>6</v>
      </c>
      <c r="F962" s="53" t="s">
        <v>3781</v>
      </c>
      <c r="G962" s="53" t="s">
        <v>3773</v>
      </c>
      <c r="H962" s="54" t="s">
        <v>94</v>
      </c>
      <c r="I962" s="54" t="s">
        <v>196</v>
      </c>
      <c r="J962" s="54" t="s">
        <v>80</v>
      </c>
      <c r="K962" s="54" t="s">
        <v>80</v>
      </c>
      <c r="L962" s="54" t="s">
        <v>80</v>
      </c>
      <c r="M962" s="54" t="s">
        <v>80</v>
      </c>
      <c r="N962" s="54" t="s">
        <v>80</v>
      </c>
      <c r="O962" s="54" t="s">
        <v>80</v>
      </c>
      <c r="P962" s="54" t="s">
        <v>114</v>
      </c>
      <c r="Q962" s="119">
        <v>0.25</v>
      </c>
      <c r="R962" s="119">
        <v>7.4999999999999997E-3</v>
      </c>
      <c r="S962" s="428">
        <v>4</v>
      </c>
      <c r="T962" s="54" t="s">
        <v>84</v>
      </c>
      <c r="U962" s="54" t="s">
        <v>115</v>
      </c>
      <c r="V962" s="75">
        <v>44987</v>
      </c>
      <c r="W962" s="75">
        <v>45240</v>
      </c>
      <c r="X962" s="54" t="s">
        <v>3776</v>
      </c>
      <c r="Y962" s="57" t="s">
        <v>100</v>
      </c>
      <c r="Z962" s="392">
        <v>1</v>
      </c>
      <c r="AA962" s="58" t="s">
        <v>3782</v>
      </c>
      <c r="AB962" s="435">
        <v>45240</v>
      </c>
      <c r="AC962" s="392">
        <v>1</v>
      </c>
      <c r="AD962" s="58" t="s">
        <v>386</v>
      </c>
      <c r="AE962" s="435">
        <v>45240</v>
      </c>
      <c r="AF962" s="57" t="s">
        <v>79</v>
      </c>
      <c r="AG962" s="437">
        <v>1</v>
      </c>
    </row>
    <row r="963" spans="1:33" ht="39.75" customHeight="1" x14ac:dyDescent="0.25">
      <c r="A963" s="53" t="s">
        <v>4512</v>
      </c>
      <c r="B963" s="53">
        <v>6000</v>
      </c>
      <c r="C963" s="53" t="s">
        <v>71</v>
      </c>
      <c r="D963" s="53" t="s">
        <v>3728</v>
      </c>
      <c r="E963" s="53">
        <v>6</v>
      </c>
      <c r="F963" s="53" t="s">
        <v>3783</v>
      </c>
      <c r="G963" s="53" t="s">
        <v>3773</v>
      </c>
      <c r="H963" s="54" t="s">
        <v>94</v>
      </c>
      <c r="I963" s="54" t="s">
        <v>196</v>
      </c>
      <c r="J963" s="54" t="s">
        <v>80</v>
      </c>
      <c r="K963" s="54" t="s">
        <v>80</v>
      </c>
      <c r="L963" s="54" t="s">
        <v>80</v>
      </c>
      <c r="M963" s="54" t="s">
        <v>80</v>
      </c>
      <c r="N963" s="54" t="s">
        <v>80</v>
      </c>
      <c r="O963" s="54" t="s">
        <v>80</v>
      </c>
      <c r="P963" s="54" t="s">
        <v>119</v>
      </c>
      <c r="Q963" s="119">
        <v>0.25</v>
      </c>
      <c r="R963" s="119">
        <v>7.4999999999999997E-3</v>
      </c>
      <c r="S963" s="428">
        <v>2</v>
      </c>
      <c r="T963" s="54" t="s">
        <v>84</v>
      </c>
      <c r="U963" s="54" t="s">
        <v>96</v>
      </c>
      <c r="V963" s="75">
        <v>45231</v>
      </c>
      <c r="W963" s="75">
        <v>45260</v>
      </c>
      <c r="X963" s="54" t="s">
        <v>3776</v>
      </c>
      <c r="Y963" s="57" t="s">
        <v>100</v>
      </c>
      <c r="Z963" s="392">
        <v>1</v>
      </c>
      <c r="AA963" s="58" t="s">
        <v>3784</v>
      </c>
      <c r="AB963" s="435">
        <v>45260</v>
      </c>
      <c r="AC963" s="392">
        <v>1</v>
      </c>
      <c r="AD963" s="58" t="s">
        <v>386</v>
      </c>
      <c r="AE963" s="435">
        <v>45260</v>
      </c>
      <c r="AF963" s="57" t="s">
        <v>79</v>
      </c>
      <c r="AG963" s="437">
        <v>1</v>
      </c>
    </row>
    <row r="964" spans="1:33" ht="39.75" customHeight="1" x14ac:dyDescent="0.25">
      <c r="A964" s="53" t="s">
        <v>4512</v>
      </c>
      <c r="B964" s="53">
        <v>6000</v>
      </c>
      <c r="C964" s="53" t="s">
        <v>71</v>
      </c>
      <c r="D964" s="53" t="s">
        <v>3728</v>
      </c>
      <c r="E964" s="53">
        <v>6</v>
      </c>
      <c r="F964" s="53" t="s">
        <v>3785</v>
      </c>
      <c r="G964" s="53" t="s">
        <v>3773</v>
      </c>
      <c r="H964" s="54" t="s">
        <v>94</v>
      </c>
      <c r="I964" s="54" t="s">
        <v>196</v>
      </c>
      <c r="J964" s="54" t="s">
        <v>80</v>
      </c>
      <c r="K964" s="54" t="s">
        <v>80</v>
      </c>
      <c r="L964" s="54" t="s">
        <v>80</v>
      </c>
      <c r="M964" s="54" t="s">
        <v>80</v>
      </c>
      <c r="N964" s="54" t="s">
        <v>80</v>
      </c>
      <c r="O964" s="54" t="s">
        <v>80</v>
      </c>
      <c r="P964" s="54" t="s">
        <v>613</v>
      </c>
      <c r="Q964" s="119">
        <v>0.25</v>
      </c>
      <c r="R964" s="119">
        <v>7.4999999999999997E-3</v>
      </c>
      <c r="S964" s="428">
        <v>2</v>
      </c>
      <c r="T964" s="54" t="s">
        <v>84</v>
      </c>
      <c r="U964" s="54" t="s">
        <v>96</v>
      </c>
      <c r="V964" s="75">
        <v>45231</v>
      </c>
      <c r="W964" s="75">
        <v>45260</v>
      </c>
      <c r="X964" s="54" t="s">
        <v>3776</v>
      </c>
      <c r="Y964" s="57" t="s">
        <v>100</v>
      </c>
      <c r="Z964" s="392">
        <v>1</v>
      </c>
      <c r="AA964" s="58" t="s">
        <v>3786</v>
      </c>
      <c r="AB964" s="435">
        <v>45260</v>
      </c>
      <c r="AC964" s="392">
        <v>1</v>
      </c>
      <c r="AD964" s="58" t="s">
        <v>386</v>
      </c>
      <c r="AE964" s="435">
        <v>45260</v>
      </c>
      <c r="AF964" s="57" t="s">
        <v>79</v>
      </c>
      <c r="AG964" s="437">
        <v>1</v>
      </c>
    </row>
    <row r="965" spans="1:33" ht="39.75" customHeight="1" x14ac:dyDescent="0.25">
      <c r="A965" s="49" t="s">
        <v>4512</v>
      </c>
      <c r="B965" s="49">
        <v>6000</v>
      </c>
      <c r="C965" s="49" t="s">
        <v>71</v>
      </c>
      <c r="D965" s="49" t="s">
        <v>3728</v>
      </c>
      <c r="E965" s="49">
        <v>6</v>
      </c>
      <c r="F965" s="49" t="s">
        <v>3787</v>
      </c>
      <c r="G965" s="49" t="s">
        <v>3787</v>
      </c>
      <c r="H965" s="417" t="s">
        <v>75</v>
      </c>
      <c r="I965" s="417" t="s">
        <v>730</v>
      </c>
      <c r="J965" s="417" t="s">
        <v>3338</v>
      </c>
      <c r="K965" s="417" t="s">
        <v>472</v>
      </c>
      <c r="L965" s="417" t="s">
        <v>125</v>
      </c>
      <c r="M965" s="417" t="s">
        <v>3730</v>
      </c>
      <c r="N965" s="417" t="s">
        <v>1293</v>
      </c>
      <c r="O965" s="417" t="s">
        <v>516</v>
      </c>
      <c r="P965" s="417" t="s">
        <v>3788</v>
      </c>
      <c r="Q965" s="50">
        <v>0.06</v>
      </c>
      <c r="R965" s="50"/>
      <c r="S965" s="153">
        <v>300</v>
      </c>
      <c r="T965" s="417" t="s">
        <v>84</v>
      </c>
      <c r="U965" s="417" t="s">
        <v>3789</v>
      </c>
      <c r="V965" s="171">
        <v>44942</v>
      </c>
      <c r="W965" s="171">
        <v>45275</v>
      </c>
      <c r="X965" s="417" t="s">
        <v>2252</v>
      </c>
      <c r="Y965" s="57" t="s">
        <v>100</v>
      </c>
      <c r="Z965" s="392">
        <v>1</v>
      </c>
      <c r="AA965" s="58" t="s">
        <v>4831</v>
      </c>
      <c r="AB965" s="435">
        <v>45279</v>
      </c>
      <c r="AC965" s="392">
        <v>1</v>
      </c>
      <c r="AD965" s="58" t="s">
        <v>888</v>
      </c>
      <c r="AE965" s="435">
        <v>45279</v>
      </c>
      <c r="AF965" s="436" t="s">
        <v>92</v>
      </c>
      <c r="AG965" s="437" t="s">
        <v>92</v>
      </c>
    </row>
    <row r="966" spans="1:33" ht="39.75" customHeight="1" x14ac:dyDescent="0.25">
      <c r="A966" s="53" t="s">
        <v>4512</v>
      </c>
      <c r="B966" s="53">
        <v>6000</v>
      </c>
      <c r="C966" s="53" t="s">
        <v>71</v>
      </c>
      <c r="D966" s="53" t="s">
        <v>3728</v>
      </c>
      <c r="E966" s="53">
        <v>6</v>
      </c>
      <c r="F966" s="53" t="s">
        <v>3791</v>
      </c>
      <c r="G966" s="53" t="s">
        <v>3787</v>
      </c>
      <c r="H966" s="54" t="s">
        <v>94</v>
      </c>
      <c r="I966" s="54" t="s">
        <v>730</v>
      </c>
      <c r="J966" s="54" t="s">
        <v>80</v>
      </c>
      <c r="K966" s="54" t="s">
        <v>80</v>
      </c>
      <c r="L966" s="54" t="s">
        <v>80</v>
      </c>
      <c r="M966" s="54" t="s">
        <v>80</v>
      </c>
      <c r="N966" s="54" t="s">
        <v>80</v>
      </c>
      <c r="O966" s="54" t="s">
        <v>80</v>
      </c>
      <c r="P966" s="54" t="s">
        <v>3792</v>
      </c>
      <c r="Q966" s="119">
        <v>0.5</v>
      </c>
      <c r="R966" s="119">
        <v>0.03</v>
      </c>
      <c r="S966" s="428">
        <v>4</v>
      </c>
      <c r="T966" s="54" t="s">
        <v>84</v>
      </c>
      <c r="U966" s="54" t="s">
        <v>3793</v>
      </c>
      <c r="V966" s="75">
        <v>44942</v>
      </c>
      <c r="W966" s="75">
        <v>45260</v>
      </c>
      <c r="X966" s="54" t="s">
        <v>2252</v>
      </c>
      <c r="Y966" s="57" t="s">
        <v>100</v>
      </c>
      <c r="Z966" s="392">
        <v>1</v>
      </c>
      <c r="AA966" s="58" t="s">
        <v>4832</v>
      </c>
      <c r="AB966" s="435">
        <v>45260</v>
      </c>
      <c r="AC966" s="392">
        <v>1</v>
      </c>
      <c r="AD966" s="58" t="s">
        <v>386</v>
      </c>
      <c r="AE966" s="435">
        <v>45260</v>
      </c>
      <c r="AF966" s="57" t="s">
        <v>79</v>
      </c>
      <c r="AG966" s="437">
        <v>1</v>
      </c>
    </row>
    <row r="967" spans="1:33" ht="39.75" customHeight="1" x14ac:dyDescent="0.25">
      <c r="A967" s="53" t="s">
        <v>4512</v>
      </c>
      <c r="B967" s="53">
        <v>6000</v>
      </c>
      <c r="C967" s="53" t="s">
        <v>71</v>
      </c>
      <c r="D967" s="53" t="s">
        <v>3728</v>
      </c>
      <c r="E967" s="53">
        <v>6</v>
      </c>
      <c r="F967" s="53" t="s">
        <v>3795</v>
      </c>
      <c r="G967" s="53" t="s">
        <v>3787</v>
      </c>
      <c r="H967" s="54" t="s">
        <v>94</v>
      </c>
      <c r="I967" s="54" t="s">
        <v>730</v>
      </c>
      <c r="J967" s="54" t="s">
        <v>80</v>
      </c>
      <c r="K967" s="54" t="s">
        <v>80</v>
      </c>
      <c r="L967" s="54" t="s">
        <v>80</v>
      </c>
      <c r="M967" s="54" t="s">
        <v>80</v>
      </c>
      <c r="N967" s="54" t="s">
        <v>80</v>
      </c>
      <c r="O967" s="54" t="s">
        <v>80</v>
      </c>
      <c r="P967" s="54" t="s">
        <v>3796</v>
      </c>
      <c r="Q967" s="119">
        <v>0.5</v>
      </c>
      <c r="R967" s="119">
        <v>0.03</v>
      </c>
      <c r="S967" s="428">
        <v>300</v>
      </c>
      <c r="T967" s="54" t="s">
        <v>84</v>
      </c>
      <c r="U967" s="54" t="s">
        <v>3789</v>
      </c>
      <c r="V967" s="75">
        <v>44972</v>
      </c>
      <c r="W967" s="75">
        <v>45275</v>
      </c>
      <c r="X967" s="54" t="s">
        <v>2252</v>
      </c>
      <c r="Y967" s="57" t="s">
        <v>100</v>
      </c>
      <c r="Z967" s="392">
        <v>1</v>
      </c>
      <c r="AA967" s="58" t="s">
        <v>4833</v>
      </c>
      <c r="AB967" s="435">
        <v>45279</v>
      </c>
      <c r="AC967" s="392">
        <v>1</v>
      </c>
      <c r="AD967" s="58" t="s">
        <v>386</v>
      </c>
      <c r="AE967" s="435">
        <v>45279</v>
      </c>
      <c r="AF967" s="57" t="s">
        <v>79</v>
      </c>
      <c r="AG967" s="437">
        <v>1</v>
      </c>
    </row>
    <row r="968" spans="1:33" ht="39.75" customHeight="1" x14ac:dyDescent="0.25">
      <c r="A968" s="49" t="s">
        <v>4512</v>
      </c>
      <c r="B968" s="49">
        <v>6000</v>
      </c>
      <c r="C968" s="49" t="s">
        <v>71</v>
      </c>
      <c r="D968" s="49" t="s">
        <v>3728</v>
      </c>
      <c r="E968" s="49">
        <v>6</v>
      </c>
      <c r="F968" s="49" t="s">
        <v>3798</v>
      </c>
      <c r="G968" s="49" t="s">
        <v>3798</v>
      </c>
      <c r="H968" s="417" t="s">
        <v>75</v>
      </c>
      <c r="I968" s="417" t="s">
        <v>196</v>
      </c>
      <c r="J968" s="417" t="s">
        <v>3799</v>
      </c>
      <c r="K968" s="417" t="s">
        <v>931</v>
      </c>
      <c r="L968" s="417" t="s">
        <v>125</v>
      </c>
      <c r="M968" s="417" t="s">
        <v>3730</v>
      </c>
      <c r="N968" s="417" t="s">
        <v>643</v>
      </c>
      <c r="O968" s="417" t="s">
        <v>516</v>
      </c>
      <c r="P968" s="417" t="s">
        <v>3800</v>
      </c>
      <c r="Q968" s="50">
        <v>0.04</v>
      </c>
      <c r="R968" s="50"/>
      <c r="S968" s="153">
        <v>400</v>
      </c>
      <c r="T968" s="417" t="s">
        <v>84</v>
      </c>
      <c r="U968" s="417" t="s">
        <v>3801</v>
      </c>
      <c r="V968" s="171">
        <v>44942</v>
      </c>
      <c r="W968" s="171">
        <v>45275</v>
      </c>
      <c r="X968" s="417" t="s">
        <v>2252</v>
      </c>
      <c r="Y968" s="57" t="s">
        <v>100</v>
      </c>
      <c r="Z968" s="392">
        <v>1</v>
      </c>
      <c r="AA968" s="58" t="s">
        <v>3802</v>
      </c>
      <c r="AB968" s="435">
        <v>45275</v>
      </c>
      <c r="AC968" s="392">
        <v>1</v>
      </c>
      <c r="AD968" s="58" t="s">
        <v>888</v>
      </c>
      <c r="AE968" s="435">
        <v>45275</v>
      </c>
      <c r="AF968" s="436" t="s">
        <v>92</v>
      </c>
      <c r="AG968" s="437" t="s">
        <v>92</v>
      </c>
    </row>
    <row r="969" spans="1:33" ht="39.75" customHeight="1" x14ac:dyDescent="0.25">
      <c r="A969" s="53" t="s">
        <v>4512</v>
      </c>
      <c r="B969" s="53">
        <v>6000</v>
      </c>
      <c r="C969" s="53" t="s">
        <v>71</v>
      </c>
      <c r="D969" s="53" t="s">
        <v>3728</v>
      </c>
      <c r="E969" s="53">
        <v>6</v>
      </c>
      <c r="F969" s="53" t="s">
        <v>3803</v>
      </c>
      <c r="G969" s="53" t="s">
        <v>3798</v>
      </c>
      <c r="H969" s="54" t="s">
        <v>94</v>
      </c>
      <c r="I969" s="54" t="s">
        <v>196</v>
      </c>
      <c r="J969" s="54" t="s">
        <v>80</v>
      </c>
      <c r="K969" s="54" t="s">
        <v>80</v>
      </c>
      <c r="L969" s="54" t="s">
        <v>80</v>
      </c>
      <c r="M969" s="54" t="s">
        <v>80</v>
      </c>
      <c r="N969" s="54" t="s">
        <v>80</v>
      </c>
      <c r="O969" s="54" t="s">
        <v>80</v>
      </c>
      <c r="P969" s="54" t="s">
        <v>3804</v>
      </c>
      <c r="Q969" s="119">
        <v>0.5</v>
      </c>
      <c r="R969" s="119">
        <v>0.02</v>
      </c>
      <c r="S969" s="428">
        <v>4</v>
      </c>
      <c r="T969" s="54" t="s">
        <v>84</v>
      </c>
      <c r="U969" s="54" t="s">
        <v>3805</v>
      </c>
      <c r="V969" s="75">
        <v>44942</v>
      </c>
      <c r="W969" s="75">
        <v>45260</v>
      </c>
      <c r="X969" s="54" t="s">
        <v>2252</v>
      </c>
      <c r="Y969" s="57" t="s">
        <v>100</v>
      </c>
      <c r="Z969" s="392">
        <v>1</v>
      </c>
      <c r="AA969" s="58" t="s">
        <v>4834</v>
      </c>
      <c r="AB969" s="435">
        <v>45260</v>
      </c>
      <c r="AC969" s="392">
        <v>1</v>
      </c>
      <c r="AD969" s="58" t="s">
        <v>386</v>
      </c>
      <c r="AE969" s="435">
        <v>45260</v>
      </c>
      <c r="AF969" s="57" t="s">
        <v>79</v>
      </c>
      <c r="AG969" s="437">
        <v>1</v>
      </c>
    </row>
    <row r="970" spans="1:33" ht="39.75" customHeight="1" x14ac:dyDescent="0.25">
      <c r="A970" s="53" t="s">
        <v>4512</v>
      </c>
      <c r="B970" s="53">
        <v>6000</v>
      </c>
      <c r="C970" s="53" t="s">
        <v>71</v>
      </c>
      <c r="D970" s="53" t="s">
        <v>3728</v>
      </c>
      <c r="E970" s="53">
        <v>6</v>
      </c>
      <c r="F970" s="53" t="s">
        <v>3807</v>
      </c>
      <c r="G970" s="53" t="s">
        <v>3798</v>
      </c>
      <c r="H970" s="54" t="s">
        <v>94</v>
      </c>
      <c r="I970" s="54" t="s">
        <v>196</v>
      </c>
      <c r="J970" s="54" t="s">
        <v>80</v>
      </c>
      <c r="K970" s="54" t="s">
        <v>80</v>
      </c>
      <c r="L970" s="54" t="s">
        <v>80</v>
      </c>
      <c r="M970" s="54" t="s">
        <v>80</v>
      </c>
      <c r="N970" s="54" t="s">
        <v>80</v>
      </c>
      <c r="O970" s="54" t="s">
        <v>80</v>
      </c>
      <c r="P970" s="54" t="s">
        <v>3800</v>
      </c>
      <c r="Q970" s="119">
        <v>0.5</v>
      </c>
      <c r="R970" s="119">
        <v>0.02</v>
      </c>
      <c r="S970" s="428">
        <v>400</v>
      </c>
      <c r="T970" s="54" t="s">
        <v>84</v>
      </c>
      <c r="U970" s="54" t="s">
        <v>3808</v>
      </c>
      <c r="V970" s="75">
        <v>44946</v>
      </c>
      <c r="W970" s="75">
        <v>45275</v>
      </c>
      <c r="X970" s="54" t="s">
        <v>2252</v>
      </c>
      <c r="Y970" s="57" t="s">
        <v>100</v>
      </c>
      <c r="Z970" s="392">
        <v>1</v>
      </c>
      <c r="AA970" s="58" t="s">
        <v>3809</v>
      </c>
      <c r="AB970" s="435">
        <v>45275</v>
      </c>
      <c r="AC970" s="392">
        <v>1</v>
      </c>
      <c r="AD970" s="58" t="s">
        <v>386</v>
      </c>
      <c r="AE970" s="435">
        <v>45275</v>
      </c>
      <c r="AF970" s="57" t="s">
        <v>79</v>
      </c>
      <c r="AG970" s="437">
        <v>1</v>
      </c>
    </row>
    <row r="971" spans="1:33" ht="39.75" customHeight="1" x14ac:dyDescent="0.25">
      <c r="A971" s="49" t="s">
        <v>4512</v>
      </c>
      <c r="B971" s="49">
        <v>6000</v>
      </c>
      <c r="C971" s="49" t="s">
        <v>71</v>
      </c>
      <c r="D971" s="49" t="s">
        <v>3728</v>
      </c>
      <c r="E971" s="49">
        <v>6</v>
      </c>
      <c r="F971" s="49" t="s">
        <v>3810</v>
      </c>
      <c r="G971" s="49" t="s">
        <v>3810</v>
      </c>
      <c r="H971" s="417" t="s">
        <v>75</v>
      </c>
      <c r="I971" s="417" t="s">
        <v>76</v>
      </c>
      <c r="J971" s="417" t="s">
        <v>123</v>
      </c>
      <c r="K971" s="417" t="s">
        <v>3811</v>
      </c>
      <c r="L971" s="417" t="s">
        <v>125</v>
      </c>
      <c r="M971" s="417" t="s">
        <v>3730</v>
      </c>
      <c r="N971" s="417" t="s">
        <v>659</v>
      </c>
      <c r="O971" s="417" t="s">
        <v>516</v>
      </c>
      <c r="P971" s="417" t="s">
        <v>3812</v>
      </c>
      <c r="Q971" s="50">
        <v>0.04</v>
      </c>
      <c r="R971" s="50"/>
      <c r="S971" s="153">
        <v>30</v>
      </c>
      <c r="T971" s="417" t="s">
        <v>84</v>
      </c>
      <c r="U971" s="417" t="s">
        <v>3813</v>
      </c>
      <c r="V971" s="171">
        <v>44972</v>
      </c>
      <c r="W971" s="171">
        <v>45275</v>
      </c>
      <c r="X971" s="417" t="s">
        <v>2252</v>
      </c>
      <c r="Y971" s="57" t="s">
        <v>100</v>
      </c>
      <c r="Z971" s="392">
        <v>1</v>
      </c>
      <c r="AA971" s="58" t="s">
        <v>3814</v>
      </c>
      <c r="AB971" s="435">
        <v>45247</v>
      </c>
      <c r="AC971" s="392">
        <v>1</v>
      </c>
      <c r="AD971" s="58" t="s">
        <v>888</v>
      </c>
      <c r="AE971" s="435">
        <v>45247</v>
      </c>
      <c r="AF971" s="436" t="s">
        <v>92</v>
      </c>
      <c r="AG971" s="437" t="s">
        <v>92</v>
      </c>
    </row>
    <row r="972" spans="1:33" ht="39.75" customHeight="1" x14ac:dyDescent="0.25">
      <c r="A972" s="53" t="s">
        <v>4512</v>
      </c>
      <c r="B972" s="53">
        <v>6000</v>
      </c>
      <c r="C972" s="53" t="s">
        <v>71</v>
      </c>
      <c r="D972" s="53" t="s">
        <v>3728</v>
      </c>
      <c r="E972" s="53">
        <v>6</v>
      </c>
      <c r="F972" s="53" t="s">
        <v>3815</v>
      </c>
      <c r="G972" s="53" t="s">
        <v>3810</v>
      </c>
      <c r="H972" s="54" t="s">
        <v>94</v>
      </c>
      <c r="I972" s="54" t="s">
        <v>76</v>
      </c>
      <c r="J972" s="54" t="s">
        <v>80</v>
      </c>
      <c r="K972" s="54" t="s">
        <v>80</v>
      </c>
      <c r="L972" s="54" t="s">
        <v>80</v>
      </c>
      <c r="M972" s="54" t="s">
        <v>80</v>
      </c>
      <c r="N972" s="54" t="s">
        <v>80</v>
      </c>
      <c r="O972" s="54" t="s">
        <v>80</v>
      </c>
      <c r="P972" s="54" t="s">
        <v>3816</v>
      </c>
      <c r="Q972" s="119">
        <v>0.5</v>
      </c>
      <c r="R972" s="119">
        <v>0.02</v>
      </c>
      <c r="S972" s="428">
        <v>10</v>
      </c>
      <c r="T972" s="54" t="s">
        <v>84</v>
      </c>
      <c r="U972" s="54" t="s">
        <v>3817</v>
      </c>
      <c r="V972" s="75">
        <v>44972</v>
      </c>
      <c r="W972" s="75">
        <v>45260</v>
      </c>
      <c r="X972" s="54" t="s">
        <v>2252</v>
      </c>
      <c r="Y972" s="57" t="s">
        <v>100</v>
      </c>
      <c r="Z972" s="392">
        <v>1</v>
      </c>
      <c r="AA972" s="58" t="s">
        <v>4835</v>
      </c>
      <c r="AB972" s="435">
        <v>45260</v>
      </c>
      <c r="AC972" s="392">
        <v>1</v>
      </c>
      <c r="AD972" s="58" t="s">
        <v>386</v>
      </c>
      <c r="AE972" s="435">
        <v>45260</v>
      </c>
      <c r="AF972" s="57" t="s">
        <v>79</v>
      </c>
      <c r="AG972" s="437">
        <v>1</v>
      </c>
    </row>
    <row r="973" spans="1:33" ht="39.75" customHeight="1" x14ac:dyDescent="0.25">
      <c r="A973" s="53" t="s">
        <v>4512</v>
      </c>
      <c r="B973" s="53">
        <v>6000</v>
      </c>
      <c r="C973" s="53" t="s">
        <v>71</v>
      </c>
      <c r="D973" s="53" t="s">
        <v>3728</v>
      </c>
      <c r="E973" s="53">
        <v>6</v>
      </c>
      <c r="F973" s="53" t="s">
        <v>3819</v>
      </c>
      <c r="G973" s="53" t="s">
        <v>3810</v>
      </c>
      <c r="H973" s="54" t="s">
        <v>94</v>
      </c>
      <c r="I973" s="54" t="s">
        <v>76</v>
      </c>
      <c r="J973" s="54" t="s">
        <v>80</v>
      </c>
      <c r="K973" s="54" t="s">
        <v>80</v>
      </c>
      <c r="L973" s="54" t="s">
        <v>80</v>
      </c>
      <c r="M973" s="54" t="s">
        <v>80</v>
      </c>
      <c r="N973" s="54" t="s">
        <v>80</v>
      </c>
      <c r="O973" s="54" t="s">
        <v>80</v>
      </c>
      <c r="P973" s="54" t="s">
        <v>3812</v>
      </c>
      <c r="Q973" s="119">
        <v>0.5</v>
      </c>
      <c r="R973" s="119">
        <v>0.02</v>
      </c>
      <c r="S973" s="428">
        <v>30</v>
      </c>
      <c r="T973" s="54" t="s">
        <v>84</v>
      </c>
      <c r="U973" s="54" t="s">
        <v>3813</v>
      </c>
      <c r="V973" s="75">
        <v>44986</v>
      </c>
      <c r="W973" s="75">
        <v>45275</v>
      </c>
      <c r="X973" s="54" t="s">
        <v>2252</v>
      </c>
      <c r="Y973" s="57" t="s">
        <v>100</v>
      </c>
      <c r="Z973" s="392">
        <v>1</v>
      </c>
      <c r="AA973" s="58" t="s">
        <v>3814</v>
      </c>
      <c r="AB973" s="435">
        <v>45247</v>
      </c>
      <c r="AC973" s="392">
        <v>1</v>
      </c>
      <c r="AD973" s="58" t="s">
        <v>386</v>
      </c>
      <c r="AE973" s="435">
        <v>45247</v>
      </c>
      <c r="AF973" s="57" t="s">
        <v>79</v>
      </c>
      <c r="AG973" s="437">
        <v>1</v>
      </c>
    </row>
    <row r="974" spans="1:33" ht="39.75" customHeight="1" x14ac:dyDescent="0.25">
      <c r="A974" s="49" t="s">
        <v>4512</v>
      </c>
      <c r="B974" s="49">
        <v>6000</v>
      </c>
      <c r="C974" s="49" t="s">
        <v>71</v>
      </c>
      <c r="D974" s="49" t="s">
        <v>3728</v>
      </c>
      <c r="E974" s="49">
        <v>6</v>
      </c>
      <c r="F974" s="49" t="s">
        <v>3820</v>
      </c>
      <c r="G974" s="49" t="s">
        <v>3820</v>
      </c>
      <c r="H974" s="417" t="s">
        <v>75</v>
      </c>
      <c r="I974" s="417" t="s">
        <v>196</v>
      </c>
      <c r="J974" s="417" t="s">
        <v>1671</v>
      </c>
      <c r="K974" s="417" t="s">
        <v>78</v>
      </c>
      <c r="L974" s="417" t="s">
        <v>79</v>
      </c>
      <c r="M974" s="417" t="s">
        <v>3730</v>
      </c>
      <c r="N974" s="417" t="s">
        <v>433</v>
      </c>
      <c r="O974" s="417" t="s">
        <v>82</v>
      </c>
      <c r="P974" s="417" t="s">
        <v>3821</v>
      </c>
      <c r="Q974" s="50">
        <v>0.03</v>
      </c>
      <c r="R974" s="50"/>
      <c r="S974" s="153">
        <v>1</v>
      </c>
      <c r="T974" s="417" t="s">
        <v>84</v>
      </c>
      <c r="U974" s="417" t="s">
        <v>96</v>
      </c>
      <c r="V974" s="171">
        <v>44958</v>
      </c>
      <c r="W974" s="171">
        <v>45267</v>
      </c>
      <c r="X974" s="417" t="s">
        <v>3776</v>
      </c>
      <c r="Y974" s="57" t="s">
        <v>100</v>
      </c>
      <c r="Z974" s="392">
        <v>1</v>
      </c>
      <c r="AA974" s="58" t="s">
        <v>3822</v>
      </c>
      <c r="AB974" s="435">
        <v>45267</v>
      </c>
      <c r="AC974" s="392">
        <v>1</v>
      </c>
      <c r="AD974" s="58" t="s">
        <v>888</v>
      </c>
      <c r="AE974" s="435">
        <v>45267</v>
      </c>
      <c r="AF974" s="436" t="s">
        <v>92</v>
      </c>
      <c r="AG974" s="437" t="s">
        <v>92</v>
      </c>
    </row>
    <row r="975" spans="1:33" ht="39.75" customHeight="1" x14ac:dyDescent="0.25">
      <c r="A975" s="53" t="s">
        <v>4512</v>
      </c>
      <c r="B975" s="53">
        <v>6000</v>
      </c>
      <c r="C975" s="53" t="s">
        <v>71</v>
      </c>
      <c r="D975" s="53" t="s">
        <v>3728</v>
      </c>
      <c r="E975" s="53">
        <v>6</v>
      </c>
      <c r="F975" s="53" t="s">
        <v>3823</v>
      </c>
      <c r="G975" s="53" t="s">
        <v>3820</v>
      </c>
      <c r="H975" s="54" t="s">
        <v>94</v>
      </c>
      <c r="I975" s="54" t="s">
        <v>196</v>
      </c>
      <c r="J975" s="54" t="s">
        <v>80</v>
      </c>
      <c r="K975" s="54" t="s">
        <v>80</v>
      </c>
      <c r="L975" s="54" t="s">
        <v>80</v>
      </c>
      <c r="M975" s="54" t="s">
        <v>80</v>
      </c>
      <c r="N975" s="54" t="s">
        <v>80</v>
      </c>
      <c r="O975" s="54" t="s">
        <v>80</v>
      </c>
      <c r="P975" s="54" t="s">
        <v>95</v>
      </c>
      <c r="Q975" s="119">
        <v>0.15</v>
      </c>
      <c r="R975" s="119">
        <v>4.4999999999999997E-3</v>
      </c>
      <c r="S975" s="428">
        <v>2</v>
      </c>
      <c r="T975" s="54" t="s">
        <v>84</v>
      </c>
      <c r="U975" s="54" t="s">
        <v>96</v>
      </c>
      <c r="V975" s="75">
        <v>44958</v>
      </c>
      <c r="W975" s="75">
        <v>44974</v>
      </c>
      <c r="X975" s="54" t="s">
        <v>3776</v>
      </c>
      <c r="Y975" s="57" t="s">
        <v>100</v>
      </c>
      <c r="Z975" s="392">
        <v>1</v>
      </c>
      <c r="AA975" s="58" t="s">
        <v>3824</v>
      </c>
      <c r="AB975" s="435">
        <v>44974</v>
      </c>
      <c r="AC975" s="392">
        <v>1</v>
      </c>
      <c r="AD975" s="58" t="s">
        <v>3825</v>
      </c>
      <c r="AE975" s="435">
        <v>44974</v>
      </c>
      <c r="AF975" s="57" t="s">
        <v>79</v>
      </c>
      <c r="AG975" s="437">
        <v>1</v>
      </c>
    </row>
    <row r="976" spans="1:33" ht="39.75" customHeight="1" x14ac:dyDescent="0.25">
      <c r="A976" s="53" t="s">
        <v>4512</v>
      </c>
      <c r="B976" s="53">
        <v>6000</v>
      </c>
      <c r="C976" s="53" t="s">
        <v>71</v>
      </c>
      <c r="D976" s="53" t="s">
        <v>3728</v>
      </c>
      <c r="E976" s="53">
        <v>6</v>
      </c>
      <c r="F976" s="53" t="s">
        <v>3826</v>
      </c>
      <c r="G976" s="53" t="s">
        <v>3820</v>
      </c>
      <c r="H976" s="54" t="s">
        <v>94</v>
      </c>
      <c r="I976" s="54" t="s">
        <v>196</v>
      </c>
      <c r="J976" s="54" t="s">
        <v>80</v>
      </c>
      <c r="K976" s="54" t="s">
        <v>80</v>
      </c>
      <c r="L976" s="54" t="s">
        <v>80</v>
      </c>
      <c r="M976" s="54" t="s">
        <v>80</v>
      </c>
      <c r="N976" s="54" t="s">
        <v>80</v>
      </c>
      <c r="O976" s="54" t="s">
        <v>80</v>
      </c>
      <c r="P976" s="54" t="s">
        <v>103</v>
      </c>
      <c r="Q976" s="119">
        <v>0.15</v>
      </c>
      <c r="R976" s="119">
        <v>4.4999999999999997E-3</v>
      </c>
      <c r="S976" s="428">
        <v>1</v>
      </c>
      <c r="T976" s="54" t="s">
        <v>84</v>
      </c>
      <c r="U976" s="54" t="s">
        <v>104</v>
      </c>
      <c r="V976" s="75">
        <v>44977</v>
      </c>
      <c r="W976" s="75">
        <v>45002</v>
      </c>
      <c r="X976" s="54" t="s">
        <v>105</v>
      </c>
      <c r="Y976" s="57" t="s">
        <v>100</v>
      </c>
      <c r="Z976" s="392">
        <v>1</v>
      </c>
      <c r="AA976" s="58" t="s">
        <v>3827</v>
      </c>
      <c r="AB976" s="435">
        <v>45002</v>
      </c>
      <c r="AC976" s="392">
        <v>1</v>
      </c>
      <c r="AD976" s="58" t="s">
        <v>3828</v>
      </c>
      <c r="AE976" s="435">
        <v>45002</v>
      </c>
      <c r="AF976" s="57" t="s">
        <v>79</v>
      </c>
      <c r="AG976" s="437">
        <v>1</v>
      </c>
    </row>
    <row r="977" spans="1:33" ht="39.75" customHeight="1" x14ac:dyDescent="0.25">
      <c r="A977" s="53" t="s">
        <v>4512</v>
      </c>
      <c r="B977" s="53">
        <v>6000</v>
      </c>
      <c r="C977" s="53" t="s">
        <v>71</v>
      </c>
      <c r="D977" s="53" t="s">
        <v>3728</v>
      </c>
      <c r="E977" s="53">
        <v>6</v>
      </c>
      <c r="F977" s="53" t="s">
        <v>3829</v>
      </c>
      <c r="G977" s="53" t="s">
        <v>3820</v>
      </c>
      <c r="H977" s="54" t="s">
        <v>94</v>
      </c>
      <c r="I977" s="54" t="s">
        <v>196</v>
      </c>
      <c r="J977" s="54" t="s">
        <v>80</v>
      </c>
      <c r="K977" s="54" t="s">
        <v>80</v>
      </c>
      <c r="L977" s="54" t="s">
        <v>80</v>
      </c>
      <c r="M977" s="54" t="s">
        <v>80</v>
      </c>
      <c r="N977" s="54" t="s">
        <v>80</v>
      </c>
      <c r="O977" s="54" t="s">
        <v>80</v>
      </c>
      <c r="P977" s="54" t="s">
        <v>109</v>
      </c>
      <c r="Q977" s="119">
        <v>0.15</v>
      </c>
      <c r="R977" s="119">
        <v>4.4999999999999997E-3</v>
      </c>
      <c r="S977" s="428">
        <v>2</v>
      </c>
      <c r="T977" s="54" t="s">
        <v>84</v>
      </c>
      <c r="U977" s="54" t="s">
        <v>110</v>
      </c>
      <c r="V977" s="75">
        <v>45006</v>
      </c>
      <c r="W977" s="75">
        <v>45037</v>
      </c>
      <c r="X977" s="54" t="s">
        <v>3776</v>
      </c>
      <c r="Y977" s="57" t="s">
        <v>100</v>
      </c>
      <c r="Z977" s="392">
        <v>1</v>
      </c>
      <c r="AA977" s="58" t="s">
        <v>3830</v>
      </c>
      <c r="AB977" s="435">
        <v>45037</v>
      </c>
      <c r="AC977" s="392">
        <v>1</v>
      </c>
      <c r="AD977" s="58" t="s">
        <v>3831</v>
      </c>
      <c r="AE977" s="435">
        <v>45037</v>
      </c>
      <c r="AF977" s="57" t="s">
        <v>79</v>
      </c>
      <c r="AG977" s="437">
        <v>1</v>
      </c>
    </row>
    <row r="978" spans="1:33" ht="39.75" customHeight="1" x14ac:dyDescent="0.25">
      <c r="A978" s="53" t="s">
        <v>4512</v>
      </c>
      <c r="B978" s="53">
        <v>6000</v>
      </c>
      <c r="C978" s="53" t="s">
        <v>71</v>
      </c>
      <c r="D978" s="53" t="s">
        <v>3728</v>
      </c>
      <c r="E978" s="53">
        <v>6</v>
      </c>
      <c r="F978" s="53" t="s">
        <v>3832</v>
      </c>
      <c r="G978" s="53" t="s">
        <v>3820</v>
      </c>
      <c r="H978" s="54" t="s">
        <v>94</v>
      </c>
      <c r="I978" s="54" t="s">
        <v>196</v>
      </c>
      <c r="J978" s="54" t="s">
        <v>80</v>
      </c>
      <c r="K978" s="54" t="s">
        <v>80</v>
      </c>
      <c r="L978" s="54" t="s">
        <v>80</v>
      </c>
      <c r="M978" s="54" t="s">
        <v>80</v>
      </c>
      <c r="N978" s="54" t="s">
        <v>80</v>
      </c>
      <c r="O978" s="54" t="s">
        <v>80</v>
      </c>
      <c r="P978" s="54" t="s">
        <v>3833</v>
      </c>
      <c r="Q978" s="119">
        <v>0.15</v>
      </c>
      <c r="R978" s="119">
        <v>4.4999999999999997E-3</v>
      </c>
      <c r="S978" s="428">
        <v>2</v>
      </c>
      <c r="T978" s="54" t="s">
        <v>84</v>
      </c>
      <c r="U978" s="54" t="s">
        <v>96</v>
      </c>
      <c r="V978" s="75">
        <v>45040</v>
      </c>
      <c r="W978" s="75">
        <v>45233</v>
      </c>
      <c r="X978" s="54" t="s">
        <v>3776</v>
      </c>
      <c r="Y978" s="57" t="s">
        <v>100</v>
      </c>
      <c r="Z978" s="392">
        <v>1</v>
      </c>
      <c r="AA978" s="58" t="s">
        <v>3834</v>
      </c>
      <c r="AB978" s="435">
        <v>45233</v>
      </c>
      <c r="AC978" s="392">
        <v>1</v>
      </c>
      <c r="AD978" s="58" t="s">
        <v>386</v>
      </c>
      <c r="AE978" s="435">
        <v>45233</v>
      </c>
      <c r="AF978" s="57" t="s">
        <v>79</v>
      </c>
      <c r="AG978" s="437">
        <v>1</v>
      </c>
    </row>
    <row r="979" spans="1:33" ht="39.75" customHeight="1" x14ac:dyDescent="0.25">
      <c r="A979" s="53" t="s">
        <v>4512</v>
      </c>
      <c r="B979" s="53">
        <v>6000</v>
      </c>
      <c r="C979" s="53" t="s">
        <v>71</v>
      </c>
      <c r="D979" s="53" t="s">
        <v>3728</v>
      </c>
      <c r="E979" s="53">
        <v>6</v>
      </c>
      <c r="F979" s="53" t="s">
        <v>3835</v>
      </c>
      <c r="G979" s="53" t="s">
        <v>3820</v>
      </c>
      <c r="H979" s="54" t="s">
        <v>94</v>
      </c>
      <c r="I979" s="54" t="s">
        <v>196</v>
      </c>
      <c r="J979" s="54" t="s">
        <v>80</v>
      </c>
      <c r="K979" s="54" t="s">
        <v>80</v>
      </c>
      <c r="L979" s="54" t="s">
        <v>80</v>
      </c>
      <c r="M979" s="54" t="s">
        <v>80</v>
      </c>
      <c r="N979" s="54" t="s">
        <v>80</v>
      </c>
      <c r="O979" s="54" t="s">
        <v>80</v>
      </c>
      <c r="P979" s="54" t="s">
        <v>119</v>
      </c>
      <c r="Q979" s="119">
        <v>0.2</v>
      </c>
      <c r="R979" s="119">
        <v>6.0000000000000001E-3</v>
      </c>
      <c r="S979" s="428">
        <v>2</v>
      </c>
      <c r="T979" s="54" t="s">
        <v>84</v>
      </c>
      <c r="U979" s="54" t="s">
        <v>96</v>
      </c>
      <c r="V979" s="75">
        <v>45237</v>
      </c>
      <c r="W979" s="75">
        <v>45250</v>
      </c>
      <c r="X979" s="54" t="s">
        <v>3776</v>
      </c>
      <c r="Y979" s="57" t="s">
        <v>100</v>
      </c>
      <c r="Z979" s="392">
        <v>1</v>
      </c>
      <c r="AA979" s="58" t="s">
        <v>3836</v>
      </c>
      <c r="AB979" s="435">
        <v>45250</v>
      </c>
      <c r="AC979" s="392">
        <v>1</v>
      </c>
      <c r="AD979" s="58" t="s">
        <v>386</v>
      </c>
      <c r="AE979" s="435">
        <v>45250</v>
      </c>
      <c r="AF979" s="57" t="s">
        <v>79</v>
      </c>
      <c r="AG979" s="437">
        <v>1</v>
      </c>
    </row>
    <row r="980" spans="1:33" ht="39.75" customHeight="1" x14ac:dyDescent="0.25">
      <c r="A980" s="53" t="s">
        <v>4512</v>
      </c>
      <c r="B980" s="53">
        <v>6000</v>
      </c>
      <c r="C980" s="53" t="s">
        <v>71</v>
      </c>
      <c r="D980" s="53" t="s">
        <v>3728</v>
      </c>
      <c r="E980" s="53">
        <v>6</v>
      </c>
      <c r="F980" s="53" t="s">
        <v>3837</v>
      </c>
      <c r="G980" s="53" t="s">
        <v>3820</v>
      </c>
      <c r="H980" s="54" t="s">
        <v>94</v>
      </c>
      <c r="I980" s="54" t="s">
        <v>196</v>
      </c>
      <c r="J980" s="54" t="s">
        <v>80</v>
      </c>
      <c r="K980" s="54" t="s">
        <v>80</v>
      </c>
      <c r="L980" s="54" t="s">
        <v>80</v>
      </c>
      <c r="M980" s="54" t="s">
        <v>80</v>
      </c>
      <c r="N980" s="54" t="s">
        <v>80</v>
      </c>
      <c r="O980" s="54" t="s">
        <v>80</v>
      </c>
      <c r="P980" s="54" t="s">
        <v>613</v>
      </c>
      <c r="Q980" s="119">
        <v>0.2</v>
      </c>
      <c r="R980" s="119">
        <v>6.0000000000000001E-3</v>
      </c>
      <c r="S980" s="428">
        <v>2</v>
      </c>
      <c r="T980" s="54" t="s">
        <v>84</v>
      </c>
      <c r="U980" s="54" t="s">
        <v>96</v>
      </c>
      <c r="V980" s="75">
        <v>45251</v>
      </c>
      <c r="W980" s="75">
        <v>45267</v>
      </c>
      <c r="X980" s="54" t="s">
        <v>3776</v>
      </c>
      <c r="Y980" s="57" t="s">
        <v>100</v>
      </c>
      <c r="Z980" s="392">
        <v>1</v>
      </c>
      <c r="AA980" s="58" t="s">
        <v>3822</v>
      </c>
      <c r="AB980" s="435">
        <v>45267</v>
      </c>
      <c r="AC980" s="392">
        <v>1</v>
      </c>
      <c r="AD980" s="58" t="s">
        <v>386</v>
      </c>
      <c r="AE980" s="435">
        <v>45267</v>
      </c>
      <c r="AF980" s="57" t="s">
        <v>79</v>
      </c>
      <c r="AG980" s="437">
        <v>1</v>
      </c>
    </row>
    <row r="981" spans="1:33" ht="39.75" customHeight="1" x14ac:dyDescent="0.25">
      <c r="A981" s="49" t="s">
        <v>4512</v>
      </c>
      <c r="B981" s="49">
        <v>6000</v>
      </c>
      <c r="C981" s="49" t="s">
        <v>71</v>
      </c>
      <c r="D981" s="49" t="s">
        <v>3728</v>
      </c>
      <c r="E981" s="49">
        <v>6</v>
      </c>
      <c r="F981" s="49" t="s">
        <v>3838</v>
      </c>
      <c r="G981" s="49" t="s">
        <v>3838</v>
      </c>
      <c r="H981" s="417" t="s">
        <v>75</v>
      </c>
      <c r="I981" s="417" t="s">
        <v>196</v>
      </c>
      <c r="J981" s="417" t="s">
        <v>1671</v>
      </c>
      <c r="K981" s="417" t="s">
        <v>78</v>
      </c>
      <c r="L981" s="417" t="s">
        <v>79</v>
      </c>
      <c r="M981" s="417" t="s">
        <v>3730</v>
      </c>
      <c r="N981" s="417" t="s">
        <v>433</v>
      </c>
      <c r="O981" s="417" t="s">
        <v>82</v>
      </c>
      <c r="P981" s="417" t="s">
        <v>3839</v>
      </c>
      <c r="Q981" s="84">
        <v>0.03</v>
      </c>
      <c r="R981" s="84"/>
      <c r="S981" s="153">
        <v>2</v>
      </c>
      <c r="T981" s="417" t="s">
        <v>84</v>
      </c>
      <c r="U981" s="417" t="s">
        <v>96</v>
      </c>
      <c r="V981" s="171">
        <v>44958</v>
      </c>
      <c r="W981" s="171">
        <v>45199</v>
      </c>
      <c r="X981" s="417" t="s">
        <v>3776</v>
      </c>
      <c r="Y981" s="57" t="s">
        <v>100</v>
      </c>
      <c r="Z981" s="392">
        <v>1</v>
      </c>
      <c r="AA981" s="58" t="s">
        <v>3840</v>
      </c>
      <c r="AB981" s="435">
        <v>45198</v>
      </c>
      <c r="AC981" s="392">
        <v>1</v>
      </c>
      <c r="AD981" s="58" t="s">
        <v>3841</v>
      </c>
      <c r="AE981" s="435">
        <v>45198</v>
      </c>
      <c r="AF981" s="436" t="s">
        <v>92</v>
      </c>
      <c r="AG981" s="437" t="s">
        <v>92</v>
      </c>
    </row>
    <row r="982" spans="1:33" ht="39.75" customHeight="1" x14ac:dyDescent="0.25">
      <c r="A982" s="53" t="s">
        <v>4512</v>
      </c>
      <c r="B982" s="53">
        <v>6000</v>
      </c>
      <c r="C982" s="53" t="s">
        <v>71</v>
      </c>
      <c r="D982" s="53" t="s">
        <v>3728</v>
      </c>
      <c r="E982" s="53">
        <v>6</v>
      </c>
      <c r="F982" s="53" t="s">
        <v>3842</v>
      </c>
      <c r="G982" s="53" t="s">
        <v>3838</v>
      </c>
      <c r="H982" s="54" t="s">
        <v>94</v>
      </c>
      <c r="I982" s="54" t="s">
        <v>196</v>
      </c>
      <c r="J982" s="54" t="s">
        <v>80</v>
      </c>
      <c r="K982" s="54" t="s">
        <v>80</v>
      </c>
      <c r="L982" s="54" t="s">
        <v>80</v>
      </c>
      <c r="M982" s="54" t="s">
        <v>80</v>
      </c>
      <c r="N982" s="54" t="s">
        <v>80</v>
      </c>
      <c r="O982" s="54" t="s">
        <v>80</v>
      </c>
      <c r="P982" s="54" t="s">
        <v>95</v>
      </c>
      <c r="Q982" s="119">
        <v>0.25</v>
      </c>
      <c r="R982" s="119">
        <v>7.4999999999999997E-3</v>
      </c>
      <c r="S982" s="428">
        <v>2</v>
      </c>
      <c r="T982" s="54" t="s">
        <v>84</v>
      </c>
      <c r="U982" s="54" t="s">
        <v>96</v>
      </c>
      <c r="V982" s="75">
        <v>44958</v>
      </c>
      <c r="W982" s="75">
        <v>44974</v>
      </c>
      <c r="X982" s="54" t="s">
        <v>3776</v>
      </c>
      <c r="Y982" s="57" t="s">
        <v>100</v>
      </c>
      <c r="Z982" s="392">
        <v>1</v>
      </c>
      <c r="AA982" s="58" t="s">
        <v>3843</v>
      </c>
      <c r="AB982" s="435">
        <v>44974</v>
      </c>
      <c r="AC982" s="392">
        <v>1</v>
      </c>
      <c r="AD982" s="58" t="s">
        <v>3844</v>
      </c>
      <c r="AE982" s="435">
        <v>44974</v>
      </c>
      <c r="AF982" s="57" t="s">
        <v>79</v>
      </c>
      <c r="AG982" s="437">
        <v>1</v>
      </c>
    </row>
    <row r="983" spans="1:33" ht="39.75" customHeight="1" x14ac:dyDescent="0.25">
      <c r="A983" s="53" t="s">
        <v>4512</v>
      </c>
      <c r="B983" s="53">
        <v>6000</v>
      </c>
      <c r="C983" s="53" t="s">
        <v>71</v>
      </c>
      <c r="D983" s="53" t="s">
        <v>3728</v>
      </c>
      <c r="E983" s="53">
        <v>6</v>
      </c>
      <c r="F983" s="53" t="s">
        <v>3845</v>
      </c>
      <c r="G983" s="53" t="s">
        <v>3838</v>
      </c>
      <c r="H983" s="54" t="s">
        <v>94</v>
      </c>
      <c r="I983" s="54" t="s">
        <v>196</v>
      </c>
      <c r="J983" s="54" t="s">
        <v>80</v>
      </c>
      <c r="K983" s="54" t="s">
        <v>80</v>
      </c>
      <c r="L983" s="54" t="s">
        <v>80</v>
      </c>
      <c r="M983" s="54" t="s">
        <v>80</v>
      </c>
      <c r="N983" s="54" t="s">
        <v>80</v>
      </c>
      <c r="O983" s="54" t="s">
        <v>80</v>
      </c>
      <c r="P983" s="54" t="s">
        <v>103</v>
      </c>
      <c r="Q983" s="119">
        <v>0.25</v>
      </c>
      <c r="R983" s="119">
        <v>7.4999999999999997E-3</v>
      </c>
      <c r="S983" s="428">
        <v>1</v>
      </c>
      <c r="T983" s="54" t="s">
        <v>84</v>
      </c>
      <c r="U983" s="54" t="s">
        <v>104</v>
      </c>
      <c r="V983" s="75">
        <v>44977</v>
      </c>
      <c r="W983" s="75">
        <v>45002</v>
      </c>
      <c r="X983" s="54" t="s">
        <v>105</v>
      </c>
      <c r="Y983" s="57" t="s">
        <v>100</v>
      </c>
      <c r="Z983" s="392">
        <v>1</v>
      </c>
      <c r="AA983" s="58" t="s">
        <v>3846</v>
      </c>
      <c r="AB983" s="435">
        <v>45002</v>
      </c>
      <c r="AC983" s="392">
        <v>1</v>
      </c>
      <c r="AD983" s="58" t="s">
        <v>3847</v>
      </c>
      <c r="AE983" s="435">
        <v>45002</v>
      </c>
      <c r="AF983" s="57" t="s">
        <v>79</v>
      </c>
      <c r="AG983" s="437">
        <v>1</v>
      </c>
    </row>
    <row r="984" spans="1:33" ht="39.75" customHeight="1" x14ac:dyDescent="0.25">
      <c r="A984" s="53" t="s">
        <v>4512</v>
      </c>
      <c r="B984" s="53">
        <v>6000</v>
      </c>
      <c r="C984" s="53" t="s">
        <v>71</v>
      </c>
      <c r="D984" s="53" t="s">
        <v>3728</v>
      </c>
      <c r="E984" s="53">
        <v>6</v>
      </c>
      <c r="F984" s="53" t="s">
        <v>3848</v>
      </c>
      <c r="G984" s="53" t="s">
        <v>3838</v>
      </c>
      <c r="H984" s="54" t="s">
        <v>94</v>
      </c>
      <c r="I984" s="54" t="s">
        <v>196</v>
      </c>
      <c r="J984" s="54" t="s">
        <v>80</v>
      </c>
      <c r="K984" s="54" t="s">
        <v>80</v>
      </c>
      <c r="L984" s="54" t="s">
        <v>80</v>
      </c>
      <c r="M984" s="54" t="s">
        <v>80</v>
      </c>
      <c r="N984" s="54" t="s">
        <v>80</v>
      </c>
      <c r="O984" s="54" t="s">
        <v>80</v>
      </c>
      <c r="P984" s="54" t="s">
        <v>109</v>
      </c>
      <c r="Q984" s="119">
        <v>0.25</v>
      </c>
      <c r="R984" s="119">
        <v>7.4999999999999997E-3</v>
      </c>
      <c r="S984" s="428">
        <v>2</v>
      </c>
      <c r="T984" s="54" t="s">
        <v>84</v>
      </c>
      <c r="U984" s="54" t="s">
        <v>110</v>
      </c>
      <c r="V984" s="75">
        <v>45006</v>
      </c>
      <c r="W984" s="75">
        <v>45037</v>
      </c>
      <c r="X984" s="54" t="s">
        <v>3776</v>
      </c>
      <c r="Y984" s="57" t="s">
        <v>100</v>
      </c>
      <c r="Z984" s="392">
        <v>1</v>
      </c>
      <c r="AA984" s="58" t="s">
        <v>3849</v>
      </c>
      <c r="AB984" s="435">
        <v>45037</v>
      </c>
      <c r="AC984" s="392">
        <v>1</v>
      </c>
      <c r="AD984" s="58" t="s">
        <v>3831</v>
      </c>
      <c r="AE984" s="435">
        <v>45037</v>
      </c>
      <c r="AF984" s="57" t="s">
        <v>79</v>
      </c>
      <c r="AG984" s="437">
        <v>1</v>
      </c>
    </row>
    <row r="985" spans="1:33" ht="39.75" customHeight="1" x14ac:dyDescent="0.25">
      <c r="A985" s="53" t="s">
        <v>4512</v>
      </c>
      <c r="B985" s="53">
        <v>6000</v>
      </c>
      <c r="C985" s="53" t="s">
        <v>71</v>
      </c>
      <c r="D985" s="53" t="s">
        <v>3728</v>
      </c>
      <c r="E985" s="53">
        <v>6</v>
      </c>
      <c r="F985" s="53" t="s">
        <v>3850</v>
      </c>
      <c r="G985" s="53" t="s">
        <v>3838</v>
      </c>
      <c r="H985" s="54" t="s">
        <v>94</v>
      </c>
      <c r="I985" s="54" t="s">
        <v>196</v>
      </c>
      <c r="J985" s="54" t="s">
        <v>80</v>
      </c>
      <c r="K985" s="54" t="s">
        <v>80</v>
      </c>
      <c r="L985" s="54" t="s">
        <v>80</v>
      </c>
      <c r="M985" s="54" t="s">
        <v>80</v>
      </c>
      <c r="N985" s="54" t="s">
        <v>80</v>
      </c>
      <c r="O985" s="54" t="s">
        <v>80</v>
      </c>
      <c r="P985" s="54" t="s">
        <v>3833</v>
      </c>
      <c r="Q985" s="119">
        <v>0.25</v>
      </c>
      <c r="R985" s="119">
        <v>7.4999999999999997E-3</v>
      </c>
      <c r="S985" s="428">
        <v>2</v>
      </c>
      <c r="T985" s="54" t="s">
        <v>84</v>
      </c>
      <c r="U985" s="54" t="s">
        <v>96</v>
      </c>
      <c r="V985" s="75">
        <v>45037</v>
      </c>
      <c r="W985" s="75">
        <v>45199</v>
      </c>
      <c r="X985" s="54" t="s">
        <v>3776</v>
      </c>
      <c r="Y985" s="57" t="s">
        <v>100</v>
      </c>
      <c r="Z985" s="392">
        <v>1</v>
      </c>
      <c r="AA985" s="58" t="s">
        <v>3840</v>
      </c>
      <c r="AB985" s="435">
        <v>45198</v>
      </c>
      <c r="AC985" s="392">
        <v>1</v>
      </c>
      <c r="AD985" s="58" t="s">
        <v>3851</v>
      </c>
      <c r="AE985" s="435">
        <v>45198</v>
      </c>
      <c r="AF985" s="57" t="s">
        <v>79</v>
      </c>
      <c r="AG985" s="437">
        <v>1</v>
      </c>
    </row>
    <row r="986" spans="1:33" ht="39.75" customHeight="1" x14ac:dyDescent="0.25">
      <c r="A986" s="49" t="s">
        <v>4512</v>
      </c>
      <c r="B986" s="49">
        <v>6000</v>
      </c>
      <c r="C986" s="49" t="s">
        <v>71</v>
      </c>
      <c r="D986" s="49" t="s">
        <v>3728</v>
      </c>
      <c r="E986" s="49">
        <v>6</v>
      </c>
      <c r="F986" s="49" t="s">
        <v>3852</v>
      </c>
      <c r="G986" s="49" t="s">
        <v>3852</v>
      </c>
      <c r="H986" s="417" t="s">
        <v>75</v>
      </c>
      <c r="I986" s="417" t="s">
        <v>730</v>
      </c>
      <c r="J986" s="417" t="s">
        <v>3338</v>
      </c>
      <c r="K986" s="417" t="s">
        <v>472</v>
      </c>
      <c r="L986" s="417" t="s">
        <v>125</v>
      </c>
      <c r="M986" s="417" t="s">
        <v>3730</v>
      </c>
      <c r="N986" s="417" t="s">
        <v>3731</v>
      </c>
      <c r="O986" s="417" t="s">
        <v>516</v>
      </c>
      <c r="P986" s="417" t="s">
        <v>3853</v>
      </c>
      <c r="Q986" s="50">
        <v>0.06</v>
      </c>
      <c r="R986" s="50"/>
      <c r="S986" s="153">
        <v>1475</v>
      </c>
      <c r="T986" s="417" t="s">
        <v>84</v>
      </c>
      <c r="U986" s="417" t="s">
        <v>3854</v>
      </c>
      <c r="V986" s="171">
        <v>44928</v>
      </c>
      <c r="W986" s="171">
        <v>45290</v>
      </c>
      <c r="X986" s="417" t="s">
        <v>2252</v>
      </c>
      <c r="Y986" s="57" t="s">
        <v>100</v>
      </c>
      <c r="Z986" s="392">
        <v>1</v>
      </c>
      <c r="AA986" s="58" t="s">
        <v>3855</v>
      </c>
      <c r="AB986" s="435">
        <v>45290</v>
      </c>
      <c r="AC986" s="392">
        <v>1</v>
      </c>
      <c r="AD986" s="58" t="s">
        <v>888</v>
      </c>
      <c r="AE986" s="435">
        <v>45290</v>
      </c>
      <c r="AF986" s="436" t="s">
        <v>92</v>
      </c>
      <c r="AG986" s="437" t="s">
        <v>92</v>
      </c>
    </row>
    <row r="987" spans="1:33" ht="39.75" customHeight="1" x14ac:dyDescent="0.25">
      <c r="A987" s="53" t="s">
        <v>4512</v>
      </c>
      <c r="B987" s="53">
        <v>6000</v>
      </c>
      <c r="C987" s="53" t="s">
        <v>71</v>
      </c>
      <c r="D987" s="53" t="s">
        <v>3728</v>
      </c>
      <c r="E987" s="53">
        <v>6</v>
      </c>
      <c r="F987" s="53" t="s">
        <v>3856</v>
      </c>
      <c r="G987" s="53" t="s">
        <v>3852</v>
      </c>
      <c r="H987" s="54" t="s">
        <v>94</v>
      </c>
      <c r="I987" s="54" t="s">
        <v>730</v>
      </c>
      <c r="J987" s="54" t="s">
        <v>80</v>
      </c>
      <c r="K987" s="54" t="s">
        <v>80</v>
      </c>
      <c r="L987" s="54" t="s">
        <v>80</v>
      </c>
      <c r="M987" s="54" t="s">
        <v>80</v>
      </c>
      <c r="N987" s="54" t="s">
        <v>80</v>
      </c>
      <c r="O987" s="54" t="s">
        <v>80</v>
      </c>
      <c r="P987" s="54" t="s">
        <v>3857</v>
      </c>
      <c r="Q987" s="119">
        <v>0.5</v>
      </c>
      <c r="R987" s="119">
        <v>0.03</v>
      </c>
      <c r="S987" s="428">
        <v>12</v>
      </c>
      <c r="T987" s="54" t="s">
        <v>84</v>
      </c>
      <c r="U987" s="54" t="s">
        <v>3738</v>
      </c>
      <c r="V987" s="75">
        <v>44928</v>
      </c>
      <c r="W987" s="75">
        <v>45275</v>
      </c>
      <c r="X987" s="54" t="s">
        <v>2252</v>
      </c>
      <c r="Y987" s="57" t="s">
        <v>100</v>
      </c>
      <c r="Z987" s="392">
        <v>1</v>
      </c>
      <c r="AA987" s="58" t="s">
        <v>3739</v>
      </c>
      <c r="AB987" s="435">
        <v>45275</v>
      </c>
      <c r="AC987" s="392">
        <v>1</v>
      </c>
      <c r="AD987" s="58" t="s">
        <v>386</v>
      </c>
      <c r="AE987" s="435">
        <v>45275</v>
      </c>
      <c r="AF987" s="57" t="s">
        <v>79</v>
      </c>
      <c r="AG987" s="437">
        <v>1</v>
      </c>
    </row>
    <row r="988" spans="1:33" ht="39.75" customHeight="1" x14ac:dyDescent="0.25">
      <c r="A988" s="53" t="s">
        <v>4512</v>
      </c>
      <c r="B988" s="53">
        <v>6000</v>
      </c>
      <c r="C988" s="53" t="s">
        <v>71</v>
      </c>
      <c r="D988" s="53" t="s">
        <v>3728</v>
      </c>
      <c r="E988" s="53">
        <v>6</v>
      </c>
      <c r="F988" s="53" t="s">
        <v>3858</v>
      </c>
      <c r="G988" s="53" t="s">
        <v>3852</v>
      </c>
      <c r="H988" s="54" t="s">
        <v>94</v>
      </c>
      <c r="I988" s="54" t="s">
        <v>730</v>
      </c>
      <c r="J988" s="54" t="s">
        <v>80</v>
      </c>
      <c r="K988" s="54" t="s">
        <v>80</v>
      </c>
      <c r="L988" s="54" t="s">
        <v>80</v>
      </c>
      <c r="M988" s="54" t="s">
        <v>80</v>
      </c>
      <c r="N988" s="54" t="s">
        <v>80</v>
      </c>
      <c r="O988" s="54" t="s">
        <v>80</v>
      </c>
      <c r="P988" s="54" t="s">
        <v>3859</v>
      </c>
      <c r="Q988" s="119">
        <v>0.5</v>
      </c>
      <c r="R988" s="119">
        <v>0.03</v>
      </c>
      <c r="S988" s="428">
        <v>1475</v>
      </c>
      <c r="T988" s="54" t="s">
        <v>84</v>
      </c>
      <c r="U988" s="54" t="s">
        <v>3860</v>
      </c>
      <c r="V988" s="75">
        <v>44928</v>
      </c>
      <c r="W988" s="75">
        <v>45290</v>
      </c>
      <c r="X988" s="54" t="s">
        <v>2252</v>
      </c>
      <c r="Y988" s="57" t="s">
        <v>100</v>
      </c>
      <c r="Z988" s="392">
        <v>1</v>
      </c>
      <c r="AA988" s="58" t="s">
        <v>3861</v>
      </c>
      <c r="AB988" s="435">
        <v>45290</v>
      </c>
      <c r="AC988" s="392">
        <v>1</v>
      </c>
      <c r="AD988" s="58" t="s">
        <v>386</v>
      </c>
      <c r="AE988" s="435">
        <v>45290</v>
      </c>
      <c r="AF988" s="57" t="s">
        <v>79</v>
      </c>
      <c r="AG988" s="437">
        <v>1</v>
      </c>
    </row>
    <row r="989" spans="1:33" ht="39.75" customHeight="1" x14ac:dyDescent="0.25">
      <c r="A989" s="49" t="s">
        <v>4512</v>
      </c>
      <c r="B989" s="49">
        <v>6000</v>
      </c>
      <c r="C989" s="49" t="s">
        <v>71</v>
      </c>
      <c r="D989" s="49" t="s">
        <v>3728</v>
      </c>
      <c r="E989" s="49">
        <v>6</v>
      </c>
      <c r="F989" s="49" t="s">
        <v>3862</v>
      </c>
      <c r="G989" s="49" t="s">
        <v>3862</v>
      </c>
      <c r="H989" s="417" t="s">
        <v>75</v>
      </c>
      <c r="I989" s="417" t="s">
        <v>730</v>
      </c>
      <c r="J989" s="417" t="s">
        <v>3338</v>
      </c>
      <c r="K989" s="417" t="s">
        <v>472</v>
      </c>
      <c r="L989" s="417" t="s">
        <v>125</v>
      </c>
      <c r="M989" s="417" t="s">
        <v>3730</v>
      </c>
      <c r="N989" s="417" t="s">
        <v>3731</v>
      </c>
      <c r="O989" s="417" t="s">
        <v>516</v>
      </c>
      <c r="P989" s="417" t="s">
        <v>4648</v>
      </c>
      <c r="Q989" s="50">
        <v>0.06</v>
      </c>
      <c r="R989" s="50"/>
      <c r="S989" s="153">
        <v>250</v>
      </c>
      <c r="T989" s="417" t="s">
        <v>84</v>
      </c>
      <c r="U989" s="417" t="s">
        <v>3864</v>
      </c>
      <c r="V989" s="171">
        <v>44942</v>
      </c>
      <c r="W989" s="171">
        <v>45275</v>
      </c>
      <c r="X989" s="417" t="s">
        <v>2252</v>
      </c>
      <c r="Y989" s="57" t="s">
        <v>100</v>
      </c>
      <c r="Z989" s="392">
        <v>1</v>
      </c>
      <c r="AA989" s="58" t="s">
        <v>4836</v>
      </c>
      <c r="AB989" s="435">
        <v>45244</v>
      </c>
      <c r="AC989" s="392">
        <v>1</v>
      </c>
      <c r="AD989" s="58" t="s">
        <v>888</v>
      </c>
      <c r="AE989" s="435">
        <v>45244</v>
      </c>
      <c r="AF989" s="436" t="s">
        <v>92</v>
      </c>
      <c r="AG989" s="437" t="s">
        <v>92</v>
      </c>
    </row>
    <row r="990" spans="1:33" ht="39.75" customHeight="1" x14ac:dyDescent="0.25">
      <c r="A990" s="53" t="s">
        <v>4512</v>
      </c>
      <c r="B990" s="53">
        <v>6000</v>
      </c>
      <c r="C990" s="53" t="s">
        <v>71</v>
      </c>
      <c r="D990" s="53" t="s">
        <v>3728</v>
      </c>
      <c r="E990" s="53">
        <v>6</v>
      </c>
      <c r="F990" s="53" t="s">
        <v>3866</v>
      </c>
      <c r="G990" s="53" t="s">
        <v>3862</v>
      </c>
      <c r="H990" s="54" t="s">
        <v>94</v>
      </c>
      <c r="I990" s="54" t="s">
        <v>730</v>
      </c>
      <c r="J990" s="54" t="s">
        <v>80</v>
      </c>
      <c r="K990" s="54" t="s">
        <v>80</v>
      </c>
      <c r="L990" s="54" t="s">
        <v>80</v>
      </c>
      <c r="M990" s="54" t="s">
        <v>80</v>
      </c>
      <c r="N990" s="54" t="s">
        <v>80</v>
      </c>
      <c r="O990" s="54" t="s">
        <v>80</v>
      </c>
      <c r="P990" s="54" t="s">
        <v>3867</v>
      </c>
      <c r="Q990" s="119">
        <v>0.5</v>
      </c>
      <c r="R990" s="119">
        <v>0.03</v>
      </c>
      <c r="S990" s="428">
        <v>4</v>
      </c>
      <c r="T990" s="54" t="s">
        <v>84</v>
      </c>
      <c r="U990" s="54" t="s">
        <v>3805</v>
      </c>
      <c r="V990" s="75">
        <v>44942</v>
      </c>
      <c r="W990" s="75">
        <v>45275</v>
      </c>
      <c r="X990" s="54" t="s">
        <v>2252</v>
      </c>
      <c r="Y990" s="57" t="s">
        <v>100</v>
      </c>
      <c r="Z990" s="392">
        <v>1</v>
      </c>
      <c r="AA990" s="58" t="s">
        <v>4832</v>
      </c>
      <c r="AB990" s="435">
        <v>45235</v>
      </c>
      <c r="AC990" s="392">
        <v>1</v>
      </c>
      <c r="AD990" s="58" t="s">
        <v>386</v>
      </c>
      <c r="AE990" s="435">
        <v>45235</v>
      </c>
      <c r="AF990" s="57" t="s">
        <v>79</v>
      </c>
      <c r="AG990" s="437">
        <v>1</v>
      </c>
    </row>
    <row r="991" spans="1:33" ht="39.75" customHeight="1" x14ac:dyDescent="0.25">
      <c r="A991" s="53" t="s">
        <v>4512</v>
      </c>
      <c r="B991" s="53">
        <v>6000</v>
      </c>
      <c r="C991" s="53" t="s">
        <v>71</v>
      </c>
      <c r="D991" s="53" t="s">
        <v>3728</v>
      </c>
      <c r="E991" s="53">
        <v>6</v>
      </c>
      <c r="F991" s="53" t="s">
        <v>3868</v>
      </c>
      <c r="G991" s="53" t="s">
        <v>3862</v>
      </c>
      <c r="H991" s="54" t="s">
        <v>94</v>
      </c>
      <c r="I991" s="54" t="s">
        <v>730</v>
      </c>
      <c r="J991" s="54" t="s">
        <v>80</v>
      </c>
      <c r="K991" s="54" t="s">
        <v>80</v>
      </c>
      <c r="L991" s="54" t="s">
        <v>80</v>
      </c>
      <c r="M991" s="54" t="s">
        <v>80</v>
      </c>
      <c r="N991" s="54" t="s">
        <v>80</v>
      </c>
      <c r="O991" s="54" t="s">
        <v>80</v>
      </c>
      <c r="P991" s="54" t="s">
        <v>4649</v>
      </c>
      <c r="Q991" s="119">
        <v>0.5</v>
      </c>
      <c r="R991" s="119">
        <v>0.03</v>
      </c>
      <c r="S991" s="428">
        <v>250</v>
      </c>
      <c r="T991" s="54" t="s">
        <v>84</v>
      </c>
      <c r="U991" s="54" t="s">
        <v>3864</v>
      </c>
      <c r="V991" s="75">
        <v>44972</v>
      </c>
      <c r="W991" s="75">
        <v>45275</v>
      </c>
      <c r="X991" s="54" t="s">
        <v>2252</v>
      </c>
      <c r="Y991" s="57" t="s">
        <v>100</v>
      </c>
      <c r="Z991" s="392">
        <v>1</v>
      </c>
      <c r="AA991" s="58" t="s">
        <v>3871</v>
      </c>
      <c r="AB991" s="435">
        <v>45244</v>
      </c>
      <c r="AC991" s="392">
        <v>1</v>
      </c>
      <c r="AD991" s="58" t="s">
        <v>386</v>
      </c>
      <c r="AE991" s="435">
        <v>45244</v>
      </c>
      <c r="AF991" s="57" t="s">
        <v>79</v>
      </c>
      <c r="AG991" s="437">
        <v>1</v>
      </c>
    </row>
    <row r="992" spans="1:33" ht="39.75" customHeight="1" x14ac:dyDescent="0.25">
      <c r="A992" s="49" t="s">
        <v>4512</v>
      </c>
      <c r="B992" s="49">
        <v>6000</v>
      </c>
      <c r="C992" s="49" t="s">
        <v>71</v>
      </c>
      <c r="D992" s="49" t="s">
        <v>3728</v>
      </c>
      <c r="E992" s="49">
        <v>6</v>
      </c>
      <c r="F992" s="49" t="s">
        <v>3872</v>
      </c>
      <c r="G992" s="49" t="s">
        <v>3872</v>
      </c>
      <c r="H992" s="417" t="s">
        <v>75</v>
      </c>
      <c r="I992" s="417" t="s">
        <v>730</v>
      </c>
      <c r="J992" s="417" t="s">
        <v>3338</v>
      </c>
      <c r="K992" s="417" t="s">
        <v>472</v>
      </c>
      <c r="L992" s="417" t="s">
        <v>125</v>
      </c>
      <c r="M992" s="417" t="s">
        <v>3730</v>
      </c>
      <c r="N992" s="417" t="s">
        <v>3731</v>
      </c>
      <c r="O992" s="417" t="s">
        <v>516</v>
      </c>
      <c r="P992" s="417" t="s">
        <v>3873</v>
      </c>
      <c r="Q992" s="50">
        <v>0.06</v>
      </c>
      <c r="R992" s="50"/>
      <c r="S992" s="153">
        <v>400</v>
      </c>
      <c r="T992" s="417" t="s">
        <v>84</v>
      </c>
      <c r="U992" s="417" t="s">
        <v>3874</v>
      </c>
      <c r="V992" s="171">
        <v>44942</v>
      </c>
      <c r="W992" s="171">
        <v>45275</v>
      </c>
      <c r="X992" s="417" t="s">
        <v>2252</v>
      </c>
      <c r="Y992" s="57" t="s">
        <v>100</v>
      </c>
      <c r="Z992" s="392">
        <v>1</v>
      </c>
      <c r="AA992" s="58" t="s">
        <v>3875</v>
      </c>
      <c r="AB992" s="435">
        <v>45259</v>
      </c>
      <c r="AC992" s="392">
        <v>1</v>
      </c>
      <c r="AD992" s="58" t="s">
        <v>888</v>
      </c>
      <c r="AE992" s="435">
        <v>45259</v>
      </c>
      <c r="AF992" s="436" t="s">
        <v>92</v>
      </c>
      <c r="AG992" s="437" t="s">
        <v>92</v>
      </c>
    </row>
    <row r="993" spans="1:33" ht="39.75" customHeight="1" x14ac:dyDescent="0.25">
      <c r="A993" s="53" t="s">
        <v>4512</v>
      </c>
      <c r="B993" s="53">
        <v>6000</v>
      </c>
      <c r="C993" s="53" t="s">
        <v>71</v>
      </c>
      <c r="D993" s="53" t="s">
        <v>3728</v>
      </c>
      <c r="E993" s="53">
        <v>6</v>
      </c>
      <c r="F993" s="53" t="s">
        <v>3876</v>
      </c>
      <c r="G993" s="53" t="s">
        <v>3872</v>
      </c>
      <c r="H993" s="54" t="s">
        <v>94</v>
      </c>
      <c r="I993" s="54" t="s">
        <v>730</v>
      </c>
      <c r="J993" s="54" t="s">
        <v>80</v>
      </c>
      <c r="K993" s="54" t="s">
        <v>80</v>
      </c>
      <c r="L993" s="54" t="s">
        <v>80</v>
      </c>
      <c r="M993" s="54" t="s">
        <v>80</v>
      </c>
      <c r="N993" s="54" t="s">
        <v>80</v>
      </c>
      <c r="O993" s="54" t="s">
        <v>80</v>
      </c>
      <c r="P993" s="54" t="s">
        <v>3877</v>
      </c>
      <c r="Q993" s="119">
        <v>0.5</v>
      </c>
      <c r="R993" s="119">
        <v>0.03</v>
      </c>
      <c r="S993" s="428">
        <v>4</v>
      </c>
      <c r="T993" s="54" t="s">
        <v>84</v>
      </c>
      <c r="U993" s="54" t="s">
        <v>3805</v>
      </c>
      <c r="V993" s="75">
        <v>44942</v>
      </c>
      <c r="W993" s="75">
        <v>45260</v>
      </c>
      <c r="X993" s="54" t="s">
        <v>2252</v>
      </c>
      <c r="Y993" s="57" t="s">
        <v>100</v>
      </c>
      <c r="Z993" s="392">
        <v>1</v>
      </c>
      <c r="AA993" s="58" t="s">
        <v>4832</v>
      </c>
      <c r="AB993" s="435">
        <v>45235</v>
      </c>
      <c r="AC993" s="392">
        <v>1</v>
      </c>
      <c r="AD993" s="58" t="s">
        <v>386</v>
      </c>
      <c r="AE993" s="435">
        <v>45235</v>
      </c>
      <c r="AF993" s="57" t="s">
        <v>79</v>
      </c>
      <c r="AG993" s="437">
        <v>1</v>
      </c>
    </row>
    <row r="994" spans="1:33" ht="39.75" customHeight="1" x14ac:dyDescent="0.25">
      <c r="A994" s="53" t="s">
        <v>4512</v>
      </c>
      <c r="B994" s="53">
        <v>6000</v>
      </c>
      <c r="C994" s="53" t="s">
        <v>71</v>
      </c>
      <c r="D994" s="53" t="s">
        <v>3728</v>
      </c>
      <c r="E994" s="53">
        <v>6</v>
      </c>
      <c r="F994" s="53" t="s">
        <v>3878</v>
      </c>
      <c r="G994" s="53" t="s">
        <v>3872</v>
      </c>
      <c r="H994" s="54" t="s">
        <v>94</v>
      </c>
      <c r="I994" s="54" t="s">
        <v>730</v>
      </c>
      <c r="J994" s="54" t="s">
        <v>80</v>
      </c>
      <c r="K994" s="54" t="s">
        <v>80</v>
      </c>
      <c r="L994" s="54" t="s">
        <v>80</v>
      </c>
      <c r="M994" s="54" t="s">
        <v>80</v>
      </c>
      <c r="N994" s="54" t="s">
        <v>80</v>
      </c>
      <c r="O994" s="54" t="s">
        <v>80</v>
      </c>
      <c r="P994" s="54" t="s">
        <v>3879</v>
      </c>
      <c r="Q994" s="119">
        <v>0.5</v>
      </c>
      <c r="R994" s="119">
        <v>0.03</v>
      </c>
      <c r="S994" s="428">
        <v>400</v>
      </c>
      <c r="T994" s="54" t="s">
        <v>84</v>
      </c>
      <c r="U994" s="54" t="s">
        <v>3874</v>
      </c>
      <c r="V994" s="75">
        <v>44946</v>
      </c>
      <c r="W994" s="75">
        <v>45275</v>
      </c>
      <c r="X994" s="54" t="s">
        <v>2252</v>
      </c>
      <c r="Y994" s="57" t="s">
        <v>100</v>
      </c>
      <c r="Z994" s="392">
        <v>1</v>
      </c>
      <c r="AA994" s="58" t="s">
        <v>3880</v>
      </c>
      <c r="AB994" s="435">
        <v>45259</v>
      </c>
      <c r="AC994" s="392">
        <v>1</v>
      </c>
      <c r="AD994" s="58" t="s">
        <v>386</v>
      </c>
      <c r="AE994" s="435">
        <v>45259</v>
      </c>
      <c r="AF994" s="57" t="s">
        <v>79</v>
      </c>
      <c r="AG994" s="437">
        <v>1</v>
      </c>
    </row>
    <row r="995" spans="1:33" ht="39.75" customHeight="1" x14ac:dyDescent="0.25">
      <c r="A995" s="49" t="s">
        <v>4512</v>
      </c>
      <c r="B995" s="49">
        <v>6000</v>
      </c>
      <c r="C995" s="49" t="s">
        <v>71</v>
      </c>
      <c r="D995" s="49" t="s">
        <v>3728</v>
      </c>
      <c r="E995" s="49">
        <v>6</v>
      </c>
      <c r="F995" s="49" t="s">
        <v>3881</v>
      </c>
      <c r="G995" s="49" t="s">
        <v>3881</v>
      </c>
      <c r="H995" s="417" t="s">
        <v>75</v>
      </c>
      <c r="I995" s="417" t="s">
        <v>196</v>
      </c>
      <c r="J995" s="417" t="s">
        <v>513</v>
      </c>
      <c r="K995" s="417" t="s">
        <v>835</v>
      </c>
      <c r="L995" s="417" t="s">
        <v>125</v>
      </c>
      <c r="M995" s="417" t="s">
        <v>3730</v>
      </c>
      <c r="N995" s="417" t="s">
        <v>659</v>
      </c>
      <c r="O995" s="417" t="s">
        <v>516</v>
      </c>
      <c r="P995" s="417" t="s">
        <v>3882</v>
      </c>
      <c r="Q995" s="50">
        <v>0.04</v>
      </c>
      <c r="R995" s="50"/>
      <c r="S995" s="153">
        <v>1</v>
      </c>
      <c r="T995" s="417" t="s">
        <v>84</v>
      </c>
      <c r="U995" s="417" t="s">
        <v>3883</v>
      </c>
      <c r="V995" s="171">
        <v>44942</v>
      </c>
      <c r="W995" s="171">
        <v>45274</v>
      </c>
      <c r="X995" s="417" t="s">
        <v>2252</v>
      </c>
      <c r="Y995" s="57" t="s">
        <v>100</v>
      </c>
      <c r="Z995" s="392">
        <v>1</v>
      </c>
      <c r="AA995" s="58" t="s">
        <v>3884</v>
      </c>
      <c r="AB995" s="435">
        <v>45246</v>
      </c>
      <c r="AC995" s="392">
        <v>1</v>
      </c>
      <c r="AD995" s="58" t="s">
        <v>888</v>
      </c>
      <c r="AE995" s="435">
        <v>45246</v>
      </c>
      <c r="AF995" s="436" t="s">
        <v>92</v>
      </c>
      <c r="AG995" s="437" t="s">
        <v>92</v>
      </c>
    </row>
    <row r="996" spans="1:33" ht="39.75" customHeight="1" x14ac:dyDescent="0.25">
      <c r="A996" s="53" t="s">
        <v>4512</v>
      </c>
      <c r="B996" s="53">
        <v>6000</v>
      </c>
      <c r="C996" s="53" t="s">
        <v>71</v>
      </c>
      <c r="D996" s="53" t="s">
        <v>3728</v>
      </c>
      <c r="E996" s="53">
        <v>6</v>
      </c>
      <c r="F996" s="53" t="s">
        <v>3885</v>
      </c>
      <c r="G996" s="53" t="s">
        <v>3881</v>
      </c>
      <c r="H996" s="54" t="s">
        <v>94</v>
      </c>
      <c r="I996" s="54" t="s">
        <v>196</v>
      </c>
      <c r="J996" s="54" t="s">
        <v>80</v>
      </c>
      <c r="K996" s="54" t="s">
        <v>80</v>
      </c>
      <c r="L996" s="54" t="s">
        <v>80</v>
      </c>
      <c r="M996" s="54" t="s">
        <v>80</v>
      </c>
      <c r="N996" s="54" t="s">
        <v>80</v>
      </c>
      <c r="O996" s="54" t="s">
        <v>80</v>
      </c>
      <c r="P996" s="54" t="s">
        <v>3886</v>
      </c>
      <c r="Q996" s="119">
        <v>0.2</v>
      </c>
      <c r="R996" s="119">
        <v>8.0000000000000002E-3</v>
      </c>
      <c r="S996" s="428">
        <v>1</v>
      </c>
      <c r="T996" s="54" t="s">
        <v>84</v>
      </c>
      <c r="U996" s="54" t="s">
        <v>3887</v>
      </c>
      <c r="V996" s="75">
        <v>44942</v>
      </c>
      <c r="W996" s="75">
        <v>45016</v>
      </c>
      <c r="X996" s="54" t="s">
        <v>2252</v>
      </c>
      <c r="Y996" s="57" t="s">
        <v>100</v>
      </c>
      <c r="Z996" s="392">
        <v>1</v>
      </c>
      <c r="AA996" s="58" t="s">
        <v>3888</v>
      </c>
      <c r="AB996" s="435">
        <v>45016</v>
      </c>
      <c r="AC996" s="392">
        <v>1</v>
      </c>
      <c r="AD996" s="58" t="s">
        <v>3889</v>
      </c>
      <c r="AE996" s="435">
        <v>45016</v>
      </c>
      <c r="AF996" s="57" t="s">
        <v>79</v>
      </c>
      <c r="AG996" s="437">
        <v>1</v>
      </c>
    </row>
    <row r="997" spans="1:33" ht="39.75" customHeight="1" x14ac:dyDescent="0.25">
      <c r="A997" s="53" t="s">
        <v>4512</v>
      </c>
      <c r="B997" s="53">
        <v>6000</v>
      </c>
      <c r="C997" s="53" t="s">
        <v>71</v>
      </c>
      <c r="D997" s="53" t="s">
        <v>3728</v>
      </c>
      <c r="E997" s="53">
        <v>6</v>
      </c>
      <c r="F997" s="53" t="s">
        <v>3890</v>
      </c>
      <c r="G997" s="53" t="s">
        <v>3881</v>
      </c>
      <c r="H997" s="54" t="s">
        <v>94</v>
      </c>
      <c r="I997" s="54" t="s">
        <v>196</v>
      </c>
      <c r="J997" s="54" t="s">
        <v>80</v>
      </c>
      <c r="K997" s="54" t="s">
        <v>80</v>
      </c>
      <c r="L997" s="54" t="s">
        <v>80</v>
      </c>
      <c r="M997" s="54" t="s">
        <v>80</v>
      </c>
      <c r="N997" s="54" t="s">
        <v>80</v>
      </c>
      <c r="O997" s="54" t="s">
        <v>80</v>
      </c>
      <c r="P997" s="54" t="s">
        <v>3891</v>
      </c>
      <c r="Q997" s="119">
        <v>0.2</v>
      </c>
      <c r="R997" s="119">
        <v>8.0000000000000002E-3</v>
      </c>
      <c r="S997" s="428">
        <v>1</v>
      </c>
      <c r="T997" s="54" t="s">
        <v>84</v>
      </c>
      <c r="U997" s="54" t="s">
        <v>3892</v>
      </c>
      <c r="V997" s="75">
        <v>45019</v>
      </c>
      <c r="W997" s="75">
        <v>45138</v>
      </c>
      <c r="X997" s="54" t="s">
        <v>2252</v>
      </c>
      <c r="Y997" s="57" t="s">
        <v>100</v>
      </c>
      <c r="Z997" s="392">
        <v>1</v>
      </c>
      <c r="AA997" s="58" t="s">
        <v>3893</v>
      </c>
      <c r="AB997" s="435">
        <v>45114</v>
      </c>
      <c r="AC997" s="392">
        <v>1</v>
      </c>
      <c r="AD997" s="58" t="s">
        <v>3894</v>
      </c>
      <c r="AE997" s="435">
        <v>45114</v>
      </c>
      <c r="AF997" s="57" t="s">
        <v>79</v>
      </c>
      <c r="AG997" s="437">
        <v>1</v>
      </c>
    </row>
    <row r="998" spans="1:33" ht="39.75" customHeight="1" x14ac:dyDescent="0.25">
      <c r="A998" s="53" t="s">
        <v>4512</v>
      </c>
      <c r="B998" s="53">
        <v>6000</v>
      </c>
      <c r="C998" s="53" t="s">
        <v>71</v>
      </c>
      <c r="D998" s="53" t="s">
        <v>3728</v>
      </c>
      <c r="E998" s="53">
        <v>6</v>
      </c>
      <c r="F998" s="53" t="s">
        <v>3895</v>
      </c>
      <c r="G998" s="53" t="s">
        <v>3881</v>
      </c>
      <c r="H998" s="54" t="s">
        <v>94</v>
      </c>
      <c r="I998" s="54" t="s">
        <v>196</v>
      </c>
      <c r="J998" s="54" t="s">
        <v>80</v>
      </c>
      <c r="K998" s="54" t="s">
        <v>80</v>
      </c>
      <c r="L998" s="54" t="s">
        <v>80</v>
      </c>
      <c r="M998" s="54" t="s">
        <v>80</v>
      </c>
      <c r="N998" s="54" t="s">
        <v>80</v>
      </c>
      <c r="O998" s="54" t="s">
        <v>80</v>
      </c>
      <c r="P998" s="54" t="s">
        <v>3896</v>
      </c>
      <c r="Q998" s="119">
        <v>0.3</v>
      </c>
      <c r="R998" s="119">
        <v>1.2E-2</v>
      </c>
      <c r="S998" s="428">
        <v>1</v>
      </c>
      <c r="T998" s="54" t="s">
        <v>84</v>
      </c>
      <c r="U998" s="54" t="s">
        <v>3897</v>
      </c>
      <c r="V998" s="75">
        <v>45108</v>
      </c>
      <c r="W998" s="75">
        <v>45169</v>
      </c>
      <c r="X998" s="54" t="s">
        <v>2252</v>
      </c>
      <c r="Y998" s="57" t="s">
        <v>100</v>
      </c>
      <c r="Z998" s="392">
        <v>1</v>
      </c>
      <c r="AA998" s="58" t="s">
        <v>3898</v>
      </c>
      <c r="AB998" s="435">
        <v>45135</v>
      </c>
      <c r="AC998" s="392">
        <v>1</v>
      </c>
      <c r="AD998" s="58" t="s">
        <v>3899</v>
      </c>
      <c r="AE998" s="435">
        <v>45131</v>
      </c>
      <c r="AF998" s="57" t="s">
        <v>79</v>
      </c>
      <c r="AG998" s="437">
        <v>1</v>
      </c>
    </row>
    <row r="999" spans="1:33" ht="39.75" customHeight="1" x14ac:dyDescent="0.25">
      <c r="A999" s="53" t="s">
        <v>4512</v>
      </c>
      <c r="B999" s="53">
        <v>6000</v>
      </c>
      <c r="C999" s="53" t="s">
        <v>71</v>
      </c>
      <c r="D999" s="53" t="s">
        <v>3728</v>
      </c>
      <c r="E999" s="53">
        <v>6</v>
      </c>
      <c r="F999" s="53" t="s">
        <v>3900</v>
      </c>
      <c r="G999" s="53" t="s">
        <v>3881</v>
      </c>
      <c r="H999" s="54" t="s">
        <v>94</v>
      </c>
      <c r="I999" s="54" t="s">
        <v>196</v>
      </c>
      <c r="J999" s="54" t="s">
        <v>80</v>
      </c>
      <c r="K999" s="54" t="s">
        <v>80</v>
      </c>
      <c r="L999" s="54" t="s">
        <v>80</v>
      </c>
      <c r="M999" s="54" t="s">
        <v>80</v>
      </c>
      <c r="N999" s="54" t="s">
        <v>80</v>
      </c>
      <c r="O999" s="54" t="s">
        <v>80</v>
      </c>
      <c r="P999" s="54" t="s">
        <v>3901</v>
      </c>
      <c r="Q999" s="119">
        <v>0.3</v>
      </c>
      <c r="R999" s="119">
        <v>1.2E-2</v>
      </c>
      <c r="S999" s="428">
        <v>1</v>
      </c>
      <c r="T999" s="54" t="s">
        <v>84</v>
      </c>
      <c r="U999" s="54" t="s">
        <v>3902</v>
      </c>
      <c r="V999" s="75">
        <v>45170</v>
      </c>
      <c r="W999" s="75">
        <v>45274</v>
      </c>
      <c r="X999" s="54" t="s">
        <v>2252</v>
      </c>
      <c r="Y999" s="57" t="s">
        <v>100</v>
      </c>
      <c r="Z999" s="392">
        <v>1</v>
      </c>
      <c r="AA999" s="58" t="s">
        <v>3884</v>
      </c>
      <c r="AB999" s="435">
        <v>45246</v>
      </c>
      <c r="AC999" s="392">
        <v>1</v>
      </c>
      <c r="AD999" s="58" t="s">
        <v>386</v>
      </c>
      <c r="AE999" s="435">
        <v>45246</v>
      </c>
      <c r="AF999" s="57" t="s">
        <v>79</v>
      </c>
      <c r="AG999" s="437">
        <v>1</v>
      </c>
    </row>
    <row r="1000" spans="1:33" ht="39.75" customHeight="1" x14ac:dyDescent="0.25">
      <c r="A1000" s="49" t="s">
        <v>4512</v>
      </c>
      <c r="B1000" s="49">
        <v>6000</v>
      </c>
      <c r="C1000" s="49" t="s">
        <v>71</v>
      </c>
      <c r="D1000" s="49" t="s">
        <v>3728</v>
      </c>
      <c r="E1000" s="49">
        <v>6</v>
      </c>
      <c r="F1000" s="49" t="s">
        <v>3903</v>
      </c>
      <c r="G1000" s="49" t="s">
        <v>3903</v>
      </c>
      <c r="H1000" s="417" t="s">
        <v>75</v>
      </c>
      <c r="I1000" s="417" t="s">
        <v>196</v>
      </c>
      <c r="J1000" s="417" t="s">
        <v>1671</v>
      </c>
      <c r="K1000" s="417" t="s">
        <v>78</v>
      </c>
      <c r="L1000" s="417" t="s">
        <v>79</v>
      </c>
      <c r="M1000" s="417" t="s">
        <v>3730</v>
      </c>
      <c r="N1000" s="417" t="s">
        <v>433</v>
      </c>
      <c r="O1000" s="417" t="s">
        <v>82</v>
      </c>
      <c r="P1000" s="417" t="s">
        <v>3904</v>
      </c>
      <c r="Q1000" s="50">
        <v>0.03</v>
      </c>
      <c r="R1000" s="50"/>
      <c r="S1000" s="153">
        <v>1</v>
      </c>
      <c r="T1000" s="417" t="s">
        <v>84</v>
      </c>
      <c r="U1000" s="417" t="s">
        <v>96</v>
      </c>
      <c r="V1000" s="171">
        <v>44958</v>
      </c>
      <c r="W1000" s="171">
        <v>45274</v>
      </c>
      <c r="X1000" s="417" t="s">
        <v>3776</v>
      </c>
      <c r="Y1000" s="57" t="s">
        <v>100</v>
      </c>
      <c r="Z1000" s="392">
        <v>1</v>
      </c>
      <c r="AA1000" s="58" t="s">
        <v>3905</v>
      </c>
      <c r="AB1000" s="435">
        <v>45219</v>
      </c>
      <c r="AC1000" s="392">
        <v>1</v>
      </c>
      <c r="AD1000" s="58" t="s">
        <v>888</v>
      </c>
      <c r="AE1000" s="435">
        <v>45219</v>
      </c>
      <c r="AF1000" s="436" t="s">
        <v>92</v>
      </c>
      <c r="AG1000" s="437" t="s">
        <v>92</v>
      </c>
    </row>
    <row r="1001" spans="1:33" ht="39.75" customHeight="1" x14ac:dyDescent="0.25">
      <c r="A1001" s="53" t="s">
        <v>4512</v>
      </c>
      <c r="B1001" s="53">
        <v>6000</v>
      </c>
      <c r="C1001" s="53" t="s">
        <v>71</v>
      </c>
      <c r="D1001" s="53" t="s">
        <v>3728</v>
      </c>
      <c r="E1001" s="53">
        <v>6</v>
      </c>
      <c r="F1001" s="53" t="s">
        <v>3906</v>
      </c>
      <c r="G1001" s="53" t="s">
        <v>3903</v>
      </c>
      <c r="H1001" s="54" t="s">
        <v>94</v>
      </c>
      <c r="I1001" s="54" t="s">
        <v>196</v>
      </c>
      <c r="J1001" s="54" t="s">
        <v>80</v>
      </c>
      <c r="K1001" s="54" t="s">
        <v>80</v>
      </c>
      <c r="L1001" s="54" t="s">
        <v>80</v>
      </c>
      <c r="M1001" s="54" t="s">
        <v>80</v>
      </c>
      <c r="N1001" s="54" t="s">
        <v>80</v>
      </c>
      <c r="O1001" s="54" t="s">
        <v>80</v>
      </c>
      <c r="P1001" s="54" t="s">
        <v>95</v>
      </c>
      <c r="Q1001" s="119">
        <v>0.15</v>
      </c>
      <c r="R1001" s="119">
        <v>4.4999999999999997E-3</v>
      </c>
      <c r="S1001" s="428">
        <v>2</v>
      </c>
      <c r="T1001" s="54" t="s">
        <v>84</v>
      </c>
      <c r="U1001" s="54" t="s">
        <v>96</v>
      </c>
      <c r="V1001" s="75">
        <v>44958</v>
      </c>
      <c r="W1001" s="75">
        <v>44986</v>
      </c>
      <c r="X1001" s="54" t="s">
        <v>3776</v>
      </c>
      <c r="Y1001" s="57" t="s">
        <v>100</v>
      </c>
      <c r="Z1001" s="392">
        <v>1</v>
      </c>
      <c r="AA1001" s="58" t="s">
        <v>3907</v>
      </c>
      <c r="AB1001" s="435">
        <v>44986</v>
      </c>
      <c r="AC1001" s="392">
        <v>1</v>
      </c>
      <c r="AD1001" s="58" t="s">
        <v>3908</v>
      </c>
      <c r="AE1001" s="435">
        <v>44986</v>
      </c>
      <c r="AF1001" s="57" t="s">
        <v>79</v>
      </c>
      <c r="AG1001" s="437">
        <v>1</v>
      </c>
    </row>
    <row r="1002" spans="1:33" ht="39.75" customHeight="1" x14ac:dyDescent="0.25">
      <c r="A1002" s="53" t="s">
        <v>4512</v>
      </c>
      <c r="B1002" s="53">
        <v>6000</v>
      </c>
      <c r="C1002" s="53" t="s">
        <v>71</v>
      </c>
      <c r="D1002" s="53" t="s">
        <v>3728</v>
      </c>
      <c r="E1002" s="53">
        <v>6</v>
      </c>
      <c r="F1002" s="53" t="s">
        <v>3909</v>
      </c>
      <c r="G1002" s="53" t="s">
        <v>3903</v>
      </c>
      <c r="H1002" s="54" t="s">
        <v>94</v>
      </c>
      <c r="I1002" s="54" t="s">
        <v>196</v>
      </c>
      <c r="J1002" s="54" t="s">
        <v>80</v>
      </c>
      <c r="K1002" s="54" t="s">
        <v>80</v>
      </c>
      <c r="L1002" s="54" t="s">
        <v>80</v>
      </c>
      <c r="M1002" s="54" t="s">
        <v>80</v>
      </c>
      <c r="N1002" s="54" t="s">
        <v>80</v>
      </c>
      <c r="O1002" s="54" t="s">
        <v>80</v>
      </c>
      <c r="P1002" s="54" t="s">
        <v>103</v>
      </c>
      <c r="Q1002" s="119">
        <v>0.15</v>
      </c>
      <c r="R1002" s="119">
        <v>4.4999999999999997E-3</v>
      </c>
      <c r="S1002" s="428">
        <v>1</v>
      </c>
      <c r="T1002" s="54" t="s">
        <v>84</v>
      </c>
      <c r="U1002" s="54" t="s">
        <v>104</v>
      </c>
      <c r="V1002" s="75">
        <v>44987</v>
      </c>
      <c r="W1002" s="75">
        <v>45002</v>
      </c>
      <c r="X1002" s="54" t="s">
        <v>105</v>
      </c>
      <c r="Y1002" s="57" t="s">
        <v>100</v>
      </c>
      <c r="Z1002" s="392">
        <v>1</v>
      </c>
      <c r="AA1002" s="58" t="s">
        <v>3910</v>
      </c>
      <c r="AB1002" s="435">
        <v>45002</v>
      </c>
      <c r="AC1002" s="392">
        <v>1</v>
      </c>
      <c r="AD1002" s="58" t="s">
        <v>3911</v>
      </c>
      <c r="AE1002" s="435">
        <v>45002</v>
      </c>
      <c r="AF1002" s="57" t="s">
        <v>125</v>
      </c>
      <c r="AG1002" s="437">
        <v>0.95</v>
      </c>
    </row>
    <row r="1003" spans="1:33" ht="39.75" customHeight="1" x14ac:dyDescent="0.25">
      <c r="A1003" s="53" t="s">
        <v>4512</v>
      </c>
      <c r="B1003" s="53">
        <v>6000</v>
      </c>
      <c r="C1003" s="53" t="s">
        <v>71</v>
      </c>
      <c r="D1003" s="53" t="s">
        <v>3728</v>
      </c>
      <c r="E1003" s="53">
        <v>6</v>
      </c>
      <c r="F1003" s="53" t="s">
        <v>3912</v>
      </c>
      <c r="G1003" s="53" t="s">
        <v>3903</v>
      </c>
      <c r="H1003" s="54" t="s">
        <v>94</v>
      </c>
      <c r="I1003" s="54" t="s">
        <v>196</v>
      </c>
      <c r="J1003" s="54" t="s">
        <v>80</v>
      </c>
      <c r="K1003" s="54" t="s">
        <v>80</v>
      </c>
      <c r="L1003" s="54" t="s">
        <v>80</v>
      </c>
      <c r="M1003" s="54" t="s">
        <v>80</v>
      </c>
      <c r="N1003" s="54" t="s">
        <v>80</v>
      </c>
      <c r="O1003" s="54" t="s">
        <v>80</v>
      </c>
      <c r="P1003" s="54" t="s">
        <v>109</v>
      </c>
      <c r="Q1003" s="119">
        <v>0.15</v>
      </c>
      <c r="R1003" s="119">
        <v>4.4999999999999997E-3</v>
      </c>
      <c r="S1003" s="428">
        <v>2</v>
      </c>
      <c r="T1003" s="54" t="s">
        <v>84</v>
      </c>
      <c r="U1003" s="54" t="s">
        <v>110</v>
      </c>
      <c r="V1003" s="75">
        <v>45006</v>
      </c>
      <c r="W1003" s="75">
        <v>45044</v>
      </c>
      <c r="X1003" s="54" t="s">
        <v>3776</v>
      </c>
      <c r="Y1003" s="57" t="s">
        <v>100</v>
      </c>
      <c r="Z1003" s="392">
        <v>1</v>
      </c>
      <c r="AA1003" s="58" t="s">
        <v>3913</v>
      </c>
      <c r="AB1003" s="435">
        <v>45044</v>
      </c>
      <c r="AC1003" s="392">
        <v>1</v>
      </c>
      <c r="AD1003" s="58" t="s">
        <v>3831</v>
      </c>
      <c r="AE1003" s="435">
        <v>45044</v>
      </c>
      <c r="AF1003" s="57" t="s">
        <v>79</v>
      </c>
      <c r="AG1003" s="437">
        <v>1</v>
      </c>
    </row>
    <row r="1004" spans="1:33" ht="39.75" customHeight="1" x14ac:dyDescent="0.25">
      <c r="A1004" s="53" t="s">
        <v>4512</v>
      </c>
      <c r="B1004" s="53">
        <v>6000</v>
      </c>
      <c r="C1004" s="53" t="s">
        <v>71</v>
      </c>
      <c r="D1004" s="53" t="s">
        <v>3728</v>
      </c>
      <c r="E1004" s="53">
        <v>6</v>
      </c>
      <c r="F1004" s="53" t="s">
        <v>3914</v>
      </c>
      <c r="G1004" s="53" t="s">
        <v>3903</v>
      </c>
      <c r="H1004" s="54" t="s">
        <v>94</v>
      </c>
      <c r="I1004" s="54" t="s">
        <v>196</v>
      </c>
      <c r="J1004" s="54" t="s">
        <v>80</v>
      </c>
      <c r="K1004" s="54" t="s">
        <v>80</v>
      </c>
      <c r="L1004" s="54" t="s">
        <v>80</v>
      </c>
      <c r="M1004" s="54" t="s">
        <v>80</v>
      </c>
      <c r="N1004" s="54" t="s">
        <v>80</v>
      </c>
      <c r="O1004" s="54" t="s">
        <v>80</v>
      </c>
      <c r="P1004" s="54" t="s">
        <v>3833</v>
      </c>
      <c r="Q1004" s="119">
        <v>0.15</v>
      </c>
      <c r="R1004" s="119">
        <v>4.4999999999999997E-3</v>
      </c>
      <c r="S1004" s="428">
        <v>2</v>
      </c>
      <c r="T1004" s="54" t="s">
        <v>84</v>
      </c>
      <c r="U1004" s="54" t="s">
        <v>96</v>
      </c>
      <c r="V1004" s="75">
        <v>45048</v>
      </c>
      <c r="W1004" s="75">
        <v>45170</v>
      </c>
      <c r="X1004" s="54" t="s">
        <v>3776</v>
      </c>
      <c r="Y1004" s="57" t="s">
        <v>100</v>
      </c>
      <c r="Z1004" s="392">
        <v>1</v>
      </c>
      <c r="AA1004" s="58" t="s">
        <v>3915</v>
      </c>
      <c r="AB1004" s="435">
        <v>45170</v>
      </c>
      <c r="AC1004" s="392">
        <v>1</v>
      </c>
      <c r="AD1004" s="58" t="s">
        <v>3916</v>
      </c>
      <c r="AE1004" s="435">
        <v>45170</v>
      </c>
      <c r="AF1004" s="57" t="s">
        <v>79</v>
      </c>
      <c r="AG1004" s="437">
        <v>1</v>
      </c>
    </row>
    <row r="1005" spans="1:33" ht="39.75" customHeight="1" x14ac:dyDescent="0.25">
      <c r="A1005" s="53" t="s">
        <v>4512</v>
      </c>
      <c r="B1005" s="53">
        <v>6000</v>
      </c>
      <c r="C1005" s="53" t="s">
        <v>71</v>
      </c>
      <c r="D1005" s="53" t="s">
        <v>3728</v>
      </c>
      <c r="E1005" s="53">
        <v>6</v>
      </c>
      <c r="F1005" s="53" t="s">
        <v>3917</v>
      </c>
      <c r="G1005" s="53" t="s">
        <v>3903</v>
      </c>
      <c r="H1005" s="54" t="s">
        <v>94</v>
      </c>
      <c r="I1005" s="54" t="s">
        <v>196</v>
      </c>
      <c r="J1005" s="54" t="s">
        <v>80</v>
      </c>
      <c r="K1005" s="54" t="s">
        <v>80</v>
      </c>
      <c r="L1005" s="54" t="s">
        <v>80</v>
      </c>
      <c r="M1005" s="54" t="s">
        <v>80</v>
      </c>
      <c r="N1005" s="54" t="s">
        <v>80</v>
      </c>
      <c r="O1005" s="54" t="s">
        <v>80</v>
      </c>
      <c r="P1005" s="54" t="s">
        <v>119</v>
      </c>
      <c r="Q1005" s="119">
        <v>0.2</v>
      </c>
      <c r="R1005" s="119">
        <v>6.0000000000000001E-3</v>
      </c>
      <c r="S1005" s="428">
        <v>2</v>
      </c>
      <c r="T1005" s="54" t="s">
        <v>84</v>
      </c>
      <c r="U1005" s="54" t="s">
        <v>96</v>
      </c>
      <c r="V1005" s="75">
        <v>45173</v>
      </c>
      <c r="W1005" s="75">
        <v>45274</v>
      </c>
      <c r="X1005" s="54" t="s">
        <v>3776</v>
      </c>
      <c r="Y1005" s="57" t="s">
        <v>100</v>
      </c>
      <c r="Z1005" s="392">
        <v>1</v>
      </c>
      <c r="AA1005" s="58" t="s">
        <v>3918</v>
      </c>
      <c r="AB1005" s="435">
        <v>45274</v>
      </c>
      <c r="AC1005" s="392">
        <v>1</v>
      </c>
      <c r="AD1005" s="58" t="s">
        <v>386</v>
      </c>
      <c r="AE1005" s="435">
        <v>45274</v>
      </c>
      <c r="AF1005" s="57" t="s">
        <v>79</v>
      </c>
      <c r="AG1005" s="437">
        <v>1</v>
      </c>
    </row>
    <row r="1006" spans="1:33" ht="39.75" customHeight="1" x14ac:dyDescent="0.25">
      <c r="A1006" s="53" t="s">
        <v>4512</v>
      </c>
      <c r="B1006" s="53">
        <v>6000</v>
      </c>
      <c r="C1006" s="53" t="s">
        <v>71</v>
      </c>
      <c r="D1006" s="53" t="s">
        <v>3728</v>
      </c>
      <c r="E1006" s="53">
        <v>6</v>
      </c>
      <c r="F1006" s="53" t="s">
        <v>3919</v>
      </c>
      <c r="G1006" s="53" t="s">
        <v>3903</v>
      </c>
      <c r="H1006" s="54" t="s">
        <v>94</v>
      </c>
      <c r="I1006" s="54" t="s">
        <v>196</v>
      </c>
      <c r="J1006" s="54" t="s">
        <v>80</v>
      </c>
      <c r="K1006" s="54" t="s">
        <v>80</v>
      </c>
      <c r="L1006" s="54" t="s">
        <v>80</v>
      </c>
      <c r="M1006" s="54" t="s">
        <v>80</v>
      </c>
      <c r="N1006" s="54" t="s">
        <v>80</v>
      </c>
      <c r="O1006" s="54" t="s">
        <v>80</v>
      </c>
      <c r="P1006" s="54" t="s">
        <v>613</v>
      </c>
      <c r="Q1006" s="119">
        <v>0.2</v>
      </c>
      <c r="R1006" s="119">
        <v>6.0000000000000001E-3</v>
      </c>
      <c r="S1006" s="428">
        <v>2</v>
      </c>
      <c r="T1006" s="54" t="s">
        <v>84</v>
      </c>
      <c r="U1006" s="54" t="s">
        <v>96</v>
      </c>
      <c r="V1006" s="75">
        <v>45173</v>
      </c>
      <c r="W1006" s="75">
        <v>45274</v>
      </c>
      <c r="X1006" s="54" t="s">
        <v>3776</v>
      </c>
      <c r="Y1006" s="57" t="s">
        <v>100</v>
      </c>
      <c r="Z1006" s="392">
        <v>1</v>
      </c>
      <c r="AA1006" s="58" t="s">
        <v>3920</v>
      </c>
      <c r="AB1006" s="435">
        <v>45219</v>
      </c>
      <c r="AC1006" s="392">
        <v>1</v>
      </c>
      <c r="AD1006" s="58" t="s">
        <v>386</v>
      </c>
      <c r="AE1006" s="435">
        <v>45219</v>
      </c>
      <c r="AF1006" s="57" t="s">
        <v>79</v>
      </c>
      <c r="AG1006" s="437">
        <v>1</v>
      </c>
    </row>
    <row r="1007" spans="1:33" ht="39.75" customHeight="1" x14ac:dyDescent="0.25">
      <c r="A1007" s="49" t="s">
        <v>4512</v>
      </c>
      <c r="B1007" s="49">
        <v>6000</v>
      </c>
      <c r="C1007" s="49" t="s">
        <v>71</v>
      </c>
      <c r="D1007" s="49" t="s">
        <v>3728</v>
      </c>
      <c r="E1007" s="49">
        <v>6</v>
      </c>
      <c r="F1007" s="49" t="s">
        <v>3921</v>
      </c>
      <c r="G1007" s="49" t="s">
        <v>3921</v>
      </c>
      <c r="H1007" s="417" t="s">
        <v>75</v>
      </c>
      <c r="I1007" s="417" t="s">
        <v>196</v>
      </c>
      <c r="J1007" s="417" t="s">
        <v>1671</v>
      </c>
      <c r="K1007" s="417" t="s">
        <v>78</v>
      </c>
      <c r="L1007" s="417" t="s">
        <v>79</v>
      </c>
      <c r="M1007" s="417" t="s">
        <v>3730</v>
      </c>
      <c r="N1007" s="417" t="s">
        <v>433</v>
      </c>
      <c r="O1007" s="417" t="s">
        <v>82</v>
      </c>
      <c r="P1007" s="417" t="s">
        <v>3922</v>
      </c>
      <c r="Q1007" s="84">
        <v>0.03</v>
      </c>
      <c r="R1007" s="84"/>
      <c r="S1007" s="153">
        <v>1</v>
      </c>
      <c r="T1007" s="417" t="s">
        <v>84</v>
      </c>
      <c r="U1007" s="417" t="s">
        <v>96</v>
      </c>
      <c r="V1007" s="171">
        <v>44958</v>
      </c>
      <c r="W1007" s="171">
        <v>45260</v>
      </c>
      <c r="X1007" s="417" t="s">
        <v>3776</v>
      </c>
      <c r="Y1007" s="57" t="s">
        <v>100</v>
      </c>
      <c r="Z1007" s="392">
        <v>1</v>
      </c>
      <c r="AA1007" s="58" t="s">
        <v>3923</v>
      </c>
      <c r="AB1007" s="435">
        <v>45260</v>
      </c>
      <c r="AC1007" s="392">
        <v>1</v>
      </c>
      <c r="AD1007" s="58" t="s">
        <v>888</v>
      </c>
      <c r="AE1007" s="435">
        <v>45260</v>
      </c>
      <c r="AF1007" s="436" t="s">
        <v>92</v>
      </c>
      <c r="AG1007" s="437" t="s">
        <v>92</v>
      </c>
    </row>
    <row r="1008" spans="1:33" ht="39.75" customHeight="1" x14ac:dyDescent="0.25">
      <c r="A1008" s="53" t="s">
        <v>4512</v>
      </c>
      <c r="B1008" s="53">
        <v>6000</v>
      </c>
      <c r="C1008" s="53" t="s">
        <v>71</v>
      </c>
      <c r="D1008" s="53" t="s">
        <v>3728</v>
      </c>
      <c r="E1008" s="53">
        <v>6</v>
      </c>
      <c r="F1008" s="53" t="s">
        <v>3924</v>
      </c>
      <c r="G1008" s="53" t="s">
        <v>3921</v>
      </c>
      <c r="H1008" s="54" t="s">
        <v>94</v>
      </c>
      <c r="I1008" s="54" t="s">
        <v>196</v>
      </c>
      <c r="J1008" s="54" t="s">
        <v>80</v>
      </c>
      <c r="K1008" s="54" t="s">
        <v>80</v>
      </c>
      <c r="L1008" s="54" t="s">
        <v>80</v>
      </c>
      <c r="M1008" s="54" t="s">
        <v>80</v>
      </c>
      <c r="N1008" s="54" t="s">
        <v>80</v>
      </c>
      <c r="O1008" s="54" t="s">
        <v>80</v>
      </c>
      <c r="P1008" s="54" t="s">
        <v>95</v>
      </c>
      <c r="Q1008" s="119">
        <v>0.15</v>
      </c>
      <c r="R1008" s="119">
        <v>4.4999999999999997E-3</v>
      </c>
      <c r="S1008" s="428">
        <v>2</v>
      </c>
      <c r="T1008" s="54" t="s">
        <v>84</v>
      </c>
      <c r="U1008" s="54" t="s">
        <v>96</v>
      </c>
      <c r="V1008" s="75">
        <v>44958</v>
      </c>
      <c r="W1008" s="75">
        <v>44985</v>
      </c>
      <c r="X1008" s="54" t="s">
        <v>3776</v>
      </c>
      <c r="Y1008" s="57" t="s">
        <v>100</v>
      </c>
      <c r="Z1008" s="392">
        <v>1</v>
      </c>
      <c r="AA1008" s="58" t="s">
        <v>3925</v>
      </c>
      <c r="AB1008" s="435">
        <v>44985</v>
      </c>
      <c r="AC1008" s="392">
        <v>1</v>
      </c>
      <c r="AD1008" s="58" t="s">
        <v>3926</v>
      </c>
      <c r="AE1008" s="435">
        <v>44985</v>
      </c>
      <c r="AF1008" s="57" t="s">
        <v>79</v>
      </c>
      <c r="AG1008" s="437">
        <v>1</v>
      </c>
    </row>
    <row r="1009" spans="1:33" ht="39.75" customHeight="1" x14ac:dyDescent="0.25">
      <c r="A1009" s="53" t="s">
        <v>4512</v>
      </c>
      <c r="B1009" s="53">
        <v>6000</v>
      </c>
      <c r="C1009" s="53" t="s">
        <v>71</v>
      </c>
      <c r="D1009" s="53" t="s">
        <v>3728</v>
      </c>
      <c r="E1009" s="53">
        <v>6</v>
      </c>
      <c r="F1009" s="53" t="s">
        <v>3927</v>
      </c>
      <c r="G1009" s="53" t="s">
        <v>3921</v>
      </c>
      <c r="H1009" s="54" t="s">
        <v>94</v>
      </c>
      <c r="I1009" s="54" t="s">
        <v>196</v>
      </c>
      <c r="J1009" s="54" t="s">
        <v>80</v>
      </c>
      <c r="K1009" s="54" t="s">
        <v>80</v>
      </c>
      <c r="L1009" s="54" t="s">
        <v>80</v>
      </c>
      <c r="M1009" s="54" t="s">
        <v>80</v>
      </c>
      <c r="N1009" s="54" t="s">
        <v>80</v>
      </c>
      <c r="O1009" s="54" t="s">
        <v>80</v>
      </c>
      <c r="P1009" s="54" t="s">
        <v>103</v>
      </c>
      <c r="Q1009" s="119">
        <v>0.15</v>
      </c>
      <c r="R1009" s="119">
        <v>4.4999999999999997E-3</v>
      </c>
      <c r="S1009" s="428">
        <v>1</v>
      </c>
      <c r="T1009" s="54" t="s">
        <v>84</v>
      </c>
      <c r="U1009" s="54" t="s">
        <v>104</v>
      </c>
      <c r="V1009" s="75">
        <v>44986</v>
      </c>
      <c r="W1009" s="75">
        <v>45034</v>
      </c>
      <c r="X1009" s="54" t="s">
        <v>105</v>
      </c>
      <c r="Y1009" s="57" t="s">
        <v>100</v>
      </c>
      <c r="Z1009" s="392">
        <v>1</v>
      </c>
      <c r="AA1009" s="58" t="s">
        <v>3928</v>
      </c>
      <c r="AB1009" s="435">
        <v>45034</v>
      </c>
      <c r="AC1009" s="392">
        <v>1</v>
      </c>
      <c r="AD1009" s="58" t="s">
        <v>3929</v>
      </c>
      <c r="AE1009" s="435">
        <v>45034</v>
      </c>
      <c r="AF1009" s="57" t="s">
        <v>79</v>
      </c>
      <c r="AG1009" s="437">
        <v>1</v>
      </c>
    </row>
    <row r="1010" spans="1:33" ht="39.75" customHeight="1" x14ac:dyDescent="0.25">
      <c r="A1010" s="53" t="s">
        <v>4512</v>
      </c>
      <c r="B1010" s="53">
        <v>6000</v>
      </c>
      <c r="C1010" s="53" t="s">
        <v>71</v>
      </c>
      <c r="D1010" s="53" t="s">
        <v>3728</v>
      </c>
      <c r="E1010" s="53">
        <v>6</v>
      </c>
      <c r="F1010" s="53" t="s">
        <v>3930</v>
      </c>
      <c r="G1010" s="53" t="s">
        <v>3921</v>
      </c>
      <c r="H1010" s="54" t="s">
        <v>94</v>
      </c>
      <c r="I1010" s="54" t="s">
        <v>196</v>
      </c>
      <c r="J1010" s="54" t="s">
        <v>80</v>
      </c>
      <c r="K1010" s="54" t="s">
        <v>80</v>
      </c>
      <c r="L1010" s="54" t="s">
        <v>80</v>
      </c>
      <c r="M1010" s="54" t="s">
        <v>80</v>
      </c>
      <c r="N1010" s="54" t="s">
        <v>80</v>
      </c>
      <c r="O1010" s="54" t="s">
        <v>80</v>
      </c>
      <c r="P1010" s="54" t="s">
        <v>109</v>
      </c>
      <c r="Q1010" s="119">
        <v>0.15</v>
      </c>
      <c r="R1010" s="119">
        <v>4.4999999999999997E-3</v>
      </c>
      <c r="S1010" s="428">
        <v>2</v>
      </c>
      <c r="T1010" s="54" t="s">
        <v>84</v>
      </c>
      <c r="U1010" s="54" t="s">
        <v>110</v>
      </c>
      <c r="V1010" s="75">
        <v>45035</v>
      </c>
      <c r="W1010" s="75">
        <v>45065</v>
      </c>
      <c r="X1010" s="54" t="s">
        <v>3776</v>
      </c>
      <c r="Y1010" s="57" t="s">
        <v>100</v>
      </c>
      <c r="Z1010" s="392">
        <v>1</v>
      </c>
      <c r="AA1010" s="58" t="s">
        <v>3931</v>
      </c>
      <c r="AB1010" s="435">
        <v>45065</v>
      </c>
      <c r="AC1010" s="392">
        <v>1</v>
      </c>
      <c r="AD1010" s="58" t="s">
        <v>3831</v>
      </c>
      <c r="AE1010" s="435">
        <v>45065</v>
      </c>
      <c r="AF1010" s="57" t="s">
        <v>79</v>
      </c>
      <c r="AG1010" s="437">
        <v>1</v>
      </c>
    </row>
    <row r="1011" spans="1:33" ht="39.75" customHeight="1" x14ac:dyDescent="0.25">
      <c r="A1011" s="53" t="s">
        <v>4512</v>
      </c>
      <c r="B1011" s="53">
        <v>6000</v>
      </c>
      <c r="C1011" s="53" t="s">
        <v>71</v>
      </c>
      <c r="D1011" s="53" t="s">
        <v>3728</v>
      </c>
      <c r="E1011" s="53">
        <v>6</v>
      </c>
      <c r="F1011" s="53" t="s">
        <v>3932</v>
      </c>
      <c r="G1011" s="53" t="s">
        <v>3921</v>
      </c>
      <c r="H1011" s="54" t="s">
        <v>94</v>
      </c>
      <c r="I1011" s="54" t="s">
        <v>196</v>
      </c>
      <c r="J1011" s="54" t="s">
        <v>80</v>
      </c>
      <c r="K1011" s="54" t="s">
        <v>80</v>
      </c>
      <c r="L1011" s="54" t="s">
        <v>80</v>
      </c>
      <c r="M1011" s="54" t="s">
        <v>80</v>
      </c>
      <c r="N1011" s="54" t="s">
        <v>80</v>
      </c>
      <c r="O1011" s="54" t="s">
        <v>80</v>
      </c>
      <c r="P1011" s="54" t="s">
        <v>3833</v>
      </c>
      <c r="Q1011" s="119">
        <v>0.15</v>
      </c>
      <c r="R1011" s="119">
        <v>4.4999999999999997E-3</v>
      </c>
      <c r="S1011" s="428">
        <v>2</v>
      </c>
      <c r="T1011" s="54" t="s">
        <v>84</v>
      </c>
      <c r="U1011" s="54" t="s">
        <v>96</v>
      </c>
      <c r="V1011" s="75">
        <v>45066</v>
      </c>
      <c r="W1011" s="75">
        <v>45250</v>
      </c>
      <c r="X1011" s="54" t="s">
        <v>3776</v>
      </c>
      <c r="Y1011" s="57" t="s">
        <v>100</v>
      </c>
      <c r="Z1011" s="392">
        <v>1</v>
      </c>
      <c r="AA1011" s="58" t="s">
        <v>3933</v>
      </c>
      <c r="AB1011" s="435">
        <v>45250</v>
      </c>
      <c r="AC1011" s="392">
        <v>1</v>
      </c>
      <c r="AD1011" s="58" t="s">
        <v>386</v>
      </c>
      <c r="AE1011" s="435">
        <v>45250</v>
      </c>
      <c r="AF1011" s="57" t="s">
        <v>79</v>
      </c>
      <c r="AG1011" s="437">
        <v>1</v>
      </c>
    </row>
    <row r="1012" spans="1:33" ht="39.75" customHeight="1" x14ac:dyDescent="0.25">
      <c r="A1012" s="53" t="s">
        <v>4512</v>
      </c>
      <c r="B1012" s="53">
        <v>6000</v>
      </c>
      <c r="C1012" s="53" t="s">
        <v>71</v>
      </c>
      <c r="D1012" s="53" t="s">
        <v>3728</v>
      </c>
      <c r="E1012" s="53">
        <v>6</v>
      </c>
      <c r="F1012" s="53" t="s">
        <v>3934</v>
      </c>
      <c r="G1012" s="53" t="s">
        <v>3921</v>
      </c>
      <c r="H1012" s="54" t="s">
        <v>94</v>
      </c>
      <c r="I1012" s="54" t="s">
        <v>196</v>
      </c>
      <c r="J1012" s="54" t="s">
        <v>80</v>
      </c>
      <c r="K1012" s="54" t="s">
        <v>80</v>
      </c>
      <c r="L1012" s="54" t="s">
        <v>80</v>
      </c>
      <c r="M1012" s="54" t="s">
        <v>80</v>
      </c>
      <c r="N1012" s="54" t="s">
        <v>80</v>
      </c>
      <c r="O1012" s="54" t="s">
        <v>80</v>
      </c>
      <c r="P1012" s="54" t="s">
        <v>119</v>
      </c>
      <c r="Q1012" s="119">
        <v>0.2</v>
      </c>
      <c r="R1012" s="119">
        <v>6.0000000000000001E-3</v>
      </c>
      <c r="S1012" s="428">
        <v>2</v>
      </c>
      <c r="T1012" s="54" t="s">
        <v>84</v>
      </c>
      <c r="U1012" s="54" t="s">
        <v>96</v>
      </c>
      <c r="V1012" s="75">
        <v>45231</v>
      </c>
      <c r="W1012" s="75">
        <v>45260</v>
      </c>
      <c r="X1012" s="54" t="s">
        <v>3776</v>
      </c>
      <c r="Y1012" s="57" t="s">
        <v>100</v>
      </c>
      <c r="Z1012" s="392">
        <v>1</v>
      </c>
      <c r="AA1012" s="58" t="s">
        <v>3784</v>
      </c>
      <c r="AB1012" s="435">
        <v>45260</v>
      </c>
      <c r="AC1012" s="392">
        <v>1</v>
      </c>
      <c r="AD1012" s="58" t="s">
        <v>386</v>
      </c>
      <c r="AE1012" s="435">
        <v>45260</v>
      </c>
      <c r="AF1012" s="57" t="s">
        <v>79</v>
      </c>
      <c r="AG1012" s="437">
        <v>1</v>
      </c>
    </row>
    <row r="1013" spans="1:33" ht="39.75" customHeight="1" x14ac:dyDescent="0.25">
      <c r="A1013" s="53" t="s">
        <v>4512</v>
      </c>
      <c r="B1013" s="53">
        <v>6000</v>
      </c>
      <c r="C1013" s="53" t="s">
        <v>71</v>
      </c>
      <c r="D1013" s="53" t="s">
        <v>3728</v>
      </c>
      <c r="E1013" s="53">
        <v>6</v>
      </c>
      <c r="F1013" s="53" t="s">
        <v>3935</v>
      </c>
      <c r="G1013" s="53" t="s">
        <v>3921</v>
      </c>
      <c r="H1013" s="54" t="s">
        <v>94</v>
      </c>
      <c r="I1013" s="54" t="s">
        <v>196</v>
      </c>
      <c r="J1013" s="54" t="s">
        <v>80</v>
      </c>
      <c r="K1013" s="54" t="s">
        <v>80</v>
      </c>
      <c r="L1013" s="54" t="s">
        <v>80</v>
      </c>
      <c r="M1013" s="54" t="s">
        <v>80</v>
      </c>
      <c r="N1013" s="54" t="s">
        <v>80</v>
      </c>
      <c r="O1013" s="54" t="s">
        <v>80</v>
      </c>
      <c r="P1013" s="54" t="s">
        <v>613</v>
      </c>
      <c r="Q1013" s="119">
        <v>0.2</v>
      </c>
      <c r="R1013" s="119">
        <v>6.0000000000000001E-3</v>
      </c>
      <c r="S1013" s="428">
        <v>2</v>
      </c>
      <c r="T1013" s="54" t="s">
        <v>84</v>
      </c>
      <c r="U1013" s="54" t="s">
        <v>96</v>
      </c>
      <c r="V1013" s="75">
        <v>45231</v>
      </c>
      <c r="W1013" s="75">
        <v>45260</v>
      </c>
      <c r="X1013" s="54" t="s">
        <v>3776</v>
      </c>
      <c r="Y1013" s="57" t="s">
        <v>100</v>
      </c>
      <c r="Z1013" s="392">
        <v>1</v>
      </c>
      <c r="AA1013" s="58" t="s">
        <v>3936</v>
      </c>
      <c r="AB1013" s="435">
        <v>45260</v>
      </c>
      <c r="AC1013" s="392">
        <v>1</v>
      </c>
      <c r="AD1013" s="58" t="s">
        <v>386</v>
      </c>
      <c r="AE1013" s="435">
        <v>45260</v>
      </c>
      <c r="AF1013" s="57" t="s">
        <v>79</v>
      </c>
      <c r="AG1013" s="437">
        <v>1</v>
      </c>
    </row>
    <row r="1014" spans="1:33" ht="39.75" customHeight="1" x14ac:dyDescent="0.25">
      <c r="A1014" s="49" t="s">
        <v>4512</v>
      </c>
      <c r="B1014" s="49">
        <v>6000</v>
      </c>
      <c r="C1014" s="49" t="s">
        <v>71</v>
      </c>
      <c r="D1014" s="49" t="s">
        <v>3728</v>
      </c>
      <c r="E1014" s="49">
        <v>6</v>
      </c>
      <c r="F1014" s="49" t="s">
        <v>3937</v>
      </c>
      <c r="G1014" s="49" t="s">
        <v>3937</v>
      </c>
      <c r="H1014" s="417" t="s">
        <v>75</v>
      </c>
      <c r="I1014" s="417" t="s">
        <v>730</v>
      </c>
      <c r="J1014" s="417" t="s">
        <v>3338</v>
      </c>
      <c r="K1014" s="417" t="s">
        <v>472</v>
      </c>
      <c r="L1014" s="417" t="s">
        <v>79</v>
      </c>
      <c r="M1014" s="417" t="s">
        <v>3730</v>
      </c>
      <c r="N1014" s="417" t="s">
        <v>3731</v>
      </c>
      <c r="O1014" s="417" t="s">
        <v>516</v>
      </c>
      <c r="P1014" s="417" t="s">
        <v>3938</v>
      </c>
      <c r="Q1014" s="84">
        <v>0.03</v>
      </c>
      <c r="R1014" s="84"/>
      <c r="S1014" s="153">
        <v>1</v>
      </c>
      <c r="T1014" s="417" t="s">
        <v>84</v>
      </c>
      <c r="U1014" s="417" t="s">
        <v>96</v>
      </c>
      <c r="V1014" s="171">
        <v>44958</v>
      </c>
      <c r="W1014" s="171">
        <v>45260</v>
      </c>
      <c r="X1014" s="417" t="s">
        <v>3776</v>
      </c>
      <c r="Y1014" s="57" t="s">
        <v>100</v>
      </c>
      <c r="Z1014" s="392">
        <v>1</v>
      </c>
      <c r="AA1014" s="58" t="s">
        <v>3923</v>
      </c>
      <c r="AB1014" s="435">
        <v>45260</v>
      </c>
      <c r="AC1014" s="392">
        <v>1</v>
      </c>
      <c r="AD1014" s="58" t="s">
        <v>888</v>
      </c>
      <c r="AE1014" s="435">
        <v>45260</v>
      </c>
      <c r="AF1014" s="436" t="s">
        <v>92</v>
      </c>
      <c r="AG1014" s="437" t="s">
        <v>92</v>
      </c>
    </row>
    <row r="1015" spans="1:33" ht="39.75" customHeight="1" x14ac:dyDescent="0.25">
      <c r="A1015" s="53" t="s">
        <v>4512</v>
      </c>
      <c r="B1015" s="53">
        <v>6000</v>
      </c>
      <c r="C1015" s="53" t="s">
        <v>71</v>
      </c>
      <c r="D1015" s="53" t="s">
        <v>3728</v>
      </c>
      <c r="E1015" s="53">
        <v>6</v>
      </c>
      <c r="F1015" s="53" t="s">
        <v>3939</v>
      </c>
      <c r="G1015" s="53" t="s">
        <v>3937</v>
      </c>
      <c r="H1015" s="54" t="s">
        <v>94</v>
      </c>
      <c r="I1015" s="54" t="s">
        <v>196</v>
      </c>
      <c r="J1015" s="54" t="s">
        <v>80</v>
      </c>
      <c r="K1015" s="54" t="s">
        <v>80</v>
      </c>
      <c r="L1015" s="54" t="s">
        <v>80</v>
      </c>
      <c r="M1015" s="54" t="s">
        <v>80</v>
      </c>
      <c r="N1015" s="54" t="s">
        <v>80</v>
      </c>
      <c r="O1015" s="54" t="s">
        <v>80</v>
      </c>
      <c r="P1015" s="54" t="s">
        <v>95</v>
      </c>
      <c r="Q1015" s="119">
        <v>0.15</v>
      </c>
      <c r="R1015" s="119">
        <v>4.4999999999999997E-3</v>
      </c>
      <c r="S1015" s="428">
        <v>2</v>
      </c>
      <c r="T1015" s="54" t="s">
        <v>84</v>
      </c>
      <c r="U1015" s="54" t="s">
        <v>96</v>
      </c>
      <c r="V1015" s="75">
        <v>44958</v>
      </c>
      <c r="W1015" s="75">
        <v>44985</v>
      </c>
      <c r="X1015" s="54" t="s">
        <v>3776</v>
      </c>
      <c r="Y1015" s="57" t="s">
        <v>100</v>
      </c>
      <c r="Z1015" s="392">
        <v>1</v>
      </c>
      <c r="AA1015" s="58" t="s">
        <v>3940</v>
      </c>
      <c r="AB1015" s="435">
        <v>44985</v>
      </c>
      <c r="AC1015" s="392">
        <v>1</v>
      </c>
      <c r="AD1015" s="58" t="s">
        <v>3941</v>
      </c>
      <c r="AE1015" s="435">
        <v>44985</v>
      </c>
      <c r="AF1015" s="57" t="s">
        <v>79</v>
      </c>
      <c r="AG1015" s="437">
        <v>1</v>
      </c>
    </row>
    <row r="1016" spans="1:33" ht="39.75" customHeight="1" x14ac:dyDescent="0.25">
      <c r="A1016" s="53" t="s">
        <v>4512</v>
      </c>
      <c r="B1016" s="53">
        <v>6000</v>
      </c>
      <c r="C1016" s="53" t="s">
        <v>71</v>
      </c>
      <c r="D1016" s="53" t="s">
        <v>3728</v>
      </c>
      <c r="E1016" s="53">
        <v>6</v>
      </c>
      <c r="F1016" s="53" t="s">
        <v>3942</v>
      </c>
      <c r="G1016" s="53" t="s">
        <v>3937</v>
      </c>
      <c r="H1016" s="54" t="s">
        <v>94</v>
      </c>
      <c r="I1016" s="54" t="s">
        <v>196</v>
      </c>
      <c r="J1016" s="54" t="s">
        <v>80</v>
      </c>
      <c r="K1016" s="54" t="s">
        <v>80</v>
      </c>
      <c r="L1016" s="54" t="s">
        <v>80</v>
      </c>
      <c r="M1016" s="54" t="s">
        <v>80</v>
      </c>
      <c r="N1016" s="54" t="s">
        <v>80</v>
      </c>
      <c r="O1016" s="54" t="s">
        <v>80</v>
      </c>
      <c r="P1016" s="54" t="s">
        <v>103</v>
      </c>
      <c r="Q1016" s="119">
        <v>0.15</v>
      </c>
      <c r="R1016" s="119">
        <v>4.4999999999999997E-3</v>
      </c>
      <c r="S1016" s="428">
        <v>1</v>
      </c>
      <c r="T1016" s="54" t="s">
        <v>84</v>
      </c>
      <c r="U1016" s="54" t="s">
        <v>104</v>
      </c>
      <c r="V1016" s="75">
        <v>44986</v>
      </c>
      <c r="W1016" s="75">
        <v>45035</v>
      </c>
      <c r="X1016" s="54" t="s">
        <v>105</v>
      </c>
      <c r="Y1016" s="57" t="s">
        <v>100</v>
      </c>
      <c r="Z1016" s="392">
        <v>1</v>
      </c>
      <c r="AA1016" s="58" t="s">
        <v>3943</v>
      </c>
      <c r="AB1016" s="435">
        <v>45034</v>
      </c>
      <c r="AC1016" s="392">
        <v>1</v>
      </c>
      <c r="AD1016" s="58" t="s">
        <v>3929</v>
      </c>
      <c r="AE1016" s="435">
        <v>45034</v>
      </c>
      <c r="AF1016" s="57" t="s">
        <v>79</v>
      </c>
      <c r="AG1016" s="437">
        <v>1</v>
      </c>
    </row>
    <row r="1017" spans="1:33" ht="39.75" customHeight="1" x14ac:dyDescent="0.25">
      <c r="A1017" s="53" t="s">
        <v>4512</v>
      </c>
      <c r="B1017" s="53">
        <v>6000</v>
      </c>
      <c r="C1017" s="53" t="s">
        <v>71</v>
      </c>
      <c r="D1017" s="53" t="s">
        <v>3728</v>
      </c>
      <c r="E1017" s="53">
        <v>6</v>
      </c>
      <c r="F1017" s="53" t="s">
        <v>3944</v>
      </c>
      <c r="G1017" s="53" t="s">
        <v>3937</v>
      </c>
      <c r="H1017" s="54" t="s">
        <v>94</v>
      </c>
      <c r="I1017" s="54" t="s">
        <v>196</v>
      </c>
      <c r="J1017" s="54" t="s">
        <v>80</v>
      </c>
      <c r="K1017" s="54" t="s">
        <v>80</v>
      </c>
      <c r="L1017" s="54" t="s">
        <v>80</v>
      </c>
      <c r="M1017" s="54" t="s">
        <v>80</v>
      </c>
      <c r="N1017" s="54" t="s">
        <v>80</v>
      </c>
      <c r="O1017" s="54" t="s">
        <v>80</v>
      </c>
      <c r="P1017" s="54" t="s">
        <v>109</v>
      </c>
      <c r="Q1017" s="119">
        <v>0.15</v>
      </c>
      <c r="R1017" s="119">
        <v>4.4999999999999997E-3</v>
      </c>
      <c r="S1017" s="428">
        <v>2</v>
      </c>
      <c r="T1017" s="54" t="s">
        <v>84</v>
      </c>
      <c r="U1017" s="54" t="s">
        <v>110</v>
      </c>
      <c r="V1017" s="75">
        <v>45036</v>
      </c>
      <c r="W1017" s="75">
        <v>45107</v>
      </c>
      <c r="X1017" s="54" t="s">
        <v>3776</v>
      </c>
      <c r="Y1017" s="57" t="s">
        <v>100</v>
      </c>
      <c r="Z1017" s="392">
        <v>1</v>
      </c>
      <c r="AA1017" s="58" t="s">
        <v>3945</v>
      </c>
      <c r="AB1017" s="435">
        <v>45106</v>
      </c>
      <c r="AC1017" s="392">
        <v>1</v>
      </c>
      <c r="AD1017" s="58" t="s">
        <v>3831</v>
      </c>
      <c r="AE1017" s="435">
        <v>45107</v>
      </c>
      <c r="AF1017" s="57" t="s">
        <v>79</v>
      </c>
      <c r="AG1017" s="437">
        <v>1</v>
      </c>
    </row>
    <row r="1018" spans="1:33" ht="39.75" customHeight="1" x14ac:dyDescent="0.25">
      <c r="A1018" s="53" t="s">
        <v>4512</v>
      </c>
      <c r="B1018" s="53">
        <v>6000</v>
      </c>
      <c r="C1018" s="53" t="s">
        <v>71</v>
      </c>
      <c r="D1018" s="53" t="s">
        <v>3728</v>
      </c>
      <c r="E1018" s="53">
        <v>6</v>
      </c>
      <c r="F1018" s="53" t="s">
        <v>3946</v>
      </c>
      <c r="G1018" s="53" t="s">
        <v>3937</v>
      </c>
      <c r="H1018" s="54" t="s">
        <v>94</v>
      </c>
      <c r="I1018" s="54" t="s">
        <v>196</v>
      </c>
      <c r="J1018" s="54" t="s">
        <v>80</v>
      </c>
      <c r="K1018" s="54" t="s">
        <v>80</v>
      </c>
      <c r="L1018" s="54" t="s">
        <v>80</v>
      </c>
      <c r="M1018" s="54" t="s">
        <v>80</v>
      </c>
      <c r="N1018" s="54" t="s">
        <v>80</v>
      </c>
      <c r="O1018" s="54" t="s">
        <v>80</v>
      </c>
      <c r="P1018" s="54" t="s">
        <v>3833</v>
      </c>
      <c r="Q1018" s="119">
        <v>0.15</v>
      </c>
      <c r="R1018" s="119">
        <v>4.4999999999999997E-3</v>
      </c>
      <c r="S1018" s="428">
        <v>2</v>
      </c>
      <c r="T1018" s="54" t="s">
        <v>84</v>
      </c>
      <c r="U1018" s="54" t="s">
        <v>96</v>
      </c>
      <c r="V1018" s="75">
        <v>45048</v>
      </c>
      <c r="W1018" s="75">
        <v>45240</v>
      </c>
      <c r="X1018" s="54" t="s">
        <v>3776</v>
      </c>
      <c r="Y1018" s="57" t="s">
        <v>100</v>
      </c>
      <c r="Z1018" s="392">
        <v>1</v>
      </c>
      <c r="AA1018" s="58" t="s">
        <v>3947</v>
      </c>
      <c r="AB1018" s="435">
        <v>45240</v>
      </c>
      <c r="AC1018" s="392">
        <v>1</v>
      </c>
      <c r="AD1018" s="58" t="s">
        <v>386</v>
      </c>
      <c r="AE1018" s="435">
        <v>45240</v>
      </c>
      <c r="AF1018" s="57" t="s">
        <v>79</v>
      </c>
      <c r="AG1018" s="437">
        <v>1</v>
      </c>
    </row>
    <row r="1019" spans="1:33" ht="39.75" customHeight="1" x14ac:dyDescent="0.25">
      <c r="A1019" s="53" t="s">
        <v>4512</v>
      </c>
      <c r="B1019" s="53">
        <v>6000</v>
      </c>
      <c r="C1019" s="53" t="s">
        <v>71</v>
      </c>
      <c r="D1019" s="53" t="s">
        <v>3728</v>
      </c>
      <c r="E1019" s="53">
        <v>6</v>
      </c>
      <c r="F1019" s="53" t="s">
        <v>3948</v>
      </c>
      <c r="G1019" s="53" t="s">
        <v>3937</v>
      </c>
      <c r="H1019" s="54" t="s">
        <v>94</v>
      </c>
      <c r="I1019" s="54" t="s">
        <v>196</v>
      </c>
      <c r="J1019" s="54" t="s">
        <v>80</v>
      </c>
      <c r="K1019" s="54" t="s">
        <v>80</v>
      </c>
      <c r="L1019" s="54" t="s">
        <v>80</v>
      </c>
      <c r="M1019" s="54" t="s">
        <v>80</v>
      </c>
      <c r="N1019" s="54" t="s">
        <v>80</v>
      </c>
      <c r="O1019" s="54" t="s">
        <v>80</v>
      </c>
      <c r="P1019" s="54" t="s">
        <v>119</v>
      </c>
      <c r="Q1019" s="119">
        <v>0.2</v>
      </c>
      <c r="R1019" s="119">
        <v>6.0000000000000001E-3</v>
      </c>
      <c r="S1019" s="428">
        <v>2</v>
      </c>
      <c r="T1019" s="54" t="s">
        <v>84</v>
      </c>
      <c r="U1019" s="54" t="s">
        <v>96</v>
      </c>
      <c r="V1019" s="75">
        <v>45231</v>
      </c>
      <c r="W1019" s="75">
        <v>45260</v>
      </c>
      <c r="X1019" s="54" t="s">
        <v>3776</v>
      </c>
      <c r="Y1019" s="57" t="s">
        <v>100</v>
      </c>
      <c r="Z1019" s="392">
        <v>1</v>
      </c>
      <c r="AA1019" s="58" t="s">
        <v>3784</v>
      </c>
      <c r="AB1019" s="435">
        <v>45260</v>
      </c>
      <c r="AC1019" s="392">
        <v>1</v>
      </c>
      <c r="AD1019" s="58" t="s">
        <v>386</v>
      </c>
      <c r="AE1019" s="435">
        <v>45260</v>
      </c>
      <c r="AF1019" s="57" t="s">
        <v>79</v>
      </c>
      <c r="AG1019" s="437">
        <v>1</v>
      </c>
    </row>
    <row r="1020" spans="1:33" ht="39.75" customHeight="1" x14ac:dyDescent="0.25">
      <c r="A1020" s="53" t="s">
        <v>4512</v>
      </c>
      <c r="B1020" s="53">
        <v>6000</v>
      </c>
      <c r="C1020" s="53" t="s">
        <v>71</v>
      </c>
      <c r="D1020" s="53" t="s">
        <v>3728</v>
      </c>
      <c r="E1020" s="53">
        <v>6</v>
      </c>
      <c r="F1020" s="53" t="s">
        <v>3949</v>
      </c>
      <c r="G1020" s="53" t="s">
        <v>3937</v>
      </c>
      <c r="H1020" s="54" t="s">
        <v>94</v>
      </c>
      <c r="I1020" s="54" t="s">
        <v>196</v>
      </c>
      <c r="J1020" s="54" t="s">
        <v>80</v>
      </c>
      <c r="K1020" s="54" t="s">
        <v>80</v>
      </c>
      <c r="L1020" s="54" t="s">
        <v>80</v>
      </c>
      <c r="M1020" s="54" t="s">
        <v>80</v>
      </c>
      <c r="N1020" s="54" t="s">
        <v>80</v>
      </c>
      <c r="O1020" s="54" t="s">
        <v>80</v>
      </c>
      <c r="P1020" s="54" t="s">
        <v>613</v>
      </c>
      <c r="Q1020" s="119">
        <v>0.2</v>
      </c>
      <c r="R1020" s="119">
        <v>6.0000000000000001E-3</v>
      </c>
      <c r="S1020" s="428">
        <v>2</v>
      </c>
      <c r="T1020" s="54" t="s">
        <v>84</v>
      </c>
      <c r="U1020" s="54" t="s">
        <v>96</v>
      </c>
      <c r="V1020" s="75">
        <v>45231</v>
      </c>
      <c r="W1020" s="75">
        <v>45260</v>
      </c>
      <c r="X1020" s="54" t="s">
        <v>3776</v>
      </c>
      <c r="Y1020" s="57" t="s">
        <v>100</v>
      </c>
      <c r="Z1020" s="392">
        <v>1</v>
      </c>
      <c r="AA1020" s="58" t="s">
        <v>3936</v>
      </c>
      <c r="AB1020" s="435">
        <v>45260</v>
      </c>
      <c r="AC1020" s="392">
        <v>1</v>
      </c>
      <c r="AD1020" s="58" t="s">
        <v>386</v>
      </c>
      <c r="AE1020" s="435">
        <v>45260</v>
      </c>
      <c r="AF1020" s="57" t="s">
        <v>79</v>
      </c>
      <c r="AG1020" s="437">
        <v>1</v>
      </c>
    </row>
    <row r="1021" spans="1:33" ht="39.75" customHeight="1" x14ac:dyDescent="0.25">
      <c r="A1021" s="49" t="s">
        <v>4512</v>
      </c>
      <c r="B1021" s="49">
        <v>6000</v>
      </c>
      <c r="C1021" s="49" t="s">
        <v>71</v>
      </c>
      <c r="D1021" s="49" t="s">
        <v>3728</v>
      </c>
      <c r="E1021" s="49">
        <v>6</v>
      </c>
      <c r="F1021" s="49" t="s">
        <v>3950</v>
      </c>
      <c r="G1021" s="49" t="s">
        <v>3950</v>
      </c>
      <c r="H1021" s="417" t="s">
        <v>75</v>
      </c>
      <c r="I1021" s="417" t="s">
        <v>196</v>
      </c>
      <c r="J1021" s="417" t="s">
        <v>733</v>
      </c>
      <c r="K1021" s="417" t="s">
        <v>3811</v>
      </c>
      <c r="L1021" s="417" t="s">
        <v>79</v>
      </c>
      <c r="M1021" s="417" t="s">
        <v>3730</v>
      </c>
      <c r="N1021" s="417" t="s">
        <v>1293</v>
      </c>
      <c r="O1021" s="417" t="s">
        <v>516</v>
      </c>
      <c r="P1021" s="417" t="s">
        <v>3951</v>
      </c>
      <c r="Q1021" s="84">
        <v>0.03</v>
      </c>
      <c r="R1021" s="84"/>
      <c r="S1021" s="153">
        <v>2</v>
      </c>
      <c r="T1021" s="417" t="s">
        <v>84</v>
      </c>
      <c r="U1021" s="417" t="s">
        <v>3952</v>
      </c>
      <c r="V1021" s="171">
        <v>44991</v>
      </c>
      <c r="W1021" s="171">
        <v>45210</v>
      </c>
      <c r="X1021" s="417" t="s">
        <v>3953</v>
      </c>
      <c r="Y1021" s="57" t="s">
        <v>100</v>
      </c>
      <c r="Z1021" s="392">
        <v>1</v>
      </c>
      <c r="AA1021" s="58" t="s">
        <v>4837</v>
      </c>
      <c r="AB1021" s="435">
        <v>45210</v>
      </c>
      <c r="AC1021" s="392">
        <v>1</v>
      </c>
      <c r="AD1021" s="58" t="s">
        <v>888</v>
      </c>
      <c r="AE1021" s="435">
        <v>45210</v>
      </c>
      <c r="AF1021" s="436" t="s">
        <v>92</v>
      </c>
      <c r="AG1021" s="437" t="s">
        <v>92</v>
      </c>
    </row>
    <row r="1022" spans="1:33" ht="39.75" customHeight="1" x14ac:dyDescent="0.25">
      <c r="A1022" s="53" t="s">
        <v>4512</v>
      </c>
      <c r="B1022" s="53">
        <v>6000</v>
      </c>
      <c r="C1022" s="53" t="s">
        <v>71</v>
      </c>
      <c r="D1022" s="53" t="s">
        <v>3728</v>
      </c>
      <c r="E1022" s="53">
        <v>6</v>
      </c>
      <c r="F1022" s="53" t="s">
        <v>3955</v>
      </c>
      <c r="G1022" s="53" t="s">
        <v>3950</v>
      </c>
      <c r="H1022" s="54" t="s">
        <v>94</v>
      </c>
      <c r="I1022" s="54" t="s">
        <v>196</v>
      </c>
      <c r="J1022" s="54" t="s">
        <v>80</v>
      </c>
      <c r="K1022" s="54" t="s">
        <v>80</v>
      </c>
      <c r="L1022" s="54" t="s">
        <v>80</v>
      </c>
      <c r="M1022" s="54" t="s">
        <v>80</v>
      </c>
      <c r="N1022" s="54" t="s">
        <v>80</v>
      </c>
      <c r="O1022" s="54" t="s">
        <v>80</v>
      </c>
      <c r="P1022" s="54" t="s">
        <v>3956</v>
      </c>
      <c r="Q1022" s="119">
        <v>0.1</v>
      </c>
      <c r="R1022" s="119">
        <v>3.0000000000000001E-3</v>
      </c>
      <c r="S1022" s="428">
        <v>1</v>
      </c>
      <c r="T1022" s="54" t="s">
        <v>84</v>
      </c>
      <c r="U1022" s="54" t="s">
        <v>3189</v>
      </c>
      <c r="V1022" s="75">
        <v>44991</v>
      </c>
      <c r="W1022" s="75">
        <v>45001</v>
      </c>
      <c r="X1022" s="54" t="s">
        <v>3953</v>
      </c>
      <c r="Y1022" s="57" t="s">
        <v>100</v>
      </c>
      <c r="Z1022" s="392">
        <v>1</v>
      </c>
      <c r="AA1022" s="58" t="s">
        <v>3957</v>
      </c>
      <c r="AB1022" s="435">
        <v>45001</v>
      </c>
      <c r="AC1022" s="392">
        <v>1</v>
      </c>
      <c r="AD1022" s="58" t="s">
        <v>3958</v>
      </c>
      <c r="AE1022" s="435">
        <v>45001</v>
      </c>
      <c r="AF1022" s="57" t="s">
        <v>79</v>
      </c>
      <c r="AG1022" s="437">
        <v>1</v>
      </c>
    </row>
    <row r="1023" spans="1:33" ht="39.75" customHeight="1" x14ac:dyDescent="0.25">
      <c r="A1023" s="53" t="s">
        <v>4512</v>
      </c>
      <c r="B1023" s="53">
        <v>6000</v>
      </c>
      <c r="C1023" s="53" t="s">
        <v>71</v>
      </c>
      <c r="D1023" s="53" t="s">
        <v>3728</v>
      </c>
      <c r="E1023" s="53">
        <v>6</v>
      </c>
      <c r="F1023" s="53" t="s">
        <v>3959</v>
      </c>
      <c r="G1023" s="53" t="s">
        <v>3950</v>
      </c>
      <c r="H1023" s="54" t="s">
        <v>94</v>
      </c>
      <c r="I1023" s="54" t="s">
        <v>196</v>
      </c>
      <c r="J1023" s="54" t="s">
        <v>80</v>
      </c>
      <c r="K1023" s="54" t="s">
        <v>80</v>
      </c>
      <c r="L1023" s="54" t="s">
        <v>80</v>
      </c>
      <c r="M1023" s="54" t="s">
        <v>80</v>
      </c>
      <c r="N1023" s="54" t="s">
        <v>80</v>
      </c>
      <c r="O1023" s="54" t="s">
        <v>80</v>
      </c>
      <c r="P1023" s="54" t="s">
        <v>3960</v>
      </c>
      <c r="Q1023" s="119">
        <v>0.2</v>
      </c>
      <c r="R1023" s="119">
        <v>6.0000000000000001E-3</v>
      </c>
      <c r="S1023" s="428">
        <v>1</v>
      </c>
      <c r="T1023" s="54" t="s">
        <v>84</v>
      </c>
      <c r="U1023" s="54" t="s">
        <v>3961</v>
      </c>
      <c r="V1023" s="75">
        <v>45002</v>
      </c>
      <c r="W1023" s="75">
        <v>45050</v>
      </c>
      <c r="X1023" s="54" t="s">
        <v>2252</v>
      </c>
      <c r="Y1023" s="57" t="s">
        <v>100</v>
      </c>
      <c r="Z1023" s="392">
        <v>1</v>
      </c>
      <c r="AA1023" s="58" t="s">
        <v>3962</v>
      </c>
      <c r="AB1023" s="435">
        <v>45054</v>
      </c>
      <c r="AC1023" s="392">
        <v>1</v>
      </c>
      <c r="AD1023" s="58" t="s">
        <v>3963</v>
      </c>
      <c r="AE1023" s="435">
        <v>45054</v>
      </c>
      <c r="AF1023" s="57" t="s">
        <v>79</v>
      </c>
      <c r="AG1023" s="437">
        <v>1</v>
      </c>
    </row>
    <row r="1024" spans="1:33" ht="39.75" customHeight="1" x14ac:dyDescent="0.25">
      <c r="A1024" s="53" t="s">
        <v>4512</v>
      </c>
      <c r="B1024" s="53">
        <v>6000</v>
      </c>
      <c r="C1024" s="53" t="s">
        <v>71</v>
      </c>
      <c r="D1024" s="53" t="s">
        <v>3728</v>
      </c>
      <c r="E1024" s="53">
        <v>6</v>
      </c>
      <c r="F1024" s="53" t="s">
        <v>3964</v>
      </c>
      <c r="G1024" s="53" t="s">
        <v>3950</v>
      </c>
      <c r="H1024" s="54" t="s">
        <v>94</v>
      </c>
      <c r="I1024" s="54" t="s">
        <v>196</v>
      </c>
      <c r="J1024" s="54" t="s">
        <v>80</v>
      </c>
      <c r="K1024" s="54" t="s">
        <v>80</v>
      </c>
      <c r="L1024" s="54" t="s">
        <v>80</v>
      </c>
      <c r="M1024" s="54" t="s">
        <v>80</v>
      </c>
      <c r="N1024" s="54" t="s">
        <v>80</v>
      </c>
      <c r="O1024" s="54" t="s">
        <v>80</v>
      </c>
      <c r="P1024" s="54" t="s">
        <v>393</v>
      </c>
      <c r="Q1024" s="119">
        <v>0.2</v>
      </c>
      <c r="R1024" s="119">
        <v>6.0000000000000001E-3</v>
      </c>
      <c r="S1024" s="428">
        <v>1</v>
      </c>
      <c r="T1024" s="54" t="s">
        <v>84</v>
      </c>
      <c r="U1024" s="54" t="s">
        <v>3199</v>
      </c>
      <c r="V1024" s="75">
        <v>45051</v>
      </c>
      <c r="W1024" s="75">
        <v>45072</v>
      </c>
      <c r="X1024" s="54" t="s">
        <v>3953</v>
      </c>
      <c r="Y1024" s="57" t="s">
        <v>100</v>
      </c>
      <c r="Z1024" s="392">
        <v>1</v>
      </c>
      <c r="AA1024" s="58" t="s">
        <v>3965</v>
      </c>
      <c r="AB1024" s="435">
        <v>45070</v>
      </c>
      <c r="AC1024" s="392">
        <v>1</v>
      </c>
      <c r="AD1024" s="58" t="s">
        <v>3966</v>
      </c>
      <c r="AE1024" s="435">
        <v>45070</v>
      </c>
      <c r="AF1024" s="57" t="s">
        <v>79</v>
      </c>
      <c r="AG1024" s="437">
        <v>1</v>
      </c>
    </row>
    <row r="1025" spans="1:33" ht="39.75" customHeight="1" x14ac:dyDescent="0.25">
      <c r="A1025" s="53" t="s">
        <v>4512</v>
      </c>
      <c r="B1025" s="53">
        <v>6000</v>
      </c>
      <c r="C1025" s="53" t="s">
        <v>71</v>
      </c>
      <c r="D1025" s="53" t="s">
        <v>3728</v>
      </c>
      <c r="E1025" s="53">
        <v>6</v>
      </c>
      <c r="F1025" s="53" t="s">
        <v>3967</v>
      </c>
      <c r="G1025" s="53" t="s">
        <v>3950</v>
      </c>
      <c r="H1025" s="54" t="s">
        <v>94</v>
      </c>
      <c r="I1025" s="54" t="s">
        <v>196</v>
      </c>
      <c r="J1025" s="54" t="s">
        <v>80</v>
      </c>
      <c r="K1025" s="54" t="s">
        <v>80</v>
      </c>
      <c r="L1025" s="54" t="s">
        <v>80</v>
      </c>
      <c r="M1025" s="54" t="s">
        <v>80</v>
      </c>
      <c r="N1025" s="54" t="s">
        <v>80</v>
      </c>
      <c r="O1025" s="54" t="s">
        <v>80</v>
      </c>
      <c r="P1025" s="54" t="s">
        <v>3968</v>
      </c>
      <c r="Q1025" s="119">
        <v>0.1</v>
      </c>
      <c r="R1025" s="119">
        <v>3.0000000000000001E-3</v>
      </c>
      <c r="S1025" s="428">
        <v>1</v>
      </c>
      <c r="T1025" s="54" t="s">
        <v>84</v>
      </c>
      <c r="U1025" s="54" t="s">
        <v>3189</v>
      </c>
      <c r="V1025" s="75">
        <v>45111</v>
      </c>
      <c r="W1025" s="75">
        <v>45120</v>
      </c>
      <c r="X1025" s="54" t="s">
        <v>3953</v>
      </c>
      <c r="Y1025" s="57" t="s">
        <v>100</v>
      </c>
      <c r="Z1025" s="392">
        <v>1</v>
      </c>
      <c r="AA1025" s="58" t="s">
        <v>3969</v>
      </c>
      <c r="AB1025" s="435">
        <v>45117</v>
      </c>
      <c r="AC1025" s="392">
        <v>1</v>
      </c>
      <c r="AD1025" s="58" t="s">
        <v>3970</v>
      </c>
      <c r="AE1025" s="435">
        <v>45117</v>
      </c>
      <c r="AF1025" s="57" t="s">
        <v>79</v>
      </c>
      <c r="AG1025" s="437">
        <v>1</v>
      </c>
    </row>
    <row r="1026" spans="1:33" ht="39.75" customHeight="1" x14ac:dyDescent="0.25">
      <c r="A1026" s="53" t="s">
        <v>4512</v>
      </c>
      <c r="B1026" s="53">
        <v>6000</v>
      </c>
      <c r="C1026" s="53" t="s">
        <v>71</v>
      </c>
      <c r="D1026" s="53" t="s">
        <v>3728</v>
      </c>
      <c r="E1026" s="53">
        <v>6</v>
      </c>
      <c r="F1026" s="53" t="s">
        <v>3971</v>
      </c>
      <c r="G1026" s="53" t="s">
        <v>3950</v>
      </c>
      <c r="H1026" s="54" t="s">
        <v>94</v>
      </c>
      <c r="I1026" s="54" t="s">
        <v>196</v>
      </c>
      <c r="J1026" s="54" t="s">
        <v>80</v>
      </c>
      <c r="K1026" s="54" t="s">
        <v>80</v>
      </c>
      <c r="L1026" s="54" t="s">
        <v>80</v>
      </c>
      <c r="M1026" s="54" t="s">
        <v>80</v>
      </c>
      <c r="N1026" s="54" t="s">
        <v>80</v>
      </c>
      <c r="O1026" s="54" t="s">
        <v>80</v>
      </c>
      <c r="P1026" s="54" t="s">
        <v>3960</v>
      </c>
      <c r="Q1026" s="119">
        <v>0.2</v>
      </c>
      <c r="R1026" s="119">
        <v>6.0000000000000001E-3</v>
      </c>
      <c r="S1026" s="428">
        <v>1</v>
      </c>
      <c r="T1026" s="54" t="s">
        <v>84</v>
      </c>
      <c r="U1026" s="54" t="s">
        <v>3961</v>
      </c>
      <c r="V1026" s="75">
        <v>45121</v>
      </c>
      <c r="W1026" s="75">
        <v>45189</v>
      </c>
      <c r="X1026" s="54" t="s">
        <v>2252</v>
      </c>
      <c r="Y1026" s="57" t="s">
        <v>100</v>
      </c>
      <c r="Z1026" s="392">
        <v>1</v>
      </c>
      <c r="AA1026" s="58" t="s">
        <v>3972</v>
      </c>
      <c r="AB1026" s="435">
        <v>45189</v>
      </c>
      <c r="AC1026" s="392">
        <v>1</v>
      </c>
      <c r="AD1026" s="58" t="s">
        <v>3973</v>
      </c>
      <c r="AE1026" s="435">
        <v>45189</v>
      </c>
      <c r="AF1026" s="57" t="s">
        <v>79</v>
      </c>
      <c r="AG1026" s="437">
        <v>1</v>
      </c>
    </row>
    <row r="1027" spans="1:33" ht="39.75" customHeight="1" x14ac:dyDescent="0.25">
      <c r="A1027" s="53" t="s">
        <v>4512</v>
      </c>
      <c r="B1027" s="53">
        <v>6000</v>
      </c>
      <c r="C1027" s="53" t="s">
        <v>71</v>
      </c>
      <c r="D1027" s="53" t="s">
        <v>3728</v>
      </c>
      <c r="E1027" s="53">
        <v>6</v>
      </c>
      <c r="F1027" s="53" t="s">
        <v>3974</v>
      </c>
      <c r="G1027" s="53" t="s">
        <v>3950</v>
      </c>
      <c r="H1027" s="54" t="s">
        <v>94</v>
      </c>
      <c r="I1027" s="54" t="s">
        <v>196</v>
      </c>
      <c r="J1027" s="54" t="s">
        <v>80</v>
      </c>
      <c r="K1027" s="54" t="s">
        <v>80</v>
      </c>
      <c r="L1027" s="54" t="s">
        <v>80</v>
      </c>
      <c r="M1027" s="54" t="s">
        <v>80</v>
      </c>
      <c r="N1027" s="54" t="s">
        <v>80</v>
      </c>
      <c r="O1027" s="54" t="s">
        <v>80</v>
      </c>
      <c r="P1027" s="54" t="s">
        <v>393</v>
      </c>
      <c r="Q1027" s="119">
        <v>0.2</v>
      </c>
      <c r="R1027" s="119">
        <v>6.0000000000000001E-3</v>
      </c>
      <c r="S1027" s="428">
        <v>1</v>
      </c>
      <c r="T1027" s="54" t="s">
        <v>84</v>
      </c>
      <c r="U1027" s="54" t="s">
        <v>3199</v>
      </c>
      <c r="V1027" s="75">
        <v>45190</v>
      </c>
      <c r="W1027" s="75">
        <v>45210</v>
      </c>
      <c r="X1027" s="54" t="s">
        <v>3953</v>
      </c>
      <c r="Y1027" s="57" t="s">
        <v>100</v>
      </c>
      <c r="Z1027" s="392">
        <v>1</v>
      </c>
      <c r="AA1027" s="58" t="s">
        <v>4838</v>
      </c>
      <c r="AB1027" s="435">
        <v>45210</v>
      </c>
      <c r="AC1027" s="392">
        <v>1</v>
      </c>
      <c r="AD1027" s="58" t="s">
        <v>386</v>
      </c>
      <c r="AE1027" s="435">
        <v>45210</v>
      </c>
      <c r="AF1027" s="57" t="s">
        <v>79</v>
      </c>
      <c r="AG1027" s="437">
        <v>1</v>
      </c>
    </row>
    <row r="1028" spans="1:33" ht="39.75" customHeight="1" x14ac:dyDescent="0.25">
      <c r="A1028" s="49" t="s">
        <v>4512</v>
      </c>
      <c r="B1028" s="49">
        <v>6000</v>
      </c>
      <c r="C1028" s="49" t="s">
        <v>71</v>
      </c>
      <c r="D1028" s="49" t="s">
        <v>3728</v>
      </c>
      <c r="E1028" s="49">
        <v>6</v>
      </c>
      <c r="F1028" s="49" t="s">
        <v>3976</v>
      </c>
      <c r="G1028" s="49" t="s">
        <v>3976</v>
      </c>
      <c r="H1028" s="417" t="s">
        <v>75</v>
      </c>
      <c r="I1028" s="417" t="s">
        <v>196</v>
      </c>
      <c r="J1028" s="417" t="s">
        <v>732</v>
      </c>
      <c r="K1028" s="417" t="s">
        <v>835</v>
      </c>
      <c r="L1028" s="417" t="s">
        <v>79</v>
      </c>
      <c r="M1028" s="417" t="s">
        <v>3730</v>
      </c>
      <c r="N1028" s="417" t="s">
        <v>242</v>
      </c>
      <c r="O1028" s="417" t="s">
        <v>516</v>
      </c>
      <c r="P1028" s="417" t="s">
        <v>3977</v>
      </c>
      <c r="Q1028" s="84">
        <v>0.03</v>
      </c>
      <c r="R1028" s="84"/>
      <c r="S1028" s="153">
        <v>1</v>
      </c>
      <c r="T1028" s="417" t="s">
        <v>84</v>
      </c>
      <c r="U1028" s="417" t="s">
        <v>3978</v>
      </c>
      <c r="V1028" s="171">
        <v>44943</v>
      </c>
      <c r="W1028" s="171">
        <v>45202</v>
      </c>
      <c r="X1028" s="417" t="s">
        <v>3979</v>
      </c>
      <c r="Y1028" s="57" t="s">
        <v>100</v>
      </c>
      <c r="Z1028" s="392">
        <v>1</v>
      </c>
      <c r="AA1028" s="58" t="s">
        <v>3980</v>
      </c>
      <c r="AB1028" s="435">
        <v>45197</v>
      </c>
      <c r="AC1028" s="392">
        <v>1</v>
      </c>
      <c r="AD1028" s="58" t="s">
        <v>3981</v>
      </c>
      <c r="AE1028" s="435">
        <v>45197</v>
      </c>
      <c r="AF1028" s="436" t="s">
        <v>92</v>
      </c>
      <c r="AG1028" s="437" t="s">
        <v>92</v>
      </c>
    </row>
    <row r="1029" spans="1:33" ht="39.75" customHeight="1" x14ac:dyDescent="0.25">
      <c r="A1029" s="53" t="s">
        <v>4512</v>
      </c>
      <c r="B1029" s="53">
        <v>6000</v>
      </c>
      <c r="C1029" s="53" t="s">
        <v>71</v>
      </c>
      <c r="D1029" s="53" t="s">
        <v>3728</v>
      </c>
      <c r="E1029" s="53">
        <v>6</v>
      </c>
      <c r="F1029" s="53" t="s">
        <v>3982</v>
      </c>
      <c r="G1029" s="53" t="s">
        <v>3976</v>
      </c>
      <c r="H1029" s="54" t="s">
        <v>94</v>
      </c>
      <c r="I1029" s="54" t="s">
        <v>196</v>
      </c>
      <c r="J1029" s="54" t="s">
        <v>80</v>
      </c>
      <c r="K1029" s="54" t="s">
        <v>80</v>
      </c>
      <c r="L1029" s="54" t="s">
        <v>80</v>
      </c>
      <c r="M1029" s="54" t="s">
        <v>80</v>
      </c>
      <c r="N1029" s="54" t="s">
        <v>80</v>
      </c>
      <c r="O1029" s="54" t="s">
        <v>80</v>
      </c>
      <c r="P1029" s="54" t="s">
        <v>3983</v>
      </c>
      <c r="Q1029" s="119">
        <v>0.25</v>
      </c>
      <c r="R1029" s="119">
        <v>7.4999999999999997E-3</v>
      </c>
      <c r="S1029" s="428">
        <v>1</v>
      </c>
      <c r="T1029" s="54" t="s">
        <v>84</v>
      </c>
      <c r="U1029" s="54" t="s">
        <v>3984</v>
      </c>
      <c r="V1029" s="75">
        <v>44943</v>
      </c>
      <c r="W1029" s="75">
        <v>45167</v>
      </c>
      <c r="X1029" s="54" t="s">
        <v>2252</v>
      </c>
      <c r="Y1029" s="57" t="s">
        <v>100</v>
      </c>
      <c r="Z1029" s="392">
        <v>1</v>
      </c>
      <c r="AA1029" s="58" t="s">
        <v>3985</v>
      </c>
      <c r="AB1029" s="435">
        <v>45167</v>
      </c>
      <c r="AC1029" s="392">
        <v>1</v>
      </c>
      <c r="AD1029" s="58" t="s">
        <v>3986</v>
      </c>
      <c r="AE1029" s="435">
        <v>45167</v>
      </c>
      <c r="AF1029" s="57" t="s">
        <v>79</v>
      </c>
      <c r="AG1029" s="437">
        <v>1</v>
      </c>
    </row>
    <row r="1030" spans="1:33" ht="39.75" customHeight="1" x14ac:dyDescent="0.25">
      <c r="A1030" s="53" t="s">
        <v>4512</v>
      </c>
      <c r="B1030" s="53">
        <v>6000</v>
      </c>
      <c r="C1030" s="53" t="s">
        <v>71</v>
      </c>
      <c r="D1030" s="53" t="s">
        <v>3728</v>
      </c>
      <c r="E1030" s="53">
        <v>6</v>
      </c>
      <c r="F1030" s="53" t="s">
        <v>3987</v>
      </c>
      <c r="G1030" s="53" t="s">
        <v>3976</v>
      </c>
      <c r="H1030" s="54" t="s">
        <v>94</v>
      </c>
      <c r="I1030" s="54" t="s">
        <v>196</v>
      </c>
      <c r="J1030" s="54" t="s">
        <v>80</v>
      </c>
      <c r="K1030" s="54" t="s">
        <v>80</v>
      </c>
      <c r="L1030" s="54" t="s">
        <v>80</v>
      </c>
      <c r="M1030" s="54" t="s">
        <v>80</v>
      </c>
      <c r="N1030" s="54" t="s">
        <v>80</v>
      </c>
      <c r="O1030" s="54" t="s">
        <v>80</v>
      </c>
      <c r="P1030" s="54" t="s">
        <v>3988</v>
      </c>
      <c r="Q1030" s="119">
        <v>0.25</v>
      </c>
      <c r="R1030" s="119">
        <v>7.4999999999999997E-3</v>
      </c>
      <c r="S1030" s="428">
        <v>1</v>
      </c>
      <c r="T1030" s="54" t="s">
        <v>84</v>
      </c>
      <c r="U1030" s="54" t="s">
        <v>3989</v>
      </c>
      <c r="V1030" s="75">
        <v>45170</v>
      </c>
      <c r="W1030" s="75">
        <v>45180</v>
      </c>
      <c r="X1030" s="54" t="s">
        <v>246</v>
      </c>
      <c r="Y1030" s="57" t="s">
        <v>100</v>
      </c>
      <c r="Z1030" s="392">
        <v>1</v>
      </c>
      <c r="AA1030" s="58" t="s">
        <v>3990</v>
      </c>
      <c r="AB1030" s="435">
        <v>45177</v>
      </c>
      <c r="AC1030" s="392">
        <v>1</v>
      </c>
      <c r="AD1030" s="58" t="s">
        <v>3991</v>
      </c>
      <c r="AE1030" s="435">
        <v>45177</v>
      </c>
      <c r="AF1030" s="57" t="s">
        <v>79</v>
      </c>
      <c r="AG1030" s="437">
        <v>1</v>
      </c>
    </row>
    <row r="1031" spans="1:33" ht="39.75" customHeight="1" x14ac:dyDescent="0.25">
      <c r="A1031" s="53" t="s">
        <v>4512</v>
      </c>
      <c r="B1031" s="53">
        <v>6000</v>
      </c>
      <c r="C1031" s="53" t="s">
        <v>71</v>
      </c>
      <c r="D1031" s="53" t="s">
        <v>3728</v>
      </c>
      <c r="E1031" s="53">
        <v>6</v>
      </c>
      <c r="F1031" s="53" t="s">
        <v>3992</v>
      </c>
      <c r="G1031" s="53" t="s">
        <v>3976</v>
      </c>
      <c r="H1031" s="54" t="s">
        <v>94</v>
      </c>
      <c r="I1031" s="54" t="s">
        <v>196</v>
      </c>
      <c r="J1031" s="54" t="s">
        <v>80</v>
      </c>
      <c r="K1031" s="54" t="s">
        <v>80</v>
      </c>
      <c r="L1031" s="54" t="s">
        <v>80</v>
      </c>
      <c r="M1031" s="54" t="s">
        <v>80</v>
      </c>
      <c r="N1031" s="54" t="s">
        <v>80</v>
      </c>
      <c r="O1031" s="54" t="s">
        <v>80</v>
      </c>
      <c r="P1031" s="54" t="s">
        <v>3993</v>
      </c>
      <c r="Q1031" s="119">
        <v>0.25</v>
      </c>
      <c r="R1031" s="119">
        <v>7.4999999999999997E-3</v>
      </c>
      <c r="S1031" s="428">
        <v>1</v>
      </c>
      <c r="T1031" s="54" t="s">
        <v>84</v>
      </c>
      <c r="U1031" s="54" t="s">
        <v>3994</v>
      </c>
      <c r="V1031" s="75">
        <v>45181</v>
      </c>
      <c r="W1031" s="75">
        <v>45195</v>
      </c>
      <c r="X1031" s="54" t="s">
        <v>2252</v>
      </c>
      <c r="Y1031" s="57" t="s">
        <v>100</v>
      </c>
      <c r="Z1031" s="392">
        <v>1</v>
      </c>
      <c r="AA1031" s="58" t="s">
        <v>3995</v>
      </c>
      <c r="AB1031" s="435">
        <v>45195</v>
      </c>
      <c r="AC1031" s="392">
        <v>1</v>
      </c>
      <c r="AD1031" s="58" t="s">
        <v>3996</v>
      </c>
      <c r="AE1031" s="435">
        <v>45195</v>
      </c>
      <c r="AF1031" s="57" t="s">
        <v>79</v>
      </c>
      <c r="AG1031" s="437">
        <v>1</v>
      </c>
    </row>
    <row r="1032" spans="1:33" ht="39.75" customHeight="1" x14ac:dyDescent="0.25">
      <c r="A1032" s="53" t="s">
        <v>4512</v>
      </c>
      <c r="B1032" s="53">
        <v>6000</v>
      </c>
      <c r="C1032" s="53" t="s">
        <v>71</v>
      </c>
      <c r="D1032" s="53" t="s">
        <v>3728</v>
      </c>
      <c r="E1032" s="53">
        <v>6</v>
      </c>
      <c r="F1032" s="53" t="s">
        <v>3997</v>
      </c>
      <c r="G1032" s="53" t="s">
        <v>3976</v>
      </c>
      <c r="H1032" s="54" t="s">
        <v>94</v>
      </c>
      <c r="I1032" s="54" t="s">
        <v>196</v>
      </c>
      <c r="J1032" s="54" t="s">
        <v>80</v>
      </c>
      <c r="K1032" s="54" t="s">
        <v>80</v>
      </c>
      <c r="L1032" s="54" t="s">
        <v>80</v>
      </c>
      <c r="M1032" s="54" t="s">
        <v>80</v>
      </c>
      <c r="N1032" s="54" t="s">
        <v>80</v>
      </c>
      <c r="O1032" s="54" t="s">
        <v>80</v>
      </c>
      <c r="P1032" s="54" t="s">
        <v>3998</v>
      </c>
      <c r="Q1032" s="119">
        <v>0.25</v>
      </c>
      <c r="R1032" s="119">
        <v>7.4999999999999997E-3</v>
      </c>
      <c r="S1032" s="428">
        <v>1</v>
      </c>
      <c r="T1032" s="54" t="s">
        <v>84</v>
      </c>
      <c r="U1032" s="54" t="s">
        <v>3999</v>
      </c>
      <c r="V1032" s="75">
        <v>45181</v>
      </c>
      <c r="W1032" s="75">
        <v>45202</v>
      </c>
      <c r="X1032" s="54" t="s">
        <v>2252</v>
      </c>
      <c r="Y1032" s="57" t="s">
        <v>100</v>
      </c>
      <c r="Z1032" s="392">
        <v>1</v>
      </c>
      <c r="AA1032" s="58" t="s">
        <v>4000</v>
      </c>
      <c r="AB1032" s="435">
        <v>45197</v>
      </c>
      <c r="AC1032" s="392">
        <v>1</v>
      </c>
      <c r="AD1032" s="58" t="s">
        <v>4001</v>
      </c>
      <c r="AE1032" s="435">
        <v>45197</v>
      </c>
      <c r="AF1032" s="57" t="s">
        <v>79</v>
      </c>
      <c r="AG1032" s="437">
        <v>1</v>
      </c>
    </row>
    <row r="1033" spans="1:33" ht="39.75" customHeight="1" x14ac:dyDescent="0.25">
      <c r="A1033" s="49" t="s">
        <v>4512</v>
      </c>
      <c r="B1033" s="49">
        <v>6000</v>
      </c>
      <c r="C1033" s="49" t="s">
        <v>71</v>
      </c>
      <c r="D1033" s="49" t="s">
        <v>3728</v>
      </c>
      <c r="E1033" s="49">
        <v>6</v>
      </c>
      <c r="F1033" s="49" t="s">
        <v>4002</v>
      </c>
      <c r="G1033" s="49" t="s">
        <v>4002</v>
      </c>
      <c r="H1033" s="417" t="s">
        <v>75</v>
      </c>
      <c r="I1033" s="417" t="s">
        <v>196</v>
      </c>
      <c r="J1033" s="417" t="s">
        <v>732</v>
      </c>
      <c r="K1033" s="417" t="s">
        <v>835</v>
      </c>
      <c r="L1033" s="417" t="s">
        <v>79</v>
      </c>
      <c r="M1033" s="417" t="s">
        <v>3730</v>
      </c>
      <c r="N1033" s="417" t="s">
        <v>242</v>
      </c>
      <c r="O1033" s="417" t="s">
        <v>516</v>
      </c>
      <c r="P1033" s="417" t="s">
        <v>4003</v>
      </c>
      <c r="Q1033" s="50">
        <v>0.03</v>
      </c>
      <c r="R1033" s="50"/>
      <c r="S1033" s="153">
        <v>1</v>
      </c>
      <c r="T1033" s="417" t="s">
        <v>84</v>
      </c>
      <c r="U1033" s="417" t="s">
        <v>3978</v>
      </c>
      <c r="V1033" s="171">
        <v>44949</v>
      </c>
      <c r="W1033" s="171">
        <v>45007</v>
      </c>
      <c r="X1033" s="417" t="s">
        <v>3979</v>
      </c>
      <c r="Y1033" s="57" t="s">
        <v>100</v>
      </c>
      <c r="Z1033" s="392">
        <v>1</v>
      </c>
      <c r="AA1033" s="58" t="s">
        <v>4004</v>
      </c>
      <c r="AB1033" s="435">
        <v>44998</v>
      </c>
      <c r="AC1033" s="392">
        <v>1</v>
      </c>
      <c r="AD1033" s="58" t="s">
        <v>4005</v>
      </c>
      <c r="AE1033" s="435">
        <v>44998</v>
      </c>
      <c r="AF1033" s="436" t="s">
        <v>92</v>
      </c>
      <c r="AG1033" s="437" t="s">
        <v>92</v>
      </c>
    </row>
    <row r="1034" spans="1:33" ht="39.75" customHeight="1" x14ac:dyDescent="0.25">
      <c r="A1034" s="53" t="s">
        <v>4512</v>
      </c>
      <c r="B1034" s="53">
        <v>6000</v>
      </c>
      <c r="C1034" s="53" t="s">
        <v>71</v>
      </c>
      <c r="D1034" s="53" t="s">
        <v>3728</v>
      </c>
      <c r="E1034" s="53">
        <v>6</v>
      </c>
      <c r="F1034" s="53" t="s">
        <v>4006</v>
      </c>
      <c r="G1034" s="53" t="s">
        <v>4002</v>
      </c>
      <c r="H1034" s="54" t="s">
        <v>94</v>
      </c>
      <c r="I1034" s="54" t="s">
        <v>196</v>
      </c>
      <c r="J1034" s="54" t="s">
        <v>80</v>
      </c>
      <c r="K1034" s="54" t="s">
        <v>80</v>
      </c>
      <c r="L1034" s="54" t="s">
        <v>80</v>
      </c>
      <c r="M1034" s="54" t="s">
        <v>80</v>
      </c>
      <c r="N1034" s="54" t="s">
        <v>80</v>
      </c>
      <c r="O1034" s="54" t="s">
        <v>80</v>
      </c>
      <c r="P1034" s="54" t="s">
        <v>4007</v>
      </c>
      <c r="Q1034" s="119">
        <v>0.5</v>
      </c>
      <c r="R1034" s="119">
        <v>1.4999999999999999E-2</v>
      </c>
      <c r="S1034" s="428">
        <v>1</v>
      </c>
      <c r="T1034" s="54" t="s">
        <v>84</v>
      </c>
      <c r="U1034" s="54" t="s">
        <v>4008</v>
      </c>
      <c r="V1034" s="75">
        <v>44949</v>
      </c>
      <c r="W1034" s="75">
        <v>44995</v>
      </c>
      <c r="X1034" s="54" t="s">
        <v>2252</v>
      </c>
      <c r="Y1034" s="57" t="s">
        <v>100</v>
      </c>
      <c r="Z1034" s="392">
        <v>1</v>
      </c>
      <c r="AA1034" s="58" t="s">
        <v>4009</v>
      </c>
      <c r="AB1034" s="435">
        <v>44995</v>
      </c>
      <c r="AC1034" s="392">
        <v>1</v>
      </c>
      <c r="AD1034" s="58" t="s">
        <v>4010</v>
      </c>
      <c r="AE1034" s="435">
        <v>44995</v>
      </c>
      <c r="AF1034" s="57" t="s">
        <v>79</v>
      </c>
      <c r="AG1034" s="437">
        <v>1</v>
      </c>
    </row>
    <row r="1035" spans="1:33" ht="39.75" customHeight="1" x14ac:dyDescent="0.25">
      <c r="A1035" s="53" t="s">
        <v>4512</v>
      </c>
      <c r="B1035" s="53">
        <v>6000</v>
      </c>
      <c r="C1035" s="53" t="s">
        <v>71</v>
      </c>
      <c r="D1035" s="53" t="s">
        <v>3728</v>
      </c>
      <c r="E1035" s="53">
        <v>6</v>
      </c>
      <c r="F1035" s="53" t="s">
        <v>4011</v>
      </c>
      <c r="G1035" s="53" t="s">
        <v>4002</v>
      </c>
      <c r="H1035" s="54" t="s">
        <v>94</v>
      </c>
      <c r="I1035" s="54" t="s">
        <v>196</v>
      </c>
      <c r="J1035" s="54" t="s">
        <v>80</v>
      </c>
      <c r="K1035" s="54" t="s">
        <v>80</v>
      </c>
      <c r="L1035" s="54" t="s">
        <v>80</v>
      </c>
      <c r="M1035" s="54" t="s">
        <v>80</v>
      </c>
      <c r="N1035" s="54" t="s">
        <v>80</v>
      </c>
      <c r="O1035" s="54" t="s">
        <v>80</v>
      </c>
      <c r="P1035" s="54" t="s">
        <v>4012</v>
      </c>
      <c r="Q1035" s="119">
        <v>0.5</v>
      </c>
      <c r="R1035" s="119">
        <v>1.4999999999999999E-2</v>
      </c>
      <c r="S1035" s="428">
        <v>1</v>
      </c>
      <c r="T1035" s="54" t="s">
        <v>84</v>
      </c>
      <c r="U1035" s="54" t="s">
        <v>4013</v>
      </c>
      <c r="V1035" s="75">
        <v>44998</v>
      </c>
      <c r="W1035" s="75">
        <v>45007</v>
      </c>
      <c r="X1035" s="54" t="s">
        <v>246</v>
      </c>
      <c r="Y1035" s="57" t="s">
        <v>100</v>
      </c>
      <c r="Z1035" s="392">
        <v>1</v>
      </c>
      <c r="AA1035" s="58" t="s">
        <v>4014</v>
      </c>
      <c r="AB1035" s="435">
        <v>44998</v>
      </c>
      <c r="AC1035" s="392">
        <v>1</v>
      </c>
      <c r="AD1035" s="58" t="s">
        <v>4015</v>
      </c>
      <c r="AE1035" s="435">
        <v>44998</v>
      </c>
      <c r="AF1035" s="57" t="s">
        <v>79</v>
      </c>
      <c r="AG1035" s="437">
        <v>1</v>
      </c>
    </row>
    <row r="1036" spans="1:33" ht="39.75" customHeight="1" x14ac:dyDescent="0.25">
      <c r="A1036" s="49" t="s">
        <v>4512</v>
      </c>
      <c r="B1036" s="49">
        <v>6000</v>
      </c>
      <c r="C1036" s="49" t="s">
        <v>71</v>
      </c>
      <c r="D1036" s="49" t="s">
        <v>3728</v>
      </c>
      <c r="E1036" s="49">
        <v>6</v>
      </c>
      <c r="F1036" s="49" t="s">
        <v>4016</v>
      </c>
      <c r="G1036" s="49" t="s">
        <v>4016</v>
      </c>
      <c r="H1036" s="417" t="s">
        <v>75</v>
      </c>
      <c r="I1036" s="417" t="s">
        <v>196</v>
      </c>
      <c r="J1036" s="417" t="s">
        <v>732</v>
      </c>
      <c r="K1036" s="417" t="s">
        <v>835</v>
      </c>
      <c r="L1036" s="417" t="s">
        <v>79</v>
      </c>
      <c r="M1036" s="417" t="s">
        <v>3730</v>
      </c>
      <c r="N1036" s="417" t="s">
        <v>242</v>
      </c>
      <c r="O1036" s="417" t="s">
        <v>516</v>
      </c>
      <c r="P1036" s="417" t="s">
        <v>4017</v>
      </c>
      <c r="Q1036" s="50">
        <v>0.03</v>
      </c>
      <c r="R1036" s="50"/>
      <c r="S1036" s="153">
        <v>1</v>
      </c>
      <c r="T1036" s="417" t="s">
        <v>84</v>
      </c>
      <c r="U1036" s="417" t="s">
        <v>4018</v>
      </c>
      <c r="V1036" s="171">
        <v>44936</v>
      </c>
      <c r="W1036" s="171">
        <v>44973</v>
      </c>
      <c r="X1036" s="417" t="s">
        <v>3979</v>
      </c>
      <c r="Y1036" s="57" t="s">
        <v>100</v>
      </c>
      <c r="Z1036" s="392">
        <v>1</v>
      </c>
      <c r="AA1036" s="58" t="s">
        <v>4019</v>
      </c>
      <c r="AB1036" s="435">
        <v>44970</v>
      </c>
      <c r="AC1036" s="392">
        <v>1</v>
      </c>
      <c r="AD1036" s="58" t="s">
        <v>4005</v>
      </c>
      <c r="AE1036" s="435">
        <v>44970</v>
      </c>
      <c r="AF1036" s="436" t="s">
        <v>92</v>
      </c>
      <c r="AG1036" s="437" t="s">
        <v>92</v>
      </c>
    </row>
    <row r="1037" spans="1:33" ht="39.75" customHeight="1" x14ac:dyDescent="0.25">
      <c r="A1037" s="53" t="s">
        <v>4512</v>
      </c>
      <c r="B1037" s="53">
        <v>6000</v>
      </c>
      <c r="C1037" s="53" t="s">
        <v>71</v>
      </c>
      <c r="D1037" s="53" t="s">
        <v>3728</v>
      </c>
      <c r="E1037" s="53">
        <v>6</v>
      </c>
      <c r="F1037" s="53" t="s">
        <v>4020</v>
      </c>
      <c r="G1037" s="53" t="s">
        <v>4016</v>
      </c>
      <c r="H1037" s="54" t="s">
        <v>94</v>
      </c>
      <c r="I1037" s="54" t="s">
        <v>196</v>
      </c>
      <c r="J1037" s="54" t="s">
        <v>80</v>
      </c>
      <c r="K1037" s="54" t="s">
        <v>80</v>
      </c>
      <c r="L1037" s="54" t="s">
        <v>80</v>
      </c>
      <c r="M1037" s="54" t="s">
        <v>80</v>
      </c>
      <c r="N1037" s="54" t="s">
        <v>80</v>
      </c>
      <c r="O1037" s="54" t="s">
        <v>80</v>
      </c>
      <c r="P1037" s="54" t="s">
        <v>4021</v>
      </c>
      <c r="Q1037" s="119">
        <v>0.3</v>
      </c>
      <c r="R1037" s="119">
        <v>8.9999999999999993E-3</v>
      </c>
      <c r="S1037" s="428">
        <v>1</v>
      </c>
      <c r="T1037" s="54" t="s">
        <v>84</v>
      </c>
      <c r="U1037" s="54" t="s">
        <v>4013</v>
      </c>
      <c r="V1037" s="75">
        <v>44936</v>
      </c>
      <c r="W1037" s="75">
        <v>44945</v>
      </c>
      <c r="X1037" s="54" t="s">
        <v>246</v>
      </c>
      <c r="Y1037" s="57" t="s">
        <v>100</v>
      </c>
      <c r="Z1037" s="392">
        <v>1</v>
      </c>
      <c r="AA1037" s="58" t="s">
        <v>4022</v>
      </c>
      <c r="AB1037" s="435">
        <v>44944</v>
      </c>
      <c r="AC1037" s="392">
        <v>1</v>
      </c>
      <c r="AD1037" s="58" t="s">
        <v>4023</v>
      </c>
      <c r="AE1037" s="435">
        <v>44944</v>
      </c>
      <c r="AF1037" s="57" t="s">
        <v>79</v>
      </c>
      <c r="AG1037" s="437">
        <v>1</v>
      </c>
    </row>
    <row r="1038" spans="1:33" ht="39.75" customHeight="1" x14ac:dyDescent="0.25">
      <c r="A1038" s="53" t="s">
        <v>4512</v>
      </c>
      <c r="B1038" s="53">
        <v>6000</v>
      </c>
      <c r="C1038" s="53" t="s">
        <v>71</v>
      </c>
      <c r="D1038" s="53" t="s">
        <v>3728</v>
      </c>
      <c r="E1038" s="53">
        <v>6</v>
      </c>
      <c r="F1038" s="53" t="s">
        <v>4024</v>
      </c>
      <c r="G1038" s="53" t="s">
        <v>4016</v>
      </c>
      <c r="H1038" s="54" t="s">
        <v>94</v>
      </c>
      <c r="I1038" s="54" t="s">
        <v>196</v>
      </c>
      <c r="J1038" s="54" t="s">
        <v>80</v>
      </c>
      <c r="K1038" s="54" t="s">
        <v>80</v>
      </c>
      <c r="L1038" s="54" t="s">
        <v>80</v>
      </c>
      <c r="M1038" s="54" t="s">
        <v>80</v>
      </c>
      <c r="N1038" s="54" t="s">
        <v>80</v>
      </c>
      <c r="O1038" s="54" t="s">
        <v>80</v>
      </c>
      <c r="P1038" s="54" t="s">
        <v>4025</v>
      </c>
      <c r="Q1038" s="119">
        <v>0.35</v>
      </c>
      <c r="R1038" s="119">
        <v>1.0499999999999999E-2</v>
      </c>
      <c r="S1038" s="428">
        <v>1</v>
      </c>
      <c r="T1038" s="54" t="s">
        <v>84</v>
      </c>
      <c r="U1038" s="54" t="s">
        <v>4008</v>
      </c>
      <c r="V1038" s="75">
        <v>44956</v>
      </c>
      <c r="W1038" s="75">
        <v>44967</v>
      </c>
      <c r="X1038" s="54" t="s">
        <v>2252</v>
      </c>
      <c r="Y1038" s="57" t="s">
        <v>100</v>
      </c>
      <c r="Z1038" s="392">
        <v>1</v>
      </c>
      <c r="AA1038" s="58" t="s">
        <v>4026</v>
      </c>
      <c r="AB1038" s="435">
        <v>44967</v>
      </c>
      <c r="AC1038" s="392">
        <v>1</v>
      </c>
      <c r="AD1038" s="58" t="s">
        <v>4027</v>
      </c>
      <c r="AE1038" s="435">
        <v>44967</v>
      </c>
      <c r="AF1038" s="57" t="s">
        <v>79</v>
      </c>
      <c r="AG1038" s="437">
        <v>1</v>
      </c>
    </row>
    <row r="1039" spans="1:33" ht="39.75" customHeight="1" x14ac:dyDescent="0.25">
      <c r="A1039" s="53" t="s">
        <v>4512</v>
      </c>
      <c r="B1039" s="53">
        <v>6000</v>
      </c>
      <c r="C1039" s="53" t="s">
        <v>71</v>
      </c>
      <c r="D1039" s="53" t="s">
        <v>3728</v>
      </c>
      <c r="E1039" s="53">
        <v>6</v>
      </c>
      <c r="F1039" s="53" t="s">
        <v>4028</v>
      </c>
      <c r="G1039" s="53" t="s">
        <v>4016</v>
      </c>
      <c r="H1039" s="54" t="s">
        <v>94</v>
      </c>
      <c r="I1039" s="54" t="s">
        <v>196</v>
      </c>
      <c r="J1039" s="54" t="s">
        <v>80</v>
      </c>
      <c r="K1039" s="54" t="s">
        <v>80</v>
      </c>
      <c r="L1039" s="54" t="s">
        <v>80</v>
      </c>
      <c r="M1039" s="54" t="s">
        <v>80</v>
      </c>
      <c r="N1039" s="54" t="s">
        <v>80</v>
      </c>
      <c r="O1039" s="54" t="s">
        <v>80</v>
      </c>
      <c r="P1039" s="54" t="s">
        <v>4029</v>
      </c>
      <c r="Q1039" s="119">
        <v>0.35</v>
      </c>
      <c r="R1039" s="119">
        <v>1.0499999999999999E-2</v>
      </c>
      <c r="S1039" s="428">
        <v>1</v>
      </c>
      <c r="T1039" s="54" t="s">
        <v>84</v>
      </c>
      <c r="U1039" s="54" t="s">
        <v>4013</v>
      </c>
      <c r="V1039" s="75">
        <v>44970</v>
      </c>
      <c r="W1039" s="75">
        <v>44973</v>
      </c>
      <c r="X1039" s="54" t="s">
        <v>246</v>
      </c>
      <c r="Y1039" s="57" t="s">
        <v>100</v>
      </c>
      <c r="Z1039" s="392">
        <v>1</v>
      </c>
      <c r="AA1039" s="58" t="s">
        <v>4030</v>
      </c>
      <c r="AB1039" s="435">
        <v>44970</v>
      </c>
      <c r="AC1039" s="392">
        <v>1</v>
      </c>
      <c r="AD1039" s="58" t="s">
        <v>4031</v>
      </c>
      <c r="AE1039" s="435">
        <v>44970</v>
      </c>
      <c r="AF1039" s="57" t="s">
        <v>79</v>
      </c>
      <c r="AG1039" s="437">
        <v>1</v>
      </c>
    </row>
    <row r="1040" spans="1:33" ht="39.75" customHeight="1" x14ac:dyDescent="0.25">
      <c r="A1040" s="49" t="s">
        <v>4512</v>
      </c>
      <c r="B1040" s="49">
        <v>6000</v>
      </c>
      <c r="C1040" s="49" t="s">
        <v>71</v>
      </c>
      <c r="D1040" s="49" t="s">
        <v>3728</v>
      </c>
      <c r="E1040" s="49">
        <v>6</v>
      </c>
      <c r="F1040" s="49" t="s">
        <v>4032</v>
      </c>
      <c r="G1040" s="49" t="s">
        <v>4032</v>
      </c>
      <c r="H1040" s="417" t="s">
        <v>75</v>
      </c>
      <c r="I1040" s="417" t="s">
        <v>196</v>
      </c>
      <c r="J1040" s="417" t="s">
        <v>732</v>
      </c>
      <c r="K1040" s="417" t="s">
        <v>835</v>
      </c>
      <c r="L1040" s="417" t="s">
        <v>79</v>
      </c>
      <c r="M1040" s="417" t="s">
        <v>3730</v>
      </c>
      <c r="N1040" s="417" t="s">
        <v>242</v>
      </c>
      <c r="O1040" s="417" t="s">
        <v>516</v>
      </c>
      <c r="P1040" s="417" t="s">
        <v>4033</v>
      </c>
      <c r="Q1040" s="50">
        <v>0.03</v>
      </c>
      <c r="R1040" s="50"/>
      <c r="S1040" s="153">
        <v>1</v>
      </c>
      <c r="T1040" s="417" t="s">
        <v>84</v>
      </c>
      <c r="U1040" s="417" t="s">
        <v>4018</v>
      </c>
      <c r="V1040" s="171">
        <v>44936</v>
      </c>
      <c r="W1040" s="171">
        <v>45216</v>
      </c>
      <c r="X1040" s="417" t="s">
        <v>3979</v>
      </c>
      <c r="Y1040" s="57" t="s">
        <v>100</v>
      </c>
      <c r="Z1040" s="392">
        <v>1</v>
      </c>
      <c r="AA1040" s="58" t="s">
        <v>4034</v>
      </c>
      <c r="AB1040" s="435">
        <v>45195</v>
      </c>
      <c r="AC1040" s="392">
        <v>1</v>
      </c>
      <c r="AD1040" s="58" t="s">
        <v>4035</v>
      </c>
      <c r="AE1040" s="435">
        <v>45195</v>
      </c>
      <c r="AF1040" s="436" t="s">
        <v>92</v>
      </c>
      <c r="AG1040" s="437" t="s">
        <v>92</v>
      </c>
    </row>
    <row r="1041" spans="1:33" ht="39.75" customHeight="1" x14ac:dyDescent="0.25">
      <c r="A1041" s="53" t="s">
        <v>4512</v>
      </c>
      <c r="B1041" s="53">
        <v>6000</v>
      </c>
      <c r="C1041" s="53" t="s">
        <v>71</v>
      </c>
      <c r="D1041" s="53" t="s">
        <v>3728</v>
      </c>
      <c r="E1041" s="53">
        <v>6</v>
      </c>
      <c r="F1041" s="53" t="s">
        <v>4036</v>
      </c>
      <c r="G1041" s="53" t="s">
        <v>4032</v>
      </c>
      <c r="H1041" s="54" t="s">
        <v>94</v>
      </c>
      <c r="I1041" s="54" t="s">
        <v>196</v>
      </c>
      <c r="J1041" s="54" t="s">
        <v>80</v>
      </c>
      <c r="K1041" s="54" t="s">
        <v>80</v>
      </c>
      <c r="L1041" s="54" t="s">
        <v>80</v>
      </c>
      <c r="M1041" s="54" t="s">
        <v>80</v>
      </c>
      <c r="N1041" s="54" t="s">
        <v>80</v>
      </c>
      <c r="O1041" s="54" t="s">
        <v>80</v>
      </c>
      <c r="P1041" s="54" t="s">
        <v>4037</v>
      </c>
      <c r="Q1041" s="119">
        <v>0.1</v>
      </c>
      <c r="R1041" s="119">
        <v>3.0000000000000001E-3</v>
      </c>
      <c r="S1041" s="428">
        <v>1</v>
      </c>
      <c r="T1041" s="54" t="s">
        <v>84</v>
      </c>
      <c r="U1041" s="54" t="s">
        <v>4038</v>
      </c>
      <c r="V1041" s="75">
        <v>44943</v>
      </c>
      <c r="W1041" s="75">
        <v>45016</v>
      </c>
      <c r="X1041" s="54" t="s">
        <v>2252</v>
      </c>
      <c r="Y1041" s="57" t="s">
        <v>100</v>
      </c>
      <c r="Z1041" s="392">
        <v>1</v>
      </c>
      <c r="AA1041" s="58" t="s">
        <v>4039</v>
      </c>
      <c r="AB1041" s="435">
        <v>45016</v>
      </c>
      <c r="AC1041" s="392">
        <v>1</v>
      </c>
      <c r="AD1041" s="58" t="s">
        <v>4040</v>
      </c>
      <c r="AE1041" s="435">
        <v>45016</v>
      </c>
      <c r="AF1041" s="57" t="s">
        <v>79</v>
      </c>
      <c r="AG1041" s="437">
        <v>1</v>
      </c>
    </row>
    <row r="1042" spans="1:33" ht="39.75" customHeight="1" x14ac:dyDescent="0.25">
      <c r="A1042" s="53" t="s">
        <v>4512</v>
      </c>
      <c r="B1042" s="53">
        <v>6000</v>
      </c>
      <c r="C1042" s="53" t="s">
        <v>71</v>
      </c>
      <c r="D1042" s="53" t="s">
        <v>3728</v>
      </c>
      <c r="E1042" s="53">
        <v>6</v>
      </c>
      <c r="F1042" s="53" t="s">
        <v>4041</v>
      </c>
      <c r="G1042" s="53" t="s">
        <v>4032</v>
      </c>
      <c r="H1042" s="54" t="s">
        <v>94</v>
      </c>
      <c r="I1042" s="54" t="s">
        <v>196</v>
      </c>
      <c r="J1042" s="54" t="s">
        <v>80</v>
      </c>
      <c r="K1042" s="54" t="s">
        <v>80</v>
      </c>
      <c r="L1042" s="54" t="s">
        <v>80</v>
      </c>
      <c r="M1042" s="54" t="s">
        <v>80</v>
      </c>
      <c r="N1042" s="54" t="s">
        <v>80</v>
      </c>
      <c r="O1042" s="54" t="s">
        <v>80</v>
      </c>
      <c r="P1042" s="54" t="s">
        <v>4042</v>
      </c>
      <c r="Q1042" s="119">
        <v>0.1</v>
      </c>
      <c r="R1042" s="119">
        <v>3.0000000000000001E-3</v>
      </c>
      <c r="S1042" s="428">
        <v>1</v>
      </c>
      <c r="T1042" s="54" t="s">
        <v>84</v>
      </c>
      <c r="U1042" s="54" t="s">
        <v>4043</v>
      </c>
      <c r="V1042" s="75">
        <v>45019</v>
      </c>
      <c r="W1042" s="75">
        <v>45034</v>
      </c>
      <c r="X1042" s="54" t="s">
        <v>2252</v>
      </c>
      <c r="Y1042" s="57" t="s">
        <v>100</v>
      </c>
      <c r="Z1042" s="392">
        <v>1</v>
      </c>
      <c r="AA1042" s="58" t="s">
        <v>4044</v>
      </c>
      <c r="AB1042" s="435">
        <v>45028</v>
      </c>
      <c r="AC1042" s="392">
        <v>1</v>
      </c>
      <c r="AD1042" s="58" t="s">
        <v>4045</v>
      </c>
      <c r="AE1042" s="435">
        <v>45028</v>
      </c>
      <c r="AF1042" s="57" t="s">
        <v>79</v>
      </c>
      <c r="AG1042" s="437">
        <v>1</v>
      </c>
    </row>
    <row r="1043" spans="1:33" ht="39.75" customHeight="1" x14ac:dyDescent="0.25">
      <c r="A1043" s="53" t="s">
        <v>4512</v>
      </c>
      <c r="B1043" s="53">
        <v>6000</v>
      </c>
      <c r="C1043" s="53" t="s">
        <v>71</v>
      </c>
      <c r="D1043" s="53" t="s">
        <v>3728</v>
      </c>
      <c r="E1043" s="53">
        <v>6</v>
      </c>
      <c r="F1043" s="53" t="s">
        <v>4046</v>
      </c>
      <c r="G1043" s="53" t="s">
        <v>4032</v>
      </c>
      <c r="H1043" s="54" t="s">
        <v>94</v>
      </c>
      <c r="I1043" s="54" t="s">
        <v>196</v>
      </c>
      <c r="J1043" s="54" t="s">
        <v>80</v>
      </c>
      <c r="K1043" s="54" t="s">
        <v>80</v>
      </c>
      <c r="L1043" s="54" t="s">
        <v>80</v>
      </c>
      <c r="M1043" s="54" t="s">
        <v>80</v>
      </c>
      <c r="N1043" s="54" t="s">
        <v>80</v>
      </c>
      <c r="O1043" s="54" t="s">
        <v>80</v>
      </c>
      <c r="P1043" s="54" t="s">
        <v>4047</v>
      </c>
      <c r="Q1043" s="119">
        <v>0.1</v>
      </c>
      <c r="R1043" s="119">
        <v>3.0000000000000001E-3</v>
      </c>
      <c r="S1043" s="428">
        <v>1</v>
      </c>
      <c r="T1043" s="54" t="s">
        <v>84</v>
      </c>
      <c r="U1043" s="54" t="s">
        <v>4043</v>
      </c>
      <c r="V1043" s="75">
        <v>45035</v>
      </c>
      <c r="W1043" s="75">
        <v>45041</v>
      </c>
      <c r="X1043" s="54" t="s">
        <v>2252</v>
      </c>
      <c r="Y1043" s="57" t="s">
        <v>100</v>
      </c>
      <c r="Z1043" s="392">
        <v>1</v>
      </c>
      <c r="AA1043" s="58" t="s">
        <v>4048</v>
      </c>
      <c r="AB1043" s="435">
        <v>45070</v>
      </c>
      <c r="AC1043" s="392">
        <v>1</v>
      </c>
      <c r="AD1043" s="58" t="s">
        <v>4049</v>
      </c>
      <c r="AE1043" s="435">
        <v>45040</v>
      </c>
      <c r="AF1043" s="57" t="s">
        <v>79</v>
      </c>
      <c r="AG1043" s="437">
        <v>1</v>
      </c>
    </row>
    <row r="1044" spans="1:33" ht="39.75" customHeight="1" x14ac:dyDescent="0.25">
      <c r="A1044" s="53" t="s">
        <v>4512</v>
      </c>
      <c r="B1044" s="53">
        <v>6000</v>
      </c>
      <c r="C1044" s="53" t="s">
        <v>71</v>
      </c>
      <c r="D1044" s="53" t="s">
        <v>3728</v>
      </c>
      <c r="E1044" s="53">
        <v>6</v>
      </c>
      <c r="F1044" s="53" t="s">
        <v>4050</v>
      </c>
      <c r="G1044" s="53" t="s">
        <v>4032</v>
      </c>
      <c r="H1044" s="54" t="s">
        <v>94</v>
      </c>
      <c r="I1044" s="54" t="s">
        <v>196</v>
      </c>
      <c r="J1044" s="54" t="s">
        <v>80</v>
      </c>
      <c r="K1044" s="54" t="s">
        <v>80</v>
      </c>
      <c r="L1044" s="54" t="s">
        <v>80</v>
      </c>
      <c r="M1044" s="54" t="s">
        <v>80</v>
      </c>
      <c r="N1044" s="54" t="s">
        <v>80</v>
      </c>
      <c r="O1044" s="54" t="s">
        <v>80</v>
      </c>
      <c r="P1044" s="54" t="s">
        <v>4051</v>
      </c>
      <c r="Q1044" s="119">
        <v>0.1</v>
      </c>
      <c r="R1044" s="119">
        <v>3.0000000000000001E-3</v>
      </c>
      <c r="S1044" s="428">
        <v>1</v>
      </c>
      <c r="T1044" s="54" t="s">
        <v>84</v>
      </c>
      <c r="U1044" s="54" t="s">
        <v>4052</v>
      </c>
      <c r="V1044" s="75">
        <v>45048</v>
      </c>
      <c r="W1044" s="75">
        <v>45056</v>
      </c>
      <c r="X1044" s="54" t="s">
        <v>2252</v>
      </c>
      <c r="Y1044" s="57" t="s">
        <v>100</v>
      </c>
      <c r="Z1044" s="392">
        <v>1</v>
      </c>
      <c r="AA1044" s="58" t="s">
        <v>4053</v>
      </c>
      <c r="AB1044" s="435">
        <v>45056</v>
      </c>
      <c r="AC1044" s="392">
        <v>1</v>
      </c>
      <c r="AD1044" s="58" t="s">
        <v>4054</v>
      </c>
      <c r="AE1044" s="435">
        <v>45056</v>
      </c>
      <c r="AF1044" s="57" t="s">
        <v>79</v>
      </c>
      <c r="AG1044" s="437">
        <v>1</v>
      </c>
    </row>
    <row r="1045" spans="1:33" ht="39.75" customHeight="1" x14ac:dyDescent="0.25">
      <c r="A1045" s="53" t="s">
        <v>4512</v>
      </c>
      <c r="B1045" s="53">
        <v>6000</v>
      </c>
      <c r="C1045" s="53" t="s">
        <v>71</v>
      </c>
      <c r="D1045" s="53" t="s">
        <v>3728</v>
      </c>
      <c r="E1045" s="53">
        <v>6</v>
      </c>
      <c r="F1045" s="53" t="s">
        <v>4055</v>
      </c>
      <c r="G1045" s="53" t="s">
        <v>4032</v>
      </c>
      <c r="H1045" s="54" t="s">
        <v>94</v>
      </c>
      <c r="I1045" s="54" t="s">
        <v>196</v>
      </c>
      <c r="J1045" s="54" t="s">
        <v>80</v>
      </c>
      <c r="K1045" s="54" t="s">
        <v>80</v>
      </c>
      <c r="L1045" s="54" t="s">
        <v>80</v>
      </c>
      <c r="M1045" s="54" t="s">
        <v>80</v>
      </c>
      <c r="N1045" s="54" t="s">
        <v>80</v>
      </c>
      <c r="O1045" s="54" t="s">
        <v>80</v>
      </c>
      <c r="P1045" s="54" t="s">
        <v>4056</v>
      </c>
      <c r="Q1045" s="119">
        <v>0.1</v>
      </c>
      <c r="R1045" s="119">
        <v>3.0000000000000001E-3</v>
      </c>
      <c r="S1045" s="428">
        <v>1</v>
      </c>
      <c r="T1045" s="54" t="s">
        <v>84</v>
      </c>
      <c r="U1045" s="54" t="s">
        <v>4057</v>
      </c>
      <c r="V1045" s="75">
        <v>45057</v>
      </c>
      <c r="W1045" s="75">
        <v>45169</v>
      </c>
      <c r="X1045" s="54" t="s">
        <v>2252</v>
      </c>
      <c r="Y1045" s="57" t="s">
        <v>100</v>
      </c>
      <c r="Z1045" s="392">
        <v>1</v>
      </c>
      <c r="AA1045" s="58" t="s">
        <v>4058</v>
      </c>
      <c r="AB1045" s="435">
        <v>45169</v>
      </c>
      <c r="AC1045" s="392">
        <v>1</v>
      </c>
      <c r="AD1045" s="58" t="s">
        <v>4059</v>
      </c>
      <c r="AE1045" s="435">
        <v>45169</v>
      </c>
      <c r="AF1045" s="57" t="s">
        <v>79</v>
      </c>
      <c r="AG1045" s="437">
        <v>1</v>
      </c>
    </row>
    <row r="1046" spans="1:33" ht="39.75" customHeight="1" x14ac:dyDescent="0.25">
      <c r="A1046" s="53" t="s">
        <v>4512</v>
      </c>
      <c r="B1046" s="53">
        <v>6000</v>
      </c>
      <c r="C1046" s="53" t="s">
        <v>71</v>
      </c>
      <c r="D1046" s="53" t="s">
        <v>3728</v>
      </c>
      <c r="E1046" s="53">
        <v>6</v>
      </c>
      <c r="F1046" s="53" t="s">
        <v>4060</v>
      </c>
      <c r="G1046" s="53" t="s">
        <v>4032</v>
      </c>
      <c r="H1046" s="54" t="s">
        <v>94</v>
      </c>
      <c r="I1046" s="54" t="s">
        <v>196</v>
      </c>
      <c r="J1046" s="54" t="s">
        <v>80</v>
      </c>
      <c r="K1046" s="54" t="s">
        <v>80</v>
      </c>
      <c r="L1046" s="54" t="s">
        <v>80</v>
      </c>
      <c r="M1046" s="54" t="s">
        <v>80</v>
      </c>
      <c r="N1046" s="54" t="s">
        <v>80</v>
      </c>
      <c r="O1046" s="54" t="s">
        <v>80</v>
      </c>
      <c r="P1046" s="54" t="s">
        <v>3988</v>
      </c>
      <c r="Q1046" s="119">
        <v>0.15</v>
      </c>
      <c r="R1046" s="119">
        <v>4.4999999999999997E-3</v>
      </c>
      <c r="S1046" s="428">
        <v>1</v>
      </c>
      <c r="T1046" s="54" t="s">
        <v>84</v>
      </c>
      <c r="U1046" s="54" t="s">
        <v>4061</v>
      </c>
      <c r="V1046" s="75">
        <v>45170</v>
      </c>
      <c r="W1046" s="75">
        <v>45184</v>
      </c>
      <c r="X1046" s="54" t="s">
        <v>246</v>
      </c>
      <c r="Y1046" s="57" t="s">
        <v>100</v>
      </c>
      <c r="Z1046" s="392">
        <v>1</v>
      </c>
      <c r="AA1046" s="58" t="s">
        <v>4062</v>
      </c>
      <c r="AB1046" s="435">
        <v>45180</v>
      </c>
      <c r="AC1046" s="392">
        <v>1</v>
      </c>
      <c r="AD1046" s="58" t="s">
        <v>4063</v>
      </c>
      <c r="AE1046" s="435">
        <v>45180</v>
      </c>
      <c r="AF1046" s="57" t="s">
        <v>79</v>
      </c>
      <c r="AG1046" s="437">
        <v>1</v>
      </c>
    </row>
    <row r="1047" spans="1:33" ht="39.75" customHeight="1" x14ac:dyDescent="0.25">
      <c r="A1047" s="53" t="s">
        <v>4512</v>
      </c>
      <c r="B1047" s="53">
        <v>6000</v>
      </c>
      <c r="C1047" s="53" t="s">
        <v>71</v>
      </c>
      <c r="D1047" s="53" t="s">
        <v>3728</v>
      </c>
      <c r="E1047" s="53">
        <v>6</v>
      </c>
      <c r="F1047" s="53" t="s">
        <v>4064</v>
      </c>
      <c r="G1047" s="53" t="s">
        <v>4032</v>
      </c>
      <c r="H1047" s="54" t="s">
        <v>94</v>
      </c>
      <c r="I1047" s="54" t="s">
        <v>196</v>
      </c>
      <c r="J1047" s="54" t="s">
        <v>80</v>
      </c>
      <c r="K1047" s="54" t="s">
        <v>80</v>
      </c>
      <c r="L1047" s="54" t="s">
        <v>80</v>
      </c>
      <c r="M1047" s="54" t="s">
        <v>80</v>
      </c>
      <c r="N1047" s="54" t="s">
        <v>80</v>
      </c>
      <c r="O1047" s="54" t="s">
        <v>80</v>
      </c>
      <c r="P1047" s="54" t="s">
        <v>3993</v>
      </c>
      <c r="Q1047" s="119">
        <v>0.15</v>
      </c>
      <c r="R1047" s="119">
        <v>4.4999999999999997E-3</v>
      </c>
      <c r="S1047" s="428">
        <v>1</v>
      </c>
      <c r="T1047" s="54" t="s">
        <v>84</v>
      </c>
      <c r="U1047" s="54" t="s">
        <v>3994</v>
      </c>
      <c r="V1047" s="75">
        <v>45187</v>
      </c>
      <c r="W1047" s="75">
        <v>45194</v>
      </c>
      <c r="X1047" s="54" t="s">
        <v>2252</v>
      </c>
      <c r="Y1047" s="57" t="s">
        <v>100</v>
      </c>
      <c r="Z1047" s="392">
        <v>1</v>
      </c>
      <c r="AA1047" s="58" t="s">
        <v>4065</v>
      </c>
      <c r="AB1047" s="435">
        <v>45194</v>
      </c>
      <c r="AC1047" s="392">
        <v>1</v>
      </c>
      <c r="AD1047" s="58" t="s">
        <v>4066</v>
      </c>
      <c r="AE1047" s="435">
        <v>45194</v>
      </c>
      <c r="AF1047" s="57" t="s">
        <v>79</v>
      </c>
      <c r="AG1047" s="437">
        <v>1</v>
      </c>
    </row>
    <row r="1048" spans="1:33" ht="39.75" customHeight="1" x14ac:dyDescent="0.25">
      <c r="A1048" s="53" t="s">
        <v>4512</v>
      </c>
      <c r="B1048" s="53">
        <v>6000</v>
      </c>
      <c r="C1048" s="53" t="s">
        <v>71</v>
      </c>
      <c r="D1048" s="53" t="s">
        <v>3728</v>
      </c>
      <c r="E1048" s="53">
        <v>6</v>
      </c>
      <c r="F1048" s="53" t="s">
        <v>4067</v>
      </c>
      <c r="G1048" s="53" t="s">
        <v>4032</v>
      </c>
      <c r="H1048" s="54" t="s">
        <v>94</v>
      </c>
      <c r="I1048" s="54" t="s">
        <v>196</v>
      </c>
      <c r="J1048" s="54" t="s">
        <v>80</v>
      </c>
      <c r="K1048" s="54" t="s">
        <v>80</v>
      </c>
      <c r="L1048" s="54" t="s">
        <v>80</v>
      </c>
      <c r="M1048" s="54" t="s">
        <v>80</v>
      </c>
      <c r="N1048" s="54" t="s">
        <v>80</v>
      </c>
      <c r="O1048" s="54" t="s">
        <v>80</v>
      </c>
      <c r="P1048" s="54" t="s">
        <v>3998</v>
      </c>
      <c r="Q1048" s="119">
        <v>0.2</v>
      </c>
      <c r="R1048" s="119">
        <v>6.0000000000000001E-3</v>
      </c>
      <c r="S1048" s="428">
        <v>1</v>
      </c>
      <c r="T1048" s="54" t="s">
        <v>84</v>
      </c>
      <c r="U1048" s="54" t="s">
        <v>3999</v>
      </c>
      <c r="V1048" s="75">
        <v>45187</v>
      </c>
      <c r="W1048" s="75">
        <v>45216</v>
      </c>
      <c r="X1048" s="54" t="s">
        <v>2252</v>
      </c>
      <c r="Y1048" s="57" t="s">
        <v>100</v>
      </c>
      <c r="Z1048" s="392">
        <v>1</v>
      </c>
      <c r="AA1048" s="58" t="s">
        <v>4068</v>
      </c>
      <c r="AB1048" s="435">
        <v>45195</v>
      </c>
      <c r="AC1048" s="392">
        <v>1</v>
      </c>
      <c r="AD1048" s="58" t="s">
        <v>4001</v>
      </c>
      <c r="AE1048" s="435">
        <v>45195</v>
      </c>
      <c r="AF1048" s="57" t="s">
        <v>79</v>
      </c>
      <c r="AG1048" s="437">
        <v>1</v>
      </c>
    </row>
    <row r="1049" spans="1:33" ht="39.75" customHeight="1" x14ac:dyDescent="0.25">
      <c r="A1049" s="49" t="s">
        <v>4512</v>
      </c>
      <c r="B1049" s="49">
        <v>6000</v>
      </c>
      <c r="C1049" s="49" t="s">
        <v>71</v>
      </c>
      <c r="D1049" s="49" t="s">
        <v>3728</v>
      </c>
      <c r="E1049" s="49">
        <v>6</v>
      </c>
      <c r="F1049" s="49" t="s">
        <v>4069</v>
      </c>
      <c r="G1049" s="49" t="s">
        <v>4069</v>
      </c>
      <c r="H1049" s="417" t="s">
        <v>75</v>
      </c>
      <c r="I1049" s="417" t="s">
        <v>196</v>
      </c>
      <c r="J1049" s="417" t="s">
        <v>732</v>
      </c>
      <c r="K1049" s="417" t="s">
        <v>835</v>
      </c>
      <c r="L1049" s="417" t="s">
        <v>79</v>
      </c>
      <c r="M1049" s="417" t="s">
        <v>3730</v>
      </c>
      <c r="N1049" s="417" t="s">
        <v>242</v>
      </c>
      <c r="O1049" s="417" t="s">
        <v>516</v>
      </c>
      <c r="P1049" s="417" t="s">
        <v>4070</v>
      </c>
      <c r="Q1049" s="84">
        <v>0.03</v>
      </c>
      <c r="R1049" s="84"/>
      <c r="S1049" s="153">
        <v>1</v>
      </c>
      <c r="T1049" s="417" t="s">
        <v>84</v>
      </c>
      <c r="U1049" s="417" t="s">
        <v>4018</v>
      </c>
      <c r="V1049" s="171">
        <v>44943</v>
      </c>
      <c r="W1049" s="171">
        <v>45245</v>
      </c>
      <c r="X1049" s="417" t="s">
        <v>3979</v>
      </c>
      <c r="Y1049" s="57" t="s">
        <v>100</v>
      </c>
      <c r="Z1049" s="392">
        <v>1</v>
      </c>
      <c r="AA1049" s="58" t="s">
        <v>4839</v>
      </c>
      <c r="AB1049" s="435">
        <v>45218</v>
      </c>
      <c r="AC1049" s="392">
        <v>1</v>
      </c>
      <c r="AD1049" s="58" t="s">
        <v>888</v>
      </c>
      <c r="AE1049" s="435">
        <v>45218</v>
      </c>
      <c r="AF1049" s="436" t="s">
        <v>92</v>
      </c>
      <c r="AG1049" s="437" t="s">
        <v>92</v>
      </c>
    </row>
    <row r="1050" spans="1:33" ht="39.75" customHeight="1" x14ac:dyDescent="0.25">
      <c r="A1050" s="53" t="s">
        <v>4512</v>
      </c>
      <c r="B1050" s="53">
        <v>6000</v>
      </c>
      <c r="C1050" s="53" t="s">
        <v>71</v>
      </c>
      <c r="D1050" s="53" t="s">
        <v>3728</v>
      </c>
      <c r="E1050" s="53">
        <v>6</v>
      </c>
      <c r="F1050" s="53" t="s">
        <v>4072</v>
      </c>
      <c r="G1050" s="53" t="s">
        <v>4069</v>
      </c>
      <c r="H1050" s="54" t="s">
        <v>94</v>
      </c>
      <c r="I1050" s="54" t="s">
        <v>196</v>
      </c>
      <c r="J1050" s="54" t="s">
        <v>80</v>
      </c>
      <c r="K1050" s="54" t="s">
        <v>80</v>
      </c>
      <c r="L1050" s="54" t="s">
        <v>80</v>
      </c>
      <c r="M1050" s="54" t="s">
        <v>80</v>
      </c>
      <c r="N1050" s="54" t="s">
        <v>80</v>
      </c>
      <c r="O1050" s="54" t="s">
        <v>80</v>
      </c>
      <c r="P1050" s="54" t="s">
        <v>4073</v>
      </c>
      <c r="Q1050" s="119">
        <v>0.1</v>
      </c>
      <c r="R1050" s="119">
        <v>3.0000000000000001E-3</v>
      </c>
      <c r="S1050" s="428">
        <v>1</v>
      </c>
      <c r="T1050" s="54" t="s">
        <v>84</v>
      </c>
      <c r="U1050" s="54" t="s">
        <v>3984</v>
      </c>
      <c r="V1050" s="75">
        <v>44943</v>
      </c>
      <c r="W1050" s="75">
        <v>45034</v>
      </c>
      <c r="X1050" s="54" t="s">
        <v>2252</v>
      </c>
      <c r="Y1050" s="57" t="s">
        <v>100</v>
      </c>
      <c r="Z1050" s="392">
        <v>1</v>
      </c>
      <c r="AA1050" s="58" t="s">
        <v>4074</v>
      </c>
      <c r="AB1050" s="435">
        <v>45029</v>
      </c>
      <c r="AC1050" s="392">
        <v>1</v>
      </c>
      <c r="AD1050" s="58" t="s">
        <v>4075</v>
      </c>
      <c r="AE1050" s="435">
        <v>45029</v>
      </c>
      <c r="AF1050" s="57" t="s">
        <v>79</v>
      </c>
      <c r="AG1050" s="437">
        <v>1</v>
      </c>
    </row>
    <row r="1051" spans="1:33" ht="39.75" customHeight="1" x14ac:dyDescent="0.25">
      <c r="A1051" s="53" t="s">
        <v>4512</v>
      </c>
      <c r="B1051" s="53">
        <v>6000</v>
      </c>
      <c r="C1051" s="53" t="s">
        <v>71</v>
      </c>
      <c r="D1051" s="53" t="s">
        <v>3728</v>
      </c>
      <c r="E1051" s="53">
        <v>6</v>
      </c>
      <c r="F1051" s="53" t="s">
        <v>4076</v>
      </c>
      <c r="G1051" s="53" t="s">
        <v>4069</v>
      </c>
      <c r="H1051" s="54" t="s">
        <v>94</v>
      </c>
      <c r="I1051" s="54" t="s">
        <v>196</v>
      </c>
      <c r="J1051" s="54" t="s">
        <v>80</v>
      </c>
      <c r="K1051" s="54" t="s">
        <v>80</v>
      </c>
      <c r="L1051" s="54" t="s">
        <v>80</v>
      </c>
      <c r="M1051" s="54" t="s">
        <v>80</v>
      </c>
      <c r="N1051" s="54" t="s">
        <v>80</v>
      </c>
      <c r="O1051" s="54" t="s">
        <v>80</v>
      </c>
      <c r="P1051" s="54" t="s">
        <v>4077</v>
      </c>
      <c r="Q1051" s="119">
        <v>0.1</v>
      </c>
      <c r="R1051" s="119">
        <v>3.0000000000000001E-3</v>
      </c>
      <c r="S1051" s="428">
        <v>1</v>
      </c>
      <c r="T1051" s="54" t="s">
        <v>84</v>
      </c>
      <c r="U1051" s="54" t="s">
        <v>3989</v>
      </c>
      <c r="V1051" s="75">
        <v>45035</v>
      </c>
      <c r="W1051" s="75">
        <v>45048</v>
      </c>
      <c r="X1051" s="54" t="s">
        <v>246</v>
      </c>
      <c r="Y1051" s="57" t="s">
        <v>100</v>
      </c>
      <c r="Z1051" s="392">
        <v>1</v>
      </c>
      <c r="AA1051" s="58" t="s">
        <v>4078</v>
      </c>
      <c r="AB1051" s="435">
        <v>45036</v>
      </c>
      <c r="AC1051" s="392">
        <v>1</v>
      </c>
      <c r="AD1051" s="58" t="s">
        <v>4079</v>
      </c>
      <c r="AE1051" s="435">
        <v>45036</v>
      </c>
      <c r="AF1051" s="57" t="s">
        <v>79</v>
      </c>
      <c r="AG1051" s="437">
        <v>1</v>
      </c>
    </row>
    <row r="1052" spans="1:33" ht="39.75" customHeight="1" x14ac:dyDescent="0.25">
      <c r="A1052" s="53" t="s">
        <v>4512</v>
      </c>
      <c r="B1052" s="53">
        <v>6000</v>
      </c>
      <c r="C1052" s="53" t="s">
        <v>71</v>
      </c>
      <c r="D1052" s="53" t="s">
        <v>3728</v>
      </c>
      <c r="E1052" s="53">
        <v>6</v>
      </c>
      <c r="F1052" s="53" t="s">
        <v>4080</v>
      </c>
      <c r="G1052" s="53" t="s">
        <v>4069</v>
      </c>
      <c r="H1052" s="54" t="s">
        <v>94</v>
      </c>
      <c r="I1052" s="54" t="s">
        <v>196</v>
      </c>
      <c r="J1052" s="54" t="s">
        <v>80</v>
      </c>
      <c r="K1052" s="54" t="s">
        <v>80</v>
      </c>
      <c r="L1052" s="54" t="s">
        <v>80</v>
      </c>
      <c r="M1052" s="54" t="s">
        <v>80</v>
      </c>
      <c r="N1052" s="54" t="s">
        <v>80</v>
      </c>
      <c r="O1052" s="54" t="s">
        <v>80</v>
      </c>
      <c r="P1052" s="54" t="s">
        <v>4081</v>
      </c>
      <c r="Q1052" s="119">
        <v>0.1</v>
      </c>
      <c r="R1052" s="119">
        <v>3.0000000000000001E-3</v>
      </c>
      <c r="S1052" s="428">
        <v>1</v>
      </c>
      <c r="T1052" s="54" t="s">
        <v>84</v>
      </c>
      <c r="U1052" s="54" t="s">
        <v>3994</v>
      </c>
      <c r="V1052" s="75">
        <v>45049</v>
      </c>
      <c r="W1052" s="75">
        <v>45056</v>
      </c>
      <c r="X1052" s="54" t="s">
        <v>2252</v>
      </c>
      <c r="Y1052" s="57" t="s">
        <v>100</v>
      </c>
      <c r="Z1052" s="392">
        <v>1</v>
      </c>
      <c r="AA1052" s="58" t="s">
        <v>4082</v>
      </c>
      <c r="AB1052" s="435">
        <v>45043</v>
      </c>
      <c r="AC1052" s="392">
        <v>1</v>
      </c>
      <c r="AD1052" s="58" t="s">
        <v>4083</v>
      </c>
      <c r="AE1052" s="435">
        <v>45043</v>
      </c>
      <c r="AF1052" s="57" t="s">
        <v>79</v>
      </c>
      <c r="AG1052" s="437">
        <v>1</v>
      </c>
    </row>
    <row r="1053" spans="1:33" ht="39.75" customHeight="1" x14ac:dyDescent="0.25">
      <c r="A1053" s="53" t="s">
        <v>4512</v>
      </c>
      <c r="B1053" s="53">
        <v>6000</v>
      </c>
      <c r="C1053" s="53" t="s">
        <v>71</v>
      </c>
      <c r="D1053" s="53" t="s">
        <v>3728</v>
      </c>
      <c r="E1053" s="53">
        <v>6</v>
      </c>
      <c r="F1053" s="53" t="s">
        <v>4084</v>
      </c>
      <c r="G1053" s="53" t="s">
        <v>4069</v>
      </c>
      <c r="H1053" s="54" t="s">
        <v>94</v>
      </c>
      <c r="I1053" s="54" t="s">
        <v>196</v>
      </c>
      <c r="J1053" s="54" t="s">
        <v>80</v>
      </c>
      <c r="K1053" s="54" t="s">
        <v>80</v>
      </c>
      <c r="L1053" s="54" t="s">
        <v>80</v>
      </c>
      <c r="M1053" s="54" t="s">
        <v>80</v>
      </c>
      <c r="N1053" s="54" t="s">
        <v>80</v>
      </c>
      <c r="O1053" s="54" t="s">
        <v>80</v>
      </c>
      <c r="P1053" s="54" t="s">
        <v>4085</v>
      </c>
      <c r="Q1053" s="119">
        <v>0.1</v>
      </c>
      <c r="R1053" s="119">
        <v>3.0000000000000001E-3</v>
      </c>
      <c r="S1053" s="428">
        <v>1</v>
      </c>
      <c r="T1053" s="54" t="s">
        <v>84</v>
      </c>
      <c r="U1053" s="54" t="s">
        <v>4013</v>
      </c>
      <c r="V1053" s="75">
        <v>45057</v>
      </c>
      <c r="W1053" s="75">
        <v>45061</v>
      </c>
      <c r="X1053" s="54" t="s">
        <v>246</v>
      </c>
      <c r="Y1053" s="57" t="s">
        <v>100</v>
      </c>
      <c r="Z1053" s="392">
        <v>1</v>
      </c>
      <c r="AA1053" s="58" t="s">
        <v>4086</v>
      </c>
      <c r="AB1053" s="435">
        <v>45043</v>
      </c>
      <c r="AC1053" s="392">
        <v>1</v>
      </c>
      <c r="AD1053" s="58" t="s">
        <v>4087</v>
      </c>
      <c r="AE1053" s="435">
        <v>45043</v>
      </c>
      <c r="AF1053" s="57" t="s">
        <v>79</v>
      </c>
      <c r="AG1053" s="437">
        <v>1</v>
      </c>
    </row>
    <row r="1054" spans="1:33" ht="39.75" customHeight="1" x14ac:dyDescent="0.25">
      <c r="A1054" s="53" t="s">
        <v>4512</v>
      </c>
      <c r="B1054" s="53">
        <v>6000</v>
      </c>
      <c r="C1054" s="53" t="s">
        <v>71</v>
      </c>
      <c r="D1054" s="53" t="s">
        <v>3728</v>
      </c>
      <c r="E1054" s="53">
        <v>6</v>
      </c>
      <c r="F1054" s="53" t="s">
        <v>4088</v>
      </c>
      <c r="G1054" s="53" t="s">
        <v>4069</v>
      </c>
      <c r="H1054" s="54" t="s">
        <v>94</v>
      </c>
      <c r="I1054" s="54" t="s">
        <v>196</v>
      </c>
      <c r="J1054" s="54" t="s">
        <v>80</v>
      </c>
      <c r="K1054" s="54" t="s">
        <v>80</v>
      </c>
      <c r="L1054" s="54" t="s">
        <v>80</v>
      </c>
      <c r="M1054" s="54" t="s">
        <v>80</v>
      </c>
      <c r="N1054" s="54" t="s">
        <v>80</v>
      </c>
      <c r="O1054" s="54" t="s">
        <v>80</v>
      </c>
      <c r="P1054" s="54" t="s">
        <v>4089</v>
      </c>
      <c r="Q1054" s="119">
        <v>0.1</v>
      </c>
      <c r="R1054" s="119">
        <v>3.0000000000000001E-3</v>
      </c>
      <c r="S1054" s="428">
        <v>1</v>
      </c>
      <c r="T1054" s="54" t="s">
        <v>84</v>
      </c>
      <c r="U1054" s="54" t="s">
        <v>4057</v>
      </c>
      <c r="V1054" s="75">
        <v>45069</v>
      </c>
      <c r="W1054" s="75">
        <v>45184</v>
      </c>
      <c r="X1054" s="54" t="s">
        <v>2252</v>
      </c>
      <c r="Y1054" s="57" t="s">
        <v>100</v>
      </c>
      <c r="Z1054" s="392">
        <v>1</v>
      </c>
      <c r="AA1054" s="58" t="s">
        <v>4090</v>
      </c>
      <c r="AB1054" s="435">
        <v>45184</v>
      </c>
      <c r="AC1054" s="392">
        <v>1</v>
      </c>
      <c r="AD1054" s="58" t="s">
        <v>4091</v>
      </c>
      <c r="AE1054" s="435">
        <v>45195</v>
      </c>
      <c r="AF1054" s="57" t="s">
        <v>79</v>
      </c>
      <c r="AG1054" s="437">
        <v>1</v>
      </c>
    </row>
    <row r="1055" spans="1:33" ht="39.75" customHeight="1" x14ac:dyDescent="0.25">
      <c r="A1055" s="53" t="s">
        <v>4512</v>
      </c>
      <c r="B1055" s="53">
        <v>6000</v>
      </c>
      <c r="C1055" s="53" t="s">
        <v>71</v>
      </c>
      <c r="D1055" s="53" t="s">
        <v>3728</v>
      </c>
      <c r="E1055" s="53">
        <v>6</v>
      </c>
      <c r="F1055" s="53" t="s">
        <v>4092</v>
      </c>
      <c r="G1055" s="53" t="s">
        <v>4069</v>
      </c>
      <c r="H1055" s="54" t="s">
        <v>94</v>
      </c>
      <c r="I1055" s="54" t="s">
        <v>196</v>
      </c>
      <c r="J1055" s="54" t="s">
        <v>80</v>
      </c>
      <c r="K1055" s="54" t="s">
        <v>80</v>
      </c>
      <c r="L1055" s="54" t="s">
        <v>80</v>
      </c>
      <c r="M1055" s="54" t="s">
        <v>80</v>
      </c>
      <c r="N1055" s="54" t="s">
        <v>80</v>
      </c>
      <c r="O1055" s="54" t="s">
        <v>80</v>
      </c>
      <c r="P1055" s="54" t="s">
        <v>3988</v>
      </c>
      <c r="Q1055" s="119">
        <v>0.15</v>
      </c>
      <c r="R1055" s="119">
        <v>4.4999999999999997E-3</v>
      </c>
      <c r="S1055" s="428">
        <v>1</v>
      </c>
      <c r="T1055" s="54" t="s">
        <v>84</v>
      </c>
      <c r="U1055" s="54" t="s">
        <v>4061</v>
      </c>
      <c r="V1055" s="75">
        <v>45187</v>
      </c>
      <c r="W1055" s="75">
        <v>45198</v>
      </c>
      <c r="X1055" s="54" t="s">
        <v>246</v>
      </c>
      <c r="Y1055" s="57" t="s">
        <v>100</v>
      </c>
      <c r="Z1055" s="392">
        <v>1</v>
      </c>
      <c r="AA1055" s="58" t="s">
        <v>4093</v>
      </c>
      <c r="AB1055" s="435">
        <v>45195</v>
      </c>
      <c r="AC1055" s="392">
        <v>1</v>
      </c>
      <c r="AD1055" s="58" t="s">
        <v>3991</v>
      </c>
      <c r="AE1055" s="435">
        <v>45195</v>
      </c>
      <c r="AF1055" s="57" t="s">
        <v>79</v>
      </c>
      <c r="AG1055" s="437">
        <v>1</v>
      </c>
    </row>
    <row r="1056" spans="1:33" ht="39.75" customHeight="1" x14ac:dyDescent="0.25">
      <c r="A1056" s="53" t="s">
        <v>4512</v>
      </c>
      <c r="B1056" s="53">
        <v>6000</v>
      </c>
      <c r="C1056" s="53" t="s">
        <v>71</v>
      </c>
      <c r="D1056" s="53" t="s">
        <v>3728</v>
      </c>
      <c r="E1056" s="53">
        <v>6</v>
      </c>
      <c r="F1056" s="53" t="s">
        <v>4094</v>
      </c>
      <c r="G1056" s="53" t="s">
        <v>4069</v>
      </c>
      <c r="H1056" s="54" t="s">
        <v>94</v>
      </c>
      <c r="I1056" s="54" t="s">
        <v>196</v>
      </c>
      <c r="J1056" s="54" t="s">
        <v>80</v>
      </c>
      <c r="K1056" s="54" t="s">
        <v>80</v>
      </c>
      <c r="L1056" s="54" t="s">
        <v>80</v>
      </c>
      <c r="M1056" s="54" t="s">
        <v>80</v>
      </c>
      <c r="N1056" s="54" t="s">
        <v>80</v>
      </c>
      <c r="O1056" s="54" t="s">
        <v>80</v>
      </c>
      <c r="P1056" s="54" t="s">
        <v>3993</v>
      </c>
      <c r="Q1056" s="119">
        <v>0.15</v>
      </c>
      <c r="R1056" s="119">
        <v>4.4999999999999997E-3</v>
      </c>
      <c r="S1056" s="428">
        <v>1</v>
      </c>
      <c r="T1056" s="54" t="s">
        <v>84</v>
      </c>
      <c r="U1056" s="54" t="s">
        <v>3994</v>
      </c>
      <c r="V1056" s="75">
        <v>45201</v>
      </c>
      <c r="W1056" s="75">
        <v>45212</v>
      </c>
      <c r="X1056" s="54" t="s">
        <v>2252</v>
      </c>
      <c r="Y1056" s="57" t="s">
        <v>100</v>
      </c>
      <c r="Z1056" s="392">
        <v>1</v>
      </c>
      <c r="AA1056" s="58" t="s">
        <v>4840</v>
      </c>
      <c r="AB1056" s="435">
        <v>45212</v>
      </c>
      <c r="AC1056" s="392">
        <v>1</v>
      </c>
      <c r="AD1056" s="58" t="s">
        <v>386</v>
      </c>
      <c r="AE1056" s="435">
        <v>45212</v>
      </c>
      <c r="AF1056" s="57" t="s">
        <v>79</v>
      </c>
      <c r="AG1056" s="437">
        <v>1</v>
      </c>
    </row>
    <row r="1057" spans="1:33" ht="39.75" customHeight="1" x14ac:dyDescent="0.25">
      <c r="A1057" s="53" t="s">
        <v>4512</v>
      </c>
      <c r="B1057" s="53">
        <v>6000</v>
      </c>
      <c r="C1057" s="53" t="s">
        <v>71</v>
      </c>
      <c r="D1057" s="53" t="s">
        <v>3728</v>
      </c>
      <c r="E1057" s="53">
        <v>6</v>
      </c>
      <c r="F1057" s="53" t="s">
        <v>4096</v>
      </c>
      <c r="G1057" s="53" t="s">
        <v>4069</v>
      </c>
      <c r="H1057" s="54" t="s">
        <v>94</v>
      </c>
      <c r="I1057" s="54" t="s">
        <v>196</v>
      </c>
      <c r="J1057" s="54" t="s">
        <v>80</v>
      </c>
      <c r="K1057" s="54" t="s">
        <v>80</v>
      </c>
      <c r="L1057" s="54" t="s">
        <v>80</v>
      </c>
      <c r="M1057" s="54" t="s">
        <v>80</v>
      </c>
      <c r="N1057" s="54" t="s">
        <v>80</v>
      </c>
      <c r="O1057" s="54" t="s">
        <v>80</v>
      </c>
      <c r="P1057" s="54" t="s">
        <v>3998</v>
      </c>
      <c r="Q1057" s="119">
        <v>0.2</v>
      </c>
      <c r="R1057" s="119">
        <v>6.0000000000000001E-3</v>
      </c>
      <c r="S1057" s="428">
        <v>1</v>
      </c>
      <c r="T1057" s="54" t="s">
        <v>84</v>
      </c>
      <c r="U1057" s="54" t="s">
        <v>3999</v>
      </c>
      <c r="V1057" s="75">
        <v>45201</v>
      </c>
      <c r="W1057" s="75">
        <v>45245</v>
      </c>
      <c r="X1057" s="54" t="s">
        <v>2252</v>
      </c>
      <c r="Y1057" s="57" t="s">
        <v>100</v>
      </c>
      <c r="Z1057" s="392">
        <v>1</v>
      </c>
      <c r="AA1057" s="58" t="s">
        <v>4841</v>
      </c>
      <c r="AB1057" s="435">
        <v>45218</v>
      </c>
      <c r="AC1057" s="392">
        <v>1</v>
      </c>
      <c r="AD1057" s="58" t="s">
        <v>386</v>
      </c>
      <c r="AE1057" s="435">
        <v>45218</v>
      </c>
      <c r="AF1057" s="57" t="s">
        <v>79</v>
      </c>
      <c r="AG1057" s="437">
        <v>1</v>
      </c>
    </row>
    <row r="1058" spans="1:33" ht="39.75" customHeight="1" x14ac:dyDescent="0.25">
      <c r="A1058" s="49" t="s">
        <v>4512</v>
      </c>
      <c r="B1058" s="49">
        <v>6000</v>
      </c>
      <c r="C1058" s="49" t="s">
        <v>71</v>
      </c>
      <c r="D1058" s="49" t="s">
        <v>3728</v>
      </c>
      <c r="E1058" s="49">
        <v>6</v>
      </c>
      <c r="F1058" s="49" t="s">
        <v>4098</v>
      </c>
      <c r="G1058" s="49" t="s">
        <v>4098</v>
      </c>
      <c r="H1058" s="417" t="s">
        <v>75</v>
      </c>
      <c r="I1058" s="417" t="s">
        <v>196</v>
      </c>
      <c r="J1058" s="417" t="s">
        <v>732</v>
      </c>
      <c r="K1058" s="417" t="s">
        <v>835</v>
      </c>
      <c r="L1058" s="417" t="s">
        <v>79</v>
      </c>
      <c r="M1058" s="417" t="s">
        <v>3730</v>
      </c>
      <c r="N1058" s="417" t="s">
        <v>242</v>
      </c>
      <c r="O1058" s="417" t="s">
        <v>516</v>
      </c>
      <c r="P1058" s="417" t="s">
        <v>4099</v>
      </c>
      <c r="Q1058" s="84">
        <v>0.02</v>
      </c>
      <c r="R1058" s="84"/>
      <c r="S1058" s="153">
        <v>1</v>
      </c>
      <c r="T1058" s="417" t="s">
        <v>84</v>
      </c>
      <c r="U1058" s="417" t="s">
        <v>4100</v>
      </c>
      <c r="V1058" s="171">
        <v>44943</v>
      </c>
      <c r="W1058" s="171">
        <v>44988</v>
      </c>
      <c r="X1058" s="417" t="s">
        <v>3979</v>
      </c>
      <c r="Y1058" s="57" t="s">
        <v>100</v>
      </c>
      <c r="Z1058" s="392">
        <v>1</v>
      </c>
      <c r="AA1058" s="58" t="s">
        <v>4101</v>
      </c>
      <c r="AB1058" s="435">
        <v>44988</v>
      </c>
      <c r="AC1058" s="392">
        <v>1</v>
      </c>
      <c r="AD1058" s="58" t="s">
        <v>4102</v>
      </c>
      <c r="AE1058" s="435">
        <v>44988</v>
      </c>
      <c r="AF1058" s="436" t="s">
        <v>92</v>
      </c>
      <c r="AG1058" s="437" t="s">
        <v>92</v>
      </c>
    </row>
    <row r="1059" spans="1:33" ht="39.75" customHeight="1" x14ac:dyDescent="0.25">
      <c r="A1059" s="53" t="s">
        <v>4512</v>
      </c>
      <c r="B1059" s="53">
        <v>6000</v>
      </c>
      <c r="C1059" s="53" t="s">
        <v>71</v>
      </c>
      <c r="D1059" s="53" t="s">
        <v>3728</v>
      </c>
      <c r="E1059" s="53">
        <v>6</v>
      </c>
      <c r="F1059" s="53" t="s">
        <v>4103</v>
      </c>
      <c r="G1059" s="53" t="s">
        <v>4098</v>
      </c>
      <c r="H1059" s="54" t="s">
        <v>94</v>
      </c>
      <c r="I1059" s="54" t="s">
        <v>196</v>
      </c>
      <c r="J1059" s="54" t="s">
        <v>80</v>
      </c>
      <c r="K1059" s="54" t="s">
        <v>80</v>
      </c>
      <c r="L1059" s="54" t="s">
        <v>80</v>
      </c>
      <c r="M1059" s="54" t="s">
        <v>80</v>
      </c>
      <c r="N1059" s="54" t="s">
        <v>80</v>
      </c>
      <c r="O1059" s="54" t="s">
        <v>80</v>
      </c>
      <c r="P1059" s="54" t="s">
        <v>4104</v>
      </c>
      <c r="Q1059" s="119">
        <v>0.3</v>
      </c>
      <c r="R1059" s="119">
        <v>6.0000000000000001E-3</v>
      </c>
      <c r="S1059" s="428">
        <v>1</v>
      </c>
      <c r="T1059" s="54" t="s">
        <v>84</v>
      </c>
      <c r="U1059" s="54" t="s">
        <v>4105</v>
      </c>
      <c r="V1059" s="75">
        <v>44943</v>
      </c>
      <c r="W1059" s="75">
        <v>44957</v>
      </c>
      <c r="X1059" s="54" t="s">
        <v>2252</v>
      </c>
      <c r="Y1059" s="57" t="s">
        <v>100</v>
      </c>
      <c r="Z1059" s="392">
        <v>1</v>
      </c>
      <c r="AA1059" s="58" t="s">
        <v>4106</v>
      </c>
      <c r="AB1059" s="435">
        <v>44957</v>
      </c>
      <c r="AC1059" s="392">
        <v>1</v>
      </c>
      <c r="AD1059" s="58" t="s">
        <v>4107</v>
      </c>
      <c r="AE1059" s="435">
        <v>44957</v>
      </c>
      <c r="AF1059" s="57" t="s">
        <v>79</v>
      </c>
      <c r="AG1059" s="437">
        <v>1</v>
      </c>
    </row>
    <row r="1060" spans="1:33" ht="39.75" customHeight="1" x14ac:dyDescent="0.25">
      <c r="A1060" s="53" t="s">
        <v>4512</v>
      </c>
      <c r="B1060" s="53">
        <v>6000</v>
      </c>
      <c r="C1060" s="53" t="s">
        <v>71</v>
      </c>
      <c r="D1060" s="53" t="s">
        <v>3728</v>
      </c>
      <c r="E1060" s="53">
        <v>6</v>
      </c>
      <c r="F1060" s="53" t="s">
        <v>4108</v>
      </c>
      <c r="G1060" s="53" t="s">
        <v>4098</v>
      </c>
      <c r="H1060" s="54" t="s">
        <v>94</v>
      </c>
      <c r="I1060" s="54" t="s">
        <v>196</v>
      </c>
      <c r="J1060" s="54" t="s">
        <v>80</v>
      </c>
      <c r="K1060" s="54" t="s">
        <v>80</v>
      </c>
      <c r="L1060" s="54" t="s">
        <v>80</v>
      </c>
      <c r="M1060" s="54" t="s">
        <v>80</v>
      </c>
      <c r="N1060" s="54" t="s">
        <v>80</v>
      </c>
      <c r="O1060" s="54" t="s">
        <v>80</v>
      </c>
      <c r="P1060" s="54" t="s">
        <v>4109</v>
      </c>
      <c r="Q1060" s="119">
        <v>0.3</v>
      </c>
      <c r="R1060" s="119">
        <v>6.0000000000000001E-3</v>
      </c>
      <c r="S1060" s="428">
        <v>1</v>
      </c>
      <c r="T1060" s="54" t="s">
        <v>84</v>
      </c>
      <c r="U1060" s="54" t="s">
        <v>3999</v>
      </c>
      <c r="V1060" s="75">
        <v>44958</v>
      </c>
      <c r="W1060" s="75">
        <v>44981</v>
      </c>
      <c r="X1060" s="54" t="s">
        <v>246</v>
      </c>
      <c r="Y1060" s="57" t="s">
        <v>100</v>
      </c>
      <c r="Z1060" s="392">
        <v>1</v>
      </c>
      <c r="AA1060" s="58" t="s">
        <v>4110</v>
      </c>
      <c r="AB1060" s="435">
        <v>44977</v>
      </c>
      <c r="AC1060" s="392">
        <v>1</v>
      </c>
      <c r="AD1060" s="58" t="s">
        <v>4111</v>
      </c>
      <c r="AE1060" s="435">
        <v>44977</v>
      </c>
      <c r="AF1060" s="57" t="s">
        <v>79</v>
      </c>
      <c r="AG1060" s="437">
        <v>1</v>
      </c>
    </row>
    <row r="1061" spans="1:33" ht="39.75" customHeight="1" x14ac:dyDescent="0.25">
      <c r="A1061" s="53" t="s">
        <v>4512</v>
      </c>
      <c r="B1061" s="53">
        <v>6000</v>
      </c>
      <c r="C1061" s="53" t="s">
        <v>71</v>
      </c>
      <c r="D1061" s="53" t="s">
        <v>3728</v>
      </c>
      <c r="E1061" s="53">
        <v>6</v>
      </c>
      <c r="F1061" s="53" t="s">
        <v>4112</v>
      </c>
      <c r="G1061" s="53" t="s">
        <v>4098</v>
      </c>
      <c r="H1061" s="54" t="s">
        <v>94</v>
      </c>
      <c r="I1061" s="54" t="s">
        <v>196</v>
      </c>
      <c r="J1061" s="54" t="s">
        <v>80</v>
      </c>
      <c r="K1061" s="54" t="s">
        <v>80</v>
      </c>
      <c r="L1061" s="54" t="s">
        <v>80</v>
      </c>
      <c r="M1061" s="54" t="s">
        <v>80</v>
      </c>
      <c r="N1061" s="54" t="s">
        <v>80</v>
      </c>
      <c r="O1061" s="54" t="s">
        <v>80</v>
      </c>
      <c r="P1061" s="54" t="s">
        <v>4113</v>
      </c>
      <c r="Q1061" s="119">
        <v>0.4</v>
      </c>
      <c r="R1061" s="119">
        <v>8.0000000000000002E-3</v>
      </c>
      <c r="S1061" s="428">
        <v>1</v>
      </c>
      <c r="T1061" s="54" t="s">
        <v>84</v>
      </c>
      <c r="U1061" s="54" t="s">
        <v>4114</v>
      </c>
      <c r="V1061" s="75">
        <v>44984</v>
      </c>
      <c r="W1061" s="75">
        <v>44988</v>
      </c>
      <c r="X1061" s="54" t="s">
        <v>2252</v>
      </c>
      <c r="Y1061" s="57" t="s">
        <v>100</v>
      </c>
      <c r="Z1061" s="392">
        <v>1</v>
      </c>
      <c r="AA1061" s="58" t="s">
        <v>4115</v>
      </c>
      <c r="AB1061" s="435">
        <v>44988</v>
      </c>
      <c r="AC1061" s="392">
        <v>1</v>
      </c>
      <c r="AD1061" s="58" t="s">
        <v>4116</v>
      </c>
      <c r="AE1061" s="435">
        <v>44988</v>
      </c>
      <c r="AF1061" s="57" t="s">
        <v>79</v>
      </c>
      <c r="AG1061" s="437">
        <v>1</v>
      </c>
    </row>
    <row r="1062" spans="1:33" ht="39.75" customHeight="1" x14ac:dyDescent="0.25">
      <c r="A1062" s="49" t="s">
        <v>4512</v>
      </c>
      <c r="B1062" s="49">
        <v>6000</v>
      </c>
      <c r="C1062" s="49" t="s">
        <v>71</v>
      </c>
      <c r="D1062" s="49" t="s">
        <v>3728</v>
      </c>
      <c r="E1062" s="49">
        <v>6</v>
      </c>
      <c r="F1062" s="49" t="s">
        <v>4117</v>
      </c>
      <c r="G1062" s="49" t="s">
        <v>4117</v>
      </c>
      <c r="H1062" s="417" t="s">
        <v>75</v>
      </c>
      <c r="I1062" s="417" t="s">
        <v>196</v>
      </c>
      <c r="J1062" s="417" t="s">
        <v>732</v>
      </c>
      <c r="K1062" s="417" t="s">
        <v>835</v>
      </c>
      <c r="L1062" s="417" t="s">
        <v>79</v>
      </c>
      <c r="M1062" s="417" t="s">
        <v>3730</v>
      </c>
      <c r="N1062" s="417" t="s">
        <v>242</v>
      </c>
      <c r="O1062" s="417" t="s">
        <v>516</v>
      </c>
      <c r="P1062" s="417" t="s">
        <v>4118</v>
      </c>
      <c r="Q1062" s="50">
        <v>0.02</v>
      </c>
      <c r="R1062" s="50"/>
      <c r="S1062" s="153">
        <v>1</v>
      </c>
      <c r="T1062" s="417" t="s">
        <v>84</v>
      </c>
      <c r="U1062" s="417" t="s">
        <v>4119</v>
      </c>
      <c r="V1062" s="171">
        <v>45008</v>
      </c>
      <c r="W1062" s="171">
        <v>45169</v>
      </c>
      <c r="X1062" s="417" t="s">
        <v>4120</v>
      </c>
      <c r="Y1062" s="57" t="s">
        <v>100</v>
      </c>
      <c r="Z1062" s="392">
        <v>1</v>
      </c>
      <c r="AA1062" s="58" t="s">
        <v>4121</v>
      </c>
      <c r="AB1062" s="435">
        <v>45163</v>
      </c>
      <c r="AC1062" s="392">
        <v>1</v>
      </c>
      <c r="AD1062" s="58" t="s">
        <v>4122</v>
      </c>
      <c r="AE1062" s="435">
        <v>45163</v>
      </c>
      <c r="AF1062" s="436" t="s">
        <v>92</v>
      </c>
      <c r="AG1062" s="437" t="s">
        <v>92</v>
      </c>
    </row>
    <row r="1063" spans="1:33" ht="39.75" customHeight="1" x14ac:dyDescent="0.25">
      <c r="A1063" s="53" t="s">
        <v>4512</v>
      </c>
      <c r="B1063" s="53">
        <v>6000</v>
      </c>
      <c r="C1063" s="53" t="s">
        <v>71</v>
      </c>
      <c r="D1063" s="53" t="s">
        <v>3728</v>
      </c>
      <c r="E1063" s="53">
        <v>6</v>
      </c>
      <c r="F1063" s="53" t="s">
        <v>4123</v>
      </c>
      <c r="G1063" s="53" t="s">
        <v>4117</v>
      </c>
      <c r="H1063" s="54" t="s">
        <v>94</v>
      </c>
      <c r="I1063" s="54" t="s">
        <v>196</v>
      </c>
      <c r="J1063" s="54" t="s">
        <v>80</v>
      </c>
      <c r="K1063" s="54" t="s">
        <v>80</v>
      </c>
      <c r="L1063" s="54" t="s">
        <v>80</v>
      </c>
      <c r="M1063" s="54" t="s">
        <v>80</v>
      </c>
      <c r="N1063" s="54" t="s">
        <v>80</v>
      </c>
      <c r="O1063" s="54" t="s">
        <v>80</v>
      </c>
      <c r="P1063" s="54" t="s">
        <v>4124</v>
      </c>
      <c r="Q1063" s="119">
        <v>0.1</v>
      </c>
      <c r="R1063" s="119">
        <v>2E-3</v>
      </c>
      <c r="S1063" s="428">
        <v>1</v>
      </c>
      <c r="T1063" s="54" t="s">
        <v>84</v>
      </c>
      <c r="U1063" s="54" t="s">
        <v>4125</v>
      </c>
      <c r="V1063" s="75">
        <v>45008</v>
      </c>
      <c r="W1063" s="75">
        <v>45051</v>
      </c>
      <c r="X1063" s="54" t="s">
        <v>2252</v>
      </c>
      <c r="Y1063" s="57" t="s">
        <v>100</v>
      </c>
      <c r="Z1063" s="392">
        <v>1</v>
      </c>
      <c r="AA1063" s="58" t="s">
        <v>4126</v>
      </c>
      <c r="AB1063" s="435">
        <v>45051</v>
      </c>
      <c r="AC1063" s="392">
        <v>1</v>
      </c>
      <c r="AD1063" s="58" t="s">
        <v>4127</v>
      </c>
      <c r="AE1063" s="435">
        <v>45051</v>
      </c>
      <c r="AF1063" s="57" t="s">
        <v>79</v>
      </c>
      <c r="AG1063" s="437">
        <v>1</v>
      </c>
    </row>
    <row r="1064" spans="1:33" ht="39.75" customHeight="1" x14ac:dyDescent="0.25">
      <c r="A1064" s="53" t="s">
        <v>4512</v>
      </c>
      <c r="B1064" s="53">
        <v>6000</v>
      </c>
      <c r="C1064" s="53" t="s">
        <v>71</v>
      </c>
      <c r="D1064" s="53" t="s">
        <v>3728</v>
      </c>
      <c r="E1064" s="53">
        <v>6</v>
      </c>
      <c r="F1064" s="53" t="s">
        <v>4128</v>
      </c>
      <c r="G1064" s="53" t="s">
        <v>4117</v>
      </c>
      <c r="H1064" s="54" t="s">
        <v>94</v>
      </c>
      <c r="I1064" s="54" t="s">
        <v>196</v>
      </c>
      <c r="J1064" s="54" t="s">
        <v>80</v>
      </c>
      <c r="K1064" s="54" t="s">
        <v>80</v>
      </c>
      <c r="L1064" s="54" t="s">
        <v>80</v>
      </c>
      <c r="M1064" s="54" t="s">
        <v>80</v>
      </c>
      <c r="N1064" s="54" t="s">
        <v>80</v>
      </c>
      <c r="O1064" s="54" t="s">
        <v>80</v>
      </c>
      <c r="P1064" s="54" t="s">
        <v>4129</v>
      </c>
      <c r="Q1064" s="119">
        <v>0.1</v>
      </c>
      <c r="R1064" s="119">
        <v>2E-3</v>
      </c>
      <c r="S1064" s="428">
        <v>1</v>
      </c>
      <c r="T1064" s="54" t="s">
        <v>84</v>
      </c>
      <c r="U1064" s="54" t="s">
        <v>4130</v>
      </c>
      <c r="V1064" s="75">
        <v>45054</v>
      </c>
      <c r="W1064" s="75">
        <v>45084</v>
      </c>
      <c r="X1064" s="54" t="s">
        <v>246</v>
      </c>
      <c r="Y1064" s="57" t="s">
        <v>100</v>
      </c>
      <c r="Z1064" s="392">
        <v>1</v>
      </c>
      <c r="AA1064" s="58" t="s">
        <v>4131</v>
      </c>
      <c r="AB1064" s="435">
        <v>45062</v>
      </c>
      <c r="AC1064" s="392">
        <v>1</v>
      </c>
      <c r="AD1064" s="58" t="s">
        <v>4132</v>
      </c>
      <c r="AE1064" s="435">
        <v>45062</v>
      </c>
      <c r="AF1064" s="57" t="s">
        <v>79</v>
      </c>
      <c r="AG1064" s="437">
        <v>1</v>
      </c>
    </row>
    <row r="1065" spans="1:33" ht="39.75" customHeight="1" x14ac:dyDescent="0.25">
      <c r="A1065" s="53" t="s">
        <v>4512</v>
      </c>
      <c r="B1065" s="53">
        <v>6000</v>
      </c>
      <c r="C1065" s="53" t="s">
        <v>71</v>
      </c>
      <c r="D1065" s="53" t="s">
        <v>3728</v>
      </c>
      <c r="E1065" s="53">
        <v>6</v>
      </c>
      <c r="F1065" s="53" t="s">
        <v>4133</v>
      </c>
      <c r="G1065" s="53" t="s">
        <v>4117</v>
      </c>
      <c r="H1065" s="54" t="s">
        <v>94</v>
      </c>
      <c r="I1065" s="54" t="s">
        <v>196</v>
      </c>
      <c r="J1065" s="54" t="s">
        <v>80</v>
      </c>
      <c r="K1065" s="54" t="s">
        <v>80</v>
      </c>
      <c r="L1065" s="54" t="s">
        <v>80</v>
      </c>
      <c r="M1065" s="54" t="s">
        <v>80</v>
      </c>
      <c r="N1065" s="54" t="s">
        <v>80</v>
      </c>
      <c r="O1065" s="54" t="s">
        <v>80</v>
      </c>
      <c r="P1065" s="54" t="s">
        <v>4134</v>
      </c>
      <c r="Q1065" s="119">
        <v>0.1</v>
      </c>
      <c r="R1065" s="119">
        <v>2E-3</v>
      </c>
      <c r="S1065" s="428">
        <v>1</v>
      </c>
      <c r="T1065" s="54" t="s">
        <v>84</v>
      </c>
      <c r="U1065" s="54" t="s">
        <v>4135</v>
      </c>
      <c r="V1065" s="75">
        <v>45085</v>
      </c>
      <c r="W1065" s="75">
        <v>45097</v>
      </c>
      <c r="X1065" s="54" t="s">
        <v>2252</v>
      </c>
      <c r="Y1065" s="57" t="s">
        <v>100</v>
      </c>
      <c r="Z1065" s="392">
        <v>1</v>
      </c>
      <c r="AA1065" s="58" t="s">
        <v>4136</v>
      </c>
      <c r="AB1065" s="435">
        <v>45097</v>
      </c>
      <c r="AC1065" s="392">
        <v>1</v>
      </c>
      <c r="AD1065" s="58" t="s">
        <v>4137</v>
      </c>
      <c r="AE1065" s="435">
        <v>45097</v>
      </c>
      <c r="AF1065" s="57" t="s">
        <v>79</v>
      </c>
      <c r="AG1065" s="437">
        <v>1</v>
      </c>
    </row>
    <row r="1066" spans="1:33" ht="39.75" customHeight="1" x14ac:dyDescent="0.25">
      <c r="A1066" s="53" t="s">
        <v>4512</v>
      </c>
      <c r="B1066" s="53">
        <v>6000</v>
      </c>
      <c r="C1066" s="53" t="s">
        <v>71</v>
      </c>
      <c r="D1066" s="53" t="s">
        <v>3728</v>
      </c>
      <c r="E1066" s="53">
        <v>6</v>
      </c>
      <c r="F1066" s="53" t="s">
        <v>4138</v>
      </c>
      <c r="G1066" s="53" t="s">
        <v>4117</v>
      </c>
      <c r="H1066" s="54" t="s">
        <v>94</v>
      </c>
      <c r="I1066" s="54" t="s">
        <v>196</v>
      </c>
      <c r="J1066" s="54" t="s">
        <v>80</v>
      </c>
      <c r="K1066" s="54" t="s">
        <v>80</v>
      </c>
      <c r="L1066" s="54" t="s">
        <v>80</v>
      </c>
      <c r="M1066" s="54" t="s">
        <v>80</v>
      </c>
      <c r="N1066" s="54" t="s">
        <v>80</v>
      </c>
      <c r="O1066" s="54" t="s">
        <v>80</v>
      </c>
      <c r="P1066" s="54" t="s">
        <v>4139</v>
      </c>
      <c r="Q1066" s="119">
        <v>0.15</v>
      </c>
      <c r="R1066" s="119">
        <v>3.0000000000000001E-3</v>
      </c>
      <c r="S1066" s="428">
        <v>1</v>
      </c>
      <c r="T1066" s="54" t="s">
        <v>84</v>
      </c>
      <c r="U1066" s="54" t="s">
        <v>4140</v>
      </c>
      <c r="V1066" s="75">
        <v>45098</v>
      </c>
      <c r="W1066" s="75">
        <v>45103</v>
      </c>
      <c r="X1066" s="54" t="s">
        <v>246</v>
      </c>
      <c r="Y1066" s="57" t="s">
        <v>100</v>
      </c>
      <c r="Z1066" s="392">
        <v>1</v>
      </c>
      <c r="AA1066" s="58" t="s">
        <v>4141</v>
      </c>
      <c r="AB1066" s="435">
        <v>45098</v>
      </c>
      <c r="AC1066" s="392">
        <v>1</v>
      </c>
      <c r="AD1066" s="58" t="s">
        <v>4142</v>
      </c>
      <c r="AE1066" s="435">
        <v>45098</v>
      </c>
      <c r="AF1066" s="57" t="s">
        <v>79</v>
      </c>
      <c r="AG1066" s="437">
        <v>1</v>
      </c>
    </row>
    <row r="1067" spans="1:33" ht="39.75" customHeight="1" x14ac:dyDescent="0.25">
      <c r="A1067" s="53" t="s">
        <v>4512</v>
      </c>
      <c r="B1067" s="53">
        <v>6000</v>
      </c>
      <c r="C1067" s="53" t="s">
        <v>71</v>
      </c>
      <c r="D1067" s="53" t="s">
        <v>3728</v>
      </c>
      <c r="E1067" s="53">
        <v>6</v>
      </c>
      <c r="F1067" s="53" t="s">
        <v>4143</v>
      </c>
      <c r="G1067" s="53" t="s">
        <v>4117</v>
      </c>
      <c r="H1067" s="54" t="s">
        <v>94</v>
      </c>
      <c r="I1067" s="54" t="s">
        <v>196</v>
      </c>
      <c r="J1067" s="54" t="s">
        <v>80</v>
      </c>
      <c r="K1067" s="54" t="s">
        <v>80</v>
      </c>
      <c r="L1067" s="54" t="s">
        <v>80</v>
      </c>
      <c r="M1067" s="54" t="s">
        <v>80</v>
      </c>
      <c r="N1067" s="54" t="s">
        <v>80</v>
      </c>
      <c r="O1067" s="54" t="s">
        <v>80</v>
      </c>
      <c r="P1067" s="54" t="s">
        <v>4144</v>
      </c>
      <c r="Q1067" s="119">
        <v>0.15</v>
      </c>
      <c r="R1067" s="119">
        <v>3.0000000000000001E-3</v>
      </c>
      <c r="S1067" s="428">
        <v>1</v>
      </c>
      <c r="T1067" s="54" t="s">
        <v>84</v>
      </c>
      <c r="U1067" s="54" t="s">
        <v>4145</v>
      </c>
      <c r="V1067" s="75">
        <v>45120</v>
      </c>
      <c r="W1067" s="75">
        <v>45141</v>
      </c>
      <c r="X1067" s="54" t="s">
        <v>2252</v>
      </c>
      <c r="Y1067" s="57" t="s">
        <v>100</v>
      </c>
      <c r="Z1067" s="392">
        <v>1</v>
      </c>
      <c r="AA1067" s="58" t="s">
        <v>4146</v>
      </c>
      <c r="AB1067" s="435">
        <v>45141</v>
      </c>
      <c r="AC1067" s="392">
        <v>1</v>
      </c>
      <c r="AD1067" s="58" t="s">
        <v>4147</v>
      </c>
      <c r="AE1067" s="435">
        <v>45141</v>
      </c>
      <c r="AF1067" s="57" t="s">
        <v>79</v>
      </c>
      <c r="AG1067" s="437">
        <v>1</v>
      </c>
    </row>
    <row r="1068" spans="1:33" ht="39.75" customHeight="1" x14ac:dyDescent="0.25">
      <c r="A1068" s="53" t="s">
        <v>4512</v>
      </c>
      <c r="B1068" s="53">
        <v>6000</v>
      </c>
      <c r="C1068" s="53" t="s">
        <v>71</v>
      </c>
      <c r="D1068" s="53" t="s">
        <v>3728</v>
      </c>
      <c r="E1068" s="53">
        <v>6</v>
      </c>
      <c r="F1068" s="53" t="s">
        <v>4148</v>
      </c>
      <c r="G1068" s="53" t="s">
        <v>4117</v>
      </c>
      <c r="H1068" s="54" t="s">
        <v>94</v>
      </c>
      <c r="I1068" s="54" t="s">
        <v>196</v>
      </c>
      <c r="J1068" s="54" t="s">
        <v>80</v>
      </c>
      <c r="K1068" s="54" t="s">
        <v>80</v>
      </c>
      <c r="L1068" s="54" t="s">
        <v>80</v>
      </c>
      <c r="M1068" s="54" t="s">
        <v>80</v>
      </c>
      <c r="N1068" s="54" t="s">
        <v>80</v>
      </c>
      <c r="O1068" s="54" t="s">
        <v>80</v>
      </c>
      <c r="P1068" s="54" t="s">
        <v>4149</v>
      </c>
      <c r="Q1068" s="119">
        <v>0.2</v>
      </c>
      <c r="R1068" s="119">
        <v>4.0000000000000001E-3</v>
      </c>
      <c r="S1068" s="428">
        <v>1</v>
      </c>
      <c r="T1068" s="54" t="s">
        <v>84</v>
      </c>
      <c r="U1068" s="54" t="s">
        <v>3999</v>
      </c>
      <c r="V1068" s="75">
        <v>45146</v>
      </c>
      <c r="W1068" s="75">
        <v>45149</v>
      </c>
      <c r="X1068" s="54" t="s">
        <v>2252</v>
      </c>
      <c r="Y1068" s="57" t="s">
        <v>100</v>
      </c>
      <c r="Z1068" s="392">
        <v>1</v>
      </c>
      <c r="AA1068" s="58" t="s">
        <v>4150</v>
      </c>
      <c r="AB1068" s="435">
        <v>45148</v>
      </c>
      <c r="AC1068" s="392">
        <v>1</v>
      </c>
      <c r="AD1068" s="58" t="s">
        <v>4151</v>
      </c>
      <c r="AE1068" s="435">
        <v>45148</v>
      </c>
      <c r="AF1068" s="57" t="s">
        <v>79</v>
      </c>
      <c r="AG1068" s="437">
        <v>1</v>
      </c>
    </row>
    <row r="1069" spans="1:33" ht="39.75" customHeight="1" x14ac:dyDescent="0.25">
      <c r="A1069" s="53" t="s">
        <v>4512</v>
      </c>
      <c r="B1069" s="53">
        <v>6000</v>
      </c>
      <c r="C1069" s="53" t="s">
        <v>71</v>
      </c>
      <c r="D1069" s="53" t="s">
        <v>3728</v>
      </c>
      <c r="E1069" s="53">
        <v>6</v>
      </c>
      <c r="F1069" s="53" t="s">
        <v>4152</v>
      </c>
      <c r="G1069" s="53" t="s">
        <v>4117</v>
      </c>
      <c r="H1069" s="54" t="s">
        <v>94</v>
      </c>
      <c r="I1069" s="54" t="s">
        <v>196</v>
      </c>
      <c r="J1069" s="54" t="s">
        <v>80</v>
      </c>
      <c r="K1069" s="54" t="s">
        <v>80</v>
      </c>
      <c r="L1069" s="54" t="s">
        <v>80</v>
      </c>
      <c r="M1069" s="54" t="s">
        <v>80</v>
      </c>
      <c r="N1069" s="54" t="s">
        <v>80</v>
      </c>
      <c r="O1069" s="54" t="s">
        <v>80</v>
      </c>
      <c r="P1069" s="54" t="s">
        <v>4153</v>
      </c>
      <c r="Q1069" s="119">
        <v>0.2</v>
      </c>
      <c r="R1069" s="119">
        <v>4.0000000000000001E-3</v>
      </c>
      <c r="S1069" s="428">
        <v>1</v>
      </c>
      <c r="T1069" s="54" t="s">
        <v>84</v>
      </c>
      <c r="U1069" s="54" t="s">
        <v>4154</v>
      </c>
      <c r="V1069" s="75">
        <v>45167</v>
      </c>
      <c r="W1069" s="75">
        <v>45169</v>
      </c>
      <c r="X1069" s="54" t="s">
        <v>2427</v>
      </c>
      <c r="Y1069" s="57" t="s">
        <v>100</v>
      </c>
      <c r="Z1069" s="392">
        <v>1</v>
      </c>
      <c r="AA1069" s="58" t="s">
        <v>4121</v>
      </c>
      <c r="AB1069" s="435">
        <v>45163</v>
      </c>
      <c r="AC1069" s="392">
        <v>1</v>
      </c>
      <c r="AD1069" s="58" t="s">
        <v>4155</v>
      </c>
      <c r="AE1069" s="435">
        <v>45163</v>
      </c>
      <c r="AF1069" s="57" t="s">
        <v>79</v>
      </c>
      <c r="AG1069" s="437">
        <v>1</v>
      </c>
    </row>
    <row r="1070" spans="1:33" ht="39.75" customHeight="1" x14ac:dyDescent="0.25">
      <c r="A1070" s="49" t="s">
        <v>4512</v>
      </c>
      <c r="B1070" s="49">
        <v>6000</v>
      </c>
      <c r="C1070" s="49" t="s">
        <v>71</v>
      </c>
      <c r="D1070" s="49" t="s">
        <v>3728</v>
      </c>
      <c r="E1070" s="49">
        <v>6</v>
      </c>
      <c r="F1070" s="49" t="s">
        <v>4156</v>
      </c>
      <c r="G1070" s="49" t="s">
        <v>4156</v>
      </c>
      <c r="H1070" s="417" t="s">
        <v>75</v>
      </c>
      <c r="I1070" s="417" t="s">
        <v>196</v>
      </c>
      <c r="J1070" s="417" t="s">
        <v>732</v>
      </c>
      <c r="K1070" s="417" t="s">
        <v>835</v>
      </c>
      <c r="L1070" s="417" t="s">
        <v>79</v>
      </c>
      <c r="M1070" s="417" t="s">
        <v>3730</v>
      </c>
      <c r="N1070" s="417" t="s">
        <v>242</v>
      </c>
      <c r="O1070" s="417" t="s">
        <v>516</v>
      </c>
      <c r="P1070" s="417" t="s">
        <v>4157</v>
      </c>
      <c r="Q1070" s="84">
        <v>0.02</v>
      </c>
      <c r="R1070" s="84"/>
      <c r="S1070" s="153">
        <v>1</v>
      </c>
      <c r="T1070" s="417" t="s">
        <v>84</v>
      </c>
      <c r="U1070" s="417" t="s">
        <v>4119</v>
      </c>
      <c r="V1070" s="171">
        <v>44943</v>
      </c>
      <c r="W1070" s="171">
        <v>45075</v>
      </c>
      <c r="X1070" s="417" t="s">
        <v>4120</v>
      </c>
      <c r="Y1070" s="57" t="s">
        <v>100</v>
      </c>
      <c r="Z1070" s="392">
        <v>1</v>
      </c>
      <c r="AA1070" s="58" t="s">
        <v>4158</v>
      </c>
      <c r="AB1070" s="435">
        <v>45075</v>
      </c>
      <c r="AC1070" s="392">
        <v>1</v>
      </c>
      <c r="AD1070" s="58" t="s">
        <v>4159</v>
      </c>
      <c r="AE1070" s="435">
        <v>45075</v>
      </c>
      <c r="AF1070" s="436" t="s">
        <v>92</v>
      </c>
      <c r="AG1070" s="437" t="s">
        <v>92</v>
      </c>
    </row>
    <row r="1071" spans="1:33" ht="39.75" customHeight="1" x14ac:dyDescent="0.25">
      <c r="A1071" s="53" t="s">
        <v>4512</v>
      </c>
      <c r="B1071" s="53">
        <v>6000</v>
      </c>
      <c r="C1071" s="53" t="s">
        <v>71</v>
      </c>
      <c r="D1071" s="53" t="s">
        <v>3728</v>
      </c>
      <c r="E1071" s="53">
        <v>6</v>
      </c>
      <c r="F1071" s="53" t="s">
        <v>4160</v>
      </c>
      <c r="G1071" s="53" t="s">
        <v>4156</v>
      </c>
      <c r="H1071" s="54" t="s">
        <v>94</v>
      </c>
      <c r="I1071" s="54" t="s">
        <v>196</v>
      </c>
      <c r="J1071" s="54" t="s">
        <v>80</v>
      </c>
      <c r="K1071" s="54" t="s">
        <v>80</v>
      </c>
      <c r="L1071" s="54" t="s">
        <v>80</v>
      </c>
      <c r="M1071" s="54" t="s">
        <v>80</v>
      </c>
      <c r="N1071" s="54" t="s">
        <v>80</v>
      </c>
      <c r="O1071" s="54" t="s">
        <v>80</v>
      </c>
      <c r="P1071" s="54" t="s">
        <v>4124</v>
      </c>
      <c r="Q1071" s="119">
        <v>0.1</v>
      </c>
      <c r="R1071" s="119">
        <v>2E-3</v>
      </c>
      <c r="S1071" s="428">
        <v>1</v>
      </c>
      <c r="T1071" s="54" t="s">
        <v>84</v>
      </c>
      <c r="U1071" s="54" t="s">
        <v>4125</v>
      </c>
      <c r="V1071" s="75">
        <v>44943</v>
      </c>
      <c r="W1071" s="75">
        <v>44974</v>
      </c>
      <c r="X1071" s="54" t="s">
        <v>2252</v>
      </c>
      <c r="Y1071" s="57" t="s">
        <v>100</v>
      </c>
      <c r="Z1071" s="392">
        <v>1</v>
      </c>
      <c r="AA1071" s="58" t="s">
        <v>4842</v>
      </c>
      <c r="AB1071" s="435">
        <v>44974</v>
      </c>
      <c r="AC1071" s="392">
        <v>1</v>
      </c>
      <c r="AD1071" s="58" t="s">
        <v>4162</v>
      </c>
      <c r="AE1071" s="435">
        <v>44943</v>
      </c>
      <c r="AF1071" s="57" t="s">
        <v>79</v>
      </c>
      <c r="AG1071" s="437">
        <v>1</v>
      </c>
    </row>
    <row r="1072" spans="1:33" ht="39.75" customHeight="1" x14ac:dyDescent="0.25">
      <c r="A1072" s="53" t="s">
        <v>4512</v>
      </c>
      <c r="B1072" s="53">
        <v>6000</v>
      </c>
      <c r="C1072" s="53" t="s">
        <v>71</v>
      </c>
      <c r="D1072" s="53" t="s">
        <v>3728</v>
      </c>
      <c r="E1072" s="53">
        <v>6</v>
      </c>
      <c r="F1072" s="53" t="s">
        <v>4163</v>
      </c>
      <c r="G1072" s="53" t="s">
        <v>4156</v>
      </c>
      <c r="H1072" s="54" t="s">
        <v>94</v>
      </c>
      <c r="I1072" s="54" t="s">
        <v>196</v>
      </c>
      <c r="J1072" s="54" t="s">
        <v>80</v>
      </c>
      <c r="K1072" s="54" t="s">
        <v>80</v>
      </c>
      <c r="L1072" s="54" t="s">
        <v>80</v>
      </c>
      <c r="M1072" s="54" t="s">
        <v>80</v>
      </c>
      <c r="N1072" s="54" t="s">
        <v>80</v>
      </c>
      <c r="O1072" s="54" t="s">
        <v>80</v>
      </c>
      <c r="P1072" s="54" t="s">
        <v>4129</v>
      </c>
      <c r="Q1072" s="119">
        <v>0.1</v>
      </c>
      <c r="R1072" s="119">
        <v>2E-3</v>
      </c>
      <c r="S1072" s="428">
        <v>1</v>
      </c>
      <c r="T1072" s="54" t="s">
        <v>84</v>
      </c>
      <c r="U1072" s="54" t="s">
        <v>4130</v>
      </c>
      <c r="V1072" s="75">
        <v>44977</v>
      </c>
      <c r="W1072" s="75">
        <v>44999</v>
      </c>
      <c r="X1072" s="54" t="s">
        <v>246</v>
      </c>
      <c r="Y1072" s="57" t="s">
        <v>100</v>
      </c>
      <c r="Z1072" s="392">
        <v>1</v>
      </c>
      <c r="AA1072" s="58" t="s">
        <v>4164</v>
      </c>
      <c r="AB1072" s="435">
        <v>44995</v>
      </c>
      <c r="AC1072" s="392">
        <v>1</v>
      </c>
      <c r="AD1072" s="58" t="s">
        <v>4165</v>
      </c>
      <c r="AE1072" s="435">
        <v>44995</v>
      </c>
      <c r="AF1072" s="57" t="s">
        <v>79</v>
      </c>
      <c r="AG1072" s="437">
        <v>1</v>
      </c>
    </row>
    <row r="1073" spans="1:33" ht="39.75" customHeight="1" x14ac:dyDescent="0.25">
      <c r="A1073" s="53" t="s">
        <v>4512</v>
      </c>
      <c r="B1073" s="53">
        <v>6000</v>
      </c>
      <c r="C1073" s="53" t="s">
        <v>71</v>
      </c>
      <c r="D1073" s="53" t="s">
        <v>3728</v>
      </c>
      <c r="E1073" s="53">
        <v>6</v>
      </c>
      <c r="F1073" s="53" t="s">
        <v>4166</v>
      </c>
      <c r="G1073" s="53" t="s">
        <v>4156</v>
      </c>
      <c r="H1073" s="54" t="s">
        <v>94</v>
      </c>
      <c r="I1073" s="54" t="s">
        <v>196</v>
      </c>
      <c r="J1073" s="54" t="s">
        <v>80</v>
      </c>
      <c r="K1073" s="54" t="s">
        <v>80</v>
      </c>
      <c r="L1073" s="54" t="s">
        <v>80</v>
      </c>
      <c r="M1073" s="54" t="s">
        <v>80</v>
      </c>
      <c r="N1073" s="54" t="s">
        <v>80</v>
      </c>
      <c r="O1073" s="54" t="s">
        <v>80</v>
      </c>
      <c r="P1073" s="54" t="s">
        <v>4134</v>
      </c>
      <c r="Q1073" s="119">
        <v>0.1</v>
      </c>
      <c r="R1073" s="119">
        <v>2E-3</v>
      </c>
      <c r="S1073" s="428">
        <v>1</v>
      </c>
      <c r="T1073" s="54" t="s">
        <v>84</v>
      </c>
      <c r="U1073" s="54" t="s">
        <v>4135</v>
      </c>
      <c r="V1073" s="75">
        <v>45000</v>
      </c>
      <c r="W1073" s="75">
        <v>45012</v>
      </c>
      <c r="X1073" s="54" t="s">
        <v>2252</v>
      </c>
      <c r="Y1073" s="57" t="s">
        <v>100</v>
      </c>
      <c r="Z1073" s="392">
        <v>1</v>
      </c>
      <c r="AA1073" s="58" t="s">
        <v>4167</v>
      </c>
      <c r="AB1073" s="435">
        <v>45009</v>
      </c>
      <c r="AC1073" s="392">
        <v>1</v>
      </c>
      <c r="AD1073" s="58" t="s">
        <v>4168</v>
      </c>
      <c r="AE1073" s="435">
        <v>45009</v>
      </c>
      <c r="AF1073" s="57" t="s">
        <v>79</v>
      </c>
      <c r="AG1073" s="437">
        <v>1</v>
      </c>
    </row>
    <row r="1074" spans="1:33" ht="39.75" customHeight="1" x14ac:dyDescent="0.25">
      <c r="A1074" s="53" t="s">
        <v>4512</v>
      </c>
      <c r="B1074" s="53">
        <v>6000</v>
      </c>
      <c r="C1074" s="53" t="s">
        <v>71</v>
      </c>
      <c r="D1074" s="53" t="s">
        <v>3728</v>
      </c>
      <c r="E1074" s="53">
        <v>6</v>
      </c>
      <c r="F1074" s="53" t="s">
        <v>4169</v>
      </c>
      <c r="G1074" s="53" t="s">
        <v>4156</v>
      </c>
      <c r="H1074" s="54" t="s">
        <v>94</v>
      </c>
      <c r="I1074" s="54" t="s">
        <v>196</v>
      </c>
      <c r="J1074" s="54" t="s">
        <v>80</v>
      </c>
      <c r="K1074" s="54" t="s">
        <v>80</v>
      </c>
      <c r="L1074" s="54" t="s">
        <v>80</v>
      </c>
      <c r="M1074" s="54" t="s">
        <v>80</v>
      </c>
      <c r="N1074" s="54" t="s">
        <v>80</v>
      </c>
      <c r="O1074" s="54" t="s">
        <v>80</v>
      </c>
      <c r="P1074" s="54" t="s">
        <v>4170</v>
      </c>
      <c r="Q1074" s="119">
        <v>0.15</v>
      </c>
      <c r="R1074" s="119">
        <v>3.0000000000000001E-3</v>
      </c>
      <c r="S1074" s="428">
        <v>1</v>
      </c>
      <c r="T1074" s="54" t="s">
        <v>84</v>
      </c>
      <c r="U1074" s="54" t="s">
        <v>4140</v>
      </c>
      <c r="V1074" s="75">
        <v>45013</v>
      </c>
      <c r="W1074" s="75">
        <v>45016</v>
      </c>
      <c r="X1074" s="54" t="s">
        <v>246</v>
      </c>
      <c r="Y1074" s="57" t="s">
        <v>100</v>
      </c>
      <c r="Z1074" s="392">
        <v>1</v>
      </c>
      <c r="AA1074" s="58" t="s">
        <v>4171</v>
      </c>
      <c r="AB1074" s="435">
        <v>45012</v>
      </c>
      <c r="AC1074" s="392">
        <v>1</v>
      </c>
      <c r="AD1074" s="58" t="s">
        <v>4172</v>
      </c>
      <c r="AE1074" s="435">
        <v>45012</v>
      </c>
      <c r="AF1074" s="57" t="s">
        <v>79</v>
      </c>
      <c r="AG1074" s="437">
        <v>1</v>
      </c>
    </row>
    <row r="1075" spans="1:33" ht="39.75" customHeight="1" x14ac:dyDescent="0.25">
      <c r="A1075" s="53" t="s">
        <v>4512</v>
      </c>
      <c r="B1075" s="53">
        <v>6000</v>
      </c>
      <c r="C1075" s="53" t="s">
        <v>71</v>
      </c>
      <c r="D1075" s="53" t="s">
        <v>3728</v>
      </c>
      <c r="E1075" s="53">
        <v>6</v>
      </c>
      <c r="F1075" s="53" t="s">
        <v>4173</v>
      </c>
      <c r="G1075" s="53" t="s">
        <v>4156</v>
      </c>
      <c r="H1075" s="54" t="s">
        <v>94</v>
      </c>
      <c r="I1075" s="54" t="s">
        <v>196</v>
      </c>
      <c r="J1075" s="54" t="s">
        <v>80</v>
      </c>
      <c r="K1075" s="54" t="s">
        <v>80</v>
      </c>
      <c r="L1075" s="54" t="s">
        <v>80</v>
      </c>
      <c r="M1075" s="54" t="s">
        <v>80</v>
      </c>
      <c r="N1075" s="54" t="s">
        <v>80</v>
      </c>
      <c r="O1075" s="54" t="s">
        <v>80</v>
      </c>
      <c r="P1075" s="54" t="s">
        <v>4144</v>
      </c>
      <c r="Q1075" s="119">
        <v>0.15</v>
      </c>
      <c r="R1075" s="119">
        <v>3.0000000000000001E-3</v>
      </c>
      <c r="S1075" s="428">
        <v>1</v>
      </c>
      <c r="T1075" s="54" t="s">
        <v>84</v>
      </c>
      <c r="U1075" s="54" t="s">
        <v>4145</v>
      </c>
      <c r="V1075" s="75">
        <v>45033</v>
      </c>
      <c r="W1075" s="75">
        <v>45044</v>
      </c>
      <c r="X1075" s="54" t="s">
        <v>2252</v>
      </c>
      <c r="Y1075" s="57" t="s">
        <v>100</v>
      </c>
      <c r="Z1075" s="392">
        <v>1</v>
      </c>
      <c r="AA1075" s="58" t="s">
        <v>4174</v>
      </c>
      <c r="AB1075" s="435">
        <v>45043</v>
      </c>
      <c r="AC1075" s="392">
        <v>1</v>
      </c>
      <c r="AD1075" s="58" t="s">
        <v>4175</v>
      </c>
      <c r="AE1075" s="435">
        <v>45043</v>
      </c>
      <c r="AF1075" s="57" t="s">
        <v>125</v>
      </c>
      <c r="AG1075" s="437">
        <v>0.95</v>
      </c>
    </row>
    <row r="1076" spans="1:33" ht="39.75" customHeight="1" x14ac:dyDescent="0.25">
      <c r="A1076" s="53" t="s">
        <v>4512</v>
      </c>
      <c r="B1076" s="53">
        <v>6000</v>
      </c>
      <c r="C1076" s="53" t="s">
        <v>71</v>
      </c>
      <c r="D1076" s="53" t="s">
        <v>3728</v>
      </c>
      <c r="E1076" s="53">
        <v>6</v>
      </c>
      <c r="F1076" s="53" t="s">
        <v>4176</v>
      </c>
      <c r="G1076" s="53" t="s">
        <v>4156</v>
      </c>
      <c r="H1076" s="54" t="s">
        <v>94</v>
      </c>
      <c r="I1076" s="54" t="s">
        <v>196</v>
      </c>
      <c r="J1076" s="54" t="s">
        <v>80</v>
      </c>
      <c r="K1076" s="54" t="s">
        <v>80</v>
      </c>
      <c r="L1076" s="54" t="s">
        <v>80</v>
      </c>
      <c r="M1076" s="54" t="s">
        <v>80</v>
      </c>
      <c r="N1076" s="54" t="s">
        <v>80</v>
      </c>
      <c r="O1076" s="54" t="s">
        <v>80</v>
      </c>
      <c r="P1076" s="54" t="s">
        <v>4149</v>
      </c>
      <c r="Q1076" s="119">
        <v>0.2</v>
      </c>
      <c r="R1076" s="119">
        <v>4.0000000000000001E-3</v>
      </c>
      <c r="S1076" s="428">
        <v>1</v>
      </c>
      <c r="T1076" s="54" t="s">
        <v>84</v>
      </c>
      <c r="U1076" s="54" t="s">
        <v>3999</v>
      </c>
      <c r="V1076" s="75">
        <v>45048</v>
      </c>
      <c r="W1076" s="75">
        <v>45054</v>
      </c>
      <c r="X1076" s="54" t="s">
        <v>2252</v>
      </c>
      <c r="Y1076" s="57" t="s">
        <v>100</v>
      </c>
      <c r="Z1076" s="392">
        <v>1</v>
      </c>
      <c r="AA1076" s="58" t="s">
        <v>4177</v>
      </c>
      <c r="AB1076" s="435">
        <v>45054</v>
      </c>
      <c r="AC1076" s="392">
        <v>1</v>
      </c>
      <c r="AD1076" s="58" t="s">
        <v>4178</v>
      </c>
      <c r="AE1076" s="435">
        <v>45054</v>
      </c>
      <c r="AF1076" s="57" t="s">
        <v>79</v>
      </c>
      <c r="AG1076" s="437">
        <v>1</v>
      </c>
    </row>
    <row r="1077" spans="1:33" ht="39.75" customHeight="1" x14ac:dyDescent="0.25">
      <c r="A1077" s="53" t="s">
        <v>4512</v>
      </c>
      <c r="B1077" s="53">
        <v>6000</v>
      </c>
      <c r="C1077" s="53" t="s">
        <v>71</v>
      </c>
      <c r="D1077" s="53" t="s">
        <v>3728</v>
      </c>
      <c r="E1077" s="53">
        <v>6</v>
      </c>
      <c r="F1077" s="53" t="s">
        <v>4179</v>
      </c>
      <c r="G1077" s="53" t="s">
        <v>4156</v>
      </c>
      <c r="H1077" s="54" t="s">
        <v>94</v>
      </c>
      <c r="I1077" s="54" t="s">
        <v>196</v>
      </c>
      <c r="J1077" s="54" t="s">
        <v>80</v>
      </c>
      <c r="K1077" s="54" t="s">
        <v>80</v>
      </c>
      <c r="L1077" s="54" t="s">
        <v>80</v>
      </c>
      <c r="M1077" s="54" t="s">
        <v>80</v>
      </c>
      <c r="N1077" s="54" t="s">
        <v>80</v>
      </c>
      <c r="O1077" s="54" t="s">
        <v>80</v>
      </c>
      <c r="P1077" s="54" t="s">
        <v>4153</v>
      </c>
      <c r="Q1077" s="119">
        <v>0.2</v>
      </c>
      <c r="R1077" s="119">
        <v>4.0000000000000001E-3</v>
      </c>
      <c r="S1077" s="428">
        <v>1</v>
      </c>
      <c r="T1077" s="54" t="s">
        <v>84</v>
      </c>
      <c r="U1077" s="54" t="s">
        <v>4154</v>
      </c>
      <c r="V1077" s="75">
        <v>45070</v>
      </c>
      <c r="W1077" s="75">
        <v>45075</v>
      </c>
      <c r="X1077" s="54" t="s">
        <v>2427</v>
      </c>
      <c r="Y1077" s="57" t="s">
        <v>100</v>
      </c>
      <c r="Z1077" s="392">
        <v>1</v>
      </c>
      <c r="AA1077" s="58" t="s">
        <v>4180</v>
      </c>
      <c r="AB1077" s="435">
        <v>45075</v>
      </c>
      <c r="AC1077" s="392">
        <v>1</v>
      </c>
      <c r="AD1077" s="58" t="s">
        <v>4181</v>
      </c>
      <c r="AE1077" s="435">
        <v>45075</v>
      </c>
      <c r="AF1077" s="57" t="s">
        <v>79</v>
      </c>
      <c r="AG1077" s="437">
        <v>1</v>
      </c>
    </row>
    <row r="1078" spans="1:33" ht="39.75" customHeight="1" x14ac:dyDescent="0.25">
      <c r="A1078" s="49" t="s">
        <v>4512</v>
      </c>
      <c r="B1078" s="49">
        <v>6000</v>
      </c>
      <c r="C1078" s="49" t="s">
        <v>71</v>
      </c>
      <c r="D1078" s="49" t="s">
        <v>3728</v>
      </c>
      <c r="E1078" s="49">
        <v>6</v>
      </c>
      <c r="F1078" s="49" t="s">
        <v>4182</v>
      </c>
      <c r="G1078" s="49" t="s">
        <v>4182</v>
      </c>
      <c r="H1078" s="417" t="s">
        <v>75</v>
      </c>
      <c r="I1078" s="417" t="s">
        <v>76</v>
      </c>
      <c r="J1078" s="417" t="s">
        <v>265</v>
      </c>
      <c r="K1078" s="417" t="s">
        <v>3811</v>
      </c>
      <c r="L1078" s="417" t="s">
        <v>79</v>
      </c>
      <c r="M1078" s="417" t="s">
        <v>3730</v>
      </c>
      <c r="N1078" s="417" t="s">
        <v>4183</v>
      </c>
      <c r="O1078" s="417" t="s">
        <v>516</v>
      </c>
      <c r="P1078" s="417" t="s">
        <v>4184</v>
      </c>
      <c r="Q1078" s="84">
        <v>0.05</v>
      </c>
      <c r="R1078" s="84"/>
      <c r="S1078" s="153">
        <v>2</v>
      </c>
      <c r="T1078" s="417" t="s">
        <v>84</v>
      </c>
      <c r="U1078" s="417" t="s">
        <v>4185</v>
      </c>
      <c r="V1078" s="171">
        <v>44986</v>
      </c>
      <c r="W1078" s="171">
        <v>45175</v>
      </c>
      <c r="X1078" s="417" t="s">
        <v>3953</v>
      </c>
      <c r="Y1078" s="57" t="s">
        <v>100</v>
      </c>
      <c r="Z1078" s="392">
        <v>1</v>
      </c>
      <c r="AA1078" s="58" t="s">
        <v>4186</v>
      </c>
      <c r="AB1078" s="435">
        <v>45175</v>
      </c>
      <c r="AC1078" s="392">
        <v>1</v>
      </c>
      <c r="AD1078" s="58" t="s">
        <v>4187</v>
      </c>
      <c r="AE1078" s="435">
        <v>45175</v>
      </c>
      <c r="AF1078" s="436" t="s">
        <v>92</v>
      </c>
      <c r="AG1078" s="437" t="s">
        <v>92</v>
      </c>
    </row>
    <row r="1079" spans="1:33" ht="39.75" customHeight="1" x14ac:dyDescent="0.25">
      <c r="A1079" s="53" t="s">
        <v>4512</v>
      </c>
      <c r="B1079" s="53">
        <v>6000</v>
      </c>
      <c r="C1079" s="53" t="s">
        <v>71</v>
      </c>
      <c r="D1079" s="53" t="s">
        <v>3728</v>
      </c>
      <c r="E1079" s="53">
        <v>6</v>
      </c>
      <c r="F1079" s="53" t="s">
        <v>4188</v>
      </c>
      <c r="G1079" s="53" t="s">
        <v>4182</v>
      </c>
      <c r="H1079" s="54" t="s">
        <v>94</v>
      </c>
      <c r="I1079" s="54" t="s">
        <v>76</v>
      </c>
      <c r="J1079" s="54" t="s">
        <v>80</v>
      </c>
      <c r="K1079" s="54" t="s">
        <v>80</v>
      </c>
      <c r="L1079" s="54" t="s">
        <v>80</v>
      </c>
      <c r="M1079" s="54" t="s">
        <v>80</v>
      </c>
      <c r="N1079" s="54" t="s">
        <v>80</v>
      </c>
      <c r="O1079" s="54" t="s">
        <v>80</v>
      </c>
      <c r="P1079" s="54" t="s">
        <v>4189</v>
      </c>
      <c r="Q1079" s="119">
        <v>0.4</v>
      </c>
      <c r="R1079" s="119">
        <v>2.0000000000000004E-2</v>
      </c>
      <c r="S1079" s="428">
        <v>2</v>
      </c>
      <c r="T1079" s="54" t="s">
        <v>84</v>
      </c>
      <c r="U1079" s="54" t="s">
        <v>4190</v>
      </c>
      <c r="V1079" s="75">
        <v>44986</v>
      </c>
      <c r="W1079" s="75">
        <v>45135</v>
      </c>
      <c r="X1079" s="54" t="s">
        <v>2252</v>
      </c>
      <c r="Y1079" s="57" t="s">
        <v>100</v>
      </c>
      <c r="Z1079" s="392">
        <v>1</v>
      </c>
      <c r="AA1079" s="58" t="s">
        <v>4191</v>
      </c>
      <c r="AB1079" s="435">
        <v>45135</v>
      </c>
      <c r="AC1079" s="392">
        <v>1</v>
      </c>
      <c r="AD1079" s="58" t="s">
        <v>4192</v>
      </c>
      <c r="AE1079" s="435">
        <v>45135</v>
      </c>
      <c r="AF1079" s="57" t="s">
        <v>79</v>
      </c>
      <c r="AG1079" s="437">
        <v>1</v>
      </c>
    </row>
    <row r="1080" spans="1:33" ht="39.75" customHeight="1" x14ac:dyDescent="0.25">
      <c r="A1080" s="53" t="s">
        <v>4512</v>
      </c>
      <c r="B1080" s="53">
        <v>6000</v>
      </c>
      <c r="C1080" s="53" t="s">
        <v>71</v>
      </c>
      <c r="D1080" s="53" t="s">
        <v>3728</v>
      </c>
      <c r="E1080" s="53">
        <v>6</v>
      </c>
      <c r="F1080" s="53" t="s">
        <v>4193</v>
      </c>
      <c r="G1080" s="53" t="s">
        <v>4182</v>
      </c>
      <c r="H1080" s="54" t="s">
        <v>94</v>
      </c>
      <c r="I1080" s="54" t="s">
        <v>76</v>
      </c>
      <c r="J1080" s="54" t="s">
        <v>80</v>
      </c>
      <c r="K1080" s="54" t="s">
        <v>80</v>
      </c>
      <c r="L1080" s="54" t="s">
        <v>80</v>
      </c>
      <c r="M1080" s="54" t="s">
        <v>80</v>
      </c>
      <c r="N1080" s="54" t="s">
        <v>80</v>
      </c>
      <c r="O1080" s="54" t="s">
        <v>80</v>
      </c>
      <c r="P1080" s="54" t="s">
        <v>4194</v>
      </c>
      <c r="Q1080" s="119">
        <v>0.6</v>
      </c>
      <c r="R1080" s="119">
        <v>0.03</v>
      </c>
      <c r="S1080" s="428">
        <v>2</v>
      </c>
      <c r="T1080" s="54" t="s">
        <v>84</v>
      </c>
      <c r="U1080" s="54" t="s">
        <v>4195</v>
      </c>
      <c r="V1080" s="75">
        <v>45048</v>
      </c>
      <c r="W1080" s="75">
        <v>45175</v>
      </c>
      <c r="X1080" s="54" t="s">
        <v>3953</v>
      </c>
      <c r="Y1080" s="57" t="s">
        <v>100</v>
      </c>
      <c r="Z1080" s="392">
        <v>1</v>
      </c>
      <c r="AA1080" s="58" t="s">
        <v>4186</v>
      </c>
      <c r="AB1080" s="435">
        <v>45175</v>
      </c>
      <c r="AC1080" s="392">
        <v>1</v>
      </c>
      <c r="AD1080" s="58" t="s">
        <v>4196</v>
      </c>
      <c r="AE1080" s="435">
        <v>45175</v>
      </c>
      <c r="AF1080" s="57" t="s">
        <v>79</v>
      </c>
      <c r="AG1080" s="437">
        <v>1</v>
      </c>
    </row>
    <row r="1081" spans="1:33" ht="39.75" customHeight="1" x14ac:dyDescent="0.25">
      <c r="A1081" s="49" t="s">
        <v>4512</v>
      </c>
      <c r="B1081" s="49">
        <v>6000</v>
      </c>
      <c r="C1081" s="49" t="s">
        <v>71</v>
      </c>
      <c r="D1081" s="49" t="s">
        <v>3728</v>
      </c>
      <c r="E1081" s="49">
        <v>6</v>
      </c>
      <c r="F1081" s="49" t="s">
        <v>4197</v>
      </c>
      <c r="G1081" s="49" t="s">
        <v>4197</v>
      </c>
      <c r="H1081" s="417" t="s">
        <v>75</v>
      </c>
      <c r="I1081" s="417" t="s">
        <v>76</v>
      </c>
      <c r="J1081" s="417" t="s">
        <v>265</v>
      </c>
      <c r="K1081" s="417" t="s">
        <v>3811</v>
      </c>
      <c r="L1081" s="417" t="s">
        <v>79</v>
      </c>
      <c r="M1081" s="417" t="s">
        <v>3730</v>
      </c>
      <c r="N1081" s="417" t="s">
        <v>4183</v>
      </c>
      <c r="O1081" s="417" t="s">
        <v>516</v>
      </c>
      <c r="P1081" s="417" t="s">
        <v>4198</v>
      </c>
      <c r="Q1081" s="50">
        <v>0.05</v>
      </c>
      <c r="R1081" s="50"/>
      <c r="S1081" s="153">
        <v>2</v>
      </c>
      <c r="T1081" s="417" t="s">
        <v>84</v>
      </c>
      <c r="U1081" s="417" t="s">
        <v>4199</v>
      </c>
      <c r="V1081" s="171">
        <v>45040</v>
      </c>
      <c r="W1081" s="171">
        <v>45246</v>
      </c>
      <c r="X1081" s="417" t="s">
        <v>3953</v>
      </c>
      <c r="Y1081" s="57" t="s">
        <v>100</v>
      </c>
      <c r="Z1081" s="392">
        <v>1</v>
      </c>
      <c r="AA1081" s="58" t="s">
        <v>4186</v>
      </c>
      <c r="AB1081" s="435">
        <v>45176</v>
      </c>
      <c r="AC1081" s="392">
        <v>1</v>
      </c>
      <c r="AD1081" s="58" t="s">
        <v>4187</v>
      </c>
      <c r="AE1081" s="435">
        <v>45176</v>
      </c>
      <c r="AF1081" s="436" t="s">
        <v>92</v>
      </c>
      <c r="AG1081" s="437" t="s">
        <v>92</v>
      </c>
    </row>
    <row r="1082" spans="1:33" ht="39.75" customHeight="1" x14ac:dyDescent="0.25">
      <c r="A1082" s="53" t="s">
        <v>4512</v>
      </c>
      <c r="B1082" s="53">
        <v>6000</v>
      </c>
      <c r="C1082" s="53" t="s">
        <v>71</v>
      </c>
      <c r="D1082" s="53" t="s">
        <v>3728</v>
      </c>
      <c r="E1082" s="53">
        <v>6</v>
      </c>
      <c r="F1082" s="53" t="s">
        <v>4200</v>
      </c>
      <c r="G1082" s="53" t="s">
        <v>4197</v>
      </c>
      <c r="H1082" s="54" t="s">
        <v>94</v>
      </c>
      <c r="I1082" s="54" t="s">
        <v>76</v>
      </c>
      <c r="J1082" s="54" t="s">
        <v>80</v>
      </c>
      <c r="K1082" s="54" t="s">
        <v>80</v>
      </c>
      <c r="L1082" s="54" t="s">
        <v>80</v>
      </c>
      <c r="M1082" s="54" t="s">
        <v>80</v>
      </c>
      <c r="N1082" s="54" t="s">
        <v>80</v>
      </c>
      <c r="O1082" s="54" t="s">
        <v>80</v>
      </c>
      <c r="P1082" s="54" t="s">
        <v>4189</v>
      </c>
      <c r="Q1082" s="119">
        <v>0.4</v>
      </c>
      <c r="R1082" s="119">
        <v>2.0000000000000004E-2</v>
      </c>
      <c r="S1082" s="428">
        <v>2</v>
      </c>
      <c r="T1082" s="54" t="s">
        <v>84</v>
      </c>
      <c r="U1082" s="54" t="s">
        <v>4190</v>
      </c>
      <c r="V1082" s="75">
        <v>45040</v>
      </c>
      <c r="W1082" s="75">
        <v>45208</v>
      </c>
      <c r="X1082" s="54" t="s">
        <v>2252</v>
      </c>
      <c r="Y1082" s="57" t="s">
        <v>100</v>
      </c>
      <c r="Z1082" s="392">
        <v>1</v>
      </c>
      <c r="AA1082" s="58" t="s">
        <v>4191</v>
      </c>
      <c r="AB1082" s="435">
        <v>45135</v>
      </c>
      <c r="AC1082" s="392">
        <v>1</v>
      </c>
      <c r="AD1082" s="58" t="s">
        <v>4192</v>
      </c>
      <c r="AE1082" s="435">
        <v>45135</v>
      </c>
      <c r="AF1082" s="57" t="s">
        <v>79</v>
      </c>
      <c r="AG1082" s="437">
        <v>1</v>
      </c>
    </row>
    <row r="1083" spans="1:33" ht="39.75" customHeight="1" x14ac:dyDescent="0.25">
      <c r="A1083" s="53" t="s">
        <v>4512</v>
      </c>
      <c r="B1083" s="53">
        <v>6000</v>
      </c>
      <c r="C1083" s="53" t="s">
        <v>71</v>
      </c>
      <c r="D1083" s="53" t="s">
        <v>3728</v>
      </c>
      <c r="E1083" s="53">
        <v>6</v>
      </c>
      <c r="F1083" s="53" t="s">
        <v>4201</v>
      </c>
      <c r="G1083" s="53" t="s">
        <v>4197</v>
      </c>
      <c r="H1083" s="54" t="s">
        <v>94</v>
      </c>
      <c r="I1083" s="54" t="s">
        <v>76</v>
      </c>
      <c r="J1083" s="54" t="s">
        <v>80</v>
      </c>
      <c r="K1083" s="54" t="s">
        <v>80</v>
      </c>
      <c r="L1083" s="54" t="s">
        <v>80</v>
      </c>
      <c r="M1083" s="54" t="s">
        <v>80</v>
      </c>
      <c r="N1083" s="54" t="s">
        <v>80</v>
      </c>
      <c r="O1083" s="54" t="s">
        <v>80</v>
      </c>
      <c r="P1083" s="54" t="s">
        <v>4202</v>
      </c>
      <c r="Q1083" s="119">
        <v>0.6</v>
      </c>
      <c r="R1083" s="119">
        <v>0.03</v>
      </c>
      <c r="S1083" s="428">
        <v>2</v>
      </c>
      <c r="T1083" s="54" t="s">
        <v>84</v>
      </c>
      <c r="U1083" s="54" t="s">
        <v>4203</v>
      </c>
      <c r="V1083" s="75">
        <v>45078</v>
      </c>
      <c r="W1083" s="75">
        <v>45246</v>
      </c>
      <c r="X1083" s="54" t="s">
        <v>3953</v>
      </c>
      <c r="Y1083" s="57" t="s">
        <v>100</v>
      </c>
      <c r="Z1083" s="392">
        <v>1</v>
      </c>
      <c r="AA1083" s="58" t="s">
        <v>4186</v>
      </c>
      <c r="AB1083" s="435">
        <v>45176</v>
      </c>
      <c r="AC1083" s="392">
        <v>1</v>
      </c>
      <c r="AD1083" s="58" t="s">
        <v>4196</v>
      </c>
      <c r="AE1083" s="435">
        <v>45176</v>
      </c>
      <c r="AF1083" s="57" t="s">
        <v>79</v>
      </c>
      <c r="AG1083" s="437">
        <v>1</v>
      </c>
    </row>
    <row r="1084" spans="1:33" ht="39.75" customHeight="1" x14ac:dyDescent="0.25">
      <c r="A1084" s="63" t="s">
        <v>4512</v>
      </c>
      <c r="B1084" s="63">
        <v>6000</v>
      </c>
      <c r="C1084" s="63" t="s">
        <v>71</v>
      </c>
      <c r="D1084" s="63" t="s">
        <v>3728</v>
      </c>
      <c r="E1084" s="63">
        <v>6</v>
      </c>
      <c r="F1084" s="63" t="s">
        <v>4204</v>
      </c>
      <c r="G1084" s="63" t="s">
        <v>4204</v>
      </c>
      <c r="H1084" s="418" t="s">
        <v>155</v>
      </c>
      <c r="I1084" s="418" t="s">
        <v>155</v>
      </c>
      <c r="J1084" s="418" t="s">
        <v>80</v>
      </c>
      <c r="K1084" s="418" t="s">
        <v>80</v>
      </c>
      <c r="L1084" s="418" t="s">
        <v>80</v>
      </c>
      <c r="M1084" s="418" t="s">
        <v>80</v>
      </c>
      <c r="N1084" s="418" t="s">
        <v>80</v>
      </c>
      <c r="O1084" s="418" t="s">
        <v>80</v>
      </c>
      <c r="P1084" s="418" t="s">
        <v>156</v>
      </c>
      <c r="Q1084" s="186">
        <v>1</v>
      </c>
      <c r="R1084" s="186"/>
      <c r="S1084" s="429">
        <v>9</v>
      </c>
      <c r="T1084" s="418" t="s">
        <v>84</v>
      </c>
      <c r="U1084" s="418" t="s">
        <v>162</v>
      </c>
      <c r="V1084" s="412">
        <v>44927</v>
      </c>
      <c r="W1084" s="412">
        <v>45290</v>
      </c>
      <c r="X1084" s="418" t="s">
        <v>2252</v>
      </c>
      <c r="Y1084" s="57" t="s">
        <v>100</v>
      </c>
      <c r="Z1084" s="392">
        <v>1</v>
      </c>
      <c r="AA1084" s="58" t="s">
        <v>4650</v>
      </c>
      <c r="AB1084" s="435">
        <v>45291</v>
      </c>
      <c r="AC1084" s="392">
        <v>1</v>
      </c>
      <c r="AD1084" s="58" t="s">
        <v>4650</v>
      </c>
      <c r="AE1084" s="435">
        <v>45291</v>
      </c>
      <c r="AF1084" s="436" t="s">
        <v>92</v>
      </c>
      <c r="AG1084" s="437" t="s">
        <v>92</v>
      </c>
    </row>
    <row r="1085" spans="1:33" ht="39.75" customHeight="1" x14ac:dyDescent="0.25">
      <c r="A1085" s="53" t="s">
        <v>4512</v>
      </c>
      <c r="B1085" s="53">
        <v>6000</v>
      </c>
      <c r="C1085" s="53" t="s">
        <v>71</v>
      </c>
      <c r="D1085" s="53" t="s">
        <v>3728</v>
      </c>
      <c r="E1085" s="53">
        <v>6</v>
      </c>
      <c r="F1085" s="53" t="s">
        <v>4205</v>
      </c>
      <c r="G1085" s="53" t="s">
        <v>4204</v>
      </c>
      <c r="H1085" s="54" t="s">
        <v>159</v>
      </c>
      <c r="I1085" s="54" t="s">
        <v>160</v>
      </c>
      <c r="J1085" s="54" t="s">
        <v>80</v>
      </c>
      <c r="K1085" s="54" t="s">
        <v>80</v>
      </c>
      <c r="L1085" s="54" t="s">
        <v>80</v>
      </c>
      <c r="M1085" s="54" t="s">
        <v>80</v>
      </c>
      <c r="N1085" s="54" t="s">
        <v>80</v>
      </c>
      <c r="O1085" s="54" t="s">
        <v>80</v>
      </c>
      <c r="P1085" s="54" t="s">
        <v>161</v>
      </c>
      <c r="Q1085" s="119">
        <v>0.11</v>
      </c>
      <c r="R1085" s="119">
        <v>0.11</v>
      </c>
      <c r="S1085" s="428">
        <v>1</v>
      </c>
      <c r="T1085" s="54" t="s">
        <v>84</v>
      </c>
      <c r="U1085" s="54" t="s">
        <v>162</v>
      </c>
      <c r="V1085" s="75">
        <v>44927</v>
      </c>
      <c r="W1085" s="75">
        <v>45016</v>
      </c>
      <c r="X1085" s="54" t="s">
        <v>2252</v>
      </c>
      <c r="Y1085" s="57" t="s">
        <v>100</v>
      </c>
      <c r="Z1085" s="392">
        <v>1</v>
      </c>
      <c r="AA1085" s="58" t="s">
        <v>993</v>
      </c>
      <c r="AB1085" s="435">
        <v>45016</v>
      </c>
      <c r="AC1085" s="392">
        <v>1</v>
      </c>
      <c r="AD1085" s="58" t="s">
        <v>230</v>
      </c>
      <c r="AE1085" s="435">
        <v>45016</v>
      </c>
      <c r="AF1085" s="57" t="s">
        <v>79</v>
      </c>
      <c r="AG1085" s="437">
        <v>1</v>
      </c>
    </row>
    <row r="1086" spans="1:33" ht="39.75" customHeight="1" x14ac:dyDescent="0.25">
      <c r="A1086" s="53" t="s">
        <v>4512</v>
      </c>
      <c r="B1086" s="53">
        <v>6000</v>
      </c>
      <c r="C1086" s="53" t="s">
        <v>71</v>
      </c>
      <c r="D1086" s="53" t="s">
        <v>3728</v>
      </c>
      <c r="E1086" s="53">
        <v>6</v>
      </c>
      <c r="F1086" s="53" t="s">
        <v>4206</v>
      </c>
      <c r="G1086" s="53" t="s">
        <v>4204</v>
      </c>
      <c r="H1086" s="54" t="s">
        <v>165</v>
      </c>
      <c r="I1086" s="54" t="s">
        <v>160</v>
      </c>
      <c r="J1086" s="54" t="s">
        <v>80</v>
      </c>
      <c r="K1086" s="54" t="s">
        <v>80</v>
      </c>
      <c r="L1086" s="54" t="s">
        <v>80</v>
      </c>
      <c r="M1086" s="54" t="s">
        <v>80</v>
      </c>
      <c r="N1086" s="54" t="s">
        <v>80</v>
      </c>
      <c r="O1086" s="54" t="s">
        <v>80</v>
      </c>
      <c r="P1086" s="54" t="s">
        <v>166</v>
      </c>
      <c r="Q1086" s="119">
        <v>0.11</v>
      </c>
      <c r="R1086" s="119">
        <v>0.11</v>
      </c>
      <c r="S1086" s="428">
        <v>1</v>
      </c>
      <c r="T1086" s="54" t="s">
        <v>84</v>
      </c>
      <c r="U1086" s="54" t="s">
        <v>162</v>
      </c>
      <c r="V1086" s="75">
        <v>45017</v>
      </c>
      <c r="W1086" s="75">
        <v>45107</v>
      </c>
      <c r="X1086" s="54" t="s">
        <v>2252</v>
      </c>
      <c r="Y1086" s="57" t="s">
        <v>100</v>
      </c>
      <c r="Z1086" s="392">
        <v>1</v>
      </c>
      <c r="AA1086" s="58" t="s">
        <v>1387</v>
      </c>
      <c r="AB1086" s="435">
        <v>45107</v>
      </c>
      <c r="AC1086" s="392">
        <v>1</v>
      </c>
      <c r="AD1086" s="58" t="s">
        <v>1387</v>
      </c>
      <c r="AE1086" s="435">
        <v>45107</v>
      </c>
      <c r="AF1086" s="57" t="s">
        <v>79</v>
      </c>
      <c r="AG1086" s="437">
        <v>1</v>
      </c>
    </row>
    <row r="1087" spans="1:33" ht="39.75" customHeight="1" x14ac:dyDescent="0.25">
      <c r="A1087" s="53" t="s">
        <v>4512</v>
      </c>
      <c r="B1087" s="53">
        <v>6000</v>
      </c>
      <c r="C1087" s="53" t="s">
        <v>71</v>
      </c>
      <c r="D1087" s="53" t="s">
        <v>3728</v>
      </c>
      <c r="E1087" s="53">
        <v>6</v>
      </c>
      <c r="F1087" s="53" t="s">
        <v>4207</v>
      </c>
      <c r="G1087" s="53" t="s">
        <v>4204</v>
      </c>
      <c r="H1087" s="54" t="s">
        <v>235</v>
      </c>
      <c r="I1087" s="54" t="s">
        <v>160</v>
      </c>
      <c r="J1087" s="54" t="s">
        <v>80</v>
      </c>
      <c r="K1087" s="54" t="s">
        <v>80</v>
      </c>
      <c r="L1087" s="54" t="s">
        <v>80</v>
      </c>
      <c r="M1087" s="54" t="s">
        <v>80</v>
      </c>
      <c r="N1087" s="54" t="s">
        <v>80</v>
      </c>
      <c r="O1087" s="54" t="s">
        <v>80</v>
      </c>
      <c r="P1087" s="54" t="s">
        <v>236</v>
      </c>
      <c r="Q1087" s="119">
        <v>0.34</v>
      </c>
      <c r="R1087" s="119">
        <v>0.34</v>
      </c>
      <c r="S1087" s="428">
        <v>3</v>
      </c>
      <c r="T1087" s="54" t="s">
        <v>84</v>
      </c>
      <c r="U1087" s="54" t="s">
        <v>162</v>
      </c>
      <c r="V1087" s="75">
        <v>45108</v>
      </c>
      <c r="W1087" s="75">
        <v>45199</v>
      </c>
      <c r="X1087" s="54" t="s">
        <v>2252</v>
      </c>
      <c r="Y1087" s="57" t="s">
        <v>100</v>
      </c>
      <c r="Z1087" s="392">
        <v>1</v>
      </c>
      <c r="AA1087" s="58" t="s">
        <v>237</v>
      </c>
      <c r="AB1087" s="435">
        <v>45199</v>
      </c>
      <c r="AC1087" s="392">
        <v>1</v>
      </c>
      <c r="AD1087" s="58" t="s">
        <v>238</v>
      </c>
      <c r="AE1087" s="435">
        <v>45199</v>
      </c>
      <c r="AF1087" s="57" t="s">
        <v>79</v>
      </c>
      <c r="AG1087" s="437">
        <v>1</v>
      </c>
    </row>
    <row r="1088" spans="1:33" ht="39.75" customHeight="1" x14ac:dyDescent="0.25">
      <c r="A1088" s="53" t="s">
        <v>4512</v>
      </c>
      <c r="B1088" s="53">
        <v>6000</v>
      </c>
      <c r="C1088" s="53" t="s">
        <v>71</v>
      </c>
      <c r="D1088" s="53" t="s">
        <v>3728</v>
      </c>
      <c r="E1088" s="53">
        <v>6</v>
      </c>
      <c r="F1088" s="53" t="s">
        <v>4208</v>
      </c>
      <c r="G1088" s="53" t="s">
        <v>4204</v>
      </c>
      <c r="H1088" s="54" t="s">
        <v>170</v>
      </c>
      <c r="I1088" s="54" t="s">
        <v>160</v>
      </c>
      <c r="J1088" s="54" t="s">
        <v>80</v>
      </c>
      <c r="K1088" s="54" t="s">
        <v>80</v>
      </c>
      <c r="L1088" s="54" t="s">
        <v>80</v>
      </c>
      <c r="M1088" s="54" t="s">
        <v>80</v>
      </c>
      <c r="N1088" s="54" t="s">
        <v>80</v>
      </c>
      <c r="O1088" s="54" t="s">
        <v>80</v>
      </c>
      <c r="P1088" s="54" t="s">
        <v>171</v>
      </c>
      <c r="Q1088" s="119">
        <v>0.44</v>
      </c>
      <c r="R1088" s="119">
        <v>0.44</v>
      </c>
      <c r="S1088" s="428">
        <v>4</v>
      </c>
      <c r="T1088" s="54" t="s">
        <v>84</v>
      </c>
      <c r="U1088" s="54" t="s">
        <v>162</v>
      </c>
      <c r="V1088" s="75">
        <v>45200</v>
      </c>
      <c r="W1088" s="75">
        <v>45290</v>
      </c>
      <c r="X1088" s="54" t="s">
        <v>2252</v>
      </c>
      <c r="Y1088" s="57" t="s">
        <v>100</v>
      </c>
      <c r="Z1088" s="392">
        <v>1</v>
      </c>
      <c r="AA1088" s="58" t="s">
        <v>4664</v>
      </c>
      <c r="AB1088" s="435">
        <v>45291</v>
      </c>
      <c r="AC1088" s="392">
        <v>1</v>
      </c>
      <c r="AD1088" s="58" t="s">
        <v>4664</v>
      </c>
      <c r="AE1088" s="435">
        <v>45291</v>
      </c>
      <c r="AF1088" s="57" t="s">
        <v>79</v>
      </c>
      <c r="AG1088" s="437">
        <v>1</v>
      </c>
    </row>
    <row r="1089" spans="1:33" ht="39.75" customHeight="1" x14ac:dyDescent="0.25">
      <c r="A1089" s="49" t="s">
        <v>4511</v>
      </c>
      <c r="B1089" s="49">
        <v>7000</v>
      </c>
      <c r="C1089" s="49" t="s">
        <v>72</v>
      </c>
      <c r="D1089" s="49" t="s">
        <v>4209</v>
      </c>
      <c r="E1089" s="49">
        <v>3</v>
      </c>
      <c r="F1089" s="49" t="s">
        <v>4210</v>
      </c>
      <c r="G1089" s="49" t="s">
        <v>4210</v>
      </c>
      <c r="H1089" s="417" t="s">
        <v>75</v>
      </c>
      <c r="I1089" s="417" t="s">
        <v>196</v>
      </c>
      <c r="J1089" s="417" t="s">
        <v>733</v>
      </c>
      <c r="K1089" s="417" t="s">
        <v>835</v>
      </c>
      <c r="L1089" s="417" t="s">
        <v>125</v>
      </c>
      <c r="M1089" s="417" t="s">
        <v>4211</v>
      </c>
      <c r="N1089" s="417" t="s">
        <v>567</v>
      </c>
      <c r="O1089" s="417" t="s">
        <v>4212</v>
      </c>
      <c r="P1089" s="417" t="s">
        <v>4213</v>
      </c>
      <c r="Q1089" s="50">
        <v>0.09</v>
      </c>
      <c r="R1089" s="50"/>
      <c r="S1089" s="153">
        <v>1000</v>
      </c>
      <c r="T1089" s="417" t="s">
        <v>84</v>
      </c>
      <c r="U1089" s="417" t="s">
        <v>4214</v>
      </c>
      <c r="V1089" s="171">
        <v>44928</v>
      </c>
      <c r="W1089" s="171">
        <v>45289</v>
      </c>
      <c r="X1089" s="417" t="s">
        <v>2114</v>
      </c>
      <c r="Y1089" s="57" t="s">
        <v>100</v>
      </c>
      <c r="Z1089" s="392">
        <v>1</v>
      </c>
      <c r="AA1089" s="58" t="s">
        <v>4843</v>
      </c>
      <c r="AB1089" s="435">
        <v>45289</v>
      </c>
      <c r="AC1089" s="392">
        <v>1</v>
      </c>
      <c r="AD1089" s="58" t="s">
        <v>4216</v>
      </c>
      <c r="AE1089" s="435">
        <v>45289</v>
      </c>
      <c r="AF1089" s="436" t="s">
        <v>92</v>
      </c>
      <c r="AG1089" s="437" t="s">
        <v>92</v>
      </c>
    </row>
    <row r="1090" spans="1:33" ht="39.75" customHeight="1" x14ac:dyDescent="0.25">
      <c r="A1090" s="53" t="s">
        <v>4511</v>
      </c>
      <c r="B1090" s="53">
        <v>7000</v>
      </c>
      <c r="C1090" s="53" t="s">
        <v>72</v>
      </c>
      <c r="D1090" s="53" t="s">
        <v>4209</v>
      </c>
      <c r="E1090" s="53">
        <v>3</v>
      </c>
      <c r="F1090" s="53" t="s">
        <v>4217</v>
      </c>
      <c r="G1090" s="53" t="s">
        <v>4210</v>
      </c>
      <c r="H1090" s="54" t="s">
        <v>94</v>
      </c>
      <c r="I1090" s="54" t="s">
        <v>196</v>
      </c>
      <c r="J1090" s="54" t="s">
        <v>80</v>
      </c>
      <c r="K1090" s="54" t="s">
        <v>80</v>
      </c>
      <c r="L1090" s="54" t="s">
        <v>80</v>
      </c>
      <c r="M1090" s="54" t="s">
        <v>80</v>
      </c>
      <c r="N1090" s="54" t="s">
        <v>80</v>
      </c>
      <c r="O1090" s="54" t="s">
        <v>80</v>
      </c>
      <c r="P1090" s="54" t="s">
        <v>4218</v>
      </c>
      <c r="Q1090" s="119">
        <v>0.35</v>
      </c>
      <c r="R1090" s="119">
        <v>3.15E-2</v>
      </c>
      <c r="S1090" s="428">
        <v>4</v>
      </c>
      <c r="T1090" s="54" t="s">
        <v>84</v>
      </c>
      <c r="U1090" s="54" t="s">
        <v>4219</v>
      </c>
      <c r="V1090" s="75">
        <v>44958</v>
      </c>
      <c r="W1090" s="75">
        <v>45289</v>
      </c>
      <c r="X1090" s="54" t="s">
        <v>2114</v>
      </c>
      <c r="Y1090" s="57" t="s">
        <v>100</v>
      </c>
      <c r="Z1090" s="392">
        <v>1</v>
      </c>
      <c r="AA1090" s="58" t="s">
        <v>4220</v>
      </c>
      <c r="AB1090" s="435">
        <v>45289</v>
      </c>
      <c r="AC1090" s="392">
        <v>1</v>
      </c>
      <c r="AD1090" s="58" t="s">
        <v>4221</v>
      </c>
      <c r="AE1090" s="435">
        <v>45289</v>
      </c>
      <c r="AF1090" s="57" t="s">
        <v>79</v>
      </c>
      <c r="AG1090" s="437">
        <v>1</v>
      </c>
    </row>
    <row r="1091" spans="1:33" ht="39.75" customHeight="1" x14ac:dyDescent="0.25">
      <c r="A1091" s="53" t="s">
        <v>4511</v>
      </c>
      <c r="B1091" s="53">
        <v>7000</v>
      </c>
      <c r="C1091" s="53" t="s">
        <v>72</v>
      </c>
      <c r="D1091" s="53" t="s">
        <v>4209</v>
      </c>
      <c r="E1091" s="53">
        <v>3</v>
      </c>
      <c r="F1091" s="53" t="s">
        <v>4222</v>
      </c>
      <c r="G1091" s="53" t="s">
        <v>4210</v>
      </c>
      <c r="H1091" s="54" t="s">
        <v>94</v>
      </c>
      <c r="I1091" s="54" t="s">
        <v>196</v>
      </c>
      <c r="J1091" s="54" t="s">
        <v>80</v>
      </c>
      <c r="K1091" s="54" t="s">
        <v>80</v>
      </c>
      <c r="L1091" s="54" t="s">
        <v>80</v>
      </c>
      <c r="M1091" s="54" t="s">
        <v>80</v>
      </c>
      <c r="N1091" s="54" t="s">
        <v>80</v>
      </c>
      <c r="O1091" s="54" t="s">
        <v>80</v>
      </c>
      <c r="P1091" s="54" t="s">
        <v>4223</v>
      </c>
      <c r="Q1091" s="119">
        <v>0.3</v>
      </c>
      <c r="R1091" s="119">
        <v>2.7E-2</v>
      </c>
      <c r="S1091" s="428">
        <v>1000</v>
      </c>
      <c r="T1091" s="54" t="s">
        <v>84</v>
      </c>
      <c r="U1091" s="54" t="s">
        <v>4224</v>
      </c>
      <c r="V1091" s="75">
        <v>44958</v>
      </c>
      <c r="W1091" s="75">
        <v>45289</v>
      </c>
      <c r="X1091" s="54" t="s">
        <v>2114</v>
      </c>
      <c r="Y1091" s="57" t="s">
        <v>100</v>
      </c>
      <c r="Z1091" s="392">
        <v>1</v>
      </c>
      <c r="AA1091" s="58" t="s">
        <v>4225</v>
      </c>
      <c r="AB1091" s="435">
        <v>45279</v>
      </c>
      <c r="AC1091" s="392">
        <v>1</v>
      </c>
      <c r="AD1091" s="58" t="s">
        <v>4226</v>
      </c>
      <c r="AE1091" s="435">
        <v>45289</v>
      </c>
      <c r="AF1091" s="57" t="s">
        <v>79</v>
      </c>
      <c r="AG1091" s="437">
        <v>1</v>
      </c>
    </row>
    <row r="1092" spans="1:33" ht="39.75" customHeight="1" x14ac:dyDescent="0.25">
      <c r="A1092" s="53" t="s">
        <v>4511</v>
      </c>
      <c r="B1092" s="53">
        <v>7000</v>
      </c>
      <c r="C1092" s="53" t="s">
        <v>72</v>
      </c>
      <c r="D1092" s="53" t="s">
        <v>4209</v>
      </c>
      <c r="E1092" s="53">
        <v>3</v>
      </c>
      <c r="F1092" s="53" t="s">
        <v>4227</v>
      </c>
      <c r="G1092" s="53" t="s">
        <v>4210</v>
      </c>
      <c r="H1092" s="54" t="s">
        <v>94</v>
      </c>
      <c r="I1092" s="54" t="s">
        <v>196</v>
      </c>
      <c r="J1092" s="54" t="s">
        <v>80</v>
      </c>
      <c r="K1092" s="54" t="s">
        <v>80</v>
      </c>
      <c r="L1092" s="54" t="s">
        <v>80</v>
      </c>
      <c r="M1092" s="54" t="s">
        <v>80</v>
      </c>
      <c r="N1092" s="54" t="s">
        <v>80</v>
      </c>
      <c r="O1092" s="54" t="s">
        <v>80</v>
      </c>
      <c r="P1092" s="54" t="s">
        <v>4228</v>
      </c>
      <c r="Q1092" s="119">
        <v>0.35</v>
      </c>
      <c r="R1092" s="119">
        <v>3.15E-2</v>
      </c>
      <c r="S1092" s="428">
        <v>1</v>
      </c>
      <c r="T1092" s="54" t="s">
        <v>84</v>
      </c>
      <c r="U1092" s="54" t="s">
        <v>4229</v>
      </c>
      <c r="V1092" s="75">
        <v>45107</v>
      </c>
      <c r="W1092" s="75">
        <v>45289</v>
      </c>
      <c r="X1092" s="54" t="s">
        <v>2114</v>
      </c>
      <c r="Y1092" s="57" t="s">
        <v>100</v>
      </c>
      <c r="Z1092" s="392">
        <v>1</v>
      </c>
      <c r="AA1092" s="58" t="s">
        <v>4230</v>
      </c>
      <c r="AB1092" s="435">
        <v>45113</v>
      </c>
      <c r="AC1092" s="392">
        <v>1</v>
      </c>
      <c r="AD1092" s="58" t="s">
        <v>4231</v>
      </c>
      <c r="AE1092" s="435">
        <v>45113</v>
      </c>
      <c r="AF1092" s="57" t="s">
        <v>79</v>
      </c>
      <c r="AG1092" s="437">
        <v>1</v>
      </c>
    </row>
    <row r="1093" spans="1:33" ht="39.75" customHeight="1" x14ac:dyDescent="0.25">
      <c r="A1093" s="49" t="s">
        <v>4511</v>
      </c>
      <c r="B1093" s="49">
        <v>7000</v>
      </c>
      <c r="C1093" s="49" t="s">
        <v>72</v>
      </c>
      <c r="D1093" s="49" t="s">
        <v>4209</v>
      </c>
      <c r="E1093" s="49">
        <v>3</v>
      </c>
      <c r="F1093" s="49" t="s">
        <v>4232</v>
      </c>
      <c r="G1093" s="49" t="s">
        <v>4232</v>
      </c>
      <c r="H1093" s="417" t="s">
        <v>75</v>
      </c>
      <c r="I1093" s="417" t="s">
        <v>76</v>
      </c>
      <c r="J1093" s="417" t="s">
        <v>733</v>
      </c>
      <c r="K1093" s="417" t="s">
        <v>931</v>
      </c>
      <c r="L1093" s="417" t="s">
        <v>125</v>
      </c>
      <c r="M1093" s="417" t="s">
        <v>4211</v>
      </c>
      <c r="N1093" s="417" t="s">
        <v>567</v>
      </c>
      <c r="O1093" s="417" t="s">
        <v>4212</v>
      </c>
      <c r="P1093" s="417" t="s">
        <v>4233</v>
      </c>
      <c r="Q1093" s="50">
        <v>0.09</v>
      </c>
      <c r="R1093" s="50"/>
      <c r="S1093" s="153">
        <v>1</v>
      </c>
      <c r="T1093" s="417" t="s">
        <v>84</v>
      </c>
      <c r="U1093" s="417" t="s">
        <v>4234</v>
      </c>
      <c r="V1093" s="171">
        <v>44958</v>
      </c>
      <c r="W1093" s="171">
        <v>45289</v>
      </c>
      <c r="X1093" s="417" t="s">
        <v>2114</v>
      </c>
      <c r="Y1093" s="57" t="s">
        <v>100</v>
      </c>
      <c r="Z1093" s="392">
        <v>1</v>
      </c>
      <c r="AA1093" s="58" t="s">
        <v>4235</v>
      </c>
      <c r="AB1093" s="435">
        <v>45278</v>
      </c>
      <c r="AC1093" s="392">
        <v>1</v>
      </c>
      <c r="AD1093" s="58" t="s">
        <v>4236</v>
      </c>
      <c r="AE1093" s="435">
        <v>45278</v>
      </c>
      <c r="AF1093" s="436" t="s">
        <v>92</v>
      </c>
      <c r="AG1093" s="437" t="s">
        <v>92</v>
      </c>
    </row>
    <row r="1094" spans="1:33" ht="39.75" customHeight="1" x14ac:dyDescent="0.25">
      <c r="A1094" s="53" t="s">
        <v>4511</v>
      </c>
      <c r="B1094" s="53">
        <v>7000</v>
      </c>
      <c r="C1094" s="53" t="s">
        <v>72</v>
      </c>
      <c r="D1094" s="53" t="s">
        <v>4209</v>
      </c>
      <c r="E1094" s="53">
        <v>3</v>
      </c>
      <c r="F1094" s="53" t="s">
        <v>4237</v>
      </c>
      <c r="G1094" s="53" t="s">
        <v>4232</v>
      </c>
      <c r="H1094" s="54" t="s">
        <v>94</v>
      </c>
      <c r="I1094" s="54" t="s">
        <v>76</v>
      </c>
      <c r="J1094" s="54" t="s">
        <v>80</v>
      </c>
      <c r="K1094" s="54" t="s">
        <v>80</v>
      </c>
      <c r="L1094" s="54" t="s">
        <v>80</v>
      </c>
      <c r="M1094" s="54" t="s">
        <v>80</v>
      </c>
      <c r="N1094" s="54" t="s">
        <v>80</v>
      </c>
      <c r="O1094" s="54" t="s">
        <v>80</v>
      </c>
      <c r="P1094" s="54" t="s">
        <v>4238</v>
      </c>
      <c r="Q1094" s="119">
        <v>0.3</v>
      </c>
      <c r="R1094" s="119">
        <v>2.7E-2</v>
      </c>
      <c r="S1094" s="428">
        <v>2</v>
      </c>
      <c r="T1094" s="54" t="s">
        <v>84</v>
      </c>
      <c r="U1094" s="54" t="s">
        <v>4239</v>
      </c>
      <c r="V1094" s="75">
        <v>44958</v>
      </c>
      <c r="W1094" s="75">
        <v>45226</v>
      </c>
      <c r="X1094" s="54" t="s">
        <v>2114</v>
      </c>
      <c r="Y1094" s="57" t="s">
        <v>100</v>
      </c>
      <c r="Z1094" s="392">
        <v>1</v>
      </c>
      <c r="AA1094" s="58" t="s">
        <v>4240</v>
      </c>
      <c r="AB1094" s="435">
        <v>45214</v>
      </c>
      <c r="AC1094" s="392">
        <v>1</v>
      </c>
      <c r="AD1094" s="58" t="s">
        <v>4241</v>
      </c>
      <c r="AE1094" s="435">
        <v>45214</v>
      </c>
      <c r="AF1094" s="57" t="s">
        <v>79</v>
      </c>
      <c r="AG1094" s="437">
        <v>1</v>
      </c>
    </row>
    <row r="1095" spans="1:33" ht="39.75" customHeight="1" x14ac:dyDescent="0.25">
      <c r="A1095" s="53" t="s">
        <v>4511</v>
      </c>
      <c r="B1095" s="53">
        <v>7000</v>
      </c>
      <c r="C1095" s="53" t="s">
        <v>72</v>
      </c>
      <c r="D1095" s="53" t="s">
        <v>4209</v>
      </c>
      <c r="E1095" s="53">
        <v>3</v>
      </c>
      <c r="F1095" s="53" t="s">
        <v>4242</v>
      </c>
      <c r="G1095" s="53" t="s">
        <v>4232</v>
      </c>
      <c r="H1095" s="54" t="s">
        <v>94</v>
      </c>
      <c r="I1095" s="54" t="s">
        <v>76</v>
      </c>
      <c r="J1095" s="54" t="s">
        <v>80</v>
      </c>
      <c r="K1095" s="54" t="s">
        <v>80</v>
      </c>
      <c r="L1095" s="54" t="s">
        <v>80</v>
      </c>
      <c r="M1095" s="54" t="s">
        <v>80</v>
      </c>
      <c r="N1095" s="54" t="s">
        <v>80</v>
      </c>
      <c r="O1095" s="54" t="s">
        <v>80</v>
      </c>
      <c r="P1095" s="54" t="s">
        <v>4243</v>
      </c>
      <c r="Q1095" s="119">
        <v>0.3</v>
      </c>
      <c r="R1095" s="119">
        <v>2.7E-2</v>
      </c>
      <c r="S1095" s="428">
        <v>2</v>
      </c>
      <c r="T1095" s="54" t="s">
        <v>84</v>
      </c>
      <c r="U1095" s="54" t="s">
        <v>4244</v>
      </c>
      <c r="V1095" s="75">
        <v>44958</v>
      </c>
      <c r="W1095" s="75">
        <v>45275</v>
      </c>
      <c r="X1095" s="54" t="s">
        <v>2114</v>
      </c>
      <c r="Y1095" s="57" t="s">
        <v>100</v>
      </c>
      <c r="Z1095" s="392">
        <v>1</v>
      </c>
      <c r="AA1095" s="58" t="s">
        <v>4245</v>
      </c>
      <c r="AB1095" s="435">
        <v>45278</v>
      </c>
      <c r="AC1095" s="392">
        <v>1</v>
      </c>
      <c r="AD1095" s="58" t="s">
        <v>4246</v>
      </c>
      <c r="AE1095" s="435">
        <v>45278</v>
      </c>
      <c r="AF1095" s="57" t="s">
        <v>79</v>
      </c>
      <c r="AG1095" s="437">
        <v>1</v>
      </c>
    </row>
    <row r="1096" spans="1:33" ht="39.75" customHeight="1" x14ac:dyDescent="0.25">
      <c r="A1096" s="53" t="s">
        <v>4511</v>
      </c>
      <c r="B1096" s="53">
        <v>7000</v>
      </c>
      <c r="C1096" s="53" t="s">
        <v>72</v>
      </c>
      <c r="D1096" s="53" t="s">
        <v>4209</v>
      </c>
      <c r="E1096" s="53">
        <v>3</v>
      </c>
      <c r="F1096" s="53" t="s">
        <v>4247</v>
      </c>
      <c r="G1096" s="53" t="s">
        <v>4232</v>
      </c>
      <c r="H1096" s="54" t="s">
        <v>94</v>
      </c>
      <c r="I1096" s="54" t="s">
        <v>76</v>
      </c>
      <c r="J1096" s="54" t="s">
        <v>80</v>
      </c>
      <c r="K1096" s="54" t="s">
        <v>80</v>
      </c>
      <c r="L1096" s="54" t="s">
        <v>80</v>
      </c>
      <c r="M1096" s="54" t="s">
        <v>80</v>
      </c>
      <c r="N1096" s="54" t="s">
        <v>80</v>
      </c>
      <c r="O1096" s="54" t="s">
        <v>80</v>
      </c>
      <c r="P1096" s="54" t="s">
        <v>4248</v>
      </c>
      <c r="Q1096" s="119">
        <v>0.4</v>
      </c>
      <c r="R1096" s="119">
        <v>3.5999999999999997E-2</v>
      </c>
      <c r="S1096" s="428">
        <v>1</v>
      </c>
      <c r="T1096" s="54" t="s">
        <v>84</v>
      </c>
      <c r="U1096" s="54" t="s">
        <v>4249</v>
      </c>
      <c r="V1096" s="75">
        <v>45275</v>
      </c>
      <c r="W1096" s="75">
        <v>45289</v>
      </c>
      <c r="X1096" s="54" t="s">
        <v>2114</v>
      </c>
      <c r="Y1096" s="57" t="s">
        <v>100</v>
      </c>
      <c r="Z1096" s="392">
        <v>1</v>
      </c>
      <c r="AA1096" s="58" t="s">
        <v>4250</v>
      </c>
      <c r="AB1096" s="435">
        <v>45278</v>
      </c>
      <c r="AC1096" s="392">
        <v>1</v>
      </c>
      <c r="AD1096" s="58" t="s">
        <v>4251</v>
      </c>
      <c r="AE1096" s="435">
        <v>45278</v>
      </c>
      <c r="AF1096" s="57" t="s">
        <v>79</v>
      </c>
      <c r="AG1096" s="437">
        <v>1</v>
      </c>
    </row>
    <row r="1097" spans="1:33" ht="39.75" customHeight="1" x14ac:dyDescent="0.25">
      <c r="A1097" s="49" t="s">
        <v>4511</v>
      </c>
      <c r="B1097" s="49">
        <v>7000</v>
      </c>
      <c r="C1097" s="49" t="s">
        <v>72</v>
      </c>
      <c r="D1097" s="49" t="s">
        <v>4209</v>
      </c>
      <c r="E1097" s="49">
        <v>3</v>
      </c>
      <c r="F1097" s="49" t="s">
        <v>4252</v>
      </c>
      <c r="G1097" s="49" t="s">
        <v>4252</v>
      </c>
      <c r="H1097" s="417" t="s">
        <v>75</v>
      </c>
      <c r="I1097" s="417" t="s">
        <v>76</v>
      </c>
      <c r="J1097" s="417" t="s">
        <v>733</v>
      </c>
      <c r="K1097" s="417" t="s">
        <v>931</v>
      </c>
      <c r="L1097" s="417" t="s">
        <v>125</v>
      </c>
      <c r="M1097" s="417" t="s">
        <v>4211</v>
      </c>
      <c r="N1097" s="417" t="s">
        <v>567</v>
      </c>
      <c r="O1097" s="417" t="s">
        <v>4212</v>
      </c>
      <c r="P1097" s="417" t="s">
        <v>4253</v>
      </c>
      <c r="Q1097" s="50">
        <v>0.09</v>
      </c>
      <c r="R1097" s="50"/>
      <c r="S1097" s="153">
        <v>1</v>
      </c>
      <c r="T1097" s="417" t="s">
        <v>84</v>
      </c>
      <c r="U1097" s="417" t="s">
        <v>4254</v>
      </c>
      <c r="V1097" s="171">
        <v>44958</v>
      </c>
      <c r="W1097" s="171">
        <v>45289</v>
      </c>
      <c r="X1097" s="417" t="s">
        <v>2114</v>
      </c>
      <c r="Y1097" s="57" t="s">
        <v>100</v>
      </c>
      <c r="Z1097" s="392">
        <v>1</v>
      </c>
      <c r="AA1097" s="58" t="s">
        <v>4255</v>
      </c>
      <c r="AB1097" s="435">
        <v>45289</v>
      </c>
      <c r="AC1097" s="392">
        <v>1</v>
      </c>
      <c r="AD1097" s="58" t="s">
        <v>4256</v>
      </c>
      <c r="AE1097" s="435">
        <v>45289</v>
      </c>
      <c r="AF1097" s="436" t="s">
        <v>92</v>
      </c>
      <c r="AG1097" s="437" t="s">
        <v>92</v>
      </c>
    </row>
    <row r="1098" spans="1:33" ht="39.75" customHeight="1" x14ac:dyDescent="0.25">
      <c r="A1098" s="53" t="s">
        <v>4511</v>
      </c>
      <c r="B1098" s="53">
        <v>7000</v>
      </c>
      <c r="C1098" s="53" t="s">
        <v>72</v>
      </c>
      <c r="D1098" s="53" t="s">
        <v>4209</v>
      </c>
      <c r="E1098" s="53">
        <v>3</v>
      </c>
      <c r="F1098" s="53" t="s">
        <v>4257</v>
      </c>
      <c r="G1098" s="53" t="s">
        <v>4252</v>
      </c>
      <c r="H1098" s="54" t="s">
        <v>94</v>
      </c>
      <c r="I1098" s="54" t="s">
        <v>76</v>
      </c>
      <c r="J1098" s="54" t="s">
        <v>80</v>
      </c>
      <c r="K1098" s="54" t="s">
        <v>80</v>
      </c>
      <c r="L1098" s="54" t="s">
        <v>80</v>
      </c>
      <c r="M1098" s="54" t="s">
        <v>80</v>
      </c>
      <c r="N1098" s="54" t="s">
        <v>80</v>
      </c>
      <c r="O1098" s="54" t="s">
        <v>80</v>
      </c>
      <c r="P1098" s="54" t="s">
        <v>4258</v>
      </c>
      <c r="Q1098" s="119">
        <v>0.3</v>
      </c>
      <c r="R1098" s="119">
        <v>2.7E-2</v>
      </c>
      <c r="S1098" s="428">
        <v>1</v>
      </c>
      <c r="T1098" s="54" t="s">
        <v>84</v>
      </c>
      <c r="U1098" s="54" t="s">
        <v>4259</v>
      </c>
      <c r="V1098" s="75">
        <v>44958</v>
      </c>
      <c r="W1098" s="75">
        <v>45138</v>
      </c>
      <c r="X1098" s="54" t="s">
        <v>2114</v>
      </c>
      <c r="Y1098" s="57" t="s">
        <v>100</v>
      </c>
      <c r="Z1098" s="392">
        <v>1</v>
      </c>
      <c r="AA1098" s="58" t="s">
        <v>4260</v>
      </c>
      <c r="AB1098" s="435">
        <v>45083</v>
      </c>
      <c r="AC1098" s="392">
        <v>1</v>
      </c>
      <c r="AD1098" s="58" t="s">
        <v>4261</v>
      </c>
      <c r="AE1098" s="435">
        <v>45083</v>
      </c>
      <c r="AF1098" s="57" t="s">
        <v>79</v>
      </c>
      <c r="AG1098" s="437">
        <v>1</v>
      </c>
    </row>
    <row r="1099" spans="1:33" ht="39.75" customHeight="1" x14ac:dyDescent="0.25">
      <c r="A1099" s="53" t="s">
        <v>4511</v>
      </c>
      <c r="B1099" s="53">
        <v>7000</v>
      </c>
      <c r="C1099" s="53" t="s">
        <v>72</v>
      </c>
      <c r="D1099" s="53" t="s">
        <v>4209</v>
      </c>
      <c r="E1099" s="53">
        <v>3</v>
      </c>
      <c r="F1099" s="53" t="s">
        <v>4262</v>
      </c>
      <c r="G1099" s="53" t="s">
        <v>4252</v>
      </c>
      <c r="H1099" s="54" t="s">
        <v>94</v>
      </c>
      <c r="I1099" s="54" t="s">
        <v>76</v>
      </c>
      <c r="J1099" s="54" t="s">
        <v>80</v>
      </c>
      <c r="K1099" s="54" t="s">
        <v>80</v>
      </c>
      <c r="L1099" s="54" t="s">
        <v>80</v>
      </c>
      <c r="M1099" s="54" t="s">
        <v>80</v>
      </c>
      <c r="N1099" s="54" t="s">
        <v>80</v>
      </c>
      <c r="O1099" s="54" t="s">
        <v>80</v>
      </c>
      <c r="P1099" s="54" t="s">
        <v>4263</v>
      </c>
      <c r="Q1099" s="119">
        <v>0.3</v>
      </c>
      <c r="R1099" s="119">
        <v>2.7E-2</v>
      </c>
      <c r="S1099" s="428">
        <v>1</v>
      </c>
      <c r="T1099" s="54" t="s">
        <v>84</v>
      </c>
      <c r="U1099" s="54" t="s">
        <v>4259</v>
      </c>
      <c r="V1099" s="75">
        <v>45139</v>
      </c>
      <c r="W1099" s="75">
        <v>45289</v>
      </c>
      <c r="X1099" s="54" t="s">
        <v>2114</v>
      </c>
      <c r="Y1099" s="57" t="s">
        <v>100</v>
      </c>
      <c r="Z1099" s="392">
        <v>1</v>
      </c>
      <c r="AA1099" s="58" t="s">
        <v>4264</v>
      </c>
      <c r="AB1099" s="435">
        <v>45169</v>
      </c>
      <c r="AC1099" s="392">
        <v>1</v>
      </c>
      <c r="AD1099" s="58" t="s">
        <v>4265</v>
      </c>
      <c r="AE1099" s="435">
        <v>45169</v>
      </c>
      <c r="AF1099" s="57" t="s">
        <v>79</v>
      </c>
      <c r="AG1099" s="437">
        <v>1</v>
      </c>
    </row>
    <row r="1100" spans="1:33" ht="39.75" customHeight="1" x14ac:dyDescent="0.25">
      <c r="A1100" s="53" t="s">
        <v>4511</v>
      </c>
      <c r="B1100" s="53">
        <v>7000</v>
      </c>
      <c r="C1100" s="53" t="s">
        <v>72</v>
      </c>
      <c r="D1100" s="53" t="s">
        <v>4209</v>
      </c>
      <c r="E1100" s="53">
        <v>3</v>
      </c>
      <c r="F1100" s="53" t="s">
        <v>4266</v>
      </c>
      <c r="G1100" s="53" t="s">
        <v>4252</v>
      </c>
      <c r="H1100" s="54" t="s">
        <v>94</v>
      </c>
      <c r="I1100" s="54" t="s">
        <v>76</v>
      </c>
      <c r="J1100" s="54" t="s">
        <v>80</v>
      </c>
      <c r="K1100" s="54" t="s">
        <v>80</v>
      </c>
      <c r="L1100" s="54" t="s">
        <v>80</v>
      </c>
      <c r="M1100" s="54" t="s">
        <v>80</v>
      </c>
      <c r="N1100" s="54" t="s">
        <v>80</v>
      </c>
      <c r="O1100" s="54" t="s">
        <v>80</v>
      </c>
      <c r="P1100" s="54" t="s">
        <v>4267</v>
      </c>
      <c r="Q1100" s="119">
        <v>0.4</v>
      </c>
      <c r="R1100" s="119">
        <v>3.5999999999999997E-2</v>
      </c>
      <c r="S1100" s="428">
        <v>1</v>
      </c>
      <c r="T1100" s="54" t="s">
        <v>84</v>
      </c>
      <c r="U1100" s="54" t="s">
        <v>4259</v>
      </c>
      <c r="V1100" s="75">
        <v>44958</v>
      </c>
      <c r="W1100" s="75">
        <v>45289</v>
      </c>
      <c r="X1100" s="54" t="s">
        <v>2114</v>
      </c>
      <c r="Y1100" s="57" t="s">
        <v>100</v>
      </c>
      <c r="Z1100" s="392">
        <v>1</v>
      </c>
      <c r="AA1100" s="58" t="s">
        <v>4268</v>
      </c>
      <c r="AB1100" s="435">
        <v>45260</v>
      </c>
      <c r="AC1100" s="392">
        <v>1</v>
      </c>
      <c r="AD1100" s="58" t="s">
        <v>4269</v>
      </c>
      <c r="AE1100" s="435">
        <v>45260</v>
      </c>
      <c r="AF1100" s="57" t="s">
        <v>79</v>
      </c>
      <c r="AG1100" s="437">
        <v>1</v>
      </c>
    </row>
    <row r="1101" spans="1:33" ht="39.75" customHeight="1" x14ac:dyDescent="0.25">
      <c r="A1101" s="49" t="s">
        <v>4511</v>
      </c>
      <c r="B1101" s="49">
        <v>7000</v>
      </c>
      <c r="C1101" s="49" t="s">
        <v>72</v>
      </c>
      <c r="D1101" s="49" t="s">
        <v>4209</v>
      </c>
      <c r="E1101" s="49">
        <v>3</v>
      </c>
      <c r="F1101" s="49" t="s">
        <v>4270</v>
      </c>
      <c r="G1101" s="49" t="s">
        <v>4270</v>
      </c>
      <c r="H1101" s="417" t="s">
        <v>75</v>
      </c>
      <c r="I1101" s="417" t="s">
        <v>76</v>
      </c>
      <c r="J1101" s="417" t="s">
        <v>1671</v>
      </c>
      <c r="K1101" s="417" t="s">
        <v>1164</v>
      </c>
      <c r="L1101" s="417" t="s">
        <v>125</v>
      </c>
      <c r="M1101" s="417" t="s">
        <v>4211</v>
      </c>
      <c r="N1101" s="417" t="s">
        <v>433</v>
      </c>
      <c r="O1101" s="417" t="s">
        <v>585</v>
      </c>
      <c r="P1101" s="417" t="s">
        <v>4271</v>
      </c>
      <c r="Q1101" s="50">
        <v>0.09</v>
      </c>
      <c r="R1101" s="50"/>
      <c r="S1101" s="153">
        <v>2</v>
      </c>
      <c r="T1101" s="417" t="s">
        <v>84</v>
      </c>
      <c r="U1101" s="417" t="s">
        <v>4272</v>
      </c>
      <c r="V1101" s="171">
        <v>44958</v>
      </c>
      <c r="W1101" s="171">
        <v>45260</v>
      </c>
      <c r="X1101" s="417" t="s">
        <v>4273</v>
      </c>
      <c r="Y1101" s="57" t="s">
        <v>100</v>
      </c>
      <c r="Z1101" s="392">
        <v>1</v>
      </c>
      <c r="AA1101" s="58" t="s">
        <v>4844</v>
      </c>
      <c r="AB1101" s="435">
        <v>45090</v>
      </c>
      <c r="AC1101" s="392">
        <v>1</v>
      </c>
      <c r="AD1101" s="58" t="s">
        <v>4845</v>
      </c>
      <c r="AE1101" s="435">
        <v>45187</v>
      </c>
      <c r="AF1101" s="436" t="s">
        <v>92</v>
      </c>
      <c r="AG1101" s="437" t="s">
        <v>92</v>
      </c>
    </row>
    <row r="1102" spans="1:33" ht="39.75" customHeight="1" x14ac:dyDescent="0.25">
      <c r="A1102" s="53" t="s">
        <v>4511</v>
      </c>
      <c r="B1102" s="53">
        <v>7000</v>
      </c>
      <c r="C1102" s="53" t="s">
        <v>72</v>
      </c>
      <c r="D1102" s="53" t="s">
        <v>4209</v>
      </c>
      <c r="E1102" s="53">
        <v>3</v>
      </c>
      <c r="F1102" s="53" t="s">
        <v>4276</v>
      </c>
      <c r="G1102" s="53" t="s">
        <v>4270</v>
      </c>
      <c r="H1102" s="54" t="s">
        <v>94</v>
      </c>
      <c r="I1102" s="54" t="s">
        <v>76</v>
      </c>
      <c r="J1102" s="54" t="s">
        <v>80</v>
      </c>
      <c r="K1102" s="54" t="s">
        <v>80</v>
      </c>
      <c r="L1102" s="54" t="s">
        <v>80</v>
      </c>
      <c r="M1102" s="54" t="s">
        <v>80</v>
      </c>
      <c r="N1102" s="54" t="s">
        <v>80</v>
      </c>
      <c r="O1102" s="54" t="s">
        <v>80</v>
      </c>
      <c r="P1102" s="54" t="s">
        <v>4277</v>
      </c>
      <c r="Q1102" s="119">
        <v>0.3</v>
      </c>
      <c r="R1102" s="119">
        <v>2.7E-2</v>
      </c>
      <c r="S1102" s="428">
        <v>1</v>
      </c>
      <c r="T1102" s="54" t="s">
        <v>84</v>
      </c>
      <c r="U1102" s="54" t="s">
        <v>4278</v>
      </c>
      <c r="V1102" s="75">
        <v>44958</v>
      </c>
      <c r="W1102" s="75">
        <v>45019</v>
      </c>
      <c r="X1102" s="54" t="s">
        <v>4273</v>
      </c>
      <c r="Y1102" s="57" t="s">
        <v>100</v>
      </c>
      <c r="Z1102" s="392">
        <v>1</v>
      </c>
      <c r="AA1102" s="58" t="s">
        <v>4279</v>
      </c>
      <c r="AB1102" s="435">
        <v>45019</v>
      </c>
      <c r="AC1102" s="392">
        <v>1</v>
      </c>
      <c r="AD1102" s="58" t="s">
        <v>4280</v>
      </c>
      <c r="AE1102" s="435">
        <v>45019</v>
      </c>
      <c r="AF1102" s="57" t="s">
        <v>79</v>
      </c>
      <c r="AG1102" s="437">
        <v>1</v>
      </c>
    </row>
    <row r="1103" spans="1:33" ht="39.75" customHeight="1" x14ac:dyDescent="0.25">
      <c r="A1103" s="53" t="s">
        <v>4511</v>
      </c>
      <c r="B1103" s="53">
        <v>7000</v>
      </c>
      <c r="C1103" s="53" t="s">
        <v>72</v>
      </c>
      <c r="D1103" s="53" t="s">
        <v>4209</v>
      </c>
      <c r="E1103" s="53">
        <v>3</v>
      </c>
      <c r="F1103" s="53" t="s">
        <v>4281</v>
      </c>
      <c r="G1103" s="53" t="s">
        <v>4270</v>
      </c>
      <c r="H1103" s="54" t="s">
        <v>94</v>
      </c>
      <c r="I1103" s="54" t="s">
        <v>76</v>
      </c>
      <c r="J1103" s="54" t="s">
        <v>80</v>
      </c>
      <c r="K1103" s="54" t="s">
        <v>80</v>
      </c>
      <c r="L1103" s="54" t="s">
        <v>80</v>
      </c>
      <c r="M1103" s="54" t="s">
        <v>80</v>
      </c>
      <c r="N1103" s="54" t="s">
        <v>80</v>
      </c>
      <c r="O1103" s="54" t="s">
        <v>80</v>
      </c>
      <c r="P1103" s="54" t="s">
        <v>4282</v>
      </c>
      <c r="Q1103" s="119">
        <v>0.3</v>
      </c>
      <c r="R1103" s="119">
        <v>2.7E-2</v>
      </c>
      <c r="S1103" s="428">
        <v>1</v>
      </c>
      <c r="T1103" s="54" t="s">
        <v>84</v>
      </c>
      <c r="U1103" s="54" t="s">
        <v>4283</v>
      </c>
      <c r="V1103" s="75">
        <v>45019</v>
      </c>
      <c r="W1103" s="75">
        <v>45138</v>
      </c>
      <c r="X1103" s="54" t="s">
        <v>4273</v>
      </c>
      <c r="Y1103" s="57" t="s">
        <v>100</v>
      </c>
      <c r="Z1103" s="392">
        <v>1</v>
      </c>
      <c r="AA1103" s="58" t="s">
        <v>4284</v>
      </c>
      <c r="AB1103" s="435">
        <v>45138</v>
      </c>
      <c r="AC1103" s="392">
        <v>1</v>
      </c>
      <c r="AD1103" s="58" t="s">
        <v>4285</v>
      </c>
      <c r="AE1103" s="435">
        <v>45138</v>
      </c>
      <c r="AF1103" s="57" t="s">
        <v>79</v>
      </c>
      <c r="AG1103" s="437">
        <v>1</v>
      </c>
    </row>
    <row r="1104" spans="1:33" ht="39.75" customHeight="1" x14ac:dyDescent="0.25">
      <c r="A1104" s="53" t="s">
        <v>4511</v>
      </c>
      <c r="B1104" s="53">
        <v>7000</v>
      </c>
      <c r="C1104" s="53" t="s">
        <v>72</v>
      </c>
      <c r="D1104" s="53" t="s">
        <v>4209</v>
      </c>
      <c r="E1104" s="53">
        <v>3</v>
      </c>
      <c r="F1104" s="53" t="s">
        <v>4286</v>
      </c>
      <c r="G1104" s="53" t="s">
        <v>4270</v>
      </c>
      <c r="H1104" s="54" t="s">
        <v>94</v>
      </c>
      <c r="I1104" s="54" t="s">
        <v>76</v>
      </c>
      <c r="J1104" s="54" t="s">
        <v>80</v>
      </c>
      <c r="K1104" s="54" t="s">
        <v>80</v>
      </c>
      <c r="L1104" s="54" t="s">
        <v>80</v>
      </c>
      <c r="M1104" s="54" t="s">
        <v>80</v>
      </c>
      <c r="N1104" s="54" t="s">
        <v>80</v>
      </c>
      <c r="O1104" s="54" t="s">
        <v>80</v>
      </c>
      <c r="P1104" s="54" t="s">
        <v>4287</v>
      </c>
      <c r="Q1104" s="119">
        <v>0.3</v>
      </c>
      <c r="R1104" s="119">
        <v>2.7E-2</v>
      </c>
      <c r="S1104" s="428">
        <v>1</v>
      </c>
      <c r="T1104" s="54" t="s">
        <v>84</v>
      </c>
      <c r="U1104" s="54" t="s">
        <v>4259</v>
      </c>
      <c r="V1104" s="75">
        <v>45139</v>
      </c>
      <c r="W1104" s="75">
        <v>45260</v>
      </c>
      <c r="X1104" s="54" t="s">
        <v>4273</v>
      </c>
      <c r="Y1104" s="57" t="s">
        <v>100</v>
      </c>
      <c r="Z1104" s="392">
        <v>1</v>
      </c>
      <c r="AA1104" s="58" t="s">
        <v>4846</v>
      </c>
      <c r="AB1104" s="435">
        <v>45259</v>
      </c>
      <c r="AC1104" s="392">
        <v>1</v>
      </c>
      <c r="AD1104" s="58" t="s">
        <v>4289</v>
      </c>
      <c r="AE1104" s="435">
        <v>45259</v>
      </c>
      <c r="AF1104" s="57" t="s">
        <v>79</v>
      </c>
      <c r="AG1104" s="437">
        <v>1</v>
      </c>
    </row>
    <row r="1105" spans="1:33" ht="39.75" customHeight="1" x14ac:dyDescent="0.25">
      <c r="A1105" s="53" t="s">
        <v>4511</v>
      </c>
      <c r="B1105" s="53">
        <v>7000</v>
      </c>
      <c r="C1105" s="53" t="s">
        <v>72</v>
      </c>
      <c r="D1105" s="53" t="s">
        <v>4209</v>
      </c>
      <c r="E1105" s="53">
        <v>3</v>
      </c>
      <c r="F1105" s="53" t="s">
        <v>4290</v>
      </c>
      <c r="G1105" s="53" t="s">
        <v>4270</v>
      </c>
      <c r="H1105" s="54" t="s">
        <v>94</v>
      </c>
      <c r="I1105" s="54" t="s">
        <v>76</v>
      </c>
      <c r="J1105" s="54" t="s">
        <v>80</v>
      </c>
      <c r="K1105" s="54" t="s">
        <v>80</v>
      </c>
      <c r="L1105" s="54" t="s">
        <v>80</v>
      </c>
      <c r="M1105" s="54" t="s">
        <v>80</v>
      </c>
      <c r="N1105" s="54" t="s">
        <v>80</v>
      </c>
      <c r="O1105" s="54" t="s">
        <v>80</v>
      </c>
      <c r="P1105" s="54" t="s">
        <v>4291</v>
      </c>
      <c r="Q1105" s="119">
        <v>0.1</v>
      </c>
      <c r="R1105" s="119">
        <v>8.9999999999999993E-3</v>
      </c>
      <c r="S1105" s="428">
        <v>1</v>
      </c>
      <c r="T1105" s="54" t="s">
        <v>84</v>
      </c>
      <c r="U1105" s="54" t="s">
        <v>4292</v>
      </c>
      <c r="V1105" s="75">
        <v>45200</v>
      </c>
      <c r="W1105" s="75">
        <v>45260</v>
      </c>
      <c r="X1105" s="54" t="s">
        <v>4273</v>
      </c>
      <c r="Y1105" s="57" t="s">
        <v>100</v>
      </c>
      <c r="Z1105" s="392">
        <v>1</v>
      </c>
      <c r="AA1105" s="58" t="s">
        <v>4293</v>
      </c>
      <c r="AB1105" s="435">
        <v>45090</v>
      </c>
      <c r="AC1105" s="392">
        <v>1</v>
      </c>
      <c r="AD1105" s="58" t="s">
        <v>4294</v>
      </c>
      <c r="AE1105" s="435">
        <v>45187</v>
      </c>
      <c r="AF1105" s="57" t="s">
        <v>79</v>
      </c>
      <c r="AG1105" s="437">
        <v>1</v>
      </c>
    </row>
    <row r="1106" spans="1:33" ht="39.75" customHeight="1" x14ac:dyDescent="0.25">
      <c r="A1106" s="49" t="s">
        <v>4511</v>
      </c>
      <c r="B1106" s="49">
        <v>7000</v>
      </c>
      <c r="C1106" s="49" t="s">
        <v>72</v>
      </c>
      <c r="D1106" s="49" t="s">
        <v>4209</v>
      </c>
      <c r="E1106" s="49">
        <v>3</v>
      </c>
      <c r="F1106" s="49" t="s">
        <v>4295</v>
      </c>
      <c r="G1106" s="49" t="s">
        <v>4295</v>
      </c>
      <c r="H1106" s="417" t="s">
        <v>75</v>
      </c>
      <c r="I1106" s="417" t="s">
        <v>76</v>
      </c>
      <c r="J1106" s="417" t="s">
        <v>4296</v>
      </c>
      <c r="K1106" s="417" t="s">
        <v>472</v>
      </c>
      <c r="L1106" s="417" t="s">
        <v>79</v>
      </c>
      <c r="M1106" s="417" t="s">
        <v>4211</v>
      </c>
      <c r="N1106" s="417" t="s">
        <v>628</v>
      </c>
      <c r="O1106" s="417" t="s">
        <v>4297</v>
      </c>
      <c r="P1106" s="417" t="s">
        <v>4298</v>
      </c>
      <c r="Q1106" s="50">
        <v>0.09</v>
      </c>
      <c r="R1106" s="50"/>
      <c r="S1106" s="153">
        <v>1</v>
      </c>
      <c r="T1106" s="417" t="s">
        <v>84</v>
      </c>
      <c r="U1106" s="417" t="s">
        <v>4299</v>
      </c>
      <c r="V1106" s="171">
        <v>44958</v>
      </c>
      <c r="W1106" s="171">
        <v>45267</v>
      </c>
      <c r="X1106" s="417" t="s">
        <v>2136</v>
      </c>
      <c r="Y1106" s="57" t="s">
        <v>100</v>
      </c>
      <c r="Z1106" s="392">
        <v>1</v>
      </c>
      <c r="AA1106" s="58" t="s">
        <v>4300</v>
      </c>
      <c r="AB1106" s="435">
        <v>45267</v>
      </c>
      <c r="AC1106" s="392">
        <v>1</v>
      </c>
      <c r="AD1106" s="58" t="s">
        <v>4301</v>
      </c>
      <c r="AE1106" s="435">
        <v>45267</v>
      </c>
      <c r="AF1106" s="436" t="s">
        <v>92</v>
      </c>
      <c r="AG1106" s="437" t="s">
        <v>92</v>
      </c>
    </row>
    <row r="1107" spans="1:33" ht="39.75" customHeight="1" x14ac:dyDescent="0.25">
      <c r="A1107" s="53" t="s">
        <v>4511</v>
      </c>
      <c r="B1107" s="53">
        <v>7000</v>
      </c>
      <c r="C1107" s="53" t="s">
        <v>72</v>
      </c>
      <c r="D1107" s="53" t="s">
        <v>4209</v>
      </c>
      <c r="E1107" s="53">
        <v>3</v>
      </c>
      <c r="F1107" s="53" t="s">
        <v>4302</v>
      </c>
      <c r="G1107" s="53" t="s">
        <v>4295</v>
      </c>
      <c r="H1107" s="54" t="s">
        <v>94</v>
      </c>
      <c r="I1107" s="54" t="s">
        <v>76</v>
      </c>
      <c r="J1107" s="54" t="s">
        <v>80</v>
      </c>
      <c r="K1107" s="54" t="s">
        <v>80</v>
      </c>
      <c r="L1107" s="54" t="s">
        <v>80</v>
      </c>
      <c r="M1107" s="54" t="s">
        <v>80</v>
      </c>
      <c r="N1107" s="54" t="s">
        <v>80</v>
      </c>
      <c r="O1107" s="54" t="s">
        <v>80</v>
      </c>
      <c r="P1107" s="54" t="s">
        <v>4303</v>
      </c>
      <c r="Q1107" s="119">
        <v>0.3</v>
      </c>
      <c r="R1107" s="119">
        <v>2.7E-2</v>
      </c>
      <c r="S1107" s="428">
        <v>1</v>
      </c>
      <c r="T1107" s="54" t="s">
        <v>84</v>
      </c>
      <c r="U1107" s="54" t="s">
        <v>4304</v>
      </c>
      <c r="V1107" s="75">
        <v>44958</v>
      </c>
      <c r="W1107" s="75">
        <v>45044</v>
      </c>
      <c r="X1107" s="54" t="s">
        <v>2136</v>
      </c>
      <c r="Y1107" s="57" t="s">
        <v>100</v>
      </c>
      <c r="Z1107" s="392">
        <v>1</v>
      </c>
      <c r="AA1107" s="58" t="s">
        <v>4305</v>
      </c>
      <c r="AB1107" s="435">
        <v>45044</v>
      </c>
      <c r="AC1107" s="392">
        <v>1</v>
      </c>
      <c r="AD1107" s="58" t="s">
        <v>4306</v>
      </c>
      <c r="AE1107" s="435">
        <v>45044</v>
      </c>
      <c r="AF1107" s="57" t="s">
        <v>79</v>
      </c>
      <c r="AG1107" s="437">
        <v>1</v>
      </c>
    </row>
    <row r="1108" spans="1:33" ht="39.75" customHeight="1" x14ac:dyDescent="0.25">
      <c r="A1108" s="53" t="s">
        <v>4511</v>
      </c>
      <c r="B1108" s="53">
        <v>7000</v>
      </c>
      <c r="C1108" s="53" t="s">
        <v>72</v>
      </c>
      <c r="D1108" s="53" t="s">
        <v>4209</v>
      </c>
      <c r="E1108" s="53">
        <v>3</v>
      </c>
      <c r="F1108" s="53" t="s">
        <v>4307</v>
      </c>
      <c r="G1108" s="53" t="s">
        <v>4295</v>
      </c>
      <c r="H1108" s="54" t="s">
        <v>94</v>
      </c>
      <c r="I1108" s="54" t="s">
        <v>76</v>
      </c>
      <c r="J1108" s="54" t="s">
        <v>80</v>
      </c>
      <c r="K1108" s="54" t="s">
        <v>80</v>
      </c>
      <c r="L1108" s="54" t="s">
        <v>80</v>
      </c>
      <c r="M1108" s="54" t="s">
        <v>80</v>
      </c>
      <c r="N1108" s="54" t="s">
        <v>80</v>
      </c>
      <c r="O1108" s="54" t="s">
        <v>80</v>
      </c>
      <c r="P1108" s="54" t="s">
        <v>444</v>
      </c>
      <c r="Q1108" s="119">
        <v>0.4</v>
      </c>
      <c r="R1108" s="119">
        <v>3.5999999999999997E-2</v>
      </c>
      <c r="S1108" s="428">
        <v>1</v>
      </c>
      <c r="T1108" s="54" t="s">
        <v>84</v>
      </c>
      <c r="U1108" s="54" t="s">
        <v>4308</v>
      </c>
      <c r="V1108" s="75">
        <v>45048</v>
      </c>
      <c r="W1108" s="75">
        <v>45198</v>
      </c>
      <c r="X1108" s="54" t="s">
        <v>2136</v>
      </c>
      <c r="Y1108" s="57" t="s">
        <v>100</v>
      </c>
      <c r="Z1108" s="392">
        <v>1</v>
      </c>
      <c r="AA1108" s="58" t="s">
        <v>4309</v>
      </c>
      <c r="AB1108" s="435">
        <v>45198</v>
      </c>
      <c r="AC1108" s="392">
        <v>1</v>
      </c>
      <c r="AD1108" s="58" t="s">
        <v>4310</v>
      </c>
      <c r="AE1108" s="435">
        <v>45198</v>
      </c>
      <c r="AF1108" s="57" t="s">
        <v>79</v>
      </c>
      <c r="AG1108" s="437">
        <v>1</v>
      </c>
    </row>
    <row r="1109" spans="1:33" ht="39.75" customHeight="1" x14ac:dyDescent="0.25">
      <c r="A1109" s="53" t="s">
        <v>4511</v>
      </c>
      <c r="B1109" s="53">
        <v>7000</v>
      </c>
      <c r="C1109" s="53" t="s">
        <v>72</v>
      </c>
      <c r="D1109" s="53" t="s">
        <v>4209</v>
      </c>
      <c r="E1109" s="53">
        <v>3</v>
      </c>
      <c r="F1109" s="53" t="s">
        <v>4311</v>
      </c>
      <c r="G1109" s="53" t="s">
        <v>4295</v>
      </c>
      <c r="H1109" s="54" t="s">
        <v>94</v>
      </c>
      <c r="I1109" s="54" t="s">
        <v>76</v>
      </c>
      <c r="J1109" s="54" t="s">
        <v>80</v>
      </c>
      <c r="K1109" s="54" t="s">
        <v>80</v>
      </c>
      <c r="L1109" s="54" t="s">
        <v>80</v>
      </c>
      <c r="M1109" s="54" t="s">
        <v>80</v>
      </c>
      <c r="N1109" s="54" t="s">
        <v>80</v>
      </c>
      <c r="O1109" s="54" t="s">
        <v>80</v>
      </c>
      <c r="P1109" s="54" t="s">
        <v>4312</v>
      </c>
      <c r="Q1109" s="119">
        <v>0.3</v>
      </c>
      <c r="R1109" s="119">
        <v>2.7E-2</v>
      </c>
      <c r="S1109" s="428">
        <v>1</v>
      </c>
      <c r="T1109" s="54" t="s">
        <v>84</v>
      </c>
      <c r="U1109" s="54" t="s">
        <v>4313</v>
      </c>
      <c r="V1109" s="75">
        <v>45201</v>
      </c>
      <c r="W1109" s="75">
        <v>45267</v>
      </c>
      <c r="X1109" s="54" t="s">
        <v>2136</v>
      </c>
      <c r="Y1109" s="57" t="s">
        <v>100</v>
      </c>
      <c r="Z1109" s="392">
        <v>1</v>
      </c>
      <c r="AA1109" s="58" t="s">
        <v>4300</v>
      </c>
      <c r="AB1109" s="435">
        <v>45267</v>
      </c>
      <c r="AC1109" s="392">
        <v>1</v>
      </c>
      <c r="AD1109" s="58" t="s">
        <v>4847</v>
      </c>
      <c r="AE1109" s="435">
        <v>45267</v>
      </c>
      <c r="AF1109" s="57" t="s">
        <v>79</v>
      </c>
      <c r="AG1109" s="437">
        <v>1</v>
      </c>
    </row>
    <row r="1110" spans="1:33" ht="39.75" customHeight="1" x14ac:dyDescent="0.25">
      <c r="A1110" s="49" t="s">
        <v>4511</v>
      </c>
      <c r="B1110" s="49">
        <v>7000</v>
      </c>
      <c r="C1110" s="49" t="s">
        <v>72</v>
      </c>
      <c r="D1110" s="49" t="s">
        <v>4209</v>
      </c>
      <c r="E1110" s="49">
        <v>3</v>
      </c>
      <c r="F1110" s="49" t="s">
        <v>4315</v>
      </c>
      <c r="G1110" s="49" t="s">
        <v>4315</v>
      </c>
      <c r="H1110" s="417" t="s">
        <v>75</v>
      </c>
      <c r="I1110" s="417" t="s">
        <v>196</v>
      </c>
      <c r="J1110" s="417" t="s">
        <v>265</v>
      </c>
      <c r="K1110" s="417" t="s">
        <v>124</v>
      </c>
      <c r="L1110" s="417" t="s">
        <v>79</v>
      </c>
      <c r="M1110" s="417" t="s">
        <v>4211</v>
      </c>
      <c r="N1110" s="417" t="s">
        <v>1293</v>
      </c>
      <c r="O1110" s="417" t="s">
        <v>585</v>
      </c>
      <c r="P1110" s="417" t="s">
        <v>4316</v>
      </c>
      <c r="Q1110" s="50">
        <v>0.08</v>
      </c>
      <c r="R1110" s="50"/>
      <c r="S1110" s="153">
        <v>2</v>
      </c>
      <c r="T1110" s="417" t="s">
        <v>84</v>
      </c>
      <c r="U1110" s="417" t="s">
        <v>4317</v>
      </c>
      <c r="V1110" s="171">
        <v>44928</v>
      </c>
      <c r="W1110" s="171">
        <v>45138</v>
      </c>
      <c r="X1110" s="417" t="s">
        <v>4318</v>
      </c>
      <c r="Y1110" s="57" t="s">
        <v>100</v>
      </c>
      <c r="Z1110" s="392">
        <v>1</v>
      </c>
      <c r="AA1110" s="58" t="s">
        <v>4319</v>
      </c>
      <c r="AB1110" s="435">
        <v>45135</v>
      </c>
      <c r="AC1110" s="392">
        <v>1</v>
      </c>
      <c r="AD1110" s="58" t="s">
        <v>4320</v>
      </c>
      <c r="AE1110" s="435">
        <v>45135</v>
      </c>
      <c r="AF1110" s="436" t="s">
        <v>92</v>
      </c>
      <c r="AG1110" s="437" t="s">
        <v>92</v>
      </c>
    </row>
    <row r="1111" spans="1:33" ht="39.75" customHeight="1" x14ac:dyDescent="0.25">
      <c r="A1111" s="53" t="s">
        <v>4511</v>
      </c>
      <c r="B1111" s="53">
        <v>7000</v>
      </c>
      <c r="C1111" s="53" t="s">
        <v>72</v>
      </c>
      <c r="D1111" s="53" t="s">
        <v>4209</v>
      </c>
      <c r="E1111" s="53">
        <v>3</v>
      </c>
      <c r="F1111" s="53" t="s">
        <v>4321</v>
      </c>
      <c r="G1111" s="53" t="s">
        <v>4315</v>
      </c>
      <c r="H1111" s="54" t="s">
        <v>94</v>
      </c>
      <c r="I1111" s="54" t="s">
        <v>196</v>
      </c>
      <c r="J1111" s="54" t="s">
        <v>80</v>
      </c>
      <c r="K1111" s="54" t="s">
        <v>80</v>
      </c>
      <c r="L1111" s="54" t="s">
        <v>80</v>
      </c>
      <c r="M1111" s="54" t="s">
        <v>80</v>
      </c>
      <c r="N1111" s="54" t="s">
        <v>80</v>
      </c>
      <c r="O1111" s="54" t="s">
        <v>80</v>
      </c>
      <c r="P1111" s="54" t="s">
        <v>374</v>
      </c>
      <c r="Q1111" s="119">
        <v>0.2</v>
      </c>
      <c r="R1111" s="119">
        <v>1.6E-2</v>
      </c>
      <c r="S1111" s="428">
        <v>2</v>
      </c>
      <c r="T1111" s="54" t="s">
        <v>84</v>
      </c>
      <c r="U1111" s="54" t="s">
        <v>4322</v>
      </c>
      <c r="V1111" s="75">
        <v>44928</v>
      </c>
      <c r="W1111" s="75">
        <v>44957</v>
      </c>
      <c r="X1111" s="54" t="s">
        <v>2114</v>
      </c>
      <c r="Y1111" s="57" t="s">
        <v>100</v>
      </c>
      <c r="Z1111" s="392">
        <v>1</v>
      </c>
      <c r="AA1111" s="58" t="s">
        <v>4323</v>
      </c>
      <c r="AB1111" s="435">
        <v>45016</v>
      </c>
      <c r="AC1111" s="392">
        <v>1</v>
      </c>
      <c r="AD1111" s="58" t="s">
        <v>4324</v>
      </c>
      <c r="AE1111" s="435">
        <v>44956</v>
      </c>
      <c r="AF1111" s="57" t="s">
        <v>79</v>
      </c>
      <c r="AG1111" s="437">
        <v>1</v>
      </c>
    </row>
    <row r="1112" spans="1:33" ht="39.75" customHeight="1" x14ac:dyDescent="0.25">
      <c r="A1112" s="53" t="s">
        <v>4511</v>
      </c>
      <c r="B1112" s="53">
        <v>7000</v>
      </c>
      <c r="C1112" s="53" t="s">
        <v>72</v>
      </c>
      <c r="D1112" s="53" t="s">
        <v>4209</v>
      </c>
      <c r="E1112" s="53">
        <v>3</v>
      </c>
      <c r="F1112" s="53" t="s">
        <v>4325</v>
      </c>
      <c r="G1112" s="53" t="s">
        <v>4315</v>
      </c>
      <c r="H1112" s="54" t="s">
        <v>94</v>
      </c>
      <c r="I1112" s="54" t="s">
        <v>196</v>
      </c>
      <c r="J1112" s="54" t="s">
        <v>80</v>
      </c>
      <c r="K1112" s="54" t="s">
        <v>80</v>
      </c>
      <c r="L1112" s="54" t="s">
        <v>80</v>
      </c>
      <c r="M1112" s="54" t="s">
        <v>80</v>
      </c>
      <c r="N1112" s="54" t="s">
        <v>80</v>
      </c>
      <c r="O1112" s="54" t="s">
        <v>80</v>
      </c>
      <c r="P1112" s="54" t="s">
        <v>378</v>
      </c>
      <c r="Q1112" s="119">
        <v>0.25</v>
      </c>
      <c r="R1112" s="119">
        <v>0.02</v>
      </c>
      <c r="S1112" s="428">
        <v>2</v>
      </c>
      <c r="T1112" s="54" t="s">
        <v>84</v>
      </c>
      <c r="U1112" s="54" t="s">
        <v>4326</v>
      </c>
      <c r="V1112" s="75">
        <v>44928</v>
      </c>
      <c r="W1112" s="75">
        <v>45078</v>
      </c>
      <c r="X1112" s="54" t="s">
        <v>2114</v>
      </c>
      <c r="Y1112" s="57" t="s">
        <v>100</v>
      </c>
      <c r="Z1112" s="392">
        <v>1</v>
      </c>
      <c r="AA1112" s="58" t="s">
        <v>4327</v>
      </c>
      <c r="AB1112" s="435">
        <v>45078</v>
      </c>
      <c r="AC1112" s="392">
        <v>1</v>
      </c>
      <c r="AD1112" s="58" t="s">
        <v>4328</v>
      </c>
      <c r="AE1112" s="435">
        <v>45078</v>
      </c>
      <c r="AF1112" s="57" t="s">
        <v>79</v>
      </c>
      <c r="AG1112" s="437">
        <v>1</v>
      </c>
    </row>
    <row r="1113" spans="1:33" ht="39.75" customHeight="1" x14ac:dyDescent="0.25">
      <c r="A1113" s="53" t="s">
        <v>4511</v>
      </c>
      <c r="B1113" s="53">
        <v>7000</v>
      </c>
      <c r="C1113" s="53" t="s">
        <v>72</v>
      </c>
      <c r="D1113" s="53" t="s">
        <v>4209</v>
      </c>
      <c r="E1113" s="53">
        <v>3</v>
      </c>
      <c r="F1113" s="53" t="s">
        <v>4329</v>
      </c>
      <c r="G1113" s="53" t="s">
        <v>4315</v>
      </c>
      <c r="H1113" s="54" t="s">
        <v>94</v>
      </c>
      <c r="I1113" s="54" t="s">
        <v>196</v>
      </c>
      <c r="J1113" s="54" t="s">
        <v>80</v>
      </c>
      <c r="K1113" s="54" t="s">
        <v>80</v>
      </c>
      <c r="L1113" s="54" t="s">
        <v>80</v>
      </c>
      <c r="M1113" s="54" t="s">
        <v>80</v>
      </c>
      <c r="N1113" s="54" t="s">
        <v>80</v>
      </c>
      <c r="O1113" s="54" t="s">
        <v>80</v>
      </c>
      <c r="P1113" s="54" t="s">
        <v>383</v>
      </c>
      <c r="Q1113" s="119">
        <v>0.25</v>
      </c>
      <c r="R1113" s="119">
        <v>0.02</v>
      </c>
      <c r="S1113" s="428">
        <v>2</v>
      </c>
      <c r="T1113" s="54" t="s">
        <v>84</v>
      </c>
      <c r="U1113" s="54" t="s">
        <v>4330</v>
      </c>
      <c r="V1113" s="75">
        <v>44928</v>
      </c>
      <c r="W1113" s="75">
        <v>45121</v>
      </c>
      <c r="X1113" s="54" t="s">
        <v>2114</v>
      </c>
      <c r="Y1113" s="57" t="s">
        <v>100</v>
      </c>
      <c r="Z1113" s="392">
        <v>1</v>
      </c>
      <c r="AA1113" s="58" t="s">
        <v>4331</v>
      </c>
      <c r="AB1113" s="435">
        <v>45120</v>
      </c>
      <c r="AC1113" s="392">
        <v>1</v>
      </c>
      <c r="AD1113" s="58" t="s">
        <v>4332</v>
      </c>
      <c r="AE1113" s="435">
        <v>45120</v>
      </c>
      <c r="AF1113" s="57" t="s">
        <v>79</v>
      </c>
      <c r="AG1113" s="437">
        <v>1</v>
      </c>
    </row>
    <row r="1114" spans="1:33" ht="39.75" customHeight="1" x14ac:dyDescent="0.25">
      <c r="A1114" s="53" t="s">
        <v>4511</v>
      </c>
      <c r="B1114" s="53">
        <v>7000</v>
      </c>
      <c r="C1114" s="53" t="s">
        <v>72</v>
      </c>
      <c r="D1114" s="53" t="s">
        <v>4209</v>
      </c>
      <c r="E1114" s="53">
        <v>3</v>
      </c>
      <c r="F1114" s="53" t="s">
        <v>4333</v>
      </c>
      <c r="G1114" s="53" t="s">
        <v>4315</v>
      </c>
      <c r="H1114" s="54" t="s">
        <v>102</v>
      </c>
      <c r="I1114" s="54" t="s">
        <v>196</v>
      </c>
      <c r="J1114" s="54" t="s">
        <v>80</v>
      </c>
      <c r="K1114" s="54" t="s">
        <v>80</v>
      </c>
      <c r="L1114" s="54" t="s">
        <v>80</v>
      </c>
      <c r="M1114" s="54" t="s">
        <v>80</v>
      </c>
      <c r="N1114" s="54" t="s">
        <v>80</v>
      </c>
      <c r="O1114" s="54" t="s">
        <v>80</v>
      </c>
      <c r="P1114" s="54" t="s">
        <v>388</v>
      </c>
      <c r="Q1114" s="119">
        <v>0</v>
      </c>
      <c r="R1114" s="119">
        <v>0</v>
      </c>
      <c r="S1114" s="428">
        <v>2</v>
      </c>
      <c r="T1114" s="54" t="s">
        <v>84</v>
      </c>
      <c r="U1114" s="54" t="s">
        <v>2438</v>
      </c>
      <c r="V1114" s="75">
        <v>44928</v>
      </c>
      <c r="W1114" s="75">
        <v>45125</v>
      </c>
      <c r="X1114" s="54" t="s">
        <v>390</v>
      </c>
      <c r="Y1114" s="57" t="s">
        <v>100</v>
      </c>
      <c r="Z1114" s="392">
        <v>1</v>
      </c>
      <c r="AA1114" s="58" t="s">
        <v>4334</v>
      </c>
      <c r="AB1114" s="435">
        <v>45125</v>
      </c>
      <c r="AC1114" s="392">
        <v>1</v>
      </c>
      <c r="AD1114" s="58" t="s">
        <v>4335</v>
      </c>
      <c r="AE1114" s="435">
        <v>45125</v>
      </c>
      <c r="AF1114" s="57" t="s">
        <v>79</v>
      </c>
      <c r="AG1114" s="437">
        <v>1</v>
      </c>
    </row>
    <row r="1115" spans="1:33" ht="39.75" customHeight="1" x14ac:dyDescent="0.25">
      <c r="A1115" s="53" t="s">
        <v>4511</v>
      </c>
      <c r="B1115" s="53">
        <v>7000</v>
      </c>
      <c r="C1115" s="53" t="s">
        <v>72</v>
      </c>
      <c r="D1115" s="53" t="s">
        <v>4209</v>
      </c>
      <c r="E1115" s="53">
        <v>3</v>
      </c>
      <c r="F1115" s="53" t="s">
        <v>4336</v>
      </c>
      <c r="G1115" s="53" t="s">
        <v>4315</v>
      </c>
      <c r="H1115" s="54" t="s">
        <v>94</v>
      </c>
      <c r="I1115" s="54" t="s">
        <v>196</v>
      </c>
      <c r="J1115" s="54" t="s">
        <v>80</v>
      </c>
      <c r="K1115" s="54" t="s">
        <v>80</v>
      </c>
      <c r="L1115" s="54" t="s">
        <v>80</v>
      </c>
      <c r="M1115" s="54" t="s">
        <v>80</v>
      </c>
      <c r="N1115" s="54" t="s">
        <v>80</v>
      </c>
      <c r="O1115" s="54" t="s">
        <v>80</v>
      </c>
      <c r="P1115" s="54" t="s">
        <v>393</v>
      </c>
      <c r="Q1115" s="119">
        <v>0.3</v>
      </c>
      <c r="R1115" s="119">
        <v>2.4E-2</v>
      </c>
      <c r="S1115" s="428">
        <v>2</v>
      </c>
      <c r="T1115" s="54" t="s">
        <v>84</v>
      </c>
      <c r="U1115" s="54" t="s">
        <v>4337</v>
      </c>
      <c r="V1115" s="75">
        <v>44953</v>
      </c>
      <c r="W1115" s="75">
        <v>45138</v>
      </c>
      <c r="X1115" s="54" t="s">
        <v>4338</v>
      </c>
      <c r="Y1115" s="57" t="s">
        <v>100</v>
      </c>
      <c r="Z1115" s="392">
        <v>1</v>
      </c>
      <c r="AA1115" s="58" t="s">
        <v>4319</v>
      </c>
      <c r="AB1115" s="435">
        <v>45135</v>
      </c>
      <c r="AC1115" s="392">
        <v>1</v>
      </c>
      <c r="AD1115" s="58" t="s">
        <v>4339</v>
      </c>
      <c r="AE1115" s="435">
        <v>45135</v>
      </c>
      <c r="AF1115" s="57" t="s">
        <v>79</v>
      </c>
      <c r="AG1115" s="437">
        <v>1</v>
      </c>
    </row>
    <row r="1116" spans="1:33" ht="39.75" customHeight="1" x14ac:dyDescent="0.25">
      <c r="A1116" s="49" t="s">
        <v>4511</v>
      </c>
      <c r="B1116" s="49">
        <v>7000</v>
      </c>
      <c r="C1116" s="49" t="s">
        <v>72</v>
      </c>
      <c r="D1116" s="49" t="s">
        <v>4209</v>
      </c>
      <c r="E1116" s="49">
        <v>3</v>
      </c>
      <c r="F1116" s="49" t="s">
        <v>4340</v>
      </c>
      <c r="G1116" s="49" t="s">
        <v>4340</v>
      </c>
      <c r="H1116" s="417" t="s">
        <v>75</v>
      </c>
      <c r="I1116" s="417" t="s">
        <v>196</v>
      </c>
      <c r="J1116" s="417" t="s">
        <v>265</v>
      </c>
      <c r="K1116" s="417" t="s">
        <v>671</v>
      </c>
      <c r="L1116" s="417" t="s">
        <v>79</v>
      </c>
      <c r="M1116" s="417" t="s">
        <v>4211</v>
      </c>
      <c r="N1116" s="417" t="s">
        <v>1293</v>
      </c>
      <c r="O1116" s="417" t="s">
        <v>585</v>
      </c>
      <c r="P1116" s="417" t="s">
        <v>4341</v>
      </c>
      <c r="Q1116" s="84">
        <v>0.08</v>
      </c>
      <c r="R1116" s="84"/>
      <c r="S1116" s="153">
        <v>10</v>
      </c>
      <c r="T1116" s="417" t="s">
        <v>84</v>
      </c>
      <c r="U1116" s="417" t="s">
        <v>4342</v>
      </c>
      <c r="V1116" s="171">
        <v>44928</v>
      </c>
      <c r="W1116" s="171">
        <v>45260</v>
      </c>
      <c r="X1116" s="417" t="s">
        <v>4318</v>
      </c>
      <c r="Y1116" s="57" t="s">
        <v>100</v>
      </c>
      <c r="Z1116" s="392">
        <v>1</v>
      </c>
      <c r="AA1116" s="58" t="s">
        <v>4848</v>
      </c>
      <c r="AB1116" s="435">
        <v>45223</v>
      </c>
      <c r="AC1116" s="392">
        <v>1</v>
      </c>
      <c r="AD1116" s="58" t="s">
        <v>4849</v>
      </c>
      <c r="AE1116" s="435">
        <v>45223</v>
      </c>
      <c r="AF1116" s="436" t="s">
        <v>92</v>
      </c>
      <c r="AG1116" s="437" t="s">
        <v>92</v>
      </c>
    </row>
    <row r="1117" spans="1:33" ht="39.75" customHeight="1" x14ac:dyDescent="0.25">
      <c r="A1117" s="53" t="s">
        <v>4511</v>
      </c>
      <c r="B1117" s="53">
        <v>7000</v>
      </c>
      <c r="C1117" s="53" t="s">
        <v>72</v>
      </c>
      <c r="D1117" s="53" t="s">
        <v>4209</v>
      </c>
      <c r="E1117" s="53">
        <v>3</v>
      </c>
      <c r="F1117" s="53" t="s">
        <v>4345</v>
      </c>
      <c r="G1117" s="53" t="s">
        <v>4340</v>
      </c>
      <c r="H1117" s="54" t="s">
        <v>94</v>
      </c>
      <c r="I1117" s="54" t="s">
        <v>196</v>
      </c>
      <c r="J1117" s="54" t="s">
        <v>80</v>
      </c>
      <c r="K1117" s="54" t="s">
        <v>80</v>
      </c>
      <c r="L1117" s="54" t="s">
        <v>80</v>
      </c>
      <c r="M1117" s="54" t="s">
        <v>80</v>
      </c>
      <c r="N1117" s="54" t="s">
        <v>80</v>
      </c>
      <c r="O1117" s="54" t="s">
        <v>80</v>
      </c>
      <c r="P1117" s="54" t="s">
        <v>4346</v>
      </c>
      <c r="Q1117" s="119">
        <v>0.25</v>
      </c>
      <c r="R1117" s="119">
        <v>0.02</v>
      </c>
      <c r="S1117" s="428">
        <v>1</v>
      </c>
      <c r="T1117" s="54" t="s">
        <v>84</v>
      </c>
      <c r="U1117" s="54" t="s">
        <v>4347</v>
      </c>
      <c r="V1117" s="75">
        <v>44928</v>
      </c>
      <c r="W1117" s="75">
        <v>45016</v>
      </c>
      <c r="X1117" s="54" t="s">
        <v>2114</v>
      </c>
      <c r="Y1117" s="57" t="s">
        <v>100</v>
      </c>
      <c r="Z1117" s="392">
        <v>1</v>
      </c>
      <c r="AA1117" s="58" t="s">
        <v>4348</v>
      </c>
      <c r="AB1117" s="435">
        <v>44946</v>
      </c>
      <c r="AC1117" s="392">
        <v>1</v>
      </c>
      <c r="AD1117" s="58" t="s">
        <v>4349</v>
      </c>
      <c r="AE1117" s="435">
        <v>44946</v>
      </c>
      <c r="AF1117" s="57" t="s">
        <v>125</v>
      </c>
      <c r="AG1117" s="437">
        <v>0.95</v>
      </c>
    </row>
    <row r="1118" spans="1:33" ht="39.75" customHeight="1" x14ac:dyDescent="0.25">
      <c r="A1118" s="53" t="s">
        <v>4511</v>
      </c>
      <c r="B1118" s="53">
        <v>7000</v>
      </c>
      <c r="C1118" s="53" t="s">
        <v>72</v>
      </c>
      <c r="D1118" s="53" t="s">
        <v>4209</v>
      </c>
      <c r="E1118" s="53">
        <v>3</v>
      </c>
      <c r="F1118" s="53" t="s">
        <v>4350</v>
      </c>
      <c r="G1118" s="53" t="s">
        <v>4340</v>
      </c>
      <c r="H1118" s="54" t="s">
        <v>94</v>
      </c>
      <c r="I1118" s="54" t="s">
        <v>196</v>
      </c>
      <c r="J1118" s="54" t="s">
        <v>80</v>
      </c>
      <c r="K1118" s="54" t="s">
        <v>80</v>
      </c>
      <c r="L1118" s="54" t="s">
        <v>80</v>
      </c>
      <c r="M1118" s="54" t="s">
        <v>80</v>
      </c>
      <c r="N1118" s="54" t="s">
        <v>80</v>
      </c>
      <c r="O1118" s="54" t="s">
        <v>80</v>
      </c>
      <c r="P1118" s="54" t="s">
        <v>4351</v>
      </c>
      <c r="Q1118" s="119">
        <v>0.25</v>
      </c>
      <c r="R1118" s="119">
        <v>0.02</v>
      </c>
      <c r="S1118" s="428">
        <v>4</v>
      </c>
      <c r="T1118" s="54" t="s">
        <v>84</v>
      </c>
      <c r="U1118" s="54" t="s">
        <v>4352</v>
      </c>
      <c r="V1118" s="75">
        <v>45016</v>
      </c>
      <c r="W1118" s="75">
        <v>45138</v>
      </c>
      <c r="X1118" s="54" t="s">
        <v>4338</v>
      </c>
      <c r="Y1118" s="57" t="s">
        <v>100</v>
      </c>
      <c r="Z1118" s="392">
        <v>1</v>
      </c>
      <c r="AA1118" s="58" t="s">
        <v>4353</v>
      </c>
      <c r="AB1118" s="435">
        <v>45015</v>
      </c>
      <c r="AC1118" s="392">
        <v>1</v>
      </c>
      <c r="AD1118" s="58" t="s">
        <v>4353</v>
      </c>
      <c r="AE1118" s="435">
        <v>45015</v>
      </c>
      <c r="AF1118" s="57" t="s">
        <v>79</v>
      </c>
      <c r="AG1118" s="437">
        <v>1</v>
      </c>
    </row>
    <row r="1119" spans="1:33" ht="39.75" customHeight="1" x14ac:dyDescent="0.25">
      <c r="A1119" s="53" t="s">
        <v>4511</v>
      </c>
      <c r="B1119" s="53">
        <v>7000</v>
      </c>
      <c r="C1119" s="53" t="s">
        <v>72</v>
      </c>
      <c r="D1119" s="53" t="s">
        <v>4209</v>
      </c>
      <c r="E1119" s="53">
        <v>3</v>
      </c>
      <c r="F1119" s="53" t="s">
        <v>4354</v>
      </c>
      <c r="G1119" s="53" t="s">
        <v>4340</v>
      </c>
      <c r="H1119" s="54" t="s">
        <v>94</v>
      </c>
      <c r="I1119" s="54" t="s">
        <v>196</v>
      </c>
      <c r="J1119" s="54" t="s">
        <v>80</v>
      </c>
      <c r="K1119" s="54" t="s">
        <v>80</v>
      </c>
      <c r="L1119" s="54" t="s">
        <v>80</v>
      </c>
      <c r="M1119" s="54" t="s">
        <v>80</v>
      </c>
      <c r="N1119" s="54" t="s">
        <v>80</v>
      </c>
      <c r="O1119" s="54" t="s">
        <v>80</v>
      </c>
      <c r="P1119" s="54" t="s">
        <v>4355</v>
      </c>
      <c r="Q1119" s="119">
        <v>0.2</v>
      </c>
      <c r="R1119" s="119">
        <v>1.6E-2</v>
      </c>
      <c r="S1119" s="428">
        <v>4</v>
      </c>
      <c r="T1119" s="54" t="s">
        <v>84</v>
      </c>
      <c r="U1119" s="54" t="s">
        <v>4356</v>
      </c>
      <c r="V1119" s="75">
        <v>45016</v>
      </c>
      <c r="W1119" s="75">
        <v>45138</v>
      </c>
      <c r="X1119" s="54" t="s">
        <v>2114</v>
      </c>
      <c r="Y1119" s="57" t="s">
        <v>100</v>
      </c>
      <c r="Z1119" s="392">
        <v>1</v>
      </c>
      <c r="AA1119" s="58" t="s">
        <v>4357</v>
      </c>
      <c r="AB1119" s="435">
        <v>45106</v>
      </c>
      <c r="AC1119" s="392">
        <v>1</v>
      </c>
      <c r="AD1119" s="58" t="s">
        <v>4358</v>
      </c>
      <c r="AE1119" s="435">
        <v>45106</v>
      </c>
      <c r="AF1119" s="57" t="s">
        <v>79</v>
      </c>
      <c r="AG1119" s="437">
        <v>1</v>
      </c>
    </row>
    <row r="1120" spans="1:33" ht="39.75" customHeight="1" x14ac:dyDescent="0.25">
      <c r="A1120" s="53" t="s">
        <v>4511</v>
      </c>
      <c r="B1120" s="53">
        <v>7000</v>
      </c>
      <c r="C1120" s="53" t="s">
        <v>72</v>
      </c>
      <c r="D1120" s="53" t="s">
        <v>4209</v>
      </c>
      <c r="E1120" s="53">
        <v>3</v>
      </c>
      <c r="F1120" s="53" t="s">
        <v>4359</v>
      </c>
      <c r="G1120" s="53" t="s">
        <v>4340</v>
      </c>
      <c r="H1120" s="54" t="s">
        <v>94</v>
      </c>
      <c r="I1120" s="54" t="s">
        <v>196</v>
      </c>
      <c r="J1120" s="54" t="s">
        <v>80</v>
      </c>
      <c r="K1120" s="54" t="s">
        <v>80</v>
      </c>
      <c r="L1120" s="54" t="s">
        <v>80</v>
      </c>
      <c r="M1120" s="54" t="s">
        <v>80</v>
      </c>
      <c r="N1120" s="54" t="s">
        <v>80</v>
      </c>
      <c r="O1120" s="54" t="s">
        <v>80</v>
      </c>
      <c r="P1120" s="54" t="s">
        <v>4360</v>
      </c>
      <c r="Q1120" s="119">
        <v>0.3</v>
      </c>
      <c r="R1120" s="119">
        <v>2.4E-2</v>
      </c>
      <c r="S1120" s="428">
        <v>6</v>
      </c>
      <c r="T1120" s="54" t="s">
        <v>84</v>
      </c>
      <c r="U1120" s="54" t="s">
        <v>4361</v>
      </c>
      <c r="V1120" s="75">
        <v>44928</v>
      </c>
      <c r="W1120" s="75">
        <v>45260</v>
      </c>
      <c r="X1120" s="54" t="s">
        <v>2114</v>
      </c>
      <c r="Y1120" s="57" t="s">
        <v>100</v>
      </c>
      <c r="Z1120" s="392">
        <v>1</v>
      </c>
      <c r="AA1120" s="58" t="s">
        <v>4850</v>
      </c>
      <c r="AB1120" s="435">
        <v>45223</v>
      </c>
      <c r="AC1120" s="392">
        <v>1</v>
      </c>
      <c r="AD1120" s="58" t="s">
        <v>4363</v>
      </c>
      <c r="AE1120" s="435">
        <v>45223</v>
      </c>
      <c r="AF1120" s="57" t="s">
        <v>79</v>
      </c>
      <c r="AG1120" s="437">
        <v>1</v>
      </c>
    </row>
    <row r="1121" spans="1:33" ht="39.75" customHeight="1" x14ac:dyDescent="0.25">
      <c r="A1121" s="49" t="s">
        <v>4511</v>
      </c>
      <c r="B1121" s="49">
        <v>7000</v>
      </c>
      <c r="C1121" s="49" t="s">
        <v>72</v>
      </c>
      <c r="D1121" s="49" t="s">
        <v>4209</v>
      </c>
      <c r="E1121" s="49">
        <v>3</v>
      </c>
      <c r="F1121" s="49" t="s">
        <v>4364</v>
      </c>
      <c r="G1121" s="49" t="s">
        <v>4364</v>
      </c>
      <c r="H1121" s="417" t="s">
        <v>75</v>
      </c>
      <c r="I1121" s="417" t="s">
        <v>196</v>
      </c>
      <c r="J1121" s="417" t="s">
        <v>265</v>
      </c>
      <c r="K1121" s="417" t="s">
        <v>671</v>
      </c>
      <c r="L1121" s="417" t="s">
        <v>79</v>
      </c>
      <c r="M1121" s="417" t="s">
        <v>4211</v>
      </c>
      <c r="N1121" s="417" t="s">
        <v>1293</v>
      </c>
      <c r="O1121" s="417" t="s">
        <v>585</v>
      </c>
      <c r="P1121" s="417" t="s">
        <v>4365</v>
      </c>
      <c r="Q1121" s="50">
        <v>0.08</v>
      </c>
      <c r="R1121" s="50"/>
      <c r="S1121" s="153">
        <v>1</v>
      </c>
      <c r="T1121" s="417" t="s">
        <v>84</v>
      </c>
      <c r="U1121" s="417" t="s">
        <v>4366</v>
      </c>
      <c r="V1121" s="171">
        <v>44928</v>
      </c>
      <c r="W1121" s="171">
        <v>45198</v>
      </c>
      <c r="X1121" s="417" t="s">
        <v>4367</v>
      </c>
      <c r="Y1121" s="57" t="s">
        <v>100</v>
      </c>
      <c r="Z1121" s="392">
        <v>1</v>
      </c>
      <c r="AA1121" s="58" t="s">
        <v>4368</v>
      </c>
      <c r="AB1121" s="435">
        <v>45141</v>
      </c>
      <c r="AC1121" s="392">
        <v>1</v>
      </c>
      <c r="AD1121" s="58" t="s">
        <v>4369</v>
      </c>
      <c r="AE1121" s="435">
        <v>45141</v>
      </c>
      <c r="AF1121" s="436" t="s">
        <v>92</v>
      </c>
      <c r="AG1121" s="437" t="s">
        <v>92</v>
      </c>
    </row>
    <row r="1122" spans="1:33" ht="39.75" customHeight="1" x14ac:dyDescent="0.25">
      <c r="A1122" s="53" t="s">
        <v>4511</v>
      </c>
      <c r="B1122" s="53">
        <v>7000</v>
      </c>
      <c r="C1122" s="53" t="s">
        <v>72</v>
      </c>
      <c r="D1122" s="53" t="s">
        <v>4209</v>
      </c>
      <c r="E1122" s="53">
        <v>3</v>
      </c>
      <c r="F1122" s="53" t="s">
        <v>4370</v>
      </c>
      <c r="G1122" s="53" t="s">
        <v>4364</v>
      </c>
      <c r="H1122" s="54" t="s">
        <v>94</v>
      </c>
      <c r="I1122" s="54" t="s">
        <v>196</v>
      </c>
      <c r="J1122" s="54" t="s">
        <v>80</v>
      </c>
      <c r="K1122" s="54" t="s">
        <v>80</v>
      </c>
      <c r="L1122" s="54" t="s">
        <v>80</v>
      </c>
      <c r="M1122" s="54" t="s">
        <v>80</v>
      </c>
      <c r="N1122" s="54" t="s">
        <v>80</v>
      </c>
      <c r="O1122" s="54" t="s">
        <v>80</v>
      </c>
      <c r="P1122" s="54" t="s">
        <v>2485</v>
      </c>
      <c r="Q1122" s="119">
        <v>0.16</v>
      </c>
      <c r="R1122" s="119">
        <v>1.2800000000000001E-2</v>
      </c>
      <c r="S1122" s="428">
        <v>1</v>
      </c>
      <c r="T1122" s="54" t="s">
        <v>84</v>
      </c>
      <c r="U1122" s="54" t="s">
        <v>2486</v>
      </c>
      <c r="V1122" s="75">
        <v>44928</v>
      </c>
      <c r="W1122" s="75">
        <v>45048</v>
      </c>
      <c r="X1122" s="54" t="s">
        <v>2114</v>
      </c>
      <c r="Y1122" s="57" t="s">
        <v>100</v>
      </c>
      <c r="Z1122" s="392">
        <v>1</v>
      </c>
      <c r="AA1122" s="58" t="s">
        <v>4371</v>
      </c>
      <c r="AB1122" s="435">
        <v>45048</v>
      </c>
      <c r="AC1122" s="392">
        <v>1</v>
      </c>
      <c r="AD1122" s="58" t="s">
        <v>4372</v>
      </c>
      <c r="AE1122" s="435">
        <v>45048</v>
      </c>
      <c r="AF1122" s="57" t="s">
        <v>79</v>
      </c>
      <c r="AG1122" s="437">
        <v>1</v>
      </c>
    </row>
    <row r="1123" spans="1:33" ht="39.75" customHeight="1" x14ac:dyDescent="0.25">
      <c r="A1123" s="53" t="s">
        <v>4511</v>
      </c>
      <c r="B1123" s="53">
        <v>7000</v>
      </c>
      <c r="C1123" s="53" t="s">
        <v>72</v>
      </c>
      <c r="D1123" s="53" t="s">
        <v>4209</v>
      </c>
      <c r="E1123" s="53">
        <v>3</v>
      </c>
      <c r="F1123" s="53" t="s">
        <v>4373</v>
      </c>
      <c r="G1123" s="53" t="s">
        <v>4364</v>
      </c>
      <c r="H1123" s="54" t="s">
        <v>94</v>
      </c>
      <c r="I1123" s="54" t="s">
        <v>196</v>
      </c>
      <c r="J1123" s="54" t="s">
        <v>80</v>
      </c>
      <c r="K1123" s="54" t="s">
        <v>80</v>
      </c>
      <c r="L1123" s="54" t="s">
        <v>80</v>
      </c>
      <c r="M1123" s="54" t="s">
        <v>80</v>
      </c>
      <c r="N1123" s="54" t="s">
        <v>80</v>
      </c>
      <c r="O1123" s="54" t="s">
        <v>80</v>
      </c>
      <c r="P1123" s="54" t="s">
        <v>4374</v>
      </c>
      <c r="Q1123" s="119">
        <v>0.08</v>
      </c>
      <c r="R1123" s="119">
        <v>6.4000000000000003E-3</v>
      </c>
      <c r="S1123" s="428">
        <v>1</v>
      </c>
      <c r="T1123" s="54" t="s">
        <v>84</v>
      </c>
      <c r="U1123" s="54" t="s">
        <v>4375</v>
      </c>
      <c r="V1123" s="75">
        <v>45048</v>
      </c>
      <c r="W1123" s="75">
        <v>45062</v>
      </c>
      <c r="X1123" s="54" t="s">
        <v>4376</v>
      </c>
      <c r="Y1123" s="57" t="s">
        <v>100</v>
      </c>
      <c r="Z1123" s="392">
        <v>1</v>
      </c>
      <c r="AA1123" s="58" t="s">
        <v>4377</v>
      </c>
      <c r="AB1123" s="435">
        <v>45061</v>
      </c>
      <c r="AC1123" s="392">
        <v>1</v>
      </c>
      <c r="AD1123" s="58" t="s">
        <v>4378</v>
      </c>
      <c r="AE1123" s="435">
        <v>45061</v>
      </c>
      <c r="AF1123" s="57" t="s">
        <v>79</v>
      </c>
      <c r="AG1123" s="437">
        <v>1</v>
      </c>
    </row>
    <row r="1124" spans="1:33" ht="39.75" customHeight="1" x14ac:dyDescent="0.25">
      <c r="A1124" s="53" t="s">
        <v>4511</v>
      </c>
      <c r="B1124" s="53">
        <v>7000</v>
      </c>
      <c r="C1124" s="53" t="s">
        <v>72</v>
      </c>
      <c r="D1124" s="53" t="s">
        <v>4209</v>
      </c>
      <c r="E1124" s="53">
        <v>3</v>
      </c>
      <c r="F1124" s="53" t="s">
        <v>4379</v>
      </c>
      <c r="G1124" s="53" t="s">
        <v>4364</v>
      </c>
      <c r="H1124" s="54" t="s">
        <v>94</v>
      </c>
      <c r="I1124" s="54" t="s">
        <v>196</v>
      </c>
      <c r="J1124" s="54" t="s">
        <v>80</v>
      </c>
      <c r="K1124" s="54" t="s">
        <v>80</v>
      </c>
      <c r="L1124" s="54" t="s">
        <v>80</v>
      </c>
      <c r="M1124" s="54" t="s">
        <v>80</v>
      </c>
      <c r="N1124" s="54" t="s">
        <v>80</v>
      </c>
      <c r="O1124" s="54" t="s">
        <v>80</v>
      </c>
      <c r="P1124" s="54" t="s">
        <v>2494</v>
      </c>
      <c r="Q1124" s="119">
        <v>0.08</v>
      </c>
      <c r="R1124" s="119">
        <v>6.4000000000000003E-3</v>
      </c>
      <c r="S1124" s="428">
        <v>1</v>
      </c>
      <c r="T1124" s="54" t="s">
        <v>84</v>
      </c>
      <c r="U1124" s="54" t="s">
        <v>2495</v>
      </c>
      <c r="V1124" s="75">
        <v>45063</v>
      </c>
      <c r="W1124" s="75">
        <v>45084</v>
      </c>
      <c r="X1124" s="54" t="s">
        <v>2114</v>
      </c>
      <c r="Y1124" s="57" t="s">
        <v>100</v>
      </c>
      <c r="Z1124" s="392">
        <v>1</v>
      </c>
      <c r="AA1124" s="58" t="s">
        <v>4380</v>
      </c>
      <c r="AB1124" s="435">
        <v>45084</v>
      </c>
      <c r="AC1124" s="392">
        <v>1</v>
      </c>
      <c r="AD1124" s="58" t="s">
        <v>4381</v>
      </c>
      <c r="AE1124" s="435">
        <v>45081</v>
      </c>
      <c r="AF1124" s="57" t="s">
        <v>79</v>
      </c>
      <c r="AG1124" s="437">
        <v>1</v>
      </c>
    </row>
    <row r="1125" spans="1:33" ht="39.75" customHeight="1" x14ac:dyDescent="0.25">
      <c r="A1125" s="53" t="s">
        <v>4511</v>
      </c>
      <c r="B1125" s="53">
        <v>7000</v>
      </c>
      <c r="C1125" s="53" t="s">
        <v>72</v>
      </c>
      <c r="D1125" s="53" t="s">
        <v>4209</v>
      </c>
      <c r="E1125" s="53">
        <v>3</v>
      </c>
      <c r="F1125" s="53" t="s">
        <v>4382</v>
      </c>
      <c r="G1125" s="53" t="s">
        <v>4364</v>
      </c>
      <c r="H1125" s="54" t="s">
        <v>94</v>
      </c>
      <c r="I1125" s="54" t="s">
        <v>196</v>
      </c>
      <c r="J1125" s="54" t="s">
        <v>80</v>
      </c>
      <c r="K1125" s="54" t="s">
        <v>80</v>
      </c>
      <c r="L1125" s="54" t="s">
        <v>80</v>
      </c>
      <c r="M1125" s="54" t="s">
        <v>80</v>
      </c>
      <c r="N1125" s="54" t="s">
        <v>80</v>
      </c>
      <c r="O1125" s="54" t="s">
        <v>80</v>
      </c>
      <c r="P1125" s="54" t="s">
        <v>2498</v>
      </c>
      <c r="Q1125" s="119">
        <v>0.16</v>
      </c>
      <c r="R1125" s="119">
        <v>1.2800000000000001E-2</v>
      </c>
      <c r="S1125" s="428">
        <v>1</v>
      </c>
      <c r="T1125" s="54" t="s">
        <v>84</v>
      </c>
      <c r="U1125" s="54" t="s">
        <v>2499</v>
      </c>
      <c r="V1125" s="75">
        <v>45084</v>
      </c>
      <c r="W1125" s="75">
        <v>45091</v>
      </c>
      <c r="X1125" s="54" t="s">
        <v>2114</v>
      </c>
      <c r="Y1125" s="57" t="s">
        <v>100</v>
      </c>
      <c r="Z1125" s="392">
        <v>1</v>
      </c>
      <c r="AA1125" s="58" t="s">
        <v>4383</v>
      </c>
      <c r="AB1125" s="435">
        <v>45091</v>
      </c>
      <c r="AC1125" s="392">
        <v>1</v>
      </c>
      <c r="AD1125" s="58" t="s">
        <v>4384</v>
      </c>
      <c r="AE1125" s="435">
        <v>45091</v>
      </c>
      <c r="AF1125" s="57" t="s">
        <v>79</v>
      </c>
      <c r="AG1125" s="437">
        <v>1</v>
      </c>
    </row>
    <row r="1126" spans="1:33" ht="39.75" customHeight="1" x14ac:dyDescent="0.25">
      <c r="A1126" s="53" t="s">
        <v>4511</v>
      </c>
      <c r="B1126" s="53">
        <v>7000</v>
      </c>
      <c r="C1126" s="53" t="s">
        <v>72</v>
      </c>
      <c r="D1126" s="53" t="s">
        <v>4209</v>
      </c>
      <c r="E1126" s="53">
        <v>3</v>
      </c>
      <c r="F1126" s="53" t="s">
        <v>4385</v>
      </c>
      <c r="G1126" s="53" t="s">
        <v>4364</v>
      </c>
      <c r="H1126" s="54" t="s">
        <v>102</v>
      </c>
      <c r="I1126" s="54" t="s">
        <v>196</v>
      </c>
      <c r="J1126" s="54" t="s">
        <v>80</v>
      </c>
      <c r="K1126" s="54" t="s">
        <v>80</v>
      </c>
      <c r="L1126" s="54" t="s">
        <v>80</v>
      </c>
      <c r="M1126" s="54" t="s">
        <v>80</v>
      </c>
      <c r="N1126" s="54" t="s">
        <v>80</v>
      </c>
      <c r="O1126" s="54" t="s">
        <v>80</v>
      </c>
      <c r="P1126" s="54" t="s">
        <v>2502</v>
      </c>
      <c r="Q1126" s="119">
        <v>0</v>
      </c>
      <c r="R1126" s="119">
        <v>0</v>
      </c>
      <c r="S1126" s="428">
        <v>1</v>
      </c>
      <c r="T1126" s="54" t="s">
        <v>84</v>
      </c>
      <c r="U1126" s="54" t="s">
        <v>4386</v>
      </c>
      <c r="V1126" s="75">
        <v>45091</v>
      </c>
      <c r="W1126" s="75">
        <v>45147</v>
      </c>
      <c r="X1126" s="54" t="s">
        <v>390</v>
      </c>
      <c r="Y1126" s="57" t="s">
        <v>100</v>
      </c>
      <c r="Z1126" s="392">
        <v>1</v>
      </c>
      <c r="AA1126" s="58" t="s">
        <v>4387</v>
      </c>
      <c r="AB1126" s="435">
        <v>45128</v>
      </c>
      <c r="AC1126" s="392">
        <v>1</v>
      </c>
      <c r="AD1126" s="58" t="s">
        <v>4388</v>
      </c>
      <c r="AE1126" s="435">
        <v>45128</v>
      </c>
      <c r="AF1126" s="57" t="s">
        <v>79</v>
      </c>
      <c r="AG1126" s="437">
        <v>1</v>
      </c>
    </row>
    <row r="1127" spans="1:33" ht="39.75" customHeight="1" x14ac:dyDescent="0.25">
      <c r="A1127" s="53" t="s">
        <v>4511</v>
      </c>
      <c r="B1127" s="53">
        <v>7000</v>
      </c>
      <c r="C1127" s="53" t="s">
        <v>72</v>
      </c>
      <c r="D1127" s="53" t="s">
        <v>4209</v>
      </c>
      <c r="E1127" s="53">
        <v>3</v>
      </c>
      <c r="F1127" s="53" t="s">
        <v>4389</v>
      </c>
      <c r="G1127" s="53" t="s">
        <v>4364</v>
      </c>
      <c r="H1127" s="54" t="s">
        <v>94</v>
      </c>
      <c r="I1127" s="54" t="s">
        <v>196</v>
      </c>
      <c r="J1127" s="54" t="s">
        <v>80</v>
      </c>
      <c r="K1127" s="54" t="s">
        <v>80</v>
      </c>
      <c r="L1127" s="54" t="s">
        <v>80</v>
      </c>
      <c r="M1127" s="54" t="s">
        <v>80</v>
      </c>
      <c r="N1127" s="54" t="s">
        <v>80</v>
      </c>
      <c r="O1127" s="54" t="s">
        <v>80</v>
      </c>
      <c r="P1127" s="54" t="s">
        <v>4390</v>
      </c>
      <c r="Q1127" s="119">
        <v>0.16</v>
      </c>
      <c r="R1127" s="119">
        <v>1.2800000000000001E-2</v>
      </c>
      <c r="S1127" s="428">
        <v>1</v>
      </c>
      <c r="T1127" s="54" t="s">
        <v>84</v>
      </c>
      <c r="U1127" s="54" t="s">
        <v>4391</v>
      </c>
      <c r="V1127" s="75">
        <v>45148</v>
      </c>
      <c r="W1127" s="75">
        <v>45155</v>
      </c>
      <c r="X1127" s="54" t="s">
        <v>2114</v>
      </c>
      <c r="Y1127" s="57" t="s">
        <v>100</v>
      </c>
      <c r="Z1127" s="392">
        <v>1</v>
      </c>
      <c r="AA1127" s="58" t="s">
        <v>4392</v>
      </c>
      <c r="AB1127" s="435">
        <v>45138</v>
      </c>
      <c r="AC1127" s="392">
        <v>1</v>
      </c>
      <c r="AD1127" s="58" t="s">
        <v>4393</v>
      </c>
      <c r="AE1127" s="435">
        <v>45138</v>
      </c>
      <c r="AF1127" s="57" t="s">
        <v>79</v>
      </c>
      <c r="AG1127" s="437">
        <v>1</v>
      </c>
    </row>
    <row r="1128" spans="1:33" ht="39.75" customHeight="1" x14ac:dyDescent="0.25">
      <c r="A1128" s="53" t="s">
        <v>4511</v>
      </c>
      <c r="B1128" s="53">
        <v>7000</v>
      </c>
      <c r="C1128" s="53" t="s">
        <v>72</v>
      </c>
      <c r="D1128" s="53" t="s">
        <v>4209</v>
      </c>
      <c r="E1128" s="53">
        <v>3</v>
      </c>
      <c r="F1128" s="53" t="s">
        <v>4394</v>
      </c>
      <c r="G1128" s="53" t="s">
        <v>4364</v>
      </c>
      <c r="H1128" s="54" t="s">
        <v>94</v>
      </c>
      <c r="I1128" s="54" t="s">
        <v>196</v>
      </c>
      <c r="J1128" s="54" t="s">
        <v>80</v>
      </c>
      <c r="K1128" s="54" t="s">
        <v>80</v>
      </c>
      <c r="L1128" s="54" t="s">
        <v>80</v>
      </c>
      <c r="M1128" s="54" t="s">
        <v>80</v>
      </c>
      <c r="N1128" s="54" t="s">
        <v>80</v>
      </c>
      <c r="O1128" s="54" t="s">
        <v>80</v>
      </c>
      <c r="P1128" s="54" t="s">
        <v>4395</v>
      </c>
      <c r="Q1128" s="119">
        <v>0.16</v>
      </c>
      <c r="R1128" s="119">
        <v>1.2800000000000001E-2</v>
      </c>
      <c r="S1128" s="428">
        <v>1</v>
      </c>
      <c r="T1128" s="54" t="s">
        <v>84</v>
      </c>
      <c r="U1128" s="54" t="s">
        <v>4396</v>
      </c>
      <c r="V1128" s="75">
        <v>45156</v>
      </c>
      <c r="W1128" s="75">
        <v>45177</v>
      </c>
      <c r="X1128" s="54" t="s">
        <v>2114</v>
      </c>
      <c r="Y1128" s="57" t="s">
        <v>100</v>
      </c>
      <c r="Z1128" s="392">
        <v>1</v>
      </c>
      <c r="AA1128" s="58" t="s">
        <v>4397</v>
      </c>
      <c r="AB1128" s="435">
        <v>45141</v>
      </c>
      <c r="AC1128" s="392">
        <v>1</v>
      </c>
      <c r="AD1128" s="58" t="s">
        <v>4398</v>
      </c>
      <c r="AE1128" s="435">
        <v>45138</v>
      </c>
      <c r="AF1128" s="57" t="s">
        <v>79</v>
      </c>
      <c r="AG1128" s="437">
        <v>1</v>
      </c>
    </row>
    <row r="1129" spans="1:33" ht="39.75" customHeight="1" x14ac:dyDescent="0.25">
      <c r="A1129" s="53" t="s">
        <v>4511</v>
      </c>
      <c r="B1129" s="53">
        <v>7000</v>
      </c>
      <c r="C1129" s="53" t="s">
        <v>72</v>
      </c>
      <c r="D1129" s="53" t="s">
        <v>4209</v>
      </c>
      <c r="E1129" s="53">
        <v>3</v>
      </c>
      <c r="F1129" s="53" t="s">
        <v>4399</v>
      </c>
      <c r="G1129" s="53" t="s">
        <v>4364</v>
      </c>
      <c r="H1129" s="54" t="s">
        <v>94</v>
      </c>
      <c r="I1129" s="54" t="s">
        <v>196</v>
      </c>
      <c r="J1129" s="54" t="s">
        <v>80</v>
      </c>
      <c r="K1129" s="54" t="s">
        <v>80</v>
      </c>
      <c r="L1129" s="54" t="s">
        <v>80</v>
      </c>
      <c r="M1129" s="54" t="s">
        <v>80</v>
      </c>
      <c r="N1129" s="54" t="s">
        <v>80</v>
      </c>
      <c r="O1129" s="54" t="s">
        <v>80</v>
      </c>
      <c r="P1129" s="54" t="s">
        <v>2533</v>
      </c>
      <c r="Q1129" s="119">
        <v>0.2</v>
      </c>
      <c r="R1129" s="119">
        <v>1.6E-2</v>
      </c>
      <c r="S1129" s="428">
        <v>1</v>
      </c>
      <c r="T1129" s="54" t="s">
        <v>84</v>
      </c>
      <c r="U1129" s="54" t="s">
        <v>2534</v>
      </c>
      <c r="V1129" s="75">
        <v>45177</v>
      </c>
      <c r="W1129" s="75">
        <v>45198</v>
      </c>
      <c r="X1129" s="54" t="s">
        <v>2114</v>
      </c>
      <c r="Y1129" s="57" t="s">
        <v>100</v>
      </c>
      <c r="Z1129" s="392">
        <v>1</v>
      </c>
      <c r="AA1129" s="58" t="s">
        <v>4400</v>
      </c>
      <c r="AB1129" s="435">
        <v>45141</v>
      </c>
      <c r="AC1129" s="392">
        <v>1</v>
      </c>
      <c r="AD1129" s="58" t="s">
        <v>4401</v>
      </c>
      <c r="AE1129" s="435">
        <v>45141</v>
      </c>
      <c r="AF1129" s="57" t="s">
        <v>79</v>
      </c>
      <c r="AG1129" s="437">
        <v>1</v>
      </c>
    </row>
    <row r="1130" spans="1:33" ht="39.75" customHeight="1" x14ac:dyDescent="0.25">
      <c r="A1130" s="49" t="s">
        <v>4511</v>
      </c>
      <c r="B1130" s="49">
        <v>7000</v>
      </c>
      <c r="C1130" s="49" t="s">
        <v>72</v>
      </c>
      <c r="D1130" s="49" t="s">
        <v>4209</v>
      </c>
      <c r="E1130" s="49">
        <v>3</v>
      </c>
      <c r="F1130" s="49" t="s">
        <v>4402</v>
      </c>
      <c r="G1130" s="49" t="s">
        <v>4402</v>
      </c>
      <c r="H1130" s="417" t="s">
        <v>75</v>
      </c>
      <c r="I1130" s="417" t="s">
        <v>196</v>
      </c>
      <c r="J1130" s="417" t="s">
        <v>265</v>
      </c>
      <c r="K1130" s="417" t="s">
        <v>671</v>
      </c>
      <c r="L1130" s="417" t="s">
        <v>79</v>
      </c>
      <c r="M1130" s="417" t="s">
        <v>4211</v>
      </c>
      <c r="N1130" s="417" t="s">
        <v>1293</v>
      </c>
      <c r="O1130" s="417" t="s">
        <v>585</v>
      </c>
      <c r="P1130" s="417" t="s">
        <v>4403</v>
      </c>
      <c r="Q1130" s="84">
        <v>0.08</v>
      </c>
      <c r="R1130" s="84"/>
      <c r="S1130" s="153">
        <v>1</v>
      </c>
      <c r="T1130" s="417" t="s">
        <v>84</v>
      </c>
      <c r="U1130" s="417" t="s">
        <v>4404</v>
      </c>
      <c r="V1130" s="171">
        <v>44958</v>
      </c>
      <c r="W1130" s="171">
        <v>45169</v>
      </c>
      <c r="X1130" s="417" t="s">
        <v>4318</v>
      </c>
      <c r="Y1130" s="57" t="s">
        <v>100</v>
      </c>
      <c r="Z1130" s="392">
        <v>1</v>
      </c>
      <c r="AA1130" s="58" t="s">
        <v>4851</v>
      </c>
      <c r="AB1130" s="435">
        <v>45149</v>
      </c>
      <c r="AC1130" s="392">
        <v>1</v>
      </c>
      <c r="AD1130" s="58" t="s">
        <v>4406</v>
      </c>
      <c r="AE1130" s="435">
        <v>45154</v>
      </c>
      <c r="AF1130" s="436" t="s">
        <v>92</v>
      </c>
      <c r="AG1130" s="437" t="s">
        <v>92</v>
      </c>
    </row>
    <row r="1131" spans="1:33" ht="39.75" customHeight="1" x14ac:dyDescent="0.25">
      <c r="A1131" s="53" t="s">
        <v>4511</v>
      </c>
      <c r="B1131" s="53">
        <v>7000</v>
      </c>
      <c r="C1131" s="53" t="s">
        <v>72</v>
      </c>
      <c r="D1131" s="53" t="s">
        <v>4209</v>
      </c>
      <c r="E1131" s="53">
        <v>3</v>
      </c>
      <c r="F1131" s="53" t="s">
        <v>4407</v>
      </c>
      <c r="G1131" s="53" t="s">
        <v>4402</v>
      </c>
      <c r="H1131" s="54" t="s">
        <v>94</v>
      </c>
      <c r="I1131" s="54" t="s">
        <v>196</v>
      </c>
      <c r="J1131" s="54" t="s">
        <v>80</v>
      </c>
      <c r="K1131" s="54" t="s">
        <v>80</v>
      </c>
      <c r="L1131" s="54" t="s">
        <v>80</v>
      </c>
      <c r="M1131" s="54" t="s">
        <v>80</v>
      </c>
      <c r="N1131" s="54" t="s">
        <v>80</v>
      </c>
      <c r="O1131" s="54" t="s">
        <v>80</v>
      </c>
      <c r="P1131" s="54" t="s">
        <v>4408</v>
      </c>
      <c r="Q1131" s="119">
        <v>0.5</v>
      </c>
      <c r="R1131" s="119">
        <v>0.04</v>
      </c>
      <c r="S1131" s="428">
        <v>1</v>
      </c>
      <c r="T1131" s="54" t="s">
        <v>84</v>
      </c>
      <c r="U1131" s="54" t="s">
        <v>4409</v>
      </c>
      <c r="V1131" s="75">
        <v>44928</v>
      </c>
      <c r="W1131" s="75">
        <v>45016</v>
      </c>
      <c r="X1131" s="54" t="s">
        <v>2114</v>
      </c>
      <c r="Y1131" s="57" t="s">
        <v>100</v>
      </c>
      <c r="Z1131" s="392">
        <v>1</v>
      </c>
      <c r="AA1131" s="58" t="s">
        <v>4410</v>
      </c>
      <c r="AB1131" s="435">
        <v>45016</v>
      </c>
      <c r="AC1131" s="392">
        <v>1</v>
      </c>
      <c r="AD1131" s="58" t="s">
        <v>4411</v>
      </c>
      <c r="AE1131" s="435">
        <v>45016</v>
      </c>
      <c r="AF1131" s="57" t="s">
        <v>79</v>
      </c>
      <c r="AG1131" s="437">
        <v>1</v>
      </c>
    </row>
    <row r="1132" spans="1:33" ht="39.75" customHeight="1" x14ac:dyDescent="0.25">
      <c r="A1132" s="53" t="s">
        <v>4511</v>
      </c>
      <c r="B1132" s="53">
        <v>7000</v>
      </c>
      <c r="C1132" s="53" t="s">
        <v>72</v>
      </c>
      <c r="D1132" s="53" t="s">
        <v>4209</v>
      </c>
      <c r="E1132" s="53">
        <v>3</v>
      </c>
      <c r="F1132" s="53" t="s">
        <v>4412</v>
      </c>
      <c r="G1132" s="53" t="s">
        <v>4402</v>
      </c>
      <c r="H1132" s="54" t="s">
        <v>102</v>
      </c>
      <c r="I1132" s="54" t="s">
        <v>196</v>
      </c>
      <c r="J1132" s="54" t="s">
        <v>80</v>
      </c>
      <c r="K1132" s="54" t="s">
        <v>80</v>
      </c>
      <c r="L1132" s="54" t="s">
        <v>80</v>
      </c>
      <c r="M1132" s="54" t="s">
        <v>80</v>
      </c>
      <c r="N1132" s="54" t="s">
        <v>80</v>
      </c>
      <c r="O1132" s="54" t="s">
        <v>80</v>
      </c>
      <c r="P1132" s="54" t="s">
        <v>2464</v>
      </c>
      <c r="Q1132" s="119">
        <v>0</v>
      </c>
      <c r="R1132" s="119">
        <v>0</v>
      </c>
      <c r="S1132" s="428">
        <v>1</v>
      </c>
      <c r="T1132" s="54" t="s">
        <v>84</v>
      </c>
      <c r="U1132" s="54" t="s">
        <v>2465</v>
      </c>
      <c r="V1132" s="75">
        <v>45016</v>
      </c>
      <c r="W1132" s="75">
        <v>45058</v>
      </c>
      <c r="X1132" s="54" t="s">
        <v>390</v>
      </c>
      <c r="Y1132" s="57" t="s">
        <v>100</v>
      </c>
      <c r="Z1132" s="392">
        <v>1</v>
      </c>
      <c r="AA1132" s="58" t="s">
        <v>4413</v>
      </c>
      <c r="AB1132" s="435">
        <v>45051</v>
      </c>
      <c r="AC1132" s="392">
        <v>1</v>
      </c>
      <c r="AD1132" s="58" t="s">
        <v>4414</v>
      </c>
      <c r="AE1132" s="435">
        <v>45051</v>
      </c>
      <c r="AF1132" s="57" t="s">
        <v>79</v>
      </c>
      <c r="AG1132" s="437">
        <v>1</v>
      </c>
    </row>
    <row r="1133" spans="1:33" ht="39.75" customHeight="1" x14ac:dyDescent="0.25">
      <c r="A1133" s="53" t="s">
        <v>4511</v>
      </c>
      <c r="B1133" s="53">
        <v>7000</v>
      </c>
      <c r="C1133" s="53" t="s">
        <v>72</v>
      </c>
      <c r="D1133" s="53" t="s">
        <v>4209</v>
      </c>
      <c r="E1133" s="53">
        <v>3</v>
      </c>
      <c r="F1133" s="53" t="s">
        <v>4415</v>
      </c>
      <c r="G1133" s="53" t="s">
        <v>4402</v>
      </c>
      <c r="H1133" s="54" t="s">
        <v>94</v>
      </c>
      <c r="I1133" s="54" t="s">
        <v>196</v>
      </c>
      <c r="J1133" s="54" t="s">
        <v>80</v>
      </c>
      <c r="K1133" s="54" t="s">
        <v>80</v>
      </c>
      <c r="L1133" s="54" t="s">
        <v>80</v>
      </c>
      <c r="M1133" s="54" t="s">
        <v>80</v>
      </c>
      <c r="N1133" s="54" t="s">
        <v>80</v>
      </c>
      <c r="O1133" s="54" t="s">
        <v>80</v>
      </c>
      <c r="P1133" s="54" t="s">
        <v>4416</v>
      </c>
      <c r="Q1133" s="119">
        <v>0.5</v>
      </c>
      <c r="R1133" s="119">
        <v>0.04</v>
      </c>
      <c r="S1133" s="428">
        <v>1</v>
      </c>
      <c r="T1133" s="54" t="s">
        <v>84</v>
      </c>
      <c r="U1133" s="54" t="s">
        <v>2470</v>
      </c>
      <c r="V1133" s="75">
        <v>45061</v>
      </c>
      <c r="W1133" s="75">
        <v>45063</v>
      </c>
      <c r="X1133" s="54" t="s">
        <v>2114</v>
      </c>
      <c r="Y1133" s="57" t="s">
        <v>100</v>
      </c>
      <c r="Z1133" s="392">
        <v>1</v>
      </c>
      <c r="AA1133" s="58" t="s">
        <v>4417</v>
      </c>
      <c r="AB1133" s="435">
        <v>45071</v>
      </c>
      <c r="AC1133" s="392">
        <v>1</v>
      </c>
      <c r="AD1133" s="58" t="s">
        <v>4418</v>
      </c>
      <c r="AE1133" s="435">
        <v>45071</v>
      </c>
      <c r="AF1133" s="57" t="s">
        <v>79</v>
      </c>
      <c r="AG1133" s="437">
        <v>1</v>
      </c>
    </row>
    <row r="1134" spans="1:33" ht="39.75" customHeight="1" x14ac:dyDescent="0.25">
      <c r="A1134" s="53" t="s">
        <v>4511</v>
      </c>
      <c r="B1134" s="53">
        <v>7000</v>
      </c>
      <c r="C1134" s="53" t="s">
        <v>72</v>
      </c>
      <c r="D1134" s="53" t="s">
        <v>4209</v>
      </c>
      <c r="E1134" s="53">
        <v>3</v>
      </c>
      <c r="F1134" s="53" t="s">
        <v>4419</v>
      </c>
      <c r="G1134" s="53" t="s">
        <v>4402</v>
      </c>
      <c r="H1134" s="54" t="s">
        <v>102</v>
      </c>
      <c r="I1134" s="54" t="s">
        <v>196</v>
      </c>
      <c r="J1134" s="54" t="s">
        <v>80</v>
      </c>
      <c r="K1134" s="54" t="s">
        <v>80</v>
      </c>
      <c r="L1134" s="54" t="s">
        <v>80</v>
      </c>
      <c r="M1134" s="54" t="s">
        <v>80</v>
      </c>
      <c r="N1134" s="54" t="s">
        <v>80</v>
      </c>
      <c r="O1134" s="54" t="s">
        <v>80</v>
      </c>
      <c r="P1134" s="54" t="s">
        <v>2474</v>
      </c>
      <c r="Q1134" s="119">
        <v>0</v>
      </c>
      <c r="R1134" s="119">
        <v>0</v>
      </c>
      <c r="S1134" s="428">
        <v>1</v>
      </c>
      <c r="T1134" s="54" t="s">
        <v>84</v>
      </c>
      <c r="U1134" s="54" t="s">
        <v>4420</v>
      </c>
      <c r="V1134" s="75">
        <v>45063</v>
      </c>
      <c r="W1134" s="75">
        <v>45169</v>
      </c>
      <c r="X1134" s="54" t="s">
        <v>390</v>
      </c>
      <c r="Y1134" s="57" t="s">
        <v>100</v>
      </c>
      <c r="Z1134" s="392">
        <v>1</v>
      </c>
      <c r="AA1134" s="58" t="s">
        <v>4851</v>
      </c>
      <c r="AB1134" s="435">
        <v>45149</v>
      </c>
      <c r="AC1134" s="392">
        <v>1</v>
      </c>
      <c r="AD1134" s="58" t="s">
        <v>4421</v>
      </c>
      <c r="AE1134" s="435">
        <v>45154</v>
      </c>
      <c r="AF1134" s="57" t="s">
        <v>79</v>
      </c>
      <c r="AG1134" s="437">
        <v>1</v>
      </c>
    </row>
    <row r="1135" spans="1:33" ht="39.75" customHeight="1" x14ac:dyDescent="0.25">
      <c r="A1135" s="49" t="s">
        <v>4511</v>
      </c>
      <c r="B1135" s="49">
        <v>7000</v>
      </c>
      <c r="C1135" s="49" t="s">
        <v>72</v>
      </c>
      <c r="D1135" s="49" t="s">
        <v>4209</v>
      </c>
      <c r="E1135" s="49">
        <v>3</v>
      </c>
      <c r="F1135" s="49" t="s">
        <v>4422</v>
      </c>
      <c r="G1135" s="49" t="s">
        <v>4422</v>
      </c>
      <c r="H1135" s="417" t="s">
        <v>75</v>
      </c>
      <c r="I1135" s="417" t="s">
        <v>730</v>
      </c>
      <c r="J1135" s="417" t="s">
        <v>265</v>
      </c>
      <c r="K1135" s="417" t="s">
        <v>931</v>
      </c>
      <c r="L1135" s="417" t="s">
        <v>125</v>
      </c>
      <c r="M1135" s="417" t="s">
        <v>4211</v>
      </c>
      <c r="N1135" s="417" t="s">
        <v>1293</v>
      </c>
      <c r="O1135" s="417" t="s">
        <v>585</v>
      </c>
      <c r="P1135" s="417" t="s">
        <v>4423</v>
      </c>
      <c r="Q1135" s="50">
        <v>0.08</v>
      </c>
      <c r="R1135" s="50"/>
      <c r="S1135" s="153">
        <v>100</v>
      </c>
      <c r="T1135" s="417" t="s">
        <v>301</v>
      </c>
      <c r="U1135" s="417" t="s">
        <v>4424</v>
      </c>
      <c r="V1135" s="171">
        <v>44928</v>
      </c>
      <c r="W1135" s="171">
        <v>45289</v>
      </c>
      <c r="X1135" s="417" t="s">
        <v>4273</v>
      </c>
      <c r="Y1135" s="443" t="s">
        <v>89</v>
      </c>
      <c r="Z1135" s="444">
        <v>0.96</v>
      </c>
      <c r="AA1135" s="445" t="s">
        <v>4425</v>
      </c>
      <c r="AB1135" s="446">
        <v>45289</v>
      </c>
      <c r="AC1135" s="444">
        <v>0.96</v>
      </c>
      <c r="AD1135" s="445" t="s">
        <v>4425</v>
      </c>
      <c r="AE1135" s="446">
        <v>45289</v>
      </c>
      <c r="AF1135" s="447" t="s">
        <v>92</v>
      </c>
      <c r="AG1135" s="448" t="s">
        <v>92</v>
      </c>
    </row>
    <row r="1136" spans="1:33" ht="39.75" customHeight="1" x14ac:dyDescent="0.25">
      <c r="A1136" s="53" t="s">
        <v>4511</v>
      </c>
      <c r="B1136" s="53">
        <v>7000</v>
      </c>
      <c r="C1136" s="53" t="s">
        <v>72</v>
      </c>
      <c r="D1136" s="53" t="s">
        <v>4209</v>
      </c>
      <c r="E1136" s="53">
        <v>3</v>
      </c>
      <c r="F1136" s="53" t="s">
        <v>4426</v>
      </c>
      <c r="G1136" s="53" t="s">
        <v>4422</v>
      </c>
      <c r="H1136" s="53" t="s">
        <v>94</v>
      </c>
      <c r="I1136" s="53" t="s">
        <v>730</v>
      </c>
      <c r="J1136" s="53" t="s">
        <v>80</v>
      </c>
      <c r="K1136" s="53" t="s">
        <v>80</v>
      </c>
      <c r="L1136" s="53" t="s">
        <v>80</v>
      </c>
      <c r="M1136" s="53" t="s">
        <v>80</v>
      </c>
      <c r="N1136" s="53" t="s">
        <v>80</v>
      </c>
      <c r="O1136" s="53" t="s">
        <v>80</v>
      </c>
      <c r="P1136" s="53" t="s">
        <v>4427</v>
      </c>
      <c r="Q1136" s="386">
        <v>0.12</v>
      </c>
      <c r="R1136" s="386">
        <v>0.01</v>
      </c>
      <c r="S1136" s="169">
        <v>100</v>
      </c>
      <c r="T1136" s="53" t="s">
        <v>301</v>
      </c>
      <c r="U1136" s="53" t="s">
        <v>4428</v>
      </c>
      <c r="V1136" s="23">
        <v>44928</v>
      </c>
      <c r="W1136" s="23">
        <v>45289</v>
      </c>
      <c r="X1136" s="53" t="s">
        <v>4273</v>
      </c>
      <c r="Y1136" s="57" t="s">
        <v>100</v>
      </c>
      <c r="Z1136" s="392">
        <v>1.08</v>
      </c>
      <c r="AA1136" s="58" t="s">
        <v>4429</v>
      </c>
      <c r="AB1136" s="435">
        <v>45289</v>
      </c>
      <c r="AC1136" s="392">
        <v>1</v>
      </c>
      <c r="AD1136" s="58" t="s">
        <v>4430</v>
      </c>
      <c r="AE1136" s="435">
        <v>45289</v>
      </c>
      <c r="AF1136" s="57" t="s">
        <v>79</v>
      </c>
      <c r="AG1136" s="437">
        <v>1</v>
      </c>
    </row>
    <row r="1137" spans="1:33" ht="39.75" customHeight="1" x14ac:dyDescent="0.25">
      <c r="A1137" s="53" t="s">
        <v>4511</v>
      </c>
      <c r="B1137" s="53">
        <v>7000</v>
      </c>
      <c r="C1137" s="53" t="s">
        <v>72</v>
      </c>
      <c r="D1137" s="53" t="s">
        <v>4209</v>
      </c>
      <c r="E1137" s="53">
        <v>3</v>
      </c>
      <c r="F1137" s="53" t="s">
        <v>4431</v>
      </c>
      <c r="G1137" s="53" t="s">
        <v>4422</v>
      </c>
      <c r="H1137" s="53" t="s">
        <v>94</v>
      </c>
      <c r="I1137" s="53" t="s">
        <v>730</v>
      </c>
      <c r="J1137" s="53" t="s">
        <v>80</v>
      </c>
      <c r="K1137" s="53" t="s">
        <v>80</v>
      </c>
      <c r="L1137" s="53" t="s">
        <v>80</v>
      </c>
      <c r="M1137" s="53" t="s">
        <v>80</v>
      </c>
      <c r="N1137" s="53" t="s">
        <v>80</v>
      </c>
      <c r="O1137" s="53" t="s">
        <v>80</v>
      </c>
      <c r="P1137" s="53" t="s">
        <v>4432</v>
      </c>
      <c r="Q1137" s="386">
        <v>0.12</v>
      </c>
      <c r="R1137" s="386">
        <v>0.01</v>
      </c>
      <c r="S1137" s="169">
        <v>100</v>
      </c>
      <c r="T1137" s="53" t="s">
        <v>301</v>
      </c>
      <c r="U1137" s="53" t="s">
        <v>4428</v>
      </c>
      <c r="V1137" s="23">
        <v>44928</v>
      </c>
      <c r="W1137" s="23">
        <v>45289</v>
      </c>
      <c r="X1137" s="53" t="s">
        <v>4273</v>
      </c>
      <c r="Y1137" s="57" t="s">
        <v>100</v>
      </c>
      <c r="Z1137" s="392">
        <v>1.07</v>
      </c>
      <c r="AA1137" s="58" t="s">
        <v>4433</v>
      </c>
      <c r="AB1137" s="435">
        <v>45289</v>
      </c>
      <c r="AC1137" s="392">
        <v>1</v>
      </c>
      <c r="AD1137" s="58" t="s">
        <v>4434</v>
      </c>
      <c r="AE1137" s="435">
        <v>45289</v>
      </c>
      <c r="AF1137" s="57" t="s">
        <v>79</v>
      </c>
      <c r="AG1137" s="437">
        <v>1</v>
      </c>
    </row>
    <row r="1138" spans="1:33" ht="39.75" customHeight="1" x14ac:dyDescent="0.25">
      <c r="A1138" s="53" t="s">
        <v>4511</v>
      </c>
      <c r="B1138" s="53">
        <v>7000</v>
      </c>
      <c r="C1138" s="53" t="s">
        <v>72</v>
      </c>
      <c r="D1138" s="53" t="s">
        <v>4209</v>
      </c>
      <c r="E1138" s="53">
        <v>3</v>
      </c>
      <c r="F1138" s="53" t="s">
        <v>4435</v>
      </c>
      <c r="G1138" s="53" t="s">
        <v>4422</v>
      </c>
      <c r="H1138" s="53" t="s">
        <v>94</v>
      </c>
      <c r="I1138" s="53" t="s">
        <v>730</v>
      </c>
      <c r="J1138" s="53" t="s">
        <v>80</v>
      </c>
      <c r="K1138" s="53" t="s">
        <v>80</v>
      </c>
      <c r="L1138" s="53" t="s">
        <v>80</v>
      </c>
      <c r="M1138" s="53" t="s">
        <v>80</v>
      </c>
      <c r="N1138" s="53" t="s">
        <v>80</v>
      </c>
      <c r="O1138" s="53" t="s">
        <v>80</v>
      </c>
      <c r="P1138" s="53" t="s">
        <v>4436</v>
      </c>
      <c r="Q1138" s="386">
        <v>0.12</v>
      </c>
      <c r="R1138" s="386">
        <v>0.01</v>
      </c>
      <c r="S1138" s="169">
        <v>100</v>
      </c>
      <c r="T1138" s="53" t="s">
        <v>301</v>
      </c>
      <c r="U1138" s="53" t="s">
        <v>4428</v>
      </c>
      <c r="V1138" s="23">
        <v>44928</v>
      </c>
      <c r="W1138" s="23">
        <v>45289</v>
      </c>
      <c r="X1138" s="53" t="s">
        <v>4273</v>
      </c>
      <c r="Y1138" s="57" t="s">
        <v>100</v>
      </c>
      <c r="Z1138" s="392">
        <v>1.1499999999999999</v>
      </c>
      <c r="AA1138" s="58" t="s">
        <v>4437</v>
      </c>
      <c r="AB1138" s="435">
        <v>45289</v>
      </c>
      <c r="AC1138" s="392">
        <v>1</v>
      </c>
      <c r="AD1138" s="58" t="s">
        <v>4438</v>
      </c>
      <c r="AE1138" s="435">
        <v>45289</v>
      </c>
      <c r="AF1138" s="57" t="s">
        <v>79</v>
      </c>
      <c r="AG1138" s="437">
        <v>1</v>
      </c>
    </row>
    <row r="1139" spans="1:33" ht="39.75" customHeight="1" x14ac:dyDescent="0.25">
      <c r="A1139" s="53" t="s">
        <v>4511</v>
      </c>
      <c r="B1139" s="53">
        <v>7000</v>
      </c>
      <c r="C1139" s="53" t="s">
        <v>72</v>
      </c>
      <c r="D1139" s="53" t="s">
        <v>4209</v>
      </c>
      <c r="E1139" s="53">
        <v>3</v>
      </c>
      <c r="F1139" s="53" t="s">
        <v>4439</v>
      </c>
      <c r="G1139" s="53" t="s">
        <v>4422</v>
      </c>
      <c r="H1139" s="53" t="s">
        <v>94</v>
      </c>
      <c r="I1139" s="53" t="s">
        <v>730</v>
      </c>
      <c r="J1139" s="53" t="s">
        <v>80</v>
      </c>
      <c r="K1139" s="53" t="s">
        <v>80</v>
      </c>
      <c r="L1139" s="53" t="s">
        <v>80</v>
      </c>
      <c r="M1139" s="53" t="s">
        <v>80</v>
      </c>
      <c r="N1139" s="53" t="s">
        <v>80</v>
      </c>
      <c r="O1139" s="53" t="s">
        <v>80</v>
      </c>
      <c r="P1139" s="53" t="s">
        <v>4440</v>
      </c>
      <c r="Q1139" s="386">
        <v>0.12</v>
      </c>
      <c r="R1139" s="386">
        <v>0.01</v>
      </c>
      <c r="S1139" s="169">
        <v>100</v>
      </c>
      <c r="T1139" s="53" t="s">
        <v>301</v>
      </c>
      <c r="U1139" s="53" t="s">
        <v>4441</v>
      </c>
      <c r="V1139" s="23">
        <v>44928</v>
      </c>
      <c r="W1139" s="23">
        <v>45289</v>
      </c>
      <c r="X1139" s="53" t="s">
        <v>2114</v>
      </c>
      <c r="Y1139" s="57" t="s">
        <v>100</v>
      </c>
      <c r="Z1139" s="392">
        <v>1</v>
      </c>
      <c r="AA1139" s="58" t="s">
        <v>4442</v>
      </c>
      <c r="AB1139" s="435">
        <v>45289</v>
      </c>
      <c r="AC1139" s="392">
        <v>1</v>
      </c>
      <c r="AD1139" s="58" t="s">
        <v>4442</v>
      </c>
      <c r="AE1139" s="435">
        <v>45289</v>
      </c>
      <c r="AF1139" s="57" t="s">
        <v>79</v>
      </c>
      <c r="AG1139" s="437">
        <v>1</v>
      </c>
    </row>
    <row r="1140" spans="1:33" ht="39.75" customHeight="1" x14ac:dyDescent="0.25">
      <c r="A1140" s="53" t="s">
        <v>4511</v>
      </c>
      <c r="B1140" s="53">
        <v>7000</v>
      </c>
      <c r="C1140" s="53" t="s">
        <v>72</v>
      </c>
      <c r="D1140" s="53" t="s">
        <v>4209</v>
      </c>
      <c r="E1140" s="53">
        <v>3</v>
      </c>
      <c r="F1140" s="53" t="s">
        <v>4443</v>
      </c>
      <c r="G1140" s="53" t="s">
        <v>4422</v>
      </c>
      <c r="H1140" s="53" t="s">
        <v>94</v>
      </c>
      <c r="I1140" s="53" t="s">
        <v>730</v>
      </c>
      <c r="J1140" s="53" t="s">
        <v>80</v>
      </c>
      <c r="K1140" s="53" t="s">
        <v>80</v>
      </c>
      <c r="L1140" s="53" t="s">
        <v>80</v>
      </c>
      <c r="M1140" s="53" t="s">
        <v>80</v>
      </c>
      <c r="N1140" s="53" t="s">
        <v>80</v>
      </c>
      <c r="O1140" s="53" t="s">
        <v>80</v>
      </c>
      <c r="P1140" s="53" t="s">
        <v>4444</v>
      </c>
      <c r="Q1140" s="386">
        <v>0.12</v>
      </c>
      <c r="R1140" s="386">
        <v>0.01</v>
      </c>
      <c r="S1140" s="169">
        <v>100</v>
      </c>
      <c r="T1140" s="53" t="s">
        <v>301</v>
      </c>
      <c r="U1140" s="53" t="s">
        <v>4445</v>
      </c>
      <c r="V1140" s="23">
        <v>44928</v>
      </c>
      <c r="W1140" s="23">
        <v>45289</v>
      </c>
      <c r="X1140" s="53" t="s">
        <v>2114</v>
      </c>
      <c r="Y1140" s="57" t="s">
        <v>100</v>
      </c>
      <c r="Z1140" s="392">
        <v>1.06</v>
      </c>
      <c r="AA1140" s="58" t="s">
        <v>4446</v>
      </c>
      <c r="AB1140" s="435">
        <v>45289</v>
      </c>
      <c r="AC1140" s="392">
        <v>1</v>
      </c>
      <c r="AD1140" s="58" t="s">
        <v>4447</v>
      </c>
      <c r="AE1140" s="435">
        <v>45289</v>
      </c>
      <c r="AF1140" s="57" t="s">
        <v>79</v>
      </c>
      <c r="AG1140" s="437">
        <v>1</v>
      </c>
    </row>
    <row r="1141" spans="1:33" ht="39.75" customHeight="1" x14ac:dyDescent="0.25">
      <c r="A1141" s="53" t="s">
        <v>4511</v>
      </c>
      <c r="B1141" s="53">
        <v>7000</v>
      </c>
      <c r="C1141" s="53" t="s">
        <v>72</v>
      </c>
      <c r="D1141" s="53" t="s">
        <v>4209</v>
      </c>
      <c r="E1141" s="53">
        <v>3</v>
      </c>
      <c r="F1141" s="53" t="s">
        <v>4448</v>
      </c>
      <c r="G1141" s="53" t="s">
        <v>4422</v>
      </c>
      <c r="H1141" s="53" t="s">
        <v>94</v>
      </c>
      <c r="I1141" s="53" t="s">
        <v>730</v>
      </c>
      <c r="J1141" s="53" t="s">
        <v>80</v>
      </c>
      <c r="K1141" s="53" t="s">
        <v>80</v>
      </c>
      <c r="L1141" s="53" t="s">
        <v>80</v>
      </c>
      <c r="M1141" s="53" t="s">
        <v>80</v>
      </c>
      <c r="N1141" s="53" t="s">
        <v>80</v>
      </c>
      <c r="O1141" s="53" t="s">
        <v>80</v>
      </c>
      <c r="P1141" s="53" t="s">
        <v>4449</v>
      </c>
      <c r="Q1141" s="386">
        <v>0.12</v>
      </c>
      <c r="R1141" s="386">
        <v>0.01</v>
      </c>
      <c r="S1141" s="169">
        <v>100</v>
      </c>
      <c r="T1141" s="53" t="s">
        <v>301</v>
      </c>
      <c r="U1141" s="53" t="s">
        <v>4450</v>
      </c>
      <c r="V1141" s="23">
        <v>44928</v>
      </c>
      <c r="W1141" s="23">
        <v>45289</v>
      </c>
      <c r="X1141" s="53" t="s">
        <v>2114</v>
      </c>
      <c r="Y1141" s="57" t="s">
        <v>100</v>
      </c>
      <c r="Z1141" s="392">
        <v>1.29</v>
      </c>
      <c r="AA1141" s="58" t="s">
        <v>4451</v>
      </c>
      <c r="AB1141" s="435">
        <v>45289</v>
      </c>
      <c r="AC1141" s="392">
        <v>1</v>
      </c>
      <c r="AD1141" s="58" t="s">
        <v>4452</v>
      </c>
      <c r="AE1141" s="435">
        <v>45289</v>
      </c>
      <c r="AF1141" s="57" t="s">
        <v>79</v>
      </c>
      <c r="AG1141" s="437">
        <v>1</v>
      </c>
    </row>
    <row r="1142" spans="1:33" ht="39.75" customHeight="1" x14ac:dyDescent="0.25">
      <c r="A1142" s="53" t="s">
        <v>4511</v>
      </c>
      <c r="B1142" s="53">
        <v>7000</v>
      </c>
      <c r="C1142" s="53" t="s">
        <v>72</v>
      </c>
      <c r="D1142" s="53" t="s">
        <v>4209</v>
      </c>
      <c r="E1142" s="53">
        <v>3</v>
      </c>
      <c r="F1142" s="53" t="s">
        <v>4453</v>
      </c>
      <c r="G1142" s="53" t="s">
        <v>4422</v>
      </c>
      <c r="H1142" s="53" t="s">
        <v>94</v>
      </c>
      <c r="I1142" s="53" t="s">
        <v>730</v>
      </c>
      <c r="J1142" s="53" t="s">
        <v>80</v>
      </c>
      <c r="K1142" s="53" t="s">
        <v>80</v>
      </c>
      <c r="L1142" s="53" t="s">
        <v>80</v>
      </c>
      <c r="M1142" s="53" t="s">
        <v>80</v>
      </c>
      <c r="N1142" s="53" t="s">
        <v>80</v>
      </c>
      <c r="O1142" s="53" t="s">
        <v>80</v>
      </c>
      <c r="P1142" s="53" t="s">
        <v>4454</v>
      </c>
      <c r="Q1142" s="386">
        <v>0.14000000000000001</v>
      </c>
      <c r="R1142" s="386">
        <v>0.01</v>
      </c>
      <c r="S1142" s="169">
        <v>100</v>
      </c>
      <c r="T1142" s="53" t="s">
        <v>301</v>
      </c>
      <c r="U1142" s="53" t="s">
        <v>4455</v>
      </c>
      <c r="V1142" s="23">
        <v>44928</v>
      </c>
      <c r="W1142" s="23">
        <v>45289</v>
      </c>
      <c r="X1142" s="53" t="s">
        <v>2114</v>
      </c>
      <c r="Y1142" s="57" t="s">
        <v>100</v>
      </c>
      <c r="Z1142" s="392">
        <v>1</v>
      </c>
      <c r="AA1142" s="58" t="s">
        <v>4456</v>
      </c>
      <c r="AB1142" s="435">
        <v>45289</v>
      </c>
      <c r="AC1142" s="392">
        <v>1</v>
      </c>
      <c r="AD1142" s="58" t="s">
        <v>4456</v>
      </c>
      <c r="AE1142" s="435">
        <v>45289</v>
      </c>
      <c r="AF1142" s="57" t="s">
        <v>79</v>
      </c>
      <c r="AG1142" s="437">
        <v>1</v>
      </c>
    </row>
    <row r="1143" spans="1:33" ht="39.75" customHeight="1" x14ac:dyDescent="0.25">
      <c r="A1143" s="53" t="s">
        <v>4511</v>
      </c>
      <c r="B1143" s="53">
        <v>7000</v>
      </c>
      <c r="C1143" s="53" t="s">
        <v>72</v>
      </c>
      <c r="D1143" s="53" t="s">
        <v>4209</v>
      </c>
      <c r="E1143" s="53">
        <v>3</v>
      </c>
      <c r="F1143" s="53" t="s">
        <v>4457</v>
      </c>
      <c r="G1143" s="53" t="s">
        <v>4422</v>
      </c>
      <c r="H1143" s="53" t="s">
        <v>94</v>
      </c>
      <c r="I1143" s="53" t="s">
        <v>730</v>
      </c>
      <c r="J1143" s="53" t="s">
        <v>80</v>
      </c>
      <c r="K1143" s="53" t="s">
        <v>80</v>
      </c>
      <c r="L1143" s="53" t="s">
        <v>80</v>
      </c>
      <c r="M1143" s="53" t="s">
        <v>80</v>
      </c>
      <c r="N1143" s="53" t="s">
        <v>80</v>
      </c>
      <c r="O1143" s="53" t="s">
        <v>80</v>
      </c>
      <c r="P1143" s="53" t="s">
        <v>4458</v>
      </c>
      <c r="Q1143" s="386">
        <v>0.14000000000000001</v>
      </c>
      <c r="R1143" s="386">
        <v>0.01</v>
      </c>
      <c r="S1143" s="169">
        <v>100</v>
      </c>
      <c r="T1143" s="53" t="s">
        <v>301</v>
      </c>
      <c r="U1143" s="53" t="s">
        <v>4455</v>
      </c>
      <c r="V1143" s="23">
        <v>44928</v>
      </c>
      <c r="W1143" s="23">
        <v>45289</v>
      </c>
      <c r="X1143" s="53" t="s">
        <v>2114</v>
      </c>
      <c r="Y1143" s="443" t="s">
        <v>89</v>
      </c>
      <c r="Z1143" s="444">
        <v>0.75</v>
      </c>
      <c r="AA1143" s="445" t="s">
        <v>4459</v>
      </c>
      <c r="AB1143" s="446">
        <v>45289</v>
      </c>
      <c r="AC1143" s="444">
        <v>0.75</v>
      </c>
      <c r="AD1143" s="445" t="s">
        <v>4459</v>
      </c>
      <c r="AE1143" s="446">
        <v>45289</v>
      </c>
      <c r="AF1143" s="449" t="s">
        <v>125</v>
      </c>
      <c r="AG1143" s="448">
        <v>0.75</v>
      </c>
    </row>
    <row r="1144" spans="1:33" ht="39.75" customHeight="1" x14ac:dyDescent="0.25">
      <c r="A1144" s="49" t="s">
        <v>4511</v>
      </c>
      <c r="B1144" s="49">
        <v>7000</v>
      </c>
      <c r="C1144" s="49" t="s">
        <v>72</v>
      </c>
      <c r="D1144" s="49" t="s">
        <v>4209</v>
      </c>
      <c r="E1144" s="49">
        <v>3</v>
      </c>
      <c r="F1144" s="49" t="s">
        <v>4460</v>
      </c>
      <c r="G1144" s="49" t="s">
        <v>4460</v>
      </c>
      <c r="H1144" s="417" t="s">
        <v>75</v>
      </c>
      <c r="I1144" s="417" t="s">
        <v>730</v>
      </c>
      <c r="J1144" s="417" t="s">
        <v>265</v>
      </c>
      <c r="K1144" s="417" t="s">
        <v>931</v>
      </c>
      <c r="L1144" s="417" t="s">
        <v>125</v>
      </c>
      <c r="M1144" s="417" t="s">
        <v>4211</v>
      </c>
      <c r="N1144" s="417" t="s">
        <v>1293</v>
      </c>
      <c r="O1144" s="417" t="s">
        <v>585</v>
      </c>
      <c r="P1144" s="417" t="s">
        <v>4461</v>
      </c>
      <c r="Q1144" s="50">
        <v>0.08</v>
      </c>
      <c r="R1144" s="50"/>
      <c r="S1144" s="153">
        <v>100</v>
      </c>
      <c r="T1144" s="417" t="s">
        <v>301</v>
      </c>
      <c r="U1144" s="417" t="s">
        <v>4462</v>
      </c>
      <c r="V1144" s="171">
        <v>44928</v>
      </c>
      <c r="W1144" s="171">
        <v>45289</v>
      </c>
      <c r="X1144" s="417" t="s">
        <v>2114</v>
      </c>
      <c r="Y1144" s="57" t="s">
        <v>100</v>
      </c>
      <c r="Z1144" s="392">
        <v>1</v>
      </c>
      <c r="AA1144" s="58" t="s">
        <v>4463</v>
      </c>
      <c r="AB1144" s="435">
        <v>45289</v>
      </c>
      <c r="AC1144" s="392">
        <v>1</v>
      </c>
      <c r="AD1144" s="58" t="s">
        <v>4463</v>
      </c>
      <c r="AE1144" s="435">
        <v>45289</v>
      </c>
      <c r="AF1144" s="436" t="s">
        <v>92</v>
      </c>
      <c r="AG1144" s="437" t="s">
        <v>92</v>
      </c>
    </row>
    <row r="1145" spans="1:33" ht="39.75" customHeight="1" x14ac:dyDescent="0.25">
      <c r="A1145" s="53" t="s">
        <v>4511</v>
      </c>
      <c r="B1145" s="53">
        <v>7000</v>
      </c>
      <c r="C1145" s="53" t="s">
        <v>72</v>
      </c>
      <c r="D1145" s="53" t="s">
        <v>4209</v>
      </c>
      <c r="E1145" s="53">
        <v>3</v>
      </c>
      <c r="F1145" s="53" t="s">
        <v>4464</v>
      </c>
      <c r="G1145" s="53" t="s">
        <v>4460</v>
      </c>
      <c r="H1145" s="53" t="s">
        <v>94</v>
      </c>
      <c r="I1145" s="53" t="s">
        <v>730</v>
      </c>
      <c r="J1145" s="53" t="s">
        <v>80</v>
      </c>
      <c r="K1145" s="53" t="s">
        <v>80</v>
      </c>
      <c r="L1145" s="53" t="s">
        <v>80</v>
      </c>
      <c r="M1145" s="53" t="s">
        <v>80</v>
      </c>
      <c r="N1145" s="53" t="s">
        <v>80</v>
      </c>
      <c r="O1145" s="53" t="s">
        <v>80</v>
      </c>
      <c r="P1145" s="53" t="s">
        <v>4465</v>
      </c>
      <c r="Q1145" s="386">
        <v>0.12</v>
      </c>
      <c r="R1145" s="386">
        <v>0.01</v>
      </c>
      <c r="S1145" s="169">
        <v>100</v>
      </c>
      <c r="T1145" s="53" t="s">
        <v>301</v>
      </c>
      <c r="U1145" s="53" t="s">
        <v>4428</v>
      </c>
      <c r="V1145" s="23">
        <v>44928</v>
      </c>
      <c r="W1145" s="23">
        <v>45289</v>
      </c>
      <c r="X1145" s="53" t="s">
        <v>4273</v>
      </c>
      <c r="Y1145" s="57" t="s">
        <v>100</v>
      </c>
      <c r="Z1145" s="392">
        <v>1.02</v>
      </c>
      <c r="AA1145" s="58" t="s">
        <v>4466</v>
      </c>
      <c r="AB1145" s="435">
        <v>45289</v>
      </c>
      <c r="AC1145" s="392">
        <v>1</v>
      </c>
      <c r="AD1145" s="58" t="s">
        <v>4467</v>
      </c>
      <c r="AE1145" s="435">
        <v>45289</v>
      </c>
      <c r="AF1145" s="57" t="s">
        <v>79</v>
      </c>
      <c r="AG1145" s="437">
        <v>1</v>
      </c>
    </row>
    <row r="1146" spans="1:33" ht="39.75" customHeight="1" x14ac:dyDescent="0.25">
      <c r="A1146" s="53" t="s">
        <v>4511</v>
      </c>
      <c r="B1146" s="53">
        <v>7000</v>
      </c>
      <c r="C1146" s="53" t="s">
        <v>72</v>
      </c>
      <c r="D1146" s="53" t="s">
        <v>4209</v>
      </c>
      <c r="E1146" s="53">
        <v>3</v>
      </c>
      <c r="F1146" s="53" t="s">
        <v>4468</v>
      </c>
      <c r="G1146" s="53" t="s">
        <v>4460</v>
      </c>
      <c r="H1146" s="53" t="s">
        <v>94</v>
      </c>
      <c r="I1146" s="53" t="s">
        <v>730</v>
      </c>
      <c r="J1146" s="53" t="s">
        <v>80</v>
      </c>
      <c r="K1146" s="53" t="s">
        <v>80</v>
      </c>
      <c r="L1146" s="53" t="s">
        <v>80</v>
      </c>
      <c r="M1146" s="53" t="s">
        <v>80</v>
      </c>
      <c r="N1146" s="53" t="s">
        <v>80</v>
      </c>
      <c r="O1146" s="53" t="s">
        <v>80</v>
      </c>
      <c r="P1146" s="53" t="s">
        <v>4469</v>
      </c>
      <c r="Q1146" s="386">
        <v>0.12</v>
      </c>
      <c r="R1146" s="386">
        <v>0.01</v>
      </c>
      <c r="S1146" s="169">
        <v>100</v>
      </c>
      <c r="T1146" s="53" t="s">
        <v>301</v>
      </c>
      <c r="U1146" s="53" t="s">
        <v>4428</v>
      </c>
      <c r="V1146" s="23">
        <v>44928</v>
      </c>
      <c r="W1146" s="23">
        <v>45289</v>
      </c>
      <c r="X1146" s="53" t="s">
        <v>4273</v>
      </c>
      <c r="Y1146" s="57" t="s">
        <v>100</v>
      </c>
      <c r="Z1146" s="392">
        <v>1.07</v>
      </c>
      <c r="AA1146" s="58" t="s">
        <v>4470</v>
      </c>
      <c r="AB1146" s="435">
        <v>45289</v>
      </c>
      <c r="AC1146" s="392">
        <v>1</v>
      </c>
      <c r="AD1146" s="58" t="s">
        <v>4471</v>
      </c>
      <c r="AE1146" s="435">
        <v>45289</v>
      </c>
      <c r="AF1146" s="57" t="s">
        <v>79</v>
      </c>
      <c r="AG1146" s="437">
        <v>1</v>
      </c>
    </row>
    <row r="1147" spans="1:33" ht="39.75" customHeight="1" x14ac:dyDescent="0.25">
      <c r="A1147" s="53" t="s">
        <v>4511</v>
      </c>
      <c r="B1147" s="53">
        <v>7000</v>
      </c>
      <c r="C1147" s="53" t="s">
        <v>72</v>
      </c>
      <c r="D1147" s="53" t="s">
        <v>4209</v>
      </c>
      <c r="E1147" s="53">
        <v>3</v>
      </c>
      <c r="F1147" s="53" t="s">
        <v>4472</v>
      </c>
      <c r="G1147" s="53" t="s">
        <v>4460</v>
      </c>
      <c r="H1147" s="53" t="s">
        <v>94</v>
      </c>
      <c r="I1147" s="53" t="s">
        <v>730</v>
      </c>
      <c r="J1147" s="53" t="s">
        <v>80</v>
      </c>
      <c r="K1147" s="53" t="s">
        <v>80</v>
      </c>
      <c r="L1147" s="53" t="s">
        <v>80</v>
      </c>
      <c r="M1147" s="53" t="s">
        <v>80</v>
      </c>
      <c r="N1147" s="53" t="s">
        <v>80</v>
      </c>
      <c r="O1147" s="53" t="s">
        <v>80</v>
      </c>
      <c r="P1147" s="53" t="s">
        <v>4473</v>
      </c>
      <c r="Q1147" s="386">
        <v>0.12</v>
      </c>
      <c r="R1147" s="386">
        <v>0.01</v>
      </c>
      <c r="S1147" s="169">
        <v>100</v>
      </c>
      <c r="T1147" s="53" t="s">
        <v>301</v>
      </c>
      <c r="U1147" s="53" t="s">
        <v>4428</v>
      </c>
      <c r="V1147" s="23">
        <v>44928</v>
      </c>
      <c r="W1147" s="23">
        <v>45289</v>
      </c>
      <c r="X1147" s="53" t="s">
        <v>4273</v>
      </c>
      <c r="Y1147" s="57" t="s">
        <v>100</v>
      </c>
      <c r="Z1147" s="392">
        <v>1.28</v>
      </c>
      <c r="AA1147" s="58" t="s">
        <v>4474</v>
      </c>
      <c r="AB1147" s="435">
        <v>45289</v>
      </c>
      <c r="AC1147" s="392">
        <v>1</v>
      </c>
      <c r="AD1147" s="58" t="s">
        <v>4475</v>
      </c>
      <c r="AE1147" s="435">
        <v>45289</v>
      </c>
      <c r="AF1147" s="57" t="s">
        <v>79</v>
      </c>
      <c r="AG1147" s="437">
        <v>1</v>
      </c>
    </row>
    <row r="1148" spans="1:33" ht="39.75" customHeight="1" x14ac:dyDescent="0.25">
      <c r="A1148" s="53" t="s">
        <v>4511</v>
      </c>
      <c r="B1148" s="53">
        <v>7000</v>
      </c>
      <c r="C1148" s="53" t="s">
        <v>72</v>
      </c>
      <c r="D1148" s="53" t="s">
        <v>4209</v>
      </c>
      <c r="E1148" s="53">
        <v>3</v>
      </c>
      <c r="F1148" s="53" t="s">
        <v>4476</v>
      </c>
      <c r="G1148" s="53" t="s">
        <v>4460</v>
      </c>
      <c r="H1148" s="53" t="s">
        <v>94</v>
      </c>
      <c r="I1148" s="53" t="s">
        <v>730</v>
      </c>
      <c r="J1148" s="53" t="s">
        <v>80</v>
      </c>
      <c r="K1148" s="53" t="s">
        <v>80</v>
      </c>
      <c r="L1148" s="53" t="s">
        <v>80</v>
      </c>
      <c r="M1148" s="53" t="s">
        <v>80</v>
      </c>
      <c r="N1148" s="53" t="s">
        <v>80</v>
      </c>
      <c r="O1148" s="53" t="s">
        <v>80</v>
      </c>
      <c r="P1148" s="53" t="s">
        <v>4477</v>
      </c>
      <c r="Q1148" s="386">
        <v>0.12</v>
      </c>
      <c r="R1148" s="386">
        <v>0.01</v>
      </c>
      <c r="S1148" s="169">
        <v>100</v>
      </c>
      <c r="T1148" s="53" t="s">
        <v>301</v>
      </c>
      <c r="U1148" s="53" t="s">
        <v>4428</v>
      </c>
      <c r="V1148" s="23">
        <v>44928</v>
      </c>
      <c r="W1148" s="23">
        <v>45289</v>
      </c>
      <c r="X1148" s="53" t="s">
        <v>4273</v>
      </c>
      <c r="Y1148" s="57" t="s">
        <v>100</v>
      </c>
      <c r="Z1148" s="392">
        <v>1.05</v>
      </c>
      <c r="AA1148" s="58" t="s">
        <v>4478</v>
      </c>
      <c r="AB1148" s="435">
        <v>45289</v>
      </c>
      <c r="AC1148" s="392">
        <v>1</v>
      </c>
      <c r="AD1148" s="58" t="s">
        <v>4479</v>
      </c>
      <c r="AE1148" s="435">
        <v>45289</v>
      </c>
      <c r="AF1148" s="57" t="s">
        <v>79</v>
      </c>
      <c r="AG1148" s="437">
        <v>1</v>
      </c>
    </row>
    <row r="1149" spans="1:33" ht="39.75" customHeight="1" x14ac:dyDescent="0.25">
      <c r="A1149" s="53" t="s">
        <v>4511</v>
      </c>
      <c r="B1149" s="53">
        <v>7000</v>
      </c>
      <c r="C1149" s="53" t="s">
        <v>72</v>
      </c>
      <c r="D1149" s="53" t="s">
        <v>4209</v>
      </c>
      <c r="E1149" s="53">
        <v>3</v>
      </c>
      <c r="F1149" s="53" t="s">
        <v>4480</v>
      </c>
      <c r="G1149" s="53" t="s">
        <v>4460</v>
      </c>
      <c r="H1149" s="53" t="s">
        <v>94</v>
      </c>
      <c r="I1149" s="53" t="s">
        <v>730</v>
      </c>
      <c r="J1149" s="53" t="s">
        <v>80</v>
      </c>
      <c r="K1149" s="53" t="s">
        <v>80</v>
      </c>
      <c r="L1149" s="53" t="s">
        <v>80</v>
      </c>
      <c r="M1149" s="53" t="s">
        <v>80</v>
      </c>
      <c r="N1149" s="53" t="s">
        <v>80</v>
      </c>
      <c r="O1149" s="53" t="s">
        <v>80</v>
      </c>
      <c r="P1149" s="53" t="s">
        <v>4481</v>
      </c>
      <c r="Q1149" s="386">
        <v>0.12</v>
      </c>
      <c r="R1149" s="386">
        <v>0.01</v>
      </c>
      <c r="S1149" s="169">
        <v>100</v>
      </c>
      <c r="T1149" s="53" t="s">
        <v>301</v>
      </c>
      <c r="U1149" s="53" t="s">
        <v>4482</v>
      </c>
      <c r="V1149" s="23">
        <v>44928</v>
      </c>
      <c r="W1149" s="23">
        <v>45289</v>
      </c>
      <c r="X1149" s="53" t="s">
        <v>4273</v>
      </c>
      <c r="Y1149" s="57" t="s">
        <v>100</v>
      </c>
      <c r="Z1149" s="392">
        <v>1.05</v>
      </c>
      <c r="AA1149" s="58" t="s">
        <v>4483</v>
      </c>
      <c r="AB1149" s="435">
        <v>45289</v>
      </c>
      <c r="AC1149" s="392">
        <v>1</v>
      </c>
      <c r="AD1149" s="58" t="s">
        <v>4484</v>
      </c>
      <c r="AE1149" s="435">
        <v>45289</v>
      </c>
      <c r="AF1149" s="57" t="s">
        <v>79</v>
      </c>
      <c r="AG1149" s="437">
        <v>1</v>
      </c>
    </row>
    <row r="1150" spans="1:33" ht="39.75" customHeight="1" x14ac:dyDescent="0.25">
      <c r="A1150" s="53" t="s">
        <v>4511</v>
      </c>
      <c r="B1150" s="53">
        <v>7000</v>
      </c>
      <c r="C1150" s="53" t="s">
        <v>72</v>
      </c>
      <c r="D1150" s="53" t="s">
        <v>4209</v>
      </c>
      <c r="E1150" s="53">
        <v>3</v>
      </c>
      <c r="F1150" s="53" t="s">
        <v>4485</v>
      </c>
      <c r="G1150" s="53" t="s">
        <v>4460</v>
      </c>
      <c r="H1150" s="53" t="s">
        <v>94</v>
      </c>
      <c r="I1150" s="53" t="s">
        <v>730</v>
      </c>
      <c r="J1150" s="53" t="s">
        <v>80</v>
      </c>
      <c r="K1150" s="53" t="s">
        <v>80</v>
      </c>
      <c r="L1150" s="53" t="s">
        <v>80</v>
      </c>
      <c r="M1150" s="53" t="s">
        <v>80</v>
      </c>
      <c r="N1150" s="53" t="s">
        <v>80</v>
      </c>
      <c r="O1150" s="53" t="s">
        <v>80</v>
      </c>
      <c r="P1150" s="53" t="s">
        <v>4486</v>
      </c>
      <c r="Q1150" s="386">
        <v>0.12</v>
      </c>
      <c r="R1150" s="386">
        <v>0.01</v>
      </c>
      <c r="S1150" s="169">
        <v>100</v>
      </c>
      <c r="T1150" s="53" t="s">
        <v>301</v>
      </c>
      <c r="U1150" s="53" t="s">
        <v>4482</v>
      </c>
      <c r="V1150" s="23">
        <v>44928</v>
      </c>
      <c r="W1150" s="23">
        <v>45289</v>
      </c>
      <c r="X1150" s="53" t="s">
        <v>4273</v>
      </c>
      <c r="Y1150" s="57" t="s">
        <v>100</v>
      </c>
      <c r="Z1150" s="392">
        <v>1.21</v>
      </c>
      <c r="AA1150" s="58" t="s">
        <v>4487</v>
      </c>
      <c r="AB1150" s="435">
        <v>45289</v>
      </c>
      <c r="AC1150" s="392">
        <v>1</v>
      </c>
      <c r="AD1150" s="58" t="s">
        <v>4488</v>
      </c>
      <c r="AE1150" s="435">
        <v>45289</v>
      </c>
      <c r="AF1150" s="57" t="s">
        <v>79</v>
      </c>
      <c r="AG1150" s="437">
        <v>1</v>
      </c>
    </row>
    <row r="1151" spans="1:33" ht="39.75" customHeight="1" x14ac:dyDescent="0.25">
      <c r="A1151" s="53" t="s">
        <v>4511</v>
      </c>
      <c r="B1151" s="53">
        <v>7000</v>
      </c>
      <c r="C1151" s="53" t="s">
        <v>72</v>
      </c>
      <c r="D1151" s="53" t="s">
        <v>4209</v>
      </c>
      <c r="E1151" s="53">
        <v>3</v>
      </c>
      <c r="F1151" s="53" t="s">
        <v>4489</v>
      </c>
      <c r="G1151" s="53" t="s">
        <v>4460</v>
      </c>
      <c r="H1151" s="53" t="s">
        <v>94</v>
      </c>
      <c r="I1151" s="53" t="s">
        <v>730</v>
      </c>
      <c r="J1151" s="53" t="s">
        <v>80</v>
      </c>
      <c r="K1151" s="53" t="s">
        <v>80</v>
      </c>
      <c r="L1151" s="53" t="s">
        <v>80</v>
      </c>
      <c r="M1151" s="53" t="s">
        <v>80</v>
      </c>
      <c r="N1151" s="53" t="s">
        <v>80</v>
      </c>
      <c r="O1151" s="53" t="s">
        <v>80</v>
      </c>
      <c r="P1151" s="53" t="s">
        <v>4490</v>
      </c>
      <c r="Q1151" s="386">
        <v>0.14000000000000001</v>
      </c>
      <c r="R1151" s="386">
        <v>0.01</v>
      </c>
      <c r="S1151" s="169">
        <v>100</v>
      </c>
      <c r="T1151" s="53" t="s">
        <v>301</v>
      </c>
      <c r="U1151" s="53" t="s">
        <v>4455</v>
      </c>
      <c r="V1151" s="23">
        <v>44928</v>
      </c>
      <c r="W1151" s="23">
        <v>45289</v>
      </c>
      <c r="X1151" s="53" t="s">
        <v>4273</v>
      </c>
      <c r="Y1151" s="57" t="s">
        <v>100</v>
      </c>
      <c r="Z1151" s="392">
        <v>1</v>
      </c>
      <c r="AA1151" s="58" t="s">
        <v>4491</v>
      </c>
      <c r="AB1151" s="435">
        <v>45289</v>
      </c>
      <c r="AC1151" s="392">
        <v>1</v>
      </c>
      <c r="AD1151" s="58" t="s">
        <v>4491</v>
      </c>
      <c r="AE1151" s="435">
        <v>45289</v>
      </c>
      <c r="AF1151" s="57" t="s">
        <v>79</v>
      </c>
      <c r="AG1151" s="437">
        <v>1</v>
      </c>
    </row>
    <row r="1152" spans="1:33" ht="39.75" customHeight="1" x14ac:dyDescent="0.25">
      <c r="A1152" s="53" t="s">
        <v>4511</v>
      </c>
      <c r="B1152" s="53">
        <v>7000</v>
      </c>
      <c r="C1152" s="53" t="s">
        <v>72</v>
      </c>
      <c r="D1152" s="53" t="s">
        <v>4209</v>
      </c>
      <c r="E1152" s="53">
        <v>3</v>
      </c>
      <c r="F1152" s="53" t="s">
        <v>4492</v>
      </c>
      <c r="G1152" s="53" t="s">
        <v>4460</v>
      </c>
      <c r="H1152" s="53" t="s">
        <v>94</v>
      </c>
      <c r="I1152" s="53" t="s">
        <v>730</v>
      </c>
      <c r="J1152" s="53" t="s">
        <v>80</v>
      </c>
      <c r="K1152" s="53" t="s">
        <v>80</v>
      </c>
      <c r="L1152" s="53" t="s">
        <v>80</v>
      </c>
      <c r="M1152" s="53" t="s">
        <v>80</v>
      </c>
      <c r="N1152" s="53" t="s">
        <v>80</v>
      </c>
      <c r="O1152" s="53" t="s">
        <v>80</v>
      </c>
      <c r="P1152" s="53" t="s">
        <v>4493</v>
      </c>
      <c r="Q1152" s="386">
        <v>0.14000000000000001</v>
      </c>
      <c r="R1152" s="386">
        <v>0.01</v>
      </c>
      <c r="S1152" s="169">
        <v>100</v>
      </c>
      <c r="T1152" s="53" t="s">
        <v>301</v>
      </c>
      <c r="U1152" s="53" t="s">
        <v>4455</v>
      </c>
      <c r="V1152" s="23">
        <v>44928</v>
      </c>
      <c r="W1152" s="23">
        <v>45289</v>
      </c>
      <c r="X1152" s="53" t="s">
        <v>4273</v>
      </c>
      <c r="Y1152" s="443" t="s">
        <v>89</v>
      </c>
      <c r="Z1152" s="444">
        <v>0.98</v>
      </c>
      <c r="AA1152" s="445" t="s">
        <v>4494</v>
      </c>
      <c r="AB1152" s="446">
        <v>45289</v>
      </c>
      <c r="AC1152" s="444">
        <v>0.98</v>
      </c>
      <c r="AD1152" s="445" t="s">
        <v>4494</v>
      </c>
      <c r="AE1152" s="446">
        <v>45289</v>
      </c>
      <c r="AF1152" s="449" t="s">
        <v>125</v>
      </c>
      <c r="AG1152" s="448">
        <v>0.98</v>
      </c>
    </row>
    <row r="1153" spans="1:33" ht="39.75" customHeight="1" x14ac:dyDescent="0.25">
      <c r="A1153" s="49" t="s">
        <v>4511</v>
      </c>
      <c r="B1153" s="49">
        <v>7000</v>
      </c>
      <c r="C1153" s="49" t="s">
        <v>72</v>
      </c>
      <c r="D1153" s="49" t="s">
        <v>4209</v>
      </c>
      <c r="E1153" s="49">
        <v>3</v>
      </c>
      <c r="F1153" s="49" t="s">
        <v>4495</v>
      </c>
      <c r="G1153" s="49" t="s">
        <v>4495</v>
      </c>
      <c r="H1153" s="417" t="s">
        <v>75</v>
      </c>
      <c r="I1153" s="417" t="s">
        <v>730</v>
      </c>
      <c r="J1153" s="417" t="s">
        <v>265</v>
      </c>
      <c r="K1153" s="417" t="s">
        <v>931</v>
      </c>
      <c r="L1153" s="417" t="s">
        <v>125</v>
      </c>
      <c r="M1153" s="417" t="s">
        <v>4211</v>
      </c>
      <c r="N1153" s="417" t="s">
        <v>1293</v>
      </c>
      <c r="O1153" s="417" t="s">
        <v>585</v>
      </c>
      <c r="P1153" s="417" t="s">
        <v>4496</v>
      </c>
      <c r="Q1153" s="84">
        <v>7.0000000000000007E-2</v>
      </c>
      <c r="R1153" s="84"/>
      <c r="S1153" s="153">
        <v>100</v>
      </c>
      <c r="T1153" s="417" t="s">
        <v>301</v>
      </c>
      <c r="U1153" s="417" t="s">
        <v>4462</v>
      </c>
      <c r="V1153" s="171">
        <v>44928</v>
      </c>
      <c r="W1153" s="171">
        <v>45289</v>
      </c>
      <c r="X1153" s="417" t="s">
        <v>2114</v>
      </c>
      <c r="Y1153" s="443" t="s">
        <v>89</v>
      </c>
      <c r="Z1153" s="444"/>
      <c r="AA1153" s="445"/>
      <c r="AB1153" s="446"/>
      <c r="AC1153" s="444">
        <v>0.82</v>
      </c>
      <c r="AD1153" s="445" t="s">
        <v>4535</v>
      </c>
      <c r="AE1153" s="446">
        <v>45289</v>
      </c>
      <c r="AF1153" s="447" t="s">
        <v>92</v>
      </c>
      <c r="AG1153" s="448" t="s">
        <v>92</v>
      </c>
    </row>
    <row r="1154" spans="1:33" ht="39.75" customHeight="1" x14ac:dyDescent="0.25">
      <c r="A1154" s="53" t="s">
        <v>4511</v>
      </c>
      <c r="B1154" s="53">
        <v>7000</v>
      </c>
      <c r="C1154" s="53" t="s">
        <v>72</v>
      </c>
      <c r="D1154" s="53" t="s">
        <v>4209</v>
      </c>
      <c r="E1154" s="53">
        <v>3</v>
      </c>
      <c r="F1154" s="53" t="s">
        <v>4497</v>
      </c>
      <c r="G1154" s="53" t="s">
        <v>4495</v>
      </c>
      <c r="H1154" s="54" t="s">
        <v>94</v>
      </c>
      <c r="I1154" s="54" t="s">
        <v>730</v>
      </c>
      <c r="J1154" s="54" t="s">
        <v>80</v>
      </c>
      <c r="K1154" s="54" t="s">
        <v>80</v>
      </c>
      <c r="L1154" s="54" t="s">
        <v>80</v>
      </c>
      <c r="M1154" s="54" t="s">
        <v>80</v>
      </c>
      <c r="N1154" s="54" t="s">
        <v>80</v>
      </c>
      <c r="O1154" s="54" t="s">
        <v>80</v>
      </c>
      <c r="P1154" s="54" t="s">
        <v>4498</v>
      </c>
      <c r="Q1154" s="119">
        <v>0.5</v>
      </c>
      <c r="R1154" s="119">
        <v>3.5000000000000003E-2</v>
      </c>
      <c r="S1154" s="428">
        <v>100</v>
      </c>
      <c r="T1154" s="54" t="s">
        <v>301</v>
      </c>
      <c r="U1154" s="54" t="s">
        <v>4455</v>
      </c>
      <c r="V1154" s="75">
        <v>44928</v>
      </c>
      <c r="W1154" s="75">
        <v>45289</v>
      </c>
      <c r="X1154" s="54" t="s">
        <v>2114</v>
      </c>
      <c r="Y1154" s="57" t="s">
        <v>100</v>
      </c>
      <c r="Z1154" s="392">
        <v>0.99</v>
      </c>
      <c r="AA1154" s="58" t="s">
        <v>4499</v>
      </c>
      <c r="AB1154" s="435">
        <v>45289</v>
      </c>
      <c r="AC1154" s="392">
        <v>1</v>
      </c>
      <c r="AD1154" s="58" t="s">
        <v>4533</v>
      </c>
      <c r="AE1154" s="435">
        <v>45289</v>
      </c>
      <c r="AF1154" s="57" t="s">
        <v>79</v>
      </c>
      <c r="AG1154" s="437">
        <v>1</v>
      </c>
    </row>
    <row r="1155" spans="1:33" ht="39.75" customHeight="1" x14ac:dyDescent="0.25">
      <c r="A1155" s="53" t="s">
        <v>4511</v>
      </c>
      <c r="B1155" s="53">
        <v>7000</v>
      </c>
      <c r="C1155" s="53" t="s">
        <v>72</v>
      </c>
      <c r="D1155" s="53" t="s">
        <v>4209</v>
      </c>
      <c r="E1155" s="53">
        <v>3</v>
      </c>
      <c r="F1155" s="53" t="s">
        <v>4500</v>
      </c>
      <c r="G1155" s="53" t="s">
        <v>4495</v>
      </c>
      <c r="H1155" s="54" t="s">
        <v>94</v>
      </c>
      <c r="I1155" s="54" t="s">
        <v>730</v>
      </c>
      <c r="J1155" s="54" t="s">
        <v>80</v>
      </c>
      <c r="K1155" s="54" t="s">
        <v>80</v>
      </c>
      <c r="L1155" s="54" t="s">
        <v>80</v>
      </c>
      <c r="M1155" s="54" t="s">
        <v>80</v>
      </c>
      <c r="N1155" s="54" t="s">
        <v>80</v>
      </c>
      <c r="O1155" s="54" t="s">
        <v>80</v>
      </c>
      <c r="P1155" s="54" t="s">
        <v>4501</v>
      </c>
      <c r="Q1155" s="119">
        <v>0.5</v>
      </c>
      <c r="R1155" s="119">
        <v>3.5000000000000003E-2</v>
      </c>
      <c r="S1155" s="428">
        <v>100</v>
      </c>
      <c r="T1155" s="54" t="s">
        <v>301</v>
      </c>
      <c r="U1155" s="54" t="s">
        <v>4455</v>
      </c>
      <c r="V1155" s="75">
        <v>44928</v>
      </c>
      <c r="W1155" s="75">
        <v>45289</v>
      </c>
      <c r="X1155" s="54" t="s">
        <v>2114</v>
      </c>
      <c r="Y1155" s="443" t="s">
        <v>89</v>
      </c>
      <c r="Z1155" s="444">
        <v>0.65</v>
      </c>
      <c r="AA1155" s="445" t="s">
        <v>4502</v>
      </c>
      <c r="AB1155" s="446">
        <v>45289</v>
      </c>
      <c r="AC1155" s="444">
        <v>0.66</v>
      </c>
      <c r="AD1155" s="445" t="s">
        <v>4534</v>
      </c>
      <c r="AE1155" s="446">
        <v>45289</v>
      </c>
      <c r="AF1155" s="449" t="s">
        <v>125</v>
      </c>
      <c r="AG1155" s="448">
        <v>0.66</v>
      </c>
    </row>
    <row r="1156" spans="1:33" ht="39.75" customHeight="1" x14ac:dyDescent="0.25">
      <c r="A1156" s="63" t="s">
        <v>4511</v>
      </c>
      <c r="B1156" s="63">
        <v>7000</v>
      </c>
      <c r="C1156" s="63" t="s">
        <v>72</v>
      </c>
      <c r="D1156" s="63" t="s">
        <v>4209</v>
      </c>
      <c r="E1156" s="63">
        <v>3</v>
      </c>
      <c r="F1156" s="63" t="s">
        <v>4503</v>
      </c>
      <c r="G1156" s="63" t="s">
        <v>4503</v>
      </c>
      <c r="H1156" s="418" t="s">
        <v>155</v>
      </c>
      <c r="I1156" s="418" t="s">
        <v>155</v>
      </c>
      <c r="J1156" s="418" t="s">
        <v>80</v>
      </c>
      <c r="K1156" s="418" t="s">
        <v>80</v>
      </c>
      <c r="L1156" s="418" t="s">
        <v>80</v>
      </c>
      <c r="M1156" s="418" t="s">
        <v>80</v>
      </c>
      <c r="N1156" s="418" t="s">
        <v>80</v>
      </c>
      <c r="O1156" s="418" t="s">
        <v>80</v>
      </c>
      <c r="P1156" s="418" t="s">
        <v>156</v>
      </c>
      <c r="Q1156" s="186">
        <v>1</v>
      </c>
      <c r="R1156" s="186"/>
      <c r="S1156" s="429">
        <v>8</v>
      </c>
      <c r="T1156" s="418" t="s">
        <v>84</v>
      </c>
      <c r="U1156" s="418" t="s">
        <v>162</v>
      </c>
      <c r="V1156" s="412">
        <v>44927</v>
      </c>
      <c r="W1156" s="412">
        <v>45290</v>
      </c>
      <c r="X1156" s="418" t="s">
        <v>2114</v>
      </c>
      <c r="Y1156" s="57" t="s">
        <v>100</v>
      </c>
      <c r="Z1156" s="392">
        <v>1</v>
      </c>
      <c r="AA1156" s="58" t="s">
        <v>4651</v>
      </c>
      <c r="AB1156" s="435">
        <v>45291</v>
      </c>
      <c r="AC1156" s="392">
        <v>1</v>
      </c>
      <c r="AD1156" s="58" t="s">
        <v>4651</v>
      </c>
      <c r="AE1156" s="435">
        <v>45291</v>
      </c>
      <c r="AF1156" s="436" t="s">
        <v>92</v>
      </c>
      <c r="AG1156" s="437" t="s">
        <v>92</v>
      </c>
    </row>
    <row r="1157" spans="1:33" ht="39.75" customHeight="1" x14ac:dyDescent="0.25">
      <c r="A1157" s="53" t="s">
        <v>4511</v>
      </c>
      <c r="B1157" s="53">
        <v>7000</v>
      </c>
      <c r="C1157" s="53" t="s">
        <v>72</v>
      </c>
      <c r="D1157" s="53" t="s">
        <v>4209</v>
      </c>
      <c r="E1157" s="53">
        <v>3</v>
      </c>
      <c r="F1157" s="53" t="s">
        <v>4504</v>
      </c>
      <c r="G1157" s="53" t="s">
        <v>4503</v>
      </c>
      <c r="H1157" s="54" t="s">
        <v>159</v>
      </c>
      <c r="I1157" s="54" t="s">
        <v>160</v>
      </c>
      <c r="J1157" s="54" t="s">
        <v>80</v>
      </c>
      <c r="K1157" s="54" t="s">
        <v>80</v>
      </c>
      <c r="L1157" s="54" t="s">
        <v>80</v>
      </c>
      <c r="M1157" s="54" t="s">
        <v>80</v>
      </c>
      <c r="N1157" s="54" t="s">
        <v>80</v>
      </c>
      <c r="O1157" s="54" t="s">
        <v>80</v>
      </c>
      <c r="P1157" s="54" t="s">
        <v>161</v>
      </c>
      <c r="Q1157" s="119">
        <v>0.25</v>
      </c>
      <c r="R1157" s="119">
        <v>0.25</v>
      </c>
      <c r="S1157" s="428">
        <v>2</v>
      </c>
      <c r="T1157" s="54" t="s">
        <v>84</v>
      </c>
      <c r="U1157" s="54" t="s">
        <v>162</v>
      </c>
      <c r="V1157" s="75">
        <v>44927</v>
      </c>
      <c r="W1157" s="75">
        <v>45016</v>
      </c>
      <c r="X1157" s="54" t="s">
        <v>2114</v>
      </c>
      <c r="Y1157" s="57" t="s">
        <v>100</v>
      </c>
      <c r="Z1157" s="392">
        <v>1</v>
      </c>
      <c r="AA1157" s="58" t="s">
        <v>788</v>
      </c>
      <c r="AB1157" s="435">
        <v>45016</v>
      </c>
      <c r="AC1157" s="392">
        <v>1</v>
      </c>
      <c r="AD1157" s="58" t="s">
        <v>230</v>
      </c>
      <c r="AE1157" s="435">
        <v>45016</v>
      </c>
      <c r="AF1157" s="57" t="s">
        <v>79</v>
      </c>
      <c r="AG1157" s="437">
        <v>1</v>
      </c>
    </row>
    <row r="1158" spans="1:33" ht="39.75" customHeight="1" x14ac:dyDescent="0.25">
      <c r="A1158" s="53" t="s">
        <v>4511</v>
      </c>
      <c r="B1158" s="53">
        <v>7000</v>
      </c>
      <c r="C1158" s="53" t="s">
        <v>72</v>
      </c>
      <c r="D1158" s="53" t="s">
        <v>4209</v>
      </c>
      <c r="E1158" s="53">
        <v>3</v>
      </c>
      <c r="F1158" s="53" t="s">
        <v>4505</v>
      </c>
      <c r="G1158" s="53" t="s">
        <v>4503</v>
      </c>
      <c r="H1158" s="54" t="s">
        <v>235</v>
      </c>
      <c r="I1158" s="54" t="s">
        <v>160</v>
      </c>
      <c r="J1158" s="54" t="s">
        <v>80</v>
      </c>
      <c r="K1158" s="54" t="s">
        <v>80</v>
      </c>
      <c r="L1158" s="54" t="s">
        <v>80</v>
      </c>
      <c r="M1158" s="54" t="s">
        <v>80</v>
      </c>
      <c r="N1158" s="54" t="s">
        <v>80</v>
      </c>
      <c r="O1158" s="54" t="s">
        <v>80</v>
      </c>
      <c r="P1158" s="54" t="s">
        <v>236</v>
      </c>
      <c r="Q1158" s="119">
        <v>0.25</v>
      </c>
      <c r="R1158" s="119">
        <v>0.25</v>
      </c>
      <c r="S1158" s="428">
        <v>2</v>
      </c>
      <c r="T1158" s="54" t="s">
        <v>84</v>
      </c>
      <c r="U1158" s="54" t="s">
        <v>162</v>
      </c>
      <c r="V1158" s="75">
        <v>45108</v>
      </c>
      <c r="W1158" s="75">
        <v>45199</v>
      </c>
      <c r="X1158" s="54" t="s">
        <v>2114</v>
      </c>
      <c r="Y1158" s="57" t="s">
        <v>100</v>
      </c>
      <c r="Z1158" s="392">
        <v>0.5</v>
      </c>
      <c r="AA1158" s="58" t="s">
        <v>4506</v>
      </c>
      <c r="AB1158" s="435">
        <v>45199</v>
      </c>
      <c r="AC1158" s="392">
        <v>1</v>
      </c>
      <c r="AD1158" s="58" t="s">
        <v>4507</v>
      </c>
      <c r="AE1158" s="435">
        <v>45199</v>
      </c>
      <c r="AF1158" s="57" t="s">
        <v>79</v>
      </c>
      <c r="AG1158" s="437">
        <v>1</v>
      </c>
    </row>
    <row r="1159" spans="1:33" ht="39.75" customHeight="1" x14ac:dyDescent="0.25">
      <c r="A1159" s="53" t="s">
        <v>4511</v>
      </c>
      <c r="B1159" s="53">
        <v>7000</v>
      </c>
      <c r="C1159" s="53" t="s">
        <v>72</v>
      </c>
      <c r="D1159" s="53" t="s">
        <v>4209</v>
      </c>
      <c r="E1159" s="53">
        <v>3</v>
      </c>
      <c r="F1159" s="53" t="s">
        <v>4508</v>
      </c>
      <c r="G1159" s="53" t="s">
        <v>4503</v>
      </c>
      <c r="H1159" s="54" t="s">
        <v>170</v>
      </c>
      <c r="I1159" s="54" t="s">
        <v>160</v>
      </c>
      <c r="J1159" s="54" t="s">
        <v>80</v>
      </c>
      <c r="K1159" s="54" t="s">
        <v>80</v>
      </c>
      <c r="L1159" s="54" t="s">
        <v>80</v>
      </c>
      <c r="M1159" s="54" t="s">
        <v>80</v>
      </c>
      <c r="N1159" s="54" t="s">
        <v>80</v>
      </c>
      <c r="O1159" s="54" t="s">
        <v>80</v>
      </c>
      <c r="P1159" s="54" t="s">
        <v>171</v>
      </c>
      <c r="Q1159" s="119">
        <v>0.5</v>
      </c>
      <c r="R1159" s="119">
        <v>0.5</v>
      </c>
      <c r="S1159" s="428">
        <v>4</v>
      </c>
      <c r="T1159" s="54" t="s">
        <v>84</v>
      </c>
      <c r="U1159" s="54" t="s">
        <v>162</v>
      </c>
      <c r="V1159" s="75">
        <v>45200</v>
      </c>
      <c r="W1159" s="75">
        <v>45290</v>
      </c>
      <c r="X1159" s="54" t="s">
        <v>2114</v>
      </c>
      <c r="Y1159" s="57" t="s">
        <v>100</v>
      </c>
      <c r="Z1159" s="392">
        <v>1</v>
      </c>
      <c r="AA1159" s="58" t="s">
        <v>4652</v>
      </c>
      <c r="AB1159" s="435">
        <v>45291</v>
      </c>
      <c r="AC1159" s="392">
        <v>1</v>
      </c>
      <c r="AD1159" s="58" t="s">
        <v>4652</v>
      </c>
      <c r="AE1159" s="435">
        <v>45291</v>
      </c>
      <c r="AF1159" s="57" t="s">
        <v>79</v>
      </c>
      <c r="AG1159" s="437">
        <v>1</v>
      </c>
    </row>
    <row r="1160" spans="1:33" ht="42" customHeight="1" x14ac:dyDescent="0.25">
      <c r="AA1160" s="82"/>
      <c r="AB1160" s="391"/>
      <c r="AD1160" s="82"/>
    </row>
    <row r="1161" spans="1:33" ht="42" customHeight="1" x14ac:dyDescent="0.25">
      <c r="AA1161" s="82"/>
      <c r="AB1161" s="391"/>
      <c r="AD1161" s="82"/>
    </row>
    <row r="1162" spans="1:33" ht="42" customHeight="1" x14ac:dyDescent="0.25">
      <c r="AA1162" s="82"/>
      <c r="AB1162" s="391"/>
      <c r="AD1162" s="82"/>
    </row>
    <row r="1163" spans="1:33" ht="42" customHeight="1" x14ac:dyDescent="0.25">
      <c r="AA1163" s="82"/>
      <c r="AB1163" s="391"/>
      <c r="AD1163" s="82"/>
    </row>
    <row r="1164" spans="1:33" ht="42" customHeight="1" x14ac:dyDescent="0.25">
      <c r="AA1164" s="82"/>
      <c r="AB1164" s="391"/>
      <c r="AD1164" s="82"/>
    </row>
    <row r="1165" spans="1:33" ht="42" customHeight="1" x14ac:dyDescent="0.25">
      <c r="AA1165" s="82"/>
      <c r="AB1165" s="391"/>
      <c r="AD1165" s="82"/>
    </row>
  </sheetData>
  <sheetProtection autoFilter="0"/>
  <autoFilter ref="A7:WXN7" xr:uid="{650D2FA3-9944-4512-B7AC-E6CC9D0D872A}"/>
  <mergeCells count="2">
    <mergeCell ref="Z6:AA6"/>
    <mergeCell ref="AC6:AF6"/>
  </mergeCells>
  <conditionalFormatting sqref="Y336:AA336 Y47:AA47 Y34:AA34 Y410:AA410 Y510:AA510 Y904:AA904 Y919:AA919 AC87 AC919:AE919 AC904:AE904 AC510:AE510 AC410:AE410 AB682:AD682 AB691:AD691 AB693:AD694 AB713:AD713 AB715:AD719 AB738:AD741 AB743:AD746 AB781:AD783 AB893:AD893 AB909:AD909 AB911:AD911 AB924:AD935 AB1135:AD1135 AD515:AD516 AD681 AD683:AD687 AD892 AD894 AB1139:AD1139 AD1136:AD1138 AB1142:AD1144 AD1140:AD1141 AB1151:AD1155 AD1145:AD1150 Y87:AA87 AH170:XFD170 AH87:XFD87 AH205:XFD205 AH308:XFD308 AH251:XFD251 AH222:XFD222 AH489:XFD489 AE344:AF344 A848:G863 A272:G340 A929:G1100 A632:G714 A865:G868 A762:G846 A260:G263 A517:G592 A599:G630 A343:G429 A432:G514 A892:G926 A873:G886 A717:G737 H764:X851 H858:X886 H432:X630 H256:X429 H892:X1100 H632:X737 A8:X91 A741:X761 A1106:X1134 A184:X252 A1153:X1159 A95:X146 A153:X155 A160:X172 AC34:XFD34 AC47:XFD47 AC142:XFD142 AC336:XFD336 AG337:AG383 A887:X887 AE35:AG46 AE337:AF342 AE8:AG33 AE48:AG141 Z345:AF346 AE347:AF383 AB347:AB1159 AB8:AB344 AE143:AG335 AE384:AG1159 Y52 Y55 Y142:AA142 Y146 Y343:AF343 Y345:Y348 Y427 Y429 Y453 Y455 Y517 Y519 Y848:Y849 Y1135 Y1143 Y1152:Y1153 Y1155">
    <cfRule type="expression" dxfId="1667" priority="1027">
      <formula>$H8&lt;&gt;""</formula>
    </cfRule>
  </conditionalFormatting>
  <conditionalFormatting sqref="AB253:AB255 AB431 AB371:AB376 P852:X857 P1138:X1143 P1146:X1152">
    <cfRule type="expression" dxfId="1666" priority="1015">
      <formula>$C253&lt;&gt;""</formula>
    </cfRule>
  </conditionalFormatting>
  <conditionalFormatting sqref="CD34 EU34 HL34 KC34 MT34 PK34 SB34 US34 XJ34 AAA34 ACR34 AFI34 AHZ34 AKQ34 ANH34 APY34 ASP34 AVG34 AXX34 BAO34 BDF34 BFW34 BIN34 BLE34 BNV34 BQM34 BTD34 BVU34 BYL34 CBC34 CDT34 CGK34 CJB34 CLS34 COJ34 CRA34 CTR34 CWI34 CYZ34 DBQ34 DEH34 DGY34 DJP34 DMG34 DOX34 DRO34 DUF34 DWW34 DZN34 ECE34 EEV34 EHM34 EKD34 EMU34 EPL34 ESC34 EUT34 EXK34 FAB34 FCS34 FFJ34 FIA34 FKR34 FNI34 FPZ34 FSQ34 FVH34 FXY34 GAP34 GDG34 GFX34 GIO34 GLF34 GNW34 GQN34 GTE34 GVV34 GYM34 HBD34 HDU34 HGL34 HJC34 HLT34 HOK34 HRB34 HTS34 HWJ34 HZA34 IBR34 IEI34 IGZ34 IJQ34 IMH34 IOY34 IRP34 IUG34 IWX34 IZO34 JCF34 JEW34 JHN34 JKE34 JMV34 JPM34 JSD34 JUU34 JXL34 KAC34 KCT34 KFK34 KIB34 KKS34 KNJ34 KQA34 KSR34 KVI34 KXZ34 LAQ34 LDH34 LFY34 LIP34 LLG34 LNX34 LQO34 LTF34 LVW34 LYN34 MBE34 MDV34 MGM34 MJD34 MLU34 MOL34 MRC34 MTT34 MWK34 MZB34 NBS34 NEJ34 NHA34 NJR34 NMI34 NOZ34 NRQ34 NUH34 NWY34 NZP34 OCG34 OEX34 OHO34 OKF34 OMW34 OPN34 OSE34 OUV34 OXM34 PAD34 PCU34 PFL34 PIC34 PKT34 PNK34 PQB34 PSS34 PVJ34 PYA34 QAR34 QDI34 QFZ34 QIQ34 QLH34 QNY34 QQP34 QTG34 QVX34 QYO34 RBF34 RDW34 RGN34 RJE34 RLV34 ROM34 RRD34 RTU34 RWL34 RZC34 SBT34 SEK34 SHB34 SJS34 SMJ34 SPA34 SRR34 SUI34 SWZ34 SZQ34 TCH34 TEY34 THP34 TKG34 TMX34 TPO34 TSF34 TUW34 TXN34 UAE34 UCV34 UFM34 UID34 UKU34 UNL34 UQC34 UST34 UVK34 UYB34 VAS34 VDJ34 VGA34 VIR34 VLI34 VNZ34 VQQ34 VTH34 VVY34 VYP34 WBG34 WDX34 WGO34 WJF34 WLW34 WON34 WRE34 WTV34 WWM34 CD47 EU47 HL47 KC47 MT47 PK47 SB47 US47 XJ47 AAA47 ACR47 AFI47 AHZ47 AKQ47 ANH47 APY47 ASP47 AVG47 AXX47 BAO47 BDF47 BFW47 BIN47 BLE47 BNV47 BQM47 BTD47 BVU47 BYL47 CBC47 CDT47 CGK47 CJB47 CLS47 COJ47 CRA47 CTR47 CWI47 CYZ47 DBQ47 DEH47 DGY47 DJP47 DMG47 DOX47 DRO47 DUF47 DWW47 DZN47 ECE47 EEV47 EHM47 EKD47 EMU47 EPL47 ESC47 EUT47 EXK47 FAB47 FCS47 FFJ47 FIA47 FKR47 FNI47 FPZ47 FSQ47 FVH47 FXY47 GAP47 GDG47 GFX47 GIO47 GLF47 GNW47 GQN47 GTE47 GVV47 GYM47 HBD47 HDU47 HGL47 HJC47 HLT47 HOK47 HRB47 HTS47 HWJ47 HZA47 IBR47 IEI47 IGZ47 IJQ47 IMH47 IOY47 IRP47 IUG47 IWX47 IZO47 JCF47 JEW47 JHN47 JKE47 JMV47 JPM47 JSD47 JUU47 JXL47 KAC47 KCT47 KFK47 KIB47 KKS47 KNJ47 KQA47 KSR47 KVI47 KXZ47 LAQ47 LDH47 LFY47 LIP47 LLG47 LNX47 LQO47 LTF47 LVW47 LYN47 MBE47 MDV47 MGM47 MJD47 MLU47 MOL47 MRC47 MTT47 MWK47 MZB47 NBS47 NEJ47 NHA47 NJR47 NMI47 NOZ47 NRQ47 NUH47 NWY47 NZP47 OCG47 OEX47 OHO47 OKF47 OMW47 OPN47 OSE47 OUV47 OXM47 PAD47 PCU47 PFL47 PIC47 PKT47 PNK47 PQB47 PSS47 PVJ47 PYA47 QAR47 QDI47 QFZ47 QIQ47 QLH47 QNY47 QQP47 QTG47 QVX47 QYO47 RBF47 RDW47 RGN47 RJE47 RLV47 ROM47 RRD47 RTU47 RWL47 RZC47 SBT47 SEK47 SHB47 SJS47 SMJ47 SPA47 SRR47 SUI47 SWZ47 SZQ47 TCH47 TEY47 THP47 TKG47 TMX47 TPO47 TSF47 TUW47 TXN47 UAE47 UCV47 UFM47 UID47 UKU47 UNL47 UQC47 UST47 UVK47 UYB47 VAS47 VDJ47 VGA47 VIR47 VLI47 VNZ47 VQQ47 VTH47 VVY47 VYP47 WBG47 WDX47 WGO47 WJF47 WLW47 WON47 WRE47 WTV47 WWM47 CD87 EU87 HL87 KC87 MT87 PK87 SB87 US87 XJ87 AAA87 ACR87 AFI87 AHZ87 AKQ87 ANH87 APY87 ASP87 AVG87 AXX87 BAO87 BDF87 BFW87 BIN87 BLE87 BNV87 BQM87 BTD87 BVU87 BYL87 CBC87 CDT87 CGK87 CJB87 CLS87 COJ87 CRA87 CTR87 CWI87 CYZ87 DBQ87 DEH87 DGY87 DJP87 DMG87 DOX87 DRO87 DUF87 DWW87 DZN87 ECE87 EEV87 EHM87 EKD87 EMU87 EPL87 ESC87 EUT87 EXK87 FAB87 FCS87 FFJ87 FIA87 FKR87 FNI87 FPZ87 FSQ87 FVH87 FXY87 GAP87 GDG87 GFX87 GIO87 GLF87 GNW87 GQN87 GTE87 GVV87 GYM87 HBD87 HDU87 HGL87 HJC87 HLT87 HOK87 HRB87 HTS87 HWJ87 HZA87 IBR87 IEI87 IGZ87 IJQ87 IMH87 IOY87 IRP87 IUG87 IWX87 IZO87 JCF87 JEW87 JHN87 JKE87 JMV87 JPM87 JSD87 JUU87 JXL87 KAC87 KCT87 KFK87 KIB87 KKS87 KNJ87 KQA87 KSR87 KVI87 KXZ87 LAQ87 LDH87 LFY87 LIP87 LLG87 LNX87 LQO87 LTF87 LVW87 LYN87 MBE87 MDV87 MGM87 MJD87 MLU87 MOL87 MRC87 MTT87 MWK87 MZB87 NBS87 NEJ87 NHA87 NJR87 NMI87 NOZ87 NRQ87 NUH87 NWY87 NZP87 OCG87 OEX87 OHO87 OKF87 OMW87 OPN87 OSE87 OUV87 OXM87 PAD87 PCU87 PFL87 PIC87 PKT87 PNK87 PQB87 PSS87 PVJ87 PYA87 QAR87 QDI87 QFZ87 QIQ87 QLH87 QNY87 QQP87 QTG87 QVX87 QYO87 RBF87 RDW87 RGN87 RJE87 RLV87 ROM87 RRD87 RTU87 RWL87 RZC87 SBT87 SEK87 SHB87 SJS87 SMJ87 SPA87 SRR87 SUI87 SWZ87 SZQ87 TCH87 TEY87 THP87 TKG87 TMX87 TPO87 TSF87 TUW87 TXN87 UAE87 UCV87 UFM87 UID87 UKU87 UNL87 UQC87 UST87 UVK87 UYB87 VAS87 VDJ87 VGA87 VIR87 VLI87 VNZ87 VQQ87 VTH87 VVY87 VYP87 WBG87 WDX87 WGO87 WJF87 WLW87 WON87 WRE87 WTV87 WWM87 CD142 EU142 HL142 KC142 MT142 PK142 SB142 US142 XJ142 AAA142 ACR142 AFI142 AHZ142 AKQ142 ANH142 APY142 ASP142 AVG142 AXX142 BAO142 BDF142 BFW142 BIN142 BLE142 BNV142 BQM142 BTD142 BVU142 BYL142 CBC142 CDT142 CGK142 CJB142 CLS142 COJ142 CRA142 CTR142 CWI142 CYZ142 DBQ142 DEH142 DGY142 DJP142 DMG142 DOX142 DRO142 DUF142 DWW142 DZN142 ECE142 EEV142 EHM142 EKD142 EMU142 EPL142 ESC142 EUT142 EXK142 FAB142 FCS142 FFJ142 FIA142 FKR142 FNI142 FPZ142 FSQ142 FVH142 FXY142 GAP142 GDG142 GFX142 GIO142 GLF142 GNW142 GQN142 GTE142 GVV142 GYM142 HBD142 HDU142 HGL142 HJC142 HLT142 HOK142 HRB142 HTS142 HWJ142 HZA142 IBR142 IEI142 IGZ142 IJQ142 IMH142 IOY142 IRP142 IUG142 IWX142 IZO142 JCF142 JEW142 JHN142 JKE142 JMV142 JPM142 JSD142 JUU142 JXL142 KAC142 KCT142 KFK142 KIB142 KKS142 KNJ142 KQA142 KSR142 KVI142 KXZ142 LAQ142 LDH142 LFY142 LIP142 LLG142 LNX142 LQO142 LTF142 LVW142 LYN142 MBE142 MDV142 MGM142 MJD142 MLU142 MOL142 MRC142 MTT142 MWK142 MZB142 NBS142 NEJ142 NHA142 NJR142 NMI142 NOZ142 NRQ142 NUH142 NWY142 NZP142 OCG142 OEX142 OHO142 OKF142 OMW142 OPN142 OSE142 OUV142 OXM142 PAD142 PCU142 PFL142 PIC142 PKT142 PNK142 PQB142 PSS142 PVJ142 PYA142 QAR142 QDI142 QFZ142 QIQ142 QLH142 QNY142 QQP142 QTG142 QVX142 QYO142 RBF142 RDW142 RGN142 RJE142 RLV142 ROM142 RRD142 RTU142 RWL142 RZC142 SBT142 SEK142 SHB142 SJS142 SMJ142 SPA142 SRR142 SUI142 SWZ142 SZQ142 TCH142 TEY142 THP142 TKG142 TMX142 TPO142 TSF142 TUW142 TXN142 UAE142 UCV142 UFM142 UID142 UKU142 UNL142 UQC142 UST142 UVK142 UYB142 VAS142 VDJ142 VGA142 VIR142 VLI142 VNZ142 VQQ142 VTH142 VVY142 VYP142 WBG142 WDX142 WGO142 WJF142 WLW142 WON142 WRE142 WTV142 WWM142 CD170 EU170 HL170 KC170 MT170 PK170 SB170 US170 XJ170 AAA170 ACR170 AFI170 AHZ170 AKQ170 ANH170 APY170 ASP170 AVG170 AXX170 BAO170 BDF170 BFW170 BIN170 BLE170 BNV170 BQM170 BTD170 BVU170 BYL170 CBC170 CDT170 CGK170 CJB170 CLS170 COJ170 CRA170 CTR170 CWI170 CYZ170 DBQ170 DEH170 DGY170 DJP170 DMG170 DOX170 DRO170 DUF170 DWW170 DZN170 ECE170 EEV170 EHM170 EKD170 EMU170 EPL170 ESC170 EUT170 EXK170 FAB170 FCS170 FFJ170 FIA170 FKR170 FNI170 FPZ170 FSQ170 FVH170 FXY170 GAP170 GDG170 GFX170 GIO170 GLF170 GNW170 GQN170 GTE170 GVV170 GYM170 HBD170 HDU170 HGL170 HJC170 HLT170 HOK170 HRB170 HTS170 HWJ170 HZA170 IBR170 IEI170 IGZ170 IJQ170 IMH170 IOY170 IRP170 IUG170 IWX170 IZO170 JCF170 JEW170 JHN170 JKE170 JMV170 JPM170 JSD170 JUU170 JXL170 KAC170 KCT170 KFK170 KIB170 KKS170 KNJ170 KQA170 KSR170 KVI170 KXZ170 LAQ170 LDH170 LFY170 LIP170 LLG170 LNX170 LQO170 LTF170 LVW170 LYN170 MBE170 MDV170 MGM170 MJD170 MLU170 MOL170 MRC170 MTT170 MWK170 MZB170 NBS170 NEJ170 NHA170 NJR170 NMI170 NOZ170 NRQ170 NUH170 NWY170 NZP170 OCG170 OEX170 OHO170 OKF170 OMW170 OPN170 OSE170 OUV170 OXM170 PAD170 PCU170 PFL170 PIC170 PKT170 PNK170 PQB170 PSS170 PVJ170 PYA170 QAR170 QDI170 QFZ170 QIQ170 QLH170 QNY170 QQP170 QTG170 QVX170 QYO170 RBF170 RDW170 RGN170 RJE170 RLV170 ROM170 RRD170 RTU170 RWL170 RZC170 SBT170 SEK170 SHB170 SJS170 SMJ170 SPA170 SRR170 SUI170 SWZ170 SZQ170 TCH170 TEY170 THP170 TKG170 TMX170 TPO170 TSF170 TUW170 TXN170 UAE170 UCV170 UFM170 UID170 UKU170 UNL170 UQC170 UST170 UVK170 UYB170 VAS170 VDJ170 VGA170 VIR170 VLI170 VNZ170 VQQ170 VTH170 VVY170 VYP170 WBG170 WDX170 WGO170 WJF170 WLW170 WON170 WRE170 WTV170 WWM170 CD336 EU336 HL336 KC336 MT336 PK336 SB336 US336 XJ336 AAA336 ACR336 AFI336 AHZ336 AKQ336 ANH336 APY336 ASP336 AVG336 AXX336 BAO336 BDF336 BFW336 BIN336 BLE336 BNV336 BQM336 BTD336 BVU336 BYL336 CBC336 CDT336 CGK336 CJB336 CLS336 COJ336 CRA336 CTR336 CWI336 CYZ336 DBQ336 DEH336 DGY336 DJP336 DMG336 DOX336 DRO336 DUF336 DWW336 DZN336 ECE336 EEV336 EHM336 EKD336 EMU336 EPL336 ESC336 EUT336 EXK336 FAB336 FCS336 FFJ336 FIA336 FKR336 FNI336 FPZ336 FSQ336 FVH336 FXY336 GAP336 GDG336 GFX336 GIO336 GLF336 GNW336 GQN336 GTE336 GVV336 GYM336 HBD336 HDU336 HGL336 HJC336 HLT336 HOK336 HRB336 HTS336 HWJ336 HZA336 IBR336 IEI336 IGZ336 IJQ336 IMH336 IOY336 IRP336 IUG336 IWX336 IZO336 JCF336 JEW336 JHN336 JKE336 JMV336 JPM336 JSD336 JUU336 JXL336 KAC336 KCT336 KFK336 KIB336 KKS336 KNJ336 KQA336 KSR336 KVI336 KXZ336 LAQ336 LDH336 LFY336 LIP336 LLG336 LNX336 LQO336 LTF336 LVW336 LYN336 MBE336 MDV336 MGM336 MJD336 MLU336 MOL336 MRC336 MTT336 MWK336 MZB336 NBS336 NEJ336 NHA336 NJR336 NMI336 NOZ336 NRQ336 NUH336 NWY336 NZP336 OCG336 OEX336 OHO336 OKF336 OMW336 OPN336 OSE336 OUV336 OXM336 PAD336 PCU336 PFL336 PIC336 PKT336 PNK336 PQB336 PSS336 PVJ336 PYA336 QAR336 QDI336 QFZ336 QIQ336 QLH336 QNY336 QQP336 QTG336 QVX336 QYO336 RBF336 RDW336 RGN336 RJE336 RLV336 ROM336 RRD336 RTU336 RWL336 RZC336 SBT336 SEK336 SHB336 SJS336 SMJ336 SPA336 SRR336 SUI336 SWZ336 SZQ336 TCH336 TEY336 THP336 TKG336 TMX336 TPO336 TSF336 TUW336 TXN336 UAE336 UCV336 UFM336 UID336 UKU336 UNL336 UQC336 UST336 UVK336 UYB336 VAS336 VDJ336 VGA336 VIR336 VLI336 VNZ336 VQQ336 VTH336 VVY336 VYP336 WBG336 WDX336 WGO336 WJF336 WLW336 WON336 WRE336 WTV336 WWM336 CD308 EU308 HL308 KC308 MT308 PK308 SB308 US308 XJ308 AAA308 ACR308 AFI308 AHZ308 AKQ308 ANH308 APY308 ASP308 AVG308 AXX308 BAO308 BDF308 BFW308 BIN308 BLE308 BNV308 BQM308 BTD308 BVU308 BYL308 CBC308 CDT308 CGK308 CJB308 CLS308 COJ308 CRA308 CTR308 CWI308 CYZ308 DBQ308 DEH308 DGY308 DJP308 DMG308 DOX308 DRO308 DUF308 DWW308 DZN308 ECE308 EEV308 EHM308 EKD308 EMU308 EPL308 ESC308 EUT308 EXK308 FAB308 FCS308 FFJ308 FIA308 FKR308 FNI308 FPZ308 FSQ308 FVH308 FXY308 GAP308 GDG308 GFX308 GIO308 GLF308 GNW308 GQN308 GTE308 GVV308 GYM308 HBD308 HDU308 HGL308 HJC308 HLT308 HOK308 HRB308 HTS308 HWJ308 HZA308 IBR308 IEI308 IGZ308 IJQ308 IMH308 IOY308 IRP308 IUG308 IWX308 IZO308 JCF308 JEW308 JHN308 JKE308 JMV308 JPM308 JSD308 JUU308 JXL308 KAC308 KCT308 KFK308 KIB308 KKS308 KNJ308 KQA308 KSR308 KVI308 KXZ308 LAQ308 LDH308 LFY308 LIP308 LLG308 LNX308 LQO308 LTF308 LVW308 LYN308 MBE308 MDV308 MGM308 MJD308 MLU308 MOL308 MRC308 MTT308 MWK308 MZB308 NBS308 NEJ308 NHA308 NJR308 NMI308 NOZ308 NRQ308 NUH308 NWY308 NZP308 OCG308 OEX308 OHO308 OKF308 OMW308 OPN308 OSE308 OUV308 OXM308 PAD308 PCU308 PFL308 PIC308 PKT308 PNK308 PQB308 PSS308 PVJ308 PYA308 QAR308 QDI308 QFZ308 QIQ308 QLH308 QNY308 QQP308 QTG308 QVX308 QYO308 RBF308 RDW308 RGN308 RJE308 RLV308 ROM308 RRD308 RTU308 RWL308 RZC308 SBT308 SEK308 SHB308 SJS308 SMJ308 SPA308 SRR308 SUI308 SWZ308 SZQ308 TCH308 TEY308 THP308 TKG308 TMX308 TPO308 TSF308 TUW308 TXN308 UAE308 UCV308 UFM308 UID308 UKU308 UNL308 UQC308 UST308 UVK308 UYB308 VAS308 VDJ308 VGA308 VIR308 VLI308 VNZ308 VQQ308 VTH308 VVY308 VYP308 WBG308 WDX308 WGO308 WJF308 WLW308 WON308 WRE308 WTV308 WWM308 CD205 EU205 HL205 KC205 MT205 PK205 SB205 US205 XJ205 AAA205 ACR205 AFI205 AHZ205 AKQ205 ANH205 APY205 ASP205 AVG205 AXX205 BAO205 BDF205 BFW205 BIN205 BLE205 BNV205 BQM205 BTD205 BVU205 BYL205 CBC205 CDT205 CGK205 CJB205 CLS205 COJ205 CRA205 CTR205 CWI205 CYZ205 DBQ205 DEH205 DGY205 DJP205 DMG205 DOX205 DRO205 DUF205 DWW205 DZN205 ECE205 EEV205 EHM205 EKD205 EMU205 EPL205 ESC205 EUT205 EXK205 FAB205 FCS205 FFJ205 FIA205 FKR205 FNI205 FPZ205 FSQ205 FVH205 FXY205 GAP205 GDG205 GFX205 GIO205 GLF205 GNW205 GQN205 GTE205 GVV205 GYM205 HBD205 HDU205 HGL205 HJC205 HLT205 HOK205 HRB205 HTS205 HWJ205 HZA205 IBR205 IEI205 IGZ205 IJQ205 IMH205 IOY205 IRP205 IUG205 IWX205 IZO205 JCF205 JEW205 JHN205 JKE205 JMV205 JPM205 JSD205 JUU205 JXL205 KAC205 KCT205 KFK205 KIB205 KKS205 KNJ205 KQA205 KSR205 KVI205 KXZ205 LAQ205 LDH205 LFY205 LIP205 LLG205 LNX205 LQO205 LTF205 LVW205 LYN205 MBE205 MDV205 MGM205 MJD205 MLU205 MOL205 MRC205 MTT205 MWK205 MZB205 NBS205 NEJ205 NHA205 NJR205 NMI205 NOZ205 NRQ205 NUH205 NWY205 NZP205 OCG205 OEX205 OHO205 OKF205 OMW205 OPN205 OSE205 OUV205 OXM205 PAD205 PCU205 PFL205 PIC205 PKT205 PNK205 PQB205 PSS205 PVJ205 PYA205 QAR205 QDI205 QFZ205 QIQ205 QLH205 QNY205 QQP205 QTG205 QVX205 QYO205 RBF205 RDW205 RGN205 RJE205 RLV205 ROM205 RRD205 RTU205 RWL205 RZC205 SBT205 SEK205 SHB205 SJS205 SMJ205 SPA205 SRR205 SUI205 SWZ205 SZQ205 TCH205 TEY205 THP205 TKG205 TMX205 TPO205 TSF205 TUW205 TXN205 UAE205 UCV205 UFM205 UID205 UKU205 UNL205 UQC205 UST205 UVK205 UYB205 VAS205 VDJ205 VGA205 VIR205 VLI205 VNZ205 VQQ205 VTH205 VVY205 VYP205 WBG205 WDX205 WGO205 WJF205 WLW205 WON205 WRE205 WTV205 WWM205 CD222 EU222 HL222 KC222 MT222 PK222 SB222 US222 XJ222 AAA222 ACR222 AFI222 AHZ222 AKQ222 ANH222 APY222 ASP222 AVG222 AXX222 BAO222 BDF222 BFW222 BIN222 BLE222 BNV222 BQM222 BTD222 BVU222 BYL222 CBC222 CDT222 CGK222 CJB222 CLS222 COJ222 CRA222 CTR222 CWI222 CYZ222 DBQ222 DEH222 DGY222 DJP222 DMG222 DOX222 DRO222 DUF222 DWW222 DZN222 ECE222 EEV222 EHM222 EKD222 EMU222 EPL222 ESC222 EUT222 EXK222 FAB222 FCS222 FFJ222 FIA222 FKR222 FNI222 FPZ222 FSQ222 FVH222 FXY222 GAP222 GDG222 GFX222 GIO222 GLF222 GNW222 GQN222 GTE222 GVV222 GYM222 HBD222 HDU222 HGL222 HJC222 HLT222 HOK222 HRB222 HTS222 HWJ222 HZA222 IBR222 IEI222 IGZ222 IJQ222 IMH222 IOY222 IRP222 IUG222 IWX222 IZO222 JCF222 JEW222 JHN222 JKE222 JMV222 JPM222 JSD222 JUU222 JXL222 KAC222 KCT222 KFK222 KIB222 KKS222 KNJ222 KQA222 KSR222 KVI222 KXZ222 LAQ222 LDH222 LFY222 LIP222 LLG222 LNX222 LQO222 LTF222 LVW222 LYN222 MBE222 MDV222 MGM222 MJD222 MLU222 MOL222 MRC222 MTT222 MWK222 MZB222 NBS222 NEJ222 NHA222 NJR222 NMI222 NOZ222 NRQ222 NUH222 NWY222 NZP222 OCG222 OEX222 OHO222 OKF222 OMW222 OPN222 OSE222 OUV222 OXM222 PAD222 PCU222 PFL222 PIC222 PKT222 PNK222 PQB222 PSS222 PVJ222 PYA222 QAR222 QDI222 QFZ222 QIQ222 QLH222 QNY222 QQP222 QTG222 QVX222 QYO222 RBF222 RDW222 RGN222 RJE222 RLV222 ROM222 RRD222 RTU222 RWL222 RZC222 SBT222 SEK222 SHB222 SJS222 SMJ222 SPA222 SRR222 SUI222 SWZ222 SZQ222 TCH222 TEY222 THP222 TKG222 TMX222 TPO222 TSF222 TUW222 TXN222 UAE222 UCV222 UFM222 UID222 UKU222 UNL222 UQC222 UST222 UVK222 UYB222 VAS222 VDJ222 VGA222 VIR222 VLI222 VNZ222 VQQ222 VTH222 VVY222 VYP222 WBG222 WDX222 WGO222 WJF222 WLW222 WON222 WRE222 WTV222 WWM222 CD251 EU251 HL251 KC251 MT251 PK251 SB251 US251 XJ251 AAA251 ACR251 AFI251 AHZ251 AKQ251 ANH251 APY251 ASP251 AVG251 AXX251 BAO251 BDF251 BFW251 BIN251 BLE251 BNV251 BQM251 BTD251 BVU251 BYL251 CBC251 CDT251 CGK251 CJB251 CLS251 COJ251 CRA251 CTR251 CWI251 CYZ251 DBQ251 DEH251 DGY251 DJP251 DMG251 DOX251 DRO251 DUF251 DWW251 DZN251 ECE251 EEV251 EHM251 EKD251 EMU251 EPL251 ESC251 EUT251 EXK251 FAB251 FCS251 FFJ251 FIA251 FKR251 FNI251 FPZ251 FSQ251 FVH251 FXY251 GAP251 GDG251 GFX251 GIO251 GLF251 GNW251 GQN251 GTE251 GVV251 GYM251 HBD251 HDU251 HGL251 HJC251 HLT251 HOK251 HRB251 HTS251 HWJ251 HZA251 IBR251 IEI251 IGZ251 IJQ251 IMH251 IOY251 IRP251 IUG251 IWX251 IZO251 JCF251 JEW251 JHN251 JKE251 JMV251 JPM251 JSD251 JUU251 JXL251 KAC251 KCT251 KFK251 KIB251 KKS251 KNJ251 KQA251 KSR251 KVI251 KXZ251 LAQ251 LDH251 LFY251 LIP251 LLG251 LNX251 LQO251 LTF251 LVW251 LYN251 MBE251 MDV251 MGM251 MJD251 MLU251 MOL251 MRC251 MTT251 MWK251 MZB251 NBS251 NEJ251 NHA251 NJR251 NMI251 NOZ251 NRQ251 NUH251 NWY251 NZP251 OCG251 OEX251 OHO251 OKF251 OMW251 OPN251 OSE251 OUV251 OXM251 PAD251 PCU251 PFL251 PIC251 PKT251 PNK251 PQB251 PSS251 PVJ251 PYA251 QAR251 QDI251 QFZ251 QIQ251 QLH251 QNY251 QQP251 QTG251 QVX251 QYO251 RBF251 RDW251 RGN251 RJE251 RLV251 ROM251 RRD251 RTU251 RWL251 RZC251 SBT251 SEK251 SHB251 SJS251 SMJ251 SPA251 SRR251 SUI251 SWZ251 SZQ251 TCH251 TEY251 THP251 TKG251 TMX251 TPO251 TSF251 TUW251 TXN251 UAE251 UCV251 UFM251 UID251 UKU251 UNL251 UQC251 UST251 UVK251 UYB251 VAS251 VDJ251 VGA251 VIR251 VLI251 VNZ251 VQQ251 VTH251 VVY251 VYP251 WBG251 WDX251 WGO251 WJF251 WLW251 WON251 WRE251 WTV251 WWM251 AD1:AF2 Y1:AC4 Y6:Z6 AB6:AC6 AE3:AF4 AG1:AG4">
    <cfRule type="cellIs" dxfId="1665" priority="1010" operator="equal">
      <formula>"No ha iniciado"</formula>
    </cfRule>
    <cfRule type="cellIs" dxfId="1664" priority="1011" operator="equal">
      <formula>"En ejecución"</formula>
    </cfRule>
    <cfRule type="cellIs" dxfId="1663" priority="1012" operator="equal">
      <formula>"Vencida"</formula>
    </cfRule>
  </conditionalFormatting>
  <conditionalFormatting sqref="CN34 FE34 HV34 KM34 ND34 PU34 SL34 VC34 XT34 AAK34 ADB34 AFS34 AIJ34 ALA34 ANR34 AQI34 ASZ34 AVQ34 AYH34 BAY34 BDP34 BGG34 BIX34 BLO34 BOF34 BQW34 BTN34 BWE34 BYV34 CBM34 CED34 CGU34 CJL34 CMC34 COT34 CRK34 CUB34 CWS34 CZJ34 DCA34 DER34 DHI34 DJZ34 DMQ34 DPH34 DRY34 DUP34 DXG34 DZX34 ECO34 EFF34 EHW34 EKN34 ENE34 EPV34 ESM34 EVD34 EXU34 FAL34 FDC34 FFT34 FIK34 FLB34 FNS34 FQJ34 FTA34 FVR34 FYI34 GAZ34 GDQ34 GGH34 GIY34 GLP34 GOG34 GQX34 GTO34 GWF34 GYW34 HBN34 HEE34 HGV34 HJM34 HMD34 HOU34 HRL34 HUC34 HWT34 HZK34 ICB34 IES34 IHJ34 IKA34 IMR34 IPI34 IRZ34 IUQ34 IXH34 IZY34 JCP34 JFG34 JHX34 JKO34 JNF34 JPW34 JSN34 JVE34 JXV34 KAM34 KDD34 KFU34 KIL34 KLC34 KNT34 KQK34 KTB34 KVS34 KYJ34 LBA34 LDR34 LGI34 LIZ34 LLQ34 LOH34 LQY34 LTP34 LWG34 LYX34 MBO34 MEF34 MGW34 MJN34 MME34 MOV34 MRM34 MUD34 MWU34 MZL34 NCC34 NET34 NHK34 NKB34 NMS34 NPJ34 NSA34 NUR34 NXI34 NZZ34 OCQ34 OFH34 OHY34 OKP34 ONG34 OPX34 OSO34 OVF34 OXW34 PAN34 PDE34 PFV34 PIM34 PLD34 PNU34 PQL34 PTC34 PVT34 PYK34 QBB34 QDS34 QGJ34 QJA34 QLR34 QOI34 QQZ34 QTQ34 QWH34 QYY34 RBP34 REG34 RGX34 RJO34 RMF34 ROW34 RRN34 RUE34 RWV34 RZM34 SCD34 SEU34 SHL34 SKC34 SMT34 SPK34 SSB34 SUS34 SXJ34 TAA34 TCR34 TFI34 THZ34 TKQ34 TNH34 TPY34 TSP34 TVG34 TXX34 UAO34 UDF34 UFW34 UIN34 ULE34 UNV34 UQM34 UTD34 UVU34 UYL34 VBC34 VDT34 VGK34 VJB34 VLS34 VOJ34 VRA34 VTR34 VWI34 VYZ34 WBQ34 WEH34 WGY34 WJP34 WMG34 WOX34 WRO34 WUF34 WWW34 CW34 FN34 IE34 KV34 NM34 QD34 SU34 VL34 YC34 AAT34 ADK34 AGB34 AIS34 ALJ34 AOA34 AQR34 ATI34 AVZ34 AYQ34 BBH34 BDY34 BGP34 BJG34 BLX34 BOO34 BRF34 BTW34 BWN34 BZE34 CBV34 CEM34 CHD34 CJU34 CML34 CPC34 CRT34 CUK34 CXB34 CZS34 DCJ34 DFA34 DHR34 DKI34 DMZ34 DPQ34 DSH34 DUY34 DXP34 EAG34 ECX34 EFO34 EIF34 EKW34 ENN34 EQE34 ESV34 EVM34 EYD34 FAU34 FDL34 FGC34 FIT34 FLK34 FOB34 FQS34 FTJ34 FWA34 FYR34 GBI34 GDZ34 GGQ34 GJH34 GLY34 GOP34 GRG34 GTX34 GWO34 GZF34 HBW34 HEN34 HHE34 HJV34 HMM34 HPD34 HRU34 HUL34 HXC34 HZT34 ICK34 IFB34 IHS34 IKJ34 INA34 IPR34 ISI34 IUZ34 IXQ34 JAH34 JCY34 JFP34 JIG34 JKX34 JNO34 JQF34 JSW34 JVN34 JYE34 KAV34 KDM34 KGD34 KIU34 KLL34 KOC34 KQT34 KTK34 KWB34 KYS34 LBJ34 LEA34 LGR34 LJI34 LLZ34 LOQ34 LRH34 LTY34 LWP34 LZG34 MBX34 MEO34 MHF34 MJW34 MMN34 MPE34 MRV34 MUM34 MXD34 MZU34 NCL34 NFC34 NHT34 NKK34 NNB34 NPS34 NSJ34 NVA34 NXR34 OAI34 OCZ34 OFQ34 OIH34 OKY34 ONP34 OQG34 OSX34 OVO34 OYF34 PAW34 PDN34 PGE34 PIV34 PLM34 POD34 PQU34 PTL34 PWC34 PYT34 QBK34 QEB34 QGS34 QJJ34 QMA34 QOR34 QRI34 QTZ34 QWQ34 QZH34 RBY34 REP34 RHG34 RJX34 RMO34 RPF34 RRW34 RUN34 RXE34 RZV34 SCM34 SFD34 SHU34 SKL34 SNC34 SPT34 SSK34 SVB34 SXS34 TAJ34 TDA34 TFR34 TII34 TKZ34 TNQ34 TQH34 TSY34 TVP34 TYG34 UAX34 UDO34 UGF34 UIW34 ULN34 UOE34 UQV34 UTM34 UWD34 UYU34 VBL34 VEC34 VGT34 VJK34 VMB34 VOS34 VRJ34 VUA34 VWR34 VZI34 WBZ34 WEQ34 WHH34 WJY34 WMP34 WPG34 WRX34 WUO34 WXF34 AO34 DF34 FW34 IN34 LE34 NV34 QM34 TD34 VU34 YL34 ABC34 ADT34 AGK34 AJB34 ALS34 AOJ34 ARA34 ATR34 AWI34 AYZ34 BBQ34 BEH34 BGY34 BJP34 BMG34 BOX34 BRO34 BUF34 BWW34 BZN34 CCE34 CEV34 CHM34 CKD34 CMU34 CPL34 CSC34 CUT34 CXK34 DAB34 DCS34 DFJ34 DIA34 DKR34 DNI34 DPZ34 DSQ34 DVH34 DXY34 EAP34 EDG34 EFX34 EIO34 ELF34 ENW34 EQN34 ETE34 EVV34 EYM34 FBD34 FDU34 FGL34 FJC34 FLT34 FOK34 FRB34 FTS34 FWJ34 FZA34 GBR34 GEI34 GGZ34 GJQ34 GMH34 GOY34 GRP34 GUG34 GWX34 GZO34 HCF34 HEW34 HHN34 HKE34 HMV34 HPM34 HSD34 HUU34 HXL34 IAC34 ICT34 IFK34 IIB34 IKS34 INJ34 IQA34 ISR34 IVI34 IXZ34 JAQ34 JDH34 JFY34 JIP34 JLG34 JNX34 JQO34 JTF34 JVW34 JYN34 KBE34 KDV34 KGM34 KJD34 KLU34 KOL34 KRC34 KTT34 KWK34 KZB34 LBS34 LEJ34 LHA34 LJR34 LMI34 LOZ34 LRQ34 LUH34 LWY34 LZP34 MCG34 MEX34 MHO34 MKF34 MMW34 MPN34 MSE34 MUV34 MXM34 NAD34 NCU34 NFL34 NIC34 NKT34 NNK34 NQB34 NSS34 NVJ34 NYA34 OAR34 ODI34 OFZ34 OIQ34 OLH34 ONY34 OQP34 OTG34 OVX34 OYO34 PBF34 PDW34 PGN34 PJE34 PLV34 POM34 PRD34 PTU34 PWL34 PZC34 QBT34 QEK34 QHB34 QJS34 QMJ34 QPA34 QRR34 QUI34 QWZ34 QZQ34 RCH34 REY34 RHP34 RKG34 RMX34 RPO34 RSF34 RUW34 RXN34 SAE34 SCV34 SFM34 SID34 SKU34 SNL34 SQC34 SST34 SVK34 SYB34 TAS34 TDJ34 TGA34 TIR34 TLI34 TNZ34 TQQ34 TTH34 TVY34 TYP34 UBG34 UDX34 UGO34 UJF34 ULW34 UON34 URE34 UTV34 UWM34 UZD34 VBU34 VEL34 VHC34 VJT34 VMK34 VPB34 VRS34 VUJ34 VXA34 VZR34 WCI34 WEZ34 WHQ34 WKH34 WMY34 WPP34 WSG34 WUX34 WXO34 CN47 FE47 HV47 KM47 ND47 PU47 SL47 VC47 XT47 AAK47 ADB47 AFS47 AIJ47 ALA47 ANR47 AQI47 ASZ47 AVQ47 AYH47 BAY47 BDP47 BGG47 BIX47 BLO47 BOF47 BQW47 BTN47 BWE47 BYV47 CBM47 CED47 CGU47 CJL47 CMC47 COT47 CRK47 CUB47 CWS47 CZJ47 DCA47 DER47 DHI47 DJZ47 DMQ47 DPH47 DRY47 DUP47 DXG47 DZX47 ECO47 EFF47 EHW47 EKN47 ENE47 EPV47 ESM47 EVD47 EXU47 FAL47 FDC47 FFT47 FIK47 FLB47 FNS47 FQJ47 FTA47 FVR47 FYI47 GAZ47 GDQ47 GGH47 GIY47 GLP47 GOG47 GQX47 GTO47 GWF47 GYW47 HBN47 HEE47 HGV47 HJM47 HMD47 HOU47 HRL47 HUC47 HWT47 HZK47 ICB47 IES47 IHJ47 IKA47 IMR47 IPI47 IRZ47 IUQ47 IXH47 IZY47 JCP47 JFG47 JHX47 JKO47 JNF47 JPW47 JSN47 JVE47 JXV47 KAM47 KDD47 KFU47 KIL47 KLC47 KNT47 KQK47 KTB47 KVS47 KYJ47 LBA47 LDR47 LGI47 LIZ47 LLQ47 LOH47 LQY47 LTP47 LWG47 LYX47 MBO47 MEF47 MGW47 MJN47 MME47 MOV47 MRM47 MUD47 MWU47 MZL47 NCC47 NET47 NHK47 NKB47 NMS47 NPJ47 NSA47 NUR47 NXI47 NZZ47 OCQ47 OFH47 OHY47 OKP47 ONG47 OPX47 OSO47 OVF47 OXW47 PAN47 PDE47 PFV47 PIM47 PLD47 PNU47 PQL47 PTC47 PVT47 PYK47 QBB47 QDS47 QGJ47 QJA47 QLR47 QOI47 QQZ47 QTQ47 QWH47 QYY47 RBP47 REG47 RGX47 RJO47 RMF47 ROW47 RRN47 RUE47 RWV47 RZM47 SCD47 SEU47 SHL47 SKC47 SMT47 SPK47 SSB47 SUS47 SXJ47 TAA47 TCR47 TFI47 THZ47 TKQ47 TNH47 TPY47 TSP47 TVG47 TXX47 UAO47 UDF47 UFW47 UIN47 ULE47 UNV47 UQM47 UTD47 UVU47 UYL47 VBC47 VDT47 VGK47 VJB47 VLS47 VOJ47 VRA47 VTR47 VWI47 VYZ47 WBQ47 WEH47 WGY47 WJP47 WMG47 WOX47 WRO47 WUF47 WWW47 CW47 FN47 IE47 KV47 NM47 QD47 SU47 VL47 YC47 AAT47 ADK47 AGB47 AIS47 ALJ47 AOA47 AQR47 ATI47 AVZ47 AYQ47 BBH47 BDY47 BGP47 BJG47 BLX47 BOO47 BRF47 BTW47 BWN47 BZE47 CBV47 CEM47 CHD47 CJU47 CML47 CPC47 CRT47 CUK47 CXB47 CZS47 DCJ47 DFA47 DHR47 DKI47 DMZ47 DPQ47 DSH47 DUY47 DXP47 EAG47 ECX47 EFO47 EIF47 EKW47 ENN47 EQE47 ESV47 EVM47 EYD47 FAU47 FDL47 FGC47 FIT47 FLK47 FOB47 FQS47 FTJ47 FWA47 FYR47 GBI47 GDZ47 GGQ47 GJH47 GLY47 GOP47 GRG47 GTX47 GWO47 GZF47 HBW47 HEN47 HHE47 HJV47 HMM47 HPD47 HRU47 HUL47 HXC47 HZT47 ICK47 IFB47 IHS47 IKJ47 INA47 IPR47 ISI47 IUZ47 IXQ47 JAH47 JCY47 JFP47 JIG47 JKX47 JNO47 JQF47 JSW47 JVN47 JYE47 KAV47 KDM47 KGD47 KIU47 KLL47 KOC47 KQT47 KTK47 KWB47 KYS47 LBJ47 LEA47 LGR47 LJI47 LLZ47 LOQ47 LRH47 LTY47 LWP47 LZG47 MBX47 MEO47 MHF47 MJW47 MMN47 MPE47 MRV47 MUM47 MXD47 MZU47 NCL47 NFC47 NHT47 NKK47 NNB47 NPS47 NSJ47 NVA47 NXR47 OAI47 OCZ47 OFQ47 OIH47 OKY47 ONP47 OQG47 OSX47 OVO47 OYF47 PAW47 PDN47 PGE47 PIV47 PLM47 POD47 PQU47 PTL47 PWC47 PYT47 QBK47 QEB47 QGS47 QJJ47 QMA47 QOR47 QRI47 QTZ47 QWQ47 QZH47 RBY47 REP47 RHG47 RJX47 RMO47 RPF47 RRW47 RUN47 RXE47 RZV47 SCM47 SFD47 SHU47 SKL47 SNC47 SPT47 SSK47 SVB47 SXS47 TAJ47 TDA47 TFR47 TII47 TKZ47 TNQ47 TQH47 TSY47 TVP47 TYG47 UAX47 UDO47 UGF47 UIW47 ULN47 UOE47 UQV47 UTM47 UWD47 UYU47 VBL47 VEC47 VGT47 VJK47 VMB47 VOS47 VRJ47 VUA47 VWR47 VZI47 WBZ47 WEQ47 WHH47 WJY47 WMP47 WPG47 WRX47 WUO47 WXF47 AO47 DF47 FW47 IN47 LE47 NV47 QM47 TD47 VU47 YL47 ABC47 ADT47 AGK47 AJB47 ALS47 AOJ47 ARA47 ATR47 AWI47 AYZ47 BBQ47 BEH47 BGY47 BJP47 BMG47 BOX47 BRO47 BUF47 BWW47 BZN47 CCE47 CEV47 CHM47 CKD47 CMU47 CPL47 CSC47 CUT47 CXK47 DAB47 DCS47 DFJ47 DIA47 DKR47 DNI47 DPZ47 DSQ47 DVH47 DXY47 EAP47 EDG47 EFX47 EIO47 ELF47 ENW47 EQN47 ETE47 EVV47 EYM47 FBD47 FDU47 FGL47 FJC47 FLT47 FOK47 FRB47 FTS47 FWJ47 FZA47 GBR47 GEI47 GGZ47 GJQ47 GMH47 GOY47 GRP47 GUG47 GWX47 GZO47 HCF47 HEW47 HHN47 HKE47 HMV47 HPM47 HSD47 HUU47 HXL47 IAC47 ICT47 IFK47 IIB47 IKS47 INJ47 IQA47 ISR47 IVI47 IXZ47 JAQ47 JDH47 JFY47 JIP47 JLG47 JNX47 JQO47 JTF47 JVW47 JYN47 KBE47 KDV47 KGM47 KJD47 KLU47 KOL47 KRC47 KTT47 KWK47 KZB47 LBS47 LEJ47 LHA47 LJR47 LMI47 LOZ47 LRQ47 LUH47 LWY47 LZP47 MCG47 MEX47 MHO47 MKF47 MMW47 MPN47 MSE47 MUV47 MXM47 NAD47 NCU47 NFL47 NIC47 NKT47 NNK47 NQB47 NSS47 NVJ47 NYA47 OAR47 ODI47 OFZ47 OIQ47 OLH47 ONY47 OQP47 OTG47 OVX47 OYO47 PBF47 PDW47 PGN47 PJE47 PLV47 POM47 PRD47 PTU47 PWL47 PZC47 QBT47 QEK47 QHB47 QJS47 QMJ47 QPA47 QRR47 QUI47 QWZ47 QZQ47 RCH47 REY47 RHP47 RKG47 RMX47 RPO47 RSF47 RUW47 RXN47 SAE47 SCV47 SFM47 SID47 SKU47 SNL47 SQC47 SST47 SVK47 SYB47 TAS47 TDJ47 TGA47 TIR47 TLI47 TNZ47 TQQ47 TTH47 TVY47 TYP47 UBG47 UDX47 UGO47 UJF47 ULW47 UON47 URE47 UTV47 UWM47 UZD47 VBU47 VEL47 VHC47 VJT47 VMK47 VPB47 VRS47 VUJ47 VXA47 VZR47 WCI47 WEZ47 WHQ47 WKH47 WMY47 WPP47 WSG47 WUX47 WXO47 CN87 FE87 HV87 KM87 ND87 PU87 SL87 VC87 XT87 AAK87 ADB87 AFS87 AIJ87 ALA87 ANR87 AQI87 ASZ87 AVQ87 AYH87 BAY87 BDP87 BGG87 BIX87 BLO87 BOF87 BQW87 BTN87 BWE87 BYV87 CBM87 CED87 CGU87 CJL87 CMC87 COT87 CRK87 CUB87 CWS87 CZJ87 DCA87 DER87 DHI87 DJZ87 DMQ87 DPH87 DRY87 DUP87 DXG87 DZX87 ECO87 EFF87 EHW87 EKN87 ENE87 EPV87 ESM87 EVD87 EXU87 FAL87 FDC87 FFT87 FIK87 FLB87 FNS87 FQJ87 FTA87 FVR87 FYI87 GAZ87 GDQ87 GGH87 GIY87 GLP87 GOG87 GQX87 GTO87 GWF87 GYW87 HBN87 HEE87 HGV87 HJM87 HMD87 HOU87 HRL87 HUC87 HWT87 HZK87 ICB87 IES87 IHJ87 IKA87 IMR87 IPI87 IRZ87 IUQ87 IXH87 IZY87 JCP87 JFG87 JHX87 JKO87 JNF87 JPW87 JSN87 JVE87 JXV87 KAM87 KDD87 KFU87 KIL87 KLC87 KNT87 KQK87 KTB87 KVS87 KYJ87 LBA87 LDR87 LGI87 LIZ87 LLQ87 LOH87 LQY87 LTP87 LWG87 LYX87 MBO87 MEF87 MGW87 MJN87 MME87 MOV87 MRM87 MUD87 MWU87 MZL87 NCC87 NET87 NHK87 NKB87 NMS87 NPJ87 NSA87 NUR87 NXI87 NZZ87 OCQ87 OFH87 OHY87 OKP87 ONG87 OPX87 OSO87 OVF87 OXW87 PAN87 PDE87 PFV87 PIM87 PLD87 PNU87 PQL87 PTC87 PVT87 PYK87 QBB87 QDS87 QGJ87 QJA87 QLR87 QOI87 QQZ87 QTQ87 QWH87 QYY87 RBP87 REG87 RGX87 RJO87 RMF87 ROW87 RRN87 RUE87 RWV87 RZM87 SCD87 SEU87 SHL87 SKC87 SMT87 SPK87 SSB87 SUS87 SXJ87 TAA87 TCR87 TFI87 THZ87 TKQ87 TNH87 TPY87 TSP87 TVG87 TXX87 UAO87 UDF87 UFW87 UIN87 ULE87 UNV87 UQM87 UTD87 UVU87 UYL87 VBC87 VDT87 VGK87 VJB87 VLS87 VOJ87 VRA87 VTR87 VWI87 VYZ87 WBQ87 WEH87 WGY87 WJP87 WMG87 WOX87 WRO87 WUF87 WWW87 CW87 FN87 IE87 KV87 NM87 QD87 SU87 VL87 YC87 AAT87 ADK87 AGB87 AIS87 ALJ87 AOA87 AQR87 ATI87 AVZ87 AYQ87 BBH87 BDY87 BGP87 BJG87 BLX87 BOO87 BRF87 BTW87 BWN87 BZE87 CBV87 CEM87 CHD87 CJU87 CML87 CPC87 CRT87 CUK87 CXB87 CZS87 DCJ87 DFA87 DHR87 DKI87 DMZ87 DPQ87 DSH87 DUY87 DXP87 EAG87 ECX87 EFO87 EIF87 EKW87 ENN87 EQE87 ESV87 EVM87 EYD87 FAU87 FDL87 FGC87 FIT87 FLK87 FOB87 FQS87 FTJ87 FWA87 FYR87 GBI87 GDZ87 GGQ87 GJH87 GLY87 GOP87 GRG87 GTX87 GWO87 GZF87 HBW87 HEN87 HHE87 HJV87 HMM87 HPD87 HRU87 HUL87 HXC87 HZT87 ICK87 IFB87 IHS87 IKJ87 INA87 IPR87 ISI87 IUZ87 IXQ87 JAH87 JCY87 JFP87 JIG87 JKX87 JNO87 JQF87 JSW87 JVN87 JYE87 KAV87 KDM87 KGD87 KIU87 KLL87 KOC87 KQT87 KTK87 KWB87 KYS87 LBJ87 LEA87 LGR87 LJI87 LLZ87 LOQ87 LRH87 LTY87 LWP87 LZG87 MBX87 MEO87 MHF87 MJW87 MMN87 MPE87 MRV87 MUM87 MXD87 MZU87 NCL87 NFC87 NHT87 NKK87 NNB87 NPS87 NSJ87 NVA87 NXR87 OAI87 OCZ87 OFQ87 OIH87 OKY87 ONP87 OQG87 OSX87 OVO87 OYF87 PAW87 PDN87 PGE87 PIV87 PLM87 POD87 PQU87 PTL87 PWC87 PYT87 QBK87 QEB87 QGS87 QJJ87 QMA87 QOR87 QRI87 QTZ87 QWQ87 QZH87 RBY87 REP87 RHG87 RJX87 RMO87 RPF87 RRW87 RUN87 RXE87 RZV87 SCM87 SFD87 SHU87 SKL87 SNC87 SPT87 SSK87 SVB87 SXS87 TAJ87 TDA87 TFR87 TII87 TKZ87 TNQ87 TQH87 TSY87 TVP87 TYG87 UAX87 UDO87 UGF87 UIW87 ULN87 UOE87 UQV87 UTM87 UWD87 UYU87 VBL87 VEC87 VGT87 VJK87 VMB87 VOS87 VRJ87 VUA87 VWR87 VZI87 WBZ87 WEQ87 WHH87 WJY87 WMP87 WPG87 WRX87 WUO87 WXF87 AO87 DF87 FW87 IN87 LE87 NV87 QM87 TD87 VU87 YL87 ABC87 ADT87 AGK87 AJB87 ALS87 AOJ87 ARA87 ATR87 AWI87 AYZ87 BBQ87 BEH87 BGY87 BJP87 BMG87 BOX87 BRO87 BUF87 BWW87 BZN87 CCE87 CEV87 CHM87 CKD87 CMU87 CPL87 CSC87 CUT87 CXK87 DAB87 DCS87 DFJ87 DIA87 DKR87 DNI87 DPZ87 DSQ87 DVH87 DXY87 EAP87 EDG87 EFX87 EIO87 ELF87 ENW87 EQN87 ETE87 EVV87 EYM87 FBD87 FDU87 FGL87 FJC87 FLT87 FOK87 FRB87 FTS87 FWJ87 FZA87 GBR87 GEI87 GGZ87 GJQ87 GMH87 GOY87 GRP87 GUG87 GWX87 GZO87 HCF87 HEW87 HHN87 HKE87 HMV87 HPM87 HSD87 HUU87 HXL87 IAC87 ICT87 IFK87 IIB87 IKS87 INJ87 IQA87 ISR87 IVI87 IXZ87 JAQ87 JDH87 JFY87 JIP87 JLG87 JNX87 JQO87 JTF87 JVW87 JYN87 KBE87 KDV87 KGM87 KJD87 KLU87 KOL87 KRC87 KTT87 KWK87 KZB87 LBS87 LEJ87 LHA87 LJR87 LMI87 LOZ87 LRQ87 LUH87 LWY87 LZP87 MCG87 MEX87 MHO87 MKF87 MMW87 MPN87 MSE87 MUV87 MXM87 NAD87 NCU87 NFL87 NIC87 NKT87 NNK87 NQB87 NSS87 NVJ87 NYA87 OAR87 ODI87 OFZ87 OIQ87 OLH87 ONY87 OQP87 OTG87 OVX87 OYO87 PBF87 PDW87 PGN87 PJE87 PLV87 POM87 PRD87 PTU87 PWL87 PZC87 QBT87 QEK87 QHB87 QJS87 QMJ87 QPA87 QRR87 QUI87 QWZ87 QZQ87 RCH87 REY87 RHP87 RKG87 RMX87 RPO87 RSF87 RUW87 RXN87 SAE87 SCV87 SFM87 SID87 SKU87 SNL87 SQC87 SST87 SVK87 SYB87 TAS87 TDJ87 TGA87 TIR87 TLI87 TNZ87 TQQ87 TTH87 TVY87 TYP87 UBG87 UDX87 UGO87 UJF87 ULW87 UON87 URE87 UTV87 UWM87 UZD87 VBU87 VEL87 VHC87 VJT87 VMK87 VPB87 VRS87 VUJ87 VXA87 VZR87 WCI87 WEZ87 WHQ87 WKH87 WMY87 WPP87 WSG87 WUX87 WXO87 CN142 FE142 HV142 KM142 ND142 PU142 SL142 VC142 XT142 AAK142 ADB142 AFS142 AIJ142 ALA142 ANR142 AQI142 ASZ142 AVQ142 AYH142 BAY142 BDP142 BGG142 BIX142 BLO142 BOF142 BQW142 BTN142 BWE142 BYV142 CBM142 CED142 CGU142 CJL142 CMC142 COT142 CRK142 CUB142 CWS142 CZJ142 DCA142 DER142 DHI142 DJZ142 DMQ142 DPH142 DRY142 DUP142 DXG142 DZX142 ECO142 EFF142 EHW142 EKN142 ENE142 EPV142 ESM142 EVD142 EXU142 FAL142 FDC142 FFT142 FIK142 FLB142 FNS142 FQJ142 FTA142 FVR142 FYI142 GAZ142 GDQ142 GGH142 GIY142 GLP142 GOG142 GQX142 GTO142 GWF142 GYW142 HBN142 HEE142 HGV142 HJM142 HMD142 HOU142 HRL142 HUC142 HWT142 HZK142 ICB142 IES142 IHJ142 IKA142 IMR142 IPI142 IRZ142 IUQ142 IXH142 IZY142 JCP142 JFG142 JHX142 JKO142 JNF142 JPW142 JSN142 JVE142 JXV142 KAM142 KDD142 KFU142 KIL142 KLC142 KNT142 KQK142 KTB142 KVS142 KYJ142 LBA142 LDR142 LGI142 LIZ142 LLQ142 LOH142 LQY142 LTP142 LWG142 LYX142 MBO142 MEF142 MGW142 MJN142 MME142 MOV142 MRM142 MUD142 MWU142 MZL142 NCC142 NET142 NHK142 NKB142 NMS142 NPJ142 NSA142 NUR142 NXI142 NZZ142 OCQ142 OFH142 OHY142 OKP142 ONG142 OPX142 OSO142 OVF142 OXW142 PAN142 PDE142 PFV142 PIM142 PLD142 PNU142 PQL142 PTC142 PVT142 PYK142 QBB142 QDS142 QGJ142 QJA142 QLR142 QOI142 QQZ142 QTQ142 QWH142 QYY142 RBP142 REG142 RGX142 RJO142 RMF142 ROW142 RRN142 RUE142 RWV142 RZM142 SCD142 SEU142 SHL142 SKC142 SMT142 SPK142 SSB142 SUS142 SXJ142 TAA142 TCR142 TFI142 THZ142 TKQ142 TNH142 TPY142 TSP142 TVG142 TXX142 UAO142 UDF142 UFW142 UIN142 ULE142 UNV142 UQM142 UTD142 UVU142 UYL142 VBC142 VDT142 VGK142 VJB142 VLS142 VOJ142 VRA142 VTR142 VWI142 VYZ142 WBQ142 WEH142 WGY142 WJP142 WMG142 WOX142 WRO142 WUF142 WWW142 CW142 FN142 IE142 KV142 NM142 QD142 SU142 VL142 YC142 AAT142 ADK142 AGB142 AIS142 ALJ142 AOA142 AQR142 ATI142 AVZ142 AYQ142 BBH142 BDY142 BGP142 BJG142 BLX142 BOO142 BRF142 BTW142 BWN142 BZE142 CBV142 CEM142 CHD142 CJU142 CML142 CPC142 CRT142 CUK142 CXB142 CZS142 DCJ142 DFA142 DHR142 DKI142 DMZ142 DPQ142 DSH142 DUY142 DXP142 EAG142 ECX142 EFO142 EIF142 EKW142 ENN142 EQE142 ESV142 EVM142 EYD142 FAU142 FDL142 FGC142 FIT142 FLK142 FOB142 FQS142 FTJ142 FWA142 FYR142 GBI142 GDZ142 GGQ142 GJH142 GLY142 GOP142 GRG142 GTX142 GWO142 GZF142 HBW142 HEN142 HHE142 HJV142 HMM142 HPD142 HRU142 HUL142 HXC142 HZT142 ICK142 IFB142 IHS142 IKJ142 INA142 IPR142 ISI142 IUZ142 IXQ142 JAH142 JCY142 JFP142 JIG142 JKX142 JNO142 JQF142 JSW142 JVN142 JYE142 KAV142 KDM142 KGD142 KIU142 KLL142 KOC142 KQT142 KTK142 KWB142 KYS142 LBJ142 LEA142 LGR142 LJI142 LLZ142 LOQ142 LRH142 LTY142 LWP142 LZG142 MBX142 MEO142 MHF142 MJW142 MMN142 MPE142 MRV142 MUM142 MXD142 MZU142 NCL142 NFC142 NHT142 NKK142 NNB142 NPS142 NSJ142 NVA142 NXR142 OAI142 OCZ142 OFQ142 OIH142 OKY142 ONP142 OQG142 OSX142 OVO142 OYF142 PAW142 PDN142 PGE142 PIV142 PLM142 POD142 PQU142 PTL142 PWC142 PYT142 QBK142 QEB142 QGS142 QJJ142 QMA142 QOR142 QRI142 QTZ142 QWQ142 QZH142 RBY142 REP142 RHG142 RJX142 RMO142 RPF142 RRW142 RUN142 RXE142 RZV142 SCM142 SFD142 SHU142 SKL142 SNC142 SPT142 SSK142 SVB142 SXS142 TAJ142 TDA142 TFR142 TII142 TKZ142 TNQ142 TQH142 TSY142 TVP142 TYG142 UAX142 UDO142 UGF142 UIW142 ULN142 UOE142 UQV142 UTM142 UWD142 UYU142 VBL142 VEC142 VGT142 VJK142 VMB142 VOS142 VRJ142 VUA142 VWR142 VZI142 WBZ142 WEQ142 WHH142 WJY142 WMP142 WPG142 WRX142 WUO142 WXF142 AO142 DF142 FW142 IN142 LE142 NV142 QM142 TD142 VU142 YL142 ABC142 ADT142 AGK142 AJB142 ALS142 AOJ142 ARA142 ATR142 AWI142 AYZ142 BBQ142 BEH142 BGY142 BJP142 BMG142 BOX142 BRO142 BUF142 BWW142 BZN142 CCE142 CEV142 CHM142 CKD142 CMU142 CPL142 CSC142 CUT142 CXK142 DAB142 DCS142 DFJ142 DIA142 DKR142 DNI142 DPZ142 DSQ142 DVH142 DXY142 EAP142 EDG142 EFX142 EIO142 ELF142 ENW142 EQN142 ETE142 EVV142 EYM142 FBD142 FDU142 FGL142 FJC142 FLT142 FOK142 FRB142 FTS142 FWJ142 FZA142 GBR142 GEI142 GGZ142 GJQ142 GMH142 GOY142 GRP142 GUG142 GWX142 GZO142 HCF142 HEW142 HHN142 HKE142 HMV142 HPM142 HSD142 HUU142 HXL142 IAC142 ICT142 IFK142 IIB142 IKS142 INJ142 IQA142 ISR142 IVI142 IXZ142 JAQ142 JDH142 JFY142 JIP142 JLG142 JNX142 JQO142 JTF142 JVW142 JYN142 KBE142 KDV142 KGM142 KJD142 KLU142 KOL142 KRC142 KTT142 KWK142 KZB142 LBS142 LEJ142 LHA142 LJR142 LMI142 LOZ142 LRQ142 LUH142 LWY142 LZP142 MCG142 MEX142 MHO142 MKF142 MMW142 MPN142 MSE142 MUV142 MXM142 NAD142 NCU142 NFL142 NIC142 NKT142 NNK142 NQB142 NSS142 NVJ142 NYA142 OAR142 ODI142 OFZ142 OIQ142 OLH142 ONY142 OQP142 OTG142 OVX142 OYO142 PBF142 PDW142 PGN142 PJE142 PLV142 POM142 PRD142 PTU142 PWL142 PZC142 QBT142 QEK142 QHB142 QJS142 QMJ142 QPA142 QRR142 QUI142 QWZ142 QZQ142 RCH142 REY142 RHP142 RKG142 RMX142 RPO142 RSF142 RUW142 RXN142 SAE142 SCV142 SFM142 SID142 SKU142 SNL142 SQC142 SST142 SVK142 SYB142 TAS142 TDJ142 TGA142 TIR142 TLI142 TNZ142 TQQ142 TTH142 TVY142 TYP142 UBG142 UDX142 UGO142 UJF142 ULW142 UON142 URE142 UTV142 UWM142 UZD142 VBU142 VEL142 VHC142 VJT142 VMK142 VPB142 VRS142 VUJ142 VXA142 VZR142 WCI142 WEZ142 WHQ142 WKH142 WMY142 WPP142 WSG142 WUX142 WXO142 CN170 FE170 HV170 KM170 ND170 PU170 SL170 VC170 XT170 AAK170 ADB170 AFS170 AIJ170 ALA170 ANR170 AQI170 ASZ170 AVQ170 AYH170 BAY170 BDP170 BGG170 BIX170 BLO170 BOF170 BQW170 BTN170 BWE170 BYV170 CBM170 CED170 CGU170 CJL170 CMC170 COT170 CRK170 CUB170 CWS170 CZJ170 DCA170 DER170 DHI170 DJZ170 DMQ170 DPH170 DRY170 DUP170 DXG170 DZX170 ECO170 EFF170 EHW170 EKN170 ENE170 EPV170 ESM170 EVD170 EXU170 FAL170 FDC170 FFT170 FIK170 FLB170 FNS170 FQJ170 FTA170 FVR170 FYI170 GAZ170 GDQ170 GGH170 GIY170 GLP170 GOG170 GQX170 GTO170 GWF170 GYW170 HBN170 HEE170 HGV170 HJM170 HMD170 HOU170 HRL170 HUC170 HWT170 HZK170 ICB170 IES170 IHJ170 IKA170 IMR170 IPI170 IRZ170 IUQ170 IXH170 IZY170 JCP170 JFG170 JHX170 JKO170 JNF170 JPW170 JSN170 JVE170 JXV170 KAM170 KDD170 KFU170 KIL170 KLC170 KNT170 KQK170 KTB170 KVS170 KYJ170 LBA170 LDR170 LGI170 LIZ170 LLQ170 LOH170 LQY170 LTP170 LWG170 LYX170 MBO170 MEF170 MGW170 MJN170 MME170 MOV170 MRM170 MUD170 MWU170 MZL170 NCC170 NET170 NHK170 NKB170 NMS170 NPJ170 NSA170 NUR170 NXI170 NZZ170 OCQ170 OFH170 OHY170 OKP170 ONG170 OPX170 OSO170 OVF170 OXW170 PAN170 PDE170 PFV170 PIM170 PLD170 PNU170 PQL170 PTC170 PVT170 PYK170 QBB170 QDS170 QGJ170 QJA170 QLR170 QOI170 QQZ170 QTQ170 QWH170 QYY170 RBP170 REG170 RGX170 RJO170 RMF170 ROW170 RRN170 RUE170 RWV170 RZM170 SCD170 SEU170 SHL170 SKC170 SMT170 SPK170 SSB170 SUS170 SXJ170 TAA170 TCR170 TFI170 THZ170 TKQ170 TNH170 TPY170 TSP170 TVG170 TXX170 UAO170 UDF170 UFW170 UIN170 ULE170 UNV170 UQM170 UTD170 UVU170 UYL170 VBC170 VDT170 VGK170 VJB170 VLS170 VOJ170 VRA170 VTR170 VWI170 VYZ170 WBQ170 WEH170 WGY170 WJP170 WMG170 WOX170 WRO170 WUF170 WWW170 CW170 FN170 IE170 KV170 NM170 QD170 SU170 VL170 YC170 AAT170 ADK170 AGB170 AIS170 ALJ170 AOA170 AQR170 ATI170 AVZ170 AYQ170 BBH170 BDY170 BGP170 BJG170 BLX170 BOO170 BRF170 BTW170 BWN170 BZE170 CBV170 CEM170 CHD170 CJU170 CML170 CPC170 CRT170 CUK170 CXB170 CZS170 DCJ170 DFA170 DHR170 DKI170 DMZ170 DPQ170 DSH170 DUY170 DXP170 EAG170 ECX170 EFO170 EIF170 EKW170 ENN170 EQE170 ESV170 EVM170 EYD170 FAU170 FDL170 FGC170 FIT170 FLK170 FOB170 FQS170 FTJ170 FWA170 FYR170 GBI170 GDZ170 GGQ170 GJH170 GLY170 GOP170 GRG170 GTX170 GWO170 GZF170 HBW170 HEN170 HHE170 HJV170 HMM170 HPD170 HRU170 HUL170 HXC170 HZT170 ICK170 IFB170 IHS170 IKJ170 INA170 IPR170 ISI170 IUZ170 IXQ170 JAH170 JCY170 JFP170 JIG170 JKX170 JNO170 JQF170 JSW170 JVN170 JYE170 KAV170 KDM170 KGD170 KIU170 KLL170 KOC170 KQT170 KTK170 KWB170 KYS170 LBJ170 LEA170 LGR170 LJI170 LLZ170 LOQ170 LRH170 LTY170 LWP170 LZG170 MBX170 MEO170 MHF170 MJW170 MMN170 MPE170 MRV170 MUM170 MXD170 MZU170 NCL170 NFC170 NHT170 NKK170 NNB170 NPS170 NSJ170 NVA170 NXR170 OAI170 OCZ170 OFQ170 OIH170 OKY170 ONP170 OQG170 OSX170 OVO170 OYF170 PAW170 PDN170 PGE170 PIV170 PLM170 POD170 PQU170 PTL170 PWC170 PYT170 QBK170 QEB170 QGS170 QJJ170 QMA170 QOR170 QRI170 QTZ170 QWQ170 QZH170 RBY170 REP170 RHG170 RJX170 RMO170 RPF170 RRW170 RUN170 RXE170 RZV170 SCM170 SFD170 SHU170 SKL170 SNC170 SPT170 SSK170 SVB170 SXS170 TAJ170 TDA170 TFR170 TII170 TKZ170 TNQ170 TQH170 TSY170 TVP170 TYG170 UAX170 UDO170 UGF170 UIW170 ULN170 UOE170 UQV170 UTM170 UWD170 UYU170 VBL170 VEC170 VGT170 VJK170 VMB170 VOS170 VRJ170 VUA170 VWR170 VZI170 WBZ170 WEQ170 WHH170 WJY170 WMP170 WPG170 WRX170 WUO170 WXF170 AO170 DF170 FW170 IN170 LE170 NV170 QM170 TD170 VU170 YL170 ABC170 ADT170 AGK170 AJB170 ALS170 AOJ170 ARA170 ATR170 AWI170 AYZ170 BBQ170 BEH170 BGY170 BJP170 BMG170 BOX170 BRO170 BUF170 BWW170 BZN170 CCE170 CEV170 CHM170 CKD170 CMU170 CPL170 CSC170 CUT170 CXK170 DAB170 DCS170 DFJ170 DIA170 DKR170 DNI170 DPZ170 DSQ170 DVH170 DXY170 EAP170 EDG170 EFX170 EIO170 ELF170 ENW170 EQN170 ETE170 EVV170 EYM170 FBD170 FDU170 FGL170 FJC170 FLT170 FOK170 FRB170 FTS170 FWJ170 FZA170 GBR170 GEI170 GGZ170 GJQ170 GMH170 GOY170 GRP170 GUG170 GWX170 GZO170 HCF170 HEW170 HHN170 HKE170 HMV170 HPM170 HSD170 HUU170 HXL170 IAC170 ICT170 IFK170 IIB170 IKS170 INJ170 IQA170 ISR170 IVI170 IXZ170 JAQ170 JDH170 JFY170 JIP170 JLG170 JNX170 JQO170 JTF170 JVW170 JYN170 KBE170 KDV170 KGM170 KJD170 KLU170 KOL170 KRC170 KTT170 KWK170 KZB170 LBS170 LEJ170 LHA170 LJR170 LMI170 LOZ170 LRQ170 LUH170 LWY170 LZP170 MCG170 MEX170 MHO170 MKF170 MMW170 MPN170 MSE170 MUV170 MXM170 NAD170 NCU170 NFL170 NIC170 NKT170 NNK170 NQB170 NSS170 NVJ170 NYA170 OAR170 ODI170 OFZ170 OIQ170 OLH170 ONY170 OQP170 OTG170 OVX170 OYO170 PBF170 PDW170 PGN170 PJE170 PLV170 POM170 PRD170 PTU170 PWL170 PZC170 QBT170 QEK170 QHB170 QJS170 QMJ170 QPA170 QRR170 QUI170 QWZ170 QZQ170 RCH170 REY170 RHP170 RKG170 RMX170 RPO170 RSF170 RUW170 RXN170 SAE170 SCV170 SFM170 SID170 SKU170 SNL170 SQC170 SST170 SVK170 SYB170 TAS170 TDJ170 TGA170 TIR170 TLI170 TNZ170 TQQ170 TTH170 TVY170 TYP170 UBG170 UDX170 UGO170 UJF170 ULW170 UON170 URE170 UTV170 UWM170 UZD170 VBU170 VEL170 VHC170 VJT170 VMK170 VPB170 VRS170 VUJ170 VXA170 VZR170 WCI170 WEZ170 WHQ170 WKH170 WMY170 WPP170 WSG170 WUX170 WXO170 CN336 FE336 HV336 KM336 ND336 PU336 SL336 VC336 XT336 AAK336 ADB336 AFS336 AIJ336 ALA336 ANR336 AQI336 ASZ336 AVQ336 AYH336 BAY336 BDP336 BGG336 BIX336 BLO336 BOF336 BQW336 BTN336 BWE336 BYV336 CBM336 CED336 CGU336 CJL336 CMC336 COT336 CRK336 CUB336 CWS336 CZJ336 DCA336 DER336 DHI336 DJZ336 DMQ336 DPH336 DRY336 DUP336 DXG336 DZX336 ECO336 EFF336 EHW336 EKN336 ENE336 EPV336 ESM336 EVD336 EXU336 FAL336 FDC336 FFT336 FIK336 FLB336 FNS336 FQJ336 FTA336 FVR336 FYI336 GAZ336 GDQ336 GGH336 GIY336 GLP336 GOG336 GQX336 GTO336 GWF336 GYW336 HBN336 HEE336 HGV336 HJM336 HMD336 HOU336 HRL336 HUC336 HWT336 HZK336 ICB336 IES336 IHJ336 IKA336 IMR336 IPI336 IRZ336 IUQ336 IXH336 IZY336 JCP336 JFG336 JHX336 JKO336 JNF336 JPW336 JSN336 JVE336 JXV336 KAM336 KDD336 KFU336 KIL336 KLC336 KNT336 KQK336 KTB336 KVS336 KYJ336 LBA336 LDR336 LGI336 LIZ336 LLQ336 LOH336 LQY336 LTP336 LWG336 LYX336 MBO336 MEF336 MGW336 MJN336 MME336 MOV336 MRM336 MUD336 MWU336 MZL336 NCC336 NET336 NHK336 NKB336 NMS336 NPJ336 NSA336 NUR336 NXI336 NZZ336 OCQ336 OFH336 OHY336 OKP336 ONG336 OPX336 OSO336 OVF336 OXW336 PAN336 PDE336 PFV336 PIM336 PLD336 PNU336 PQL336 PTC336 PVT336 PYK336 QBB336 QDS336 QGJ336 QJA336 QLR336 QOI336 QQZ336 QTQ336 QWH336 QYY336 RBP336 REG336 RGX336 RJO336 RMF336 ROW336 RRN336 RUE336 RWV336 RZM336 SCD336 SEU336 SHL336 SKC336 SMT336 SPK336 SSB336 SUS336 SXJ336 TAA336 TCR336 TFI336 THZ336 TKQ336 TNH336 TPY336 TSP336 TVG336 TXX336 UAO336 UDF336 UFW336 UIN336 ULE336 UNV336 UQM336 UTD336 UVU336 UYL336 VBC336 VDT336 VGK336 VJB336 VLS336 VOJ336 VRA336 VTR336 VWI336 VYZ336 WBQ336 WEH336 WGY336 WJP336 WMG336 WOX336 WRO336 WUF336 WWW336 CW336 FN336 IE336 KV336 NM336 QD336 SU336 VL336 YC336 AAT336 ADK336 AGB336 AIS336 ALJ336 AOA336 AQR336 ATI336 AVZ336 AYQ336 BBH336 BDY336 BGP336 BJG336 BLX336 BOO336 BRF336 BTW336 BWN336 BZE336 CBV336 CEM336 CHD336 CJU336 CML336 CPC336 CRT336 CUK336 CXB336 CZS336 DCJ336 DFA336 DHR336 DKI336 DMZ336 DPQ336 DSH336 DUY336 DXP336 EAG336 ECX336 EFO336 EIF336 EKW336 ENN336 EQE336 ESV336 EVM336 EYD336 FAU336 FDL336 FGC336 FIT336 FLK336 FOB336 FQS336 FTJ336 FWA336 FYR336 GBI336 GDZ336 GGQ336 GJH336 GLY336 GOP336 GRG336 GTX336 GWO336 GZF336 HBW336 HEN336 HHE336 HJV336 HMM336 HPD336 HRU336 HUL336 HXC336 HZT336 ICK336 IFB336 IHS336 IKJ336 INA336 IPR336 ISI336 IUZ336 IXQ336 JAH336 JCY336 JFP336 JIG336 JKX336 JNO336 JQF336 JSW336 JVN336 JYE336 KAV336 KDM336 KGD336 KIU336 KLL336 KOC336 KQT336 KTK336 KWB336 KYS336 LBJ336 LEA336 LGR336 LJI336 LLZ336 LOQ336 LRH336 LTY336 LWP336 LZG336 MBX336 MEO336 MHF336 MJW336 MMN336 MPE336 MRV336 MUM336 MXD336 MZU336 NCL336 NFC336 NHT336 NKK336 NNB336 NPS336 NSJ336 NVA336 NXR336 OAI336 OCZ336 OFQ336 OIH336 OKY336 ONP336 OQG336 OSX336 OVO336 OYF336 PAW336 PDN336 PGE336 PIV336 PLM336 POD336 PQU336 PTL336 PWC336 PYT336 QBK336 QEB336 QGS336 QJJ336 QMA336 QOR336 QRI336 QTZ336 QWQ336 QZH336 RBY336 REP336 RHG336 RJX336 RMO336 RPF336 RRW336 RUN336 RXE336 RZV336 SCM336 SFD336 SHU336 SKL336 SNC336 SPT336 SSK336 SVB336 SXS336 TAJ336 TDA336 TFR336 TII336 TKZ336 TNQ336 TQH336 TSY336 TVP336 TYG336 UAX336 UDO336 UGF336 UIW336 ULN336 UOE336 UQV336 UTM336 UWD336 UYU336 VBL336 VEC336 VGT336 VJK336 VMB336 VOS336 VRJ336 VUA336 VWR336 VZI336 WBZ336 WEQ336 WHH336 WJY336 WMP336 WPG336 WRX336 WUO336 WXF336 AO336 DF336 FW336 IN336 LE336 NV336 QM336 TD336 VU336 YL336 ABC336 ADT336 AGK336 AJB336 ALS336 AOJ336 ARA336 ATR336 AWI336 AYZ336 BBQ336 BEH336 BGY336 BJP336 BMG336 BOX336 BRO336 BUF336 BWW336 BZN336 CCE336 CEV336 CHM336 CKD336 CMU336 CPL336 CSC336 CUT336 CXK336 DAB336 DCS336 DFJ336 DIA336 DKR336 DNI336 DPZ336 DSQ336 DVH336 DXY336 EAP336 EDG336 EFX336 EIO336 ELF336 ENW336 EQN336 ETE336 EVV336 EYM336 FBD336 FDU336 FGL336 FJC336 FLT336 FOK336 FRB336 FTS336 FWJ336 FZA336 GBR336 GEI336 GGZ336 GJQ336 GMH336 GOY336 GRP336 GUG336 GWX336 GZO336 HCF336 HEW336 HHN336 HKE336 HMV336 HPM336 HSD336 HUU336 HXL336 IAC336 ICT336 IFK336 IIB336 IKS336 INJ336 IQA336 ISR336 IVI336 IXZ336 JAQ336 JDH336 JFY336 JIP336 JLG336 JNX336 JQO336 JTF336 JVW336 JYN336 KBE336 KDV336 KGM336 KJD336 KLU336 KOL336 KRC336 KTT336 KWK336 KZB336 LBS336 LEJ336 LHA336 LJR336 LMI336 LOZ336 LRQ336 LUH336 LWY336 LZP336 MCG336 MEX336 MHO336 MKF336 MMW336 MPN336 MSE336 MUV336 MXM336 NAD336 NCU336 NFL336 NIC336 NKT336 NNK336 NQB336 NSS336 NVJ336 NYA336 OAR336 ODI336 OFZ336 OIQ336 OLH336 ONY336 OQP336 OTG336 OVX336 OYO336 PBF336 PDW336 PGN336 PJE336 PLV336 POM336 PRD336 PTU336 PWL336 PZC336 QBT336 QEK336 QHB336 QJS336 QMJ336 QPA336 QRR336 QUI336 QWZ336 QZQ336 RCH336 REY336 RHP336 RKG336 RMX336 RPO336 RSF336 RUW336 RXN336 SAE336 SCV336 SFM336 SID336 SKU336 SNL336 SQC336 SST336 SVK336 SYB336 TAS336 TDJ336 TGA336 TIR336 TLI336 TNZ336 TQQ336 TTH336 TVY336 TYP336 UBG336 UDX336 UGO336 UJF336 ULW336 UON336 URE336 UTV336 UWM336 UZD336 VBU336 VEL336 VHC336 VJT336 VMK336 VPB336 VRS336 VUJ336 VXA336 VZR336 WCI336 WEZ336 WHQ336 WKH336 WMY336 WPP336 WSG336 WUX336 WXO336 CN308 FE308 HV308 KM308 ND308 PU308 SL308 VC308 XT308 AAK308 ADB308 AFS308 AIJ308 ALA308 ANR308 AQI308 ASZ308 AVQ308 AYH308 BAY308 BDP308 BGG308 BIX308 BLO308 BOF308 BQW308 BTN308 BWE308 BYV308 CBM308 CED308 CGU308 CJL308 CMC308 COT308 CRK308 CUB308 CWS308 CZJ308 DCA308 DER308 DHI308 DJZ308 DMQ308 DPH308 DRY308 DUP308 DXG308 DZX308 ECO308 EFF308 EHW308 EKN308 ENE308 EPV308 ESM308 EVD308 EXU308 FAL308 FDC308 FFT308 FIK308 FLB308 FNS308 FQJ308 FTA308 FVR308 FYI308 GAZ308 GDQ308 GGH308 GIY308 GLP308 GOG308 GQX308 GTO308 GWF308 GYW308 HBN308 HEE308 HGV308 HJM308 HMD308 HOU308 HRL308 HUC308 HWT308 HZK308 ICB308 IES308 IHJ308 IKA308 IMR308 IPI308 IRZ308 IUQ308 IXH308 IZY308 JCP308 JFG308 JHX308 JKO308 JNF308 JPW308 JSN308 JVE308 JXV308 KAM308 KDD308 KFU308 KIL308 KLC308 KNT308 KQK308 KTB308 KVS308 KYJ308 LBA308 LDR308 LGI308 LIZ308 LLQ308 LOH308 LQY308 LTP308 LWG308 LYX308 MBO308 MEF308 MGW308 MJN308 MME308 MOV308 MRM308 MUD308 MWU308 MZL308 NCC308 NET308 NHK308 NKB308 NMS308 NPJ308 NSA308 NUR308 NXI308 NZZ308 OCQ308 OFH308 OHY308 OKP308 ONG308 OPX308 OSO308 OVF308 OXW308 PAN308 PDE308 PFV308 PIM308 PLD308 PNU308 PQL308 PTC308 PVT308 PYK308 QBB308 QDS308 QGJ308 QJA308 QLR308 QOI308 QQZ308 QTQ308 QWH308 QYY308 RBP308 REG308 RGX308 RJO308 RMF308 ROW308 RRN308 RUE308 RWV308 RZM308 SCD308 SEU308 SHL308 SKC308 SMT308 SPK308 SSB308 SUS308 SXJ308 TAA308 TCR308 TFI308 THZ308 TKQ308 TNH308 TPY308 TSP308 TVG308 TXX308 UAO308 UDF308 UFW308 UIN308 ULE308 UNV308 UQM308 UTD308 UVU308 UYL308 VBC308 VDT308 VGK308 VJB308 VLS308 VOJ308 VRA308 VTR308 VWI308 VYZ308 WBQ308 WEH308 WGY308 WJP308 WMG308 WOX308 WRO308 WUF308 WWW308 CW308 FN308 IE308 KV308 NM308 QD308 SU308 VL308 YC308 AAT308 ADK308 AGB308 AIS308 ALJ308 AOA308 AQR308 ATI308 AVZ308 AYQ308 BBH308 BDY308 BGP308 BJG308 BLX308 BOO308 BRF308 BTW308 BWN308 BZE308 CBV308 CEM308 CHD308 CJU308 CML308 CPC308 CRT308 CUK308 CXB308 CZS308 DCJ308 DFA308 DHR308 DKI308 DMZ308 DPQ308 DSH308 DUY308 DXP308 EAG308 ECX308 EFO308 EIF308 EKW308 ENN308 EQE308 ESV308 EVM308 EYD308 FAU308 FDL308 FGC308 FIT308 FLK308 FOB308 FQS308 FTJ308 FWA308 FYR308 GBI308 GDZ308 GGQ308 GJH308 GLY308 GOP308 GRG308 GTX308 GWO308 GZF308 HBW308 HEN308 HHE308 HJV308 HMM308 HPD308 HRU308 HUL308 HXC308 HZT308 ICK308 IFB308 IHS308 IKJ308 INA308 IPR308 ISI308 IUZ308 IXQ308 JAH308 JCY308 JFP308 JIG308 JKX308 JNO308 JQF308 JSW308 JVN308 JYE308 KAV308 KDM308 KGD308 KIU308 KLL308 KOC308 KQT308 KTK308 KWB308 KYS308 LBJ308 LEA308 LGR308 LJI308 LLZ308 LOQ308 LRH308 LTY308 LWP308 LZG308 MBX308 MEO308 MHF308 MJW308 MMN308 MPE308 MRV308 MUM308 MXD308 MZU308 NCL308 NFC308 NHT308 NKK308 NNB308 NPS308 NSJ308 NVA308 NXR308 OAI308 OCZ308 OFQ308 OIH308 OKY308 ONP308 OQG308 OSX308 OVO308 OYF308 PAW308 PDN308 PGE308 PIV308 PLM308 POD308 PQU308 PTL308 PWC308 PYT308 QBK308 QEB308 QGS308 QJJ308 QMA308 QOR308 QRI308 QTZ308 QWQ308 QZH308 RBY308 REP308 RHG308 RJX308 RMO308 RPF308 RRW308 RUN308 RXE308 RZV308 SCM308 SFD308 SHU308 SKL308 SNC308 SPT308 SSK308 SVB308 SXS308 TAJ308 TDA308 TFR308 TII308 TKZ308 TNQ308 TQH308 TSY308 TVP308 TYG308 UAX308 UDO308 UGF308 UIW308 ULN308 UOE308 UQV308 UTM308 UWD308 UYU308 VBL308 VEC308 VGT308 VJK308 VMB308 VOS308 VRJ308 VUA308 VWR308 VZI308 WBZ308 WEQ308 WHH308 WJY308 WMP308 WPG308 WRX308 WUO308 WXF308 AO308 DF308 FW308 IN308 LE308 NV308 QM308 TD308 VU308 YL308 ABC308 ADT308 AGK308 AJB308 ALS308 AOJ308 ARA308 ATR308 AWI308 AYZ308 BBQ308 BEH308 BGY308 BJP308 BMG308 BOX308 BRO308 BUF308 BWW308 BZN308 CCE308 CEV308 CHM308 CKD308 CMU308 CPL308 CSC308 CUT308 CXK308 DAB308 DCS308 DFJ308 DIA308 DKR308 DNI308 DPZ308 DSQ308 DVH308 DXY308 EAP308 EDG308 EFX308 EIO308 ELF308 ENW308 EQN308 ETE308 EVV308 EYM308 FBD308 FDU308 FGL308 FJC308 FLT308 FOK308 FRB308 FTS308 FWJ308 FZA308 GBR308 GEI308 GGZ308 GJQ308 GMH308 GOY308 GRP308 GUG308 GWX308 GZO308 HCF308 HEW308 HHN308 HKE308 HMV308 HPM308 HSD308 HUU308 HXL308 IAC308 ICT308 IFK308 IIB308 IKS308 INJ308 IQA308 ISR308 IVI308 IXZ308 JAQ308 JDH308 JFY308 JIP308 JLG308 JNX308 JQO308 JTF308 JVW308 JYN308 KBE308 KDV308 KGM308 KJD308 KLU308 KOL308 KRC308 KTT308 KWK308 KZB308 LBS308 LEJ308 LHA308 LJR308 LMI308 LOZ308 LRQ308 LUH308 LWY308 LZP308 MCG308 MEX308 MHO308 MKF308 MMW308 MPN308 MSE308 MUV308 MXM308 NAD308 NCU308 NFL308 NIC308 NKT308 NNK308 NQB308 NSS308 NVJ308 NYA308 OAR308 ODI308 OFZ308 OIQ308 OLH308 ONY308 OQP308 OTG308 OVX308 OYO308 PBF308 PDW308 PGN308 PJE308 PLV308 POM308 PRD308 PTU308 PWL308 PZC308 QBT308 QEK308 QHB308 QJS308 QMJ308 QPA308 QRR308 QUI308 QWZ308 QZQ308 RCH308 REY308 RHP308 RKG308 RMX308 RPO308 RSF308 RUW308 RXN308 SAE308 SCV308 SFM308 SID308 SKU308 SNL308 SQC308 SST308 SVK308 SYB308 TAS308 TDJ308 TGA308 TIR308 TLI308 TNZ308 TQQ308 TTH308 TVY308 TYP308 UBG308 UDX308 UGO308 UJF308 ULW308 UON308 URE308 UTV308 UWM308 UZD308 VBU308 VEL308 VHC308 VJT308 VMK308 VPB308 VRS308 VUJ308 VXA308 VZR308 WCI308 WEZ308 WHQ308 WKH308 WMY308 WPP308 WSG308 WUX308 WXO308 CN205 FE205 HV205 KM205 ND205 PU205 SL205 VC205 XT205 AAK205 ADB205 AFS205 AIJ205 ALA205 ANR205 AQI205 ASZ205 AVQ205 AYH205 BAY205 BDP205 BGG205 BIX205 BLO205 BOF205 BQW205 BTN205 BWE205 BYV205 CBM205 CED205 CGU205 CJL205 CMC205 COT205 CRK205 CUB205 CWS205 CZJ205 DCA205 DER205 DHI205 DJZ205 DMQ205 DPH205 DRY205 DUP205 DXG205 DZX205 ECO205 EFF205 EHW205 EKN205 ENE205 EPV205 ESM205 EVD205 EXU205 FAL205 FDC205 FFT205 FIK205 FLB205 FNS205 FQJ205 FTA205 FVR205 FYI205 GAZ205 GDQ205 GGH205 GIY205 GLP205 GOG205 GQX205 GTO205 GWF205 GYW205 HBN205 HEE205 HGV205 HJM205 HMD205 HOU205 HRL205 HUC205 HWT205 HZK205 ICB205 IES205 IHJ205 IKA205 IMR205 IPI205 IRZ205 IUQ205 IXH205 IZY205 JCP205 JFG205 JHX205 JKO205 JNF205 JPW205 JSN205 JVE205 JXV205 KAM205 KDD205 KFU205 KIL205 KLC205 KNT205 KQK205 KTB205 KVS205 KYJ205 LBA205 LDR205 LGI205 LIZ205 LLQ205 LOH205 LQY205 LTP205 LWG205 LYX205 MBO205 MEF205 MGW205 MJN205 MME205 MOV205 MRM205 MUD205 MWU205 MZL205 NCC205 NET205 NHK205 NKB205 NMS205 NPJ205 NSA205 NUR205 NXI205 NZZ205 OCQ205 OFH205 OHY205 OKP205 ONG205 OPX205 OSO205 OVF205 OXW205 PAN205 PDE205 PFV205 PIM205 PLD205 PNU205 PQL205 PTC205 PVT205 PYK205 QBB205 QDS205 QGJ205 QJA205 QLR205 QOI205 QQZ205 QTQ205 QWH205 QYY205 RBP205 REG205 RGX205 RJO205 RMF205 ROW205 RRN205 RUE205 RWV205 RZM205 SCD205 SEU205 SHL205 SKC205 SMT205 SPK205 SSB205 SUS205 SXJ205 TAA205 TCR205 TFI205 THZ205 TKQ205 TNH205 TPY205 TSP205 TVG205 TXX205 UAO205 UDF205 UFW205 UIN205 ULE205 UNV205 UQM205 UTD205 UVU205 UYL205 VBC205 VDT205 VGK205 VJB205 VLS205 VOJ205 VRA205 VTR205 VWI205 VYZ205 WBQ205 WEH205 WGY205 WJP205 WMG205 WOX205 WRO205 WUF205 WWW205 CW205 FN205 IE205 KV205 NM205 QD205 SU205 VL205 YC205 AAT205 ADK205 AGB205 AIS205 ALJ205 AOA205 AQR205 ATI205 AVZ205 AYQ205 BBH205 BDY205 BGP205 BJG205 BLX205 BOO205 BRF205 BTW205 BWN205 BZE205 CBV205 CEM205 CHD205 CJU205 CML205 CPC205 CRT205 CUK205 CXB205 CZS205 DCJ205 DFA205 DHR205 DKI205 DMZ205 DPQ205 DSH205 DUY205 DXP205 EAG205 ECX205 EFO205 EIF205 EKW205 ENN205 EQE205 ESV205 EVM205 EYD205 FAU205 FDL205 FGC205 FIT205 FLK205 FOB205 FQS205 FTJ205 FWA205 FYR205 GBI205 GDZ205 GGQ205 GJH205 GLY205 GOP205 GRG205 GTX205 GWO205 GZF205 HBW205 HEN205 HHE205 HJV205 HMM205 HPD205 HRU205 HUL205 HXC205 HZT205 ICK205 IFB205 IHS205 IKJ205 INA205 IPR205 ISI205 IUZ205 IXQ205 JAH205 JCY205 JFP205 JIG205 JKX205 JNO205 JQF205 JSW205 JVN205 JYE205 KAV205 KDM205 KGD205 KIU205 KLL205 KOC205 KQT205 KTK205 KWB205 KYS205 LBJ205 LEA205 LGR205 LJI205 LLZ205 LOQ205 LRH205 LTY205 LWP205 LZG205 MBX205 MEO205 MHF205 MJW205 MMN205 MPE205 MRV205 MUM205 MXD205 MZU205 NCL205 NFC205 NHT205 NKK205 NNB205 NPS205 NSJ205 NVA205 NXR205 OAI205 OCZ205 OFQ205 OIH205 OKY205 ONP205 OQG205 OSX205 OVO205 OYF205 PAW205 PDN205 PGE205 PIV205 PLM205 POD205 PQU205 PTL205 PWC205 PYT205 QBK205 QEB205 QGS205 QJJ205 QMA205 QOR205 QRI205 QTZ205 QWQ205 QZH205 RBY205 REP205 RHG205 RJX205 RMO205 RPF205 RRW205 RUN205 RXE205 RZV205 SCM205 SFD205 SHU205 SKL205 SNC205 SPT205 SSK205 SVB205 SXS205 TAJ205 TDA205 TFR205 TII205 TKZ205 TNQ205 TQH205 TSY205 TVP205 TYG205 UAX205 UDO205 UGF205 UIW205 ULN205 UOE205 UQV205 UTM205 UWD205 UYU205 VBL205 VEC205 VGT205 VJK205 VMB205 VOS205 VRJ205 VUA205 VWR205 VZI205 WBZ205 WEQ205 WHH205 WJY205 WMP205 WPG205 WRX205 WUO205 WXF205 AO205 DF205 FW205 IN205 LE205 NV205 QM205 TD205 VU205 YL205 ABC205 ADT205 AGK205 AJB205 ALS205 AOJ205 ARA205 ATR205 AWI205 AYZ205 BBQ205 BEH205 BGY205 BJP205 BMG205 BOX205 BRO205 BUF205 BWW205 BZN205 CCE205 CEV205 CHM205 CKD205 CMU205 CPL205 CSC205 CUT205 CXK205 DAB205 DCS205 DFJ205 DIA205 DKR205 DNI205 DPZ205 DSQ205 DVH205 DXY205 EAP205 EDG205 EFX205 EIO205 ELF205 ENW205 EQN205 ETE205 EVV205 EYM205 FBD205 FDU205 FGL205 FJC205 FLT205 FOK205 FRB205 FTS205 FWJ205 FZA205 GBR205 GEI205 GGZ205 GJQ205 GMH205 GOY205 GRP205 GUG205 GWX205 GZO205 HCF205 HEW205 HHN205 HKE205 HMV205 HPM205 HSD205 HUU205 HXL205 IAC205 ICT205 IFK205 IIB205 IKS205 INJ205 IQA205 ISR205 IVI205 IXZ205 JAQ205 JDH205 JFY205 JIP205 JLG205 JNX205 JQO205 JTF205 JVW205 JYN205 KBE205 KDV205 KGM205 KJD205 KLU205 KOL205 KRC205 KTT205 KWK205 KZB205 LBS205 LEJ205 LHA205 LJR205 LMI205 LOZ205 LRQ205 LUH205 LWY205 LZP205 MCG205 MEX205 MHO205 MKF205 MMW205 MPN205 MSE205 MUV205 MXM205 NAD205 NCU205 NFL205 NIC205 NKT205 NNK205 NQB205 NSS205 NVJ205 NYA205 OAR205 ODI205 OFZ205 OIQ205 OLH205 ONY205 OQP205 OTG205 OVX205 OYO205 PBF205 PDW205 PGN205 PJE205 PLV205 POM205 PRD205 PTU205 PWL205 PZC205 QBT205 QEK205 QHB205 QJS205 QMJ205 QPA205 QRR205 QUI205 QWZ205 QZQ205 RCH205 REY205 RHP205 RKG205 RMX205 RPO205 RSF205 RUW205 RXN205 SAE205 SCV205 SFM205 SID205 SKU205 SNL205 SQC205 SST205 SVK205 SYB205 TAS205 TDJ205 TGA205 TIR205 TLI205 TNZ205 TQQ205 TTH205 TVY205 TYP205 UBG205 UDX205 UGO205 UJF205 ULW205 UON205 URE205 UTV205 UWM205 UZD205 VBU205 VEL205 VHC205 VJT205 VMK205 VPB205 VRS205 VUJ205 VXA205 VZR205 WCI205 WEZ205 WHQ205 WKH205 WMY205 WPP205 WSG205 WUX205 WXO205 CN222 FE222 HV222 KM222 ND222 PU222 SL222 VC222 XT222 AAK222 ADB222 AFS222 AIJ222 ALA222 ANR222 AQI222 ASZ222 AVQ222 AYH222 BAY222 BDP222 BGG222 BIX222 BLO222 BOF222 BQW222 BTN222 BWE222 BYV222 CBM222 CED222 CGU222 CJL222 CMC222 COT222 CRK222 CUB222 CWS222 CZJ222 DCA222 DER222 DHI222 DJZ222 DMQ222 DPH222 DRY222 DUP222 DXG222 DZX222 ECO222 EFF222 EHW222 EKN222 ENE222 EPV222 ESM222 EVD222 EXU222 FAL222 FDC222 FFT222 FIK222 FLB222 FNS222 FQJ222 FTA222 FVR222 FYI222 GAZ222 GDQ222 GGH222 GIY222 GLP222 GOG222 GQX222 GTO222 GWF222 GYW222 HBN222 HEE222 HGV222 HJM222 HMD222 HOU222 HRL222 HUC222 HWT222 HZK222 ICB222 IES222 IHJ222 IKA222 IMR222 IPI222 IRZ222 IUQ222 IXH222 IZY222 JCP222 JFG222 JHX222 JKO222 JNF222 JPW222 JSN222 JVE222 JXV222 KAM222 KDD222 KFU222 KIL222 KLC222 KNT222 KQK222 KTB222 KVS222 KYJ222 LBA222 LDR222 LGI222 LIZ222 LLQ222 LOH222 LQY222 LTP222 LWG222 LYX222 MBO222 MEF222 MGW222 MJN222 MME222 MOV222 MRM222 MUD222 MWU222 MZL222 NCC222 NET222 NHK222 NKB222 NMS222 NPJ222 NSA222 NUR222 NXI222 NZZ222 OCQ222 OFH222 OHY222 OKP222 ONG222 OPX222 OSO222 OVF222 OXW222 PAN222 PDE222 PFV222 PIM222 PLD222 PNU222 PQL222 PTC222 PVT222 PYK222 QBB222 QDS222 QGJ222 QJA222 QLR222 QOI222 QQZ222 QTQ222 QWH222 QYY222 RBP222 REG222 RGX222 RJO222 RMF222 ROW222 RRN222 RUE222 RWV222 RZM222 SCD222 SEU222 SHL222 SKC222 SMT222 SPK222 SSB222 SUS222 SXJ222 TAA222 TCR222 TFI222 THZ222 TKQ222 TNH222 TPY222 TSP222 TVG222 TXX222 UAO222 UDF222 UFW222 UIN222 ULE222 UNV222 UQM222 UTD222 UVU222 UYL222 VBC222 VDT222 VGK222 VJB222 VLS222 VOJ222 VRA222 VTR222 VWI222 VYZ222 WBQ222 WEH222 WGY222 WJP222 WMG222 WOX222 WRO222 WUF222 WWW222 CW222 FN222 IE222 KV222 NM222 QD222 SU222 VL222 YC222 AAT222 ADK222 AGB222 AIS222 ALJ222 AOA222 AQR222 ATI222 AVZ222 AYQ222 BBH222 BDY222 BGP222 BJG222 BLX222 BOO222 BRF222 BTW222 BWN222 BZE222 CBV222 CEM222 CHD222 CJU222 CML222 CPC222 CRT222 CUK222 CXB222 CZS222 DCJ222 DFA222 DHR222 DKI222 DMZ222 DPQ222 DSH222 DUY222 DXP222 EAG222 ECX222 EFO222 EIF222 EKW222 ENN222 EQE222 ESV222 EVM222 EYD222 FAU222 FDL222 FGC222 FIT222 FLK222 FOB222 FQS222 FTJ222 FWA222 FYR222 GBI222 GDZ222 GGQ222 GJH222 GLY222 GOP222 GRG222 GTX222 GWO222 GZF222 HBW222 HEN222 HHE222 HJV222 HMM222 HPD222 HRU222 HUL222 HXC222 HZT222 ICK222 IFB222 IHS222 IKJ222 INA222 IPR222 ISI222 IUZ222 IXQ222 JAH222 JCY222 JFP222 JIG222 JKX222 JNO222 JQF222 JSW222 JVN222 JYE222 KAV222 KDM222 KGD222 KIU222 KLL222 KOC222 KQT222 KTK222 KWB222 KYS222 LBJ222 LEA222 LGR222 LJI222 LLZ222 LOQ222 LRH222 LTY222 LWP222 LZG222 MBX222 MEO222 MHF222 MJW222 MMN222 MPE222 MRV222 MUM222 MXD222 MZU222 NCL222 NFC222 NHT222 NKK222 NNB222 NPS222 NSJ222 NVA222 NXR222 OAI222 OCZ222 OFQ222 OIH222 OKY222 ONP222 OQG222 OSX222 OVO222 OYF222 PAW222 PDN222 PGE222 PIV222 PLM222 POD222 PQU222 PTL222 PWC222 PYT222 QBK222 QEB222 QGS222 QJJ222 QMA222 QOR222 QRI222 QTZ222 QWQ222 QZH222 RBY222 REP222 RHG222 RJX222 RMO222 RPF222 RRW222 RUN222 RXE222 RZV222 SCM222 SFD222 SHU222 SKL222 SNC222 SPT222 SSK222 SVB222 SXS222 TAJ222 TDA222 TFR222 TII222 TKZ222 TNQ222 TQH222 TSY222 TVP222 TYG222 UAX222 UDO222 UGF222 UIW222 ULN222 UOE222 UQV222 UTM222 UWD222 UYU222 VBL222 VEC222 VGT222 VJK222 VMB222 VOS222 VRJ222 VUA222 VWR222 VZI222 WBZ222 WEQ222 WHH222 WJY222 WMP222 WPG222 WRX222 WUO222 WXF222 AO222 DF222 FW222 IN222 LE222 NV222 QM222 TD222 VU222 YL222 ABC222 ADT222 AGK222 AJB222 ALS222 AOJ222 ARA222 ATR222 AWI222 AYZ222 BBQ222 BEH222 BGY222 BJP222 BMG222 BOX222 BRO222 BUF222 BWW222 BZN222 CCE222 CEV222 CHM222 CKD222 CMU222 CPL222 CSC222 CUT222 CXK222 DAB222 DCS222 DFJ222 DIA222 DKR222 DNI222 DPZ222 DSQ222 DVH222 DXY222 EAP222 EDG222 EFX222 EIO222 ELF222 ENW222 EQN222 ETE222 EVV222 EYM222 FBD222 FDU222 FGL222 FJC222 FLT222 FOK222 FRB222 FTS222 FWJ222 FZA222 GBR222 GEI222 GGZ222 GJQ222 GMH222 GOY222 GRP222 GUG222 GWX222 GZO222 HCF222 HEW222 HHN222 HKE222 HMV222 HPM222 HSD222 HUU222 HXL222 IAC222 ICT222 IFK222 IIB222 IKS222 INJ222 IQA222 ISR222 IVI222 IXZ222 JAQ222 JDH222 JFY222 JIP222 JLG222 JNX222 JQO222 JTF222 JVW222 JYN222 KBE222 KDV222 KGM222 KJD222 KLU222 KOL222 KRC222 KTT222 KWK222 KZB222 LBS222 LEJ222 LHA222 LJR222 LMI222 LOZ222 LRQ222 LUH222 LWY222 LZP222 MCG222 MEX222 MHO222 MKF222 MMW222 MPN222 MSE222 MUV222 MXM222 NAD222 NCU222 NFL222 NIC222 NKT222 NNK222 NQB222 NSS222 NVJ222 NYA222 OAR222 ODI222 OFZ222 OIQ222 OLH222 ONY222 OQP222 OTG222 OVX222 OYO222 PBF222 PDW222 PGN222 PJE222 PLV222 POM222 PRD222 PTU222 PWL222 PZC222 QBT222 QEK222 QHB222 QJS222 QMJ222 QPA222 QRR222 QUI222 QWZ222 QZQ222 RCH222 REY222 RHP222 RKG222 RMX222 RPO222 RSF222 RUW222 RXN222 SAE222 SCV222 SFM222 SID222 SKU222 SNL222 SQC222 SST222 SVK222 SYB222 TAS222 TDJ222 TGA222 TIR222 TLI222 TNZ222 TQQ222 TTH222 TVY222 TYP222 UBG222 UDX222 UGO222 UJF222 ULW222 UON222 URE222 UTV222 UWM222 UZD222 VBU222 VEL222 VHC222 VJT222 VMK222 VPB222 VRS222 VUJ222 VXA222 VZR222 WCI222 WEZ222 WHQ222 WKH222 WMY222 WPP222 WSG222 WUX222 WXO222 CN251 FE251 HV251 KM251 ND251 PU251 SL251 VC251 XT251 AAK251 ADB251 AFS251 AIJ251 ALA251 ANR251 AQI251 ASZ251 AVQ251 AYH251 BAY251 BDP251 BGG251 BIX251 BLO251 BOF251 BQW251 BTN251 BWE251 BYV251 CBM251 CED251 CGU251 CJL251 CMC251 COT251 CRK251 CUB251 CWS251 CZJ251 DCA251 DER251 DHI251 DJZ251 DMQ251 DPH251 DRY251 DUP251 DXG251 DZX251 ECO251 EFF251 EHW251 EKN251 ENE251 EPV251 ESM251 EVD251 EXU251 FAL251 FDC251 FFT251 FIK251 FLB251 FNS251 FQJ251 FTA251 FVR251 FYI251 GAZ251 GDQ251 GGH251 GIY251 GLP251 GOG251 GQX251 GTO251 GWF251 GYW251 HBN251 HEE251 HGV251 HJM251 HMD251 HOU251 HRL251 HUC251 HWT251 HZK251 ICB251 IES251 IHJ251 IKA251 IMR251 IPI251 IRZ251 IUQ251 IXH251 IZY251 JCP251 JFG251 JHX251 JKO251 JNF251 JPW251 JSN251 JVE251 JXV251 KAM251 KDD251 KFU251 KIL251 KLC251 KNT251 KQK251 KTB251 KVS251 KYJ251 LBA251 LDR251 LGI251 LIZ251 LLQ251 LOH251 LQY251 LTP251 LWG251 LYX251 MBO251 MEF251 MGW251 MJN251 MME251 MOV251 MRM251 MUD251 MWU251 MZL251 NCC251 NET251 NHK251 NKB251 NMS251 NPJ251 NSA251 NUR251 NXI251 NZZ251 OCQ251 OFH251 OHY251 OKP251 ONG251 OPX251 OSO251 OVF251 OXW251 PAN251 PDE251 PFV251 PIM251 PLD251 PNU251 PQL251 PTC251 PVT251 PYK251 QBB251 QDS251 QGJ251 QJA251 QLR251 QOI251 QQZ251 QTQ251 QWH251 QYY251 RBP251 REG251 RGX251 RJO251 RMF251 ROW251 RRN251 RUE251 RWV251 RZM251 SCD251 SEU251 SHL251 SKC251 SMT251 SPK251 SSB251 SUS251 SXJ251 TAA251 TCR251 TFI251 THZ251 TKQ251 TNH251 TPY251 TSP251 TVG251 TXX251 UAO251 UDF251 UFW251 UIN251 ULE251 UNV251 UQM251 UTD251 UVU251 UYL251 VBC251 VDT251 VGK251 VJB251 VLS251 VOJ251 VRA251 VTR251 VWI251 VYZ251 WBQ251 WEH251 WGY251 WJP251 WMG251 WOX251 WRO251 WUF251 WWW251 CW251 FN251 IE251 KV251 NM251 QD251 SU251 VL251 YC251 AAT251 ADK251 AGB251 AIS251 ALJ251 AOA251 AQR251 ATI251 AVZ251 AYQ251 BBH251 BDY251 BGP251 BJG251 BLX251 BOO251 BRF251 BTW251 BWN251 BZE251 CBV251 CEM251 CHD251 CJU251 CML251 CPC251 CRT251 CUK251 CXB251 CZS251 DCJ251 DFA251 DHR251 DKI251 DMZ251 DPQ251 DSH251 DUY251 DXP251 EAG251 ECX251 EFO251 EIF251 EKW251 ENN251 EQE251 ESV251 EVM251 EYD251 FAU251 FDL251 FGC251 FIT251 FLK251 FOB251 FQS251 FTJ251 FWA251 FYR251 GBI251 GDZ251 GGQ251 GJH251 GLY251 GOP251 GRG251 GTX251 GWO251 GZF251 HBW251 HEN251 HHE251 HJV251 HMM251 HPD251 HRU251 HUL251 HXC251 HZT251 ICK251 IFB251 IHS251 IKJ251 INA251 IPR251 ISI251 IUZ251 IXQ251 JAH251 JCY251 JFP251 JIG251 JKX251 JNO251 JQF251 JSW251 JVN251 JYE251 KAV251 KDM251 KGD251 KIU251 KLL251 KOC251 KQT251 KTK251 KWB251 KYS251 LBJ251 LEA251 LGR251 LJI251 LLZ251 LOQ251 LRH251 LTY251 LWP251 LZG251 MBX251 MEO251 MHF251 MJW251 MMN251 MPE251 MRV251 MUM251 MXD251 MZU251 NCL251 NFC251 NHT251 NKK251 NNB251 NPS251 NSJ251 NVA251 NXR251 OAI251 OCZ251 OFQ251 OIH251 OKY251 ONP251 OQG251 OSX251 OVO251 OYF251 PAW251 PDN251 PGE251 PIV251 PLM251 POD251 PQU251 PTL251 PWC251 PYT251 QBK251 QEB251 QGS251 QJJ251 QMA251 QOR251 QRI251 QTZ251 QWQ251 QZH251 RBY251 REP251 RHG251 RJX251 RMO251 RPF251 RRW251 RUN251 RXE251 RZV251 SCM251 SFD251 SHU251 SKL251 SNC251 SPT251 SSK251 SVB251 SXS251 TAJ251 TDA251 TFR251 TII251 TKZ251 TNQ251 TQH251 TSY251 TVP251 TYG251 UAX251 UDO251 UGF251 UIW251 ULN251 UOE251 UQV251 UTM251 UWD251 UYU251 VBL251 VEC251 VGT251 VJK251 VMB251 VOS251 VRJ251 VUA251 VWR251 VZI251 WBZ251 WEQ251 WHH251 WJY251 WMP251 WPG251 WRX251 WUO251 WXF251 AO251 DF251 FW251 IN251 LE251 NV251 QM251 TD251 VU251 YL251 ABC251 ADT251 AGK251 AJB251 ALS251 AOJ251 ARA251 ATR251 AWI251 AYZ251 BBQ251 BEH251 BGY251 BJP251 BMG251 BOX251 BRO251 BUF251 BWW251 BZN251 CCE251 CEV251 CHM251 CKD251 CMU251 CPL251 CSC251 CUT251 CXK251 DAB251 DCS251 DFJ251 DIA251 DKR251 DNI251 DPZ251 DSQ251 DVH251 DXY251 EAP251 EDG251 EFX251 EIO251 ELF251 ENW251 EQN251 ETE251 EVV251 EYM251 FBD251 FDU251 FGL251 FJC251 FLT251 FOK251 FRB251 FTS251 FWJ251 FZA251 GBR251 GEI251 GGZ251 GJQ251 GMH251 GOY251 GRP251 GUG251 GWX251 GZO251 HCF251 HEW251 HHN251 HKE251 HMV251 HPM251 HSD251 HUU251 HXL251 IAC251 ICT251 IFK251 IIB251 IKS251 INJ251 IQA251 ISR251 IVI251 IXZ251 JAQ251 JDH251 JFY251 JIP251 JLG251 JNX251 JQO251 JTF251 JVW251 JYN251 KBE251 KDV251 KGM251 KJD251 KLU251 KOL251 KRC251 KTT251 KWK251 KZB251 LBS251 LEJ251 LHA251 LJR251 LMI251 LOZ251 LRQ251 LUH251 LWY251 LZP251 MCG251 MEX251 MHO251 MKF251 MMW251 MPN251 MSE251 MUV251 MXM251 NAD251 NCU251 NFL251 NIC251 NKT251 NNK251 NQB251 NSS251 NVJ251 NYA251 OAR251 ODI251 OFZ251 OIQ251 OLH251 ONY251 OQP251 OTG251 OVX251 OYO251 PBF251 PDW251 PGN251 PJE251 PLV251 POM251 PRD251 PTU251 PWL251 PZC251 QBT251 QEK251 QHB251 QJS251 QMJ251 QPA251 QRR251 QUI251 QWZ251 QZQ251 RCH251 REY251 RHP251 RKG251 RMX251 RPO251 RSF251 RUW251 RXN251 SAE251 SCV251 SFM251 SID251 SKU251 SNL251 SQC251 SST251 SVK251 SYB251 TAS251 TDJ251 TGA251 TIR251 TLI251 TNZ251 TQQ251 TTH251 TVY251 TYP251 UBG251 UDX251 UGO251 UJF251 ULW251 UON251 URE251 UTV251 UWM251 UZD251 VBU251 VEL251 VHC251 VJT251 VMK251 VPB251 VRS251 VUJ251 VXA251 VZR251 WCI251 WEZ251 WHQ251 WKH251 WMY251 WPP251 WSG251 WUX251 WXO251 Y1160:Y1048576">
    <cfRule type="cellIs" dxfId="1662" priority="1006" operator="equal">
      <formula>"Cumplida"</formula>
    </cfRule>
    <cfRule type="cellIs" dxfId="1661" priority="1007" operator="equal">
      <formula>"No ha iniciado"</formula>
    </cfRule>
    <cfRule type="cellIs" dxfId="1660" priority="1008" operator="equal">
      <formula>"En ejecución"</formula>
    </cfRule>
    <cfRule type="cellIs" dxfId="1659" priority="1009" operator="equal">
      <formula>"Vencida"</formula>
    </cfRule>
  </conditionalFormatting>
  <conditionalFormatting sqref="AD1:AF2 Y1:AC4 Y6:Z6 AB6:AC6 AE3:AF4 AG1:AG4">
    <cfRule type="cellIs" dxfId="1658" priority="1002" operator="equal">
      <formula>"Cumplida"</formula>
    </cfRule>
  </conditionalFormatting>
  <conditionalFormatting sqref="AB147:AB149 AB888:AB891 A174:G177 A147:G152 A156:G159 A259:G259 A267:G268 A271:G271 A891:X891 A888:P890 R888:X890">
    <cfRule type="expression" dxfId="1657" priority="966">
      <formula>$G147&lt;&gt;""</formula>
    </cfRule>
  </conditionalFormatting>
  <conditionalFormatting sqref="Y7">
    <cfRule type="cellIs" dxfId="1656" priority="931" operator="equal">
      <formula>"No ha iniciado"</formula>
    </cfRule>
    <cfRule type="cellIs" dxfId="1655" priority="932" operator="equal">
      <formula>"En ejecución"</formula>
    </cfRule>
    <cfRule type="cellIs" dxfId="1654" priority="933" operator="equal">
      <formula>"Vencida"</formula>
    </cfRule>
  </conditionalFormatting>
  <conditionalFormatting sqref="Y7">
    <cfRule type="cellIs" dxfId="1653" priority="930" operator="equal">
      <formula>"Cumplida"</formula>
    </cfRule>
  </conditionalFormatting>
  <conditionalFormatting sqref="AC1082:AE1083 AC1092:AE1092 AC1098:AE1099 AC1103:AE1103 AC1032:AE1032 AC897:AE898 AC20:AE20 AC847:AE847 AC389:AE389 AC306:AE307 AC179:AE180 AC221:AE221 AC1048:AE1048 AC793:AE793 AC670:AE670 AC648:AE649 AC294:AE294 AC246:AE246 AC118:AE118 Y42:AE42 AC958:AE958 AE197 AE308 AE342 AE22 AE170 AC384:AE385 AE566 AE688 AE711 AE736 AE884 AE945 AE1084 AE1156 AE552 Y344:AD344 A903:X903 A957:X958 A889:P890 A452:AA452 A446:AA449 A513:AA513 A801:AA801 A804:AA804 A794:AA794 A912:AA912 A628:AA631 A641:AA644 A634:AA638 A650:AA651 A658:AA659 A654:AA656 A596:AA598 A571:AA571 A577:AA578 A580:AA587 A590:AA592 A517:X517 A520:AA520 A525:AA530 A533:AA535 A538:AA540 A562:AA565 A256:AA256 A700:AA700 A624:AA624 A661:AA662 A664:AA665 A673:AA674 A671:AA671 A676:AA680 A667:AA667 A895:AA895 A437:AA438 A270:AA272 A274:AA276 A279:AA283 A285:AA286 A21:AA21 A196:AC197 A857:AA861 A258:AA264 A266:AA268 A440:AA444 A819:AA822 A1028:AA1047 A144:AE144 A891:AA891 A914:AA918 A543:AA559 A88:AA94 R889:AA890 AE51 AE90:AE92 Y145:AE145 AE172 Y205:AE207 AE251:AE255 AE339:AE340 AE386 AE413 AE514 AE570 AC886:AE886 AE908 AE923 AE948:AE949 AE1088 AE1159 AC37:AE39 A887:AD887 AE311:AE312 AE764:AE766 Y8:AD51 Y349:AD426 Y888:AD1134 Y147:AD342 Z146:AE146 A56:AA86 A55:X55 Y56:AD145 Z55:AD55 A52:X52 A53:AD54 Z52:AD52 Z347:AD348 Y428:AD428 Z427:AE427 Y430:AD452 Z429:AE429 Y454:AD454 Z453:AE453 Y456:AD516 Z455:AE455 Y518:AD518 Z517:AD517 A519:X519 Y520:AD847 Z519:AD519 Y850:AD886 Z848:AD849 Y1136:AD1142 Z1135:AD1135 Y1144:AD1151 Z1143:AD1143 Y1154:AD1154 Z1152:AD1153 Y1156:AD1159 Z1155:AD1155">
    <cfRule type="expression" dxfId="1652" priority="907">
      <formula>$I8&lt;&gt;""</formula>
    </cfRule>
  </conditionalFormatting>
  <conditionalFormatting sqref="AE32">
    <cfRule type="expression" dxfId="1651" priority="890">
      <formula>$I32&lt;&gt;""</formula>
    </cfRule>
  </conditionalFormatting>
  <conditionalFormatting sqref="AE19">
    <cfRule type="expression" dxfId="1650" priority="889">
      <formula>$I19&lt;&gt;""</formula>
    </cfRule>
  </conditionalFormatting>
  <conditionalFormatting sqref="R148:R149">
    <cfRule type="expression" dxfId="1649" priority="885">
      <formula>$H148&lt;&gt;""</formula>
    </cfRule>
  </conditionalFormatting>
  <conditionalFormatting sqref="R151:R152">
    <cfRule type="expression" dxfId="1648" priority="878">
      <formula>$H151&lt;&gt;""</formula>
    </cfRule>
  </conditionalFormatting>
  <conditionalFormatting sqref="R157:R159">
    <cfRule type="expression" dxfId="1647" priority="876">
      <formula>$H157&lt;&gt;""</formula>
    </cfRule>
  </conditionalFormatting>
  <conditionalFormatting sqref="R174:R177">
    <cfRule type="expression" dxfId="1646" priority="853">
      <formula>$H174&lt;&gt;""</formula>
    </cfRule>
  </conditionalFormatting>
  <conditionalFormatting sqref="R179:R180">
    <cfRule type="expression" dxfId="1645" priority="852">
      <formula>$H179&lt;&gt;""</formula>
    </cfRule>
  </conditionalFormatting>
  <conditionalFormatting sqref="R182:R183">
    <cfRule type="expression" dxfId="1644" priority="851">
      <formula>$H182&lt;&gt;""</formula>
    </cfRule>
  </conditionalFormatting>
  <conditionalFormatting sqref="A1145:X1145">
    <cfRule type="expression" dxfId="1643" priority="841">
      <formula>$C1145&lt;&gt;""</formula>
    </cfRule>
  </conditionalFormatting>
  <conditionalFormatting sqref="A1136:X1136">
    <cfRule type="expression" dxfId="1642" priority="840">
      <formula>$C1136&lt;&gt;""</formula>
    </cfRule>
  </conditionalFormatting>
  <conditionalFormatting sqref="A1137:X1137">
    <cfRule type="expression" dxfId="1641" priority="839">
      <formula>$C1137&lt;&gt;""</formula>
    </cfRule>
  </conditionalFormatting>
  <conditionalFormatting sqref="AE612">
    <cfRule type="expression" dxfId="1640" priority="805">
      <formula>$I612&lt;&gt;""</formula>
    </cfRule>
  </conditionalFormatting>
  <conditionalFormatting sqref="AE888">
    <cfRule type="expression" dxfId="1639" priority="794">
      <formula>$H888&lt;&gt;""</formula>
    </cfRule>
  </conditionalFormatting>
  <conditionalFormatting sqref="AA196:AA197">
    <cfRule type="expression" dxfId="1638" priority="793">
      <formula>$I196&lt;&gt;""</formula>
    </cfRule>
  </conditionalFormatting>
  <conditionalFormatting sqref="Q631:S631">
    <cfRule type="expression" dxfId="1637" priority="775">
      <formula>$H631&lt;&gt;""</formula>
    </cfRule>
  </conditionalFormatting>
  <conditionalFormatting sqref="Q738:S738">
    <cfRule type="expression" dxfId="1636" priority="774">
      <formula>$H738&lt;&gt;""</formula>
    </cfRule>
  </conditionalFormatting>
  <conditionalFormatting sqref="Q762:S762">
    <cfRule type="expression" dxfId="1635" priority="773">
      <formula>$H762&lt;&gt;""</formula>
    </cfRule>
  </conditionalFormatting>
  <conditionalFormatting sqref="Q1101:S1101">
    <cfRule type="expression" dxfId="1634" priority="772">
      <formula>$H1101&lt;&gt;""</formula>
    </cfRule>
  </conditionalFormatting>
  <conditionalFormatting sqref="Q1135:S1135">
    <cfRule type="expression" dxfId="1633" priority="771">
      <formula>$H1135&lt;&gt;""</formula>
    </cfRule>
  </conditionalFormatting>
  <conditionalFormatting sqref="Q1144:S1144">
    <cfRule type="expression" dxfId="1632" priority="770">
      <formula>$H1144&lt;&gt;""</formula>
    </cfRule>
  </conditionalFormatting>
  <conditionalFormatting sqref="Q92:S92">
    <cfRule type="expression" dxfId="1631" priority="756">
      <formula>$H92&lt;&gt;""</formula>
    </cfRule>
  </conditionalFormatting>
  <conditionalFormatting sqref="Q147:S147">
    <cfRule type="expression" dxfId="1630" priority="755">
      <formula>$H147&lt;&gt;""</formula>
    </cfRule>
  </conditionalFormatting>
  <conditionalFormatting sqref="Q150:S150">
    <cfRule type="expression" dxfId="1629" priority="753">
      <formula>$H150&lt;&gt;""</formula>
    </cfRule>
  </conditionalFormatting>
  <conditionalFormatting sqref="Q173:S173">
    <cfRule type="expression" dxfId="1628" priority="752">
      <formula>$H173&lt;&gt;""</formula>
    </cfRule>
  </conditionalFormatting>
  <conditionalFormatting sqref="Q181:S181">
    <cfRule type="expression" dxfId="1627" priority="751">
      <formula>$H181&lt;&gt;""</formula>
    </cfRule>
  </conditionalFormatting>
  <conditionalFormatting sqref="Q178:S178">
    <cfRule type="expression" dxfId="1626" priority="750">
      <formula>$H178&lt;&gt;""</formula>
    </cfRule>
  </conditionalFormatting>
  <conditionalFormatting sqref="Q156:S156">
    <cfRule type="expression" dxfId="1625" priority="749">
      <formula>$H156&lt;&gt;""</formula>
    </cfRule>
  </conditionalFormatting>
  <conditionalFormatting sqref="Q253:S253">
    <cfRule type="expression" dxfId="1624" priority="748">
      <formula>$H253&lt;&gt;""</formula>
    </cfRule>
  </conditionalFormatting>
  <conditionalFormatting sqref="AE20:AE21">
    <cfRule type="expression" dxfId="1623" priority="735">
      <formula>$H20&lt;&gt;""</formula>
    </cfRule>
  </conditionalFormatting>
  <conditionalFormatting sqref="AA62 AA64 Y86:Z86">
    <cfRule type="expression" dxfId="1622" priority="1035">
      <formula>#REF!&lt;&gt;""</formula>
    </cfRule>
  </conditionalFormatting>
  <conditionalFormatting sqref="AE430:AE431 Q430:AC431">
    <cfRule type="expression" dxfId="1621" priority="1036">
      <formula>#REF!&lt;&gt;""</formula>
    </cfRule>
  </conditionalFormatting>
  <conditionalFormatting sqref="AE451">
    <cfRule type="expression" dxfId="1620" priority="717">
      <formula>$I451&lt;&gt;""</formula>
    </cfRule>
  </conditionalFormatting>
  <conditionalFormatting sqref="AE523">
    <cfRule type="expression" dxfId="1619" priority="716">
      <formula>$I523&lt;&gt;""</formula>
    </cfRule>
  </conditionalFormatting>
  <conditionalFormatting sqref="AE524">
    <cfRule type="expression" dxfId="1618" priority="715">
      <formula>$I524&lt;&gt;""</formula>
    </cfRule>
  </conditionalFormatting>
  <conditionalFormatting sqref="AE546">
    <cfRule type="expression" dxfId="1617" priority="714">
      <formula>$I546&lt;&gt;""</formula>
    </cfRule>
  </conditionalFormatting>
  <conditionalFormatting sqref="AE569">
    <cfRule type="expression" dxfId="1616" priority="713">
      <formula>$I569&lt;&gt;""</formula>
    </cfRule>
  </conditionalFormatting>
  <conditionalFormatting sqref="AE690">
    <cfRule type="expression" dxfId="1615" priority="712">
      <formula>$I690&lt;&gt;""</formula>
    </cfRule>
  </conditionalFormatting>
  <conditionalFormatting sqref="AE1087">
    <cfRule type="expression" dxfId="1614" priority="711">
      <formula>$I1087&lt;&gt;""</formula>
    </cfRule>
  </conditionalFormatting>
  <conditionalFormatting sqref="AE1158">
    <cfRule type="expression" dxfId="1613" priority="710">
      <formula>$I1158&lt;&gt;""</formula>
    </cfRule>
  </conditionalFormatting>
  <conditionalFormatting sqref="AA957:AA958">
    <cfRule type="expression" dxfId="1612" priority="668">
      <formula>$I957&lt;&gt;""</formula>
    </cfRule>
  </conditionalFormatting>
  <conditionalFormatting sqref="AD957">
    <cfRule type="expression" dxfId="1611" priority="667">
      <formula>$I957&lt;&gt;""</formula>
    </cfRule>
  </conditionalFormatting>
  <conditionalFormatting sqref="AE700">
    <cfRule type="expression" dxfId="1610" priority="666">
      <formula>$I700&lt;&gt;""</formula>
    </cfRule>
  </conditionalFormatting>
  <conditionalFormatting sqref="AE883">
    <cfRule type="expression" dxfId="1609" priority="664">
      <formula>$I883&lt;&gt;""</formula>
    </cfRule>
  </conditionalFormatting>
  <conditionalFormatting sqref="AA700">
    <cfRule type="expression" dxfId="1608" priority="663">
      <formula>$I700&lt;&gt;""</formula>
    </cfRule>
  </conditionalFormatting>
  <conditionalFormatting sqref="AA21">
    <cfRule type="expression" dxfId="1607" priority="662">
      <formula>$I21&lt;&gt;""</formula>
    </cfRule>
  </conditionalFormatting>
  <conditionalFormatting sqref="Z948">
    <cfRule type="expression" dxfId="1606" priority="661">
      <formula>$I948&lt;&gt;""</formula>
    </cfRule>
  </conditionalFormatting>
  <conditionalFormatting sqref="AC948">
    <cfRule type="expression" dxfId="1605" priority="660">
      <formula>$I948&lt;&gt;""</formula>
    </cfRule>
  </conditionalFormatting>
  <conditionalFormatting sqref="AE513">
    <cfRule type="expression" dxfId="1604" priority="659">
      <formula>$H513&lt;&gt;""</formula>
    </cfRule>
  </conditionalFormatting>
  <conditionalFormatting sqref="AA513">
    <cfRule type="expression" dxfId="1603" priority="658">
      <formula>$I513&lt;&gt;""</formula>
    </cfRule>
  </conditionalFormatting>
  <conditionalFormatting sqref="AE21">
    <cfRule type="expression" dxfId="1602" priority="657">
      <formula>$I21&lt;&gt;""</formula>
    </cfRule>
  </conditionalFormatting>
  <conditionalFormatting sqref="AE132">
    <cfRule type="expression" dxfId="1601" priority="656">
      <formula>$H132&lt;&gt;""</formula>
    </cfRule>
  </conditionalFormatting>
  <conditionalFormatting sqref="AE132">
    <cfRule type="expression" dxfId="1600" priority="655">
      <formula>$I132&lt;&gt;""</formula>
    </cfRule>
  </conditionalFormatting>
  <conditionalFormatting sqref="AE87">
    <cfRule type="expression" dxfId="1599" priority="654">
      <formula>$H87&lt;&gt;""</formula>
    </cfRule>
  </conditionalFormatting>
  <conditionalFormatting sqref="AD196">
    <cfRule type="expression" dxfId="1598" priority="653">
      <formula>$I196&lt;&gt;""</formula>
    </cfRule>
  </conditionalFormatting>
  <conditionalFormatting sqref="AD197">
    <cfRule type="expression" dxfId="1597" priority="652">
      <formula>$I197&lt;&gt;""</formula>
    </cfRule>
  </conditionalFormatting>
  <conditionalFormatting sqref="AD700">
    <cfRule type="expression" dxfId="1596" priority="639">
      <formula>$I700&lt;&gt;""</formula>
    </cfRule>
  </conditionalFormatting>
  <conditionalFormatting sqref="AC801:AC805">
    <cfRule type="expression" dxfId="1595" priority="638">
      <formula>$I801&lt;&gt;""</formula>
    </cfRule>
  </conditionalFormatting>
  <conditionalFormatting sqref="Z801">
    <cfRule type="expression" dxfId="1594" priority="637">
      <formula>$I801&lt;&gt;""</formula>
    </cfRule>
  </conditionalFormatting>
  <conditionalFormatting sqref="AA801">
    <cfRule type="expression" dxfId="1593" priority="636">
      <formula>$I801&lt;&gt;""</formula>
    </cfRule>
  </conditionalFormatting>
  <conditionalFormatting sqref="AD801">
    <cfRule type="expression" dxfId="1592" priority="635">
      <formula>$I801&lt;&gt;""</formula>
    </cfRule>
  </conditionalFormatting>
  <conditionalFormatting sqref="AA804">
    <cfRule type="expression" dxfId="1591" priority="634">
      <formula>$I804&lt;&gt;""</formula>
    </cfRule>
  </conditionalFormatting>
  <conditionalFormatting sqref="AD804">
    <cfRule type="expression" dxfId="1590" priority="633">
      <formula>$I804&lt;&gt;""</formula>
    </cfRule>
  </conditionalFormatting>
  <conditionalFormatting sqref="Z794">
    <cfRule type="expression" dxfId="1589" priority="632">
      <formula>$I794&lt;&gt;""</formula>
    </cfRule>
  </conditionalFormatting>
  <conditionalFormatting sqref="AA794">
    <cfRule type="expression" dxfId="1588" priority="631">
      <formula>$I794&lt;&gt;""</formula>
    </cfRule>
  </conditionalFormatting>
  <conditionalFormatting sqref="AC794">
    <cfRule type="expression" dxfId="1587" priority="630">
      <formula>$I794&lt;&gt;""</formula>
    </cfRule>
  </conditionalFormatting>
  <conditionalFormatting sqref="AD794">
    <cfRule type="expression" dxfId="1586" priority="629">
      <formula>$I794&lt;&gt;""</formula>
    </cfRule>
  </conditionalFormatting>
  <conditionalFormatting sqref="AC809:AC810">
    <cfRule type="expression" dxfId="1585" priority="628">
      <formula>$I809&lt;&gt;""</formula>
    </cfRule>
  </conditionalFormatting>
  <conditionalFormatting sqref="AC818:AC819">
    <cfRule type="expression" dxfId="1584" priority="627">
      <formula>$I818&lt;&gt;""</formula>
    </cfRule>
  </conditionalFormatting>
  <conditionalFormatting sqref="AA821">
    <cfRule type="expression" dxfId="1583" priority="626">
      <formula>$H821&lt;&gt;""</formula>
    </cfRule>
  </conditionalFormatting>
  <conditionalFormatting sqref="AC821:AC823">
    <cfRule type="expression" dxfId="1582" priority="625">
      <formula>$I821&lt;&gt;""</formula>
    </cfRule>
  </conditionalFormatting>
  <conditionalFormatting sqref="AD821">
    <cfRule type="expression" dxfId="1581" priority="624">
      <formula>$H821&lt;&gt;""</formula>
    </cfRule>
  </conditionalFormatting>
  <conditionalFormatting sqref="AA822">
    <cfRule type="expression" dxfId="1580" priority="623">
      <formula>$H822&lt;&gt;""</formula>
    </cfRule>
  </conditionalFormatting>
  <conditionalFormatting sqref="AD822">
    <cfRule type="expression" dxfId="1579" priority="622">
      <formula>$H822&lt;&gt;""</formula>
    </cfRule>
  </conditionalFormatting>
  <conditionalFormatting sqref="AA819">
    <cfRule type="expression" dxfId="1578" priority="621">
      <formula>$H819&lt;&gt;""</formula>
    </cfRule>
  </conditionalFormatting>
  <conditionalFormatting sqref="AD819">
    <cfRule type="expression" dxfId="1577" priority="620">
      <formula>$H819&lt;&gt;""</formula>
    </cfRule>
  </conditionalFormatting>
  <conditionalFormatting sqref="AC826:AC828">
    <cfRule type="expression" dxfId="1576" priority="619">
      <formula>$I826&lt;&gt;""</formula>
    </cfRule>
  </conditionalFormatting>
  <conditionalFormatting sqref="AC824">
    <cfRule type="expression" dxfId="1575" priority="618">
      <formula>$I824&lt;&gt;""</formula>
    </cfRule>
  </conditionalFormatting>
  <conditionalFormatting sqref="AC834">
    <cfRule type="expression" dxfId="1574" priority="617">
      <formula>$I834&lt;&gt;""</formula>
    </cfRule>
  </conditionalFormatting>
  <conditionalFormatting sqref="AC832">
    <cfRule type="expression" dxfId="1573" priority="616">
      <formula>$I832&lt;&gt;""</formula>
    </cfRule>
  </conditionalFormatting>
  <conditionalFormatting sqref="AC830">
    <cfRule type="expression" dxfId="1572" priority="615">
      <formula>$I830&lt;&gt;""</formula>
    </cfRule>
  </conditionalFormatting>
  <conditionalFormatting sqref="AC831">
    <cfRule type="expression" dxfId="1571" priority="614">
      <formula>$I831&lt;&gt;""</formula>
    </cfRule>
  </conditionalFormatting>
  <conditionalFormatting sqref="Y914">
    <cfRule type="expression" dxfId="1570" priority="613">
      <formula>$I914&lt;&gt;""</formula>
    </cfRule>
  </conditionalFormatting>
  <conditionalFormatting sqref="Z914">
    <cfRule type="expression" dxfId="1569" priority="612">
      <formula>$I914&lt;&gt;""</formula>
    </cfRule>
  </conditionalFormatting>
  <conditionalFormatting sqref="AD914">
    <cfRule type="expression" dxfId="1568" priority="611">
      <formula>$I914&lt;&gt;""</formula>
    </cfRule>
  </conditionalFormatting>
  <conditionalFormatting sqref="Y912">
    <cfRule type="expression" dxfId="1567" priority="610">
      <formula>$I912&lt;&gt;""</formula>
    </cfRule>
  </conditionalFormatting>
  <conditionalFormatting sqref="Z912">
    <cfRule type="expression" dxfId="1566" priority="609">
      <formula>$I912&lt;&gt;""</formula>
    </cfRule>
  </conditionalFormatting>
  <conditionalFormatting sqref="AA912">
    <cfRule type="expression" dxfId="1565" priority="608">
      <formula>$I912&lt;&gt;""</formula>
    </cfRule>
  </conditionalFormatting>
  <conditionalFormatting sqref="AD912">
    <cfRule type="expression" dxfId="1564" priority="607">
      <formula>$I912&lt;&gt;""</formula>
    </cfRule>
  </conditionalFormatting>
  <conditionalFormatting sqref="Z916">
    <cfRule type="expression" dxfId="1563" priority="606">
      <formula>$I916&lt;&gt;""</formula>
    </cfRule>
  </conditionalFormatting>
  <conditionalFormatting sqref="AA916">
    <cfRule type="expression" dxfId="1562" priority="605">
      <formula>$I916&lt;&gt;""</formula>
    </cfRule>
  </conditionalFormatting>
  <conditionalFormatting sqref="AC627:AC631">
    <cfRule type="expression" dxfId="1561" priority="604">
      <formula>$I627&lt;&gt;""</formula>
    </cfRule>
  </conditionalFormatting>
  <conditionalFormatting sqref="AD627:AD628">
    <cfRule type="expression" dxfId="1560" priority="603">
      <formula>$I627&lt;&gt;""</formula>
    </cfRule>
  </conditionalFormatting>
  <conditionalFormatting sqref="Y628:AA628">
    <cfRule type="expression" dxfId="1559" priority="602">
      <formula>$I628&lt;&gt;""</formula>
    </cfRule>
  </conditionalFormatting>
  <conditionalFormatting sqref="Y629">
    <cfRule type="expression" dxfId="1558" priority="601">
      <formula>$I629&lt;&gt;""</formula>
    </cfRule>
  </conditionalFormatting>
  <conditionalFormatting sqref="AA629">
    <cfRule type="expression" dxfId="1557" priority="600">
      <formula>$H629&lt;&gt;""</formula>
    </cfRule>
  </conditionalFormatting>
  <conditionalFormatting sqref="AD629">
    <cfRule type="expression" dxfId="1556" priority="599">
      <formula>$H629&lt;&gt;""</formula>
    </cfRule>
  </conditionalFormatting>
  <conditionalFormatting sqref="Y630:Z630">
    <cfRule type="expression" dxfId="1555" priority="598">
      <formula>$I630&lt;&gt;""</formula>
    </cfRule>
  </conditionalFormatting>
  <conditionalFormatting sqref="AA630">
    <cfRule type="expression" dxfId="1554" priority="597">
      <formula>$H630&lt;&gt;""</formula>
    </cfRule>
  </conditionalFormatting>
  <conditionalFormatting sqref="AD630:AD631">
    <cfRule type="expression" dxfId="1553" priority="596">
      <formula>$H630&lt;&gt;""</formula>
    </cfRule>
  </conditionalFormatting>
  <conditionalFormatting sqref="Y624:Z624">
    <cfRule type="expression" dxfId="1552" priority="595">
      <formula>$I624&lt;&gt;""</formula>
    </cfRule>
  </conditionalFormatting>
  <conditionalFormatting sqref="AA624">
    <cfRule type="expression" dxfId="1551" priority="594">
      <formula>$H624&lt;&gt;""</formula>
    </cfRule>
  </conditionalFormatting>
  <conditionalFormatting sqref="AD624">
    <cfRule type="expression" dxfId="1550" priority="593">
      <formula>$H624&lt;&gt;""</formula>
    </cfRule>
  </conditionalFormatting>
  <conditionalFormatting sqref="Y634:AA634">
    <cfRule type="expression" dxfId="1549" priority="592">
      <formula>$I634&lt;&gt;""</formula>
    </cfRule>
  </conditionalFormatting>
  <conditionalFormatting sqref="AC634:AC638">
    <cfRule type="expression" dxfId="1548" priority="591">
      <formula>$I634&lt;&gt;""</formula>
    </cfRule>
  </conditionalFormatting>
  <conditionalFormatting sqref="AD634">
    <cfRule type="expression" dxfId="1547" priority="590">
      <formula>$I634&lt;&gt;""</formula>
    </cfRule>
  </conditionalFormatting>
  <conditionalFormatting sqref="Y635:AA635">
    <cfRule type="expression" dxfId="1546" priority="589">
      <formula>$I635&lt;&gt;""</formula>
    </cfRule>
  </conditionalFormatting>
  <conditionalFormatting sqref="AD635">
    <cfRule type="expression" dxfId="1545" priority="588">
      <formula>$I635&lt;&gt;""</formula>
    </cfRule>
  </conditionalFormatting>
  <conditionalFormatting sqref="AC943:AC944">
    <cfRule type="expression" dxfId="1544" priority="587">
      <formula>$I943&lt;&gt;""</formula>
    </cfRule>
  </conditionalFormatting>
  <conditionalFormatting sqref="Y636:AA636">
    <cfRule type="expression" dxfId="1543" priority="586">
      <formula>$I636&lt;&gt;""</formula>
    </cfRule>
  </conditionalFormatting>
  <conditionalFormatting sqref="AD636:AD637">
    <cfRule type="expression" dxfId="1542" priority="585">
      <formula>$I636&lt;&gt;""</formula>
    </cfRule>
  </conditionalFormatting>
  <conditionalFormatting sqref="Y637:Z637">
    <cfRule type="expression" dxfId="1541" priority="584">
      <formula>$I637&lt;&gt;""</formula>
    </cfRule>
  </conditionalFormatting>
  <conditionalFormatting sqref="AA637">
    <cfRule type="expression" dxfId="1540" priority="583">
      <formula>$I637&lt;&gt;""</formula>
    </cfRule>
  </conditionalFormatting>
  <conditionalFormatting sqref="Y631:Z631">
    <cfRule type="expression" dxfId="1539" priority="582">
      <formula>$I631&lt;&gt;""</formula>
    </cfRule>
  </conditionalFormatting>
  <conditionalFormatting sqref="AA631">
    <cfRule type="expression" dxfId="1538" priority="581">
      <formula>$I631&lt;&gt;""</formula>
    </cfRule>
  </conditionalFormatting>
  <conditionalFormatting sqref="Y641:AA641">
    <cfRule type="expression" dxfId="1537" priority="580">
      <formula>$I641&lt;&gt;""</formula>
    </cfRule>
  </conditionalFormatting>
  <conditionalFormatting sqref="Y642:AA642">
    <cfRule type="expression" dxfId="1536" priority="579">
      <formula>$I642&lt;&gt;""</formula>
    </cfRule>
  </conditionalFormatting>
  <conditionalFormatting sqref="Y643:Z643">
    <cfRule type="expression" dxfId="1535" priority="577">
      <formula>$I643&lt;&gt;""</formula>
    </cfRule>
  </conditionalFormatting>
  <conditionalFormatting sqref="AA643">
    <cfRule type="expression" dxfId="1534" priority="578">
      <formula>$H643&lt;&gt;""</formula>
    </cfRule>
  </conditionalFormatting>
  <conditionalFormatting sqref="AC641">
    <cfRule type="expression" dxfId="1533" priority="576">
      <formula>$I641&lt;&gt;""</formula>
    </cfRule>
  </conditionalFormatting>
  <conditionalFormatting sqref="AC642">
    <cfRule type="expression" dxfId="1532" priority="575">
      <formula>$I642&lt;&gt;""</formula>
    </cfRule>
  </conditionalFormatting>
  <conditionalFormatting sqref="AC643:AC644">
    <cfRule type="expression" dxfId="1531" priority="574">
      <formula>$I643&lt;&gt;""</formula>
    </cfRule>
  </conditionalFormatting>
  <conditionalFormatting sqref="AD641">
    <cfRule type="expression" dxfId="1530" priority="573">
      <formula>$I641&lt;&gt;""</formula>
    </cfRule>
  </conditionalFormatting>
  <conditionalFormatting sqref="AD642">
    <cfRule type="expression" dxfId="1529" priority="572">
      <formula>$I642&lt;&gt;""</formula>
    </cfRule>
  </conditionalFormatting>
  <conditionalFormatting sqref="AD643">
    <cfRule type="expression" dxfId="1528" priority="571">
      <formula>$H643&lt;&gt;""</formula>
    </cfRule>
  </conditionalFormatting>
  <conditionalFormatting sqref="Y644:Z644">
    <cfRule type="expression" dxfId="1527" priority="569">
      <formula>$I644&lt;&gt;""</formula>
    </cfRule>
  </conditionalFormatting>
  <conditionalFormatting sqref="AA644">
    <cfRule type="expression" dxfId="1526" priority="570">
      <formula>$H644&lt;&gt;""</formula>
    </cfRule>
  </conditionalFormatting>
  <conditionalFormatting sqref="AD644">
    <cfRule type="expression" dxfId="1525" priority="568">
      <formula>$H644&lt;&gt;""</formula>
    </cfRule>
  </conditionalFormatting>
  <conditionalFormatting sqref="Y638:Z638">
    <cfRule type="expression" dxfId="1524" priority="567">
      <formula>$I638&lt;&gt;""</formula>
    </cfRule>
  </conditionalFormatting>
  <conditionalFormatting sqref="AA638">
    <cfRule type="expression" dxfId="1523" priority="566">
      <formula>$H638&lt;&gt;""</formula>
    </cfRule>
  </conditionalFormatting>
  <conditionalFormatting sqref="AD638">
    <cfRule type="expression" dxfId="1522" priority="565">
      <formula>$H638&lt;&gt;""</formula>
    </cfRule>
  </conditionalFormatting>
  <conditionalFormatting sqref="Y650:Z650">
    <cfRule type="expression" dxfId="1521" priority="563">
      <formula>$I650&lt;&gt;""</formula>
    </cfRule>
  </conditionalFormatting>
  <conditionalFormatting sqref="AA650:AA651">
    <cfRule type="expression" dxfId="1520" priority="564">
      <formula>$H650&lt;&gt;""</formula>
    </cfRule>
  </conditionalFormatting>
  <conditionalFormatting sqref="AC650:AC651">
    <cfRule type="expression" dxfId="1519" priority="562">
      <formula>$I650&lt;&gt;""</formula>
    </cfRule>
  </conditionalFormatting>
  <conditionalFormatting sqref="AD650">
    <cfRule type="expression" dxfId="1518" priority="561">
      <formula>$H650&lt;&gt;""</formula>
    </cfRule>
  </conditionalFormatting>
  <conditionalFormatting sqref="Y654:Z654">
    <cfRule type="expression" dxfId="1517" priority="559">
      <formula>$I654&lt;&gt;""</formula>
    </cfRule>
  </conditionalFormatting>
  <conditionalFormatting sqref="AA654:AA655">
    <cfRule type="expression" dxfId="1516" priority="560">
      <formula>$H654&lt;&gt;""</formula>
    </cfRule>
  </conditionalFormatting>
  <conditionalFormatting sqref="AC654:AC655">
    <cfRule type="expression" dxfId="1515" priority="558">
      <formula>$I654&lt;&gt;""</formula>
    </cfRule>
  </conditionalFormatting>
  <conditionalFormatting sqref="AD654">
    <cfRule type="expression" dxfId="1514" priority="557">
      <formula>$H654&lt;&gt;""</formula>
    </cfRule>
  </conditionalFormatting>
  <conditionalFormatting sqref="Y655:Z655">
    <cfRule type="expression" dxfId="1513" priority="556">
      <formula>$I655&lt;&gt;""</formula>
    </cfRule>
  </conditionalFormatting>
  <conditionalFormatting sqref="Y651:Z651">
    <cfRule type="expression" dxfId="1512" priority="555">
      <formula>$I651&lt;&gt;""</formula>
    </cfRule>
  </conditionalFormatting>
  <conditionalFormatting sqref="AA658">
    <cfRule type="expression" dxfId="1511" priority="554">
      <formula>$H658&lt;&gt;""</formula>
    </cfRule>
  </conditionalFormatting>
  <conditionalFormatting sqref="Y658:Z658">
    <cfRule type="expression" dxfId="1510" priority="553">
      <formula>$I658&lt;&gt;""</formula>
    </cfRule>
  </conditionalFormatting>
  <conditionalFormatting sqref="AC658:AC659">
    <cfRule type="expression" dxfId="1509" priority="552">
      <formula>$I658&lt;&gt;""</formula>
    </cfRule>
  </conditionalFormatting>
  <conditionalFormatting sqref="AD658">
    <cfRule type="expression" dxfId="1508" priority="551">
      <formula>$H658&lt;&gt;""</formula>
    </cfRule>
  </conditionalFormatting>
  <conditionalFormatting sqref="AA656">
    <cfRule type="expression" dxfId="1507" priority="550">
      <formula>$H656&lt;&gt;""</formula>
    </cfRule>
  </conditionalFormatting>
  <conditionalFormatting sqref="Y656:Z656">
    <cfRule type="expression" dxfId="1506" priority="549">
      <formula>$I656&lt;&gt;""</formula>
    </cfRule>
  </conditionalFormatting>
  <conditionalFormatting sqref="AC656">
    <cfRule type="expression" dxfId="1505" priority="548">
      <formula>$I656&lt;&gt;""</formula>
    </cfRule>
  </conditionalFormatting>
  <conditionalFormatting sqref="AD656">
    <cfRule type="expression" dxfId="1504" priority="547">
      <formula>$H656&lt;&gt;""</formula>
    </cfRule>
  </conditionalFormatting>
  <conditionalFormatting sqref="AA661">
    <cfRule type="expression" dxfId="1503" priority="546">
      <formula>$H661&lt;&gt;""</formula>
    </cfRule>
  </conditionalFormatting>
  <conditionalFormatting sqref="Y661:Z661">
    <cfRule type="expression" dxfId="1502" priority="545">
      <formula>$I661&lt;&gt;""</formula>
    </cfRule>
  </conditionalFormatting>
  <conditionalFormatting sqref="AD661">
    <cfRule type="expression" dxfId="1501" priority="544">
      <formula>$H661&lt;&gt;""</formula>
    </cfRule>
  </conditionalFormatting>
  <conditionalFormatting sqref="AA659">
    <cfRule type="expression" dxfId="1500" priority="543">
      <formula>$H659&lt;&gt;""</formula>
    </cfRule>
  </conditionalFormatting>
  <conditionalFormatting sqref="Y659:Z659">
    <cfRule type="expression" dxfId="1499" priority="542">
      <formula>$I659&lt;&gt;""</formula>
    </cfRule>
  </conditionalFormatting>
  <conditionalFormatting sqref="AD659">
    <cfRule type="expression" dxfId="1498" priority="541">
      <formula>$H659&lt;&gt;""</formula>
    </cfRule>
  </conditionalFormatting>
  <conditionalFormatting sqref="AC661">
    <cfRule type="expression" dxfId="1497" priority="540">
      <formula>$I661&lt;&gt;""</formula>
    </cfRule>
  </conditionalFormatting>
  <conditionalFormatting sqref="AA664">
    <cfRule type="expression" dxfId="1496" priority="539">
      <formula>$H664&lt;&gt;""</formula>
    </cfRule>
  </conditionalFormatting>
  <conditionalFormatting sqref="Y664:Z664">
    <cfRule type="expression" dxfId="1495" priority="538">
      <formula>$I664&lt;&gt;""</formula>
    </cfRule>
  </conditionalFormatting>
  <conditionalFormatting sqref="AD664">
    <cfRule type="expression" dxfId="1494" priority="537">
      <formula>$H664&lt;&gt;""</formula>
    </cfRule>
  </conditionalFormatting>
  <conditionalFormatting sqref="AC664:AC665">
    <cfRule type="expression" dxfId="1493" priority="536">
      <formula>$I664&lt;&gt;""</formula>
    </cfRule>
  </conditionalFormatting>
  <conditionalFormatting sqref="AA667">
    <cfRule type="expression" dxfId="1492" priority="535">
      <formula>$H667&lt;&gt;""</formula>
    </cfRule>
  </conditionalFormatting>
  <conditionalFormatting sqref="Y667:Z667">
    <cfRule type="expression" dxfId="1491" priority="534">
      <formula>$I667&lt;&gt;""</formula>
    </cfRule>
  </conditionalFormatting>
  <conditionalFormatting sqref="AA673">
    <cfRule type="expression" dxfId="1490" priority="533">
      <formula>$H673&lt;&gt;""</formula>
    </cfRule>
  </conditionalFormatting>
  <conditionalFormatting sqref="Y673:Z673">
    <cfRule type="expression" dxfId="1489" priority="532">
      <formula>$I673&lt;&gt;""</formula>
    </cfRule>
  </conditionalFormatting>
  <conditionalFormatting sqref="AC673">
    <cfRule type="expression" dxfId="1488" priority="531">
      <formula>$I673&lt;&gt;""</formula>
    </cfRule>
  </conditionalFormatting>
  <conditionalFormatting sqref="AD673">
    <cfRule type="expression" dxfId="1487" priority="530">
      <formula>$H673&lt;&gt;""</formula>
    </cfRule>
  </conditionalFormatting>
  <conditionalFormatting sqref="AC671">
    <cfRule type="expression" dxfId="1486" priority="529">
      <formula>$I671&lt;&gt;""</formula>
    </cfRule>
  </conditionalFormatting>
  <conditionalFormatting sqref="AD671">
    <cfRule type="expression" dxfId="1485" priority="528">
      <formula>$H671&lt;&gt;""</formula>
    </cfRule>
  </conditionalFormatting>
  <conditionalFormatting sqref="AA671">
    <cfRule type="expression" dxfId="1484" priority="527">
      <formula>$H671&lt;&gt;""</formula>
    </cfRule>
  </conditionalFormatting>
  <conditionalFormatting sqref="Y671:Z671">
    <cfRule type="expression" dxfId="1483" priority="526">
      <formula>$I671&lt;&gt;""</formula>
    </cfRule>
  </conditionalFormatting>
  <conditionalFormatting sqref="AA676">
    <cfRule type="expression" dxfId="1482" priority="525">
      <formula>$H676&lt;&gt;""</formula>
    </cfRule>
  </conditionalFormatting>
  <conditionalFormatting sqref="Y676:Z676">
    <cfRule type="expression" dxfId="1481" priority="524">
      <formula>$I676&lt;&gt;""</formula>
    </cfRule>
  </conditionalFormatting>
  <conditionalFormatting sqref="AC676">
    <cfRule type="expression" dxfId="1480" priority="523">
      <formula>$I676&lt;&gt;""</formula>
    </cfRule>
  </conditionalFormatting>
  <conditionalFormatting sqref="AD676">
    <cfRule type="expression" dxfId="1479" priority="522">
      <formula>$H676&lt;&gt;""</formula>
    </cfRule>
  </conditionalFormatting>
  <conditionalFormatting sqref="AA674">
    <cfRule type="expression" dxfId="1478" priority="521">
      <formula>$H674&lt;&gt;""</formula>
    </cfRule>
  </conditionalFormatting>
  <conditionalFormatting sqref="Y674:Z674">
    <cfRule type="expression" dxfId="1477" priority="520">
      <formula>$I674&lt;&gt;""</formula>
    </cfRule>
  </conditionalFormatting>
  <conditionalFormatting sqref="AC674">
    <cfRule type="expression" dxfId="1476" priority="519">
      <formula>$I674&lt;&gt;""</formula>
    </cfRule>
  </conditionalFormatting>
  <conditionalFormatting sqref="AD674">
    <cfRule type="expression" dxfId="1475" priority="518">
      <formula>$H674&lt;&gt;""</formula>
    </cfRule>
  </conditionalFormatting>
  <conditionalFormatting sqref="Z596:Z598">
    <cfRule type="expression" dxfId="1474" priority="517">
      <formula>$I596&lt;&gt;""</formula>
    </cfRule>
  </conditionalFormatting>
  <conditionalFormatting sqref="AA596:AA598">
    <cfRule type="expression" dxfId="1473" priority="516">
      <formula>$I596&lt;&gt;""</formula>
    </cfRule>
  </conditionalFormatting>
  <conditionalFormatting sqref="AC593">
    <cfRule type="expression" dxfId="1472" priority="515">
      <formula>$I593&lt;&gt;""</formula>
    </cfRule>
  </conditionalFormatting>
  <conditionalFormatting sqref="AD596">
    <cfRule type="expression" dxfId="1471" priority="514">
      <formula>$I596&lt;&gt;""</formula>
    </cfRule>
  </conditionalFormatting>
  <conditionalFormatting sqref="AD597">
    <cfRule type="expression" dxfId="1470" priority="513">
      <formula>$I597&lt;&gt;""</formula>
    </cfRule>
  </conditionalFormatting>
  <conditionalFormatting sqref="AD598">
    <cfRule type="expression" dxfId="1469" priority="512">
      <formula>$I598&lt;&gt;""</formula>
    </cfRule>
  </conditionalFormatting>
  <conditionalFormatting sqref="AC1090">
    <cfRule type="expression" dxfId="1468" priority="511">
      <formula>$I1090&lt;&gt;""</formula>
    </cfRule>
  </conditionalFormatting>
  <conditionalFormatting sqref="AC1091">
    <cfRule type="expression" dxfId="1467" priority="510">
      <formula>$I1091&lt;&gt;""</formula>
    </cfRule>
  </conditionalFormatting>
  <conditionalFormatting sqref="AC1094">
    <cfRule type="expression" dxfId="1466" priority="509">
      <formula>$I1094&lt;&gt;""</formula>
    </cfRule>
  </conditionalFormatting>
  <conditionalFormatting sqref="AC1120">
    <cfRule type="expression" dxfId="1465" priority="508">
      <formula>$I1120&lt;&gt;""</formula>
    </cfRule>
  </conditionalFormatting>
  <conditionalFormatting sqref="AA662">
    <cfRule type="expression" dxfId="1464" priority="507">
      <formula>$H662&lt;&gt;""</formula>
    </cfRule>
  </conditionalFormatting>
  <conditionalFormatting sqref="Y662:Z662">
    <cfRule type="expression" dxfId="1463" priority="506">
      <formula>$I662&lt;&gt;""</formula>
    </cfRule>
  </conditionalFormatting>
  <conditionalFormatting sqref="AD662">
    <cfRule type="expression" dxfId="1462" priority="505">
      <formula>$H662&lt;&gt;""</formula>
    </cfRule>
  </conditionalFormatting>
  <conditionalFormatting sqref="AC662">
    <cfRule type="expression" dxfId="1461" priority="504">
      <formula>$I662&lt;&gt;""</formula>
    </cfRule>
  </conditionalFormatting>
  <conditionalFormatting sqref="AA665">
    <cfRule type="expression" dxfId="1460" priority="503">
      <formula>$H665&lt;&gt;""</formula>
    </cfRule>
  </conditionalFormatting>
  <conditionalFormatting sqref="Y665:Z665">
    <cfRule type="expression" dxfId="1459" priority="502">
      <formula>$I665&lt;&gt;""</formula>
    </cfRule>
  </conditionalFormatting>
  <conditionalFormatting sqref="AD667">
    <cfRule type="expression" dxfId="1458" priority="501">
      <formula>$H667&lt;&gt;""</formula>
    </cfRule>
  </conditionalFormatting>
  <conditionalFormatting sqref="AD665">
    <cfRule type="expression" dxfId="1457" priority="500">
      <formula>$H665&lt;&gt;""</formula>
    </cfRule>
  </conditionalFormatting>
  <conditionalFormatting sqref="AC667">
    <cfRule type="expression" dxfId="1456" priority="499">
      <formula>$I667&lt;&gt;""</formula>
    </cfRule>
  </conditionalFormatting>
  <conditionalFormatting sqref="AC601">
    <cfRule type="expression" dxfId="1455" priority="498">
      <formula>$I601&lt;&gt;""</formula>
    </cfRule>
  </conditionalFormatting>
  <conditionalFormatting sqref="Z677:Z680">
    <cfRule type="expression" dxfId="1454" priority="497">
      <formula>$I677&lt;&gt;""</formula>
    </cfRule>
  </conditionalFormatting>
  <conditionalFormatting sqref="Y677:Y680">
    <cfRule type="expression" dxfId="1453" priority="496">
      <formula>$I677&lt;&gt;""</formula>
    </cfRule>
  </conditionalFormatting>
  <conditionalFormatting sqref="AA677:AA680">
    <cfRule type="expression" dxfId="1452" priority="495">
      <formula>$I677&lt;&gt;""</formula>
    </cfRule>
  </conditionalFormatting>
  <conditionalFormatting sqref="AC679">
    <cfRule type="expression" dxfId="1451" priority="494">
      <formula>$I679&lt;&gt;""</formula>
    </cfRule>
  </conditionalFormatting>
  <conditionalFormatting sqref="AC680">
    <cfRule type="expression" dxfId="1450" priority="493">
      <formula>$I680&lt;&gt;""</formula>
    </cfRule>
  </conditionalFormatting>
  <conditionalFormatting sqref="AD677:AD680">
    <cfRule type="expression" dxfId="1449" priority="492">
      <formula>$I677&lt;&gt;""</formula>
    </cfRule>
  </conditionalFormatting>
  <conditionalFormatting sqref="AC677:AC678">
    <cfRule type="expression" dxfId="1448" priority="491">
      <formula>$I677&lt;&gt;""</formula>
    </cfRule>
  </conditionalFormatting>
  <conditionalFormatting sqref="Y88:AA91">
    <cfRule type="expression" dxfId="1447" priority="490">
      <formula>$I88&lt;&gt;""</formula>
    </cfRule>
  </conditionalFormatting>
  <conditionalFormatting sqref="Y87:AA87">
    <cfRule type="expression" dxfId="1446" priority="489">
      <formula>$H87&lt;&gt;""</formula>
    </cfRule>
  </conditionalFormatting>
  <conditionalFormatting sqref="Z52:AA52">
    <cfRule type="expression" dxfId="1445" priority="488">
      <formula>#REF!&lt;&gt;""</formula>
    </cfRule>
  </conditionalFormatting>
  <conditionalFormatting sqref="Z55:AA55">
    <cfRule type="expression" dxfId="1444" priority="487">
      <formula>#REF!&lt;&gt;""</formula>
    </cfRule>
  </conditionalFormatting>
  <conditionalFormatting sqref="Y56:AA56">
    <cfRule type="expression" dxfId="1443" priority="486">
      <formula>#REF!&lt;&gt;""</formula>
    </cfRule>
  </conditionalFormatting>
  <conditionalFormatting sqref="Y58:AA58">
    <cfRule type="expression" dxfId="1442" priority="485">
      <formula>#REF!&lt;&gt;""</formula>
    </cfRule>
  </conditionalFormatting>
  <conditionalFormatting sqref="Y59:AA60">
    <cfRule type="expression" dxfId="1441" priority="484">
      <formula>#REF!&lt;&gt;""</formula>
    </cfRule>
  </conditionalFormatting>
  <conditionalFormatting sqref="Y61:AA61">
    <cfRule type="expression" dxfId="1440" priority="483">
      <formula>#REF!&lt;&gt;""</formula>
    </cfRule>
  </conditionalFormatting>
  <conditionalFormatting sqref="Y62">
    <cfRule type="expression" dxfId="1439" priority="482">
      <formula>#REF!&lt;&gt;""</formula>
    </cfRule>
  </conditionalFormatting>
  <conditionalFormatting sqref="Y64">
    <cfRule type="expression" dxfId="1438" priority="481">
      <formula>#REF!&lt;&gt;""</formula>
    </cfRule>
  </conditionalFormatting>
  <conditionalFormatting sqref="Y68:AA68">
    <cfRule type="expression" dxfId="1437" priority="480">
      <formula>#REF!&lt;&gt;""</formula>
    </cfRule>
  </conditionalFormatting>
  <conditionalFormatting sqref="Y73:AA73">
    <cfRule type="expression" dxfId="1436" priority="479">
      <formula>#REF!&lt;&gt;""</formula>
    </cfRule>
  </conditionalFormatting>
  <conditionalFormatting sqref="Y83:AA83">
    <cfRule type="expression" dxfId="1435" priority="478">
      <formula>#REF!&lt;&gt;""</formula>
    </cfRule>
  </conditionalFormatting>
  <conditionalFormatting sqref="Y85:AA85">
    <cfRule type="expression" dxfId="1434" priority="477">
      <formula>#REF!&lt;&gt;""</formula>
    </cfRule>
  </conditionalFormatting>
  <conditionalFormatting sqref="AA86">
    <cfRule type="expression" dxfId="1433" priority="476">
      <formula>$I86&lt;&gt;""</formula>
    </cfRule>
  </conditionalFormatting>
  <conditionalFormatting sqref="Y92:AA94">
    <cfRule type="expression" dxfId="1432" priority="475">
      <formula>#REF!&lt;&gt;""</formula>
    </cfRule>
  </conditionalFormatting>
  <conditionalFormatting sqref="Y65:AA65">
    <cfRule type="expression" dxfId="1431" priority="474">
      <formula>#REF!&lt;&gt;""</formula>
    </cfRule>
  </conditionalFormatting>
  <conditionalFormatting sqref="Y67:AA67">
    <cfRule type="expression" dxfId="1430" priority="473">
      <formula>#REF!&lt;&gt;""</formula>
    </cfRule>
  </conditionalFormatting>
  <conditionalFormatting sqref="Y79:AA79">
    <cfRule type="expression" dxfId="1429" priority="472">
      <formula>#REF!&lt;&gt;""</formula>
    </cfRule>
  </conditionalFormatting>
  <conditionalFormatting sqref="AC58">
    <cfRule type="expression" dxfId="1428" priority="471">
      <formula>$I58&lt;&gt;""</formula>
    </cfRule>
  </conditionalFormatting>
  <conditionalFormatting sqref="AC59">
    <cfRule type="expression" dxfId="1427" priority="470">
      <formula>$I59&lt;&gt;""</formula>
    </cfRule>
  </conditionalFormatting>
  <conditionalFormatting sqref="AC60">
    <cfRule type="expression" dxfId="1426" priority="469">
      <formula>$I60&lt;&gt;""</formula>
    </cfRule>
  </conditionalFormatting>
  <conditionalFormatting sqref="AC61">
    <cfRule type="expression" dxfId="1425" priority="468">
      <formula>$I61&lt;&gt;""</formula>
    </cfRule>
  </conditionalFormatting>
  <conditionalFormatting sqref="AC62">
    <cfRule type="expression" dxfId="1424" priority="467">
      <formula>$I62&lt;&gt;""</formula>
    </cfRule>
  </conditionalFormatting>
  <conditionalFormatting sqref="AC64">
    <cfRule type="expression" dxfId="1423" priority="466">
      <formula>$I64&lt;&gt;""</formula>
    </cfRule>
  </conditionalFormatting>
  <conditionalFormatting sqref="AC65">
    <cfRule type="expression" dxfId="1422" priority="465">
      <formula>$I65&lt;&gt;""</formula>
    </cfRule>
  </conditionalFormatting>
  <conditionalFormatting sqref="AC67">
    <cfRule type="expression" dxfId="1421" priority="464">
      <formula>$I67&lt;&gt;""</formula>
    </cfRule>
  </conditionalFormatting>
  <conditionalFormatting sqref="AC68">
    <cfRule type="expression" dxfId="1420" priority="463">
      <formula>$I68&lt;&gt;""</formula>
    </cfRule>
  </conditionalFormatting>
  <conditionalFormatting sqref="AC72:AC73">
    <cfRule type="expression" dxfId="1419" priority="462">
      <formula>$I72&lt;&gt;""</formula>
    </cfRule>
  </conditionalFormatting>
  <conditionalFormatting sqref="AC74">
    <cfRule type="expression" dxfId="1418" priority="461">
      <formula>$I74&lt;&gt;""</formula>
    </cfRule>
  </conditionalFormatting>
  <conditionalFormatting sqref="AC79">
    <cfRule type="expression" dxfId="1417" priority="460">
      <formula>$I79&lt;&gt;""</formula>
    </cfRule>
  </conditionalFormatting>
  <conditionalFormatting sqref="AC83">
    <cfRule type="expression" dxfId="1416" priority="459">
      <formula>$I83&lt;&gt;""</formula>
    </cfRule>
  </conditionalFormatting>
  <conditionalFormatting sqref="AC85">
    <cfRule type="expression" dxfId="1415" priority="458">
      <formula>$I85&lt;&gt;""</formula>
    </cfRule>
  </conditionalFormatting>
  <conditionalFormatting sqref="AC86">
    <cfRule type="expression" dxfId="1414" priority="457">
      <formula>$I86&lt;&gt;""</formula>
    </cfRule>
  </conditionalFormatting>
  <conditionalFormatting sqref="AC92">
    <cfRule type="expression" dxfId="1413" priority="456">
      <formula>$I92&lt;&gt;""</formula>
    </cfRule>
  </conditionalFormatting>
  <conditionalFormatting sqref="AC93">
    <cfRule type="expression" dxfId="1412" priority="455">
      <formula>$I93&lt;&gt;""</formula>
    </cfRule>
  </conditionalFormatting>
  <conditionalFormatting sqref="AC94">
    <cfRule type="expression" dxfId="1411" priority="454">
      <formula>$I94&lt;&gt;""</formula>
    </cfRule>
  </conditionalFormatting>
  <conditionalFormatting sqref="AE93">
    <cfRule type="expression" dxfId="1410" priority="453">
      <formula>$H93&lt;&gt;""</formula>
    </cfRule>
  </conditionalFormatting>
  <conditionalFormatting sqref="AD3:AD4">
    <cfRule type="cellIs" dxfId="1409" priority="450" operator="equal">
      <formula>"No ha iniciado"</formula>
    </cfRule>
    <cfRule type="cellIs" dxfId="1408" priority="451" operator="equal">
      <formula>"En ejecución"</formula>
    </cfRule>
    <cfRule type="cellIs" dxfId="1407" priority="452" operator="equal">
      <formula>"Vencida"</formula>
    </cfRule>
  </conditionalFormatting>
  <conditionalFormatting sqref="AD3:AD4">
    <cfRule type="cellIs" dxfId="1406" priority="449" operator="equal">
      <formula>"Cumplida"</formula>
    </cfRule>
  </conditionalFormatting>
  <conditionalFormatting sqref="AA889">
    <cfRule type="expression" dxfId="1405" priority="448">
      <formula>$I889&lt;&gt;""</formula>
    </cfRule>
  </conditionalFormatting>
  <conditionalFormatting sqref="Y889:Z889">
    <cfRule type="expression" dxfId="1404" priority="447">
      <formula>$I889&lt;&gt;""</formula>
    </cfRule>
  </conditionalFormatting>
  <conditionalFormatting sqref="Y895:Z895">
    <cfRule type="expression" dxfId="1403" priority="446">
      <formula>$I895&lt;&gt;""</formula>
    </cfRule>
  </conditionalFormatting>
  <conditionalFormatting sqref="AA895">
    <cfRule type="expression" dxfId="1402" priority="445">
      <formula>$I895&lt;&gt;""</formula>
    </cfRule>
  </conditionalFormatting>
  <conditionalFormatting sqref="AD895">
    <cfRule type="expression" dxfId="1401" priority="444">
      <formula>$I895&lt;&gt;""</formula>
    </cfRule>
  </conditionalFormatting>
  <conditionalFormatting sqref="AC895">
    <cfRule type="expression" dxfId="1400" priority="443">
      <formula>$I895&lt;&gt;""</formula>
    </cfRule>
  </conditionalFormatting>
  <conditionalFormatting sqref="Y858:AA858">
    <cfRule type="expression" dxfId="1399" priority="442">
      <formula>$I858&lt;&gt;""</formula>
    </cfRule>
  </conditionalFormatting>
  <conditionalFormatting sqref="Y857:AA857">
    <cfRule type="expression" dxfId="1398" priority="441">
      <formula>$I857&lt;&gt;""</formula>
    </cfRule>
  </conditionalFormatting>
  <conditionalFormatting sqref="Y891:AA891">
    <cfRule type="expression" dxfId="1397" priority="439">
      <formula>$I891&lt;&gt;""</formula>
    </cfRule>
  </conditionalFormatting>
  <conditionalFormatting sqref="Y890:Z890">
    <cfRule type="expression" dxfId="1396" priority="438">
      <formula>$I890&lt;&gt;""</formula>
    </cfRule>
  </conditionalFormatting>
  <conditionalFormatting sqref="AD430:AD431">
    <cfRule type="expression" dxfId="1395" priority="437">
      <formula>#REF!&lt;&gt;""</formula>
    </cfRule>
  </conditionalFormatting>
  <conditionalFormatting sqref="Y430:AA431">
    <cfRule type="expression" dxfId="1394" priority="436">
      <formula>$I430&lt;&gt;""</formula>
    </cfRule>
  </conditionalFormatting>
  <conditionalFormatting sqref="Y437:AA437">
    <cfRule type="expression" dxfId="1393" priority="435">
      <formula>$I437&lt;&gt;""</formula>
    </cfRule>
  </conditionalFormatting>
  <conditionalFormatting sqref="AD435">
    <cfRule type="expression" dxfId="1392" priority="434">
      <formula>$I435&lt;&gt;""</formula>
    </cfRule>
  </conditionalFormatting>
  <conditionalFormatting sqref="AD436">
    <cfRule type="expression" dxfId="1391" priority="433">
      <formula>$I436&lt;&gt;""</formula>
    </cfRule>
  </conditionalFormatting>
  <conditionalFormatting sqref="AD437">
    <cfRule type="expression" dxfId="1390" priority="432">
      <formula>$I437&lt;&gt;""</formula>
    </cfRule>
  </conditionalFormatting>
  <conditionalFormatting sqref="Z438:AA438">
    <cfRule type="expression" dxfId="1389" priority="431">
      <formula>$I438&lt;&gt;""</formula>
    </cfRule>
  </conditionalFormatting>
  <conditionalFormatting sqref="Y440:AA440">
    <cfRule type="expression" dxfId="1388" priority="430">
      <formula>$I440&lt;&gt;""</formula>
    </cfRule>
  </conditionalFormatting>
  <conditionalFormatting sqref="AD440">
    <cfRule type="expression" dxfId="1387" priority="429">
      <formula>$I440&lt;&gt;""</formula>
    </cfRule>
  </conditionalFormatting>
  <conditionalFormatting sqref="AC438">
    <cfRule type="expression" dxfId="1386" priority="1038">
      <formula>$I440&lt;&gt;""</formula>
    </cfRule>
  </conditionalFormatting>
  <conditionalFormatting sqref="AD438">
    <cfRule type="expression" dxfId="1385" priority="428">
      <formula>$I438&lt;&gt;""</formula>
    </cfRule>
  </conditionalFormatting>
  <conditionalFormatting sqref="AC440">
    <cfRule type="expression" dxfId="1384" priority="427">
      <formula>$I442&lt;&gt;""</formula>
    </cfRule>
  </conditionalFormatting>
  <conditionalFormatting sqref="Y441:AA442">
    <cfRule type="expression" dxfId="1383" priority="426">
      <formula>$I441&lt;&gt;""</formula>
    </cfRule>
  </conditionalFormatting>
  <conditionalFormatting sqref="Y443:AA443">
    <cfRule type="expression" dxfId="1382" priority="425">
      <formula>$I443&lt;&gt;""</formula>
    </cfRule>
  </conditionalFormatting>
  <conditionalFormatting sqref="AC441">
    <cfRule type="expression" dxfId="1381" priority="424">
      <formula>$I443&lt;&gt;""</formula>
    </cfRule>
  </conditionalFormatting>
  <conditionalFormatting sqref="AC443">
    <cfRule type="expression" dxfId="1380" priority="423">
      <formula>$I445&lt;&gt;""</formula>
    </cfRule>
  </conditionalFormatting>
  <conditionalFormatting sqref="AD441">
    <cfRule type="expression" dxfId="1379" priority="422">
      <formula>$I441&lt;&gt;""</formula>
    </cfRule>
  </conditionalFormatting>
  <conditionalFormatting sqref="AD442">
    <cfRule type="expression" dxfId="1378" priority="421">
      <formula>$I442&lt;&gt;""</formula>
    </cfRule>
  </conditionalFormatting>
  <conditionalFormatting sqref="AD443:AD444">
    <cfRule type="expression" dxfId="1377" priority="420">
      <formula>$I443&lt;&gt;""</formula>
    </cfRule>
  </conditionalFormatting>
  <conditionalFormatting sqref="Y444:AA444">
    <cfRule type="expression" dxfId="1376" priority="419">
      <formula>$I444&lt;&gt;""</formula>
    </cfRule>
  </conditionalFormatting>
  <conditionalFormatting sqref="Y446:AA446">
    <cfRule type="expression" dxfId="1375" priority="418">
      <formula>$I446&lt;&gt;""</formula>
    </cfRule>
  </conditionalFormatting>
  <conditionalFormatting sqref="AC444">
    <cfRule type="expression" dxfId="1374" priority="417">
      <formula>$I446&lt;&gt;""</formula>
    </cfRule>
  </conditionalFormatting>
  <conditionalFormatting sqref="AC445">
    <cfRule type="expression" dxfId="1373" priority="416">
      <formula>$I447&lt;&gt;""</formula>
    </cfRule>
  </conditionalFormatting>
  <conditionalFormatting sqref="AC446">
    <cfRule type="expression" dxfId="1372" priority="415">
      <formula>$I448&lt;&gt;""</formula>
    </cfRule>
  </conditionalFormatting>
  <conditionalFormatting sqref="AD446">
    <cfRule type="expression" dxfId="1371" priority="414">
      <formula>$I446&lt;&gt;""</formula>
    </cfRule>
  </conditionalFormatting>
  <conditionalFormatting sqref="Y447:AA447">
    <cfRule type="expression" dxfId="1370" priority="413">
      <formula>$I447&lt;&gt;""</formula>
    </cfRule>
  </conditionalFormatting>
  <conditionalFormatting sqref="Y448:AA448">
    <cfRule type="expression" dxfId="1369" priority="412">
      <formula>$I448&lt;&gt;""</formula>
    </cfRule>
  </conditionalFormatting>
  <conditionalFormatting sqref="Y449:AA449">
    <cfRule type="expression" dxfId="1368" priority="411">
      <formula>$I449&lt;&gt;""</formula>
    </cfRule>
  </conditionalFormatting>
  <conditionalFormatting sqref="Y452:AA452">
    <cfRule type="expression" dxfId="1367" priority="410">
      <formula>$I452&lt;&gt;""</formula>
    </cfRule>
  </conditionalFormatting>
  <conditionalFormatting sqref="AD449">
    <cfRule type="expression" dxfId="1366" priority="409">
      <formula>$I449&lt;&gt;""</formula>
    </cfRule>
  </conditionalFormatting>
  <conditionalFormatting sqref="AD452">
    <cfRule type="expression" dxfId="1365" priority="408">
      <formula>$I452&lt;&gt;""</formula>
    </cfRule>
  </conditionalFormatting>
  <conditionalFormatting sqref="AC916">
    <cfRule type="expression" dxfId="1364" priority="407">
      <formula>$H916&lt;&gt;""</formula>
    </cfRule>
  </conditionalFormatting>
  <conditionalFormatting sqref="AD916">
    <cfRule type="expression" dxfId="1363" priority="406">
      <formula>$I916&lt;&gt;""</formula>
    </cfRule>
  </conditionalFormatting>
  <conditionalFormatting sqref="AD580:AD586">
    <cfRule type="expression" dxfId="1362" priority="405">
      <formula>$H580&lt;&gt;""</formula>
    </cfRule>
  </conditionalFormatting>
  <conditionalFormatting sqref="Y571:AA571">
    <cfRule type="expression" dxfId="1361" priority="404">
      <formula>$I571&lt;&gt;""</formula>
    </cfRule>
  </conditionalFormatting>
  <conditionalFormatting sqref="Y577:AA578">
    <cfRule type="expression" dxfId="1360" priority="403">
      <formula>$I577&lt;&gt;""</formula>
    </cfRule>
  </conditionalFormatting>
  <conditionalFormatting sqref="Y580:AA586">
    <cfRule type="expression" dxfId="1359" priority="402">
      <formula>$I580&lt;&gt;""</formula>
    </cfRule>
  </conditionalFormatting>
  <conditionalFormatting sqref="Y587:AA587">
    <cfRule type="expression" dxfId="1358" priority="401">
      <formula>$I587&lt;&gt;""</formula>
    </cfRule>
  </conditionalFormatting>
  <conditionalFormatting sqref="AD587">
    <cfRule type="expression" dxfId="1357" priority="400">
      <formula>$I587&lt;&gt;""</formula>
    </cfRule>
  </conditionalFormatting>
  <conditionalFormatting sqref="Y590:AA591">
    <cfRule type="expression" dxfId="1356" priority="399">
      <formula>$I590&lt;&gt;""</formula>
    </cfRule>
  </conditionalFormatting>
  <conditionalFormatting sqref="Y592:AA592">
    <cfRule type="expression" dxfId="1355" priority="398">
      <formula>$I592&lt;&gt;""</formula>
    </cfRule>
  </conditionalFormatting>
  <conditionalFormatting sqref="AD591">
    <cfRule type="expression" dxfId="1354" priority="397">
      <formula>$I591&lt;&gt;""</formula>
    </cfRule>
  </conditionalFormatting>
  <conditionalFormatting sqref="AD590">
    <cfRule type="expression" dxfId="1353" priority="396">
      <formula>$I590&lt;&gt;""</formula>
    </cfRule>
  </conditionalFormatting>
  <conditionalFormatting sqref="AD592">
    <cfRule type="expression" dxfId="1352" priority="395">
      <formula>$I592&lt;&gt;""</formula>
    </cfRule>
  </conditionalFormatting>
  <conditionalFormatting sqref="Z517">
    <cfRule type="expression" dxfId="1351" priority="394">
      <formula>$I517&lt;&gt;""</formula>
    </cfRule>
  </conditionalFormatting>
  <conditionalFormatting sqref="AA517">
    <cfRule type="expression" dxfId="1350" priority="393">
      <formula>$I517&lt;&gt;""</formula>
    </cfRule>
  </conditionalFormatting>
  <conditionalFormatting sqref="Z519:AA519">
    <cfRule type="expression" dxfId="1349" priority="392">
      <formula>$I519&lt;&gt;""</formula>
    </cfRule>
  </conditionalFormatting>
  <conditionalFormatting sqref="AC701">
    <cfRule type="expression" dxfId="1348" priority="391">
      <formula>$I701&lt;&gt;""</formula>
    </cfRule>
  </conditionalFormatting>
  <conditionalFormatting sqref="AC704">
    <cfRule type="expression" dxfId="1347" priority="390">
      <formula>$I704&lt;&gt;""</formula>
    </cfRule>
  </conditionalFormatting>
  <conditionalFormatting sqref="AC707">
    <cfRule type="expression" dxfId="1346" priority="389">
      <formula>$I707&lt;&gt;""</formula>
    </cfRule>
  </conditionalFormatting>
  <conditionalFormatting sqref="AC710">
    <cfRule type="expression" dxfId="1345" priority="388">
      <formula>$I710&lt;&gt;""</formula>
    </cfRule>
  </conditionalFormatting>
  <conditionalFormatting sqref="AC695">
    <cfRule type="expression" dxfId="1344" priority="387">
      <formula>$I695&lt;&gt;""</formula>
    </cfRule>
  </conditionalFormatting>
  <conditionalFormatting sqref="AC702">
    <cfRule type="expression" dxfId="1343" priority="386">
      <formula>$I702&lt;&gt;""</formula>
    </cfRule>
  </conditionalFormatting>
  <conditionalFormatting sqref="AC705">
    <cfRule type="expression" dxfId="1342" priority="385">
      <formula>$I705&lt;&gt;""</formula>
    </cfRule>
  </conditionalFormatting>
  <conditionalFormatting sqref="AC708">
    <cfRule type="expression" dxfId="1341" priority="384">
      <formula>$I708&lt;&gt;""</formula>
    </cfRule>
  </conditionalFormatting>
  <conditionalFormatting sqref="AD517">
    <cfRule type="expression" dxfId="1340" priority="383">
      <formula>$I517&lt;&gt;""</formula>
    </cfRule>
  </conditionalFormatting>
  <conditionalFormatting sqref="AD519:AD520">
    <cfRule type="expression" dxfId="1339" priority="382">
      <formula>$I519&lt;&gt;""</formula>
    </cfRule>
  </conditionalFormatting>
  <conditionalFormatting sqref="Y520:AA520">
    <cfRule type="expression" dxfId="1338" priority="381">
      <formula>$I520&lt;&gt;""</formula>
    </cfRule>
  </conditionalFormatting>
  <conditionalFormatting sqref="Y525:AA525">
    <cfRule type="expression" dxfId="1337" priority="380">
      <formula>$I525&lt;&gt;""</formula>
    </cfRule>
  </conditionalFormatting>
  <conditionalFormatting sqref="AD525">
    <cfRule type="expression" dxfId="1336" priority="379">
      <formula>$H525&lt;&gt;""</formula>
    </cfRule>
  </conditionalFormatting>
  <conditionalFormatting sqref="Y526:AA526">
    <cfRule type="expression" dxfId="1335" priority="378">
      <formula>$I526&lt;&gt;""</formula>
    </cfRule>
  </conditionalFormatting>
  <conditionalFormatting sqref="AD526">
    <cfRule type="expression" dxfId="1334" priority="377">
      <formula>$I526&lt;&gt;""</formula>
    </cfRule>
  </conditionalFormatting>
  <conditionalFormatting sqref="Y527:AA527">
    <cfRule type="expression" dxfId="1333" priority="376">
      <formula>$I527&lt;&gt;""</formula>
    </cfRule>
  </conditionalFormatting>
  <conditionalFormatting sqref="AD527">
    <cfRule type="expression" dxfId="1332" priority="375">
      <formula>$H527&lt;&gt;""</formula>
    </cfRule>
  </conditionalFormatting>
  <conditionalFormatting sqref="Y528:AA528">
    <cfRule type="expression" dxfId="1331" priority="374">
      <formula>$I528&lt;&gt;""</formula>
    </cfRule>
  </conditionalFormatting>
  <conditionalFormatting sqref="AD528">
    <cfRule type="expression" dxfId="1330" priority="373">
      <formula>$I528&lt;&gt;""</formula>
    </cfRule>
  </conditionalFormatting>
  <conditionalFormatting sqref="Y529:AA529">
    <cfRule type="expression" dxfId="1329" priority="372">
      <formula>$I529&lt;&gt;""</formula>
    </cfRule>
  </conditionalFormatting>
  <conditionalFormatting sqref="AD529">
    <cfRule type="expression" dxfId="1328" priority="371">
      <formula>$I529&lt;&gt;""</formula>
    </cfRule>
  </conditionalFormatting>
  <conditionalFormatting sqref="Y530:AA530">
    <cfRule type="expression" dxfId="1327" priority="370">
      <formula>$I530&lt;&gt;""</formula>
    </cfRule>
  </conditionalFormatting>
  <conditionalFormatting sqref="AD530">
    <cfRule type="expression" dxfId="1326" priority="369">
      <formula>$I530&lt;&gt;""</formula>
    </cfRule>
  </conditionalFormatting>
  <conditionalFormatting sqref="Y533:AA535">
    <cfRule type="expression" dxfId="1325" priority="368">
      <formula>$I533&lt;&gt;""</formula>
    </cfRule>
  </conditionalFormatting>
  <conditionalFormatting sqref="Z538:AA539">
    <cfRule type="expression" dxfId="1324" priority="367">
      <formula>$I538&lt;&gt;""</formula>
    </cfRule>
  </conditionalFormatting>
  <conditionalFormatting sqref="AD533:AD535">
    <cfRule type="expression" dxfId="1323" priority="366">
      <formula>$I533&lt;&gt;""</formula>
    </cfRule>
  </conditionalFormatting>
  <conditionalFormatting sqref="AD536:AD537">
    <cfRule type="expression" dxfId="1322" priority="365">
      <formula>$I536&lt;&gt;""</formula>
    </cfRule>
  </conditionalFormatting>
  <conditionalFormatting sqref="AD538:AD539">
    <cfRule type="expression" dxfId="1321" priority="364">
      <formula>$I538&lt;&gt;""</formula>
    </cfRule>
  </conditionalFormatting>
  <conditionalFormatting sqref="Y538:Y539">
    <cfRule type="expression" dxfId="1320" priority="363">
      <formula>$I538&lt;&gt;""</formula>
    </cfRule>
  </conditionalFormatting>
  <conditionalFormatting sqref="Y540:AA540">
    <cfRule type="expression" dxfId="1319" priority="362">
      <formula>$I540&lt;&gt;""</formula>
    </cfRule>
  </conditionalFormatting>
  <conditionalFormatting sqref="AD540">
    <cfRule type="expression" dxfId="1318" priority="361">
      <formula>$I540&lt;&gt;""</formula>
    </cfRule>
  </conditionalFormatting>
  <conditionalFormatting sqref="Y543:AA544">
    <cfRule type="expression" dxfId="1317" priority="360">
      <formula>$I543&lt;&gt;""</formula>
    </cfRule>
  </conditionalFormatting>
  <conditionalFormatting sqref="AD543:AD545">
    <cfRule type="expression" dxfId="1316" priority="359">
      <formula>$I543&lt;&gt;""</formula>
    </cfRule>
  </conditionalFormatting>
  <conditionalFormatting sqref="Y545:AA548">
    <cfRule type="expression" dxfId="1315" priority="358">
      <formula>$I545&lt;&gt;""</formula>
    </cfRule>
  </conditionalFormatting>
  <conditionalFormatting sqref="AD547:AD549">
    <cfRule type="expression" dxfId="1314" priority="357">
      <formula>$I547&lt;&gt;""</formula>
    </cfRule>
  </conditionalFormatting>
  <conditionalFormatting sqref="Y549:AA552">
    <cfRule type="expression" dxfId="1313" priority="356">
      <formula>$I549&lt;&gt;""</formula>
    </cfRule>
  </conditionalFormatting>
  <conditionalFormatting sqref="Y553:AA553">
    <cfRule type="expression" dxfId="1312" priority="355">
      <formula>$I553&lt;&gt;""</formula>
    </cfRule>
  </conditionalFormatting>
  <conditionalFormatting sqref="AD553">
    <cfRule type="expression" dxfId="1311" priority="354">
      <formula>$I553&lt;&gt;""</formula>
    </cfRule>
  </conditionalFormatting>
  <conditionalFormatting sqref="Y917:Y918">
    <cfRule type="expression" dxfId="1310" priority="353">
      <formula>$I917&lt;&gt;""</formula>
    </cfRule>
  </conditionalFormatting>
  <conditionalFormatting sqref="Z917:Z918">
    <cfRule type="expression" dxfId="1309" priority="352">
      <formula>$I917&lt;&gt;""</formula>
    </cfRule>
  </conditionalFormatting>
  <conditionalFormatting sqref="Y915:AA915">
    <cfRule type="expression" dxfId="1308" priority="351">
      <formula>$I915&lt;&gt;""</formula>
    </cfRule>
  </conditionalFormatting>
  <conditionalFormatting sqref="Y555:AA558">
    <cfRule type="expression" dxfId="1307" priority="350">
      <formula>$I555&lt;&gt;""</formula>
    </cfRule>
  </conditionalFormatting>
  <conditionalFormatting sqref="AD917:AD918">
    <cfRule type="expression" dxfId="1306" priority="349">
      <formula>$I917&lt;&gt;""</formula>
    </cfRule>
  </conditionalFormatting>
  <conditionalFormatting sqref="AA554">
    <cfRule type="expression" dxfId="1305" priority="348">
      <formula>$I554&lt;&gt;""</formula>
    </cfRule>
  </conditionalFormatting>
  <conditionalFormatting sqref="AD557:AD558">
    <cfRule type="expression" dxfId="1304" priority="347">
      <formula>$I557&lt;&gt;""</formula>
    </cfRule>
  </conditionalFormatting>
  <conditionalFormatting sqref="AD915">
    <cfRule type="expression" dxfId="1303" priority="346">
      <formula>$I915&lt;&gt;""</formula>
    </cfRule>
  </conditionalFormatting>
  <conditionalFormatting sqref="Y559:AA559">
    <cfRule type="expression" dxfId="1302" priority="345">
      <formula>$I559&lt;&gt;""</formula>
    </cfRule>
  </conditionalFormatting>
  <conditionalFormatting sqref="Y562:AA563">
    <cfRule type="expression" dxfId="1301" priority="344">
      <formula>$I562&lt;&gt;""</formula>
    </cfRule>
  </conditionalFormatting>
  <conditionalFormatting sqref="AD559">
    <cfRule type="expression" dxfId="1300" priority="343">
      <formula>$I559&lt;&gt;""</formula>
    </cfRule>
  </conditionalFormatting>
  <conditionalFormatting sqref="AD562">
    <cfRule type="expression" dxfId="1299" priority="342">
      <formula>$I562&lt;&gt;""</formula>
    </cfRule>
  </conditionalFormatting>
  <conditionalFormatting sqref="AD563">
    <cfRule type="expression" dxfId="1298" priority="341">
      <formula>$H563&lt;&gt;""</formula>
    </cfRule>
  </conditionalFormatting>
  <conditionalFormatting sqref="Y564:AA564">
    <cfRule type="expression" dxfId="1297" priority="340">
      <formula>$I564&lt;&gt;""</formula>
    </cfRule>
  </conditionalFormatting>
  <conditionalFormatting sqref="AD564:AD565">
    <cfRule type="expression" dxfId="1296" priority="339">
      <formula>$I564&lt;&gt;""</formula>
    </cfRule>
  </conditionalFormatting>
  <conditionalFormatting sqref="Y565:AA565">
    <cfRule type="expression" dxfId="1295" priority="338">
      <formula>$I565&lt;&gt;""</formula>
    </cfRule>
  </conditionalFormatting>
  <conditionalFormatting sqref="Y256:AA256">
    <cfRule type="expression" dxfId="1294" priority="337">
      <formula>$I256&lt;&gt;""</formula>
    </cfRule>
  </conditionalFormatting>
  <conditionalFormatting sqref="Y258:AA259">
    <cfRule type="expression" dxfId="1293" priority="336">
      <formula>$I258&lt;&gt;""</formula>
    </cfRule>
  </conditionalFormatting>
  <conditionalFormatting sqref="Y260:AA262">
    <cfRule type="expression" dxfId="1292" priority="335">
      <formula>$I260&lt;&gt;""</formula>
    </cfRule>
  </conditionalFormatting>
  <conditionalFormatting sqref="Y263:AA263">
    <cfRule type="expression" dxfId="1291" priority="334">
      <formula>$I263&lt;&gt;""</formula>
    </cfRule>
  </conditionalFormatting>
  <conditionalFormatting sqref="Y264:AA264">
    <cfRule type="expression" dxfId="1290" priority="333">
      <formula>$I264&lt;&gt;""</formula>
    </cfRule>
  </conditionalFormatting>
  <conditionalFormatting sqref="Y266:AA268">
    <cfRule type="expression" dxfId="1289" priority="332">
      <formula>$I266&lt;&gt;""</formula>
    </cfRule>
  </conditionalFormatting>
  <conditionalFormatting sqref="Y270:AA271">
    <cfRule type="expression" dxfId="1288" priority="331">
      <formula>$I270&lt;&gt;""</formula>
    </cfRule>
  </conditionalFormatting>
  <conditionalFormatting sqref="Y272:AA272">
    <cfRule type="expression" dxfId="1287" priority="330">
      <formula>$I272&lt;&gt;""</formula>
    </cfRule>
  </conditionalFormatting>
  <conditionalFormatting sqref="Y274:AA275">
    <cfRule type="expression" dxfId="1286" priority="329">
      <formula>$I274&lt;&gt;""</formula>
    </cfRule>
  </conditionalFormatting>
  <conditionalFormatting sqref="Y276:AA276">
    <cfRule type="expression" dxfId="1285" priority="328">
      <formula>$I276&lt;&gt;""</formula>
    </cfRule>
  </conditionalFormatting>
  <conditionalFormatting sqref="Y279:AA281">
    <cfRule type="expression" dxfId="1284" priority="327">
      <formula>$I279&lt;&gt;""</formula>
    </cfRule>
  </conditionalFormatting>
  <conditionalFormatting sqref="Y282:AA282">
    <cfRule type="expression" dxfId="1283" priority="326">
      <formula>$I282&lt;&gt;""</formula>
    </cfRule>
  </conditionalFormatting>
  <conditionalFormatting sqref="Y283:AA283">
    <cfRule type="expression" dxfId="1282" priority="325">
      <formula>$I283&lt;&gt;""</formula>
    </cfRule>
  </conditionalFormatting>
  <conditionalFormatting sqref="Y285:AA286">
    <cfRule type="expression" dxfId="1281" priority="324">
      <formula>$I285&lt;&gt;""</formula>
    </cfRule>
  </conditionalFormatting>
  <conditionalFormatting sqref="AD256">
    <cfRule type="expression" dxfId="1280" priority="323">
      <formula>$I256&lt;&gt;""</formula>
    </cfRule>
  </conditionalFormatting>
  <conditionalFormatting sqref="AD258">
    <cfRule type="expression" dxfId="1279" priority="322">
      <formula>$I258&lt;&gt;""</formula>
    </cfRule>
  </conditionalFormatting>
  <conditionalFormatting sqref="AD259">
    <cfRule type="expression" dxfId="1278" priority="321">
      <formula>$I259&lt;&gt;""</formula>
    </cfRule>
  </conditionalFormatting>
  <conditionalFormatting sqref="AD260">
    <cfRule type="expression" dxfId="1277" priority="320">
      <formula>$I260&lt;&gt;""</formula>
    </cfRule>
  </conditionalFormatting>
  <conditionalFormatting sqref="AD262">
    <cfRule type="expression" dxfId="1276" priority="319">
      <formula>$I262&lt;&gt;""</formula>
    </cfRule>
  </conditionalFormatting>
  <conditionalFormatting sqref="AD263">
    <cfRule type="expression" dxfId="1275" priority="318">
      <formula>$I263&lt;&gt;""</formula>
    </cfRule>
  </conditionalFormatting>
  <conditionalFormatting sqref="AD264">
    <cfRule type="expression" dxfId="1274" priority="315">
      <formula>$I264&lt;&gt;""</formula>
    </cfRule>
  </conditionalFormatting>
  <conditionalFormatting sqref="AD266">
    <cfRule type="expression" dxfId="1273" priority="314">
      <formula>$I266&lt;&gt;""</formula>
    </cfRule>
  </conditionalFormatting>
  <conditionalFormatting sqref="AD267">
    <cfRule type="expression" dxfId="1272" priority="313">
      <formula>$I267&lt;&gt;""</formula>
    </cfRule>
  </conditionalFormatting>
  <conditionalFormatting sqref="AD268">
    <cfRule type="expression" dxfId="1271" priority="312">
      <formula>$I268&lt;&gt;""</formula>
    </cfRule>
  </conditionalFormatting>
  <conditionalFormatting sqref="AD270">
    <cfRule type="expression" dxfId="1270" priority="311">
      <formula>$I270&lt;&gt;""</formula>
    </cfRule>
  </conditionalFormatting>
  <conditionalFormatting sqref="AD271">
    <cfRule type="expression" dxfId="1269" priority="310">
      <formula>$I271&lt;&gt;""</formula>
    </cfRule>
  </conditionalFormatting>
  <conditionalFormatting sqref="AD272">
    <cfRule type="expression" dxfId="1268" priority="309">
      <formula>$I272&lt;&gt;""</formula>
    </cfRule>
  </conditionalFormatting>
  <conditionalFormatting sqref="AD274">
    <cfRule type="expression" dxfId="1267" priority="308">
      <formula>$I274&lt;&gt;""</formula>
    </cfRule>
  </conditionalFormatting>
  <conditionalFormatting sqref="AD275">
    <cfRule type="expression" dxfId="1266" priority="307">
      <formula>$I275&lt;&gt;""</formula>
    </cfRule>
  </conditionalFormatting>
  <conditionalFormatting sqref="AD276">
    <cfRule type="expression" dxfId="1265" priority="306">
      <formula>$I276&lt;&gt;""</formula>
    </cfRule>
  </conditionalFormatting>
  <conditionalFormatting sqref="AD279">
    <cfRule type="expression" dxfId="1264" priority="305">
      <formula>$I279&lt;&gt;""</formula>
    </cfRule>
  </conditionalFormatting>
  <conditionalFormatting sqref="AD280">
    <cfRule type="expression" dxfId="1263" priority="304">
      <formula>$I280&lt;&gt;""</formula>
    </cfRule>
  </conditionalFormatting>
  <conditionalFormatting sqref="AD281">
    <cfRule type="expression" dxfId="1262" priority="303">
      <formula>$I281&lt;&gt;""</formula>
    </cfRule>
  </conditionalFormatting>
  <conditionalFormatting sqref="AD282">
    <cfRule type="expression" dxfId="1261" priority="302">
      <formula>$I282&lt;&gt;""</formula>
    </cfRule>
  </conditionalFormatting>
  <conditionalFormatting sqref="AD286">
    <cfRule type="expression" dxfId="1260" priority="301">
      <formula>$I286&lt;&gt;""</formula>
    </cfRule>
  </conditionalFormatting>
  <conditionalFormatting sqref="AD283">
    <cfRule type="expression" dxfId="1259" priority="300">
      <formula>$I283&lt;&gt;""</formula>
    </cfRule>
  </conditionalFormatting>
  <conditionalFormatting sqref="AD285">
    <cfRule type="expression" dxfId="1258" priority="299">
      <formula>$I285&lt;&gt;""</formula>
    </cfRule>
  </conditionalFormatting>
  <conditionalFormatting sqref="Y287:AA287">
    <cfRule type="expression" dxfId="1257" priority="298">
      <formula>$I287&lt;&gt;""</formula>
    </cfRule>
  </conditionalFormatting>
  <conditionalFormatting sqref="Z291:AA291">
    <cfRule type="expression" dxfId="1256" priority="297">
      <formula>$I291&lt;&gt;""</formula>
    </cfRule>
  </conditionalFormatting>
  <conditionalFormatting sqref="Y292:AA292">
    <cfRule type="expression" dxfId="1255" priority="296">
      <formula>$I292&lt;&gt;""</formula>
    </cfRule>
  </conditionalFormatting>
  <conditionalFormatting sqref="Y295:AA295">
    <cfRule type="expression" dxfId="1254" priority="295">
      <formula>$I295&lt;&gt;""</formula>
    </cfRule>
  </conditionalFormatting>
  <conditionalFormatting sqref="Y296:AA296">
    <cfRule type="expression" dxfId="1253" priority="294">
      <formula>$I296&lt;&gt;""</formula>
    </cfRule>
  </conditionalFormatting>
  <conditionalFormatting sqref="Y297:AA297">
    <cfRule type="expression" dxfId="1252" priority="293">
      <formula>$I297&lt;&gt;""</formula>
    </cfRule>
  </conditionalFormatting>
  <conditionalFormatting sqref="Y301:AA301">
    <cfRule type="expression" dxfId="1251" priority="292">
      <formula>$I301&lt;&gt;""</formula>
    </cfRule>
  </conditionalFormatting>
  <conditionalFormatting sqref="AD291">
    <cfRule type="expression" dxfId="1250" priority="291">
      <formula>$I291&lt;&gt;""</formula>
    </cfRule>
  </conditionalFormatting>
  <conditionalFormatting sqref="AD287">
    <cfRule type="expression" dxfId="1249" priority="290">
      <formula>$I287&lt;&gt;""</formula>
    </cfRule>
  </conditionalFormatting>
  <conditionalFormatting sqref="AD295">
    <cfRule type="expression" dxfId="1248" priority="289">
      <formula>$I295&lt;&gt;""</formula>
    </cfRule>
  </conditionalFormatting>
  <conditionalFormatting sqref="AD296">
    <cfRule type="expression" dxfId="1247" priority="288">
      <formula>$I296&lt;&gt;""</formula>
    </cfRule>
  </conditionalFormatting>
  <conditionalFormatting sqref="AC302:AD302">
    <cfRule type="expression" dxfId="1246" priority="287">
      <formula>$I302&lt;&gt;""</formula>
    </cfRule>
  </conditionalFormatting>
  <conditionalFormatting sqref="AD297">
    <cfRule type="expression" dxfId="1245" priority="286">
      <formula>$I297&lt;&gt;""</formula>
    </cfRule>
  </conditionalFormatting>
  <conditionalFormatting sqref="AD301">
    <cfRule type="expression" dxfId="1244" priority="285">
      <formula>$I301&lt;&gt;""</formula>
    </cfRule>
  </conditionalFormatting>
  <conditionalFormatting sqref="Y302:AA302">
    <cfRule type="expression" dxfId="1243" priority="284">
      <formula>$I302&lt;&gt;""</formula>
    </cfRule>
  </conditionalFormatting>
  <conditionalFormatting sqref="Y303:AA303">
    <cfRule type="expression" dxfId="1242" priority="283">
      <formula>$I303&lt;&gt;""</formula>
    </cfRule>
  </conditionalFormatting>
  <conditionalFormatting sqref="AC303:AD303">
    <cfRule type="expression" dxfId="1241" priority="282">
      <formula>$I303&lt;&gt;""</formula>
    </cfRule>
  </conditionalFormatting>
  <conditionalFormatting sqref="Y304:AA304">
    <cfRule type="expression" dxfId="1240" priority="281">
      <formula>$I304&lt;&gt;""</formula>
    </cfRule>
  </conditionalFormatting>
  <conditionalFormatting sqref="AC304:AD304">
    <cfRule type="expression" dxfId="1239" priority="280">
      <formula>$I304&lt;&gt;""</formula>
    </cfRule>
  </conditionalFormatting>
  <conditionalFormatting sqref="AD292">
    <cfRule type="expression" dxfId="1238" priority="279">
      <formula>$I292&lt;&gt;""</formula>
    </cfRule>
  </conditionalFormatting>
  <conditionalFormatting sqref="Y312:AA312">
    <cfRule type="expression" dxfId="1237" priority="278">
      <formula>$I312&lt;&gt;""</formula>
    </cfRule>
  </conditionalFormatting>
  <conditionalFormatting sqref="Y314:AA314">
    <cfRule type="expression" dxfId="1236" priority="277">
      <formula>$I314&lt;&gt;""</formula>
    </cfRule>
  </conditionalFormatting>
  <conditionalFormatting sqref="Z315:AA315">
    <cfRule type="expression" dxfId="1235" priority="276">
      <formula>$I315&lt;&gt;""</formula>
    </cfRule>
  </conditionalFormatting>
  <conditionalFormatting sqref="Y316:AA316">
    <cfRule type="expression" dxfId="1234" priority="275">
      <formula>$I316&lt;&gt;""</formula>
    </cfRule>
  </conditionalFormatting>
  <conditionalFormatting sqref="Y317:AA317">
    <cfRule type="expression" dxfId="1233" priority="274">
      <formula>$I317&lt;&gt;""</formula>
    </cfRule>
  </conditionalFormatting>
  <conditionalFormatting sqref="Y318:AA319">
    <cfRule type="expression" dxfId="1232" priority="273">
      <formula>$I318&lt;&gt;""</formula>
    </cfRule>
  </conditionalFormatting>
  <conditionalFormatting sqref="Y320:AA322">
    <cfRule type="expression" dxfId="1231" priority="272">
      <formula>$I320&lt;&gt;""</formula>
    </cfRule>
  </conditionalFormatting>
  <conditionalFormatting sqref="Y326:AA327">
    <cfRule type="expression" dxfId="1230" priority="271">
      <formula>$I326&lt;&gt;""</formula>
    </cfRule>
  </conditionalFormatting>
  <conditionalFormatting sqref="Y331:AA335">
    <cfRule type="expression" dxfId="1229" priority="270">
      <formula>$I331&lt;&gt;""</formula>
    </cfRule>
  </conditionalFormatting>
  <conditionalFormatting sqref="AD312">
    <cfRule type="expression" dxfId="1228" priority="269">
      <formula>$I312&lt;&gt;""</formula>
    </cfRule>
  </conditionalFormatting>
  <conditionalFormatting sqref="AD314">
    <cfRule type="expression" dxfId="1227" priority="268">
      <formula>$I314&lt;&gt;""</formula>
    </cfRule>
  </conditionalFormatting>
  <conditionalFormatting sqref="AD315">
    <cfRule type="expression" dxfId="1226" priority="267">
      <formula>$I315&lt;&gt;""</formula>
    </cfRule>
  </conditionalFormatting>
  <conditionalFormatting sqref="AD316">
    <cfRule type="expression" dxfId="1225" priority="266">
      <formula>$I316&lt;&gt;""</formula>
    </cfRule>
  </conditionalFormatting>
  <conditionalFormatting sqref="AD317">
    <cfRule type="expression" dxfId="1224" priority="265">
      <formula>$I317&lt;&gt;""</formula>
    </cfRule>
  </conditionalFormatting>
  <conditionalFormatting sqref="AD318">
    <cfRule type="expression" dxfId="1223" priority="264">
      <formula>$I318&lt;&gt;""</formula>
    </cfRule>
  </conditionalFormatting>
  <conditionalFormatting sqref="AD319">
    <cfRule type="expression" dxfId="1222" priority="263">
      <formula>$I319&lt;&gt;""</formula>
    </cfRule>
  </conditionalFormatting>
  <conditionalFormatting sqref="AD320">
    <cfRule type="expression" dxfId="1221" priority="262">
      <formula>$I320&lt;&gt;""</formula>
    </cfRule>
  </conditionalFormatting>
  <conditionalFormatting sqref="AD321:AD322">
    <cfRule type="expression" dxfId="1220" priority="261">
      <formula>$I321&lt;&gt;""</formula>
    </cfRule>
  </conditionalFormatting>
  <conditionalFormatting sqref="AD326:AD327">
    <cfRule type="expression" dxfId="1219" priority="260">
      <formula>$I326&lt;&gt;""</formula>
    </cfRule>
  </conditionalFormatting>
  <conditionalFormatting sqref="AD331">
    <cfRule type="expression" dxfId="1218" priority="259">
      <formula>$I331&lt;&gt;""</formula>
    </cfRule>
  </conditionalFormatting>
  <conditionalFormatting sqref="AD332">
    <cfRule type="expression" dxfId="1217" priority="258">
      <formula>$I332&lt;&gt;""</formula>
    </cfRule>
  </conditionalFormatting>
  <conditionalFormatting sqref="AD333">
    <cfRule type="expression" dxfId="1216" priority="257">
      <formula>$I333&lt;&gt;""</formula>
    </cfRule>
  </conditionalFormatting>
  <conditionalFormatting sqref="AD334:AD335">
    <cfRule type="expression" dxfId="1215" priority="256">
      <formula>$I334&lt;&gt;""</formula>
    </cfRule>
  </conditionalFormatting>
  <conditionalFormatting sqref="Y341:AA342">
    <cfRule type="expression" dxfId="1214" priority="255">
      <formula>$I341&lt;&gt;""</formula>
    </cfRule>
  </conditionalFormatting>
  <conditionalFormatting sqref="AD341">
    <cfRule type="expression" dxfId="1213" priority="254">
      <formula>$I341&lt;&gt;""</formula>
    </cfRule>
  </conditionalFormatting>
  <conditionalFormatting sqref="AD342">
    <cfRule type="expression" dxfId="1212" priority="253">
      <formula>$I342&lt;&gt;""</formula>
    </cfRule>
  </conditionalFormatting>
  <conditionalFormatting sqref="AD651">
    <cfRule type="expression" dxfId="1211" priority="252">
      <formula>$I651&lt;&gt;""</formula>
    </cfRule>
  </conditionalFormatting>
  <conditionalFormatting sqref="AD651">
    <cfRule type="expression" dxfId="1210" priority="251">
      <formula>$H651&lt;&gt;""</formula>
    </cfRule>
  </conditionalFormatting>
  <conditionalFormatting sqref="AD655">
    <cfRule type="expression" dxfId="1209" priority="250">
      <formula>$I655&lt;&gt;""</formula>
    </cfRule>
  </conditionalFormatting>
  <conditionalFormatting sqref="AD655">
    <cfRule type="expression" dxfId="1208" priority="249">
      <formula>$H655&lt;&gt;""</formula>
    </cfRule>
  </conditionalFormatting>
  <conditionalFormatting sqref="AB1102:AB1104">
    <cfRule type="expression" dxfId="1207" priority="244">
      <formula>$C1102&lt;&gt;""</formula>
    </cfRule>
  </conditionalFormatting>
  <conditionalFormatting sqref="AB847">
    <cfRule type="expression" dxfId="1206" priority="247">
      <formula>$C847&lt;&gt;""</formula>
    </cfRule>
  </conditionalFormatting>
  <conditionalFormatting sqref="AB864">
    <cfRule type="expression" dxfId="1205" priority="246">
      <formula>$C864&lt;&gt;""</formula>
    </cfRule>
  </conditionalFormatting>
  <conditionalFormatting sqref="AB869">
    <cfRule type="expression" dxfId="1204" priority="245">
      <formula>$C869&lt;&gt;""</formula>
    </cfRule>
  </conditionalFormatting>
  <conditionalFormatting sqref="AB870:AB886">
    <cfRule type="expression" dxfId="1203" priority="248">
      <formula>$H870&lt;&gt;""</formula>
    </cfRule>
  </conditionalFormatting>
  <conditionalFormatting sqref="AB811:AB818">
    <cfRule type="expression" dxfId="1202" priority="243">
      <formula>$C811&lt;&gt;""</formula>
    </cfRule>
  </conditionalFormatting>
  <conditionalFormatting sqref="AB1044">
    <cfRule type="expression" dxfId="1201" priority="242">
      <formula>$C1044&lt;&gt;""</formula>
    </cfRule>
  </conditionalFormatting>
  <conditionalFormatting sqref="AB1042">
    <cfRule type="expression" dxfId="1200" priority="241">
      <formula>$C1042&lt;&gt;""</formula>
    </cfRule>
  </conditionalFormatting>
  <conditionalFormatting sqref="AB100">
    <cfRule type="expression" dxfId="1199" priority="240">
      <formula>$H100&lt;&gt;""</formula>
    </cfRule>
  </conditionalFormatting>
  <conditionalFormatting sqref="AB111:AB112">
    <cfRule type="expression" dxfId="1198" priority="239">
      <formula>$H111&lt;&gt;""</formula>
    </cfRule>
  </conditionalFormatting>
  <conditionalFormatting sqref="AB157:AB159">
    <cfRule type="expression" dxfId="1197" priority="238">
      <formula>$G157&lt;&gt;""</formula>
    </cfRule>
  </conditionalFormatting>
  <conditionalFormatting sqref="AB27:AB28">
    <cfRule type="expression" dxfId="1196" priority="237">
      <formula>$C27&lt;&gt;""</formula>
    </cfRule>
  </conditionalFormatting>
  <conditionalFormatting sqref="AB24:AB26">
    <cfRule type="expression" dxfId="1195" priority="236">
      <formula>$C24&lt;&gt;""</formula>
    </cfRule>
  </conditionalFormatting>
  <conditionalFormatting sqref="AB365">
    <cfRule type="expression" dxfId="1194" priority="235">
      <formula>$C365&lt;&gt;""</formula>
    </cfRule>
  </conditionalFormatting>
  <conditionalFormatting sqref="AB364">
    <cfRule type="expression" dxfId="1193" priority="234">
      <formula>$C364&lt;&gt;""</formula>
    </cfRule>
  </conditionalFormatting>
  <conditionalFormatting sqref="AB366">
    <cfRule type="expression" dxfId="1192" priority="233">
      <formula>$G366&lt;&gt;""</formula>
    </cfRule>
  </conditionalFormatting>
  <conditionalFormatting sqref="AB367">
    <cfRule type="expression" dxfId="1191" priority="232">
      <formula>$G367&lt;&gt;""</formula>
    </cfRule>
  </conditionalFormatting>
  <conditionalFormatting sqref="AB368">
    <cfRule type="expression" dxfId="1190" priority="231">
      <formula>$G368&lt;&gt;""</formula>
    </cfRule>
  </conditionalFormatting>
  <conditionalFormatting sqref="AB369">
    <cfRule type="expression" dxfId="1189" priority="230">
      <formula>$G369&lt;&gt;""</formula>
    </cfRule>
  </conditionalFormatting>
  <conditionalFormatting sqref="AB371:AB376">
    <cfRule type="expression" dxfId="1188" priority="229">
      <formula>$G371&lt;&gt;""</formula>
    </cfRule>
  </conditionalFormatting>
  <conditionalFormatting sqref="AB371">
    <cfRule type="expression" dxfId="1187" priority="228">
      <formula>$G371&lt;&gt;""</formula>
    </cfRule>
  </conditionalFormatting>
  <conditionalFormatting sqref="AB364:AB369">
    <cfRule type="expression" dxfId="1186" priority="227">
      <formula>$C364&lt;&gt;""</formula>
    </cfRule>
  </conditionalFormatting>
  <conditionalFormatting sqref="AB373">
    <cfRule type="expression" dxfId="1185" priority="226">
      <formula>$G373&lt;&gt;""</formula>
    </cfRule>
  </conditionalFormatting>
  <conditionalFormatting sqref="AB374">
    <cfRule type="expression" dxfId="1184" priority="225">
      <formula>$G374&lt;&gt;""</formula>
    </cfRule>
  </conditionalFormatting>
  <conditionalFormatting sqref="AB375">
    <cfRule type="expression" dxfId="1183" priority="224">
      <formula>$G375&lt;&gt;""</formula>
    </cfRule>
  </conditionalFormatting>
  <conditionalFormatting sqref="AB376">
    <cfRule type="expression" dxfId="1182" priority="223">
      <formula>$G376&lt;&gt;""</formula>
    </cfRule>
  </conditionalFormatting>
  <conditionalFormatting sqref="AB450:AB452">
    <cfRule type="expression" dxfId="1181" priority="222">
      <formula>$C450&lt;&gt;""</formula>
    </cfRule>
  </conditionalFormatting>
  <conditionalFormatting sqref="AB464:AB469">
    <cfRule type="expression" dxfId="1180" priority="221">
      <formula>$C464&lt;&gt;""</formula>
    </cfRule>
  </conditionalFormatting>
  <conditionalFormatting sqref="AB493:AB495">
    <cfRule type="expression" dxfId="1179" priority="220">
      <formula>$C493&lt;&gt;""</formula>
    </cfRule>
  </conditionalFormatting>
  <conditionalFormatting sqref="AB490:AB492">
    <cfRule type="expression" dxfId="1178" priority="219">
      <formula>$C490&lt;&gt;""</formula>
    </cfRule>
  </conditionalFormatting>
  <conditionalFormatting sqref="AB938:AB941">
    <cfRule type="expression" dxfId="1177" priority="218">
      <formula>$C938&lt;&gt;""</formula>
    </cfRule>
  </conditionalFormatting>
  <conditionalFormatting sqref="AB936">
    <cfRule type="expression" dxfId="1176" priority="217">
      <formula>$C936&lt;&gt;""</formula>
    </cfRule>
  </conditionalFormatting>
  <conditionalFormatting sqref="AB851">
    <cfRule type="expression" dxfId="1175" priority="216">
      <formula>$C851&lt;&gt;""</formula>
    </cfRule>
  </conditionalFormatting>
  <conditionalFormatting sqref="AB852:AB857">
    <cfRule type="expression" dxfId="1174" priority="215">
      <formula>$C852&lt;&gt;""</formula>
    </cfRule>
  </conditionalFormatting>
  <conditionalFormatting sqref="AB596:AB597">
    <cfRule type="expression" dxfId="1173" priority="214">
      <formula>$C596&lt;&gt;""</formula>
    </cfRule>
  </conditionalFormatting>
  <conditionalFormatting sqref="AB1026:AB1027">
    <cfRule type="expression" dxfId="1172" priority="213">
      <formula>$G1026&lt;&gt;""</formula>
    </cfRule>
  </conditionalFormatting>
  <conditionalFormatting sqref="AB533">
    <cfRule type="expression" dxfId="1171" priority="212">
      <formula>$G533&lt;&gt;""</formula>
    </cfRule>
  </conditionalFormatting>
  <conditionalFormatting sqref="AB538">
    <cfRule type="expression" dxfId="1170" priority="211">
      <formula>$G538&lt;&gt;""</formula>
    </cfRule>
  </conditionalFormatting>
  <conditionalFormatting sqref="AB543">
    <cfRule type="expression" dxfId="1169" priority="210">
      <formula>$G543&lt;&gt;""</formula>
    </cfRule>
  </conditionalFormatting>
  <conditionalFormatting sqref="AB557">
    <cfRule type="expression" dxfId="1168" priority="209">
      <formula>$G557&lt;&gt;""</formula>
    </cfRule>
  </conditionalFormatting>
  <conditionalFormatting sqref="AB562">
    <cfRule type="expression" dxfId="1167" priority="208">
      <formula>$G562&lt;&gt;""</formula>
    </cfRule>
  </conditionalFormatting>
  <conditionalFormatting sqref="AB656:AB658">
    <cfRule type="expression" dxfId="1166" priority="207">
      <formula>$G656&lt;&gt;""</formula>
    </cfRule>
  </conditionalFormatting>
  <conditionalFormatting sqref="AB150:AB152">
    <cfRule type="expression" dxfId="1165" priority="206">
      <formula>$G150&lt;&gt;""</formula>
    </cfRule>
  </conditionalFormatting>
  <conditionalFormatting sqref="AB156">
    <cfRule type="expression" dxfId="1164" priority="205">
      <formula>$G156&lt;&gt;""</formula>
    </cfRule>
  </conditionalFormatting>
  <conditionalFormatting sqref="AB165:AB167">
    <cfRule type="expression" dxfId="1163" priority="204">
      <formula>$G165&lt;&gt;""</formula>
    </cfRule>
  </conditionalFormatting>
  <conditionalFormatting sqref="AB173:AB183">
    <cfRule type="expression" dxfId="1162" priority="203">
      <formula>$G173&lt;&gt;""</formula>
    </cfRule>
  </conditionalFormatting>
  <conditionalFormatting sqref="AB978">
    <cfRule type="expression" dxfId="1161" priority="202">
      <formula>$C978&lt;&gt;""</formula>
    </cfRule>
  </conditionalFormatting>
  <conditionalFormatting sqref="AB1000">
    <cfRule type="expression" dxfId="1160" priority="201">
      <formula>$C1000&lt;&gt;""</formula>
    </cfRule>
  </conditionalFormatting>
  <conditionalFormatting sqref="AB1105">
    <cfRule type="expression" dxfId="1159" priority="200">
      <formula>$C1105&lt;&gt;""</formula>
    </cfRule>
  </conditionalFormatting>
  <conditionalFormatting sqref="AB119:AB121">
    <cfRule type="expression" dxfId="1158" priority="199">
      <formula>$G119&lt;&gt;""</formula>
    </cfRule>
  </conditionalFormatting>
  <conditionalFormatting sqref="AB962">
    <cfRule type="expression" dxfId="1157" priority="198">
      <formula>$C962&lt;&gt;""</formula>
    </cfRule>
  </conditionalFormatting>
  <conditionalFormatting sqref="AB1005:AB1006">
    <cfRule type="expression" dxfId="1156" priority="197">
      <formula>$C1005&lt;&gt;""</formula>
    </cfRule>
  </conditionalFormatting>
  <conditionalFormatting sqref="AB1018">
    <cfRule type="expression" dxfId="1155" priority="196">
      <formula>$C1018&lt;&gt;""</formula>
    </cfRule>
  </conditionalFormatting>
  <conditionalFormatting sqref="AB895:AB899">
    <cfRule type="expression" dxfId="1154" priority="195">
      <formula>$H895&lt;&gt;""</formula>
    </cfRule>
  </conditionalFormatting>
  <conditionalFormatting sqref="AB631">
    <cfRule type="expression" dxfId="1153" priority="194">
      <formula>$H631&lt;&gt;""</formula>
    </cfRule>
  </conditionalFormatting>
  <conditionalFormatting sqref="AB463">
    <cfRule type="expression" dxfId="1152" priority="193">
      <formula>$H463&lt;&gt;""</formula>
    </cfRule>
  </conditionalFormatting>
  <conditionalFormatting sqref="AB449">
    <cfRule type="expression" dxfId="1151" priority="192">
      <formula>$H449&lt;&gt;""</formula>
    </cfRule>
  </conditionalFormatting>
  <conditionalFormatting sqref="AB447:AD448">
    <cfRule type="expression" dxfId="1150" priority="191">
      <formula>$H447&lt;&gt;""</formula>
    </cfRule>
  </conditionalFormatting>
  <conditionalFormatting sqref="AB363">
    <cfRule type="expression" dxfId="1149" priority="190">
      <formula>$H363&lt;&gt;""</formula>
    </cfRule>
  </conditionalFormatting>
  <conditionalFormatting sqref="AB370">
    <cfRule type="expression" dxfId="1148" priority="189">
      <formula>$H370&lt;&gt;""</formula>
    </cfRule>
  </conditionalFormatting>
  <conditionalFormatting sqref="AB23">
    <cfRule type="expression" dxfId="1147" priority="188">
      <formula>$H23&lt;&gt;""</formula>
    </cfRule>
  </conditionalFormatting>
  <conditionalFormatting sqref="AB1101">
    <cfRule type="expression" dxfId="1146" priority="187">
      <formula>$H1101&lt;&gt;""</formula>
    </cfRule>
  </conditionalFormatting>
  <conditionalFormatting sqref="AB430">
    <cfRule type="expression" dxfId="1145" priority="186">
      <formula>$C430&lt;&gt;""</formula>
    </cfRule>
  </conditionalFormatting>
  <conditionalFormatting sqref="AB342">
    <cfRule type="expression" dxfId="1144" priority="185">
      <formula>$C342&lt;&gt;""</formula>
    </cfRule>
  </conditionalFormatting>
  <conditionalFormatting sqref="AB341">
    <cfRule type="expression" dxfId="1143" priority="184">
      <formula>$G341&lt;&gt;""</formula>
    </cfRule>
  </conditionalFormatting>
  <conditionalFormatting sqref="AB287">
    <cfRule type="expression" dxfId="1142" priority="183">
      <formula>$I287&lt;&gt;""</formula>
    </cfRule>
  </conditionalFormatting>
  <conditionalFormatting sqref="AB291">
    <cfRule type="expression" dxfId="1141" priority="182">
      <formula>$I291&lt;&gt;""</formula>
    </cfRule>
  </conditionalFormatting>
  <conditionalFormatting sqref="AB302:AB304">
    <cfRule type="expression" dxfId="1140" priority="181">
      <formula>$I302&lt;&gt;""</formula>
    </cfRule>
  </conditionalFormatting>
  <conditionalFormatting sqref="Z21">
    <cfRule type="expression" dxfId="1139" priority="180">
      <formula>$I21&lt;&gt;""</formula>
    </cfRule>
  </conditionalFormatting>
  <conditionalFormatting sqref="AE50">
    <cfRule type="expression" dxfId="1138" priority="179">
      <formula>$I50&lt;&gt;""</formula>
    </cfRule>
  </conditionalFormatting>
  <conditionalFormatting sqref="Y144:AD144">
    <cfRule type="expression" dxfId="1137" priority="178">
      <formula>$I144&lt;&gt;""</formula>
    </cfRule>
  </conditionalFormatting>
  <conditionalFormatting sqref="AE144">
    <cfRule type="expression" dxfId="1136" priority="176">
      <formula>$H144&lt;&gt;""</formula>
    </cfRule>
  </conditionalFormatting>
  <conditionalFormatting sqref="AA948">
    <cfRule type="expression" dxfId="1135" priority="175">
      <formula>$I948&lt;&gt;""</formula>
    </cfRule>
  </conditionalFormatting>
  <conditionalFormatting sqref="AB948:AC948">
    <cfRule type="expression" dxfId="1134" priority="174">
      <formula>$I948&lt;&gt;""</formula>
    </cfRule>
  </conditionalFormatting>
  <conditionalFormatting sqref="Y405">
    <cfRule type="expression" dxfId="1133" priority="173">
      <formula>$H405&lt;&gt;""</formula>
    </cfRule>
  </conditionalFormatting>
  <conditionalFormatting sqref="Y406">
    <cfRule type="expression" dxfId="1132" priority="172">
      <formula>$H406&lt;&gt;""</formula>
    </cfRule>
  </conditionalFormatting>
  <conditionalFormatting sqref="Y407">
    <cfRule type="expression" dxfId="1131" priority="171">
      <formula>$H407&lt;&gt;""</formula>
    </cfRule>
  </conditionalFormatting>
  <conditionalFormatting sqref="Y408">
    <cfRule type="expression" dxfId="1130" priority="170">
      <formula>$H408&lt;&gt;""</formula>
    </cfRule>
  </conditionalFormatting>
  <conditionalFormatting sqref="Y409">
    <cfRule type="expression" dxfId="1129" priority="169">
      <formula>$H409&lt;&gt;""</formula>
    </cfRule>
  </conditionalFormatting>
  <conditionalFormatting sqref="Y113">
    <cfRule type="expression" dxfId="1128" priority="164">
      <formula>$I113&lt;&gt;""</formula>
    </cfRule>
  </conditionalFormatting>
  <conditionalFormatting sqref="Y113">
    <cfRule type="expression" dxfId="1127" priority="163">
      <formula>$I113&lt;&gt;""</formula>
    </cfRule>
  </conditionalFormatting>
  <conditionalFormatting sqref="Z918">
    <cfRule type="expression" dxfId="1126" priority="162">
      <formula>$I918&lt;&gt;""</formula>
    </cfRule>
  </conditionalFormatting>
  <conditionalFormatting sqref="Y52 Y55 Y142 Y146 Y343:AG343 Y345:Y348 Y427 Y429 Y453 Y455 Y517 Y519 Y848:Y849 Y1135 Y1143 Y1152:Y1153 Y1155">
    <cfRule type="cellIs" dxfId="1125" priority="150" operator="equal">
      <formula>"Cumplida"</formula>
    </cfRule>
    <cfRule type="cellIs" dxfId="1124" priority="151" operator="equal">
      <formula>"No ha iniciado"</formula>
    </cfRule>
    <cfRule type="cellIs" dxfId="1123" priority="152" operator="equal">
      <formula>"En ejecución"</formula>
    </cfRule>
    <cfRule type="cellIs" dxfId="1122" priority="153" operator="equal">
      <formula>"Vencida"</formula>
    </cfRule>
  </conditionalFormatting>
  <conditionalFormatting sqref="Z345:AG345">
    <cfRule type="cellIs" dxfId="1121" priority="146" operator="equal">
      <formula>"Cumplida"</formula>
    </cfRule>
    <cfRule type="cellIs" dxfId="1120" priority="147" operator="equal">
      <formula>"No ha iniciado"</formula>
    </cfRule>
    <cfRule type="cellIs" dxfId="1119" priority="148" operator="equal">
      <formula>"En ejecución"</formula>
    </cfRule>
    <cfRule type="cellIs" dxfId="1118" priority="149" operator="equal">
      <formula>"Vencida"</formula>
    </cfRule>
  </conditionalFormatting>
  <conditionalFormatting sqref="Z346:AG346">
    <cfRule type="cellIs" dxfId="1117" priority="142" operator="equal">
      <formula>"Cumplida"</formula>
    </cfRule>
    <cfRule type="cellIs" dxfId="1116" priority="143" operator="equal">
      <formula>"No ha iniciado"</formula>
    </cfRule>
    <cfRule type="cellIs" dxfId="1115" priority="144" operator="equal">
      <formula>"En ejecución"</formula>
    </cfRule>
    <cfRule type="cellIs" dxfId="1114" priority="145" operator="equal">
      <formula>"Vencida"</formula>
    </cfRule>
  </conditionalFormatting>
  <conditionalFormatting sqref="Q148:Q149">
    <cfRule type="expression" dxfId="1113" priority="141">
      <formula>$H148&lt;&gt;""</formula>
    </cfRule>
  </conditionalFormatting>
  <conditionalFormatting sqref="Q151:Q152">
    <cfRule type="expression" dxfId="1112" priority="140">
      <formula>$H151&lt;&gt;""</formula>
    </cfRule>
  </conditionalFormatting>
  <conditionalFormatting sqref="Q157:Q159">
    <cfRule type="expression" dxfId="1111" priority="139">
      <formula>$H157&lt;&gt;""</formula>
    </cfRule>
  </conditionalFormatting>
  <conditionalFormatting sqref="Q174:Q177">
    <cfRule type="expression" dxfId="1110" priority="138">
      <formula>$H174&lt;&gt;""</formula>
    </cfRule>
  </conditionalFormatting>
  <conditionalFormatting sqref="Q179:Q180">
    <cfRule type="expression" dxfId="1109" priority="137">
      <formula>$H179&lt;&gt;""</formula>
    </cfRule>
  </conditionalFormatting>
  <conditionalFormatting sqref="Q182:Q183">
    <cfRule type="expression" dxfId="1108" priority="136">
      <formula>$H182&lt;&gt;""</formula>
    </cfRule>
  </conditionalFormatting>
  <conditionalFormatting sqref="T631:X631">
    <cfRule type="expression" dxfId="1107" priority="135">
      <formula>$H631&lt;&gt;""</formula>
    </cfRule>
  </conditionalFormatting>
  <conditionalFormatting sqref="T738:X738">
    <cfRule type="expression" dxfId="1106" priority="134">
      <formula>$H738&lt;&gt;""</formula>
    </cfRule>
  </conditionalFormatting>
  <conditionalFormatting sqref="T762:X762">
    <cfRule type="expression" dxfId="1105" priority="133">
      <formula>$H762&lt;&gt;""</formula>
    </cfRule>
  </conditionalFormatting>
  <conditionalFormatting sqref="T1101:X1101">
    <cfRule type="expression" dxfId="1104" priority="132">
      <formula>$H1101&lt;&gt;""</formula>
    </cfRule>
  </conditionalFormatting>
  <conditionalFormatting sqref="T1135:X1135">
    <cfRule type="expression" dxfId="1103" priority="131">
      <formula>$H1135&lt;&gt;""</formula>
    </cfRule>
  </conditionalFormatting>
  <conditionalFormatting sqref="T1144:X1144">
    <cfRule type="expression" dxfId="1102" priority="130">
      <formula>$H1144&lt;&gt;""</formula>
    </cfRule>
  </conditionalFormatting>
  <conditionalFormatting sqref="T92:X92">
    <cfRule type="expression" dxfId="1101" priority="129">
      <formula>$H92&lt;&gt;""</formula>
    </cfRule>
  </conditionalFormatting>
  <conditionalFormatting sqref="T147:X147">
    <cfRule type="expression" dxfId="1100" priority="128">
      <formula>$H147&lt;&gt;""</formula>
    </cfRule>
  </conditionalFormatting>
  <conditionalFormatting sqref="T150:X150">
    <cfRule type="expression" dxfId="1099" priority="127">
      <formula>$H150&lt;&gt;""</formula>
    </cfRule>
  </conditionalFormatting>
  <conditionalFormatting sqref="T173:X173">
    <cfRule type="expression" dxfId="1098" priority="126">
      <formula>$H173&lt;&gt;""</formula>
    </cfRule>
  </conditionalFormatting>
  <conditionalFormatting sqref="T181:X181">
    <cfRule type="expression" dxfId="1097" priority="125">
      <formula>$H181&lt;&gt;""</formula>
    </cfRule>
  </conditionalFormatting>
  <conditionalFormatting sqref="T178:X178">
    <cfRule type="expression" dxfId="1096" priority="124">
      <formula>$H178&lt;&gt;""</formula>
    </cfRule>
  </conditionalFormatting>
  <conditionalFormatting sqref="T156:X156">
    <cfRule type="expression" dxfId="1095" priority="123">
      <formula>$H156&lt;&gt;""</formula>
    </cfRule>
  </conditionalFormatting>
  <conditionalFormatting sqref="T253:X253">
    <cfRule type="expression" dxfId="1094" priority="122">
      <formula>$H253&lt;&gt;""</formula>
    </cfRule>
  </conditionalFormatting>
  <conditionalFormatting sqref="V148:V149">
    <cfRule type="expression" dxfId="1093" priority="121">
      <formula>$H148&lt;&gt;""</formula>
    </cfRule>
  </conditionalFormatting>
  <conditionalFormatting sqref="V151:V152">
    <cfRule type="expression" dxfId="1092" priority="120">
      <formula>$H151&lt;&gt;""</formula>
    </cfRule>
  </conditionalFormatting>
  <conditionalFormatting sqref="V157:V159">
    <cfRule type="expression" dxfId="1091" priority="119">
      <formula>$H157&lt;&gt;""</formula>
    </cfRule>
  </conditionalFormatting>
  <conditionalFormatting sqref="V174:V177">
    <cfRule type="expression" dxfId="1090" priority="118">
      <formula>$H174&lt;&gt;""</formula>
    </cfRule>
  </conditionalFormatting>
  <conditionalFormatting sqref="V179:V180">
    <cfRule type="expression" dxfId="1089" priority="117">
      <formula>$H179&lt;&gt;""</formula>
    </cfRule>
  </conditionalFormatting>
  <conditionalFormatting sqref="V182:V183">
    <cfRule type="expression" dxfId="1088" priority="116">
      <formula>$H182&lt;&gt;""</formula>
    </cfRule>
  </conditionalFormatting>
  <conditionalFormatting sqref="W148:W149">
    <cfRule type="expression" dxfId="1087" priority="115">
      <formula>$H148&lt;&gt;""</formula>
    </cfRule>
  </conditionalFormatting>
  <conditionalFormatting sqref="W151:W152">
    <cfRule type="expression" dxfId="1086" priority="114">
      <formula>$H151&lt;&gt;""</formula>
    </cfRule>
  </conditionalFormatting>
  <conditionalFormatting sqref="W157:W159">
    <cfRule type="expression" dxfId="1085" priority="113">
      <formula>$H157&lt;&gt;""</formula>
    </cfRule>
  </conditionalFormatting>
  <conditionalFormatting sqref="W174:W177">
    <cfRule type="expression" dxfId="1084" priority="112">
      <formula>$H174&lt;&gt;""</formula>
    </cfRule>
  </conditionalFormatting>
  <conditionalFormatting sqref="W179:W180">
    <cfRule type="expression" dxfId="1083" priority="111">
      <formula>$H179&lt;&gt;""</formula>
    </cfRule>
  </conditionalFormatting>
  <conditionalFormatting sqref="W182:W183">
    <cfRule type="expression" dxfId="1082" priority="110">
      <formula>$H182&lt;&gt;""</formula>
    </cfRule>
  </conditionalFormatting>
  <conditionalFormatting sqref="U148:U149">
    <cfRule type="expression" dxfId="1081" priority="109">
      <formula>$H148&lt;&gt;""</formula>
    </cfRule>
  </conditionalFormatting>
  <conditionalFormatting sqref="U151:U152">
    <cfRule type="expression" dxfId="1080" priority="108">
      <formula>$H151&lt;&gt;""</formula>
    </cfRule>
  </conditionalFormatting>
  <conditionalFormatting sqref="U157:U159">
    <cfRule type="expression" dxfId="1079" priority="107">
      <formula>$H157&lt;&gt;""</formula>
    </cfRule>
  </conditionalFormatting>
  <conditionalFormatting sqref="U174:U177">
    <cfRule type="expression" dxfId="1078" priority="106">
      <formula>$H174&lt;&gt;""</formula>
    </cfRule>
  </conditionalFormatting>
  <conditionalFormatting sqref="U179:U180">
    <cfRule type="expression" dxfId="1077" priority="105">
      <formula>$H179&lt;&gt;""</formula>
    </cfRule>
  </conditionalFormatting>
  <conditionalFormatting sqref="U182:U183">
    <cfRule type="expression" dxfId="1076" priority="104">
      <formula>$H182&lt;&gt;""</formula>
    </cfRule>
  </conditionalFormatting>
  <conditionalFormatting sqref="P430:P431">
    <cfRule type="expression" dxfId="1075" priority="103">
      <formula>#REF!&lt;&gt;""</formula>
    </cfRule>
  </conditionalFormatting>
  <conditionalFormatting sqref="H631:P631">
    <cfRule type="expression" dxfId="1074" priority="102">
      <formula>$H631&lt;&gt;""</formula>
    </cfRule>
  </conditionalFormatting>
  <conditionalFormatting sqref="H738:P738">
    <cfRule type="expression" dxfId="1073" priority="101">
      <formula>$H738&lt;&gt;""</formula>
    </cfRule>
  </conditionalFormatting>
  <conditionalFormatting sqref="H762:P762">
    <cfRule type="expression" dxfId="1072" priority="100">
      <formula>$H762&lt;&gt;""</formula>
    </cfRule>
  </conditionalFormatting>
  <conditionalFormatting sqref="H1101:P1101">
    <cfRule type="expression" dxfId="1071" priority="99">
      <formula>$H1101&lt;&gt;""</formula>
    </cfRule>
  </conditionalFormatting>
  <conditionalFormatting sqref="H1135:P1135">
    <cfRule type="expression" dxfId="1070" priority="98">
      <formula>$H1135&lt;&gt;""</formula>
    </cfRule>
  </conditionalFormatting>
  <conditionalFormatting sqref="H1144:P1144">
    <cfRule type="expression" dxfId="1069" priority="97">
      <formula>$H1144&lt;&gt;""</formula>
    </cfRule>
  </conditionalFormatting>
  <conditionalFormatting sqref="A92:P92">
    <cfRule type="expression" dxfId="1068" priority="96">
      <formula>$H92&lt;&gt;""</formula>
    </cfRule>
  </conditionalFormatting>
  <conditionalFormatting sqref="H147:P147">
    <cfRule type="expression" dxfId="1067" priority="95">
      <formula>$H147&lt;&gt;""</formula>
    </cfRule>
  </conditionalFormatting>
  <conditionalFormatting sqref="H150:P150">
    <cfRule type="expression" dxfId="1066" priority="94">
      <formula>$H150&lt;&gt;""</formula>
    </cfRule>
  </conditionalFormatting>
  <conditionalFormatting sqref="A173:P173">
    <cfRule type="expression" dxfId="1065" priority="93">
      <formula>$H173&lt;&gt;""</formula>
    </cfRule>
  </conditionalFormatting>
  <conditionalFormatting sqref="H181:P181">
    <cfRule type="expression" dxfId="1064" priority="92">
      <formula>$H181&lt;&gt;""</formula>
    </cfRule>
  </conditionalFormatting>
  <conditionalFormatting sqref="A178:P178">
    <cfRule type="expression" dxfId="1063" priority="91">
      <formula>$H178&lt;&gt;""</formula>
    </cfRule>
  </conditionalFormatting>
  <conditionalFormatting sqref="H156:P156">
    <cfRule type="expression" dxfId="1062" priority="90">
      <formula>$H156&lt;&gt;""</formula>
    </cfRule>
  </conditionalFormatting>
  <conditionalFormatting sqref="A253:P253">
    <cfRule type="expression" dxfId="1061" priority="89">
      <formula>$H253&lt;&gt;""</formula>
    </cfRule>
  </conditionalFormatting>
  <conditionalFormatting sqref="P148:P149">
    <cfRule type="expression" dxfId="1060" priority="88">
      <formula>$H148&lt;&gt;""</formula>
    </cfRule>
  </conditionalFormatting>
  <conditionalFormatting sqref="P151:P152">
    <cfRule type="expression" dxfId="1059" priority="87">
      <formula>$H151&lt;&gt;""</formula>
    </cfRule>
  </conditionalFormatting>
  <conditionalFormatting sqref="P157:P159">
    <cfRule type="expression" dxfId="1058" priority="86">
      <formula>$H157&lt;&gt;""</formula>
    </cfRule>
  </conditionalFormatting>
  <conditionalFormatting sqref="P174:P177">
    <cfRule type="expression" dxfId="1057" priority="85">
      <formula>$H174&lt;&gt;""</formula>
    </cfRule>
  </conditionalFormatting>
  <conditionalFormatting sqref="P179:P180">
    <cfRule type="expression" dxfId="1056" priority="84">
      <formula>$H179&lt;&gt;""</formula>
    </cfRule>
  </conditionalFormatting>
  <conditionalFormatting sqref="P182:P183">
    <cfRule type="expression" dxfId="1055" priority="83">
      <formula>$H182&lt;&gt;""</formula>
    </cfRule>
  </conditionalFormatting>
  <conditionalFormatting sqref="H852:O857 H1138:O1143 H1146:O1152">
    <cfRule type="expression" dxfId="1054" priority="82">
      <formula>$C852&lt;&gt;""</formula>
    </cfRule>
  </conditionalFormatting>
  <conditionalFormatting sqref="H430:O431">
    <cfRule type="expression" dxfId="1053" priority="81">
      <formula>#REF!&lt;&gt;""</formula>
    </cfRule>
  </conditionalFormatting>
  <conditionalFormatting sqref="H148:O149">
    <cfRule type="expression" dxfId="1052" priority="80">
      <formula>$H148&lt;&gt;""</formula>
    </cfRule>
  </conditionalFormatting>
  <conditionalFormatting sqref="H151:O152">
    <cfRule type="expression" dxfId="1051" priority="79">
      <formula>$H151&lt;&gt;""</formula>
    </cfRule>
  </conditionalFormatting>
  <conditionalFormatting sqref="H157:O159">
    <cfRule type="expression" dxfId="1050" priority="78">
      <formula>$H157&lt;&gt;""</formula>
    </cfRule>
  </conditionalFormatting>
  <conditionalFormatting sqref="H174:O177">
    <cfRule type="expression" dxfId="1049" priority="77">
      <formula>$H174&lt;&gt;""</formula>
    </cfRule>
  </conditionalFormatting>
  <conditionalFormatting sqref="H179:O180">
    <cfRule type="expression" dxfId="1048" priority="76">
      <formula>$H179&lt;&gt;""</formula>
    </cfRule>
  </conditionalFormatting>
  <conditionalFormatting sqref="H182:O183">
    <cfRule type="expression" dxfId="1047" priority="75">
      <formula>$H182&lt;&gt;""</formula>
    </cfRule>
  </conditionalFormatting>
  <conditionalFormatting sqref="A864:G864 A869:G869">
    <cfRule type="expression" dxfId="1046" priority="71">
      <formula>$C864&lt;&gt;""</formula>
    </cfRule>
  </conditionalFormatting>
  <conditionalFormatting sqref="A739:G740 A1102:G1105 A254:G255 A431:B431 A1138:G1143 A1146:G1152">
    <cfRule type="expression" dxfId="1045" priority="70">
      <formula>$C254&lt;&gt;""</formula>
    </cfRule>
  </conditionalFormatting>
  <conditionalFormatting sqref="A870:G872">
    <cfRule type="expression" dxfId="1044" priority="73">
      <formula>$H870&lt;&gt;""</formula>
    </cfRule>
  </conditionalFormatting>
  <conditionalFormatting sqref="A847:G847">
    <cfRule type="expression" dxfId="1043" priority="72">
      <formula>$H847&lt;&gt;""</formula>
    </cfRule>
  </conditionalFormatting>
  <conditionalFormatting sqref="A515:G516">
    <cfRule type="expression" dxfId="1042" priority="69">
      <formula>$G515&lt;&gt;""</formula>
    </cfRule>
  </conditionalFormatting>
  <conditionalFormatting sqref="A179:G183">
    <cfRule type="expression" dxfId="1041" priority="68">
      <formula>$G179&lt;&gt;""</formula>
    </cfRule>
  </conditionalFormatting>
  <conditionalFormatting sqref="A738:G738">
    <cfRule type="expression" dxfId="1040" priority="67">
      <formula>$H738&lt;&gt;""</formula>
    </cfRule>
  </conditionalFormatting>
  <conditionalFormatting sqref="A1101:G1101">
    <cfRule type="expression" dxfId="1039" priority="66">
      <formula>$H1101&lt;&gt;""</formula>
    </cfRule>
  </conditionalFormatting>
  <conditionalFormatting sqref="A1135:G1135">
    <cfRule type="expression" dxfId="1038" priority="65">
      <formula>$H1135&lt;&gt;""</formula>
    </cfRule>
  </conditionalFormatting>
  <conditionalFormatting sqref="A1144:G1144">
    <cfRule type="expression" dxfId="1037" priority="64">
      <formula>$H1144&lt;&gt;""</formula>
    </cfRule>
  </conditionalFormatting>
  <conditionalFormatting sqref="A631:G631">
    <cfRule type="expression" dxfId="1036" priority="63">
      <formula>$H631&lt;&gt;""</formula>
    </cfRule>
  </conditionalFormatting>
  <conditionalFormatting sqref="A927:G928">
    <cfRule type="expression" dxfId="1035" priority="62">
      <formula>$C927&lt;&gt;""</formula>
    </cfRule>
  </conditionalFormatting>
  <conditionalFormatting sqref="A430:B430">
    <cfRule type="expression" dxfId="1034" priority="61">
      <formula>$C430&lt;&gt;""</formula>
    </cfRule>
  </conditionalFormatting>
  <conditionalFormatting sqref="A430:B431">
    <cfRule type="expression" dxfId="1033" priority="74">
      <formula>#REF!&lt;&gt;""</formula>
    </cfRule>
  </conditionalFormatting>
  <conditionalFormatting sqref="A341:G341">
    <cfRule type="expression" dxfId="1032" priority="60">
      <formula>$G341&lt;&gt;""</formula>
    </cfRule>
  </conditionalFormatting>
  <conditionalFormatting sqref="A342:G342">
    <cfRule type="expression" dxfId="1031" priority="59">
      <formula>$G342&lt;&gt;""</formula>
    </cfRule>
  </conditionalFormatting>
  <conditionalFormatting sqref="A715:G716">
    <cfRule type="expression" dxfId="1030" priority="58">
      <formula>$C715&lt;&gt;""</formula>
    </cfRule>
  </conditionalFormatting>
  <conditionalFormatting sqref="A596:G598">
    <cfRule type="expression" dxfId="1029" priority="57">
      <formula>$C596&lt;&gt;""</formula>
    </cfRule>
  </conditionalFormatting>
  <conditionalFormatting sqref="A593:G595">
    <cfRule type="expression" dxfId="1028" priority="56">
      <formula>$G593&lt;&gt;""</formula>
    </cfRule>
  </conditionalFormatting>
  <conditionalFormatting sqref="A256:G256">
    <cfRule type="expression" dxfId="1027" priority="55">
      <formula>$G256&lt;&gt;""</formula>
    </cfRule>
  </conditionalFormatting>
  <conditionalFormatting sqref="A257:G258">
    <cfRule type="expression" dxfId="1026" priority="54">
      <formula>$G257&lt;&gt;""</formula>
    </cfRule>
  </conditionalFormatting>
  <conditionalFormatting sqref="A264:G264">
    <cfRule type="expression" dxfId="1025" priority="53">
      <formula>$G264&lt;&gt;""</formula>
    </cfRule>
  </conditionalFormatting>
  <conditionalFormatting sqref="A265:G266">
    <cfRule type="expression" dxfId="1024" priority="52">
      <formula>$G265&lt;&gt;""</formula>
    </cfRule>
  </conditionalFormatting>
  <conditionalFormatting sqref="A269:G270">
    <cfRule type="expression" dxfId="1023" priority="51">
      <formula>$G269&lt;&gt;""</formula>
    </cfRule>
  </conditionalFormatting>
  <conditionalFormatting sqref="T148:T149">
    <cfRule type="expression" dxfId="1022" priority="50">
      <formula>$H148&lt;&gt;""</formula>
    </cfRule>
  </conditionalFormatting>
  <conditionalFormatting sqref="T151:T152">
    <cfRule type="expression" dxfId="1021" priority="49">
      <formula>$H151&lt;&gt;""</formula>
    </cfRule>
  </conditionalFormatting>
  <conditionalFormatting sqref="T157:T159">
    <cfRule type="expression" dxfId="1020" priority="48">
      <formula>$H157&lt;&gt;""</formula>
    </cfRule>
  </conditionalFormatting>
  <conditionalFormatting sqref="T174:T177">
    <cfRule type="expression" dxfId="1019" priority="47">
      <formula>$H174&lt;&gt;""</formula>
    </cfRule>
  </conditionalFormatting>
  <conditionalFormatting sqref="T179:T180">
    <cfRule type="expression" dxfId="1018" priority="46">
      <formula>$H179&lt;&gt;""</formula>
    </cfRule>
  </conditionalFormatting>
  <conditionalFormatting sqref="T182:T183">
    <cfRule type="expression" dxfId="1017" priority="45">
      <formula>$H182&lt;&gt;""</formula>
    </cfRule>
  </conditionalFormatting>
  <conditionalFormatting sqref="S148:S149">
    <cfRule type="expression" dxfId="1016" priority="44">
      <formula>$H148&lt;&gt;""</formula>
    </cfRule>
  </conditionalFormatting>
  <conditionalFormatting sqref="S151:S152">
    <cfRule type="expression" dxfId="1015" priority="43">
      <formula>$H151&lt;&gt;""</formula>
    </cfRule>
  </conditionalFormatting>
  <conditionalFormatting sqref="S157:S159">
    <cfRule type="expression" dxfId="1014" priority="42">
      <formula>$H157&lt;&gt;""</formula>
    </cfRule>
  </conditionalFormatting>
  <conditionalFormatting sqref="S174:S177">
    <cfRule type="expression" dxfId="1013" priority="41">
      <formula>$H174&lt;&gt;""</formula>
    </cfRule>
  </conditionalFormatting>
  <conditionalFormatting sqref="S179:S180">
    <cfRule type="expression" dxfId="1012" priority="40">
      <formula>$H179&lt;&gt;""</formula>
    </cfRule>
  </conditionalFormatting>
  <conditionalFormatting sqref="S182:S183">
    <cfRule type="expression" dxfId="1011" priority="39">
      <formula>$H182&lt;&gt;""</formula>
    </cfRule>
  </conditionalFormatting>
  <conditionalFormatting sqref="X148:X149">
    <cfRule type="expression" dxfId="1010" priority="38">
      <formula>$H148&lt;&gt;""</formula>
    </cfRule>
  </conditionalFormatting>
  <conditionalFormatting sqref="X151:X152">
    <cfRule type="expression" dxfId="1009" priority="37">
      <formula>$H151&lt;&gt;""</formula>
    </cfRule>
  </conditionalFormatting>
  <conditionalFormatting sqref="X157:X159">
    <cfRule type="expression" dxfId="1008" priority="36">
      <formula>$H157&lt;&gt;""</formula>
    </cfRule>
  </conditionalFormatting>
  <conditionalFormatting sqref="X174:X177">
    <cfRule type="expression" dxfId="1007" priority="35">
      <formula>$H174&lt;&gt;""</formula>
    </cfRule>
  </conditionalFormatting>
  <conditionalFormatting sqref="X179:X180">
    <cfRule type="expression" dxfId="1006" priority="34">
      <formula>$H179&lt;&gt;""</formula>
    </cfRule>
  </conditionalFormatting>
  <conditionalFormatting sqref="X182:X183">
    <cfRule type="expression" dxfId="1005" priority="33">
      <formula>$H182&lt;&gt;""</formula>
    </cfRule>
  </conditionalFormatting>
  <conditionalFormatting sqref="Q888:Q890">
    <cfRule type="expression" dxfId="1004" priority="32">
      <formula>$H888&lt;&gt;""</formula>
    </cfRule>
  </conditionalFormatting>
  <conditionalFormatting sqref="C430:G431">
    <cfRule type="expression" dxfId="1003" priority="31">
      <formula>$H430&lt;&gt;""</formula>
    </cfRule>
  </conditionalFormatting>
  <conditionalFormatting sqref="Y887:Z887">
    <cfRule type="expression" dxfId="1002" priority="8">
      <formula>$I887&lt;&gt;""</formula>
    </cfRule>
  </conditionalFormatting>
  <conditionalFormatting sqref="AA887">
    <cfRule type="expression" dxfId="1001" priority="7">
      <formula>$I887&lt;&gt;""</formula>
    </cfRule>
  </conditionalFormatting>
  <conditionalFormatting sqref="AD887">
    <cfRule type="expression" dxfId="1000" priority="6">
      <formula>$I887&lt;&gt;""</formula>
    </cfRule>
  </conditionalFormatting>
  <conditionalFormatting sqref="AC887">
    <cfRule type="expression" dxfId="999" priority="5">
      <formula>$I887&lt;&gt;""</formula>
    </cfRule>
  </conditionalFormatting>
  <conditionalFormatting sqref="AB887">
    <cfRule type="expression" dxfId="998" priority="4">
      <formula>$H887&lt;&gt;""</formula>
    </cfRule>
  </conditionalFormatting>
  <conditionalFormatting sqref="AB343">
    <cfRule type="expression" dxfId="997" priority="3">
      <formula>$I343&lt;&gt;""</formula>
    </cfRule>
  </conditionalFormatting>
  <conditionalFormatting sqref="AE343">
    <cfRule type="expression" dxfId="996" priority="2">
      <formula>$I343&lt;&gt;""</formula>
    </cfRule>
  </conditionalFormatting>
  <conditionalFormatting sqref="AC948">
    <cfRule type="expression" dxfId="995" priority="1">
      <formula>$H948&lt;&gt;""</formula>
    </cfRule>
  </conditionalFormatting>
  <dataValidations count="20">
    <dataValidation type="date" allowBlank="1" showInputMessage="1" showErrorMessage="1" errorTitle="Fecha" error="El rango de fecha debe estar entre el 01/01/2023 y 31/12/2023" sqref="AF1160:AF1048576" xr:uid="{5B2DC6D5-25A6-4C09-B49F-369564A08C4B}">
      <formula1>44927</formula1>
      <formula2>45291</formula2>
    </dataValidation>
    <dataValidation type="decimal" allowBlank="1" showInputMessage="1" showErrorMessage="1" sqref="Q864 Q253:Q255 Q847 Q869 Q631 Q877 Q887:Q891 Q147:Q152 Q173:Q183 Q1135:Q1152 Q62 Q92:Q94 Q738:Q740 Q242:Q245 Q1101:Q1105 Q852:Q857 Q430:Q431 Q341:Q342 Q156:Q159" xr:uid="{F4728127-D925-43B2-99B2-B9FF4C46500B}">
      <formula1>0</formula1>
      <formula2>1</formula2>
    </dataValidation>
    <dataValidation type="date" allowBlank="1" showInputMessage="1" showErrorMessage="1" error="La fecha debe corresponder a la vigencia 2023" sqref="V869:W869 V631:W631 V864:W864 V853:W856 V857 V847:W847" xr:uid="{3ACFF214-C9B1-4F6D-9E8B-8947821F1EC5}">
      <formula1>44927</formula1>
      <formula2>45291</formula2>
    </dataValidation>
    <dataValidation type="list" allowBlank="1" showInputMessage="1" showErrorMessage="1" errorTitle="Fecha" error="El rango de fecha debe estar entre el 01/01/2023 y 31/12/2023" sqref="AE18 AE385 AE9:AE13 AE44:AE46 AE1117 AE35:AE36 AE53:AE58 AE795:AE798 AE1107:AE1115 AE1120:AE1134 AE60:AE61 AE69:AE71 AE63:AE64 AE66 AE48:AE49 AE104:AE108 AE80:AE82 AE123 AE40:AE41 AE116:AE117 AE84 AE120 AE99:AE101 AE696:AE699 AE95:AE97 AE133:AE135 AE114 AE128 AE521:AE522 AE130:AE131 AE137 AE161:AE162 AE89 AE1157 AE450 AE1085:AE1086 AE143 AE158 AE140 AE215 AE222:AE223 AE261:AE263 AE265:AE267 AE269:AE271 AE273:AE275 AE896 AE284:AE286 AE243:AE244 AE247:AE250 AE303:AE305 AE295:AE296 AE257:AE259 AE277:AE282 AE316:AE318 AE320:AE321 AE298:AE301 AE333:AE335 AE313:AE314 AE323:AE326 AE288:AE291 AE309:AE310 AE220 AE328:AE331 AE344 AE359:AE376 AE378:AE380 AE337:AE338 AE428 AE225:AE241 AE411:AE412 AE436:AE437 AE448 AE439:AE440 AE442:AE443 AE445:AE446 AE414:AE426 AE390:AE404 AE471 AE457:AE460 AE464:AE466 AE432:AE434 AE516 AE489:AE495 AE454 AE518:AE519 AE452 AE525:AE529 AE531:AE534 AE536:AE539 AE541:AE544 AE565 AE547:AE548 AE555:AE558 AE560:AE563 AE497:AE500 AE511:AE512 AE572:AE577 AE579:AE586 AE878:AE882 AE588:AE592 AE600:AE611 AE293 AE625:AE630 AE621:AE623 AE476:AE478 AE652:AE655 AE657:AE658 AE675:AE676 AE678:AE680 AE672:AE673 AE639:AE647 AE666:AE669 AE550:AE551 AE567:AE568 AE706:AE707 AE709:AE710 AE712 AE714:AE716 AE682:AE687 AE703:AE704 AE692:AE694 AE660:AE661 AE731:AE735 AE737 AE613:AE619 AE739:AE740 AE721:AE729 AE768:AE770 AE689 AE757:AE761 AE745:AE755 AE779:AE780 AE763 AE772:AE777 AE800:AE804 AE806:AE809 AE782:AE783 AE820:AE823 AE825:AE827 AE663:AE664 AE504:AE507 AE839:AE841 AE829:AE831 AE852:AE857 AE178 AE843:AE845 AE847:AE850 AE867:AE872 AE811:AE818 AE742:AE743 AE859:AE860 AE833:AE836 AE874:AE876 AB350 AE900:AE903 AE913:AE914 AE888:AE891 AE916:AE918 AE925:AE926 AE928 AE930 AE905:AE906 AE943:AE944 AE885 AE218 AE910:AE911 AE1104:AE1105 AE893:AE894 AE954:AE955 AE961 AE920:AE921 AE981:AE985 AE975:AE977 AE957 AE862:AE865 AE932:AE933 AE196 AE1008:AE1010 AE1001:AE1004 AE996:AE998 AE785:AE792 AE553 AE1145:AE1152 AE1094:AE1097 AE632:AE637 AE946:AE947 AE1089:AE1091 AE935:AE941 AE1136:AE1143 AE1154:AE1155 AE1033:AE1047 AE1058:AE1081 AE171 AE1102 AE15:AE16 AE594:AE598 AE24:AE31 AE718:AE719 AE1100 AE1015:AE1017 AE1028:AE1031 AE650 AE33 AE387:AE388 AE75:AE78 AE701 AE1022:AE1026 AE1050:AE1055 AE483:AE486 AE350:AE354 AB1117" xr:uid="{38AFDC44-3CC4-4529-BF72-8F22476B30D2}">
      <formula1>"SI,NO"</formula1>
    </dataValidation>
    <dataValidation type="list" allowBlank="1" showInputMessage="1" showErrorMessage="1" sqref="J631" xr:uid="{4C8DA160-988D-43E1-89F3-C28D77F199F8}">
      <formula1>Estrategias</formula1>
    </dataValidation>
    <dataValidation type="list" allowBlank="1" showInputMessage="1" showErrorMessage="1" sqref="K631 K887:K891 K173:K183 M182:M183 K92:K94 K253 K430 K341:K342" xr:uid="{5CEF87B5-8E1B-4C73-9878-28AE4167E2E6}">
      <formula1>INSUMOS</formula1>
    </dataValidation>
    <dataValidation type="list" allowBlank="1" showInputMessage="1" showErrorMessage="1" sqref="L631" xr:uid="{1C6B3C1A-077C-416E-B17E-F8381FDA62AB}">
      <formula1>"SI,NO,N/A"</formula1>
    </dataValidation>
    <dataValidation type="list" allowBlank="1" showInputMessage="1" showErrorMessage="1" sqref="T631 T864 T869 T253:T259 T515:T516 T887:T891 T147:T152 T173:T183 T1101:T1105 T92:T94 T738:T740 T1135:T1152 T927:T928 T430:T431 T341:T342 T715:T716 T596:T598 T264:T271 T156:T159" xr:uid="{766781AC-5178-4844-93A2-9031BE5822AF}">
      <formula1>"Porcentual, Numérica"</formula1>
    </dataValidation>
    <dataValidation type="date" allowBlank="1" showInputMessage="1" showErrorMessage="1" sqref="W651:W652 V653:W655 W596:W597" xr:uid="{50CD77E6-EFA8-4A76-8D06-980F891B1DD8}">
      <formula1>44927</formula1>
      <formula2>45291</formula2>
    </dataValidation>
    <dataValidation type="date" allowBlank="1" showInputMessage="1" showErrorMessage="1" errorTitle="Fecha " error="Registre fecha entre el 1 de enero y el 31 de diciembre de 2023" sqref="AD547:AD551 AD511:AD512 AA567:AA568 AD567:AD568 AD1157 AA8:AA18 AD8:AD18 AD610:AD611 AA337:AA338 AD1076:AD1077 AD689 AA689 AA954:AA955 AD701:AD710 AA765 AD594:AD595 AD734 AD765 AA794:AA798 AA821:AA834 AA885 AD672 AD140 AD92:AD94 AA1157 AA30:AA31 AA871 AA920:AA921 AA905:AA906 AD905:AD906 AA946:AA947 AD747:AD750 AD946:AD947 AA1085:AA1086 AD942:AD944 AD836 AD1085:AD1086 AA836 AA48:AA49 AD30:AD31 AA672 AD89 AA143 AD83 AD143 AA140 AD161:AD162 AA171 AD171 AA247:AA250 AD1116:AD1117 AA114 AA309:AA310 AD309:AD310 AA291:AA293 AA385 AA378:AA380 AD385 AA411:AA412 AA428 AD411:AD412 AA432:AA450 AD428 AA454 AD421:AD423 AA421:AA423 AD454 AA1100:AA1102 AA1135:AA1155 AA215 AD40 AD35:AD36 AD247:AD250 AD337:AD338 AD295:AD302 AD48:AD49 AA547:AA551 AD222:AD245 AD378:AD380 AA909:AA918 AA610:AA611 AD618:AD619 AA660 AD279:AD289 AA734 AD767:AD780 AA691:AA699 AA701:AA710 AD794:AD798 AA511:AA512 AD871 AA873:AA880 AA1076:AA1077 AA1116:AA1117 AA40 AA515:AA522 AA756:AA763 AD104:AD106 AA117 AD117 AA196:AA197 AA222:AA245 AD920:AD921 AA1041:AA1044 AA624:AA644 AD123 AA618:AA619 AA646:AA647 AD646:AD647 AA669 AD599:AD601 AD675 AA767:AA790 AD669 AA792 AD756:AD763 AD792 AA818 AD865:AD868 AA1093:AA1097 AA359:AA361 AA942:AA944 AD1100:AD1102 AD1093:AD1097 AD215 AD910 AD1015:AD1017 AA1022:AA1024 AD1022:AD1024 AA1033:AA1039 AD1033:AD1039 AA218 AD1041:AD1044 AD1001:AD1003 AA388 AD196:AD197 AA1089:AA1091 AD388 AA23:AA28 AD1089:AD1091 AD23:AD28 AA79 AA675 AA599:AA601 AA590:AA592 AD52:AD68 AD72:AD76 AD587 AA96 AD81 AD79 AD517:AD522 AA99:AA100 AD96 AA892:AA894 AA104:AA106 AA123 AD99:AD100 AA256:AA277 AD114 AD564:AD565 AA331:AA335 AD256:AD277 AD291:AD293 AA350:AA352 AD344 AD218 AD350:AD352 AA344 AD359:AD361 AA364:AA366 AD364:AD366 AA371:AA373 AA390:AA394 AD371:AD373 AD390:AD394 AA396:AA397 AA414:AA419 AD396:AD397 AD414:AD419 AA452 AD784:AD790 AA120 AD158 AD120 AA961 AD526 AA130:AA135 AD130:AD135 AA1008:AA1010 AD961 AA137 AA35:AA36 AD137 AD1008:AD1010 AA1058:AA1061 AD590:AD592 AD449:AD450 AA525:AA545 AD528:AD545 AA571:AA587 AA553:AA565 AA603:AA605 AD889:AD891 AA608 AD603:AD605 AD608 AA616 AD616 AA652 AD624:AD644 AA657 AA712:AA725 AD331:AD335 AA727 AD695:AD699 AD727 AA730:AA732 AA737:AA750 AD730:AD732 AA752:AA753 AD720:AD725 AD752:AD753 AA801:AA814 AA161:AA162 AA838:AA858 AD818 AD801:AD814 AA865:AA868 AD896 AA899:AA900 AD838:AD863 AA924:AA935 AD432:AD446 AA937 AD912:AD918 AD937 AA975:AA977 AA982:AA984 AD954:AD955 AD982:AD984 AA1001:AA1003 AD996 AD975:AD977 AA996 AA1050:AA1053 AA1015:AA1017 AA1063:AA1066 AD1058:AD1061 AD1050:AD1053 AD1063:AD1066 AA1070:AA1074 AA1104:AA1107 AD1070:AD1074 AD1104:AD1107 AA1109 AA1111:AA1112 AD1109 AD1111:AD1112 AA1120 AA1122:AA1125 AD1120 AD1122:AD1125 AA1131:AA1133 AA896 AD1131:AD1133 AD903 AA43:AA46 AA312:AA329 AD43:AD46 AD313:AD329 AA158 AA903 AD553:AD562 AA594:AA595 AD899:AD900 AD821:AD834 AD452 AA666 AD657 AA89 AD652 AD660 AD666 AA83 AA52:AA68 AA85 AA72:AA76 AA81 AA681:AA687 AD85:AD87 AA862:AA863 AA295:AA301 AD873:AD880 AD571:AD579 AA279:AA289 AD654 AD650 AD692 AD712 AD714 AD737 AD742 AD884:AD885 AD887" xr:uid="{0388A21E-26DF-46F5-9B73-A959283D7BB4}">
      <formula1>44927</formula1>
      <formula2>45291</formula2>
    </dataValidation>
    <dataValidation type="date" allowBlank="1" showInputMessage="1" showErrorMessage="1" error="La fecha debe corresponder a la vigencia 2022" sqref="W810 V810:V811 W818 V1026:W1032 V1044:W1045 W112 V111 V899:W903 V807:W809 V851:V852 W857 W1021 V738:V740 W738:W739 W978 W1005:W1006 W120 W1000 W1018 V715:V716 W716" xr:uid="{58DADECC-8ED7-4887-98B4-C6FD2CE665C7}">
      <formula1>44562</formula1>
      <formula2>44926</formula2>
    </dataValidation>
    <dataValidation type="date" allowBlank="1" showInputMessage="1" showErrorMessage="1" error="La fecha debe corresponder a la vigencia 2022" sqref="V1121:W1129 V287:W291 V23:W28 V363:W376 V449:W452 V463:W469 V489:W495 V936:W937 W851:W852 W447:W448 W533 W538 W543 W557 W562 V889:W891 V165:W168 V147:W152 V173:W183 V475:W481 V1101:W1105 V92:W94 V1135:W1152 V253:W255 V430:W431 V341:W342 W122:W126 V156:W159" xr:uid="{729F9A17-A38C-4030-9E4C-FDAECC3FE9C4}">
      <formula1>44927</formula1>
      <formula2>45291</formula2>
    </dataValidation>
    <dataValidation type="list" allowBlank="1" showInputMessage="1" showErrorMessage="1" sqref="H431 H93:H94 H254:H255 H182:H183 H342 H174:H177 H179:H180 H888:H891" xr:uid="{87B58A39-08F4-46BF-B186-75D139C3A192}">
      <formula1>"Producto , Actividad Propia, Actividad sin participación"</formula1>
    </dataValidation>
    <dataValidation type="list" allowBlank="1" showInputMessage="1" showErrorMessage="1" sqref="I887:I891 I173:I183 I92:I94 I253:I255 I430:I431 I341:I342" xr:uid="{773C9067-32B8-45BC-B5DC-B969978553D1}">
      <formula1>"Innovador,Operativo, Operativo SI"</formula1>
    </dataValidation>
    <dataValidation type="list" allowBlank="1" showInputMessage="1" showErrorMessage="1" sqref="L341 L181 L92:L94 L253 L430 L173 L178 L887" xr:uid="{D1766672-21D0-48C7-A120-FD6DE2AAAE18}">
      <formula1>"SI,NO"</formula1>
    </dataValidation>
    <dataValidation type="date" allowBlank="1" showInputMessage="1" showErrorMessage="1" error="La fecha debe corresponder a la vigencia 2022" sqref="V887:W888" xr:uid="{5465A597-F22F-402C-A14A-02D00FE44725}">
      <formula1>45170</formula1>
      <formula2>45275</formula2>
    </dataValidation>
    <dataValidation type="list" allowBlank="1" showInputMessage="1" showErrorMessage="1" sqref="J887" xr:uid="{93F3C9FC-7C86-4F1A-ACBB-E06D1ED5C2CE}">
      <formula1>Objetivos_Estratégicos</formula1>
    </dataValidation>
    <dataValidation type="date" allowBlank="1" showInputMessage="1" showErrorMessage="1" error="La fecha debe corresponder a la vigencia 2022" sqref="W740 W715" xr:uid="{4291500D-4FAE-4474-BDB7-5C0776483F34}">
      <formula1>44562</formula1>
      <formula2>45291</formula2>
    </dataValidation>
    <dataValidation allowBlank="1" showInputMessage="1" showErrorMessage="1" errorTitle="Fecha " error="Registre fecha entre el 1 de enero y el 31 de diciembre de 2023" sqref="AA700 AD20 AD897:AD898 AA883 AA897:AA898 AD883 AA895 AD513 AD700 AA513:AB513 AD895 AA20:AA21 AA302:AA304 AD302:AD304 Q144:AE144 AG144" xr:uid="{81BC89DF-F8C8-4FB6-B283-BC27B7A4E109}"/>
    <dataValidation allowBlank="1" showInputMessage="1" showErrorMessage="1" errorTitle="Fecha" error="El rango de fecha debe estar entre el 01/01/2023 y 31/12/2023" sqref="AE349" xr:uid="{B145C75C-C1C8-44BD-9DD0-98344975CA98}"/>
  </dataValidations>
  <pageMargins left="0.23622047244094491" right="0.23622047244094491" top="0.74803149606299213" bottom="0.74803149606299213" header="0.31496062992125984" footer="0.31496062992125984"/>
  <pageSetup paperSize="5" scale="59" orientation="landscape" r:id="rId1"/>
  <headerFooter>
    <oddFooter>&amp;RDE01-F03 Vr.15 (2022-12-12)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5B3C1-B8DF-4FB2-806E-E727B34A0620}">
  <sheetPr filterMode="1">
    <tabColor theme="4" tint="0.59999389629810485"/>
  </sheetPr>
  <dimension ref="A1:XBQ1166"/>
  <sheetViews>
    <sheetView showGridLines="0" topLeftCell="S1" zoomScale="92" zoomScaleNormal="55" workbookViewId="0">
      <selection activeCell="U39" sqref="U39"/>
    </sheetView>
  </sheetViews>
  <sheetFormatPr baseColWidth="10" defaultColWidth="9.140625" defaultRowHeight="42" customHeight="1" x14ac:dyDescent="0.25"/>
  <cols>
    <col min="1" max="2" width="10.85546875" style="1" customWidth="1"/>
    <col min="3" max="3" width="12.7109375" style="1" customWidth="1"/>
    <col min="4" max="4" width="39.85546875" style="1" customWidth="1"/>
    <col min="5" max="5" width="11.85546875" style="2" customWidth="1"/>
    <col min="6" max="6" width="10.85546875" style="3" customWidth="1"/>
    <col min="7" max="7" width="13.42578125" style="3" hidden="1" customWidth="1"/>
    <col min="8" max="8" width="22.5703125" style="3" customWidth="1"/>
    <col min="9" max="14" width="14.140625" style="3" customWidth="1"/>
    <col min="15" max="15" width="14.140625" style="140" customWidth="1"/>
    <col min="16" max="16" width="14.140625" style="3" customWidth="1"/>
    <col min="17" max="17" width="14.140625" style="140" customWidth="1"/>
    <col min="18" max="18" width="14.140625" style="109" customWidth="1"/>
    <col min="19" max="19" width="14.140625" style="6" customWidth="1"/>
    <col min="20" max="21" width="14.140625" style="3" customWidth="1"/>
    <col min="22" max="22" width="14.140625" style="7" customWidth="1"/>
    <col min="23" max="23" width="14.140625" style="162" customWidth="1"/>
    <col min="24" max="26" width="14.140625" style="9" customWidth="1"/>
    <col min="27" max="27" width="23.42578125" style="140" customWidth="1"/>
    <col min="28" max="28" width="43.85546875" style="9" customWidth="1"/>
    <col min="29" max="29" width="15.42578125" style="7" customWidth="1"/>
    <col min="30" max="30" width="15" style="140" customWidth="1"/>
    <col min="31" max="31" width="55.85546875" style="9" customWidth="1"/>
    <col min="32" max="32" width="17.42578125" style="7" customWidth="1"/>
    <col min="33" max="33" width="17.28515625" style="9" customWidth="1"/>
    <col min="34" max="34" width="16" style="140" customWidth="1"/>
    <col min="35" max="37" width="18" style="140" customWidth="1"/>
    <col min="38" max="38" width="13.28515625" style="1" customWidth="1"/>
    <col min="39" max="51" width="9.28515625" style="1" customWidth="1"/>
    <col min="52" max="64" width="7.7109375" style="1" customWidth="1"/>
    <col min="65" max="65" width="14.42578125" style="1" customWidth="1"/>
    <col min="66" max="66" width="7.7109375" style="1" customWidth="1"/>
    <col min="67" max="67" width="9.85546875" style="1" customWidth="1"/>
    <col min="68" max="68" width="10.42578125" style="1" customWidth="1"/>
    <col min="69" max="70" width="7.7109375" style="1" customWidth="1"/>
    <col min="71" max="92" width="8.85546875" style="1" customWidth="1"/>
    <col min="93" max="16384" width="9.140625" style="1"/>
  </cols>
  <sheetData>
    <row r="1" spans="1:120" ht="24.75" customHeight="1" x14ac:dyDescent="0.25">
      <c r="O1" s="4"/>
      <c r="Q1" s="4"/>
      <c r="R1" s="5"/>
      <c r="T1" s="3" t="s">
        <v>0</v>
      </c>
      <c r="U1" s="3" t="s">
        <v>1</v>
      </c>
      <c r="W1" s="8"/>
      <c r="AA1" s="4"/>
      <c r="AD1" s="4"/>
      <c r="AH1" s="4"/>
      <c r="AI1" s="4"/>
      <c r="AJ1" s="4"/>
      <c r="AK1" s="4"/>
      <c r="AL1" s="529" t="s">
        <v>4543</v>
      </c>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N1" s="529" t="s">
        <v>4544</v>
      </c>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P1" s="529" t="s">
        <v>4602</v>
      </c>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row>
    <row r="2" spans="1:120" ht="24.75" customHeight="1" x14ac:dyDescent="0.25">
      <c r="O2" s="4"/>
      <c r="Q2" s="4"/>
      <c r="R2" s="5"/>
      <c r="W2" s="8"/>
      <c r="AA2" s="4"/>
      <c r="AD2" s="4"/>
      <c r="AH2" s="4"/>
      <c r="AI2" s="4" t="s">
        <v>4545</v>
      </c>
      <c r="AJ2" s="4"/>
      <c r="AK2" s="4"/>
      <c r="AL2" s="1">
        <v>10</v>
      </c>
      <c r="AM2" s="1">
        <v>11</v>
      </c>
      <c r="AN2" s="1">
        <v>12</v>
      </c>
      <c r="AO2" s="1">
        <v>20</v>
      </c>
      <c r="AP2" s="1">
        <v>30</v>
      </c>
      <c r="AQ2" s="1">
        <v>37</v>
      </c>
      <c r="AR2" s="1">
        <v>38</v>
      </c>
      <c r="AS2" s="1">
        <v>50</v>
      </c>
      <c r="AT2" s="1">
        <v>60</v>
      </c>
      <c r="AU2" s="1">
        <v>72</v>
      </c>
      <c r="AV2" s="1">
        <v>73</v>
      </c>
      <c r="AW2" s="1">
        <v>104</v>
      </c>
      <c r="AX2" s="1">
        <v>105</v>
      </c>
      <c r="AY2" s="1">
        <v>111</v>
      </c>
      <c r="AZ2" s="1">
        <v>117</v>
      </c>
      <c r="BA2" s="1">
        <v>130</v>
      </c>
      <c r="BB2" s="1">
        <v>141</v>
      </c>
      <c r="BC2" s="1">
        <v>1000</v>
      </c>
      <c r="BD2" s="1">
        <v>2000</v>
      </c>
      <c r="BE2" s="1">
        <v>2010</v>
      </c>
      <c r="BF2" s="1">
        <v>2020</v>
      </c>
      <c r="BG2" s="1">
        <v>3003</v>
      </c>
      <c r="BH2" s="1">
        <v>3100</v>
      </c>
      <c r="BI2" s="1">
        <v>3200</v>
      </c>
      <c r="BJ2" s="1">
        <v>4000</v>
      </c>
      <c r="BK2" s="1">
        <v>6000</v>
      </c>
      <c r="BL2" s="1">
        <v>7000</v>
      </c>
      <c r="BN2" s="1">
        <v>10</v>
      </c>
      <c r="BO2" s="1">
        <v>11</v>
      </c>
      <c r="BP2" s="1">
        <v>12</v>
      </c>
      <c r="BQ2" s="1">
        <v>20</v>
      </c>
      <c r="BR2" s="1">
        <v>30</v>
      </c>
      <c r="BS2" s="1">
        <v>37</v>
      </c>
      <c r="BT2" s="1">
        <v>38</v>
      </c>
      <c r="BU2" s="1">
        <v>50</v>
      </c>
      <c r="BV2" s="1">
        <v>60</v>
      </c>
      <c r="BW2" s="1">
        <v>72</v>
      </c>
      <c r="BX2" s="1">
        <v>73</v>
      </c>
      <c r="BY2" s="1">
        <v>104</v>
      </c>
      <c r="BZ2" s="1">
        <v>105</v>
      </c>
      <c r="CA2" s="1">
        <v>111</v>
      </c>
      <c r="CB2" s="1">
        <v>117</v>
      </c>
      <c r="CC2" s="1">
        <v>130</v>
      </c>
      <c r="CD2" s="1">
        <v>141</v>
      </c>
      <c r="CE2" s="1">
        <v>1000</v>
      </c>
      <c r="CF2" s="1">
        <v>2000</v>
      </c>
      <c r="CG2" s="1">
        <v>2010</v>
      </c>
      <c r="CH2" s="1">
        <v>2020</v>
      </c>
      <c r="CI2" s="1">
        <v>3003</v>
      </c>
      <c r="CJ2" s="1">
        <v>3100</v>
      </c>
      <c r="CK2" s="1">
        <v>3200</v>
      </c>
      <c r="CL2" s="1">
        <v>4000</v>
      </c>
      <c r="CM2" s="1">
        <v>6000</v>
      </c>
      <c r="CN2" s="1">
        <v>7000</v>
      </c>
      <c r="CP2" s="1">
        <v>10</v>
      </c>
      <c r="CQ2" s="1">
        <v>11</v>
      </c>
      <c r="CR2" s="1">
        <v>12</v>
      </c>
      <c r="CS2" s="1">
        <v>20</v>
      </c>
      <c r="CT2" s="1">
        <v>30</v>
      </c>
      <c r="CU2" s="1">
        <v>37</v>
      </c>
      <c r="CV2" s="1">
        <v>38</v>
      </c>
      <c r="CW2" s="1">
        <v>50</v>
      </c>
      <c r="CX2" s="1">
        <v>60</v>
      </c>
      <c r="CY2" s="1">
        <v>72</v>
      </c>
      <c r="CZ2" s="1">
        <v>73</v>
      </c>
      <c r="DA2" s="1">
        <v>104</v>
      </c>
      <c r="DB2" s="1">
        <v>105</v>
      </c>
      <c r="DC2" s="1">
        <v>111</v>
      </c>
      <c r="DD2" s="1">
        <v>117</v>
      </c>
      <c r="DE2" s="1">
        <v>130</v>
      </c>
      <c r="DF2" s="1">
        <v>141</v>
      </c>
      <c r="DG2" s="1">
        <v>1000</v>
      </c>
      <c r="DH2" s="1">
        <v>2000</v>
      </c>
      <c r="DI2" s="1">
        <v>2010</v>
      </c>
      <c r="DJ2" s="1">
        <v>2020</v>
      </c>
      <c r="DK2" s="1">
        <v>3003</v>
      </c>
      <c r="DL2" s="1">
        <v>3100</v>
      </c>
      <c r="DM2" s="1">
        <v>3200</v>
      </c>
      <c r="DN2" s="1">
        <v>4000</v>
      </c>
      <c r="DO2" s="1">
        <v>6000</v>
      </c>
      <c r="DP2" s="1">
        <v>7000</v>
      </c>
    </row>
    <row r="3" spans="1:120" ht="24.75" customHeight="1" x14ac:dyDescent="0.25">
      <c r="O3" s="4"/>
      <c r="Q3" s="4"/>
      <c r="R3" s="5"/>
      <c r="W3" s="8"/>
      <c r="AA3" s="4"/>
      <c r="AD3" s="4"/>
      <c r="AH3" s="4"/>
      <c r="AI3" s="4"/>
      <c r="AJ3" s="4"/>
      <c r="AK3" s="4"/>
      <c r="AL3" s="1" t="str">
        <f>+CONCATENATE("Reportaron cumplimiento del 100%, ",AL5," de las ",AL4," actividades que tiene el plan")</f>
        <v>Reportaron cumplimiento del 100%, 8 de las 8 actividades que tiene el plan</v>
      </c>
      <c r="AM3" s="1" t="str">
        <f t="shared" ref="AM3:BL3" si="0">+CONCATENATE("Reportaron cumplimiento del 100%, ",AM5," de las ",AM4," actividades que tiene el plan")</f>
        <v>Reportaron cumplimiento del 100%, 11 de las 11 actividades que tiene el plan</v>
      </c>
      <c r="AN3" s="1" t="str">
        <f t="shared" si="0"/>
        <v>Reportaron cumplimiento del 100%, 14 de las 14 actividades que tiene el plan</v>
      </c>
      <c r="AO3" s="1" t="str">
        <f t="shared" si="0"/>
        <v>Reportaron cumplimiento del 100%, 189 de las 189 actividades que tiene el plan</v>
      </c>
      <c r="AP3" s="1" t="str">
        <f t="shared" si="0"/>
        <v>Reportaron cumplimiento del 100%, 26 de las 28 actividades que tiene el plan</v>
      </c>
      <c r="AQ3" s="1" t="str">
        <f t="shared" si="0"/>
        <v>Reportaron cumplimiento del 100%, 2 de las 2 actividades que tiene el plan</v>
      </c>
      <c r="AR3" s="1" t="str">
        <f t="shared" si="0"/>
        <v>Reportaron cumplimiento del 100%, 2 de las 2 actividades que tiene el plan</v>
      </c>
      <c r="AS3" s="1" t="str">
        <f t="shared" si="0"/>
        <v>Reportaron cumplimiento del 100%, 1 de las 1 actividades que tiene el plan</v>
      </c>
      <c r="AT3" s="1" t="str">
        <f t="shared" si="0"/>
        <v>Reportaron cumplimiento del 100%, 1 de las 1 actividades que tiene el plan</v>
      </c>
      <c r="AU3" s="1" t="str">
        <f t="shared" si="0"/>
        <v>Reportaron cumplimiento del 100%, 3 de las 3 actividades que tiene el plan</v>
      </c>
      <c r="AV3" s="1" t="str">
        <f t="shared" si="0"/>
        <v>Reportaron cumplimiento del 100%, 50 de las 50 actividades que tiene el plan</v>
      </c>
      <c r="AW3" s="1" t="str">
        <f t="shared" si="0"/>
        <v>Reportaron cumplimiento del 100%, 3 de las 3 actividades que tiene el plan</v>
      </c>
      <c r="AX3" s="1" t="str">
        <f t="shared" si="0"/>
        <v>Reportaron cumplimiento del 100%, 11 de las 11 actividades que tiene el plan</v>
      </c>
      <c r="AY3" s="1" t="str">
        <f t="shared" si="0"/>
        <v>Reportaron cumplimiento del 100%, 1 de las 3 actividades que tiene el plan</v>
      </c>
      <c r="AZ3" s="1" t="str">
        <f t="shared" si="0"/>
        <v>Reportaron cumplimiento del 100%, 1 de las 3 actividades que tiene el plan</v>
      </c>
      <c r="BA3" s="1" t="str">
        <f t="shared" si="0"/>
        <v>Reportaron cumplimiento del 100%, 15 de las 15 actividades que tiene el plan</v>
      </c>
      <c r="BB3" s="1" t="str">
        <f t="shared" si="0"/>
        <v>Reportaron cumplimiento del 100%, 10 de las 10 actividades que tiene el plan</v>
      </c>
      <c r="BC3" s="1" t="str">
        <f t="shared" si="0"/>
        <v>Reportaron cumplimiento del 100%, 2 de las 2 actividades que tiene el plan</v>
      </c>
      <c r="BD3" s="1" t="str">
        <f t="shared" si="0"/>
        <v>Reportaron cumplimiento del 100%, 3 de las 3 actividades que tiene el plan</v>
      </c>
      <c r="BE3" s="1" t="str">
        <f t="shared" si="0"/>
        <v>Reportaron cumplimiento del 100%, 2 de las 2 actividades que tiene el plan</v>
      </c>
      <c r="BF3" s="1" t="str">
        <f t="shared" si="0"/>
        <v>Reportaron cumplimiento del 100%, 3 de las 3 actividades que tiene el plan</v>
      </c>
      <c r="BG3" s="1" t="str">
        <f t="shared" si="0"/>
        <v>Reportaron cumplimiento del 100%, 9 de las 9 actividades que tiene el plan</v>
      </c>
      <c r="BH3" s="1" t="str">
        <f t="shared" si="0"/>
        <v>Reportaron cumplimiento del 100%, 30 de las 30 actividades que tiene el plan</v>
      </c>
      <c r="BI3" s="1" t="str">
        <f t="shared" si="0"/>
        <v>Reportaron cumplimiento del 100%, 28 de las 28 actividades que tiene el plan</v>
      </c>
      <c r="BJ3" s="1" t="str">
        <f t="shared" si="0"/>
        <v>Reportaron cumplimiento del 100%, 8 de las 8 actividades que tiene el plan</v>
      </c>
      <c r="BK3" s="1" t="str">
        <f t="shared" si="0"/>
        <v>Reportaron cumplimiento del 100%, 9 de las 9 actividades que tiene el plan</v>
      </c>
      <c r="BL3" s="1" t="str">
        <f t="shared" si="0"/>
        <v>Reportaron cumplimiento del 100%, 8 de las 8 actividades que tiene el plan</v>
      </c>
    </row>
    <row r="4" spans="1:120" ht="48" customHeight="1" thickBot="1" x14ac:dyDescent="0.3">
      <c r="B4" s="1" t="s">
        <v>2</v>
      </c>
      <c r="D4" s="10" t="s">
        <v>3</v>
      </c>
      <c r="E4" s="11"/>
      <c r="F4" s="12"/>
      <c r="G4" s="12"/>
      <c r="H4" s="12"/>
      <c r="I4" s="12"/>
      <c r="K4" s="13"/>
      <c r="L4" s="13"/>
      <c r="M4" s="13"/>
      <c r="N4" s="13"/>
      <c r="O4" s="13"/>
      <c r="Q4" s="14"/>
      <c r="R4" s="15"/>
      <c r="S4" s="16" t="s">
        <v>4</v>
      </c>
      <c r="T4" s="13"/>
      <c r="U4" s="13"/>
      <c r="V4" s="17"/>
      <c r="W4" s="18">
        <v>23</v>
      </c>
      <c r="X4" s="13"/>
      <c r="Y4" s="13"/>
      <c r="Z4" s="13"/>
      <c r="AA4" s="14"/>
      <c r="AB4" s="13"/>
      <c r="AC4" s="17"/>
      <c r="AD4" s="14"/>
      <c r="AE4" s="17"/>
      <c r="AF4" s="17"/>
      <c r="AG4" s="13"/>
      <c r="AH4" s="14"/>
      <c r="AI4" s="14" t="s">
        <v>4546</v>
      </c>
      <c r="AJ4" s="14"/>
      <c r="AK4" s="14"/>
      <c r="AL4" s="1">
        <f t="shared" ref="AL4:BL4" si="1">+COUNT(AL9:AL1160)</f>
        <v>8</v>
      </c>
      <c r="AM4" s="1">
        <f t="shared" si="1"/>
        <v>11</v>
      </c>
      <c r="AN4" s="1">
        <f t="shared" si="1"/>
        <v>14</v>
      </c>
      <c r="AO4" s="1">
        <f t="shared" si="1"/>
        <v>189</v>
      </c>
      <c r="AP4" s="1">
        <f t="shared" si="1"/>
        <v>28</v>
      </c>
      <c r="AQ4" s="1">
        <f t="shared" si="1"/>
        <v>2</v>
      </c>
      <c r="AR4" s="1">
        <f t="shared" si="1"/>
        <v>2</v>
      </c>
      <c r="AS4" s="1">
        <f t="shared" si="1"/>
        <v>1</v>
      </c>
      <c r="AT4" s="1">
        <f t="shared" si="1"/>
        <v>1</v>
      </c>
      <c r="AU4" s="1">
        <f t="shared" si="1"/>
        <v>3</v>
      </c>
      <c r="AV4" s="1">
        <f t="shared" si="1"/>
        <v>50</v>
      </c>
      <c r="AW4" s="1">
        <f t="shared" si="1"/>
        <v>3</v>
      </c>
      <c r="AX4" s="1">
        <f t="shared" si="1"/>
        <v>11</v>
      </c>
      <c r="AY4" s="1">
        <f t="shared" si="1"/>
        <v>3</v>
      </c>
      <c r="AZ4" s="1">
        <f t="shared" si="1"/>
        <v>3</v>
      </c>
      <c r="BA4" s="1">
        <f t="shared" si="1"/>
        <v>15</v>
      </c>
      <c r="BB4" s="1">
        <f t="shared" si="1"/>
        <v>10</v>
      </c>
      <c r="BC4" s="1">
        <f t="shared" si="1"/>
        <v>2</v>
      </c>
      <c r="BD4" s="1">
        <f t="shared" si="1"/>
        <v>3</v>
      </c>
      <c r="BE4" s="1">
        <f t="shared" si="1"/>
        <v>2</v>
      </c>
      <c r="BF4" s="1">
        <f t="shared" si="1"/>
        <v>3</v>
      </c>
      <c r="BG4" s="1">
        <f t="shared" si="1"/>
        <v>9</v>
      </c>
      <c r="BH4" s="1">
        <f t="shared" si="1"/>
        <v>30</v>
      </c>
      <c r="BI4" s="1">
        <f t="shared" si="1"/>
        <v>28</v>
      </c>
      <c r="BJ4" s="1">
        <f t="shared" si="1"/>
        <v>8</v>
      </c>
      <c r="BK4" s="1">
        <f t="shared" si="1"/>
        <v>9</v>
      </c>
      <c r="BL4" s="1">
        <f t="shared" si="1"/>
        <v>8</v>
      </c>
      <c r="BN4" s="1">
        <f t="shared" ref="BN4:CN4" si="2">+COUNT(AL9:AL1160)</f>
        <v>8</v>
      </c>
      <c r="BO4" s="1">
        <f t="shared" si="2"/>
        <v>11</v>
      </c>
      <c r="BP4" s="1">
        <f t="shared" si="2"/>
        <v>14</v>
      </c>
      <c r="BQ4" s="1">
        <f t="shared" si="2"/>
        <v>189</v>
      </c>
      <c r="BR4" s="1">
        <f t="shared" si="2"/>
        <v>28</v>
      </c>
      <c r="BS4" s="1">
        <f t="shared" si="2"/>
        <v>2</v>
      </c>
      <c r="BT4" s="1">
        <f t="shared" si="2"/>
        <v>2</v>
      </c>
      <c r="BU4" s="1">
        <f t="shared" si="2"/>
        <v>1</v>
      </c>
      <c r="BV4" s="1">
        <f t="shared" si="2"/>
        <v>1</v>
      </c>
      <c r="BW4" s="1">
        <f t="shared" si="2"/>
        <v>3</v>
      </c>
      <c r="BX4" s="1">
        <f t="shared" si="2"/>
        <v>50</v>
      </c>
      <c r="BY4" s="1">
        <f t="shared" si="2"/>
        <v>3</v>
      </c>
      <c r="BZ4" s="1">
        <f t="shared" si="2"/>
        <v>11</v>
      </c>
      <c r="CA4" s="1">
        <f t="shared" si="2"/>
        <v>3</v>
      </c>
      <c r="CB4" s="1">
        <f t="shared" si="2"/>
        <v>3</v>
      </c>
      <c r="CC4" s="1">
        <f t="shared" si="2"/>
        <v>15</v>
      </c>
      <c r="CD4" s="1">
        <f t="shared" si="2"/>
        <v>10</v>
      </c>
      <c r="CE4" s="1">
        <f t="shared" si="2"/>
        <v>2</v>
      </c>
      <c r="CF4" s="1">
        <f t="shared" si="2"/>
        <v>3</v>
      </c>
      <c r="CG4" s="1">
        <f t="shared" si="2"/>
        <v>2</v>
      </c>
      <c r="CH4" s="1">
        <f t="shared" si="2"/>
        <v>3</v>
      </c>
      <c r="CI4" s="1">
        <f t="shared" si="2"/>
        <v>9</v>
      </c>
      <c r="CJ4" s="1">
        <f t="shared" si="2"/>
        <v>30</v>
      </c>
      <c r="CK4" s="1">
        <f t="shared" si="2"/>
        <v>28</v>
      </c>
      <c r="CL4" s="1">
        <f t="shared" si="2"/>
        <v>8</v>
      </c>
      <c r="CM4" s="1">
        <f t="shared" si="2"/>
        <v>9</v>
      </c>
      <c r="CN4" s="1">
        <f t="shared" si="2"/>
        <v>8</v>
      </c>
    </row>
    <row r="5" spans="1:120" ht="24.75" customHeight="1" thickBot="1" x14ac:dyDescent="0.3">
      <c r="D5" s="12"/>
      <c r="E5" s="11"/>
      <c r="F5" s="12"/>
      <c r="G5" s="12"/>
      <c r="H5" s="12"/>
      <c r="I5" s="12"/>
      <c r="J5" s="19" t="s">
        <v>4</v>
      </c>
      <c r="K5" s="19">
        <v>23</v>
      </c>
      <c r="L5" s="13"/>
      <c r="M5" s="13"/>
      <c r="N5" s="13"/>
      <c r="O5" s="13"/>
      <c r="P5" s="13"/>
      <c r="Q5" s="14"/>
      <c r="R5" s="15"/>
      <c r="S5" s="16"/>
      <c r="T5" s="13"/>
      <c r="U5" s="13"/>
      <c r="V5" s="17"/>
      <c r="W5" s="17"/>
      <c r="X5" s="13"/>
      <c r="Y5" s="13"/>
      <c r="Z5" s="13">
        <v>1</v>
      </c>
      <c r="AA5" s="14"/>
      <c r="AB5" s="13"/>
      <c r="AC5" s="17"/>
      <c r="AD5" s="14"/>
      <c r="AE5" s="17"/>
      <c r="AF5" s="17"/>
      <c r="AG5" s="13"/>
      <c r="AH5" s="14"/>
      <c r="AI5" s="14" t="s">
        <v>4548</v>
      </c>
      <c r="AJ5" s="14"/>
      <c r="AK5" s="14"/>
      <c r="AL5" s="1">
        <f>COUNTIF(AL9:AL1160,100%)</f>
        <v>8</v>
      </c>
      <c r="AM5" s="1">
        <f t="shared" ref="AM5:BL5" si="3">COUNTIF(AM9:AM1160,100%)</f>
        <v>11</v>
      </c>
      <c r="AN5" s="1">
        <f t="shared" si="3"/>
        <v>14</v>
      </c>
      <c r="AO5" s="1">
        <f t="shared" si="3"/>
        <v>189</v>
      </c>
      <c r="AP5" s="1">
        <f t="shared" si="3"/>
        <v>26</v>
      </c>
      <c r="AQ5" s="1">
        <f t="shared" si="3"/>
        <v>2</v>
      </c>
      <c r="AR5" s="1">
        <f t="shared" si="3"/>
        <v>2</v>
      </c>
      <c r="AS5" s="1">
        <f t="shared" si="3"/>
        <v>1</v>
      </c>
      <c r="AT5" s="1">
        <f t="shared" si="3"/>
        <v>1</v>
      </c>
      <c r="AU5" s="1">
        <f t="shared" si="3"/>
        <v>3</v>
      </c>
      <c r="AV5" s="1">
        <f t="shared" si="3"/>
        <v>50</v>
      </c>
      <c r="AW5" s="1">
        <f t="shared" si="3"/>
        <v>3</v>
      </c>
      <c r="AX5" s="1">
        <f t="shared" si="3"/>
        <v>11</v>
      </c>
      <c r="AY5" s="1">
        <f t="shared" si="3"/>
        <v>1</v>
      </c>
      <c r="AZ5" s="1">
        <f t="shared" si="3"/>
        <v>1</v>
      </c>
      <c r="BA5" s="1">
        <f t="shared" si="3"/>
        <v>15</v>
      </c>
      <c r="BB5" s="1">
        <f t="shared" si="3"/>
        <v>10</v>
      </c>
      <c r="BC5" s="1">
        <f t="shared" si="3"/>
        <v>2</v>
      </c>
      <c r="BD5" s="1">
        <f t="shared" si="3"/>
        <v>3</v>
      </c>
      <c r="BE5" s="1">
        <f t="shared" si="3"/>
        <v>2</v>
      </c>
      <c r="BF5" s="1">
        <f t="shared" si="3"/>
        <v>3</v>
      </c>
      <c r="BG5" s="1">
        <f t="shared" si="3"/>
        <v>9</v>
      </c>
      <c r="BH5" s="1">
        <f t="shared" si="3"/>
        <v>30</v>
      </c>
      <c r="BI5" s="1">
        <f t="shared" si="3"/>
        <v>28</v>
      </c>
      <c r="BJ5" s="1">
        <f t="shared" si="3"/>
        <v>8</v>
      </c>
      <c r="BK5" s="1">
        <f t="shared" si="3"/>
        <v>9</v>
      </c>
      <c r="BL5" s="1">
        <f t="shared" si="3"/>
        <v>8</v>
      </c>
      <c r="BN5" s="1">
        <f t="shared" ref="BN5:CN5" si="4">COUNTIF(BN9:BN1160,100%)</f>
        <v>7</v>
      </c>
      <c r="BO5" s="1">
        <f t="shared" si="4"/>
        <v>11</v>
      </c>
      <c r="BP5" s="1">
        <f t="shared" si="4"/>
        <v>14</v>
      </c>
      <c r="BQ5" s="1">
        <f t="shared" si="4"/>
        <v>171</v>
      </c>
      <c r="BR5" s="1">
        <f t="shared" si="4"/>
        <v>24</v>
      </c>
      <c r="BS5" s="1">
        <f t="shared" si="4"/>
        <v>2</v>
      </c>
      <c r="BT5" s="1">
        <f t="shared" si="4"/>
        <v>1</v>
      </c>
      <c r="BU5" s="1">
        <f t="shared" si="4"/>
        <v>1</v>
      </c>
      <c r="BV5" s="1">
        <f t="shared" si="4"/>
        <v>1</v>
      </c>
      <c r="BW5" s="1">
        <f t="shared" si="4"/>
        <v>3</v>
      </c>
      <c r="BX5" s="1">
        <f t="shared" si="4"/>
        <v>49</v>
      </c>
      <c r="BY5" s="1">
        <f t="shared" si="4"/>
        <v>3</v>
      </c>
      <c r="BZ5" s="1">
        <f t="shared" si="4"/>
        <v>9</v>
      </c>
      <c r="CA5" s="1">
        <f t="shared" si="4"/>
        <v>1</v>
      </c>
      <c r="CB5" s="1">
        <f t="shared" si="4"/>
        <v>1</v>
      </c>
      <c r="CC5" s="1">
        <f t="shared" si="4"/>
        <v>15</v>
      </c>
      <c r="CD5" s="1">
        <f t="shared" si="4"/>
        <v>10</v>
      </c>
      <c r="CE5" s="1">
        <f t="shared" si="4"/>
        <v>2</v>
      </c>
      <c r="CF5" s="1">
        <f t="shared" si="4"/>
        <v>3</v>
      </c>
      <c r="CG5" s="1">
        <f t="shared" si="4"/>
        <v>2</v>
      </c>
      <c r="CH5" s="1">
        <f t="shared" si="4"/>
        <v>3</v>
      </c>
      <c r="CI5" s="1">
        <f t="shared" si="4"/>
        <v>9</v>
      </c>
      <c r="CJ5" s="1">
        <f t="shared" si="4"/>
        <v>30</v>
      </c>
      <c r="CK5" s="1">
        <f t="shared" si="4"/>
        <v>28</v>
      </c>
      <c r="CL5" s="1">
        <f t="shared" si="4"/>
        <v>8</v>
      </c>
      <c r="CM5" s="1">
        <f t="shared" si="4"/>
        <v>9</v>
      </c>
      <c r="CN5" s="1">
        <f t="shared" si="4"/>
        <v>8</v>
      </c>
    </row>
    <row r="6" spans="1:120" s="20" customFormat="1" ht="24.75" customHeight="1" thickBot="1" x14ac:dyDescent="0.3">
      <c r="E6" s="2"/>
      <c r="F6" s="7"/>
      <c r="G6" s="7"/>
      <c r="H6" s="7"/>
      <c r="I6" s="7"/>
      <c r="J6" s="7"/>
      <c r="K6" s="17"/>
      <c r="L6" s="13"/>
      <c r="M6" s="17"/>
      <c r="N6" s="17"/>
      <c r="O6" s="17"/>
      <c r="P6" s="17"/>
      <c r="Q6" s="14"/>
      <c r="R6" s="15"/>
      <c r="S6" s="17"/>
      <c r="T6" s="17"/>
      <c r="U6" s="17"/>
      <c r="V6" s="17"/>
      <c r="W6" s="17"/>
      <c r="X6" s="17"/>
      <c r="Y6" s="17"/>
      <c r="Z6" s="22" t="s">
        <v>6</v>
      </c>
      <c r="AA6" s="525" t="s">
        <v>7</v>
      </c>
      <c r="AB6" s="525"/>
      <c r="AC6" s="193">
        <v>45291</v>
      </c>
      <c r="AD6" s="526" t="s">
        <v>5</v>
      </c>
      <c r="AE6" s="527"/>
      <c r="AF6" s="527"/>
      <c r="AG6" s="528"/>
      <c r="AH6" s="21">
        <v>45291</v>
      </c>
      <c r="AI6" s="14" t="s">
        <v>4547</v>
      </c>
      <c r="AJ6" s="14"/>
      <c r="AK6" s="14"/>
      <c r="AL6" s="241">
        <f>+AL4-AL5</f>
        <v>0</v>
      </c>
      <c r="AM6" s="241">
        <f t="shared" ref="AM6:BL6" si="5">+AM4-AM5</f>
        <v>0</v>
      </c>
      <c r="AN6" s="241">
        <f t="shared" si="5"/>
        <v>0</v>
      </c>
      <c r="AO6" s="241">
        <f t="shared" si="5"/>
        <v>0</v>
      </c>
      <c r="AP6" s="241">
        <f t="shared" si="5"/>
        <v>2</v>
      </c>
      <c r="AQ6" s="241">
        <f t="shared" si="5"/>
        <v>0</v>
      </c>
      <c r="AR6" s="241">
        <f t="shared" si="5"/>
        <v>0</v>
      </c>
      <c r="AS6" s="241">
        <f t="shared" si="5"/>
        <v>0</v>
      </c>
      <c r="AT6" s="241">
        <f t="shared" si="5"/>
        <v>0</v>
      </c>
      <c r="AU6" s="241">
        <f t="shared" si="5"/>
        <v>0</v>
      </c>
      <c r="AV6" s="241">
        <f t="shared" si="5"/>
        <v>0</v>
      </c>
      <c r="AW6" s="241">
        <f t="shared" si="5"/>
        <v>0</v>
      </c>
      <c r="AX6" s="241">
        <f t="shared" si="5"/>
        <v>0</v>
      </c>
      <c r="AY6" s="241">
        <f t="shared" si="5"/>
        <v>2</v>
      </c>
      <c r="AZ6" s="241">
        <f t="shared" si="5"/>
        <v>2</v>
      </c>
      <c r="BA6" s="241">
        <f t="shared" si="5"/>
        <v>0</v>
      </c>
      <c r="BB6" s="241">
        <f t="shared" si="5"/>
        <v>0</v>
      </c>
      <c r="BC6" s="241">
        <f t="shared" si="5"/>
        <v>0</v>
      </c>
      <c r="BD6" s="241">
        <f t="shared" si="5"/>
        <v>0</v>
      </c>
      <c r="BE6" s="241">
        <f t="shared" si="5"/>
        <v>0</v>
      </c>
      <c r="BF6" s="241">
        <f t="shared" si="5"/>
        <v>0</v>
      </c>
      <c r="BG6" s="241">
        <f t="shared" si="5"/>
        <v>0</v>
      </c>
      <c r="BH6" s="241">
        <f t="shared" si="5"/>
        <v>0</v>
      </c>
      <c r="BI6" s="241">
        <f t="shared" si="5"/>
        <v>0</v>
      </c>
      <c r="BJ6" s="241">
        <f t="shared" si="5"/>
        <v>0</v>
      </c>
      <c r="BK6" s="241">
        <f t="shared" si="5"/>
        <v>0</v>
      </c>
      <c r="BL6" s="241">
        <f t="shared" si="5"/>
        <v>0</v>
      </c>
      <c r="BM6" s="241"/>
      <c r="BN6" s="241">
        <f t="shared" ref="BN6" si="6">+BN4-BN5</f>
        <v>1</v>
      </c>
      <c r="BO6" s="241">
        <f t="shared" ref="BO6" si="7">+BO4-BO5</f>
        <v>0</v>
      </c>
      <c r="BP6" s="241">
        <f t="shared" ref="BP6" si="8">+BP4-BP5</f>
        <v>0</v>
      </c>
      <c r="BQ6" s="241">
        <f t="shared" ref="BQ6" si="9">+BQ4-BQ5</f>
        <v>18</v>
      </c>
      <c r="BR6" s="241">
        <f t="shared" ref="BR6" si="10">+BR4-BR5</f>
        <v>4</v>
      </c>
      <c r="BS6" s="241">
        <f t="shared" ref="BS6" si="11">+BS4-BS5</f>
        <v>0</v>
      </c>
      <c r="BT6" s="241">
        <f t="shared" ref="BT6" si="12">+BT4-BT5</f>
        <v>1</v>
      </c>
      <c r="BU6" s="241">
        <f t="shared" ref="BU6" si="13">+BU4-BU5</f>
        <v>0</v>
      </c>
      <c r="BV6" s="241">
        <f t="shared" ref="BV6" si="14">+BV4-BV5</f>
        <v>0</v>
      </c>
      <c r="BW6" s="241">
        <f t="shared" ref="BW6" si="15">+BW4-BW5</f>
        <v>0</v>
      </c>
      <c r="BX6" s="241">
        <f t="shared" ref="BX6" si="16">+BX4-BX5</f>
        <v>1</v>
      </c>
      <c r="BY6" s="241">
        <f t="shared" ref="BY6" si="17">+BY4-BY5</f>
        <v>0</v>
      </c>
      <c r="BZ6" s="241">
        <f t="shared" ref="BZ6" si="18">+BZ4-BZ5</f>
        <v>2</v>
      </c>
      <c r="CA6" s="241">
        <f t="shared" ref="CA6" si="19">+CA4-CA5</f>
        <v>2</v>
      </c>
      <c r="CB6" s="241">
        <f t="shared" ref="CB6" si="20">+CB4-CB5</f>
        <v>2</v>
      </c>
      <c r="CC6" s="241">
        <f t="shared" ref="CC6" si="21">+CC4-CC5</f>
        <v>0</v>
      </c>
      <c r="CD6" s="241">
        <f t="shared" ref="CD6" si="22">+CD4-CD5</f>
        <v>0</v>
      </c>
      <c r="CE6" s="241">
        <f t="shared" ref="CE6" si="23">+CE4-CE5</f>
        <v>0</v>
      </c>
      <c r="CF6" s="241">
        <f t="shared" ref="CF6" si="24">+CF4-CF5</f>
        <v>0</v>
      </c>
      <c r="CG6" s="241">
        <f t="shared" ref="CG6" si="25">+CG4-CG5</f>
        <v>0</v>
      </c>
      <c r="CH6" s="241">
        <f t="shared" ref="CH6" si="26">+CH4-CH5</f>
        <v>0</v>
      </c>
      <c r="CI6" s="241">
        <f t="shared" ref="CI6" si="27">+CI4-CI5</f>
        <v>0</v>
      </c>
      <c r="CJ6" s="241">
        <f t="shared" ref="CJ6" si="28">+CJ4-CJ5</f>
        <v>0</v>
      </c>
      <c r="CK6" s="241">
        <f t="shared" ref="CK6" si="29">+CK4-CK5</f>
        <v>0</v>
      </c>
      <c r="CL6" s="241">
        <f t="shared" ref="CL6" si="30">+CL4-CL5</f>
        <v>0</v>
      </c>
      <c r="CM6" s="241">
        <f t="shared" ref="CM6" si="31">+CM4-CM5</f>
        <v>0</v>
      </c>
      <c r="CN6" s="241">
        <f t="shared" ref="CN6" si="32">+CN4-CN5</f>
        <v>0</v>
      </c>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row>
    <row r="7" spans="1:120" ht="24.75" customHeight="1" thickTop="1" thickBot="1" x14ac:dyDescent="0.3">
      <c r="F7" s="24"/>
      <c r="G7" s="24"/>
      <c r="H7" s="25"/>
      <c r="I7" s="1"/>
      <c r="O7" s="25"/>
      <c r="Q7" s="26"/>
      <c r="R7" s="27"/>
      <c r="T7" s="25"/>
      <c r="V7" s="28"/>
      <c r="W7" s="7"/>
      <c r="X7" s="25"/>
      <c r="Y7" s="25"/>
      <c r="Z7" s="32"/>
      <c r="AA7" s="219"/>
      <c r="AB7" s="220"/>
      <c r="AC7" s="221"/>
      <c r="AD7" s="215"/>
      <c r="AE7" s="30"/>
      <c r="AF7" s="216"/>
      <c r="AG7" s="31"/>
      <c r="AH7" s="29"/>
      <c r="AI7" s="234"/>
      <c r="AJ7" s="234"/>
      <c r="AK7" s="234"/>
      <c r="AL7" s="240">
        <f>+AVERAGE(AL9:AL1160)</f>
        <v>1</v>
      </c>
      <c r="AM7" s="240">
        <f t="shared" ref="AM7:BL7" si="33">+AVERAGE(AM9:AM1160)</f>
        <v>1</v>
      </c>
      <c r="AN7" s="240">
        <f t="shared" si="33"/>
        <v>1</v>
      </c>
      <c r="AO7" s="240">
        <f t="shared" si="33"/>
        <v>1</v>
      </c>
      <c r="AP7" s="240">
        <f t="shared" si="33"/>
        <v>0.98928571428571421</v>
      </c>
      <c r="AQ7" s="240">
        <f t="shared" si="33"/>
        <v>1</v>
      </c>
      <c r="AR7" s="240">
        <f t="shared" si="33"/>
        <v>1</v>
      </c>
      <c r="AS7" s="240">
        <f t="shared" si="33"/>
        <v>1</v>
      </c>
      <c r="AT7" s="240">
        <f t="shared" si="33"/>
        <v>1</v>
      </c>
      <c r="AU7" s="240">
        <f t="shared" si="33"/>
        <v>1</v>
      </c>
      <c r="AV7" s="240">
        <f t="shared" si="33"/>
        <v>1</v>
      </c>
      <c r="AW7" s="240">
        <f t="shared" si="33"/>
        <v>1</v>
      </c>
      <c r="AX7" s="240">
        <f t="shared" si="33"/>
        <v>1</v>
      </c>
      <c r="AY7" s="240">
        <f t="shared" si="33"/>
        <v>0.9</v>
      </c>
      <c r="AZ7" s="240">
        <f t="shared" si="33"/>
        <v>0.9</v>
      </c>
      <c r="BA7" s="240">
        <f t="shared" si="33"/>
        <v>1</v>
      </c>
      <c r="BB7" s="240">
        <f t="shared" si="33"/>
        <v>1</v>
      </c>
      <c r="BC7" s="240">
        <f t="shared" si="33"/>
        <v>1</v>
      </c>
      <c r="BD7" s="240">
        <f t="shared" si="33"/>
        <v>1</v>
      </c>
      <c r="BE7" s="240">
        <f t="shared" si="33"/>
        <v>1</v>
      </c>
      <c r="BF7" s="240">
        <f t="shared" si="33"/>
        <v>1</v>
      </c>
      <c r="BG7" s="240">
        <f t="shared" si="33"/>
        <v>1</v>
      </c>
      <c r="BH7" s="240">
        <f t="shared" si="33"/>
        <v>1</v>
      </c>
      <c r="BI7" s="240">
        <f t="shared" si="33"/>
        <v>1</v>
      </c>
      <c r="BJ7" s="240">
        <f t="shared" si="33"/>
        <v>1</v>
      </c>
      <c r="BK7" s="240">
        <f t="shared" si="33"/>
        <v>1</v>
      </c>
      <c r="BL7" s="240">
        <f t="shared" si="33"/>
        <v>1</v>
      </c>
      <c r="BN7" s="240">
        <f>+AVERAGE(BN9:BN1160)</f>
        <v>0.98750000000000004</v>
      </c>
      <c r="BO7" s="240">
        <f t="shared" ref="BO7:CN7" si="34">+AVERAGE(BO9:BO1160)</f>
        <v>1</v>
      </c>
      <c r="BP7" s="240">
        <f t="shared" si="34"/>
        <v>1</v>
      </c>
      <c r="BQ7" s="240">
        <f t="shared" si="34"/>
        <v>0.99523809523809537</v>
      </c>
      <c r="BR7" s="240">
        <f t="shared" si="34"/>
        <v>0.98571428571428577</v>
      </c>
      <c r="BS7" s="240">
        <f t="shared" si="34"/>
        <v>1</v>
      </c>
      <c r="BT7" s="240">
        <f t="shared" si="34"/>
        <v>0.95</v>
      </c>
      <c r="BU7" s="240">
        <f t="shared" si="34"/>
        <v>1</v>
      </c>
      <c r="BV7" s="240">
        <f t="shared" si="34"/>
        <v>1</v>
      </c>
      <c r="BW7" s="240">
        <f t="shared" si="34"/>
        <v>1</v>
      </c>
      <c r="BX7" s="240">
        <f t="shared" si="34"/>
        <v>0.998</v>
      </c>
      <c r="BY7" s="240">
        <f t="shared" si="34"/>
        <v>1</v>
      </c>
      <c r="BZ7" s="240">
        <f t="shared" si="34"/>
        <v>0.99090909090909096</v>
      </c>
      <c r="CA7" s="240">
        <f t="shared" si="34"/>
        <v>0.9</v>
      </c>
      <c r="CB7" s="240">
        <f t="shared" si="34"/>
        <v>0.9</v>
      </c>
      <c r="CC7" s="240">
        <f t="shared" si="34"/>
        <v>1</v>
      </c>
      <c r="CD7" s="240">
        <f t="shared" si="34"/>
        <v>1</v>
      </c>
      <c r="CE7" s="240">
        <f t="shared" si="34"/>
        <v>1</v>
      </c>
      <c r="CF7" s="240">
        <f t="shared" si="34"/>
        <v>1</v>
      </c>
      <c r="CG7" s="240">
        <f t="shared" si="34"/>
        <v>1</v>
      </c>
      <c r="CH7" s="240">
        <f t="shared" si="34"/>
        <v>1</v>
      </c>
      <c r="CI7" s="240">
        <f t="shared" si="34"/>
        <v>1</v>
      </c>
      <c r="CJ7" s="240">
        <f t="shared" si="34"/>
        <v>1</v>
      </c>
      <c r="CK7" s="240">
        <f t="shared" si="34"/>
        <v>1</v>
      </c>
      <c r="CL7" s="240">
        <f t="shared" si="34"/>
        <v>1</v>
      </c>
      <c r="CM7" s="240">
        <f t="shared" si="34"/>
        <v>1</v>
      </c>
      <c r="CN7" s="240">
        <f t="shared" si="34"/>
        <v>1</v>
      </c>
      <c r="CP7" s="367">
        <f>COUNTIF(CP9:CP1160,"4to trimestre")</f>
        <v>1</v>
      </c>
      <c r="CQ7" s="367">
        <f t="shared" ref="CQ7:DP7" si="35">COUNTIF(CQ9:CQ1160,"4to trimestre")</f>
        <v>3</v>
      </c>
      <c r="CR7" s="367">
        <f t="shared" si="35"/>
        <v>1</v>
      </c>
      <c r="CS7" s="367">
        <f t="shared" si="35"/>
        <v>83</v>
      </c>
      <c r="CT7" s="367">
        <f t="shared" si="35"/>
        <v>9</v>
      </c>
      <c r="CU7" s="367">
        <f t="shared" si="35"/>
        <v>1</v>
      </c>
      <c r="CV7" s="367">
        <f t="shared" si="35"/>
        <v>0</v>
      </c>
      <c r="CW7" s="367">
        <f t="shared" si="35"/>
        <v>0</v>
      </c>
      <c r="CX7" s="367">
        <f t="shared" si="35"/>
        <v>1</v>
      </c>
      <c r="CY7" s="367">
        <f t="shared" si="35"/>
        <v>1</v>
      </c>
      <c r="CZ7" s="367">
        <f t="shared" si="35"/>
        <v>21</v>
      </c>
      <c r="DA7" s="367">
        <f t="shared" si="35"/>
        <v>2</v>
      </c>
      <c r="DB7" s="367">
        <f t="shared" si="35"/>
        <v>4</v>
      </c>
      <c r="DC7" s="367">
        <f t="shared" si="35"/>
        <v>2</v>
      </c>
      <c r="DD7" s="367">
        <f t="shared" si="35"/>
        <v>2</v>
      </c>
      <c r="DE7" s="367">
        <f t="shared" si="35"/>
        <v>5</v>
      </c>
      <c r="DF7" s="367">
        <f t="shared" si="35"/>
        <v>4</v>
      </c>
      <c r="DG7" s="367">
        <f t="shared" si="35"/>
        <v>0</v>
      </c>
      <c r="DH7" s="367">
        <f t="shared" si="35"/>
        <v>0</v>
      </c>
      <c r="DI7" s="367">
        <f t="shared" si="35"/>
        <v>0</v>
      </c>
      <c r="DJ7" s="367">
        <f t="shared" si="35"/>
        <v>1</v>
      </c>
      <c r="DK7" s="367">
        <f t="shared" si="35"/>
        <v>6</v>
      </c>
      <c r="DL7" s="367">
        <f t="shared" si="35"/>
        <v>14</v>
      </c>
      <c r="DM7" s="367">
        <f t="shared" si="35"/>
        <v>10</v>
      </c>
      <c r="DN7" s="367">
        <f t="shared" si="35"/>
        <v>4</v>
      </c>
      <c r="DO7" s="367">
        <f t="shared" si="35"/>
        <v>4</v>
      </c>
      <c r="DP7" s="367">
        <f t="shared" si="35"/>
        <v>4</v>
      </c>
    </row>
    <row r="8" spans="1:120" ht="58.5" customHeight="1" thickTop="1" x14ac:dyDescent="0.25">
      <c r="A8" s="33" t="s">
        <v>4524</v>
      </c>
      <c r="B8" s="33" t="s">
        <v>8</v>
      </c>
      <c r="C8" s="33" t="s">
        <v>9</v>
      </c>
      <c r="D8" s="33" t="s">
        <v>10</v>
      </c>
      <c r="E8" s="34" t="s">
        <v>11</v>
      </c>
      <c r="F8" s="33" t="s">
        <v>12</v>
      </c>
      <c r="G8" s="33" t="s">
        <v>13</v>
      </c>
      <c r="H8" s="33" t="s">
        <v>14</v>
      </c>
      <c r="I8" s="33" t="s">
        <v>15</v>
      </c>
      <c r="J8" s="33" t="s">
        <v>16</v>
      </c>
      <c r="K8" s="33" t="s">
        <v>17</v>
      </c>
      <c r="L8" s="33" t="s">
        <v>18</v>
      </c>
      <c r="M8" s="33" t="s">
        <v>19</v>
      </c>
      <c r="N8" s="33" t="s">
        <v>20</v>
      </c>
      <c r="O8" s="33" t="s">
        <v>21</v>
      </c>
      <c r="P8" s="33" t="s">
        <v>22</v>
      </c>
      <c r="Q8" s="35" t="s">
        <v>23</v>
      </c>
      <c r="R8" s="36" t="s">
        <v>24</v>
      </c>
      <c r="S8" s="37" t="s">
        <v>25</v>
      </c>
      <c r="T8" s="33" t="s">
        <v>26</v>
      </c>
      <c r="U8" s="33" t="s">
        <v>27</v>
      </c>
      <c r="V8" s="38" t="s">
        <v>28</v>
      </c>
      <c r="W8" s="38" t="s">
        <v>29</v>
      </c>
      <c r="X8" s="39" t="s">
        <v>30</v>
      </c>
      <c r="Y8" s="39" t="s">
        <v>32</v>
      </c>
      <c r="Z8" s="45" t="s">
        <v>6</v>
      </c>
      <c r="AA8" s="40" t="s">
        <v>34</v>
      </c>
      <c r="AB8" s="41" t="s">
        <v>35</v>
      </c>
      <c r="AC8" s="44" t="s">
        <v>36</v>
      </c>
      <c r="AD8" s="44" t="s">
        <v>31</v>
      </c>
      <c r="AE8" s="41" t="s">
        <v>37</v>
      </c>
      <c r="AF8" s="44" t="s">
        <v>38</v>
      </c>
      <c r="AG8" s="43" t="s">
        <v>33</v>
      </c>
      <c r="AH8" s="42" t="s">
        <v>39</v>
      </c>
      <c r="AI8" s="235" t="s">
        <v>4536</v>
      </c>
      <c r="AJ8" s="235" t="s">
        <v>4572</v>
      </c>
      <c r="AK8" s="235"/>
      <c r="AL8" s="46" t="s">
        <v>40</v>
      </c>
      <c r="AM8" s="47" t="s">
        <v>41</v>
      </c>
      <c r="AN8" s="47" t="s">
        <v>42</v>
      </c>
      <c r="AO8" s="3" t="s">
        <v>43</v>
      </c>
      <c r="AP8" s="47" t="s">
        <v>44</v>
      </c>
      <c r="AQ8" s="48" t="s">
        <v>45</v>
      </c>
      <c r="AR8" s="47" t="s">
        <v>46</v>
      </c>
      <c r="AS8" s="48" t="s">
        <v>47</v>
      </c>
      <c r="AT8" s="48" t="s">
        <v>48</v>
      </c>
      <c r="AU8" s="47" t="s">
        <v>50</v>
      </c>
      <c r="AV8" s="47" t="s">
        <v>51</v>
      </c>
      <c r="AW8" s="48" t="s">
        <v>54</v>
      </c>
      <c r="AX8" s="47" t="s">
        <v>55</v>
      </c>
      <c r="AY8" s="47" t="s">
        <v>56</v>
      </c>
      <c r="AZ8" s="48" t="s">
        <v>57</v>
      </c>
      <c r="BA8" s="47" t="s">
        <v>58</v>
      </c>
      <c r="BB8" s="48" t="s">
        <v>59</v>
      </c>
      <c r="BC8" s="48" t="s">
        <v>61</v>
      </c>
      <c r="BD8" s="47" t="s">
        <v>62</v>
      </c>
      <c r="BE8" s="47" t="s">
        <v>63</v>
      </c>
      <c r="BF8" s="47" t="s">
        <v>64</v>
      </c>
      <c r="BG8" s="48" t="s">
        <v>67</v>
      </c>
      <c r="BH8" s="47" t="s">
        <v>68</v>
      </c>
      <c r="BI8" s="47" t="s">
        <v>69</v>
      </c>
      <c r="BJ8" s="48" t="s">
        <v>70</v>
      </c>
      <c r="BK8" s="47" t="s">
        <v>71</v>
      </c>
      <c r="BL8" s="47" t="s">
        <v>72</v>
      </c>
      <c r="BN8" s="46" t="s">
        <v>40</v>
      </c>
      <c r="BO8" s="47" t="s">
        <v>41</v>
      </c>
      <c r="BP8" s="47" t="s">
        <v>42</v>
      </c>
      <c r="BQ8" s="3" t="s">
        <v>43</v>
      </c>
      <c r="BR8" s="47" t="s">
        <v>44</v>
      </c>
      <c r="BS8" s="48" t="s">
        <v>45</v>
      </c>
      <c r="BT8" s="47" t="s">
        <v>46</v>
      </c>
      <c r="BU8" s="48" t="s">
        <v>47</v>
      </c>
      <c r="BV8" s="48" t="s">
        <v>48</v>
      </c>
      <c r="BW8" s="47" t="s">
        <v>50</v>
      </c>
      <c r="BX8" s="47" t="s">
        <v>51</v>
      </c>
      <c r="BY8" s="48" t="s">
        <v>54</v>
      </c>
      <c r="BZ8" s="47" t="s">
        <v>55</v>
      </c>
      <c r="CA8" s="47" t="s">
        <v>56</v>
      </c>
      <c r="CB8" s="48" t="s">
        <v>57</v>
      </c>
      <c r="CC8" s="47" t="s">
        <v>58</v>
      </c>
      <c r="CD8" s="48" t="s">
        <v>59</v>
      </c>
      <c r="CE8" s="48" t="s">
        <v>61</v>
      </c>
      <c r="CF8" s="47" t="s">
        <v>62</v>
      </c>
      <c r="CG8" s="47" t="s">
        <v>63</v>
      </c>
      <c r="CH8" s="47" t="s">
        <v>64</v>
      </c>
      <c r="CI8" s="48" t="s">
        <v>67</v>
      </c>
      <c r="CJ8" s="47" t="s">
        <v>68</v>
      </c>
      <c r="CK8" s="47" t="s">
        <v>69</v>
      </c>
      <c r="CL8" s="48" t="s">
        <v>70</v>
      </c>
      <c r="CM8" s="47" t="s">
        <v>71</v>
      </c>
      <c r="CN8" s="47" t="s">
        <v>72</v>
      </c>
      <c r="CP8" s="46" t="s">
        <v>40</v>
      </c>
      <c r="CQ8" s="47" t="s">
        <v>41</v>
      </c>
      <c r="CR8" s="47" t="s">
        <v>42</v>
      </c>
      <c r="CS8" s="3" t="s">
        <v>43</v>
      </c>
      <c r="CT8" s="47" t="s">
        <v>44</v>
      </c>
      <c r="CU8" s="48" t="s">
        <v>45</v>
      </c>
      <c r="CV8" s="47" t="s">
        <v>46</v>
      </c>
      <c r="CW8" s="48" t="s">
        <v>47</v>
      </c>
      <c r="CX8" s="48" t="s">
        <v>48</v>
      </c>
      <c r="CY8" s="47" t="s">
        <v>50</v>
      </c>
      <c r="CZ8" s="47" t="s">
        <v>51</v>
      </c>
      <c r="DA8" s="48" t="s">
        <v>54</v>
      </c>
      <c r="DB8" s="47" t="s">
        <v>55</v>
      </c>
      <c r="DC8" s="47" t="s">
        <v>56</v>
      </c>
      <c r="DD8" s="48" t="s">
        <v>57</v>
      </c>
      <c r="DE8" s="47" t="s">
        <v>58</v>
      </c>
      <c r="DF8" s="48" t="s">
        <v>59</v>
      </c>
      <c r="DG8" s="48" t="s">
        <v>61</v>
      </c>
      <c r="DH8" s="47" t="s">
        <v>62</v>
      </c>
      <c r="DI8" s="47" t="s">
        <v>63</v>
      </c>
      <c r="DJ8" s="47" t="s">
        <v>64</v>
      </c>
      <c r="DK8" s="48" t="s">
        <v>67</v>
      </c>
      <c r="DL8" s="47" t="s">
        <v>68</v>
      </c>
      <c r="DM8" s="47" t="s">
        <v>69</v>
      </c>
      <c r="DN8" s="48" t="s">
        <v>70</v>
      </c>
      <c r="DO8" s="47" t="s">
        <v>71</v>
      </c>
      <c r="DP8" s="47" t="s">
        <v>72</v>
      </c>
    </row>
    <row r="9" spans="1:120" ht="74.25" hidden="1" customHeight="1" x14ac:dyDescent="0.25">
      <c r="A9" s="49" t="s">
        <v>4519</v>
      </c>
      <c r="B9" s="49">
        <v>10</v>
      </c>
      <c r="C9" s="49" t="s">
        <v>40</v>
      </c>
      <c r="D9" s="49" t="s">
        <v>73</v>
      </c>
      <c r="E9" s="49">
        <v>0</v>
      </c>
      <c r="F9" s="49" t="s">
        <v>74</v>
      </c>
      <c r="G9" s="49" t="str">
        <f>+IF(H9="Producto",F9,IF(H9="Producto Act Compartidas",F9,G8))</f>
        <v>10-1</v>
      </c>
      <c r="H9" s="49" t="s">
        <v>75</v>
      </c>
      <c r="I9" s="49" t="s">
        <v>76</v>
      </c>
      <c r="J9" s="49" t="s">
        <v>77</v>
      </c>
      <c r="K9" s="49" t="s">
        <v>78</v>
      </c>
      <c r="L9" s="49" t="s">
        <v>79</v>
      </c>
      <c r="M9" s="49" t="s">
        <v>80</v>
      </c>
      <c r="N9" s="49" t="s">
        <v>81</v>
      </c>
      <c r="O9" s="49" t="s">
        <v>82</v>
      </c>
      <c r="P9" s="49" t="s">
        <v>83</v>
      </c>
      <c r="Q9" s="50">
        <v>0.4</v>
      </c>
      <c r="R9" s="50"/>
      <c r="S9" s="49">
        <v>1</v>
      </c>
      <c r="T9" s="49" t="s">
        <v>84</v>
      </c>
      <c r="U9" s="49" t="s">
        <v>85</v>
      </c>
      <c r="V9" s="51">
        <v>44958</v>
      </c>
      <c r="W9" s="51">
        <v>45275</v>
      </c>
      <c r="X9" s="49" t="s">
        <v>86</v>
      </c>
      <c r="Y9" s="49" t="s">
        <v>87</v>
      </c>
      <c r="Z9" s="59" t="s">
        <v>100</v>
      </c>
      <c r="AA9" s="52">
        <v>1</v>
      </c>
      <c r="AB9" s="23" t="s">
        <v>90</v>
      </c>
      <c r="AC9" s="23">
        <v>45274</v>
      </c>
      <c r="AD9" s="52">
        <v>1</v>
      </c>
      <c r="AE9" s="23" t="s">
        <v>91</v>
      </c>
      <c r="AF9" s="23">
        <v>45274</v>
      </c>
      <c r="AG9" s="52" t="s">
        <v>79</v>
      </c>
      <c r="AH9" s="52" t="s">
        <v>92</v>
      </c>
      <c r="AI9" s="52">
        <f t="shared" ref="AI9:AI72" si="36">+IF(H9="Producto",AD9*Q9,AD9*R9)</f>
        <v>0.4</v>
      </c>
      <c r="AJ9" s="52"/>
      <c r="AK9" s="52"/>
      <c r="AL9" s="239" t="str">
        <f>IF(AL$8=$C9,"",IF($H9="Producto","",IF(ISNUMBER(FIND(AL$8,$X9,1)),AD9,"")))</f>
        <v/>
      </c>
      <c r="AM9" s="239" t="str">
        <f>IF(AM$8=$C9,"",IF($H9="Producto","",IF(ISNUMBER(FIND(AM$8,$X9,1)),AD9,"")))</f>
        <v/>
      </c>
      <c r="AN9" s="239" t="str">
        <f>IF(AN$8=$C9,"",IF($H9="Producto","",IF(ISNUMBER(FIND(AN$8,$X9,1)),AD9,"")))</f>
        <v/>
      </c>
      <c r="AO9" s="239" t="str">
        <f>IF(AO$8=$C9,"",IF($H9="Producto","",IF(ISNUMBER(FIND(AO$8,$X9,1)),AD9,"")))</f>
        <v/>
      </c>
      <c r="AP9" s="239" t="str">
        <f>IF(AP$8=$C9,"",IF($H9="Producto","",IF(ISNUMBER(FIND(AP$8,$X9,1)),AD9,"")))</f>
        <v/>
      </c>
      <c r="AQ9" s="239" t="str">
        <f>IF(AQ$8=$C9,"",IF($H9="Producto","",IF(ISNUMBER(FIND(AQ$8,$X9,1)),AD9,"")))</f>
        <v/>
      </c>
      <c r="AR9" s="239" t="str">
        <f>IF(AR$8=$C9,"",IF($H9="Producto","",IF(ISNUMBER(FIND(AR$8,$X9,1)),AD9,"")))</f>
        <v/>
      </c>
      <c r="AS9" s="239" t="str">
        <f>IF(AS$8=$C9,"",IF($H9="Producto","",IF(ISNUMBER(FIND(AS$8,$X9,1)),AD9,"")))</f>
        <v/>
      </c>
      <c r="AT9" s="239" t="str">
        <f>IF(AT$8=$C9,"",IF($H9="Producto","",IF(ISNUMBER(FIND(AT$8,$X9,1)),AD9,"")))</f>
        <v/>
      </c>
      <c r="AU9" s="239" t="str">
        <f t="shared" ref="AU9:AU72" si="37">IF(AU$8=$C9,"",IF($H9="Producto","",IF(ISNUMBER(FIND(AU$8,$X9,1)),AD9,"")))</f>
        <v/>
      </c>
      <c r="AV9" s="239" t="str">
        <f t="shared" ref="AV9:AV72" si="38">IF(AV$8=$C9,"",IF($H9="Producto","",IF(ISNUMBER(FIND(AV$8,$X9,1)),AD9,"")))</f>
        <v/>
      </c>
      <c r="AW9" s="239" t="str">
        <f t="shared" ref="AW9:AW72" si="39">IF(AW$8=$C9,"",IF($H9="Producto","",IF(ISNUMBER(FIND(AW$8,$X9,1)),AD9,"")))</f>
        <v/>
      </c>
      <c r="AX9" s="239" t="str">
        <f t="shared" ref="AX9:AX72" si="40">IF(AX$8=$C9,"",IF($H9="Producto","",IF(ISNUMBER(FIND(AX$8,$X9,1)),AD9,"")))</f>
        <v/>
      </c>
      <c r="AY9" s="239" t="str">
        <f t="shared" ref="AY9:AY72" si="41">IF(AY$8=$C9,"",IF($H9="Producto","",IF(ISNUMBER(FIND(AY$8,$X9,1)),AD9,"")))</f>
        <v/>
      </c>
      <c r="AZ9" s="239" t="str">
        <f t="shared" ref="AZ9:AZ72" si="42">IF(AZ$8=$C9,"",IF($H9="Producto","",IF(ISNUMBER(FIND(AZ$8,$X9,1)),AD9,"")))</f>
        <v/>
      </c>
      <c r="BA9" s="239" t="str">
        <f t="shared" ref="BA9:BA72" si="43">IF(BA$8=$C9,"",IF($H9="Producto","",IF(ISNUMBER(FIND(BA$8,$X9,1)),AD9,"")))</f>
        <v/>
      </c>
      <c r="BB9" s="239" t="str">
        <f t="shared" ref="BB9:BB72" si="44">IF(BB$8=$C9,"",IF($H9="Producto","",IF(ISNUMBER(FIND(BB$8,$X9,1)),AD9,"")))</f>
        <v/>
      </c>
      <c r="BC9" s="239" t="str">
        <f t="shared" ref="BC9:BC72" si="45">IF(BC$8=$C9,"",IF($H9="Producto","",IF(ISNUMBER(FIND(BC$8,$X9,1)),AD9,"")))</f>
        <v/>
      </c>
      <c r="BD9" s="239" t="str">
        <f t="shared" ref="BD9:BD72" si="46">IF(BD$8=$C9,"",IF($H9="Producto","",IF(ISNUMBER(FIND(BD$8,$X9,1)),AD9,"")))</f>
        <v/>
      </c>
      <c r="BE9" s="239" t="str">
        <f t="shared" ref="BE9:BE72" si="47">IF(BE$8=$C9,"",IF($H9="Producto","",IF(ISNUMBER(FIND(BE$8,$X9,1)),AD9,"")))</f>
        <v/>
      </c>
      <c r="BF9" s="239" t="str">
        <f t="shared" ref="BF9:BF72" si="48">IF(BF$8=$C9,"",IF($H9="Producto","",IF(ISNUMBER(FIND(BF$8,$X9,1)),AD9,"")))</f>
        <v/>
      </c>
      <c r="BG9" s="239" t="str">
        <f t="shared" ref="BG9:BG72" si="49">IF(BG$8=$C9,"",IF($H9="Producto","",IF(ISNUMBER(FIND(BG$8,$X9,1)),AD9,"")))</f>
        <v/>
      </c>
      <c r="BH9" s="239" t="str">
        <f t="shared" ref="BH9:BH72" si="50">IF(BH$8=$C9,"",IF($H9="Producto","",IF(ISNUMBER(FIND(BH$8,$X9,1)),AD9,"")))</f>
        <v/>
      </c>
      <c r="BI9" s="239" t="str">
        <f t="shared" ref="BI9:BI72" si="51">IF(BI$8=$C9,"",IF($H9="Producto","",IF(ISNUMBER(FIND(BI$8,$X9,1)),AD9,"")))</f>
        <v/>
      </c>
      <c r="BJ9" s="239" t="str">
        <f t="shared" ref="BJ9:BJ72" si="52">IF(BJ$8=$C9,"",IF($H9="Producto","",IF(ISNUMBER(FIND(BJ$8,$X9,1)),AD9,"")))</f>
        <v/>
      </c>
      <c r="BK9" s="239" t="str">
        <f t="shared" ref="BK9:BK72" si="53">IF(BK$8=$C9,"",IF($H9="Producto","",IF(ISNUMBER(FIND(BK$8,$X9,1)),AD9,"")))</f>
        <v/>
      </c>
      <c r="BL9" s="239" t="str">
        <f t="shared" ref="BL9:BL72" si="54">IF(BL$8=$C9,"",IF($H9="Producto","",IF(ISNUMBER(FIND(BL$8,$X9,1)),AD9,"")))</f>
        <v/>
      </c>
      <c r="BN9" s="239" t="str">
        <f>IF(AL$8=$C9,"",IF($H9="Producto","",IF(ISNUMBER(FIND(AL$8,$X9,1)),AH9,"")))</f>
        <v/>
      </c>
      <c r="BO9" s="239" t="str">
        <f>IF(AM$8=$C9,"",IF($H9="Producto","",IF(ISNUMBER(FIND(AM$8,$X9,1)),AH9,"")))</f>
        <v/>
      </c>
      <c r="BP9" s="239" t="str">
        <f>IF(AN$8=$C9,"",IF($H9="Producto","",IF(ISNUMBER(FIND(AN$8,$X9,1)),AH9,"")))</f>
        <v/>
      </c>
      <c r="BQ9" s="239" t="str">
        <f>IF(AO$8=$C9,"",IF($H9="Producto","",IF(ISNUMBER(FIND(AO$8,$X9,1)),AH9,"")))</f>
        <v/>
      </c>
      <c r="BR9" s="239" t="str">
        <f>IF(AP$8=$C9,"",IF($H9="Producto","",IF(ISNUMBER(FIND(AP$8,$X9,1)),AH9,"")))</f>
        <v/>
      </c>
      <c r="BS9" s="239" t="str">
        <f>IF(AQ$8=$C9,"",IF($H9="Producto","",IF(ISNUMBER(FIND(AQ$8,$X9,1)),AH9,"")))</f>
        <v/>
      </c>
      <c r="BT9" s="239" t="str">
        <f>IF(AR$8=$C9,"",IF($H9="Producto","",IF(ISNUMBER(FIND(AR$8,$X9,1)),AH9,"")))</f>
        <v/>
      </c>
      <c r="BU9" s="239" t="str">
        <f>IF(AS$8=$C9,"",IF($H9="Producto","",IF(ISNUMBER(FIND(AS$8,$X9,1)),AH9,"")))</f>
        <v/>
      </c>
      <c r="BV9" s="239" t="str">
        <f>IF(AT$8=$C9,"",IF($H9="Producto","",IF(ISNUMBER(FIND(AT$8,$X9,1)),AH9,"")))</f>
        <v/>
      </c>
      <c r="BW9" s="239" t="str">
        <f>IF(AU$8=$C9,"",IF($H9="Producto","",IF(ISNUMBER(FIND(AU$8,$X9,1)),AH9,"")))</f>
        <v/>
      </c>
      <c r="BX9" s="239" t="str">
        <f>IF(AV$8=$C9,"",IF($H9="Producto","",IF(ISNUMBER(FIND(AV$8,$X9,1)),AH9,"")))</f>
        <v/>
      </c>
      <c r="BY9" s="239" t="str">
        <f>IF(AW$8=$C9,"",IF($H9="Producto","",IF(ISNUMBER(FIND(AW$8,$X9,1)),AH9,"")))</f>
        <v/>
      </c>
      <c r="BZ9" s="239" t="str">
        <f>IF(AX$8=$C9,"",IF($H9="Producto","",IF(ISNUMBER(FIND(AX$8,$X9,1)),AH9,"")))</f>
        <v/>
      </c>
      <c r="CA9" s="239" t="str">
        <f>IF(AY$8=$C9,"",IF($H9="Producto","",IF(ISNUMBER(FIND(AY$8,$X9,1)),AH9,"")))</f>
        <v/>
      </c>
      <c r="CB9" s="239" t="str">
        <f>IF(AZ$8=$C9,"",IF($H9="Producto","",IF(ISNUMBER(FIND(AZ$8,$X9,1)),AH9,"")))</f>
        <v/>
      </c>
      <c r="CC9" s="239" t="str">
        <f>IF(BA$8=$C9,"",IF($H9="Producto","",IF(ISNUMBER(FIND(BA$8,$X9,1)),AH9,"")))</f>
        <v/>
      </c>
      <c r="CD9" s="239" t="str">
        <f>IF(BB$8=$C9,"",IF($H9="Producto","",IF(ISNUMBER(FIND(BB$8,$X9,1)),AH9,"")))</f>
        <v/>
      </c>
      <c r="CE9" s="239" t="str">
        <f>IF(BC$8=$C9,"",IF($H9="Producto","",IF(ISNUMBER(FIND(BC$8,$X9,1)),AH9,"")))</f>
        <v/>
      </c>
      <c r="CF9" s="239" t="str">
        <f>IF(BD$8=$C9,"",IF($H9="Producto","",IF(ISNUMBER(FIND(BD$8,$X9,1)),AH9,"")))</f>
        <v/>
      </c>
      <c r="CG9" s="239" t="str">
        <f>IF(BE$8=$C9,"",IF($H9="Producto","",IF(ISNUMBER(FIND(BE$8,$X9,1)),AH9,"")))</f>
        <v/>
      </c>
      <c r="CH9" s="239" t="str">
        <f>IF(BF$8=$C9,"",IF($H9="Producto","",IF(ISNUMBER(FIND(BF$8,$X9,1)),AH9,"")))</f>
        <v/>
      </c>
      <c r="CI9" s="239" t="str">
        <f>IF(BG$8=$C9,"",IF($H9="Producto","",IF(ISNUMBER(FIND(BG$8,$X9,1)),AH9,"")))</f>
        <v/>
      </c>
      <c r="CJ9" s="239" t="str">
        <f>IF(BH$8=$C9,"",IF($H9="Producto","",IF(ISNUMBER(FIND(BH$8,$X9,1)),AH9,"")))</f>
        <v/>
      </c>
      <c r="CK9" s="239" t="str">
        <f>IF(BI$8=$C9,"",IF($H9="Producto","",IF(ISNUMBER(FIND(BI$8,$X9,1)),AH9,"")))</f>
        <v/>
      </c>
      <c r="CL9" s="239" t="str">
        <f>IF(BJ$8=$C9,"",IF($H9="Producto","",IF(ISNUMBER(FIND(BJ$8,$X9,1)),AH9,"")))</f>
        <v/>
      </c>
      <c r="CM9" s="239" t="str">
        <f>IF(BK$8=$C9,"",IF($H9="Producto","",IF(ISNUMBER(FIND(BK$8,$X9,1)),AH9,"")))</f>
        <v/>
      </c>
      <c r="CN9" s="239" t="str">
        <f>IF(BL$8=$C9,"",IF($H9="Producto","",IF(ISNUMBER(FIND(BL$8,$X9,1)),AH9,"")))</f>
        <v/>
      </c>
      <c r="CP9" s="239" t="str">
        <f>IF(AL$8=$C9,"",IF($H9="Producto","",IF(ISNUMBER(FIND(AL$8,$X9,1)),$Y9,"")))</f>
        <v/>
      </c>
      <c r="CQ9" s="239" t="str">
        <f t="shared" ref="CQ9:DP9" si="55">IF(AM$8=$C9,"",IF($H9="Producto","",IF(ISNUMBER(FIND(AM$8,$X9,1)),$Y9,"")))</f>
        <v/>
      </c>
      <c r="CR9" s="239" t="str">
        <f t="shared" si="55"/>
        <v/>
      </c>
      <c r="CS9" s="239" t="str">
        <f t="shared" si="55"/>
        <v/>
      </c>
      <c r="CT9" s="239" t="str">
        <f t="shared" si="55"/>
        <v/>
      </c>
      <c r="CU9" s="239" t="str">
        <f t="shared" si="55"/>
        <v/>
      </c>
      <c r="CV9" s="239" t="str">
        <f t="shared" si="55"/>
        <v/>
      </c>
      <c r="CW9" s="239" t="str">
        <f t="shared" si="55"/>
        <v/>
      </c>
      <c r="CX9" s="239" t="str">
        <f t="shared" si="55"/>
        <v/>
      </c>
      <c r="CY9" s="239" t="str">
        <f t="shared" si="55"/>
        <v/>
      </c>
      <c r="CZ9" s="239" t="str">
        <f t="shared" si="55"/>
        <v/>
      </c>
      <c r="DA9" s="239" t="str">
        <f t="shared" si="55"/>
        <v/>
      </c>
      <c r="DB9" s="239" t="str">
        <f t="shared" si="55"/>
        <v/>
      </c>
      <c r="DC9" s="239" t="str">
        <f t="shared" si="55"/>
        <v/>
      </c>
      <c r="DD9" s="239" t="str">
        <f t="shared" si="55"/>
        <v/>
      </c>
      <c r="DE9" s="239" t="str">
        <f t="shared" si="55"/>
        <v/>
      </c>
      <c r="DF9" s="239" t="str">
        <f t="shared" si="55"/>
        <v/>
      </c>
      <c r="DG9" s="239" t="str">
        <f t="shared" si="55"/>
        <v/>
      </c>
      <c r="DH9" s="239" t="str">
        <f t="shared" si="55"/>
        <v/>
      </c>
      <c r="DI9" s="239" t="str">
        <f t="shared" si="55"/>
        <v/>
      </c>
      <c r="DJ9" s="239" t="str">
        <f t="shared" si="55"/>
        <v/>
      </c>
      <c r="DK9" s="239" t="str">
        <f t="shared" si="55"/>
        <v/>
      </c>
      <c r="DL9" s="239" t="str">
        <f t="shared" si="55"/>
        <v/>
      </c>
      <c r="DM9" s="239" t="str">
        <f t="shared" si="55"/>
        <v/>
      </c>
      <c r="DN9" s="239" t="str">
        <f t="shared" si="55"/>
        <v/>
      </c>
      <c r="DO9" s="239" t="str">
        <f t="shared" si="55"/>
        <v/>
      </c>
      <c r="DP9" s="239" t="str">
        <f t="shared" si="55"/>
        <v/>
      </c>
    </row>
    <row r="10" spans="1:120" ht="96.75" hidden="1" customHeight="1" x14ac:dyDescent="0.25">
      <c r="A10" s="53" t="s">
        <v>4519</v>
      </c>
      <c r="B10" s="53">
        <v>10</v>
      </c>
      <c r="C10" s="53" t="s">
        <v>40</v>
      </c>
      <c r="D10" s="53" t="s">
        <v>73</v>
      </c>
      <c r="E10" s="53">
        <v>0</v>
      </c>
      <c r="F10" s="55" t="s">
        <v>93</v>
      </c>
      <c r="G10" s="53" t="str">
        <f t="shared" ref="G10:G73" si="56">+IF(H10="Producto",F10,IF(H10="Producto Act Compartidas",F10,G9))</f>
        <v>10-1</v>
      </c>
      <c r="H10" s="53" t="s">
        <v>94</v>
      </c>
      <c r="I10" s="53" t="s">
        <v>76</v>
      </c>
      <c r="J10" s="53" t="s">
        <v>80</v>
      </c>
      <c r="K10" s="53" t="s">
        <v>80</v>
      </c>
      <c r="L10" s="53" t="s">
        <v>80</v>
      </c>
      <c r="M10" s="53" t="s">
        <v>80</v>
      </c>
      <c r="N10" s="53" t="s">
        <v>80</v>
      </c>
      <c r="O10" s="53" t="s">
        <v>80</v>
      </c>
      <c r="P10" s="53" t="s">
        <v>95</v>
      </c>
      <c r="Q10" s="52">
        <v>0.3</v>
      </c>
      <c r="R10" s="52">
        <f>+Q10*Q9</f>
        <v>0.12</v>
      </c>
      <c r="S10" s="53">
        <v>1</v>
      </c>
      <c r="T10" s="53" t="s">
        <v>84</v>
      </c>
      <c r="U10" s="53" t="s">
        <v>96</v>
      </c>
      <c r="V10" s="23">
        <v>44958</v>
      </c>
      <c r="W10" s="23">
        <v>44974</v>
      </c>
      <c r="X10" s="53" t="s">
        <v>86</v>
      </c>
      <c r="Y10" s="49" t="s">
        <v>97</v>
      </c>
      <c r="Z10" s="59" t="s">
        <v>100</v>
      </c>
      <c r="AA10" s="57">
        <v>1</v>
      </c>
      <c r="AB10" s="58" t="s">
        <v>98</v>
      </c>
      <c r="AC10" s="58">
        <v>44974</v>
      </c>
      <c r="AD10" s="57">
        <v>1</v>
      </c>
      <c r="AE10" s="58" t="s">
        <v>99</v>
      </c>
      <c r="AF10" s="58">
        <v>44974</v>
      </c>
      <c r="AG10" s="57" t="s">
        <v>79</v>
      </c>
      <c r="AH10" s="57">
        <v>1</v>
      </c>
      <c r="AI10" s="52">
        <f t="shared" si="36"/>
        <v>0.12</v>
      </c>
      <c r="AJ10" s="52">
        <f>+AI10/R10</f>
        <v>1</v>
      </c>
      <c r="AK10" s="52"/>
      <c r="AL10" s="239" t="str">
        <f t="shared" ref="AL10:AL73" si="57">IF(AL$8=$C10,"",IF($H10="Producto","",IF(ISNUMBER(FIND(AL$8,$X10,1)),AD10,"")))</f>
        <v/>
      </c>
      <c r="AM10" s="239" t="str">
        <f t="shared" ref="AM10:AM73" si="58">IF(AM$8=$C10,"",IF($H10="Producto","",IF(ISNUMBER(FIND(AM$8,$X10,1)),AD10,"")))</f>
        <v/>
      </c>
      <c r="AN10" s="239" t="str">
        <f t="shared" ref="AN10:AN73" si="59">IF(AN$8=$C10,"",IF($H10="Producto","",IF(ISNUMBER(FIND(AN$8,$X10,1)),AD10,"")))</f>
        <v/>
      </c>
      <c r="AO10" s="239">
        <f t="shared" ref="AO10:AO73" si="60">IF(AO$8=$C10,"",IF($H10="Producto","",IF(ISNUMBER(FIND(AO$8,$X10,1)),AD10,"")))</f>
        <v>1</v>
      </c>
      <c r="AP10" s="239" t="str">
        <f t="shared" ref="AP10:AP73" si="61">IF(AP$8=$C10,"",IF($H10="Producto","",IF(ISNUMBER(FIND(AP$8,$X10,1)),AD10,"")))</f>
        <v/>
      </c>
      <c r="AQ10" s="239" t="str">
        <f t="shared" ref="AQ10:AQ73" si="62">IF(AQ$8=$C10,"",IF($H10="Producto","",IF(ISNUMBER(FIND(AQ$8,$X10,1)),AD10,"")))</f>
        <v/>
      </c>
      <c r="AR10" s="239" t="str">
        <f t="shared" ref="AR10:AR73" si="63">IF(AR$8=$C10,"",IF($H10="Producto","",IF(ISNUMBER(FIND(AR$8,$X10,1)),AD10,"")))</f>
        <v/>
      </c>
      <c r="AS10" s="239" t="str">
        <f t="shared" ref="AS10:AS73" si="64">IF(AS$8=$C10,"",IF($H10="Producto","",IF(ISNUMBER(FIND(AS$8,$X10,1)),AD10,"")))</f>
        <v/>
      </c>
      <c r="AT10" s="239" t="str">
        <f t="shared" ref="AT10:AT73" si="65">IF(AT$8=$C10,"",IF($H10="Producto","",IF(ISNUMBER(FIND(AT$8,$X10,1)),AD10,"")))</f>
        <v/>
      </c>
      <c r="AU10" s="239" t="str">
        <f t="shared" si="37"/>
        <v/>
      </c>
      <c r="AV10" s="239" t="str">
        <f t="shared" si="38"/>
        <v/>
      </c>
      <c r="AW10" s="239" t="str">
        <f t="shared" si="39"/>
        <v/>
      </c>
      <c r="AX10" s="239" t="str">
        <f t="shared" si="40"/>
        <v/>
      </c>
      <c r="AY10" s="239" t="str">
        <f t="shared" si="41"/>
        <v/>
      </c>
      <c r="AZ10" s="239" t="str">
        <f t="shared" si="42"/>
        <v/>
      </c>
      <c r="BA10" s="239" t="str">
        <f t="shared" si="43"/>
        <v/>
      </c>
      <c r="BB10" s="239" t="str">
        <f t="shared" si="44"/>
        <v/>
      </c>
      <c r="BC10" s="239" t="str">
        <f t="shared" si="45"/>
        <v/>
      </c>
      <c r="BD10" s="239" t="str">
        <f t="shared" si="46"/>
        <v/>
      </c>
      <c r="BE10" s="239" t="str">
        <f t="shared" si="47"/>
        <v/>
      </c>
      <c r="BF10" s="239" t="str">
        <f t="shared" si="48"/>
        <v/>
      </c>
      <c r="BG10" s="239" t="str">
        <f t="shared" si="49"/>
        <v/>
      </c>
      <c r="BH10" s="239" t="str">
        <f t="shared" si="50"/>
        <v/>
      </c>
      <c r="BI10" s="239" t="str">
        <f t="shared" si="51"/>
        <v/>
      </c>
      <c r="BJ10" s="239" t="str">
        <f t="shared" si="52"/>
        <v/>
      </c>
      <c r="BK10" s="239" t="str">
        <f t="shared" si="53"/>
        <v/>
      </c>
      <c r="BL10" s="239" t="str">
        <f t="shared" si="54"/>
        <v/>
      </c>
      <c r="BN10" s="239" t="str">
        <f t="shared" ref="BN10:BN73" si="66">IF(AL$8=$C10,"",IF($H10="Producto","",IF(ISNUMBER(FIND(AL$8,$X10,1)),AH10,"")))</f>
        <v/>
      </c>
      <c r="BO10" s="239" t="str">
        <f t="shared" ref="BO10:BO73" si="67">IF(AM$8=$C10,"",IF($H10="Producto","",IF(ISNUMBER(FIND(AM$8,$X10,1)),AH10,"")))</f>
        <v/>
      </c>
      <c r="BP10" s="239" t="str">
        <f t="shared" ref="BP10:BP73" si="68">IF(AN$8=$C10,"",IF($H10="Producto","",IF(ISNUMBER(FIND(AN$8,$X10,1)),AH10,"")))</f>
        <v/>
      </c>
      <c r="BQ10" s="239">
        <f t="shared" ref="BQ10:BQ73" si="69">IF(AO$8=$C10,"",IF($H10="Producto","",IF(ISNUMBER(FIND(AO$8,$X10,1)),AH10,"")))</f>
        <v>1</v>
      </c>
      <c r="BR10" s="239" t="str">
        <f t="shared" ref="BR10:BR73" si="70">IF(AP$8=$C10,"",IF($H10="Producto","",IF(ISNUMBER(FIND(AP$8,$X10,1)),AH10,"")))</f>
        <v/>
      </c>
      <c r="BS10" s="239" t="str">
        <f t="shared" ref="BS10:BS73" si="71">IF(AQ$8=$C10,"",IF($H10="Producto","",IF(ISNUMBER(FIND(AQ$8,$X10,1)),AH10,"")))</f>
        <v/>
      </c>
      <c r="BT10" s="239" t="str">
        <f t="shared" ref="BT10:BT73" si="72">IF(AR$8=$C10,"",IF($H10="Producto","",IF(ISNUMBER(FIND(AR$8,$X10,1)),AH10,"")))</f>
        <v/>
      </c>
      <c r="BU10" s="239" t="str">
        <f t="shared" ref="BU10:BU73" si="73">IF(AS$8=$C10,"",IF($H10="Producto","",IF(ISNUMBER(FIND(AS$8,$X10,1)),AH10,"")))</f>
        <v/>
      </c>
      <c r="BV10" s="239" t="str">
        <f t="shared" ref="BV10:BV73" si="74">IF(AT$8=$C10,"",IF($H10="Producto","",IF(ISNUMBER(FIND(AT$8,$X10,1)),AH10,"")))</f>
        <v/>
      </c>
      <c r="BW10" s="239" t="str">
        <f t="shared" ref="BW10:BW73" si="75">IF(AU$8=$C10,"",IF($H10="Producto","",IF(ISNUMBER(FIND(AU$8,$X10,1)),AH10,"")))</f>
        <v/>
      </c>
      <c r="BX10" s="239" t="str">
        <f t="shared" ref="BX10:BX73" si="76">IF(AV$8=$C10,"",IF($H10="Producto","",IF(ISNUMBER(FIND(AV$8,$X10,1)),AH10,"")))</f>
        <v/>
      </c>
      <c r="BY10" s="239" t="str">
        <f t="shared" ref="BY10:BY73" si="77">IF(AW$8=$C10,"",IF($H10="Producto","",IF(ISNUMBER(FIND(AW$8,$X10,1)),AH10,"")))</f>
        <v/>
      </c>
      <c r="BZ10" s="239" t="str">
        <f t="shared" ref="BZ10:BZ73" si="78">IF(AX$8=$C10,"",IF($H10="Producto","",IF(ISNUMBER(FIND(AX$8,$X10,1)),AH10,"")))</f>
        <v/>
      </c>
      <c r="CA10" s="239" t="str">
        <f t="shared" ref="CA10:CA73" si="79">IF(AY$8=$C10,"",IF($H10="Producto","",IF(ISNUMBER(FIND(AY$8,$X10,1)),AH10,"")))</f>
        <v/>
      </c>
      <c r="CB10" s="239" t="str">
        <f t="shared" ref="CB10:CB73" si="80">IF(AZ$8=$C10,"",IF($H10="Producto","",IF(ISNUMBER(FIND(AZ$8,$X10,1)),AH10,"")))</f>
        <v/>
      </c>
      <c r="CC10" s="239" t="str">
        <f t="shared" ref="CC10:CC73" si="81">IF(BA$8=$C10,"",IF($H10="Producto","",IF(ISNUMBER(FIND(BA$8,$X10,1)),AH10,"")))</f>
        <v/>
      </c>
      <c r="CD10" s="239" t="str">
        <f t="shared" ref="CD10:CD73" si="82">IF(BB$8=$C10,"",IF($H10="Producto","",IF(ISNUMBER(FIND(BB$8,$X10,1)),AH10,"")))</f>
        <v/>
      </c>
      <c r="CE10" s="239" t="str">
        <f t="shared" ref="CE10:CE73" si="83">IF(BC$8=$C10,"",IF($H10="Producto","",IF(ISNUMBER(FIND(BC$8,$X10,1)),AH10,"")))</f>
        <v/>
      </c>
      <c r="CF10" s="239" t="str">
        <f t="shared" ref="CF10:CF73" si="84">IF(BD$8=$C10,"",IF($H10="Producto","",IF(ISNUMBER(FIND(BD$8,$X10,1)),AH10,"")))</f>
        <v/>
      </c>
      <c r="CG10" s="239" t="str">
        <f t="shared" ref="CG10:CG73" si="85">IF(BE$8=$C10,"",IF($H10="Producto","",IF(ISNUMBER(FIND(BE$8,$X10,1)),AH10,"")))</f>
        <v/>
      </c>
      <c r="CH10" s="239" t="str">
        <f t="shared" ref="CH10:CH73" si="86">IF(BF$8=$C10,"",IF($H10="Producto","",IF(ISNUMBER(FIND(BF$8,$X10,1)),AH10,"")))</f>
        <v/>
      </c>
      <c r="CI10" s="239" t="str">
        <f t="shared" ref="CI10:CI73" si="87">IF(BG$8=$C10,"",IF($H10="Producto","",IF(ISNUMBER(FIND(BG$8,$X10,1)),AH10,"")))</f>
        <v/>
      </c>
      <c r="CJ10" s="239" t="str">
        <f t="shared" ref="CJ10:CJ73" si="88">IF(BH$8=$C10,"",IF($H10="Producto","",IF(ISNUMBER(FIND(BH$8,$X10,1)),AH10,"")))</f>
        <v/>
      </c>
      <c r="CK10" s="239" t="str">
        <f t="shared" ref="CK10:CK73" si="89">IF(BI$8=$C10,"",IF($H10="Producto","",IF(ISNUMBER(FIND(BI$8,$X10,1)),AH10,"")))</f>
        <v/>
      </c>
      <c r="CL10" s="239" t="str">
        <f t="shared" ref="CL10:CL73" si="90">IF(BJ$8=$C10,"",IF($H10="Producto","",IF(ISNUMBER(FIND(BJ$8,$X10,1)),AH10,"")))</f>
        <v/>
      </c>
      <c r="CM10" s="239" t="str">
        <f t="shared" ref="CM10:CM73" si="91">IF(BK$8=$C10,"",IF($H10="Producto","",IF(ISNUMBER(FIND(BK$8,$X10,1)),AH10,"")))</f>
        <v/>
      </c>
      <c r="CN10" s="239" t="str">
        <f t="shared" ref="CN10:CN73" si="92">IF(BL$8=$C10,"",IF($H10="Producto","",IF(ISNUMBER(FIND(BL$8,$X10,1)),AH10,"")))</f>
        <v/>
      </c>
      <c r="CP10" s="239" t="str">
        <f t="shared" ref="CP10:CP73" si="93">IF(AL$8=$C10,"",IF($H10="Producto","",IF(ISNUMBER(FIND(AL$8,$X10,1)),$Y10,"")))</f>
        <v/>
      </c>
      <c r="CQ10" s="239" t="str">
        <f t="shared" ref="CQ10:CQ73" si="94">IF(AM$8=$C10,"",IF($H10="Producto","",IF(ISNUMBER(FIND(AM$8,$X10,1)),$Y10,"")))</f>
        <v/>
      </c>
      <c r="CR10" s="239" t="str">
        <f t="shared" ref="CR10:CR73" si="95">IF(AN$8=$C10,"",IF($H10="Producto","",IF(ISNUMBER(FIND(AN$8,$X10,1)),$Y10,"")))</f>
        <v/>
      </c>
      <c r="CS10" s="239" t="str">
        <f t="shared" ref="CS10:CS73" si="96">IF(AO$8=$C10,"",IF($H10="Producto","",IF(ISNUMBER(FIND(AO$8,$X10,1)),$Y10,"")))</f>
        <v>1er trimestre</v>
      </c>
      <c r="CT10" s="239" t="str">
        <f t="shared" ref="CT10:CT73" si="97">IF(AP$8=$C10,"",IF($H10="Producto","",IF(ISNUMBER(FIND(AP$8,$X10,1)),$Y10,"")))</f>
        <v/>
      </c>
      <c r="CU10" s="239" t="str">
        <f t="shared" ref="CU10:CU73" si="98">IF(AQ$8=$C10,"",IF($H10="Producto","",IF(ISNUMBER(FIND(AQ$8,$X10,1)),$Y10,"")))</f>
        <v/>
      </c>
      <c r="CV10" s="239" t="str">
        <f t="shared" ref="CV10:CV73" si="99">IF(AR$8=$C10,"",IF($H10="Producto","",IF(ISNUMBER(FIND(AR$8,$X10,1)),$Y10,"")))</f>
        <v/>
      </c>
      <c r="CW10" s="239" t="str">
        <f t="shared" ref="CW10:CW73" si="100">IF(AS$8=$C10,"",IF($H10="Producto","",IF(ISNUMBER(FIND(AS$8,$X10,1)),$Y10,"")))</f>
        <v/>
      </c>
      <c r="CX10" s="239" t="str">
        <f t="shared" ref="CX10:CX73" si="101">IF(AT$8=$C10,"",IF($H10="Producto","",IF(ISNUMBER(FIND(AT$8,$X10,1)),$Y10,"")))</f>
        <v/>
      </c>
      <c r="CY10" s="239" t="str">
        <f t="shared" ref="CY10:CY73" si="102">IF(AU$8=$C10,"",IF($H10="Producto","",IF(ISNUMBER(FIND(AU$8,$X10,1)),$Y10,"")))</f>
        <v/>
      </c>
      <c r="CZ10" s="239" t="str">
        <f t="shared" ref="CZ10:CZ73" si="103">IF(AV$8=$C10,"",IF($H10="Producto","",IF(ISNUMBER(FIND(AV$8,$X10,1)),$Y10,"")))</f>
        <v/>
      </c>
      <c r="DA10" s="239" t="str">
        <f t="shared" ref="DA10:DA73" si="104">IF(AW$8=$C10,"",IF($H10="Producto","",IF(ISNUMBER(FIND(AW$8,$X10,1)),$Y10,"")))</f>
        <v/>
      </c>
      <c r="DB10" s="239" t="str">
        <f t="shared" ref="DB10:DB73" si="105">IF(AX$8=$C10,"",IF($H10="Producto","",IF(ISNUMBER(FIND(AX$8,$X10,1)),$Y10,"")))</f>
        <v/>
      </c>
      <c r="DC10" s="239" t="str">
        <f t="shared" ref="DC10:DC73" si="106">IF(AY$8=$C10,"",IF($H10="Producto","",IF(ISNUMBER(FIND(AY$8,$X10,1)),$Y10,"")))</f>
        <v/>
      </c>
      <c r="DD10" s="239" t="str">
        <f t="shared" ref="DD10:DD73" si="107">IF(AZ$8=$C10,"",IF($H10="Producto","",IF(ISNUMBER(FIND(AZ$8,$X10,1)),$Y10,"")))</f>
        <v/>
      </c>
      <c r="DE10" s="239" t="str">
        <f t="shared" ref="DE10:DE73" si="108">IF(BA$8=$C10,"",IF($H10="Producto","",IF(ISNUMBER(FIND(BA$8,$X10,1)),$Y10,"")))</f>
        <v/>
      </c>
      <c r="DF10" s="239" t="str">
        <f t="shared" ref="DF10:DF73" si="109">IF(BB$8=$C10,"",IF($H10="Producto","",IF(ISNUMBER(FIND(BB$8,$X10,1)),$Y10,"")))</f>
        <v/>
      </c>
      <c r="DG10" s="239" t="str">
        <f t="shared" ref="DG10:DG73" si="110">IF(BC$8=$C10,"",IF($H10="Producto","",IF(ISNUMBER(FIND(BC$8,$X10,1)),$Y10,"")))</f>
        <v/>
      </c>
      <c r="DH10" s="239" t="str">
        <f t="shared" ref="DH10:DH73" si="111">IF(BD$8=$C10,"",IF($H10="Producto","",IF(ISNUMBER(FIND(BD$8,$X10,1)),$Y10,"")))</f>
        <v/>
      </c>
      <c r="DI10" s="239" t="str">
        <f t="shared" ref="DI10:DI73" si="112">IF(BE$8=$C10,"",IF($H10="Producto","",IF(ISNUMBER(FIND(BE$8,$X10,1)),$Y10,"")))</f>
        <v/>
      </c>
      <c r="DJ10" s="239" t="str">
        <f t="shared" ref="DJ10:DJ73" si="113">IF(BF$8=$C10,"",IF($H10="Producto","",IF(ISNUMBER(FIND(BF$8,$X10,1)),$Y10,"")))</f>
        <v/>
      </c>
      <c r="DK10" s="239" t="str">
        <f t="shared" ref="DK10:DK73" si="114">IF(BG$8=$C10,"",IF($H10="Producto","",IF(ISNUMBER(FIND(BG$8,$X10,1)),$Y10,"")))</f>
        <v/>
      </c>
      <c r="DL10" s="239" t="str">
        <f t="shared" ref="DL10:DL73" si="115">IF(BH$8=$C10,"",IF($H10="Producto","",IF(ISNUMBER(FIND(BH$8,$X10,1)),$Y10,"")))</f>
        <v/>
      </c>
      <c r="DM10" s="239" t="str">
        <f t="shared" ref="DM10:DM73" si="116">IF(BI$8=$C10,"",IF($H10="Producto","",IF(ISNUMBER(FIND(BI$8,$X10,1)),$Y10,"")))</f>
        <v/>
      </c>
      <c r="DN10" s="239" t="str">
        <f t="shared" ref="DN10:DN73" si="117">IF(BJ$8=$C10,"",IF($H10="Producto","",IF(ISNUMBER(FIND(BJ$8,$X10,1)),$Y10,"")))</f>
        <v/>
      </c>
      <c r="DO10" s="239" t="str">
        <f t="shared" ref="DO10:DO73" si="118">IF(BK$8=$C10,"",IF($H10="Producto","",IF(ISNUMBER(FIND(BK$8,$X10,1)),$Y10,"")))</f>
        <v/>
      </c>
      <c r="DP10" s="239" t="str">
        <f t="shared" ref="DP10:DP73" si="119">IF(BL$8=$C10,"",IF($H10="Producto","",IF(ISNUMBER(FIND(BL$8,$X10,1)),$Y10,"")))</f>
        <v/>
      </c>
    </row>
    <row r="11" spans="1:120" ht="35.25" hidden="1" customHeight="1" x14ac:dyDescent="0.25">
      <c r="A11" s="53" t="s">
        <v>4519</v>
      </c>
      <c r="B11" s="53">
        <v>10</v>
      </c>
      <c r="C11" s="53" t="s">
        <v>40</v>
      </c>
      <c r="D11" s="53" t="s">
        <v>73</v>
      </c>
      <c r="E11" s="53">
        <v>0</v>
      </c>
      <c r="F11" s="53" t="s">
        <v>101</v>
      </c>
      <c r="G11" s="53" t="str">
        <f t="shared" si="56"/>
        <v>10-1</v>
      </c>
      <c r="H11" s="53" t="s">
        <v>102</v>
      </c>
      <c r="I11" s="53" t="s">
        <v>76</v>
      </c>
      <c r="J11" s="53" t="s">
        <v>80</v>
      </c>
      <c r="K11" s="53" t="s">
        <v>80</v>
      </c>
      <c r="L11" s="53" t="s">
        <v>80</v>
      </c>
      <c r="M11" s="53" t="s">
        <v>80</v>
      </c>
      <c r="N11" s="53" t="s">
        <v>80</v>
      </c>
      <c r="O11" s="53" t="s">
        <v>80</v>
      </c>
      <c r="P11" s="53" t="s">
        <v>103</v>
      </c>
      <c r="Q11" s="52">
        <v>0</v>
      </c>
      <c r="R11" s="52">
        <f>+Q11*Q9</f>
        <v>0</v>
      </c>
      <c r="S11" s="53">
        <v>1</v>
      </c>
      <c r="T11" s="53" t="s">
        <v>84</v>
      </c>
      <c r="U11" s="53" t="s">
        <v>104</v>
      </c>
      <c r="V11" s="23">
        <v>44977</v>
      </c>
      <c r="W11" s="23">
        <v>44995</v>
      </c>
      <c r="X11" s="53" t="s">
        <v>105</v>
      </c>
      <c r="Y11" s="49" t="s">
        <v>97</v>
      </c>
      <c r="Z11" s="59" t="s">
        <v>100</v>
      </c>
      <c r="AA11" s="57">
        <v>1</v>
      </c>
      <c r="AB11" s="58" t="s">
        <v>106</v>
      </c>
      <c r="AC11" s="58">
        <v>44995</v>
      </c>
      <c r="AD11" s="57">
        <v>1</v>
      </c>
      <c r="AE11" s="58" t="s">
        <v>107</v>
      </c>
      <c r="AF11" s="58">
        <v>44995</v>
      </c>
      <c r="AG11" s="57" t="s">
        <v>79</v>
      </c>
      <c r="AH11" s="57">
        <v>1</v>
      </c>
      <c r="AI11" s="52">
        <f t="shared" si="36"/>
        <v>0</v>
      </c>
      <c r="AJ11" s="52"/>
      <c r="AK11" s="52"/>
      <c r="AL11" s="239" t="str">
        <f t="shared" si="57"/>
        <v/>
      </c>
      <c r="AM11" s="239" t="str">
        <f t="shared" si="58"/>
        <v/>
      </c>
      <c r="AN11" s="239" t="str">
        <f t="shared" si="59"/>
        <v/>
      </c>
      <c r="AO11" s="239">
        <f t="shared" si="60"/>
        <v>1</v>
      </c>
      <c r="AP11" s="239" t="str">
        <f t="shared" si="61"/>
        <v/>
      </c>
      <c r="AQ11" s="239" t="str">
        <f t="shared" si="62"/>
        <v/>
      </c>
      <c r="AR11" s="239" t="str">
        <f t="shared" si="63"/>
        <v/>
      </c>
      <c r="AS11" s="239" t="str">
        <f t="shared" si="64"/>
        <v/>
      </c>
      <c r="AT11" s="239" t="str">
        <f t="shared" si="65"/>
        <v/>
      </c>
      <c r="AU11" s="239" t="str">
        <f t="shared" si="37"/>
        <v/>
      </c>
      <c r="AV11" s="239" t="str">
        <f t="shared" si="38"/>
        <v/>
      </c>
      <c r="AW11" s="239" t="str">
        <f t="shared" si="39"/>
        <v/>
      </c>
      <c r="AX11" s="239" t="str">
        <f t="shared" si="40"/>
        <v/>
      </c>
      <c r="AY11" s="239" t="str">
        <f t="shared" si="41"/>
        <v/>
      </c>
      <c r="AZ11" s="239" t="str">
        <f t="shared" si="42"/>
        <v/>
      </c>
      <c r="BA11" s="239" t="str">
        <f t="shared" si="43"/>
        <v/>
      </c>
      <c r="BB11" s="239" t="str">
        <f t="shared" si="44"/>
        <v/>
      </c>
      <c r="BC11" s="239" t="str">
        <f t="shared" si="45"/>
        <v/>
      </c>
      <c r="BD11" s="239" t="str">
        <f t="shared" si="46"/>
        <v/>
      </c>
      <c r="BE11" s="239" t="str">
        <f t="shared" si="47"/>
        <v/>
      </c>
      <c r="BF11" s="239" t="str">
        <f t="shared" si="48"/>
        <v/>
      </c>
      <c r="BG11" s="239" t="str">
        <f t="shared" si="49"/>
        <v/>
      </c>
      <c r="BH11" s="239" t="str">
        <f t="shared" si="50"/>
        <v/>
      </c>
      <c r="BI11" s="239" t="str">
        <f t="shared" si="51"/>
        <v/>
      </c>
      <c r="BJ11" s="239" t="str">
        <f t="shared" si="52"/>
        <v/>
      </c>
      <c r="BK11" s="239" t="str">
        <f t="shared" si="53"/>
        <v/>
      </c>
      <c r="BL11" s="239" t="str">
        <f t="shared" si="54"/>
        <v/>
      </c>
      <c r="BN11" s="239" t="str">
        <f t="shared" si="66"/>
        <v/>
      </c>
      <c r="BO11" s="239" t="str">
        <f t="shared" si="67"/>
        <v/>
      </c>
      <c r="BP11" s="239" t="str">
        <f t="shared" si="68"/>
        <v/>
      </c>
      <c r="BQ11" s="239">
        <f t="shared" si="69"/>
        <v>1</v>
      </c>
      <c r="BR11" s="239" t="str">
        <f t="shared" si="70"/>
        <v/>
      </c>
      <c r="BS11" s="239" t="str">
        <f t="shared" si="71"/>
        <v/>
      </c>
      <c r="BT11" s="239" t="str">
        <f t="shared" si="72"/>
        <v/>
      </c>
      <c r="BU11" s="239" t="str">
        <f t="shared" si="73"/>
        <v/>
      </c>
      <c r="BV11" s="239" t="str">
        <f t="shared" si="74"/>
        <v/>
      </c>
      <c r="BW11" s="239" t="str">
        <f t="shared" si="75"/>
        <v/>
      </c>
      <c r="BX11" s="239" t="str">
        <f t="shared" si="76"/>
        <v/>
      </c>
      <c r="BY11" s="239" t="str">
        <f t="shared" si="77"/>
        <v/>
      </c>
      <c r="BZ11" s="239" t="str">
        <f t="shared" si="78"/>
        <v/>
      </c>
      <c r="CA11" s="239" t="str">
        <f t="shared" si="79"/>
        <v/>
      </c>
      <c r="CB11" s="239" t="str">
        <f t="shared" si="80"/>
        <v/>
      </c>
      <c r="CC11" s="239" t="str">
        <f t="shared" si="81"/>
        <v/>
      </c>
      <c r="CD11" s="239" t="str">
        <f t="shared" si="82"/>
        <v/>
      </c>
      <c r="CE11" s="239" t="str">
        <f t="shared" si="83"/>
        <v/>
      </c>
      <c r="CF11" s="239" t="str">
        <f t="shared" si="84"/>
        <v/>
      </c>
      <c r="CG11" s="239" t="str">
        <f t="shared" si="85"/>
        <v/>
      </c>
      <c r="CH11" s="239" t="str">
        <f t="shared" si="86"/>
        <v/>
      </c>
      <c r="CI11" s="239" t="str">
        <f t="shared" si="87"/>
        <v/>
      </c>
      <c r="CJ11" s="239" t="str">
        <f t="shared" si="88"/>
        <v/>
      </c>
      <c r="CK11" s="239" t="str">
        <f t="shared" si="89"/>
        <v/>
      </c>
      <c r="CL11" s="239" t="str">
        <f t="shared" si="90"/>
        <v/>
      </c>
      <c r="CM11" s="239" t="str">
        <f t="shared" si="91"/>
        <v/>
      </c>
      <c r="CN11" s="239" t="str">
        <f t="shared" si="92"/>
        <v/>
      </c>
      <c r="CP11" s="239" t="str">
        <f t="shared" si="93"/>
        <v/>
      </c>
      <c r="CQ11" s="239" t="str">
        <f t="shared" si="94"/>
        <v/>
      </c>
      <c r="CR11" s="239" t="str">
        <f t="shared" si="95"/>
        <v/>
      </c>
      <c r="CS11" s="239" t="str">
        <f t="shared" si="96"/>
        <v>1er trimestre</v>
      </c>
      <c r="CT11" s="239" t="str">
        <f t="shared" si="97"/>
        <v/>
      </c>
      <c r="CU11" s="239" t="str">
        <f t="shared" si="98"/>
        <v/>
      </c>
      <c r="CV11" s="239" t="str">
        <f t="shared" si="99"/>
        <v/>
      </c>
      <c r="CW11" s="239" t="str">
        <f t="shared" si="100"/>
        <v/>
      </c>
      <c r="CX11" s="239" t="str">
        <f t="shared" si="101"/>
        <v/>
      </c>
      <c r="CY11" s="239" t="str">
        <f t="shared" si="102"/>
        <v/>
      </c>
      <c r="CZ11" s="239" t="str">
        <f t="shared" si="103"/>
        <v/>
      </c>
      <c r="DA11" s="239" t="str">
        <f t="shared" si="104"/>
        <v/>
      </c>
      <c r="DB11" s="239" t="str">
        <f t="shared" si="105"/>
        <v/>
      </c>
      <c r="DC11" s="239" t="str">
        <f t="shared" si="106"/>
        <v/>
      </c>
      <c r="DD11" s="239" t="str">
        <f t="shared" si="107"/>
        <v/>
      </c>
      <c r="DE11" s="239" t="str">
        <f t="shared" si="108"/>
        <v/>
      </c>
      <c r="DF11" s="239" t="str">
        <f t="shared" si="109"/>
        <v/>
      </c>
      <c r="DG11" s="239" t="str">
        <f t="shared" si="110"/>
        <v/>
      </c>
      <c r="DH11" s="239" t="str">
        <f t="shared" si="111"/>
        <v/>
      </c>
      <c r="DI11" s="239" t="str">
        <f t="shared" si="112"/>
        <v/>
      </c>
      <c r="DJ11" s="239" t="str">
        <f t="shared" si="113"/>
        <v/>
      </c>
      <c r="DK11" s="239" t="str">
        <f t="shared" si="114"/>
        <v/>
      </c>
      <c r="DL11" s="239" t="str">
        <f t="shared" si="115"/>
        <v/>
      </c>
      <c r="DM11" s="239" t="str">
        <f t="shared" si="116"/>
        <v/>
      </c>
      <c r="DN11" s="239" t="str">
        <f t="shared" si="117"/>
        <v/>
      </c>
      <c r="DO11" s="239" t="str">
        <f t="shared" si="118"/>
        <v/>
      </c>
      <c r="DP11" s="239" t="str">
        <f t="shared" si="119"/>
        <v/>
      </c>
    </row>
    <row r="12" spans="1:120" ht="35.25" hidden="1" customHeight="1" x14ac:dyDescent="0.25">
      <c r="A12" s="53" t="s">
        <v>4519</v>
      </c>
      <c r="B12" s="53">
        <v>10</v>
      </c>
      <c r="C12" s="53" t="s">
        <v>40</v>
      </c>
      <c r="D12" s="53" t="s">
        <v>73</v>
      </c>
      <c r="E12" s="53">
        <v>0</v>
      </c>
      <c r="F12" s="53" t="s">
        <v>108</v>
      </c>
      <c r="G12" s="53" t="str">
        <f t="shared" si="56"/>
        <v>10-1</v>
      </c>
      <c r="H12" s="53" t="s">
        <v>94</v>
      </c>
      <c r="I12" s="53" t="s">
        <v>76</v>
      </c>
      <c r="J12" s="53" t="s">
        <v>80</v>
      </c>
      <c r="K12" s="53" t="s">
        <v>80</v>
      </c>
      <c r="L12" s="53" t="s">
        <v>80</v>
      </c>
      <c r="M12" s="53" t="s">
        <v>80</v>
      </c>
      <c r="N12" s="53" t="s">
        <v>80</v>
      </c>
      <c r="O12" s="53" t="s">
        <v>80</v>
      </c>
      <c r="P12" s="53" t="s">
        <v>109</v>
      </c>
      <c r="Q12" s="52">
        <v>0.2</v>
      </c>
      <c r="R12" s="52">
        <f>+Q12*Q9</f>
        <v>8.0000000000000016E-2</v>
      </c>
      <c r="S12" s="53">
        <v>1</v>
      </c>
      <c r="T12" s="53" t="s">
        <v>84</v>
      </c>
      <c r="U12" s="53" t="s">
        <v>110</v>
      </c>
      <c r="V12" s="23">
        <v>44998</v>
      </c>
      <c r="W12" s="23">
        <v>45260</v>
      </c>
      <c r="X12" s="53" t="s">
        <v>86</v>
      </c>
      <c r="Y12" s="49" t="s">
        <v>87</v>
      </c>
      <c r="Z12" s="59" t="s">
        <v>100</v>
      </c>
      <c r="AA12" s="52">
        <v>1</v>
      </c>
      <c r="AB12" s="23" t="s">
        <v>111</v>
      </c>
      <c r="AC12" s="23">
        <v>45260</v>
      </c>
      <c r="AD12" s="52">
        <v>1</v>
      </c>
      <c r="AE12" s="23" t="s">
        <v>112</v>
      </c>
      <c r="AF12" s="23">
        <v>45260</v>
      </c>
      <c r="AG12" s="52" t="s">
        <v>79</v>
      </c>
      <c r="AH12" s="52">
        <v>1</v>
      </c>
      <c r="AI12" s="52">
        <f t="shared" si="36"/>
        <v>8.0000000000000016E-2</v>
      </c>
      <c r="AJ12" s="52">
        <f t="shared" ref="AJ12:AJ14" si="120">+AI12/R12</f>
        <v>1</v>
      </c>
      <c r="AK12" s="52"/>
      <c r="AL12" s="239" t="str">
        <f t="shared" si="57"/>
        <v/>
      </c>
      <c r="AM12" s="239" t="str">
        <f t="shared" si="58"/>
        <v/>
      </c>
      <c r="AN12" s="239" t="str">
        <f t="shared" si="59"/>
        <v/>
      </c>
      <c r="AO12" s="239">
        <f t="shared" si="60"/>
        <v>1</v>
      </c>
      <c r="AP12" s="239" t="str">
        <f t="shared" si="61"/>
        <v/>
      </c>
      <c r="AQ12" s="239" t="str">
        <f t="shared" si="62"/>
        <v/>
      </c>
      <c r="AR12" s="239" t="str">
        <f t="shared" si="63"/>
        <v/>
      </c>
      <c r="AS12" s="239" t="str">
        <f t="shared" si="64"/>
        <v/>
      </c>
      <c r="AT12" s="239" t="str">
        <f t="shared" si="65"/>
        <v/>
      </c>
      <c r="AU12" s="239" t="str">
        <f t="shared" si="37"/>
        <v/>
      </c>
      <c r="AV12" s="239" t="str">
        <f t="shared" si="38"/>
        <v/>
      </c>
      <c r="AW12" s="239" t="str">
        <f t="shared" si="39"/>
        <v/>
      </c>
      <c r="AX12" s="239" t="str">
        <f t="shared" si="40"/>
        <v/>
      </c>
      <c r="AY12" s="239" t="str">
        <f t="shared" si="41"/>
        <v/>
      </c>
      <c r="AZ12" s="239" t="str">
        <f t="shared" si="42"/>
        <v/>
      </c>
      <c r="BA12" s="239" t="str">
        <f t="shared" si="43"/>
        <v/>
      </c>
      <c r="BB12" s="239" t="str">
        <f t="shared" si="44"/>
        <v/>
      </c>
      <c r="BC12" s="239" t="str">
        <f t="shared" si="45"/>
        <v/>
      </c>
      <c r="BD12" s="239" t="str">
        <f t="shared" si="46"/>
        <v/>
      </c>
      <c r="BE12" s="239" t="str">
        <f t="shared" si="47"/>
        <v/>
      </c>
      <c r="BF12" s="239" t="str">
        <f t="shared" si="48"/>
        <v/>
      </c>
      <c r="BG12" s="239" t="str">
        <f t="shared" si="49"/>
        <v/>
      </c>
      <c r="BH12" s="239" t="str">
        <f t="shared" si="50"/>
        <v/>
      </c>
      <c r="BI12" s="239" t="str">
        <f t="shared" si="51"/>
        <v/>
      </c>
      <c r="BJ12" s="239" t="str">
        <f t="shared" si="52"/>
        <v/>
      </c>
      <c r="BK12" s="239" t="str">
        <f t="shared" si="53"/>
        <v/>
      </c>
      <c r="BL12" s="239" t="str">
        <f t="shared" si="54"/>
        <v/>
      </c>
      <c r="BN12" s="239" t="str">
        <f t="shared" si="66"/>
        <v/>
      </c>
      <c r="BO12" s="239" t="str">
        <f t="shared" si="67"/>
        <v/>
      </c>
      <c r="BP12" s="239" t="str">
        <f t="shared" si="68"/>
        <v/>
      </c>
      <c r="BQ12" s="239">
        <f t="shared" si="69"/>
        <v>1</v>
      </c>
      <c r="BR12" s="239" t="str">
        <f t="shared" si="70"/>
        <v/>
      </c>
      <c r="BS12" s="239" t="str">
        <f t="shared" si="71"/>
        <v/>
      </c>
      <c r="BT12" s="239" t="str">
        <f t="shared" si="72"/>
        <v/>
      </c>
      <c r="BU12" s="239" t="str">
        <f t="shared" si="73"/>
        <v/>
      </c>
      <c r="BV12" s="239" t="str">
        <f t="shared" si="74"/>
        <v/>
      </c>
      <c r="BW12" s="239" t="str">
        <f t="shared" si="75"/>
        <v/>
      </c>
      <c r="BX12" s="239" t="str">
        <f t="shared" si="76"/>
        <v/>
      </c>
      <c r="BY12" s="239" t="str">
        <f t="shared" si="77"/>
        <v/>
      </c>
      <c r="BZ12" s="239" t="str">
        <f t="shared" si="78"/>
        <v/>
      </c>
      <c r="CA12" s="239" t="str">
        <f t="shared" si="79"/>
        <v/>
      </c>
      <c r="CB12" s="239" t="str">
        <f t="shared" si="80"/>
        <v/>
      </c>
      <c r="CC12" s="239" t="str">
        <f t="shared" si="81"/>
        <v/>
      </c>
      <c r="CD12" s="239" t="str">
        <f t="shared" si="82"/>
        <v/>
      </c>
      <c r="CE12" s="239" t="str">
        <f t="shared" si="83"/>
        <v/>
      </c>
      <c r="CF12" s="239" t="str">
        <f t="shared" si="84"/>
        <v/>
      </c>
      <c r="CG12" s="239" t="str">
        <f t="shared" si="85"/>
        <v/>
      </c>
      <c r="CH12" s="239" t="str">
        <f t="shared" si="86"/>
        <v/>
      </c>
      <c r="CI12" s="239" t="str">
        <f t="shared" si="87"/>
        <v/>
      </c>
      <c r="CJ12" s="239" t="str">
        <f t="shared" si="88"/>
        <v/>
      </c>
      <c r="CK12" s="239" t="str">
        <f t="shared" si="89"/>
        <v/>
      </c>
      <c r="CL12" s="239" t="str">
        <f t="shared" si="90"/>
        <v/>
      </c>
      <c r="CM12" s="239" t="str">
        <f t="shared" si="91"/>
        <v/>
      </c>
      <c r="CN12" s="239" t="str">
        <f t="shared" si="92"/>
        <v/>
      </c>
      <c r="CP12" s="239" t="str">
        <f t="shared" si="93"/>
        <v/>
      </c>
      <c r="CQ12" s="239" t="str">
        <f t="shared" si="94"/>
        <v/>
      </c>
      <c r="CR12" s="239" t="str">
        <f t="shared" si="95"/>
        <v/>
      </c>
      <c r="CS12" s="239" t="str">
        <f t="shared" si="96"/>
        <v>4to Trimestre</v>
      </c>
      <c r="CT12" s="239" t="str">
        <f t="shared" si="97"/>
        <v/>
      </c>
      <c r="CU12" s="239" t="str">
        <f t="shared" si="98"/>
        <v/>
      </c>
      <c r="CV12" s="239" t="str">
        <f t="shared" si="99"/>
        <v/>
      </c>
      <c r="CW12" s="239" t="str">
        <f t="shared" si="100"/>
        <v/>
      </c>
      <c r="CX12" s="239" t="str">
        <f t="shared" si="101"/>
        <v/>
      </c>
      <c r="CY12" s="239" t="str">
        <f t="shared" si="102"/>
        <v/>
      </c>
      <c r="CZ12" s="239" t="str">
        <f t="shared" si="103"/>
        <v/>
      </c>
      <c r="DA12" s="239" t="str">
        <f t="shared" si="104"/>
        <v/>
      </c>
      <c r="DB12" s="239" t="str">
        <f t="shared" si="105"/>
        <v/>
      </c>
      <c r="DC12" s="239" t="str">
        <f t="shared" si="106"/>
        <v/>
      </c>
      <c r="DD12" s="239" t="str">
        <f t="shared" si="107"/>
        <v/>
      </c>
      <c r="DE12" s="239" t="str">
        <f t="shared" si="108"/>
        <v/>
      </c>
      <c r="DF12" s="239" t="str">
        <f t="shared" si="109"/>
        <v/>
      </c>
      <c r="DG12" s="239" t="str">
        <f t="shared" si="110"/>
        <v/>
      </c>
      <c r="DH12" s="239" t="str">
        <f t="shared" si="111"/>
        <v/>
      </c>
      <c r="DI12" s="239" t="str">
        <f t="shared" si="112"/>
        <v/>
      </c>
      <c r="DJ12" s="239" t="str">
        <f t="shared" si="113"/>
        <v/>
      </c>
      <c r="DK12" s="239" t="str">
        <f t="shared" si="114"/>
        <v/>
      </c>
      <c r="DL12" s="239" t="str">
        <f t="shared" si="115"/>
        <v/>
      </c>
      <c r="DM12" s="239" t="str">
        <f t="shared" si="116"/>
        <v/>
      </c>
      <c r="DN12" s="239" t="str">
        <f t="shared" si="117"/>
        <v/>
      </c>
      <c r="DO12" s="239" t="str">
        <f t="shared" si="118"/>
        <v/>
      </c>
      <c r="DP12" s="239" t="str">
        <f t="shared" si="119"/>
        <v/>
      </c>
    </row>
    <row r="13" spans="1:120" ht="35.25" hidden="1" customHeight="1" x14ac:dyDescent="0.25">
      <c r="A13" s="53" t="s">
        <v>4519</v>
      </c>
      <c r="B13" s="53">
        <v>10</v>
      </c>
      <c r="C13" s="53" t="s">
        <v>40</v>
      </c>
      <c r="D13" s="53" t="s">
        <v>73</v>
      </c>
      <c r="E13" s="53">
        <v>0</v>
      </c>
      <c r="F13" s="53" t="s">
        <v>113</v>
      </c>
      <c r="G13" s="53" t="str">
        <f t="shared" si="56"/>
        <v>10-1</v>
      </c>
      <c r="H13" s="53" t="s">
        <v>94</v>
      </c>
      <c r="I13" s="53" t="s">
        <v>76</v>
      </c>
      <c r="J13" s="53" t="s">
        <v>80</v>
      </c>
      <c r="K13" s="53" t="s">
        <v>80</v>
      </c>
      <c r="L13" s="53" t="s">
        <v>80</v>
      </c>
      <c r="M13" s="53" t="s">
        <v>80</v>
      </c>
      <c r="N13" s="53" t="s">
        <v>80</v>
      </c>
      <c r="O13" s="53" t="s">
        <v>80</v>
      </c>
      <c r="P13" s="53" t="s">
        <v>114</v>
      </c>
      <c r="Q13" s="52">
        <v>0.2</v>
      </c>
      <c r="R13" s="52">
        <f>+Q13*Q9</f>
        <v>8.0000000000000016E-2</v>
      </c>
      <c r="S13" s="53">
        <v>1</v>
      </c>
      <c r="T13" s="53" t="s">
        <v>84</v>
      </c>
      <c r="U13" s="53" t="s">
        <v>115</v>
      </c>
      <c r="V13" s="23">
        <v>45019</v>
      </c>
      <c r="W13" s="23">
        <v>45260</v>
      </c>
      <c r="X13" s="53" t="s">
        <v>86</v>
      </c>
      <c r="Y13" s="49" t="s">
        <v>87</v>
      </c>
      <c r="Z13" s="59" t="s">
        <v>100</v>
      </c>
      <c r="AA13" s="52">
        <v>1</v>
      </c>
      <c r="AB13" s="23" t="s">
        <v>116</v>
      </c>
      <c r="AC13" s="23">
        <v>45260</v>
      </c>
      <c r="AD13" s="52">
        <v>1</v>
      </c>
      <c r="AE13" s="23" t="s">
        <v>117</v>
      </c>
      <c r="AF13" s="23">
        <v>45260</v>
      </c>
      <c r="AG13" s="52" t="s">
        <v>79</v>
      </c>
      <c r="AH13" s="52">
        <v>1</v>
      </c>
      <c r="AI13" s="52">
        <f t="shared" si="36"/>
        <v>8.0000000000000016E-2</v>
      </c>
      <c r="AJ13" s="52">
        <f t="shared" si="120"/>
        <v>1</v>
      </c>
      <c r="AK13" s="52"/>
      <c r="AL13" s="239" t="str">
        <f t="shared" si="57"/>
        <v/>
      </c>
      <c r="AM13" s="239" t="str">
        <f t="shared" si="58"/>
        <v/>
      </c>
      <c r="AN13" s="239" t="str">
        <f t="shared" si="59"/>
        <v/>
      </c>
      <c r="AO13" s="239">
        <f t="shared" si="60"/>
        <v>1</v>
      </c>
      <c r="AP13" s="239" t="str">
        <f t="shared" si="61"/>
        <v/>
      </c>
      <c r="AQ13" s="239" t="str">
        <f t="shared" si="62"/>
        <v/>
      </c>
      <c r="AR13" s="239" t="str">
        <f t="shared" si="63"/>
        <v/>
      </c>
      <c r="AS13" s="239" t="str">
        <f t="shared" si="64"/>
        <v/>
      </c>
      <c r="AT13" s="239" t="str">
        <f t="shared" si="65"/>
        <v/>
      </c>
      <c r="AU13" s="239" t="str">
        <f t="shared" si="37"/>
        <v/>
      </c>
      <c r="AV13" s="239" t="str">
        <f t="shared" si="38"/>
        <v/>
      </c>
      <c r="AW13" s="239" t="str">
        <f t="shared" si="39"/>
        <v/>
      </c>
      <c r="AX13" s="239" t="str">
        <f t="shared" si="40"/>
        <v/>
      </c>
      <c r="AY13" s="239" t="str">
        <f t="shared" si="41"/>
        <v/>
      </c>
      <c r="AZ13" s="239" t="str">
        <f t="shared" si="42"/>
        <v/>
      </c>
      <c r="BA13" s="239" t="str">
        <f t="shared" si="43"/>
        <v/>
      </c>
      <c r="BB13" s="239" t="str">
        <f t="shared" si="44"/>
        <v/>
      </c>
      <c r="BC13" s="239" t="str">
        <f t="shared" si="45"/>
        <v/>
      </c>
      <c r="BD13" s="239" t="str">
        <f t="shared" si="46"/>
        <v/>
      </c>
      <c r="BE13" s="239" t="str">
        <f t="shared" si="47"/>
        <v/>
      </c>
      <c r="BF13" s="239" t="str">
        <f t="shared" si="48"/>
        <v/>
      </c>
      <c r="BG13" s="239" t="str">
        <f t="shared" si="49"/>
        <v/>
      </c>
      <c r="BH13" s="239" t="str">
        <f t="shared" si="50"/>
        <v/>
      </c>
      <c r="BI13" s="239" t="str">
        <f t="shared" si="51"/>
        <v/>
      </c>
      <c r="BJ13" s="239" t="str">
        <f t="shared" si="52"/>
        <v/>
      </c>
      <c r="BK13" s="239" t="str">
        <f t="shared" si="53"/>
        <v/>
      </c>
      <c r="BL13" s="239" t="str">
        <f t="shared" si="54"/>
        <v/>
      </c>
      <c r="BN13" s="239" t="str">
        <f t="shared" si="66"/>
        <v/>
      </c>
      <c r="BO13" s="239" t="str">
        <f t="shared" si="67"/>
        <v/>
      </c>
      <c r="BP13" s="239" t="str">
        <f t="shared" si="68"/>
        <v/>
      </c>
      <c r="BQ13" s="239">
        <f t="shared" si="69"/>
        <v>1</v>
      </c>
      <c r="BR13" s="239" t="str">
        <f t="shared" si="70"/>
        <v/>
      </c>
      <c r="BS13" s="239" t="str">
        <f t="shared" si="71"/>
        <v/>
      </c>
      <c r="BT13" s="239" t="str">
        <f t="shared" si="72"/>
        <v/>
      </c>
      <c r="BU13" s="239" t="str">
        <f t="shared" si="73"/>
        <v/>
      </c>
      <c r="BV13" s="239" t="str">
        <f t="shared" si="74"/>
        <v/>
      </c>
      <c r="BW13" s="239" t="str">
        <f t="shared" si="75"/>
        <v/>
      </c>
      <c r="BX13" s="239" t="str">
        <f t="shared" si="76"/>
        <v/>
      </c>
      <c r="BY13" s="239" t="str">
        <f t="shared" si="77"/>
        <v/>
      </c>
      <c r="BZ13" s="239" t="str">
        <f t="shared" si="78"/>
        <v/>
      </c>
      <c r="CA13" s="239" t="str">
        <f t="shared" si="79"/>
        <v/>
      </c>
      <c r="CB13" s="239" t="str">
        <f t="shared" si="80"/>
        <v/>
      </c>
      <c r="CC13" s="239" t="str">
        <f t="shared" si="81"/>
        <v/>
      </c>
      <c r="CD13" s="239" t="str">
        <f t="shared" si="82"/>
        <v/>
      </c>
      <c r="CE13" s="239" t="str">
        <f t="shared" si="83"/>
        <v/>
      </c>
      <c r="CF13" s="239" t="str">
        <f t="shared" si="84"/>
        <v/>
      </c>
      <c r="CG13" s="239" t="str">
        <f t="shared" si="85"/>
        <v/>
      </c>
      <c r="CH13" s="239" t="str">
        <f t="shared" si="86"/>
        <v/>
      </c>
      <c r="CI13" s="239" t="str">
        <f t="shared" si="87"/>
        <v/>
      </c>
      <c r="CJ13" s="239" t="str">
        <f t="shared" si="88"/>
        <v/>
      </c>
      <c r="CK13" s="239" t="str">
        <f t="shared" si="89"/>
        <v/>
      </c>
      <c r="CL13" s="239" t="str">
        <f t="shared" si="90"/>
        <v/>
      </c>
      <c r="CM13" s="239" t="str">
        <f t="shared" si="91"/>
        <v/>
      </c>
      <c r="CN13" s="239" t="str">
        <f t="shared" si="92"/>
        <v/>
      </c>
      <c r="CP13" s="239" t="str">
        <f t="shared" si="93"/>
        <v/>
      </c>
      <c r="CQ13" s="239" t="str">
        <f t="shared" si="94"/>
        <v/>
      </c>
      <c r="CR13" s="239" t="str">
        <f t="shared" si="95"/>
        <v/>
      </c>
      <c r="CS13" s="239" t="str">
        <f t="shared" si="96"/>
        <v>4to Trimestre</v>
      </c>
      <c r="CT13" s="239" t="str">
        <f t="shared" si="97"/>
        <v/>
      </c>
      <c r="CU13" s="239" t="str">
        <f t="shared" si="98"/>
        <v/>
      </c>
      <c r="CV13" s="239" t="str">
        <f t="shared" si="99"/>
        <v/>
      </c>
      <c r="CW13" s="239" t="str">
        <f t="shared" si="100"/>
        <v/>
      </c>
      <c r="CX13" s="239" t="str">
        <f t="shared" si="101"/>
        <v/>
      </c>
      <c r="CY13" s="239" t="str">
        <f t="shared" si="102"/>
        <v/>
      </c>
      <c r="CZ13" s="239" t="str">
        <f t="shared" si="103"/>
        <v/>
      </c>
      <c r="DA13" s="239" t="str">
        <f t="shared" si="104"/>
        <v/>
      </c>
      <c r="DB13" s="239" t="str">
        <f t="shared" si="105"/>
        <v/>
      </c>
      <c r="DC13" s="239" t="str">
        <f t="shared" si="106"/>
        <v/>
      </c>
      <c r="DD13" s="239" t="str">
        <f t="shared" si="107"/>
        <v/>
      </c>
      <c r="DE13" s="239" t="str">
        <f t="shared" si="108"/>
        <v/>
      </c>
      <c r="DF13" s="239" t="str">
        <f t="shared" si="109"/>
        <v/>
      </c>
      <c r="DG13" s="239" t="str">
        <f t="shared" si="110"/>
        <v/>
      </c>
      <c r="DH13" s="239" t="str">
        <f t="shared" si="111"/>
        <v/>
      </c>
      <c r="DI13" s="239" t="str">
        <f t="shared" si="112"/>
        <v/>
      </c>
      <c r="DJ13" s="239" t="str">
        <f t="shared" si="113"/>
        <v/>
      </c>
      <c r="DK13" s="239" t="str">
        <f t="shared" si="114"/>
        <v/>
      </c>
      <c r="DL13" s="239" t="str">
        <f t="shared" si="115"/>
        <v/>
      </c>
      <c r="DM13" s="239" t="str">
        <f t="shared" si="116"/>
        <v/>
      </c>
      <c r="DN13" s="239" t="str">
        <f t="shared" si="117"/>
        <v/>
      </c>
      <c r="DO13" s="239" t="str">
        <f t="shared" si="118"/>
        <v/>
      </c>
      <c r="DP13" s="239" t="str">
        <f t="shared" si="119"/>
        <v/>
      </c>
    </row>
    <row r="14" spans="1:120" ht="35.25" hidden="1" customHeight="1" x14ac:dyDescent="0.25">
      <c r="A14" s="53" t="s">
        <v>4519</v>
      </c>
      <c r="B14" s="53">
        <v>10</v>
      </c>
      <c r="C14" s="53" t="s">
        <v>40</v>
      </c>
      <c r="D14" s="53" t="s">
        <v>73</v>
      </c>
      <c r="E14" s="53">
        <v>0</v>
      </c>
      <c r="F14" s="53" t="s">
        <v>118</v>
      </c>
      <c r="G14" s="53" t="str">
        <f t="shared" si="56"/>
        <v>10-1</v>
      </c>
      <c r="H14" s="53" t="s">
        <v>94</v>
      </c>
      <c r="I14" s="53" t="s">
        <v>76</v>
      </c>
      <c r="J14" s="53" t="s">
        <v>80</v>
      </c>
      <c r="K14" s="53" t="s">
        <v>80</v>
      </c>
      <c r="L14" s="53" t="s">
        <v>80</v>
      </c>
      <c r="M14" s="53" t="s">
        <v>80</v>
      </c>
      <c r="N14" s="53" t="s">
        <v>80</v>
      </c>
      <c r="O14" s="53" t="s">
        <v>80</v>
      </c>
      <c r="P14" s="53" t="s">
        <v>119</v>
      </c>
      <c r="Q14" s="52">
        <v>0.3</v>
      </c>
      <c r="R14" s="52">
        <f>+Q14*Q9</f>
        <v>0.12</v>
      </c>
      <c r="S14" s="53">
        <v>1</v>
      </c>
      <c r="T14" s="53" t="s">
        <v>84</v>
      </c>
      <c r="U14" s="53" t="s">
        <v>96</v>
      </c>
      <c r="V14" s="23">
        <v>45261</v>
      </c>
      <c r="W14" s="23">
        <v>45275</v>
      </c>
      <c r="X14" s="53" t="s">
        <v>86</v>
      </c>
      <c r="Y14" s="49" t="s">
        <v>87</v>
      </c>
      <c r="Z14" s="59" t="s">
        <v>100</v>
      </c>
      <c r="AA14" s="52">
        <v>1</v>
      </c>
      <c r="AB14" s="23" t="s">
        <v>120</v>
      </c>
      <c r="AC14" s="23">
        <v>45274</v>
      </c>
      <c r="AD14" s="52">
        <v>1</v>
      </c>
      <c r="AE14" s="23" t="s">
        <v>121</v>
      </c>
      <c r="AF14" s="23">
        <v>45274</v>
      </c>
      <c r="AG14" s="52" t="s">
        <v>79</v>
      </c>
      <c r="AH14" s="52">
        <v>1</v>
      </c>
      <c r="AI14" s="52">
        <f t="shared" si="36"/>
        <v>0.12</v>
      </c>
      <c r="AJ14" s="52">
        <f t="shared" si="120"/>
        <v>1</v>
      </c>
      <c r="AK14" s="52"/>
      <c r="AL14" s="239" t="str">
        <f t="shared" si="57"/>
        <v/>
      </c>
      <c r="AM14" s="239" t="str">
        <f t="shared" si="58"/>
        <v/>
      </c>
      <c r="AN14" s="239" t="str">
        <f t="shared" si="59"/>
        <v/>
      </c>
      <c r="AO14" s="239">
        <f t="shared" si="60"/>
        <v>1</v>
      </c>
      <c r="AP14" s="239" t="str">
        <f t="shared" si="61"/>
        <v/>
      </c>
      <c r="AQ14" s="239" t="str">
        <f t="shared" si="62"/>
        <v/>
      </c>
      <c r="AR14" s="239" t="str">
        <f t="shared" si="63"/>
        <v/>
      </c>
      <c r="AS14" s="239" t="str">
        <f t="shared" si="64"/>
        <v/>
      </c>
      <c r="AT14" s="239" t="str">
        <f t="shared" si="65"/>
        <v/>
      </c>
      <c r="AU14" s="239" t="str">
        <f t="shared" si="37"/>
        <v/>
      </c>
      <c r="AV14" s="239" t="str">
        <f t="shared" si="38"/>
        <v/>
      </c>
      <c r="AW14" s="239" t="str">
        <f t="shared" si="39"/>
        <v/>
      </c>
      <c r="AX14" s="239" t="str">
        <f t="shared" si="40"/>
        <v/>
      </c>
      <c r="AY14" s="239" t="str">
        <f t="shared" si="41"/>
        <v/>
      </c>
      <c r="AZ14" s="239" t="str">
        <f t="shared" si="42"/>
        <v/>
      </c>
      <c r="BA14" s="239" t="str">
        <f t="shared" si="43"/>
        <v/>
      </c>
      <c r="BB14" s="239" t="str">
        <f t="shared" si="44"/>
        <v/>
      </c>
      <c r="BC14" s="239" t="str">
        <f t="shared" si="45"/>
        <v/>
      </c>
      <c r="BD14" s="239" t="str">
        <f t="shared" si="46"/>
        <v/>
      </c>
      <c r="BE14" s="239" t="str">
        <f t="shared" si="47"/>
        <v/>
      </c>
      <c r="BF14" s="239" t="str">
        <f t="shared" si="48"/>
        <v/>
      </c>
      <c r="BG14" s="239" t="str">
        <f t="shared" si="49"/>
        <v/>
      </c>
      <c r="BH14" s="239" t="str">
        <f t="shared" si="50"/>
        <v/>
      </c>
      <c r="BI14" s="239" t="str">
        <f t="shared" si="51"/>
        <v/>
      </c>
      <c r="BJ14" s="239" t="str">
        <f t="shared" si="52"/>
        <v/>
      </c>
      <c r="BK14" s="239" t="str">
        <f t="shared" si="53"/>
        <v/>
      </c>
      <c r="BL14" s="239" t="str">
        <f t="shared" si="54"/>
        <v/>
      </c>
      <c r="BN14" s="239" t="str">
        <f t="shared" si="66"/>
        <v/>
      </c>
      <c r="BO14" s="239" t="str">
        <f t="shared" si="67"/>
        <v/>
      </c>
      <c r="BP14" s="239" t="str">
        <f t="shared" si="68"/>
        <v/>
      </c>
      <c r="BQ14" s="239">
        <f t="shared" si="69"/>
        <v>1</v>
      </c>
      <c r="BR14" s="239" t="str">
        <f t="shared" si="70"/>
        <v/>
      </c>
      <c r="BS14" s="239" t="str">
        <f t="shared" si="71"/>
        <v/>
      </c>
      <c r="BT14" s="239" t="str">
        <f t="shared" si="72"/>
        <v/>
      </c>
      <c r="BU14" s="239" t="str">
        <f t="shared" si="73"/>
        <v/>
      </c>
      <c r="BV14" s="239" t="str">
        <f t="shared" si="74"/>
        <v/>
      </c>
      <c r="BW14" s="239" t="str">
        <f t="shared" si="75"/>
        <v/>
      </c>
      <c r="BX14" s="239" t="str">
        <f t="shared" si="76"/>
        <v/>
      </c>
      <c r="BY14" s="239" t="str">
        <f t="shared" si="77"/>
        <v/>
      </c>
      <c r="BZ14" s="239" t="str">
        <f t="shared" si="78"/>
        <v/>
      </c>
      <c r="CA14" s="239" t="str">
        <f t="shared" si="79"/>
        <v/>
      </c>
      <c r="CB14" s="239" t="str">
        <f t="shared" si="80"/>
        <v/>
      </c>
      <c r="CC14" s="239" t="str">
        <f t="shared" si="81"/>
        <v/>
      </c>
      <c r="CD14" s="239" t="str">
        <f t="shared" si="82"/>
        <v/>
      </c>
      <c r="CE14" s="239" t="str">
        <f t="shared" si="83"/>
        <v/>
      </c>
      <c r="CF14" s="239" t="str">
        <f t="shared" si="84"/>
        <v/>
      </c>
      <c r="CG14" s="239" t="str">
        <f t="shared" si="85"/>
        <v/>
      </c>
      <c r="CH14" s="239" t="str">
        <f t="shared" si="86"/>
        <v/>
      </c>
      <c r="CI14" s="239" t="str">
        <f t="shared" si="87"/>
        <v/>
      </c>
      <c r="CJ14" s="239" t="str">
        <f t="shared" si="88"/>
        <v/>
      </c>
      <c r="CK14" s="239" t="str">
        <f t="shared" si="89"/>
        <v/>
      </c>
      <c r="CL14" s="239" t="str">
        <f t="shared" si="90"/>
        <v/>
      </c>
      <c r="CM14" s="239" t="str">
        <f t="shared" si="91"/>
        <v/>
      </c>
      <c r="CN14" s="239" t="str">
        <f t="shared" si="92"/>
        <v/>
      </c>
      <c r="CP14" s="239" t="str">
        <f t="shared" si="93"/>
        <v/>
      </c>
      <c r="CQ14" s="239" t="str">
        <f t="shared" si="94"/>
        <v/>
      </c>
      <c r="CR14" s="239" t="str">
        <f t="shared" si="95"/>
        <v/>
      </c>
      <c r="CS14" s="239" t="str">
        <f t="shared" si="96"/>
        <v>4to Trimestre</v>
      </c>
      <c r="CT14" s="239" t="str">
        <f t="shared" si="97"/>
        <v/>
      </c>
      <c r="CU14" s="239" t="str">
        <f t="shared" si="98"/>
        <v/>
      </c>
      <c r="CV14" s="239" t="str">
        <f t="shared" si="99"/>
        <v/>
      </c>
      <c r="CW14" s="239" t="str">
        <f t="shared" si="100"/>
        <v/>
      </c>
      <c r="CX14" s="239" t="str">
        <f t="shared" si="101"/>
        <v/>
      </c>
      <c r="CY14" s="239" t="str">
        <f t="shared" si="102"/>
        <v/>
      </c>
      <c r="CZ14" s="239" t="str">
        <f t="shared" si="103"/>
        <v/>
      </c>
      <c r="DA14" s="239" t="str">
        <f t="shared" si="104"/>
        <v/>
      </c>
      <c r="DB14" s="239" t="str">
        <f t="shared" si="105"/>
        <v/>
      </c>
      <c r="DC14" s="239" t="str">
        <f t="shared" si="106"/>
        <v/>
      </c>
      <c r="DD14" s="239" t="str">
        <f t="shared" si="107"/>
        <v/>
      </c>
      <c r="DE14" s="239" t="str">
        <f t="shared" si="108"/>
        <v/>
      </c>
      <c r="DF14" s="239" t="str">
        <f t="shared" si="109"/>
        <v/>
      </c>
      <c r="DG14" s="239" t="str">
        <f t="shared" si="110"/>
        <v/>
      </c>
      <c r="DH14" s="239" t="str">
        <f t="shared" si="111"/>
        <v/>
      </c>
      <c r="DI14" s="239" t="str">
        <f t="shared" si="112"/>
        <v/>
      </c>
      <c r="DJ14" s="239" t="str">
        <f t="shared" si="113"/>
        <v/>
      </c>
      <c r="DK14" s="239" t="str">
        <f t="shared" si="114"/>
        <v/>
      </c>
      <c r="DL14" s="239" t="str">
        <f t="shared" si="115"/>
        <v/>
      </c>
      <c r="DM14" s="239" t="str">
        <f t="shared" si="116"/>
        <v/>
      </c>
      <c r="DN14" s="239" t="str">
        <f t="shared" si="117"/>
        <v/>
      </c>
      <c r="DO14" s="239" t="str">
        <f t="shared" si="118"/>
        <v/>
      </c>
      <c r="DP14" s="239" t="str">
        <f t="shared" si="119"/>
        <v/>
      </c>
    </row>
    <row r="15" spans="1:120" ht="115.5" hidden="1" customHeight="1" x14ac:dyDescent="0.25">
      <c r="A15" s="49" t="s">
        <v>4519</v>
      </c>
      <c r="B15" s="49">
        <v>10</v>
      </c>
      <c r="C15" s="49" t="s">
        <v>40</v>
      </c>
      <c r="D15" s="49" t="s">
        <v>73</v>
      </c>
      <c r="E15" s="49">
        <v>0</v>
      </c>
      <c r="F15" s="49" t="s">
        <v>122</v>
      </c>
      <c r="G15" s="49" t="str">
        <f t="shared" si="56"/>
        <v>10-2</v>
      </c>
      <c r="H15" s="49" t="s">
        <v>75</v>
      </c>
      <c r="I15" s="49" t="s">
        <v>76</v>
      </c>
      <c r="J15" s="49" t="s">
        <v>123</v>
      </c>
      <c r="K15" s="49" t="s">
        <v>124</v>
      </c>
      <c r="L15" s="49" t="s">
        <v>125</v>
      </c>
      <c r="M15" s="49" t="s">
        <v>80</v>
      </c>
      <c r="N15" s="49" t="s">
        <v>126</v>
      </c>
      <c r="O15" s="49" t="s">
        <v>80</v>
      </c>
      <c r="P15" s="49" t="s">
        <v>127</v>
      </c>
      <c r="Q15" s="50">
        <v>0.3</v>
      </c>
      <c r="R15" s="50"/>
      <c r="S15" s="49">
        <v>4</v>
      </c>
      <c r="T15" s="49" t="s">
        <v>84</v>
      </c>
      <c r="U15" s="49" t="s">
        <v>128</v>
      </c>
      <c r="V15" s="51">
        <v>44958</v>
      </c>
      <c r="W15" s="51">
        <v>45273</v>
      </c>
      <c r="X15" s="49" t="s">
        <v>129</v>
      </c>
      <c r="Y15" s="49" t="s">
        <v>87</v>
      </c>
      <c r="Z15" s="59" t="s">
        <v>100</v>
      </c>
      <c r="AA15" s="52">
        <v>1</v>
      </c>
      <c r="AB15" s="23" t="s">
        <v>130</v>
      </c>
      <c r="AC15" s="23">
        <v>45261</v>
      </c>
      <c r="AD15" s="52">
        <v>1</v>
      </c>
      <c r="AE15" s="23" t="s">
        <v>131</v>
      </c>
      <c r="AF15" s="23">
        <v>45261</v>
      </c>
      <c r="AG15" s="52" t="s">
        <v>79</v>
      </c>
      <c r="AH15" s="52" t="s">
        <v>92</v>
      </c>
      <c r="AI15" s="52">
        <f t="shared" si="36"/>
        <v>0.3</v>
      </c>
      <c r="AJ15" s="52"/>
      <c r="AK15" s="52"/>
      <c r="AL15" s="239" t="str">
        <f t="shared" si="57"/>
        <v/>
      </c>
      <c r="AM15" s="239" t="str">
        <f t="shared" si="58"/>
        <v/>
      </c>
      <c r="AN15" s="239" t="str">
        <f t="shared" si="59"/>
        <v/>
      </c>
      <c r="AO15" s="239" t="str">
        <f t="shared" si="60"/>
        <v/>
      </c>
      <c r="AP15" s="239" t="str">
        <f t="shared" si="61"/>
        <v/>
      </c>
      <c r="AQ15" s="239" t="str">
        <f t="shared" si="62"/>
        <v/>
      </c>
      <c r="AR15" s="239" t="str">
        <f t="shared" si="63"/>
        <v/>
      </c>
      <c r="AS15" s="239" t="str">
        <f t="shared" si="64"/>
        <v/>
      </c>
      <c r="AT15" s="239" t="str">
        <f t="shared" si="65"/>
        <v/>
      </c>
      <c r="AU15" s="239" t="str">
        <f t="shared" si="37"/>
        <v/>
      </c>
      <c r="AV15" s="239" t="str">
        <f t="shared" si="38"/>
        <v/>
      </c>
      <c r="AW15" s="239" t="str">
        <f t="shared" si="39"/>
        <v/>
      </c>
      <c r="AX15" s="239" t="str">
        <f t="shared" si="40"/>
        <v/>
      </c>
      <c r="AY15" s="239" t="str">
        <f t="shared" si="41"/>
        <v/>
      </c>
      <c r="AZ15" s="239" t="str">
        <f t="shared" si="42"/>
        <v/>
      </c>
      <c r="BA15" s="239" t="str">
        <f t="shared" si="43"/>
        <v/>
      </c>
      <c r="BB15" s="239" t="str">
        <f t="shared" si="44"/>
        <v/>
      </c>
      <c r="BC15" s="239" t="str">
        <f t="shared" si="45"/>
        <v/>
      </c>
      <c r="BD15" s="239" t="str">
        <f t="shared" si="46"/>
        <v/>
      </c>
      <c r="BE15" s="239" t="str">
        <f t="shared" si="47"/>
        <v/>
      </c>
      <c r="BF15" s="239" t="str">
        <f t="shared" si="48"/>
        <v/>
      </c>
      <c r="BG15" s="239" t="str">
        <f t="shared" si="49"/>
        <v/>
      </c>
      <c r="BH15" s="239" t="str">
        <f t="shared" si="50"/>
        <v/>
      </c>
      <c r="BI15" s="239" t="str">
        <f t="shared" si="51"/>
        <v/>
      </c>
      <c r="BJ15" s="239" t="str">
        <f t="shared" si="52"/>
        <v/>
      </c>
      <c r="BK15" s="239" t="str">
        <f t="shared" si="53"/>
        <v/>
      </c>
      <c r="BL15" s="239" t="str">
        <f t="shared" si="54"/>
        <v/>
      </c>
      <c r="BN15" s="239" t="str">
        <f t="shared" si="66"/>
        <v/>
      </c>
      <c r="BO15" s="239" t="str">
        <f t="shared" si="67"/>
        <v/>
      </c>
      <c r="BP15" s="239" t="str">
        <f t="shared" si="68"/>
        <v/>
      </c>
      <c r="BQ15" s="239" t="str">
        <f t="shared" si="69"/>
        <v/>
      </c>
      <c r="BR15" s="239" t="str">
        <f t="shared" si="70"/>
        <v/>
      </c>
      <c r="BS15" s="239" t="str">
        <f t="shared" si="71"/>
        <v/>
      </c>
      <c r="BT15" s="239" t="str">
        <f t="shared" si="72"/>
        <v/>
      </c>
      <c r="BU15" s="239" t="str">
        <f t="shared" si="73"/>
        <v/>
      </c>
      <c r="BV15" s="239" t="str">
        <f t="shared" si="74"/>
        <v/>
      </c>
      <c r="BW15" s="239" t="str">
        <f t="shared" si="75"/>
        <v/>
      </c>
      <c r="BX15" s="239" t="str">
        <f t="shared" si="76"/>
        <v/>
      </c>
      <c r="BY15" s="239" t="str">
        <f t="shared" si="77"/>
        <v/>
      </c>
      <c r="BZ15" s="239" t="str">
        <f t="shared" si="78"/>
        <v/>
      </c>
      <c r="CA15" s="239" t="str">
        <f t="shared" si="79"/>
        <v/>
      </c>
      <c r="CB15" s="239" t="str">
        <f t="shared" si="80"/>
        <v/>
      </c>
      <c r="CC15" s="239" t="str">
        <f t="shared" si="81"/>
        <v/>
      </c>
      <c r="CD15" s="239" t="str">
        <f t="shared" si="82"/>
        <v/>
      </c>
      <c r="CE15" s="239" t="str">
        <f t="shared" si="83"/>
        <v/>
      </c>
      <c r="CF15" s="239" t="str">
        <f t="shared" si="84"/>
        <v/>
      </c>
      <c r="CG15" s="239" t="str">
        <f t="shared" si="85"/>
        <v/>
      </c>
      <c r="CH15" s="239" t="str">
        <f t="shared" si="86"/>
        <v/>
      </c>
      <c r="CI15" s="239" t="str">
        <f t="shared" si="87"/>
        <v/>
      </c>
      <c r="CJ15" s="239" t="str">
        <f t="shared" si="88"/>
        <v/>
      </c>
      <c r="CK15" s="239" t="str">
        <f t="shared" si="89"/>
        <v/>
      </c>
      <c r="CL15" s="239" t="str">
        <f t="shared" si="90"/>
        <v/>
      </c>
      <c r="CM15" s="239" t="str">
        <f t="shared" si="91"/>
        <v/>
      </c>
      <c r="CN15" s="239" t="str">
        <f t="shared" si="92"/>
        <v/>
      </c>
      <c r="CP15" s="239" t="str">
        <f t="shared" si="93"/>
        <v/>
      </c>
      <c r="CQ15" s="239" t="str">
        <f t="shared" si="94"/>
        <v/>
      </c>
      <c r="CR15" s="239" t="str">
        <f t="shared" si="95"/>
        <v/>
      </c>
      <c r="CS15" s="239" t="str">
        <f t="shared" si="96"/>
        <v/>
      </c>
      <c r="CT15" s="239" t="str">
        <f t="shared" si="97"/>
        <v/>
      </c>
      <c r="CU15" s="239" t="str">
        <f t="shared" si="98"/>
        <v/>
      </c>
      <c r="CV15" s="239" t="str">
        <f t="shared" si="99"/>
        <v/>
      </c>
      <c r="CW15" s="239" t="str">
        <f t="shared" si="100"/>
        <v/>
      </c>
      <c r="CX15" s="239" t="str">
        <f t="shared" si="101"/>
        <v/>
      </c>
      <c r="CY15" s="239" t="str">
        <f t="shared" si="102"/>
        <v/>
      </c>
      <c r="CZ15" s="239" t="str">
        <f t="shared" si="103"/>
        <v/>
      </c>
      <c r="DA15" s="239" t="str">
        <f t="shared" si="104"/>
        <v/>
      </c>
      <c r="DB15" s="239" t="str">
        <f t="shared" si="105"/>
        <v/>
      </c>
      <c r="DC15" s="239" t="str">
        <f t="shared" si="106"/>
        <v/>
      </c>
      <c r="DD15" s="239" t="str">
        <f t="shared" si="107"/>
        <v/>
      </c>
      <c r="DE15" s="239" t="str">
        <f t="shared" si="108"/>
        <v/>
      </c>
      <c r="DF15" s="239" t="str">
        <f t="shared" si="109"/>
        <v/>
      </c>
      <c r="DG15" s="239" t="str">
        <f t="shared" si="110"/>
        <v/>
      </c>
      <c r="DH15" s="239" t="str">
        <f t="shared" si="111"/>
        <v/>
      </c>
      <c r="DI15" s="239" t="str">
        <f t="shared" si="112"/>
        <v/>
      </c>
      <c r="DJ15" s="239" t="str">
        <f t="shared" si="113"/>
        <v/>
      </c>
      <c r="DK15" s="239" t="str">
        <f t="shared" si="114"/>
        <v/>
      </c>
      <c r="DL15" s="239" t="str">
        <f t="shared" si="115"/>
        <v/>
      </c>
      <c r="DM15" s="239" t="str">
        <f t="shared" si="116"/>
        <v/>
      </c>
      <c r="DN15" s="239" t="str">
        <f t="shared" si="117"/>
        <v/>
      </c>
      <c r="DO15" s="239" t="str">
        <f t="shared" si="118"/>
        <v/>
      </c>
      <c r="DP15" s="239" t="str">
        <f t="shared" si="119"/>
        <v/>
      </c>
    </row>
    <row r="16" spans="1:120" ht="95.25" hidden="1" customHeight="1" x14ac:dyDescent="0.25">
      <c r="A16" s="53" t="s">
        <v>4519</v>
      </c>
      <c r="B16" s="53">
        <v>10</v>
      </c>
      <c r="C16" s="53" t="s">
        <v>40</v>
      </c>
      <c r="D16" s="53" t="s">
        <v>73</v>
      </c>
      <c r="E16" s="53">
        <v>0</v>
      </c>
      <c r="F16" s="53" t="s">
        <v>132</v>
      </c>
      <c r="G16" s="53" t="str">
        <f t="shared" si="56"/>
        <v>10-2</v>
      </c>
      <c r="H16" s="53" t="s">
        <v>94</v>
      </c>
      <c r="I16" s="53" t="s">
        <v>76</v>
      </c>
      <c r="J16" s="53" t="s">
        <v>80</v>
      </c>
      <c r="K16" s="53" t="s">
        <v>80</v>
      </c>
      <c r="L16" s="53" t="s">
        <v>80</v>
      </c>
      <c r="M16" s="53" t="s">
        <v>80</v>
      </c>
      <c r="N16" s="53" t="s">
        <v>80</v>
      </c>
      <c r="O16" s="53" t="s">
        <v>80</v>
      </c>
      <c r="P16" s="53" t="s">
        <v>133</v>
      </c>
      <c r="Q16" s="52">
        <v>0.2</v>
      </c>
      <c r="R16" s="52">
        <f>+Q16*Q15</f>
        <v>0.06</v>
      </c>
      <c r="S16" s="53">
        <v>1</v>
      </c>
      <c r="T16" s="53" t="s">
        <v>84</v>
      </c>
      <c r="U16" s="53" t="s">
        <v>134</v>
      </c>
      <c r="V16" s="23">
        <v>44958</v>
      </c>
      <c r="W16" s="23">
        <v>44984</v>
      </c>
      <c r="X16" s="53" t="s">
        <v>129</v>
      </c>
      <c r="Y16" s="49" t="s">
        <v>97</v>
      </c>
      <c r="Z16" s="59" t="s">
        <v>100</v>
      </c>
      <c r="AA16" s="57">
        <v>1</v>
      </c>
      <c r="AB16" s="58" t="s">
        <v>135</v>
      </c>
      <c r="AC16" s="58">
        <v>44984</v>
      </c>
      <c r="AD16" s="57">
        <v>1</v>
      </c>
      <c r="AE16" s="58" t="s">
        <v>136</v>
      </c>
      <c r="AF16" s="58">
        <v>44984</v>
      </c>
      <c r="AG16" s="57" t="s">
        <v>79</v>
      </c>
      <c r="AH16" s="57">
        <v>1</v>
      </c>
      <c r="AI16" s="52">
        <f t="shared" si="36"/>
        <v>0.06</v>
      </c>
      <c r="AJ16" s="52">
        <f t="shared" ref="AJ16:AJ17" si="121">+AI16/R16</f>
        <v>1</v>
      </c>
      <c r="AK16" s="52"/>
      <c r="AL16" s="239" t="str">
        <f t="shared" si="57"/>
        <v/>
      </c>
      <c r="AM16" s="239" t="str">
        <f t="shared" si="58"/>
        <v/>
      </c>
      <c r="AN16" s="239" t="str">
        <f t="shared" si="59"/>
        <v/>
      </c>
      <c r="AO16" s="239" t="str">
        <f t="shared" si="60"/>
        <v/>
      </c>
      <c r="AP16" s="239" t="str">
        <f t="shared" si="61"/>
        <v/>
      </c>
      <c r="AQ16" s="239" t="str">
        <f t="shared" si="62"/>
        <v/>
      </c>
      <c r="AR16" s="239" t="str">
        <f t="shared" si="63"/>
        <v/>
      </c>
      <c r="AS16" s="239" t="str">
        <f t="shared" si="64"/>
        <v/>
      </c>
      <c r="AT16" s="239" t="str">
        <f t="shared" si="65"/>
        <v/>
      </c>
      <c r="AU16" s="239" t="str">
        <f t="shared" si="37"/>
        <v/>
      </c>
      <c r="AV16" s="239" t="str">
        <f t="shared" si="38"/>
        <v/>
      </c>
      <c r="AW16" s="239" t="str">
        <f t="shared" si="39"/>
        <v/>
      </c>
      <c r="AX16" s="239" t="str">
        <f t="shared" si="40"/>
        <v/>
      </c>
      <c r="AY16" s="239" t="str">
        <f t="shared" si="41"/>
        <v/>
      </c>
      <c r="AZ16" s="239" t="str">
        <f t="shared" si="42"/>
        <v/>
      </c>
      <c r="BA16" s="239" t="str">
        <f t="shared" si="43"/>
        <v/>
      </c>
      <c r="BB16" s="239" t="str">
        <f t="shared" si="44"/>
        <v/>
      </c>
      <c r="BC16" s="239" t="str">
        <f t="shared" si="45"/>
        <v/>
      </c>
      <c r="BD16" s="239" t="str">
        <f t="shared" si="46"/>
        <v/>
      </c>
      <c r="BE16" s="239" t="str">
        <f t="shared" si="47"/>
        <v/>
      </c>
      <c r="BF16" s="239" t="str">
        <f t="shared" si="48"/>
        <v/>
      </c>
      <c r="BG16" s="239" t="str">
        <f t="shared" si="49"/>
        <v/>
      </c>
      <c r="BH16" s="239" t="str">
        <f t="shared" si="50"/>
        <v/>
      </c>
      <c r="BI16" s="239" t="str">
        <f t="shared" si="51"/>
        <v/>
      </c>
      <c r="BJ16" s="239" t="str">
        <f t="shared" si="52"/>
        <v/>
      </c>
      <c r="BK16" s="239" t="str">
        <f t="shared" si="53"/>
        <v/>
      </c>
      <c r="BL16" s="239" t="str">
        <f t="shared" si="54"/>
        <v/>
      </c>
      <c r="BN16" s="239" t="str">
        <f t="shared" si="66"/>
        <v/>
      </c>
      <c r="BO16" s="239" t="str">
        <f t="shared" si="67"/>
        <v/>
      </c>
      <c r="BP16" s="239" t="str">
        <f t="shared" si="68"/>
        <v/>
      </c>
      <c r="BQ16" s="239" t="str">
        <f t="shared" si="69"/>
        <v/>
      </c>
      <c r="BR16" s="239" t="str">
        <f t="shared" si="70"/>
        <v/>
      </c>
      <c r="BS16" s="239" t="str">
        <f t="shared" si="71"/>
        <v/>
      </c>
      <c r="BT16" s="239" t="str">
        <f t="shared" si="72"/>
        <v/>
      </c>
      <c r="BU16" s="239" t="str">
        <f t="shared" si="73"/>
        <v/>
      </c>
      <c r="BV16" s="239" t="str">
        <f t="shared" si="74"/>
        <v/>
      </c>
      <c r="BW16" s="239" t="str">
        <f t="shared" si="75"/>
        <v/>
      </c>
      <c r="BX16" s="239" t="str">
        <f t="shared" si="76"/>
        <v/>
      </c>
      <c r="BY16" s="239" t="str">
        <f t="shared" si="77"/>
        <v/>
      </c>
      <c r="BZ16" s="239" t="str">
        <f t="shared" si="78"/>
        <v/>
      </c>
      <c r="CA16" s="239" t="str">
        <f t="shared" si="79"/>
        <v/>
      </c>
      <c r="CB16" s="239" t="str">
        <f t="shared" si="80"/>
        <v/>
      </c>
      <c r="CC16" s="239" t="str">
        <f t="shared" si="81"/>
        <v/>
      </c>
      <c r="CD16" s="239" t="str">
        <f t="shared" si="82"/>
        <v/>
      </c>
      <c r="CE16" s="239" t="str">
        <f t="shared" si="83"/>
        <v/>
      </c>
      <c r="CF16" s="239" t="str">
        <f t="shared" si="84"/>
        <v/>
      </c>
      <c r="CG16" s="239" t="str">
        <f t="shared" si="85"/>
        <v/>
      </c>
      <c r="CH16" s="239" t="str">
        <f t="shared" si="86"/>
        <v/>
      </c>
      <c r="CI16" s="239" t="str">
        <f t="shared" si="87"/>
        <v/>
      </c>
      <c r="CJ16" s="239" t="str">
        <f t="shared" si="88"/>
        <v/>
      </c>
      <c r="CK16" s="239" t="str">
        <f t="shared" si="89"/>
        <v/>
      </c>
      <c r="CL16" s="239" t="str">
        <f t="shared" si="90"/>
        <v/>
      </c>
      <c r="CM16" s="239" t="str">
        <f t="shared" si="91"/>
        <v/>
      </c>
      <c r="CN16" s="239" t="str">
        <f t="shared" si="92"/>
        <v/>
      </c>
      <c r="CP16" s="239" t="str">
        <f t="shared" si="93"/>
        <v/>
      </c>
      <c r="CQ16" s="239" t="str">
        <f t="shared" si="94"/>
        <v/>
      </c>
      <c r="CR16" s="239" t="str">
        <f t="shared" si="95"/>
        <v/>
      </c>
      <c r="CS16" s="239" t="str">
        <f t="shared" si="96"/>
        <v/>
      </c>
      <c r="CT16" s="239" t="str">
        <f t="shared" si="97"/>
        <v/>
      </c>
      <c r="CU16" s="239" t="str">
        <f t="shared" si="98"/>
        <v/>
      </c>
      <c r="CV16" s="239" t="str">
        <f t="shared" si="99"/>
        <v/>
      </c>
      <c r="CW16" s="239" t="str">
        <f t="shared" si="100"/>
        <v/>
      </c>
      <c r="CX16" s="239" t="str">
        <f t="shared" si="101"/>
        <v/>
      </c>
      <c r="CY16" s="239" t="str">
        <f t="shared" si="102"/>
        <v/>
      </c>
      <c r="CZ16" s="239" t="str">
        <f t="shared" si="103"/>
        <v/>
      </c>
      <c r="DA16" s="239" t="str">
        <f t="shared" si="104"/>
        <v/>
      </c>
      <c r="DB16" s="239" t="str">
        <f t="shared" si="105"/>
        <v/>
      </c>
      <c r="DC16" s="239" t="str">
        <f t="shared" si="106"/>
        <v/>
      </c>
      <c r="DD16" s="239" t="str">
        <f t="shared" si="107"/>
        <v/>
      </c>
      <c r="DE16" s="239" t="str">
        <f t="shared" si="108"/>
        <v/>
      </c>
      <c r="DF16" s="239" t="str">
        <f t="shared" si="109"/>
        <v/>
      </c>
      <c r="DG16" s="239" t="str">
        <f t="shared" si="110"/>
        <v/>
      </c>
      <c r="DH16" s="239" t="str">
        <f t="shared" si="111"/>
        <v/>
      </c>
      <c r="DI16" s="239" t="str">
        <f t="shared" si="112"/>
        <v/>
      </c>
      <c r="DJ16" s="239" t="str">
        <f t="shared" si="113"/>
        <v/>
      </c>
      <c r="DK16" s="239" t="str">
        <f t="shared" si="114"/>
        <v/>
      </c>
      <c r="DL16" s="239" t="str">
        <f t="shared" si="115"/>
        <v/>
      </c>
      <c r="DM16" s="239" t="str">
        <f t="shared" si="116"/>
        <v/>
      </c>
      <c r="DN16" s="239" t="str">
        <f t="shared" si="117"/>
        <v/>
      </c>
      <c r="DO16" s="239" t="str">
        <f t="shared" si="118"/>
        <v/>
      </c>
      <c r="DP16" s="239" t="str">
        <f t="shared" si="119"/>
        <v/>
      </c>
    </row>
    <row r="17" spans="1:120" ht="95.25" hidden="1" customHeight="1" x14ac:dyDescent="0.25">
      <c r="A17" s="53" t="s">
        <v>4519</v>
      </c>
      <c r="B17" s="53">
        <v>10</v>
      </c>
      <c r="C17" s="53" t="s">
        <v>40</v>
      </c>
      <c r="D17" s="53" t="s">
        <v>73</v>
      </c>
      <c r="E17" s="53">
        <v>0</v>
      </c>
      <c r="F17" s="53" t="s">
        <v>137</v>
      </c>
      <c r="G17" s="53" t="str">
        <f t="shared" si="56"/>
        <v>10-2</v>
      </c>
      <c r="H17" s="53" t="s">
        <v>94</v>
      </c>
      <c r="I17" s="53" t="s">
        <v>76</v>
      </c>
      <c r="J17" s="53" t="s">
        <v>80</v>
      </c>
      <c r="K17" s="53" t="s">
        <v>80</v>
      </c>
      <c r="L17" s="53" t="s">
        <v>80</v>
      </c>
      <c r="M17" s="53" t="s">
        <v>80</v>
      </c>
      <c r="N17" s="53" t="s">
        <v>80</v>
      </c>
      <c r="O17" s="53" t="s">
        <v>80</v>
      </c>
      <c r="P17" s="53" t="s">
        <v>138</v>
      </c>
      <c r="Q17" s="52">
        <v>0.8</v>
      </c>
      <c r="R17" s="52">
        <f>+Q17*Q15</f>
        <v>0.24</v>
      </c>
      <c r="S17" s="53">
        <v>4</v>
      </c>
      <c r="T17" s="53" t="s">
        <v>84</v>
      </c>
      <c r="U17" s="53" t="s">
        <v>139</v>
      </c>
      <c r="V17" s="23">
        <v>44986</v>
      </c>
      <c r="W17" s="23">
        <v>45273</v>
      </c>
      <c r="X17" s="53" t="s">
        <v>129</v>
      </c>
      <c r="Y17" s="49" t="s">
        <v>87</v>
      </c>
      <c r="Z17" s="59" t="s">
        <v>100</v>
      </c>
      <c r="AA17" s="52">
        <v>1</v>
      </c>
      <c r="AB17" s="23" t="s">
        <v>140</v>
      </c>
      <c r="AC17" s="23">
        <v>45261</v>
      </c>
      <c r="AD17" s="52">
        <v>1</v>
      </c>
      <c r="AE17" s="23" t="s">
        <v>141</v>
      </c>
      <c r="AF17" s="23">
        <v>45261</v>
      </c>
      <c r="AG17" s="52" t="s">
        <v>79</v>
      </c>
      <c r="AH17" s="52">
        <v>1</v>
      </c>
      <c r="AI17" s="52">
        <f t="shared" si="36"/>
        <v>0.24</v>
      </c>
      <c r="AJ17" s="52">
        <f t="shared" si="121"/>
        <v>1</v>
      </c>
      <c r="AK17" s="52"/>
      <c r="AL17" s="239" t="str">
        <f t="shared" si="57"/>
        <v/>
      </c>
      <c r="AM17" s="239" t="str">
        <f t="shared" si="58"/>
        <v/>
      </c>
      <c r="AN17" s="239" t="str">
        <f t="shared" si="59"/>
        <v/>
      </c>
      <c r="AO17" s="239" t="str">
        <f t="shared" si="60"/>
        <v/>
      </c>
      <c r="AP17" s="239" t="str">
        <f t="shared" si="61"/>
        <v/>
      </c>
      <c r="AQ17" s="239" t="str">
        <f t="shared" si="62"/>
        <v/>
      </c>
      <c r="AR17" s="239" t="str">
        <f t="shared" si="63"/>
        <v/>
      </c>
      <c r="AS17" s="239" t="str">
        <f t="shared" si="64"/>
        <v/>
      </c>
      <c r="AT17" s="239" t="str">
        <f t="shared" si="65"/>
        <v/>
      </c>
      <c r="AU17" s="239" t="str">
        <f t="shared" si="37"/>
        <v/>
      </c>
      <c r="AV17" s="239" t="str">
        <f t="shared" si="38"/>
        <v/>
      </c>
      <c r="AW17" s="239" t="str">
        <f t="shared" si="39"/>
        <v/>
      </c>
      <c r="AX17" s="239" t="str">
        <f t="shared" si="40"/>
        <v/>
      </c>
      <c r="AY17" s="239" t="str">
        <f t="shared" si="41"/>
        <v/>
      </c>
      <c r="AZ17" s="239" t="str">
        <f t="shared" si="42"/>
        <v/>
      </c>
      <c r="BA17" s="239" t="str">
        <f t="shared" si="43"/>
        <v/>
      </c>
      <c r="BB17" s="239" t="str">
        <f t="shared" si="44"/>
        <v/>
      </c>
      <c r="BC17" s="239" t="str">
        <f t="shared" si="45"/>
        <v/>
      </c>
      <c r="BD17" s="239" t="str">
        <f t="shared" si="46"/>
        <v/>
      </c>
      <c r="BE17" s="239" t="str">
        <f t="shared" si="47"/>
        <v/>
      </c>
      <c r="BF17" s="239" t="str">
        <f t="shared" si="48"/>
        <v/>
      </c>
      <c r="BG17" s="239" t="str">
        <f t="shared" si="49"/>
        <v/>
      </c>
      <c r="BH17" s="239" t="str">
        <f t="shared" si="50"/>
        <v/>
      </c>
      <c r="BI17" s="239" t="str">
        <f t="shared" si="51"/>
        <v/>
      </c>
      <c r="BJ17" s="239" t="str">
        <f t="shared" si="52"/>
        <v/>
      </c>
      <c r="BK17" s="239" t="str">
        <f t="shared" si="53"/>
        <v/>
      </c>
      <c r="BL17" s="239" t="str">
        <f t="shared" si="54"/>
        <v/>
      </c>
      <c r="BN17" s="239" t="str">
        <f t="shared" si="66"/>
        <v/>
      </c>
      <c r="BO17" s="239" t="str">
        <f t="shared" si="67"/>
        <v/>
      </c>
      <c r="BP17" s="239" t="str">
        <f t="shared" si="68"/>
        <v/>
      </c>
      <c r="BQ17" s="239" t="str">
        <f t="shared" si="69"/>
        <v/>
      </c>
      <c r="BR17" s="239" t="str">
        <f t="shared" si="70"/>
        <v/>
      </c>
      <c r="BS17" s="239" t="str">
        <f t="shared" si="71"/>
        <v/>
      </c>
      <c r="BT17" s="239" t="str">
        <f t="shared" si="72"/>
        <v/>
      </c>
      <c r="BU17" s="239" t="str">
        <f t="shared" si="73"/>
        <v/>
      </c>
      <c r="BV17" s="239" t="str">
        <f t="shared" si="74"/>
        <v/>
      </c>
      <c r="BW17" s="239" t="str">
        <f t="shared" si="75"/>
        <v/>
      </c>
      <c r="BX17" s="239" t="str">
        <f t="shared" si="76"/>
        <v/>
      </c>
      <c r="BY17" s="239" t="str">
        <f t="shared" si="77"/>
        <v/>
      </c>
      <c r="BZ17" s="239" t="str">
        <f t="shared" si="78"/>
        <v/>
      </c>
      <c r="CA17" s="239" t="str">
        <f t="shared" si="79"/>
        <v/>
      </c>
      <c r="CB17" s="239" t="str">
        <f t="shared" si="80"/>
        <v/>
      </c>
      <c r="CC17" s="239" t="str">
        <f t="shared" si="81"/>
        <v/>
      </c>
      <c r="CD17" s="239" t="str">
        <f t="shared" si="82"/>
        <v/>
      </c>
      <c r="CE17" s="239" t="str">
        <f t="shared" si="83"/>
        <v/>
      </c>
      <c r="CF17" s="239" t="str">
        <f t="shared" si="84"/>
        <v/>
      </c>
      <c r="CG17" s="239" t="str">
        <f t="shared" si="85"/>
        <v/>
      </c>
      <c r="CH17" s="239" t="str">
        <f t="shared" si="86"/>
        <v/>
      </c>
      <c r="CI17" s="239" t="str">
        <f t="shared" si="87"/>
        <v/>
      </c>
      <c r="CJ17" s="239" t="str">
        <f t="shared" si="88"/>
        <v/>
      </c>
      <c r="CK17" s="239" t="str">
        <f t="shared" si="89"/>
        <v/>
      </c>
      <c r="CL17" s="239" t="str">
        <f t="shared" si="90"/>
        <v/>
      </c>
      <c r="CM17" s="239" t="str">
        <f t="shared" si="91"/>
        <v/>
      </c>
      <c r="CN17" s="239" t="str">
        <f t="shared" si="92"/>
        <v/>
      </c>
      <c r="CP17" s="239" t="str">
        <f t="shared" si="93"/>
        <v/>
      </c>
      <c r="CQ17" s="239" t="str">
        <f t="shared" si="94"/>
        <v/>
      </c>
      <c r="CR17" s="239" t="str">
        <f t="shared" si="95"/>
        <v/>
      </c>
      <c r="CS17" s="239" t="str">
        <f t="shared" si="96"/>
        <v/>
      </c>
      <c r="CT17" s="239" t="str">
        <f t="shared" si="97"/>
        <v/>
      </c>
      <c r="CU17" s="239" t="str">
        <f t="shared" si="98"/>
        <v/>
      </c>
      <c r="CV17" s="239" t="str">
        <f t="shared" si="99"/>
        <v/>
      </c>
      <c r="CW17" s="239" t="str">
        <f t="shared" si="100"/>
        <v/>
      </c>
      <c r="CX17" s="239" t="str">
        <f t="shared" si="101"/>
        <v/>
      </c>
      <c r="CY17" s="239" t="str">
        <f t="shared" si="102"/>
        <v/>
      </c>
      <c r="CZ17" s="239" t="str">
        <f t="shared" si="103"/>
        <v/>
      </c>
      <c r="DA17" s="239" t="str">
        <f t="shared" si="104"/>
        <v/>
      </c>
      <c r="DB17" s="239" t="str">
        <f t="shared" si="105"/>
        <v/>
      </c>
      <c r="DC17" s="239" t="str">
        <f t="shared" si="106"/>
        <v/>
      </c>
      <c r="DD17" s="239" t="str">
        <f t="shared" si="107"/>
        <v/>
      </c>
      <c r="DE17" s="239" t="str">
        <f t="shared" si="108"/>
        <v/>
      </c>
      <c r="DF17" s="239" t="str">
        <f t="shared" si="109"/>
        <v/>
      </c>
      <c r="DG17" s="239" t="str">
        <f t="shared" si="110"/>
        <v/>
      </c>
      <c r="DH17" s="239" t="str">
        <f t="shared" si="111"/>
        <v/>
      </c>
      <c r="DI17" s="239" t="str">
        <f t="shared" si="112"/>
        <v/>
      </c>
      <c r="DJ17" s="239" t="str">
        <f t="shared" si="113"/>
        <v/>
      </c>
      <c r="DK17" s="239" t="str">
        <f t="shared" si="114"/>
        <v/>
      </c>
      <c r="DL17" s="239" t="str">
        <f t="shared" si="115"/>
        <v/>
      </c>
      <c r="DM17" s="239" t="str">
        <f t="shared" si="116"/>
        <v/>
      </c>
      <c r="DN17" s="239" t="str">
        <f t="shared" si="117"/>
        <v/>
      </c>
      <c r="DO17" s="239" t="str">
        <f t="shared" si="118"/>
        <v/>
      </c>
      <c r="DP17" s="239" t="str">
        <f t="shared" si="119"/>
        <v/>
      </c>
    </row>
    <row r="18" spans="1:120" ht="35.25" hidden="1" customHeight="1" x14ac:dyDescent="0.25">
      <c r="A18" s="49" t="s">
        <v>4519</v>
      </c>
      <c r="B18" s="49">
        <v>10</v>
      </c>
      <c r="C18" s="49" t="s">
        <v>40</v>
      </c>
      <c r="D18" s="49" t="s">
        <v>73</v>
      </c>
      <c r="E18" s="49">
        <v>0</v>
      </c>
      <c r="F18" s="49" t="s">
        <v>142</v>
      </c>
      <c r="G18" s="49" t="str">
        <f t="shared" si="56"/>
        <v>10-3</v>
      </c>
      <c r="H18" s="49" t="s">
        <v>75</v>
      </c>
      <c r="I18" s="49" t="s">
        <v>76</v>
      </c>
      <c r="J18" s="49" t="s">
        <v>143</v>
      </c>
      <c r="K18" s="49" t="s">
        <v>144</v>
      </c>
      <c r="L18" s="49" t="s">
        <v>79</v>
      </c>
      <c r="M18" s="49" t="s">
        <v>80</v>
      </c>
      <c r="N18" s="49" t="s">
        <v>145</v>
      </c>
      <c r="O18" s="49" t="s">
        <v>80</v>
      </c>
      <c r="P18" s="49" t="s">
        <v>146</v>
      </c>
      <c r="Q18" s="50">
        <v>0.3</v>
      </c>
      <c r="R18" s="50"/>
      <c r="S18" s="49">
        <v>2</v>
      </c>
      <c r="T18" s="49" t="s">
        <v>84</v>
      </c>
      <c r="U18" s="49" t="s">
        <v>147</v>
      </c>
      <c r="V18" s="51">
        <v>44928</v>
      </c>
      <c r="W18" s="51">
        <v>45291</v>
      </c>
      <c r="X18" s="49" t="s">
        <v>148</v>
      </c>
      <c r="Y18" s="49" t="s">
        <v>87</v>
      </c>
      <c r="Z18" s="59" t="s">
        <v>100</v>
      </c>
      <c r="AA18" s="52">
        <v>1</v>
      </c>
      <c r="AB18" s="23" t="s">
        <v>149</v>
      </c>
      <c r="AC18" s="23">
        <v>45291</v>
      </c>
      <c r="AD18" s="52">
        <v>1</v>
      </c>
      <c r="AE18" s="23" t="s">
        <v>150</v>
      </c>
      <c r="AF18" s="23">
        <v>45291</v>
      </c>
      <c r="AG18" s="52" t="s">
        <v>79</v>
      </c>
      <c r="AH18" s="52" t="s">
        <v>92</v>
      </c>
      <c r="AI18" s="52">
        <f t="shared" si="36"/>
        <v>0.3</v>
      </c>
      <c r="AJ18" s="52"/>
      <c r="AK18" s="52"/>
      <c r="AL18" s="239" t="str">
        <f t="shared" si="57"/>
        <v/>
      </c>
      <c r="AM18" s="239" t="str">
        <f t="shared" si="58"/>
        <v/>
      </c>
      <c r="AN18" s="239" t="str">
        <f t="shared" si="59"/>
        <v/>
      </c>
      <c r="AO18" s="239" t="str">
        <f t="shared" si="60"/>
        <v/>
      </c>
      <c r="AP18" s="239" t="str">
        <f t="shared" si="61"/>
        <v/>
      </c>
      <c r="AQ18" s="239" t="str">
        <f t="shared" si="62"/>
        <v/>
      </c>
      <c r="AR18" s="239" t="str">
        <f t="shared" si="63"/>
        <v/>
      </c>
      <c r="AS18" s="239" t="str">
        <f t="shared" si="64"/>
        <v/>
      </c>
      <c r="AT18" s="239" t="str">
        <f t="shared" si="65"/>
        <v/>
      </c>
      <c r="AU18" s="239" t="str">
        <f t="shared" si="37"/>
        <v/>
      </c>
      <c r="AV18" s="239" t="str">
        <f t="shared" si="38"/>
        <v/>
      </c>
      <c r="AW18" s="239" t="str">
        <f t="shared" si="39"/>
        <v/>
      </c>
      <c r="AX18" s="239" t="str">
        <f t="shared" si="40"/>
        <v/>
      </c>
      <c r="AY18" s="239" t="str">
        <f t="shared" si="41"/>
        <v/>
      </c>
      <c r="AZ18" s="239" t="str">
        <f t="shared" si="42"/>
        <v/>
      </c>
      <c r="BA18" s="239" t="str">
        <f t="shared" si="43"/>
        <v/>
      </c>
      <c r="BB18" s="239" t="str">
        <f t="shared" si="44"/>
        <v/>
      </c>
      <c r="BC18" s="239" t="str">
        <f t="shared" si="45"/>
        <v/>
      </c>
      <c r="BD18" s="239" t="str">
        <f t="shared" si="46"/>
        <v/>
      </c>
      <c r="BE18" s="239" t="str">
        <f t="shared" si="47"/>
        <v/>
      </c>
      <c r="BF18" s="239" t="str">
        <f t="shared" si="48"/>
        <v/>
      </c>
      <c r="BG18" s="239" t="str">
        <f t="shared" si="49"/>
        <v/>
      </c>
      <c r="BH18" s="239" t="str">
        <f t="shared" si="50"/>
        <v/>
      </c>
      <c r="BI18" s="239" t="str">
        <f t="shared" si="51"/>
        <v/>
      </c>
      <c r="BJ18" s="239" t="str">
        <f t="shared" si="52"/>
        <v/>
      </c>
      <c r="BK18" s="239" t="str">
        <f t="shared" si="53"/>
        <v/>
      </c>
      <c r="BL18" s="239" t="str">
        <f t="shared" si="54"/>
        <v/>
      </c>
      <c r="BN18" s="239" t="str">
        <f t="shared" si="66"/>
        <v/>
      </c>
      <c r="BO18" s="239" t="str">
        <f t="shared" si="67"/>
        <v/>
      </c>
      <c r="BP18" s="239" t="str">
        <f t="shared" si="68"/>
        <v/>
      </c>
      <c r="BQ18" s="239" t="str">
        <f t="shared" si="69"/>
        <v/>
      </c>
      <c r="BR18" s="239" t="str">
        <f t="shared" si="70"/>
        <v/>
      </c>
      <c r="BS18" s="239" t="str">
        <f t="shared" si="71"/>
        <v/>
      </c>
      <c r="BT18" s="239" t="str">
        <f t="shared" si="72"/>
        <v/>
      </c>
      <c r="BU18" s="239" t="str">
        <f t="shared" si="73"/>
        <v/>
      </c>
      <c r="BV18" s="239" t="str">
        <f t="shared" si="74"/>
        <v/>
      </c>
      <c r="BW18" s="239" t="str">
        <f t="shared" si="75"/>
        <v/>
      </c>
      <c r="BX18" s="239" t="str">
        <f t="shared" si="76"/>
        <v/>
      </c>
      <c r="BY18" s="239" t="str">
        <f t="shared" si="77"/>
        <v/>
      </c>
      <c r="BZ18" s="239" t="str">
        <f t="shared" si="78"/>
        <v/>
      </c>
      <c r="CA18" s="239" t="str">
        <f t="shared" si="79"/>
        <v/>
      </c>
      <c r="CB18" s="239" t="str">
        <f t="shared" si="80"/>
        <v/>
      </c>
      <c r="CC18" s="239" t="str">
        <f t="shared" si="81"/>
        <v/>
      </c>
      <c r="CD18" s="239" t="str">
        <f t="shared" si="82"/>
        <v/>
      </c>
      <c r="CE18" s="239" t="str">
        <f t="shared" si="83"/>
        <v/>
      </c>
      <c r="CF18" s="239" t="str">
        <f t="shared" si="84"/>
        <v/>
      </c>
      <c r="CG18" s="239" t="str">
        <f t="shared" si="85"/>
        <v/>
      </c>
      <c r="CH18" s="239" t="str">
        <f t="shared" si="86"/>
        <v/>
      </c>
      <c r="CI18" s="239" t="str">
        <f t="shared" si="87"/>
        <v/>
      </c>
      <c r="CJ18" s="239" t="str">
        <f t="shared" si="88"/>
        <v/>
      </c>
      <c r="CK18" s="239" t="str">
        <f t="shared" si="89"/>
        <v/>
      </c>
      <c r="CL18" s="239" t="str">
        <f t="shared" si="90"/>
        <v/>
      </c>
      <c r="CM18" s="239" t="str">
        <f t="shared" si="91"/>
        <v/>
      </c>
      <c r="CN18" s="239" t="str">
        <f t="shared" si="92"/>
        <v/>
      </c>
      <c r="CP18" s="239" t="str">
        <f t="shared" si="93"/>
        <v/>
      </c>
      <c r="CQ18" s="239" t="str">
        <f t="shared" si="94"/>
        <v/>
      </c>
      <c r="CR18" s="239" t="str">
        <f t="shared" si="95"/>
        <v/>
      </c>
      <c r="CS18" s="239" t="str">
        <f t="shared" si="96"/>
        <v/>
      </c>
      <c r="CT18" s="239" t="str">
        <f t="shared" si="97"/>
        <v/>
      </c>
      <c r="CU18" s="239" t="str">
        <f t="shared" si="98"/>
        <v/>
      </c>
      <c r="CV18" s="239" t="str">
        <f t="shared" si="99"/>
        <v/>
      </c>
      <c r="CW18" s="239" t="str">
        <f t="shared" si="100"/>
        <v/>
      </c>
      <c r="CX18" s="239" t="str">
        <f t="shared" si="101"/>
        <v/>
      </c>
      <c r="CY18" s="239" t="str">
        <f t="shared" si="102"/>
        <v/>
      </c>
      <c r="CZ18" s="239" t="str">
        <f t="shared" si="103"/>
        <v/>
      </c>
      <c r="DA18" s="239" t="str">
        <f t="shared" si="104"/>
        <v/>
      </c>
      <c r="DB18" s="239" t="str">
        <f t="shared" si="105"/>
        <v/>
      </c>
      <c r="DC18" s="239" t="str">
        <f t="shared" si="106"/>
        <v/>
      </c>
      <c r="DD18" s="239" t="str">
        <f t="shared" si="107"/>
        <v/>
      </c>
      <c r="DE18" s="239" t="str">
        <f t="shared" si="108"/>
        <v/>
      </c>
      <c r="DF18" s="239" t="str">
        <f t="shared" si="109"/>
        <v/>
      </c>
      <c r="DG18" s="239" t="str">
        <f t="shared" si="110"/>
        <v/>
      </c>
      <c r="DH18" s="239" t="str">
        <f t="shared" si="111"/>
        <v/>
      </c>
      <c r="DI18" s="239" t="str">
        <f t="shared" si="112"/>
        <v/>
      </c>
      <c r="DJ18" s="239" t="str">
        <f t="shared" si="113"/>
        <v/>
      </c>
      <c r="DK18" s="239" t="str">
        <f t="shared" si="114"/>
        <v/>
      </c>
      <c r="DL18" s="239" t="str">
        <f t="shared" si="115"/>
        <v/>
      </c>
      <c r="DM18" s="239" t="str">
        <f t="shared" si="116"/>
        <v/>
      </c>
      <c r="DN18" s="239" t="str">
        <f t="shared" si="117"/>
        <v/>
      </c>
      <c r="DO18" s="239" t="str">
        <f t="shared" si="118"/>
        <v/>
      </c>
      <c r="DP18" s="239" t="str">
        <f t="shared" si="119"/>
        <v/>
      </c>
    </row>
    <row r="19" spans="1:120" ht="35.25" hidden="1" customHeight="1" x14ac:dyDescent="0.25">
      <c r="A19" s="53" t="s">
        <v>4519</v>
      </c>
      <c r="B19" s="53">
        <v>10</v>
      </c>
      <c r="C19" s="53" t="s">
        <v>40</v>
      </c>
      <c r="D19" s="53" t="s">
        <v>73</v>
      </c>
      <c r="E19" s="53">
        <v>0</v>
      </c>
      <c r="F19" s="53" t="s">
        <v>151</v>
      </c>
      <c r="G19" s="53" t="str">
        <f t="shared" si="56"/>
        <v>10-3</v>
      </c>
      <c r="H19" s="53" t="s">
        <v>94</v>
      </c>
      <c r="I19" s="53" t="s">
        <v>76</v>
      </c>
      <c r="J19" s="53" t="s">
        <v>80</v>
      </c>
      <c r="K19" s="53" t="s">
        <v>80</v>
      </c>
      <c r="L19" s="53" t="s">
        <v>80</v>
      </c>
      <c r="M19" s="53" t="s">
        <v>80</v>
      </c>
      <c r="N19" s="53" t="s">
        <v>80</v>
      </c>
      <c r="O19" s="53" t="s">
        <v>80</v>
      </c>
      <c r="P19" s="53" t="s">
        <v>152</v>
      </c>
      <c r="Q19" s="52">
        <v>1</v>
      </c>
      <c r="R19" s="52">
        <f>+Q19*Q18</f>
        <v>0.3</v>
      </c>
      <c r="S19" s="53">
        <v>2</v>
      </c>
      <c r="T19" s="53" t="s">
        <v>84</v>
      </c>
      <c r="U19" s="53" t="s">
        <v>147</v>
      </c>
      <c r="V19" s="23">
        <v>44928</v>
      </c>
      <c r="W19" s="23">
        <v>45291</v>
      </c>
      <c r="X19" s="53" t="s">
        <v>148</v>
      </c>
      <c r="Y19" s="49" t="s">
        <v>87</v>
      </c>
      <c r="Z19" s="59" t="s">
        <v>100</v>
      </c>
      <c r="AA19" s="52">
        <v>1</v>
      </c>
      <c r="AB19" s="23" t="s">
        <v>149</v>
      </c>
      <c r="AC19" s="23">
        <v>45291</v>
      </c>
      <c r="AD19" s="52">
        <v>1</v>
      </c>
      <c r="AE19" s="23" t="s">
        <v>153</v>
      </c>
      <c r="AF19" s="23">
        <v>45291</v>
      </c>
      <c r="AG19" s="52" t="s">
        <v>79</v>
      </c>
      <c r="AH19" s="52">
        <v>1</v>
      </c>
      <c r="AI19" s="52">
        <f t="shared" si="36"/>
        <v>0.3</v>
      </c>
      <c r="AJ19" s="52">
        <f>+AI19/R19</f>
        <v>1</v>
      </c>
      <c r="AK19" s="52"/>
      <c r="AL19" s="239" t="str">
        <f t="shared" si="57"/>
        <v/>
      </c>
      <c r="AM19" s="239" t="str">
        <f t="shared" si="58"/>
        <v/>
      </c>
      <c r="AN19" s="239">
        <f t="shared" si="59"/>
        <v>1</v>
      </c>
      <c r="AO19" s="239" t="str">
        <f t="shared" si="60"/>
        <v/>
      </c>
      <c r="AP19" s="239" t="str">
        <f t="shared" si="61"/>
        <v/>
      </c>
      <c r="AQ19" s="239" t="str">
        <f t="shared" si="62"/>
        <v/>
      </c>
      <c r="AR19" s="239" t="str">
        <f t="shared" si="63"/>
        <v/>
      </c>
      <c r="AS19" s="239" t="str">
        <f t="shared" si="64"/>
        <v/>
      </c>
      <c r="AT19" s="239">
        <f t="shared" si="65"/>
        <v>1</v>
      </c>
      <c r="AU19" s="239" t="str">
        <f t="shared" si="37"/>
        <v/>
      </c>
      <c r="AV19" s="239" t="str">
        <f t="shared" si="38"/>
        <v/>
      </c>
      <c r="AW19" s="239" t="str">
        <f t="shared" si="39"/>
        <v/>
      </c>
      <c r="AX19" s="239" t="str">
        <f t="shared" si="40"/>
        <v/>
      </c>
      <c r="AY19" s="239" t="str">
        <f t="shared" si="41"/>
        <v/>
      </c>
      <c r="AZ19" s="239" t="str">
        <f t="shared" si="42"/>
        <v/>
      </c>
      <c r="BA19" s="239" t="str">
        <f t="shared" si="43"/>
        <v/>
      </c>
      <c r="BB19" s="239" t="str">
        <f t="shared" si="44"/>
        <v/>
      </c>
      <c r="BC19" s="239" t="str">
        <f t="shared" si="45"/>
        <v/>
      </c>
      <c r="BD19" s="239" t="str">
        <f t="shared" si="46"/>
        <v/>
      </c>
      <c r="BE19" s="239" t="str">
        <f t="shared" si="47"/>
        <v/>
      </c>
      <c r="BF19" s="239" t="str">
        <f t="shared" si="48"/>
        <v/>
      </c>
      <c r="BG19" s="239" t="str">
        <f t="shared" si="49"/>
        <v/>
      </c>
      <c r="BH19" s="239" t="str">
        <f t="shared" si="50"/>
        <v/>
      </c>
      <c r="BI19" s="239" t="str">
        <f t="shared" si="51"/>
        <v/>
      </c>
      <c r="BJ19" s="239" t="str">
        <f t="shared" si="52"/>
        <v/>
      </c>
      <c r="BK19" s="239" t="str">
        <f t="shared" si="53"/>
        <v/>
      </c>
      <c r="BL19" s="239" t="str">
        <f t="shared" si="54"/>
        <v/>
      </c>
      <c r="BN19" s="239" t="str">
        <f t="shared" si="66"/>
        <v/>
      </c>
      <c r="BO19" s="239" t="str">
        <f t="shared" si="67"/>
        <v/>
      </c>
      <c r="BP19" s="239">
        <f t="shared" si="68"/>
        <v>1</v>
      </c>
      <c r="BQ19" s="239" t="str">
        <f t="shared" si="69"/>
        <v/>
      </c>
      <c r="BR19" s="239" t="str">
        <f t="shared" si="70"/>
        <v/>
      </c>
      <c r="BS19" s="239" t="str">
        <f t="shared" si="71"/>
        <v/>
      </c>
      <c r="BT19" s="239" t="str">
        <f t="shared" si="72"/>
        <v/>
      </c>
      <c r="BU19" s="239" t="str">
        <f t="shared" si="73"/>
        <v/>
      </c>
      <c r="BV19" s="239">
        <f t="shared" si="74"/>
        <v>1</v>
      </c>
      <c r="BW19" s="239" t="str">
        <f t="shared" si="75"/>
        <v/>
      </c>
      <c r="BX19" s="239" t="str">
        <f t="shared" si="76"/>
        <v/>
      </c>
      <c r="BY19" s="239" t="str">
        <f t="shared" si="77"/>
        <v/>
      </c>
      <c r="BZ19" s="239" t="str">
        <f t="shared" si="78"/>
        <v/>
      </c>
      <c r="CA19" s="239" t="str">
        <f t="shared" si="79"/>
        <v/>
      </c>
      <c r="CB19" s="239" t="str">
        <f t="shared" si="80"/>
        <v/>
      </c>
      <c r="CC19" s="239" t="str">
        <f t="shared" si="81"/>
        <v/>
      </c>
      <c r="CD19" s="239" t="str">
        <f t="shared" si="82"/>
        <v/>
      </c>
      <c r="CE19" s="239" t="str">
        <f t="shared" si="83"/>
        <v/>
      </c>
      <c r="CF19" s="239" t="str">
        <f t="shared" si="84"/>
        <v/>
      </c>
      <c r="CG19" s="239" t="str">
        <f t="shared" si="85"/>
        <v/>
      </c>
      <c r="CH19" s="239" t="str">
        <f t="shared" si="86"/>
        <v/>
      </c>
      <c r="CI19" s="239" t="str">
        <f t="shared" si="87"/>
        <v/>
      </c>
      <c r="CJ19" s="239" t="str">
        <f t="shared" si="88"/>
        <v/>
      </c>
      <c r="CK19" s="239" t="str">
        <f t="shared" si="89"/>
        <v/>
      </c>
      <c r="CL19" s="239" t="str">
        <f t="shared" si="90"/>
        <v/>
      </c>
      <c r="CM19" s="239" t="str">
        <f t="shared" si="91"/>
        <v/>
      </c>
      <c r="CN19" s="239" t="str">
        <f t="shared" si="92"/>
        <v/>
      </c>
      <c r="CP19" s="239" t="str">
        <f t="shared" si="93"/>
        <v/>
      </c>
      <c r="CQ19" s="239" t="str">
        <f t="shared" si="94"/>
        <v/>
      </c>
      <c r="CR19" s="239" t="str">
        <f t="shared" si="95"/>
        <v>4to Trimestre</v>
      </c>
      <c r="CS19" s="239" t="str">
        <f t="shared" si="96"/>
        <v/>
      </c>
      <c r="CT19" s="239" t="str">
        <f t="shared" si="97"/>
        <v/>
      </c>
      <c r="CU19" s="239" t="str">
        <f t="shared" si="98"/>
        <v/>
      </c>
      <c r="CV19" s="239" t="str">
        <f t="shared" si="99"/>
        <v/>
      </c>
      <c r="CW19" s="239" t="str">
        <f t="shared" si="100"/>
        <v/>
      </c>
      <c r="CX19" s="239" t="str">
        <f t="shared" si="101"/>
        <v>4to Trimestre</v>
      </c>
      <c r="CY19" s="239" t="str">
        <f t="shared" si="102"/>
        <v/>
      </c>
      <c r="CZ19" s="239" t="str">
        <f t="shared" si="103"/>
        <v/>
      </c>
      <c r="DA19" s="239" t="str">
        <f t="shared" si="104"/>
        <v/>
      </c>
      <c r="DB19" s="239" t="str">
        <f t="shared" si="105"/>
        <v/>
      </c>
      <c r="DC19" s="239" t="str">
        <f t="shared" si="106"/>
        <v/>
      </c>
      <c r="DD19" s="239" t="str">
        <f t="shared" si="107"/>
        <v/>
      </c>
      <c r="DE19" s="239" t="str">
        <f t="shared" si="108"/>
        <v/>
      </c>
      <c r="DF19" s="239" t="str">
        <f t="shared" si="109"/>
        <v/>
      </c>
      <c r="DG19" s="239" t="str">
        <f t="shared" si="110"/>
        <v/>
      </c>
      <c r="DH19" s="239" t="str">
        <f t="shared" si="111"/>
        <v/>
      </c>
      <c r="DI19" s="239" t="str">
        <f t="shared" si="112"/>
        <v/>
      </c>
      <c r="DJ19" s="239" t="str">
        <f t="shared" si="113"/>
        <v/>
      </c>
      <c r="DK19" s="239" t="str">
        <f t="shared" si="114"/>
        <v/>
      </c>
      <c r="DL19" s="239" t="str">
        <f t="shared" si="115"/>
        <v/>
      </c>
      <c r="DM19" s="239" t="str">
        <f t="shared" si="116"/>
        <v/>
      </c>
      <c r="DN19" s="239" t="str">
        <f t="shared" si="117"/>
        <v/>
      </c>
      <c r="DO19" s="239" t="str">
        <f t="shared" si="118"/>
        <v/>
      </c>
      <c r="DP19" s="239" t="str">
        <f t="shared" si="119"/>
        <v/>
      </c>
    </row>
    <row r="20" spans="1:120" ht="35.25" hidden="1" customHeight="1" x14ac:dyDescent="0.25">
      <c r="A20" s="63" t="s">
        <v>4519</v>
      </c>
      <c r="B20" s="63">
        <v>10</v>
      </c>
      <c r="C20" s="63" t="s">
        <v>40</v>
      </c>
      <c r="D20" s="63" t="s">
        <v>73</v>
      </c>
      <c r="E20" s="63">
        <v>0</v>
      </c>
      <c r="F20" s="63" t="s">
        <v>154</v>
      </c>
      <c r="G20" s="63" t="str">
        <f t="shared" si="56"/>
        <v>10-4</v>
      </c>
      <c r="H20" s="63" t="s">
        <v>155</v>
      </c>
      <c r="I20" s="63" t="s">
        <v>155</v>
      </c>
      <c r="J20" s="63" t="s">
        <v>80</v>
      </c>
      <c r="K20" s="63" t="s">
        <v>80</v>
      </c>
      <c r="L20" s="63" t="s">
        <v>80</v>
      </c>
      <c r="M20" s="63" t="s">
        <v>80</v>
      </c>
      <c r="N20" s="63" t="s">
        <v>80</v>
      </c>
      <c r="O20" s="63" t="s">
        <v>80</v>
      </c>
      <c r="P20" s="63" t="s">
        <v>156</v>
      </c>
      <c r="Q20" s="64">
        <v>1</v>
      </c>
      <c r="R20" s="64"/>
      <c r="S20" s="65">
        <f>SUBTOTAL(9,S21:S23)</f>
        <v>1</v>
      </c>
      <c r="T20" s="63" t="s">
        <v>84</v>
      </c>
      <c r="U20" s="63" t="s">
        <v>157</v>
      </c>
      <c r="V20" s="66">
        <v>44927</v>
      </c>
      <c r="W20" s="66">
        <v>45290</v>
      </c>
      <c r="X20" s="63" t="s">
        <v>129</v>
      </c>
      <c r="Y20" s="49" t="s">
        <v>87</v>
      </c>
      <c r="Z20" s="63" t="s">
        <v>89</v>
      </c>
      <c r="AA20" s="119">
        <f>VLOOKUP(B20,RANKING!$C$15:$K$47,5,0)</f>
        <v>1</v>
      </c>
      <c r="AB20" s="23" t="str">
        <f>VLOOKUP(B20,RANKING!$C$15:$N$47,12,0)</f>
        <v xml:space="preserve">La ficha del Oficina Asesora Jurídica ejecutó al 100,00% las actividades programadas en otras fichas </v>
      </c>
      <c r="AC20" s="23">
        <v>45291</v>
      </c>
      <c r="AD20" s="119">
        <f>VLOOKUP(B20,RANKING!$C$15:$K$47,5,0)</f>
        <v>1</v>
      </c>
      <c r="AE20" s="23" t="str">
        <f>+AB20</f>
        <v xml:space="preserve">La ficha del Oficina Asesora Jurídica ejecutó al 100,00% las actividades programadas en otras fichas </v>
      </c>
      <c r="AF20" s="23">
        <v>45291</v>
      </c>
      <c r="AG20" s="406" t="s">
        <v>125</v>
      </c>
      <c r="AH20" s="119">
        <f>VLOOKUP(B20,RANKING!$C$15:$K$47,6,0)</f>
        <v>0.98750000000000004</v>
      </c>
      <c r="AI20" s="119">
        <f>AD20*Q20</f>
        <v>1</v>
      </c>
      <c r="AJ20" s="52"/>
      <c r="AK20" s="52"/>
      <c r="AL20" s="239" t="str">
        <f t="shared" si="57"/>
        <v/>
      </c>
      <c r="AM20" s="239" t="str">
        <f t="shared" si="58"/>
        <v/>
      </c>
      <c r="AN20" s="239" t="str">
        <f t="shared" si="59"/>
        <v/>
      </c>
      <c r="AO20" s="239" t="str">
        <f t="shared" si="60"/>
        <v/>
      </c>
      <c r="AP20" s="239" t="str">
        <f t="shared" si="61"/>
        <v/>
      </c>
      <c r="AQ20" s="239" t="str">
        <f t="shared" si="62"/>
        <v/>
      </c>
      <c r="AR20" s="239" t="str">
        <f t="shared" si="63"/>
        <v/>
      </c>
      <c r="AS20" s="239" t="str">
        <f t="shared" si="64"/>
        <v/>
      </c>
      <c r="AT20" s="239" t="str">
        <f t="shared" si="65"/>
        <v/>
      </c>
      <c r="AU20" s="239" t="str">
        <f t="shared" si="37"/>
        <v/>
      </c>
      <c r="AV20" s="239" t="str">
        <f t="shared" si="38"/>
        <v/>
      </c>
      <c r="AW20" s="239" t="str">
        <f t="shared" si="39"/>
        <v/>
      </c>
      <c r="AX20" s="239" t="str">
        <f t="shared" si="40"/>
        <v/>
      </c>
      <c r="AY20" s="239" t="str">
        <f t="shared" si="41"/>
        <v/>
      </c>
      <c r="AZ20" s="239" t="str">
        <f t="shared" si="42"/>
        <v/>
      </c>
      <c r="BA20" s="239" t="str">
        <f t="shared" si="43"/>
        <v/>
      </c>
      <c r="BB20" s="239" t="str">
        <f t="shared" si="44"/>
        <v/>
      </c>
      <c r="BC20" s="239" t="str">
        <f t="shared" si="45"/>
        <v/>
      </c>
      <c r="BD20" s="239" t="str">
        <f t="shared" si="46"/>
        <v/>
      </c>
      <c r="BE20" s="239" t="str">
        <f t="shared" si="47"/>
        <v/>
      </c>
      <c r="BF20" s="239" t="str">
        <f t="shared" si="48"/>
        <v/>
      </c>
      <c r="BG20" s="239" t="str">
        <f t="shared" si="49"/>
        <v/>
      </c>
      <c r="BH20" s="239" t="str">
        <f t="shared" si="50"/>
        <v/>
      </c>
      <c r="BI20" s="239" t="str">
        <f t="shared" si="51"/>
        <v/>
      </c>
      <c r="BJ20" s="239" t="str">
        <f t="shared" si="52"/>
        <v/>
      </c>
      <c r="BK20" s="239" t="str">
        <f t="shared" si="53"/>
        <v/>
      </c>
      <c r="BL20" s="239" t="str">
        <f t="shared" si="54"/>
        <v/>
      </c>
      <c r="BN20" s="239" t="str">
        <f t="shared" si="66"/>
        <v/>
      </c>
      <c r="BO20" s="239" t="str">
        <f t="shared" si="67"/>
        <v/>
      </c>
      <c r="BP20" s="239" t="str">
        <f t="shared" si="68"/>
        <v/>
      </c>
      <c r="BQ20" s="239" t="str">
        <f t="shared" si="69"/>
        <v/>
      </c>
      <c r="BR20" s="239" t="str">
        <f t="shared" si="70"/>
        <v/>
      </c>
      <c r="BS20" s="239" t="str">
        <f t="shared" si="71"/>
        <v/>
      </c>
      <c r="BT20" s="239" t="str">
        <f t="shared" si="72"/>
        <v/>
      </c>
      <c r="BU20" s="239" t="str">
        <f t="shared" si="73"/>
        <v/>
      </c>
      <c r="BV20" s="239" t="str">
        <f t="shared" si="74"/>
        <v/>
      </c>
      <c r="BW20" s="239" t="str">
        <f t="shared" si="75"/>
        <v/>
      </c>
      <c r="BX20" s="239" t="str">
        <f t="shared" si="76"/>
        <v/>
      </c>
      <c r="BY20" s="239" t="str">
        <f t="shared" si="77"/>
        <v/>
      </c>
      <c r="BZ20" s="239" t="str">
        <f t="shared" si="78"/>
        <v/>
      </c>
      <c r="CA20" s="239" t="str">
        <f t="shared" si="79"/>
        <v/>
      </c>
      <c r="CB20" s="239" t="str">
        <f t="shared" si="80"/>
        <v/>
      </c>
      <c r="CC20" s="239" t="str">
        <f t="shared" si="81"/>
        <v/>
      </c>
      <c r="CD20" s="239" t="str">
        <f t="shared" si="82"/>
        <v/>
      </c>
      <c r="CE20" s="239" t="str">
        <f t="shared" si="83"/>
        <v/>
      </c>
      <c r="CF20" s="239" t="str">
        <f t="shared" si="84"/>
        <v/>
      </c>
      <c r="CG20" s="239" t="str">
        <f t="shared" si="85"/>
        <v/>
      </c>
      <c r="CH20" s="239" t="str">
        <f t="shared" si="86"/>
        <v/>
      </c>
      <c r="CI20" s="239" t="str">
        <f t="shared" si="87"/>
        <v/>
      </c>
      <c r="CJ20" s="239" t="str">
        <f t="shared" si="88"/>
        <v/>
      </c>
      <c r="CK20" s="239" t="str">
        <f t="shared" si="89"/>
        <v/>
      </c>
      <c r="CL20" s="239" t="str">
        <f t="shared" si="90"/>
        <v/>
      </c>
      <c r="CM20" s="239" t="str">
        <f t="shared" si="91"/>
        <v/>
      </c>
      <c r="CN20" s="239" t="str">
        <f t="shared" si="92"/>
        <v/>
      </c>
      <c r="CP20" s="239" t="str">
        <f t="shared" si="93"/>
        <v/>
      </c>
      <c r="CQ20" s="239" t="str">
        <f t="shared" si="94"/>
        <v/>
      </c>
      <c r="CR20" s="239" t="str">
        <f t="shared" si="95"/>
        <v/>
      </c>
      <c r="CS20" s="239" t="str">
        <f t="shared" si="96"/>
        <v/>
      </c>
      <c r="CT20" s="239" t="str">
        <f t="shared" si="97"/>
        <v/>
      </c>
      <c r="CU20" s="239" t="str">
        <f t="shared" si="98"/>
        <v/>
      </c>
      <c r="CV20" s="239" t="str">
        <f t="shared" si="99"/>
        <v/>
      </c>
      <c r="CW20" s="239" t="str">
        <f t="shared" si="100"/>
        <v/>
      </c>
      <c r="CX20" s="239" t="str">
        <f t="shared" si="101"/>
        <v/>
      </c>
      <c r="CY20" s="239" t="str">
        <f t="shared" si="102"/>
        <v/>
      </c>
      <c r="CZ20" s="239" t="str">
        <f t="shared" si="103"/>
        <v/>
      </c>
      <c r="DA20" s="239" t="str">
        <f t="shared" si="104"/>
        <v/>
      </c>
      <c r="DB20" s="239" t="str">
        <f t="shared" si="105"/>
        <v/>
      </c>
      <c r="DC20" s="239" t="str">
        <f t="shared" si="106"/>
        <v/>
      </c>
      <c r="DD20" s="239" t="str">
        <f t="shared" si="107"/>
        <v/>
      </c>
      <c r="DE20" s="239" t="str">
        <f t="shared" si="108"/>
        <v/>
      </c>
      <c r="DF20" s="239" t="str">
        <f t="shared" si="109"/>
        <v/>
      </c>
      <c r="DG20" s="239" t="str">
        <f t="shared" si="110"/>
        <v/>
      </c>
      <c r="DH20" s="239" t="str">
        <f t="shared" si="111"/>
        <v/>
      </c>
      <c r="DI20" s="239" t="str">
        <f t="shared" si="112"/>
        <v/>
      </c>
      <c r="DJ20" s="239" t="str">
        <f t="shared" si="113"/>
        <v/>
      </c>
      <c r="DK20" s="239" t="str">
        <f t="shared" si="114"/>
        <v/>
      </c>
      <c r="DL20" s="239" t="str">
        <f t="shared" si="115"/>
        <v/>
      </c>
      <c r="DM20" s="239" t="str">
        <f t="shared" si="116"/>
        <v/>
      </c>
      <c r="DN20" s="239" t="str">
        <f t="shared" si="117"/>
        <v/>
      </c>
      <c r="DO20" s="239" t="str">
        <f t="shared" si="118"/>
        <v/>
      </c>
      <c r="DP20" s="239" t="str">
        <f t="shared" si="119"/>
        <v/>
      </c>
    </row>
    <row r="21" spans="1:120" ht="35.25" hidden="1" customHeight="1" x14ac:dyDescent="0.25">
      <c r="A21" s="53" t="s">
        <v>4519</v>
      </c>
      <c r="B21" s="53">
        <v>10</v>
      </c>
      <c r="C21" s="53" t="s">
        <v>40</v>
      </c>
      <c r="D21" s="53" t="s">
        <v>73</v>
      </c>
      <c r="E21" s="53">
        <v>0</v>
      </c>
      <c r="F21" s="53" t="s">
        <v>158</v>
      </c>
      <c r="G21" s="53" t="str">
        <f t="shared" si="56"/>
        <v>10-4</v>
      </c>
      <c r="H21" s="53" t="s">
        <v>159</v>
      </c>
      <c r="I21" s="53" t="s">
        <v>160</v>
      </c>
      <c r="J21" s="53" t="s">
        <v>80</v>
      </c>
      <c r="K21" s="53" t="s">
        <v>80</v>
      </c>
      <c r="L21" s="53" t="s">
        <v>80</v>
      </c>
      <c r="M21" s="53" t="s">
        <v>80</v>
      </c>
      <c r="N21" s="53" t="s">
        <v>80</v>
      </c>
      <c r="O21" s="53" t="s">
        <v>80</v>
      </c>
      <c r="P21" s="53" t="s">
        <v>161</v>
      </c>
      <c r="Q21" s="52">
        <v>0.375</v>
      </c>
      <c r="R21" s="52">
        <f>+Q21*Q20</f>
        <v>0.375</v>
      </c>
      <c r="S21" s="67">
        <f>+[35]COMPARTIDAS!AQ6</f>
        <v>3</v>
      </c>
      <c r="T21" s="53" t="s">
        <v>84</v>
      </c>
      <c r="U21" s="63" t="s">
        <v>162</v>
      </c>
      <c r="V21" s="23">
        <v>44927</v>
      </c>
      <c r="W21" s="23">
        <v>45016</v>
      </c>
      <c r="X21" s="53" t="s">
        <v>129</v>
      </c>
      <c r="Y21" s="49" t="s">
        <v>97</v>
      </c>
      <c r="Z21" s="59" t="s">
        <v>100</v>
      </c>
      <c r="AA21" s="60">
        <v>1</v>
      </c>
      <c r="AB21" s="60" t="s">
        <v>163</v>
      </c>
      <c r="AC21" s="62">
        <v>45107</v>
      </c>
      <c r="AD21" s="60">
        <v>1</v>
      </c>
      <c r="AE21" s="60" t="s">
        <v>163</v>
      </c>
      <c r="AF21" s="62">
        <v>45107</v>
      </c>
      <c r="AG21" s="60" t="s">
        <v>125</v>
      </c>
      <c r="AH21" s="60">
        <v>0.97</v>
      </c>
      <c r="AI21" s="52">
        <f t="shared" si="36"/>
        <v>0.375</v>
      </c>
      <c r="AJ21" s="52"/>
      <c r="AK21" s="52"/>
      <c r="AL21" s="239" t="str">
        <f t="shared" si="57"/>
        <v/>
      </c>
      <c r="AM21" s="239" t="str">
        <f t="shared" si="58"/>
        <v/>
      </c>
      <c r="AN21" s="239" t="str">
        <f t="shared" si="59"/>
        <v/>
      </c>
      <c r="AO21" s="239" t="str">
        <f t="shared" si="60"/>
        <v/>
      </c>
      <c r="AP21" s="239" t="str">
        <f t="shared" si="61"/>
        <v/>
      </c>
      <c r="AQ21" s="239" t="str">
        <f t="shared" si="62"/>
        <v/>
      </c>
      <c r="AR21" s="239" t="str">
        <f t="shared" si="63"/>
        <v/>
      </c>
      <c r="AS21" s="239" t="str">
        <f t="shared" si="64"/>
        <v/>
      </c>
      <c r="AT21" s="239" t="str">
        <f t="shared" si="65"/>
        <v/>
      </c>
      <c r="AU21" s="239" t="str">
        <f t="shared" si="37"/>
        <v/>
      </c>
      <c r="AV21" s="239" t="str">
        <f t="shared" si="38"/>
        <v/>
      </c>
      <c r="AW21" s="239" t="str">
        <f t="shared" si="39"/>
        <v/>
      </c>
      <c r="AX21" s="239" t="str">
        <f t="shared" si="40"/>
        <v/>
      </c>
      <c r="AY21" s="239" t="str">
        <f t="shared" si="41"/>
        <v/>
      </c>
      <c r="AZ21" s="239" t="str">
        <f t="shared" si="42"/>
        <v/>
      </c>
      <c r="BA21" s="239" t="str">
        <f t="shared" si="43"/>
        <v/>
      </c>
      <c r="BB21" s="239" t="str">
        <f t="shared" si="44"/>
        <v/>
      </c>
      <c r="BC21" s="239" t="str">
        <f t="shared" si="45"/>
        <v/>
      </c>
      <c r="BD21" s="239" t="str">
        <f t="shared" si="46"/>
        <v/>
      </c>
      <c r="BE21" s="239" t="str">
        <f t="shared" si="47"/>
        <v/>
      </c>
      <c r="BF21" s="239" t="str">
        <f t="shared" si="48"/>
        <v/>
      </c>
      <c r="BG21" s="239" t="str">
        <f t="shared" si="49"/>
        <v/>
      </c>
      <c r="BH21" s="239" t="str">
        <f t="shared" si="50"/>
        <v/>
      </c>
      <c r="BI21" s="239" t="str">
        <f t="shared" si="51"/>
        <v/>
      </c>
      <c r="BJ21" s="239" t="str">
        <f t="shared" si="52"/>
        <v/>
      </c>
      <c r="BK21" s="239" t="str">
        <f t="shared" si="53"/>
        <v/>
      </c>
      <c r="BL21" s="239" t="str">
        <f t="shared" si="54"/>
        <v/>
      </c>
      <c r="BN21" s="239" t="str">
        <f t="shared" si="66"/>
        <v/>
      </c>
      <c r="BO21" s="239" t="str">
        <f t="shared" si="67"/>
        <v/>
      </c>
      <c r="BP21" s="239" t="str">
        <f t="shared" si="68"/>
        <v/>
      </c>
      <c r="BQ21" s="239" t="str">
        <f t="shared" si="69"/>
        <v/>
      </c>
      <c r="BR21" s="239" t="str">
        <f t="shared" si="70"/>
        <v/>
      </c>
      <c r="BS21" s="239" t="str">
        <f t="shared" si="71"/>
        <v/>
      </c>
      <c r="BT21" s="239" t="str">
        <f t="shared" si="72"/>
        <v/>
      </c>
      <c r="BU21" s="239" t="str">
        <f t="shared" si="73"/>
        <v/>
      </c>
      <c r="BV21" s="239" t="str">
        <f t="shared" si="74"/>
        <v/>
      </c>
      <c r="BW21" s="239" t="str">
        <f t="shared" si="75"/>
        <v/>
      </c>
      <c r="BX21" s="239" t="str">
        <f t="shared" si="76"/>
        <v/>
      </c>
      <c r="BY21" s="239" t="str">
        <f t="shared" si="77"/>
        <v/>
      </c>
      <c r="BZ21" s="239" t="str">
        <f t="shared" si="78"/>
        <v/>
      </c>
      <c r="CA21" s="239" t="str">
        <f t="shared" si="79"/>
        <v/>
      </c>
      <c r="CB21" s="239" t="str">
        <f t="shared" si="80"/>
        <v/>
      </c>
      <c r="CC21" s="239" t="str">
        <f t="shared" si="81"/>
        <v/>
      </c>
      <c r="CD21" s="239" t="str">
        <f t="shared" si="82"/>
        <v/>
      </c>
      <c r="CE21" s="239" t="str">
        <f t="shared" si="83"/>
        <v/>
      </c>
      <c r="CF21" s="239" t="str">
        <f t="shared" si="84"/>
        <v/>
      </c>
      <c r="CG21" s="239" t="str">
        <f t="shared" si="85"/>
        <v/>
      </c>
      <c r="CH21" s="239" t="str">
        <f t="shared" si="86"/>
        <v/>
      </c>
      <c r="CI21" s="239" t="str">
        <f t="shared" si="87"/>
        <v/>
      </c>
      <c r="CJ21" s="239" t="str">
        <f t="shared" si="88"/>
        <v/>
      </c>
      <c r="CK21" s="239" t="str">
        <f t="shared" si="89"/>
        <v/>
      </c>
      <c r="CL21" s="239" t="str">
        <f t="shared" si="90"/>
        <v/>
      </c>
      <c r="CM21" s="239" t="str">
        <f t="shared" si="91"/>
        <v/>
      </c>
      <c r="CN21" s="239" t="str">
        <f t="shared" si="92"/>
        <v/>
      </c>
      <c r="CP21" s="239" t="str">
        <f t="shared" si="93"/>
        <v/>
      </c>
      <c r="CQ21" s="239" t="str">
        <f t="shared" si="94"/>
        <v/>
      </c>
      <c r="CR21" s="239" t="str">
        <f t="shared" si="95"/>
        <v/>
      </c>
      <c r="CS21" s="239" t="str">
        <f t="shared" si="96"/>
        <v/>
      </c>
      <c r="CT21" s="239" t="str">
        <f t="shared" si="97"/>
        <v/>
      </c>
      <c r="CU21" s="239" t="str">
        <f t="shared" si="98"/>
        <v/>
      </c>
      <c r="CV21" s="239" t="str">
        <f t="shared" si="99"/>
        <v/>
      </c>
      <c r="CW21" s="239" t="str">
        <f t="shared" si="100"/>
        <v/>
      </c>
      <c r="CX21" s="239" t="str">
        <f t="shared" si="101"/>
        <v/>
      </c>
      <c r="CY21" s="239" t="str">
        <f t="shared" si="102"/>
        <v/>
      </c>
      <c r="CZ21" s="239" t="str">
        <f t="shared" si="103"/>
        <v/>
      </c>
      <c r="DA21" s="239" t="str">
        <f t="shared" si="104"/>
        <v/>
      </c>
      <c r="DB21" s="239" t="str">
        <f t="shared" si="105"/>
        <v/>
      </c>
      <c r="DC21" s="239" t="str">
        <f t="shared" si="106"/>
        <v/>
      </c>
      <c r="DD21" s="239" t="str">
        <f t="shared" si="107"/>
        <v/>
      </c>
      <c r="DE21" s="239" t="str">
        <f t="shared" si="108"/>
        <v/>
      </c>
      <c r="DF21" s="239" t="str">
        <f t="shared" si="109"/>
        <v/>
      </c>
      <c r="DG21" s="239" t="str">
        <f t="shared" si="110"/>
        <v/>
      </c>
      <c r="DH21" s="239" t="str">
        <f t="shared" si="111"/>
        <v/>
      </c>
      <c r="DI21" s="239" t="str">
        <f t="shared" si="112"/>
        <v/>
      </c>
      <c r="DJ21" s="239" t="str">
        <f t="shared" si="113"/>
        <v/>
      </c>
      <c r="DK21" s="239" t="str">
        <f t="shared" si="114"/>
        <v/>
      </c>
      <c r="DL21" s="239" t="str">
        <f t="shared" si="115"/>
        <v/>
      </c>
      <c r="DM21" s="239" t="str">
        <f t="shared" si="116"/>
        <v/>
      </c>
      <c r="DN21" s="239" t="str">
        <f t="shared" si="117"/>
        <v/>
      </c>
      <c r="DO21" s="239" t="str">
        <f t="shared" si="118"/>
        <v/>
      </c>
      <c r="DP21" s="239" t="str">
        <f t="shared" si="119"/>
        <v/>
      </c>
    </row>
    <row r="22" spans="1:120" ht="87" hidden="1" customHeight="1" x14ac:dyDescent="0.25">
      <c r="A22" s="53" t="s">
        <v>4519</v>
      </c>
      <c r="B22" s="53">
        <v>10</v>
      </c>
      <c r="C22" s="53" t="s">
        <v>40</v>
      </c>
      <c r="D22" s="53" t="s">
        <v>73</v>
      </c>
      <c r="E22" s="53">
        <v>0</v>
      </c>
      <c r="F22" s="53" t="s">
        <v>164</v>
      </c>
      <c r="G22" s="53" t="str">
        <f t="shared" si="56"/>
        <v>10-4</v>
      </c>
      <c r="H22" s="53" t="s">
        <v>165</v>
      </c>
      <c r="I22" s="53" t="s">
        <v>160</v>
      </c>
      <c r="J22" s="53" t="s">
        <v>80</v>
      </c>
      <c r="K22" s="53" t="s">
        <v>80</v>
      </c>
      <c r="L22" s="53" t="s">
        <v>80</v>
      </c>
      <c r="M22" s="53" t="s">
        <v>80</v>
      </c>
      <c r="N22" s="53" t="s">
        <v>80</v>
      </c>
      <c r="O22" s="53" t="s">
        <v>80</v>
      </c>
      <c r="P22" s="53" t="s">
        <v>166</v>
      </c>
      <c r="Q22" s="52">
        <v>0.5</v>
      </c>
      <c r="R22" s="52">
        <f>+Q22*Q20</f>
        <v>0.5</v>
      </c>
      <c r="S22" s="67">
        <f>+[35]COMPARTIDAS!AQ7</f>
        <v>4</v>
      </c>
      <c r="T22" s="53" t="s">
        <v>84</v>
      </c>
      <c r="U22" s="63" t="s">
        <v>162</v>
      </c>
      <c r="V22" s="23">
        <v>45017</v>
      </c>
      <c r="W22" s="23">
        <v>45107</v>
      </c>
      <c r="X22" s="53" t="s">
        <v>129</v>
      </c>
      <c r="Y22" s="49" t="s">
        <v>167</v>
      </c>
      <c r="Z22" s="59" t="s">
        <v>100</v>
      </c>
      <c r="AA22" s="60">
        <v>1</v>
      </c>
      <c r="AB22" s="61" t="s">
        <v>168</v>
      </c>
      <c r="AC22" s="62">
        <v>45107</v>
      </c>
      <c r="AD22" s="60">
        <v>1</v>
      </c>
      <c r="AE22" s="60" t="s">
        <v>168</v>
      </c>
      <c r="AF22" s="69">
        <v>45107</v>
      </c>
      <c r="AG22" s="60" t="s">
        <v>125</v>
      </c>
      <c r="AH22" s="60">
        <v>0.98</v>
      </c>
      <c r="AI22" s="52">
        <f t="shared" si="36"/>
        <v>0.5</v>
      </c>
      <c r="AJ22" s="52"/>
      <c r="AK22" s="52"/>
      <c r="AL22" s="239" t="str">
        <f t="shared" si="57"/>
        <v/>
      </c>
      <c r="AM22" s="239" t="str">
        <f t="shared" si="58"/>
        <v/>
      </c>
      <c r="AN22" s="239" t="str">
        <f t="shared" si="59"/>
        <v/>
      </c>
      <c r="AO22" s="239" t="str">
        <f t="shared" si="60"/>
        <v/>
      </c>
      <c r="AP22" s="239" t="str">
        <f t="shared" si="61"/>
        <v/>
      </c>
      <c r="AQ22" s="239" t="str">
        <f t="shared" si="62"/>
        <v/>
      </c>
      <c r="AR22" s="239" t="str">
        <f t="shared" si="63"/>
        <v/>
      </c>
      <c r="AS22" s="239" t="str">
        <f t="shared" si="64"/>
        <v/>
      </c>
      <c r="AT22" s="239" t="str">
        <f t="shared" si="65"/>
        <v/>
      </c>
      <c r="AU22" s="239" t="str">
        <f t="shared" si="37"/>
        <v/>
      </c>
      <c r="AV22" s="239" t="str">
        <f t="shared" si="38"/>
        <v/>
      </c>
      <c r="AW22" s="239" t="str">
        <f t="shared" si="39"/>
        <v/>
      </c>
      <c r="AX22" s="239" t="str">
        <f t="shared" si="40"/>
        <v/>
      </c>
      <c r="AY22" s="239" t="str">
        <f t="shared" si="41"/>
        <v/>
      </c>
      <c r="AZ22" s="239" t="str">
        <f t="shared" si="42"/>
        <v/>
      </c>
      <c r="BA22" s="239" t="str">
        <f t="shared" si="43"/>
        <v/>
      </c>
      <c r="BB22" s="239" t="str">
        <f t="shared" si="44"/>
        <v/>
      </c>
      <c r="BC22" s="239" t="str">
        <f t="shared" si="45"/>
        <v/>
      </c>
      <c r="BD22" s="239" t="str">
        <f t="shared" si="46"/>
        <v/>
      </c>
      <c r="BE22" s="239" t="str">
        <f t="shared" si="47"/>
        <v/>
      </c>
      <c r="BF22" s="239" t="str">
        <f t="shared" si="48"/>
        <v/>
      </c>
      <c r="BG22" s="239" t="str">
        <f t="shared" si="49"/>
        <v/>
      </c>
      <c r="BH22" s="239" t="str">
        <f t="shared" si="50"/>
        <v/>
      </c>
      <c r="BI22" s="239" t="str">
        <f t="shared" si="51"/>
        <v/>
      </c>
      <c r="BJ22" s="239" t="str">
        <f t="shared" si="52"/>
        <v/>
      </c>
      <c r="BK22" s="239" t="str">
        <f t="shared" si="53"/>
        <v/>
      </c>
      <c r="BL22" s="239" t="str">
        <f t="shared" si="54"/>
        <v/>
      </c>
      <c r="BN22" s="239" t="str">
        <f t="shared" si="66"/>
        <v/>
      </c>
      <c r="BO22" s="239" t="str">
        <f t="shared" si="67"/>
        <v/>
      </c>
      <c r="BP22" s="239" t="str">
        <f t="shared" si="68"/>
        <v/>
      </c>
      <c r="BQ22" s="239" t="str">
        <f t="shared" si="69"/>
        <v/>
      </c>
      <c r="BR22" s="239" t="str">
        <f t="shared" si="70"/>
        <v/>
      </c>
      <c r="BS22" s="239" t="str">
        <f t="shared" si="71"/>
        <v/>
      </c>
      <c r="BT22" s="239" t="str">
        <f t="shared" si="72"/>
        <v/>
      </c>
      <c r="BU22" s="239" t="str">
        <f t="shared" si="73"/>
        <v/>
      </c>
      <c r="BV22" s="239" t="str">
        <f t="shared" si="74"/>
        <v/>
      </c>
      <c r="BW22" s="239" t="str">
        <f t="shared" si="75"/>
        <v/>
      </c>
      <c r="BX22" s="239" t="str">
        <f t="shared" si="76"/>
        <v/>
      </c>
      <c r="BY22" s="239" t="str">
        <f t="shared" si="77"/>
        <v/>
      </c>
      <c r="BZ22" s="239" t="str">
        <f t="shared" si="78"/>
        <v/>
      </c>
      <c r="CA22" s="239" t="str">
        <f t="shared" si="79"/>
        <v/>
      </c>
      <c r="CB22" s="239" t="str">
        <f t="shared" si="80"/>
        <v/>
      </c>
      <c r="CC22" s="239" t="str">
        <f t="shared" si="81"/>
        <v/>
      </c>
      <c r="CD22" s="239" t="str">
        <f t="shared" si="82"/>
        <v/>
      </c>
      <c r="CE22" s="239" t="str">
        <f t="shared" si="83"/>
        <v/>
      </c>
      <c r="CF22" s="239" t="str">
        <f t="shared" si="84"/>
        <v/>
      </c>
      <c r="CG22" s="239" t="str">
        <f t="shared" si="85"/>
        <v/>
      </c>
      <c r="CH22" s="239" t="str">
        <f t="shared" si="86"/>
        <v/>
      </c>
      <c r="CI22" s="239" t="str">
        <f t="shared" si="87"/>
        <v/>
      </c>
      <c r="CJ22" s="239" t="str">
        <f t="shared" si="88"/>
        <v/>
      </c>
      <c r="CK22" s="239" t="str">
        <f t="shared" si="89"/>
        <v/>
      </c>
      <c r="CL22" s="239" t="str">
        <f t="shared" si="90"/>
        <v/>
      </c>
      <c r="CM22" s="239" t="str">
        <f t="shared" si="91"/>
        <v/>
      </c>
      <c r="CN22" s="239" t="str">
        <f t="shared" si="92"/>
        <v/>
      </c>
      <c r="CP22" s="239" t="str">
        <f t="shared" si="93"/>
        <v/>
      </c>
      <c r="CQ22" s="239" t="str">
        <f t="shared" si="94"/>
        <v/>
      </c>
      <c r="CR22" s="239" t="str">
        <f t="shared" si="95"/>
        <v/>
      </c>
      <c r="CS22" s="239" t="str">
        <f t="shared" si="96"/>
        <v/>
      </c>
      <c r="CT22" s="239" t="str">
        <f t="shared" si="97"/>
        <v/>
      </c>
      <c r="CU22" s="239" t="str">
        <f t="shared" si="98"/>
        <v/>
      </c>
      <c r="CV22" s="239" t="str">
        <f t="shared" si="99"/>
        <v/>
      </c>
      <c r="CW22" s="239" t="str">
        <f t="shared" si="100"/>
        <v/>
      </c>
      <c r="CX22" s="239" t="str">
        <f t="shared" si="101"/>
        <v/>
      </c>
      <c r="CY22" s="239" t="str">
        <f t="shared" si="102"/>
        <v/>
      </c>
      <c r="CZ22" s="239" t="str">
        <f t="shared" si="103"/>
        <v/>
      </c>
      <c r="DA22" s="239" t="str">
        <f t="shared" si="104"/>
        <v/>
      </c>
      <c r="DB22" s="239" t="str">
        <f t="shared" si="105"/>
        <v/>
      </c>
      <c r="DC22" s="239" t="str">
        <f t="shared" si="106"/>
        <v/>
      </c>
      <c r="DD22" s="239" t="str">
        <f t="shared" si="107"/>
        <v/>
      </c>
      <c r="DE22" s="239" t="str">
        <f t="shared" si="108"/>
        <v/>
      </c>
      <c r="DF22" s="239" t="str">
        <f t="shared" si="109"/>
        <v/>
      </c>
      <c r="DG22" s="239" t="str">
        <f t="shared" si="110"/>
        <v/>
      </c>
      <c r="DH22" s="239" t="str">
        <f t="shared" si="111"/>
        <v/>
      </c>
      <c r="DI22" s="239" t="str">
        <f t="shared" si="112"/>
        <v/>
      </c>
      <c r="DJ22" s="239" t="str">
        <f t="shared" si="113"/>
        <v/>
      </c>
      <c r="DK22" s="239" t="str">
        <f t="shared" si="114"/>
        <v/>
      </c>
      <c r="DL22" s="239" t="str">
        <f t="shared" si="115"/>
        <v/>
      </c>
      <c r="DM22" s="239" t="str">
        <f t="shared" si="116"/>
        <v/>
      </c>
      <c r="DN22" s="239" t="str">
        <f t="shared" si="117"/>
        <v/>
      </c>
      <c r="DO22" s="239" t="str">
        <f t="shared" si="118"/>
        <v/>
      </c>
      <c r="DP22" s="239" t="str">
        <f t="shared" si="119"/>
        <v/>
      </c>
    </row>
    <row r="23" spans="1:120" ht="35.25" customHeight="1" x14ac:dyDescent="0.25">
      <c r="A23" s="53" t="s">
        <v>4519</v>
      </c>
      <c r="B23" s="53">
        <v>10</v>
      </c>
      <c r="C23" s="53" t="s">
        <v>40</v>
      </c>
      <c r="D23" s="53" t="s">
        <v>73</v>
      </c>
      <c r="E23" s="53">
        <v>0</v>
      </c>
      <c r="F23" s="53" t="s">
        <v>169</v>
      </c>
      <c r="G23" s="53" t="str">
        <f t="shared" si="56"/>
        <v>10-4</v>
      </c>
      <c r="H23" s="53" t="s">
        <v>170</v>
      </c>
      <c r="I23" s="53" t="s">
        <v>160</v>
      </c>
      <c r="J23" s="53" t="s">
        <v>80</v>
      </c>
      <c r="K23" s="53" t="s">
        <v>80</v>
      </c>
      <c r="L23" s="53" t="s">
        <v>80</v>
      </c>
      <c r="M23" s="53" t="s">
        <v>80</v>
      </c>
      <c r="N23" s="53" t="s">
        <v>80</v>
      </c>
      <c r="O23" s="53" t="s">
        <v>80</v>
      </c>
      <c r="P23" s="53" t="s">
        <v>171</v>
      </c>
      <c r="Q23" s="52">
        <v>0.125</v>
      </c>
      <c r="R23" s="52">
        <f>+Q23*Q20</f>
        <v>0.125</v>
      </c>
      <c r="S23" s="67">
        <f>+[35]COMPARTIDAS!AQ9</f>
        <v>1</v>
      </c>
      <c r="T23" s="53" t="s">
        <v>84</v>
      </c>
      <c r="U23" s="63" t="s">
        <v>162</v>
      </c>
      <c r="V23" s="23">
        <v>45200</v>
      </c>
      <c r="W23" s="23">
        <v>45290</v>
      </c>
      <c r="X23" s="53" t="s">
        <v>129</v>
      </c>
      <c r="Y23" s="49" t="s">
        <v>87</v>
      </c>
      <c r="Z23" s="53" t="s">
        <v>89</v>
      </c>
      <c r="AA23" s="52">
        <f>VLOOKUP(B23,RANKING!$C$15:$H$47,5,0)</f>
        <v>1</v>
      </c>
      <c r="AB23" s="23" t="str">
        <f>HLOOKUP(B23,$AL$2:$BL$3,2,0)</f>
        <v>Reportaron cumplimiento del 100%, 8 de las 8 actividades que tiene el plan</v>
      </c>
      <c r="AC23" s="23">
        <v>45291</v>
      </c>
      <c r="AD23" s="52">
        <f>VLOOKUP(B23,RANKING!$C$15:$H$47,5,0)</f>
        <v>1</v>
      </c>
      <c r="AE23" s="23" t="str">
        <f>+AB23</f>
        <v>Reportaron cumplimiento del 100%, 8 de las 8 actividades que tiene el plan</v>
      </c>
      <c r="AF23" s="23" t="s">
        <v>92</v>
      </c>
      <c r="AG23" s="23" t="s">
        <v>92</v>
      </c>
      <c r="AH23" s="52">
        <f>VLOOKUP(B23,RANKING!$C$15:$H$47,6,0)</f>
        <v>0.98750000000000004</v>
      </c>
      <c r="AI23" s="52">
        <f>+AD23*R23</f>
        <v>0.125</v>
      </c>
      <c r="AJ23" s="52"/>
      <c r="AK23" s="52"/>
      <c r="AL23" s="239" t="str">
        <f t="shared" si="57"/>
        <v/>
      </c>
      <c r="AM23" s="239" t="str">
        <f t="shared" si="58"/>
        <v/>
      </c>
      <c r="AN23" s="239" t="str">
        <f t="shared" si="59"/>
        <v/>
      </c>
      <c r="AO23" s="239" t="str">
        <f t="shared" si="60"/>
        <v/>
      </c>
      <c r="AP23" s="239" t="str">
        <f t="shared" si="61"/>
        <v/>
      </c>
      <c r="AQ23" s="239" t="str">
        <f t="shared" si="62"/>
        <v/>
      </c>
      <c r="AR23" s="239" t="str">
        <f t="shared" si="63"/>
        <v/>
      </c>
      <c r="AS23" s="239" t="str">
        <f t="shared" si="64"/>
        <v/>
      </c>
      <c r="AT23" s="239" t="str">
        <f t="shared" si="65"/>
        <v/>
      </c>
      <c r="AU23" s="239" t="str">
        <f t="shared" si="37"/>
        <v/>
      </c>
      <c r="AV23" s="239" t="str">
        <f t="shared" si="38"/>
        <v/>
      </c>
      <c r="AW23" s="239" t="str">
        <f t="shared" si="39"/>
        <v/>
      </c>
      <c r="AX23" s="239" t="str">
        <f t="shared" si="40"/>
        <v/>
      </c>
      <c r="AY23" s="239" t="str">
        <f t="shared" si="41"/>
        <v/>
      </c>
      <c r="AZ23" s="239" t="str">
        <f t="shared" si="42"/>
        <v/>
      </c>
      <c r="BA23" s="239" t="str">
        <f t="shared" si="43"/>
        <v/>
      </c>
      <c r="BB23" s="239" t="str">
        <f t="shared" si="44"/>
        <v/>
      </c>
      <c r="BC23" s="239" t="str">
        <f t="shared" si="45"/>
        <v/>
      </c>
      <c r="BD23" s="239" t="str">
        <f t="shared" si="46"/>
        <v/>
      </c>
      <c r="BE23" s="239" t="str">
        <f t="shared" si="47"/>
        <v/>
      </c>
      <c r="BF23" s="239" t="str">
        <f t="shared" si="48"/>
        <v/>
      </c>
      <c r="BG23" s="239" t="str">
        <f t="shared" si="49"/>
        <v/>
      </c>
      <c r="BH23" s="239" t="str">
        <f t="shared" si="50"/>
        <v/>
      </c>
      <c r="BI23" s="239" t="str">
        <f t="shared" si="51"/>
        <v/>
      </c>
      <c r="BJ23" s="239" t="str">
        <f t="shared" si="52"/>
        <v/>
      </c>
      <c r="BK23" s="239" t="str">
        <f t="shared" si="53"/>
        <v/>
      </c>
      <c r="BL23" s="239" t="str">
        <f t="shared" si="54"/>
        <v/>
      </c>
      <c r="BN23" s="239" t="str">
        <f t="shared" si="66"/>
        <v/>
      </c>
      <c r="BO23" s="239" t="str">
        <f t="shared" si="67"/>
        <v/>
      </c>
      <c r="BP23" s="239" t="str">
        <f t="shared" si="68"/>
        <v/>
      </c>
      <c r="BQ23" s="239" t="str">
        <f t="shared" si="69"/>
        <v/>
      </c>
      <c r="BR23" s="239" t="str">
        <f t="shared" si="70"/>
        <v/>
      </c>
      <c r="BS23" s="239" t="str">
        <f t="shared" si="71"/>
        <v/>
      </c>
      <c r="BT23" s="239" t="str">
        <f t="shared" si="72"/>
        <v/>
      </c>
      <c r="BU23" s="239" t="str">
        <f t="shared" si="73"/>
        <v/>
      </c>
      <c r="BV23" s="239" t="str">
        <f t="shared" si="74"/>
        <v/>
      </c>
      <c r="BW23" s="239" t="str">
        <f t="shared" si="75"/>
        <v/>
      </c>
      <c r="BX23" s="239" t="str">
        <f t="shared" si="76"/>
        <v/>
      </c>
      <c r="BY23" s="239" t="str">
        <f t="shared" si="77"/>
        <v/>
      </c>
      <c r="BZ23" s="239" t="str">
        <f t="shared" si="78"/>
        <v/>
      </c>
      <c r="CA23" s="239" t="str">
        <f t="shared" si="79"/>
        <v/>
      </c>
      <c r="CB23" s="239" t="str">
        <f t="shared" si="80"/>
        <v/>
      </c>
      <c r="CC23" s="239" t="str">
        <f t="shared" si="81"/>
        <v/>
      </c>
      <c r="CD23" s="239" t="str">
        <f t="shared" si="82"/>
        <v/>
      </c>
      <c r="CE23" s="239" t="str">
        <f t="shared" si="83"/>
        <v/>
      </c>
      <c r="CF23" s="239" t="str">
        <f t="shared" si="84"/>
        <v/>
      </c>
      <c r="CG23" s="239" t="str">
        <f t="shared" si="85"/>
        <v/>
      </c>
      <c r="CH23" s="239" t="str">
        <f t="shared" si="86"/>
        <v/>
      </c>
      <c r="CI23" s="239" t="str">
        <f t="shared" si="87"/>
        <v/>
      </c>
      <c r="CJ23" s="239" t="str">
        <f t="shared" si="88"/>
        <v/>
      </c>
      <c r="CK23" s="239" t="str">
        <f t="shared" si="89"/>
        <v/>
      </c>
      <c r="CL23" s="239" t="str">
        <f t="shared" si="90"/>
        <v/>
      </c>
      <c r="CM23" s="239" t="str">
        <f t="shared" si="91"/>
        <v/>
      </c>
      <c r="CN23" s="239" t="str">
        <f t="shared" si="92"/>
        <v/>
      </c>
      <c r="CP23" s="239" t="str">
        <f t="shared" si="93"/>
        <v/>
      </c>
      <c r="CQ23" s="239" t="str">
        <f t="shared" si="94"/>
        <v/>
      </c>
      <c r="CR23" s="239" t="str">
        <f t="shared" si="95"/>
        <v/>
      </c>
      <c r="CS23" s="239" t="str">
        <f t="shared" si="96"/>
        <v/>
      </c>
      <c r="CT23" s="239" t="str">
        <f t="shared" si="97"/>
        <v/>
      </c>
      <c r="CU23" s="239" t="str">
        <f t="shared" si="98"/>
        <v/>
      </c>
      <c r="CV23" s="239" t="str">
        <f t="shared" si="99"/>
        <v/>
      </c>
      <c r="CW23" s="239" t="str">
        <f t="shared" si="100"/>
        <v/>
      </c>
      <c r="CX23" s="239" t="str">
        <f t="shared" si="101"/>
        <v/>
      </c>
      <c r="CY23" s="239" t="str">
        <f t="shared" si="102"/>
        <v/>
      </c>
      <c r="CZ23" s="239" t="str">
        <f t="shared" si="103"/>
        <v/>
      </c>
      <c r="DA23" s="239" t="str">
        <f t="shared" si="104"/>
        <v/>
      </c>
      <c r="DB23" s="239" t="str">
        <f t="shared" si="105"/>
        <v/>
      </c>
      <c r="DC23" s="239" t="str">
        <f t="shared" si="106"/>
        <v/>
      </c>
      <c r="DD23" s="239" t="str">
        <f t="shared" si="107"/>
        <v/>
      </c>
      <c r="DE23" s="239" t="str">
        <f t="shared" si="108"/>
        <v/>
      </c>
      <c r="DF23" s="239" t="str">
        <f t="shared" si="109"/>
        <v/>
      </c>
      <c r="DG23" s="239" t="str">
        <f t="shared" si="110"/>
        <v/>
      </c>
      <c r="DH23" s="239" t="str">
        <f t="shared" si="111"/>
        <v/>
      </c>
      <c r="DI23" s="239" t="str">
        <f t="shared" si="112"/>
        <v/>
      </c>
      <c r="DJ23" s="239" t="str">
        <f t="shared" si="113"/>
        <v/>
      </c>
      <c r="DK23" s="239" t="str">
        <f t="shared" si="114"/>
        <v/>
      </c>
      <c r="DL23" s="239" t="str">
        <f t="shared" si="115"/>
        <v/>
      </c>
      <c r="DM23" s="239" t="str">
        <f t="shared" si="116"/>
        <v/>
      </c>
      <c r="DN23" s="239" t="str">
        <f t="shared" si="117"/>
        <v/>
      </c>
      <c r="DO23" s="239" t="str">
        <f t="shared" si="118"/>
        <v/>
      </c>
      <c r="DP23" s="239" t="str">
        <f t="shared" si="119"/>
        <v/>
      </c>
    </row>
    <row r="24" spans="1:120" ht="35.25" hidden="1" customHeight="1" x14ac:dyDescent="0.25">
      <c r="A24" s="49" t="s">
        <v>4519</v>
      </c>
      <c r="B24" s="49">
        <v>11</v>
      </c>
      <c r="C24" s="49" t="s">
        <v>41</v>
      </c>
      <c r="D24" s="49" t="s">
        <v>172</v>
      </c>
      <c r="E24" s="70">
        <v>1</v>
      </c>
      <c r="F24" s="49" t="s">
        <v>173</v>
      </c>
      <c r="G24" s="49" t="str">
        <f t="shared" si="56"/>
        <v>11-1</v>
      </c>
      <c r="H24" s="49" t="s">
        <v>75</v>
      </c>
      <c r="I24" s="49" t="s">
        <v>76</v>
      </c>
      <c r="J24" s="49" t="s">
        <v>77</v>
      </c>
      <c r="K24" s="49" t="s">
        <v>78</v>
      </c>
      <c r="L24" s="49" t="s">
        <v>79</v>
      </c>
      <c r="M24" s="49" t="s">
        <v>80</v>
      </c>
      <c r="N24" s="49" t="s">
        <v>174</v>
      </c>
      <c r="O24" s="49" t="s">
        <v>82</v>
      </c>
      <c r="P24" s="49" t="s">
        <v>175</v>
      </c>
      <c r="Q24" s="50">
        <v>0.6</v>
      </c>
      <c r="R24" s="50"/>
      <c r="S24" s="49">
        <v>1</v>
      </c>
      <c r="T24" s="49" t="s">
        <v>84</v>
      </c>
      <c r="U24" s="49" t="s">
        <v>176</v>
      </c>
      <c r="V24" s="51">
        <v>44958</v>
      </c>
      <c r="W24" s="71">
        <v>45282</v>
      </c>
      <c r="X24" s="49" t="s">
        <v>177</v>
      </c>
      <c r="Y24" s="49" t="s">
        <v>87</v>
      </c>
      <c r="Z24" s="59" t="s">
        <v>100</v>
      </c>
      <c r="AA24" s="52">
        <v>1</v>
      </c>
      <c r="AB24" s="23" t="s">
        <v>178</v>
      </c>
      <c r="AC24" s="23">
        <v>45282</v>
      </c>
      <c r="AD24" s="52">
        <v>1</v>
      </c>
      <c r="AE24" s="23" t="s">
        <v>179</v>
      </c>
      <c r="AF24" s="23">
        <v>45282</v>
      </c>
      <c r="AG24" s="52" t="s">
        <v>79</v>
      </c>
      <c r="AH24" s="52" t="s">
        <v>92</v>
      </c>
      <c r="AI24" s="52">
        <f t="shared" si="36"/>
        <v>0.6</v>
      </c>
      <c r="AJ24" s="52"/>
      <c r="AK24" s="52"/>
      <c r="AL24" s="239" t="str">
        <f t="shared" si="57"/>
        <v/>
      </c>
      <c r="AM24" s="239" t="str">
        <f t="shared" si="58"/>
        <v/>
      </c>
      <c r="AN24" s="239" t="str">
        <f t="shared" si="59"/>
        <v/>
      </c>
      <c r="AO24" s="239" t="str">
        <f t="shared" si="60"/>
        <v/>
      </c>
      <c r="AP24" s="239" t="str">
        <f t="shared" si="61"/>
        <v/>
      </c>
      <c r="AQ24" s="239" t="str">
        <f t="shared" si="62"/>
        <v/>
      </c>
      <c r="AR24" s="239" t="str">
        <f t="shared" si="63"/>
        <v/>
      </c>
      <c r="AS24" s="239" t="str">
        <f t="shared" si="64"/>
        <v/>
      </c>
      <c r="AT24" s="239" t="str">
        <f t="shared" si="65"/>
        <v/>
      </c>
      <c r="AU24" s="239" t="str">
        <f t="shared" si="37"/>
        <v/>
      </c>
      <c r="AV24" s="239" t="str">
        <f t="shared" si="38"/>
        <v/>
      </c>
      <c r="AW24" s="239" t="str">
        <f t="shared" si="39"/>
        <v/>
      </c>
      <c r="AX24" s="239" t="str">
        <f t="shared" si="40"/>
        <v/>
      </c>
      <c r="AY24" s="239" t="str">
        <f t="shared" si="41"/>
        <v/>
      </c>
      <c r="AZ24" s="239" t="str">
        <f t="shared" si="42"/>
        <v/>
      </c>
      <c r="BA24" s="239" t="str">
        <f t="shared" si="43"/>
        <v/>
      </c>
      <c r="BB24" s="239" t="str">
        <f t="shared" si="44"/>
        <v/>
      </c>
      <c r="BC24" s="239" t="str">
        <f t="shared" si="45"/>
        <v/>
      </c>
      <c r="BD24" s="239" t="str">
        <f t="shared" si="46"/>
        <v/>
      </c>
      <c r="BE24" s="239" t="str">
        <f t="shared" si="47"/>
        <v/>
      </c>
      <c r="BF24" s="239" t="str">
        <f t="shared" si="48"/>
        <v/>
      </c>
      <c r="BG24" s="239" t="str">
        <f t="shared" si="49"/>
        <v/>
      </c>
      <c r="BH24" s="239" t="str">
        <f t="shared" si="50"/>
        <v/>
      </c>
      <c r="BI24" s="239" t="str">
        <f t="shared" si="51"/>
        <v/>
      </c>
      <c r="BJ24" s="239" t="str">
        <f t="shared" si="52"/>
        <v/>
      </c>
      <c r="BK24" s="239" t="str">
        <f t="shared" si="53"/>
        <v/>
      </c>
      <c r="BL24" s="239" t="str">
        <f t="shared" si="54"/>
        <v/>
      </c>
      <c r="BN24" s="239" t="str">
        <f t="shared" si="66"/>
        <v/>
      </c>
      <c r="BO24" s="239" t="str">
        <f t="shared" si="67"/>
        <v/>
      </c>
      <c r="BP24" s="239" t="str">
        <f t="shared" si="68"/>
        <v/>
      </c>
      <c r="BQ24" s="239" t="str">
        <f t="shared" si="69"/>
        <v/>
      </c>
      <c r="BR24" s="239" t="str">
        <f t="shared" si="70"/>
        <v/>
      </c>
      <c r="BS24" s="239" t="str">
        <f t="shared" si="71"/>
        <v/>
      </c>
      <c r="BT24" s="239" t="str">
        <f t="shared" si="72"/>
        <v/>
      </c>
      <c r="BU24" s="239" t="str">
        <f t="shared" si="73"/>
        <v/>
      </c>
      <c r="BV24" s="239" t="str">
        <f t="shared" si="74"/>
        <v/>
      </c>
      <c r="BW24" s="239" t="str">
        <f t="shared" si="75"/>
        <v/>
      </c>
      <c r="BX24" s="239" t="str">
        <f t="shared" si="76"/>
        <v/>
      </c>
      <c r="BY24" s="239" t="str">
        <f t="shared" si="77"/>
        <v/>
      </c>
      <c r="BZ24" s="239" t="str">
        <f t="shared" si="78"/>
        <v/>
      </c>
      <c r="CA24" s="239" t="str">
        <f t="shared" si="79"/>
        <v/>
      </c>
      <c r="CB24" s="239" t="str">
        <f t="shared" si="80"/>
        <v/>
      </c>
      <c r="CC24" s="239" t="str">
        <f t="shared" si="81"/>
        <v/>
      </c>
      <c r="CD24" s="239" t="str">
        <f t="shared" si="82"/>
        <v/>
      </c>
      <c r="CE24" s="239" t="str">
        <f t="shared" si="83"/>
        <v/>
      </c>
      <c r="CF24" s="239" t="str">
        <f t="shared" si="84"/>
        <v/>
      </c>
      <c r="CG24" s="239" t="str">
        <f t="shared" si="85"/>
        <v/>
      </c>
      <c r="CH24" s="239" t="str">
        <f t="shared" si="86"/>
        <v/>
      </c>
      <c r="CI24" s="239" t="str">
        <f t="shared" si="87"/>
        <v/>
      </c>
      <c r="CJ24" s="239" t="str">
        <f t="shared" si="88"/>
        <v/>
      </c>
      <c r="CK24" s="239" t="str">
        <f t="shared" si="89"/>
        <v/>
      </c>
      <c r="CL24" s="239" t="str">
        <f t="shared" si="90"/>
        <v/>
      </c>
      <c r="CM24" s="239" t="str">
        <f t="shared" si="91"/>
        <v/>
      </c>
      <c r="CN24" s="239" t="str">
        <f t="shared" si="92"/>
        <v/>
      </c>
      <c r="CP24" s="239" t="str">
        <f t="shared" si="93"/>
        <v/>
      </c>
      <c r="CQ24" s="239" t="str">
        <f t="shared" si="94"/>
        <v/>
      </c>
      <c r="CR24" s="239" t="str">
        <f t="shared" si="95"/>
        <v/>
      </c>
      <c r="CS24" s="239" t="str">
        <f t="shared" si="96"/>
        <v/>
      </c>
      <c r="CT24" s="239" t="str">
        <f t="shared" si="97"/>
        <v/>
      </c>
      <c r="CU24" s="239" t="str">
        <f t="shared" si="98"/>
        <v/>
      </c>
      <c r="CV24" s="239" t="str">
        <f t="shared" si="99"/>
        <v/>
      </c>
      <c r="CW24" s="239" t="str">
        <f t="shared" si="100"/>
        <v/>
      </c>
      <c r="CX24" s="239" t="str">
        <f t="shared" si="101"/>
        <v/>
      </c>
      <c r="CY24" s="239" t="str">
        <f t="shared" si="102"/>
        <v/>
      </c>
      <c r="CZ24" s="239" t="str">
        <f t="shared" si="103"/>
        <v/>
      </c>
      <c r="DA24" s="239" t="str">
        <f t="shared" si="104"/>
        <v/>
      </c>
      <c r="DB24" s="239" t="str">
        <f t="shared" si="105"/>
        <v/>
      </c>
      <c r="DC24" s="239" t="str">
        <f t="shared" si="106"/>
        <v/>
      </c>
      <c r="DD24" s="239" t="str">
        <f t="shared" si="107"/>
        <v/>
      </c>
      <c r="DE24" s="239" t="str">
        <f t="shared" si="108"/>
        <v/>
      </c>
      <c r="DF24" s="239" t="str">
        <f t="shared" si="109"/>
        <v/>
      </c>
      <c r="DG24" s="239" t="str">
        <f t="shared" si="110"/>
        <v/>
      </c>
      <c r="DH24" s="239" t="str">
        <f t="shared" si="111"/>
        <v/>
      </c>
      <c r="DI24" s="239" t="str">
        <f t="shared" si="112"/>
        <v/>
      </c>
      <c r="DJ24" s="239" t="str">
        <f t="shared" si="113"/>
        <v/>
      </c>
      <c r="DK24" s="239" t="str">
        <f t="shared" si="114"/>
        <v/>
      </c>
      <c r="DL24" s="239" t="str">
        <f t="shared" si="115"/>
        <v/>
      </c>
      <c r="DM24" s="239" t="str">
        <f t="shared" si="116"/>
        <v/>
      </c>
      <c r="DN24" s="239" t="str">
        <f t="shared" si="117"/>
        <v/>
      </c>
      <c r="DO24" s="239" t="str">
        <f t="shared" si="118"/>
        <v/>
      </c>
      <c r="DP24" s="239" t="str">
        <f t="shared" si="119"/>
        <v/>
      </c>
    </row>
    <row r="25" spans="1:120" ht="35.25" hidden="1" customHeight="1" x14ac:dyDescent="0.25">
      <c r="A25" s="53" t="s">
        <v>4519</v>
      </c>
      <c r="B25" s="53">
        <v>11</v>
      </c>
      <c r="C25" s="53" t="s">
        <v>41</v>
      </c>
      <c r="D25" s="53" t="s">
        <v>172</v>
      </c>
      <c r="E25" s="73">
        <v>1</v>
      </c>
      <c r="F25" s="53" t="s">
        <v>180</v>
      </c>
      <c r="G25" s="53" t="str">
        <f t="shared" si="56"/>
        <v>11-1</v>
      </c>
      <c r="H25" s="53" t="s">
        <v>94</v>
      </c>
      <c r="I25" s="53" t="s">
        <v>76</v>
      </c>
      <c r="J25" s="53" t="s">
        <v>80</v>
      </c>
      <c r="K25" s="53" t="s">
        <v>80</v>
      </c>
      <c r="L25" s="53" t="s">
        <v>80</v>
      </c>
      <c r="M25" s="53" t="s">
        <v>80</v>
      </c>
      <c r="N25" s="53" t="s">
        <v>80</v>
      </c>
      <c r="O25" s="53" t="s">
        <v>80</v>
      </c>
      <c r="P25" s="53" t="s">
        <v>95</v>
      </c>
      <c r="Q25" s="52">
        <v>0.15</v>
      </c>
      <c r="R25" s="52">
        <f>+Q25*Q24</f>
        <v>0.09</v>
      </c>
      <c r="S25" s="53">
        <v>1</v>
      </c>
      <c r="T25" s="53" t="s">
        <v>84</v>
      </c>
      <c r="U25" s="53" t="s">
        <v>96</v>
      </c>
      <c r="V25" s="74">
        <v>44958</v>
      </c>
      <c r="W25" s="74">
        <v>44981</v>
      </c>
      <c r="X25" s="75" t="s">
        <v>177</v>
      </c>
      <c r="Y25" s="49" t="s">
        <v>97</v>
      </c>
      <c r="Z25" s="59" t="s">
        <v>100</v>
      </c>
      <c r="AA25" s="57">
        <v>1</v>
      </c>
      <c r="AB25" s="58" t="s">
        <v>181</v>
      </c>
      <c r="AC25" s="58">
        <v>44981</v>
      </c>
      <c r="AD25" s="57">
        <v>1</v>
      </c>
      <c r="AE25" s="58" t="s">
        <v>182</v>
      </c>
      <c r="AF25" s="58">
        <v>44981</v>
      </c>
      <c r="AG25" s="57" t="s">
        <v>79</v>
      </c>
      <c r="AH25" s="57">
        <v>1</v>
      </c>
      <c r="AI25" s="52">
        <f t="shared" si="36"/>
        <v>0.09</v>
      </c>
      <c r="AJ25" s="52">
        <f>+AI25/R25</f>
        <v>1</v>
      </c>
      <c r="AK25" s="52"/>
      <c r="AL25" s="239" t="str">
        <f t="shared" si="57"/>
        <v/>
      </c>
      <c r="AM25" s="239" t="str">
        <f t="shared" si="58"/>
        <v/>
      </c>
      <c r="AN25" s="239" t="str">
        <f t="shared" si="59"/>
        <v/>
      </c>
      <c r="AO25" s="239">
        <f t="shared" si="60"/>
        <v>1</v>
      </c>
      <c r="AP25" s="239" t="str">
        <f t="shared" si="61"/>
        <v/>
      </c>
      <c r="AQ25" s="239" t="str">
        <f t="shared" si="62"/>
        <v/>
      </c>
      <c r="AR25" s="239" t="str">
        <f t="shared" si="63"/>
        <v/>
      </c>
      <c r="AS25" s="239" t="str">
        <f t="shared" si="64"/>
        <v/>
      </c>
      <c r="AT25" s="239" t="str">
        <f t="shared" si="65"/>
        <v/>
      </c>
      <c r="AU25" s="239" t="str">
        <f t="shared" si="37"/>
        <v/>
      </c>
      <c r="AV25" s="239" t="str">
        <f t="shared" si="38"/>
        <v/>
      </c>
      <c r="AW25" s="239" t="str">
        <f t="shared" si="39"/>
        <v/>
      </c>
      <c r="AX25" s="239" t="str">
        <f t="shared" si="40"/>
        <v/>
      </c>
      <c r="AY25" s="239" t="str">
        <f t="shared" si="41"/>
        <v/>
      </c>
      <c r="AZ25" s="239" t="str">
        <f t="shared" si="42"/>
        <v/>
      </c>
      <c r="BA25" s="239">
        <f t="shared" si="43"/>
        <v>1</v>
      </c>
      <c r="BB25" s="239" t="str">
        <f t="shared" si="44"/>
        <v/>
      </c>
      <c r="BC25" s="239" t="str">
        <f t="shared" si="45"/>
        <v/>
      </c>
      <c r="BD25" s="239" t="str">
        <f t="shared" si="46"/>
        <v/>
      </c>
      <c r="BE25" s="239" t="str">
        <f t="shared" si="47"/>
        <v/>
      </c>
      <c r="BF25" s="239" t="str">
        <f t="shared" si="48"/>
        <v/>
      </c>
      <c r="BG25" s="239" t="str">
        <f t="shared" si="49"/>
        <v/>
      </c>
      <c r="BH25" s="239" t="str">
        <f t="shared" si="50"/>
        <v/>
      </c>
      <c r="BI25" s="239" t="str">
        <f t="shared" si="51"/>
        <v/>
      </c>
      <c r="BJ25" s="239" t="str">
        <f t="shared" si="52"/>
        <v/>
      </c>
      <c r="BK25" s="239" t="str">
        <f t="shared" si="53"/>
        <v/>
      </c>
      <c r="BL25" s="239" t="str">
        <f t="shared" si="54"/>
        <v/>
      </c>
      <c r="BN25" s="239" t="str">
        <f t="shared" si="66"/>
        <v/>
      </c>
      <c r="BO25" s="239" t="str">
        <f t="shared" si="67"/>
        <v/>
      </c>
      <c r="BP25" s="239" t="str">
        <f t="shared" si="68"/>
        <v/>
      </c>
      <c r="BQ25" s="239">
        <f t="shared" si="69"/>
        <v>1</v>
      </c>
      <c r="BR25" s="239" t="str">
        <f t="shared" si="70"/>
        <v/>
      </c>
      <c r="BS25" s="239" t="str">
        <f t="shared" si="71"/>
        <v/>
      </c>
      <c r="BT25" s="239" t="str">
        <f t="shared" si="72"/>
        <v/>
      </c>
      <c r="BU25" s="239" t="str">
        <f t="shared" si="73"/>
        <v/>
      </c>
      <c r="BV25" s="239" t="str">
        <f t="shared" si="74"/>
        <v/>
      </c>
      <c r="BW25" s="239" t="str">
        <f t="shared" si="75"/>
        <v/>
      </c>
      <c r="BX25" s="239" t="str">
        <f t="shared" si="76"/>
        <v/>
      </c>
      <c r="BY25" s="239" t="str">
        <f t="shared" si="77"/>
        <v/>
      </c>
      <c r="BZ25" s="239" t="str">
        <f t="shared" si="78"/>
        <v/>
      </c>
      <c r="CA25" s="239" t="str">
        <f t="shared" si="79"/>
        <v/>
      </c>
      <c r="CB25" s="239" t="str">
        <f t="shared" si="80"/>
        <v/>
      </c>
      <c r="CC25" s="239">
        <f t="shared" si="81"/>
        <v>1</v>
      </c>
      <c r="CD25" s="239" t="str">
        <f t="shared" si="82"/>
        <v/>
      </c>
      <c r="CE25" s="239" t="str">
        <f t="shared" si="83"/>
        <v/>
      </c>
      <c r="CF25" s="239" t="str">
        <f t="shared" si="84"/>
        <v/>
      </c>
      <c r="CG25" s="239" t="str">
        <f t="shared" si="85"/>
        <v/>
      </c>
      <c r="CH25" s="239" t="str">
        <f t="shared" si="86"/>
        <v/>
      </c>
      <c r="CI25" s="239" t="str">
        <f t="shared" si="87"/>
        <v/>
      </c>
      <c r="CJ25" s="239" t="str">
        <f t="shared" si="88"/>
        <v/>
      </c>
      <c r="CK25" s="239" t="str">
        <f t="shared" si="89"/>
        <v/>
      </c>
      <c r="CL25" s="239" t="str">
        <f t="shared" si="90"/>
        <v/>
      </c>
      <c r="CM25" s="239" t="str">
        <f t="shared" si="91"/>
        <v/>
      </c>
      <c r="CN25" s="239" t="str">
        <f t="shared" si="92"/>
        <v/>
      </c>
      <c r="CP25" s="239" t="str">
        <f t="shared" si="93"/>
        <v/>
      </c>
      <c r="CQ25" s="239" t="str">
        <f t="shared" si="94"/>
        <v/>
      </c>
      <c r="CR25" s="239" t="str">
        <f t="shared" si="95"/>
        <v/>
      </c>
      <c r="CS25" s="239" t="str">
        <f t="shared" si="96"/>
        <v>1er trimestre</v>
      </c>
      <c r="CT25" s="239" t="str">
        <f t="shared" si="97"/>
        <v/>
      </c>
      <c r="CU25" s="239" t="str">
        <f t="shared" si="98"/>
        <v/>
      </c>
      <c r="CV25" s="239" t="str">
        <f t="shared" si="99"/>
        <v/>
      </c>
      <c r="CW25" s="239" t="str">
        <f t="shared" si="100"/>
        <v/>
      </c>
      <c r="CX25" s="239" t="str">
        <f t="shared" si="101"/>
        <v/>
      </c>
      <c r="CY25" s="239" t="str">
        <f t="shared" si="102"/>
        <v/>
      </c>
      <c r="CZ25" s="239" t="str">
        <f t="shared" si="103"/>
        <v/>
      </c>
      <c r="DA25" s="239" t="str">
        <f t="shared" si="104"/>
        <v/>
      </c>
      <c r="DB25" s="239" t="str">
        <f t="shared" si="105"/>
        <v/>
      </c>
      <c r="DC25" s="239" t="str">
        <f t="shared" si="106"/>
        <v/>
      </c>
      <c r="DD25" s="239" t="str">
        <f t="shared" si="107"/>
        <v/>
      </c>
      <c r="DE25" s="239" t="str">
        <f t="shared" si="108"/>
        <v>1er trimestre</v>
      </c>
      <c r="DF25" s="239" t="str">
        <f t="shared" si="109"/>
        <v/>
      </c>
      <c r="DG25" s="239" t="str">
        <f t="shared" si="110"/>
        <v/>
      </c>
      <c r="DH25" s="239" t="str">
        <f t="shared" si="111"/>
        <v/>
      </c>
      <c r="DI25" s="239" t="str">
        <f t="shared" si="112"/>
        <v/>
      </c>
      <c r="DJ25" s="239" t="str">
        <f t="shared" si="113"/>
        <v/>
      </c>
      <c r="DK25" s="239" t="str">
        <f t="shared" si="114"/>
        <v/>
      </c>
      <c r="DL25" s="239" t="str">
        <f t="shared" si="115"/>
        <v/>
      </c>
      <c r="DM25" s="239" t="str">
        <f t="shared" si="116"/>
        <v/>
      </c>
      <c r="DN25" s="239" t="str">
        <f t="shared" si="117"/>
        <v/>
      </c>
      <c r="DO25" s="239" t="str">
        <f t="shared" si="118"/>
        <v/>
      </c>
      <c r="DP25" s="239" t="str">
        <f t="shared" si="119"/>
        <v/>
      </c>
    </row>
    <row r="26" spans="1:120" ht="35.25" hidden="1" customHeight="1" x14ac:dyDescent="0.25">
      <c r="A26" s="53" t="s">
        <v>4519</v>
      </c>
      <c r="B26" s="53">
        <v>11</v>
      </c>
      <c r="C26" s="53" t="s">
        <v>41</v>
      </c>
      <c r="D26" s="53" t="s">
        <v>172</v>
      </c>
      <c r="E26" s="73">
        <v>1</v>
      </c>
      <c r="F26" s="53" t="s">
        <v>183</v>
      </c>
      <c r="G26" s="53" t="str">
        <f t="shared" si="56"/>
        <v>11-1</v>
      </c>
      <c r="H26" s="53" t="s">
        <v>102</v>
      </c>
      <c r="I26" s="53" t="s">
        <v>76</v>
      </c>
      <c r="J26" s="53" t="s">
        <v>80</v>
      </c>
      <c r="K26" s="53" t="s">
        <v>80</v>
      </c>
      <c r="L26" s="53" t="s">
        <v>80</v>
      </c>
      <c r="M26" s="53" t="s">
        <v>80</v>
      </c>
      <c r="N26" s="53" t="s">
        <v>80</v>
      </c>
      <c r="O26" s="53" t="s">
        <v>80</v>
      </c>
      <c r="P26" s="53" t="s">
        <v>103</v>
      </c>
      <c r="Q26" s="52">
        <v>0</v>
      </c>
      <c r="R26" s="52">
        <f>+Q26*Q24</f>
        <v>0</v>
      </c>
      <c r="S26" s="53">
        <v>1</v>
      </c>
      <c r="T26" s="53" t="s">
        <v>84</v>
      </c>
      <c r="U26" s="53" t="s">
        <v>104</v>
      </c>
      <c r="V26" s="74">
        <v>44958</v>
      </c>
      <c r="W26" s="74">
        <v>44981</v>
      </c>
      <c r="X26" s="75" t="s">
        <v>105</v>
      </c>
      <c r="Y26" s="49" t="s">
        <v>97</v>
      </c>
      <c r="Z26" s="59" t="s">
        <v>100</v>
      </c>
      <c r="AA26" s="57">
        <v>1</v>
      </c>
      <c r="AB26" s="58" t="s">
        <v>184</v>
      </c>
      <c r="AC26" s="58">
        <v>44981</v>
      </c>
      <c r="AD26" s="57">
        <v>1</v>
      </c>
      <c r="AE26" s="58" t="s">
        <v>185</v>
      </c>
      <c r="AF26" s="58">
        <v>44985</v>
      </c>
      <c r="AG26" s="57" t="s">
        <v>79</v>
      </c>
      <c r="AH26" s="57">
        <v>1</v>
      </c>
      <c r="AI26" s="52">
        <f t="shared" si="36"/>
        <v>0</v>
      </c>
      <c r="AJ26" s="52"/>
      <c r="AK26" s="52"/>
      <c r="AL26" s="239" t="str">
        <f t="shared" si="57"/>
        <v/>
      </c>
      <c r="AM26" s="239" t="str">
        <f t="shared" si="58"/>
        <v/>
      </c>
      <c r="AN26" s="239" t="str">
        <f t="shared" si="59"/>
        <v/>
      </c>
      <c r="AO26" s="239">
        <f t="shared" si="60"/>
        <v>1</v>
      </c>
      <c r="AP26" s="239" t="str">
        <f t="shared" si="61"/>
        <v/>
      </c>
      <c r="AQ26" s="239" t="str">
        <f t="shared" si="62"/>
        <v/>
      </c>
      <c r="AR26" s="239" t="str">
        <f t="shared" si="63"/>
        <v/>
      </c>
      <c r="AS26" s="239" t="str">
        <f t="shared" si="64"/>
        <v/>
      </c>
      <c r="AT26" s="239" t="str">
        <f t="shared" si="65"/>
        <v/>
      </c>
      <c r="AU26" s="239" t="str">
        <f t="shared" si="37"/>
        <v/>
      </c>
      <c r="AV26" s="239" t="str">
        <f t="shared" si="38"/>
        <v/>
      </c>
      <c r="AW26" s="239" t="str">
        <f t="shared" si="39"/>
        <v/>
      </c>
      <c r="AX26" s="239" t="str">
        <f t="shared" si="40"/>
        <v/>
      </c>
      <c r="AY26" s="239" t="str">
        <f t="shared" si="41"/>
        <v/>
      </c>
      <c r="AZ26" s="239" t="str">
        <f t="shared" si="42"/>
        <v/>
      </c>
      <c r="BA26" s="239" t="str">
        <f t="shared" si="43"/>
        <v/>
      </c>
      <c r="BB26" s="239" t="str">
        <f t="shared" si="44"/>
        <v/>
      </c>
      <c r="BC26" s="239" t="str">
        <f t="shared" si="45"/>
        <v/>
      </c>
      <c r="BD26" s="239" t="str">
        <f t="shared" si="46"/>
        <v/>
      </c>
      <c r="BE26" s="239" t="str">
        <f t="shared" si="47"/>
        <v/>
      </c>
      <c r="BF26" s="239" t="str">
        <f t="shared" si="48"/>
        <v/>
      </c>
      <c r="BG26" s="239" t="str">
        <f t="shared" si="49"/>
        <v/>
      </c>
      <c r="BH26" s="239" t="str">
        <f t="shared" si="50"/>
        <v/>
      </c>
      <c r="BI26" s="239" t="str">
        <f t="shared" si="51"/>
        <v/>
      </c>
      <c r="BJ26" s="239" t="str">
        <f t="shared" si="52"/>
        <v/>
      </c>
      <c r="BK26" s="239" t="str">
        <f t="shared" si="53"/>
        <v/>
      </c>
      <c r="BL26" s="239" t="str">
        <f t="shared" si="54"/>
        <v/>
      </c>
      <c r="BN26" s="239" t="str">
        <f t="shared" si="66"/>
        <v/>
      </c>
      <c r="BO26" s="239" t="str">
        <f t="shared" si="67"/>
        <v/>
      </c>
      <c r="BP26" s="239" t="str">
        <f t="shared" si="68"/>
        <v/>
      </c>
      <c r="BQ26" s="239">
        <f t="shared" si="69"/>
        <v>1</v>
      </c>
      <c r="BR26" s="239" t="str">
        <f t="shared" si="70"/>
        <v/>
      </c>
      <c r="BS26" s="239" t="str">
        <f t="shared" si="71"/>
        <v/>
      </c>
      <c r="BT26" s="239" t="str">
        <f t="shared" si="72"/>
        <v/>
      </c>
      <c r="BU26" s="239" t="str">
        <f t="shared" si="73"/>
        <v/>
      </c>
      <c r="BV26" s="239" t="str">
        <f t="shared" si="74"/>
        <v/>
      </c>
      <c r="BW26" s="239" t="str">
        <f t="shared" si="75"/>
        <v/>
      </c>
      <c r="BX26" s="239" t="str">
        <f t="shared" si="76"/>
        <v/>
      </c>
      <c r="BY26" s="239" t="str">
        <f t="shared" si="77"/>
        <v/>
      </c>
      <c r="BZ26" s="239" t="str">
        <f t="shared" si="78"/>
        <v/>
      </c>
      <c r="CA26" s="239" t="str">
        <f t="shared" si="79"/>
        <v/>
      </c>
      <c r="CB26" s="239" t="str">
        <f t="shared" si="80"/>
        <v/>
      </c>
      <c r="CC26" s="239" t="str">
        <f t="shared" si="81"/>
        <v/>
      </c>
      <c r="CD26" s="239" t="str">
        <f t="shared" si="82"/>
        <v/>
      </c>
      <c r="CE26" s="239" t="str">
        <f t="shared" si="83"/>
        <v/>
      </c>
      <c r="CF26" s="239" t="str">
        <f t="shared" si="84"/>
        <v/>
      </c>
      <c r="CG26" s="239" t="str">
        <f t="shared" si="85"/>
        <v/>
      </c>
      <c r="CH26" s="239" t="str">
        <f t="shared" si="86"/>
        <v/>
      </c>
      <c r="CI26" s="239" t="str">
        <f t="shared" si="87"/>
        <v/>
      </c>
      <c r="CJ26" s="239" t="str">
        <f t="shared" si="88"/>
        <v/>
      </c>
      <c r="CK26" s="239" t="str">
        <f t="shared" si="89"/>
        <v/>
      </c>
      <c r="CL26" s="239" t="str">
        <f t="shared" si="90"/>
        <v/>
      </c>
      <c r="CM26" s="239" t="str">
        <f t="shared" si="91"/>
        <v/>
      </c>
      <c r="CN26" s="239" t="str">
        <f t="shared" si="92"/>
        <v/>
      </c>
      <c r="CP26" s="239" t="str">
        <f t="shared" si="93"/>
        <v/>
      </c>
      <c r="CQ26" s="239" t="str">
        <f t="shared" si="94"/>
        <v/>
      </c>
      <c r="CR26" s="239" t="str">
        <f t="shared" si="95"/>
        <v/>
      </c>
      <c r="CS26" s="239" t="str">
        <f t="shared" si="96"/>
        <v>1er trimestre</v>
      </c>
      <c r="CT26" s="239" t="str">
        <f t="shared" si="97"/>
        <v/>
      </c>
      <c r="CU26" s="239" t="str">
        <f t="shared" si="98"/>
        <v/>
      </c>
      <c r="CV26" s="239" t="str">
        <f t="shared" si="99"/>
        <v/>
      </c>
      <c r="CW26" s="239" t="str">
        <f t="shared" si="100"/>
        <v/>
      </c>
      <c r="CX26" s="239" t="str">
        <f t="shared" si="101"/>
        <v/>
      </c>
      <c r="CY26" s="239" t="str">
        <f t="shared" si="102"/>
        <v/>
      </c>
      <c r="CZ26" s="239" t="str">
        <f t="shared" si="103"/>
        <v/>
      </c>
      <c r="DA26" s="239" t="str">
        <f t="shared" si="104"/>
        <v/>
      </c>
      <c r="DB26" s="239" t="str">
        <f t="shared" si="105"/>
        <v/>
      </c>
      <c r="DC26" s="239" t="str">
        <f t="shared" si="106"/>
        <v/>
      </c>
      <c r="DD26" s="239" t="str">
        <f t="shared" si="107"/>
        <v/>
      </c>
      <c r="DE26" s="239" t="str">
        <f t="shared" si="108"/>
        <v/>
      </c>
      <c r="DF26" s="239" t="str">
        <f t="shared" si="109"/>
        <v/>
      </c>
      <c r="DG26" s="239" t="str">
        <f t="shared" si="110"/>
        <v/>
      </c>
      <c r="DH26" s="239" t="str">
        <f t="shared" si="111"/>
        <v/>
      </c>
      <c r="DI26" s="239" t="str">
        <f t="shared" si="112"/>
        <v/>
      </c>
      <c r="DJ26" s="239" t="str">
        <f t="shared" si="113"/>
        <v/>
      </c>
      <c r="DK26" s="239" t="str">
        <f t="shared" si="114"/>
        <v/>
      </c>
      <c r="DL26" s="239" t="str">
        <f t="shared" si="115"/>
        <v/>
      </c>
      <c r="DM26" s="239" t="str">
        <f t="shared" si="116"/>
        <v/>
      </c>
      <c r="DN26" s="239" t="str">
        <f t="shared" si="117"/>
        <v/>
      </c>
      <c r="DO26" s="239" t="str">
        <f t="shared" si="118"/>
        <v/>
      </c>
      <c r="DP26" s="239" t="str">
        <f t="shared" si="119"/>
        <v/>
      </c>
    </row>
    <row r="27" spans="1:120" ht="35.25" hidden="1" customHeight="1" x14ac:dyDescent="0.25">
      <c r="A27" s="53" t="s">
        <v>4519</v>
      </c>
      <c r="B27" s="53">
        <v>11</v>
      </c>
      <c r="C27" s="53" t="s">
        <v>41</v>
      </c>
      <c r="D27" s="53" t="s">
        <v>172</v>
      </c>
      <c r="E27" s="73">
        <v>1</v>
      </c>
      <c r="F27" s="53" t="s">
        <v>186</v>
      </c>
      <c r="G27" s="53" t="str">
        <f t="shared" si="56"/>
        <v>11-1</v>
      </c>
      <c r="H27" s="53" t="s">
        <v>94</v>
      </c>
      <c r="I27" s="53" t="s">
        <v>76</v>
      </c>
      <c r="J27" s="53" t="s">
        <v>80</v>
      </c>
      <c r="K27" s="53" t="s">
        <v>80</v>
      </c>
      <c r="L27" s="53" t="s">
        <v>80</v>
      </c>
      <c r="M27" s="53" t="s">
        <v>80</v>
      </c>
      <c r="N27" s="53" t="s">
        <v>80</v>
      </c>
      <c r="O27" s="53" t="s">
        <v>80</v>
      </c>
      <c r="P27" s="53" t="s">
        <v>109</v>
      </c>
      <c r="Q27" s="52">
        <v>0.15</v>
      </c>
      <c r="R27" s="52">
        <f>+Q27*Q24</f>
        <v>0.09</v>
      </c>
      <c r="S27" s="53">
        <v>1</v>
      </c>
      <c r="T27" s="53" t="s">
        <v>84</v>
      </c>
      <c r="U27" s="53" t="s">
        <v>110</v>
      </c>
      <c r="V27" s="74">
        <v>44958</v>
      </c>
      <c r="W27" s="74">
        <v>44981</v>
      </c>
      <c r="X27" s="75" t="s">
        <v>177</v>
      </c>
      <c r="Y27" s="49" t="s">
        <v>97</v>
      </c>
      <c r="Z27" s="59" t="s">
        <v>100</v>
      </c>
      <c r="AA27" s="57">
        <v>1</v>
      </c>
      <c r="AB27" s="58" t="s">
        <v>187</v>
      </c>
      <c r="AC27" s="58">
        <v>44981</v>
      </c>
      <c r="AD27" s="57">
        <v>1</v>
      </c>
      <c r="AE27" s="58" t="s">
        <v>188</v>
      </c>
      <c r="AF27" s="58">
        <v>44981</v>
      </c>
      <c r="AG27" s="57" t="s">
        <v>79</v>
      </c>
      <c r="AH27" s="57">
        <v>1</v>
      </c>
      <c r="AI27" s="52">
        <f t="shared" si="36"/>
        <v>0.09</v>
      </c>
      <c r="AJ27" s="52">
        <f t="shared" ref="AJ27:AJ29" si="122">+AI27/R27</f>
        <v>1</v>
      </c>
      <c r="AK27" s="52"/>
      <c r="AL27" s="239" t="str">
        <f t="shared" si="57"/>
        <v/>
      </c>
      <c r="AM27" s="239" t="str">
        <f t="shared" si="58"/>
        <v/>
      </c>
      <c r="AN27" s="239" t="str">
        <f t="shared" si="59"/>
        <v/>
      </c>
      <c r="AO27" s="239">
        <f t="shared" si="60"/>
        <v>1</v>
      </c>
      <c r="AP27" s="239" t="str">
        <f t="shared" si="61"/>
        <v/>
      </c>
      <c r="AQ27" s="239" t="str">
        <f t="shared" si="62"/>
        <v/>
      </c>
      <c r="AR27" s="239" t="str">
        <f t="shared" si="63"/>
        <v/>
      </c>
      <c r="AS27" s="239" t="str">
        <f t="shared" si="64"/>
        <v/>
      </c>
      <c r="AT27" s="239" t="str">
        <f t="shared" si="65"/>
        <v/>
      </c>
      <c r="AU27" s="239" t="str">
        <f t="shared" si="37"/>
        <v/>
      </c>
      <c r="AV27" s="239" t="str">
        <f t="shared" si="38"/>
        <v/>
      </c>
      <c r="AW27" s="239" t="str">
        <f t="shared" si="39"/>
        <v/>
      </c>
      <c r="AX27" s="239" t="str">
        <f t="shared" si="40"/>
        <v/>
      </c>
      <c r="AY27" s="239" t="str">
        <f t="shared" si="41"/>
        <v/>
      </c>
      <c r="AZ27" s="239" t="str">
        <f t="shared" si="42"/>
        <v/>
      </c>
      <c r="BA27" s="239">
        <f t="shared" si="43"/>
        <v>1</v>
      </c>
      <c r="BB27" s="239" t="str">
        <f t="shared" si="44"/>
        <v/>
      </c>
      <c r="BC27" s="239" t="str">
        <f t="shared" si="45"/>
        <v/>
      </c>
      <c r="BD27" s="239" t="str">
        <f t="shared" si="46"/>
        <v/>
      </c>
      <c r="BE27" s="239" t="str">
        <f t="shared" si="47"/>
        <v/>
      </c>
      <c r="BF27" s="239" t="str">
        <f t="shared" si="48"/>
        <v/>
      </c>
      <c r="BG27" s="239" t="str">
        <f t="shared" si="49"/>
        <v/>
      </c>
      <c r="BH27" s="239" t="str">
        <f t="shared" si="50"/>
        <v/>
      </c>
      <c r="BI27" s="239" t="str">
        <f t="shared" si="51"/>
        <v/>
      </c>
      <c r="BJ27" s="239" t="str">
        <f t="shared" si="52"/>
        <v/>
      </c>
      <c r="BK27" s="239" t="str">
        <f t="shared" si="53"/>
        <v/>
      </c>
      <c r="BL27" s="239" t="str">
        <f t="shared" si="54"/>
        <v/>
      </c>
      <c r="BN27" s="239" t="str">
        <f t="shared" si="66"/>
        <v/>
      </c>
      <c r="BO27" s="239" t="str">
        <f t="shared" si="67"/>
        <v/>
      </c>
      <c r="BP27" s="239" t="str">
        <f t="shared" si="68"/>
        <v/>
      </c>
      <c r="BQ27" s="239">
        <f t="shared" si="69"/>
        <v>1</v>
      </c>
      <c r="BR27" s="239" t="str">
        <f t="shared" si="70"/>
        <v/>
      </c>
      <c r="BS27" s="239" t="str">
        <f t="shared" si="71"/>
        <v/>
      </c>
      <c r="BT27" s="239" t="str">
        <f t="shared" si="72"/>
        <v/>
      </c>
      <c r="BU27" s="239" t="str">
        <f t="shared" si="73"/>
        <v/>
      </c>
      <c r="BV27" s="239" t="str">
        <f t="shared" si="74"/>
        <v/>
      </c>
      <c r="BW27" s="239" t="str">
        <f t="shared" si="75"/>
        <v/>
      </c>
      <c r="BX27" s="239" t="str">
        <f t="shared" si="76"/>
        <v/>
      </c>
      <c r="BY27" s="239" t="str">
        <f t="shared" si="77"/>
        <v/>
      </c>
      <c r="BZ27" s="239" t="str">
        <f t="shared" si="78"/>
        <v/>
      </c>
      <c r="CA27" s="239" t="str">
        <f t="shared" si="79"/>
        <v/>
      </c>
      <c r="CB27" s="239" t="str">
        <f t="shared" si="80"/>
        <v/>
      </c>
      <c r="CC27" s="239">
        <f t="shared" si="81"/>
        <v>1</v>
      </c>
      <c r="CD27" s="239" t="str">
        <f t="shared" si="82"/>
        <v/>
      </c>
      <c r="CE27" s="239" t="str">
        <f t="shared" si="83"/>
        <v/>
      </c>
      <c r="CF27" s="239" t="str">
        <f t="shared" si="84"/>
        <v/>
      </c>
      <c r="CG27" s="239" t="str">
        <f t="shared" si="85"/>
        <v/>
      </c>
      <c r="CH27" s="239" t="str">
        <f t="shared" si="86"/>
        <v/>
      </c>
      <c r="CI27" s="239" t="str">
        <f t="shared" si="87"/>
        <v/>
      </c>
      <c r="CJ27" s="239" t="str">
        <f t="shared" si="88"/>
        <v/>
      </c>
      <c r="CK27" s="239" t="str">
        <f t="shared" si="89"/>
        <v/>
      </c>
      <c r="CL27" s="239" t="str">
        <f t="shared" si="90"/>
        <v/>
      </c>
      <c r="CM27" s="239" t="str">
        <f t="shared" si="91"/>
        <v/>
      </c>
      <c r="CN27" s="239" t="str">
        <f t="shared" si="92"/>
        <v/>
      </c>
      <c r="CP27" s="239" t="str">
        <f t="shared" si="93"/>
        <v/>
      </c>
      <c r="CQ27" s="239" t="str">
        <f t="shared" si="94"/>
        <v/>
      </c>
      <c r="CR27" s="239" t="str">
        <f t="shared" si="95"/>
        <v/>
      </c>
      <c r="CS27" s="239" t="str">
        <f t="shared" si="96"/>
        <v>1er trimestre</v>
      </c>
      <c r="CT27" s="239" t="str">
        <f t="shared" si="97"/>
        <v/>
      </c>
      <c r="CU27" s="239" t="str">
        <f t="shared" si="98"/>
        <v/>
      </c>
      <c r="CV27" s="239" t="str">
        <f t="shared" si="99"/>
        <v/>
      </c>
      <c r="CW27" s="239" t="str">
        <f t="shared" si="100"/>
        <v/>
      </c>
      <c r="CX27" s="239" t="str">
        <f t="shared" si="101"/>
        <v/>
      </c>
      <c r="CY27" s="239" t="str">
        <f t="shared" si="102"/>
        <v/>
      </c>
      <c r="CZ27" s="239" t="str">
        <f t="shared" si="103"/>
        <v/>
      </c>
      <c r="DA27" s="239" t="str">
        <f t="shared" si="104"/>
        <v/>
      </c>
      <c r="DB27" s="239" t="str">
        <f t="shared" si="105"/>
        <v/>
      </c>
      <c r="DC27" s="239" t="str">
        <f t="shared" si="106"/>
        <v/>
      </c>
      <c r="DD27" s="239" t="str">
        <f t="shared" si="107"/>
        <v/>
      </c>
      <c r="DE27" s="239" t="str">
        <f t="shared" si="108"/>
        <v>1er trimestre</v>
      </c>
      <c r="DF27" s="239" t="str">
        <f t="shared" si="109"/>
        <v/>
      </c>
      <c r="DG27" s="239" t="str">
        <f t="shared" si="110"/>
        <v/>
      </c>
      <c r="DH27" s="239" t="str">
        <f t="shared" si="111"/>
        <v/>
      </c>
      <c r="DI27" s="239" t="str">
        <f t="shared" si="112"/>
        <v/>
      </c>
      <c r="DJ27" s="239" t="str">
        <f t="shared" si="113"/>
        <v/>
      </c>
      <c r="DK27" s="239" t="str">
        <f t="shared" si="114"/>
        <v/>
      </c>
      <c r="DL27" s="239" t="str">
        <f t="shared" si="115"/>
        <v/>
      </c>
      <c r="DM27" s="239" t="str">
        <f t="shared" si="116"/>
        <v/>
      </c>
      <c r="DN27" s="239" t="str">
        <f t="shared" si="117"/>
        <v/>
      </c>
      <c r="DO27" s="239" t="str">
        <f t="shared" si="118"/>
        <v/>
      </c>
      <c r="DP27" s="239" t="str">
        <f t="shared" si="119"/>
        <v/>
      </c>
    </row>
    <row r="28" spans="1:120" ht="35.25" hidden="1" customHeight="1" x14ac:dyDescent="0.25">
      <c r="A28" s="53" t="s">
        <v>4519</v>
      </c>
      <c r="B28" s="53">
        <v>11</v>
      </c>
      <c r="C28" s="53" t="s">
        <v>41</v>
      </c>
      <c r="D28" s="53" t="s">
        <v>172</v>
      </c>
      <c r="E28" s="70">
        <v>1</v>
      </c>
      <c r="F28" s="53" t="s">
        <v>189</v>
      </c>
      <c r="G28" s="53" t="str">
        <f t="shared" si="56"/>
        <v>11-1</v>
      </c>
      <c r="H28" s="53" t="s">
        <v>94</v>
      </c>
      <c r="I28" s="53" t="s">
        <v>76</v>
      </c>
      <c r="J28" s="53" t="s">
        <v>80</v>
      </c>
      <c r="K28" s="53" t="s">
        <v>80</v>
      </c>
      <c r="L28" s="53" t="s">
        <v>80</v>
      </c>
      <c r="M28" s="53" t="s">
        <v>80</v>
      </c>
      <c r="N28" s="53" t="s">
        <v>80</v>
      </c>
      <c r="O28" s="53" t="s">
        <v>80</v>
      </c>
      <c r="P28" s="53" t="s">
        <v>114</v>
      </c>
      <c r="Q28" s="52">
        <v>0.5</v>
      </c>
      <c r="R28" s="52">
        <f>+Q28*Q24</f>
        <v>0.3</v>
      </c>
      <c r="S28" s="53">
        <v>1</v>
      </c>
      <c r="T28" s="53" t="s">
        <v>84</v>
      </c>
      <c r="U28" s="53" t="s">
        <v>115</v>
      </c>
      <c r="V28" s="71">
        <v>45108</v>
      </c>
      <c r="W28" s="71">
        <v>45268</v>
      </c>
      <c r="X28" s="76" t="s">
        <v>177</v>
      </c>
      <c r="Y28" s="49" t="s">
        <v>87</v>
      </c>
      <c r="Z28" s="59" t="s">
        <v>100</v>
      </c>
      <c r="AA28" s="52">
        <v>1</v>
      </c>
      <c r="AB28" s="23" t="s">
        <v>190</v>
      </c>
      <c r="AC28" s="23">
        <v>45268</v>
      </c>
      <c r="AD28" s="52">
        <v>1</v>
      </c>
      <c r="AE28" s="23" t="s">
        <v>191</v>
      </c>
      <c r="AF28" s="23">
        <v>45268</v>
      </c>
      <c r="AG28" s="52" t="s">
        <v>79</v>
      </c>
      <c r="AH28" s="52">
        <v>1</v>
      </c>
      <c r="AI28" s="52">
        <f t="shared" si="36"/>
        <v>0.3</v>
      </c>
      <c r="AJ28" s="52">
        <f t="shared" si="122"/>
        <v>1</v>
      </c>
      <c r="AK28" s="52"/>
      <c r="AL28" s="239" t="str">
        <f t="shared" si="57"/>
        <v/>
      </c>
      <c r="AM28" s="239" t="str">
        <f t="shared" si="58"/>
        <v/>
      </c>
      <c r="AN28" s="239" t="str">
        <f t="shared" si="59"/>
        <v/>
      </c>
      <c r="AO28" s="239">
        <f t="shared" si="60"/>
        <v>1</v>
      </c>
      <c r="AP28" s="239" t="str">
        <f t="shared" si="61"/>
        <v/>
      </c>
      <c r="AQ28" s="239" t="str">
        <f t="shared" si="62"/>
        <v/>
      </c>
      <c r="AR28" s="239" t="str">
        <f t="shared" si="63"/>
        <v/>
      </c>
      <c r="AS28" s="239" t="str">
        <f t="shared" si="64"/>
        <v/>
      </c>
      <c r="AT28" s="239" t="str">
        <f t="shared" si="65"/>
        <v/>
      </c>
      <c r="AU28" s="239" t="str">
        <f t="shared" si="37"/>
        <v/>
      </c>
      <c r="AV28" s="239" t="str">
        <f t="shared" si="38"/>
        <v/>
      </c>
      <c r="AW28" s="239" t="str">
        <f t="shared" si="39"/>
        <v/>
      </c>
      <c r="AX28" s="239" t="str">
        <f t="shared" si="40"/>
        <v/>
      </c>
      <c r="AY28" s="239" t="str">
        <f t="shared" si="41"/>
        <v/>
      </c>
      <c r="AZ28" s="239" t="str">
        <f t="shared" si="42"/>
        <v/>
      </c>
      <c r="BA28" s="239">
        <f t="shared" si="43"/>
        <v>1</v>
      </c>
      <c r="BB28" s="239" t="str">
        <f t="shared" si="44"/>
        <v/>
      </c>
      <c r="BC28" s="239" t="str">
        <f t="shared" si="45"/>
        <v/>
      </c>
      <c r="BD28" s="239" t="str">
        <f t="shared" si="46"/>
        <v/>
      </c>
      <c r="BE28" s="239" t="str">
        <f t="shared" si="47"/>
        <v/>
      </c>
      <c r="BF28" s="239" t="str">
        <f t="shared" si="48"/>
        <v/>
      </c>
      <c r="BG28" s="239" t="str">
        <f t="shared" si="49"/>
        <v/>
      </c>
      <c r="BH28" s="239" t="str">
        <f t="shared" si="50"/>
        <v/>
      </c>
      <c r="BI28" s="239" t="str">
        <f t="shared" si="51"/>
        <v/>
      </c>
      <c r="BJ28" s="239" t="str">
        <f t="shared" si="52"/>
        <v/>
      </c>
      <c r="BK28" s="239" t="str">
        <f t="shared" si="53"/>
        <v/>
      </c>
      <c r="BL28" s="239" t="str">
        <f t="shared" si="54"/>
        <v/>
      </c>
      <c r="BN28" s="239" t="str">
        <f t="shared" si="66"/>
        <v/>
      </c>
      <c r="BO28" s="239" t="str">
        <f t="shared" si="67"/>
        <v/>
      </c>
      <c r="BP28" s="239" t="str">
        <f t="shared" si="68"/>
        <v/>
      </c>
      <c r="BQ28" s="239">
        <f t="shared" si="69"/>
        <v>1</v>
      </c>
      <c r="BR28" s="239" t="str">
        <f t="shared" si="70"/>
        <v/>
      </c>
      <c r="BS28" s="239" t="str">
        <f t="shared" si="71"/>
        <v/>
      </c>
      <c r="BT28" s="239" t="str">
        <f t="shared" si="72"/>
        <v/>
      </c>
      <c r="BU28" s="239" t="str">
        <f t="shared" si="73"/>
        <v/>
      </c>
      <c r="BV28" s="239" t="str">
        <f t="shared" si="74"/>
        <v/>
      </c>
      <c r="BW28" s="239" t="str">
        <f t="shared" si="75"/>
        <v/>
      </c>
      <c r="BX28" s="239" t="str">
        <f t="shared" si="76"/>
        <v/>
      </c>
      <c r="BY28" s="239" t="str">
        <f t="shared" si="77"/>
        <v/>
      </c>
      <c r="BZ28" s="239" t="str">
        <f t="shared" si="78"/>
        <v/>
      </c>
      <c r="CA28" s="239" t="str">
        <f t="shared" si="79"/>
        <v/>
      </c>
      <c r="CB28" s="239" t="str">
        <f t="shared" si="80"/>
        <v/>
      </c>
      <c r="CC28" s="239">
        <f t="shared" si="81"/>
        <v>1</v>
      </c>
      <c r="CD28" s="239" t="str">
        <f t="shared" si="82"/>
        <v/>
      </c>
      <c r="CE28" s="239" t="str">
        <f t="shared" si="83"/>
        <v/>
      </c>
      <c r="CF28" s="239" t="str">
        <f t="shared" si="84"/>
        <v/>
      </c>
      <c r="CG28" s="239" t="str">
        <f t="shared" si="85"/>
        <v/>
      </c>
      <c r="CH28" s="239" t="str">
        <f t="shared" si="86"/>
        <v/>
      </c>
      <c r="CI28" s="239" t="str">
        <f t="shared" si="87"/>
        <v/>
      </c>
      <c r="CJ28" s="239" t="str">
        <f t="shared" si="88"/>
        <v/>
      </c>
      <c r="CK28" s="239" t="str">
        <f t="shared" si="89"/>
        <v/>
      </c>
      <c r="CL28" s="239" t="str">
        <f t="shared" si="90"/>
        <v/>
      </c>
      <c r="CM28" s="239" t="str">
        <f t="shared" si="91"/>
        <v/>
      </c>
      <c r="CN28" s="239" t="str">
        <f t="shared" si="92"/>
        <v/>
      </c>
      <c r="CP28" s="239" t="str">
        <f t="shared" si="93"/>
        <v/>
      </c>
      <c r="CQ28" s="239" t="str">
        <f t="shared" si="94"/>
        <v/>
      </c>
      <c r="CR28" s="239" t="str">
        <f t="shared" si="95"/>
        <v/>
      </c>
      <c r="CS28" s="239" t="str">
        <f t="shared" si="96"/>
        <v>4to Trimestre</v>
      </c>
      <c r="CT28" s="239" t="str">
        <f t="shared" si="97"/>
        <v/>
      </c>
      <c r="CU28" s="239" t="str">
        <f t="shared" si="98"/>
        <v/>
      </c>
      <c r="CV28" s="239" t="str">
        <f t="shared" si="99"/>
        <v/>
      </c>
      <c r="CW28" s="239" t="str">
        <f t="shared" si="100"/>
        <v/>
      </c>
      <c r="CX28" s="239" t="str">
        <f t="shared" si="101"/>
        <v/>
      </c>
      <c r="CY28" s="239" t="str">
        <f t="shared" si="102"/>
        <v/>
      </c>
      <c r="CZ28" s="239" t="str">
        <f t="shared" si="103"/>
        <v/>
      </c>
      <c r="DA28" s="239" t="str">
        <f t="shared" si="104"/>
        <v/>
      </c>
      <c r="DB28" s="239" t="str">
        <f t="shared" si="105"/>
        <v/>
      </c>
      <c r="DC28" s="239" t="str">
        <f t="shared" si="106"/>
        <v/>
      </c>
      <c r="DD28" s="239" t="str">
        <f t="shared" si="107"/>
        <v/>
      </c>
      <c r="DE28" s="239" t="str">
        <f t="shared" si="108"/>
        <v>4to Trimestre</v>
      </c>
      <c r="DF28" s="239" t="str">
        <f t="shared" si="109"/>
        <v/>
      </c>
      <c r="DG28" s="239" t="str">
        <f t="shared" si="110"/>
        <v/>
      </c>
      <c r="DH28" s="239" t="str">
        <f t="shared" si="111"/>
        <v/>
      </c>
      <c r="DI28" s="239" t="str">
        <f t="shared" si="112"/>
        <v/>
      </c>
      <c r="DJ28" s="239" t="str">
        <f t="shared" si="113"/>
        <v/>
      </c>
      <c r="DK28" s="239" t="str">
        <f t="shared" si="114"/>
        <v/>
      </c>
      <c r="DL28" s="239" t="str">
        <f t="shared" si="115"/>
        <v/>
      </c>
      <c r="DM28" s="239" t="str">
        <f t="shared" si="116"/>
        <v/>
      </c>
      <c r="DN28" s="239" t="str">
        <f t="shared" si="117"/>
        <v/>
      </c>
      <c r="DO28" s="239" t="str">
        <f t="shared" si="118"/>
        <v/>
      </c>
      <c r="DP28" s="239" t="str">
        <f t="shared" si="119"/>
        <v/>
      </c>
    </row>
    <row r="29" spans="1:120" ht="35.25" hidden="1" customHeight="1" x14ac:dyDescent="0.25">
      <c r="A29" s="53" t="s">
        <v>4519</v>
      </c>
      <c r="B29" s="53">
        <v>11</v>
      </c>
      <c r="C29" s="53" t="s">
        <v>41</v>
      </c>
      <c r="D29" s="53" t="s">
        <v>172</v>
      </c>
      <c r="E29" s="70">
        <v>1</v>
      </c>
      <c r="F29" s="53" t="s">
        <v>192</v>
      </c>
      <c r="G29" s="53" t="str">
        <f t="shared" si="56"/>
        <v>11-1</v>
      </c>
      <c r="H29" s="53" t="s">
        <v>94</v>
      </c>
      <c r="I29" s="53" t="s">
        <v>76</v>
      </c>
      <c r="J29" s="53" t="s">
        <v>80</v>
      </c>
      <c r="K29" s="53" t="s">
        <v>80</v>
      </c>
      <c r="L29" s="53" t="s">
        <v>80</v>
      </c>
      <c r="M29" s="53" t="s">
        <v>80</v>
      </c>
      <c r="N29" s="53" t="s">
        <v>80</v>
      </c>
      <c r="O29" s="53" t="s">
        <v>80</v>
      </c>
      <c r="P29" s="53" t="s">
        <v>119</v>
      </c>
      <c r="Q29" s="52">
        <v>0.2</v>
      </c>
      <c r="R29" s="52">
        <f>+Q29*Q24</f>
        <v>0.12</v>
      </c>
      <c r="S29" s="53">
        <v>1</v>
      </c>
      <c r="T29" s="53" t="s">
        <v>84</v>
      </c>
      <c r="U29" s="53" t="s">
        <v>96</v>
      </c>
      <c r="V29" s="71">
        <v>45265</v>
      </c>
      <c r="W29" s="71">
        <v>45282</v>
      </c>
      <c r="X29" s="76" t="s">
        <v>177</v>
      </c>
      <c r="Y29" s="49" t="s">
        <v>87</v>
      </c>
      <c r="Z29" s="59" t="s">
        <v>100</v>
      </c>
      <c r="AA29" s="52">
        <v>1</v>
      </c>
      <c r="AB29" s="23" t="s">
        <v>193</v>
      </c>
      <c r="AC29" s="23">
        <v>45282</v>
      </c>
      <c r="AD29" s="52">
        <v>1</v>
      </c>
      <c r="AE29" s="23" t="s">
        <v>194</v>
      </c>
      <c r="AF29" s="23">
        <v>45282</v>
      </c>
      <c r="AG29" s="52" t="s">
        <v>79</v>
      </c>
      <c r="AH29" s="52">
        <v>1</v>
      </c>
      <c r="AI29" s="52">
        <f t="shared" si="36"/>
        <v>0.12</v>
      </c>
      <c r="AJ29" s="52">
        <f t="shared" si="122"/>
        <v>1</v>
      </c>
      <c r="AK29" s="52"/>
      <c r="AL29" s="239" t="str">
        <f t="shared" si="57"/>
        <v/>
      </c>
      <c r="AM29" s="239" t="str">
        <f t="shared" si="58"/>
        <v/>
      </c>
      <c r="AN29" s="239" t="str">
        <f t="shared" si="59"/>
        <v/>
      </c>
      <c r="AO29" s="239">
        <f t="shared" si="60"/>
        <v>1</v>
      </c>
      <c r="AP29" s="239" t="str">
        <f t="shared" si="61"/>
        <v/>
      </c>
      <c r="AQ29" s="239" t="str">
        <f t="shared" si="62"/>
        <v/>
      </c>
      <c r="AR29" s="239" t="str">
        <f t="shared" si="63"/>
        <v/>
      </c>
      <c r="AS29" s="239" t="str">
        <f t="shared" si="64"/>
        <v/>
      </c>
      <c r="AT29" s="239" t="str">
        <f t="shared" si="65"/>
        <v/>
      </c>
      <c r="AU29" s="239" t="str">
        <f t="shared" si="37"/>
        <v/>
      </c>
      <c r="AV29" s="239" t="str">
        <f t="shared" si="38"/>
        <v/>
      </c>
      <c r="AW29" s="239" t="str">
        <f t="shared" si="39"/>
        <v/>
      </c>
      <c r="AX29" s="239" t="str">
        <f t="shared" si="40"/>
        <v/>
      </c>
      <c r="AY29" s="239" t="str">
        <f t="shared" si="41"/>
        <v/>
      </c>
      <c r="AZ29" s="239" t="str">
        <f t="shared" si="42"/>
        <v/>
      </c>
      <c r="BA29" s="239">
        <f t="shared" si="43"/>
        <v>1</v>
      </c>
      <c r="BB29" s="239" t="str">
        <f t="shared" si="44"/>
        <v/>
      </c>
      <c r="BC29" s="239" t="str">
        <f t="shared" si="45"/>
        <v/>
      </c>
      <c r="BD29" s="239" t="str">
        <f t="shared" si="46"/>
        <v/>
      </c>
      <c r="BE29" s="239" t="str">
        <f t="shared" si="47"/>
        <v/>
      </c>
      <c r="BF29" s="239" t="str">
        <f t="shared" si="48"/>
        <v/>
      </c>
      <c r="BG29" s="239" t="str">
        <f t="shared" si="49"/>
        <v/>
      </c>
      <c r="BH29" s="239" t="str">
        <f t="shared" si="50"/>
        <v/>
      </c>
      <c r="BI29" s="239" t="str">
        <f t="shared" si="51"/>
        <v/>
      </c>
      <c r="BJ29" s="239" t="str">
        <f t="shared" si="52"/>
        <v/>
      </c>
      <c r="BK29" s="239" t="str">
        <f t="shared" si="53"/>
        <v/>
      </c>
      <c r="BL29" s="239" t="str">
        <f t="shared" si="54"/>
        <v/>
      </c>
      <c r="BN29" s="239" t="str">
        <f t="shared" si="66"/>
        <v/>
      </c>
      <c r="BO29" s="239" t="str">
        <f t="shared" si="67"/>
        <v/>
      </c>
      <c r="BP29" s="239" t="str">
        <f t="shared" si="68"/>
        <v/>
      </c>
      <c r="BQ29" s="239">
        <f t="shared" si="69"/>
        <v>1</v>
      </c>
      <c r="BR29" s="239" t="str">
        <f t="shared" si="70"/>
        <v/>
      </c>
      <c r="BS29" s="239" t="str">
        <f t="shared" si="71"/>
        <v/>
      </c>
      <c r="BT29" s="239" t="str">
        <f t="shared" si="72"/>
        <v/>
      </c>
      <c r="BU29" s="239" t="str">
        <f t="shared" si="73"/>
        <v/>
      </c>
      <c r="BV29" s="239" t="str">
        <f t="shared" si="74"/>
        <v/>
      </c>
      <c r="BW29" s="239" t="str">
        <f t="shared" si="75"/>
        <v/>
      </c>
      <c r="BX29" s="239" t="str">
        <f t="shared" si="76"/>
        <v/>
      </c>
      <c r="BY29" s="239" t="str">
        <f t="shared" si="77"/>
        <v/>
      </c>
      <c r="BZ29" s="239" t="str">
        <f t="shared" si="78"/>
        <v/>
      </c>
      <c r="CA29" s="239" t="str">
        <f t="shared" si="79"/>
        <v/>
      </c>
      <c r="CB29" s="239" t="str">
        <f t="shared" si="80"/>
        <v/>
      </c>
      <c r="CC29" s="239">
        <f t="shared" si="81"/>
        <v>1</v>
      </c>
      <c r="CD29" s="239" t="str">
        <f t="shared" si="82"/>
        <v/>
      </c>
      <c r="CE29" s="239" t="str">
        <f t="shared" si="83"/>
        <v/>
      </c>
      <c r="CF29" s="239" t="str">
        <f t="shared" si="84"/>
        <v/>
      </c>
      <c r="CG29" s="239" t="str">
        <f t="shared" si="85"/>
        <v/>
      </c>
      <c r="CH29" s="239" t="str">
        <f t="shared" si="86"/>
        <v/>
      </c>
      <c r="CI29" s="239" t="str">
        <f t="shared" si="87"/>
        <v/>
      </c>
      <c r="CJ29" s="239" t="str">
        <f t="shared" si="88"/>
        <v/>
      </c>
      <c r="CK29" s="239" t="str">
        <f t="shared" si="89"/>
        <v/>
      </c>
      <c r="CL29" s="239" t="str">
        <f t="shared" si="90"/>
        <v/>
      </c>
      <c r="CM29" s="239" t="str">
        <f t="shared" si="91"/>
        <v/>
      </c>
      <c r="CN29" s="239" t="str">
        <f t="shared" si="92"/>
        <v/>
      </c>
      <c r="CP29" s="239" t="str">
        <f t="shared" si="93"/>
        <v/>
      </c>
      <c r="CQ29" s="239" t="str">
        <f t="shared" si="94"/>
        <v/>
      </c>
      <c r="CR29" s="239" t="str">
        <f t="shared" si="95"/>
        <v/>
      </c>
      <c r="CS29" s="239" t="str">
        <f t="shared" si="96"/>
        <v>4to Trimestre</v>
      </c>
      <c r="CT29" s="239" t="str">
        <f t="shared" si="97"/>
        <v/>
      </c>
      <c r="CU29" s="239" t="str">
        <f t="shared" si="98"/>
        <v/>
      </c>
      <c r="CV29" s="239" t="str">
        <f t="shared" si="99"/>
        <v/>
      </c>
      <c r="CW29" s="239" t="str">
        <f t="shared" si="100"/>
        <v/>
      </c>
      <c r="CX29" s="239" t="str">
        <f t="shared" si="101"/>
        <v/>
      </c>
      <c r="CY29" s="239" t="str">
        <f t="shared" si="102"/>
        <v/>
      </c>
      <c r="CZ29" s="239" t="str">
        <f t="shared" si="103"/>
        <v/>
      </c>
      <c r="DA29" s="239" t="str">
        <f t="shared" si="104"/>
        <v/>
      </c>
      <c r="DB29" s="239" t="str">
        <f t="shared" si="105"/>
        <v/>
      </c>
      <c r="DC29" s="239" t="str">
        <f t="shared" si="106"/>
        <v/>
      </c>
      <c r="DD29" s="239" t="str">
        <f t="shared" si="107"/>
        <v/>
      </c>
      <c r="DE29" s="239" t="str">
        <f t="shared" si="108"/>
        <v>4to Trimestre</v>
      </c>
      <c r="DF29" s="239" t="str">
        <f t="shared" si="109"/>
        <v/>
      </c>
      <c r="DG29" s="239" t="str">
        <f t="shared" si="110"/>
        <v/>
      </c>
      <c r="DH29" s="239" t="str">
        <f t="shared" si="111"/>
        <v/>
      </c>
      <c r="DI29" s="239" t="str">
        <f t="shared" si="112"/>
        <v/>
      </c>
      <c r="DJ29" s="239" t="str">
        <f t="shared" si="113"/>
        <v/>
      </c>
      <c r="DK29" s="239" t="str">
        <f t="shared" si="114"/>
        <v/>
      </c>
      <c r="DL29" s="239" t="str">
        <f t="shared" si="115"/>
        <v/>
      </c>
      <c r="DM29" s="239" t="str">
        <f t="shared" si="116"/>
        <v/>
      </c>
      <c r="DN29" s="239" t="str">
        <f t="shared" si="117"/>
        <v/>
      </c>
      <c r="DO29" s="239" t="str">
        <f t="shared" si="118"/>
        <v/>
      </c>
      <c r="DP29" s="239" t="str">
        <f t="shared" si="119"/>
        <v/>
      </c>
    </row>
    <row r="30" spans="1:120" ht="35.25" hidden="1" customHeight="1" x14ac:dyDescent="0.25">
      <c r="A30" s="49" t="s">
        <v>4519</v>
      </c>
      <c r="B30" s="49">
        <v>11</v>
      </c>
      <c r="C30" s="49" t="s">
        <v>41</v>
      </c>
      <c r="D30" s="49" t="s">
        <v>172</v>
      </c>
      <c r="E30" s="73">
        <v>1</v>
      </c>
      <c r="F30" s="49" t="s">
        <v>195</v>
      </c>
      <c r="G30" s="49" t="str">
        <f t="shared" si="56"/>
        <v>11-2</v>
      </c>
      <c r="H30" s="49" t="s">
        <v>75</v>
      </c>
      <c r="I30" s="49" t="s">
        <v>196</v>
      </c>
      <c r="J30" s="49" t="s">
        <v>80</v>
      </c>
      <c r="K30" s="49" t="s">
        <v>197</v>
      </c>
      <c r="L30" s="49" t="s">
        <v>79</v>
      </c>
      <c r="M30" s="49" t="s">
        <v>80</v>
      </c>
      <c r="N30" s="49" t="s">
        <v>198</v>
      </c>
      <c r="O30" s="49" t="s">
        <v>80</v>
      </c>
      <c r="P30" s="49" t="s">
        <v>199</v>
      </c>
      <c r="Q30" s="50">
        <v>0.4</v>
      </c>
      <c r="R30" s="50"/>
      <c r="S30" s="49">
        <v>1</v>
      </c>
      <c r="T30" s="49" t="s">
        <v>84</v>
      </c>
      <c r="U30" s="49" t="s">
        <v>200</v>
      </c>
      <c r="V30" s="51">
        <v>44958</v>
      </c>
      <c r="W30" s="51">
        <v>45169</v>
      </c>
      <c r="X30" s="49" t="s">
        <v>201</v>
      </c>
      <c r="Y30" s="49" t="s">
        <v>202</v>
      </c>
      <c r="Z30" s="59" t="s">
        <v>100</v>
      </c>
      <c r="AA30" s="60">
        <v>1</v>
      </c>
      <c r="AB30" s="60" t="s">
        <v>203</v>
      </c>
      <c r="AC30" s="69">
        <v>45043</v>
      </c>
      <c r="AD30" s="60">
        <v>1</v>
      </c>
      <c r="AE30" s="60" t="s">
        <v>204</v>
      </c>
      <c r="AF30" s="69">
        <v>45043</v>
      </c>
      <c r="AG30" s="57" t="s">
        <v>79</v>
      </c>
      <c r="AH30" s="52" t="s">
        <v>92</v>
      </c>
      <c r="AI30" s="52">
        <f t="shared" si="36"/>
        <v>0.4</v>
      </c>
      <c r="AJ30" s="52"/>
      <c r="AK30" s="52"/>
      <c r="AL30" s="239" t="str">
        <f t="shared" si="57"/>
        <v/>
      </c>
      <c r="AM30" s="239" t="str">
        <f t="shared" si="58"/>
        <v/>
      </c>
      <c r="AN30" s="239" t="str">
        <f t="shared" si="59"/>
        <v/>
      </c>
      <c r="AO30" s="239" t="str">
        <f t="shared" si="60"/>
        <v/>
      </c>
      <c r="AP30" s="239" t="str">
        <f t="shared" si="61"/>
        <v/>
      </c>
      <c r="AQ30" s="239" t="str">
        <f t="shared" si="62"/>
        <v/>
      </c>
      <c r="AR30" s="239" t="str">
        <f t="shared" si="63"/>
        <v/>
      </c>
      <c r="AS30" s="239" t="str">
        <f t="shared" si="64"/>
        <v/>
      </c>
      <c r="AT30" s="239" t="str">
        <f t="shared" si="65"/>
        <v/>
      </c>
      <c r="AU30" s="239" t="str">
        <f t="shared" si="37"/>
        <v/>
      </c>
      <c r="AV30" s="239" t="str">
        <f t="shared" si="38"/>
        <v/>
      </c>
      <c r="AW30" s="239" t="str">
        <f t="shared" si="39"/>
        <v/>
      </c>
      <c r="AX30" s="239" t="str">
        <f t="shared" si="40"/>
        <v/>
      </c>
      <c r="AY30" s="239" t="str">
        <f t="shared" si="41"/>
        <v/>
      </c>
      <c r="AZ30" s="239" t="str">
        <f t="shared" si="42"/>
        <v/>
      </c>
      <c r="BA30" s="239" t="str">
        <f t="shared" si="43"/>
        <v/>
      </c>
      <c r="BB30" s="239" t="str">
        <f t="shared" si="44"/>
        <v/>
      </c>
      <c r="BC30" s="239" t="str">
        <f t="shared" si="45"/>
        <v/>
      </c>
      <c r="BD30" s="239" t="str">
        <f t="shared" si="46"/>
        <v/>
      </c>
      <c r="BE30" s="239" t="str">
        <f t="shared" si="47"/>
        <v/>
      </c>
      <c r="BF30" s="239" t="str">
        <f t="shared" si="48"/>
        <v/>
      </c>
      <c r="BG30" s="239" t="str">
        <f t="shared" si="49"/>
        <v/>
      </c>
      <c r="BH30" s="239" t="str">
        <f t="shared" si="50"/>
        <v/>
      </c>
      <c r="BI30" s="239" t="str">
        <f t="shared" si="51"/>
        <v/>
      </c>
      <c r="BJ30" s="239" t="str">
        <f t="shared" si="52"/>
        <v/>
      </c>
      <c r="BK30" s="239" t="str">
        <f t="shared" si="53"/>
        <v/>
      </c>
      <c r="BL30" s="239" t="str">
        <f t="shared" si="54"/>
        <v/>
      </c>
      <c r="BN30" s="239" t="str">
        <f t="shared" si="66"/>
        <v/>
      </c>
      <c r="BO30" s="239" t="str">
        <f t="shared" si="67"/>
        <v/>
      </c>
      <c r="BP30" s="239" t="str">
        <f t="shared" si="68"/>
        <v/>
      </c>
      <c r="BQ30" s="239" t="str">
        <f t="shared" si="69"/>
        <v/>
      </c>
      <c r="BR30" s="239" t="str">
        <f t="shared" si="70"/>
        <v/>
      </c>
      <c r="BS30" s="239" t="str">
        <f t="shared" si="71"/>
        <v/>
      </c>
      <c r="BT30" s="239" t="str">
        <f t="shared" si="72"/>
        <v/>
      </c>
      <c r="BU30" s="239" t="str">
        <f t="shared" si="73"/>
        <v/>
      </c>
      <c r="BV30" s="239" t="str">
        <f t="shared" si="74"/>
        <v/>
      </c>
      <c r="BW30" s="239" t="str">
        <f t="shared" si="75"/>
        <v/>
      </c>
      <c r="BX30" s="239" t="str">
        <f t="shared" si="76"/>
        <v/>
      </c>
      <c r="BY30" s="239" t="str">
        <f t="shared" si="77"/>
        <v/>
      </c>
      <c r="BZ30" s="239" t="str">
        <f t="shared" si="78"/>
        <v/>
      </c>
      <c r="CA30" s="239" t="str">
        <f t="shared" si="79"/>
        <v/>
      </c>
      <c r="CB30" s="239" t="str">
        <f t="shared" si="80"/>
        <v/>
      </c>
      <c r="CC30" s="239" t="str">
        <f t="shared" si="81"/>
        <v/>
      </c>
      <c r="CD30" s="239" t="str">
        <f t="shared" si="82"/>
        <v/>
      </c>
      <c r="CE30" s="239" t="str">
        <f t="shared" si="83"/>
        <v/>
      </c>
      <c r="CF30" s="239" t="str">
        <f t="shared" si="84"/>
        <v/>
      </c>
      <c r="CG30" s="239" t="str">
        <f t="shared" si="85"/>
        <v/>
      </c>
      <c r="CH30" s="239" t="str">
        <f t="shared" si="86"/>
        <v/>
      </c>
      <c r="CI30" s="239" t="str">
        <f t="shared" si="87"/>
        <v/>
      </c>
      <c r="CJ30" s="239" t="str">
        <f t="shared" si="88"/>
        <v/>
      </c>
      <c r="CK30" s="239" t="str">
        <f t="shared" si="89"/>
        <v/>
      </c>
      <c r="CL30" s="239" t="str">
        <f t="shared" si="90"/>
        <v/>
      </c>
      <c r="CM30" s="239" t="str">
        <f t="shared" si="91"/>
        <v/>
      </c>
      <c r="CN30" s="239" t="str">
        <f t="shared" si="92"/>
        <v/>
      </c>
      <c r="CP30" s="239" t="str">
        <f t="shared" si="93"/>
        <v/>
      </c>
      <c r="CQ30" s="239" t="str">
        <f t="shared" si="94"/>
        <v/>
      </c>
      <c r="CR30" s="239" t="str">
        <f t="shared" si="95"/>
        <v/>
      </c>
      <c r="CS30" s="239" t="str">
        <f t="shared" si="96"/>
        <v/>
      </c>
      <c r="CT30" s="239" t="str">
        <f t="shared" si="97"/>
        <v/>
      </c>
      <c r="CU30" s="239" t="str">
        <f t="shared" si="98"/>
        <v/>
      </c>
      <c r="CV30" s="239" t="str">
        <f t="shared" si="99"/>
        <v/>
      </c>
      <c r="CW30" s="239" t="str">
        <f t="shared" si="100"/>
        <v/>
      </c>
      <c r="CX30" s="239" t="str">
        <f t="shared" si="101"/>
        <v/>
      </c>
      <c r="CY30" s="239" t="str">
        <f t="shared" si="102"/>
        <v/>
      </c>
      <c r="CZ30" s="239" t="str">
        <f t="shared" si="103"/>
        <v/>
      </c>
      <c r="DA30" s="239" t="str">
        <f t="shared" si="104"/>
        <v/>
      </c>
      <c r="DB30" s="239" t="str">
        <f t="shared" si="105"/>
        <v/>
      </c>
      <c r="DC30" s="239" t="str">
        <f t="shared" si="106"/>
        <v/>
      </c>
      <c r="DD30" s="239" t="str">
        <f t="shared" si="107"/>
        <v/>
      </c>
      <c r="DE30" s="239" t="str">
        <f t="shared" si="108"/>
        <v/>
      </c>
      <c r="DF30" s="239" t="str">
        <f t="shared" si="109"/>
        <v/>
      </c>
      <c r="DG30" s="239" t="str">
        <f t="shared" si="110"/>
        <v/>
      </c>
      <c r="DH30" s="239" t="str">
        <f t="shared" si="111"/>
        <v/>
      </c>
      <c r="DI30" s="239" t="str">
        <f t="shared" si="112"/>
        <v/>
      </c>
      <c r="DJ30" s="239" t="str">
        <f t="shared" si="113"/>
        <v/>
      </c>
      <c r="DK30" s="239" t="str">
        <f t="shared" si="114"/>
        <v/>
      </c>
      <c r="DL30" s="239" t="str">
        <f t="shared" si="115"/>
        <v/>
      </c>
      <c r="DM30" s="239" t="str">
        <f t="shared" si="116"/>
        <v/>
      </c>
      <c r="DN30" s="239" t="str">
        <f t="shared" si="117"/>
        <v/>
      </c>
      <c r="DO30" s="239" t="str">
        <f t="shared" si="118"/>
        <v/>
      </c>
      <c r="DP30" s="239" t="str">
        <f t="shared" si="119"/>
        <v/>
      </c>
    </row>
    <row r="31" spans="1:120" ht="35.25" hidden="1" customHeight="1" x14ac:dyDescent="0.25">
      <c r="A31" s="53" t="s">
        <v>4519</v>
      </c>
      <c r="B31" s="53">
        <v>11</v>
      </c>
      <c r="C31" s="53" t="s">
        <v>41</v>
      </c>
      <c r="D31" s="53" t="s">
        <v>172</v>
      </c>
      <c r="E31" s="73">
        <v>1</v>
      </c>
      <c r="F31" s="53" t="s">
        <v>205</v>
      </c>
      <c r="G31" s="53" t="str">
        <f t="shared" si="56"/>
        <v>11-2</v>
      </c>
      <c r="H31" s="53" t="s">
        <v>94</v>
      </c>
      <c r="I31" s="53" t="s">
        <v>196</v>
      </c>
      <c r="J31" s="53" t="s">
        <v>80</v>
      </c>
      <c r="K31" s="53" t="s">
        <v>80</v>
      </c>
      <c r="L31" s="53" t="s">
        <v>80</v>
      </c>
      <c r="M31" s="53" t="s">
        <v>80</v>
      </c>
      <c r="N31" s="53" t="s">
        <v>80</v>
      </c>
      <c r="O31" s="53" t="s">
        <v>80</v>
      </c>
      <c r="P31" s="53" t="s">
        <v>206</v>
      </c>
      <c r="Q31" s="52">
        <v>0.7</v>
      </c>
      <c r="R31" s="52">
        <f>+Q31*Q30</f>
        <v>0.27999999999999997</v>
      </c>
      <c r="S31" s="53">
        <v>1</v>
      </c>
      <c r="T31" s="53" t="s">
        <v>84</v>
      </c>
      <c r="U31" s="53" t="s">
        <v>207</v>
      </c>
      <c r="V31" s="23">
        <v>44958</v>
      </c>
      <c r="W31" s="23">
        <v>44985</v>
      </c>
      <c r="X31" s="53" t="s">
        <v>208</v>
      </c>
      <c r="Y31" s="49" t="s">
        <v>97</v>
      </c>
      <c r="Z31" s="59" t="s">
        <v>100</v>
      </c>
      <c r="AA31" s="57">
        <v>1</v>
      </c>
      <c r="AB31" s="58" t="s">
        <v>209</v>
      </c>
      <c r="AC31" s="58">
        <v>44985</v>
      </c>
      <c r="AD31" s="57">
        <v>1</v>
      </c>
      <c r="AE31" s="58" t="s">
        <v>210</v>
      </c>
      <c r="AF31" s="58">
        <v>44981</v>
      </c>
      <c r="AG31" s="57" t="s">
        <v>79</v>
      </c>
      <c r="AH31" s="57">
        <v>1</v>
      </c>
      <c r="AI31" s="52">
        <f t="shared" si="36"/>
        <v>0.27999999999999997</v>
      </c>
      <c r="AJ31" s="52">
        <f>+AI31/R31</f>
        <v>1</v>
      </c>
      <c r="AK31" s="52"/>
      <c r="AL31" s="239" t="str">
        <f t="shared" si="57"/>
        <v/>
      </c>
      <c r="AM31" s="239" t="str">
        <f t="shared" si="58"/>
        <v/>
      </c>
      <c r="AN31" s="239" t="str">
        <f t="shared" si="59"/>
        <v/>
      </c>
      <c r="AO31" s="239" t="str">
        <f t="shared" si="60"/>
        <v/>
      </c>
      <c r="AP31" s="239" t="str">
        <f t="shared" si="61"/>
        <v/>
      </c>
      <c r="AQ31" s="239" t="str">
        <f t="shared" si="62"/>
        <v/>
      </c>
      <c r="AR31" s="239" t="str">
        <f t="shared" si="63"/>
        <v/>
      </c>
      <c r="AS31" s="239" t="str">
        <f t="shared" si="64"/>
        <v/>
      </c>
      <c r="AT31" s="239" t="str">
        <f t="shared" si="65"/>
        <v/>
      </c>
      <c r="AU31" s="239" t="str">
        <f t="shared" si="37"/>
        <v/>
      </c>
      <c r="AV31" s="239" t="str">
        <f t="shared" si="38"/>
        <v/>
      </c>
      <c r="AW31" s="239" t="str">
        <f t="shared" si="39"/>
        <v/>
      </c>
      <c r="AX31" s="239" t="str">
        <f t="shared" si="40"/>
        <v/>
      </c>
      <c r="AY31" s="239" t="str">
        <f t="shared" si="41"/>
        <v/>
      </c>
      <c r="AZ31" s="239" t="str">
        <f t="shared" si="42"/>
        <v/>
      </c>
      <c r="BA31" s="239" t="str">
        <f t="shared" si="43"/>
        <v/>
      </c>
      <c r="BB31" s="239" t="str">
        <f t="shared" si="44"/>
        <v/>
      </c>
      <c r="BC31" s="239" t="str">
        <f t="shared" si="45"/>
        <v/>
      </c>
      <c r="BD31" s="239" t="str">
        <f t="shared" si="46"/>
        <v/>
      </c>
      <c r="BE31" s="239" t="str">
        <f t="shared" si="47"/>
        <v/>
      </c>
      <c r="BF31" s="239" t="str">
        <f t="shared" si="48"/>
        <v/>
      </c>
      <c r="BG31" s="239" t="str">
        <f t="shared" si="49"/>
        <v/>
      </c>
      <c r="BH31" s="239" t="str">
        <f t="shared" si="50"/>
        <v/>
      </c>
      <c r="BI31" s="239" t="str">
        <f t="shared" si="51"/>
        <v/>
      </c>
      <c r="BJ31" s="239" t="str">
        <f t="shared" si="52"/>
        <v/>
      </c>
      <c r="BK31" s="239" t="str">
        <f t="shared" si="53"/>
        <v/>
      </c>
      <c r="BL31" s="239" t="str">
        <f t="shared" si="54"/>
        <v/>
      </c>
      <c r="BN31" s="239" t="str">
        <f t="shared" si="66"/>
        <v/>
      </c>
      <c r="BO31" s="239" t="str">
        <f t="shared" si="67"/>
        <v/>
      </c>
      <c r="BP31" s="239" t="str">
        <f t="shared" si="68"/>
        <v/>
      </c>
      <c r="BQ31" s="239" t="str">
        <f t="shared" si="69"/>
        <v/>
      </c>
      <c r="BR31" s="239" t="str">
        <f t="shared" si="70"/>
        <v/>
      </c>
      <c r="BS31" s="239" t="str">
        <f t="shared" si="71"/>
        <v/>
      </c>
      <c r="BT31" s="239" t="str">
        <f t="shared" si="72"/>
        <v/>
      </c>
      <c r="BU31" s="239" t="str">
        <f t="shared" si="73"/>
        <v/>
      </c>
      <c r="BV31" s="239" t="str">
        <f t="shared" si="74"/>
        <v/>
      </c>
      <c r="BW31" s="239" t="str">
        <f t="shared" si="75"/>
        <v/>
      </c>
      <c r="BX31" s="239" t="str">
        <f t="shared" si="76"/>
        <v/>
      </c>
      <c r="BY31" s="239" t="str">
        <f t="shared" si="77"/>
        <v/>
      </c>
      <c r="BZ31" s="239" t="str">
        <f t="shared" si="78"/>
        <v/>
      </c>
      <c r="CA31" s="239" t="str">
        <f t="shared" si="79"/>
        <v/>
      </c>
      <c r="CB31" s="239" t="str">
        <f t="shared" si="80"/>
        <v/>
      </c>
      <c r="CC31" s="239" t="str">
        <f t="shared" si="81"/>
        <v/>
      </c>
      <c r="CD31" s="239" t="str">
        <f t="shared" si="82"/>
        <v/>
      </c>
      <c r="CE31" s="239" t="str">
        <f t="shared" si="83"/>
        <v/>
      </c>
      <c r="CF31" s="239" t="str">
        <f t="shared" si="84"/>
        <v/>
      </c>
      <c r="CG31" s="239" t="str">
        <f t="shared" si="85"/>
        <v/>
      </c>
      <c r="CH31" s="239" t="str">
        <f t="shared" si="86"/>
        <v/>
      </c>
      <c r="CI31" s="239" t="str">
        <f t="shared" si="87"/>
        <v/>
      </c>
      <c r="CJ31" s="239" t="str">
        <f t="shared" si="88"/>
        <v/>
      </c>
      <c r="CK31" s="239" t="str">
        <f t="shared" si="89"/>
        <v/>
      </c>
      <c r="CL31" s="239" t="str">
        <f t="shared" si="90"/>
        <v/>
      </c>
      <c r="CM31" s="239" t="str">
        <f t="shared" si="91"/>
        <v/>
      </c>
      <c r="CN31" s="239" t="str">
        <f t="shared" si="92"/>
        <v/>
      </c>
      <c r="CP31" s="239" t="str">
        <f t="shared" si="93"/>
        <v/>
      </c>
      <c r="CQ31" s="239" t="str">
        <f t="shared" si="94"/>
        <v/>
      </c>
      <c r="CR31" s="239" t="str">
        <f t="shared" si="95"/>
        <v/>
      </c>
      <c r="CS31" s="239" t="str">
        <f t="shared" si="96"/>
        <v/>
      </c>
      <c r="CT31" s="239" t="str">
        <f t="shared" si="97"/>
        <v/>
      </c>
      <c r="CU31" s="239" t="str">
        <f t="shared" si="98"/>
        <v/>
      </c>
      <c r="CV31" s="239" t="str">
        <f t="shared" si="99"/>
        <v/>
      </c>
      <c r="CW31" s="239" t="str">
        <f t="shared" si="100"/>
        <v/>
      </c>
      <c r="CX31" s="239" t="str">
        <f t="shared" si="101"/>
        <v/>
      </c>
      <c r="CY31" s="239" t="str">
        <f t="shared" si="102"/>
        <v/>
      </c>
      <c r="CZ31" s="239" t="str">
        <f t="shared" si="103"/>
        <v/>
      </c>
      <c r="DA31" s="239" t="str">
        <f t="shared" si="104"/>
        <v/>
      </c>
      <c r="DB31" s="239" t="str">
        <f t="shared" si="105"/>
        <v/>
      </c>
      <c r="DC31" s="239" t="str">
        <f t="shared" si="106"/>
        <v/>
      </c>
      <c r="DD31" s="239" t="str">
        <f t="shared" si="107"/>
        <v/>
      </c>
      <c r="DE31" s="239" t="str">
        <f t="shared" si="108"/>
        <v/>
      </c>
      <c r="DF31" s="239" t="str">
        <f t="shared" si="109"/>
        <v/>
      </c>
      <c r="DG31" s="239" t="str">
        <f t="shared" si="110"/>
        <v/>
      </c>
      <c r="DH31" s="239" t="str">
        <f t="shared" si="111"/>
        <v/>
      </c>
      <c r="DI31" s="239" t="str">
        <f t="shared" si="112"/>
        <v/>
      </c>
      <c r="DJ31" s="239" t="str">
        <f t="shared" si="113"/>
        <v/>
      </c>
      <c r="DK31" s="239" t="str">
        <f t="shared" si="114"/>
        <v/>
      </c>
      <c r="DL31" s="239" t="str">
        <f t="shared" si="115"/>
        <v/>
      </c>
      <c r="DM31" s="239" t="str">
        <f t="shared" si="116"/>
        <v/>
      </c>
      <c r="DN31" s="239" t="str">
        <f t="shared" si="117"/>
        <v/>
      </c>
      <c r="DO31" s="239" t="str">
        <f t="shared" si="118"/>
        <v/>
      </c>
      <c r="DP31" s="239" t="str">
        <f t="shared" si="119"/>
        <v/>
      </c>
    </row>
    <row r="32" spans="1:120" ht="22.5" hidden="1" customHeight="1" x14ac:dyDescent="0.25">
      <c r="A32" s="53" t="s">
        <v>4519</v>
      </c>
      <c r="B32" s="53">
        <v>11</v>
      </c>
      <c r="C32" s="53" t="s">
        <v>41</v>
      </c>
      <c r="D32" s="53" t="s">
        <v>172</v>
      </c>
      <c r="E32" s="73">
        <v>1</v>
      </c>
      <c r="F32" s="53" t="s">
        <v>211</v>
      </c>
      <c r="G32" s="53" t="str">
        <f t="shared" si="56"/>
        <v>11-2</v>
      </c>
      <c r="H32" s="53" t="s">
        <v>102</v>
      </c>
      <c r="I32" s="53" t="s">
        <v>196</v>
      </c>
      <c r="J32" s="53" t="s">
        <v>80</v>
      </c>
      <c r="K32" s="53" t="s">
        <v>80</v>
      </c>
      <c r="L32" s="53" t="s">
        <v>80</v>
      </c>
      <c r="M32" s="53" t="s">
        <v>80</v>
      </c>
      <c r="N32" s="53" t="s">
        <v>80</v>
      </c>
      <c r="O32" s="53" t="s">
        <v>80</v>
      </c>
      <c r="P32" s="53" t="s">
        <v>212</v>
      </c>
      <c r="Q32" s="52">
        <v>0</v>
      </c>
      <c r="R32" s="52">
        <f>+Q32*Q30</f>
        <v>0</v>
      </c>
      <c r="S32" s="53">
        <v>1</v>
      </c>
      <c r="T32" s="53" t="s">
        <v>84</v>
      </c>
      <c r="U32" s="53" t="s">
        <v>213</v>
      </c>
      <c r="V32" s="23">
        <v>44986</v>
      </c>
      <c r="W32" s="23">
        <v>45016</v>
      </c>
      <c r="X32" s="53" t="s">
        <v>214</v>
      </c>
      <c r="Y32" s="49" t="s">
        <v>97</v>
      </c>
      <c r="Z32" s="59" t="s">
        <v>100</v>
      </c>
      <c r="AA32" s="57">
        <v>1</v>
      </c>
      <c r="AB32" s="58" t="s">
        <v>215</v>
      </c>
      <c r="AC32" s="58">
        <v>45016</v>
      </c>
      <c r="AD32" s="57">
        <v>1</v>
      </c>
      <c r="AE32" s="58" t="s">
        <v>216</v>
      </c>
      <c r="AF32" s="58">
        <v>44984</v>
      </c>
      <c r="AG32" s="57" t="s">
        <v>79</v>
      </c>
      <c r="AH32" s="57">
        <v>1</v>
      </c>
      <c r="AI32" s="52">
        <f t="shared" si="36"/>
        <v>0</v>
      </c>
      <c r="AJ32" s="52"/>
      <c r="AK32" s="52"/>
      <c r="AL32" s="239" t="str">
        <f t="shared" si="57"/>
        <v/>
      </c>
      <c r="AM32" s="239" t="str">
        <f t="shared" si="58"/>
        <v/>
      </c>
      <c r="AN32" s="239" t="str">
        <f t="shared" si="59"/>
        <v/>
      </c>
      <c r="AO32" s="239" t="str">
        <f t="shared" si="60"/>
        <v/>
      </c>
      <c r="AP32" s="239">
        <f t="shared" si="61"/>
        <v>1</v>
      </c>
      <c r="AQ32" s="239" t="str">
        <f t="shared" si="62"/>
        <v/>
      </c>
      <c r="AR32" s="239" t="str">
        <f t="shared" si="63"/>
        <v/>
      </c>
      <c r="AS32" s="239" t="str">
        <f t="shared" si="64"/>
        <v/>
      </c>
      <c r="AT32" s="239" t="str">
        <f t="shared" si="65"/>
        <v/>
      </c>
      <c r="AU32" s="239" t="str">
        <f t="shared" si="37"/>
        <v/>
      </c>
      <c r="AV32" s="239" t="str">
        <f t="shared" si="38"/>
        <v/>
      </c>
      <c r="AW32" s="239" t="str">
        <f t="shared" si="39"/>
        <v/>
      </c>
      <c r="AX32" s="239" t="str">
        <f t="shared" si="40"/>
        <v/>
      </c>
      <c r="AY32" s="239" t="str">
        <f t="shared" si="41"/>
        <v/>
      </c>
      <c r="AZ32" s="239" t="str">
        <f t="shared" si="42"/>
        <v/>
      </c>
      <c r="BA32" s="239" t="str">
        <f t="shared" si="43"/>
        <v/>
      </c>
      <c r="BB32" s="239" t="str">
        <f t="shared" si="44"/>
        <v/>
      </c>
      <c r="BC32" s="239" t="str">
        <f t="shared" si="45"/>
        <v/>
      </c>
      <c r="BD32" s="239" t="str">
        <f t="shared" si="46"/>
        <v/>
      </c>
      <c r="BE32" s="239" t="str">
        <f t="shared" si="47"/>
        <v/>
      </c>
      <c r="BF32" s="239" t="str">
        <f t="shared" si="48"/>
        <v/>
      </c>
      <c r="BG32" s="239" t="str">
        <f t="shared" si="49"/>
        <v/>
      </c>
      <c r="BH32" s="239" t="str">
        <f t="shared" si="50"/>
        <v/>
      </c>
      <c r="BI32" s="239" t="str">
        <f t="shared" si="51"/>
        <v/>
      </c>
      <c r="BJ32" s="239" t="str">
        <f t="shared" si="52"/>
        <v/>
      </c>
      <c r="BK32" s="239" t="str">
        <f t="shared" si="53"/>
        <v/>
      </c>
      <c r="BL32" s="239" t="str">
        <f t="shared" si="54"/>
        <v/>
      </c>
      <c r="BN32" s="239" t="str">
        <f t="shared" si="66"/>
        <v/>
      </c>
      <c r="BO32" s="239" t="str">
        <f t="shared" si="67"/>
        <v/>
      </c>
      <c r="BP32" s="239" t="str">
        <f t="shared" si="68"/>
        <v/>
      </c>
      <c r="BQ32" s="239" t="str">
        <f t="shared" si="69"/>
        <v/>
      </c>
      <c r="BR32" s="239">
        <f t="shared" si="70"/>
        <v>1</v>
      </c>
      <c r="BS32" s="239" t="str">
        <f t="shared" si="71"/>
        <v/>
      </c>
      <c r="BT32" s="239" t="str">
        <f t="shared" si="72"/>
        <v/>
      </c>
      <c r="BU32" s="239" t="str">
        <f t="shared" si="73"/>
        <v/>
      </c>
      <c r="BV32" s="239" t="str">
        <f t="shared" si="74"/>
        <v/>
      </c>
      <c r="BW32" s="239" t="str">
        <f t="shared" si="75"/>
        <v/>
      </c>
      <c r="BX32" s="239" t="str">
        <f t="shared" si="76"/>
        <v/>
      </c>
      <c r="BY32" s="239" t="str">
        <f t="shared" si="77"/>
        <v/>
      </c>
      <c r="BZ32" s="239" t="str">
        <f t="shared" si="78"/>
        <v/>
      </c>
      <c r="CA32" s="239" t="str">
        <f t="shared" si="79"/>
        <v/>
      </c>
      <c r="CB32" s="239" t="str">
        <f t="shared" si="80"/>
        <v/>
      </c>
      <c r="CC32" s="239" t="str">
        <f t="shared" si="81"/>
        <v/>
      </c>
      <c r="CD32" s="239" t="str">
        <f t="shared" si="82"/>
        <v/>
      </c>
      <c r="CE32" s="239" t="str">
        <f t="shared" si="83"/>
        <v/>
      </c>
      <c r="CF32" s="239" t="str">
        <f t="shared" si="84"/>
        <v/>
      </c>
      <c r="CG32" s="239" t="str">
        <f t="shared" si="85"/>
        <v/>
      </c>
      <c r="CH32" s="239" t="str">
        <f t="shared" si="86"/>
        <v/>
      </c>
      <c r="CI32" s="239" t="str">
        <f t="shared" si="87"/>
        <v/>
      </c>
      <c r="CJ32" s="239" t="str">
        <f t="shared" si="88"/>
        <v/>
      </c>
      <c r="CK32" s="239" t="str">
        <f t="shared" si="89"/>
        <v/>
      </c>
      <c r="CL32" s="239" t="str">
        <f t="shared" si="90"/>
        <v/>
      </c>
      <c r="CM32" s="239" t="str">
        <f t="shared" si="91"/>
        <v/>
      </c>
      <c r="CN32" s="239" t="str">
        <f t="shared" si="92"/>
        <v/>
      </c>
      <c r="CP32" s="239" t="str">
        <f t="shared" si="93"/>
        <v/>
      </c>
      <c r="CQ32" s="239" t="str">
        <f t="shared" si="94"/>
        <v/>
      </c>
      <c r="CR32" s="239" t="str">
        <f t="shared" si="95"/>
        <v/>
      </c>
      <c r="CS32" s="239" t="str">
        <f t="shared" si="96"/>
        <v/>
      </c>
      <c r="CT32" s="239" t="str">
        <f t="shared" si="97"/>
        <v>1er trimestre</v>
      </c>
      <c r="CU32" s="239" t="str">
        <f t="shared" si="98"/>
        <v/>
      </c>
      <c r="CV32" s="239" t="str">
        <f t="shared" si="99"/>
        <v/>
      </c>
      <c r="CW32" s="239" t="str">
        <f t="shared" si="100"/>
        <v/>
      </c>
      <c r="CX32" s="239" t="str">
        <f t="shared" si="101"/>
        <v/>
      </c>
      <c r="CY32" s="239" t="str">
        <f t="shared" si="102"/>
        <v/>
      </c>
      <c r="CZ32" s="239" t="str">
        <f t="shared" si="103"/>
        <v/>
      </c>
      <c r="DA32" s="239" t="str">
        <f t="shared" si="104"/>
        <v/>
      </c>
      <c r="DB32" s="239" t="str">
        <f t="shared" si="105"/>
        <v/>
      </c>
      <c r="DC32" s="239" t="str">
        <f t="shared" si="106"/>
        <v/>
      </c>
      <c r="DD32" s="239" t="str">
        <f t="shared" si="107"/>
        <v/>
      </c>
      <c r="DE32" s="239" t="str">
        <f t="shared" si="108"/>
        <v/>
      </c>
      <c r="DF32" s="239" t="str">
        <f t="shared" si="109"/>
        <v/>
      </c>
      <c r="DG32" s="239" t="str">
        <f t="shared" si="110"/>
        <v/>
      </c>
      <c r="DH32" s="239" t="str">
        <f t="shared" si="111"/>
        <v/>
      </c>
      <c r="DI32" s="239" t="str">
        <f t="shared" si="112"/>
        <v/>
      </c>
      <c r="DJ32" s="239" t="str">
        <f t="shared" si="113"/>
        <v/>
      </c>
      <c r="DK32" s="239" t="str">
        <f t="shared" si="114"/>
        <v/>
      </c>
      <c r="DL32" s="239" t="str">
        <f t="shared" si="115"/>
        <v/>
      </c>
      <c r="DM32" s="239" t="str">
        <f t="shared" si="116"/>
        <v/>
      </c>
      <c r="DN32" s="239" t="str">
        <f t="shared" si="117"/>
        <v/>
      </c>
      <c r="DO32" s="239" t="str">
        <f t="shared" si="118"/>
        <v/>
      </c>
      <c r="DP32" s="239" t="str">
        <f t="shared" si="119"/>
        <v/>
      </c>
    </row>
    <row r="33" spans="1:2048 2053:3059 3077:4094 4112:5120 5123:6143 6146:7167 7169:8189 8194:9200 9218:10235 10253:12287 12290:14335 14337:16293" ht="35.25" hidden="1" customHeight="1" x14ac:dyDescent="0.25">
      <c r="A33" s="53" t="s">
        <v>4519</v>
      </c>
      <c r="B33" s="53">
        <v>11</v>
      </c>
      <c r="C33" s="53" t="s">
        <v>41</v>
      </c>
      <c r="D33" s="53" t="s">
        <v>172</v>
      </c>
      <c r="E33" s="73">
        <v>1</v>
      </c>
      <c r="F33" s="53" t="s">
        <v>217</v>
      </c>
      <c r="G33" s="53" t="str">
        <f t="shared" si="56"/>
        <v>11-2</v>
      </c>
      <c r="H33" s="53" t="s">
        <v>94</v>
      </c>
      <c r="I33" s="53" t="s">
        <v>196</v>
      </c>
      <c r="J33" s="53" t="s">
        <v>80</v>
      </c>
      <c r="K33" s="53" t="s">
        <v>80</v>
      </c>
      <c r="L33" s="53" t="s">
        <v>80</v>
      </c>
      <c r="M33" s="53" t="s">
        <v>80</v>
      </c>
      <c r="N33" s="53" t="s">
        <v>80</v>
      </c>
      <c r="O33" s="53" t="s">
        <v>80</v>
      </c>
      <c r="P33" s="53" t="s">
        <v>218</v>
      </c>
      <c r="Q33" s="52">
        <v>0.3</v>
      </c>
      <c r="R33" s="52">
        <f>+Q33*Q30</f>
        <v>0.12</v>
      </c>
      <c r="S33" s="53">
        <v>1</v>
      </c>
      <c r="T33" s="53" t="s">
        <v>84</v>
      </c>
      <c r="U33" s="53" t="s">
        <v>219</v>
      </c>
      <c r="V33" s="23">
        <v>45019</v>
      </c>
      <c r="W33" s="23">
        <v>45138</v>
      </c>
      <c r="X33" s="53" t="s">
        <v>208</v>
      </c>
      <c r="Y33" s="49" t="s">
        <v>202</v>
      </c>
      <c r="Z33" s="59" t="s">
        <v>100</v>
      </c>
      <c r="AA33" s="60">
        <v>1</v>
      </c>
      <c r="AB33" s="60" t="s">
        <v>220</v>
      </c>
      <c r="AC33" s="69">
        <v>45034</v>
      </c>
      <c r="AD33" s="60">
        <v>1</v>
      </c>
      <c r="AE33" s="60" t="s">
        <v>221</v>
      </c>
      <c r="AF33" s="69">
        <v>45034</v>
      </c>
      <c r="AG33" s="60" t="s">
        <v>79</v>
      </c>
      <c r="AH33" s="60">
        <v>1</v>
      </c>
      <c r="AI33" s="52">
        <f t="shared" si="36"/>
        <v>0.12</v>
      </c>
      <c r="AJ33" s="52">
        <f>+AI33/R33</f>
        <v>1</v>
      </c>
      <c r="AK33" s="52"/>
      <c r="AL33" s="239" t="str">
        <f t="shared" si="57"/>
        <v/>
      </c>
      <c r="AM33" s="239" t="str">
        <f t="shared" si="58"/>
        <v/>
      </c>
      <c r="AN33" s="239" t="str">
        <f t="shared" si="59"/>
        <v/>
      </c>
      <c r="AO33" s="239" t="str">
        <f t="shared" si="60"/>
        <v/>
      </c>
      <c r="AP33" s="239" t="str">
        <f t="shared" si="61"/>
        <v/>
      </c>
      <c r="AQ33" s="239" t="str">
        <f t="shared" si="62"/>
        <v/>
      </c>
      <c r="AR33" s="239" t="str">
        <f t="shared" si="63"/>
        <v/>
      </c>
      <c r="AS33" s="239" t="str">
        <f t="shared" si="64"/>
        <v/>
      </c>
      <c r="AT33" s="239" t="str">
        <f t="shared" si="65"/>
        <v/>
      </c>
      <c r="AU33" s="239" t="str">
        <f t="shared" si="37"/>
        <v/>
      </c>
      <c r="AV33" s="239" t="str">
        <f t="shared" si="38"/>
        <v/>
      </c>
      <c r="AW33" s="239" t="str">
        <f t="shared" si="39"/>
        <v/>
      </c>
      <c r="AX33" s="239" t="str">
        <f t="shared" si="40"/>
        <v/>
      </c>
      <c r="AY33" s="239" t="str">
        <f t="shared" si="41"/>
        <v/>
      </c>
      <c r="AZ33" s="239" t="str">
        <f t="shared" si="42"/>
        <v/>
      </c>
      <c r="BA33" s="239" t="str">
        <f t="shared" si="43"/>
        <v/>
      </c>
      <c r="BB33" s="239" t="str">
        <f t="shared" si="44"/>
        <v/>
      </c>
      <c r="BC33" s="239" t="str">
        <f t="shared" si="45"/>
        <v/>
      </c>
      <c r="BD33" s="239" t="str">
        <f t="shared" si="46"/>
        <v/>
      </c>
      <c r="BE33" s="239" t="str">
        <f t="shared" si="47"/>
        <v/>
      </c>
      <c r="BF33" s="239" t="str">
        <f t="shared" si="48"/>
        <v/>
      </c>
      <c r="BG33" s="239" t="str">
        <f t="shared" si="49"/>
        <v/>
      </c>
      <c r="BH33" s="239" t="str">
        <f t="shared" si="50"/>
        <v/>
      </c>
      <c r="BI33" s="239" t="str">
        <f t="shared" si="51"/>
        <v/>
      </c>
      <c r="BJ33" s="239" t="str">
        <f t="shared" si="52"/>
        <v/>
      </c>
      <c r="BK33" s="239" t="str">
        <f t="shared" si="53"/>
        <v/>
      </c>
      <c r="BL33" s="239" t="str">
        <f t="shared" si="54"/>
        <v/>
      </c>
      <c r="BN33" s="239" t="str">
        <f t="shared" si="66"/>
        <v/>
      </c>
      <c r="BO33" s="239" t="str">
        <f t="shared" si="67"/>
        <v/>
      </c>
      <c r="BP33" s="239" t="str">
        <f t="shared" si="68"/>
        <v/>
      </c>
      <c r="BQ33" s="239" t="str">
        <f t="shared" si="69"/>
        <v/>
      </c>
      <c r="BR33" s="239" t="str">
        <f t="shared" si="70"/>
        <v/>
      </c>
      <c r="BS33" s="239" t="str">
        <f t="shared" si="71"/>
        <v/>
      </c>
      <c r="BT33" s="239" t="str">
        <f t="shared" si="72"/>
        <v/>
      </c>
      <c r="BU33" s="239" t="str">
        <f t="shared" si="73"/>
        <v/>
      </c>
      <c r="BV33" s="239" t="str">
        <f t="shared" si="74"/>
        <v/>
      </c>
      <c r="BW33" s="239" t="str">
        <f t="shared" si="75"/>
        <v/>
      </c>
      <c r="BX33" s="239" t="str">
        <f t="shared" si="76"/>
        <v/>
      </c>
      <c r="BY33" s="239" t="str">
        <f t="shared" si="77"/>
        <v/>
      </c>
      <c r="BZ33" s="239" t="str">
        <f t="shared" si="78"/>
        <v/>
      </c>
      <c r="CA33" s="239" t="str">
        <f t="shared" si="79"/>
        <v/>
      </c>
      <c r="CB33" s="239" t="str">
        <f t="shared" si="80"/>
        <v/>
      </c>
      <c r="CC33" s="239" t="str">
        <f t="shared" si="81"/>
        <v/>
      </c>
      <c r="CD33" s="239" t="str">
        <f t="shared" si="82"/>
        <v/>
      </c>
      <c r="CE33" s="239" t="str">
        <f t="shared" si="83"/>
        <v/>
      </c>
      <c r="CF33" s="239" t="str">
        <f t="shared" si="84"/>
        <v/>
      </c>
      <c r="CG33" s="239" t="str">
        <f t="shared" si="85"/>
        <v/>
      </c>
      <c r="CH33" s="239" t="str">
        <f t="shared" si="86"/>
        <v/>
      </c>
      <c r="CI33" s="239" t="str">
        <f t="shared" si="87"/>
        <v/>
      </c>
      <c r="CJ33" s="239" t="str">
        <f t="shared" si="88"/>
        <v/>
      </c>
      <c r="CK33" s="239" t="str">
        <f t="shared" si="89"/>
        <v/>
      </c>
      <c r="CL33" s="239" t="str">
        <f t="shared" si="90"/>
        <v/>
      </c>
      <c r="CM33" s="239" t="str">
        <f t="shared" si="91"/>
        <v/>
      </c>
      <c r="CN33" s="239" t="str">
        <f t="shared" si="92"/>
        <v/>
      </c>
      <c r="CP33" s="239" t="str">
        <f t="shared" si="93"/>
        <v/>
      </c>
      <c r="CQ33" s="239" t="str">
        <f t="shared" si="94"/>
        <v/>
      </c>
      <c r="CR33" s="239" t="str">
        <f t="shared" si="95"/>
        <v/>
      </c>
      <c r="CS33" s="239" t="str">
        <f t="shared" si="96"/>
        <v/>
      </c>
      <c r="CT33" s="239" t="str">
        <f t="shared" si="97"/>
        <v/>
      </c>
      <c r="CU33" s="239" t="str">
        <f t="shared" si="98"/>
        <v/>
      </c>
      <c r="CV33" s="239" t="str">
        <f t="shared" si="99"/>
        <v/>
      </c>
      <c r="CW33" s="239" t="str">
        <f t="shared" si="100"/>
        <v/>
      </c>
      <c r="CX33" s="239" t="str">
        <f t="shared" si="101"/>
        <v/>
      </c>
      <c r="CY33" s="239" t="str">
        <f t="shared" si="102"/>
        <v/>
      </c>
      <c r="CZ33" s="239" t="str">
        <f t="shared" si="103"/>
        <v/>
      </c>
      <c r="DA33" s="239" t="str">
        <f t="shared" si="104"/>
        <v/>
      </c>
      <c r="DB33" s="239" t="str">
        <f t="shared" si="105"/>
        <v/>
      </c>
      <c r="DC33" s="239" t="str">
        <f t="shared" si="106"/>
        <v/>
      </c>
      <c r="DD33" s="239" t="str">
        <f t="shared" si="107"/>
        <v/>
      </c>
      <c r="DE33" s="239" t="str">
        <f t="shared" si="108"/>
        <v/>
      </c>
      <c r="DF33" s="239" t="str">
        <f t="shared" si="109"/>
        <v/>
      </c>
      <c r="DG33" s="239" t="str">
        <f t="shared" si="110"/>
        <v/>
      </c>
      <c r="DH33" s="239" t="str">
        <f t="shared" si="111"/>
        <v/>
      </c>
      <c r="DI33" s="239" t="str">
        <f t="shared" si="112"/>
        <v/>
      </c>
      <c r="DJ33" s="239" t="str">
        <f t="shared" si="113"/>
        <v/>
      </c>
      <c r="DK33" s="239" t="str">
        <f t="shared" si="114"/>
        <v/>
      </c>
      <c r="DL33" s="239" t="str">
        <f t="shared" si="115"/>
        <v/>
      </c>
      <c r="DM33" s="239" t="str">
        <f t="shared" si="116"/>
        <v/>
      </c>
      <c r="DN33" s="239" t="str">
        <f t="shared" si="117"/>
        <v/>
      </c>
      <c r="DO33" s="239" t="str">
        <f t="shared" si="118"/>
        <v/>
      </c>
      <c r="DP33" s="239" t="str">
        <f t="shared" si="119"/>
        <v/>
      </c>
    </row>
    <row r="34" spans="1:2048 2053:3059 3077:4094 4112:5120 5123:6143 6146:7167 7169:8189 8194:9200 9218:10235 10253:12287 12290:14335 14337:16293" ht="33" hidden="1" customHeight="1" x14ac:dyDescent="0.25">
      <c r="A34" s="53" t="s">
        <v>4519</v>
      </c>
      <c r="B34" s="53">
        <v>11</v>
      </c>
      <c r="C34" s="53" t="s">
        <v>41</v>
      </c>
      <c r="D34" s="53" t="s">
        <v>172</v>
      </c>
      <c r="E34" s="73">
        <v>1</v>
      </c>
      <c r="F34" s="53" t="s">
        <v>222</v>
      </c>
      <c r="G34" s="53" t="str">
        <f t="shared" si="56"/>
        <v>11-2</v>
      </c>
      <c r="H34" s="53" t="s">
        <v>102</v>
      </c>
      <c r="I34" s="53" t="s">
        <v>196</v>
      </c>
      <c r="J34" s="53" t="s">
        <v>80</v>
      </c>
      <c r="K34" s="53" t="s">
        <v>80</v>
      </c>
      <c r="L34" s="53" t="s">
        <v>80</v>
      </c>
      <c r="M34" s="53" t="s">
        <v>80</v>
      </c>
      <c r="N34" s="53" t="s">
        <v>80</v>
      </c>
      <c r="O34" s="53" t="s">
        <v>80</v>
      </c>
      <c r="P34" s="53" t="s">
        <v>223</v>
      </c>
      <c r="Q34" s="52">
        <v>0</v>
      </c>
      <c r="R34" s="52">
        <f>+Q34*Q30</f>
        <v>0</v>
      </c>
      <c r="S34" s="53">
        <v>1</v>
      </c>
      <c r="T34" s="53" t="s">
        <v>84</v>
      </c>
      <c r="U34" s="53" t="s">
        <v>224</v>
      </c>
      <c r="V34" s="23">
        <v>45139</v>
      </c>
      <c r="W34" s="23">
        <v>45169</v>
      </c>
      <c r="X34" s="53" t="s">
        <v>214</v>
      </c>
      <c r="Y34" s="49" t="s">
        <v>202</v>
      </c>
      <c r="Z34" s="59" t="s">
        <v>100</v>
      </c>
      <c r="AA34" s="60">
        <v>1</v>
      </c>
      <c r="AB34" s="60" t="s">
        <v>225</v>
      </c>
      <c r="AC34" s="69">
        <v>45043</v>
      </c>
      <c r="AD34" s="60">
        <v>1</v>
      </c>
      <c r="AE34" s="60" t="s">
        <v>226</v>
      </c>
      <c r="AF34" s="69">
        <v>45043</v>
      </c>
      <c r="AG34" s="60" t="s">
        <v>79</v>
      </c>
      <c r="AH34" s="60">
        <v>1</v>
      </c>
      <c r="AI34" s="52">
        <f t="shared" si="36"/>
        <v>0</v>
      </c>
      <c r="AJ34" s="52"/>
      <c r="AK34" s="52"/>
      <c r="AL34" s="239" t="str">
        <f t="shared" si="57"/>
        <v/>
      </c>
      <c r="AM34" s="239" t="str">
        <f t="shared" si="58"/>
        <v/>
      </c>
      <c r="AN34" s="239" t="str">
        <f t="shared" si="59"/>
        <v/>
      </c>
      <c r="AO34" s="239" t="str">
        <f t="shared" si="60"/>
        <v/>
      </c>
      <c r="AP34" s="239">
        <f t="shared" si="61"/>
        <v>1</v>
      </c>
      <c r="AQ34" s="239" t="str">
        <f t="shared" si="62"/>
        <v/>
      </c>
      <c r="AR34" s="239" t="str">
        <f t="shared" si="63"/>
        <v/>
      </c>
      <c r="AS34" s="239" t="str">
        <f t="shared" si="64"/>
        <v/>
      </c>
      <c r="AT34" s="239" t="str">
        <f t="shared" si="65"/>
        <v/>
      </c>
      <c r="AU34" s="239" t="str">
        <f t="shared" si="37"/>
        <v/>
      </c>
      <c r="AV34" s="239" t="str">
        <f t="shared" si="38"/>
        <v/>
      </c>
      <c r="AW34" s="239" t="str">
        <f t="shared" si="39"/>
        <v/>
      </c>
      <c r="AX34" s="239" t="str">
        <f t="shared" si="40"/>
        <v/>
      </c>
      <c r="AY34" s="239" t="str">
        <f t="shared" si="41"/>
        <v/>
      </c>
      <c r="AZ34" s="239" t="str">
        <f t="shared" si="42"/>
        <v/>
      </c>
      <c r="BA34" s="239" t="str">
        <f t="shared" si="43"/>
        <v/>
      </c>
      <c r="BB34" s="239" t="str">
        <f t="shared" si="44"/>
        <v/>
      </c>
      <c r="BC34" s="239" t="str">
        <f t="shared" si="45"/>
        <v/>
      </c>
      <c r="BD34" s="239" t="str">
        <f t="shared" si="46"/>
        <v/>
      </c>
      <c r="BE34" s="239" t="str">
        <f t="shared" si="47"/>
        <v/>
      </c>
      <c r="BF34" s="239" t="str">
        <f t="shared" si="48"/>
        <v/>
      </c>
      <c r="BG34" s="239" t="str">
        <f t="shared" si="49"/>
        <v/>
      </c>
      <c r="BH34" s="239" t="str">
        <f t="shared" si="50"/>
        <v/>
      </c>
      <c r="BI34" s="239" t="str">
        <f t="shared" si="51"/>
        <v/>
      </c>
      <c r="BJ34" s="239" t="str">
        <f t="shared" si="52"/>
        <v/>
      </c>
      <c r="BK34" s="239" t="str">
        <f t="shared" si="53"/>
        <v/>
      </c>
      <c r="BL34" s="239" t="str">
        <f t="shared" si="54"/>
        <v/>
      </c>
      <c r="BN34" s="239" t="str">
        <f t="shared" si="66"/>
        <v/>
      </c>
      <c r="BO34" s="239" t="str">
        <f t="shared" si="67"/>
        <v/>
      </c>
      <c r="BP34" s="239" t="str">
        <f t="shared" si="68"/>
        <v/>
      </c>
      <c r="BQ34" s="239" t="str">
        <f t="shared" si="69"/>
        <v/>
      </c>
      <c r="BR34" s="239">
        <f t="shared" si="70"/>
        <v>1</v>
      </c>
      <c r="BS34" s="239" t="str">
        <f t="shared" si="71"/>
        <v/>
      </c>
      <c r="BT34" s="239" t="str">
        <f t="shared" si="72"/>
        <v/>
      </c>
      <c r="BU34" s="239" t="str">
        <f t="shared" si="73"/>
        <v/>
      </c>
      <c r="BV34" s="239" t="str">
        <f t="shared" si="74"/>
        <v/>
      </c>
      <c r="BW34" s="239" t="str">
        <f t="shared" si="75"/>
        <v/>
      </c>
      <c r="BX34" s="239" t="str">
        <f t="shared" si="76"/>
        <v/>
      </c>
      <c r="BY34" s="239" t="str">
        <f t="shared" si="77"/>
        <v/>
      </c>
      <c r="BZ34" s="239" t="str">
        <f t="shared" si="78"/>
        <v/>
      </c>
      <c r="CA34" s="239" t="str">
        <f t="shared" si="79"/>
        <v/>
      </c>
      <c r="CB34" s="239" t="str">
        <f t="shared" si="80"/>
        <v/>
      </c>
      <c r="CC34" s="239" t="str">
        <f t="shared" si="81"/>
        <v/>
      </c>
      <c r="CD34" s="239" t="str">
        <f t="shared" si="82"/>
        <v/>
      </c>
      <c r="CE34" s="239" t="str">
        <f t="shared" si="83"/>
        <v/>
      </c>
      <c r="CF34" s="239" t="str">
        <f t="shared" si="84"/>
        <v/>
      </c>
      <c r="CG34" s="239" t="str">
        <f t="shared" si="85"/>
        <v/>
      </c>
      <c r="CH34" s="239" t="str">
        <f t="shared" si="86"/>
        <v/>
      </c>
      <c r="CI34" s="239" t="str">
        <f t="shared" si="87"/>
        <v/>
      </c>
      <c r="CJ34" s="239" t="str">
        <f t="shared" si="88"/>
        <v/>
      </c>
      <c r="CK34" s="239" t="str">
        <f t="shared" si="89"/>
        <v/>
      </c>
      <c r="CL34" s="239" t="str">
        <f t="shared" si="90"/>
        <v/>
      </c>
      <c r="CM34" s="239" t="str">
        <f t="shared" si="91"/>
        <v/>
      </c>
      <c r="CN34" s="239" t="str">
        <f t="shared" si="92"/>
        <v/>
      </c>
      <c r="CP34" s="239" t="str">
        <f t="shared" si="93"/>
        <v/>
      </c>
      <c r="CQ34" s="239" t="str">
        <f t="shared" si="94"/>
        <v/>
      </c>
      <c r="CR34" s="239" t="str">
        <f t="shared" si="95"/>
        <v/>
      </c>
      <c r="CS34" s="239" t="str">
        <f t="shared" si="96"/>
        <v/>
      </c>
      <c r="CT34" s="239" t="str">
        <f t="shared" si="97"/>
        <v>3er Trimestre</v>
      </c>
      <c r="CU34" s="239" t="str">
        <f t="shared" si="98"/>
        <v/>
      </c>
      <c r="CV34" s="239" t="str">
        <f t="shared" si="99"/>
        <v/>
      </c>
      <c r="CW34" s="239" t="str">
        <f t="shared" si="100"/>
        <v/>
      </c>
      <c r="CX34" s="239" t="str">
        <f t="shared" si="101"/>
        <v/>
      </c>
      <c r="CY34" s="239" t="str">
        <f t="shared" si="102"/>
        <v/>
      </c>
      <c r="CZ34" s="239" t="str">
        <f t="shared" si="103"/>
        <v/>
      </c>
      <c r="DA34" s="239" t="str">
        <f t="shared" si="104"/>
        <v/>
      </c>
      <c r="DB34" s="239" t="str">
        <f t="shared" si="105"/>
        <v/>
      </c>
      <c r="DC34" s="239" t="str">
        <f t="shared" si="106"/>
        <v/>
      </c>
      <c r="DD34" s="239" t="str">
        <f t="shared" si="107"/>
        <v/>
      </c>
      <c r="DE34" s="239" t="str">
        <f t="shared" si="108"/>
        <v/>
      </c>
      <c r="DF34" s="239" t="str">
        <f t="shared" si="109"/>
        <v/>
      </c>
      <c r="DG34" s="239" t="str">
        <f t="shared" si="110"/>
        <v/>
      </c>
      <c r="DH34" s="239" t="str">
        <f t="shared" si="111"/>
        <v/>
      </c>
      <c r="DI34" s="239" t="str">
        <f t="shared" si="112"/>
        <v/>
      </c>
      <c r="DJ34" s="239" t="str">
        <f t="shared" si="113"/>
        <v/>
      </c>
      <c r="DK34" s="239" t="str">
        <f t="shared" si="114"/>
        <v/>
      </c>
      <c r="DL34" s="239" t="str">
        <f t="shared" si="115"/>
        <v/>
      </c>
      <c r="DM34" s="239" t="str">
        <f t="shared" si="116"/>
        <v/>
      </c>
      <c r="DN34" s="239" t="str">
        <f t="shared" si="117"/>
        <v/>
      </c>
      <c r="DO34" s="239" t="str">
        <f t="shared" si="118"/>
        <v/>
      </c>
      <c r="DP34" s="239" t="str">
        <f t="shared" si="119"/>
        <v/>
      </c>
    </row>
    <row r="35" spans="1:2048 2053:3059 3077:4094 4112:5120 5123:6143 6146:7167 7169:8189 8194:9200 9218:10235 10253:12287 12290:14335 14337:16293" s="3" customFormat="1" ht="35.25" hidden="1" customHeight="1" x14ac:dyDescent="0.25">
      <c r="A35" s="63" t="s">
        <v>4519</v>
      </c>
      <c r="B35" s="63">
        <v>11</v>
      </c>
      <c r="C35" s="63" t="s">
        <v>41</v>
      </c>
      <c r="D35" s="63" t="s">
        <v>172</v>
      </c>
      <c r="E35" s="63">
        <v>1</v>
      </c>
      <c r="F35" s="63" t="s">
        <v>227</v>
      </c>
      <c r="G35" s="63" t="str">
        <f t="shared" si="56"/>
        <v>11-3</v>
      </c>
      <c r="H35" s="63" t="s">
        <v>155</v>
      </c>
      <c r="I35" s="63" t="s">
        <v>155</v>
      </c>
      <c r="J35" s="63" t="s">
        <v>80</v>
      </c>
      <c r="K35" s="63" t="s">
        <v>80</v>
      </c>
      <c r="L35" s="63" t="s">
        <v>80</v>
      </c>
      <c r="M35" s="63" t="s">
        <v>80</v>
      </c>
      <c r="N35" s="63" t="s">
        <v>80</v>
      </c>
      <c r="O35" s="63" t="s">
        <v>80</v>
      </c>
      <c r="P35" s="63" t="s">
        <v>156</v>
      </c>
      <c r="Q35" s="64">
        <v>1</v>
      </c>
      <c r="R35" s="64"/>
      <c r="S35" s="65">
        <f>SUBTOTAL(9,S36:S39)</f>
        <v>3</v>
      </c>
      <c r="T35" s="63" t="s">
        <v>84</v>
      </c>
      <c r="U35" s="63" t="s">
        <v>162</v>
      </c>
      <c r="V35" s="66">
        <v>44927</v>
      </c>
      <c r="W35" s="66">
        <v>45290</v>
      </c>
      <c r="X35" s="63" t="s">
        <v>208</v>
      </c>
      <c r="Y35" s="49" t="s">
        <v>87</v>
      </c>
      <c r="Z35" s="63" t="s">
        <v>89</v>
      </c>
      <c r="AA35" s="119">
        <f>VLOOKUP(B35,RANKING!$C$15:$K$47,5,0)</f>
        <v>1</v>
      </c>
      <c r="AB35" s="23" t="str">
        <f>VLOOKUP(B35,RANKING!$C$15:$N$47,12,0)</f>
        <v xml:space="preserve">La ficha del Grupo de Trabajo Cobro Coactivo ejecutó al 100,00% las actividades programadas en otras fichas </v>
      </c>
      <c r="AC35" s="23">
        <v>45291</v>
      </c>
      <c r="AD35" s="119">
        <f>VLOOKUP(B35,RANKING!$C$15:$K$47,5,0)</f>
        <v>1</v>
      </c>
      <c r="AE35" s="23" t="str">
        <f>+AB35</f>
        <v xml:space="preserve">La ficha del Grupo de Trabajo Cobro Coactivo ejecutó al 100,00% las actividades programadas en otras fichas </v>
      </c>
      <c r="AF35" s="23">
        <v>45291</v>
      </c>
      <c r="AG35" s="406" t="s">
        <v>79</v>
      </c>
      <c r="AH35" s="119">
        <f>VLOOKUP(B35,RANKING!$C$15:$K$47,6,0)</f>
        <v>1</v>
      </c>
      <c r="AI35" s="119">
        <f>AD35*Q35</f>
        <v>1</v>
      </c>
      <c r="AJ35" s="52"/>
      <c r="AK35" s="52"/>
      <c r="AL35" s="239" t="str">
        <f t="shared" si="57"/>
        <v/>
      </c>
      <c r="AM35" s="239" t="str">
        <f t="shared" si="58"/>
        <v/>
      </c>
      <c r="AN35" s="239" t="str">
        <f t="shared" si="59"/>
        <v/>
      </c>
      <c r="AO35" s="239" t="str">
        <f t="shared" si="60"/>
        <v/>
      </c>
      <c r="AP35" s="239" t="str">
        <f t="shared" si="61"/>
        <v/>
      </c>
      <c r="AQ35" s="239" t="str">
        <f t="shared" si="62"/>
        <v/>
      </c>
      <c r="AR35" s="239" t="str">
        <f t="shared" si="63"/>
        <v/>
      </c>
      <c r="AS35" s="239" t="str">
        <f t="shared" si="64"/>
        <v/>
      </c>
      <c r="AT35" s="239" t="str">
        <f t="shared" si="65"/>
        <v/>
      </c>
      <c r="AU35" s="239" t="str">
        <f t="shared" si="37"/>
        <v/>
      </c>
      <c r="AV35" s="239" t="str">
        <f t="shared" si="38"/>
        <v/>
      </c>
      <c r="AW35" s="239" t="str">
        <f t="shared" si="39"/>
        <v/>
      </c>
      <c r="AX35" s="239" t="str">
        <f t="shared" si="40"/>
        <v/>
      </c>
      <c r="AY35" s="239" t="str">
        <f t="shared" si="41"/>
        <v/>
      </c>
      <c r="AZ35" s="239" t="str">
        <f t="shared" si="42"/>
        <v/>
      </c>
      <c r="BA35" s="239" t="str">
        <f t="shared" si="43"/>
        <v/>
      </c>
      <c r="BB35" s="239" t="str">
        <f t="shared" si="44"/>
        <v/>
      </c>
      <c r="BC35" s="239" t="str">
        <f t="shared" si="45"/>
        <v/>
      </c>
      <c r="BD35" s="239" t="str">
        <f t="shared" si="46"/>
        <v/>
      </c>
      <c r="BE35" s="239" t="str">
        <f t="shared" si="47"/>
        <v/>
      </c>
      <c r="BF35" s="239" t="str">
        <f t="shared" si="48"/>
        <v/>
      </c>
      <c r="BG35" s="239" t="str">
        <f t="shared" si="49"/>
        <v/>
      </c>
      <c r="BH35" s="239" t="str">
        <f t="shared" si="50"/>
        <v/>
      </c>
      <c r="BI35" s="239" t="str">
        <f t="shared" si="51"/>
        <v/>
      </c>
      <c r="BJ35" s="239" t="str">
        <f t="shared" si="52"/>
        <v/>
      </c>
      <c r="BK35" s="239" t="str">
        <f t="shared" si="53"/>
        <v/>
      </c>
      <c r="BL35" s="239" t="str">
        <f t="shared" si="54"/>
        <v/>
      </c>
      <c r="BM35" s="82"/>
      <c r="BN35" s="239" t="str">
        <f t="shared" si="66"/>
        <v/>
      </c>
      <c r="BO35" s="239" t="str">
        <f t="shared" si="67"/>
        <v/>
      </c>
      <c r="BP35" s="239" t="str">
        <f t="shared" si="68"/>
        <v/>
      </c>
      <c r="BQ35" s="239" t="str">
        <f t="shared" si="69"/>
        <v/>
      </c>
      <c r="BR35" s="239" t="str">
        <f t="shared" si="70"/>
        <v/>
      </c>
      <c r="BS35" s="239" t="str">
        <f t="shared" si="71"/>
        <v/>
      </c>
      <c r="BT35" s="239" t="str">
        <f t="shared" si="72"/>
        <v/>
      </c>
      <c r="BU35" s="239" t="str">
        <f t="shared" si="73"/>
        <v/>
      </c>
      <c r="BV35" s="239" t="str">
        <f t="shared" si="74"/>
        <v/>
      </c>
      <c r="BW35" s="239" t="str">
        <f t="shared" si="75"/>
        <v/>
      </c>
      <c r="BX35" s="239" t="str">
        <f t="shared" si="76"/>
        <v/>
      </c>
      <c r="BY35" s="239" t="str">
        <f t="shared" si="77"/>
        <v/>
      </c>
      <c r="BZ35" s="239" t="str">
        <f t="shared" si="78"/>
        <v/>
      </c>
      <c r="CA35" s="239" t="str">
        <f t="shared" si="79"/>
        <v/>
      </c>
      <c r="CB35" s="239" t="str">
        <f t="shared" si="80"/>
        <v/>
      </c>
      <c r="CC35" s="239" t="str">
        <f t="shared" si="81"/>
        <v/>
      </c>
      <c r="CD35" s="239" t="str">
        <f t="shared" si="82"/>
        <v/>
      </c>
      <c r="CE35" s="239" t="str">
        <f t="shared" si="83"/>
        <v/>
      </c>
      <c r="CF35" s="239" t="str">
        <f t="shared" si="84"/>
        <v/>
      </c>
      <c r="CG35" s="239" t="str">
        <f t="shared" si="85"/>
        <v/>
      </c>
      <c r="CH35" s="239" t="str">
        <f t="shared" si="86"/>
        <v/>
      </c>
      <c r="CI35" s="239" t="str">
        <f t="shared" si="87"/>
        <v/>
      </c>
      <c r="CJ35" s="239" t="str">
        <f t="shared" si="88"/>
        <v/>
      </c>
      <c r="CK35" s="239" t="str">
        <f t="shared" si="89"/>
        <v/>
      </c>
      <c r="CL35" s="239" t="str">
        <f t="shared" si="90"/>
        <v/>
      </c>
      <c r="CM35" s="239" t="str">
        <f t="shared" si="91"/>
        <v/>
      </c>
      <c r="CN35" s="239" t="str">
        <f t="shared" si="92"/>
        <v/>
      </c>
      <c r="CP35" s="239" t="str">
        <f t="shared" si="93"/>
        <v/>
      </c>
      <c r="CQ35" s="239" t="str">
        <f t="shared" si="94"/>
        <v/>
      </c>
      <c r="CR35" s="239" t="str">
        <f t="shared" si="95"/>
        <v/>
      </c>
      <c r="CS35" s="239" t="str">
        <f t="shared" si="96"/>
        <v/>
      </c>
      <c r="CT35" s="239" t="str">
        <f t="shared" si="97"/>
        <v/>
      </c>
      <c r="CU35" s="239" t="str">
        <f t="shared" si="98"/>
        <v/>
      </c>
      <c r="CV35" s="239" t="str">
        <f t="shared" si="99"/>
        <v/>
      </c>
      <c r="CW35" s="239" t="str">
        <f t="shared" si="100"/>
        <v/>
      </c>
      <c r="CX35" s="239" t="str">
        <f t="shared" si="101"/>
        <v/>
      </c>
      <c r="CY35" s="239" t="str">
        <f t="shared" si="102"/>
        <v/>
      </c>
      <c r="CZ35" s="239" t="str">
        <f t="shared" si="103"/>
        <v/>
      </c>
      <c r="DA35" s="239" t="str">
        <f t="shared" si="104"/>
        <v/>
      </c>
      <c r="DB35" s="239" t="str">
        <f t="shared" si="105"/>
        <v/>
      </c>
      <c r="DC35" s="239" t="str">
        <f t="shared" si="106"/>
        <v/>
      </c>
      <c r="DD35" s="239" t="str">
        <f t="shared" si="107"/>
        <v/>
      </c>
      <c r="DE35" s="239" t="str">
        <f t="shared" si="108"/>
        <v/>
      </c>
      <c r="DF35" s="239" t="str">
        <f t="shared" si="109"/>
        <v/>
      </c>
      <c r="DG35" s="239" t="str">
        <f t="shared" si="110"/>
        <v/>
      </c>
      <c r="DH35" s="239" t="str">
        <f t="shared" si="111"/>
        <v/>
      </c>
      <c r="DI35" s="239" t="str">
        <f t="shared" si="112"/>
        <v/>
      </c>
      <c r="DJ35" s="239" t="str">
        <f t="shared" si="113"/>
        <v/>
      </c>
      <c r="DK35" s="239" t="str">
        <f t="shared" si="114"/>
        <v/>
      </c>
      <c r="DL35" s="239" t="str">
        <f t="shared" si="115"/>
        <v/>
      </c>
      <c r="DM35" s="239" t="str">
        <f t="shared" si="116"/>
        <v/>
      </c>
      <c r="DN35" s="239" t="str">
        <f t="shared" si="117"/>
        <v/>
      </c>
      <c r="DO35" s="239" t="str">
        <f t="shared" si="118"/>
        <v/>
      </c>
      <c r="DP35" s="239" t="str">
        <f t="shared" si="119"/>
        <v/>
      </c>
      <c r="DQ35" s="82"/>
      <c r="DS35" s="7"/>
      <c r="DT35" s="82"/>
      <c r="DV35" s="7"/>
      <c r="DW35" s="82"/>
      <c r="DX35" s="82"/>
      <c r="DY35" s="83"/>
      <c r="EA35" s="82"/>
      <c r="EB35" s="80"/>
      <c r="EC35" s="81"/>
      <c r="ED35" s="82"/>
      <c r="EG35" s="82"/>
      <c r="EH35" s="82"/>
      <c r="EJ35" s="82"/>
      <c r="EM35" s="82"/>
      <c r="EP35" s="82"/>
      <c r="EQ35" s="82"/>
      <c r="EV35" s="82"/>
      <c r="EY35" s="82"/>
      <c r="EZ35" s="82"/>
      <c r="FA35" s="82"/>
      <c r="FB35" s="82"/>
      <c r="FC35" s="82"/>
      <c r="FD35" s="82"/>
      <c r="FE35" s="82"/>
      <c r="FW35" s="82"/>
      <c r="FX35" s="82"/>
      <c r="FY35" s="6"/>
      <c r="GB35" s="7"/>
      <c r="GC35" s="7"/>
      <c r="GH35" s="82"/>
      <c r="GJ35" s="7"/>
      <c r="GK35" s="82"/>
      <c r="GM35" s="7"/>
      <c r="GN35" s="82"/>
      <c r="GO35" s="82"/>
      <c r="GP35" s="83"/>
      <c r="GR35" s="82"/>
      <c r="GS35" s="80"/>
      <c r="GT35" s="81"/>
      <c r="GU35" s="82"/>
      <c r="GX35" s="82"/>
      <c r="GY35" s="82"/>
      <c r="HA35" s="82"/>
      <c r="HD35" s="82"/>
      <c r="HG35" s="82"/>
      <c r="HH35" s="82"/>
      <c r="HM35" s="82"/>
      <c r="HP35" s="82"/>
      <c r="HQ35" s="82"/>
      <c r="HR35" s="82"/>
      <c r="HS35" s="82"/>
      <c r="HT35" s="82"/>
      <c r="HU35" s="82"/>
      <c r="HV35" s="82"/>
      <c r="IN35" s="82"/>
      <c r="IO35" s="82"/>
      <c r="IP35" s="6"/>
      <c r="IS35" s="7"/>
      <c r="IT35" s="7"/>
      <c r="IY35" s="82"/>
      <c r="JA35" s="7"/>
      <c r="JB35" s="82"/>
      <c r="JD35" s="7"/>
      <c r="JE35" s="82"/>
      <c r="JF35" s="82"/>
      <c r="JG35" s="83"/>
      <c r="JI35" s="82"/>
      <c r="JJ35" s="80"/>
      <c r="JK35" s="81"/>
      <c r="JL35" s="82"/>
      <c r="JO35" s="82"/>
      <c r="JP35" s="82"/>
      <c r="JR35" s="82"/>
      <c r="JU35" s="82"/>
      <c r="JX35" s="82"/>
      <c r="JY35" s="82"/>
      <c r="KD35" s="82"/>
      <c r="KG35" s="82"/>
      <c r="KH35" s="82"/>
      <c r="KI35" s="82"/>
      <c r="KJ35" s="82"/>
      <c r="KK35" s="82"/>
      <c r="KL35" s="82"/>
      <c r="KM35" s="82"/>
      <c r="LE35" s="82"/>
      <c r="LF35" s="82"/>
      <c r="LG35" s="6"/>
      <c r="LJ35" s="7"/>
      <c r="LK35" s="7"/>
      <c r="LP35" s="82"/>
      <c r="LR35" s="7"/>
      <c r="LS35" s="82"/>
      <c r="LU35" s="7"/>
      <c r="LV35" s="82"/>
      <c r="LW35" s="82"/>
      <c r="LX35" s="83"/>
      <c r="LZ35" s="82"/>
      <c r="MA35" s="80"/>
      <c r="MB35" s="81"/>
      <c r="MC35" s="82"/>
      <c r="MF35" s="82"/>
      <c r="MG35" s="82"/>
      <c r="MI35" s="82"/>
      <c r="ML35" s="82"/>
      <c r="MO35" s="82"/>
      <c r="MP35" s="82"/>
      <c r="MU35" s="82"/>
      <c r="MX35" s="82"/>
      <c r="MY35" s="82"/>
      <c r="MZ35" s="82"/>
      <c r="NA35" s="82"/>
      <c r="NB35" s="82"/>
      <c r="NC35" s="82"/>
      <c r="ND35" s="82"/>
      <c r="NV35" s="82"/>
      <c r="NW35" s="82"/>
      <c r="NX35" s="6"/>
      <c r="OA35" s="7"/>
      <c r="OB35" s="7"/>
      <c r="OG35" s="82"/>
      <c r="OI35" s="7"/>
      <c r="OJ35" s="82"/>
      <c r="OL35" s="7"/>
      <c r="OM35" s="82"/>
      <c r="ON35" s="82"/>
      <c r="OO35" s="83"/>
      <c r="OQ35" s="82"/>
      <c r="OR35" s="80"/>
      <c r="OS35" s="81"/>
      <c r="OT35" s="82"/>
      <c r="OW35" s="82"/>
      <c r="OX35" s="82"/>
      <c r="OZ35" s="82"/>
      <c r="PC35" s="82"/>
      <c r="PF35" s="82"/>
      <c r="PG35" s="82"/>
      <c r="PL35" s="82"/>
      <c r="PO35" s="82"/>
      <c r="PP35" s="82"/>
      <c r="PQ35" s="82"/>
      <c r="PR35" s="82"/>
      <c r="PS35" s="82"/>
      <c r="PT35" s="82"/>
      <c r="PU35" s="82"/>
      <c r="QM35" s="82"/>
      <c r="QN35" s="82"/>
      <c r="QO35" s="6"/>
      <c r="QR35" s="7"/>
      <c r="QS35" s="7"/>
      <c r="QX35" s="82"/>
      <c r="QZ35" s="7"/>
      <c r="RA35" s="82"/>
      <c r="RC35" s="7"/>
      <c r="RD35" s="82"/>
      <c r="RE35" s="82"/>
      <c r="RF35" s="83"/>
      <c r="RH35" s="82"/>
      <c r="RI35" s="80"/>
      <c r="RJ35" s="81"/>
      <c r="RK35" s="82"/>
      <c r="RN35" s="82"/>
      <c r="RO35" s="82"/>
      <c r="RQ35" s="82"/>
      <c r="RT35" s="82"/>
      <c r="RW35" s="82"/>
      <c r="RX35" s="82"/>
      <c r="SC35" s="82"/>
      <c r="SF35" s="82"/>
      <c r="SG35" s="82"/>
      <c r="SH35" s="82"/>
      <c r="SI35" s="82"/>
      <c r="SJ35" s="82"/>
      <c r="SK35" s="82"/>
      <c r="SL35" s="82"/>
      <c r="TD35" s="82"/>
      <c r="TE35" s="82"/>
      <c r="TF35" s="6"/>
      <c r="TI35" s="7"/>
      <c r="TJ35" s="7"/>
      <c r="TO35" s="82"/>
      <c r="TQ35" s="7"/>
      <c r="TR35" s="82"/>
      <c r="TT35" s="7"/>
      <c r="TU35" s="82"/>
      <c r="TV35" s="82"/>
      <c r="TW35" s="83"/>
      <c r="TY35" s="82"/>
      <c r="TZ35" s="80"/>
      <c r="UA35" s="81"/>
      <c r="UB35" s="82"/>
      <c r="UE35" s="82"/>
      <c r="UF35" s="82"/>
      <c r="UH35" s="82"/>
      <c r="UK35" s="82"/>
      <c r="UN35" s="82"/>
      <c r="UO35" s="82"/>
      <c r="UT35" s="82"/>
      <c r="UW35" s="82"/>
      <c r="UX35" s="82"/>
      <c r="UY35" s="82"/>
      <c r="UZ35" s="82"/>
      <c r="VA35" s="82"/>
      <c r="VB35" s="82"/>
      <c r="VC35" s="82"/>
      <c r="VU35" s="82"/>
      <c r="VV35" s="82"/>
      <c r="VW35" s="6"/>
      <c r="VZ35" s="7"/>
      <c r="WA35" s="7"/>
      <c r="WF35" s="82"/>
      <c r="WH35" s="7"/>
      <c r="WI35" s="82"/>
      <c r="WK35" s="7"/>
      <c r="WL35" s="82"/>
      <c r="WM35" s="82"/>
      <c r="WN35" s="83"/>
      <c r="WP35" s="82"/>
      <c r="WQ35" s="80"/>
      <c r="WR35" s="81"/>
      <c r="WS35" s="82"/>
      <c r="WV35" s="82"/>
      <c r="WW35" s="82"/>
      <c r="WY35" s="82"/>
      <c r="XB35" s="82"/>
      <c r="XE35" s="82"/>
      <c r="XF35" s="82"/>
      <c r="XK35" s="82"/>
      <c r="XN35" s="82"/>
      <c r="XO35" s="82"/>
      <c r="XP35" s="82"/>
      <c r="XQ35" s="82"/>
      <c r="XR35" s="82"/>
      <c r="XS35" s="82"/>
      <c r="XT35" s="82"/>
      <c r="YL35" s="82"/>
      <c r="YM35" s="82"/>
      <c r="YN35" s="6"/>
      <c r="YQ35" s="7"/>
      <c r="YR35" s="7"/>
      <c r="YW35" s="82"/>
      <c r="YY35" s="7"/>
      <c r="YZ35" s="82"/>
      <c r="ZB35" s="7"/>
      <c r="ZC35" s="82"/>
      <c r="ZD35" s="82"/>
      <c r="ZE35" s="83"/>
      <c r="ZG35" s="82"/>
      <c r="ZH35" s="80"/>
      <c r="ZI35" s="81"/>
      <c r="ZJ35" s="82"/>
      <c r="ZM35" s="82"/>
      <c r="ZN35" s="82"/>
      <c r="ZP35" s="82"/>
      <c r="ZS35" s="82"/>
      <c r="ZV35" s="82"/>
      <c r="ZW35" s="82"/>
      <c r="AAB35" s="82"/>
      <c r="AAE35" s="82"/>
      <c r="AAF35" s="82"/>
      <c r="AAG35" s="82"/>
      <c r="AAH35" s="82"/>
      <c r="AAI35" s="82"/>
      <c r="AAJ35" s="82"/>
      <c r="AAK35" s="82"/>
      <c r="ABC35" s="82"/>
      <c r="ABD35" s="82"/>
      <c r="ABE35" s="6"/>
      <c r="ABH35" s="7"/>
      <c r="ABI35" s="7"/>
      <c r="ABN35" s="82"/>
      <c r="ABP35" s="7"/>
      <c r="ABQ35" s="82"/>
      <c r="ABS35" s="7"/>
      <c r="ABT35" s="82"/>
      <c r="ABU35" s="82"/>
      <c r="ABV35" s="83"/>
      <c r="ABX35" s="82"/>
      <c r="ABY35" s="80"/>
      <c r="ABZ35" s="81"/>
      <c r="ACA35" s="82"/>
      <c r="ACD35" s="82"/>
      <c r="ACE35" s="82"/>
      <c r="ACG35" s="82"/>
      <c r="ACJ35" s="82"/>
      <c r="ACM35" s="82"/>
      <c r="ACN35" s="82"/>
      <c r="ACS35" s="82"/>
      <c r="ACV35" s="82"/>
      <c r="ACW35" s="82"/>
      <c r="ACX35" s="82"/>
      <c r="ACY35" s="82"/>
      <c r="ACZ35" s="82"/>
      <c r="ADA35" s="82"/>
      <c r="ADB35" s="82"/>
      <c r="ADT35" s="82"/>
      <c r="ADU35" s="82"/>
      <c r="ADV35" s="6"/>
      <c r="ADY35" s="7"/>
      <c r="ADZ35" s="7"/>
      <c r="AEE35" s="82"/>
      <c r="AEG35" s="7"/>
      <c r="AEH35" s="82"/>
      <c r="AEJ35" s="7"/>
      <c r="AEK35" s="82"/>
      <c r="AEL35" s="82"/>
      <c r="AEM35" s="83"/>
      <c r="AEO35" s="82"/>
      <c r="AEP35" s="80"/>
      <c r="AEQ35" s="81"/>
      <c r="AER35" s="82"/>
      <c r="AEU35" s="82"/>
      <c r="AEV35" s="82"/>
      <c r="AEX35" s="82"/>
      <c r="AFA35" s="82"/>
      <c r="AFD35" s="82"/>
      <c r="AFE35" s="82"/>
      <c r="AFJ35" s="82"/>
      <c r="AFM35" s="82"/>
      <c r="AFN35" s="82"/>
      <c r="AFO35" s="82"/>
      <c r="AFP35" s="82"/>
      <c r="AFQ35" s="82"/>
      <c r="AFR35" s="82"/>
      <c r="AFS35" s="82"/>
      <c r="AGK35" s="82"/>
      <c r="AGL35" s="82"/>
      <c r="AGM35" s="6"/>
      <c r="AGP35" s="7"/>
      <c r="AGQ35" s="7"/>
      <c r="AGV35" s="82"/>
      <c r="AGX35" s="7"/>
      <c r="AGY35" s="82"/>
      <c r="AHA35" s="7"/>
      <c r="AHB35" s="82"/>
      <c r="AHC35" s="82"/>
      <c r="AHD35" s="83"/>
      <c r="AHF35" s="82"/>
      <c r="AHG35" s="80"/>
      <c r="AHH35" s="81"/>
      <c r="AHI35" s="82"/>
      <c r="AHL35" s="82"/>
      <c r="AHM35" s="82"/>
      <c r="AHO35" s="82"/>
      <c r="AHR35" s="82"/>
      <c r="AHU35" s="82"/>
      <c r="AHV35" s="82"/>
      <c r="AIA35" s="82"/>
      <c r="AID35" s="82"/>
      <c r="AIE35" s="82"/>
      <c r="AIF35" s="82"/>
      <c r="AIG35" s="82"/>
      <c r="AIH35" s="82"/>
      <c r="AII35" s="82"/>
      <c r="AIJ35" s="82"/>
      <c r="AJB35" s="82"/>
      <c r="AJC35" s="82"/>
      <c r="AJD35" s="6"/>
      <c r="AJG35" s="7"/>
      <c r="AJH35" s="7"/>
      <c r="AJM35" s="82"/>
      <c r="AJO35" s="7"/>
      <c r="AJP35" s="82"/>
      <c r="AJR35" s="7"/>
      <c r="AJS35" s="82"/>
      <c r="AJT35" s="82"/>
      <c r="AJU35" s="83"/>
      <c r="AJW35" s="82"/>
      <c r="AJX35" s="80"/>
      <c r="AJY35" s="81"/>
      <c r="AJZ35" s="82"/>
      <c r="AKC35" s="82"/>
      <c r="AKD35" s="82"/>
      <c r="AKF35" s="82"/>
      <c r="AKI35" s="82"/>
      <c r="AKL35" s="82"/>
      <c r="AKM35" s="82"/>
      <c r="AKR35" s="82"/>
      <c r="AKU35" s="82"/>
      <c r="AKV35" s="82"/>
      <c r="AKW35" s="82"/>
      <c r="AKX35" s="82"/>
      <c r="AKY35" s="82"/>
      <c r="AKZ35" s="82"/>
      <c r="ALA35" s="82"/>
      <c r="ALS35" s="82"/>
      <c r="ALT35" s="82"/>
      <c r="ALU35" s="6"/>
      <c r="ALX35" s="7"/>
      <c r="ALY35" s="7"/>
      <c r="AMD35" s="82"/>
      <c r="AMF35" s="7"/>
      <c r="AMG35" s="82"/>
      <c r="AMI35" s="7"/>
      <c r="AMJ35" s="82"/>
      <c r="AMK35" s="82"/>
      <c r="AML35" s="83"/>
      <c r="AMN35" s="82"/>
      <c r="AMO35" s="80"/>
      <c r="AMP35" s="81"/>
      <c r="AMQ35" s="82"/>
      <c r="AMT35" s="82"/>
      <c r="AMU35" s="82"/>
      <c r="AMW35" s="82"/>
      <c r="AMZ35" s="82"/>
      <c r="ANC35" s="82"/>
      <c r="AND35" s="82"/>
      <c r="ANI35" s="82"/>
      <c r="ANL35" s="82"/>
      <c r="ANM35" s="82"/>
      <c r="ANN35" s="82"/>
      <c r="ANO35" s="82"/>
      <c r="ANP35" s="82"/>
      <c r="ANQ35" s="82"/>
      <c r="ANR35" s="82"/>
      <c r="AOJ35" s="82"/>
      <c r="AOK35" s="82"/>
      <c r="AOL35" s="6"/>
      <c r="AOO35" s="7"/>
      <c r="AOP35" s="7"/>
      <c r="AOU35" s="82"/>
      <c r="AOW35" s="7"/>
      <c r="AOX35" s="82"/>
      <c r="AOZ35" s="7"/>
      <c r="APA35" s="82"/>
      <c r="APB35" s="82"/>
      <c r="APC35" s="83"/>
      <c r="APE35" s="82"/>
      <c r="APF35" s="80"/>
      <c r="APG35" s="81"/>
      <c r="APH35" s="82"/>
      <c r="APK35" s="82"/>
      <c r="APL35" s="82"/>
      <c r="APN35" s="82"/>
      <c r="APQ35" s="82"/>
      <c r="APT35" s="82"/>
      <c r="APU35" s="82"/>
      <c r="APZ35" s="82"/>
      <c r="AQC35" s="82"/>
      <c r="AQD35" s="82"/>
      <c r="AQE35" s="82"/>
      <c r="AQF35" s="82"/>
      <c r="AQG35" s="82"/>
      <c r="AQH35" s="82"/>
      <c r="AQI35" s="82"/>
      <c r="ARA35" s="82"/>
      <c r="ARB35" s="82"/>
      <c r="ARC35" s="6"/>
      <c r="ARF35" s="7"/>
      <c r="ARG35" s="7"/>
      <c r="ARL35" s="82"/>
      <c r="ARN35" s="7"/>
      <c r="ARO35" s="82"/>
      <c r="ARQ35" s="7"/>
      <c r="ARR35" s="82"/>
      <c r="ARS35" s="82"/>
      <c r="ART35" s="83"/>
      <c r="ARV35" s="82"/>
      <c r="ARW35" s="80"/>
      <c r="ARX35" s="81"/>
      <c r="ARY35" s="82"/>
      <c r="ASB35" s="82"/>
      <c r="ASC35" s="82"/>
      <c r="ASE35" s="82"/>
      <c r="ASH35" s="82"/>
      <c r="ASK35" s="82"/>
      <c r="ASL35" s="82"/>
      <c r="ASQ35" s="82"/>
      <c r="AST35" s="82"/>
      <c r="ASU35" s="82"/>
      <c r="ASV35" s="82"/>
      <c r="ASW35" s="82"/>
      <c r="ASX35" s="82"/>
      <c r="ASY35" s="82"/>
      <c r="ASZ35" s="82"/>
      <c r="ATR35" s="82"/>
      <c r="ATS35" s="82"/>
      <c r="ATT35" s="6"/>
      <c r="ATW35" s="7"/>
      <c r="ATX35" s="7"/>
      <c r="AUC35" s="82"/>
      <c r="AUE35" s="7"/>
      <c r="AUF35" s="82"/>
      <c r="AUH35" s="7"/>
      <c r="AUI35" s="82"/>
      <c r="AUJ35" s="82"/>
      <c r="AUK35" s="83"/>
      <c r="AUM35" s="82"/>
      <c r="AUN35" s="80"/>
      <c r="AUO35" s="81"/>
      <c r="AUP35" s="82"/>
      <c r="AUS35" s="82"/>
      <c r="AUT35" s="82"/>
      <c r="AUV35" s="82"/>
      <c r="AUY35" s="82"/>
      <c r="AVB35" s="82"/>
      <c r="AVC35" s="82"/>
      <c r="AVH35" s="82"/>
      <c r="AVK35" s="82"/>
      <c r="AVL35" s="82"/>
      <c r="AVM35" s="82"/>
      <c r="AVN35" s="82"/>
      <c r="AVO35" s="82"/>
      <c r="AVP35" s="82"/>
      <c r="AVQ35" s="82"/>
      <c r="AWI35" s="82"/>
      <c r="AWJ35" s="82"/>
      <c r="AWK35" s="6"/>
      <c r="AWN35" s="7"/>
      <c r="AWO35" s="7"/>
      <c r="AWT35" s="82"/>
      <c r="AWV35" s="7"/>
      <c r="AWW35" s="82"/>
      <c r="AWY35" s="7"/>
      <c r="AWZ35" s="82"/>
      <c r="AXA35" s="82"/>
      <c r="AXB35" s="83"/>
      <c r="AXD35" s="82"/>
      <c r="AXE35" s="80"/>
      <c r="AXF35" s="81"/>
      <c r="AXG35" s="82"/>
      <c r="AXJ35" s="82"/>
      <c r="AXK35" s="82"/>
      <c r="AXM35" s="82"/>
      <c r="AXP35" s="82"/>
      <c r="AXS35" s="82"/>
      <c r="AXT35" s="82"/>
      <c r="AXY35" s="82"/>
      <c r="AYB35" s="82"/>
      <c r="AYC35" s="82"/>
      <c r="AYD35" s="82"/>
      <c r="AYE35" s="82"/>
      <c r="AYF35" s="82"/>
      <c r="AYG35" s="82"/>
      <c r="AYH35" s="82"/>
      <c r="AYZ35" s="82"/>
      <c r="AZA35" s="82"/>
      <c r="AZB35" s="6"/>
      <c r="AZE35" s="7"/>
      <c r="AZF35" s="7"/>
      <c r="AZK35" s="82"/>
      <c r="AZM35" s="7"/>
      <c r="AZN35" s="82"/>
      <c r="AZP35" s="7"/>
      <c r="AZQ35" s="82"/>
      <c r="AZR35" s="82"/>
      <c r="AZS35" s="83"/>
      <c r="AZU35" s="82"/>
      <c r="AZV35" s="80"/>
      <c r="AZW35" s="81"/>
      <c r="AZX35" s="82"/>
      <c r="BAA35" s="82"/>
      <c r="BAB35" s="82"/>
      <c r="BAD35" s="82"/>
      <c r="BAG35" s="82"/>
      <c r="BAJ35" s="82"/>
      <c r="BAK35" s="82"/>
      <c r="BAP35" s="82"/>
      <c r="BAS35" s="82"/>
      <c r="BAT35" s="82"/>
      <c r="BAU35" s="82"/>
      <c r="BAV35" s="82"/>
      <c r="BAW35" s="82"/>
      <c r="BAX35" s="82"/>
      <c r="BAY35" s="82"/>
      <c r="BBQ35" s="82"/>
      <c r="BBR35" s="82"/>
      <c r="BBS35" s="6"/>
      <c r="BBV35" s="7"/>
      <c r="BBW35" s="7"/>
      <c r="BCB35" s="82"/>
      <c r="BCD35" s="7"/>
      <c r="BCE35" s="82"/>
      <c r="BCG35" s="7"/>
      <c r="BCH35" s="82"/>
      <c r="BCI35" s="82"/>
      <c r="BCJ35" s="83"/>
      <c r="BCL35" s="82"/>
      <c r="BCM35" s="80"/>
      <c r="BCN35" s="81"/>
      <c r="BCO35" s="82"/>
      <c r="BCR35" s="82"/>
      <c r="BCS35" s="82"/>
      <c r="BCU35" s="82"/>
      <c r="BCX35" s="82"/>
      <c r="BDA35" s="82"/>
      <c r="BDB35" s="82"/>
      <c r="BDG35" s="82"/>
      <c r="BDJ35" s="82"/>
      <c r="BDK35" s="82"/>
      <c r="BDL35" s="82"/>
      <c r="BDM35" s="82"/>
      <c r="BDN35" s="82"/>
      <c r="BDO35" s="82"/>
      <c r="BDP35" s="82"/>
      <c r="BEH35" s="82"/>
      <c r="BEI35" s="82"/>
      <c r="BEJ35" s="6"/>
      <c r="BEM35" s="7"/>
      <c r="BEN35" s="7"/>
      <c r="BES35" s="82"/>
      <c r="BEU35" s="7"/>
      <c r="BEV35" s="82"/>
      <c r="BEX35" s="7"/>
      <c r="BEY35" s="82"/>
      <c r="BEZ35" s="82"/>
      <c r="BFA35" s="83"/>
      <c r="BFC35" s="82"/>
      <c r="BFD35" s="80"/>
      <c r="BFE35" s="81"/>
      <c r="BFF35" s="82"/>
      <c r="BFI35" s="82"/>
      <c r="BFJ35" s="82"/>
      <c r="BFL35" s="82"/>
      <c r="BFO35" s="82"/>
      <c r="BFR35" s="82"/>
      <c r="BFS35" s="82"/>
      <c r="BFX35" s="82"/>
      <c r="BGA35" s="82"/>
      <c r="BGB35" s="82"/>
      <c r="BGC35" s="82"/>
      <c r="BGD35" s="82"/>
      <c r="BGE35" s="82"/>
      <c r="BGF35" s="82"/>
      <c r="BGG35" s="82"/>
      <c r="BGY35" s="82"/>
      <c r="BGZ35" s="82"/>
      <c r="BHA35" s="6"/>
      <c r="BHD35" s="7"/>
      <c r="BHE35" s="7"/>
      <c r="BHJ35" s="82"/>
      <c r="BHL35" s="7"/>
      <c r="BHM35" s="82"/>
      <c r="BHO35" s="7"/>
      <c r="BHP35" s="82"/>
      <c r="BHQ35" s="82"/>
      <c r="BHR35" s="83"/>
      <c r="BHT35" s="82"/>
      <c r="BHU35" s="80"/>
      <c r="BHV35" s="81"/>
      <c r="BHW35" s="82"/>
      <c r="BHZ35" s="82"/>
      <c r="BIA35" s="82"/>
      <c r="BIC35" s="82"/>
      <c r="BIF35" s="82"/>
      <c r="BII35" s="82"/>
      <c r="BIJ35" s="82"/>
      <c r="BIO35" s="82"/>
      <c r="BIR35" s="82"/>
      <c r="BIS35" s="82"/>
      <c r="BIT35" s="82"/>
      <c r="BIU35" s="82"/>
      <c r="BIV35" s="82"/>
      <c r="BIW35" s="82"/>
      <c r="BIX35" s="82"/>
      <c r="BJP35" s="82"/>
      <c r="BJQ35" s="82"/>
      <c r="BJR35" s="6"/>
      <c r="BJU35" s="7"/>
      <c r="BJV35" s="7"/>
      <c r="BKA35" s="82"/>
      <c r="BKC35" s="7"/>
      <c r="BKD35" s="82"/>
      <c r="BKF35" s="7"/>
      <c r="BKG35" s="82"/>
      <c r="BKH35" s="82"/>
      <c r="BKI35" s="83"/>
      <c r="BKK35" s="82"/>
      <c r="BKL35" s="80"/>
      <c r="BKM35" s="81"/>
      <c r="BKN35" s="82"/>
      <c r="BKQ35" s="82"/>
      <c r="BKR35" s="82"/>
      <c r="BKT35" s="82"/>
      <c r="BKW35" s="82"/>
      <c r="BKZ35" s="82"/>
      <c r="BLA35" s="82"/>
      <c r="BLF35" s="82"/>
      <c r="BLI35" s="82"/>
      <c r="BLJ35" s="82"/>
      <c r="BLK35" s="82"/>
      <c r="BLL35" s="82"/>
      <c r="BLM35" s="82"/>
      <c r="BLN35" s="82"/>
      <c r="BLO35" s="82"/>
      <c r="BMG35" s="82"/>
      <c r="BMH35" s="82"/>
      <c r="BMI35" s="6"/>
      <c r="BML35" s="7"/>
      <c r="BMM35" s="7"/>
      <c r="BMR35" s="82"/>
      <c r="BMT35" s="7"/>
      <c r="BMU35" s="82"/>
      <c r="BMW35" s="7"/>
      <c r="BMX35" s="82"/>
      <c r="BMY35" s="82"/>
      <c r="BMZ35" s="83"/>
      <c r="BNB35" s="82"/>
      <c r="BNC35" s="80"/>
      <c r="BND35" s="81"/>
      <c r="BNE35" s="82"/>
      <c r="BNH35" s="82"/>
      <c r="BNI35" s="82"/>
      <c r="BNK35" s="82"/>
      <c r="BNN35" s="82"/>
      <c r="BNQ35" s="82"/>
      <c r="BNR35" s="82"/>
      <c r="BNW35" s="82"/>
      <c r="BNZ35" s="82"/>
      <c r="BOA35" s="82"/>
      <c r="BOB35" s="82"/>
      <c r="BOC35" s="82"/>
      <c r="BOD35" s="82"/>
      <c r="BOE35" s="82"/>
      <c r="BOF35" s="82"/>
      <c r="BOX35" s="82"/>
      <c r="BOY35" s="82"/>
      <c r="BOZ35" s="6"/>
      <c r="BPC35" s="7"/>
      <c r="BPD35" s="7"/>
      <c r="BPI35" s="82"/>
      <c r="BPK35" s="7"/>
      <c r="BPL35" s="82"/>
      <c r="BPN35" s="7"/>
      <c r="BPO35" s="82"/>
      <c r="BPP35" s="82"/>
      <c r="BPQ35" s="83"/>
      <c r="BPS35" s="82"/>
      <c r="BPT35" s="80"/>
      <c r="BPU35" s="81"/>
      <c r="BPV35" s="82"/>
      <c r="BPY35" s="82"/>
      <c r="BPZ35" s="82"/>
      <c r="BQB35" s="82"/>
      <c r="BQE35" s="82"/>
      <c r="BQH35" s="82"/>
      <c r="BQI35" s="82"/>
      <c r="BQN35" s="82"/>
      <c r="BQQ35" s="82"/>
      <c r="BQR35" s="82"/>
      <c r="BQS35" s="82"/>
      <c r="BQT35" s="82"/>
      <c r="BQU35" s="82"/>
      <c r="BQV35" s="82"/>
      <c r="BQW35" s="82"/>
      <c r="BRO35" s="82"/>
      <c r="BRP35" s="82"/>
      <c r="BRQ35" s="6"/>
      <c r="BRT35" s="7"/>
      <c r="BRU35" s="7"/>
      <c r="BRZ35" s="82"/>
      <c r="BSB35" s="7"/>
      <c r="BSC35" s="82"/>
      <c r="BSE35" s="7"/>
      <c r="BSF35" s="82"/>
      <c r="BSG35" s="82"/>
      <c r="BSH35" s="83"/>
      <c r="BSJ35" s="82"/>
      <c r="BSK35" s="80"/>
      <c r="BSL35" s="81"/>
      <c r="BSM35" s="82"/>
      <c r="BSP35" s="82"/>
      <c r="BSQ35" s="82"/>
      <c r="BSS35" s="82"/>
      <c r="BSV35" s="82"/>
      <c r="BSY35" s="82"/>
      <c r="BSZ35" s="82"/>
      <c r="BTE35" s="82"/>
      <c r="BTH35" s="82"/>
      <c r="BTI35" s="82"/>
      <c r="BTJ35" s="82"/>
      <c r="BTK35" s="82"/>
      <c r="BTL35" s="82"/>
      <c r="BTM35" s="82"/>
      <c r="BTN35" s="82"/>
      <c r="BUF35" s="82"/>
      <c r="BUG35" s="82"/>
      <c r="BUH35" s="6"/>
      <c r="BUK35" s="7"/>
      <c r="BUL35" s="7"/>
      <c r="BUQ35" s="82"/>
      <c r="BUS35" s="7"/>
      <c r="BUT35" s="82"/>
      <c r="BUV35" s="7"/>
      <c r="BUW35" s="82"/>
      <c r="BUX35" s="82"/>
      <c r="BUY35" s="83"/>
      <c r="BVA35" s="82"/>
      <c r="BVB35" s="80"/>
      <c r="BVC35" s="81"/>
      <c r="BVD35" s="82"/>
      <c r="BVG35" s="82"/>
      <c r="BVH35" s="82"/>
      <c r="BVJ35" s="82"/>
      <c r="BVM35" s="82"/>
      <c r="BVP35" s="82"/>
      <c r="BVQ35" s="82"/>
      <c r="BVV35" s="82"/>
      <c r="BVY35" s="82"/>
      <c r="BVZ35" s="82"/>
      <c r="BWA35" s="82"/>
      <c r="BWB35" s="82"/>
      <c r="BWC35" s="82"/>
      <c r="BWD35" s="82"/>
      <c r="BWE35" s="82"/>
      <c r="BWW35" s="82"/>
      <c r="BWX35" s="82"/>
      <c r="BWY35" s="6"/>
      <c r="BXB35" s="7"/>
      <c r="BXC35" s="7"/>
      <c r="BXH35" s="82"/>
      <c r="BXJ35" s="7"/>
      <c r="BXK35" s="82"/>
      <c r="BXM35" s="7"/>
      <c r="BXN35" s="82"/>
      <c r="BXO35" s="82"/>
      <c r="BXP35" s="83"/>
      <c r="BXR35" s="82"/>
      <c r="BXS35" s="80"/>
      <c r="BXT35" s="81"/>
      <c r="BXU35" s="82"/>
      <c r="BXX35" s="82"/>
      <c r="BXY35" s="82"/>
      <c r="BYA35" s="82"/>
      <c r="BYD35" s="82"/>
      <c r="BYG35" s="82"/>
      <c r="BYH35" s="82"/>
      <c r="BYM35" s="82"/>
      <c r="BYP35" s="82"/>
      <c r="BYQ35" s="82"/>
      <c r="BYR35" s="82"/>
      <c r="BYS35" s="82"/>
      <c r="BYT35" s="82"/>
      <c r="BYU35" s="82"/>
      <c r="BYV35" s="82"/>
      <c r="BZN35" s="82"/>
      <c r="BZO35" s="82"/>
      <c r="BZP35" s="6"/>
      <c r="BZS35" s="7"/>
      <c r="BZT35" s="7"/>
      <c r="BZY35" s="82"/>
      <c r="CAA35" s="7"/>
      <c r="CAB35" s="82"/>
      <c r="CAD35" s="7"/>
      <c r="CAE35" s="82"/>
      <c r="CAF35" s="82"/>
      <c r="CAG35" s="83"/>
      <c r="CAI35" s="82"/>
      <c r="CAJ35" s="80"/>
      <c r="CAK35" s="81"/>
      <c r="CAL35" s="82"/>
      <c r="CAO35" s="82"/>
      <c r="CAP35" s="82"/>
      <c r="CAR35" s="82"/>
      <c r="CAU35" s="82"/>
      <c r="CAX35" s="82"/>
      <c r="CAY35" s="82"/>
      <c r="CBD35" s="82"/>
      <c r="CBG35" s="82"/>
      <c r="CBH35" s="82"/>
      <c r="CBI35" s="82"/>
      <c r="CBJ35" s="82"/>
      <c r="CBK35" s="82"/>
      <c r="CBL35" s="82"/>
      <c r="CBM35" s="82"/>
      <c r="CCE35" s="82"/>
      <c r="CCF35" s="82"/>
      <c r="CCG35" s="6"/>
      <c r="CCJ35" s="7"/>
      <c r="CCK35" s="7"/>
      <c r="CCP35" s="82"/>
      <c r="CCR35" s="7"/>
      <c r="CCS35" s="82"/>
      <c r="CCU35" s="7"/>
      <c r="CCV35" s="82"/>
      <c r="CCW35" s="82"/>
      <c r="CCX35" s="83"/>
      <c r="CCZ35" s="82"/>
      <c r="CDA35" s="80"/>
      <c r="CDB35" s="81"/>
      <c r="CDC35" s="82"/>
      <c r="CDF35" s="82"/>
      <c r="CDG35" s="82"/>
      <c r="CDI35" s="82"/>
      <c r="CDL35" s="82"/>
      <c r="CDO35" s="82"/>
      <c r="CDP35" s="82"/>
      <c r="CDU35" s="82"/>
      <c r="CDX35" s="82"/>
      <c r="CDY35" s="82"/>
      <c r="CDZ35" s="82"/>
      <c r="CEA35" s="82"/>
      <c r="CEB35" s="82"/>
      <c r="CEC35" s="82"/>
      <c r="CED35" s="82"/>
      <c r="CEV35" s="82"/>
      <c r="CEW35" s="82"/>
      <c r="CEX35" s="6"/>
      <c r="CFA35" s="7"/>
      <c r="CFB35" s="7"/>
      <c r="CFG35" s="82"/>
      <c r="CFI35" s="7"/>
      <c r="CFJ35" s="82"/>
      <c r="CFL35" s="7"/>
      <c r="CFM35" s="82"/>
      <c r="CFN35" s="82"/>
      <c r="CFO35" s="83"/>
      <c r="CFQ35" s="82"/>
      <c r="CFR35" s="80"/>
      <c r="CFS35" s="81"/>
      <c r="CFT35" s="82"/>
      <c r="CFW35" s="82"/>
      <c r="CFX35" s="82"/>
      <c r="CFZ35" s="82"/>
      <c r="CGC35" s="82"/>
      <c r="CGF35" s="82"/>
      <c r="CGG35" s="82"/>
      <c r="CGL35" s="82"/>
      <c r="CGO35" s="82"/>
      <c r="CGP35" s="82"/>
      <c r="CGQ35" s="82"/>
      <c r="CGR35" s="82"/>
      <c r="CGS35" s="82"/>
      <c r="CGT35" s="82"/>
      <c r="CGU35" s="82"/>
      <c r="CHM35" s="82"/>
      <c r="CHN35" s="82"/>
      <c r="CHO35" s="6"/>
      <c r="CHR35" s="7"/>
      <c r="CHS35" s="7"/>
      <c r="CHX35" s="82"/>
      <c r="CHZ35" s="7"/>
      <c r="CIA35" s="82"/>
      <c r="CIC35" s="7"/>
      <c r="CID35" s="82"/>
      <c r="CIE35" s="82"/>
      <c r="CIF35" s="83"/>
      <c r="CIH35" s="82"/>
      <c r="CII35" s="80"/>
      <c r="CIJ35" s="81"/>
      <c r="CIK35" s="82"/>
      <c r="CIN35" s="82"/>
      <c r="CIO35" s="82"/>
      <c r="CIQ35" s="82"/>
      <c r="CIT35" s="82"/>
      <c r="CIW35" s="82"/>
      <c r="CIX35" s="82"/>
      <c r="CJC35" s="82"/>
      <c r="CJF35" s="82"/>
      <c r="CJG35" s="82"/>
      <c r="CJH35" s="82"/>
      <c r="CJI35" s="82"/>
      <c r="CJJ35" s="82"/>
      <c r="CJK35" s="82"/>
      <c r="CJL35" s="82"/>
      <c r="CKD35" s="82"/>
      <c r="CKE35" s="82"/>
      <c r="CKF35" s="6"/>
      <c r="CKI35" s="7"/>
      <c r="CKJ35" s="7"/>
      <c r="CKO35" s="82"/>
      <c r="CKQ35" s="7"/>
      <c r="CKR35" s="82"/>
      <c r="CKT35" s="7"/>
      <c r="CKU35" s="82"/>
      <c r="CKV35" s="82"/>
      <c r="CKW35" s="83"/>
      <c r="CKY35" s="82"/>
      <c r="CKZ35" s="80"/>
      <c r="CLA35" s="81"/>
      <c r="CLB35" s="82"/>
      <c r="CLE35" s="82"/>
      <c r="CLF35" s="82"/>
      <c r="CLH35" s="82"/>
      <c r="CLK35" s="82"/>
      <c r="CLN35" s="82"/>
      <c r="CLO35" s="82"/>
      <c r="CLT35" s="82"/>
      <c r="CLW35" s="82"/>
      <c r="CLX35" s="82"/>
      <c r="CLY35" s="82"/>
      <c r="CLZ35" s="82"/>
      <c r="CMA35" s="82"/>
      <c r="CMB35" s="82"/>
      <c r="CMC35" s="82"/>
      <c r="CMU35" s="82"/>
      <c r="CMV35" s="82"/>
      <c r="CMW35" s="6"/>
      <c r="CMZ35" s="7"/>
      <c r="CNA35" s="7"/>
      <c r="CNF35" s="82"/>
      <c r="CNH35" s="7"/>
      <c r="CNI35" s="82"/>
      <c r="CNK35" s="7"/>
      <c r="CNL35" s="82"/>
      <c r="CNM35" s="82"/>
      <c r="CNN35" s="83"/>
      <c r="CNP35" s="82"/>
      <c r="CNQ35" s="80"/>
      <c r="CNR35" s="81"/>
      <c r="CNS35" s="82"/>
      <c r="CNV35" s="82"/>
      <c r="CNW35" s="82"/>
      <c r="CNY35" s="82"/>
      <c r="COB35" s="82"/>
      <c r="COE35" s="82"/>
      <c r="COF35" s="82"/>
      <c r="COK35" s="82"/>
      <c r="CON35" s="82"/>
      <c r="COO35" s="82"/>
      <c r="COP35" s="82"/>
      <c r="COQ35" s="82"/>
      <c r="COR35" s="82"/>
      <c r="COS35" s="82"/>
      <c r="COT35" s="82"/>
      <c r="CPL35" s="82"/>
      <c r="CPM35" s="82"/>
      <c r="CPN35" s="6"/>
      <c r="CPQ35" s="7"/>
      <c r="CPR35" s="7"/>
      <c r="CPW35" s="82"/>
      <c r="CPY35" s="7"/>
      <c r="CPZ35" s="82"/>
      <c r="CQB35" s="7"/>
      <c r="CQC35" s="82"/>
      <c r="CQD35" s="82"/>
      <c r="CQE35" s="83"/>
      <c r="CQG35" s="82"/>
      <c r="CQH35" s="80"/>
      <c r="CQI35" s="81"/>
      <c r="CQJ35" s="82"/>
      <c r="CQM35" s="82"/>
      <c r="CQN35" s="82"/>
      <c r="CQP35" s="82"/>
      <c r="CQS35" s="82"/>
      <c r="CQV35" s="82"/>
      <c r="CQW35" s="82"/>
      <c r="CRB35" s="82"/>
      <c r="CRE35" s="82"/>
      <c r="CRF35" s="82"/>
      <c r="CRG35" s="82"/>
      <c r="CRH35" s="82"/>
      <c r="CRI35" s="82"/>
      <c r="CRJ35" s="82"/>
      <c r="CRK35" s="82"/>
      <c r="CSC35" s="82"/>
      <c r="CSD35" s="82"/>
      <c r="CSE35" s="6"/>
      <c r="CSH35" s="7"/>
      <c r="CSI35" s="7"/>
      <c r="CSN35" s="82"/>
      <c r="CSP35" s="7"/>
      <c r="CSQ35" s="82"/>
      <c r="CSS35" s="7"/>
      <c r="CST35" s="82"/>
      <c r="CSU35" s="82"/>
      <c r="CSV35" s="83"/>
      <c r="CSX35" s="82"/>
      <c r="CSY35" s="80"/>
      <c r="CSZ35" s="81"/>
      <c r="CTA35" s="82"/>
      <c r="CTD35" s="82"/>
      <c r="CTE35" s="82"/>
      <c r="CTG35" s="82"/>
      <c r="CTJ35" s="82"/>
      <c r="CTM35" s="82"/>
      <c r="CTN35" s="82"/>
      <c r="CTS35" s="82"/>
      <c r="CTV35" s="82"/>
      <c r="CTW35" s="82"/>
      <c r="CTX35" s="82"/>
      <c r="CTY35" s="82"/>
      <c r="CTZ35" s="82"/>
      <c r="CUA35" s="82"/>
      <c r="CUB35" s="82"/>
      <c r="CUT35" s="82"/>
      <c r="CUU35" s="82"/>
      <c r="CUV35" s="6"/>
      <c r="CUY35" s="7"/>
      <c r="CUZ35" s="7"/>
      <c r="CVE35" s="82"/>
      <c r="CVG35" s="7"/>
      <c r="CVH35" s="82"/>
      <c r="CVJ35" s="7"/>
      <c r="CVK35" s="82"/>
      <c r="CVL35" s="82"/>
      <c r="CVM35" s="83"/>
      <c r="CVO35" s="82"/>
      <c r="CVP35" s="80"/>
      <c r="CVQ35" s="81"/>
      <c r="CVR35" s="82"/>
      <c r="CVU35" s="82"/>
      <c r="CVV35" s="82"/>
      <c r="CVX35" s="82"/>
      <c r="CWA35" s="82"/>
      <c r="CWD35" s="82"/>
      <c r="CWE35" s="82"/>
      <c r="CWJ35" s="82"/>
      <c r="CWM35" s="82"/>
      <c r="CWN35" s="82"/>
      <c r="CWO35" s="82"/>
      <c r="CWP35" s="82"/>
      <c r="CWQ35" s="82"/>
      <c r="CWR35" s="82"/>
      <c r="CWS35" s="82"/>
      <c r="CXK35" s="82"/>
      <c r="CXL35" s="82"/>
      <c r="CXM35" s="6"/>
      <c r="CXP35" s="7"/>
      <c r="CXQ35" s="7"/>
      <c r="CXV35" s="82"/>
      <c r="CXX35" s="7"/>
      <c r="CXY35" s="82"/>
      <c r="CYA35" s="7"/>
      <c r="CYB35" s="82"/>
      <c r="CYC35" s="82"/>
      <c r="CYD35" s="83"/>
      <c r="CYF35" s="82"/>
      <c r="CYG35" s="80"/>
      <c r="CYH35" s="81"/>
      <c r="CYI35" s="82"/>
      <c r="CYL35" s="82"/>
      <c r="CYM35" s="82"/>
      <c r="CYO35" s="82"/>
      <c r="CYR35" s="82"/>
      <c r="CYU35" s="82"/>
      <c r="CYV35" s="82"/>
      <c r="CZA35" s="82"/>
      <c r="CZD35" s="82"/>
      <c r="CZE35" s="82"/>
      <c r="CZF35" s="82"/>
      <c r="CZG35" s="82"/>
      <c r="CZH35" s="82"/>
      <c r="CZI35" s="82"/>
      <c r="CZJ35" s="82"/>
      <c r="DAB35" s="82"/>
      <c r="DAC35" s="82"/>
      <c r="DAD35" s="6"/>
      <c r="DAG35" s="7"/>
      <c r="DAH35" s="7"/>
      <c r="DAM35" s="82"/>
      <c r="DAO35" s="7"/>
      <c r="DAP35" s="82"/>
      <c r="DAR35" s="7"/>
      <c r="DAS35" s="82"/>
      <c r="DAT35" s="82"/>
      <c r="DAU35" s="83"/>
      <c r="DAW35" s="82"/>
      <c r="DAX35" s="80"/>
      <c r="DAY35" s="81"/>
      <c r="DAZ35" s="82"/>
      <c r="DBC35" s="82"/>
      <c r="DBD35" s="82"/>
      <c r="DBF35" s="82"/>
      <c r="DBI35" s="82"/>
      <c r="DBL35" s="82"/>
      <c r="DBM35" s="82"/>
      <c r="DBR35" s="82"/>
      <c r="DBU35" s="82"/>
      <c r="DBV35" s="82"/>
      <c r="DBW35" s="82"/>
      <c r="DBX35" s="82"/>
      <c r="DBY35" s="82"/>
      <c r="DBZ35" s="82"/>
      <c r="DCA35" s="82"/>
      <c r="DCS35" s="82"/>
      <c r="DCT35" s="82"/>
      <c r="DCU35" s="6"/>
      <c r="DCX35" s="7"/>
      <c r="DCY35" s="7"/>
      <c r="DDD35" s="82"/>
      <c r="DDF35" s="7"/>
      <c r="DDG35" s="82"/>
      <c r="DDI35" s="7"/>
      <c r="DDJ35" s="82"/>
      <c r="DDK35" s="82"/>
      <c r="DDL35" s="83"/>
      <c r="DDN35" s="82"/>
      <c r="DDO35" s="80"/>
      <c r="DDP35" s="81"/>
      <c r="DDQ35" s="82"/>
      <c r="DDT35" s="82"/>
      <c r="DDU35" s="82"/>
      <c r="DDW35" s="82"/>
      <c r="DDZ35" s="82"/>
      <c r="DEC35" s="82"/>
      <c r="DED35" s="82"/>
      <c r="DEI35" s="82"/>
      <c r="DEL35" s="82"/>
      <c r="DEM35" s="82"/>
      <c r="DEN35" s="82"/>
      <c r="DEO35" s="82"/>
      <c r="DEP35" s="82"/>
      <c r="DEQ35" s="82"/>
      <c r="DER35" s="82"/>
      <c r="DFJ35" s="82"/>
      <c r="DFK35" s="82"/>
      <c r="DFL35" s="6"/>
      <c r="DFO35" s="7"/>
      <c r="DFP35" s="7"/>
      <c r="DFU35" s="82"/>
      <c r="DFW35" s="7"/>
      <c r="DFX35" s="82"/>
      <c r="DFZ35" s="7"/>
      <c r="DGA35" s="82"/>
      <c r="DGB35" s="82"/>
      <c r="DGC35" s="83"/>
      <c r="DGE35" s="82"/>
      <c r="DGF35" s="80"/>
      <c r="DGG35" s="81"/>
      <c r="DGH35" s="82"/>
      <c r="DGK35" s="82"/>
      <c r="DGL35" s="82"/>
      <c r="DGN35" s="82"/>
      <c r="DGQ35" s="82"/>
      <c r="DGT35" s="82"/>
      <c r="DGU35" s="82"/>
      <c r="DGZ35" s="82"/>
      <c r="DHC35" s="82"/>
      <c r="DHD35" s="82"/>
      <c r="DHE35" s="82"/>
      <c r="DHF35" s="82"/>
      <c r="DHG35" s="82"/>
      <c r="DHH35" s="82"/>
      <c r="DHI35" s="82"/>
      <c r="DIA35" s="82"/>
      <c r="DIB35" s="82"/>
      <c r="DIC35" s="6"/>
      <c r="DIF35" s="7"/>
      <c r="DIG35" s="7"/>
      <c r="DIL35" s="82"/>
      <c r="DIN35" s="7"/>
      <c r="DIO35" s="82"/>
      <c r="DIQ35" s="7"/>
      <c r="DIR35" s="82"/>
      <c r="DIS35" s="82"/>
      <c r="DIT35" s="83"/>
      <c r="DIV35" s="82"/>
      <c r="DIW35" s="80"/>
      <c r="DIX35" s="81"/>
      <c r="DIY35" s="82"/>
      <c r="DJB35" s="82"/>
      <c r="DJC35" s="82"/>
      <c r="DJE35" s="82"/>
      <c r="DJH35" s="82"/>
      <c r="DJK35" s="82"/>
      <c r="DJL35" s="82"/>
      <c r="DJQ35" s="82"/>
      <c r="DJT35" s="82"/>
      <c r="DJU35" s="82"/>
      <c r="DJV35" s="82"/>
      <c r="DJW35" s="82"/>
      <c r="DJX35" s="82"/>
      <c r="DJY35" s="82"/>
      <c r="DJZ35" s="82"/>
      <c r="DKR35" s="82"/>
      <c r="DKS35" s="82"/>
      <c r="DKT35" s="6"/>
      <c r="DKW35" s="7"/>
      <c r="DKX35" s="7"/>
      <c r="DLC35" s="82"/>
      <c r="DLE35" s="7"/>
      <c r="DLF35" s="82"/>
      <c r="DLH35" s="7"/>
      <c r="DLI35" s="82"/>
      <c r="DLJ35" s="82"/>
      <c r="DLK35" s="83"/>
      <c r="DLM35" s="82"/>
      <c r="DLN35" s="80"/>
      <c r="DLO35" s="81"/>
      <c r="DLP35" s="82"/>
      <c r="DLS35" s="82"/>
      <c r="DLT35" s="82"/>
      <c r="DLV35" s="82"/>
      <c r="DLY35" s="82"/>
      <c r="DMB35" s="82"/>
      <c r="DMC35" s="82"/>
      <c r="DMH35" s="82"/>
      <c r="DMK35" s="82"/>
      <c r="DML35" s="82"/>
      <c r="DMM35" s="82"/>
      <c r="DMN35" s="82"/>
      <c r="DMO35" s="82"/>
      <c r="DMP35" s="82"/>
      <c r="DMQ35" s="82"/>
      <c r="DNI35" s="82"/>
      <c r="DNJ35" s="82"/>
      <c r="DNK35" s="6"/>
      <c r="DNN35" s="7"/>
      <c r="DNO35" s="7"/>
      <c r="DNT35" s="82"/>
      <c r="DNV35" s="7"/>
      <c r="DNW35" s="82"/>
      <c r="DNY35" s="7"/>
      <c r="DNZ35" s="82"/>
      <c r="DOA35" s="82"/>
      <c r="DOB35" s="83"/>
      <c r="DOD35" s="82"/>
      <c r="DOE35" s="80"/>
      <c r="DOF35" s="81"/>
      <c r="DOG35" s="82"/>
      <c r="DOJ35" s="82"/>
      <c r="DOK35" s="82"/>
      <c r="DOM35" s="82"/>
      <c r="DOP35" s="82"/>
      <c r="DOS35" s="82"/>
      <c r="DOT35" s="82"/>
      <c r="DOY35" s="82"/>
      <c r="DPB35" s="82"/>
      <c r="DPC35" s="82"/>
      <c r="DPD35" s="82"/>
      <c r="DPE35" s="82"/>
      <c r="DPF35" s="82"/>
      <c r="DPG35" s="82"/>
      <c r="DPH35" s="82"/>
      <c r="DPZ35" s="82"/>
      <c r="DQA35" s="82"/>
      <c r="DQB35" s="6"/>
      <c r="DQE35" s="7"/>
      <c r="DQF35" s="7"/>
      <c r="DQK35" s="82"/>
      <c r="DQM35" s="7"/>
      <c r="DQN35" s="82"/>
      <c r="DQP35" s="7"/>
      <c r="DQQ35" s="82"/>
      <c r="DQR35" s="82"/>
      <c r="DQS35" s="83"/>
      <c r="DQU35" s="82"/>
      <c r="DQV35" s="80"/>
      <c r="DQW35" s="81"/>
      <c r="DQX35" s="82"/>
      <c r="DRA35" s="82"/>
      <c r="DRB35" s="82"/>
      <c r="DRD35" s="82"/>
      <c r="DRG35" s="82"/>
      <c r="DRJ35" s="82"/>
      <c r="DRK35" s="82"/>
      <c r="DRP35" s="82"/>
      <c r="DRS35" s="82"/>
      <c r="DRT35" s="82"/>
      <c r="DRU35" s="82"/>
      <c r="DRV35" s="82"/>
      <c r="DRW35" s="82"/>
      <c r="DRX35" s="82"/>
      <c r="DRY35" s="82"/>
      <c r="DSQ35" s="82"/>
      <c r="DSR35" s="82"/>
      <c r="DSS35" s="6"/>
      <c r="DSV35" s="7"/>
      <c r="DSW35" s="7"/>
      <c r="DTB35" s="82"/>
      <c r="DTD35" s="7"/>
      <c r="DTE35" s="82"/>
      <c r="DTG35" s="7"/>
      <c r="DTH35" s="82"/>
      <c r="DTI35" s="82"/>
      <c r="DTJ35" s="83"/>
      <c r="DTL35" s="82"/>
      <c r="DTM35" s="80"/>
      <c r="DTN35" s="81"/>
      <c r="DTO35" s="82"/>
      <c r="DTR35" s="82"/>
      <c r="DTS35" s="82"/>
      <c r="DTU35" s="82"/>
      <c r="DTX35" s="82"/>
      <c r="DUA35" s="82"/>
      <c r="DUB35" s="82"/>
      <c r="DUG35" s="82"/>
      <c r="DUJ35" s="82"/>
      <c r="DUK35" s="82"/>
      <c r="DUL35" s="82"/>
      <c r="DUM35" s="82"/>
      <c r="DUN35" s="82"/>
      <c r="DUO35" s="82"/>
      <c r="DUP35" s="82"/>
      <c r="DVH35" s="82"/>
      <c r="DVI35" s="82"/>
      <c r="DVJ35" s="6"/>
      <c r="DVM35" s="7"/>
      <c r="DVN35" s="7"/>
      <c r="DVS35" s="82"/>
      <c r="DVU35" s="7"/>
      <c r="DVV35" s="82"/>
      <c r="DVX35" s="7"/>
      <c r="DVY35" s="82"/>
      <c r="DVZ35" s="82"/>
      <c r="DWA35" s="83"/>
      <c r="DWC35" s="82"/>
      <c r="DWD35" s="80"/>
      <c r="DWE35" s="81"/>
      <c r="DWF35" s="82"/>
      <c r="DWI35" s="82"/>
      <c r="DWJ35" s="82"/>
      <c r="DWL35" s="82"/>
      <c r="DWO35" s="82"/>
      <c r="DWR35" s="82"/>
      <c r="DWS35" s="82"/>
      <c r="DWX35" s="82"/>
      <c r="DXA35" s="82"/>
      <c r="DXB35" s="82"/>
      <c r="DXC35" s="82"/>
      <c r="DXD35" s="82"/>
      <c r="DXE35" s="82"/>
      <c r="DXF35" s="82"/>
      <c r="DXG35" s="82"/>
      <c r="DXY35" s="82"/>
      <c r="DXZ35" s="82"/>
      <c r="DYA35" s="6"/>
      <c r="DYD35" s="7"/>
      <c r="DYE35" s="7"/>
      <c r="DYJ35" s="82"/>
      <c r="DYL35" s="7"/>
      <c r="DYM35" s="82"/>
      <c r="DYO35" s="7"/>
      <c r="DYP35" s="82"/>
      <c r="DYQ35" s="82"/>
      <c r="DYR35" s="83"/>
      <c r="DYT35" s="82"/>
      <c r="DYU35" s="80"/>
      <c r="DYV35" s="81"/>
      <c r="DYW35" s="82"/>
      <c r="DYZ35" s="82"/>
      <c r="DZA35" s="82"/>
      <c r="DZC35" s="82"/>
      <c r="DZF35" s="82"/>
      <c r="DZI35" s="82"/>
      <c r="DZJ35" s="82"/>
      <c r="DZO35" s="82"/>
      <c r="DZR35" s="82"/>
      <c r="DZS35" s="82"/>
      <c r="DZT35" s="82"/>
      <c r="DZU35" s="82"/>
      <c r="DZV35" s="82"/>
      <c r="DZW35" s="82"/>
      <c r="DZX35" s="82"/>
      <c r="EAP35" s="82"/>
      <c r="EAQ35" s="82"/>
      <c r="EAR35" s="6"/>
      <c r="EAU35" s="7"/>
      <c r="EAV35" s="7"/>
      <c r="EBA35" s="82"/>
      <c r="EBC35" s="7"/>
      <c r="EBD35" s="82"/>
      <c r="EBF35" s="7"/>
      <c r="EBG35" s="82"/>
      <c r="EBH35" s="82"/>
      <c r="EBI35" s="83"/>
      <c r="EBK35" s="82"/>
      <c r="EBL35" s="80"/>
      <c r="EBM35" s="81"/>
      <c r="EBN35" s="82"/>
      <c r="EBQ35" s="82"/>
      <c r="EBR35" s="82"/>
      <c r="EBT35" s="82"/>
      <c r="EBW35" s="82"/>
      <c r="EBZ35" s="82"/>
      <c r="ECA35" s="82"/>
      <c r="ECF35" s="82"/>
      <c r="ECI35" s="82"/>
      <c r="ECJ35" s="82"/>
      <c r="ECK35" s="82"/>
      <c r="ECL35" s="82"/>
      <c r="ECM35" s="82"/>
      <c r="ECN35" s="82"/>
      <c r="ECO35" s="82"/>
      <c r="EDG35" s="82"/>
      <c r="EDH35" s="82"/>
      <c r="EDI35" s="6"/>
      <c r="EDL35" s="7"/>
      <c r="EDM35" s="7"/>
      <c r="EDR35" s="82"/>
      <c r="EDT35" s="7"/>
      <c r="EDU35" s="82"/>
      <c r="EDW35" s="7"/>
      <c r="EDX35" s="82"/>
      <c r="EDY35" s="82"/>
      <c r="EDZ35" s="83"/>
      <c r="EEB35" s="82"/>
      <c r="EEC35" s="80"/>
      <c r="EED35" s="81"/>
      <c r="EEE35" s="82"/>
      <c r="EEH35" s="82"/>
      <c r="EEI35" s="82"/>
      <c r="EEK35" s="82"/>
      <c r="EEN35" s="82"/>
      <c r="EEQ35" s="82"/>
      <c r="EER35" s="82"/>
      <c r="EEW35" s="82"/>
      <c r="EEZ35" s="82"/>
      <c r="EFA35" s="82"/>
      <c r="EFB35" s="82"/>
      <c r="EFC35" s="82"/>
      <c r="EFD35" s="82"/>
      <c r="EFE35" s="82"/>
      <c r="EFF35" s="82"/>
      <c r="EFX35" s="82"/>
      <c r="EFY35" s="82"/>
      <c r="EFZ35" s="6"/>
      <c r="EGC35" s="7"/>
      <c r="EGD35" s="7"/>
      <c r="EGI35" s="82"/>
      <c r="EGK35" s="7"/>
      <c r="EGL35" s="82"/>
      <c r="EGN35" s="7"/>
      <c r="EGO35" s="82"/>
      <c r="EGP35" s="82"/>
      <c r="EGQ35" s="83"/>
      <c r="EGS35" s="82"/>
      <c r="EGT35" s="80"/>
      <c r="EGU35" s="81"/>
      <c r="EGV35" s="82"/>
      <c r="EGY35" s="82"/>
      <c r="EGZ35" s="82"/>
      <c r="EHB35" s="82"/>
      <c r="EHE35" s="82"/>
      <c r="EHH35" s="82"/>
      <c r="EHI35" s="82"/>
      <c r="EHN35" s="82"/>
      <c r="EHQ35" s="82"/>
      <c r="EHR35" s="82"/>
      <c r="EHS35" s="82"/>
      <c r="EHT35" s="82"/>
      <c r="EHU35" s="82"/>
      <c r="EHV35" s="82"/>
      <c r="EHW35" s="82"/>
      <c r="EIO35" s="82"/>
      <c r="EIP35" s="82"/>
      <c r="EIQ35" s="6"/>
      <c r="EIT35" s="7"/>
      <c r="EIU35" s="7"/>
      <c r="EIZ35" s="82"/>
      <c r="EJB35" s="7"/>
      <c r="EJC35" s="82"/>
      <c r="EJE35" s="7"/>
      <c r="EJF35" s="82"/>
      <c r="EJG35" s="82"/>
      <c r="EJH35" s="83"/>
      <c r="EJJ35" s="82"/>
      <c r="EJK35" s="80"/>
      <c r="EJL35" s="81"/>
      <c r="EJM35" s="82"/>
      <c r="EJP35" s="82"/>
      <c r="EJQ35" s="82"/>
      <c r="EJS35" s="82"/>
      <c r="EJV35" s="82"/>
      <c r="EJY35" s="82"/>
      <c r="EJZ35" s="82"/>
      <c r="EKE35" s="82"/>
      <c r="EKH35" s="82"/>
      <c r="EKI35" s="82"/>
      <c r="EKJ35" s="82"/>
      <c r="EKK35" s="82"/>
      <c r="EKL35" s="82"/>
      <c r="EKM35" s="82"/>
      <c r="EKN35" s="82"/>
      <c r="ELF35" s="82"/>
      <c r="ELG35" s="82"/>
      <c r="ELH35" s="6"/>
      <c r="ELK35" s="7"/>
      <c r="ELL35" s="7"/>
      <c r="ELQ35" s="82"/>
      <c r="ELS35" s="7"/>
      <c r="ELT35" s="82"/>
      <c r="ELV35" s="7"/>
      <c r="ELW35" s="82"/>
      <c r="ELX35" s="82"/>
      <c r="ELY35" s="83"/>
      <c r="EMA35" s="82"/>
      <c r="EMB35" s="80"/>
      <c r="EMC35" s="81"/>
      <c r="EMD35" s="82"/>
      <c r="EMG35" s="82"/>
      <c r="EMH35" s="82"/>
      <c r="EMJ35" s="82"/>
      <c r="EMM35" s="82"/>
      <c r="EMP35" s="82"/>
      <c r="EMQ35" s="82"/>
      <c r="EMV35" s="82"/>
      <c r="EMY35" s="82"/>
      <c r="EMZ35" s="82"/>
      <c r="ENA35" s="82"/>
      <c r="ENB35" s="82"/>
      <c r="ENC35" s="82"/>
      <c r="END35" s="82"/>
      <c r="ENE35" s="82"/>
      <c r="ENW35" s="82"/>
      <c r="ENX35" s="82"/>
      <c r="ENY35" s="6"/>
      <c r="EOB35" s="7"/>
      <c r="EOC35" s="7"/>
      <c r="EOH35" s="82"/>
      <c r="EOJ35" s="7"/>
      <c r="EOK35" s="82"/>
      <c r="EOM35" s="7"/>
      <c r="EON35" s="82"/>
      <c r="EOO35" s="82"/>
      <c r="EOP35" s="83"/>
      <c r="EOR35" s="82"/>
      <c r="EOS35" s="80"/>
      <c r="EOT35" s="81"/>
      <c r="EOU35" s="82"/>
      <c r="EOX35" s="82"/>
      <c r="EOY35" s="82"/>
      <c r="EPA35" s="82"/>
      <c r="EPD35" s="82"/>
      <c r="EPG35" s="82"/>
      <c r="EPH35" s="82"/>
      <c r="EPM35" s="82"/>
      <c r="EPP35" s="82"/>
      <c r="EPQ35" s="82"/>
      <c r="EPR35" s="82"/>
      <c r="EPS35" s="82"/>
      <c r="EPT35" s="82"/>
      <c r="EPU35" s="82"/>
      <c r="EPV35" s="82"/>
      <c r="EQN35" s="82"/>
      <c r="EQO35" s="82"/>
      <c r="EQP35" s="6"/>
      <c r="EQS35" s="7"/>
      <c r="EQT35" s="7"/>
      <c r="EQY35" s="82"/>
      <c r="ERA35" s="7"/>
      <c r="ERB35" s="82"/>
      <c r="ERD35" s="7"/>
      <c r="ERE35" s="82"/>
      <c r="ERF35" s="82"/>
      <c r="ERG35" s="83"/>
      <c r="ERI35" s="82"/>
      <c r="ERJ35" s="80"/>
      <c r="ERK35" s="81"/>
      <c r="ERL35" s="82"/>
      <c r="ERO35" s="82"/>
      <c r="ERP35" s="82"/>
      <c r="ERR35" s="82"/>
      <c r="ERU35" s="82"/>
      <c r="ERX35" s="82"/>
      <c r="ERY35" s="82"/>
      <c r="ESD35" s="82"/>
      <c r="ESG35" s="82"/>
      <c r="ESH35" s="82"/>
      <c r="ESI35" s="82"/>
      <c r="ESJ35" s="82"/>
      <c r="ESK35" s="82"/>
      <c r="ESL35" s="82"/>
      <c r="ESM35" s="82"/>
      <c r="ETE35" s="82"/>
      <c r="ETF35" s="82"/>
      <c r="ETG35" s="6"/>
      <c r="ETJ35" s="7"/>
      <c r="ETK35" s="7"/>
      <c r="ETP35" s="82"/>
      <c r="ETR35" s="7"/>
      <c r="ETS35" s="82"/>
      <c r="ETU35" s="7"/>
      <c r="ETV35" s="82"/>
      <c r="ETW35" s="82"/>
      <c r="ETX35" s="83"/>
      <c r="ETZ35" s="82"/>
      <c r="EUA35" s="80"/>
      <c r="EUB35" s="81"/>
      <c r="EUC35" s="82"/>
      <c r="EUF35" s="82"/>
      <c r="EUG35" s="82"/>
      <c r="EUI35" s="82"/>
      <c r="EUL35" s="82"/>
      <c r="EUO35" s="82"/>
      <c r="EUP35" s="82"/>
      <c r="EUU35" s="82"/>
      <c r="EUX35" s="82"/>
      <c r="EUY35" s="82"/>
      <c r="EUZ35" s="82"/>
      <c r="EVA35" s="82"/>
      <c r="EVB35" s="82"/>
      <c r="EVC35" s="82"/>
      <c r="EVD35" s="82"/>
      <c r="EVV35" s="82"/>
      <c r="EVW35" s="82"/>
      <c r="EVX35" s="6"/>
      <c r="EWA35" s="7"/>
      <c r="EWB35" s="7"/>
      <c r="EWG35" s="82"/>
      <c r="EWI35" s="7"/>
      <c r="EWJ35" s="82"/>
      <c r="EWL35" s="7"/>
      <c r="EWM35" s="82"/>
      <c r="EWN35" s="82"/>
      <c r="EWO35" s="83"/>
      <c r="EWQ35" s="82"/>
      <c r="EWR35" s="80"/>
      <c r="EWS35" s="81"/>
      <c r="EWT35" s="82"/>
      <c r="EWW35" s="82"/>
      <c r="EWX35" s="82"/>
      <c r="EWZ35" s="82"/>
      <c r="EXC35" s="82"/>
      <c r="EXF35" s="82"/>
      <c r="EXG35" s="82"/>
      <c r="EXL35" s="82"/>
      <c r="EXO35" s="82"/>
      <c r="EXP35" s="82"/>
      <c r="EXQ35" s="82"/>
      <c r="EXR35" s="82"/>
      <c r="EXS35" s="82"/>
      <c r="EXT35" s="82"/>
      <c r="EXU35" s="82"/>
      <c r="EYM35" s="82"/>
      <c r="EYN35" s="82"/>
      <c r="EYO35" s="6"/>
      <c r="EYR35" s="7"/>
      <c r="EYS35" s="7"/>
      <c r="EYX35" s="82"/>
      <c r="EYZ35" s="7"/>
      <c r="EZA35" s="82"/>
      <c r="EZC35" s="7"/>
      <c r="EZD35" s="82"/>
      <c r="EZE35" s="82"/>
      <c r="EZF35" s="83"/>
      <c r="EZH35" s="82"/>
      <c r="EZI35" s="80"/>
      <c r="EZJ35" s="81"/>
      <c r="EZK35" s="82"/>
      <c r="EZN35" s="82"/>
      <c r="EZO35" s="82"/>
      <c r="EZQ35" s="82"/>
      <c r="EZT35" s="82"/>
      <c r="EZW35" s="82"/>
      <c r="EZX35" s="82"/>
      <c r="FAC35" s="82"/>
      <c r="FAF35" s="82"/>
      <c r="FAG35" s="82"/>
      <c r="FAH35" s="82"/>
      <c r="FAI35" s="82"/>
      <c r="FAJ35" s="82"/>
      <c r="FAK35" s="82"/>
      <c r="FAL35" s="82"/>
      <c r="FBD35" s="82"/>
      <c r="FBE35" s="82"/>
      <c r="FBF35" s="6"/>
      <c r="FBI35" s="7"/>
      <c r="FBJ35" s="7"/>
      <c r="FBO35" s="82"/>
      <c r="FBQ35" s="7"/>
      <c r="FBR35" s="82"/>
      <c r="FBT35" s="7"/>
      <c r="FBU35" s="82"/>
      <c r="FBV35" s="82"/>
      <c r="FBW35" s="83"/>
      <c r="FBY35" s="82"/>
      <c r="FBZ35" s="80"/>
      <c r="FCA35" s="81"/>
      <c r="FCB35" s="82"/>
      <c r="FCE35" s="82"/>
      <c r="FCF35" s="82"/>
      <c r="FCH35" s="82"/>
      <c r="FCK35" s="82"/>
      <c r="FCN35" s="82"/>
      <c r="FCO35" s="82"/>
      <c r="FCT35" s="82"/>
      <c r="FCW35" s="82"/>
      <c r="FCX35" s="82"/>
      <c r="FCY35" s="82"/>
      <c r="FCZ35" s="82"/>
      <c r="FDA35" s="82"/>
      <c r="FDB35" s="82"/>
      <c r="FDC35" s="82"/>
      <c r="FDU35" s="82"/>
      <c r="FDV35" s="82"/>
      <c r="FDW35" s="6"/>
      <c r="FDZ35" s="7"/>
      <c r="FEA35" s="7"/>
      <c r="FEF35" s="82"/>
      <c r="FEH35" s="7"/>
      <c r="FEI35" s="82"/>
      <c r="FEK35" s="7"/>
      <c r="FEL35" s="82"/>
      <c r="FEM35" s="82"/>
      <c r="FEN35" s="83"/>
      <c r="FEP35" s="82"/>
      <c r="FEQ35" s="80"/>
      <c r="FER35" s="81"/>
      <c r="FES35" s="82"/>
      <c r="FEV35" s="82"/>
      <c r="FEW35" s="82"/>
      <c r="FEY35" s="82"/>
      <c r="FFB35" s="82"/>
      <c r="FFE35" s="82"/>
      <c r="FFF35" s="82"/>
      <c r="FFK35" s="82"/>
      <c r="FFN35" s="82"/>
      <c r="FFO35" s="82"/>
      <c r="FFP35" s="82"/>
      <c r="FFQ35" s="82"/>
      <c r="FFR35" s="82"/>
      <c r="FFS35" s="82"/>
      <c r="FFT35" s="82"/>
      <c r="FGL35" s="82"/>
      <c r="FGM35" s="82"/>
      <c r="FGN35" s="6"/>
      <c r="FGQ35" s="7"/>
      <c r="FGR35" s="7"/>
      <c r="FGW35" s="82"/>
      <c r="FGY35" s="7"/>
      <c r="FGZ35" s="82"/>
      <c r="FHB35" s="7"/>
      <c r="FHC35" s="82"/>
      <c r="FHD35" s="82"/>
      <c r="FHE35" s="83"/>
      <c r="FHG35" s="82"/>
      <c r="FHH35" s="80"/>
      <c r="FHI35" s="81"/>
      <c r="FHJ35" s="82"/>
      <c r="FHM35" s="82"/>
      <c r="FHN35" s="82"/>
      <c r="FHP35" s="82"/>
      <c r="FHS35" s="82"/>
      <c r="FHV35" s="82"/>
      <c r="FHW35" s="82"/>
      <c r="FIB35" s="82"/>
      <c r="FIE35" s="82"/>
      <c r="FIF35" s="82"/>
      <c r="FIG35" s="82"/>
      <c r="FIH35" s="82"/>
      <c r="FII35" s="82"/>
      <c r="FIJ35" s="82"/>
      <c r="FIK35" s="82"/>
      <c r="FJC35" s="82"/>
      <c r="FJD35" s="82"/>
      <c r="FJE35" s="6"/>
      <c r="FJH35" s="7"/>
      <c r="FJI35" s="7"/>
      <c r="FJN35" s="82"/>
      <c r="FJP35" s="7"/>
      <c r="FJQ35" s="82"/>
      <c r="FJS35" s="7"/>
      <c r="FJT35" s="82"/>
      <c r="FJU35" s="82"/>
      <c r="FJV35" s="83"/>
      <c r="FJX35" s="82"/>
      <c r="FJY35" s="80"/>
      <c r="FJZ35" s="81"/>
      <c r="FKA35" s="82"/>
      <c r="FKD35" s="82"/>
      <c r="FKE35" s="82"/>
      <c r="FKG35" s="82"/>
      <c r="FKJ35" s="82"/>
      <c r="FKM35" s="82"/>
      <c r="FKN35" s="82"/>
      <c r="FKS35" s="82"/>
      <c r="FKV35" s="82"/>
      <c r="FKW35" s="82"/>
      <c r="FKX35" s="82"/>
      <c r="FKY35" s="82"/>
      <c r="FKZ35" s="82"/>
      <c r="FLA35" s="82"/>
      <c r="FLB35" s="82"/>
      <c r="FLT35" s="82"/>
      <c r="FLU35" s="82"/>
      <c r="FLV35" s="6"/>
      <c r="FLY35" s="7"/>
      <c r="FLZ35" s="7"/>
      <c r="FME35" s="82"/>
      <c r="FMG35" s="7"/>
      <c r="FMH35" s="82"/>
      <c r="FMJ35" s="7"/>
      <c r="FMK35" s="82"/>
      <c r="FML35" s="82"/>
      <c r="FMM35" s="83"/>
      <c r="FMO35" s="82"/>
      <c r="FMP35" s="80"/>
      <c r="FMQ35" s="81"/>
      <c r="FMR35" s="82"/>
      <c r="FMU35" s="82"/>
      <c r="FMV35" s="82"/>
      <c r="FMX35" s="82"/>
      <c r="FNA35" s="82"/>
      <c r="FND35" s="82"/>
      <c r="FNE35" s="82"/>
      <c r="FNJ35" s="82"/>
      <c r="FNM35" s="82"/>
      <c r="FNN35" s="82"/>
      <c r="FNO35" s="82"/>
      <c r="FNP35" s="82"/>
      <c r="FNQ35" s="82"/>
      <c r="FNR35" s="82"/>
      <c r="FNS35" s="82"/>
      <c r="FOK35" s="82"/>
      <c r="FOL35" s="82"/>
      <c r="FOM35" s="6"/>
      <c r="FOP35" s="7"/>
      <c r="FOQ35" s="7"/>
      <c r="FOV35" s="82"/>
      <c r="FOX35" s="7"/>
      <c r="FOY35" s="82"/>
      <c r="FPA35" s="7"/>
      <c r="FPB35" s="82"/>
      <c r="FPC35" s="82"/>
      <c r="FPD35" s="83"/>
      <c r="FPF35" s="82"/>
      <c r="FPG35" s="80"/>
      <c r="FPH35" s="81"/>
      <c r="FPI35" s="82"/>
      <c r="FPL35" s="82"/>
      <c r="FPM35" s="82"/>
      <c r="FPO35" s="82"/>
      <c r="FPR35" s="82"/>
      <c r="FPU35" s="82"/>
      <c r="FPV35" s="82"/>
      <c r="FQA35" s="82"/>
      <c r="FQD35" s="82"/>
      <c r="FQE35" s="82"/>
      <c r="FQF35" s="82"/>
      <c r="FQG35" s="82"/>
      <c r="FQH35" s="82"/>
      <c r="FQI35" s="82"/>
      <c r="FQJ35" s="82"/>
      <c r="FRB35" s="82"/>
      <c r="FRC35" s="82"/>
      <c r="FRD35" s="6"/>
      <c r="FRG35" s="7"/>
      <c r="FRH35" s="7"/>
      <c r="FRM35" s="82"/>
      <c r="FRO35" s="7"/>
      <c r="FRP35" s="82"/>
      <c r="FRR35" s="7"/>
      <c r="FRS35" s="82"/>
      <c r="FRT35" s="82"/>
      <c r="FRU35" s="83"/>
      <c r="FRW35" s="82"/>
      <c r="FRX35" s="80"/>
      <c r="FRY35" s="81"/>
      <c r="FRZ35" s="82"/>
      <c r="FSC35" s="82"/>
      <c r="FSD35" s="82"/>
      <c r="FSF35" s="82"/>
      <c r="FSI35" s="82"/>
      <c r="FSL35" s="82"/>
      <c r="FSM35" s="82"/>
      <c r="FSR35" s="82"/>
      <c r="FSU35" s="82"/>
      <c r="FSV35" s="82"/>
      <c r="FSW35" s="82"/>
      <c r="FSX35" s="82"/>
      <c r="FSY35" s="82"/>
      <c r="FSZ35" s="82"/>
      <c r="FTA35" s="82"/>
      <c r="FTS35" s="82"/>
      <c r="FTT35" s="82"/>
      <c r="FTU35" s="6"/>
      <c r="FTX35" s="7"/>
      <c r="FTY35" s="7"/>
      <c r="FUD35" s="82"/>
      <c r="FUF35" s="7"/>
      <c r="FUG35" s="82"/>
      <c r="FUI35" s="7"/>
      <c r="FUJ35" s="82"/>
      <c r="FUK35" s="82"/>
      <c r="FUL35" s="83"/>
      <c r="FUN35" s="82"/>
      <c r="FUO35" s="80"/>
      <c r="FUP35" s="81"/>
      <c r="FUQ35" s="82"/>
      <c r="FUT35" s="82"/>
      <c r="FUU35" s="82"/>
      <c r="FUW35" s="82"/>
      <c r="FUZ35" s="82"/>
      <c r="FVC35" s="82"/>
      <c r="FVD35" s="82"/>
      <c r="FVI35" s="82"/>
      <c r="FVL35" s="82"/>
      <c r="FVM35" s="82"/>
      <c r="FVN35" s="82"/>
      <c r="FVO35" s="82"/>
      <c r="FVP35" s="82"/>
      <c r="FVQ35" s="82"/>
      <c r="FVR35" s="82"/>
      <c r="FWJ35" s="82"/>
      <c r="FWK35" s="82"/>
      <c r="FWL35" s="6"/>
      <c r="FWO35" s="7"/>
      <c r="FWP35" s="7"/>
      <c r="FWU35" s="82"/>
      <c r="FWW35" s="7"/>
      <c r="FWX35" s="82"/>
      <c r="FWZ35" s="7"/>
      <c r="FXA35" s="82"/>
      <c r="FXB35" s="82"/>
      <c r="FXC35" s="83"/>
      <c r="FXE35" s="82"/>
      <c r="FXF35" s="80"/>
      <c r="FXG35" s="81"/>
      <c r="FXH35" s="82"/>
      <c r="FXK35" s="82"/>
      <c r="FXL35" s="82"/>
      <c r="FXN35" s="82"/>
      <c r="FXQ35" s="82"/>
      <c r="FXT35" s="82"/>
      <c r="FXU35" s="82"/>
      <c r="FXZ35" s="82"/>
      <c r="FYC35" s="82"/>
      <c r="FYD35" s="82"/>
      <c r="FYE35" s="82"/>
      <c r="FYF35" s="82"/>
      <c r="FYG35" s="82"/>
      <c r="FYH35" s="82"/>
      <c r="FYI35" s="82"/>
      <c r="FZA35" s="82"/>
      <c r="FZB35" s="82"/>
      <c r="FZC35" s="6"/>
      <c r="FZF35" s="7"/>
      <c r="FZG35" s="7"/>
      <c r="FZL35" s="82"/>
      <c r="FZN35" s="7"/>
      <c r="FZO35" s="82"/>
      <c r="FZQ35" s="7"/>
      <c r="FZR35" s="82"/>
      <c r="FZS35" s="82"/>
      <c r="FZT35" s="83"/>
      <c r="FZV35" s="82"/>
      <c r="FZW35" s="80"/>
      <c r="FZX35" s="81"/>
      <c r="FZY35" s="82"/>
      <c r="GAB35" s="82"/>
      <c r="GAC35" s="82"/>
      <c r="GAE35" s="82"/>
      <c r="GAH35" s="82"/>
      <c r="GAK35" s="82"/>
      <c r="GAL35" s="82"/>
      <c r="GAQ35" s="82"/>
      <c r="GAT35" s="82"/>
      <c r="GAU35" s="82"/>
      <c r="GAV35" s="82"/>
      <c r="GAW35" s="82"/>
      <c r="GAX35" s="82"/>
      <c r="GAY35" s="82"/>
      <c r="GAZ35" s="82"/>
      <c r="GBR35" s="82"/>
      <c r="GBS35" s="82"/>
      <c r="GBT35" s="6"/>
      <c r="GBW35" s="7"/>
      <c r="GBX35" s="7"/>
      <c r="GCC35" s="82"/>
      <c r="GCE35" s="7"/>
      <c r="GCF35" s="82"/>
      <c r="GCH35" s="7"/>
      <c r="GCI35" s="82"/>
      <c r="GCJ35" s="82"/>
      <c r="GCK35" s="83"/>
      <c r="GCM35" s="82"/>
      <c r="GCN35" s="80"/>
      <c r="GCO35" s="81"/>
      <c r="GCP35" s="82"/>
      <c r="GCS35" s="82"/>
      <c r="GCT35" s="82"/>
      <c r="GCV35" s="82"/>
      <c r="GCY35" s="82"/>
      <c r="GDB35" s="82"/>
      <c r="GDC35" s="82"/>
      <c r="GDH35" s="82"/>
      <c r="GDK35" s="82"/>
      <c r="GDL35" s="82"/>
      <c r="GDM35" s="82"/>
      <c r="GDN35" s="82"/>
      <c r="GDO35" s="82"/>
      <c r="GDP35" s="82"/>
      <c r="GDQ35" s="82"/>
      <c r="GEI35" s="82"/>
      <c r="GEJ35" s="82"/>
      <c r="GEK35" s="6"/>
      <c r="GEN35" s="7"/>
      <c r="GEO35" s="7"/>
      <c r="GET35" s="82"/>
      <c r="GEV35" s="7"/>
      <c r="GEW35" s="82"/>
      <c r="GEY35" s="7"/>
      <c r="GEZ35" s="82"/>
      <c r="GFA35" s="82"/>
      <c r="GFB35" s="83"/>
      <c r="GFD35" s="82"/>
      <c r="GFE35" s="80"/>
      <c r="GFF35" s="81"/>
      <c r="GFG35" s="82"/>
      <c r="GFJ35" s="82"/>
      <c r="GFK35" s="82"/>
      <c r="GFM35" s="82"/>
      <c r="GFP35" s="82"/>
      <c r="GFS35" s="82"/>
      <c r="GFT35" s="82"/>
      <c r="GFY35" s="82"/>
      <c r="GGB35" s="82"/>
      <c r="GGC35" s="82"/>
      <c r="GGD35" s="82"/>
      <c r="GGE35" s="82"/>
      <c r="GGF35" s="82"/>
      <c r="GGG35" s="82"/>
      <c r="GGH35" s="82"/>
      <c r="GGZ35" s="82"/>
      <c r="GHA35" s="82"/>
      <c r="GHB35" s="6"/>
      <c r="GHE35" s="7"/>
      <c r="GHF35" s="7"/>
      <c r="GHK35" s="82"/>
      <c r="GHM35" s="7"/>
      <c r="GHN35" s="82"/>
      <c r="GHP35" s="7"/>
      <c r="GHQ35" s="82"/>
      <c r="GHR35" s="82"/>
      <c r="GHS35" s="83"/>
      <c r="GHU35" s="82"/>
      <c r="GHV35" s="80"/>
      <c r="GHW35" s="81"/>
      <c r="GHX35" s="82"/>
      <c r="GIA35" s="82"/>
      <c r="GIB35" s="82"/>
      <c r="GID35" s="82"/>
      <c r="GIG35" s="82"/>
      <c r="GIJ35" s="82"/>
      <c r="GIK35" s="82"/>
      <c r="GIP35" s="82"/>
      <c r="GIS35" s="82"/>
      <c r="GIT35" s="82"/>
      <c r="GIU35" s="82"/>
      <c r="GIV35" s="82"/>
      <c r="GIW35" s="82"/>
      <c r="GIX35" s="82"/>
      <c r="GIY35" s="82"/>
      <c r="GJQ35" s="82"/>
      <c r="GJR35" s="82"/>
      <c r="GJS35" s="6"/>
      <c r="GJV35" s="7"/>
      <c r="GJW35" s="7"/>
      <c r="GKB35" s="82"/>
      <c r="GKD35" s="7"/>
      <c r="GKE35" s="82"/>
      <c r="GKG35" s="7"/>
      <c r="GKH35" s="82"/>
      <c r="GKI35" s="82"/>
      <c r="GKJ35" s="83"/>
      <c r="GKL35" s="82"/>
      <c r="GKM35" s="80"/>
      <c r="GKN35" s="81"/>
      <c r="GKO35" s="82"/>
      <c r="GKR35" s="82"/>
      <c r="GKS35" s="82"/>
      <c r="GKU35" s="82"/>
      <c r="GKX35" s="82"/>
      <c r="GLA35" s="82"/>
      <c r="GLB35" s="82"/>
      <c r="GLG35" s="82"/>
      <c r="GLJ35" s="82"/>
      <c r="GLK35" s="82"/>
      <c r="GLL35" s="82"/>
      <c r="GLM35" s="82"/>
      <c r="GLN35" s="82"/>
      <c r="GLO35" s="82"/>
      <c r="GLP35" s="82"/>
      <c r="GMH35" s="82"/>
      <c r="GMI35" s="82"/>
      <c r="GMJ35" s="6"/>
      <c r="GMM35" s="7"/>
      <c r="GMN35" s="7"/>
      <c r="GMS35" s="82"/>
      <c r="GMU35" s="7"/>
      <c r="GMV35" s="82"/>
      <c r="GMX35" s="7"/>
      <c r="GMY35" s="82"/>
      <c r="GMZ35" s="82"/>
      <c r="GNA35" s="83"/>
      <c r="GNC35" s="82"/>
      <c r="GND35" s="80"/>
      <c r="GNE35" s="81"/>
      <c r="GNF35" s="82"/>
      <c r="GNI35" s="82"/>
      <c r="GNJ35" s="82"/>
      <c r="GNL35" s="82"/>
      <c r="GNO35" s="82"/>
      <c r="GNR35" s="82"/>
      <c r="GNS35" s="82"/>
      <c r="GNX35" s="82"/>
      <c r="GOA35" s="82"/>
      <c r="GOB35" s="82"/>
      <c r="GOC35" s="82"/>
      <c r="GOD35" s="82"/>
      <c r="GOE35" s="82"/>
      <c r="GOF35" s="82"/>
      <c r="GOG35" s="82"/>
      <c r="GOY35" s="82"/>
      <c r="GOZ35" s="82"/>
      <c r="GPA35" s="6"/>
      <c r="GPD35" s="7"/>
      <c r="GPE35" s="7"/>
      <c r="GPJ35" s="82"/>
      <c r="GPL35" s="7"/>
      <c r="GPM35" s="82"/>
      <c r="GPO35" s="7"/>
      <c r="GPP35" s="82"/>
      <c r="GPQ35" s="82"/>
      <c r="GPR35" s="83"/>
      <c r="GPT35" s="82"/>
      <c r="GPU35" s="80"/>
      <c r="GPV35" s="81"/>
      <c r="GPW35" s="82"/>
      <c r="GPZ35" s="82"/>
      <c r="GQA35" s="82"/>
      <c r="GQC35" s="82"/>
      <c r="GQF35" s="82"/>
      <c r="GQI35" s="82"/>
      <c r="GQJ35" s="82"/>
      <c r="GQO35" s="82"/>
      <c r="GQR35" s="82"/>
      <c r="GQS35" s="82"/>
      <c r="GQT35" s="82"/>
      <c r="GQU35" s="82"/>
      <c r="GQV35" s="82"/>
      <c r="GQW35" s="82"/>
      <c r="GQX35" s="82"/>
      <c r="GRP35" s="82"/>
      <c r="GRQ35" s="82"/>
      <c r="GRR35" s="6"/>
      <c r="GRU35" s="7"/>
      <c r="GRV35" s="7"/>
      <c r="GSA35" s="82"/>
      <c r="GSC35" s="7"/>
      <c r="GSD35" s="82"/>
      <c r="GSF35" s="7"/>
      <c r="GSG35" s="82"/>
      <c r="GSH35" s="82"/>
      <c r="GSI35" s="83"/>
      <c r="GSK35" s="82"/>
      <c r="GSL35" s="80"/>
      <c r="GSM35" s="81"/>
      <c r="GSN35" s="82"/>
      <c r="GSQ35" s="82"/>
      <c r="GSR35" s="82"/>
      <c r="GST35" s="82"/>
      <c r="GSW35" s="82"/>
      <c r="GSZ35" s="82"/>
      <c r="GTA35" s="82"/>
      <c r="GTF35" s="82"/>
      <c r="GTI35" s="82"/>
      <c r="GTJ35" s="82"/>
      <c r="GTK35" s="82"/>
      <c r="GTL35" s="82"/>
      <c r="GTM35" s="82"/>
      <c r="GTN35" s="82"/>
      <c r="GTO35" s="82"/>
      <c r="GUG35" s="82"/>
      <c r="GUH35" s="82"/>
      <c r="GUI35" s="6"/>
      <c r="GUL35" s="7"/>
      <c r="GUM35" s="7"/>
      <c r="GUR35" s="82"/>
      <c r="GUT35" s="7"/>
      <c r="GUU35" s="82"/>
      <c r="GUW35" s="7"/>
      <c r="GUX35" s="82"/>
      <c r="GUY35" s="82"/>
      <c r="GUZ35" s="83"/>
      <c r="GVB35" s="82"/>
      <c r="GVC35" s="80"/>
      <c r="GVD35" s="81"/>
      <c r="GVE35" s="82"/>
      <c r="GVH35" s="82"/>
      <c r="GVI35" s="82"/>
      <c r="GVK35" s="82"/>
      <c r="GVN35" s="82"/>
      <c r="GVQ35" s="82"/>
      <c r="GVR35" s="82"/>
      <c r="GVW35" s="82"/>
      <c r="GVZ35" s="82"/>
      <c r="GWA35" s="82"/>
      <c r="GWB35" s="82"/>
      <c r="GWC35" s="82"/>
      <c r="GWD35" s="82"/>
      <c r="GWE35" s="82"/>
      <c r="GWF35" s="82"/>
      <c r="GWX35" s="82"/>
      <c r="GWY35" s="82"/>
      <c r="GWZ35" s="6"/>
      <c r="GXC35" s="7"/>
      <c r="GXD35" s="7"/>
      <c r="GXI35" s="82"/>
      <c r="GXK35" s="7"/>
      <c r="GXL35" s="82"/>
      <c r="GXN35" s="7"/>
      <c r="GXO35" s="82"/>
      <c r="GXP35" s="82"/>
      <c r="GXQ35" s="83"/>
      <c r="GXS35" s="82"/>
      <c r="GXT35" s="80"/>
      <c r="GXU35" s="81"/>
      <c r="GXV35" s="82"/>
      <c r="GXY35" s="82"/>
      <c r="GXZ35" s="82"/>
      <c r="GYB35" s="82"/>
      <c r="GYE35" s="82"/>
      <c r="GYH35" s="82"/>
      <c r="GYI35" s="82"/>
      <c r="GYN35" s="82"/>
      <c r="GYQ35" s="82"/>
      <c r="GYR35" s="82"/>
      <c r="GYS35" s="82"/>
      <c r="GYT35" s="82"/>
      <c r="GYU35" s="82"/>
      <c r="GYV35" s="82"/>
      <c r="GYW35" s="82"/>
      <c r="GZO35" s="82"/>
      <c r="GZP35" s="82"/>
      <c r="GZQ35" s="6"/>
      <c r="GZT35" s="7"/>
      <c r="GZU35" s="7"/>
      <c r="GZZ35" s="82"/>
      <c r="HAB35" s="7"/>
      <c r="HAC35" s="82"/>
      <c r="HAE35" s="7"/>
      <c r="HAF35" s="82"/>
      <c r="HAG35" s="82"/>
      <c r="HAH35" s="83"/>
      <c r="HAJ35" s="82"/>
      <c r="HAK35" s="80"/>
      <c r="HAL35" s="81"/>
      <c r="HAM35" s="82"/>
      <c r="HAP35" s="82"/>
      <c r="HAQ35" s="82"/>
      <c r="HAS35" s="82"/>
      <c r="HAV35" s="82"/>
      <c r="HAY35" s="82"/>
      <c r="HAZ35" s="82"/>
      <c r="HBE35" s="82"/>
      <c r="HBH35" s="82"/>
      <c r="HBI35" s="82"/>
      <c r="HBJ35" s="82"/>
      <c r="HBK35" s="82"/>
      <c r="HBL35" s="82"/>
      <c r="HBM35" s="82"/>
      <c r="HBN35" s="82"/>
      <c r="HCF35" s="82"/>
      <c r="HCG35" s="82"/>
      <c r="HCH35" s="6"/>
      <c r="HCK35" s="7"/>
      <c r="HCL35" s="7"/>
      <c r="HCQ35" s="82"/>
      <c r="HCS35" s="7"/>
      <c r="HCT35" s="82"/>
      <c r="HCV35" s="7"/>
      <c r="HCW35" s="82"/>
      <c r="HCX35" s="82"/>
      <c r="HCY35" s="83"/>
      <c r="HDA35" s="82"/>
      <c r="HDB35" s="80"/>
      <c r="HDC35" s="81"/>
      <c r="HDD35" s="82"/>
      <c r="HDG35" s="82"/>
      <c r="HDH35" s="82"/>
      <c r="HDJ35" s="82"/>
      <c r="HDM35" s="82"/>
      <c r="HDP35" s="82"/>
      <c r="HDQ35" s="82"/>
      <c r="HDV35" s="82"/>
      <c r="HDY35" s="82"/>
      <c r="HDZ35" s="82"/>
      <c r="HEA35" s="82"/>
      <c r="HEB35" s="82"/>
      <c r="HEC35" s="82"/>
      <c r="HED35" s="82"/>
      <c r="HEE35" s="82"/>
      <c r="HEW35" s="82"/>
      <c r="HEX35" s="82"/>
      <c r="HEY35" s="6"/>
      <c r="HFB35" s="7"/>
      <c r="HFC35" s="7"/>
      <c r="HFH35" s="82"/>
      <c r="HFJ35" s="7"/>
      <c r="HFK35" s="82"/>
      <c r="HFM35" s="7"/>
      <c r="HFN35" s="82"/>
      <c r="HFO35" s="82"/>
      <c r="HFP35" s="83"/>
      <c r="HFR35" s="82"/>
      <c r="HFS35" s="80"/>
      <c r="HFT35" s="81"/>
      <c r="HFU35" s="82"/>
      <c r="HFX35" s="82"/>
      <c r="HFY35" s="82"/>
      <c r="HGA35" s="82"/>
      <c r="HGD35" s="82"/>
      <c r="HGG35" s="82"/>
      <c r="HGH35" s="82"/>
      <c r="HGM35" s="82"/>
      <c r="HGP35" s="82"/>
      <c r="HGQ35" s="82"/>
      <c r="HGR35" s="82"/>
      <c r="HGS35" s="82"/>
      <c r="HGT35" s="82"/>
      <c r="HGU35" s="82"/>
      <c r="HGV35" s="82"/>
      <c r="HHN35" s="82"/>
      <c r="HHO35" s="82"/>
      <c r="HHP35" s="6"/>
      <c r="HHS35" s="7"/>
      <c r="HHT35" s="7"/>
      <c r="HHY35" s="82"/>
      <c r="HIA35" s="7"/>
      <c r="HIB35" s="82"/>
      <c r="HID35" s="7"/>
      <c r="HIE35" s="82"/>
      <c r="HIF35" s="82"/>
      <c r="HIG35" s="83"/>
      <c r="HII35" s="82"/>
      <c r="HIJ35" s="80"/>
      <c r="HIK35" s="81"/>
      <c r="HIL35" s="82"/>
      <c r="HIO35" s="82"/>
      <c r="HIP35" s="82"/>
      <c r="HIR35" s="82"/>
      <c r="HIU35" s="82"/>
      <c r="HIX35" s="82"/>
      <c r="HIY35" s="82"/>
      <c r="HJD35" s="82"/>
      <c r="HJG35" s="82"/>
      <c r="HJH35" s="82"/>
      <c r="HJI35" s="82"/>
      <c r="HJJ35" s="82"/>
      <c r="HJK35" s="82"/>
      <c r="HJL35" s="82"/>
      <c r="HJM35" s="82"/>
      <c r="HKE35" s="82"/>
      <c r="HKF35" s="82"/>
      <c r="HKG35" s="6"/>
      <c r="HKJ35" s="7"/>
      <c r="HKK35" s="7"/>
      <c r="HKP35" s="82"/>
      <c r="HKR35" s="7"/>
      <c r="HKS35" s="82"/>
      <c r="HKU35" s="7"/>
      <c r="HKV35" s="82"/>
      <c r="HKW35" s="82"/>
      <c r="HKX35" s="83"/>
      <c r="HKZ35" s="82"/>
      <c r="HLA35" s="80"/>
      <c r="HLB35" s="81"/>
      <c r="HLC35" s="82"/>
      <c r="HLF35" s="82"/>
      <c r="HLG35" s="82"/>
      <c r="HLI35" s="82"/>
      <c r="HLL35" s="82"/>
      <c r="HLO35" s="82"/>
      <c r="HLP35" s="82"/>
      <c r="HLU35" s="82"/>
      <c r="HLX35" s="82"/>
      <c r="HLY35" s="82"/>
      <c r="HLZ35" s="82"/>
      <c r="HMA35" s="82"/>
      <c r="HMB35" s="82"/>
      <c r="HMC35" s="82"/>
      <c r="HMD35" s="82"/>
      <c r="HMV35" s="82"/>
      <c r="HMW35" s="82"/>
      <c r="HMX35" s="6"/>
      <c r="HNA35" s="7"/>
      <c r="HNB35" s="7"/>
      <c r="HNG35" s="82"/>
      <c r="HNI35" s="7"/>
      <c r="HNJ35" s="82"/>
      <c r="HNL35" s="7"/>
      <c r="HNM35" s="82"/>
      <c r="HNN35" s="82"/>
      <c r="HNO35" s="83"/>
      <c r="HNQ35" s="82"/>
      <c r="HNR35" s="80"/>
      <c r="HNS35" s="81"/>
      <c r="HNT35" s="82"/>
      <c r="HNW35" s="82"/>
      <c r="HNX35" s="82"/>
      <c r="HNZ35" s="82"/>
      <c r="HOC35" s="82"/>
      <c r="HOF35" s="82"/>
      <c r="HOG35" s="82"/>
      <c r="HOL35" s="82"/>
      <c r="HOO35" s="82"/>
      <c r="HOP35" s="82"/>
      <c r="HOQ35" s="82"/>
      <c r="HOR35" s="82"/>
      <c r="HOS35" s="82"/>
      <c r="HOT35" s="82"/>
      <c r="HOU35" s="82"/>
      <c r="HPM35" s="82"/>
      <c r="HPN35" s="82"/>
      <c r="HPO35" s="6"/>
      <c r="HPR35" s="7"/>
      <c r="HPS35" s="7"/>
      <c r="HPX35" s="82"/>
      <c r="HPZ35" s="7"/>
      <c r="HQA35" s="82"/>
      <c r="HQC35" s="7"/>
      <c r="HQD35" s="82"/>
      <c r="HQE35" s="82"/>
      <c r="HQF35" s="83"/>
      <c r="HQH35" s="82"/>
      <c r="HQI35" s="80"/>
      <c r="HQJ35" s="81"/>
      <c r="HQK35" s="82"/>
      <c r="HQN35" s="82"/>
      <c r="HQO35" s="82"/>
      <c r="HQQ35" s="82"/>
      <c r="HQT35" s="82"/>
      <c r="HQW35" s="82"/>
      <c r="HQX35" s="82"/>
      <c r="HRC35" s="82"/>
      <c r="HRF35" s="82"/>
      <c r="HRG35" s="82"/>
      <c r="HRH35" s="82"/>
      <c r="HRI35" s="82"/>
      <c r="HRJ35" s="82"/>
      <c r="HRK35" s="82"/>
      <c r="HRL35" s="82"/>
      <c r="HSD35" s="82"/>
      <c r="HSE35" s="82"/>
      <c r="HSF35" s="6"/>
      <c r="HSI35" s="7"/>
      <c r="HSJ35" s="7"/>
      <c r="HSO35" s="82"/>
      <c r="HSQ35" s="7"/>
      <c r="HSR35" s="82"/>
      <c r="HST35" s="7"/>
      <c r="HSU35" s="82"/>
      <c r="HSV35" s="82"/>
      <c r="HSW35" s="83"/>
      <c r="HSY35" s="82"/>
      <c r="HSZ35" s="80"/>
      <c r="HTA35" s="81"/>
      <c r="HTB35" s="82"/>
      <c r="HTE35" s="82"/>
      <c r="HTF35" s="82"/>
      <c r="HTH35" s="82"/>
      <c r="HTK35" s="82"/>
      <c r="HTN35" s="82"/>
      <c r="HTO35" s="82"/>
      <c r="HTT35" s="82"/>
      <c r="HTW35" s="82"/>
      <c r="HTX35" s="82"/>
      <c r="HTY35" s="82"/>
      <c r="HTZ35" s="82"/>
      <c r="HUA35" s="82"/>
      <c r="HUB35" s="82"/>
      <c r="HUC35" s="82"/>
      <c r="HUU35" s="82"/>
      <c r="HUV35" s="82"/>
      <c r="HUW35" s="6"/>
      <c r="HUZ35" s="7"/>
      <c r="HVA35" s="7"/>
      <c r="HVF35" s="82"/>
      <c r="HVH35" s="7"/>
      <c r="HVI35" s="82"/>
      <c r="HVK35" s="7"/>
      <c r="HVL35" s="82"/>
      <c r="HVM35" s="82"/>
      <c r="HVN35" s="83"/>
      <c r="HVP35" s="82"/>
      <c r="HVQ35" s="80"/>
      <c r="HVR35" s="81"/>
      <c r="HVS35" s="82"/>
      <c r="HVV35" s="82"/>
      <c r="HVW35" s="82"/>
      <c r="HVY35" s="82"/>
      <c r="HWB35" s="82"/>
      <c r="HWE35" s="82"/>
      <c r="HWF35" s="82"/>
      <c r="HWK35" s="82"/>
      <c r="HWN35" s="82"/>
      <c r="HWO35" s="82"/>
      <c r="HWP35" s="82"/>
      <c r="HWQ35" s="82"/>
      <c r="HWR35" s="82"/>
      <c r="HWS35" s="82"/>
      <c r="HWT35" s="82"/>
      <c r="HXL35" s="82"/>
      <c r="HXM35" s="82"/>
      <c r="HXN35" s="6"/>
      <c r="HXQ35" s="7"/>
      <c r="HXR35" s="7"/>
      <c r="HXW35" s="82"/>
      <c r="HXY35" s="7"/>
      <c r="HXZ35" s="82"/>
      <c r="HYB35" s="7"/>
      <c r="HYC35" s="82"/>
      <c r="HYD35" s="82"/>
      <c r="HYE35" s="83"/>
      <c r="HYG35" s="82"/>
      <c r="HYH35" s="80"/>
      <c r="HYI35" s="81"/>
      <c r="HYJ35" s="82"/>
      <c r="HYM35" s="82"/>
      <c r="HYN35" s="82"/>
      <c r="HYP35" s="82"/>
      <c r="HYS35" s="82"/>
      <c r="HYV35" s="82"/>
      <c r="HYW35" s="82"/>
      <c r="HZB35" s="82"/>
      <c r="HZE35" s="82"/>
      <c r="HZF35" s="82"/>
      <c r="HZG35" s="82"/>
      <c r="HZH35" s="82"/>
      <c r="HZI35" s="82"/>
      <c r="HZJ35" s="82"/>
      <c r="HZK35" s="82"/>
      <c r="IAC35" s="82"/>
      <c r="IAD35" s="82"/>
      <c r="IAE35" s="6"/>
      <c r="IAH35" s="7"/>
      <c r="IAI35" s="7"/>
      <c r="IAN35" s="82"/>
      <c r="IAP35" s="7"/>
      <c r="IAQ35" s="82"/>
      <c r="IAS35" s="7"/>
      <c r="IAT35" s="82"/>
      <c r="IAU35" s="82"/>
      <c r="IAV35" s="83"/>
      <c r="IAX35" s="82"/>
      <c r="IAY35" s="80"/>
      <c r="IAZ35" s="81"/>
      <c r="IBA35" s="82"/>
      <c r="IBD35" s="82"/>
      <c r="IBE35" s="82"/>
      <c r="IBG35" s="82"/>
      <c r="IBJ35" s="82"/>
      <c r="IBM35" s="82"/>
      <c r="IBN35" s="82"/>
      <c r="IBS35" s="82"/>
      <c r="IBV35" s="82"/>
      <c r="IBW35" s="82"/>
      <c r="IBX35" s="82"/>
      <c r="IBY35" s="82"/>
      <c r="IBZ35" s="82"/>
      <c r="ICA35" s="82"/>
      <c r="ICB35" s="82"/>
      <c r="ICT35" s="82"/>
      <c r="ICU35" s="82"/>
      <c r="ICV35" s="6"/>
      <c r="ICY35" s="7"/>
      <c r="ICZ35" s="7"/>
      <c r="IDE35" s="82"/>
      <c r="IDG35" s="7"/>
      <c r="IDH35" s="82"/>
      <c r="IDJ35" s="7"/>
      <c r="IDK35" s="82"/>
      <c r="IDL35" s="82"/>
      <c r="IDM35" s="83"/>
      <c r="IDO35" s="82"/>
      <c r="IDP35" s="80"/>
      <c r="IDQ35" s="81"/>
      <c r="IDR35" s="82"/>
      <c r="IDU35" s="82"/>
      <c r="IDV35" s="82"/>
      <c r="IDX35" s="82"/>
      <c r="IEA35" s="82"/>
      <c r="IED35" s="82"/>
      <c r="IEE35" s="82"/>
      <c r="IEJ35" s="82"/>
      <c r="IEM35" s="82"/>
      <c r="IEN35" s="82"/>
      <c r="IEO35" s="82"/>
      <c r="IEP35" s="82"/>
      <c r="IEQ35" s="82"/>
      <c r="IER35" s="82"/>
      <c r="IES35" s="82"/>
      <c r="IFK35" s="82"/>
      <c r="IFL35" s="82"/>
      <c r="IFM35" s="6"/>
      <c r="IFP35" s="7"/>
      <c r="IFQ35" s="7"/>
      <c r="IFV35" s="82"/>
      <c r="IFX35" s="7"/>
      <c r="IFY35" s="82"/>
      <c r="IGA35" s="7"/>
      <c r="IGB35" s="82"/>
      <c r="IGC35" s="82"/>
      <c r="IGD35" s="83"/>
      <c r="IGF35" s="82"/>
      <c r="IGG35" s="80"/>
      <c r="IGH35" s="81"/>
      <c r="IGI35" s="82"/>
      <c r="IGL35" s="82"/>
      <c r="IGM35" s="82"/>
      <c r="IGO35" s="82"/>
      <c r="IGR35" s="82"/>
      <c r="IGU35" s="82"/>
      <c r="IGV35" s="82"/>
      <c r="IHA35" s="82"/>
      <c r="IHD35" s="82"/>
      <c r="IHE35" s="82"/>
      <c r="IHF35" s="82"/>
      <c r="IHG35" s="82"/>
      <c r="IHH35" s="82"/>
      <c r="IHI35" s="82"/>
      <c r="IHJ35" s="82"/>
      <c r="IIB35" s="82"/>
      <c r="IIC35" s="82"/>
      <c r="IID35" s="6"/>
      <c r="IIG35" s="7"/>
      <c r="IIH35" s="7"/>
      <c r="IIM35" s="82"/>
      <c r="IIO35" s="7"/>
      <c r="IIP35" s="82"/>
      <c r="IIR35" s="7"/>
      <c r="IIS35" s="82"/>
      <c r="IIT35" s="82"/>
      <c r="IIU35" s="83"/>
      <c r="IIW35" s="82"/>
      <c r="IIX35" s="80"/>
      <c r="IIY35" s="81"/>
      <c r="IIZ35" s="82"/>
      <c r="IJC35" s="82"/>
      <c r="IJD35" s="82"/>
      <c r="IJF35" s="82"/>
      <c r="IJI35" s="82"/>
      <c r="IJL35" s="82"/>
      <c r="IJM35" s="82"/>
      <c r="IJR35" s="82"/>
      <c r="IJU35" s="82"/>
      <c r="IJV35" s="82"/>
      <c r="IJW35" s="82"/>
      <c r="IJX35" s="82"/>
      <c r="IJY35" s="82"/>
      <c r="IJZ35" s="82"/>
      <c r="IKA35" s="82"/>
      <c r="IKS35" s="82"/>
      <c r="IKT35" s="82"/>
      <c r="IKU35" s="6"/>
      <c r="IKX35" s="7"/>
      <c r="IKY35" s="7"/>
      <c r="ILD35" s="82"/>
      <c r="ILF35" s="7"/>
      <c r="ILG35" s="82"/>
      <c r="ILI35" s="7"/>
      <c r="ILJ35" s="82"/>
      <c r="ILK35" s="82"/>
      <c r="ILL35" s="83"/>
      <c r="ILN35" s="82"/>
      <c r="ILO35" s="80"/>
      <c r="ILP35" s="81"/>
      <c r="ILQ35" s="82"/>
      <c r="ILT35" s="82"/>
      <c r="ILU35" s="82"/>
      <c r="ILW35" s="82"/>
      <c r="ILZ35" s="82"/>
      <c r="IMC35" s="82"/>
      <c r="IMD35" s="82"/>
      <c r="IMI35" s="82"/>
      <c r="IML35" s="82"/>
      <c r="IMM35" s="82"/>
      <c r="IMN35" s="82"/>
      <c r="IMO35" s="82"/>
      <c r="IMP35" s="82"/>
      <c r="IMQ35" s="82"/>
      <c r="IMR35" s="82"/>
      <c r="INJ35" s="82"/>
      <c r="INK35" s="82"/>
      <c r="INL35" s="6"/>
      <c r="INO35" s="7"/>
      <c r="INP35" s="7"/>
      <c r="INU35" s="82"/>
      <c r="INW35" s="7"/>
      <c r="INX35" s="82"/>
      <c r="INZ35" s="7"/>
      <c r="IOA35" s="82"/>
      <c r="IOB35" s="82"/>
      <c r="IOC35" s="83"/>
      <c r="IOE35" s="82"/>
      <c r="IOF35" s="80"/>
      <c r="IOG35" s="81"/>
      <c r="IOH35" s="82"/>
      <c r="IOK35" s="82"/>
      <c r="IOL35" s="82"/>
      <c r="ION35" s="82"/>
      <c r="IOQ35" s="82"/>
      <c r="IOT35" s="82"/>
      <c r="IOU35" s="82"/>
      <c r="IOZ35" s="82"/>
      <c r="IPC35" s="82"/>
      <c r="IPD35" s="82"/>
      <c r="IPE35" s="82"/>
      <c r="IPF35" s="82"/>
      <c r="IPG35" s="82"/>
      <c r="IPH35" s="82"/>
      <c r="IPI35" s="82"/>
      <c r="IQA35" s="82"/>
      <c r="IQB35" s="82"/>
      <c r="IQC35" s="6"/>
      <c r="IQF35" s="7"/>
      <c r="IQG35" s="7"/>
      <c r="IQL35" s="82"/>
      <c r="IQN35" s="7"/>
      <c r="IQO35" s="82"/>
      <c r="IQQ35" s="7"/>
      <c r="IQR35" s="82"/>
      <c r="IQS35" s="82"/>
      <c r="IQT35" s="83"/>
      <c r="IQV35" s="82"/>
      <c r="IQW35" s="80"/>
      <c r="IQX35" s="81"/>
      <c r="IQY35" s="82"/>
      <c r="IRB35" s="82"/>
      <c r="IRC35" s="82"/>
      <c r="IRE35" s="82"/>
      <c r="IRH35" s="82"/>
      <c r="IRK35" s="82"/>
      <c r="IRL35" s="82"/>
      <c r="IRQ35" s="82"/>
      <c r="IRT35" s="82"/>
      <c r="IRU35" s="82"/>
      <c r="IRV35" s="82"/>
      <c r="IRW35" s="82"/>
      <c r="IRX35" s="82"/>
      <c r="IRY35" s="82"/>
      <c r="IRZ35" s="82"/>
      <c r="ISR35" s="82"/>
      <c r="ISS35" s="82"/>
      <c r="IST35" s="6"/>
      <c r="ISW35" s="7"/>
      <c r="ISX35" s="7"/>
      <c r="ITC35" s="82"/>
      <c r="ITE35" s="7"/>
      <c r="ITF35" s="82"/>
      <c r="ITH35" s="7"/>
      <c r="ITI35" s="82"/>
      <c r="ITJ35" s="82"/>
      <c r="ITK35" s="83"/>
      <c r="ITM35" s="82"/>
      <c r="ITN35" s="80"/>
      <c r="ITO35" s="81"/>
      <c r="ITP35" s="82"/>
      <c r="ITS35" s="82"/>
      <c r="ITT35" s="82"/>
      <c r="ITV35" s="82"/>
      <c r="ITY35" s="82"/>
      <c r="IUB35" s="82"/>
      <c r="IUC35" s="82"/>
      <c r="IUH35" s="82"/>
      <c r="IUK35" s="82"/>
      <c r="IUL35" s="82"/>
      <c r="IUM35" s="82"/>
      <c r="IUN35" s="82"/>
      <c r="IUO35" s="82"/>
      <c r="IUP35" s="82"/>
      <c r="IUQ35" s="82"/>
      <c r="IVI35" s="82"/>
      <c r="IVJ35" s="82"/>
      <c r="IVK35" s="6"/>
      <c r="IVN35" s="7"/>
      <c r="IVO35" s="7"/>
      <c r="IVT35" s="82"/>
      <c r="IVV35" s="7"/>
      <c r="IVW35" s="82"/>
      <c r="IVY35" s="7"/>
      <c r="IVZ35" s="82"/>
      <c r="IWA35" s="82"/>
      <c r="IWB35" s="83"/>
      <c r="IWD35" s="82"/>
      <c r="IWE35" s="80"/>
      <c r="IWF35" s="81"/>
      <c r="IWG35" s="82"/>
      <c r="IWJ35" s="82"/>
      <c r="IWK35" s="82"/>
      <c r="IWM35" s="82"/>
      <c r="IWP35" s="82"/>
      <c r="IWS35" s="82"/>
      <c r="IWT35" s="82"/>
      <c r="IWY35" s="82"/>
      <c r="IXB35" s="82"/>
      <c r="IXC35" s="82"/>
      <c r="IXD35" s="82"/>
      <c r="IXE35" s="82"/>
      <c r="IXF35" s="82"/>
      <c r="IXG35" s="82"/>
      <c r="IXH35" s="82"/>
      <c r="IXZ35" s="82"/>
      <c r="IYA35" s="82"/>
      <c r="IYB35" s="6"/>
      <c r="IYE35" s="7"/>
      <c r="IYF35" s="7"/>
      <c r="IYK35" s="82"/>
      <c r="IYM35" s="7"/>
      <c r="IYN35" s="82"/>
      <c r="IYP35" s="7"/>
      <c r="IYQ35" s="82"/>
      <c r="IYR35" s="82"/>
      <c r="IYS35" s="83"/>
      <c r="IYU35" s="82"/>
      <c r="IYV35" s="80"/>
      <c r="IYW35" s="81"/>
      <c r="IYX35" s="82"/>
      <c r="IZA35" s="82"/>
      <c r="IZB35" s="82"/>
      <c r="IZD35" s="82"/>
      <c r="IZG35" s="82"/>
      <c r="IZJ35" s="82"/>
      <c r="IZK35" s="82"/>
      <c r="IZP35" s="82"/>
      <c r="IZS35" s="82"/>
      <c r="IZT35" s="82"/>
      <c r="IZU35" s="82"/>
      <c r="IZV35" s="82"/>
      <c r="IZW35" s="82"/>
      <c r="IZX35" s="82"/>
      <c r="IZY35" s="82"/>
      <c r="JAQ35" s="82"/>
      <c r="JAR35" s="82"/>
      <c r="JAS35" s="6"/>
      <c r="JAV35" s="7"/>
      <c r="JAW35" s="7"/>
      <c r="JBB35" s="82"/>
      <c r="JBD35" s="7"/>
      <c r="JBE35" s="82"/>
      <c r="JBG35" s="7"/>
      <c r="JBH35" s="82"/>
      <c r="JBI35" s="82"/>
      <c r="JBJ35" s="83"/>
      <c r="JBL35" s="82"/>
      <c r="JBM35" s="80"/>
      <c r="JBN35" s="81"/>
      <c r="JBO35" s="82"/>
      <c r="JBR35" s="82"/>
      <c r="JBS35" s="82"/>
      <c r="JBU35" s="82"/>
      <c r="JBX35" s="82"/>
      <c r="JCA35" s="82"/>
      <c r="JCB35" s="82"/>
      <c r="JCG35" s="82"/>
      <c r="JCJ35" s="82"/>
      <c r="JCK35" s="82"/>
      <c r="JCL35" s="82"/>
      <c r="JCM35" s="82"/>
      <c r="JCN35" s="82"/>
      <c r="JCO35" s="82"/>
      <c r="JCP35" s="82"/>
      <c r="JDH35" s="82"/>
      <c r="JDI35" s="82"/>
      <c r="JDJ35" s="6"/>
      <c r="JDM35" s="7"/>
      <c r="JDN35" s="7"/>
      <c r="JDS35" s="82"/>
      <c r="JDU35" s="7"/>
      <c r="JDV35" s="82"/>
      <c r="JDX35" s="7"/>
      <c r="JDY35" s="82"/>
      <c r="JDZ35" s="82"/>
      <c r="JEA35" s="83"/>
      <c r="JEC35" s="82"/>
      <c r="JED35" s="80"/>
      <c r="JEE35" s="81"/>
      <c r="JEF35" s="82"/>
      <c r="JEI35" s="82"/>
      <c r="JEJ35" s="82"/>
      <c r="JEL35" s="82"/>
      <c r="JEO35" s="82"/>
      <c r="JER35" s="82"/>
      <c r="JES35" s="82"/>
      <c r="JEX35" s="82"/>
      <c r="JFA35" s="82"/>
      <c r="JFB35" s="82"/>
      <c r="JFC35" s="82"/>
      <c r="JFD35" s="82"/>
      <c r="JFE35" s="82"/>
      <c r="JFF35" s="82"/>
      <c r="JFG35" s="82"/>
      <c r="JFY35" s="82"/>
      <c r="JFZ35" s="82"/>
      <c r="JGA35" s="6"/>
      <c r="JGD35" s="7"/>
      <c r="JGE35" s="7"/>
      <c r="JGJ35" s="82"/>
      <c r="JGL35" s="7"/>
      <c r="JGM35" s="82"/>
      <c r="JGO35" s="7"/>
      <c r="JGP35" s="82"/>
      <c r="JGQ35" s="82"/>
      <c r="JGR35" s="83"/>
      <c r="JGT35" s="82"/>
      <c r="JGU35" s="80"/>
      <c r="JGV35" s="81"/>
      <c r="JGW35" s="82"/>
      <c r="JGZ35" s="82"/>
      <c r="JHA35" s="82"/>
      <c r="JHC35" s="82"/>
      <c r="JHF35" s="82"/>
      <c r="JHI35" s="82"/>
      <c r="JHJ35" s="82"/>
      <c r="JHO35" s="82"/>
      <c r="JHR35" s="82"/>
      <c r="JHS35" s="82"/>
      <c r="JHT35" s="82"/>
      <c r="JHU35" s="82"/>
      <c r="JHV35" s="82"/>
      <c r="JHW35" s="82"/>
      <c r="JHX35" s="82"/>
      <c r="JIP35" s="82"/>
      <c r="JIQ35" s="82"/>
      <c r="JIR35" s="6"/>
      <c r="JIU35" s="7"/>
      <c r="JIV35" s="7"/>
      <c r="JJA35" s="82"/>
      <c r="JJC35" s="7"/>
      <c r="JJD35" s="82"/>
      <c r="JJF35" s="7"/>
      <c r="JJG35" s="82"/>
      <c r="JJH35" s="82"/>
      <c r="JJI35" s="83"/>
      <c r="JJK35" s="82"/>
      <c r="JJL35" s="80"/>
      <c r="JJM35" s="81"/>
      <c r="JJN35" s="82"/>
      <c r="JJQ35" s="82"/>
      <c r="JJR35" s="82"/>
      <c r="JJT35" s="82"/>
      <c r="JJW35" s="82"/>
      <c r="JJZ35" s="82"/>
      <c r="JKA35" s="82"/>
      <c r="JKF35" s="82"/>
      <c r="JKI35" s="82"/>
      <c r="JKJ35" s="82"/>
      <c r="JKK35" s="82"/>
      <c r="JKL35" s="82"/>
      <c r="JKM35" s="82"/>
      <c r="JKN35" s="82"/>
      <c r="JKO35" s="82"/>
      <c r="JLG35" s="82"/>
      <c r="JLH35" s="82"/>
      <c r="JLI35" s="6"/>
      <c r="JLL35" s="7"/>
      <c r="JLM35" s="7"/>
      <c r="JLR35" s="82"/>
      <c r="JLT35" s="7"/>
      <c r="JLU35" s="82"/>
      <c r="JLW35" s="7"/>
      <c r="JLX35" s="82"/>
      <c r="JLY35" s="82"/>
      <c r="JLZ35" s="83"/>
      <c r="JMB35" s="82"/>
      <c r="JMC35" s="80"/>
      <c r="JMD35" s="81"/>
      <c r="JME35" s="82"/>
      <c r="JMH35" s="82"/>
      <c r="JMI35" s="82"/>
      <c r="JMK35" s="82"/>
      <c r="JMN35" s="82"/>
      <c r="JMQ35" s="82"/>
      <c r="JMR35" s="82"/>
      <c r="JMW35" s="82"/>
      <c r="JMZ35" s="82"/>
      <c r="JNA35" s="82"/>
      <c r="JNB35" s="82"/>
      <c r="JNC35" s="82"/>
      <c r="JND35" s="82"/>
      <c r="JNE35" s="82"/>
      <c r="JNF35" s="82"/>
      <c r="JNX35" s="82"/>
      <c r="JNY35" s="82"/>
      <c r="JNZ35" s="6"/>
      <c r="JOC35" s="7"/>
      <c r="JOD35" s="7"/>
      <c r="JOI35" s="82"/>
      <c r="JOK35" s="7"/>
      <c r="JOL35" s="82"/>
      <c r="JON35" s="7"/>
      <c r="JOO35" s="82"/>
      <c r="JOP35" s="82"/>
      <c r="JOQ35" s="83"/>
      <c r="JOS35" s="82"/>
      <c r="JOT35" s="80"/>
      <c r="JOU35" s="81"/>
      <c r="JOV35" s="82"/>
      <c r="JOY35" s="82"/>
      <c r="JOZ35" s="82"/>
      <c r="JPB35" s="82"/>
      <c r="JPE35" s="82"/>
      <c r="JPH35" s="82"/>
      <c r="JPI35" s="82"/>
      <c r="JPN35" s="82"/>
      <c r="JPQ35" s="82"/>
      <c r="JPR35" s="82"/>
      <c r="JPS35" s="82"/>
      <c r="JPT35" s="82"/>
      <c r="JPU35" s="82"/>
      <c r="JPV35" s="82"/>
      <c r="JPW35" s="82"/>
      <c r="JQO35" s="82"/>
      <c r="JQP35" s="82"/>
      <c r="JQQ35" s="6"/>
      <c r="JQT35" s="7"/>
      <c r="JQU35" s="7"/>
      <c r="JQZ35" s="82"/>
      <c r="JRB35" s="7"/>
      <c r="JRC35" s="82"/>
      <c r="JRE35" s="7"/>
      <c r="JRF35" s="82"/>
      <c r="JRG35" s="82"/>
      <c r="JRH35" s="83"/>
      <c r="JRJ35" s="82"/>
      <c r="JRK35" s="80"/>
      <c r="JRL35" s="81"/>
      <c r="JRM35" s="82"/>
      <c r="JRP35" s="82"/>
      <c r="JRQ35" s="82"/>
      <c r="JRS35" s="82"/>
      <c r="JRV35" s="82"/>
      <c r="JRY35" s="82"/>
      <c r="JRZ35" s="82"/>
      <c r="JSE35" s="82"/>
      <c r="JSH35" s="82"/>
      <c r="JSI35" s="82"/>
      <c r="JSJ35" s="82"/>
      <c r="JSK35" s="82"/>
      <c r="JSL35" s="82"/>
      <c r="JSM35" s="82"/>
      <c r="JSN35" s="82"/>
      <c r="JTF35" s="82"/>
      <c r="JTG35" s="82"/>
      <c r="JTH35" s="6"/>
      <c r="JTK35" s="7"/>
      <c r="JTL35" s="7"/>
      <c r="JTQ35" s="82"/>
      <c r="JTS35" s="7"/>
      <c r="JTT35" s="82"/>
      <c r="JTV35" s="7"/>
      <c r="JTW35" s="82"/>
      <c r="JTX35" s="82"/>
      <c r="JTY35" s="83"/>
      <c r="JUA35" s="82"/>
      <c r="JUB35" s="80"/>
      <c r="JUC35" s="81"/>
      <c r="JUD35" s="82"/>
      <c r="JUG35" s="82"/>
      <c r="JUH35" s="82"/>
      <c r="JUJ35" s="82"/>
      <c r="JUM35" s="82"/>
      <c r="JUP35" s="82"/>
      <c r="JUQ35" s="82"/>
      <c r="JUV35" s="82"/>
      <c r="JUY35" s="82"/>
      <c r="JUZ35" s="82"/>
      <c r="JVA35" s="82"/>
      <c r="JVB35" s="82"/>
      <c r="JVC35" s="82"/>
      <c r="JVD35" s="82"/>
      <c r="JVE35" s="82"/>
      <c r="JVW35" s="82"/>
      <c r="JVX35" s="82"/>
      <c r="JVY35" s="6"/>
      <c r="JWB35" s="7"/>
      <c r="JWC35" s="7"/>
      <c r="JWH35" s="82"/>
      <c r="JWJ35" s="7"/>
      <c r="JWK35" s="82"/>
      <c r="JWM35" s="7"/>
      <c r="JWN35" s="82"/>
      <c r="JWO35" s="82"/>
      <c r="JWP35" s="83"/>
      <c r="JWR35" s="82"/>
      <c r="JWS35" s="80"/>
      <c r="JWT35" s="81"/>
      <c r="JWU35" s="82"/>
      <c r="JWX35" s="82"/>
      <c r="JWY35" s="82"/>
      <c r="JXA35" s="82"/>
      <c r="JXD35" s="82"/>
      <c r="JXG35" s="82"/>
      <c r="JXH35" s="82"/>
      <c r="JXM35" s="82"/>
      <c r="JXP35" s="82"/>
      <c r="JXQ35" s="82"/>
      <c r="JXR35" s="82"/>
      <c r="JXS35" s="82"/>
      <c r="JXT35" s="82"/>
      <c r="JXU35" s="82"/>
      <c r="JXV35" s="82"/>
      <c r="JYN35" s="82"/>
      <c r="JYO35" s="82"/>
      <c r="JYP35" s="6"/>
      <c r="JYS35" s="7"/>
      <c r="JYT35" s="7"/>
      <c r="JYY35" s="82"/>
      <c r="JZA35" s="7"/>
      <c r="JZB35" s="82"/>
      <c r="JZD35" s="7"/>
      <c r="JZE35" s="82"/>
      <c r="JZF35" s="82"/>
      <c r="JZG35" s="83"/>
      <c r="JZI35" s="82"/>
      <c r="JZJ35" s="80"/>
      <c r="JZK35" s="81"/>
      <c r="JZL35" s="82"/>
      <c r="JZO35" s="82"/>
      <c r="JZP35" s="82"/>
      <c r="JZR35" s="82"/>
      <c r="JZU35" s="82"/>
      <c r="JZX35" s="82"/>
      <c r="JZY35" s="82"/>
      <c r="KAD35" s="82"/>
      <c r="KAG35" s="82"/>
      <c r="KAH35" s="82"/>
      <c r="KAI35" s="82"/>
      <c r="KAJ35" s="82"/>
      <c r="KAK35" s="82"/>
      <c r="KAL35" s="82"/>
      <c r="KAM35" s="82"/>
      <c r="KBE35" s="82"/>
      <c r="KBF35" s="82"/>
      <c r="KBG35" s="6"/>
      <c r="KBJ35" s="7"/>
      <c r="KBK35" s="7"/>
      <c r="KBP35" s="82"/>
      <c r="KBR35" s="7"/>
      <c r="KBS35" s="82"/>
      <c r="KBU35" s="7"/>
      <c r="KBV35" s="82"/>
      <c r="KBW35" s="82"/>
      <c r="KBX35" s="83"/>
      <c r="KBZ35" s="82"/>
      <c r="KCA35" s="80"/>
      <c r="KCB35" s="81"/>
      <c r="KCC35" s="82"/>
      <c r="KCF35" s="82"/>
      <c r="KCG35" s="82"/>
      <c r="KCI35" s="82"/>
      <c r="KCL35" s="82"/>
      <c r="KCO35" s="82"/>
      <c r="KCP35" s="82"/>
      <c r="KCU35" s="82"/>
      <c r="KCX35" s="82"/>
      <c r="KCY35" s="82"/>
      <c r="KCZ35" s="82"/>
      <c r="KDA35" s="82"/>
      <c r="KDB35" s="82"/>
      <c r="KDC35" s="82"/>
      <c r="KDD35" s="82"/>
      <c r="KDV35" s="82"/>
      <c r="KDW35" s="82"/>
      <c r="KDX35" s="6"/>
      <c r="KEA35" s="7"/>
      <c r="KEB35" s="7"/>
      <c r="KEG35" s="82"/>
      <c r="KEI35" s="7"/>
      <c r="KEJ35" s="82"/>
      <c r="KEL35" s="7"/>
      <c r="KEM35" s="82"/>
      <c r="KEN35" s="82"/>
      <c r="KEO35" s="83"/>
      <c r="KEQ35" s="82"/>
      <c r="KER35" s="80"/>
      <c r="KES35" s="81"/>
      <c r="KET35" s="82"/>
      <c r="KEW35" s="82"/>
      <c r="KEX35" s="82"/>
      <c r="KEZ35" s="82"/>
      <c r="KFC35" s="82"/>
      <c r="KFF35" s="82"/>
      <c r="KFG35" s="82"/>
      <c r="KFL35" s="82"/>
      <c r="KFO35" s="82"/>
      <c r="KFP35" s="82"/>
      <c r="KFQ35" s="82"/>
      <c r="KFR35" s="82"/>
      <c r="KFS35" s="82"/>
      <c r="KFT35" s="82"/>
      <c r="KFU35" s="82"/>
      <c r="KGM35" s="82"/>
      <c r="KGN35" s="82"/>
      <c r="KGO35" s="6"/>
      <c r="KGR35" s="7"/>
      <c r="KGS35" s="7"/>
      <c r="KGX35" s="82"/>
      <c r="KGZ35" s="7"/>
      <c r="KHA35" s="82"/>
      <c r="KHC35" s="7"/>
      <c r="KHD35" s="82"/>
      <c r="KHE35" s="82"/>
      <c r="KHF35" s="83"/>
      <c r="KHH35" s="82"/>
      <c r="KHI35" s="80"/>
      <c r="KHJ35" s="81"/>
      <c r="KHK35" s="82"/>
      <c r="KHN35" s="82"/>
      <c r="KHO35" s="82"/>
      <c r="KHQ35" s="82"/>
      <c r="KHT35" s="82"/>
      <c r="KHW35" s="82"/>
      <c r="KHX35" s="82"/>
      <c r="KIC35" s="82"/>
      <c r="KIF35" s="82"/>
      <c r="KIG35" s="82"/>
      <c r="KIH35" s="82"/>
      <c r="KII35" s="82"/>
      <c r="KIJ35" s="82"/>
      <c r="KIK35" s="82"/>
      <c r="KIL35" s="82"/>
      <c r="KJD35" s="82"/>
      <c r="KJE35" s="82"/>
      <c r="KJF35" s="6"/>
      <c r="KJI35" s="7"/>
      <c r="KJJ35" s="7"/>
      <c r="KJO35" s="82"/>
      <c r="KJQ35" s="7"/>
      <c r="KJR35" s="82"/>
      <c r="KJT35" s="7"/>
      <c r="KJU35" s="82"/>
      <c r="KJV35" s="82"/>
      <c r="KJW35" s="83"/>
      <c r="KJY35" s="82"/>
      <c r="KJZ35" s="80"/>
      <c r="KKA35" s="81"/>
      <c r="KKB35" s="82"/>
      <c r="KKE35" s="82"/>
      <c r="KKF35" s="82"/>
      <c r="KKH35" s="82"/>
      <c r="KKK35" s="82"/>
      <c r="KKN35" s="82"/>
      <c r="KKO35" s="82"/>
      <c r="KKT35" s="82"/>
      <c r="KKW35" s="82"/>
      <c r="KKX35" s="82"/>
      <c r="KKY35" s="82"/>
      <c r="KKZ35" s="82"/>
      <c r="KLA35" s="82"/>
      <c r="KLB35" s="82"/>
      <c r="KLC35" s="82"/>
      <c r="KLU35" s="82"/>
      <c r="KLV35" s="82"/>
      <c r="KLW35" s="6"/>
      <c r="KLZ35" s="7"/>
      <c r="KMA35" s="7"/>
      <c r="KMF35" s="82"/>
      <c r="KMH35" s="7"/>
      <c r="KMI35" s="82"/>
      <c r="KMK35" s="7"/>
      <c r="KML35" s="82"/>
      <c r="KMM35" s="82"/>
      <c r="KMN35" s="83"/>
      <c r="KMP35" s="82"/>
      <c r="KMQ35" s="80"/>
      <c r="KMR35" s="81"/>
      <c r="KMS35" s="82"/>
      <c r="KMV35" s="82"/>
      <c r="KMW35" s="82"/>
      <c r="KMY35" s="82"/>
      <c r="KNB35" s="82"/>
      <c r="KNE35" s="82"/>
      <c r="KNF35" s="82"/>
      <c r="KNK35" s="82"/>
      <c r="KNN35" s="82"/>
      <c r="KNO35" s="82"/>
      <c r="KNP35" s="82"/>
      <c r="KNQ35" s="82"/>
      <c r="KNR35" s="82"/>
      <c r="KNS35" s="82"/>
      <c r="KNT35" s="82"/>
      <c r="KOL35" s="82"/>
      <c r="KOM35" s="82"/>
      <c r="KON35" s="6"/>
      <c r="KOQ35" s="7"/>
      <c r="KOR35" s="7"/>
      <c r="KOW35" s="82"/>
      <c r="KOY35" s="7"/>
      <c r="KOZ35" s="82"/>
      <c r="KPB35" s="7"/>
      <c r="KPC35" s="82"/>
      <c r="KPD35" s="82"/>
      <c r="KPE35" s="83"/>
      <c r="KPG35" s="82"/>
      <c r="KPH35" s="80"/>
      <c r="KPI35" s="81"/>
      <c r="KPJ35" s="82"/>
      <c r="KPM35" s="82"/>
      <c r="KPN35" s="82"/>
      <c r="KPP35" s="82"/>
      <c r="KPS35" s="82"/>
      <c r="KPV35" s="82"/>
      <c r="KPW35" s="82"/>
      <c r="KQB35" s="82"/>
      <c r="KQE35" s="82"/>
      <c r="KQF35" s="82"/>
      <c r="KQG35" s="82"/>
      <c r="KQH35" s="82"/>
      <c r="KQI35" s="82"/>
      <c r="KQJ35" s="82"/>
      <c r="KQK35" s="82"/>
      <c r="KRC35" s="82"/>
      <c r="KRD35" s="82"/>
      <c r="KRE35" s="6"/>
      <c r="KRH35" s="7"/>
      <c r="KRI35" s="7"/>
      <c r="KRN35" s="82"/>
      <c r="KRP35" s="7"/>
      <c r="KRQ35" s="82"/>
      <c r="KRS35" s="7"/>
      <c r="KRT35" s="82"/>
      <c r="KRU35" s="82"/>
      <c r="KRV35" s="83"/>
      <c r="KRX35" s="82"/>
      <c r="KRY35" s="80"/>
      <c r="KRZ35" s="81"/>
      <c r="KSA35" s="82"/>
      <c r="KSD35" s="82"/>
      <c r="KSE35" s="82"/>
      <c r="KSG35" s="82"/>
      <c r="KSJ35" s="82"/>
      <c r="KSM35" s="82"/>
      <c r="KSN35" s="82"/>
      <c r="KSS35" s="82"/>
      <c r="KSV35" s="82"/>
      <c r="KSW35" s="82"/>
      <c r="KSX35" s="82"/>
      <c r="KSY35" s="82"/>
      <c r="KSZ35" s="82"/>
      <c r="KTA35" s="82"/>
      <c r="KTB35" s="82"/>
      <c r="KTT35" s="82"/>
      <c r="KTU35" s="82"/>
      <c r="KTV35" s="6"/>
      <c r="KTY35" s="7"/>
      <c r="KTZ35" s="7"/>
      <c r="KUE35" s="82"/>
      <c r="KUG35" s="7"/>
      <c r="KUH35" s="82"/>
      <c r="KUJ35" s="7"/>
      <c r="KUK35" s="82"/>
      <c r="KUL35" s="82"/>
      <c r="KUM35" s="83"/>
      <c r="KUO35" s="82"/>
      <c r="KUP35" s="80"/>
      <c r="KUQ35" s="81"/>
      <c r="KUR35" s="82"/>
      <c r="KUU35" s="82"/>
      <c r="KUV35" s="82"/>
      <c r="KUX35" s="82"/>
      <c r="KVA35" s="82"/>
      <c r="KVD35" s="82"/>
      <c r="KVE35" s="82"/>
      <c r="KVJ35" s="82"/>
      <c r="KVM35" s="82"/>
      <c r="KVN35" s="82"/>
      <c r="KVO35" s="82"/>
      <c r="KVP35" s="82"/>
      <c r="KVQ35" s="82"/>
      <c r="KVR35" s="82"/>
      <c r="KVS35" s="82"/>
      <c r="KWK35" s="82"/>
      <c r="KWL35" s="82"/>
      <c r="KWM35" s="6"/>
      <c r="KWP35" s="7"/>
      <c r="KWQ35" s="7"/>
      <c r="KWV35" s="82"/>
      <c r="KWX35" s="7"/>
      <c r="KWY35" s="82"/>
      <c r="KXA35" s="7"/>
      <c r="KXB35" s="82"/>
      <c r="KXC35" s="82"/>
      <c r="KXD35" s="83"/>
      <c r="KXF35" s="82"/>
      <c r="KXG35" s="80"/>
      <c r="KXH35" s="81"/>
      <c r="KXI35" s="82"/>
      <c r="KXL35" s="82"/>
      <c r="KXM35" s="82"/>
      <c r="KXO35" s="82"/>
      <c r="KXR35" s="82"/>
      <c r="KXU35" s="82"/>
      <c r="KXV35" s="82"/>
      <c r="KYA35" s="82"/>
      <c r="KYD35" s="82"/>
      <c r="KYE35" s="82"/>
      <c r="KYF35" s="82"/>
      <c r="KYG35" s="82"/>
      <c r="KYH35" s="82"/>
      <c r="KYI35" s="82"/>
      <c r="KYJ35" s="82"/>
      <c r="KZB35" s="82"/>
      <c r="KZC35" s="82"/>
      <c r="KZD35" s="6"/>
      <c r="KZG35" s="7"/>
      <c r="KZH35" s="7"/>
      <c r="KZM35" s="82"/>
      <c r="KZO35" s="7"/>
      <c r="KZP35" s="82"/>
      <c r="KZR35" s="7"/>
      <c r="KZS35" s="82"/>
      <c r="KZT35" s="82"/>
      <c r="KZU35" s="83"/>
      <c r="KZW35" s="82"/>
      <c r="KZX35" s="80"/>
      <c r="KZY35" s="81"/>
      <c r="KZZ35" s="82"/>
      <c r="LAC35" s="82"/>
      <c r="LAD35" s="82"/>
      <c r="LAF35" s="82"/>
      <c r="LAI35" s="82"/>
      <c r="LAL35" s="82"/>
      <c r="LAM35" s="82"/>
      <c r="LAR35" s="82"/>
      <c r="LAU35" s="82"/>
      <c r="LAV35" s="82"/>
      <c r="LAW35" s="82"/>
      <c r="LAX35" s="82"/>
      <c r="LAY35" s="82"/>
      <c r="LAZ35" s="82"/>
      <c r="LBA35" s="82"/>
      <c r="LBS35" s="82"/>
      <c r="LBT35" s="82"/>
      <c r="LBU35" s="6"/>
      <c r="LBX35" s="7"/>
      <c r="LBY35" s="7"/>
      <c r="LCD35" s="82"/>
      <c r="LCF35" s="7"/>
      <c r="LCG35" s="82"/>
      <c r="LCI35" s="7"/>
      <c r="LCJ35" s="82"/>
      <c r="LCK35" s="82"/>
      <c r="LCL35" s="83"/>
      <c r="LCN35" s="82"/>
      <c r="LCO35" s="80"/>
      <c r="LCP35" s="81"/>
      <c r="LCQ35" s="82"/>
      <c r="LCT35" s="82"/>
      <c r="LCU35" s="82"/>
      <c r="LCW35" s="82"/>
      <c r="LCZ35" s="82"/>
      <c r="LDC35" s="82"/>
      <c r="LDD35" s="82"/>
      <c r="LDI35" s="82"/>
      <c r="LDL35" s="82"/>
      <c r="LDM35" s="82"/>
      <c r="LDN35" s="82"/>
      <c r="LDO35" s="82"/>
      <c r="LDP35" s="82"/>
      <c r="LDQ35" s="82"/>
      <c r="LDR35" s="82"/>
      <c r="LEJ35" s="82"/>
      <c r="LEK35" s="82"/>
      <c r="LEL35" s="6"/>
      <c r="LEO35" s="7"/>
      <c r="LEP35" s="7"/>
      <c r="LEU35" s="82"/>
      <c r="LEW35" s="7"/>
      <c r="LEX35" s="82"/>
      <c r="LEZ35" s="7"/>
      <c r="LFA35" s="82"/>
      <c r="LFB35" s="82"/>
      <c r="LFC35" s="83"/>
      <c r="LFE35" s="82"/>
      <c r="LFF35" s="80"/>
      <c r="LFG35" s="81"/>
      <c r="LFH35" s="82"/>
      <c r="LFK35" s="82"/>
      <c r="LFL35" s="82"/>
      <c r="LFN35" s="82"/>
      <c r="LFQ35" s="82"/>
      <c r="LFT35" s="82"/>
      <c r="LFU35" s="82"/>
      <c r="LFZ35" s="82"/>
      <c r="LGC35" s="82"/>
      <c r="LGD35" s="82"/>
      <c r="LGE35" s="82"/>
      <c r="LGF35" s="82"/>
      <c r="LGG35" s="82"/>
      <c r="LGH35" s="82"/>
      <c r="LGI35" s="82"/>
      <c r="LHA35" s="82"/>
      <c r="LHB35" s="82"/>
      <c r="LHC35" s="6"/>
      <c r="LHF35" s="7"/>
      <c r="LHG35" s="7"/>
      <c r="LHL35" s="82"/>
      <c r="LHN35" s="7"/>
      <c r="LHO35" s="82"/>
      <c r="LHQ35" s="7"/>
      <c r="LHR35" s="82"/>
      <c r="LHS35" s="82"/>
      <c r="LHT35" s="83"/>
      <c r="LHV35" s="82"/>
      <c r="LHW35" s="80"/>
      <c r="LHX35" s="81"/>
      <c r="LHY35" s="82"/>
      <c r="LIB35" s="82"/>
      <c r="LIC35" s="82"/>
      <c r="LIE35" s="82"/>
      <c r="LIH35" s="82"/>
      <c r="LIK35" s="82"/>
      <c r="LIL35" s="82"/>
      <c r="LIQ35" s="82"/>
      <c r="LIT35" s="82"/>
      <c r="LIU35" s="82"/>
      <c r="LIV35" s="82"/>
      <c r="LIW35" s="82"/>
      <c r="LIX35" s="82"/>
      <c r="LIY35" s="82"/>
      <c r="LIZ35" s="82"/>
      <c r="LJR35" s="82"/>
      <c r="LJS35" s="82"/>
      <c r="LJT35" s="6"/>
      <c r="LJW35" s="7"/>
      <c r="LJX35" s="7"/>
      <c r="LKC35" s="82"/>
      <c r="LKE35" s="7"/>
      <c r="LKF35" s="82"/>
      <c r="LKH35" s="7"/>
      <c r="LKI35" s="82"/>
      <c r="LKJ35" s="82"/>
      <c r="LKK35" s="83"/>
      <c r="LKM35" s="82"/>
      <c r="LKN35" s="80"/>
      <c r="LKO35" s="81"/>
      <c r="LKP35" s="82"/>
      <c r="LKS35" s="82"/>
      <c r="LKT35" s="82"/>
      <c r="LKV35" s="82"/>
      <c r="LKY35" s="82"/>
      <c r="LLB35" s="82"/>
      <c r="LLC35" s="82"/>
      <c r="LLH35" s="82"/>
      <c r="LLK35" s="82"/>
      <c r="LLL35" s="82"/>
      <c r="LLM35" s="82"/>
      <c r="LLN35" s="82"/>
      <c r="LLO35" s="82"/>
      <c r="LLP35" s="82"/>
      <c r="LLQ35" s="82"/>
      <c r="LMI35" s="82"/>
      <c r="LMJ35" s="82"/>
      <c r="LMK35" s="6"/>
      <c r="LMN35" s="7"/>
      <c r="LMO35" s="7"/>
      <c r="LMT35" s="82"/>
      <c r="LMV35" s="7"/>
      <c r="LMW35" s="82"/>
      <c r="LMY35" s="7"/>
      <c r="LMZ35" s="82"/>
      <c r="LNA35" s="82"/>
      <c r="LNB35" s="83"/>
      <c r="LND35" s="82"/>
      <c r="LNE35" s="80"/>
      <c r="LNF35" s="81"/>
      <c r="LNG35" s="82"/>
      <c r="LNJ35" s="82"/>
      <c r="LNK35" s="82"/>
      <c r="LNM35" s="82"/>
      <c r="LNP35" s="82"/>
      <c r="LNS35" s="82"/>
      <c r="LNT35" s="82"/>
      <c r="LNY35" s="82"/>
      <c r="LOB35" s="82"/>
      <c r="LOC35" s="82"/>
      <c r="LOD35" s="82"/>
      <c r="LOE35" s="82"/>
      <c r="LOF35" s="82"/>
      <c r="LOG35" s="82"/>
      <c r="LOH35" s="82"/>
      <c r="LOZ35" s="82"/>
      <c r="LPA35" s="82"/>
      <c r="LPB35" s="6"/>
      <c r="LPE35" s="7"/>
      <c r="LPF35" s="7"/>
      <c r="LPK35" s="82"/>
      <c r="LPM35" s="7"/>
      <c r="LPN35" s="82"/>
      <c r="LPP35" s="7"/>
      <c r="LPQ35" s="82"/>
      <c r="LPR35" s="82"/>
      <c r="LPS35" s="83"/>
      <c r="LPU35" s="82"/>
      <c r="LPV35" s="80"/>
      <c r="LPW35" s="81"/>
      <c r="LPX35" s="82"/>
      <c r="LQA35" s="82"/>
      <c r="LQB35" s="82"/>
      <c r="LQD35" s="82"/>
      <c r="LQG35" s="82"/>
      <c r="LQJ35" s="82"/>
      <c r="LQK35" s="82"/>
      <c r="LQP35" s="82"/>
      <c r="LQS35" s="82"/>
      <c r="LQT35" s="82"/>
      <c r="LQU35" s="82"/>
      <c r="LQV35" s="82"/>
      <c r="LQW35" s="82"/>
      <c r="LQX35" s="82"/>
      <c r="LQY35" s="82"/>
      <c r="LRQ35" s="82"/>
      <c r="LRR35" s="82"/>
      <c r="LRS35" s="6"/>
      <c r="LRV35" s="7"/>
      <c r="LRW35" s="7"/>
      <c r="LSB35" s="82"/>
      <c r="LSD35" s="7"/>
      <c r="LSE35" s="82"/>
      <c r="LSG35" s="7"/>
      <c r="LSH35" s="82"/>
      <c r="LSI35" s="82"/>
      <c r="LSJ35" s="83"/>
      <c r="LSL35" s="82"/>
      <c r="LSM35" s="80"/>
      <c r="LSN35" s="81"/>
      <c r="LSO35" s="82"/>
      <c r="LSR35" s="82"/>
      <c r="LSS35" s="82"/>
      <c r="LSU35" s="82"/>
      <c r="LSX35" s="82"/>
      <c r="LTA35" s="82"/>
      <c r="LTB35" s="82"/>
      <c r="LTG35" s="82"/>
      <c r="LTJ35" s="82"/>
      <c r="LTK35" s="82"/>
      <c r="LTL35" s="82"/>
      <c r="LTM35" s="82"/>
      <c r="LTN35" s="82"/>
      <c r="LTO35" s="82"/>
      <c r="LTP35" s="82"/>
      <c r="LUH35" s="82"/>
      <c r="LUI35" s="82"/>
      <c r="LUJ35" s="6"/>
      <c r="LUM35" s="7"/>
      <c r="LUN35" s="7"/>
      <c r="LUS35" s="82"/>
      <c r="LUU35" s="7"/>
      <c r="LUV35" s="82"/>
      <c r="LUX35" s="7"/>
      <c r="LUY35" s="82"/>
      <c r="LUZ35" s="82"/>
      <c r="LVA35" s="83"/>
      <c r="LVC35" s="82"/>
      <c r="LVD35" s="80"/>
      <c r="LVE35" s="81"/>
      <c r="LVF35" s="82"/>
      <c r="LVI35" s="82"/>
      <c r="LVJ35" s="82"/>
      <c r="LVL35" s="82"/>
      <c r="LVO35" s="82"/>
      <c r="LVR35" s="82"/>
      <c r="LVS35" s="82"/>
      <c r="LVX35" s="82"/>
      <c r="LWA35" s="82"/>
      <c r="LWB35" s="82"/>
      <c r="LWC35" s="82"/>
      <c r="LWD35" s="82"/>
      <c r="LWE35" s="82"/>
      <c r="LWF35" s="82"/>
      <c r="LWG35" s="82"/>
      <c r="LWY35" s="82"/>
      <c r="LWZ35" s="82"/>
      <c r="LXA35" s="6"/>
      <c r="LXD35" s="7"/>
      <c r="LXE35" s="7"/>
      <c r="LXJ35" s="82"/>
      <c r="LXL35" s="7"/>
      <c r="LXM35" s="82"/>
      <c r="LXO35" s="7"/>
      <c r="LXP35" s="82"/>
      <c r="LXQ35" s="82"/>
      <c r="LXR35" s="83"/>
      <c r="LXT35" s="82"/>
      <c r="LXU35" s="80"/>
      <c r="LXV35" s="81"/>
      <c r="LXW35" s="82"/>
      <c r="LXZ35" s="82"/>
      <c r="LYA35" s="82"/>
      <c r="LYC35" s="82"/>
      <c r="LYF35" s="82"/>
      <c r="LYI35" s="82"/>
      <c r="LYJ35" s="82"/>
      <c r="LYO35" s="82"/>
      <c r="LYR35" s="82"/>
      <c r="LYS35" s="82"/>
      <c r="LYT35" s="82"/>
      <c r="LYU35" s="82"/>
      <c r="LYV35" s="82"/>
      <c r="LYW35" s="82"/>
      <c r="LYX35" s="82"/>
      <c r="LZP35" s="82"/>
      <c r="LZQ35" s="82"/>
      <c r="LZR35" s="6"/>
      <c r="LZU35" s="7"/>
      <c r="LZV35" s="7"/>
      <c r="MAA35" s="82"/>
      <c r="MAC35" s="7"/>
      <c r="MAD35" s="82"/>
      <c r="MAF35" s="7"/>
      <c r="MAG35" s="82"/>
      <c r="MAH35" s="82"/>
      <c r="MAI35" s="83"/>
      <c r="MAK35" s="82"/>
      <c r="MAL35" s="80"/>
      <c r="MAM35" s="81"/>
      <c r="MAN35" s="82"/>
      <c r="MAQ35" s="82"/>
      <c r="MAR35" s="82"/>
      <c r="MAT35" s="82"/>
      <c r="MAW35" s="82"/>
      <c r="MAZ35" s="82"/>
      <c r="MBA35" s="82"/>
      <c r="MBF35" s="82"/>
      <c r="MBI35" s="82"/>
      <c r="MBJ35" s="82"/>
      <c r="MBK35" s="82"/>
      <c r="MBL35" s="82"/>
      <c r="MBM35" s="82"/>
      <c r="MBN35" s="82"/>
      <c r="MBO35" s="82"/>
      <c r="MCG35" s="82"/>
      <c r="MCH35" s="82"/>
      <c r="MCI35" s="6"/>
      <c r="MCL35" s="7"/>
      <c r="MCM35" s="7"/>
      <c r="MCR35" s="82"/>
      <c r="MCT35" s="7"/>
      <c r="MCU35" s="82"/>
      <c r="MCW35" s="7"/>
      <c r="MCX35" s="82"/>
      <c r="MCY35" s="82"/>
      <c r="MCZ35" s="83"/>
      <c r="MDB35" s="82"/>
      <c r="MDC35" s="80"/>
      <c r="MDD35" s="81"/>
      <c r="MDE35" s="82"/>
      <c r="MDH35" s="82"/>
      <c r="MDI35" s="82"/>
      <c r="MDK35" s="82"/>
      <c r="MDN35" s="82"/>
      <c r="MDQ35" s="82"/>
      <c r="MDR35" s="82"/>
      <c r="MDW35" s="82"/>
      <c r="MDZ35" s="82"/>
      <c r="MEA35" s="82"/>
      <c r="MEB35" s="82"/>
      <c r="MEC35" s="82"/>
      <c r="MED35" s="82"/>
      <c r="MEE35" s="82"/>
      <c r="MEF35" s="82"/>
      <c r="MEX35" s="82"/>
      <c r="MEY35" s="82"/>
      <c r="MEZ35" s="6"/>
      <c r="MFC35" s="7"/>
      <c r="MFD35" s="7"/>
      <c r="MFI35" s="82"/>
      <c r="MFK35" s="7"/>
      <c r="MFL35" s="82"/>
      <c r="MFN35" s="7"/>
      <c r="MFO35" s="82"/>
      <c r="MFP35" s="82"/>
      <c r="MFQ35" s="83"/>
      <c r="MFS35" s="82"/>
      <c r="MFT35" s="80"/>
      <c r="MFU35" s="81"/>
      <c r="MFV35" s="82"/>
      <c r="MFY35" s="82"/>
      <c r="MFZ35" s="82"/>
      <c r="MGB35" s="82"/>
      <c r="MGE35" s="82"/>
      <c r="MGH35" s="82"/>
      <c r="MGI35" s="82"/>
      <c r="MGN35" s="82"/>
      <c r="MGQ35" s="82"/>
      <c r="MGR35" s="82"/>
      <c r="MGS35" s="82"/>
      <c r="MGT35" s="82"/>
      <c r="MGU35" s="82"/>
      <c r="MGV35" s="82"/>
      <c r="MGW35" s="82"/>
      <c r="MHO35" s="82"/>
      <c r="MHP35" s="82"/>
      <c r="MHQ35" s="6"/>
      <c r="MHT35" s="7"/>
      <c r="MHU35" s="7"/>
      <c r="MHZ35" s="82"/>
      <c r="MIB35" s="7"/>
      <c r="MIC35" s="82"/>
      <c r="MIE35" s="7"/>
      <c r="MIF35" s="82"/>
      <c r="MIG35" s="82"/>
      <c r="MIH35" s="83"/>
      <c r="MIJ35" s="82"/>
      <c r="MIK35" s="80"/>
      <c r="MIL35" s="81"/>
      <c r="MIM35" s="82"/>
      <c r="MIP35" s="82"/>
      <c r="MIQ35" s="82"/>
      <c r="MIS35" s="82"/>
      <c r="MIV35" s="82"/>
      <c r="MIY35" s="82"/>
      <c r="MIZ35" s="82"/>
      <c r="MJE35" s="82"/>
      <c r="MJH35" s="82"/>
      <c r="MJI35" s="82"/>
      <c r="MJJ35" s="82"/>
      <c r="MJK35" s="82"/>
      <c r="MJL35" s="82"/>
      <c r="MJM35" s="82"/>
      <c r="MJN35" s="82"/>
      <c r="MKF35" s="82"/>
      <c r="MKG35" s="82"/>
      <c r="MKH35" s="6"/>
      <c r="MKK35" s="7"/>
      <c r="MKL35" s="7"/>
      <c r="MKQ35" s="82"/>
      <c r="MKS35" s="7"/>
      <c r="MKT35" s="82"/>
      <c r="MKV35" s="7"/>
      <c r="MKW35" s="82"/>
      <c r="MKX35" s="82"/>
      <c r="MKY35" s="83"/>
      <c r="MLA35" s="82"/>
      <c r="MLB35" s="80"/>
      <c r="MLC35" s="81"/>
      <c r="MLD35" s="82"/>
      <c r="MLG35" s="82"/>
      <c r="MLH35" s="82"/>
      <c r="MLJ35" s="82"/>
      <c r="MLM35" s="82"/>
      <c r="MLP35" s="82"/>
      <c r="MLQ35" s="82"/>
      <c r="MLV35" s="82"/>
      <c r="MLY35" s="82"/>
      <c r="MLZ35" s="82"/>
      <c r="MMA35" s="82"/>
      <c r="MMB35" s="82"/>
      <c r="MMC35" s="82"/>
      <c r="MMD35" s="82"/>
      <c r="MME35" s="82"/>
      <c r="MMW35" s="82"/>
      <c r="MMX35" s="82"/>
      <c r="MMY35" s="6"/>
      <c r="MNB35" s="7"/>
      <c r="MNC35" s="7"/>
      <c r="MNH35" s="82"/>
      <c r="MNJ35" s="7"/>
      <c r="MNK35" s="82"/>
      <c r="MNM35" s="7"/>
      <c r="MNN35" s="82"/>
      <c r="MNO35" s="82"/>
      <c r="MNP35" s="83"/>
      <c r="MNR35" s="82"/>
      <c r="MNS35" s="80"/>
      <c r="MNT35" s="81"/>
      <c r="MNU35" s="82"/>
      <c r="MNX35" s="82"/>
      <c r="MNY35" s="82"/>
      <c r="MOA35" s="82"/>
      <c r="MOD35" s="82"/>
      <c r="MOG35" s="82"/>
      <c r="MOH35" s="82"/>
      <c r="MOM35" s="82"/>
      <c r="MOP35" s="82"/>
      <c r="MOQ35" s="82"/>
      <c r="MOR35" s="82"/>
      <c r="MOS35" s="82"/>
      <c r="MOT35" s="82"/>
      <c r="MOU35" s="82"/>
      <c r="MOV35" s="82"/>
      <c r="MPN35" s="82"/>
      <c r="MPO35" s="82"/>
      <c r="MPP35" s="6"/>
      <c r="MPS35" s="7"/>
      <c r="MPT35" s="7"/>
      <c r="MPY35" s="82"/>
      <c r="MQA35" s="7"/>
      <c r="MQB35" s="82"/>
      <c r="MQD35" s="7"/>
      <c r="MQE35" s="82"/>
      <c r="MQF35" s="82"/>
      <c r="MQG35" s="83"/>
      <c r="MQI35" s="82"/>
      <c r="MQJ35" s="80"/>
      <c r="MQK35" s="81"/>
      <c r="MQL35" s="82"/>
      <c r="MQO35" s="82"/>
      <c r="MQP35" s="82"/>
      <c r="MQR35" s="82"/>
      <c r="MQU35" s="82"/>
      <c r="MQX35" s="82"/>
      <c r="MQY35" s="82"/>
      <c r="MRD35" s="82"/>
      <c r="MRG35" s="82"/>
      <c r="MRH35" s="82"/>
      <c r="MRI35" s="82"/>
      <c r="MRJ35" s="82"/>
      <c r="MRK35" s="82"/>
      <c r="MRL35" s="82"/>
      <c r="MRM35" s="82"/>
      <c r="MSE35" s="82"/>
      <c r="MSF35" s="82"/>
      <c r="MSG35" s="6"/>
      <c r="MSJ35" s="7"/>
      <c r="MSK35" s="7"/>
      <c r="MSP35" s="82"/>
      <c r="MSR35" s="7"/>
      <c r="MSS35" s="82"/>
      <c r="MSU35" s="7"/>
      <c r="MSV35" s="82"/>
      <c r="MSW35" s="82"/>
      <c r="MSX35" s="83"/>
      <c r="MSZ35" s="82"/>
      <c r="MTA35" s="80"/>
      <c r="MTB35" s="81"/>
      <c r="MTC35" s="82"/>
      <c r="MTF35" s="82"/>
      <c r="MTG35" s="82"/>
      <c r="MTI35" s="82"/>
      <c r="MTL35" s="82"/>
      <c r="MTO35" s="82"/>
      <c r="MTP35" s="82"/>
      <c r="MTU35" s="82"/>
      <c r="MTX35" s="82"/>
      <c r="MTY35" s="82"/>
      <c r="MTZ35" s="82"/>
      <c r="MUA35" s="82"/>
      <c r="MUB35" s="82"/>
      <c r="MUC35" s="82"/>
      <c r="MUD35" s="82"/>
      <c r="MUV35" s="82"/>
      <c r="MUW35" s="82"/>
      <c r="MUX35" s="6"/>
      <c r="MVA35" s="7"/>
      <c r="MVB35" s="7"/>
      <c r="MVG35" s="82"/>
      <c r="MVI35" s="7"/>
      <c r="MVJ35" s="82"/>
      <c r="MVL35" s="7"/>
      <c r="MVM35" s="82"/>
      <c r="MVN35" s="82"/>
      <c r="MVO35" s="83"/>
      <c r="MVQ35" s="82"/>
      <c r="MVR35" s="80"/>
      <c r="MVS35" s="81"/>
      <c r="MVT35" s="82"/>
      <c r="MVW35" s="82"/>
      <c r="MVX35" s="82"/>
      <c r="MVZ35" s="82"/>
      <c r="MWC35" s="82"/>
      <c r="MWF35" s="82"/>
      <c r="MWG35" s="82"/>
      <c r="MWL35" s="82"/>
      <c r="MWO35" s="82"/>
      <c r="MWP35" s="82"/>
      <c r="MWQ35" s="82"/>
      <c r="MWR35" s="82"/>
      <c r="MWS35" s="82"/>
      <c r="MWT35" s="82"/>
      <c r="MWU35" s="82"/>
      <c r="MXM35" s="82"/>
      <c r="MXN35" s="82"/>
      <c r="MXO35" s="6"/>
      <c r="MXR35" s="7"/>
      <c r="MXS35" s="7"/>
      <c r="MXX35" s="82"/>
      <c r="MXZ35" s="7"/>
      <c r="MYA35" s="82"/>
      <c r="MYC35" s="7"/>
      <c r="MYD35" s="82"/>
      <c r="MYE35" s="82"/>
      <c r="MYF35" s="83"/>
      <c r="MYH35" s="82"/>
      <c r="MYI35" s="80"/>
      <c r="MYJ35" s="81"/>
      <c r="MYK35" s="82"/>
      <c r="MYN35" s="82"/>
      <c r="MYO35" s="82"/>
      <c r="MYQ35" s="82"/>
      <c r="MYT35" s="82"/>
      <c r="MYW35" s="82"/>
      <c r="MYX35" s="82"/>
      <c r="MZC35" s="82"/>
      <c r="MZF35" s="82"/>
      <c r="MZG35" s="82"/>
      <c r="MZH35" s="82"/>
      <c r="MZI35" s="82"/>
      <c r="MZJ35" s="82"/>
      <c r="MZK35" s="82"/>
      <c r="MZL35" s="82"/>
      <c r="NAD35" s="82"/>
      <c r="NAE35" s="82"/>
      <c r="NAF35" s="6"/>
      <c r="NAI35" s="7"/>
      <c r="NAJ35" s="7"/>
      <c r="NAO35" s="82"/>
      <c r="NAQ35" s="7"/>
      <c r="NAR35" s="82"/>
      <c r="NAT35" s="7"/>
      <c r="NAU35" s="82"/>
      <c r="NAV35" s="82"/>
      <c r="NAW35" s="83"/>
      <c r="NAY35" s="82"/>
      <c r="NAZ35" s="80"/>
      <c r="NBA35" s="81"/>
      <c r="NBB35" s="82"/>
      <c r="NBE35" s="82"/>
      <c r="NBF35" s="82"/>
      <c r="NBH35" s="82"/>
      <c r="NBK35" s="82"/>
      <c r="NBN35" s="82"/>
      <c r="NBO35" s="82"/>
      <c r="NBT35" s="82"/>
      <c r="NBW35" s="82"/>
      <c r="NBX35" s="82"/>
      <c r="NBY35" s="82"/>
      <c r="NBZ35" s="82"/>
      <c r="NCA35" s="82"/>
      <c r="NCB35" s="82"/>
      <c r="NCC35" s="82"/>
      <c r="NCU35" s="82"/>
      <c r="NCV35" s="82"/>
      <c r="NCW35" s="6"/>
      <c r="NCZ35" s="7"/>
      <c r="NDA35" s="7"/>
      <c r="NDF35" s="82"/>
      <c r="NDH35" s="7"/>
      <c r="NDI35" s="82"/>
      <c r="NDK35" s="7"/>
      <c r="NDL35" s="82"/>
      <c r="NDM35" s="82"/>
      <c r="NDN35" s="83"/>
      <c r="NDP35" s="82"/>
      <c r="NDQ35" s="80"/>
      <c r="NDR35" s="81"/>
      <c r="NDS35" s="82"/>
      <c r="NDV35" s="82"/>
      <c r="NDW35" s="82"/>
      <c r="NDY35" s="82"/>
      <c r="NEB35" s="82"/>
      <c r="NEE35" s="82"/>
      <c r="NEF35" s="82"/>
      <c r="NEK35" s="82"/>
      <c r="NEN35" s="82"/>
      <c r="NEO35" s="82"/>
      <c r="NEP35" s="82"/>
      <c r="NEQ35" s="82"/>
      <c r="NER35" s="82"/>
      <c r="NES35" s="82"/>
      <c r="NET35" s="82"/>
      <c r="NFL35" s="82"/>
      <c r="NFM35" s="82"/>
      <c r="NFN35" s="6"/>
      <c r="NFQ35" s="7"/>
      <c r="NFR35" s="7"/>
      <c r="NFW35" s="82"/>
      <c r="NFY35" s="7"/>
      <c r="NFZ35" s="82"/>
      <c r="NGB35" s="7"/>
      <c r="NGC35" s="82"/>
      <c r="NGD35" s="82"/>
      <c r="NGE35" s="83"/>
      <c r="NGG35" s="82"/>
      <c r="NGH35" s="80"/>
      <c r="NGI35" s="81"/>
      <c r="NGJ35" s="82"/>
      <c r="NGM35" s="82"/>
      <c r="NGN35" s="82"/>
      <c r="NGP35" s="82"/>
      <c r="NGS35" s="82"/>
      <c r="NGV35" s="82"/>
      <c r="NGW35" s="82"/>
      <c r="NHB35" s="82"/>
      <c r="NHE35" s="82"/>
      <c r="NHF35" s="82"/>
      <c r="NHG35" s="82"/>
      <c r="NHH35" s="82"/>
      <c r="NHI35" s="82"/>
      <c r="NHJ35" s="82"/>
      <c r="NHK35" s="82"/>
      <c r="NIC35" s="82"/>
      <c r="NID35" s="82"/>
      <c r="NIE35" s="6"/>
      <c r="NIH35" s="7"/>
      <c r="NII35" s="7"/>
      <c r="NIN35" s="82"/>
      <c r="NIP35" s="7"/>
      <c r="NIQ35" s="82"/>
      <c r="NIS35" s="7"/>
      <c r="NIT35" s="82"/>
      <c r="NIU35" s="82"/>
      <c r="NIV35" s="83"/>
      <c r="NIX35" s="82"/>
      <c r="NIY35" s="80"/>
      <c r="NIZ35" s="81"/>
      <c r="NJA35" s="82"/>
      <c r="NJD35" s="82"/>
      <c r="NJE35" s="82"/>
      <c r="NJG35" s="82"/>
      <c r="NJJ35" s="82"/>
      <c r="NJM35" s="82"/>
      <c r="NJN35" s="82"/>
      <c r="NJS35" s="82"/>
      <c r="NJV35" s="82"/>
      <c r="NJW35" s="82"/>
      <c r="NJX35" s="82"/>
      <c r="NJY35" s="82"/>
      <c r="NJZ35" s="82"/>
      <c r="NKA35" s="82"/>
      <c r="NKB35" s="82"/>
      <c r="NKT35" s="82"/>
      <c r="NKU35" s="82"/>
      <c r="NKV35" s="6"/>
      <c r="NKY35" s="7"/>
      <c r="NKZ35" s="7"/>
      <c r="NLE35" s="82"/>
      <c r="NLG35" s="7"/>
      <c r="NLH35" s="82"/>
      <c r="NLJ35" s="7"/>
      <c r="NLK35" s="82"/>
      <c r="NLL35" s="82"/>
      <c r="NLM35" s="83"/>
      <c r="NLO35" s="82"/>
      <c r="NLP35" s="80"/>
      <c r="NLQ35" s="81"/>
      <c r="NLR35" s="82"/>
      <c r="NLU35" s="82"/>
      <c r="NLV35" s="82"/>
      <c r="NLX35" s="82"/>
      <c r="NMA35" s="82"/>
      <c r="NMD35" s="82"/>
      <c r="NME35" s="82"/>
      <c r="NMJ35" s="82"/>
      <c r="NMM35" s="82"/>
      <c r="NMN35" s="82"/>
      <c r="NMO35" s="82"/>
      <c r="NMP35" s="82"/>
      <c r="NMQ35" s="82"/>
      <c r="NMR35" s="82"/>
      <c r="NMS35" s="82"/>
      <c r="NNK35" s="82"/>
      <c r="NNL35" s="82"/>
      <c r="NNM35" s="6"/>
      <c r="NNP35" s="7"/>
      <c r="NNQ35" s="7"/>
      <c r="NNV35" s="82"/>
      <c r="NNX35" s="7"/>
      <c r="NNY35" s="82"/>
      <c r="NOA35" s="7"/>
      <c r="NOB35" s="82"/>
      <c r="NOC35" s="82"/>
      <c r="NOD35" s="83"/>
      <c r="NOF35" s="82"/>
      <c r="NOG35" s="80"/>
      <c r="NOH35" s="81"/>
      <c r="NOI35" s="82"/>
      <c r="NOL35" s="82"/>
      <c r="NOM35" s="82"/>
      <c r="NOO35" s="82"/>
      <c r="NOR35" s="82"/>
      <c r="NOU35" s="82"/>
      <c r="NOV35" s="82"/>
      <c r="NPA35" s="82"/>
      <c r="NPD35" s="82"/>
      <c r="NPE35" s="82"/>
      <c r="NPF35" s="82"/>
      <c r="NPG35" s="82"/>
      <c r="NPH35" s="82"/>
      <c r="NPI35" s="82"/>
      <c r="NPJ35" s="82"/>
      <c r="NQB35" s="82"/>
      <c r="NQC35" s="82"/>
      <c r="NQD35" s="6"/>
      <c r="NQG35" s="7"/>
      <c r="NQH35" s="7"/>
      <c r="NQM35" s="82"/>
      <c r="NQO35" s="7"/>
      <c r="NQP35" s="82"/>
      <c r="NQR35" s="7"/>
      <c r="NQS35" s="82"/>
      <c r="NQT35" s="82"/>
      <c r="NQU35" s="83"/>
      <c r="NQW35" s="82"/>
      <c r="NQX35" s="80"/>
      <c r="NQY35" s="81"/>
      <c r="NQZ35" s="82"/>
      <c r="NRC35" s="82"/>
      <c r="NRD35" s="82"/>
      <c r="NRF35" s="82"/>
      <c r="NRI35" s="82"/>
      <c r="NRL35" s="82"/>
      <c r="NRM35" s="82"/>
      <c r="NRR35" s="82"/>
      <c r="NRU35" s="82"/>
      <c r="NRV35" s="82"/>
      <c r="NRW35" s="82"/>
      <c r="NRX35" s="82"/>
      <c r="NRY35" s="82"/>
      <c r="NRZ35" s="82"/>
      <c r="NSA35" s="82"/>
      <c r="NSS35" s="82"/>
      <c r="NST35" s="82"/>
      <c r="NSU35" s="6"/>
      <c r="NSX35" s="7"/>
      <c r="NSY35" s="7"/>
      <c r="NTD35" s="82"/>
      <c r="NTF35" s="7"/>
      <c r="NTG35" s="82"/>
      <c r="NTI35" s="7"/>
      <c r="NTJ35" s="82"/>
      <c r="NTK35" s="82"/>
      <c r="NTL35" s="83"/>
      <c r="NTN35" s="82"/>
      <c r="NTO35" s="80"/>
      <c r="NTP35" s="81"/>
      <c r="NTQ35" s="82"/>
      <c r="NTT35" s="82"/>
      <c r="NTU35" s="82"/>
      <c r="NTW35" s="82"/>
      <c r="NTZ35" s="82"/>
      <c r="NUC35" s="82"/>
      <c r="NUD35" s="82"/>
      <c r="NUI35" s="82"/>
      <c r="NUL35" s="82"/>
      <c r="NUM35" s="82"/>
      <c r="NUN35" s="82"/>
      <c r="NUO35" s="82"/>
      <c r="NUP35" s="82"/>
      <c r="NUQ35" s="82"/>
      <c r="NUR35" s="82"/>
      <c r="NVJ35" s="82"/>
      <c r="NVK35" s="82"/>
      <c r="NVL35" s="6"/>
      <c r="NVO35" s="7"/>
      <c r="NVP35" s="7"/>
      <c r="NVU35" s="82"/>
      <c r="NVW35" s="7"/>
      <c r="NVX35" s="82"/>
      <c r="NVZ35" s="7"/>
      <c r="NWA35" s="82"/>
      <c r="NWB35" s="82"/>
      <c r="NWC35" s="83"/>
      <c r="NWE35" s="82"/>
      <c r="NWF35" s="80"/>
      <c r="NWG35" s="81"/>
      <c r="NWH35" s="82"/>
      <c r="NWK35" s="82"/>
      <c r="NWL35" s="82"/>
      <c r="NWN35" s="82"/>
      <c r="NWQ35" s="82"/>
      <c r="NWT35" s="82"/>
      <c r="NWU35" s="82"/>
      <c r="NWZ35" s="82"/>
      <c r="NXC35" s="82"/>
      <c r="NXD35" s="82"/>
      <c r="NXE35" s="82"/>
      <c r="NXF35" s="82"/>
      <c r="NXG35" s="82"/>
      <c r="NXH35" s="82"/>
      <c r="NXI35" s="82"/>
      <c r="NYA35" s="82"/>
      <c r="NYB35" s="82"/>
      <c r="NYC35" s="6"/>
      <c r="NYF35" s="7"/>
      <c r="NYG35" s="7"/>
      <c r="NYL35" s="82"/>
      <c r="NYN35" s="7"/>
      <c r="NYO35" s="82"/>
      <c r="NYQ35" s="7"/>
      <c r="NYR35" s="82"/>
      <c r="NYS35" s="82"/>
      <c r="NYT35" s="83"/>
      <c r="NYV35" s="82"/>
      <c r="NYW35" s="80"/>
      <c r="NYX35" s="81"/>
      <c r="NYY35" s="82"/>
      <c r="NZB35" s="82"/>
      <c r="NZC35" s="82"/>
      <c r="NZE35" s="82"/>
      <c r="NZH35" s="82"/>
      <c r="NZK35" s="82"/>
      <c r="NZL35" s="82"/>
      <c r="NZQ35" s="82"/>
      <c r="NZT35" s="82"/>
      <c r="NZU35" s="82"/>
      <c r="NZV35" s="82"/>
      <c r="NZW35" s="82"/>
      <c r="NZX35" s="82"/>
      <c r="NZY35" s="82"/>
      <c r="NZZ35" s="82"/>
      <c r="OAR35" s="82"/>
      <c r="OAS35" s="82"/>
      <c r="OAT35" s="6"/>
      <c r="OAW35" s="7"/>
      <c r="OAX35" s="7"/>
      <c r="OBC35" s="82"/>
      <c r="OBE35" s="7"/>
      <c r="OBF35" s="82"/>
      <c r="OBH35" s="7"/>
      <c r="OBI35" s="82"/>
      <c r="OBJ35" s="82"/>
      <c r="OBK35" s="83"/>
      <c r="OBM35" s="82"/>
      <c r="OBN35" s="80"/>
      <c r="OBO35" s="81"/>
      <c r="OBP35" s="82"/>
      <c r="OBS35" s="82"/>
      <c r="OBT35" s="82"/>
      <c r="OBV35" s="82"/>
      <c r="OBY35" s="82"/>
      <c r="OCB35" s="82"/>
      <c r="OCC35" s="82"/>
      <c r="OCH35" s="82"/>
      <c r="OCK35" s="82"/>
      <c r="OCL35" s="82"/>
      <c r="OCM35" s="82"/>
      <c r="OCN35" s="82"/>
      <c r="OCO35" s="82"/>
      <c r="OCP35" s="82"/>
      <c r="OCQ35" s="82"/>
      <c r="ODI35" s="82"/>
      <c r="ODJ35" s="82"/>
      <c r="ODK35" s="6"/>
      <c r="ODN35" s="7"/>
      <c r="ODO35" s="7"/>
      <c r="ODT35" s="82"/>
      <c r="ODV35" s="7"/>
      <c r="ODW35" s="82"/>
      <c r="ODY35" s="7"/>
      <c r="ODZ35" s="82"/>
      <c r="OEA35" s="82"/>
      <c r="OEB35" s="83"/>
      <c r="OED35" s="82"/>
      <c r="OEE35" s="80"/>
      <c r="OEF35" s="81"/>
      <c r="OEG35" s="82"/>
      <c r="OEJ35" s="82"/>
      <c r="OEK35" s="82"/>
      <c r="OEM35" s="82"/>
      <c r="OEP35" s="82"/>
      <c r="OES35" s="82"/>
      <c r="OET35" s="82"/>
      <c r="OEY35" s="82"/>
      <c r="OFB35" s="82"/>
      <c r="OFC35" s="82"/>
      <c r="OFD35" s="82"/>
      <c r="OFE35" s="82"/>
      <c r="OFF35" s="82"/>
      <c r="OFG35" s="82"/>
      <c r="OFH35" s="82"/>
      <c r="OFZ35" s="82"/>
      <c r="OGA35" s="82"/>
      <c r="OGB35" s="6"/>
      <c r="OGE35" s="7"/>
      <c r="OGF35" s="7"/>
      <c r="OGK35" s="82"/>
      <c r="OGM35" s="7"/>
      <c r="OGN35" s="82"/>
      <c r="OGP35" s="7"/>
      <c r="OGQ35" s="82"/>
      <c r="OGR35" s="82"/>
      <c r="OGS35" s="83"/>
      <c r="OGU35" s="82"/>
      <c r="OGV35" s="80"/>
      <c r="OGW35" s="81"/>
      <c r="OGX35" s="82"/>
      <c r="OHA35" s="82"/>
      <c r="OHB35" s="82"/>
      <c r="OHD35" s="82"/>
      <c r="OHG35" s="82"/>
      <c r="OHJ35" s="82"/>
      <c r="OHK35" s="82"/>
      <c r="OHP35" s="82"/>
      <c r="OHS35" s="82"/>
      <c r="OHT35" s="82"/>
      <c r="OHU35" s="82"/>
      <c r="OHV35" s="82"/>
      <c r="OHW35" s="82"/>
      <c r="OHX35" s="82"/>
      <c r="OHY35" s="82"/>
      <c r="OIQ35" s="82"/>
      <c r="OIR35" s="82"/>
      <c r="OIS35" s="6"/>
      <c r="OIV35" s="7"/>
      <c r="OIW35" s="7"/>
      <c r="OJB35" s="82"/>
      <c r="OJD35" s="7"/>
      <c r="OJE35" s="82"/>
      <c r="OJG35" s="7"/>
      <c r="OJH35" s="82"/>
      <c r="OJI35" s="82"/>
      <c r="OJJ35" s="83"/>
      <c r="OJL35" s="82"/>
      <c r="OJM35" s="80"/>
      <c r="OJN35" s="81"/>
      <c r="OJO35" s="82"/>
      <c r="OJR35" s="82"/>
      <c r="OJS35" s="82"/>
      <c r="OJU35" s="82"/>
      <c r="OJX35" s="82"/>
      <c r="OKA35" s="82"/>
      <c r="OKB35" s="82"/>
      <c r="OKG35" s="82"/>
      <c r="OKJ35" s="82"/>
      <c r="OKK35" s="82"/>
      <c r="OKL35" s="82"/>
      <c r="OKM35" s="82"/>
      <c r="OKN35" s="82"/>
      <c r="OKO35" s="82"/>
      <c r="OKP35" s="82"/>
      <c r="OLH35" s="82"/>
      <c r="OLI35" s="82"/>
      <c r="OLJ35" s="6"/>
      <c r="OLM35" s="7"/>
      <c r="OLN35" s="7"/>
      <c r="OLS35" s="82"/>
      <c r="OLU35" s="7"/>
      <c r="OLV35" s="82"/>
      <c r="OLX35" s="7"/>
      <c r="OLY35" s="82"/>
      <c r="OLZ35" s="82"/>
      <c r="OMA35" s="83"/>
      <c r="OMC35" s="82"/>
      <c r="OMD35" s="80"/>
      <c r="OME35" s="81"/>
      <c r="OMF35" s="82"/>
      <c r="OMI35" s="82"/>
      <c r="OMJ35" s="82"/>
      <c r="OML35" s="82"/>
      <c r="OMO35" s="82"/>
      <c r="OMR35" s="82"/>
      <c r="OMS35" s="82"/>
      <c r="OMX35" s="82"/>
      <c r="ONA35" s="82"/>
      <c r="ONB35" s="82"/>
      <c r="ONC35" s="82"/>
      <c r="OND35" s="82"/>
      <c r="ONE35" s="82"/>
      <c r="ONF35" s="82"/>
      <c r="ONG35" s="82"/>
      <c r="ONY35" s="82"/>
      <c r="ONZ35" s="82"/>
      <c r="OOA35" s="6"/>
      <c r="OOD35" s="7"/>
      <c r="OOE35" s="7"/>
      <c r="OOJ35" s="82"/>
      <c r="OOL35" s="7"/>
      <c r="OOM35" s="82"/>
      <c r="OOO35" s="7"/>
      <c r="OOP35" s="82"/>
      <c r="OOQ35" s="82"/>
      <c r="OOR35" s="83"/>
      <c r="OOT35" s="82"/>
      <c r="OOU35" s="80"/>
      <c r="OOV35" s="81"/>
      <c r="OOW35" s="82"/>
      <c r="OOZ35" s="82"/>
      <c r="OPA35" s="82"/>
      <c r="OPC35" s="82"/>
      <c r="OPF35" s="82"/>
      <c r="OPI35" s="82"/>
      <c r="OPJ35" s="82"/>
      <c r="OPO35" s="82"/>
      <c r="OPR35" s="82"/>
      <c r="OPS35" s="82"/>
      <c r="OPT35" s="82"/>
      <c r="OPU35" s="82"/>
      <c r="OPV35" s="82"/>
      <c r="OPW35" s="82"/>
      <c r="OPX35" s="82"/>
      <c r="OQP35" s="82"/>
      <c r="OQQ35" s="82"/>
      <c r="OQR35" s="6"/>
      <c r="OQU35" s="7"/>
      <c r="OQV35" s="7"/>
      <c r="ORA35" s="82"/>
      <c r="ORC35" s="7"/>
      <c r="ORD35" s="82"/>
      <c r="ORF35" s="7"/>
      <c r="ORG35" s="82"/>
      <c r="ORH35" s="82"/>
      <c r="ORI35" s="83"/>
      <c r="ORK35" s="82"/>
      <c r="ORL35" s="80"/>
      <c r="ORM35" s="81"/>
      <c r="ORN35" s="82"/>
      <c r="ORQ35" s="82"/>
      <c r="ORR35" s="82"/>
      <c r="ORT35" s="82"/>
      <c r="ORW35" s="82"/>
      <c r="ORZ35" s="82"/>
      <c r="OSA35" s="82"/>
      <c r="OSF35" s="82"/>
      <c r="OSI35" s="82"/>
      <c r="OSJ35" s="82"/>
      <c r="OSK35" s="82"/>
      <c r="OSL35" s="82"/>
      <c r="OSM35" s="82"/>
      <c r="OSN35" s="82"/>
      <c r="OSO35" s="82"/>
      <c r="OTG35" s="82"/>
      <c r="OTH35" s="82"/>
      <c r="OTI35" s="6"/>
      <c r="OTL35" s="7"/>
      <c r="OTM35" s="7"/>
      <c r="OTR35" s="82"/>
      <c r="OTT35" s="7"/>
      <c r="OTU35" s="82"/>
      <c r="OTW35" s="7"/>
      <c r="OTX35" s="82"/>
      <c r="OTY35" s="82"/>
      <c r="OTZ35" s="83"/>
      <c r="OUB35" s="82"/>
      <c r="OUC35" s="80"/>
      <c r="OUD35" s="81"/>
      <c r="OUE35" s="82"/>
      <c r="OUH35" s="82"/>
      <c r="OUI35" s="82"/>
      <c r="OUK35" s="82"/>
      <c r="OUN35" s="82"/>
      <c r="OUQ35" s="82"/>
      <c r="OUR35" s="82"/>
      <c r="OUW35" s="82"/>
      <c r="OUZ35" s="82"/>
      <c r="OVA35" s="82"/>
      <c r="OVB35" s="82"/>
      <c r="OVC35" s="82"/>
      <c r="OVD35" s="82"/>
      <c r="OVE35" s="82"/>
      <c r="OVF35" s="82"/>
      <c r="OVX35" s="82"/>
      <c r="OVY35" s="82"/>
      <c r="OVZ35" s="6"/>
      <c r="OWC35" s="7"/>
      <c r="OWD35" s="7"/>
      <c r="OWI35" s="82"/>
      <c r="OWK35" s="7"/>
      <c r="OWL35" s="82"/>
      <c r="OWN35" s="7"/>
      <c r="OWO35" s="82"/>
      <c r="OWP35" s="82"/>
      <c r="OWQ35" s="83"/>
      <c r="OWS35" s="82"/>
      <c r="OWT35" s="80"/>
      <c r="OWU35" s="81"/>
      <c r="OWV35" s="82"/>
      <c r="OWY35" s="82"/>
      <c r="OWZ35" s="82"/>
      <c r="OXB35" s="82"/>
      <c r="OXE35" s="82"/>
      <c r="OXH35" s="82"/>
      <c r="OXI35" s="82"/>
      <c r="OXN35" s="82"/>
      <c r="OXQ35" s="82"/>
      <c r="OXR35" s="82"/>
      <c r="OXS35" s="82"/>
      <c r="OXT35" s="82"/>
      <c r="OXU35" s="82"/>
      <c r="OXV35" s="82"/>
      <c r="OXW35" s="82"/>
      <c r="OYO35" s="82"/>
      <c r="OYP35" s="82"/>
      <c r="OYQ35" s="6"/>
      <c r="OYT35" s="7"/>
      <c r="OYU35" s="7"/>
      <c r="OYZ35" s="82"/>
      <c r="OZB35" s="7"/>
      <c r="OZC35" s="82"/>
      <c r="OZE35" s="7"/>
      <c r="OZF35" s="82"/>
      <c r="OZG35" s="82"/>
      <c r="OZH35" s="83"/>
      <c r="OZJ35" s="82"/>
      <c r="OZK35" s="80"/>
      <c r="OZL35" s="81"/>
      <c r="OZM35" s="82"/>
      <c r="OZP35" s="82"/>
      <c r="OZQ35" s="82"/>
      <c r="OZS35" s="82"/>
      <c r="OZV35" s="82"/>
      <c r="OZY35" s="82"/>
      <c r="OZZ35" s="82"/>
      <c r="PAE35" s="82"/>
      <c r="PAH35" s="82"/>
      <c r="PAI35" s="82"/>
      <c r="PAJ35" s="82"/>
      <c r="PAK35" s="82"/>
      <c r="PAL35" s="82"/>
      <c r="PAM35" s="82"/>
      <c r="PAN35" s="82"/>
      <c r="PBF35" s="82"/>
      <c r="PBG35" s="82"/>
      <c r="PBH35" s="6"/>
      <c r="PBK35" s="7"/>
      <c r="PBL35" s="7"/>
      <c r="PBQ35" s="82"/>
      <c r="PBS35" s="7"/>
      <c r="PBT35" s="82"/>
      <c r="PBV35" s="7"/>
      <c r="PBW35" s="82"/>
      <c r="PBX35" s="82"/>
      <c r="PBY35" s="83"/>
      <c r="PCA35" s="82"/>
      <c r="PCB35" s="80"/>
      <c r="PCC35" s="81"/>
      <c r="PCD35" s="82"/>
      <c r="PCG35" s="82"/>
      <c r="PCH35" s="82"/>
      <c r="PCJ35" s="82"/>
      <c r="PCM35" s="82"/>
      <c r="PCP35" s="82"/>
      <c r="PCQ35" s="82"/>
      <c r="PCV35" s="82"/>
      <c r="PCY35" s="82"/>
      <c r="PCZ35" s="82"/>
      <c r="PDA35" s="82"/>
      <c r="PDB35" s="82"/>
      <c r="PDC35" s="82"/>
      <c r="PDD35" s="82"/>
      <c r="PDE35" s="82"/>
      <c r="PDW35" s="82"/>
      <c r="PDX35" s="82"/>
      <c r="PDY35" s="6"/>
      <c r="PEB35" s="7"/>
      <c r="PEC35" s="7"/>
      <c r="PEH35" s="82"/>
      <c r="PEJ35" s="7"/>
      <c r="PEK35" s="82"/>
      <c r="PEM35" s="7"/>
      <c r="PEN35" s="82"/>
      <c r="PEO35" s="82"/>
      <c r="PEP35" s="83"/>
      <c r="PER35" s="82"/>
      <c r="PES35" s="80"/>
      <c r="PET35" s="81"/>
      <c r="PEU35" s="82"/>
      <c r="PEX35" s="82"/>
      <c r="PEY35" s="82"/>
      <c r="PFA35" s="82"/>
      <c r="PFD35" s="82"/>
      <c r="PFG35" s="82"/>
      <c r="PFH35" s="82"/>
      <c r="PFM35" s="82"/>
      <c r="PFP35" s="82"/>
      <c r="PFQ35" s="82"/>
      <c r="PFR35" s="82"/>
      <c r="PFS35" s="82"/>
      <c r="PFT35" s="82"/>
      <c r="PFU35" s="82"/>
      <c r="PFV35" s="82"/>
      <c r="PGN35" s="82"/>
      <c r="PGO35" s="82"/>
      <c r="PGP35" s="6"/>
      <c r="PGS35" s="7"/>
      <c r="PGT35" s="7"/>
      <c r="PGY35" s="82"/>
      <c r="PHA35" s="7"/>
      <c r="PHB35" s="82"/>
      <c r="PHD35" s="7"/>
      <c r="PHE35" s="82"/>
      <c r="PHF35" s="82"/>
      <c r="PHG35" s="83"/>
      <c r="PHI35" s="82"/>
      <c r="PHJ35" s="80"/>
      <c r="PHK35" s="81"/>
      <c r="PHL35" s="82"/>
      <c r="PHO35" s="82"/>
      <c r="PHP35" s="82"/>
      <c r="PHR35" s="82"/>
      <c r="PHU35" s="82"/>
      <c r="PHX35" s="82"/>
      <c r="PHY35" s="82"/>
      <c r="PID35" s="82"/>
      <c r="PIG35" s="82"/>
      <c r="PIH35" s="82"/>
      <c r="PII35" s="82"/>
      <c r="PIJ35" s="82"/>
      <c r="PIK35" s="82"/>
      <c r="PIL35" s="82"/>
      <c r="PIM35" s="82"/>
      <c r="PJE35" s="82"/>
      <c r="PJF35" s="82"/>
      <c r="PJG35" s="6"/>
      <c r="PJJ35" s="7"/>
      <c r="PJK35" s="7"/>
      <c r="PJP35" s="82"/>
      <c r="PJR35" s="7"/>
      <c r="PJS35" s="82"/>
      <c r="PJU35" s="7"/>
      <c r="PJV35" s="82"/>
      <c r="PJW35" s="82"/>
      <c r="PJX35" s="83"/>
      <c r="PJZ35" s="82"/>
      <c r="PKA35" s="80"/>
      <c r="PKB35" s="81"/>
      <c r="PKC35" s="82"/>
      <c r="PKF35" s="82"/>
      <c r="PKG35" s="82"/>
      <c r="PKI35" s="82"/>
      <c r="PKL35" s="82"/>
      <c r="PKO35" s="82"/>
      <c r="PKP35" s="82"/>
      <c r="PKU35" s="82"/>
      <c r="PKX35" s="82"/>
      <c r="PKY35" s="82"/>
      <c r="PKZ35" s="82"/>
      <c r="PLA35" s="82"/>
      <c r="PLB35" s="82"/>
      <c r="PLC35" s="82"/>
      <c r="PLD35" s="82"/>
      <c r="PLV35" s="82"/>
      <c r="PLW35" s="82"/>
      <c r="PLX35" s="6"/>
      <c r="PMA35" s="7"/>
      <c r="PMB35" s="7"/>
      <c r="PMG35" s="82"/>
      <c r="PMI35" s="7"/>
      <c r="PMJ35" s="82"/>
      <c r="PML35" s="7"/>
      <c r="PMM35" s="82"/>
      <c r="PMN35" s="82"/>
      <c r="PMO35" s="83"/>
      <c r="PMQ35" s="82"/>
      <c r="PMR35" s="80"/>
      <c r="PMS35" s="81"/>
      <c r="PMT35" s="82"/>
      <c r="PMW35" s="82"/>
      <c r="PMX35" s="82"/>
      <c r="PMZ35" s="82"/>
      <c r="PNC35" s="82"/>
      <c r="PNF35" s="82"/>
      <c r="PNG35" s="82"/>
      <c r="PNL35" s="82"/>
      <c r="PNO35" s="82"/>
      <c r="PNP35" s="82"/>
      <c r="PNQ35" s="82"/>
      <c r="PNR35" s="82"/>
      <c r="PNS35" s="82"/>
      <c r="PNT35" s="82"/>
      <c r="PNU35" s="82"/>
      <c r="POM35" s="82"/>
      <c r="PON35" s="82"/>
      <c r="POO35" s="6"/>
      <c r="POR35" s="7"/>
      <c r="POS35" s="7"/>
      <c r="POX35" s="82"/>
      <c r="POZ35" s="7"/>
      <c r="PPA35" s="82"/>
      <c r="PPC35" s="7"/>
      <c r="PPD35" s="82"/>
      <c r="PPE35" s="82"/>
      <c r="PPF35" s="83"/>
      <c r="PPH35" s="82"/>
      <c r="PPI35" s="80"/>
      <c r="PPJ35" s="81"/>
      <c r="PPK35" s="82"/>
      <c r="PPN35" s="82"/>
      <c r="PPO35" s="82"/>
      <c r="PPQ35" s="82"/>
      <c r="PPT35" s="82"/>
      <c r="PPW35" s="82"/>
      <c r="PPX35" s="82"/>
      <c r="PQC35" s="82"/>
      <c r="PQF35" s="82"/>
      <c r="PQG35" s="82"/>
      <c r="PQH35" s="82"/>
      <c r="PQI35" s="82"/>
      <c r="PQJ35" s="82"/>
      <c r="PQK35" s="82"/>
      <c r="PQL35" s="82"/>
      <c r="PRD35" s="82"/>
      <c r="PRE35" s="82"/>
      <c r="PRF35" s="6"/>
      <c r="PRI35" s="7"/>
      <c r="PRJ35" s="7"/>
      <c r="PRO35" s="82"/>
      <c r="PRQ35" s="7"/>
      <c r="PRR35" s="82"/>
      <c r="PRT35" s="7"/>
      <c r="PRU35" s="82"/>
      <c r="PRV35" s="82"/>
      <c r="PRW35" s="83"/>
      <c r="PRY35" s="82"/>
      <c r="PRZ35" s="80"/>
      <c r="PSA35" s="81"/>
      <c r="PSB35" s="82"/>
      <c r="PSE35" s="82"/>
      <c r="PSF35" s="82"/>
      <c r="PSH35" s="82"/>
      <c r="PSK35" s="82"/>
      <c r="PSN35" s="82"/>
      <c r="PSO35" s="82"/>
      <c r="PST35" s="82"/>
      <c r="PSW35" s="82"/>
      <c r="PSX35" s="82"/>
      <c r="PSY35" s="82"/>
      <c r="PSZ35" s="82"/>
      <c r="PTA35" s="82"/>
      <c r="PTB35" s="82"/>
      <c r="PTC35" s="82"/>
      <c r="PTU35" s="82"/>
      <c r="PTV35" s="82"/>
      <c r="PTW35" s="6"/>
      <c r="PTZ35" s="7"/>
      <c r="PUA35" s="7"/>
      <c r="PUF35" s="82"/>
      <c r="PUH35" s="7"/>
      <c r="PUI35" s="82"/>
      <c r="PUK35" s="7"/>
      <c r="PUL35" s="82"/>
      <c r="PUM35" s="82"/>
      <c r="PUN35" s="83"/>
      <c r="PUP35" s="82"/>
      <c r="PUQ35" s="80"/>
      <c r="PUR35" s="81"/>
      <c r="PUS35" s="82"/>
      <c r="PUV35" s="82"/>
      <c r="PUW35" s="82"/>
      <c r="PUY35" s="82"/>
      <c r="PVB35" s="82"/>
      <c r="PVE35" s="82"/>
      <c r="PVF35" s="82"/>
      <c r="PVK35" s="82"/>
      <c r="PVN35" s="82"/>
      <c r="PVO35" s="82"/>
      <c r="PVP35" s="82"/>
      <c r="PVQ35" s="82"/>
      <c r="PVR35" s="82"/>
      <c r="PVS35" s="82"/>
      <c r="PVT35" s="82"/>
      <c r="PWL35" s="82"/>
      <c r="PWM35" s="82"/>
      <c r="PWN35" s="6"/>
      <c r="PWQ35" s="7"/>
      <c r="PWR35" s="7"/>
      <c r="PWW35" s="82"/>
      <c r="PWY35" s="7"/>
      <c r="PWZ35" s="82"/>
      <c r="PXB35" s="7"/>
      <c r="PXC35" s="82"/>
      <c r="PXD35" s="82"/>
      <c r="PXE35" s="83"/>
      <c r="PXG35" s="82"/>
      <c r="PXH35" s="80"/>
      <c r="PXI35" s="81"/>
      <c r="PXJ35" s="82"/>
      <c r="PXM35" s="82"/>
      <c r="PXN35" s="82"/>
      <c r="PXP35" s="82"/>
      <c r="PXS35" s="82"/>
      <c r="PXV35" s="82"/>
      <c r="PXW35" s="82"/>
      <c r="PYB35" s="82"/>
      <c r="PYE35" s="82"/>
      <c r="PYF35" s="82"/>
      <c r="PYG35" s="82"/>
      <c r="PYH35" s="82"/>
      <c r="PYI35" s="82"/>
      <c r="PYJ35" s="82"/>
      <c r="PYK35" s="82"/>
      <c r="PZC35" s="82"/>
      <c r="PZD35" s="82"/>
      <c r="PZE35" s="6"/>
      <c r="PZH35" s="7"/>
      <c r="PZI35" s="7"/>
      <c r="PZN35" s="82"/>
      <c r="PZP35" s="7"/>
      <c r="PZQ35" s="82"/>
      <c r="PZS35" s="7"/>
      <c r="PZT35" s="82"/>
      <c r="PZU35" s="82"/>
      <c r="PZV35" s="83"/>
      <c r="PZX35" s="82"/>
      <c r="PZY35" s="80"/>
      <c r="PZZ35" s="81"/>
      <c r="QAA35" s="82"/>
      <c r="QAD35" s="82"/>
      <c r="QAE35" s="82"/>
      <c r="QAG35" s="82"/>
      <c r="QAJ35" s="82"/>
      <c r="QAM35" s="82"/>
      <c r="QAN35" s="82"/>
      <c r="QAS35" s="82"/>
      <c r="QAV35" s="82"/>
      <c r="QAW35" s="82"/>
      <c r="QAX35" s="82"/>
      <c r="QAY35" s="82"/>
      <c r="QAZ35" s="82"/>
      <c r="QBA35" s="82"/>
      <c r="QBB35" s="82"/>
      <c r="QBT35" s="82"/>
      <c r="QBU35" s="82"/>
      <c r="QBV35" s="6"/>
      <c r="QBY35" s="7"/>
      <c r="QBZ35" s="7"/>
      <c r="QCE35" s="82"/>
      <c r="QCG35" s="7"/>
      <c r="QCH35" s="82"/>
      <c r="QCJ35" s="7"/>
      <c r="QCK35" s="82"/>
      <c r="QCL35" s="82"/>
      <c r="QCM35" s="83"/>
      <c r="QCO35" s="82"/>
      <c r="QCP35" s="80"/>
      <c r="QCQ35" s="81"/>
      <c r="QCR35" s="82"/>
      <c r="QCU35" s="82"/>
      <c r="QCV35" s="82"/>
      <c r="QCX35" s="82"/>
      <c r="QDA35" s="82"/>
      <c r="QDD35" s="82"/>
      <c r="QDE35" s="82"/>
      <c r="QDJ35" s="82"/>
      <c r="QDM35" s="82"/>
      <c r="QDN35" s="82"/>
      <c r="QDO35" s="82"/>
      <c r="QDP35" s="82"/>
      <c r="QDQ35" s="82"/>
      <c r="QDR35" s="82"/>
      <c r="QDS35" s="82"/>
      <c r="QEK35" s="82"/>
      <c r="QEL35" s="82"/>
      <c r="QEM35" s="6"/>
      <c r="QEP35" s="7"/>
      <c r="QEQ35" s="7"/>
      <c r="QEV35" s="82"/>
      <c r="QEX35" s="7"/>
      <c r="QEY35" s="82"/>
      <c r="QFA35" s="7"/>
      <c r="QFB35" s="82"/>
      <c r="QFC35" s="82"/>
      <c r="QFD35" s="83"/>
      <c r="QFF35" s="82"/>
      <c r="QFG35" s="80"/>
      <c r="QFH35" s="81"/>
      <c r="QFI35" s="82"/>
      <c r="QFL35" s="82"/>
      <c r="QFM35" s="82"/>
      <c r="QFO35" s="82"/>
      <c r="QFR35" s="82"/>
      <c r="QFU35" s="82"/>
      <c r="QFV35" s="82"/>
      <c r="QGA35" s="82"/>
      <c r="QGD35" s="82"/>
      <c r="QGE35" s="82"/>
      <c r="QGF35" s="82"/>
      <c r="QGG35" s="82"/>
      <c r="QGH35" s="82"/>
      <c r="QGI35" s="82"/>
      <c r="QGJ35" s="82"/>
      <c r="QHB35" s="82"/>
      <c r="QHC35" s="82"/>
      <c r="QHD35" s="6"/>
      <c r="QHG35" s="7"/>
      <c r="QHH35" s="7"/>
      <c r="QHM35" s="82"/>
      <c r="QHO35" s="7"/>
      <c r="QHP35" s="82"/>
      <c r="QHR35" s="7"/>
      <c r="QHS35" s="82"/>
      <c r="QHT35" s="82"/>
      <c r="QHU35" s="83"/>
      <c r="QHW35" s="82"/>
      <c r="QHX35" s="80"/>
      <c r="QHY35" s="81"/>
      <c r="QHZ35" s="82"/>
      <c r="QIC35" s="82"/>
      <c r="QID35" s="82"/>
      <c r="QIF35" s="82"/>
      <c r="QII35" s="82"/>
      <c r="QIL35" s="82"/>
      <c r="QIM35" s="82"/>
      <c r="QIR35" s="82"/>
      <c r="QIU35" s="82"/>
      <c r="QIV35" s="82"/>
      <c r="QIW35" s="82"/>
      <c r="QIX35" s="82"/>
      <c r="QIY35" s="82"/>
      <c r="QIZ35" s="82"/>
      <c r="QJA35" s="82"/>
      <c r="QJS35" s="82"/>
      <c r="QJT35" s="82"/>
      <c r="QJU35" s="6"/>
      <c r="QJX35" s="7"/>
      <c r="QJY35" s="7"/>
      <c r="QKD35" s="82"/>
      <c r="QKF35" s="7"/>
      <c r="QKG35" s="82"/>
      <c r="QKI35" s="7"/>
      <c r="QKJ35" s="82"/>
      <c r="QKK35" s="82"/>
      <c r="QKL35" s="83"/>
      <c r="QKN35" s="82"/>
      <c r="QKO35" s="80"/>
      <c r="QKP35" s="81"/>
      <c r="QKQ35" s="82"/>
      <c r="QKT35" s="82"/>
      <c r="QKU35" s="82"/>
      <c r="QKW35" s="82"/>
      <c r="QKZ35" s="82"/>
      <c r="QLC35" s="82"/>
      <c r="QLD35" s="82"/>
      <c r="QLI35" s="82"/>
      <c r="QLL35" s="82"/>
      <c r="QLM35" s="82"/>
      <c r="QLN35" s="82"/>
      <c r="QLO35" s="82"/>
      <c r="QLP35" s="82"/>
      <c r="QLQ35" s="82"/>
      <c r="QLR35" s="82"/>
      <c r="QMJ35" s="82"/>
      <c r="QMK35" s="82"/>
      <c r="QML35" s="6"/>
      <c r="QMO35" s="7"/>
      <c r="QMP35" s="7"/>
      <c r="QMU35" s="82"/>
      <c r="QMW35" s="7"/>
      <c r="QMX35" s="82"/>
      <c r="QMZ35" s="7"/>
      <c r="QNA35" s="82"/>
      <c r="QNB35" s="82"/>
      <c r="QNC35" s="83"/>
      <c r="QNE35" s="82"/>
      <c r="QNF35" s="80"/>
      <c r="QNG35" s="81"/>
      <c r="QNH35" s="82"/>
      <c r="QNK35" s="82"/>
      <c r="QNL35" s="82"/>
      <c r="QNN35" s="82"/>
      <c r="QNQ35" s="82"/>
      <c r="QNT35" s="82"/>
      <c r="QNU35" s="82"/>
      <c r="QNZ35" s="82"/>
      <c r="QOC35" s="82"/>
      <c r="QOD35" s="82"/>
      <c r="QOE35" s="82"/>
      <c r="QOF35" s="82"/>
      <c r="QOG35" s="82"/>
      <c r="QOH35" s="82"/>
      <c r="QOI35" s="82"/>
      <c r="QPA35" s="82"/>
      <c r="QPB35" s="82"/>
      <c r="QPC35" s="6"/>
      <c r="QPF35" s="7"/>
      <c r="QPG35" s="7"/>
      <c r="QPL35" s="82"/>
      <c r="QPN35" s="7"/>
      <c r="QPO35" s="82"/>
      <c r="QPQ35" s="7"/>
      <c r="QPR35" s="82"/>
      <c r="QPS35" s="82"/>
      <c r="QPT35" s="83"/>
      <c r="QPV35" s="82"/>
      <c r="QPW35" s="80"/>
      <c r="QPX35" s="81"/>
      <c r="QPY35" s="82"/>
      <c r="QQB35" s="82"/>
      <c r="QQC35" s="82"/>
      <c r="QQE35" s="82"/>
      <c r="QQH35" s="82"/>
      <c r="QQK35" s="82"/>
      <c r="QQL35" s="82"/>
      <c r="QQQ35" s="82"/>
      <c r="QQT35" s="82"/>
      <c r="QQU35" s="82"/>
      <c r="QQV35" s="82"/>
      <c r="QQW35" s="82"/>
      <c r="QQX35" s="82"/>
      <c r="QQY35" s="82"/>
      <c r="QQZ35" s="82"/>
      <c r="QRR35" s="82"/>
      <c r="QRS35" s="82"/>
      <c r="QRT35" s="6"/>
      <c r="QRW35" s="7"/>
      <c r="QRX35" s="7"/>
      <c r="QSC35" s="82"/>
      <c r="QSE35" s="7"/>
      <c r="QSF35" s="82"/>
      <c r="QSH35" s="7"/>
      <c r="QSI35" s="82"/>
      <c r="QSJ35" s="82"/>
      <c r="QSK35" s="83"/>
      <c r="QSM35" s="82"/>
      <c r="QSN35" s="80"/>
      <c r="QSO35" s="81"/>
      <c r="QSP35" s="82"/>
      <c r="QSS35" s="82"/>
      <c r="QST35" s="82"/>
      <c r="QSV35" s="82"/>
      <c r="QSY35" s="82"/>
      <c r="QTB35" s="82"/>
      <c r="QTC35" s="82"/>
      <c r="QTH35" s="82"/>
      <c r="QTK35" s="82"/>
      <c r="QTL35" s="82"/>
      <c r="QTM35" s="82"/>
      <c r="QTN35" s="82"/>
      <c r="QTO35" s="82"/>
      <c r="QTP35" s="82"/>
      <c r="QTQ35" s="82"/>
      <c r="QUI35" s="82"/>
      <c r="QUJ35" s="82"/>
      <c r="QUK35" s="6"/>
      <c r="QUN35" s="7"/>
      <c r="QUO35" s="7"/>
      <c r="QUT35" s="82"/>
      <c r="QUV35" s="7"/>
      <c r="QUW35" s="82"/>
      <c r="QUY35" s="7"/>
      <c r="QUZ35" s="82"/>
      <c r="QVA35" s="82"/>
      <c r="QVB35" s="83"/>
      <c r="QVD35" s="82"/>
      <c r="QVE35" s="80"/>
      <c r="QVF35" s="81"/>
      <c r="QVG35" s="82"/>
      <c r="QVJ35" s="82"/>
      <c r="QVK35" s="82"/>
      <c r="QVM35" s="82"/>
      <c r="QVP35" s="82"/>
      <c r="QVS35" s="82"/>
      <c r="QVT35" s="82"/>
      <c r="QVY35" s="82"/>
      <c r="QWB35" s="82"/>
      <c r="QWC35" s="82"/>
      <c r="QWD35" s="82"/>
      <c r="QWE35" s="82"/>
      <c r="QWF35" s="82"/>
      <c r="QWG35" s="82"/>
      <c r="QWH35" s="82"/>
      <c r="QWZ35" s="82"/>
      <c r="QXA35" s="82"/>
      <c r="QXB35" s="6"/>
      <c r="QXE35" s="7"/>
      <c r="QXF35" s="7"/>
      <c r="QXK35" s="82"/>
      <c r="QXM35" s="7"/>
      <c r="QXN35" s="82"/>
      <c r="QXP35" s="7"/>
      <c r="QXQ35" s="82"/>
      <c r="QXR35" s="82"/>
      <c r="QXS35" s="83"/>
      <c r="QXU35" s="82"/>
      <c r="QXV35" s="80"/>
      <c r="QXW35" s="81"/>
      <c r="QXX35" s="82"/>
      <c r="QYA35" s="82"/>
      <c r="QYB35" s="82"/>
      <c r="QYD35" s="82"/>
      <c r="QYG35" s="82"/>
      <c r="QYJ35" s="82"/>
      <c r="QYK35" s="82"/>
      <c r="QYP35" s="82"/>
      <c r="QYS35" s="82"/>
      <c r="QYT35" s="82"/>
      <c r="QYU35" s="82"/>
      <c r="QYV35" s="82"/>
      <c r="QYW35" s="82"/>
      <c r="QYX35" s="82"/>
      <c r="QYY35" s="82"/>
      <c r="QZQ35" s="82"/>
      <c r="QZR35" s="82"/>
      <c r="QZS35" s="6"/>
      <c r="QZV35" s="7"/>
      <c r="QZW35" s="7"/>
      <c r="RAB35" s="82"/>
      <c r="RAD35" s="7"/>
      <c r="RAE35" s="82"/>
      <c r="RAG35" s="7"/>
      <c r="RAH35" s="82"/>
      <c r="RAI35" s="82"/>
      <c r="RAJ35" s="83"/>
      <c r="RAL35" s="82"/>
      <c r="RAM35" s="80"/>
      <c r="RAN35" s="81"/>
      <c r="RAO35" s="82"/>
      <c r="RAR35" s="82"/>
      <c r="RAS35" s="82"/>
      <c r="RAU35" s="82"/>
      <c r="RAX35" s="82"/>
      <c r="RBA35" s="82"/>
      <c r="RBB35" s="82"/>
      <c r="RBG35" s="82"/>
      <c r="RBJ35" s="82"/>
      <c r="RBK35" s="82"/>
      <c r="RBL35" s="82"/>
      <c r="RBM35" s="82"/>
      <c r="RBN35" s="82"/>
      <c r="RBO35" s="82"/>
      <c r="RBP35" s="82"/>
      <c r="RCH35" s="82"/>
      <c r="RCI35" s="82"/>
      <c r="RCJ35" s="6"/>
      <c r="RCM35" s="7"/>
      <c r="RCN35" s="7"/>
      <c r="RCS35" s="82"/>
      <c r="RCU35" s="7"/>
      <c r="RCV35" s="82"/>
      <c r="RCX35" s="7"/>
      <c r="RCY35" s="82"/>
      <c r="RCZ35" s="82"/>
      <c r="RDA35" s="83"/>
      <c r="RDC35" s="82"/>
      <c r="RDD35" s="80"/>
      <c r="RDE35" s="81"/>
      <c r="RDF35" s="82"/>
      <c r="RDI35" s="82"/>
      <c r="RDJ35" s="82"/>
      <c r="RDL35" s="82"/>
      <c r="RDO35" s="82"/>
      <c r="RDR35" s="82"/>
      <c r="RDS35" s="82"/>
      <c r="RDX35" s="82"/>
      <c r="REA35" s="82"/>
      <c r="REB35" s="82"/>
      <c r="REC35" s="82"/>
      <c r="RED35" s="82"/>
      <c r="REE35" s="82"/>
      <c r="REF35" s="82"/>
      <c r="REG35" s="82"/>
      <c r="REY35" s="82"/>
      <c r="REZ35" s="82"/>
      <c r="RFA35" s="6"/>
      <c r="RFD35" s="7"/>
      <c r="RFE35" s="7"/>
      <c r="RFJ35" s="82"/>
      <c r="RFL35" s="7"/>
      <c r="RFM35" s="82"/>
      <c r="RFO35" s="7"/>
      <c r="RFP35" s="82"/>
      <c r="RFQ35" s="82"/>
      <c r="RFR35" s="83"/>
      <c r="RFT35" s="82"/>
      <c r="RFU35" s="80"/>
      <c r="RFV35" s="81"/>
      <c r="RFW35" s="82"/>
      <c r="RFZ35" s="82"/>
      <c r="RGA35" s="82"/>
      <c r="RGC35" s="82"/>
      <c r="RGF35" s="82"/>
      <c r="RGI35" s="82"/>
      <c r="RGJ35" s="82"/>
      <c r="RGO35" s="82"/>
      <c r="RGR35" s="82"/>
      <c r="RGS35" s="82"/>
      <c r="RGT35" s="82"/>
      <c r="RGU35" s="82"/>
      <c r="RGV35" s="82"/>
      <c r="RGW35" s="82"/>
      <c r="RGX35" s="82"/>
      <c r="RHP35" s="82"/>
      <c r="RHQ35" s="82"/>
      <c r="RHR35" s="6"/>
      <c r="RHU35" s="7"/>
      <c r="RHV35" s="7"/>
      <c r="RIA35" s="82"/>
      <c r="RIC35" s="7"/>
      <c r="RID35" s="82"/>
      <c r="RIF35" s="7"/>
      <c r="RIG35" s="82"/>
      <c r="RIH35" s="82"/>
      <c r="RII35" s="83"/>
      <c r="RIK35" s="82"/>
      <c r="RIL35" s="80"/>
      <c r="RIM35" s="81"/>
      <c r="RIN35" s="82"/>
      <c r="RIQ35" s="82"/>
      <c r="RIR35" s="82"/>
      <c r="RIT35" s="82"/>
      <c r="RIW35" s="82"/>
      <c r="RIZ35" s="82"/>
      <c r="RJA35" s="82"/>
      <c r="RJF35" s="82"/>
      <c r="RJI35" s="82"/>
      <c r="RJJ35" s="82"/>
      <c r="RJK35" s="82"/>
      <c r="RJL35" s="82"/>
      <c r="RJM35" s="82"/>
      <c r="RJN35" s="82"/>
      <c r="RJO35" s="82"/>
      <c r="RKG35" s="82"/>
      <c r="RKH35" s="82"/>
      <c r="RKI35" s="6"/>
      <c r="RKL35" s="7"/>
      <c r="RKM35" s="7"/>
      <c r="RKR35" s="82"/>
      <c r="RKT35" s="7"/>
      <c r="RKU35" s="82"/>
      <c r="RKW35" s="7"/>
      <c r="RKX35" s="82"/>
      <c r="RKY35" s="82"/>
      <c r="RKZ35" s="83"/>
      <c r="RLB35" s="82"/>
      <c r="RLC35" s="80"/>
      <c r="RLD35" s="81"/>
      <c r="RLE35" s="82"/>
      <c r="RLH35" s="82"/>
      <c r="RLI35" s="82"/>
      <c r="RLK35" s="82"/>
      <c r="RLN35" s="82"/>
      <c r="RLQ35" s="82"/>
      <c r="RLR35" s="82"/>
      <c r="RLW35" s="82"/>
      <c r="RLZ35" s="82"/>
      <c r="RMA35" s="82"/>
      <c r="RMB35" s="82"/>
      <c r="RMC35" s="82"/>
      <c r="RMD35" s="82"/>
      <c r="RME35" s="82"/>
      <c r="RMF35" s="82"/>
      <c r="RMX35" s="82"/>
      <c r="RMY35" s="82"/>
      <c r="RMZ35" s="6"/>
      <c r="RNC35" s="7"/>
      <c r="RND35" s="7"/>
      <c r="RNI35" s="82"/>
      <c r="RNK35" s="7"/>
      <c r="RNL35" s="82"/>
      <c r="RNN35" s="7"/>
      <c r="RNO35" s="82"/>
      <c r="RNP35" s="82"/>
      <c r="RNQ35" s="83"/>
      <c r="RNS35" s="82"/>
      <c r="RNT35" s="80"/>
      <c r="RNU35" s="81"/>
      <c r="RNV35" s="82"/>
      <c r="RNY35" s="82"/>
      <c r="RNZ35" s="82"/>
      <c r="ROB35" s="82"/>
      <c r="ROE35" s="82"/>
      <c r="ROH35" s="82"/>
      <c r="ROI35" s="82"/>
      <c r="RON35" s="82"/>
      <c r="ROQ35" s="82"/>
      <c r="ROR35" s="82"/>
      <c r="ROS35" s="82"/>
      <c r="ROT35" s="82"/>
      <c r="ROU35" s="82"/>
      <c r="ROV35" s="82"/>
      <c r="ROW35" s="82"/>
      <c r="RPO35" s="82"/>
      <c r="RPP35" s="82"/>
      <c r="RPQ35" s="6"/>
      <c r="RPT35" s="7"/>
      <c r="RPU35" s="7"/>
      <c r="RPZ35" s="82"/>
      <c r="RQB35" s="7"/>
      <c r="RQC35" s="82"/>
      <c r="RQE35" s="7"/>
      <c r="RQF35" s="82"/>
      <c r="RQG35" s="82"/>
      <c r="RQH35" s="83"/>
      <c r="RQJ35" s="82"/>
      <c r="RQK35" s="80"/>
      <c r="RQL35" s="81"/>
      <c r="RQM35" s="82"/>
      <c r="RQP35" s="82"/>
      <c r="RQQ35" s="82"/>
      <c r="RQS35" s="82"/>
      <c r="RQV35" s="82"/>
      <c r="RQY35" s="82"/>
      <c r="RQZ35" s="82"/>
      <c r="RRE35" s="82"/>
      <c r="RRH35" s="82"/>
      <c r="RRI35" s="82"/>
      <c r="RRJ35" s="82"/>
      <c r="RRK35" s="82"/>
      <c r="RRL35" s="82"/>
      <c r="RRM35" s="82"/>
      <c r="RRN35" s="82"/>
      <c r="RSF35" s="82"/>
      <c r="RSG35" s="82"/>
      <c r="RSH35" s="6"/>
      <c r="RSK35" s="7"/>
      <c r="RSL35" s="7"/>
      <c r="RSQ35" s="82"/>
      <c r="RSS35" s="7"/>
      <c r="RST35" s="82"/>
      <c r="RSV35" s="7"/>
      <c r="RSW35" s="82"/>
      <c r="RSX35" s="82"/>
      <c r="RSY35" s="83"/>
      <c r="RTA35" s="82"/>
      <c r="RTB35" s="80"/>
      <c r="RTC35" s="81"/>
      <c r="RTD35" s="82"/>
      <c r="RTG35" s="82"/>
      <c r="RTH35" s="82"/>
      <c r="RTJ35" s="82"/>
      <c r="RTM35" s="82"/>
      <c r="RTP35" s="82"/>
      <c r="RTQ35" s="82"/>
      <c r="RTV35" s="82"/>
      <c r="RTY35" s="82"/>
      <c r="RTZ35" s="82"/>
      <c r="RUA35" s="82"/>
      <c r="RUB35" s="82"/>
      <c r="RUC35" s="82"/>
      <c r="RUD35" s="82"/>
      <c r="RUE35" s="82"/>
      <c r="RUW35" s="82"/>
      <c r="RUX35" s="82"/>
      <c r="RUY35" s="6"/>
      <c r="RVB35" s="7"/>
      <c r="RVC35" s="7"/>
      <c r="RVH35" s="82"/>
      <c r="RVJ35" s="7"/>
      <c r="RVK35" s="82"/>
      <c r="RVM35" s="7"/>
      <c r="RVN35" s="82"/>
      <c r="RVO35" s="82"/>
      <c r="RVP35" s="83"/>
      <c r="RVR35" s="82"/>
      <c r="RVS35" s="80"/>
      <c r="RVT35" s="81"/>
      <c r="RVU35" s="82"/>
      <c r="RVX35" s="82"/>
      <c r="RVY35" s="82"/>
      <c r="RWA35" s="82"/>
      <c r="RWD35" s="82"/>
      <c r="RWG35" s="82"/>
      <c r="RWH35" s="82"/>
      <c r="RWM35" s="82"/>
      <c r="RWP35" s="82"/>
      <c r="RWQ35" s="82"/>
      <c r="RWR35" s="82"/>
      <c r="RWS35" s="82"/>
      <c r="RWT35" s="82"/>
      <c r="RWU35" s="82"/>
      <c r="RWV35" s="82"/>
      <c r="RXN35" s="82"/>
      <c r="RXO35" s="82"/>
      <c r="RXP35" s="6"/>
      <c r="RXS35" s="7"/>
      <c r="RXT35" s="7"/>
      <c r="RXY35" s="82"/>
      <c r="RYA35" s="7"/>
      <c r="RYB35" s="82"/>
      <c r="RYD35" s="7"/>
      <c r="RYE35" s="82"/>
      <c r="RYF35" s="82"/>
      <c r="RYG35" s="83"/>
      <c r="RYI35" s="82"/>
      <c r="RYJ35" s="80"/>
      <c r="RYK35" s="81"/>
      <c r="RYL35" s="82"/>
      <c r="RYO35" s="82"/>
      <c r="RYP35" s="82"/>
      <c r="RYR35" s="82"/>
      <c r="RYU35" s="82"/>
      <c r="RYX35" s="82"/>
      <c r="RYY35" s="82"/>
      <c r="RZD35" s="82"/>
      <c r="RZG35" s="82"/>
      <c r="RZH35" s="82"/>
      <c r="RZI35" s="82"/>
      <c r="RZJ35" s="82"/>
      <c r="RZK35" s="82"/>
      <c r="RZL35" s="82"/>
      <c r="RZM35" s="82"/>
      <c r="SAE35" s="82"/>
      <c r="SAF35" s="82"/>
      <c r="SAG35" s="6"/>
      <c r="SAJ35" s="7"/>
      <c r="SAK35" s="7"/>
      <c r="SAP35" s="82"/>
      <c r="SAR35" s="7"/>
      <c r="SAS35" s="82"/>
      <c r="SAU35" s="7"/>
      <c r="SAV35" s="82"/>
      <c r="SAW35" s="82"/>
      <c r="SAX35" s="83"/>
      <c r="SAZ35" s="82"/>
      <c r="SBA35" s="80"/>
      <c r="SBB35" s="81"/>
      <c r="SBC35" s="82"/>
      <c r="SBF35" s="82"/>
      <c r="SBG35" s="82"/>
      <c r="SBI35" s="82"/>
      <c r="SBL35" s="82"/>
      <c r="SBO35" s="82"/>
      <c r="SBP35" s="82"/>
      <c r="SBU35" s="82"/>
      <c r="SBX35" s="82"/>
      <c r="SBY35" s="82"/>
      <c r="SBZ35" s="82"/>
      <c r="SCA35" s="82"/>
      <c r="SCB35" s="82"/>
      <c r="SCC35" s="82"/>
      <c r="SCD35" s="82"/>
      <c r="SCV35" s="82"/>
      <c r="SCW35" s="82"/>
      <c r="SCX35" s="6"/>
      <c r="SDA35" s="7"/>
      <c r="SDB35" s="7"/>
      <c r="SDG35" s="82"/>
      <c r="SDI35" s="7"/>
      <c r="SDJ35" s="82"/>
      <c r="SDL35" s="7"/>
      <c r="SDM35" s="82"/>
      <c r="SDN35" s="82"/>
      <c r="SDO35" s="83"/>
      <c r="SDQ35" s="82"/>
      <c r="SDR35" s="80"/>
      <c r="SDS35" s="81"/>
      <c r="SDT35" s="82"/>
      <c r="SDW35" s="82"/>
      <c r="SDX35" s="82"/>
      <c r="SDZ35" s="82"/>
      <c r="SEC35" s="82"/>
      <c r="SEF35" s="82"/>
      <c r="SEG35" s="82"/>
      <c r="SEL35" s="82"/>
      <c r="SEO35" s="82"/>
      <c r="SEP35" s="82"/>
      <c r="SEQ35" s="82"/>
      <c r="SER35" s="82"/>
      <c r="SES35" s="82"/>
      <c r="SET35" s="82"/>
      <c r="SEU35" s="82"/>
      <c r="SFM35" s="82"/>
      <c r="SFN35" s="82"/>
      <c r="SFO35" s="6"/>
      <c r="SFR35" s="7"/>
      <c r="SFS35" s="7"/>
      <c r="SFX35" s="82"/>
      <c r="SFZ35" s="7"/>
      <c r="SGA35" s="82"/>
      <c r="SGC35" s="7"/>
      <c r="SGD35" s="82"/>
      <c r="SGE35" s="82"/>
      <c r="SGF35" s="83"/>
      <c r="SGH35" s="82"/>
      <c r="SGI35" s="80"/>
      <c r="SGJ35" s="81"/>
      <c r="SGK35" s="82"/>
      <c r="SGN35" s="82"/>
      <c r="SGO35" s="82"/>
      <c r="SGQ35" s="82"/>
      <c r="SGT35" s="82"/>
      <c r="SGW35" s="82"/>
      <c r="SGX35" s="82"/>
      <c r="SHC35" s="82"/>
      <c r="SHF35" s="82"/>
      <c r="SHG35" s="82"/>
      <c r="SHH35" s="82"/>
      <c r="SHI35" s="82"/>
      <c r="SHJ35" s="82"/>
      <c r="SHK35" s="82"/>
      <c r="SHL35" s="82"/>
      <c r="SID35" s="82"/>
      <c r="SIE35" s="82"/>
      <c r="SIF35" s="6"/>
      <c r="SII35" s="7"/>
      <c r="SIJ35" s="7"/>
      <c r="SIO35" s="82"/>
      <c r="SIQ35" s="7"/>
      <c r="SIR35" s="82"/>
      <c r="SIT35" s="7"/>
      <c r="SIU35" s="82"/>
      <c r="SIV35" s="82"/>
      <c r="SIW35" s="83"/>
      <c r="SIY35" s="82"/>
      <c r="SIZ35" s="80"/>
      <c r="SJA35" s="81"/>
      <c r="SJB35" s="82"/>
      <c r="SJE35" s="82"/>
      <c r="SJF35" s="82"/>
      <c r="SJH35" s="82"/>
      <c r="SJK35" s="82"/>
      <c r="SJN35" s="82"/>
      <c r="SJO35" s="82"/>
      <c r="SJT35" s="82"/>
      <c r="SJW35" s="82"/>
      <c r="SJX35" s="82"/>
      <c r="SJY35" s="82"/>
      <c r="SJZ35" s="82"/>
      <c r="SKA35" s="82"/>
      <c r="SKB35" s="82"/>
      <c r="SKC35" s="82"/>
      <c r="SKU35" s="82"/>
      <c r="SKV35" s="82"/>
      <c r="SKW35" s="6"/>
      <c r="SKZ35" s="7"/>
      <c r="SLA35" s="7"/>
      <c r="SLF35" s="82"/>
      <c r="SLH35" s="7"/>
      <c r="SLI35" s="82"/>
      <c r="SLK35" s="7"/>
      <c r="SLL35" s="82"/>
      <c r="SLM35" s="82"/>
      <c r="SLN35" s="83"/>
      <c r="SLP35" s="82"/>
      <c r="SLQ35" s="80"/>
      <c r="SLR35" s="81"/>
      <c r="SLS35" s="82"/>
      <c r="SLV35" s="82"/>
      <c r="SLW35" s="82"/>
      <c r="SLY35" s="82"/>
      <c r="SMB35" s="82"/>
      <c r="SME35" s="82"/>
      <c r="SMF35" s="82"/>
      <c r="SMK35" s="82"/>
      <c r="SMN35" s="82"/>
      <c r="SMO35" s="82"/>
      <c r="SMP35" s="82"/>
      <c r="SMQ35" s="82"/>
      <c r="SMR35" s="82"/>
      <c r="SMS35" s="82"/>
      <c r="SMT35" s="82"/>
      <c r="SNL35" s="82"/>
      <c r="SNM35" s="82"/>
      <c r="SNN35" s="6"/>
      <c r="SNQ35" s="7"/>
      <c r="SNR35" s="7"/>
      <c r="SNW35" s="82"/>
      <c r="SNY35" s="7"/>
      <c r="SNZ35" s="82"/>
      <c r="SOB35" s="7"/>
      <c r="SOC35" s="82"/>
      <c r="SOD35" s="82"/>
      <c r="SOE35" s="83"/>
      <c r="SOG35" s="82"/>
      <c r="SOH35" s="80"/>
      <c r="SOI35" s="81"/>
      <c r="SOJ35" s="82"/>
      <c r="SOM35" s="82"/>
      <c r="SON35" s="82"/>
      <c r="SOP35" s="82"/>
      <c r="SOS35" s="82"/>
      <c r="SOV35" s="82"/>
      <c r="SOW35" s="82"/>
      <c r="SPB35" s="82"/>
      <c r="SPE35" s="82"/>
      <c r="SPF35" s="82"/>
      <c r="SPG35" s="82"/>
      <c r="SPH35" s="82"/>
      <c r="SPI35" s="82"/>
      <c r="SPJ35" s="82"/>
      <c r="SPK35" s="82"/>
      <c r="SQC35" s="82"/>
      <c r="SQD35" s="82"/>
      <c r="SQE35" s="6"/>
      <c r="SQH35" s="7"/>
      <c r="SQI35" s="7"/>
      <c r="SQN35" s="82"/>
      <c r="SQP35" s="7"/>
      <c r="SQQ35" s="82"/>
      <c r="SQS35" s="7"/>
      <c r="SQT35" s="82"/>
      <c r="SQU35" s="82"/>
      <c r="SQV35" s="83"/>
      <c r="SQX35" s="82"/>
      <c r="SQY35" s="80"/>
      <c r="SQZ35" s="81"/>
      <c r="SRA35" s="82"/>
      <c r="SRD35" s="82"/>
      <c r="SRE35" s="82"/>
      <c r="SRG35" s="82"/>
      <c r="SRJ35" s="82"/>
      <c r="SRM35" s="82"/>
      <c r="SRN35" s="82"/>
      <c r="SRS35" s="82"/>
      <c r="SRV35" s="82"/>
      <c r="SRW35" s="82"/>
      <c r="SRX35" s="82"/>
      <c r="SRY35" s="82"/>
      <c r="SRZ35" s="82"/>
      <c r="SSA35" s="82"/>
      <c r="SSB35" s="82"/>
      <c r="SST35" s="82"/>
      <c r="SSU35" s="82"/>
      <c r="SSV35" s="6"/>
      <c r="SSY35" s="7"/>
      <c r="SSZ35" s="7"/>
      <c r="STE35" s="82"/>
      <c r="STG35" s="7"/>
      <c r="STH35" s="82"/>
      <c r="STJ35" s="7"/>
      <c r="STK35" s="82"/>
      <c r="STL35" s="82"/>
      <c r="STM35" s="83"/>
      <c r="STO35" s="82"/>
      <c r="STP35" s="80"/>
      <c r="STQ35" s="81"/>
      <c r="STR35" s="82"/>
      <c r="STU35" s="82"/>
      <c r="STV35" s="82"/>
      <c r="STX35" s="82"/>
      <c r="SUA35" s="82"/>
      <c r="SUD35" s="82"/>
      <c r="SUE35" s="82"/>
      <c r="SUJ35" s="82"/>
      <c r="SUM35" s="82"/>
      <c r="SUN35" s="82"/>
      <c r="SUO35" s="82"/>
      <c r="SUP35" s="82"/>
      <c r="SUQ35" s="82"/>
      <c r="SUR35" s="82"/>
      <c r="SUS35" s="82"/>
      <c r="SVK35" s="82"/>
      <c r="SVL35" s="82"/>
      <c r="SVM35" s="6"/>
      <c r="SVP35" s="7"/>
      <c r="SVQ35" s="7"/>
      <c r="SVV35" s="82"/>
      <c r="SVX35" s="7"/>
      <c r="SVY35" s="82"/>
      <c r="SWA35" s="7"/>
      <c r="SWB35" s="82"/>
      <c r="SWC35" s="82"/>
      <c r="SWD35" s="83"/>
      <c r="SWF35" s="82"/>
      <c r="SWG35" s="80"/>
      <c r="SWH35" s="81"/>
      <c r="SWI35" s="82"/>
      <c r="SWL35" s="82"/>
      <c r="SWM35" s="82"/>
      <c r="SWO35" s="82"/>
      <c r="SWR35" s="82"/>
      <c r="SWU35" s="82"/>
      <c r="SWV35" s="82"/>
      <c r="SXA35" s="82"/>
      <c r="SXD35" s="82"/>
      <c r="SXE35" s="82"/>
      <c r="SXF35" s="82"/>
      <c r="SXG35" s="82"/>
      <c r="SXH35" s="82"/>
      <c r="SXI35" s="82"/>
      <c r="SXJ35" s="82"/>
      <c r="SYB35" s="82"/>
      <c r="SYC35" s="82"/>
      <c r="SYD35" s="6"/>
      <c r="SYG35" s="7"/>
      <c r="SYH35" s="7"/>
      <c r="SYM35" s="82"/>
      <c r="SYO35" s="7"/>
      <c r="SYP35" s="82"/>
      <c r="SYR35" s="7"/>
      <c r="SYS35" s="82"/>
      <c r="SYT35" s="82"/>
      <c r="SYU35" s="83"/>
      <c r="SYW35" s="82"/>
      <c r="SYX35" s="80"/>
      <c r="SYY35" s="81"/>
      <c r="SYZ35" s="82"/>
      <c r="SZC35" s="82"/>
      <c r="SZD35" s="82"/>
      <c r="SZF35" s="82"/>
      <c r="SZI35" s="82"/>
      <c r="SZL35" s="82"/>
      <c r="SZM35" s="82"/>
      <c r="SZR35" s="82"/>
      <c r="SZU35" s="82"/>
      <c r="SZV35" s="82"/>
      <c r="SZW35" s="82"/>
      <c r="SZX35" s="82"/>
      <c r="SZY35" s="82"/>
      <c r="SZZ35" s="82"/>
      <c r="TAA35" s="82"/>
      <c r="TAS35" s="82"/>
      <c r="TAT35" s="82"/>
      <c r="TAU35" s="6"/>
      <c r="TAX35" s="7"/>
      <c r="TAY35" s="7"/>
      <c r="TBD35" s="82"/>
      <c r="TBF35" s="7"/>
      <c r="TBG35" s="82"/>
      <c r="TBI35" s="7"/>
      <c r="TBJ35" s="82"/>
      <c r="TBK35" s="82"/>
      <c r="TBL35" s="83"/>
      <c r="TBN35" s="82"/>
      <c r="TBO35" s="80"/>
      <c r="TBP35" s="81"/>
      <c r="TBQ35" s="82"/>
      <c r="TBT35" s="82"/>
      <c r="TBU35" s="82"/>
      <c r="TBW35" s="82"/>
      <c r="TBZ35" s="82"/>
      <c r="TCC35" s="82"/>
      <c r="TCD35" s="82"/>
      <c r="TCI35" s="82"/>
      <c r="TCL35" s="82"/>
      <c r="TCM35" s="82"/>
      <c r="TCN35" s="82"/>
      <c r="TCO35" s="82"/>
      <c r="TCP35" s="82"/>
      <c r="TCQ35" s="82"/>
      <c r="TCR35" s="82"/>
      <c r="TDJ35" s="82"/>
      <c r="TDK35" s="82"/>
      <c r="TDL35" s="6"/>
      <c r="TDO35" s="7"/>
      <c r="TDP35" s="7"/>
      <c r="TDU35" s="82"/>
      <c r="TDW35" s="7"/>
      <c r="TDX35" s="82"/>
      <c r="TDZ35" s="7"/>
      <c r="TEA35" s="82"/>
      <c r="TEB35" s="82"/>
      <c r="TEC35" s="83"/>
      <c r="TEE35" s="82"/>
      <c r="TEF35" s="80"/>
      <c r="TEG35" s="81"/>
      <c r="TEH35" s="82"/>
      <c r="TEK35" s="82"/>
      <c r="TEL35" s="82"/>
      <c r="TEN35" s="82"/>
      <c r="TEQ35" s="82"/>
      <c r="TET35" s="82"/>
      <c r="TEU35" s="82"/>
      <c r="TEZ35" s="82"/>
      <c r="TFC35" s="82"/>
      <c r="TFD35" s="82"/>
      <c r="TFE35" s="82"/>
      <c r="TFF35" s="82"/>
      <c r="TFG35" s="82"/>
      <c r="TFH35" s="82"/>
      <c r="TFI35" s="82"/>
      <c r="TGA35" s="82"/>
      <c r="TGB35" s="82"/>
      <c r="TGC35" s="6"/>
      <c r="TGF35" s="7"/>
      <c r="TGG35" s="7"/>
      <c r="TGL35" s="82"/>
      <c r="TGN35" s="7"/>
      <c r="TGO35" s="82"/>
      <c r="TGQ35" s="7"/>
      <c r="TGR35" s="82"/>
      <c r="TGS35" s="82"/>
      <c r="TGT35" s="83"/>
      <c r="TGV35" s="82"/>
      <c r="TGW35" s="80"/>
      <c r="TGX35" s="81"/>
      <c r="TGY35" s="82"/>
      <c r="THB35" s="82"/>
      <c r="THC35" s="82"/>
      <c r="THE35" s="82"/>
      <c r="THH35" s="82"/>
      <c r="THK35" s="82"/>
      <c r="THL35" s="82"/>
      <c r="THQ35" s="82"/>
      <c r="THT35" s="82"/>
      <c r="THU35" s="82"/>
      <c r="THV35" s="82"/>
      <c r="THW35" s="82"/>
      <c r="THX35" s="82"/>
      <c r="THY35" s="82"/>
      <c r="THZ35" s="82"/>
      <c r="TIR35" s="82"/>
      <c r="TIS35" s="82"/>
      <c r="TIT35" s="6"/>
      <c r="TIW35" s="7"/>
      <c r="TIX35" s="7"/>
      <c r="TJC35" s="82"/>
      <c r="TJE35" s="7"/>
      <c r="TJF35" s="82"/>
      <c r="TJH35" s="7"/>
      <c r="TJI35" s="82"/>
      <c r="TJJ35" s="82"/>
      <c r="TJK35" s="83"/>
      <c r="TJM35" s="82"/>
      <c r="TJN35" s="80"/>
      <c r="TJO35" s="81"/>
      <c r="TJP35" s="82"/>
      <c r="TJS35" s="82"/>
      <c r="TJT35" s="82"/>
      <c r="TJV35" s="82"/>
      <c r="TJY35" s="82"/>
      <c r="TKB35" s="82"/>
      <c r="TKC35" s="82"/>
      <c r="TKH35" s="82"/>
      <c r="TKK35" s="82"/>
      <c r="TKL35" s="82"/>
      <c r="TKM35" s="82"/>
      <c r="TKN35" s="82"/>
      <c r="TKO35" s="82"/>
      <c r="TKP35" s="82"/>
      <c r="TKQ35" s="82"/>
      <c r="TLI35" s="82"/>
      <c r="TLJ35" s="82"/>
      <c r="TLK35" s="6"/>
      <c r="TLN35" s="7"/>
      <c r="TLO35" s="7"/>
      <c r="TLT35" s="82"/>
      <c r="TLV35" s="7"/>
      <c r="TLW35" s="82"/>
      <c r="TLY35" s="7"/>
      <c r="TLZ35" s="82"/>
      <c r="TMA35" s="82"/>
      <c r="TMB35" s="83"/>
      <c r="TMD35" s="82"/>
      <c r="TME35" s="80"/>
      <c r="TMF35" s="81"/>
      <c r="TMG35" s="82"/>
      <c r="TMJ35" s="82"/>
      <c r="TMK35" s="82"/>
      <c r="TMM35" s="82"/>
      <c r="TMP35" s="82"/>
      <c r="TMS35" s="82"/>
      <c r="TMT35" s="82"/>
      <c r="TMY35" s="82"/>
      <c r="TNB35" s="82"/>
      <c r="TNC35" s="82"/>
      <c r="TND35" s="82"/>
      <c r="TNE35" s="82"/>
      <c r="TNF35" s="82"/>
      <c r="TNG35" s="82"/>
      <c r="TNH35" s="82"/>
      <c r="TNZ35" s="82"/>
      <c r="TOA35" s="82"/>
      <c r="TOB35" s="6"/>
      <c r="TOE35" s="7"/>
      <c r="TOF35" s="7"/>
      <c r="TOK35" s="82"/>
      <c r="TOM35" s="7"/>
      <c r="TON35" s="82"/>
      <c r="TOP35" s="7"/>
      <c r="TOQ35" s="82"/>
      <c r="TOR35" s="82"/>
      <c r="TOS35" s="83"/>
      <c r="TOU35" s="82"/>
      <c r="TOV35" s="80"/>
      <c r="TOW35" s="81"/>
      <c r="TOX35" s="82"/>
      <c r="TPA35" s="82"/>
      <c r="TPB35" s="82"/>
      <c r="TPD35" s="82"/>
      <c r="TPG35" s="82"/>
      <c r="TPJ35" s="82"/>
      <c r="TPK35" s="82"/>
      <c r="TPP35" s="82"/>
      <c r="TPS35" s="82"/>
      <c r="TPT35" s="82"/>
      <c r="TPU35" s="82"/>
      <c r="TPV35" s="82"/>
      <c r="TPW35" s="82"/>
      <c r="TPX35" s="82"/>
      <c r="TPY35" s="82"/>
      <c r="TQQ35" s="82"/>
      <c r="TQR35" s="82"/>
      <c r="TQS35" s="6"/>
      <c r="TQV35" s="7"/>
      <c r="TQW35" s="7"/>
      <c r="TRB35" s="82"/>
      <c r="TRD35" s="7"/>
      <c r="TRE35" s="82"/>
      <c r="TRG35" s="7"/>
      <c r="TRH35" s="82"/>
      <c r="TRI35" s="82"/>
      <c r="TRJ35" s="83"/>
      <c r="TRL35" s="82"/>
      <c r="TRM35" s="80"/>
      <c r="TRN35" s="81"/>
      <c r="TRO35" s="82"/>
      <c r="TRR35" s="82"/>
      <c r="TRS35" s="82"/>
      <c r="TRU35" s="82"/>
      <c r="TRX35" s="82"/>
      <c r="TSA35" s="82"/>
      <c r="TSB35" s="82"/>
      <c r="TSG35" s="82"/>
      <c r="TSJ35" s="82"/>
      <c r="TSK35" s="82"/>
      <c r="TSL35" s="82"/>
      <c r="TSM35" s="82"/>
      <c r="TSN35" s="82"/>
      <c r="TSO35" s="82"/>
      <c r="TSP35" s="82"/>
      <c r="TTH35" s="82"/>
      <c r="TTI35" s="82"/>
      <c r="TTJ35" s="6"/>
      <c r="TTM35" s="7"/>
      <c r="TTN35" s="7"/>
      <c r="TTS35" s="82"/>
      <c r="TTU35" s="7"/>
      <c r="TTV35" s="82"/>
      <c r="TTX35" s="7"/>
      <c r="TTY35" s="82"/>
      <c r="TTZ35" s="82"/>
      <c r="TUA35" s="83"/>
      <c r="TUC35" s="82"/>
      <c r="TUD35" s="80"/>
      <c r="TUE35" s="81"/>
      <c r="TUF35" s="82"/>
      <c r="TUI35" s="82"/>
      <c r="TUJ35" s="82"/>
      <c r="TUL35" s="82"/>
      <c r="TUO35" s="82"/>
      <c r="TUR35" s="82"/>
      <c r="TUS35" s="82"/>
      <c r="TUX35" s="82"/>
      <c r="TVA35" s="82"/>
      <c r="TVB35" s="82"/>
      <c r="TVC35" s="82"/>
      <c r="TVD35" s="82"/>
      <c r="TVE35" s="82"/>
      <c r="TVF35" s="82"/>
      <c r="TVG35" s="82"/>
      <c r="TVY35" s="82"/>
      <c r="TVZ35" s="82"/>
      <c r="TWA35" s="6"/>
      <c r="TWD35" s="7"/>
      <c r="TWE35" s="7"/>
      <c r="TWJ35" s="82"/>
      <c r="TWL35" s="7"/>
      <c r="TWM35" s="82"/>
      <c r="TWO35" s="7"/>
      <c r="TWP35" s="82"/>
      <c r="TWQ35" s="82"/>
      <c r="TWR35" s="83"/>
      <c r="TWT35" s="82"/>
      <c r="TWU35" s="80"/>
      <c r="TWV35" s="81"/>
      <c r="TWW35" s="82"/>
      <c r="TWZ35" s="82"/>
      <c r="TXA35" s="82"/>
      <c r="TXC35" s="82"/>
      <c r="TXF35" s="82"/>
      <c r="TXI35" s="82"/>
      <c r="TXJ35" s="82"/>
      <c r="TXO35" s="82"/>
      <c r="TXR35" s="82"/>
      <c r="TXS35" s="82"/>
      <c r="TXT35" s="82"/>
      <c r="TXU35" s="82"/>
      <c r="TXV35" s="82"/>
      <c r="TXW35" s="82"/>
      <c r="TXX35" s="82"/>
      <c r="TYP35" s="82"/>
      <c r="TYQ35" s="82"/>
      <c r="TYR35" s="6"/>
      <c r="TYU35" s="7"/>
      <c r="TYV35" s="7"/>
      <c r="TZA35" s="82"/>
      <c r="TZC35" s="7"/>
      <c r="TZD35" s="82"/>
      <c r="TZF35" s="7"/>
      <c r="TZG35" s="82"/>
      <c r="TZH35" s="82"/>
      <c r="TZI35" s="83"/>
      <c r="TZK35" s="82"/>
      <c r="TZL35" s="80"/>
      <c r="TZM35" s="81"/>
      <c r="TZN35" s="82"/>
      <c r="TZQ35" s="82"/>
      <c r="TZR35" s="82"/>
      <c r="TZT35" s="82"/>
      <c r="TZW35" s="82"/>
      <c r="TZZ35" s="82"/>
      <c r="UAA35" s="82"/>
      <c r="UAF35" s="82"/>
      <c r="UAI35" s="82"/>
      <c r="UAJ35" s="82"/>
      <c r="UAK35" s="82"/>
      <c r="UAL35" s="82"/>
      <c r="UAM35" s="82"/>
      <c r="UAN35" s="82"/>
      <c r="UAO35" s="82"/>
      <c r="UBG35" s="82"/>
      <c r="UBH35" s="82"/>
      <c r="UBI35" s="6"/>
      <c r="UBL35" s="7"/>
      <c r="UBM35" s="7"/>
      <c r="UBR35" s="82"/>
      <c r="UBT35" s="7"/>
      <c r="UBU35" s="82"/>
      <c r="UBW35" s="7"/>
      <c r="UBX35" s="82"/>
      <c r="UBY35" s="82"/>
      <c r="UBZ35" s="83"/>
      <c r="UCB35" s="82"/>
      <c r="UCC35" s="80"/>
      <c r="UCD35" s="81"/>
      <c r="UCE35" s="82"/>
      <c r="UCH35" s="82"/>
      <c r="UCI35" s="82"/>
      <c r="UCK35" s="82"/>
      <c r="UCN35" s="82"/>
      <c r="UCQ35" s="82"/>
      <c r="UCR35" s="82"/>
      <c r="UCW35" s="82"/>
      <c r="UCZ35" s="82"/>
      <c r="UDA35" s="82"/>
      <c r="UDB35" s="82"/>
      <c r="UDC35" s="82"/>
      <c r="UDD35" s="82"/>
      <c r="UDE35" s="82"/>
      <c r="UDF35" s="82"/>
      <c r="UDX35" s="82"/>
      <c r="UDY35" s="82"/>
      <c r="UDZ35" s="6"/>
      <c r="UEC35" s="7"/>
      <c r="UED35" s="7"/>
      <c r="UEI35" s="82"/>
      <c r="UEK35" s="7"/>
      <c r="UEL35" s="82"/>
      <c r="UEN35" s="7"/>
      <c r="UEO35" s="82"/>
      <c r="UEP35" s="82"/>
      <c r="UEQ35" s="83"/>
      <c r="UES35" s="82"/>
      <c r="UET35" s="80"/>
      <c r="UEU35" s="81"/>
      <c r="UEV35" s="82"/>
      <c r="UEY35" s="82"/>
      <c r="UEZ35" s="82"/>
      <c r="UFB35" s="82"/>
      <c r="UFE35" s="82"/>
      <c r="UFH35" s="82"/>
      <c r="UFI35" s="82"/>
      <c r="UFN35" s="82"/>
      <c r="UFQ35" s="82"/>
      <c r="UFR35" s="82"/>
      <c r="UFS35" s="82"/>
      <c r="UFT35" s="82"/>
      <c r="UFU35" s="82"/>
      <c r="UFV35" s="82"/>
      <c r="UFW35" s="82"/>
      <c r="UGO35" s="82"/>
      <c r="UGP35" s="82"/>
      <c r="UGQ35" s="6"/>
      <c r="UGT35" s="7"/>
      <c r="UGU35" s="7"/>
      <c r="UGZ35" s="82"/>
      <c r="UHB35" s="7"/>
      <c r="UHC35" s="82"/>
      <c r="UHE35" s="7"/>
      <c r="UHF35" s="82"/>
      <c r="UHG35" s="82"/>
      <c r="UHH35" s="83"/>
      <c r="UHJ35" s="82"/>
      <c r="UHK35" s="80"/>
      <c r="UHL35" s="81"/>
      <c r="UHM35" s="82"/>
      <c r="UHP35" s="82"/>
      <c r="UHQ35" s="82"/>
      <c r="UHS35" s="82"/>
      <c r="UHV35" s="82"/>
      <c r="UHY35" s="82"/>
      <c r="UHZ35" s="82"/>
      <c r="UIE35" s="82"/>
      <c r="UIH35" s="82"/>
      <c r="UII35" s="82"/>
      <c r="UIJ35" s="82"/>
      <c r="UIK35" s="82"/>
      <c r="UIL35" s="82"/>
      <c r="UIM35" s="82"/>
      <c r="UIN35" s="82"/>
      <c r="UJF35" s="82"/>
      <c r="UJG35" s="82"/>
      <c r="UJH35" s="6"/>
      <c r="UJK35" s="7"/>
      <c r="UJL35" s="7"/>
      <c r="UJQ35" s="82"/>
      <c r="UJS35" s="7"/>
      <c r="UJT35" s="82"/>
      <c r="UJV35" s="7"/>
      <c r="UJW35" s="82"/>
      <c r="UJX35" s="82"/>
      <c r="UJY35" s="83"/>
      <c r="UKA35" s="82"/>
      <c r="UKB35" s="80"/>
      <c r="UKC35" s="81"/>
      <c r="UKD35" s="82"/>
      <c r="UKG35" s="82"/>
      <c r="UKH35" s="82"/>
      <c r="UKJ35" s="82"/>
      <c r="UKM35" s="82"/>
      <c r="UKP35" s="82"/>
      <c r="UKQ35" s="82"/>
      <c r="UKV35" s="82"/>
      <c r="UKY35" s="82"/>
      <c r="UKZ35" s="82"/>
      <c r="ULA35" s="82"/>
      <c r="ULB35" s="82"/>
      <c r="ULC35" s="82"/>
      <c r="ULD35" s="82"/>
      <c r="ULE35" s="82"/>
      <c r="ULW35" s="82"/>
      <c r="ULX35" s="82"/>
      <c r="ULY35" s="6"/>
      <c r="UMB35" s="7"/>
      <c r="UMC35" s="7"/>
      <c r="UMH35" s="82"/>
      <c r="UMJ35" s="7"/>
      <c r="UMK35" s="82"/>
      <c r="UMM35" s="7"/>
      <c r="UMN35" s="82"/>
      <c r="UMO35" s="82"/>
      <c r="UMP35" s="83"/>
      <c r="UMR35" s="82"/>
      <c r="UMS35" s="80"/>
      <c r="UMT35" s="81"/>
      <c r="UMU35" s="82"/>
      <c r="UMX35" s="82"/>
      <c r="UMY35" s="82"/>
      <c r="UNA35" s="82"/>
      <c r="UND35" s="82"/>
      <c r="UNG35" s="82"/>
      <c r="UNH35" s="82"/>
      <c r="UNM35" s="82"/>
      <c r="UNP35" s="82"/>
      <c r="UNQ35" s="82"/>
      <c r="UNR35" s="82"/>
      <c r="UNS35" s="82"/>
      <c r="UNT35" s="82"/>
      <c r="UNU35" s="82"/>
      <c r="UNV35" s="82"/>
      <c r="UON35" s="82"/>
      <c r="UOO35" s="82"/>
      <c r="UOP35" s="6"/>
      <c r="UOS35" s="7"/>
      <c r="UOT35" s="7"/>
      <c r="UOY35" s="82"/>
      <c r="UPA35" s="7"/>
      <c r="UPB35" s="82"/>
      <c r="UPD35" s="7"/>
      <c r="UPE35" s="82"/>
      <c r="UPF35" s="82"/>
      <c r="UPG35" s="83"/>
      <c r="UPI35" s="82"/>
      <c r="UPJ35" s="80"/>
      <c r="UPK35" s="81"/>
      <c r="UPL35" s="82"/>
      <c r="UPO35" s="82"/>
      <c r="UPP35" s="82"/>
      <c r="UPR35" s="82"/>
      <c r="UPU35" s="82"/>
      <c r="UPX35" s="82"/>
      <c r="UPY35" s="82"/>
      <c r="UQD35" s="82"/>
      <c r="UQG35" s="82"/>
      <c r="UQH35" s="82"/>
      <c r="UQI35" s="82"/>
      <c r="UQJ35" s="82"/>
      <c r="UQK35" s="82"/>
      <c r="UQL35" s="82"/>
      <c r="UQM35" s="82"/>
      <c r="URE35" s="82"/>
      <c r="URF35" s="82"/>
      <c r="URG35" s="6"/>
      <c r="URJ35" s="7"/>
      <c r="URK35" s="7"/>
      <c r="URP35" s="82"/>
      <c r="URR35" s="7"/>
      <c r="URS35" s="82"/>
      <c r="URU35" s="7"/>
      <c r="URV35" s="82"/>
      <c r="URW35" s="82"/>
      <c r="URX35" s="83"/>
      <c r="URZ35" s="82"/>
      <c r="USA35" s="80"/>
      <c r="USB35" s="81"/>
      <c r="USC35" s="82"/>
      <c r="USF35" s="82"/>
      <c r="USG35" s="82"/>
      <c r="USI35" s="82"/>
      <c r="USL35" s="82"/>
      <c r="USO35" s="82"/>
      <c r="USP35" s="82"/>
      <c r="USU35" s="82"/>
      <c r="USX35" s="82"/>
      <c r="USY35" s="82"/>
      <c r="USZ35" s="82"/>
      <c r="UTA35" s="82"/>
      <c r="UTB35" s="82"/>
      <c r="UTC35" s="82"/>
      <c r="UTD35" s="82"/>
      <c r="UTV35" s="82"/>
      <c r="UTW35" s="82"/>
      <c r="UTX35" s="6"/>
      <c r="UUA35" s="7"/>
      <c r="UUB35" s="7"/>
      <c r="UUG35" s="82"/>
      <c r="UUI35" s="7"/>
      <c r="UUJ35" s="82"/>
      <c r="UUL35" s="7"/>
      <c r="UUM35" s="82"/>
      <c r="UUN35" s="82"/>
      <c r="UUO35" s="83"/>
      <c r="UUQ35" s="82"/>
      <c r="UUR35" s="80"/>
      <c r="UUS35" s="81"/>
      <c r="UUT35" s="82"/>
      <c r="UUW35" s="82"/>
      <c r="UUX35" s="82"/>
      <c r="UUZ35" s="82"/>
      <c r="UVC35" s="82"/>
      <c r="UVF35" s="82"/>
      <c r="UVG35" s="82"/>
      <c r="UVL35" s="82"/>
      <c r="UVO35" s="82"/>
      <c r="UVP35" s="82"/>
      <c r="UVQ35" s="82"/>
      <c r="UVR35" s="82"/>
      <c r="UVS35" s="82"/>
      <c r="UVT35" s="82"/>
      <c r="UVU35" s="82"/>
      <c r="UWM35" s="82"/>
      <c r="UWN35" s="82"/>
      <c r="UWO35" s="6"/>
      <c r="UWR35" s="7"/>
      <c r="UWS35" s="7"/>
      <c r="UWX35" s="82"/>
      <c r="UWZ35" s="7"/>
      <c r="UXA35" s="82"/>
      <c r="UXC35" s="7"/>
      <c r="UXD35" s="82"/>
      <c r="UXE35" s="82"/>
      <c r="UXF35" s="83"/>
      <c r="UXH35" s="82"/>
      <c r="UXI35" s="80"/>
      <c r="UXJ35" s="81"/>
      <c r="UXK35" s="82"/>
      <c r="UXN35" s="82"/>
      <c r="UXO35" s="82"/>
      <c r="UXQ35" s="82"/>
      <c r="UXT35" s="82"/>
      <c r="UXW35" s="82"/>
      <c r="UXX35" s="82"/>
      <c r="UYC35" s="82"/>
      <c r="UYF35" s="82"/>
      <c r="UYG35" s="82"/>
      <c r="UYH35" s="82"/>
      <c r="UYI35" s="82"/>
      <c r="UYJ35" s="82"/>
      <c r="UYK35" s="82"/>
      <c r="UYL35" s="82"/>
      <c r="UZD35" s="82"/>
      <c r="UZE35" s="82"/>
      <c r="UZF35" s="6"/>
      <c r="UZI35" s="7"/>
      <c r="UZJ35" s="7"/>
      <c r="UZO35" s="82"/>
      <c r="UZQ35" s="7"/>
      <c r="UZR35" s="82"/>
      <c r="UZT35" s="7"/>
      <c r="UZU35" s="82"/>
      <c r="UZV35" s="82"/>
      <c r="UZW35" s="83"/>
      <c r="UZY35" s="82"/>
      <c r="UZZ35" s="80"/>
      <c r="VAA35" s="81"/>
      <c r="VAB35" s="82"/>
      <c r="VAE35" s="82"/>
      <c r="VAF35" s="82"/>
      <c r="VAH35" s="82"/>
      <c r="VAK35" s="82"/>
      <c r="VAN35" s="82"/>
      <c r="VAO35" s="82"/>
      <c r="VAT35" s="82"/>
      <c r="VAW35" s="82"/>
      <c r="VAX35" s="82"/>
      <c r="VAY35" s="82"/>
      <c r="VAZ35" s="82"/>
      <c r="VBA35" s="82"/>
      <c r="VBB35" s="82"/>
      <c r="VBC35" s="82"/>
      <c r="VBU35" s="82"/>
      <c r="VBV35" s="82"/>
      <c r="VBW35" s="6"/>
      <c r="VBZ35" s="7"/>
      <c r="VCA35" s="7"/>
      <c r="VCF35" s="82"/>
      <c r="VCH35" s="7"/>
      <c r="VCI35" s="82"/>
      <c r="VCK35" s="7"/>
      <c r="VCL35" s="82"/>
      <c r="VCM35" s="82"/>
      <c r="VCN35" s="83"/>
      <c r="VCP35" s="82"/>
      <c r="VCQ35" s="80"/>
      <c r="VCR35" s="81"/>
      <c r="VCS35" s="82"/>
      <c r="VCV35" s="82"/>
      <c r="VCW35" s="82"/>
      <c r="VCY35" s="82"/>
      <c r="VDB35" s="82"/>
      <c r="VDE35" s="82"/>
      <c r="VDF35" s="82"/>
      <c r="VDK35" s="82"/>
      <c r="VDN35" s="82"/>
      <c r="VDO35" s="82"/>
      <c r="VDP35" s="82"/>
      <c r="VDQ35" s="82"/>
      <c r="VDR35" s="82"/>
      <c r="VDS35" s="82"/>
      <c r="VDT35" s="82"/>
      <c r="VEL35" s="82"/>
      <c r="VEM35" s="82"/>
      <c r="VEN35" s="6"/>
      <c r="VEQ35" s="7"/>
      <c r="VER35" s="7"/>
      <c r="VEW35" s="82"/>
      <c r="VEY35" s="7"/>
      <c r="VEZ35" s="82"/>
      <c r="VFB35" s="7"/>
      <c r="VFC35" s="82"/>
      <c r="VFD35" s="82"/>
      <c r="VFE35" s="83"/>
      <c r="VFG35" s="82"/>
      <c r="VFH35" s="80"/>
      <c r="VFI35" s="81"/>
      <c r="VFJ35" s="82"/>
      <c r="VFM35" s="82"/>
      <c r="VFN35" s="82"/>
      <c r="VFP35" s="82"/>
      <c r="VFS35" s="82"/>
      <c r="VFV35" s="82"/>
      <c r="VFW35" s="82"/>
      <c r="VGB35" s="82"/>
      <c r="VGE35" s="82"/>
      <c r="VGF35" s="82"/>
      <c r="VGG35" s="82"/>
      <c r="VGH35" s="82"/>
      <c r="VGI35" s="82"/>
      <c r="VGJ35" s="82"/>
      <c r="VGK35" s="82"/>
      <c r="VHC35" s="82"/>
      <c r="VHD35" s="82"/>
      <c r="VHE35" s="6"/>
      <c r="VHH35" s="7"/>
      <c r="VHI35" s="7"/>
      <c r="VHN35" s="82"/>
      <c r="VHP35" s="7"/>
      <c r="VHQ35" s="82"/>
      <c r="VHS35" s="7"/>
      <c r="VHT35" s="82"/>
      <c r="VHU35" s="82"/>
      <c r="VHV35" s="83"/>
      <c r="VHX35" s="82"/>
      <c r="VHY35" s="80"/>
      <c r="VHZ35" s="81"/>
      <c r="VIA35" s="82"/>
      <c r="VID35" s="82"/>
      <c r="VIE35" s="82"/>
      <c r="VIG35" s="82"/>
      <c r="VIJ35" s="82"/>
      <c r="VIM35" s="82"/>
      <c r="VIN35" s="82"/>
      <c r="VIS35" s="82"/>
      <c r="VIV35" s="82"/>
      <c r="VIW35" s="82"/>
      <c r="VIX35" s="82"/>
      <c r="VIY35" s="82"/>
      <c r="VIZ35" s="82"/>
      <c r="VJA35" s="82"/>
      <c r="VJB35" s="82"/>
      <c r="VJT35" s="82"/>
      <c r="VJU35" s="82"/>
      <c r="VJV35" s="6"/>
      <c r="VJY35" s="7"/>
      <c r="VJZ35" s="7"/>
      <c r="VKE35" s="82"/>
      <c r="VKG35" s="7"/>
      <c r="VKH35" s="82"/>
      <c r="VKJ35" s="7"/>
      <c r="VKK35" s="82"/>
      <c r="VKL35" s="82"/>
      <c r="VKM35" s="83"/>
      <c r="VKO35" s="82"/>
      <c r="VKP35" s="80"/>
      <c r="VKQ35" s="81"/>
      <c r="VKR35" s="82"/>
      <c r="VKU35" s="82"/>
      <c r="VKV35" s="82"/>
      <c r="VKX35" s="82"/>
      <c r="VLA35" s="82"/>
      <c r="VLD35" s="82"/>
      <c r="VLE35" s="82"/>
      <c r="VLJ35" s="82"/>
      <c r="VLM35" s="82"/>
      <c r="VLN35" s="82"/>
      <c r="VLO35" s="82"/>
      <c r="VLP35" s="82"/>
      <c r="VLQ35" s="82"/>
      <c r="VLR35" s="82"/>
      <c r="VLS35" s="82"/>
      <c r="VMK35" s="82"/>
      <c r="VML35" s="82"/>
      <c r="VMM35" s="6"/>
      <c r="VMP35" s="7"/>
      <c r="VMQ35" s="7"/>
      <c r="VMV35" s="82"/>
      <c r="VMX35" s="7"/>
      <c r="VMY35" s="82"/>
      <c r="VNA35" s="7"/>
      <c r="VNB35" s="82"/>
      <c r="VNC35" s="82"/>
      <c r="VND35" s="83"/>
      <c r="VNF35" s="82"/>
      <c r="VNG35" s="80"/>
      <c r="VNH35" s="81"/>
      <c r="VNI35" s="82"/>
      <c r="VNL35" s="82"/>
      <c r="VNM35" s="82"/>
      <c r="VNO35" s="82"/>
      <c r="VNR35" s="82"/>
      <c r="VNU35" s="82"/>
      <c r="VNV35" s="82"/>
      <c r="VOA35" s="82"/>
      <c r="VOD35" s="82"/>
      <c r="VOE35" s="82"/>
      <c r="VOF35" s="82"/>
      <c r="VOG35" s="82"/>
      <c r="VOH35" s="82"/>
      <c r="VOI35" s="82"/>
      <c r="VOJ35" s="82"/>
      <c r="VPB35" s="82"/>
      <c r="VPC35" s="82"/>
      <c r="VPD35" s="6"/>
      <c r="VPG35" s="7"/>
      <c r="VPH35" s="7"/>
      <c r="VPM35" s="82"/>
      <c r="VPO35" s="7"/>
      <c r="VPP35" s="82"/>
      <c r="VPR35" s="7"/>
      <c r="VPS35" s="82"/>
      <c r="VPT35" s="82"/>
      <c r="VPU35" s="83"/>
      <c r="VPW35" s="82"/>
      <c r="VPX35" s="80"/>
      <c r="VPY35" s="81"/>
      <c r="VPZ35" s="82"/>
      <c r="VQC35" s="82"/>
      <c r="VQD35" s="82"/>
      <c r="VQF35" s="82"/>
      <c r="VQI35" s="82"/>
      <c r="VQL35" s="82"/>
      <c r="VQM35" s="82"/>
      <c r="VQR35" s="82"/>
      <c r="VQU35" s="82"/>
      <c r="VQV35" s="82"/>
      <c r="VQW35" s="82"/>
      <c r="VQX35" s="82"/>
      <c r="VQY35" s="82"/>
      <c r="VQZ35" s="82"/>
      <c r="VRA35" s="82"/>
      <c r="VRS35" s="82"/>
      <c r="VRT35" s="82"/>
      <c r="VRU35" s="6"/>
      <c r="VRX35" s="7"/>
      <c r="VRY35" s="7"/>
      <c r="VSD35" s="82"/>
      <c r="VSF35" s="7"/>
      <c r="VSG35" s="82"/>
      <c r="VSI35" s="7"/>
      <c r="VSJ35" s="82"/>
      <c r="VSK35" s="82"/>
      <c r="VSL35" s="83"/>
      <c r="VSN35" s="82"/>
      <c r="VSO35" s="80"/>
      <c r="VSP35" s="81"/>
      <c r="VSQ35" s="82"/>
      <c r="VST35" s="82"/>
      <c r="VSU35" s="82"/>
      <c r="VSW35" s="82"/>
      <c r="VSZ35" s="82"/>
      <c r="VTC35" s="82"/>
      <c r="VTD35" s="82"/>
      <c r="VTI35" s="82"/>
      <c r="VTL35" s="82"/>
      <c r="VTM35" s="82"/>
      <c r="VTN35" s="82"/>
      <c r="VTO35" s="82"/>
      <c r="VTP35" s="82"/>
      <c r="VTQ35" s="82"/>
      <c r="VTR35" s="82"/>
      <c r="VUJ35" s="82"/>
      <c r="VUK35" s="82"/>
      <c r="VUL35" s="6"/>
      <c r="VUO35" s="7"/>
      <c r="VUP35" s="7"/>
      <c r="VUU35" s="82"/>
      <c r="VUW35" s="7"/>
      <c r="VUX35" s="82"/>
      <c r="VUZ35" s="7"/>
      <c r="VVA35" s="82"/>
      <c r="VVB35" s="82"/>
      <c r="VVC35" s="83"/>
      <c r="VVE35" s="82"/>
      <c r="VVF35" s="80"/>
      <c r="VVG35" s="81"/>
      <c r="VVH35" s="82"/>
      <c r="VVK35" s="82"/>
      <c r="VVL35" s="82"/>
      <c r="VVN35" s="82"/>
      <c r="VVQ35" s="82"/>
      <c r="VVT35" s="82"/>
      <c r="VVU35" s="82"/>
      <c r="VVZ35" s="82"/>
      <c r="VWC35" s="82"/>
      <c r="VWD35" s="82"/>
      <c r="VWE35" s="82"/>
      <c r="VWF35" s="82"/>
      <c r="VWG35" s="82"/>
      <c r="VWH35" s="82"/>
      <c r="VWI35" s="82"/>
      <c r="VXA35" s="82"/>
      <c r="VXB35" s="82"/>
      <c r="VXC35" s="6"/>
      <c r="VXF35" s="7"/>
      <c r="VXG35" s="7"/>
      <c r="VXL35" s="82"/>
      <c r="VXN35" s="7"/>
      <c r="VXO35" s="82"/>
      <c r="VXQ35" s="7"/>
      <c r="VXR35" s="82"/>
      <c r="VXS35" s="82"/>
      <c r="VXT35" s="83"/>
      <c r="VXV35" s="82"/>
      <c r="VXW35" s="80"/>
      <c r="VXX35" s="81"/>
      <c r="VXY35" s="82"/>
      <c r="VYB35" s="82"/>
      <c r="VYC35" s="82"/>
      <c r="VYE35" s="82"/>
      <c r="VYH35" s="82"/>
      <c r="VYK35" s="82"/>
      <c r="VYL35" s="82"/>
      <c r="VYQ35" s="82"/>
      <c r="VYT35" s="82"/>
      <c r="VYU35" s="82"/>
      <c r="VYV35" s="82"/>
      <c r="VYW35" s="82"/>
      <c r="VYX35" s="82"/>
      <c r="VYY35" s="82"/>
      <c r="VYZ35" s="82"/>
      <c r="VZR35" s="82"/>
      <c r="VZS35" s="82"/>
      <c r="VZT35" s="6"/>
      <c r="VZW35" s="7"/>
      <c r="VZX35" s="7"/>
      <c r="WAC35" s="82"/>
      <c r="WAE35" s="7"/>
      <c r="WAF35" s="82"/>
      <c r="WAH35" s="7"/>
      <c r="WAI35" s="82"/>
      <c r="WAJ35" s="82"/>
      <c r="WAK35" s="83"/>
      <c r="WAM35" s="82"/>
      <c r="WAN35" s="80"/>
      <c r="WAO35" s="81"/>
      <c r="WAP35" s="82"/>
      <c r="WAS35" s="82"/>
      <c r="WAT35" s="82"/>
      <c r="WAV35" s="82"/>
      <c r="WAY35" s="82"/>
      <c r="WBB35" s="82"/>
      <c r="WBC35" s="82"/>
      <c r="WBH35" s="82"/>
      <c r="WBK35" s="82"/>
      <c r="WBL35" s="82"/>
      <c r="WBM35" s="82"/>
      <c r="WBN35" s="82"/>
      <c r="WBO35" s="82"/>
      <c r="WBP35" s="82"/>
      <c r="WBQ35" s="82"/>
      <c r="WCI35" s="82"/>
      <c r="WCJ35" s="82"/>
      <c r="WCK35" s="6"/>
      <c r="WCN35" s="7"/>
      <c r="WCO35" s="7"/>
      <c r="WCT35" s="82"/>
      <c r="WCV35" s="7"/>
      <c r="WCW35" s="82"/>
      <c r="WCY35" s="7"/>
      <c r="WCZ35" s="82"/>
      <c r="WDA35" s="82"/>
      <c r="WDB35" s="83"/>
      <c r="WDD35" s="82"/>
      <c r="WDE35" s="80"/>
      <c r="WDF35" s="81"/>
      <c r="WDG35" s="82"/>
      <c r="WDJ35" s="82"/>
      <c r="WDK35" s="82"/>
      <c r="WDM35" s="82"/>
      <c r="WDP35" s="82"/>
      <c r="WDS35" s="82"/>
      <c r="WDT35" s="82"/>
      <c r="WDY35" s="82"/>
      <c r="WEB35" s="82"/>
      <c r="WEC35" s="82"/>
      <c r="WED35" s="82"/>
      <c r="WEE35" s="82"/>
      <c r="WEF35" s="82"/>
      <c r="WEG35" s="82"/>
      <c r="WEH35" s="82"/>
      <c r="WEZ35" s="82"/>
      <c r="WFA35" s="82"/>
      <c r="WFB35" s="6"/>
      <c r="WFE35" s="7"/>
      <c r="WFF35" s="7"/>
      <c r="WFK35" s="82"/>
      <c r="WFM35" s="7"/>
      <c r="WFN35" s="82"/>
      <c r="WFP35" s="7"/>
      <c r="WFQ35" s="82"/>
      <c r="WFR35" s="82"/>
      <c r="WFS35" s="83"/>
      <c r="WFU35" s="82"/>
      <c r="WFV35" s="80"/>
      <c r="WFW35" s="81"/>
      <c r="WFX35" s="82"/>
      <c r="WGA35" s="82"/>
      <c r="WGB35" s="82"/>
      <c r="WGD35" s="82"/>
      <c r="WGG35" s="82"/>
      <c r="WGJ35" s="82"/>
      <c r="WGK35" s="82"/>
      <c r="WGP35" s="82"/>
      <c r="WGS35" s="82"/>
      <c r="WGT35" s="82"/>
      <c r="WGU35" s="82"/>
      <c r="WGV35" s="82"/>
      <c r="WGW35" s="82"/>
      <c r="WGX35" s="82"/>
      <c r="WGY35" s="82"/>
      <c r="WHQ35" s="82"/>
      <c r="WHR35" s="82"/>
      <c r="WHS35" s="6"/>
      <c r="WHV35" s="7"/>
      <c r="WHW35" s="7"/>
      <c r="WIB35" s="82"/>
      <c r="WID35" s="7"/>
      <c r="WIE35" s="82"/>
      <c r="WIG35" s="7"/>
      <c r="WIH35" s="82"/>
      <c r="WII35" s="82"/>
      <c r="WIJ35" s="83"/>
      <c r="WIL35" s="82"/>
      <c r="WIM35" s="80"/>
      <c r="WIN35" s="81"/>
      <c r="WIO35" s="82"/>
      <c r="WIR35" s="82"/>
      <c r="WIS35" s="82"/>
      <c r="WIU35" s="82"/>
      <c r="WIX35" s="82"/>
      <c r="WJA35" s="82"/>
      <c r="WJB35" s="82"/>
      <c r="WJG35" s="82"/>
      <c r="WJJ35" s="82"/>
      <c r="WJK35" s="82"/>
      <c r="WJL35" s="82"/>
      <c r="WJM35" s="82"/>
      <c r="WJN35" s="82"/>
      <c r="WJO35" s="82"/>
      <c r="WJP35" s="82"/>
      <c r="WKH35" s="82"/>
      <c r="WKI35" s="82"/>
      <c r="WKJ35" s="6"/>
      <c r="WKM35" s="7"/>
      <c r="WKN35" s="7"/>
      <c r="WKS35" s="82"/>
      <c r="WKU35" s="7"/>
      <c r="WKV35" s="82"/>
      <c r="WKX35" s="7"/>
      <c r="WKY35" s="82"/>
      <c r="WKZ35" s="82"/>
      <c r="WLA35" s="83"/>
      <c r="WLC35" s="82"/>
      <c r="WLD35" s="80"/>
      <c r="WLE35" s="81"/>
      <c r="WLF35" s="82"/>
      <c r="WLI35" s="82"/>
      <c r="WLJ35" s="82"/>
      <c r="WLL35" s="82"/>
      <c r="WLO35" s="82"/>
      <c r="WLR35" s="82"/>
      <c r="WLS35" s="82"/>
      <c r="WLX35" s="82"/>
      <c r="WMA35" s="82"/>
      <c r="WMB35" s="82"/>
      <c r="WMC35" s="82"/>
      <c r="WMD35" s="82"/>
      <c r="WME35" s="82"/>
      <c r="WMF35" s="82"/>
      <c r="WMG35" s="82"/>
      <c r="WMY35" s="82"/>
      <c r="WMZ35" s="82"/>
      <c r="WNA35" s="6"/>
      <c r="WND35" s="7"/>
      <c r="WNE35" s="7"/>
      <c r="WNJ35" s="82"/>
      <c r="WNL35" s="7"/>
      <c r="WNM35" s="82"/>
      <c r="WNO35" s="7"/>
      <c r="WNP35" s="82"/>
      <c r="WNQ35" s="82"/>
      <c r="WNR35" s="83"/>
      <c r="WNT35" s="82"/>
      <c r="WNU35" s="80"/>
      <c r="WNV35" s="81"/>
      <c r="WNW35" s="82"/>
      <c r="WNZ35" s="82"/>
      <c r="WOA35" s="82"/>
      <c r="WOC35" s="82"/>
      <c r="WOF35" s="82"/>
      <c r="WOI35" s="82"/>
      <c r="WOJ35" s="82"/>
      <c r="WOO35" s="82"/>
      <c r="WOR35" s="82"/>
      <c r="WOS35" s="82"/>
      <c r="WOT35" s="82"/>
      <c r="WOU35" s="82"/>
      <c r="WOV35" s="82"/>
      <c r="WOW35" s="82"/>
      <c r="WOX35" s="82"/>
      <c r="WPP35" s="82"/>
      <c r="WPQ35" s="82"/>
      <c r="WPR35" s="6"/>
      <c r="WPU35" s="7"/>
      <c r="WPV35" s="7"/>
      <c r="WQA35" s="82"/>
      <c r="WQC35" s="7"/>
      <c r="WQD35" s="82"/>
      <c r="WQF35" s="7"/>
      <c r="WQG35" s="82"/>
      <c r="WQH35" s="82"/>
      <c r="WQI35" s="83"/>
      <c r="WQK35" s="82"/>
      <c r="WQL35" s="80"/>
      <c r="WQM35" s="81"/>
      <c r="WQN35" s="82"/>
      <c r="WQQ35" s="82"/>
      <c r="WQR35" s="82"/>
      <c r="WQT35" s="82"/>
      <c r="WQW35" s="82"/>
      <c r="WQZ35" s="82"/>
      <c r="WRA35" s="82"/>
      <c r="WRF35" s="82"/>
      <c r="WRI35" s="82"/>
      <c r="WRJ35" s="82"/>
      <c r="WRK35" s="82"/>
      <c r="WRL35" s="82"/>
      <c r="WRM35" s="82"/>
      <c r="WRN35" s="82"/>
      <c r="WRO35" s="82"/>
      <c r="WSG35" s="82"/>
      <c r="WSH35" s="82"/>
      <c r="WSI35" s="6"/>
      <c r="WSL35" s="7"/>
      <c r="WSM35" s="7"/>
      <c r="WSR35" s="82"/>
      <c r="WST35" s="7"/>
      <c r="WSU35" s="82"/>
      <c r="WSW35" s="7"/>
      <c r="WSX35" s="82"/>
      <c r="WSY35" s="82"/>
      <c r="WSZ35" s="83"/>
      <c r="WTB35" s="82"/>
      <c r="WTC35" s="80"/>
      <c r="WTD35" s="81"/>
      <c r="WTE35" s="82"/>
      <c r="WTH35" s="82"/>
      <c r="WTI35" s="82"/>
      <c r="WTK35" s="82"/>
      <c r="WTN35" s="82"/>
      <c r="WTQ35" s="82"/>
      <c r="WTR35" s="82"/>
      <c r="WTW35" s="82"/>
      <c r="WTZ35" s="82"/>
      <c r="WUA35" s="82"/>
      <c r="WUB35" s="82"/>
      <c r="WUC35" s="82"/>
      <c r="WUD35" s="82"/>
      <c r="WUE35" s="82"/>
      <c r="WUF35" s="82"/>
      <c r="WUX35" s="82"/>
      <c r="WUY35" s="82"/>
      <c r="WUZ35" s="6"/>
      <c r="WVC35" s="7"/>
      <c r="WVD35" s="7"/>
      <c r="WVI35" s="82"/>
      <c r="WVK35" s="7"/>
      <c r="WVL35" s="82"/>
      <c r="WVN35" s="7"/>
      <c r="WVO35" s="82"/>
      <c r="WVP35" s="82"/>
      <c r="WVQ35" s="83"/>
      <c r="WVS35" s="82"/>
      <c r="WVT35" s="80"/>
      <c r="WVU35" s="81"/>
      <c r="WVV35" s="82"/>
      <c r="WVY35" s="82"/>
      <c r="WVZ35" s="82"/>
      <c r="WWB35" s="82"/>
      <c r="WWE35" s="82"/>
      <c r="WWH35" s="82"/>
      <c r="WWI35" s="82"/>
      <c r="WWN35" s="82"/>
      <c r="WWQ35" s="82"/>
      <c r="WWR35" s="82"/>
      <c r="WWS35" s="82"/>
      <c r="WWT35" s="82"/>
      <c r="WWU35" s="82"/>
      <c r="WWV35" s="82"/>
      <c r="WWW35" s="82"/>
      <c r="WXO35" s="82"/>
      <c r="WXP35" s="82"/>
      <c r="WXQ35" s="6"/>
      <c r="WXT35" s="7"/>
      <c r="WXU35" s="7"/>
      <c r="WXZ35" s="82"/>
      <c r="WYB35" s="7"/>
      <c r="WYC35" s="82"/>
      <c r="WYE35" s="7"/>
      <c r="WYF35" s="82"/>
      <c r="WYG35" s="82"/>
      <c r="WYH35" s="83"/>
      <c r="WYJ35" s="82"/>
      <c r="WYK35" s="80"/>
      <c r="WYL35" s="81"/>
      <c r="WYM35" s="82"/>
      <c r="WYP35" s="82"/>
      <c r="WYQ35" s="82"/>
      <c r="WYS35" s="82"/>
      <c r="WYV35" s="82"/>
      <c r="WYY35" s="82"/>
      <c r="WYZ35" s="82"/>
      <c r="WZE35" s="82"/>
      <c r="WZH35" s="82"/>
      <c r="WZI35" s="82"/>
      <c r="WZJ35" s="82"/>
      <c r="WZK35" s="82"/>
      <c r="WZL35" s="82"/>
      <c r="WZM35" s="82"/>
      <c r="WZN35" s="82"/>
      <c r="XAF35" s="82"/>
      <c r="XAG35" s="82"/>
      <c r="XAH35" s="6"/>
      <c r="XAK35" s="7"/>
      <c r="XAL35" s="7"/>
      <c r="XAQ35" s="82"/>
      <c r="XAS35" s="7"/>
      <c r="XAT35" s="82"/>
      <c r="XAV35" s="7"/>
      <c r="XAW35" s="82"/>
      <c r="XAX35" s="82"/>
      <c r="XAY35" s="83"/>
      <c r="XBA35" s="82"/>
      <c r="XBB35" s="80"/>
      <c r="XBC35" s="81"/>
      <c r="XBD35" s="82"/>
      <c r="XBG35" s="82"/>
      <c r="XBH35" s="82"/>
      <c r="XBJ35" s="82"/>
      <c r="XBM35" s="82"/>
      <c r="XBP35" s="82"/>
      <c r="XBQ35" s="82"/>
    </row>
    <row r="36" spans="1:2048 2053:3059 3077:4094 4112:5120 5123:6143 6146:7167 7169:8189 8194:9200 9218:10235 10253:12287 12290:14335 14337:16293" ht="35.25" hidden="1" customHeight="1" x14ac:dyDescent="0.25">
      <c r="A36" s="53" t="s">
        <v>4519</v>
      </c>
      <c r="B36" s="53">
        <v>11</v>
      </c>
      <c r="C36" s="53" t="s">
        <v>41</v>
      </c>
      <c r="D36" s="53" t="s">
        <v>172</v>
      </c>
      <c r="E36" s="73">
        <v>1</v>
      </c>
      <c r="F36" s="53" t="s">
        <v>228</v>
      </c>
      <c r="G36" s="53" t="str">
        <f t="shared" si="56"/>
        <v>11-3</v>
      </c>
      <c r="H36" s="53" t="s">
        <v>159</v>
      </c>
      <c r="I36" s="53" t="s">
        <v>160</v>
      </c>
      <c r="J36" s="53" t="s">
        <v>80</v>
      </c>
      <c r="K36" s="53" t="s">
        <v>80</v>
      </c>
      <c r="L36" s="53" t="s">
        <v>80</v>
      </c>
      <c r="M36" s="53" t="s">
        <v>80</v>
      </c>
      <c r="N36" s="53" t="s">
        <v>80</v>
      </c>
      <c r="O36" s="53" t="s">
        <v>80</v>
      </c>
      <c r="P36" s="53" t="s">
        <v>161</v>
      </c>
      <c r="Q36" s="52">
        <f>+S36/$S$35</f>
        <v>1</v>
      </c>
      <c r="R36" s="52">
        <f>+Q36*Q35</f>
        <v>1</v>
      </c>
      <c r="S36" s="67">
        <f>+[35]COMPARTIDAS!AQ16</f>
        <v>3</v>
      </c>
      <c r="T36" s="53" t="s">
        <v>84</v>
      </c>
      <c r="U36" s="63" t="s">
        <v>162</v>
      </c>
      <c r="V36" s="23">
        <v>44927</v>
      </c>
      <c r="W36" s="23">
        <v>45016</v>
      </c>
      <c r="X36" s="53" t="s">
        <v>208</v>
      </c>
      <c r="Y36" s="49" t="s">
        <v>97</v>
      </c>
      <c r="Z36" s="59" t="s">
        <v>100</v>
      </c>
      <c r="AA36" s="60">
        <v>1</v>
      </c>
      <c r="AB36" s="62" t="s">
        <v>231</v>
      </c>
      <c r="AC36" s="62">
        <v>45016</v>
      </c>
      <c r="AD36" s="60">
        <v>1</v>
      </c>
      <c r="AE36" s="62" t="s">
        <v>230</v>
      </c>
      <c r="AF36" s="62">
        <v>45016</v>
      </c>
      <c r="AG36" s="60" t="s">
        <v>79</v>
      </c>
      <c r="AH36" s="60">
        <v>1</v>
      </c>
      <c r="AI36" s="52">
        <f t="shared" si="36"/>
        <v>1</v>
      </c>
      <c r="AJ36" s="52"/>
      <c r="AK36" s="52"/>
      <c r="AL36" s="239" t="str">
        <f t="shared" si="57"/>
        <v/>
      </c>
      <c r="AM36" s="239" t="str">
        <f t="shared" si="58"/>
        <v/>
      </c>
      <c r="AN36" s="239" t="str">
        <f t="shared" si="59"/>
        <v/>
      </c>
      <c r="AO36" s="239" t="str">
        <f t="shared" si="60"/>
        <v/>
      </c>
      <c r="AP36" s="239" t="str">
        <f t="shared" si="61"/>
        <v/>
      </c>
      <c r="AQ36" s="239" t="str">
        <f t="shared" si="62"/>
        <v/>
      </c>
      <c r="AR36" s="239" t="str">
        <f t="shared" si="63"/>
        <v/>
      </c>
      <c r="AS36" s="239" t="str">
        <f t="shared" si="64"/>
        <v/>
      </c>
      <c r="AT36" s="239" t="str">
        <f t="shared" si="65"/>
        <v/>
      </c>
      <c r="AU36" s="239" t="str">
        <f t="shared" si="37"/>
        <v/>
      </c>
      <c r="AV36" s="239" t="str">
        <f t="shared" si="38"/>
        <v/>
      </c>
      <c r="AW36" s="239" t="str">
        <f t="shared" si="39"/>
        <v/>
      </c>
      <c r="AX36" s="239" t="str">
        <f t="shared" si="40"/>
        <v/>
      </c>
      <c r="AY36" s="239" t="str">
        <f t="shared" si="41"/>
        <v/>
      </c>
      <c r="AZ36" s="239" t="str">
        <f t="shared" si="42"/>
        <v/>
      </c>
      <c r="BA36" s="239" t="str">
        <f t="shared" si="43"/>
        <v/>
      </c>
      <c r="BB36" s="239" t="str">
        <f t="shared" si="44"/>
        <v/>
      </c>
      <c r="BC36" s="239" t="str">
        <f t="shared" si="45"/>
        <v/>
      </c>
      <c r="BD36" s="239" t="str">
        <f t="shared" si="46"/>
        <v/>
      </c>
      <c r="BE36" s="239" t="str">
        <f t="shared" si="47"/>
        <v/>
      </c>
      <c r="BF36" s="239" t="str">
        <f t="shared" si="48"/>
        <v/>
      </c>
      <c r="BG36" s="239" t="str">
        <f t="shared" si="49"/>
        <v/>
      </c>
      <c r="BH36" s="239" t="str">
        <f t="shared" si="50"/>
        <v/>
      </c>
      <c r="BI36" s="239" t="str">
        <f t="shared" si="51"/>
        <v/>
      </c>
      <c r="BJ36" s="239" t="str">
        <f t="shared" si="52"/>
        <v/>
      </c>
      <c r="BK36" s="239" t="str">
        <f t="shared" si="53"/>
        <v/>
      </c>
      <c r="BL36" s="239" t="str">
        <f t="shared" si="54"/>
        <v/>
      </c>
      <c r="BN36" s="239" t="str">
        <f t="shared" si="66"/>
        <v/>
      </c>
      <c r="BO36" s="239" t="str">
        <f t="shared" si="67"/>
        <v/>
      </c>
      <c r="BP36" s="239" t="str">
        <f t="shared" si="68"/>
        <v/>
      </c>
      <c r="BQ36" s="239" t="str">
        <f t="shared" si="69"/>
        <v/>
      </c>
      <c r="BR36" s="239" t="str">
        <f t="shared" si="70"/>
        <v/>
      </c>
      <c r="BS36" s="239" t="str">
        <f t="shared" si="71"/>
        <v/>
      </c>
      <c r="BT36" s="239" t="str">
        <f t="shared" si="72"/>
        <v/>
      </c>
      <c r="BU36" s="239" t="str">
        <f t="shared" si="73"/>
        <v/>
      </c>
      <c r="BV36" s="239" t="str">
        <f t="shared" si="74"/>
        <v/>
      </c>
      <c r="BW36" s="239" t="str">
        <f t="shared" si="75"/>
        <v/>
      </c>
      <c r="BX36" s="239" t="str">
        <f t="shared" si="76"/>
        <v/>
      </c>
      <c r="BY36" s="239" t="str">
        <f t="shared" si="77"/>
        <v/>
      </c>
      <c r="BZ36" s="239" t="str">
        <f t="shared" si="78"/>
        <v/>
      </c>
      <c r="CA36" s="239" t="str">
        <f t="shared" si="79"/>
        <v/>
      </c>
      <c r="CB36" s="239" t="str">
        <f t="shared" si="80"/>
        <v/>
      </c>
      <c r="CC36" s="239" t="str">
        <f t="shared" si="81"/>
        <v/>
      </c>
      <c r="CD36" s="239" t="str">
        <f t="shared" si="82"/>
        <v/>
      </c>
      <c r="CE36" s="239" t="str">
        <f t="shared" si="83"/>
        <v/>
      </c>
      <c r="CF36" s="239" t="str">
        <f t="shared" si="84"/>
        <v/>
      </c>
      <c r="CG36" s="239" t="str">
        <f t="shared" si="85"/>
        <v/>
      </c>
      <c r="CH36" s="239" t="str">
        <f t="shared" si="86"/>
        <v/>
      </c>
      <c r="CI36" s="239" t="str">
        <f t="shared" si="87"/>
        <v/>
      </c>
      <c r="CJ36" s="239" t="str">
        <f t="shared" si="88"/>
        <v/>
      </c>
      <c r="CK36" s="239" t="str">
        <f t="shared" si="89"/>
        <v/>
      </c>
      <c r="CL36" s="239" t="str">
        <f t="shared" si="90"/>
        <v/>
      </c>
      <c r="CM36" s="239" t="str">
        <f t="shared" si="91"/>
        <v/>
      </c>
      <c r="CN36" s="239" t="str">
        <f t="shared" si="92"/>
        <v/>
      </c>
      <c r="CP36" s="239" t="str">
        <f t="shared" si="93"/>
        <v/>
      </c>
      <c r="CQ36" s="239" t="str">
        <f t="shared" si="94"/>
        <v/>
      </c>
      <c r="CR36" s="239" t="str">
        <f t="shared" si="95"/>
        <v/>
      </c>
      <c r="CS36" s="239" t="str">
        <f t="shared" si="96"/>
        <v/>
      </c>
      <c r="CT36" s="239" t="str">
        <f t="shared" si="97"/>
        <v/>
      </c>
      <c r="CU36" s="239" t="str">
        <f t="shared" si="98"/>
        <v/>
      </c>
      <c r="CV36" s="239" t="str">
        <f t="shared" si="99"/>
        <v/>
      </c>
      <c r="CW36" s="239" t="str">
        <f t="shared" si="100"/>
        <v/>
      </c>
      <c r="CX36" s="239" t="str">
        <f t="shared" si="101"/>
        <v/>
      </c>
      <c r="CY36" s="239" t="str">
        <f t="shared" si="102"/>
        <v/>
      </c>
      <c r="CZ36" s="239" t="str">
        <f t="shared" si="103"/>
        <v/>
      </c>
      <c r="DA36" s="239" t="str">
        <f t="shared" si="104"/>
        <v/>
      </c>
      <c r="DB36" s="239" t="str">
        <f t="shared" si="105"/>
        <v/>
      </c>
      <c r="DC36" s="239" t="str">
        <f t="shared" si="106"/>
        <v/>
      </c>
      <c r="DD36" s="239" t="str">
        <f t="shared" si="107"/>
        <v/>
      </c>
      <c r="DE36" s="239" t="str">
        <f t="shared" si="108"/>
        <v/>
      </c>
      <c r="DF36" s="239" t="str">
        <f t="shared" si="109"/>
        <v/>
      </c>
      <c r="DG36" s="239" t="str">
        <f t="shared" si="110"/>
        <v/>
      </c>
      <c r="DH36" s="239" t="str">
        <f t="shared" si="111"/>
        <v/>
      </c>
      <c r="DI36" s="239" t="str">
        <f t="shared" si="112"/>
        <v/>
      </c>
      <c r="DJ36" s="239" t="str">
        <f t="shared" si="113"/>
        <v/>
      </c>
      <c r="DK36" s="239" t="str">
        <f t="shared" si="114"/>
        <v/>
      </c>
      <c r="DL36" s="239" t="str">
        <f t="shared" si="115"/>
        <v/>
      </c>
      <c r="DM36" s="239" t="str">
        <f t="shared" si="116"/>
        <v/>
      </c>
      <c r="DN36" s="239" t="str">
        <f t="shared" si="117"/>
        <v/>
      </c>
      <c r="DO36" s="239" t="str">
        <f t="shared" si="118"/>
        <v/>
      </c>
      <c r="DP36" s="239" t="str">
        <f t="shared" si="119"/>
        <v/>
      </c>
    </row>
    <row r="37" spans="1:2048 2053:3059 3077:4094 4112:5120 5123:6143 6146:7167 7169:8189 8194:9200 9218:10235 10253:12287 12290:14335 14337:16293" ht="35.25" hidden="1" customHeight="1" x14ac:dyDescent="0.25">
      <c r="A37" s="53" t="s">
        <v>4519</v>
      </c>
      <c r="B37" s="53">
        <v>11</v>
      </c>
      <c r="C37" s="53" t="s">
        <v>41</v>
      </c>
      <c r="D37" s="53" t="s">
        <v>172</v>
      </c>
      <c r="E37" s="73">
        <v>1</v>
      </c>
      <c r="F37" s="53" t="s">
        <v>232</v>
      </c>
      <c r="G37" s="53" t="str">
        <f t="shared" si="56"/>
        <v>11-3</v>
      </c>
      <c r="H37" s="53" t="s">
        <v>165</v>
      </c>
      <c r="I37" s="53" t="s">
        <v>160</v>
      </c>
      <c r="J37" s="53" t="s">
        <v>80</v>
      </c>
      <c r="K37" s="53" t="s">
        <v>80</v>
      </c>
      <c r="L37" s="53" t="s">
        <v>80</v>
      </c>
      <c r="M37" s="53" t="s">
        <v>80</v>
      </c>
      <c r="N37" s="53" t="s">
        <v>80</v>
      </c>
      <c r="O37" s="53" t="s">
        <v>80</v>
      </c>
      <c r="P37" s="53" t="s">
        <v>166</v>
      </c>
      <c r="Q37" s="52">
        <f>+S37/$S$35</f>
        <v>0.66666666666666663</v>
      </c>
      <c r="R37" s="52">
        <f>+Q37*Q35</f>
        <v>0.66666666666666663</v>
      </c>
      <c r="S37" s="67">
        <f>+[35]COMPARTIDAS!AQ17</f>
        <v>2</v>
      </c>
      <c r="T37" s="53" t="s">
        <v>84</v>
      </c>
      <c r="U37" s="63" t="s">
        <v>162</v>
      </c>
      <c r="V37" s="23">
        <v>45017</v>
      </c>
      <c r="W37" s="23">
        <v>45107</v>
      </c>
      <c r="X37" s="53" t="s">
        <v>208</v>
      </c>
      <c r="Y37" s="49" t="s">
        <v>167</v>
      </c>
      <c r="Z37" s="59" t="s">
        <v>100</v>
      </c>
      <c r="AA37" s="60">
        <v>1</v>
      </c>
      <c r="AB37" s="62" t="s">
        <v>233</v>
      </c>
      <c r="AC37" s="62">
        <v>45107</v>
      </c>
      <c r="AD37" s="60">
        <v>1</v>
      </c>
      <c r="AE37" s="62" t="s">
        <v>233</v>
      </c>
      <c r="AF37" s="62">
        <v>45107</v>
      </c>
      <c r="AG37" s="60" t="s">
        <v>79</v>
      </c>
      <c r="AH37" s="60">
        <v>1</v>
      </c>
      <c r="AI37" s="52">
        <f t="shared" si="36"/>
        <v>0.66666666666666663</v>
      </c>
      <c r="AJ37" s="52"/>
      <c r="AK37" s="52"/>
      <c r="AL37" s="239" t="str">
        <f t="shared" si="57"/>
        <v/>
      </c>
      <c r="AM37" s="239" t="str">
        <f t="shared" si="58"/>
        <v/>
      </c>
      <c r="AN37" s="239" t="str">
        <f t="shared" si="59"/>
        <v/>
      </c>
      <c r="AO37" s="239" t="str">
        <f t="shared" si="60"/>
        <v/>
      </c>
      <c r="AP37" s="239" t="str">
        <f t="shared" si="61"/>
        <v/>
      </c>
      <c r="AQ37" s="239" t="str">
        <f t="shared" si="62"/>
        <v/>
      </c>
      <c r="AR37" s="239" t="str">
        <f t="shared" si="63"/>
        <v/>
      </c>
      <c r="AS37" s="239" t="str">
        <f t="shared" si="64"/>
        <v/>
      </c>
      <c r="AT37" s="239" t="str">
        <f t="shared" si="65"/>
        <v/>
      </c>
      <c r="AU37" s="239" t="str">
        <f t="shared" si="37"/>
        <v/>
      </c>
      <c r="AV37" s="239" t="str">
        <f t="shared" si="38"/>
        <v/>
      </c>
      <c r="AW37" s="239" t="str">
        <f t="shared" si="39"/>
        <v/>
      </c>
      <c r="AX37" s="239" t="str">
        <f t="shared" si="40"/>
        <v/>
      </c>
      <c r="AY37" s="239" t="str">
        <f t="shared" si="41"/>
        <v/>
      </c>
      <c r="AZ37" s="239" t="str">
        <f t="shared" si="42"/>
        <v/>
      </c>
      <c r="BA37" s="239" t="str">
        <f t="shared" si="43"/>
        <v/>
      </c>
      <c r="BB37" s="239" t="str">
        <f t="shared" si="44"/>
        <v/>
      </c>
      <c r="BC37" s="239" t="str">
        <f t="shared" si="45"/>
        <v/>
      </c>
      <c r="BD37" s="239" t="str">
        <f t="shared" si="46"/>
        <v/>
      </c>
      <c r="BE37" s="239" t="str">
        <f t="shared" si="47"/>
        <v/>
      </c>
      <c r="BF37" s="239" t="str">
        <f t="shared" si="48"/>
        <v/>
      </c>
      <c r="BG37" s="239" t="str">
        <f t="shared" si="49"/>
        <v/>
      </c>
      <c r="BH37" s="239" t="str">
        <f t="shared" si="50"/>
        <v/>
      </c>
      <c r="BI37" s="239" t="str">
        <f t="shared" si="51"/>
        <v/>
      </c>
      <c r="BJ37" s="239" t="str">
        <f t="shared" si="52"/>
        <v/>
      </c>
      <c r="BK37" s="239" t="str">
        <f t="shared" si="53"/>
        <v/>
      </c>
      <c r="BL37" s="239" t="str">
        <f t="shared" si="54"/>
        <v/>
      </c>
      <c r="BN37" s="239" t="str">
        <f t="shared" si="66"/>
        <v/>
      </c>
      <c r="BO37" s="239" t="str">
        <f t="shared" si="67"/>
        <v/>
      </c>
      <c r="BP37" s="239" t="str">
        <f t="shared" si="68"/>
        <v/>
      </c>
      <c r="BQ37" s="239" t="str">
        <f t="shared" si="69"/>
        <v/>
      </c>
      <c r="BR37" s="239" t="str">
        <f t="shared" si="70"/>
        <v/>
      </c>
      <c r="BS37" s="239" t="str">
        <f t="shared" si="71"/>
        <v/>
      </c>
      <c r="BT37" s="239" t="str">
        <f t="shared" si="72"/>
        <v/>
      </c>
      <c r="BU37" s="239" t="str">
        <f t="shared" si="73"/>
        <v/>
      </c>
      <c r="BV37" s="239" t="str">
        <f t="shared" si="74"/>
        <v/>
      </c>
      <c r="BW37" s="239" t="str">
        <f t="shared" si="75"/>
        <v/>
      </c>
      <c r="BX37" s="239" t="str">
        <f t="shared" si="76"/>
        <v/>
      </c>
      <c r="BY37" s="239" t="str">
        <f t="shared" si="77"/>
        <v/>
      </c>
      <c r="BZ37" s="239" t="str">
        <f t="shared" si="78"/>
        <v/>
      </c>
      <c r="CA37" s="239" t="str">
        <f t="shared" si="79"/>
        <v/>
      </c>
      <c r="CB37" s="239" t="str">
        <f t="shared" si="80"/>
        <v/>
      </c>
      <c r="CC37" s="239" t="str">
        <f t="shared" si="81"/>
        <v/>
      </c>
      <c r="CD37" s="239" t="str">
        <f t="shared" si="82"/>
        <v/>
      </c>
      <c r="CE37" s="239" t="str">
        <f t="shared" si="83"/>
        <v/>
      </c>
      <c r="CF37" s="239" t="str">
        <f t="shared" si="84"/>
        <v/>
      </c>
      <c r="CG37" s="239" t="str">
        <f t="shared" si="85"/>
        <v/>
      </c>
      <c r="CH37" s="239" t="str">
        <f t="shared" si="86"/>
        <v/>
      </c>
      <c r="CI37" s="239" t="str">
        <f t="shared" si="87"/>
        <v/>
      </c>
      <c r="CJ37" s="239" t="str">
        <f t="shared" si="88"/>
        <v/>
      </c>
      <c r="CK37" s="239" t="str">
        <f t="shared" si="89"/>
        <v/>
      </c>
      <c r="CL37" s="239" t="str">
        <f t="shared" si="90"/>
        <v/>
      </c>
      <c r="CM37" s="239" t="str">
        <f t="shared" si="91"/>
        <v/>
      </c>
      <c r="CN37" s="239" t="str">
        <f t="shared" si="92"/>
        <v/>
      </c>
      <c r="CP37" s="239" t="str">
        <f t="shared" si="93"/>
        <v/>
      </c>
      <c r="CQ37" s="239" t="str">
        <f t="shared" si="94"/>
        <v/>
      </c>
      <c r="CR37" s="239" t="str">
        <f t="shared" si="95"/>
        <v/>
      </c>
      <c r="CS37" s="239" t="str">
        <f t="shared" si="96"/>
        <v/>
      </c>
      <c r="CT37" s="239" t="str">
        <f t="shared" si="97"/>
        <v/>
      </c>
      <c r="CU37" s="239" t="str">
        <f t="shared" si="98"/>
        <v/>
      </c>
      <c r="CV37" s="239" t="str">
        <f t="shared" si="99"/>
        <v/>
      </c>
      <c r="CW37" s="239" t="str">
        <f t="shared" si="100"/>
        <v/>
      </c>
      <c r="CX37" s="239" t="str">
        <f t="shared" si="101"/>
        <v/>
      </c>
      <c r="CY37" s="239" t="str">
        <f t="shared" si="102"/>
        <v/>
      </c>
      <c r="CZ37" s="239" t="str">
        <f t="shared" si="103"/>
        <v/>
      </c>
      <c r="DA37" s="239" t="str">
        <f t="shared" si="104"/>
        <v/>
      </c>
      <c r="DB37" s="239" t="str">
        <f t="shared" si="105"/>
        <v/>
      </c>
      <c r="DC37" s="239" t="str">
        <f t="shared" si="106"/>
        <v/>
      </c>
      <c r="DD37" s="239" t="str">
        <f t="shared" si="107"/>
        <v/>
      </c>
      <c r="DE37" s="239" t="str">
        <f t="shared" si="108"/>
        <v/>
      </c>
      <c r="DF37" s="239" t="str">
        <f t="shared" si="109"/>
        <v/>
      </c>
      <c r="DG37" s="239" t="str">
        <f t="shared" si="110"/>
        <v/>
      </c>
      <c r="DH37" s="239" t="str">
        <f t="shared" si="111"/>
        <v/>
      </c>
      <c r="DI37" s="239" t="str">
        <f t="shared" si="112"/>
        <v/>
      </c>
      <c r="DJ37" s="239" t="str">
        <f t="shared" si="113"/>
        <v/>
      </c>
      <c r="DK37" s="239" t="str">
        <f t="shared" si="114"/>
        <v/>
      </c>
      <c r="DL37" s="239" t="str">
        <f t="shared" si="115"/>
        <v/>
      </c>
      <c r="DM37" s="239" t="str">
        <f t="shared" si="116"/>
        <v/>
      </c>
      <c r="DN37" s="239" t="str">
        <f t="shared" si="117"/>
        <v/>
      </c>
      <c r="DO37" s="239" t="str">
        <f t="shared" si="118"/>
        <v/>
      </c>
      <c r="DP37" s="239" t="str">
        <f t="shared" si="119"/>
        <v/>
      </c>
    </row>
    <row r="38" spans="1:2048 2053:3059 3077:4094 4112:5120 5123:6143 6146:7167 7169:8189 8194:9200 9218:10235 10253:12287 12290:14335 14337:16293" ht="35.25" hidden="1" customHeight="1" x14ac:dyDescent="0.25">
      <c r="A38" s="53" t="s">
        <v>4519</v>
      </c>
      <c r="B38" s="53">
        <v>11</v>
      </c>
      <c r="C38" s="53" t="s">
        <v>41</v>
      </c>
      <c r="D38" s="53" t="s">
        <v>172</v>
      </c>
      <c r="E38" s="73">
        <v>1</v>
      </c>
      <c r="F38" s="53" t="s">
        <v>234</v>
      </c>
      <c r="G38" s="53" t="s">
        <v>227</v>
      </c>
      <c r="H38" s="52" t="s">
        <v>235</v>
      </c>
      <c r="I38" s="52" t="s">
        <v>160</v>
      </c>
      <c r="J38" s="53" t="s">
        <v>80</v>
      </c>
      <c r="K38" s="23" t="s">
        <v>80</v>
      </c>
      <c r="L38" s="23" t="s">
        <v>80</v>
      </c>
      <c r="M38" s="53" t="s">
        <v>80</v>
      </c>
      <c r="N38" s="53" t="s">
        <v>80</v>
      </c>
      <c r="O38" s="49" t="s">
        <v>80</v>
      </c>
      <c r="P38" s="53" t="s">
        <v>236</v>
      </c>
      <c r="Q38" s="52">
        <f>+S38/$S$35</f>
        <v>1</v>
      </c>
      <c r="R38" s="56">
        <f>+Q38/Q35</f>
        <v>1</v>
      </c>
      <c r="S38" s="67">
        <f>+[35]COMPARTIDAS!AQ18</f>
        <v>3</v>
      </c>
      <c r="T38" s="50" t="s">
        <v>84</v>
      </c>
      <c r="U38" s="63" t="s">
        <v>162</v>
      </c>
      <c r="V38" s="23">
        <v>45108</v>
      </c>
      <c r="W38" s="23">
        <v>45199</v>
      </c>
      <c r="X38" s="56" t="s">
        <v>208</v>
      </c>
      <c r="Y38" s="49" t="s">
        <v>202</v>
      </c>
      <c r="Z38" s="59" t="s">
        <v>100</v>
      </c>
      <c r="AA38" s="60">
        <v>1</v>
      </c>
      <c r="AB38" s="60" t="s">
        <v>237</v>
      </c>
      <c r="AC38" s="69">
        <v>45199</v>
      </c>
      <c r="AD38" s="60">
        <v>1</v>
      </c>
      <c r="AE38" s="60" t="s">
        <v>238</v>
      </c>
      <c r="AF38" s="69">
        <v>45199</v>
      </c>
      <c r="AG38" s="60" t="s">
        <v>79</v>
      </c>
      <c r="AH38" s="60">
        <v>1</v>
      </c>
      <c r="AI38" s="52">
        <f t="shared" si="36"/>
        <v>1</v>
      </c>
      <c r="AJ38" s="52"/>
      <c r="AK38" s="52"/>
      <c r="AL38" s="239" t="str">
        <f t="shared" si="57"/>
        <v/>
      </c>
      <c r="AM38" s="239" t="str">
        <f t="shared" si="58"/>
        <v/>
      </c>
      <c r="AN38" s="239" t="str">
        <f t="shared" si="59"/>
        <v/>
      </c>
      <c r="AO38" s="239" t="str">
        <f t="shared" si="60"/>
        <v/>
      </c>
      <c r="AP38" s="239" t="str">
        <f t="shared" si="61"/>
        <v/>
      </c>
      <c r="AQ38" s="239" t="str">
        <f t="shared" si="62"/>
        <v/>
      </c>
      <c r="AR38" s="239" t="str">
        <f t="shared" si="63"/>
        <v/>
      </c>
      <c r="AS38" s="239" t="str">
        <f t="shared" si="64"/>
        <v/>
      </c>
      <c r="AT38" s="239" t="str">
        <f t="shared" si="65"/>
        <v/>
      </c>
      <c r="AU38" s="239" t="str">
        <f t="shared" si="37"/>
        <v/>
      </c>
      <c r="AV38" s="239" t="str">
        <f t="shared" si="38"/>
        <v/>
      </c>
      <c r="AW38" s="239" t="str">
        <f t="shared" si="39"/>
        <v/>
      </c>
      <c r="AX38" s="239" t="str">
        <f t="shared" si="40"/>
        <v/>
      </c>
      <c r="AY38" s="239" t="str">
        <f t="shared" si="41"/>
        <v/>
      </c>
      <c r="AZ38" s="239" t="str">
        <f t="shared" si="42"/>
        <v/>
      </c>
      <c r="BA38" s="239" t="str">
        <f t="shared" si="43"/>
        <v/>
      </c>
      <c r="BB38" s="239" t="str">
        <f t="shared" si="44"/>
        <v/>
      </c>
      <c r="BC38" s="239" t="str">
        <f t="shared" si="45"/>
        <v/>
      </c>
      <c r="BD38" s="239" t="str">
        <f t="shared" si="46"/>
        <v/>
      </c>
      <c r="BE38" s="239" t="str">
        <f t="shared" si="47"/>
        <v/>
      </c>
      <c r="BF38" s="239" t="str">
        <f t="shared" si="48"/>
        <v/>
      </c>
      <c r="BG38" s="239" t="str">
        <f t="shared" si="49"/>
        <v/>
      </c>
      <c r="BH38" s="239" t="str">
        <f t="shared" si="50"/>
        <v/>
      </c>
      <c r="BI38" s="239" t="str">
        <f t="shared" si="51"/>
        <v/>
      </c>
      <c r="BJ38" s="239" t="str">
        <f t="shared" si="52"/>
        <v/>
      </c>
      <c r="BK38" s="239" t="str">
        <f t="shared" si="53"/>
        <v/>
      </c>
      <c r="BL38" s="239" t="str">
        <f t="shared" si="54"/>
        <v/>
      </c>
      <c r="BN38" s="239" t="str">
        <f t="shared" si="66"/>
        <v/>
      </c>
      <c r="BO38" s="239" t="str">
        <f t="shared" si="67"/>
        <v/>
      </c>
      <c r="BP38" s="239" t="str">
        <f t="shared" si="68"/>
        <v/>
      </c>
      <c r="BQ38" s="239" t="str">
        <f t="shared" si="69"/>
        <v/>
      </c>
      <c r="BR38" s="239" t="str">
        <f t="shared" si="70"/>
        <v/>
      </c>
      <c r="BS38" s="239" t="str">
        <f t="shared" si="71"/>
        <v/>
      </c>
      <c r="BT38" s="239" t="str">
        <f t="shared" si="72"/>
        <v/>
      </c>
      <c r="BU38" s="239" t="str">
        <f t="shared" si="73"/>
        <v/>
      </c>
      <c r="BV38" s="239" t="str">
        <f t="shared" si="74"/>
        <v/>
      </c>
      <c r="BW38" s="239" t="str">
        <f t="shared" si="75"/>
        <v/>
      </c>
      <c r="BX38" s="239" t="str">
        <f t="shared" si="76"/>
        <v/>
      </c>
      <c r="BY38" s="239" t="str">
        <f t="shared" si="77"/>
        <v/>
      </c>
      <c r="BZ38" s="239" t="str">
        <f t="shared" si="78"/>
        <v/>
      </c>
      <c r="CA38" s="239" t="str">
        <f t="shared" si="79"/>
        <v/>
      </c>
      <c r="CB38" s="239" t="str">
        <f t="shared" si="80"/>
        <v/>
      </c>
      <c r="CC38" s="239" t="str">
        <f t="shared" si="81"/>
        <v/>
      </c>
      <c r="CD38" s="239" t="str">
        <f t="shared" si="82"/>
        <v/>
      </c>
      <c r="CE38" s="239" t="str">
        <f t="shared" si="83"/>
        <v/>
      </c>
      <c r="CF38" s="239" t="str">
        <f t="shared" si="84"/>
        <v/>
      </c>
      <c r="CG38" s="239" t="str">
        <f t="shared" si="85"/>
        <v/>
      </c>
      <c r="CH38" s="239" t="str">
        <f t="shared" si="86"/>
        <v/>
      </c>
      <c r="CI38" s="239" t="str">
        <f t="shared" si="87"/>
        <v/>
      </c>
      <c r="CJ38" s="239" t="str">
        <f t="shared" si="88"/>
        <v/>
      </c>
      <c r="CK38" s="239" t="str">
        <f t="shared" si="89"/>
        <v/>
      </c>
      <c r="CL38" s="239" t="str">
        <f t="shared" si="90"/>
        <v/>
      </c>
      <c r="CM38" s="239" t="str">
        <f t="shared" si="91"/>
        <v/>
      </c>
      <c r="CN38" s="239" t="str">
        <f t="shared" si="92"/>
        <v/>
      </c>
      <c r="CP38" s="239" t="str">
        <f t="shared" si="93"/>
        <v/>
      </c>
      <c r="CQ38" s="239" t="str">
        <f t="shared" si="94"/>
        <v/>
      </c>
      <c r="CR38" s="239" t="str">
        <f t="shared" si="95"/>
        <v/>
      </c>
      <c r="CS38" s="239" t="str">
        <f t="shared" si="96"/>
        <v/>
      </c>
      <c r="CT38" s="239" t="str">
        <f t="shared" si="97"/>
        <v/>
      </c>
      <c r="CU38" s="239" t="str">
        <f t="shared" si="98"/>
        <v/>
      </c>
      <c r="CV38" s="239" t="str">
        <f t="shared" si="99"/>
        <v/>
      </c>
      <c r="CW38" s="239" t="str">
        <f t="shared" si="100"/>
        <v/>
      </c>
      <c r="CX38" s="239" t="str">
        <f t="shared" si="101"/>
        <v/>
      </c>
      <c r="CY38" s="239" t="str">
        <f t="shared" si="102"/>
        <v/>
      </c>
      <c r="CZ38" s="239" t="str">
        <f t="shared" si="103"/>
        <v/>
      </c>
      <c r="DA38" s="239" t="str">
        <f t="shared" si="104"/>
        <v/>
      </c>
      <c r="DB38" s="239" t="str">
        <f t="shared" si="105"/>
        <v/>
      </c>
      <c r="DC38" s="239" t="str">
        <f t="shared" si="106"/>
        <v/>
      </c>
      <c r="DD38" s="239" t="str">
        <f t="shared" si="107"/>
        <v/>
      </c>
      <c r="DE38" s="239" t="str">
        <f t="shared" si="108"/>
        <v/>
      </c>
      <c r="DF38" s="239" t="str">
        <f t="shared" si="109"/>
        <v/>
      </c>
      <c r="DG38" s="239" t="str">
        <f t="shared" si="110"/>
        <v/>
      </c>
      <c r="DH38" s="239" t="str">
        <f t="shared" si="111"/>
        <v/>
      </c>
      <c r="DI38" s="239" t="str">
        <f t="shared" si="112"/>
        <v/>
      </c>
      <c r="DJ38" s="239" t="str">
        <f t="shared" si="113"/>
        <v/>
      </c>
      <c r="DK38" s="239" t="str">
        <f t="shared" si="114"/>
        <v/>
      </c>
      <c r="DL38" s="239" t="str">
        <f t="shared" si="115"/>
        <v/>
      </c>
      <c r="DM38" s="239" t="str">
        <f t="shared" si="116"/>
        <v/>
      </c>
      <c r="DN38" s="239" t="str">
        <f t="shared" si="117"/>
        <v/>
      </c>
      <c r="DO38" s="239" t="str">
        <f t="shared" si="118"/>
        <v/>
      </c>
      <c r="DP38" s="239" t="str">
        <f t="shared" si="119"/>
        <v/>
      </c>
    </row>
    <row r="39" spans="1:2048 2053:3059 3077:4094 4112:5120 5123:6143 6146:7167 7169:8189 8194:9200 9218:10235 10253:12287 12290:14335 14337:16293" ht="35.25" customHeight="1" x14ac:dyDescent="0.25">
      <c r="A39" s="53" t="s">
        <v>4519</v>
      </c>
      <c r="B39" s="53">
        <v>11</v>
      </c>
      <c r="C39" s="53" t="s">
        <v>41</v>
      </c>
      <c r="D39" s="53" t="s">
        <v>172</v>
      </c>
      <c r="E39" s="73">
        <v>1</v>
      </c>
      <c r="F39" s="53" t="s">
        <v>239</v>
      </c>
      <c r="G39" s="53" t="str">
        <f>+IF(H39="Producto",F39,IF(H39="Producto Act Compartidas",F39,G37))</f>
        <v>11-3</v>
      </c>
      <c r="H39" s="53" t="s">
        <v>170</v>
      </c>
      <c r="I39" s="53" t="s">
        <v>160</v>
      </c>
      <c r="J39" s="53" t="s">
        <v>80</v>
      </c>
      <c r="K39" s="53" t="s">
        <v>80</v>
      </c>
      <c r="L39" s="53" t="s">
        <v>80</v>
      </c>
      <c r="M39" s="53" t="s">
        <v>80</v>
      </c>
      <c r="N39" s="53" t="s">
        <v>80</v>
      </c>
      <c r="O39" s="53" t="s">
        <v>80</v>
      </c>
      <c r="P39" s="53" t="s">
        <v>171</v>
      </c>
      <c r="Q39" s="52">
        <f>+S39/$S$35</f>
        <v>1</v>
      </c>
      <c r="R39" s="52">
        <f>+Q39*Q35</f>
        <v>1</v>
      </c>
      <c r="S39" s="67">
        <f>+[35]COMPARTIDAS!AQ19</f>
        <v>3</v>
      </c>
      <c r="T39" s="53" t="s">
        <v>84</v>
      </c>
      <c r="U39" s="63" t="s">
        <v>162</v>
      </c>
      <c r="V39" s="23">
        <v>45200</v>
      </c>
      <c r="W39" s="23">
        <v>45290</v>
      </c>
      <c r="X39" s="53" t="s">
        <v>208</v>
      </c>
      <c r="Y39" s="49" t="s">
        <v>87</v>
      </c>
      <c r="Z39" s="53" t="s">
        <v>89</v>
      </c>
      <c r="AA39" s="52">
        <f>VLOOKUP(B39,RANKING!$C$15:$H$47,5,0)</f>
        <v>1</v>
      </c>
      <c r="AB39" s="23" t="str">
        <f>HLOOKUP(B39,$AL$2:$BL$3,2,0)</f>
        <v>Reportaron cumplimiento del 100%, 11 de las 11 actividades que tiene el plan</v>
      </c>
      <c r="AC39" s="23">
        <v>45291</v>
      </c>
      <c r="AD39" s="52">
        <f>VLOOKUP(B23,RANKING!$C$15:$H$47,5,0)</f>
        <v>1</v>
      </c>
      <c r="AE39" s="23" t="str">
        <f>+AB39</f>
        <v>Reportaron cumplimiento del 100%, 11 de las 11 actividades que tiene el plan</v>
      </c>
      <c r="AF39" s="23" t="s">
        <v>92</v>
      </c>
      <c r="AG39" s="23" t="s">
        <v>92</v>
      </c>
      <c r="AH39" s="52">
        <f>VLOOKUP(B39,RANKING!$C$15:$H$47,6,0)</f>
        <v>1</v>
      </c>
      <c r="AI39" s="52">
        <f>+AD39*R39</f>
        <v>1</v>
      </c>
      <c r="AJ39" s="52"/>
      <c r="AK39" s="52"/>
      <c r="AL39" s="239" t="str">
        <f t="shared" si="57"/>
        <v/>
      </c>
      <c r="AM39" s="239" t="str">
        <f t="shared" si="58"/>
        <v/>
      </c>
      <c r="AN39" s="239" t="str">
        <f t="shared" si="59"/>
        <v/>
      </c>
      <c r="AO39" s="239" t="str">
        <f t="shared" si="60"/>
        <v/>
      </c>
      <c r="AP39" s="239" t="str">
        <f t="shared" si="61"/>
        <v/>
      </c>
      <c r="AQ39" s="239" t="str">
        <f t="shared" si="62"/>
        <v/>
      </c>
      <c r="AR39" s="239" t="str">
        <f t="shared" si="63"/>
        <v/>
      </c>
      <c r="AS39" s="239" t="str">
        <f t="shared" si="64"/>
        <v/>
      </c>
      <c r="AT39" s="239" t="str">
        <f t="shared" si="65"/>
        <v/>
      </c>
      <c r="AU39" s="239" t="str">
        <f t="shared" si="37"/>
        <v/>
      </c>
      <c r="AV39" s="239" t="str">
        <f t="shared" si="38"/>
        <v/>
      </c>
      <c r="AW39" s="239" t="str">
        <f t="shared" si="39"/>
        <v/>
      </c>
      <c r="AX39" s="239" t="str">
        <f t="shared" si="40"/>
        <v/>
      </c>
      <c r="AY39" s="239" t="str">
        <f t="shared" si="41"/>
        <v/>
      </c>
      <c r="AZ39" s="239" t="str">
        <f t="shared" si="42"/>
        <v/>
      </c>
      <c r="BA39" s="239" t="str">
        <f t="shared" si="43"/>
        <v/>
      </c>
      <c r="BB39" s="239" t="str">
        <f t="shared" si="44"/>
        <v/>
      </c>
      <c r="BC39" s="239" t="str">
        <f t="shared" si="45"/>
        <v/>
      </c>
      <c r="BD39" s="239" t="str">
        <f t="shared" si="46"/>
        <v/>
      </c>
      <c r="BE39" s="239" t="str">
        <f t="shared" si="47"/>
        <v/>
      </c>
      <c r="BF39" s="239" t="str">
        <f t="shared" si="48"/>
        <v/>
      </c>
      <c r="BG39" s="239" t="str">
        <f t="shared" si="49"/>
        <v/>
      </c>
      <c r="BH39" s="239" t="str">
        <f t="shared" si="50"/>
        <v/>
      </c>
      <c r="BI39" s="239" t="str">
        <f t="shared" si="51"/>
        <v/>
      </c>
      <c r="BJ39" s="239" t="str">
        <f t="shared" si="52"/>
        <v/>
      </c>
      <c r="BK39" s="239" t="str">
        <f t="shared" si="53"/>
        <v/>
      </c>
      <c r="BL39" s="239" t="str">
        <f t="shared" si="54"/>
        <v/>
      </c>
      <c r="BN39" s="239" t="str">
        <f t="shared" si="66"/>
        <v/>
      </c>
      <c r="BO39" s="239" t="str">
        <f t="shared" si="67"/>
        <v/>
      </c>
      <c r="BP39" s="239" t="str">
        <f t="shared" si="68"/>
        <v/>
      </c>
      <c r="BQ39" s="239" t="str">
        <f t="shared" si="69"/>
        <v/>
      </c>
      <c r="BR39" s="239" t="str">
        <f t="shared" si="70"/>
        <v/>
      </c>
      <c r="BS39" s="239" t="str">
        <f t="shared" si="71"/>
        <v/>
      </c>
      <c r="BT39" s="239" t="str">
        <f t="shared" si="72"/>
        <v/>
      </c>
      <c r="BU39" s="239" t="str">
        <f t="shared" si="73"/>
        <v/>
      </c>
      <c r="BV39" s="239" t="str">
        <f t="shared" si="74"/>
        <v/>
      </c>
      <c r="BW39" s="239" t="str">
        <f t="shared" si="75"/>
        <v/>
      </c>
      <c r="BX39" s="239" t="str">
        <f t="shared" si="76"/>
        <v/>
      </c>
      <c r="BY39" s="239" t="str">
        <f t="shared" si="77"/>
        <v/>
      </c>
      <c r="BZ39" s="239" t="str">
        <f t="shared" si="78"/>
        <v/>
      </c>
      <c r="CA39" s="239" t="str">
        <f t="shared" si="79"/>
        <v/>
      </c>
      <c r="CB39" s="239" t="str">
        <f t="shared" si="80"/>
        <v/>
      </c>
      <c r="CC39" s="239" t="str">
        <f t="shared" si="81"/>
        <v/>
      </c>
      <c r="CD39" s="239" t="str">
        <f t="shared" si="82"/>
        <v/>
      </c>
      <c r="CE39" s="239" t="str">
        <f t="shared" si="83"/>
        <v/>
      </c>
      <c r="CF39" s="239" t="str">
        <f t="shared" si="84"/>
        <v/>
      </c>
      <c r="CG39" s="239" t="str">
        <f t="shared" si="85"/>
        <v/>
      </c>
      <c r="CH39" s="239" t="str">
        <f t="shared" si="86"/>
        <v/>
      </c>
      <c r="CI39" s="239" t="str">
        <f t="shared" si="87"/>
        <v/>
      </c>
      <c r="CJ39" s="239" t="str">
        <f t="shared" si="88"/>
        <v/>
      </c>
      <c r="CK39" s="239" t="str">
        <f t="shared" si="89"/>
        <v/>
      </c>
      <c r="CL39" s="239" t="str">
        <f t="shared" si="90"/>
        <v/>
      </c>
      <c r="CM39" s="239" t="str">
        <f t="shared" si="91"/>
        <v/>
      </c>
      <c r="CN39" s="239" t="str">
        <f t="shared" si="92"/>
        <v/>
      </c>
      <c r="CP39" s="239" t="str">
        <f t="shared" si="93"/>
        <v/>
      </c>
      <c r="CQ39" s="239" t="str">
        <f t="shared" si="94"/>
        <v/>
      </c>
      <c r="CR39" s="239" t="str">
        <f t="shared" si="95"/>
        <v/>
      </c>
      <c r="CS39" s="239" t="str">
        <f t="shared" si="96"/>
        <v/>
      </c>
      <c r="CT39" s="239" t="str">
        <f t="shared" si="97"/>
        <v/>
      </c>
      <c r="CU39" s="239" t="str">
        <f t="shared" si="98"/>
        <v/>
      </c>
      <c r="CV39" s="239" t="str">
        <f t="shared" si="99"/>
        <v/>
      </c>
      <c r="CW39" s="239" t="str">
        <f t="shared" si="100"/>
        <v/>
      </c>
      <c r="CX39" s="239" t="str">
        <f t="shared" si="101"/>
        <v/>
      </c>
      <c r="CY39" s="239" t="str">
        <f t="shared" si="102"/>
        <v/>
      </c>
      <c r="CZ39" s="239" t="str">
        <f t="shared" si="103"/>
        <v/>
      </c>
      <c r="DA39" s="239" t="str">
        <f t="shared" si="104"/>
        <v/>
      </c>
      <c r="DB39" s="239" t="str">
        <f t="shared" si="105"/>
        <v/>
      </c>
      <c r="DC39" s="239" t="str">
        <f t="shared" si="106"/>
        <v/>
      </c>
      <c r="DD39" s="239" t="str">
        <f t="shared" si="107"/>
        <v/>
      </c>
      <c r="DE39" s="239" t="str">
        <f t="shared" si="108"/>
        <v/>
      </c>
      <c r="DF39" s="239" t="str">
        <f t="shared" si="109"/>
        <v/>
      </c>
      <c r="DG39" s="239" t="str">
        <f t="shared" si="110"/>
        <v/>
      </c>
      <c r="DH39" s="239" t="str">
        <f t="shared" si="111"/>
        <v/>
      </c>
      <c r="DI39" s="239" t="str">
        <f t="shared" si="112"/>
        <v/>
      </c>
      <c r="DJ39" s="239" t="str">
        <f t="shared" si="113"/>
        <v/>
      </c>
      <c r="DK39" s="239" t="str">
        <f t="shared" si="114"/>
        <v/>
      </c>
      <c r="DL39" s="239" t="str">
        <f t="shared" si="115"/>
        <v/>
      </c>
      <c r="DM39" s="239" t="str">
        <f t="shared" si="116"/>
        <v/>
      </c>
      <c r="DN39" s="239" t="str">
        <f t="shared" si="117"/>
        <v/>
      </c>
      <c r="DO39" s="239" t="str">
        <f t="shared" si="118"/>
        <v/>
      </c>
      <c r="DP39" s="239" t="str">
        <f t="shared" si="119"/>
        <v/>
      </c>
    </row>
    <row r="40" spans="1:2048 2053:3059 3077:4094 4112:5120 5123:6143 6146:7167 7169:8189 8194:9200 9218:10235 10253:12287 12290:14335 14337:16293" ht="35.25" hidden="1" customHeight="1" x14ac:dyDescent="0.25">
      <c r="A40" s="49" t="s">
        <v>4519</v>
      </c>
      <c r="B40" s="49">
        <v>12</v>
      </c>
      <c r="C40" s="49" t="s">
        <v>42</v>
      </c>
      <c r="D40" s="49" t="s">
        <v>240</v>
      </c>
      <c r="E40" s="49">
        <v>0</v>
      </c>
      <c r="F40" s="49" t="s">
        <v>241</v>
      </c>
      <c r="G40" s="49" t="str">
        <f t="shared" si="56"/>
        <v>12-1</v>
      </c>
      <c r="H40" s="49" t="s">
        <v>75</v>
      </c>
      <c r="I40" s="49" t="s">
        <v>76</v>
      </c>
      <c r="J40" s="49" t="s">
        <v>143</v>
      </c>
      <c r="K40" s="49" t="s">
        <v>197</v>
      </c>
      <c r="L40" s="49" t="s">
        <v>125</v>
      </c>
      <c r="M40" s="49" t="s">
        <v>80</v>
      </c>
      <c r="N40" s="49" t="s">
        <v>242</v>
      </c>
      <c r="O40" s="49" t="s">
        <v>243</v>
      </c>
      <c r="P40" s="49" t="s">
        <v>244</v>
      </c>
      <c r="Q40" s="50">
        <v>0.5</v>
      </c>
      <c r="R40" s="50"/>
      <c r="S40" s="49">
        <v>1</v>
      </c>
      <c r="T40" s="49" t="s">
        <v>84</v>
      </c>
      <c r="U40" s="49" t="s">
        <v>245</v>
      </c>
      <c r="V40" s="51">
        <v>44958</v>
      </c>
      <c r="W40" s="51">
        <v>45275</v>
      </c>
      <c r="X40" s="49" t="s">
        <v>246</v>
      </c>
      <c r="Y40" s="49" t="s">
        <v>87</v>
      </c>
      <c r="Z40" s="59" t="s">
        <v>100</v>
      </c>
      <c r="AA40" s="60">
        <v>1</v>
      </c>
      <c r="AB40" s="60" t="s">
        <v>247</v>
      </c>
      <c r="AC40" s="69">
        <v>45198</v>
      </c>
      <c r="AD40" s="60">
        <v>1</v>
      </c>
      <c r="AE40" s="60" t="s">
        <v>248</v>
      </c>
      <c r="AF40" s="69">
        <v>45198</v>
      </c>
      <c r="AG40" s="60" t="s">
        <v>79</v>
      </c>
      <c r="AH40" s="52" t="s">
        <v>92</v>
      </c>
      <c r="AI40" s="52">
        <f t="shared" si="36"/>
        <v>0.5</v>
      </c>
      <c r="AJ40" s="52"/>
      <c r="AK40" s="52"/>
      <c r="AL40" s="239" t="str">
        <f t="shared" si="57"/>
        <v/>
      </c>
      <c r="AM40" s="239" t="str">
        <f t="shared" si="58"/>
        <v/>
      </c>
      <c r="AN40" s="239" t="str">
        <f t="shared" si="59"/>
        <v/>
      </c>
      <c r="AO40" s="239" t="str">
        <f t="shared" si="60"/>
        <v/>
      </c>
      <c r="AP40" s="239" t="str">
        <f t="shared" si="61"/>
        <v/>
      </c>
      <c r="AQ40" s="239" t="str">
        <f t="shared" si="62"/>
        <v/>
      </c>
      <c r="AR40" s="239" t="str">
        <f t="shared" si="63"/>
        <v/>
      </c>
      <c r="AS40" s="239" t="str">
        <f t="shared" si="64"/>
        <v/>
      </c>
      <c r="AT40" s="239" t="str">
        <f t="shared" si="65"/>
        <v/>
      </c>
      <c r="AU40" s="239" t="str">
        <f t="shared" si="37"/>
        <v/>
      </c>
      <c r="AV40" s="239" t="str">
        <f t="shared" si="38"/>
        <v/>
      </c>
      <c r="AW40" s="239" t="str">
        <f t="shared" si="39"/>
        <v/>
      </c>
      <c r="AX40" s="239" t="str">
        <f t="shared" si="40"/>
        <v/>
      </c>
      <c r="AY40" s="239" t="str">
        <f t="shared" si="41"/>
        <v/>
      </c>
      <c r="AZ40" s="239" t="str">
        <f t="shared" si="42"/>
        <v/>
      </c>
      <c r="BA40" s="239" t="str">
        <f t="shared" si="43"/>
        <v/>
      </c>
      <c r="BB40" s="239" t="str">
        <f t="shared" si="44"/>
        <v/>
      </c>
      <c r="BC40" s="239" t="str">
        <f t="shared" si="45"/>
        <v/>
      </c>
      <c r="BD40" s="239" t="str">
        <f t="shared" si="46"/>
        <v/>
      </c>
      <c r="BE40" s="239" t="str">
        <f t="shared" si="47"/>
        <v/>
      </c>
      <c r="BF40" s="239" t="str">
        <f t="shared" si="48"/>
        <v/>
      </c>
      <c r="BG40" s="239" t="str">
        <f t="shared" si="49"/>
        <v/>
      </c>
      <c r="BH40" s="239" t="str">
        <f t="shared" si="50"/>
        <v/>
      </c>
      <c r="BI40" s="239" t="str">
        <f t="shared" si="51"/>
        <v/>
      </c>
      <c r="BJ40" s="239" t="str">
        <f t="shared" si="52"/>
        <v/>
      </c>
      <c r="BK40" s="239" t="str">
        <f t="shared" si="53"/>
        <v/>
      </c>
      <c r="BL40" s="239" t="str">
        <f t="shared" si="54"/>
        <v/>
      </c>
      <c r="BN40" s="239" t="str">
        <f t="shared" si="66"/>
        <v/>
      </c>
      <c r="BO40" s="239" t="str">
        <f t="shared" si="67"/>
        <v/>
      </c>
      <c r="BP40" s="239" t="str">
        <f t="shared" si="68"/>
        <v/>
      </c>
      <c r="BQ40" s="239" t="str">
        <f t="shared" si="69"/>
        <v/>
      </c>
      <c r="BR40" s="239" t="str">
        <f t="shared" si="70"/>
        <v/>
      </c>
      <c r="BS40" s="239" t="str">
        <f t="shared" si="71"/>
        <v/>
      </c>
      <c r="BT40" s="239" t="str">
        <f t="shared" si="72"/>
        <v/>
      </c>
      <c r="BU40" s="239" t="str">
        <f t="shared" si="73"/>
        <v/>
      </c>
      <c r="BV40" s="239" t="str">
        <f t="shared" si="74"/>
        <v/>
      </c>
      <c r="BW40" s="239" t="str">
        <f t="shared" si="75"/>
        <v/>
      </c>
      <c r="BX40" s="239" t="str">
        <f t="shared" si="76"/>
        <v/>
      </c>
      <c r="BY40" s="239" t="str">
        <f t="shared" si="77"/>
        <v/>
      </c>
      <c r="BZ40" s="239" t="str">
        <f t="shared" si="78"/>
        <v/>
      </c>
      <c r="CA40" s="239" t="str">
        <f t="shared" si="79"/>
        <v/>
      </c>
      <c r="CB40" s="239" t="str">
        <f t="shared" si="80"/>
        <v/>
      </c>
      <c r="CC40" s="239" t="str">
        <f t="shared" si="81"/>
        <v/>
      </c>
      <c r="CD40" s="239" t="str">
        <f t="shared" si="82"/>
        <v/>
      </c>
      <c r="CE40" s="239" t="str">
        <f t="shared" si="83"/>
        <v/>
      </c>
      <c r="CF40" s="239" t="str">
        <f t="shared" si="84"/>
        <v/>
      </c>
      <c r="CG40" s="239" t="str">
        <f t="shared" si="85"/>
        <v/>
      </c>
      <c r="CH40" s="239" t="str">
        <f t="shared" si="86"/>
        <v/>
      </c>
      <c r="CI40" s="239" t="str">
        <f t="shared" si="87"/>
        <v/>
      </c>
      <c r="CJ40" s="239" t="str">
        <f t="shared" si="88"/>
        <v/>
      </c>
      <c r="CK40" s="239" t="str">
        <f t="shared" si="89"/>
        <v/>
      </c>
      <c r="CL40" s="239" t="str">
        <f t="shared" si="90"/>
        <v/>
      </c>
      <c r="CM40" s="239" t="str">
        <f t="shared" si="91"/>
        <v/>
      </c>
      <c r="CN40" s="239" t="str">
        <f t="shared" si="92"/>
        <v/>
      </c>
      <c r="CP40" s="239" t="str">
        <f t="shared" si="93"/>
        <v/>
      </c>
      <c r="CQ40" s="239" t="str">
        <f t="shared" si="94"/>
        <v/>
      </c>
      <c r="CR40" s="239" t="str">
        <f t="shared" si="95"/>
        <v/>
      </c>
      <c r="CS40" s="239" t="str">
        <f t="shared" si="96"/>
        <v/>
      </c>
      <c r="CT40" s="239" t="str">
        <f t="shared" si="97"/>
        <v/>
      </c>
      <c r="CU40" s="239" t="str">
        <f t="shared" si="98"/>
        <v/>
      </c>
      <c r="CV40" s="239" t="str">
        <f t="shared" si="99"/>
        <v/>
      </c>
      <c r="CW40" s="239" t="str">
        <f t="shared" si="100"/>
        <v/>
      </c>
      <c r="CX40" s="239" t="str">
        <f t="shared" si="101"/>
        <v/>
      </c>
      <c r="CY40" s="239" t="str">
        <f t="shared" si="102"/>
        <v/>
      </c>
      <c r="CZ40" s="239" t="str">
        <f t="shared" si="103"/>
        <v/>
      </c>
      <c r="DA40" s="239" t="str">
        <f t="shared" si="104"/>
        <v/>
      </c>
      <c r="DB40" s="239" t="str">
        <f t="shared" si="105"/>
        <v/>
      </c>
      <c r="DC40" s="239" t="str">
        <f t="shared" si="106"/>
        <v/>
      </c>
      <c r="DD40" s="239" t="str">
        <f t="shared" si="107"/>
        <v/>
      </c>
      <c r="DE40" s="239" t="str">
        <f t="shared" si="108"/>
        <v/>
      </c>
      <c r="DF40" s="239" t="str">
        <f t="shared" si="109"/>
        <v/>
      </c>
      <c r="DG40" s="239" t="str">
        <f t="shared" si="110"/>
        <v/>
      </c>
      <c r="DH40" s="239" t="str">
        <f t="shared" si="111"/>
        <v/>
      </c>
      <c r="DI40" s="239" t="str">
        <f t="shared" si="112"/>
        <v/>
      </c>
      <c r="DJ40" s="239" t="str">
        <f t="shared" si="113"/>
        <v/>
      </c>
      <c r="DK40" s="239" t="str">
        <f t="shared" si="114"/>
        <v/>
      </c>
      <c r="DL40" s="239" t="str">
        <f t="shared" si="115"/>
        <v/>
      </c>
      <c r="DM40" s="239" t="str">
        <f t="shared" si="116"/>
        <v/>
      </c>
      <c r="DN40" s="239" t="str">
        <f t="shared" si="117"/>
        <v/>
      </c>
      <c r="DO40" s="239" t="str">
        <f t="shared" si="118"/>
        <v/>
      </c>
      <c r="DP40" s="239" t="str">
        <f t="shared" si="119"/>
        <v/>
      </c>
    </row>
    <row r="41" spans="1:2048 2053:3059 3077:4094 4112:5120 5123:6143 6146:7167 7169:8189 8194:9200 9218:10235 10253:12287 12290:14335 14337:16293" ht="35.25" hidden="1" customHeight="1" x14ac:dyDescent="0.25">
      <c r="A41" s="53" t="s">
        <v>4519</v>
      </c>
      <c r="B41" s="53">
        <v>12</v>
      </c>
      <c r="C41" s="53" t="s">
        <v>42</v>
      </c>
      <c r="D41" s="53" t="s">
        <v>240</v>
      </c>
      <c r="E41" s="53">
        <v>0</v>
      </c>
      <c r="F41" s="53" t="s">
        <v>249</v>
      </c>
      <c r="G41" s="53" t="str">
        <f t="shared" si="56"/>
        <v>12-1</v>
      </c>
      <c r="H41" s="53" t="s">
        <v>94</v>
      </c>
      <c r="I41" s="53" t="s">
        <v>76</v>
      </c>
      <c r="J41" s="53" t="s">
        <v>80</v>
      </c>
      <c r="K41" s="53" t="s">
        <v>80</v>
      </c>
      <c r="L41" s="53" t="s">
        <v>80</v>
      </c>
      <c r="M41" s="53" t="s">
        <v>80</v>
      </c>
      <c r="N41" s="53" t="s">
        <v>80</v>
      </c>
      <c r="O41" s="53" t="s">
        <v>80</v>
      </c>
      <c r="P41" s="53" t="s">
        <v>250</v>
      </c>
      <c r="Q41" s="52">
        <v>0.35</v>
      </c>
      <c r="R41" s="52">
        <f>+Q41*Q40</f>
        <v>0.17499999999999999</v>
      </c>
      <c r="S41" s="53">
        <v>1</v>
      </c>
      <c r="T41" s="53" t="s">
        <v>84</v>
      </c>
      <c r="U41" s="53" t="s">
        <v>251</v>
      </c>
      <c r="V41" s="23">
        <v>44958</v>
      </c>
      <c r="W41" s="23">
        <v>45000</v>
      </c>
      <c r="X41" s="53" t="s">
        <v>246</v>
      </c>
      <c r="Y41" s="49" t="s">
        <v>97</v>
      </c>
      <c r="Z41" s="59" t="s">
        <v>100</v>
      </c>
      <c r="AA41" s="60">
        <v>1</v>
      </c>
      <c r="AB41" s="62" t="s">
        <v>252</v>
      </c>
      <c r="AC41" s="62">
        <v>45000</v>
      </c>
      <c r="AD41" s="60">
        <v>1</v>
      </c>
      <c r="AE41" s="62" t="s">
        <v>253</v>
      </c>
      <c r="AF41" s="62">
        <v>45000</v>
      </c>
      <c r="AG41" s="60" t="s">
        <v>79</v>
      </c>
      <c r="AH41" s="60">
        <v>1</v>
      </c>
      <c r="AI41" s="52">
        <f t="shared" si="36"/>
        <v>0.17499999999999999</v>
      </c>
      <c r="AJ41" s="52">
        <f t="shared" ref="AJ41:AJ43" si="123">+AI41/R41</f>
        <v>1</v>
      </c>
      <c r="AK41" s="52"/>
      <c r="AL41" s="239" t="str">
        <f t="shared" si="57"/>
        <v/>
      </c>
      <c r="AM41" s="239" t="str">
        <f t="shared" si="58"/>
        <v/>
      </c>
      <c r="AN41" s="239" t="str">
        <f t="shared" si="59"/>
        <v/>
      </c>
      <c r="AO41" s="239" t="str">
        <f t="shared" si="60"/>
        <v/>
      </c>
      <c r="AP41" s="239" t="str">
        <f t="shared" si="61"/>
        <v/>
      </c>
      <c r="AQ41" s="239" t="str">
        <f t="shared" si="62"/>
        <v/>
      </c>
      <c r="AR41" s="239" t="str">
        <f t="shared" si="63"/>
        <v/>
      </c>
      <c r="AS41" s="239" t="str">
        <f t="shared" si="64"/>
        <v/>
      </c>
      <c r="AT41" s="239" t="str">
        <f t="shared" si="65"/>
        <v/>
      </c>
      <c r="AU41" s="239" t="str">
        <f t="shared" si="37"/>
        <v/>
      </c>
      <c r="AV41" s="239" t="str">
        <f t="shared" si="38"/>
        <v/>
      </c>
      <c r="AW41" s="239" t="str">
        <f t="shared" si="39"/>
        <v/>
      </c>
      <c r="AX41" s="239" t="str">
        <f t="shared" si="40"/>
        <v/>
      </c>
      <c r="AY41" s="239" t="str">
        <f t="shared" si="41"/>
        <v/>
      </c>
      <c r="AZ41" s="239" t="str">
        <f t="shared" si="42"/>
        <v/>
      </c>
      <c r="BA41" s="239" t="str">
        <f t="shared" si="43"/>
        <v/>
      </c>
      <c r="BB41" s="239" t="str">
        <f t="shared" si="44"/>
        <v/>
      </c>
      <c r="BC41" s="239" t="str">
        <f t="shared" si="45"/>
        <v/>
      </c>
      <c r="BD41" s="239" t="str">
        <f t="shared" si="46"/>
        <v/>
      </c>
      <c r="BE41" s="239" t="str">
        <f t="shared" si="47"/>
        <v/>
      </c>
      <c r="BF41" s="239" t="str">
        <f t="shared" si="48"/>
        <v/>
      </c>
      <c r="BG41" s="239" t="str">
        <f t="shared" si="49"/>
        <v/>
      </c>
      <c r="BH41" s="239" t="str">
        <f t="shared" si="50"/>
        <v/>
      </c>
      <c r="BI41" s="239" t="str">
        <f t="shared" si="51"/>
        <v/>
      </c>
      <c r="BJ41" s="239" t="str">
        <f t="shared" si="52"/>
        <v/>
      </c>
      <c r="BK41" s="239" t="str">
        <f t="shared" si="53"/>
        <v/>
      </c>
      <c r="BL41" s="239" t="str">
        <f t="shared" si="54"/>
        <v/>
      </c>
      <c r="BN41" s="239" t="str">
        <f t="shared" si="66"/>
        <v/>
      </c>
      <c r="BO41" s="239" t="str">
        <f t="shared" si="67"/>
        <v/>
      </c>
      <c r="BP41" s="239" t="str">
        <f t="shared" si="68"/>
        <v/>
      </c>
      <c r="BQ41" s="239" t="str">
        <f t="shared" si="69"/>
        <v/>
      </c>
      <c r="BR41" s="239" t="str">
        <f t="shared" si="70"/>
        <v/>
      </c>
      <c r="BS41" s="239" t="str">
        <f t="shared" si="71"/>
        <v/>
      </c>
      <c r="BT41" s="239" t="str">
        <f t="shared" si="72"/>
        <v/>
      </c>
      <c r="BU41" s="239" t="str">
        <f t="shared" si="73"/>
        <v/>
      </c>
      <c r="BV41" s="239" t="str">
        <f t="shared" si="74"/>
        <v/>
      </c>
      <c r="BW41" s="239" t="str">
        <f t="shared" si="75"/>
        <v/>
      </c>
      <c r="BX41" s="239" t="str">
        <f t="shared" si="76"/>
        <v/>
      </c>
      <c r="BY41" s="239" t="str">
        <f t="shared" si="77"/>
        <v/>
      </c>
      <c r="BZ41" s="239" t="str">
        <f t="shared" si="78"/>
        <v/>
      </c>
      <c r="CA41" s="239" t="str">
        <f t="shared" si="79"/>
        <v/>
      </c>
      <c r="CB41" s="239" t="str">
        <f t="shared" si="80"/>
        <v/>
      </c>
      <c r="CC41" s="239" t="str">
        <f t="shared" si="81"/>
        <v/>
      </c>
      <c r="CD41" s="239" t="str">
        <f t="shared" si="82"/>
        <v/>
      </c>
      <c r="CE41" s="239" t="str">
        <f t="shared" si="83"/>
        <v/>
      </c>
      <c r="CF41" s="239" t="str">
        <f t="shared" si="84"/>
        <v/>
      </c>
      <c r="CG41" s="239" t="str">
        <f t="shared" si="85"/>
        <v/>
      </c>
      <c r="CH41" s="239" t="str">
        <f t="shared" si="86"/>
        <v/>
      </c>
      <c r="CI41" s="239" t="str">
        <f t="shared" si="87"/>
        <v/>
      </c>
      <c r="CJ41" s="239" t="str">
        <f t="shared" si="88"/>
        <v/>
      </c>
      <c r="CK41" s="239" t="str">
        <f t="shared" si="89"/>
        <v/>
      </c>
      <c r="CL41" s="239" t="str">
        <f t="shared" si="90"/>
        <v/>
      </c>
      <c r="CM41" s="239" t="str">
        <f t="shared" si="91"/>
        <v/>
      </c>
      <c r="CN41" s="239" t="str">
        <f t="shared" si="92"/>
        <v/>
      </c>
      <c r="CP41" s="239" t="str">
        <f t="shared" si="93"/>
        <v/>
      </c>
      <c r="CQ41" s="239" t="str">
        <f t="shared" si="94"/>
        <v/>
      </c>
      <c r="CR41" s="239" t="str">
        <f t="shared" si="95"/>
        <v/>
      </c>
      <c r="CS41" s="239" t="str">
        <f t="shared" si="96"/>
        <v/>
      </c>
      <c r="CT41" s="239" t="str">
        <f t="shared" si="97"/>
        <v/>
      </c>
      <c r="CU41" s="239" t="str">
        <f t="shared" si="98"/>
        <v/>
      </c>
      <c r="CV41" s="239" t="str">
        <f t="shared" si="99"/>
        <v/>
      </c>
      <c r="CW41" s="239" t="str">
        <f t="shared" si="100"/>
        <v/>
      </c>
      <c r="CX41" s="239" t="str">
        <f t="shared" si="101"/>
        <v/>
      </c>
      <c r="CY41" s="239" t="str">
        <f t="shared" si="102"/>
        <v/>
      </c>
      <c r="CZ41" s="239" t="str">
        <f t="shared" si="103"/>
        <v/>
      </c>
      <c r="DA41" s="239" t="str">
        <f t="shared" si="104"/>
        <v/>
      </c>
      <c r="DB41" s="239" t="str">
        <f t="shared" si="105"/>
        <v/>
      </c>
      <c r="DC41" s="239" t="str">
        <f t="shared" si="106"/>
        <v/>
      </c>
      <c r="DD41" s="239" t="str">
        <f t="shared" si="107"/>
        <v/>
      </c>
      <c r="DE41" s="239" t="str">
        <f t="shared" si="108"/>
        <v/>
      </c>
      <c r="DF41" s="239" t="str">
        <f t="shared" si="109"/>
        <v/>
      </c>
      <c r="DG41" s="239" t="str">
        <f t="shared" si="110"/>
        <v/>
      </c>
      <c r="DH41" s="239" t="str">
        <f t="shared" si="111"/>
        <v/>
      </c>
      <c r="DI41" s="239" t="str">
        <f t="shared" si="112"/>
        <v/>
      </c>
      <c r="DJ41" s="239" t="str">
        <f t="shared" si="113"/>
        <v/>
      </c>
      <c r="DK41" s="239" t="str">
        <f t="shared" si="114"/>
        <v/>
      </c>
      <c r="DL41" s="239" t="str">
        <f t="shared" si="115"/>
        <v/>
      </c>
      <c r="DM41" s="239" t="str">
        <f t="shared" si="116"/>
        <v/>
      </c>
      <c r="DN41" s="239" t="str">
        <f t="shared" si="117"/>
        <v/>
      </c>
      <c r="DO41" s="239" t="str">
        <f t="shared" si="118"/>
        <v/>
      </c>
      <c r="DP41" s="239" t="str">
        <f t="shared" si="119"/>
        <v/>
      </c>
    </row>
    <row r="42" spans="1:2048 2053:3059 3077:4094 4112:5120 5123:6143 6146:7167 7169:8189 8194:9200 9218:10235 10253:12287 12290:14335 14337:16293" ht="35.25" hidden="1" customHeight="1" x14ac:dyDescent="0.25">
      <c r="A42" s="53" t="s">
        <v>4519</v>
      </c>
      <c r="B42" s="53">
        <v>12</v>
      </c>
      <c r="C42" s="53" t="s">
        <v>42</v>
      </c>
      <c r="D42" s="53" t="s">
        <v>240</v>
      </c>
      <c r="E42" s="53">
        <v>0</v>
      </c>
      <c r="F42" s="53" t="s">
        <v>254</v>
      </c>
      <c r="G42" s="53" t="str">
        <f t="shared" si="56"/>
        <v>12-1</v>
      </c>
      <c r="H42" s="53" t="s">
        <v>94</v>
      </c>
      <c r="I42" s="53" t="s">
        <v>76</v>
      </c>
      <c r="J42" s="53" t="s">
        <v>80</v>
      </c>
      <c r="K42" s="53" t="s">
        <v>80</v>
      </c>
      <c r="L42" s="53" t="s">
        <v>80</v>
      </c>
      <c r="M42" s="53" t="s">
        <v>80</v>
      </c>
      <c r="N42" s="53" t="s">
        <v>80</v>
      </c>
      <c r="O42" s="53" t="s">
        <v>80</v>
      </c>
      <c r="P42" s="53" t="s">
        <v>255</v>
      </c>
      <c r="Q42" s="52">
        <v>0.35</v>
      </c>
      <c r="R42" s="52">
        <f>+Q42*Q40</f>
        <v>0.17499999999999999</v>
      </c>
      <c r="S42" s="53">
        <v>1</v>
      </c>
      <c r="T42" s="53" t="s">
        <v>84</v>
      </c>
      <c r="U42" s="53" t="s">
        <v>256</v>
      </c>
      <c r="V42" s="23">
        <v>45001</v>
      </c>
      <c r="W42" s="23">
        <v>45198</v>
      </c>
      <c r="X42" s="53" t="s">
        <v>246</v>
      </c>
      <c r="Y42" s="49" t="s">
        <v>202</v>
      </c>
      <c r="Z42" s="59" t="s">
        <v>100</v>
      </c>
      <c r="AA42" s="60">
        <v>1</v>
      </c>
      <c r="AB42" s="60" t="s">
        <v>257</v>
      </c>
      <c r="AC42" s="69">
        <v>45197</v>
      </c>
      <c r="AD42" s="60">
        <v>1</v>
      </c>
      <c r="AE42" s="60" t="s">
        <v>258</v>
      </c>
      <c r="AF42" s="69">
        <v>45197</v>
      </c>
      <c r="AG42" s="57" t="s">
        <v>79</v>
      </c>
      <c r="AH42" s="57">
        <v>1</v>
      </c>
      <c r="AI42" s="52">
        <f t="shared" si="36"/>
        <v>0.17499999999999999</v>
      </c>
      <c r="AJ42" s="52">
        <f t="shared" si="123"/>
        <v>1</v>
      </c>
      <c r="AK42" s="52"/>
      <c r="AL42" s="239" t="str">
        <f t="shared" si="57"/>
        <v/>
      </c>
      <c r="AM42" s="239" t="str">
        <f t="shared" si="58"/>
        <v/>
      </c>
      <c r="AN42" s="239" t="str">
        <f t="shared" si="59"/>
        <v/>
      </c>
      <c r="AO42" s="239" t="str">
        <f t="shared" si="60"/>
        <v/>
      </c>
      <c r="AP42" s="239" t="str">
        <f t="shared" si="61"/>
        <v/>
      </c>
      <c r="AQ42" s="239" t="str">
        <f t="shared" si="62"/>
        <v/>
      </c>
      <c r="AR42" s="239" t="str">
        <f t="shared" si="63"/>
        <v/>
      </c>
      <c r="AS42" s="239" t="str">
        <f t="shared" si="64"/>
        <v/>
      </c>
      <c r="AT42" s="239" t="str">
        <f t="shared" si="65"/>
        <v/>
      </c>
      <c r="AU42" s="239" t="str">
        <f t="shared" si="37"/>
        <v/>
      </c>
      <c r="AV42" s="239" t="str">
        <f t="shared" si="38"/>
        <v/>
      </c>
      <c r="AW42" s="239" t="str">
        <f t="shared" si="39"/>
        <v/>
      </c>
      <c r="AX42" s="239" t="str">
        <f t="shared" si="40"/>
        <v/>
      </c>
      <c r="AY42" s="239" t="str">
        <f t="shared" si="41"/>
        <v/>
      </c>
      <c r="AZ42" s="239" t="str">
        <f t="shared" si="42"/>
        <v/>
      </c>
      <c r="BA42" s="239" t="str">
        <f t="shared" si="43"/>
        <v/>
      </c>
      <c r="BB42" s="239" t="str">
        <f t="shared" si="44"/>
        <v/>
      </c>
      <c r="BC42" s="239" t="str">
        <f t="shared" si="45"/>
        <v/>
      </c>
      <c r="BD42" s="239" t="str">
        <f t="shared" si="46"/>
        <v/>
      </c>
      <c r="BE42" s="239" t="str">
        <f t="shared" si="47"/>
        <v/>
      </c>
      <c r="BF42" s="239" t="str">
        <f t="shared" si="48"/>
        <v/>
      </c>
      <c r="BG42" s="239" t="str">
        <f t="shared" si="49"/>
        <v/>
      </c>
      <c r="BH42" s="239" t="str">
        <f t="shared" si="50"/>
        <v/>
      </c>
      <c r="BI42" s="239" t="str">
        <f t="shared" si="51"/>
        <v/>
      </c>
      <c r="BJ42" s="239" t="str">
        <f t="shared" si="52"/>
        <v/>
      </c>
      <c r="BK42" s="239" t="str">
        <f t="shared" si="53"/>
        <v/>
      </c>
      <c r="BL42" s="239" t="str">
        <f t="shared" si="54"/>
        <v/>
      </c>
      <c r="BN42" s="239" t="str">
        <f t="shared" si="66"/>
        <v/>
      </c>
      <c r="BO42" s="239" t="str">
        <f t="shared" si="67"/>
        <v/>
      </c>
      <c r="BP42" s="239" t="str">
        <f t="shared" si="68"/>
        <v/>
      </c>
      <c r="BQ42" s="239" t="str">
        <f t="shared" si="69"/>
        <v/>
      </c>
      <c r="BR42" s="239" t="str">
        <f t="shared" si="70"/>
        <v/>
      </c>
      <c r="BS42" s="239" t="str">
        <f t="shared" si="71"/>
        <v/>
      </c>
      <c r="BT42" s="239" t="str">
        <f t="shared" si="72"/>
        <v/>
      </c>
      <c r="BU42" s="239" t="str">
        <f t="shared" si="73"/>
        <v/>
      </c>
      <c r="BV42" s="239" t="str">
        <f t="shared" si="74"/>
        <v/>
      </c>
      <c r="BW42" s="239" t="str">
        <f t="shared" si="75"/>
        <v/>
      </c>
      <c r="BX42" s="239" t="str">
        <f t="shared" si="76"/>
        <v/>
      </c>
      <c r="BY42" s="239" t="str">
        <f t="shared" si="77"/>
        <v/>
      </c>
      <c r="BZ42" s="239" t="str">
        <f t="shared" si="78"/>
        <v/>
      </c>
      <c r="CA42" s="239" t="str">
        <f t="shared" si="79"/>
        <v/>
      </c>
      <c r="CB42" s="239" t="str">
        <f t="shared" si="80"/>
        <v/>
      </c>
      <c r="CC42" s="239" t="str">
        <f t="shared" si="81"/>
        <v/>
      </c>
      <c r="CD42" s="239" t="str">
        <f t="shared" si="82"/>
        <v/>
      </c>
      <c r="CE42" s="239" t="str">
        <f t="shared" si="83"/>
        <v/>
      </c>
      <c r="CF42" s="239" t="str">
        <f t="shared" si="84"/>
        <v/>
      </c>
      <c r="CG42" s="239" t="str">
        <f t="shared" si="85"/>
        <v/>
      </c>
      <c r="CH42" s="239" t="str">
        <f t="shared" si="86"/>
        <v/>
      </c>
      <c r="CI42" s="239" t="str">
        <f t="shared" si="87"/>
        <v/>
      </c>
      <c r="CJ42" s="239" t="str">
        <f t="shared" si="88"/>
        <v/>
      </c>
      <c r="CK42" s="239" t="str">
        <f t="shared" si="89"/>
        <v/>
      </c>
      <c r="CL42" s="239" t="str">
        <f t="shared" si="90"/>
        <v/>
      </c>
      <c r="CM42" s="239" t="str">
        <f t="shared" si="91"/>
        <v/>
      </c>
      <c r="CN42" s="239" t="str">
        <f t="shared" si="92"/>
        <v/>
      </c>
      <c r="CP42" s="239" t="str">
        <f t="shared" si="93"/>
        <v/>
      </c>
      <c r="CQ42" s="239" t="str">
        <f t="shared" si="94"/>
        <v/>
      </c>
      <c r="CR42" s="239" t="str">
        <f t="shared" si="95"/>
        <v/>
      </c>
      <c r="CS42" s="239" t="str">
        <f t="shared" si="96"/>
        <v/>
      </c>
      <c r="CT42" s="239" t="str">
        <f t="shared" si="97"/>
        <v/>
      </c>
      <c r="CU42" s="239" t="str">
        <f t="shared" si="98"/>
        <v/>
      </c>
      <c r="CV42" s="239" t="str">
        <f t="shared" si="99"/>
        <v/>
      </c>
      <c r="CW42" s="239" t="str">
        <f t="shared" si="100"/>
        <v/>
      </c>
      <c r="CX42" s="239" t="str">
        <f t="shared" si="101"/>
        <v/>
      </c>
      <c r="CY42" s="239" t="str">
        <f t="shared" si="102"/>
        <v/>
      </c>
      <c r="CZ42" s="239" t="str">
        <f t="shared" si="103"/>
        <v/>
      </c>
      <c r="DA42" s="239" t="str">
        <f t="shared" si="104"/>
        <v/>
      </c>
      <c r="DB42" s="239" t="str">
        <f t="shared" si="105"/>
        <v/>
      </c>
      <c r="DC42" s="239" t="str">
        <f t="shared" si="106"/>
        <v/>
      </c>
      <c r="DD42" s="239" t="str">
        <f t="shared" si="107"/>
        <v/>
      </c>
      <c r="DE42" s="239" t="str">
        <f t="shared" si="108"/>
        <v/>
      </c>
      <c r="DF42" s="239" t="str">
        <f t="shared" si="109"/>
        <v/>
      </c>
      <c r="DG42" s="239" t="str">
        <f t="shared" si="110"/>
        <v/>
      </c>
      <c r="DH42" s="239" t="str">
        <f t="shared" si="111"/>
        <v/>
      </c>
      <c r="DI42" s="239" t="str">
        <f t="shared" si="112"/>
        <v/>
      </c>
      <c r="DJ42" s="239" t="str">
        <f t="shared" si="113"/>
        <v/>
      </c>
      <c r="DK42" s="239" t="str">
        <f t="shared" si="114"/>
        <v/>
      </c>
      <c r="DL42" s="239" t="str">
        <f t="shared" si="115"/>
        <v/>
      </c>
      <c r="DM42" s="239" t="str">
        <f t="shared" si="116"/>
        <v/>
      </c>
      <c r="DN42" s="239" t="str">
        <f t="shared" si="117"/>
        <v/>
      </c>
      <c r="DO42" s="239" t="str">
        <f t="shared" si="118"/>
        <v/>
      </c>
      <c r="DP42" s="239" t="str">
        <f t="shared" si="119"/>
        <v/>
      </c>
    </row>
    <row r="43" spans="1:2048 2053:3059 3077:4094 4112:5120 5123:6143 6146:7167 7169:8189 8194:9200 9218:10235 10253:12287 12290:14335 14337:16293" ht="35.25" hidden="1" customHeight="1" x14ac:dyDescent="0.25">
      <c r="A43" s="53" t="s">
        <v>4519</v>
      </c>
      <c r="B43" s="53">
        <v>12</v>
      </c>
      <c r="C43" s="53" t="s">
        <v>42</v>
      </c>
      <c r="D43" s="53" t="s">
        <v>240</v>
      </c>
      <c r="E43" s="53">
        <v>0</v>
      </c>
      <c r="F43" s="53" t="s">
        <v>259</v>
      </c>
      <c r="G43" s="53" t="str">
        <f t="shared" si="56"/>
        <v>12-1</v>
      </c>
      <c r="H43" s="53" t="s">
        <v>94</v>
      </c>
      <c r="I43" s="53" t="s">
        <v>76</v>
      </c>
      <c r="J43" s="53" t="s">
        <v>80</v>
      </c>
      <c r="K43" s="53" t="s">
        <v>80</v>
      </c>
      <c r="L43" s="53" t="s">
        <v>80</v>
      </c>
      <c r="M43" s="53" t="s">
        <v>80</v>
      </c>
      <c r="N43" s="53" t="s">
        <v>80</v>
      </c>
      <c r="O43" s="53" t="s">
        <v>80</v>
      </c>
      <c r="P43" s="53" t="s">
        <v>260</v>
      </c>
      <c r="Q43" s="52">
        <v>0.3</v>
      </c>
      <c r="R43" s="52">
        <f>+Q43*Q40</f>
        <v>0.15</v>
      </c>
      <c r="S43" s="53">
        <v>1</v>
      </c>
      <c r="T43" s="53" t="s">
        <v>84</v>
      </c>
      <c r="U43" s="53" t="s">
        <v>261</v>
      </c>
      <c r="V43" s="23">
        <v>45201</v>
      </c>
      <c r="W43" s="23">
        <v>45275</v>
      </c>
      <c r="X43" s="53" t="s">
        <v>246</v>
      </c>
      <c r="Y43" s="49" t="s">
        <v>87</v>
      </c>
      <c r="Z43" s="59" t="s">
        <v>100</v>
      </c>
      <c r="AA43" s="60">
        <v>1</v>
      </c>
      <c r="AB43" s="60" t="s">
        <v>262</v>
      </c>
      <c r="AC43" s="69">
        <v>45198</v>
      </c>
      <c r="AD43" s="60">
        <v>1</v>
      </c>
      <c r="AE43" s="60" t="s">
        <v>263</v>
      </c>
      <c r="AF43" s="69">
        <v>45198</v>
      </c>
      <c r="AG43" s="60" t="s">
        <v>79</v>
      </c>
      <c r="AH43" s="60">
        <v>1</v>
      </c>
      <c r="AI43" s="52">
        <f t="shared" si="36"/>
        <v>0.15</v>
      </c>
      <c r="AJ43" s="52">
        <f t="shared" si="123"/>
        <v>1</v>
      </c>
      <c r="AK43" s="52"/>
      <c r="AL43" s="239" t="str">
        <f t="shared" si="57"/>
        <v/>
      </c>
      <c r="AM43" s="239" t="str">
        <f t="shared" si="58"/>
        <v/>
      </c>
      <c r="AN43" s="239" t="str">
        <f t="shared" si="59"/>
        <v/>
      </c>
      <c r="AO43" s="239" t="str">
        <f t="shared" si="60"/>
        <v/>
      </c>
      <c r="AP43" s="239" t="str">
        <f t="shared" si="61"/>
        <v/>
      </c>
      <c r="AQ43" s="239" t="str">
        <f t="shared" si="62"/>
        <v/>
      </c>
      <c r="AR43" s="239" t="str">
        <f t="shared" si="63"/>
        <v/>
      </c>
      <c r="AS43" s="239" t="str">
        <f t="shared" si="64"/>
        <v/>
      </c>
      <c r="AT43" s="239" t="str">
        <f t="shared" si="65"/>
        <v/>
      </c>
      <c r="AU43" s="239" t="str">
        <f t="shared" si="37"/>
        <v/>
      </c>
      <c r="AV43" s="239" t="str">
        <f t="shared" si="38"/>
        <v/>
      </c>
      <c r="AW43" s="239" t="str">
        <f t="shared" si="39"/>
        <v/>
      </c>
      <c r="AX43" s="239" t="str">
        <f t="shared" si="40"/>
        <v/>
      </c>
      <c r="AY43" s="239" t="str">
        <f t="shared" si="41"/>
        <v/>
      </c>
      <c r="AZ43" s="239" t="str">
        <f t="shared" si="42"/>
        <v/>
      </c>
      <c r="BA43" s="239" t="str">
        <f t="shared" si="43"/>
        <v/>
      </c>
      <c r="BB43" s="239" t="str">
        <f t="shared" si="44"/>
        <v/>
      </c>
      <c r="BC43" s="239" t="str">
        <f t="shared" si="45"/>
        <v/>
      </c>
      <c r="BD43" s="239" t="str">
        <f t="shared" si="46"/>
        <v/>
      </c>
      <c r="BE43" s="239" t="str">
        <f t="shared" si="47"/>
        <v/>
      </c>
      <c r="BF43" s="239" t="str">
        <f t="shared" si="48"/>
        <v/>
      </c>
      <c r="BG43" s="239" t="str">
        <f t="shared" si="49"/>
        <v/>
      </c>
      <c r="BH43" s="239" t="str">
        <f t="shared" si="50"/>
        <v/>
      </c>
      <c r="BI43" s="239" t="str">
        <f t="shared" si="51"/>
        <v/>
      </c>
      <c r="BJ43" s="239" t="str">
        <f t="shared" si="52"/>
        <v/>
      </c>
      <c r="BK43" s="239" t="str">
        <f t="shared" si="53"/>
        <v/>
      </c>
      <c r="BL43" s="239" t="str">
        <f t="shared" si="54"/>
        <v/>
      </c>
      <c r="BN43" s="239" t="str">
        <f t="shared" si="66"/>
        <v/>
      </c>
      <c r="BO43" s="239" t="str">
        <f t="shared" si="67"/>
        <v/>
      </c>
      <c r="BP43" s="239" t="str">
        <f t="shared" si="68"/>
        <v/>
      </c>
      <c r="BQ43" s="239" t="str">
        <f t="shared" si="69"/>
        <v/>
      </c>
      <c r="BR43" s="239" t="str">
        <f t="shared" si="70"/>
        <v/>
      </c>
      <c r="BS43" s="239" t="str">
        <f t="shared" si="71"/>
        <v/>
      </c>
      <c r="BT43" s="239" t="str">
        <f t="shared" si="72"/>
        <v/>
      </c>
      <c r="BU43" s="239" t="str">
        <f t="shared" si="73"/>
        <v/>
      </c>
      <c r="BV43" s="239" t="str">
        <f t="shared" si="74"/>
        <v/>
      </c>
      <c r="BW43" s="239" t="str">
        <f t="shared" si="75"/>
        <v/>
      </c>
      <c r="BX43" s="239" t="str">
        <f t="shared" si="76"/>
        <v/>
      </c>
      <c r="BY43" s="239" t="str">
        <f t="shared" si="77"/>
        <v/>
      </c>
      <c r="BZ43" s="239" t="str">
        <f t="shared" si="78"/>
        <v/>
      </c>
      <c r="CA43" s="239" t="str">
        <f t="shared" si="79"/>
        <v/>
      </c>
      <c r="CB43" s="239" t="str">
        <f t="shared" si="80"/>
        <v/>
      </c>
      <c r="CC43" s="239" t="str">
        <f t="shared" si="81"/>
        <v/>
      </c>
      <c r="CD43" s="239" t="str">
        <f t="shared" si="82"/>
        <v/>
      </c>
      <c r="CE43" s="239" t="str">
        <f t="shared" si="83"/>
        <v/>
      </c>
      <c r="CF43" s="239" t="str">
        <f t="shared" si="84"/>
        <v/>
      </c>
      <c r="CG43" s="239" t="str">
        <f t="shared" si="85"/>
        <v/>
      </c>
      <c r="CH43" s="239" t="str">
        <f t="shared" si="86"/>
        <v/>
      </c>
      <c r="CI43" s="239" t="str">
        <f t="shared" si="87"/>
        <v/>
      </c>
      <c r="CJ43" s="239" t="str">
        <f t="shared" si="88"/>
        <v/>
      </c>
      <c r="CK43" s="239" t="str">
        <f t="shared" si="89"/>
        <v/>
      </c>
      <c r="CL43" s="239" t="str">
        <f t="shared" si="90"/>
        <v/>
      </c>
      <c r="CM43" s="239" t="str">
        <f t="shared" si="91"/>
        <v/>
      </c>
      <c r="CN43" s="239" t="str">
        <f t="shared" si="92"/>
        <v/>
      </c>
      <c r="CP43" s="239" t="str">
        <f t="shared" si="93"/>
        <v/>
      </c>
      <c r="CQ43" s="239" t="str">
        <f t="shared" si="94"/>
        <v/>
      </c>
      <c r="CR43" s="239" t="str">
        <f t="shared" si="95"/>
        <v/>
      </c>
      <c r="CS43" s="239" t="str">
        <f t="shared" si="96"/>
        <v/>
      </c>
      <c r="CT43" s="239" t="str">
        <f t="shared" si="97"/>
        <v/>
      </c>
      <c r="CU43" s="239" t="str">
        <f t="shared" si="98"/>
        <v/>
      </c>
      <c r="CV43" s="239" t="str">
        <f t="shared" si="99"/>
        <v/>
      </c>
      <c r="CW43" s="239" t="str">
        <f t="shared" si="100"/>
        <v/>
      </c>
      <c r="CX43" s="239" t="str">
        <f t="shared" si="101"/>
        <v/>
      </c>
      <c r="CY43" s="239" t="str">
        <f t="shared" si="102"/>
        <v/>
      </c>
      <c r="CZ43" s="239" t="str">
        <f t="shared" si="103"/>
        <v/>
      </c>
      <c r="DA43" s="239" t="str">
        <f t="shared" si="104"/>
        <v/>
      </c>
      <c r="DB43" s="239" t="str">
        <f t="shared" si="105"/>
        <v/>
      </c>
      <c r="DC43" s="239" t="str">
        <f t="shared" si="106"/>
        <v/>
      </c>
      <c r="DD43" s="239" t="str">
        <f t="shared" si="107"/>
        <v/>
      </c>
      <c r="DE43" s="239" t="str">
        <f t="shared" si="108"/>
        <v/>
      </c>
      <c r="DF43" s="239" t="str">
        <f t="shared" si="109"/>
        <v/>
      </c>
      <c r="DG43" s="239" t="str">
        <f t="shared" si="110"/>
        <v/>
      </c>
      <c r="DH43" s="239" t="str">
        <f t="shared" si="111"/>
        <v/>
      </c>
      <c r="DI43" s="239" t="str">
        <f t="shared" si="112"/>
        <v/>
      </c>
      <c r="DJ43" s="239" t="str">
        <f t="shared" si="113"/>
        <v/>
      </c>
      <c r="DK43" s="239" t="str">
        <f t="shared" si="114"/>
        <v/>
      </c>
      <c r="DL43" s="239" t="str">
        <f t="shared" si="115"/>
        <v/>
      </c>
      <c r="DM43" s="239" t="str">
        <f t="shared" si="116"/>
        <v/>
      </c>
      <c r="DN43" s="239" t="str">
        <f t="shared" si="117"/>
        <v/>
      </c>
      <c r="DO43" s="239" t="str">
        <f t="shared" si="118"/>
        <v/>
      </c>
      <c r="DP43" s="239" t="str">
        <f t="shared" si="119"/>
        <v/>
      </c>
    </row>
    <row r="44" spans="1:2048 2053:3059 3077:4094 4112:5120 5123:6143 6146:7167 7169:8189 8194:9200 9218:10235 10253:12287 12290:14335 14337:16293" ht="35.25" hidden="1" customHeight="1" x14ac:dyDescent="0.25">
      <c r="A44" s="49" t="s">
        <v>4519</v>
      </c>
      <c r="B44" s="49">
        <v>12</v>
      </c>
      <c r="C44" s="49" t="s">
        <v>42</v>
      </c>
      <c r="D44" s="49" t="s">
        <v>240</v>
      </c>
      <c r="E44" s="49">
        <v>0</v>
      </c>
      <c r="F44" s="49" t="s">
        <v>264</v>
      </c>
      <c r="G44" s="49" t="str">
        <f t="shared" si="56"/>
        <v>12-2</v>
      </c>
      <c r="H44" s="49" t="s">
        <v>75</v>
      </c>
      <c r="I44" s="49" t="s">
        <v>76</v>
      </c>
      <c r="J44" s="49" t="s">
        <v>265</v>
      </c>
      <c r="K44" s="49" t="s">
        <v>144</v>
      </c>
      <c r="L44" s="49" t="s">
        <v>125</v>
      </c>
      <c r="M44" s="49" t="s">
        <v>80</v>
      </c>
      <c r="N44" s="49" t="s">
        <v>266</v>
      </c>
      <c r="O44" s="49" t="s">
        <v>243</v>
      </c>
      <c r="P44" s="49" t="s">
        <v>267</v>
      </c>
      <c r="Q44" s="50">
        <v>0.5</v>
      </c>
      <c r="R44" s="50"/>
      <c r="S44" s="49">
        <v>6</v>
      </c>
      <c r="T44" s="49" t="s">
        <v>84</v>
      </c>
      <c r="U44" s="49" t="s">
        <v>268</v>
      </c>
      <c r="V44" s="51">
        <v>44928</v>
      </c>
      <c r="W44" s="51">
        <v>45291</v>
      </c>
      <c r="X44" s="49" t="s">
        <v>246</v>
      </c>
      <c r="Y44" s="49" t="s">
        <v>87</v>
      </c>
      <c r="Z44" s="59" t="s">
        <v>100</v>
      </c>
      <c r="AA44" s="52">
        <v>1</v>
      </c>
      <c r="AB44" s="23" t="s">
        <v>270</v>
      </c>
      <c r="AC44" s="23">
        <v>45291</v>
      </c>
      <c r="AD44" s="52">
        <v>1</v>
      </c>
      <c r="AE44" s="23" t="s">
        <v>271</v>
      </c>
      <c r="AF44" s="23">
        <v>45291</v>
      </c>
      <c r="AG44" s="52" t="s">
        <v>79</v>
      </c>
      <c r="AH44" s="52" t="s">
        <v>92</v>
      </c>
      <c r="AI44" s="52">
        <f t="shared" si="36"/>
        <v>0.5</v>
      </c>
      <c r="AJ44" s="52"/>
      <c r="AK44" s="52"/>
      <c r="AL44" s="239" t="str">
        <f t="shared" si="57"/>
        <v/>
      </c>
      <c r="AM44" s="239" t="str">
        <f t="shared" si="58"/>
        <v/>
      </c>
      <c r="AN44" s="239" t="str">
        <f t="shared" si="59"/>
        <v/>
      </c>
      <c r="AO44" s="239" t="str">
        <f t="shared" si="60"/>
        <v/>
      </c>
      <c r="AP44" s="239" t="str">
        <f t="shared" si="61"/>
        <v/>
      </c>
      <c r="AQ44" s="239" t="str">
        <f t="shared" si="62"/>
        <v/>
      </c>
      <c r="AR44" s="239" t="str">
        <f t="shared" si="63"/>
        <v/>
      </c>
      <c r="AS44" s="239" t="str">
        <f t="shared" si="64"/>
        <v/>
      </c>
      <c r="AT44" s="239" t="str">
        <f t="shared" si="65"/>
        <v/>
      </c>
      <c r="AU44" s="239" t="str">
        <f t="shared" si="37"/>
        <v/>
      </c>
      <c r="AV44" s="239" t="str">
        <f t="shared" si="38"/>
        <v/>
      </c>
      <c r="AW44" s="239" t="str">
        <f t="shared" si="39"/>
        <v/>
      </c>
      <c r="AX44" s="239" t="str">
        <f t="shared" si="40"/>
        <v/>
      </c>
      <c r="AY44" s="239" t="str">
        <f t="shared" si="41"/>
        <v/>
      </c>
      <c r="AZ44" s="239" t="str">
        <f t="shared" si="42"/>
        <v/>
      </c>
      <c r="BA44" s="239" t="str">
        <f t="shared" si="43"/>
        <v/>
      </c>
      <c r="BB44" s="239" t="str">
        <f t="shared" si="44"/>
        <v/>
      </c>
      <c r="BC44" s="239" t="str">
        <f t="shared" si="45"/>
        <v/>
      </c>
      <c r="BD44" s="239" t="str">
        <f t="shared" si="46"/>
        <v/>
      </c>
      <c r="BE44" s="239" t="str">
        <f t="shared" si="47"/>
        <v/>
      </c>
      <c r="BF44" s="239" t="str">
        <f t="shared" si="48"/>
        <v/>
      </c>
      <c r="BG44" s="239" t="str">
        <f t="shared" si="49"/>
        <v/>
      </c>
      <c r="BH44" s="239" t="str">
        <f t="shared" si="50"/>
        <v/>
      </c>
      <c r="BI44" s="239" t="str">
        <f t="shared" si="51"/>
        <v/>
      </c>
      <c r="BJ44" s="239" t="str">
        <f t="shared" si="52"/>
        <v/>
      </c>
      <c r="BK44" s="239" t="str">
        <f t="shared" si="53"/>
        <v/>
      </c>
      <c r="BL44" s="239" t="str">
        <f t="shared" si="54"/>
        <v/>
      </c>
      <c r="BN44" s="239" t="str">
        <f t="shared" si="66"/>
        <v/>
      </c>
      <c r="BO44" s="239" t="str">
        <f t="shared" si="67"/>
        <v/>
      </c>
      <c r="BP44" s="239" t="str">
        <f t="shared" si="68"/>
        <v/>
      </c>
      <c r="BQ44" s="239" t="str">
        <f t="shared" si="69"/>
        <v/>
      </c>
      <c r="BR44" s="239" t="str">
        <f t="shared" si="70"/>
        <v/>
      </c>
      <c r="BS44" s="239" t="str">
        <f t="shared" si="71"/>
        <v/>
      </c>
      <c r="BT44" s="239" t="str">
        <f t="shared" si="72"/>
        <v/>
      </c>
      <c r="BU44" s="239" t="str">
        <f t="shared" si="73"/>
        <v/>
      </c>
      <c r="BV44" s="239" t="str">
        <f t="shared" si="74"/>
        <v/>
      </c>
      <c r="BW44" s="239" t="str">
        <f t="shared" si="75"/>
        <v/>
      </c>
      <c r="BX44" s="239" t="str">
        <f t="shared" si="76"/>
        <v/>
      </c>
      <c r="BY44" s="239" t="str">
        <f t="shared" si="77"/>
        <v/>
      </c>
      <c r="BZ44" s="239" t="str">
        <f t="shared" si="78"/>
        <v/>
      </c>
      <c r="CA44" s="239" t="str">
        <f t="shared" si="79"/>
        <v/>
      </c>
      <c r="CB44" s="239" t="str">
        <f t="shared" si="80"/>
        <v/>
      </c>
      <c r="CC44" s="239" t="str">
        <f t="shared" si="81"/>
        <v/>
      </c>
      <c r="CD44" s="239" t="str">
        <f t="shared" si="82"/>
        <v/>
      </c>
      <c r="CE44" s="239" t="str">
        <f t="shared" si="83"/>
        <v/>
      </c>
      <c r="CF44" s="239" t="str">
        <f t="shared" si="84"/>
        <v/>
      </c>
      <c r="CG44" s="239" t="str">
        <f t="shared" si="85"/>
        <v/>
      </c>
      <c r="CH44" s="239" t="str">
        <f t="shared" si="86"/>
        <v/>
      </c>
      <c r="CI44" s="239" t="str">
        <f t="shared" si="87"/>
        <v/>
      </c>
      <c r="CJ44" s="239" t="str">
        <f t="shared" si="88"/>
        <v/>
      </c>
      <c r="CK44" s="239" t="str">
        <f t="shared" si="89"/>
        <v/>
      </c>
      <c r="CL44" s="239" t="str">
        <f t="shared" si="90"/>
        <v/>
      </c>
      <c r="CM44" s="239" t="str">
        <f t="shared" si="91"/>
        <v/>
      </c>
      <c r="CN44" s="239" t="str">
        <f t="shared" si="92"/>
        <v/>
      </c>
      <c r="CP44" s="239" t="str">
        <f t="shared" si="93"/>
        <v/>
      </c>
      <c r="CQ44" s="239" t="str">
        <f t="shared" si="94"/>
        <v/>
      </c>
      <c r="CR44" s="239" t="str">
        <f t="shared" si="95"/>
        <v/>
      </c>
      <c r="CS44" s="239" t="str">
        <f t="shared" si="96"/>
        <v/>
      </c>
      <c r="CT44" s="239" t="str">
        <f t="shared" si="97"/>
        <v/>
      </c>
      <c r="CU44" s="239" t="str">
        <f t="shared" si="98"/>
        <v/>
      </c>
      <c r="CV44" s="239" t="str">
        <f t="shared" si="99"/>
        <v/>
      </c>
      <c r="CW44" s="239" t="str">
        <f t="shared" si="100"/>
        <v/>
      </c>
      <c r="CX44" s="239" t="str">
        <f t="shared" si="101"/>
        <v/>
      </c>
      <c r="CY44" s="239" t="str">
        <f t="shared" si="102"/>
        <v/>
      </c>
      <c r="CZ44" s="239" t="str">
        <f t="shared" si="103"/>
        <v/>
      </c>
      <c r="DA44" s="239" t="str">
        <f t="shared" si="104"/>
        <v/>
      </c>
      <c r="DB44" s="239" t="str">
        <f t="shared" si="105"/>
        <v/>
      </c>
      <c r="DC44" s="239" t="str">
        <f t="shared" si="106"/>
        <v/>
      </c>
      <c r="DD44" s="239" t="str">
        <f t="shared" si="107"/>
        <v/>
      </c>
      <c r="DE44" s="239" t="str">
        <f t="shared" si="108"/>
        <v/>
      </c>
      <c r="DF44" s="239" t="str">
        <f t="shared" si="109"/>
        <v/>
      </c>
      <c r="DG44" s="239" t="str">
        <f t="shared" si="110"/>
        <v/>
      </c>
      <c r="DH44" s="239" t="str">
        <f t="shared" si="111"/>
        <v/>
      </c>
      <c r="DI44" s="239" t="str">
        <f t="shared" si="112"/>
        <v/>
      </c>
      <c r="DJ44" s="239" t="str">
        <f t="shared" si="113"/>
        <v/>
      </c>
      <c r="DK44" s="239" t="str">
        <f t="shared" si="114"/>
        <v/>
      </c>
      <c r="DL44" s="239" t="str">
        <f t="shared" si="115"/>
        <v/>
      </c>
      <c r="DM44" s="239" t="str">
        <f t="shared" si="116"/>
        <v/>
      </c>
      <c r="DN44" s="239" t="str">
        <f t="shared" si="117"/>
        <v/>
      </c>
      <c r="DO44" s="239" t="str">
        <f t="shared" si="118"/>
        <v/>
      </c>
      <c r="DP44" s="239" t="str">
        <f t="shared" si="119"/>
        <v/>
      </c>
    </row>
    <row r="45" spans="1:2048 2053:3059 3077:4094 4112:5120 5123:6143 6146:7167 7169:8189 8194:9200 9218:10235 10253:12287 12290:14335 14337:16293" ht="35.25" hidden="1" customHeight="1" x14ac:dyDescent="0.25">
      <c r="A45" s="53" t="s">
        <v>4519</v>
      </c>
      <c r="B45" s="53">
        <v>12</v>
      </c>
      <c r="C45" s="53" t="s">
        <v>42</v>
      </c>
      <c r="D45" s="53" t="s">
        <v>240</v>
      </c>
      <c r="E45" s="53">
        <v>0</v>
      </c>
      <c r="F45" s="53" t="s">
        <v>272</v>
      </c>
      <c r="G45" s="53" t="str">
        <f t="shared" si="56"/>
        <v>12-2</v>
      </c>
      <c r="H45" s="53" t="s">
        <v>94</v>
      </c>
      <c r="I45" s="53" t="s">
        <v>76</v>
      </c>
      <c r="J45" s="53" t="s">
        <v>80</v>
      </c>
      <c r="K45" s="53" t="s">
        <v>80</v>
      </c>
      <c r="L45" s="53" t="s">
        <v>80</v>
      </c>
      <c r="M45" s="53" t="s">
        <v>80</v>
      </c>
      <c r="N45" s="53" t="s">
        <v>80</v>
      </c>
      <c r="O45" s="53" t="s">
        <v>80</v>
      </c>
      <c r="P45" s="53" t="s">
        <v>273</v>
      </c>
      <c r="Q45" s="52">
        <v>0.4</v>
      </c>
      <c r="R45" s="52">
        <f>+Q45*Q44</f>
        <v>0.2</v>
      </c>
      <c r="S45" s="53">
        <v>6</v>
      </c>
      <c r="T45" s="53" t="s">
        <v>84</v>
      </c>
      <c r="U45" s="53" t="s">
        <v>274</v>
      </c>
      <c r="V45" s="23">
        <v>44928</v>
      </c>
      <c r="W45" s="23">
        <v>45291</v>
      </c>
      <c r="X45" s="53" t="s">
        <v>246</v>
      </c>
      <c r="Y45" s="49" t="s">
        <v>87</v>
      </c>
      <c r="Z45" s="59" t="s">
        <v>100</v>
      </c>
      <c r="AA45" s="52">
        <v>1</v>
      </c>
      <c r="AB45" s="23" t="s">
        <v>275</v>
      </c>
      <c r="AC45" s="23">
        <v>45291</v>
      </c>
      <c r="AD45" s="52">
        <v>1</v>
      </c>
      <c r="AE45" s="23" t="s">
        <v>276</v>
      </c>
      <c r="AF45" s="23">
        <v>45291</v>
      </c>
      <c r="AG45" s="52" t="s">
        <v>79</v>
      </c>
      <c r="AH45" s="52">
        <v>1</v>
      </c>
      <c r="AI45" s="52">
        <f t="shared" si="36"/>
        <v>0.2</v>
      </c>
      <c r="AJ45" s="52">
        <f t="shared" ref="AJ45:AJ47" si="124">+AI45/R45</f>
        <v>1</v>
      </c>
      <c r="AK45" s="52"/>
      <c r="AL45" s="239" t="str">
        <f t="shared" si="57"/>
        <v/>
      </c>
      <c r="AM45" s="239" t="str">
        <f t="shared" si="58"/>
        <v/>
      </c>
      <c r="AN45" s="239" t="str">
        <f t="shared" si="59"/>
        <v/>
      </c>
      <c r="AO45" s="239" t="str">
        <f t="shared" si="60"/>
        <v/>
      </c>
      <c r="AP45" s="239" t="str">
        <f t="shared" si="61"/>
        <v/>
      </c>
      <c r="AQ45" s="239" t="str">
        <f t="shared" si="62"/>
        <v/>
      </c>
      <c r="AR45" s="239" t="str">
        <f t="shared" si="63"/>
        <v/>
      </c>
      <c r="AS45" s="239" t="str">
        <f t="shared" si="64"/>
        <v/>
      </c>
      <c r="AT45" s="239" t="str">
        <f t="shared" si="65"/>
        <v/>
      </c>
      <c r="AU45" s="239" t="str">
        <f t="shared" si="37"/>
        <v/>
      </c>
      <c r="AV45" s="239" t="str">
        <f t="shared" si="38"/>
        <v/>
      </c>
      <c r="AW45" s="239" t="str">
        <f t="shared" si="39"/>
        <v/>
      </c>
      <c r="AX45" s="239" t="str">
        <f t="shared" si="40"/>
        <v/>
      </c>
      <c r="AY45" s="239" t="str">
        <f t="shared" si="41"/>
        <v/>
      </c>
      <c r="AZ45" s="239" t="str">
        <f t="shared" si="42"/>
        <v/>
      </c>
      <c r="BA45" s="239" t="str">
        <f t="shared" si="43"/>
        <v/>
      </c>
      <c r="BB45" s="239" t="str">
        <f t="shared" si="44"/>
        <v/>
      </c>
      <c r="BC45" s="239" t="str">
        <f t="shared" si="45"/>
        <v/>
      </c>
      <c r="BD45" s="239" t="str">
        <f t="shared" si="46"/>
        <v/>
      </c>
      <c r="BE45" s="239" t="str">
        <f t="shared" si="47"/>
        <v/>
      </c>
      <c r="BF45" s="239" t="str">
        <f t="shared" si="48"/>
        <v/>
      </c>
      <c r="BG45" s="239" t="str">
        <f t="shared" si="49"/>
        <v/>
      </c>
      <c r="BH45" s="239" t="str">
        <f t="shared" si="50"/>
        <v/>
      </c>
      <c r="BI45" s="239" t="str">
        <f t="shared" si="51"/>
        <v/>
      </c>
      <c r="BJ45" s="239" t="str">
        <f t="shared" si="52"/>
        <v/>
      </c>
      <c r="BK45" s="239" t="str">
        <f t="shared" si="53"/>
        <v/>
      </c>
      <c r="BL45" s="239" t="str">
        <f t="shared" si="54"/>
        <v/>
      </c>
      <c r="BN45" s="239" t="str">
        <f t="shared" si="66"/>
        <v/>
      </c>
      <c r="BO45" s="239" t="str">
        <f t="shared" si="67"/>
        <v/>
      </c>
      <c r="BP45" s="239" t="str">
        <f t="shared" si="68"/>
        <v/>
      </c>
      <c r="BQ45" s="239" t="str">
        <f t="shared" si="69"/>
        <v/>
      </c>
      <c r="BR45" s="239" t="str">
        <f t="shared" si="70"/>
        <v/>
      </c>
      <c r="BS45" s="239" t="str">
        <f t="shared" si="71"/>
        <v/>
      </c>
      <c r="BT45" s="239" t="str">
        <f t="shared" si="72"/>
        <v/>
      </c>
      <c r="BU45" s="239" t="str">
        <f t="shared" si="73"/>
        <v/>
      </c>
      <c r="BV45" s="239" t="str">
        <f t="shared" si="74"/>
        <v/>
      </c>
      <c r="BW45" s="239" t="str">
        <f t="shared" si="75"/>
        <v/>
      </c>
      <c r="BX45" s="239" t="str">
        <f t="shared" si="76"/>
        <v/>
      </c>
      <c r="BY45" s="239" t="str">
        <f t="shared" si="77"/>
        <v/>
      </c>
      <c r="BZ45" s="239" t="str">
        <f t="shared" si="78"/>
        <v/>
      </c>
      <c r="CA45" s="239" t="str">
        <f t="shared" si="79"/>
        <v/>
      </c>
      <c r="CB45" s="239" t="str">
        <f t="shared" si="80"/>
        <v/>
      </c>
      <c r="CC45" s="239" t="str">
        <f t="shared" si="81"/>
        <v/>
      </c>
      <c r="CD45" s="239" t="str">
        <f t="shared" si="82"/>
        <v/>
      </c>
      <c r="CE45" s="239" t="str">
        <f t="shared" si="83"/>
        <v/>
      </c>
      <c r="CF45" s="239" t="str">
        <f t="shared" si="84"/>
        <v/>
      </c>
      <c r="CG45" s="239" t="str">
        <f t="shared" si="85"/>
        <v/>
      </c>
      <c r="CH45" s="239" t="str">
        <f t="shared" si="86"/>
        <v/>
      </c>
      <c r="CI45" s="239" t="str">
        <f t="shared" si="87"/>
        <v/>
      </c>
      <c r="CJ45" s="239" t="str">
        <f t="shared" si="88"/>
        <v/>
      </c>
      <c r="CK45" s="239" t="str">
        <f t="shared" si="89"/>
        <v/>
      </c>
      <c r="CL45" s="239" t="str">
        <f t="shared" si="90"/>
        <v/>
      </c>
      <c r="CM45" s="239" t="str">
        <f t="shared" si="91"/>
        <v/>
      </c>
      <c r="CN45" s="239" t="str">
        <f t="shared" si="92"/>
        <v/>
      </c>
      <c r="CP45" s="239" t="str">
        <f t="shared" si="93"/>
        <v/>
      </c>
      <c r="CQ45" s="239" t="str">
        <f t="shared" si="94"/>
        <v/>
      </c>
      <c r="CR45" s="239" t="str">
        <f t="shared" si="95"/>
        <v/>
      </c>
      <c r="CS45" s="239" t="str">
        <f t="shared" si="96"/>
        <v/>
      </c>
      <c r="CT45" s="239" t="str">
        <f t="shared" si="97"/>
        <v/>
      </c>
      <c r="CU45" s="239" t="str">
        <f t="shared" si="98"/>
        <v/>
      </c>
      <c r="CV45" s="239" t="str">
        <f t="shared" si="99"/>
        <v/>
      </c>
      <c r="CW45" s="239" t="str">
        <f t="shared" si="100"/>
        <v/>
      </c>
      <c r="CX45" s="239" t="str">
        <f t="shared" si="101"/>
        <v/>
      </c>
      <c r="CY45" s="239" t="str">
        <f t="shared" si="102"/>
        <v/>
      </c>
      <c r="CZ45" s="239" t="str">
        <f t="shared" si="103"/>
        <v/>
      </c>
      <c r="DA45" s="239" t="str">
        <f t="shared" si="104"/>
        <v/>
      </c>
      <c r="DB45" s="239" t="str">
        <f t="shared" si="105"/>
        <v/>
      </c>
      <c r="DC45" s="239" t="str">
        <f t="shared" si="106"/>
        <v/>
      </c>
      <c r="DD45" s="239" t="str">
        <f t="shared" si="107"/>
        <v/>
      </c>
      <c r="DE45" s="239" t="str">
        <f t="shared" si="108"/>
        <v/>
      </c>
      <c r="DF45" s="239" t="str">
        <f t="shared" si="109"/>
        <v/>
      </c>
      <c r="DG45" s="239" t="str">
        <f t="shared" si="110"/>
        <v/>
      </c>
      <c r="DH45" s="239" t="str">
        <f t="shared" si="111"/>
        <v/>
      </c>
      <c r="DI45" s="239" t="str">
        <f t="shared" si="112"/>
        <v/>
      </c>
      <c r="DJ45" s="239" t="str">
        <f t="shared" si="113"/>
        <v/>
      </c>
      <c r="DK45" s="239" t="str">
        <f t="shared" si="114"/>
        <v/>
      </c>
      <c r="DL45" s="239" t="str">
        <f t="shared" si="115"/>
        <v/>
      </c>
      <c r="DM45" s="239" t="str">
        <f t="shared" si="116"/>
        <v/>
      </c>
      <c r="DN45" s="239" t="str">
        <f t="shared" si="117"/>
        <v/>
      </c>
      <c r="DO45" s="239" t="str">
        <f t="shared" si="118"/>
        <v/>
      </c>
      <c r="DP45" s="239" t="str">
        <f t="shared" si="119"/>
        <v/>
      </c>
    </row>
    <row r="46" spans="1:2048 2053:3059 3077:4094 4112:5120 5123:6143 6146:7167 7169:8189 8194:9200 9218:10235 10253:12287 12290:14335 14337:16293" ht="35.25" hidden="1" customHeight="1" x14ac:dyDescent="0.25">
      <c r="A46" s="53" t="s">
        <v>4519</v>
      </c>
      <c r="B46" s="53">
        <v>12</v>
      </c>
      <c r="C46" s="53" t="s">
        <v>42</v>
      </c>
      <c r="D46" s="53" t="s">
        <v>240</v>
      </c>
      <c r="E46" s="53">
        <v>0</v>
      </c>
      <c r="F46" s="53" t="s">
        <v>277</v>
      </c>
      <c r="G46" s="53" t="str">
        <f t="shared" si="56"/>
        <v>12-2</v>
      </c>
      <c r="H46" s="53" t="s">
        <v>94</v>
      </c>
      <c r="I46" s="53" t="s">
        <v>76</v>
      </c>
      <c r="J46" s="53" t="s">
        <v>80</v>
      </c>
      <c r="K46" s="53" t="s">
        <v>80</v>
      </c>
      <c r="L46" s="53" t="s">
        <v>80</v>
      </c>
      <c r="M46" s="53" t="s">
        <v>80</v>
      </c>
      <c r="N46" s="53" t="s">
        <v>80</v>
      </c>
      <c r="O46" s="53" t="s">
        <v>80</v>
      </c>
      <c r="P46" s="53" t="s">
        <v>278</v>
      </c>
      <c r="Q46" s="52">
        <v>0.4</v>
      </c>
      <c r="R46" s="52">
        <f>+Q46*Q44</f>
        <v>0.2</v>
      </c>
      <c r="S46" s="53">
        <v>6</v>
      </c>
      <c r="T46" s="53" t="s">
        <v>84</v>
      </c>
      <c r="U46" s="53" t="s">
        <v>279</v>
      </c>
      <c r="V46" s="23">
        <v>44928</v>
      </c>
      <c r="W46" s="23">
        <v>45291</v>
      </c>
      <c r="X46" s="53" t="s">
        <v>246</v>
      </c>
      <c r="Y46" s="49" t="s">
        <v>87</v>
      </c>
      <c r="Z46" s="59" t="s">
        <v>100</v>
      </c>
      <c r="AA46" s="52">
        <v>1</v>
      </c>
      <c r="AB46" s="23" t="s">
        <v>281</v>
      </c>
      <c r="AC46" s="23">
        <v>45291</v>
      </c>
      <c r="AD46" s="52">
        <v>1</v>
      </c>
      <c r="AE46" s="23" t="s">
        <v>280</v>
      </c>
      <c r="AF46" s="23">
        <v>45291</v>
      </c>
      <c r="AG46" s="52" t="s">
        <v>79</v>
      </c>
      <c r="AH46" s="52">
        <v>1</v>
      </c>
      <c r="AI46" s="52">
        <f t="shared" si="36"/>
        <v>0.2</v>
      </c>
      <c r="AJ46" s="52">
        <f t="shared" si="124"/>
        <v>1</v>
      </c>
      <c r="AK46" s="52"/>
      <c r="AL46" s="239" t="str">
        <f t="shared" si="57"/>
        <v/>
      </c>
      <c r="AM46" s="239" t="str">
        <f t="shared" si="58"/>
        <v/>
      </c>
      <c r="AN46" s="239" t="str">
        <f t="shared" si="59"/>
        <v/>
      </c>
      <c r="AO46" s="239" t="str">
        <f t="shared" si="60"/>
        <v/>
      </c>
      <c r="AP46" s="239" t="str">
        <f t="shared" si="61"/>
        <v/>
      </c>
      <c r="AQ46" s="239" t="str">
        <f t="shared" si="62"/>
        <v/>
      </c>
      <c r="AR46" s="239" t="str">
        <f t="shared" si="63"/>
        <v/>
      </c>
      <c r="AS46" s="239" t="str">
        <f t="shared" si="64"/>
        <v/>
      </c>
      <c r="AT46" s="239" t="str">
        <f t="shared" si="65"/>
        <v/>
      </c>
      <c r="AU46" s="239" t="str">
        <f t="shared" si="37"/>
        <v/>
      </c>
      <c r="AV46" s="239" t="str">
        <f t="shared" si="38"/>
        <v/>
      </c>
      <c r="AW46" s="239" t="str">
        <f t="shared" si="39"/>
        <v/>
      </c>
      <c r="AX46" s="239" t="str">
        <f t="shared" si="40"/>
        <v/>
      </c>
      <c r="AY46" s="239" t="str">
        <f t="shared" si="41"/>
        <v/>
      </c>
      <c r="AZ46" s="239" t="str">
        <f t="shared" si="42"/>
        <v/>
      </c>
      <c r="BA46" s="239" t="str">
        <f t="shared" si="43"/>
        <v/>
      </c>
      <c r="BB46" s="239" t="str">
        <f t="shared" si="44"/>
        <v/>
      </c>
      <c r="BC46" s="239" t="str">
        <f t="shared" si="45"/>
        <v/>
      </c>
      <c r="BD46" s="239" t="str">
        <f t="shared" si="46"/>
        <v/>
      </c>
      <c r="BE46" s="239" t="str">
        <f t="shared" si="47"/>
        <v/>
      </c>
      <c r="BF46" s="239" t="str">
        <f t="shared" si="48"/>
        <v/>
      </c>
      <c r="BG46" s="239" t="str">
        <f t="shared" si="49"/>
        <v/>
      </c>
      <c r="BH46" s="239" t="str">
        <f t="shared" si="50"/>
        <v/>
      </c>
      <c r="BI46" s="239" t="str">
        <f t="shared" si="51"/>
        <v/>
      </c>
      <c r="BJ46" s="239" t="str">
        <f t="shared" si="52"/>
        <v/>
      </c>
      <c r="BK46" s="239" t="str">
        <f t="shared" si="53"/>
        <v/>
      </c>
      <c r="BL46" s="239" t="str">
        <f t="shared" si="54"/>
        <v/>
      </c>
      <c r="BN46" s="239" t="str">
        <f t="shared" si="66"/>
        <v/>
      </c>
      <c r="BO46" s="239" t="str">
        <f t="shared" si="67"/>
        <v/>
      </c>
      <c r="BP46" s="239" t="str">
        <f t="shared" si="68"/>
        <v/>
      </c>
      <c r="BQ46" s="239" t="str">
        <f t="shared" si="69"/>
        <v/>
      </c>
      <c r="BR46" s="239" t="str">
        <f t="shared" si="70"/>
        <v/>
      </c>
      <c r="BS46" s="239" t="str">
        <f t="shared" si="71"/>
        <v/>
      </c>
      <c r="BT46" s="239" t="str">
        <f t="shared" si="72"/>
        <v/>
      </c>
      <c r="BU46" s="239" t="str">
        <f t="shared" si="73"/>
        <v/>
      </c>
      <c r="BV46" s="239" t="str">
        <f t="shared" si="74"/>
        <v/>
      </c>
      <c r="BW46" s="239" t="str">
        <f t="shared" si="75"/>
        <v/>
      </c>
      <c r="BX46" s="239" t="str">
        <f t="shared" si="76"/>
        <v/>
      </c>
      <c r="BY46" s="239" t="str">
        <f t="shared" si="77"/>
        <v/>
      </c>
      <c r="BZ46" s="239" t="str">
        <f t="shared" si="78"/>
        <v/>
      </c>
      <c r="CA46" s="239" t="str">
        <f t="shared" si="79"/>
        <v/>
      </c>
      <c r="CB46" s="239" t="str">
        <f t="shared" si="80"/>
        <v/>
      </c>
      <c r="CC46" s="239" t="str">
        <f t="shared" si="81"/>
        <v/>
      </c>
      <c r="CD46" s="239" t="str">
        <f t="shared" si="82"/>
        <v/>
      </c>
      <c r="CE46" s="239" t="str">
        <f t="shared" si="83"/>
        <v/>
      </c>
      <c r="CF46" s="239" t="str">
        <f t="shared" si="84"/>
        <v/>
      </c>
      <c r="CG46" s="239" t="str">
        <f t="shared" si="85"/>
        <v/>
      </c>
      <c r="CH46" s="239" t="str">
        <f t="shared" si="86"/>
        <v/>
      </c>
      <c r="CI46" s="239" t="str">
        <f t="shared" si="87"/>
        <v/>
      </c>
      <c r="CJ46" s="239" t="str">
        <f t="shared" si="88"/>
        <v/>
      </c>
      <c r="CK46" s="239" t="str">
        <f t="shared" si="89"/>
        <v/>
      </c>
      <c r="CL46" s="239" t="str">
        <f t="shared" si="90"/>
        <v/>
      </c>
      <c r="CM46" s="239" t="str">
        <f t="shared" si="91"/>
        <v/>
      </c>
      <c r="CN46" s="239" t="str">
        <f t="shared" si="92"/>
        <v/>
      </c>
      <c r="CP46" s="239" t="str">
        <f t="shared" si="93"/>
        <v/>
      </c>
      <c r="CQ46" s="239" t="str">
        <f t="shared" si="94"/>
        <v/>
      </c>
      <c r="CR46" s="239" t="str">
        <f t="shared" si="95"/>
        <v/>
      </c>
      <c r="CS46" s="239" t="str">
        <f t="shared" si="96"/>
        <v/>
      </c>
      <c r="CT46" s="239" t="str">
        <f t="shared" si="97"/>
        <v/>
      </c>
      <c r="CU46" s="239" t="str">
        <f t="shared" si="98"/>
        <v/>
      </c>
      <c r="CV46" s="239" t="str">
        <f t="shared" si="99"/>
        <v/>
      </c>
      <c r="CW46" s="239" t="str">
        <f t="shared" si="100"/>
        <v/>
      </c>
      <c r="CX46" s="239" t="str">
        <f t="shared" si="101"/>
        <v/>
      </c>
      <c r="CY46" s="239" t="str">
        <f t="shared" si="102"/>
        <v/>
      </c>
      <c r="CZ46" s="239" t="str">
        <f t="shared" si="103"/>
        <v/>
      </c>
      <c r="DA46" s="239" t="str">
        <f t="shared" si="104"/>
        <v/>
      </c>
      <c r="DB46" s="239" t="str">
        <f t="shared" si="105"/>
        <v/>
      </c>
      <c r="DC46" s="239" t="str">
        <f t="shared" si="106"/>
        <v/>
      </c>
      <c r="DD46" s="239" t="str">
        <f t="shared" si="107"/>
        <v/>
      </c>
      <c r="DE46" s="239" t="str">
        <f t="shared" si="108"/>
        <v/>
      </c>
      <c r="DF46" s="239" t="str">
        <f t="shared" si="109"/>
        <v/>
      </c>
      <c r="DG46" s="239" t="str">
        <f t="shared" si="110"/>
        <v/>
      </c>
      <c r="DH46" s="239" t="str">
        <f t="shared" si="111"/>
        <v/>
      </c>
      <c r="DI46" s="239" t="str">
        <f t="shared" si="112"/>
        <v/>
      </c>
      <c r="DJ46" s="239" t="str">
        <f t="shared" si="113"/>
        <v/>
      </c>
      <c r="DK46" s="239" t="str">
        <f t="shared" si="114"/>
        <v/>
      </c>
      <c r="DL46" s="239" t="str">
        <f t="shared" si="115"/>
        <v/>
      </c>
      <c r="DM46" s="239" t="str">
        <f t="shared" si="116"/>
        <v/>
      </c>
      <c r="DN46" s="239" t="str">
        <f t="shared" si="117"/>
        <v/>
      </c>
      <c r="DO46" s="239" t="str">
        <f t="shared" si="118"/>
        <v/>
      </c>
      <c r="DP46" s="239" t="str">
        <f t="shared" si="119"/>
        <v/>
      </c>
    </row>
    <row r="47" spans="1:2048 2053:3059 3077:4094 4112:5120 5123:6143 6146:7167 7169:8189 8194:9200 9218:10235 10253:12287 12290:14335 14337:16293" ht="35.25" hidden="1" customHeight="1" x14ac:dyDescent="0.25">
      <c r="A47" s="53" t="s">
        <v>4519</v>
      </c>
      <c r="B47" s="53">
        <v>12</v>
      </c>
      <c r="C47" s="53" t="s">
        <v>42</v>
      </c>
      <c r="D47" s="53" t="s">
        <v>240</v>
      </c>
      <c r="E47" s="53">
        <v>0</v>
      </c>
      <c r="F47" s="53" t="s">
        <v>282</v>
      </c>
      <c r="G47" s="53" t="str">
        <f t="shared" si="56"/>
        <v>12-2</v>
      </c>
      <c r="H47" s="53" t="s">
        <v>94</v>
      </c>
      <c r="I47" s="53" t="s">
        <v>76</v>
      </c>
      <c r="J47" s="53" t="s">
        <v>80</v>
      </c>
      <c r="K47" s="53" t="s">
        <v>80</v>
      </c>
      <c r="L47" s="53" t="s">
        <v>80</v>
      </c>
      <c r="M47" s="53" t="s">
        <v>80</v>
      </c>
      <c r="N47" s="53" t="s">
        <v>80</v>
      </c>
      <c r="O47" s="53" t="s">
        <v>80</v>
      </c>
      <c r="P47" s="53" t="s">
        <v>283</v>
      </c>
      <c r="Q47" s="52">
        <v>0.2</v>
      </c>
      <c r="R47" s="52">
        <f>+Q47*Q44</f>
        <v>0.1</v>
      </c>
      <c r="S47" s="53">
        <v>6</v>
      </c>
      <c r="T47" s="53" t="s">
        <v>84</v>
      </c>
      <c r="U47" s="53" t="s">
        <v>284</v>
      </c>
      <c r="V47" s="23">
        <v>44958</v>
      </c>
      <c r="W47" s="23">
        <v>45291</v>
      </c>
      <c r="X47" s="53" t="s">
        <v>246</v>
      </c>
      <c r="Y47" s="49" t="s">
        <v>87</v>
      </c>
      <c r="Z47" s="59" t="s">
        <v>100</v>
      </c>
      <c r="AA47" s="52">
        <v>1</v>
      </c>
      <c r="AB47" s="23" t="s">
        <v>286</v>
      </c>
      <c r="AC47" s="23">
        <v>45291</v>
      </c>
      <c r="AD47" s="52">
        <v>1</v>
      </c>
      <c r="AE47" s="23" t="s">
        <v>285</v>
      </c>
      <c r="AF47" s="23">
        <v>45291</v>
      </c>
      <c r="AG47" s="52" t="s">
        <v>79</v>
      </c>
      <c r="AH47" s="52">
        <v>1</v>
      </c>
      <c r="AI47" s="52">
        <f t="shared" si="36"/>
        <v>0.1</v>
      </c>
      <c r="AJ47" s="52">
        <f t="shared" si="124"/>
        <v>1</v>
      </c>
      <c r="AK47" s="52"/>
      <c r="AL47" s="239" t="str">
        <f t="shared" si="57"/>
        <v/>
      </c>
      <c r="AM47" s="239" t="str">
        <f t="shared" si="58"/>
        <v/>
      </c>
      <c r="AN47" s="239" t="str">
        <f t="shared" si="59"/>
        <v/>
      </c>
      <c r="AO47" s="239" t="str">
        <f t="shared" si="60"/>
        <v/>
      </c>
      <c r="AP47" s="239" t="str">
        <f t="shared" si="61"/>
        <v/>
      </c>
      <c r="AQ47" s="239" t="str">
        <f t="shared" si="62"/>
        <v/>
      </c>
      <c r="AR47" s="239" t="str">
        <f t="shared" si="63"/>
        <v/>
      </c>
      <c r="AS47" s="239" t="str">
        <f t="shared" si="64"/>
        <v/>
      </c>
      <c r="AT47" s="239" t="str">
        <f t="shared" si="65"/>
        <v/>
      </c>
      <c r="AU47" s="239" t="str">
        <f t="shared" si="37"/>
        <v/>
      </c>
      <c r="AV47" s="239" t="str">
        <f t="shared" si="38"/>
        <v/>
      </c>
      <c r="AW47" s="239" t="str">
        <f t="shared" si="39"/>
        <v/>
      </c>
      <c r="AX47" s="239" t="str">
        <f t="shared" si="40"/>
        <v/>
      </c>
      <c r="AY47" s="239" t="str">
        <f t="shared" si="41"/>
        <v/>
      </c>
      <c r="AZ47" s="239" t="str">
        <f t="shared" si="42"/>
        <v/>
      </c>
      <c r="BA47" s="239" t="str">
        <f t="shared" si="43"/>
        <v/>
      </c>
      <c r="BB47" s="239" t="str">
        <f t="shared" si="44"/>
        <v/>
      </c>
      <c r="BC47" s="239" t="str">
        <f t="shared" si="45"/>
        <v/>
      </c>
      <c r="BD47" s="239" t="str">
        <f t="shared" si="46"/>
        <v/>
      </c>
      <c r="BE47" s="239" t="str">
        <f t="shared" si="47"/>
        <v/>
      </c>
      <c r="BF47" s="239" t="str">
        <f t="shared" si="48"/>
        <v/>
      </c>
      <c r="BG47" s="239" t="str">
        <f t="shared" si="49"/>
        <v/>
      </c>
      <c r="BH47" s="239" t="str">
        <f t="shared" si="50"/>
        <v/>
      </c>
      <c r="BI47" s="239" t="str">
        <f t="shared" si="51"/>
        <v/>
      </c>
      <c r="BJ47" s="239" t="str">
        <f t="shared" si="52"/>
        <v/>
      </c>
      <c r="BK47" s="239" t="str">
        <f t="shared" si="53"/>
        <v/>
      </c>
      <c r="BL47" s="239" t="str">
        <f t="shared" si="54"/>
        <v/>
      </c>
      <c r="BN47" s="239" t="str">
        <f t="shared" si="66"/>
        <v/>
      </c>
      <c r="BO47" s="239" t="str">
        <f t="shared" si="67"/>
        <v/>
      </c>
      <c r="BP47" s="239" t="str">
        <f t="shared" si="68"/>
        <v/>
      </c>
      <c r="BQ47" s="239" t="str">
        <f t="shared" si="69"/>
        <v/>
      </c>
      <c r="BR47" s="239" t="str">
        <f t="shared" si="70"/>
        <v/>
      </c>
      <c r="BS47" s="239" t="str">
        <f t="shared" si="71"/>
        <v/>
      </c>
      <c r="BT47" s="239" t="str">
        <f t="shared" si="72"/>
        <v/>
      </c>
      <c r="BU47" s="239" t="str">
        <f t="shared" si="73"/>
        <v/>
      </c>
      <c r="BV47" s="239" t="str">
        <f t="shared" si="74"/>
        <v/>
      </c>
      <c r="BW47" s="239" t="str">
        <f t="shared" si="75"/>
        <v/>
      </c>
      <c r="BX47" s="239" t="str">
        <f t="shared" si="76"/>
        <v/>
      </c>
      <c r="BY47" s="239" t="str">
        <f t="shared" si="77"/>
        <v/>
      </c>
      <c r="BZ47" s="239" t="str">
        <f t="shared" si="78"/>
        <v/>
      </c>
      <c r="CA47" s="239" t="str">
        <f t="shared" si="79"/>
        <v/>
      </c>
      <c r="CB47" s="239" t="str">
        <f t="shared" si="80"/>
        <v/>
      </c>
      <c r="CC47" s="239" t="str">
        <f t="shared" si="81"/>
        <v/>
      </c>
      <c r="CD47" s="239" t="str">
        <f t="shared" si="82"/>
        <v/>
      </c>
      <c r="CE47" s="239" t="str">
        <f t="shared" si="83"/>
        <v/>
      </c>
      <c r="CF47" s="239" t="str">
        <f t="shared" si="84"/>
        <v/>
      </c>
      <c r="CG47" s="239" t="str">
        <f t="shared" si="85"/>
        <v/>
      </c>
      <c r="CH47" s="239" t="str">
        <f t="shared" si="86"/>
        <v/>
      </c>
      <c r="CI47" s="239" t="str">
        <f t="shared" si="87"/>
        <v/>
      </c>
      <c r="CJ47" s="239" t="str">
        <f t="shared" si="88"/>
        <v/>
      </c>
      <c r="CK47" s="239" t="str">
        <f t="shared" si="89"/>
        <v/>
      </c>
      <c r="CL47" s="239" t="str">
        <f t="shared" si="90"/>
        <v/>
      </c>
      <c r="CM47" s="239" t="str">
        <f t="shared" si="91"/>
        <v/>
      </c>
      <c r="CN47" s="239" t="str">
        <f t="shared" si="92"/>
        <v/>
      </c>
      <c r="CP47" s="239" t="str">
        <f t="shared" si="93"/>
        <v/>
      </c>
      <c r="CQ47" s="239" t="str">
        <f t="shared" si="94"/>
        <v/>
      </c>
      <c r="CR47" s="239" t="str">
        <f t="shared" si="95"/>
        <v/>
      </c>
      <c r="CS47" s="239" t="str">
        <f t="shared" si="96"/>
        <v/>
      </c>
      <c r="CT47" s="239" t="str">
        <f t="shared" si="97"/>
        <v/>
      </c>
      <c r="CU47" s="239" t="str">
        <f t="shared" si="98"/>
        <v/>
      </c>
      <c r="CV47" s="239" t="str">
        <f t="shared" si="99"/>
        <v/>
      </c>
      <c r="CW47" s="239" t="str">
        <f t="shared" si="100"/>
        <v/>
      </c>
      <c r="CX47" s="239" t="str">
        <f t="shared" si="101"/>
        <v/>
      </c>
      <c r="CY47" s="239" t="str">
        <f t="shared" si="102"/>
        <v/>
      </c>
      <c r="CZ47" s="239" t="str">
        <f t="shared" si="103"/>
        <v/>
      </c>
      <c r="DA47" s="239" t="str">
        <f t="shared" si="104"/>
        <v/>
      </c>
      <c r="DB47" s="239" t="str">
        <f t="shared" si="105"/>
        <v/>
      </c>
      <c r="DC47" s="239" t="str">
        <f t="shared" si="106"/>
        <v/>
      </c>
      <c r="DD47" s="239" t="str">
        <f t="shared" si="107"/>
        <v/>
      </c>
      <c r="DE47" s="239" t="str">
        <f t="shared" si="108"/>
        <v/>
      </c>
      <c r="DF47" s="239" t="str">
        <f t="shared" si="109"/>
        <v/>
      </c>
      <c r="DG47" s="239" t="str">
        <f t="shared" si="110"/>
        <v/>
      </c>
      <c r="DH47" s="239" t="str">
        <f t="shared" si="111"/>
        <v/>
      </c>
      <c r="DI47" s="239" t="str">
        <f t="shared" si="112"/>
        <v/>
      </c>
      <c r="DJ47" s="239" t="str">
        <f t="shared" si="113"/>
        <v/>
      </c>
      <c r="DK47" s="239" t="str">
        <f t="shared" si="114"/>
        <v/>
      </c>
      <c r="DL47" s="239" t="str">
        <f t="shared" si="115"/>
        <v/>
      </c>
      <c r="DM47" s="239" t="str">
        <f t="shared" si="116"/>
        <v/>
      </c>
      <c r="DN47" s="239" t="str">
        <f t="shared" si="117"/>
        <v/>
      </c>
      <c r="DO47" s="239" t="str">
        <f t="shared" si="118"/>
        <v/>
      </c>
      <c r="DP47" s="239" t="str">
        <f t="shared" si="119"/>
        <v/>
      </c>
    </row>
    <row r="48" spans="1:2048 2053:3059 3077:4094 4112:5120 5123:6143 6146:7167 7169:8189 8194:9200 9218:10235 10253:12287 12290:14335 14337:16293" s="3" customFormat="1" ht="35.25" hidden="1" customHeight="1" x14ac:dyDescent="0.25">
      <c r="A48" s="63" t="s">
        <v>4519</v>
      </c>
      <c r="B48" s="63">
        <v>12</v>
      </c>
      <c r="C48" s="63" t="s">
        <v>42</v>
      </c>
      <c r="D48" s="63" t="s">
        <v>240</v>
      </c>
      <c r="E48" s="63">
        <v>0</v>
      </c>
      <c r="F48" s="63" t="s">
        <v>287</v>
      </c>
      <c r="G48" s="63" t="str">
        <f t="shared" si="56"/>
        <v>12-3</v>
      </c>
      <c r="H48" s="63" t="s">
        <v>155</v>
      </c>
      <c r="I48" s="63" t="s">
        <v>155</v>
      </c>
      <c r="J48" s="63" t="s">
        <v>80</v>
      </c>
      <c r="K48" s="63" t="s">
        <v>80</v>
      </c>
      <c r="L48" s="63" t="s">
        <v>80</v>
      </c>
      <c r="M48" s="63" t="s">
        <v>80</v>
      </c>
      <c r="N48" s="63" t="s">
        <v>80</v>
      </c>
      <c r="O48" s="63" t="s">
        <v>80</v>
      </c>
      <c r="P48" s="63" t="s">
        <v>156</v>
      </c>
      <c r="Q48" s="64">
        <v>1</v>
      </c>
      <c r="R48" s="64"/>
      <c r="S48" s="65">
        <f>SUBTOTAL(9,S49:S52)</f>
        <v>1</v>
      </c>
      <c r="T48" s="63" t="s">
        <v>84</v>
      </c>
      <c r="U48" s="63" t="s">
        <v>162</v>
      </c>
      <c r="V48" s="66">
        <v>44927</v>
      </c>
      <c r="W48" s="66">
        <v>45290</v>
      </c>
      <c r="X48" s="63" t="s">
        <v>246</v>
      </c>
      <c r="Y48" s="49" t="s">
        <v>87</v>
      </c>
      <c r="Z48" s="63" t="s">
        <v>89</v>
      </c>
      <c r="AA48" s="119">
        <f>VLOOKUP(B48,RANKING!$C$15:$K$47,5,0)</f>
        <v>1</v>
      </c>
      <c r="AB48" s="23" t="str">
        <f>VLOOKUP(B48,RANKING!$C$15:$N$47,12,0)</f>
        <v xml:space="preserve">La ficha del Grupo de Trabajo de Regulación ejecutó al 100,00% las actividades programadas en otras fichas </v>
      </c>
      <c r="AC48" s="23">
        <v>45291</v>
      </c>
      <c r="AD48" s="119">
        <f>VLOOKUP(B48,RANKING!$C$15:$K$47,5,0)</f>
        <v>1</v>
      </c>
      <c r="AE48" s="23" t="str">
        <f>+AB48</f>
        <v xml:space="preserve">La ficha del Grupo de Trabajo de Regulación ejecutó al 100,00% las actividades programadas en otras fichas </v>
      </c>
      <c r="AF48" s="23">
        <v>45291</v>
      </c>
      <c r="AG48" s="406" t="s">
        <v>79</v>
      </c>
      <c r="AH48" s="119">
        <f>VLOOKUP(B48,RANKING!$C$15:$K$47,6,0)</f>
        <v>1</v>
      </c>
      <c r="AI48" s="119">
        <f>AD48*Q48</f>
        <v>1</v>
      </c>
      <c r="AJ48" s="52"/>
      <c r="AK48" s="52"/>
      <c r="AL48" s="239" t="str">
        <f t="shared" si="57"/>
        <v/>
      </c>
      <c r="AM48" s="239" t="str">
        <f t="shared" si="58"/>
        <v/>
      </c>
      <c r="AN48" s="239" t="str">
        <f t="shared" si="59"/>
        <v/>
      </c>
      <c r="AO48" s="239" t="str">
        <f t="shared" si="60"/>
        <v/>
      </c>
      <c r="AP48" s="239" t="str">
        <f t="shared" si="61"/>
        <v/>
      </c>
      <c r="AQ48" s="239" t="str">
        <f t="shared" si="62"/>
        <v/>
      </c>
      <c r="AR48" s="239" t="str">
        <f t="shared" si="63"/>
        <v/>
      </c>
      <c r="AS48" s="239" t="str">
        <f t="shared" si="64"/>
        <v/>
      </c>
      <c r="AT48" s="239" t="str">
        <f t="shared" si="65"/>
        <v/>
      </c>
      <c r="AU48" s="239" t="str">
        <f t="shared" si="37"/>
        <v/>
      </c>
      <c r="AV48" s="239" t="str">
        <f t="shared" si="38"/>
        <v/>
      </c>
      <c r="AW48" s="239" t="str">
        <f t="shared" si="39"/>
        <v/>
      </c>
      <c r="AX48" s="239" t="str">
        <f t="shared" si="40"/>
        <v/>
      </c>
      <c r="AY48" s="239" t="str">
        <f t="shared" si="41"/>
        <v/>
      </c>
      <c r="AZ48" s="239" t="str">
        <f t="shared" si="42"/>
        <v/>
      </c>
      <c r="BA48" s="239" t="str">
        <f t="shared" si="43"/>
        <v/>
      </c>
      <c r="BB48" s="239" t="str">
        <f t="shared" si="44"/>
        <v/>
      </c>
      <c r="BC48" s="239" t="str">
        <f t="shared" si="45"/>
        <v/>
      </c>
      <c r="BD48" s="239" t="str">
        <f t="shared" si="46"/>
        <v/>
      </c>
      <c r="BE48" s="239" t="str">
        <f t="shared" si="47"/>
        <v/>
      </c>
      <c r="BF48" s="239" t="str">
        <f t="shared" si="48"/>
        <v/>
      </c>
      <c r="BG48" s="239" t="str">
        <f t="shared" si="49"/>
        <v/>
      </c>
      <c r="BH48" s="239" t="str">
        <f t="shared" si="50"/>
        <v/>
      </c>
      <c r="BI48" s="239" t="str">
        <f t="shared" si="51"/>
        <v/>
      </c>
      <c r="BJ48" s="239" t="str">
        <f t="shared" si="52"/>
        <v/>
      </c>
      <c r="BK48" s="239" t="str">
        <f t="shared" si="53"/>
        <v/>
      </c>
      <c r="BL48" s="239" t="str">
        <f t="shared" si="54"/>
        <v/>
      </c>
      <c r="BM48" s="82"/>
      <c r="BN48" s="239" t="str">
        <f t="shared" si="66"/>
        <v/>
      </c>
      <c r="BO48" s="239" t="str">
        <f t="shared" si="67"/>
        <v/>
      </c>
      <c r="BP48" s="239" t="str">
        <f t="shared" si="68"/>
        <v/>
      </c>
      <c r="BQ48" s="239" t="str">
        <f t="shared" si="69"/>
        <v/>
      </c>
      <c r="BR48" s="239" t="str">
        <f t="shared" si="70"/>
        <v/>
      </c>
      <c r="BS48" s="239" t="str">
        <f t="shared" si="71"/>
        <v/>
      </c>
      <c r="BT48" s="239" t="str">
        <f t="shared" si="72"/>
        <v/>
      </c>
      <c r="BU48" s="239" t="str">
        <f t="shared" si="73"/>
        <v/>
      </c>
      <c r="BV48" s="239" t="str">
        <f t="shared" si="74"/>
        <v/>
      </c>
      <c r="BW48" s="239" t="str">
        <f t="shared" si="75"/>
        <v/>
      </c>
      <c r="BX48" s="239" t="str">
        <f t="shared" si="76"/>
        <v/>
      </c>
      <c r="BY48" s="239" t="str">
        <f t="shared" si="77"/>
        <v/>
      </c>
      <c r="BZ48" s="239" t="str">
        <f t="shared" si="78"/>
        <v/>
      </c>
      <c r="CA48" s="239" t="str">
        <f t="shared" si="79"/>
        <v/>
      </c>
      <c r="CB48" s="239" t="str">
        <f t="shared" si="80"/>
        <v/>
      </c>
      <c r="CC48" s="239" t="str">
        <f t="shared" si="81"/>
        <v/>
      </c>
      <c r="CD48" s="239" t="str">
        <f t="shared" si="82"/>
        <v/>
      </c>
      <c r="CE48" s="239" t="str">
        <f t="shared" si="83"/>
        <v/>
      </c>
      <c r="CF48" s="239" t="str">
        <f t="shared" si="84"/>
        <v/>
      </c>
      <c r="CG48" s="239" t="str">
        <f t="shared" si="85"/>
        <v/>
      </c>
      <c r="CH48" s="239" t="str">
        <f t="shared" si="86"/>
        <v/>
      </c>
      <c r="CI48" s="239" t="str">
        <f t="shared" si="87"/>
        <v/>
      </c>
      <c r="CJ48" s="239" t="str">
        <f t="shared" si="88"/>
        <v/>
      </c>
      <c r="CK48" s="239" t="str">
        <f t="shared" si="89"/>
        <v/>
      </c>
      <c r="CL48" s="239" t="str">
        <f t="shared" si="90"/>
        <v/>
      </c>
      <c r="CM48" s="239" t="str">
        <f t="shared" si="91"/>
        <v/>
      </c>
      <c r="CN48" s="239" t="str">
        <f t="shared" si="92"/>
        <v/>
      </c>
      <c r="CP48" s="239" t="str">
        <f t="shared" si="93"/>
        <v/>
      </c>
      <c r="CQ48" s="239" t="str">
        <f t="shared" si="94"/>
        <v/>
      </c>
      <c r="CR48" s="239" t="str">
        <f t="shared" si="95"/>
        <v/>
      </c>
      <c r="CS48" s="239" t="str">
        <f t="shared" si="96"/>
        <v/>
      </c>
      <c r="CT48" s="239" t="str">
        <f t="shared" si="97"/>
        <v/>
      </c>
      <c r="CU48" s="239" t="str">
        <f t="shared" si="98"/>
        <v/>
      </c>
      <c r="CV48" s="239" t="str">
        <f t="shared" si="99"/>
        <v/>
      </c>
      <c r="CW48" s="239" t="str">
        <f t="shared" si="100"/>
        <v/>
      </c>
      <c r="CX48" s="239" t="str">
        <f t="shared" si="101"/>
        <v/>
      </c>
      <c r="CY48" s="239" t="str">
        <f t="shared" si="102"/>
        <v/>
      </c>
      <c r="CZ48" s="239" t="str">
        <f t="shared" si="103"/>
        <v/>
      </c>
      <c r="DA48" s="239" t="str">
        <f t="shared" si="104"/>
        <v/>
      </c>
      <c r="DB48" s="239" t="str">
        <f t="shared" si="105"/>
        <v/>
      </c>
      <c r="DC48" s="239" t="str">
        <f t="shared" si="106"/>
        <v/>
      </c>
      <c r="DD48" s="239" t="str">
        <f t="shared" si="107"/>
        <v/>
      </c>
      <c r="DE48" s="239" t="str">
        <f t="shared" si="108"/>
        <v/>
      </c>
      <c r="DF48" s="239" t="str">
        <f t="shared" si="109"/>
        <v/>
      </c>
      <c r="DG48" s="239" t="str">
        <f t="shared" si="110"/>
        <v/>
      </c>
      <c r="DH48" s="239" t="str">
        <f t="shared" si="111"/>
        <v/>
      </c>
      <c r="DI48" s="239" t="str">
        <f t="shared" si="112"/>
        <v/>
      </c>
      <c r="DJ48" s="239" t="str">
        <f t="shared" si="113"/>
        <v/>
      </c>
      <c r="DK48" s="239" t="str">
        <f t="shared" si="114"/>
        <v/>
      </c>
      <c r="DL48" s="239" t="str">
        <f t="shared" si="115"/>
        <v/>
      </c>
      <c r="DM48" s="239" t="str">
        <f t="shared" si="116"/>
        <v/>
      </c>
      <c r="DN48" s="239" t="str">
        <f t="shared" si="117"/>
        <v/>
      </c>
      <c r="DO48" s="239" t="str">
        <f t="shared" si="118"/>
        <v/>
      </c>
      <c r="DP48" s="239" t="str">
        <f t="shared" si="119"/>
        <v/>
      </c>
      <c r="DQ48" s="82"/>
      <c r="DS48" s="7"/>
      <c r="DT48" s="82"/>
      <c r="DV48" s="7"/>
      <c r="DW48" s="82"/>
      <c r="DX48" s="82"/>
      <c r="DY48" s="83"/>
      <c r="EA48" s="82"/>
      <c r="EB48" s="80"/>
      <c r="EC48" s="81"/>
      <c r="ED48" s="82"/>
      <c r="EG48" s="82"/>
      <c r="EH48" s="82"/>
      <c r="EJ48" s="82"/>
      <c r="EM48" s="82"/>
      <c r="EP48" s="82"/>
      <c r="EQ48" s="82"/>
      <c r="EV48" s="82"/>
      <c r="EY48" s="82"/>
      <c r="EZ48" s="82"/>
      <c r="FA48" s="82"/>
      <c r="FB48" s="82"/>
      <c r="FC48" s="82"/>
      <c r="FD48" s="82"/>
      <c r="FE48" s="82"/>
      <c r="FW48" s="82"/>
      <c r="FX48" s="82"/>
      <c r="FY48" s="6"/>
      <c r="GB48" s="7"/>
      <c r="GC48" s="7"/>
      <c r="GH48" s="82"/>
      <c r="GJ48" s="7"/>
      <c r="GK48" s="82"/>
      <c r="GM48" s="7"/>
      <c r="GN48" s="82"/>
      <c r="GO48" s="82"/>
      <c r="GP48" s="83"/>
      <c r="GR48" s="82"/>
      <c r="GS48" s="80"/>
      <c r="GT48" s="81"/>
      <c r="GU48" s="82"/>
      <c r="GX48" s="82"/>
      <c r="GY48" s="82"/>
      <c r="HA48" s="82"/>
      <c r="HD48" s="82"/>
      <c r="HG48" s="82"/>
      <c r="HH48" s="82"/>
      <c r="HM48" s="82"/>
      <c r="HP48" s="82"/>
      <c r="HQ48" s="82"/>
      <c r="HR48" s="82"/>
      <c r="HS48" s="82"/>
      <c r="HT48" s="82"/>
      <c r="HU48" s="82"/>
      <c r="HV48" s="82"/>
      <c r="IN48" s="82"/>
      <c r="IO48" s="82"/>
      <c r="IP48" s="6"/>
      <c r="IS48" s="7"/>
      <c r="IT48" s="7"/>
      <c r="IY48" s="82"/>
      <c r="JA48" s="7"/>
      <c r="JB48" s="82"/>
      <c r="JD48" s="7"/>
      <c r="JE48" s="82"/>
      <c r="JF48" s="82"/>
      <c r="JG48" s="83"/>
      <c r="JI48" s="82"/>
      <c r="JJ48" s="80"/>
      <c r="JK48" s="81"/>
      <c r="JL48" s="82"/>
      <c r="JO48" s="82"/>
      <c r="JP48" s="82"/>
      <c r="JR48" s="82"/>
      <c r="JU48" s="82"/>
      <c r="JX48" s="82"/>
      <c r="JY48" s="82"/>
      <c r="KD48" s="82"/>
      <c r="KG48" s="82"/>
      <c r="KH48" s="82"/>
      <c r="KI48" s="82"/>
      <c r="KJ48" s="82"/>
      <c r="KK48" s="82"/>
      <c r="KL48" s="82"/>
      <c r="KM48" s="82"/>
      <c r="LE48" s="82"/>
      <c r="LF48" s="82"/>
      <c r="LG48" s="6"/>
      <c r="LJ48" s="7"/>
      <c r="LK48" s="7"/>
      <c r="LP48" s="82"/>
      <c r="LR48" s="7"/>
      <c r="LS48" s="82"/>
      <c r="LU48" s="7"/>
      <c r="LV48" s="82"/>
      <c r="LW48" s="82"/>
      <c r="LX48" s="83"/>
      <c r="LZ48" s="82"/>
      <c r="MA48" s="80"/>
      <c r="MB48" s="81"/>
      <c r="MC48" s="82"/>
      <c r="MF48" s="82"/>
      <c r="MG48" s="82"/>
      <c r="MI48" s="82"/>
      <c r="ML48" s="82"/>
      <c r="MO48" s="82"/>
      <c r="MP48" s="82"/>
      <c r="MU48" s="82"/>
      <c r="MX48" s="82"/>
      <c r="MY48" s="82"/>
      <c r="MZ48" s="82"/>
      <c r="NA48" s="82"/>
      <c r="NB48" s="82"/>
      <c r="NC48" s="82"/>
      <c r="ND48" s="82"/>
      <c r="NV48" s="82"/>
      <c r="NW48" s="82"/>
      <c r="NX48" s="6"/>
      <c r="OA48" s="7"/>
      <c r="OB48" s="7"/>
      <c r="OG48" s="82"/>
      <c r="OI48" s="7"/>
      <c r="OJ48" s="82"/>
      <c r="OL48" s="7"/>
      <c r="OM48" s="82"/>
      <c r="ON48" s="82"/>
      <c r="OO48" s="83"/>
      <c r="OQ48" s="82"/>
      <c r="OR48" s="80"/>
      <c r="OS48" s="81"/>
      <c r="OT48" s="82"/>
      <c r="OW48" s="82"/>
      <c r="OX48" s="82"/>
      <c r="OZ48" s="82"/>
      <c r="PC48" s="82"/>
      <c r="PF48" s="82"/>
      <c r="PG48" s="82"/>
      <c r="PL48" s="82"/>
      <c r="PO48" s="82"/>
      <c r="PP48" s="82"/>
      <c r="PQ48" s="82"/>
      <c r="PR48" s="82"/>
      <c r="PS48" s="82"/>
      <c r="PT48" s="82"/>
      <c r="PU48" s="82"/>
      <c r="QM48" s="82"/>
      <c r="QN48" s="82"/>
      <c r="QO48" s="6"/>
      <c r="QR48" s="7"/>
      <c r="QS48" s="7"/>
      <c r="QX48" s="82"/>
      <c r="QZ48" s="7"/>
      <c r="RA48" s="82"/>
      <c r="RC48" s="7"/>
      <c r="RD48" s="82"/>
      <c r="RE48" s="82"/>
      <c r="RF48" s="83"/>
      <c r="RH48" s="82"/>
      <c r="RI48" s="80"/>
      <c r="RJ48" s="81"/>
      <c r="RK48" s="82"/>
      <c r="RN48" s="82"/>
      <c r="RO48" s="82"/>
      <c r="RQ48" s="82"/>
      <c r="RT48" s="82"/>
      <c r="RW48" s="82"/>
      <c r="RX48" s="82"/>
      <c r="SC48" s="82"/>
      <c r="SF48" s="82"/>
      <c r="SG48" s="82"/>
      <c r="SH48" s="82"/>
      <c r="SI48" s="82"/>
      <c r="SJ48" s="82"/>
      <c r="SK48" s="82"/>
      <c r="SL48" s="82"/>
      <c r="TD48" s="82"/>
      <c r="TE48" s="82"/>
      <c r="TF48" s="6"/>
      <c r="TI48" s="7"/>
      <c r="TJ48" s="7"/>
      <c r="TO48" s="82"/>
      <c r="TQ48" s="7"/>
      <c r="TR48" s="82"/>
      <c r="TT48" s="7"/>
      <c r="TU48" s="82"/>
      <c r="TV48" s="82"/>
      <c r="TW48" s="83"/>
      <c r="TY48" s="82"/>
      <c r="TZ48" s="80"/>
      <c r="UA48" s="81"/>
      <c r="UB48" s="82"/>
      <c r="UE48" s="82"/>
      <c r="UF48" s="82"/>
      <c r="UH48" s="82"/>
      <c r="UK48" s="82"/>
      <c r="UN48" s="82"/>
      <c r="UO48" s="82"/>
      <c r="UT48" s="82"/>
      <c r="UW48" s="82"/>
      <c r="UX48" s="82"/>
      <c r="UY48" s="82"/>
      <c r="UZ48" s="82"/>
      <c r="VA48" s="82"/>
      <c r="VB48" s="82"/>
      <c r="VC48" s="82"/>
      <c r="VU48" s="82"/>
      <c r="VV48" s="82"/>
      <c r="VW48" s="6"/>
      <c r="VZ48" s="7"/>
      <c r="WA48" s="7"/>
      <c r="WF48" s="82"/>
      <c r="WH48" s="7"/>
      <c r="WI48" s="82"/>
      <c r="WK48" s="7"/>
      <c r="WL48" s="82"/>
      <c r="WM48" s="82"/>
      <c r="WN48" s="83"/>
      <c r="WP48" s="82"/>
      <c r="WQ48" s="80"/>
      <c r="WR48" s="81"/>
      <c r="WS48" s="82"/>
      <c r="WV48" s="82"/>
      <c r="WW48" s="82"/>
      <c r="WY48" s="82"/>
      <c r="XB48" s="82"/>
      <c r="XE48" s="82"/>
      <c r="XF48" s="82"/>
      <c r="XK48" s="82"/>
      <c r="XN48" s="82"/>
      <c r="XO48" s="82"/>
      <c r="XP48" s="82"/>
      <c r="XQ48" s="82"/>
      <c r="XR48" s="82"/>
      <c r="XS48" s="82"/>
      <c r="XT48" s="82"/>
      <c r="YL48" s="82"/>
      <c r="YM48" s="82"/>
      <c r="YN48" s="6"/>
      <c r="YQ48" s="7"/>
      <c r="YR48" s="7"/>
      <c r="YW48" s="82"/>
      <c r="YY48" s="7"/>
      <c r="YZ48" s="82"/>
      <c r="ZB48" s="7"/>
      <c r="ZC48" s="82"/>
      <c r="ZD48" s="82"/>
      <c r="ZE48" s="83"/>
      <c r="ZG48" s="82"/>
      <c r="ZH48" s="80"/>
      <c r="ZI48" s="81"/>
      <c r="ZJ48" s="82"/>
      <c r="ZM48" s="82"/>
      <c r="ZN48" s="82"/>
      <c r="ZP48" s="82"/>
      <c r="ZS48" s="82"/>
      <c r="ZV48" s="82"/>
      <c r="ZW48" s="82"/>
      <c r="AAB48" s="82"/>
      <c r="AAE48" s="82"/>
      <c r="AAF48" s="82"/>
      <c r="AAG48" s="82"/>
      <c r="AAH48" s="82"/>
      <c r="AAI48" s="82"/>
      <c r="AAJ48" s="82"/>
      <c r="AAK48" s="82"/>
      <c r="ABC48" s="82"/>
      <c r="ABD48" s="82"/>
      <c r="ABE48" s="6"/>
      <c r="ABH48" s="7"/>
      <c r="ABI48" s="7"/>
      <c r="ABN48" s="82"/>
      <c r="ABP48" s="7"/>
      <c r="ABQ48" s="82"/>
      <c r="ABS48" s="7"/>
      <c r="ABT48" s="82"/>
      <c r="ABU48" s="82"/>
      <c r="ABV48" s="83"/>
      <c r="ABX48" s="82"/>
      <c r="ABY48" s="80"/>
      <c r="ABZ48" s="81"/>
      <c r="ACA48" s="82"/>
      <c r="ACD48" s="82"/>
      <c r="ACE48" s="82"/>
      <c r="ACG48" s="82"/>
      <c r="ACJ48" s="82"/>
      <c r="ACM48" s="82"/>
      <c r="ACN48" s="82"/>
      <c r="ACS48" s="82"/>
      <c r="ACV48" s="82"/>
      <c r="ACW48" s="82"/>
      <c r="ACX48" s="82"/>
      <c r="ACY48" s="82"/>
      <c r="ACZ48" s="82"/>
      <c r="ADA48" s="82"/>
      <c r="ADB48" s="82"/>
      <c r="ADT48" s="82"/>
      <c r="ADU48" s="82"/>
      <c r="ADV48" s="6"/>
      <c r="ADY48" s="7"/>
      <c r="ADZ48" s="7"/>
      <c r="AEE48" s="82"/>
      <c r="AEG48" s="7"/>
      <c r="AEH48" s="82"/>
      <c r="AEJ48" s="7"/>
      <c r="AEK48" s="82"/>
      <c r="AEL48" s="82"/>
      <c r="AEM48" s="83"/>
      <c r="AEO48" s="82"/>
      <c r="AEP48" s="80"/>
      <c r="AEQ48" s="81"/>
      <c r="AER48" s="82"/>
      <c r="AEU48" s="82"/>
      <c r="AEV48" s="82"/>
      <c r="AEX48" s="82"/>
      <c r="AFA48" s="82"/>
      <c r="AFD48" s="82"/>
      <c r="AFE48" s="82"/>
      <c r="AFJ48" s="82"/>
      <c r="AFM48" s="82"/>
      <c r="AFN48" s="82"/>
      <c r="AFO48" s="82"/>
      <c r="AFP48" s="82"/>
      <c r="AFQ48" s="82"/>
      <c r="AFR48" s="82"/>
      <c r="AFS48" s="82"/>
      <c r="AGK48" s="82"/>
      <c r="AGL48" s="82"/>
      <c r="AGM48" s="6"/>
      <c r="AGP48" s="7"/>
      <c r="AGQ48" s="7"/>
      <c r="AGV48" s="82"/>
      <c r="AGX48" s="7"/>
      <c r="AGY48" s="82"/>
      <c r="AHA48" s="7"/>
      <c r="AHB48" s="82"/>
      <c r="AHC48" s="82"/>
      <c r="AHD48" s="83"/>
      <c r="AHF48" s="82"/>
      <c r="AHG48" s="80"/>
      <c r="AHH48" s="81"/>
      <c r="AHI48" s="82"/>
      <c r="AHL48" s="82"/>
      <c r="AHM48" s="82"/>
      <c r="AHO48" s="82"/>
      <c r="AHR48" s="82"/>
      <c r="AHU48" s="82"/>
      <c r="AHV48" s="82"/>
      <c r="AIA48" s="82"/>
      <c r="AID48" s="82"/>
      <c r="AIE48" s="82"/>
      <c r="AIF48" s="82"/>
      <c r="AIG48" s="82"/>
      <c r="AIH48" s="82"/>
      <c r="AII48" s="82"/>
      <c r="AIJ48" s="82"/>
      <c r="AJB48" s="82"/>
      <c r="AJC48" s="82"/>
      <c r="AJD48" s="6"/>
      <c r="AJG48" s="7"/>
      <c r="AJH48" s="7"/>
      <c r="AJM48" s="82"/>
      <c r="AJO48" s="7"/>
      <c r="AJP48" s="82"/>
      <c r="AJR48" s="7"/>
      <c r="AJS48" s="82"/>
      <c r="AJT48" s="82"/>
      <c r="AJU48" s="83"/>
      <c r="AJW48" s="82"/>
      <c r="AJX48" s="80"/>
      <c r="AJY48" s="81"/>
      <c r="AJZ48" s="82"/>
      <c r="AKC48" s="82"/>
      <c r="AKD48" s="82"/>
      <c r="AKF48" s="82"/>
      <c r="AKI48" s="82"/>
      <c r="AKL48" s="82"/>
      <c r="AKM48" s="82"/>
      <c r="AKR48" s="82"/>
      <c r="AKU48" s="82"/>
      <c r="AKV48" s="82"/>
      <c r="AKW48" s="82"/>
      <c r="AKX48" s="82"/>
      <c r="AKY48" s="82"/>
      <c r="AKZ48" s="82"/>
      <c r="ALA48" s="82"/>
      <c r="ALS48" s="82"/>
      <c r="ALT48" s="82"/>
      <c r="ALU48" s="6"/>
      <c r="ALX48" s="7"/>
      <c r="ALY48" s="7"/>
      <c r="AMD48" s="82"/>
      <c r="AMF48" s="7"/>
      <c r="AMG48" s="82"/>
      <c r="AMI48" s="7"/>
      <c r="AMJ48" s="82"/>
      <c r="AMK48" s="82"/>
      <c r="AML48" s="83"/>
      <c r="AMN48" s="82"/>
      <c r="AMO48" s="80"/>
      <c r="AMP48" s="81"/>
      <c r="AMQ48" s="82"/>
      <c r="AMT48" s="82"/>
      <c r="AMU48" s="82"/>
      <c r="AMW48" s="82"/>
      <c r="AMZ48" s="82"/>
      <c r="ANC48" s="82"/>
      <c r="AND48" s="82"/>
      <c r="ANI48" s="82"/>
      <c r="ANL48" s="82"/>
      <c r="ANM48" s="82"/>
      <c r="ANN48" s="82"/>
      <c r="ANO48" s="82"/>
      <c r="ANP48" s="82"/>
      <c r="ANQ48" s="82"/>
      <c r="ANR48" s="82"/>
      <c r="AOJ48" s="82"/>
      <c r="AOK48" s="82"/>
      <c r="AOL48" s="6"/>
      <c r="AOO48" s="7"/>
      <c r="AOP48" s="7"/>
      <c r="AOU48" s="82"/>
      <c r="AOW48" s="7"/>
      <c r="AOX48" s="82"/>
      <c r="AOZ48" s="7"/>
      <c r="APA48" s="82"/>
      <c r="APB48" s="82"/>
      <c r="APC48" s="83"/>
      <c r="APE48" s="82"/>
      <c r="APF48" s="80"/>
      <c r="APG48" s="81"/>
      <c r="APH48" s="82"/>
      <c r="APK48" s="82"/>
      <c r="APL48" s="82"/>
      <c r="APN48" s="82"/>
      <c r="APQ48" s="82"/>
      <c r="APT48" s="82"/>
      <c r="APU48" s="82"/>
      <c r="APZ48" s="82"/>
      <c r="AQC48" s="82"/>
      <c r="AQD48" s="82"/>
      <c r="AQE48" s="82"/>
      <c r="AQF48" s="82"/>
      <c r="AQG48" s="82"/>
      <c r="AQH48" s="82"/>
      <c r="AQI48" s="82"/>
      <c r="ARA48" s="82"/>
      <c r="ARB48" s="82"/>
      <c r="ARC48" s="6"/>
      <c r="ARF48" s="7"/>
      <c r="ARG48" s="7"/>
      <c r="ARL48" s="82"/>
      <c r="ARN48" s="7"/>
      <c r="ARO48" s="82"/>
      <c r="ARQ48" s="7"/>
      <c r="ARR48" s="82"/>
      <c r="ARS48" s="82"/>
      <c r="ART48" s="83"/>
      <c r="ARV48" s="82"/>
      <c r="ARW48" s="80"/>
      <c r="ARX48" s="81"/>
      <c r="ARY48" s="82"/>
      <c r="ASB48" s="82"/>
      <c r="ASC48" s="82"/>
      <c r="ASE48" s="82"/>
      <c r="ASH48" s="82"/>
      <c r="ASK48" s="82"/>
      <c r="ASL48" s="82"/>
      <c r="ASQ48" s="82"/>
      <c r="AST48" s="82"/>
      <c r="ASU48" s="82"/>
      <c r="ASV48" s="82"/>
      <c r="ASW48" s="82"/>
      <c r="ASX48" s="82"/>
      <c r="ASY48" s="82"/>
      <c r="ASZ48" s="82"/>
      <c r="ATR48" s="82"/>
      <c r="ATS48" s="82"/>
      <c r="ATT48" s="6"/>
      <c r="ATW48" s="7"/>
      <c r="ATX48" s="7"/>
      <c r="AUC48" s="82"/>
      <c r="AUE48" s="7"/>
      <c r="AUF48" s="82"/>
      <c r="AUH48" s="7"/>
      <c r="AUI48" s="82"/>
      <c r="AUJ48" s="82"/>
      <c r="AUK48" s="83"/>
      <c r="AUM48" s="82"/>
      <c r="AUN48" s="80"/>
      <c r="AUO48" s="81"/>
      <c r="AUP48" s="82"/>
      <c r="AUS48" s="82"/>
      <c r="AUT48" s="82"/>
      <c r="AUV48" s="82"/>
      <c r="AUY48" s="82"/>
      <c r="AVB48" s="82"/>
      <c r="AVC48" s="82"/>
      <c r="AVH48" s="82"/>
      <c r="AVK48" s="82"/>
      <c r="AVL48" s="82"/>
      <c r="AVM48" s="82"/>
      <c r="AVN48" s="82"/>
      <c r="AVO48" s="82"/>
      <c r="AVP48" s="82"/>
      <c r="AVQ48" s="82"/>
      <c r="AWI48" s="82"/>
      <c r="AWJ48" s="82"/>
      <c r="AWK48" s="6"/>
      <c r="AWN48" s="7"/>
      <c r="AWO48" s="7"/>
      <c r="AWT48" s="82"/>
      <c r="AWV48" s="7"/>
      <c r="AWW48" s="82"/>
      <c r="AWY48" s="7"/>
      <c r="AWZ48" s="82"/>
      <c r="AXA48" s="82"/>
      <c r="AXB48" s="83"/>
      <c r="AXD48" s="82"/>
      <c r="AXE48" s="80"/>
      <c r="AXF48" s="81"/>
      <c r="AXG48" s="82"/>
      <c r="AXJ48" s="82"/>
      <c r="AXK48" s="82"/>
      <c r="AXM48" s="82"/>
      <c r="AXP48" s="82"/>
      <c r="AXS48" s="82"/>
      <c r="AXT48" s="82"/>
      <c r="AXY48" s="82"/>
      <c r="AYB48" s="82"/>
      <c r="AYC48" s="82"/>
      <c r="AYD48" s="82"/>
      <c r="AYE48" s="82"/>
      <c r="AYF48" s="82"/>
      <c r="AYG48" s="82"/>
      <c r="AYH48" s="82"/>
      <c r="AYZ48" s="82"/>
      <c r="AZA48" s="82"/>
      <c r="AZB48" s="6"/>
      <c r="AZE48" s="7"/>
      <c r="AZF48" s="7"/>
      <c r="AZK48" s="82"/>
      <c r="AZM48" s="7"/>
      <c r="AZN48" s="82"/>
      <c r="AZP48" s="7"/>
      <c r="AZQ48" s="82"/>
      <c r="AZR48" s="82"/>
      <c r="AZS48" s="83"/>
      <c r="AZU48" s="82"/>
      <c r="AZV48" s="80"/>
      <c r="AZW48" s="81"/>
      <c r="AZX48" s="82"/>
      <c r="BAA48" s="82"/>
      <c r="BAB48" s="82"/>
      <c r="BAD48" s="82"/>
      <c r="BAG48" s="82"/>
      <c r="BAJ48" s="82"/>
      <c r="BAK48" s="82"/>
      <c r="BAP48" s="82"/>
      <c r="BAS48" s="82"/>
      <c r="BAT48" s="82"/>
      <c r="BAU48" s="82"/>
      <c r="BAV48" s="82"/>
      <c r="BAW48" s="82"/>
      <c r="BAX48" s="82"/>
      <c r="BAY48" s="82"/>
      <c r="BBQ48" s="82"/>
      <c r="BBR48" s="82"/>
      <c r="BBS48" s="6"/>
      <c r="BBV48" s="7"/>
      <c r="BBW48" s="7"/>
      <c r="BCB48" s="82"/>
      <c r="BCD48" s="7"/>
      <c r="BCE48" s="82"/>
      <c r="BCG48" s="7"/>
      <c r="BCH48" s="82"/>
      <c r="BCI48" s="82"/>
      <c r="BCJ48" s="83"/>
      <c r="BCL48" s="82"/>
      <c r="BCM48" s="80"/>
      <c r="BCN48" s="81"/>
      <c r="BCO48" s="82"/>
      <c r="BCR48" s="82"/>
      <c r="BCS48" s="82"/>
      <c r="BCU48" s="82"/>
      <c r="BCX48" s="82"/>
      <c r="BDA48" s="82"/>
      <c r="BDB48" s="82"/>
      <c r="BDG48" s="82"/>
      <c r="BDJ48" s="82"/>
      <c r="BDK48" s="82"/>
      <c r="BDL48" s="82"/>
      <c r="BDM48" s="82"/>
      <c r="BDN48" s="82"/>
      <c r="BDO48" s="82"/>
      <c r="BDP48" s="82"/>
      <c r="BEH48" s="82"/>
      <c r="BEI48" s="82"/>
      <c r="BEJ48" s="6"/>
      <c r="BEM48" s="7"/>
      <c r="BEN48" s="7"/>
      <c r="BES48" s="82"/>
      <c r="BEU48" s="7"/>
      <c r="BEV48" s="82"/>
      <c r="BEX48" s="7"/>
      <c r="BEY48" s="82"/>
      <c r="BEZ48" s="82"/>
      <c r="BFA48" s="83"/>
      <c r="BFC48" s="82"/>
      <c r="BFD48" s="80"/>
      <c r="BFE48" s="81"/>
      <c r="BFF48" s="82"/>
      <c r="BFI48" s="82"/>
      <c r="BFJ48" s="82"/>
      <c r="BFL48" s="82"/>
      <c r="BFO48" s="82"/>
      <c r="BFR48" s="82"/>
      <c r="BFS48" s="82"/>
      <c r="BFX48" s="82"/>
      <c r="BGA48" s="82"/>
      <c r="BGB48" s="82"/>
      <c r="BGC48" s="82"/>
      <c r="BGD48" s="82"/>
      <c r="BGE48" s="82"/>
      <c r="BGF48" s="82"/>
      <c r="BGG48" s="82"/>
      <c r="BGY48" s="82"/>
      <c r="BGZ48" s="82"/>
      <c r="BHA48" s="6"/>
      <c r="BHD48" s="7"/>
      <c r="BHE48" s="7"/>
      <c r="BHJ48" s="82"/>
      <c r="BHL48" s="7"/>
      <c r="BHM48" s="82"/>
      <c r="BHO48" s="7"/>
      <c r="BHP48" s="82"/>
      <c r="BHQ48" s="82"/>
      <c r="BHR48" s="83"/>
      <c r="BHT48" s="82"/>
      <c r="BHU48" s="80"/>
      <c r="BHV48" s="81"/>
      <c r="BHW48" s="82"/>
      <c r="BHZ48" s="82"/>
      <c r="BIA48" s="82"/>
      <c r="BIC48" s="82"/>
      <c r="BIF48" s="82"/>
      <c r="BII48" s="82"/>
      <c r="BIJ48" s="82"/>
      <c r="BIO48" s="82"/>
      <c r="BIR48" s="82"/>
      <c r="BIS48" s="82"/>
      <c r="BIT48" s="82"/>
      <c r="BIU48" s="82"/>
      <c r="BIV48" s="82"/>
      <c r="BIW48" s="82"/>
      <c r="BIX48" s="82"/>
      <c r="BJP48" s="82"/>
      <c r="BJQ48" s="82"/>
      <c r="BJR48" s="6"/>
      <c r="BJU48" s="7"/>
      <c r="BJV48" s="7"/>
      <c r="BKA48" s="82"/>
      <c r="BKC48" s="7"/>
      <c r="BKD48" s="82"/>
      <c r="BKF48" s="7"/>
      <c r="BKG48" s="82"/>
      <c r="BKH48" s="82"/>
      <c r="BKI48" s="83"/>
      <c r="BKK48" s="82"/>
      <c r="BKL48" s="80"/>
      <c r="BKM48" s="81"/>
      <c r="BKN48" s="82"/>
      <c r="BKQ48" s="82"/>
      <c r="BKR48" s="82"/>
      <c r="BKT48" s="82"/>
      <c r="BKW48" s="82"/>
      <c r="BKZ48" s="82"/>
      <c r="BLA48" s="82"/>
      <c r="BLF48" s="82"/>
      <c r="BLI48" s="82"/>
      <c r="BLJ48" s="82"/>
      <c r="BLK48" s="82"/>
      <c r="BLL48" s="82"/>
      <c r="BLM48" s="82"/>
      <c r="BLN48" s="82"/>
      <c r="BLO48" s="82"/>
      <c r="BMG48" s="82"/>
      <c r="BMH48" s="82"/>
      <c r="BMI48" s="6"/>
      <c r="BML48" s="7"/>
      <c r="BMM48" s="7"/>
      <c r="BMR48" s="82"/>
      <c r="BMT48" s="7"/>
      <c r="BMU48" s="82"/>
      <c r="BMW48" s="7"/>
      <c r="BMX48" s="82"/>
      <c r="BMY48" s="82"/>
      <c r="BMZ48" s="83"/>
      <c r="BNB48" s="82"/>
      <c r="BNC48" s="80"/>
      <c r="BND48" s="81"/>
      <c r="BNE48" s="82"/>
      <c r="BNH48" s="82"/>
      <c r="BNI48" s="82"/>
      <c r="BNK48" s="82"/>
      <c r="BNN48" s="82"/>
      <c r="BNQ48" s="82"/>
      <c r="BNR48" s="82"/>
      <c r="BNW48" s="82"/>
      <c r="BNZ48" s="82"/>
      <c r="BOA48" s="82"/>
      <c r="BOB48" s="82"/>
      <c r="BOC48" s="82"/>
      <c r="BOD48" s="82"/>
      <c r="BOE48" s="82"/>
      <c r="BOF48" s="82"/>
      <c r="BOX48" s="82"/>
      <c r="BOY48" s="82"/>
      <c r="BOZ48" s="6"/>
      <c r="BPC48" s="7"/>
      <c r="BPD48" s="7"/>
      <c r="BPI48" s="82"/>
      <c r="BPK48" s="7"/>
      <c r="BPL48" s="82"/>
      <c r="BPN48" s="7"/>
      <c r="BPO48" s="82"/>
      <c r="BPP48" s="82"/>
      <c r="BPQ48" s="83"/>
      <c r="BPS48" s="82"/>
      <c r="BPT48" s="80"/>
      <c r="BPU48" s="81"/>
      <c r="BPV48" s="82"/>
      <c r="BPY48" s="82"/>
      <c r="BPZ48" s="82"/>
      <c r="BQB48" s="82"/>
      <c r="BQE48" s="82"/>
      <c r="BQH48" s="82"/>
      <c r="BQI48" s="82"/>
      <c r="BQN48" s="82"/>
      <c r="BQQ48" s="82"/>
      <c r="BQR48" s="82"/>
      <c r="BQS48" s="82"/>
      <c r="BQT48" s="82"/>
      <c r="BQU48" s="82"/>
      <c r="BQV48" s="82"/>
      <c r="BQW48" s="82"/>
      <c r="BRO48" s="82"/>
      <c r="BRP48" s="82"/>
      <c r="BRQ48" s="6"/>
      <c r="BRT48" s="7"/>
      <c r="BRU48" s="7"/>
      <c r="BRZ48" s="82"/>
      <c r="BSB48" s="7"/>
      <c r="BSC48" s="82"/>
      <c r="BSE48" s="7"/>
      <c r="BSF48" s="82"/>
      <c r="BSG48" s="82"/>
      <c r="BSH48" s="83"/>
      <c r="BSJ48" s="82"/>
      <c r="BSK48" s="80"/>
      <c r="BSL48" s="81"/>
      <c r="BSM48" s="82"/>
      <c r="BSP48" s="82"/>
      <c r="BSQ48" s="82"/>
      <c r="BSS48" s="82"/>
      <c r="BSV48" s="82"/>
      <c r="BSY48" s="82"/>
      <c r="BSZ48" s="82"/>
      <c r="BTE48" s="82"/>
      <c r="BTH48" s="82"/>
      <c r="BTI48" s="82"/>
      <c r="BTJ48" s="82"/>
      <c r="BTK48" s="82"/>
      <c r="BTL48" s="82"/>
      <c r="BTM48" s="82"/>
      <c r="BTN48" s="82"/>
      <c r="BUF48" s="82"/>
      <c r="BUG48" s="82"/>
      <c r="BUH48" s="6"/>
      <c r="BUK48" s="7"/>
      <c r="BUL48" s="7"/>
      <c r="BUQ48" s="82"/>
      <c r="BUS48" s="7"/>
      <c r="BUT48" s="82"/>
      <c r="BUV48" s="7"/>
      <c r="BUW48" s="82"/>
      <c r="BUX48" s="82"/>
      <c r="BUY48" s="83"/>
      <c r="BVA48" s="82"/>
      <c r="BVB48" s="80"/>
      <c r="BVC48" s="81"/>
      <c r="BVD48" s="82"/>
      <c r="BVG48" s="82"/>
      <c r="BVH48" s="82"/>
      <c r="BVJ48" s="82"/>
      <c r="BVM48" s="82"/>
      <c r="BVP48" s="82"/>
      <c r="BVQ48" s="82"/>
      <c r="BVV48" s="82"/>
      <c r="BVY48" s="82"/>
      <c r="BVZ48" s="82"/>
      <c r="BWA48" s="82"/>
      <c r="BWB48" s="82"/>
      <c r="BWC48" s="82"/>
      <c r="BWD48" s="82"/>
      <c r="BWE48" s="82"/>
      <c r="BWW48" s="82"/>
      <c r="BWX48" s="82"/>
      <c r="BWY48" s="6"/>
      <c r="BXB48" s="7"/>
      <c r="BXC48" s="7"/>
      <c r="BXH48" s="82"/>
      <c r="BXJ48" s="7"/>
      <c r="BXK48" s="82"/>
      <c r="BXM48" s="7"/>
      <c r="BXN48" s="82"/>
      <c r="BXO48" s="82"/>
      <c r="BXP48" s="83"/>
      <c r="BXR48" s="82"/>
      <c r="BXS48" s="80"/>
      <c r="BXT48" s="81"/>
      <c r="BXU48" s="82"/>
      <c r="BXX48" s="82"/>
      <c r="BXY48" s="82"/>
      <c r="BYA48" s="82"/>
      <c r="BYD48" s="82"/>
      <c r="BYG48" s="82"/>
      <c r="BYH48" s="82"/>
      <c r="BYM48" s="82"/>
      <c r="BYP48" s="82"/>
      <c r="BYQ48" s="82"/>
      <c r="BYR48" s="82"/>
      <c r="BYS48" s="82"/>
      <c r="BYT48" s="82"/>
      <c r="BYU48" s="82"/>
      <c r="BYV48" s="82"/>
      <c r="BZN48" s="82"/>
      <c r="BZO48" s="82"/>
      <c r="BZP48" s="6"/>
      <c r="BZS48" s="7"/>
      <c r="BZT48" s="7"/>
      <c r="BZY48" s="82"/>
      <c r="CAA48" s="7"/>
      <c r="CAB48" s="82"/>
      <c r="CAD48" s="7"/>
      <c r="CAE48" s="82"/>
      <c r="CAF48" s="82"/>
      <c r="CAG48" s="83"/>
      <c r="CAI48" s="82"/>
      <c r="CAJ48" s="80"/>
      <c r="CAK48" s="81"/>
      <c r="CAL48" s="82"/>
      <c r="CAO48" s="82"/>
      <c r="CAP48" s="82"/>
      <c r="CAR48" s="82"/>
      <c r="CAU48" s="82"/>
      <c r="CAX48" s="82"/>
      <c r="CAY48" s="82"/>
      <c r="CBD48" s="82"/>
      <c r="CBG48" s="82"/>
      <c r="CBH48" s="82"/>
      <c r="CBI48" s="82"/>
      <c r="CBJ48" s="82"/>
      <c r="CBK48" s="82"/>
      <c r="CBL48" s="82"/>
      <c r="CBM48" s="82"/>
      <c r="CCE48" s="82"/>
      <c r="CCF48" s="82"/>
      <c r="CCG48" s="6"/>
      <c r="CCJ48" s="7"/>
      <c r="CCK48" s="7"/>
      <c r="CCP48" s="82"/>
      <c r="CCR48" s="7"/>
      <c r="CCS48" s="82"/>
      <c r="CCU48" s="7"/>
      <c r="CCV48" s="82"/>
      <c r="CCW48" s="82"/>
      <c r="CCX48" s="83"/>
      <c r="CCZ48" s="82"/>
      <c r="CDA48" s="80"/>
      <c r="CDB48" s="81"/>
      <c r="CDC48" s="82"/>
      <c r="CDF48" s="82"/>
      <c r="CDG48" s="82"/>
      <c r="CDI48" s="82"/>
      <c r="CDL48" s="82"/>
      <c r="CDO48" s="82"/>
      <c r="CDP48" s="82"/>
      <c r="CDU48" s="82"/>
      <c r="CDX48" s="82"/>
      <c r="CDY48" s="82"/>
      <c r="CDZ48" s="82"/>
      <c r="CEA48" s="82"/>
      <c r="CEB48" s="82"/>
      <c r="CEC48" s="82"/>
      <c r="CED48" s="82"/>
      <c r="CEV48" s="82"/>
      <c r="CEW48" s="82"/>
      <c r="CEX48" s="6"/>
      <c r="CFA48" s="7"/>
      <c r="CFB48" s="7"/>
      <c r="CFG48" s="82"/>
      <c r="CFI48" s="7"/>
      <c r="CFJ48" s="82"/>
      <c r="CFL48" s="7"/>
      <c r="CFM48" s="82"/>
      <c r="CFN48" s="82"/>
      <c r="CFO48" s="83"/>
      <c r="CFQ48" s="82"/>
      <c r="CFR48" s="80"/>
      <c r="CFS48" s="81"/>
      <c r="CFT48" s="82"/>
      <c r="CFW48" s="82"/>
      <c r="CFX48" s="82"/>
      <c r="CFZ48" s="82"/>
      <c r="CGC48" s="82"/>
      <c r="CGF48" s="82"/>
      <c r="CGG48" s="82"/>
      <c r="CGL48" s="82"/>
      <c r="CGO48" s="82"/>
      <c r="CGP48" s="82"/>
      <c r="CGQ48" s="82"/>
      <c r="CGR48" s="82"/>
      <c r="CGS48" s="82"/>
      <c r="CGT48" s="82"/>
      <c r="CGU48" s="82"/>
      <c r="CHM48" s="82"/>
      <c r="CHN48" s="82"/>
      <c r="CHO48" s="6"/>
      <c r="CHR48" s="7"/>
      <c r="CHS48" s="7"/>
      <c r="CHX48" s="82"/>
      <c r="CHZ48" s="7"/>
      <c r="CIA48" s="82"/>
      <c r="CIC48" s="7"/>
      <c r="CID48" s="82"/>
      <c r="CIE48" s="82"/>
      <c r="CIF48" s="83"/>
      <c r="CIH48" s="82"/>
      <c r="CII48" s="80"/>
      <c r="CIJ48" s="81"/>
      <c r="CIK48" s="82"/>
      <c r="CIN48" s="82"/>
      <c r="CIO48" s="82"/>
      <c r="CIQ48" s="82"/>
      <c r="CIT48" s="82"/>
      <c r="CIW48" s="82"/>
      <c r="CIX48" s="82"/>
      <c r="CJC48" s="82"/>
      <c r="CJF48" s="82"/>
      <c r="CJG48" s="82"/>
      <c r="CJH48" s="82"/>
      <c r="CJI48" s="82"/>
      <c r="CJJ48" s="82"/>
      <c r="CJK48" s="82"/>
      <c r="CJL48" s="82"/>
      <c r="CKD48" s="82"/>
      <c r="CKE48" s="82"/>
      <c r="CKF48" s="6"/>
      <c r="CKI48" s="7"/>
      <c r="CKJ48" s="7"/>
      <c r="CKO48" s="82"/>
      <c r="CKQ48" s="7"/>
      <c r="CKR48" s="82"/>
      <c r="CKT48" s="7"/>
      <c r="CKU48" s="82"/>
      <c r="CKV48" s="82"/>
      <c r="CKW48" s="83"/>
      <c r="CKY48" s="82"/>
      <c r="CKZ48" s="80"/>
      <c r="CLA48" s="81"/>
      <c r="CLB48" s="82"/>
      <c r="CLE48" s="82"/>
      <c r="CLF48" s="82"/>
      <c r="CLH48" s="82"/>
      <c r="CLK48" s="82"/>
      <c r="CLN48" s="82"/>
      <c r="CLO48" s="82"/>
      <c r="CLT48" s="82"/>
      <c r="CLW48" s="82"/>
      <c r="CLX48" s="82"/>
      <c r="CLY48" s="82"/>
      <c r="CLZ48" s="82"/>
      <c r="CMA48" s="82"/>
      <c r="CMB48" s="82"/>
      <c r="CMC48" s="82"/>
      <c r="CMU48" s="82"/>
      <c r="CMV48" s="82"/>
      <c r="CMW48" s="6"/>
      <c r="CMZ48" s="7"/>
      <c r="CNA48" s="7"/>
      <c r="CNF48" s="82"/>
      <c r="CNH48" s="7"/>
      <c r="CNI48" s="82"/>
      <c r="CNK48" s="7"/>
      <c r="CNL48" s="82"/>
      <c r="CNM48" s="82"/>
      <c r="CNN48" s="83"/>
      <c r="CNP48" s="82"/>
      <c r="CNQ48" s="80"/>
      <c r="CNR48" s="81"/>
      <c r="CNS48" s="82"/>
      <c r="CNV48" s="82"/>
      <c r="CNW48" s="82"/>
      <c r="CNY48" s="82"/>
      <c r="COB48" s="82"/>
      <c r="COE48" s="82"/>
      <c r="COF48" s="82"/>
      <c r="COK48" s="82"/>
      <c r="CON48" s="82"/>
      <c r="COO48" s="82"/>
      <c r="COP48" s="82"/>
      <c r="COQ48" s="82"/>
      <c r="COR48" s="82"/>
      <c r="COS48" s="82"/>
      <c r="COT48" s="82"/>
      <c r="CPL48" s="82"/>
      <c r="CPM48" s="82"/>
      <c r="CPN48" s="6"/>
      <c r="CPQ48" s="7"/>
      <c r="CPR48" s="7"/>
      <c r="CPW48" s="82"/>
      <c r="CPY48" s="7"/>
      <c r="CPZ48" s="82"/>
      <c r="CQB48" s="7"/>
      <c r="CQC48" s="82"/>
      <c r="CQD48" s="82"/>
      <c r="CQE48" s="83"/>
      <c r="CQG48" s="82"/>
      <c r="CQH48" s="80"/>
      <c r="CQI48" s="81"/>
      <c r="CQJ48" s="82"/>
      <c r="CQM48" s="82"/>
      <c r="CQN48" s="82"/>
      <c r="CQP48" s="82"/>
      <c r="CQS48" s="82"/>
      <c r="CQV48" s="82"/>
      <c r="CQW48" s="82"/>
      <c r="CRB48" s="82"/>
      <c r="CRE48" s="82"/>
      <c r="CRF48" s="82"/>
      <c r="CRG48" s="82"/>
      <c r="CRH48" s="82"/>
      <c r="CRI48" s="82"/>
      <c r="CRJ48" s="82"/>
      <c r="CRK48" s="82"/>
      <c r="CSC48" s="82"/>
      <c r="CSD48" s="82"/>
      <c r="CSE48" s="6"/>
      <c r="CSH48" s="7"/>
      <c r="CSI48" s="7"/>
      <c r="CSN48" s="82"/>
      <c r="CSP48" s="7"/>
      <c r="CSQ48" s="82"/>
      <c r="CSS48" s="7"/>
      <c r="CST48" s="82"/>
      <c r="CSU48" s="82"/>
      <c r="CSV48" s="83"/>
      <c r="CSX48" s="82"/>
      <c r="CSY48" s="80"/>
      <c r="CSZ48" s="81"/>
      <c r="CTA48" s="82"/>
      <c r="CTD48" s="82"/>
      <c r="CTE48" s="82"/>
      <c r="CTG48" s="82"/>
      <c r="CTJ48" s="82"/>
      <c r="CTM48" s="82"/>
      <c r="CTN48" s="82"/>
      <c r="CTS48" s="82"/>
      <c r="CTV48" s="82"/>
      <c r="CTW48" s="82"/>
      <c r="CTX48" s="82"/>
      <c r="CTY48" s="82"/>
      <c r="CTZ48" s="82"/>
      <c r="CUA48" s="82"/>
      <c r="CUB48" s="82"/>
      <c r="CUT48" s="82"/>
      <c r="CUU48" s="82"/>
      <c r="CUV48" s="6"/>
      <c r="CUY48" s="7"/>
      <c r="CUZ48" s="7"/>
      <c r="CVE48" s="82"/>
      <c r="CVG48" s="7"/>
      <c r="CVH48" s="82"/>
      <c r="CVJ48" s="7"/>
      <c r="CVK48" s="82"/>
      <c r="CVL48" s="82"/>
      <c r="CVM48" s="83"/>
      <c r="CVO48" s="82"/>
      <c r="CVP48" s="80"/>
      <c r="CVQ48" s="81"/>
      <c r="CVR48" s="82"/>
      <c r="CVU48" s="82"/>
      <c r="CVV48" s="82"/>
      <c r="CVX48" s="82"/>
      <c r="CWA48" s="82"/>
      <c r="CWD48" s="82"/>
      <c r="CWE48" s="82"/>
      <c r="CWJ48" s="82"/>
      <c r="CWM48" s="82"/>
      <c r="CWN48" s="82"/>
      <c r="CWO48" s="82"/>
      <c r="CWP48" s="82"/>
      <c r="CWQ48" s="82"/>
      <c r="CWR48" s="82"/>
      <c r="CWS48" s="82"/>
      <c r="CXK48" s="82"/>
      <c r="CXL48" s="82"/>
      <c r="CXM48" s="6"/>
      <c r="CXP48" s="7"/>
      <c r="CXQ48" s="7"/>
      <c r="CXV48" s="82"/>
      <c r="CXX48" s="7"/>
      <c r="CXY48" s="82"/>
      <c r="CYA48" s="7"/>
      <c r="CYB48" s="82"/>
      <c r="CYC48" s="82"/>
      <c r="CYD48" s="83"/>
      <c r="CYF48" s="82"/>
      <c r="CYG48" s="80"/>
      <c r="CYH48" s="81"/>
      <c r="CYI48" s="82"/>
      <c r="CYL48" s="82"/>
      <c r="CYM48" s="82"/>
      <c r="CYO48" s="82"/>
      <c r="CYR48" s="82"/>
      <c r="CYU48" s="82"/>
      <c r="CYV48" s="82"/>
      <c r="CZA48" s="82"/>
      <c r="CZD48" s="82"/>
      <c r="CZE48" s="82"/>
      <c r="CZF48" s="82"/>
      <c r="CZG48" s="82"/>
      <c r="CZH48" s="82"/>
      <c r="CZI48" s="82"/>
      <c r="CZJ48" s="82"/>
      <c r="DAB48" s="82"/>
      <c r="DAC48" s="82"/>
      <c r="DAD48" s="6"/>
      <c r="DAG48" s="7"/>
      <c r="DAH48" s="7"/>
      <c r="DAM48" s="82"/>
      <c r="DAO48" s="7"/>
      <c r="DAP48" s="82"/>
      <c r="DAR48" s="7"/>
      <c r="DAS48" s="82"/>
      <c r="DAT48" s="82"/>
      <c r="DAU48" s="83"/>
      <c r="DAW48" s="82"/>
      <c r="DAX48" s="80"/>
      <c r="DAY48" s="81"/>
      <c r="DAZ48" s="82"/>
      <c r="DBC48" s="82"/>
      <c r="DBD48" s="82"/>
      <c r="DBF48" s="82"/>
      <c r="DBI48" s="82"/>
      <c r="DBL48" s="82"/>
      <c r="DBM48" s="82"/>
      <c r="DBR48" s="82"/>
      <c r="DBU48" s="82"/>
      <c r="DBV48" s="82"/>
      <c r="DBW48" s="82"/>
      <c r="DBX48" s="82"/>
      <c r="DBY48" s="82"/>
      <c r="DBZ48" s="82"/>
      <c r="DCA48" s="82"/>
      <c r="DCS48" s="82"/>
      <c r="DCT48" s="82"/>
      <c r="DCU48" s="6"/>
      <c r="DCX48" s="7"/>
      <c r="DCY48" s="7"/>
      <c r="DDD48" s="82"/>
      <c r="DDF48" s="7"/>
      <c r="DDG48" s="82"/>
      <c r="DDI48" s="7"/>
      <c r="DDJ48" s="82"/>
      <c r="DDK48" s="82"/>
      <c r="DDL48" s="83"/>
      <c r="DDN48" s="82"/>
      <c r="DDO48" s="80"/>
      <c r="DDP48" s="81"/>
      <c r="DDQ48" s="82"/>
      <c r="DDT48" s="82"/>
      <c r="DDU48" s="82"/>
      <c r="DDW48" s="82"/>
      <c r="DDZ48" s="82"/>
      <c r="DEC48" s="82"/>
      <c r="DED48" s="82"/>
      <c r="DEI48" s="82"/>
      <c r="DEL48" s="82"/>
      <c r="DEM48" s="82"/>
      <c r="DEN48" s="82"/>
      <c r="DEO48" s="82"/>
      <c r="DEP48" s="82"/>
      <c r="DEQ48" s="82"/>
      <c r="DER48" s="82"/>
      <c r="DFJ48" s="82"/>
      <c r="DFK48" s="82"/>
      <c r="DFL48" s="6"/>
      <c r="DFO48" s="7"/>
      <c r="DFP48" s="7"/>
      <c r="DFU48" s="82"/>
      <c r="DFW48" s="7"/>
      <c r="DFX48" s="82"/>
      <c r="DFZ48" s="7"/>
      <c r="DGA48" s="82"/>
      <c r="DGB48" s="82"/>
      <c r="DGC48" s="83"/>
      <c r="DGE48" s="82"/>
      <c r="DGF48" s="80"/>
      <c r="DGG48" s="81"/>
      <c r="DGH48" s="82"/>
      <c r="DGK48" s="82"/>
      <c r="DGL48" s="82"/>
      <c r="DGN48" s="82"/>
      <c r="DGQ48" s="82"/>
      <c r="DGT48" s="82"/>
      <c r="DGU48" s="82"/>
      <c r="DGZ48" s="82"/>
      <c r="DHC48" s="82"/>
      <c r="DHD48" s="82"/>
      <c r="DHE48" s="82"/>
      <c r="DHF48" s="82"/>
      <c r="DHG48" s="82"/>
      <c r="DHH48" s="82"/>
      <c r="DHI48" s="82"/>
      <c r="DIA48" s="82"/>
      <c r="DIB48" s="82"/>
      <c r="DIC48" s="6"/>
      <c r="DIF48" s="7"/>
      <c r="DIG48" s="7"/>
      <c r="DIL48" s="82"/>
      <c r="DIN48" s="7"/>
      <c r="DIO48" s="82"/>
      <c r="DIQ48" s="7"/>
      <c r="DIR48" s="82"/>
      <c r="DIS48" s="82"/>
      <c r="DIT48" s="83"/>
      <c r="DIV48" s="82"/>
      <c r="DIW48" s="80"/>
      <c r="DIX48" s="81"/>
      <c r="DIY48" s="82"/>
      <c r="DJB48" s="82"/>
      <c r="DJC48" s="82"/>
      <c r="DJE48" s="82"/>
      <c r="DJH48" s="82"/>
      <c r="DJK48" s="82"/>
      <c r="DJL48" s="82"/>
      <c r="DJQ48" s="82"/>
      <c r="DJT48" s="82"/>
      <c r="DJU48" s="82"/>
      <c r="DJV48" s="82"/>
      <c r="DJW48" s="82"/>
      <c r="DJX48" s="82"/>
      <c r="DJY48" s="82"/>
      <c r="DJZ48" s="82"/>
      <c r="DKR48" s="82"/>
      <c r="DKS48" s="82"/>
      <c r="DKT48" s="6"/>
      <c r="DKW48" s="7"/>
      <c r="DKX48" s="7"/>
      <c r="DLC48" s="82"/>
      <c r="DLE48" s="7"/>
      <c r="DLF48" s="82"/>
      <c r="DLH48" s="7"/>
      <c r="DLI48" s="82"/>
      <c r="DLJ48" s="82"/>
      <c r="DLK48" s="83"/>
      <c r="DLM48" s="82"/>
      <c r="DLN48" s="80"/>
      <c r="DLO48" s="81"/>
      <c r="DLP48" s="82"/>
      <c r="DLS48" s="82"/>
      <c r="DLT48" s="82"/>
      <c r="DLV48" s="82"/>
      <c r="DLY48" s="82"/>
      <c r="DMB48" s="82"/>
      <c r="DMC48" s="82"/>
      <c r="DMH48" s="82"/>
      <c r="DMK48" s="82"/>
      <c r="DML48" s="82"/>
      <c r="DMM48" s="82"/>
      <c r="DMN48" s="82"/>
      <c r="DMO48" s="82"/>
      <c r="DMP48" s="82"/>
      <c r="DMQ48" s="82"/>
      <c r="DNI48" s="82"/>
      <c r="DNJ48" s="82"/>
      <c r="DNK48" s="6"/>
      <c r="DNN48" s="7"/>
      <c r="DNO48" s="7"/>
      <c r="DNT48" s="82"/>
      <c r="DNV48" s="7"/>
      <c r="DNW48" s="82"/>
      <c r="DNY48" s="7"/>
      <c r="DNZ48" s="82"/>
      <c r="DOA48" s="82"/>
      <c r="DOB48" s="83"/>
      <c r="DOD48" s="82"/>
      <c r="DOE48" s="80"/>
      <c r="DOF48" s="81"/>
      <c r="DOG48" s="82"/>
      <c r="DOJ48" s="82"/>
      <c r="DOK48" s="82"/>
      <c r="DOM48" s="82"/>
      <c r="DOP48" s="82"/>
      <c r="DOS48" s="82"/>
      <c r="DOT48" s="82"/>
      <c r="DOY48" s="82"/>
      <c r="DPB48" s="82"/>
      <c r="DPC48" s="82"/>
      <c r="DPD48" s="82"/>
      <c r="DPE48" s="82"/>
      <c r="DPF48" s="82"/>
      <c r="DPG48" s="82"/>
      <c r="DPH48" s="82"/>
      <c r="DPZ48" s="82"/>
      <c r="DQA48" s="82"/>
      <c r="DQB48" s="6"/>
      <c r="DQE48" s="7"/>
      <c r="DQF48" s="7"/>
      <c r="DQK48" s="82"/>
      <c r="DQM48" s="7"/>
      <c r="DQN48" s="82"/>
      <c r="DQP48" s="7"/>
      <c r="DQQ48" s="82"/>
      <c r="DQR48" s="82"/>
      <c r="DQS48" s="83"/>
      <c r="DQU48" s="82"/>
      <c r="DQV48" s="80"/>
      <c r="DQW48" s="81"/>
      <c r="DQX48" s="82"/>
      <c r="DRA48" s="82"/>
      <c r="DRB48" s="82"/>
      <c r="DRD48" s="82"/>
      <c r="DRG48" s="82"/>
      <c r="DRJ48" s="82"/>
      <c r="DRK48" s="82"/>
      <c r="DRP48" s="82"/>
      <c r="DRS48" s="82"/>
      <c r="DRT48" s="82"/>
      <c r="DRU48" s="82"/>
      <c r="DRV48" s="82"/>
      <c r="DRW48" s="82"/>
      <c r="DRX48" s="82"/>
      <c r="DRY48" s="82"/>
      <c r="DSQ48" s="82"/>
      <c r="DSR48" s="82"/>
      <c r="DSS48" s="6"/>
      <c r="DSV48" s="7"/>
      <c r="DSW48" s="7"/>
      <c r="DTB48" s="82"/>
      <c r="DTD48" s="7"/>
      <c r="DTE48" s="82"/>
      <c r="DTG48" s="7"/>
      <c r="DTH48" s="82"/>
      <c r="DTI48" s="82"/>
      <c r="DTJ48" s="83"/>
      <c r="DTL48" s="82"/>
      <c r="DTM48" s="80"/>
      <c r="DTN48" s="81"/>
      <c r="DTO48" s="82"/>
      <c r="DTR48" s="82"/>
      <c r="DTS48" s="82"/>
      <c r="DTU48" s="82"/>
      <c r="DTX48" s="82"/>
      <c r="DUA48" s="82"/>
      <c r="DUB48" s="82"/>
      <c r="DUG48" s="82"/>
      <c r="DUJ48" s="82"/>
      <c r="DUK48" s="82"/>
      <c r="DUL48" s="82"/>
      <c r="DUM48" s="82"/>
      <c r="DUN48" s="82"/>
      <c r="DUO48" s="82"/>
      <c r="DUP48" s="82"/>
      <c r="DVH48" s="82"/>
      <c r="DVI48" s="82"/>
      <c r="DVJ48" s="6"/>
      <c r="DVM48" s="7"/>
      <c r="DVN48" s="7"/>
      <c r="DVS48" s="82"/>
      <c r="DVU48" s="7"/>
      <c r="DVV48" s="82"/>
      <c r="DVX48" s="7"/>
      <c r="DVY48" s="82"/>
      <c r="DVZ48" s="82"/>
      <c r="DWA48" s="83"/>
      <c r="DWC48" s="82"/>
      <c r="DWD48" s="80"/>
      <c r="DWE48" s="81"/>
      <c r="DWF48" s="82"/>
      <c r="DWI48" s="82"/>
      <c r="DWJ48" s="82"/>
      <c r="DWL48" s="82"/>
      <c r="DWO48" s="82"/>
      <c r="DWR48" s="82"/>
      <c r="DWS48" s="82"/>
      <c r="DWX48" s="82"/>
      <c r="DXA48" s="82"/>
      <c r="DXB48" s="82"/>
      <c r="DXC48" s="82"/>
      <c r="DXD48" s="82"/>
      <c r="DXE48" s="82"/>
      <c r="DXF48" s="82"/>
      <c r="DXG48" s="82"/>
      <c r="DXY48" s="82"/>
      <c r="DXZ48" s="82"/>
      <c r="DYA48" s="6"/>
      <c r="DYD48" s="7"/>
      <c r="DYE48" s="7"/>
      <c r="DYJ48" s="82"/>
      <c r="DYL48" s="7"/>
      <c r="DYM48" s="82"/>
      <c r="DYO48" s="7"/>
      <c r="DYP48" s="82"/>
      <c r="DYQ48" s="82"/>
      <c r="DYR48" s="83"/>
      <c r="DYT48" s="82"/>
      <c r="DYU48" s="80"/>
      <c r="DYV48" s="81"/>
      <c r="DYW48" s="82"/>
      <c r="DYZ48" s="82"/>
      <c r="DZA48" s="82"/>
      <c r="DZC48" s="82"/>
      <c r="DZF48" s="82"/>
      <c r="DZI48" s="82"/>
      <c r="DZJ48" s="82"/>
      <c r="DZO48" s="82"/>
      <c r="DZR48" s="82"/>
      <c r="DZS48" s="82"/>
      <c r="DZT48" s="82"/>
      <c r="DZU48" s="82"/>
      <c r="DZV48" s="82"/>
      <c r="DZW48" s="82"/>
      <c r="DZX48" s="82"/>
      <c r="EAP48" s="82"/>
      <c r="EAQ48" s="82"/>
      <c r="EAR48" s="6"/>
      <c r="EAU48" s="7"/>
      <c r="EAV48" s="7"/>
      <c r="EBA48" s="82"/>
      <c r="EBC48" s="7"/>
      <c r="EBD48" s="82"/>
      <c r="EBF48" s="7"/>
      <c r="EBG48" s="82"/>
      <c r="EBH48" s="82"/>
      <c r="EBI48" s="83"/>
      <c r="EBK48" s="82"/>
      <c r="EBL48" s="80"/>
      <c r="EBM48" s="81"/>
      <c r="EBN48" s="82"/>
      <c r="EBQ48" s="82"/>
      <c r="EBR48" s="82"/>
      <c r="EBT48" s="82"/>
      <c r="EBW48" s="82"/>
      <c r="EBZ48" s="82"/>
      <c r="ECA48" s="82"/>
      <c r="ECF48" s="82"/>
      <c r="ECI48" s="82"/>
      <c r="ECJ48" s="82"/>
      <c r="ECK48" s="82"/>
      <c r="ECL48" s="82"/>
      <c r="ECM48" s="82"/>
      <c r="ECN48" s="82"/>
      <c r="ECO48" s="82"/>
      <c r="EDG48" s="82"/>
      <c r="EDH48" s="82"/>
      <c r="EDI48" s="6"/>
      <c r="EDL48" s="7"/>
      <c r="EDM48" s="7"/>
      <c r="EDR48" s="82"/>
      <c r="EDT48" s="7"/>
      <c r="EDU48" s="82"/>
      <c r="EDW48" s="7"/>
      <c r="EDX48" s="82"/>
      <c r="EDY48" s="82"/>
      <c r="EDZ48" s="83"/>
      <c r="EEB48" s="82"/>
      <c r="EEC48" s="80"/>
      <c r="EED48" s="81"/>
      <c r="EEE48" s="82"/>
      <c r="EEH48" s="82"/>
      <c r="EEI48" s="82"/>
      <c r="EEK48" s="82"/>
      <c r="EEN48" s="82"/>
      <c r="EEQ48" s="82"/>
      <c r="EER48" s="82"/>
      <c r="EEW48" s="82"/>
      <c r="EEZ48" s="82"/>
      <c r="EFA48" s="82"/>
      <c r="EFB48" s="82"/>
      <c r="EFC48" s="82"/>
      <c r="EFD48" s="82"/>
      <c r="EFE48" s="82"/>
      <c r="EFF48" s="82"/>
      <c r="EFX48" s="82"/>
      <c r="EFY48" s="82"/>
      <c r="EFZ48" s="6"/>
      <c r="EGC48" s="7"/>
      <c r="EGD48" s="7"/>
      <c r="EGI48" s="82"/>
      <c r="EGK48" s="7"/>
      <c r="EGL48" s="82"/>
      <c r="EGN48" s="7"/>
      <c r="EGO48" s="82"/>
      <c r="EGP48" s="82"/>
      <c r="EGQ48" s="83"/>
      <c r="EGS48" s="82"/>
      <c r="EGT48" s="80"/>
      <c r="EGU48" s="81"/>
      <c r="EGV48" s="82"/>
      <c r="EGY48" s="82"/>
      <c r="EGZ48" s="82"/>
      <c r="EHB48" s="82"/>
      <c r="EHE48" s="82"/>
      <c r="EHH48" s="82"/>
      <c r="EHI48" s="82"/>
      <c r="EHN48" s="82"/>
      <c r="EHQ48" s="82"/>
      <c r="EHR48" s="82"/>
      <c r="EHS48" s="82"/>
      <c r="EHT48" s="82"/>
      <c r="EHU48" s="82"/>
      <c r="EHV48" s="82"/>
      <c r="EHW48" s="82"/>
      <c r="EIO48" s="82"/>
      <c r="EIP48" s="82"/>
      <c r="EIQ48" s="6"/>
      <c r="EIT48" s="7"/>
      <c r="EIU48" s="7"/>
      <c r="EIZ48" s="82"/>
      <c r="EJB48" s="7"/>
      <c r="EJC48" s="82"/>
      <c r="EJE48" s="7"/>
      <c r="EJF48" s="82"/>
      <c r="EJG48" s="82"/>
      <c r="EJH48" s="83"/>
      <c r="EJJ48" s="82"/>
      <c r="EJK48" s="80"/>
      <c r="EJL48" s="81"/>
      <c r="EJM48" s="82"/>
      <c r="EJP48" s="82"/>
      <c r="EJQ48" s="82"/>
      <c r="EJS48" s="82"/>
      <c r="EJV48" s="82"/>
      <c r="EJY48" s="82"/>
      <c r="EJZ48" s="82"/>
      <c r="EKE48" s="82"/>
      <c r="EKH48" s="82"/>
      <c r="EKI48" s="82"/>
      <c r="EKJ48" s="82"/>
      <c r="EKK48" s="82"/>
      <c r="EKL48" s="82"/>
      <c r="EKM48" s="82"/>
      <c r="EKN48" s="82"/>
      <c r="ELF48" s="82"/>
      <c r="ELG48" s="82"/>
      <c r="ELH48" s="6"/>
      <c r="ELK48" s="7"/>
      <c r="ELL48" s="7"/>
      <c r="ELQ48" s="82"/>
      <c r="ELS48" s="7"/>
      <c r="ELT48" s="82"/>
      <c r="ELV48" s="7"/>
      <c r="ELW48" s="82"/>
      <c r="ELX48" s="82"/>
      <c r="ELY48" s="83"/>
      <c r="EMA48" s="82"/>
      <c r="EMB48" s="80"/>
      <c r="EMC48" s="81"/>
      <c r="EMD48" s="82"/>
      <c r="EMG48" s="82"/>
      <c r="EMH48" s="82"/>
      <c r="EMJ48" s="82"/>
      <c r="EMM48" s="82"/>
      <c r="EMP48" s="82"/>
      <c r="EMQ48" s="82"/>
      <c r="EMV48" s="82"/>
      <c r="EMY48" s="82"/>
      <c r="EMZ48" s="82"/>
      <c r="ENA48" s="82"/>
      <c r="ENB48" s="82"/>
      <c r="ENC48" s="82"/>
      <c r="END48" s="82"/>
      <c r="ENE48" s="82"/>
      <c r="ENW48" s="82"/>
      <c r="ENX48" s="82"/>
      <c r="ENY48" s="6"/>
      <c r="EOB48" s="7"/>
      <c r="EOC48" s="7"/>
      <c r="EOH48" s="82"/>
      <c r="EOJ48" s="7"/>
      <c r="EOK48" s="82"/>
      <c r="EOM48" s="7"/>
      <c r="EON48" s="82"/>
      <c r="EOO48" s="82"/>
      <c r="EOP48" s="83"/>
      <c r="EOR48" s="82"/>
      <c r="EOS48" s="80"/>
      <c r="EOT48" s="81"/>
      <c r="EOU48" s="82"/>
      <c r="EOX48" s="82"/>
      <c r="EOY48" s="82"/>
      <c r="EPA48" s="82"/>
      <c r="EPD48" s="82"/>
      <c r="EPG48" s="82"/>
      <c r="EPH48" s="82"/>
      <c r="EPM48" s="82"/>
      <c r="EPP48" s="82"/>
      <c r="EPQ48" s="82"/>
      <c r="EPR48" s="82"/>
      <c r="EPS48" s="82"/>
      <c r="EPT48" s="82"/>
      <c r="EPU48" s="82"/>
      <c r="EPV48" s="82"/>
      <c r="EQN48" s="82"/>
      <c r="EQO48" s="82"/>
      <c r="EQP48" s="6"/>
      <c r="EQS48" s="7"/>
      <c r="EQT48" s="7"/>
      <c r="EQY48" s="82"/>
      <c r="ERA48" s="7"/>
      <c r="ERB48" s="82"/>
      <c r="ERD48" s="7"/>
      <c r="ERE48" s="82"/>
      <c r="ERF48" s="82"/>
      <c r="ERG48" s="83"/>
      <c r="ERI48" s="82"/>
      <c r="ERJ48" s="80"/>
      <c r="ERK48" s="81"/>
      <c r="ERL48" s="82"/>
      <c r="ERO48" s="82"/>
      <c r="ERP48" s="82"/>
      <c r="ERR48" s="82"/>
      <c r="ERU48" s="82"/>
      <c r="ERX48" s="82"/>
      <c r="ERY48" s="82"/>
      <c r="ESD48" s="82"/>
      <c r="ESG48" s="82"/>
      <c r="ESH48" s="82"/>
      <c r="ESI48" s="82"/>
      <c r="ESJ48" s="82"/>
      <c r="ESK48" s="82"/>
      <c r="ESL48" s="82"/>
      <c r="ESM48" s="82"/>
      <c r="ETE48" s="82"/>
      <c r="ETF48" s="82"/>
      <c r="ETG48" s="6"/>
      <c r="ETJ48" s="7"/>
      <c r="ETK48" s="7"/>
      <c r="ETP48" s="82"/>
      <c r="ETR48" s="7"/>
      <c r="ETS48" s="82"/>
      <c r="ETU48" s="7"/>
      <c r="ETV48" s="82"/>
      <c r="ETW48" s="82"/>
      <c r="ETX48" s="83"/>
      <c r="ETZ48" s="82"/>
      <c r="EUA48" s="80"/>
      <c r="EUB48" s="81"/>
      <c r="EUC48" s="82"/>
      <c r="EUF48" s="82"/>
      <c r="EUG48" s="82"/>
      <c r="EUI48" s="82"/>
      <c r="EUL48" s="82"/>
      <c r="EUO48" s="82"/>
      <c r="EUP48" s="82"/>
      <c r="EUU48" s="82"/>
      <c r="EUX48" s="82"/>
      <c r="EUY48" s="82"/>
      <c r="EUZ48" s="82"/>
      <c r="EVA48" s="82"/>
      <c r="EVB48" s="82"/>
      <c r="EVC48" s="82"/>
      <c r="EVD48" s="82"/>
      <c r="EVV48" s="82"/>
      <c r="EVW48" s="82"/>
      <c r="EVX48" s="6"/>
      <c r="EWA48" s="7"/>
      <c r="EWB48" s="7"/>
      <c r="EWG48" s="82"/>
      <c r="EWI48" s="7"/>
      <c r="EWJ48" s="82"/>
      <c r="EWL48" s="7"/>
      <c r="EWM48" s="82"/>
      <c r="EWN48" s="82"/>
      <c r="EWO48" s="83"/>
      <c r="EWQ48" s="82"/>
      <c r="EWR48" s="80"/>
      <c r="EWS48" s="81"/>
      <c r="EWT48" s="82"/>
      <c r="EWW48" s="82"/>
      <c r="EWX48" s="82"/>
      <c r="EWZ48" s="82"/>
      <c r="EXC48" s="82"/>
      <c r="EXF48" s="82"/>
      <c r="EXG48" s="82"/>
      <c r="EXL48" s="82"/>
      <c r="EXO48" s="82"/>
      <c r="EXP48" s="82"/>
      <c r="EXQ48" s="82"/>
      <c r="EXR48" s="82"/>
      <c r="EXS48" s="82"/>
      <c r="EXT48" s="82"/>
      <c r="EXU48" s="82"/>
      <c r="EYM48" s="82"/>
      <c r="EYN48" s="82"/>
      <c r="EYO48" s="6"/>
      <c r="EYR48" s="7"/>
      <c r="EYS48" s="7"/>
      <c r="EYX48" s="82"/>
      <c r="EYZ48" s="7"/>
      <c r="EZA48" s="82"/>
      <c r="EZC48" s="7"/>
      <c r="EZD48" s="82"/>
      <c r="EZE48" s="82"/>
      <c r="EZF48" s="83"/>
      <c r="EZH48" s="82"/>
      <c r="EZI48" s="80"/>
      <c r="EZJ48" s="81"/>
      <c r="EZK48" s="82"/>
      <c r="EZN48" s="82"/>
      <c r="EZO48" s="82"/>
      <c r="EZQ48" s="82"/>
      <c r="EZT48" s="82"/>
      <c r="EZW48" s="82"/>
      <c r="EZX48" s="82"/>
      <c r="FAC48" s="82"/>
      <c r="FAF48" s="82"/>
      <c r="FAG48" s="82"/>
      <c r="FAH48" s="82"/>
      <c r="FAI48" s="82"/>
      <c r="FAJ48" s="82"/>
      <c r="FAK48" s="82"/>
      <c r="FAL48" s="82"/>
      <c r="FBD48" s="82"/>
      <c r="FBE48" s="82"/>
      <c r="FBF48" s="6"/>
      <c r="FBI48" s="7"/>
      <c r="FBJ48" s="7"/>
      <c r="FBO48" s="82"/>
      <c r="FBQ48" s="7"/>
      <c r="FBR48" s="82"/>
      <c r="FBT48" s="7"/>
      <c r="FBU48" s="82"/>
      <c r="FBV48" s="82"/>
      <c r="FBW48" s="83"/>
      <c r="FBY48" s="82"/>
      <c r="FBZ48" s="80"/>
      <c r="FCA48" s="81"/>
      <c r="FCB48" s="82"/>
      <c r="FCE48" s="82"/>
      <c r="FCF48" s="82"/>
      <c r="FCH48" s="82"/>
      <c r="FCK48" s="82"/>
      <c r="FCN48" s="82"/>
      <c r="FCO48" s="82"/>
      <c r="FCT48" s="82"/>
      <c r="FCW48" s="82"/>
      <c r="FCX48" s="82"/>
      <c r="FCY48" s="82"/>
      <c r="FCZ48" s="82"/>
      <c r="FDA48" s="82"/>
      <c r="FDB48" s="82"/>
      <c r="FDC48" s="82"/>
      <c r="FDU48" s="82"/>
      <c r="FDV48" s="82"/>
      <c r="FDW48" s="6"/>
      <c r="FDZ48" s="7"/>
      <c r="FEA48" s="7"/>
      <c r="FEF48" s="82"/>
      <c r="FEH48" s="7"/>
      <c r="FEI48" s="82"/>
      <c r="FEK48" s="7"/>
      <c r="FEL48" s="82"/>
      <c r="FEM48" s="82"/>
      <c r="FEN48" s="83"/>
      <c r="FEP48" s="82"/>
      <c r="FEQ48" s="80"/>
      <c r="FER48" s="81"/>
      <c r="FES48" s="82"/>
      <c r="FEV48" s="82"/>
      <c r="FEW48" s="82"/>
      <c r="FEY48" s="82"/>
      <c r="FFB48" s="82"/>
      <c r="FFE48" s="82"/>
      <c r="FFF48" s="82"/>
      <c r="FFK48" s="82"/>
      <c r="FFN48" s="82"/>
      <c r="FFO48" s="82"/>
      <c r="FFP48" s="82"/>
      <c r="FFQ48" s="82"/>
      <c r="FFR48" s="82"/>
      <c r="FFS48" s="82"/>
      <c r="FFT48" s="82"/>
      <c r="FGL48" s="82"/>
      <c r="FGM48" s="82"/>
      <c r="FGN48" s="6"/>
      <c r="FGQ48" s="7"/>
      <c r="FGR48" s="7"/>
      <c r="FGW48" s="82"/>
      <c r="FGY48" s="7"/>
      <c r="FGZ48" s="82"/>
      <c r="FHB48" s="7"/>
      <c r="FHC48" s="82"/>
      <c r="FHD48" s="82"/>
      <c r="FHE48" s="83"/>
      <c r="FHG48" s="82"/>
      <c r="FHH48" s="80"/>
      <c r="FHI48" s="81"/>
      <c r="FHJ48" s="82"/>
      <c r="FHM48" s="82"/>
      <c r="FHN48" s="82"/>
      <c r="FHP48" s="82"/>
      <c r="FHS48" s="82"/>
      <c r="FHV48" s="82"/>
      <c r="FHW48" s="82"/>
      <c r="FIB48" s="82"/>
      <c r="FIE48" s="82"/>
      <c r="FIF48" s="82"/>
      <c r="FIG48" s="82"/>
      <c r="FIH48" s="82"/>
      <c r="FII48" s="82"/>
      <c r="FIJ48" s="82"/>
      <c r="FIK48" s="82"/>
      <c r="FJC48" s="82"/>
      <c r="FJD48" s="82"/>
      <c r="FJE48" s="6"/>
      <c r="FJH48" s="7"/>
      <c r="FJI48" s="7"/>
      <c r="FJN48" s="82"/>
      <c r="FJP48" s="7"/>
      <c r="FJQ48" s="82"/>
      <c r="FJS48" s="7"/>
      <c r="FJT48" s="82"/>
      <c r="FJU48" s="82"/>
      <c r="FJV48" s="83"/>
      <c r="FJX48" s="82"/>
      <c r="FJY48" s="80"/>
      <c r="FJZ48" s="81"/>
      <c r="FKA48" s="82"/>
      <c r="FKD48" s="82"/>
      <c r="FKE48" s="82"/>
      <c r="FKG48" s="82"/>
      <c r="FKJ48" s="82"/>
      <c r="FKM48" s="82"/>
      <c r="FKN48" s="82"/>
      <c r="FKS48" s="82"/>
      <c r="FKV48" s="82"/>
      <c r="FKW48" s="82"/>
      <c r="FKX48" s="82"/>
      <c r="FKY48" s="82"/>
      <c r="FKZ48" s="82"/>
      <c r="FLA48" s="82"/>
      <c r="FLB48" s="82"/>
      <c r="FLT48" s="82"/>
      <c r="FLU48" s="82"/>
      <c r="FLV48" s="6"/>
      <c r="FLY48" s="7"/>
      <c r="FLZ48" s="7"/>
      <c r="FME48" s="82"/>
      <c r="FMG48" s="7"/>
      <c r="FMH48" s="82"/>
      <c r="FMJ48" s="7"/>
      <c r="FMK48" s="82"/>
      <c r="FML48" s="82"/>
      <c r="FMM48" s="83"/>
      <c r="FMO48" s="82"/>
      <c r="FMP48" s="80"/>
      <c r="FMQ48" s="81"/>
      <c r="FMR48" s="82"/>
      <c r="FMU48" s="82"/>
      <c r="FMV48" s="82"/>
      <c r="FMX48" s="82"/>
      <c r="FNA48" s="82"/>
      <c r="FND48" s="82"/>
      <c r="FNE48" s="82"/>
      <c r="FNJ48" s="82"/>
      <c r="FNM48" s="82"/>
      <c r="FNN48" s="82"/>
      <c r="FNO48" s="82"/>
      <c r="FNP48" s="82"/>
      <c r="FNQ48" s="82"/>
      <c r="FNR48" s="82"/>
      <c r="FNS48" s="82"/>
      <c r="FOK48" s="82"/>
      <c r="FOL48" s="82"/>
      <c r="FOM48" s="6"/>
      <c r="FOP48" s="7"/>
      <c r="FOQ48" s="7"/>
      <c r="FOV48" s="82"/>
      <c r="FOX48" s="7"/>
      <c r="FOY48" s="82"/>
      <c r="FPA48" s="7"/>
      <c r="FPB48" s="82"/>
      <c r="FPC48" s="82"/>
      <c r="FPD48" s="83"/>
      <c r="FPF48" s="82"/>
      <c r="FPG48" s="80"/>
      <c r="FPH48" s="81"/>
      <c r="FPI48" s="82"/>
      <c r="FPL48" s="82"/>
      <c r="FPM48" s="82"/>
      <c r="FPO48" s="82"/>
      <c r="FPR48" s="82"/>
      <c r="FPU48" s="82"/>
      <c r="FPV48" s="82"/>
      <c r="FQA48" s="82"/>
      <c r="FQD48" s="82"/>
      <c r="FQE48" s="82"/>
      <c r="FQF48" s="82"/>
      <c r="FQG48" s="82"/>
      <c r="FQH48" s="82"/>
      <c r="FQI48" s="82"/>
      <c r="FQJ48" s="82"/>
      <c r="FRB48" s="82"/>
      <c r="FRC48" s="82"/>
      <c r="FRD48" s="6"/>
      <c r="FRG48" s="7"/>
      <c r="FRH48" s="7"/>
      <c r="FRM48" s="82"/>
      <c r="FRO48" s="7"/>
      <c r="FRP48" s="82"/>
      <c r="FRR48" s="7"/>
      <c r="FRS48" s="82"/>
      <c r="FRT48" s="82"/>
      <c r="FRU48" s="83"/>
      <c r="FRW48" s="82"/>
      <c r="FRX48" s="80"/>
      <c r="FRY48" s="81"/>
      <c r="FRZ48" s="82"/>
      <c r="FSC48" s="82"/>
      <c r="FSD48" s="82"/>
      <c r="FSF48" s="82"/>
      <c r="FSI48" s="82"/>
      <c r="FSL48" s="82"/>
      <c r="FSM48" s="82"/>
      <c r="FSR48" s="82"/>
      <c r="FSU48" s="82"/>
      <c r="FSV48" s="82"/>
      <c r="FSW48" s="82"/>
      <c r="FSX48" s="82"/>
      <c r="FSY48" s="82"/>
      <c r="FSZ48" s="82"/>
      <c r="FTA48" s="82"/>
      <c r="FTS48" s="82"/>
      <c r="FTT48" s="82"/>
      <c r="FTU48" s="6"/>
      <c r="FTX48" s="7"/>
      <c r="FTY48" s="7"/>
      <c r="FUD48" s="82"/>
      <c r="FUF48" s="7"/>
      <c r="FUG48" s="82"/>
      <c r="FUI48" s="7"/>
      <c r="FUJ48" s="82"/>
      <c r="FUK48" s="82"/>
      <c r="FUL48" s="83"/>
      <c r="FUN48" s="82"/>
      <c r="FUO48" s="80"/>
      <c r="FUP48" s="81"/>
      <c r="FUQ48" s="82"/>
      <c r="FUT48" s="82"/>
      <c r="FUU48" s="82"/>
      <c r="FUW48" s="82"/>
      <c r="FUZ48" s="82"/>
      <c r="FVC48" s="82"/>
      <c r="FVD48" s="82"/>
      <c r="FVI48" s="82"/>
      <c r="FVL48" s="82"/>
      <c r="FVM48" s="82"/>
      <c r="FVN48" s="82"/>
      <c r="FVO48" s="82"/>
      <c r="FVP48" s="82"/>
      <c r="FVQ48" s="82"/>
      <c r="FVR48" s="82"/>
      <c r="FWJ48" s="82"/>
      <c r="FWK48" s="82"/>
      <c r="FWL48" s="6"/>
      <c r="FWO48" s="7"/>
      <c r="FWP48" s="7"/>
      <c r="FWU48" s="82"/>
      <c r="FWW48" s="7"/>
      <c r="FWX48" s="82"/>
      <c r="FWZ48" s="7"/>
      <c r="FXA48" s="82"/>
      <c r="FXB48" s="82"/>
      <c r="FXC48" s="83"/>
      <c r="FXE48" s="82"/>
      <c r="FXF48" s="80"/>
      <c r="FXG48" s="81"/>
      <c r="FXH48" s="82"/>
      <c r="FXK48" s="82"/>
      <c r="FXL48" s="82"/>
      <c r="FXN48" s="82"/>
      <c r="FXQ48" s="82"/>
      <c r="FXT48" s="82"/>
      <c r="FXU48" s="82"/>
      <c r="FXZ48" s="82"/>
      <c r="FYC48" s="82"/>
      <c r="FYD48" s="82"/>
      <c r="FYE48" s="82"/>
      <c r="FYF48" s="82"/>
      <c r="FYG48" s="82"/>
      <c r="FYH48" s="82"/>
      <c r="FYI48" s="82"/>
      <c r="FZA48" s="82"/>
      <c r="FZB48" s="82"/>
      <c r="FZC48" s="6"/>
      <c r="FZF48" s="7"/>
      <c r="FZG48" s="7"/>
      <c r="FZL48" s="82"/>
      <c r="FZN48" s="7"/>
      <c r="FZO48" s="82"/>
      <c r="FZQ48" s="7"/>
      <c r="FZR48" s="82"/>
      <c r="FZS48" s="82"/>
      <c r="FZT48" s="83"/>
      <c r="FZV48" s="82"/>
      <c r="FZW48" s="80"/>
      <c r="FZX48" s="81"/>
      <c r="FZY48" s="82"/>
      <c r="GAB48" s="82"/>
      <c r="GAC48" s="82"/>
      <c r="GAE48" s="82"/>
      <c r="GAH48" s="82"/>
      <c r="GAK48" s="82"/>
      <c r="GAL48" s="82"/>
      <c r="GAQ48" s="82"/>
      <c r="GAT48" s="82"/>
      <c r="GAU48" s="82"/>
      <c r="GAV48" s="82"/>
      <c r="GAW48" s="82"/>
      <c r="GAX48" s="82"/>
      <c r="GAY48" s="82"/>
      <c r="GAZ48" s="82"/>
      <c r="GBR48" s="82"/>
      <c r="GBS48" s="82"/>
      <c r="GBT48" s="6"/>
      <c r="GBW48" s="7"/>
      <c r="GBX48" s="7"/>
      <c r="GCC48" s="82"/>
      <c r="GCE48" s="7"/>
      <c r="GCF48" s="82"/>
      <c r="GCH48" s="7"/>
      <c r="GCI48" s="82"/>
      <c r="GCJ48" s="82"/>
      <c r="GCK48" s="83"/>
      <c r="GCM48" s="82"/>
      <c r="GCN48" s="80"/>
      <c r="GCO48" s="81"/>
      <c r="GCP48" s="82"/>
      <c r="GCS48" s="82"/>
      <c r="GCT48" s="82"/>
      <c r="GCV48" s="82"/>
      <c r="GCY48" s="82"/>
      <c r="GDB48" s="82"/>
      <c r="GDC48" s="82"/>
      <c r="GDH48" s="82"/>
      <c r="GDK48" s="82"/>
      <c r="GDL48" s="82"/>
      <c r="GDM48" s="82"/>
      <c r="GDN48" s="82"/>
      <c r="GDO48" s="82"/>
      <c r="GDP48" s="82"/>
      <c r="GDQ48" s="82"/>
      <c r="GEI48" s="82"/>
      <c r="GEJ48" s="82"/>
      <c r="GEK48" s="6"/>
      <c r="GEN48" s="7"/>
      <c r="GEO48" s="7"/>
      <c r="GET48" s="82"/>
      <c r="GEV48" s="7"/>
      <c r="GEW48" s="82"/>
      <c r="GEY48" s="7"/>
      <c r="GEZ48" s="82"/>
      <c r="GFA48" s="82"/>
      <c r="GFB48" s="83"/>
      <c r="GFD48" s="82"/>
      <c r="GFE48" s="80"/>
      <c r="GFF48" s="81"/>
      <c r="GFG48" s="82"/>
      <c r="GFJ48" s="82"/>
      <c r="GFK48" s="82"/>
      <c r="GFM48" s="82"/>
      <c r="GFP48" s="82"/>
      <c r="GFS48" s="82"/>
      <c r="GFT48" s="82"/>
      <c r="GFY48" s="82"/>
      <c r="GGB48" s="82"/>
      <c r="GGC48" s="82"/>
      <c r="GGD48" s="82"/>
      <c r="GGE48" s="82"/>
      <c r="GGF48" s="82"/>
      <c r="GGG48" s="82"/>
      <c r="GGH48" s="82"/>
      <c r="GGZ48" s="82"/>
      <c r="GHA48" s="82"/>
      <c r="GHB48" s="6"/>
      <c r="GHE48" s="7"/>
      <c r="GHF48" s="7"/>
      <c r="GHK48" s="82"/>
      <c r="GHM48" s="7"/>
      <c r="GHN48" s="82"/>
      <c r="GHP48" s="7"/>
      <c r="GHQ48" s="82"/>
      <c r="GHR48" s="82"/>
      <c r="GHS48" s="83"/>
      <c r="GHU48" s="82"/>
      <c r="GHV48" s="80"/>
      <c r="GHW48" s="81"/>
      <c r="GHX48" s="82"/>
      <c r="GIA48" s="82"/>
      <c r="GIB48" s="82"/>
      <c r="GID48" s="82"/>
      <c r="GIG48" s="82"/>
      <c r="GIJ48" s="82"/>
      <c r="GIK48" s="82"/>
      <c r="GIP48" s="82"/>
      <c r="GIS48" s="82"/>
      <c r="GIT48" s="82"/>
      <c r="GIU48" s="82"/>
      <c r="GIV48" s="82"/>
      <c r="GIW48" s="82"/>
      <c r="GIX48" s="82"/>
      <c r="GIY48" s="82"/>
      <c r="GJQ48" s="82"/>
      <c r="GJR48" s="82"/>
      <c r="GJS48" s="6"/>
      <c r="GJV48" s="7"/>
      <c r="GJW48" s="7"/>
      <c r="GKB48" s="82"/>
      <c r="GKD48" s="7"/>
      <c r="GKE48" s="82"/>
      <c r="GKG48" s="7"/>
      <c r="GKH48" s="82"/>
      <c r="GKI48" s="82"/>
      <c r="GKJ48" s="83"/>
      <c r="GKL48" s="82"/>
      <c r="GKM48" s="80"/>
      <c r="GKN48" s="81"/>
      <c r="GKO48" s="82"/>
      <c r="GKR48" s="82"/>
      <c r="GKS48" s="82"/>
      <c r="GKU48" s="82"/>
      <c r="GKX48" s="82"/>
      <c r="GLA48" s="82"/>
      <c r="GLB48" s="82"/>
      <c r="GLG48" s="82"/>
      <c r="GLJ48" s="82"/>
      <c r="GLK48" s="82"/>
      <c r="GLL48" s="82"/>
      <c r="GLM48" s="82"/>
      <c r="GLN48" s="82"/>
      <c r="GLO48" s="82"/>
      <c r="GLP48" s="82"/>
      <c r="GMH48" s="82"/>
      <c r="GMI48" s="82"/>
      <c r="GMJ48" s="6"/>
      <c r="GMM48" s="7"/>
      <c r="GMN48" s="7"/>
      <c r="GMS48" s="82"/>
      <c r="GMU48" s="7"/>
      <c r="GMV48" s="82"/>
      <c r="GMX48" s="7"/>
      <c r="GMY48" s="82"/>
      <c r="GMZ48" s="82"/>
      <c r="GNA48" s="83"/>
      <c r="GNC48" s="82"/>
      <c r="GND48" s="80"/>
      <c r="GNE48" s="81"/>
      <c r="GNF48" s="82"/>
      <c r="GNI48" s="82"/>
      <c r="GNJ48" s="82"/>
      <c r="GNL48" s="82"/>
      <c r="GNO48" s="82"/>
      <c r="GNR48" s="82"/>
      <c r="GNS48" s="82"/>
      <c r="GNX48" s="82"/>
      <c r="GOA48" s="82"/>
      <c r="GOB48" s="82"/>
      <c r="GOC48" s="82"/>
      <c r="GOD48" s="82"/>
      <c r="GOE48" s="82"/>
      <c r="GOF48" s="82"/>
      <c r="GOG48" s="82"/>
      <c r="GOY48" s="82"/>
      <c r="GOZ48" s="82"/>
      <c r="GPA48" s="6"/>
      <c r="GPD48" s="7"/>
      <c r="GPE48" s="7"/>
      <c r="GPJ48" s="82"/>
      <c r="GPL48" s="7"/>
      <c r="GPM48" s="82"/>
      <c r="GPO48" s="7"/>
      <c r="GPP48" s="82"/>
      <c r="GPQ48" s="82"/>
      <c r="GPR48" s="83"/>
      <c r="GPT48" s="82"/>
      <c r="GPU48" s="80"/>
      <c r="GPV48" s="81"/>
      <c r="GPW48" s="82"/>
      <c r="GPZ48" s="82"/>
      <c r="GQA48" s="82"/>
      <c r="GQC48" s="82"/>
      <c r="GQF48" s="82"/>
      <c r="GQI48" s="82"/>
      <c r="GQJ48" s="82"/>
      <c r="GQO48" s="82"/>
      <c r="GQR48" s="82"/>
      <c r="GQS48" s="82"/>
      <c r="GQT48" s="82"/>
      <c r="GQU48" s="82"/>
      <c r="GQV48" s="82"/>
      <c r="GQW48" s="82"/>
      <c r="GQX48" s="82"/>
      <c r="GRP48" s="82"/>
      <c r="GRQ48" s="82"/>
      <c r="GRR48" s="6"/>
      <c r="GRU48" s="7"/>
      <c r="GRV48" s="7"/>
      <c r="GSA48" s="82"/>
      <c r="GSC48" s="7"/>
      <c r="GSD48" s="82"/>
      <c r="GSF48" s="7"/>
      <c r="GSG48" s="82"/>
      <c r="GSH48" s="82"/>
      <c r="GSI48" s="83"/>
      <c r="GSK48" s="82"/>
      <c r="GSL48" s="80"/>
      <c r="GSM48" s="81"/>
      <c r="GSN48" s="82"/>
      <c r="GSQ48" s="82"/>
      <c r="GSR48" s="82"/>
      <c r="GST48" s="82"/>
      <c r="GSW48" s="82"/>
      <c r="GSZ48" s="82"/>
      <c r="GTA48" s="82"/>
      <c r="GTF48" s="82"/>
      <c r="GTI48" s="82"/>
      <c r="GTJ48" s="82"/>
      <c r="GTK48" s="82"/>
      <c r="GTL48" s="82"/>
      <c r="GTM48" s="82"/>
      <c r="GTN48" s="82"/>
      <c r="GTO48" s="82"/>
      <c r="GUG48" s="82"/>
      <c r="GUH48" s="82"/>
      <c r="GUI48" s="6"/>
      <c r="GUL48" s="7"/>
      <c r="GUM48" s="7"/>
      <c r="GUR48" s="82"/>
      <c r="GUT48" s="7"/>
      <c r="GUU48" s="82"/>
      <c r="GUW48" s="7"/>
      <c r="GUX48" s="82"/>
      <c r="GUY48" s="82"/>
      <c r="GUZ48" s="83"/>
      <c r="GVB48" s="82"/>
      <c r="GVC48" s="80"/>
      <c r="GVD48" s="81"/>
      <c r="GVE48" s="82"/>
      <c r="GVH48" s="82"/>
      <c r="GVI48" s="82"/>
      <c r="GVK48" s="82"/>
      <c r="GVN48" s="82"/>
      <c r="GVQ48" s="82"/>
      <c r="GVR48" s="82"/>
      <c r="GVW48" s="82"/>
      <c r="GVZ48" s="82"/>
      <c r="GWA48" s="82"/>
      <c r="GWB48" s="82"/>
      <c r="GWC48" s="82"/>
      <c r="GWD48" s="82"/>
      <c r="GWE48" s="82"/>
      <c r="GWF48" s="82"/>
      <c r="GWX48" s="82"/>
      <c r="GWY48" s="82"/>
      <c r="GWZ48" s="6"/>
      <c r="GXC48" s="7"/>
      <c r="GXD48" s="7"/>
      <c r="GXI48" s="82"/>
      <c r="GXK48" s="7"/>
      <c r="GXL48" s="82"/>
      <c r="GXN48" s="7"/>
      <c r="GXO48" s="82"/>
      <c r="GXP48" s="82"/>
      <c r="GXQ48" s="83"/>
      <c r="GXS48" s="82"/>
      <c r="GXT48" s="80"/>
      <c r="GXU48" s="81"/>
      <c r="GXV48" s="82"/>
      <c r="GXY48" s="82"/>
      <c r="GXZ48" s="82"/>
      <c r="GYB48" s="82"/>
      <c r="GYE48" s="82"/>
      <c r="GYH48" s="82"/>
      <c r="GYI48" s="82"/>
      <c r="GYN48" s="82"/>
      <c r="GYQ48" s="82"/>
      <c r="GYR48" s="82"/>
      <c r="GYS48" s="82"/>
      <c r="GYT48" s="82"/>
      <c r="GYU48" s="82"/>
      <c r="GYV48" s="82"/>
      <c r="GYW48" s="82"/>
      <c r="GZO48" s="82"/>
      <c r="GZP48" s="82"/>
      <c r="GZQ48" s="6"/>
      <c r="GZT48" s="7"/>
      <c r="GZU48" s="7"/>
      <c r="GZZ48" s="82"/>
      <c r="HAB48" s="7"/>
      <c r="HAC48" s="82"/>
      <c r="HAE48" s="7"/>
      <c r="HAF48" s="82"/>
      <c r="HAG48" s="82"/>
      <c r="HAH48" s="83"/>
      <c r="HAJ48" s="82"/>
      <c r="HAK48" s="80"/>
      <c r="HAL48" s="81"/>
      <c r="HAM48" s="82"/>
      <c r="HAP48" s="82"/>
      <c r="HAQ48" s="82"/>
      <c r="HAS48" s="82"/>
      <c r="HAV48" s="82"/>
      <c r="HAY48" s="82"/>
      <c r="HAZ48" s="82"/>
      <c r="HBE48" s="82"/>
      <c r="HBH48" s="82"/>
      <c r="HBI48" s="82"/>
      <c r="HBJ48" s="82"/>
      <c r="HBK48" s="82"/>
      <c r="HBL48" s="82"/>
      <c r="HBM48" s="82"/>
      <c r="HBN48" s="82"/>
      <c r="HCF48" s="82"/>
      <c r="HCG48" s="82"/>
      <c r="HCH48" s="6"/>
      <c r="HCK48" s="7"/>
      <c r="HCL48" s="7"/>
      <c r="HCQ48" s="82"/>
      <c r="HCS48" s="7"/>
      <c r="HCT48" s="82"/>
      <c r="HCV48" s="7"/>
      <c r="HCW48" s="82"/>
      <c r="HCX48" s="82"/>
      <c r="HCY48" s="83"/>
      <c r="HDA48" s="82"/>
      <c r="HDB48" s="80"/>
      <c r="HDC48" s="81"/>
      <c r="HDD48" s="82"/>
      <c r="HDG48" s="82"/>
      <c r="HDH48" s="82"/>
      <c r="HDJ48" s="82"/>
      <c r="HDM48" s="82"/>
      <c r="HDP48" s="82"/>
      <c r="HDQ48" s="82"/>
      <c r="HDV48" s="82"/>
      <c r="HDY48" s="82"/>
      <c r="HDZ48" s="82"/>
      <c r="HEA48" s="82"/>
      <c r="HEB48" s="82"/>
      <c r="HEC48" s="82"/>
      <c r="HED48" s="82"/>
      <c r="HEE48" s="82"/>
      <c r="HEW48" s="82"/>
      <c r="HEX48" s="82"/>
      <c r="HEY48" s="6"/>
      <c r="HFB48" s="7"/>
      <c r="HFC48" s="7"/>
      <c r="HFH48" s="82"/>
      <c r="HFJ48" s="7"/>
      <c r="HFK48" s="82"/>
      <c r="HFM48" s="7"/>
      <c r="HFN48" s="82"/>
      <c r="HFO48" s="82"/>
      <c r="HFP48" s="83"/>
      <c r="HFR48" s="82"/>
      <c r="HFS48" s="80"/>
      <c r="HFT48" s="81"/>
      <c r="HFU48" s="82"/>
      <c r="HFX48" s="82"/>
      <c r="HFY48" s="82"/>
      <c r="HGA48" s="82"/>
      <c r="HGD48" s="82"/>
      <c r="HGG48" s="82"/>
      <c r="HGH48" s="82"/>
      <c r="HGM48" s="82"/>
      <c r="HGP48" s="82"/>
      <c r="HGQ48" s="82"/>
      <c r="HGR48" s="82"/>
      <c r="HGS48" s="82"/>
      <c r="HGT48" s="82"/>
      <c r="HGU48" s="82"/>
      <c r="HGV48" s="82"/>
      <c r="HHN48" s="82"/>
      <c r="HHO48" s="82"/>
      <c r="HHP48" s="6"/>
      <c r="HHS48" s="7"/>
      <c r="HHT48" s="7"/>
      <c r="HHY48" s="82"/>
      <c r="HIA48" s="7"/>
      <c r="HIB48" s="82"/>
      <c r="HID48" s="7"/>
      <c r="HIE48" s="82"/>
      <c r="HIF48" s="82"/>
      <c r="HIG48" s="83"/>
      <c r="HII48" s="82"/>
      <c r="HIJ48" s="80"/>
      <c r="HIK48" s="81"/>
      <c r="HIL48" s="82"/>
      <c r="HIO48" s="82"/>
      <c r="HIP48" s="82"/>
      <c r="HIR48" s="82"/>
      <c r="HIU48" s="82"/>
      <c r="HIX48" s="82"/>
      <c r="HIY48" s="82"/>
      <c r="HJD48" s="82"/>
      <c r="HJG48" s="82"/>
      <c r="HJH48" s="82"/>
      <c r="HJI48" s="82"/>
      <c r="HJJ48" s="82"/>
      <c r="HJK48" s="82"/>
      <c r="HJL48" s="82"/>
      <c r="HJM48" s="82"/>
      <c r="HKE48" s="82"/>
      <c r="HKF48" s="82"/>
      <c r="HKG48" s="6"/>
      <c r="HKJ48" s="7"/>
      <c r="HKK48" s="7"/>
      <c r="HKP48" s="82"/>
      <c r="HKR48" s="7"/>
      <c r="HKS48" s="82"/>
      <c r="HKU48" s="7"/>
      <c r="HKV48" s="82"/>
      <c r="HKW48" s="82"/>
      <c r="HKX48" s="83"/>
      <c r="HKZ48" s="82"/>
      <c r="HLA48" s="80"/>
      <c r="HLB48" s="81"/>
      <c r="HLC48" s="82"/>
      <c r="HLF48" s="82"/>
      <c r="HLG48" s="82"/>
      <c r="HLI48" s="82"/>
      <c r="HLL48" s="82"/>
      <c r="HLO48" s="82"/>
      <c r="HLP48" s="82"/>
      <c r="HLU48" s="82"/>
      <c r="HLX48" s="82"/>
      <c r="HLY48" s="82"/>
      <c r="HLZ48" s="82"/>
      <c r="HMA48" s="82"/>
      <c r="HMB48" s="82"/>
      <c r="HMC48" s="82"/>
      <c r="HMD48" s="82"/>
      <c r="HMV48" s="82"/>
      <c r="HMW48" s="82"/>
      <c r="HMX48" s="6"/>
      <c r="HNA48" s="7"/>
      <c r="HNB48" s="7"/>
      <c r="HNG48" s="82"/>
      <c r="HNI48" s="7"/>
      <c r="HNJ48" s="82"/>
      <c r="HNL48" s="7"/>
      <c r="HNM48" s="82"/>
      <c r="HNN48" s="82"/>
      <c r="HNO48" s="83"/>
      <c r="HNQ48" s="82"/>
      <c r="HNR48" s="80"/>
      <c r="HNS48" s="81"/>
      <c r="HNT48" s="82"/>
      <c r="HNW48" s="82"/>
      <c r="HNX48" s="82"/>
      <c r="HNZ48" s="82"/>
      <c r="HOC48" s="82"/>
      <c r="HOF48" s="82"/>
      <c r="HOG48" s="82"/>
      <c r="HOL48" s="82"/>
      <c r="HOO48" s="82"/>
      <c r="HOP48" s="82"/>
      <c r="HOQ48" s="82"/>
      <c r="HOR48" s="82"/>
      <c r="HOS48" s="82"/>
      <c r="HOT48" s="82"/>
      <c r="HOU48" s="82"/>
      <c r="HPM48" s="82"/>
      <c r="HPN48" s="82"/>
      <c r="HPO48" s="6"/>
      <c r="HPR48" s="7"/>
      <c r="HPS48" s="7"/>
      <c r="HPX48" s="82"/>
      <c r="HPZ48" s="7"/>
      <c r="HQA48" s="82"/>
      <c r="HQC48" s="7"/>
      <c r="HQD48" s="82"/>
      <c r="HQE48" s="82"/>
      <c r="HQF48" s="83"/>
      <c r="HQH48" s="82"/>
      <c r="HQI48" s="80"/>
      <c r="HQJ48" s="81"/>
      <c r="HQK48" s="82"/>
      <c r="HQN48" s="82"/>
      <c r="HQO48" s="82"/>
      <c r="HQQ48" s="82"/>
      <c r="HQT48" s="82"/>
      <c r="HQW48" s="82"/>
      <c r="HQX48" s="82"/>
      <c r="HRC48" s="82"/>
      <c r="HRF48" s="82"/>
      <c r="HRG48" s="82"/>
      <c r="HRH48" s="82"/>
      <c r="HRI48" s="82"/>
      <c r="HRJ48" s="82"/>
      <c r="HRK48" s="82"/>
      <c r="HRL48" s="82"/>
      <c r="HSD48" s="82"/>
      <c r="HSE48" s="82"/>
      <c r="HSF48" s="6"/>
      <c r="HSI48" s="7"/>
      <c r="HSJ48" s="7"/>
      <c r="HSO48" s="82"/>
      <c r="HSQ48" s="7"/>
      <c r="HSR48" s="82"/>
      <c r="HST48" s="7"/>
      <c r="HSU48" s="82"/>
      <c r="HSV48" s="82"/>
      <c r="HSW48" s="83"/>
      <c r="HSY48" s="82"/>
      <c r="HSZ48" s="80"/>
      <c r="HTA48" s="81"/>
      <c r="HTB48" s="82"/>
      <c r="HTE48" s="82"/>
      <c r="HTF48" s="82"/>
      <c r="HTH48" s="82"/>
      <c r="HTK48" s="82"/>
      <c r="HTN48" s="82"/>
      <c r="HTO48" s="82"/>
      <c r="HTT48" s="82"/>
      <c r="HTW48" s="82"/>
      <c r="HTX48" s="82"/>
      <c r="HTY48" s="82"/>
      <c r="HTZ48" s="82"/>
      <c r="HUA48" s="82"/>
      <c r="HUB48" s="82"/>
      <c r="HUC48" s="82"/>
      <c r="HUU48" s="82"/>
      <c r="HUV48" s="82"/>
      <c r="HUW48" s="6"/>
      <c r="HUZ48" s="7"/>
      <c r="HVA48" s="7"/>
      <c r="HVF48" s="82"/>
      <c r="HVH48" s="7"/>
      <c r="HVI48" s="82"/>
      <c r="HVK48" s="7"/>
      <c r="HVL48" s="82"/>
      <c r="HVM48" s="82"/>
      <c r="HVN48" s="83"/>
      <c r="HVP48" s="82"/>
      <c r="HVQ48" s="80"/>
      <c r="HVR48" s="81"/>
      <c r="HVS48" s="82"/>
      <c r="HVV48" s="82"/>
      <c r="HVW48" s="82"/>
      <c r="HVY48" s="82"/>
      <c r="HWB48" s="82"/>
      <c r="HWE48" s="82"/>
      <c r="HWF48" s="82"/>
      <c r="HWK48" s="82"/>
      <c r="HWN48" s="82"/>
      <c r="HWO48" s="82"/>
      <c r="HWP48" s="82"/>
      <c r="HWQ48" s="82"/>
      <c r="HWR48" s="82"/>
      <c r="HWS48" s="82"/>
      <c r="HWT48" s="82"/>
      <c r="HXL48" s="82"/>
      <c r="HXM48" s="82"/>
      <c r="HXN48" s="6"/>
      <c r="HXQ48" s="7"/>
      <c r="HXR48" s="7"/>
      <c r="HXW48" s="82"/>
      <c r="HXY48" s="7"/>
      <c r="HXZ48" s="82"/>
      <c r="HYB48" s="7"/>
      <c r="HYC48" s="82"/>
      <c r="HYD48" s="82"/>
      <c r="HYE48" s="83"/>
      <c r="HYG48" s="82"/>
      <c r="HYH48" s="80"/>
      <c r="HYI48" s="81"/>
      <c r="HYJ48" s="82"/>
      <c r="HYM48" s="82"/>
      <c r="HYN48" s="82"/>
      <c r="HYP48" s="82"/>
      <c r="HYS48" s="82"/>
      <c r="HYV48" s="82"/>
      <c r="HYW48" s="82"/>
      <c r="HZB48" s="82"/>
      <c r="HZE48" s="82"/>
      <c r="HZF48" s="82"/>
      <c r="HZG48" s="82"/>
      <c r="HZH48" s="82"/>
      <c r="HZI48" s="82"/>
      <c r="HZJ48" s="82"/>
      <c r="HZK48" s="82"/>
      <c r="IAC48" s="82"/>
      <c r="IAD48" s="82"/>
      <c r="IAE48" s="6"/>
      <c r="IAH48" s="7"/>
      <c r="IAI48" s="7"/>
      <c r="IAN48" s="82"/>
      <c r="IAP48" s="7"/>
      <c r="IAQ48" s="82"/>
      <c r="IAS48" s="7"/>
      <c r="IAT48" s="82"/>
      <c r="IAU48" s="82"/>
      <c r="IAV48" s="83"/>
      <c r="IAX48" s="82"/>
      <c r="IAY48" s="80"/>
      <c r="IAZ48" s="81"/>
      <c r="IBA48" s="82"/>
      <c r="IBD48" s="82"/>
      <c r="IBE48" s="82"/>
      <c r="IBG48" s="82"/>
      <c r="IBJ48" s="82"/>
      <c r="IBM48" s="82"/>
      <c r="IBN48" s="82"/>
      <c r="IBS48" s="82"/>
      <c r="IBV48" s="82"/>
      <c r="IBW48" s="82"/>
      <c r="IBX48" s="82"/>
      <c r="IBY48" s="82"/>
      <c r="IBZ48" s="82"/>
      <c r="ICA48" s="82"/>
      <c r="ICB48" s="82"/>
      <c r="ICT48" s="82"/>
      <c r="ICU48" s="82"/>
      <c r="ICV48" s="6"/>
      <c r="ICY48" s="7"/>
      <c r="ICZ48" s="7"/>
      <c r="IDE48" s="82"/>
      <c r="IDG48" s="7"/>
      <c r="IDH48" s="82"/>
      <c r="IDJ48" s="7"/>
      <c r="IDK48" s="82"/>
      <c r="IDL48" s="82"/>
      <c r="IDM48" s="83"/>
      <c r="IDO48" s="82"/>
      <c r="IDP48" s="80"/>
      <c r="IDQ48" s="81"/>
      <c r="IDR48" s="82"/>
      <c r="IDU48" s="82"/>
      <c r="IDV48" s="82"/>
      <c r="IDX48" s="82"/>
      <c r="IEA48" s="82"/>
      <c r="IED48" s="82"/>
      <c r="IEE48" s="82"/>
      <c r="IEJ48" s="82"/>
      <c r="IEM48" s="82"/>
      <c r="IEN48" s="82"/>
      <c r="IEO48" s="82"/>
      <c r="IEP48" s="82"/>
      <c r="IEQ48" s="82"/>
      <c r="IER48" s="82"/>
      <c r="IES48" s="82"/>
      <c r="IFK48" s="82"/>
      <c r="IFL48" s="82"/>
      <c r="IFM48" s="6"/>
      <c r="IFP48" s="7"/>
      <c r="IFQ48" s="7"/>
      <c r="IFV48" s="82"/>
      <c r="IFX48" s="7"/>
      <c r="IFY48" s="82"/>
      <c r="IGA48" s="7"/>
      <c r="IGB48" s="82"/>
      <c r="IGC48" s="82"/>
      <c r="IGD48" s="83"/>
      <c r="IGF48" s="82"/>
      <c r="IGG48" s="80"/>
      <c r="IGH48" s="81"/>
      <c r="IGI48" s="82"/>
      <c r="IGL48" s="82"/>
      <c r="IGM48" s="82"/>
      <c r="IGO48" s="82"/>
      <c r="IGR48" s="82"/>
      <c r="IGU48" s="82"/>
      <c r="IGV48" s="82"/>
      <c r="IHA48" s="82"/>
      <c r="IHD48" s="82"/>
      <c r="IHE48" s="82"/>
      <c r="IHF48" s="82"/>
      <c r="IHG48" s="82"/>
      <c r="IHH48" s="82"/>
      <c r="IHI48" s="82"/>
      <c r="IHJ48" s="82"/>
      <c r="IIB48" s="82"/>
      <c r="IIC48" s="82"/>
      <c r="IID48" s="6"/>
      <c r="IIG48" s="7"/>
      <c r="IIH48" s="7"/>
      <c r="IIM48" s="82"/>
      <c r="IIO48" s="7"/>
      <c r="IIP48" s="82"/>
      <c r="IIR48" s="7"/>
      <c r="IIS48" s="82"/>
      <c r="IIT48" s="82"/>
      <c r="IIU48" s="83"/>
      <c r="IIW48" s="82"/>
      <c r="IIX48" s="80"/>
      <c r="IIY48" s="81"/>
      <c r="IIZ48" s="82"/>
      <c r="IJC48" s="82"/>
      <c r="IJD48" s="82"/>
      <c r="IJF48" s="82"/>
      <c r="IJI48" s="82"/>
      <c r="IJL48" s="82"/>
      <c r="IJM48" s="82"/>
      <c r="IJR48" s="82"/>
      <c r="IJU48" s="82"/>
      <c r="IJV48" s="82"/>
      <c r="IJW48" s="82"/>
      <c r="IJX48" s="82"/>
      <c r="IJY48" s="82"/>
      <c r="IJZ48" s="82"/>
      <c r="IKA48" s="82"/>
      <c r="IKS48" s="82"/>
      <c r="IKT48" s="82"/>
      <c r="IKU48" s="6"/>
      <c r="IKX48" s="7"/>
      <c r="IKY48" s="7"/>
      <c r="ILD48" s="82"/>
      <c r="ILF48" s="7"/>
      <c r="ILG48" s="82"/>
      <c r="ILI48" s="7"/>
      <c r="ILJ48" s="82"/>
      <c r="ILK48" s="82"/>
      <c r="ILL48" s="83"/>
      <c r="ILN48" s="82"/>
      <c r="ILO48" s="80"/>
      <c r="ILP48" s="81"/>
      <c r="ILQ48" s="82"/>
      <c r="ILT48" s="82"/>
      <c r="ILU48" s="82"/>
      <c r="ILW48" s="82"/>
      <c r="ILZ48" s="82"/>
      <c r="IMC48" s="82"/>
      <c r="IMD48" s="82"/>
      <c r="IMI48" s="82"/>
      <c r="IML48" s="82"/>
      <c r="IMM48" s="82"/>
      <c r="IMN48" s="82"/>
      <c r="IMO48" s="82"/>
      <c r="IMP48" s="82"/>
      <c r="IMQ48" s="82"/>
      <c r="IMR48" s="82"/>
      <c r="INJ48" s="82"/>
      <c r="INK48" s="82"/>
      <c r="INL48" s="6"/>
      <c r="INO48" s="7"/>
      <c r="INP48" s="7"/>
      <c r="INU48" s="82"/>
      <c r="INW48" s="7"/>
      <c r="INX48" s="82"/>
      <c r="INZ48" s="7"/>
      <c r="IOA48" s="82"/>
      <c r="IOB48" s="82"/>
      <c r="IOC48" s="83"/>
      <c r="IOE48" s="82"/>
      <c r="IOF48" s="80"/>
      <c r="IOG48" s="81"/>
      <c r="IOH48" s="82"/>
      <c r="IOK48" s="82"/>
      <c r="IOL48" s="82"/>
      <c r="ION48" s="82"/>
      <c r="IOQ48" s="82"/>
      <c r="IOT48" s="82"/>
      <c r="IOU48" s="82"/>
      <c r="IOZ48" s="82"/>
      <c r="IPC48" s="82"/>
      <c r="IPD48" s="82"/>
      <c r="IPE48" s="82"/>
      <c r="IPF48" s="82"/>
      <c r="IPG48" s="82"/>
      <c r="IPH48" s="82"/>
      <c r="IPI48" s="82"/>
      <c r="IQA48" s="82"/>
      <c r="IQB48" s="82"/>
      <c r="IQC48" s="6"/>
      <c r="IQF48" s="7"/>
      <c r="IQG48" s="7"/>
      <c r="IQL48" s="82"/>
      <c r="IQN48" s="7"/>
      <c r="IQO48" s="82"/>
      <c r="IQQ48" s="7"/>
      <c r="IQR48" s="82"/>
      <c r="IQS48" s="82"/>
      <c r="IQT48" s="83"/>
      <c r="IQV48" s="82"/>
      <c r="IQW48" s="80"/>
      <c r="IQX48" s="81"/>
      <c r="IQY48" s="82"/>
      <c r="IRB48" s="82"/>
      <c r="IRC48" s="82"/>
      <c r="IRE48" s="82"/>
      <c r="IRH48" s="82"/>
      <c r="IRK48" s="82"/>
      <c r="IRL48" s="82"/>
      <c r="IRQ48" s="82"/>
      <c r="IRT48" s="82"/>
      <c r="IRU48" s="82"/>
      <c r="IRV48" s="82"/>
      <c r="IRW48" s="82"/>
      <c r="IRX48" s="82"/>
      <c r="IRY48" s="82"/>
      <c r="IRZ48" s="82"/>
      <c r="ISR48" s="82"/>
      <c r="ISS48" s="82"/>
      <c r="IST48" s="6"/>
      <c r="ISW48" s="7"/>
      <c r="ISX48" s="7"/>
      <c r="ITC48" s="82"/>
      <c r="ITE48" s="7"/>
      <c r="ITF48" s="82"/>
      <c r="ITH48" s="7"/>
      <c r="ITI48" s="82"/>
      <c r="ITJ48" s="82"/>
      <c r="ITK48" s="83"/>
      <c r="ITM48" s="82"/>
      <c r="ITN48" s="80"/>
      <c r="ITO48" s="81"/>
      <c r="ITP48" s="82"/>
      <c r="ITS48" s="82"/>
      <c r="ITT48" s="82"/>
      <c r="ITV48" s="82"/>
      <c r="ITY48" s="82"/>
      <c r="IUB48" s="82"/>
      <c r="IUC48" s="82"/>
      <c r="IUH48" s="82"/>
      <c r="IUK48" s="82"/>
      <c r="IUL48" s="82"/>
      <c r="IUM48" s="82"/>
      <c r="IUN48" s="82"/>
      <c r="IUO48" s="82"/>
      <c r="IUP48" s="82"/>
      <c r="IUQ48" s="82"/>
      <c r="IVI48" s="82"/>
      <c r="IVJ48" s="82"/>
      <c r="IVK48" s="6"/>
      <c r="IVN48" s="7"/>
      <c r="IVO48" s="7"/>
      <c r="IVT48" s="82"/>
      <c r="IVV48" s="7"/>
      <c r="IVW48" s="82"/>
      <c r="IVY48" s="7"/>
      <c r="IVZ48" s="82"/>
      <c r="IWA48" s="82"/>
      <c r="IWB48" s="83"/>
      <c r="IWD48" s="82"/>
      <c r="IWE48" s="80"/>
      <c r="IWF48" s="81"/>
      <c r="IWG48" s="82"/>
      <c r="IWJ48" s="82"/>
      <c r="IWK48" s="82"/>
      <c r="IWM48" s="82"/>
      <c r="IWP48" s="82"/>
      <c r="IWS48" s="82"/>
      <c r="IWT48" s="82"/>
      <c r="IWY48" s="82"/>
      <c r="IXB48" s="82"/>
      <c r="IXC48" s="82"/>
      <c r="IXD48" s="82"/>
      <c r="IXE48" s="82"/>
      <c r="IXF48" s="82"/>
      <c r="IXG48" s="82"/>
      <c r="IXH48" s="82"/>
      <c r="IXZ48" s="82"/>
      <c r="IYA48" s="82"/>
      <c r="IYB48" s="6"/>
      <c r="IYE48" s="7"/>
      <c r="IYF48" s="7"/>
      <c r="IYK48" s="82"/>
      <c r="IYM48" s="7"/>
      <c r="IYN48" s="82"/>
      <c r="IYP48" s="7"/>
      <c r="IYQ48" s="82"/>
      <c r="IYR48" s="82"/>
      <c r="IYS48" s="83"/>
      <c r="IYU48" s="82"/>
      <c r="IYV48" s="80"/>
      <c r="IYW48" s="81"/>
      <c r="IYX48" s="82"/>
      <c r="IZA48" s="82"/>
      <c r="IZB48" s="82"/>
      <c r="IZD48" s="82"/>
      <c r="IZG48" s="82"/>
      <c r="IZJ48" s="82"/>
      <c r="IZK48" s="82"/>
      <c r="IZP48" s="82"/>
      <c r="IZS48" s="82"/>
      <c r="IZT48" s="82"/>
      <c r="IZU48" s="82"/>
      <c r="IZV48" s="82"/>
      <c r="IZW48" s="82"/>
      <c r="IZX48" s="82"/>
      <c r="IZY48" s="82"/>
      <c r="JAQ48" s="82"/>
      <c r="JAR48" s="82"/>
      <c r="JAS48" s="6"/>
      <c r="JAV48" s="7"/>
      <c r="JAW48" s="7"/>
      <c r="JBB48" s="82"/>
      <c r="JBD48" s="7"/>
      <c r="JBE48" s="82"/>
      <c r="JBG48" s="7"/>
      <c r="JBH48" s="82"/>
      <c r="JBI48" s="82"/>
      <c r="JBJ48" s="83"/>
      <c r="JBL48" s="82"/>
      <c r="JBM48" s="80"/>
      <c r="JBN48" s="81"/>
      <c r="JBO48" s="82"/>
      <c r="JBR48" s="82"/>
      <c r="JBS48" s="82"/>
      <c r="JBU48" s="82"/>
      <c r="JBX48" s="82"/>
      <c r="JCA48" s="82"/>
      <c r="JCB48" s="82"/>
      <c r="JCG48" s="82"/>
      <c r="JCJ48" s="82"/>
      <c r="JCK48" s="82"/>
      <c r="JCL48" s="82"/>
      <c r="JCM48" s="82"/>
      <c r="JCN48" s="82"/>
      <c r="JCO48" s="82"/>
      <c r="JCP48" s="82"/>
      <c r="JDH48" s="82"/>
      <c r="JDI48" s="82"/>
      <c r="JDJ48" s="6"/>
      <c r="JDM48" s="7"/>
      <c r="JDN48" s="7"/>
      <c r="JDS48" s="82"/>
      <c r="JDU48" s="7"/>
      <c r="JDV48" s="82"/>
      <c r="JDX48" s="7"/>
      <c r="JDY48" s="82"/>
      <c r="JDZ48" s="82"/>
      <c r="JEA48" s="83"/>
      <c r="JEC48" s="82"/>
      <c r="JED48" s="80"/>
      <c r="JEE48" s="81"/>
      <c r="JEF48" s="82"/>
      <c r="JEI48" s="82"/>
      <c r="JEJ48" s="82"/>
      <c r="JEL48" s="82"/>
      <c r="JEO48" s="82"/>
      <c r="JER48" s="82"/>
      <c r="JES48" s="82"/>
      <c r="JEX48" s="82"/>
      <c r="JFA48" s="82"/>
      <c r="JFB48" s="82"/>
      <c r="JFC48" s="82"/>
      <c r="JFD48" s="82"/>
      <c r="JFE48" s="82"/>
      <c r="JFF48" s="82"/>
      <c r="JFG48" s="82"/>
      <c r="JFY48" s="82"/>
      <c r="JFZ48" s="82"/>
      <c r="JGA48" s="6"/>
      <c r="JGD48" s="7"/>
      <c r="JGE48" s="7"/>
      <c r="JGJ48" s="82"/>
      <c r="JGL48" s="7"/>
      <c r="JGM48" s="82"/>
      <c r="JGO48" s="7"/>
      <c r="JGP48" s="82"/>
      <c r="JGQ48" s="82"/>
      <c r="JGR48" s="83"/>
      <c r="JGT48" s="82"/>
      <c r="JGU48" s="80"/>
      <c r="JGV48" s="81"/>
      <c r="JGW48" s="82"/>
      <c r="JGZ48" s="82"/>
      <c r="JHA48" s="82"/>
      <c r="JHC48" s="82"/>
      <c r="JHF48" s="82"/>
      <c r="JHI48" s="82"/>
      <c r="JHJ48" s="82"/>
      <c r="JHO48" s="82"/>
      <c r="JHR48" s="82"/>
      <c r="JHS48" s="82"/>
      <c r="JHT48" s="82"/>
      <c r="JHU48" s="82"/>
      <c r="JHV48" s="82"/>
      <c r="JHW48" s="82"/>
      <c r="JHX48" s="82"/>
      <c r="JIP48" s="82"/>
      <c r="JIQ48" s="82"/>
      <c r="JIR48" s="6"/>
      <c r="JIU48" s="7"/>
      <c r="JIV48" s="7"/>
      <c r="JJA48" s="82"/>
      <c r="JJC48" s="7"/>
      <c r="JJD48" s="82"/>
      <c r="JJF48" s="7"/>
      <c r="JJG48" s="82"/>
      <c r="JJH48" s="82"/>
      <c r="JJI48" s="83"/>
      <c r="JJK48" s="82"/>
      <c r="JJL48" s="80"/>
      <c r="JJM48" s="81"/>
      <c r="JJN48" s="82"/>
      <c r="JJQ48" s="82"/>
      <c r="JJR48" s="82"/>
      <c r="JJT48" s="82"/>
      <c r="JJW48" s="82"/>
      <c r="JJZ48" s="82"/>
      <c r="JKA48" s="82"/>
      <c r="JKF48" s="82"/>
      <c r="JKI48" s="82"/>
      <c r="JKJ48" s="82"/>
      <c r="JKK48" s="82"/>
      <c r="JKL48" s="82"/>
      <c r="JKM48" s="82"/>
      <c r="JKN48" s="82"/>
      <c r="JKO48" s="82"/>
      <c r="JLG48" s="82"/>
      <c r="JLH48" s="82"/>
      <c r="JLI48" s="6"/>
      <c r="JLL48" s="7"/>
      <c r="JLM48" s="7"/>
      <c r="JLR48" s="82"/>
      <c r="JLT48" s="7"/>
      <c r="JLU48" s="82"/>
      <c r="JLW48" s="7"/>
      <c r="JLX48" s="82"/>
      <c r="JLY48" s="82"/>
      <c r="JLZ48" s="83"/>
      <c r="JMB48" s="82"/>
      <c r="JMC48" s="80"/>
      <c r="JMD48" s="81"/>
      <c r="JME48" s="82"/>
      <c r="JMH48" s="82"/>
      <c r="JMI48" s="82"/>
      <c r="JMK48" s="82"/>
      <c r="JMN48" s="82"/>
      <c r="JMQ48" s="82"/>
      <c r="JMR48" s="82"/>
      <c r="JMW48" s="82"/>
      <c r="JMZ48" s="82"/>
      <c r="JNA48" s="82"/>
      <c r="JNB48" s="82"/>
      <c r="JNC48" s="82"/>
      <c r="JND48" s="82"/>
      <c r="JNE48" s="82"/>
      <c r="JNF48" s="82"/>
      <c r="JNX48" s="82"/>
      <c r="JNY48" s="82"/>
      <c r="JNZ48" s="6"/>
      <c r="JOC48" s="7"/>
      <c r="JOD48" s="7"/>
      <c r="JOI48" s="82"/>
      <c r="JOK48" s="7"/>
      <c r="JOL48" s="82"/>
      <c r="JON48" s="7"/>
      <c r="JOO48" s="82"/>
      <c r="JOP48" s="82"/>
      <c r="JOQ48" s="83"/>
      <c r="JOS48" s="82"/>
      <c r="JOT48" s="80"/>
      <c r="JOU48" s="81"/>
      <c r="JOV48" s="82"/>
      <c r="JOY48" s="82"/>
      <c r="JOZ48" s="82"/>
      <c r="JPB48" s="82"/>
      <c r="JPE48" s="82"/>
      <c r="JPH48" s="82"/>
      <c r="JPI48" s="82"/>
      <c r="JPN48" s="82"/>
      <c r="JPQ48" s="82"/>
      <c r="JPR48" s="82"/>
      <c r="JPS48" s="82"/>
      <c r="JPT48" s="82"/>
      <c r="JPU48" s="82"/>
      <c r="JPV48" s="82"/>
      <c r="JPW48" s="82"/>
      <c r="JQO48" s="82"/>
      <c r="JQP48" s="82"/>
      <c r="JQQ48" s="6"/>
      <c r="JQT48" s="7"/>
      <c r="JQU48" s="7"/>
      <c r="JQZ48" s="82"/>
      <c r="JRB48" s="7"/>
      <c r="JRC48" s="82"/>
      <c r="JRE48" s="7"/>
      <c r="JRF48" s="82"/>
      <c r="JRG48" s="82"/>
      <c r="JRH48" s="83"/>
      <c r="JRJ48" s="82"/>
      <c r="JRK48" s="80"/>
      <c r="JRL48" s="81"/>
      <c r="JRM48" s="82"/>
      <c r="JRP48" s="82"/>
      <c r="JRQ48" s="82"/>
      <c r="JRS48" s="82"/>
      <c r="JRV48" s="82"/>
      <c r="JRY48" s="82"/>
      <c r="JRZ48" s="82"/>
      <c r="JSE48" s="82"/>
      <c r="JSH48" s="82"/>
      <c r="JSI48" s="82"/>
      <c r="JSJ48" s="82"/>
      <c r="JSK48" s="82"/>
      <c r="JSL48" s="82"/>
      <c r="JSM48" s="82"/>
      <c r="JSN48" s="82"/>
      <c r="JTF48" s="82"/>
      <c r="JTG48" s="82"/>
      <c r="JTH48" s="6"/>
      <c r="JTK48" s="7"/>
      <c r="JTL48" s="7"/>
      <c r="JTQ48" s="82"/>
      <c r="JTS48" s="7"/>
      <c r="JTT48" s="82"/>
      <c r="JTV48" s="7"/>
      <c r="JTW48" s="82"/>
      <c r="JTX48" s="82"/>
      <c r="JTY48" s="83"/>
      <c r="JUA48" s="82"/>
      <c r="JUB48" s="80"/>
      <c r="JUC48" s="81"/>
      <c r="JUD48" s="82"/>
      <c r="JUG48" s="82"/>
      <c r="JUH48" s="82"/>
      <c r="JUJ48" s="82"/>
      <c r="JUM48" s="82"/>
      <c r="JUP48" s="82"/>
      <c r="JUQ48" s="82"/>
      <c r="JUV48" s="82"/>
      <c r="JUY48" s="82"/>
      <c r="JUZ48" s="82"/>
      <c r="JVA48" s="82"/>
      <c r="JVB48" s="82"/>
      <c r="JVC48" s="82"/>
      <c r="JVD48" s="82"/>
      <c r="JVE48" s="82"/>
      <c r="JVW48" s="82"/>
      <c r="JVX48" s="82"/>
      <c r="JVY48" s="6"/>
      <c r="JWB48" s="7"/>
      <c r="JWC48" s="7"/>
      <c r="JWH48" s="82"/>
      <c r="JWJ48" s="7"/>
      <c r="JWK48" s="82"/>
      <c r="JWM48" s="7"/>
      <c r="JWN48" s="82"/>
      <c r="JWO48" s="82"/>
      <c r="JWP48" s="83"/>
      <c r="JWR48" s="82"/>
      <c r="JWS48" s="80"/>
      <c r="JWT48" s="81"/>
      <c r="JWU48" s="82"/>
      <c r="JWX48" s="82"/>
      <c r="JWY48" s="82"/>
      <c r="JXA48" s="82"/>
      <c r="JXD48" s="82"/>
      <c r="JXG48" s="82"/>
      <c r="JXH48" s="82"/>
      <c r="JXM48" s="82"/>
      <c r="JXP48" s="82"/>
      <c r="JXQ48" s="82"/>
      <c r="JXR48" s="82"/>
      <c r="JXS48" s="82"/>
      <c r="JXT48" s="82"/>
      <c r="JXU48" s="82"/>
      <c r="JXV48" s="82"/>
      <c r="JYN48" s="82"/>
      <c r="JYO48" s="82"/>
      <c r="JYP48" s="6"/>
      <c r="JYS48" s="7"/>
      <c r="JYT48" s="7"/>
      <c r="JYY48" s="82"/>
      <c r="JZA48" s="7"/>
      <c r="JZB48" s="82"/>
      <c r="JZD48" s="7"/>
      <c r="JZE48" s="82"/>
      <c r="JZF48" s="82"/>
      <c r="JZG48" s="83"/>
      <c r="JZI48" s="82"/>
      <c r="JZJ48" s="80"/>
      <c r="JZK48" s="81"/>
      <c r="JZL48" s="82"/>
      <c r="JZO48" s="82"/>
      <c r="JZP48" s="82"/>
      <c r="JZR48" s="82"/>
      <c r="JZU48" s="82"/>
      <c r="JZX48" s="82"/>
      <c r="JZY48" s="82"/>
      <c r="KAD48" s="82"/>
      <c r="KAG48" s="82"/>
      <c r="KAH48" s="82"/>
      <c r="KAI48" s="82"/>
      <c r="KAJ48" s="82"/>
      <c r="KAK48" s="82"/>
      <c r="KAL48" s="82"/>
      <c r="KAM48" s="82"/>
      <c r="KBE48" s="82"/>
      <c r="KBF48" s="82"/>
      <c r="KBG48" s="6"/>
      <c r="KBJ48" s="7"/>
      <c r="KBK48" s="7"/>
      <c r="KBP48" s="82"/>
      <c r="KBR48" s="7"/>
      <c r="KBS48" s="82"/>
      <c r="KBU48" s="7"/>
      <c r="KBV48" s="82"/>
      <c r="KBW48" s="82"/>
      <c r="KBX48" s="83"/>
      <c r="KBZ48" s="82"/>
      <c r="KCA48" s="80"/>
      <c r="KCB48" s="81"/>
      <c r="KCC48" s="82"/>
      <c r="KCF48" s="82"/>
      <c r="KCG48" s="82"/>
      <c r="KCI48" s="82"/>
      <c r="KCL48" s="82"/>
      <c r="KCO48" s="82"/>
      <c r="KCP48" s="82"/>
      <c r="KCU48" s="82"/>
      <c r="KCX48" s="82"/>
      <c r="KCY48" s="82"/>
      <c r="KCZ48" s="82"/>
      <c r="KDA48" s="82"/>
      <c r="KDB48" s="82"/>
      <c r="KDC48" s="82"/>
      <c r="KDD48" s="82"/>
      <c r="KDV48" s="82"/>
      <c r="KDW48" s="82"/>
      <c r="KDX48" s="6"/>
      <c r="KEA48" s="7"/>
      <c r="KEB48" s="7"/>
      <c r="KEG48" s="82"/>
      <c r="KEI48" s="7"/>
      <c r="KEJ48" s="82"/>
      <c r="KEL48" s="7"/>
      <c r="KEM48" s="82"/>
      <c r="KEN48" s="82"/>
      <c r="KEO48" s="83"/>
      <c r="KEQ48" s="82"/>
      <c r="KER48" s="80"/>
      <c r="KES48" s="81"/>
      <c r="KET48" s="82"/>
      <c r="KEW48" s="82"/>
      <c r="KEX48" s="82"/>
      <c r="KEZ48" s="82"/>
      <c r="KFC48" s="82"/>
      <c r="KFF48" s="82"/>
      <c r="KFG48" s="82"/>
      <c r="KFL48" s="82"/>
      <c r="KFO48" s="82"/>
      <c r="KFP48" s="82"/>
      <c r="KFQ48" s="82"/>
      <c r="KFR48" s="82"/>
      <c r="KFS48" s="82"/>
      <c r="KFT48" s="82"/>
      <c r="KFU48" s="82"/>
      <c r="KGM48" s="82"/>
      <c r="KGN48" s="82"/>
      <c r="KGO48" s="6"/>
      <c r="KGR48" s="7"/>
      <c r="KGS48" s="7"/>
      <c r="KGX48" s="82"/>
      <c r="KGZ48" s="7"/>
      <c r="KHA48" s="82"/>
      <c r="KHC48" s="7"/>
      <c r="KHD48" s="82"/>
      <c r="KHE48" s="82"/>
      <c r="KHF48" s="83"/>
      <c r="KHH48" s="82"/>
      <c r="KHI48" s="80"/>
      <c r="KHJ48" s="81"/>
      <c r="KHK48" s="82"/>
      <c r="KHN48" s="82"/>
      <c r="KHO48" s="82"/>
      <c r="KHQ48" s="82"/>
      <c r="KHT48" s="82"/>
      <c r="KHW48" s="82"/>
      <c r="KHX48" s="82"/>
      <c r="KIC48" s="82"/>
      <c r="KIF48" s="82"/>
      <c r="KIG48" s="82"/>
      <c r="KIH48" s="82"/>
      <c r="KII48" s="82"/>
      <c r="KIJ48" s="82"/>
      <c r="KIK48" s="82"/>
      <c r="KIL48" s="82"/>
      <c r="KJD48" s="82"/>
      <c r="KJE48" s="82"/>
      <c r="KJF48" s="6"/>
      <c r="KJI48" s="7"/>
      <c r="KJJ48" s="7"/>
      <c r="KJO48" s="82"/>
      <c r="KJQ48" s="7"/>
      <c r="KJR48" s="82"/>
      <c r="KJT48" s="7"/>
      <c r="KJU48" s="82"/>
      <c r="KJV48" s="82"/>
      <c r="KJW48" s="83"/>
      <c r="KJY48" s="82"/>
      <c r="KJZ48" s="80"/>
      <c r="KKA48" s="81"/>
      <c r="KKB48" s="82"/>
      <c r="KKE48" s="82"/>
      <c r="KKF48" s="82"/>
      <c r="KKH48" s="82"/>
      <c r="KKK48" s="82"/>
      <c r="KKN48" s="82"/>
      <c r="KKO48" s="82"/>
      <c r="KKT48" s="82"/>
      <c r="KKW48" s="82"/>
      <c r="KKX48" s="82"/>
      <c r="KKY48" s="82"/>
      <c r="KKZ48" s="82"/>
      <c r="KLA48" s="82"/>
      <c r="KLB48" s="82"/>
      <c r="KLC48" s="82"/>
      <c r="KLU48" s="82"/>
      <c r="KLV48" s="82"/>
      <c r="KLW48" s="6"/>
      <c r="KLZ48" s="7"/>
      <c r="KMA48" s="7"/>
      <c r="KMF48" s="82"/>
      <c r="KMH48" s="7"/>
      <c r="KMI48" s="82"/>
      <c r="KMK48" s="7"/>
      <c r="KML48" s="82"/>
      <c r="KMM48" s="82"/>
      <c r="KMN48" s="83"/>
      <c r="KMP48" s="82"/>
      <c r="KMQ48" s="80"/>
      <c r="KMR48" s="81"/>
      <c r="KMS48" s="82"/>
      <c r="KMV48" s="82"/>
      <c r="KMW48" s="82"/>
      <c r="KMY48" s="82"/>
      <c r="KNB48" s="82"/>
      <c r="KNE48" s="82"/>
      <c r="KNF48" s="82"/>
      <c r="KNK48" s="82"/>
      <c r="KNN48" s="82"/>
      <c r="KNO48" s="82"/>
      <c r="KNP48" s="82"/>
      <c r="KNQ48" s="82"/>
      <c r="KNR48" s="82"/>
      <c r="KNS48" s="82"/>
      <c r="KNT48" s="82"/>
      <c r="KOL48" s="82"/>
      <c r="KOM48" s="82"/>
      <c r="KON48" s="6"/>
      <c r="KOQ48" s="7"/>
      <c r="KOR48" s="7"/>
      <c r="KOW48" s="82"/>
      <c r="KOY48" s="7"/>
      <c r="KOZ48" s="82"/>
      <c r="KPB48" s="7"/>
      <c r="KPC48" s="82"/>
      <c r="KPD48" s="82"/>
      <c r="KPE48" s="83"/>
      <c r="KPG48" s="82"/>
      <c r="KPH48" s="80"/>
      <c r="KPI48" s="81"/>
      <c r="KPJ48" s="82"/>
      <c r="KPM48" s="82"/>
      <c r="KPN48" s="82"/>
      <c r="KPP48" s="82"/>
      <c r="KPS48" s="82"/>
      <c r="KPV48" s="82"/>
      <c r="KPW48" s="82"/>
      <c r="KQB48" s="82"/>
      <c r="KQE48" s="82"/>
      <c r="KQF48" s="82"/>
      <c r="KQG48" s="82"/>
      <c r="KQH48" s="82"/>
      <c r="KQI48" s="82"/>
      <c r="KQJ48" s="82"/>
      <c r="KQK48" s="82"/>
      <c r="KRC48" s="82"/>
      <c r="KRD48" s="82"/>
      <c r="KRE48" s="6"/>
      <c r="KRH48" s="7"/>
      <c r="KRI48" s="7"/>
      <c r="KRN48" s="82"/>
      <c r="KRP48" s="7"/>
      <c r="KRQ48" s="82"/>
      <c r="KRS48" s="7"/>
      <c r="KRT48" s="82"/>
      <c r="KRU48" s="82"/>
      <c r="KRV48" s="83"/>
      <c r="KRX48" s="82"/>
      <c r="KRY48" s="80"/>
      <c r="KRZ48" s="81"/>
      <c r="KSA48" s="82"/>
      <c r="KSD48" s="82"/>
      <c r="KSE48" s="82"/>
      <c r="KSG48" s="82"/>
      <c r="KSJ48" s="82"/>
      <c r="KSM48" s="82"/>
      <c r="KSN48" s="82"/>
      <c r="KSS48" s="82"/>
      <c r="KSV48" s="82"/>
      <c r="KSW48" s="82"/>
      <c r="KSX48" s="82"/>
      <c r="KSY48" s="82"/>
      <c r="KSZ48" s="82"/>
      <c r="KTA48" s="82"/>
      <c r="KTB48" s="82"/>
      <c r="KTT48" s="82"/>
      <c r="KTU48" s="82"/>
      <c r="KTV48" s="6"/>
      <c r="KTY48" s="7"/>
      <c r="KTZ48" s="7"/>
      <c r="KUE48" s="82"/>
      <c r="KUG48" s="7"/>
      <c r="KUH48" s="82"/>
      <c r="KUJ48" s="7"/>
      <c r="KUK48" s="82"/>
      <c r="KUL48" s="82"/>
      <c r="KUM48" s="83"/>
      <c r="KUO48" s="82"/>
      <c r="KUP48" s="80"/>
      <c r="KUQ48" s="81"/>
      <c r="KUR48" s="82"/>
      <c r="KUU48" s="82"/>
      <c r="KUV48" s="82"/>
      <c r="KUX48" s="82"/>
      <c r="KVA48" s="82"/>
      <c r="KVD48" s="82"/>
      <c r="KVE48" s="82"/>
      <c r="KVJ48" s="82"/>
      <c r="KVM48" s="82"/>
      <c r="KVN48" s="82"/>
      <c r="KVO48" s="82"/>
      <c r="KVP48" s="82"/>
      <c r="KVQ48" s="82"/>
      <c r="KVR48" s="82"/>
      <c r="KVS48" s="82"/>
      <c r="KWK48" s="82"/>
      <c r="KWL48" s="82"/>
      <c r="KWM48" s="6"/>
      <c r="KWP48" s="7"/>
      <c r="KWQ48" s="7"/>
      <c r="KWV48" s="82"/>
      <c r="KWX48" s="7"/>
      <c r="KWY48" s="82"/>
      <c r="KXA48" s="7"/>
      <c r="KXB48" s="82"/>
      <c r="KXC48" s="82"/>
      <c r="KXD48" s="83"/>
      <c r="KXF48" s="82"/>
      <c r="KXG48" s="80"/>
      <c r="KXH48" s="81"/>
      <c r="KXI48" s="82"/>
      <c r="KXL48" s="82"/>
      <c r="KXM48" s="82"/>
      <c r="KXO48" s="82"/>
      <c r="KXR48" s="82"/>
      <c r="KXU48" s="82"/>
      <c r="KXV48" s="82"/>
      <c r="KYA48" s="82"/>
      <c r="KYD48" s="82"/>
      <c r="KYE48" s="82"/>
      <c r="KYF48" s="82"/>
      <c r="KYG48" s="82"/>
      <c r="KYH48" s="82"/>
      <c r="KYI48" s="82"/>
      <c r="KYJ48" s="82"/>
      <c r="KZB48" s="82"/>
      <c r="KZC48" s="82"/>
      <c r="KZD48" s="6"/>
      <c r="KZG48" s="7"/>
      <c r="KZH48" s="7"/>
      <c r="KZM48" s="82"/>
      <c r="KZO48" s="7"/>
      <c r="KZP48" s="82"/>
      <c r="KZR48" s="7"/>
      <c r="KZS48" s="82"/>
      <c r="KZT48" s="82"/>
      <c r="KZU48" s="83"/>
      <c r="KZW48" s="82"/>
      <c r="KZX48" s="80"/>
      <c r="KZY48" s="81"/>
      <c r="KZZ48" s="82"/>
      <c r="LAC48" s="82"/>
      <c r="LAD48" s="82"/>
      <c r="LAF48" s="82"/>
      <c r="LAI48" s="82"/>
      <c r="LAL48" s="82"/>
      <c r="LAM48" s="82"/>
      <c r="LAR48" s="82"/>
      <c r="LAU48" s="82"/>
      <c r="LAV48" s="82"/>
      <c r="LAW48" s="82"/>
      <c r="LAX48" s="82"/>
      <c r="LAY48" s="82"/>
      <c r="LAZ48" s="82"/>
      <c r="LBA48" s="82"/>
      <c r="LBS48" s="82"/>
      <c r="LBT48" s="82"/>
      <c r="LBU48" s="6"/>
      <c r="LBX48" s="7"/>
      <c r="LBY48" s="7"/>
      <c r="LCD48" s="82"/>
      <c r="LCF48" s="7"/>
      <c r="LCG48" s="82"/>
      <c r="LCI48" s="7"/>
      <c r="LCJ48" s="82"/>
      <c r="LCK48" s="82"/>
      <c r="LCL48" s="83"/>
      <c r="LCN48" s="82"/>
      <c r="LCO48" s="80"/>
      <c r="LCP48" s="81"/>
      <c r="LCQ48" s="82"/>
      <c r="LCT48" s="82"/>
      <c r="LCU48" s="82"/>
      <c r="LCW48" s="82"/>
      <c r="LCZ48" s="82"/>
      <c r="LDC48" s="82"/>
      <c r="LDD48" s="82"/>
      <c r="LDI48" s="82"/>
      <c r="LDL48" s="82"/>
      <c r="LDM48" s="82"/>
      <c r="LDN48" s="82"/>
      <c r="LDO48" s="82"/>
      <c r="LDP48" s="82"/>
      <c r="LDQ48" s="82"/>
      <c r="LDR48" s="82"/>
      <c r="LEJ48" s="82"/>
      <c r="LEK48" s="82"/>
      <c r="LEL48" s="6"/>
      <c r="LEO48" s="7"/>
      <c r="LEP48" s="7"/>
      <c r="LEU48" s="82"/>
      <c r="LEW48" s="7"/>
      <c r="LEX48" s="82"/>
      <c r="LEZ48" s="7"/>
      <c r="LFA48" s="82"/>
      <c r="LFB48" s="82"/>
      <c r="LFC48" s="83"/>
      <c r="LFE48" s="82"/>
      <c r="LFF48" s="80"/>
      <c r="LFG48" s="81"/>
      <c r="LFH48" s="82"/>
      <c r="LFK48" s="82"/>
      <c r="LFL48" s="82"/>
      <c r="LFN48" s="82"/>
      <c r="LFQ48" s="82"/>
      <c r="LFT48" s="82"/>
      <c r="LFU48" s="82"/>
      <c r="LFZ48" s="82"/>
      <c r="LGC48" s="82"/>
      <c r="LGD48" s="82"/>
      <c r="LGE48" s="82"/>
      <c r="LGF48" s="82"/>
      <c r="LGG48" s="82"/>
      <c r="LGH48" s="82"/>
      <c r="LGI48" s="82"/>
      <c r="LHA48" s="82"/>
      <c r="LHB48" s="82"/>
      <c r="LHC48" s="6"/>
      <c r="LHF48" s="7"/>
      <c r="LHG48" s="7"/>
      <c r="LHL48" s="82"/>
      <c r="LHN48" s="7"/>
      <c r="LHO48" s="82"/>
      <c r="LHQ48" s="7"/>
      <c r="LHR48" s="82"/>
      <c r="LHS48" s="82"/>
      <c r="LHT48" s="83"/>
      <c r="LHV48" s="82"/>
      <c r="LHW48" s="80"/>
      <c r="LHX48" s="81"/>
      <c r="LHY48" s="82"/>
      <c r="LIB48" s="82"/>
      <c r="LIC48" s="82"/>
      <c r="LIE48" s="82"/>
      <c r="LIH48" s="82"/>
      <c r="LIK48" s="82"/>
      <c r="LIL48" s="82"/>
      <c r="LIQ48" s="82"/>
      <c r="LIT48" s="82"/>
      <c r="LIU48" s="82"/>
      <c r="LIV48" s="82"/>
      <c r="LIW48" s="82"/>
      <c r="LIX48" s="82"/>
      <c r="LIY48" s="82"/>
      <c r="LIZ48" s="82"/>
      <c r="LJR48" s="82"/>
      <c r="LJS48" s="82"/>
      <c r="LJT48" s="6"/>
      <c r="LJW48" s="7"/>
      <c r="LJX48" s="7"/>
      <c r="LKC48" s="82"/>
      <c r="LKE48" s="7"/>
      <c r="LKF48" s="82"/>
      <c r="LKH48" s="7"/>
      <c r="LKI48" s="82"/>
      <c r="LKJ48" s="82"/>
      <c r="LKK48" s="83"/>
      <c r="LKM48" s="82"/>
      <c r="LKN48" s="80"/>
      <c r="LKO48" s="81"/>
      <c r="LKP48" s="82"/>
      <c r="LKS48" s="82"/>
      <c r="LKT48" s="82"/>
      <c r="LKV48" s="82"/>
      <c r="LKY48" s="82"/>
      <c r="LLB48" s="82"/>
      <c r="LLC48" s="82"/>
      <c r="LLH48" s="82"/>
      <c r="LLK48" s="82"/>
      <c r="LLL48" s="82"/>
      <c r="LLM48" s="82"/>
      <c r="LLN48" s="82"/>
      <c r="LLO48" s="82"/>
      <c r="LLP48" s="82"/>
      <c r="LLQ48" s="82"/>
      <c r="LMI48" s="82"/>
      <c r="LMJ48" s="82"/>
      <c r="LMK48" s="6"/>
      <c r="LMN48" s="7"/>
      <c r="LMO48" s="7"/>
      <c r="LMT48" s="82"/>
      <c r="LMV48" s="7"/>
      <c r="LMW48" s="82"/>
      <c r="LMY48" s="7"/>
      <c r="LMZ48" s="82"/>
      <c r="LNA48" s="82"/>
      <c r="LNB48" s="83"/>
      <c r="LND48" s="82"/>
      <c r="LNE48" s="80"/>
      <c r="LNF48" s="81"/>
      <c r="LNG48" s="82"/>
      <c r="LNJ48" s="82"/>
      <c r="LNK48" s="82"/>
      <c r="LNM48" s="82"/>
      <c r="LNP48" s="82"/>
      <c r="LNS48" s="82"/>
      <c r="LNT48" s="82"/>
      <c r="LNY48" s="82"/>
      <c r="LOB48" s="82"/>
      <c r="LOC48" s="82"/>
      <c r="LOD48" s="82"/>
      <c r="LOE48" s="82"/>
      <c r="LOF48" s="82"/>
      <c r="LOG48" s="82"/>
      <c r="LOH48" s="82"/>
      <c r="LOZ48" s="82"/>
      <c r="LPA48" s="82"/>
      <c r="LPB48" s="6"/>
      <c r="LPE48" s="7"/>
      <c r="LPF48" s="7"/>
      <c r="LPK48" s="82"/>
      <c r="LPM48" s="7"/>
      <c r="LPN48" s="82"/>
      <c r="LPP48" s="7"/>
      <c r="LPQ48" s="82"/>
      <c r="LPR48" s="82"/>
      <c r="LPS48" s="83"/>
      <c r="LPU48" s="82"/>
      <c r="LPV48" s="80"/>
      <c r="LPW48" s="81"/>
      <c r="LPX48" s="82"/>
      <c r="LQA48" s="82"/>
      <c r="LQB48" s="82"/>
      <c r="LQD48" s="82"/>
      <c r="LQG48" s="82"/>
      <c r="LQJ48" s="82"/>
      <c r="LQK48" s="82"/>
      <c r="LQP48" s="82"/>
      <c r="LQS48" s="82"/>
      <c r="LQT48" s="82"/>
      <c r="LQU48" s="82"/>
      <c r="LQV48" s="82"/>
      <c r="LQW48" s="82"/>
      <c r="LQX48" s="82"/>
      <c r="LQY48" s="82"/>
      <c r="LRQ48" s="82"/>
      <c r="LRR48" s="82"/>
      <c r="LRS48" s="6"/>
      <c r="LRV48" s="7"/>
      <c r="LRW48" s="7"/>
      <c r="LSB48" s="82"/>
      <c r="LSD48" s="7"/>
      <c r="LSE48" s="82"/>
      <c r="LSG48" s="7"/>
      <c r="LSH48" s="82"/>
      <c r="LSI48" s="82"/>
      <c r="LSJ48" s="83"/>
      <c r="LSL48" s="82"/>
      <c r="LSM48" s="80"/>
      <c r="LSN48" s="81"/>
      <c r="LSO48" s="82"/>
      <c r="LSR48" s="82"/>
      <c r="LSS48" s="82"/>
      <c r="LSU48" s="82"/>
      <c r="LSX48" s="82"/>
      <c r="LTA48" s="82"/>
      <c r="LTB48" s="82"/>
      <c r="LTG48" s="82"/>
      <c r="LTJ48" s="82"/>
      <c r="LTK48" s="82"/>
      <c r="LTL48" s="82"/>
      <c r="LTM48" s="82"/>
      <c r="LTN48" s="82"/>
      <c r="LTO48" s="82"/>
      <c r="LTP48" s="82"/>
      <c r="LUH48" s="82"/>
      <c r="LUI48" s="82"/>
      <c r="LUJ48" s="6"/>
      <c r="LUM48" s="7"/>
      <c r="LUN48" s="7"/>
      <c r="LUS48" s="82"/>
      <c r="LUU48" s="7"/>
      <c r="LUV48" s="82"/>
      <c r="LUX48" s="7"/>
      <c r="LUY48" s="82"/>
      <c r="LUZ48" s="82"/>
      <c r="LVA48" s="83"/>
      <c r="LVC48" s="82"/>
      <c r="LVD48" s="80"/>
      <c r="LVE48" s="81"/>
      <c r="LVF48" s="82"/>
      <c r="LVI48" s="82"/>
      <c r="LVJ48" s="82"/>
      <c r="LVL48" s="82"/>
      <c r="LVO48" s="82"/>
      <c r="LVR48" s="82"/>
      <c r="LVS48" s="82"/>
      <c r="LVX48" s="82"/>
      <c r="LWA48" s="82"/>
      <c r="LWB48" s="82"/>
      <c r="LWC48" s="82"/>
      <c r="LWD48" s="82"/>
      <c r="LWE48" s="82"/>
      <c r="LWF48" s="82"/>
      <c r="LWG48" s="82"/>
      <c r="LWY48" s="82"/>
      <c r="LWZ48" s="82"/>
      <c r="LXA48" s="6"/>
      <c r="LXD48" s="7"/>
      <c r="LXE48" s="7"/>
      <c r="LXJ48" s="82"/>
      <c r="LXL48" s="7"/>
      <c r="LXM48" s="82"/>
      <c r="LXO48" s="7"/>
      <c r="LXP48" s="82"/>
      <c r="LXQ48" s="82"/>
      <c r="LXR48" s="83"/>
      <c r="LXT48" s="82"/>
      <c r="LXU48" s="80"/>
      <c r="LXV48" s="81"/>
      <c r="LXW48" s="82"/>
      <c r="LXZ48" s="82"/>
      <c r="LYA48" s="82"/>
      <c r="LYC48" s="82"/>
      <c r="LYF48" s="82"/>
      <c r="LYI48" s="82"/>
      <c r="LYJ48" s="82"/>
      <c r="LYO48" s="82"/>
      <c r="LYR48" s="82"/>
      <c r="LYS48" s="82"/>
      <c r="LYT48" s="82"/>
      <c r="LYU48" s="82"/>
      <c r="LYV48" s="82"/>
      <c r="LYW48" s="82"/>
      <c r="LYX48" s="82"/>
      <c r="LZP48" s="82"/>
      <c r="LZQ48" s="82"/>
      <c r="LZR48" s="6"/>
      <c r="LZU48" s="7"/>
      <c r="LZV48" s="7"/>
      <c r="MAA48" s="82"/>
      <c r="MAC48" s="7"/>
      <c r="MAD48" s="82"/>
      <c r="MAF48" s="7"/>
      <c r="MAG48" s="82"/>
      <c r="MAH48" s="82"/>
      <c r="MAI48" s="83"/>
      <c r="MAK48" s="82"/>
      <c r="MAL48" s="80"/>
      <c r="MAM48" s="81"/>
      <c r="MAN48" s="82"/>
      <c r="MAQ48" s="82"/>
      <c r="MAR48" s="82"/>
      <c r="MAT48" s="82"/>
      <c r="MAW48" s="82"/>
      <c r="MAZ48" s="82"/>
      <c r="MBA48" s="82"/>
      <c r="MBF48" s="82"/>
      <c r="MBI48" s="82"/>
      <c r="MBJ48" s="82"/>
      <c r="MBK48" s="82"/>
      <c r="MBL48" s="82"/>
      <c r="MBM48" s="82"/>
      <c r="MBN48" s="82"/>
      <c r="MBO48" s="82"/>
      <c r="MCG48" s="82"/>
      <c r="MCH48" s="82"/>
      <c r="MCI48" s="6"/>
      <c r="MCL48" s="7"/>
      <c r="MCM48" s="7"/>
      <c r="MCR48" s="82"/>
      <c r="MCT48" s="7"/>
      <c r="MCU48" s="82"/>
      <c r="MCW48" s="7"/>
      <c r="MCX48" s="82"/>
      <c r="MCY48" s="82"/>
      <c r="MCZ48" s="83"/>
      <c r="MDB48" s="82"/>
      <c r="MDC48" s="80"/>
      <c r="MDD48" s="81"/>
      <c r="MDE48" s="82"/>
      <c r="MDH48" s="82"/>
      <c r="MDI48" s="82"/>
      <c r="MDK48" s="82"/>
      <c r="MDN48" s="82"/>
      <c r="MDQ48" s="82"/>
      <c r="MDR48" s="82"/>
      <c r="MDW48" s="82"/>
      <c r="MDZ48" s="82"/>
      <c r="MEA48" s="82"/>
      <c r="MEB48" s="82"/>
      <c r="MEC48" s="82"/>
      <c r="MED48" s="82"/>
      <c r="MEE48" s="82"/>
      <c r="MEF48" s="82"/>
      <c r="MEX48" s="82"/>
      <c r="MEY48" s="82"/>
      <c r="MEZ48" s="6"/>
      <c r="MFC48" s="7"/>
      <c r="MFD48" s="7"/>
      <c r="MFI48" s="82"/>
      <c r="MFK48" s="7"/>
      <c r="MFL48" s="82"/>
      <c r="MFN48" s="7"/>
      <c r="MFO48" s="82"/>
      <c r="MFP48" s="82"/>
      <c r="MFQ48" s="83"/>
      <c r="MFS48" s="82"/>
      <c r="MFT48" s="80"/>
      <c r="MFU48" s="81"/>
      <c r="MFV48" s="82"/>
      <c r="MFY48" s="82"/>
      <c r="MFZ48" s="82"/>
      <c r="MGB48" s="82"/>
      <c r="MGE48" s="82"/>
      <c r="MGH48" s="82"/>
      <c r="MGI48" s="82"/>
      <c r="MGN48" s="82"/>
      <c r="MGQ48" s="82"/>
      <c r="MGR48" s="82"/>
      <c r="MGS48" s="82"/>
      <c r="MGT48" s="82"/>
      <c r="MGU48" s="82"/>
      <c r="MGV48" s="82"/>
      <c r="MGW48" s="82"/>
      <c r="MHO48" s="82"/>
      <c r="MHP48" s="82"/>
      <c r="MHQ48" s="6"/>
      <c r="MHT48" s="7"/>
      <c r="MHU48" s="7"/>
      <c r="MHZ48" s="82"/>
      <c r="MIB48" s="7"/>
      <c r="MIC48" s="82"/>
      <c r="MIE48" s="7"/>
      <c r="MIF48" s="82"/>
      <c r="MIG48" s="82"/>
      <c r="MIH48" s="83"/>
      <c r="MIJ48" s="82"/>
      <c r="MIK48" s="80"/>
      <c r="MIL48" s="81"/>
      <c r="MIM48" s="82"/>
      <c r="MIP48" s="82"/>
      <c r="MIQ48" s="82"/>
      <c r="MIS48" s="82"/>
      <c r="MIV48" s="82"/>
      <c r="MIY48" s="82"/>
      <c r="MIZ48" s="82"/>
      <c r="MJE48" s="82"/>
      <c r="MJH48" s="82"/>
      <c r="MJI48" s="82"/>
      <c r="MJJ48" s="82"/>
      <c r="MJK48" s="82"/>
      <c r="MJL48" s="82"/>
      <c r="MJM48" s="82"/>
      <c r="MJN48" s="82"/>
      <c r="MKF48" s="82"/>
      <c r="MKG48" s="82"/>
      <c r="MKH48" s="6"/>
      <c r="MKK48" s="7"/>
      <c r="MKL48" s="7"/>
      <c r="MKQ48" s="82"/>
      <c r="MKS48" s="7"/>
      <c r="MKT48" s="82"/>
      <c r="MKV48" s="7"/>
      <c r="MKW48" s="82"/>
      <c r="MKX48" s="82"/>
      <c r="MKY48" s="83"/>
      <c r="MLA48" s="82"/>
      <c r="MLB48" s="80"/>
      <c r="MLC48" s="81"/>
      <c r="MLD48" s="82"/>
      <c r="MLG48" s="82"/>
      <c r="MLH48" s="82"/>
      <c r="MLJ48" s="82"/>
      <c r="MLM48" s="82"/>
      <c r="MLP48" s="82"/>
      <c r="MLQ48" s="82"/>
      <c r="MLV48" s="82"/>
      <c r="MLY48" s="82"/>
      <c r="MLZ48" s="82"/>
      <c r="MMA48" s="82"/>
      <c r="MMB48" s="82"/>
      <c r="MMC48" s="82"/>
      <c r="MMD48" s="82"/>
      <c r="MME48" s="82"/>
      <c r="MMW48" s="82"/>
      <c r="MMX48" s="82"/>
      <c r="MMY48" s="6"/>
      <c r="MNB48" s="7"/>
      <c r="MNC48" s="7"/>
      <c r="MNH48" s="82"/>
      <c r="MNJ48" s="7"/>
      <c r="MNK48" s="82"/>
      <c r="MNM48" s="7"/>
      <c r="MNN48" s="82"/>
      <c r="MNO48" s="82"/>
      <c r="MNP48" s="83"/>
      <c r="MNR48" s="82"/>
      <c r="MNS48" s="80"/>
      <c r="MNT48" s="81"/>
      <c r="MNU48" s="82"/>
      <c r="MNX48" s="82"/>
      <c r="MNY48" s="82"/>
      <c r="MOA48" s="82"/>
      <c r="MOD48" s="82"/>
      <c r="MOG48" s="82"/>
      <c r="MOH48" s="82"/>
      <c r="MOM48" s="82"/>
      <c r="MOP48" s="82"/>
      <c r="MOQ48" s="82"/>
      <c r="MOR48" s="82"/>
      <c r="MOS48" s="82"/>
      <c r="MOT48" s="82"/>
      <c r="MOU48" s="82"/>
      <c r="MOV48" s="82"/>
      <c r="MPN48" s="82"/>
      <c r="MPO48" s="82"/>
      <c r="MPP48" s="6"/>
      <c r="MPS48" s="7"/>
      <c r="MPT48" s="7"/>
      <c r="MPY48" s="82"/>
      <c r="MQA48" s="7"/>
      <c r="MQB48" s="82"/>
      <c r="MQD48" s="7"/>
      <c r="MQE48" s="82"/>
      <c r="MQF48" s="82"/>
      <c r="MQG48" s="83"/>
      <c r="MQI48" s="82"/>
      <c r="MQJ48" s="80"/>
      <c r="MQK48" s="81"/>
      <c r="MQL48" s="82"/>
      <c r="MQO48" s="82"/>
      <c r="MQP48" s="82"/>
      <c r="MQR48" s="82"/>
      <c r="MQU48" s="82"/>
      <c r="MQX48" s="82"/>
      <c r="MQY48" s="82"/>
      <c r="MRD48" s="82"/>
      <c r="MRG48" s="82"/>
      <c r="MRH48" s="82"/>
      <c r="MRI48" s="82"/>
      <c r="MRJ48" s="82"/>
      <c r="MRK48" s="82"/>
      <c r="MRL48" s="82"/>
      <c r="MRM48" s="82"/>
      <c r="MSE48" s="82"/>
      <c r="MSF48" s="82"/>
      <c r="MSG48" s="6"/>
      <c r="MSJ48" s="7"/>
      <c r="MSK48" s="7"/>
      <c r="MSP48" s="82"/>
      <c r="MSR48" s="7"/>
      <c r="MSS48" s="82"/>
      <c r="MSU48" s="7"/>
      <c r="MSV48" s="82"/>
      <c r="MSW48" s="82"/>
      <c r="MSX48" s="83"/>
      <c r="MSZ48" s="82"/>
      <c r="MTA48" s="80"/>
      <c r="MTB48" s="81"/>
      <c r="MTC48" s="82"/>
      <c r="MTF48" s="82"/>
      <c r="MTG48" s="82"/>
      <c r="MTI48" s="82"/>
      <c r="MTL48" s="82"/>
      <c r="MTO48" s="82"/>
      <c r="MTP48" s="82"/>
      <c r="MTU48" s="82"/>
      <c r="MTX48" s="82"/>
      <c r="MTY48" s="82"/>
      <c r="MTZ48" s="82"/>
      <c r="MUA48" s="82"/>
      <c r="MUB48" s="82"/>
      <c r="MUC48" s="82"/>
      <c r="MUD48" s="82"/>
      <c r="MUV48" s="82"/>
      <c r="MUW48" s="82"/>
      <c r="MUX48" s="6"/>
      <c r="MVA48" s="7"/>
      <c r="MVB48" s="7"/>
      <c r="MVG48" s="82"/>
      <c r="MVI48" s="7"/>
      <c r="MVJ48" s="82"/>
      <c r="MVL48" s="7"/>
      <c r="MVM48" s="82"/>
      <c r="MVN48" s="82"/>
      <c r="MVO48" s="83"/>
      <c r="MVQ48" s="82"/>
      <c r="MVR48" s="80"/>
      <c r="MVS48" s="81"/>
      <c r="MVT48" s="82"/>
      <c r="MVW48" s="82"/>
      <c r="MVX48" s="82"/>
      <c r="MVZ48" s="82"/>
      <c r="MWC48" s="82"/>
      <c r="MWF48" s="82"/>
      <c r="MWG48" s="82"/>
      <c r="MWL48" s="82"/>
      <c r="MWO48" s="82"/>
      <c r="MWP48" s="82"/>
      <c r="MWQ48" s="82"/>
      <c r="MWR48" s="82"/>
      <c r="MWS48" s="82"/>
      <c r="MWT48" s="82"/>
      <c r="MWU48" s="82"/>
      <c r="MXM48" s="82"/>
      <c r="MXN48" s="82"/>
      <c r="MXO48" s="6"/>
      <c r="MXR48" s="7"/>
      <c r="MXS48" s="7"/>
      <c r="MXX48" s="82"/>
      <c r="MXZ48" s="7"/>
      <c r="MYA48" s="82"/>
      <c r="MYC48" s="7"/>
      <c r="MYD48" s="82"/>
      <c r="MYE48" s="82"/>
      <c r="MYF48" s="83"/>
      <c r="MYH48" s="82"/>
      <c r="MYI48" s="80"/>
      <c r="MYJ48" s="81"/>
      <c r="MYK48" s="82"/>
      <c r="MYN48" s="82"/>
      <c r="MYO48" s="82"/>
      <c r="MYQ48" s="82"/>
      <c r="MYT48" s="82"/>
      <c r="MYW48" s="82"/>
      <c r="MYX48" s="82"/>
      <c r="MZC48" s="82"/>
      <c r="MZF48" s="82"/>
      <c r="MZG48" s="82"/>
      <c r="MZH48" s="82"/>
      <c r="MZI48" s="82"/>
      <c r="MZJ48" s="82"/>
      <c r="MZK48" s="82"/>
      <c r="MZL48" s="82"/>
      <c r="NAD48" s="82"/>
      <c r="NAE48" s="82"/>
      <c r="NAF48" s="6"/>
      <c r="NAI48" s="7"/>
      <c r="NAJ48" s="7"/>
      <c r="NAO48" s="82"/>
      <c r="NAQ48" s="7"/>
      <c r="NAR48" s="82"/>
      <c r="NAT48" s="7"/>
      <c r="NAU48" s="82"/>
      <c r="NAV48" s="82"/>
      <c r="NAW48" s="83"/>
      <c r="NAY48" s="82"/>
      <c r="NAZ48" s="80"/>
      <c r="NBA48" s="81"/>
      <c r="NBB48" s="82"/>
      <c r="NBE48" s="82"/>
      <c r="NBF48" s="82"/>
      <c r="NBH48" s="82"/>
      <c r="NBK48" s="82"/>
      <c r="NBN48" s="82"/>
      <c r="NBO48" s="82"/>
      <c r="NBT48" s="82"/>
      <c r="NBW48" s="82"/>
      <c r="NBX48" s="82"/>
      <c r="NBY48" s="82"/>
      <c r="NBZ48" s="82"/>
      <c r="NCA48" s="82"/>
      <c r="NCB48" s="82"/>
      <c r="NCC48" s="82"/>
      <c r="NCU48" s="82"/>
      <c r="NCV48" s="82"/>
      <c r="NCW48" s="6"/>
      <c r="NCZ48" s="7"/>
      <c r="NDA48" s="7"/>
      <c r="NDF48" s="82"/>
      <c r="NDH48" s="7"/>
      <c r="NDI48" s="82"/>
      <c r="NDK48" s="7"/>
      <c r="NDL48" s="82"/>
      <c r="NDM48" s="82"/>
      <c r="NDN48" s="83"/>
      <c r="NDP48" s="82"/>
      <c r="NDQ48" s="80"/>
      <c r="NDR48" s="81"/>
      <c r="NDS48" s="82"/>
      <c r="NDV48" s="82"/>
      <c r="NDW48" s="82"/>
      <c r="NDY48" s="82"/>
      <c r="NEB48" s="82"/>
      <c r="NEE48" s="82"/>
      <c r="NEF48" s="82"/>
      <c r="NEK48" s="82"/>
      <c r="NEN48" s="82"/>
      <c r="NEO48" s="82"/>
      <c r="NEP48" s="82"/>
      <c r="NEQ48" s="82"/>
      <c r="NER48" s="82"/>
      <c r="NES48" s="82"/>
      <c r="NET48" s="82"/>
      <c r="NFL48" s="82"/>
      <c r="NFM48" s="82"/>
      <c r="NFN48" s="6"/>
      <c r="NFQ48" s="7"/>
      <c r="NFR48" s="7"/>
      <c r="NFW48" s="82"/>
      <c r="NFY48" s="7"/>
      <c r="NFZ48" s="82"/>
      <c r="NGB48" s="7"/>
      <c r="NGC48" s="82"/>
      <c r="NGD48" s="82"/>
      <c r="NGE48" s="83"/>
      <c r="NGG48" s="82"/>
      <c r="NGH48" s="80"/>
      <c r="NGI48" s="81"/>
      <c r="NGJ48" s="82"/>
      <c r="NGM48" s="82"/>
      <c r="NGN48" s="82"/>
      <c r="NGP48" s="82"/>
      <c r="NGS48" s="82"/>
      <c r="NGV48" s="82"/>
      <c r="NGW48" s="82"/>
      <c r="NHB48" s="82"/>
      <c r="NHE48" s="82"/>
      <c r="NHF48" s="82"/>
      <c r="NHG48" s="82"/>
      <c r="NHH48" s="82"/>
      <c r="NHI48" s="82"/>
      <c r="NHJ48" s="82"/>
      <c r="NHK48" s="82"/>
      <c r="NIC48" s="82"/>
      <c r="NID48" s="82"/>
      <c r="NIE48" s="6"/>
      <c r="NIH48" s="7"/>
      <c r="NII48" s="7"/>
      <c r="NIN48" s="82"/>
      <c r="NIP48" s="7"/>
      <c r="NIQ48" s="82"/>
      <c r="NIS48" s="7"/>
      <c r="NIT48" s="82"/>
      <c r="NIU48" s="82"/>
      <c r="NIV48" s="83"/>
      <c r="NIX48" s="82"/>
      <c r="NIY48" s="80"/>
      <c r="NIZ48" s="81"/>
      <c r="NJA48" s="82"/>
      <c r="NJD48" s="82"/>
      <c r="NJE48" s="82"/>
      <c r="NJG48" s="82"/>
      <c r="NJJ48" s="82"/>
      <c r="NJM48" s="82"/>
      <c r="NJN48" s="82"/>
      <c r="NJS48" s="82"/>
      <c r="NJV48" s="82"/>
      <c r="NJW48" s="82"/>
      <c r="NJX48" s="82"/>
      <c r="NJY48" s="82"/>
      <c r="NJZ48" s="82"/>
      <c r="NKA48" s="82"/>
      <c r="NKB48" s="82"/>
      <c r="NKT48" s="82"/>
      <c r="NKU48" s="82"/>
      <c r="NKV48" s="6"/>
      <c r="NKY48" s="7"/>
      <c r="NKZ48" s="7"/>
      <c r="NLE48" s="82"/>
      <c r="NLG48" s="7"/>
      <c r="NLH48" s="82"/>
      <c r="NLJ48" s="7"/>
      <c r="NLK48" s="82"/>
      <c r="NLL48" s="82"/>
      <c r="NLM48" s="83"/>
      <c r="NLO48" s="82"/>
      <c r="NLP48" s="80"/>
      <c r="NLQ48" s="81"/>
      <c r="NLR48" s="82"/>
      <c r="NLU48" s="82"/>
      <c r="NLV48" s="82"/>
      <c r="NLX48" s="82"/>
      <c r="NMA48" s="82"/>
      <c r="NMD48" s="82"/>
      <c r="NME48" s="82"/>
      <c r="NMJ48" s="82"/>
      <c r="NMM48" s="82"/>
      <c r="NMN48" s="82"/>
      <c r="NMO48" s="82"/>
      <c r="NMP48" s="82"/>
      <c r="NMQ48" s="82"/>
      <c r="NMR48" s="82"/>
      <c r="NMS48" s="82"/>
      <c r="NNK48" s="82"/>
      <c r="NNL48" s="82"/>
      <c r="NNM48" s="6"/>
      <c r="NNP48" s="7"/>
      <c r="NNQ48" s="7"/>
      <c r="NNV48" s="82"/>
      <c r="NNX48" s="7"/>
      <c r="NNY48" s="82"/>
      <c r="NOA48" s="7"/>
      <c r="NOB48" s="82"/>
      <c r="NOC48" s="82"/>
      <c r="NOD48" s="83"/>
      <c r="NOF48" s="82"/>
      <c r="NOG48" s="80"/>
      <c r="NOH48" s="81"/>
      <c r="NOI48" s="82"/>
      <c r="NOL48" s="82"/>
      <c r="NOM48" s="82"/>
      <c r="NOO48" s="82"/>
      <c r="NOR48" s="82"/>
      <c r="NOU48" s="82"/>
      <c r="NOV48" s="82"/>
      <c r="NPA48" s="82"/>
      <c r="NPD48" s="82"/>
      <c r="NPE48" s="82"/>
      <c r="NPF48" s="82"/>
      <c r="NPG48" s="82"/>
      <c r="NPH48" s="82"/>
      <c r="NPI48" s="82"/>
      <c r="NPJ48" s="82"/>
      <c r="NQB48" s="82"/>
      <c r="NQC48" s="82"/>
      <c r="NQD48" s="6"/>
      <c r="NQG48" s="7"/>
      <c r="NQH48" s="7"/>
      <c r="NQM48" s="82"/>
      <c r="NQO48" s="7"/>
      <c r="NQP48" s="82"/>
      <c r="NQR48" s="7"/>
      <c r="NQS48" s="82"/>
      <c r="NQT48" s="82"/>
      <c r="NQU48" s="83"/>
      <c r="NQW48" s="82"/>
      <c r="NQX48" s="80"/>
      <c r="NQY48" s="81"/>
      <c r="NQZ48" s="82"/>
      <c r="NRC48" s="82"/>
      <c r="NRD48" s="82"/>
      <c r="NRF48" s="82"/>
      <c r="NRI48" s="82"/>
      <c r="NRL48" s="82"/>
      <c r="NRM48" s="82"/>
      <c r="NRR48" s="82"/>
      <c r="NRU48" s="82"/>
      <c r="NRV48" s="82"/>
      <c r="NRW48" s="82"/>
      <c r="NRX48" s="82"/>
      <c r="NRY48" s="82"/>
      <c r="NRZ48" s="82"/>
      <c r="NSA48" s="82"/>
      <c r="NSS48" s="82"/>
      <c r="NST48" s="82"/>
      <c r="NSU48" s="6"/>
      <c r="NSX48" s="7"/>
      <c r="NSY48" s="7"/>
      <c r="NTD48" s="82"/>
      <c r="NTF48" s="7"/>
      <c r="NTG48" s="82"/>
      <c r="NTI48" s="7"/>
      <c r="NTJ48" s="82"/>
      <c r="NTK48" s="82"/>
      <c r="NTL48" s="83"/>
      <c r="NTN48" s="82"/>
      <c r="NTO48" s="80"/>
      <c r="NTP48" s="81"/>
      <c r="NTQ48" s="82"/>
      <c r="NTT48" s="82"/>
      <c r="NTU48" s="82"/>
      <c r="NTW48" s="82"/>
      <c r="NTZ48" s="82"/>
      <c r="NUC48" s="82"/>
      <c r="NUD48" s="82"/>
      <c r="NUI48" s="82"/>
      <c r="NUL48" s="82"/>
      <c r="NUM48" s="82"/>
      <c r="NUN48" s="82"/>
      <c r="NUO48" s="82"/>
      <c r="NUP48" s="82"/>
      <c r="NUQ48" s="82"/>
      <c r="NUR48" s="82"/>
      <c r="NVJ48" s="82"/>
      <c r="NVK48" s="82"/>
      <c r="NVL48" s="6"/>
      <c r="NVO48" s="7"/>
      <c r="NVP48" s="7"/>
      <c r="NVU48" s="82"/>
      <c r="NVW48" s="7"/>
      <c r="NVX48" s="82"/>
      <c r="NVZ48" s="7"/>
      <c r="NWA48" s="82"/>
      <c r="NWB48" s="82"/>
      <c r="NWC48" s="83"/>
      <c r="NWE48" s="82"/>
      <c r="NWF48" s="80"/>
      <c r="NWG48" s="81"/>
      <c r="NWH48" s="82"/>
      <c r="NWK48" s="82"/>
      <c r="NWL48" s="82"/>
      <c r="NWN48" s="82"/>
      <c r="NWQ48" s="82"/>
      <c r="NWT48" s="82"/>
      <c r="NWU48" s="82"/>
      <c r="NWZ48" s="82"/>
      <c r="NXC48" s="82"/>
      <c r="NXD48" s="82"/>
      <c r="NXE48" s="82"/>
      <c r="NXF48" s="82"/>
      <c r="NXG48" s="82"/>
      <c r="NXH48" s="82"/>
      <c r="NXI48" s="82"/>
      <c r="NYA48" s="82"/>
      <c r="NYB48" s="82"/>
      <c r="NYC48" s="6"/>
      <c r="NYF48" s="7"/>
      <c r="NYG48" s="7"/>
      <c r="NYL48" s="82"/>
      <c r="NYN48" s="7"/>
      <c r="NYO48" s="82"/>
      <c r="NYQ48" s="7"/>
      <c r="NYR48" s="82"/>
      <c r="NYS48" s="82"/>
      <c r="NYT48" s="83"/>
      <c r="NYV48" s="82"/>
      <c r="NYW48" s="80"/>
      <c r="NYX48" s="81"/>
      <c r="NYY48" s="82"/>
      <c r="NZB48" s="82"/>
      <c r="NZC48" s="82"/>
      <c r="NZE48" s="82"/>
      <c r="NZH48" s="82"/>
      <c r="NZK48" s="82"/>
      <c r="NZL48" s="82"/>
      <c r="NZQ48" s="82"/>
      <c r="NZT48" s="82"/>
      <c r="NZU48" s="82"/>
      <c r="NZV48" s="82"/>
      <c r="NZW48" s="82"/>
      <c r="NZX48" s="82"/>
      <c r="NZY48" s="82"/>
      <c r="NZZ48" s="82"/>
      <c r="OAR48" s="82"/>
      <c r="OAS48" s="82"/>
      <c r="OAT48" s="6"/>
      <c r="OAW48" s="7"/>
      <c r="OAX48" s="7"/>
      <c r="OBC48" s="82"/>
      <c r="OBE48" s="7"/>
      <c r="OBF48" s="82"/>
      <c r="OBH48" s="7"/>
      <c r="OBI48" s="82"/>
      <c r="OBJ48" s="82"/>
      <c r="OBK48" s="83"/>
      <c r="OBM48" s="82"/>
      <c r="OBN48" s="80"/>
      <c r="OBO48" s="81"/>
      <c r="OBP48" s="82"/>
      <c r="OBS48" s="82"/>
      <c r="OBT48" s="82"/>
      <c r="OBV48" s="82"/>
      <c r="OBY48" s="82"/>
      <c r="OCB48" s="82"/>
      <c r="OCC48" s="82"/>
      <c r="OCH48" s="82"/>
      <c r="OCK48" s="82"/>
      <c r="OCL48" s="82"/>
      <c r="OCM48" s="82"/>
      <c r="OCN48" s="82"/>
      <c r="OCO48" s="82"/>
      <c r="OCP48" s="82"/>
      <c r="OCQ48" s="82"/>
      <c r="ODI48" s="82"/>
      <c r="ODJ48" s="82"/>
      <c r="ODK48" s="6"/>
      <c r="ODN48" s="7"/>
      <c r="ODO48" s="7"/>
      <c r="ODT48" s="82"/>
      <c r="ODV48" s="7"/>
      <c r="ODW48" s="82"/>
      <c r="ODY48" s="7"/>
      <c r="ODZ48" s="82"/>
      <c r="OEA48" s="82"/>
      <c r="OEB48" s="83"/>
      <c r="OED48" s="82"/>
      <c r="OEE48" s="80"/>
      <c r="OEF48" s="81"/>
      <c r="OEG48" s="82"/>
      <c r="OEJ48" s="82"/>
      <c r="OEK48" s="82"/>
      <c r="OEM48" s="82"/>
      <c r="OEP48" s="82"/>
      <c r="OES48" s="82"/>
      <c r="OET48" s="82"/>
      <c r="OEY48" s="82"/>
      <c r="OFB48" s="82"/>
      <c r="OFC48" s="82"/>
      <c r="OFD48" s="82"/>
      <c r="OFE48" s="82"/>
      <c r="OFF48" s="82"/>
      <c r="OFG48" s="82"/>
      <c r="OFH48" s="82"/>
      <c r="OFZ48" s="82"/>
      <c r="OGA48" s="82"/>
      <c r="OGB48" s="6"/>
      <c r="OGE48" s="7"/>
      <c r="OGF48" s="7"/>
      <c r="OGK48" s="82"/>
      <c r="OGM48" s="7"/>
      <c r="OGN48" s="82"/>
      <c r="OGP48" s="7"/>
      <c r="OGQ48" s="82"/>
      <c r="OGR48" s="82"/>
      <c r="OGS48" s="83"/>
      <c r="OGU48" s="82"/>
      <c r="OGV48" s="80"/>
      <c r="OGW48" s="81"/>
      <c r="OGX48" s="82"/>
      <c r="OHA48" s="82"/>
      <c r="OHB48" s="82"/>
      <c r="OHD48" s="82"/>
      <c r="OHG48" s="82"/>
      <c r="OHJ48" s="82"/>
      <c r="OHK48" s="82"/>
      <c r="OHP48" s="82"/>
      <c r="OHS48" s="82"/>
      <c r="OHT48" s="82"/>
      <c r="OHU48" s="82"/>
      <c r="OHV48" s="82"/>
      <c r="OHW48" s="82"/>
      <c r="OHX48" s="82"/>
      <c r="OHY48" s="82"/>
      <c r="OIQ48" s="82"/>
      <c r="OIR48" s="82"/>
      <c r="OIS48" s="6"/>
      <c r="OIV48" s="7"/>
      <c r="OIW48" s="7"/>
      <c r="OJB48" s="82"/>
      <c r="OJD48" s="7"/>
      <c r="OJE48" s="82"/>
      <c r="OJG48" s="7"/>
      <c r="OJH48" s="82"/>
      <c r="OJI48" s="82"/>
      <c r="OJJ48" s="83"/>
      <c r="OJL48" s="82"/>
      <c r="OJM48" s="80"/>
      <c r="OJN48" s="81"/>
      <c r="OJO48" s="82"/>
      <c r="OJR48" s="82"/>
      <c r="OJS48" s="82"/>
      <c r="OJU48" s="82"/>
      <c r="OJX48" s="82"/>
      <c r="OKA48" s="82"/>
      <c r="OKB48" s="82"/>
      <c r="OKG48" s="82"/>
      <c r="OKJ48" s="82"/>
      <c r="OKK48" s="82"/>
      <c r="OKL48" s="82"/>
      <c r="OKM48" s="82"/>
      <c r="OKN48" s="82"/>
      <c r="OKO48" s="82"/>
      <c r="OKP48" s="82"/>
      <c r="OLH48" s="82"/>
      <c r="OLI48" s="82"/>
      <c r="OLJ48" s="6"/>
      <c r="OLM48" s="7"/>
      <c r="OLN48" s="7"/>
      <c r="OLS48" s="82"/>
      <c r="OLU48" s="7"/>
      <c r="OLV48" s="82"/>
      <c r="OLX48" s="7"/>
      <c r="OLY48" s="82"/>
      <c r="OLZ48" s="82"/>
      <c r="OMA48" s="83"/>
      <c r="OMC48" s="82"/>
      <c r="OMD48" s="80"/>
      <c r="OME48" s="81"/>
      <c r="OMF48" s="82"/>
      <c r="OMI48" s="82"/>
      <c r="OMJ48" s="82"/>
      <c r="OML48" s="82"/>
      <c r="OMO48" s="82"/>
      <c r="OMR48" s="82"/>
      <c r="OMS48" s="82"/>
      <c r="OMX48" s="82"/>
      <c r="ONA48" s="82"/>
      <c r="ONB48" s="82"/>
      <c r="ONC48" s="82"/>
      <c r="OND48" s="82"/>
      <c r="ONE48" s="82"/>
      <c r="ONF48" s="82"/>
      <c r="ONG48" s="82"/>
      <c r="ONY48" s="82"/>
      <c r="ONZ48" s="82"/>
      <c r="OOA48" s="6"/>
      <c r="OOD48" s="7"/>
      <c r="OOE48" s="7"/>
      <c r="OOJ48" s="82"/>
      <c r="OOL48" s="7"/>
      <c r="OOM48" s="82"/>
      <c r="OOO48" s="7"/>
      <c r="OOP48" s="82"/>
      <c r="OOQ48" s="82"/>
      <c r="OOR48" s="83"/>
      <c r="OOT48" s="82"/>
      <c r="OOU48" s="80"/>
      <c r="OOV48" s="81"/>
      <c r="OOW48" s="82"/>
      <c r="OOZ48" s="82"/>
      <c r="OPA48" s="82"/>
      <c r="OPC48" s="82"/>
      <c r="OPF48" s="82"/>
      <c r="OPI48" s="82"/>
      <c r="OPJ48" s="82"/>
      <c r="OPO48" s="82"/>
      <c r="OPR48" s="82"/>
      <c r="OPS48" s="82"/>
      <c r="OPT48" s="82"/>
      <c r="OPU48" s="82"/>
      <c r="OPV48" s="82"/>
      <c r="OPW48" s="82"/>
      <c r="OPX48" s="82"/>
      <c r="OQP48" s="82"/>
      <c r="OQQ48" s="82"/>
      <c r="OQR48" s="6"/>
      <c r="OQU48" s="7"/>
      <c r="OQV48" s="7"/>
      <c r="ORA48" s="82"/>
      <c r="ORC48" s="7"/>
      <c r="ORD48" s="82"/>
      <c r="ORF48" s="7"/>
      <c r="ORG48" s="82"/>
      <c r="ORH48" s="82"/>
      <c r="ORI48" s="83"/>
      <c r="ORK48" s="82"/>
      <c r="ORL48" s="80"/>
      <c r="ORM48" s="81"/>
      <c r="ORN48" s="82"/>
      <c r="ORQ48" s="82"/>
      <c r="ORR48" s="82"/>
      <c r="ORT48" s="82"/>
      <c r="ORW48" s="82"/>
      <c r="ORZ48" s="82"/>
      <c r="OSA48" s="82"/>
      <c r="OSF48" s="82"/>
      <c r="OSI48" s="82"/>
      <c r="OSJ48" s="82"/>
      <c r="OSK48" s="82"/>
      <c r="OSL48" s="82"/>
      <c r="OSM48" s="82"/>
      <c r="OSN48" s="82"/>
      <c r="OSO48" s="82"/>
      <c r="OTG48" s="82"/>
      <c r="OTH48" s="82"/>
      <c r="OTI48" s="6"/>
      <c r="OTL48" s="7"/>
      <c r="OTM48" s="7"/>
      <c r="OTR48" s="82"/>
      <c r="OTT48" s="7"/>
      <c r="OTU48" s="82"/>
      <c r="OTW48" s="7"/>
      <c r="OTX48" s="82"/>
      <c r="OTY48" s="82"/>
      <c r="OTZ48" s="83"/>
      <c r="OUB48" s="82"/>
      <c r="OUC48" s="80"/>
      <c r="OUD48" s="81"/>
      <c r="OUE48" s="82"/>
      <c r="OUH48" s="82"/>
      <c r="OUI48" s="82"/>
      <c r="OUK48" s="82"/>
      <c r="OUN48" s="82"/>
      <c r="OUQ48" s="82"/>
      <c r="OUR48" s="82"/>
      <c r="OUW48" s="82"/>
      <c r="OUZ48" s="82"/>
      <c r="OVA48" s="82"/>
      <c r="OVB48" s="82"/>
      <c r="OVC48" s="82"/>
      <c r="OVD48" s="82"/>
      <c r="OVE48" s="82"/>
      <c r="OVF48" s="82"/>
      <c r="OVX48" s="82"/>
      <c r="OVY48" s="82"/>
      <c r="OVZ48" s="6"/>
      <c r="OWC48" s="7"/>
      <c r="OWD48" s="7"/>
      <c r="OWI48" s="82"/>
      <c r="OWK48" s="7"/>
      <c r="OWL48" s="82"/>
      <c r="OWN48" s="7"/>
      <c r="OWO48" s="82"/>
      <c r="OWP48" s="82"/>
      <c r="OWQ48" s="83"/>
      <c r="OWS48" s="82"/>
      <c r="OWT48" s="80"/>
      <c r="OWU48" s="81"/>
      <c r="OWV48" s="82"/>
      <c r="OWY48" s="82"/>
      <c r="OWZ48" s="82"/>
      <c r="OXB48" s="82"/>
      <c r="OXE48" s="82"/>
      <c r="OXH48" s="82"/>
      <c r="OXI48" s="82"/>
      <c r="OXN48" s="82"/>
      <c r="OXQ48" s="82"/>
      <c r="OXR48" s="82"/>
      <c r="OXS48" s="82"/>
      <c r="OXT48" s="82"/>
      <c r="OXU48" s="82"/>
      <c r="OXV48" s="82"/>
      <c r="OXW48" s="82"/>
      <c r="OYO48" s="82"/>
      <c r="OYP48" s="82"/>
      <c r="OYQ48" s="6"/>
      <c r="OYT48" s="7"/>
      <c r="OYU48" s="7"/>
      <c r="OYZ48" s="82"/>
      <c r="OZB48" s="7"/>
      <c r="OZC48" s="82"/>
      <c r="OZE48" s="7"/>
      <c r="OZF48" s="82"/>
      <c r="OZG48" s="82"/>
      <c r="OZH48" s="83"/>
      <c r="OZJ48" s="82"/>
      <c r="OZK48" s="80"/>
      <c r="OZL48" s="81"/>
      <c r="OZM48" s="82"/>
      <c r="OZP48" s="82"/>
      <c r="OZQ48" s="82"/>
      <c r="OZS48" s="82"/>
      <c r="OZV48" s="82"/>
      <c r="OZY48" s="82"/>
      <c r="OZZ48" s="82"/>
      <c r="PAE48" s="82"/>
      <c r="PAH48" s="82"/>
      <c r="PAI48" s="82"/>
      <c r="PAJ48" s="82"/>
      <c r="PAK48" s="82"/>
      <c r="PAL48" s="82"/>
      <c r="PAM48" s="82"/>
      <c r="PAN48" s="82"/>
      <c r="PBF48" s="82"/>
      <c r="PBG48" s="82"/>
      <c r="PBH48" s="6"/>
      <c r="PBK48" s="7"/>
      <c r="PBL48" s="7"/>
      <c r="PBQ48" s="82"/>
      <c r="PBS48" s="7"/>
      <c r="PBT48" s="82"/>
      <c r="PBV48" s="7"/>
      <c r="PBW48" s="82"/>
      <c r="PBX48" s="82"/>
      <c r="PBY48" s="83"/>
      <c r="PCA48" s="82"/>
      <c r="PCB48" s="80"/>
      <c r="PCC48" s="81"/>
      <c r="PCD48" s="82"/>
      <c r="PCG48" s="82"/>
      <c r="PCH48" s="82"/>
      <c r="PCJ48" s="82"/>
      <c r="PCM48" s="82"/>
      <c r="PCP48" s="82"/>
      <c r="PCQ48" s="82"/>
      <c r="PCV48" s="82"/>
      <c r="PCY48" s="82"/>
      <c r="PCZ48" s="82"/>
      <c r="PDA48" s="82"/>
      <c r="PDB48" s="82"/>
      <c r="PDC48" s="82"/>
      <c r="PDD48" s="82"/>
      <c r="PDE48" s="82"/>
      <c r="PDW48" s="82"/>
      <c r="PDX48" s="82"/>
      <c r="PDY48" s="6"/>
      <c r="PEB48" s="7"/>
      <c r="PEC48" s="7"/>
      <c r="PEH48" s="82"/>
      <c r="PEJ48" s="7"/>
      <c r="PEK48" s="82"/>
      <c r="PEM48" s="7"/>
      <c r="PEN48" s="82"/>
      <c r="PEO48" s="82"/>
      <c r="PEP48" s="83"/>
      <c r="PER48" s="82"/>
      <c r="PES48" s="80"/>
      <c r="PET48" s="81"/>
      <c r="PEU48" s="82"/>
      <c r="PEX48" s="82"/>
      <c r="PEY48" s="82"/>
      <c r="PFA48" s="82"/>
      <c r="PFD48" s="82"/>
      <c r="PFG48" s="82"/>
      <c r="PFH48" s="82"/>
      <c r="PFM48" s="82"/>
      <c r="PFP48" s="82"/>
      <c r="PFQ48" s="82"/>
      <c r="PFR48" s="82"/>
      <c r="PFS48" s="82"/>
      <c r="PFT48" s="82"/>
      <c r="PFU48" s="82"/>
      <c r="PFV48" s="82"/>
      <c r="PGN48" s="82"/>
      <c r="PGO48" s="82"/>
      <c r="PGP48" s="6"/>
      <c r="PGS48" s="7"/>
      <c r="PGT48" s="7"/>
      <c r="PGY48" s="82"/>
      <c r="PHA48" s="7"/>
      <c r="PHB48" s="82"/>
      <c r="PHD48" s="7"/>
      <c r="PHE48" s="82"/>
      <c r="PHF48" s="82"/>
      <c r="PHG48" s="83"/>
      <c r="PHI48" s="82"/>
      <c r="PHJ48" s="80"/>
      <c r="PHK48" s="81"/>
      <c r="PHL48" s="82"/>
      <c r="PHO48" s="82"/>
      <c r="PHP48" s="82"/>
      <c r="PHR48" s="82"/>
      <c r="PHU48" s="82"/>
      <c r="PHX48" s="82"/>
      <c r="PHY48" s="82"/>
      <c r="PID48" s="82"/>
      <c r="PIG48" s="82"/>
      <c r="PIH48" s="82"/>
      <c r="PII48" s="82"/>
      <c r="PIJ48" s="82"/>
      <c r="PIK48" s="82"/>
      <c r="PIL48" s="82"/>
      <c r="PIM48" s="82"/>
      <c r="PJE48" s="82"/>
      <c r="PJF48" s="82"/>
      <c r="PJG48" s="6"/>
      <c r="PJJ48" s="7"/>
      <c r="PJK48" s="7"/>
      <c r="PJP48" s="82"/>
      <c r="PJR48" s="7"/>
      <c r="PJS48" s="82"/>
      <c r="PJU48" s="7"/>
      <c r="PJV48" s="82"/>
      <c r="PJW48" s="82"/>
      <c r="PJX48" s="83"/>
      <c r="PJZ48" s="82"/>
      <c r="PKA48" s="80"/>
      <c r="PKB48" s="81"/>
      <c r="PKC48" s="82"/>
      <c r="PKF48" s="82"/>
      <c r="PKG48" s="82"/>
      <c r="PKI48" s="82"/>
      <c r="PKL48" s="82"/>
      <c r="PKO48" s="82"/>
      <c r="PKP48" s="82"/>
      <c r="PKU48" s="82"/>
      <c r="PKX48" s="82"/>
      <c r="PKY48" s="82"/>
      <c r="PKZ48" s="82"/>
      <c r="PLA48" s="82"/>
      <c r="PLB48" s="82"/>
      <c r="PLC48" s="82"/>
      <c r="PLD48" s="82"/>
      <c r="PLV48" s="82"/>
      <c r="PLW48" s="82"/>
      <c r="PLX48" s="6"/>
      <c r="PMA48" s="7"/>
      <c r="PMB48" s="7"/>
      <c r="PMG48" s="82"/>
      <c r="PMI48" s="7"/>
      <c r="PMJ48" s="82"/>
      <c r="PML48" s="7"/>
      <c r="PMM48" s="82"/>
      <c r="PMN48" s="82"/>
      <c r="PMO48" s="83"/>
      <c r="PMQ48" s="82"/>
      <c r="PMR48" s="80"/>
      <c r="PMS48" s="81"/>
      <c r="PMT48" s="82"/>
      <c r="PMW48" s="82"/>
      <c r="PMX48" s="82"/>
      <c r="PMZ48" s="82"/>
      <c r="PNC48" s="82"/>
      <c r="PNF48" s="82"/>
      <c r="PNG48" s="82"/>
      <c r="PNL48" s="82"/>
      <c r="PNO48" s="82"/>
      <c r="PNP48" s="82"/>
      <c r="PNQ48" s="82"/>
      <c r="PNR48" s="82"/>
      <c r="PNS48" s="82"/>
      <c r="PNT48" s="82"/>
      <c r="PNU48" s="82"/>
      <c r="POM48" s="82"/>
      <c r="PON48" s="82"/>
      <c r="POO48" s="6"/>
      <c r="POR48" s="7"/>
      <c r="POS48" s="7"/>
      <c r="POX48" s="82"/>
      <c r="POZ48" s="7"/>
      <c r="PPA48" s="82"/>
      <c r="PPC48" s="7"/>
      <c r="PPD48" s="82"/>
      <c r="PPE48" s="82"/>
      <c r="PPF48" s="83"/>
      <c r="PPH48" s="82"/>
      <c r="PPI48" s="80"/>
      <c r="PPJ48" s="81"/>
      <c r="PPK48" s="82"/>
      <c r="PPN48" s="82"/>
      <c r="PPO48" s="82"/>
      <c r="PPQ48" s="82"/>
      <c r="PPT48" s="82"/>
      <c r="PPW48" s="82"/>
      <c r="PPX48" s="82"/>
      <c r="PQC48" s="82"/>
      <c r="PQF48" s="82"/>
      <c r="PQG48" s="82"/>
      <c r="PQH48" s="82"/>
      <c r="PQI48" s="82"/>
      <c r="PQJ48" s="82"/>
      <c r="PQK48" s="82"/>
      <c r="PQL48" s="82"/>
      <c r="PRD48" s="82"/>
      <c r="PRE48" s="82"/>
      <c r="PRF48" s="6"/>
      <c r="PRI48" s="7"/>
      <c r="PRJ48" s="7"/>
      <c r="PRO48" s="82"/>
      <c r="PRQ48" s="7"/>
      <c r="PRR48" s="82"/>
      <c r="PRT48" s="7"/>
      <c r="PRU48" s="82"/>
      <c r="PRV48" s="82"/>
      <c r="PRW48" s="83"/>
      <c r="PRY48" s="82"/>
      <c r="PRZ48" s="80"/>
      <c r="PSA48" s="81"/>
      <c r="PSB48" s="82"/>
      <c r="PSE48" s="82"/>
      <c r="PSF48" s="82"/>
      <c r="PSH48" s="82"/>
      <c r="PSK48" s="82"/>
      <c r="PSN48" s="82"/>
      <c r="PSO48" s="82"/>
      <c r="PST48" s="82"/>
      <c r="PSW48" s="82"/>
      <c r="PSX48" s="82"/>
      <c r="PSY48" s="82"/>
      <c r="PSZ48" s="82"/>
      <c r="PTA48" s="82"/>
      <c r="PTB48" s="82"/>
      <c r="PTC48" s="82"/>
      <c r="PTU48" s="82"/>
      <c r="PTV48" s="82"/>
      <c r="PTW48" s="6"/>
      <c r="PTZ48" s="7"/>
      <c r="PUA48" s="7"/>
      <c r="PUF48" s="82"/>
      <c r="PUH48" s="7"/>
      <c r="PUI48" s="82"/>
      <c r="PUK48" s="7"/>
      <c r="PUL48" s="82"/>
      <c r="PUM48" s="82"/>
      <c r="PUN48" s="83"/>
      <c r="PUP48" s="82"/>
      <c r="PUQ48" s="80"/>
      <c r="PUR48" s="81"/>
      <c r="PUS48" s="82"/>
      <c r="PUV48" s="82"/>
      <c r="PUW48" s="82"/>
      <c r="PUY48" s="82"/>
      <c r="PVB48" s="82"/>
      <c r="PVE48" s="82"/>
      <c r="PVF48" s="82"/>
      <c r="PVK48" s="82"/>
      <c r="PVN48" s="82"/>
      <c r="PVO48" s="82"/>
      <c r="PVP48" s="82"/>
      <c r="PVQ48" s="82"/>
      <c r="PVR48" s="82"/>
      <c r="PVS48" s="82"/>
      <c r="PVT48" s="82"/>
      <c r="PWL48" s="82"/>
      <c r="PWM48" s="82"/>
      <c r="PWN48" s="6"/>
      <c r="PWQ48" s="7"/>
      <c r="PWR48" s="7"/>
      <c r="PWW48" s="82"/>
      <c r="PWY48" s="7"/>
      <c r="PWZ48" s="82"/>
      <c r="PXB48" s="7"/>
      <c r="PXC48" s="82"/>
      <c r="PXD48" s="82"/>
      <c r="PXE48" s="83"/>
      <c r="PXG48" s="82"/>
      <c r="PXH48" s="80"/>
      <c r="PXI48" s="81"/>
      <c r="PXJ48" s="82"/>
      <c r="PXM48" s="82"/>
      <c r="PXN48" s="82"/>
      <c r="PXP48" s="82"/>
      <c r="PXS48" s="82"/>
      <c r="PXV48" s="82"/>
      <c r="PXW48" s="82"/>
      <c r="PYB48" s="82"/>
      <c r="PYE48" s="82"/>
      <c r="PYF48" s="82"/>
      <c r="PYG48" s="82"/>
      <c r="PYH48" s="82"/>
      <c r="PYI48" s="82"/>
      <c r="PYJ48" s="82"/>
      <c r="PYK48" s="82"/>
      <c r="PZC48" s="82"/>
      <c r="PZD48" s="82"/>
      <c r="PZE48" s="6"/>
      <c r="PZH48" s="7"/>
      <c r="PZI48" s="7"/>
      <c r="PZN48" s="82"/>
      <c r="PZP48" s="7"/>
      <c r="PZQ48" s="82"/>
      <c r="PZS48" s="7"/>
      <c r="PZT48" s="82"/>
      <c r="PZU48" s="82"/>
      <c r="PZV48" s="83"/>
      <c r="PZX48" s="82"/>
      <c r="PZY48" s="80"/>
      <c r="PZZ48" s="81"/>
      <c r="QAA48" s="82"/>
      <c r="QAD48" s="82"/>
      <c r="QAE48" s="82"/>
      <c r="QAG48" s="82"/>
      <c r="QAJ48" s="82"/>
      <c r="QAM48" s="82"/>
      <c r="QAN48" s="82"/>
      <c r="QAS48" s="82"/>
      <c r="QAV48" s="82"/>
      <c r="QAW48" s="82"/>
      <c r="QAX48" s="82"/>
      <c r="QAY48" s="82"/>
      <c r="QAZ48" s="82"/>
      <c r="QBA48" s="82"/>
      <c r="QBB48" s="82"/>
      <c r="QBT48" s="82"/>
      <c r="QBU48" s="82"/>
      <c r="QBV48" s="6"/>
      <c r="QBY48" s="7"/>
      <c r="QBZ48" s="7"/>
      <c r="QCE48" s="82"/>
      <c r="QCG48" s="7"/>
      <c r="QCH48" s="82"/>
      <c r="QCJ48" s="7"/>
      <c r="QCK48" s="82"/>
      <c r="QCL48" s="82"/>
      <c r="QCM48" s="83"/>
      <c r="QCO48" s="82"/>
      <c r="QCP48" s="80"/>
      <c r="QCQ48" s="81"/>
      <c r="QCR48" s="82"/>
      <c r="QCU48" s="82"/>
      <c r="QCV48" s="82"/>
      <c r="QCX48" s="82"/>
      <c r="QDA48" s="82"/>
      <c r="QDD48" s="82"/>
      <c r="QDE48" s="82"/>
      <c r="QDJ48" s="82"/>
      <c r="QDM48" s="82"/>
      <c r="QDN48" s="82"/>
      <c r="QDO48" s="82"/>
      <c r="QDP48" s="82"/>
      <c r="QDQ48" s="82"/>
      <c r="QDR48" s="82"/>
      <c r="QDS48" s="82"/>
      <c r="QEK48" s="82"/>
      <c r="QEL48" s="82"/>
      <c r="QEM48" s="6"/>
      <c r="QEP48" s="7"/>
      <c r="QEQ48" s="7"/>
      <c r="QEV48" s="82"/>
      <c r="QEX48" s="7"/>
      <c r="QEY48" s="82"/>
      <c r="QFA48" s="7"/>
      <c r="QFB48" s="82"/>
      <c r="QFC48" s="82"/>
      <c r="QFD48" s="83"/>
      <c r="QFF48" s="82"/>
      <c r="QFG48" s="80"/>
      <c r="QFH48" s="81"/>
      <c r="QFI48" s="82"/>
      <c r="QFL48" s="82"/>
      <c r="QFM48" s="82"/>
      <c r="QFO48" s="82"/>
      <c r="QFR48" s="82"/>
      <c r="QFU48" s="82"/>
      <c r="QFV48" s="82"/>
      <c r="QGA48" s="82"/>
      <c r="QGD48" s="82"/>
      <c r="QGE48" s="82"/>
      <c r="QGF48" s="82"/>
      <c r="QGG48" s="82"/>
      <c r="QGH48" s="82"/>
      <c r="QGI48" s="82"/>
      <c r="QGJ48" s="82"/>
      <c r="QHB48" s="82"/>
      <c r="QHC48" s="82"/>
      <c r="QHD48" s="6"/>
      <c r="QHG48" s="7"/>
      <c r="QHH48" s="7"/>
      <c r="QHM48" s="82"/>
      <c r="QHO48" s="7"/>
      <c r="QHP48" s="82"/>
      <c r="QHR48" s="7"/>
      <c r="QHS48" s="82"/>
      <c r="QHT48" s="82"/>
      <c r="QHU48" s="83"/>
      <c r="QHW48" s="82"/>
      <c r="QHX48" s="80"/>
      <c r="QHY48" s="81"/>
      <c r="QHZ48" s="82"/>
      <c r="QIC48" s="82"/>
      <c r="QID48" s="82"/>
      <c r="QIF48" s="82"/>
      <c r="QII48" s="82"/>
      <c r="QIL48" s="82"/>
      <c r="QIM48" s="82"/>
      <c r="QIR48" s="82"/>
      <c r="QIU48" s="82"/>
      <c r="QIV48" s="82"/>
      <c r="QIW48" s="82"/>
      <c r="QIX48" s="82"/>
      <c r="QIY48" s="82"/>
      <c r="QIZ48" s="82"/>
      <c r="QJA48" s="82"/>
      <c r="QJS48" s="82"/>
      <c r="QJT48" s="82"/>
      <c r="QJU48" s="6"/>
      <c r="QJX48" s="7"/>
      <c r="QJY48" s="7"/>
      <c r="QKD48" s="82"/>
      <c r="QKF48" s="7"/>
      <c r="QKG48" s="82"/>
      <c r="QKI48" s="7"/>
      <c r="QKJ48" s="82"/>
      <c r="QKK48" s="82"/>
      <c r="QKL48" s="83"/>
      <c r="QKN48" s="82"/>
      <c r="QKO48" s="80"/>
      <c r="QKP48" s="81"/>
      <c r="QKQ48" s="82"/>
      <c r="QKT48" s="82"/>
      <c r="QKU48" s="82"/>
      <c r="QKW48" s="82"/>
      <c r="QKZ48" s="82"/>
      <c r="QLC48" s="82"/>
      <c r="QLD48" s="82"/>
      <c r="QLI48" s="82"/>
      <c r="QLL48" s="82"/>
      <c r="QLM48" s="82"/>
      <c r="QLN48" s="82"/>
      <c r="QLO48" s="82"/>
      <c r="QLP48" s="82"/>
      <c r="QLQ48" s="82"/>
      <c r="QLR48" s="82"/>
      <c r="QMJ48" s="82"/>
      <c r="QMK48" s="82"/>
      <c r="QML48" s="6"/>
      <c r="QMO48" s="7"/>
      <c r="QMP48" s="7"/>
      <c r="QMU48" s="82"/>
      <c r="QMW48" s="7"/>
      <c r="QMX48" s="82"/>
      <c r="QMZ48" s="7"/>
      <c r="QNA48" s="82"/>
      <c r="QNB48" s="82"/>
      <c r="QNC48" s="83"/>
      <c r="QNE48" s="82"/>
      <c r="QNF48" s="80"/>
      <c r="QNG48" s="81"/>
      <c r="QNH48" s="82"/>
      <c r="QNK48" s="82"/>
      <c r="QNL48" s="82"/>
      <c r="QNN48" s="82"/>
      <c r="QNQ48" s="82"/>
      <c r="QNT48" s="82"/>
      <c r="QNU48" s="82"/>
      <c r="QNZ48" s="82"/>
      <c r="QOC48" s="82"/>
      <c r="QOD48" s="82"/>
      <c r="QOE48" s="82"/>
      <c r="QOF48" s="82"/>
      <c r="QOG48" s="82"/>
      <c r="QOH48" s="82"/>
      <c r="QOI48" s="82"/>
      <c r="QPA48" s="82"/>
      <c r="QPB48" s="82"/>
      <c r="QPC48" s="6"/>
      <c r="QPF48" s="7"/>
      <c r="QPG48" s="7"/>
      <c r="QPL48" s="82"/>
      <c r="QPN48" s="7"/>
      <c r="QPO48" s="82"/>
      <c r="QPQ48" s="7"/>
      <c r="QPR48" s="82"/>
      <c r="QPS48" s="82"/>
      <c r="QPT48" s="83"/>
      <c r="QPV48" s="82"/>
      <c r="QPW48" s="80"/>
      <c r="QPX48" s="81"/>
      <c r="QPY48" s="82"/>
      <c r="QQB48" s="82"/>
      <c r="QQC48" s="82"/>
      <c r="QQE48" s="82"/>
      <c r="QQH48" s="82"/>
      <c r="QQK48" s="82"/>
      <c r="QQL48" s="82"/>
      <c r="QQQ48" s="82"/>
      <c r="QQT48" s="82"/>
      <c r="QQU48" s="82"/>
      <c r="QQV48" s="82"/>
      <c r="QQW48" s="82"/>
      <c r="QQX48" s="82"/>
      <c r="QQY48" s="82"/>
      <c r="QQZ48" s="82"/>
      <c r="QRR48" s="82"/>
      <c r="QRS48" s="82"/>
      <c r="QRT48" s="6"/>
      <c r="QRW48" s="7"/>
      <c r="QRX48" s="7"/>
      <c r="QSC48" s="82"/>
      <c r="QSE48" s="7"/>
      <c r="QSF48" s="82"/>
      <c r="QSH48" s="7"/>
      <c r="QSI48" s="82"/>
      <c r="QSJ48" s="82"/>
      <c r="QSK48" s="83"/>
      <c r="QSM48" s="82"/>
      <c r="QSN48" s="80"/>
      <c r="QSO48" s="81"/>
      <c r="QSP48" s="82"/>
      <c r="QSS48" s="82"/>
      <c r="QST48" s="82"/>
      <c r="QSV48" s="82"/>
      <c r="QSY48" s="82"/>
      <c r="QTB48" s="82"/>
      <c r="QTC48" s="82"/>
      <c r="QTH48" s="82"/>
      <c r="QTK48" s="82"/>
      <c r="QTL48" s="82"/>
      <c r="QTM48" s="82"/>
      <c r="QTN48" s="82"/>
      <c r="QTO48" s="82"/>
      <c r="QTP48" s="82"/>
      <c r="QTQ48" s="82"/>
      <c r="QUI48" s="82"/>
      <c r="QUJ48" s="82"/>
      <c r="QUK48" s="6"/>
      <c r="QUN48" s="7"/>
      <c r="QUO48" s="7"/>
      <c r="QUT48" s="82"/>
      <c r="QUV48" s="7"/>
      <c r="QUW48" s="82"/>
      <c r="QUY48" s="7"/>
      <c r="QUZ48" s="82"/>
      <c r="QVA48" s="82"/>
      <c r="QVB48" s="83"/>
      <c r="QVD48" s="82"/>
      <c r="QVE48" s="80"/>
      <c r="QVF48" s="81"/>
      <c r="QVG48" s="82"/>
      <c r="QVJ48" s="82"/>
      <c r="QVK48" s="82"/>
      <c r="QVM48" s="82"/>
      <c r="QVP48" s="82"/>
      <c r="QVS48" s="82"/>
      <c r="QVT48" s="82"/>
      <c r="QVY48" s="82"/>
      <c r="QWB48" s="82"/>
      <c r="QWC48" s="82"/>
      <c r="QWD48" s="82"/>
      <c r="QWE48" s="82"/>
      <c r="QWF48" s="82"/>
      <c r="QWG48" s="82"/>
      <c r="QWH48" s="82"/>
      <c r="QWZ48" s="82"/>
      <c r="QXA48" s="82"/>
      <c r="QXB48" s="6"/>
      <c r="QXE48" s="7"/>
      <c r="QXF48" s="7"/>
      <c r="QXK48" s="82"/>
      <c r="QXM48" s="7"/>
      <c r="QXN48" s="82"/>
      <c r="QXP48" s="7"/>
      <c r="QXQ48" s="82"/>
      <c r="QXR48" s="82"/>
      <c r="QXS48" s="83"/>
      <c r="QXU48" s="82"/>
      <c r="QXV48" s="80"/>
      <c r="QXW48" s="81"/>
      <c r="QXX48" s="82"/>
      <c r="QYA48" s="82"/>
      <c r="QYB48" s="82"/>
      <c r="QYD48" s="82"/>
      <c r="QYG48" s="82"/>
      <c r="QYJ48" s="82"/>
      <c r="QYK48" s="82"/>
      <c r="QYP48" s="82"/>
      <c r="QYS48" s="82"/>
      <c r="QYT48" s="82"/>
      <c r="QYU48" s="82"/>
      <c r="QYV48" s="82"/>
      <c r="QYW48" s="82"/>
      <c r="QYX48" s="82"/>
      <c r="QYY48" s="82"/>
      <c r="QZQ48" s="82"/>
      <c r="QZR48" s="82"/>
      <c r="QZS48" s="6"/>
      <c r="QZV48" s="7"/>
      <c r="QZW48" s="7"/>
      <c r="RAB48" s="82"/>
      <c r="RAD48" s="7"/>
      <c r="RAE48" s="82"/>
      <c r="RAG48" s="7"/>
      <c r="RAH48" s="82"/>
      <c r="RAI48" s="82"/>
      <c r="RAJ48" s="83"/>
      <c r="RAL48" s="82"/>
      <c r="RAM48" s="80"/>
      <c r="RAN48" s="81"/>
      <c r="RAO48" s="82"/>
      <c r="RAR48" s="82"/>
      <c r="RAS48" s="82"/>
      <c r="RAU48" s="82"/>
      <c r="RAX48" s="82"/>
      <c r="RBA48" s="82"/>
      <c r="RBB48" s="82"/>
      <c r="RBG48" s="82"/>
      <c r="RBJ48" s="82"/>
      <c r="RBK48" s="82"/>
      <c r="RBL48" s="82"/>
      <c r="RBM48" s="82"/>
      <c r="RBN48" s="82"/>
      <c r="RBO48" s="82"/>
      <c r="RBP48" s="82"/>
      <c r="RCH48" s="82"/>
      <c r="RCI48" s="82"/>
      <c r="RCJ48" s="6"/>
      <c r="RCM48" s="7"/>
      <c r="RCN48" s="7"/>
      <c r="RCS48" s="82"/>
      <c r="RCU48" s="7"/>
      <c r="RCV48" s="82"/>
      <c r="RCX48" s="7"/>
      <c r="RCY48" s="82"/>
      <c r="RCZ48" s="82"/>
      <c r="RDA48" s="83"/>
      <c r="RDC48" s="82"/>
      <c r="RDD48" s="80"/>
      <c r="RDE48" s="81"/>
      <c r="RDF48" s="82"/>
      <c r="RDI48" s="82"/>
      <c r="RDJ48" s="82"/>
      <c r="RDL48" s="82"/>
      <c r="RDO48" s="82"/>
      <c r="RDR48" s="82"/>
      <c r="RDS48" s="82"/>
      <c r="RDX48" s="82"/>
      <c r="REA48" s="82"/>
      <c r="REB48" s="82"/>
      <c r="REC48" s="82"/>
      <c r="RED48" s="82"/>
      <c r="REE48" s="82"/>
      <c r="REF48" s="82"/>
      <c r="REG48" s="82"/>
      <c r="REY48" s="82"/>
      <c r="REZ48" s="82"/>
      <c r="RFA48" s="6"/>
      <c r="RFD48" s="7"/>
      <c r="RFE48" s="7"/>
      <c r="RFJ48" s="82"/>
      <c r="RFL48" s="7"/>
      <c r="RFM48" s="82"/>
      <c r="RFO48" s="7"/>
      <c r="RFP48" s="82"/>
      <c r="RFQ48" s="82"/>
      <c r="RFR48" s="83"/>
      <c r="RFT48" s="82"/>
      <c r="RFU48" s="80"/>
      <c r="RFV48" s="81"/>
      <c r="RFW48" s="82"/>
      <c r="RFZ48" s="82"/>
      <c r="RGA48" s="82"/>
      <c r="RGC48" s="82"/>
      <c r="RGF48" s="82"/>
      <c r="RGI48" s="82"/>
      <c r="RGJ48" s="82"/>
      <c r="RGO48" s="82"/>
      <c r="RGR48" s="82"/>
      <c r="RGS48" s="82"/>
      <c r="RGT48" s="82"/>
      <c r="RGU48" s="82"/>
      <c r="RGV48" s="82"/>
      <c r="RGW48" s="82"/>
      <c r="RGX48" s="82"/>
      <c r="RHP48" s="82"/>
      <c r="RHQ48" s="82"/>
      <c r="RHR48" s="6"/>
      <c r="RHU48" s="7"/>
      <c r="RHV48" s="7"/>
      <c r="RIA48" s="82"/>
      <c r="RIC48" s="7"/>
      <c r="RID48" s="82"/>
      <c r="RIF48" s="7"/>
      <c r="RIG48" s="82"/>
      <c r="RIH48" s="82"/>
      <c r="RII48" s="83"/>
      <c r="RIK48" s="82"/>
      <c r="RIL48" s="80"/>
      <c r="RIM48" s="81"/>
      <c r="RIN48" s="82"/>
      <c r="RIQ48" s="82"/>
      <c r="RIR48" s="82"/>
      <c r="RIT48" s="82"/>
      <c r="RIW48" s="82"/>
      <c r="RIZ48" s="82"/>
      <c r="RJA48" s="82"/>
      <c r="RJF48" s="82"/>
      <c r="RJI48" s="82"/>
      <c r="RJJ48" s="82"/>
      <c r="RJK48" s="82"/>
      <c r="RJL48" s="82"/>
      <c r="RJM48" s="82"/>
      <c r="RJN48" s="82"/>
      <c r="RJO48" s="82"/>
      <c r="RKG48" s="82"/>
      <c r="RKH48" s="82"/>
      <c r="RKI48" s="6"/>
      <c r="RKL48" s="7"/>
      <c r="RKM48" s="7"/>
      <c r="RKR48" s="82"/>
      <c r="RKT48" s="7"/>
      <c r="RKU48" s="82"/>
      <c r="RKW48" s="7"/>
      <c r="RKX48" s="82"/>
      <c r="RKY48" s="82"/>
      <c r="RKZ48" s="83"/>
      <c r="RLB48" s="82"/>
      <c r="RLC48" s="80"/>
      <c r="RLD48" s="81"/>
      <c r="RLE48" s="82"/>
      <c r="RLH48" s="82"/>
      <c r="RLI48" s="82"/>
      <c r="RLK48" s="82"/>
      <c r="RLN48" s="82"/>
      <c r="RLQ48" s="82"/>
      <c r="RLR48" s="82"/>
      <c r="RLW48" s="82"/>
      <c r="RLZ48" s="82"/>
      <c r="RMA48" s="82"/>
      <c r="RMB48" s="82"/>
      <c r="RMC48" s="82"/>
      <c r="RMD48" s="82"/>
      <c r="RME48" s="82"/>
      <c r="RMF48" s="82"/>
      <c r="RMX48" s="82"/>
      <c r="RMY48" s="82"/>
      <c r="RMZ48" s="6"/>
      <c r="RNC48" s="7"/>
      <c r="RND48" s="7"/>
      <c r="RNI48" s="82"/>
      <c r="RNK48" s="7"/>
      <c r="RNL48" s="82"/>
      <c r="RNN48" s="7"/>
      <c r="RNO48" s="82"/>
      <c r="RNP48" s="82"/>
      <c r="RNQ48" s="83"/>
      <c r="RNS48" s="82"/>
      <c r="RNT48" s="80"/>
      <c r="RNU48" s="81"/>
      <c r="RNV48" s="82"/>
      <c r="RNY48" s="82"/>
      <c r="RNZ48" s="82"/>
      <c r="ROB48" s="82"/>
      <c r="ROE48" s="82"/>
      <c r="ROH48" s="82"/>
      <c r="ROI48" s="82"/>
      <c r="RON48" s="82"/>
      <c r="ROQ48" s="82"/>
      <c r="ROR48" s="82"/>
      <c r="ROS48" s="82"/>
      <c r="ROT48" s="82"/>
      <c r="ROU48" s="82"/>
      <c r="ROV48" s="82"/>
      <c r="ROW48" s="82"/>
      <c r="RPO48" s="82"/>
      <c r="RPP48" s="82"/>
      <c r="RPQ48" s="6"/>
      <c r="RPT48" s="7"/>
      <c r="RPU48" s="7"/>
      <c r="RPZ48" s="82"/>
      <c r="RQB48" s="7"/>
      <c r="RQC48" s="82"/>
      <c r="RQE48" s="7"/>
      <c r="RQF48" s="82"/>
      <c r="RQG48" s="82"/>
      <c r="RQH48" s="83"/>
      <c r="RQJ48" s="82"/>
      <c r="RQK48" s="80"/>
      <c r="RQL48" s="81"/>
      <c r="RQM48" s="82"/>
      <c r="RQP48" s="82"/>
      <c r="RQQ48" s="82"/>
      <c r="RQS48" s="82"/>
      <c r="RQV48" s="82"/>
      <c r="RQY48" s="82"/>
      <c r="RQZ48" s="82"/>
      <c r="RRE48" s="82"/>
      <c r="RRH48" s="82"/>
      <c r="RRI48" s="82"/>
      <c r="RRJ48" s="82"/>
      <c r="RRK48" s="82"/>
      <c r="RRL48" s="82"/>
      <c r="RRM48" s="82"/>
      <c r="RRN48" s="82"/>
      <c r="RSF48" s="82"/>
      <c r="RSG48" s="82"/>
      <c r="RSH48" s="6"/>
      <c r="RSK48" s="7"/>
      <c r="RSL48" s="7"/>
      <c r="RSQ48" s="82"/>
      <c r="RSS48" s="7"/>
      <c r="RST48" s="82"/>
      <c r="RSV48" s="7"/>
      <c r="RSW48" s="82"/>
      <c r="RSX48" s="82"/>
      <c r="RSY48" s="83"/>
      <c r="RTA48" s="82"/>
      <c r="RTB48" s="80"/>
      <c r="RTC48" s="81"/>
      <c r="RTD48" s="82"/>
      <c r="RTG48" s="82"/>
      <c r="RTH48" s="82"/>
      <c r="RTJ48" s="82"/>
      <c r="RTM48" s="82"/>
      <c r="RTP48" s="82"/>
      <c r="RTQ48" s="82"/>
      <c r="RTV48" s="82"/>
      <c r="RTY48" s="82"/>
      <c r="RTZ48" s="82"/>
      <c r="RUA48" s="82"/>
      <c r="RUB48" s="82"/>
      <c r="RUC48" s="82"/>
      <c r="RUD48" s="82"/>
      <c r="RUE48" s="82"/>
      <c r="RUW48" s="82"/>
      <c r="RUX48" s="82"/>
      <c r="RUY48" s="6"/>
      <c r="RVB48" s="7"/>
      <c r="RVC48" s="7"/>
      <c r="RVH48" s="82"/>
      <c r="RVJ48" s="7"/>
      <c r="RVK48" s="82"/>
      <c r="RVM48" s="7"/>
      <c r="RVN48" s="82"/>
      <c r="RVO48" s="82"/>
      <c r="RVP48" s="83"/>
      <c r="RVR48" s="82"/>
      <c r="RVS48" s="80"/>
      <c r="RVT48" s="81"/>
      <c r="RVU48" s="82"/>
      <c r="RVX48" s="82"/>
      <c r="RVY48" s="82"/>
      <c r="RWA48" s="82"/>
      <c r="RWD48" s="82"/>
      <c r="RWG48" s="82"/>
      <c r="RWH48" s="82"/>
      <c r="RWM48" s="82"/>
      <c r="RWP48" s="82"/>
      <c r="RWQ48" s="82"/>
      <c r="RWR48" s="82"/>
      <c r="RWS48" s="82"/>
      <c r="RWT48" s="82"/>
      <c r="RWU48" s="82"/>
      <c r="RWV48" s="82"/>
      <c r="RXN48" s="82"/>
      <c r="RXO48" s="82"/>
      <c r="RXP48" s="6"/>
      <c r="RXS48" s="7"/>
      <c r="RXT48" s="7"/>
      <c r="RXY48" s="82"/>
      <c r="RYA48" s="7"/>
      <c r="RYB48" s="82"/>
      <c r="RYD48" s="7"/>
      <c r="RYE48" s="82"/>
      <c r="RYF48" s="82"/>
      <c r="RYG48" s="83"/>
      <c r="RYI48" s="82"/>
      <c r="RYJ48" s="80"/>
      <c r="RYK48" s="81"/>
      <c r="RYL48" s="82"/>
      <c r="RYO48" s="82"/>
      <c r="RYP48" s="82"/>
      <c r="RYR48" s="82"/>
      <c r="RYU48" s="82"/>
      <c r="RYX48" s="82"/>
      <c r="RYY48" s="82"/>
      <c r="RZD48" s="82"/>
      <c r="RZG48" s="82"/>
      <c r="RZH48" s="82"/>
      <c r="RZI48" s="82"/>
      <c r="RZJ48" s="82"/>
      <c r="RZK48" s="82"/>
      <c r="RZL48" s="82"/>
      <c r="RZM48" s="82"/>
      <c r="SAE48" s="82"/>
      <c r="SAF48" s="82"/>
      <c r="SAG48" s="6"/>
      <c r="SAJ48" s="7"/>
      <c r="SAK48" s="7"/>
      <c r="SAP48" s="82"/>
      <c r="SAR48" s="7"/>
      <c r="SAS48" s="82"/>
      <c r="SAU48" s="7"/>
      <c r="SAV48" s="82"/>
      <c r="SAW48" s="82"/>
      <c r="SAX48" s="83"/>
      <c r="SAZ48" s="82"/>
      <c r="SBA48" s="80"/>
      <c r="SBB48" s="81"/>
      <c r="SBC48" s="82"/>
      <c r="SBF48" s="82"/>
      <c r="SBG48" s="82"/>
      <c r="SBI48" s="82"/>
      <c r="SBL48" s="82"/>
      <c r="SBO48" s="82"/>
      <c r="SBP48" s="82"/>
      <c r="SBU48" s="82"/>
      <c r="SBX48" s="82"/>
      <c r="SBY48" s="82"/>
      <c r="SBZ48" s="82"/>
      <c r="SCA48" s="82"/>
      <c r="SCB48" s="82"/>
      <c r="SCC48" s="82"/>
      <c r="SCD48" s="82"/>
      <c r="SCV48" s="82"/>
      <c r="SCW48" s="82"/>
      <c r="SCX48" s="6"/>
      <c r="SDA48" s="7"/>
      <c r="SDB48" s="7"/>
      <c r="SDG48" s="82"/>
      <c r="SDI48" s="7"/>
      <c r="SDJ48" s="82"/>
      <c r="SDL48" s="7"/>
      <c r="SDM48" s="82"/>
      <c r="SDN48" s="82"/>
      <c r="SDO48" s="83"/>
      <c r="SDQ48" s="82"/>
      <c r="SDR48" s="80"/>
      <c r="SDS48" s="81"/>
      <c r="SDT48" s="82"/>
      <c r="SDW48" s="82"/>
      <c r="SDX48" s="82"/>
      <c r="SDZ48" s="82"/>
      <c r="SEC48" s="82"/>
      <c r="SEF48" s="82"/>
      <c r="SEG48" s="82"/>
      <c r="SEL48" s="82"/>
      <c r="SEO48" s="82"/>
      <c r="SEP48" s="82"/>
      <c r="SEQ48" s="82"/>
      <c r="SER48" s="82"/>
      <c r="SES48" s="82"/>
      <c r="SET48" s="82"/>
      <c r="SEU48" s="82"/>
      <c r="SFM48" s="82"/>
      <c r="SFN48" s="82"/>
      <c r="SFO48" s="6"/>
      <c r="SFR48" s="7"/>
      <c r="SFS48" s="7"/>
      <c r="SFX48" s="82"/>
      <c r="SFZ48" s="7"/>
      <c r="SGA48" s="82"/>
      <c r="SGC48" s="7"/>
      <c r="SGD48" s="82"/>
      <c r="SGE48" s="82"/>
      <c r="SGF48" s="83"/>
      <c r="SGH48" s="82"/>
      <c r="SGI48" s="80"/>
      <c r="SGJ48" s="81"/>
      <c r="SGK48" s="82"/>
      <c r="SGN48" s="82"/>
      <c r="SGO48" s="82"/>
      <c r="SGQ48" s="82"/>
      <c r="SGT48" s="82"/>
      <c r="SGW48" s="82"/>
      <c r="SGX48" s="82"/>
      <c r="SHC48" s="82"/>
      <c r="SHF48" s="82"/>
      <c r="SHG48" s="82"/>
      <c r="SHH48" s="82"/>
      <c r="SHI48" s="82"/>
      <c r="SHJ48" s="82"/>
      <c r="SHK48" s="82"/>
      <c r="SHL48" s="82"/>
      <c r="SID48" s="82"/>
      <c r="SIE48" s="82"/>
      <c r="SIF48" s="6"/>
      <c r="SII48" s="7"/>
      <c r="SIJ48" s="7"/>
      <c r="SIO48" s="82"/>
      <c r="SIQ48" s="7"/>
      <c r="SIR48" s="82"/>
      <c r="SIT48" s="7"/>
      <c r="SIU48" s="82"/>
      <c r="SIV48" s="82"/>
      <c r="SIW48" s="83"/>
      <c r="SIY48" s="82"/>
      <c r="SIZ48" s="80"/>
      <c r="SJA48" s="81"/>
      <c r="SJB48" s="82"/>
      <c r="SJE48" s="82"/>
      <c r="SJF48" s="82"/>
      <c r="SJH48" s="82"/>
      <c r="SJK48" s="82"/>
      <c r="SJN48" s="82"/>
      <c r="SJO48" s="82"/>
      <c r="SJT48" s="82"/>
      <c r="SJW48" s="82"/>
      <c r="SJX48" s="82"/>
      <c r="SJY48" s="82"/>
      <c r="SJZ48" s="82"/>
      <c r="SKA48" s="82"/>
      <c r="SKB48" s="82"/>
      <c r="SKC48" s="82"/>
      <c r="SKU48" s="82"/>
      <c r="SKV48" s="82"/>
      <c r="SKW48" s="6"/>
      <c r="SKZ48" s="7"/>
      <c r="SLA48" s="7"/>
      <c r="SLF48" s="82"/>
      <c r="SLH48" s="7"/>
      <c r="SLI48" s="82"/>
      <c r="SLK48" s="7"/>
      <c r="SLL48" s="82"/>
      <c r="SLM48" s="82"/>
      <c r="SLN48" s="83"/>
      <c r="SLP48" s="82"/>
      <c r="SLQ48" s="80"/>
      <c r="SLR48" s="81"/>
      <c r="SLS48" s="82"/>
      <c r="SLV48" s="82"/>
      <c r="SLW48" s="82"/>
      <c r="SLY48" s="82"/>
      <c r="SMB48" s="82"/>
      <c r="SME48" s="82"/>
      <c r="SMF48" s="82"/>
      <c r="SMK48" s="82"/>
      <c r="SMN48" s="82"/>
      <c r="SMO48" s="82"/>
      <c r="SMP48" s="82"/>
      <c r="SMQ48" s="82"/>
      <c r="SMR48" s="82"/>
      <c r="SMS48" s="82"/>
      <c r="SMT48" s="82"/>
      <c r="SNL48" s="82"/>
      <c r="SNM48" s="82"/>
      <c r="SNN48" s="6"/>
      <c r="SNQ48" s="7"/>
      <c r="SNR48" s="7"/>
      <c r="SNW48" s="82"/>
      <c r="SNY48" s="7"/>
      <c r="SNZ48" s="82"/>
      <c r="SOB48" s="7"/>
      <c r="SOC48" s="82"/>
      <c r="SOD48" s="82"/>
      <c r="SOE48" s="83"/>
      <c r="SOG48" s="82"/>
      <c r="SOH48" s="80"/>
      <c r="SOI48" s="81"/>
      <c r="SOJ48" s="82"/>
      <c r="SOM48" s="82"/>
      <c r="SON48" s="82"/>
      <c r="SOP48" s="82"/>
      <c r="SOS48" s="82"/>
      <c r="SOV48" s="82"/>
      <c r="SOW48" s="82"/>
      <c r="SPB48" s="82"/>
      <c r="SPE48" s="82"/>
      <c r="SPF48" s="82"/>
      <c r="SPG48" s="82"/>
      <c r="SPH48" s="82"/>
      <c r="SPI48" s="82"/>
      <c r="SPJ48" s="82"/>
      <c r="SPK48" s="82"/>
      <c r="SQC48" s="82"/>
      <c r="SQD48" s="82"/>
      <c r="SQE48" s="6"/>
      <c r="SQH48" s="7"/>
      <c r="SQI48" s="7"/>
      <c r="SQN48" s="82"/>
      <c r="SQP48" s="7"/>
      <c r="SQQ48" s="82"/>
      <c r="SQS48" s="7"/>
      <c r="SQT48" s="82"/>
      <c r="SQU48" s="82"/>
      <c r="SQV48" s="83"/>
      <c r="SQX48" s="82"/>
      <c r="SQY48" s="80"/>
      <c r="SQZ48" s="81"/>
      <c r="SRA48" s="82"/>
      <c r="SRD48" s="82"/>
      <c r="SRE48" s="82"/>
      <c r="SRG48" s="82"/>
      <c r="SRJ48" s="82"/>
      <c r="SRM48" s="82"/>
      <c r="SRN48" s="82"/>
      <c r="SRS48" s="82"/>
      <c r="SRV48" s="82"/>
      <c r="SRW48" s="82"/>
      <c r="SRX48" s="82"/>
      <c r="SRY48" s="82"/>
      <c r="SRZ48" s="82"/>
      <c r="SSA48" s="82"/>
      <c r="SSB48" s="82"/>
      <c r="SST48" s="82"/>
      <c r="SSU48" s="82"/>
      <c r="SSV48" s="6"/>
      <c r="SSY48" s="7"/>
      <c r="SSZ48" s="7"/>
      <c r="STE48" s="82"/>
      <c r="STG48" s="7"/>
      <c r="STH48" s="82"/>
      <c r="STJ48" s="7"/>
      <c r="STK48" s="82"/>
      <c r="STL48" s="82"/>
      <c r="STM48" s="83"/>
      <c r="STO48" s="82"/>
      <c r="STP48" s="80"/>
      <c r="STQ48" s="81"/>
      <c r="STR48" s="82"/>
      <c r="STU48" s="82"/>
      <c r="STV48" s="82"/>
      <c r="STX48" s="82"/>
      <c r="SUA48" s="82"/>
      <c r="SUD48" s="82"/>
      <c r="SUE48" s="82"/>
      <c r="SUJ48" s="82"/>
      <c r="SUM48" s="82"/>
      <c r="SUN48" s="82"/>
      <c r="SUO48" s="82"/>
      <c r="SUP48" s="82"/>
      <c r="SUQ48" s="82"/>
      <c r="SUR48" s="82"/>
      <c r="SUS48" s="82"/>
      <c r="SVK48" s="82"/>
      <c r="SVL48" s="82"/>
      <c r="SVM48" s="6"/>
      <c r="SVP48" s="7"/>
      <c r="SVQ48" s="7"/>
      <c r="SVV48" s="82"/>
      <c r="SVX48" s="7"/>
      <c r="SVY48" s="82"/>
      <c r="SWA48" s="7"/>
      <c r="SWB48" s="82"/>
      <c r="SWC48" s="82"/>
      <c r="SWD48" s="83"/>
      <c r="SWF48" s="82"/>
      <c r="SWG48" s="80"/>
      <c r="SWH48" s="81"/>
      <c r="SWI48" s="82"/>
      <c r="SWL48" s="82"/>
      <c r="SWM48" s="82"/>
      <c r="SWO48" s="82"/>
      <c r="SWR48" s="82"/>
      <c r="SWU48" s="82"/>
      <c r="SWV48" s="82"/>
      <c r="SXA48" s="82"/>
      <c r="SXD48" s="82"/>
      <c r="SXE48" s="82"/>
      <c r="SXF48" s="82"/>
      <c r="SXG48" s="82"/>
      <c r="SXH48" s="82"/>
      <c r="SXI48" s="82"/>
      <c r="SXJ48" s="82"/>
      <c r="SYB48" s="82"/>
      <c r="SYC48" s="82"/>
      <c r="SYD48" s="6"/>
      <c r="SYG48" s="7"/>
      <c r="SYH48" s="7"/>
      <c r="SYM48" s="82"/>
      <c r="SYO48" s="7"/>
      <c r="SYP48" s="82"/>
      <c r="SYR48" s="7"/>
      <c r="SYS48" s="82"/>
      <c r="SYT48" s="82"/>
      <c r="SYU48" s="83"/>
      <c r="SYW48" s="82"/>
      <c r="SYX48" s="80"/>
      <c r="SYY48" s="81"/>
      <c r="SYZ48" s="82"/>
      <c r="SZC48" s="82"/>
      <c r="SZD48" s="82"/>
      <c r="SZF48" s="82"/>
      <c r="SZI48" s="82"/>
      <c r="SZL48" s="82"/>
      <c r="SZM48" s="82"/>
      <c r="SZR48" s="82"/>
      <c r="SZU48" s="82"/>
      <c r="SZV48" s="82"/>
      <c r="SZW48" s="82"/>
      <c r="SZX48" s="82"/>
      <c r="SZY48" s="82"/>
      <c r="SZZ48" s="82"/>
      <c r="TAA48" s="82"/>
      <c r="TAS48" s="82"/>
      <c r="TAT48" s="82"/>
      <c r="TAU48" s="6"/>
      <c r="TAX48" s="7"/>
      <c r="TAY48" s="7"/>
      <c r="TBD48" s="82"/>
      <c r="TBF48" s="7"/>
      <c r="TBG48" s="82"/>
      <c r="TBI48" s="7"/>
      <c r="TBJ48" s="82"/>
      <c r="TBK48" s="82"/>
      <c r="TBL48" s="83"/>
      <c r="TBN48" s="82"/>
      <c r="TBO48" s="80"/>
      <c r="TBP48" s="81"/>
      <c r="TBQ48" s="82"/>
      <c r="TBT48" s="82"/>
      <c r="TBU48" s="82"/>
      <c r="TBW48" s="82"/>
      <c r="TBZ48" s="82"/>
      <c r="TCC48" s="82"/>
      <c r="TCD48" s="82"/>
      <c r="TCI48" s="82"/>
      <c r="TCL48" s="82"/>
      <c r="TCM48" s="82"/>
      <c r="TCN48" s="82"/>
      <c r="TCO48" s="82"/>
      <c r="TCP48" s="82"/>
      <c r="TCQ48" s="82"/>
      <c r="TCR48" s="82"/>
      <c r="TDJ48" s="82"/>
      <c r="TDK48" s="82"/>
      <c r="TDL48" s="6"/>
      <c r="TDO48" s="7"/>
      <c r="TDP48" s="7"/>
      <c r="TDU48" s="82"/>
      <c r="TDW48" s="7"/>
      <c r="TDX48" s="82"/>
      <c r="TDZ48" s="7"/>
      <c r="TEA48" s="82"/>
      <c r="TEB48" s="82"/>
      <c r="TEC48" s="83"/>
      <c r="TEE48" s="82"/>
      <c r="TEF48" s="80"/>
      <c r="TEG48" s="81"/>
      <c r="TEH48" s="82"/>
      <c r="TEK48" s="82"/>
      <c r="TEL48" s="82"/>
      <c r="TEN48" s="82"/>
      <c r="TEQ48" s="82"/>
      <c r="TET48" s="82"/>
      <c r="TEU48" s="82"/>
      <c r="TEZ48" s="82"/>
      <c r="TFC48" s="82"/>
      <c r="TFD48" s="82"/>
      <c r="TFE48" s="82"/>
      <c r="TFF48" s="82"/>
      <c r="TFG48" s="82"/>
      <c r="TFH48" s="82"/>
      <c r="TFI48" s="82"/>
      <c r="TGA48" s="82"/>
      <c r="TGB48" s="82"/>
      <c r="TGC48" s="6"/>
      <c r="TGF48" s="7"/>
      <c r="TGG48" s="7"/>
      <c r="TGL48" s="82"/>
      <c r="TGN48" s="7"/>
      <c r="TGO48" s="82"/>
      <c r="TGQ48" s="7"/>
      <c r="TGR48" s="82"/>
      <c r="TGS48" s="82"/>
      <c r="TGT48" s="83"/>
      <c r="TGV48" s="82"/>
      <c r="TGW48" s="80"/>
      <c r="TGX48" s="81"/>
      <c r="TGY48" s="82"/>
      <c r="THB48" s="82"/>
      <c r="THC48" s="82"/>
      <c r="THE48" s="82"/>
      <c r="THH48" s="82"/>
      <c r="THK48" s="82"/>
      <c r="THL48" s="82"/>
      <c r="THQ48" s="82"/>
      <c r="THT48" s="82"/>
      <c r="THU48" s="82"/>
      <c r="THV48" s="82"/>
      <c r="THW48" s="82"/>
      <c r="THX48" s="82"/>
      <c r="THY48" s="82"/>
      <c r="THZ48" s="82"/>
      <c r="TIR48" s="82"/>
      <c r="TIS48" s="82"/>
      <c r="TIT48" s="6"/>
      <c r="TIW48" s="7"/>
      <c r="TIX48" s="7"/>
      <c r="TJC48" s="82"/>
      <c r="TJE48" s="7"/>
      <c r="TJF48" s="82"/>
      <c r="TJH48" s="7"/>
      <c r="TJI48" s="82"/>
      <c r="TJJ48" s="82"/>
      <c r="TJK48" s="83"/>
      <c r="TJM48" s="82"/>
      <c r="TJN48" s="80"/>
      <c r="TJO48" s="81"/>
      <c r="TJP48" s="82"/>
      <c r="TJS48" s="82"/>
      <c r="TJT48" s="82"/>
      <c r="TJV48" s="82"/>
      <c r="TJY48" s="82"/>
      <c r="TKB48" s="82"/>
      <c r="TKC48" s="82"/>
      <c r="TKH48" s="82"/>
      <c r="TKK48" s="82"/>
      <c r="TKL48" s="82"/>
      <c r="TKM48" s="82"/>
      <c r="TKN48" s="82"/>
      <c r="TKO48" s="82"/>
      <c r="TKP48" s="82"/>
      <c r="TKQ48" s="82"/>
      <c r="TLI48" s="82"/>
      <c r="TLJ48" s="82"/>
      <c r="TLK48" s="6"/>
      <c r="TLN48" s="7"/>
      <c r="TLO48" s="7"/>
      <c r="TLT48" s="82"/>
      <c r="TLV48" s="7"/>
      <c r="TLW48" s="82"/>
      <c r="TLY48" s="7"/>
      <c r="TLZ48" s="82"/>
      <c r="TMA48" s="82"/>
      <c r="TMB48" s="83"/>
      <c r="TMD48" s="82"/>
      <c r="TME48" s="80"/>
      <c r="TMF48" s="81"/>
      <c r="TMG48" s="82"/>
      <c r="TMJ48" s="82"/>
      <c r="TMK48" s="82"/>
      <c r="TMM48" s="82"/>
      <c r="TMP48" s="82"/>
      <c r="TMS48" s="82"/>
      <c r="TMT48" s="82"/>
      <c r="TMY48" s="82"/>
      <c r="TNB48" s="82"/>
      <c r="TNC48" s="82"/>
      <c r="TND48" s="82"/>
      <c r="TNE48" s="82"/>
      <c r="TNF48" s="82"/>
      <c r="TNG48" s="82"/>
      <c r="TNH48" s="82"/>
      <c r="TNZ48" s="82"/>
      <c r="TOA48" s="82"/>
      <c r="TOB48" s="6"/>
      <c r="TOE48" s="7"/>
      <c r="TOF48" s="7"/>
      <c r="TOK48" s="82"/>
      <c r="TOM48" s="7"/>
      <c r="TON48" s="82"/>
      <c r="TOP48" s="7"/>
      <c r="TOQ48" s="82"/>
      <c r="TOR48" s="82"/>
      <c r="TOS48" s="83"/>
      <c r="TOU48" s="82"/>
      <c r="TOV48" s="80"/>
      <c r="TOW48" s="81"/>
      <c r="TOX48" s="82"/>
      <c r="TPA48" s="82"/>
      <c r="TPB48" s="82"/>
      <c r="TPD48" s="82"/>
      <c r="TPG48" s="82"/>
      <c r="TPJ48" s="82"/>
      <c r="TPK48" s="82"/>
      <c r="TPP48" s="82"/>
      <c r="TPS48" s="82"/>
      <c r="TPT48" s="82"/>
      <c r="TPU48" s="82"/>
      <c r="TPV48" s="82"/>
      <c r="TPW48" s="82"/>
      <c r="TPX48" s="82"/>
      <c r="TPY48" s="82"/>
      <c r="TQQ48" s="82"/>
      <c r="TQR48" s="82"/>
      <c r="TQS48" s="6"/>
      <c r="TQV48" s="7"/>
      <c r="TQW48" s="7"/>
      <c r="TRB48" s="82"/>
      <c r="TRD48" s="7"/>
      <c r="TRE48" s="82"/>
      <c r="TRG48" s="7"/>
      <c r="TRH48" s="82"/>
      <c r="TRI48" s="82"/>
      <c r="TRJ48" s="83"/>
      <c r="TRL48" s="82"/>
      <c r="TRM48" s="80"/>
      <c r="TRN48" s="81"/>
      <c r="TRO48" s="82"/>
      <c r="TRR48" s="82"/>
      <c r="TRS48" s="82"/>
      <c r="TRU48" s="82"/>
      <c r="TRX48" s="82"/>
      <c r="TSA48" s="82"/>
      <c r="TSB48" s="82"/>
      <c r="TSG48" s="82"/>
      <c r="TSJ48" s="82"/>
      <c r="TSK48" s="82"/>
      <c r="TSL48" s="82"/>
      <c r="TSM48" s="82"/>
      <c r="TSN48" s="82"/>
      <c r="TSO48" s="82"/>
      <c r="TSP48" s="82"/>
      <c r="TTH48" s="82"/>
      <c r="TTI48" s="82"/>
      <c r="TTJ48" s="6"/>
      <c r="TTM48" s="7"/>
      <c r="TTN48" s="7"/>
      <c r="TTS48" s="82"/>
      <c r="TTU48" s="7"/>
      <c r="TTV48" s="82"/>
      <c r="TTX48" s="7"/>
      <c r="TTY48" s="82"/>
      <c r="TTZ48" s="82"/>
      <c r="TUA48" s="83"/>
      <c r="TUC48" s="82"/>
      <c r="TUD48" s="80"/>
      <c r="TUE48" s="81"/>
      <c r="TUF48" s="82"/>
      <c r="TUI48" s="82"/>
      <c r="TUJ48" s="82"/>
      <c r="TUL48" s="82"/>
      <c r="TUO48" s="82"/>
      <c r="TUR48" s="82"/>
      <c r="TUS48" s="82"/>
      <c r="TUX48" s="82"/>
      <c r="TVA48" s="82"/>
      <c r="TVB48" s="82"/>
      <c r="TVC48" s="82"/>
      <c r="TVD48" s="82"/>
      <c r="TVE48" s="82"/>
      <c r="TVF48" s="82"/>
      <c r="TVG48" s="82"/>
      <c r="TVY48" s="82"/>
      <c r="TVZ48" s="82"/>
      <c r="TWA48" s="6"/>
      <c r="TWD48" s="7"/>
      <c r="TWE48" s="7"/>
      <c r="TWJ48" s="82"/>
      <c r="TWL48" s="7"/>
      <c r="TWM48" s="82"/>
      <c r="TWO48" s="7"/>
      <c r="TWP48" s="82"/>
      <c r="TWQ48" s="82"/>
      <c r="TWR48" s="83"/>
      <c r="TWT48" s="82"/>
      <c r="TWU48" s="80"/>
      <c r="TWV48" s="81"/>
      <c r="TWW48" s="82"/>
      <c r="TWZ48" s="82"/>
      <c r="TXA48" s="82"/>
      <c r="TXC48" s="82"/>
      <c r="TXF48" s="82"/>
      <c r="TXI48" s="82"/>
      <c r="TXJ48" s="82"/>
      <c r="TXO48" s="82"/>
      <c r="TXR48" s="82"/>
      <c r="TXS48" s="82"/>
      <c r="TXT48" s="82"/>
      <c r="TXU48" s="82"/>
      <c r="TXV48" s="82"/>
      <c r="TXW48" s="82"/>
      <c r="TXX48" s="82"/>
      <c r="TYP48" s="82"/>
      <c r="TYQ48" s="82"/>
      <c r="TYR48" s="6"/>
      <c r="TYU48" s="7"/>
      <c r="TYV48" s="7"/>
      <c r="TZA48" s="82"/>
      <c r="TZC48" s="7"/>
      <c r="TZD48" s="82"/>
      <c r="TZF48" s="7"/>
      <c r="TZG48" s="82"/>
      <c r="TZH48" s="82"/>
      <c r="TZI48" s="83"/>
      <c r="TZK48" s="82"/>
      <c r="TZL48" s="80"/>
      <c r="TZM48" s="81"/>
      <c r="TZN48" s="82"/>
      <c r="TZQ48" s="82"/>
      <c r="TZR48" s="82"/>
      <c r="TZT48" s="82"/>
      <c r="TZW48" s="82"/>
      <c r="TZZ48" s="82"/>
      <c r="UAA48" s="82"/>
      <c r="UAF48" s="82"/>
      <c r="UAI48" s="82"/>
      <c r="UAJ48" s="82"/>
      <c r="UAK48" s="82"/>
      <c r="UAL48" s="82"/>
      <c r="UAM48" s="82"/>
      <c r="UAN48" s="82"/>
      <c r="UAO48" s="82"/>
      <c r="UBG48" s="82"/>
      <c r="UBH48" s="82"/>
      <c r="UBI48" s="6"/>
      <c r="UBL48" s="7"/>
      <c r="UBM48" s="7"/>
      <c r="UBR48" s="82"/>
      <c r="UBT48" s="7"/>
      <c r="UBU48" s="82"/>
      <c r="UBW48" s="7"/>
      <c r="UBX48" s="82"/>
      <c r="UBY48" s="82"/>
      <c r="UBZ48" s="83"/>
      <c r="UCB48" s="82"/>
      <c r="UCC48" s="80"/>
      <c r="UCD48" s="81"/>
      <c r="UCE48" s="82"/>
      <c r="UCH48" s="82"/>
      <c r="UCI48" s="82"/>
      <c r="UCK48" s="82"/>
      <c r="UCN48" s="82"/>
      <c r="UCQ48" s="82"/>
      <c r="UCR48" s="82"/>
      <c r="UCW48" s="82"/>
      <c r="UCZ48" s="82"/>
      <c r="UDA48" s="82"/>
      <c r="UDB48" s="82"/>
      <c r="UDC48" s="82"/>
      <c r="UDD48" s="82"/>
      <c r="UDE48" s="82"/>
      <c r="UDF48" s="82"/>
      <c r="UDX48" s="82"/>
      <c r="UDY48" s="82"/>
      <c r="UDZ48" s="6"/>
      <c r="UEC48" s="7"/>
      <c r="UED48" s="7"/>
      <c r="UEI48" s="82"/>
      <c r="UEK48" s="7"/>
      <c r="UEL48" s="82"/>
      <c r="UEN48" s="7"/>
      <c r="UEO48" s="82"/>
      <c r="UEP48" s="82"/>
      <c r="UEQ48" s="83"/>
      <c r="UES48" s="82"/>
      <c r="UET48" s="80"/>
      <c r="UEU48" s="81"/>
      <c r="UEV48" s="82"/>
      <c r="UEY48" s="82"/>
      <c r="UEZ48" s="82"/>
      <c r="UFB48" s="82"/>
      <c r="UFE48" s="82"/>
      <c r="UFH48" s="82"/>
      <c r="UFI48" s="82"/>
      <c r="UFN48" s="82"/>
      <c r="UFQ48" s="82"/>
      <c r="UFR48" s="82"/>
      <c r="UFS48" s="82"/>
      <c r="UFT48" s="82"/>
      <c r="UFU48" s="82"/>
      <c r="UFV48" s="82"/>
      <c r="UFW48" s="82"/>
      <c r="UGO48" s="82"/>
      <c r="UGP48" s="82"/>
      <c r="UGQ48" s="6"/>
      <c r="UGT48" s="7"/>
      <c r="UGU48" s="7"/>
      <c r="UGZ48" s="82"/>
      <c r="UHB48" s="7"/>
      <c r="UHC48" s="82"/>
      <c r="UHE48" s="7"/>
      <c r="UHF48" s="82"/>
      <c r="UHG48" s="82"/>
      <c r="UHH48" s="83"/>
      <c r="UHJ48" s="82"/>
      <c r="UHK48" s="80"/>
      <c r="UHL48" s="81"/>
      <c r="UHM48" s="82"/>
      <c r="UHP48" s="82"/>
      <c r="UHQ48" s="82"/>
      <c r="UHS48" s="82"/>
      <c r="UHV48" s="82"/>
      <c r="UHY48" s="82"/>
      <c r="UHZ48" s="82"/>
      <c r="UIE48" s="82"/>
      <c r="UIH48" s="82"/>
      <c r="UII48" s="82"/>
      <c r="UIJ48" s="82"/>
      <c r="UIK48" s="82"/>
      <c r="UIL48" s="82"/>
      <c r="UIM48" s="82"/>
      <c r="UIN48" s="82"/>
      <c r="UJF48" s="82"/>
      <c r="UJG48" s="82"/>
      <c r="UJH48" s="6"/>
      <c r="UJK48" s="7"/>
      <c r="UJL48" s="7"/>
      <c r="UJQ48" s="82"/>
      <c r="UJS48" s="7"/>
      <c r="UJT48" s="82"/>
      <c r="UJV48" s="7"/>
      <c r="UJW48" s="82"/>
      <c r="UJX48" s="82"/>
      <c r="UJY48" s="83"/>
      <c r="UKA48" s="82"/>
      <c r="UKB48" s="80"/>
      <c r="UKC48" s="81"/>
      <c r="UKD48" s="82"/>
      <c r="UKG48" s="82"/>
      <c r="UKH48" s="82"/>
      <c r="UKJ48" s="82"/>
      <c r="UKM48" s="82"/>
      <c r="UKP48" s="82"/>
      <c r="UKQ48" s="82"/>
      <c r="UKV48" s="82"/>
      <c r="UKY48" s="82"/>
      <c r="UKZ48" s="82"/>
      <c r="ULA48" s="82"/>
      <c r="ULB48" s="82"/>
      <c r="ULC48" s="82"/>
      <c r="ULD48" s="82"/>
      <c r="ULE48" s="82"/>
      <c r="ULW48" s="82"/>
      <c r="ULX48" s="82"/>
      <c r="ULY48" s="6"/>
      <c r="UMB48" s="7"/>
      <c r="UMC48" s="7"/>
      <c r="UMH48" s="82"/>
      <c r="UMJ48" s="7"/>
      <c r="UMK48" s="82"/>
      <c r="UMM48" s="7"/>
      <c r="UMN48" s="82"/>
      <c r="UMO48" s="82"/>
      <c r="UMP48" s="83"/>
      <c r="UMR48" s="82"/>
      <c r="UMS48" s="80"/>
      <c r="UMT48" s="81"/>
      <c r="UMU48" s="82"/>
      <c r="UMX48" s="82"/>
      <c r="UMY48" s="82"/>
      <c r="UNA48" s="82"/>
      <c r="UND48" s="82"/>
      <c r="UNG48" s="82"/>
      <c r="UNH48" s="82"/>
      <c r="UNM48" s="82"/>
      <c r="UNP48" s="82"/>
      <c r="UNQ48" s="82"/>
      <c r="UNR48" s="82"/>
      <c r="UNS48" s="82"/>
      <c r="UNT48" s="82"/>
      <c r="UNU48" s="82"/>
      <c r="UNV48" s="82"/>
      <c r="UON48" s="82"/>
      <c r="UOO48" s="82"/>
      <c r="UOP48" s="6"/>
      <c r="UOS48" s="7"/>
      <c r="UOT48" s="7"/>
      <c r="UOY48" s="82"/>
      <c r="UPA48" s="7"/>
      <c r="UPB48" s="82"/>
      <c r="UPD48" s="7"/>
      <c r="UPE48" s="82"/>
      <c r="UPF48" s="82"/>
      <c r="UPG48" s="83"/>
      <c r="UPI48" s="82"/>
      <c r="UPJ48" s="80"/>
      <c r="UPK48" s="81"/>
      <c r="UPL48" s="82"/>
      <c r="UPO48" s="82"/>
      <c r="UPP48" s="82"/>
      <c r="UPR48" s="82"/>
      <c r="UPU48" s="82"/>
      <c r="UPX48" s="82"/>
      <c r="UPY48" s="82"/>
      <c r="UQD48" s="82"/>
      <c r="UQG48" s="82"/>
      <c r="UQH48" s="82"/>
      <c r="UQI48" s="82"/>
      <c r="UQJ48" s="82"/>
      <c r="UQK48" s="82"/>
      <c r="UQL48" s="82"/>
      <c r="UQM48" s="82"/>
      <c r="URE48" s="82"/>
      <c r="URF48" s="82"/>
      <c r="URG48" s="6"/>
      <c r="URJ48" s="7"/>
      <c r="URK48" s="7"/>
      <c r="URP48" s="82"/>
      <c r="URR48" s="7"/>
      <c r="URS48" s="82"/>
      <c r="URU48" s="7"/>
      <c r="URV48" s="82"/>
      <c r="URW48" s="82"/>
      <c r="URX48" s="83"/>
      <c r="URZ48" s="82"/>
      <c r="USA48" s="80"/>
      <c r="USB48" s="81"/>
      <c r="USC48" s="82"/>
      <c r="USF48" s="82"/>
      <c r="USG48" s="82"/>
      <c r="USI48" s="82"/>
      <c r="USL48" s="82"/>
      <c r="USO48" s="82"/>
      <c r="USP48" s="82"/>
      <c r="USU48" s="82"/>
      <c r="USX48" s="82"/>
      <c r="USY48" s="82"/>
      <c r="USZ48" s="82"/>
      <c r="UTA48" s="82"/>
      <c r="UTB48" s="82"/>
      <c r="UTC48" s="82"/>
      <c r="UTD48" s="82"/>
      <c r="UTV48" s="82"/>
      <c r="UTW48" s="82"/>
      <c r="UTX48" s="6"/>
      <c r="UUA48" s="7"/>
      <c r="UUB48" s="7"/>
      <c r="UUG48" s="82"/>
      <c r="UUI48" s="7"/>
      <c r="UUJ48" s="82"/>
      <c r="UUL48" s="7"/>
      <c r="UUM48" s="82"/>
      <c r="UUN48" s="82"/>
      <c r="UUO48" s="83"/>
      <c r="UUQ48" s="82"/>
      <c r="UUR48" s="80"/>
      <c r="UUS48" s="81"/>
      <c r="UUT48" s="82"/>
      <c r="UUW48" s="82"/>
      <c r="UUX48" s="82"/>
      <c r="UUZ48" s="82"/>
      <c r="UVC48" s="82"/>
      <c r="UVF48" s="82"/>
      <c r="UVG48" s="82"/>
      <c r="UVL48" s="82"/>
      <c r="UVO48" s="82"/>
      <c r="UVP48" s="82"/>
      <c r="UVQ48" s="82"/>
      <c r="UVR48" s="82"/>
      <c r="UVS48" s="82"/>
      <c r="UVT48" s="82"/>
      <c r="UVU48" s="82"/>
      <c r="UWM48" s="82"/>
      <c r="UWN48" s="82"/>
      <c r="UWO48" s="6"/>
      <c r="UWR48" s="7"/>
      <c r="UWS48" s="7"/>
      <c r="UWX48" s="82"/>
      <c r="UWZ48" s="7"/>
      <c r="UXA48" s="82"/>
      <c r="UXC48" s="7"/>
      <c r="UXD48" s="82"/>
      <c r="UXE48" s="82"/>
      <c r="UXF48" s="83"/>
      <c r="UXH48" s="82"/>
      <c r="UXI48" s="80"/>
      <c r="UXJ48" s="81"/>
      <c r="UXK48" s="82"/>
      <c r="UXN48" s="82"/>
      <c r="UXO48" s="82"/>
      <c r="UXQ48" s="82"/>
      <c r="UXT48" s="82"/>
      <c r="UXW48" s="82"/>
      <c r="UXX48" s="82"/>
      <c r="UYC48" s="82"/>
      <c r="UYF48" s="82"/>
      <c r="UYG48" s="82"/>
      <c r="UYH48" s="82"/>
      <c r="UYI48" s="82"/>
      <c r="UYJ48" s="82"/>
      <c r="UYK48" s="82"/>
      <c r="UYL48" s="82"/>
      <c r="UZD48" s="82"/>
      <c r="UZE48" s="82"/>
      <c r="UZF48" s="6"/>
      <c r="UZI48" s="7"/>
      <c r="UZJ48" s="7"/>
      <c r="UZO48" s="82"/>
      <c r="UZQ48" s="7"/>
      <c r="UZR48" s="82"/>
      <c r="UZT48" s="7"/>
      <c r="UZU48" s="82"/>
      <c r="UZV48" s="82"/>
      <c r="UZW48" s="83"/>
      <c r="UZY48" s="82"/>
      <c r="UZZ48" s="80"/>
      <c r="VAA48" s="81"/>
      <c r="VAB48" s="82"/>
      <c r="VAE48" s="82"/>
      <c r="VAF48" s="82"/>
      <c r="VAH48" s="82"/>
      <c r="VAK48" s="82"/>
      <c r="VAN48" s="82"/>
      <c r="VAO48" s="82"/>
      <c r="VAT48" s="82"/>
      <c r="VAW48" s="82"/>
      <c r="VAX48" s="82"/>
      <c r="VAY48" s="82"/>
      <c r="VAZ48" s="82"/>
      <c r="VBA48" s="82"/>
      <c r="VBB48" s="82"/>
      <c r="VBC48" s="82"/>
      <c r="VBU48" s="82"/>
      <c r="VBV48" s="82"/>
      <c r="VBW48" s="6"/>
      <c r="VBZ48" s="7"/>
      <c r="VCA48" s="7"/>
      <c r="VCF48" s="82"/>
      <c r="VCH48" s="7"/>
      <c r="VCI48" s="82"/>
      <c r="VCK48" s="7"/>
      <c r="VCL48" s="82"/>
      <c r="VCM48" s="82"/>
      <c r="VCN48" s="83"/>
      <c r="VCP48" s="82"/>
      <c r="VCQ48" s="80"/>
      <c r="VCR48" s="81"/>
      <c r="VCS48" s="82"/>
      <c r="VCV48" s="82"/>
      <c r="VCW48" s="82"/>
      <c r="VCY48" s="82"/>
      <c r="VDB48" s="82"/>
      <c r="VDE48" s="82"/>
      <c r="VDF48" s="82"/>
      <c r="VDK48" s="82"/>
      <c r="VDN48" s="82"/>
      <c r="VDO48" s="82"/>
      <c r="VDP48" s="82"/>
      <c r="VDQ48" s="82"/>
      <c r="VDR48" s="82"/>
      <c r="VDS48" s="82"/>
      <c r="VDT48" s="82"/>
      <c r="VEL48" s="82"/>
      <c r="VEM48" s="82"/>
      <c r="VEN48" s="6"/>
      <c r="VEQ48" s="7"/>
      <c r="VER48" s="7"/>
      <c r="VEW48" s="82"/>
      <c r="VEY48" s="7"/>
      <c r="VEZ48" s="82"/>
      <c r="VFB48" s="7"/>
      <c r="VFC48" s="82"/>
      <c r="VFD48" s="82"/>
      <c r="VFE48" s="83"/>
      <c r="VFG48" s="82"/>
      <c r="VFH48" s="80"/>
      <c r="VFI48" s="81"/>
      <c r="VFJ48" s="82"/>
      <c r="VFM48" s="82"/>
      <c r="VFN48" s="82"/>
      <c r="VFP48" s="82"/>
      <c r="VFS48" s="82"/>
      <c r="VFV48" s="82"/>
      <c r="VFW48" s="82"/>
      <c r="VGB48" s="82"/>
      <c r="VGE48" s="82"/>
      <c r="VGF48" s="82"/>
      <c r="VGG48" s="82"/>
      <c r="VGH48" s="82"/>
      <c r="VGI48" s="82"/>
      <c r="VGJ48" s="82"/>
      <c r="VGK48" s="82"/>
      <c r="VHC48" s="82"/>
      <c r="VHD48" s="82"/>
      <c r="VHE48" s="6"/>
      <c r="VHH48" s="7"/>
      <c r="VHI48" s="7"/>
      <c r="VHN48" s="82"/>
      <c r="VHP48" s="7"/>
      <c r="VHQ48" s="82"/>
      <c r="VHS48" s="7"/>
      <c r="VHT48" s="82"/>
      <c r="VHU48" s="82"/>
      <c r="VHV48" s="83"/>
      <c r="VHX48" s="82"/>
      <c r="VHY48" s="80"/>
      <c r="VHZ48" s="81"/>
      <c r="VIA48" s="82"/>
      <c r="VID48" s="82"/>
      <c r="VIE48" s="82"/>
      <c r="VIG48" s="82"/>
      <c r="VIJ48" s="82"/>
      <c r="VIM48" s="82"/>
      <c r="VIN48" s="82"/>
      <c r="VIS48" s="82"/>
      <c r="VIV48" s="82"/>
      <c r="VIW48" s="82"/>
      <c r="VIX48" s="82"/>
      <c r="VIY48" s="82"/>
      <c r="VIZ48" s="82"/>
      <c r="VJA48" s="82"/>
      <c r="VJB48" s="82"/>
      <c r="VJT48" s="82"/>
      <c r="VJU48" s="82"/>
      <c r="VJV48" s="6"/>
      <c r="VJY48" s="7"/>
      <c r="VJZ48" s="7"/>
      <c r="VKE48" s="82"/>
      <c r="VKG48" s="7"/>
      <c r="VKH48" s="82"/>
      <c r="VKJ48" s="7"/>
      <c r="VKK48" s="82"/>
      <c r="VKL48" s="82"/>
      <c r="VKM48" s="83"/>
      <c r="VKO48" s="82"/>
      <c r="VKP48" s="80"/>
      <c r="VKQ48" s="81"/>
      <c r="VKR48" s="82"/>
      <c r="VKU48" s="82"/>
      <c r="VKV48" s="82"/>
      <c r="VKX48" s="82"/>
      <c r="VLA48" s="82"/>
      <c r="VLD48" s="82"/>
      <c r="VLE48" s="82"/>
      <c r="VLJ48" s="82"/>
      <c r="VLM48" s="82"/>
      <c r="VLN48" s="82"/>
      <c r="VLO48" s="82"/>
      <c r="VLP48" s="82"/>
      <c r="VLQ48" s="82"/>
      <c r="VLR48" s="82"/>
      <c r="VLS48" s="82"/>
      <c r="VMK48" s="82"/>
      <c r="VML48" s="82"/>
      <c r="VMM48" s="6"/>
      <c r="VMP48" s="7"/>
      <c r="VMQ48" s="7"/>
      <c r="VMV48" s="82"/>
      <c r="VMX48" s="7"/>
      <c r="VMY48" s="82"/>
      <c r="VNA48" s="7"/>
      <c r="VNB48" s="82"/>
      <c r="VNC48" s="82"/>
      <c r="VND48" s="83"/>
      <c r="VNF48" s="82"/>
      <c r="VNG48" s="80"/>
      <c r="VNH48" s="81"/>
      <c r="VNI48" s="82"/>
      <c r="VNL48" s="82"/>
      <c r="VNM48" s="82"/>
      <c r="VNO48" s="82"/>
      <c r="VNR48" s="82"/>
      <c r="VNU48" s="82"/>
      <c r="VNV48" s="82"/>
      <c r="VOA48" s="82"/>
      <c r="VOD48" s="82"/>
      <c r="VOE48" s="82"/>
      <c r="VOF48" s="82"/>
      <c r="VOG48" s="82"/>
      <c r="VOH48" s="82"/>
      <c r="VOI48" s="82"/>
      <c r="VOJ48" s="82"/>
      <c r="VPB48" s="82"/>
      <c r="VPC48" s="82"/>
      <c r="VPD48" s="6"/>
      <c r="VPG48" s="7"/>
      <c r="VPH48" s="7"/>
      <c r="VPM48" s="82"/>
      <c r="VPO48" s="7"/>
      <c r="VPP48" s="82"/>
      <c r="VPR48" s="7"/>
      <c r="VPS48" s="82"/>
      <c r="VPT48" s="82"/>
      <c r="VPU48" s="83"/>
      <c r="VPW48" s="82"/>
      <c r="VPX48" s="80"/>
      <c r="VPY48" s="81"/>
      <c r="VPZ48" s="82"/>
      <c r="VQC48" s="82"/>
      <c r="VQD48" s="82"/>
      <c r="VQF48" s="82"/>
      <c r="VQI48" s="82"/>
      <c r="VQL48" s="82"/>
      <c r="VQM48" s="82"/>
      <c r="VQR48" s="82"/>
      <c r="VQU48" s="82"/>
      <c r="VQV48" s="82"/>
      <c r="VQW48" s="82"/>
      <c r="VQX48" s="82"/>
      <c r="VQY48" s="82"/>
      <c r="VQZ48" s="82"/>
      <c r="VRA48" s="82"/>
      <c r="VRS48" s="82"/>
      <c r="VRT48" s="82"/>
      <c r="VRU48" s="6"/>
      <c r="VRX48" s="7"/>
      <c r="VRY48" s="7"/>
      <c r="VSD48" s="82"/>
      <c r="VSF48" s="7"/>
      <c r="VSG48" s="82"/>
      <c r="VSI48" s="7"/>
      <c r="VSJ48" s="82"/>
      <c r="VSK48" s="82"/>
      <c r="VSL48" s="83"/>
      <c r="VSN48" s="82"/>
      <c r="VSO48" s="80"/>
      <c r="VSP48" s="81"/>
      <c r="VSQ48" s="82"/>
      <c r="VST48" s="82"/>
      <c r="VSU48" s="82"/>
      <c r="VSW48" s="82"/>
      <c r="VSZ48" s="82"/>
      <c r="VTC48" s="82"/>
      <c r="VTD48" s="82"/>
      <c r="VTI48" s="82"/>
      <c r="VTL48" s="82"/>
      <c r="VTM48" s="82"/>
      <c r="VTN48" s="82"/>
      <c r="VTO48" s="82"/>
      <c r="VTP48" s="82"/>
      <c r="VTQ48" s="82"/>
      <c r="VTR48" s="82"/>
      <c r="VUJ48" s="82"/>
      <c r="VUK48" s="82"/>
      <c r="VUL48" s="6"/>
      <c r="VUO48" s="7"/>
      <c r="VUP48" s="7"/>
      <c r="VUU48" s="82"/>
      <c r="VUW48" s="7"/>
      <c r="VUX48" s="82"/>
      <c r="VUZ48" s="7"/>
      <c r="VVA48" s="82"/>
      <c r="VVB48" s="82"/>
      <c r="VVC48" s="83"/>
      <c r="VVE48" s="82"/>
      <c r="VVF48" s="80"/>
      <c r="VVG48" s="81"/>
      <c r="VVH48" s="82"/>
      <c r="VVK48" s="82"/>
      <c r="VVL48" s="82"/>
      <c r="VVN48" s="82"/>
      <c r="VVQ48" s="82"/>
      <c r="VVT48" s="82"/>
      <c r="VVU48" s="82"/>
      <c r="VVZ48" s="82"/>
      <c r="VWC48" s="82"/>
      <c r="VWD48" s="82"/>
      <c r="VWE48" s="82"/>
      <c r="VWF48" s="82"/>
      <c r="VWG48" s="82"/>
      <c r="VWH48" s="82"/>
      <c r="VWI48" s="82"/>
      <c r="VXA48" s="82"/>
      <c r="VXB48" s="82"/>
      <c r="VXC48" s="6"/>
      <c r="VXF48" s="7"/>
      <c r="VXG48" s="7"/>
      <c r="VXL48" s="82"/>
      <c r="VXN48" s="7"/>
      <c r="VXO48" s="82"/>
      <c r="VXQ48" s="7"/>
      <c r="VXR48" s="82"/>
      <c r="VXS48" s="82"/>
      <c r="VXT48" s="83"/>
      <c r="VXV48" s="82"/>
      <c r="VXW48" s="80"/>
      <c r="VXX48" s="81"/>
      <c r="VXY48" s="82"/>
      <c r="VYB48" s="82"/>
      <c r="VYC48" s="82"/>
      <c r="VYE48" s="82"/>
      <c r="VYH48" s="82"/>
      <c r="VYK48" s="82"/>
      <c r="VYL48" s="82"/>
      <c r="VYQ48" s="82"/>
      <c r="VYT48" s="82"/>
      <c r="VYU48" s="82"/>
      <c r="VYV48" s="82"/>
      <c r="VYW48" s="82"/>
      <c r="VYX48" s="82"/>
      <c r="VYY48" s="82"/>
      <c r="VYZ48" s="82"/>
      <c r="VZR48" s="82"/>
      <c r="VZS48" s="82"/>
      <c r="VZT48" s="6"/>
      <c r="VZW48" s="7"/>
      <c r="VZX48" s="7"/>
      <c r="WAC48" s="82"/>
      <c r="WAE48" s="7"/>
      <c r="WAF48" s="82"/>
      <c r="WAH48" s="7"/>
      <c r="WAI48" s="82"/>
      <c r="WAJ48" s="82"/>
      <c r="WAK48" s="83"/>
      <c r="WAM48" s="82"/>
      <c r="WAN48" s="80"/>
      <c r="WAO48" s="81"/>
      <c r="WAP48" s="82"/>
      <c r="WAS48" s="82"/>
      <c r="WAT48" s="82"/>
      <c r="WAV48" s="82"/>
      <c r="WAY48" s="82"/>
      <c r="WBB48" s="82"/>
      <c r="WBC48" s="82"/>
      <c r="WBH48" s="82"/>
      <c r="WBK48" s="82"/>
      <c r="WBL48" s="82"/>
      <c r="WBM48" s="82"/>
      <c r="WBN48" s="82"/>
      <c r="WBO48" s="82"/>
      <c r="WBP48" s="82"/>
      <c r="WBQ48" s="82"/>
      <c r="WCI48" s="82"/>
      <c r="WCJ48" s="82"/>
      <c r="WCK48" s="6"/>
      <c r="WCN48" s="7"/>
      <c r="WCO48" s="7"/>
      <c r="WCT48" s="82"/>
      <c r="WCV48" s="7"/>
      <c r="WCW48" s="82"/>
      <c r="WCY48" s="7"/>
      <c r="WCZ48" s="82"/>
      <c r="WDA48" s="82"/>
      <c r="WDB48" s="83"/>
      <c r="WDD48" s="82"/>
      <c r="WDE48" s="80"/>
      <c r="WDF48" s="81"/>
      <c r="WDG48" s="82"/>
      <c r="WDJ48" s="82"/>
      <c r="WDK48" s="82"/>
      <c r="WDM48" s="82"/>
      <c r="WDP48" s="82"/>
      <c r="WDS48" s="82"/>
      <c r="WDT48" s="82"/>
      <c r="WDY48" s="82"/>
      <c r="WEB48" s="82"/>
      <c r="WEC48" s="82"/>
      <c r="WED48" s="82"/>
      <c r="WEE48" s="82"/>
      <c r="WEF48" s="82"/>
      <c r="WEG48" s="82"/>
      <c r="WEH48" s="82"/>
      <c r="WEZ48" s="82"/>
      <c r="WFA48" s="82"/>
      <c r="WFB48" s="6"/>
      <c r="WFE48" s="7"/>
      <c r="WFF48" s="7"/>
      <c r="WFK48" s="82"/>
      <c r="WFM48" s="7"/>
      <c r="WFN48" s="82"/>
      <c r="WFP48" s="7"/>
      <c r="WFQ48" s="82"/>
      <c r="WFR48" s="82"/>
      <c r="WFS48" s="83"/>
      <c r="WFU48" s="82"/>
      <c r="WFV48" s="80"/>
      <c r="WFW48" s="81"/>
      <c r="WFX48" s="82"/>
      <c r="WGA48" s="82"/>
      <c r="WGB48" s="82"/>
      <c r="WGD48" s="82"/>
      <c r="WGG48" s="82"/>
      <c r="WGJ48" s="82"/>
      <c r="WGK48" s="82"/>
      <c r="WGP48" s="82"/>
      <c r="WGS48" s="82"/>
      <c r="WGT48" s="82"/>
      <c r="WGU48" s="82"/>
      <c r="WGV48" s="82"/>
      <c r="WGW48" s="82"/>
      <c r="WGX48" s="82"/>
      <c r="WGY48" s="82"/>
      <c r="WHQ48" s="82"/>
      <c r="WHR48" s="82"/>
      <c r="WHS48" s="6"/>
      <c r="WHV48" s="7"/>
      <c r="WHW48" s="7"/>
      <c r="WIB48" s="82"/>
      <c r="WID48" s="7"/>
      <c r="WIE48" s="82"/>
      <c r="WIG48" s="7"/>
      <c r="WIH48" s="82"/>
      <c r="WII48" s="82"/>
      <c r="WIJ48" s="83"/>
      <c r="WIL48" s="82"/>
      <c r="WIM48" s="80"/>
      <c r="WIN48" s="81"/>
      <c r="WIO48" s="82"/>
      <c r="WIR48" s="82"/>
      <c r="WIS48" s="82"/>
      <c r="WIU48" s="82"/>
      <c r="WIX48" s="82"/>
      <c r="WJA48" s="82"/>
      <c r="WJB48" s="82"/>
      <c r="WJG48" s="82"/>
      <c r="WJJ48" s="82"/>
      <c r="WJK48" s="82"/>
      <c r="WJL48" s="82"/>
      <c r="WJM48" s="82"/>
      <c r="WJN48" s="82"/>
      <c r="WJO48" s="82"/>
      <c r="WJP48" s="82"/>
      <c r="WKH48" s="82"/>
      <c r="WKI48" s="82"/>
      <c r="WKJ48" s="6"/>
      <c r="WKM48" s="7"/>
      <c r="WKN48" s="7"/>
      <c r="WKS48" s="82"/>
      <c r="WKU48" s="7"/>
      <c r="WKV48" s="82"/>
      <c r="WKX48" s="7"/>
      <c r="WKY48" s="82"/>
      <c r="WKZ48" s="82"/>
      <c r="WLA48" s="83"/>
      <c r="WLC48" s="82"/>
      <c r="WLD48" s="80"/>
      <c r="WLE48" s="81"/>
      <c r="WLF48" s="82"/>
      <c r="WLI48" s="82"/>
      <c r="WLJ48" s="82"/>
      <c r="WLL48" s="82"/>
      <c r="WLO48" s="82"/>
      <c r="WLR48" s="82"/>
      <c r="WLS48" s="82"/>
      <c r="WLX48" s="82"/>
      <c r="WMA48" s="82"/>
      <c r="WMB48" s="82"/>
      <c r="WMC48" s="82"/>
      <c r="WMD48" s="82"/>
      <c r="WME48" s="82"/>
      <c r="WMF48" s="82"/>
      <c r="WMG48" s="82"/>
      <c r="WMY48" s="82"/>
      <c r="WMZ48" s="82"/>
      <c r="WNA48" s="6"/>
      <c r="WND48" s="7"/>
      <c r="WNE48" s="7"/>
      <c r="WNJ48" s="82"/>
      <c r="WNL48" s="7"/>
      <c r="WNM48" s="82"/>
      <c r="WNO48" s="7"/>
      <c r="WNP48" s="82"/>
      <c r="WNQ48" s="82"/>
      <c r="WNR48" s="83"/>
      <c r="WNT48" s="82"/>
      <c r="WNU48" s="80"/>
      <c r="WNV48" s="81"/>
      <c r="WNW48" s="82"/>
      <c r="WNZ48" s="82"/>
      <c r="WOA48" s="82"/>
      <c r="WOC48" s="82"/>
      <c r="WOF48" s="82"/>
      <c r="WOI48" s="82"/>
      <c r="WOJ48" s="82"/>
      <c r="WOO48" s="82"/>
      <c r="WOR48" s="82"/>
      <c r="WOS48" s="82"/>
      <c r="WOT48" s="82"/>
      <c r="WOU48" s="82"/>
      <c r="WOV48" s="82"/>
      <c r="WOW48" s="82"/>
      <c r="WOX48" s="82"/>
      <c r="WPP48" s="82"/>
      <c r="WPQ48" s="82"/>
      <c r="WPR48" s="6"/>
      <c r="WPU48" s="7"/>
      <c r="WPV48" s="7"/>
      <c r="WQA48" s="82"/>
      <c r="WQC48" s="7"/>
      <c r="WQD48" s="82"/>
      <c r="WQF48" s="7"/>
      <c r="WQG48" s="82"/>
      <c r="WQH48" s="82"/>
      <c r="WQI48" s="83"/>
      <c r="WQK48" s="82"/>
      <c r="WQL48" s="80"/>
      <c r="WQM48" s="81"/>
      <c r="WQN48" s="82"/>
      <c r="WQQ48" s="82"/>
      <c r="WQR48" s="82"/>
      <c r="WQT48" s="82"/>
      <c r="WQW48" s="82"/>
      <c r="WQZ48" s="82"/>
      <c r="WRA48" s="82"/>
      <c r="WRF48" s="82"/>
      <c r="WRI48" s="82"/>
      <c r="WRJ48" s="82"/>
      <c r="WRK48" s="82"/>
      <c r="WRL48" s="82"/>
      <c r="WRM48" s="82"/>
      <c r="WRN48" s="82"/>
      <c r="WRO48" s="82"/>
      <c r="WSG48" s="82"/>
      <c r="WSH48" s="82"/>
      <c r="WSI48" s="6"/>
      <c r="WSL48" s="7"/>
      <c r="WSM48" s="7"/>
      <c r="WSR48" s="82"/>
      <c r="WST48" s="7"/>
      <c r="WSU48" s="82"/>
      <c r="WSW48" s="7"/>
      <c r="WSX48" s="82"/>
      <c r="WSY48" s="82"/>
      <c r="WSZ48" s="83"/>
      <c r="WTB48" s="82"/>
      <c r="WTC48" s="80"/>
      <c r="WTD48" s="81"/>
      <c r="WTE48" s="82"/>
      <c r="WTH48" s="82"/>
      <c r="WTI48" s="82"/>
      <c r="WTK48" s="82"/>
      <c r="WTN48" s="82"/>
      <c r="WTQ48" s="82"/>
      <c r="WTR48" s="82"/>
      <c r="WTW48" s="82"/>
      <c r="WTZ48" s="82"/>
      <c r="WUA48" s="82"/>
      <c r="WUB48" s="82"/>
      <c r="WUC48" s="82"/>
      <c r="WUD48" s="82"/>
      <c r="WUE48" s="82"/>
      <c r="WUF48" s="82"/>
      <c r="WUX48" s="82"/>
      <c r="WUY48" s="82"/>
      <c r="WUZ48" s="6"/>
      <c r="WVC48" s="7"/>
      <c r="WVD48" s="7"/>
      <c r="WVI48" s="82"/>
      <c r="WVK48" s="7"/>
      <c r="WVL48" s="82"/>
      <c r="WVN48" s="7"/>
      <c r="WVO48" s="82"/>
      <c r="WVP48" s="82"/>
      <c r="WVQ48" s="83"/>
      <c r="WVS48" s="82"/>
      <c r="WVT48" s="80"/>
      <c r="WVU48" s="81"/>
      <c r="WVV48" s="82"/>
      <c r="WVY48" s="82"/>
      <c r="WVZ48" s="82"/>
      <c r="WWB48" s="82"/>
      <c r="WWE48" s="82"/>
      <c r="WWH48" s="82"/>
      <c r="WWI48" s="82"/>
      <c r="WWN48" s="82"/>
      <c r="WWQ48" s="82"/>
      <c r="WWR48" s="82"/>
      <c r="WWS48" s="82"/>
      <c r="WWT48" s="82"/>
      <c r="WWU48" s="82"/>
      <c r="WWV48" s="82"/>
      <c r="WWW48" s="82"/>
      <c r="WXO48" s="82"/>
      <c r="WXP48" s="82"/>
      <c r="WXQ48" s="6"/>
      <c r="WXT48" s="7"/>
      <c r="WXU48" s="7"/>
      <c r="WXZ48" s="82"/>
      <c r="WYB48" s="7"/>
      <c r="WYC48" s="82"/>
      <c r="WYE48" s="7"/>
      <c r="WYF48" s="82"/>
      <c r="WYG48" s="82"/>
      <c r="WYH48" s="83"/>
      <c r="WYJ48" s="82"/>
      <c r="WYK48" s="80"/>
      <c r="WYL48" s="81"/>
      <c r="WYM48" s="82"/>
      <c r="WYP48" s="82"/>
      <c r="WYQ48" s="82"/>
      <c r="WYS48" s="82"/>
      <c r="WYV48" s="82"/>
      <c r="WYY48" s="82"/>
      <c r="WYZ48" s="82"/>
      <c r="WZE48" s="82"/>
      <c r="WZH48" s="82"/>
      <c r="WZI48" s="82"/>
      <c r="WZJ48" s="82"/>
      <c r="WZK48" s="82"/>
      <c r="WZL48" s="82"/>
      <c r="WZM48" s="82"/>
      <c r="WZN48" s="82"/>
      <c r="XAF48" s="82"/>
      <c r="XAG48" s="82"/>
      <c r="XAH48" s="6"/>
      <c r="XAK48" s="7"/>
      <c r="XAL48" s="7"/>
      <c r="XAQ48" s="82"/>
      <c r="XAS48" s="7"/>
      <c r="XAT48" s="82"/>
      <c r="XAV48" s="7"/>
      <c r="XAW48" s="82"/>
      <c r="XAX48" s="82"/>
      <c r="XAY48" s="83"/>
      <c r="XBA48" s="82"/>
      <c r="XBB48" s="80"/>
      <c r="XBC48" s="81"/>
      <c r="XBD48" s="82"/>
      <c r="XBG48" s="82"/>
      <c r="XBH48" s="82"/>
      <c r="XBJ48" s="82"/>
      <c r="XBM48" s="82"/>
      <c r="XBP48" s="82"/>
      <c r="XBQ48" s="82"/>
    </row>
    <row r="49" spans="1:120" ht="35.25" hidden="1" customHeight="1" x14ac:dyDescent="0.25">
      <c r="A49" s="53" t="s">
        <v>4519</v>
      </c>
      <c r="B49" s="53">
        <v>12</v>
      </c>
      <c r="C49" s="53" t="s">
        <v>42</v>
      </c>
      <c r="D49" s="53" t="s">
        <v>240</v>
      </c>
      <c r="E49" s="53">
        <v>0</v>
      </c>
      <c r="F49" s="53" t="s">
        <v>288</v>
      </c>
      <c r="G49" s="53" t="str">
        <f t="shared" si="56"/>
        <v>12-3</v>
      </c>
      <c r="H49" s="53" t="s">
        <v>159</v>
      </c>
      <c r="I49" s="53" t="s">
        <v>160</v>
      </c>
      <c r="J49" s="53" t="s">
        <v>80</v>
      </c>
      <c r="K49" s="53" t="s">
        <v>80</v>
      </c>
      <c r="L49" s="53" t="s">
        <v>80</v>
      </c>
      <c r="M49" s="53" t="s">
        <v>80</v>
      </c>
      <c r="N49" s="53" t="s">
        <v>80</v>
      </c>
      <c r="O49" s="53" t="s">
        <v>80</v>
      </c>
      <c r="P49" s="53" t="s">
        <v>161</v>
      </c>
      <c r="Q49" s="52">
        <f>+S49/$S$48</f>
        <v>6</v>
      </c>
      <c r="R49" s="52">
        <f>+Q49*Q48</f>
        <v>6</v>
      </c>
      <c r="S49" s="67">
        <f>+[35]COMPARTIDAS!AQ26</f>
        <v>6</v>
      </c>
      <c r="T49" s="53" t="s">
        <v>84</v>
      </c>
      <c r="U49" s="63" t="s">
        <v>162</v>
      </c>
      <c r="V49" s="23">
        <v>44927</v>
      </c>
      <c r="W49" s="23">
        <v>45016</v>
      </c>
      <c r="X49" s="53" t="s">
        <v>246</v>
      </c>
      <c r="Y49" s="49" t="s">
        <v>97</v>
      </c>
      <c r="Z49" s="59" t="s">
        <v>100</v>
      </c>
      <c r="AA49" s="60">
        <v>1</v>
      </c>
      <c r="AB49" s="62" t="s">
        <v>289</v>
      </c>
      <c r="AC49" s="62">
        <v>45016</v>
      </c>
      <c r="AD49" s="60">
        <v>1</v>
      </c>
      <c r="AE49" s="62" t="s">
        <v>230</v>
      </c>
      <c r="AF49" s="62">
        <v>45016</v>
      </c>
      <c r="AG49" s="60" t="s">
        <v>79</v>
      </c>
      <c r="AH49" s="60">
        <v>1</v>
      </c>
      <c r="AI49" s="52">
        <f t="shared" si="36"/>
        <v>6</v>
      </c>
      <c r="AJ49" s="52"/>
      <c r="AK49" s="52"/>
      <c r="AL49" s="239" t="str">
        <f t="shared" si="57"/>
        <v/>
      </c>
      <c r="AM49" s="239" t="str">
        <f t="shared" si="58"/>
        <v/>
      </c>
      <c r="AN49" s="239" t="str">
        <f t="shared" si="59"/>
        <v/>
      </c>
      <c r="AO49" s="239" t="str">
        <f t="shared" si="60"/>
        <v/>
      </c>
      <c r="AP49" s="239" t="str">
        <f t="shared" si="61"/>
        <v/>
      </c>
      <c r="AQ49" s="239" t="str">
        <f t="shared" si="62"/>
        <v/>
      </c>
      <c r="AR49" s="239" t="str">
        <f t="shared" si="63"/>
        <v/>
      </c>
      <c r="AS49" s="239" t="str">
        <f t="shared" si="64"/>
        <v/>
      </c>
      <c r="AT49" s="239" t="str">
        <f t="shared" si="65"/>
        <v/>
      </c>
      <c r="AU49" s="239" t="str">
        <f t="shared" si="37"/>
        <v/>
      </c>
      <c r="AV49" s="239" t="str">
        <f t="shared" si="38"/>
        <v/>
      </c>
      <c r="AW49" s="239" t="str">
        <f t="shared" si="39"/>
        <v/>
      </c>
      <c r="AX49" s="239" t="str">
        <f t="shared" si="40"/>
        <v/>
      </c>
      <c r="AY49" s="239" t="str">
        <f t="shared" si="41"/>
        <v/>
      </c>
      <c r="AZ49" s="239" t="str">
        <f t="shared" si="42"/>
        <v/>
      </c>
      <c r="BA49" s="239" t="str">
        <f t="shared" si="43"/>
        <v/>
      </c>
      <c r="BB49" s="239" t="str">
        <f t="shared" si="44"/>
        <v/>
      </c>
      <c r="BC49" s="239" t="str">
        <f t="shared" si="45"/>
        <v/>
      </c>
      <c r="BD49" s="239" t="str">
        <f t="shared" si="46"/>
        <v/>
      </c>
      <c r="BE49" s="239" t="str">
        <f t="shared" si="47"/>
        <v/>
      </c>
      <c r="BF49" s="239" t="str">
        <f t="shared" si="48"/>
        <v/>
      </c>
      <c r="BG49" s="239" t="str">
        <f t="shared" si="49"/>
        <v/>
      </c>
      <c r="BH49" s="239" t="str">
        <f t="shared" si="50"/>
        <v/>
      </c>
      <c r="BI49" s="239" t="str">
        <f t="shared" si="51"/>
        <v/>
      </c>
      <c r="BJ49" s="239" t="str">
        <f t="shared" si="52"/>
        <v/>
      </c>
      <c r="BK49" s="239" t="str">
        <f t="shared" si="53"/>
        <v/>
      </c>
      <c r="BL49" s="239" t="str">
        <f t="shared" si="54"/>
        <v/>
      </c>
      <c r="BN49" s="239" t="str">
        <f t="shared" si="66"/>
        <v/>
      </c>
      <c r="BO49" s="239" t="str">
        <f t="shared" si="67"/>
        <v/>
      </c>
      <c r="BP49" s="239" t="str">
        <f t="shared" si="68"/>
        <v/>
      </c>
      <c r="BQ49" s="239" t="str">
        <f t="shared" si="69"/>
        <v/>
      </c>
      <c r="BR49" s="239" t="str">
        <f t="shared" si="70"/>
        <v/>
      </c>
      <c r="BS49" s="239" t="str">
        <f t="shared" si="71"/>
        <v/>
      </c>
      <c r="BT49" s="239" t="str">
        <f t="shared" si="72"/>
        <v/>
      </c>
      <c r="BU49" s="239" t="str">
        <f t="shared" si="73"/>
        <v/>
      </c>
      <c r="BV49" s="239" t="str">
        <f t="shared" si="74"/>
        <v/>
      </c>
      <c r="BW49" s="239" t="str">
        <f t="shared" si="75"/>
        <v/>
      </c>
      <c r="BX49" s="239" t="str">
        <f t="shared" si="76"/>
        <v/>
      </c>
      <c r="BY49" s="239" t="str">
        <f t="shared" si="77"/>
        <v/>
      </c>
      <c r="BZ49" s="239" t="str">
        <f t="shared" si="78"/>
        <v/>
      </c>
      <c r="CA49" s="239" t="str">
        <f t="shared" si="79"/>
        <v/>
      </c>
      <c r="CB49" s="239" t="str">
        <f t="shared" si="80"/>
        <v/>
      </c>
      <c r="CC49" s="239" t="str">
        <f t="shared" si="81"/>
        <v/>
      </c>
      <c r="CD49" s="239" t="str">
        <f t="shared" si="82"/>
        <v/>
      </c>
      <c r="CE49" s="239" t="str">
        <f t="shared" si="83"/>
        <v/>
      </c>
      <c r="CF49" s="239" t="str">
        <f t="shared" si="84"/>
        <v/>
      </c>
      <c r="CG49" s="239" t="str">
        <f t="shared" si="85"/>
        <v/>
      </c>
      <c r="CH49" s="239" t="str">
        <f t="shared" si="86"/>
        <v/>
      </c>
      <c r="CI49" s="239" t="str">
        <f t="shared" si="87"/>
        <v/>
      </c>
      <c r="CJ49" s="239" t="str">
        <f t="shared" si="88"/>
        <v/>
      </c>
      <c r="CK49" s="239" t="str">
        <f t="shared" si="89"/>
        <v/>
      </c>
      <c r="CL49" s="239" t="str">
        <f t="shared" si="90"/>
        <v/>
      </c>
      <c r="CM49" s="239" t="str">
        <f t="shared" si="91"/>
        <v/>
      </c>
      <c r="CN49" s="239" t="str">
        <f t="shared" si="92"/>
        <v/>
      </c>
      <c r="CP49" s="239" t="str">
        <f t="shared" si="93"/>
        <v/>
      </c>
      <c r="CQ49" s="239" t="str">
        <f t="shared" si="94"/>
        <v/>
      </c>
      <c r="CR49" s="239" t="str">
        <f t="shared" si="95"/>
        <v/>
      </c>
      <c r="CS49" s="239" t="str">
        <f t="shared" si="96"/>
        <v/>
      </c>
      <c r="CT49" s="239" t="str">
        <f t="shared" si="97"/>
        <v/>
      </c>
      <c r="CU49" s="239" t="str">
        <f t="shared" si="98"/>
        <v/>
      </c>
      <c r="CV49" s="239" t="str">
        <f t="shared" si="99"/>
        <v/>
      </c>
      <c r="CW49" s="239" t="str">
        <f t="shared" si="100"/>
        <v/>
      </c>
      <c r="CX49" s="239" t="str">
        <f t="shared" si="101"/>
        <v/>
      </c>
      <c r="CY49" s="239" t="str">
        <f t="shared" si="102"/>
        <v/>
      </c>
      <c r="CZ49" s="239" t="str">
        <f t="shared" si="103"/>
        <v/>
      </c>
      <c r="DA49" s="239" t="str">
        <f t="shared" si="104"/>
        <v/>
      </c>
      <c r="DB49" s="239" t="str">
        <f t="shared" si="105"/>
        <v/>
      </c>
      <c r="DC49" s="239" t="str">
        <f t="shared" si="106"/>
        <v/>
      </c>
      <c r="DD49" s="239" t="str">
        <f t="shared" si="107"/>
        <v/>
      </c>
      <c r="DE49" s="239" t="str">
        <f t="shared" si="108"/>
        <v/>
      </c>
      <c r="DF49" s="239" t="str">
        <f t="shared" si="109"/>
        <v/>
      </c>
      <c r="DG49" s="239" t="str">
        <f t="shared" si="110"/>
        <v/>
      </c>
      <c r="DH49" s="239" t="str">
        <f t="shared" si="111"/>
        <v/>
      </c>
      <c r="DI49" s="239" t="str">
        <f t="shared" si="112"/>
        <v/>
      </c>
      <c r="DJ49" s="239" t="str">
        <f t="shared" si="113"/>
        <v/>
      </c>
      <c r="DK49" s="239" t="str">
        <f t="shared" si="114"/>
        <v/>
      </c>
      <c r="DL49" s="239" t="str">
        <f t="shared" si="115"/>
        <v/>
      </c>
      <c r="DM49" s="239" t="str">
        <f t="shared" si="116"/>
        <v/>
      </c>
      <c r="DN49" s="239" t="str">
        <f t="shared" si="117"/>
        <v/>
      </c>
      <c r="DO49" s="239" t="str">
        <f t="shared" si="118"/>
        <v/>
      </c>
      <c r="DP49" s="239" t="str">
        <f t="shared" si="119"/>
        <v/>
      </c>
    </row>
    <row r="50" spans="1:120" ht="35.25" hidden="1" customHeight="1" x14ac:dyDescent="0.25">
      <c r="A50" s="53" t="s">
        <v>4519</v>
      </c>
      <c r="B50" s="53">
        <v>12</v>
      </c>
      <c r="C50" s="53" t="s">
        <v>42</v>
      </c>
      <c r="D50" s="53" t="s">
        <v>240</v>
      </c>
      <c r="E50" s="53">
        <v>0</v>
      </c>
      <c r="F50" s="53" t="s">
        <v>290</v>
      </c>
      <c r="G50" s="53" t="str">
        <f t="shared" si="56"/>
        <v>12-3</v>
      </c>
      <c r="H50" s="53" t="s">
        <v>165</v>
      </c>
      <c r="I50" s="53" t="s">
        <v>160</v>
      </c>
      <c r="J50" s="53" t="s">
        <v>80</v>
      </c>
      <c r="K50" s="53" t="s">
        <v>80</v>
      </c>
      <c r="L50" s="53" t="s">
        <v>80</v>
      </c>
      <c r="M50" s="53" t="s">
        <v>80</v>
      </c>
      <c r="N50" s="53" t="s">
        <v>80</v>
      </c>
      <c r="O50" s="53" t="s">
        <v>80</v>
      </c>
      <c r="P50" s="53" t="s">
        <v>166</v>
      </c>
      <c r="Q50" s="52">
        <f>+S50/$S$48</f>
        <v>4</v>
      </c>
      <c r="R50" s="52">
        <f>+Q50*Q48</f>
        <v>4</v>
      </c>
      <c r="S50" s="67">
        <f>+[35]COMPARTIDAS!AQ27</f>
        <v>4</v>
      </c>
      <c r="T50" s="53" t="s">
        <v>84</v>
      </c>
      <c r="U50" s="63" t="s">
        <v>162</v>
      </c>
      <c r="V50" s="23">
        <v>45017</v>
      </c>
      <c r="W50" s="23">
        <v>45107</v>
      </c>
      <c r="X50" s="53" t="s">
        <v>246</v>
      </c>
      <c r="Y50" s="49" t="s">
        <v>167</v>
      </c>
      <c r="Z50" s="59" t="s">
        <v>100</v>
      </c>
      <c r="AA50" s="60">
        <v>1</v>
      </c>
      <c r="AB50" s="62" t="s">
        <v>291</v>
      </c>
      <c r="AC50" s="62">
        <v>45107</v>
      </c>
      <c r="AD50" s="60">
        <v>1</v>
      </c>
      <c r="AE50" s="62" t="s">
        <v>291</v>
      </c>
      <c r="AF50" s="62">
        <v>45107</v>
      </c>
      <c r="AG50" s="60" t="s">
        <v>79</v>
      </c>
      <c r="AH50" s="60">
        <v>1</v>
      </c>
      <c r="AI50" s="52">
        <f t="shared" si="36"/>
        <v>4</v>
      </c>
      <c r="AJ50" s="52"/>
      <c r="AK50" s="52"/>
      <c r="AL50" s="239" t="str">
        <f t="shared" si="57"/>
        <v/>
      </c>
      <c r="AM50" s="239" t="str">
        <f t="shared" si="58"/>
        <v/>
      </c>
      <c r="AN50" s="239" t="str">
        <f t="shared" si="59"/>
        <v/>
      </c>
      <c r="AO50" s="239" t="str">
        <f t="shared" si="60"/>
        <v/>
      </c>
      <c r="AP50" s="239" t="str">
        <f t="shared" si="61"/>
        <v/>
      </c>
      <c r="AQ50" s="239" t="str">
        <f t="shared" si="62"/>
        <v/>
      </c>
      <c r="AR50" s="239" t="str">
        <f t="shared" si="63"/>
        <v/>
      </c>
      <c r="AS50" s="239" t="str">
        <f t="shared" si="64"/>
        <v/>
      </c>
      <c r="AT50" s="239" t="str">
        <f t="shared" si="65"/>
        <v/>
      </c>
      <c r="AU50" s="239" t="str">
        <f t="shared" si="37"/>
        <v/>
      </c>
      <c r="AV50" s="239" t="str">
        <f t="shared" si="38"/>
        <v/>
      </c>
      <c r="AW50" s="239" t="str">
        <f t="shared" si="39"/>
        <v/>
      </c>
      <c r="AX50" s="239" t="str">
        <f t="shared" si="40"/>
        <v/>
      </c>
      <c r="AY50" s="239" t="str">
        <f t="shared" si="41"/>
        <v/>
      </c>
      <c r="AZ50" s="239" t="str">
        <f t="shared" si="42"/>
        <v/>
      </c>
      <c r="BA50" s="239" t="str">
        <f t="shared" si="43"/>
        <v/>
      </c>
      <c r="BB50" s="239" t="str">
        <f t="shared" si="44"/>
        <v/>
      </c>
      <c r="BC50" s="239" t="str">
        <f t="shared" si="45"/>
        <v/>
      </c>
      <c r="BD50" s="239" t="str">
        <f t="shared" si="46"/>
        <v/>
      </c>
      <c r="BE50" s="239" t="str">
        <f t="shared" si="47"/>
        <v/>
      </c>
      <c r="BF50" s="239" t="str">
        <f t="shared" si="48"/>
        <v/>
      </c>
      <c r="BG50" s="239" t="str">
        <f t="shared" si="49"/>
        <v/>
      </c>
      <c r="BH50" s="239" t="str">
        <f t="shared" si="50"/>
        <v/>
      </c>
      <c r="BI50" s="239" t="str">
        <f t="shared" si="51"/>
        <v/>
      </c>
      <c r="BJ50" s="239" t="str">
        <f t="shared" si="52"/>
        <v/>
      </c>
      <c r="BK50" s="239" t="str">
        <f t="shared" si="53"/>
        <v/>
      </c>
      <c r="BL50" s="239" t="str">
        <f t="shared" si="54"/>
        <v/>
      </c>
      <c r="BN50" s="239" t="str">
        <f t="shared" si="66"/>
        <v/>
      </c>
      <c r="BO50" s="239" t="str">
        <f t="shared" si="67"/>
        <v/>
      </c>
      <c r="BP50" s="239" t="str">
        <f t="shared" si="68"/>
        <v/>
      </c>
      <c r="BQ50" s="239" t="str">
        <f t="shared" si="69"/>
        <v/>
      </c>
      <c r="BR50" s="239" t="str">
        <f t="shared" si="70"/>
        <v/>
      </c>
      <c r="BS50" s="239" t="str">
        <f t="shared" si="71"/>
        <v/>
      </c>
      <c r="BT50" s="239" t="str">
        <f t="shared" si="72"/>
        <v/>
      </c>
      <c r="BU50" s="239" t="str">
        <f t="shared" si="73"/>
        <v/>
      </c>
      <c r="BV50" s="239" t="str">
        <f t="shared" si="74"/>
        <v/>
      </c>
      <c r="BW50" s="239" t="str">
        <f t="shared" si="75"/>
        <v/>
      </c>
      <c r="BX50" s="239" t="str">
        <f t="shared" si="76"/>
        <v/>
      </c>
      <c r="BY50" s="239" t="str">
        <f t="shared" si="77"/>
        <v/>
      </c>
      <c r="BZ50" s="239" t="str">
        <f t="shared" si="78"/>
        <v/>
      </c>
      <c r="CA50" s="239" t="str">
        <f t="shared" si="79"/>
        <v/>
      </c>
      <c r="CB50" s="239" t="str">
        <f t="shared" si="80"/>
        <v/>
      </c>
      <c r="CC50" s="239" t="str">
        <f t="shared" si="81"/>
        <v/>
      </c>
      <c r="CD50" s="239" t="str">
        <f t="shared" si="82"/>
        <v/>
      </c>
      <c r="CE50" s="239" t="str">
        <f t="shared" si="83"/>
        <v/>
      </c>
      <c r="CF50" s="239" t="str">
        <f t="shared" si="84"/>
        <v/>
      </c>
      <c r="CG50" s="239" t="str">
        <f t="shared" si="85"/>
        <v/>
      </c>
      <c r="CH50" s="239" t="str">
        <f t="shared" si="86"/>
        <v/>
      </c>
      <c r="CI50" s="239" t="str">
        <f t="shared" si="87"/>
        <v/>
      </c>
      <c r="CJ50" s="239" t="str">
        <f t="shared" si="88"/>
        <v/>
      </c>
      <c r="CK50" s="239" t="str">
        <f t="shared" si="89"/>
        <v/>
      </c>
      <c r="CL50" s="239" t="str">
        <f t="shared" si="90"/>
        <v/>
      </c>
      <c r="CM50" s="239" t="str">
        <f t="shared" si="91"/>
        <v/>
      </c>
      <c r="CN50" s="239" t="str">
        <f t="shared" si="92"/>
        <v/>
      </c>
      <c r="CP50" s="239" t="str">
        <f t="shared" si="93"/>
        <v/>
      </c>
      <c r="CQ50" s="239" t="str">
        <f t="shared" si="94"/>
        <v/>
      </c>
      <c r="CR50" s="239" t="str">
        <f t="shared" si="95"/>
        <v/>
      </c>
      <c r="CS50" s="239" t="str">
        <f t="shared" si="96"/>
        <v/>
      </c>
      <c r="CT50" s="239" t="str">
        <f t="shared" si="97"/>
        <v/>
      </c>
      <c r="CU50" s="239" t="str">
        <f t="shared" si="98"/>
        <v/>
      </c>
      <c r="CV50" s="239" t="str">
        <f t="shared" si="99"/>
        <v/>
      </c>
      <c r="CW50" s="239" t="str">
        <f t="shared" si="100"/>
        <v/>
      </c>
      <c r="CX50" s="239" t="str">
        <f t="shared" si="101"/>
        <v/>
      </c>
      <c r="CY50" s="239" t="str">
        <f t="shared" si="102"/>
        <v/>
      </c>
      <c r="CZ50" s="239" t="str">
        <f t="shared" si="103"/>
        <v/>
      </c>
      <c r="DA50" s="239" t="str">
        <f t="shared" si="104"/>
        <v/>
      </c>
      <c r="DB50" s="239" t="str">
        <f t="shared" si="105"/>
        <v/>
      </c>
      <c r="DC50" s="239" t="str">
        <f t="shared" si="106"/>
        <v/>
      </c>
      <c r="DD50" s="239" t="str">
        <f t="shared" si="107"/>
        <v/>
      </c>
      <c r="DE50" s="239" t="str">
        <f t="shared" si="108"/>
        <v/>
      </c>
      <c r="DF50" s="239" t="str">
        <f t="shared" si="109"/>
        <v/>
      </c>
      <c r="DG50" s="239" t="str">
        <f t="shared" si="110"/>
        <v/>
      </c>
      <c r="DH50" s="239" t="str">
        <f t="shared" si="111"/>
        <v/>
      </c>
      <c r="DI50" s="239" t="str">
        <f t="shared" si="112"/>
        <v/>
      </c>
      <c r="DJ50" s="239" t="str">
        <f t="shared" si="113"/>
        <v/>
      </c>
      <c r="DK50" s="239" t="str">
        <f t="shared" si="114"/>
        <v/>
      </c>
      <c r="DL50" s="239" t="str">
        <f t="shared" si="115"/>
        <v/>
      </c>
      <c r="DM50" s="239" t="str">
        <f t="shared" si="116"/>
        <v/>
      </c>
      <c r="DN50" s="239" t="str">
        <f t="shared" si="117"/>
        <v/>
      </c>
      <c r="DO50" s="239" t="str">
        <f t="shared" si="118"/>
        <v/>
      </c>
      <c r="DP50" s="239" t="str">
        <f t="shared" si="119"/>
        <v/>
      </c>
    </row>
    <row r="51" spans="1:120" ht="35.25" hidden="1" customHeight="1" x14ac:dyDescent="0.25">
      <c r="A51" s="53" t="s">
        <v>4519</v>
      </c>
      <c r="B51" s="53">
        <v>12</v>
      </c>
      <c r="C51" s="53" t="s">
        <v>42</v>
      </c>
      <c r="D51" s="53" t="s">
        <v>240</v>
      </c>
      <c r="E51" s="53">
        <v>0</v>
      </c>
      <c r="F51" s="53" t="s">
        <v>292</v>
      </c>
      <c r="G51" s="53" t="str">
        <f t="shared" si="56"/>
        <v>12-3</v>
      </c>
      <c r="H51" s="53" t="s">
        <v>235</v>
      </c>
      <c r="I51" s="53" t="s">
        <v>160</v>
      </c>
      <c r="J51" s="53" t="s">
        <v>80</v>
      </c>
      <c r="K51" s="53" t="s">
        <v>80</v>
      </c>
      <c r="L51" s="53" t="s">
        <v>80</v>
      </c>
      <c r="M51" s="53" t="s">
        <v>80</v>
      </c>
      <c r="N51" s="53" t="s">
        <v>80</v>
      </c>
      <c r="O51" s="53" t="s">
        <v>80</v>
      </c>
      <c r="P51" s="53" t="s">
        <v>236</v>
      </c>
      <c r="Q51" s="52">
        <f>+S51/$S$48</f>
        <v>3</v>
      </c>
      <c r="R51" s="52">
        <f>+Q51*Q48</f>
        <v>3</v>
      </c>
      <c r="S51" s="67">
        <f>+[35]COMPARTIDAS!AQ28</f>
        <v>3</v>
      </c>
      <c r="T51" s="53" t="s">
        <v>84</v>
      </c>
      <c r="U51" s="63" t="s">
        <v>162</v>
      </c>
      <c r="V51" s="23">
        <v>45108</v>
      </c>
      <c r="W51" s="23">
        <v>45199</v>
      </c>
      <c r="X51" s="53" t="s">
        <v>246</v>
      </c>
      <c r="Y51" s="49" t="s">
        <v>202</v>
      </c>
      <c r="Z51" s="59" t="s">
        <v>100</v>
      </c>
      <c r="AA51" s="60">
        <v>1</v>
      </c>
      <c r="AB51" s="60" t="s">
        <v>237</v>
      </c>
      <c r="AC51" s="69">
        <v>45199</v>
      </c>
      <c r="AD51" s="60">
        <v>1</v>
      </c>
      <c r="AE51" s="60" t="s">
        <v>238</v>
      </c>
      <c r="AF51" s="69">
        <v>45199</v>
      </c>
      <c r="AG51" s="60" t="s">
        <v>79</v>
      </c>
      <c r="AH51" s="57">
        <v>1</v>
      </c>
      <c r="AI51" s="52">
        <f t="shared" si="36"/>
        <v>3</v>
      </c>
      <c r="AJ51" s="52"/>
      <c r="AK51" s="52"/>
      <c r="AL51" s="239" t="str">
        <f t="shared" si="57"/>
        <v/>
      </c>
      <c r="AM51" s="239" t="str">
        <f t="shared" si="58"/>
        <v/>
      </c>
      <c r="AN51" s="239" t="str">
        <f t="shared" si="59"/>
        <v/>
      </c>
      <c r="AO51" s="239" t="str">
        <f t="shared" si="60"/>
        <v/>
      </c>
      <c r="AP51" s="239" t="str">
        <f t="shared" si="61"/>
        <v/>
      </c>
      <c r="AQ51" s="239" t="str">
        <f t="shared" si="62"/>
        <v/>
      </c>
      <c r="AR51" s="239" t="str">
        <f t="shared" si="63"/>
        <v/>
      </c>
      <c r="AS51" s="239" t="str">
        <f t="shared" si="64"/>
        <v/>
      </c>
      <c r="AT51" s="239" t="str">
        <f t="shared" si="65"/>
        <v/>
      </c>
      <c r="AU51" s="239" t="str">
        <f t="shared" si="37"/>
        <v/>
      </c>
      <c r="AV51" s="239" t="str">
        <f t="shared" si="38"/>
        <v/>
      </c>
      <c r="AW51" s="239" t="str">
        <f t="shared" si="39"/>
        <v/>
      </c>
      <c r="AX51" s="239" t="str">
        <f t="shared" si="40"/>
        <v/>
      </c>
      <c r="AY51" s="239" t="str">
        <f t="shared" si="41"/>
        <v/>
      </c>
      <c r="AZ51" s="239" t="str">
        <f t="shared" si="42"/>
        <v/>
      </c>
      <c r="BA51" s="239" t="str">
        <f t="shared" si="43"/>
        <v/>
      </c>
      <c r="BB51" s="239" t="str">
        <f t="shared" si="44"/>
        <v/>
      </c>
      <c r="BC51" s="239" t="str">
        <f t="shared" si="45"/>
        <v/>
      </c>
      <c r="BD51" s="239" t="str">
        <f t="shared" si="46"/>
        <v/>
      </c>
      <c r="BE51" s="239" t="str">
        <f t="shared" si="47"/>
        <v/>
      </c>
      <c r="BF51" s="239" t="str">
        <f t="shared" si="48"/>
        <v/>
      </c>
      <c r="BG51" s="239" t="str">
        <f t="shared" si="49"/>
        <v/>
      </c>
      <c r="BH51" s="239" t="str">
        <f t="shared" si="50"/>
        <v/>
      </c>
      <c r="BI51" s="239" t="str">
        <f t="shared" si="51"/>
        <v/>
      </c>
      <c r="BJ51" s="239" t="str">
        <f t="shared" si="52"/>
        <v/>
      </c>
      <c r="BK51" s="239" t="str">
        <f t="shared" si="53"/>
        <v/>
      </c>
      <c r="BL51" s="239" t="str">
        <f t="shared" si="54"/>
        <v/>
      </c>
      <c r="BN51" s="239" t="str">
        <f t="shared" si="66"/>
        <v/>
      </c>
      <c r="BO51" s="239" t="str">
        <f t="shared" si="67"/>
        <v/>
      </c>
      <c r="BP51" s="239" t="str">
        <f t="shared" si="68"/>
        <v/>
      </c>
      <c r="BQ51" s="239" t="str">
        <f t="shared" si="69"/>
        <v/>
      </c>
      <c r="BR51" s="239" t="str">
        <f t="shared" si="70"/>
        <v/>
      </c>
      <c r="BS51" s="239" t="str">
        <f t="shared" si="71"/>
        <v/>
      </c>
      <c r="BT51" s="239" t="str">
        <f t="shared" si="72"/>
        <v/>
      </c>
      <c r="BU51" s="239" t="str">
        <f t="shared" si="73"/>
        <v/>
      </c>
      <c r="BV51" s="239" t="str">
        <f t="shared" si="74"/>
        <v/>
      </c>
      <c r="BW51" s="239" t="str">
        <f t="shared" si="75"/>
        <v/>
      </c>
      <c r="BX51" s="239" t="str">
        <f t="shared" si="76"/>
        <v/>
      </c>
      <c r="BY51" s="239" t="str">
        <f t="shared" si="77"/>
        <v/>
      </c>
      <c r="BZ51" s="239" t="str">
        <f t="shared" si="78"/>
        <v/>
      </c>
      <c r="CA51" s="239" t="str">
        <f t="shared" si="79"/>
        <v/>
      </c>
      <c r="CB51" s="239" t="str">
        <f t="shared" si="80"/>
        <v/>
      </c>
      <c r="CC51" s="239" t="str">
        <f t="shared" si="81"/>
        <v/>
      </c>
      <c r="CD51" s="239" t="str">
        <f t="shared" si="82"/>
        <v/>
      </c>
      <c r="CE51" s="239" t="str">
        <f t="shared" si="83"/>
        <v/>
      </c>
      <c r="CF51" s="239" t="str">
        <f t="shared" si="84"/>
        <v/>
      </c>
      <c r="CG51" s="239" t="str">
        <f t="shared" si="85"/>
        <v/>
      </c>
      <c r="CH51" s="239" t="str">
        <f t="shared" si="86"/>
        <v/>
      </c>
      <c r="CI51" s="239" t="str">
        <f t="shared" si="87"/>
        <v/>
      </c>
      <c r="CJ51" s="239" t="str">
        <f t="shared" si="88"/>
        <v/>
      </c>
      <c r="CK51" s="239" t="str">
        <f t="shared" si="89"/>
        <v/>
      </c>
      <c r="CL51" s="239" t="str">
        <f t="shared" si="90"/>
        <v/>
      </c>
      <c r="CM51" s="239" t="str">
        <f t="shared" si="91"/>
        <v/>
      </c>
      <c r="CN51" s="239" t="str">
        <f t="shared" si="92"/>
        <v/>
      </c>
      <c r="CP51" s="239" t="str">
        <f t="shared" si="93"/>
        <v/>
      </c>
      <c r="CQ51" s="239" t="str">
        <f t="shared" si="94"/>
        <v/>
      </c>
      <c r="CR51" s="239" t="str">
        <f t="shared" si="95"/>
        <v/>
      </c>
      <c r="CS51" s="239" t="str">
        <f t="shared" si="96"/>
        <v/>
      </c>
      <c r="CT51" s="239" t="str">
        <f t="shared" si="97"/>
        <v/>
      </c>
      <c r="CU51" s="239" t="str">
        <f t="shared" si="98"/>
        <v/>
      </c>
      <c r="CV51" s="239" t="str">
        <f t="shared" si="99"/>
        <v/>
      </c>
      <c r="CW51" s="239" t="str">
        <f t="shared" si="100"/>
        <v/>
      </c>
      <c r="CX51" s="239" t="str">
        <f t="shared" si="101"/>
        <v/>
      </c>
      <c r="CY51" s="239" t="str">
        <f t="shared" si="102"/>
        <v/>
      </c>
      <c r="CZ51" s="239" t="str">
        <f t="shared" si="103"/>
        <v/>
      </c>
      <c r="DA51" s="239" t="str">
        <f t="shared" si="104"/>
        <v/>
      </c>
      <c r="DB51" s="239" t="str">
        <f t="shared" si="105"/>
        <v/>
      </c>
      <c r="DC51" s="239" t="str">
        <f t="shared" si="106"/>
        <v/>
      </c>
      <c r="DD51" s="239" t="str">
        <f t="shared" si="107"/>
        <v/>
      </c>
      <c r="DE51" s="239" t="str">
        <f t="shared" si="108"/>
        <v/>
      </c>
      <c r="DF51" s="239" t="str">
        <f t="shared" si="109"/>
        <v/>
      </c>
      <c r="DG51" s="239" t="str">
        <f t="shared" si="110"/>
        <v/>
      </c>
      <c r="DH51" s="239" t="str">
        <f t="shared" si="111"/>
        <v/>
      </c>
      <c r="DI51" s="239" t="str">
        <f t="shared" si="112"/>
        <v/>
      </c>
      <c r="DJ51" s="239" t="str">
        <f t="shared" si="113"/>
        <v/>
      </c>
      <c r="DK51" s="239" t="str">
        <f t="shared" si="114"/>
        <v/>
      </c>
      <c r="DL51" s="239" t="str">
        <f t="shared" si="115"/>
        <v/>
      </c>
      <c r="DM51" s="239" t="str">
        <f t="shared" si="116"/>
        <v/>
      </c>
      <c r="DN51" s="239" t="str">
        <f t="shared" si="117"/>
        <v/>
      </c>
      <c r="DO51" s="239" t="str">
        <f t="shared" si="118"/>
        <v/>
      </c>
      <c r="DP51" s="239" t="str">
        <f t="shared" si="119"/>
        <v/>
      </c>
    </row>
    <row r="52" spans="1:120" ht="35.25" customHeight="1" x14ac:dyDescent="0.25">
      <c r="A52" s="53" t="s">
        <v>4519</v>
      </c>
      <c r="B52" s="53">
        <v>12</v>
      </c>
      <c r="C52" s="53" t="s">
        <v>42</v>
      </c>
      <c r="D52" s="53" t="s">
        <v>240</v>
      </c>
      <c r="E52" s="53">
        <v>0</v>
      </c>
      <c r="F52" s="53" t="s">
        <v>293</v>
      </c>
      <c r="G52" s="53" t="str">
        <f t="shared" si="56"/>
        <v>12-3</v>
      </c>
      <c r="H52" s="53" t="s">
        <v>170</v>
      </c>
      <c r="I52" s="53" t="s">
        <v>160</v>
      </c>
      <c r="J52" s="53" t="s">
        <v>80</v>
      </c>
      <c r="K52" s="53" t="s">
        <v>80</v>
      </c>
      <c r="L52" s="53" t="s">
        <v>80</v>
      </c>
      <c r="M52" s="53" t="s">
        <v>80</v>
      </c>
      <c r="N52" s="53" t="s">
        <v>80</v>
      </c>
      <c r="O52" s="53" t="s">
        <v>80</v>
      </c>
      <c r="P52" s="53" t="s">
        <v>171</v>
      </c>
      <c r="Q52" s="52">
        <f>+S52/$S$48</f>
        <v>1</v>
      </c>
      <c r="R52" s="52">
        <f>+Q52*Q48</f>
        <v>1</v>
      </c>
      <c r="S52" s="67">
        <f>+[35]COMPARTIDAS!AQ29</f>
        <v>1</v>
      </c>
      <c r="T52" s="53" t="s">
        <v>84</v>
      </c>
      <c r="U52" s="63" t="s">
        <v>162</v>
      </c>
      <c r="V52" s="23">
        <v>45200</v>
      </c>
      <c r="W52" s="23">
        <v>45290</v>
      </c>
      <c r="X52" s="53" t="s">
        <v>246</v>
      </c>
      <c r="Y52" s="49" t="s">
        <v>87</v>
      </c>
      <c r="Z52" s="53" t="s">
        <v>89</v>
      </c>
      <c r="AA52" s="52">
        <f>VLOOKUP(B52,RANKING!$C$15:$H$47,5,0)</f>
        <v>1</v>
      </c>
      <c r="AB52" s="23" t="str">
        <f>HLOOKUP(B52,$AL$2:$BL$3,2,0)</f>
        <v>Reportaron cumplimiento del 100%, 14 de las 14 actividades que tiene el plan</v>
      </c>
      <c r="AC52" s="23">
        <v>45291</v>
      </c>
      <c r="AD52" s="52">
        <f>VLOOKUP(B23,RANKING!$C$15:$H$47,5,0)</f>
        <v>1</v>
      </c>
      <c r="AE52" s="23" t="str">
        <f>+AB52</f>
        <v>Reportaron cumplimiento del 100%, 14 de las 14 actividades que tiene el plan</v>
      </c>
      <c r="AF52" s="23" t="s">
        <v>92</v>
      </c>
      <c r="AG52" s="23" t="s">
        <v>92</v>
      </c>
      <c r="AH52" s="52">
        <f>VLOOKUP(B52,RANKING!$C$15:$H$47,6,0)</f>
        <v>1</v>
      </c>
      <c r="AI52" s="52">
        <f>+AD52*R52</f>
        <v>1</v>
      </c>
      <c r="AJ52" s="52"/>
      <c r="AK52" s="52"/>
      <c r="AL52" s="239" t="str">
        <f t="shared" si="57"/>
        <v/>
      </c>
      <c r="AM52" s="239" t="str">
        <f t="shared" si="58"/>
        <v/>
      </c>
      <c r="AN52" s="239" t="str">
        <f t="shared" si="59"/>
        <v/>
      </c>
      <c r="AO52" s="239" t="str">
        <f t="shared" si="60"/>
        <v/>
      </c>
      <c r="AP52" s="239" t="str">
        <f t="shared" si="61"/>
        <v/>
      </c>
      <c r="AQ52" s="239" t="str">
        <f t="shared" si="62"/>
        <v/>
      </c>
      <c r="AR52" s="239" t="str">
        <f t="shared" si="63"/>
        <v/>
      </c>
      <c r="AS52" s="239" t="str">
        <f t="shared" si="64"/>
        <v/>
      </c>
      <c r="AT52" s="239" t="str">
        <f t="shared" si="65"/>
        <v/>
      </c>
      <c r="AU52" s="239" t="str">
        <f t="shared" si="37"/>
        <v/>
      </c>
      <c r="AV52" s="239" t="str">
        <f t="shared" si="38"/>
        <v/>
      </c>
      <c r="AW52" s="239" t="str">
        <f t="shared" si="39"/>
        <v/>
      </c>
      <c r="AX52" s="239" t="str">
        <f t="shared" si="40"/>
        <v/>
      </c>
      <c r="AY52" s="239" t="str">
        <f t="shared" si="41"/>
        <v/>
      </c>
      <c r="AZ52" s="239" t="str">
        <f t="shared" si="42"/>
        <v/>
      </c>
      <c r="BA52" s="239" t="str">
        <f t="shared" si="43"/>
        <v/>
      </c>
      <c r="BB52" s="239" t="str">
        <f t="shared" si="44"/>
        <v/>
      </c>
      <c r="BC52" s="239" t="str">
        <f t="shared" si="45"/>
        <v/>
      </c>
      <c r="BD52" s="239" t="str">
        <f t="shared" si="46"/>
        <v/>
      </c>
      <c r="BE52" s="239" t="str">
        <f t="shared" si="47"/>
        <v/>
      </c>
      <c r="BF52" s="239" t="str">
        <f t="shared" si="48"/>
        <v/>
      </c>
      <c r="BG52" s="239" t="str">
        <f t="shared" si="49"/>
        <v/>
      </c>
      <c r="BH52" s="239" t="str">
        <f t="shared" si="50"/>
        <v/>
      </c>
      <c r="BI52" s="239" t="str">
        <f t="shared" si="51"/>
        <v/>
      </c>
      <c r="BJ52" s="239" t="str">
        <f t="shared" si="52"/>
        <v/>
      </c>
      <c r="BK52" s="239" t="str">
        <f t="shared" si="53"/>
        <v/>
      </c>
      <c r="BL52" s="239" t="str">
        <f t="shared" si="54"/>
        <v/>
      </c>
      <c r="BN52" s="239" t="str">
        <f t="shared" si="66"/>
        <v/>
      </c>
      <c r="BO52" s="239" t="str">
        <f t="shared" si="67"/>
        <v/>
      </c>
      <c r="BP52" s="239" t="str">
        <f t="shared" si="68"/>
        <v/>
      </c>
      <c r="BQ52" s="239" t="str">
        <f t="shared" si="69"/>
        <v/>
      </c>
      <c r="BR52" s="239" t="str">
        <f t="shared" si="70"/>
        <v/>
      </c>
      <c r="BS52" s="239" t="str">
        <f t="shared" si="71"/>
        <v/>
      </c>
      <c r="BT52" s="239" t="str">
        <f t="shared" si="72"/>
        <v/>
      </c>
      <c r="BU52" s="239" t="str">
        <f t="shared" si="73"/>
        <v/>
      </c>
      <c r="BV52" s="239" t="str">
        <f t="shared" si="74"/>
        <v/>
      </c>
      <c r="BW52" s="239" t="str">
        <f t="shared" si="75"/>
        <v/>
      </c>
      <c r="BX52" s="239" t="str">
        <f t="shared" si="76"/>
        <v/>
      </c>
      <c r="BY52" s="239" t="str">
        <f t="shared" si="77"/>
        <v/>
      </c>
      <c r="BZ52" s="239" t="str">
        <f t="shared" si="78"/>
        <v/>
      </c>
      <c r="CA52" s="239" t="str">
        <f t="shared" si="79"/>
        <v/>
      </c>
      <c r="CB52" s="239" t="str">
        <f t="shared" si="80"/>
        <v/>
      </c>
      <c r="CC52" s="239" t="str">
        <f t="shared" si="81"/>
        <v/>
      </c>
      <c r="CD52" s="239" t="str">
        <f t="shared" si="82"/>
        <v/>
      </c>
      <c r="CE52" s="239" t="str">
        <f t="shared" si="83"/>
        <v/>
      </c>
      <c r="CF52" s="239" t="str">
        <f t="shared" si="84"/>
        <v/>
      </c>
      <c r="CG52" s="239" t="str">
        <f t="shared" si="85"/>
        <v/>
      </c>
      <c r="CH52" s="239" t="str">
        <f t="shared" si="86"/>
        <v/>
      </c>
      <c r="CI52" s="239" t="str">
        <f t="shared" si="87"/>
        <v/>
      </c>
      <c r="CJ52" s="239" t="str">
        <f t="shared" si="88"/>
        <v/>
      </c>
      <c r="CK52" s="239" t="str">
        <f t="shared" si="89"/>
        <v/>
      </c>
      <c r="CL52" s="239" t="str">
        <f t="shared" si="90"/>
        <v/>
      </c>
      <c r="CM52" s="239" t="str">
        <f t="shared" si="91"/>
        <v/>
      </c>
      <c r="CN52" s="239" t="str">
        <f t="shared" si="92"/>
        <v/>
      </c>
      <c r="CP52" s="239" t="str">
        <f t="shared" si="93"/>
        <v/>
      </c>
      <c r="CQ52" s="239" t="str">
        <f t="shared" si="94"/>
        <v/>
      </c>
      <c r="CR52" s="239" t="str">
        <f t="shared" si="95"/>
        <v/>
      </c>
      <c r="CS52" s="239" t="str">
        <f t="shared" si="96"/>
        <v/>
      </c>
      <c r="CT52" s="239" t="str">
        <f t="shared" si="97"/>
        <v/>
      </c>
      <c r="CU52" s="239" t="str">
        <f t="shared" si="98"/>
        <v/>
      </c>
      <c r="CV52" s="239" t="str">
        <f t="shared" si="99"/>
        <v/>
      </c>
      <c r="CW52" s="239" t="str">
        <f t="shared" si="100"/>
        <v/>
      </c>
      <c r="CX52" s="239" t="str">
        <f t="shared" si="101"/>
        <v/>
      </c>
      <c r="CY52" s="239" t="str">
        <f t="shared" si="102"/>
        <v/>
      </c>
      <c r="CZ52" s="239" t="str">
        <f t="shared" si="103"/>
        <v/>
      </c>
      <c r="DA52" s="239" t="str">
        <f t="shared" si="104"/>
        <v/>
      </c>
      <c r="DB52" s="239" t="str">
        <f t="shared" si="105"/>
        <v/>
      </c>
      <c r="DC52" s="239" t="str">
        <f t="shared" si="106"/>
        <v/>
      </c>
      <c r="DD52" s="239" t="str">
        <f t="shared" si="107"/>
        <v/>
      </c>
      <c r="DE52" s="239" t="str">
        <f t="shared" si="108"/>
        <v/>
      </c>
      <c r="DF52" s="239" t="str">
        <f t="shared" si="109"/>
        <v/>
      </c>
      <c r="DG52" s="239" t="str">
        <f t="shared" si="110"/>
        <v/>
      </c>
      <c r="DH52" s="239" t="str">
        <f t="shared" si="111"/>
        <v/>
      </c>
      <c r="DI52" s="239" t="str">
        <f t="shared" si="112"/>
        <v/>
      </c>
      <c r="DJ52" s="239" t="str">
        <f t="shared" si="113"/>
        <v/>
      </c>
      <c r="DK52" s="239" t="str">
        <f t="shared" si="114"/>
        <v/>
      </c>
      <c r="DL52" s="239" t="str">
        <f t="shared" si="115"/>
        <v/>
      </c>
      <c r="DM52" s="239" t="str">
        <f t="shared" si="116"/>
        <v/>
      </c>
      <c r="DN52" s="239" t="str">
        <f t="shared" si="117"/>
        <v/>
      </c>
      <c r="DO52" s="239" t="str">
        <f t="shared" si="118"/>
        <v/>
      </c>
      <c r="DP52" s="239" t="str">
        <f t="shared" si="119"/>
        <v/>
      </c>
    </row>
    <row r="53" spans="1:120" ht="62.25" hidden="1" customHeight="1" x14ac:dyDescent="0.25">
      <c r="A53" s="49" t="s">
        <v>4514</v>
      </c>
      <c r="B53" s="49">
        <v>20</v>
      </c>
      <c r="C53" s="49" t="s">
        <v>43</v>
      </c>
      <c r="D53" s="49" t="s">
        <v>294</v>
      </c>
      <c r="E53" s="85">
        <v>2</v>
      </c>
      <c r="F53" s="49" t="s">
        <v>295</v>
      </c>
      <c r="G53" s="49" t="str">
        <f t="shared" si="56"/>
        <v>20-1</v>
      </c>
      <c r="H53" s="49" t="s">
        <v>75</v>
      </c>
      <c r="I53" s="49" t="s">
        <v>196</v>
      </c>
      <c r="J53" s="49" t="s">
        <v>296</v>
      </c>
      <c r="K53" s="49" t="s">
        <v>78</v>
      </c>
      <c r="L53" s="49" t="s">
        <v>125</v>
      </c>
      <c r="M53" s="49" t="s">
        <v>297</v>
      </c>
      <c r="N53" s="49" t="s">
        <v>298</v>
      </c>
      <c r="O53" s="49" t="s">
        <v>299</v>
      </c>
      <c r="P53" s="86" t="s">
        <v>300</v>
      </c>
      <c r="Q53" s="50">
        <v>0.1</v>
      </c>
      <c r="R53" s="50"/>
      <c r="S53" s="49">
        <v>100</v>
      </c>
      <c r="T53" s="49" t="s">
        <v>301</v>
      </c>
      <c r="U53" s="49" t="s">
        <v>302</v>
      </c>
      <c r="V53" s="51">
        <v>44949</v>
      </c>
      <c r="W53" s="51">
        <v>45275</v>
      </c>
      <c r="X53" s="49" t="s">
        <v>105</v>
      </c>
      <c r="Y53" s="49" t="s">
        <v>87</v>
      </c>
      <c r="Z53" s="49" t="s">
        <v>89</v>
      </c>
      <c r="AA53" s="52">
        <v>1</v>
      </c>
      <c r="AB53" s="23" t="s">
        <v>303</v>
      </c>
      <c r="AC53" s="23">
        <v>45275</v>
      </c>
      <c r="AD53" s="194">
        <v>0.99780000000000002</v>
      </c>
      <c r="AE53" s="23" t="s">
        <v>304</v>
      </c>
      <c r="AF53" s="23">
        <v>45275</v>
      </c>
      <c r="AG53" s="52"/>
      <c r="AH53" s="52" t="s">
        <v>92</v>
      </c>
      <c r="AI53" s="52">
        <f t="shared" si="36"/>
        <v>9.9780000000000008E-2</v>
      </c>
      <c r="AJ53" s="52"/>
      <c r="AK53" s="52"/>
      <c r="AL53" s="239" t="str">
        <f t="shared" si="57"/>
        <v/>
      </c>
      <c r="AM53" s="239" t="str">
        <f t="shared" si="58"/>
        <v/>
      </c>
      <c r="AN53" s="239" t="str">
        <f t="shared" si="59"/>
        <v/>
      </c>
      <c r="AO53" s="239" t="str">
        <f t="shared" si="60"/>
        <v/>
      </c>
      <c r="AP53" s="239" t="str">
        <f t="shared" si="61"/>
        <v/>
      </c>
      <c r="AQ53" s="239" t="str">
        <f t="shared" si="62"/>
        <v/>
      </c>
      <c r="AR53" s="239" t="str">
        <f t="shared" si="63"/>
        <v/>
      </c>
      <c r="AS53" s="239" t="str">
        <f t="shared" si="64"/>
        <v/>
      </c>
      <c r="AT53" s="239" t="str">
        <f t="shared" si="65"/>
        <v/>
      </c>
      <c r="AU53" s="239" t="str">
        <f t="shared" si="37"/>
        <v/>
      </c>
      <c r="AV53" s="239" t="str">
        <f t="shared" si="38"/>
        <v/>
      </c>
      <c r="AW53" s="239" t="str">
        <f t="shared" si="39"/>
        <v/>
      </c>
      <c r="AX53" s="239" t="str">
        <f t="shared" si="40"/>
        <v/>
      </c>
      <c r="AY53" s="239" t="str">
        <f t="shared" si="41"/>
        <v/>
      </c>
      <c r="AZ53" s="239" t="str">
        <f t="shared" si="42"/>
        <v/>
      </c>
      <c r="BA53" s="239" t="str">
        <f t="shared" si="43"/>
        <v/>
      </c>
      <c r="BB53" s="239" t="str">
        <f t="shared" si="44"/>
        <v/>
      </c>
      <c r="BC53" s="239" t="str">
        <f t="shared" si="45"/>
        <v/>
      </c>
      <c r="BD53" s="239" t="str">
        <f t="shared" si="46"/>
        <v/>
      </c>
      <c r="BE53" s="239" t="str">
        <f t="shared" si="47"/>
        <v/>
      </c>
      <c r="BF53" s="239" t="str">
        <f t="shared" si="48"/>
        <v/>
      </c>
      <c r="BG53" s="239" t="str">
        <f t="shared" si="49"/>
        <v/>
      </c>
      <c r="BH53" s="239" t="str">
        <f t="shared" si="50"/>
        <v/>
      </c>
      <c r="BI53" s="239" t="str">
        <f t="shared" si="51"/>
        <v/>
      </c>
      <c r="BJ53" s="239" t="str">
        <f t="shared" si="52"/>
        <v/>
      </c>
      <c r="BK53" s="239" t="str">
        <f t="shared" si="53"/>
        <v/>
      </c>
      <c r="BL53" s="239" t="str">
        <f t="shared" si="54"/>
        <v/>
      </c>
      <c r="BN53" s="239" t="str">
        <f t="shared" si="66"/>
        <v/>
      </c>
      <c r="BO53" s="239" t="str">
        <f t="shared" si="67"/>
        <v/>
      </c>
      <c r="BP53" s="239" t="str">
        <f t="shared" si="68"/>
        <v/>
      </c>
      <c r="BQ53" s="239" t="str">
        <f t="shared" si="69"/>
        <v/>
      </c>
      <c r="BR53" s="239" t="str">
        <f t="shared" si="70"/>
        <v/>
      </c>
      <c r="BS53" s="239" t="str">
        <f t="shared" si="71"/>
        <v/>
      </c>
      <c r="BT53" s="239" t="str">
        <f t="shared" si="72"/>
        <v/>
      </c>
      <c r="BU53" s="239" t="str">
        <f t="shared" si="73"/>
        <v/>
      </c>
      <c r="BV53" s="239" t="str">
        <f t="shared" si="74"/>
        <v/>
      </c>
      <c r="BW53" s="239" t="str">
        <f t="shared" si="75"/>
        <v/>
      </c>
      <c r="BX53" s="239" t="str">
        <f t="shared" si="76"/>
        <v/>
      </c>
      <c r="BY53" s="239" t="str">
        <f t="shared" si="77"/>
        <v/>
      </c>
      <c r="BZ53" s="239" t="str">
        <f t="shared" si="78"/>
        <v/>
      </c>
      <c r="CA53" s="239" t="str">
        <f t="shared" si="79"/>
        <v/>
      </c>
      <c r="CB53" s="239" t="str">
        <f t="shared" si="80"/>
        <v/>
      </c>
      <c r="CC53" s="239" t="str">
        <f t="shared" si="81"/>
        <v/>
      </c>
      <c r="CD53" s="239" t="str">
        <f t="shared" si="82"/>
        <v/>
      </c>
      <c r="CE53" s="239" t="str">
        <f t="shared" si="83"/>
        <v/>
      </c>
      <c r="CF53" s="239" t="str">
        <f t="shared" si="84"/>
        <v/>
      </c>
      <c r="CG53" s="239" t="str">
        <f t="shared" si="85"/>
        <v/>
      </c>
      <c r="CH53" s="239" t="str">
        <f t="shared" si="86"/>
        <v/>
      </c>
      <c r="CI53" s="239" t="str">
        <f t="shared" si="87"/>
        <v/>
      </c>
      <c r="CJ53" s="239" t="str">
        <f t="shared" si="88"/>
        <v/>
      </c>
      <c r="CK53" s="239" t="str">
        <f t="shared" si="89"/>
        <v/>
      </c>
      <c r="CL53" s="239" t="str">
        <f t="shared" si="90"/>
        <v/>
      </c>
      <c r="CM53" s="239" t="str">
        <f t="shared" si="91"/>
        <v/>
      </c>
      <c r="CN53" s="239" t="str">
        <f t="shared" si="92"/>
        <v/>
      </c>
      <c r="CP53" s="239" t="str">
        <f t="shared" si="93"/>
        <v/>
      </c>
      <c r="CQ53" s="239" t="str">
        <f t="shared" si="94"/>
        <v/>
      </c>
      <c r="CR53" s="239" t="str">
        <f t="shared" si="95"/>
        <v/>
      </c>
      <c r="CS53" s="239" t="str">
        <f t="shared" si="96"/>
        <v/>
      </c>
      <c r="CT53" s="239" t="str">
        <f t="shared" si="97"/>
        <v/>
      </c>
      <c r="CU53" s="239" t="str">
        <f t="shared" si="98"/>
        <v/>
      </c>
      <c r="CV53" s="239" t="str">
        <f t="shared" si="99"/>
        <v/>
      </c>
      <c r="CW53" s="239" t="str">
        <f t="shared" si="100"/>
        <v/>
      </c>
      <c r="CX53" s="239" t="str">
        <f t="shared" si="101"/>
        <v/>
      </c>
      <c r="CY53" s="239" t="str">
        <f t="shared" si="102"/>
        <v/>
      </c>
      <c r="CZ53" s="239" t="str">
        <f t="shared" si="103"/>
        <v/>
      </c>
      <c r="DA53" s="239" t="str">
        <f t="shared" si="104"/>
        <v/>
      </c>
      <c r="DB53" s="239" t="str">
        <f t="shared" si="105"/>
        <v/>
      </c>
      <c r="DC53" s="239" t="str">
        <f t="shared" si="106"/>
        <v/>
      </c>
      <c r="DD53" s="239" t="str">
        <f t="shared" si="107"/>
        <v/>
      </c>
      <c r="DE53" s="239" t="str">
        <f t="shared" si="108"/>
        <v/>
      </c>
      <c r="DF53" s="239" t="str">
        <f t="shared" si="109"/>
        <v/>
      </c>
      <c r="DG53" s="239" t="str">
        <f t="shared" si="110"/>
        <v/>
      </c>
      <c r="DH53" s="239" t="str">
        <f t="shared" si="111"/>
        <v/>
      </c>
      <c r="DI53" s="239" t="str">
        <f t="shared" si="112"/>
        <v/>
      </c>
      <c r="DJ53" s="239" t="str">
        <f t="shared" si="113"/>
        <v/>
      </c>
      <c r="DK53" s="239" t="str">
        <f t="shared" si="114"/>
        <v/>
      </c>
      <c r="DL53" s="239" t="str">
        <f t="shared" si="115"/>
        <v/>
      </c>
      <c r="DM53" s="239" t="str">
        <f t="shared" si="116"/>
        <v/>
      </c>
      <c r="DN53" s="239" t="str">
        <f t="shared" si="117"/>
        <v/>
      </c>
      <c r="DO53" s="239" t="str">
        <f t="shared" si="118"/>
        <v/>
      </c>
      <c r="DP53" s="239" t="str">
        <f t="shared" si="119"/>
        <v/>
      </c>
    </row>
    <row r="54" spans="1:120" ht="35.25" hidden="1" customHeight="1" x14ac:dyDescent="0.25">
      <c r="A54" s="53" t="s">
        <v>4514</v>
      </c>
      <c r="B54" s="53">
        <v>20</v>
      </c>
      <c r="C54" s="53" t="s">
        <v>43</v>
      </c>
      <c r="D54" s="53" t="s">
        <v>294</v>
      </c>
      <c r="E54" s="53">
        <v>2</v>
      </c>
      <c r="F54" s="53" t="s">
        <v>305</v>
      </c>
      <c r="G54" s="53" t="str">
        <f t="shared" si="56"/>
        <v>20-1</v>
      </c>
      <c r="H54" s="53" t="s">
        <v>94</v>
      </c>
      <c r="I54" s="53" t="s">
        <v>80</v>
      </c>
      <c r="J54" s="53" t="s">
        <v>80</v>
      </c>
      <c r="K54" s="53" t="s">
        <v>80</v>
      </c>
      <c r="L54" s="53" t="s">
        <v>80</v>
      </c>
      <c r="M54" s="53" t="s">
        <v>80</v>
      </c>
      <c r="N54" s="53" t="s">
        <v>80</v>
      </c>
      <c r="O54" s="53" t="s">
        <v>80</v>
      </c>
      <c r="P54" s="53" t="s">
        <v>306</v>
      </c>
      <c r="Q54" s="52">
        <v>0.2</v>
      </c>
      <c r="R54" s="52">
        <f>+Q54*Q53</f>
        <v>2.0000000000000004E-2</v>
      </c>
      <c r="S54" s="53">
        <v>1</v>
      </c>
      <c r="T54" s="53" t="s">
        <v>84</v>
      </c>
      <c r="U54" s="53" t="s">
        <v>307</v>
      </c>
      <c r="V54" s="23">
        <v>44949</v>
      </c>
      <c r="W54" s="23">
        <v>44985</v>
      </c>
      <c r="X54" s="53" t="s">
        <v>105</v>
      </c>
      <c r="Y54" s="49" t="s">
        <v>97</v>
      </c>
      <c r="Z54" s="59" t="s">
        <v>100</v>
      </c>
      <c r="AA54" s="60">
        <v>1</v>
      </c>
      <c r="AB54" s="62" t="s">
        <v>308</v>
      </c>
      <c r="AC54" s="62">
        <v>45016</v>
      </c>
      <c r="AD54" s="60">
        <v>1</v>
      </c>
      <c r="AE54" s="62" t="s">
        <v>309</v>
      </c>
      <c r="AF54" s="62">
        <v>44951</v>
      </c>
      <c r="AG54" s="60" t="s">
        <v>79</v>
      </c>
      <c r="AH54" s="60">
        <v>1</v>
      </c>
      <c r="AI54" s="52">
        <f t="shared" si="36"/>
        <v>2.0000000000000004E-2</v>
      </c>
      <c r="AJ54" s="52">
        <f t="shared" ref="AJ54:AJ56" si="125">+AI54/R54</f>
        <v>1</v>
      </c>
      <c r="AK54" s="52"/>
      <c r="AL54" s="239" t="str">
        <f t="shared" si="57"/>
        <v/>
      </c>
      <c r="AM54" s="239" t="str">
        <f t="shared" si="58"/>
        <v/>
      </c>
      <c r="AN54" s="239" t="str">
        <f t="shared" si="59"/>
        <v/>
      </c>
      <c r="AO54" s="239" t="str">
        <f t="shared" si="60"/>
        <v/>
      </c>
      <c r="AP54" s="239" t="str">
        <f t="shared" si="61"/>
        <v/>
      </c>
      <c r="AQ54" s="239" t="str">
        <f t="shared" si="62"/>
        <v/>
      </c>
      <c r="AR54" s="239" t="str">
        <f t="shared" si="63"/>
        <v/>
      </c>
      <c r="AS54" s="239" t="str">
        <f t="shared" si="64"/>
        <v/>
      </c>
      <c r="AT54" s="239" t="str">
        <f t="shared" si="65"/>
        <v/>
      </c>
      <c r="AU54" s="239" t="str">
        <f t="shared" si="37"/>
        <v/>
      </c>
      <c r="AV54" s="239" t="str">
        <f t="shared" si="38"/>
        <v/>
      </c>
      <c r="AW54" s="239" t="str">
        <f t="shared" si="39"/>
        <v/>
      </c>
      <c r="AX54" s="239" t="str">
        <f t="shared" si="40"/>
        <v/>
      </c>
      <c r="AY54" s="239" t="str">
        <f t="shared" si="41"/>
        <v/>
      </c>
      <c r="AZ54" s="239" t="str">
        <f t="shared" si="42"/>
        <v/>
      </c>
      <c r="BA54" s="239" t="str">
        <f t="shared" si="43"/>
        <v/>
      </c>
      <c r="BB54" s="239" t="str">
        <f t="shared" si="44"/>
        <v/>
      </c>
      <c r="BC54" s="239" t="str">
        <f t="shared" si="45"/>
        <v/>
      </c>
      <c r="BD54" s="239" t="str">
        <f t="shared" si="46"/>
        <v/>
      </c>
      <c r="BE54" s="239" t="str">
        <f t="shared" si="47"/>
        <v/>
      </c>
      <c r="BF54" s="239" t="str">
        <f t="shared" si="48"/>
        <v/>
      </c>
      <c r="BG54" s="239" t="str">
        <f t="shared" si="49"/>
        <v/>
      </c>
      <c r="BH54" s="239" t="str">
        <f t="shared" si="50"/>
        <v/>
      </c>
      <c r="BI54" s="239" t="str">
        <f t="shared" si="51"/>
        <v/>
      </c>
      <c r="BJ54" s="239" t="str">
        <f t="shared" si="52"/>
        <v/>
      </c>
      <c r="BK54" s="239" t="str">
        <f t="shared" si="53"/>
        <v/>
      </c>
      <c r="BL54" s="239" t="str">
        <f t="shared" si="54"/>
        <v/>
      </c>
      <c r="BN54" s="239" t="str">
        <f t="shared" si="66"/>
        <v/>
      </c>
      <c r="BO54" s="239" t="str">
        <f t="shared" si="67"/>
        <v/>
      </c>
      <c r="BP54" s="239" t="str">
        <f t="shared" si="68"/>
        <v/>
      </c>
      <c r="BQ54" s="239" t="str">
        <f t="shared" si="69"/>
        <v/>
      </c>
      <c r="BR54" s="239" t="str">
        <f t="shared" si="70"/>
        <v/>
      </c>
      <c r="BS54" s="239" t="str">
        <f t="shared" si="71"/>
        <v/>
      </c>
      <c r="BT54" s="239" t="str">
        <f t="shared" si="72"/>
        <v/>
      </c>
      <c r="BU54" s="239" t="str">
        <f t="shared" si="73"/>
        <v/>
      </c>
      <c r="BV54" s="239" t="str">
        <f t="shared" si="74"/>
        <v/>
      </c>
      <c r="BW54" s="239" t="str">
        <f t="shared" si="75"/>
        <v/>
      </c>
      <c r="BX54" s="239" t="str">
        <f t="shared" si="76"/>
        <v/>
      </c>
      <c r="BY54" s="239" t="str">
        <f t="shared" si="77"/>
        <v/>
      </c>
      <c r="BZ54" s="239" t="str">
        <f t="shared" si="78"/>
        <v/>
      </c>
      <c r="CA54" s="239" t="str">
        <f t="shared" si="79"/>
        <v/>
      </c>
      <c r="CB54" s="239" t="str">
        <f t="shared" si="80"/>
        <v/>
      </c>
      <c r="CC54" s="239" t="str">
        <f t="shared" si="81"/>
        <v/>
      </c>
      <c r="CD54" s="239" t="str">
        <f t="shared" si="82"/>
        <v/>
      </c>
      <c r="CE54" s="239" t="str">
        <f t="shared" si="83"/>
        <v/>
      </c>
      <c r="CF54" s="239" t="str">
        <f t="shared" si="84"/>
        <v/>
      </c>
      <c r="CG54" s="239" t="str">
        <f t="shared" si="85"/>
        <v/>
      </c>
      <c r="CH54" s="239" t="str">
        <f t="shared" si="86"/>
        <v/>
      </c>
      <c r="CI54" s="239" t="str">
        <f t="shared" si="87"/>
        <v/>
      </c>
      <c r="CJ54" s="239" t="str">
        <f t="shared" si="88"/>
        <v/>
      </c>
      <c r="CK54" s="239" t="str">
        <f t="shared" si="89"/>
        <v/>
      </c>
      <c r="CL54" s="239" t="str">
        <f t="shared" si="90"/>
        <v/>
      </c>
      <c r="CM54" s="239" t="str">
        <f t="shared" si="91"/>
        <v/>
      </c>
      <c r="CN54" s="239" t="str">
        <f t="shared" si="92"/>
        <v/>
      </c>
      <c r="CP54" s="239" t="str">
        <f t="shared" si="93"/>
        <v/>
      </c>
      <c r="CQ54" s="239" t="str">
        <f t="shared" si="94"/>
        <v/>
      </c>
      <c r="CR54" s="239" t="str">
        <f t="shared" si="95"/>
        <v/>
      </c>
      <c r="CS54" s="239" t="str">
        <f t="shared" si="96"/>
        <v/>
      </c>
      <c r="CT54" s="239" t="str">
        <f t="shared" si="97"/>
        <v/>
      </c>
      <c r="CU54" s="239" t="str">
        <f t="shared" si="98"/>
        <v/>
      </c>
      <c r="CV54" s="239" t="str">
        <f t="shared" si="99"/>
        <v/>
      </c>
      <c r="CW54" s="239" t="str">
        <f t="shared" si="100"/>
        <v/>
      </c>
      <c r="CX54" s="239" t="str">
        <f t="shared" si="101"/>
        <v/>
      </c>
      <c r="CY54" s="239" t="str">
        <f t="shared" si="102"/>
        <v/>
      </c>
      <c r="CZ54" s="239" t="str">
        <f t="shared" si="103"/>
        <v/>
      </c>
      <c r="DA54" s="239" t="str">
        <f t="shared" si="104"/>
        <v/>
      </c>
      <c r="DB54" s="239" t="str">
        <f t="shared" si="105"/>
        <v/>
      </c>
      <c r="DC54" s="239" t="str">
        <f t="shared" si="106"/>
        <v/>
      </c>
      <c r="DD54" s="239" t="str">
        <f t="shared" si="107"/>
        <v/>
      </c>
      <c r="DE54" s="239" t="str">
        <f t="shared" si="108"/>
        <v/>
      </c>
      <c r="DF54" s="239" t="str">
        <f t="shared" si="109"/>
        <v/>
      </c>
      <c r="DG54" s="239" t="str">
        <f t="shared" si="110"/>
        <v/>
      </c>
      <c r="DH54" s="239" t="str">
        <f t="shared" si="111"/>
        <v/>
      </c>
      <c r="DI54" s="239" t="str">
        <f t="shared" si="112"/>
        <v/>
      </c>
      <c r="DJ54" s="239" t="str">
        <f t="shared" si="113"/>
        <v/>
      </c>
      <c r="DK54" s="239" t="str">
        <f t="shared" si="114"/>
        <v/>
      </c>
      <c r="DL54" s="239" t="str">
        <f t="shared" si="115"/>
        <v/>
      </c>
      <c r="DM54" s="239" t="str">
        <f t="shared" si="116"/>
        <v/>
      </c>
      <c r="DN54" s="239" t="str">
        <f t="shared" si="117"/>
        <v/>
      </c>
      <c r="DO54" s="239" t="str">
        <f t="shared" si="118"/>
        <v/>
      </c>
      <c r="DP54" s="239" t="str">
        <f t="shared" si="119"/>
        <v/>
      </c>
    </row>
    <row r="55" spans="1:120" ht="35.25" hidden="1" customHeight="1" x14ac:dyDescent="0.25">
      <c r="A55" s="53" t="s">
        <v>4514</v>
      </c>
      <c r="B55" s="53">
        <v>20</v>
      </c>
      <c r="C55" s="53" t="s">
        <v>43</v>
      </c>
      <c r="D55" s="53" t="s">
        <v>294</v>
      </c>
      <c r="E55" s="53">
        <v>2</v>
      </c>
      <c r="F55" s="53" t="s">
        <v>310</v>
      </c>
      <c r="G55" s="53" t="str">
        <f t="shared" si="56"/>
        <v>20-1</v>
      </c>
      <c r="H55" s="53" t="s">
        <v>94</v>
      </c>
      <c r="I55" s="53" t="s">
        <v>80</v>
      </c>
      <c r="J55" s="53" t="s">
        <v>80</v>
      </c>
      <c r="K55" s="53" t="s">
        <v>80</v>
      </c>
      <c r="L55" s="53" t="s">
        <v>80</v>
      </c>
      <c r="M55" s="53" t="s">
        <v>80</v>
      </c>
      <c r="N55" s="53" t="s">
        <v>80</v>
      </c>
      <c r="O55" s="53" t="s">
        <v>80</v>
      </c>
      <c r="P55" s="53" t="s">
        <v>311</v>
      </c>
      <c r="Q55" s="52">
        <v>0.1</v>
      </c>
      <c r="R55" s="52">
        <f>+Q55*Q53</f>
        <v>1.0000000000000002E-2</v>
      </c>
      <c r="S55" s="53">
        <v>1</v>
      </c>
      <c r="T55" s="53" t="s">
        <v>84</v>
      </c>
      <c r="U55" s="53" t="s">
        <v>312</v>
      </c>
      <c r="V55" s="23">
        <v>44986</v>
      </c>
      <c r="W55" s="23">
        <v>45016</v>
      </c>
      <c r="X55" s="53" t="s">
        <v>105</v>
      </c>
      <c r="Y55" s="49" t="s">
        <v>97</v>
      </c>
      <c r="Z55" s="59" t="s">
        <v>100</v>
      </c>
      <c r="AA55" s="60">
        <v>1</v>
      </c>
      <c r="AB55" s="62" t="s">
        <v>313</v>
      </c>
      <c r="AC55" s="62">
        <v>45014</v>
      </c>
      <c r="AD55" s="60">
        <v>1</v>
      </c>
      <c r="AE55" s="62" t="s">
        <v>314</v>
      </c>
      <c r="AF55" s="62">
        <v>44998</v>
      </c>
      <c r="AG55" s="60" t="s">
        <v>79</v>
      </c>
      <c r="AH55" s="60">
        <v>1</v>
      </c>
      <c r="AI55" s="52">
        <f t="shared" si="36"/>
        <v>1.0000000000000002E-2</v>
      </c>
      <c r="AJ55" s="52">
        <f t="shared" si="125"/>
        <v>1</v>
      </c>
      <c r="AK55" s="52"/>
      <c r="AL55" s="239" t="str">
        <f t="shared" si="57"/>
        <v/>
      </c>
      <c r="AM55" s="239" t="str">
        <f t="shared" si="58"/>
        <v/>
      </c>
      <c r="AN55" s="239" t="str">
        <f t="shared" si="59"/>
        <v/>
      </c>
      <c r="AO55" s="239" t="str">
        <f t="shared" si="60"/>
        <v/>
      </c>
      <c r="AP55" s="239" t="str">
        <f t="shared" si="61"/>
        <v/>
      </c>
      <c r="AQ55" s="239" t="str">
        <f t="shared" si="62"/>
        <v/>
      </c>
      <c r="AR55" s="239" t="str">
        <f t="shared" si="63"/>
        <v/>
      </c>
      <c r="AS55" s="239" t="str">
        <f t="shared" si="64"/>
        <v/>
      </c>
      <c r="AT55" s="239" t="str">
        <f t="shared" si="65"/>
        <v/>
      </c>
      <c r="AU55" s="239" t="str">
        <f t="shared" si="37"/>
        <v/>
      </c>
      <c r="AV55" s="239" t="str">
        <f t="shared" si="38"/>
        <v/>
      </c>
      <c r="AW55" s="239" t="str">
        <f t="shared" si="39"/>
        <v/>
      </c>
      <c r="AX55" s="239" t="str">
        <f t="shared" si="40"/>
        <v/>
      </c>
      <c r="AY55" s="239" t="str">
        <f t="shared" si="41"/>
        <v/>
      </c>
      <c r="AZ55" s="239" t="str">
        <f t="shared" si="42"/>
        <v/>
      </c>
      <c r="BA55" s="239" t="str">
        <f t="shared" si="43"/>
        <v/>
      </c>
      <c r="BB55" s="239" t="str">
        <f t="shared" si="44"/>
        <v/>
      </c>
      <c r="BC55" s="239" t="str">
        <f t="shared" si="45"/>
        <v/>
      </c>
      <c r="BD55" s="239" t="str">
        <f t="shared" si="46"/>
        <v/>
      </c>
      <c r="BE55" s="239" t="str">
        <f t="shared" si="47"/>
        <v/>
      </c>
      <c r="BF55" s="239" t="str">
        <f t="shared" si="48"/>
        <v/>
      </c>
      <c r="BG55" s="239" t="str">
        <f t="shared" si="49"/>
        <v/>
      </c>
      <c r="BH55" s="239" t="str">
        <f t="shared" si="50"/>
        <v/>
      </c>
      <c r="BI55" s="239" t="str">
        <f t="shared" si="51"/>
        <v/>
      </c>
      <c r="BJ55" s="239" t="str">
        <f t="shared" si="52"/>
        <v/>
      </c>
      <c r="BK55" s="239" t="str">
        <f t="shared" si="53"/>
        <v/>
      </c>
      <c r="BL55" s="239" t="str">
        <f t="shared" si="54"/>
        <v/>
      </c>
      <c r="BN55" s="239" t="str">
        <f t="shared" si="66"/>
        <v/>
      </c>
      <c r="BO55" s="239" t="str">
        <f t="shared" si="67"/>
        <v/>
      </c>
      <c r="BP55" s="239" t="str">
        <f t="shared" si="68"/>
        <v/>
      </c>
      <c r="BQ55" s="239" t="str">
        <f t="shared" si="69"/>
        <v/>
      </c>
      <c r="BR55" s="239" t="str">
        <f t="shared" si="70"/>
        <v/>
      </c>
      <c r="BS55" s="239" t="str">
        <f t="shared" si="71"/>
        <v/>
      </c>
      <c r="BT55" s="239" t="str">
        <f t="shared" si="72"/>
        <v/>
      </c>
      <c r="BU55" s="239" t="str">
        <f t="shared" si="73"/>
        <v/>
      </c>
      <c r="BV55" s="239" t="str">
        <f t="shared" si="74"/>
        <v/>
      </c>
      <c r="BW55" s="239" t="str">
        <f t="shared" si="75"/>
        <v/>
      </c>
      <c r="BX55" s="239" t="str">
        <f t="shared" si="76"/>
        <v/>
      </c>
      <c r="BY55" s="239" t="str">
        <f t="shared" si="77"/>
        <v/>
      </c>
      <c r="BZ55" s="239" t="str">
        <f t="shared" si="78"/>
        <v/>
      </c>
      <c r="CA55" s="239" t="str">
        <f t="shared" si="79"/>
        <v/>
      </c>
      <c r="CB55" s="239" t="str">
        <f t="shared" si="80"/>
        <v/>
      </c>
      <c r="CC55" s="239" t="str">
        <f t="shared" si="81"/>
        <v/>
      </c>
      <c r="CD55" s="239" t="str">
        <f t="shared" si="82"/>
        <v/>
      </c>
      <c r="CE55" s="239" t="str">
        <f t="shared" si="83"/>
        <v/>
      </c>
      <c r="CF55" s="239" t="str">
        <f t="shared" si="84"/>
        <v/>
      </c>
      <c r="CG55" s="239" t="str">
        <f t="shared" si="85"/>
        <v/>
      </c>
      <c r="CH55" s="239" t="str">
        <f t="shared" si="86"/>
        <v/>
      </c>
      <c r="CI55" s="239" t="str">
        <f t="shared" si="87"/>
        <v/>
      </c>
      <c r="CJ55" s="239" t="str">
        <f t="shared" si="88"/>
        <v/>
      </c>
      <c r="CK55" s="239" t="str">
        <f t="shared" si="89"/>
        <v/>
      </c>
      <c r="CL55" s="239" t="str">
        <f t="shared" si="90"/>
        <v/>
      </c>
      <c r="CM55" s="239" t="str">
        <f t="shared" si="91"/>
        <v/>
      </c>
      <c r="CN55" s="239" t="str">
        <f t="shared" si="92"/>
        <v/>
      </c>
      <c r="CP55" s="239" t="str">
        <f t="shared" si="93"/>
        <v/>
      </c>
      <c r="CQ55" s="239" t="str">
        <f t="shared" si="94"/>
        <v/>
      </c>
      <c r="CR55" s="239" t="str">
        <f t="shared" si="95"/>
        <v/>
      </c>
      <c r="CS55" s="239" t="str">
        <f t="shared" si="96"/>
        <v/>
      </c>
      <c r="CT55" s="239" t="str">
        <f t="shared" si="97"/>
        <v/>
      </c>
      <c r="CU55" s="239" t="str">
        <f t="shared" si="98"/>
        <v/>
      </c>
      <c r="CV55" s="239" t="str">
        <f t="shared" si="99"/>
        <v/>
      </c>
      <c r="CW55" s="239" t="str">
        <f t="shared" si="100"/>
        <v/>
      </c>
      <c r="CX55" s="239" t="str">
        <f t="shared" si="101"/>
        <v/>
      </c>
      <c r="CY55" s="239" t="str">
        <f t="shared" si="102"/>
        <v/>
      </c>
      <c r="CZ55" s="239" t="str">
        <f t="shared" si="103"/>
        <v/>
      </c>
      <c r="DA55" s="239" t="str">
        <f t="shared" si="104"/>
        <v/>
      </c>
      <c r="DB55" s="239" t="str">
        <f t="shared" si="105"/>
        <v/>
      </c>
      <c r="DC55" s="239" t="str">
        <f t="shared" si="106"/>
        <v/>
      </c>
      <c r="DD55" s="239" t="str">
        <f t="shared" si="107"/>
        <v/>
      </c>
      <c r="DE55" s="239" t="str">
        <f t="shared" si="108"/>
        <v/>
      </c>
      <c r="DF55" s="239" t="str">
        <f t="shared" si="109"/>
        <v/>
      </c>
      <c r="DG55" s="239" t="str">
        <f t="shared" si="110"/>
        <v/>
      </c>
      <c r="DH55" s="239" t="str">
        <f t="shared" si="111"/>
        <v/>
      </c>
      <c r="DI55" s="239" t="str">
        <f t="shared" si="112"/>
        <v/>
      </c>
      <c r="DJ55" s="239" t="str">
        <f t="shared" si="113"/>
        <v/>
      </c>
      <c r="DK55" s="239" t="str">
        <f t="shared" si="114"/>
        <v/>
      </c>
      <c r="DL55" s="239" t="str">
        <f t="shared" si="115"/>
        <v/>
      </c>
      <c r="DM55" s="239" t="str">
        <f t="shared" si="116"/>
        <v/>
      </c>
      <c r="DN55" s="239" t="str">
        <f t="shared" si="117"/>
        <v/>
      </c>
      <c r="DO55" s="239" t="str">
        <f t="shared" si="118"/>
        <v/>
      </c>
      <c r="DP55" s="239" t="str">
        <f t="shared" si="119"/>
        <v/>
      </c>
    </row>
    <row r="56" spans="1:120" ht="35.25" hidden="1" customHeight="1" x14ac:dyDescent="0.25">
      <c r="A56" s="53" t="s">
        <v>4514</v>
      </c>
      <c r="B56" s="53">
        <v>20</v>
      </c>
      <c r="C56" s="53" t="s">
        <v>43</v>
      </c>
      <c r="D56" s="53" t="s">
        <v>294</v>
      </c>
      <c r="E56" s="87">
        <v>2</v>
      </c>
      <c r="F56" s="53" t="s">
        <v>315</v>
      </c>
      <c r="G56" s="53" t="str">
        <f t="shared" si="56"/>
        <v>20-1</v>
      </c>
      <c r="H56" s="53" t="s">
        <v>94</v>
      </c>
      <c r="I56" s="53" t="s">
        <v>80</v>
      </c>
      <c r="J56" s="53" t="s">
        <v>80</v>
      </c>
      <c r="K56" s="53" t="s">
        <v>80</v>
      </c>
      <c r="L56" s="53" t="s">
        <v>80</v>
      </c>
      <c r="M56" s="53" t="s">
        <v>80</v>
      </c>
      <c r="N56" s="53" t="s">
        <v>80</v>
      </c>
      <c r="O56" s="53" t="s">
        <v>80</v>
      </c>
      <c r="P56" s="86" t="s">
        <v>316</v>
      </c>
      <c r="Q56" s="52">
        <v>0.7</v>
      </c>
      <c r="R56" s="52">
        <f>+Q56*Q53</f>
        <v>6.9999999999999993E-2</v>
      </c>
      <c r="S56" s="53">
        <v>100</v>
      </c>
      <c r="T56" s="53" t="s">
        <v>301</v>
      </c>
      <c r="U56" s="53" t="s">
        <v>302</v>
      </c>
      <c r="V56" s="23">
        <v>45019</v>
      </c>
      <c r="W56" s="23">
        <v>45275</v>
      </c>
      <c r="X56" s="53" t="s">
        <v>105</v>
      </c>
      <c r="Y56" s="49" t="s">
        <v>87</v>
      </c>
      <c r="Z56" s="53" t="s">
        <v>89</v>
      </c>
      <c r="AA56" s="52">
        <v>1</v>
      </c>
      <c r="AB56" s="23" t="s">
        <v>303</v>
      </c>
      <c r="AC56" s="23">
        <v>45275</v>
      </c>
      <c r="AD56" s="194">
        <v>0.99780000000000002</v>
      </c>
      <c r="AE56" s="23" t="s">
        <v>318</v>
      </c>
      <c r="AF56" s="23">
        <v>45275</v>
      </c>
      <c r="AG56" s="52"/>
      <c r="AH56" s="194">
        <v>0.99780000000000002</v>
      </c>
      <c r="AI56" s="52">
        <f t="shared" si="36"/>
        <v>6.9845999999999991E-2</v>
      </c>
      <c r="AJ56" s="52">
        <f t="shared" si="125"/>
        <v>0.99780000000000002</v>
      </c>
      <c r="AK56" s="52"/>
      <c r="AL56" s="239" t="str">
        <f t="shared" si="57"/>
        <v/>
      </c>
      <c r="AM56" s="239" t="str">
        <f t="shared" si="58"/>
        <v/>
      </c>
      <c r="AN56" s="239" t="str">
        <f t="shared" si="59"/>
        <v/>
      </c>
      <c r="AO56" s="239" t="str">
        <f t="shared" si="60"/>
        <v/>
      </c>
      <c r="AP56" s="239" t="str">
        <f t="shared" si="61"/>
        <v/>
      </c>
      <c r="AQ56" s="239" t="str">
        <f t="shared" si="62"/>
        <v/>
      </c>
      <c r="AR56" s="239" t="str">
        <f t="shared" si="63"/>
        <v/>
      </c>
      <c r="AS56" s="239" t="str">
        <f t="shared" si="64"/>
        <v/>
      </c>
      <c r="AT56" s="239" t="str">
        <f t="shared" si="65"/>
        <v/>
      </c>
      <c r="AU56" s="239" t="str">
        <f t="shared" si="37"/>
        <v/>
      </c>
      <c r="AV56" s="239" t="str">
        <f t="shared" si="38"/>
        <v/>
      </c>
      <c r="AW56" s="239" t="str">
        <f t="shared" si="39"/>
        <v/>
      </c>
      <c r="AX56" s="239" t="str">
        <f t="shared" si="40"/>
        <v/>
      </c>
      <c r="AY56" s="239" t="str">
        <f t="shared" si="41"/>
        <v/>
      </c>
      <c r="AZ56" s="239" t="str">
        <f t="shared" si="42"/>
        <v/>
      </c>
      <c r="BA56" s="239" t="str">
        <f t="shared" si="43"/>
        <v/>
      </c>
      <c r="BB56" s="239" t="str">
        <f t="shared" si="44"/>
        <v/>
      </c>
      <c r="BC56" s="239" t="str">
        <f t="shared" si="45"/>
        <v/>
      </c>
      <c r="BD56" s="239" t="str">
        <f t="shared" si="46"/>
        <v/>
      </c>
      <c r="BE56" s="239" t="str">
        <f t="shared" si="47"/>
        <v/>
      </c>
      <c r="BF56" s="239" t="str">
        <f t="shared" si="48"/>
        <v/>
      </c>
      <c r="BG56" s="239" t="str">
        <f t="shared" si="49"/>
        <v/>
      </c>
      <c r="BH56" s="239" t="str">
        <f t="shared" si="50"/>
        <v/>
      </c>
      <c r="BI56" s="239" t="str">
        <f t="shared" si="51"/>
        <v/>
      </c>
      <c r="BJ56" s="239" t="str">
        <f t="shared" si="52"/>
        <v/>
      </c>
      <c r="BK56" s="239" t="str">
        <f t="shared" si="53"/>
        <v/>
      </c>
      <c r="BL56" s="239" t="str">
        <f t="shared" si="54"/>
        <v/>
      </c>
      <c r="BN56" s="239" t="str">
        <f t="shared" si="66"/>
        <v/>
      </c>
      <c r="BO56" s="239" t="str">
        <f t="shared" si="67"/>
        <v/>
      </c>
      <c r="BP56" s="239" t="str">
        <f t="shared" si="68"/>
        <v/>
      </c>
      <c r="BQ56" s="239" t="str">
        <f t="shared" si="69"/>
        <v/>
      </c>
      <c r="BR56" s="239" t="str">
        <f t="shared" si="70"/>
        <v/>
      </c>
      <c r="BS56" s="239" t="str">
        <f t="shared" si="71"/>
        <v/>
      </c>
      <c r="BT56" s="239" t="str">
        <f t="shared" si="72"/>
        <v/>
      </c>
      <c r="BU56" s="239" t="str">
        <f t="shared" si="73"/>
        <v/>
      </c>
      <c r="BV56" s="239" t="str">
        <f t="shared" si="74"/>
        <v/>
      </c>
      <c r="BW56" s="239" t="str">
        <f t="shared" si="75"/>
        <v/>
      </c>
      <c r="BX56" s="239" t="str">
        <f t="shared" si="76"/>
        <v/>
      </c>
      <c r="BY56" s="239" t="str">
        <f t="shared" si="77"/>
        <v/>
      </c>
      <c r="BZ56" s="239" t="str">
        <f t="shared" si="78"/>
        <v/>
      </c>
      <c r="CA56" s="239" t="str">
        <f t="shared" si="79"/>
        <v/>
      </c>
      <c r="CB56" s="239" t="str">
        <f t="shared" si="80"/>
        <v/>
      </c>
      <c r="CC56" s="239" t="str">
        <f t="shared" si="81"/>
        <v/>
      </c>
      <c r="CD56" s="239" t="str">
        <f t="shared" si="82"/>
        <v/>
      </c>
      <c r="CE56" s="239" t="str">
        <f t="shared" si="83"/>
        <v/>
      </c>
      <c r="CF56" s="239" t="str">
        <f t="shared" si="84"/>
        <v/>
      </c>
      <c r="CG56" s="239" t="str">
        <f t="shared" si="85"/>
        <v/>
      </c>
      <c r="CH56" s="239" t="str">
        <f t="shared" si="86"/>
        <v/>
      </c>
      <c r="CI56" s="239" t="str">
        <f t="shared" si="87"/>
        <v/>
      </c>
      <c r="CJ56" s="239" t="str">
        <f t="shared" si="88"/>
        <v/>
      </c>
      <c r="CK56" s="239" t="str">
        <f t="shared" si="89"/>
        <v/>
      </c>
      <c r="CL56" s="239" t="str">
        <f t="shared" si="90"/>
        <v/>
      </c>
      <c r="CM56" s="239" t="str">
        <f t="shared" si="91"/>
        <v/>
      </c>
      <c r="CN56" s="239" t="str">
        <f t="shared" si="92"/>
        <v/>
      </c>
      <c r="CP56" s="239" t="str">
        <f t="shared" si="93"/>
        <v/>
      </c>
      <c r="CQ56" s="239" t="str">
        <f t="shared" si="94"/>
        <v/>
      </c>
      <c r="CR56" s="239" t="str">
        <f t="shared" si="95"/>
        <v/>
      </c>
      <c r="CS56" s="239" t="str">
        <f t="shared" si="96"/>
        <v/>
      </c>
      <c r="CT56" s="239" t="str">
        <f t="shared" si="97"/>
        <v/>
      </c>
      <c r="CU56" s="239" t="str">
        <f t="shared" si="98"/>
        <v/>
      </c>
      <c r="CV56" s="239" t="str">
        <f t="shared" si="99"/>
        <v/>
      </c>
      <c r="CW56" s="239" t="str">
        <f t="shared" si="100"/>
        <v/>
      </c>
      <c r="CX56" s="239" t="str">
        <f t="shared" si="101"/>
        <v/>
      </c>
      <c r="CY56" s="239" t="str">
        <f t="shared" si="102"/>
        <v/>
      </c>
      <c r="CZ56" s="239" t="str">
        <f t="shared" si="103"/>
        <v/>
      </c>
      <c r="DA56" s="239" t="str">
        <f t="shared" si="104"/>
        <v/>
      </c>
      <c r="DB56" s="239" t="str">
        <f t="shared" si="105"/>
        <v/>
      </c>
      <c r="DC56" s="239" t="str">
        <f t="shared" si="106"/>
        <v/>
      </c>
      <c r="DD56" s="239" t="str">
        <f t="shared" si="107"/>
        <v/>
      </c>
      <c r="DE56" s="239" t="str">
        <f t="shared" si="108"/>
        <v/>
      </c>
      <c r="DF56" s="239" t="str">
        <f t="shared" si="109"/>
        <v/>
      </c>
      <c r="DG56" s="239" t="str">
        <f t="shared" si="110"/>
        <v/>
      </c>
      <c r="DH56" s="239" t="str">
        <f t="shared" si="111"/>
        <v/>
      </c>
      <c r="DI56" s="239" t="str">
        <f t="shared" si="112"/>
        <v/>
      </c>
      <c r="DJ56" s="239" t="str">
        <f t="shared" si="113"/>
        <v/>
      </c>
      <c r="DK56" s="239" t="str">
        <f t="shared" si="114"/>
        <v/>
      </c>
      <c r="DL56" s="239" t="str">
        <f t="shared" si="115"/>
        <v/>
      </c>
      <c r="DM56" s="239" t="str">
        <f t="shared" si="116"/>
        <v/>
      </c>
      <c r="DN56" s="239" t="str">
        <f t="shared" si="117"/>
        <v/>
      </c>
      <c r="DO56" s="239" t="str">
        <f t="shared" si="118"/>
        <v/>
      </c>
      <c r="DP56" s="239" t="str">
        <f t="shared" si="119"/>
        <v/>
      </c>
    </row>
    <row r="57" spans="1:120" ht="35.25" hidden="1" customHeight="1" x14ac:dyDescent="0.25">
      <c r="A57" s="49" t="s">
        <v>4514</v>
      </c>
      <c r="B57" s="49">
        <v>20</v>
      </c>
      <c r="C57" s="49" t="s">
        <v>43</v>
      </c>
      <c r="D57" s="49" t="s">
        <v>294</v>
      </c>
      <c r="E57" s="49">
        <v>2</v>
      </c>
      <c r="F57" s="49" t="s">
        <v>319</v>
      </c>
      <c r="G57" s="49" t="str">
        <f t="shared" si="56"/>
        <v>20-2</v>
      </c>
      <c r="H57" s="49" t="s">
        <v>75</v>
      </c>
      <c r="I57" s="49" t="s">
        <v>196</v>
      </c>
      <c r="J57" s="49" t="s">
        <v>77</v>
      </c>
      <c r="K57" s="49" t="s">
        <v>144</v>
      </c>
      <c r="L57" s="49" t="s">
        <v>125</v>
      </c>
      <c r="M57" s="49" t="s">
        <v>297</v>
      </c>
      <c r="N57" s="49" t="s">
        <v>298</v>
      </c>
      <c r="O57" s="49" t="s">
        <v>320</v>
      </c>
      <c r="P57" s="49" t="s">
        <v>321</v>
      </c>
      <c r="Q57" s="50">
        <v>0.1</v>
      </c>
      <c r="R57" s="50"/>
      <c r="S57" s="49">
        <v>100</v>
      </c>
      <c r="T57" s="49" t="s">
        <v>301</v>
      </c>
      <c r="U57" s="49" t="s">
        <v>322</v>
      </c>
      <c r="V57" s="51">
        <v>44949</v>
      </c>
      <c r="W57" s="51">
        <v>45275</v>
      </c>
      <c r="X57" s="49" t="s">
        <v>105</v>
      </c>
      <c r="Y57" s="49" t="s">
        <v>87</v>
      </c>
      <c r="Z57" s="59" t="s">
        <v>100</v>
      </c>
      <c r="AA57" s="52">
        <v>1</v>
      </c>
      <c r="AB57" s="23" t="s">
        <v>323</v>
      </c>
      <c r="AC57" s="23">
        <v>45275</v>
      </c>
      <c r="AD57" s="52">
        <v>1</v>
      </c>
      <c r="AE57" s="23" t="s">
        <v>324</v>
      </c>
      <c r="AF57" s="23">
        <v>45275</v>
      </c>
      <c r="AG57" s="52"/>
      <c r="AH57" s="52" t="s">
        <v>92</v>
      </c>
      <c r="AI57" s="52">
        <f t="shared" si="36"/>
        <v>0.1</v>
      </c>
      <c r="AJ57" s="52"/>
      <c r="AK57" s="52"/>
      <c r="AL57" s="239" t="str">
        <f t="shared" si="57"/>
        <v/>
      </c>
      <c r="AM57" s="239" t="str">
        <f t="shared" si="58"/>
        <v/>
      </c>
      <c r="AN57" s="239" t="str">
        <f t="shared" si="59"/>
        <v/>
      </c>
      <c r="AO57" s="239" t="str">
        <f t="shared" si="60"/>
        <v/>
      </c>
      <c r="AP57" s="239" t="str">
        <f t="shared" si="61"/>
        <v/>
      </c>
      <c r="AQ57" s="239" t="str">
        <f t="shared" si="62"/>
        <v/>
      </c>
      <c r="AR57" s="239" t="str">
        <f t="shared" si="63"/>
        <v/>
      </c>
      <c r="AS57" s="239" t="str">
        <f t="shared" si="64"/>
        <v/>
      </c>
      <c r="AT57" s="239" t="str">
        <f t="shared" si="65"/>
        <v/>
      </c>
      <c r="AU57" s="239" t="str">
        <f t="shared" si="37"/>
        <v/>
      </c>
      <c r="AV57" s="239" t="str">
        <f t="shared" si="38"/>
        <v/>
      </c>
      <c r="AW57" s="239" t="str">
        <f t="shared" si="39"/>
        <v/>
      </c>
      <c r="AX57" s="239" t="str">
        <f t="shared" si="40"/>
        <v/>
      </c>
      <c r="AY57" s="239" t="str">
        <f t="shared" si="41"/>
        <v/>
      </c>
      <c r="AZ57" s="239" t="str">
        <f t="shared" si="42"/>
        <v/>
      </c>
      <c r="BA57" s="239" t="str">
        <f t="shared" si="43"/>
        <v/>
      </c>
      <c r="BB57" s="239" t="str">
        <f t="shared" si="44"/>
        <v/>
      </c>
      <c r="BC57" s="239" t="str">
        <f t="shared" si="45"/>
        <v/>
      </c>
      <c r="BD57" s="239" t="str">
        <f t="shared" si="46"/>
        <v/>
      </c>
      <c r="BE57" s="239" t="str">
        <f t="shared" si="47"/>
        <v/>
      </c>
      <c r="BF57" s="239" t="str">
        <f t="shared" si="48"/>
        <v/>
      </c>
      <c r="BG57" s="239" t="str">
        <f t="shared" si="49"/>
        <v/>
      </c>
      <c r="BH57" s="239" t="str">
        <f t="shared" si="50"/>
        <v/>
      </c>
      <c r="BI57" s="239" t="str">
        <f t="shared" si="51"/>
        <v/>
      </c>
      <c r="BJ57" s="239" t="str">
        <f t="shared" si="52"/>
        <v/>
      </c>
      <c r="BK57" s="239" t="str">
        <f t="shared" si="53"/>
        <v/>
      </c>
      <c r="BL57" s="239" t="str">
        <f t="shared" si="54"/>
        <v/>
      </c>
      <c r="BN57" s="239" t="str">
        <f t="shared" si="66"/>
        <v/>
      </c>
      <c r="BO57" s="239" t="str">
        <f t="shared" si="67"/>
        <v/>
      </c>
      <c r="BP57" s="239" t="str">
        <f t="shared" si="68"/>
        <v/>
      </c>
      <c r="BQ57" s="239" t="str">
        <f t="shared" si="69"/>
        <v/>
      </c>
      <c r="BR57" s="239" t="str">
        <f t="shared" si="70"/>
        <v/>
      </c>
      <c r="BS57" s="239" t="str">
        <f t="shared" si="71"/>
        <v/>
      </c>
      <c r="BT57" s="239" t="str">
        <f t="shared" si="72"/>
        <v/>
      </c>
      <c r="BU57" s="239" t="str">
        <f t="shared" si="73"/>
        <v/>
      </c>
      <c r="BV57" s="239" t="str">
        <f t="shared" si="74"/>
        <v/>
      </c>
      <c r="BW57" s="239" t="str">
        <f t="shared" si="75"/>
        <v/>
      </c>
      <c r="BX57" s="239" t="str">
        <f t="shared" si="76"/>
        <v/>
      </c>
      <c r="BY57" s="239" t="str">
        <f t="shared" si="77"/>
        <v/>
      </c>
      <c r="BZ57" s="239" t="str">
        <f t="shared" si="78"/>
        <v/>
      </c>
      <c r="CA57" s="239" t="str">
        <f t="shared" si="79"/>
        <v/>
      </c>
      <c r="CB57" s="239" t="str">
        <f t="shared" si="80"/>
        <v/>
      </c>
      <c r="CC57" s="239" t="str">
        <f t="shared" si="81"/>
        <v/>
      </c>
      <c r="CD57" s="239" t="str">
        <f t="shared" si="82"/>
        <v/>
      </c>
      <c r="CE57" s="239" t="str">
        <f t="shared" si="83"/>
        <v/>
      </c>
      <c r="CF57" s="239" t="str">
        <f t="shared" si="84"/>
        <v/>
      </c>
      <c r="CG57" s="239" t="str">
        <f t="shared" si="85"/>
        <v/>
      </c>
      <c r="CH57" s="239" t="str">
        <f t="shared" si="86"/>
        <v/>
      </c>
      <c r="CI57" s="239" t="str">
        <f t="shared" si="87"/>
        <v/>
      </c>
      <c r="CJ57" s="239" t="str">
        <f t="shared" si="88"/>
        <v/>
      </c>
      <c r="CK57" s="239" t="str">
        <f t="shared" si="89"/>
        <v/>
      </c>
      <c r="CL57" s="239" t="str">
        <f t="shared" si="90"/>
        <v/>
      </c>
      <c r="CM57" s="239" t="str">
        <f t="shared" si="91"/>
        <v/>
      </c>
      <c r="CN57" s="239" t="str">
        <f t="shared" si="92"/>
        <v/>
      </c>
      <c r="CP57" s="239" t="str">
        <f t="shared" si="93"/>
        <v/>
      </c>
      <c r="CQ57" s="239" t="str">
        <f t="shared" si="94"/>
        <v/>
      </c>
      <c r="CR57" s="239" t="str">
        <f t="shared" si="95"/>
        <v/>
      </c>
      <c r="CS57" s="239" t="str">
        <f t="shared" si="96"/>
        <v/>
      </c>
      <c r="CT57" s="239" t="str">
        <f t="shared" si="97"/>
        <v/>
      </c>
      <c r="CU57" s="239" t="str">
        <f t="shared" si="98"/>
        <v/>
      </c>
      <c r="CV57" s="239" t="str">
        <f t="shared" si="99"/>
        <v/>
      </c>
      <c r="CW57" s="239" t="str">
        <f t="shared" si="100"/>
        <v/>
      </c>
      <c r="CX57" s="239" t="str">
        <f t="shared" si="101"/>
        <v/>
      </c>
      <c r="CY57" s="239" t="str">
        <f t="shared" si="102"/>
        <v/>
      </c>
      <c r="CZ57" s="239" t="str">
        <f t="shared" si="103"/>
        <v/>
      </c>
      <c r="DA57" s="239" t="str">
        <f t="shared" si="104"/>
        <v/>
      </c>
      <c r="DB57" s="239" t="str">
        <f t="shared" si="105"/>
        <v/>
      </c>
      <c r="DC57" s="239" t="str">
        <f t="shared" si="106"/>
        <v/>
      </c>
      <c r="DD57" s="239" t="str">
        <f t="shared" si="107"/>
        <v/>
      </c>
      <c r="DE57" s="239" t="str">
        <f t="shared" si="108"/>
        <v/>
      </c>
      <c r="DF57" s="239" t="str">
        <f t="shared" si="109"/>
        <v/>
      </c>
      <c r="DG57" s="239" t="str">
        <f t="shared" si="110"/>
        <v/>
      </c>
      <c r="DH57" s="239" t="str">
        <f t="shared" si="111"/>
        <v/>
      </c>
      <c r="DI57" s="239" t="str">
        <f t="shared" si="112"/>
        <v/>
      </c>
      <c r="DJ57" s="239" t="str">
        <f t="shared" si="113"/>
        <v/>
      </c>
      <c r="DK57" s="239" t="str">
        <f t="shared" si="114"/>
        <v/>
      </c>
      <c r="DL57" s="239" t="str">
        <f t="shared" si="115"/>
        <v/>
      </c>
      <c r="DM57" s="239" t="str">
        <f t="shared" si="116"/>
        <v/>
      </c>
      <c r="DN57" s="239" t="str">
        <f t="shared" si="117"/>
        <v/>
      </c>
      <c r="DO57" s="239" t="str">
        <f t="shared" si="118"/>
        <v/>
      </c>
      <c r="DP57" s="239" t="str">
        <f t="shared" si="119"/>
        <v/>
      </c>
    </row>
    <row r="58" spans="1:120" ht="35.25" hidden="1" customHeight="1" x14ac:dyDescent="0.25">
      <c r="A58" s="53" t="s">
        <v>4514</v>
      </c>
      <c r="B58" s="53">
        <v>20</v>
      </c>
      <c r="C58" s="53" t="s">
        <v>43</v>
      </c>
      <c r="D58" s="53" t="s">
        <v>294</v>
      </c>
      <c r="E58" s="53">
        <v>2</v>
      </c>
      <c r="F58" s="53" t="s">
        <v>325</v>
      </c>
      <c r="G58" s="53" t="str">
        <f t="shared" si="56"/>
        <v>20-2</v>
      </c>
      <c r="H58" s="53" t="s">
        <v>94</v>
      </c>
      <c r="I58" s="53" t="s">
        <v>80</v>
      </c>
      <c r="J58" s="53" t="s">
        <v>80</v>
      </c>
      <c r="K58" s="53" t="s">
        <v>80</v>
      </c>
      <c r="L58" s="53" t="s">
        <v>80</v>
      </c>
      <c r="M58" s="53" t="s">
        <v>80</v>
      </c>
      <c r="N58" s="53" t="s">
        <v>80</v>
      </c>
      <c r="O58" s="53" t="s">
        <v>80</v>
      </c>
      <c r="P58" s="53" t="s">
        <v>326</v>
      </c>
      <c r="Q58" s="52">
        <v>0.3</v>
      </c>
      <c r="R58" s="52">
        <f>+Q58*Q57</f>
        <v>0.03</v>
      </c>
      <c r="S58" s="53">
        <v>1</v>
      </c>
      <c r="T58" s="53" t="s">
        <v>84</v>
      </c>
      <c r="U58" s="53" t="s">
        <v>327</v>
      </c>
      <c r="V58" s="23">
        <v>44949</v>
      </c>
      <c r="W58" s="23">
        <v>45044</v>
      </c>
      <c r="X58" s="53" t="s">
        <v>105</v>
      </c>
      <c r="Y58" s="49" t="s">
        <v>167</v>
      </c>
      <c r="Z58" s="59" t="s">
        <v>100</v>
      </c>
      <c r="AA58" s="60">
        <v>1</v>
      </c>
      <c r="AB58" s="62" t="s">
        <v>328</v>
      </c>
      <c r="AC58" s="62">
        <v>45044</v>
      </c>
      <c r="AD58" s="60">
        <v>1</v>
      </c>
      <c r="AE58" s="62" t="s">
        <v>329</v>
      </c>
      <c r="AF58" s="62">
        <v>45044</v>
      </c>
      <c r="AG58" s="60" t="s">
        <v>79</v>
      </c>
      <c r="AH58" s="60">
        <v>1</v>
      </c>
      <c r="AI58" s="52">
        <f t="shared" si="36"/>
        <v>0.03</v>
      </c>
      <c r="AJ58" s="52">
        <f t="shared" ref="AJ58:AJ59" si="126">+AI58/R58</f>
        <v>1</v>
      </c>
      <c r="AK58" s="52"/>
      <c r="AL58" s="239" t="str">
        <f t="shared" si="57"/>
        <v/>
      </c>
      <c r="AM58" s="239" t="str">
        <f t="shared" si="58"/>
        <v/>
      </c>
      <c r="AN58" s="239" t="str">
        <f t="shared" si="59"/>
        <v/>
      </c>
      <c r="AO58" s="239" t="str">
        <f t="shared" si="60"/>
        <v/>
      </c>
      <c r="AP58" s="239" t="str">
        <f t="shared" si="61"/>
        <v/>
      </c>
      <c r="AQ58" s="239" t="str">
        <f t="shared" si="62"/>
        <v/>
      </c>
      <c r="AR58" s="239" t="str">
        <f t="shared" si="63"/>
        <v/>
      </c>
      <c r="AS58" s="239" t="str">
        <f t="shared" si="64"/>
        <v/>
      </c>
      <c r="AT58" s="239" t="str">
        <f t="shared" si="65"/>
        <v/>
      </c>
      <c r="AU58" s="239" t="str">
        <f t="shared" si="37"/>
        <v/>
      </c>
      <c r="AV58" s="239" t="str">
        <f t="shared" si="38"/>
        <v/>
      </c>
      <c r="AW58" s="239" t="str">
        <f t="shared" si="39"/>
        <v/>
      </c>
      <c r="AX58" s="239" t="str">
        <f t="shared" si="40"/>
        <v/>
      </c>
      <c r="AY58" s="239" t="str">
        <f t="shared" si="41"/>
        <v/>
      </c>
      <c r="AZ58" s="239" t="str">
        <f t="shared" si="42"/>
        <v/>
      </c>
      <c r="BA58" s="239" t="str">
        <f t="shared" si="43"/>
        <v/>
      </c>
      <c r="BB58" s="239" t="str">
        <f t="shared" si="44"/>
        <v/>
      </c>
      <c r="BC58" s="239" t="str">
        <f t="shared" si="45"/>
        <v/>
      </c>
      <c r="BD58" s="239" t="str">
        <f t="shared" si="46"/>
        <v/>
      </c>
      <c r="BE58" s="239" t="str">
        <f t="shared" si="47"/>
        <v/>
      </c>
      <c r="BF58" s="239" t="str">
        <f t="shared" si="48"/>
        <v/>
      </c>
      <c r="BG58" s="239" t="str">
        <f t="shared" si="49"/>
        <v/>
      </c>
      <c r="BH58" s="239" t="str">
        <f t="shared" si="50"/>
        <v/>
      </c>
      <c r="BI58" s="239" t="str">
        <f t="shared" si="51"/>
        <v/>
      </c>
      <c r="BJ58" s="239" t="str">
        <f t="shared" si="52"/>
        <v/>
      </c>
      <c r="BK58" s="239" t="str">
        <f t="shared" si="53"/>
        <v/>
      </c>
      <c r="BL58" s="239" t="str">
        <f t="shared" si="54"/>
        <v/>
      </c>
      <c r="BN58" s="239" t="str">
        <f t="shared" si="66"/>
        <v/>
      </c>
      <c r="BO58" s="239" t="str">
        <f t="shared" si="67"/>
        <v/>
      </c>
      <c r="BP58" s="239" t="str">
        <f t="shared" si="68"/>
        <v/>
      </c>
      <c r="BQ58" s="239" t="str">
        <f t="shared" si="69"/>
        <v/>
      </c>
      <c r="BR58" s="239" t="str">
        <f t="shared" si="70"/>
        <v/>
      </c>
      <c r="BS58" s="239" t="str">
        <f t="shared" si="71"/>
        <v/>
      </c>
      <c r="BT58" s="239" t="str">
        <f t="shared" si="72"/>
        <v/>
      </c>
      <c r="BU58" s="239" t="str">
        <f t="shared" si="73"/>
        <v/>
      </c>
      <c r="BV58" s="239" t="str">
        <f t="shared" si="74"/>
        <v/>
      </c>
      <c r="BW58" s="239" t="str">
        <f t="shared" si="75"/>
        <v/>
      </c>
      <c r="BX58" s="239" t="str">
        <f t="shared" si="76"/>
        <v/>
      </c>
      <c r="BY58" s="239" t="str">
        <f t="shared" si="77"/>
        <v/>
      </c>
      <c r="BZ58" s="239" t="str">
        <f t="shared" si="78"/>
        <v/>
      </c>
      <c r="CA58" s="239" t="str">
        <f t="shared" si="79"/>
        <v/>
      </c>
      <c r="CB58" s="239" t="str">
        <f t="shared" si="80"/>
        <v/>
      </c>
      <c r="CC58" s="239" t="str">
        <f t="shared" si="81"/>
        <v/>
      </c>
      <c r="CD58" s="239" t="str">
        <f t="shared" si="82"/>
        <v/>
      </c>
      <c r="CE58" s="239" t="str">
        <f t="shared" si="83"/>
        <v/>
      </c>
      <c r="CF58" s="239" t="str">
        <f t="shared" si="84"/>
        <v/>
      </c>
      <c r="CG58" s="239" t="str">
        <f t="shared" si="85"/>
        <v/>
      </c>
      <c r="CH58" s="239" t="str">
        <f t="shared" si="86"/>
        <v/>
      </c>
      <c r="CI58" s="239" t="str">
        <f t="shared" si="87"/>
        <v/>
      </c>
      <c r="CJ58" s="239" t="str">
        <f t="shared" si="88"/>
        <v/>
      </c>
      <c r="CK58" s="239" t="str">
        <f t="shared" si="89"/>
        <v/>
      </c>
      <c r="CL58" s="239" t="str">
        <f t="shared" si="90"/>
        <v/>
      </c>
      <c r="CM58" s="239" t="str">
        <f t="shared" si="91"/>
        <v/>
      </c>
      <c r="CN58" s="239" t="str">
        <f t="shared" si="92"/>
        <v/>
      </c>
      <c r="CP58" s="239" t="str">
        <f t="shared" si="93"/>
        <v/>
      </c>
      <c r="CQ58" s="239" t="str">
        <f t="shared" si="94"/>
        <v/>
      </c>
      <c r="CR58" s="239" t="str">
        <f t="shared" si="95"/>
        <v/>
      </c>
      <c r="CS58" s="239" t="str">
        <f t="shared" si="96"/>
        <v/>
      </c>
      <c r="CT58" s="239" t="str">
        <f t="shared" si="97"/>
        <v/>
      </c>
      <c r="CU58" s="239" t="str">
        <f t="shared" si="98"/>
        <v/>
      </c>
      <c r="CV58" s="239" t="str">
        <f t="shared" si="99"/>
        <v/>
      </c>
      <c r="CW58" s="239" t="str">
        <f t="shared" si="100"/>
        <v/>
      </c>
      <c r="CX58" s="239" t="str">
        <f t="shared" si="101"/>
        <v/>
      </c>
      <c r="CY58" s="239" t="str">
        <f t="shared" si="102"/>
        <v/>
      </c>
      <c r="CZ58" s="239" t="str">
        <f t="shared" si="103"/>
        <v/>
      </c>
      <c r="DA58" s="239" t="str">
        <f t="shared" si="104"/>
        <v/>
      </c>
      <c r="DB58" s="239" t="str">
        <f t="shared" si="105"/>
        <v/>
      </c>
      <c r="DC58" s="239" t="str">
        <f t="shared" si="106"/>
        <v/>
      </c>
      <c r="DD58" s="239" t="str">
        <f t="shared" si="107"/>
        <v/>
      </c>
      <c r="DE58" s="239" t="str">
        <f t="shared" si="108"/>
        <v/>
      </c>
      <c r="DF58" s="239" t="str">
        <f t="shared" si="109"/>
        <v/>
      </c>
      <c r="DG58" s="239" t="str">
        <f t="shared" si="110"/>
        <v/>
      </c>
      <c r="DH58" s="239" t="str">
        <f t="shared" si="111"/>
        <v/>
      </c>
      <c r="DI58" s="239" t="str">
        <f t="shared" si="112"/>
        <v/>
      </c>
      <c r="DJ58" s="239" t="str">
        <f t="shared" si="113"/>
        <v/>
      </c>
      <c r="DK58" s="239" t="str">
        <f t="shared" si="114"/>
        <v/>
      </c>
      <c r="DL58" s="239" t="str">
        <f t="shared" si="115"/>
        <v/>
      </c>
      <c r="DM58" s="239" t="str">
        <f t="shared" si="116"/>
        <v/>
      </c>
      <c r="DN58" s="239" t="str">
        <f t="shared" si="117"/>
        <v/>
      </c>
      <c r="DO58" s="239" t="str">
        <f t="shared" si="118"/>
        <v/>
      </c>
      <c r="DP58" s="239" t="str">
        <f t="shared" si="119"/>
        <v/>
      </c>
    </row>
    <row r="59" spans="1:120" ht="35.25" hidden="1" customHeight="1" x14ac:dyDescent="0.25">
      <c r="A59" s="53" t="s">
        <v>4514</v>
      </c>
      <c r="B59" s="53">
        <v>20</v>
      </c>
      <c r="C59" s="53" t="s">
        <v>43</v>
      </c>
      <c r="D59" s="53" t="s">
        <v>294</v>
      </c>
      <c r="E59" s="53">
        <v>2</v>
      </c>
      <c r="F59" s="53" t="s">
        <v>330</v>
      </c>
      <c r="G59" s="53" t="str">
        <f t="shared" si="56"/>
        <v>20-2</v>
      </c>
      <c r="H59" s="53" t="s">
        <v>94</v>
      </c>
      <c r="I59" s="53" t="s">
        <v>80</v>
      </c>
      <c r="J59" s="53" t="s">
        <v>80</v>
      </c>
      <c r="K59" s="53" t="s">
        <v>80</v>
      </c>
      <c r="L59" s="53" t="s">
        <v>80</v>
      </c>
      <c r="M59" s="53" t="s">
        <v>80</v>
      </c>
      <c r="N59" s="53" t="s">
        <v>80</v>
      </c>
      <c r="O59" s="53" t="s">
        <v>80</v>
      </c>
      <c r="P59" s="53" t="s">
        <v>331</v>
      </c>
      <c r="Q59" s="52">
        <v>0.7</v>
      </c>
      <c r="R59" s="52">
        <f>+Q59*Q57</f>
        <v>6.9999999999999993E-2</v>
      </c>
      <c r="S59" s="53">
        <v>100</v>
      </c>
      <c r="T59" s="53" t="s">
        <v>301</v>
      </c>
      <c r="U59" s="53" t="s">
        <v>322</v>
      </c>
      <c r="V59" s="23">
        <v>45048</v>
      </c>
      <c r="W59" s="23">
        <v>45275</v>
      </c>
      <c r="X59" s="53" t="s">
        <v>105</v>
      </c>
      <c r="Y59" s="49" t="s">
        <v>87</v>
      </c>
      <c r="Z59" s="59" t="s">
        <v>100</v>
      </c>
      <c r="AA59" s="52">
        <v>1</v>
      </c>
      <c r="AB59" s="23" t="s">
        <v>332</v>
      </c>
      <c r="AC59" s="23">
        <v>45275</v>
      </c>
      <c r="AD59" s="52">
        <v>1</v>
      </c>
      <c r="AE59" s="23" t="s">
        <v>333</v>
      </c>
      <c r="AF59" s="23">
        <v>45275</v>
      </c>
      <c r="AG59" s="52" t="s">
        <v>79</v>
      </c>
      <c r="AH59" s="194">
        <v>1</v>
      </c>
      <c r="AI59" s="52">
        <f t="shared" si="36"/>
        <v>6.9999999999999993E-2</v>
      </c>
      <c r="AJ59" s="52">
        <f t="shared" si="126"/>
        <v>1</v>
      </c>
      <c r="AK59" s="52"/>
      <c r="AL59" s="239" t="str">
        <f t="shared" si="57"/>
        <v/>
      </c>
      <c r="AM59" s="239" t="str">
        <f t="shared" si="58"/>
        <v/>
      </c>
      <c r="AN59" s="239" t="str">
        <f t="shared" si="59"/>
        <v/>
      </c>
      <c r="AO59" s="239" t="str">
        <f t="shared" si="60"/>
        <v/>
      </c>
      <c r="AP59" s="239" t="str">
        <f t="shared" si="61"/>
        <v/>
      </c>
      <c r="AQ59" s="239" t="str">
        <f t="shared" si="62"/>
        <v/>
      </c>
      <c r="AR59" s="239" t="str">
        <f t="shared" si="63"/>
        <v/>
      </c>
      <c r="AS59" s="239" t="str">
        <f t="shared" si="64"/>
        <v/>
      </c>
      <c r="AT59" s="239" t="str">
        <f t="shared" si="65"/>
        <v/>
      </c>
      <c r="AU59" s="239" t="str">
        <f t="shared" si="37"/>
        <v/>
      </c>
      <c r="AV59" s="239" t="str">
        <f t="shared" si="38"/>
        <v/>
      </c>
      <c r="AW59" s="239" t="str">
        <f t="shared" si="39"/>
        <v/>
      </c>
      <c r="AX59" s="239" t="str">
        <f t="shared" si="40"/>
        <v/>
      </c>
      <c r="AY59" s="239" t="str">
        <f t="shared" si="41"/>
        <v/>
      </c>
      <c r="AZ59" s="239" t="str">
        <f t="shared" si="42"/>
        <v/>
      </c>
      <c r="BA59" s="239" t="str">
        <f t="shared" si="43"/>
        <v/>
      </c>
      <c r="BB59" s="239" t="str">
        <f t="shared" si="44"/>
        <v/>
      </c>
      <c r="BC59" s="239" t="str">
        <f t="shared" si="45"/>
        <v/>
      </c>
      <c r="BD59" s="239" t="str">
        <f t="shared" si="46"/>
        <v/>
      </c>
      <c r="BE59" s="239" t="str">
        <f t="shared" si="47"/>
        <v/>
      </c>
      <c r="BF59" s="239" t="str">
        <f t="shared" si="48"/>
        <v/>
      </c>
      <c r="BG59" s="239" t="str">
        <f t="shared" si="49"/>
        <v/>
      </c>
      <c r="BH59" s="239" t="str">
        <f t="shared" si="50"/>
        <v/>
      </c>
      <c r="BI59" s="239" t="str">
        <f t="shared" si="51"/>
        <v/>
      </c>
      <c r="BJ59" s="239" t="str">
        <f t="shared" si="52"/>
        <v/>
      </c>
      <c r="BK59" s="239" t="str">
        <f t="shared" si="53"/>
        <v/>
      </c>
      <c r="BL59" s="239" t="str">
        <f t="shared" si="54"/>
        <v/>
      </c>
      <c r="BN59" s="239" t="str">
        <f t="shared" si="66"/>
        <v/>
      </c>
      <c r="BO59" s="239" t="str">
        <f t="shared" si="67"/>
        <v/>
      </c>
      <c r="BP59" s="239" t="str">
        <f t="shared" si="68"/>
        <v/>
      </c>
      <c r="BQ59" s="239" t="str">
        <f t="shared" si="69"/>
        <v/>
      </c>
      <c r="BR59" s="239" t="str">
        <f t="shared" si="70"/>
        <v/>
      </c>
      <c r="BS59" s="239" t="str">
        <f t="shared" si="71"/>
        <v/>
      </c>
      <c r="BT59" s="239" t="str">
        <f t="shared" si="72"/>
        <v/>
      </c>
      <c r="BU59" s="239" t="str">
        <f t="shared" si="73"/>
        <v/>
      </c>
      <c r="BV59" s="239" t="str">
        <f t="shared" si="74"/>
        <v/>
      </c>
      <c r="BW59" s="239" t="str">
        <f t="shared" si="75"/>
        <v/>
      </c>
      <c r="BX59" s="239" t="str">
        <f t="shared" si="76"/>
        <v/>
      </c>
      <c r="BY59" s="239" t="str">
        <f t="shared" si="77"/>
        <v/>
      </c>
      <c r="BZ59" s="239" t="str">
        <f t="shared" si="78"/>
        <v/>
      </c>
      <c r="CA59" s="239" t="str">
        <f t="shared" si="79"/>
        <v/>
      </c>
      <c r="CB59" s="239" t="str">
        <f t="shared" si="80"/>
        <v/>
      </c>
      <c r="CC59" s="239" t="str">
        <f t="shared" si="81"/>
        <v/>
      </c>
      <c r="CD59" s="239" t="str">
        <f t="shared" si="82"/>
        <v/>
      </c>
      <c r="CE59" s="239" t="str">
        <f t="shared" si="83"/>
        <v/>
      </c>
      <c r="CF59" s="239" t="str">
        <f t="shared" si="84"/>
        <v/>
      </c>
      <c r="CG59" s="239" t="str">
        <f t="shared" si="85"/>
        <v/>
      </c>
      <c r="CH59" s="239" t="str">
        <f t="shared" si="86"/>
        <v/>
      </c>
      <c r="CI59" s="239" t="str">
        <f t="shared" si="87"/>
        <v/>
      </c>
      <c r="CJ59" s="239" t="str">
        <f t="shared" si="88"/>
        <v/>
      </c>
      <c r="CK59" s="239" t="str">
        <f t="shared" si="89"/>
        <v/>
      </c>
      <c r="CL59" s="239" t="str">
        <f t="shared" si="90"/>
        <v/>
      </c>
      <c r="CM59" s="239" t="str">
        <f t="shared" si="91"/>
        <v/>
      </c>
      <c r="CN59" s="239" t="str">
        <f t="shared" si="92"/>
        <v/>
      </c>
      <c r="CP59" s="239" t="str">
        <f t="shared" si="93"/>
        <v/>
      </c>
      <c r="CQ59" s="239" t="str">
        <f t="shared" si="94"/>
        <v/>
      </c>
      <c r="CR59" s="239" t="str">
        <f t="shared" si="95"/>
        <v/>
      </c>
      <c r="CS59" s="239" t="str">
        <f t="shared" si="96"/>
        <v/>
      </c>
      <c r="CT59" s="239" t="str">
        <f t="shared" si="97"/>
        <v/>
      </c>
      <c r="CU59" s="239" t="str">
        <f t="shared" si="98"/>
        <v/>
      </c>
      <c r="CV59" s="239" t="str">
        <f t="shared" si="99"/>
        <v/>
      </c>
      <c r="CW59" s="239" t="str">
        <f t="shared" si="100"/>
        <v/>
      </c>
      <c r="CX59" s="239" t="str">
        <f t="shared" si="101"/>
        <v/>
      </c>
      <c r="CY59" s="239" t="str">
        <f t="shared" si="102"/>
        <v/>
      </c>
      <c r="CZ59" s="239" t="str">
        <f t="shared" si="103"/>
        <v/>
      </c>
      <c r="DA59" s="239" t="str">
        <f t="shared" si="104"/>
        <v/>
      </c>
      <c r="DB59" s="239" t="str">
        <f t="shared" si="105"/>
        <v/>
      </c>
      <c r="DC59" s="239" t="str">
        <f t="shared" si="106"/>
        <v/>
      </c>
      <c r="DD59" s="239" t="str">
        <f t="shared" si="107"/>
        <v/>
      </c>
      <c r="DE59" s="239" t="str">
        <f t="shared" si="108"/>
        <v/>
      </c>
      <c r="DF59" s="239" t="str">
        <f t="shared" si="109"/>
        <v/>
      </c>
      <c r="DG59" s="239" t="str">
        <f t="shared" si="110"/>
        <v/>
      </c>
      <c r="DH59" s="239" t="str">
        <f t="shared" si="111"/>
        <v/>
      </c>
      <c r="DI59" s="239" t="str">
        <f t="shared" si="112"/>
        <v/>
      </c>
      <c r="DJ59" s="239" t="str">
        <f t="shared" si="113"/>
        <v/>
      </c>
      <c r="DK59" s="239" t="str">
        <f t="shared" si="114"/>
        <v/>
      </c>
      <c r="DL59" s="239" t="str">
        <f t="shared" si="115"/>
        <v/>
      </c>
      <c r="DM59" s="239" t="str">
        <f t="shared" si="116"/>
        <v/>
      </c>
      <c r="DN59" s="239" t="str">
        <f t="shared" si="117"/>
        <v/>
      </c>
      <c r="DO59" s="239" t="str">
        <f t="shared" si="118"/>
        <v/>
      </c>
      <c r="DP59" s="239" t="str">
        <f t="shared" si="119"/>
        <v/>
      </c>
    </row>
    <row r="60" spans="1:120" ht="35.25" hidden="1" customHeight="1" x14ac:dyDescent="0.25">
      <c r="A60" s="49" t="s">
        <v>4514</v>
      </c>
      <c r="B60" s="49">
        <v>20</v>
      </c>
      <c r="C60" s="49" t="s">
        <v>43</v>
      </c>
      <c r="D60" s="49" t="s">
        <v>294</v>
      </c>
      <c r="E60" s="49">
        <v>2</v>
      </c>
      <c r="F60" s="49" t="s">
        <v>334</v>
      </c>
      <c r="G60" s="49" t="str">
        <f t="shared" si="56"/>
        <v>20-3</v>
      </c>
      <c r="H60" s="49" t="s">
        <v>75</v>
      </c>
      <c r="I60" s="49" t="s">
        <v>76</v>
      </c>
      <c r="J60" s="49" t="s">
        <v>296</v>
      </c>
      <c r="K60" s="49" t="s">
        <v>78</v>
      </c>
      <c r="L60" s="49" t="s">
        <v>125</v>
      </c>
      <c r="M60" s="49" t="s">
        <v>297</v>
      </c>
      <c r="N60" s="49" t="s">
        <v>335</v>
      </c>
      <c r="O60" s="49" t="s">
        <v>82</v>
      </c>
      <c r="P60" s="49" t="s">
        <v>336</v>
      </c>
      <c r="Q60" s="50">
        <v>0.1</v>
      </c>
      <c r="R60" s="50"/>
      <c r="S60" s="49">
        <v>100</v>
      </c>
      <c r="T60" s="49" t="s">
        <v>301</v>
      </c>
      <c r="U60" s="49" t="s">
        <v>302</v>
      </c>
      <c r="V60" s="51">
        <v>44949</v>
      </c>
      <c r="W60" s="51">
        <v>45275</v>
      </c>
      <c r="X60" s="49" t="s">
        <v>105</v>
      </c>
      <c r="Y60" s="49" t="s">
        <v>87</v>
      </c>
      <c r="Z60" s="59" t="s">
        <v>100</v>
      </c>
      <c r="AA60" s="52">
        <v>1</v>
      </c>
      <c r="AB60" s="23" t="s">
        <v>337</v>
      </c>
      <c r="AC60" s="23">
        <v>45278</v>
      </c>
      <c r="AD60" s="52">
        <v>1</v>
      </c>
      <c r="AE60" s="23" t="s">
        <v>338</v>
      </c>
      <c r="AF60" s="23">
        <v>45278</v>
      </c>
      <c r="AG60" s="52"/>
      <c r="AH60" s="52" t="s">
        <v>92</v>
      </c>
      <c r="AI60" s="52">
        <f t="shared" si="36"/>
        <v>0.1</v>
      </c>
      <c r="AJ60" s="52"/>
      <c r="AK60" s="52"/>
      <c r="AL60" s="239" t="str">
        <f t="shared" si="57"/>
        <v/>
      </c>
      <c r="AM60" s="239" t="str">
        <f t="shared" si="58"/>
        <v/>
      </c>
      <c r="AN60" s="239" t="str">
        <f t="shared" si="59"/>
        <v/>
      </c>
      <c r="AO60" s="239" t="str">
        <f t="shared" si="60"/>
        <v/>
      </c>
      <c r="AP60" s="239" t="str">
        <f t="shared" si="61"/>
        <v/>
      </c>
      <c r="AQ60" s="239" t="str">
        <f t="shared" si="62"/>
        <v/>
      </c>
      <c r="AR60" s="239" t="str">
        <f t="shared" si="63"/>
        <v/>
      </c>
      <c r="AS60" s="239" t="str">
        <f t="shared" si="64"/>
        <v/>
      </c>
      <c r="AT60" s="239" t="str">
        <f t="shared" si="65"/>
        <v/>
      </c>
      <c r="AU60" s="239" t="str">
        <f t="shared" si="37"/>
        <v/>
      </c>
      <c r="AV60" s="239" t="str">
        <f t="shared" si="38"/>
        <v/>
      </c>
      <c r="AW60" s="239" t="str">
        <f t="shared" si="39"/>
        <v/>
      </c>
      <c r="AX60" s="239" t="str">
        <f t="shared" si="40"/>
        <v/>
      </c>
      <c r="AY60" s="239" t="str">
        <f t="shared" si="41"/>
        <v/>
      </c>
      <c r="AZ60" s="239" t="str">
        <f t="shared" si="42"/>
        <v/>
      </c>
      <c r="BA60" s="239" t="str">
        <f t="shared" si="43"/>
        <v/>
      </c>
      <c r="BB60" s="239" t="str">
        <f t="shared" si="44"/>
        <v/>
      </c>
      <c r="BC60" s="239" t="str">
        <f t="shared" si="45"/>
        <v/>
      </c>
      <c r="BD60" s="239" t="str">
        <f t="shared" si="46"/>
        <v/>
      </c>
      <c r="BE60" s="239" t="str">
        <f t="shared" si="47"/>
        <v/>
      </c>
      <c r="BF60" s="239" t="str">
        <f t="shared" si="48"/>
        <v/>
      </c>
      <c r="BG60" s="239" t="str">
        <f t="shared" si="49"/>
        <v/>
      </c>
      <c r="BH60" s="239" t="str">
        <f t="shared" si="50"/>
        <v/>
      </c>
      <c r="BI60" s="239" t="str">
        <f t="shared" si="51"/>
        <v/>
      </c>
      <c r="BJ60" s="239" t="str">
        <f t="shared" si="52"/>
        <v/>
      </c>
      <c r="BK60" s="239" t="str">
        <f t="shared" si="53"/>
        <v/>
      </c>
      <c r="BL60" s="239" t="str">
        <f t="shared" si="54"/>
        <v/>
      </c>
      <c r="BN60" s="239" t="str">
        <f t="shared" si="66"/>
        <v/>
      </c>
      <c r="BO60" s="239" t="str">
        <f t="shared" si="67"/>
        <v/>
      </c>
      <c r="BP60" s="239" t="str">
        <f t="shared" si="68"/>
        <v/>
      </c>
      <c r="BQ60" s="239" t="str">
        <f t="shared" si="69"/>
        <v/>
      </c>
      <c r="BR60" s="239" t="str">
        <f t="shared" si="70"/>
        <v/>
      </c>
      <c r="BS60" s="239" t="str">
        <f t="shared" si="71"/>
        <v/>
      </c>
      <c r="BT60" s="239" t="str">
        <f t="shared" si="72"/>
        <v/>
      </c>
      <c r="BU60" s="239" t="str">
        <f t="shared" si="73"/>
        <v/>
      </c>
      <c r="BV60" s="239" t="str">
        <f t="shared" si="74"/>
        <v/>
      </c>
      <c r="BW60" s="239" t="str">
        <f t="shared" si="75"/>
        <v/>
      </c>
      <c r="BX60" s="239" t="str">
        <f t="shared" si="76"/>
        <v/>
      </c>
      <c r="BY60" s="239" t="str">
        <f t="shared" si="77"/>
        <v/>
      </c>
      <c r="BZ60" s="239" t="str">
        <f t="shared" si="78"/>
        <v/>
      </c>
      <c r="CA60" s="239" t="str">
        <f t="shared" si="79"/>
        <v/>
      </c>
      <c r="CB60" s="239" t="str">
        <f t="shared" si="80"/>
        <v/>
      </c>
      <c r="CC60" s="239" t="str">
        <f t="shared" si="81"/>
        <v/>
      </c>
      <c r="CD60" s="239" t="str">
        <f t="shared" si="82"/>
        <v/>
      </c>
      <c r="CE60" s="239" t="str">
        <f t="shared" si="83"/>
        <v/>
      </c>
      <c r="CF60" s="239" t="str">
        <f t="shared" si="84"/>
        <v/>
      </c>
      <c r="CG60" s="239" t="str">
        <f t="shared" si="85"/>
        <v/>
      </c>
      <c r="CH60" s="239" t="str">
        <f t="shared" si="86"/>
        <v/>
      </c>
      <c r="CI60" s="239" t="str">
        <f t="shared" si="87"/>
        <v/>
      </c>
      <c r="CJ60" s="239" t="str">
        <f t="shared" si="88"/>
        <v/>
      </c>
      <c r="CK60" s="239" t="str">
        <f t="shared" si="89"/>
        <v/>
      </c>
      <c r="CL60" s="239" t="str">
        <f t="shared" si="90"/>
        <v/>
      </c>
      <c r="CM60" s="239" t="str">
        <f t="shared" si="91"/>
        <v/>
      </c>
      <c r="CN60" s="239" t="str">
        <f t="shared" si="92"/>
        <v/>
      </c>
      <c r="CP60" s="239" t="str">
        <f t="shared" si="93"/>
        <v/>
      </c>
      <c r="CQ60" s="239" t="str">
        <f t="shared" si="94"/>
        <v/>
      </c>
      <c r="CR60" s="239" t="str">
        <f t="shared" si="95"/>
        <v/>
      </c>
      <c r="CS60" s="239" t="str">
        <f t="shared" si="96"/>
        <v/>
      </c>
      <c r="CT60" s="239" t="str">
        <f t="shared" si="97"/>
        <v/>
      </c>
      <c r="CU60" s="239" t="str">
        <f t="shared" si="98"/>
        <v/>
      </c>
      <c r="CV60" s="239" t="str">
        <f t="shared" si="99"/>
        <v/>
      </c>
      <c r="CW60" s="239" t="str">
        <f t="shared" si="100"/>
        <v/>
      </c>
      <c r="CX60" s="239" t="str">
        <f t="shared" si="101"/>
        <v/>
      </c>
      <c r="CY60" s="239" t="str">
        <f t="shared" si="102"/>
        <v/>
      </c>
      <c r="CZ60" s="239" t="str">
        <f t="shared" si="103"/>
        <v/>
      </c>
      <c r="DA60" s="239" t="str">
        <f t="shared" si="104"/>
        <v/>
      </c>
      <c r="DB60" s="239" t="str">
        <f t="shared" si="105"/>
        <v/>
      </c>
      <c r="DC60" s="239" t="str">
        <f t="shared" si="106"/>
        <v/>
      </c>
      <c r="DD60" s="239" t="str">
        <f t="shared" si="107"/>
        <v/>
      </c>
      <c r="DE60" s="239" t="str">
        <f t="shared" si="108"/>
        <v/>
      </c>
      <c r="DF60" s="239" t="str">
        <f t="shared" si="109"/>
        <v/>
      </c>
      <c r="DG60" s="239" t="str">
        <f t="shared" si="110"/>
        <v/>
      </c>
      <c r="DH60" s="239" t="str">
        <f t="shared" si="111"/>
        <v/>
      </c>
      <c r="DI60" s="239" t="str">
        <f t="shared" si="112"/>
        <v/>
      </c>
      <c r="DJ60" s="239" t="str">
        <f t="shared" si="113"/>
        <v/>
      </c>
      <c r="DK60" s="239" t="str">
        <f t="shared" si="114"/>
        <v/>
      </c>
      <c r="DL60" s="239" t="str">
        <f t="shared" si="115"/>
        <v/>
      </c>
      <c r="DM60" s="239" t="str">
        <f t="shared" si="116"/>
        <v/>
      </c>
      <c r="DN60" s="239" t="str">
        <f t="shared" si="117"/>
        <v/>
      </c>
      <c r="DO60" s="239" t="str">
        <f t="shared" si="118"/>
        <v/>
      </c>
      <c r="DP60" s="239" t="str">
        <f t="shared" si="119"/>
        <v/>
      </c>
    </row>
    <row r="61" spans="1:120" ht="35.25" hidden="1" customHeight="1" x14ac:dyDescent="0.25">
      <c r="A61" s="53" t="s">
        <v>4514</v>
      </c>
      <c r="B61" s="53">
        <v>20</v>
      </c>
      <c r="C61" s="53" t="s">
        <v>43</v>
      </c>
      <c r="D61" s="53" t="s">
        <v>294</v>
      </c>
      <c r="E61" s="53">
        <v>2</v>
      </c>
      <c r="F61" s="53" t="s">
        <v>339</v>
      </c>
      <c r="G61" s="53" t="str">
        <f t="shared" si="56"/>
        <v>20-3</v>
      </c>
      <c r="H61" s="53" t="s">
        <v>94</v>
      </c>
      <c r="I61" s="53" t="s">
        <v>80</v>
      </c>
      <c r="J61" s="53" t="s">
        <v>80</v>
      </c>
      <c r="K61" s="53" t="s">
        <v>80</v>
      </c>
      <c r="L61" s="53" t="s">
        <v>80</v>
      </c>
      <c r="M61" s="53" t="s">
        <v>80</v>
      </c>
      <c r="N61" s="53" t="s">
        <v>80</v>
      </c>
      <c r="O61" s="53" t="s">
        <v>80</v>
      </c>
      <c r="P61" s="53" t="s">
        <v>340</v>
      </c>
      <c r="Q61" s="52">
        <v>0.4</v>
      </c>
      <c r="R61" s="52">
        <f>+Q61*Q60</f>
        <v>4.0000000000000008E-2</v>
      </c>
      <c r="S61" s="53">
        <v>1</v>
      </c>
      <c r="T61" s="53" t="s">
        <v>84</v>
      </c>
      <c r="U61" s="53" t="s">
        <v>307</v>
      </c>
      <c r="V61" s="23">
        <v>44949</v>
      </c>
      <c r="W61" s="23">
        <v>45030</v>
      </c>
      <c r="X61" s="53" t="s">
        <v>105</v>
      </c>
      <c r="Y61" s="49" t="s">
        <v>167</v>
      </c>
      <c r="Z61" s="59" t="s">
        <v>100</v>
      </c>
      <c r="AA61" s="52">
        <v>1</v>
      </c>
      <c r="AB61" s="23" t="s">
        <v>341</v>
      </c>
      <c r="AC61" s="23">
        <v>45278</v>
      </c>
      <c r="AD61" s="60">
        <v>1</v>
      </c>
      <c r="AE61" s="23" t="s">
        <v>333</v>
      </c>
      <c r="AF61" s="62">
        <v>45016</v>
      </c>
      <c r="AG61" s="60" t="s">
        <v>79</v>
      </c>
      <c r="AH61" s="60">
        <v>1</v>
      </c>
      <c r="AI61" s="52">
        <f t="shared" si="36"/>
        <v>4.0000000000000008E-2</v>
      </c>
      <c r="AJ61" s="52">
        <f t="shared" ref="AJ61:AJ62" si="127">+AI61/R61</f>
        <v>1</v>
      </c>
      <c r="AK61" s="52"/>
      <c r="AL61" s="239" t="str">
        <f t="shared" si="57"/>
        <v/>
      </c>
      <c r="AM61" s="239" t="str">
        <f t="shared" si="58"/>
        <v/>
      </c>
      <c r="AN61" s="239" t="str">
        <f t="shared" si="59"/>
        <v/>
      </c>
      <c r="AO61" s="239" t="str">
        <f t="shared" si="60"/>
        <v/>
      </c>
      <c r="AP61" s="239" t="str">
        <f t="shared" si="61"/>
        <v/>
      </c>
      <c r="AQ61" s="239" t="str">
        <f t="shared" si="62"/>
        <v/>
      </c>
      <c r="AR61" s="239" t="str">
        <f t="shared" si="63"/>
        <v/>
      </c>
      <c r="AS61" s="239" t="str">
        <f t="shared" si="64"/>
        <v/>
      </c>
      <c r="AT61" s="239" t="str">
        <f t="shared" si="65"/>
        <v/>
      </c>
      <c r="AU61" s="239" t="str">
        <f t="shared" si="37"/>
        <v/>
      </c>
      <c r="AV61" s="239" t="str">
        <f t="shared" si="38"/>
        <v/>
      </c>
      <c r="AW61" s="239" t="str">
        <f t="shared" si="39"/>
        <v/>
      </c>
      <c r="AX61" s="239" t="str">
        <f t="shared" si="40"/>
        <v/>
      </c>
      <c r="AY61" s="239" t="str">
        <f t="shared" si="41"/>
        <v/>
      </c>
      <c r="AZ61" s="239" t="str">
        <f t="shared" si="42"/>
        <v/>
      </c>
      <c r="BA61" s="239" t="str">
        <f t="shared" si="43"/>
        <v/>
      </c>
      <c r="BB61" s="239" t="str">
        <f t="shared" si="44"/>
        <v/>
      </c>
      <c r="BC61" s="239" t="str">
        <f t="shared" si="45"/>
        <v/>
      </c>
      <c r="BD61" s="239" t="str">
        <f t="shared" si="46"/>
        <v/>
      </c>
      <c r="BE61" s="239" t="str">
        <f t="shared" si="47"/>
        <v/>
      </c>
      <c r="BF61" s="239" t="str">
        <f t="shared" si="48"/>
        <v/>
      </c>
      <c r="BG61" s="239" t="str">
        <f t="shared" si="49"/>
        <v/>
      </c>
      <c r="BH61" s="239" t="str">
        <f t="shared" si="50"/>
        <v/>
      </c>
      <c r="BI61" s="239" t="str">
        <f t="shared" si="51"/>
        <v/>
      </c>
      <c r="BJ61" s="239" t="str">
        <f t="shared" si="52"/>
        <v/>
      </c>
      <c r="BK61" s="239" t="str">
        <f t="shared" si="53"/>
        <v/>
      </c>
      <c r="BL61" s="239" t="str">
        <f t="shared" si="54"/>
        <v/>
      </c>
      <c r="BN61" s="239" t="str">
        <f t="shared" si="66"/>
        <v/>
      </c>
      <c r="BO61" s="239" t="str">
        <f t="shared" si="67"/>
        <v/>
      </c>
      <c r="BP61" s="239" t="str">
        <f t="shared" si="68"/>
        <v/>
      </c>
      <c r="BQ61" s="239" t="str">
        <f t="shared" si="69"/>
        <v/>
      </c>
      <c r="BR61" s="239" t="str">
        <f t="shared" si="70"/>
        <v/>
      </c>
      <c r="BS61" s="239" t="str">
        <f t="shared" si="71"/>
        <v/>
      </c>
      <c r="BT61" s="239" t="str">
        <f t="shared" si="72"/>
        <v/>
      </c>
      <c r="BU61" s="239" t="str">
        <f t="shared" si="73"/>
        <v/>
      </c>
      <c r="BV61" s="239" t="str">
        <f t="shared" si="74"/>
        <v/>
      </c>
      <c r="BW61" s="239" t="str">
        <f t="shared" si="75"/>
        <v/>
      </c>
      <c r="BX61" s="239" t="str">
        <f t="shared" si="76"/>
        <v/>
      </c>
      <c r="BY61" s="239" t="str">
        <f t="shared" si="77"/>
        <v/>
      </c>
      <c r="BZ61" s="239" t="str">
        <f t="shared" si="78"/>
        <v/>
      </c>
      <c r="CA61" s="239" t="str">
        <f t="shared" si="79"/>
        <v/>
      </c>
      <c r="CB61" s="239" t="str">
        <f t="shared" si="80"/>
        <v/>
      </c>
      <c r="CC61" s="239" t="str">
        <f t="shared" si="81"/>
        <v/>
      </c>
      <c r="CD61" s="239" t="str">
        <f t="shared" si="82"/>
        <v/>
      </c>
      <c r="CE61" s="239" t="str">
        <f t="shared" si="83"/>
        <v/>
      </c>
      <c r="CF61" s="239" t="str">
        <f t="shared" si="84"/>
        <v/>
      </c>
      <c r="CG61" s="239" t="str">
        <f t="shared" si="85"/>
        <v/>
      </c>
      <c r="CH61" s="239" t="str">
        <f t="shared" si="86"/>
        <v/>
      </c>
      <c r="CI61" s="239" t="str">
        <f t="shared" si="87"/>
        <v/>
      </c>
      <c r="CJ61" s="239" t="str">
        <f t="shared" si="88"/>
        <v/>
      </c>
      <c r="CK61" s="239" t="str">
        <f t="shared" si="89"/>
        <v/>
      </c>
      <c r="CL61" s="239" t="str">
        <f t="shared" si="90"/>
        <v/>
      </c>
      <c r="CM61" s="239" t="str">
        <f t="shared" si="91"/>
        <v/>
      </c>
      <c r="CN61" s="239" t="str">
        <f t="shared" si="92"/>
        <v/>
      </c>
      <c r="CP61" s="239" t="str">
        <f t="shared" si="93"/>
        <v/>
      </c>
      <c r="CQ61" s="239" t="str">
        <f t="shared" si="94"/>
        <v/>
      </c>
      <c r="CR61" s="239" t="str">
        <f t="shared" si="95"/>
        <v/>
      </c>
      <c r="CS61" s="239" t="str">
        <f t="shared" si="96"/>
        <v/>
      </c>
      <c r="CT61" s="239" t="str">
        <f t="shared" si="97"/>
        <v/>
      </c>
      <c r="CU61" s="239" t="str">
        <f t="shared" si="98"/>
        <v/>
      </c>
      <c r="CV61" s="239" t="str">
        <f t="shared" si="99"/>
        <v/>
      </c>
      <c r="CW61" s="239" t="str">
        <f t="shared" si="100"/>
        <v/>
      </c>
      <c r="CX61" s="239" t="str">
        <f t="shared" si="101"/>
        <v/>
      </c>
      <c r="CY61" s="239" t="str">
        <f t="shared" si="102"/>
        <v/>
      </c>
      <c r="CZ61" s="239" t="str">
        <f t="shared" si="103"/>
        <v/>
      </c>
      <c r="DA61" s="239" t="str">
        <f t="shared" si="104"/>
        <v/>
      </c>
      <c r="DB61" s="239" t="str">
        <f t="shared" si="105"/>
        <v/>
      </c>
      <c r="DC61" s="239" t="str">
        <f t="shared" si="106"/>
        <v/>
      </c>
      <c r="DD61" s="239" t="str">
        <f t="shared" si="107"/>
        <v/>
      </c>
      <c r="DE61" s="239" t="str">
        <f t="shared" si="108"/>
        <v/>
      </c>
      <c r="DF61" s="239" t="str">
        <f t="shared" si="109"/>
        <v/>
      </c>
      <c r="DG61" s="239" t="str">
        <f t="shared" si="110"/>
        <v/>
      </c>
      <c r="DH61" s="239" t="str">
        <f t="shared" si="111"/>
        <v/>
      </c>
      <c r="DI61" s="239" t="str">
        <f t="shared" si="112"/>
        <v/>
      </c>
      <c r="DJ61" s="239" t="str">
        <f t="shared" si="113"/>
        <v/>
      </c>
      <c r="DK61" s="239" t="str">
        <f t="shared" si="114"/>
        <v/>
      </c>
      <c r="DL61" s="239" t="str">
        <f t="shared" si="115"/>
        <v/>
      </c>
      <c r="DM61" s="239" t="str">
        <f t="shared" si="116"/>
        <v/>
      </c>
      <c r="DN61" s="239" t="str">
        <f t="shared" si="117"/>
        <v/>
      </c>
      <c r="DO61" s="239" t="str">
        <f t="shared" si="118"/>
        <v/>
      </c>
      <c r="DP61" s="239" t="str">
        <f t="shared" si="119"/>
        <v/>
      </c>
    </row>
    <row r="62" spans="1:120" ht="35.25" hidden="1" customHeight="1" x14ac:dyDescent="0.25">
      <c r="A62" s="53" t="s">
        <v>4514</v>
      </c>
      <c r="B62" s="53">
        <v>20</v>
      </c>
      <c r="C62" s="53" t="s">
        <v>43</v>
      </c>
      <c r="D62" s="53" t="s">
        <v>294</v>
      </c>
      <c r="E62" s="53">
        <v>2</v>
      </c>
      <c r="F62" s="53" t="s">
        <v>342</v>
      </c>
      <c r="G62" s="53" t="str">
        <f t="shared" si="56"/>
        <v>20-3</v>
      </c>
      <c r="H62" s="53" t="s">
        <v>94</v>
      </c>
      <c r="I62" s="53" t="s">
        <v>80</v>
      </c>
      <c r="J62" s="53" t="s">
        <v>80</v>
      </c>
      <c r="K62" s="53" t="s">
        <v>80</v>
      </c>
      <c r="L62" s="53" t="s">
        <v>80</v>
      </c>
      <c r="M62" s="53" t="s">
        <v>80</v>
      </c>
      <c r="N62" s="53" t="s">
        <v>80</v>
      </c>
      <c r="O62" s="53" t="s">
        <v>80</v>
      </c>
      <c r="P62" s="53" t="s">
        <v>343</v>
      </c>
      <c r="Q62" s="52">
        <v>0.6</v>
      </c>
      <c r="R62" s="52">
        <f>+Q62*Q60</f>
        <v>0.06</v>
      </c>
      <c r="S62" s="53">
        <v>100</v>
      </c>
      <c r="T62" s="53" t="s">
        <v>301</v>
      </c>
      <c r="U62" s="53" t="s">
        <v>302</v>
      </c>
      <c r="V62" s="23">
        <v>45033</v>
      </c>
      <c r="W62" s="23">
        <v>45275</v>
      </c>
      <c r="X62" s="53" t="s">
        <v>105</v>
      </c>
      <c r="Y62" s="49" t="s">
        <v>87</v>
      </c>
      <c r="Z62" s="59" t="s">
        <v>100</v>
      </c>
      <c r="AA62" s="52">
        <v>1</v>
      </c>
      <c r="AB62" s="23" t="s">
        <v>341</v>
      </c>
      <c r="AC62" s="23">
        <v>45278</v>
      </c>
      <c r="AD62" s="52">
        <v>1</v>
      </c>
      <c r="AE62" s="23" t="s">
        <v>333</v>
      </c>
      <c r="AF62" s="23">
        <v>45278</v>
      </c>
      <c r="AG62" s="52" t="s">
        <v>79</v>
      </c>
      <c r="AH62" s="194">
        <v>1</v>
      </c>
      <c r="AI62" s="52">
        <f t="shared" si="36"/>
        <v>0.06</v>
      </c>
      <c r="AJ62" s="52">
        <f t="shared" si="127"/>
        <v>1</v>
      </c>
      <c r="AK62" s="52"/>
      <c r="AL62" s="239" t="str">
        <f t="shared" si="57"/>
        <v/>
      </c>
      <c r="AM62" s="239" t="str">
        <f t="shared" si="58"/>
        <v/>
      </c>
      <c r="AN62" s="239" t="str">
        <f t="shared" si="59"/>
        <v/>
      </c>
      <c r="AO62" s="239" t="str">
        <f t="shared" si="60"/>
        <v/>
      </c>
      <c r="AP62" s="239" t="str">
        <f t="shared" si="61"/>
        <v/>
      </c>
      <c r="AQ62" s="239" t="str">
        <f t="shared" si="62"/>
        <v/>
      </c>
      <c r="AR62" s="239" t="str">
        <f t="shared" si="63"/>
        <v/>
      </c>
      <c r="AS62" s="239" t="str">
        <f t="shared" si="64"/>
        <v/>
      </c>
      <c r="AT62" s="239" t="str">
        <f t="shared" si="65"/>
        <v/>
      </c>
      <c r="AU62" s="239" t="str">
        <f t="shared" si="37"/>
        <v/>
      </c>
      <c r="AV62" s="239" t="str">
        <f t="shared" si="38"/>
        <v/>
      </c>
      <c r="AW62" s="239" t="str">
        <f t="shared" si="39"/>
        <v/>
      </c>
      <c r="AX62" s="239" t="str">
        <f t="shared" si="40"/>
        <v/>
      </c>
      <c r="AY62" s="239" t="str">
        <f t="shared" si="41"/>
        <v/>
      </c>
      <c r="AZ62" s="239" t="str">
        <f t="shared" si="42"/>
        <v/>
      </c>
      <c r="BA62" s="239" t="str">
        <f t="shared" si="43"/>
        <v/>
      </c>
      <c r="BB62" s="239" t="str">
        <f t="shared" si="44"/>
        <v/>
      </c>
      <c r="BC62" s="239" t="str">
        <f t="shared" si="45"/>
        <v/>
      </c>
      <c r="BD62" s="239" t="str">
        <f t="shared" si="46"/>
        <v/>
      </c>
      <c r="BE62" s="239" t="str">
        <f t="shared" si="47"/>
        <v/>
      </c>
      <c r="BF62" s="239" t="str">
        <f t="shared" si="48"/>
        <v/>
      </c>
      <c r="BG62" s="239" t="str">
        <f t="shared" si="49"/>
        <v/>
      </c>
      <c r="BH62" s="239" t="str">
        <f t="shared" si="50"/>
        <v/>
      </c>
      <c r="BI62" s="239" t="str">
        <f t="shared" si="51"/>
        <v/>
      </c>
      <c r="BJ62" s="239" t="str">
        <f t="shared" si="52"/>
        <v/>
      </c>
      <c r="BK62" s="239" t="str">
        <f t="shared" si="53"/>
        <v/>
      </c>
      <c r="BL62" s="239" t="str">
        <f t="shared" si="54"/>
        <v/>
      </c>
      <c r="BN62" s="239" t="str">
        <f t="shared" si="66"/>
        <v/>
      </c>
      <c r="BO62" s="239" t="str">
        <f t="shared" si="67"/>
        <v/>
      </c>
      <c r="BP62" s="239" t="str">
        <f t="shared" si="68"/>
        <v/>
      </c>
      <c r="BQ62" s="239" t="str">
        <f t="shared" si="69"/>
        <v/>
      </c>
      <c r="BR62" s="239" t="str">
        <f t="shared" si="70"/>
        <v/>
      </c>
      <c r="BS62" s="239" t="str">
        <f t="shared" si="71"/>
        <v/>
      </c>
      <c r="BT62" s="239" t="str">
        <f t="shared" si="72"/>
        <v/>
      </c>
      <c r="BU62" s="239" t="str">
        <f t="shared" si="73"/>
        <v/>
      </c>
      <c r="BV62" s="239" t="str">
        <f t="shared" si="74"/>
        <v/>
      </c>
      <c r="BW62" s="239" t="str">
        <f t="shared" si="75"/>
        <v/>
      </c>
      <c r="BX62" s="239" t="str">
        <f t="shared" si="76"/>
        <v/>
      </c>
      <c r="BY62" s="239" t="str">
        <f t="shared" si="77"/>
        <v/>
      </c>
      <c r="BZ62" s="239" t="str">
        <f t="shared" si="78"/>
        <v/>
      </c>
      <c r="CA62" s="239" t="str">
        <f t="shared" si="79"/>
        <v/>
      </c>
      <c r="CB62" s="239" t="str">
        <f t="shared" si="80"/>
        <v/>
      </c>
      <c r="CC62" s="239" t="str">
        <f t="shared" si="81"/>
        <v/>
      </c>
      <c r="CD62" s="239" t="str">
        <f t="shared" si="82"/>
        <v/>
      </c>
      <c r="CE62" s="239" t="str">
        <f t="shared" si="83"/>
        <v/>
      </c>
      <c r="CF62" s="239" t="str">
        <f t="shared" si="84"/>
        <v/>
      </c>
      <c r="CG62" s="239" t="str">
        <f t="shared" si="85"/>
        <v/>
      </c>
      <c r="CH62" s="239" t="str">
        <f t="shared" si="86"/>
        <v/>
      </c>
      <c r="CI62" s="239" t="str">
        <f t="shared" si="87"/>
        <v/>
      </c>
      <c r="CJ62" s="239" t="str">
        <f t="shared" si="88"/>
        <v/>
      </c>
      <c r="CK62" s="239" t="str">
        <f t="shared" si="89"/>
        <v/>
      </c>
      <c r="CL62" s="239" t="str">
        <f t="shared" si="90"/>
        <v/>
      </c>
      <c r="CM62" s="239" t="str">
        <f t="shared" si="91"/>
        <v/>
      </c>
      <c r="CN62" s="239" t="str">
        <f t="shared" si="92"/>
        <v/>
      </c>
      <c r="CP62" s="239" t="str">
        <f t="shared" si="93"/>
        <v/>
      </c>
      <c r="CQ62" s="239" t="str">
        <f t="shared" si="94"/>
        <v/>
      </c>
      <c r="CR62" s="239" t="str">
        <f t="shared" si="95"/>
        <v/>
      </c>
      <c r="CS62" s="239" t="str">
        <f t="shared" si="96"/>
        <v/>
      </c>
      <c r="CT62" s="239" t="str">
        <f t="shared" si="97"/>
        <v/>
      </c>
      <c r="CU62" s="239" t="str">
        <f t="shared" si="98"/>
        <v/>
      </c>
      <c r="CV62" s="239" t="str">
        <f t="shared" si="99"/>
        <v/>
      </c>
      <c r="CW62" s="239" t="str">
        <f t="shared" si="100"/>
        <v/>
      </c>
      <c r="CX62" s="239" t="str">
        <f t="shared" si="101"/>
        <v/>
      </c>
      <c r="CY62" s="239" t="str">
        <f t="shared" si="102"/>
        <v/>
      </c>
      <c r="CZ62" s="239" t="str">
        <f t="shared" si="103"/>
        <v/>
      </c>
      <c r="DA62" s="239" t="str">
        <f t="shared" si="104"/>
        <v/>
      </c>
      <c r="DB62" s="239" t="str">
        <f t="shared" si="105"/>
        <v/>
      </c>
      <c r="DC62" s="239" t="str">
        <f t="shared" si="106"/>
        <v/>
      </c>
      <c r="DD62" s="239" t="str">
        <f t="shared" si="107"/>
        <v/>
      </c>
      <c r="DE62" s="239" t="str">
        <f t="shared" si="108"/>
        <v/>
      </c>
      <c r="DF62" s="239" t="str">
        <f t="shared" si="109"/>
        <v/>
      </c>
      <c r="DG62" s="239" t="str">
        <f t="shared" si="110"/>
        <v/>
      </c>
      <c r="DH62" s="239" t="str">
        <f t="shared" si="111"/>
        <v/>
      </c>
      <c r="DI62" s="239" t="str">
        <f t="shared" si="112"/>
        <v/>
      </c>
      <c r="DJ62" s="239" t="str">
        <f t="shared" si="113"/>
        <v/>
      </c>
      <c r="DK62" s="239" t="str">
        <f t="shared" si="114"/>
        <v/>
      </c>
      <c r="DL62" s="239" t="str">
        <f t="shared" si="115"/>
        <v/>
      </c>
      <c r="DM62" s="239" t="str">
        <f t="shared" si="116"/>
        <v/>
      </c>
      <c r="DN62" s="239" t="str">
        <f t="shared" si="117"/>
        <v/>
      </c>
      <c r="DO62" s="239" t="str">
        <f t="shared" si="118"/>
        <v/>
      </c>
      <c r="DP62" s="239" t="str">
        <f t="shared" si="119"/>
        <v/>
      </c>
    </row>
    <row r="63" spans="1:120" ht="35.25" hidden="1" customHeight="1" x14ac:dyDescent="0.25">
      <c r="A63" s="49" t="s">
        <v>4514</v>
      </c>
      <c r="B63" s="49">
        <v>20</v>
      </c>
      <c r="C63" s="49" t="s">
        <v>43</v>
      </c>
      <c r="D63" s="49" t="s">
        <v>294</v>
      </c>
      <c r="E63" s="85">
        <v>2</v>
      </c>
      <c r="F63" s="49" t="s">
        <v>344</v>
      </c>
      <c r="G63" s="49" t="str">
        <f t="shared" si="56"/>
        <v>20-4</v>
      </c>
      <c r="H63" s="49" t="s">
        <v>75</v>
      </c>
      <c r="I63" s="49" t="s">
        <v>196</v>
      </c>
      <c r="J63" s="49" t="s">
        <v>77</v>
      </c>
      <c r="K63" s="49" t="s">
        <v>78</v>
      </c>
      <c r="L63" s="49" t="s">
        <v>125</v>
      </c>
      <c r="M63" s="49" t="s">
        <v>297</v>
      </c>
      <c r="N63" s="49" t="s">
        <v>298</v>
      </c>
      <c r="O63" s="49" t="s">
        <v>82</v>
      </c>
      <c r="P63" s="86" t="s">
        <v>345</v>
      </c>
      <c r="Q63" s="86">
        <v>7.0000000000000007E-2</v>
      </c>
      <c r="R63" s="50"/>
      <c r="S63" s="49">
        <v>100</v>
      </c>
      <c r="T63" s="49" t="s">
        <v>301</v>
      </c>
      <c r="U63" s="49" t="s">
        <v>302</v>
      </c>
      <c r="V63" s="51">
        <v>44958</v>
      </c>
      <c r="W63" s="51">
        <v>45260</v>
      </c>
      <c r="X63" s="49" t="s">
        <v>105</v>
      </c>
      <c r="Y63" s="49" t="s">
        <v>87</v>
      </c>
      <c r="Z63" s="59" t="s">
        <v>100</v>
      </c>
      <c r="AA63" s="52">
        <v>1</v>
      </c>
      <c r="AB63" s="192" t="s">
        <v>346</v>
      </c>
      <c r="AC63" s="23">
        <v>45260</v>
      </c>
      <c r="AD63" s="52">
        <v>1</v>
      </c>
      <c r="AE63" s="23" t="s">
        <v>347</v>
      </c>
      <c r="AF63" s="23">
        <v>45260</v>
      </c>
      <c r="AG63" s="52"/>
      <c r="AH63" s="52" t="s">
        <v>92</v>
      </c>
      <c r="AI63" s="52">
        <f t="shared" si="36"/>
        <v>7.0000000000000007E-2</v>
      </c>
      <c r="AJ63" s="52"/>
      <c r="AK63" s="52"/>
      <c r="AL63" s="239" t="str">
        <f t="shared" si="57"/>
        <v/>
      </c>
      <c r="AM63" s="239" t="str">
        <f t="shared" si="58"/>
        <v/>
      </c>
      <c r="AN63" s="239" t="str">
        <f t="shared" si="59"/>
        <v/>
      </c>
      <c r="AO63" s="239" t="str">
        <f t="shared" si="60"/>
        <v/>
      </c>
      <c r="AP63" s="239" t="str">
        <f t="shared" si="61"/>
        <v/>
      </c>
      <c r="AQ63" s="239" t="str">
        <f t="shared" si="62"/>
        <v/>
      </c>
      <c r="AR63" s="239" t="str">
        <f t="shared" si="63"/>
        <v/>
      </c>
      <c r="AS63" s="239" t="str">
        <f t="shared" si="64"/>
        <v/>
      </c>
      <c r="AT63" s="239" t="str">
        <f t="shared" si="65"/>
        <v/>
      </c>
      <c r="AU63" s="239" t="str">
        <f t="shared" si="37"/>
        <v/>
      </c>
      <c r="AV63" s="239" t="str">
        <f t="shared" si="38"/>
        <v/>
      </c>
      <c r="AW63" s="239" t="str">
        <f t="shared" si="39"/>
        <v/>
      </c>
      <c r="AX63" s="239" t="str">
        <f t="shared" si="40"/>
        <v/>
      </c>
      <c r="AY63" s="239" t="str">
        <f t="shared" si="41"/>
        <v/>
      </c>
      <c r="AZ63" s="239" t="str">
        <f t="shared" si="42"/>
        <v/>
      </c>
      <c r="BA63" s="239" t="str">
        <f t="shared" si="43"/>
        <v/>
      </c>
      <c r="BB63" s="239" t="str">
        <f t="shared" si="44"/>
        <v/>
      </c>
      <c r="BC63" s="239" t="str">
        <f t="shared" si="45"/>
        <v/>
      </c>
      <c r="BD63" s="239" t="str">
        <f t="shared" si="46"/>
        <v/>
      </c>
      <c r="BE63" s="239" t="str">
        <f t="shared" si="47"/>
        <v/>
      </c>
      <c r="BF63" s="239" t="str">
        <f t="shared" si="48"/>
        <v/>
      </c>
      <c r="BG63" s="239" t="str">
        <f t="shared" si="49"/>
        <v/>
      </c>
      <c r="BH63" s="239" t="str">
        <f t="shared" si="50"/>
        <v/>
      </c>
      <c r="BI63" s="239" t="str">
        <f t="shared" si="51"/>
        <v/>
      </c>
      <c r="BJ63" s="239" t="str">
        <f t="shared" si="52"/>
        <v/>
      </c>
      <c r="BK63" s="239" t="str">
        <f t="shared" si="53"/>
        <v/>
      </c>
      <c r="BL63" s="239" t="str">
        <f t="shared" si="54"/>
        <v/>
      </c>
      <c r="BN63" s="239" t="str">
        <f t="shared" si="66"/>
        <v/>
      </c>
      <c r="BO63" s="239" t="str">
        <f t="shared" si="67"/>
        <v/>
      </c>
      <c r="BP63" s="239" t="str">
        <f t="shared" si="68"/>
        <v/>
      </c>
      <c r="BQ63" s="239" t="str">
        <f t="shared" si="69"/>
        <v/>
      </c>
      <c r="BR63" s="239" t="str">
        <f t="shared" si="70"/>
        <v/>
      </c>
      <c r="BS63" s="239" t="str">
        <f t="shared" si="71"/>
        <v/>
      </c>
      <c r="BT63" s="239" t="str">
        <f t="shared" si="72"/>
        <v/>
      </c>
      <c r="BU63" s="239" t="str">
        <f t="shared" si="73"/>
        <v/>
      </c>
      <c r="BV63" s="239" t="str">
        <f t="shared" si="74"/>
        <v/>
      </c>
      <c r="BW63" s="239" t="str">
        <f t="shared" si="75"/>
        <v/>
      </c>
      <c r="BX63" s="239" t="str">
        <f t="shared" si="76"/>
        <v/>
      </c>
      <c r="BY63" s="239" t="str">
        <f t="shared" si="77"/>
        <v/>
      </c>
      <c r="BZ63" s="239" t="str">
        <f t="shared" si="78"/>
        <v/>
      </c>
      <c r="CA63" s="239" t="str">
        <f t="shared" si="79"/>
        <v/>
      </c>
      <c r="CB63" s="239" t="str">
        <f t="shared" si="80"/>
        <v/>
      </c>
      <c r="CC63" s="239" t="str">
        <f t="shared" si="81"/>
        <v/>
      </c>
      <c r="CD63" s="239" t="str">
        <f t="shared" si="82"/>
        <v/>
      </c>
      <c r="CE63" s="239" t="str">
        <f t="shared" si="83"/>
        <v/>
      </c>
      <c r="CF63" s="239" t="str">
        <f t="shared" si="84"/>
        <v/>
      </c>
      <c r="CG63" s="239" t="str">
        <f t="shared" si="85"/>
        <v/>
      </c>
      <c r="CH63" s="239" t="str">
        <f t="shared" si="86"/>
        <v/>
      </c>
      <c r="CI63" s="239" t="str">
        <f t="shared" si="87"/>
        <v/>
      </c>
      <c r="CJ63" s="239" t="str">
        <f t="shared" si="88"/>
        <v/>
      </c>
      <c r="CK63" s="239" t="str">
        <f t="shared" si="89"/>
        <v/>
      </c>
      <c r="CL63" s="239" t="str">
        <f t="shared" si="90"/>
        <v/>
      </c>
      <c r="CM63" s="239" t="str">
        <f t="shared" si="91"/>
        <v/>
      </c>
      <c r="CN63" s="239" t="str">
        <f t="shared" si="92"/>
        <v/>
      </c>
      <c r="CP63" s="239" t="str">
        <f t="shared" si="93"/>
        <v/>
      </c>
      <c r="CQ63" s="239" t="str">
        <f t="shared" si="94"/>
        <v/>
      </c>
      <c r="CR63" s="239" t="str">
        <f t="shared" si="95"/>
        <v/>
      </c>
      <c r="CS63" s="239" t="str">
        <f t="shared" si="96"/>
        <v/>
      </c>
      <c r="CT63" s="239" t="str">
        <f t="shared" si="97"/>
        <v/>
      </c>
      <c r="CU63" s="239" t="str">
        <f t="shared" si="98"/>
        <v/>
      </c>
      <c r="CV63" s="239" t="str">
        <f t="shared" si="99"/>
        <v/>
      </c>
      <c r="CW63" s="239" t="str">
        <f t="shared" si="100"/>
        <v/>
      </c>
      <c r="CX63" s="239" t="str">
        <f t="shared" si="101"/>
        <v/>
      </c>
      <c r="CY63" s="239" t="str">
        <f t="shared" si="102"/>
        <v/>
      </c>
      <c r="CZ63" s="239" t="str">
        <f t="shared" si="103"/>
        <v/>
      </c>
      <c r="DA63" s="239" t="str">
        <f t="shared" si="104"/>
        <v/>
      </c>
      <c r="DB63" s="239" t="str">
        <f t="shared" si="105"/>
        <v/>
      </c>
      <c r="DC63" s="239" t="str">
        <f t="shared" si="106"/>
        <v/>
      </c>
      <c r="DD63" s="239" t="str">
        <f t="shared" si="107"/>
        <v/>
      </c>
      <c r="DE63" s="239" t="str">
        <f t="shared" si="108"/>
        <v/>
      </c>
      <c r="DF63" s="239" t="str">
        <f t="shared" si="109"/>
        <v/>
      </c>
      <c r="DG63" s="239" t="str">
        <f t="shared" si="110"/>
        <v/>
      </c>
      <c r="DH63" s="239" t="str">
        <f t="shared" si="111"/>
        <v/>
      </c>
      <c r="DI63" s="239" t="str">
        <f t="shared" si="112"/>
        <v/>
      </c>
      <c r="DJ63" s="239" t="str">
        <f t="shared" si="113"/>
        <v/>
      </c>
      <c r="DK63" s="239" t="str">
        <f t="shared" si="114"/>
        <v/>
      </c>
      <c r="DL63" s="239" t="str">
        <f t="shared" si="115"/>
        <v/>
      </c>
      <c r="DM63" s="239" t="str">
        <f t="shared" si="116"/>
        <v/>
      </c>
      <c r="DN63" s="239" t="str">
        <f t="shared" si="117"/>
        <v/>
      </c>
      <c r="DO63" s="239" t="str">
        <f t="shared" si="118"/>
        <v/>
      </c>
      <c r="DP63" s="239" t="str">
        <f t="shared" si="119"/>
        <v/>
      </c>
    </row>
    <row r="64" spans="1:120" ht="35.25" hidden="1" customHeight="1" x14ac:dyDescent="0.25">
      <c r="A64" s="53" t="s">
        <v>4514</v>
      </c>
      <c r="B64" s="53">
        <v>20</v>
      </c>
      <c r="C64" s="53" t="s">
        <v>43</v>
      </c>
      <c r="D64" s="53" t="s">
        <v>294</v>
      </c>
      <c r="E64" s="53">
        <v>2</v>
      </c>
      <c r="F64" s="53" t="s">
        <v>348</v>
      </c>
      <c r="G64" s="53" t="str">
        <f t="shared" si="56"/>
        <v>20-4</v>
      </c>
      <c r="H64" s="53" t="s">
        <v>94</v>
      </c>
      <c r="I64" s="53" t="s">
        <v>80</v>
      </c>
      <c r="J64" s="53" t="s">
        <v>80</v>
      </c>
      <c r="K64" s="53" t="s">
        <v>80</v>
      </c>
      <c r="L64" s="53" t="s">
        <v>80</v>
      </c>
      <c r="M64" s="53" t="s">
        <v>80</v>
      </c>
      <c r="N64" s="53" t="s">
        <v>80</v>
      </c>
      <c r="O64" s="53" t="s">
        <v>80</v>
      </c>
      <c r="P64" s="53" t="s">
        <v>349</v>
      </c>
      <c r="Q64" s="52">
        <v>0.2</v>
      </c>
      <c r="R64" s="52">
        <f>+Q64*Q63</f>
        <v>1.4000000000000002E-2</v>
      </c>
      <c r="S64" s="53">
        <v>1</v>
      </c>
      <c r="T64" s="53" t="s">
        <v>84</v>
      </c>
      <c r="U64" s="53" t="s">
        <v>350</v>
      </c>
      <c r="V64" s="23">
        <v>44958</v>
      </c>
      <c r="W64" s="23">
        <v>45016</v>
      </c>
      <c r="X64" s="53" t="s">
        <v>105</v>
      </c>
      <c r="Y64" s="49" t="s">
        <v>97</v>
      </c>
      <c r="Z64" s="59" t="s">
        <v>100</v>
      </c>
      <c r="AA64" s="60">
        <v>1</v>
      </c>
      <c r="AB64" s="62" t="s">
        <v>351</v>
      </c>
      <c r="AC64" s="62">
        <v>45107</v>
      </c>
      <c r="AD64" s="60">
        <v>1</v>
      </c>
      <c r="AE64" s="62" t="s">
        <v>314</v>
      </c>
      <c r="AF64" s="62">
        <v>44987</v>
      </c>
      <c r="AG64" s="60" t="s">
        <v>79</v>
      </c>
      <c r="AH64" s="60">
        <v>1</v>
      </c>
      <c r="AI64" s="52">
        <f t="shared" si="36"/>
        <v>1.4000000000000002E-2</v>
      </c>
      <c r="AJ64" s="52">
        <f t="shared" ref="AJ64:AJ65" si="128">+AI64/R64</f>
        <v>1</v>
      </c>
      <c r="AK64" s="52"/>
      <c r="AL64" s="239" t="str">
        <f t="shared" si="57"/>
        <v/>
      </c>
      <c r="AM64" s="239" t="str">
        <f t="shared" si="58"/>
        <v/>
      </c>
      <c r="AN64" s="239" t="str">
        <f t="shared" si="59"/>
        <v/>
      </c>
      <c r="AO64" s="239" t="str">
        <f t="shared" si="60"/>
        <v/>
      </c>
      <c r="AP64" s="239" t="str">
        <f t="shared" si="61"/>
        <v/>
      </c>
      <c r="AQ64" s="239" t="str">
        <f t="shared" si="62"/>
        <v/>
      </c>
      <c r="AR64" s="239" t="str">
        <f t="shared" si="63"/>
        <v/>
      </c>
      <c r="AS64" s="239" t="str">
        <f t="shared" si="64"/>
        <v/>
      </c>
      <c r="AT64" s="239" t="str">
        <f t="shared" si="65"/>
        <v/>
      </c>
      <c r="AU64" s="239" t="str">
        <f t="shared" si="37"/>
        <v/>
      </c>
      <c r="AV64" s="239" t="str">
        <f t="shared" si="38"/>
        <v/>
      </c>
      <c r="AW64" s="239" t="str">
        <f t="shared" si="39"/>
        <v/>
      </c>
      <c r="AX64" s="239" t="str">
        <f t="shared" si="40"/>
        <v/>
      </c>
      <c r="AY64" s="239" t="str">
        <f t="shared" si="41"/>
        <v/>
      </c>
      <c r="AZ64" s="239" t="str">
        <f t="shared" si="42"/>
        <v/>
      </c>
      <c r="BA64" s="239" t="str">
        <f t="shared" si="43"/>
        <v/>
      </c>
      <c r="BB64" s="239" t="str">
        <f t="shared" si="44"/>
        <v/>
      </c>
      <c r="BC64" s="239" t="str">
        <f t="shared" si="45"/>
        <v/>
      </c>
      <c r="BD64" s="239" t="str">
        <f t="shared" si="46"/>
        <v/>
      </c>
      <c r="BE64" s="239" t="str">
        <f t="shared" si="47"/>
        <v/>
      </c>
      <c r="BF64" s="239" t="str">
        <f t="shared" si="48"/>
        <v/>
      </c>
      <c r="BG64" s="239" t="str">
        <f t="shared" si="49"/>
        <v/>
      </c>
      <c r="BH64" s="239" t="str">
        <f t="shared" si="50"/>
        <v/>
      </c>
      <c r="BI64" s="239" t="str">
        <f t="shared" si="51"/>
        <v/>
      </c>
      <c r="BJ64" s="239" t="str">
        <f t="shared" si="52"/>
        <v/>
      </c>
      <c r="BK64" s="239" t="str">
        <f t="shared" si="53"/>
        <v/>
      </c>
      <c r="BL64" s="239" t="str">
        <f t="shared" si="54"/>
        <v/>
      </c>
      <c r="BN64" s="239" t="str">
        <f t="shared" si="66"/>
        <v/>
      </c>
      <c r="BO64" s="239" t="str">
        <f t="shared" si="67"/>
        <v/>
      </c>
      <c r="BP64" s="239" t="str">
        <f t="shared" si="68"/>
        <v/>
      </c>
      <c r="BQ64" s="239" t="str">
        <f t="shared" si="69"/>
        <v/>
      </c>
      <c r="BR64" s="239" t="str">
        <f t="shared" si="70"/>
        <v/>
      </c>
      <c r="BS64" s="239" t="str">
        <f t="shared" si="71"/>
        <v/>
      </c>
      <c r="BT64" s="239" t="str">
        <f t="shared" si="72"/>
        <v/>
      </c>
      <c r="BU64" s="239" t="str">
        <f t="shared" si="73"/>
        <v/>
      </c>
      <c r="BV64" s="239" t="str">
        <f t="shared" si="74"/>
        <v/>
      </c>
      <c r="BW64" s="239" t="str">
        <f t="shared" si="75"/>
        <v/>
      </c>
      <c r="BX64" s="239" t="str">
        <f t="shared" si="76"/>
        <v/>
      </c>
      <c r="BY64" s="239" t="str">
        <f t="shared" si="77"/>
        <v/>
      </c>
      <c r="BZ64" s="239" t="str">
        <f t="shared" si="78"/>
        <v/>
      </c>
      <c r="CA64" s="239" t="str">
        <f t="shared" si="79"/>
        <v/>
      </c>
      <c r="CB64" s="239" t="str">
        <f t="shared" si="80"/>
        <v/>
      </c>
      <c r="CC64" s="239" t="str">
        <f t="shared" si="81"/>
        <v/>
      </c>
      <c r="CD64" s="239" t="str">
        <f t="shared" si="82"/>
        <v/>
      </c>
      <c r="CE64" s="239" t="str">
        <f t="shared" si="83"/>
        <v/>
      </c>
      <c r="CF64" s="239" t="str">
        <f t="shared" si="84"/>
        <v/>
      </c>
      <c r="CG64" s="239" t="str">
        <f t="shared" si="85"/>
        <v/>
      </c>
      <c r="CH64" s="239" t="str">
        <f t="shared" si="86"/>
        <v/>
      </c>
      <c r="CI64" s="239" t="str">
        <f t="shared" si="87"/>
        <v/>
      </c>
      <c r="CJ64" s="239" t="str">
        <f t="shared" si="88"/>
        <v/>
      </c>
      <c r="CK64" s="239" t="str">
        <f t="shared" si="89"/>
        <v/>
      </c>
      <c r="CL64" s="239" t="str">
        <f t="shared" si="90"/>
        <v/>
      </c>
      <c r="CM64" s="239" t="str">
        <f t="shared" si="91"/>
        <v/>
      </c>
      <c r="CN64" s="239" t="str">
        <f t="shared" si="92"/>
        <v/>
      </c>
      <c r="CP64" s="239" t="str">
        <f t="shared" si="93"/>
        <v/>
      </c>
      <c r="CQ64" s="239" t="str">
        <f t="shared" si="94"/>
        <v/>
      </c>
      <c r="CR64" s="239" t="str">
        <f t="shared" si="95"/>
        <v/>
      </c>
      <c r="CS64" s="239" t="str">
        <f t="shared" si="96"/>
        <v/>
      </c>
      <c r="CT64" s="239" t="str">
        <f t="shared" si="97"/>
        <v/>
      </c>
      <c r="CU64" s="239" t="str">
        <f t="shared" si="98"/>
        <v/>
      </c>
      <c r="CV64" s="239" t="str">
        <f t="shared" si="99"/>
        <v/>
      </c>
      <c r="CW64" s="239" t="str">
        <f t="shared" si="100"/>
        <v/>
      </c>
      <c r="CX64" s="239" t="str">
        <f t="shared" si="101"/>
        <v/>
      </c>
      <c r="CY64" s="239" t="str">
        <f t="shared" si="102"/>
        <v/>
      </c>
      <c r="CZ64" s="239" t="str">
        <f t="shared" si="103"/>
        <v/>
      </c>
      <c r="DA64" s="239" t="str">
        <f t="shared" si="104"/>
        <v/>
      </c>
      <c r="DB64" s="239" t="str">
        <f t="shared" si="105"/>
        <v/>
      </c>
      <c r="DC64" s="239" t="str">
        <f t="shared" si="106"/>
        <v/>
      </c>
      <c r="DD64" s="239" t="str">
        <f t="shared" si="107"/>
        <v/>
      </c>
      <c r="DE64" s="239" t="str">
        <f t="shared" si="108"/>
        <v/>
      </c>
      <c r="DF64" s="239" t="str">
        <f t="shared" si="109"/>
        <v/>
      </c>
      <c r="DG64" s="239" t="str">
        <f t="shared" si="110"/>
        <v/>
      </c>
      <c r="DH64" s="239" t="str">
        <f t="shared" si="111"/>
        <v/>
      </c>
      <c r="DI64" s="239" t="str">
        <f t="shared" si="112"/>
        <v/>
      </c>
      <c r="DJ64" s="239" t="str">
        <f t="shared" si="113"/>
        <v/>
      </c>
      <c r="DK64" s="239" t="str">
        <f t="shared" si="114"/>
        <v/>
      </c>
      <c r="DL64" s="239" t="str">
        <f t="shared" si="115"/>
        <v/>
      </c>
      <c r="DM64" s="239" t="str">
        <f t="shared" si="116"/>
        <v/>
      </c>
      <c r="DN64" s="239" t="str">
        <f t="shared" si="117"/>
        <v/>
      </c>
      <c r="DO64" s="239" t="str">
        <f t="shared" si="118"/>
        <v/>
      </c>
      <c r="DP64" s="239" t="str">
        <f t="shared" si="119"/>
        <v/>
      </c>
    </row>
    <row r="65" spans="1:120" ht="35.25" hidden="1" customHeight="1" x14ac:dyDescent="0.25">
      <c r="A65" s="53" t="s">
        <v>4514</v>
      </c>
      <c r="B65" s="53">
        <v>20</v>
      </c>
      <c r="C65" s="53" t="s">
        <v>43</v>
      </c>
      <c r="D65" s="53" t="s">
        <v>294</v>
      </c>
      <c r="E65" s="87">
        <v>2</v>
      </c>
      <c r="F65" s="53" t="s">
        <v>352</v>
      </c>
      <c r="G65" s="53" t="str">
        <f t="shared" si="56"/>
        <v>20-4</v>
      </c>
      <c r="H65" s="53" t="s">
        <v>94</v>
      </c>
      <c r="I65" s="53" t="s">
        <v>80</v>
      </c>
      <c r="J65" s="53" t="s">
        <v>80</v>
      </c>
      <c r="K65" s="53" t="s">
        <v>80</v>
      </c>
      <c r="L65" s="53" t="s">
        <v>80</v>
      </c>
      <c r="M65" s="53" t="s">
        <v>80</v>
      </c>
      <c r="N65" s="53" t="s">
        <v>80</v>
      </c>
      <c r="O65" s="53" t="s">
        <v>80</v>
      </c>
      <c r="P65" s="86" t="s">
        <v>353</v>
      </c>
      <c r="Q65" s="52">
        <v>0.8</v>
      </c>
      <c r="R65" s="52">
        <f>+Q65*Q63</f>
        <v>5.6000000000000008E-2</v>
      </c>
      <c r="S65" s="53">
        <v>100</v>
      </c>
      <c r="T65" s="53" t="s">
        <v>301</v>
      </c>
      <c r="U65" s="53" t="s">
        <v>354</v>
      </c>
      <c r="V65" s="23">
        <v>45019</v>
      </c>
      <c r="W65" s="23">
        <v>45260</v>
      </c>
      <c r="X65" s="53" t="s">
        <v>105</v>
      </c>
      <c r="Y65" s="49" t="s">
        <v>87</v>
      </c>
      <c r="Z65" s="59" t="s">
        <v>100</v>
      </c>
      <c r="AA65" s="52">
        <v>1</v>
      </c>
      <c r="AB65" s="192" t="s">
        <v>346</v>
      </c>
      <c r="AC65" s="23">
        <v>45260</v>
      </c>
      <c r="AD65" s="52">
        <v>1</v>
      </c>
      <c r="AE65" s="23" t="s">
        <v>333</v>
      </c>
      <c r="AF65" s="23">
        <v>45260</v>
      </c>
      <c r="AG65" s="52" t="s">
        <v>79</v>
      </c>
      <c r="AH65" s="194">
        <v>1</v>
      </c>
      <c r="AI65" s="52">
        <f t="shared" si="36"/>
        <v>5.6000000000000008E-2</v>
      </c>
      <c r="AJ65" s="52">
        <f t="shared" si="128"/>
        <v>1</v>
      </c>
      <c r="AK65" s="52"/>
      <c r="AL65" s="239" t="str">
        <f t="shared" si="57"/>
        <v/>
      </c>
      <c r="AM65" s="239" t="str">
        <f t="shared" si="58"/>
        <v/>
      </c>
      <c r="AN65" s="239" t="str">
        <f t="shared" si="59"/>
        <v/>
      </c>
      <c r="AO65" s="239" t="str">
        <f t="shared" si="60"/>
        <v/>
      </c>
      <c r="AP65" s="239" t="str">
        <f t="shared" si="61"/>
        <v/>
      </c>
      <c r="AQ65" s="239" t="str">
        <f t="shared" si="62"/>
        <v/>
      </c>
      <c r="AR65" s="239" t="str">
        <f t="shared" si="63"/>
        <v/>
      </c>
      <c r="AS65" s="239" t="str">
        <f t="shared" si="64"/>
        <v/>
      </c>
      <c r="AT65" s="239" t="str">
        <f t="shared" si="65"/>
        <v/>
      </c>
      <c r="AU65" s="239" t="str">
        <f t="shared" si="37"/>
        <v/>
      </c>
      <c r="AV65" s="239" t="str">
        <f t="shared" si="38"/>
        <v/>
      </c>
      <c r="AW65" s="239" t="str">
        <f t="shared" si="39"/>
        <v/>
      </c>
      <c r="AX65" s="239" t="str">
        <f t="shared" si="40"/>
        <v/>
      </c>
      <c r="AY65" s="239" t="str">
        <f t="shared" si="41"/>
        <v/>
      </c>
      <c r="AZ65" s="239" t="str">
        <f t="shared" si="42"/>
        <v/>
      </c>
      <c r="BA65" s="239" t="str">
        <f t="shared" si="43"/>
        <v/>
      </c>
      <c r="BB65" s="239" t="str">
        <f t="shared" si="44"/>
        <v/>
      </c>
      <c r="BC65" s="239" t="str">
        <f t="shared" si="45"/>
        <v/>
      </c>
      <c r="BD65" s="239" t="str">
        <f t="shared" si="46"/>
        <v/>
      </c>
      <c r="BE65" s="239" t="str">
        <f t="shared" si="47"/>
        <v/>
      </c>
      <c r="BF65" s="239" t="str">
        <f t="shared" si="48"/>
        <v/>
      </c>
      <c r="BG65" s="239" t="str">
        <f t="shared" si="49"/>
        <v/>
      </c>
      <c r="BH65" s="239" t="str">
        <f t="shared" si="50"/>
        <v/>
      </c>
      <c r="BI65" s="239" t="str">
        <f t="shared" si="51"/>
        <v/>
      </c>
      <c r="BJ65" s="239" t="str">
        <f t="shared" si="52"/>
        <v/>
      </c>
      <c r="BK65" s="239" t="str">
        <f t="shared" si="53"/>
        <v/>
      </c>
      <c r="BL65" s="239" t="str">
        <f t="shared" si="54"/>
        <v/>
      </c>
      <c r="BN65" s="239" t="str">
        <f t="shared" si="66"/>
        <v/>
      </c>
      <c r="BO65" s="239" t="str">
        <f t="shared" si="67"/>
        <v/>
      </c>
      <c r="BP65" s="239" t="str">
        <f t="shared" si="68"/>
        <v/>
      </c>
      <c r="BQ65" s="239" t="str">
        <f t="shared" si="69"/>
        <v/>
      </c>
      <c r="BR65" s="239" t="str">
        <f t="shared" si="70"/>
        <v/>
      </c>
      <c r="BS65" s="239" t="str">
        <f t="shared" si="71"/>
        <v/>
      </c>
      <c r="BT65" s="239" t="str">
        <f t="shared" si="72"/>
        <v/>
      </c>
      <c r="BU65" s="239" t="str">
        <f t="shared" si="73"/>
        <v/>
      </c>
      <c r="BV65" s="239" t="str">
        <f t="shared" si="74"/>
        <v/>
      </c>
      <c r="BW65" s="239" t="str">
        <f t="shared" si="75"/>
        <v/>
      </c>
      <c r="BX65" s="239" t="str">
        <f t="shared" si="76"/>
        <v/>
      </c>
      <c r="BY65" s="239" t="str">
        <f t="shared" si="77"/>
        <v/>
      </c>
      <c r="BZ65" s="239" t="str">
        <f t="shared" si="78"/>
        <v/>
      </c>
      <c r="CA65" s="239" t="str">
        <f t="shared" si="79"/>
        <v/>
      </c>
      <c r="CB65" s="239" t="str">
        <f t="shared" si="80"/>
        <v/>
      </c>
      <c r="CC65" s="239" t="str">
        <f t="shared" si="81"/>
        <v/>
      </c>
      <c r="CD65" s="239" t="str">
        <f t="shared" si="82"/>
        <v/>
      </c>
      <c r="CE65" s="239" t="str">
        <f t="shared" si="83"/>
        <v/>
      </c>
      <c r="CF65" s="239" t="str">
        <f t="shared" si="84"/>
        <v/>
      </c>
      <c r="CG65" s="239" t="str">
        <f t="shared" si="85"/>
        <v/>
      </c>
      <c r="CH65" s="239" t="str">
        <f t="shared" si="86"/>
        <v/>
      </c>
      <c r="CI65" s="239" t="str">
        <f t="shared" si="87"/>
        <v/>
      </c>
      <c r="CJ65" s="239" t="str">
        <f t="shared" si="88"/>
        <v/>
      </c>
      <c r="CK65" s="239" t="str">
        <f t="shared" si="89"/>
        <v/>
      </c>
      <c r="CL65" s="239" t="str">
        <f t="shared" si="90"/>
        <v/>
      </c>
      <c r="CM65" s="239" t="str">
        <f t="shared" si="91"/>
        <v/>
      </c>
      <c r="CN65" s="239" t="str">
        <f t="shared" si="92"/>
        <v/>
      </c>
      <c r="CP65" s="239" t="str">
        <f t="shared" si="93"/>
        <v/>
      </c>
      <c r="CQ65" s="239" t="str">
        <f t="shared" si="94"/>
        <v/>
      </c>
      <c r="CR65" s="239" t="str">
        <f t="shared" si="95"/>
        <v/>
      </c>
      <c r="CS65" s="239" t="str">
        <f t="shared" si="96"/>
        <v/>
      </c>
      <c r="CT65" s="239" t="str">
        <f t="shared" si="97"/>
        <v/>
      </c>
      <c r="CU65" s="239" t="str">
        <f t="shared" si="98"/>
        <v/>
      </c>
      <c r="CV65" s="239" t="str">
        <f t="shared" si="99"/>
        <v/>
      </c>
      <c r="CW65" s="239" t="str">
        <f t="shared" si="100"/>
        <v/>
      </c>
      <c r="CX65" s="239" t="str">
        <f t="shared" si="101"/>
        <v/>
      </c>
      <c r="CY65" s="239" t="str">
        <f t="shared" si="102"/>
        <v/>
      </c>
      <c r="CZ65" s="239" t="str">
        <f t="shared" si="103"/>
        <v/>
      </c>
      <c r="DA65" s="239" t="str">
        <f t="shared" si="104"/>
        <v/>
      </c>
      <c r="DB65" s="239" t="str">
        <f t="shared" si="105"/>
        <v/>
      </c>
      <c r="DC65" s="239" t="str">
        <f t="shared" si="106"/>
        <v/>
      </c>
      <c r="DD65" s="239" t="str">
        <f t="shared" si="107"/>
        <v/>
      </c>
      <c r="DE65" s="239" t="str">
        <f t="shared" si="108"/>
        <v/>
      </c>
      <c r="DF65" s="239" t="str">
        <f t="shared" si="109"/>
        <v/>
      </c>
      <c r="DG65" s="239" t="str">
        <f t="shared" si="110"/>
        <v/>
      </c>
      <c r="DH65" s="239" t="str">
        <f t="shared" si="111"/>
        <v/>
      </c>
      <c r="DI65" s="239" t="str">
        <f t="shared" si="112"/>
        <v/>
      </c>
      <c r="DJ65" s="239" t="str">
        <f t="shared" si="113"/>
        <v/>
      </c>
      <c r="DK65" s="239" t="str">
        <f t="shared" si="114"/>
        <v/>
      </c>
      <c r="DL65" s="239" t="str">
        <f t="shared" si="115"/>
        <v/>
      </c>
      <c r="DM65" s="239" t="str">
        <f t="shared" si="116"/>
        <v/>
      </c>
      <c r="DN65" s="239" t="str">
        <f t="shared" si="117"/>
        <v/>
      </c>
      <c r="DO65" s="239" t="str">
        <f t="shared" si="118"/>
        <v/>
      </c>
      <c r="DP65" s="239" t="str">
        <f t="shared" si="119"/>
        <v/>
      </c>
    </row>
    <row r="66" spans="1:120" ht="35.25" hidden="1" customHeight="1" x14ac:dyDescent="0.25">
      <c r="A66" s="49" t="s">
        <v>4514</v>
      </c>
      <c r="B66" s="49">
        <v>20</v>
      </c>
      <c r="C66" s="49" t="s">
        <v>43</v>
      </c>
      <c r="D66" s="49" t="s">
        <v>294</v>
      </c>
      <c r="E66" s="49">
        <v>2</v>
      </c>
      <c r="F66" s="49" t="s">
        <v>355</v>
      </c>
      <c r="G66" s="49" t="str">
        <f t="shared" si="56"/>
        <v>20-5</v>
      </c>
      <c r="H66" s="49" t="s">
        <v>75</v>
      </c>
      <c r="I66" s="49" t="s">
        <v>76</v>
      </c>
      <c r="J66" s="49" t="s">
        <v>296</v>
      </c>
      <c r="K66" s="49" t="s">
        <v>78</v>
      </c>
      <c r="L66" s="49" t="s">
        <v>125</v>
      </c>
      <c r="M66" s="49" t="s">
        <v>297</v>
      </c>
      <c r="N66" s="49" t="s">
        <v>298</v>
      </c>
      <c r="O66" s="49" t="s">
        <v>82</v>
      </c>
      <c r="P66" s="49" t="s">
        <v>356</v>
      </c>
      <c r="Q66" s="50">
        <v>0.1</v>
      </c>
      <c r="R66" s="50"/>
      <c r="S66" s="49">
        <v>100</v>
      </c>
      <c r="T66" s="49" t="s">
        <v>301</v>
      </c>
      <c r="U66" s="49" t="s">
        <v>357</v>
      </c>
      <c r="V66" s="51">
        <v>44958</v>
      </c>
      <c r="W66" s="51">
        <v>45275</v>
      </c>
      <c r="X66" s="49" t="s">
        <v>105</v>
      </c>
      <c r="Y66" s="49" t="s">
        <v>87</v>
      </c>
      <c r="Z66" s="59" t="s">
        <v>100</v>
      </c>
      <c r="AA66" s="52">
        <v>1</v>
      </c>
      <c r="AB66" s="23" t="s">
        <v>358</v>
      </c>
      <c r="AC66" s="23">
        <v>45275</v>
      </c>
      <c r="AD66" s="52">
        <v>1</v>
      </c>
      <c r="AE66" s="23" t="s">
        <v>359</v>
      </c>
      <c r="AF66" s="23">
        <v>45275</v>
      </c>
      <c r="AG66" s="52"/>
      <c r="AH66" s="52" t="s">
        <v>92</v>
      </c>
      <c r="AI66" s="52">
        <f t="shared" si="36"/>
        <v>0.1</v>
      </c>
      <c r="AJ66" s="52"/>
      <c r="AK66" s="52"/>
      <c r="AL66" s="239" t="str">
        <f t="shared" si="57"/>
        <v/>
      </c>
      <c r="AM66" s="239" t="str">
        <f t="shared" si="58"/>
        <v/>
      </c>
      <c r="AN66" s="239" t="str">
        <f t="shared" si="59"/>
        <v/>
      </c>
      <c r="AO66" s="239" t="str">
        <f t="shared" si="60"/>
        <v/>
      </c>
      <c r="AP66" s="239" t="str">
        <f t="shared" si="61"/>
        <v/>
      </c>
      <c r="AQ66" s="239" t="str">
        <f t="shared" si="62"/>
        <v/>
      </c>
      <c r="AR66" s="239" t="str">
        <f t="shared" si="63"/>
        <v/>
      </c>
      <c r="AS66" s="239" t="str">
        <f t="shared" si="64"/>
        <v/>
      </c>
      <c r="AT66" s="239" t="str">
        <f t="shared" si="65"/>
        <v/>
      </c>
      <c r="AU66" s="239" t="str">
        <f t="shared" si="37"/>
        <v/>
      </c>
      <c r="AV66" s="239" t="str">
        <f t="shared" si="38"/>
        <v/>
      </c>
      <c r="AW66" s="239" t="str">
        <f t="shared" si="39"/>
        <v/>
      </c>
      <c r="AX66" s="239" t="str">
        <f t="shared" si="40"/>
        <v/>
      </c>
      <c r="AY66" s="239" t="str">
        <f t="shared" si="41"/>
        <v/>
      </c>
      <c r="AZ66" s="239" t="str">
        <f t="shared" si="42"/>
        <v/>
      </c>
      <c r="BA66" s="239" t="str">
        <f t="shared" si="43"/>
        <v/>
      </c>
      <c r="BB66" s="239" t="str">
        <f t="shared" si="44"/>
        <v/>
      </c>
      <c r="BC66" s="239" t="str">
        <f t="shared" si="45"/>
        <v/>
      </c>
      <c r="BD66" s="239" t="str">
        <f t="shared" si="46"/>
        <v/>
      </c>
      <c r="BE66" s="239" t="str">
        <f t="shared" si="47"/>
        <v/>
      </c>
      <c r="BF66" s="239" t="str">
        <f t="shared" si="48"/>
        <v/>
      </c>
      <c r="BG66" s="239" t="str">
        <f t="shared" si="49"/>
        <v/>
      </c>
      <c r="BH66" s="239" t="str">
        <f t="shared" si="50"/>
        <v/>
      </c>
      <c r="BI66" s="239" t="str">
        <f t="shared" si="51"/>
        <v/>
      </c>
      <c r="BJ66" s="239" t="str">
        <f t="shared" si="52"/>
        <v/>
      </c>
      <c r="BK66" s="239" t="str">
        <f t="shared" si="53"/>
        <v/>
      </c>
      <c r="BL66" s="239" t="str">
        <f t="shared" si="54"/>
        <v/>
      </c>
      <c r="BN66" s="239" t="str">
        <f t="shared" si="66"/>
        <v/>
      </c>
      <c r="BO66" s="239" t="str">
        <f t="shared" si="67"/>
        <v/>
      </c>
      <c r="BP66" s="239" t="str">
        <f t="shared" si="68"/>
        <v/>
      </c>
      <c r="BQ66" s="239" t="str">
        <f t="shared" si="69"/>
        <v/>
      </c>
      <c r="BR66" s="239" t="str">
        <f t="shared" si="70"/>
        <v/>
      </c>
      <c r="BS66" s="239" t="str">
        <f t="shared" si="71"/>
        <v/>
      </c>
      <c r="BT66" s="239" t="str">
        <f t="shared" si="72"/>
        <v/>
      </c>
      <c r="BU66" s="239" t="str">
        <f t="shared" si="73"/>
        <v/>
      </c>
      <c r="BV66" s="239" t="str">
        <f t="shared" si="74"/>
        <v/>
      </c>
      <c r="BW66" s="239" t="str">
        <f t="shared" si="75"/>
        <v/>
      </c>
      <c r="BX66" s="239" t="str">
        <f t="shared" si="76"/>
        <v/>
      </c>
      <c r="BY66" s="239" t="str">
        <f t="shared" si="77"/>
        <v/>
      </c>
      <c r="BZ66" s="239" t="str">
        <f t="shared" si="78"/>
        <v/>
      </c>
      <c r="CA66" s="239" t="str">
        <f t="shared" si="79"/>
        <v/>
      </c>
      <c r="CB66" s="239" t="str">
        <f t="shared" si="80"/>
        <v/>
      </c>
      <c r="CC66" s="239" t="str">
        <f t="shared" si="81"/>
        <v/>
      </c>
      <c r="CD66" s="239" t="str">
        <f t="shared" si="82"/>
        <v/>
      </c>
      <c r="CE66" s="239" t="str">
        <f t="shared" si="83"/>
        <v/>
      </c>
      <c r="CF66" s="239" t="str">
        <f t="shared" si="84"/>
        <v/>
      </c>
      <c r="CG66" s="239" t="str">
        <f t="shared" si="85"/>
        <v/>
      </c>
      <c r="CH66" s="239" t="str">
        <f t="shared" si="86"/>
        <v/>
      </c>
      <c r="CI66" s="239" t="str">
        <f t="shared" si="87"/>
        <v/>
      </c>
      <c r="CJ66" s="239" t="str">
        <f t="shared" si="88"/>
        <v/>
      </c>
      <c r="CK66" s="239" t="str">
        <f t="shared" si="89"/>
        <v/>
      </c>
      <c r="CL66" s="239" t="str">
        <f t="shared" si="90"/>
        <v/>
      </c>
      <c r="CM66" s="239" t="str">
        <f t="shared" si="91"/>
        <v/>
      </c>
      <c r="CN66" s="239" t="str">
        <f t="shared" si="92"/>
        <v/>
      </c>
      <c r="CP66" s="239" t="str">
        <f t="shared" si="93"/>
        <v/>
      </c>
      <c r="CQ66" s="239" t="str">
        <f t="shared" si="94"/>
        <v/>
      </c>
      <c r="CR66" s="239" t="str">
        <f t="shared" si="95"/>
        <v/>
      </c>
      <c r="CS66" s="239" t="str">
        <f t="shared" si="96"/>
        <v/>
      </c>
      <c r="CT66" s="239" t="str">
        <f t="shared" si="97"/>
        <v/>
      </c>
      <c r="CU66" s="239" t="str">
        <f t="shared" si="98"/>
        <v/>
      </c>
      <c r="CV66" s="239" t="str">
        <f t="shared" si="99"/>
        <v/>
      </c>
      <c r="CW66" s="239" t="str">
        <f t="shared" si="100"/>
        <v/>
      </c>
      <c r="CX66" s="239" t="str">
        <f t="shared" si="101"/>
        <v/>
      </c>
      <c r="CY66" s="239" t="str">
        <f t="shared" si="102"/>
        <v/>
      </c>
      <c r="CZ66" s="239" t="str">
        <f t="shared" si="103"/>
        <v/>
      </c>
      <c r="DA66" s="239" t="str">
        <f t="shared" si="104"/>
        <v/>
      </c>
      <c r="DB66" s="239" t="str">
        <f t="shared" si="105"/>
        <v/>
      </c>
      <c r="DC66" s="239" t="str">
        <f t="shared" si="106"/>
        <v/>
      </c>
      <c r="DD66" s="239" t="str">
        <f t="shared" si="107"/>
        <v/>
      </c>
      <c r="DE66" s="239" t="str">
        <f t="shared" si="108"/>
        <v/>
      </c>
      <c r="DF66" s="239" t="str">
        <f t="shared" si="109"/>
        <v/>
      </c>
      <c r="DG66" s="239" t="str">
        <f t="shared" si="110"/>
        <v/>
      </c>
      <c r="DH66" s="239" t="str">
        <f t="shared" si="111"/>
        <v/>
      </c>
      <c r="DI66" s="239" t="str">
        <f t="shared" si="112"/>
        <v/>
      </c>
      <c r="DJ66" s="239" t="str">
        <f t="shared" si="113"/>
        <v/>
      </c>
      <c r="DK66" s="239" t="str">
        <f t="shared" si="114"/>
        <v/>
      </c>
      <c r="DL66" s="239" t="str">
        <f t="shared" si="115"/>
        <v/>
      </c>
      <c r="DM66" s="239" t="str">
        <f t="shared" si="116"/>
        <v/>
      </c>
      <c r="DN66" s="239" t="str">
        <f t="shared" si="117"/>
        <v/>
      </c>
      <c r="DO66" s="239" t="str">
        <f t="shared" si="118"/>
        <v/>
      </c>
      <c r="DP66" s="239" t="str">
        <f t="shared" si="119"/>
        <v/>
      </c>
    </row>
    <row r="67" spans="1:120" ht="35.25" hidden="1" customHeight="1" x14ac:dyDescent="0.25">
      <c r="A67" s="53" t="s">
        <v>4514</v>
      </c>
      <c r="B67" s="53">
        <v>20</v>
      </c>
      <c r="C67" s="53" t="s">
        <v>43</v>
      </c>
      <c r="D67" s="53" t="s">
        <v>294</v>
      </c>
      <c r="E67" s="53">
        <v>2</v>
      </c>
      <c r="F67" s="53" t="s">
        <v>360</v>
      </c>
      <c r="G67" s="53" t="str">
        <f t="shared" si="56"/>
        <v>20-5</v>
      </c>
      <c r="H67" s="53" t="s">
        <v>94</v>
      </c>
      <c r="I67" s="53" t="s">
        <v>80</v>
      </c>
      <c r="J67" s="53" t="s">
        <v>80</v>
      </c>
      <c r="K67" s="53" t="s">
        <v>80</v>
      </c>
      <c r="L67" s="53" t="s">
        <v>80</v>
      </c>
      <c r="M67" s="53" t="s">
        <v>80</v>
      </c>
      <c r="N67" s="53" t="s">
        <v>80</v>
      </c>
      <c r="O67" s="53" t="s">
        <v>80</v>
      </c>
      <c r="P67" s="53" t="s">
        <v>361</v>
      </c>
      <c r="Q67" s="52">
        <v>0.1</v>
      </c>
      <c r="R67" s="52">
        <f>+Q67*Q66</f>
        <v>1.0000000000000002E-2</v>
      </c>
      <c r="S67" s="53">
        <v>1</v>
      </c>
      <c r="T67" s="53" t="s">
        <v>84</v>
      </c>
      <c r="U67" s="53" t="s">
        <v>362</v>
      </c>
      <c r="V67" s="23">
        <v>44958</v>
      </c>
      <c r="W67" s="23">
        <v>45016</v>
      </c>
      <c r="X67" s="53" t="s">
        <v>105</v>
      </c>
      <c r="Y67" s="49" t="s">
        <v>97</v>
      </c>
      <c r="Z67" s="59" t="s">
        <v>100</v>
      </c>
      <c r="AA67" s="60">
        <v>1</v>
      </c>
      <c r="AB67" s="62" t="s">
        <v>363</v>
      </c>
      <c r="AC67" s="62">
        <v>45016</v>
      </c>
      <c r="AD67" s="60">
        <v>1</v>
      </c>
      <c r="AE67" s="62" t="s">
        <v>314</v>
      </c>
      <c r="AF67" s="62">
        <v>45016</v>
      </c>
      <c r="AG67" s="60" t="s">
        <v>79</v>
      </c>
      <c r="AH67" s="60">
        <v>1</v>
      </c>
      <c r="AI67" s="52">
        <f t="shared" si="36"/>
        <v>1.0000000000000002E-2</v>
      </c>
      <c r="AJ67" s="52">
        <f t="shared" ref="AJ67:AJ68" si="129">+AI67/R67</f>
        <v>1</v>
      </c>
      <c r="AK67" s="52"/>
      <c r="AL67" s="239" t="str">
        <f t="shared" si="57"/>
        <v/>
      </c>
      <c r="AM67" s="239" t="str">
        <f t="shared" si="58"/>
        <v/>
      </c>
      <c r="AN67" s="239" t="str">
        <f t="shared" si="59"/>
        <v/>
      </c>
      <c r="AO67" s="239" t="str">
        <f t="shared" si="60"/>
        <v/>
      </c>
      <c r="AP67" s="239" t="str">
        <f t="shared" si="61"/>
        <v/>
      </c>
      <c r="AQ67" s="239" t="str">
        <f t="shared" si="62"/>
        <v/>
      </c>
      <c r="AR67" s="239" t="str">
        <f t="shared" si="63"/>
        <v/>
      </c>
      <c r="AS67" s="239" t="str">
        <f t="shared" si="64"/>
        <v/>
      </c>
      <c r="AT67" s="239" t="str">
        <f t="shared" si="65"/>
        <v/>
      </c>
      <c r="AU67" s="239" t="str">
        <f t="shared" si="37"/>
        <v/>
      </c>
      <c r="AV67" s="239" t="str">
        <f t="shared" si="38"/>
        <v/>
      </c>
      <c r="AW67" s="239" t="str">
        <f t="shared" si="39"/>
        <v/>
      </c>
      <c r="AX67" s="239" t="str">
        <f t="shared" si="40"/>
        <v/>
      </c>
      <c r="AY67" s="239" t="str">
        <f t="shared" si="41"/>
        <v/>
      </c>
      <c r="AZ67" s="239" t="str">
        <f t="shared" si="42"/>
        <v/>
      </c>
      <c r="BA67" s="239" t="str">
        <f t="shared" si="43"/>
        <v/>
      </c>
      <c r="BB67" s="239" t="str">
        <f t="shared" si="44"/>
        <v/>
      </c>
      <c r="BC67" s="239" t="str">
        <f t="shared" si="45"/>
        <v/>
      </c>
      <c r="BD67" s="239" t="str">
        <f t="shared" si="46"/>
        <v/>
      </c>
      <c r="BE67" s="239" t="str">
        <f t="shared" si="47"/>
        <v/>
      </c>
      <c r="BF67" s="239" t="str">
        <f t="shared" si="48"/>
        <v/>
      </c>
      <c r="BG67" s="239" t="str">
        <f t="shared" si="49"/>
        <v/>
      </c>
      <c r="BH67" s="239" t="str">
        <f t="shared" si="50"/>
        <v/>
      </c>
      <c r="BI67" s="239" t="str">
        <f t="shared" si="51"/>
        <v/>
      </c>
      <c r="BJ67" s="239" t="str">
        <f t="shared" si="52"/>
        <v/>
      </c>
      <c r="BK67" s="239" t="str">
        <f t="shared" si="53"/>
        <v/>
      </c>
      <c r="BL67" s="239" t="str">
        <f t="shared" si="54"/>
        <v/>
      </c>
      <c r="BN67" s="239" t="str">
        <f t="shared" si="66"/>
        <v/>
      </c>
      <c r="BO67" s="239" t="str">
        <f t="shared" si="67"/>
        <v/>
      </c>
      <c r="BP67" s="239" t="str">
        <f t="shared" si="68"/>
        <v/>
      </c>
      <c r="BQ67" s="239" t="str">
        <f t="shared" si="69"/>
        <v/>
      </c>
      <c r="BR67" s="239" t="str">
        <f t="shared" si="70"/>
        <v/>
      </c>
      <c r="BS67" s="239" t="str">
        <f t="shared" si="71"/>
        <v/>
      </c>
      <c r="BT67" s="239" t="str">
        <f t="shared" si="72"/>
        <v/>
      </c>
      <c r="BU67" s="239" t="str">
        <f t="shared" si="73"/>
        <v/>
      </c>
      <c r="BV67" s="239" t="str">
        <f t="shared" si="74"/>
        <v/>
      </c>
      <c r="BW67" s="239" t="str">
        <f t="shared" si="75"/>
        <v/>
      </c>
      <c r="BX67" s="239" t="str">
        <f t="shared" si="76"/>
        <v/>
      </c>
      <c r="BY67" s="239" t="str">
        <f t="shared" si="77"/>
        <v/>
      </c>
      <c r="BZ67" s="239" t="str">
        <f t="shared" si="78"/>
        <v/>
      </c>
      <c r="CA67" s="239" t="str">
        <f t="shared" si="79"/>
        <v/>
      </c>
      <c r="CB67" s="239" t="str">
        <f t="shared" si="80"/>
        <v/>
      </c>
      <c r="CC67" s="239" t="str">
        <f t="shared" si="81"/>
        <v/>
      </c>
      <c r="CD67" s="239" t="str">
        <f t="shared" si="82"/>
        <v/>
      </c>
      <c r="CE67" s="239" t="str">
        <f t="shared" si="83"/>
        <v/>
      </c>
      <c r="CF67" s="239" t="str">
        <f t="shared" si="84"/>
        <v/>
      </c>
      <c r="CG67" s="239" t="str">
        <f t="shared" si="85"/>
        <v/>
      </c>
      <c r="CH67" s="239" t="str">
        <f t="shared" si="86"/>
        <v/>
      </c>
      <c r="CI67" s="239" t="str">
        <f t="shared" si="87"/>
        <v/>
      </c>
      <c r="CJ67" s="239" t="str">
        <f t="shared" si="88"/>
        <v/>
      </c>
      <c r="CK67" s="239" t="str">
        <f t="shared" si="89"/>
        <v/>
      </c>
      <c r="CL67" s="239" t="str">
        <f t="shared" si="90"/>
        <v/>
      </c>
      <c r="CM67" s="239" t="str">
        <f t="shared" si="91"/>
        <v/>
      </c>
      <c r="CN67" s="239" t="str">
        <f t="shared" si="92"/>
        <v/>
      </c>
      <c r="CP67" s="239" t="str">
        <f t="shared" si="93"/>
        <v/>
      </c>
      <c r="CQ67" s="239" t="str">
        <f t="shared" si="94"/>
        <v/>
      </c>
      <c r="CR67" s="239" t="str">
        <f t="shared" si="95"/>
        <v/>
      </c>
      <c r="CS67" s="239" t="str">
        <f t="shared" si="96"/>
        <v/>
      </c>
      <c r="CT67" s="239" t="str">
        <f t="shared" si="97"/>
        <v/>
      </c>
      <c r="CU67" s="239" t="str">
        <f t="shared" si="98"/>
        <v/>
      </c>
      <c r="CV67" s="239" t="str">
        <f t="shared" si="99"/>
        <v/>
      </c>
      <c r="CW67" s="239" t="str">
        <f t="shared" si="100"/>
        <v/>
      </c>
      <c r="CX67" s="239" t="str">
        <f t="shared" si="101"/>
        <v/>
      </c>
      <c r="CY67" s="239" t="str">
        <f t="shared" si="102"/>
        <v/>
      </c>
      <c r="CZ67" s="239" t="str">
        <f t="shared" si="103"/>
        <v/>
      </c>
      <c r="DA67" s="239" t="str">
        <f t="shared" si="104"/>
        <v/>
      </c>
      <c r="DB67" s="239" t="str">
        <f t="shared" si="105"/>
        <v/>
      </c>
      <c r="DC67" s="239" t="str">
        <f t="shared" si="106"/>
        <v/>
      </c>
      <c r="DD67" s="239" t="str">
        <f t="shared" si="107"/>
        <v/>
      </c>
      <c r="DE67" s="239" t="str">
        <f t="shared" si="108"/>
        <v/>
      </c>
      <c r="DF67" s="239" t="str">
        <f t="shared" si="109"/>
        <v/>
      </c>
      <c r="DG67" s="239" t="str">
        <f t="shared" si="110"/>
        <v/>
      </c>
      <c r="DH67" s="239" t="str">
        <f t="shared" si="111"/>
        <v/>
      </c>
      <c r="DI67" s="239" t="str">
        <f t="shared" si="112"/>
        <v/>
      </c>
      <c r="DJ67" s="239" t="str">
        <f t="shared" si="113"/>
        <v/>
      </c>
      <c r="DK67" s="239" t="str">
        <f t="shared" si="114"/>
        <v/>
      </c>
      <c r="DL67" s="239" t="str">
        <f t="shared" si="115"/>
        <v/>
      </c>
      <c r="DM67" s="239" t="str">
        <f t="shared" si="116"/>
        <v/>
      </c>
      <c r="DN67" s="239" t="str">
        <f t="shared" si="117"/>
        <v/>
      </c>
      <c r="DO67" s="239" t="str">
        <f t="shared" si="118"/>
        <v/>
      </c>
      <c r="DP67" s="239" t="str">
        <f t="shared" si="119"/>
        <v/>
      </c>
    </row>
    <row r="68" spans="1:120" ht="35.25" hidden="1" customHeight="1" x14ac:dyDescent="0.25">
      <c r="A68" s="53" t="s">
        <v>4514</v>
      </c>
      <c r="B68" s="53">
        <v>20</v>
      </c>
      <c r="C68" s="53" t="s">
        <v>43</v>
      </c>
      <c r="D68" s="53" t="s">
        <v>294</v>
      </c>
      <c r="E68" s="53">
        <v>2</v>
      </c>
      <c r="F68" s="53" t="s">
        <v>364</v>
      </c>
      <c r="G68" s="53" t="str">
        <f t="shared" si="56"/>
        <v>20-5</v>
      </c>
      <c r="H68" s="53" t="s">
        <v>94</v>
      </c>
      <c r="I68" s="53" t="s">
        <v>80</v>
      </c>
      <c r="J68" s="53" t="s">
        <v>80</v>
      </c>
      <c r="K68" s="53" t="s">
        <v>80</v>
      </c>
      <c r="L68" s="53" t="s">
        <v>80</v>
      </c>
      <c r="M68" s="53" t="s">
        <v>80</v>
      </c>
      <c r="N68" s="53" t="s">
        <v>80</v>
      </c>
      <c r="O68" s="53" t="s">
        <v>80</v>
      </c>
      <c r="P68" s="53" t="s">
        <v>365</v>
      </c>
      <c r="Q68" s="52">
        <v>0.9</v>
      </c>
      <c r="R68" s="52">
        <f>+Q68*Q66</f>
        <v>9.0000000000000011E-2</v>
      </c>
      <c r="S68" s="53">
        <v>100</v>
      </c>
      <c r="T68" s="53" t="s">
        <v>301</v>
      </c>
      <c r="U68" s="53" t="s">
        <v>366</v>
      </c>
      <c r="V68" s="23">
        <v>45019</v>
      </c>
      <c r="W68" s="23">
        <v>45275</v>
      </c>
      <c r="X68" s="53" t="s">
        <v>105</v>
      </c>
      <c r="Y68" s="49" t="s">
        <v>87</v>
      </c>
      <c r="Z68" s="59" t="s">
        <v>100</v>
      </c>
      <c r="AA68" s="52">
        <v>1</v>
      </c>
      <c r="AB68" s="23" t="s">
        <v>358</v>
      </c>
      <c r="AC68" s="23">
        <v>45275</v>
      </c>
      <c r="AD68" s="52">
        <v>1</v>
      </c>
      <c r="AE68" s="23" t="s">
        <v>333</v>
      </c>
      <c r="AF68" s="23">
        <v>45275</v>
      </c>
      <c r="AG68" s="52" t="s">
        <v>79</v>
      </c>
      <c r="AH68" s="194">
        <v>1</v>
      </c>
      <c r="AI68" s="52">
        <f t="shared" si="36"/>
        <v>9.0000000000000011E-2</v>
      </c>
      <c r="AJ68" s="52">
        <f t="shared" si="129"/>
        <v>1</v>
      </c>
      <c r="AK68" s="52"/>
      <c r="AL68" s="239" t="str">
        <f t="shared" si="57"/>
        <v/>
      </c>
      <c r="AM68" s="239" t="str">
        <f t="shared" si="58"/>
        <v/>
      </c>
      <c r="AN68" s="239" t="str">
        <f t="shared" si="59"/>
        <v/>
      </c>
      <c r="AO68" s="239" t="str">
        <f t="shared" si="60"/>
        <v/>
      </c>
      <c r="AP68" s="239" t="str">
        <f t="shared" si="61"/>
        <v/>
      </c>
      <c r="AQ68" s="239" t="str">
        <f t="shared" si="62"/>
        <v/>
      </c>
      <c r="AR68" s="239" t="str">
        <f t="shared" si="63"/>
        <v/>
      </c>
      <c r="AS68" s="239" t="str">
        <f t="shared" si="64"/>
        <v/>
      </c>
      <c r="AT68" s="239" t="str">
        <f t="shared" si="65"/>
        <v/>
      </c>
      <c r="AU68" s="239" t="str">
        <f t="shared" si="37"/>
        <v/>
      </c>
      <c r="AV68" s="239" t="str">
        <f t="shared" si="38"/>
        <v/>
      </c>
      <c r="AW68" s="239" t="str">
        <f t="shared" si="39"/>
        <v/>
      </c>
      <c r="AX68" s="239" t="str">
        <f t="shared" si="40"/>
        <v/>
      </c>
      <c r="AY68" s="239" t="str">
        <f t="shared" si="41"/>
        <v/>
      </c>
      <c r="AZ68" s="239" t="str">
        <f t="shared" si="42"/>
        <v/>
      </c>
      <c r="BA68" s="239" t="str">
        <f t="shared" si="43"/>
        <v/>
      </c>
      <c r="BB68" s="239" t="str">
        <f t="shared" si="44"/>
        <v/>
      </c>
      <c r="BC68" s="239" t="str">
        <f t="shared" si="45"/>
        <v/>
      </c>
      <c r="BD68" s="239" t="str">
        <f t="shared" si="46"/>
        <v/>
      </c>
      <c r="BE68" s="239" t="str">
        <f t="shared" si="47"/>
        <v/>
      </c>
      <c r="BF68" s="239" t="str">
        <f t="shared" si="48"/>
        <v/>
      </c>
      <c r="BG68" s="239" t="str">
        <f t="shared" si="49"/>
        <v/>
      </c>
      <c r="BH68" s="239" t="str">
        <f t="shared" si="50"/>
        <v/>
      </c>
      <c r="BI68" s="239" t="str">
        <f t="shared" si="51"/>
        <v/>
      </c>
      <c r="BJ68" s="239" t="str">
        <f t="shared" si="52"/>
        <v/>
      </c>
      <c r="BK68" s="239" t="str">
        <f t="shared" si="53"/>
        <v/>
      </c>
      <c r="BL68" s="239" t="str">
        <f t="shared" si="54"/>
        <v/>
      </c>
      <c r="BN68" s="239" t="str">
        <f t="shared" si="66"/>
        <v/>
      </c>
      <c r="BO68" s="239" t="str">
        <f t="shared" si="67"/>
        <v/>
      </c>
      <c r="BP68" s="239" t="str">
        <f t="shared" si="68"/>
        <v/>
      </c>
      <c r="BQ68" s="239" t="str">
        <f t="shared" si="69"/>
        <v/>
      </c>
      <c r="BR68" s="239" t="str">
        <f t="shared" si="70"/>
        <v/>
      </c>
      <c r="BS68" s="239" t="str">
        <f t="shared" si="71"/>
        <v/>
      </c>
      <c r="BT68" s="239" t="str">
        <f t="shared" si="72"/>
        <v/>
      </c>
      <c r="BU68" s="239" t="str">
        <f t="shared" si="73"/>
        <v/>
      </c>
      <c r="BV68" s="239" t="str">
        <f t="shared" si="74"/>
        <v/>
      </c>
      <c r="BW68" s="239" t="str">
        <f t="shared" si="75"/>
        <v/>
      </c>
      <c r="BX68" s="239" t="str">
        <f t="shared" si="76"/>
        <v/>
      </c>
      <c r="BY68" s="239" t="str">
        <f t="shared" si="77"/>
        <v/>
      </c>
      <c r="BZ68" s="239" t="str">
        <f t="shared" si="78"/>
        <v/>
      </c>
      <c r="CA68" s="239" t="str">
        <f t="shared" si="79"/>
        <v/>
      </c>
      <c r="CB68" s="239" t="str">
        <f t="shared" si="80"/>
        <v/>
      </c>
      <c r="CC68" s="239" t="str">
        <f t="shared" si="81"/>
        <v/>
      </c>
      <c r="CD68" s="239" t="str">
        <f t="shared" si="82"/>
        <v/>
      </c>
      <c r="CE68" s="239" t="str">
        <f t="shared" si="83"/>
        <v/>
      </c>
      <c r="CF68" s="239" t="str">
        <f t="shared" si="84"/>
        <v/>
      </c>
      <c r="CG68" s="239" t="str">
        <f t="shared" si="85"/>
        <v/>
      </c>
      <c r="CH68" s="239" t="str">
        <f t="shared" si="86"/>
        <v/>
      </c>
      <c r="CI68" s="239" t="str">
        <f t="shared" si="87"/>
        <v/>
      </c>
      <c r="CJ68" s="239" t="str">
        <f t="shared" si="88"/>
        <v/>
      </c>
      <c r="CK68" s="239" t="str">
        <f t="shared" si="89"/>
        <v/>
      </c>
      <c r="CL68" s="239" t="str">
        <f t="shared" si="90"/>
        <v/>
      </c>
      <c r="CM68" s="239" t="str">
        <f t="shared" si="91"/>
        <v/>
      </c>
      <c r="CN68" s="239" t="str">
        <f t="shared" si="92"/>
        <v/>
      </c>
      <c r="CP68" s="239" t="str">
        <f t="shared" si="93"/>
        <v/>
      </c>
      <c r="CQ68" s="239" t="str">
        <f t="shared" si="94"/>
        <v/>
      </c>
      <c r="CR68" s="239" t="str">
        <f t="shared" si="95"/>
        <v/>
      </c>
      <c r="CS68" s="239" t="str">
        <f t="shared" si="96"/>
        <v/>
      </c>
      <c r="CT68" s="239" t="str">
        <f t="shared" si="97"/>
        <v/>
      </c>
      <c r="CU68" s="239" t="str">
        <f t="shared" si="98"/>
        <v/>
      </c>
      <c r="CV68" s="239" t="str">
        <f t="shared" si="99"/>
        <v/>
      </c>
      <c r="CW68" s="239" t="str">
        <f t="shared" si="100"/>
        <v/>
      </c>
      <c r="CX68" s="239" t="str">
        <f t="shared" si="101"/>
        <v/>
      </c>
      <c r="CY68" s="239" t="str">
        <f t="shared" si="102"/>
        <v/>
      </c>
      <c r="CZ68" s="239" t="str">
        <f t="shared" si="103"/>
        <v/>
      </c>
      <c r="DA68" s="239" t="str">
        <f t="shared" si="104"/>
        <v/>
      </c>
      <c r="DB68" s="239" t="str">
        <f t="shared" si="105"/>
        <v/>
      </c>
      <c r="DC68" s="239" t="str">
        <f t="shared" si="106"/>
        <v/>
      </c>
      <c r="DD68" s="239" t="str">
        <f t="shared" si="107"/>
        <v/>
      </c>
      <c r="DE68" s="239" t="str">
        <f t="shared" si="108"/>
        <v/>
      </c>
      <c r="DF68" s="239" t="str">
        <f t="shared" si="109"/>
        <v/>
      </c>
      <c r="DG68" s="239" t="str">
        <f t="shared" si="110"/>
        <v/>
      </c>
      <c r="DH68" s="239" t="str">
        <f t="shared" si="111"/>
        <v/>
      </c>
      <c r="DI68" s="239" t="str">
        <f t="shared" si="112"/>
        <v/>
      </c>
      <c r="DJ68" s="239" t="str">
        <f t="shared" si="113"/>
        <v/>
      </c>
      <c r="DK68" s="239" t="str">
        <f t="shared" si="114"/>
        <v/>
      </c>
      <c r="DL68" s="239" t="str">
        <f t="shared" si="115"/>
        <v/>
      </c>
      <c r="DM68" s="239" t="str">
        <f t="shared" si="116"/>
        <v/>
      </c>
      <c r="DN68" s="239" t="str">
        <f t="shared" si="117"/>
        <v/>
      </c>
      <c r="DO68" s="239" t="str">
        <f t="shared" si="118"/>
        <v/>
      </c>
      <c r="DP68" s="239" t="str">
        <f t="shared" si="119"/>
        <v/>
      </c>
    </row>
    <row r="69" spans="1:120" ht="35.25" hidden="1" customHeight="1" x14ac:dyDescent="0.25">
      <c r="A69" s="49" t="s">
        <v>4514</v>
      </c>
      <c r="B69" s="49">
        <v>20</v>
      </c>
      <c r="C69" s="49" t="s">
        <v>43</v>
      </c>
      <c r="D69" s="49" t="s">
        <v>294</v>
      </c>
      <c r="E69" s="49">
        <v>2</v>
      </c>
      <c r="F69" s="49" t="s">
        <v>367</v>
      </c>
      <c r="G69" s="49" t="str">
        <f t="shared" si="56"/>
        <v>20-6</v>
      </c>
      <c r="H69" s="49" t="s">
        <v>75</v>
      </c>
      <c r="I69" s="49" t="s">
        <v>196</v>
      </c>
      <c r="J69" s="49" t="s">
        <v>368</v>
      </c>
      <c r="K69" s="49" t="s">
        <v>78</v>
      </c>
      <c r="L69" s="49" t="s">
        <v>79</v>
      </c>
      <c r="M69" s="49" t="s">
        <v>297</v>
      </c>
      <c r="N69" s="49" t="s">
        <v>298</v>
      </c>
      <c r="O69" s="49" t="s">
        <v>299</v>
      </c>
      <c r="P69" s="49" t="s">
        <v>369</v>
      </c>
      <c r="Q69" s="50">
        <v>0.05</v>
      </c>
      <c r="R69" s="50"/>
      <c r="S69" s="49">
        <v>1</v>
      </c>
      <c r="T69" s="49" t="s">
        <v>84</v>
      </c>
      <c r="U69" s="49" t="s">
        <v>370</v>
      </c>
      <c r="V69" s="51">
        <v>45078</v>
      </c>
      <c r="W69" s="51">
        <v>45260</v>
      </c>
      <c r="X69" s="49" t="s">
        <v>105</v>
      </c>
      <c r="Y69" s="49" t="s">
        <v>87</v>
      </c>
      <c r="Z69" s="59" t="s">
        <v>100</v>
      </c>
      <c r="AA69" s="52">
        <v>1</v>
      </c>
      <c r="AB69" s="23" t="s">
        <v>371</v>
      </c>
      <c r="AC69" s="23">
        <v>45190</v>
      </c>
      <c r="AD69" s="52">
        <v>1</v>
      </c>
      <c r="AE69" s="23" t="s">
        <v>372</v>
      </c>
      <c r="AF69" s="23">
        <v>45190</v>
      </c>
      <c r="AG69" s="52"/>
      <c r="AH69" s="52" t="s">
        <v>92</v>
      </c>
      <c r="AI69" s="52">
        <f t="shared" si="36"/>
        <v>0.05</v>
      </c>
      <c r="AJ69" s="52"/>
      <c r="AK69" s="52"/>
      <c r="AL69" s="239" t="str">
        <f t="shared" si="57"/>
        <v/>
      </c>
      <c r="AM69" s="239" t="str">
        <f t="shared" si="58"/>
        <v/>
      </c>
      <c r="AN69" s="239" t="str">
        <f t="shared" si="59"/>
        <v/>
      </c>
      <c r="AO69" s="239" t="str">
        <f t="shared" si="60"/>
        <v/>
      </c>
      <c r="AP69" s="239" t="str">
        <f t="shared" si="61"/>
        <v/>
      </c>
      <c r="AQ69" s="239" t="str">
        <f t="shared" si="62"/>
        <v/>
      </c>
      <c r="AR69" s="239" t="str">
        <f t="shared" si="63"/>
        <v/>
      </c>
      <c r="AS69" s="239" t="str">
        <f t="shared" si="64"/>
        <v/>
      </c>
      <c r="AT69" s="239" t="str">
        <f t="shared" si="65"/>
        <v/>
      </c>
      <c r="AU69" s="239" t="str">
        <f t="shared" si="37"/>
        <v/>
      </c>
      <c r="AV69" s="239" t="str">
        <f t="shared" si="38"/>
        <v/>
      </c>
      <c r="AW69" s="239" t="str">
        <f t="shared" si="39"/>
        <v/>
      </c>
      <c r="AX69" s="239" t="str">
        <f t="shared" si="40"/>
        <v/>
      </c>
      <c r="AY69" s="239" t="str">
        <f t="shared" si="41"/>
        <v/>
      </c>
      <c r="AZ69" s="239" t="str">
        <f t="shared" si="42"/>
        <v/>
      </c>
      <c r="BA69" s="239" t="str">
        <f t="shared" si="43"/>
        <v/>
      </c>
      <c r="BB69" s="239" t="str">
        <f t="shared" si="44"/>
        <v/>
      </c>
      <c r="BC69" s="239" t="str">
        <f t="shared" si="45"/>
        <v/>
      </c>
      <c r="BD69" s="239" t="str">
        <f t="shared" si="46"/>
        <v/>
      </c>
      <c r="BE69" s="239" t="str">
        <f t="shared" si="47"/>
        <v/>
      </c>
      <c r="BF69" s="239" t="str">
        <f t="shared" si="48"/>
        <v/>
      </c>
      <c r="BG69" s="239" t="str">
        <f t="shared" si="49"/>
        <v/>
      </c>
      <c r="BH69" s="239" t="str">
        <f t="shared" si="50"/>
        <v/>
      </c>
      <c r="BI69" s="239" t="str">
        <f t="shared" si="51"/>
        <v/>
      </c>
      <c r="BJ69" s="239" t="str">
        <f t="shared" si="52"/>
        <v/>
      </c>
      <c r="BK69" s="239" t="str">
        <f t="shared" si="53"/>
        <v/>
      </c>
      <c r="BL69" s="239" t="str">
        <f t="shared" si="54"/>
        <v/>
      </c>
      <c r="BN69" s="239" t="str">
        <f t="shared" si="66"/>
        <v/>
      </c>
      <c r="BO69" s="239" t="str">
        <f t="shared" si="67"/>
        <v/>
      </c>
      <c r="BP69" s="239" t="str">
        <f t="shared" si="68"/>
        <v/>
      </c>
      <c r="BQ69" s="239" t="str">
        <f t="shared" si="69"/>
        <v/>
      </c>
      <c r="BR69" s="239" t="str">
        <f t="shared" si="70"/>
        <v/>
      </c>
      <c r="BS69" s="239" t="str">
        <f t="shared" si="71"/>
        <v/>
      </c>
      <c r="BT69" s="239" t="str">
        <f t="shared" si="72"/>
        <v/>
      </c>
      <c r="BU69" s="239" t="str">
        <f t="shared" si="73"/>
        <v/>
      </c>
      <c r="BV69" s="239" t="str">
        <f t="shared" si="74"/>
        <v/>
      </c>
      <c r="BW69" s="239" t="str">
        <f t="shared" si="75"/>
        <v/>
      </c>
      <c r="BX69" s="239" t="str">
        <f t="shared" si="76"/>
        <v/>
      </c>
      <c r="BY69" s="239" t="str">
        <f t="shared" si="77"/>
        <v/>
      </c>
      <c r="BZ69" s="239" t="str">
        <f t="shared" si="78"/>
        <v/>
      </c>
      <c r="CA69" s="239" t="str">
        <f t="shared" si="79"/>
        <v/>
      </c>
      <c r="CB69" s="239" t="str">
        <f t="shared" si="80"/>
        <v/>
      </c>
      <c r="CC69" s="239" t="str">
        <f t="shared" si="81"/>
        <v/>
      </c>
      <c r="CD69" s="239" t="str">
        <f t="shared" si="82"/>
        <v/>
      </c>
      <c r="CE69" s="239" t="str">
        <f t="shared" si="83"/>
        <v/>
      </c>
      <c r="CF69" s="239" t="str">
        <f t="shared" si="84"/>
        <v/>
      </c>
      <c r="CG69" s="239" t="str">
        <f t="shared" si="85"/>
        <v/>
      </c>
      <c r="CH69" s="239" t="str">
        <f t="shared" si="86"/>
        <v/>
      </c>
      <c r="CI69" s="239" t="str">
        <f t="shared" si="87"/>
        <v/>
      </c>
      <c r="CJ69" s="239" t="str">
        <f t="shared" si="88"/>
        <v/>
      </c>
      <c r="CK69" s="239" t="str">
        <f t="shared" si="89"/>
        <v/>
      </c>
      <c r="CL69" s="239" t="str">
        <f t="shared" si="90"/>
        <v/>
      </c>
      <c r="CM69" s="239" t="str">
        <f t="shared" si="91"/>
        <v/>
      </c>
      <c r="CN69" s="239" t="str">
        <f t="shared" si="92"/>
        <v/>
      </c>
      <c r="CP69" s="239" t="str">
        <f t="shared" si="93"/>
        <v/>
      </c>
      <c r="CQ69" s="239" t="str">
        <f t="shared" si="94"/>
        <v/>
      </c>
      <c r="CR69" s="239" t="str">
        <f t="shared" si="95"/>
        <v/>
      </c>
      <c r="CS69" s="239" t="str">
        <f t="shared" si="96"/>
        <v/>
      </c>
      <c r="CT69" s="239" t="str">
        <f t="shared" si="97"/>
        <v/>
      </c>
      <c r="CU69" s="239" t="str">
        <f t="shared" si="98"/>
        <v/>
      </c>
      <c r="CV69" s="239" t="str">
        <f t="shared" si="99"/>
        <v/>
      </c>
      <c r="CW69" s="239" t="str">
        <f t="shared" si="100"/>
        <v/>
      </c>
      <c r="CX69" s="239" t="str">
        <f t="shared" si="101"/>
        <v/>
      </c>
      <c r="CY69" s="239" t="str">
        <f t="shared" si="102"/>
        <v/>
      </c>
      <c r="CZ69" s="239" t="str">
        <f t="shared" si="103"/>
        <v/>
      </c>
      <c r="DA69" s="239" t="str">
        <f t="shared" si="104"/>
        <v/>
      </c>
      <c r="DB69" s="239" t="str">
        <f t="shared" si="105"/>
        <v/>
      </c>
      <c r="DC69" s="239" t="str">
        <f t="shared" si="106"/>
        <v/>
      </c>
      <c r="DD69" s="239" t="str">
        <f t="shared" si="107"/>
        <v/>
      </c>
      <c r="DE69" s="239" t="str">
        <f t="shared" si="108"/>
        <v/>
      </c>
      <c r="DF69" s="239" t="str">
        <f t="shared" si="109"/>
        <v/>
      </c>
      <c r="DG69" s="239" t="str">
        <f t="shared" si="110"/>
        <v/>
      </c>
      <c r="DH69" s="239" t="str">
        <f t="shared" si="111"/>
        <v/>
      </c>
      <c r="DI69" s="239" t="str">
        <f t="shared" si="112"/>
        <v/>
      </c>
      <c r="DJ69" s="239" t="str">
        <f t="shared" si="113"/>
        <v/>
      </c>
      <c r="DK69" s="239" t="str">
        <f t="shared" si="114"/>
        <v/>
      </c>
      <c r="DL69" s="239" t="str">
        <f t="shared" si="115"/>
        <v/>
      </c>
      <c r="DM69" s="239" t="str">
        <f t="shared" si="116"/>
        <v/>
      </c>
      <c r="DN69" s="239" t="str">
        <f t="shared" si="117"/>
        <v/>
      </c>
      <c r="DO69" s="239" t="str">
        <f t="shared" si="118"/>
        <v/>
      </c>
      <c r="DP69" s="239" t="str">
        <f t="shared" si="119"/>
        <v/>
      </c>
    </row>
    <row r="70" spans="1:120" ht="35.25" hidden="1" customHeight="1" x14ac:dyDescent="0.25">
      <c r="A70" s="53" t="s">
        <v>4514</v>
      </c>
      <c r="B70" s="53">
        <v>20</v>
      </c>
      <c r="C70" s="53" t="s">
        <v>43</v>
      </c>
      <c r="D70" s="53" t="s">
        <v>294</v>
      </c>
      <c r="E70" s="53">
        <v>2</v>
      </c>
      <c r="F70" s="53" t="s">
        <v>373</v>
      </c>
      <c r="G70" s="53" t="str">
        <f t="shared" si="56"/>
        <v>20-6</v>
      </c>
      <c r="H70" s="53" t="s">
        <v>94</v>
      </c>
      <c r="I70" s="53" t="s">
        <v>80</v>
      </c>
      <c r="J70" s="53" t="s">
        <v>80</v>
      </c>
      <c r="K70" s="53" t="s">
        <v>80</v>
      </c>
      <c r="L70" s="53" t="s">
        <v>80</v>
      </c>
      <c r="M70" s="53" t="s">
        <v>80</v>
      </c>
      <c r="N70" s="53" t="s">
        <v>80</v>
      </c>
      <c r="O70" s="53" t="s">
        <v>80</v>
      </c>
      <c r="P70" s="53" t="s">
        <v>374</v>
      </c>
      <c r="Q70" s="52">
        <v>0.05</v>
      </c>
      <c r="R70" s="52">
        <f>+Q70*Q69</f>
        <v>2.5000000000000005E-3</v>
      </c>
      <c r="S70" s="53">
        <v>1</v>
      </c>
      <c r="T70" s="53" t="s">
        <v>84</v>
      </c>
      <c r="U70" s="53" t="s">
        <v>375</v>
      </c>
      <c r="V70" s="23">
        <v>45078</v>
      </c>
      <c r="W70" s="23">
        <v>45138</v>
      </c>
      <c r="X70" s="53" t="s">
        <v>105</v>
      </c>
      <c r="Y70" s="49" t="s">
        <v>202</v>
      </c>
      <c r="Z70" s="59" t="s">
        <v>100</v>
      </c>
      <c r="AA70" s="60">
        <v>1</v>
      </c>
      <c r="AB70" s="60" t="s">
        <v>376</v>
      </c>
      <c r="AC70" s="69">
        <v>45103</v>
      </c>
      <c r="AD70" s="60">
        <v>1</v>
      </c>
      <c r="AE70" s="60" t="s">
        <v>329</v>
      </c>
      <c r="AF70" s="69">
        <v>45103</v>
      </c>
      <c r="AG70" s="60" t="s">
        <v>79</v>
      </c>
      <c r="AH70" s="60">
        <v>1</v>
      </c>
      <c r="AI70" s="52">
        <f t="shared" si="36"/>
        <v>2.5000000000000005E-3</v>
      </c>
      <c r="AJ70" s="52">
        <f t="shared" ref="AJ70:AJ72" si="130">+AI70/R70</f>
        <v>1</v>
      </c>
      <c r="AK70" s="52"/>
      <c r="AL70" s="239" t="str">
        <f t="shared" si="57"/>
        <v/>
      </c>
      <c r="AM70" s="239" t="str">
        <f t="shared" si="58"/>
        <v/>
      </c>
      <c r="AN70" s="239" t="str">
        <f t="shared" si="59"/>
        <v/>
      </c>
      <c r="AO70" s="239" t="str">
        <f t="shared" si="60"/>
        <v/>
      </c>
      <c r="AP70" s="239" t="str">
        <f t="shared" si="61"/>
        <v/>
      </c>
      <c r="AQ70" s="239" t="str">
        <f t="shared" si="62"/>
        <v/>
      </c>
      <c r="AR70" s="239" t="str">
        <f t="shared" si="63"/>
        <v/>
      </c>
      <c r="AS70" s="239" t="str">
        <f t="shared" si="64"/>
        <v/>
      </c>
      <c r="AT70" s="239" t="str">
        <f t="shared" si="65"/>
        <v/>
      </c>
      <c r="AU70" s="239" t="str">
        <f t="shared" si="37"/>
        <v/>
      </c>
      <c r="AV70" s="239" t="str">
        <f t="shared" si="38"/>
        <v/>
      </c>
      <c r="AW70" s="239" t="str">
        <f t="shared" si="39"/>
        <v/>
      </c>
      <c r="AX70" s="239" t="str">
        <f t="shared" si="40"/>
        <v/>
      </c>
      <c r="AY70" s="239" t="str">
        <f t="shared" si="41"/>
        <v/>
      </c>
      <c r="AZ70" s="239" t="str">
        <f t="shared" si="42"/>
        <v/>
      </c>
      <c r="BA70" s="239" t="str">
        <f t="shared" si="43"/>
        <v/>
      </c>
      <c r="BB70" s="239" t="str">
        <f t="shared" si="44"/>
        <v/>
      </c>
      <c r="BC70" s="239" t="str">
        <f t="shared" si="45"/>
        <v/>
      </c>
      <c r="BD70" s="239" t="str">
        <f t="shared" si="46"/>
        <v/>
      </c>
      <c r="BE70" s="239" t="str">
        <f t="shared" si="47"/>
        <v/>
      </c>
      <c r="BF70" s="239" t="str">
        <f t="shared" si="48"/>
        <v/>
      </c>
      <c r="BG70" s="239" t="str">
        <f t="shared" si="49"/>
        <v/>
      </c>
      <c r="BH70" s="239" t="str">
        <f t="shared" si="50"/>
        <v/>
      </c>
      <c r="BI70" s="239" t="str">
        <f t="shared" si="51"/>
        <v/>
      </c>
      <c r="BJ70" s="239" t="str">
        <f t="shared" si="52"/>
        <v/>
      </c>
      <c r="BK70" s="239" t="str">
        <f t="shared" si="53"/>
        <v/>
      </c>
      <c r="BL70" s="239" t="str">
        <f t="shared" si="54"/>
        <v/>
      </c>
      <c r="BN70" s="239" t="str">
        <f t="shared" si="66"/>
        <v/>
      </c>
      <c r="BO70" s="239" t="str">
        <f t="shared" si="67"/>
        <v/>
      </c>
      <c r="BP70" s="239" t="str">
        <f t="shared" si="68"/>
        <v/>
      </c>
      <c r="BQ70" s="239" t="str">
        <f t="shared" si="69"/>
        <v/>
      </c>
      <c r="BR70" s="239" t="str">
        <f t="shared" si="70"/>
        <v/>
      </c>
      <c r="BS70" s="239" t="str">
        <f t="shared" si="71"/>
        <v/>
      </c>
      <c r="BT70" s="239" t="str">
        <f t="shared" si="72"/>
        <v/>
      </c>
      <c r="BU70" s="239" t="str">
        <f t="shared" si="73"/>
        <v/>
      </c>
      <c r="BV70" s="239" t="str">
        <f t="shared" si="74"/>
        <v/>
      </c>
      <c r="BW70" s="239" t="str">
        <f t="shared" si="75"/>
        <v/>
      </c>
      <c r="BX70" s="239" t="str">
        <f t="shared" si="76"/>
        <v/>
      </c>
      <c r="BY70" s="239" t="str">
        <f t="shared" si="77"/>
        <v/>
      </c>
      <c r="BZ70" s="239" t="str">
        <f t="shared" si="78"/>
        <v/>
      </c>
      <c r="CA70" s="239" t="str">
        <f t="shared" si="79"/>
        <v/>
      </c>
      <c r="CB70" s="239" t="str">
        <f t="shared" si="80"/>
        <v/>
      </c>
      <c r="CC70" s="239" t="str">
        <f t="shared" si="81"/>
        <v/>
      </c>
      <c r="CD70" s="239" t="str">
        <f t="shared" si="82"/>
        <v/>
      </c>
      <c r="CE70" s="239" t="str">
        <f t="shared" si="83"/>
        <v/>
      </c>
      <c r="CF70" s="239" t="str">
        <f t="shared" si="84"/>
        <v/>
      </c>
      <c r="CG70" s="239" t="str">
        <f t="shared" si="85"/>
        <v/>
      </c>
      <c r="CH70" s="239" t="str">
        <f t="shared" si="86"/>
        <v/>
      </c>
      <c r="CI70" s="239" t="str">
        <f t="shared" si="87"/>
        <v/>
      </c>
      <c r="CJ70" s="239" t="str">
        <f t="shared" si="88"/>
        <v/>
      </c>
      <c r="CK70" s="239" t="str">
        <f t="shared" si="89"/>
        <v/>
      </c>
      <c r="CL70" s="239" t="str">
        <f t="shared" si="90"/>
        <v/>
      </c>
      <c r="CM70" s="239" t="str">
        <f t="shared" si="91"/>
        <v/>
      </c>
      <c r="CN70" s="239" t="str">
        <f t="shared" si="92"/>
        <v/>
      </c>
      <c r="CP70" s="239" t="str">
        <f t="shared" si="93"/>
        <v/>
      </c>
      <c r="CQ70" s="239" t="str">
        <f t="shared" si="94"/>
        <v/>
      </c>
      <c r="CR70" s="239" t="str">
        <f t="shared" si="95"/>
        <v/>
      </c>
      <c r="CS70" s="239" t="str">
        <f t="shared" si="96"/>
        <v/>
      </c>
      <c r="CT70" s="239" t="str">
        <f t="shared" si="97"/>
        <v/>
      </c>
      <c r="CU70" s="239" t="str">
        <f t="shared" si="98"/>
        <v/>
      </c>
      <c r="CV70" s="239" t="str">
        <f t="shared" si="99"/>
        <v/>
      </c>
      <c r="CW70" s="239" t="str">
        <f t="shared" si="100"/>
        <v/>
      </c>
      <c r="CX70" s="239" t="str">
        <f t="shared" si="101"/>
        <v/>
      </c>
      <c r="CY70" s="239" t="str">
        <f t="shared" si="102"/>
        <v/>
      </c>
      <c r="CZ70" s="239" t="str">
        <f t="shared" si="103"/>
        <v/>
      </c>
      <c r="DA70" s="239" t="str">
        <f t="shared" si="104"/>
        <v/>
      </c>
      <c r="DB70" s="239" t="str">
        <f t="shared" si="105"/>
        <v/>
      </c>
      <c r="DC70" s="239" t="str">
        <f t="shared" si="106"/>
        <v/>
      </c>
      <c r="DD70" s="239" t="str">
        <f t="shared" si="107"/>
        <v/>
      </c>
      <c r="DE70" s="239" t="str">
        <f t="shared" si="108"/>
        <v/>
      </c>
      <c r="DF70" s="239" t="str">
        <f t="shared" si="109"/>
        <v/>
      </c>
      <c r="DG70" s="239" t="str">
        <f t="shared" si="110"/>
        <v/>
      </c>
      <c r="DH70" s="239" t="str">
        <f t="shared" si="111"/>
        <v/>
      </c>
      <c r="DI70" s="239" t="str">
        <f t="shared" si="112"/>
        <v/>
      </c>
      <c r="DJ70" s="239" t="str">
        <f t="shared" si="113"/>
        <v/>
      </c>
      <c r="DK70" s="239" t="str">
        <f t="shared" si="114"/>
        <v/>
      </c>
      <c r="DL70" s="239" t="str">
        <f t="shared" si="115"/>
        <v/>
      </c>
      <c r="DM70" s="239" t="str">
        <f t="shared" si="116"/>
        <v/>
      </c>
      <c r="DN70" s="239" t="str">
        <f t="shared" si="117"/>
        <v/>
      </c>
      <c r="DO70" s="239" t="str">
        <f t="shared" si="118"/>
        <v/>
      </c>
      <c r="DP70" s="239" t="str">
        <f t="shared" si="119"/>
        <v/>
      </c>
    </row>
    <row r="71" spans="1:120" ht="35.25" hidden="1" customHeight="1" x14ac:dyDescent="0.25">
      <c r="A71" s="53" t="s">
        <v>4514</v>
      </c>
      <c r="B71" s="53">
        <v>20</v>
      </c>
      <c r="C71" s="53" t="s">
        <v>43</v>
      </c>
      <c r="D71" s="53" t="s">
        <v>294</v>
      </c>
      <c r="E71" s="53">
        <v>2</v>
      </c>
      <c r="F71" s="53" t="s">
        <v>377</v>
      </c>
      <c r="G71" s="53" t="str">
        <f t="shared" si="56"/>
        <v>20-6</v>
      </c>
      <c r="H71" s="53" t="s">
        <v>94</v>
      </c>
      <c r="I71" s="53" t="s">
        <v>80</v>
      </c>
      <c r="J71" s="53" t="s">
        <v>80</v>
      </c>
      <c r="K71" s="53" t="s">
        <v>80</v>
      </c>
      <c r="L71" s="53" t="s">
        <v>80</v>
      </c>
      <c r="M71" s="53" t="s">
        <v>80</v>
      </c>
      <c r="N71" s="53" t="s">
        <v>80</v>
      </c>
      <c r="O71" s="53" t="s">
        <v>80</v>
      </c>
      <c r="P71" s="53" t="s">
        <v>378</v>
      </c>
      <c r="Q71" s="52">
        <v>0.1</v>
      </c>
      <c r="R71" s="52">
        <f>+Q71*Q69</f>
        <v>5.000000000000001E-3</v>
      </c>
      <c r="S71" s="53">
        <v>1</v>
      </c>
      <c r="T71" s="53" t="s">
        <v>84</v>
      </c>
      <c r="U71" s="53" t="s">
        <v>379</v>
      </c>
      <c r="V71" s="23">
        <v>45139</v>
      </c>
      <c r="W71" s="23">
        <v>45169</v>
      </c>
      <c r="X71" s="53" t="s">
        <v>105</v>
      </c>
      <c r="Y71" s="49" t="s">
        <v>202</v>
      </c>
      <c r="Z71" s="59" t="s">
        <v>100</v>
      </c>
      <c r="AA71" s="60">
        <v>1</v>
      </c>
      <c r="AB71" s="60" t="s">
        <v>380</v>
      </c>
      <c r="AC71" s="69">
        <v>45138</v>
      </c>
      <c r="AD71" s="60">
        <v>1</v>
      </c>
      <c r="AE71" s="60" t="s">
        <v>381</v>
      </c>
      <c r="AF71" s="69">
        <v>45069</v>
      </c>
      <c r="AG71" s="57" t="s">
        <v>79</v>
      </c>
      <c r="AH71" s="57">
        <v>1</v>
      </c>
      <c r="AI71" s="52">
        <f t="shared" si="36"/>
        <v>5.000000000000001E-3</v>
      </c>
      <c r="AJ71" s="52">
        <f t="shared" si="130"/>
        <v>1</v>
      </c>
      <c r="AK71" s="52"/>
      <c r="AL71" s="239" t="str">
        <f t="shared" si="57"/>
        <v/>
      </c>
      <c r="AM71" s="239" t="str">
        <f t="shared" si="58"/>
        <v/>
      </c>
      <c r="AN71" s="239" t="str">
        <f t="shared" si="59"/>
        <v/>
      </c>
      <c r="AO71" s="239" t="str">
        <f t="shared" si="60"/>
        <v/>
      </c>
      <c r="AP71" s="239" t="str">
        <f t="shared" si="61"/>
        <v/>
      </c>
      <c r="AQ71" s="239" t="str">
        <f t="shared" si="62"/>
        <v/>
      </c>
      <c r="AR71" s="239" t="str">
        <f t="shared" si="63"/>
        <v/>
      </c>
      <c r="AS71" s="239" t="str">
        <f t="shared" si="64"/>
        <v/>
      </c>
      <c r="AT71" s="239" t="str">
        <f t="shared" si="65"/>
        <v/>
      </c>
      <c r="AU71" s="239" t="str">
        <f t="shared" si="37"/>
        <v/>
      </c>
      <c r="AV71" s="239" t="str">
        <f t="shared" si="38"/>
        <v/>
      </c>
      <c r="AW71" s="239" t="str">
        <f t="shared" si="39"/>
        <v/>
      </c>
      <c r="AX71" s="239" t="str">
        <f t="shared" si="40"/>
        <v/>
      </c>
      <c r="AY71" s="239" t="str">
        <f t="shared" si="41"/>
        <v/>
      </c>
      <c r="AZ71" s="239" t="str">
        <f t="shared" si="42"/>
        <v/>
      </c>
      <c r="BA71" s="239" t="str">
        <f t="shared" si="43"/>
        <v/>
      </c>
      <c r="BB71" s="239" t="str">
        <f t="shared" si="44"/>
        <v/>
      </c>
      <c r="BC71" s="239" t="str">
        <f t="shared" si="45"/>
        <v/>
      </c>
      <c r="BD71" s="239" t="str">
        <f t="shared" si="46"/>
        <v/>
      </c>
      <c r="BE71" s="239" t="str">
        <f t="shared" si="47"/>
        <v/>
      </c>
      <c r="BF71" s="239" t="str">
        <f t="shared" si="48"/>
        <v/>
      </c>
      <c r="BG71" s="239" t="str">
        <f t="shared" si="49"/>
        <v/>
      </c>
      <c r="BH71" s="239" t="str">
        <f t="shared" si="50"/>
        <v/>
      </c>
      <c r="BI71" s="239" t="str">
        <f t="shared" si="51"/>
        <v/>
      </c>
      <c r="BJ71" s="239" t="str">
        <f t="shared" si="52"/>
        <v/>
      </c>
      <c r="BK71" s="239" t="str">
        <f t="shared" si="53"/>
        <v/>
      </c>
      <c r="BL71" s="239" t="str">
        <f t="shared" si="54"/>
        <v/>
      </c>
      <c r="BN71" s="239" t="str">
        <f t="shared" si="66"/>
        <v/>
      </c>
      <c r="BO71" s="239" t="str">
        <f t="shared" si="67"/>
        <v/>
      </c>
      <c r="BP71" s="239" t="str">
        <f t="shared" si="68"/>
        <v/>
      </c>
      <c r="BQ71" s="239" t="str">
        <f t="shared" si="69"/>
        <v/>
      </c>
      <c r="BR71" s="239" t="str">
        <f t="shared" si="70"/>
        <v/>
      </c>
      <c r="BS71" s="239" t="str">
        <f t="shared" si="71"/>
        <v/>
      </c>
      <c r="BT71" s="239" t="str">
        <f t="shared" si="72"/>
        <v/>
      </c>
      <c r="BU71" s="239" t="str">
        <f t="shared" si="73"/>
        <v/>
      </c>
      <c r="BV71" s="239" t="str">
        <f t="shared" si="74"/>
        <v/>
      </c>
      <c r="BW71" s="239" t="str">
        <f t="shared" si="75"/>
        <v/>
      </c>
      <c r="BX71" s="239" t="str">
        <f t="shared" si="76"/>
        <v/>
      </c>
      <c r="BY71" s="239" t="str">
        <f t="shared" si="77"/>
        <v/>
      </c>
      <c r="BZ71" s="239" t="str">
        <f t="shared" si="78"/>
        <v/>
      </c>
      <c r="CA71" s="239" t="str">
        <f t="shared" si="79"/>
        <v/>
      </c>
      <c r="CB71" s="239" t="str">
        <f t="shared" si="80"/>
        <v/>
      </c>
      <c r="CC71" s="239" t="str">
        <f t="shared" si="81"/>
        <v/>
      </c>
      <c r="CD71" s="239" t="str">
        <f t="shared" si="82"/>
        <v/>
      </c>
      <c r="CE71" s="239" t="str">
        <f t="shared" si="83"/>
        <v/>
      </c>
      <c r="CF71" s="239" t="str">
        <f t="shared" si="84"/>
        <v/>
      </c>
      <c r="CG71" s="239" t="str">
        <f t="shared" si="85"/>
        <v/>
      </c>
      <c r="CH71" s="239" t="str">
        <f t="shared" si="86"/>
        <v/>
      </c>
      <c r="CI71" s="239" t="str">
        <f t="shared" si="87"/>
        <v/>
      </c>
      <c r="CJ71" s="239" t="str">
        <f t="shared" si="88"/>
        <v/>
      </c>
      <c r="CK71" s="239" t="str">
        <f t="shared" si="89"/>
        <v/>
      </c>
      <c r="CL71" s="239" t="str">
        <f t="shared" si="90"/>
        <v/>
      </c>
      <c r="CM71" s="239" t="str">
        <f t="shared" si="91"/>
        <v/>
      </c>
      <c r="CN71" s="239" t="str">
        <f t="shared" si="92"/>
        <v/>
      </c>
      <c r="CP71" s="239" t="str">
        <f t="shared" si="93"/>
        <v/>
      </c>
      <c r="CQ71" s="239" t="str">
        <f t="shared" si="94"/>
        <v/>
      </c>
      <c r="CR71" s="239" t="str">
        <f t="shared" si="95"/>
        <v/>
      </c>
      <c r="CS71" s="239" t="str">
        <f t="shared" si="96"/>
        <v/>
      </c>
      <c r="CT71" s="239" t="str">
        <f t="shared" si="97"/>
        <v/>
      </c>
      <c r="CU71" s="239" t="str">
        <f t="shared" si="98"/>
        <v/>
      </c>
      <c r="CV71" s="239" t="str">
        <f t="shared" si="99"/>
        <v/>
      </c>
      <c r="CW71" s="239" t="str">
        <f t="shared" si="100"/>
        <v/>
      </c>
      <c r="CX71" s="239" t="str">
        <f t="shared" si="101"/>
        <v/>
      </c>
      <c r="CY71" s="239" t="str">
        <f t="shared" si="102"/>
        <v/>
      </c>
      <c r="CZ71" s="239" t="str">
        <f t="shared" si="103"/>
        <v/>
      </c>
      <c r="DA71" s="239" t="str">
        <f t="shared" si="104"/>
        <v/>
      </c>
      <c r="DB71" s="239" t="str">
        <f t="shared" si="105"/>
        <v/>
      </c>
      <c r="DC71" s="239" t="str">
        <f t="shared" si="106"/>
        <v/>
      </c>
      <c r="DD71" s="239" t="str">
        <f t="shared" si="107"/>
        <v/>
      </c>
      <c r="DE71" s="239" t="str">
        <f t="shared" si="108"/>
        <v/>
      </c>
      <c r="DF71" s="239" t="str">
        <f t="shared" si="109"/>
        <v/>
      </c>
      <c r="DG71" s="239" t="str">
        <f t="shared" si="110"/>
        <v/>
      </c>
      <c r="DH71" s="239" t="str">
        <f t="shared" si="111"/>
        <v/>
      </c>
      <c r="DI71" s="239" t="str">
        <f t="shared" si="112"/>
        <v/>
      </c>
      <c r="DJ71" s="239" t="str">
        <f t="shared" si="113"/>
        <v/>
      </c>
      <c r="DK71" s="239" t="str">
        <f t="shared" si="114"/>
        <v/>
      </c>
      <c r="DL71" s="239" t="str">
        <f t="shared" si="115"/>
        <v/>
      </c>
      <c r="DM71" s="239" t="str">
        <f t="shared" si="116"/>
        <v/>
      </c>
      <c r="DN71" s="239" t="str">
        <f t="shared" si="117"/>
        <v/>
      </c>
      <c r="DO71" s="239" t="str">
        <f t="shared" si="118"/>
        <v/>
      </c>
      <c r="DP71" s="239" t="str">
        <f t="shared" si="119"/>
        <v/>
      </c>
    </row>
    <row r="72" spans="1:120" ht="35.25" hidden="1" customHeight="1" x14ac:dyDescent="0.25">
      <c r="A72" s="53" t="s">
        <v>4514</v>
      </c>
      <c r="B72" s="53">
        <v>20</v>
      </c>
      <c r="C72" s="53" t="s">
        <v>43</v>
      </c>
      <c r="D72" s="53" t="s">
        <v>294</v>
      </c>
      <c r="E72" s="53">
        <v>2</v>
      </c>
      <c r="F72" s="53" t="s">
        <v>382</v>
      </c>
      <c r="G72" s="53" t="str">
        <f t="shared" si="56"/>
        <v>20-6</v>
      </c>
      <c r="H72" s="53" t="s">
        <v>94</v>
      </c>
      <c r="I72" s="53" t="s">
        <v>80</v>
      </c>
      <c r="J72" s="53" t="s">
        <v>80</v>
      </c>
      <c r="K72" s="53" t="s">
        <v>80</v>
      </c>
      <c r="L72" s="53" t="s">
        <v>80</v>
      </c>
      <c r="M72" s="53" t="s">
        <v>80</v>
      </c>
      <c r="N72" s="53" t="s">
        <v>80</v>
      </c>
      <c r="O72" s="53" t="s">
        <v>80</v>
      </c>
      <c r="P72" s="53" t="s">
        <v>383</v>
      </c>
      <c r="Q72" s="52">
        <v>0.2</v>
      </c>
      <c r="R72" s="52">
        <f>+Q72*Q69</f>
        <v>1.0000000000000002E-2</v>
      </c>
      <c r="S72" s="53">
        <v>1</v>
      </c>
      <c r="T72" s="53" t="s">
        <v>84</v>
      </c>
      <c r="U72" s="53" t="s">
        <v>384</v>
      </c>
      <c r="V72" s="23">
        <v>45170</v>
      </c>
      <c r="W72" s="23">
        <v>45198</v>
      </c>
      <c r="X72" s="53" t="s">
        <v>105</v>
      </c>
      <c r="Y72" s="49" t="s">
        <v>202</v>
      </c>
      <c r="Z72" s="59" t="s">
        <v>100</v>
      </c>
      <c r="AA72" s="60">
        <v>1</v>
      </c>
      <c r="AB72" s="60" t="s">
        <v>385</v>
      </c>
      <c r="AC72" s="69">
        <v>45126</v>
      </c>
      <c r="AD72" s="60">
        <v>1</v>
      </c>
      <c r="AE72" s="60" t="s">
        <v>386</v>
      </c>
      <c r="AF72" s="69">
        <v>45126</v>
      </c>
      <c r="AG72" s="57" t="s">
        <v>79</v>
      </c>
      <c r="AH72" s="57">
        <v>1</v>
      </c>
      <c r="AI72" s="52">
        <f t="shared" si="36"/>
        <v>1.0000000000000002E-2</v>
      </c>
      <c r="AJ72" s="52">
        <f t="shared" si="130"/>
        <v>1</v>
      </c>
      <c r="AK72" s="52"/>
      <c r="AL72" s="239" t="str">
        <f t="shared" si="57"/>
        <v/>
      </c>
      <c r="AM72" s="239" t="str">
        <f t="shared" si="58"/>
        <v/>
      </c>
      <c r="AN72" s="239" t="str">
        <f t="shared" si="59"/>
        <v/>
      </c>
      <c r="AO72" s="239" t="str">
        <f t="shared" si="60"/>
        <v/>
      </c>
      <c r="AP72" s="239" t="str">
        <f t="shared" si="61"/>
        <v/>
      </c>
      <c r="AQ72" s="239" t="str">
        <f t="shared" si="62"/>
        <v/>
      </c>
      <c r="AR72" s="239" t="str">
        <f t="shared" si="63"/>
        <v/>
      </c>
      <c r="AS72" s="239" t="str">
        <f t="shared" si="64"/>
        <v/>
      </c>
      <c r="AT72" s="239" t="str">
        <f t="shared" si="65"/>
        <v/>
      </c>
      <c r="AU72" s="239" t="str">
        <f t="shared" si="37"/>
        <v/>
      </c>
      <c r="AV72" s="239" t="str">
        <f t="shared" si="38"/>
        <v/>
      </c>
      <c r="AW72" s="239" t="str">
        <f t="shared" si="39"/>
        <v/>
      </c>
      <c r="AX72" s="239" t="str">
        <f t="shared" si="40"/>
        <v/>
      </c>
      <c r="AY72" s="239" t="str">
        <f t="shared" si="41"/>
        <v/>
      </c>
      <c r="AZ72" s="239" t="str">
        <f t="shared" si="42"/>
        <v/>
      </c>
      <c r="BA72" s="239" t="str">
        <f t="shared" si="43"/>
        <v/>
      </c>
      <c r="BB72" s="239" t="str">
        <f t="shared" si="44"/>
        <v/>
      </c>
      <c r="BC72" s="239" t="str">
        <f t="shared" si="45"/>
        <v/>
      </c>
      <c r="BD72" s="239" t="str">
        <f t="shared" si="46"/>
        <v/>
      </c>
      <c r="BE72" s="239" t="str">
        <f t="shared" si="47"/>
        <v/>
      </c>
      <c r="BF72" s="239" t="str">
        <f t="shared" si="48"/>
        <v/>
      </c>
      <c r="BG72" s="239" t="str">
        <f t="shared" si="49"/>
        <v/>
      </c>
      <c r="BH72" s="239" t="str">
        <f t="shared" si="50"/>
        <v/>
      </c>
      <c r="BI72" s="239" t="str">
        <f t="shared" si="51"/>
        <v/>
      </c>
      <c r="BJ72" s="239" t="str">
        <f t="shared" si="52"/>
        <v/>
      </c>
      <c r="BK72" s="239" t="str">
        <f t="shared" si="53"/>
        <v/>
      </c>
      <c r="BL72" s="239" t="str">
        <f t="shared" si="54"/>
        <v/>
      </c>
      <c r="BN72" s="239" t="str">
        <f t="shared" si="66"/>
        <v/>
      </c>
      <c r="BO72" s="239" t="str">
        <f t="shared" si="67"/>
        <v/>
      </c>
      <c r="BP72" s="239" t="str">
        <f t="shared" si="68"/>
        <v/>
      </c>
      <c r="BQ72" s="239" t="str">
        <f t="shared" si="69"/>
        <v/>
      </c>
      <c r="BR72" s="239" t="str">
        <f t="shared" si="70"/>
        <v/>
      </c>
      <c r="BS72" s="239" t="str">
        <f t="shared" si="71"/>
        <v/>
      </c>
      <c r="BT72" s="239" t="str">
        <f t="shared" si="72"/>
        <v/>
      </c>
      <c r="BU72" s="239" t="str">
        <f t="shared" si="73"/>
        <v/>
      </c>
      <c r="BV72" s="239" t="str">
        <f t="shared" si="74"/>
        <v/>
      </c>
      <c r="BW72" s="239" t="str">
        <f t="shared" si="75"/>
        <v/>
      </c>
      <c r="BX72" s="239" t="str">
        <f t="shared" si="76"/>
        <v/>
      </c>
      <c r="BY72" s="239" t="str">
        <f t="shared" si="77"/>
        <v/>
      </c>
      <c r="BZ72" s="239" t="str">
        <f t="shared" si="78"/>
        <v/>
      </c>
      <c r="CA72" s="239" t="str">
        <f t="shared" si="79"/>
        <v/>
      </c>
      <c r="CB72" s="239" t="str">
        <f t="shared" si="80"/>
        <v/>
      </c>
      <c r="CC72" s="239" t="str">
        <f t="shared" si="81"/>
        <v/>
      </c>
      <c r="CD72" s="239" t="str">
        <f t="shared" si="82"/>
        <v/>
      </c>
      <c r="CE72" s="239" t="str">
        <f t="shared" si="83"/>
        <v/>
      </c>
      <c r="CF72" s="239" t="str">
        <f t="shared" si="84"/>
        <v/>
      </c>
      <c r="CG72" s="239" t="str">
        <f t="shared" si="85"/>
        <v/>
      </c>
      <c r="CH72" s="239" t="str">
        <f t="shared" si="86"/>
        <v/>
      </c>
      <c r="CI72" s="239" t="str">
        <f t="shared" si="87"/>
        <v/>
      </c>
      <c r="CJ72" s="239" t="str">
        <f t="shared" si="88"/>
        <v/>
      </c>
      <c r="CK72" s="239" t="str">
        <f t="shared" si="89"/>
        <v/>
      </c>
      <c r="CL72" s="239" t="str">
        <f t="shared" si="90"/>
        <v/>
      </c>
      <c r="CM72" s="239" t="str">
        <f t="shared" si="91"/>
        <v/>
      </c>
      <c r="CN72" s="239" t="str">
        <f t="shared" si="92"/>
        <v/>
      </c>
      <c r="CP72" s="239" t="str">
        <f t="shared" si="93"/>
        <v/>
      </c>
      <c r="CQ72" s="239" t="str">
        <f t="shared" si="94"/>
        <v/>
      </c>
      <c r="CR72" s="239" t="str">
        <f t="shared" si="95"/>
        <v/>
      </c>
      <c r="CS72" s="239" t="str">
        <f t="shared" si="96"/>
        <v/>
      </c>
      <c r="CT72" s="239" t="str">
        <f t="shared" si="97"/>
        <v/>
      </c>
      <c r="CU72" s="239" t="str">
        <f t="shared" si="98"/>
        <v/>
      </c>
      <c r="CV72" s="239" t="str">
        <f t="shared" si="99"/>
        <v/>
      </c>
      <c r="CW72" s="239" t="str">
        <f t="shared" si="100"/>
        <v/>
      </c>
      <c r="CX72" s="239" t="str">
        <f t="shared" si="101"/>
        <v/>
      </c>
      <c r="CY72" s="239" t="str">
        <f t="shared" si="102"/>
        <v/>
      </c>
      <c r="CZ72" s="239" t="str">
        <f t="shared" si="103"/>
        <v/>
      </c>
      <c r="DA72" s="239" t="str">
        <f t="shared" si="104"/>
        <v/>
      </c>
      <c r="DB72" s="239" t="str">
        <f t="shared" si="105"/>
        <v/>
      </c>
      <c r="DC72" s="239" t="str">
        <f t="shared" si="106"/>
        <v/>
      </c>
      <c r="DD72" s="239" t="str">
        <f t="shared" si="107"/>
        <v/>
      </c>
      <c r="DE72" s="239" t="str">
        <f t="shared" si="108"/>
        <v/>
      </c>
      <c r="DF72" s="239" t="str">
        <f t="shared" si="109"/>
        <v/>
      </c>
      <c r="DG72" s="239" t="str">
        <f t="shared" si="110"/>
        <v/>
      </c>
      <c r="DH72" s="239" t="str">
        <f t="shared" si="111"/>
        <v/>
      </c>
      <c r="DI72" s="239" t="str">
        <f t="shared" si="112"/>
        <v/>
      </c>
      <c r="DJ72" s="239" t="str">
        <f t="shared" si="113"/>
        <v/>
      </c>
      <c r="DK72" s="239" t="str">
        <f t="shared" si="114"/>
        <v/>
      </c>
      <c r="DL72" s="239" t="str">
        <f t="shared" si="115"/>
        <v/>
      </c>
      <c r="DM72" s="239" t="str">
        <f t="shared" si="116"/>
        <v/>
      </c>
      <c r="DN72" s="239" t="str">
        <f t="shared" si="117"/>
        <v/>
      </c>
      <c r="DO72" s="239" t="str">
        <f t="shared" si="118"/>
        <v/>
      </c>
      <c r="DP72" s="239" t="str">
        <f t="shared" si="119"/>
        <v/>
      </c>
    </row>
    <row r="73" spans="1:120" ht="35.25" hidden="1" customHeight="1" x14ac:dyDescent="0.25">
      <c r="A73" s="53" t="s">
        <v>4514</v>
      </c>
      <c r="B73" s="53">
        <v>20</v>
      </c>
      <c r="C73" s="53" t="s">
        <v>43</v>
      </c>
      <c r="D73" s="53" t="s">
        <v>294</v>
      </c>
      <c r="E73" s="53">
        <v>2</v>
      </c>
      <c r="F73" s="53" t="s">
        <v>387</v>
      </c>
      <c r="G73" s="53" t="str">
        <f t="shared" si="56"/>
        <v>20-6</v>
      </c>
      <c r="H73" s="53" t="s">
        <v>102</v>
      </c>
      <c r="I73" s="53" t="s">
        <v>80</v>
      </c>
      <c r="J73" s="53" t="s">
        <v>80</v>
      </c>
      <c r="K73" s="53" t="s">
        <v>80</v>
      </c>
      <c r="L73" s="53" t="s">
        <v>80</v>
      </c>
      <c r="M73" s="53" t="s">
        <v>80</v>
      </c>
      <c r="N73" s="53" t="s">
        <v>80</v>
      </c>
      <c r="O73" s="53" t="s">
        <v>80</v>
      </c>
      <c r="P73" s="53" t="s">
        <v>388</v>
      </c>
      <c r="Q73" s="52">
        <v>0</v>
      </c>
      <c r="R73" s="52">
        <f>+Q73*Q69</f>
        <v>0</v>
      </c>
      <c r="S73" s="53">
        <v>1</v>
      </c>
      <c r="T73" s="53" t="s">
        <v>84</v>
      </c>
      <c r="U73" s="53" t="s">
        <v>389</v>
      </c>
      <c r="V73" s="23">
        <v>45201</v>
      </c>
      <c r="W73" s="23">
        <v>45230</v>
      </c>
      <c r="X73" s="53" t="s">
        <v>390</v>
      </c>
      <c r="Y73" s="49" t="s">
        <v>87</v>
      </c>
      <c r="Z73" s="59" t="s">
        <v>100</v>
      </c>
      <c r="AA73" s="52">
        <v>1</v>
      </c>
      <c r="AB73" s="23" t="s">
        <v>391</v>
      </c>
      <c r="AC73" s="23">
        <v>45230</v>
      </c>
      <c r="AD73" s="52">
        <v>1</v>
      </c>
      <c r="AE73" s="23" t="s">
        <v>333</v>
      </c>
      <c r="AF73" s="23">
        <v>45230</v>
      </c>
      <c r="AG73" s="52" t="s">
        <v>79</v>
      </c>
      <c r="AH73" s="194">
        <v>1</v>
      </c>
      <c r="AI73" s="52">
        <f t="shared" ref="AI73:AI136" si="131">+IF(H73="Producto",AD73*Q73,AD73*R73)</f>
        <v>0</v>
      </c>
      <c r="AJ73" s="52"/>
      <c r="AK73" s="52"/>
      <c r="AL73" s="239" t="str">
        <f t="shared" si="57"/>
        <v/>
      </c>
      <c r="AM73" s="239" t="str">
        <f t="shared" si="58"/>
        <v/>
      </c>
      <c r="AN73" s="239" t="str">
        <f t="shared" si="59"/>
        <v/>
      </c>
      <c r="AO73" s="239" t="str">
        <f t="shared" si="60"/>
        <v/>
      </c>
      <c r="AP73" s="239" t="str">
        <f t="shared" si="61"/>
        <v/>
      </c>
      <c r="AQ73" s="239" t="str">
        <f t="shared" si="62"/>
        <v/>
      </c>
      <c r="AR73" s="239" t="str">
        <f t="shared" si="63"/>
        <v/>
      </c>
      <c r="AS73" s="239" t="str">
        <f t="shared" si="64"/>
        <v/>
      </c>
      <c r="AT73" s="239" t="str">
        <f t="shared" si="65"/>
        <v/>
      </c>
      <c r="AU73" s="239" t="str">
        <f t="shared" ref="AU73:AU136" si="132">IF(AU$8=$C73,"",IF($H73="Producto","",IF(ISNUMBER(FIND(AU$8,$X73,1)),AD73,"")))</f>
        <v/>
      </c>
      <c r="AV73" s="239">
        <f t="shared" ref="AV73:AV136" si="133">IF(AV$8=$C73,"",IF($H73="Producto","",IF(ISNUMBER(FIND(AV$8,$X73,1)),AD73,"")))</f>
        <v>1</v>
      </c>
      <c r="AW73" s="239" t="str">
        <f t="shared" ref="AW73:AW136" si="134">IF(AW$8=$C73,"",IF($H73="Producto","",IF(ISNUMBER(FIND(AW$8,$X73,1)),AD73,"")))</f>
        <v/>
      </c>
      <c r="AX73" s="239" t="str">
        <f t="shared" ref="AX73:AX136" si="135">IF(AX$8=$C73,"",IF($H73="Producto","",IF(ISNUMBER(FIND(AX$8,$X73,1)),AD73,"")))</f>
        <v/>
      </c>
      <c r="AY73" s="239" t="str">
        <f t="shared" ref="AY73:AY136" si="136">IF(AY$8=$C73,"",IF($H73="Producto","",IF(ISNUMBER(FIND(AY$8,$X73,1)),AD73,"")))</f>
        <v/>
      </c>
      <c r="AZ73" s="239" t="str">
        <f t="shared" ref="AZ73:AZ136" si="137">IF(AZ$8=$C73,"",IF($H73="Producto","",IF(ISNUMBER(FIND(AZ$8,$X73,1)),AD73,"")))</f>
        <v/>
      </c>
      <c r="BA73" s="239" t="str">
        <f t="shared" ref="BA73:BA136" si="138">IF(BA$8=$C73,"",IF($H73="Producto","",IF(ISNUMBER(FIND(BA$8,$X73,1)),AD73,"")))</f>
        <v/>
      </c>
      <c r="BB73" s="239" t="str">
        <f t="shared" ref="BB73:BB136" si="139">IF(BB$8=$C73,"",IF($H73="Producto","",IF(ISNUMBER(FIND(BB$8,$X73,1)),AD73,"")))</f>
        <v/>
      </c>
      <c r="BC73" s="239" t="str">
        <f t="shared" ref="BC73:BC136" si="140">IF(BC$8=$C73,"",IF($H73="Producto","",IF(ISNUMBER(FIND(BC$8,$X73,1)),AD73,"")))</f>
        <v/>
      </c>
      <c r="BD73" s="239" t="str">
        <f t="shared" ref="BD73:BD136" si="141">IF(BD$8=$C73,"",IF($H73="Producto","",IF(ISNUMBER(FIND(BD$8,$X73,1)),AD73,"")))</f>
        <v/>
      </c>
      <c r="BE73" s="239" t="str">
        <f t="shared" ref="BE73:BE136" si="142">IF(BE$8=$C73,"",IF($H73="Producto","",IF(ISNUMBER(FIND(BE$8,$X73,1)),AD73,"")))</f>
        <v/>
      </c>
      <c r="BF73" s="239" t="str">
        <f t="shared" ref="BF73:BF136" si="143">IF(BF$8=$C73,"",IF($H73="Producto","",IF(ISNUMBER(FIND(BF$8,$X73,1)),AD73,"")))</f>
        <v/>
      </c>
      <c r="BG73" s="239" t="str">
        <f t="shared" ref="BG73:BG136" si="144">IF(BG$8=$C73,"",IF($H73="Producto","",IF(ISNUMBER(FIND(BG$8,$X73,1)),AD73,"")))</f>
        <v/>
      </c>
      <c r="BH73" s="239" t="str">
        <f t="shared" ref="BH73:BH136" si="145">IF(BH$8=$C73,"",IF($H73="Producto","",IF(ISNUMBER(FIND(BH$8,$X73,1)),AD73,"")))</f>
        <v/>
      </c>
      <c r="BI73" s="239" t="str">
        <f t="shared" ref="BI73:BI136" si="146">IF(BI$8=$C73,"",IF($H73="Producto","",IF(ISNUMBER(FIND(BI$8,$X73,1)),AD73,"")))</f>
        <v/>
      </c>
      <c r="BJ73" s="239" t="str">
        <f t="shared" ref="BJ73:BJ136" si="147">IF(BJ$8=$C73,"",IF($H73="Producto","",IF(ISNUMBER(FIND(BJ$8,$X73,1)),AD73,"")))</f>
        <v/>
      </c>
      <c r="BK73" s="239" t="str">
        <f t="shared" ref="BK73:BK136" si="148">IF(BK$8=$C73,"",IF($H73="Producto","",IF(ISNUMBER(FIND(BK$8,$X73,1)),AD73,"")))</f>
        <v/>
      </c>
      <c r="BL73" s="239" t="str">
        <f t="shared" ref="BL73:BL136" si="149">IF(BL$8=$C73,"",IF($H73="Producto","",IF(ISNUMBER(FIND(BL$8,$X73,1)),AD73,"")))</f>
        <v/>
      </c>
      <c r="BN73" s="239" t="str">
        <f t="shared" si="66"/>
        <v/>
      </c>
      <c r="BO73" s="239" t="str">
        <f t="shared" si="67"/>
        <v/>
      </c>
      <c r="BP73" s="239" t="str">
        <f t="shared" si="68"/>
        <v/>
      </c>
      <c r="BQ73" s="239" t="str">
        <f t="shared" si="69"/>
        <v/>
      </c>
      <c r="BR73" s="239" t="str">
        <f t="shared" si="70"/>
        <v/>
      </c>
      <c r="BS73" s="239" t="str">
        <f t="shared" si="71"/>
        <v/>
      </c>
      <c r="BT73" s="239" t="str">
        <f t="shared" si="72"/>
        <v/>
      </c>
      <c r="BU73" s="239" t="str">
        <f t="shared" si="73"/>
        <v/>
      </c>
      <c r="BV73" s="239" t="str">
        <f t="shared" si="74"/>
        <v/>
      </c>
      <c r="BW73" s="239" t="str">
        <f t="shared" si="75"/>
        <v/>
      </c>
      <c r="BX73" s="239">
        <f t="shared" si="76"/>
        <v>1</v>
      </c>
      <c r="BY73" s="239" t="str">
        <f t="shared" si="77"/>
        <v/>
      </c>
      <c r="BZ73" s="239" t="str">
        <f t="shared" si="78"/>
        <v/>
      </c>
      <c r="CA73" s="239" t="str">
        <f t="shared" si="79"/>
        <v/>
      </c>
      <c r="CB73" s="239" t="str">
        <f t="shared" si="80"/>
        <v/>
      </c>
      <c r="CC73" s="239" t="str">
        <f t="shared" si="81"/>
        <v/>
      </c>
      <c r="CD73" s="239" t="str">
        <f t="shared" si="82"/>
        <v/>
      </c>
      <c r="CE73" s="239" t="str">
        <f t="shared" si="83"/>
        <v/>
      </c>
      <c r="CF73" s="239" t="str">
        <f t="shared" si="84"/>
        <v/>
      </c>
      <c r="CG73" s="239" t="str">
        <f t="shared" si="85"/>
        <v/>
      </c>
      <c r="CH73" s="239" t="str">
        <f t="shared" si="86"/>
        <v/>
      </c>
      <c r="CI73" s="239" t="str">
        <f t="shared" si="87"/>
        <v/>
      </c>
      <c r="CJ73" s="239" t="str">
        <f t="shared" si="88"/>
        <v/>
      </c>
      <c r="CK73" s="239" t="str">
        <f t="shared" si="89"/>
        <v/>
      </c>
      <c r="CL73" s="239" t="str">
        <f t="shared" si="90"/>
        <v/>
      </c>
      <c r="CM73" s="239" t="str">
        <f t="shared" si="91"/>
        <v/>
      </c>
      <c r="CN73" s="239" t="str">
        <f t="shared" si="92"/>
        <v/>
      </c>
      <c r="CP73" s="239" t="str">
        <f t="shared" si="93"/>
        <v/>
      </c>
      <c r="CQ73" s="239" t="str">
        <f t="shared" si="94"/>
        <v/>
      </c>
      <c r="CR73" s="239" t="str">
        <f t="shared" si="95"/>
        <v/>
      </c>
      <c r="CS73" s="239" t="str">
        <f t="shared" si="96"/>
        <v/>
      </c>
      <c r="CT73" s="239" t="str">
        <f t="shared" si="97"/>
        <v/>
      </c>
      <c r="CU73" s="239" t="str">
        <f t="shared" si="98"/>
        <v/>
      </c>
      <c r="CV73" s="239" t="str">
        <f t="shared" si="99"/>
        <v/>
      </c>
      <c r="CW73" s="239" t="str">
        <f t="shared" si="100"/>
        <v/>
      </c>
      <c r="CX73" s="239" t="str">
        <f t="shared" si="101"/>
        <v/>
      </c>
      <c r="CY73" s="239" t="str">
        <f t="shared" si="102"/>
        <v/>
      </c>
      <c r="CZ73" s="239" t="str">
        <f t="shared" si="103"/>
        <v>4to Trimestre</v>
      </c>
      <c r="DA73" s="239" t="str">
        <f t="shared" si="104"/>
        <v/>
      </c>
      <c r="DB73" s="239" t="str">
        <f t="shared" si="105"/>
        <v/>
      </c>
      <c r="DC73" s="239" t="str">
        <f t="shared" si="106"/>
        <v/>
      </c>
      <c r="DD73" s="239" t="str">
        <f t="shared" si="107"/>
        <v/>
      </c>
      <c r="DE73" s="239" t="str">
        <f t="shared" si="108"/>
        <v/>
      </c>
      <c r="DF73" s="239" t="str">
        <f t="shared" si="109"/>
        <v/>
      </c>
      <c r="DG73" s="239" t="str">
        <f t="shared" si="110"/>
        <v/>
      </c>
      <c r="DH73" s="239" t="str">
        <f t="shared" si="111"/>
        <v/>
      </c>
      <c r="DI73" s="239" t="str">
        <f t="shared" si="112"/>
        <v/>
      </c>
      <c r="DJ73" s="239" t="str">
        <f t="shared" si="113"/>
        <v/>
      </c>
      <c r="DK73" s="239" t="str">
        <f t="shared" si="114"/>
        <v/>
      </c>
      <c r="DL73" s="239" t="str">
        <f t="shared" si="115"/>
        <v/>
      </c>
      <c r="DM73" s="239" t="str">
        <f t="shared" si="116"/>
        <v/>
      </c>
      <c r="DN73" s="239" t="str">
        <f t="shared" si="117"/>
        <v/>
      </c>
      <c r="DO73" s="239" t="str">
        <f t="shared" si="118"/>
        <v/>
      </c>
      <c r="DP73" s="239" t="str">
        <f t="shared" si="119"/>
        <v/>
      </c>
    </row>
    <row r="74" spans="1:120" ht="35.25" hidden="1" customHeight="1" x14ac:dyDescent="0.25">
      <c r="A74" s="53" t="s">
        <v>4514</v>
      </c>
      <c r="B74" s="53">
        <v>20</v>
      </c>
      <c r="C74" s="53" t="s">
        <v>43</v>
      </c>
      <c r="D74" s="53" t="s">
        <v>294</v>
      </c>
      <c r="E74" s="53">
        <v>2</v>
      </c>
      <c r="F74" s="53" t="s">
        <v>392</v>
      </c>
      <c r="G74" s="53" t="str">
        <f t="shared" ref="G74:G137" si="150">+IF(H74="Producto",F74,IF(H74="Producto Act Compartidas",F74,G73))</f>
        <v>20-6</v>
      </c>
      <c r="H74" s="53" t="s">
        <v>94</v>
      </c>
      <c r="I74" s="53" t="s">
        <v>80</v>
      </c>
      <c r="J74" s="53" t="s">
        <v>80</v>
      </c>
      <c r="K74" s="53" t="s">
        <v>80</v>
      </c>
      <c r="L74" s="53" t="s">
        <v>80</v>
      </c>
      <c r="M74" s="53" t="s">
        <v>80</v>
      </c>
      <c r="N74" s="53" t="s">
        <v>80</v>
      </c>
      <c r="O74" s="53" t="s">
        <v>80</v>
      </c>
      <c r="P74" s="53" t="s">
        <v>393</v>
      </c>
      <c r="Q74" s="52">
        <v>0.65</v>
      </c>
      <c r="R74" s="52">
        <f>+Q74*Q69</f>
        <v>3.2500000000000001E-2</v>
      </c>
      <c r="S74" s="53">
        <v>1</v>
      </c>
      <c r="T74" s="53" t="s">
        <v>84</v>
      </c>
      <c r="U74" s="53" t="s">
        <v>394</v>
      </c>
      <c r="V74" s="23">
        <v>45231</v>
      </c>
      <c r="W74" s="23">
        <v>45260</v>
      </c>
      <c r="X74" s="53" t="s">
        <v>395</v>
      </c>
      <c r="Y74" s="49" t="s">
        <v>87</v>
      </c>
      <c r="Z74" s="59" t="s">
        <v>100</v>
      </c>
      <c r="AA74" s="52">
        <v>1</v>
      </c>
      <c r="AB74" s="23" t="s">
        <v>371</v>
      </c>
      <c r="AC74" s="23">
        <v>45190</v>
      </c>
      <c r="AD74" s="52">
        <v>1</v>
      </c>
      <c r="AE74" s="23" t="s">
        <v>333</v>
      </c>
      <c r="AF74" s="23">
        <v>45190</v>
      </c>
      <c r="AG74" s="52" t="s">
        <v>79</v>
      </c>
      <c r="AH74" s="194">
        <v>1</v>
      </c>
      <c r="AI74" s="52">
        <f t="shared" si="131"/>
        <v>3.2500000000000001E-2</v>
      </c>
      <c r="AJ74" s="52">
        <f>+AI74/R74</f>
        <v>1</v>
      </c>
      <c r="AK74" s="52"/>
      <c r="AL74" s="239" t="str">
        <f t="shared" ref="AL74:AL137" si="151">IF(AL$8=$C74,"",IF($H74="Producto","",IF(ISNUMBER(FIND(AL$8,$X74,1)),AD74,"")))</f>
        <v/>
      </c>
      <c r="AM74" s="239" t="str">
        <f t="shared" ref="AM74:AM137" si="152">IF(AM$8=$C74,"",IF($H74="Producto","",IF(ISNUMBER(FIND(AM$8,$X74,1)),AD74,"")))</f>
        <v/>
      </c>
      <c r="AN74" s="239" t="str">
        <f t="shared" ref="AN74:AN137" si="153">IF(AN$8=$C74,"",IF($H74="Producto","",IF(ISNUMBER(FIND(AN$8,$X74,1)),AD74,"")))</f>
        <v/>
      </c>
      <c r="AO74" s="239" t="str">
        <f t="shared" ref="AO74:AO137" si="154">IF(AO$8=$C74,"",IF($H74="Producto","",IF(ISNUMBER(FIND(AO$8,$X74,1)),AD74,"")))</f>
        <v/>
      </c>
      <c r="AP74" s="239" t="str">
        <f t="shared" ref="AP74:AP137" si="155">IF(AP$8=$C74,"",IF($H74="Producto","",IF(ISNUMBER(FIND(AP$8,$X74,1)),AD74,"")))</f>
        <v/>
      </c>
      <c r="AQ74" s="239" t="str">
        <f t="shared" ref="AQ74:AQ137" si="156">IF(AQ$8=$C74,"",IF($H74="Producto","",IF(ISNUMBER(FIND(AQ$8,$X74,1)),AD74,"")))</f>
        <v/>
      </c>
      <c r="AR74" s="239" t="str">
        <f t="shared" ref="AR74:AR137" si="157">IF(AR$8=$C74,"",IF($H74="Producto","",IF(ISNUMBER(FIND(AR$8,$X74,1)),AD74,"")))</f>
        <v/>
      </c>
      <c r="AS74" s="239" t="str">
        <f t="shared" ref="AS74:AS137" si="158">IF(AS$8=$C74,"",IF($H74="Producto","",IF(ISNUMBER(FIND(AS$8,$X74,1)),AD74,"")))</f>
        <v/>
      </c>
      <c r="AT74" s="239" t="str">
        <f t="shared" ref="AT74:AT137" si="159">IF(AT$8=$C74,"",IF($H74="Producto","",IF(ISNUMBER(FIND(AT$8,$X74,1)),AD74,"")))</f>
        <v/>
      </c>
      <c r="AU74" s="239" t="str">
        <f t="shared" si="132"/>
        <v/>
      </c>
      <c r="AV74" s="239">
        <f t="shared" si="133"/>
        <v>1</v>
      </c>
      <c r="AW74" s="239" t="str">
        <f t="shared" si="134"/>
        <v/>
      </c>
      <c r="AX74" s="239" t="str">
        <f t="shared" si="135"/>
        <v/>
      </c>
      <c r="AY74" s="239" t="str">
        <f t="shared" si="136"/>
        <v/>
      </c>
      <c r="AZ74" s="239" t="str">
        <f t="shared" si="137"/>
        <v/>
      </c>
      <c r="BA74" s="239" t="str">
        <f t="shared" si="138"/>
        <v/>
      </c>
      <c r="BB74" s="239" t="str">
        <f t="shared" si="139"/>
        <v/>
      </c>
      <c r="BC74" s="239" t="str">
        <f t="shared" si="140"/>
        <v/>
      </c>
      <c r="BD74" s="239" t="str">
        <f t="shared" si="141"/>
        <v/>
      </c>
      <c r="BE74" s="239" t="str">
        <f t="shared" si="142"/>
        <v/>
      </c>
      <c r="BF74" s="239" t="str">
        <f t="shared" si="143"/>
        <v/>
      </c>
      <c r="BG74" s="239" t="str">
        <f t="shared" si="144"/>
        <v/>
      </c>
      <c r="BH74" s="239" t="str">
        <f t="shared" si="145"/>
        <v/>
      </c>
      <c r="BI74" s="239" t="str">
        <f t="shared" si="146"/>
        <v/>
      </c>
      <c r="BJ74" s="239" t="str">
        <f t="shared" si="147"/>
        <v/>
      </c>
      <c r="BK74" s="239" t="str">
        <f t="shared" si="148"/>
        <v/>
      </c>
      <c r="BL74" s="239" t="str">
        <f t="shared" si="149"/>
        <v/>
      </c>
      <c r="BN74" s="239" t="str">
        <f t="shared" ref="BN74:BN137" si="160">IF(AL$8=$C74,"",IF($H74="Producto","",IF(ISNUMBER(FIND(AL$8,$X74,1)),AH74,"")))</f>
        <v/>
      </c>
      <c r="BO74" s="239" t="str">
        <f t="shared" ref="BO74:BO137" si="161">IF(AM$8=$C74,"",IF($H74="Producto","",IF(ISNUMBER(FIND(AM$8,$X74,1)),AH74,"")))</f>
        <v/>
      </c>
      <c r="BP74" s="239" t="str">
        <f t="shared" ref="BP74:BP137" si="162">IF(AN$8=$C74,"",IF($H74="Producto","",IF(ISNUMBER(FIND(AN$8,$X74,1)),AH74,"")))</f>
        <v/>
      </c>
      <c r="BQ74" s="239" t="str">
        <f t="shared" ref="BQ74:BQ137" si="163">IF(AO$8=$C74,"",IF($H74="Producto","",IF(ISNUMBER(FIND(AO$8,$X74,1)),AH74,"")))</f>
        <v/>
      </c>
      <c r="BR74" s="239" t="str">
        <f t="shared" ref="BR74:BR137" si="164">IF(AP$8=$C74,"",IF($H74="Producto","",IF(ISNUMBER(FIND(AP$8,$X74,1)),AH74,"")))</f>
        <v/>
      </c>
      <c r="BS74" s="239" t="str">
        <f t="shared" ref="BS74:BS137" si="165">IF(AQ$8=$C74,"",IF($H74="Producto","",IF(ISNUMBER(FIND(AQ$8,$X74,1)),AH74,"")))</f>
        <v/>
      </c>
      <c r="BT74" s="239" t="str">
        <f t="shared" ref="BT74:BT137" si="166">IF(AR$8=$C74,"",IF($H74="Producto","",IF(ISNUMBER(FIND(AR$8,$X74,1)),AH74,"")))</f>
        <v/>
      </c>
      <c r="BU74" s="239" t="str">
        <f t="shared" ref="BU74:BU137" si="167">IF(AS$8=$C74,"",IF($H74="Producto","",IF(ISNUMBER(FIND(AS$8,$X74,1)),AH74,"")))</f>
        <v/>
      </c>
      <c r="BV74" s="239" t="str">
        <f t="shared" ref="BV74:BV137" si="168">IF(AT$8=$C74,"",IF($H74="Producto","",IF(ISNUMBER(FIND(AT$8,$X74,1)),AH74,"")))</f>
        <v/>
      </c>
      <c r="BW74" s="239" t="str">
        <f t="shared" ref="BW74:BW137" si="169">IF(AU$8=$C74,"",IF($H74="Producto","",IF(ISNUMBER(FIND(AU$8,$X74,1)),AH74,"")))</f>
        <v/>
      </c>
      <c r="BX74" s="239">
        <f t="shared" ref="BX74:BX137" si="170">IF(AV$8=$C74,"",IF($H74="Producto","",IF(ISNUMBER(FIND(AV$8,$X74,1)),AH74,"")))</f>
        <v>1</v>
      </c>
      <c r="BY74" s="239" t="str">
        <f t="shared" ref="BY74:BY137" si="171">IF(AW$8=$C74,"",IF($H74="Producto","",IF(ISNUMBER(FIND(AW$8,$X74,1)),AH74,"")))</f>
        <v/>
      </c>
      <c r="BZ74" s="239" t="str">
        <f t="shared" ref="BZ74:BZ137" si="172">IF(AX$8=$C74,"",IF($H74="Producto","",IF(ISNUMBER(FIND(AX$8,$X74,1)),AH74,"")))</f>
        <v/>
      </c>
      <c r="CA74" s="239" t="str">
        <f t="shared" ref="CA74:CA137" si="173">IF(AY$8=$C74,"",IF($H74="Producto","",IF(ISNUMBER(FIND(AY$8,$X74,1)),AH74,"")))</f>
        <v/>
      </c>
      <c r="CB74" s="239" t="str">
        <f t="shared" ref="CB74:CB137" si="174">IF(AZ$8=$C74,"",IF($H74="Producto","",IF(ISNUMBER(FIND(AZ$8,$X74,1)),AH74,"")))</f>
        <v/>
      </c>
      <c r="CC74" s="239" t="str">
        <f t="shared" ref="CC74:CC137" si="175">IF(BA$8=$C74,"",IF($H74="Producto","",IF(ISNUMBER(FIND(BA$8,$X74,1)),AH74,"")))</f>
        <v/>
      </c>
      <c r="CD74" s="239" t="str">
        <f t="shared" ref="CD74:CD137" si="176">IF(BB$8=$C74,"",IF($H74="Producto","",IF(ISNUMBER(FIND(BB$8,$X74,1)),AH74,"")))</f>
        <v/>
      </c>
      <c r="CE74" s="239" t="str">
        <f t="shared" ref="CE74:CE137" si="177">IF(BC$8=$C74,"",IF($H74="Producto","",IF(ISNUMBER(FIND(BC$8,$X74,1)),AH74,"")))</f>
        <v/>
      </c>
      <c r="CF74" s="239" t="str">
        <f t="shared" ref="CF74:CF137" si="178">IF(BD$8=$C74,"",IF($H74="Producto","",IF(ISNUMBER(FIND(BD$8,$X74,1)),AH74,"")))</f>
        <v/>
      </c>
      <c r="CG74" s="239" t="str">
        <f t="shared" ref="CG74:CG137" si="179">IF(BE$8=$C74,"",IF($H74="Producto","",IF(ISNUMBER(FIND(BE$8,$X74,1)),AH74,"")))</f>
        <v/>
      </c>
      <c r="CH74" s="239" t="str">
        <f t="shared" ref="CH74:CH137" si="180">IF(BF$8=$C74,"",IF($H74="Producto","",IF(ISNUMBER(FIND(BF$8,$X74,1)),AH74,"")))</f>
        <v/>
      </c>
      <c r="CI74" s="239" t="str">
        <f t="shared" ref="CI74:CI137" si="181">IF(BG$8=$C74,"",IF($H74="Producto","",IF(ISNUMBER(FIND(BG$8,$X74,1)),AH74,"")))</f>
        <v/>
      </c>
      <c r="CJ74" s="239" t="str">
        <f t="shared" ref="CJ74:CJ137" si="182">IF(BH$8=$C74,"",IF($H74="Producto","",IF(ISNUMBER(FIND(BH$8,$X74,1)),AH74,"")))</f>
        <v/>
      </c>
      <c r="CK74" s="239" t="str">
        <f t="shared" ref="CK74:CK137" si="183">IF(BI$8=$C74,"",IF($H74="Producto","",IF(ISNUMBER(FIND(BI$8,$X74,1)),AH74,"")))</f>
        <v/>
      </c>
      <c r="CL74" s="239" t="str">
        <f t="shared" ref="CL74:CL137" si="184">IF(BJ$8=$C74,"",IF($H74="Producto","",IF(ISNUMBER(FIND(BJ$8,$X74,1)),AH74,"")))</f>
        <v/>
      </c>
      <c r="CM74" s="239" t="str">
        <f t="shared" ref="CM74:CM137" si="185">IF(BK$8=$C74,"",IF($H74="Producto","",IF(ISNUMBER(FIND(BK$8,$X74,1)),AH74,"")))</f>
        <v/>
      </c>
      <c r="CN74" s="239" t="str">
        <f t="shared" ref="CN74:CN137" si="186">IF(BL$8=$C74,"",IF($H74="Producto","",IF(ISNUMBER(FIND(BL$8,$X74,1)),AH74,"")))</f>
        <v/>
      </c>
      <c r="CP74" s="239" t="str">
        <f t="shared" ref="CP74:CP137" si="187">IF(AL$8=$C74,"",IF($H74="Producto","",IF(ISNUMBER(FIND(AL$8,$X74,1)),$Y74,"")))</f>
        <v/>
      </c>
      <c r="CQ74" s="239" t="str">
        <f t="shared" ref="CQ74:CQ137" si="188">IF(AM$8=$C74,"",IF($H74="Producto","",IF(ISNUMBER(FIND(AM$8,$X74,1)),$Y74,"")))</f>
        <v/>
      </c>
      <c r="CR74" s="239" t="str">
        <f t="shared" ref="CR74:CR137" si="189">IF(AN$8=$C74,"",IF($H74="Producto","",IF(ISNUMBER(FIND(AN$8,$X74,1)),$Y74,"")))</f>
        <v/>
      </c>
      <c r="CS74" s="239" t="str">
        <f t="shared" ref="CS74:CS137" si="190">IF(AO$8=$C74,"",IF($H74="Producto","",IF(ISNUMBER(FIND(AO$8,$X74,1)),$Y74,"")))</f>
        <v/>
      </c>
      <c r="CT74" s="239" t="str">
        <f t="shared" ref="CT74:CT137" si="191">IF(AP$8=$C74,"",IF($H74="Producto","",IF(ISNUMBER(FIND(AP$8,$X74,1)),$Y74,"")))</f>
        <v/>
      </c>
      <c r="CU74" s="239" t="str">
        <f t="shared" ref="CU74:CU137" si="192">IF(AQ$8=$C74,"",IF($H74="Producto","",IF(ISNUMBER(FIND(AQ$8,$X74,1)),$Y74,"")))</f>
        <v/>
      </c>
      <c r="CV74" s="239" t="str">
        <f t="shared" ref="CV74:CV137" si="193">IF(AR$8=$C74,"",IF($H74="Producto","",IF(ISNUMBER(FIND(AR$8,$X74,1)),$Y74,"")))</f>
        <v/>
      </c>
      <c r="CW74" s="239" t="str">
        <f t="shared" ref="CW74:CW137" si="194">IF(AS$8=$C74,"",IF($H74="Producto","",IF(ISNUMBER(FIND(AS$8,$X74,1)),$Y74,"")))</f>
        <v/>
      </c>
      <c r="CX74" s="239" t="str">
        <f t="shared" ref="CX74:CX137" si="195">IF(AT$8=$C74,"",IF($H74="Producto","",IF(ISNUMBER(FIND(AT$8,$X74,1)),$Y74,"")))</f>
        <v/>
      </c>
      <c r="CY74" s="239" t="str">
        <f t="shared" ref="CY74:CY137" si="196">IF(AU$8=$C74,"",IF($H74="Producto","",IF(ISNUMBER(FIND(AU$8,$X74,1)),$Y74,"")))</f>
        <v/>
      </c>
      <c r="CZ74" s="239" t="str">
        <f t="shared" ref="CZ74:CZ137" si="197">IF(AV$8=$C74,"",IF($H74="Producto","",IF(ISNUMBER(FIND(AV$8,$X74,1)),$Y74,"")))</f>
        <v>4to Trimestre</v>
      </c>
      <c r="DA74" s="239" t="str">
        <f t="shared" ref="DA74:DA137" si="198">IF(AW$8=$C74,"",IF($H74="Producto","",IF(ISNUMBER(FIND(AW$8,$X74,1)),$Y74,"")))</f>
        <v/>
      </c>
      <c r="DB74" s="239" t="str">
        <f t="shared" ref="DB74:DB137" si="199">IF(AX$8=$C74,"",IF($H74="Producto","",IF(ISNUMBER(FIND(AX$8,$X74,1)),$Y74,"")))</f>
        <v/>
      </c>
      <c r="DC74" s="239" t="str">
        <f t="shared" ref="DC74:DC137" si="200">IF(AY$8=$C74,"",IF($H74="Producto","",IF(ISNUMBER(FIND(AY$8,$X74,1)),$Y74,"")))</f>
        <v/>
      </c>
      <c r="DD74" s="239" t="str">
        <f t="shared" ref="DD74:DD137" si="201">IF(AZ$8=$C74,"",IF($H74="Producto","",IF(ISNUMBER(FIND(AZ$8,$X74,1)),$Y74,"")))</f>
        <v/>
      </c>
      <c r="DE74" s="239" t="str">
        <f t="shared" ref="DE74:DE137" si="202">IF(BA$8=$C74,"",IF($H74="Producto","",IF(ISNUMBER(FIND(BA$8,$X74,1)),$Y74,"")))</f>
        <v/>
      </c>
      <c r="DF74" s="239" t="str">
        <f t="shared" ref="DF74:DF137" si="203">IF(BB$8=$C74,"",IF($H74="Producto","",IF(ISNUMBER(FIND(BB$8,$X74,1)),$Y74,"")))</f>
        <v/>
      </c>
      <c r="DG74" s="239" t="str">
        <f t="shared" ref="DG74:DG137" si="204">IF(BC$8=$C74,"",IF($H74="Producto","",IF(ISNUMBER(FIND(BC$8,$X74,1)),$Y74,"")))</f>
        <v/>
      </c>
      <c r="DH74" s="239" t="str">
        <f t="shared" ref="DH74:DH137" si="205">IF(BD$8=$C74,"",IF($H74="Producto","",IF(ISNUMBER(FIND(BD$8,$X74,1)),$Y74,"")))</f>
        <v/>
      </c>
      <c r="DI74" s="239" t="str">
        <f t="shared" ref="DI74:DI137" si="206">IF(BE$8=$C74,"",IF($H74="Producto","",IF(ISNUMBER(FIND(BE$8,$X74,1)),$Y74,"")))</f>
        <v/>
      </c>
      <c r="DJ74" s="239" t="str">
        <f t="shared" ref="DJ74:DJ137" si="207">IF(BF$8=$C74,"",IF($H74="Producto","",IF(ISNUMBER(FIND(BF$8,$X74,1)),$Y74,"")))</f>
        <v/>
      </c>
      <c r="DK74" s="239" t="str">
        <f t="shared" ref="DK74:DK137" si="208">IF(BG$8=$C74,"",IF($H74="Producto","",IF(ISNUMBER(FIND(BG$8,$X74,1)),$Y74,"")))</f>
        <v/>
      </c>
      <c r="DL74" s="239" t="str">
        <f t="shared" ref="DL74:DL137" si="209">IF(BH$8=$C74,"",IF($H74="Producto","",IF(ISNUMBER(FIND(BH$8,$X74,1)),$Y74,"")))</f>
        <v/>
      </c>
      <c r="DM74" s="239" t="str">
        <f t="shared" ref="DM74:DM137" si="210">IF(BI$8=$C74,"",IF($H74="Producto","",IF(ISNUMBER(FIND(BI$8,$X74,1)),$Y74,"")))</f>
        <v/>
      </c>
      <c r="DN74" s="239" t="str">
        <f t="shared" ref="DN74:DN137" si="211">IF(BJ$8=$C74,"",IF($H74="Producto","",IF(ISNUMBER(FIND(BJ$8,$X74,1)),$Y74,"")))</f>
        <v/>
      </c>
      <c r="DO74" s="239" t="str">
        <f t="shared" ref="DO74:DO137" si="212">IF(BK$8=$C74,"",IF($H74="Producto","",IF(ISNUMBER(FIND(BK$8,$X74,1)),$Y74,"")))</f>
        <v/>
      </c>
      <c r="DP74" s="239" t="str">
        <f t="shared" ref="DP74:DP137" si="213">IF(BL$8=$C74,"",IF($H74="Producto","",IF(ISNUMBER(FIND(BL$8,$X74,1)),$Y74,"")))</f>
        <v/>
      </c>
    </row>
    <row r="75" spans="1:120" ht="35.25" hidden="1" customHeight="1" x14ac:dyDescent="0.25">
      <c r="A75" s="49" t="s">
        <v>4514</v>
      </c>
      <c r="B75" s="49">
        <v>20</v>
      </c>
      <c r="C75" s="49" t="s">
        <v>43</v>
      </c>
      <c r="D75" s="49" t="s">
        <v>294</v>
      </c>
      <c r="E75" s="49">
        <v>2</v>
      </c>
      <c r="F75" s="49" t="s">
        <v>396</v>
      </c>
      <c r="G75" s="49" t="str">
        <f t="shared" si="150"/>
        <v>20-7</v>
      </c>
      <c r="H75" s="49" t="s">
        <v>75</v>
      </c>
      <c r="I75" s="49" t="s">
        <v>76</v>
      </c>
      <c r="J75" s="49" t="s">
        <v>397</v>
      </c>
      <c r="K75" s="49" t="s">
        <v>78</v>
      </c>
      <c r="L75" s="49" t="s">
        <v>79</v>
      </c>
      <c r="M75" s="49" t="s">
        <v>297</v>
      </c>
      <c r="N75" s="49" t="s">
        <v>398</v>
      </c>
      <c r="O75" s="49" t="s">
        <v>82</v>
      </c>
      <c r="P75" s="49" t="s">
        <v>399</v>
      </c>
      <c r="Q75" s="50">
        <v>0.15</v>
      </c>
      <c r="R75" s="50"/>
      <c r="S75" s="49">
        <v>1</v>
      </c>
      <c r="T75" s="49" t="s">
        <v>84</v>
      </c>
      <c r="U75" s="49" t="s">
        <v>400</v>
      </c>
      <c r="V75" s="51">
        <v>44958</v>
      </c>
      <c r="W75" s="51">
        <v>45260</v>
      </c>
      <c r="X75" s="49" t="s">
        <v>401</v>
      </c>
      <c r="Y75" s="49" t="s">
        <v>87</v>
      </c>
      <c r="Z75" s="59" t="s">
        <v>100</v>
      </c>
      <c r="AA75" s="52">
        <v>1</v>
      </c>
      <c r="AB75" s="23" t="s">
        <v>402</v>
      </c>
      <c r="AC75" s="23">
        <v>45261</v>
      </c>
      <c r="AD75" s="52">
        <v>1</v>
      </c>
      <c r="AE75" s="23" t="s">
        <v>403</v>
      </c>
      <c r="AF75" s="23">
        <v>45261</v>
      </c>
      <c r="AG75" s="52"/>
      <c r="AH75" s="52" t="s">
        <v>92</v>
      </c>
      <c r="AI75" s="52">
        <f t="shared" si="131"/>
        <v>0.15</v>
      </c>
      <c r="AJ75" s="52"/>
      <c r="AK75" s="52"/>
      <c r="AL75" s="239" t="str">
        <f t="shared" si="151"/>
        <v/>
      </c>
      <c r="AM75" s="239" t="str">
        <f t="shared" si="152"/>
        <v/>
      </c>
      <c r="AN75" s="239" t="str">
        <f t="shared" si="153"/>
        <v/>
      </c>
      <c r="AO75" s="239" t="str">
        <f t="shared" si="154"/>
        <v/>
      </c>
      <c r="AP75" s="239" t="str">
        <f t="shared" si="155"/>
        <v/>
      </c>
      <c r="AQ75" s="239" t="str">
        <f t="shared" si="156"/>
        <v/>
      </c>
      <c r="AR75" s="239" t="str">
        <f t="shared" si="157"/>
        <v/>
      </c>
      <c r="AS75" s="239" t="str">
        <f t="shared" si="158"/>
        <v/>
      </c>
      <c r="AT75" s="239" t="str">
        <f t="shared" si="159"/>
        <v/>
      </c>
      <c r="AU75" s="239" t="str">
        <f t="shared" si="132"/>
        <v/>
      </c>
      <c r="AV75" s="239" t="str">
        <f t="shared" si="133"/>
        <v/>
      </c>
      <c r="AW75" s="239" t="str">
        <f t="shared" si="134"/>
        <v/>
      </c>
      <c r="AX75" s="239" t="str">
        <f t="shared" si="135"/>
        <v/>
      </c>
      <c r="AY75" s="239" t="str">
        <f t="shared" si="136"/>
        <v/>
      </c>
      <c r="AZ75" s="239" t="str">
        <f t="shared" si="137"/>
        <v/>
      </c>
      <c r="BA75" s="239" t="str">
        <f t="shared" si="138"/>
        <v/>
      </c>
      <c r="BB75" s="239" t="str">
        <f t="shared" si="139"/>
        <v/>
      </c>
      <c r="BC75" s="239" t="str">
        <f t="shared" si="140"/>
        <v/>
      </c>
      <c r="BD75" s="239" t="str">
        <f t="shared" si="141"/>
        <v/>
      </c>
      <c r="BE75" s="239" t="str">
        <f t="shared" si="142"/>
        <v/>
      </c>
      <c r="BF75" s="239" t="str">
        <f t="shared" si="143"/>
        <v/>
      </c>
      <c r="BG75" s="239" t="str">
        <f t="shared" si="144"/>
        <v/>
      </c>
      <c r="BH75" s="239" t="str">
        <f t="shared" si="145"/>
        <v/>
      </c>
      <c r="BI75" s="239" t="str">
        <f t="shared" si="146"/>
        <v/>
      </c>
      <c r="BJ75" s="239" t="str">
        <f t="shared" si="147"/>
        <v/>
      </c>
      <c r="BK75" s="239" t="str">
        <f t="shared" si="148"/>
        <v/>
      </c>
      <c r="BL75" s="239" t="str">
        <f t="shared" si="149"/>
        <v/>
      </c>
      <c r="BN75" s="239" t="str">
        <f t="shared" si="160"/>
        <v/>
      </c>
      <c r="BO75" s="239" t="str">
        <f t="shared" si="161"/>
        <v/>
      </c>
      <c r="BP75" s="239" t="str">
        <f t="shared" si="162"/>
        <v/>
      </c>
      <c r="BQ75" s="239" t="str">
        <f t="shared" si="163"/>
        <v/>
      </c>
      <c r="BR75" s="239" t="str">
        <f t="shared" si="164"/>
        <v/>
      </c>
      <c r="BS75" s="239" t="str">
        <f t="shared" si="165"/>
        <v/>
      </c>
      <c r="BT75" s="239" t="str">
        <f t="shared" si="166"/>
        <v/>
      </c>
      <c r="BU75" s="239" t="str">
        <f t="shared" si="167"/>
        <v/>
      </c>
      <c r="BV75" s="239" t="str">
        <f t="shared" si="168"/>
        <v/>
      </c>
      <c r="BW75" s="239" t="str">
        <f t="shared" si="169"/>
        <v/>
      </c>
      <c r="BX75" s="239" t="str">
        <f t="shared" si="170"/>
        <v/>
      </c>
      <c r="BY75" s="239" t="str">
        <f t="shared" si="171"/>
        <v/>
      </c>
      <c r="BZ75" s="239" t="str">
        <f t="shared" si="172"/>
        <v/>
      </c>
      <c r="CA75" s="239" t="str">
        <f t="shared" si="173"/>
        <v/>
      </c>
      <c r="CB75" s="239" t="str">
        <f t="shared" si="174"/>
        <v/>
      </c>
      <c r="CC75" s="239" t="str">
        <f t="shared" si="175"/>
        <v/>
      </c>
      <c r="CD75" s="239" t="str">
        <f t="shared" si="176"/>
        <v/>
      </c>
      <c r="CE75" s="239" t="str">
        <f t="shared" si="177"/>
        <v/>
      </c>
      <c r="CF75" s="239" t="str">
        <f t="shared" si="178"/>
        <v/>
      </c>
      <c r="CG75" s="239" t="str">
        <f t="shared" si="179"/>
        <v/>
      </c>
      <c r="CH75" s="239" t="str">
        <f t="shared" si="180"/>
        <v/>
      </c>
      <c r="CI75" s="239" t="str">
        <f t="shared" si="181"/>
        <v/>
      </c>
      <c r="CJ75" s="239" t="str">
        <f t="shared" si="182"/>
        <v/>
      </c>
      <c r="CK75" s="239" t="str">
        <f t="shared" si="183"/>
        <v/>
      </c>
      <c r="CL75" s="239" t="str">
        <f t="shared" si="184"/>
        <v/>
      </c>
      <c r="CM75" s="239" t="str">
        <f t="shared" si="185"/>
        <v/>
      </c>
      <c r="CN75" s="239" t="str">
        <f t="shared" si="186"/>
        <v/>
      </c>
      <c r="CP75" s="239" t="str">
        <f t="shared" si="187"/>
        <v/>
      </c>
      <c r="CQ75" s="239" t="str">
        <f t="shared" si="188"/>
        <v/>
      </c>
      <c r="CR75" s="239" t="str">
        <f t="shared" si="189"/>
        <v/>
      </c>
      <c r="CS75" s="239" t="str">
        <f t="shared" si="190"/>
        <v/>
      </c>
      <c r="CT75" s="239" t="str">
        <f t="shared" si="191"/>
        <v/>
      </c>
      <c r="CU75" s="239" t="str">
        <f t="shared" si="192"/>
        <v/>
      </c>
      <c r="CV75" s="239" t="str">
        <f t="shared" si="193"/>
        <v/>
      </c>
      <c r="CW75" s="239" t="str">
        <f t="shared" si="194"/>
        <v/>
      </c>
      <c r="CX75" s="239" t="str">
        <f t="shared" si="195"/>
        <v/>
      </c>
      <c r="CY75" s="239" t="str">
        <f t="shared" si="196"/>
        <v/>
      </c>
      <c r="CZ75" s="239" t="str">
        <f t="shared" si="197"/>
        <v/>
      </c>
      <c r="DA75" s="239" t="str">
        <f t="shared" si="198"/>
        <v/>
      </c>
      <c r="DB75" s="239" t="str">
        <f t="shared" si="199"/>
        <v/>
      </c>
      <c r="DC75" s="239" t="str">
        <f t="shared" si="200"/>
        <v/>
      </c>
      <c r="DD75" s="239" t="str">
        <f t="shared" si="201"/>
        <v/>
      </c>
      <c r="DE75" s="239" t="str">
        <f t="shared" si="202"/>
        <v/>
      </c>
      <c r="DF75" s="239" t="str">
        <f t="shared" si="203"/>
        <v/>
      </c>
      <c r="DG75" s="239" t="str">
        <f t="shared" si="204"/>
        <v/>
      </c>
      <c r="DH75" s="239" t="str">
        <f t="shared" si="205"/>
        <v/>
      </c>
      <c r="DI75" s="239" t="str">
        <f t="shared" si="206"/>
        <v/>
      </c>
      <c r="DJ75" s="239" t="str">
        <f t="shared" si="207"/>
        <v/>
      </c>
      <c r="DK75" s="239" t="str">
        <f t="shared" si="208"/>
        <v/>
      </c>
      <c r="DL75" s="239" t="str">
        <f t="shared" si="209"/>
        <v/>
      </c>
      <c r="DM75" s="239" t="str">
        <f t="shared" si="210"/>
        <v/>
      </c>
      <c r="DN75" s="239" t="str">
        <f t="shared" si="211"/>
        <v/>
      </c>
      <c r="DO75" s="239" t="str">
        <f t="shared" si="212"/>
        <v/>
      </c>
      <c r="DP75" s="239" t="str">
        <f t="shared" si="213"/>
        <v/>
      </c>
    </row>
    <row r="76" spans="1:120" ht="35.25" hidden="1" customHeight="1" x14ac:dyDescent="0.25">
      <c r="A76" s="53" t="s">
        <v>4514</v>
      </c>
      <c r="B76" s="53">
        <v>20</v>
      </c>
      <c r="C76" s="53" t="s">
        <v>43</v>
      </c>
      <c r="D76" s="53" t="s">
        <v>294</v>
      </c>
      <c r="E76" s="53">
        <v>2</v>
      </c>
      <c r="F76" s="53" t="s">
        <v>404</v>
      </c>
      <c r="G76" s="53" t="str">
        <f t="shared" si="150"/>
        <v>20-7</v>
      </c>
      <c r="H76" s="53" t="s">
        <v>94</v>
      </c>
      <c r="I76" s="53" t="s">
        <v>80</v>
      </c>
      <c r="J76" s="53" t="s">
        <v>80</v>
      </c>
      <c r="K76" s="53" t="s">
        <v>80</v>
      </c>
      <c r="L76" s="53" t="s">
        <v>80</v>
      </c>
      <c r="M76" s="53" t="s">
        <v>80</v>
      </c>
      <c r="N76" s="53" t="s">
        <v>80</v>
      </c>
      <c r="O76" s="53" t="s">
        <v>80</v>
      </c>
      <c r="P76" s="53" t="s">
        <v>405</v>
      </c>
      <c r="Q76" s="52">
        <v>0.2</v>
      </c>
      <c r="R76" s="238">
        <f>+Q76*Q75</f>
        <v>0.03</v>
      </c>
      <c r="S76" s="53">
        <v>1</v>
      </c>
      <c r="T76" s="53" t="s">
        <v>84</v>
      </c>
      <c r="U76" s="53" t="s">
        <v>406</v>
      </c>
      <c r="V76" s="23">
        <v>44958</v>
      </c>
      <c r="W76" s="23">
        <v>45076</v>
      </c>
      <c r="X76" s="53" t="s">
        <v>401</v>
      </c>
      <c r="Y76" s="49" t="s">
        <v>167</v>
      </c>
      <c r="Z76" s="59" t="s">
        <v>100</v>
      </c>
      <c r="AA76" s="60">
        <v>1</v>
      </c>
      <c r="AB76" s="62" t="s">
        <v>407</v>
      </c>
      <c r="AC76" s="62">
        <v>45076</v>
      </c>
      <c r="AD76" s="60">
        <v>1</v>
      </c>
      <c r="AE76" s="62" t="s">
        <v>329</v>
      </c>
      <c r="AF76" s="62">
        <v>45076</v>
      </c>
      <c r="AG76" s="60" t="s">
        <v>79</v>
      </c>
      <c r="AH76" s="60">
        <v>1</v>
      </c>
      <c r="AI76" s="52">
        <f t="shared" si="131"/>
        <v>0.03</v>
      </c>
      <c r="AJ76" s="52">
        <f t="shared" ref="AJ76:AJ80" si="214">+AI76/R76</f>
        <v>1</v>
      </c>
      <c r="AK76" s="52"/>
      <c r="AL76" s="239" t="str">
        <f t="shared" si="151"/>
        <v/>
      </c>
      <c r="AM76" s="239" t="str">
        <f t="shared" si="152"/>
        <v/>
      </c>
      <c r="AN76" s="239" t="str">
        <f t="shared" si="153"/>
        <v/>
      </c>
      <c r="AO76" s="239" t="str">
        <f t="shared" si="154"/>
        <v/>
      </c>
      <c r="AP76" s="239" t="str">
        <f t="shared" si="155"/>
        <v/>
      </c>
      <c r="AQ76" s="239" t="str">
        <f t="shared" si="156"/>
        <v/>
      </c>
      <c r="AR76" s="239" t="str">
        <f t="shared" si="157"/>
        <v/>
      </c>
      <c r="AS76" s="239" t="str">
        <f t="shared" si="158"/>
        <v/>
      </c>
      <c r="AT76" s="239" t="str">
        <f t="shared" si="159"/>
        <v/>
      </c>
      <c r="AU76" s="239" t="str">
        <f t="shared" si="132"/>
        <v/>
      </c>
      <c r="AV76" s="239" t="str">
        <f t="shared" si="133"/>
        <v/>
      </c>
      <c r="AW76" s="239" t="str">
        <f t="shared" si="134"/>
        <v/>
      </c>
      <c r="AX76" s="239" t="str">
        <f t="shared" si="135"/>
        <v/>
      </c>
      <c r="AY76" s="239" t="str">
        <f t="shared" si="136"/>
        <v/>
      </c>
      <c r="AZ76" s="239" t="str">
        <f t="shared" si="137"/>
        <v/>
      </c>
      <c r="BA76" s="239" t="str">
        <f t="shared" si="138"/>
        <v/>
      </c>
      <c r="BB76" s="239">
        <f t="shared" si="139"/>
        <v>1</v>
      </c>
      <c r="BC76" s="239" t="str">
        <f t="shared" si="140"/>
        <v/>
      </c>
      <c r="BD76" s="239" t="str">
        <f t="shared" si="141"/>
        <v/>
      </c>
      <c r="BE76" s="239" t="str">
        <f t="shared" si="142"/>
        <v/>
      </c>
      <c r="BF76" s="239" t="str">
        <f t="shared" si="143"/>
        <v/>
      </c>
      <c r="BG76" s="239" t="str">
        <f t="shared" si="144"/>
        <v/>
      </c>
      <c r="BH76" s="239" t="str">
        <f t="shared" si="145"/>
        <v/>
      </c>
      <c r="BI76" s="239" t="str">
        <f t="shared" si="146"/>
        <v/>
      </c>
      <c r="BJ76" s="239" t="str">
        <f t="shared" si="147"/>
        <v/>
      </c>
      <c r="BK76" s="239" t="str">
        <f t="shared" si="148"/>
        <v/>
      </c>
      <c r="BL76" s="239" t="str">
        <f t="shared" si="149"/>
        <v/>
      </c>
      <c r="BN76" s="239" t="str">
        <f t="shared" si="160"/>
        <v/>
      </c>
      <c r="BO76" s="239" t="str">
        <f t="shared" si="161"/>
        <v/>
      </c>
      <c r="BP76" s="239" t="str">
        <f t="shared" si="162"/>
        <v/>
      </c>
      <c r="BQ76" s="239" t="str">
        <f t="shared" si="163"/>
        <v/>
      </c>
      <c r="BR76" s="239" t="str">
        <f t="shared" si="164"/>
        <v/>
      </c>
      <c r="BS76" s="239" t="str">
        <f t="shared" si="165"/>
        <v/>
      </c>
      <c r="BT76" s="239" t="str">
        <f t="shared" si="166"/>
        <v/>
      </c>
      <c r="BU76" s="239" t="str">
        <f t="shared" si="167"/>
        <v/>
      </c>
      <c r="BV76" s="239" t="str">
        <f t="shared" si="168"/>
        <v/>
      </c>
      <c r="BW76" s="239" t="str">
        <f t="shared" si="169"/>
        <v/>
      </c>
      <c r="BX76" s="239" t="str">
        <f t="shared" si="170"/>
        <v/>
      </c>
      <c r="BY76" s="239" t="str">
        <f t="shared" si="171"/>
        <v/>
      </c>
      <c r="BZ76" s="239" t="str">
        <f t="shared" si="172"/>
        <v/>
      </c>
      <c r="CA76" s="239" t="str">
        <f t="shared" si="173"/>
        <v/>
      </c>
      <c r="CB76" s="239" t="str">
        <f t="shared" si="174"/>
        <v/>
      </c>
      <c r="CC76" s="239" t="str">
        <f t="shared" si="175"/>
        <v/>
      </c>
      <c r="CD76" s="239">
        <f t="shared" si="176"/>
        <v>1</v>
      </c>
      <c r="CE76" s="239" t="str">
        <f t="shared" si="177"/>
        <v/>
      </c>
      <c r="CF76" s="239" t="str">
        <f t="shared" si="178"/>
        <v/>
      </c>
      <c r="CG76" s="239" t="str">
        <f t="shared" si="179"/>
        <v/>
      </c>
      <c r="CH76" s="239" t="str">
        <f t="shared" si="180"/>
        <v/>
      </c>
      <c r="CI76" s="239" t="str">
        <f t="shared" si="181"/>
        <v/>
      </c>
      <c r="CJ76" s="239" t="str">
        <f t="shared" si="182"/>
        <v/>
      </c>
      <c r="CK76" s="239" t="str">
        <f t="shared" si="183"/>
        <v/>
      </c>
      <c r="CL76" s="239" t="str">
        <f t="shared" si="184"/>
        <v/>
      </c>
      <c r="CM76" s="239" t="str">
        <f t="shared" si="185"/>
        <v/>
      </c>
      <c r="CN76" s="239" t="str">
        <f t="shared" si="186"/>
        <v/>
      </c>
      <c r="CP76" s="239" t="str">
        <f t="shared" si="187"/>
        <v/>
      </c>
      <c r="CQ76" s="239" t="str">
        <f t="shared" si="188"/>
        <v/>
      </c>
      <c r="CR76" s="239" t="str">
        <f t="shared" si="189"/>
        <v/>
      </c>
      <c r="CS76" s="239" t="str">
        <f t="shared" si="190"/>
        <v/>
      </c>
      <c r="CT76" s="239" t="str">
        <f t="shared" si="191"/>
        <v/>
      </c>
      <c r="CU76" s="239" t="str">
        <f t="shared" si="192"/>
        <v/>
      </c>
      <c r="CV76" s="239" t="str">
        <f t="shared" si="193"/>
        <v/>
      </c>
      <c r="CW76" s="239" t="str">
        <f t="shared" si="194"/>
        <v/>
      </c>
      <c r="CX76" s="239" t="str">
        <f t="shared" si="195"/>
        <v/>
      </c>
      <c r="CY76" s="239" t="str">
        <f t="shared" si="196"/>
        <v/>
      </c>
      <c r="CZ76" s="239" t="str">
        <f t="shared" si="197"/>
        <v/>
      </c>
      <c r="DA76" s="239" t="str">
        <f t="shared" si="198"/>
        <v/>
      </c>
      <c r="DB76" s="239" t="str">
        <f t="shared" si="199"/>
        <v/>
      </c>
      <c r="DC76" s="239" t="str">
        <f t="shared" si="200"/>
        <v/>
      </c>
      <c r="DD76" s="239" t="str">
        <f t="shared" si="201"/>
        <v/>
      </c>
      <c r="DE76" s="239" t="str">
        <f t="shared" si="202"/>
        <v/>
      </c>
      <c r="DF76" s="239" t="str">
        <f t="shared" si="203"/>
        <v>2do trimestre</v>
      </c>
      <c r="DG76" s="239" t="str">
        <f t="shared" si="204"/>
        <v/>
      </c>
      <c r="DH76" s="239" t="str">
        <f t="shared" si="205"/>
        <v/>
      </c>
      <c r="DI76" s="239" t="str">
        <f t="shared" si="206"/>
        <v/>
      </c>
      <c r="DJ76" s="239" t="str">
        <f t="shared" si="207"/>
        <v/>
      </c>
      <c r="DK76" s="239" t="str">
        <f t="shared" si="208"/>
        <v/>
      </c>
      <c r="DL76" s="239" t="str">
        <f t="shared" si="209"/>
        <v/>
      </c>
      <c r="DM76" s="239" t="str">
        <f t="shared" si="210"/>
        <v/>
      </c>
      <c r="DN76" s="239" t="str">
        <f t="shared" si="211"/>
        <v/>
      </c>
      <c r="DO76" s="239" t="str">
        <f t="shared" si="212"/>
        <v/>
      </c>
      <c r="DP76" s="239" t="str">
        <f t="shared" si="213"/>
        <v/>
      </c>
    </row>
    <row r="77" spans="1:120" ht="35.25" hidden="1" customHeight="1" x14ac:dyDescent="0.25">
      <c r="A77" s="53" t="s">
        <v>4514</v>
      </c>
      <c r="B77" s="53">
        <v>20</v>
      </c>
      <c r="C77" s="53" t="s">
        <v>43</v>
      </c>
      <c r="D77" s="53" t="s">
        <v>294</v>
      </c>
      <c r="E77" s="53">
        <v>2</v>
      </c>
      <c r="F77" s="53" t="s">
        <v>408</v>
      </c>
      <c r="G77" s="53" t="str">
        <f t="shared" si="150"/>
        <v>20-7</v>
      </c>
      <c r="H77" s="53" t="s">
        <v>94</v>
      </c>
      <c r="I77" s="53" t="s">
        <v>80</v>
      </c>
      <c r="J77" s="53" t="s">
        <v>80</v>
      </c>
      <c r="K77" s="53" t="s">
        <v>80</v>
      </c>
      <c r="L77" s="53" t="s">
        <v>80</v>
      </c>
      <c r="M77" s="53" t="s">
        <v>80</v>
      </c>
      <c r="N77" s="53" t="s">
        <v>80</v>
      </c>
      <c r="O77" s="53" t="s">
        <v>80</v>
      </c>
      <c r="P77" s="53" t="s">
        <v>409</v>
      </c>
      <c r="Q77" s="52">
        <v>0.3</v>
      </c>
      <c r="R77" s="238">
        <f>+Q77*Q75</f>
        <v>4.4999999999999998E-2</v>
      </c>
      <c r="S77" s="53">
        <v>1</v>
      </c>
      <c r="T77" s="53" t="s">
        <v>84</v>
      </c>
      <c r="U77" s="53" t="s">
        <v>406</v>
      </c>
      <c r="V77" s="23">
        <v>45078</v>
      </c>
      <c r="W77" s="23">
        <v>45107</v>
      </c>
      <c r="X77" s="53" t="s">
        <v>401</v>
      </c>
      <c r="Y77" s="49" t="s">
        <v>167</v>
      </c>
      <c r="Z77" s="59" t="s">
        <v>100</v>
      </c>
      <c r="AA77" s="60">
        <v>1</v>
      </c>
      <c r="AB77" s="62" t="s">
        <v>410</v>
      </c>
      <c r="AC77" s="62">
        <v>45107</v>
      </c>
      <c r="AD77" s="60">
        <v>1</v>
      </c>
      <c r="AE77" s="62" t="s">
        <v>329</v>
      </c>
      <c r="AF77" s="62">
        <v>45107</v>
      </c>
      <c r="AG77" s="60" t="s">
        <v>79</v>
      </c>
      <c r="AH77" s="60">
        <v>1</v>
      </c>
      <c r="AI77" s="52">
        <f t="shared" si="131"/>
        <v>4.4999999999999998E-2</v>
      </c>
      <c r="AJ77" s="52">
        <f t="shared" si="214"/>
        <v>1</v>
      </c>
      <c r="AK77" s="52"/>
      <c r="AL77" s="239" t="str">
        <f t="shared" si="151"/>
        <v/>
      </c>
      <c r="AM77" s="239" t="str">
        <f t="shared" si="152"/>
        <v/>
      </c>
      <c r="AN77" s="239" t="str">
        <f t="shared" si="153"/>
        <v/>
      </c>
      <c r="AO77" s="239" t="str">
        <f t="shared" si="154"/>
        <v/>
      </c>
      <c r="AP77" s="239" t="str">
        <f t="shared" si="155"/>
        <v/>
      </c>
      <c r="AQ77" s="239" t="str">
        <f t="shared" si="156"/>
        <v/>
      </c>
      <c r="AR77" s="239" t="str">
        <f t="shared" si="157"/>
        <v/>
      </c>
      <c r="AS77" s="239" t="str">
        <f t="shared" si="158"/>
        <v/>
      </c>
      <c r="AT77" s="239" t="str">
        <f t="shared" si="159"/>
        <v/>
      </c>
      <c r="AU77" s="239" t="str">
        <f t="shared" si="132"/>
        <v/>
      </c>
      <c r="AV77" s="239" t="str">
        <f t="shared" si="133"/>
        <v/>
      </c>
      <c r="AW77" s="239" t="str">
        <f t="shared" si="134"/>
        <v/>
      </c>
      <c r="AX77" s="239" t="str">
        <f t="shared" si="135"/>
        <v/>
      </c>
      <c r="AY77" s="239" t="str">
        <f t="shared" si="136"/>
        <v/>
      </c>
      <c r="AZ77" s="239" t="str">
        <f t="shared" si="137"/>
        <v/>
      </c>
      <c r="BA77" s="239" t="str">
        <f t="shared" si="138"/>
        <v/>
      </c>
      <c r="BB77" s="239">
        <f t="shared" si="139"/>
        <v>1</v>
      </c>
      <c r="BC77" s="239" t="str">
        <f t="shared" si="140"/>
        <v/>
      </c>
      <c r="BD77" s="239" t="str">
        <f t="shared" si="141"/>
        <v/>
      </c>
      <c r="BE77" s="239" t="str">
        <f t="shared" si="142"/>
        <v/>
      </c>
      <c r="BF77" s="239" t="str">
        <f t="shared" si="143"/>
        <v/>
      </c>
      <c r="BG77" s="239" t="str">
        <f t="shared" si="144"/>
        <v/>
      </c>
      <c r="BH77" s="239" t="str">
        <f t="shared" si="145"/>
        <v/>
      </c>
      <c r="BI77" s="239" t="str">
        <f t="shared" si="146"/>
        <v/>
      </c>
      <c r="BJ77" s="239" t="str">
        <f t="shared" si="147"/>
        <v/>
      </c>
      <c r="BK77" s="239" t="str">
        <f t="shared" si="148"/>
        <v/>
      </c>
      <c r="BL77" s="239" t="str">
        <f t="shared" si="149"/>
        <v/>
      </c>
      <c r="BN77" s="239" t="str">
        <f t="shared" si="160"/>
        <v/>
      </c>
      <c r="BO77" s="239" t="str">
        <f t="shared" si="161"/>
        <v/>
      </c>
      <c r="BP77" s="239" t="str">
        <f t="shared" si="162"/>
        <v/>
      </c>
      <c r="BQ77" s="239" t="str">
        <f t="shared" si="163"/>
        <v/>
      </c>
      <c r="BR77" s="239" t="str">
        <f t="shared" si="164"/>
        <v/>
      </c>
      <c r="BS77" s="239" t="str">
        <f t="shared" si="165"/>
        <v/>
      </c>
      <c r="BT77" s="239" t="str">
        <f t="shared" si="166"/>
        <v/>
      </c>
      <c r="BU77" s="239" t="str">
        <f t="shared" si="167"/>
        <v/>
      </c>
      <c r="BV77" s="239" t="str">
        <f t="shared" si="168"/>
        <v/>
      </c>
      <c r="BW77" s="239" t="str">
        <f t="shared" si="169"/>
        <v/>
      </c>
      <c r="BX77" s="239" t="str">
        <f t="shared" si="170"/>
        <v/>
      </c>
      <c r="BY77" s="239" t="str">
        <f t="shared" si="171"/>
        <v/>
      </c>
      <c r="BZ77" s="239" t="str">
        <f t="shared" si="172"/>
        <v/>
      </c>
      <c r="CA77" s="239" t="str">
        <f t="shared" si="173"/>
        <v/>
      </c>
      <c r="CB77" s="239" t="str">
        <f t="shared" si="174"/>
        <v/>
      </c>
      <c r="CC77" s="239" t="str">
        <f t="shared" si="175"/>
        <v/>
      </c>
      <c r="CD77" s="239">
        <f t="shared" si="176"/>
        <v>1</v>
      </c>
      <c r="CE77" s="239" t="str">
        <f t="shared" si="177"/>
        <v/>
      </c>
      <c r="CF77" s="239" t="str">
        <f t="shared" si="178"/>
        <v/>
      </c>
      <c r="CG77" s="239" t="str">
        <f t="shared" si="179"/>
        <v/>
      </c>
      <c r="CH77" s="239" t="str">
        <f t="shared" si="180"/>
        <v/>
      </c>
      <c r="CI77" s="239" t="str">
        <f t="shared" si="181"/>
        <v/>
      </c>
      <c r="CJ77" s="239" t="str">
        <f t="shared" si="182"/>
        <v/>
      </c>
      <c r="CK77" s="239" t="str">
        <f t="shared" si="183"/>
        <v/>
      </c>
      <c r="CL77" s="239" t="str">
        <f t="shared" si="184"/>
        <v/>
      </c>
      <c r="CM77" s="239" t="str">
        <f t="shared" si="185"/>
        <v/>
      </c>
      <c r="CN77" s="239" t="str">
        <f t="shared" si="186"/>
        <v/>
      </c>
      <c r="CP77" s="239" t="str">
        <f t="shared" si="187"/>
        <v/>
      </c>
      <c r="CQ77" s="239" t="str">
        <f t="shared" si="188"/>
        <v/>
      </c>
      <c r="CR77" s="239" t="str">
        <f t="shared" si="189"/>
        <v/>
      </c>
      <c r="CS77" s="239" t="str">
        <f t="shared" si="190"/>
        <v/>
      </c>
      <c r="CT77" s="239" t="str">
        <f t="shared" si="191"/>
        <v/>
      </c>
      <c r="CU77" s="239" t="str">
        <f t="shared" si="192"/>
        <v/>
      </c>
      <c r="CV77" s="239" t="str">
        <f t="shared" si="193"/>
        <v/>
      </c>
      <c r="CW77" s="239" t="str">
        <f t="shared" si="194"/>
        <v/>
      </c>
      <c r="CX77" s="239" t="str">
        <f t="shared" si="195"/>
        <v/>
      </c>
      <c r="CY77" s="239" t="str">
        <f t="shared" si="196"/>
        <v/>
      </c>
      <c r="CZ77" s="239" t="str">
        <f t="shared" si="197"/>
        <v/>
      </c>
      <c r="DA77" s="239" t="str">
        <f t="shared" si="198"/>
        <v/>
      </c>
      <c r="DB77" s="239" t="str">
        <f t="shared" si="199"/>
        <v/>
      </c>
      <c r="DC77" s="239" t="str">
        <f t="shared" si="200"/>
        <v/>
      </c>
      <c r="DD77" s="239" t="str">
        <f t="shared" si="201"/>
        <v/>
      </c>
      <c r="DE77" s="239" t="str">
        <f t="shared" si="202"/>
        <v/>
      </c>
      <c r="DF77" s="239" t="str">
        <f t="shared" si="203"/>
        <v>2do trimestre</v>
      </c>
      <c r="DG77" s="239" t="str">
        <f t="shared" si="204"/>
        <v/>
      </c>
      <c r="DH77" s="239" t="str">
        <f t="shared" si="205"/>
        <v/>
      </c>
      <c r="DI77" s="239" t="str">
        <f t="shared" si="206"/>
        <v/>
      </c>
      <c r="DJ77" s="239" t="str">
        <f t="shared" si="207"/>
        <v/>
      </c>
      <c r="DK77" s="239" t="str">
        <f t="shared" si="208"/>
        <v/>
      </c>
      <c r="DL77" s="239" t="str">
        <f t="shared" si="209"/>
        <v/>
      </c>
      <c r="DM77" s="239" t="str">
        <f t="shared" si="210"/>
        <v/>
      </c>
      <c r="DN77" s="239" t="str">
        <f t="shared" si="211"/>
        <v/>
      </c>
      <c r="DO77" s="239" t="str">
        <f t="shared" si="212"/>
        <v/>
      </c>
      <c r="DP77" s="239" t="str">
        <f t="shared" si="213"/>
        <v/>
      </c>
    </row>
    <row r="78" spans="1:120" ht="35.25" hidden="1" customHeight="1" x14ac:dyDescent="0.25">
      <c r="A78" s="53" t="s">
        <v>4514</v>
      </c>
      <c r="B78" s="53">
        <v>20</v>
      </c>
      <c r="C78" s="53" t="s">
        <v>43</v>
      </c>
      <c r="D78" s="53" t="s">
        <v>294</v>
      </c>
      <c r="E78" s="53">
        <v>2</v>
      </c>
      <c r="F78" s="53" t="s">
        <v>411</v>
      </c>
      <c r="G78" s="53" t="str">
        <f t="shared" si="150"/>
        <v>20-7</v>
      </c>
      <c r="H78" s="53" t="s">
        <v>94</v>
      </c>
      <c r="I78" s="53" t="s">
        <v>80</v>
      </c>
      <c r="J78" s="53" t="s">
        <v>80</v>
      </c>
      <c r="K78" s="53" t="s">
        <v>80</v>
      </c>
      <c r="L78" s="53" t="s">
        <v>80</v>
      </c>
      <c r="M78" s="53" t="s">
        <v>80</v>
      </c>
      <c r="N78" s="53" t="s">
        <v>80</v>
      </c>
      <c r="O78" s="53" t="s">
        <v>80</v>
      </c>
      <c r="P78" s="53" t="s">
        <v>412</v>
      </c>
      <c r="Q78" s="52">
        <v>0.1</v>
      </c>
      <c r="R78" s="238">
        <f>+Q78*Q75</f>
        <v>1.4999999999999999E-2</v>
      </c>
      <c r="S78" s="53">
        <v>1</v>
      </c>
      <c r="T78" s="53" t="s">
        <v>84</v>
      </c>
      <c r="U78" s="53" t="s">
        <v>406</v>
      </c>
      <c r="V78" s="23">
        <v>45139</v>
      </c>
      <c r="W78" s="23">
        <v>45169</v>
      </c>
      <c r="X78" s="53" t="s">
        <v>401</v>
      </c>
      <c r="Y78" s="49" t="s">
        <v>202</v>
      </c>
      <c r="Z78" s="59" t="s">
        <v>100</v>
      </c>
      <c r="AA78" s="60">
        <v>1</v>
      </c>
      <c r="AB78" s="60" t="s">
        <v>413</v>
      </c>
      <c r="AC78" s="69">
        <v>45161</v>
      </c>
      <c r="AD78" s="60">
        <v>1</v>
      </c>
      <c r="AE78" s="60" t="s">
        <v>386</v>
      </c>
      <c r="AF78" s="69">
        <v>45161</v>
      </c>
      <c r="AG78" s="57" t="s">
        <v>79</v>
      </c>
      <c r="AH78" s="57">
        <v>1</v>
      </c>
      <c r="AI78" s="52">
        <f t="shared" si="131"/>
        <v>1.4999999999999999E-2</v>
      </c>
      <c r="AJ78" s="52">
        <f t="shared" si="214"/>
        <v>1</v>
      </c>
      <c r="AK78" s="52"/>
      <c r="AL78" s="239" t="str">
        <f t="shared" si="151"/>
        <v/>
      </c>
      <c r="AM78" s="239" t="str">
        <f t="shared" si="152"/>
        <v/>
      </c>
      <c r="AN78" s="239" t="str">
        <f t="shared" si="153"/>
        <v/>
      </c>
      <c r="AO78" s="239" t="str">
        <f t="shared" si="154"/>
        <v/>
      </c>
      <c r="AP78" s="239" t="str">
        <f t="shared" si="155"/>
        <v/>
      </c>
      <c r="AQ78" s="239" t="str">
        <f t="shared" si="156"/>
        <v/>
      </c>
      <c r="AR78" s="239" t="str">
        <f t="shared" si="157"/>
        <v/>
      </c>
      <c r="AS78" s="239" t="str">
        <f t="shared" si="158"/>
        <v/>
      </c>
      <c r="AT78" s="239" t="str">
        <f t="shared" si="159"/>
        <v/>
      </c>
      <c r="AU78" s="239" t="str">
        <f t="shared" si="132"/>
        <v/>
      </c>
      <c r="AV78" s="239" t="str">
        <f t="shared" si="133"/>
        <v/>
      </c>
      <c r="AW78" s="239" t="str">
        <f t="shared" si="134"/>
        <v/>
      </c>
      <c r="AX78" s="239" t="str">
        <f t="shared" si="135"/>
        <v/>
      </c>
      <c r="AY78" s="239" t="str">
        <f t="shared" si="136"/>
        <v/>
      </c>
      <c r="AZ78" s="239" t="str">
        <f t="shared" si="137"/>
        <v/>
      </c>
      <c r="BA78" s="239" t="str">
        <f t="shared" si="138"/>
        <v/>
      </c>
      <c r="BB78" s="239">
        <f t="shared" si="139"/>
        <v>1</v>
      </c>
      <c r="BC78" s="239" t="str">
        <f t="shared" si="140"/>
        <v/>
      </c>
      <c r="BD78" s="239" t="str">
        <f t="shared" si="141"/>
        <v/>
      </c>
      <c r="BE78" s="239" t="str">
        <f t="shared" si="142"/>
        <v/>
      </c>
      <c r="BF78" s="239" t="str">
        <f t="shared" si="143"/>
        <v/>
      </c>
      <c r="BG78" s="239" t="str">
        <f t="shared" si="144"/>
        <v/>
      </c>
      <c r="BH78" s="239" t="str">
        <f t="shared" si="145"/>
        <v/>
      </c>
      <c r="BI78" s="239" t="str">
        <f t="shared" si="146"/>
        <v/>
      </c>
      <c r="BJ78" s="239" t="str">
        <f t="shared" si="147"/>
        <v/>
      </c>
      <c r="BK78" s="239" t="str">
        <f t="shared" si="148"/>
        <v/>
      </c>
      <c r="BL78" s="239" t="str">
        <f t="shared" si="149"/>
        <v/>
      </c>
      <c r="BN78" s="239" t="str">
        <f t="shared" si="160"/>
        <v/>
      </c>
      <c r="BO78" s="239" t="str">
        <f t="shared" si="161"/>
        <v/>
      </c>
      <c r="BP78" s="239" t="str">
        <f t="shared" si="162"/>
        <v/>
      </c>
      <c r="BQ78" s="239" t="str">
        <f t="shared" si="163"/>
        <v/>
      </c>
      <c r="BR78" s="239" t="str">
        <f t="shared" si="164"/>
        <v/>
      </c>
      <c r="BS78" s="239" t="str">
        <f t="shared" si="165"/>
        <v/>
      </c>
      <c r="BT78" s="239" t="str">
        <f t="shared" si="166"/>
        <v/>
      </c>
      <c r="BU78" s="239" t="str">
        <f t="shared" si="167"/>
        <v/>
      </c>
      <c r="BV78" s="239" t="str">
        <f t="shared" si="168"/>
        <v/>
      </c>
      <c r="BW78" s="239" t="str">
        <f t="shared" si="169"/>
        <v/>
      </c>
      <c r="BX78" s="239" t="str">
        <f t="shared" si="170"/>
        <v/>
      </c>
      <c r="BY78" s="239" t="str">
        <f t="shared" si="171"/>
        <v/>
      </c>
      <c r="BZ78" s="239" t="str">
        <f t="shared" si="172"/>
        <v/>
      </c>
      <c r="CA78" s="239" t="str">
        <f t="shared" si="173"/>
        <v/>
      </c>
      <c r="CB78" s="239" t="str">
        <f t="shared" si="174"/>
        <v/>
      </c>
      <c r="CC78" s="239" t="str">
        <f t="shared" si="175"/>
        <v/>
      </c>
      <c r="CD78" s="239">
        <f t="shared" si="176"/>
        <v>1</v>
      </c>
      <c r="CE78" s="239" t="str">
        <f t="shared" si="177"/>
        <v/>
      </c>
      <c r="CF78" s="239" t="str">
        <f t="shared" si="178"/>
        <v/>
      </c>
      <c r="CG78" s="239" t="str">
        <f t="shared" si="179"/>
        <v/>
      </c>
      <c r="CH78" s="239" t="str">
        <f t="shared" si="180"/>
        <v/>
      </c>
      <c r="CI78" s="239" t="str">
        <f t="shared" si="181"/>
        <v/>
      </c>
      <c r="CJ78" s="239" t="str">
        <f t="shared" si="182"/>
        <v/>
      </c>
      <c r="CK78" s="239" t="str">
        <f t="shared" si="183"/>
        <v/>
      </c>
      <c r="CL78" s="239" t="str">
        <f t="shared" si="184"/>
        <v/>
      </c>
      <c r="CM78" s="239" t="str">
        <f t="shared" si="185"/>
        <v/>
      </c>
      <c r="CN78" s="239" t="str">
        <f t="shared" si="186"/>
        <v/>
      </c>
      <c r="CP78" s="239" t="str">
        <f t="shared" si="187"/>
        <v/>
      </c>
      <c r="CQ78" s="239" t="str">
        <f t="shared" si="188"/>
        <v/>
      </c>
      <c r="CR78" s="239" t="str">
        <f t="shared" si="189"/>
        <v/>
      </c>
      <c r="CS78" s="239" t="str">
        <f t="shared" si="190"/>
        <v/>
      </c>
      <c r="CT78" s="239" t="str">
        <f t="shared" si="191"/>
        <v/>
      </c>
      <c r="CU78" s="239" t="str">
        <f t="shared" si="192"/>
        <v/>
      </c>
      <c r="CV78" s="239" t="str">
        <f t="shared" si="193"/>
        <v/>
      </c>
      <c r="CW78" s="239" t="str">
        <f t="shared" si="194"/>
        <v/>
      </c>
      <c r="CX78" s="239" t="str">
        <f t="shared" si="195"/>
        <v/>
      </c>
      <c r="CY78" s="239" t="str">
        <f t="shared" si="196"/>
        <v/>
      </c>
      <c r="CZ78" s="239" t="str">
        <f t="shared" si="197"/>
        <v/>
      </c>
      <c r="DA78" s="239" t="str">
        <f t="shared" si="198"/>
        <v/>
      </c>
      <c r="DB78" s="239" t="str">
        <f t="shared" si="199"/>
        <v/>
      </c>
      <c r="DC78" s="239" t="str">
        <f t="shared" si="200"/>
        <v/>
      </c>
      <c r="DD78" s="239" t="str">
        <f t="shared" si="201"/>
        <v/>
      </c>
      <c r="DE78" s="239" t="str">
        <f t="shared" si="202"/>
        <v/>
      </c>
      <c r="DF78" s="239" t="str">
        <f t="shared" si="203"/>
        <v>3er Trimestre</v>
      </c>
      <c r="DG78" s="239" t="str">
        <f t="shared" si="204"/>
        <v/>
      </c>
      <c r="DH78" s="239" t="str">
        <f t="shared" si="205"/>
        <v/>
      </c>
      <c r="DI78" s="239" t="str">
        <f t="shared" si="206"/>
        <v/>
      </c>
      <c r="DJ78" s="239" t="str">
        <f t="shared" si="207"/>
        <v/>
      </c>
      <c r="DK78" s="239" t="str">
        <f t="shared" si="208"/>
        <v/>
      </c>
      <c r="DL78" s="239" t="str">
        <f t="shared" si="209"/>
        <v/>
      </c>
      <c r="DM78" s="239" t="str">
        <f t="shared" si="210"/>
        <v/>
      </c>
      <c r="DN78" s="239" t="str">
        <f t="shared" si="211"/>
        <v/>
      </c>
      <c r="DO78" s="239" t="str">
        <f t="shared" si="212"/>
        <v/>
      </c>
      <c r="DP78" s="239" t="str">
        <f t="shared" si="213"/>
        <v/>
      </c>
    </row>
    <row r="79" spans="1:120" ht="35.25" hidden="1" customHeight="1" x14ac:dyDescent="0.25">
      <c r="A79" s="53" t="s">
        <v>4514</v>
      </c>
      <c r="B79" s="53">
        <v>20</v>
      </c>
      <c r="C79" s="53" t="s">
        <v>43</v>
      </c>
      <c r="D79" s="53" t="s">
        <v>294</v>
      </c>
      <c r="E79" s="53">
        <v>2</v>
      </c>
      <c r="F79" s="53" t="s">
        <v>414</v>
      </c>
      <c r="G79" s="53" t="str">
        <f t="shared" si="150"/>
        <v>20-7</v>
      </c>
      <c r="H79" s="53" t="s">
        <v>94</v>
      </c>
      <c r="I79" s="53" t="s">
        <v>80</v>
      </c>
      <c r="J79" s="53" t="s">
        <v>80</v>
      </c>
      <c r="K79" s="53" t="s">
        <v>80</v>
      </c>
      <c r="L79" s="53" t="s">
        <v>80</v>
      </c>
      <c r="M79" s="53" t="s">
        <v>80</v>
      </c>
      <c r="N79" s="53" t="s">
        <v>80</v>
      </c>
      <c r="O79" s="53" t="s">
        <v>80</v>
      </c>
      <c r="P79" s="53" t="s">
        <v>415</v>
      </c>
      <c r="Q79" s="52">
        <v>0.25</v>
      </c>
      <c r="R79" s="238">
        <f>+Q79*Q75</f>
        <v>3.7499999999999999E-2</v>
      </c>
      <c r="S79" s="53">
        <v>1</v>
      </c>
      <c r="T79" s="53" t="s">
        <v>84</v>
      </c>
      <c r="U79" s="53" t="s">
        <v>406</v>
      </c>
      <c r="V79" s="23">
        <v>45170</v>
      </c>
      <c r="W79" s="23">
        <v>45198</v>
      </c>
      <c r="X79" s="53" t="s">
        <v>401</v>
      </c>
      <c r="Y79" s="49" t="s">
        <v>202</v>
      </c>
      <c r="Z79" s="59" t="s">
        <v>100</v>
      </c>
      <c r="AA79" s="60">
        <v>1</v>
      </c>
      <c r="AB79" s="60" t="s">
        <v>416</v>
      </c>
      <c r="AC79" s="69">
        <v>45198</v>
      </c>
      <c r="AD79" s="60">
        <v>1</v>
      </c>
      <c r="AE79" s="60" t="s">
        <v>386</v>
      </c>
      <c r="AF79" s="69">
        <v>45198</v>
      </c>
      <c r="AG79" s="57" t="s">
        <v>79</v>
      </c>
      <c r="AH79" s="57">
        <v>1</v>
      </c>
      <c r="AI79" s="52">
        <f t="shared" si="131"/>
        <v>3.7499999999999999E-2</v>
      </c>
      <c r="AJ79" s="52">
        <f t="shared" si="214"/>
        <v>1</v>
      </c>
      <c r="AK79" s="52"/>
      <c r="AL79" s="239" t="str">
        <f t="shared" si="151"/>
        <v/>
      </c>
      <c r="AM79" s="239" t="str">
        <f t="shared" si="152"/>
        <v/>
      </c>
      <c r="AN79" s="239" t="str">
        <f t="shared" si="153"/>
        <v/>
      </c>
      <c r="AO79" s="239" t="str">
        <f t="shared" si="154"/>
        <v/>
      </c>
      <c r="AP79" s="239" t="str">
        <f t="shared" si="155"/>
        <v/>
      </c>
      <c r="AQ79" s="239" t="str">
        <f t="shared" si="156"/>
        <v/>
      </c>
      <c r="AR79" s="239" t="str">
        <f t="shared" si="157"/>
        <v/>
      </c>
      <c r="AS79" s="239" t="str">
        <f t="shared" si="158"/>
        <v/>
      </c>
      <c r="AT79" s="239" t="str">
        <f t="shared" si="159"/>
        <v/>
      </c>
      <c r="AU79" s="239" t="str">
        <f t="shared" si="132"/>
        <v/>
      </c>
      <c r="AV79" s="239" t="str">
        <f t="shared" si="133"/>
        <v/>
      </c>
      <c r="AW79" s="239" t="str">
        <f t="shared" si="134"/>
        <v/>
      </c>
      <c r="AX79" s="239" t="str">
        <f t="shared" si="135"/>
        <v/>
      </c>
      <c r="AY79" s="239" t="str">
        <f t="shared" si="136"/>
        <v/>
      </c>
      <c r="AZ79" s="239" t="str">
        <f t="shared" si="137"/>
        <v/>
      </c>
      <c r="BA79" s="239" t="str">
        <f t="shared" si="138"/>
        <v/>
      </c>
      <c r="BB79" s="239">
        <f t="shared" si="139"/>
        <v>1</v>
      </c>
      <c r="BC79" s="239" t="str">
        <f t="shared" si="140"/>
        <v/>
      </c>
      <c r="BD79" s="239" t="str">
        <f t="shared" si="141"/>
        <v/>
      </c>
      <c r="BE79" s="239" t="str">
        <f t="shared" si="142"/>
        <v/>
      </c>
      <c r="BF79" s="239" t="str">
        <f t="shared" si="143"/>
        <v/>
      </c>
      <c r="BG79" s="239" t="str">
        <f t="shared" si="144"/>
        <v/>
      </c>
      <c r="BH79" s="239" t="str">
        <f t="shared" si="145"/>
        <v/>
      </c>
      <c r="BI79" s="239" t="str">
        <f t="shared" si="146"/>
        <v/>
      </c>
      <c r="BJ79" s="239" t="str">
        <f t="shared" si="147"/>
        <v/>
      </c>
      <c r="BK79" s="239" t="str">
        <f t="shared" si="148"/>
        <v/>
      </c>
      <c r="BL79" s="239" t="str">
        <f t="shared" si="149"/>
        <v/>
      </c>
      <c r="BN79" s="239" t="str">
        <f t="shared" si="160"/>
        <v/>
      </c>
      <c r="BO79" s="239" t="str">
        <f t="shared" si="161"/>
        <v/>
      </c>
      <c r="BP79" s="239" t="str">
        <f t="shared" si="162"/>
        <v/>
      </c>
      <c r="BQ79" s="239" t="str">
        <f t="shared" si="163"/>
        <v/>
      </c>
      <c r="BR79" s="239" t="str">
        <f t="shared" si="164"/>
        <v/>
      </c>
      <c r="BS79" s="239" t="str">
        <f t="shared" si="165"/>
        <v/>
      </c>
      <c r="BT79" s="239" t="str">
        <f t="shared" si="166"/>
        <v/>
      </c>
      <c r="BU79" s="239" t="str">
        <f t="shared" si="167"/>
        <v/>
      </c>
      <c r="BV79" s="239" t="str">
        <f t="shared" si="168"/>
        <v/>
      </c>
      <c r="BW79" s="239" t="str">
        <f t="shared" si="169"/>
        <v/>
      </c>
      <c r="BX79" s="239" t="str">
        <f t="shared" si="170"/>
        <v/>
      </c>
      <c r="BY79" s="239" t="str">
        <f t="shared" si="171"/>
        <v/>
      </c>
      <c r="BZ79" s="239" t="str">
        <f t="shared" si="172"/>
        <v/>
      </c>
      <c r="CA79" s="239" t="str">
        <f t="shared" si="173"/>
        <v/>
      </c>
      <c r="CB79" s="239" t="str">
        <f t="shared" si="174"/>
        <v/>
      </c>
      <c r="CC79" s="239" t="str">
        <f t="shared" si="175"/>
        <v/>
      </c>
      <c r="CD79" s="239">
        <f t="shared" si="176"/>
        <v>1</v>
      </c>
      <c r="CE79" s="239" t="str">
        <f t="shared" si="177"/>
        <v/>
      </c>
      <c r="CF79" s="239" t="str">
        <f t="shared" si="178"/>
        <v/>
      </c>
      <c r="CG79" s="239" t="str">
        <f t="shared" si="179"/>
        <v/>
      </c>
      <c r="CH79" s="239" t="str">
        <f t="shared" si="180"/>
        <v/>
      </c>
      <c r="CI79" s="239" t="str">
        <f t="shared" si="181"/>
        <v/>
      </c>
      <c r="CJ79" s="239" t="str">
        <f t="shared" si="182"/>
        <v/>
      </c>
      <c r="CK79" s="239" t="str">
        <f t="shared" si="183"/>
        <v/>
      </c>
      <c r="CL79" s="239" t="str">
        <f t="shared" si="184"/>
        <v/>
      </c>
      <c r="CM79" s="239" t="str">
        <f t="shared" si="185"/>
        <v/>
      </c>
      <c r="CN79" s="239" t="str">
        <f t="shared" si="186"/>
        <v/>
      </c>
      <c r="CP79" s="239" t="str">
        <f t="shared" si="187"/>
        <v/>
      </c>
      <c r="CQ79" s="239" t="str">
        <f t="shared" si="188"/>
        <v/>
      </c>
      <c r="CR79" s="239" t="str">
        <f t="shared" si="189"/>
        <v/>
      </c>
      <c r="CS79" s="239" t="str">
        <f t="shared" si="190"/>
        <v/>
      </c>
      <c r="CT79" s="239" t="str">
        <f t="shared" si="191"/>
        <v/>
      </c>
      <c r="CU79" s="239" t="str">
        <f t="shared" si="192"/>
        <v/>
      </c>
      <c r="CV79" s="239" t="str">
        <f t="shared" si="193"/>
        <v/>
      </c>
      <c r="CW79" s="239" t="str">
        <f t="shared" si="194"/>
        <v/>
      </c>
      <c r="CX79" s="239" t="str">
        <f t="shared" si="195"/>
        <v/>
      </c>
      <c r="CY79" s="239" t="str">
        <f t="shared" si="196"/>
        <v/>
      </c>
      <c r="CZ79" s="239" t="str">
        <f t="shared" si="197"/>
        <v/>
      </c>
      <c r="DA79" s="239" t="str">
        <f t="shared" si="198"/>
        <v/>
      </c>
      <c r="DB79" s="239" t="str">
        <f t="shared" si="199"/>
        <v/>
      </c>
      <c r="DC79" s="239" t="str">
        <f t="shared" si="200"/>
        <v/>
      </c>
      <c r="DD79" s="239" t="str">
        <f t="shared" si="201"/>
        <v/>
      </c>
      <c r="DE79" s="239" t="str">
        <f t="shared" si="202"/>
        <v/>
      </c>
      <c r="DF79" s="239" t="str">
        <f t="shared" si="203"/>
        <v>3er Trimestre</v>
      </c>
      <c r="DG79" s="239" t="str">
        <f t="shared" si="204"/>
        <v/>
      </c>
      <c r="DH79" s="239" t="str">
        <f t="shared" si="205"/>
        <v/>
      </c>
      <c r="DI79" s="239" t="str">
        <f t="shared" si="206"/>
        <v/>
      </c>
      <c r="DJ79" s="239" t="str">
        <f t="shared" si="207"/>
        <v/>
      </c>
      <c r="DK79" s="239" t="str">
        <f t="shared" si="208"/>
        <v/>
      </c>
      <c r="DL79" s="239" t="str">
        <f t="shared" si="209"/>
        <v/>
      </c>
      <c r="DM79" s="239" t="str">
        <f t="shared" si="210"/>
        <v/>
      </c>
      <c r="DN79" s="239" t="str">
        <f t="shared" si="211"/>
        <v/>
      </c>
      <c r="DO79" s="239" t="str">
        <f t="shared" si="212"/>
        <v/>
      </c>
      <c r="DP79" s="239" t="str">
        <f t="shared" si="213"/>
        <v/>
      </c>
    </row>
    <row r="80" spans="1:120" ht="35.25" hidden="1" customHeight="1" x14ac:dyDescent="0.25">
      <c r="A80" s="53" t="s">
        <v>4514</v>
      </c>
      <c r="B80" s="53">
        <v>20</v>
      </c>
      <c r="C80" s="53" t="s">
        <v>43</v>
      </c>
      <c r="D80" s="53" t="s">
        <v>294</v>
      </c>
      <c r="E80" s="53">
        <v>2</v>
      </c>
      <c r="F80" s="53" t="s">
        <v>417</v>
      </c>
      <c r="G80" s="53" t="str">
        <f t="shared" si="150"/>
        <v>20-7</v>
      </c>
      <c r="H80" s="53" t="s">
        <v>94</v>
      </c>
      <c r="I80" s="53" t="s">
        <v>80</v>
      </c>
      <c r="J80" s="53" t="s">
        <v>80</v>
      </c>
      <c r="K80" s="53" t="s">
        <v>80</v>
      </c>
      <c r="L80" s="53" t="s">
        <v>80</v>
      </c>
      <c r="M80" s="53" t="s">
        <v>80</v>
      </c>
      <c r="N80" s="53" t="s">
        <v>80</v>
      </c>
      <c r="O80" s="53" t="s">
        <v>80</v>
      </c>
      <c r="P80" s="53" t="s">
        <v>418</v>
      </c>
      <c r="Q80" s="52">
        <v>0.15</v>
      </c>
      <c r="R80" s="238">
        <f>+Q80*Q75</f>
        <v>2.2499999999999999E-2</v>
      </c>
      <c r="S80" s="53">
        <v>1</v>
      </c>
      <c r="T80" s="53" t="s">
        <v>84</v>
      </c>
      <c r="U80" s="53" t="s">
        <v>406</v>
      </c>
      <c r="V80" s="23">
        <v>45201</v>
      </c>
      <c r="W80" s="23">
        <v>45260</v>
      </c>
      <c r="X80" s="53" t="s">
        <v>401</v>
      </c>
      <c r="Y80" s="49" t="s">
        <v>87</v>
      </c>
      <c r="Z80" s="59" t="s">
        <v>100</v>
      </c>
      <c r="AA80" s="52">
        <v>1</v>
      </c>
      <c r="AB80" s="23" t="s">
        <v>419</v>
      </c>
      <c r="AC80" s="23">
        <v>45260</v>
      </c>
      <c r="AD80" s="52">
        <v>1</v>
      </c>
      <c r="AE80" s="23" t="s">
        <v>333</v>
      </c>
      <c r="AF80" s="23">
        <v>45260</v>
      </c>
      <c r="AG80" s="52" t="s">
        <v>79</v>
      </c>
      <c r="AH80" s="194">
        <v>1</v>
      </c>
      <c r="AI80" s="52">
        <f t="shared" si="131"/>
        <v>2.2499999999999999E-2</v>
      </c>
      <c r="AJ80" s="52">
        <f t="shared" si="214"/>
        <v>1</v>
      </c>
      <c r="AK80" s="52"/>
      <c r="AL80" s="239" t="str">
        <f t="shared" si="151"/>
        <v/>
      </c>
      <c r="AM80" s="239" t="str">
        <f t="shared" si="152"/>
        <v/>
      </c>
      <c r="AN80" s="239" t="str">
        <f t="shared" si="153"/>
        <v/>
      </c>
      <c r="AO80" s="239" t="str">
        <f t="shared" si="154"/>
        <v/>
      </c>
      <c r="AP80" s="239" t="str">
        <f t="shared" si="155"/>
        <v/>
      </c>
      <c r="AQ80" s="239" t="str">
        <f t="shared" si="156"/>
        <v/>
      </c>
      <c r="AR80" s="239" t="str">
        <f t="shared" si="157"/>
        <v/>
      </c>
      <c r="AS80" s="239" t="str">
        <f t="shared" si="158"/>
        <v/>
      </c>
      <c r="AT80" s="239" t="str">
        <f t="shared" si="159"/>
        <v/>
      </c>
      <c r="AU80" s="239" t="str">
        <f t="shared" si="132"/>
        <v/>
      </c>
      <c r="AV80" s="239" t="str">
        <f t="shared" si="133"/>
        <v/>
      </c>
      <c r="AW80" s="239" t="str">
        <f t="shared" si="134"/>
        <v/>
      </c>
      <c r="AX80" s="239" t="str">
        <f t="shared" si="135"/>
        <v/>
      </c>
      <c r="AY80" s="239" t="str">
        <f t="shared" si="136"/>
        <v/>
      </c>
      <c r="AZ80" s="239" t="str">
        <f t="shared" si="137"/>
        <v/>
      </c>
      <c r="BA80" s="239" t="str">
        <f t="shared" si="138"/>
        <v/>
      </c>
      <c r="BB80" s="239">
        <f t="shared" si="139"/>
        <v>1</v>
      </c>
      <c r="BC80" s="239" t="str">
        <f t="shared" si="140"/>
        <v/>
      </c>
      <c r="BD80" s="239" t="str">
        <f t="shared" si="141"/>
        <v/>
      </c>
      <c r="BE80" s="239" t="str">
        <f t="shared" si="142"/>
        <v/>
      </c>
      <c r="BF80" s="239" t="str">
        <f t="shared" si="143"/>
        <v/>
      </c>
      <c r="BG80" s="239" t="str">
        <f t="shared" si="144"/>
        <v/>
      </c>
      <c r="BH80" s="239" t="str">
        <f t="shared" si="145"/>
        <v/>
      </c>
      <c r="BI80" s="239" t="str">
        <f t="shared" si="146"/>
        <v/>
      </c>
      <c r="BJ80" s="239" t="str">
        <f t="shared" si="147"/>
        <v/>
      </c>
      <c r="BK80" s="239" t="str">
        <f t="shared" si="148"/>
        <v/>
      </c>
      <c r="BL80" s="239" t="str">
        <f t="shared" si="149"/>
        <v/>
      </c>
      <c r="BN80" s="239" t="str">
        <f t="shared" si="160"/>
        <v/>
      </c>
      <c r="BO80" s="239" t="str">
        <f t="shared" si="161"/>
        <v/>
      </c>
      <c r="BP80" s="239" t="str">
        <f t="shared" si="162"/>
        <v/>
      </c>
      <c r="BQ80" s="239" t="str">
        <f t="shared" si="163"/>
        <v/>
      </c>
      <c r="BR80" s="239" t="str">
        <f t="shared" si="164"/>
        <v/>
      </c>
      <c r="BS80" s="239" t="str">
        <f t="shared" si="165"/>
        <v/>
      </c>
      <c r="BT80" s="239" t="str">
        <f t="shared" si="166"/>
        <v/>
      </c>
      <c r="BU80" s="239" t="str">
        <f t="shared" si="167"/>
        <v/>
      </c>
      <c r="BV80" s="239" t="str">
        <f t="shared" si="168"/>
        <v/>
      </c>
      <c r="BW80" s="239" t="str">
        <f t="shared" si="169"/>
        <v/>
      </c>
      <c r="BX80" s="239" t="str">
        <f t="shared" si="170"/>
        <v/>
      </c>
      <c r="BY80" s="239" t="str">
        <f t="shared" si="171"/>
        <v/>
      </c>
      <c r="BZ80" s="239" t="str">
        <f t="shared" si="172"/>
        <v/>
      </c>
      <c r="CA80" s="239" t="str">
        <f t="shared" si="173"/>
        <v/>
      </c>
      <c r="CB80" s="239" t="str">
        <f t="shared" si="174"/>
        <v/>
      </c>
      <c r="CC80" s="239" t="str">
        <f t="shared" si="175"/>
        <v/>
      </c>
      <c r="CD80" s="239">
        <f t="shared" si="176"/>
        <v>1</v>
      </c>
      <c r="CE80" s="239" t="str">
        <f t="shared" si="177"/>
        <v/>
      </c>
      <c r="CF80" s="239" t="str">
        <f t="shared" si="178"/>
        <v/>
      </c>
      <c r="CG80" s="239" t="str">
        <f t="shared" si="179"/>
        <v/>
      </c>
      <c r="CH80" s="239" t="str">
        <f t="shared" si="180"/>
        <v/>
      </c>
      <c r="CI80" s="239" t="str">
        <f t="shared" si="181"/>
        <v/>
      </c>
      <c r="CJ80" s="239" t="str">
        <f t="shared" si="182"/>
        <v/>
      </c>
      <c r="CK80" s="239" t="str">
        <f t="shared" si="183"/>
        <v/>
      </c>
      <c r="CL80" s="239" t="str">
        <f t="shared" si="184"/>
        <v/>
      </c>
      <c r="CM80" s="239" t="str">
        <f t="shared" si="185"/>
        <v/>
      </c>
      <c r="CN80" s="239" t="str">
        <f t="shared" si="186"/>
        <v/>
      </c>
      <c r="CP80" s="239" t="str">
        <f t="shared" si="187"/>
        <v/>
      </c>
      <c r="CQ80" s="239" t="str">
        <f t="shared" si="188"/>
        <v/>
      </c>
      <c r="CR80" s="239" t="str">
        <f t="shared" si="189"/>
        <v/>
      </c>
      <c r="CS80" s="239" t="str">
        <f t="shared" si="190"/>
        <v/>
      </c>
      <c r="CT80" s="239" t="str">
        <f t="shared" si="191"/>
        <v/>
      </c>
      <c r="CU80" s="239" t="str">
        <f t="shared" si="192"/>
        <v/>
      </c>
      <c r="CV80" s="239" t="str">
        <f t="shared" si="193"/>
        <v/>
      </c>
      <c r="CW80" s="239" t="str">
        <f t="shared" si="194"/>
        <v/>
      </c>
      <c r="CX80" s="239" t="str">
        <f t="shared" si="195"/>
        <v/>
      </c>
      <c r="CY80" s="239" t="str">
        <f t="shared" si="196"/>
        <v/>
      </c>
      <c r="CZ80" s="239" t="str">
        <f t="shared" si="197"/>
        <v/>
      </c>
      <c r="DA80" s="239" t="str">
        <f t="shared" si="198"/>
        <v/>
      </c>
      <c r="DB80" s="239" t="str">
        <f t="shared" si="199"/>
        <v/>
      </c>
      <c r="DC80" s="239" t="str">
        <f t="shared" si="200"/>
        <v/>
      </c>
      <c r="DD80" s="239" t="str">
        <f t="shared" si="201"/>
        <v/>
      </c>
      <c r="DE80" s="239" t="str">
        <f t="shared" si="202"/>
        <v/>
      </c>
      <c r="DF80" s="239" t="str">
        <f t="shared" si="203"/>
        <v>4to Trimestre</v>
      </c>
      <c r="DG80" s="239" t="str">
        <f t="shared" si="204"/>
        <v/>
      </c>
      <c r="DH80" s="239" t="str">
        <f t="shared" si="205"/>
        <v/>
      </c>
      <c r="DI80" s="239" t="str">
        <f t="shared" si="206"/>
        <v/>
      </c>
      <c r="DJ80" s="239" t="str">
        <f t="shared" si="207"/>
        <v/>
      </c>
      <c r="DK80" s="239" t="str">
        <f t="shared" si="208"/>
        <v/>
      </c>
      <c r="DL80" s="239" t="str">
        <f t="shared" si="209"/>
        <v/>
      </c>
      <c r="DM80" s="239" t="str">
        <f t="shared" si="210"/>
        <v/>
      </c>
      <c r="DN80" s="239" t="str">
        <f t="shared" si="211"/>
        <v/>
      </c>
      <c r="DO80" s="239" t="str">
        <f t="shared" si="212"/>
        <v/>
      </c>
      <c r="DP80" s="239" t="str">
        <f t="shared" si="213"/>
        <v/>
      </c>
    </row>
    <row r="81" spans="1:2048 2053:3059 3077:4094 4112:5120 5123:6143 6146:7167 7169:8189 8194:9200 9218:10235 10253:12287 12290:14335 14337:16293" ht="35.25" hidden="1" customHeight="1" x14ac:dyDescent="0.25">
      <c r="A81" s="49" t="s">
        <v>4514</v>
      </c>
      <c r="B81" s="49">
        <v>20</v>
      </c>
      <c r="C81" s="49" t="s">
        <v>43</v>
      </c>
      <c r="D81" s="49" t="s">
        <v>294</v>
      </c>
      <c r="E81" s="49">
        <v>2</v>
      </c>
      <c r="F81" s="49" t="s">
        <v>420</v>
      </c>
      <c r="G81" s="49" t="str">
        <f t="shared" si="150"/>
        <v>20-8</v>
      </c>
      <c r="H81" s="49" t="s">
        <v>75</v>
      </c>
      <c r="I81" s="49" t="s">
        <v>76</v>
      </c>
      <c r="J81" s="49" t="s">
        <v>143</v>
      </c>
      <c r="K81" s="49" t="s">
        <v>78</v>
      </c>
      <c r="L81" s="49" t="s">
        <v>125</v>
      </c>
      <c r="M81" s="49" t="s">
        <v>297</v>
      </c>
      <c r="N81" s="49" t="s">
        <v>398</v>
      </c>
      <c r="O81" s="49" t="s">
        <v>82</v>
      </c>
      <c r="P81" s="49" t="s">
        <v>421</v>
      </c>
      <c r="Q81" s="50">
        <v>0.15</v>
      </c>
      <c r="R81" s="50"/>
      <c r="S81" s="49">
        <v>100</v>
      </c>
      <c r="T81" s="49" t="s">
        <v>301</v>
      </c>
      <c r="U81" s="49" t="s">
        <v>422</v>
      </c>
      <c r="V81" s="51">
        <v>44958</v>
      </c>
      <c r="W81" s="51">
        <v>45198</v>
      </c>
      <c r="X81" s="49" t="s">
        <v>105</v>
      </c>
      <c r="Y81" s="49" t="s">
        <v>202</v>
      </c>
      <c r="Z81" s="59" t="s">
        <v>100</v>
      </c>
      <c r="AA81" s="60">
        <v>1</v>
      </c>
      <c r="AB81" s="60" t="s">
        <v>423</v>
      </c>
      <c r="AC81" s="69">
        <v>45198</v>
      </c>
      <c r="AD81" s="60">
        <v>1</v>
      </c>
      <c r="AE81" s="60" t="s">
        <v>424</v>
      </c>
      <c r="AF81" s="69">
        <v>45198</v>
      </c>
      <c r="AG81" s="57" t="s">
        <v>79</v>
      </c>
      <c r="AH81" s="52" t="s">
        <v>92</v>
      </c>
      <c r="AI81" s="52">
        <f t="shared" si="131"/>
        <v>0.15</v>
      </c>
      <c r="AJ81" s="52"/>
      <c r="AK81" s="52"/>
      <c r="AL81" s="239" t="str">
        <f t="shared" si="151"/>
        <v/>
      </c>
      <c r="AM81" s="239" t="str">
        <f t="shared" si="152"/>
        <v/>
      </c>
      <c r="AN81" s="239" t="str">
        <f t="shared" si="153"/>
        <v/>
      </c>
      <c r="AO81" s="239" t="str">
        <f t="shared" si="154"/>
        <v/>
      </c>
      <c r="AP81" s="239" t="str">
        <f t="shared" si="155"/>
        <v/>
      </c>
      <c r="AQ81" s="239" t="str">
        <f t="shared" si="156"/>
        <v/>
      </c>
      <c r="AR81" s="239" t="str">
        <f t="shared" si="157"/>
        <v/>
      </c>
      <c r="AS81" s="239" t="str">
        <f t="shared" si="158"/>
        <v/>
      </c>
      <c r="AT81" s="239" t="str">
        <f t="shared" si="159"/>
        <v/>
      </c>
      <c r="AU81" s="239" t="str">
        <f t="shared" si="132"/>
        <v/>
      </c>
      <c r="AV81" s="239" t="str">
        <f t="shared" si="133"/>
        <v/>
      </c>
      <c r="AW81" s="239" t="str">
        <f t="shared" si="134"/>
        <v/>
      </c>
      <c r="AX81" s="239" t="str">
        <f t="shared" si="135"/>
        <v/>
      </c>
      <c r="AY81" s="239" t="str">
        <f t="shared" si="136"/>
        <v/>
      </c>
      <c r="AZ81" s="239" t="str">
        <f t="shared" si="137"/>
        <v/>
      </c>
      <c r="BA81" s="239" t="str">
        <f t="shared" si="138"/>
        <v/>
      </c>
      <c r="BB81" s="239" t="str">
        <f t="shared" si="139"/>
        <v/>
      </c>
      <c r="BC81" s="239" t="str">
        <f t="shared" si="140"/>
        <v/>
      </c>
      <c r="BD81" s="239" t="str">
        <f t="shared" si="141"/>
        <v/>
      </c>
      <c r="BE81" s="239" t="str">
        <f t="shared" si="142"/>
        <v/>
      </c>
      <c r="BF81" s="239" t="str">
        <f t="shared" si="143"/>
        <v/>
      </c>
      <c r="BG81" s="239" t="str">
        <f t="shared" si="144"/>
        <v/>
      </c>
      <c r="BH81" s="239" t="str">
        <f t="shared" si="145"/>
        <v/>
      </c>
      <c r="BI81" s="239" t="str">
        <f t="shared" si="146"/>
        <v/>
      </c>
      <c r="BJ81" s="239" t="str">
        <f t="shared" si="147"/>
        <v/>
      </c>
      <c r="BK81" s="239" t="str">
        <f t="shared" si="148"/>
        <v/>
      </c>
      <c r="BL81" s="239" t="str">
        <f t="shared" si="149"/>
        <v/>
      </c>
      <c r="BN81" s="239" t="str">
        <f t="shared" si="160"/>
        <v/>
      </c>
      <c r="BO81" s="239" t="str">
        <f t="shared" si="161"/>
        <v/>
      </c>
      <c r="BP81" s="239" t="str">
        <f t="shared" si="162"/>
        <v/>
      </c>
      <c r="BQ81" s="239" t="str">
        <f t="shared" si="163"/>
        <v/>
      </c>
      <c r="BR81" s="239" t="str">
        <f t="shared" si="164"/>
        <v/>
      </c>
      <c r="BS81" s="239" t="str">
        <f t="shared" si="165"/>
        <v/>
      </c>
      <c r="BT81" s="239" t="str">
        <f t="shared" si="166"/>
        <v/>
      </c>
      <c r="BU81" s="239" t="str">
        <f t="shared" si="167"/>
        <v/>
      </c>
      <c r="BV81" s="239" t="str">
        <f t="shared" si="168"/>
        <v/>
      </c>
      <c r="BW81" s="239" t="str">
        <f t="shared" si="169"/>
        <v/>
      </c>
      <c r="BX81" s="239" t="str">
        <f t="shared" si="170"/>
        <v/>
      </c>
      <c r="BY81" s="239" t="str">
        <f t="shared" si="171"/>
        <v/>
      </c>
      <c r="BZ81" s="239" t="str">
        <f t="shared" si="172"/>
        <v/>
      </c>
      <c r="CA81" s="239" t="str">
        <f t="shared" si="173"/>
        <v/>
      </c>
      <c r="CB81" s="239" t="str">
        <f t="shared" si="174"/>
        <v/>
      </c>
      <c r="CC81" s="239" t="str">
        <f t="shared" si="175"/>
        <v/>
      </c>
      <c r="CD81" s="239" t="str">
        <f t="shared" si="176"/>
        <v/>
      </c>
      <c r="CE81" s="239" t="str">
        <f t="shared" si="177"/>
        <v/>
      </c>
      <c r="CF81" s="239" t="str">
        <f t="shared" si="178"/>
        <v/>
      </c>
      <c r="CG81" s="239" t="str">
        <f t="shared" si="179"/>
        <v/>
      </c>
      <c r="CH81" s="239" t="str">
        <f t="shared" si="180"/>
        <v/>
      </c>
      <c r="CI81" s="239" t="str">
        <f t="shared" si="181"/>
        <v/>
      </c>
      <c r="CJ81" s="239" t="str">
        <f t="shared" si="182"/>
        <v/>
      </c>
      <c r="CK81" s="239" t="str">
        <f t="shared" si="183"/>
        <v/>
      </c>
      <c r="CL81" s="239" t="str">
        <f t="shared" si="184"/>
        <v/>
      </c>
      <c r="CM81" s="239" t="str">
        <f t="shared" si="185"/>
        <v/>
      </c>
      <c r="CN81" s="239" t="str">
        <f t="shared" si="186"/>
        <v/>
      </c>
      <c r="CP81" s="239" t="str">
        <f t="shared" si="187"/>
        <v/>
      </c>
      <c r="CQ81" s="239" t="str">
        <f t="shared" si="188"/>
        <v/>
      </c>
      <c r="CR81" s="239" t="str">
        <f t="shared" si="189"/>
        <v/>
      </c>
      <c r="CS81" s="239" t="str">
        <f t="shared" si="190"/>
        <v/>
      </c>
      <c r="CT81" s="239" t="str">
        <f t="shared" si="191"/>
        <v/>
      </c>
      <c r="CU81" s="239" t="str">
        <f t="shared" si="192"/>
        <v/>
      </c>
      <c r="CV81" s="239" t="str">
        <f t="shared" si="193"/>
        <v/>
      </c>
      <c r="CW81" s="239" t="str">
        <f t="shared" si="194"/>
        <v/>
      </c>
      <c r="CX81" s="239" t="str">
        <f t="shared" si="195"/>
        <v/>
      </c>
      <c r="CY81" s="239" t="str">
        <f t="shared" si="196"/>
        <v/>
      </c>
      <c r="CZ81" s="239" t="str">
        <f t="shared" si="197"/>
        <v/>
      </c>
      <c r="DA81" s="239" t="str">
        <f t="shared" si="198"/>
        <v/>
      </c>
      <c r="DB81" s="239" t="str">
        <f t="shared" si="199"/>
        <v/>
      </c>
      <c r="DC81" s="239" t="str">
        <f t="shared" si="200"/>
        <v/>
      </c>
      <c r="DD81" s="239" t="str">
        <f t="shared" si="201"/>
        <v/>
      </c>
      <c r="DE81" s="239" t="str">
        <f t="shared" si="202"/>
        <v/>
      </c>
      <c r="DF81" s="239" t="str">
        <f t="shared" si="203"/>
        <v/>
      </c>
      <c r="DG81" s="239" t="str">
        <f t="shared" si="204"/>
        <v/>
      </c>
      <c r="DH81" s="239" t="str">
        <f t="shared" si="205"/>
        <v/>
      </c>
      <c r="DI81" s="239" t="str">
        <f t="shared" si="206"/>
        <v/>
      </c>
      <c r="DJ81" s="239" t="str">
        <f t="shared" si="207"/>
        <v/>
      </c>
      <c r="DK81" s="239" t="str">
        <f t="shared" si="208"/>
        <v/>
      </c>
      <c r="DL81" s="239" t="str">
        <f t="shared" si="209"/>
        <v/>
      </c>
      <c r="DM81" s="239" t="str">
        <f t="shared" si="210"/>
        <v/>
      </c>
      <c r="DN81" s="239" t="str">
        <f t="shared" si="211"/>
        <v/>
      </c>
      <c r="DO81" s="239" t="str">
        <f t="shared" si="212"/>
        <v/>
      </c>
      <c r="DP81" s="239" t="str">
        <f t="shared" si="213"/>
        <v/>
      </c>
    </row>
    <row r="82" spans="1:2048 2053:3059 3077:4094 4112:5120 5123:6143 6146:7167 7169:8189 8194:9200 9218:10235 10253:12287 12290:14335 14337:16293" ht="35.25" hidden="1" customHeight="1" x14ac:dyDescent="0.25">
      <c r="A82" s="53" t="s">
        <v>4514</v>
      </c>
      <c r="B82" s="53">
        <v>20</v>
      </c>
      <c r="C82" s="53" t="s">
        <v>43</v>
      </c>
      <c r="D82" s="53" t="s">
        <v>294</v>
      </c>
      <c r="E82" s="53">
        <v>2</v>
      </c>
      <c r="F82" s="53" t="s">
        <v>425</v>
      </c>
      <c r="G82" s="53" t="str">
        <f t="shared" si="150"/>
        <v>20-8</v>
      </c>
      <c r="H82" s="53" t="s">
        <v>94</v>
      </c>
      <c r="I82" s="53" t="s">
        <v>80</v>
      </c>
      <c r="J82" s="53" t="s">
        <v>80</v>
      </c>
      <c r="K82" s="53" t="s">
        <v>80</v>
      </c>
      <c r="L82" s="53" t="s">
        <v>80</v>
      </c>
      <c r="M82" s="53" t="s">
        <v>80</v>
      </c>
      <c r="N82" s="53" t="s">
        <v>80</v>
      </c>
      <c r="O82" s="53" t="s">
        <v>80</v>
      </c>
      <c r="P82" s="53" t="s">
        <v>426</v>
      </c>
      <c r="Q82" s="52">
        <v>0.2</v>
      </c>
      <c r="R82" s="52">
        <f>+Q82*Q81</f>
        <v>0.03</v>
      </c>
      <c r="S82" s="53">
        <v>1</v>
      </c>
      <c r="T82" s="53" t="s">
        <v>84</v>
      </c>
      <c r="U82" s="53" t="s">
        <v>362</v>
      </c>
      <c r="V82" s="23">
        <v>44958</v>
      </c>
      <c r="W82" s="23">
        <v>45016</v>
      </c>
      <c r="X82" s="53" t="s">
        <v>105</v>
      </c>
      <c r="Y82" s="49" t="s">
        <v>97</v>
      </c>
      <c r="Z82" s="59" t="s">
        <v>100</v>
      </c>
      <c r="AA82" s="60">
        <v>1</v>
      </c>
      <c r="AB82" s="62" t="s">
        <v>427</v>
      </c>
      <c r="AC82" s="62">
        <v>45016</v>
      </c>
      <c r="AD82" s="60">
        <v>1</v>
      </c>
      <c r="AE82" s="62" t="s">
        <v>314</v>
      </c>
      <c r="AF82" s="62">
        <v>45016</v>
      </c>
      <c r="AG82" s="60" t="s">
        <v>79</v>
      </c>
      <c r="AH82" s="60">
        <v>1</v>
      </c>
      <c r="AI82" s="52">
        <f t="shared" si="131"/>
        <v>0.03</v>
      </c>
      <c r="AJ82" s="52">
        <f t="shared" ref="AJ82:AJ83" si="215">+AI82/R82</f>
        <v>1</v>
      </c>
      <c r="AK82" s="52"/>
      <c r="AL82" s="239" t="str">
        <f t="shared" si="151"/>
        <v/>
      </c>
      <c r="AM82" s="239" t="str">
        <f t="shared" si="152"/>
        <v/>
      </c>
      <c r="AN82" s="239" t="str">
        <f t="shared" si="153"/>
        <v/>
      </c>
      <c r="AO82" s="239" t="str">
        <f t="shared" si="154"/>
        <v/>
      </c>
      <c r="AP82" s="239" t="str">
        <f t="shared" si="155"/>
        <v/>
      </c>
      <c r="AQ82" s="239" t="str">
        <f t="shared" si="156"/>
        <v/>
      </c>
      <c r="AR82" s="239" t="str">
        <f t="shared" si="157"/>
        <v/>
      </c>
      <c r="AS82" s="239" t="str">
        <f t="shared" si="158"/>
        <v/>
      </c>
      <c r="AT82" s="239" t="str">
        <f t="shared" si="159"/>
        <v/>
      </c>
      <c r="AU82" s="239" t="str">
        <f t="shared" si="132"/>
        <v/>
      </c>
      <c r="AV82" s="239" t="str">
        <f t="shared" si="133"/>
        <v/>
      </c>
      <c r="AW82" s="239" t="str">
        <f t="shared" si="134"/>
        <v/>
      </c>
      <c r="AX82" s="239" t="str">
        <f t="shared" si="135"/>
        <v/>
      </c>
      <c r="AY82" s="239" t="str">
        <f t="shared" si="136"/>
        <v/>
      </c>
      <c r="AZ82" s="239" t="str">
        <f t="shared" si="137"/>
        <v/>
      </c>
      <c r="BA82" s="239" t="str">
        <f t="shared" si="138"/>
        <v/>
      </c>
      <c r="BB82" s="239" t="str">
        <f t="shared" si="139"/>
        <v/>
      </c>
      <c r="BC82" s="239" t="str">
        <f t="shared" si="140"/>
        <v/>
      </c>
      <c r="BD82" s="239" t="str">
        <f t="shared" si="141"/>
        <v/>
      </c>
      <c r="BE82" s="239" t="str">
        <f t="shared" si="142"/>
        <v/>
      </c>
      <c r="BF82" s="239" t="str">
        <f t="shared" si="143"/>
        <v/>
      </c>
      <c r="BG82" s="239" t="str">
        <f t="shared" si="144"/>
        <v/>
      </c>
      <c r="BH82" s="239" t="str">
        <f t="shared" si="145"/>
        <v/>
      </c>
      <c r="BI82" s="239" t="str">
        <f t="shared" si="146"/>
        <v/>
      </c>
      <c r="BJ82" s="239" t="str">
        <f t="shared" si="147"/>
        <v/>
      </c>
      <c r="BK82" s="239" t="str">
        <f t="shared" si="148"/>
        <v/>
      </c>
      <c r="BL82" s="239" t="str">
        <f t="shared" si="149"/>
        <v/>
      </c>
      <c r="BN82" s="239" t="str">
        <f t="shared" si="160"/>
        <v/>
      </c>
      <c r="BO82" s="239" t="str">
        <f t="shared" si="161"/>
        <v/>
      </c>
      <c r="BP82" s="239" t="str">
        <f t="shared" si="162"/>
        <v/>
      </c>
      <c r="BQ82" s="239" t="str">
        <f t="shared" si="163"/>
        <v/>
      </c>
      <c r="BR82" s="239" t="str">
        <f t="shared" si="164"/>
        <v/>
      </c>
      <c r="BS82" s="239" t="str">
        <f t="shared" si="165"/>
        <v/>
      </c>
      <c r="BT82" s="239" t="str">
        <f t="shared" si="166"/>
        <v/>
      </c>
      <c r="BU82" s="239" t="str">
        <f t="shared" si="167"/>
        <v/>
      </c>
      <c r="BV82" s="239" t="str">
        <f t="shared" si="168"/>
        <v/>
      </c>
      <c r="BW82" s="239" t="str">
        <f t="shared" si="169"/>
        <v/>
      </c>
      <c r="BX82" s="239" t="str">
        <f t="shared" si="170"/>
        <v/>
      </c>
      <c r="BY82" s="239" t="str">
        <f t="shared" si="171"/>
        <v/>
      </c>
      <c r="BZ82" s="239" t="str">
        <f t="shared" si="172"/>
        <v/>
      </c>
      <c r="CA82" s="239" t="str">
        <f t="shared" si="173"/>
        <v/>
      </c>
      <c r="CB82" s="239" t="str">
        <f t="shared" si="174"/>
        <v/>
      </c>
      <c r="CC82" s="239" t="str">
        <f t="shared" si="175"/>
        <v/>
      </c>
      <c r="CD82" s="239" t="str">
        <f t="shared" si="176"/>
        <v/>
      </c>
      <c r="CE82" s="239" t="str">
        <f t="shared" si="177"/>
        <v/>
      </c>
      <c r="CF82" s="239" t="str">
        <f t="shared" si="178"/>
        <v/>
      </c>
      <c r="CG82" s="239" t="str">
        <f t="shared" si="179"/>
        <v/>
      </c>
      <c r="CH82" s="239" t="str">
        <f t="shared" si="180"/>
        <v/>
      </c>
      <c r="CI82" s="239" t="str">
        <f t="shared" si="181"/>
        <v/>
      </c>
      <c r="CJ82" s="239" t="str">
        <f t="shared" si="182"/>
        <v/>
      </c>
      <c r="CK82" s="239" t="str">
        <f t="shared" si="183"/>
        <v/>
      </c>
      <c r="CL82" s="239" t="str">
        <f t="shared" si="184"/>
        <v/>
      </c>
      <c r="CM82" s="239" t="str">
        <f t="shared" si="185"/>
        <v/>
      </c>
      <c r="CN82" s="239" t="str">
        <f t="shared" si="186"/>
        <v/>
      </c>
      <c r="CP82" s="239" t="str">
        <f t="shared" si="187"/>
        <v/>
      </c>
      <c r="CQ82" s="239" t="str">
        <f t="shared" si="188"/>
        <v/>
      </c>
      <c r="CR82" s="239" t="str">
        <f t="shared" si="189"/>
        <v/>
      </c>
      <c r="CS82" s="239" t="str">
        <f t="shared" si="190"/>
        <v/>
      </c>
      <c r="CT82" s="239" t="str">
        <f t="shared" si="191"/>
        <v/>
      </c>
      <c r="CU82" s="239" t="str">
        <f t="shared" si="192"/>
        <v/>
      </c>
      <c r="CV82" s="239" t="str">
        <f t="shared" si="193"/>
        <v/>
      </c>
      <c r="CW82" s="239" t="str">
        <f t="shared" si="194"/>
        <v/>
      </c>
      <c r="CX82" s="239" t="str">
        <f t="shared" si="195"/>
        <v/>
      </c>
      <c r="CY82" s="239" t="str">
        <f t="shared" si="196"/>
        <v/>
      </c>
      <c r="CZ82" s="239" t="str">
        <f t="shared" si="197"/>
        <v/>
      </c>
      <c r="DA82" s="239" t="str">
        <f t="shared" si="198"/>
        <v/>
      </c>
      <c r="DB82" s="239" t="str">
        <f t="shared" si="199"/>
        <v/>
      </c>
      <c r="DC82" s="239" t="str">
        <f t="shared" si="200"/>
        <v/>
      </c>
      <c r="DD82" s="239" t="str">
        <f t="shared" si="201"/>
        <v/>
      </c>
      <c r="DE82" s="239" t="str">
        <f t="shared" si="202"/>
        <v/>
      </c>
      <c r="DF82" s="239" t="str">
        <f t="shared" si="203"/>
        <v/>
      </c>
      <c r="DG82" s="239" t="str">
        <f t="shared" si="204"/>
        <v/>
      </c>
      <c r="DH82" s="239" t="str">
        <f t="shared" si="205"/>
        <v/>
      </c>
      <c r="DI82" s="239" t="str">
        <f t="shared" si="206"/>
        <v/>
      </c>
      <c r="DJ82" s="239" t="str">
        <f t="shared" si="207"/>
        <v/>
      </c>
      <c r="DK82" s="239" t="str">
        <f t="shared" si="208"/>
        <v/>
      </c>
      <c r="DL82" s="239" t="str">
        <f t="shared" si="209"/>
        <v/>
      </c>
      <c r="DM82" s="239" t="str">
        <f t="shared" si="210"/>
        <v/>
      </c>
      <c r="DN82" s="239" t="str">
        <f t="shared" si="211"/>
        <v/>
      </c>
      <c r="DO82" s="239" t="str">
        <f t="shared" si="212"/>
        <v/>
      </c>
      <c r="DP82" s="239" t="str">
        <f t="shared" si="213"/>
        <v/>
      </c>
    </row>
    <row r="83" spans="1:2048 2053:3059 3077:4094 4112:5120 5123:6143 6146:7167 7169:8189 8194:9200 9218:10235 10253:12287 12290:14335 14337:16293" ht="35.25" hidden="1" customHeight="1" x14ac:dyDescent="0.25">
      <c r="A83" s="53" t="s">
        <v>4514</v>
      </c>
      <c r="B83" s="53">
        <v>20</v>
      </c>
      <c r="C83" s="53" t="s">
        <v>43</v>
      </c>
      <c r="D83" s="53" t="s">
        <v>294</v>
      </c>
      <c r="E83" s="53">
        <v>2</v>
      </c>
      <c r="F83" s="53" t="s">
        <v>428</v>
      </c>
      <c r="G83" s="53" t="str">
        <f t="shared" si="150"/>
        <v>20-8</v>
      </c>
      <c r="H83" s="53" t="s">
        <v>94</v>
      </c>
      <c r="I83" s="53" t="s">
        <v>80</v>
      </c>
      <c r="J83" s="53" t="s">
        <v>80</v>
      </c>
      <c r="K83" s="53" t="s">
        <v>80</v>
      </c>
      <c r="L83" s="53" t="s">
        <v>80</v>
      </c>
      <c r="M83" s="53" t="s">
        <v>80</v>
      </c>
      <c r="N83" s="53" t="s">
        <v>80</v>
      </c>
      <c r="O83" s="53" t="s">
        <v>80</v>
      </c>
      <c r="P83" s="53" t="s">
        <v>429</v>
      </c>
      <c r="Q83" s="52">
        <v>0.8</v>
      </c>
      <c r="R83" s="52">
        <f>+Q83*Q81</f>
        <v>0.12</v>
      </c>
      <c r="S83" s="53">
        <v>100</v>
      </c>
      <c r="T83" s="53" t="s">
        <v>301</v>
      </c>
      <c r="U83" s="53" t="s">
        <v>354</v>
      </c>
      <c r="V83" s="23">
        <v>45019</v>
      </c>
      <c r="W83" s="23">
        <v>45198</v>
      </c>
      <c r="X83" s="53" t="s">
        <v>105</v>
      </c>
      <c r="Y83" s="49" t="s">
        <v>202</v>
      </c>
      <c r="Z83" s="59" t="s">
        <v>100</v>
      </c>
      <c r="AA83" s="60">
        <v>1</v>
      </c>
      <c r="AB83" s="60" t="s">
        <v>430</v>
      </c>
      <c r="AC83" s="69">
        <v>45198</v>
      </c>
      <c r="AD83" s="60">
        <v>1</v>
      </c>
      <c r="AE83" s="60" t="s">
        <v>431</v>
      </c>
      <c r="AF83" s="69">
        <v>45198</v>
      </c>
      <c r="AG83" s="57" t="s">
        <v>79</v>
      </c>
      <c r="AH83" s="57">
        <v>1</v>
      </c>
      <c r="AI83" s="52">
        <f t="shared" si="131"/>
        <v>0.12</v>
      </c>
      <c r="AJ83" s="52">
        <f t="shared" si="215"/>
        <v>1</v>
      </c>
      <c r="AK83" s="52"/>
      <c r="AL83" s="239" t="str">
        <f t="shared" si="151"/>
        <v/>
      </c>
      <c r="AM83" s="239" t="str">
        <f t="shared" si="152"/>
        <v/>
      </c>
      <c r="AN83" s="239" t="str">
        <f t="shared" si="153"/>
        <v/>
      </c>
      <c r="AO83" s="239" t="str">
        <f t="shared" si="154"/>
        <v/>
      </c>
      <c r="AP83" s="239" t="str">
        <f t="shared" si="155"/>
        <v/>
      </c>
      <c r="AQ83" s="239" t="str">
        <f t="shared" si="156"/>
        <v/>
      </c>
      <c r="AR83" s="239" t="str">
        <f t="shared" si="157"/>
        <v/>
      </c>
      <c r="AS83" s="239" t="str">
        <f t="shared" si="158"/>
        <v/>
      </c>
      <c r="AT83" s="239" t="str">
        <f t="shared" si="159"/>
        <v/>
      </c>
      <c r="AU83" s="239" t="str">
        <f t="shared" si="132"/>
        <v/>
      </c>
      <c r="AV83" s="239" t="str">
        <f t="shared" si="133"/>
        <v/>
      </c>
      <c r="AW83" s="239" t="str">
        <f t="shared" si="134"/>
        <v/>
      </c>
      <c r="AX83" s="239" t="str">
        <f t="shared" si="135"/>
        <v/>
      </c>
      <c r="AY83" s="239" t="str">
        <f t="shared" si="136"/>
        <v/>
      </c>
      <c r="AZ83" s="239" t="str">
        <f t="shared" si="137"/>
        <v/>
      </c>
      <c r="BA83" s="239" t="str">
        <f t="shared" si="138"/>
        <v/>
      </c>
      <c r="BB83" s="239" t="str">
        <f t="shared" si="139"/>
        <v/>
      </c>
      <c r="BC83" s="239" t="str">
        <f t="shared" si="140"/>
        <v/>
      </c>
      <c r="BD83" s="239" t="str">
        <f t="shared" si="141"/>
        <v/>
      </c>
      <c r="BE83" s="239" t="str">
        <f t="shared" si="142"/>
        <v/>
      </c>
      <c r="BF83" s="239" t="str">
        <f t="shared" si="143"/>
        <v/>
      </c>
      <c r="BG83" s="239" t="str">
        <f t="shared" si="144"/>
        <v/>
      </c>
      <c r="BH83" s="239" t="str">
        <f t="shared" si="145"/>
        <v/>
      </c>
      <c r="BI83" s="239" t="str">
        <f t="shared" si="146"/>
        <v/>
      </c>
      <c r="BJ83" s="239" t="str">
        <f t="shared" si="147"/>
        <v/>
      </c>
      <c r="BK83" s="239" t="str">
        <f t="shared" si="148"/>
        <v/>
      </c>
      <c r="BL83" s="239" t="str">
        <f t="shared" si="149"/>
        <v/>
      </c>
      <c r="BN83" s="239" t="str">
        <f t="shared" si="160"/>
        <v/>
      </c>
      <c r="BO83" s="239" t="str">
        <f t="shared" si="161"/>
        <v/>
      </c>
      <c r="BP83" s="239" t="str">
        <f t="shared" si="162"/>
        <v/>
      </c>
      <c r="BQ83" s="239" t="str">
        <f t="shared" si="163"/>
        <v/>
      </c>
      <c r="BR83" s="239" t="str">
        <f t="shared" si="164"/>
        <v/>
      </c>
      <c r="BS83" s="239" t="str">
        <f t="shared" si="165"/>
        <v/>
      </c>
      <c r="BT83" s="239" t="str">
        <f t="shared" si="166"/>
        <v/>
      </c>
      <c r="BU83" s="239" t="str">
        <f t="shared" si="167"/>
        <v/>
      </c>
      <c r="BV83" s="239" t="str">
        <f t="shared" si="168"/>
        <v/>
      </c>
      <c r="BW83" s="239" t="str">
        <f t="shared" si="169"/>
        <v/>
      </c>
      <c r="BX83" s="239" t="str">
        <f t="shared" si="170"/>
        <v/>
      </c>
      <c r="BY83" s="239" t="str">
        <f t="shared" si="171"/>
        <v/>
      </c>
      <c r="BZ83" s="239" t="str">
        <f t="shared" si="172"/>
        <v/>
      </c>
      <c r="CA83" s="239" t="str">
        <f t="shared" si="173"/>
        <v/>
      </c>
      <c r="CB83" s="239" t="str">
        <f t="shared" si="174"/>
        <v/>
      </c>
      <c r="CC83" s="239" t="str">
        <f t="shared" si="175"/>
        <v/>
      </c>
      <c r="CD83" s="239" t="str">
        <f t="shared" si="176"/>
        <v/>
      </c>
      <c r="CE83" s="239" t="str">
        <f t="shared" si="177"/>
        <v/>
      </c>
      <c r="CF83" s="239" t="str">
        <f t="shared" si="178"/>
        <v/>
      </c>
      <c r="CG83" s="239" t="str">
        <f t="shared" si="179"/>
        <v/>
      </c>
      <c r="CH83" s="239" t="str">
        <f t="shared" si="180"/>
        <v/>
      </c>
      <c r="CI83" s="239" t="str">
        <f t="shared" si="181"/>
        <v/>
      </c>
      <c r="CJ83" s="239" t="str">
        <f t="shared" si="182"/>
        <v/>
      </c>
      <c r="CK83" s="239" t="str">
        <f t="shared" si="183"/>
        <v/>
      </c>
      <c r="CL83" s="239" t="str">
        <f t="shared" si="184"/>
        <v/>
      </c>
      <c r="CM83" s="239" t="str">
        <f t="shared" si="185"/>
        <v/>
      </c>
      <c r="CN83" s="239" t="str">
        <f t="shared" si="186"/>
        <v/>
      </c>
      <c r="CP83" s="239" t="str">
        <f t="shared" si="187"/>
        <v/>
      </c>
      <c r="CQ83" s="239" t="str">
        <f t="shared" si="188"/>
        <v/>
      </c>
      <c r="CR83" s="239" t="str">
        <f t="shared" si="189"/>
        <v/>
      </c>
      <c r="CS83" s="239" t="str">
        <f t="shared" si="190"/>
        <v/>
      </c>
      <c r="CT83" s="239" t="str">
        <f t="shared" si="191"/>
        <v/>
      </c>
      <c r="CU83" s="239" t="str">
        <f t="shared" si="192"/>
        <v/>
      </c>
      <c r="CV83" s="239" t="str">
        <f t="shared" si="193"/>
        <v/>
      </c>
      <c r="CW83" s="239" t="str">
        <f t="shared" si="194"/>
        <v/>
      </c>
      <c r="CX83" s="239" t="str">
        <f t="shared" si="195"/>
        <v/>
      </c>
      <c r="CY83" s="239" t="str">
        <f t="shared" si="196"/>
        <v/>
      </c>
      <c r="CZ83" s="239" t="str">
        <f t="shared" si="197"/>
        <v/>
      </c>
      <c r="DA83" s="239" t="str">
        <f t="shared" si="198"/>
        <v/>
      </c>
      <c r="DB83" s="239" t="str">
        <f t="shared" si="199"/>
        <v/>
      </c>
      <c r="DC83" s="239" t="str">
        <f t="shared" si="200"/>
        <v/>
      </c>
      <c r="DD83" s="239" t="str">
        <f t="shared" si="201"/>
        <v/>
      </c>
      <c r="DE83" s="239" t="str">
        <f t="shared" si="202"/>
        <v/>
      </c>
      <c r="DF83" s="239" t="str">
        <f t="shared" si="203"/>
        <v/>
      </c>
      <c r="DG83" s="239" t="str">
        <f t="shared" si="204"/>
        <v/>
      </c>
      <c r="DH83" s="239" t="str">
        <f t="shared" si="205"/>
        <v/>
      </c>
      <c r="DI83" s="239" t="str">
        <f t="shared" si="206"/>
        <v/>
      </c>
      <c r="DJ83" s="239" t="str">
        <f t="shared" si="207"/>
        <v/>
      </c>
      <c r="DK83" s="239" t="str">
        <f t="shared" si="208"/>
        <v/>
      </c>
      <c r="DL83" s="239" t="str">
        <f t="shared" si="209"/>
        <v/>
      </c>
      <c r="DM83" s="239" t="str">
        <f t="shared" si="210"/>
        <v/>
      </c>
      <c r="DN83" s="239" t="str">
        <f t="shared" si="211"/>
        <v/>
      </c>
      <c r="DO83" s="239" t="str">
        <f t="shared" si="212"/>
        <v/>
      </c>
      <c r="DP83" s="239" t="str">
        <f t="shared" si="213"/>
        <v/>
      </c>
    </row>
    <row r="84" spans="1:2048 2053:3059 3077:4094 4112:5120 5123:6143 6146:7167 7169:8189 8194:9200 9218:10235 10253:12287 12290:14335 14337:16293" ht="35.25" hidden="1" customHeight="1" x14ac:dyDescent="0.25">
      <c r="A84" s="49" t="s">
        <v>4514</v>
      </c>
      <c r="B84" s="49">
        <v>20</v>
      </c>
      <c r="C84" s="49" t="s">
        <v>43</v>
      </c>
      <c r="D84" s="49" t="s">
        <v>294</v>
      </c>
      <c r="E84" s="49">
        <v>2</v>
      </c>
      <c r="F84" s="49" t="s">
        <v>432</v>
      </c>
      <c r="G84" s="49" t="str">
        <f t="shared" si="150"/>
        <v>20-9</v>
      </c>
      <c r="H84" s="49" t="s">
        <v>75</v>
      </c>
      <c r="I84" s="49" t="s">
        <v>76</v>
      </c>
      <c r="J84" s="49" t="s">
        <v>296</v>
      </c>
      <c r="K84" s="49" t="s">
        <v>78</v>
      </c>
      <c r="L84" s="49" t="s">
        <v>79</v>
      </c>
      <c r="M84" s="49" t="s">
        <v>297</v>
      </c>
      <c r="N84" s="49" t="s">
        <v>433</v>
      </c>
      <c r="O84" s="49" t="s">
        <v>82</v>
      </c>
      <c r="P84" s="49" t="s">
        <v>434</v>
      </c>
      <c r="Q84" s="50">
        <v>0.15</v>
      </c>
      <c r="R84" s="50"/>
      <c r="S84" s="49">
        <v>1</v>
      </c>
      <c r="T84" s="49" t="s">
        <v>84</v>
      </c>
      <c r="U84" s="49" t="s">
        <v>435</v>
      </c>
      <c r="V84" s="51">
        <v>45111</v>
      </c>
      <c r="W84" s="51">
        <v>45260</v>
      </c>
      <c r="X84" s="49" t="s">
        <v>436</v>
      </c>
      <c r="Y84" s="49" t="s">
        <v>87</v>
      </c>
      <c r="Z84" s="59" t="s">
        <v>100</v>
      </c>
      <c r="AA84" s="52">
        <v>1</v>
      </c>
      <c r="AB84" s="23" t="s">
        <v>437</v>
      </c>
      <c r="AC84" s="23">
        <v>45260</v>
      </c>
      <c r="AD84" s="52">
        <v>1</v>
      </c>
      <c r="AE84" s="23" t="s">
        <v>438</v>
      </c>
      <c r="AF84" s="23">
        <v>45260</v>
      </c>
      <c r="AG84" s="52"/>
      <c r="AH84" s="52" t="s">
        <v>92</v>
      </c>
      <c r="AI84" s="52">
        <f t="shared" si="131"/>
        <v>0.15</v>
      </c>
      <c r="AJ84" s="52"/>
      <c r="AK84" s="52"/>
      <c r="AL84" s="239" t="str">
        <f t="shared" si="151"/>
        <v/>
      </c>
      <c r="AM84" s="239" t="str">
        <f t="shared" si="152"/>
        <v/>
      </c>
      <c r="AN84" s="239" t="str">
        <f t="shared" si="153"/>
        <v/>
      </c>
      <c r="AO84" s="239" t="str">
        <f t="shared" si="154"/>
        <v/>
      </c>
      <c r="AP84" s="239" t="str">
        <f t="shared" si="155"/>
        <v/>
      </c>
      <c r="AQ84" s="239" t="str">
        <f t="shared" si="156"/>
        <v/>
      </c>
      <c r="AR84" s="239" t="str">
        <f t="shared" si="157"/>
        <v/>
      </c>
      <c r="AS84" s="239" t="str">
        <f t="shared" si="158"/>
        <v/>
      </c>
      <c r="AT84" s="239" t="str">
        <f t="shared" si="159"/>
        <v/>
      </c>
      <c r="AU84" s="239" t="str">
        <f t="shared" si="132"/>
        <v/>
      </c>
      <c r="AV84" s="239" t="str">
        <f t="shared" si="133"/>
        <v/>
      </c>
      <c r="AW84" s="239" t="str">
        <f t="shared" si="134"/>
        <v/>
      </c>
      <c r="AX84" s="239" t="str">
        <f t="shared" si="135"/>
        <v/>
      </c>
      <c r="AY84" s="239" t="str">
        <f t="shared" si="136"/>
        <v/>
      </c>
      <c r="AZ84" s="239" t="str">
        <f t="shared" si="137"/>
        <v/>
      </c>
      <c r="BA84" s="239" t="str">
        <f t="shared" si="138"/>
        <v/>
      </c>
      <c r="BB84" s="239" t="str">
        <f t="shared" si="139"/>
        <v/>
      </c>
      <c r="BC84" s="239" t="str">
        <f t="shared" si="140"/>
        <v/>
      </c>
      <c r="BD84" s="239" t="str">
        <f t="shared" si="141"/>
        <v/>
      </c>
      <c r="BE84" s="239" t="str">
        <f t="shared" si="142"/>
        <v/>
      </c>
      <c r="BF84" s="239" t="str">
        <f t="shared" si="143"/>
        <v/>
      </c>
      <c r="BG84" s="239" t="str">
        <f t="shared" si="144"/>
        <v/>
      </c>
      <c r="BH84" s="239" t="str">
        <f t="shared" si="145"/>
        <v/>
      </c>
      <c r="BI84" s="239" t="str">
        <f t="shared" si="146"/>
        <v/>
      </c>
      <c r="BJ84" s="239" t="str">
        <f t="shared" si="147"/>
        <v/>
      </c>
      <c r="BK84" s="239" t="str">
        <f t="shared" si="148"/>
        <v/>
      </c>
      <c r="BL84" s="239" t="str">
        <f t="shared" si="149"/>
        <v/>
      </c>
      <c r="BN84" s="239" t="str">
        <f t="shared" si="160"/>
        <v/>
      </c>
      <c r="BO84" s="239" t="str">
        <f t="shared" si="161"/>
        <v/>
      </c>
      <c r="BP84" s="239" t="str">
        <f t="shared" si="162"/>
        <v/>
      </c>
      <c r="BQ84" s="239" t="str">
        <f t="shared" si="163"/>
        <v/>
      </c>
      <c r="BR84" s="239" t="str">
        <f t="shared" si="164"/>
        <v/>
      </c>
      <c r="BS84" s="239" t="str">
        <f t="shared" si="165"/>
        <v/>
      </c>
      <c r="BT84" s="239" t="str">
        <f t="shared" si="166"/>
        <v/>
      </c>
      <c r="BU84" s="239" t="str">
        <f t="shared" si="167"/>
        <v/>
      </c>
      <c r="BV84" s="239" t="str">
        <f t="shared" si="168"/>
        <v/>
      </c>
      <c r="BW84" s="239" t="str">
        <f t="shared" si="169"/>
        <v/>
      </c>
      <c r="BX84" s="239" t="str">
        <f t="shared" si="170"/>
        <v/>
      </c>
      <c r="BY84" s="239" t="str">
        <f t="shared" si="171"/>
        <v/>
      </c>
      <c r="BZ84" s="239" t="str">
        <f t="shared" si="172"/>
        <v/>
      </c>
      <c r="CA84" s="239" t="str">
        <f t="shared" si="173"/>
        <v/>
      </c>
      <c r="CB84" s="239" t="str">
        <f t="shared" si="174"/>
        <v/>
      </c>
      <c r="CC84" s="239" t="str">
        <f t="shared" si="175"/>
        <v/>
      </c>
      <c r="CD84" s="239" t="str">
        <f t="shared" si="176"/>
        <v/>
      </c>
      <c r="CE84" s="239" t="str">
        <f t="shared" si="177"/>
        <v/>
      </c>
      <c r="CF84" s="239" t="str">
        <f t="shared" si="178"/>
        <v/>
      </c>
      <c r="CG84" s="239" t="str">
        <f t="shared" si="179"/>
        <v/>
      </c>
      <c r="CH84" s="239" t="str">
        <f t="shared" si="180"/>
        <v/>
      </c>
      <c r="CI84" s="239" t="str">
        <f t="shared" si="181"/>
        <v/>
      </c>
      <c r="CJ84" s="239" t="str">
        <f t="shared" si="182"/>
        <v/>
      </c>
      <c r="CK84" s="239" t="str">
        <f t="shared" si="183"/>
        <v/>
      </c>
      <c r="CL84" s="239" t="str">
        <f t="shared" si="184"/>
        <v/>
      </c>
      <c r="CM84" s="239" t="str">
        <f t="shared" si="185"/>
        <v/>
      </c>
      <c r="CN84" s="239" t="str">
        <f t="shared" si="186"/>
        <v/>
      </c>
      <c r="CP84" s="239" t="str">
        <f t="shared" si="187"/>
        <v/>
      </c>
      <c r="CQ84" s="239" t="str">
        <f t="shared" si="188"/>
        <v/>
      </c>
      <c r="CR84" s="239" t="str">
        <f t="shared" si="189"/>
        <v/>
      </c>
      <c r="CS84" s="239" t="str">
        <f t="shared" si="190"/>
        <v/>
      </c>
      <c r="CT84" s="239" t="str">
        <f t="shared" si="191"/>
        <v/>
      </c>
      <c r="CU84" s="239" t="str">
        <f t="shared" si="192"/>
        <v/>
      </c>
      <c r="CV84" s="239" t="str">
        <f t="shared" si="193"/>
        <v/>
      </c>
      <c r="CW84" s="239" t="str">
        <f t="shared" si="194"/>
        <v/>
      </c>
      <c r="CX84" s="239" t="str">
        <f t="shared" si="195"/>
        <v/>
      </c>
      <c r="CY84" s="239" t="str">
        <f t="shared" si="196"/>
        <v/>
      </c>
      <c r="CZ84" s="239" t="str">
        <f t="shared" si="197"/>
        <v/>
      </c>
      <c r="DA84" s="239" t="str">
        <f t="shared" si="198"/>
        <v/>
      </c>
      <c r="DB84" s="239" t="str">
        <f t="shared" si="199"/>
        <v/>
      </c>
      <c r="DC84" s="239" t="str">
        <f t="shared" si="200"/>
        <v/>
      </c>
      <c r="DD84" s="239" t="str">
        <f t="shared" si="201"/>
        <v/>
      </c>
      <c r="DE84" s="239" t="str">
        <f t="shared" si="202"/>
        <v/>
      </c>
      <c r="DF84" s="239" t="str">
        <f t="shared" si="203"/>
        <v/>
      </c>
      <c r="DG84" s="239" t="str">
        <f t="shared" si="204"/>
        <v/>
      </c>
      <c r="DH84" s="239" t="str">
        <f t="shared" si="205"/>
        <v/>
      </c>
      <c r="DI84" s="239" t="str">
        <f t="shared" si="206"/>
        <v/>
      </c>
      <c r="DJ84" s="239" t="str">
        <f t="shared" si="207"/>
        <v/>
      </c>
      <c r="DK84" s="239" t="str">
        <f t="shared" si="208"/>
        <v/>
      </c>
      <c r="DL84" s="239" t="str">
        <f t="shared" si="209"/>
        <v/>
      </c>
      <c r="DM84" s="239" t="str">
        <f t="shared" si="210"/>
        <v/>
      </c>
      <c r="DN84" s="239" t="str">
        <f t="shared" si="211"/>
        <v/>
      </c>
      <c r="DO84" s="239" t="str">
        <f t="shared" si="212"/>
        <v/>
      </c>
      <c r="DP84" s="239" t="str">
        <f t="shared" si="213"/>
        <v/>
      </c>
    </row>
    <row r="85" spans="1:2048 2053:3059 3077:4094 4112:5120 5123:6143 6146:7167 7169:8189 8194:9200 9218:10235 10253:12287 12290:14335 14337:16293" ht="35.25" hidden="1" customHeight="1" x14ac:dyDescent="0.25">
      <c r="A85" s="53" t="s">
        <v>4514</v>
      </c>
      <c r="B85" s="53">
        <v>20</v>
      </c>
      <c r="C85" s="53" t="s">
        <v>43</v>
      </c>
      <c r="D85" s="53" t="s">
        <v>294</v>
      </c>
      <c r="E85" s="53">
        <v>2</v>
      </c>
      <c r="F85" s="53" t="s">
        <v>439</v>
      </c>
      <c r="G85" s="53" t="str">
        <f t="shared" si="150"/>
        <v>20-9</v>
      </c>
      <c r="H85" s="53" t="s">
        <v>94</v>
      </c>
      <c r="I85" s="53" t="s">
        <v>80</v>
      </c>
      <c r="J85" s="53" t="s">
        <v>80</v>
      </c>
      <c r="K85" s="53" t="s">
        <v>80</v>
      </c>
      <c r="L85" s="53" t="s">
        <v>80</v>
      </c>
      <c r="M85" s="53" t="s">
        <v>80</v>
      </c>
      <c r="N85" s="53" t="s">
        <v>80</v>
      </c>
      <c r="O85" s="53" t="s">
        <v>80</v>
      </c>
      <c r="P85" s="53" t="s">
        <v>440</v>
      </c>
      <c r="Q85" s="52">
        <v>0.15</v>
      </c>
      <c r="R85" s="52">
        <f>+Q85*Q84</f>
        <v>2.2499999999999999E-2</v>
      </c>
      <c r="S85" s="53">
        <v>1</v>
      </c>
      <c r="T85" s="53" t="s">
        <v>84</v>
      </c>
      <c r="U85" s="53" t="s">
        <v>441</v>
      </c>
      <c r="V85" s="23">
        <v>45111</v>
      </c>
      <c r="W85" s="23">
        <v>45138</v>
      </c>
      <c r="X85" s="53" t="s">
        <v>436</v>
      </c>
      <c r="Y85" s="49" t="s">
        <v>202</v>
      </c>
      <c r="Z85" s="59" t="s">
        <v>100</v>
      </c>
      <c r="AA85" s="60">
        <v>1</v>
      </c>
      <c r="AB85" s="60" t="s">
        <v>442</v>
      </c>
      <c r="AC85" s="69">
        <v>45135</v>
      </c>
      <c r="AD85" s="60">
        <v>1</v>
      </c>
      <c r="AE85" s="60" t="s">
        <v>424</v>
      </c>
      <c r="AF85" s="69">
        <v>45135</v>
      </c>
      <c r="AG85" s="57" t="s">
        <v>79</v>
      </c>
      <c r="AH85" s="57">
        <v>1</v>
      </c>
      <c r="AI85" s="52">
        <f t="shared" si="131"/>
        <v>2.2499999999999999E-2</v>
      </c>
      <c r="AJ85" s="52">
        <f t="shared" ref="AJ85:AJ87" si="216">+AI85/R85</f>
        <v>1</v>
      </c>
      <c r="AK85" s="52"/>
      <c r="AL85" s="239" t="str">
        <f t="shared" si="151"/>
        <v/>
      </c>
      <c r="AM85" s="239" t="str">
        <f t="shared" si="152"/>
        <v/>
      </c>
      <c r="AN85" s="239" t="str">
        <f t="shared" si="153"/>
        <v/>
      </c>
      <c r="AO85" s="239" t="str">
        <f t="shared" si="154"/>
        <v/>
      </c>
      <c r="AP85" s="239" t="str">
        <f t="shared" si="155"/>
        <v/>
      </c>
      <c r="AQ85" s="239" t="str">
        <f t="shared" si="156"/>
        <v/>
      </c>
      <c r="AR85" s="239" t="str">
        <f t="shared" si="157"/>
        <v/>
      </c>
      <c r="AS85" s="239" t="str">
        <f t="shared" si="158"/>
        <v/>
      </c>
      <c r="AT85" s="239" t="str">
        <f t="shared" si="159"/>
        <v/>
      </c>
      <c r="AU85" s="239" t="str">
        <f t="shared" si="132"/>
        <v/>
      </c>
      <c r="AV85" s="239" t="str">
        <f t="shared" si="133"/>
        <v/>
      </c>
      <c r="AW85" s="239" t="str">
        <f t="shared" si="134"/>
        <v/>
      </c>
      <c r="AX85" s="239" t="str">
        <f t="shared" si="135"/>
        <v/>
      </c>
      <c r="AY85" s="239" t="str">
        <f t="shared" si="136"/>
        <v/>
      </c>
      <c r="AZ85" s="239" t="str">
        <f t="shared" si="137"/>
        <v/>
      </c>
      <c r="BA85" s="239" t="str">
        <f t="shared" si="138"/>
        <v/>
      </c>
      <c r="BB85" s="239" t="str">
        <f t="shared" si="139"/>
        <v/>
      </c>
      <c r="BC85" s="239" t="str">
        <f t="shared" si="140"/>
        <v/>
      </c>
      <c r="BD85" s="239" t="str">
        <f t="shared" si="141"/>
        <v/>
      </c>
      <c r="BE85" s="239" t="str">
        <f t="shared" si="142"/>
        <v/>
      </c>
      <c r="BF85" s="239" t="str">
        <f t="shared" si="143"/>
        <v/>
      </c>
      <c r="BG85" s="239" t="str">
        <f t="shared" si="144"/>
        <v/>
      </c>
      <c r="BH85" s="239" t="str">
        <f t="shared" si="145"/>
        <v/>
      </c>
      <c r="BI85" s="239" t="str">
        <f t="shared" si="146"/>
        <v/>
      </c>
      <c r="BJ85" s="239" t="str">
        <f t="shared" si="147"/>
        <v/>
      </c>
      <c r="BK85" s="239">
        <f t="shared" si="148"/>
        <v>1</v>
      </c>
      <c r="BL85" s="239" t="str">
        <f t="shared" si="149"/>
        <v/>
      </c>
      <c r="BN85" s="239" t="str">
        <f t="shared" si="160"/>
        <v/>
      </c>
      <c r="BO85" s="239" t="str">
        <f t="shared" si="161"/>
        <v/>
      </c>
      <c r="BP85" s="239" t="str">
        <f t="shared" si="162"/>
        <v/>
      </c>
      <c r="BQ85" s="239" t="str">
        <f t="shared" si="163"/>
        <v/>
      </c>
      <c r="BR85" s="239" t="str">
        <f t="shared" si="164"/>
        <v/>
      </c>
      <c r="BS85" s="239" t="str">
        <f t="shared" si="165"/>
        <v/>
      </c>
      <c r="BT85" s="239" t="str">
        <f t="shared" si="166"/>
        <v/>
      </c>
      <c r="BU85" s="239" t="str">
        <f t="shared" si="167"/>
        <v/>
      </c>
      <c r="BV85" s="239" t="str">
        <f t="shared" si="168"/>
        <v/>
      </c>
      <c r="BW85" s="239" t="str">
        <f t="shared" si="169"/>
        <v/>
      </c>
      <c r="BX85" s="239" t="str">
        <f t="shared" si="170"/>
        <v/>
      </c>
      <c r="BY85" s="239" t="str">
        <f t="shared" si="171"/>
        <v/>
      </c>
      <c r="BZ85" s="239" t="str">
        <f t="shared" si="172"/>
        <v/>
      </c>
      <c r="CA85" s="239" t="str">
        <f t="shared" si="173"/>
        <v/>
      </c>
      <c r="CB85" s="239" t="str">
        <f t="shared" si="174"/>
        <v/>
      </c>
      <c r="CC85" s="239" t="str">
        <f t="shared" si="175"/>
        <v/>
      </c>
      <c r="CD85" s="239" t="str">
        <f t="shared" si="176"/>
        <v/>
      </c>
      <c r="CE85" s="239" t="str">
        <f t="shared" si="177"/>
        <v/>
      </c>
      <c r="CF85" s="239" t="str">
        <f t="shared" si="178"/>
        <v/>
      </c>
      <c r="CG85" s="239" t="str">
        <f t="shared" si="179"/>
        <v/>
      </c>
      <c r="CH85" s="239" t="str">
        <f t="shared" si="180"/>
        <v/>
      </c>
      <c r="CI85" s="239" t="str">
        <f t="shared" si="181"/>
        <v/>
      </c>
      <c r="CJ85" s="239" t="str">
        <f t="shared" si="182"/>
        <v/>
      </c>
      <c r="CK85" s="239" t="str">
        <f t="shared" si="183"/>
        <v/>
      </c>
      <c r="CL85" s="239" t="str">
        <f t="shared" si="184"/>
        <v/>
      </c>
      <c r="CM85" s="239">
        <f t="shared" si="185"/>
        <v>1</v>
      </c>
      <c r="CN85" s="239" t="str">
        <f t="shared" si="186"/>
        <v/>
      </c>
      <c r="CP85" s="239" t="str">
        <f t="shared" si="187"/>
        <v/>
      </c>
      <c r="CQ85" s="239" t="str">
        <f t="shared" si="188"/>
        <v/>
      </c>
      <c r="CR85" s="239" t="str">
        <f t="shared" si="189"/>
        <v/>
      </c>
      <c r="CS85" s="239" t="str">
        <f t="shared" si="190"/>
        <v/>
      </c>
      <c r="CT85" s="239" t="str">
        <f t="shared" si="191"/>
        <v/>
      </c>
      <c r="CU85" s="239" t="str">
        <f t="shared" si="192"/>
        <v/>
      </c>
      <c r="CV85" s="239" t="str">
        <f t="shared" si="193"/>
        <v/>
      </c>
      <c r="CW85" s="239" t="str">
        <f t="shared" si="194"/>
        <v/>
      </c>
      <c r="CX85" s="239" t="str">
        <f t="shared" si="195"/>
        <v/>
      </c>
      <c r="CY85" s="239" t="str">
        <f t="shared" si="196"/>
        <v/>
      </c>
      <c r="CZ85" s="239" t="str">
        <f t="shared" si="197"/>
        <v/>
      </c>
      <c r="DA85" s="239" t="str">
        <f t="shared" si="198"/>
        <v/>
      </c>
      <c r="DB85" s="239" t="str">
        <f t="shared" si="199"/>
        <v/>
      </c>
      <c r="DC85" s="239" t="str">
        <f t="shared" si="200"/>
        <v/>
      </c>
      <c r="DD85" s="239" t="str">
        <f t="shared" si="201"/>
        <v/>
      </c>
      <c r="DE85" s="239" t="str">
        <f t="shared" si="202"/>
        <v/>
      </c>
      <c r="DF85" s="239" t="str">
        <f t="shared" si="203"/>
        <v/>
      </c>
      <c r="DG85" s="239" t="str">
        <f t="shared" si="204"/>
        <v/>
      </c>
      <c r="DH85" s="239" t="str">
        <f t="shared" si="205"/>
        <v/>
      </c>
      <c r="DI85" s="239" t="str">
        <f t="shared" si="206"/>
        <v/>
      </c>
      <c r="DJ85" s="239" t="str">
        <f t="shared" si="207"/>
        <v/>
      </c>
      <c r="DK85" s="239" t="str">
        <f t="shared" si="208"/>
        <v/>
      </c>
      <c r="DL85" s="239" t="str">
        <f t="shared" si="209"/>
        <v/>
      </c>
      <c r="DM85" s="239" t="str">
        <f t="shared" si="210"/>
        <v/>
      </c>
      <c r="DN85" s="239" t="str">
        <f t="shared" si="211"/>
        <v/>
      </c>
      <c r="DO85" s="239" t="str">
        <f t="shared" si="212"/>
        <v>3er Trimestre</v>
      </c>
      <c r="DP85" s="239" t="str">
        <f t="shared" si="213"/>
        <v/>
      </c>
    </row>
    <row r="86" spans="1:2048 2053:3059 3077:4094 4112:5120 5123:6143 6146:7167 7169:8189 8194:9200 9218:10235 10253:12287 12290:14335 14337:16293" ht="35.25" hidden="1" customHeight="1" x14ac:dyDescent="0.25">
      <c r="A86" s="53" t="s">
        <v>4514</v>
      </c>
      <c r="B86" s="53">
        <v>20</v>
      </c>
      <c r="C86" s="53" t="s">
        <v>43</v>
      </c>
      <c r="D86" s="53" t="s">
        <v>294</v>
      </c>
      <c r="E86" s="53">
        <v>2</v>
      </c>
      <c r="F86" s="53" t="s">
        <v>443</v>
      </c>
      <c r="G86" s="53" t="str">
        <f t="shared" si="150"/>
        <v>20-9</v>
      </c>
      <c r="H86" s="53" t="s">
        <v>94</v>
      </c>
      <c r="I86" s="53" t="s">
        <v>80</v>
      </c>
      <c r="J86" s="53" t="s">
        <v>80</v>
      </c>
      <c r="K86" s="53" t="s">
        <v>80</v>
      </c>
      <c r="L86" s="53" t="s">
        <v>80</v>
      </c>
      <c r="M86" s="53" t="s">
        <v>80</v>
      </c>
      <c r="N86" s="53" t="s">
        <v>80</v>
      </c>
      <c r="O86" s="53" t="s">
        <v>80</v>
      </c>
      <c r="P86" s="53" t="s">
        <v>444</v>
      </c>
      <c r="Q86" s="52">
        <v>0.7</v>
      </c>
      <c r="R86" s="52">
        <f>+Q86*Q84</f>
        <v>0.105</v>
      </c>
      <c r="S86" s="53">
        <v>1</v>
      </c>
      <c r="T86" s="53" t="s">
        <v>84</v>
      </c>
      <c r="U86" s="53" t="s">
        <v>445</v>
      </c>
      <c r="V86" s="23">
        <v>45139</v>
      </c>
      <c r="W86" s="23">
        <v>45230</v>
      </c>
      <c r="X86" s="53" t="s">
        <v>436</v>
      </c>
      <c r="Y86" s="49" t="s">
        <v>87</v>
      </c>
      <c r="Z86" s="59" t="s">
        <v>100</v>
      </c>
      <c r="AA86" s="52">
        <v>1</v>
      </c>
      <c r="AB86" s="23" t="s">
        <v>446</v>
      </c>
      <c r="AC86" s="23">
        <v>45233</v>
      </c>
      <c r="AD86" s="52">
        <v>1</v>
      </c>
      <c r="AE86" s="23" t="s">
        <v>333</v>
      </c>
      <c r="AF86" s="23">
        <v>45233</v>
      </c>
      <c r="AG86" s="52" t="s">
        <v>79</v>
      </c>
      <c r="AH86" s="194">
        <v>1</v>
      </c>
      <c r="AI86" s="52">
        <f t="shared" si="131"/>
        <v>0.105</v>
      </c>
      <c r="AJ86" s="52">
        <f t="shared" si="216"/>
        <v>1</v>
      </c>
      <c r="AK86" s="52"/>
      <c r="AL86" s="239" t="str">
        <f t="shared" si="151"/>
        <v/>
      </c>
      <c r="AM86" s="239" t="str">
        <f t="shared" si="152"/>
        <v/>
      </c>
      <c r="AN86" s="239" t="str">
        <f t="shared" si="153"/>
        <v/>
      </c>
      <c r="AO86" s="239" t="str">
        <f t="shared" si="154"/>
        <v/>
      </c>
      <c r="AP86" s="239" t="str">
        <f t="shared" si="155"/>
        <v/>
      </c>
      <c r="AQ86" s="239" t="str">
        <f t="shared" si="156"/>
        <v/>
      </c>
      <c r="AR86" s="239" t="str">
        <f t="shared" si="157"/>
        <v/>
      </c>
      <c r="AS86" s="239" t="str">
        <f t="shared" si="158"/>
        <v/>
      </c>
      <c r="AT86" s="239" t="str">
        <f t="shared" si="159"/>
        <v/>
      </c>
      <c r="AU86" s="239" t="str">
        <f t="shared" si="132"/>
        <v/>
      </c>
      <c r="AV86" s="239" t="str">
        <f t="shared" si="133"/>
        <v/>
      </c>
      <c r="AW86" s="239" t="str">
        <f t="shared" si="134"/>
        <v/>
      </c>
      <c r="AX86" s="239" t="str">
        <f t="shared" si="135"/>
        <v/>
      </c>
      <c r="AY86" s="239" t="str">
        <f t="shared" si="136"/>
        <v/>
      </c>
      <c r="AZ86" s="239" t="str">
        <f t="shared" si="137"/>
        <v/>
      </c>
      <c r="BA86" s="239" t="str">
        <f t="shared" si="138"/>
        <v/>
      </c>
      <c r="BB86" s="239" t="str">
        <f t="shared" si="139"/>
        <v/>
      </c>
      <c r="BC86" s="239" t="str">
        <f t="shared" si="140"/>
        <v/>
      </c>
      <c r="BD86" s="239" t="str">
        <f t="shared" si="141"/>
        <v/>
      </c>
      <c r="BE86" s="239" t="str">
        <f t="shared" si="142"/>
        <v/>
      </c>
      <c r="BF86" s="239" t="str">
        <f t="shared" si="143"/>
        <v/>
      </c>
      <c r="BG86" s="239" t="str">
        <f t="shared" si="144"/>
        <v/>
      </c>
      <c r="BH86" s="239" t="str">
        <f t="shared" si="145"/>
        <v/>
      </c>
      <c r="BI86" s="239" t="str">
        <f t="shared" si="146"/>
        <v/>
      </c>
      <c r="BJ86" s="239" t="str">
        <f t="shared" si="147"/>
        <v/>
      </c>
      <c r="BK86" s="239">
        <f t="shared" si="148"/>
        <v>1</v>
      </c>
      <c r="BL86" s="239" t="str">
        <f t="shared" si="149"/>
        <v/>
      </c>
      <c r="BN86" s="239" t="str">
        <f t="shared" si="160"/>
        <v/>
      </c>
      <c r="BO86" s="239" t="str">
        <f t="shared" si="161"/>
        <v/>
      </c>
      <c r="BP86" s="239" t="str">
        <f t="shared" si="162"/>
        <v/>
      </c>
      <c r="BQ86" s="239" t="str">
        <f t="shared" si="163"/>
        <v/>
      </c>
      <c r="BR86" s="239" t="str">
        <f t="shared" si="164"/>
        <v/>
      </c>
      <c r="BS86" s="239" t="str">
        <f t="shared" si="165"/>
        <v/>
      </c>
      <c r="BT86" s="239" t="str">
        <f t="shared" si="166"/>
        <v/>
      </c>
      <c r="BU86" s="239" t="str">
        <f t="shared" si="167"/>
        <v/>
      </c>
      <c r="BV86" s="239" t="str">
        <f t="shared" si="168"/>
        <v/>
      </c>
      <c r="BW86" s="239" t="str">
        <f t="shared" si="169"/>
        <v/>
      </c>
      <c r="BX86" s="239" t="str">
        <f t="shared" si="170"/>
        <v/>
      </c>
      <c r="BY86" s="239" t="str">
        <f t="shared" si="171"/>
        <v/>
      </c>
      <c r="BZ86" s="239" t="str">
        <f t="shared" si="172"/>
        <v/>
      </c>
      <c r="CA86" s="239" t="str">
        <f t="shared" si="173"/>
        <v/>
      </c>
      <c r="CB86" s="239" t="str">
        <f t="shared" si="174"/>
        <v/>
      </c>
      <c r="CC86" s="239" t="str">
        <f t="shared" si="175"/>
        <v/>
      </c>
      <c r="CD86" s="239" t="str">
        <f t="shared" si="176"/>
        <v/>
      </c>
      <c r="CE86" s="239" t="str">
        <f t="shared" si="177"/>
        <v/>
      </c>
      <c r="CF86" s="239" t="str">
        <f t="shared" si="178"/>
        <v/>
      </c>
      <c r="CG86" s="239" t="str">
        <f t="shared" si="179"/>
        <v/>
      </c>
      <c r="CH86" s="239" t="str">
        <f t="shared" si="180"/>
        <v/>
      </c>
      <c r="CI86" s="239" t="str">
        <f t="shared" si="181"/>
        <v/>
      </c>
      <c r="CJ86" s="239" t="str">
        <f t="shared" si="182"/>
        <v/>
      </c>
      <c r="CK86" s="239" t="str">
        <f t="shared" si="183"/>
        <v/>
      </c>
      <c r="CL86" s="239" t="str">
        <f t="shared" si="184"/>
        <v/>
      </c>
      <c r="CM86" s="239">
        <f t="shared" si="185"/>
        <v>1</v>
      </c>
      <c r="CN86" s="239" t="str">
        <f t="shared" si="186"/>
        <v/>
      </c>
      <c r="CP86" s="239" t="str">
        <f t="shared" si="187"/>
        <v/>
      </c>
      <c r="CQ86" s="239" t="str">
        <f t="shared" si="188"/>
        <v/>
      </c>
      <c r="CR86" s="239" t="str">
        <f t="shared" si="189"/>
        <v/>
      </c>
      <c r="CS86" s="239" t="str">
        <f t="shared" si="190"/>
        <v/>
      </c>
      <c r="CT86" s="239" t="str">
        <f t="shared" si="191"/>
        <v/>
      </c>
      <c r="CU86" s="239" t="str">
        <f t="shared" si="192"/>
        <v/>
      </c>
      <c r="CV86" s="239" t="str">
        <f t="shared" si="193"/>
        <v/>
      </c>
      <c r="CW86" s="239" t="str">
        <f t="shared" si="194"/>
        <v/>
      </c>
      <c r="CX86" s="239" t="str">
        <f t="shared" si="195"/>
        <v/>
      </c>
      <c r="CY86" s="239" t="str">
        <f t="shared" si="196"/>
        <v/>
      </c>
      <c r="CZ86" s="239" t="str">
        <f t="shared" si="197"/>
        <v/>
      </c>
      <c r="DA86" s="239" t="str">
        <f t="shared" si="198"/>
        <v/>
      </c>
      <c r="DB86" s="239" t="str">
        <f t="shared" si="199"/>
        <v/>
      </c>
      <c r="DC86" s="239" t="str">
        <f t="shared" si="200"/>
        <v/>
      </c>
      <c r="DD86" s="239" t="str">
        <f t="shared" si="201"/>
        <v/>
      </c>
      <c r="DE86" s="239" t="str">
        <f t="shared" si="202"/>
        <v/>
      </c>
      <c r="DF86" s="239" t="str">
        <f t="shared" si="203"/>
        <v/>
      </c>
      <c r="DG86" s="239" t="str">
        <f t="shared" si="204"/>
        <v/>
      </c>
      <c r="DH86" s="239" t="str">
        <f t="shared" si="205"/>
        <v/>
      </c>
      <c r="DI86" s="239" t="str">
        <f t="shared" si="206"/>
        <v/>
      </c>
      <c r="DJ86" s="239" t="str">
        <f t="shared" si="207"/>
        <v/>
      </c>
      <c r="DK86" s="239" t="str">
        <f t="shared" si="208"/>
        <v/>
      </c>
      <c r="DL86" s="239" t="str">
        <f t="shared" si="209"/>
        <v/>
      </c>
      <c r="DM86" s="239" t="str">
        <f t="shared" si="210"/>
        <v/>
      </c>
      <c r="DN86" s="239" t="str">
        <f t="shared" si="211"/>
        <v/>
      </c>
      <c r="DO86" s="239" t="str">
        <f t="shared" si="212"/>
        <v>4to Trimestre</v>
      </c>
      <c r="DP86" s="239" t="str">
        <f t="shared" si="213"/>
        <v/>
      </c>
    </row>
    <row r="87" spans="1:2048 2053:3059 3077:4094 4112:5120 5123:6143 6146:7167 7169:8189 8194:9200 9218:10235 10253:12287 12290:14335 14337:16293" ht="35.25" hidden="1" customHeight="1" x14ac:dyDescent="0.25">
      <c r="A87" s="53" t="s">
        <v>4514</v>
      </c>
      <c r="B87" s="53">
        <v>20</v>
      </c>
      <c r="C87" s="53" t="s">
        <v>43</v>
      </c>
      <c r="D87" s="53" t="s">
        <v>294</v>
      </c>
      <c r="E87" s="53">
        <v>2</v>
      </c>
      <c r="F87" s="53" t="s">
        <v>447</v>
      </c>
      <c r="G87" s="53" t="str">
        <f t="shared" si="150"/>
        <v>20-9</v>
      </c>
      <c r="H87" s="53" t="s">
        <v>94</v>
      </c>
      <c r="I87" s="53" t="s">
        <v>80</v>
      </c>
      <c r="J87" s="53" t="s">
        <v>80</v>
      </c>
      <c r="K87" s="53" t="s">
        <v>80</v>
      </c>
      <c r="L87" s="53" t="s">
        <v>80</v>
      </c>
      <c r="M87" s="53" t="s">
        <v>80</v>
      </c>
      <c r="N87" s="53" t="s">
        <v>80</v>
      </c>
      <c r="O87" s="53" t="s">
        <v>80</v>
      </c>
      <c r="P87" s="53" t="s">
        <v>448</v>
      </c>
      <c r="Q87" s="52">
        <v>0.15</v>
      </c>
      <c r="R87" s="52">
        <f>+Q87*Q84</f>
        <v>2.2499999999999999E-2</v>
      </c>
      <c r="S87" s="53">
        <v>1</v>
      </c>
      <c r="T87" s="53" t="s">
        <v>84</v>
      </c>
      <c r="U87" s="53" t="s">
        <v>449</v>
      </c>
      <c r="V87" s="23">
        <v>45231</v>
      </c>
      <c r="W87" s="23">
        <v>45260</v>
      </c>
      <c r="X87" s="53" t="s">
        <v>436</v>
      </c>
      <c r="Y87" s="49" t="s">
        <v>87</v>
      </c>
      <c r="Z87" s="59" t="s">
        <v>100</v>
      </c>
      <c r="AA87" s="52">
        <v>1</v>
      </c>
      <c r="AB87" s="23" t="s">
        <v>450</v>
      </c>
      <c r="AC87" s="23">
        <v>45260</v>
      </c>
      <c r="AD87" s="52">
        <v>1</v>
      </c>
      <c r="AE87" s="23" t="s">
        <v>333</v>
      </c>
      <c r="AF87" s="23">
        <v>45260</v>
      </c>
      <c r="AG87" s="52" t="s">
        <v>79</v>
      </c>
      <c r="AH87" s="194">
        <v>1</v>
      </c>
      <c r="AI87" s="52">
        <f t="shared" si="131"/>
        <v>2.2499999999999999E-2</v>
      </c>
      <c r="AJ87" s="52">
        <f t="shared" si="216"/>
        <v>1</v>
      </c>
      <c r="AK87" s="52"/>
      <c r="AL87" s="239" t="str">
        <f t="shared" si="151"/>
        <v/>
      </c>
      <c r="AM87" s="239" t="str">
        <f t="shared" si="152"/>
        <v/>
      </c>
      <c r="AN87" s="239" t="str">
        <f t="shared" si="153"/>
        <v/>
      </c>
      <c r="AO87" s="239" t="str">
        <f t="shared" si="154"/>
        <v/>
      </c>
      <c r="AP87" s="239" t="str">
        <f t="shared" si="155"/>
        <v/>
      </c>
      <c r="AQ87" s="239" t="str">
        <f t="shared" si="156"/>
        <v/>
      </c>
      <c r="AR87" s="239" t="str">
        <f t="shared" si="157"/>
        <v/>
      </c>
      <c r="AS87" s="239" t="str">
        <f t="shared" si="158"/>
        <v/>
      </c>
      <c r="AT87" s="239" t="str">
        <f t="shared" si="159"/>
        <v/>
      </c>
      <c r="AU87" s="239" t="str">
        <f t="shared" si="132"/>
        <v/>
      </c>
      <c r="AV87" s="239" t="str">
        <f t="shared" si="133"/>
        <v/>
      </c>
      <c r="AW87" s="239" t="str">
        <f t="shared" si="134"/>
        <v/>
      </c>
      <c r="AX87" s="239" t="str">
        <f t="shared" si="135"/>
        <v/>
      </c>
      <c r="AY87" s="239" t="str">
        <f t="shared" si="136"/>
        <v/>
      </c>
      <c r="AZ87" s="239" t="str">
        <f t="shared" si="137"/>
        <v/>
      </c>
      <c r="BA87" s="239" t="str">
        <f t="shared" si="138"/>
        <v/>
      </c>
      <c r="BB87" s="239" t="str">
        <f t="shared" si="139"/>
        <v/>
      </c>
      <c r="BC87" s="239" t="str">
        <f t="shared" si="140"/>
        <v/>
      </c>
      <c r="BD87" s="239" t="str">
        <f t="shared" si="141"/>
        <v/>
      </c>
      <c r="BE87" s="239" t="str">
        <f t="shared" si="142"/>
        <v/>
      </c>
      <c r="BF87" s="239" t="str">
        <f t="shared" si="143"/>
        <v/>
      </c>
      <c r="BG87" s="239" t="str">
        <f t="shared" si="144"/>
        <v/>
      </c>
      <c r="BH87" s="239" t="str">
        <f t="shared" si="145"/>
        <v/>
      </c>
      <c r="BI87" s="239" t="str">
        <f t="shared" si="146"/>
        <v/>
      </c>
      <c r="BJ87" s="239" t="str">
        <f t="shared" si="147"/>
        <v/>
      </c>
      <c r="BK87" s="239">
        <f t="shared" si="148"/>
        <v>1</v>
      </c>
      <c r="BL87" s="239" t="str">
        <f t="shared" si="149"/>
        <v/>
      </c>
      <c r="BN87" s="239" t="str">
        <f t="shared" si="160"/>
        <v/>
      </c>
      <c r="BO87" s="239" t="str">
        <f t="shared" si="161"/>
        <v/>
      </c>
      <c r="BP87" s="239" t="str">
        <f t="shared" si="162"/>
        <v/>
      </c>
      <c r="BQ87" s="239" t="str">
        <f t="shared" si="163"/>
        <v/>
      </c>
      <c r="BR87" s="239" t="str">
        <f t="shared" si="164"/>
        <v/>
      </c>
      <c r="BS87" s="239" t="str">
        <f t="shared" si="165"/>
        <v/>
      </c>
      <c r="BT87" s="239" t="str">
        <f t="shared" si="166"/>
        <v/>
      </c>
      <c r="BU87" s="239" t="str">
        <f t="shared" si="167"/>
        <v/>
      </c>
      <c r="BV87" s="239" t="str">
        <f t="shared" si="168"/>
        <v/>
      </c>
      <c r="BW87" s="239" t="str">
        <f t="shared" si="169"/>
        <v/>
      </c>
      <c r="BX87" s="239" t="str">
        <f t="shared" si="170"/>
        <v/>
      </c>
      <c r="BY87" s="239" t="str">
        <f t="shared" si="171"/>
        <v/>
      </c>
      <c r="BZ87" s="239" t="str">
        <f t="shared" si="172"/>
        <v/>
      </c>
      <c r="CA87" s="239" t="str">
        <f t="shared" si="173"/>
        <v/>
      </c>
      <c r="CB87" s="239" t="str">
        <f t="shared" si="174"/>
        <v/>
      </c>
      <c r="CC87" s="239" t="str">
        <f t="shared" si="175"/>
        <v/>
      </c>
      <c r="CD87" s="239" t="str">
        <f t="shared" si="176"/>
        <v/>
      </c>
      <c r="CE87" s="239" t="str">
        <f t="shared" si="177"/>
        <v/>
      </c>
      <c r="CF87" s="239" t="str">
        <f t="shared" si="178"/>
        <v/>
      </c>
      <c r="CG87" s="239" t="str">
        <f t="shared" si="179"/>
        <v/>
      </c>
      <c r="CH87" s="239" t="str">
        <f t="shared" si="180"/>
        <v/>
      </c>
      <c r="CI87" s="239" t="str">
        <f t="shared" si="181"/>
        <v/>
      </c>
      <c r="CJ87" s="239" t="str">
        <f t="shared" si="182"/>
        <v/>
      </c>
      <c r="CK87" s="239" t="str">
        <f t="shared" si="183"/>
        <v/>
      </c>
      <c r="CL87" s="239" t="str">
        <f t="shared" si="184"/>
        <v/>
      </c>
      <c r="CM87" s="239">
        <f t="shared" si="185"/>
        <v>1</v>
      </c>
      <c r="CN87" s="239" t="str">
        <f t="shared" si="186"/>
        <v/>
      </c>
      <c r="CP87" s="239" t="str">
        <f t="shared" si="187"/>
        <v/>
      </c>
      <c r="CQ87" s="239" t="str">
        <f t="shared" si="188"/>
        <v/>
      </c>
      <c r="CR87" s="239" t="str">
        <f t="shared" si="189"/>
        <v/>
      </c>
      <c r="CS87" s="239" t="str">
        <f t="shared" si="190"/>
        <v/>
      </c>
      <c r="CT87" s="239" t="str">
        <f t="shared" si="191"/>
        <v/>
      </c>
      <c r="CU87" s="239" t="str">
        <f t="shared" si="192"/>
        <v/>
      </c>
      <c r="CV87" s="239" t="str">
        <f t="shared" si="193"/>
        <v/>
      </c>
      <c r="CW87" s="239" t="str">
        <f t="shared" si="194"/>
        <v/>
      </c>
      <c r="CX87" s="239" t="str">
        <f t="shared" si="195"/>
        <v/>
      </c>
      <c r="CY87" s="239" t="str">
        <f t="shared" si="196"/>
        <v/>
      </c>
      <c r="CZ87" s="239" t="str">
        <f t="shared" si="197"/>
        <v/>
      </c>
      <c r="DA87" s="239" t="str">
        <f t="shared" si="198"/>
        <v/>
      </c>
      <c r="DB87" s="239" t="str">
        <f t="shared" si="199"/>
        <v/>
      </c>
      <c r="DC87" s="239" t="str">
        <f t="shared" si="200"/>
        <v/>
      </c>
      <c r="DD87" s="239" t="str">
        <f t="shared" si="201"/>
        <v/>
      </c>
      <c r="DE87" s="239" t="str">
        <f t="shared" si="202"/>
        <v/>
      </c>
      <c r="DF87" s="239" t="str">
        <f t="shared" si="203"/>
        <v/>
      </c>
      <c r="DG87" s="239" t="str">
        <f t="shared" si="204"/>
        <v/>
      </c>
      <c r="DH87" s="239" t="str">
        <f t="shared" si="205"/>
        <v/>
      </c>
      <c r="DI87" s="239" t="str">
        <f t="shared" si="206"/>
        <v/>
      </c>
      <c r="DJ87" s="239" t="str">
        <f t="shared" si="207"/>
        <v/>
      </c>
      <c r="DK87" s="239" t="str">
        <f t="shared" si="208"/>
        <v/>
      </c>
      <c r="DL87" s="239" t="str">
        <f t="shared" si="209"/>
        <v/>
      </c>
      <c r="DM87" s="239" t="str">
        <f t="shared" si="210"/>
        <v/>
      </c>
      <c r="DN87" s="239" t="str">
        <f t="shared" si="211"/>
        <v/>
      </c>
      <c r="DO87" s="239" t="str">
        <f t="shared" si="212"/>
        <v>4to Trimestre</v>
      </c>
      <c r="DP87" s="239" t="str">
        <f t="shared" si="213"/>
        <v/>
      </c>
    </row>
    <row r="88" spans="1:2048 2053:3059 3077:4094 4112:5120 5123:6143 6146:7167 7169:8189 8194:9200 9218:10235 10253:12287 12290:14335 14337:16293" s="3" customFormat="1" ht="35.25" hidden="1" customHeight="1" x14ac:dyDescent="0.25">
      <c r="A88" s="63" t="s">
        <v>4514</v>
      </c>
      <c r="B88" s="63">
        <v>20</v>
      </c>
      <c r="C88" s="63" t="s">
        <v>43</v>
      </c>
      <c r="D88" s="63" t="s">
        <v>294</v>
      </c>
      <c r="E88" s="63">
        <v>2</v>
      </c>
      <c r="F88" s="63" t="s">
        <v>451</v>
      </c>
      <c r="G88" s="63" t="str">
        <f t="shared" si="150"/>
        <v>20-10</v>
      </c>
      <c r="H88" s="63" t="s">
        <v>155</v>
      </c>
      <c r="I88" s="63" t="s">
        <v>155</v>
      </c>
      <c r="J88" s="63" t="s">
        <v>80</v>
      </c>
      <c r="K88" s="63" t="s">
        <v>80</v>
      </c>
      <c r="L88" s="63" t="s">
        <v>80</v>
      </c>
      <c r="M88" s="63" t="s">
        <v>80</v>
      </c>
      <c r="N88" s="63" t="s">
        <v>80</v>
      </c>
      <c r="O88" s="63" t="s">
        <v>80</v>
      </c>
      <c r="P88" s="63" t="s">
        <v>156</v>
      </c>
      <c r="Q88" s="64">
        <v>1</v>
      </c>
      <c r="R88" s="64"/>
      <c r="S88" s="65">
        <f>SUBTOTAL(9,S89:S92)</f>
        <v>83</v>
      </c>
      <c r="T88" s="63" t="s">
        <v>84</v>
      </c>
      <c r="U88" s="63" t="s">
        <v>162</v>
      </c>
      <c r="V88" s="66">
        <v>44927</v>
      </c>
      <c r="W88" s="66">
        <v>45290</v>
      </c>
      <c r="X88" s="63" t="s">
        <v>105</v>
      </c>
      <c r="Y88" s="49" t="s">
        <v>87</v>
      </c>
      <c r="Z88" s="63" t="s">
        <v>89</v>
      </c>
      <c r="AA88" s="119">
        <f>VLOOKUP(B88,RANKING!$C$15:$K$47,5,0)</f>
        <v>1</v>
      </c>
      <c r="AB88" s="23" t="str">
        <f>VLOOKUP(B88,RANKING!$C$15:$N$47,12,0)</f>
        <v xml:space="preserve">La ficha del Oficina de Tecnología e Informática ejecutó al 100,00% las actividades programadas en otras fichas </v>
      </c>
      <c r="AC88" s="23">
        <v>45291</v>
      </c>
      <c r="AD88" s="119">
        <f>VLOOKUP(B88,RANKING!$C$15:$K$47,5,0)</f>
        <v>1</v>
      </c>
      <c r="AE88" s="23" t="str">
        <f>+AB88</f>
        <v xml:space="preserve">La ficha del Oficina de Tecnología e Informática ejecutó al 100,00% las actividades programadas en otras fichas </v>
      </c>
      <c r="AF88" s="23">
        <v>45291</v>
      </c>
      <c r="AG88" s="406" t="s">
        <v>125</v>
      </c>
      <c r="AH88" s="119">
        <f>VLOOKUP(B88,RANKING!$C$15:$K$47,6,0)</f>
        <v>0.99523809523809537</v>
      </c>
      <c r="AI88" s="119">
        <f>AD88*Q88</f>
        <v>1</v>
      </c>
      <c r="AJ88" s="52"/>
      <c r="AK88" s="52"/>
      <c r="AL88" s="239" t="str">
        <f t="shared" si="151"/>
        <v/>
      </c>
      <c r="AM88" s="239" t="str">
        <f t="shared" si="152"/>
        <v/>
      </c>
      <c r="AN88" s="239" t="str">
        <f t="shared" si="153"/>
        <v/>
      </c>
      <c r="AO88" s="239" t="str">
        <f t="shared" si="154"/>
        <v/>
      </c>
      <c r="AP88" s="239" t="str">
        <f t="shared" si="155"/>
        <v/>
      </c>
      <c r="AQ88" s="239" t="str">
        <f t="shared" si="156"/>
        <v/>
      </c>
      <c r="AR88" s="239" t="str">
        <f t="shared" si="157"/>
        <v/>
      </c>
      <c r="AS88" s="239" t="str">
        <f t="shared" si="158"/>
        <v/>
      </c>
      <c r="AT88" s="239" t="str">
        <f t="shared" si="159"/>
        <v/>
      </c>
      <c r="AU88" s="239" t="str">
        <f t="shared" si="132"/>
        <v/>
      </c>
      <c r="AV88" s="239" t="str">
        <f t="shared" si="133"/>
        <v/>
      </c>
      <c r="AW88" s="239" t="str">
        <f t="shared" si="134"/>
        <v/>
      </c>
      <c r="AX88" s="239" t="str">
        <f t="shared" si="135"/>
        <v/>
      </c>
      <c r="AY88" s="239" t="str">
        <f t="shared" si="136"/>
        <v/>
      </c>
      <c r="AZ88" s="239" t="str">
        <f t="shared" si="137"/>
        <v/>
      </c>
      <c r="BA88" s="239" t="str">
        <f t="shared" si="138"/>
        <v/>
      </c>
      <c r="BB88" s="239" t="str">
        <f t="shared" si="139"/>
        <v/>
      </c>
      <c r="BC88" s="239" t="str">
        <f t="shared" si="140"/>
        <v/>
      </c>
      <c r="BD88" s="239" t="str">
        <f t="shared" si="141"/>
        <v/>
      </c>
      <c r="BE88" s="239" t="str">
        <f t="shared" si="142"/>
        <v/>
      </c>
      <c r="BF88" s="239" t="str">
        <f t="shared" si="143"/>
        <v/>
      </c>
      <c r="BG88" s="239" t="str">
        <f t="shared" si="144"/>
        <v/>
      </c>
      <c r="BH88" s="239" t="str">
        <f t="shared" si="145"/>
        <v/>
      </c>
      <c r="BI88" s="239" t="str">
        <f t="shared" si="146"/>
        <v/>
      </c>
      <c r="BJ88" s="239" t="str">
        <f t="shared" si="147"/>
        <v/>
      </c>
      <c r="BK88" s="239" t="str">
        <f t="shared" si="148"/>
        <v/>
      </c>
      <c r="BL88" s="239" t="str">
        <f t="shared" si="149"/>
        <v/>
      </c>
      <c r="BM88" s="82"/>
      <c r="BN88" s="239" t="str">
        <f t="shared" si="160"/>
        <v/>
      </c>
      <c r="BO88" s="239" t="str">
        <f t="shared" si="161"/>
        <v/>
      </c>
      <c r="BP88" s="239" t="str">
        <f t="shared" si="162"/>
        <v/>
      </c>
      <c r="BQ88" s="239" t="str">
        <f t="shared" si="163"/>
        <v/>
      </c>
      <c r="BR88" s="239" t="str">
        <f t="shared" si="164"/>
        <v/>
      </c>
      <c r="BS88" s="239" t="str">
        <f t="shared" si="165"/>
        <v/>
      </c>
      <c r="BT88" s="239" t="str">
        <f t="shared" si="166"/>
        <v/>
      </c>
      <c r="BU88" s="239" t="str">
        <f t="shared" si="167"/>
        <v/>
      </c>
      <c r="BV88" s="239" t="str">
        <f t="shared" si="168"/>
        <v/>
      </c>
      <c r="BW88" s="239" t="str">
        <f t="shared" si="169"/>
        <v/>
      </c>
      <c r="BX88" s="239" t="str">
        <f t="shared" si="170"/>
        <v/>
      </c>
      <c r="BY88" s="239" t="str">
        <f t="shared" si="171"/>
        <v/>
      </c>
      <c r="BZ88" s="239" t="str">
        <f t="shared" si="172"/>
        <v/>
      </c>
      <c r="CA88" s="239" t="str">
        <f t="shared" si="173"/>
        <v/>
      </c>
      <c r="CB88" s="239" t="str">
        <f t="shared" si="174"/>
        <v/>
      </c>
      <c r="CC88" s="239" t="str">
        <f t="shared" si="175"/>
        <v/>
      </c>
      <c r="CD88" s="239" t="str">
        <f t="shared" si="176"/>
        <v/>
      </c>
      <c r="CE88" s="239" t="str">
        <f t="shared" si="177"/>
        <v/>
      </c>
      <c r="CF88" s="239" t="str">
        <f t="shared" si="178"/>
        <v/>
      </c>
      <c r="CG88" s="239" t="str">
        <f t="shared" si="179"/>
        <v/>
      </c>
      <c r="CH88" s="239" t="str">
        <f t="shared" si="180"/>
        <v/>
      </c>
      <c r="CI88" s="239" t="str">
        <f t="shared" si="181"/>
        <v/>
      </c>
      <c r="CJ88" s="239" t="str">
        <f t="shared" si="182"/>
        <v/>
      </c>
      <c r="CK88" s="239" t="str">
        <f t="shared" si="183"/>
        <v/>
      </c>
      <c r="CL88" s="239" t="str">
        <f t="shared" si="184"/>
        <v/>
      </c>
      <c r="CM88" s="239" t="str">
        <f t="shared" si="185"/>
        <v/>
      </c>
      <c r="CN88" s="239" t="str">
        <f t="shared" si="186"/>
        <v/>
      </c>
      <c r="CP88" s="239" t="str">
        <f t="shared" si="187"/>
        <v/>
      </c>
      <c r="CQ88" s="239" t="str">
        <f t="shared" si="188"/>
        <v/>
      </c>
      <c r="CR88" s="239" t="str">
        <f t="shared" si="189"/>
        <v/>
      </c>
      <c r="CS88" s="239" t="str">
        <f t="shared" si="190"/>
        <v/>
      </c>
      <c r="CT88" s="239" t="str">
        <f t="shared" si="191"/>
        <v/>
      </c>
      <c r="CU88" s="239" t="str">
        <f t="shared" si="192"/>
        <v/>
      </c>
      <c r="CV88" s="239" t="str">
        <f t="shared" si="193"/>
        <v/>
      </c>
      <c r="CW88" s="239" t="str">
        <f t="shared" si="194"/>
        <v/>
      </c>
      <c r="CX88" s="239" t="str">
        <f t="shared" si="195"/>
        <v/>
      </c>
      <c r="CY88" s="239" t="str">
        <f t="shared" si="196"/>
        <v/>
      </c>
      <c r="CZ88" s="239" t="str">
        <f t="shared" si="197"/>
        <v/>
      </c>
      <c r="DA88" s="239" t="str">
        <f t="shared" si="198"/>
        <v/>
      </c>
      <c r="DB88" s="239" t="str">
        <f t="shared" si="199"/>
        <v/>
      </c>
      <c r="DC88" s="239" t="str">
        <f t="shared" si="200"/>
        <v/>
      </c>
      <c r="DD88" s="239" t="str">
        <f t="shared" si="201"/>
        <v/>
      </c>
      <c r="DE88" s="239" t="str">
        <f t="shared" si="202"/>
        <v/>
      </c>
      <c r="DF88" s="239" t="str">
        <f t="shared" si="203"/>
        <v/>
      </c>
      <c r="DG88" s="239" t="str">
        <f t="shared" si="204"/>
        <v/>
      </c>
      <c r="DH88" s="239" t="str">
        <f t="shared" si="205"/>
        <v/>
      </c>
      <c r="DI88" s="239" t="str">
        <f t="shared" si="206"/>
        <v/>
      </c>
      <c r="DJ88" s="239" t="str">
        <f t="shared" si="207"/>
        <v/>
      </c>
      <c r="DK88" s="239" t="str">
        <f t="shared" si="208"/>
        <v/>
      </c>
      <c r="DL88" s="239" t="str">
        <f t="shared" si="209"/>
        <v/>
      </c>
      <c r="DM88" s="239" t="str">
        <f t="shared" si="210"/>
        <v/>
      </c>
      <c r="DN88" s="239" t="str">
        <f t="shared" si="211"/>
        <v/>
      </c>
      <c r="DO88" s="239" t="str">
        <f t="shared" si="212"/>
        <v/>
      </c>
      <c r="DP88" s="239" t="str">
        <f t="shared" si="213"/>
        <v/>
      </c>
      <c r="DQ88" s="82"/>
      <c r="DS88" s="7"/>
      <c r="DT88" s="82"/>
      <c r="DV88" s="7"/>
      <c r="DW88" s="82"/>
      <c r="DX88" s="82"/>
      <c r="DY88" s="83"/>
      <c r="EA88" s="82"/>
      <c r="EB88" s="80"/>
      <c r="EC88" s="81"/>
      <c r="ED88" s="82"/>
      <c r="EG88" s="82"/>
      <c r="EH88" s="82"/>
      <c r="EJ88" s="82"/>
      <c r="EM88" s="82"/>
      <c r="EP88" s="82"/>
      <c r="EQ88" s="82"/>
      <c r="EV88" s="82"/>
      <c r="EY88" s="82"/>
      <c r="EZ88" s="82"/>
      <c r="FA88" s="82"/>
      <c r="FB88" s="82"/>
      <c r="FC88" s="82"/>
      <c r="FD88" s="82"/>
      <c r="FE88" s="82"/>
      <c r="FW88" s="82"/>
      <c r="FX88" s="82"/>
      <c r="FY88" s="6"/>
      <c r="GB88" s="7"/>
      <c r="GC88" s="7"/>
      <c r="GH88" s="82"/>
      <c r="GJ88" s="7"/>
      <c r="GK88" s="82"/>
      <c r="GM88" s="7"/>
      <c r="GN88" s="82"/>
      <c r="GO88" s="82"/>
      <c r="GP88" s="83"/>
      <c r="GR88" s="82"/>
      <c r="GS88" s="80"/>
      <c r="GT88" s="81"/>
      <c r="GU88" s="82"/>
      <c r="GX88" s="82"/>
      <c r="GY88" s="82"/>
      <c r="HA88" s="82"/>
      <c r="HD88" s="82"/>
      <c r="HG88" s="82"/>
      <c r="HH88" s="82"/>
      <c r="HM88" s="82"/>
      <c r="HP88" s="82"/>
      <c r="HQ88" s="82"/>
      <c r="HR88" s="82"/>
      <c r="HS88" s="82"/>
      <c r="HT88" s="82"/>
      <c r="HU88" s="82"/>
      <c r="HV88" s="82"/>
      <c r="IN88" s="82"/>
      <c r="IO88" s="82"/>
      <c r="IP88" s="6"/>
      <c r="IS88" s="7"/>
      <c r="IT88" s="7"/>
      <c r="IY88" s="82"/>
      <c r="JA88" s="7"/>
      <c r="JB88" s="82"/>
      <c r="JD88" s="7"/>
      <c r="JE88" s="82"/>
      <c r="JF88" s="82"/>
      <c r="JG88" s="83"/>
      <c r="JI88" s="82"/>
      <c r="JJ88" s="80"/>
      <c r="JK88" s="81"/>
      <c r="JL88" s="82"/>
      <c r="JO88" s="82"/>
      <c r="JP88" s="82"/>
      <c r="JR88" s="82"/>
      <c r="JU88" s="82"/>
      <c r="JX88" s="82"/>
      <c r="JY88" s="82"/>
      <c r="KD88" s="82"/>
      <c r="KG88" s="82"/>
      <c r="KH88" s="82"/>
      <c r="KI88" s="82"/>
      <c r="KJ88" s="82"/>
      <c r="KK88" s="82"/>
      <c r="KL88" s="82"/>
      <c r="KM88" s="82"/>
      <c r="LE88" s="82"/>
      <c r="LF88" s="82"/>
      <c r="LG88" s="6"/>
      <c r="LJ88" s="7"/>
      <c r="LK88" s="7"/>
      <c r="LP88" s="82"/>
      <c r="LR88" s="7"/>
      <c r="LS88" s="82"/>
      <c r="LU88" s="7"/>
      <c r="LV88" s="82"/>
      <c r="LW88" s="82"/>
      <c r="LX88" s="83"/>
      <c r="LZ88" s="82"/>
      <c r="MA88" s="80"/>
      <c r="MB88" s="81"/>
      <c r="MC88" s="82"/>
      <c r="MF88" s="82"/>
      <c r="MG88" s="82"/>
      <c r="MI88" s="82"/>
      <c r="ML88" s="82"/>
      <c r="MO88" s="82"/>
      <c r="MP88" s="82"/>
      <c r="MU88" s="82"/>
      <c r="MX88" s="82"/>
      <c r="MY88" s="82"/>
      <c r="MZ88" s="82"/>
      <c r="NA88" s="82"/>
      <c r="NB88" s="82"/>
      <c r="NC88" s="82"/>
      <c r="ND88" s="82"/>
      <c r="NV88" s="82"/>
      <c r="NW88" s="82"/>
      <c r="NX88" s="6"/>
      <c r="OA88" s="7"/>
      <c r="OB88" s="7"/>
      <c r="OG88" s="82"/>
      <c r="OI88" s="7"/>
      <c r="OJ88" s="82"/>
      <c r="OL88" s="7"/>
      <c r="OM88" s="82"/>
      <c r="ON88" s="82"/>
      <c r="OO88" s="83"/>
      <c r="OQ88" s="82"/>
      <c r="OR88" s="80"/>
      <c r="OS88" s="81"/>
      <c r="OT88" s="82"/>
      <c r="OW88" s="82"/>
      <c r="OX88" s="82"/>
      <c r="OZ88" s="82"/>
      <c r="PC88" s="82"/>
      <c r="PF88" s="82"/>
      <c r="PG88" s="82"/>
      <c r="PL88" s="82"/>
      <c r="PO88" s="82"/>
      <c r="PP88" s="82"/>
      <c r="PQ88" s="82"/>
      <c r="PR88" s="82"/>
      <c r="PS88" s="82"/>
      <c r="PT88" s="82"/>
      <c r="PU88" s="82"/>
      <c r="QM88" s="82"/>
      <c r="QN88" s="82"/>
      <c r="QO88" s="6"/>
      <c r="QR88" s="7"/>
      <c r="QS88" s="7"/>
      <c r="QX88" s="82"/>
      <c r="QZ88" s="7"/>
      <c r="RA88" s="82"/>
      <c r="RC88" s="7"/>
      <c r="RD88" s="82"/>
      <c r="RE88" s="82"/>
      <c r="RF88" s="83"/>
      <c r="RH88" s="82"/>
      <c r="RI88" s="80"/>
      <c r="RJ88" s="81"/>
      <c r="RK88" s="82"/>
      <c r="RN88" s="82"/>
      <c r="RO88" s="82"/>
      <c r="RQ88" s="82"/>
      <c r="RT88" s="82"/>
      <c r="RW88" s="82"/>
      <c r="RX88" s="82"/>
      <c r="SC88" s="82"/>
      <c r="SF88" s="82"/>
      <c r="SG88" s="82"/>
      <c r="SH88" s="82"/>
      <c r="SI88" s="82"/>
      <c r="SJ88" s="82"/>
      <c r="SK88" s="82"/>
      <c r="SL88" s="82"/>
      <c r="TD88" s="82"/>
      <c r="TE88" s="82"/>
      <c r="TF88" s="6"/>
      <c r="TI88" s="7"/>
      <c r="TJ88" s="7"/>
      <c r="TO88" s="82"/>
      <c r="TQ88" s="7"/>
      <c r="TR88" s="82"/>
      <c r="TT88" s="7"/>
      <c r="TU88" s="82"/>
      <c r="TV88" s="82"/>
      <c r="TW88" s="83"/>
      <c r="TY88" s="82"/>
      <c r="TZ88" s="80"/>
      <c r="UA88" s="81"/>
      <c r="UB88" s="82"/>
      <c r="UE88" s="82"/>
      <c r="UF88" s="82"/>
      <c r="UH88" s="82"/>
      <c r="UK88" s="82"/>
      <c r="UN88" s="82"/>
      <c r="UO88" s="82"/>
      <c r="UT88" s="82"/>
      <c r="UW88" s="82"/>
      <c r="UX88" s="82"/>
      <c r="UY88" s="82"/>
      <c r="UZ88" s="82"/>
      <c r="VA88" s="82"/>
      <c r="VB88" s="82"/>
      <c r="VC88" s="82"/>
      <c r="VU88" s="82"/>
      <c r="VV88" s="82"/>
      <c r="VW88" s="6"/>
      <c r="VZ88" s="7"/>
      <c r="WA88" s="7"/>
      <c r="WF88" s="82"/>
      <c r="WH88" s="7"/>
      <c r="WI88" s="82"/>
      <c r="WK88" s="7"/>
      <c r="WL88" s="82"/>
      <c r="WM88" s="82"/>
      <c r="WN88" s="83"/>
      <c r="WP88" s="82"/>
      <c r="WQ88" s="80"/>
      <c r="WR88" s="81"/>
      <c r="WS88" s="82"/>
      <c r="WV88" s="82"/>
      <c r="WW88" s="82"/>
      <c r="WY88" s="82"/>
      <c r="XB88" s="82"/>
      <c r="XE88" s="82"/>
      <c r="XF88" s="82"/>
      <c r="XK88" s="82"/>
      <c r="XN88" s="82"/>
      <c r="XO88" s="82"/>
      <c r="XP88" s="82"/>
      <c r="XQ88" s="82"/>
      <c r="XR88" s="82"/>
      <c r="XS88" s="82"/>
      <c r="XT88" s="82"/>
      <c r="YL88" s="82"/>
      <c r="YM88" s="82"/>
      <c r="YN88" s="6"/>
      <c r="YQ88" s="7"/>
      <c r="YR88" s="7"/>
      <c r="YW88" s="82"/>
      <c r="YY88" s="7"/>
      <c r="YZ88" s="82"/>
      <c r="ZB88" s="7"/>
      <c r="ZC88" s="82"/>
      <c r="ZD88" s="82"/>
      <c r="ZE88" s="83"/>
      <c r="ZG88" s="82"/>
      <c r="ZH88" s="80"/>
      <c r="ZI88" s="81"/>
      <c r="ZJ88" s="82"/>
      <c r="ZM88" s="82"/>
      <c r="ZN88" s="82"/>
      <c r="ZP88" s="82"/>
      <c r="ZS88" s="82"/>
      <c r="ZV88" s="82"/>
      <c r="ZW88" s="82"/>
      <c r="AAB88" s="82"/>
      <c r="AAE88" s="82"/>
      <c r="AAF88" s="82"/>
      <c r="AAG88" s="82"/>
      <c r="AAH88" s="82"/>
      <c r="AAI88" s="82"/>
      <c r="AAJ88" s="82"/>
      <c r="AAK88" s="82"/>
      <c r="ABC88" s="82"/>
      <c r="ABD88" s="82"/>
      <c r="ABE88" s="6"/>
      <c r="ABH88" s="7"/>
      <c r="ABI88" s="7"/>
      <c r="ABN88" s="82"/>
      <c r="ABP88" s="7"/>
      <c r="ABQ88" s="82"/>
      <c r="ABS88" s="7"/>
      <c r="ABT88" s="82"/>
      <c r="ABU88" s="82"/>
      <c r="ABV88" s="83"/>
      <c r="ABX88" s="82"/>
      <c r="ABY88" s="80"/>
      <c r="ABZ88" s="81"/>
      <c r="ACA88" s="82"/>
      <c r="ACD88" s="82"/>
      <c r="ACE88" s="82"/>
      <c r="ACG88" s="82"/>
      <c r="ACJ88" s="82"/>
      <c r="ACM88" s="82"/>
      <c r="ACN88" s="82"/>
      <c r="ACS88" s="82"/>
      <c r="ACV88" s="82"/>
      <c r="ACW88" s="82"/>
      <c r="ACX88" s="82"/>
      <c r="ACY88" s="82"/>
      <c r="ACZ88" s="82"/>
      <c r="ADA88" s="82"/>
      <c r="ADB88" s="82"/>
      <c r="ADT88" s="82"/>
      <c r="ADU88" s="82"/>
      <c r="ADV88" s="6"/>
      <c r="ADY88" s="7"/>
      <c r="ADZ88" s="7"/>
      <c r="AEE88" s="82"/>
      <c r="AEG88" s="7"/>
      <c r="AEH88" s="82"/>
      <c r="AEJ88" s="7"/>
      <c r="AEK88" s="82"/>
      <c r="AEL88" s="82"/>
      <c r="AEM88" s="83"/>
      <c r="AEO88" s="82"/>
      <c r="AEP88" s="80"/>
      <c r="AEQ88" s="81"/>
      <c r="AER88" s="82"/>
      <c r="AEU88" s="82"/>
      <c r="AEV88" s="82"/>
      <c r="AEX88" s="82"/>
      <c r="AFA88" s="82"/>
      <c r="AFD88" s="82"/>
      <c r="AFE88" s="82"/>
      <c r="AFJ88" s="82"/>
      <c r="AFM88" s="82"/>
      <c r="AFN88" s="82"/>
      <c r="AFO88" s="82"/>
      <c r="AFP88" s="82"/>
      <c r="AFQ88" s="82"/>
      <c r="AFR88" s="82"/>
      <c r="AFS88" s="82"/>
      <c r="AGK88" s="82"/>
      <c r="AGL88" s="82"/>
      <c r="AGM88" s="6"/>
      <c r="AGP88" s="7"/>
      <c r="AGQ88" s="7"/>
      <c r="AGV88" s="82"/>
      <c r="AGX88" s="7"/>
      <c r="AGY88" s="82"/>
      <c r="AHA88" s="7"/>
      <c r="AHB88" s="82"/>
      <c r="AHC88" s="82"/>
      <c r="AHD88" s="83"/>
      <c r="AHF88" s="82"/>
      <c r="AHG88" s="80"/>
      <c r="AHH88" s="81"/>
      <c r="AHI88" s="82"/>
      <c r="AHL88" s="82"/>
      <c r="AHM88" s="82"/>
      <c r="AHO88" s="82"/>
      <c r="AHR88" s="82"/>
      <c r="AHU88" s="82"/>
      <c r="AHV88" s="82"/>
      <c r="AIA88" s="82"/>
      <c r="AID88" s="82"/>
      <c r="AIE88" s="82"/>
      <c r="AIF88" s="82"/>
      <c r="AIG88" s="82"/>
      <c r="AIH88" s="82"/>
      <c r="AII88" s="82"/>
      <c r="AIJ88" s="82"/>
      <c r="AJB88" s="82"/>
      <c r="AJC88" s="82"/>
      <c r="AJD88" s="6"/>
      <c r="AJG88" s="7"/>
      <c r="AJH88" s="7"/>
      <c r="AJM88" s="82"/>
      <c r="AJO88" s="7"/>
      <c r="AJP88" s="82"/>
      <c r="AJR88" s="7"/>
      <c r="AJS88" s="82"/>
      <c r="AJT88" s="82"/>
      <c r="AJU88" s="83"/>
      <c r="AJW88" s="82"/>
      <c r="AJX88" s="80"/>
      <c r="AJY88" s="81"/>
      <c r="AJZ88" s="82"/>
      <c r="AKC88" s="82"/>
      <c r="AKD88" s="82"/>
      <c r="AKF88" s="82"/>
      <c r="AKI88" s="82"/>
      <c r="AKL88" s="82"/>
      <c r="AKM88" s="82"/>
      <c r="AKR88" s="82"/>
      <c r="AKU88" s="82"/>
      <c r="AKV88" s="82"/>
      <c r="AKW88" s="82"/>
      <c r="AKX88" s="82"/>
      <c r="AKY88" s="82"/>
      <c r="AKZ88" s="82"/>
      <c r="ALA88" s="82"/>
      <c r="ALS88" s="82"/>
      <c r="ALT88" s="82"/>
      <c r="ALU88" s="6"/>
      <c r="ALX88" s="7"/>
      <c r="ALY88" s="7"/>
      <c r="AMD88" s="82"/>
      <c r="AMF88" s="7"/>
      <c r="AMG88" s="82"/>
      <c r="AMI88" s="7"/>
      <c r="AMJ88" s="82"/>
      <c r="AMK88" s="82"/>
      <c r="AML88" s="83"/>
      <c r="AMN88" s="82"/>
      <c r="AMO88" s="80"/>
      <c r="AMP88" s="81"/>
      <c r="AMQ88" s="82"/>
      <c r="AMT88" s="82"/>
      <c r="AMU88" s="82"/>
      <c r="AMW88" s="82"/>
      <c r="AMZ88" s="82"/>
      <c r="ANC88" s="82"/>
      <c r="AND88" s="82"/>
      <c r="ANI88" s="82"/>
      <c r="ANL88" s="82"/>
      <c r="ANM88" s="82"/>
      <c r="ANN88" s="82"/>
      <c r="ANO88" s="82"/>
      <c r="ANP88" s="82"/>
      <c r="ANQ88" s="82"/>
      <c r="ANR88" s="82"/>
      <c r="AOJ88" s="82"/>
      <c r="AOK88" s="82"/>
      <c r="AOL88" s="6"/>
      <c r="AOO88" s="7"/>
      <c r="AOP88" s="7"/>
      <c r="AOU88" s="82"/>
      <c r="AOW88" s="7"/>
      <c r="AOX88" s="82"/>
      <c r="AOZ88" s="7"/>
      <c r="APA88" s="82"/>
      <c r="APB88" s="82"/>
      <c r="APC88" s="83"/>
      <c r="APE88" s="82"/>
      <c r="APF88" s="80"/>
      <c r="APG88" s="81"/>
      <c r="APH88" s="82"/>
      <c r="APK88" s="82"/>
      <c r="APL88" s="82"/>
      <c r="APN88" s="82"/>
      <c r="APQ88" s="82"/>
      <c r="APT88" s="82"/>
      <c r="APU88" s="82"/>
      <c r="APZ88" s="82"/>
      <c r="AQC88" s="82"/>
      <c r="AQD88" s="82"/>
      <c r="AQE88" s="82"/>
      <c r="AQF88" s="82"/>
      <c r="AQG88" s="82"/>
      <c r="AQH88" s="82"/>
      <c r="AQI88" s="82"/>
      <c r="ARA88" s="82"/>
      <c r="ARB88" s="82"/>
      <c r="ARC88" s="6"/>
      <c r="ARF88" s="7"/>
      <c r="ARG88" s="7"/>
      <c r="ARL88" s="82"/>
      <c r="ARN88" s="7"/>
      <c r="ARO88" s="82"/>
      <c r="ARQ88" s="7"/>
      <c r="ARR88" s="82"/>
      <c r="ARS88" s="82"/>
      <c r="ART88" s="83"/>
      <c r="ARV88" s="82"/>
      <c r="ARW88" s="80"/>
      <c r="ARX88" s="81"/>
      <c r="ARY88" s="82"/>
      <c r="ASB88" s="82"/>
      <c r="ASC88" s="82"/>
      <c r="ASE88" s="82"/>
      <c r="ASH88" s="82"/>
      <c r="ASK88" s="82"/>
      <c r="ASL88" s="82"/>
      <c r="ASQ88" s="82"/>
      <c r="AST88" s="82"/>
      <c r="ASU88" s="82"/>
      <c r="ASV88" s="82"/>
      <c r="ASW88" s="82"/>
      <c r="ASX88" s="82"/>
      <c r="ASY88" s="82"/>
      <c r="ASZ88" s="82"/>
      <c r="ATR88" s="82"/>
      <c r="ATS88" s="82"/>
      <c r="ATT88" s="6"/>
      <c r="ATW88" s="7"/>
      <c r="ATX88" s="7"/>
      <c r="AUC88" s="82"/>
      <c r="AUE88" s="7"/>
      <c r="AUF88" s="82"/>
      <c r="AUH88" s="7"/>
      <c r="AUI88" s="82"/>
      <c r="AUJ88" s="82"/>
      <c r="AUK88" s="83"/>
      <c r="AUM88" s="82"/>
      <c r="AUN88" s="80"/>
      <c r="AUO88" s="81"/>
      <c r="AUP88" s="82"/>
      <c r="AUS88" s="82"/>
      <c r="AUT88" s="82"/>
      <c r="AUV88" s="82"/>
      <c r="AUY88" s="82"/>
      <c r="AVB88" s="82"/>
      <c r="AVC88" s="82"/>
      <c r="AVH88" s="82"/>
      <c r="AVK88" s="82"/>
      <c r="AVL88" s="82"/>
      <c r="AVM88" s="82"/>
      <c r="AVN88" s="82"/>
      <c r="AVO88" s="82"/>
      <c r="AVP88" s="82"/>
      <c r="AVQ88" s="82"/>
      <c r="AWI88" s="82"/>
      <c r="AWJ88" s="82"/>
      <c r="AWK88" s="6"/>
      <c r="AWN88" s="7"/>
      <c r="AWO88" s="7"/>
      <c r="AWT88" s="82"/>
      <c r="AWV88" s="7"/>
      <c r="AWW88" s="82"/>
      <c r="AWY88" s="7"/>
      <c r="AWZ88" s="82"/>
      <c r="AXA88" s="82"/>
      <c r="AXB88" s="83"/>
      <c r="AXD88" s="82"/>
      <c r="AXE88" s="80"/>
      <c r="AXF88" s="81"/>
      <c r="AXG88" s="82"/>
      <c r="AXJ88" s="82"/>
      <c r="AXK88" s="82"/>
      <c r="AXM88" s="82"/>
      <c r="AXP88" s="82"/>
      <c r="AXS88" s="82"/>
      <c r="AXT88" s="82"/>
      <c r="AXY88" s="82"/>
      <c r="AYB88" s="82"/>
      <c r="AYC88" s="82"/>
      <c r="AYD88" s="82"/>
      <c r="AYE88" s="82"/>
      <c r="AYF88" s="82"/>
      <c r="AYG88" s="82"/>
      <c r="AYH88" s="82"/>
      <c r="AYZ88" s="82"/>
      <c r="AZA88" s="82"/>
      <c r="AZB88" s="6"/>
      <c r="AZE88" s="7"/>
      <c r="AZF88" s="7"/>
      <c r="AZK88" s="82"/>
      <c r="AZM88" s="7"/>
      <c r="AZN88" s="82"/>
      <c r="AZP88" s="7"/>
      <c r="AZQ88" s="82"/>
      <c r="AZR88" s="82"/>
      <c r="AZS88" s="83"/>
      <c r="AZU88" s="82"/>
      <c r="AZV88" s="80"/>
      <c r="AZW88" s="81"/>
      <c r="AZX88" s="82"/>
      <c r="BAA88" s="82"/>
      <c r="BAB88" s="82"/>
      <c r="BAD88" s="82"/>
      <c r="BAG88" s="82"/>
      <c r="BAJ88" s="82"/>
      <c r="BAK88" s="82"/>
      <c r="BAP88" s="82"/>
      <c r="BAS88" s="82"/>
      <c r="BAT88" s="82"/>
      <c r="BAU88" s="82"/>
      <c r="BAV88" s="82"/>
      <c r="BAW88" s="82"/>
      <c r="BAX88" s="82"/>
      <c r="BAY88" s="82"/>
      <c r="BBQ88" s="82"/>
      <c r="BBR88" s="82"/>
      <c r="BBS88" s="6"/>
      <c r="BBV88" s="7"/>
      <c r="BBW88" s="7"/>
      <c r="BCB88" s="82"/>
      <c r="BCD88" s="7"/>
      <c r="BCE88" s="82"/>
      <c r="BCG88" s="7"/>
      <c r="BCH88" s="82"/>
      <c r="BCI88" s="82"/>
      <c r="BCJ88" s="83"/>
      <c r="BCL88" s="82"/>
      <c r="BCM88" s="80"/>
      <c r="BCN88" s="81"/>
      <c r="BCO88" s="82"/>
      <c r="BCR88" s="82"/>
      <c r="BCS88" s="82"/>
      <c r="BCU88" s="82"/>
      <c r="BCX88" s="82"/>
      <c r="BDA88" s="82"/>
      <c r="BDB88" s="82"/>
      <c r="BDG88" s="82"/>
      <c r="BDJ88" s="82"/>
      <c r="BDK88" s="82"/>
      <c r="BDL88" s="82"/>
      <c r="BDM88" s="82"/>
      <c r="BDN88" s="82"/>
      <c r="BDO88" s="82"/>
      <c r="BDP88" s="82"/>
      <c r="BEH88" s="82"/>
      <c r="BEI88" s="82"/>
      <c r="BEJ88" s="6"/>
      <c r="BEM88" s="7"/>
      <c r="BEN88" s="7"/>
      <c r="BES88" s="82"/>
      <c r="BEU88" s="7"/>
      <c r="BEV88" s="82"/>
      <c r="BEX88" s="7"/>
      <c r="BEY88" s="82"/>
      <c r="BEZ88" s="82"/>
      <c r="BFA88" s="83"/>
      <c r="BFC88" s="82"/>
      <c r="BFD88" s="80"/>
      <c r="BFE88" s="81"/>
      <c r="BFF88" s="82"/>
      <c r="BFI88" s="82"/>
      <c r="BFJ88" s="82"/>
      <c r="BFL88" s="82"/>
      <c r="BFO88" s="82"/>
      <c r="BFR88" s="82"/>
      <c r="BFS88" s="82"/>
      <c r="BFX88" s="82"/>
      <c r="BGA88" s="82"/>
      <c r="BGB88" s="82"/>
      <c r="BGC88" s="82"/>
      <c r="BGD88" s="82"/>
      <c r="BGE88" s="82"/>
      <c r="BGF88" s="82"/>
      <c r="BGG88" s="82"/>
      <c r="BGY88" s="82"/>
      <c r="BGZ88" s="82"/>
      <c r="BHA88" s="6"/>
      <c r="BHD88" s="7"/>
      <c r="BHE88" s="7"/>
      <c r="BHJ88" s="82"/>
      <c r="BHL88" s="7"/>
      <c r="BHM88" s="82"/>
      <c r="BHO88" s="7"/>
      <c r="BHP88" s="82"/>
      <c r="BHQ88" s="82"/>
      <c r="BHR88" s="83"/>
      <c r="BHT88" s="82"/>
      <c r="BHU88" s="80"/>
      <c r="BHV88" s="81"/>
      <c r="BHW88" s="82"/>
      <c r="BHZ88" s="82"/>
      <c r="BIA88" s="82"/>
      <c r="BIC88" s="82"/>
      <c r="BIF88" s="82"/>
      <c r="BII88" s="82"/>
      <c r="BIJ88" s="82"/>
      <c r="BIO88" s="82"/>
      <c r="BIR88" s="82"/>
      <c r="BIS88" s="82"/>
      <c r="BIT88" s="82"/>
      <c r="BIU88" s="82"/>
      <c r="BIV88" s="82"/>
      <c r="BIW88" s="82"/>
      <c r="BIX88" s="82"/>
      <c r="BJP88" s="82"/>
      <c r="BJQ88" s="82"/>
      <c r="BJR88" s="6"/>
      <c r="BJU88" s="7"/>
      <c r="BJV88" s="7"/>
      <c r="BKA88" s="82"/>
      <c r="BKC88" s="7"/>
      <c r="BKD88" s="82"/>
      <c r="BKF88" s="7"/>
      <c r="BKG88" s="82"/>
      <c r="BKH88" s="82"/>
      <c r="BKI88" s="83"/>
      <c r="BKK88" s="82"/>
      <c r="BKL88" s="80"/>
      <c r="BKM88" s="81"/>
      <c r="BKN88" s="82"/>
      <c r="BKQ88" s="82"/>
      <c r="BKR88" s="82"/>
      <c r="BKT88" s="82"/>
      <c r="BKW88" s="82"/>
      <c r="BKZ88" s="82"/>
      <c r="BLA88" s="82"/>
      <c r="BLF88" s="82"/>
      <c r="BLI88" s="82"/>
      <c r="BLJ88" s="82"/>
      <c r="BLK88" s="82"/>
      <c r="BLL88" s="82"/>
      <c r="BLM88" s="82"/>
      <c r="BLN88" s="82"/>
      <c r="BLO88" s="82"/>
      <c r="BMG88" s="82"/>
      <c r="BMH88" s="82"/>
      <c r="BMI88" s="6"/>
      <c r="BML88" s="7"/>
      <c r="BMM88" s="7"/>
      <c r="BMR88" s="82"/>
      <c r="BMT88" s="7"/>
      <c r="BMU88" s="82"/>
      <c r="BMW88" s="7"/>
      <c r="BMX88" s="82"/>
      <c r="BMY88" s="82"/>
      <c r="BMZ88" s="83"/>
      <c r="BNB88" s="82"/>
      <c r="BNC88" s="80"/>
      <c r="BND88" s="81"/>
      <c r="BNE88" s="82"/>
      <c r="BNH88" s="82"/>
      <c r="BNI88" s="82"/>
      <c r="BNK88" s="82"/>
      <c r="BNN88" s="82"/>
      <c r="BNQ88" s="82"/>
      <c r="BNR88" s="82"/>
      <c r="BNW88" s="82"/>
      <c r="BNZ88" s="82"/>
      <c r="BOA88" s="82"/>
      <c r="BOB88" s="82"/>
      <c r="BOC88" s="82"/>
      <c r="BOD88" s="82"/>
      <c r="BOE88" s="82"/>
      <c r="BOF88" s="82"/>
      <c r="BOX88" s="82"/>
      <c r="BOY88" s="82"/>
      <c r="BOZ88" s="6"/>
      <c r="BPC88" s="7"/>
      <c r="BPD88" s="7"/>
      <c r="BPI88" s="82"/>
      <c r="BPK88" s="7"/>
      <c r="BPL88" s="82"/>
      <c r="BPN88" s="7"/>
      <c r="BPO88" s="82"/>
      <c r="BPP88" s="82"/>
      <c r="BPQ88" s="83"/>
      <c r="BPS88" s="82"/>
      <c r="BPT88" s="80"/>
      <c r="BPU88" s="81"/>
      <c r="BPV88" s="82"/>
      <c r="BPY88" s="82"/>
      <c r="BPZ88" s="82"/>
      <c r="BQB88" s="82"/>
      <c r="BQE88" s="82"/>
      <c r="BQH88" s="82"/>
      <c r="BQI88" s="82"/>
      <c r="BQN88" s="82"/>
      <c r="BQQ88" s="82"/>
      <c r="BQR88" s="82"/>
      <c r="BQS88" s="82"/>
      <c r="BQT88" s="82"/>
      <c r="BQU88" s="82"/>
      <c r="BQV88" s="82"/>
      <c r="BQW88" s="82"/>
      <c r="BRO88" s="82"/>
      <c r="BRP88" s="82"/>
      <c r="BRQ88" s="6"/>
      <c r="BRT88" s="7"/>
      <c r="BRU88" s="7"/>
      <c r="BRZ88" s="82"/>
      <c r="BSB88" s="7"/>
      <c r="BSC88" s="82"/>
      <c r="BSE88" s="7"/>
      <c r="BSF88" s="82"/>
      <c r="BSG88" s="82"/>
      <c r="BSH88" s="83"/>
      <c r="BSJ88" s="82"/>
      <c r="BSK88" s="80"/>
      <c r="BSL88" s="81"/>
      <c r="BSM88" s="82"/>
      <c r="BSP88" s="82"/>
      <c r="BSQ88" s="82"/>
      <c r="BSS88" s="82"/>
      <c r="BSV88" s="82"/>
      <c r="BSY88" s="82"/>
      <c r="BSZ88" s="82"/>
      <c r="BTE88" s="82"/>
      <c r="BTH88" s="82"/>
      <c r="BTI88" s="82"/>
      <c r="BTJ88" s="82"/>
      <c r="BTK88" s="82"/>
      <c r="BTL88" s="82"/>
      <c r="BTM88" s="82"/>
      <c r="BTN88" s="82"/>
      <c r="BUF88" s="82"/>
      <c r="BUG88" s="82"/>
      <c r="BUH88" s="6"/>
      <c r="BUK88" s="7"/>
      <c r="BUL88" s="7"/>
      <c r="BUQ88" s="82"/>
      <c r="BUS88" s="7"/>
      <c r="BUT88" s="82"/>
      <c r="BUV88" s="7"/>
      <c r="BUW88" s="82"/>
      <c r="BUX88" s="82"/>
      <c r="BUY88" s="83"/>
      <c r="BVA88" s="82"/>
      <c r="BVB88" s="80"/>
      <c r="BVC88" s="81"/>
      <c r="BVD88" s="82"/>
      <c r="BVG88" s="82"/>
      <c r="BVH88" s="82"/>
      <c r="BVJ88" s="82"/>
      <c r="BVM88" s="82"/>
      <c r="BVP88" s="82"/>
      <c r="BVQ88" s="82"/>
      <c r="BVV88" s="82"/>
      <c r="BVY88" s="82"/>
      <c r="BVZ88" s="82"/>
      <c r="BWA88" s="82"/>
      <c r="BWB88" s="82"/>
      <c r="BWC88" s="82"/>
      <c r="BWD88" s="82"/>
      <c r="BWE88" s="82"/>
      <c r="BWW88" s="82"/>
      <c r="BWX88" s="82"/>
      <c r="BWY88" s="6"/>
      <c r="BXB88" s="7"/>
      <c r="BXC88" s="7"/>
      <c r="BXH88" s="82"/>
      <c r="BXJ88" s="7"/>
      <c r="BXK88" s="82"/>
      <c r="BXM88" s="7"/>
      <c r="BXN88" s="82"/>
      <c r="BXO88" s="82"/>
      <c r="BXP88" s="83"/>
      <c r="BXR88" s="82"/>
      <c r="BXS88" s="80"/>
      <c r="BXT88" s="81"/>
      <c r="BXU88" s="82"/>
      <c r="BXX88" s="82"/>
      <c r="BXY88" s="82"/>
      <c r="BYA88" s="82"/>
      <c r="BYD88" s="82"/>
      <c r="BYG88" s="82"/>
      <c r="BYH88" s="82"/>
      <c r="BYM88" s="82"/>
      <c r="BYP88" s="82"/>
      <c r="BYQ88" s="82"/>
      <c r="BYR88" s="82"/>
      <c r="BYS88" s="82"/>
      <c r="BYT88" s="82"/>
      <c r="BYU88" s="82"/>
      <c r="BYV88" s="82"/>
      <c r="BZN88" s="82"/>
      <c r="BZO88" s="82"/>
      <c r="BZP88" s="6"/>
      <c r="BZS88" s="7"/>
      <c r="BZT88" s="7"/>
      <c r="BZY88" s="82"/>
      <c r="CAA88" s="7"/>
      <c r="CAB88" s="82"/>
      <c r="CAD88" s="7"/>
      <c r="CAE88" s="82"/>
      <c r="CAF88" s="82"/>
      <c r="CAG88" s="83"/>
      <c r="CAI88" s="82"/>
      <c r="CAJ88" s="80"/>
      <c r="CAK88" s="81"/>
      <c r="CAL88" s="82"/>
      <c r="CAO88" s="82"/>
      <c r="CAP88" s="82"/>
      <c r="CAR88" s="82"/>
      <c r="CAU88" s="82"/>
      <c r="CAX88" s="82"/>
      <c r="CAY88" s="82"/>
      <c r="CBD88" s="82"/>
      <c r="CBG88" s="82"/>
      <c r="CBH88" s="82"/>
      <c r="CBI88" s="82"/>
      <c r="CBJ88" s="82"/>
      <c r="CBK88" s="82"/>
      <c r="CBL88" s="82"/>
      <c r="CBM88" s="82"/>
      <c r="CCE88" s="82"/>
      <c r="CCF88" s="82"/>
      <c r="CCG88" s="6"/>
      <c r="CCJ88" s="7"/>
      <c r="CCK88" s="7"/>
      <c r="CCP88" s="82"/>
      <c r="CCR88" s="7"/>
      <c r="CCS88" s="82"/>
      <c r="CCU88" s="7"/>
      <c r="CCV88" s="82"/>
      <c r="CCW88" s="82"/>
      <c r="CCX88" s="83"/>
      <c r="CCZ88" s="82"/>
      <c r="CDA88" s="80"/>
      <c r="CDB88" s="81"/>
      <c r="CDC88" s="82"/>
      <c r="CDF88" s="82"/>
      <c r="CDG88" s="82"/>
      <c r="CDI88" s="82"/>
      <c r="CDL88" s="82"/>
      <c r="CDO88" s="82"/>
      <c r="CDP88" s="82"/>
      <c r="CDU88" s="82"/>
      <c r="CDX88" s="82"/>
      <c r="CDY88" s="82"/>
      <c r="CDZ88" s="82"/>
      <c r="CEA88" s="82"/>
      <c r="CEB88" s="82"/>
      <c r="CEC88" s="82"/>
      <c r="CED88" s="82"/>
      <c r="CEV88" s="82"/>
      <c r="CEW88" s="82"/>
      <c r="CEX88" s="6"/>
      <c r="CFA88" s="7"/>
      <c r="CFB88" s="7"/>
      <c r="CFG88" s="82"/>
      <c r="CFI88" s="7"/>
      <c r="CFJ88" s="82"/>
      <c r="CFL88" s="7"/>
      <c r="CFM88" s="82"/>
      <c r="CFN88" s="82"/>
      <c r="CFO88" s="83"/>
      <c r="CFQ88" s="82"/>
      <c r="CFR88" s="80"/>
      <c r="CFS88" s="81"/>
      <c r="CFT88" s="82"/>
      <c r="CFW88" s="82"/>
      <c r="CFX88" s="82"/>
      <c r="CFZ88" s="82"/>
      <c r="CGC88" s="82"/>
      <c r="CGF88" s="82"/>
      <c r="CGG88" s="82"/>
      <c r="CGL88" s="82"/>
      <c r="CGO88" s="82"/>
      <c r="CGP88" s="82"/>
      <c r="CGQ88" s="82"/>
      <c r="CGR88" s="82"/>
      <c r="CGS88" s="82"/>
      <c r="CGT88" s="82"/>
      <c r="CGU88" s="82"/>
      <c r="CHM88" s="82"/>
      <c r="CHN88" s="82"/>
      <c r="CHO88" s="6"/>
      <c r="CHR88" s="7"/>
      <c r="CHS88" s="7"/>
      <c r="CHX88" s="82"/>
      <c r="CHZ88" s="7"/>
      <c r="CIA88" s="82"/>
      <c r="CIC88" s="7"/>
      <c r="CID88" s="82"/>
      <c r="CIE88" s="82"/>
      <c r="CIF88" s="83"/>
      <c r="CIH88" s="82"/>
      <c r="CII88" s="80"/>
      <c r="CIJ88" s="81"/>
      <c r="CIK88" s="82"/>
      <c r="CIN88" s="82"/>
      <c r="CIO88" s="82"/>
      <c r="CIQ88" s="82"/>
      <c r="CIT88" s="82"/>
      <c r="CIW88" s="82"/>
      <c r="CIX88" s="82"/>
      <c r="CJC88" s="82"/>
      <c r="CJF88" s="82"/>
      <c r="CJG88" s="82"/>
      <c r="CJH88" s="82"/>
      <c r="CJI88" s="82"/>
      <c r="CJJ88" s="82"/>
      <c r="CJK88" s="82"/>
      <c r="CJL88" s="82"/>
      <c r="CKD88" s="82"/>
      <c r="CKE88" s="82"/>
      <c r="CKF88" s="6"/>
      <c r="CKI88" s="7"/>
      <c r="CKJ88" s="7"/>
      <c r="CKO88" s="82"/>
      <c r="CKQ88" s="7"/>
      <c r="CKR88" s="82"/>
      <c r="CKT88" s="7"/>
      <c r="CKU88" s="82"/>
      <c r="CKV88" s="82"/>
      <c r="CKW88" s="83"/>
      <c r="CKY88" s="82"/>
      <c r="CKZ88" s="80"/>
      <c r="CLA88" s="81"/>
      <c r="CLB88" s="82"/>
      <c r="CLE88" s="82"/>
      <c r="CLF88" s="82"/>
      <c r="CLH88" s="82"/>
      <c r="CLK88" s="82"/>
      <c r="CLN88" s="82"/>
      <c r="CLO88" s="82"/>
      <c r="CLT88" s="82"/>
      <c r="CLW88" s="82"/>
      <c r="CLX88" s="82"/>
      <c r="CLY88" s="82"/>
      <c r="CLZ88" s="82"/>
      <c r="CMA88" s="82"/>
      <c r="CMB88" s="82"/>
      <c r="CMC88" s="82"/>
      <c r="CMU88" s="82"/>
      <c r="CMV88" s="82"/>
      <c r="CMW88" s="6"/>
      <c r="CMZ88" s="7"/>
      <c r="CNA88" s="7"/>
      <c r="CNF88" s="82"/>
      <c r="CNH88" s="7"/>
      <c r="CNI88" s="82"/>
      <c r="CNK88" s="7"/>
      <c r="CNL88" s="82"/>
      <c r="CNM88" s="82"/>
      <c r="CNN88" s="83"/>
      <c r="CNP88" s="82"/>
      <c r="CNQ88" s="80"/>
      <c r="CNR88" s="81"/>
      <c r="CNS88" s="82"/>
      <c r="CNV88" s="82"/>
      <c r="CNW88" s="82"/>
      <c r="CNY88" s="82"/>
      <c r="COB88" s="82"/>
      <c r="COE88" s="82"/>
      <c r="COF88" s="82"/>
      <c r="COK88" s="82"/>
      <c r="CON88" s="82"/>
      <c r="COO88" s="82"/>
      <c r="COP88" s="82"/>
      <c r="COQ88" s="82"/>
      <c r="COR88" s="82"/>
      <c r="COS88" s="82"/>
      <c r="COT88" s="82"/>
      <c r="CPL88" s="82"/>
      <c r="CPM88" s="82"/>
      <c r="CPN88" s="6"/>
      <c r="CPQ88" s="7"/>
      <c r="CPR88" s="7"/>
      <c r="CPW88" s="82"/>
      <c r="CPY88" s="7"/>
      <c r="CPZ88" s="82"/>
      <c r="CQB88" s="7"/>
      <c r="CQC88" s="82"/>
      <c r="CQD88" s="82"/>
      <c r="CQE88" s="83"/>
      <c r="CQG88" s="82"/>
      <c r="CQH88" s="80"/>
      <c r="CQI88" s="81"/>
      <c r="CQJ88" s="82"/>
      <c r="CQM88" s="82"/>
      <c r="CQN88" s="82"/>
      <c r="CQP88" s="82"/>
      <c r="CQS88" s="82"/>
      <c r="CQV88" s="82"/>
      <c r="CQW88" s="82"/>
      <c r="CRB88" s="82"/>
      <c r="CRE88" s="82"/>
      <c r="CRF88" s="82"/>
      <c r="CRG88" s="82"/>
      <c r="CRH88" s="82"/>
      <c r="CRI88" s="82"/>
      <c r="CRJ88" s="82"/>
      <c r="CRK88" s="82"/>
      <c r="CSC88" s="82"/>
      <c r="CSD88" s="82"/>
      <c r="CSE88" s="6"/>
      <c r="CSH88" s="7"/>
      <c r="CSI88" s="7"/>
      <c r="CSN88" s="82"/>
      <c r="CSP88" s="7"/>
      <c r="CSQ88" s="82"/>
      <c r="CSS88" s="7"/>
      <c r="CST88" s="82"/>
      <c r="CSU88" s="82"/>
      <c r="CSV88" s="83"/>
      <c r="CSX88" s="82"/>
      <c r="CSY88" s="80"/>
      <c r="CSZ88" s="81"/>
      <c r="CTA88" s="82"/>
      <c r="CTD88" s="82"/>
      <c r="CTE88" s="82"/>
      <c r="CTG88" s="82"/>
      <c r="CTJ88" s="82"/>
      <c r="CTM88" s="82"/>
      <c r="CTN88" s="82"/>
      <c r="CTS88" s="82"/>
      <c r="CTV88" s="82"/>
      <c r="CTW88" s="82"/>
      <c r="CTX88" s="82"/>
      <c r="CTY88" s="82"/>
      <c r="CTZ88" s="82"/>
      <c r="CUA88" s="82"/>
      <c r="CUB88" s="82"/>
      <c r="CUT88" s="82"/>
      <c r="CUU88" s="82"/>
      <c r="CUV88" s="6"/>
      <c r="CUY88" s="7"/>
      <c r="CUZ88" s="7"/>
      <c r="CVE88" s="82"/>
      <c r="CVG88" s="7"/>
      <c r="CVH88" s="82"/>
      <c r="CVJ88" s="7"/>
      <c r="CVK88" s="82"/>
      <c r="CVL88" s="82"/>
      <c r="CVM88" s="83"/>
      <c r="CVO88" s="82"/>
      <c r="CVP88" s="80"/>
      <c r="CVQ88" s="81"/>
      <c r="CVR88" s="82"/>
      <c r="CVU88" s="82"/>
      <c r="CVV88" s="82"/>
      <c r="CVX88" s="82"/>
      <c r="CWA88" s="82"/>
      <c r="CWD88" s="82"/>
      <c r="CWE88" s="82"/>
      <c r="CWJ88" s="82"/>
      <c r="CWM88" s="82"/>
      <c r="CWN88" s="82"/>
      <c r="CWO88" s="82"/>
      <c r="CWP88" s="82"/>
      <c r="CWQ88" s="82"/>
      <c r="CWR88" s="82"/>
      <c r="CWS88" s="82"/>
      <c r="CXK88" s="82"/>
      <c r="CXL88" s="82"/>
      <c r="CXM88" s="6"/>
      <c r="CXP88" s="7"/>
      <c r="CXQ88" s="7"/>
      <c r="CXV88" s="82"/>
      <c r="CXX88" s="7"/>
      <c r="CXY88" s="82"/>
      <c r="CYA88" s="7"/>
      <c r="CYB88" s="82"/>
      <c r="CYC88" s="82"/>
      <c r="CYD88" s="83"/>
      <c r="CYF88" s="82"/>
      <c r="CYG88" s="80"/>
      <c r="CYH88" s="81"/>
      <c r="CYI88" s="82"/>
      <c r="CYL88" s="82"/>
      <c r="CYM88" s="82"/>
      <c r="CYO88" s="82"/>
      <c r="CYR88" s="82"/>
      <c r="CYU88" s="82"/>
      <c r="CYV88" s="82"/>
      <c r="CZA88" s="82"/>
      <c r="CZD88" s="82"/>
      <c r="CZE88" s="82"/>
      <c r="CZF88" s="82"/>
      <c r="CZG88" s="82"/>
      <c r="CZH88" s="82"/>
      <c r="CZI88" s="82"/>
      <c r="CZJ88" s="82"/>
      <c r="DAB88" s="82"/>
      <c r="DAC88" s="82"/>
      <c r="DAD88" s="6"/>
      <c r="DAG88" s="7"/>
      <c r="DAH88" s="7"/>
      <c r="DAM88" s="82"/>
      <c r="DAO88" s="7"/>
      <c r="DAP88" s="82"/>
      <c r="DAR88" s="7"/>
      <c r="DAS88" s="82"/>
      <c r="DAT88" s="82"/>
      <c r="DAU88" s="83"/>
      <c r="DAW88" s="82"/>
      <c r="DAX88" s="80"/>
      <c r="DAY88" s="81"/>
      <c r="DAZ88" s="82"/>
      <c r="DBC88" s="82"/>
      <c r="DBD88" s="82"/>
      <c r="DBF88" s="82"/>
      <c r="DBI88" s="82"/>
      <c r="DBL88" s="82"/>
      <c r="DBM88" s="82"/>
      <c r="DBR88" s="82"/>
      <c r="DBU88" s="82"/>
      <c r="DBV88" s="82"/>
      <c r="DBW88" s="82"/>
      <c r="DBX88" s="82"/>
      <c r="DBY88" s="82"/>
      <c r="DBZ88" s="82"/>
      <c r="DCA88" s="82"/>
      <c r="DCS88" s="82"/>
      <c r="DCT88" s="82"/>
      <c r="DCU88" s="6"/>
      <c r="DCX88" s="7"/>
      <c r="DCY88" s="7"/>
      <c r="DDD88" s="82"/>
      <c r="DDF88" s="7"/>
      <c r="DDG88" s="82"/>
      <c r="DDI88" s="7"/>
      <c r="DDJ88" s="82"/>
      <c r="DDK88" s="82"/>
      <c r="DDL88" s="83"/>
      <c r="DDN88" s="82"/>
      <c r="DDO88" s="80"/>
      <c r="DDP88" s="81"/>
      <c r="DDQ88" s="82"/>
      <c r="DDT88" s="82"/>
      <c r="DDU88" s="82"/>
      <c r="DDW88" s="82"/>
      <c r="DDZ88" s="82"/>
      <c r="DEC88" s="82"/>
      <c r="DED88" s="82"/>
      <c r="DEI88" s="82"/>
      <c r="DEL88" s="82"/>
      <c r="DEM88" s="82"/>
      <c r="DEN88" s="82"/>
      <c r="DEO88" s="82"/>
      <c r="DEP88" s="82"/>
      <c r="DEQ88" s="82"/>
      <c r="DER88" s="82"/>
      <c r="DFJ88" s="82"/>
      <c r="DFK88" s="82"/>
      <c r="DFL88" s="6"/>
      <c r="DFO88" s="7"/>
      <c r="DFP88" s="7"/>
      <c r="DFU88" s="82"/>
      <c r="DFW88" s="7"/>
      <c r="DFX88" s="82"/>
      <c r="DFZ88" s="7"/>
      <c r="DGA88" s="82"/>
      <c r="DGB88" s="82"/>
      <c r="DGC88" s="83"/>
      <c r="DGE88" s="82"/>
      <c r="DGF88" s="80"/>
      <c r="DGG88" s="81"/>
      <c r="DGH88" s="82"/>
      <c r="DGK88" s="82"/>
      <c r="DGL88" s="82"/>
      <c r="DGN88" s="82"/>
      <c r="DGQ88" s="82"/>
      <c r="DGT88" s="82"/>
      <c r="DGU88" s="82"/>
      <c r="DGZ88" s="82"/>
      <c r="DHC88" s="82"/>
      <c r="DHD88" s="82"/>
      <c r="DHE88" s="82"/>
      <c r="DHF88" s="82"/>
      <c r="DHG88" s="82"/>
      <c r="DHH88" s="82"/>
      <c r="DHI88" s="82"/>
      <c r="DIA88" s="82"/>
      <c r="DIB88" s="82"/>
      <c r="DIC88" s="6"/>
      <c r="DIF88" s="7"/>
      <c r="DIG88" s="7"/>
      <c r="DIL88" s="82"/>
      <c r="DIN88" s="7"/>
      <c r="DIO88" s="82"/>
      <c r="DIQ88" s="7"/>
      <c r="DIR88" s="82"/>
      <c r="DIS88" s="82"/>
      <c r="DIT88" s="83"/>
      <c r="DIV88" s="82"/>
      <c r="DIW88" s="80"/>
      <c r="DIX88" s="81"/>
      <c r="DIY88" s="82"/>
      <c r="DJB88" s="82"/>
      <c r="DJC88" s="82"/>
      <c r="DJE88" s="82"/>
      <c r="DJH88" s="82"/>
      <c r="DJK88" s="82"/>
      <c r="DJL88" s="82"/>
      <c r="DJQ88" s="82"/>
      <c r="DJT88" s="82"/>
      <c r="DJU88" s="82"/>
      <c r="DJV88" s="82"/>
      <c r="DJW88" s="82"/>
      <c r="DJX88" s="82"/>
      <c r="DJY88" s="82"/>
      <c r="DJZ88" s="82"/>
      <c r="DKR88" s="82"/>
      <c r="DKS88" s="82"/>
      <c r="DKT88" s="6"/>
      <c r="DKW88" s="7"/>
      <c r="DKX88" s="7"/>
      <c r="DLC88" s="82"/>
      <c r="DLE88" s="7"/>
      <c r="DLF88" s="82"/>
      <c r="DLH88" s="7"/>
      <c r="DLI88" s="82"/>
      <c r="DLJ88" s="82"/>
      <c r="DLK88" s="83"/>
      <c r="DLM88" s="82"/>
      <c r="DLN88" s="80"/>
      <c r="DLO88" s="81"/>
      <c r="DLP88" s="82"/>
      <c r="DLS88" s="82"/>
      <c r="DLT88" s="82"/>
      <c r="DLV88" s="82"/>
      <c r="DLY88" s="82"/>
      <c r="DMB88" s="82"/>
      <c r="DMC88" s="82"/>
      <c r="DMH88" s="82"/>
      <c r="DMK88" s="82"/>
      <c r="DML88" s="82"/>
      <c r="DMM88" s="82"/>
      <c r="DMN88" s="82"/>
      <c r="DMO88" s="82"/>
      <c r="DMP88" s="82"/>
      <c r="DMQ88" s="82"/>
      <c r="DNI88" s="82"/>
      <c r="DNJ88" s="82"/>
      <c r="DNK88" s="6"/>
      <c r="DNN88" s="7"/>
      <c r="DNO88" s="7"/>
      <c r="DNT88" s="82"/>
      <c r="DNV88" s="7"/>
      <c r="DNW88" s="82"/>
      <c r="DNY88" s="7"/>
      <c r="DNZ88" s="82"/>
      <c r="DOA88" s="82"/>
      <c r="DOB88" s="83"/>
      <c r="DOD88" s="82"/>
      <c r="DOE88" s="80"/>
      <c r="DOF88" s="81"/>
      <c r="DOG88" s="82"/>
      <c r="DOJ88" s="82"/>
      <c r="DOK88" s="82"/>
      <c r="DOM88" s="82"/>
      <c r="DOP88" s="82"/>
      <c r="DOS88" s="82"/>
      <c r="DOT88" s="82"/>
      <c r="DOY88" s="82"/>
      <c r="DPB88" s="82"/>
      <c r="DPC88" s="82"/>
      <c r="DPD88" s="82"/>
      <c r="DPE88" s="82"/>
      <c r="DPF88" s="82"/>
      <c r="DPG88" s="82"/>
      <c r="DPH88" s="82"/>
      <c r="DPZ88" s="82"/>
      <c r="DQA88" s="82"/>
      <c r="DQB88" s="6"/>
      <c r="DQE88" s="7"/>
      <c r="DQF88" s="7"/>
      <c r="DQK88" s="82"/>
      <c r="DQM88" s="7"/>
      <c r="DQN88" s="82"/>
      <c r="DQP88" s="7"/>
      <c r="DQQ88" s="82"/>
      <c r="DQR88" s="82"/>
      <c r="DQS88" s="83"/>
      <c r="DQU88" s="82"/>
      <c r="DQV88" s="80"/>
      <c r="DQW88" s="81"/>
      <c r="DQX88" s="82"/>
      <c r="DRA88" s="82"/>
      <c r="DRB88" s="82"/>
      <c r="DRD88" s="82"/>
      <c r="DRG88" s="82"/>
      <c r="DRJ88" s="82"/>
      <c r="DRK88" s="82"/>
      <c r="DRP88" s="82"/>
      <c r="DRS88" s="82"/>
      <c r="DRT88" s="82"/>
      <c r="DRU88" s="82"/>
      <c r="DRV88" s="82"/>
      <c r="DRW88" s="82"/>
      <c r="DRX88" s="82"/>
      <c r="DRY88" s="82"/>
      <c r="DSQ88" s="82"/>
      <c r="DSR88" s="82"/>
      <c r="DSS88" s="6"/>
      <c r="DSV88" s="7"/>
      <c r="DSW88" s="7"/>
      <c r="DTB88" s="82"/>
      <c r="DTD88" s="7"/>
      <c r="DTE88" s="82"/>
      <c r="DTG88" s="7"/>
      <c r="DTH88" s="82"/>
      <c r="DTI88" s="82"/>
      <c r="DTJ88" s="83"/>
      <c r="DTL88" s="82"/>
      <c r="DTM88" s="80"/>
      <c r="DTN88" s="81"/>
      <c r="DTO88" s="82"/>
      <c r="DTR88" s="82"/>
      <c r="DTS88" s="82"/>
      <c r="DTU88" s="82"/>
      <c r="DTX88" s="82"/>
      <c r="DUA88" s="82"/>
      <c r="DUB88" s="82"/>
      <c r="DUG88" s="82"/>
      <c r="DUJ88" s="82"/>
      <c r="DUK88" s="82"/>
      <c r="DUL88" s="82"/>
      <c r="DUM88" s="82"/>
      <c r="DUN88" s="82"/>
      <c r="DUO88" s="82"/>
      <c r="DUP88" s="82"/>
      <c r="DVH88" s="82"/>
      <c r="DVI88" s="82"/>
      <c r="DVJ88" s="6"/>
      <c r="DVM88" s="7"/>
      <c r="DVN88" s="7"/>
      <c r="DVS88" s="82"/>
      <c r="DVU88" s="7"/>
      <c r="DVV88" s="82"/>
      <c r="DVX88" s="7"/>
      <c r="DVY88" s="82"/>
      <c r="DVZ88" s="82"/>
      <c r="DWA88" s="83"/>
      <c r="DWC88" s="82"/>
      <c r="DWD88" s="80"/>
      <c r="DWE88" s="81"/>
      <c r="DWF88" s="82"/>
      <c r="DWI88" s="82"/>
      <c r="DWJ88" s="82"/>
      <c r="DWL88" s="82"/>
      <c r="DWO88" s="82"/>
      <c r="DWR88" s="82"/>
      <c r="DWS88" s="82"/>
      <c r="DWX88" s="82"/>
      <c r="DXA88" s="82"/>
      <c r="DXB88" s="82"/>
      <c r="DXC88" s="82"/>
      <c r="DXD88" s="82"/>
      <c r="DXE88" s="82"/>
      <c r="DXF88" s="82"/>
      <c r="DXG88" s="82"/>
      <c r="DXY88" s="82"/>
      <c r="DXZ88" s="82"/>
      <c r="DYA88" s="6"/>
      <c r="DYD88" s="7"/>
      <c r="DYE88" s="7"/>
      <c r="DYJ88" s="82"/>
      <c r="DYL88" s="7"/>
      <c r="DYM88" s="82"/>
      <c r="DYO88" s="7"/>
      <c r="DYP88" s="82"/>
      <c r="DYQ88" s="82"/>
      <c r="DYR88" s="83"/>
      <c r="DYT88" s="82"/>
      <c r="DYU88" s="80"/>
      <c r="DYV88" s="81"/>
      <c r="DYW88" s="82"/>
      <c r="DYZ88" s="82"/>
      <c r="DZA88" s="82"/>
      <c r="DZC88" s="82"/>
      <c r="DZF88" s="82"/>
      <c r="DZI88" s="82"/>
      <c r="DZJ88" s="82"/>
      <c r="DZO88" s="82"/>
      <c r="DZR88" s="82"/>
      <c r="DZS88" s="82"/>
      <c r="DZT88" s="82"/>
      <c r="DZU88" s="82"/>
      <c r="DZV88" s="82"/>
      <c r="DZW88" s="82"/>
      <c r="DZX88" s="82"/>
      <c r="EAP88" s="82"/>
      <c r="EAQ88" s="82"/>
      <c r="EAR88" s="6"/>
      <c r="EAU88" s="7"/>
      <c r="EAV88" s="7"/>
      <c r="EBA88" s="82"/>
      <c r="EBC88" s="7"/>
      <c r="EBD88" s="82"/>
      <c r="EBF88" s="7"/>
      <c r="EBG88" s="82"/>
      <c r="EBH88" s="82"/>
      <c r="EBI88" s="83"/>
      <c r="EBK88" s="82"/>
      <c r="EBL88" s="80"/>
      <c r="EBM88" s="81"/>
      <c r="EBN88" s="82"/>
      <c r="EBQ88" s="82"/>
      <c r="EBR88" s="82"/>
      <c r="EBT88" s="82"/>
      <c r="EBW88" s="82"/>
      <c r="EBZ88" s="82"/>
      <c r="ECA88" s="82"/>
      <c r="ECF88" s="82"/>
      <c r="ECI88" s="82"/>
      <c r="ECJ88" s="82"/>
      <c r="ECK88" s="82"/>
      <c r="ECL88" s="82"/>
      <c r="ECM88" s="82"/>
      <c r="ECN88" s="82"/>
      <c r="ECO88" s="82"/>
      <c r="EDG88" s="82"/>
      <c r="EDH88" s="82"/>
      <c r="EDI88" s="6"/>
      <c r="EDL88" s="7"/>
      <c r="EDM88" s="7"/>
      <c r="EDR88" s="82"/>
      <c r="EDT88" s="7"/>
      <c r="EDU88" s="82"/>
      <c r="EDW88" s="7"/>
      <c r="EDX88" s="82"/>
      <c r="EDY88" s="82"/>
      <c r="EDZ88" s="83"/>
      <c r="EEB88" s="82"/>
      <c r="EEC88" s="80"/>
      <c r="EED88" s="81"/>
      <c r="EEE88" s="82"/>
      <c r="EEH88" s="82"/>
      <c r="EEI88" s="82"/>
      <c r="EEK88" s="82"/>
      <c r="EEN88" s="82"/>
      <c r="EEQ88" s="82"/>
      <c r="EER88" s="82"/>
      <c r="EEW88" s="82"/>
      <c r="EEZ88" s="82"/>
      <c r="EFA88" s="82"/>
      <c r="EFB88" s="82"/>
      <c r="EFC88" s="82"/>
      <c r="EFD88" s="82"/>
      <c r="EFE88" s="82"/>
      <c r="EFF88" s="82"/>
      <c r="EFX88" s="82"/>
      <c r="EFY88" s="82"/>
      <c r="EFZ88" s="6"/>
      <c r="EGC88" s="7"/>
      <c r="EGD88" s="7"/>
      <c r="EGI88" s="82"/>
      <c r="EGK88" s="7"/>
      <c r="EGL88" s="82"/>
      <c r="EGN88" s="7"/>
      <c r="EGO88" s="82"/>
      <c r="EGP88" s="82"/>
      <c r="EGQ88" s="83"/>
      <c r="EGS88" s="82"/>
      <c r="EGT88" s="80"/>
      <c r="EGU88" s="81"/>
      <c r="EGV88" s="82"/>
      <c r="EGY88" s="82"/>
      <c r="EGZ88" s="82"/>
      <c r="EHB88" s="82"/>
      <c r="EHE88" s="82"/>
      <c r="EHH88" s="82"/>
      <c r="EHI88" s="82"/>
      <c r="EHN88" s="82"/>
      <c r="EHQ88" s="82"/>
      <c r="EHR88" s="82"/>
      <c r="EHS88" s="82"/>
      <c r="EHT88" s="82"/>
      <c r="EHU88" s="82"/>
      <c r="EHV88" s="82"/>
      <c r="EHW88" s="82"/>
      <c r="EIO88" s="82"/>
      <c r="EIP88" s="82"/>
      <c r="EIQ88" s="6"/>
      <c r="EIT88" s="7"/>
      <c r="EIU88" s="7"/>
      <c r="EIZ88" s="82"/>
      <c r="EJB88" s="7"/>
      <c r="EJC88" s="82"/>
      <c r="EJE88" s="7"/>
      <c r="EJF88" s="82"/>
      <c r="EJG88" s="82"/>
      <c r="EJH88" s="83"/>
      <c r="EJJ88" s="82"/>
      <c r="EJK88" s="80"/>
      <c r="EJL88" s="81"/>
      <c r="EJM88" s="82"/>
      <c r="EJP88" s="82"/>
      <c r="EJQ88" s="82"/>
      <c r="EJS88" s="82"/>
      <c r="EJV88" s="82"/>
      <c r="EJY88" s="82"/>
      <c r="EJZ88" s="82"/>
      <c r="EKE88" s="82"/>
      <c r="EKH88" s="82"/>
      <c r="EKI88" s="82"/>
      <c r="EKJ88" s="82"/>
      <c r="EKK88" s="82"/>
      <c r="EKL88" s="82"/>
      <c r="EKM88" s="82"/>
      <c r="EKN88" s="82"/>
      <c r="ELF88" s="82"/>
      <c r="ELG88" s="82"/>
      <c r="ELH88" s="6"/>
      <c r="ELK88" s="7"/>
      <c r="ELL88" s="7"/>
      <c r="ELQ88" s="82"/>
      <c r="ELS88" s="7"/>
      <c r="ELT88" s="82"/>
      <c r="ELV88" s="7"/>
      <c r="ELW88" s="82"/>
      <c r="ELX88" s="82"/>
      <c r="ELY88" s="83"/>
      <c r="EMA88" s="82"/>
      <c r="EMB88" s="80"/>
      <c r="EMC88" s="81"/>
      <c r="EMD88" s="82"/>
      <c r="EMG88" s="82"/>
      <c r="EMH88" s="82"/>
      <c r="EMJ88" s="82"/>
      <c r="EMM88" s="82"/>
      <c r="EMP88" s="82"/>
      <c r="EMQ88" s="82"/>
      <c r="EMV88" s="82"/>
      <c r="EMY88" s="82"/>
      <c r="EMZ88" s="82"/>
      <c r="ENA88" s="82"/>
      <c r="ENB88" s="82"/>
      <c r="ENC88" s="82"/>
      <c r="END88" s="82"/>
      <c r="ENE88" s="82"/>
      <c r="ENW88" s="82"/>
      <c r="ENX88" s="82"/>
      <c r="ENY88" s="6"/>
      <c r="EOB88" s="7"/>
      <c r="EOC88" s="7"/>
      <c r="EOH88" s="82"/>
      <c r="EOJ88" s="7"/>
      <c r="EOK88" s="82"/>
      <c r="EOM88" s="7"/>
      <c r="EON88" s="82"/>
      <c r="EOO88" s="82"/>
      <c r="EOP88" s="83"/>
      <c r="EOR88" s="82"/>
      <c r="EOS88" s="80"/>
      <c r="EOT88" s="81"/>
      <c r="EOU88" s="82"/>
      <c r="EOX88" s="82"/>
      <c r="EOY88" s="82"/>
      <c r="EPA88" s="82"/>
      <c r="EPD88" s="82"/>
      <c r="EPG88" s="82"/>
      <c r="EPH88" s="82"/>
      <c r="EPM88" s="82"/>
      <c r="EPP88" s="82"/>
      <c r="EPQ88" s="82"/>
      <c r="EPR88" s="82"/>
      <c r="EPS88" s="82"/>
      <c r="EPT88" s="82"/>
      <c r="EPU88" s="82"/>
      <c r="EPV88" s="82"/>
      <c r="EQN88" s="82"/>
      <c r="EQO88" s="82"/>
      <c r="EQP88" s="6"/>
      <c r="EQS88" s="7"/>
      <c r="EQT88" s="7"/>
      <c r="EQY88" s="82"/>
      <c r="ERA88" s="7"/>
      <c r="ERB88" s="82"/>
      <c r="ERD88" s="7"/>
      <c r="ERE88" s="82"/>
      <c r="ERF88" s="82"/>
      <c r="ERG88" s="83"/>
      <c r="ERI88" s="82"/>
      <c r="ERJ88" s="80"/>
      <c r="ERK88" s="81"/>
      <c r="ERL88" s="82"/>
      <c r="ERO88" s="82"/>
      <c r="ERP88" s="82"/>
      <c r="ERR88" s="82"/>
      <c r="ERU88" s="82"/>
      <c r="ERX88" s="82"/>
      <c r="ERY88" s="82"/>
      <c r="ESD88" s="82"/>
      <c r="ESG88" s="82"/>
      <c r="ESH88" s="82"/>
      <c r="ESI88" s="82"/>
      <c r="ESJ88" s="82"/>
      <c r="ESK88" s="82"/>
      <c r="ESL88" s="82"/>
      <c r="ESM88" s="82"/>
      <c r="ETE88" s="82"/>
      <c r="ETF88" s="82"/>
      <c r="ETG88" s="6"/>
      <c r="ETJ88" s="7"/>
      <c r="ETK88" s="7"/>
      <c r="ETP88" s="82"/>
      <c r="ETR88" s="7"/>
      <c r="ETS88" s="82"/>
      <c r="ETU88" s="7"/>
      <c r="ETV88" s="82"/>
      <c r="ETW88" s="82"/>
      <c r="ETX88" s="83"/>
      <c r="ETZ88" s="82"/>
      <c r="EUA88" s="80"/>
      <c r="EUB88" s="81"/>
      <c r="EUC88" s="82"/>
      <c r="EUF88" s="82"/>
      <c r="EUG88" s="82"/>
      <c r="EUI88" s="82"/>
      <c r="EUL88" s="82"/>
      <c r="EUO88" s="82"/>
      <c r="EUP88" s="82"/>
      <c r="EUU88" s="82"/>
      <c r="EUX88" s="82"/>
      <c r="EUY88" s="82"/>
      <c r="EUZ88" s="82"/>
      <c r="EVA88" s="82"/>
      <c r="EVB88" s="82"/>
      <c r="EVC88" s="82"/>
      <c r="EVD88" s="82"/>
      <c r="EVV88" s="82"/>
      <c r="EVW88" s="82"/>
      <c r="EVX88" s="6"/>
      <c r="EWA88" s="7"/>
      <c r="EWB88" s="7"/>
      <c r="EWG88" s="82"/>
      <c r="EWI88" s="7"/>
      <c r="EWJ88" s="82"/>
      <c r="EWL88" s="7"/>
      <c r="EWM88" s="82"/>
      <c r="EWN88" s="82"/>
      <c r="EWO88" s="83"/>
      <c r="EWQ88" s="82"/>
      <c r="EWR88" s="80"/>
      <c r="EWS88" s="81"/>
      <c r="EWT88" s="82"/>
      <c r="EWW88" s="82"/>
      <c r="EWX88" s="82"/>
      <c r="EWZ88" s="82"/>
      <c r="EXC88" s="82"/>
      <c r="EXF88" s="82"/>
      <c r="EXG88" s="82"/>
      <c r="EXL88" s="82"/>
      <c r="EXO88" s="82"/>
      <c r="EXP88" s="82"/>
      <c r="EXQ88" s="82"/>
      <c r="EXR88" s="82"/>
      <c r="EXS88" s="82"/>
      <c r="EXT88" s="82"/>
      <c r="EXU88" s="82"/>
      <c r="EYM88" s="82"/>
      <c r="EYN88" s="82"/>
      <c r="EYO88" s="6"/>
      <c r="EYR88" s="7"/>
      <c r="EYS88" s="7"/>
      <c r="EYX88" s="82"/>
      <c r="EYZ88" s="7"/>
      <c r="EZA88" s="82"/>
      <c r="EZC88" s="7"/>
      <c r="EZD88" s="82"/>
      <c r="EZE88" s="82"/>
      <c r="EZF88" s="83"/>
      <c r="EZH88" s="82"/>
      <c r="EZI88" s="80"/>
      <c r="EZJ88" s="81"/>
      <c r="EZK88" s="82"/>
      <c r="EZN88" s="82"/>
      <c r="EZO88" s="82"/>
      <c r="EZQ88" s="82"/>
      <c r="EZT88" s="82"/>
      <c r="EZW88" s="82"/>
      <c r="EZX88" s="82"/>
      <c r="FAC88" s="82"/>
      <c r="FAF88" s="82"/>
      <c r="FAG88" s="82"/>
      <c r="FAH88" s="82"/>
      <c r="FAI88" s="82"/>
      <c r="FAJ88" s="82"/>
      <c r="FAK88" s="82"/>
      <c r="FAL88" s="82"/>
      <c r="FBD88" s="82"/>
      <c r="FBE88" s="82"/>
      <c r="FBF88" s="6"/>
      <c r="FBI88" s="7"/>
      <c r="FBJ88" s="7"/>
      <c r="FBO88" s="82"/>
      <c r="FBQ88" s="7"/>
      <c r="FBR88" s="82"/>
      <c r="FBT88" s="7"/>
      <c r="FBU88" s="82"/>
      <c r="FBV88" s="82"/>
      <c r="FBW88" s="83"/>
      <c r="FBY88" s="82"/>
      <c r="FBZ88" s="80"/>
      <c r="FCA88" s="81"/>
      <c r="FCB88" s="82"/>
      <c r="FCE88" s="82"/>
      <c r="FCF88" s="82"/>
      <c r="FCH88" s="82"/>
      <c r="FCK88" s="82"/>
      <c r="FCN88" s="82"/>
      <c r="FCO88" s="82"/>
      <c r="FCT88" s="82"/>
      <c r="FCW88" s="82"/>
      <c r="FCX88" s="82"/>
      <c r="FCY88" s="82"/>
      <c r="FCZ88" s="82"/>
      <c r="FDA88" s="82"/>
      <c r="FDB88" s="82"/>
      <c r="FDC88" s="82"/>
      <c r="FDU88" s="82"/>
      <c r="FDV88" s="82"/>
      <c r="FDW88" s="6"/>
      <c r="FDZ88" s="7"/>
      <c r="FEA88" s="7"/>
      <c r="FEF88" s="82"/>
      <c r="FEH88" s="7"/>
      <c r="FEI88" s="82"/>
      <c r="FEK88" s="7"/>
      <c r="FEL88" s="82"/>
      <c r="FEM88" s="82"/>
      <c r="FEN88" s="83"/>
      <c r="FEP88" s="82"/>
      <c r="FEQ88" s="80"/>
      <c r="FER88" s="81"/>
      <c r="FES88" s="82"/>
      <c r="FEV88" s="82"/>
      <c r="FEW88" s="82"/>
      <c r="FEY88" s="82"/>
      <c r="FFB88" s="82"/>
      <c r="FFE88" s="82"/>
      <c r="FFF88" s="82"/>
      <c r="FFK88" s="82"/>
      <c r="FFN88" s="82"/>
      <c r="FFO88" s="82"/>
      <c r="FFP88" s="82"/>
      <c r="FFQ88" s="82"/>
      <c r="FFR88" s="82"/>
      <c r="FFS88" s="82"/>
      <c r="FFT88" s="82"/>
      <c r="FGL88" s="82"/>
      <c r="FGM88" s="82"/>
      <c r="FGN88" s="6"/>
      <c r="FGQ88" s="7"/>
      <c r="FGR88" s="7"/>
      <c r="FGW88" s="82"/>
      <c r="FGY88" s="7"/>
      <c r="FGZ88" s="82"/>
      <c r="FHB88" s="7"/>
      <c r="FHC88" s="82"/>
      <c r="FHD88" s="82"/>
      <c r="FHE88" s="83"/>
      <c r="FHG88" s="82"/>
      <c r="FHH88" s="80"/>
      <c r="FHI88" s="81"/>
      <c r="FHJ88" s="82"/>
      <c r="FHM88" s="82"/>
      <c r="FHN88" s="82"/>
      <c r="FHP88" s="82"/>
      <c r="FHS88" s="82"/>
      <c r="FHV88" s="82"/>
      <c r="FHW88" s="82"/>
      <c r="FIB88" s="82"/>
      <c r="FIE88" s="82"/>
      <c r="FIF88" s="82"/>
      <c r="FIG88" s="82"/>
      <c r="FIH88" s="82"/>
      <c r="FII88" s="82"/>
      <c r="FIJ88" s="82"/>
      <c r="FIK88" s="82"/>
      <c r="FJC88" s="82"/>
      <c r="FJD88" s="82"/>
      <c r="FJE88" s="6"/>
      <c r="FJH88" s="7"/>
      <c r="FJI88" s="7"/>
      <c r="FJN88" s="82"/>
      <c r="FJP88" s="7"/>
      <c r="FJQ88" s="82"/>
      <c r="FJS88" s="7"/>
      <c r="FJT88" s="82"/>
      <c r="FJU88" s="82"/>
      <c r="FJV88" s="83"/>
      <c r="FJX88" s="82"/>
      <c r="FJY88" s="80"/>
      <c r="FJZ88" s="81"/>
      <c r="FKA88" s="82"/>
      <c r="FKD88" s="82"/>
      <c r="FKE88" s="82"/>
      <c r="FKG88" s="82"/>
      <c r="FKJ88" s="82"/>
      <c r="FKM88" s="82"/>
      <c r="FKN88" s="82"/>
      <c r="FKS88" s="82"/>
      <c r="FKV88" s="82"/>
      <c r="FKW88" s="82"/>
      <c r="FKX88" s="82"/>
      <c r="FKY88" s="82"/>
      <c r="FKZ88" s="82"/>
      <c r="FLA88" s="82"/>
      <c r="FLB88" s="82"/>
      <c r="FLT88" s="82"/>
      <c r="FLU88" s="82"/>
      <c r="FLV88" s="6"/>
      <c r="FLY88" s="7"/>
      <c r="FLZ88" s="7"/>
      <c r="FME88" s="82"/>
      <c r="FMG88" s="7"/>
      <c r="FMH88" s="82"/>
      <c r="FMJ88" s="7"/>
      <c r="FMK88" s="82"/>
      <c r="FML88" s="82"/>
      <c r="FMM88" s="83"/>
      <c r="FMO88" s="82"/>
      <c r="FMP88" s="80"/>
      <c r="FMQ88" s="81"/>
      <c r="FMR88" s="82"/>
      <c r="FMU88" s="82"/>
      <c r="FMV88" s="82"/>
      <c r="FMX88" s="82"/>
      <c r="FNA88" s="82"/>
      <c r="FND88" s="82"/>
      <c r="FNE88" s="82"/>
      <c r="FNJ88" s="82"/>
      <c r="FNM88" s="82"/>
      <c r="FNN88" s="82"/>
      <c r="FNO88" s="82"/>
      <c r="FNP88" s="82"/>
      <c r="FNQ88" s="82"/>
      <c r="FNR88" s="82"/>
      <c r="FNS88" s="82"/>
      <c r="FOK88" s="82"/>
      <c r="FOL88" s="82"/>
      <c r="FOM88" s="6"/>
      <c r="FOP88" s="7"/>
      <c r="FOQ88" s="7"/>
      <c r="FOV88" s="82"/>
      <c r="FOX88" s="7"/>
      <c r="FOY88" s="82"/>
      <c r="FPA88" s="7"/>
      <c r="FPB88" s="82"/>
      <c r="FPC88" s="82"/>
      <c r="FPD88" s="83"/>
      <c r="FPF88" s="82"/>
      <c r="FPG88" s="80"/>
      <c r="FPH88" s="81"/>
      <c r="FPI88" s="82"/>
      <c r="FPL88" s="82"/>
      <c r="FPM88" s="82"/>
      <c r="FPO88" s="82"/>
      <c r="FPR88" s="82"/>
      <c r="FPU88" s="82"/>
      <c r="FPV88" s="82"/>
      <c r="FQA88" s="82"/>
      <c r="FQD88" s="82"/>
      <c r="FQE88" s="82"/>
      <c r="FQF88" s="82"/>
      <c r="FQG88" s="82"/>
      <c r="FQH88" s="82"/>
      <c r="FQI88" s="82"/>
      <c r="FQJ88" s="82"/>
      <c r="FRB88" s="82"/>
      <c r="FRC88" s="82"/>
      <c r="FRD88" s="6"/>
      <c r="FRG88" s="7"/>
      <c r="FRH88" s="7"/>
      <c r="FRM88" s="82"/>
      <c r="FRO88" s="7"/>
      <c r="FRP88" s="82"/>
      <c r="FRR88" s="7"/>
      <c r="FRS88" s="82"/>
      <c r="FRT88" s="82"/>
      <c r="FRU88" s="83"/>
      <c r="FRW88" s="82"/>
      <c r="FRX88" s="80"/>
      <c r="FRY88" s="81"/>
      <c r="FRZ88" s="82"/>
      <c r="FSC88" s="82"/>
      <c r="FSD88" s="82"/>
      <c r="FSF88" s="82"/>
      <c r="FSI88" s="82"/>
      <c r="FSL88" s="82"/>
      <c r="FSM88" s="82"/>
      <c r="FSR88" s="82"/>
      <c r="FSU88" s="82"/>
      <c r="FSV88" s="82"/>
      <c r="FSW88" s="82"/>
      <c r="FSX88" s="82"/>
      <c r="FSY88" s="82"/>
      <c r="FSZ88" s="82"/>
      <c r="FTA88" s="82"/>
      <c r="FTS88" s="82"/>
      <c r="FTT88" s="82"/>
      <c r="FTU88" s="6"/>
      <c r="FTX88" s="7"/>
      <c r="FTY88" s="7"/>
      <c r="FUD88" s="82"/>
      <c r="FUF88" s="7"/>
      <c r="FUG88" s="82"/>
      <c r="FUI88" s="7"/>
      <c r="FUJ88" s="82"/>
      <c r="FUK88" s="82"/>
      <c r="FUL88" s="83"/>
      <c r="FUN88" s="82"/>
      <c r="FUO88" s="80"/>
      <c r="FUP88" s="81"/>
      <c r="FUQ88" s="82"/>
      <c r="FUT88" s="82"/>
      <c r="FUU88" s="82"/>
      <c r="FUW88" s="82"/>
      <c r="FUZ88" s="82"/>
      <c r="FVC88" s="82"/>
      <c r="FVD88" s="82"/>
      <c r="FVI88" s="82"/>
      <c r="FVL88" s="82"/>
      <c r="FVM88" s="82"/>
      <c r="FVN88" s="82"/>
      <c r="FVO88" s="82"/>
      <c r="FVP88" s="82"/>
      <c r="FVQ88" s="82"/>
      <c r="FVR88" s="82"/>
      <c r="FWJ88" s="82"/>
      <c r="FWK88" s="82"/>
      <c r="FWL88" s="6"/>
      <c r="FWO88" s="7"/>
      <c r="FWP88" s="7"/>
      <c r="FWU88" s="82"/>
      <c r="FWW88" s="7"/>
      <c r="FWX88" s="82"/>
      <c r="FWZ88" s="7"/>
      <c r="FXA88" s="82"/>
      <c r="FXB88" s="82"/>
      <c r="FXC88" s="83"/>
      <c r="FXE88" s="82"/>
      <c r="FXF88" s="80"/>
      <c r="FXG88" s="81"/>
      <c r="FXH88" s="82"/>
      <c r="FXK88" s="82"/>
      <c r="FXL88" s="82"/>
      <c r="FXN88" s="82"/>
      <c r="FXQ88" s="82"/>
      <c r="FXT88" s="82"/>
      <c r="FXU88" s="82"/>
      <c r="FXZ88" s="82"/>
      <c r="FYC88" s="82"/>
      <c r="FYD88" s="82"/>
      <c r="FYE88" s="82"/>
      <c r="FYF88" s="82"/>
      <c r="FYG88" s="82"/>
      <c r="FYH88" s="82"/>
      <c r="FYI88" s="82"/>
      <c r="FZA88" s="82"/>
      <c r="FZB88" s="82"/>
      <c r="FZC88" s="6"/>
      <c r="FZF88" s="7"/>
      <c r="FZG88" s="7"/>
      <c r="FZL88" s="82"/>
      <c r="FZN88" s="7"/>
      <c r="FZO88" s="82"/>
      <c r="FZQ88" s="7"/>
      <c r="FZR88" s="82"/>
      <c r="FZS88" s="82"/>
      <c r="FZT88" s="83"/>
      <c r="FZV88" s="82"/>
      <c r="FZW88" s="80"/>
      <c r="FZX88" s="81"/>
      <c r="FZY88" s="82"/>
      <c r="GAB88" s="82"/>
      <c r="GAC88" s="82"/>
      <c r="GAE88" s="82"/>
      <c r="GAH88" s="82"/>
      <c r="GAK88" s="82"/>
      <c r="GAL88" s="82"/>
      <c r="GAQ88" s="82"/>
      <c r="GAT88" s="82"/>
      <c r="GAU88" s="82"/>
      <c r="GAV88" s="82"/>
      <c r="GAW88" s="82"/>
      <c r="GAX88" s="82"/>
      <c r="GAY88" s="82"/>
      <c r="GAZ88" s="82"/>
      <c r="GBR88" s="82"/>
      <c r="GBS88" s="82"/>
      <c r="GBT88" s="6"/>
      <c r="GBW88" s="7"/>
      <c r="GBX88" s="7"/>
      <c r="GCC88" s="82"/>
      <c r="GCE88" s="7"/>
      <c r="GCF88" s="82"/>
      <c r="GCH88" s="7"/>
      <c r="GCI88" s="82"/>
      <c r="GCJ88" s="82"/>
      <c r="GCK88" s="83"/>
      <c r="GCM88" s="82"/>
      <c r="GCN88" s="80"/>
      <c r="GCO88" s="81"/>
      <c r="GCP88" s="82"/>
      <c r="GCS88" s="82"/>
      <c r="GCT88" s="82"/>
      <c r="GCV88" s="82"/>
      <c r="GCY88" s="82"/>
      <c r="GDB88" s="82"/>
      <c r="GDC88" s="82"/>
      <c r="GDH88" s="82"/>
      <c r="GDK88" s="82"/>
      <c r="GDL88" s="82"/>
      <c r="GDM88" s="82"/>
      <c r="GDN88" s="82"/>
      <c r="GDO88" s="82"/>
      <c r="GDP88" s="82"/>
      <c r="GDQ88" s="82"/>
      <c r="GEI88" s="82"/>
      <c r="GEJ88" s="82"/>
      <c r="GEK88" s="6"/>
      <c r="GEN88" s="7"/>
      <c r="GEO88" s="7"/>
      <c r="GET88" s="82"/>
      <c r="GEV88" s="7"/>
      <c r="GEW88" s="82"/>
      <c r="GEY88" s="7"/>
      <c r="GEZ88" s="82"/>
      <c r="GFA88" s="82"/>
      <c r="GFB88" s="83"/>
      <c r="GFD88" s="82"/>
      <c r="GFE88" s="80"/>
      <c r="GFF88" s="81"/>
      <c r="GFG88" s="82"/>
      <c r="GFJ88" s="82"/>
      <c r="GFK88" s="82"/>
      <c r="GFM88" s="82"/>
      <c r="GFP88" s="82"/>
      <c r="GFS88" s="82"/>
      <c r="GFT88" s="82"/>
      <c r="GFY88" s="82"/>
      <c r="GGB88" s="82"/>
      <c r="GGC88" s="82"/>
      <c r="GGD88" s="82"/>
      <c r="GGE88" s="82"/>
      <c r="GGF88" s="82"/>
      <c r="GGG88" s="82"/>
      <c r="GGH88" s="82"/>
      <c r="GGZ88" s="82"/>
      <c r="GHA88" s="82"/>
      <c r="GHB88" s="6"/>
      <c r="GHE88" s="7"/>
      <c r="GHF88" s="7"/>
      <c r="GHK88" s="82"/>
      <c r="GHM88" s="7"/>
      <c r="GHN88" s="82"/>
      <c r="GHP88" s="7"/>
      <c r="GHQ88" s="82"/>
      <c r="GHR88" s="82"/>
      <c r="GHS88" s="83"/>
      <c r="GHU88" s="82"/>
      <c r="GHV88" s="80"/>
      <c r="GHW88" s="81"/>
      <c r="GHX88" s="82"/>
      <c r="GIA88" s="82"/>
      <c r="GIB88" s="82"/>
      <c r="GID88" s="82"/>
      <c r="GIG88" s="82"/>
      <c r="GIJ88" s="82"/>
      <c r="GIK88" s="82"/>
      <c r="GIP88" s="82"/>
      <c r="GIS88" s="82"/>
      <c r="GIT88" s="82"/>
      <c r="GIU88" s="82"/>
      <c r="GIV88" s="82"/>
      <c r="GIW88" s="82"/>
      <c r="GIX88" s="82"/>
      <c r="GIY88" s="82"/>
      <c r="GJQ88" s="82"/>
      <c r="GJR88" s="82"/>
      <c r="GJS88" s="6"/>
      <c r="GJV88" s="7"/>
      <c r="GJW88" s="7"/>
      <c r="GKB88" s="82"/>
      <c r="GKD88" s="7"/>
      <c r="GKE88" s="82"/>
      <c r="GKG88" s="7"/>
      <c r="GKH88" s="82"/>
      <c r="GKI88" s="82"/>
      <c r="GKJ88" s="83"/>
      <c r="GKL88" s="82"/>
      <c r="GKM88" s="80"/>
      <c r="GKN88" s="81"/>
      <c r="GKO88" s="82"/>
      <c r="GKR88" s="82"/>
      <c r="GKS88" s="82"/>
      <c r="GKU88" s="82"/>
      <c r="GKX88" s="82"/>
      <c r="GLA88" s="82"/>
      <c r="GLB88" s="82"/>
      <c r="GLG88" s="82"/>
      <c r="GLJ88" s="82"/>
      <c r="GLK88" s="82"/>
      <c r="GLL88" s="82"/>
      <c r="GLM88" s="82"/>
      <c r="GLN88" s="82"/>
      <c r="GLO88" s="82"/>
      <c r="GLP88" s="82"/>
      <c r="GMH88" s="82"/>
      <c r="GMI88" s="82"/>
      <c r="GMJ88" s="6"/>
      <c r="GMM88" s="7"/>
      <c r="GMN88" s="7"/>
      <c r="GMS88" s="82"/>
      <c r="GMU88" s="7"/>
      <c r="GMV88" s="82"/>
      <c r="GMX88" s="7"/>
      <c r="GMY88" s="82"/>
      <c r="GMZ88" s="82"/>
      <c r="GNA88" s="83"/>
      <c r="GNC88" s="82"/>
      <c r="GND88" s="80"/>
      <c r="GNE88" s="81"/>
      <c r="GNF88" s="82"/>
      <c r="GNI88" s="82"/>
      <c r="GNJ88" s="82"/>
      <c r="GNL88" s="82"/>
      <c r="GNO88" s="82"/>
      <c r="GNR88" s="82"/>
      <c r="GNS88" s="82"/>
      <c r="GNX88" s="82"/>
      <c r="GOA88" s="82"/>
      <c r="GOB88" s="82"/>
      <c r="GOC88" s="82"/>
      <c r="GOD88" s="82"/>
      <c r="GOE88" s="82"/>
      <c r="GOF88" s="82"/>
      <c r="GOG88" s="82"/>
      <c r="GOY88" s="82"/>
      <c r="GOZ88" s="82"/>
      <c r="GPA88" s="6"/>
      <c r="GPD88" s="7"/>
      <c r="GPE88" s="7"/>
      <c r="GPJ88" s="82"/>
      <c r="GPL88" s="7"/>
      <c r="GPM88" s="82"/>
      <c r="GPO88" s="7"/>
      <c r="GPP88" s="82"/>
      <c r="GPQ88" s="82"/>
      <c r="GPR88" s="83"/>
      <c r="GPT88" s="82"/>
      <c r="GPU88" s="80"/>
      <c r="GPV88" s="81"/>
      <c r="GPW88" s="82"/>
      <c r="GPZ88" s="82"/>
      <c r="GQA88" s="82"/>
      <c r="GQC88" s="82"/>
      <c r="GQF88" s="82"/>
      <c r="GQI88" s="82"/>
      <c r="GQJ88" s="82"/>
      <c r="GQO88" s="82"/>
      <c r="GQR88" s="82"/>
      <c r="GQS88" s="82"/>
      <c r="GQT88" s="82"/>
      <c r="GQU88" s="82"/>
      <c r="GQV88" s="82"/>
      <c r="GQW88" s="82"/>
      <c r="GQX88" s="82"/>
      <c r="GRP88" s="82"/>
      <c r="GRQ88" s="82"/>
      <c r="GRR88" s="6"/>
      <c r="GRU88" s="7"/>
      <c r="GRV88" s="7"/>
      <c r="GSA88" s="82"/>
      <c r="GSC88" s="7"/>
      <c r="GSD88" s="82"/>
      <c r="GSF88" s="7"/>
      <c r="GSG88" s="82"/>
      <c r="GSH88" s="82"/>
      <c r="GSI88" s="83"/>
      <c r="GSK88" s="82"/>
      <c r="GSL88" s="80"/>
      <c r="GSM88" s="81"/>
      <c r="GSN88" s="82"/>
      <c r="GSQ88" s="82"/>
      <c r="GSR88" s="82"/>
      <c r="GST88" s="82"/>
      <c r="GSW88" s="82"/>
      <c r="GSZ88" s="82"/>
      <c r="GTA88" s="82"/>
      <c r="GTF88" s="82"/>
      <c r="GTI88" s="82"/>
      <c r="GTJ88" s="82"/>
      <c r="GTK88" s="82"/>
      <c r="GTL88" s="82"/>
      <c r="GTM88" s="82"/>
      <c r="GTN88" s="82"/>
      <c r="GTO88" s="82"/>
      <c r="GUG88" s="82"/>
      <c r="GUH88" s="82"/>
      <c r="GUI88" s="6"/>
      <c r="GUL88" s="7"/>
      <c r="GUM88" s="7"/>
      <c r="GUR88" s="82"/>
      <c r="GUT88" s="7"/>
      <c r="GUU88" s="82"/>
      <c r="GUW88" s="7"/>
      <c r="GUX88" s="82"/>
      <c r="GUY88" s="82"/>
      <c r="GUZ88" s="83"/>
      <c r="GVB88" s="82"/>
      <c r="GVC88" s="80"/>
      <c r="GVD88" s="81"/>
      <c r="GVE88" s="82"/>
      <c r="GVH88" s="82"/>
      <c r="GVI88" s="82"/>
      <c r="GVK88" s="82"/>
      <c r="GVN88" s="82"/>
      <c r="GVQ88" s="82"/>
      <c r="GVR88" s="82"/>
      <c r="GVW88" s="82"/>
      <c r="GVZ88" s="82"/>
      <c r="GWA88" s="82"/>
      <c r="GWB88" s="82"/>
      <c r="GWC88" s="82"/>
      <c r="GWD88" s="82"/>
      <c r="GWE88" s="82"/>
      <c r="GWF88" s="82"/>
      <c r="GWX88" s="82"/>
      <c r="GWY88" s="82"/>
      <c r="GWZ88" s="6"/>
      <c r="GXC88" s="7"/>
      <c r="GXD88" s="7"/>
      <c r="GXI88" s="82"/>
      <c r="GXK88" s="7"/>
      <c r="GXL88" s="82"/>
      <c r="GXN88" s="7"/>
      <c r="GXO88" s="82"/>
      <c r="GXP88" s="82"/>
      <c r="GXQ88" s="83"/>
      <c r="GXS88" s="82"/>
      <c r="GXT88" s="80"/>
      <c r="GXU88" s="81"/>
      <c r="GXV88" s="82"/>
      <c r="GXY88" s="82"/>
      <c r="GXZ88" s="82"/>
      <c r="GYB88" s="82"/>
      <c r="GYE88" s="82"/>
      <c r="GYH88" s="82"/>
      <c r="GYI88" s="82"/>
      <c r="GYN88" s="82"/>
      <c r="GYQ88" s="82"/>
      <c r="GYR88" s="82"/>
      <c r="GYS88" s="82"/>
      <c r="GYT88" s="82"/>
      <c r="GYU88" s="82"/>
      <c r="GYV88" s="82"/>
      <c r="GYW88" s="82"/>
      <c r="GZO88" s="82"/>
      <c r="GZP88" s="82"/>
      <c r="GZQ88" s="6"/>
      <c r="GZT88" s="7"/>
      <c r="GZU88" s="7"/>
      <c r="GZZ88" s="82"/>
      <c r="HAB88" s="7"/>
      <c r="HAC88" s="82"/>
      <c r="HAE88" s="7"/>
      <c r="HAF88" s="82"/>
      <c r="HAG88" s="82"/>
      <c r="HAH88" s="83"/>
      <c r="HAJ88" s="82"/>
      <c r="HAK88" s="80"/>
      <c r="HAL88" s="81"/>
      <c r="HAM88" s="82"/>
      <c r="HAP88" s="82"/>
      <c r="HAQ88" s="82"/>
      <c r="HAS88" s="82"/>
      <c r="HAV88" s="82"/>
      <c r="HAY88" s="82"/>
      <c r="HAZ88" s="82"/>
      <c r="HBE88" s="82"/>
      <c r="HBH88" s="82"/>
      <c r="HBI88" s="82"/>
      <c r="HBJ88" s="82"/>
      <c r="HBK88" s="82"/>
      <c r="HBL88" s="82"/>
      <c r="HBM88" s="82"/>
      <c r="HBN88" s="82"/>
      <c r="HCF88" s="82"/>
      <c r="HCG88" s="82"/>
      <c r="HCH88" s="6"/>
      <c r="HCK88" s="7"/>
      <c r="HCL88" s="7"/>
      <c r="HCQ88" s="82"/>
      <c r="HCS88" s="7"/>
      <c r="HCT88" s="82"/>
      <c r="HCV88" s="7"/>
      <c r="HCW88" s="82"/>
      <c r="HCX88" s="82"/>
      <c r="HCY88" s="83"/>
      <c r="HDA88" s="82"/>
      <c r="HDB88" s="80"/>
      <c r="HDC88" s="81"/>
      <c r="HDD88" s="82"/>
      <c r="HDG88" s="82"/>
      <c r="HDH88" s="82"/>
      <c r="HDJ88" s="82"/>
      <c r="HDM88" s="82"/>
      <c r="HDP88" s="82"/>
      <c r="HDQ88" s="82"/>
      <c r="HDV88" s="82"/>
      <c r="HDY88" s="82"/>
      <c r="HDZ88" s="82"/>
      <c r="HEA88" s="82"/>
      <c r="HEB88" s="82"/>
      <c r="HEC88" s="82"/>
      <c r="HED88" s="82"/>
      <c r="HEE88" s="82"/>
      <c r="HEW88" s="82"/>
      <c r="HEX88" s="82"/>
      <c r="HEY88" s="6"/>
      <c r="HFB88" s="7"/>
      <c r="HFC88" s="7"/>
      <c r="HFH88" s="82"/>
      <c r="HFJ88" s="7"/>
      <c r="HFK88" s="82"/>
      <c r="HFM88" s="7"/>
      <c r="HFN88" s="82"/>
      <c r="HFO88" s="82"/>
      <c r="HFP88" s="83"/>
      <c r="HFR88" s="82"/>
      <c r="HFS88" s="80"/>
      <c r="HFT88" s="81"/>
      <c r="HFU88" s="82"/>
      <c r="HFX88" s="82"/>
      <c r="HFY88" s="82"/>
      <c r="HGA88" s="82"/>
      <c r="HGD88" s="82"/>
      <c r="HGG88" s="82"/>
      <c r="HGH88" s="82"/>
      <c r="HGM88" s="82"/>
      <c r="HGP88" s="82"/>
      <c r="HGQ88" s="82"/>
      <c r="HGR88" s="82"/>
      <c r="HGS88" s="82"/>
      <c r="HGT88" s="82"/>
      <c r="HGU88" s="82"/>
      <c r="HGV88" s="82"/>
      <c r="HHN88" s="82"/>
      <c r="HHO88" s="82"/>
      <c r="HHP88" s="6"/>
      <c r="HHS88" s="7"/>
      <c r="HHT88" s="7"/>
      <c r="HHY88" s="82"/>
      <c r="HIA88" s="7"/>
      <c r="HIB88" s="82"/>
      <c r="HID88" s="7"/>
      <c r="HIE88" s="82"/>
      <c r="HIF88" s="82"/>
      <c r="HIG88" s="83"/>
      <c r="HII88" s="82"/>
      <c r="HIJ88" s="80"/>
      <c r="HIK88" s="81"/>
      <c r="HIL88" s="82"/>
      <c r="HIO88" s="82"/>
      <c r="HIP88" s="82"/>
      <c r="HIR88" s="82"/>
      <c r="HIU88" s="82"/>
      <c r="HIX88" s="82"/>
      <c r="HIY88" s="82"/>
      <c r="HJD88" s="82"/>
      <c r="HJG88" s="82"/>
      <c r="HJH88" s="82"/>
      <c r="HJI88" s="82"/>
      <c r="HJJ88" s="82"/>
      <c r="HJK88" s="82"/>
      <c r="HJL88" s="82"/>
      <c r="HJM88" s="82"/>
      <c r="HKE88" s="82"/>
      <c r="HKF88" s="82"/>
      <c r="HKG88" s="6"/>
      <c r="HKJ88" s="7"/>
      <c r="HKK88" s="7"/>
      <c r="HKP88" s="82"/>
      <c r="HKR88" s="7"/>
      <c r="HKS88" s="82"/>
      <c r="HKU88" s="7"/>
      <c r="HKV88" s="82"/>
      <c r="HKW88" s="82"/>
      <c r="HKX88" s="83"/>
      <c r="HKZ88" s="82"/>
      <c r="HLA88" s="80"/>
      <c r="HLB88" s="81"/>
      <c r="HLC88" s="82"/>
      <c r="HLF88" s="82"/>
      <c r="HLG88" s="82"/>
      <c r="HLI88" s="82"/>
      <c r="HLL88" s="82"/>
      <c r="HLO88" s="82"/>
      <c r="HLP88" s="82"/>
      <c r="HLU88" s="82"/>
      <c r="HLX88" s="82"/>
      <c r="HLY88" s="82"/>
      <c r="HLZ88" s="82"/>
      <c r="HMA88" s="82"/>
      <c r="HMB88" s="82"/>
      <c r="HMC88" s="82"/>
      <c r="HMD88" s="82"/>
      <c r="HMV88" s="82"/>
      <c r="HMW88" s="82"/>
      <c r="HMX88" s="6"/>
      <c r="HNA88" s="7"/>
      <c r="HNB88" s="7"/>
      <c r="HNG88" s="82"/>
      <c r="HNI88" s="7"/>
      <c r="HNJ88" s="82"/>
      <c r="HNL88" s="7"/>
      <c r="HNM88" s="82"/>
      <c r="HNN88" s="82"/>
      <c r="HNO88" s="83"/>
      <c r="HNQ88" s="82"/>
      <c r="HNR88" s="80"/>
      <c r="HNS88" s="81"/>
      <c r="HNT88" s="82"/>
      <c r="HNW88" s="82"/>
      <c r="HNX88" s="82"/>
      <c r="HNZ88" s="82"/>
      <c r="HOC88" s="82"/>
      <c r="HOF88" s="82"/>
      <c r="HOG88" s="82"/>
      <c r="HOL88" s="82"/>
      <c r="HOO88" s="82"/>
      <c r="HOP88" s="82"/>
      <c r="HOQ88" s="82"/>
      <c r="HOR88" s="82"/>
      <c r="HOS88" s="82"/>
      <c r="HOT88" s="82"/>
      <c r="HOU88" s="82"/>
      <c r="HPM88" s="82"/>
      <c r="HPN88" s="82"/>
      <c r="HPO88" s="6"/>
      <c r="HPR88" s="7"/>
      <c r="HPS88" s="7"/>
      <c r="HPX88" s="82"/>
      <c r="HPZ88" s="7"/>
      <c r="HQA88" s="82"/>
      <c r="HQC88" s="7"/>
      <c r="HQD88" s="82"/>
      <c r="HQE88" s="82"/>
      <c r="HQF88" s="83"/>
      <c r="HQH88" s="82"/>
      <c r="HQI88" s="80"/>
      <c r="HQJ88" s="81"/>
      <c r="HQK88" s="82"/>
      <c r="HQN88" s="82"/>
      <c r="HQO88" s="82"/>
      <c r="HQQ88" s="82"/>
      <c r="HQT88" s="82"/>
      <c r="HQW88" s="82"/>
      <c r="HQX88" s="82"/>
      <c r="HRC88" s="82"/>
      <c r="HRF88" s="82"/>
      <c r="HRG88" s="82"/>
      <c r="HRH88" s="82"/>
      <c r="HRI88" s="82"/>
      <c r="HRJ88" s="82"/>
      <c r="HRK88" s="82"/>
      <c r="HRL88" s="82"/>
      <c r="HSD88" s="82"/>
      <c r="HSE88" s="82"/>
      <c r="HSF88" s="6"/>
      <c r="HSI88" s="7"/>
      <c r="HSJ88" s="7"/>
      <c r="HSO88" s="82"/>
      <c r="HSQ88" s="7"/>
      <c r="HSR88" s="82"/>
      <c r="HST88" s="7"/>
      <c r="HSU88" s="82"/>
      <c r="HSV88" s="82"/>
      <c r="HSW88" s="83"/>
      <c r="HSY88" s="82"/>
      <c r="HSZ88" s="80"/>
      <c r="HTA88" s="81"/>
      <c r="HTB88" s="82"/>
      <c r="HTE88" s="82"/>
      <c r="HTF88" s="82"/>
      <c r="HTH88" s="82"/>
      <c r="HTK88" s="82"/>
      <c r="HTN88" s="82"/>
      <c r="HTO88" s="82"/>
      <c r="HTT88" s="82"/>
      <c r="HTW88" s="82"/>
      <c r="HTX88" s="82"/>
      <c r="HTY88" s="82"/>
      <c r="HTZ88" s="82"/>
      <c r="HUA88" s="82"/>
      <c r="HUB88" s="82"/>
      <c r="HUC88" s="82"/>
      <c r="HUU88" s="82"/>
      <c r="HUV88" s="82"/>
      <c r="HUW88" s="6"/>
      <c r="HUZ88" s="7"/>
      <c r="HVA88" s="7"/>
      <c r="HVF88" s="82"/>
      <c r="HVH88" s="7"/>
      <c r="HVI88" s="82"/>
      <c r="HVK88" s="7"/>
      <c r="HVL88" s="82"/>
      <c r="HVM88" s="82"/>
      <c r="HVN88" s="83"/>
      <c r="HVP88" s="82"/>
      <c r="HVQ88" s="80"/>
      <c r="HVR88" s="81"/>
      <c r="HVS88" s="82"/>
      <c r="HVV88" s="82"/>
      <c r="HVW88" s="82"/>
      <c r="HVY88" s="82"/>
      <c r="HWB88" s="82"/>
      <c r="HWE88" s="82"/>
      <c r="HWF88" s="82"/>
      <c r="HWK88" s="82"/>
      <c r="HWN88" s="82"/>
      <c r="HWO88" s="82"/>
      <c r="HWP88" s="82"/>
      <c r="HWQ88" s="82"/>
      <c r="HWR88" s="82"/>
      <c r="HWS88" s="82"/>
      <c r="HWT88" s="82"/>
      <c r="HXL88" s="82"/>
      <c r="HXM88" s="82"/>
      <c r="HXN88" s="6"/>
      <c r="HXQ88" s="7"/>
      <c r="HXR88" s="7"/>
      <c r="HXW88" s="82"/>
      <c r="HXY88" s="7"/>
      <c r="HXZ88" s="82"/>
      <c r="HYB88" s="7"/>
      <c r="HYC88" s="82"/>
      <c r="HYD88" s="82"/>
      <c r="HYE88" s="83"/>
      <c r="HYG88" s="82"/>
      <c r="HYH88" s="80"/>
      <c r="HYI88" s="81"/>
      <c r="HYJ88" s="82"/>
      <c r="HYM88" s="82"/>
      <c r="HYN88" s="82"/>
      <c r="HYP88" s="82"/>
      <c r="HYS88" s="82"/>
      <c r="HYV88" s="82"/>
      <c r="HYW88" s="82"/>
      <c r="HZB88" s="82"/>
      <c r="HZE88" s="82"/>
      <c r="HZF88" s="82"/>
      <c r="HZG88" s="82"/>
      <c r="HZH88" s="82"/>
      <c r="HZI88" s="82"/>
      <c r="HZJ88" s="82"/>
      <c r="HZK88" s="82"/>
      <c r="IAC88" s="82"/>
      <c r="IAD88" s="82"/>
      <c r="IAE88" s="6"/>
      <c r="IAH88" s="7"/>
      <c r="IAI88" s="7"/>
      <c r="IAN88" s="82"/>
      <c r="IAP88" s="7"/>
      <c r="IAQ88" s="82"/>
      <c r="IAS88" s="7"/>
      <c r="IAT88" s="82"/>
      <c r="IAU88" s="82"/>
      <c r="IAV88" s="83"/>
      <c r="IAX88" s="82"/>
      <c r="IAY88" s="80"/>
      <c r="IAZ88" s="81"/>
      <c r="IBA88" s="82"/>
      <c r="IBD88" s="82"/>
      <c r="IBE88" s="82"/>
      <c r="IBG88" s="82"/>
      <c r="IBJ88" s="82"/>
      <c r="IBM88" s="82"/>
      <c r="IBN88" s="82"/>
      <c r="IBS88" s="82"/>
      <c r="IBV88" s="82"/>
      <c r="IBW88" s="82"/>
      <c r="IBX88" s="82"/>
      <c r="IBY88" s="82"/>
      <c r="IBZ88" s="82"/>
      <c r="ICA88" s="82"/>
      <c r="ICB88" s="82"/>
      <c r="ICT88" s="82"/>
      <c r="ICU88" s="82"/>
      <c r="ICV88" s="6"/>
      <c r="ICY88" s="7"/>
      <c r="ICZ88" s="7"/>
      <c r="IDE88" s="82"/>
      <c r="IDG88" s="7"/>
      <c r="IDH88" s="82"/>
      <c r="IDJ88" s="7"/>
      <c r="IDK88" s="82"/>
      <c r="IDL88" s="82"/>
      <c r="IDM88" s="83"/>
      <c r="IDO88" s="82"/>
      <c r="IDP88" s="80"/>
      <c r="IDQ88" s="81"/>
      <c r="IDR88" s="82"/>
      <c r="IDU88" s="82"/>
      <c r="IDV88" s="82"/>
      <c r="IDX88" s="82"/>
      <c r="IEA88" s="82"/>
      <c r="IED88" s="82"/>
      <c r="IEE88" s="82"/>
      <c r="IEJ88" s="82"/>
      <c r="IEM88" s="82"/>
      <c r="IEN88" s="82"/>
      <c r="IEO88" s="82"/>
      <c r="IEP88" s="82"/>
      <c r="IEQ88" s="82"/>
      <c r="IER88" s="82"/>
      <c r="IES88" s="82"/>
      <c r="IFK88" s="82"/>
      <c r="IFL88" s="82"/>
      <c r="IFM88" s="6"/>
      <c r="IFP88" s="7"/>
      <c r="IFQ88" s="7"/>
      <c r="IFV88" s="82"/>
      <c r="IFX88" s="7"/>
      <c r="IFY88" s="82"/>
      <c r="IGA88" s="7"/>
      <c r="IGB88" s="82"/>
      <c r="IGC88" s="82"/>
      <c r="IGD88" s="83"/>
      <c r="IGF88" s="82"/>
      <c r="IGG88" s="80"/>
      <c r="IGH88" s="81"/>
      <c r="IGI88" s="82"/>
      <c r="IGL88" s="82"/>
      <c r="IGM88" s="82"/>
      <c r="IGO88" s="82"/>
      <c r="IGR88" s="82"/>
      <c r="IGU88" s="82"/>
      <c r="IGV88" s="82"/>
      <c r="IHA88" s="82"/>
      <c r="IHD88" s="82"/>
      <c r="IHE88" s="82"/>
      <c r="IHF88" s="82"/>
      <c r="IHG88" s="82"/>
      <c r="IHH88" s="82"/>
      <c r="IHI88" s="82"/>
      <c r="IHJ88" s="82"/>
      <c r="IIB88" s="82"/>
      <c r="IIC88" s="82"/>
      <c r="IID88" s="6"/>
      <c r="IIG88" s="7"/>
      <c r="IIH88" s="7"/>
      <c r="IIM88" s="82"/>
      <c r="IIO88" s="7"/>
      <c r="IIP88" s="82"/>
      <c r="IIR88" s="7"/>
      <c r="IIS88" s="82"/>
      <c r="IIT88" s="82"/>
      <c r="IIU88" s="83"/>
      <c r="IIW88" s="82"/>
      <c r="IIX88" s="80"/>
      <c r="IIY88" s="81"/>
      <c r="IIZ88" s="82"/>
      <c r="IJC88" s="82"/>
      <c r="IJD88" s="82"/>
      <c r="IJF88" s="82"/>
      <c r="IJI88" s="82"/>
      <c r="IJL88" s="82"/>
      <c r="IJM88" s="82"/>
      <c r="IJR88" s="82"/>
      <c r="IJU88" s="82"/>
      <c r="IJV88" s="82"/>
      <c r="IJW88" s="82"/>
      <c r="IJX88" s="82"/>
      <c r="IJY88" s="82"/>
      <c r="IJZ88" s="82"/>
      <c r="IKA88" s="82"/>
      <c r="IKS88" s="82"/>
      <c r="IKT88" s="82"/>
      <c r="IKU88" s="6"/>
      <c r="IKX88" s="7"/>
      <c r="IKY88" s="7"/>
      <c r="ILD88" s="82"/>
      <c r="ILF88" s="7"/>
      <c r="ILG88" s="82"/>
      <c r="ILI88" s="7"/>
      <c r="ILJ88" s="82"/>
      <c r="ILK88" s="82"/>
      <c r="ILL88" s="83"/>
      <c r="ILN88" s="82"/>
      <c r="ILO88" s="80"/>
      <c r="ILP88" s="81"/>
      <c r="ILQ88" s="82"/>
      <c r="ILT88" s="82"/>
      <c r="ILU88" s="82"/>
      <c r="ILW88" s="82"/>
      <c r="ILZ88" s="82"/>
      <c r="IMC88" s="82"/>
      <c r="IMD88" s="82"/>
      <c r="IMI88" s="82"/>
      <c r="IML88" s="82"/>
      <c r="IMM88" s="82"/>
      <c r="IMN88" s="82"/>
      <c r="IMO88" s="82"/>
      <c r="IMP88" s="82"/>
      <c r="IMQ88" s="82"/>
      <c r="IMR88" s="82"/>
      <c r="INJ88" s="82"/>
      <c r="INK88" s="82"/>
      <c r="INL88" s="6"/>
      <c r="INO88" s="7"/>
      <c r="INP88" s="7"/>
      <c r="INU88" s="82"/>
      <c r="INW88" s="7"/>
      <c r="INX88" s="82"/>
      <c r="INZ88" s="7"/>
      <c r="IOA88" s="82"/>
      <c r="IOB88" s="82"/>
      <c r="IOC88" s="83"/>
      <c r="IOE88" s="82"/>
      <c r="IOF88" s="80"/>
      <c r="IOG88" s="81"/>
      <c r="IOH88" s="82"/>
      <c r="IOK88" s="82"/>
      <c r="IOL88" s="82"/>
      <c r="ION88" s="82"/>
      <c r="IOQ88" s="82"/>
      <c r="IOT88" s="82"/>
      <c r="IOU88" s="82"/>
      <c r="IOZ88" s="82"/>
      <c r="IPC88" s="82"/>
      <c r="IPD88" s="82"/>
      <c r="IPE88" s="82"/>
      <c r="IPF88" s="82"/>
      <c r="IPG88" s="82"/>
      <c r="IPH88" s="82"/>
      <c r="IPI88" s="82"/>
      <c r="IQA88" s="82"/>
      <c r="IQB88" s="82"/>
      <c r="IQC88" s="6"/>
      <c r="IQF88" s="7"/>
      <c r="IQG88" s="7"/>
      <c r="IQL88" s="82"/>
      <c r="IQN88" s="7"/>
      <c r="IQO88" s="82"/>
      <c r="IQQ88" s="7"/>
      <c r="IQR88" s="82"/>
      <c r="IQS88" s="82"/>
      <c r="IQT88" s="83"/>
      <c r="IQV88" s="82"/>
      <c r="IQW88" s="80"/>
      <c r="IQX88" s="81"/>
      <c r="IQY88" s="82"/>
      <c r="IRB88" s="82"/>
      <c r="IRC88" s="82"/>
      <c r="IRE88" s="82"/>
      <c r="IRH88" s="82"/>
      <c r="IRK88" s="82"/>
      <c r="IRL88" s="82"/>
      <c r="IRQ88" s="82"/>
      <c r="IRT88" s="82"/>
      <c r="IRU88" s="82"/>
      <c r="IRV88" s="82"/>
      <c r="IRW88" s="82"/>
      <c r="IRX88" s="82"/>
      <c r="IRY88" s="82"/>
      <c r="IRZ88" s="82"/>
      <c r="ISR88" s="82"/>
      <c r="ISS88" s="82"/>
      <c r="IST88" s="6"/>
      <c r="ISW88" s="7"/>
      <c r="ISX88" s="7"/>
      <c r="ITC88" s="82"/>
      <c r="ITE88" s="7"/>
      <c r="ITF88" s="82"/>
      <c r="ITH88" s="7"/>
      <c r="ITI88" s="82"/>
      <c r="ITJ88" s="82"/>
      <c r="ITK88" s="83"/>
      <c r="ITM88" s="82"/>
      <c r="ITN88" s="80"/>
      <c r="ITO88" s="81"/>
      <c r="ITP88" s="82"/>
      <c r="ITS88" s="82"/>
      <c r="ITT88" s="82"/>
      <c r="ITV88" s="82"/>
      <c r="ITY88" s="82"/>
      <c r="IUB88" s="82"/>
      <c r="IUC88" s="82"/>
      <c r="IUH88" s="82"/>
      <c r="IUK88" s="82"/>
      <c r="IUL88" s="82"/>
      <c r="IUM88" s="82"/>
      <c r="IUN88" s="82"/>
      <c r="IUO88" s="82"/>
      <c r="IUP88" s="82"/>
      <c r="IUQ88" s="82"/>
      <c r="IVI88" s="82"/>
      <c r="IVJ88" s="82"/>
      <c r="IVK88" s="6"/>
      <c r="IVN88" s="7"/>
      <c r="IVO88" s="7"/>
      <c r="IVT88" s="82"/>
      <c r="IVV88" s="7"/>
      <c r="IVW88" s="82"/>
      <c r="IVY88" s="7"/>
      <c r="IVZ88" s="82"/>
      <c r="IWA88" s="82"/>
      <c r="IWB88" s="83"/>
      <c r="IWD88" s="82"/>
      <c r="IWE88" s="80"/>
      <c r="IWF88" s="81"/>
      <c r="IWG88" s="82"/>
      <c r="IWJ88" s="82"/>
      <c r="IWK88" s="82"/>
      <c r="IWM88" s="82"/>
      <c r="IWP88" s="82"/>
      <c r="IWS88" s="82"/>
      <c r="IWT88" s="82"/>
      <c r="IWY88" s="82"/>
      <c r="IXB88" s="82"/>
      <c r="IXC88" s="82"/>
      <c r="IXD88" s="82"/>
      <c r="IXE88" s="82"/>
      <c r="IXF88" s="82"/>
      <c r="IXG88" s="82"/>
      <c r="IXH88" s="82"/>
      <c r="IXZ88" s="82"/>
      <c r="IYA88" s="82"/>
      <c r="IYB88" s="6"/>
      <c r="IYE88" s="7"/>
      <c r="IYF88" s="7"/>
      <c r="IYK88" s="82"/>
      <c r="IYM88" s="7"/>
      <c r="IYN88" s="82"/>
      <c r="IYP88" s="7"/>
      <c r="IYQ88" s="82"/>
      <c r="IYR88" s="82"/>
      <c r="IYS88" s="83"/>
      <c r="IYU88" s="82"/>
      <c r="IYV88" s="80"/>
      <c r="IYW88" s="81"/>
      <c r="IYX88" s="82"/>
      <c r="IZA88" s="82"/>
      <c r="IZB88" s="82"/>
      <c r="IZD88" s="82"/>
      <c r="IZG88" s="82"/>
      <c r="IZJ88" s="82"/>
      <c r="IZK88" s="82"/>
      <c r="IZP88" s="82"/>
      <c r="IZS88" s="82"/>
      <c r="IZT88" s="82"/>
      <c r="IZU88" s="82"/>
      <c r="IZV88" s="82"/>
      <c r="IZW88" s="82"/>
      <c r="IZX88" s="82"/>
      <c r="IZY88" s="82"/>
      <c r="JAQ88" s="82"/>
      <c r="JAR88" s="82"/>
      <c r="JAS88" s="6"/>
      <c r="JAV88" s="7"/>
      <c r="JAW88" s="7"/>
      <c r="JBB88" s="82"/>
      <c r="JBD88" s="7"/>
      <c r="JBE88" s="82"/>
      <c r="JBG88" s="7"/>
      <c r="JBH88" s="82"/>
      <c r="JBI88" s="82"/>
      <c r="JBJ88" s="83"/>
      <c r="JBL88" s="82"/>
      <c r="JBM88" s="80"/>
      <c r="JBN88" s="81"/>
      <c r="JBO88" s="82"/>
      <c r="JBR88" s="82"/>
      <c r="JBS88" s="82"/>
      <c r="JBU88" s="82"/>
      <c r="JBX88" s="82"/>
      <c r="JCA88" s="82"/>
      <c r="JCB88" s="82"/>
      <c r="JCG88" s="82"/>
      <c r="JCJ88" s="82"/>
      <c r="JCK88" s="82"/>
      <c r="JCL88" s="82"/>
      <c r="JCM88" s="82"/>
      <c r="JCN88" s="82"/>
      <c r="JCO88" s="82"/>
      <c r="JCP88" s="82"/>
      <c r="JDH88" s="82"/>
      <c r="JDI88" s="82"/>
      <c r="JDJ88" s="6"/>
      <c r="JDM88" s="7"/>
      <c r="JDN88" s="7"/>
      <c r="JDS88" s="82"/>
      <c r="JDU88" s="7"/>
      <c r="JDV88" s="82"/>
      <c r="JDX88" s="7"/>
      <c r="JDY88" s="82"/>
      <c r="JDZ88" s="82"/>
      <c r="JEA88" s="83"/>
      <c r="JEC88" s="82"/>
      <c r="JED88" s="80"/>
      <c r="JEE88" s="81"/>
      <c r="JEF88" s="82"/>
      <c r="JEI88" s="82"/>
      <c r="JEJ88" s="82"/>
      <c r="JEL88" s="82"/>
      <c r="JEO88" s="82"/>
      <c r="JER88" s="82"/>
      <c r="JES88" s="82"/>
      <c r="JEX88" s="82"/>
      <c r="JFA88" s="82"/>
      <c r="JFB88" s="82"/>
      <c r="JFC88" s="82"/>
      <c r="JFD88" s="82"/>
      <c r="JFE88" s="82"/>
      <c r="JFF88" s="82"/>
      <c r="JFG88" s="82"/>
      <c r="JFY88" s="82"/>
      <c r="JFZ88" s="82"/>
      <c r="JGA88" s="6"/>
      <c r="JGD88" s="7"/>
      <c r="JGE88" s="7"/>
      <c r="JGJ88" s="82"/>
      <c r="JGL88" s="7"/>
      <c r="JGM88" s="82"/>
      <c r="JGO88" s="7"/>
      <c r="JGP88" s="82"/>
      <c r="JGQ88" s="82"/>
      <c r="JGR88" s="83"/>
      <c r="JGT88" s="82"/>
      <c r="JGU88" s="80"/>
      <c r="JGV88" s="81"/>
      <c r="JGW88" s="82"/>
      <c r="JGZ88" s="82"/>
      <c r="JHA88" s="82"/>
      <c r="JHC88" s="82"/>
      <c r="JHF88" s="82"/>
      <c r="JHI88" s="82"/>
      <c r="JHJ88" s="82"/>
      <c r="JHO88" s="82"/>
      <c r="JHR88" s="82"/>
      <c r="JHS88" s="82"/>
      <c r="JHT88" s="82"/>
      <c r="JHU88" s="82"/>
      <c r="JHV88" s="82"/>
      <c r="JHW88" s="82"/>
      <c r="JHX88" s="82"/>
      <c r="JIP88" s="82"/>
      <c r="JIQ88" s="82"/>
      <c r="JIR88" s="6"/>
      <c r="JIU88" s="7"/>
      <c r="JIV88" s="7"/>
      <c r="JJA88" s="82"/>
      <c r="JJC88" s="7"/>
      <c r="JJD88" s="82"/>
      <c r="JJF88" s="7"/>
      <c r="JJG88" s="82"/>
      <c r="JJH88" s="82"/>
      <c r="JJI88" s="83"/>
      <c r="JJK88" s="82"/>
      <c r="JJL88" s="80"/>
      <c r="JJM88" s="81"/>
      <c r="JJN88" s="82"/>
      <c r="JJQ88" s="82"/>
      <c r="JJR88" s="82"/>
      <c r="JJT88" s="82"/>
      <c r="JJW88" s="82"/>
      <c r="JJZ88" s="82"/>
      <c r="JKA88" s="82"/>
      <c r="JKF88" s="82"/>
      <c r="JKI88" s="82"/>
      <c r="JKJ88" s="82"/>
      <c r="JKK88" s="82"/>
      <c r="JKL88" s="82"/>
      <c r="JKM88" s="82"/>
      <c r="JKN88" s="82"/>
      <c r="JKO88" s="82"/>
      <c r="JLG88" s="82"/>
      <c r="JLH88" s="82"/>
      <c r="JLI88" s="6"/>
      <c r="JLL88" s="7"/>
      <c r="JLM88" s="7"/>
      <c r="JLR88" s="82"/>
      <c r="JLT88" s="7"/>
      <c r="JLU88" s="82"/>
      <c r="JLW88" s="7"/>
      <c r="JLX88" s="82"/>
      <c r="JLY88" s="82"/>
      <c r="JLZ88" s="83"/>
      <c r="JMB88" s="82"/>
      <c r="JMC88" s="80"/>
      <c r="JMD88" s="81"/>
      <c r="JME88" s="82"/>
      <c r="JMH88" s="82"/>
      <c r="JMI88" s="82"/>
      <c r="JMK88" s="82"/>
      <c r="JMN88" s="82"/>
      <c r="JMQ88" s="82"/>
      <c r="JMR88" s="82"/>
      <c r="JMW88" s="82"/>
      <c r="JMZ88" s="82"/>
      <c r="JNA88" s="82"/>
      <c r="JNB88" s="82"/>
      <c r="JNC88" s="82"/>
      <c r="JND88" s="82"/>
      <c r="JNE88" s="82"/>
      <c r="JNF88" s="82"/>
      <c r="JNX88" s="82"/>
      <c r="JNY88" s="82"/>
      <c r="JNZ88" s="6"/>
      <c r="JOC88" s="7"/>
      <c r="JOD88" s="7"/>
      <c r="JOI88" s="82"/>
      <c r="JOK88" s="7"/>
      <c r="JOL88" s="82"/>
      <c r="JON88" s="7"/>
      <c r="JOO88" s="82"/>
      <c r="JOP88" s="82"/>
      <c r="JOQ88" s="83"/>
      <c r="JOS88" s="82"/>
      <c r="JOT88" s="80"/>
      <c r="JOU88" s="81"/>
      <c r="JOV88" s="82"/>
      <c r="JOY88" s="82"/>
      <c r="JOZ88" s="82"/>
      <c r="JPB88" s="82"/>
      <c r="JPE88" s="82"/>
      <c r="JPH88" s="82"/>
      <c r="JPI88" s="82"/>
      <c r="JPN88" s="82"/>
      <c r="JPQ88" s="82"/>
      <c r="JPR88" s="82"/>
      <c r="JPS88" s="82"/>
      <c r="JPT88" s="82"/>
      <c r="JPU88" s="82"/>
      <c r="JPV88" s="82"/>
      <c r="JPW88" s="82"/>
      <c r="JQO88" s="82"/>
      <c r="JQP88" s="82"/>
      <c r="JQQ88" s="6"/>
      <c r="JQT88" s="7"/>
      <c r="JQU88" s="7"/>
      <c r="JQZ88" s="82"/>
      <c r="JRB88" s="7"/>
      <c r="JRC88" s="82"/>
      <c r="JRE88" s="7"/>
      <c r="JRF88" s="82"/>
      <c r="JRG88" s="82"/>
      <c r="JRH88" s="83"/>
      <c r="JRJ88" s="82"/>
      <c r="JRK88" s="80"/>
      <c r="JRL88" s="81"/>
      <c r="JRM88" s="82"/>
      <c r="JRP88" s="82"/>
      <c r="JRQ88" s="82"/>
      <c r="JRS88" s="82"/>
      <c r="JRV88" s="82"/>
      <c r="JRY88" s="82"/>
      <c r="JRZ88" s="82"/>
      <c r="JSE88" s="82"/>
      <c r="JSH88" s="82"/>
      <c r="JSI88" s="82"/>
      <c r="JSJ88" s="82"/>
      <c r="JSK88" s="82"/>
      <c r="JSL88" s="82"/>
      <c r="JSM88" s="82"/>
      <c r="JSN88" s="82"/>
      <c r="JTF88" s="82"/>
      <c r="JTG88" s="82"/>
      <c r="JTH88" s="6"/>
      <c r="JTK88" s="7"/>
      <c r="JTL88" s="7"/>
      <c r="JTQ88" s="82"/>
      <c r="JTS88" s="7"/>
      <c r="JTT88" s="82"/>
      <c r="JTV88" s="7"/>
      <c r="JTW88" s="82"/>
      <c r="JTX88" s="82"/>
      <c r="JTY88" s="83"/>
      <c r="JUA88" s="82"/>
      <c r="JUB88" s="80"/>
      <c r="JUC88" s="81"/>
      <c r="JUD88" s="82"/>
      <c r="JUG88" s="82"/>
      <c r="JUH88" s="82"/>
      <c r="JUJ88" s="82"/>
      <c r="JUM88" s="82"/>
      <c r="JUP88" s="82"/>
      <c r="JUQ88" s="82"/>
      <c r="JUV88" s="82"/>
      <c r="JUY88" s="82"/>
      <c r="JUZ88" s="82"/>
      <c r="JVA88" s="82"/>
      <c r="JVB88" s="82"/>
      <c r="JVC88" s="82"/>
      <c r="JVD88" s="82"/>
      <c r="JVE88" s="82"/>
      <c r="JVW88" s="82"/>
      <c r="JVX88" s="82"/>
      <c r="JVY88" s="6"/>
      <c r="JWB88" s="7"/>
      <c r="JWC88" s="7"/>
      <c r="JWH88" s="82"/>
      <c r="JWJ88" s="7"/>
      <c r="JWK88" s="82"/>
      <c r="JWM88" s="7"/>
      <c r="JWN88" s="82"/>
      <c r="JWO88" s="82"/>
      <c r="JWP88" s="83"/>
      <c r="JWR88" s="82"/>
      <c r="JWS88" s="80"/>
      <c r="JWT88" s="81"/>
      <c r="JWU88" s="82"/>
      <c r="JWX88" s="82"/>
      <c r="JWY88" s="82"/>
      <c r="JXA88" s="82"/>
      <c r="JXD88" s="82"/>
      <c r="JXG88" s="82"/>
      <c r="JXH88" s="82"/>
      <c r="JXM88" s="82"/>
      <c r="JXP88" s="82"/>
      <c r="JXQ88" s="82"/>
      <c r="JXR88" s="82"/>
      <c r="JXS88" s="82"/>
      <c r="JXT88" s="82"/>
      <c r="JXU88" s="82"/>
      <c r="JXV88" s="82"/>
      <c r="JYN88" s="82"/>
      <c r="JYO88" s="82"/>
      <c r="JYP88" s="6"/>
      <c r="JYS88" s="7"/>
      <c r="JYT88" s="7"/>
      <c r="JYY88" s="82"/>
      <c r="JZA88" s="7"/>
      <c r="JZB88" s="82"/>
      <c r="JZD88" s="7"/>
      <c r="JZE88" s="82"/>
      <c r="JZF88" s="82"/>
      <c r="JZG88" s="83"/>
      <c r="JZI88" s="82"/>
      <c r="JZJ88" s="80"/>
      <c r="JZK88" s="81"/>
      <c r="JZL88" s="82"/>
      <c r="JZO88" s="82"/>
      <c r="JZP88" s="82"/>
      <c r="JZR88" s="82"/>
      <c r="JZU88" s="82"/>
      <c r="JZX88" s="82"/>
      <c r="JZY88" s="82"/>
      <c r="KAD88" s="82"/>
      <c r="KAG88" s="82"/>
      <c r="KAH88" s="82"/>
      <c r="KAI88" s="82"/>
      <c r="KAJ88" s="82"/>
      <c r="KAK88" s="82"/>
      <c r="KAL88" s="82"/>
      <c r="KAM88" s="82"/>
      <c r="KBE88" s="82"/>
      <c r="KBF88" s="82"/>
      <c r="KBG88" s="6"/>
      <c r="KBJ88" s="7"/>
      <c r="KBK88" s="7"/>
      <c r="KBP88" s="82"/>
      <c r="KBR88" s="7"/>
      <c r="KBS88" s="82"/>
      <c r="KBU88" s="7"/>
      <c r="KBV88" s="82"/>
      <c r="KBW88" s="82"/>
      <c r="KBX88" s="83"/>
      <c r="KBZ88" s="82"/>
      <c r="KCA88" s="80"/>
      <c r="KCB88" s="81"/>
      <c r="KCC88" s="82"/>
      <c r="KCF88" s="82"/>
      <c r="KCG88" s="82"/>
      <c r="KCI88" s="82"/>
      <c r="KCL88" s="82"/>
      <c r="KCO88" s="82"/>
      <c r="KCP88" s="82"/>
      <c r="KCU88" s="82"/>
      <c r="KCX88" s="82"/>
      <c r="KCY88" s="82"/>
      <c r="KCZ88" s="82"/>
      <c r="KDA88" s="82"/>
      <c r="KDB88" s="82"/>
      <c r="KDC88" s="82"/>
      <c r="KDD88" s="82"/>
      <c r="KDV88" s="82"/>
      <c r="KDW88" s="82"/>
      <c r="KDX88" s="6"/>
      <c r="KEA88" s="7"/>
      <c r="KEB88" s="7"/>
      <c r="KEG88" s="82"/>
      <c r="KEI88" s="7"/>
      <c r="KEJ88" s="82"/>
      <c r="KEL88" s="7"/>
      <c r="KEM88" s="82"/>
      <c r="KEN88" s="82"/>
      <c r="KEO88" s="83"/>
      <c r="KEQ88" s="82"/>
      <c r="KER88" s="80"/>
      <c r="KES88" s="81"/>
      <c r="KET88" s="82"/>
      <c r="KEW88" s="82"/>
      <c r="KEX88" s="82"/>
      <c r="KEZ88" s="82"/>
      <c r="KFC88" s="82"/>
      <c r="KFF88" s="82"/>
      <c r="KFG88" s="82"/>
      <c r="KFL88" s="82"/>
      <c r="KFO88" s="82"/>
      <c r="KFP88" s="82"/>
      <c r="KFQ88" s="82"/>
      <c r="KFR88" s="82"/>
      <c r="KFS88" s="82"/>
      <c r="KFT88" s="82"/>
      <c r="KFU88" s="82"/>
      <c r="KGM88" s="82"/>
      <c r="KGN88" s="82"/>
      <c r="KGO88" s="6"/>
      <c r="KGR88" s="7"/>
      <c r="KGS88" s="7"/>
      <c r="KGX88" s="82"/>
      <c r="KGZ88" s="7"/>
      <c r="KHA88" s="82"/>
      <c r="KHC88" s="7"/>
      <c r="KHD88" s="82"/>
      <c r="KHE88" s="82"/>
      <c r="KHF88" s="83"/>
      <c r="KHH88" s="82"/>
      <c r="KHI88" s="80"/>
      <c r="KHJ88" s="81"/>
      <c r="KHK88" s="82"/>
      <c r="KHN88" s="82"/>
      <c r="KHO88" s="82"/>
      <c r="KHQ88" s="82"/>
      <c r="KHT88" s="82"/>
      <c r="KHW88" s="82"/>
      <c r="KHX88" s="82"/>
      <c r="KIC88" s="82"/>
      <c r="KIF88" s="82"/>
      <c r="KIG88" s="82"/>
      <c r="KIH88" s="82"/>
      <c r="KII88" s="82"/>
      <c r="KIJ88" s="82"/>
      <c r="KIK88" s="82"/>
      <c r="KIL88" s="82"/>
      <c r="KJD88" s="82"/>
      <c r="KJE88" s="82"/>
      <c r="KJF88" s="6"/>
      <c r="KJI88" s="7"/>
      <c r="KJJ88" s="7"/>
      <c r="KJO88" s="82"/>
      <c r="KJQ88" s="7"/>
      <c r="KJR88" s="82"/>
      <c r="KJT88" s="7"/>
      <c r="KJU88" s="82"/>
      <c r="KJV88" s="82"/>
      <c r="KJW88" s="83"/>
      <c r="KJY88" s="82"/>
      <c r="KJZ88" s="80"/>
      <c r="KKA88" s="81"/>
      <c r="KKB88" s="82"/>
      <c r="KKE88" s="82"/>
      <c r="KKF88" s="82"/>
      <c r="KKH88" s="82"/>
      <c r="KKK88" s="82"/>
      <c r="KKN88" s="82"/>
      <c r="KKO88" s="82"/>
      <c r="KKT88" s="82"/>
      <c r="KKW88" s="82"/>
      <c r="KKX88" s="82"/>
      <c r="KKY88" s="82"/>
      <c r="KKZ88" s="82"/>
      <c r="KLA88" s="82"/>
      <c r="KLB88" s="82"/>
      <c r="KLC88" s="82"/>
      <c r="KLU88" s="82"/>
      <c r="KLV88" s="82"/>
      <c r="KLW88" s="6"/>
      <c r="KLZ88" s="7"/>
      <c r="KMA88" s="7"/>
      <c r="KMF88" s="82"/>
      <c r="KMH88" s="7"/>
      <c r="KMI88" s="82"/>
      <c r="KMK88" s="7"/>
      <c r="KML88" s="82"/>
      <c r="KMM88" s="82"/>
      <c r="KMN88" s="83"/>
      <c r="KMP88" s="82"/>
      <c r="KMQ88" s="80"/>
      <c r="KMR88" s="81"/>
      <c r="KMS88" s="82"/>
      <c r="KMV88" s="82"/>
      <c r="KMW88" s="82"/>
      <c r="KMY88" s="82"/>
      <c r="KNB88" s="82"/>
      <c r="KNE88" s="82"/>
      <c r="KNF88" s="82"/>
      <c r="KNK88" s="82"/>
      <c r="KNN88" s="82"/>
      <c r="KNO88" s="82"/>
      <c r="KNP88" s="82"/>
      <c r="KNQ88" s="82"/>
      <c r="KNR88" s="82"/>
      <c r="KNS88" s="82"/>
      <c r="KNT88" s="82"/>
      <c r="KOL88" s="82"/>
      <c r="KOM88" s="82"/>
      <c r="KON88" s="6"/>
      <c r="KOQ88" s="7"/>
      <c r="KOR88" s="7"/>
      <c r="KOW88" s="82"/>
      <c r="KOY88" s="7"/>
      <c r="KOZ88" s="82"/>
      <c r="KPB88" s="7"/>
      <c r="KPC88" s="82"/>
      <c r="KPD88" s="82"/>
      <c r="KPE88" s="83"/>
      <c r="KPG88" s="82"/>
      <c r="KPH88" s="80"/>
      <c r="KPI88" s="81"/>
      <c r="KPJ88" s="82"/>
      <c r="KPM88" s="82"/>
      <c r="KPN88" s="82"/>
      <c r="KPP88" s="82"/>
      <c r="KPS88" s="82"/>
      <c r="KPV88" s="82"/>
      <c r="KPW88" s="82"/>
      <c r="KQB88" s="82"/>
      <c r="KQE88" s="82"/>
      <c r="KQF88" s="82"/>
      <c r="KQG88" s="82"/>
      <c r="KQH88" s="82"/>
      <c r="KQI88" s="82"/>
      <c r="KQJ88" s="82"/>
      <c r="KQK88" s="82"/>
      <c r="KRC88" s="82"/>
      <c r="KRD88" s="82"/>
      <c r="KRE88" s="6"/>
      <c r="KRH88" s="7"/>
      <c r="KRI88" s="7"/>
      <c r="KRN88" s="82"/>
      <c r="KRP88" s="7"/>
      <c r="KRQ88" s="82"/>
      <c r="KRS88" s="7"/>
      <c r="KRT88" s="82"/>
      <c r="KRU88" s="82"/>
      <c r="KRV88" s="83"/>
      <c r="KRX88" s="82"/>
      <c r="KRY88" s="80"/>
      <c r="KRZ88" s="81"/>
      <c r="KSA88" s="82"/>
      <c r="KSD88" s="82"/>
      <c r="KSE88" s="82"/>
      <c r="KSG88" s="82"/>
      <c r="KSJ88" s="82"/>
      <c r="KSM88" s="82"/>
      <c r="KSN88" s="82"/>
      <c r="KSS88" s="82"/>
      <c r="KSV88" s="82"/>
      <c r="KSW88" s="82"/>
      <c r="KSX88" s="82"/>
      <c r="KSY88" s="82"/>
      <c r="KSZ88" s="82"/>
      <c r="KTA88" s="82"/>
      <c r="KTB88" s="82"/>
      <c r="KTT88" s="82"/>
      <c r="KTU88" s="82"/>
      <c r="KTV88" s="6"/>
      <c r="KTY88" s="7"/>
      <c r="KTZ88" s="7"/>
      <c r="KUE88" s="82"/>
      <c r="KUG88" s="7"/>
      <c r="KUH88" s="82"/>
      <c r="KUJ88" s="7"/>
      <c r="KUK88" s="82"/>
      <c r="KUL88" s="82"/>
      <c r="KUM88" s="83"/>
      <c r="KUO88" s="82"/>
      <c r="KUP88" s="80"/>
      <c r="KUQ88" s="81"/>
      <c r="KUR88" s="82"/>
      <c r="KUU88" s="82"/>
      <c r="KUV88" s="82"/>
      <c r="KUX88" s="82"/>
      <c r="KVA88" s="82"/>
      <c r="KVD88" s="82"/>
      <c r="KVE88" s="82"/>
      <c r="KVJ88" s="82"/>
      <c r="KVM88" s="82"/>
      <c r="KVN88" s="82"/>
      <c r="KVO88" s="82"/>
      <c r="KVP88" s="82"/>
      <c r="KVQ88" s="82"/>
      <c r="KVR88" s="82"/>
      <c r="KVS88" s="82"/>
      <c r="KWK88" s="82"/>
      <c r="KWL88" s="82"/>
      <c r="KWM88" s="6"/>
      <c r="KWP88" s="7"/>
      <c r="KWQ88" s="7"/>
      <c r="KWV88" s="82"/>
      <c r="KWX88" s="7"/>
      <c r="KWY88" s="82"/>
      <c r="KXA88" s="7"/>
      <c r="KXB88" s="82"/>
      <c r="KXC88" s="82"/>
      <c r="KXD88" s="83"/>
      <c r="KXF88" s="82"/>
      <c r="KXG88" s="80"/>
      <c r="KXH88" s="81"/>
      <c r="KXI88" s="82"/>
      <c r="KXL88" s="82"/>
      <c r="KXM88" s="82"/>
      <c r="KXO88" s="82"/>
      <c r="KXR88" s="82"/>
      <c r="KXU88" s="82"/>
      <c r="KXV88" s="82"/>
      <c r="KYA88" s="82"/>
      <c r="KYD88" s="82"/>
      <c r="KYE88" s="82"/>
      <c r="KYF88" s="82"/>
      <c r="KYG88" s="82"/>
      <c r="KYH88" s="82"/>
      <c r="KYI88" s="82"/>
      <c r="KYJ88" s="82"/>
      <c r="KZB88" s="82"/>
      <c r="KZC88" s="82"/>
      <c r="KZD88" s="6"/>
      <c r="KZG88" s="7"/>
      <c r="KZH88" s="7"/>
      <c r="KZM88" s="82"/>
      <c r="KZO88" s="7"/>
      <c r="KZP88" s="82"/>
      <c r="KZR88" s="7"/>
      <c r="KZS88" s="82"/>
      <c r="KZT88" s="82"/>
      <c r="KZU88" s="83"/>
      <c r="KZW88" s="82"/>
      <c r="KZX88" s="80"/>
      <c r="KZY88" s="81"/>
      <c r="KZZ88" s="82"/>
      <c r="LAC88" s="82"/>
      <c r="LAD88" s="82"/>
      <c r="LAF88" s="82"/>
      <c r="LAI88" s="82"/>
      <c r="LAL88" s="82"/>
      <c r="LAM88" s="82"/>
      <c r="LAR88" s="82"/>
      <c r="LAU88" s="82"/>
      <c r="LAV88" s="82"/>
      <c r="LAW88" s="82"/>
      <c r="LAX88" s="82"/>
      <c r="LAY88" s="82"/>
      <c r="LAZ88" s="82"/>
      <c r="LBA88" s="82"/>
      <c r="LBS88" s="82"/>
      <c r="LBT88" s="82"/>
      <c r="LBU88" s="6"/>
      <c r="LBX88" s="7"/>
      <c r="LBY88" s="7"/>
      <c r="LCD88" s="82"/>
      <c r="LCF88" s="7"/>
      <c r="LCG88" s="82"/>
      <c r="LCI88" s="7"/>
      <c r="LCJ88" s="82"/>
      <c r="LCK88" s="82"/>
      <c r="LCL88" s="83"/>
      <c r="LCN88" s="82"/>
      <c r="LCO88" s="80"/>
      <c r="LCP88" s="81"/>
      <c r="LCQ88" s="82"/>
      <c r="LCT88" s="82"/>
      <c r="LCU88" s="82"/>
      <c r="LCW88" s="82"/>
      <c r="LCZ88" s="82"/>
      <c r="LDC88" s="82"/>
      <c r="LDD88" s="82"/>
      <c r="LDI88" s="82"/>
      <c r="LDL88" s="82"/>
      <c r="LDM88" s="82"/>
      <c r="LDN88" s="82"/>
      <c r="LDO88" s="82"/>
      <c r="LDP88" s="82"/>
      <c r="LDQ88" s="82"/>
      <c r="LDR88" s="82"/>
      <c r="LEJ88" s="82"/>
      <c r="LEK88" s="82"/>
      <c r="LEL88" s="6"/>
      <c r="LEO88" s="7"/>
      <c r="LEP88" s="7"/>
      <c r="LEU88" s="82"/>
      <c r="LEW88" s="7"/>
      <c r="LEX88" s="82"/>
      <c r="LEZ88" s="7"/>
      <c r="LFA88" s="82"/>
      <c r="LFB88" s="82"/>
      <c r="LFC88" s="83"/>
      <c r="LFE88" s="82"/>
      <c r="LFF88" s="80"/>
      <c r="LFG88" s="81"/>
      <c r="LFH88" s="82"/>
      <c r="LFK88" s="82"/>
      <c r="LFL88" s="82"/>
      <c r="LFN88" s="82"/>
      <c r="LFQ88" s="82"/>
      <c r="LFT88" s="82"/>
      <c r="LFU88" s="82"/>
      <c r="LFZ88" s="82"/>
      <c r="LGC88" s="82"/>
      <c r="LGD88" s="82"/>
      <c r="LGE88" s="82"/>
      <c r="LGF88" s="82"/>
      <c r="LGG88" s="82"/>
      <c r="LGH88" s="82"/>
      <c r="LGI88" s="82"/>
      <c r="LHA88" s="82"/>
      <c r="LHB88" s="82"/>
      <c r="LHC88" s="6"/>
      <c r="LHF88" s="7"/>
      <c r="LHG88" s="7"/>
      <c r="LHL88" s="82"/>
      <c r="LHN88" s="7"/>
      <c r="LHO88" s="82"/>
      <c r="LHQ88" s="7"/>
      <c r="LHR88" s="82"/>
      <c r="LHS88" s="82"/>
      <c r="LHT88" s="83"/>
      <c r="LHV88" s="82"/>
      <c r="LHW88" s="80"/>
      <c r="LHX88" s="81"/>
      <c r="LHY88" s="82"/>
      <c r="LIB88" s="82"/>
      <c r="LIC88" s="82"/>
      <c r="LIE88" s="82"/>
      <c r="LIH88" s="82"/>
      <c r="LIK88" s="82"/>
      <c r="LIL88" s="82"/>
      <c r="LIQ88" s="82"/>
      <c r="LIT88" s="82"/>
      <c r="LIU88" s="82"/>
      <c r="LIV88" s="82"/>
      <c r="LIW88" s="82"/>
      <c r="LIX88" s="82"/>
      <c r="LIY88" s="82"/>
      <c r="LIZ88" s="82"/>
      <c r="LJR88" s="82"/>
      <c r="LJS88" s="82"/>
      <c r="LJT88" s="6"/>
      <c r="LJW88" s="7"/>
      <c r="LJX88" s="7"/>
      <c r="LKC88" s="82"/>
      <c r="LKE88" s="7"/>
      <c r="LKF88" s="82"/>
      <c r="LKH88" s="7"/>
      <c r="LKI88" s="82"/>
      <c r="LKJ88" s="82"/>
      <c r="LKK88" s="83"/>
      <c r="LKM88" s="82"/>
      <c r="LKN88" s="80"/>
      <c r="LKO88" s="81"/>
      <c r="LKP88" s="82"/>
      <c r="LKS88" s="82"/>
      <c r="LKT88" s="82"/>
      <c r="LKV88" s="82"/>
      <c r="LKY88" s="82"/>
      <c r="LLB88" s="82"/>
      <c r="LLC88" s="82"/>
      <c r="LLH88" s="82"/>
      <c r="LLK88" s="82"/>
      <c r="LLL88" s="82"/>
      <c r="LLM88" s="82"/>
      <c r="LLN88" s="82"/>
      <c r="LLO88" s="82"/>
      <c r="LLP88" s="82"/>
      <c r="LLQ88" s="82"/>
      <c r="LMI88" s="82"/>
      <c r="LMJ88" s="82"/>
      <c r="LMK88" s="6"/>
      <c r="LMN88" s="7"/>
      <c r="LMO88" s="7"/>
      <c r="LMT88" s="82"/>
      <c r="LMV88" s="7"/>
      <c r="LMW88" s="82"/>
      <c r="LMY88" s="7"/>
      <c r="LMZ88" s="82"/>
      <c r="LNA88" s="82"/>
      <c r="LNB88" s="83"/>
      <c r="LND88" s="82"/>
      <c r="LNE88" s="80"/>
      <c r="LNF88" s="81"/>
      <c r="LNG88" s="82"/>
      <c r="LNJ88" s="82"/>
      <c r="LNK88" s="82"/>
      <c r="LNM88" s="82"/>
      <c r="LNP88" s="82"/>
      <c r="LNS88" s="82"/>
      <c r="LNT88" s="82"/>
      <c r="LNY88" s="82"/>
      <c r="LOB88" s="82"/>
      <c r="LOC88" s="82"/>
      <c r="LOD88" s="82"/>
      <c r="LOE88" s="82"/>
      <c r="LOF88" s="82"/>
      <c r="LOG88" s="82"/>
      <c r="LOH88" s="82"/>
      <c r="LOZ88" s="82"/>
      <c r="LPA88" s="82"/>
      <c r="LPB88" s="6"/>
      <c r="LPE88" s="7"/>
      <c r="LPF88" s="7"/>
      <c r="LPK88" s="82"/>
      <c r="LPM88" s="7"/>
      <c r="LPN88" s="82"/>
      <c r="LPP88" s="7"/>
      <c r="LPQ88" s="82"/>
      <c r="LPR88" s="82"/>
      <c r="LPS88" s="83"/>
      <c r="LPU88" s="82"/>
      <c r="LPV88" s="80"/>
      <c r="LPW88" s="81"/>
      <c r="LPX88" s="82"/>
      <c r="LQA88" s="82"/>
      <c r="LQB88" s="82"/>
      <c r="LQD88" s="82"/>
      <c r="LQG88" s="82"/>
      <c r="LQJ88" s="82"/>
      <c r="LQK88" s="82"/>
      <c r="LQP88" s="82"/>
      <c r="LQS88" s="82"/>
      <c r="LQT88" s="82"/>
      <c r="LQU88" s="82"/>
      <c r="LQV88" s="82"/>
      <c r="LQW88" s="82"/>
      <c r="LQX88" s="82"/>
      <c r="LQY88" s="82"/>
      <c r="LRQ88" s="82"/>
      <c r="LRR88" s="82"/>
      <c r="LRS88" s="6"/>
      <c r="LRV88" s="7"/>
      <c r="LRW88" s="7"/>
      <c r="LSB88" s="82"/>
      <c r="LSD88" s="7"/>
      <c r="LSE88" s="82"/>
      <c r="LSG88" s="7"/>
      <c r="LSH88" s="82"/>
      <c r="LSI88" s="82"/>
      <c r="LSJ88" s="83"/>
      <c r="LSL88" s="82"/>
      <c r="LSM88" s="80"/>
      <c r="LSN88" s="81"/>
      <c r="LSO88" s="82"/>
      <c r="LSR88" s="82"/>
      <c r="LSS88" s="82"/>
      <c r="LSU88" s="82"/>
      <c r="LSX88" s="82"/>
      <c r="LTA88" s="82"/>
      <c r="LTB88" s="82"/>
      <c r="LTG88" s="82"/>
      <c r="LTJ88" s="82"/>
      <c r="LTK88" s="82"/>
      <c r="LTL88" s="82"/>
      <c r="LTM88" s="82"/>
      <c r="LTN88" s="82"/>
      <c r="LTO88" s="82"/>
      <c r="LTP88" s="82"/>
      <c r="LUH88" s="82"/>
      <c r="LUI88" s="82"/>
      <c r="LUJ88" s="6"/>
      <c r="LUM88" s="7"/>
      <c r="LUN88" s="7"/>
      <c r="LUS88" s="82"/>
      <c r="LUU88" s="7"/>
      <c r="LUV88" s="82"/>
      <c r="LUX88" s="7"/>
      <c r="LUY88" s="82"/>
      <c r="LUZ88" s="82"/>
      <c r="LVA88" s="83"/>
      <c r="LVC88" s="82"/>
      <c r="LVD88" s="80"/>
      <c r="LVE88" s="81"/>
      <c r="LVF88" s="82"/>
      <c r="LVI88" s="82"/>
      <c r="LVJ88" s="82"/>
      <c r="LVL88" s="82"/>
      <c r="LVO88" s="82"/>
      <c r="LVR88" s="82"/>
      <c r="LVS88" s="82"/>
      <c r="LVX88" s="82"/>
      <c r="LWA88" s="82"/>
      <c r="LWB88" s="82"/>
      <c r="LWC88" s="82"/>
      <c r="LWD88" s="82"/>
      <c r="LWE88" s="82"/>
      <c r="LWF88" s="82"/>
      <c r="LWG88" s="82"/>
      <c r="LWY88" s="82"/>
      <c r="LWZ88" s="82"/>
      <c r="LXA88" s="6"/>
      <c r="LXD88" s="7"/>
      <c r="LXE88" s="7"/>
      <c r="LXJ88" s="82"/>
      <c r="LXL88" s="7"/>
      <c r="LXM88" s="82"/>
      <c r="LXO88" s="7"/>
      <c r="LXP88" s="82"/>
      <c r="LXQ88" s="82"/>
      <c r="LXR88" s="83"/>
      <c r="LXT88" s="82"/>
      <c r="LXU88" s="80"/>
      <c r="LXV88" s="81"/>
      <c r="LXW88" s="82"/>
      <c r="LXZ88" s="82"/>
      <c r="LYA88" s="82"/>
      <c r="LYC88" s="82"/>
      <c r="LYF88" s="82"/>
      <c r="LYI88" s="82"/>
      <c r="LYJ88" s="82"/>
      <c r="LYO88" s="82"/>
      <c r="LYR88" s="82"/>
      <c r="LYS88" s="82"/>
      <c r="LYT88" s="82"/>
      <c r="LYU88" s="82"/>
      <c r="LYV88" s="82"/>
      <c r="LYW88" s="82"/>
      <c r="LYX88" s="82"/>
      <c r="LZP88" s="82"/>
      <c r="LZQ88" s="82"/>
      <c r="LZR88" s="6"/>
      <c r="LZU88" s="7"/>
      <c r="LZV88" s="7"/>
      <c r="MAA88" s="82"/>
      <c r="MAC88" s="7"/>
      <c r="MAD88" s="82"/>
      <c r="MAF88" s="7"/>
      <c r="MAG88" s="82"/>
      <c r="MAH88" s="82"/>
      <c r="MAI88" s="83"/>
      <c r="MAK88" s="82"/>
      <c r="MAL88" s="80"/>
      <c r="MAM88" s="81"/>
      <c r="MAN88" s="82"/>
      <c r="MAQ88" s="82"/>
      <c r="MAR88" s="82"/>
      <c r="MAT88" s="82"/>
      <c r="MAW88" s="82"/>
      <c r="MAZ88" s="82"/>
      <c r="MBA88" s="82"/>
      <c r="MBF88" s="82"/>
      <c r="MBI88" s="82"/>
      <c r="MBJ88" s="82"/>
      <c r="MBK88" s="82"/>
      <c r="MBL88" s="82"/>
      <c r="MBM88" s="82"/>
      <c r="MBN88" s="82"/>
      <c r="MBO88" s="82"/>
      <c r="MCG88" s="82"/>
      <c r="MCH88" s="82"/>
      <c r="MCI88" s="6"/>
      <c r="MCL88" s="7"/>
      <c r="MCM88" s="7"/>
      <c r="MCR88" s="82"/>
      <c r="MCT88" s="7"/>
      <c r="MCU88" s="82"/>
      <c r="MCW88" s="7"/>
      <c r="MCX88" s="82"/>
      <c r="MCY88" s="82"/>
      <c r="MCZ88" s="83"/>
      <c r="MDB88" s="82"/>
      <c r="MDC88" s="80"/>
      <c r="MDD88" s="81"/>
      <c r="MDE88" s="82"/>
      <c r="MDH88" s="82"/>
      <c r="MDI88" s="82"/>
      <c r="MDK88" s="82"/>
      <c r="MDN88" s="82"/>
      <c r="MDQ88" s="82"/>
      <c r="MDR88" s="82"/>
      <c r="MDW88" s="82"/>
      <c r="MDZ88" s="82"/>
      <c r="MEA88" s="82"/>
      <c r="MEB88" s="82"/>
      <c r="MEC88" s="82"/>
      <c r="MED88" s="82"/>
      <c r="MEE88" s="82"/>
      <c r="MEF88" s="82"/>
      <c r="MEX88" s="82"/>
      <c r="MEY88" s="82"/>
      <c r="MEZ88" s="6"/>
      <c r="MFC88" s="7"/>
      <c r="MFD88" s="7"/>
      <c r="MFI88" s="82"/>
      <c r="MFK88" s="7"/>
      <c r="MFL88" s="82"/>
      <c r="MFN88" s="7"/>
      <c r="MFO88" s="82"/>
      <c r="MFP88" s="82"/>
      <c r="MFQ88" s="83"/>
      <c r="MFS88" s="82"/>
      <c r="MFT88" s="80"/>
      <c r="MFU88" s="81"/>
      <c r="MFV88" s="82"/>
      <c r="MFY88" s="82"/>
      <c r="MFZ88" s="82"/>
      <c r="MGB88" s="82"/>
      <c r="MGE88" s="82"/>
      <c r="MGH88" s="82"/>
      <c r="MGI88" s="82"/>
      <c r="MGN88" s="82"/>
      <c r="MGQ88" s="82"/>
      <c r="MGR88" s="82"/>
      <c r="MGS88" s="82"/>
      <c r="MGT88" s="82"/>
      <c r="MGU88" s="82"/>
      <c r="MGV88" s="82"/>
      <c r="MGW88" s="82"/>
      <c r="MHO88" s="82"/>
      <c r="MHP88" s="82"/>
      <c r="MHQ88" s="6"/>
      <c r="MHT88" s="7"/>
      <c r="MHU88" s="7"/>
      <c r="MHZ88" s="82"/>
      <c r="MIB88" s="7"/>
      <c r="MIC88" s="82"/>
      <c r="MIE88" s="7"/>
      <c r="MIF88" s="82"/>
      <c r="MIG88" s="82"/>
      <c r="MIH88" s="83"/>
      <c r="MIJ88" s="82"/>
      <c r="MIK88" s="80"/>
      <c r="MIL88" s="81"/>
      <c r="MIM88" s="82"/>
      <c r="MIP88" s="82"/>
      <c r="MIQ88" s="82"/>
      <c r="MIS88" s="82"/>
      <c r="MIV88" s="82"/>
      <c r="MIY88" s="82"/>
      <c r="MIZ88" s="82"/>
      <c r="MJE88" s="82"/>
      <c r="MJH88" s="82"/>
      <c r="MJI88" s="82"/>
      <c r="MJJ88" s="82"/>
      <c r="MJK88" s="82"/>
      <c r="MJL88" s="82"/>
      <c r="MJM88" s="82"/>
      <c r="MJN88" s="82"/>
      <c r="MKF88" s="82"/>
      <c r="MKG88" s="82"/>
      <c r="MKH88" s="6"/>
      <c r="MKK88" s="7"/>
      <c r="MKL88" s="7"/>
      <c r="MKQ88" s="82"/>
      <c r="MKS88" s="7"/>
      <c r="MKT88" s="82"/>
      <c r="MKV88" s="7"/>
      <c r="MKW88" s="82"/>
      <c r="MKX88" s="82"/>
      <c r="MKY88" s="83"/>
      <c r="MLA88" s="82"/>
      <c r="MLB88" s="80"/>
      <c r="MLC88" s="81"/>
      <c r="MLD88" s="82"/>
      <c r="MLG88" s="82"/>
      <c r="MLH88" s="82"/>
      <c r="MLJ88" s="82"/>
      <c r="MLM88" s="82"/>
      <c r="MLP88" s="82"/>
      <c r="MLQ88" s="82"/>
      <c r="MLV88" s="82"/>
      <c r="MLY88" s="82"/>
      <c r="MLZ88" s="82"/>
      <c r="MMA88" s="82"/>
      <c r="MMB88" s="82"/>
      <c r="MMC88" s="82"/>
      <c r="MMD88" s="82"/>
      <c r="MME88" s="82"/>
      <c r="MMW88" s="82"/>
      <c r="MMX88" s="82"/>
      <c r="MMY88" s="6"/>
      <c r="MNB88" s="7"/>
      <c r="MNC88" s="7"/>
      <c r="MNH88" s="82"/>
      <c r="MNJ88" s="7"/>
      <c r="MNK88" s="82"/>
      <c r="MNM88" s="7"/>
      <c r="MNN88" s="82"/>
      <c r="MNO88" s="82"/>
      <c r="MNP88" s="83"/>
      <c r="MNR88" s="82"/>
      <c r="MNS88" s="80"/>
      <c r="MNT88" s="81"/>
      <c r="MNU88" s="82"/>
      <c r="MNX88" s="82"/>
      <c r="MNY88" s="82"/>
      <c r="MOA88" s="82"/>
      <c r="MOD88" s="82"/>
      <c r="MOG88" s="82"/>
      <c r="MOH88" s="82"/>
      <c r="MOM88" s="82"/>
      <c r="MOP88" s="82"/>
      <c r="MOQ88" s="82"/>
      <c r="MOR88" s="82"/>
      <c r="MOS88" s="82"/>
      <c r="MOT88" s="82"/>
      <c r="MOU88" s="82"/>
      <c r="MOV88" s="82"/>
      <c r="MPN88" s="82"/>
      <c r="MPO88" s="82"/>
      <c r="MPP88" s="6"/>
      <c r="MPS88" s="7"/>
      <c r="MPT88" s="7"/>
      <c r="MPY88" s="82"/>
      <c r="MQA88" s="7"/>
      <c r="MQB88" s="82"/>
      <c r="MQD88" s="7"/>
      <c r="MQE88" s="82"/>
      <c r="MQF88" s="82"/>
      <c r="MQG88" s="83"/>
      <c r="MQI88" s="82"/>
      <c r="MQJ88" s="80"/>
      <c r="MQK88" s="81"/>
      <c r="MQL88" s="82"/>
      <c r="MQO88" s="82"/>
      <c r="MQP88" s="82"/>
      <c r="MQR88" s="82"/>
      <c r="MQU88" s="82"/>
      <c r="MQX88" s="82"/>
      <c r="MQY88" s="82"/>
      <c r="MRD88" s="82"/>
      <c r="MRG88" s="82"/>
      <c r="MRH88" s="82"/>
      <c r="MRI88" s="82"/>
      <c r="MRJ88" s="82"/>
      <c r="MRK88" s="82"/>
      <c r="MRL88" s="82"/>
      <c r="MRM88" s="82"/>
      <c r="MSE88" s="82"/>
      <c r="MSF88" s="82"/>
      <c r="MSG88" s="6"/>
      <c r="MSJ88" s="7"/>
      <c r="MSK88" s="7"/>
      <c r="MSP88" s="82"/>
      <c r="MSR88" s="7"/>
      <c r="MSS88" s="82"/>
      <c r="MSU88" s="7"/>
      <c r="MSV88" s="82"/>
      <c r="MSW88" s="82"/>
      <c r="MSX88" s="83"/>
      <c r="MSZ88" s="82"/>
      <c r="MTA88" s="80"/>
      <c r="MTB88" s="81"/>
      <c r="MTC88" s="82"/>
      <c r="MTF88" s="82"/>
      <c r="MTG88" s="82"/>
      <c r="MTI88" s="82"/>
      <c r="MTL88" s="82"/>
      <c r="MTO88" s="82"/>
      <c r="MTP88" s="82"/>
      <c r="MTU88" s="82"/>
      <c r="MTX88" s="82"/>
      <c r="MTY88" s="82"/>
      <c r="MTZ88" s="82"/>
      <c r="MUA88" s="82"/>
      <c r="MUB88" s="82"/>
      <c r="MUC88" s="82"/>
      <c r="MUD88" s="82"/>
      <c r="MUV88" s="82"/>
      <c r="MUW88" s="82"/>
      <c r="MUX88" s="6"/>
      <c r="MVA88" s="7"/>
      <c r="MVB88" s="7"/>
      <c r="MVG88" s="82"/>
      <c r="MVI88" s="7"/>
      <c r="MVJ88" s="82"/>
      <c r="MVL88" s="7"/>
      <c r="MVM88" s="82"/>
      <c r="MVN88" s="82"/>
      <c r="MVO88" s="83"/>
      <c r="MVQ88" s="82"/>
      <c r="MVR88" s="80"/>
      <c r="MVS88" s="81"/>
      <c r="MVT88" s="82"/>
      <c r="MVW88" s="82"/>
      <c r="MVX88" s="82"/>
      <c r="MVZ88" s="82"/>
      <c r="MWC88" s="82"/>
      <c r="MWF88" s="82"/>
      <c r="MWG88" s="82"/>
      <c r="MWL88" s="82"/>
      <c r="MWO88" s="82"/>
      <c r="MWP88" s="82"/>
      <c r="MWQ88" s="82"/>
      <c r="MWR88" s="82"/>
      <c r="MWS88" s="82"/>
      <c r="MWT88" s="82"/>
      <c r="MWU88" s="82"/>
      <c r="MXM88" s="82"/>
      <c r="MXN88" s="82"/>
      <c r="MXO88" s="6"/>
      <c r="MXR88" s="7"/>
      <c r="MXS88" s="7"/>
      <c r="MXX88" s="82"/>
      <c r="MXZ88" s="7"/>
      <c r="MYA88" s="82"/>
      <c r="MYC88" s="7"/>
      <c r="MYD88" s="82"/>
      <c r="MYE88" s="82"/>
      <c r="MYF88" s="83"/>
      <c r="MYH88" s="82"/>
      <c r="MYI88" s="80"/>
      <c r="MYJ88" s="81"/>
      <c r="MYK88" s="82"/>
      <c r="MYN88" s="82"/>
      <c r="MYO88" s="82"/>
      <c r="MYQ88" s="82"/>
      <c r="MYT88" s="82"/>
      <c r="MYW88" s="82"/>
      <c r="MYX88" s="82"/>
      <c r="MZC88" s="82"/>
      <c r="MZF88" s="82"/>
      <c r="MZG88" s="82"/>
      <c r="MZH88" s="82"/>
      <c r="MZI88" s="82"/>
      <c r="MZJ88" s="82"/>
      <c r="MZK88" s="82"/>
      <c r="MZL88" s="82"/>
      <c r="NAD88" s="82"/>
      <c r="NAE88" s="82"/>
      <c r="NAF88" s="6"/>
      <c r="NAI88" s="7"/>
      <c r="NAJ88" s="7"/>
      <c r="NAO88" s="82"/>
      <c r="NAQ88" s="7"/>
      <c r="NAR88" s="82"/>
      <c r="NAT88" s="7"/>
      <c r="NAU88" s="82"/>
      <c r="NAV88" s="82"/>
      <c r="NAW88" s="83"/>
      <c r="NAY88" s="82"/>
      <c r="NAZ88" s="80"/>
      <c r="NBA88" s="81"/>
      <c r="NBB88" s="82"/>
      <c r="NBE88" s="82"/>
      <c r="NBF88" s="82"/>
      <c r="NBH88" s="82"/>
      <c r="NBK88" s="82"/>
      <c r="NBN88" s="82"/>
      <c r="NBO88" s="82"/>
      <c r="NBT88" s="82"/>
      <c r="NBW88" s="82"/>
      <c r="NBX88" s="82"/>
      <c r="NBY88" s="82"/>
      <c r="NBZ88" s="82"/>
      <c r="NCA88" s="82"/>
      <c r="NCB88" s="82"/>
      <c r="NCC88" s="82"/>
      <c r="NCU88" s="82"/>
      <c r="NCV88" s="82"/>
      <c r="NCW88" s="6"/>
      <c r="NCZ88" s="7"/>
      <c r="NDA88" s="7"/>
      <c r="NDF88" s="82"/>
      <c r="NDH88" s="7"/>
      <c r="NDI88" s="82"/>
      <c r="NDK88" s="7"/>
      <c r="NDL88" s="82"/>
      <c r="NDM88" s="82"/>
      <c r="NDN88" s="83"/>
      <c r="NDP88" s="82"/>
      <c r="NDQ88" s="80"/>
      <c r="NDR88" s="81"/>
      <c r="NDS88" s="82"/>
      <c r="NDV88" s="82"/>
      <c r="NDW88" s="82"/>
      <c r="NDY88" s="82"/>
      <c r="NEB88" s="82"/>
      <c r="NEE88" s="82"/>
      <c r="NEF88" s="82"/>
      <c r="NEK88" s="82"/>
      <c r="NEN88" s="82"/>
      <c r="NEO88" s="82"/>
      <c r="NEP88" s="82"/>
      <c r="NEQ88" s="82"/>
      <c r="NER88" s="82"/>
      <c r="NES88" s="82"/>
      <c r="NET88" s="82"/>
      <c r="NFL88" s="82"/>
      <c r="NFM88" s="82"/>
      <c r="NFN88" s="6"/>
      <c r="NFQ88" s="7"/>
      <c r="NFR88" s="7"/>
      <c r="NFW88" s="82"/>
      <c r="NFY88" s="7"/>
      <c r="NFZ88" s="82"/>
      <c r="NGB88" s="7"/>
      <c r="NGC88" s="82"/>
      <c r="NGD88" s="82"/>
      <c r="NGE88" s="83"/>
      <c r="NGG88" s="82"/>
      <c r="NGH88" s="80"/>
      <c r="NGI88" s="81"/>
      <c r="NGJ88" s="82"/>
      <c r="NGM88" s="82"/>
      <c r="NGN88" s="82"/>
      <c r="NGP88" s="82"/>
      <c r="NGS88" s="82"/>
      <c r="NGV88" s="82"/>
      <c r="NGW88" s="82"/>
      <c r="NHB88" s="82"/>
      <c r="NHE88" s="82"/>
      <c r="NHF88" s="82"/>
      <c r="NHG88" s="82"/>
      <c r="NHH88" s="82"/>
      <c r="NHI88" s="82"/>
      <c r="NHJ88" s="82"/>
      <c r="NHK88" s="82"/>
      <c r="NIC88" s="82"/>
      <c r="NID88" s="82"/>
      <c r="NIE88" s="6"/>
      <c r="NIH88" s="7"/>
      <c r="NII88" s="7"/>
      <c r="NIN88" s="82"/>
      <c r="NIP88" s="7"/>
      <c r="NIQ88" s="82"/>
      <c r="NIS88" s="7"/>
      <c r="NIT88" s="82"/>
      <c r="NIU88" s="82"/>
      <c r="NIV88" s="83"/>
      <c r="NIX88" s="82"/>
      <c r="NIY88" s="80"/>
      <c r="NIZ88" s="81"/>
      <c r="NJA88" s="82"/>
      <c r="NJD88" s="82"/>
      <c r="NJE88" s="82"/>
      <c r="NJG88" s="82"/>
      <c r="NJJ88" s="82"/>
      <c r="NJM88" s="82"/>
      <c r="NJN88" s="82"/>
      <c r="NJS88" s="82"/>
      <c r="NJV88" s="82"/>
      <c r="NJW88" s="82"/>
      <c r="NJX88" s="82"/>
      <c r="NJY88" s="82"/>
      <c r="NJZ88" s="82"/>
      <c r="NKA88" s="82"/>
      <c r="NKB88" s="82"/>
      <c r="NKT88" s="82"/>
      <c r="NKU88" s="82"/>
      <c r="NKV88" s="6"/>
      <c r="NKY88" s="7"/>
      <c r="NKZ88" s="7"/>
      <c r="NLE88" s="82"/>
      <c r="NLG88" s="7"/>
      <c r="NLH88" s="82"/>
      <c r="NLJ88" s="7"/>
      <c r="NLK88" s="82"/>
      <c r="NLL88" s="82"/>
      <c r="NLM88" s="83"/>
      <c r="NLO88" s="82"/>
      <c r="NLP88" s="80"/>
      <c r="NLQ88" s="81"/>
      <c r="NLR88" s="82"/>
      <c r="NLU88" s="82"/>
      <c r="NLV88" s="82"/>
      <c r="NLX88" s="82"/>
      <c r="NMA88" s="82"/>
      <c r="NMD88" s="82"/>
      <c r="NME88" s="82"/>
      <c r="NMJ88" s="82"/>
      <c r="NMM88" s="82"/>
      <c r="NMN88" s="82"/>
      <c r="NMO88" s="82"/>
      <c r="NMP88" s="82"/>
      <c r="NMQ88" s="82"/>
      <c r="NMR88" s="82"/>
      <c r="NMS88" s="82"/>
      <c r="NNK88" s="82"/>
      <c r="NNL88" s="82"/>
      <c r="NNM88" s="6"/>
      <c r="NNP88" s="7"/>
      <c r="NNQ88" s="7"/>
      <c r="NNV88" s="82"/>
      <c r="NNX88" s="7"/>
      <c r="NNY88" s="82"/>
      <c r="NOA88" s="7"/>
      <c r="NOB88" s="82"/>
      <c r="NOC88" s="82"/>
      <c r="NOD88" s="83"/>
      <c r="NOF88" s="82"/>
      <c r="NOG88" s="80"/>
      <c r="NOH88" s="81"/>
      <c r="NOI88" s="82"/>
      <c r="NOL88" s="82"/>
      <c r="NOM88" s="82"/>
      <c r="NOO88" s="82"/>
      <c r="NOR88" s="82"/>
      <c r="NOU88" s="82"/>
      <c r="NOV88" s="82"/>
      <c r="NPA88" s="82"/>
      <c r="NPD88" s="82"/>
      <c r="NPE88" s="82"/>
      <c r="NPF88" s="82"/>
      <c r="NPG88" s="82"/>
      <c r="NPH88" s="82"/>
      <c r="NPI88" s="82"/>
      <c r="NPJ88" s="82"/>
      <c r="NQB88" s="82"/>
      <c r="NQC88" s="82"/>
      <c r="NQD88" s="6"/>
      <c r="NQG88" s="7"/>
      <c r="NQH88" s="7"/>
      <c r="NQM88" s="82"/>
      <c r="NQO88" s="7"/>
      <c r="NQP88" s="82"/>
      <c r="NQR88" s="7"/>
      <c r="NQS88" s="82"/>
      <c r="NQT88" s="82"/>
      <c r="NQU88" s="83"/>
      <c r="NQW88" s="82"/>
      <c r="NQX88" s="80"/>
      <c r="NQY88" s="81"/>
      <c r="NQZ88" s="82"/>
      <c r="NRC88" s="82"/>
      <c r="NRD88" s="82"/>
      <c r="NRF88" s="82"/>
      <c r="NRI88" s="82"/>
      <c r="NRL88" s="82"/>
      <c r="NRM88" s="82"/>
      <c r="NRR88" s="82"/>
      <c r="NRU88" s="82"/>
      <c r="NRV88" s="82"/>
      <c r="NRW88" s="82"/>
      <c r="NRX88" s="82"/>
      <c r="NRY88" s="82"/>
      <c r="NRZ88" s="82"/>
      <c r="NSA88" s="82"/>
      <c r="NSS88" s="82"/>
      <c r="NST88" s="82"/>
      <c r="NSU88" s="6"/>
      <c r="NSX88" s="7"/>
      <c r="NSY88" s="7"/>
      <c r="NTD88" s="82"/>
      <c r="NTF88" s="7"/>
      <c r="NTG88" s="82"/>
      <c r="NTI88" s="7"/>
      <c r="NTJ88" s="82"/>
      <c r="NTK88" s="82"/>
      <c r="NTL88" s="83"/>
      <c r="NTN88" s="82"/>
      <c r="NTO88" s="80"/>
      <c r="NTP88" s="81"/>
      <c r="NTQ88" s="82"/>
      <c r="NTT88" s="82"/>
      <c r="NTU88" s="82"/>
      <c r="NTW88" s="82"/>
      <c r="NTZ88" s="82"/>
      <c r="NUC88" s="82"/>
      <c r="NUD88" s="82"/>
      <c r="NUI88" s="82"/>
      <c r="NUL88" s="82"/>
      <c r="NUM88" s="82"/>
      <c r="NUN88" s="82"/>
      <c r="NUO88" s="82"/>
      <c r="NUP88" s="82"/>
      <c r="NUQ88" s="82"/>
      <c r="NUR88" s="82"/>
      <c r="NVJ88" s="82"/>
      <c r="NVK88" s="82"/>
      <c r="NVL88" s="6"/>
      <c r="NVO88" s="7"/>
      <c r="NVP88" s="7"/>
      <c r="NVU88" s="82"/>
      <c r="NVW88" s="7"/>
      <c r="NVX88" s="82"/>
      <c r="NVZ88" s="7"/>
      <c r="NWA88" s="82"/>
      <c r="NWB88" s="82"/>
      <c r="NWC88" s="83"/>
      <c r="NWE88" s="82"/>
      <c r="NWF88" s="80"/>
      <c r="NWG88" s="81"/>
      <c r="NWH88" s="82"/>
      <c r="NWK88" s="82"/>
      <c r="NWL88" s="82"/>
      <c r="NWN88" s="82"/>
      <c r="NWQ88" s="82"/>
      <c r="NWT88" s="82"/>
      <c r="NWU88" s="82"/>
      <c r="NWZ88" s="82"/>
      <c r="NXC88" s="82"/>
      <c r="NXD88" s="82"/>
      <c r="NXE88" s="82"/>
      <c r="NXF88" s="82"/>
      <c r="NXG88" s="82"/>
      <c r="NXH88" s="82"/>
      <c r="NXI88" s="82"/>
      <c r="NYA88" s="82"/>
      <c r="NYB88" s="82"/>
      <c r="NYC88" s="6"/>
      <c r="NYF88" s="7"/>
      <c r="NYG88" s="7"/>
      <c r="NYL88" s="82"/>
      <c r="NYN88" s="7"/>
      <c r="NYO88" s="82"/>
      <c r="NYQ88" s="7"/>
      <c r="NYR88" s="82"/>
      <c r="NYS88" s="82"/>
      <c r="NYT88" s="83"/>
      <c r="NYV88" s="82"/>
      <c r="NYW88" s="80"/>
      <c r="NYX88" s="81"/>
      <c r="NYY88" s="82"/>
      <c r="NZB88" s="82"/>
      <c r="NZC88" s="82"/>
      <c r="NZE88" s="82"/>
      <c r="NZH88" s="82"/>
      <c r="NZK88" s="82"/>
      <c r="NZL88" s="82"/>
      <c r="NZQ88" s="82"/>
      <c r="NZT88" s="82"/>
      <c r="NZU88" s="82"/>
      <c r="NZV88" s="82"/>
      <c r="NZW88" s="82"/>
      <c r="NZX88" s="82"/>
      <c r="NZY88" s="82"/>
      <c r="NZZ88" s="82"/>
      <c r="OAR88" s="82"/>
      <c r="OAS88" s="82"/>
      <c r="OAT88" s="6"/>
      <c r="OAW88" s="7"/>
      <c r="OAX88" s="7"/>
      <c r="OBC88" s="82"/>
      <c r="OBE88" s="7"/>
      <c r="OBF88" s="82"/>
      <c r="OBH88" s="7"/>
      <c r="OBI88" s="82"/>
      <c r="OBJ88" s="82"/>
      <c r="OBK88" s="83"/>
      <c r="OBM88" s="82"/>
      <c r="OBN88" s="80"/>
      <c r="OBO88" s="81"/>
      <c r="OBP88" s="82"/>
      <c r="OBS88" s="82"/>
      <c r="OBT88" s="82"/>
      <c r="OBV88" s="82"/>
      <c r="OBY88" s="82"/>
      <c r="OCB88" s="82"/>
      <c r="OCC88" s="82"/>
      <c r="OCH88" s="82"/>
      <c r="OCK88" s="82"/>
      <c r="OCL88" s="82"/>
      <c r="OCM88" s="82"/>
      <c r="OCN88" s="82"/>
      <c r="OCO88" s="82"/>
      <c r="OCP88" s="82"/>
      <c r="OCQ88" s="82"/>
      <c r="ODI88" s="82"/>
      <c r="ODJ88" s="82"/>
      <c r="ODK88" s="6"/>
      <c r="ODN88" s="7"/>
      <c r="ODO88" s="7"/>
      <c r="ODT88" s="82"/>
      <c r="ODV88" s="7"/>
      <c r="ODW88" s="82"/>
      <c r="ODY88" s="7"/>
      <c r="ODZ88" s="82"/>
      <c r="OEA88" s="82"/>
      <c r="OEB88" s="83"/>
      <c r="OED88" s="82"/>
      <c r="OEE88" s="80"/>
      <c r="OEF88" s="81"/>
      <c r="OEG88" s="82"/>
      <c r="OEJ88" s="82"/>
      <c r="OEK88" s="82"/>
      <c r="OEM88" s="82"/>
      <c r="OEP88" s="82"/>
      <c r="OES88" s="82"/>
      <c r="OET88" s="82"/>
      <c r="OEY88" s="82"/>
      <c r="OFB88" s="82"/>
      <c r="OFC88" s="82"/>
      <c r="OFD88" s="82"/>
      <c r="OFE88" s="82"/>
      <c r="OFF88" s="82"/>
      <c r="OFG88" s="82"/>
      <c r="OFH88" s="82"/>
      <c r="OFZ88" s="82"/>
      <c r="OGA88" s="82"/>
      <c r="OGB88" s="6"/>
      <c r="OGE88" s="7"/>
      <c r="OGF88" s="7"/>
      <c r="OGK88" s="82"/>
      <c r="OGM88" s="7"/>
      <c r="OGN88" s="82"/>
      <c r="OGP88" s="7"/>
      <c r="OGQ88" s="82"/>
      <c r="OGR88" s="82"/>
      <c r="OGS88" s="83"/>
      <c r="OGU88" s="82"/>
      <c r="OGV88" s="80"/>
      <c r="OGW88" s="81"/>
      <c r="OGX88" s="82"/>
      <c r="OHA88" s="82"/>
      <c r="OHB88" s="82"/>
      <c r="OHD88" s="82"/>
      <c r="OHG88" s="82"/>
      <c r="OHJ88" s="82"/>
      <c r="OHK88" s="82"/>
      <c r="OHP88" s="82"/>
      <c r="OHS88" s="82"/>
      <c r="OHT88" s="82"/>
      <c r="OHU88" s="82"/>
      <c r="OHV88" s="82"/>
      <c r="OHW88" s="82"/>
      <c r="OHX88" s="82"/>
      <c r="OHY88" s="82"/>
      <c r="OIQ88" s="82"/>
      <c r="OIR88" s="82"/>
      <c r="OIS88" s="6"/>
      <c r="OIV88" s="7"/>
      <c r="OIW88" s="7"/>
      <c r="OJB88" s="82"/>
      <c r="OJD88" s="7"/>
      <c r="OJE88" s="82"/>
      <c r="OJG88" s="7"/>
      <c r="OJH88" s="82"/>
      <c r="OJI88" s="82"/>
      <c r="OJJ88" s="83"/>
      <c r="OJL88" s="82"/>
      <c r="OJM88" s="80"/>
      <c r="OJN88" s="81"/>
      <c r="OJO88" s="82"/>
      <c r="OJR88" s="82"/>
      <c r="OJS88" s="82"/>
      <c r="OJU88" s="82"/>
      <c r="OJX88" s="82"/>
      <c r="OKA88" s="82"/>
      <c r="OKB88" s="82"/>
      <c r="OKG88" s="82"/>
      <c r="OKJ88" s="82"/>
      <c r="OKK88" s="82"/>
      <c r="OKL88" s="82"/>
      <c r="OKM88" s="82"/>
      <c r="OKN88" s="82"/>
      <c r="OKO88" s="82"/>
      <c r="OKP88" s="82"/>
      <c r="OLH88" s="82"/>
      <c r="OLI88" s="82"/>
      <c r="OLJ88" s="6"/>
      <c r="OLM88" s="7"/>
      <c r="OLN88" s="7"/>
      <c r="OLS88" s="82"/>
      <c r="OLU88" s="7"/>
      <c r="OLV88" s="82"/>
      <c r="OLX88" s="7"/>
      <c r="OLY88" s="82"/>
      <c r="OLZ88" s="82"/>
      <c r="OMA88" s="83"/>
      <c r="OMC88" s="82"/>
      <c r="OMD88" s="80"/>
      <c r="OME88" s="81"/>
      <c r="OMF88" s="82"/>
      <c r="OMI88" s="82"/>
      <c r="OMJ88" s="82"/>
      <c r="OML88" s="82"/>
      <c r="OMO88" s="82"/>
      <c r="OMR88" s="82"/>
      <c r="OMS88" s="82"/>
      <c r="OMX88" s="82"/>
      <c r="ONA88" s="82"/>
      <c r="ONB88" s="82"/>
      <c r="ONC88" s="82"/>
      <c r="OND88" s="82"/>
      <c r="ONE88" s="82"/>
      <c r="ONF88" s="82"/>
      <c r="ONG88" s="82"/>
      <c r="ONY88" s="82"/>
      <c r="ONZ88" s="82"/>
      <c r="OOA88" s="6"/>
      <c r="OOD88" s="7"/>
      <c r="OOE88" s="7"/>
      <c r="OOJ88" s="82"/>
      <c r="OOL88" s="7"/>
      <c r="OOM88" s="82"/>
      <c r="OOO88" s="7"/>
      <c r="OOP88" s="82"/>
      <c r="OOQ88" s="82"/>
      <c r="OOR88" s="83"/>
      <c r="OOT88" s="82"/>
      <c r="OOU88" s="80"/>
      <c r="OOV88" s="81"/>
      <c r="OOW88" s="82"/>
      <c r="OOZ88" s="82"/>
      <c r="OPA88" s="82"/>
      <c r="OPC88" s="82"/>
      <c r="OPF88" s="82"/>
      <c r="OPI88" s="82"/>
      <c r="OPJ88" s="82"/>
      <c r="OPO88" s="82"/>
      <c r="OPR88" s="82"/>
      <c r="OPS88" s="82"/>
      <c r="OPT88" s="82"/>
      <c r="OPU88" s="82"/>
      <c r="OPV88" s="82"/>
      <c r="OPW88" s="82"/>
      <c r="OPX88" s="82"/>
      <c r="OQP88" s="82"/>
      <c r="OQQ88" s="82"/>
      <c r="OQR88" s="6"/>
      <c r="OQU88" s="7"/>
      <c r="OQV88" s="7"/>
      <c r="ORA88" s="82"/>
      <c r="ORC88" s="7"/>
      <c r="ORD88" s="82"/>
      <c r="ORF88" s="7"/>
      <c r="ORG88" s="82"/>
      <c r="ORH88" s="82"/>
      <c r="ORI88" s="83"/>
      <c r="ORK88" s="82"/>
      <c r="ORL88" s="80"/>
      <c r="ORM88" s="81"/>
      <c r="ORN88" s="82"/>
      <c r="ORQ88" s="82"/>
      <c r="ORR88" s="82"/>
      <c r="ORT88" s="82"/>
      <c r="ORW88" s="82"/>
      <c r="ORZ88" s="82"/>
      <c r="OSA88" s="82"/>
      <c r="OSF88" s="82"/>
      <c r="OSI88" s="82"/>
      <c r="OSJ88" s="82"/>
      <c r="OSK88" s="82"/>
      <c r="OSL88" s="82"/>
      <c r="OSM88" s="82"/>
      <c r="OSN88" s="82"/>
      <c r="OSO88" s="82"/>
      <c r="OTG88" s="82"/>
      <c r="OTH88" s="82"/>
      <c r="OTI88" s="6"/>
      <c r="OTL88" s="7"/>
      <c r="OTM88" s="7"/>
      <c r="OTR88" s="82"/>
      <c r="OTT88" s="7"/>
      <c r="OTU88" s="82"/>
      <c r="OTW88" s="7"/>
      <c r="OTX88" s="82"/>
      <c r="OTY88" s="82"/>
      <c r="OTZ88" s="83"/>
      <c r="OUB88" s="82"/>
      <c r="OUC88" s="80"/>
      <c r="OUD88" s="81"/>
      <c r="OUE88" s="82"/>
      <c r="OUH88" s="82"/>
      <c r="OUI88" s="82"/>
      <c r="OUK88" s="82"/>
      <c r="OUN88" s="82"/>
      <c r="OUQ88" s="82"/>
      <c r="OUR88" s="82"/>
      <c r="OUW88" s="82"/>
      <c r="OUZ88" s="82"/>
      <c r="OVA88" s="82"/>
      <c r="OVB88" s="82"/>
      <c r="OVC88" s="82"/>
      <c r="OVD88" s="82"/>
      <c r="OVE88" s="82"/>
      <c r="OVF88" s="82"/>
      <c r="OVX88" s="82"/>
      <c r="OVY88" s="82"/>
      <c r="OVZ88" s="6"/>
      <c r="OWC88" s="7"/>
      <c r="OWD88" s="7"/>
      <c r="OWI88" s="82"/>
      <c r="OWK88" s="7"/>
      <c r="OWL88" s="82"/>
      <c r="OWN88" s="7"/>
      <c r="OWO88" s="82"/>
      <c r="OWP88" s="82"/>
      <c r="OWQ88" s="83"/>
      <c r="OWS88" s="82"/>
      <c r="OWT88" s="80"/>
      <c r="OWU88" s="81"/>
      <c r="OWV88" s="82"/>
      <c r="OWY88" s="82"/>
      <c r="OWZ88" s="82"/>
      <c r="OXB88" s="82"/>
      <c r="OXE88" s="82"/>
      <c r="OXH88" s="82"/>
      <c r="OXI88" s="82"/>
      <c r="OXN88" s="82"/>
      <c r="OXQ88" s="82"/>
      <c r="OXR88" s="82"/>
      <c r="OXS88" s="82"/>
      <c r="OXT88" s="82"/>
      <c r="OXU88" s="82"/>
      <c r="OXV88" s="82"/>
      <c r="OXW88" s="82"/>
      <c r="OYO88" s="82"/>
      <c r="OYP88" s="82"/>
      <c r="OYQ88" s="6"/>
      <c r="OYT88" s="7"/>
      <c r="OYU88" s="7"/>
      <c r="OYZ88" s="82"/>
      <c r="OZB88" s="7"/>
      <c r="OZC88" s="82"/>
      <c r="OZE88" s="7"/>
      <c r="OZF88" s="82"/>
      <c r="OZG88" s="82"/>
      <c r="OZH88" s="83"/>
      <c r="OZJ88" s="82"/>
      <c r="OZK88" s="80"/>
      <c r="OZL88" s="81"/>
      <c r="OZM88" s="82"/>
      <c r="OZP88" s="82"/>
      <c r="OZQ88" s="82"/>
      <c r="OZS88" s="82"/>
      <c r="OZV88" s="82"/>
      <c r="OZY88" s="82"/>
      <c r="OZZ88" s="82"/>
      <c r="PAE88" s="82"/>
      <c r="PAH88" s="82"/>
      <c r="PAI88" s="82"/>
      <c r="PAJ88" s="82"/>
      <c r="PAK88" s="82"/>
      <c r="PAL88" s="82"/>
      <c r="PAM88" s="82"/>
      <c r="PAN88" s="82"/>
      <c r="PBF88" s="82"/>
      <c r="PBG88" s="82"/>
      <c r="PBH88" s="6"/>
      <c r="PBK88" s="7"/>
      <c r="PBL88" s="7"/>
      <c r="PBQ88" s="82"/>
      <c r="PBS88" s="7"/>
      <c r="PBT88" s="82"/>
      <c r="PBV88" s="7"/>
      <c r="PBW88" s="82"/>
      <c r="PBX88" s="82"/>
      <c r="PBY88" s="83"/>
      <c r="PCA88" s="82"/>
      <c r="PCB88" s="80"/>
      <c r="PCC88" s="81"/>
      <c r="PCD88" s="82"/>
      <c r="PCG88" s="82"/>
      <c r="PCH88" s="82"/>
      <c r="PCJ88" s="82"/>
      <c r="PCM88" s="82"/>
      <c r="PCP88" s="82"/>
      <c r="PCQ88" s="82"/>
      <c r="PCV88" s="82"/>
      <c r="PCY88" s="82"/>
      <c r="PCZ88" s="82"/>
      <c r="PDA88" s="82"/>
      <c r="PDB88" s="82"/>
      <c r="PDC88" s="82"/>
      <c r="PDD88" s="82"/>
      <c r="PDE88" s="82"/>
      <c r="PDW88" s="82"/>
      <c r="PDX88" s="82"/>
      <c r="PDY88" s="6"/>
      <c r="PEB88" s="7"/>
      <c r="PEC88" s="7"/>
      <c r="PEH88" s="82"/>
      <c r="PEJ88" s="7"/>
      <c r="PEK88" s="82"/>
      <c r="PEM88" s="7"/>
      <c r="PEN88" s="82"/>
      <c r="PEO88" s="82"/>
      <c r="PEP88" s="83"/>
      <c r="PER88" s="82"/>
      <c r="PES88" s="80"/>
      <c r="PET88" s="81"/>
      <c r="PEU88" s="82"/>
      <c r="PEX88" s="82"/>
      <c r="PEY88" s="82"/>
      <c r="PFA88" s="82"/>
      <c r="PFD88" s="82"/>
      <c r="PFG88" s="82"/>
      <c r="PFH88" s="82"/>
      <c r="PFM88" s="82"/>
      <c r="PFP88" s="82"/>
      <c r="PFQ88" s="82"/>
      <c r="PFR88" s="82"/>
      <c r="PFS88" s="82"/>
      <c r="PFT88" s="82"/>
      <c r="PFU88" s="82"/>
      <c r="PFV88" s="82"/>
      <c r="PGN88" s="82"/>
      <c r="PGO88" s="82"/>
      <c r="PGP88" s="6"/>
      <c r="PGS88" s="7"/>
      <c r="PGT88" s="7"/>
      <c r="PGY88" s="82"/>
      <c r="PHA88" s="7"/>
      <c r="PHB88" s="82"/>
      <c r="PHD88" s="7"/>
      <c r="PHE88" s="82"/>
      <c r="PHF88" s="82"/>
      <c r="PHG88" s="83"/>
      <c r="PHI88" s="82"/>
      <c r="PHJ88" s="80"/>
      <c r="PHK88" s="81"/>
      <c r="PHL88" s="82"/>
      <c r="PHO88" s="82"/>
      <c r="PHP88" s="82"/>
      <c r="PHR88" s="82"/>
      <c r="PHU88" s="82"/>
      <c r="PHX88" s="82"/>
      <c r="PHY88" s="82"/>
      <c r="PID88" s="82"/>
      <c r="PIG88" s="82"/>
      <c r="PIH88" s="82"/>
      <c r="PII88" s="82"/>
      <c r="PIJ88" s="82"/>
      <c r="PIK88" s="82"/>
      <c r="PIL88" s="82"/>
      <c r="PIM88" s="82"/>
      <c r="PJE88" s="82"/>
      <c r="PJF88" s="82"/>
      <c r="PJG88" s="6"/>
      <c r="PJJ88" s="7"/>
      <c r="PJK88" s="7"/>
      <c r="PJP88" s="82"/>
      <c r="PJR88" s="7"/>
      <c r="PJS88" s="82"/>
      <c r="PJU88" s="7"/>
      <c r="PJV88" s="82"/>
      <c r="PJW88" s="82"/>
      <c r="PJX88" s="83"/>
      <c r="PJZ88" s="82"/>
      <c r="PKA88" s="80"/>
      <c r="PKB88" s="81"/>
      <c r="PKC88" s="82"/>
      <c r="PKF88" s="82"/>
      <c r="PKG88" s="82"/>
      <c r="PKI88" s="82"/>
      <c r="PKL88" s="82"/>
      <c r="PKO88" s="82"/>
      <c r="PKP88" s="82"/>
      <c r="PKU88" s="82"/>
      <c r="PKX88" s="82"/>
      <c r="PKY88" s="82"/>
      <c r="PKZ88" s="82"/>
      <c r="PLA88" s="82"/>
      <c r="PLB88" s="82"/>
      <c r="PLC88" s="82"/>
      <c r="PLD88" s="82"/>
      <c r="PLV88" s="82"/>
      <c r="PLW88" s="82"/>
      <c r="PLX88" s="6"/>
      <c r="PMA88" s="7"/>
      <c r="PMB88" s="7"/>
      <c r="PMG88" s="82"/>
      <c r="PMI88" s="7"/>
      <c r="PMJ88" s="82"/>
      <c r="PML88" s="7"/>
      <c r="PMM88" s="82"/>
      <c r="PMN88" s="82"/>
      <c r="PMO88" s="83"/>
      <c r="PMQ88" s="82"/>
      <c r="PMR88" s="80"/>
      <c r="PMS88" s="81"/>
      <c r="PMT88" s="82"/>
      <c r="PMW88" s="82"/>
      <c r="PMX88" s="82"/>
      <c r="PMZ88" s="82"/>
      <c r="PNC88" s="82"/>
      <c r="PNF88" s="82"/>
      <c r="PNG88" s="82"/>
      <c r="PNL88" s="82"/>
      <c r="PNO88" s="82"/>
      <c r="PNP88" s="82"/>
      <c r="PNQ88" s="82"/>
      <c r="PNR88" s="82"/>
      <c r="PNS88" s="82"/>
      <c r="PNT88" s="82"/>
      <c r="PNU88" s="82"/>
      <c r="POM88" s="82"/>
      <c r="PON88" s="82"/>
      <c r="POO88" s="6"/>
      <c r="POR88" s="7"/>
      <c r="POS88" s="7"/>
      <c r="POX88" s="82"/>
      <c r="POZ88" s="7"/>
      <c r="PPA88" s="82"/>
      <c r="PPC88" s="7"/>
      <c r="PPD88" s="82"/>
      <c r="PPE88" s="82"/>
      <c r="PPF88" s="83"/>
      <c r="PPH88" s="82"/>
      <c r="PPI88" s="80"/>
      <c r="PPJ88" s="81"/>
      <c r="PPK88" s="82"/>
      <c r="PPN88" s="82"/>
      <c r="PPO88" s="82"/>
      <c r="PPQ88" s="82"/>
      <c r="PPT88" s="82"/>
      <c r="PPW88" s="82"/>
      <c r="PPX88" s="82"/>
      <c r="PQC88" s="82"/>
      <c r="PQF88" s="82"/>
      <c r="PQG88" s="82"/>
      <c r="PQH88" s="82"/>
      <c r="PQI88" s="82"/>
      <c r="PQJ88" s="82"/>
      <c r="PQK88" s="82"/>
      <c r="PQL88" s="82"/>
      <c r="PRD88" s="82"/>
      <c r="PRE88" s="82"/>
      <c r="PRF88" s="6"/>
      <c r="PRI88" s="7"/>
      <c r="PRJ88" s="7"/>
      <c r="PRO88" s="82"/>
      <c r="PRQ88" s="7"/>
      <c r="PRR88" s="82"/>
      <c r="PRT88" s="7"/>
      <c r="PRU88" s="82"/>
      <c r="PRV88" s="82"/>
      <c r="PRW88" s="83"/>
      <c r="PRY88" s="82"/>
      <c r="PRZ88" s="80"/>
      <c r="PSA88" s="81"/>
      <c r="PSB88" s="82"/>
      <c r="PSE88" s="82"/>
      <c r="PSF88" s="82"/>
      <c r="PSH88" s="82"/>
      <c r="PSK88" s="82"/>
      <c r="PSN88" s="82"/>
      <c r="PSO88" s="82"/>
      <c r="PST88" s="82"/>
      <c r="PSW88" s="82"/>
      <c r="PSX88" s="82"/>
      <c r="PSY88" s="82"/>
      <c r="PSZ88" s="82"/>
      <c r="PTA88" s="82"/>
      <c r="PTB88" s="82"/>
      <c r="PTC88" s="82"/>
      <c r="PTU88" s="82"/>
      <c r="PTV88" s="82"/>
      <c r="PTW88" s="6"/>
      <c r="PTZ88" s="7"/>
      <c r="PUA88" s="7"/>
      <c r="PUF88" s="82"/>
      <c r="PUH88" s="7"/>
      <c r="PUI88" s="82"/>
      <c r="PUK88" s="7"/>
      <c r="PUL88" s="82"/>
      <c r="PUM88" s="82"/>
      <c r="PUN88" s="83"/>
      <c r="PUP88" s="82"/>
      <c r="PUQ88" s="80"/>
      <c r="PUR88" s="81"/>
      <c r="PUS88" s="82"/>
      <c r="PUV88" s="82"/>
      <c r="PUW88" s="82"/>
      <c r="PUY88" s="82"/>
      <c r="PVB88" s="82"/>
      <c r="PVE88" s="82"/>
      <c r="PVF88" s="82"/>
      <c r="PVK88" s="82"/>
      <c r="PVN88" s="82"/>
      <c r="PVO88" s="82"/>
      <c r="PVP88" s="82"/>
      <c r="PVQ88" s="82"/>
      <c r="PVR88" s="82"/>
      <c r="PVS88" s="82"/>
      <c r="PVT88" s="82"/>
      <c r="PWL88" s="82"/>
      <c r="PWM88" s="82"/>
      <c r="PWN88" s="6"/>
      <c r="PWQ88" s="7"/>
      <c r="PWR88" s="7"/>
      <c r="PWW88" s="82"/>
      <c r="PWY88" s="7"/>
      <c r="PWZ88" s="82"/>
      <c r="PXB88" s="7"/>
      <c r="PXC88" s="82"/>
      <c r="PXD88" s="82"/>
      <c r="PXE88" s="83"/>
      <c r="PXG88" s="82"/>
      <c r="PXH88" s="80"/>
      <c r="PXI88" s="81"/>
      <c r="PXJ88" s="82"/>
      <c r="PXM88" s="82"/>
      <c r="PXN88" s="82"/>
      <c r="PXP88" s="82"/>
      <c r="PXS88" s="82"/>
      <c r="PXV88" s="82"/>
      <c r="PXW88" s="82"/>
      <c r="PYB88" s="82"/>
      <c r="PYE88" s="82"/>
      <c r="PYF88" s="82"/>
      <c r="PYG88" s="82"/>
      <c r="PYH88" s="82"/>
      <c r="PYI88" s="82"/>
      <c r="PYJ88" s="82"/>
      <c r="PYK88" s="82"/>
      <c r="PZC88" s="82"/>
      <c r="PZD88" s="82"/>
      <c r="PZE88" s="6"/>
      <c r="PZH88" s="7"/>
      <c r="PZI88" s="7"/>
      <c r="PZN88" s="82"/>
      <c r="PZP88" s="7"/>
      <c r="PZQ88" s="82"/>
      <c r="PZS88" s="7"/>
      <c r="PZT88" s="82"/>
      <c r="PZU88" s="82"/>
      <c r="PZV88" s="83"/>
      <c r="PZX88" s="82"/>
      <c r="PZY88" s="80"/>
      <c r="PZZ88" s="81"/>
      <c r="QAA88" s="82"/>
      <c r="QAD88" s="82"/>
      <c r="QAE88" s="82"/>
      <c r="QAG88" s="82"/>
      <c r="QAJ88" s="82"/>
      <c r="QAM88" s="82"/>
      <c r="QAN88" s="82"/>
      <c r="QAS88" s="82"/>
      <c r="QAV88" s="82"/>
      <c r="QAW88" s="82"/>
      <c r="QAX88" s="82"/>
      <c r="QAY88" s="82"/>
      <c r="QAZ88" s="82"/>
      <c r="QBA88" s="82"/>
      <c r="QBB88" s="82"/>
      <c r="QBT88" s="82"/>
      <c r="QBU88" s="82"/>
      <c r="QBV88" s="6"/>
      <c r="QBY88" s="7"/>
      <c r="QBZ88" s="7"/>
      <c r="QCE88" s="82"/>
      <c r="QCG88" s="7"/>
      <c r="QCH88" s="82"/>
      <c r="QCJ88" s="7"/>
      <c r="QCK88" s="82"/>
      <c r="QCL88" s="82"/>
      <c r="QCM88" s="83"/>
      <c r="QCO88" s="82"/>
      <c r="QCP88" s="80"/>
      <c r="QCQ88" s="81"/>
      <c r="QCR88" s="82"/>
      <c r="QCU88" s="82"/>
      <c r="QCV88" s="82"/>
      <c r="QCX88" s="82"/>
      <c r="QDA88" s="82"/>
      <c r="QDD88" s="82"/>
      <c r="QDE88" s="82"/>
      <c r="QDJ88" s="82"/>
      <c r="QDM88" s="82"/>
      <c r="QDN88" s="82"/>
      <c r="QDO88" s="82"/>
      <c r="QDP88" s="82"/>
      <c r="QDQ88" s="82"/>
      <c r="QDR88" s="82"/>
      <c r="QDS88" s="82"/>
      <c r="QEK88" s="82"/>
      <c r="QEL88" s="82"/>
      <c r="QEM88" s="6"/>
      <c r="QEP88" s="7"/>
      <c r="QEQ88" s="7"/>
      <c r="QEV88" s="82"/>
      <c r="QEX88" s="7"/>
      <c r="QEY88" s="82"/>
      <c r="QFA88" s="7"/>
      <c r="QFB88" s="82"/>
      <c r="QFC88" s="82"/>
      <c r="QFD88" s="83"/>
      <c r="QFF88" s="82"/>
      <c r="QFG88" s="80"/>
      <c r="QFH88" s="81"/>
      <c r="QFI88" s="82"/>
      <c r="QFL88" s="82"/>
      <c r="QFM88" s="82"/>
      <c r="QFO88" s="82"/>
      <c r="QFR88" s="82"/>
      <c r="QFU88" s="82"/>
      <c r="QFV88" s="82"/>
      <c r="QGA88" s="82"/>
      <c r="QGD88" s="82"/>
      <c r="QGE88" s="82"/>
      <c r="QGF88" s="82"/>
      <c r="QGG88" s="82"/>
      <c r="QGH88" s="82"/>
      <c r="QGI88" s="82"/>
      <c r="QGJ88" s="82"/>
      <c r="QHB88" s="82"/>
      <c r="QHC88" s="82"/>
      <c r="QHD88" s="6"/>
      <c r="QHG88" s="7"/>
      <c r="QHH88" s="7"/>
      <c r="QHM88" s="82"/>
      <c r="QHO88" s="7"/>
      <c r="QHP88" s="82"/>
      <c r="QHR88" s="7"/>
      <c r="QHS88" s="82"/>
      <c r="QHT88" s="82"/>
      <c r="QHU88" s="83"/>
      <c r="QHW88" s="82"/>
      <c r="QHX88" s="80"/>
      <c r="QHY88" s="81"/>
      <c r="QHZ88" s="82"/>
      <c r="QIC88" s="82"/>
      <c r="QID88" s="82"/>
      <c r="QIF88" s="82"/>
      <c r="QII88" s="82"/>
      <c r="QIL88" s="82"/>
      <c r="QIM88" s="82"/>
      <c r="QIR88" s="82"/>
      <c r="QIU88" s="82"/>
      <c r="QIV88" s="82"/>
      <c r="QIW88" s="82"/>
      <c r="QIX88" s="82"/>
      <c r="QIY88" s="82"/>
      <c r="QIZ88" s="82"/>
      <c r="QJA88" s="82"/>
      <c r="QJS88" s="82"/>
      <c r="QJT88" s="82"/>
      <c r="QJU88" s="6"/>
      <c r="QJX88" s="7"/>
      <c r="QJY88" s="7"/>
      <c r="QKD88" s="82"/>
      <c r="QKF88" s="7"/>
      <c r="QKG88" s="82"/>
      <c r="QKI88" s="7"/>
      <c r="QKJ88" s="82"/>
      <c r="QKK88" s="82"/>
      <c r="QKL88" s="83"/>
      <c r="QKN88" s="82"/>
      <c r="QKO88" s="80"/>
      <c r="QKP88" s="81"/>
      <c r="QKQ88" s="82"/>
      <c r="QKT88" s="82"/>
      <c r="QKU88" s="82"/>
      <c r="QKW88" s="82"/>
      <c r="QKZ88" s="82"/>
      <c r="QLC88" s="82"/>
      <c r="QLD88" s="82"/>
      <c r="QLI88" s="82"/>
      <c r="QLL88" s="82"/>
      <c r="QLM88" s="82"/>
      <c r="QLN88" s="82"/>
      <c r="QLO88" s="82"/>
      <c r="QLP88" s="82"/>
      <c r="QLQ88" s="82"/>
      <c r="QLR88" s="82"/>
      <c r="QMJ88" s="82"/>
      <c r="QMK88" s="82"/>
      <c r="QML88" s="6"/>
      <c r="QMO88" s="7"/>
      <c r="QMP88" s="7"/>
      <c r="QMU88" s="82"/>
      <c r="QMW88" s="7"/>
      <c r="QMX88" s="82"/>
      <c r="QMZ88" s="7"/>
      <c r="QNA88" s="82"/>
      <c r="QNB88" s="82"/>
      <c r="QNC88" s="83"/>
      <c r="QNE88" s="82"/>
      <c r="QNF88" s="80"/>
      <c r="QNG88" s="81"/>
      <c r="QNH88" s="82"/>
      <c r="QNK88" s="82"/>
      <c r="QNL88" s="82"/>
      <c r="QNN88" s="82"/>
      <c r="QNQ88" s="82"/>
      <c r="QNT88" s="82"/>
      <c r="QNU88" s="82"/>
      <c r="QNZ88" s="82"/>
      <c r="QOC88" s="82"/>
      <c r="QOD88" s="82"/>
      <c r="QOE88" s="82"/>
      <c r="QOF88" s="82"/>
      <c r="QOG88" s="82"/>
      <c r="QOH88" s="82"/>
      <c r="QOI88" s="82"/>
      <c r="QPA88" s="82"/>
      <c r="QPB88" s="82"/>
      <c r="QPC88" s="6"/>
      <c r="QPF88" s="7"/>
      <c r="QPG88" s="7"/>
      <c r="QPL88" s="82"/>
      <c r="QPN88" s="7"/>
      <c r="QPO88" s="82"/>
      <c r="QPQ88" s="7"/>
      <c r="QPR88" s="82"/>
      <c r="QPS88" s="82"/>
      <c r="QPT88" s="83"/>
      <c r="QPV88" s="82"/>
      <c r="QPW88" s="80"/>
      <c r="QPX88" s="81"/>
      <c r="QPY88" s="82"/>
      <c r="QQB88" s="82"/>
      <c r="QQC88" s="82"/>
      <c r="QQE88" s="82"/>
      <c r="QQH88" s="82"/>
      <c r="QQK88" s="82"/>
      <c r="QQL88" s="82"/>
      <c r="QQQ88" s="82"/>
      <c r="QQT88" s="82"/>
      <c r="QQU88" s="82"/>
      <c r="QQV88" s="82"/>
      <c r="QQW88" s="82"/>
      <c r="QQX88" s="82"/>
      <c r="QQY88" s="82"/>
      <c r="QQZ88" s="82"/>
      <c r="QRR88" s="82"/>
      <c r="QRS88" s="82"/>
      <c r="QRT88" s="6"/>
      <c r="QRW88" s="7"/>
      <c r="QRX88" s="7"/>
      <c r="QSC88" s="82"/>
      <c r="QSE88" s="7"/>
      <c r="QSF88" s="82"/>
      <c r="QSH88" s="7"/>
      <c r="QSI88" s="82"/>
      <c r="QSJ88" s="82"/>
      <c r="QSK88" s="83"/>
      <c r="QSM88" s="82"/>
      <c r="QSN88" s="80"/>
      <c r="QSO88" s="81"/>
      <c r="QSP88" s="82"/>
      <c r="QSS88" s="82"/>
      <c r="QST88" s="82"/>
      <c r="QSV88" s="82"/>
      <c r="QSY88" s="82"/>
      <c r="QTB88" s="82"/>
      <c r="QTC88" s="82"/>
      <c r="QTH88" s="82"/>
      <c r="QTK88" s="82"/>
      <c r="QTL88" s="82"/>
      <c r="QTM88" s="82"/>
      <c r="QTN88" s="82"/>
      <c r="QTO88" s="82"/>
      <c r="QTP88" s="82"/>
      <c r="QTQ88" s="82"/>
      <c r="QUI88" s="82"/>
      <c r="QUJ88" s="82"/>
      <c r="QUK88" s="6"/>
      <c r="QUN88" s="7"/>
      <c r="QUO88" s="7"/>
      <c r="QUT88" s="82"/>
      <c r="QUV88" s="7"/>
      <c r="QUW88" s="82"/>
      <c r="QUY88" s="7"/>
      <c r="QUZ88" s="82"/>
      <c r="QVA88" s="82"/>
      <c r="QVB88" s="83"/>
      <c r="QVD88" s="82"/>
      <c r="QVE88" s="80"/>
      <c r="QVF88" s="81"/>
      <c r="QVG88" s="82"/>
      <c r="QVJ88" s="82"/>
      <c r="QVK88" s="82"/>
      <c r="QVM88" s="82"/>
      <c r="QVP88" s="82"/>
      <c r="QVS88" s="82"/>
      <c r="QVT88" s="82"/>
      <c r="QVY88" s="82"/>
      <c r="QWB88" s="82"/>
      <c r="QWC88" s="82"/>
      <c r="QWD88" s="82"/>
      <c r="QWE88" s="82"/>
      <c r="QWF88" s="82"/>
      <c r="QWG88" s="82"/>
      <c r="QWH88" s="82"/>
      <c r="QWZ88" s="82"/>
      <c r="QXA88" s="82"/>
      <c r="QXB88" s="6"/>
      <c r="QXE88" s="7"/>
      <c r="QXF88" s="7"/>
      <c r="QXK88" s="82"/>
      <c r="QXM88" s="7"/>
      <c r="QXN88" s="82"/>
      <c r="QXP88" s="7"/>
      <c r="QXQ88" s="82"/>
      <c r="QXR88" s="82"/>
      <c r="QXS88" s="83"/>
      <c r="QXU88" s="82"/>
      <c r="QXV88" s="80"/>
      <c r="QXW88" s="81"/>
      <c r="QXX88" s="82"/>
      <c r="QYA88" s="82"/>
      <c r="QYB88" s="82"/>
      <c r="QYD88" s="82"/>
      <c r="QYG88" s="82"/>
      <c r="QYJ88" s="82"/>
      <c r="QYK88" s="82"/>
      <c r="QYP88" s="82"/>
      <c r="QYS88" s="82"/>
      <c r="QYT88" s="82"/>
      <c r="QYU88" s="82"/>
      <c r="QYV88" s="82"/>
      <c r="QYW88" s="82"/>
      <c r="QYX88" s="82"/>
      <c r="QYY88" s="82"/>
      <c r="QZQ88" s="82"/>
      <c r="QZR88" s="82"/>
      <c r="QZS88" s="6"/>
      <c r="QZV88" s="7"/>
      <c r="QZW88" s="7"/>
      <c r="RAB88" s="82"/>
      <c r="RAD88" s="7"/>
      <c r="RAE88" s="82"/>
      <c r="RAG88" s="7"/>
      <c r="RAH88" s="82"/>
      <c r="RAI88" s="82"/>
      <c r="RAJ88" s="83"/>
      <c r="RAL88" s="82"/>
      <c r="RAM88" s="80"/>
      <c r="RAN88" s="81"/>
      <c r="RAO88" s="82"/>
      <c r="RAR88" s="82"/>
      <c r="RAS88" s="82"/>
      <c r="RAU88" s="82"/>
      <c r="RAX88" s="82"/>
      <c r="RBA88" s="82"/>
      <c r="RBB88" s="82"/>
      <c r="RBG88" s="82"/>
      <c r="RBJ88" s="82"/>
      <c r="RBK88" s="82"/>
      <c r="RBL88" s="82"/>
      <c r="RBM88" s="82"/>
      <c r="RBN88" s="82"/>
      <c r="RBO88" s="82"/>
      <c r="RBP88" s="82"/>
      <c r="RCH88" s="82"/>
      <c r="RCI88" s="82"/>
      <c r="RCJ88" s="6"/>
      <c r="RCM88" s="7"/>
      <c r="RCN88" s="7"/>
      <c r="RCS88" s="82"/>
      <c r="RCU88" s="7"/>
      <c r="RCV88" s="82"/>
      <c r="RCX88" s="7"/>
      <c r="RCY88" s="82"/>
      <c r="RCZ88" s="82"/>
      <c r="RDA88" s="83"/>
      <c r="RDC88" s="82"/>
      <c r="RDD88" s="80"/>
      <c r="RDE88" s="81"/>
      <c r="RDF88" s="82"/>
      <c r="RDI88" s="82"/>
      <c r="RDJ88" s="82"/>
      <c r="RDL88" s="82"/>
      <c r="RDO88" s="82"/>
      <c r="RDR88" s="82"/>
      <c r="RDS88" s="82"/>
      <c r="RDX88" s="82"/>
      <c r="REA88" s="82"/>
      <c r="REB88" s="82"/>
      <c r="REC88" s="82"/>
      <c r="RED88" s="82"/>
      <c r="REE88" s="82"/>
      <c r="REF88" s="82"/>
      <c r="REG88" s="82"/>
      <c r="REY88" s="82"/>
      <c r="REZ88" s="82"/>
      <c r="RFA88" s="6"/>
      <c r="RFD88" s="7"/>
      <c r="RFE88" s="7"/>
      <c r="RFJ88" s="82"/>
      <c r="RFL88" s="7"/>
      <c r="RFM88" s="82"/>
      <c r="RFO88" s="7"/>
      <c r="RFP88" s="82"/>
      <c r="RFQ88" s="82"/>
      <c r="RFR88" s="83"/>
      <c r="RFT88" s="82"/>
      <c r="RFU88" s="80"/>
      <c r="RFV88" s="81"/>
      <c r="RFW88" s="82"/>
      <c r="RFZ88" s="82"/>
      <c r="RGA88" s="82"/>
      <c r="RGC88" s="82"/>
      <c r="RGF88" s="82"/>
      <c r="RGI88" s="82"/>
      <c r="RGJ88" s="82"/>
      <c r="RGO88" s="82"/>
      <c r="RGR88" s="82"/>
      <c r="RGS88" s="82"/>
      <c r="RGT88" s="82"/>
      <c r="RGU88" s="82"/>
      <c r="RGV88" s="82"/>
      <c r="RGW88" s="82"/>
      <c r="RGX88" s="82"/>
      <c r="RHP88" s="82"/>
      <c r="RHQ88" s="82"/>
      <c r="RHR88" s="6"/>
      <c r="RHU88" s="7"/>
      <c r="RHV88" s="7"/>
      <c r="RIA88" s="82"/>
      <c r="RIC88" s="7"/>
      <c r="RID88" s="82"/>
      <c r="RIF88" s="7"/>
      <c r="RIG88" s="82"/>
      <c r="RIH88" s="82"/>
      <c r="RII88" s="83"/>
      <c r="RIK88" s="82"/>
      <c r="RIL88" s="80"/>
      <c r="RIM88" s="81"/>
      <c r="RIN88" s="82"/>
      <c r="RIQ88" s="82"/>
      <c r="RIR88" s="82"/>
      <c r="RIT88" s="82"/>
      <c r="RIW88" s="82"/>
      <c r="RIZ88" s="82"/>
      <c r="RJA88" s="82"/>
      <c r="RJF88" s="82"/>
      <c r="RJI88" s="82"/>
      <c r="RJJ88" s="82"/>
      <c r="RJK88" s="82"/>
      <c r="RJL88" s="82"/>
      <c r="RJM88" s="82"/>
      <c r="RJN88" s="82"/>
      <c r="RJO88" s="82"/>
      <c r="RKG88" s="82"/>
      <c r="RKH88" s="82"/>
      <c r="RKI88" s="6"/>
      <c r="RKL88" s="7"/>
      <c r="RKM88" s="7"/>
      <c r="RKR88" s="82"/>
      <c r="RKT88" s="7"/>
      <c r="RKU88" s="82"/>
      <c r="RKW88" s="7"/>
      <c r="RKX88" s="82"/>
      <c r="RKY88" s="82"/>
      <c r="RKZ88" s="83"/>
      <c r="RLB88" s="82"/>
      <c r="RLC88" s="80"/>
      <c r="RLD88" s="81"/>
      <c r="RLE88" s="82"/>
      <c r="RLH88" s="82"/>
      <c r="RLI88" s="82"/>
      <c r="RLK88" s="82"/>
      <c r="RLN88" s="82"/>
      <c r="RLQ88" s="82"/>
      <c r="RLR88" s="82"/>
      <c r="RLW88" s="82"/>
      <c r="RLZ88" s="82"/>
      <c r="RMA88" s="82"/>
      <c r="RMB88" s="82"/>
      <c r="RMC88" s="82"/>
      <c r="RMD88" s="82"/>
      <c r="RME88" s="82"/>
      <c r="RMF88" s="82"/>
      <c r="RMX88" s="82"/>
      <c r="RMY88" s="82"/>
      <c r="RMZ88" s="6"/>
      <c r="RNC88" s="7"/>
      <c r="RND88" s="7"/>
      <c r="RNI88" s="82"/>
      <c r="RNK88" s="7"/>
      <c r="RNL88" s="82"/>
      <c r="RNN88" s="7"/>
      <c r="RNO88" s="82"/>
      <c r="RNP88" s="82"/>
      <c r="RNQ88" s="83"/>
      <c r="RNS88" s="82"/>
      <c r="RNT88" s="80"/>
      <c r="RNU88" s="81"/>
      <c r="RNV88" s="82"/>
      <c r="RNY88" s="82"/>
      <c r="RNZ88" s="82"/>
      <c r="ROB88" s="82"/>
      <c r="ROE88" s="82"/>
      <c r="ROH88" s="82"/>
      <c r="ROI88" s="82"/>
      <c r="RON88" s="82"/>
      <c r="ROQ88" s="82"/>
      <c r="ROR88" s="82"/>
      <c r="ROS88" s="82"/>
      <c r="ROT88" s="82"/>
      <c r="ROU88" s="82"/>
      <c r="ROV88" s="82"/>
      <c r="ROW88" s="82"/>
      <c r="RPO88" s="82"/>
      <c r="RPP88" s="82"/>
      <c r="RPQ88" s="6"/>
      <c r="RPT88" s="7"/>
      <c r="RPU88" s="7"/>
      <c r="RPZ88" s="82"/>
      <c r="RQB88" s="7"/>
      <c r="RQC88" s="82"/>
      <c r="RQE88" s="7"/>
      <c r="RQF88" s="82"/>
      <c r="RQG88" s="82"/>
      <c r="RQH88" s="83"/>
      <c r="RQJ88" s="82"/>
      <c r="RQK88" s="80"/>
      <c r="RQL88" s="81"/>
      <c r="RQM88" s="82"/>
      <c r="RQP88" s="82"/>
      <c r="RQQ88" s="82"/>
      <c r="RQS88" s="82"/>
      <c r="RQV88" s="82"/>
      <c r="RQY88" s="82"/>
      <c r="RQZ88" s="82"/>
      <c r="RRE88" s="82"/>
      <c r="RRH88" s="82"/>
      <c r="RRI88" s="82"/>
      <c r="RRJ88" s="82"/>
      <c r="RRK88" s="82"/>
      <c r="RRL88" s="82"/>
      <c r="RRM88" s="82"/>
      <c r="RRN88" s="82"/>
      <c r="RSF88" s="82"/>
      <c r="RSG88" s="82"/>
      <c r="RSH88" s="6"/>
      <c r="RSK88" s="7"/>
      <c r="RSL88" s="7"/>
      <c r="RSQ88" s="82"/>
      <c r="RSS88" s="7"/>
      <c r="RST88" s="82"/>
      <c r="RSV88" s="7"/>
      <c r="RSW88" s="82"/>
      <c r="RSX88" s="82"/>
      <c r="RSY88" s="83"/>
      <c r="RTA88" s="82"/>
      <c r="RTB88" s="80"/>
      <c r="RTC88" s="81"/>
      <c r="RTD88" s="82"/>
      <c r="RTG88" s="82"/>
      <c r="RTH88" s="82"/>
      <c r="RTJ88" s="82"/>
      <c r="RTM88" s="82"/>
      <c r="RTP88" s="82"/>
      <c r="RTQ88" s="82"/>
      <c r="RTV88" s="82"/>
      <c r="RTY88" s="82"/>
      <c r="RTZ88" s="82"/>
      <c r="RUA88" s="82"/>
      <c r="RUB88" s="82"/>
      <c r="RUC88" s="82"/>
      <c r="RUD88" s="82"/>
      <c r="RUE88" s="82"/>
      <c r="RUW88" s="82"/>
      <c r="RUX88" s="82"/>
      <c r="RUY88" s="6"/>
      <c r="RVB88" s="7"/>
      <c r="RVC88" s="7"/>
      <c r="RVH88" s="82"/>
      <c r="RVJ88" s="7"/>
      <c r="RVK88" s="82"/>
      <c r="RVM88" s="7"/>
      <c r="RVN88" s="82"/>
      <c r="RVO88" s="82"/>
      <c r="RVP88" s="83"/>
      <c r="RVR88" s="82"/>
      <c r="RVS88" s="80"/>
      <c r="RVT88" s="81"/>
      <c r="RVU88" s="82"/>
      <c r="RVX88" s="82"/>
      <c r="RVY88" s="82"/>
      <c r="RWA88" s="82"/>
      <c r="RWD88" s="82"/>
      <c r="RWG88" s="82"/>
      <c r="RWH88" s="82"/>
      <c r="RWM88" s="82"/>
      <c r="RWP88" s="82"/>
      <c r="RWQ88" s="82"/>
      <c r="RWR88" s="82"/>
      <c r="RWS88" s="82"/>
      <c r="RWT88" s="82"/>
      <c r="RWU88" s="82"/>
      <c r="RWV88" s="82"/>
      <c r="RXN88" s="82"/>
      <c r="RXO88" s="82"/>
      <c r="RXP88" s="6"/>
      <c r="RXS88" s="7"/>
      <c r="RXT88" s="7"/>
      <c r="RXY88" s="82"/>
      <c r="RYA88" s="7"/>
      <c r="RYB88" s="82"/>
      <c r="RYD88" s="7"/>
      <c r="RYE88" s="82"/>
      <c r="RYF88" s="82"/>
      <c r="RYG88" s="83"/>
      <c r="RYI88" s="82"/>
      <c r="RYJ88" s="80"/>
      <c r="RYK88" s="81"/>
      <c r="RYL88" s="82"/>
      <c r="RYO88" s="82"/>
      <c r="RYP88" s="82"/>
      <c r="RYR88" s="82"/>
      <c r="RYU88" s="82"/>
      <c r="RYX88" s="82"/>
      <c r="RYY88" s="82"/>
      <c r="RZD88" s="82"/>
      <c r="RZG88" s="82"/>
      <c r="RZH88" s="82"/>
      <c r="RZI88" s="82"/>
      <c r="RZJ88" s="82"/>
      <c r="RZK88" s="82"/>
      <c r="RZL88" s="82"/>
      <c r="RZM88" s="82"/>
      <c r="SAE88" s="82"/>
      <c r="SAF88" s="82"/>
      <c r="SAG88" s="6"/>
      <c r="SAJ88" s="7"/>
      <c r="SAK88" s="7"/>
      <c r="SAP88" s="82"/>
      <c r="SAR88" s="7"/>
      <c r="SAS88" s="82"/>
      <c r="SAU88" s="7"/>
      <c r="SAV88" s="82"/>
      <c r="SAW88" s="82"/>
      <c r="SAX88" s="83"/>
      <c r="SAZ88" s="82"/>
      <c r="SBA88" s="80"/>
      <c r="SBB88" s="81"/>
      <c r="SBC88" s="82"/>
      <c r="SBF88" s="82"/>
      <c r="SBG88" s="82"/>
      <c r="SBI88" s="82"/>
      <c r="SBL88" s="82"/>
      <c r="SBO88" s="82"/>
      <c r="SBP88" s="82"/>
      <c r="SBU88" s="82"/>
      <c r="SBX88" s="82"/>
      <c r="SBY88" s="82"/>
      <c r="SBZ88" s="82"/>
      <c r="SCA88" s="82"/>
      <c r="SCB88" s="82"/>
      <c r="SCC88" s="82"/>
      <c r="SCD88" s="82"/>
      <c r="SCV88" s="82"/>
      <c r="SCW88" s="82"/>
      <c r="SCX88" s="6"/>
      <c r="SDA88" s="7"/>
      <c r="SDB88" s="7"/>
      <c r="SDG88" s="82"/>
      <c r="SDI88" s="7"/>
      <c r="SDJ88" s="82"/>
      <c r="SDL88" s="7"/>
      <c r="SDM88" s="82"/>
      <c r="SDN88" s="82"/>
      <c r="SDO88" s="83"/>
      <c r="SDQ88" s="82"/>
      <c r="SDR88" s="80"/>
      <c r="SDS88" s="81"/>
      <c r="SDT88" s="82"/>
      <c r="SDW88" s="82"/>
      <c r="SDX88" s="82"/>
      <c r="SDZ88" s="82"/>
      <c r="SEC88" s="82"/>
      <c r="SEF88" s="82"/>
      <c r="SEG88" s="82"/>
      <c r="SEL88" s="82"/>
      <c r="SEO88" s="82"/>
      <c r="SEP88" s="82"/>
      <c r="SEQ88" s="82"/>
      <c r="SER88" s="82"/>
      <c r="SES88" s="82"/>
      <c r="SET88" s="82"/>
      <c r="SEU88" s="82"/>
      <c r="SFM88" s="82"/>
      <c r="SFN88" s="82"/>
      <c r="SFO88" s="6"/>
      <c r="SFR88" s="7"/>
      <c r="SFS88" s="7"/>
      <c r="SFX88" s="82"/>
      <c r="SFZ88" s="7"/>
      <c r="SGA88" s="82"/>
      <c r="SGC88" s="7"/>
      <c r="SGD88" s="82"/>
      <c r="SGE88" s="82"/>
      <c r="SGF88" s="83"/>
      <c r="SGH88" s="82"/>
      <c r="SGI88" s="80"/>
      <c r="SGJ88" s="81"/>
      <c r="SGK88" s="82"/>
      <c r="SGN88" s="82"/>
      <c r="SGO88" s="82"/>
      <c r="SGQ88" s="82"/>
      <c r="SGT88" s="82"/>
      <c r="SGW88" s="82"/>
      <c r="SGX88" s="82"/>
      <c r="SHC88" s="82"/>
      <c r="SHF88" s="82"/>
      <c r="SHG88" s="82"/>
      <c r="SHH88" s="82"/>
      <c r="SHI88" s="82"/>
      <c r="SHJ88" s="82"/>
      <c r="SHK88" s="82"/>
      <c r="SHL88" s="82"/>
      <c r="SID88" s="82"/>
      <c r="SIE88" s="82"/>
      <c r="SIF88" s="6"/>
      <c r="SII88" s="7"/>
      <c r="SIJ88" s="7"/>
      <c r="SIO88" s="82"/>
      <c r="SIQ88" s="7"/>
      <c r="SIR88" s="82"/>
      <c r="SIT88" s="7"/>
      <c r="SIU88" s="82"/>
      <c r="SIV88" s="82"/>
      <c r="SIW88" s="83"/>
      <c r="SIY88" s="82"/>
      <c r="SIZ88" s="80"/>
      <c r="SJA88" s="81"/>
      <c r="SJB88" s="82"/>
      <c r="SJE88" s="82"/>
      <c r="SJF88" s="82"/>
      <c r="SJH88" s="82"/>
      <c r="SJK88" s="82"/>
      <c r="SJN88" s="82"/>
      <c r="SJO88" s="82"/>
      <c r="SJT88" s="82"/>
      <c r="SJW88" s="82"/>
      <c r="SJX88" s="82"/>
      <c r="SJY88" s="82"/>
      <c r="SJZ88" s="82"/>
      <c r="SKA88" s="82"/>
      <c r="SKB88" s="82"/>
      <c r="SKC88" s="82"/>
      <c r="SKU88" s="82"/>
      <c r="SKV88" s="82"/>
      <c r="SKW88" s="6"/>
      <c r="SKZ88" s="7"/>
      <c r="SLA88" s="7"/>
      <c r="SLF88" s="82"/>
      <c r="SLH88" s="7"/>
      <c r="SLI88" s="82"/>
      <c r="SLK88" s="7"/>
      <c r="SLL88" s="82"/>
      <c r="SLM88" s="82"/>
      <c r="SLN88" s="83"/>
      <c r="SLP88" s="82"/>
      <c r="SLQ88" s="80"/>
      <c r="SLR88" s="81"/>
      <c r="SLS88" s="82"/>
      <c r="SLV88" s="82"/>
      <c r="SLW88" s="82"/>
      <c r="SLY88" s="82"/>
      <c r="SMB88" s="82"/>
      <c r="SME88" s="82"/>
      <c r="SMF88" s="82"/>
      <c r="SMK88" s="82"/>
      <c r="SMN88" s="82"/>
      <c r="SMO88" s="82"/>
      <c r="SMP88" s="82"/>
      <c r="SMQ88" s="82"/>
      <c r="SMR88" s="82"/>
      <c r="SMS88" s="82"/>
      <c r="SMT88" s="82"/>
      <c r="SNL88" s="82"/>
      <c r="SNM88" s="82"/>
      <c r="SNN88" s="6"/>
      <c r="SNQ88" s="7"/>
      <c r="SNR88" s="7"/>
      <c r="SNW88" s="82"/>
      <c r="SNY88" s="7"/>
      <c r="SNZ88" s="82"/>
      <c r="SOB88" s="7"/>
      <c r="SOC88" s="82"/>
      <c r="SOD88" s="82"/>
      <c r="SOE88" s="83"/>
      <c r="SOG88" s="82"/>
      <c r="SOH88" s="80"/>
      <c r="SOI88" s="81"/>
      <c r="SOJ88" s="82"/>
      <c r="SOM88" s="82"/>
      <c r="SON88" s="82"/>
      <c r="SOP88" s="82"/>
      <c r="SOS88" s="82"/>
      <c r="SOV88" s="82"/>
      <c r="SOW88" s="82"/>
      <c r="SPB88" s="82"/>
      <c r="SPE88" s="82"/>
      <c r="SPF88" s="82"/>
      <c r="SPG88" s="82"/>
      <c r="SPH88" s="82"/>
      <c r="SPI88" s="82"/>
      <c r="SPJ88" s="82"/>
      <c r="SPK88" s="82"/>
      <c r="SQC88" s="82"/>
      <c r="SQD88" s="82"/>
      <c r="SQE88" s="6"/>
      <c r="SQH88" s="7"/>
      <c r="SQI88" s="7"/>
      <c r="SQN88" s="82"/>
      <c r="SQP88" s="7"/>
      <c r="SQQ88" s="82"/>
      <c r="SQS88" s="7"/>
      <c r="SQT88" s="82"/>
      <c r="SQU88" s="82"/>
      <c r="SQV88" s="83"/>
      <c r="SQX88" s="82"/>
      <c r="SQY88" s="80"/>
      <c r="SQZ88" s="81"/>
      <c r="SRA88" s="82"/>
      <c r="SRD88" s="82"/>
      <c r="SRE88" s="82"/>
      <c r="SRG88" s="82"/>
      <c r="SRJ88" s="82"/>
      <c r="SRM88" s="82"/>
      <c r="SRN88" s="82"/>
      <c r="SRS88" s="82"/>
      <c r="SRV88" s="82"/>
      <c r="SRW88" s="82"/>
      <c r="SRX88" s="82"/>
      <c r="SRY88" s="82"/>
      <c r="SRZ88" s="82"/>
      <c r="SSA88" s="82"/>
      <c r="SSB88" s="82"/>
      <c r="SST88" s="82"/>
      <c r="SSU88" s="82"/>
      <c r="SSV88" s="6"/>
      <c r="SSY88" s="7"/>
      <c r="SSZ88" s="7"/>
      <c r="STE88" s="82"/>
      <c r="STG88" s="7"/>
      <c r="STH88" s="82"/>
      <c r="STJ88" s="7"/>
      <c r="STK88" s="82"/>
      <c r="STL88" s="82"/>
      <c r="STM88" s="83"/>
      <c r="STO88" s="82"/>
      <c r="STP88" s="80"/>
      <c r="STQ88" s="81"/>
      <c r="STR88" s="82"/>
      <c r="STU88" s="82"/>
      <c r="STV88" s="82"/>
      <c r="STX88" s="82"/>
      <c r="SUA88" s="82"/>
      <c r="SUD88" s="82"/>
      <c r="SUE88" s="82"/>
      <c r="SUJ88" s="82"/>
      <c r="SUM88" s="82"/>
      <c r="SUN88" s="82"/>
      <c r="SUO88" s="82"/>
      <c r="SUP88" s="82"/>
      <c r="SUQ88" s="82"/>
      <c r="SUR88" s="82"/>
      <c r="SUS88" s="82"/>
      <c r="SVK88" s="82"/>
      <c r="SVL88" s="82"/>
      <c r="SVM88" s="6"/>
      <c r="SVP88" s="7"/>
      <c r="SVQ88" s="7"/>
      <c r="SVV88" s="82"/>
      <c r="SVX88" s="7"/>
      <c r="SVY88" s="82"/>
      <c r="SWA88" s="7"/>
      <c r="SWB88" s="82"/>
      <c r="SWC88" s="82"/>
      <c r="SWD88" s="83"/>
      <c r="SWF88" s="82"/>
      <c r="SWG88" s="80"/>
      <c r="SWH88" s="81"/>
      <c r="SWI88" s="82"/>
      <c r="SWL88" s="82"/>
      <c r="SWM88" s="82"/>
      <c r="SWO88" s="82"/>
      <c r="SWR88" s="82"/>
      <c r="SWU88" s="82"/>
      <c r="SWV88" s="82"/>
      <c r="SXA88" s="82"/>
      <c r="SXD88" s="82"/>
      <c r="SXE88" s="82"/>
      <c r="SXF88" s="82"/>
      <c r="SXG88" s="82"/>
      <c r="SXH88" s="82"/>
      <c r="SXI88" s="82"/>
      <c r="SXJ88" s="82"/>
      <c r="SYB88" s="82"/>
      <c r="SYC88" s="82"/>
      <c r="SYD88" s="6"/>
      <c r="SYG88" s="7"/>
      <c r="SYH88" s="7"/>
      <c r="SYM88" s="82"/>
      <c r="SYO88" s="7"/>
      <c r="SYP88" s="82"/>
      <c r="SYR88" s="7"/>
      <c r="SYS88" s="82"/>
      <c r="SYT88" s="82"/>
      <c r="SYU88" s="83"/>
      <c r="SYW88" s="82"/>
      <c r="SYX88" s="80"/>
      <c r="SYY88" s="81"/>
      <c r="SYZ88" s="82"/>
      <c r="SZC88" s="82"/>
      <c r="SZD88" s="82"/>
      <c r="SZF88" s="82"/>
      <c r="SZI88" s="82"/>
      <c r="SZL88" s="82"/>
      <c r="SZM88" s="82"/>
      <c r="SZR88" s="82"/>
      <c r="SZU88" s="82"/>
      <c r="SZV88" s="82"/>
      <c r="SZW88" s="82"/>
      <c r="SZX88" s="82"/>
      <c r="SZY88" s="82"/>
      <c r="SZZ88" s="82"/>
      <c r="TAA88" s="82"/>
      <c r="TAS88" s="82"/>
      <c r="TAT88" s="82"/>
      <c r="TAU88" s="6"/>
      <c r="TAX88" s="7"/>
      <c r="TAY88" s="7"/>
      <c r="TBD88" s="82"/>
      <c r="TBF88" s="7"/>
      <c r="TBG88" s="82"/>
      <c r="TBI88" s="7"/>
      <c r="TBJ88" s="82"/>
      <c r="TBK88" s="82"/>
      <c r="TBL88" s="83"/>
      <c r="TBN88" s="82"/>
      <c r="TBO88" s="80"/>
      <c r="TBP88" s="81"/>
      <c r="TBQ88" s="82"/>
      <c r="TBT88" s="82"/>
      <c r="TBU88" s="82"/>
      <c r="TBW88" s="82"/>
      <c r="TBZ88" s="82"/>
      <c r="TCC88" s="82"/>
      <c r="TCD88" s="82"/>
      <c r="TCI88" s="82"/>
      <c r="TCL88" s="82"/>
      <c r="TCM88" s="82"/>
      <c r="TCN88" s="82"/>
      <c r="TCO88" s="82"/>
      <c r="TCP88" s="82"/>
      <c r="TCQ88" s="82"/>
      <c r="TCR88" s="82"/>
      <c r="TDJ88" s="82"/>
      <c r="TDK88" s="82"/>
      <c r="TDL88" s="6"/>
      <c r="TDO88" s="7"/>
      <c r="TDP88" s="7"/>
      <c r="TDU88" s="82"/>
      <c r="TDW88" s="7"/>
      <c r="TDX88" s="82"/>
      <c r="TDZ88" s="7"/>
      <c r="TEA88" s="82"/>
      <c r="TEB88" s="82"/>
      <c r="TEC88" s="83"/>
      <c r="TEE88" s="82"/>
      <c r="TEF88" s="80"/>
      <c r="TEG88" s="81"/>
      <c r="TEH88" s="82"/>
      <c r="TEK88" s="82"/>
      <c r="TEL88" s="82"/>
      <c r="TEN88" s="82"/>
      <c r="TEQ88" s="82"/>
      <c r="TET88" s="82"/>
      <c r="TEU88" s="82"/>
      <c r="TEZ88" s="82"/>
      <c r="TFC88" s="82"/>
      <c r="TFD88" s="82"/>
      <c r="TFE88" s="82"/>
      <c r="TFF88" s="82"/>
      <c r="TFG88" s="82"/>
      <c r="TFH88" s="82"/>
      <c r="TFI88" s="82"/>
      <c r="TGA88" s="82"/>
      <c r="TGB88" s="82"/>
      <c r="TGC88" s="6"/>
      <c r="TGF88" s="7"/>
      <c r="TGG88" s="7"/>
      <c r="TGL88" s="82"/>
      <c r="TGN88" s="7"/>
      <c r="TGO88" s="82"/>
      <c r="TGQ88" s="7"/>
      <c r="TGR88" s="82"/>
      <c r="TGS88" s="82"/>
      <c r="TGT88" s="83"/>
      <c r="TGV88" s="82"/>
      <c r="TGW88" s="80"/>
      <c r="TGX88" s="81"/>
      <c r="TGY88" s="82"/>
      <c r="THB88" s="82"/>
      <c r="THC88" s="82"/>
      <c r="THE88" s="82"/>
      <c r="THH88" s="82"/>
      <c r="THK88" s="82"/>
      <c r="THL88" s="82"/>
      <c r="THQ88" s="82"/>
      <c r="THT88" s="82"/>
      <c r="THU88" s="82"/>
      <c r="THV88" s="82"/>
      <c r="THW88" s="82"/>
      <c r="THX88" s="82"/>
      <c r="THY88" s="82"/>
      <c r="THZ88" s="82"/>
      <c r="TIR88" s="82"/>
      <c r="TIS88" s="82"/>
      <c r="TIT88" s="6"/>
      <c r="TIW88" s="7"/>
      <c r="TIX88" s="7"/>
      <c r="TJC88" s="82"/>
      <c r="TJE88" s="7"/>
      <c r="TJF88" s="82"/>
      <c r="TJH88" s="7"/>
      <c r="TJI88" s="82"/>
      <c r="TJJ88" s="82"/>
      <c r="TJK88" s="83"/>
      <c r="TJM88" s="82"/>
      <c r="TJN88" s="80"/>
      <c r="TJO88" s="81"/>
      <c r="TJP88" s="82"/>
      <c r="TJS88" s="82"/>
      <c r="TJT88" s="82"/>
      <c r="TJV88" s="82"/>
      <c r="TJY88" s="82"/>
      <c r="TKB88" s="82"/>
      <c r="TKC88" s="82"/>
      <c r="TKH88" s="82"/>
      <c r="TKK88" s="82"/>
      <c r="TKL88" s="82"/>
      <c r="TKM88" s="82"/>
      <c r="TKN88" s="82"/>
      <c r="TKO88" s="82"/>
      <c r="TKP88" s="82"/>
      <c r="TKQ88" s="82"/>
      <c r="TLI88" s="82"/>
      <c r="TLJ88" s="82"/>
      <c r="TLK88" s="6"/>
      <c r="TLN88" s="7"/>
      <c r="TLO88" s="7"/>
      <c r="TLT88" s="82"/>
      <c r="TLV88" s="7"/>
      <c r="TLW88" s="82"/>
      <c r="TLY88" s="7"/>
      <c r="TLZ88" s="82"/>
      <c r="TMA88" s="82"/>
      <c r="TMB88" s="83"/>
      <c r="TMD88" s="82"/>
      <c r="TME88" s="80"/>
      <c r="TMF88" s="81"/>
      <c r="TMG88" s="82"/>
      <c r="TMJ88" s="82"/>
      <c r="TMK88" s="82"/>
      <c r="TMM88" s="82"/>
      <c r="TMP88" s="82"/>
      <c r="TMS88" s="82"/>
      <c r="TMT88" s="82"/>
      <c r="TMY88" s="82"/>
      <c r="TNB88" s="82"/>
      <c r="TNC88" s="82"/>
      <c r="TND88" s="82"/>
      <c r="TNE88" s="82"/>
      <c r="TNF88" s="82"/>
      <c r="TNG88" s="82"/>
      <c r="TNH88" s="82"/>
      <c r="TNZ88" s="82"/>
      <c r="TOA88" s="82"/>
      <c r="TOB88" s="6"/>
      <c r="TOE88" s="7"/>
      <c r="TOF88" s="7"/>
      <c r="TOK88" s="82"/>
      <c r="TOM88" s="7"/>
      <c r="TON88" s="82"/>
      <c r="TOP88" s="7"/>
      <c r="TOQ88" s="82"/>
      <c r="TOR88" s="82"/>
      <c r="TOS88" s="83"/>
      <c r="TOU88" s="82"/>
      <c r="TOV88" s="80"/>
      <c r="TOW88" s="81"/>
      <c r="TOX88" s="82"/>
      <c r="TPA88" s="82"/>
      <c r="TPB88" s="82"/>
      <c r="TPD88" s="82"/>
      <c r="TPG88" s="82"/>
      <c r="TPJ88" s="82"/>
      <c r="TPK88" s="82"/>
      <c r="TPP88" s="82"/>
      <c r="TPS88" s="82"/>
      <c r="TPT88" s="82"/>
      <c r="TPU88" s="82"/>
      <c r="TPV88" s="82"/>
      <c r="TPW88" s="82"/>
      <c r="TPX88" s="82"/>
      <c r="TPY88" s="82"/>
      <c r="TQQ88" s="82"/>
      <c r="TQR88" s="82"/>
      <c r="TQS88" s="6"/>
      <c r="TQV88" s="7"/>
      <c r="TQW88" s="7"/>
      <c r="TRB88" s="82"/>
      <c r="TRD88" s="7"/>
      <c r="TRE88" s="82"/>
      <c r="TRG88" s="7"/>
      <c r="TRH88" s="82"/>
      <c r="TRI88" s="82"/>
      <c r="TRJ88" s="83"/>
      <c r="TRL88" s="82"/>
      <c r="TRM88" s="80"/>
      <c r="TRN88" s="81"/>
      <c r="TRO88" s="82"/>
      <c r="TRR88" s="82"/>
      <c r="TRS88" s="82"/>
      <c r="TRU88" s="82"/>
      <c r="TRX88" s="82"/>
      <c r="TSA88" s="82"/>
      <c r="TSB88" s="82"/>
      <c r="TSG88" s="82"/>
      <c r="TSJ88" s="82"/>
      <c r="TSK88" s="82"/>
      <c r="TSL88" s="82"/>
      <c r="TSM88" s="82"/>
      <c r="TSN88" s="82"/>
      <c r="TSO88" s="82"/>
      <c r="TSP88" s="82"/>
      <c r="TTH88" s="82"/>
      <c r="TTI88" s="82"/>
      <c r="TTJ88" s="6"/>
      <c r="TTM88" s="7"/>
      <c r="TTN88" s="7"/>
      <c r="TTS88" s="82"/>
      <c r="TTU88" s="7"/>
      <c r="TTV88" s="82"/>
      <c r="TTX88" s="7"/>
      <c r="TTY88" s="82"/>
      <c r="TTZ88" s="82"/>
      <c r="TUA88" s="83"/>
      <c r="TUC88" s="82"/>
      <c r="TUD88" s="80"/>
      <c r="TUE88" s="81"/>
      <c r="TUF88" s="82"/>
      <c r="TUI88" s="82"/>
      <c r="TUJ88" s="82"/>
      <c r="TUL88" s="82"/>
      <c r="TUO88" s="82"/>
      <c r="TUR88" s="82"/>
      <c r="TUS88" s="82"/>
      <c r="TUX88" s="82"/>
      <c r="TVA88" s="82"/>
      <c r="TVB88" s="82"/>
      <c r="TVC88" s="82"/>
      <c r="TVD88" s="82"/>
      <c r="TVE88" s="82"/>
      <c r="TVF88" s="82"/>
      <c r="TVG88" s="82"/>
      <c r="TVY88" s="82"/>
      <c r="TVZ88" s="82"/>
      <c r="TWA88" s="6"/>
      <c r="TWD88" s="7"/>
      <c r="TWE88" s="7"/>
      <c r="TWJ88" s="82"/>
      <c r="TWL88" s="7"/>
      <c r="TWM88" s="82"/>
      <c r="TWO88" s="7"/>
      <c r="TWP88" s="82"/>
      <c r="TWQ88" s="82"/>
      <c r="TWR88" s="83"/>
      <c r="TWT88" s="82"/>
      <c r="TWU88" s="80"/>
      <c r="TWV88" s="81"/>
      <c r="TWW88" s="82"/>
      <c r="TWZ88" s="82"/>
      <c r="TXA88" s="82"/>
      <c r="TXC88" s="82"/>
      <c r="TXF88" s="82"/>
      <c r="TXI88" s="82"/>
      <c r="TXJ88" s="82"/>
      <c r="TXO88" s="82"/>
      <c r="TXR88" s="82"/>
      <c r="TXS88" s="82"/>
      <c r="TXT88" s="82"/>
      <c r="TXU88" s="82"/>
      <c r="TXV88" s="82"/>
      <c r="TXW88" s="82"/>
      <c r="TXX88" s="82"/>
      <c r="TYP88" s="82"/>
      <c r="TYQ88" s="82"/>
      <c r="TYR88" s="6"/>
      <c r="TYU88" s="7"/>
      <c r="TYV88" s="7"/>
      <c r="TZA88" s="82"/>
      <c r="TZC88" s="7"/>
      <c r="TZD88" s="82"/>
      <c r="TZF88" s="7"/>
      <c r="TZG88" s="82"/>
      <c r="TZH88" s="82"/>
      <c r="TZI88" s="83"/>
      <c r="TZK88" s="82"/>
      <c r="TZL88" s="80"/>
      <c r="TZM88" s="81"/>
      <c r="TZN88" s="82"/>
      <c r="TZQ88" s="82"/>
      <c r="TZR88" s="82"/>
      <c r="TZT88" s="82"/>
      <c r="TZW88" s="82"/>
      <c r="TZZ88" s="82"/>
      <c r="UAA88" s="82"/>
      <c r="UAF88" s="82"/>
      <c r="UAI88" s="82"/>
      <c r="UAJ88" s="82"/>
      <c r="UAK88" s="82"/>
      <c r="UAL88" s="82"/>
      <c r="UAM88" s="82"/>
      <c r="UAN88" s="82"/>
      <c r="UAO88" s="82"/>
      <c r="UBG88" s="82"/>
      <c r="UBH88" s="82"/>
      <c r="UBI88" s="6"/>
      <c r="UBL88" s="7"/>
      <c r="UBM88" s="7"/>
      <c r="UBR88" s="82"/>
      <c r="UBT88" s="7"/>
      <c r="UBU88" s="82"/>
      <c r="UBW88" s="7"/>
      <c r="UBX88" s="82"/>
      <c r="UBY88" s="82"/>
      <c r="UBZ88" s="83"/>
      <c r="UCB88" s="82"/>
      <c r="UCC88" s="80"/>
      <c r="UCD88" s="81"/>
      <c r="UCE88" s="82"/>
      <c r="UCH88" s="82"/>
      <c r="UCI88" s="82"/>
      <c r="UCK88" s="82"/>
      <c r="UCN88" s="82"/>
      <c r="UCQ88" s="82"/>
      <c r="UCR88" s="82"/>
      <c r="UCW88" s="82"/>
      <c r="UCZ88" s="82"/>
      <c r="UDA88" s="82"/>
      <c r="UDB88" s="82"/>
      <c r="UDC88" s="82"/>
      <c r="UDD88" s="82"/>
      <c r="UDE88" s="82"/>
      <c r="UDF88" s="82"/>
      <c r="UDX88" s="82"/>
      <c r="UDY88" s="82"/>
      <c r="UDZ88" s="6"/>
      <c r="UEC88" s="7"/>
      <c r="UED88" s="7"/>
      <c r="UEI88" s="82"/>
      <c r="UEK88" s="7"/>
      <c r="UEL88" s="82"/>
      <c r="UEN88" s="7"/>
      <c r="UEO88" s="82"/>
      <c r="UEP88" s="82"/>
      <c r="UEQ88" s="83"/>
      <c r="UES88" s="82"/>
      <c r="UET88" s="80"/>
      <c r="UEU88" s="81"/>
      <c r="UEV88" s="82"/>
      <c r="UEY88" s="82"/>
      <c r="UEZ88" s="82"/>
      <c r="UFB88" s="82"/>
      <c r="UFE88" s="82"/>
      <c r="UFH88" s="82"/>
      <c r="UFI88" s="82"/>
      <c r="UFN88" s="82"/>
      <c r="UFQ88" s="82"/>
      <c r="UFR88" s="82"/>
      <c r="UFS88" s="82"/>
      <c r="UFT88" s="82"/>
      <c r="UFU88" s="82"/>
      <c r="UFV88" s="82"/>
      <c r="UFW88" s="82"/>
      <c r="UGO88" s="82"/>
      <c r="UGP88" s="82"/>
      <c r="UGQ88" s="6"/>
      <c r="UGT88" s="7"/>
      <c r="UGU88" s="7"/>
      <c r="UGZ88" s="82"/>
      <c r="UHB88" s="7"/>
      <c r="UHC88" s="82"/>
      <c r="UHE88" s="7"/>
      <c r="UHF88" s="82"/>
      <c r="UHG88" s="82"/>
      <c r="UHH88" s="83"/>
      <c r="UHJ88" s="82"/>
      <c r="UHK88" s="80"/>
      <c r="UHL88" s="81"/>
      <c r="UHM88" s="82"/>
      <c r="UHP88" s="82"/>
      <c r="UHQ88" s="82"/>
      <c r="UHS88" s="82"/>
      <c r="UHV88" s="82"/>
      <c r="UHY88" s="82"/>
      <c r="UHZ88" s="82"/>
      <c r="UIE88" s="82"/>
      <c r="UIH88" s="82"/>
      <c r="UII88" s="82"/>
      <c r="UIJ88" s="82"/>
      <c r="UIK88" s="82"/>
      <c r="UIL88" s="82"/>
      <c r="UIM88" s="82"/>
      <c r="UIN88" s="82"/>
      <c r="UJF88" s="82"/>
      <c r="UJG88" s="82"/>
      <c r="UJH88" s="6"/>
      <c r="UJK88" s="7"/>
      <c r="UJL88" s="7"/>
      <c r="UJQ88" s="82"/>
      <c r="UJS88" s="7"/>
      <c r="UJT88" s="82"/>
      <c r="UJV88" s="7"/>
      <c r="UJW88" s="82"/>
      <c r="UJX88" s="82"/>
      <c r="UJY88" s="83"/>
      <c r="UKA88" s="82"/>
      <c r="UKB88" s="80"/>
      <c r="UKC88" s="81"/>
      <c r="UKD88" s="82"/>
      <c r="UKG88" s="82"/>
      <c r="UKH88" s="82"/>
      <c r="UKJ88" s="82"/>
      <c r="UKM88" s="82"/>
      <c r="UKP88" s="82"/>
      <c r="UKQ88" s="82"/>
      <c r="UKV88" s="82"/>
      <c r="UKY88" s="82"/>
      <c r="UKZ88" s="82"/>
      <c r="ULA88" s="82"/>
      <c r="ULB88" s="82"/>
      <c r="ULC88" s="82"/>
      <c r="ULD88" s="82"/>
      <c r="ULE88" s="82"/>
      <c r="ULW88" s="82"/>
      <c r="ULX88" s="82"/>
      <c r="ULY88" s="6"/>
      <c r="UMB88" s="7"/>
      <c r="UMC88" s="7"/>
      <c r="UMH88" s="82"/>
      <c r="UMJ88" s="7"/>
      <c r="UMK88" s="82"/>
      <c r="UMM88" s="7"/>
      <c r="UMN88" s="82"/>
      <c r="UMO88" s="82"/>
      <c r="UMP88" s="83"/>
      <c r="UMR88" s="82"/>
      <c r="UMS88" s="80"/>
      <c r="UMT88" s="81"/>
      <c r="UMU88" s="82"/>
      <c r="UMX88" s="82"/>
      <c r="UMY88" s="82"/>
      <c r="UNA88" s="82"/>
      <c r="UND88" s="82"/>
      <c r="UNG88" s="82"/>
      <c r="UNH88" s="82"/>
      <c r="UNM88" s="82"/>
      <c r="UNP88" s="82"/>
      <c r="UNQ88" s="82"/>
      <c r="UNR88" s="82"/>
      <c r="UNS88" s="82"/>
      <c r="UNT88" s="82"/>
      <c r="UNU88" s="82"/>
      <c r="UNV88" s="82"/>
      <c r="UON88" s="82"/>
      <c r="UOO88" s="82"/>
      <c r="UOP88" s="6"/>
      <c r="UOS88" s="7"/>
      <c r="UOT88" s="7"/>
      <c r="UOY88" s="82"/>
      <c r="UPA88" s="7"/>
      <c r="UPB88" s="82"/>
      <c r="UPD88" s="7"/>
      <c r="UPE88" s="82"/>
      <c r="UPF88" s="82"/>
      <c r="UPG88" s="83"/>
      <c r="UPI88" s="82"/>
      <c r="UPJ88" s="80"/>
      <c r="UPK88" s="81"/>
      <c r="UPL88" s="82"/>
      <c r="UPO88" s="82"/>
      <c r="UPP88" s="82"/>
      <c r="UPR88" s="82"/>
      <c r="UPU88" s="82"/>
      <c r="UPX88" s="82"/>
      <c r="UPY88" s="82"/>
      <c r="UQD88" s="82"/>
      <c r="UQG88" s="82"/>
      <c r="UQH88" s="82"/>
      <c r="UQI88" s="82"/>
      <c r="UQJ88" s="82"/>
      <c r="UQK88" s="82"/>
      <c r="UQL88" s="82"/>
      <c r="UQM88" s="82"/>
      <c r="URE88" s="82"/>
      <c r="URF88" s="82"/>
      <c r="URG88" s="6"/>
      <c r="URJ88" s="7"/>
      <c r="URK88" s="7"/>
      <c r="URP88" s="82"/>
      <c r="URR88" s="7"/>
      <c r="URS88" s="82"/>
      <c r="URU88" s="7"/>
      <c r="URV88" s="82"/>
      <c r="URW88" s="82"/>
      <c r="URX88" s="83"/>
      <c r="URZ88" s="82"/>
      <c r="USA88" s="80"/>
      <c r="USB88" s="81"/>
      <c r="USC88" s="82"/>
      <c r="USF88" s="82"/>
      <c r="USG88" s="82"/>
      <c r="USI88" s="82"/>
      <c r="USL88" s="82"/>
      <c r="USO88" s="82"/>
      <c r="USP88" s="82"/>
      <c r="USU88" s="82"/>
      <c r="USX88" s="82"/>
      <c r="USY88" s="82"/>
      <c r="USZ88" s="82"/>
      <c r="UTA88" s="82"/>
      <c r="UTB88" s="82"/>
      <c r="UTC88" s="82"/>
      <c r="UTD88" s="82"/>
      <c r="UTV88" s="82"/>
      <c r="UTW88" s="82"/>
      <c r="UTX88" s="6"/>
      <c r="UUA88" s="7"/>
      <c r="UUB88" s="7"/>
      <c r="UUG88" s="82"/>
      <c r="UUI88" s="7"/>
      <c r="UUJ88" s="82"/>
      <c r="UUL88" s="7"/>
      <c r="UUM88" s="82"/>
      <c r="UUN88" s="82"/>
      <c r="UUO88" s="83"/>
      <c r="UUQ88" s="82"/>
      <c r="UUR88" s="80"/>
      <c r="UUS88" s="81"/>
      <c r="UUT88" s="82"/>
      <c r="UUW88" s="82"/>
      <c r="UUX88" s="82"/>
      <c r="UUZ88" s="82"/>
      <c r="UVC88" s="82"/>
      <c r="UVF88" s="82"/>
      <c r="UVG88" s="82"/>
      <c r="UVL88" s="82"/>
      <c r="UVO88" s="82"/>
      <c r="UVP88" s="82"/>
      <c r="UVQ88" s="82"/>
      <c r="UVR88" s="82"/>
      <c r="UVS88" s="82"/>
      <c r="UVT88" s="82"/>
      <c r="UVU88" s="82"/>
      <c r="UWM88" s="82"/>
      <c r="UWN88" s="82"/>
      <c r="UWO88" s="6"/>
      <c r="UWR88" s="7"/>
      <c r="UWS88" s="7"/>
      <c r="UWX88" s="82"/>
      <c r="UWZ88" s="7"/>
      <c r="UXA88" s="82"/>
      <c r="UXC88" s="7"/>
      <c r="UXD88" s="82"/>
      <c r="UXE88" s="82"/>
      <c r="UXF88" s="83"/>
      <c r="UXH88" s="82"/>
      <c r="UXI88" s="80"/>
      <c r="UXJ88" s="81"/>
      <c r="UXK88" s="82"/>
      <c r="UXN88" s="82"/>
      <c r="UXO88" s="82"/>
      <c r="UXQ88" s="82"/>
      <c r="UXT88" s="82"/>
      <c r="UXW88" s="82"/>
      <c r="UXX88" s="82"/>
      <c r="UYC88" s="82"/>
      <c r="UYF88" s="82"/>
      <c r="UYG88" s="82"/>
      <c r="UYH88" s="82"/>
      <c r="UYI88" s="82"/>
      <c r="UYJ88" s="82"/>
      <c r="UYK88" s="82"/>
      <c r="UYL88" s="82"/>
      <c r="UZD88" s="82"/>
      <c r="UZE88" s="82"/>
      <c r="UZF88" s="6"/>
      <c r="UZI88" s="7"/>
      <c r="UZJ88" s="7"/>
      <c r="UZO88" s="82"/>
      <c r="UZQ88" s="7"/>
      <c r="UZR88" s="82"/>
      <c r="UZT88" s="7"/>
      <c r="UZU88" s="82"/>
      <c r="UZV88" s="82"/>
      <c r="UZW88" s="83"/>
      <c r="UZY88" s="82"/>
      <c r="UZZ88" s="80"/>
      <c r="VAA88" s="81"/>
      <c r="VAB88" s="82"/>
      <c r="VAE88" s="82"/>
      <c r="VAF88" s="82"/>
      <c r="VAH88" s="82"/>
      <c r="VAK88" s="82"/>
      <c r="VAN88" s="82"/>
      <c r="VAO88" s="82"/>
      <c r="VAT88" s="82"/>
      <c r="VAW88" s="82"/>
      <c r="VAX88" s="82"/>
      <c r="VAY88" s="82"/>
      <c r="VAZ88" s="82"/>
      <c r="VBA88" s="82"/>
      <c r="VBB88" s="82"/>
      <c r="VBC88" s="82"/>
      <c r="VBU88" s="82"/>
      <c r="VBV88" s="82"/>
      <c r="VBW88" s="6"/>
      <c r="VBZ88" s="7"/>
      <c r="VCA88" s="7"/>
      <c r="VCF88" s="82"/>
      <c r="VCH88" s="7"/>
      <c r="VCI88" s="82"/>
      <c r="VCK88" s="7"/>
      <c r="VCL88" s="82"/>
      <c r="VCM88" s="82"/>
      <c r="VCN88" s="83"/>
      <c r="VCP88" s="82"/>
      <c r="VCQ88" s="80"/>
      <c r="VCR88" s="81"/>
      <c r="VCS88" s="82"/>
      <c r="VCV88" s="82"/>
      <c r="VCW88" s="82"/>
      <c r="VCY88" s="82"/>
      <c r="VDB88" s="82"/>
      <c r="VDE88" s="82"/>
      <c r="VDF88" s="82"/>
      <c r="VDK88" s="82"/>
      <c r="VDN88" s="82"/>
      <c r="VDO88" s="82"/>
      <c r="VDP88" s="82"/>
      <c r="VDQ88" s="82"/>
      <c r="VDR88" s="82"/>
      <c r="VDS88" s="82"/>
      <c r="VDT88" s="82"/>
      <c r="VEL88" s="82"/>
      <c r="VEM88" s="82"/>
      <c r="VEN88" s="6"/>
      <c r="VEQ88" s="7"/>
      <c r="VER88" s="7"/>
      <c r="VEW88" s="82"/>
      <c r="VEY88" s="7"/>
      <c r="VEZ88" s="82"/>
      <c r="VFB88" s="7"/>
      <c r="VFC88" s="82"/>
      <c r="VFD88" s="82"/>
      <c r="VFE88" s="83"/>
      <c r="VFG88" s="82"/>
      <c r="VFH88" s="80"/>
      <c r="VFI88" s="81"/>
      <c r="VFJ88" s="82"/>
      <c r="VFM88" s="82"/>
      <c r="VFN88" s="82"/>
      <c r="VFP88" s="82"/>
      <c r="VFS88" s="82"/>
      <c r="VFV88" s="82"/>
      <c r="VFW88" s="82"/>
      <c r="VGB88" s="82"/>
      <c r="VGE88" s="82"/>
      <c r="VGF88" s="82"/>
      <c r="VGG88" s="82"/>
      <c r="VGH88" s="82"/>
      <c r="VGI88" s="82"/>
      <c r="VGJ88" s="82"/>
      <c r="VGK88" s="82"/>
      <c r="VHC88" s="82"/>
      <c r="VHD88" s="82"/>
      <c r="VHE88" s="6"/>
      <c r="VHH88" s="7"/>
      <c r="VHI88" s="7"/>
      <c r="VHN88" s="82"/>
      <c r="VHP88" s="7"/>
      <c r="VHQ88" s="82"/>
      <c r="VHS88" s="7"/>
      <c r="VHT88" s="82"/>
      <c r="VHU88" s="82"/>
      <c r="VHV88" s="83"/>
      <c r="VHX88" s="82"/>
      <c r="VHY88" s="80"/>
      <c r="VHZ88" s="81"/>
      <c r="VIA88" s="82"/>
      <c r="VID88" s="82"/>
      <c r="VIE88" s="82"/>
      <c r="VIG88" s="82"/>
      <c r="VIJ88" s="82"/>
      <c r="VIM88" s="82"/>
      <c r="VIN88" s="82"/>
      <c r="VIS88" s="82"/>
      <c r="VIV88" s="82"/>
      <c r="VIW88" s="82"/>
      <c r="VIX88" s="82"/>
      <c r="VIY88" s="82"/>
      <c r="VIZ88" s="82"/>
      <c r="VJA88" s="82"/>
      <c r="VJB88" s="82"/>
      <c r="VJT88" s="82"/>
      <c r="VJU88" s="82"/>
      <c r="VJV88" s="6"/>
      <c r="VJY88" s="7"/>
      <c r="VJZ88" s="7"/>
      <c r="VKE88" s="82"/>
      <c r="VKG88" s="7"/>
      <c r="VKH88" s="82"/>
      <c r="VKJ88" s="7"/>
      <c r="VKK88" s="82"/>
      <c r="VKL88" s="82"/>
      <c r="VKM88" s="83"/>
      <c r="VKO88" s="82"/>
      <c r="VKP88" s="80"/>
      <c r="VKQ88" s="81"/>
      <c r="VKR88" s="82"/>
      <c r="VKU88" s="82"/>
      <c r="VKV88" s="82"/>
      <c r="VKX88" s="82"/>
      <c r="VLA88" s="82"/>
      <c r="VLD88" s="82"/>
      <c r="VLE88" s="82"/>
      <c r="VLJ88" s="82"/>
      <c r="VLM88" s="82"/>
      <c r="VLN88" s="82"/>
      <c r="VLO88" s="82"/>
      <c r="VLP88" s="82"/>
      <c r="VLQ88" s="82"/>
      <c r="VLR88" s="82"/>
      <c r="VLS88" s="82"/>
      <c r="VMK88" s="82"/>
      <c r="VML88" s="82"/>
      <c r="VMM88" s="6"/>
      <c r="VMP88" s="7"/>
      <c r="VMQ88" s="7"/>
      <c r="VMV88" s="82"/>
      <c r="VMX88" s="7"/>
      <c r="VMY88" s="82"/>
      <c r="VNA88" s="7"/>
      <c r="VNB88" s="82"/>
      <c r="VNC88" s="82"/>
      <c r="VND88" s="83"/>
      <c r="VNF88" s="82"/>
      <c r="VNG88" s="80"/>
      <c r="VNH88" s="81"/>
      <c r="VNI88" s="82"/>
      <c r="VNL88" s="82"/>
      <c r="VNM88" s="82"/>
      <c r="VNO88" s="82"/>
      <c r="VNR88" s="82"/>
      <c r="VNU88" s="82"/>
      <c r="VNV88" s="82"/>
      <c r="VOA88" s="82"/>
      <c r="VOD88" s="82"/>
      <c r="VOE88" s="82"/>
      <c r="VOF88" s="82"/>
      <c r="VOG88" s="82"/>
      <c r="VOH88" s="82"/>
      <c r="VOI88" s="82"/>
      <c r="VOJ88" s="82"/>
      <c r="VPB88" s="82"/>
      <c r="VPC88" s="82"/>
      <c r="VPD88" s="6"/>
      <c r="VPG88" s="7"/>
      <c r="VPH88" s="7"/>
      <c r="VPM88" s="82"/>
      <c r="VPO88" s="7"/>
      <c r="VPP88" s="82"/>
      <c r="VPR88" s="7"/>
      <c r="VPS88" s="82"/>
      <c r="VPT88" s="82"/>
      <c r="VPU88" s="83"/>
      <c r="VPW88" s="82"/>
      <c r="VPX88" s="80"/>
      <c r="VPY88" s="81"/>
      <c r="VPZ88" s="82"/>
      <c r="VQC88" s="82"/>
      <c r="VQD88" s="82"/>
      <c r="VQF88" s="82"/>
      <c r="VQI88" s="82"/>
      <c r="VQL88" s="82"/>
      <c r="VQM88" s="82"/>
      <c r="VQR88" s="82"/>
      <c r="VQU88" s="82"/>
      <c r="VQV88" s="82"/>
      <c r="VQW88" s="82"/>
      <c r="VQX88" s="82"/>
      <c r="VQY88" s="82"/>
      <c r="VQZ88" s="82"/>
      <c r="VRA88" s="82"/>
      <c r="VRS88" s="82"/>
      <c r="VRT88" s="82"/>
      <c r="VRU88" s="6"/>
      <c r="VRX88" s="7"/>
      <c r="VRY88" s="7"/>
      <c r="VSD88" s="82"/>
      <c r="VSF88" s="7"/>
      <c r="VSG88" s="82"/>
      <c r="VSI88" s="7"/>
      <c r="VSJ88" s="82"/>
      <c r="VSK88" s="82"/>
      <c r="VSL88" s="83"/>
      <c r="VSN88" s="82"/>
      <c r="VSO88" s="80"/>
      <c r="VSP88" s="81"/>
      <c r="VSQ88" s="82"/>
      <c r="VST88" s="82"/>
      <c r="VSU88" s="82"/>
      <c r="VSW88" s="82"/>
      <c r="VSZ88" s="82"/>
      <c r="VTC88" s="82"/>
      <c r="VTD88" s="82"/>
      <c r="VTI88" s="82"/>
      <c r="VTL88" s="82"/>
      <c r="VTM88" s="82"/>
      <c r="VTN88" s="82"/>
      <c r="VTO88" s="82"/>
      <c r="VTP88" s="82"/>
      <c r="VTQ88" s="82"/>
      <c r="VTR88" s="82"/>
      <c r="VUJ88" s="82"/>
      <c r="VUK88" s="82"/>
      <c r="VUL88" s="6"/>
      <c r="VUO88" s="7"/>
      <c r="VUP88" s="7"/>
      <c r="VUU88" s="82"/>
      <c r="VUW88" s="7"/>
      <c r="VUX88" s="82"/>
      <c r="VUZ88" s="7"/>
      <c r="VVA88" s="82"/>
      <c r="VVB88" s="82"/>
      <c r="VVC88" s="83"/>
      <c r="VVE88" s="82"/>
      <c r="VVF88" s="80"/>
      <c r="VVG88" s="81"/>
      <c r="VVH88" s="82"/>
      <c r="VVK88" s="82"/>
      <c r="VVL88" s="82"/>
      <c r="VVN88" s="82"/>
      <c r="VVQ88" s="82"/>
      <c r="VVT88" s="82"/>
      <c r="VVU88" s="82"/>
      <c r="VVZ88" s="82"/>
      <c r="VWC88" s="82"/>
      <c r="VWD88" s="82"/>
      <c r="VWE88" s="82"/>
      <c r="VWF88" s="82"/>
      <c r="VWG88" s="82"/>
      <c r="VWH88" s="82"/>
      <c r="VWI88" s="82"/>
      <c r="VXA88" s="82"/>
      <c r="VXB88" s="82"/>
      <c r="VXC88" s="6"/>
      <c r="VXF88" s="7"/>
      <c r="VXG88" s="7"/>
      <c r="VXL88" s="82"/>
      <c r="VXN88" s="7"/>
      <c r="VXO88" s="82"/>
      <c r="VXQ88" s="7"/>
      <c r="VXR88" s="82"/>
      <c r="VXS88" s="82"/>
      <c r="VXT88" s="83"/>
      <c r="VXV88" s="82"/>
      <c r="VXW88" s="80"/>
      <c r="VXX88" s="81"/>
      <c r="VXY88" s="82"/>
      <c r="VYB88" s="82"/>
      <c r="VYC88" s="82"/>
      <c r="VYE88" s="82"/>
      <c r="VYH88" s="82"/>
      <c r="VYK88" s="82"/>
      <c r="VYL88" s="82"/>
      <c r="VYQ88" s="82"/>
      <c r="VYT88" s="82"/>
      <c r="VYU88" s="82"/>
      <c r="VYV88" s="82"/>
      <c r="VYW88" s="82"/>
      <c r="VYX88" s="82"/>
      <c r="VYY88" s="82"/>
      <c r="VYZ88" s="82"/>
      <c r="VZR88" s="82"/>
      <c r="VZS88" s="82"/>
      <c r="VZT88" s="6"/>
      <c r="VZW88" s="7"/>
      <c r="VZX88" s="7"/>
      <c r="WAC88" s="82"/>
      <c r="WAE88" s="7"/>
      <c r="WAF88" s="82"/>
      <c r="WAH88" s="7"/>
      <c r="WAI88" s="82"/>
      <c r="WAJ88" s="82"/>
      <c r="WAK88" s="83"/>
      <c r="WAM88" s="82"/>
      <c r="WAN88" s="80"/>
      <c r="WAO88" s="81"/>
      <c r="WAP88" s="82"/>
      <c r="WAS88" s="82"/>
      <c r="WAT88" s="82"/>
      <c r="WAV88" s="82"/>
      <c r="WAY88" s="82"/>
      <c r="WBB88" s="82"/>
      <c r="WBC88" s="82"/>
      <c r="WBH88" s="82"/>
      <c r="WBK88" s="82"/>
      <c r="WBL88" s="82"/>
      <c r="WBM88" s="82"/>
      <c r="WBN88" s="82"/>
      <c r="WBO88" s="82"/>
      <c r="WBP88" s="82"/>
      <c r="WBQ88" s="82"/>
      <c r="WCI88" s="82"/>
      <c r="WCJ88" s="82"/>
      <c r="WCK88" s="6"/>
      <c r="WCN88" s="7"/>
      <c r="WCO88" s="7"/>
      <c r="WCT88" s="82"/>
      <c r="WCV88" s="7"/>
      <c r="WCW88" s="82"/>
      <c r="WCY88" s="7"/>
      <c r="WCZ88" s="82"/>
      <c r="WDA88" s="82"/>
      <c r="WDB88" s="83"/>
      <c r="WDD88" s="82"/>
      <c r="WDE88" s="80"/>
      <c r="WDF88" s="81"/>
      <c r="WDG88" s="82"/>
      <c r="WDJ88" s="82"/>
      <c r="WDK88" s="82"/>
      <c r="WDM88" s="82"/>
      <c r="WDP88" s="82"/>
      <c r="WDS88" s="82"/>
      <c r="WDT88" s="82"/>
      <c r="WDY88" s="82"/>
      <c r="WEB88" s="82"/>
      <c r="WEC88" s="82"/>
      <c r="WED88" s="82"/>
      <c r="WEE88" s="82"/>
      <c r="WEF88" s="82"/>
      <c r="WEG88" s="82"/>
      <c r="WEH88" s="82"/>
      <c r="WEZ88" s="82"/>
      <c r="WFA88" s="82"/>
      <c r="WFB88" s="6"/>
      <c r="WFE88" s="7"/>
      <c r="WFF88" s="7"/>
      <c r="WFK88" s="82"/>
      <c r="WFM88" s="7"/>
      <c r="WFN88" s="82"/>
      <c r="WFP88" s="7"/>
      <c r="WFQ88" s="82"/>
      <c r="WFR88" s="82"/>
      <c r="WFS88" s="83"/>
      <c r="WFU88" s="82"/>
      <c r="WFV88" s="80"/>
      <c r="WFW88" s="81"/>
      <c r="WFX88" s="82"/>
      <c r="WGA88" s="82"/>
      <c r="WGB88" s="82"/>
      <c r="WGD88" s="82"/>
      <c r="WGG88" s="82"/>
      <c r="WGJ88" s="82"/>
      <c r="WGK88" s="82"/>
      <c r="WGP88" s="82"/>
      <c r="WGS88" s="82"/>
      <c r="WGT88" s="82"/>
      <c r="WGU88" s="82"/>
      <c r="WGV88" s="82"/>
      <c r="WGW88" s="82"/>
      <c r="WGX88" s="82"/>
      <c r="WGY88" s="82"/>
      <c r="WHQ88" s="82"/>
      <c r="WHR88" s="82"/>
      <c r="WHS88" s="6"/>
      <c r="WHV88" s="7"/>
      <c r="WHW88" s="7"/>
      <c r="WIB88" s="82"/>
      <c r="WID88" s="7"/>
      <c r="WIE88" s="82"/>
      <c r="WIG88" s="7"/>
      <c r="WIH88" s="82"/>
      <c r="WII88" s="82"/>
      <c r="WIJ88" s="83"/>
      <c r="WIL88" s="82"/>
      <c r="WIM88" s="80"/>
      <c r="WIN88" s="81"/>
      <c r="WIO88" s="82"/>
      <c r="WIR88" s="82"/>
      <c r="WIS88" s="82"/>
      <c r="WIU88" s="82"/>
      <c r="WIX88" s="82"/>
      <c r="WJA88" s="82"/>
      <c r="WJB88" s="82"/>
      <c r="WJG88" s="82"/>
      <c r="WJJ88" s="82"/>
      <c r="WJK88" s="82"/>
      <c r="WJL88" s="82"/>
      <c r="WJM88" s="82"/>
      <c r="WJN88" s="82"/>
      <c r="WJO88" s="82"/>
      <c r="WJP88" s="82"/>
      <c r="WKH88" s="82"/>
      <c r="WKI88" s="82"/>
      <c r="WKJ88" s="6"/>
      <c r="WKM88" s="7"/>
      <c r="WKN88" s="7"/>
      <c r="WKS88" s="82"/>
      <c r="WKU88" s="7"/>
      <c r="WKV88" s="82"/>
      <c r="WKX88" s="7"/>
      <c r="WKY88" s="82"/>
      <c r="WKZ88" s="82"/>
      <c r="WLA88" s="83"/>
      <c r="WLC88" s="82"/>
      <c r="WLD88" s="80"/>
      <c r="WLE88" s="81"/>
      <c r="WLF88" s="82"/>
      <c r="WLI88" s="82"/>
      <c r="WLJ88" s="82"/>
      <c r="WLL88" s="82"/>
      <c r="WLO88" s="82"/>
      <c r="WLR88" s="82"/>
      <c r="WLS88" s="82"/>
      <c r="WLX88" s="82"/>
      <c r="WMA88" s="82"/>
      <c r="WMB88" s="82"/>
      <c r="WMC88" s="82"/>
      <c r="WMD88" s="82"/>
      <c r="WME88" s="82"/>
      <c r="WMF88" s="82"/>
      <c r="WMG88" s="82"/>
      <c r="WMY88" s="82"/>
      <c r="WMZ88" s="82"/>
      <c r="WNA88" s="6"/>
      <c r="WND88" s="7"/>
      <c r="WNE88" s="7"/>
      <c r="WNJ88" s="82"/>
      <c r="WNL88" s="7"/>
      <c r="WNM88" s="82"/>
      <c r="WNO88" s="7"/>
      <c r="WNP88" s="82"/>
      <c r="WNQ88" s="82"/>
      <c r="WNR88" s="83"/>
      <c r="WNT88" s="82"/>
      <c r="WNU88" s="80"/>
      <c r="WNV88" s="81"/>
      <c r="WNW88" s="82"/>
      <c r="WNZ88" s="82"/>
      <c r="WOA88" s="82"/>
      <c r="WOC88" s="82"/>
      <c r="WOF88" s="82"/>
      <c r="WOI88" s="82"/>
      <c r="WOJ88" s="82"/>
      <c r="WOO88" s="82"/>
      <c r="WOR88" s="82"/>
      <c r="WOS88" s="82"/>
      <c r="WOT88" s="82"/>
      <c r="WOU88" s="82"/>
      <c r="WOV88" s="82"/>
      <c r="WOW88" s="82"/>
      <c r="WOX88" s="82"/>
      <c r="WPP88" s="82"/>
      <c r="WPQ88" s="82"/>
      <c r="WPR88" s="6"/>
      <c r="WPU88" s="7"/>
      <c r="WPV88" s="7"/>
      <c r="WQA88" s="82"/>
      <c r="WQC88" s="7"/>
      <c r="WQD88" s="82"/>
      <c r="WQF88" s="7"/>
      <c r="WQG88" s="82"/>
      <c r="WQH88" s="82"/>
      <c r="WQI88" s="83"/>
      <c r="WQK88" s="82"/>
      <c r="WQL88" s="80"/>
      <c r="WQM88" s="81"/>
      <c r="WQN88" s="82"/>
      <c r="WQQ88" s="82"/>
      <c r="WQR88" s="82"/>
      <c r="WQT88" s="82"/>
      <c r="WQW88" s="82"/>
      <c r="WQZ88" s="82"/>
      <c r="WRA88" s="82"/>
      <c r="WRF88" s="82"/>
      <c r="WRI88" s="82"/>
      <c r="WRJ88" s="82"/>
      <c r="WRK88" s="82"/>
      <c r="WRL88" s="82"/>
      <c r="WRM88" s="82"/>
      <c r="WRN88" s="82"/>
      <c r="WRO88" s="82"/>
      <c r="WSG88" s="82"/>
      <c r="WSH88" s="82"/>
      <c r="WSI88" s="6"/>
      <c r="WSL88" s="7"/>
      <c r="WSM88" s="7"/>
      <c r="WSR88" s="82"/>
      <c r="WST88" s="7"/>
      <c r="WSU88" s="82"/>
      <c r="WSW88" s="7"/>
      <c r="WSX88" s="82"/>
      <c r="WSY88" s="82"/>
      <c r="WSZ88" s="83"/>
      <c r="WTB88" s="82"/>
      <c r="WTC88" s="80"/>
      <c r="WTD88" s="81"/>
      <c r="WTE88" s="82"/>
      <c r="WTH88" s="82"/>
      <c r="WTI88" s="82"/>
      <c r="WTK88" s="82"/>
      <c r="WTN88" s="82"/>
      <c r="WTQ88" s="82"/>
      <c r="WTR88" s="82"/>
      <c r="WTW88" s="82"/>
      <c r="WTZ88" s="82"/>
      <c r="WUA88" s="82"/>
      <c r="WUB88" s="82"/>
      <c r="WUC88" s="82"/>
      <c r="WUD88" s="82"/>
      <c r="WUE88" s="82"/>
      <c r="WUF88" s="82"/>
      <c r="WUX88" s="82"/>
      <c r="WUY88" s="82"/>
      <c r="WUZ88" s="6"/>
      <c r="WVC88" s="7"/>
      <c r="WVD88" s="7"/>
      <c r="WVI88" s="82"/>
      <c r="WVK88" s="7"/>
      <c r="WVL88" s="82"/>
      <c r="WVN88" s="7"/>
      <c r="WVO88" s="82"/>
      <c r="WVP88" s="82"/>
      <c r="WVQ88" s="83"/>
      <c r="WVS88" s="82"/>
      <c r="WVT88" s="80"/>
      <c r="WVU88" s="81"/>
      <c r="WVV88" s="82"/>
      <c r="WVY88" s="82"/>
      <c r="WVZ88" s="82"/>
      <c r="WWB88" s="82"/>
      <c r="WWE88" s="82"/>
      <c r="WWH88" s="82"/>
      <c r="WWI88" s="82"/>
      <c r="WWN88" s="82"/>
      <c r="WWQ88" s="82"/>
      <c r="WWR88" s="82"/>
      <c r="WWS88" s="82"/>
      <c r="WWT88" s="82"/>
      <c r="WWU88" s="82"/>
      <c r="WWV88" s="82"/>
      <c r="WWW88" s="82"/>
      <c r="WXO88" s="82"/>
      <c r="WXP88" s="82"/>
      <c r="WXQ88" s="6"/>
      <c r="WXT88" s="7"/>
      <c r="WXU88" s="7"/>
      <c r="WXZ88" s="82"/>
      <c r="WYB88" s="7"/>
      <c r="WYC88" s="82"/>
      <c r="WYE88" s="7"/>
      <c r="WYF88" s="82"/>
      <c r="WYG88" s="82"/>
      <c r="WYH88" s="83"/>
      <c r="WYJ88" s="82"/>
      <c r="WYK88" s="80"/>
      <c r="WYL88" s="81"/>
      <c r="WYM88" s="82"/>
      <c r="WYP88" s="82"/>
      <c r="WYQ88" s="82"/>
      <c r="WYS88" s="82"/>
      <c r="WYV88" s="82"/>
      <c r="WYY88" s="82"/>
      <c r="WYZ88" s="82"/>
      <c r="WZE88" s="82"/>
      <c r="WZH88" s="82"/>
      <c r="WZI88" s="82"/>
      <c r="WZJ88" s="82"/>
      <c r="WZK88" s="82"/>
      <c r="WZL88" s="82"/>
      <c r="WZM88" s="82"/>
      <c r="WZN88" s="82"/>
      <c r="XAF88" s="82"/>
      <c r="XAG88" s="82"/>
      <c r="XAH88" s="6"/>
      <c r="XAK88" s="7"/>
      <c r="XAL88" s="7"/>
      <c r="XAQ88" s="82"/>
      <c r="XAS88" s="7"/>
      <c r="XAT88" s="82"/>
      <c r="XAV88" s="7"/>
      <c r="XAW88" s="82"/>
      <c r="XAX88" s="82"/>
      <c r="XAY88" s="83"/>
      <c r="XBA88" s="82"/>
      <c r="XBB88" s="80"/>
      <c r="XBC88" s="81"/>
      <c r="XBD88" s="82"/>
      <c r="XBG88" s="82"/>
      <c r="XBH88" s="82"/>
      <c r="XBJ88" s="82"/>
      <c r="XBM88" s="82"/>
      <c r="XBP88" s="82"/>
      <c r="XBQ88" s="82"/>
    </row>
    <row r="89" spans="1:2048 2053:3059 3077:4094 4112:5120 5123:6143 6146:7167 7169:8189 8194:9200 9218:10235 10253:12287 12290:14335 14337:16293" ht="35.25" hidden="1" customHeight="1" x14ac:dyDescent="0.25">
      <c r="A89" s="53" t="s">
        <v>4514</v>
      </c>
      <c r="B89" s="53">
        <v>20</v>
      </c>
      <c r="C89" s="53" t="s">
        <v>43</v>
      </c>
      <c r="D89" s="53" t="s">
        <v>294</v>
      </c>
      <c r="E89" s="53">
        <v>2</v>
      </c>
      <c r="F89" s="53" t="s">
        <v>452</v>
      </c>
      <c r="G89" s="53" t="str">
        <f t="shared" si="150"/>
        <v>20-10</v>
      </c>
      <c r="H89" s="53" t="s">
        <v>159</v>
      </c>
      <c r="I89" s="53" t="s">
        <v>160</v>
      </c>
      <c r="J89" s="53" t="s">
        <v>80</v>
      </c>
      <c r="K89" s="53" t="s">
        <v>80</v>
      </c>
      <c r="L89" s="53" t="s">
        <v>80</v>
      </c>
      <c r="M89" s="53" t="s">
        <v>80</v>
      </c>
      <c r="N89" s="53" t="s">
        <v>80</v>
      </c>
      <c r="O89" s="53" t="s">
        <v>80</v>
      </c>
      <c r="P89" s="53" t="s">
        <v>161</v>
      </c>
      <c r="Q89" s="52">
        <f>+R89</f>
        <v>0.60240963855421692</v>
      </c>
      <c r="R89" s="52">
        <f>+S89/$S$88</f>
        <v>0.60240963855421692</v>
      </c>
      <c r="S89" s="88">
        <f>+[35]COMPARTIDAS!AQ36</f>
        <v>50</v>
      </c>
      <c r="T89" s="53" t="s">
        <v>84</v>
      </c>
      <c r="U89" s="63" t="s">
        <v>162</v>
      </c>
      <c r="V89" s="23">
        <v>44927</v>
      </c>
      <c r="W89" s="23">
        <v>45016</v>
      </c>
      <c r="X89" s="53" t="s">
        <v>105</v>
      </c>
      <c r="Y89" s="49" t="s">
        <v>97</v>
      </c>
      <c r="Z89" s="59" t="s">
        <v>100</v>
      </c>
      <c r="AA89" s="60">
        <v>1</v>
      </c>
      <c r="AB89" s="60" t="s">
        <v>453</v>
      </c>
      <c r="AC89" s="69">
        <v>45016</v>
      </c>
      <c r="AD89" s="60">
        <v>1</v>
      </c>
      <c r="AE89" s="60" t="s">
        <v>453</v>
      </c>
      <c r="AF89" s="69">
        <v>45016</v>
      </c>
      <c r="AG89" s="60" t="s">
        <v>79</v>
      </c>
      <c r="AH89" s="60">
        <v>0.95</v>
      </c>
      <c r="AI89" s="52">
        <f t="shared" si="131"/>
        <v>0.60240963855421692</v>
      </c>
      <c r="AJ89" s="52"/>
      <c r="AK89" s="52"/>
      <c r="AL89" s="239" t="str">
        <f t="shared" si="151"/>
        <v/>
      </c>
      <c r="AM89" s="239" t="str">
        <f t="shared" si="152"/>
        <v/>
      </c>
      <c r="AN89" s="239" t="str">
        <f t="shared" si="153"/>
        <v/>
      </c>
      <c r="AO89" s="239" t="str">
        <f t="shared" si="154"/>
        <v/>
      </c>
      <c r="AP89" s="239" t="str">
        <f t="shared" si="155"/>
        <v/>
      </c>
      <c r="AQ89" s="239" t="str">
        <f t="shared" si="156"/>
        <v/>
      </c>
      <c r="AR89" s="239" t="str">
        <f t="shared" si="157"/>
        <v/>
      </c>
      <c r="AS89" s="239" t="str">
        <f t="shared" si="158"/>
        <v/>
      </c>
      <c r="AT89" s="239" t="str">
        <f t="shared" si="159"/>
        <v/>
      </c>
      <c r="AU89" s="239" t="str">
        <f t="shared" si="132"/>
        <v/>
      </c>
      <c r="AV89" s="239" t="str">
        <f t="shared" si="133"/>
        <v/>
      </c>
      <c r="AW89" s="239" t="str">
        <f t="shared" si="134"/>
        <v/>
      </c>
      <c r="AX89" s="239" t="str">
        <f t="shared" si="135"/>
        <v/>
      </c>
      <c r="AY89" s="239" t="str">
        <f t="shared" si="136"/>
        <v/>
      </c>
      <c r="AZ89" s="239" t="str">
        <f t="shared" si="137"/>
        <v/>
      </c>
      <c r="BA89" s="239" t="str">
        <f t="shared" si="138"/>
        <v/>
      </c>
      <c r="BB89" s="239" t="str">
        <f t="shared" si="139"/>
        <v/>
      </c>
      <c r="BC89" s="239" t="str">
        <f t="shared" si="140"/>
        <v/>
      </c>
      <c r="BD89" s="239" t="str">
        <f t="shared" si="141"/>
        <v/>
      </c>
      <c r="BE89" s="239" t="str">
        <f t="shared" si="142"/>
        <v/>
      </c>
      <c r="BF89" s="239" t="str">
        <f t="shared" si="143"/>
        <v/>
      </c>
      <c r="BG89" s="239" t="str">
        <f t="shared" si="144"/>
        <v/>
      </c>
      <c r="BH89" s="239" t="str">
        <f t="shared" si="145"/>
        <v/>
      </c>
      <c r="BI89" s="239" t="str">
        <f t="shared" si="146"/>
        <v/>
      </c>
      <c r="BJ89" s="239" t="str">
        <f t="shared" si="147"/>
        <v/>
      </c>
      <c r="BK89" s="239" t="str">
        <f t="shared" si="148"/>
        <v/>
      </c>
      <c r="BL89" s="239" t="str">
        <f t="shared" si="149"/>
        <v/>
      </c>
      <c r="BN89" s="239" t="str">
        <f t="shared" si="160"/>
        <v/>
      </c>
      <c r="BO89" s="239" t="str">
        <f t="shared" si="161"/>
        <v/>
      </c>
      <c r="BP89" s="239" t="str">
        <f t="shared" si="162"/>
        <v/>
      </c>
      <c r="BQ89" s="239" t="str">
        <f t="shared" si="163"/>
        <v/>
      </c>
      <c r="BR89" s="239" t="str">
        <f t="shared" si="164"/>
        <v/>
      </c>
      <c r="BS89" s="239" t="str">
        <f t="shared" si="165"/>
        <v/>
      </c>
      <c r="BT89" s="239" t="str">
        <f t="shared" si="166"/>
        <v/>
      </c>
      <c r="BU89" s="239" t="str">
        <f t="shared" si="167"/>
        <v/>
      </c>
      <c r="BV89" s="239" t="str">
        <f t="shared" si="168"/>
        <v/>
      </c>
      <c r="BW89" s="239" t="str">
        <f t="shared" si="169"/>
        <v/>
      </c>
      <c r="BX89" s="239" t="str">
        <f t="shared" si="170"/>
        <v/>
      </c>
      <c r="BY89" s="239" t="str">
        <f t="shared" si="171"/>
        <v/>
      </c>
      <c r="BZ89" s="239" t="str">
        <f t="shared" si="172"/>
        <v/>
      </c>
      <c r="CA89" s="239" t="str">
        <f t="shared" si="173"/>
        <v/>
      </c>
      <c r="CB89" s="239" t="str">
        <f t="shared" si="174"/>
        <v/>
      </c>
      <c r="CC89" s="239" t="str">
        <f t="shared" si="175"/>
        <v/>
      </c>
      <c r="CD89" s="239" t="str">
        <f t="shared" si="176"/>
        <v/>
      </c>
      <c r="CE89" s="239" t="str">
        <f t="shared" si="177"/>
        <v/>
      </c>
      <c r="CF89" s="239" t="str">
        <f t="shared" si="178"/>
        <v/>
      </c>
      <c r="CG89" s="239" t="str">
        <f t="shared" si="179"/>
        <v/>
      </c>
      <c r="CH89" s="239" t="str">
        <f t="shared" si="180"/>
        <v/>
      </c>
      <c r="CI89" s="239" t="str">
        <f t="shared" si="181"/>
        <v/>
      </c>
      <c r="CJ89" s="239" t="str">
        <f t="shared" si="182"/>
        <v/>
      </c>
      <c r="CK89" s="239" t="str">
        <f t="shared" si="183"/>
        <v/>
      </c>
      <c r="CL89" s="239" t="str">
        <f t="shared" si="184"/>
        <v/>
      </c>
      <c r="CM89" s="239" t="str">
        <f t="shared" si="185"/>
        <v/>
      </c>
      <c r="CN89" s="239" t="str">
        <f t="shared" si="186"/>
        <v/>
      </c>
      <c r="CP89" s="239" t="str">
        <f t="shared" si="187"/>
        <v/>
      </c>
      <c r="CQ89" s="239" t="str">
        <f t="shared" si="188"/>
        <v/>
      </c>
      <c r="CR89" s="239" t="str">
        <f t="shared" si="189"/>
        <v/>
      </c>
      <c r="CS89" s="239" t="str">
        <f t="shared" si="190"/>
        <v/>
      </c>
      <c r="CT89" s="239" t="str">
        <f t="shared" si="191"/>
        <v/>
      </c>
      <c r="CU89" s="239" t="str">
        <f t="shared" si="192"/>
        <v/>
      </c>
      <c r="CV89" s="239" t="str">
        <f t="shared" si="193"/>
        <v/>
      </c>
      <c r="CW89" s="239" t="str">
        <f t="shared" si="194"/>
        <v/>
      </c>
      <c r="CX89" s="239" t="str">
        <f t="shared" si="195"/>
        <v/>
      </c>
      <c r="CY89" s="239" t="str">
        <f t="shared" si="196"/>
        <v/>
      </c>
      <c r="CZ89" s="239" t="str">
        <f t="shared" si="197"/>
        <v/>
      </c>
      <c r="DA89" s="239" t="str">
        <f t="shared" si="198"/>
        <v/>
      </c>
      <c r="DB89" s="239" t="str">
        <f t="shared" si="199"/>
        <v/>
      </c>
      <c r="DC89" s="239" t="str">
        <f t="shared" si="200"/>
        <v/>
      </c>
      <c r="DD89" s="239" t="str">
        <f t="shared" si="201"/>
        <v/>
      </c>
      <c r="DE89" s="239" t="str">
        <f t="shared" si="202"/>
        <v/>
      </c>
      <c r="DF89" s="239" t="str">
        <f t="shared" si="203"/>
        <v/>
      </c>
      <c r="DG89" s="239" t="str">
        <f t="shared" si="204"/>
        <v/>
      </c>
      <c r="DH89" s="239" t="str">
        <f t="shared" si="205"/>
        <v/>
      </c>
      <c r="DI89" s="239" t="str">
        <f t="shared" si="206"/>
        <v/>
      </c>
      <c r="DJ89" s="239" t="str">
        <f t="shared" si="207"/>
        <v/>
      </c>
      <c r="DK89" s="239" t="str">
        <f t="shared" si="208"/>
        <v/>
      </c>
      <c r="DL89" s="239" t="str">
        <f t="shared" si="209"/>
        <v/>
      </c>
      <c r="DM89" s="239" t="str">
        <f t="shared" si="210"/>
        <v/>
      </c>
      <c r="DN89" s="239" t="str">
        <f t="shared" si="211"/>
        <v/>
      </c>
      <c r="DO89" s="239" t="str">
        <f t="shared" si="212"/>
        <v/>
      </c>
      <c r="DP89" s="239" t="str">
        <f t="shared" si="213"/>
        <v/>
      </c>
    </row>
    <row r="90" spans="1:2048 2053:3059 3077:4094 4112:5120 5123:6143 6146:7167 7169:8189 8194:9200 9218:10235 10253:12287 12290:14335 14337:16293" ht="84.75" hidden="1" customHeight="1" x14ac:dyDescent="0.25">
      <c r="A90" s="53" t="s">
        <v>4514</v>
      </c>
      <c r="B90" s="53">
        <v>20</v>
      </c>
      <c r="C90" s="53" t="s">
        <v>43</v>
      </c>
      <c r="D90" s="53" t="s">
        <v>294</v>
      </c>
      <c r="E90" s="53">
        <v>2</v>
      </c>
      <c r="F90" s="53" t="s">
        <v>454</v>
      </c>
      <c r="G90" s="53" t="str">
        <f t="shared" si="150"/>
        <v>20-10</v>
      </c>
      <c r="H90" s="53" t="s">
        <v>165</v>
      </c>
      <c r="I90" s="53" t="s">
        <v>160</v>
      </c>
      <c r="J90" s="53" t="s">
        <v>80</v>
      </c>
      <c r="K90" s="53" t="s">
        <v>80</v>
      </c>
      <c r="L90" s="53" t="s">
        <v>80</v>
      </c>
      <c r="M90" s="53" t="s">
        <v>80</v>
      </c>
      <c r="N90" s="53" t="s">
        <v>80</v>
      </c>
      <c r="O90" s="53" t="s">
        <v>80</v>
      </c>
      <c r="P90" s="53" t="s">
        <v>166</v>
      </c>
      <c r="Q90" s="52">
        <f>+R90</f>
        <v>0.39759036144578314</v>
      </c>
      <c r="R90" s="52">
        <f>+S90/$S$88</f>
        <v>0.39759036144578314</v>
      </c>
      <c r="S90" s="89">
        <f>+[35]COMPARTIDAS!AQ37</f>
        <v>33</v>
      </c>
      <c r="T90" s="53" t="s">
        <v>84</v>
      </c>
      <c r="U90" s="63" t="s">
        <v>162</v>
      </c>
      <c r="V90" s="23">
        <v>45017</v>
      </c>
      <c r="W90" s="23">
        <v>45107</v>
      </c>
      <c r="X90" s="53" t="s">
        <v>105</v>
      </c>
      <c r="Y90" s="49" t="s">
        <v>167</v>
      </c>
      <c r="Z90" s="59" t="s">
        <v>100</v>
      </c>
      <c r="AA90" s="60">
        <v>1</v>
      </c>
      <c r="AB90" s="62" t="s">
        <v>455</v>
      </c>
      <c r="AC90" s="62">
        <v>45107</v>
      </c>
      <c r="AD90" s="60">
        <v>1</v>
      </c>
      <c r="AE90" s="62" t="s">
        <v>455</v>
      </c>
      <c r="AF90" s="62">
        <v>45107</v>
      </c>
      <c r="AG90" s="60" t="s">
        <v>79</v>
      </c>
      <c r="AH90" s="60">
        <v>1</v>
      </c>
      <c r="AI90" s="52">
        <f t="shared" si="131"/>
        <v>0.39759036144578314</v>
      </c>
      <c r="AJ90" s="52"/>
      <c r="AK90" s="52"/>
      <c r="AL90" s="239" t="str">
        <f t="shared" si="151"/>
        <v/>
      </c>
      <c r="AM90" s="239" t="str">
        <f t="shared" si="152"/>
        <v/>
      </c>
      <c r="AN90" s="239" t="str">
        <f t="shared" si="153"/>
        <v/>
      </c>
      <c r="AO90" s="239" t="str">
        <f t="shared" si="154"/>
        <v/>
      </c>
      <c r="AP90" s="239" t="str">
        <f t="shared" si="155"/>
        <v/>
      </c>
      <c r="AQ90" s="239" t="str">
        <f t="shared" si="156"/>
        <v/>
      </c>
      <c r="AR90" s="239" t="str">
        <f t="shared" si="157"/>
        <v/>
      </c>
      <c r="AS90" s="239" t="str">
        <f t="shared" si="158"/>
        <v/>
      </c>
      <c r="AT90" s="239" t="str">
        <f t="shared" si="159"/>
        <v/>
      </c>
      <c r="AU90" s="239" t="str">
        <f t="shared" si="132"/>
        <v/>
      </c>
      <c r="AV90" s="239" t="str">
        <f t="shared" si="133"/>
        <v/>
      </c>
      <c r="AW90" s="239" t="str">
        <f t="shared" si="134"/>
        <v/>
      </c>
      <c r="AX90" s="239" t="str">
        <f t="shared" si="135"/>
        <v/>
      </c>
      <c r="AY90" s="239" t="str">
        <f t="shared" si="136"/>
        <v/>
      </c>
      <c r="AZ90" s="239" t="str">
        <f t="shared" si="137"/>
        <v/>
      </c>
      <c r="BA90" s="239" t="str">
        <f t="shared" si="138"/>
        <v/>
      </c>
      <c r="BB90" s="239" t="str">
        <f t="shared" si="139"/>
        <v/>
      </c>
      <c r="BC90" s="239" t="str">
        <f t="shared" si="140"/>
        <v/>
      </c>
      <c r="BD90" s="239" t="str">
        <f t="shared" si="141"/>
        <v/>
      </c>
      <c r="BE90" s="239" t="str">
        <f t="shared" si="142"/>
        <v/>
      </c>
      <c r="BF90" s="239" t="str">
        <f t="shared" si="143"/>
        <v/>
      </c>
      <c r="BG90" s="239" t="str">
        <f t="shared" si="144"/>
        <v/>
      </c>
      <c r="BH90" s="239" t="str">
        <f t="shared" si="145"/>
        <v/>
      </c>
      <c r="BI90" s="239" t="str">
        <f t="shared" si="146"/>
        <v/>
      </c>
      <c r="BJ90" s="239" t="str">
        <f t="shared" si="147"/>
        <v/>
      </c>
      <c r="BK90" s="239" t="str">
        <f t="shared" si="148"/>
        <v/>
      </c>
      <c r="BL90" s="239" t="str">
        <f t="shared" si="149"/>
        <v/>
      </c>
      <c r="BN90" s="239" t="str">
        <f t="shared" si="160"/>
        <v/>
      </c>
      <c r="BO90" s="239" t="str">
        <f t="shared" si="161"/>
        <v/>
      </c>
      <c r="BP90" s="239" t="str">
        <f t="shared" si="162"/>
        <v/>
      </c>
      <c r="BQ90" s="239" t="str">
        <f t="shared" si="163"/>
        <v/>
      </c>
      <c r="BR90" s="239" t="str">
        <f t="shared" si="164"/>
        <v/>
      </c>
      <c r="BS90" s="239" t="str">
        <f t="shared" si="165"/>
        <v/>
      </c>
      <c r="BT90" s="239" t="str">
        <f t="shared" si="166"/>
        <v/>
      </c>
      <c r="BU90" s="239" t="str">
        <f t="shared" si="167"/>
        <v/>
      </c>
      <c r="BV90" s="239" t="str">
        <f t="shared" si="168"/>
        <v/>
      </c>
      <c r="BW90" s="239" t="str">
        <f t="shared" si="169"/>
        <v/>
      </c>
      <c r="BX90" s="239" t="str">
        <f t="shared" si="170"/>
        <v/>
      </c>
      <c r="BY90" s="239" t="str">
        <f t="shared" si="171"/>
        <v/>
      </c>
      <c r="BZ90" s="239" t="str">
        <f t="shared" si="172"/>
        <v/>
      </c>
      <c r="CA90" s="239" t="str">
        <f t="shared" si="173"/>
        <v/>
      </c>
      <c r="CB90" s="239" t="str">
        <f t="shared" si="174"/>
        <v/>
      </c>
      <c r="CC90" s="239" t="str">
        <f t="shared" si="175"/>
        <v/>
      </c>
      <c r="CD90" s="239" t="str">
        <f t="shared" si="176"/>
        <v/>
      </c>
      <c r="CE90" s="239" t="str">
        <f t="shared" si="177"/>
        <v/>
      </c>
      <c r="CF90" s="239" t="str">
        <f t="shared" si="178"/>
        <v/>
      </c>
      <c r="CG90" s="239" t="str">
        <f t="shared" si="179"/>
        <v/>
      </c>
      <c r="CH90" s="239" t="str">
        <f t="shared" si="180"/>
        <v/>
      </c>
      <c r="CI90" s="239" t="str">
        <f t="shared" si="181"/>
        <v/>
      </c>
      <c r="CJ90" s="239" t="str">
        <f t="shared" si="182"/>
        <v/>
      </c>
      <c r="CK90" s="239" t="str">
        <f t="shared" si="183"/>
        <v/>
      </c>
      <c r="CL90" s="239" t="str">
        <f t="shared" si="184"/>
        <v/>
      </c>
      <c r="CM90" s="239" t="str">
        <f t="shared" si="185"/>
        <v/>
      </c>
      <c r="CN90" s="239" t="str">
        <f t="shared" si="186"/>
        <v/>
      </c>
      <c r="CP90" s="239" t="str">
        <f t="shared" si="187"/>
        <v/>
      </c>
      <c r="CQ90" s="239" t="str">
        <f t="shared" si="188"/>
        <v/>
      </c>
      <c r="CR90" s="239" t="str">
        <f t="shared" si="189"/>
        <v/>
      </c>
      <c r="CS90" s="239" t="str">
        <f t="shared" si="190"/>
        <v/>
      </c>
      <c r="CT90" s="239" t="str">
        <f t="shared" si="191"/>
        <v/>
      </c>
      <c r="CU90" s="239" t="str">
        <f t="shared" si="192"/>
        <v/>
      </c>
      <c r="CV90" s="239" t="str">
        <f t="shared" si="193"/>
        <v/>
      </c>
      <c r="CW90" s="239" t="str">
        <f t="shared" si="194"/>
        <v/>
      </c>
      <c r="CX90" s="239" t="str">
        <f t="shared" si="195"/>
        <v/>
      </c>
      <c r="CY90" s="239" t="str">
        <f t="shared" si="196"/>
        <v/>
      </c>
      <c r="CZ90" s="239" t="str">
        <f t="shared" si="197"/>
        <v/>
      </c>
      <c r="DA90" s="239" t="str">
        <f t="shared" si="198"/>
        <v/>
      </c>
      <c r="DB90" s="239" t="str">
        <f t="shared" si="199"/>
        <v/>
      </c>
      <c r="DC90" s="239" t="str">
        <f t="shared" si="200"/>
        <v/>
      </c>
      <c r="DD90" s="239" t="str">
        <f t="shared" si="201"/>
        <v/>
      </c>
      <c r="DE90" s="239" t="str">
        <f t="shared" si="202"/>
        <v/>
      </c>
      <c r="DF90" s="239" t="str">
        <f t="shared" si="203"/>
        <v/>
      </c>
      <c r="DG90" s="239" t="str">
        <f t="shared" si="204"/>
        <v/>
      </c>
      <c r="DH90" s="239" t="str">
        <f t="shared" si="205"/>
        <v/>
      </c>
      <c r="DI90" s="239" t="str">
        <f t="shared" si="206"/>
        <v/>
      </c>
      <c r="DJ90" s="239" t="str">
        <f t="shared" si="207"/>
        <v/>
      </c>
      <c r="DK90" s="239" t="str">
        <f t="shared" si="208"/>
        <v/>
      </c>
      <c r="DL90" s="239" t="str">
        <f t="shared" si="209"/>
        <v/>
      </c>
      <c r="DM90" s="239" t="str">
        <f t="shared" si="210"/>
        <v/>
      </c>
      <c r="DN90" s="239" t="str">
        <f t="shared" si="211"/>
        <v/>
      </c>
      <c r="DO90" s="239" t="str">
        <f t="shared" si="212"/>
        <v/>
      </c>
      <c r="DP90" s="239" t="str">
        <f t="shared" si="213"/>
        <v/>
      </c>
    </row>
    <row r="91" spans="1:2048 2053:3059 3077:4094 4112:5120 5123:6143 6146:7167 7169:8189 8194:9200 9218:10235 10253:12287 12290:14335 14337:16293" ht="35.25" hidden="1" customHeight="1" x14ac:dyDescent="0.25">
      <c r="A91" s="53" t="s">
        <v>4514</v>
      </c>
      <c r="B91" s="53">
        <v>20</v>
      </c>
      <c r="C91" s="53" t="s">
        <v>43</v>
      </c>
      <c r="D91" s="53" t="s">
        <v>294</v>
      </c>
      <c r="E91" s="53">
        <v>2</v>
      </c>
      <c r="F91" s="53" t="s">
        <v>456</v>
      </c>
      <c r="G91" s="53" t="str">
        <f t="shared" si="150"/>
        <v>20-10</v>
      </c>
      <c r="H91" s="53" t="s">
        <v>235</v>
      </c>
      <c r="I91" s="53" t="s">
        <v>160</v>
      </c>
      <c r="J91" s="53" t="s">
        <v>80</v>
      </c>
      <c r="K91" s="53" t="s">
        <v>80</v>
      </c>
      <c r="L91" s="53" t="s">
        <v>80</v>
      </c>
      <c r="M91" s="53" t="s">
        <v>80</v>
      </c>
      <c r="N91" s="53" t="s">
        <v>80</v>
      </c>
      <c r="O91" s="53" t="s">
        <v>80</v>
      </c>
      <c r="P91" s="53" t="s">
        <v>236</v>
      </c>
      <c r="Q91" s="52">
        <f>+R91</f>
        <v>0.27710843373493976</v>
      </c>
      <c r="R91" s="52">
        <f>+S91/$S$88</f>
        <v>0.27710843373493976</v>
      </c>
      <c r="S91" s="89">
        <v>23</v>
      </c>
      <c r="T91" s="53" t="s">
        <v>84</v>
      </c>
      <c r="U91" s="63" t="s">
        <v>162</v>
      </c>
      <c r="V91" s="23">
        <v>45108</v>
      </c>
      <c r="W91" s="23">
        <v>45199</v>
      </c>
      <c r="X91" s="53" t="s">
        <v>105</v>
      </c>
      <c r="Y91" s="49" t="s">
        <v>202</v>
      </c>
      <c r="Z91" s="59" t="s">
        <v>100</v>
      </c>
      <c r="AA91" s="60">
        <v>1</v>
      </c>
      <c r="AB91" s="60" t="s">
        <v>457</v>
      </c>
      <c r="AC91" s="69">
        <v>45199</v>
      </c>
      <c r="AD91" s="60">
        <v>1</v>
      </c>
      <c r="AE91" s="60" t="s">
        <v>458</v>
      </c>
      <c r="AF91" s="69">
        <v>45199</v>
      </c>
      <c r="AG91" s="90" t="s">
        <v>79</v>
      </c>
      <c r="AH91" s="90">
        <v>1</v>
      </c>
      <c r="AI91" s="52">
        <f t="shared" si="131"/>
        <v>0.27710843373493976</v>
      </c>
      <c r="AJ91" s="52"/>
      <c r="AK91" s="52"/>
      <c r="AL91" s="239" t="str">
        <f t="shared" si="151"/>
        <v/>
      </c>
      <c r="AM91" s="239" t="str">
        <f t="shared" si="152"/>
        <v/>
      </c>
      <c r="AN91" s="239" t="str">
        <f t="shared" si="153"/>
        <v/>
      </c>
      <c r="AO91" s="239" t="str">
        <f t="shared" si="154"/>
        <v/>
      </c>
      <c r="AP91" s="239" t="str">
        <f t="shared" si="155"/>
        <v/>
      </c>
      <c r="AQ91" s="239" t="str">
        <f t="shared" si="156"/>
        <v/>
      </c>
      <c r="AR91" s="239" t="str">
        <f t="shared" si="157"/>
        <v/>
      </c>
      <c r="AS91" s="239" t="str">
        <f t="shared" si="158"/>
        <v/>
      </c>
      <c r="AT91" s="239" t="str">
        <f t="shared" si="159"/>
        <v/>
      </c>
      <c r="AU91" s="239" t="str">
        <f t="shared" si="132"/>
        <v/>
      </c>
      <c r="AV91" s="239" t="str">
        <f t="shared" si="133"/>
        <v/>
      </c>
      <c r="AW91" s="239" t="str">
        <f t="shared" si="134"/>
        <v/>
      </c>
      <c r="AX91" s="239" t="str">
        <f t="shared" si="135"/>
        <v/>
      </c>
      <c r="AY91" s="239" t="str">
        <f t="shared" si="136"/>
        <v/>
      </c>
      <c r="AZ91" s="239" t="str">
        <f t="shared" si="137"/>
        <v/>
      </c>
      <c r="BA91" s="239" t="str">
        <f t="shared" si="138"/>
        <v/>
      </c>
      <c r="BB91" s="239" t="str">
        <f t="shared" si="139"/>
        <v/>
      </c>
      <c r="BC91" s="239" t="str">
        <f t="shared" si="140"/>
        <v/>
      </c>
      <c r="BD91" s="239" t="str">
        <f t="shared" si="141"/>
        <v/>
      </c>
      <c r="BE91" s="239" t="str">
        <f t="shared" si="142"/>
        <v/>
      </c>
      <c r="BF91" s="239" t="str">
        <f t="shared" si="143"/>
        <v/>
      </c>
      <c r="BG91" s="239" t="str">
        <f t="shared" si="144"/>
        <v/>
      </c>
      <c r="BH91" s="239" t="str">
        <f t="shared" si="145"/>
        <v/>
      </c>
      <c r="BI91" s="239" t="str">
        <f t="shared" si="146"/>
        <v/>
      </c>
      <c r="BJ91" s="239" t="str">
        <f t="shared" si="147"/>
        <v/>
      </c>
      <c r="BK91" s="239" t="str">
        <f t="shared" si="148"/>
        <v/>
      </c>
      <c r="BL91" s="239" t="str">
        <f t="shared" si="149"/>
        <v/>
      </c>
      <c r="BN91" s="239" t="str">
        <f t="shared" si="160"/>
        <v/>
      </c>
      <c r="BO91" s="239" t="str">
        <f t="shared" si="161"/>
        <v/>
      </c>
      <c r="BP91" s="239" t="str">
        <f t="shared" si="162"/>
        <v/>
      </c>
      <c r="BQ91" s="239" t="str">
        <f t="shared" si="163"/>
        <v/>
      </c>
      <c r="BR91" s="239" t="str">
        <f t="shared" si="164"/>
        <v/>
      </c>
      <c r="BS91" s="239" t="str">
        <f t="shared" si="165"/>
        <v/>
      </c>
      <c r="BT91" s="239" t="str">
        <f t="shared" si="166"/>
        <v/>
      </c>
      <c r="BU91" s="239" t="str">
        <f t="shared" si="167"/>
        <v/>
      </c>
      <c r="BV91" s="239" t="str">
        <f t="shared" si="168"/>
        <v/>
      </c>
      <c r="BW91" s="239" t="str">
        <f t="shared" si="169"/>
        <v/>
      </c>
      <c r="BX91" s="239" t="str">
        <f t="shared" si="170"/>
        <v/>
      </c>
      <c r="BY91" s="239" t="str">
        <f t="shared" si="171"/>
        <v/>
      </c>
      <c r="BZ91" s="239" t="str">
        <f t="shared" si="172"/>
        <v/>
      </c>
      <c r="CA91" s="239" t="str">
        <f t="shared" si="173"/>
        <v/>
      </c>
      <c r="CB91" s="239" t="str">
        <f t="shared" si="174"/>
        <v/>
      </c>
      <c r="CC91" s="239" t="str">
        <f t="shared" si="175"/>
        <v/>
      </c>
      <c r="CD91" s="239" t="str">
        <f t="shared" si="176"/>
        <v/>
      </c>
      <c r="CE91" s="239" t="str">
        <f t="shared" si="177"/>
        <v/>
      </c>
      <c r="CF91" s="239" t="str">
        <f t="shared" si="178"/>
        <v/>
      </c>
      <c r="CG91" s="239" t="str">
        <f t="shared" si="179"/>
        <v/>
      </c>
      <c r="CH91" s="239" t="str">
        <f t="shared" si="180"/>
        <v/>
      </c>
      <c r="CI91" s="239" t="str">
        <f t="shared" si="181"/>
        <v/>
      </c>
      <c r="CJ91" s="239" t="str">
        <f t="shared" si="182"/>
        <v/>
      </c>
      <c r="CK91" s="239" t="str">
        <f t="shared" si="183"/>
        <v/>
      </c>
      <c r="CL91" s="239" t="str">
        <f t="shared" si="184"/>
        <v/>
      </c>
      <c r="CM91" s="239" t="str">
        <f t="shared" si="185"/>
        <v/>
      </c>
      <c r="CN91" s="239" t="str">
        <f t="shared" si="186"/>
        <v/>
      </c>
      <c r="CP91" s="239" t="str">
        <f t="shared" si="187"/>
        <v/>
      </c>
      <c r="CQ91" s="239" t="str">
        <f t="shared" si="188"/>
        <v/>
      </c>
      <c r="CR91" s="239" t="str">
        <f t="shared" si="189"/>
        <v/>
      </c>
      <c r="CS91" s="239" t="str">
        <f t="shared" si="190"/>
        <v/>
      </c>
      <c r="CT91" s="239" t="str">
        <f t="shared" si="191"/>
        <v/>
      </c>
      <c r="CU91" s="239" t="str">
        <f t="shared" si="192"/>
        <v/>
      </c>
      <c r="CV91" s="239" t="str">
        <f t="shared" si="193"/>
        <v/>
      </c>
      <c r="CW91" s="239" t="str">
        <f t="shared" si="194"/>
        <v/>
      </c>
      <c r="CX91" s="239" t="str">
        <f t="shared" si="195"/>
        <v/>
      </c>
      <c r="CY91" s="239" t="str">
        <f t="shared" si="196"/>
        <v/>
      </c>
      <c r="CZ91" s="239" t="str">
        <f t="shared" si="197"/>
        <v/>
      </c>
      <c r="DA91" s="239" t="str">
        <f t="shared" si="198"/>
        <v/>
      </c>
      <c r="DB91" s="239" t="str">
        <f t="shared" si="199"/>
        <v/>
      </c>
      <c r="DC91" s="239" t="str">
        <f t="shared" si="200"/>
        <v/>
      </c>
      <c r="DD91" s="239" t="str">
        <f t="shared" si="201"/>
        <v/>
      </c>
      <c r="DE91" s="239" t="str">
        <f t="shared" si="202"/>
        <v/>
      </c>
      <c r="DF91" s="239" t="str">
        <f t="shared" si="203"/>
        <v/>
      </c>
      <c r="DG91" s="239" t="str">
        <f t="shared" si="204"/>
        <v/>
      </c>
      <c r="DH91" s="239" t="str">
        <f t="shared" si="205"/>
        <v/>
      </c>
      <c r="DI91" s="239" t="str">
        <f t="shared" si="206"/>
        <v/>
      </c>
      <c r="DJ91" s="239" t="str">
        <f t="shared" si="207"/>
        <v/>
      </c>
      <c r="DK91" s="239" t="str">
        <f t="shared" si="208"/>
        <v/>
      </c>
      <c r="DL91" s="239" t="str">
        <f t="shared" si="209"/>
        <v/>
      </c>
      <c r="DM91" s="239" t="str">
        <f t="shared" si="210"/>
        <v/>
      </c>
      <c r="DN91" s="239" t="str">
        <f t="shared" si="211"/>
        <v/>
      </c>
      <c r="DO91" s="239" t="str">
        <f t="shared" si="212"/>
        <v/>
      </c>
      <c r="DP91" s="239" t="str">
        <f t="shared" si="213"/>
        <v/>
      </c>
    </row>
    <row r="92" spans="1:2048 2053:3059 3077:4094 4112:5120 5123:6143 6146:7167 7169:8189 8194:9200 9218:10235 10253:12287 12290:14335 14337:16293" ht="61.5" customHeight="1" x14ac:dyDescent="0.25">
      <c r="A92" s="53" t="s">
        <v>4514</v>
      </c>
      <c r="B92" s="53">
        <v>20</v>
      </c>
      <c r="C92" s="53" t="s">
        <v>43</v>
      </c>
      <c r="D92" s="53" t="s">
        <v>294</v>
      </c>
      <c r="E92" s="53">
        <v>2</v>
      </c>
      <c r="F92" s="53" t="s">
        <v>459</v>
      </c>
      <c r="G92" s="53" t="str">
        <f t="shared" si="150"/>
        <v>20-10</v>
      </c>
      <c r="H92" s="53" t="s">
        <v>170</v>
      </c>
      <c r="I92" s="53" t="s">
        <v>160</v>
      </c>
      <c r="J92" s="53" t="s">
        <v>80</v>
      </c>
      <c r="K92" s="53" t="s">
        <v>80</v>
      </c>
      <c r="L92" s="53" t="s">
        <v>80</v>
      </c>
      <c r="M92" s="53" t="s">
        <v>80</v>
      </c>
      <c r="N92" s="53" t="s">
        <v>80</v>
      </c>
      <c r="O92" s="53" t="s">
        <v>80</v>
      </c>
      <c r="P92" s="53" t="s">
        <v>171</v>
      </c>
      <c r="Q92" s="52">
        <f>+R92</f>
        <v>1</v>
      </c>
      <c r="R92" s="52">
        <f>+S92/$S$88</f>
        <v>1</v>
      </c>
      <c r="S92" s="89">
        <v>83</v>
      </c>
      <c r="T92" s="53" t="s">
        <v>84</v>
      </c>
      <c r="U92" s="63" t="s">
        <v>162</v>
      </c>
      <c r="V92" s="23">
        <v>45200</v>
      </c>
      <c r="W92" s="23">
        <v>45290</v>
      </c>
      <c r="X92" s="53" t="s">
        <v>105</v>
      </c>
      <c r="Y92" s="49" t="s">
        <v>87</v>
      </c>
      <c r="Z92" s="53" t="s">
        <v>89</v>
      </c>
      <c r="AA92" s="52">
        <f>VLOOKUP(B92,RANKING!$C$15:$H$47,5,0)</f>
        <v>1</v>
      </c>
      <c r="AB92" s="23" t="str">
        <f>HLOOKUP(B92,$AL$2:$BL$3,2,0)</f>
        <v>Reportaron cumplimiento del 100%, 189 de las 189 actividades que tiene el plan</v>
      </c>
      <c r="AC92" s="23">
        <v>45291</v>
      </c>
      <c r="AD92" s="52">
        <f>VLOOKUP(B23,RANKING!$C$15:$H$47,5,0)</f>
        <v>1</v>
      </c>
      <c r="AE92" s="23" t="str">
        <f>+AB92</f>
        <v>Reportaron cumplimiento del 100%, 189 de las 189 actividades que tiene el plan</v>
      </c>
      <c r="AF92" s="23" t="s">
        <v>92</v>
      </c>
      <c r="AG92" s="23" t="s">
        <v>92</v>
      </c>
      <c r="AH92" s="52">
        <f>VLOOKUP(B92,RANKING!$C$15:$H$47,6,0)</f>
        <v>0.99523809523809537</v>
      </c>
      <c r="AI92" s="52">
        <f>+AD92*R92</f>
        <v>1</v>
      </c>
      <c r="AJ92" s="52"/>
      <c r="AK92" s="52"/>
      <c r="AL92" s="239" t="str">
        <f t="shared" si="151"/>
        <v/>
      </c>
      <c r="AM92" s="239" t="str">
        <f t="shared" si="152"/>
        <v/>
      </c>
      <c r="AN92" s="239" t="str">
        <f t="shared" si="153"/>
        <v/>
      </c>
      <c r="AO92" s="239" t="str">
        <f t="shared" si="154"/>
        <v/>
      </c>
      <c r="AP92" s="239" t="str">
        <f t="shared" si="155"/>
        <v/>
      </c>
      <c r="AQ92" s="239" t="str">
        <f t="shared" si="156"/>
        <v/>
      </c>
      <c r="AR92" s="239" t="str">
        <f t="shared" si="157"/>
        <v/>
      </c>
      <c r="AS92" s="239" t="str">
        <f t="shared" si="158"/>
        <v/>
      </c>
      <c r="AT92" s="239" t="str">
        <f t="shared" si="159"/>
        <v/>
      </c>
      <c r="AU92" s="239" t="str">
        <f t="shared" si="132"/>
        <v/>
      </c>
      <c r="AV92" s="239" t="str">
        <f t="shared" si="133"/>
        <v/>
      </c>
      <c r="AW92" s="239" t="str">
        <f t="shared" si="134"/>
        <v/>
      </c>
      <c r="AX92" s="239" t="str">
        <f t="shared" si="135"/>
        <v/>
      </c>
      <c r="AY92" s="239" t="str">
        <f t="shared" si="136"/>
        <v/>
      </c>
      <c r="AZ92" s="239" t="str">
        <f t="shared" si="137"/>
        <v/>
      </c>
      <c r="BA92" s="239" t="str">
        <f t="shared" si="138"/>
        <v/>
      </c>
      <c r="BB92" s="239" t="str">
        <f t="shared" si="139"/>
        <v/>
      </c>
      <c r="BC92" s="239" t="str">
        <f t="shared" si="140"/>
        <v/>
      </c>
      <c r="BD92" s="239" t="str">
        <f t="shared" si="141"/>
        <v/>
      </c>
      <c r="BE92" s="239" t="str">
        <f t="shared" si="142"/>
        <v/>
      </c>
      <c r="BF92" s="239" t="str">
        <f t="shared" si="143"/>
        <v/>
      </c>
      <c r="BG92" s="239" t="str">
        <f t="shared" si="144"/>
        <v/>
      </c>
      <c r="BH92" s="239" t="str">
        <f t="shared" si="145"/>
        <v/>
      </c>
      <c r="BI92" s="239" t="str">
        <f t="shared" si="146"/>
        <v/>
      </c>
      <c r="BJ92" s="239" t="str">
        <f t="shared" si="147"/>
        <v/>
      </c>
      <c r="BK92" s="239" t="str">
        <f t="shared" si="148"/>
        <v/>
      </c>
      <c r="BL92" s="239" t="str">
        <f t="shared" si="149"/>
        <v/>
      </c>
      <c r="BN92" s="239" t="str">
        <f t="shared" si="160"/>
        <v/>
      </c>
      <c r="BO92" s="239" t="str">
        <f t="shared" si="161"/>
        <v/>
      </c>
      <c r="BP92" s="239" t="str">
        <f t="shared" si="162"/>
        <v/>
      </c>
      <c r="BQ92" s="239" t="str">
        <f t="shared" si="163"/>
        <v/>
      </c>
      <c r="BR92" s="239" t="str">
        <f t="shared" si="164"/>
        <v/>
      </c>
      <c r="BS92" s="239" t="str">
        <f t="shared" si="165"/>
        <v/>
      </c>
      <c r="BT92" s="239" t="str">
        <f t="shared" si="166"/>
        <v/>
      </c>
      <c r="BU92" s="239" t="str">
        <f t="shared" si="167"/>
        <v/>
      </c>
      <c r="BV92" s="239" t="str">
        <f t="shared" si="168"/>
        <v/>
      </c>
      <c r="BW92" s="239" t="str">
        <f t="shared" si="169"/>
        <v/>
      </c>
      <c r="BX92" s="239" t="str">
        <f t="shared" si="170"/>
        <v/>
      </c>
      <c r="BY92" s="239" t="str">
        <f t="shared" si="171"/>
        <v/>
      </c>
      <c r="BZ92" s="239" t="str">
        <f t="shared" si="172"/>
        <v/>
      </c>
      <c r="CA92" s="239" t="str">
        <f t="shared" si="173"/>
        <v/>
      </c>
      <c r="CB92" s="239" t="str">
        <f t="shared" si="174"/>
        <v/>
      </c>
      <c r="CC92" s="239" t="str">
        <f t="shared" si="175"/>
        <v/>
      </c>
      <c r="CD92" s="239" t="str">
        <f t="shared" si="176"/>
        <v/>
      </c>
      <c r="CE92" s="239" t="str">
        <f t="shared" si="177"/>
        <v/>
      </c>
      <c r="CF92" s="239" t="str">
        <f t="shared" si="178"/>
        <v/>
      </c>
      <c r="CG92" s="239" t="str">
        <f t="shared" si="179"/>
        <v/>
      </c>
      <c r="CH92" s="239" t="str">
        <f t="shared" si="180"/>
        <v/>
      </c>
      <c r="CI92" s="239" t="str">
        <f t="shared" si="181"/>
        <v/>
      </c>
      <c r="CJ92" s="239" t="str">
        <f t="shared" si="182"/>
        <v/>
      </c>
      <c r="CK92" s="239" t="str">
        <f t="shared" si="183"/>
        <v/>
      </c>
      <c r="CL92" s="239" t="str">
        <f t="shared" si="184"/>
        <v/>
      </c>
      <c r="CM92" s="239" t="str">
        <f t="shared" si="185"/>
        <v/>
      </c>
      <c r="CN92" s="239" t="str">
        <f t="shared" si="186"/>
        <v/>
      </c>
      <c r="CP92" s="239" t="str">
        <f t="shared" si="187"/>
        <v/>
      </c>
      <c r="CQ92" s="239" t="str">
        <f t="shared" si="188"/>
        <v/>
      </c>
      <c r="CR92" s="239" t="str">
        <f t="shared" si="189"/>
        <v/>
      </c>
      <c r="CS92" s="239" t="str">
        <f t="shared" si="190"/>
        <v/>
      </c>
      <c r="CT92" s="239" t="str">
        <f t="shared" si="191"/>
        <v/>
      </c>
      <c r="CU92" s="239" t="str">
        <f t="shared" si="192"/>
        <v/>
      </c>
      <c r="CV92" s="239" t="str">
        <f t="shared" si="193"/>
        <v/>
      </c>
      <c r="CW92" s="239" t="str">
        <f t="shared" si="194"/>
        <v/>
      </c>
      <c r="CX92" s="239" t="str">
        <f t="shared" si="195"/>
        <v/>
      </c>
      <c r="CY92" s="239" t="str">
        <f t="shared" si="196"/>
        <v/>
      </c>
      <c r="CZ92" s="239" t="str">
        <f t="shared" si="197"/>
        <v/>
      </c>
      <c r="DA92" s="239" t="str">
        <f t="shared" si="198"/>
        <v/>
      </c>
      <c r="DB92" s="239" t="str">
        <f t="shared" si="199"/>
        <v/>
      </c>
      <c r="DC92" s="239" t="str">
        <f t="shared" si="200"/>
        <v/>
      </c>
      <c r="DD92" s="239" t="str">
        <f t="shared" si="201"/>
        <v/>
      </c>
      <c r="DE92" s="239" t="str">
        <f t="shared" si="202"/>
        <v/>
      </c>
      <c r="DF92" s="239" t="str">
        <f t="shared" si="203"/>
        <v/>
      </c>
      <c r="DG92" s="239" t="str">
        <f t="shared" si="204"/>
        <v/>
      </c>
      <c r="DH92" s="239" t="str">
        <f t="shared" si="205"/>
        <v/>
      </c>
      <c r="DI92" s="239" t="str">
        <f t="shared" si="206"/>
        <v/>
      </c>
      <c r="DJ92" s="239" t="str">
        <f t="shared" si="207"/>
        <v/>
      </c>
      <c r="DK92" s="239" t="str">
        <f t="shared" si="208"/>
        <v/>
      </c>
      <c r="DL92" s="239" t="str">
        <f t="shared" si="209"/>
        <v/>
      </c>
      <c r="DM92" s="239" t="str">
        <f t="shared" si="210"/>
        <v/>
      </c>
      <c r="DN92" s="239" t="str">
        <f t="shared" si="211"/>
        <v/>
      </c>
      <c r="DO92" s="239" t="str">
        <f t="shared" si="212"/>
        <v/>
      </c>
      <c r="DP92" s="239" t="str">
        <f t="shared" si="213"/>
        <v/>
      </c>
    </row>
    <row r="93" spans="1:2048 2053:3059 3077:4094 4112:5120 5123:6143 6146:7167 7169:8189 8194:9200 9218:10235 10253:12287 12290:14335 14337:16293" ht="57.75" hidden="1" customHeight="1" x14ac:dyDescent="0.25">
      <c r="A93" s="53" t="s">
        <v>4514</v>
      </c>
      <c r="B93" s="53">
        <v>20</v>
      </c>
      <c r="C93" s="53" t="s">
        <v>43</v>
      </c>
      <c r="D93" s="53" t="s">
        <v>294</v>
      </c>
      <c r="E93" s="87">
        <v>2</v>
      </c>
      <c r="F93" s="53" t="s">
        <v>460</v>
      </c>
      <c r="G93" s="53" t="s">
        <v>460</v>
      </c>
      <c r="H93" s="49" t="s">
        <v>75</v>
      </c>
      <c r="I93" s="91" t="s">
        <v>196</v>
      </c>
      <c r="J93" s="91" t="s">
        <v>296</v>
      </c>
      <c r="K93" s="91" t="s">
        <v>78</v>
      </c>
      <c r="L93" s="91" t="s">
        <v>125</v>
      </c>
      <c r="M93" s="92" t="s">
        <v>297</v>
      </c>
      <c r="N93" s="92" t="s">
        <v>433</v>
      </c>
      <c r="O93" s="93" t="s">
        <v>82</v>
      </c>
      <c r="P93" s="92" t="s">
        <v>461</v>
      </c>
      <c r="Q93" s="92">
        <v>0.03</v>
      </c>
      <c r="R93" s="50"/>
      <c r="S93" s="94">
        <v>100</v>
      </c>
      <c r="T93" s="94" t="s">
        <v>301</v>
      </c>
      <c r="U93" s="94" t="s">
        <v>302</v>
      </c>
      <c r="V93" s="95">
        <v>45201</v>
      </c>
      <c r="W93" s="51">
        <v>45275</v>
      </c>
      <c r="X93" s="94" t="s">
        <v>105</v>
      </c>
      <c r="Y93" s="49" t="s">
        <v>87</v>
      </c>
      <c r="Z93" s="59" t="s">
        <v>100</v>
      </c>
      <c r="AA93" s="52">
        <v>1</v>
      </c>
      <c r="AB93" s="23" t="s">
        <v>462</v>
      </c>
      <c r="AC93" s="23">
        <v>45275</v>
      </c>
      <c r="AD93" s="52">
        <v>1</v>
      </c>
      <c r="AE93" s="23" t="s">
        <v>463</v>
      </c>
      <c r="AF93" s="23">
        <v>45275</v>
      </c>
      <c r="AG93" s="23"/>
      <c r="AH93" s="52" t="s">
        <v>92</v>
      </c>
      <c r="AI93" s="52">
        <f t="shared" si="131"/>
        <v>0.03</v>
      </c>
      <c r="AJ93" s="52"/>
      <c r="AK93" s="52"/>
      <c r="AL93" s="239" t="str">
        <f t="shared" si="151"/>
        <v/>
      </c>
      <c r="AM93" s="239" t="str">
        <f t="shared" si="152"/>
        <v/>
      </c>
      <c r="AN93" s="239" t="str">
        <f t="shared" si="153"/>
        <v/>
      </c>
      <c r="AO93" s="239" t="str">
        <f t="shared" si="154"/>
        <v/>
      </c>
      <c r="AP93" s="239" t="str">
        <f t="shared" si="155"/>
        <v/>
      </c>
      <c r="AQ93" s="239" t="str">
        <f t="shared" si="156"/>
        <v/>
      </c>
      <c r="AR93" s="239" t="str">
        <f t="shared" si="157"/>
        <v/>
      </c>
      <c r="AS93" s="239" t="str">
        <f t="shared" si="158"/>
        <v/>
      </c>
      <c r="AT93" s="239" t="str">
        <f t="shared" si="159"/>
        <v/>
      </c>
      <c r="AU93" s="239" t="str">
        <f t="shared" si="132"/>
        <v/>
      </c>
      <c r="AV93" s="239" t="str">
        <f t="shared" si="133"/>
        <v/>
      </c>
      <c r="AW93" s="239" t="str">
        <f t="shared" si="134"/>
        <v/>
      </c>
      <c r="AX93" s="239" t="str">
        <f t="shared" si="135"/>
        <v/>
      </c>
      <c r="AY93" s="239" t="str">
        <f t="shared" si="136"/>
        <v/>
      </c>
      <c r="AZ93" s="239" t="str">
        <f t="shared" si="137"/>
        <v/>
      </c>
      <c r="BA93" s="239" t="str">
        <f t="shared" si="138"/>
        <v/>
      </c>
      <c r="BB93" s="239" t="str">
        <f t="shared" si="139"/>
        <v/>
      </c>
      <c r="BC93" s="239" t="str">
        <f t="shared" si="140"/>
        <v/>
      </c>
      <c r="BD93" s="239" t="str">
        <f t="shared" si="141"/>
        <v/>
      </c>
      <c r="BE93" s="239" t="str">
        <f t="shared" si="142"/>
        <v/>
      </c>
      <c r="BF93" s="239" t="str">
        <f t="shared" si="143"/>
        <v/>
      </c>
      <c r="BG93" s="239" t="str">
        <f t="shared" si="144"/>
        <v/>
      </c>
      <c r="BH93" s="239" t="str">
        <f t="shared" si="145"/>
        <v/>
      </c>
      <c r="BI93" s="239" t="str">
        <f t="shared" si="146"/>
        <v/>
      </c>
      <c r="BJ93" s="239" t="str">
        <f t="shared" si="147"/>
        <v/>
      </c>
      <c r="BK93" s="239" t="str">
        <f t="shared" si="148"/>
        <v/>
      </c>
      <c r="BL93" s="239" t="str">
        <f t="shared" si="149"/>
        <v/>
      </c>
      <c r="BN93" s="239" t="str">
        <f t="shared" si="160"/>
        <v/>
      </c>
      <c r="BO93" s="239" t="str">
        <f t="shared" si="161"/>
        <v/>
      </c>
      <c r="BP93" s="239" t="str">
        <f t="shared" si="162"/>
        <v/>
      </c>
      <c r="BQ93" s="239" t="str">
        <f t="shared" si="163"/>
        <v/>
      </c>
      <c r="BR93" s="239" t="str">
        <f t="shared" si="164"/>
        <v/>
      </c>
      <c r="BS93" s="239" t="str">
        <f t="shared" si="165"/>
        <v/>
      </c>
      <c r="BT93" s="239" t="str">
        <f t="shared" si="166"/>
        <v/>
      </c>
      <c r="BU93" s="239" t="str">
        <f t="shared" si="167"/>
        <v/>
      </c>
      <c r="BV93" s="239" t="str">
        <f t="shared" si="168"/>
        <v/>
      </c>
      <c r="BW93" s="239" t="str">
        <f t="shared" si="169"/>
        <v/>
      </c>
      <c r="BX93" s="239" t="str">
        <f t="shared" si="170"/>
        <v/>
      </c>
      <c r="BY93" s="239" t="str">
        <f t="shared" si="171"/>
        <v/>
      </c>
      <c r="BZ93" s="239" t="str">
        <f t="shared" si="172"/>
        <v/>
      </c>
      <c r="CA93" s="239" t="str">
        <f t="shared" si="173"/>
        <v/>
      </c>
      <c r="CB93" s="239" t="str">
        <f t="shared" si="174"/>
        <v/>
      </c>
      <c r="CC93" s="239" t="str">
        <f t="shared" si="175"/>
        <v/>
      </c>
      <c r="CD93" s="239" t="str">
        <f t="shared" si="176"/>
        <v/>
      </c>
      <c r="CE93" s="239" t="str">
        <f t="shared" si="177"/>
        <v/>
      </c>
      <c r="CF93" s="239" t="str">
        <f t="shared" si="178"/>
        <v/>
      </c>
      <c r="CG93" s="239" t="str">
        <f t="shared" si="179"/>
        <v/>
      </c>
      <c r="CH93" s="239" t="str">
        <f t="shared" si="180"/>
        <v/>
      </c>
      <c r="CI93" s="239" t="str">
        <f t="shared" si="181"/>
        <v/>
      </c>
      <c r="CJ93" s="239" t="str">
        <f t="shared" si="182"/>
        <v/>
      </c>
      <c r="CK93" s="239" t="str">
        <f t="shared" si="183"/>
        <v/>
      </c>
      <c r="CL93" s="239" t="str">
        <f t="shared" si="184"/>
        <v/>
      </c>
      <c r="CM93" s="239" t="str">
        <f t="shared" si="185"/>
        <v/>
      </c>
      <c r="CN93" s="239" t="str">
        <f t="shared" si="186"/>
        <v/>
      </c>
      <c r="CP93" s="239" t="str">
        <f t="shared" si="187"/>
        <v/>
      </c>
      <c r="CQ93" s="239" t="str">
        <f t="shared" si="188"/>
        <v/>
      </c>
      <c r="CR93" s="239" t="str">
        <f t="shared" si="189"/>
        <v/>
      </c>
      <c r="CS93" s="239" t="str">
        <f t="shared" si="190"/>
        <v/>
      </c>
      <c r="CT93" s="239" t="str">
        <f t="shared" si="191"/>
        <v/>
      </c>
      <c r="CU93" s="239" t="str">
        <f t="shared" si="192"/>
        <v/>
      </c>
      <c r="CV93" s="239" t="str">
        <f t="shared" si="193"/>
        <v/>
      </c>
      <c r="CW93" s="239" t="str">
        <f t="shared" si="194"/>
        <v/>
      </c>
      <c r="CX93" s="239" t="str">
        <f t="shared" si="195"/>
        <v/>
      </c>
      <c r="CY93" s="239" t="str">
        <f t="shared" si="196"/>
        <v/>
      </c>
      <c r="CZ93" s="239" t="str">
        <f t="shared" si="197"/>
        <v/>
      </c>
      <c r="DA93" s="239" t="str">
        <f t="shared" si="198"/>
        <v/>
      </c>
      <c r="DB93" s="239" t="str">
        <f t="shared" si="199"/>
        <v/>
      </c>
      <c r="DC93" s="239" t="str">
        <f t="shared" si="200"/>
        <v/>
      </c>
      <c r="DD93" s="239" t="str">
        <f t="shared" si="201"/>
        <v/>
      </c>
      <c r="DE93" s="239" t="str">
        <f t="shared" si="202"/>
        <v/>
      </c>
      <c r="DF93" s="239" t="str">
        <f t="shared" si="203"/>
        <v/>
      </c>
      <c r="DG93" s="239" t="str">
        <f t="shared" si="204"/>
        <v/>
      </c>
      <c r="DH93" s="239" t="str">
        <f t="shared" si="205"/>
        <v/>
      </c>
      <c r="DI93" s="239" t="str">
        <f t="shared" si="206"/>
        <v/>
      </c>
      <c r="DJ93" s="239" t="str">
        <f t="shared" si="207"/>
        <v/>
      </c>
      <c r="DK93" s="239" t="str">
        <f t="shared" si="208"/>
        <v/>
      </c>
      <c r="DL93" s="239" t="str">
        <f t="shared" si="209"/>
        <v/>
      </c>
      <c r="DM93" s="239" t="str">
        <f t="shared" si="210"/>
        <v/>
      </c>
      <c r="DN93" s="239" t="str">
        <f t="shared" si="211"/>
        <v/>
      </c>
      <c r="DO93" s="239" t="str">
        <f t="shared" si="212"/>
        <v/>
      </c>
      <c r="DP93" s="239" t="str">
        <f t="shared" si="213"/>
        <v/>
      </c>
    </row>
    <row r="94" spans="1:2048 2053:3059 3077:4094 4112:5120 5123:6143 6146:7167 7169:8189 8194:9200 9218:10235 10253:12287 12290:14335 14337:16293" ht="35.25" hidden="1" customHeight="1" x14ac:dyDescent="0.25">
      <c r="A94" s="53" t="s">
        <v>4514</v>
      </c>
      <c r="B94" s="53">
        <v>20</v>
      </c>
      <c r="C94" s="53" t="s">
        <v>43</v>
      </c>
      <c r="D94" s="53" t="s">
        <v>294</v>
      </c>
      <c r="E94" s="87">
        <v>2</v>
      </c>
      <c r="F94" s="23" t="s">
        <v>464</v>
      </c>
      <c r="G94" s="53" t="s">
        <v>460</v>
      </c>
      <c r="H94" s="91" t="s">
        <v>94</v>
      </c>
      <c r="I94" s="91" t="s">
        <v>80</v>
      </c>
      <c r="J94" s="53" t="s">
        <v>80</v>
      </c>
      <c r="K94" s="91" t="s">
        <v>80</v>
      </c>
      <c r="L94" s="91" t="s">
        <v>80</v>
      </c>
      <c r="M94" s="92" t="s">
        <v>80</v>
      </c>
      <c r="N94" s="92" t="s">
        <v>80</v>
      </c>
      <c r="O94" s="93" t="s">
        <v>80</v>
      </c>
      <c r="P94" s="92" t="s">
        <v>465</v>
      </c>
      <c r="Q94" s="92">
        <v>0.2</v>
      </c>
      <c r="R94" s="151">
        <f>+Q94*Q93</f>
        <v>6.0000000000000001E-3</v>
      </c>
      <c r="S94" s="94">
        <v>1</v>
      </c>
      <c r="T94" s="94" t="s">
        <v>84</v>
      </c>
      <c r="U94" s="94" t="s">
        <v>350</v>
      </c>
      <c r="V94" s="95">
        <v>45201</v>
      </c>
      <c r="W94" s="23">
        <v>45212</v>
      </c>
      <c r="X94" s="94" t="s">
        <v>105</v>
      </c>
      <c r="Y94" s="49" t="s">
        <v>87</v>
      </c>
      <c r="Z94" s="59" t="s">
        <v>100</v>
      </c>
      <c r="AA94" s="52">
        <v>1</v>
      </c>
      <c r="AB94" s="23" t="s">
        <v>466</v>
      </c>
      <c r="AC94" s="23">
        <v>45275</v>
      </c>
      <c r="AD94" s="52">
        <v>1</v>
      </c>
      <c r="AE94" s="23" t="s">
        <v>333</v>
      </c>
      <c r="AF94" s="23">
        <v>45275</v>
      </c>
      <c r="AG94" s="52" t="s">
        <v>79</v>
      </c>
      <c r="AH94" s="194">
        <v>1</v>
      </c>
      <c r="AI94" s="52">
        <f t="shared" si="131"/>
        <v>6.0000000000000001E-3</v>
      </c>
      <c r="AJ94" s="52">
        <f t="shared" ref="AJ94:AJ95" si="217">+AI94/R94</f>
        <v>1</v>
      </c>
      <c r="AK94" s="52"/>
      <c r="AL94" s="239" t="str">
        <f t="shared" si="151"/>
        <v/>
      </c>
      <c r="AM94" s="239" t="str">
        <f t="shared" si="152"/>
        <v/>
      </c>
      <c r="AN94" s="239" t="str">
        <f t="shared" si="153"/>
        <v/>
      </c>
      <c r="AO94" s="239" t="str">
        <f t="shared" si="154"/>
        <v/>
      </c>
      <c r="AP94" s="239" t="str">
        <f t="shared" si="155"/>
        <v/>
      </c>
      <c r="AQ94" s="239" t="str">
        <f t="shared" si="156"/>
        <v/>
      </c>
      <c r="AR94" s="239" t="str">
        <f t="shared" si="157"/>
        <v/>
      </c>
      <c r="AS94" s="239" t="str">
        <f t="shared" si="158"/>
        <v/>
      </c>
      <c r="AT94" s="239" t="str">
        <f t="shared" si="159"/>
        <v/>
      </c>
      <c r="AU94" s="239" t="str">
        <f t="shared" si="132"/>
        <v/>
      </c>
      <c r="AV94" s="239" t="str">
        <f t="shared" si="133"/>
        <v/>
      </c>
      <c r="AW94" s="239" t="str">
        <f t="shared" si="134"/>
        <v/>
      </c>
      <c r="AX94" s="239" t="str">
        <f t="shared" si="135"/>
        <v/>
      </c>
      <c r="AY94" s="239" t="str">
        <f t="shared" si="136"/>
        <v/>
      </c>
      <c r="AZ94" s="239" t="str">
        <f t="shared" si="137"/>
        <v/>
      </c>
      <c r="BA94" s="239" t="str">
        <f t="shared" si="138"/>
        <v/>
      </c>
      <c r="BB94" s="239" t="str">
        <f t="shared" si="139"/>
        <v/>
      </c>
      <c r="BC94" s="239" t="str">
        <f t="shared" si="140"/>
        <v/>
      </c>
      <c r="BD94" s="239" t="str">
        <f t="shared" si="141"/>
        <v/>
      </c>
      <c r="BE94" s="239" t="str">
        <f t="shared" si="142"/>
        <v/>
      </c>
      <c r="BF94" s="239" t="str">
        <f t="shared" si="143"/>
        <v/>
      </c>
      <c r="BG94" s="239" t="str">
        <f t="shared" si="144"/>
        <v/>
      </c>
      <c r="BH94" s="239" t="str">
        <f t="shared" si="145"/>
        <v/>
      </c>
      <c r="BI94" s="239" t="str">
        <f t="shared" si="146"/>
        <v/>
      </c>
      <c r="BJ94" s="239" t="str">
        <f t="shared" si="147"/>
        <v/>
      </c>
      <c r="BK94" s="239" t="str">
        <f t="shared" si="148"/>
        <v/>
      </c>
      <c r="BL94" s="239" t="str">
        <f t="shared" si="149"/>
        <v/>
      </c>
      <c r="BN94" s="239" t="str">
        <f t="shared" si="160"/>
        <v/>
      </c>
      <c r="BO94" s="239" t="str">
        <f t="shared" si="161"/>
        <v/>
      </c>
      <c r="BP94" s="239" t="str">
        <f t="shared" si="162"/>
        <v/>
      </c>
      <c r="BQ94" s="239" t="str">
        <f t="shared" si="163"/>
        <v/>
      </c>
      <c r="BR94" s="239" t="str">
        <f t="shared" si="164"/>
        <v/>
      </c>
      <c r="BS94" s="239" t="str">
        <f t="shared" si="165"/>
        <v/>
      </c>
      <c r="BT94" s="239" t="str">
        <f t="shared" si="166"/>
        <v/>
      </c>
      <c r="BU94" s="239" t="str">
        <f t="shared" si="167"/>
        <v/>
      </c>
      <c r="BV94" s="239" t="str">
        <f t="shared" si="168"/>
        <v/>
      </c>
      <c r="BW94" s="239" t="str">
        <f t="shared" si="169"/>
        <v/>
      </c>
      <c r="BX94" s="239" t="str">
        <f t="shared" si="170"/>
        <v/>
      </c>
      <c r="BY94" s="239" t="str">
        <f t="shared" si="171"/>
        <v/>
      </c>
      <c r="BZ94" s="239" t="str">
        <f t="shared" si="172"/>
        <v/>
      </c>
      <c r="CA94" s="239" t="str">
        <f t="shared" si="173"/>
        <v/>
      </c>
      <c r="CB94" s="239" t="str">
        <f t="shared" si="174"/>
        <v/>
      </c>
      <c r="CC94" s="239" t="str">
        <f t="shared" si="175"/>
        <v/>
      </c>
      <c r="CD94" s="239" t="str">
        <f t="shared" si="176"/>
        <v/>
      </c>
      <c r="CE94" s="239" t="str">
        <f t="shared" si="177"/>
        <v/>
      </c>
      <c r="CF94" s="239" t="str">
        <f t="shared" si="178"/>
        <v/>
      </c>
      <c r="CG94" s="239" t="str">
        <f t="shared" si="179"/>
        <v/>
      </c>
      <c r="CH94" s="239" t="str">
        <f t="shared" si="180"/>
        <v/>
      </c>
      <c r="CI94" s="239" t="str">
        <f t="shared" si="181"/>
        <v/>
      </c>
      <c r="CJ94" s="239" t="str">
        <f t="shared" si="182"/>
        <v/>
      </c>
      <c r="CK94" s="239" t="str">
        <f t="shared" si="183"/>
        <v/>
      </c>
      <c r="CL94" s="239" t="str">
        <f t="shared" si="184"/>
        <v/>
      </c>
      <c r="CM94" s="239" t="str">
        <f t="shared" si="185"/>
        <v/>
      </c>
      <c r="CN94" s="239" t="str">
        <f t="shared" si="186"/>
        <v/>
      </c>
      <c r="CP94" s="239" t="str">
        <f t="shared" si="187"/>
        <v/>
      </c>
      <c r="CQ94" s="239" t="str">
        <f t="shared" si="188"/>
        <v/>
      </c>
      <c r="CR94" s="239" t="str">
        <f t="shared" si="189"/>
        <v/>
      </c>
      <c r="CS94" s="239" t="str">
        <f t="shared" si="190"/>
        <v/>
      </c>
      <c r="CT94" s="239" t="str">
        <f t="shared" si="191"/>
        <v/>
      </c>
      <c r="CU94" s="239" t="str">
        <f t="shared" si="192"/>
        <v/>
      </c>
      <c r="CV94" s="239" t="str">
        <f t="shared" si="193"/>
        <v/>
      </c>
      <c r="CW94" s="239" t="str">
        <f t="shared" si="194"/>
        <v/>
      </c>
      <c r="CX94" s="239" t="str">
        <f t="shared" si="195"/>
        <v/>
      </c>
      <c r="CY94" s="239" t="str">
        <f t="shared" si="196"/>
        <v/>
      </c>
      <c r="CZ94" s="239" t="str">
        <f t="shared" si="197"/>
        <v/>
      </c>
      <c r="DA94" s="239" t="str">
        <f t="shared" si="198"/>
        <v/>
      </c>
      <c r="DB94" s="239" t="str">
        <f t="shared" si="199"/>
        <v/>
      </c>
      <c r="DC94" s="239" t="str">
        <f t="shared" si="200"/>
        <v/>
      </c>
      <c r="DD94" s="239" t="str">
        <f t="shared" si="201"/>
        <v/>
      </c>
      <c r="DE94" s="239" t="str">
        <f t="shared" si="202"/>
        <v/>
      </c>
      <c r="DF94" s="239" t="str">
        <f t="shared" si="203"/>
        <v/>
      </c>
      <c r="DG94" s="239" t="str">
        <f t="shared" si="204"/>
        <v/>
      </c>
      <c r="DH94" s="239" t="str">
        <f t="shared" si="205"/>
        <v/>
      </c>
      <c r="DI94" s="239" t="str">
        <f t="shared" si="206"/>
        <v/>
      </c>
      <c r="DJ94" s="239" t="str">
        <f t="shared" si="207"/>
        <v/>
      </c>
      <c r="DK94" s="239" t="str">
        <f t="shared" si="208"/>
        <v/>
      </c>
      <c r="DL94" s="239" t="str">
        <f t="shared" si="209"/>
        <v/>
      </c>
      <c r="DM94" s="239" t="str">
        <f t="shared" si="210"/>
        <v/>
      </c>
      <c r="DN94" s="239" t="str">
        <f t="shared" si="211"/>
        <v/>
      </c>
      <c r="DO94" s="239" t="str">
        <f t="shared" si="212"/>
        <v/>
      </c>
      <c r="DP94" s="239" t="str">
        <f t="shared" si="213"/>
        <v/>
      </c>
    </row>
    <row r="95" spans="1:2048 2053:3059 3077:4094 4112:5120 5123:6143 6146:7167 7169:8189 8194:9200 9218:10235 10253:12287 12290:14335 14337:16293" ht="35.25" hidden="1" customHeight="1" x14ac:dyDescent="0.25">
      <c r="A95" s="53" t="s">
        <v>4514</v>
      </c>
      <c r="B95" s="53">
        <v>20</v>
      </c>
      <c r="C95" s="53" t="s">
        <v>43</v>
      </c>
      <c r="D95" s="53" t="s">
        <v>294</v>
      </c>
      <c r="E95" s="87">
        <v>2</v>
      </c>
      <c r="F95" s="23" t="s">
        <v>467</v>
      </c>
      <c r="G95" s="53" t="s">
        <v>460</v>
      </c>
      <c r="H95" s="91" t="s">
        <v>94</v>
      </c>
      <c r="I95" s="91" t="s">
        <v>80</v>
      </c>
      <c r="J95" s="53" t="s">
        <v>80</v>
      </c>
      <c r="K95" s="91" t="s">
        <v>80</v>
      </c>
      <c r="L95" s="91" t="s">
        <v>80</v>
      </c>
      <c r="M95" s="92" t="s">
        <v>80</v>
      </c>
      <c r="N95" s="92" t="s">
        <v>80</v>
      </c>
      <c r="O95" s="93" t="s">
        <v>80</v>
      </c>
      <c r="P95" s="92" t="s">
        <v>468</v>
      </c>
      <c r="Q95" s="92">
        <v>0.8</v>
      </c>
      <c r="R95" s="151">
        <f>+Q95*Q93</f>
        <v>2.4E-2</v>
      </c>
      <c r="S95" s="94">
        <v>100</v>
      </c>
      <c r="T95" s="94" t="s">
        <v>301</v>
      </c>
      <c r="U95" s="94" t="s">
        <v>354</v>
      </c>
      <c r="V95" s="95">
        <v>45212</v>
      </c>
      <c r="W95" s="23">
        <v>45275</v>
      </c>
      <c r="X95" s="94" t="s">
        <v>105</v>
      </c>
      <c r="Y95" s="49" t="s">
        <v>87</v>
      </c>
      <c r="Z95" s="59" t="s">
        <v>100</v>
      </c>
      <c r="AA95" s="52">
        <v>1</v>
      </c>
      <c r="AB95" s="23" t="s">
        <v>469</v>
      </c>
      <c r="AC95" s="23">
        <v>45275</v>
      </c>
      <c r="AD95" s="52">
        <v>1</v>
      </c>
      <c r="AE95" s="23" t="s">
        <v>333</v>
      </c>
      <c r="AF95" s="23">
        <v>45275</v>
      </c>
      <c r="AG95" s="52" t="s">
        <v>79</v>
      </c>
      <c r="AH95" s="194">
        <v>1</v>
      </c>
      <c r="AI95" s="52">
        <f t="shared" si="131"/>
        <v>2.4E-2</v>
      </c>
      <c r="AJ95" s="52">
        <f t="shared" si="217"/>
        <v>1</v>
      </c>
      <c r="AK95" s="52"/>
      <c r="AL95" s="239" t="str">
        <f t="shared" si="151"/>
        <v/>
      </c>
      <c r="AM95" s="239" t="str">
        <f t="shared" si="152"/>
        <v/>
      </c>
      <c r="AN95" s="239" t="str">
        <f t="shared" si="153"/>
        <v/>
      </c>
      <c r="AO95" s="239" t="str">
        <f t="shared" si="154"/>
        <v/>
      </c>
      <c r="AP95" s="239" t="str">
        <f t="shared" si="155"/>
        <v/>
      </c>
      <c r="AQ95" s="239" t="str">
        <f t="shared" si="156"/>
        <v/>
      </c>
      <c r="AR95" s="239" t="str">
        <f t="shared" si="157"/>
        <v/>
      </c>
      <c r="AS95" s="239" t="str">
        <f t="shared" si="158"/>
        <v/>
      </c>
      <c r="AT95" s="239" t="str">
        <f t="shared" si="159"/>
        <v/>
      </c>
      <c r="AU95" s="239" t="str">
        <f t="shared" si="132"/>
        <v/>
      </c>
      <c r="AV95" s="239" t="str">
        <f t="shared" si="133"/>
        <v/>
      </c>
      <c r="AW95" s="239" t="str">
        <f t="shared" si="134"/>
        <v/>
      </c>
      <c r="AX95" s="239" t="str">
        <f t="shared" si="135"/>
        <v/>
      </c>
      <c r="AY95" s="239" t="str">
        <f t="shared" si="136"/>
        <v/>
      </c>
      <c r="AZ95" s="239" t="str">
        <f t="shared" si="137"/>
        <v/>
      </c>
      <c r="BA95" s="239" t="str">
        <f t="shared" si="138"/>
        <v/>
      </c>
      <c r="BB95" s="239" t="str">
        <f t="shared" si="139"/>
        <v/>
      </c>
      <c r="BC95" s="239" t="str">
        <f t="shared" si="140"/>
        <v/>
      </c>
      <c r="BD95" s="239" t="str">
        <f t="shared" si="141"/>
        <v/>
      </c>
      <c r="BE95" s="239" t="str">
        <f t="shared" si="142"/>
        <v/>
      </c>
      <c r="BF95" s="239" t="str">
        <f t="shared" si="143"/>
        <v/>
      </c>
      <c r="BG95" s="239" t="str">
        <f t="shared" si="144"/>
        <v/>
      </c>
      <c r="BH95" s="239" t="str">
        <f t="shared" si="145"/>
        <v/>
      </c>
      <c r="BI95" s="239" t="str">
        <f t="shared" si="146"/>
        <v/>
      </c>
      <c r="BJ95" s="239" t="str">
        <f t="shared" si="147"/>
        <v/>
      </c>
      <c r="BK95" s="239" t="str">
        <f t="shared" si="148"/>
        <v/>
      </c>
      <c r="BL95" s="239" t="str">
        <f t="shared" si="149"/>
        <v/>
      </c>
      <c r="BN95" s="239" t="str">
        <f t="shared" si="160"/>
        <v/>
      </c>
      <c r="BO95" s="239" t="str">
        <f t="shared" si="161"/>
        <v/>
      </c>
      <c r="BP95" s="239" t="str">
        <f t="shared" si="162"/>
        <v/>
      </c>
      <c r="BQ95" s="239" t="str">
        <f t="shared" si="163"/>
        <v/>
      </c>
      <c r="BR95" s="239" t="str">
        <f t="shared" si="164"/>
        <v/>
      </c>
      <c r="BS95" s="239" t="str">
        <f t="shared" si="165"/>
        <v/>
      </c>
      <c r="BT95" s="239" t="str">
        <f t="shared" si="166"/>
        <v/>
      </c>
      <c r="BU95" s="239" t="str">
        <f t="shared" si="167"/>
        <v/>
      </c>
      <c r="BV95" s="239" t="str">
        <f t="shared" si="168"/>
        <v/>
      </c>
      <c r="BW95" s="239" t="str">
        <f t="shared" si="169"/>
        <v/>
      </c>
      <c r="BX95" s="239" t="str">
        <f t="shared" si="170"/>
        <v/>
      </c>
      <c r="BY95" s="239" t="str">
        <f t="shared" si="171"/>
        <v/>
      </c>
      <c r="BZ95" s="239" t="str">
        <f t="shared" si="172"/>
        <v/>
      </c>
      <c r="CA95" s="239" t="str">
        <f t="shared" si="173"/>
        <v/>
      </c>
      <c r="CB95" s="239" t="str">
        <f t="shared" si="174"/>
        <v/>
      </c>
      <c r="CC95" s="239" t="str">
        <f t="shared" si="175"/>
        <v/>
      </c>
      <c r="CD95" s="239" t="str">
        <f t="shared" si="176"/>
        <v/>
      </c>
      <c r="CE95" s="239" t="str">
        <f t="shared" si="177"/>
        <v/>
      </c>
      <c r="CF95" s="239" t="str">
        <f t="shared" si="178"/>
        <v/>
      </c>
      <c r="CG95" s="239" t="str">
        <f t="shared" si="179"/>
        <v/>
      </c>
      <c r="CH95" s="239" t="str">
        <f t="shared" si="180"/>
        <v/>
      </c>
      <c r="CI95" s="239" t="str">
        <f t="shared" si="181"/>
        <v/>
      </c>
      <c r="CJ95" s="239" t="str">
        <f t="shared" si="182"/>
        <v/>
      </c>
      <c r="CK95" s="239" t="str">
        <f t="shared" si="183"/>
        <v/>
      </c>
      <c r="CL95" s="239" t="str">
        <f t="shared" si="184"/>
        <v/>
      </c>
      <c r="CM95" s="239" t="str">
        <f t="shared" si="185"/>
        <v/>
      </c>
      <c r="CN95" s="239" t="str">
        <f t="shared" si="186"/>
        <v/>
      </c>
      <c r="CP95" s="239" t="str">
        <f t="shared" si="187"/>
        <v/>
      </c>
      <c r="CQ95" s="239" t="str">
        <f t="shared" si="188"/>
        <v/>
      </c>
      <c r="CR95" s="239" t="str">
        <f t="shared" si="189"/>
        <v/>
      </c>
      <c r="CS95" s="239" t="str">
        <f t="shared" si="190"/>
        <v/>
      </c>
      <c r="CT95" s="239" t="str">
        <f t="shared" si="191"/>
        <v/>
      </c>
      <c r="CU95" s="239" t="str">
        <f t="shared" si="192"/>
        <v/>
      </c>
      <c r="CV95" s="239" t="str">
        <f t="shared" si="193"/>
        <v/>
      </c>
      <c r="CW95" s="239" t="str">
        <f t="shared" si="194"/>
        <v/>
      </c>
      <c r="CX95" s="239" t="str">
        <f t="shared" si="195"/>
        <v/>
      </c>
      <c r="CY95" s="239" t="str">
        <f t="shared" si="196"/>
        <v/>
      </c>
      <c r="CZ95" s="239" t="str">
        <f t="shared" si="197"/>
        <v/>
      </c>
      <c r="DA95" s="239" t="str">
        <f t="shared" si="198"/>
        <v/>
      </c>
      <c r="DB95" s="239" t="str">
        <f t="shared" si="199"/>
        <v/>
      </c>
      <c r="DC95" s="239" t="str">
        <f t="shared" si="200"/>
        <v/>
      </c>
      <c r="DD95" s="239" t="str">
        <f t="shared" si="201"/>
        <v/>
      </c>
      <c r="DE95" s="239" t="str">
        <f t="shared" si="202"/>
        <v/>
      </c>
      <c r="DF95" s="239" t="str">
        <f t="shared" si="203"/>
        <v/>
      </c>
      <c r="DG95" s="239" t="str">
        <f t="shared" si="204"/>
        <v/>
      </c>
      <c r="DH95" s="239" t="str">
        <f t="shared" si="205"/>
        <v/>
      </c>
      <c r="DI95" s="239" t="str">
        <f t="shared" si="206"/>
        <v/>
      </c>
      <c r="DJ95" s="239" t="str">
        <f t="shared" si="207"/>
        <v/>
      </c>
      <c r="DK95" s="239" t="str">
        <f t="shared" si="208"/>
        <v/>
      </c>
      <c r="DL95" s="239" t="str">
        <f t="shared" si="209"/>
        <v/>
      </c>
      <c r="DM95" s="239" t="str">
        <f t="shared" si="210"/>
        <v/>
      </c>
      <c r="DN95" s="239" t="str">
        <f t="shared" si="211"/>
        <v/>
      </c>
      <c r="DO95" s="239" t="str">
        <f t="shared" si="212"/>
        <v/>
      </c>
      <c r="DP95" s="239" t="str">
        <f t="shared" si="213"/>
        <v/>
      </c>
    </row>
    <row r="96" spans="1:2048 2053:3059 3077:4094 4112:5120 5123:6143 6146:7167 7169:8189 8194:9200 9218:10235 10253:12287 12290:14335 14337:16293" ht="88.5" hidden="1" customHeight="1" x14ac:dyDescent="0.25">
      <c r="A96" s="49" t="s">
        <v>4516</v>
      </c>
      <c r="B96" s="49">
        <v>30</v>
      </c>
      <c r="C96" s="49" t="s">
        <v>44</v>
      </c>
      <c r="D96" s="49" t="s">
        <v>470</v>
      </c>
      <c r="E96" s="49">
        <v>3</v>
      </c>
      <c r="F96" s="49" t="s">
        <v>471</v>
      </c>
      <c r="G96" s="49" t="str">
        <f>+IF(H96="Producto",F96,IF(H96="Producto Act Compartidas",F96,G92))</f>
        <v>30-1</v>
      </c>
      <c r="H96" s="49" t="s">
        <v>75</v>
      </c>
      <c r="I96" s="49" t="s">
        <v>76</v>
      </c>
      <c r="J96" s="49" t="s">
        <v>143</v>
      </c>
      <c r="K96" s="49" t="s">
        <v>472</v>
      </c>
      <c r="L96" s="49" t="s">
        <v>125</v>
      </c>
      <c r="M96" s="49" t="s">
        <v>473</v>
      </c>
      <c r="N96" s="49" t="s">
        <v>474</v>
      </c>
      <c r="O96" s="49" t="s">
        <v>80</v>
      </c>
      <c r="P96" s="49" t="s">
        <v>475</v>
      </c>
      <c r="Q96" s="50">
        <v>0.08</v>
      </c>
      <c r="R96" s="50"/>
      <c r="S96" s="49">
        <v>1</v>
      </c>
      <c r="T96" s="49" t="s">
        <v>84</v>
      </c>
      <c r="U96" s="49" t="s">
        <v>476</v>
      </c>
      <c r="V96" s="51">
        <v>44958</v>
      </c>
      <c r="W96" s="51">
        <v>45199</v>
      </c>
      <c r="X96" s="49" t="s">
        <v>214</v>
      </c>
      <c r="Y96" s="49" t="s">
        <v>202</v>
      </c>
      <c r="Z96" s="59" t="s">
        <v>100</v>
      </c>
      <c r="AA96" s="60">
        <v>1</v>
      </c>
      <c r="AB96" s="60" t="s">
        <v>477</v>
      </c>
      <c r="AC96" s="69">
        <v>45199</v>
      </c>
      <c r="AD96" s="60">
        <v>1</v>
      </c>
      <c r="AE96" s="60" t="s">
        <v>478</v>
      </c>
      <c r="AF96" s="69">
        <v>45199</v>
      </c>
      <c r="AG96" s="57" t="s">
        <v>79</v>
      </c>
      <c r="AH96" s="52" t="s">
        <v>92</v>
      </c>
      <c r="AI96" s="52">
        <f t="shared" si="131"/>
        <v>0.08</v>
      </c>
      <c r="AJ96" s="52"/>
      <c r="AK96" s="52"/>
      <c r="AL96" s="239" t="str">
        <f t="shared" si="151"/>
        <v/>
      </c>
      <c r="AM96" s="239" t="str">
        <f t="shared" si="152"/>
        <v/>
      </c>
      <c r="AN96" s="239" t="str">
        <f t="shared" si="153"/>
        <v/>
      </c>
      <c r="AO96" s="239" t="str">
        <f t="shared" si="154"/>
        <v/>
      </c>
      <c r="AP96" s="239" t="str">
        <f t="shared" si="155"/>
        <v/>
      </c>
      <c r="AQ96" s="239" t="str">
        <f t="shared" si="156"/>
        <v/>
      </c>
      <c r="AR96" s="239" t="str">
        <f t="shared" si="157"/>
        <v/>
      </c>
      <c r="AS96" s="239" t="str">
        <f t="shared" si="158"/>
        <v/>
      </c>
      <c r="AT96" s="239" t="str">
        <f t="shared" si="159"/>
        <v/>
      </c>
      <c r="AU96" s="239" t="str">
        <f t="shared" si="132"/>
        <v/>
      </c>
      <c r="AV96" s="239" t="str">
        <f t="shared" si="133"/>
        <v/>
      </c>
      <c r="AW96" s="239" t="str">
        <f t="shared" si="134"/>
        <v/>
      </c>
      <c r="AX96" s="239" t="str">
        <f t="shared" si="135"/>
        <v/>
      </c>
      <c r="AY96" s="239" t="str">
        <f t="shared" si="136"/>
        <v/>
      </c>
      <c r="AZ96" s="239" t="str">
        <f t="shared" si="137"/>
        <v/>
      </c>
      <c r="BA96" s="239" t="str">
        <f t="shared" si="138"/>
        <v/>
      </c>
      <c r="BB96" s="239" t="str">
        <f t="shared" si="139"/>
        <v/>
      </c>
      <c r="BC96" s="239" t="str">
        <f t="shared" si="140"/>
        <v/>
      </c>
      <c r="BD96" s="239" t="str">
        <f t="shared" si="141"/>
        <v/>
      </c>
      <c r="BE96" s="239" t="str">
        <f t="shared" si="142"/>
        <v/>
      </c>
      <c r="BF96" s="239" t="str">
        <f t="shared" si="143"/>
        <v/>
      </c>
      <c r="BG96" s="239" t="str">
        <f t="shared" si="144"/>
        <v/>
      </c>
      <c r="BH96" s="239" t="str">
        <f t="shared" si="145"/>
        <v/>
      </c>
      <c r="BI96" s="239" t="str">
        <f t="shared" si="146"/>
        <v/>
      </c>
      <c r="BJ96" s="239" t="str">
        <f t="shared" si="147"/>
        <v/>
      </c>
      <c r="BK96" s="239" t="str">
        <f t="shared" si="148"/>
        <v/>
      </c>
      <c r="BL96" s="239" t="str">
        <f t="shared" si="149"/>
        <v/>
      </c>
      <c r="BN96" s="239" t="str">
        <f t="shared" si="160"/>
        <v/>
      </c>
      <c r="BO96" s="239" t="str">
        <f t="shared" si="161"/>
        <v/>
      </c>
      <c r="BP96" s="239" t="str">
        <f t="shared" si="162"/>
        <v/>
      </c>
      <c r="BQ96" s="239" t="str">
        <f t="shared" si="163"/>
        <v/>
      </c>
      <c r="BR96" s="239" t="str">
        <f t="shared" si="164"/>
        <v/>
      </c>
      <c r="BS96" s="239" t="str">
        <f t="shared" si="165"/>
        <v/>
      </c>
      <c r="BT96" s="239" t="str">
        <f t="shared" si="166"/>
        <v/>
      </c>
      <c r="BU96" s="239" t="str">
        <f t="shared" si="167"/>
        <v/>
      </c>
      <c r="BV96" s="239" t="str">
        <f t="shared" si="168"/>
        <v/>
      </c>
      <c r="BW96" s="239" t="str">
        <f t="shared" si="169"/>
        <v/>
      </c>
      <c r="BX96" s="239" t="str">
        <f t="shared" si="170"/>
        <v/>
      </c>
      <c r="BY96" s="239" t="str">
        <f t="shared" si="171"/>
        <v/>
      </c>
      <c r="BZ96" s="239" t="str">
        <f t="shared" si="172"/>
        <v/>
      </c>
      <c r="CA96" s="239" t="str">
        <f t="shared" si="173"/>
        <v/>
      </c>
      <c r="CB96" s="239" t="str">
        <f t="shared" si="174"/>
        <v/>
      </c>
      <c r="CC96" s="239" t="str">
        <f t="shared" si="175"/>
        <v/>
      </c>
      <c r="CD96" s="239" t="str">
        <f t="shared" si="176"/>
        <v/>
      </c>
      <c r="CE96" s="239" t="str">
        <f t="shared" si="177"/>
        <v/>
      </c>
      <c r="CF96" s="239" t="str">
        <f t="shared" si="178"/>
        <v/>
      </c>
      <c r="CG96" s="239" t="str">
        <f t="shared" si="179"/>
        <v/>
      </c>
      <c r="CH96" s="239" t="str">
        <f t="shared" si="180"/>
        <v/>
      </c>
      <c r="CI96" s="239" t="str">
        <f t="shared" si="181"/>
        <v/>
      </c>
      <c r="CJ96" s="239" t="str">
        <f t="shared" si="182"/>
        <v/>
      </c>
      <c r="CK96" s="239" t="str">
        <f t="shared" si="183"/>
        <v/>
      </c>
      <c r="CL96" s="239" t="str">
        <f t="shared" si="184"/>
        <v/>
      </c>
      <c r="CM96" s="239" t="str">
        <f t="shared" si="185"/>
        <v/>
      </c>
      <c r="CN96" s="239" t="str">
        <f t="shared" si="186"/>
        <v/>
      </c>
      <c r="CP96" s="239" t="str">
        <f t="shared" si="187"/>
        <v/>
      </c>
      <c r="CQ96" s="239" t="str">
        <f t="shared" si="188"/>
        <v/>
      </c>
      <c r="CR96" s="239" t="str">
        <f t="shared" si="189"/>
        <v/>
      </c>
      <c r="CS96" s="239" t="str">
        <f t="shared" si="190"/>
        <v/>
      </c>
      <c r="CT96" s="239" t="str">
        <f t="shared" si="191"/>
        <v/>
      </c>
      <c r="CU96" s="239" t="str">
        <f t="shared" si="192"/>
        <v/>
      </c>
      <c r="CV96" s="239" t="str">
        <f t="shared" si="193"/>
        <v/>
      </c>
      <c r="CW96" s="239" t="str">
        <f t="shared" si="194"/>
        <v/>
      </c>
      <c r="CX96" s="239" t="str">
        <f t="shared" si="195"/>
        <v/>
      </c>
      <c r="CY96" s="239" t="str">
        <f t="shared" si="196"/>
        <v/>
      </c>
      <c r="CZ96" s="239" t="str">
        <f t="shared" si="197"/>
        <v/>
      </c>
      <c r="DA96" s="239" t="str">
        <f t="shared" si="198"/>
        <v/>
      </c>
      <c r="DB96" s="239" t="str">
        <f t="shared" si="199"/>
        <v/>
      </c>
      <c r="DC96" s="239" t="str">
        <f t="shared" si="200"/>
        <v/>
      </c>
      <c r="DD96" s="239" t="str">
        <f t="shared" si="201"/>
        <v/>
      </c>
      <c r="DE96" s="239" t="str">
        <f t="shared" si="202"/>
        <v/>
      </c>
      <c r="DF96" s="239" t="str">
        <f t="shared" si="203"/>
        <v/>
      </c>
      <c r="DG96" s="239" t="str">
        <f t="shared" si="204"/>
        <v/>
      </c>
      <c r="DH96" s="239" t="str">
        <f t="shared" si="205"/>
        <v/>
      </c>
      <c r="DI96" s="239" t="str">
        <f t="shared" si="206"/>
        <v/>
      </c>
      <c r="DJ96" s="239" t="str">
        <f t="shared" si="207"/>
        <v/>
      </c>
      <c r="DK96" s="239" t="str">
        <f t="shared" si="208"/>
        <v/>
      </c>
      <c r="DL96" s="239" t="str">
        <f t="shared" si="209"/>
        <v/>
      </c>
      <c r="DM96" s="239" t="str">
        <f t="shared" si="210"/>
        <v/>
      </c>
      <c r="DN96" s="239" t="str">
        <f t="shared" si="211"/>
        <v/>
      </c>
      <c r="DO96" s="239" t="str">
        <f t="shared" si="212"/>
        <v/>
      </c>
      <c r="DP96" s="239" t="str">
        <f t="shared" si="213"/>
        <v/>
      </c>
    </row>
    <row r="97" spans="1:120" ht="35.25" hidden="1" customHeight="1" x14ac:dyDescent="0.25">
      <c r="A97" s="53" t="s">
        <v>4516</v>
      </c>
      <c r="B97" s="53">
        <v>30</v>
      </c>
      <c r="C97" s="53" t="s">
        <v>44</v>
      </c>
      <c r="D97" s="53" t="s">
        <v>470</v>
      </c>
      <c r="E97" s="53">
        <v>3</v>
      </c>
      <c r="F97" s="53" t="s">
        <v>479</v>
      </c>
      <c r="G97" s="53" t="str">
        <f t="shared" si="150"/>
        <v>30-1</v>
      </c>
      <c r="H97" s="53" t="s">
        <v>94</v>
      </c>
      <c r="I97" s="53" t="s">
        <v>76</v>
      </c>
      <c r="J97" s="53" t="s">
        <v>80</v>
      </c>
      <c r="K97" s="53" t="s">
        <v>80</v>
      </c>
      <c r="L97" s="53" t="s">
        <v>80</v>
      </c>
      <c r="M97" s="53" t="s">
        <v>80</v>
      </c>
      <c r="N97" s="53" t="s">
        <v>80</v>
      </c>
      <c r="O97" s="53" t="s">
        <v>80</v>
      </c>
      <c r="P97" s="53" t="s">
        <v>480</v>
      </c>
      <c r="Q97" s="52">
        <v>0.2</v>
      </c>
      <c r="R97" s="52">
        <f>+Q97*Q96</f>
        <v>1.6E-2</v>
      </c>
      <c r="S97" s="53">
        <v>1</v>
      </c>
      <c r="T97" s="53" t="s">
        <v>84</v>
      </c>
      <c r="U97" s="53" t="s">
        <v>481</v>
      </c>
      <c r="V97" s="23">
        <v>44958</v>
      </c>
      <c r="W97" s="23">
        <v>44985</v>
      </c>
      <c r="X97" s="53" t="s">
        <v>214</v>
      </c>
      <c r="Y97" s="49" t="s">
        <v>97</v>
      </c>
      <c r="Z97" s="59" t="s">
        <v>100</v>
      </c>
      <c r="AA97" s="60">
        <v>1</v>
      </c>
      <c r="AB97" s="62" t="s">
        <v>482</v>
      </c>
      <c r="AC97" s="62">
        <v>44985</v>
      </c>
      <c r="AD97" s="60">
        <v>1</v>
      </c>
      <c r="AE97" s="62" t="s">
        <v>483</v>
      </c>
      <c r="AF97" s="62">
        <v>44985</v>
      </c>
      <c r="AG97" s="60" t="s">
        <v>79</v>
      </c>
      <c r="AH97" s="60">
        <v>1</v>
      </c>
      <c r="AI97" s="52">
        <f t="shared" si="131"/>
        <v>1.6E-2</v>
      </c>
      <c r="AJ97" s="52">
        <f t="shared" ref="AJ97:AJ98" si="218">+AI97/R97</f>
        <v>1</v>
      </c>
      <c r="AK97" s="52"/>
      <c r="AL97" s="239" t="str">
        <f t="shared" si="151"/>
        <v/>
      </c>
      <c r="AM97" s="239" t="str">
        <f t="shared" si="152"/>
        <v/>
      </c>
      <c r="AN97" s="239" t="str">
        <f t="shared" si="153"/>
        <v/>
      </c>
      <c r="AO97" s="239" t="str">
        <f t="shared" si="154"/>
        <v/>
      </c>
      <c r="AP97" s="239" t="str">
        <f t="shared" si="155"/>
        <v/>
      </c>
      <c r="AQ97" s="239" t="str">
        <f t="shared" si="156"/>
        <v/>
      </c>
      <c r="AR97" s="239" t="str">
        <f t="shared" si="157"/>
        <v/>
      </c>
      <c r="AS97" s="239" t="str">
        <f t="shared" si="158"/>
        <v/>
      </c>
      <c r="AT97" s="239" t="str">
        <f t="shared" si="159"/>
        <v/>
      </c>
      <c r="AU97" s="239" t="str">
        <f t="shared" si="132"/>
        <v/>
      </c>
      <c r="AV97" s="239" t="str">
        <f t="shared" si="133"/>
        <v/>
      </c>
      <c r="AW97" s="239" t="str">
        <f t="shared" si="134"/>
        <v/>
      </c>
      <c r="AX97" s="239" t="str">
        <f t="shared" si="135"/>
        <v/>
      </c>
      <c r="AY97" s="239" t="str">
        <f t="shared" si="136"/>
        <v/>
      </c>
      <c r="AZ97" s="239" t="str">
        <f t="shared" si="137"/>
        <v/>
      </c>
      <c r="BA97" s="239" t="str">
        <f t="shared" si="138"/>
        <v/>
      </c>
      <c r="BB97" s="239" t="str">
        <f t="shared" si="139"/>
        <v/>
      </c>
      <c r="BC97" s="239" t="str">
        <f t="shared" si="140"/>
        <v/>
      </c>
      <c r="BD97" s="239" t="str">
        <f t="shared" si="141"/>
        <v/>
      </c>
      <c r="BE97" s="239" t="str">
        <f t="shared" si="142"/>
        <v/>
      </c>
      <c r="BF97" s="239" t="str">
        <f t="shared" si="143"/>
        <v/>
      </c>
      <c r="BG97" s="239" t="str">
        <f t="shared" si="144"/>
        <v/>
      </c>
      <c r="BH97" s="239" t="str">
        <f t="shared" si="145"/>
        <v/>
      </c>
      <c r="BI97" s="239" t="str">
        <f t="shared" si="146"/>
        <v/>
      </c>
      <c r="BJ97" s="239" t="str">
        <f t="shared" si="147"/>
        <v/>
      </c>
      <c r="BK97" s="239" t="str">
        <f t="shared" si="148"/>
        <v/>
      </c>
      <c r="BL97" s="239" t="str">
        <f t="shared" si="149"/>
        <v/>
      </c>
      <c r="BN97" s="239" t="str">
        <f t="shared" si="160"/>
        <v/>
      </c>
      <c r="BO97" s="239" t="str">
        <f t="shared" si="161"/>
        <v/>
      </c>
      <c r="BP97" s="239" t="str">
        <f t="shared" si="162"/>
        <v/>
      </c>
      <c r="BQ97" s="239" t="str">
        <f t="shared" si="163"/>
        <v/>
      </c>
      <c r="BR97" s="239" t="str">
        <f t="shared" si="164"/>
        <v/>
      </c>
      <c r="BS97" s="239" t="str">
        <f t="shared" si="165"/>
        <v/>
      </c>
      <c r="BT97" s="239" t="str">
        <f t="shared" si="166"/>
        <v/>
      </c>
      <c r="BU97" s="239" t="str">
        <f t="shared" si="167"/>
        <v/>
      </c>
      <c r="BV97" s="239" t="str">
        <f t="shared" si="168"/>
        <v/>
      </c>
      <c r="BW97" s="239" t="str">
        <f t="shared" si="169"/>
        <v/>
      </c>
      <c r="BX97" s="239" t="str">
        <f t="shared" si="170"/>
        <v/>
      </c>
      <c r="BY97" s="239" t="str">
        <f t="shared" si="171"/>
        <v/>
      </c>
      <c r="BZ97" s="239" t="str">
        <f t="shared" si="172"/>
        <v/>
      </c>
      <c r="CA97" s="239" t="str">
        <f t="shared" si="173"/>
        <v/>
      </c>
      <c r="CB97" s="239" t="str">
        <f t="shared" si="174"/>
        <v/>
      </c>
      <c r="CC97" s="239" t="str">
        <f t="shared" si="175"/>
        <v/>
      </c>
      <c r="CD97" s="239" t="str">
        <f t="shared" si="176"/>
        <v/>
      </c>
      <c r="CE97" s="239" t="str">
        <f t="shared" si="177"/>
        <v/>
      </c>
      <c r="CF97" s="239" t="str">
        <f t="shared" si="178"/>
        <v/>
      </c>
      <c r="CG97" s="239" t="str">
        <f t="shared" si="179"/>
        <v/>
      </c>
      <c r="CH97" s="239" t="str">
        <f t="shared" si="180"/>
        <v/>
      </c>
      <c r="CI97" s="239" t="str">
        <f t="shared" si="181"/>
        <v/>
      </c>
      <c r="CJ97" s="239" t="str">
        <f t="shared" si="182"/>
        <v/>
      </c>
      <c r="CK97" s="239" t="str">
        <f t="shared" si="183"/>
        <v/>
      </c>
      <c r="CL97" s="239" t="str">
        <f t="shared" si="184"/>
        <v/>
      </c>
      <c r="CM97" s="239" t="str">
        <f t="shared" si="185"/>
        <v/>
      </c>
      <c r="CN97" s="239" t="str">
        <f t="shared" si="186"/>
        <v/>
      </c>
      <c r="CP97" s="239" t="str">
        <f t="shared" si="187"/>
        <v/>
      </c>
      <c r="CQ97" s="239" t="str">
        <f t="shared" si="188"/>
        <v/>
      </c>
      <c r="CR97" s="239" t="str">
        <f t="shared" si="189"/>
        <v/>
      </c>
      <c r="CS97" s="239" t="str">
        <f t="shared" si="190"/>
        <v/>
      </c>
      <c r="CT97" s="239" t="str">
        <f t="shared" si="191"/>
        <v/>
      </c>
      <c r="CU97" s="239" t="str">
        <f t="shared" si="192"/>
        <v/>
      </c>
      <c r="CV97" s="239" t="str">
        <f t="shared" si="193"/>
        <v/>
      </c>
      <c r="CW97" s="239" t="str">
        <f t="shared" si="194"/>
        <v/>
      </c>
      <c r="CX97" s="239" t="str">
        <f t="shared" si="195"/>
        <v/>
      </c>
      <c r="CY97" s="239" t="str">
        <f t="shared" si="196"/>
        <v/>
      </c>
      <c r="CZ97" s="239" t="str">
        <f t="shared" si="197"/>
        <v/>
      </c>
      <c r="DA97" s="239" t="str">
        <f t="shared" si="198"/>
        <v/>
      </c>
      <c r="DB97" s="239" t="str">
        <f t="shared" si="199"/>
        <v/>
      </c>
      <c r="DC97" s="239" t="str">
        <f t="shared" si="200"/>
        <v/>
      </c>
      <c r="DD97" s="239" t="str">
        <f t="shared" si="201"/>
        <v/>
      </c>
      <c r="DE97" s="239" t="str">
        <f t="shared" si="202"/>
        <v/>
      </c>
      <c r="DF97" s="239" t="str">
        <f t="shared" si="203"/>
        <v/>
      </c>
      <c r="DG97" s="239" t="str">
        <f t="shared" si="204"/>
        <v/>
      </c>
      <c r="DH97" s="239" t="str">
        <f t="shared" si="205"/>
        <v/>
      </c>
      <c r="DI97" s="239" t="str">
        <f t="shared" si="206"/>
        <v/>
      </c>
      <c r="DJ97" s="239" t="str">
        <f t="shared" si="207"/>
        <v/>
      </c>
      <c r="DK97" s="239" t="str">
        <f t="shared" si="208"/>
        <v/>
      </c>
      <c r="DL97" s="239" t="str">
        <f t="shared" si="209"/>
        <v/>
      </c>
      <c r="DM97" s="239" t="str">
        <f t="shared" si="210"/>
        <v/>
      </c>
      <c r="DN97" s="239" t="str">
        <f t="shared" si="211"/>
        <v/>
      </c>
      <c r="DO97" s="239" t="str">
        <f t="shared" si="212"/>
        <v/>
      </c>
      <c r="DP97" s="239" t="str">
        <f t="shared" si="213"/>
        <v/>
      </c>
    </row>
    <row r="98" spans="1:120" ht="105" hidden="1" customHeight="1" x14ac:dyDescent="0.25">
      <c r="A98" s="53" t="s">
        <v>4516</v>
      </c>
      <c r="B98" s="53">
        <v>30</v>
      </c>
      <c r="C98" s="53" t="s">
        <v>44</v>
      </c>
      <c r="D98" s="53" t="s">
        <v>470</v>
      </c>
      <c r="E98" s="53">
        <v>3</v>
      </c>
      <c r="F98" s="53" t="s">
        <v>484</v>
      </c>
      <c r="G98" s="53" t="str">
        <f t="shared" si="150"/>
        <v>30-1</v>
      </c>
      <c r="H98" s="53" t="s">
        <v>94</v>
      </c>
      <c r="I98" s="53" t="s">
        <v>76</v>
      </c>
      <c r="J98" s="53" t="s">
        <v>80</v>
      </c>
      <c r="K98" s="53" t="s">
        <v>80</v>
      </c>
      <c r="L98" s="53" t="s">
        <v>80</v>
      </c>
      <c r="M98" s="53" t="s">
        <v>80</v>
      </c>
      <c r="N98" s="53" t="s">
        <v>80</v>
      </c>
      <c r="O98" s="53" t="s">
        <v>80</v>
      </c>
      <c r="P98" s="53" t="s">
        <v>485</v>
      </c>
      <c r="Q98" s="52">
        <v>0.8</v>
      </c>
      <c r="R98" s="52">
        <f>+Q98*Q96</f>
        <v>6.4000000000000001E-2</v>
      </c>
      <c r="S98" s="53">
        <v>100</v>
      </c>
      <c r="T98" s="53" t="s">
        <v>301</v>
      </c>
      <c r="U98" s="53" t="s">
        <v>486</v>
      </c>
      <c r="V98" s="23">
        <v>44986</v>
      </c>
      <c r="W98" s="23">
        <v>45199</v>
      </c>
      <c r="X98" s="53" t="s">
        <v>214</v>
      </c>
      <c r="Y98" s="49" t="s">
        <v>202</v>
      </c>
      <c r="Z98" s="59" t="s">
        <v>100</v>
      </c>
      <c r="AA98" s="60">
        <v>1</v>
      </c>
      <c r="AB98" s="60" t="s">
        <v>477</v>
      </c>
      <c r="AC98" s="69">
        <v>45199</v>
      </c>
      <c r="AD98" s="60">
        <v>1</v>
      </c>
      <c r="AE98" s="60" t="s">
        <v>487</v>
      </c>
      <c r="AF98" s="69">
        <v>45199</v>
      </c>
      <c r="AG98" s="57" t="s">
        <v>79</v>
      </c>
      <c r="AH98" s="57">
        <v>1</v>
      </c>
      <c r="AI98" s="52">
        <f t="shared" si="131"/>
        <v>6.4000000000000001E-2</v>
      </c>
      <c r="AJ98" s="52">
        <f t="shared" si="218"/>
        <v>1</v>
      </c>
      <c r="AK98" s="52"/>
      <c r="AL98" s="239" t="str">
        <f t="shared" si="151"/>
        <v/>
      </c>
      <c r="AM98" s="239" t="str">
        <f t="shared" si="152"/>
        <v/>
      </c>
      <c r="AN98" s="239" t="str">
        <f t="shared" si="153"/>
        <v/>
      </c>
      <c r="AO98" s="239" t="str">
        <f t="shared" si="154"/>
        <v/>
      </c>
      <c r="AP98" s="239" t="str">
        <f t="shared" si="155"/>
        <v/>
      </c>
      <c r="AQ98" s="239" t="str">
        <f t="shared" si="156"/>
        <v/>
      </c>
      <c r="AR98" s="239" t="str">
        <f t="shared" si="157"/>
        <v/>
      </c>
      <c r="AS98" s="239" t="str">
        <f t="shared" si="158"/>
        <v/>
      </c>
      <c r="AT98" s="239" t="str">
        <f t="shared" si="159"/>
        <v/>
      </c>
      <c r="AU98" s="239" t="str">
        <f t="shared" si="132"/>
        <v/>
      </c>
      <c r="AV98" s="239" t="str">
        <f t="shared" si="133"/>
        <v/>
      </c>
      <c r="AW98" s="239" t="str">
        <f t="shared" si="134"/>
        <v/>
      </c>
      <c r="AX98" s="239" t="str">
        <f t="shared" si="135"/>
        <v/>
      </c>
      <c r="AY98" s="239" t="str">
        <f t="shared" si="136"/>
        <v/>
      </c>
      <c r="AZ98" s="239" t="str">
        <f t="shared" si="137"/>
        <v/>
      </c>
      <c r="BA98" s="239" t="str">
        <f t="shared" si="138"/>
        <v/>
      </c>
      <c r="BB98" s="239" t="str">
        <f t="shared" si="139"/>
        <v/>
      </c>
      <c r="BC98" s="239" t="str">
        <f t="shared" si="140"/>
        <v/>
      </c>
      <c r="BD98" s="239" t="str">
        <f t="shared" si="141"/>
        <v/>
      </c>
      <c r="BE98" s="239" t="str">
        <f t="shared" si="142"/>
        <v/>
      </c>
      <c r="BF98" s="239" t="str">
        <f t="shared" si="143"/>
        <v/>
      </c>
      <c r="BG98" s="239" t="str">
        <f t="shared" si="144"/>
        <v/>
      </c>
      <c r="BH98" s="239" t="str">
        <f t="shared" si="145"/>
        <v/>
      </c>
      <c r="BI98" s="239" t="str">
        <f t="shared" si="146"/>
        <v/>
      </c>
      <c r="BJ98" s="239" t="str">
        <f t="shared" si="147"/>
        <v/>
      </c>
      <c r="BK98" s="239" t="str">
        <f t="shared" si="148"/>
        <v/>
      </c>
      <c r="BL98" s="239" t="str">
        <f t="shared" si="149"/>
        <v/>
      </c>
      <c r="BN98" s="239" t="str">
        <f t="shared" si="160"/>
        <v/>
      </c>
      <c r="BO98" s="239" t="str">
        <f t="shared" si="161"/>
        <v/>
      </c>
      <c r="BP98" s="239" t="str">
        <f t="shared" si="162"/>
        <v/>
      </c>
      <c r="BQ98" s="239" t="str">
        <f t="shared" si="163"/>
        <v/>
      </c>
      <c r="BR98" s="239" t="str">
        <f t="shared" si="164"/>
        <v/>
      </c>
      <c r="BS98" s="239" t="str">
        <f t="shared" si="165"/>
        <v/>
      </c>
      <c r="BT98" s="239" t="str">
        <f t="shared" si="166"/>
        <v/>
      </c>
      <c r="BU98" s="239" t="str">
        <f t="shared" si="167"/>
        <v/>
      </c>
      <c r="BV98" s="239" t="str">
        <f t="shared" si="168"/>
        <v/>
      </c>
      <c r="BW98" s="239" t="str">
        <f t="shared" si="169"/>
        <v/>
      </c>
      <c r="BX98" s="239" t="str">
        <f t="shared" si="170"/>
        <v/>
      </c>
      <c r="BY98" s="239" t="str">
        <f t="shared" si="171"/>
        <v/>
      </c>
      <c r="BZ98" s="239" t="str">
        <f t="shared" si="172"/>
        <v/>
      </c>
      <c r="CA98" s="239" t="str">
        <f t="shared" si="173"/>
        <v/>
      </c>
      <c r="CB98" s="239" t="str">
        <f t="shared" si="174"/>
        <v/>
      </c>
      <c r="CC98" s="239" t="str">
        <f t="shared" si="175"/>
        <v/>
      </c>
      <c r="CD98" s="239" t="str">
        <f t="shared" si="176"/>
        <v/>
      </c>
      <c r="CE98" s="239" t="str">
        <f t="shared" si="177"/>
        <v/>
      </c>
      <c r="CF98" s="239" t="str">
        <f t="shared" si="178"/>
        <v/>
      </c>
      <c r="CG98" s="239" t="str">
        <f t="shared" si="179"/>
        <v/>
      </c>
      <c r="CH98" s="239" t="str">
        <f t="shared" si="180"/>
        <v/>
      </c>
      <c r="CI98" s="239" t="str">
        <f t="shared" si="181"/>
        <v/>
      </c>
      <c r="CJ98" s="239" t="str">
        <f t="shared" si="182"/>
        <v/>
      </c>
      <c r="CK98" s="239" t="str">
        <f t="shared" si="183"/>
        <v/>
      </c>
      <c r="CL98" s="239" t="str">
        <f t="shared" si="184"/>
        <v/>
      </c>
      <c r="CM98" s="239" t="str">
        <f t="shared" si="185"/>
        <v/>
      </c>
      <c r="CN98" s="239" t="str">
        <f t="shared" si="186"/>
        <v/>
      </c>
      <c r="CP98" s="239" t="str">
        <f t="shared" si="187"/>
        <v/>
      </c>
      <c r="CQ98" s="239" t="str">
        <f t="shared" si="188"/>
        <v/>
      </c>
      <c r="CR98" s="239" t="str">
        <f t="shared" si="189"/>
        <v/>
      </c>
      <c r="CS98" s="239" t="str">
        <f t="shared" si="190"/>
        <v/>
      </c>
      <c r="CT98" s="239" t="str">
        <f t="shared" si="191"/>
        <v/>
      </c>
      <c r="CU98" s="239" t="str">
        <f t="shared" si="192"/>
        <v/>
      </c>
      <c r="CV98" s="239" t="str">
        <f t="shared" si="193"/>
        <v/>
      </c>
      <c r="CW98" s="239" t="str">
        <f t="shared" si="194"/>
        <v/>
      </c>
      <c r="CX98" s="239" t="str">
        <f t="shared" si="195"/>
        <v/>
      </c>
      <c r="CY98" s="239" t="str">
        <f t="shared" si="196"/>
        <v/>
      </c>
      <c r="CZ98" s="239" t="str">
        <f t="shared" si="197"/>
        <v/>
      </c>
      <c r="DA98" s="239" t="str">
        <f t="shared" si="198"/>
        <v/>
      </c>
      <c r="DB98" s="239" t="str">
        <f t="shared" si="199"/>
        <v/>
      </c>
      <c r="DC98" s="239" t="str">
        <f t="shared" si="200"/>
        <v/>
      </c>
      <c r="DD98" s="239" t="str">
        <f t="shared" si="201"/>
        <v/>
      </c>
      <c r="DE98" s="239" t="str">
        <f t="shared" si="202"/>
        <v/>
      </c>
      <c r="DF98" s="239" t="str">
        <f t="shared" si="203"/>
        <v/>
      </c>
      <c r="DG98" s="239" t="str">
        <f t="shared" si="204"/>
        <v/>
      </c>
      <c r="DH98" s="239" t="str">
        <f t="shared" si="205"/>
        <v/>
      </c>
      <c r="DI98" s="239" t="str">
        <f t="shared" si="206"/>
        <v/>
      </c>
      <c r="DJ98" s="239" t="str">
        <f t="shared" si="207"/>
        <v/>
      </c>
      <c r="DK98" s="239" t="str">
        <f t="shared" si="208"/>
        <v/>
      </c>
      <c r="DL98" s="239" t="str">
        <f t="shared" si="209"/>
        <v/>
      </c>
      <c r="DM98" s="239" t="str">
        <f t="shared" si="210"/>
        <v/>
      </c>
      <c r="DN98" s="239" t="str">
        <f t="shared" si="211"/>
        <v/>
      </c>
      <c r="DO98" s="239" t="str">
        <f t="shared" si="212"/>
        <v/>
      </c>
      <c r="DP98" s="239" t="str">
        <f t="shared" si="213"/>
        <v/>
      </c>
    </row>
    <row r="99" spans="1:120" ht="35.25" hidden="1" customHeight="1" x14ac:dyDescent="0.25">
      <c r="A99" s="49" t="s">
        <v>4516</v>
      </c>
      <c r="B99" s="49">
        <v>30</v>
      </c>
      <c r="C99" s="49" t="s">
        <v>44</v>
      </c>
      <c r="D99" s="49" t="s">
        <v>470</v>
      </c>
      <c r="E99" s="49">
        <v>3</v>
      </c>
      <c r="F99" s="49" t="s">
        <v>488</v>
      </c>
      <c r="G99" s="49" t="str">
        <f t="shared" si="150"/>
        <v>30-2</v>
      </c>
      <c r="H99" s="49" t="s">
        <v>75</v>
      </c>
      <c r="I99" s="49" t="s">
        <v>196</v>
      </c>
      <c r="J99" s="49" t="s">
        <v>80</v>
      </c>
      <c r="K99" s="49" t="s">
        <v>80</v>
      </c>
      <c r="L99" s="49" t="s">
        <v>125</v>
      </c>
      <c r="M99" s="49" t="s">
        <v>473</v>
      </c>
      <c r="N99" s="49" t="s">
        <v>489</v>
      </c>
      <c r="O99" s="49" t="s">
        <v>80</v>
      </c>
      <c r="P99" s="49" t="s">
        <v>490</v>
      </c>
      <c r="Q99" s="50">
        <v>0.08</v>
      </c>
      <c r="R99" s="50"/>
      <c r="S99" s="49">
        <v>4</v>
      </c>
      <c r="T99" s="49" t="s">
        <v>84</v>
      </c>
      <c r="U99" s="49" t="s">
        <v>491</v>
      </c>
      <c r="V99" s="51">
        <v>44929</v>
      </c>
      <c r="W99" s="51">
        <v>45226</v>
      </c>
      <c r="X99" s="49" t="s">
        <v>214</v>
      </c>
      <c r="Y99" s="49" t="s">
        <v>87</v>
      </c>
      <c r="Z99" s="59" t="s">
        <v>100</v>
      </c>
      <c r="AA99" s="201">
        <v>1</v>
      </c>
      <c r="AB99" s="200" t="s">
        <v>494</v>
      </c>
      <c r="AC99" s="207">
        <v>45230</v>
      </c>
      <c r="AD99" s="201">
        <v>1</v>
      </c>
      <c r="AE99" s="200" t="s">
        <v>495</v>
      </c>
      <c r="AF99" s="202">
        <v>45230</v>
      </c>
      <c r="AG99" s="200" t="s">
        <v>79</v>
      </c>
      <c r="AH99" s="200" t="s">
        <v>92</v>
      </c>
      <c r="AI99" s="52">
        <f t="shared" si="131"/>
        <v>0.08</v>
      </c>
      <c r="AJ99" s="52"/>
      <c r="AK99" s="52"/>
      <c r="AL99" s="239" t="str">
        <f t="shared" si="151"/>
        <v/>
      </c>
      <c r="AM99" s="239" t="str">
        <f t="shared" si="152"/>
        <v/>
      </c>
      <c r="AN99" s="239" t="str">
        <f t="shared" si="153"/>
        <v/>
      </c>
      <c r="AO99" s="239" t="str">
        <f t="shared" si="154"/>
        <v/>
      </c>
      <c r="AP99" s="239" t="str">
        <f t="shared" si="155"/>
        <v/>
      </c>
      <c r="AQ99" s="239" t="str">
        <f t="shared" si="156"/>
        <v/>
      </c>
      <c r="AR99" s="239" t="str">
        <f t="shared" si="157"/>
        <v/>
      </c>
      <c r="AS99" s="239" t="str">
        <f t="shared" si="158"/>
        <v/>
      </c>
      <c r="AT99" s="239" t="str">
        <f t="shared" si="159"/>
        <v/>
      </c>
      <c r="AU99" s="239" t="str">
        <f t="shared" si="132"/>
        <v/>
      </c>
      <c r="AV99" s="239" t="str">
        <f t="shared" si="133"/>
        <v/>
      </c>
      <c r="AW99" s="239" t="str">
        <f t="shared" si="134"/>
        <v/>
      </c>
      <c r="AX99" s="239" t="str">
        <f t="shared" si="135"/>
        <v/>
      </c>
      <c r="AY99" s="239" t="str">
        <f t="shared" si="136"/>
        <v/>
      </c>
      <c r="AZ99" s="239" t="str">
        <f t="shared" si="137"/>
        <v/>
      </c>
      <c r="BA99" s="239" t="str">
        <f t="shared" si="138"/>
        <v/>
      </c>
      <c r="BB99" s="239" t="str">
        <f t="shared" si="139"/>
        <v/>
      </c>
      <c r="BC99" s="239" t="str">
        <f t="shared" si="140"/>
        <v/>
      </c>
      <c r="BD99" s="239" t="str">
        <f t="shared" si="141"/>
        <v/>
      </c>
      <c r="BE99" s="239" t="str">
        <f t="shared" si="142"/>
        <v/>
      </c>
      <c r="BF99" s="239" t="str">
        <f t="shared" si="143"/>
        <v/>
      </c>
      <c r="BG99" s="239" t="str">
        <f t="shared" si="144"/>
        <v/>
      </c>
      <c r="BH99" s="239" t="str">
        <f t="shared" si="145"/>
        <v/>
      </c>
      <c r="BI99" s="239" t="str">
        <f t="shared" si="146"/>
        <v/>
      </c>
      <c r="BJ99" s="239" t="str">
        <f t="shared" si="147"/>
        <v/>
      </c>
      <c r="BK99" s="239" t="str">
        <f t="shared" si="148"/>
        <v/>
      </c>
      <c r="BL99" s="239" t="str">
        <f t="shared" si="149"/>
        <v/>
      </c>
      <c r="BN99" s="239" t="str">
        <f t="shared" si="160"/>
        <v/>
      </c>
      <c r="BO99" s="239" t="str">
        <f t="shared" si="161"/>
        <v/>
      </c>
      <c r="BP99" s="239" t="str">
        <f t="shared" si="162"/>
        <v/>
      </c>
      <c r="BQ99" s="239" t="str">
        <f t="shared" si="163"/>
        <v/>
      </c>
      <c r="BR99" s="239" t="str">
        <f t="shared" si="164"/>
        <v/>
      </c>
      <c r="BS99" s="239" t="str">
        <f t="shared" si="165"/>
        <v/>
      </c>
      <c r="BT99" s="239" t="str">
        <f t="shared" si="166"/>
        <v/>
      </c>
      <c r="BU99" s="239" t="str">
        <f t="shared" si="167"/>
        <v/>
      </c>
      <c r="BV99" s="239" t="str">
        <f t="shared" si="168"/>
        <v/>
      </c>
      <c r="BW99" s="239" t="str">
        <f t="shared" si="169"/>
        <v/>
      </c>
      <c r="BX99" s="239" t="str">
        <f t="shared" si="170"/>
        <v/>
      </c>
      <c r="BY99" s="239" t="str">
        <f t="shared" si="171"/>
        <v/>
      </c>
      <c r="BZ99" s="239" t="str">
        <f t="shared" si="172"/>
        <v/>
      </c>
      <c r="CA99" s="239" t="str">
        <f t="shared" si="173"/>
        <v/>
      </c>
      <c r="CB99" s="239" t="str">
        <f t="shared" si="174"/>
        <v/>
      </c>
      <c r="CC99" s="239" t="str">
        <f t="shared" si="175"/>
        <v/>
      </c>
      <c r="CD99" s="239" t="str">
        <f t="shared" si="176"/>
        <v/>
      </c>
      <c r="CE99" s="239" t="str">
        <f t="shared" si="177"/>
        <v/>
      </c>
      <c r="CF99" s="239" t="str">
        <f t="shared" si="178"/>
        <v/>
      </c>
      <c r="CG99" s="239" t="str">
        <f t="shared" si="179"/>
        <v/>
      </c>
      <c r="CH99" s="239" t="str">
        <f t="shared" si="180"/>
        <v/>
      </c>
      <c r="CI99" s="239" t="str">
        <f t="shared" si="181"/>
        <v/>
      </c>
      <c r="CJ99" s="239" t="str">
        <f t="shared" si="182"/>
        <v/>
      </c>
      <c r="CK99" s="239" t="str">
        <f t="shared" si="183"/>
        <v/>
      </c>
      <c r="CL99" s="239" t="str">
        <f t="shared" si="184"/>
        <v/>
      </c>
      <c r="CM99" s="239" t="str">
        <f t="shared" si="185"/>
        <v/>
      </c>
      <c r="CN99" s="239" t="str">
        <f t="shared" si="186"/>
        <v/>
      </c>
      <c r="CP99" s="239" t="str">
        <f t="shared" si="187"/>
        <v/>
      </c>
      <c r="CQ99" s="239" t="str">
        <f t="shared" si="188"/>
        <v/>
      </c>
      <c r="CR99" s="239" t="str">
        <f t="shared" si="189"/>
        <v/>
      </c>
      <c r="CS99" s="239" t="str">
        <f t="shared" si="190"/>
        <v/>
      </c>
      <c r="CT99" s="239" t="str">
        <f t="shared" si="191"/>
        <v/>
      </c>
      <c r="CU99" s="239" t="str">
        <f t="shared" si="192"/>
        <v/>
      </c>
      <c r="CV99" s="239" t="str">
        <f t="shared" si="193"/>
        <v/>
      </c>
      <c r="CW99" s="239" t="str">
        <f t="shared" si="194"/>
        <v/>
      </c>
      <c r="CX99" s="239" t="str">
        <f t="shared" si="195"/>
        <v/>
      </c>
      <c r="CY99" s="239" t="str">
        <f t="shared" si="196"/>
        <v/>
      </c>
      <c r="CZ99" s="239" t="str">
        <f t="shared" si="197"/>
        <v/>
      </c>
      <c r="DA99" s="239" t="str">
        <f t="shared" si="198"/>
        <v/>
      </c>
      <c r="DB99" s="239" t="str">
        <f t="shared" si="199"/>
        <v/>
      </c>
      <c r="DC99" s="239" t="str">
        <f t="shared" si="200"/>
        <v/>
      </c>
      <c r="DD99" s="239" t="str">
        <f t="shared" si="201"/>
        <v/>
      </c>
      <c r="DE99" s="239" t="str">
        <f t="shared" si="202"/>
        <v/>
      </c>
      <c r="DF99" s="239" t="str">
        <f t="shared" si="203"/>
        <v/>
      </c>
      <c r="DG99" s="239" t="str">
        <f t="shared" si="204"/>
        <v/>
      </c>
      <c r="DH99" s="239" t="str">
        <f t="shared" si="205"/>
        <v/>
      </c>
      <c r="DI99" s="239" t="str">
        <f t="shared" si="206"/>
        <v/>
      </c>
      <c r="DJ99" s="239" t="str">
        <f t="shared" si="207"/>
        <v/>
      </c>
      <c r="DK99" s="239" t="str">
        <f t="shared" si="208"/>
        <v/>
      </c>
      <c r="DL99" s="239" t="str">
        <f t="shared" si="209"/>
        <v/>
      </c>
      <c r="DM99" s="239" t="str">
        <f t="shared" si="210"/>
        <v/>
      </c>
      <c r="DN99" s="239" t="str">
        <f t="shared" si="211"/>
        <v/>
      </c>
      <c r="DO99" s="239" t="str">
        <f t="shared" si="212"/>
        <v/>
      </c>
      <c r="DP99" s="239" t="str">
        <f t="shared" si="213"/>
        <v/>
      </c>
    </row>
    <row r="100" spans="1:120" ht="35.25" hidden="1" customHeight="1" x14ac:dyDescent="0.25">
      <c r="A100" s="53" t="s">
        <v>4516</v>
      </c>
      <c r="B100" s="53">
        <v>30</v>
      </c>
      <c r="C100" s="53" t="s">
        <v>44</v>
      </c>
      <c r="D100" s="53" t="s">
        <v>470</v>
      </c>
      <c r="E100" s="53">
        <v>3</v>
      </c>
      <c r="F100" s="53" t="s">
        <v>496</v>
      </c>
      <c r="G100" s="53" t="str">
        <f t="shared" si="150"/>
        <v>30-2</v>
      </c>
      <c r="H100" s="53" t="s">
        <v>94</v>
      </c>
      <c r="I100" s="53" t="s">
        <v>196</v>
      </c>
      <c r="J100" s="53" t="s">
        <v>80</v>
      </c>
      <c r="K100" s="53" t="s">
        <v>80</v>
      </c>
      <c r="L100" s="53" t="s">
        <v>80</v>
      </c>
      <c r="M100" s="53" t="s">
        <v>80</v>
      </c>
      <c r="N100" s="53" t="s">
        <v>80</v>
      </c>
      <c r="O100" s="53" t="s">
        <v>80</v>
      </c>
      <c r="P100" s="53" t="s">
        <v>497</v>
      </c>
      <c r="Q100" s="52">
        <v>0.25</v>
      </c>
      <c r="R100" s="52">
        <f>+Q100*Q99</f>
        <v>0.02</v>
      </c>
      <c r="S100" s="53">
        <v>1</v>
      </c>
      <c r="T100" s="53" t="s">
        <v>84</v>
      </c>
      <c r="U100" s="53" t="s">
        <v>498</v>
      </c>
      <c r="V100" s="23">
        <v>44929</v>
      </c>
      <c r="W100" s="23">
        <v>44961</v>
      </c>
      <c r="X100" s="53" t="s">
        <v>214</v>
      </c>
      <c r="Y100" s="49" t="s">
        <v>97</v>
      </c>
      <c r="Z100" s="59" t="s">
        <v>100</v>
      </c>
      <c r="AA100" s="60">
        <v>1</v>
      </c>
      <c r="AB100" s="62" t="s">
        <v>499</v>
      </c>
      <c r="AC100" s="62">
        <v>44956</v>
      </c>
      <c r="AD100" s="60">
        <v>1</v>
      </c>
      <c r="AE100" s="62" t="s">
        <v>500</v>
      </c>
      <c r="AF100" s="62">
        <v>44956</v>
      </c>
      <c r="AG100" s="60" t="s">
        <v>79</v>
      </c>
      <c r="AH100" s="60">
        <v>1</v>
      </c>
      <c r="AI100" s="52">
        <f t="shared" si="131"/>
        <v>0.02</v>
      </c>
      <c r="AJ100" s="52">
        <f t="shared" ref="AJ100:AJ103" si="219">+AI100/R100</f>
        <v>1</v>
      </c>
      <c r="AK100" s="52"/>
      <c r="AL100" s="239" t="str">
        <f t="shared" si="151"/>
        <v/>
      </c>
      <c r="AM100" s="239" t="str">
        <f t="shared" si="152"/>
        <v/>
      </c>
      <c r="AN100" s="239" t="str">
        <f t="shared" si="153"/>
        <v/>
      </c>
      <c r="AO100" s="239" t="str">
        <f t="shared" si="154"/>
        <v/>
      </c>
      <c r="AP100" s="239" t="str">
        <f t="shared" si="155"/>
        <v/>
      </c>
      <c r="AQ100" s="239" t="str">
        <f t="shared" si="156"/>
        <v/>
      </c>
      <c r="AR100" s="239" t="str">
        <f t="shared" si="157"/>
        <v/>
      </c>
      <c r="AS100" s="239" t="str">
        <f t="shared" si="158"/>
        <v/>
      </c>
      <c r="AT100" s="239" t="str">
        <f t="shared" si="159"/>
        <v/>
      </c>
      <c r="AU100" s="239" t="str">
        <f t="shared" si="132"/>
        <v/>
      </c>
      <c r="AV100" s="239" t="str">
        <f t="shared" si="133"/>
        <v/>
      </c>
      <c r="AW100" s="239" t="str">
        <f t="shared" si="134"/>
        <v/>
      </c>
      <c r="AX100" s="239" t="str">
        <f t="shared" si="135"/>
        <v/>
      </c>
      <c r="AY100" s="239" t="str">
        <f t="shared" si="136"/>
        <v/>
      </c>
      <c r="AZ100" s="239" t="str">
        <f t="shared" si="137"/>
        <v/>
      </c>
      <c r="BA100" s="239" t="str">
        <f t="shared" si="138"/>
        <v/>
      </c>
      <c r="BB100" s="239" t="str">
        <f t="shared" si="139"/>
        <v/>
      </c>
      <c r="BC100" s="239" t="str">
        <f t="shared" si="140"/>
        <v/>
      </c>
      <c r="BD100" s="239" t="str">
        <f t="shared" si="141"/>
        <v/>
      </c>
      <c r="BE100" s="239" t="str">
        <f t="shared" si="142"/>
        <v/>
      </c>
      <c r="BF100" s="239" t="str">
        <f t="shared" si="143"/>
        <v/>
      </c>
      <c r="BG100" s="239" t="str">
        <f t="shared" si="144"/>
        <v/>
      </c>
      <c r="BH100" s="239" t="str">
        <f t="shared" si="145"/>
        <v/>
      </c>
      <c r="BI100" s="239" t="str">
        <f t="shared" si="146"/>
        <v/>
      </c>
      <c r="BJ100" s="239" t="str">
        <f t="shared" si="147"/>
        <v/>
      </c>
      <c r="BK100" s="239" t="str">
        <f t="shared" si="148"/>
        <v/>
      </c>
      <c r="BL100" s="239" t="str">
        <f t="shared" si="149"/>
        <v/>
      </c>
      <c r="BN100" s="239" t="str">
        <f t="shared" si="160"/>
        <v/>
      </c>
      <c r="BO100" s="239" t="str">
        <f t="shared" si="161"/>
        <v/>
      </c>
      <c r="BP100" s="239" t="str">
        <f t="shared" si="162"/>
        <v/>
      </c>
      <c r="BQ100" s="239" t="str">
        <f t="shared" si="163"/>
        <v/>
      </c>
      <c r="BR100" s="239" t="str">
        <f t="shared" si="164"/>
        <v/>
      </c>
      <c r="BS100" s="239" t="str">
        <f t="shared" si="165"/>
        <v/>
      </c>
      <c r="BT100" s="239" t="str">
        <f t="shared" si="166"/>
        <v/>
      </c>
      <c r="BU100" s="239" t="str">
        <f t="shared" si="167"/>
        <v/>
      </c>
      <c r="BV100" s="239" t="str">
        <f t="shared" si="168"/>
        <v/>
      </c>
      <c r="BW100" s="239" t="str">
        <f t="shared" si="169"/>
        <v/>
      </c>
      <c r="BX100" s="239" t="str">
        <f t="shared" si="170"/>
        <v/>
      </c>
      <c r="BY100" s="239" t="str">
        <f t="shared" si="171"/>
        <v/>
      </c>
      <c r="BZ100" s="239" t="str">
        <f t="shared" si="172"/>
        <v/>
      </c>
      <c r="CA100" s="239" t="str">
        <f t="shared" si="173"/>
        <v/>
      </c>
      <c r="CB100" s="239" t="str">
        <f t="shared" si="174"/>
        <v/>
      </c>
      <c r="CC100" s="239" t="str">
        <f t="shared" si="175"/>
        <v/>
      </c>
      <c r="CD100" s="239" t="str">
        <f t="shared" si="176"/>
        <v/>
      </c>
      <c r="CE100" s="239" t="str">
        <f t="shared" si="177"/>
        <v/>
      </c>
      <c r="CF100" s="239" t="str">
        <f t="shared" si="178"/>
        <v/>
      </c>
      <c r="CG100" s="239" t="str">
        <f t="shared" si="179"/>
        <v/>
      </c>
      <c r="CH100" s="239" t="str">
        <f t="shared" si="180"/>
        <v/>
      </c>
      <c r="CI100" s="239" t="str">
        <f t="shared" si="181"/>
        <v/>
      </c>
      <c r="CJ100" s="239" t="str">
        <f t="shared" si="182"/>
        <v/>
      </c>
      <c r="CK100" s="239" t="str">
        <f t="shared" si="183"/>
        <v/>
      </c>
      <c r="CL100" s="239" t="str">
        <f t="shared" si="184"/>
        <v/>
      </c>
      <c r="CM100" s="239" t="str">
        <f t="shared" si="185"/>
        <v/>
      </c>
      <c r="CN100" s="239" t="str">
        <f t="shared" si="186"/>
        <v/>
      </c>
      <c r="CP100" s="239" t="str">
        <f t="shared" si="187"/>
        <v/>
      </c>
      <c r="CQ100" s="239" t="str">
        <f t="shared" si="188"/>
        <v/>
      </c>
      <c r="CR100" s="239" t="str">
        <f t="shared" si="189"/>
        <v/>
      </c>
      <c r="CS100" s="239" t="str">
        <f t="shared" si="190"/>
        <v/>
      </c>
      <c r="CT100" s="239" t="str">
        <f t="shared" si="191"/>
        <v/>
      </c>
      <c r="CU100" s="239" t="str">
        <f t="shared" si="192"/>
        <v/>
      </c>
      <c r="CV100" s="239" t="str">
        <f t="shared" si="193"/>
        <v/>
      </c>
      <c r="CW100" s="239" t="str">
        <f t="shared" si="194"/>
        <v/>
      </c>
      <c r="CX100" s="239" t="str">
        <f t="shared" si="195"/>
        <v/>
      </c>
      <c r="CY100" s="239" t="str">
        <f t="shared" si="196"/>
        <v/>
      </c>
      <c r="CZ100" s="239" t="str">
        <f t="shared" si="197"/>
        <v/>
      </c>
      <c r="DA100" s="239" t="str">
        <f t="shared" si="198"/>
        <v/>
      </c>
      <c r="DB100" s="239" t="str">
        <f t="shared" si="199"/>
        <v/>
      </c>
      <c r="DC100" s="239" t="str">
        <f t="shared" si="200"/>
        <v/>
      </c>
      <c r="DD100" s="239" t="str">
        <f t="shared" si="201"/>
        <v/>
      </c>
      <c r="DE100" s="239" t="str">
        <f t="shared" si="202"/>
        <v/>
      </c>
      <c r="DF100" s="239" t="str">
        <f t="shared" si="203"/>
        <v/>
      </c>
      <c r="DG100" s="239" t="str">
        <f t="shared" si="204"/>
        <v/>
      </c>
      <c r="DH100" s="239" t="str">
        <f t="shared" si="205"/>
        <v/>
      </c>
      <c r="DI100" s="239" t="str">
        <f t="shared" si="206"/>
        <v/>
      </c>
      <c r="DJ100" s="239" t="str">
        <f t="shared" si="207"/>
        <v/>
      </c>
      <c r="DK100" s="239" t="str">
        <f t="shared" si="208"/>
        <v/>
      </c>
      <c r="DL100" s="239" t="str">
        <f t="shared" si="209"/>
        <v/>
      </c>
      <c r="DM100" s="239" t="str">
        <f t="shared" si="210"/>
        <v/>
      </c>
      <c r="DN100" s="239" t="str">
        <f t="shared" si="211"/>
        <v/>
      </c>
      <c r="DO100" s="239" t="str">
        <f t="shared" si="212"/>
        <v/>
      </c>
      <c r="DP100" s="239" t="str">
        <f t="shared" si="213"/>
        <v/>
      </c>
    </row>
    <row r="101" spans="1:120" ht="35.25" hidden="1" customHeight="1" x14ac:dyDescent="0.25">
      <c r="A101" s="53" t="s">
        <v>4516</v>
      </c>
      <c r="B101" s="53">
        <v>30</v>
      </c>
      <c r="C101" s="53" t="s">
        <v>44</v>
      </c>
      <c r="D101" s="53" t="s">
        <v>470</v>
      </c>
      <c r="E101" s="87">
        <v>3</v>
      </c>
      <c r="F101" s="53" t="s">
        <v>501</v>
      </c>
      <c r="G101" s="53" t="str">
        <f t="shared" si="150"/>
        <v>30-2</v>
      </c>
      <c r="H101" s="53" t="s">
        <v>94</v>
      </c>
      <c r="I101" s="53" t="s">
        <v>196</v>
      </c>
      <c r="J101" s="53" t="s">
        <v>80</v>
      </c>
      <c r="K101" s="53" t="s">
        <v>80</v>
      </c>
      <c r="L101" s="53" t="s">
        <v>80</v>
      </c>
      <c r="M101" s="53" t="s">
        <v>80</v>
      </c>
      <c r="N101" s="53" t="s">
        <v>80</v>
      </c>
      <c r="O101" s="53" t="s">
        <v>80</v>
      </c>
      <c r="P101" s="53" t="s">
        <v>502</v>
      </c>
      <c r="Q101" s="52">
        <v>0.25</v>
      </c>
      <c r="R101" s="52">
        <f>+Q101*Q99</f>
        <v>0.02</v>
      </c>
      <c r="S101" s="53">
        <v>1</v>
      </c>
      <c r="T101" s="53" t="s">
        <v>84</v>
      </c>
      <c r="U101" s="53" t="s">
        <v>503</v>
      </c>
      <c r="V101" s="23">
        <v>45000</v>
      </c>
      <c r="W101" s="96">
        <v>45051</v>
      </c>
      <c r="X101" s="53" t="s">
        <v>214</v>
      </c>
      <c r="Y101" s="49" t="s">
        <v>167</v>
      </c>
      <c r="Z101" s="59" t="s">
        <v>100</v>
      </c>
      <c r="AA101" s="60">
        <v>1</v>
      </c>
      <c r="AB101" s="62" t="s">
        <v>504</v>
      </c>
      <c r="AC101" s="62">
        <v>45061</v>
      </c>
      <c r="AD101" s="60">
        <v>1</v>
      </c>
      <c r="AE101" s="62" t="s">
        <v>505</v>
      </c>
      <c r="AF101" s="62">
        <v>45063</v>
      </c>
      <c r="AG101" s="60" t="s">
        <v>79</v>
      </c>
      <c r="AH101" s="60">
        <v>1</v>
      </c>
      <c r="AI101" s="52">
        <f t="shared" si="131"/>
        <v>0.02</v>
      </c>
      <c r="AJ101" s="52">
        <f t="shared" si="219"/>
        <v>1</v>
      </c>
      <c r="AK101" s="52"/>
      <c r="AL101" s="239" t="str">
        <f t="shared" si="151"/>
        <v/>
      </c>
      <c r="AM101" s="239" t="str">
        <f t="shared" si="152"/>
        <v/>
      </c>
      <c r="AN101" s="239" t="str">
        <f t="shared" si="153"/>
        <v/>
      </c>
      <c r="AO101" s="239" t="str">
        <f t="shared" si="154"/>
        <v/>
      </c>
      <c r="AP101" s="239" t="str">
        <f t="shared" si="155"/>
        <v/>
      </c>
      <c r="AQ101" s="239" t="str">
        <f t="shared" si="156"/>
        <v/>
      </c>
      <c r="AR101" s="239" t="str">
        <f t="shared" si="157"/>
        <v/>
      </c>
      <c r="AS101" s="239" t="str">
        <f t="shared" si="158"/>
        <v/>
      </c>
      <c r="AT101" s="239" t="str">
        <f t="shared" si="159"/>
        <v/>
      </c>
      <c r="AU101" s="239" t="str">
        <f t="shared" si="132"/>
        <v/>
      </c>
      <c r="AV101" s="239" t="str">
        <f t="shared" si="133"/>
        <v/>
      </c>
      <c r="AW101" s="239" t="str">
        <f t="shared" si="134"/>
        <v/>
      </c>
      <c r="AX101" s="239" t="str">
        <f t="shared" si="135"/>
        <v/>
      </c>
      <c r="AY101" s="239" t="str">
        <f t="shared" si="136"/>
        <v/>
      </c>
      <c r="AZ101" s="239" t="str">
        <f t="shared" si="137"/>
        <v/>
      </c>
      <c r="BA101" s="239" t="str">
        <f t="shared" si="138"/>
        <v/>
      </c>
      <c r="BB101" s="239" t="str">
        <f t="shared" si="139"/>
        <v/>
      </c>
      <c r="BC101" s="239" t="str">
        <f t="shared" si="140"/>
        <v/>
      </c>
      <c r="BD101" s="239" t="str">
        <f t="shared" si="141"/>
        <v/>
      </c>
      <c r="BE101" s="239" t="str">
        <f t="shared" si="142"/>
        <v/>
      </c>
      <c r="BF101" s="239" t="str">
        <f t="shared" si="143"/>
        <v/>
      </c>
      <c r="BG101" s="239" t="str">
        <f t="shared" si="144"/>
        <v/>
      </c>
      <c r="BH101" s="239" t="str">
        <f t="shared" si="145"/>
        <v/>
      </c>
      <c r="BI101" s="239" t="str">
        <f t="shared" si="146"/>
        <v/>
      </c>
      <c r="BJ101" s="239" t="str">
        <f t="shared" si="147"/>
        <v/>
      </c>
      <c r="BK101" s="239" t="str">
        <f t="shared" si="148"/>
        <v/>
      </c>
      <c r="BL101" s="239" t="str">
        <f t="shared" si="149"/>
        <v/>
      </c>
      <c r="BN101" s="239" t="str">
        <f t="shared" si="160"/>
        <v/>
      </c>
      <c r="BO101" s="239" t="str">
        <f t="shared" si="161"/>
        <v/>
      </c>
      <c r="BP101" s="239" t="str">
        <f t="shared" si="162"/>
        <v/>
      </c>
      <c r="BQ101" s="239" t="str">
        <f t="shared" si="163"/>
        <v/>
      </c>
      <c r="BR101" s="239" t="str">
        <f t="shared" si="164"/>
        <v/>
      </c>
      <c r="BS101" s="239" t="str">
        <f t="shared" si="165"/>
        <v/>
      </c>
      <c r="BT101" s="239" t="str">
        <f t="shared" si="166"/>
        <v/>
      </c>
      <c r="BU101" s="239" t="str">
        <f t="shared" si="167"/>
        <v/>
      </c>
      <c r="BV101" s="239" t="str">
        <f t="shared" si="168"/>
        <v/>
      </c>
      <c r="BW101" s="239" t="str">
        <f t="shared" si="169"/>
        <v/>
      </c>
      <c r="BX101" s="239" t="str">
        <f t="shared" si="170"/>
        <v/>
      </c>
      <c r="BY101" s="239" t="str">
        <f t="shared" si="171"/>
        <v/>
      </c>
      <c r="BZ101" s="239" t="str">
        <f t="shared" si="172"/>
        <v/>
      </c>
      <c r="CA101" s="239" t="str">
        <f t="shared" si="173"/>
        <v/>
      </c>
      <c r="CB101" s="239" t="str">
        <f t="shared" si="174"/>
        <v/>
      </c>
      <c r="CC101" s="239" t="str">
        <f t="shared" si="175"/>
        <v/>
      </c>
      <c r="CD101" s="239" t="str">
        <f t="shared" si="176"/>
        <v/>
      </c>
      <c r="CE101" s="239" t="str">
        <f t="shared" si="177"/>
        <v/>
      </c>
      <c r="CF101" s="239" t="str">
        <f t="shared" si="178"/>
        <v/>
      </c>
      <c r="CG101" s="239" t="str">
        <f t="shared" si="179"/>
        <v/>
      </c>
      <c r="CH101" s="239" t="str">
        <f t="shared" si="180"/>
        <v/>
      </c>
      <c r="CI101" s="239" t="str">
        <f t="shared" si="181"/>
        <v/>
      </c>
      <c r="CJ101" s="239" t="str">
        <f t="shared" si="182"/>
        <v/>
      </c>
      <c r="CK101" s="239" t="str">
        <f t="shared" si="183"/>
        <v/>
      </c>
      <c r="CL101" s="239" t="str">
        <f t="shared" si="184"/>
        <v/>
      </c>
      <c r="CM101" s="239" t="str">
        <f t="shared" si="185"/>
        <v/>
      </c>
      <c r="CN101" s="239" t="str">
        <f t="shared" si="186"/>
        <v/>
      </c>
      <c r="CP101" s="239" t="str">
        <f t="shared" si="187"/>
        <v/>
      </c>
      <c r="CQ101" s="239" t="str">
        <f t="shared" si="188"/>
        <v/>
      </c>
      <c r="CR101" s="239" t="str">
        <f t="shared" si="189"/>
        <v/>
      </c>
      <c r="CS101" s="239" t="str">
        <f t="shared" si="190"/>
        <v/>
      </c>
      <c r="CT101" s="239" t="str">
        <f t="shared" si="191"/>
        <v/>
      </c>
      <c r="CU101" s="239" t="str">
        <f t="shared" si="192"/>
        <v/>
      </c>
      <c r="CV101" s="239" t="str">
        <f t="shared" si="193"/>
        <v/>
      </c>
      <c r="CW101" s="239" t="str">
        <f t="shared" si="194"/>
        <v/>
      </c>
      <c r="CX101" s="239" t="str">
        <f t="shared" si="195"/>
        <v/>
      </c>
      <c r="CY101" s="239" t="str">
        <f t="shared" si="196"/>
        <v/>
      </c>
      <c r="CZ101" s="239" t="str">
        <f t="shared" si="197"/>
        <v/>
      </c>
      <c r="DA101" s="239" t="str">
        <f t="shared" si="198"/>
        <v/>
      </c>
      <c r="DB101" s="239" t="str">
        <f t="shared" si="199"/>
        <v/>
      </c>
      <c r="DC101" s="239" t="str">
        <f t="shared" si="200"/>
        <v/>
      </c>
      <c r="DD101" s="239" t="str">
        <f t="shared" si="201"/>
        <v/>
      </c>
      <c r="DE101" s="239" t="str">
        <f t="shared" si="202"/>
        <v/>
      </c>
      <c r="DF101" s="239" t="str">
        <f t="shared" si="203"/>
        <v/>
      </c>
      <c r="DG101" s="239" t="str">
        <f t="shared" si="204"/>
        <v/>
      </c>
      <c r="DH101" s="239" t="str">
        <f t="shared" si="205"/>
        <v/>
      </c>
      <c r="DI101" s="239" t="str">
        <f t="shared" si="206"/>
        <v/>
      </c>
      <c r="DJ101" s="239" t="str">
        <f t="shared" si="207"/>
        <v/>
      </c>
      <c r="DK101" s="239" t="str">
        <f t="shared" si="208"/>
        <v/>
      </c>
      <c r="DL101" s="239" t="str">
        <f t="shared" si="209"/>
        <v/>
      </c>
      <c r="DM101" s="239" t="str">
        <f t="shared" si="210"/>
        <v/>
      </c>
      <c r="DN101" s="239" t="str">
        <f t="shared" si="211"/>
        <v/>
      </c>
      <c r="DO101" s="239" t="str">
        <f t="shared" si="212"/>
        <v/>
      </c>
      <c r="DP101" s="239" t="str">
        <f t="shared" si="213"/>
        <v/>
      </c>
    </row>
    <row r="102" spans="1:120" ht="35.25" hidden="1" customHeight="1" x14ac:dyDescent="0.25">
      <c r="A102" s="53" t="s">
        <v>4516</v>
      </c>
      <c r="B102" s="53">
        <v>30</v>
      </c>
      <c r="C102" s="53" t="s">
        <v>44</v>
      </c>
      <c r="D102" s="53" t="s">
        <v>470</v>
      </c>
      <c r="E102" s="53">
        <v>3</v>
      </c>
      <c r="F102" s="53" t="s">
        <v>506</v>
      </c>
      <c r="G102" s="53" t="str">
        <f t="shared" si="150"/>
        <v>30-2</v>
      </c>
      <c r="H102" s="53" t="s">
        <v>94</v>
      </c>
      <c r="I102" s="53" t="s">
        <v>196</v>
      </c>
      <c r="J102" s="53" t="s">
        <v>80</v>
      </c>
      <c r="K102" s="53" t="s">
        <v>80</v>
      </c>
      <c r="L102" s="53" t="s">
        <v>80</v>
      </c>
      <c r="M102" s="53" t="s">
        <v>80</v>
      </c>
      <c r="N102" s="53" t="s">
        <v>80</v>
      </c>
      <c r="O102" s="53" t="s">
        <v>80</v>
      </c>
      <c r="P102" s="53" t="s">
        <v>507</v>
      </c>
      <c r="Q102" s="52">
        <v>0.25</v>
      </c>
      <c r="R102" s="52">
        <f>+Q102*Q99</f>
        <v>0.02</v>
      </c>
      <c r="S102" s="53">
        <v>1</v>
      </c>
      <c r="T102" s="53" t="s">
        <v>84</v>
      </c>
      <c r="U102" s="53" t="s">
        <v>503</v>
      </c>
      <c r="V102" s="23">
        <v>45095</v>
      </c>
      <c r="W102" s="23">
        <v>45134</v>
      </c>
      <c r="X102" s="53" t="s">
        <v>214</v>
      </c>
      <c r="Y102" s="49" t="s">
        <v>202</v>
      </c>
      <c r="Z102" s="59" t="s">
        <v>100</v>
      </c>
      <c r="AA102" s="60">
        <v>1</v>
      </c>
      <c r="AB102" s="60" t="s">
        <v>492</v>
      </c>
      <c r="AC102" s="69">
        <v>45138</v>
      </c>
      <c r="AD102" s="60">
        <v>1</v>
      </c>
      <c r="AE102" s="60" t="s">
        <v>508</v>
      </c>
      <c r="AF102" s="69">
        <v>45138</v>
      </c>
      <c r="AG102" s="57" t="s">
        <v>79</v>
      </c>
      <c r="AH102" s="57">
        <v>1</v>
      </c>
      <c r="AI102" s="52">
        <f t="shared" si="131"/>
        <v>0.02</v>
      </c>
      <c r="AJ102" s="52">
        <f t="shared" si="219"/>
        <v>1</v>
      </c>
      <c r="AK102" s="52"/>
      <c r="AL102" s="239" t="str">
        <f t="shared" si="151"/>
        <v/>
      </c>
      <c r="AM102" s="239" t="str">
        <f t="shared" si="152"/>
        <v/>
      </c>
      <c r="AN102" s="239" t="str">
        <f t="shared" si="153"/>
        <v/>
      </c>
      <c r="AO102" s="239" t="str">
        <f t="shared" si="154"/>
        <v/>
      </c>
      <c r="AP102" s="239" t="str">
        <f t="shared" si="155"/>
        <v/>
      </c>
      <c r="AQ102" s="239" t="str">
        <f t="shared" si="156"/>
        <v/>
      </c>
      <c r="AR102" s="239" t="str">
        <f t="shared" si="157"/>
        <v/>
      </c>
      <c r="AS102" s="239" t="str">
        <f t="shared" si="158"/>
        <v/>
      </c>
      <c r="AT102" s="239" t="str">
        <f t="shared" si="159"/>
        <v/>
      </c>
      <c r="AU102" s="239" t="str">
        <f t="shared" si="132"/>
        <v/>
      </c>
      <c r="AV102" s="239" t="str">
        <f t="shared" si="133"/>
        <v/>
      </c>
      <c r="AW102" s="239" t="str">
        <f t="shared" si="134"/>
        <v/>
      </c>
      <c r="AX102" s="239" t="str">
        <f t="shared" si="135"/>
        <v/>
      </c>
      <c r="AY102" s="239" t="str">
        <f t="shared" si="136"/>
        <v/>
      </c>
      <c r="AZ102" s="239" t="str">
        <f t="shared" si="137"/>
        <v/>
      </c>
      <c r="BA102" s="239" t="str">
        <f t="shared" si="138"/>
        <v/>
      </c>
      <c r="BB102" s="239" t="str">
        <f t="shared" si="139"/>
        <v/>
      </c>
      <c r="BC102" s="239" t="str">
        <f t="shared" si="140"/>
        <v/>
      </c>
      <c r="BD102" s="239" t="str">
        <f t="shared" si="141"/>
        <v/>
      </c>
      <c r="BE102" s="239" t="str">
        <f t="shared" si="142"/>
        <v/>
      </c>
      <c r="BF102" s="239" t="str">
        <f t="shared" si="143"/>
        <v/>
      </c>
      <c r="BG102" s="239" t="str">
        <f t="shared" si="144"/>
        <v/>
      </c>
      <c r="BH102" s="239" t="str">
        <f t="shared" si="145"/>
        <v/>
      </c>
      <c r="BI102" s="239" t="str">
        <f t="shared" si="146"/>
        <v/>
      </c>
      <c r="BJ102" s="239" t="str">
        <f t="shared" si="147"/>
        <v/>
      </c>
      <c r="BK102" s="239" t="str">
        <f t="shared" si="148"/>
        <v/>
      </c>
      <c r="BL102" s="239" t="str">
        <f t="shared" si="149"/>
        <v/>
      </c>
      <c r="BN102" s="239" t="str">
        <f t="shared" si="160"/>
        <v/>
      </c>
      <c r="BO102" s="239" t="str">
        <f t="shared" si="161"/>
        <v/>
      </c>
      <c r="BP102" s="239" t="str">
        <f t="shared" si="162"/>
        <v/>
      </c>
      <c r="BQ102" s="239" t="str">
        <f t="shared" si="163"/>
        <v/>
      </c>
      <c r="BR102" s="239" t="str">
        <f t="shared" si="164"/>
        <v/>
      </c>
      <c r="BS102" s="239" t="str">
        <f t="shared" si="165"/>
        <v/>
      </c>
      <c r="BT102" s="239" t="str">
        <f t="shared" si="166"/>
        <v/>
      </c>
      <c r="BU102" s="239" t="str">
        <f t="shared" si="167"/>
        <v/>
      </c>
      <c r="BV102" s="239" t="str">
        <f t="shared" si="168"/>
        <v/>
      </c>
      <c r="BW102" s="239" t="str">
        <f t="shared" si="169"/>
        <v/>
      </c>
      <c r="BX102" s="239" t="str">
        <f t="shared" si="170"/>
        <v/>
      </c>
      <c r="BY102" s="239" t="str">
        <f t="shared" si="171"/>
        <v/>
      </c>
      <c r="BZ102" s="239" t="str">
        <f t="shared" si="172"/>
        <v/>
      </c>
      <c r="CA102" s="239" t="str">
        <f t="shared" si="173"/>
        <v/>
      </c>
      <c r="CB102" s="239" t="str">
        <f t="shared" si="174"/>
        <v/>
      </c>
      <c r="CC102" s="239" t="str">
        <f t="shared" si="175"/>
        <v/>
      </c>
      <c r="CD102" s="239" t="str">
        <f t="shared" si="176"/>
        <v/>
      </c>
      <c r="CE102" s="239" t="str">
        <f t="shared" si="177"/>
        <v/>
      </c>
      <c r="CF102" s="239" t="str">
        <f t="shared" si="178"/>
        <v/>
      </c>
      <c r="CG102" s="239" t="str">
        <f t="shared" si="179"/>
        <v/>
      </c>
      <c r="CH102" s="239" t="str">
        <f t="shared" si="180"/>
        <v/>
      </c>
      <c r="CI102" s="239" t="str">
        <f t="shared" si="181"/>
        <v/>
      </c>
      <c r="CJ102" s="239" t="str">
        <f t="shared" si="182"/>
        <v/>
      </c>
      <c r="CK102" s="239" t="str">
        <f t="shared" si="183"/>
        <v/>
      </c>
      <c r="CL102" s="239" t="str">
        <f t="shared" si="184"/>
        <v/>
      </c>
      <c r="CM102" s="239" t="str">
        <f t="shared" si="185"/>
        <v/>
      </c>
      <c r="CN102" s="239" t="str">
        <f t="shared" si="186"/>
        <v/>
      </c>
      <c r="CP102" s="239" t="str">
        <f t="shared" si="187"/>
        <v/>
      </c>
      <c r="CQ102" s="239" t="str">
        <f t="shared" si="188"/>
        <v/>
      </c>
      <c r="CR102" s="239" t="str">
        <f t="shared" si="189"/>
        <v/>
      </c>
      <c r="CS102" s="239" t="str">
        <f t="shared" si="190"/>
        <v/>
      </c>
      <c r="CT102" s="239" t="str">
        <f t="shared" si="191"/>
        <v/>
      </c>
      <c r="CU102" s="239" t="str">
        <f t="shared" si="192"/>
        <v/>
      </c>
      <c r="CV102" s="239" t="str">
        <f t="shared" si="193"/>
        <v/>
      </c>
      <c r="CW102" s="239" t="str">
        <f t="shared" si="194"/>
        <v/>
      </c>
      <c r="CX102" s="239" t="str">
        <f t="shared" si="195"/>
        <v/>
      </c>
      <c r="CY102" s="239" t="str">
        <f t="shared" si="196"/>
        <v/>
      </c>
      <c r="CZ102" s="239" t="str">
        <f t="shared" si="197"/>
        <v/>
      </c>
      <c r="DA102" s="239" t="str">
        <f t="shared" si="198"/>
        <v/>
      </c>
      <c r="DB102" s="239" t="str">
        <f t="shared" si="199"/>
        <v/>
      </c>
      <c r="DC102" s="239" t="str">
        <f t="shared" si="200"/>
        <v/>
      </c>
      <c r="DD102" s="239" t="str">
        <f t="shared" si="201"/>
        <v/>
      </c>
      <c r="DE102" s="239" t="str">
        <f t="shared" si="202"/>
        <v/>
      </c>
      <c r="DF102" s="239" t="str">
        <f t="shared" si="203"/>
        <v/>
      </c>
      <c r="DG102" s="239" t="str">
        <f t="shared" si="204"/>
        <v/>
      </c>
      <c r="DH102" s="239" t="str">
        <f t="shared" si="205"/>
        <v/>
      </c>
      <c r="DI102" s="239" t="str">
        <f t="shared" si="206"/>
        <v/>
      </c>
      <c r="DJ102" s="239" t="str">
        <f t="shared" si="207"/>
        <v/>
      </c>
      <c r="DK102" s="239" t="str">
        <f t="shared" si="208"/>
        <v/>
      </c>
      <c r="DL102" s="239" t="str">
        <f t="shared" si="209"/>
        <v/>
      </c>
      <c r="DM102" s="239" t="str">
        <f t="shared" si="210"/>
        <v/>
      </c>
      <c r="DN102" s="239" t="str">
        <f t="shared" si="211"/>
        <v/>
      </c>
      <c r="DO102" s="239" t="str">
        <f t="shared" si="212"/>
        <v/>
      </c>
      <c r="DP102" s="239" t="str">
        <f t="shared" si="213"/>
        <v/>
      </c>
    </row>
    <row r="103" spans="1:120" ht="35.25" hidden="1" customHeight="1" x14ac:dyDescent="0.25">
      <c r="A103" s="53" t="s">
        <v>4516</v>
      </c>
      <c r="B103" s="53">
        <v>30</v>
      </c>
      <c r="C103" s="53" t="s">
        <v>44</v>
      </c>
      <c r="D103" s="53" t="s">
        <v>470</v>
      </c>
      <c r="E103" s="53">
        <v>3</v>
      </c>
      <c r="F103" s="53" t="s">
        <v>509</v>
      </c>
      <c r="G103" s="53" t="str">
        <f t="shared" si="150"/>
        <v>30-2</v>
      </c>
      <c r="H103" s="53" t="s">
        <v>94</v>
      </c>
      <c r="I103" s="53" t="s">
        <v>196</v>
      </c>
      <c r="J103" s="53" t="s">
        <v>80</v>
      </c>
      <c r="K103" s="53" t="s">
        <v>80</v>
      </c>
      <c r="L103" s="53" t="s">
        <v>80</v>
      </c>
      <c r="M103" s="53" t="s">
        <v>80</v>
      </c>
      <c r="N103" s="53" t="s">
        <v>80</v>
      </c>
      <c r="O103" s="53" t="s">
        <v>80</v>
      </c>
      <c r="P103" s="53" t="s">
        <v>510</v>
      </c>
      <c r="Q103" s="52">
        <v>0.25</v>
      </c>
      <c r="R103" s="52">
        <f>+Q103*Q99</f>
        <v>0.02</v>
      </c>
      <c r="S103" s="53">
        <v>1</v>
      </c>
      <c r="T103" s="53" t="s">
        <v>84</v>
      </c>
      <c r="U103" s="53" t="s">
        <v>503</v>
      </c>
      <c r="V103" s="23">
        <v>45184</v>
      </c>
      <c r="W103" s="23">
        <v>45226</v>
      </c>
      <c r="X103" s="53" t="s">
        <v>214</v>
      </c>
      <c r="Y103" s="49" t="s">
        <v>87</v>
      </c>
      <c r="Z103" s="59" t="s">
        <v>100</v>
      </c>
      <c r="AA103" s="206">
        <v>1</v>
      </c>
      <c r="AB103" s="205" t="s">
        <v>511</v>
      </c>
      <c r="AC103" s="207">
        <v>45230</v>
      </c>
      <c r="AD103" s="206">
        <v>1</v>
      </c>
      <c r="AE103" s="208" t="s">
        <v>386</v>
      </c>
      <c r="AF103" s="209">
        <v>45230</v>
      </c>
      <c r="AG103" s="205" t="s">
        <v>79</v>
      </c>
      <c r="AH103" s="206">
        <v>1</v>
      </c>
      <c r="AI103" s="52">
        <f t="shared" si="131"/>
        <v>0.02</v>
      </c>
      <c r="AJ103" s="52">
        <f t="shared" si="219"/>
        <v>1</v>
      </c>
      <c r="AK103" s="52"/>
      <c r="AL103" s="239" t="str">
        <f t="shared" si="151"/>
        <v/>
      </c>
      <c r="AM103" s="239" t="str">
        <f t="shared" si="152"/>
        <v/>
      </c>
      <c r="AN103" s="239" t="str">
        <f t="shared" si="153"/>
        <v/>
      </c>
      <c r="AO103" s="239" t="str">
        <f t="shared" si="154"/>
        <v/>
      </c>
      <c r="AP103" s="239" t="str">
        <f t="shared" si="155"/>
        <v/>
      </c>
      <c r="AQ103" s="239" t="str">
        <f t="shared" si="156"/>
        <v/>
      </c>
      <c r="AR103" s="239" t="str">
        <f t="shared" si="157"/>
        <v/>
      </c>
      <c r="AS103" s="239" t="str">
        <f t="shared" si="158"/>
        <v/>
      </c>
      <c r="AT103" s="239" t="str">
        <f t="shared" si="159"/>
        <v/>
      </c>
      <c r="AU103" s="239" t="str">
        <f t="shared" si="132"/>
        <v/>
      </c>
      <c r="AV103" s="239" t="str">
        <f t="shared" si="133"/>
        <v/>
      </c>
      <c r="AW103" s="239" t="str">
        <f t="shared" si="134"/>
        <v/>
      </c>
      <c r="AX103" s="239" t="str">
        <f t="shared" si="135"/>
        <v/>
      </c>
      <c r="AY103" s="239" t="str">
        <f t="shared" si="136"/>
        <v/>
      </c>
      <c r="AZ103" s="239" t="str">
        <f t="shared" si="137"/>
        <v/>
      </c>
      <c r="BA103" s="239" t="str">
        <f t="shared" si="138"/>
        <v/>
      </c>
      <c r="BB103" s="239" t="str">
        <f t="shared" si="139"/>
        <v/>
      </c>
      <c r="BC103" s="239" t="str">
        <f t="shared" si="140"/>
        <v/>
      </c>
      <c r="BD103" s="239" t="str">
        <f t="shared" si="141"/>
        <v/>
      </c>
      <c r="BE103" s="239" t="str">
        <f t="shared" si="142"/>
        <v/>
      </c>
      <c r="BF103" s="239" t="str">
        <f t="shared" si="143"/>
        <v/>
      </c>
      <c r="BG103" s="239" t="str">
        <f t="shared" si="144"/>
        <v/>
      </c>
      <c r="BH103" s="239" t="str">
        <f t="shared" si="145"/>
        <v/>
      </c>
      <c r="BI103" s="239" t="str">
        <f t="shared" si="146"/>
        <v/>
      </c>
      <c r="BJ103" s="239" t="str">
        <f t="shared" si="147"/>
        <v/>
      </c>
      <c r="BK103" s="239" t="str">
        <f t="shared" si="148"/>
        <v/>
      </c>
      <c r="BL103" s="239" t="str">
        <f t="shared" si="149"/>
        <v/>
      </c>
      <c r="BN103" s="239" t="str">
        <f t="shared" si="160"/>
        <v/>
      </c>
      <c r="BO103" s="239" t="str">
        <f t="shared" si="161"/>
        <v/>
      </c>
      <c r="BP103" s="239" t="str">
        <f t="shared" si="162"/>
        <v/>
      </c>
      <c r="BQ103" s="239" t="str">
        <f t="shared" si="163"/>
        <v/>
      </c>
      <c r="BR103" s="239" t="str">
        <f t="shared" si="164"/>
        <v/>
      </c>
      <c r="BS103" s="239" t="str">
        <f t="shared" si="165"/>
        <v/>
      </c>
      <c r="BT103" s="239" t="str">
        <f t="shared" si="166"/>
        <v/>
      </c>
      <c r="BU103" s="239" t="str">
        <f t="shared" si="167"/>
        <v/>
      </c>
      <c r="BV103" s="239" t="str">
        <f t="shared" si="168"/>
        <v/>
      </c>
      <c r="BW103" s="239" t="str">
        <f t="shared" si="169"/>
        <v/>
      </c>
      <c r="BX103" s="239" t="str">
        <f t="shared" si="170"/>
        <v/>
      </c>
      <c r="BY103" s="239" t="str">
        <f t="shared" si="171"/>
        <v/>
      </c>
      <c r="BZ103" s="239" t="str">
        <f t="shared" si="172"/>
        <v/>
      </c>
      <c r="CA103" s="239" t="str">
        <f t="shared" si="173"/>
        <v/>
      </c>
      <c r="CB103" s="239" t="str">
        <f t="shared" si="174"/>
        <v/>
      </c>
      <c r="CC103" s="239" t="str">
        <f t="shared" si="175"/>
        <v/>
      </c>
      <c r="CD103" s="239" t="str">
        <f t="shared" si="176"/>
        <v/>
      </c>
      <c r="CE103" s="239" t="str">
        <f t="shared" si="177"/>
        <v/>
      </c>
      <c r="CF103" s="239" t="str">
        <f t="shared" si="178"/>
        <v/>
      </c>
      <c r="CG103" s="239" t="str">
        <f t="shared" si="179"/>
        <v/>
      </c>
      <c r="CH103" s="239" t="str">
        <f t="shared" si="180"/>
        <v/>
      </c>
      <c r="CI103" s="239" t="str">
        <f t="shared" si="181"/>
        <v/>
      </c>
      <c r="CJ103" s="239" t="str">
        <f t="shared" si="182"/>
        <v/>
      </c>
      <c r="CK103" s="239" t="str">
        <f t="shared" si="183"/>
        <v/>
      </c>
      <c r="CL103" s="239" t="str">
        <f t="shared" si="184"/>
        <v/>
      </c>
      <c r="CM103" s="239" t="str">
        <f t="shared" si="185"/>
        <v/>
      </c>
      <c r="CN103" s="239" t="str">
        <f t="shared" si="186"/>
        <v/>
      </c>
      <c r="CP103" s="239" t="str">
        <f t="shared" si="187"/>
        <v/>
      </c>
      <c r="CQ103" s="239" t="str">
        <f t="shared" si="188"/>
        <v/>
      </c>
      <c r="CR103" s="239" t="str">
        <f t="shared" si="189"/>
        <v/>
      </c>
      <c r="CS103" s="239" t="str">
        <f t="shared" si="190"/>
        <v/>
      </c>
      <c r="CT103" s="239" t="str">
        <f t="shared" si="191"/>
        <v/>
      </c>
      <c r="CU103" s="239" t="str">
        <f t="shared" si="192"/>
        <v/>
      </c>
      <c r="CV103" s="239" t="str">
        <f t="shared" si="193"/>
        <v/>
      </c>
      <c r="CW103" s="239" t="str">
        <f t="shared" si="194"/>
        <v/>
      </c>
      <c r="CX103" s="239" t="str">
        <f t="shared" si="195"/>
        <v/>
      </c>
      <c r="CY103" s="239" t="str">
        <f t="shared" si="196"/>
        <v/>
      </c>
      <c r="CZ103" s="239" t="str">
        <f t="shared" si="197"/>
        <v/>
      </c>
      <c r="DA103" s="239" t="str">
        <f t="shared" si="198"/>
        <v/>
      </c>
      <c r="DB103" s="239" t="str">
        <f t="shared" si="199"/>
        <v/>
      </c>
      <c r="DC103" s="239" t="str">
        <f t="shared" si="200"/>
        <v/>
      </c>
      <c r="DD103" s="239" t="str">
        <f t="shared" si="201"/>
        <v/>
      </c>
      <c r="DE103" s="239" t="str">
        <f t="shared" si="202"/>
        <v/>
      </c>
      <c r="DF103" s="239" t="str">
        <f t="shared" si="203"/>
        <v/>
      </c>
      <c r="DG103" s="239" t="str">
        <f t="shared" si="204"/>
        <v/>
      </c>
      <c r="DH103" s="239" t="str">
        <f t="shared" si="205"/>
        <v/>
      </c>
      <c r="DI103" s="239" t="str">
        <f t="shared" si="206"/>
        <v/>
      </c>
      <c r="DJ103" s="239" t="str">
        <f t="shared" si="207"/>
        <v/>
      </c>
      <c r="DK103" s="239" t="str">
        <f t="shared" si="208"/>
        <v/>
      </c>
      <c r="DL103" s="239" t="str">
        <f t="shared" si="209"/>
        <v/>
      </c>
      <c r="DM103" s="239" t="str">
        <f t="shared" si="210"/>
        <v/>
      </c>
      <c r="DN103" s="239" t="str">
        <f t="shared" si="211"/>
        <v/>
      </c>
      <c r="DO103" s="239" t="str">
        <f t="shared" si="212"/>
        <v/>
      </c>
      <c r="DP103" s="239" t="str">
        <f t="shared" si="213"/>
        <v/>
      </c>
    </row>
    <row r="104" spans="1:120" ht="35.25" hidden="1" customHeight="1" x14ac:dyDescent="0.25">
      <c r="A104" s="49" t="s">
        <v>4516</v>
      </c>
      <c r="B104" s="49">
        <v>30</v>
      </c>
      <c r="C104" s="49" t="s">
        <v>44</v>
      </c>
      <c r="D104" s="49" t="s">
        <v>470</v>
      </c>
      <c r="E104" s="49">
        <v>3</v>
      </c>
      <c r="F104" s="49" t="s">
        <v>512</v>
      </c>
      <c r="G104" s="49" t="str">
        <f t="shared" si="150"/>
        <v>30-3</v>
      </c>
      <c r="H104" s="49" t="s">
        <v>75</v>
      </c>
      <c r="I104" s="49" t="s">
        <v>196</v>
      </c>
      <c r="J104" s="49" t="s">
        <v>513</v>
      </c>
      <c r="K104" s="49" t="s">
        <v>514</v>
      </c>
      <c r="L104" s="49" t="s">
        <v>125</v>
      </c>
      <c r="M104" s="49" t="s">
        <v>473</v>
      </c>
      <c r="N104" s="49" t="s">
        <v>515</v>
      </c>
      <c r="O104" s="49" t="s">
        <v>516</v>
      </c>
      <c r="P104" s="49" t="s">
        <v>517</v>
      </c>
      <c r="Q104" s="50">
        <v>0.06</v>
      </c>
      <c r="R104" s="50"/>
      <c r="S104" s="49">
        <v>6</v>
      </c>
      <c r="T104" s="49" t="s">
        <v>84</v>
      </c>
      <c r="U104" s="49" t="s">
        <v>518</v>
      </c>
      <c r="V104" s="51">
        <v>44958</v>
      </c>
      <c r="W104" s="51">
        <v>45245</v>
      </c>
      <c r="X104" s="49" t="s">
        <v>214</v>
      </c>
      <c r="Y104" s="49" t="s">
        <v>87</v>
      </c>
      <c r="Z104" s="59" t="s">
        <v>100</v>
      </c>
      <c r="AA104" s="201">
        <v>1</v>
      </c>
      <c r="AB104" s="200" t="s">
        <v>519</v>
      </c>
      <c r="AC104" s="204">
        <v>45289</v>
      </c>
      <c r="AD104" s="201">
        <v>1</v>
      </c>
      <c r="AE104" s="200" t="s">
        <v>495</v>
      </c>
      <c r="AF104" s="202">
        <v>45289</v>
      </c>
      <c r="AG104" s="200" t="s">
        <v>79</v>
      </c>
      <c r="AH104" s="200" t="s">
        <v>92</v>
      </c>
      <c r="AI104" s="52">
        <f t="shared" si="131"/>
        <v>0.06</v>
      </c>
      <c r="AJ104" s="52"/>
      <c r="AK104" s="52"/>
      <c r="AL104" s="239" t="str">
        <f t="shared" si="151"/>
        <v/>
      </c>
      <c r="AM104" s="239" t="str">
        <f t="shared" si="152"/>
        <v/>
      </c>
      <c r="AN104" s="239" t="str">
        <f t="shared" si="153"/>
        <v/>
      </c>
      <c r="AO104" s="239" t="str">
        <f t="shared" si="154"/>
        <v/>
      </c>
      <c r="AP104" s="239" t="str">
        <f t="shared" si="155"/>
        <v/>
      </c>
      <c r="AQ104" s="239" t="str">
        <f t="shared" si="156"/>
        <v/>
      </c>
      <c r="AR104" s="239" t="str">
        <f t="shared" si="157"/>
        <v/>
      </c>
      <c r="AS104" s="239" t="str">
        <f t="shared" si="158"/>
        <v/>
      </c>
      <c r="AT104" s="239" t="str">
        <f t="shared" si="159"/>
        <v/>
      </c>
      <c r="AU104" s="239" t="str">
        <f t="shared" si="132"/>
        <v/>
      </c>
      <c r="AV104" s="239" t="str">
        <f t="shared" si="133"/>
        <v/>
      </c>
      <c r="AW104" s="239" t="str">
        <f t="shared" si="134"/>
        <v/>
      </c>
      <c r="AX104" s="239" t="str">
        <f t="shared" si="135"/>
        <v/>
      </c>
      <c r="AY104" s="239" t="str">
        <f t="shared" si="136"/>
        <v/>
      </c>
      <c r="AZ104" s="239" t="str">
        <f t="shared" si="137"/>
        <v/>
      </c>
      <c r="BA104" s="239" t="str">
        <f t="shared" si="138"/>
        <v/>
      </c>
      <c r="BB104" s="239" t="str">
        <f t="shared" si="139"/>
        <v/>
      </c>
      <c r="BC104" s="239" t="str">
        <f t="shared" si="140"/>
        <v/>
      </c>
      <c r="BD104" s="239" t="str">
        <f t="shared" si="141"/>
        <v/>
      </c>
      <c r="BE104" s="239" t="str">
        <f t="shared" si="142"/>
        <v/>
      </c>
      <c r="BF104" s="239" t="str">
        <f t="shared" si="143"/>
        <v/>
      </c>
      <c r="BG104" s="239" t="str">
        <f t="shared" si="144"/>
        <v/>
      </c>
      <c r="BH104" s="239" t="str">
        <f t="shared" si="145"/>
        <v/>
      </c>
      <c r="BI104" s="239" t="str">
        <f t="shared" si="146"/>
        <v/>
      </c>
      <c r="BJ104" s="239" t="str">
        <f t="shared" si="147"/>
        <v/>
      </c>
      <c r="BK104" s="239" t="str">
        <f t="shared" si="148"/>
        <v/>
      </c>
      <c r="BL104" s="239" t="str">
        <f t="shared" si="149"/>
        <v/>
      </c>
      <c r="BN104" s="239" t="str">
        <f t="shared" si="160"/>
        <v/>
      </c>
      <c r="BO104" s="239" t="str">
        <f t="shared" si="161"/>
        <v/>
      </c>
      <c r="BP104" s="239" t="str">
        <f t="shared" si="162"/>
        <v/>
      </c>
      <c r="BQ104" s="239" t="str">
        <f t="shared" si="163"/>
        <v/>
      </c>
      <c r="BR104" s="239" t="str">
        <f t="shared" si="164"/>
        <v/>
      </c>
      <c r="BS104" s="239" t="str">
        <f t="shared" si="165"/>
        <v/>
      </c>
      <c r="BT104" s="239" t="str">
        <f t="shared" si="166"/>
        <v/>
      </c>
      <c r="BU104" s="239" t="str">
        <f t="shared" si="167"/>
        <v/>
      </c>
      <c r="BV104" s="239" t="str">
        <f t="shared" si="168"/>
        <v/>
      </c>
      <c r="BW104" s="239" t="str">
        <f t="shared" si="169"/>
        <v/>
      </c>
      <c r="BX104" s="239" t="str">
        <f t="shared" si="170"/>
        <v/>
      </c>
      <c r="BY104" s="239" t="str">
        <f t="shared" si="171"/>
        <v/>
      </c>
      <c r="BZ104" s="239" t="str">
        <f t="shared" si="172"/>
        <v/>
      </c>
      <c r="CA104" s="239" t="str">
        <f t="shared" si="173"/>
        <v/>
      </c>
      <c r="CB104" s="239" t="str">
        <f t="shared" si="174"/>
        <v/>
      </c>
      <c r="CC104" s="239" t="str">
        <f t="shared" si="175"/>
        <v/>
      </c>
      <c r="CD104" s="239" t="str">
        <f t="shared" si="176"/>
        <v/>
      </c>
      <c r="CE104" s="239" t="str">
        <f t="shared" si="177"/>
        <v/>
      </c>
      <c r="CF104" s="239" t="str">
        <f t="shared" si="178"/>
        <v/>
      </c>
      <c r="CG104" s="239" t="str">
        <f t="shared" si="179"/>
        <v/>
      </c>
      <c r="CH104" s="239" t="str">
        <f t="shared" si="180"/>
        <v/>
      </c>
      <c r="CI104" s="239" t="str">
        <f t="shared" si="181"/>
        <v/>
      </c>
      <c r="CJ104" s="239" t="str">
        <f t="shared" si="182"/>
        <v/>
      </c>
      <c r="CK104" s="239" t="str">
        <f t="shared" si="183"/>
        <v/>
      </c>
      <c r="CL104" s="239" t="str">
        <f t="shared" si="184"/>
        <v/>
      </c>
      <c r="CM104" s="239" t="str">
        <f t="shared" si="185"/>
        <v/>
      </c>
      <c r="CN104" s="239" t="str">
        <f t="shared" si="186"/>
        <v/>
      </c>
      <c r="CP104" s="239" t="str">
        <f t="shared" si="187"/>
        <v/>
      </c>
      <c r="CQ104" s="239" t="str">
        <f t="shared" si="188"/>
        <v/>
      </c>
      <c r="CR104" s="239" t="str">
        <f t="shared" si="189"/>
        <v/>
      </c>
      <c r="CS104" s="239" t="str">
        <f t="shared" si="190"/>
        <v/>
      </c>
      <c r="CT104" s="239" t="str">
        <f t="shared" si="191"/>
        <v/>
      </c>
      <c r="CU104" s="239" t="str">
        <f t="shared" si="192"/>
        <v/>
      </c>
      <c r="CV104" s="239" t="str">
        <f t="shared" si="193"/>
        <v/>
      </c>
      <c r="CW104" s="239" t="str">
        <f t="shared" si="194"/>
        <v/>
      </c>
      <c r="CX104" s="239" t="str">
        <f t="shared" si="195"/>
        <v/>
      </c>
      <c r="CY104" s="239" t="str">
        <f t="shared" si="196"/>
        <v/>
      </c>
      <c r="CZ104" s="239" t="str">
        <f t="shared" si="197"/>
        <v/>
      </c>
      <c r="DA104" s="239" t="str">
        <f t="shared" si="198"/>
        <v/>
      </c>
      <c r="DB104" s="239" t="str">
        <f t="shared" si="199"/>
        <v/>
      </c>
      <c r="DC104" s="239" t="str">
        <f t="shared" si="200"/>
        <v/>
      </c>
      <c r="DD104" s="239" t="str">
        <f t="shared" si="201"/>
        <v/>
      </c>
      <c r="DE104" s="239" t="str">
        <f t="shared" si="202"/>
        <v/>
      </c>
      <c r="DF104" s="239" t="str">
        <f t="shared" si="203"/>
        <v/>
      </c>
      <c r="DG104" s="239" t="str">
        <f t="shared" si="204"/>
        <v/>
      </c>
      <c r="DH104" s="239" t="str">
        <f t="shared" si="205"/>
        <v/>
      </c>
      <c r="DI104" s="239" t="str">
        <f t="shared" si="206"/>
        <v/>
      </c>
      <c r="DJ104" s="239" t="str">
        <f t="shared" si="207"/>
        <v/>
      </c>
      <c r="DK104" s="239" t="str">
        <f t="shared" si="208"/>
        <v/>
      </c>
      <c r="DL104" s="239" t="str">
        <f t="shared" si="209"/>
        <v/>
      </c>
      <c r="DM104" s="239" t="str">
        <f t="shared" si="210"/>
        <v/>
      </c>
      <c r="DN104" s="239" t="str">
        <f t="shared" si="211"/>
        <v/>
      </c>
      <c r="DO104" s="239" t="str">
        <f t="shared" si="212"/>
        <v/>
      </c>
      <c r="DP104" s="239" t="str">
        <f t="shared" si="213"/>
        <v/>
      </c>
    </row>
    <row r="105" spans="1:120" ht="35.25" hidden="1" customHeight="1" x14ac:dyDescent="0.25">
      <c r="A105" s="53" t="s">
        <v>4516</v>
      </c>
      <c r="B105" s="53">
        <v>30</v>
      </c>
      <c r="C105" s="53" t="s">
        <v>44</v>
      </c>
      <c r="D105" s="53" t="s">
        <v>470</v>
      </c>
      <c r="E105" s="53">
        <v>3</v>
      </c>
      <c r="F105" s="53" t="s">
        <v>520</v>
      </c>
      <c r="G105" s="53" t="str">
        <f t="shared" si="150"/>
        <v>30-3</v>
      </c>
      <c r="H105" s="53" t="s">
        <v>94</v>
      </c>
      <c r="I105" s="53" t="s">
        <v>196</v>
      </c>
      <c r="J105" s="53" t="s">
        <v>80</v>
      </c>
      <c r="K105" s="53" t="s">
        <v>80</v>
      </c>
      <c r="L105" s="53" t="s">
        <v>80</v>
      </c>
      <c r="M105" s="53" t="s">
        <v>80</v>
      </c>
      <c r="N105" s="53" t="s">
        <v>80</v>
      </c>
      <c r="O105" s="53" t="s">
        <v>80</v>
      </c>
      <c r="P105" s="53" t="s">
        <v>521</v>
      </c>
      <c r="Q105" s="52">
        <v>0.16</v>
      </c>
      <c r="R105" s="52">
        <f>+Q105*Q104</f>
        <v>9.5999999999999992E-3</v>
      </c>
      <c r="S105" s="53">
        <v>1</v>
      </c>
      <c r="T105" s="53" t="s">
        <v>84</v>
      </c>
      <c r="U105" s="53" t="s">
        <v>498</v>
      </c>
      <c r="V105" s="23">
        <v>44958</v>
      </c>
      <c r="W105" s="23">
        <v>44972</v>
      </c>
      <c r="X105" s="53" t="s">
        <v>214</v>
      </c>
      <c r="Y105" s="49" t="s">
        <v>97</v>
      </c>
      <c r="Z105" s="59" t="s">
        <v>100</v>
      </c>
      <c r="AA105" s="60">
        <v>1</v>
      </c>
      <c r="AB105" s="62" t="s">
        <v>522</v>
      </c>
      <c r="AC105" s="62">
        <v>44932</v>
      </c>
      <c r="AD105" s="60">
        <v>1</v>
      </c>
      <c r="AE105" s="62" t="s">
        <v>523</v>
      </c>
      <c r="AF105" s="62">
        <v>44932</v>
      </c>
      <c r="AG105" s="60" t="s">
        <v>79</v>
      </c>
      <c r="AH105" s="60">
        <v>1</v>
      </c>
      <c r="AI105" s="52">
        <f t="shared" si="131"/>
        <v>9.5999999999999992E-3</v>
      </c>
      <c r="AJ105" s="52">
        <f t="shared" ref="AJ105:AJ110" si="220">+AI105/R105</f>
        <v>1</v>
      </c>
      <c r="AK105" s="52"/>
      <c r="AL105" s="239" t="str">
        <f t="shared" si="151"/>
        <v/>
      </c>
      <c r="AM105" s="239" t="str">
        <f t="shared" si="152"/>
        <v/>
      </c>
      <c r="AN105" s="239" t="str">
        <f t="shared" si="153"/>
        <v/>
      </c>
      <c r="AO105" s="239" t="str">
        <f t="shared" si="154"/>
        <v/>
      </c>
      <c r="AP105" s="239" t="str">
        <f t="shared" si="155"/>
        <v/>
      </c>
      <c r="AQ105" s="239" t="str">
        <f t="shared" si="156"/>
        <v/>
      </c>
      <c r="AR105" s="239" t="str">
        <f t="shared" si="157"/>
        <v/>
      </c>
      <c r="AS105" s="239" t="str">
        <f t="shared" si="158"/>
        <v/>
      </c>
      <c r="AT105" s="239" t="str">
        <f t="shared" si="159"/>
        <v/>
      </c>
      <c r="AU105" s="239" t="str">
        <f t="shared" si="132"/>
        <v/>
      </c>
      <c r="AV105" s="239" t="str">
        <f t="shared" si="133"/>
        <v/>
      </c>
      <c r="AW105" s="239" t="str">
        <f t="shared" si="134"/>
        <v/>
      </c>
      <c r="AX105" s="239" t="str">
        <f t="shared" si="135"/>
        <v/>
      </c>
      <c r="AY105" s="239" t="str">
        <f t="shared" si="136"/>
        <v/>
      </c>
      <c r="AZ105" s="239" t="str">
        <f t="shared" si="137"/>
        <v/>
      </c>
      <c r="BA105" s="239" t="str">
        <f t="shared" si="138"/>
        <v/>
      </c>
      <c r="BB105" s="239" t="str">
        <f t="shared" si="139"/>
        <v/>
      </c>
      <c r="BC105" s="239" t="str">
        <f t="shared" si="140"/>
        <v/>
      </c>
      <c r="BD105" s="239" t="str">
        <f t="shared" si="141"/>
        <v/>
      </c>
      <c r="BE105" s="239" t="str">
        <f t="shared" si="142"/>
        <v/>
      </c>
      <c r="BF105" s="239" t="str">
        <f t="shared" si="143"/>
        <v/>
      </c>
      <c r="BG105" s="239" t="str">
        <f t="shared" si="144"/>
        <v/>
      </c>
      <c r="BH105" s="239" t="str">
        <f t="shared" si="145"/>
        <v/>
      </c>
      <c r="BI105" s="239" t="str">
        <f t="shared" si="146"/>
        <v/>
      </c>
      <c r="BJ105" s="239" t="str">
        <f t="shared" si="147"/>
        <v/>
      </c>
      <c r="BK105" s="239" t="str">
        <f t="shared" si="148"/>
        <v/>
      </c>
      <c r="BL105" s="239" t="str">
        <f t="shared" si="149"/>
        <v/>
      </c>
      <c r="BN105" s="239" t="str">
        <f t="shared" si="160"/>
        <v/>
      </c>
      <c r="BO105" s="239" t="str">
        <f t="shared" si="161"/>
        <v/>
      </c>
      <c r="BP105" s="239" t="str">
        <f t="shared" si="162"/>
        <v/>
      </c>
      <c r="BQ105" s="239" t="str">
        <f t="shared" si="163"/>
        <v/>
      </c>
      <c r="BR105" s="239" t="str">
        <f t="shared" si="164"/>
        <v/>
      </c>
      <c r="BS105" s="239" t="str">
        <f t="shared" si="165"/>
        <v/>
      </c>
      <c r="BT105" s="239" t="str">
        <f t="shared" si="166"/>
        <v/>
      </c>
      <c r="BU105" s="239" t="str">
        <f t="shared" si="167"/>
        <v/>
      </c>
      <c r="BV105" s="239" t="str">
        <f t="shared" si="168"/>
        <v/>
      </c>
      <c r="BW105" s="239" t="str">
        <f t="shared" si="169"/>
        <v/>
      </c>
      <c r="BX105" s="239" t="str">
        <f t="shared" si="170"/>
        <v/>
      </c>
      <c r="BY105" s="239" t="str">
        <f t="shared" si="171"/>
        <v/>
      </c>
      <c r="BZ105" s="239" t="str">
        <f t="shared" si="172"/>
        <v/>
      </c>
      <c r="CA105" s="239" t="str">
        <f t="shared" si="173"/>
        <v/>
      </c>
      <c r="CB105" s="239" t="str">
        <f t="shared" si="174"/>
        <v/>
      </c>
      <c r="CC105" s="239" t="str">
        <f t="shared" si="175"/>
        <v/>
      </c>
      <c r="CD105" s="239" t="str">
        <f t="shared" si="176"/>
        <v/>
      </c>
      <c r="CE105" s="239" t="str">
        <f t="shared" si="177"/>
        <v/>
      </c>
      <c r="CF105" s="239" t="str">
        <f t="shared" si="178"/>
        <v/>
      </c>
      <c r="CG105" s="239" t="str">
        <f t="shared" si="179"/>
        <v/>
      </c>
      <c r="CH105" s="239" t="str">
        <f t="shared" si="180"/>
        <v/>
      </c>
      <c r="CI105" s="239" t="str">
        <f t="shared" si="181"/>
        <v/>
      </c>
      <c r="CJ105" s="239" t="str">
        <f t="shared" si="182"/>
        <v/>
      </c>
      <c r="CK105" s="239" t="str">
        <f t="shared" si="183"/>
        <v/>
      </c>
      <c r="CL105" s="239" t="str">
        <f t="shared" si="184"/>
        <v/>
      </c>
      <c r="CM105" s="239" t="str">
        <f t="shared" si="185"/>
        <v/>
      </c>
      <c r="CN105" s="239" t="str">
        <f t="shared" si="186"/>
        <v/>
      </c>
      <c r="CP105" s="239" t="str">
        <f t="shared" si="187"/>
        <v/>
      </c>
      <c r="CQ105" s="239" t="str">
        <f t="shared" si="188"/>
        <v/>
      </c>
      <c r="CR105" s="239" t="str">
        <f t="shared" si="189"/>
        <v/>
      </c>
      <c r="CS105" s="239" t="str">
        <f t="shared" si="190"/>
        <v/>
      </c>
      <c r="CT105" s="239" t="str">
        <f t="shared" si="191"/>
        <v/>
      </c>
      <c r="CU105" s="239" t="str">
        <f t="shared" si="192"/>
        <v/>
      </c>
      <c r="CV105" s="239" t="str">
        <f t="shared" si="193"/>
        <v/>
      </c>
      <c r="CW105" s="239" t="str">
        <f t="shared" si="194"/>
        <v/>
      </c>
      <c r="CX105" s="239" t="str">
        <f t="shared" si="195"/>
        <v/>
      </c>
      <c r="CY105" s="239" t="str">
        <f t="shared" si="196"/>
        <v/>
      </c>
      <c r="CZ105" s="239" t="str">
        <f t="shared" si="197"/>
        <v/>
      </c>
      <c r="DA105" s="239" t="str">
        <f t="shared" si="198"/>
        <v/>
      </c>
      <c r="DB105" s="239" t="str">
        <f t="shared" si="199"/>
        <v/>
      </c>
      <c r="DC105" s="239" t="str">
        <f t="shared" si="200"/>
        <v/>
      </c>
      <c r="DD105" s="239" t="str">
        <f t="shared" si="201"/>
        <v/>
      </c>
      <c r="DE105" s="239" t="str">
        <f t="shared" si="202"/>
        <v/>
      </c>
      <c r="DF105" s="239" t="str">
        <f t="shared" si="203"/>
        <v/>
      </c>
      <c r="DG105" s="239" t="str">
        <f t="shared" si="204"/>
        <v/>
      </c>
      <c r="DH105" s="239" t="str">
        <f t="shared" si="205"/>
        <v/>
      </c>
      <c r="DI105" s="239" t="str">
        <f t="shared" si="206"/>
        <v/>
      </c>
      <c r="DJ105" s="239" t="str">
        <f t="shared" si="207"/>
        <v/>
      </c>
      <c r="DK105" s="239" t="str">
        <f t="shared" si="208"/>
        <v/>
      </c>
      <c r="DL105" s="239" t="str">
        <f t="shared" si="209"/>
        <v/>
      </c>
      <c r="DM105" s="239" t="str">
        <f t="shared" si="210"/>
        <v/>
      </c>
      <c r="DN105" s="239" t="str">
        <f t="shared" si="211"/>
        <v/>
      </c>
      <c r="DO105" s="239" t="str">
        <f t="shared" si="212"/>
        <v/>
      </c>
      <c r="DP105" s="239" t="str">
        <f t="shared" si="213"/>
        <v/>
      </c>
    </row>
    <row r="106" spans="1:120" ht="35.25" hidden="1" customHeight="1" x14ac:dyDescent="0.25">
      <c r="A106" s="53" t="s">
        <v>4516</v>
      </c>
      <c r="B106" s="53">
        <v>30</v>
      </c>
      <c r="C106" s="53" t="s">
        <v>44</v>
      </c>
      <c r="D106" s="53" t="s">
        <v>470</v>
      </c>
      <c r="E106" s="53">
        <v>3</v>
      </c>
      <c r="F106" s="53" t="s">
        <v>524</v>
      </c>
      <c r="G106" s="53" t="str">
        <f t="shared" si="150"/>
        <v>30-3</v>
      </c>
      <c r="H106" s="53" t="s">
        <v>94</v>
      </c>
      <c r="I106" s="53" t="s">
        <v>196</v>
      </c>
      <c r="J106" s="53" t="s">
        <v>80</v>
      </c>
      <c r="K106" s="53" t="s">
        <v>80</v>
      </c>
      <c r="L106" s="53" t="s">
        <v>80</v>
      </c>
      <c r="M106" s="53" t="s">
        <v>80</v>
      </c>
      <c r="N106" s="53" t="s">
        <v>80</v>
      </c>
      <c r="O106" s="53" t="s">
        <v>80</v>
      </c>
      <c r="P106" s="53" t="s">
        <v>525</v>
      </c>
      <c r="Q106" s="52">
        <v>0.16</v>
      </c>
      <c r="R106" s="52">
        <f>+Q106*Q104</f>
        <v>9.5999999999999992E-3</v>
      </c>
      <c r="S106" s="53">
        <v>1</v>
      </c>
      <c r="T106" s="53" t="s">
        <v>84</v>
      </c>
      <c r="U106" s="53" t="s">
        <v>526</v>
      </c>
      <c r="V106" s="23">
        <v>44986</v>
      </c>
      <c r="W106" s="23">
        <v>45000</v>
      </c>
      <c r="X106" s="53" t="s">
        <v>214</v>
      </c>
      <c r="Y106" s="49" t="s">
        <v>97</v>
      </c>
      <c r="Z106" s="59" t="s">
        <v>100</v>
      </c>
      <c r="AA106" s="60">
        <v>1</v>
      </c>
      <c r="AB106" s="62" t="s">
        <v>527</v>
      </c>
      <c r="AC106" s="62">
        <v>45013</v>
      </c>
      <c r="AD106" s="60">
        <v>1</v>
      </c>
      <c r="AE106" s="62" t="s">
        <v>528</v>
      </c>
      <c r="AF106" s="62">
        <v>45013</v>
      </c>
      <c r="AG106" s="60" t="s">
        <v>79</v>
      </c>
      <c r="AH106" s="60">
        <v>1</v>
      </c>
      <c r="AI106" s="52">
        <f t="shared" si="131"/>
        <v>9.5999999999999992E-3</v>
      </c>
      <c r="AJ106" s="52">
        <f t="shared" si="220"/>
        <v>1</v>
      </c>
      <c r="AK106" s="52"/>
      <c r="AL106" s="239" t="str">
        <f t="shared" si="151"/>
        <v/>
      </c>
      <c r="AM106" s="239" t="str">
        <f t="shared" si="152"/>
        <v/>
      </c>
      <c r="AN106" s="239" t="str">
        <f t="shared" si="153"/>
        <v/>
      </c>
      <c r="AO106" s="239" t="str">
        <f t="shared" si="154"/>
        <v/>
      </c>
      <c r="AP106" s="239" t="str">
        <f t="shared" si="155"/>
        <v/>
      </c>
      <c r="AQ106" s="239" t="str">
        <f t="shared" si="156"/>
        <v/>
      </c>
      <c r="AR106" s="239" t="str">
        <f t="shared" si="157"/>
        <v/>
      </c>
      <c r="AS106" s="239" t="str">
        <f t="shared" si="158"/>
        <v/>
      </c>
      <c r="AT106" s="239" t="str">
        <f t="shared" si="159"/>
        <v/>
      </c>
      <c r="AU106" s="239" t="str">
        <f t="shared" si="132"/>
        <v/>
      </c>
      <c r="AV106" s="239" t="str">
        <f t="shared" si="133"/>
        <v/>
      </c>
      <c r="AW106" s="239" t="str">
        <f t="shared" si="134"/>
        <v/>
      </c>
      <c r="AX106" s="239" t="str">
        <f t="shared" si="135"/>
        <v/>
      </c>
      <c r="AY106" s="239" t="str">
        <f t="shared" si="136"/>
        <v/>
      </c>
      <c r="AZ106" s="239" t="str">
        <f t="shared" si="137"/>
        <v/>
      </c>
      <c r="BA106" s="239" t="str">
        <f t="shared" si="138"/>
        <v/>
      </c>
      <c r="BB106" s="239" t="str">
        <f t="shared" si="139"/>
        <v/>
      </c>
      <c r="BC106" s="239" t="str">
        <f t="shared" si="140"/>
        <v/>
      </c>
      <c r="BD106" s="239" t="str">
        <f t="shared" si="141"/>
        <v/>
      </c>
      <c r="BE106" s="239" t="str">
        <f t="shared" si="142"/>
        <v/>
      </c>
      <c r="BF106" s="239" t="str">
        <f t="shared" si="143"/>
        <v/>
      </c>
      <c r="BG106" s="239" t="str">
        <f t="shared" si="144"/>
        <v/>
      </c>
      <c r="BH106" s="239" t="str">
        <f t="shared" si="145"/>
        <v/>
      </c>
      <c r="BI106" s="239" t="str">
        <f t="shared" si="146"/>
        <v/>
      </c>
      <c r="BJ106" s="239" t="str">
        <f t="shared" si="147"/>
        <v/>
      </c>
      <c r="BK106" s="239" t="str">
        <f t="shared" si="148"/>
        <v/>
      </c>
      <c r="BL106" s="239" t="str">
        <f t="shared" si="149"/>
        <v/>
      </c>
      <c r="BN106" s="239" t="str">
        <f t="shared" si="160"/>
        <v/>
      </c>
      <c r="BO106" s="239" t="str">
        <f t="shared" si="161"/>
        <v/>
      </c>
      <c r="BP106" s="239" t="str">
        <f t="shared" si="162"/>
        <v/>
      </c>
      <c r="BQ106" s="239" t="str">
        <f t="shared" si="163"/>
        <v/>
      </c>
      <c r="BR106" s="239" t="str">
        <f t="shared" si="164"/>
        <v/>
      </c>
      <c r="BS106" s="239" t="str">
        <f t="shared" si="165"/>
        <v/>
      </c>
      <c r="BT106" s="239" t="str">
        <f t="shared" si="166"/>
        <v/>
      </c>
      <c r="BU106" s="239" t="str">
        <f t="shared" si="167"/>
        <v/>
      </c>
      <c r="BV106" s="239" t="str">
        <f t="shared" si="168"/>
        <v/>
      </c>
      <c r="BW106" s="239" t="str">
        <f t="shared" si="169"/>
        <v/>
      </c>
      <c r="BX106" s="239" t="str">
        <f t="shared" si="170"/>
        <v/>
      </c>
      <c r="BY106" s="239" t="str">
        <f t="shared" si="171"/>
        <v/>
      </c>
      <c r="BZ106" s="239" t="str">
        <f t="shared" si="172"/>
        <v/>
      </c>
      <c r="CA106" s="239" t="str">
        <f t="shared" si="173"/>
        <v/>
      </c>
      <c r="CB106" s="239" t="str">
        <f t="shared" si="174"/>
        <v/>
      </c>
      <c r="CC106" s="239" t="str">
        <f t="shared" si="175"/>
        <v/>
      </c>
      <c r="CD106" s="239" t="str">
        <f t="shared" si="176"/>
        <v/>
      </c>
      <c r="CE106" s="239" t="str">
        <f t="shared" si="177"/>
        <v/>
      </c>
      <c r="CF106" s="239" t="str">
        <f t="shared" si="178"/>
        <v/>
      </c>
      <c r="CG106" s="239" t="str">
        <f t="shared" si="179"/>
        <v/>
      </c>
      <c r="CH106" s="239" t="str">
        <f t="shared" si="180"/>
        <v/>
      </c>
      <c r="CI106" s="239" t="str">
        <f t="shared" si="181"/>
        <v/>
      </c>
      <c r="CJ106" s="239" t="str">
        <f t="shared" si="182"/>
        <v/>
      </c>
      <c r="CK106" s="239" t="str">
        <f t="shared" si="183"/>
        <v/>
      </c>
      <c r="CL106" s="239" t="str">
        <f t="shared" si="184"/>
        <v/>
      </c>
      <c r="CM106" s="239" t="str">
        <f t="shared" si="185"/>
        <v/>
      </c>
      <c r="CN106" s="239" t="str">
        <f t="shared" si="186"/>
        <v/>
      </c>
      <c r="CP106" s="239" t="str">
        <f t="shared" si="187"/>
        <v/>
      </c>
      <c r="CQ106" s="239" t="str">
        <f t="shared" si="188"/>
        <v/>
      </c>
      <c r="CR106" s="239" t="str">
        <f t="shared" si="189"/>
        <v/>
      </c>
      <c r="CS106" s="239" t="str">
        <f t="shared" si="190"/>
        <v/>
      </c>
      <c r="CT106" s="239" t="str">
        <f t="shared" si="191"/>
        <v/>
      </c>
      <c r="CU106" s="239" t="str">
        <f t="shared" si="192"/>
        <v/>
      </c>
      <c r="CV106" s="239" t="str">
        <f t="shared" si="193"/>
        <v/>
      </c>
      <c r="CW106" s="239" t="str">
        <f t="shared" si="194"/>
        <v/>
      </c>
      <c r="CX106" s="239" t="str">
        <f t="shared" si="195"/>
        <v/>
      </c>
      <c r="CY106" s="239" t="str">
        <f t="shared" si="196"/>
        <v/>
      </c>
      <c r="CZ106" s="239" t="str">
        <f t="shared" si="197"/>
        <v/>
      </c>
      <c r="DA106" s="239" t="str">
        <f t="shared" si="198"/>
        <v/>
      </c>
      <c r="DB106" s="239" t="str">
        <f t="shared" si="199"/>
        <v/>
      </c>
      <c r="DC106" s="239" t="str">
        <f t="shared" si="200"/>
        <v/>
      </c>
      <c r="DD106" s="239" t="str">
        <f t="shared" si="201"/>
        <v/>
      </c>
      <c r="DE106" s="239" t="str">
        <f t="shared" si="202"/>
        <v/>
      </c>
      <c r="DF106" s="239" t="str">
        <f t="shared" si="203"/>
        <v/>
      </c>
      <c r="DG106" s="239" t="str">
        <f t="shared" si="204"/>
        <v/>
      </c>
      <c r="DH106" s="239" t="str">
        <f t="shared" si="205"/>
        <v/>
      </c>
      <c r="DI106" s="239" t="str">
        <f t="shared" si="206"/>
        <v/>
      </c>
      <c r="DJ106" s="239" t="str">
        <f t="shared" si="207"/>
        <v/>
      </c>
      <c r="DK106" s="239" t="str">
        <f t="shared" si="208"/>
        <v/>
      </c>
      <c r="DL106" s="239" t="str">
        <f t="shared" si="209"/>
        <v/>
      </c>
      <c r="DM106" s="239" t="str">
        <f t="shared" si="210"/>
        <v/>
      </c>
      <c r="DN106" s="239" t="str">
        <f t="shared" si="211"/>
        <v/>
      </c>
      <c r="DO106" s="239" t="str">
        <f t="shared" si="212"/>
        <v/>
      </c>
      <c r="DP106" s="239" t="str">
        <f t="shared" si="213"/>
        <v/>
      </c>
    </row>
    <row r="107" spans="1:120" ht="35.25" hidden="1" customHeight="1" x14ac:dyDescent="0.25">
      <c r="A107" s="53" t="s">
        <v>4516</v>
      </c>
      <c r="B107" s="53">
        <v>30</v>
      </c>
      <c r="C107" s="53" t="s">
        <v>44</v>
      </c>
      <c r="D107" s="53" t="s">
        <v>470</v>
      </c>
      <c r="E107" s="53">
        <v>3</v>
      </c>
      <c r="F107" s="53" t="s">
        <v>529</v>
      </c>
      <c r="G107" s="53" t="str">
        <f t="shared" si="150"/>
        <v>30-3</v>
      </c>
      <c r="H107" s="53" t="s">
        <v>94</v>
      </c>
      <c r="I107" s="53" t="s">
        <v>196</v>
      </c>
      <c r="J107" s="53" t="s">
        <v>80</v>
      </c>
      <c r="K107" s="53" t="s">
        <v>80</v>
      </c>
      <c r="L107" s="53" t="s">
        <v>80</v>
      </c>
      <c r="M107" s="53" t="s">
        <v>80</v>
      </c>
      <c r="N107" s="53" t="s">
        <v>80</v>
      </c>
      <c r="O107" s="53" t="s">
        <v>80</v>
      </c>
      <c r="P107" s="53" t="s">
        <v>530</v>
      </c>
      <c r="Q107" s="52">
        <v>0.16</v>
      </c>
      <c r="R107" s="52">
        <f>+Q107*Q104</f>
        <v>9.5999999999999992E-3</v>
      </c>
      <c r="S107" s="53">
        <v>1</v>
      </c>
      <c r="T107" s="53" t="s">
        <v>84</v>
      </c>
      <c r="U107" s="53" t="s">
        <v>526</v>
      </c>
      <c r="V107" s="23">
        <v>45048</v>
      </c>
      <c r="W107" s="23">
        <v>45062</v>
      </c>
      <c r="X107" s="53" t="s">
        <v>214</v>
      </c>
      <c r="Y107" s="49" t="s">
        <v>167</v>
      </c>
      <c r="Z107" s="59" t="s">
        <v>100</v>
      </c>
      <c r="AA107" s="60">
        <v>1</v>
      </c>
      <c r="AB107" s="62" t="s">
        <v>531</v>
      </c>
      <c r="AC107" s="62">
        <v>45072</v>
      </c>
      <c r="AD107" s="60">
        <v>1</v>
      </c>
      <c r="AE107" s="62" t="s">
        <v>532</v>
      </c>
      <c r="AF107" s="62">
        <v>45072</v>
      </c>
      <c r="AG107" s="60" t="s">
        <v>79</v>
      </c>
      <c r="AH107" s="60">
        <v>1</v>
      </c>
      <c r="AI107" s="52">
        <f t="shared" si="131"/>
        <v>9.5999999999999992E-3</v>
      </c>
      <c r="AJ107" s="52">
        <f t="shared" si="220"/>
        <v>1</v>
      </c>
      <c r="AK107" s="52"/>
      <c r="AL107" s="239" t="str">
        <f t="shared" si="151"/>
        <v/>
      </c>
      <c r="AM107" s="239" t="str">
        <f t="shared" si="152"/>
        <v/>
      </c>
      <c r="AN107" s="239" t="str">
        <f t="shared" si="153"/>
        <v/>
      </c>
      <c r="AO107" s="239" t="str">
        <f t="shared" si="154"/>
        <v/>
      </c>
      <c r="AP107" s="239" t="str">
        <f t="shared" si="155"/>
        <v/>
      </c>
      <c r="AQ107" s="239" t="str">
        <f t="shared" si="156"/>
        <v/>
      </c>
      <c r="AR107" s="239" t="str">
        <f t="shared" si="157"/>
        <v/>
      </c>
      <c r="AS107" s="239" t="str">
        <f t="shared" si="158"/>
        <v/>
      </c>
      <c r="AT107" s="239" t="str">
        <f t="shared" si="159"/>
        <v/>
      </c>
      <c r="AU107" s="239" t="str">
        <f t="shared" si="132"/>
        <v/>
      </c>
      <c r="AV107" s="239" t="str">
        <f t="shared" si="133"/>
        <v/>
      </c>
      <c r="AW107" s="239" t="str">
        <f t="shared" si="134"/>
        <v/>
      </c>
      <c r="AX107" s="239" t="str">
        <f t="shared" si="135"/>
        <v/>
      </c>
      <c r="AY107" s="239" t="str">
        <f t="shared" si="136"/>
        <v/>
      </c>
      <c r="AZ107" s="239" t="str">
        <f t="shared" si="137"/>
        <v/>
      </c>
      <c r="BA107" s="239" t="str">
        <f t="shared" si="138"/>
        <v/>
      </c>
      <c r="BB107" s="239" t="str">
        <f t="shared" si="139"/>
        <v/>
      </c>
      <c r="BC107" s="239" t="str">
        <f t="shared" si="140"/>
        <v/>
      </c>
      <c r="BD107" s="239" t="str">
        <f t="shared" si="141"/>
        <v/>
      </c>
      <c r="BE107" s="239" t="str">
        <f t="shared" si="142"/>
        <v/>
      </c>
      <c r="BF107" s="239" t="str">
        <f t="shared" si="143"/>
        <v/>
      </c>
      <c r="BG107" s="239" t="str">
        <f t="shared" si="144"/>
        <v/>
      </c>
      <c r="BH107" s="239" t="str">
        <f t="shared" si="145"/>
        <v/>
      </c>
      <c r="BI107" s="239" t="str">
        <f t="shared" si="146"/>
        <v/>
      </c>
      <c r="BJ107" s="239" t="str">
        <f t="shared" si="147"/>
        <v/>
      </c>
      <c r="BK107" s="239" t="str">
        <f t="shared" si="148"/>
        <v/>
      </c>
      <c r="BL107" s="239" t="str">
        <f t="shared" si="149"/>
        <v/>
      </c>
      <c r="BN107" s="239" t="str">
        <f t="shared" si="160"/>
        <v/>
      </c>
      <c r="BO107" s="239" t="str">
        <f t="shared" si="161"/>
        <v/>
      </c>
      <c r="BP107" s="239" t="str">
        <f t="shared" si="162"/>
        <v/>
      </c>
      <c r="BQ107" s="239" t="str">
        <f t="shared" si="163"/>
        <v/>
      </c>
      <c r="BR107" s="239" t="str">
        <f t="shared" si="164"/>
        <v/>
      </c>
      <c r="BS107" s="239" t="str">
        <f t="shared" si="165"/>
        <v/>
      </c>
      <c r="BT107" s="239" t="str">
        <f t="shared" si="166"/>
        <v/>
      </c>
      <c r="BU107" s="239" t="str">
        <f t="shared" si="167"/>
        <v/>
      </c>
      <c r="BV107" s="239" t="str">
        <f t="shared" si="168"/>
        <v/>
      </c>
      <c r="BW107" s="239" t="str">
        <f t="shared" si="169"/>
        <v/>
      </c>
      <c r="BX107" s="239" t="str">
        <f t="shared" si="170"/>
        <v/>
      </c>
      <c r="BY107" s="239" t="str">
        <f t="shared" si="171"/>
        <v/>
      </c>
      <c r="BZ107" s="239" t="str">
        <f t="shared" si="172"/>
        <v/>
      </c>
      <c r="CA107" s="239" t="str">
        <f t="shared" si="173"/>
        <v/>
      </c>
      <c r="CB107" s="239" t="str">
        <f t="shared" si="174"/>
        <v/>
      </c>
      <c r="CC107" s="239" t="str">
        <f t="shared" si="175"/>
        <v/>
      </c>
      <c r="CD107" s="239" t="str">
        <f t="shared" si="176"/>
        <v/>
      </c>
      <c r="CE107" s="239" t="str">
        <f t="shared" si="177"/>
        <v/>
      </c>
      <c r="CF107" s="239" t="str">
        <f t="shared" si="178"/>
        <v/>
      </c>
      <c r="CG107" s="239" t="str">
        <f t="shared" si="179"/>
        <v/>
      </c>
      <c r="CH107" s="239" t="str">
        <f t="shared" si="180"/>
        <v/>
      </c>
      <c r="CI107" s="239" t="str">
        <f t="shared" si="181"/>
        <v/>
      </c>
      <c r="CJ107" s="239" t="str">
        <f t="shared" si="182"/>
        <v/>
      </c>
      <c r="CK107" s="239" t="str">
        <f t="shared" si="183"/>
        <v/>
      </c>
      <c r="CL107" s="239" t="str">
        <f t="shared" si="184"/>
        <v/>
      </c>
      <c r="CM107" s="239" t="str">
        <f t="shared" si="185"/>
        <v/>
      </c>
      <c r="CN107" s="239" t="str">
        <f t="shared" si="186"/>
        <v/>
      </c>
      <c r="CP107" s="239" t="str">
        <f t="shared" si="187"/>
        <v/>
      </c>
      <c r="CQ107" s="239" t="str">
        <f t="shared" si="188"/>
        <v/>
      </c>
      <c r="CR107" s="239" t="str">
        <f t="shared" si="189"/>
        <v/>
      </c>
      <c r="CS107" s="239" t="str">
        <f t="shared" si="190"/>
        <v/>
      </c>
      <c r="CT107" s="239" t="str">
        <f t="shared" si="191"/>
        <v/>
      </c>
      <c r="CU107" s="239" t="str">
        <f t="shared" si="192"/>
        <v/>
      </c>
      <c r="CV107" s="239" t="str">
        <f t="shared" si="193"/>
        <v/>
      </c>
      <c r="CW107" s="239" t="str">
        <f t="shared" si="194"/>
        <v/>
      </c>
      <c r="CX107" s="239" t="str">
        <f t="shared" si="195"/>
        <v/>
      </c>
      <c r="CY107" s="239" t="str">
        <f t="shared" si="196"/>
        <v/>
      </c>
      <c r="CZ107" s="239" t="str">
        <f t="shared" si="197"/>
        <v/>
      </c>
      <c r="DA107" s="239" t="str">
        <f t="shared" si="198"/>
        <v/>
      </c>
      <c r="DB107" s="239" t="str">
        <f t="shared" si="199"/>
        <v/>
      </c>
      <c r="DC107" s="239" t="str">
        <f t="shared" si="200"/>
        <v/>
      </c>
      <c r="DD107" s="239" t="str">
        <f t="shared" si="201"/>
        <v/>
      </c>
      <c r="DE107" s="239" t="str">
        <f t="shared" si="202"/>
        <v/>
      </c>
      <c r="DF107" s="239" t="str">
        <f t="shared" si="203"/>
        <v/>
      </c>
      <c r="DG107" s="239" t="str">
        <f t="shared" si="204"/>
        <v/>
      </c>
      <c r="DH107" s="239" t="str">
        <f t="shared" si="205"/>
        <v/>
      </c>
      <c r="DI107" s="239" t="str">
        <f t="shared" si="206"/>
        <v/>
      </c>
      <c r="DJ107" s="239" t="str">
        <f t="shared" si="207"/>
        <v/>
      </c>
      <c r="DK107" s="239" t="str">
        <f t="shared" si="208"/>
        <v/>
      </c>
      <c r="DL107" s="239" t="str">
        <f t="shared" si="209"/>
        <v/>
      </c>
      <c r="DM107" s="239" t="str">
        <f t="shared" si="210"/>
        <v/>
      </c>
      <c r="DN107" s="239" t="str">
        <f t="shared" si="211"/>
        <v/>
      </c>
      <c r="DO107" s="239" t="str">
        <f t="shared" si="212"/>
        <v/>
      </c>
      <c r="DP107" s="239" t="str">
        <f t="shared" si="213"/>
        <v/>
      </c>
    </row>
    <row r="108" spans="1:120" ht="35.25" hidden="1" customHeight="1" x14ac:dyDescent="0.25">
      <c r="A108" s="53" t="s">
        <v>4516</v>
      </c>
      <c r="B108" s="53">
        <v>30</v>
      </c>
      <c r="C108" s="53" t="s">
        <v>44</v>
      </c>
      <c r="D108" s="53" t="s">
        <v>470</v>
      </c>
      <c r="E108" s="53">
        <v>3</v>
      </c>
      <c r="F108" s="53" t="s">
        <v>533</v>
      </c>
      <c r="G108" s="53" t="str">
        <f t="shared" si="150"/>
        <v>30-3</v>
      </c>
      <c r="H108" s="53" t="s">
        <v>94</v>
      </c>
      <c r="I108" s="53" t="s">
        <v>196</v>
      </c>
      <c r="J108" s="53" t="s">
        <v>80</v>
      </c>
      <c r="K108" s="53" t="s">
        <v>80</v>
      </c>
      <c r="L108" s="53" t="s">
        <v>80</v>
      </c>
      <c r="M108" s="53" t="s">
        <v>80</v>
      </c>
      <c r="N108" s="53" t="s">
        <v>80</v>
      </c>
      <c r="O108" s="53" t="s">
        <v>80</v>
      </c>
      <c r="P108" s="53" t="s">
        <v>534</v>
      </c>
      <c r="Q108" s="52">
        <v>0.16</v>
      </c>
      <c r="R108" s="52">
        <f>+Q108*Q104</f>
        <v>9.5999999999999992E-3</v>
      </c>
      <c r="S108" s="53">
        <v>1</v>
      </c>
      <c r="T108" s="53" t="s">
        <v>84</v>
      </c>
      <c r="U108" s="53" t="s">
        <v>526</v>
      </c>
      <c r="V108" s="23">
        <v>45108</v>
      </c>
      <c r="W108" s="23">
        <v>45122</v>
      </c>
      <c r="X108" s="53" t="s">
        <v>214</v>
      </c>
      <c r="Y108" s="49" t="s">
        <v>202</v>
      </c>
      <c r="Z108" s="59" t="s">
        <v>100</v>
      </c>
      <c r="AA108" s="60">
        <v>1</v>
      </c>
      <c r="AB108" s="60" t="s">
        <v>535</v>
      </c>
      <c r="AC108" s="69">
        <v>45126</v>
      </c>
      <c r="AD108" s="60">
        <v>1</v>
      </c>
      <c r="AE108" s="60" t="s">
        <v>536</v>
      </c>
      <c r="AF108" s="69">
        <v>45126</v>
      </c>
      <c r="AG108" s="57" t="s">
        <v>79</v>
      </c>
      <c r="AH108" s="57">
        <v>1</v>
      </c>
      <c r="AI108" s="52">
        <f t="shared" si="131"/>
        <v>9.5999999999999992E-3</v>
      </c>
      <c r="AJ108" s="52">
        <f t="shared" si="220"/>
        <v>1</v>
      </c>
      <c r="AK108" s="52"/>
      <c r="AL108" s="239" t="str">
        <f t="shared" si="151"/>
        <v/>
      </c>
      <c r="AM108" s="239" t="str">
        <f t="shared" si="152"/>
        <v/>
      </c>
      <c r="AN108" s="239" t="str">
        <f t="shared" si="153"/>
        <v/>
      </c>
      <c r="AO108" s="239" t="str">
        <f t="shared" si="154"/>
        <v/>
      </c>
      <c r="AP108" s="239" t="str">
        <f t="shared" si="155"/>
        <v/>
      </c>
      <c r="AQ108" s="239" t="str">
        <f t="shared" si="156"/>
        <v/>
      </c>
      <c r="AR108" s="239" t="str">
        <f t="shared" si="157"/>
        <v/>
      </c>
      <c r="AS108" s="239" t="str">
        <f t="shared" si="158"/>
        <v/>
      </c>
      <c r="AT108" s="239" t="str">
        <f t="shared" si="159"/>
        <v/>
      </c>
      <c r="AU108" s="239" t="str">
        <f t="shared" si="132"/>
        <v/>
      </c>
      <c r="AV108" s="239" t="str">
        <f t="shared" si="133"/>
        <v/>
      </c>
      <c r="AW108" s="239" t="str">
        <f t="shared" si="134"/>
        <v/>
      </c>
      <c r="AX108" s="239" t="str">
        <f t="shared" si="135"/>
        <v/>
      </c>
      <c r="AY108" s="239" t="str">
        <f t="shared" si="136"/>
        <v/>
      </c>
      <c r="AZ108" s="239" t="str">
        <f t="shared" si="137"/>
        <v/>
      </c>
      <c r="BA108" s="239" t="str">
        <f t="shared" si="138"/>
        <v/>
      </c>
      <c r="BB108" s="239" t="str">
        <f t="shared" si="139"/>
        <v/>
      </c>
      <c r="BC108" s="239" t="str">
        <f t="shared" si="140"/>
        <v/>
      </c>
      <c r="BD108" s="239" t="str">
        <f t="shared" si="141"/>
        <v/>
      </c>
      <c r="BE108" s="239" t="str">
        <f t="shared" si="142"/>
        <v/>
      </c>
      <c r="BF108" s="239" t="str">
        <f t="shared" si="143"/>
        <v/>
      </c>
      <c r="BG108" s="239" t="str">
        <f t="shared" si="144"/>
        <v/>
      </c>
      <c r="BH108" s="239" t="str">
        <f t="shared" si="145"/>
        <v/>
      </c>
      <c r="BI108" s="239" t="str">
        <f t="shared" si="146"/>
        <v/>
      </c>
      <c r="BJ108" s="239" t="str">
        <f t="shared" si="147"/>
        <v/>
      </c>
      <c r="BK108" s="239" t="str">
        <f t="shared" si="148"/>
        <v/>
      </c>
      <c r="BL108" s="239" t="str">
        <f t="shared" si="149"/>
        <v/>
      </c>
      <c r="BN108" s="239" t="str">
        <f t="shared" si="160"/>
        <v/>
      </c>
      <c r="BO108" s="239" t="str">
        <f t="shared" si="161"/>
        <v/>
      </c>
      <c r="BP108" s="239" t="str">
        <f t="shared" si="162"/>
        <v/>
      </c>
      <c r="BQ108" s="239" t="str">
        <f t="shared" si="163"/>
        <v/>
      </c>
      <c r="BR108" s="239" t="str">
        <f t="shared" si="164"/>
        <v/>
      </c>
      <c r="BS108" s="239" t="str">
        <f t="shared" si="165"/>
        <v/>
      </c>
      <c r="BT108" s="239" t="str">
        <f t="shared" si="166"/>
        <v/>
      </c>
      <c r="BU108" s="239" t="str">
        <f t="shared" si="167"/>
        <v/>
      </c>
      <c r="BV108" s="239" t="str">
        <f t="shared" si="168"/>
        <v/>
      </c>
      <c r="BW108" s="239" t="str">
        <f t="shared" si="169"/>
        <v/>
      </c>
      <c r="BX108" s="239" t="str">
        <f t="shared" si="170"/>
        <v/>
      </c>
      <c r="BY108" s="239" t="str">
        <f t="shared" si="171"/>
        <v/>
      </c>
      <c r="BZ108" s="239" t="str">
        <f t="shared" si="172"/>
        <v/>
      </c>
      <c r="CA108" s="239" t="str">
        <f t="shared" si="173"/>
        <v/>
      </c>
      <c r="CB108" s="239" t="str">
        <f t="shared" si="174"/>
        <v/>
      </c>
      <c r="CC108" s="239" t="str">
        <f t="shared" si="175"/>
        <v/>
      </c>
      <c r="CD108" s="239" t="str">
        <f t="shared" si="176"/>
        <v/>
      </c>
      <c r="CE108" s="239" t="str">
        <f t="shared" si="177"/>
        <v/>
      </c>
      <c r="CF108" s="239" t="str">
        <f t="shared" si="178"/>
        <v/>
      </c>
      <c r="CG108" s="239" t="str">
        <f t="shared" si="179"/>
        <v/>
      </c>
      <c r="CH108" s="239" t="str">
        <f t="shared" si="180"/>
        <v/>
      </c>
      <c r="CI108" s="239" t="str">
        <f t="shared" si="181"/>
        <v/>
      </c>
      <c r="CJ108" s="239" t="str">
        <f t="shared" si="182"/>
        <v/>
      </c>
      <c r="CK108" s="239" t="str">
        <f t="shared" si="183"/>
        <v/>
      </c>
      <c r="CL108" s="239" t="str">
        <f t="shared" si="184"/>
        <v/>
      </c>
      <c r="CM108" s="239" t="str">
        <f t="shared" si="185"/>
        <v/>
      </c>
      <c r="CN108" s="239" t="str">
        <f t="shared" si="186"/>
        <v/>
      </c>
      <c r="CP108" s="239" t="str">
        <f t="shared" si="187"/>
        <v/>
      </c>
      <c r="CQ108" s="239" t="str">
        <f t="shared" si="188"/>
        <v/>
      </c>
      <c r="CR108" s="239" t="str">
        <f t="shared" si="189"/>
        <v/>
      </c>
      <c r="CS108" s="239" t="str">
        <f t="shared" si="190"/>
        <v/>
      </c>
      <c r="CT108" s="239" t="str">
        <f t="shared" si="191"/>
        <v/>
      </c>
      <c r="CU108" s="239" t="str">
        <f t="shared" si="192"/>
        <v/>
      </c>
      <c r="CV108" s="239" t="str">
        <f t="shared" si="193"/>
        <v/>
      </c>
      <c r="CW108" s="239" t="str">
        <f t="shared" si="194"/>
        <v/>
      </c>
      <c r="CX108" s="239" t="str">
        <f t="shared" si="195"/>
        <v/>
      </c>
      <c r="CY108" s="239" t="str">
        <f t="shared" si="196"/>
        <v/>
      </c>
      <c r="CZ108" s="239" t="str">
        <f t="shared" si="197"/>
        <v/>
      </c>
      <c r="DA108" s="239" t="str">
        <f t="shared" si="198"/>
        <v/>
      </c>
      <c r="DB108" s="239" t="str">
        <f t="shared" si="199"/>
        <v/>
      </c>
      <c r="DC108" s="239" t="str">
        <f t="shared" si="200"/>
        <v/>
      </c>
      <c r="DD108" s="239" t="str">
        <f t="shared" si="201"/>
        <v/>
      </c>
      <c r="DE108" s="239" t="str">
        <f t="shared" si="202"/>
        <v/>
      </c>
      <c r="DF108" s="239" t="str">
        <f t="shared" si="203"/>
        <v/>
      </c>
      <c r="DG108" s="239" t="str">
        <f t="shared" si="204"/>
        <v/>
      </c>
      <c r="DH108" s="239" t="str">
        <f t="shared" si="205"/>
        <v/>
      </c>
      <c r="DI108" s="239" t="str">
        <f t="shared" si="206"/>
        <v/>
      </c>
      <c r="DJ108" s="239" t="str">
        <f t="shared" si="207"/>
        <v/>
      </c>
      <c r="DK108" s="239" t="str">
        <f t="shared" si="208"/>
        <v/>
      </c>
      <c r="DL108" s="239" t="str">
        <f t="shared" si="209"/>
        <v/>
      </c>
      <c r="DM108" s="239" t="str">
        <f t="shared" si="210"/>
        <v/>
      </c>
      <c r="DN108" s="239" t="str">
        <f t="shared" si="211"/>
        <v/>
      </c>
      <c r="DO108" s="239" t="str">
        <f t="shared" si="212"/>
        <v/>
      </c>
      <c r="DP108" s="239" t="str">
        <f t="shared" si="213"/>
        <v/>
      </c>
    </row>
    <row r="109" spans="1:120" ht="35.25" hidden="1" customHeight="1" x14ac:dyDescent="0.25">
      <c r="A109" s="53" t="s">
        <v>4516</v>
      </c>
      <c r="B109" s="53">
        <v>30</v>
      </c>
      <c r="C109" s="53" t="s">
        <v>44</v>
      </c>
      <c r="D109" s="53" t="s">
        <v>470</v>
      </c>
      <c r="E109" s="53">
        <v>3</v>
      </c>
      <c r="F109" s="53" t="s">
        <v>537</v>
      </c>
      <c r="G109" s="53" t="str">
        <f t="shared" si="150"/>
        <v>30-3</v>
      </c>
      <c r="H109" s="53" t="s">
        <v>94</v>
      </c>
      <c r="I109" s="53" t="s">
        <v>196</v>
      </c>
      <c r="J109" s="53" t="s">
        <v>80</v>
      </c>
      <c r="K109" s="53" t="s">
        <v>80</v>
      </c>
      <c r="L109" s="53" t="s">
        <v>80</v>
      </c>
      <c r="M109" s="53" t="s">
        <v>80</v>
      </c>
      <c r="N109" s="53" t="s">
        <v>80</v>
      </c>
      <c r="O109" s="53" t="s">
        <v>80</v>
      </c>
      <c r="P109" s="53" t="s">
        <v>538</v>
      </c>
      <c r="Q109" s="52">
        <v>0.18</v>
      </c>
      <c r="R109" s="52">
        <f>+Q109*Q104</f>
        <v>1.0799999999999999E-2</v>
      </c>
      <c r="S109" s="53">
        <v>1</v>
      </c>
      <c r="T109" s="53" t="s">
        <v>84</v>
      </c>
      <c r="U109" s="53" t="s">
        <v>526</v>
      </c>
      <c r="V109" s="23">
        <v>45170</v>
      </c>
      <c r="W109" s="23">
        <v>45184</v>
      </c>
      <c r="X109" s="53" t="s">
        <v>214</v>
      </c>
      <c r="Y109" s="49" t="s">
        <v>202</v>
      </c>
      <c r="Z109" s="59" t="s">
        <v>100</v>
      </c>
      <c r="AA109" s="60">
        <v>1</v>
      </c>
      <c r="AB109" s="60" t="s">
        <v>539</v>
      </c>
      <c r="AC109" s="69">
        <v>45173</v>
      </c>
      <c r="AD109" s="60">
        <v>1</v>
      </c>
      <c r="AE109" s="60" t="s">
        <v>540</v>
      </c>
      <c r="AF109" s="69">
        <v>45173</v>
      </c>
      <c r="AG109" s="57" t="s">
        <v>79</v>
      </c>
      <c r="AH109" s="57">
        <v>1</v>
      </c>
      <c r="AI109" s="52">
        <f t="shared" si="131"/>
        <v>1.0799999999999999E-2</v>
      </c>
      <c r="AJ109" s="52">
        <f t="shared" si="220"/>
        <v>1</v>
      </c>
      <c r="AK109" s="52"/>
      <c r="AL109" s="239" t="str">
        <f t="shared" si="151"/>
        <v/>
      </c>
      <c r="AM109" s="239" t="str">
        <f t="shared" si="152"/>
        <v/>
      </c>
      <c r="AN109" s="239" t="str">
        <f t="shared" si="153"/>
        <v/>
      </c>
      <c r="AO109" s="239" t="str">
        <f t="shared" si="154"/>
        <v/>
      </c>
      <c r="AP109" s="239" t="str">
        <f t="shared" si="155"/>
        <v/>
      </c>
      <c r="AQ109" s="239" t="str">
        <f t="shared" si="156"/>
        <v/>
      </c>
      <c r="AR109" s="239" t="str">
        <f t="shared" si="157"/>
        <v/>
      </c>
      <c r="AS109" s="239" t="str">
        <f t="shared" si="158"/>
        <v/>
      </c>
      <c r="AT109" s="239" t="str">
        <f t="shared" si="159"/>
        <v/>
      </c>
      <c r="AU109" s="239" t="str">
        <f t="shared" si="132"/>
        <v/>
      </c>
      <c r="AV109" s="239" t="str">
        <f t="shared" si="133"/>
        <v/>
      </c>
      <c r="AW109" s="239" t="str">
        <f t="shared" si="134"/>
        <v/>
      </c>
      <c r="AX109" s="239" t="str">
        <f t="shared" si="135"/>
        <v/>
      </c>
      <c r="AY109" s="239" t="str">
        <f t="shared" si="136"/>
        <v/>
      </c>
      <c r="AZ109" s="239" t="str">
        <f t="shared" si="137"/>
        <v/>
      </c>
      <c r="BA109" s="239" t="str">
        <f t="shared" si="138"/>
        <v/>
      </c>
      <c r="BB109" s="239" t="str">
        <f t="shared" si="139"/>
        <v/>
      </c>
      <c r="BC109" s="239" t="str">
        <f t="shared" si="140"/>
        <v/>
      </c>
      <c r="BD109" s="239" t="str">
        <f t="shared" si="141"/>
        <v/>
      </c>
      <c r="BE109" s="239" t="str">
        <f t="shared" si="142"/>
        <v/>
      </c>
      <c r="BF109" s="239" t="str">
        <f t="shared" si="143"/>
        <v/>
      </c>
      <c r="BG109" s="239" t="str">
        <f t="shared" si="144"/>
        <v/>
      </c>
      <c r="BH109" s="239" t="str">
        <f t="shared" si="145"/>
        <v/>
      </c>
      <c r="BI109" s="239" t="str">
        <f t="shared" si="146"/>
        <v/>
      </c>
      <c r="BJ109" s="239" t="str">
        <f t="shared" si="147"/>
        <v/>
      </c>
      <c r="BK109" s="239" t="str">
        <f t="shared" si="148"/>
        <v/>
      </c>
      <c r="BL109" s="239" t="str">
        <f t="shared" si="149"/>
        <v/>
      </c>
      <c r="BN109" s="239" t="str">
        <f t="shared" si="160"/>
        <v/>
      </c>
      <c r="BO109" s="239" t="str">
        <f t="shared" si="161"/>
        <v/>
      </c>
      <c r="BP109" s="239" t="str">
        <f t="shared" si="162"/>
        <v/>
      </c>
      <c r="BQ109" s="239" t="str">
        <f t="shared" si="163"/>
        <v/>
      </c>
      <c r="BR109" s="239" t="str">
        <f t="shared" si="164"/>
        <v/>
      </c>
      <c r="BS109" s="239" t="str">
        <f t="shared" si="165"/>
        <v/>
      </c>
      <c r="BT109" s="239" t="str">
        <f t="shared" si="166"/>
        <v/>
      </c>
      <c r="BU109" s="239" t="str">
        <f t="shared" si="167"/>
        <v/>
      </c>
      <c r="BV109" s="239" t="str">
        <f t="shared" si="168"/>
        <v/>
      </c>
      <c r="BW109" s="239" t="str">
        <f t="shared" si="169"/>
        <v/>
      </c>
      <c r="BX109" s="239" t="str">
        <f t="shared" si="170"/>
        <v/>
      </c>
      <c r="BY109" s="239" t="str">
        <f t="shared" si="171"/>
        <v/>
      </c>
      <c r="BZ109" s="239" t="str">
        <f t="shared" si="172"/>
        <v/>
      </c>
      <c r="CA109" s="239" t="str">
        <f t="shared" si="173"/>
        <v/>
      </c>
      <c r="CB109" s="239" t="str">
        <f t="shared" si="174"/>
        <v/>
      </c>
      <c r="CC109" s="239" t="str">
        <f t="shared" si="175"/>
        <v/>
      </c>
      <c r="CD109" s="239" t="str">
        <f t="shared" si="176"/>
        <v/>
      </c>
      <c r="CE109" s="239" t="str">
        <f t="shared" si="177"/>
        <v/>
      </c>
      <c r="CF109" s="239" t="str">
        <f t="shared" si="178"/>
        <v/>
      </c>
      <c r="CG109" s="239" t="str">
        <f t="shared" si="179"/>
        <v/>
      </c>
      <c r="CH109" s="239" t="str">
        <f t="shared" si="180"/>
        <v/>
      </c>
      <c r="CI109" s="239" t="str">
        <f t="shared" si="181"/>
        <v/>
      </c>
      <c r="CJ109" s="239" t="str">
        <f t="shared" si="182"/>
        <v/>
      </c>
      <c r="CK109" s="239" t="str">
        <f t="shared" si="183"/>
        <v/>
      </c>
      <c r="CL109" s="239" t="str">
        <f t="shared" si="184"/>
        <v/>
      </c>
      <c r="CM109" s="239" t="str">
        <f t="shared" si="185"/>
        <v/>
      </c>
      <c r="CN109" s="239" t="str">
        <f t="shared" si="186"/>
        <v/>
      </c>
      <c r="CP109" s="239" t="str">
        <f t="shared" si="187"/>
        <v/>
      </c>
      <c r="CQ109" s="239" t="str">
        <f t="shared" si="188"/>
        <v/>
      </c>
      <c r="CR109" s="239" t="str">
        <f t="shared" si="189"/>
        <v/>
      </c>
      <c r="CS109" s="239" t="str">
        <f t="shared" si="190"/>
        <v/>
      </c>
      <c r="CT109" s="239" t="str">
        <f t="shared" si="191"/>
        <v/>
      </c>
      <c r="CU109" s="239" t="str">
        <f t="shared" si="192"/>
        <v/>
      </c>
      <c r="CV109" s="239" t="str">
        <f t="shared" si="193"/>
        <v/>
      </c>
      <c r="CW109" s="239" t="str">
        <f t="shared" si="194"/>
        <v/>
      </c>
      <c r="CX109" s="239" t="str">
        <f t="shared" si="195"/>
        <v/>
      </c>
      <c r="CY109" s="239" t="str">
        <f t="shared" si="196"/>
        <v/>
      </c>
      <c r="CZ109" s="239" t="str">
        <f t="shared" si="197"/>
        <v/>
      </c>
      <c r="DA109" s="239" t="str">
        <f t="shared" si="198"/>
        <v/>
      </c>
      <c r="DB109" s="239" t="str">
        <f t="shared" si="199"/>
        <v/>
      </c>
      <c r="DC109" s="239" t="str">
        <f t="shared" si="200"/>
        <v/>
      </c>
      <c r="DD109" s="239" t="str">
        <f t="shared" si="201"/>
        <v/>
      </c>
      <c r="DE109" s="239" t="str">
        <f t="shared" si="202"/>
        <v/>
      </c>
      <c r="DF109" s="239" t="str">
        <f t="shared" si="203"/>
        <v/>
      </c>
      <c r="DG109" s="239" t="str">
        <f t="shared" si="204"/>
        <v/>
      </c>
      <c r="DH109" s="239" t="str">
        <f t="shared" si="205"/>
        <v/>
      </c>
      <c r="DI109" s="239" t="str">
        <f t="shared" si="206"/>
        <v/>
      </c>
      <c r="DJ109" s="239" t="str">
        <f t="shared" si="207"/>
        <v/>
      </c>
      <c r="DK109" s="239" t="str">
        <f t="shared" si="208"/>
        <v/>
      </c>
      <c r="DL109" s="239" t="str">
        <f t="shared" si="209"/>
        <v/>
      </c>
      <c r="DM109" s="239" t="str">
        <f t="shared" si="210"/>
        <v/>
      </c>
      <c r="DN109" s="239" t="str">
        <f t="shared" si="211"/>
        <v/>
      </c>
      <c r="DO109" s="239" t="str">
        <f t="shared" si="212"/>
        <v/>
      </c>
      <c r="DP109" s="239" t="str">
        <f t="shared" si="213"/>
        <v/>
      </c>
    </row>
    <row r="110" spans="1:120" ht="35.25" hidden="1" customHeight="1" x14ac:dyDescent="0.25">
      <c r="A110" s="53" t="s">
        <v>4516</v>
      </c>
      <c r="B110" s="53">
        <v>30</v>
      </c>
      <c r="C110" s="53" t="s">
        <v>44</v>
      </c>
      <c r="D110" s="53" t="s">
        <v>470</v>
      </c>
      <c r="E110" s="53">
        <v>3</v>
      </c>
      <c r="F110" s="53" t="s">
        <v>541</v>
      </c>
      <c r="G110" s="53" t="str">
        <f t="shared" si="150"/>
        <v>30-3</v>
      </c>
      <c r="H110" s="53" t="s">
        <v>94</v>
      </c>
      <c r="I110" s="53" t="s">
        <v>196</v>
      </c>
      <c r="J110" s="53" t="s">
        <v>80</v>
      </c>
      <c r="K110" s="53" t="s">
        <v>80</v>
      </c>
      <c r="L110" s="53" t="s">
        <v>80</v>
      </c>
      <c r="M110" s="53" t="s">
        <v>80</v>
      </c>
      <c r="N110" s="53" t="s">
        <v>80</v>
      </c>
      <c r="O110" s="53" t="s">
        <v>80</v>
      </c>
      <c r="P110" s="53" t="s">
        <v>542</v>
      </c>
      <c r="Q110" s="52">
        <v>0.18</v>
      </c>
      <c r="R110" s="52">
        <f>+Q110*Q104</f>
        <v>1.0799999999999999E-2</v>
      </c>
      <c r="S110" s="53">
        <v>1</v>
      </c>
      <c r="T110" s="53" t="s">
        <v>84</v>
      </c>
      <c r="U110" s="53" t="s">
        <v>526</v>
      </c>
      <c r="V110" s="23">
        <v>45231</v>
      </c>
      <c r="W110" s="23">
        <v>45245</v>
      </c>
      <c r="X110" s="53" t="s">
        <v>214</v>
      </c>
      <c r="Y110" s="49" t="s">
        <v>87</v>
      </c>
      <c r="Z110" s="59" t="s">
        <v>100</v>
      </c>
      <c r="AA110" s="210">
        <v>1</v>
      </c>
      <c r="AB110" s="200" t="s">
        <v>543</v>
      </c>
      <c r="AC110" s="204">
        <v>45289</v>
      </c>
      <c r="AD110" s="201">
        <v>1</v>
      </c>
      <c r="AE110" s="200" t="s">
        <v>386</v>
      </c>
      <c r="AF110" s="202">
        <v>45289</v>
      </c>
      <c r="AG110" s="200" t="s">
        <v>79</v>
      </c>
      <c r="AH110" s="201">
        <v>1</v>
      </c>
      <c r="AI110" s="52">
        <f t="shared" si="131"/>
        <v>1.0799999999999999E-2</v>
      </c>
      <c r="AJ110" s="52">
        <f t="shared" si="220"/>
        <v>1</v>
      </c>
      <c r="AK110" s="52"/>
      <c r="AL110" s="239" t="str">
        <f t="shared" si="151"/>
        <v/>
      </c>
      <c r="AM110" s="239" t="str">
        <f t="shared" si="152"/>
        <v/>
      </c>
      <c r="AN110" s="239" t="str">
        <f t="shared" si="153"/>
        <v/>
      </c>
      <c r="AO110" s="239" t="str">
        <f t="shared" si="154"/>
        <v/>
      </c>
      <c r="AP110" s="239" t="str">
        <f t="shared" si="155"/>
        <v/>
      </c>
      <c r="AQ110" s="239" t="str">
        <f t="shared" si="156"/>
        <v/>
      </c>
      <c r="AR110" s="239" t="str">
        <f t="shared" si="157"/>
        <v/>
      </c>
      <c r="AS110" s="239" t="str">
        <f t="shared" si="158"/>
        <v/>
      </c>
      <c r="AT110" s="239" t="str">
        <f t="shared" si="159"/>
        <v/>
      </c>
      <c r="AU110" s="239" t="str">
        <f t="shared" si="132"/>
        <v/>
      </c>
      <c r="AV110" s="239" t="str">
        <f t="shared" si="133"/>
        <v/>
      </c>
      <c r="AW110" s="239" t="str">
        <f t="shared" si="134"/>
        <v/>
      </c>
      <c r="AX110" s="239" t="str">
        <f t="shared" si="135"/>
        <v/>
      </c>
      <c r="AY110" s="239" t="str">
        <f t="shared" si="136"/>
        <v/>
      </c>
      <c r="AZ110" s="239" t="str">
        <f t="shared" si="137"/>
        <v/>
      </c>
      <c r="BA110" s="239" t="str">
        <f t="shared" si="138"/>
        <v/>
      </c>
      <c r="BB110" s="239" t="str">
        <f t="shared" si="139"/>
        <v/>
      </c>
      <c r="BC110" s="239" t="str">
        <f t="shared" si="140"/>
        <v/>
      </c>
      <c r="BD110" s="239" t="str">
        <f t="shared" si="141"/>
        <v/>
      </c>
      <c r="BE110" s="239" t="str">
        <f t="shared" si="142"/>
        <v/>
      </c>
      <c r="BF110" s="239" t="str">
        <f t="shared" si="143"/>
        <v/>
      </c>
      <c r="BG110" s="239" t="str">
        <f t="shared" si="144"/>
        <v/>
      </c>
      <c r="BH110" s="239" t="str">
        <f t="shared" si="145"/>
        <v/>
      </c>
      <c r="BI110" s="239" t="str">
        <f t="shared" si="146"/>
        <v/>
      </c>
      <c r="BJ110" s="239" t="str">
        <f t="shared" si="147"/>
        <v/>
      </c>
      <c r="BK110" s="239" t="str">
        <f t="shared" si="148"/>
        <v/>
      </c>
      <c r="BL110" s="239" t="str">
        <f t="shared" si="149"/>
        <v/>
      </c>
      <c r="BN110" s="239" t="str">
        <f t="shared" si="160"/>
        <v/>
      </c>
      <c r="BO110" s="239" t="str">
        <f t="shared" si="161"/>
        <v/>
      </c>
      <c r="BP110" s="239" t="str">
        <f t="shared" si="162"/>
        <v/>
      </c>
      <c r="BQ110" s="239" t="str">
        <f t="shared" si="163"/>
        <v/>
      </c>
      <c r="BR110" s="239" t="str">
        <f t="shared" si="164"/>
        <v/>
      </c>
      <c r="BS110" s="239" t="str">
        <f t="shared" si="165"/>
        <v/>
      </c>
      <c r="BT110" s="239" t="str">
        <f t="shared" si="166"/>
        <v/>
      </c>
      <c r="BU110" s="239" t="str">
        <f t="shared" si="167"/>
        <v/>
      </c>
      <c r="BV110" s="239" t="str">
        <f t="shared" si="168"/>
        <v/>
      </c>
      <c r="BW110" s="239" t="str">
        <f t="shared" si="169"/>
        <v/>
      </c>
      <c r="BX110" s="239" t="str">
        <f t="shared" si="170"/>
        <v/>
      </c>
      <c r="BY110" s="239" t="str">
        <f t="shared" si="171"/>
        <v/>
      </c>
      <c r="BZ110" s="239" t="str">
        <f t="shared" si="172"/>
        <v/>
      </c>
      <c r="CA110" s="239" t="str">
        <f t="shared" si="173"/>
        <v/>
      </c>
      <c r="CB110" s="239" t="str">
        <f t="shared" si="174"/>
        <v/>
      </c>
      <c r="CC110" s="239" t="str">
        <f t="shared" si="175"/>
        <v/>
      </c>
      <c r="CD110" s="239" t="str">
        <f t="shared" si="176"/>
        <v/>
      </c>
      <c r="CE110" s="239" t="str">
        <f t="shared" si="177"/>
        <v/>
      </c>
      <c r="CF110" s="239" t="str">
        <f t="shared" si="178"/>
        <v/>
      </c>
      <c r="CG110" s="239" t="str">
        <f t="shared" si="179"/>
        <v/>
      </c>
      <c r="CH110" s="239" t="str">
        <f t="shared" si="180"/>
        <v/>
      </c>
      <c r="CI110" s="239" t="str">
        <f t="shared" si="181"/>
        <v/>
      </c>
      <c r="CJ110" s="239" t="str">
        <f t="shared" si="182"/>
        <v/>
      </c>
      <c r="CK110" s="239" t="str">
        <f t="shared" si="183"/>
        <v/>
      </c>
      <c r="CL110" s="239" t="str">
        <f t="shared" si="184"/>
        <v/>
      </c>
      <c r="CM110" s="239" t="str">
        <f t="shared" si="185"/>
        <v/>
      </c>
      <c r="CN110" s="239" t="str">
        <f t="shared" si="186"/>
        <v/>
      </c>
      <c r="CP110" s="239" t="str">
        <f t="shared" si="187"/>
        <v/>
      </c>
      <c r="CQ110" s="239" t="str">
        <f t="shared" si="188"/>
        <v/>
      </c>
      <c r="CR110" s="239" t="str">
        <f t="shared" si="189"/>
        <v/>
      </c>
      <c r="CS110" s="239" t="str">
        <f t="shared" si="190"/>
        <v/>
      </c>
      <c r="CT110" s="239" t="str">
        <f t="shared" si="191"/>
        <v/>
      </c>
      <c r="CU110" s="239" t="str">
        <f t="shared" si="192"/>
        <v/>
      </c>
      <c r="CV110" s="239" t="str">
        <f t="shared" si="193"/>
        <v/>
      </c>
      <c r="CW110" s="239" t="str">
        <f t="shared" si="194"/>
        <v/>
      </c>
      <c r="CX110" s="239" t="str">
        <f t="shared" si="195"/>
        <v/>
      </c>
      <c r="CY110" s="239" t="str">
        <f t="shared" si="196"/>
        <v/>
      </c>
      <c r="CZ110" s="239" t="str">
        <f t="shared" si="197"/>
        <v/>
      </c>
      <c r="DA110" s="239" t="str">
        <f t="shared" si="198"/>
        <v/>
      </c>
      <c r="DB110" s="239" t="str">
        <f t="shared" si="199"/>
        <v/>
      </c>
      <c r="DC110" s="239" t="str">
        <f t="shared" si="200"/>
        <v/>
      </c>
      <c r="DD110" s="239" t="str">
        <f t="shared" si="201"/>
        <v/>
      </c>
      <c r="DE110" s="239" t="str">
        <f t="shared" si="202"/>
        <v/>
      </c>
      <c r="DF110" s="239" t="str">
        <f t="shared" si="203"/>
        <v/>
      </c>
      <c r="DG110" s="239" t="str">
        <f t="shared" si="204"/>
        <v/>
      </c>
      <c r="DH110" s="239" t="str">
        <f t="shared" si="205"/>
        <v/>
      </c>
      <c r="DI110" s="239" t="str">
        <f t="shared" si="206"/>
        <v/>
      </c>
      <c r="DJ110" s="239" t="str">
        <f t="shared" si="207"/>
        <v/>
      </c>
      <c r="DK110" s="239" t="str">
        <f t="shared" si="208"/>
        <v/>
      </c>
      <c r="DL110" s="239" t="str">
        <f t="shared" si="209"/>
        <v/>
      </c>
      <c r="DM110" s="239" t="str">
        <f t="shared" si="210"/>
        <v/>
      </c>
      <c r="DN110" s="239" t="str">
        <f t="shared" si="211"/>
        <v/>
      </c>
      <c r="DO110" s="239" t="str">
        <f t="shared" si="212"/>
        <v/>
      </c>
      <c r="DP110" s="239" t="str">
        <f t="shared" si="213"/>
        <v/>
      </c>
    </row>
    <row r="111" spans="1:120" ht="35.25" hidden="1" customHeight="1" x14ac:dyDescent="0.25">
      <c r="A111" s="49" t="s">
        <v>4516</v>
      </c>
      <c r="B111" s="49">
        <v>30</v>
      </c>
      <c r="C111" s="49" t="s">
        <v>44</v>
      </c>
      <c r="D111" s="49" t="s">
        <v>470</v>
      </c>
      <c r="E111" s="49">
        <v>3</v>
      </c>
      <c r="F111" s="49" t="s">
        <v>544</v>
      </c>
      <c r="G111" s="49" t="str">
        <f t="shared" si="150"/>
        <v>30-4</v>
      </c>
      <c r="H111" s="49" t="s">
        <v>75</v>
      </c>
      <c r="I111" s="49" t="s">
        <v>196</v>
      </c>
      <c r="J111" s="49" t="s">
        <v>80</v>
      </c>
      <c r="K111" s="49" t="s">
        <v>144</v>
      </c>
      <c r="L111" s="49" t="s">
        <v>125</v>
      </c>
      <c r="M111" s="49" t="s">
        <v>473</v>
      </c>
      <c r="N111" s="49" t="s">
        <v>545</v>
      </c>
      <c r="O111" s="49" t="s">
        <v>80</v>
      </c>
      <c r="P111" s="49" t="s">
        <v>546</v>
      </c>
      <c r="Q111" s="50">
        <v>0.09</v>
      </c>
      <c r="R111" s="50"/>
      <c r="S111" s="49">
        <v>100</v>
      </c>
      <c r="T111" s="49" t="s">
        <v>301</v>
      </c>
      <c r="U111" s="49" t="s">
        <v>547</v>
      </c>
      <c r="V111" s="51">
        <v>44978</v>
      </c>
      <c r="W111" s="51">
        <v>45290</v>
      </c>
      <c r="X111" s="49" t="s">
        <v>214</v>
      </c>
      <c r="Y111" s="49" t="s">
        <v>87</v>
      </c>
      <c r="Z111" s="59" t="s">
        <v>100</v>
      </c>
      <c r="AA111" s="201">
        <v>1</v>
      </c>
      <c r="AB111" s="200" t="s">
        <v>548</v>
      </c>
      <c r="AC111" s="202">
        <v>45196</v>
      </c>
      <c r="AD111" s="201">
        <v>1</v>
      </c>
      <c r="AE111" s="200" t="s">
        <v>495</v>
      </c>
      <c r="AF111" s="202">
        <v>45196</v>
      </c>
      <c r="AG111" s="200" t="s">
        <v>79</v>
      </c>
      <c r="AH111" s="200" t="s">
        <v>92</v>
      </c>
      <c r="AI111" s="52">
        <f t="shared" si="131"/>
        <v>0.09</v>
      </c>
      <c r="AJ111" s="52"/>
      <c r="AK111" s="52"/>
      <c r="AL111" s="239" t="str">
        <f t="shared" si="151"/>
        <v/>
      </c>
      <c r="AM111" s="239" t="str">
        <f t="shared" si="152"/>
        <v/>
      </c>
      <c r="AN111" s="239" t="str">
        <f t="shared" si="153"/>
        <v/>
      </c>
      <c r="AO111" s="239" t="str">
        <f t="shared" si="154"/>
        <v/>
      </c>
      <c r="AP111" s="239" t="str">
        <f t="shared" si="155"/>
        <v/>
      </c>
      <c r="AQ111" s="239" t="str">
        <f t="shared" si="156"/>
        <v/>
      </c>
      <c r="AR111" s="239" t="str">
        <f t="shared" si="157"/>
        <v/>
      </c>
      <c r="AS111" s="239" t="str">
        <f t="shared" si="158"/>
        <v/>
      </c>
      <c r="AT111" s="239" t="str">
        <f t="shared" si="159"/>
        <v/>
      </c>
      <c r="AU111" s="239" t="str">
        <f t="shared" si="132"/>
        <v/>
      </c>
      <c r="AV111" s="239" t="str">
        <f t="shared" si="133"/>
        <v/>
      </c>
      <c r="AW111" s="239" t="str">
        <f t="shared" si="134"/>
        <v/>
      </c>
      <c r="AX111" s="239" t="str">
        <f t="shared" si="135"/>
        <v/>
      </c>
      <c r="AY111" s="239" t="str">
        <f t="shared" si="136"/>
        <v/>
      </c>
      <c r="AZ111" s="239" t="str">
        <f t="shared" si="137"/>
        <v/>
      </c>
      <c r="BA111" s="239" t="str">
        <f t="shared" si="138"/>
        <v/>
      </c>
      <c r="BB111" s="239" t="str">
        <f t="shared" si="139"/>
        <v/>
      </c>
      <c r="BC111" s="239" t="str">
        <f t="shared" si="140"/>
        <v/>
      </c>
      <c r="BD111" s="239" t="str">
        <f t="shared" si="141"/>
        <v/>
      </c>
      <c r="BE111" s="239" t="str">
        <f t="shared" si="142"/>
        <v/>
      </c>
      <c r="BF111" s="239" t="str">
        <f t="shared" si="143"/>
        <v/>
      </c>
      <c r="BG111" s="239" t="str">
        <f t="shared" si="144"/>
        <v/>
      </c>
      <c r="BH111" s="239" t="str">
        <f t="shared" si="145"/>
        <v/>
      </c>
      <c r="BI111" s="239" t="str">
        <f t="shared" si="146"/>
        <v/>
      </c>
      <c r="BJ111" s="239" t="str">
        <f t="shared" si="147"/>
        <v/>
      </c>
      <c r="BK111" s="239" t="str">
        <f t="shared" si="148"/>
        <v/>
      </c>
      <c r="BL111" s="239" t="str">
        <f t="shared" si="149"/>
        <v/>
      </c>
      <c r="BN111" s="239" t="str">
        <f t="shared" si="160"/>
        <v/>
      </c>
      <c r="BO111" s="239" t="str">
        <f t="shared" si="161"/>
        <v/>
      </c>
      <c r="BP111" s="239" t="str">
        <f t="shared" si="162"/>
        <v/>
      </c>
      <c r="BQ111" s="239" t="str">
        <f t="shared" si="163"/>
        <v/>
      </c>
      <c r="BR111" s="239" t="str">
        <f t="shared" si="164"/>
        <v/>
      </c>
      <c r="BS111" s="239" t="str">
        <f t="shared" si="165"/>
        <v/>
      </c>
      <c r="BT111" s="239" t="str">
        <f t="shared" si="166"/>
        <v/>
      </c>
      <c r="BU111" s="239" t="str">
        <f t="shared" si="167"/>
        <v/>
      </c>
      <c r="BV111" s="239" t="str">
        <f t="shared" si="168"/>
        <v/>
      </c>
      <c r="BW111" s="239" t="str">
        <f t="shared" si="169"/>
        <v/>
      </c>
      <c r="BX111" s="239" t="str">
        <f t="shared" si="170"/>
        <v/>
      </c>
      <c r="BY111" s="239" t="str">
        <f t="shared" si="171"/>
        <v/>
      </c>
      <c r="BZ111" s="239" t="str">
        <f t="shared" si="172"/>
        <v/>
      </c>
      <c r="CA111" s="239" t="str">
        <f t="shared" si="173"/>
        <v/>
      </c>
      <c r="CB111" s="239" t="str">
        <f t="shared" si="174"/>
        <v/>
      </c>
      <c r="CC111" s="239" t="str">
        <f t="shared" si="175"/>
        <v/>
      </c>
      <c r="CD111" s="239" t="str">
        <f t="shared" si="176"/>
        <v/>
      </c>
      <c r="CE111" s="239" t="str">
        <f t="shared" si="177"/>
        <v/>
      </c>
      <c r="CF111" s="239" t="str">
        <f t="shared" si="178"/>
        <v/>
      </c>
      <c r="CG111" s="239" t="str">
        <f t="shared" si="179"/>
        <v/>
      </c>
      <c r="CH111" s="239" t="str">
        <f t="shared" si="180"/>
        <v/>
      </c>
      <c r="CI111" s="239" t="str">
        <f t="shared" si="181"/>
        <v/>
      </c>
      <c r="CJ111" s="239" t="str">
        <f t="shared" si="182"/>
        <v/>
      </c>
      <c r="CK111" s="239" t="str">
        <f t="shared" si="183"/>
        <v/>
      </c>
      <c r="CL111" s="239" t="str">
        <f t="shared" si="184"/>
        <v/>
      </c>
      <c r="CM111" s="239" t="str">
        <f t="shared" si="185"/>
        <v/>
      </c>
      <c r="CN111" s="239" t="str">
        <f t="shared" si="186"/>
        <v/>
      </c>
      <c r="CP111" s="239" t="str">
        <f t="shared" si="187"/>
        <v/>
      </c>
      <c r="CQ111" s="239" t="str">
        <f t="shared" si="188"/>
        <v/>
      </c>
      <c r="CR111" s="239" t="str">
        <f t="shared" si="189"/>
        <v/>
      </c>
      <c r="CS111" s="239" t="str">
        <f t="shared" si="190"/>
        <v/>
      </c>
      <c r="CT111" s="239" t="str">
        <f t="shared" si="191"/>
        <v/>
      </c>
      <c r="CU111" s="239" t="str">
        <f t="shared" si="192"/>
        <v/>
      </c>
      <c r="CV111" s="239" t="str">
        <f t="shared" si="193"/>
        <v/>
      </c>
      <c r="CW111" s="239" t="str">
        <f t="shared" si="194"/>
        <v/>
      </c>
      <c r="CX111" s="239" t="str">
        <f t="shared" si="195"/>
        <v/>
      </c>
      <c r="CY111" s="239" t="str">
        <f t="shared" si="196"/>
        <v/>
      </c>
      <c r="CZ111" s="239" t="str">
        <f t="shared" si="197"/>
        <v/>
      </c>
      <c r="DA111" s="239" t="str">
        <f t="shared" si="198"/>
        <v/>
      </c>
      <c r="DB111" s="239" t="str">
        <f t="shared" si="199"/>
        <v/>
      </c>
      <c r="DC111" s="239" t="str">
        <f t="shared" si="200"/>
        <v/>
      </c>
      <c r="DD111" s="239" t="str">
        <f t="shared" si="201"/>
        <v/>
      </c>
      <c r="DE111" s="239" t="str">
        <f t="shared" si="202"/>
        <v/>
      </c>
      <c r="DF111" s="239" t="str">
        <f t="shared" si="203"/>
        <v/>
      </c>
      <c r="DG111" s="239" t="str">
        <f t="shared" si="204"/>
        <v/>
      </c>
      <c r="DH111" s="239" t="str">
        <f t="shared" si="205"/>
        <v/>
      </c>
      <c r="DI111" s="239" t="str">
        <f t="shared" si="206"/>
        <v/>
      </c>
      <c r="DJ111" s="239" t="str">
        <f t="shared" si="207"/>
        <v/>
      </c>
      <c r="DK111" s="239" t="str">
        <f t="shared" si="208"/>
        <v/>
      </c>
      <c r="DL111" s="239" t="str">
        <f t="shared" si="209"/>
        <v/>
      </c>
      <c r="DM111" s="239" t="str">
        <f t="shared" si="210"/>
        <v/>
      </c>
      <c r="DN111" s="239" t="str">
        <f t="shared" si="211"/>
        <v/>
      </c>
      <c r="DO111" s="239" t="str">
        <f t="shared" si="212"/>
        <v/>
      </c>
      <c r="DP111" s="239" t="str">
        <f t="shared" si="213"/>
        <v/>
      </c>
    </row>
    <row r="112" spans="1:120" ht="162.75" hidden="1" customHeight="1" x14ac:dyDescent="0.25">
      <c r="A112" s="53" t="s">
        <v>4516</v>
      </c>
      <c r="B112" s="53">
        <v>30</v>
      </c>
      <c r="C112" s="53" t="s">
        <v>44</v>
      </c>
      <c r="D112" s="53" t="s">
        <v>470</v>
      </c>
      <c r="E112" s="87">
        <v>3</v>
      </c>
      <c r="F112" s="53" t="s">
        <v>549</v>
      </c>
      <c r="G112" s="53" t="str">
        <f t="shared" si="150"/>
        <v>30-4</v>
      </c>
      <c r="H112" s="53" t="s">
        <v>94</v>
      </c>
      <c r="I112" s="53" t="s">
        <v>196</v>
      </c>
      <c r="J112" s="53" t="s">
        <v>80</v>
      </c>
      <c r="K112" s="53" t="s">
        <v>80</v>
      </c>
      <c r="L112" s="53" t="s">
        <v>80</v>
      </c>
      <c r="M112" s="53" t="s">
        <v>80</v>
      </c>
      <c r="N112" s="53" t="s">
        <v>80</v>
      </c>
      <c r="O112" s="53" t="s">
        <v>80</v>
      </c>
      <c r="P112" s="53" t="s">
        <v>550</v>
      </c>
      <c r="Q112" s="52">
        <v>0.3</v>
      </c>
      <c r="R112" s="52">
        <f>+Q112*Q111</f>
        <v>2.7E-2</v>
      </c>
      <c r="S112" s="53">
        <v>7</v>
      </c>
      <c r="T112" s="53" t="s">
        <v>84</v>
      </c>
      <c r="U112" s="53" t="s">
        <v>551</v>
      </c>
      <c r="V112" s="23">
        <v>44978</v>
      </c>
      <c r="W112" s="96">
        <v>45138</v>
      </c>
      <c r="X112" s="53" t="s">
        <v>214</v>
      </c>
      <c r="Y112" s="49" t="s">
        <v>202</v>
      </c>
      <c r="Z112" s="59" t="s">
        <v>100</v>
      </c>
      <c r="AA112" s="201">
        <v>1</v>
      </c>
      <c r="AB112" s="200" t="s">
        <v>552</v>
      </c>
      <c r="AC112" s="202">
        <v>45196</v>
      </c>
      <c r="AD112" s="201">
        <v>1</v>
      </c>
      <c r="AE112" s="200" t="s">
        <v>386</v>
      </c>
      <c r="AF112" s="202">
        <v>45196</v>
      </c>
      <c r="AG112" s="200" t="s">
        <v>79</v>
      </c>
      <c r="AH112" s="201">
        <v>1</v>
      </c>
      <c r="AI112" s="52">
        <f t="shared" si="131"/>
        <v>2.7E-2</v>
      </c>
      <c r="AJ112" s="52">
        <f t="shared" ref="AJ112:AJ113" si="221">+AI112/R112</f>
        <v>1</v>
      </c>
      <c r="AK112" s="52"/>
      <c r="AL112" s="239" t="str">
        <f t="shared" si="151"/>
        <v/>
      </c>
      <c r="AM112" s="239" t="str">
        <f t="shared" si="152"/>
        <v/>
      </c>
      <c r="AN112" s="239" t="str">
        <f t="shared" si="153"/>
        <v/>
      </c>
      <c r="AO112" s="239" t="str">
        <f t="shared" si="154"/>
        <v/>
      </c>
      <c r="AP112" s="239" t="str">
        <f t="shared" si="155"/>
        <v/>
      </c>
      <c r="AQ112" s="239" t="str">
        <f t="shared" si="156"/>
        <v/>
      </c>
      <c r="AR112" s="239" t="str">
        <f t="shared" si="157"/>
        <v/>
      </c>
      <c r="AS112" s="239" t="str">
        <f t="shared" si="158"/>
        <v/>
      </c>
      <c r="AT112" s="239" t="str">
        <f t="shared" si="159"/>
        <v/>
      </c>
      <c r="AU112" s="239" t="str">
        <f t="shared" si="132"/>
        <v/>
      </c>
      <c r="AV112" s="239" t="str">
        <f t="shared" si="133"/>
        <v/>
      </c>
      <c r="AW112" s="239" t="str">
        <f t="shared" si="134"/>
        <v/>
      </c>
      <c r="AX112" s="239" t="str">
        <f t="shared" si="135"/>
        <v/>
      </c>
      <c r="AY112" s="239" t="str">
        <f t="shared" si="136"/>
        <v/>
      </c>
      <c r="AZ112" s="239" t="str">
        <f t="shared" si="137"/>
        <v/>
      </c>
      <c r="BA112" s="239" t="str">
        <f t="shared" si="138"/>
        <v/>
      </c>
      <c r="BB112" s="239" t="str">
        <f t="shared" si="139"/>
        <v/>
      </c>
      <c r="BC112" s="239" t="str">
        <f t="shared" si="140"/>
        <v/>
      </c>
      <c r="BD112" s="239" t="str">
        <f t="shared" si="141"/>
        <v/>
      </c>
      <c r="BE112" s="239" t="str">
        <f t="shared" si="142"/>
        <v/>
      </c>
      <c r="BF112" s="239" t="str">
        <f t="shared" si="143"/>
        <v/>
      </c>
      <c r="BG112" s="239" t="str">
        <f t="shared" si="144"/>
        <v/>
      </c>
      <c r="BH112" s="239" t="str">
        <f t="shared" si="145"/>
        <v/>
      </c>
      <c r="BI112" s="239" t="str">
        <f t="shared" si="146"/>
        <v/>
      </c>
      <c r="BJ112" s="239" t="str">
        <f t="shared" si="147"/>
        <v/>
      </c>
      <c r="BK112" s="239" t="str">
        <f t="shared" si="148"/>
        <v/>
      </c>
      <c r="BL112" s="239" t="str">
        <f t="shared" si="149"/>
        <v/>
      </c>
      <c r="BN112" s="239" t="str">
        <f t="shared" si="160"/>
        <v/>
      </c>
      <c r="BO112" s="239" t="str">
        <f t="shared" si="161"/>
        <v/>
      </c>
      <c r="BP112" s="239" t="str">
        <f t="shared" si="162"/>
        <v/>
      </c>
      <c r="BQ112" s="239" t="str">
        <f t="shared" si="163"/>
        <v/>
      </c>
      <c r="BR112" s="239" t="str">
        <f t="shared" si="164"/>
        <v/>
      </c>
      <c r="BS112" s="239" t="str">
        <f t="shared" si="165"/>
        <v/>
      </c>
      <c r="BT112" s="239" t="str">
        <f t="shared" si="166"/>
        <v/>
      </c>
      <c r="BU112" s="239" t="str">
        <f t="shared" si="167"/>
        <v/>
      </c>
      <c r="BV112" s="239" t="str">
        <f t="shared" si="168"/>
        <v/>
      </c>
      <c r="BW112" s="239" t="str">
        <f t="shared" si="169"/>
        <v/>
      </c>
      <c r="BX112" s="239" t="str">
        <f t="shared" si="170"/>
        <v/>
      </c>
      <c r="BY112" s="239" t="str">
        <f t="shared" si="171"/>
        <v/>
      </c>
      <c r="BZ112" s="239" t="str">
        <f t="shared" si="172"/>
        <v/>
      </c>
      <c r="CA112" s="239" t="str">
        <f t="shared" si="173"/>
        <v/>
      </c>
      <c r="CB112" s="239" t="str">
        <f t="shared" si="174"/>
        <v/>
      </c>
      <c r="CC112" s="239" t="str">
        <f t="shared" si="175"/>
        <v/>
      </c>
      <c r="CD112" s="239" t="str">
        <f t="shared" si="176"/>
        <v/>
      </c>
      <c r="CE112" s="239" t="str">
        <f t="shared" si="177"/>
        <v/>
      </c>
      <c r="CF112" s="239" t="str">
        <f t="shared" si="178"/>
        <v/>
      </c>
      <c r="CG112" s="239" t="str">
        <f t="shared" si="179"/>
        <v/>
      </c>
      <c r="CH112" s="239" t="str">
        <f t="shared" si="180"/>
        <v/>
      </c>
      <c r="CI112" s="239" t="str">
        <f t="shared" si="181"/>
        <v/>
      </c>
      <c r="CJ112" s="239" t="str">
        <f t="shared" si="182"/>
        <v/>
      </c>
      <c r="CK112" s="239" t="str">
        <f t="shared" si="183"/>
        <v/>
      </c>
      <c r="CL112" s="239" t="str">
        <f t="shared" si="184"/>
        <v/>
      </c>
      <c r="CM112" s="239" t="str">
        <f t="shared" si="185"/>
        <v/>
      </c>
      <c r="CN112" s="239" t="str">
        <f t="shared" si="186"/>
        <v/>
      </c>
      <c r="CP112" s="239" t="str">
        <f t="shared" si="187"/>
        <v/>
      </c>
      <c r="CQ112" s="239" t="str">
        <f t="shared" si="188"/>
        <v/>
      </c>
      <c r="CR112" s="239" t="str">
        <f t="shared" si="189"/>
        <v/>
      </c>
      <c r="CS112" s="239" t="str">
        <f t="shared" si="190"/>
        <v/>
      </c>
      <c r="CT112" s="239" t="str">
        <f t="shared" si="191"/>
        <v/>
      </c>
      <c r="CU112" s="239" t="str">
        <f t="shared" si="192"/>
        <v/>
      </c>
      <c r="CV112" s="239" t="str">
        <f t="shared" si="193"/>
        <v/>
      </c>
      <c r="CW112" s="239" t="str">
        <f t="shared" si="194"/>
        <v/>
      </c>
      <c r="CX112" s="239" t="str">
        <f t="shared" si="195"/>
        <v/>
      </c>
      <c r="CY112" s="239" t="str">
        <f t="shared" si="196"/>
        <v/>
      </c>
      <c r="CZ112" s="239" t="str">
        <f t="shared" si="197"/>
        <v/>
      </c>
      <c r="DA112" s="239" t="str">
        <f t="shared" si="198"/>
        <v/>
      </c>
      <c r="DB112" s="239" t="str">
        <f t="shared" si="199"/>
        <v/>
      </c>
      <c r="DC112" s="239" t="str">
        <f t="shared" si="200"/>
        <v/>
      </c>
      <c r="DD112" s="239" t="str">
        <f t="shared" si="201"/>
        <v/>
      </c>
      <c r="DE112" s="239" t="str">
        <f t="shared" si="202"/>
        <v/>
      </c>
      <c r="DF112" s="239" t="str">
        <f t="shared" si="203"/>
        <v/>
      </c>
      <c r="DG112" s="239" t="str">
        <f t="shared" si="204"/>
        <v/>
      </c>
      <c r="DH112" s="239" t="str">
        <f t="shared" si="205"/>
        <v/>
      </c>
      <c r="DI112" s="239" t="str">
        <f t="shared" si="206"/>
        <v/>
      </c>
      <c r="DJ112" s="239" t="str">
        <f t="shared" si="207"/>
        <v/>
      </c>
      <c r="DK112" s="239" t="str">
        <f t="shared" si="208"/>
        <v/>
      </c>
      <c r="DL112" s="239" t="str">
        <f t="shared" si="209"/>
        <v/>
      </c>
      <c r="DM112" s="239" t="str">
        <f t="shared" si="210"/>
        <v/>
      </c>
      <c r="DN112" s="239" t="str">
        <f t="shared" si="211"/>
        <v/>
      </c>
      <c r="DO112" s="239" t="str">
        <f t="shared" si="212"/>
        <v/>
      </c>
      <c r="DP112" s="239" t="str">
        <f t="shared" si="213"/>
        <v/>
      </c>
    </row>
    <row r="113" spans="1:120" ht="35.25" hidden="1" customHeight="1" x14ac:dyDescent="0.25">
      <c r="A113" s="53" t="s">
        <v>4516</v>
      </c>
      <c r="B113" s="53">
        <v>30</v>
      </c>
      <c r="C113" s="53" t="s">
        <v>44</v>
      </c>
      <c r="D113" s="53" t="s">
        <v>470</v>
      </c>
      <c r="E113" s="87">
        <v>3</v>
      </c>
      <c r="F113" s="53" t="s">
        <v>553</v>
      </c>
      <c r="G113" s="53" t="str">
        <f t="shared" si="150"/>
        <v>30-4</v>
      </c>
      <c r="H113" s="53" t="s">
        <v>94</v>
      </c>
      <c r="I113" s="53" t="s">
        <v>196</v>
      </c>
      <c r="J113" s="53" t="s">
        <v>80</v>
      </c>
      <c r="K113" s="53" t="s">
        <v>80</v>
      </c>
      <c r="L113" s="53" t="s">
        <v>80</v>
      </c>
      <c r="M113" s="53" t="s">
        <v>80</v>
      </c>
      <c r="N113" s="53" t="s">
        <v>80</v>
      </c>
      <c r="O113" s="53" t="s">
        <v>80</v>
      </c>
      <c r="P113" s="53" t="s">
        <v>152</v>
      </c>
      <c r="Q113" s="52">
        <v>0.7</v>
      </c>
      <c r="R113" s="52">
        <f>+Q113*Q111</f>
        <v>6.3E-2</v>
      </c>
      <c r="S113" s="53">
        <v>100</v>
      </c>
      <c r="T113" s="53" t="s">
        <v>301</v>
      </c>
      <c r="U113" s="53" t="s">
        <v>547</v>
      </c>
      <c r="V113" s="96">
        <v>45139</v>
      </c>
      <c r="W113" s="23">
        <v>45290</v>
      </c>
      <c r="X113" s="53" t="s">
        <v>214</v>
      </c>
      <c r="Y113" s="49" t="s">
        <v>87</v>
      </c>
      <c r="Z113" s="59" t="s">
        <v>100</v>
      </c>
      <c r="AA113" s="201">
        <v>1</v>
      </c>
      <c r="AB113" s="200" t="s">
        <v>548</v>
      </c>
      <c r="AC113" s="202">
        <v>45291</v>
      </c>
      <c r="AD113" s="201">
        <v>1</v>
      </c>
      <c r="AE113" s="200" t="s">
        <v>386</v>
      </c>
      <c r="AF113" s="202">
        <v>45291</v>
      </c>
      <c r="AG113" s="200" t="s">
        <v>79</v>
      </c>
      <c r="AH113" s="201">
        <v>1</v>
      </c>
      <c r="AI113" s="52">
        <f t="shared" si="131"/>
        <v>6.3E-2</v>
      </c>
      <c r="AJ113" s="52">
        <f t="shared" si="221"/>
        <v>1</v>
      </c>
      <c r="AK113" s="52"/>
      <c r="AL113" s="239" t="str">
        <f t="shared" si="151"/>
        <v/>
      </c>
      <c r="AM113" s="239" t="str">
        <f t="shared" si="152"/>
        <v/>
      </c>
      <c r="AN113" s="239" t="str">
        <f t="shared" si="153"/>
        <v/>
      </c>
      <c r="AO113" s="239" t="str">
        <f t="shared" si="154"/>
        <v/>
      </c>
      <c r="AP113" s="239" t="str">
        <f t="shared" si="155"/>
        <v/>
      </c>
      <c r="AQ113" s="239" t="str">
        <f t="shared" si="156"/>
        <v/>
      </c>
      <c r="AR113" s="239" t="str">
        <f t="shared" si="157"/>
        <v/>
      </c>
      <c r="AS113" s="239" t="str">
        <f t="shared" si="158"/>
        <v/>
      </c>
      <c r="AT113" s="239" t="str">
        <f t="shared" si="159"/>
        <v/>
      </c>
      <c r="AU113" s="239" t="str">
        <f t="shared" si="132"/>
        <v/>
      </c>
      <c r="AV113" s="239" t="str">
        <f t="shared" si="133"/>
        <v/>
      </c>
      <c r="AW113" s="239" t="str">
        <f t="shared" si="134"/>
        <v/>
      </c>
      <c r="AX113" s="239" t="str">
        <f t="shared" si="135"/>
        <v/>
      </c>
      <c r="AY113" s="239" t="str">
        <f t="shared" si="136"/>
        <v/>
      </c>
      <c r="AZ113" s="239" t="str">
        <f t="shared" si="137"/>
        <v/>
      </c>
      <c r="BA113" s="239" t="str">
        <f t="shared" si="138"/>
        <v/>
      </c>
      <c r="BB113" s="239" t="str">
        <f t="shared" si="139"/>
        <v/>
      </c>
      <c r="BC113" s="239" t="str">
        <f t="shared" si="140"/>
        <v/>
      </c>
      <c r="BD113" s="239" t="str">
        <f t="shared" si="141"/>
        <v/>
      </c>
      <c r="BE113" s="239" t="str">
        <f t="shared" si="142"/>
        <v/>
      </c>
      <c r="BF113" s="239" t="str">
        <f t="shared" si="143"/>
        <v/>
      </c>
      <c r="BG113" s="239" t="str">
        <f t="shared" si="144"/>
        <v/>
      </c>
      <c r="BH113" s="239" t="str">
        <f t="shared" si="145"/>
        <v/>
      </c>
      <c r="BI113" s="239" t="str">
        <f t="shared" si="146"/>
        <v/>
      </c>
      <c r="BJ113" s="239" t="str">
        <f t="shared" si="147"/>
        <v/>
      </c>
      <c r="BK113" s="239" t="str">
        <f t="shared" si="148"/>
        <v/>
      </c>
      <c r="BL113" s="239" t="str">
        <f t="shared" si="149"/>
        <v/>
      </c>
      <c r="BN113" s="239" t="str">
        <f t="shared" si="160"/>
        <v/>
      </c>
      <c r="BO113" s="239" t="str">
        <f t="shared" si="161"/>
        <v/>
      </c>
      <c r="BP113" s="239" t="str">
        <f t="shared" si="162"/>
        <v/>
      </c>
      <c r="BQ113" s="239" t="str">
        <f t="shared" si="163"/>
        <v/>
      </c>
      <c r="BR113" s="239" t="str">
        <f t="shared" si="164"/>
        <v/>
      </c>
      <c r="BS113" s="239" t="str">
        <f t="shared" si="165"/>
        <v/>
      </c>
      <c r="BT113" s="239" t="str">
        <f t="shared" si="166"/>
        <v/>
      </c>
      <c r="BU113" s="239" t="str">
        <f t="shared" si="167"/>
        <v/>
      </c>
      <c r="BV113" s="239" t="str">
        <f t="shared" si="168"/>
        <v/>
      </c>
      <c r="BW113" s="239" t="str">
        <f t="shared" si="169"/>
        <v/>
      </c>
      <c r="BX113" s="239" t="str">
        <f t="shared" si="170"/>
        <v/>
      </c>
      <c r="BY113" s="239" t="str">
        <f t="shared" si="171"/>
        <v/>
      </c>
      <c r="BZ113" s="239" t="str">
        <f t="shared" si="172"/>
        <v/>
      </c>
      <c r="CA113" s="239" t="str">
        <f t="shared" si="173"/>
        <v/>
      </c>
      <c r="CB113" s="239" t="str">
        <f t="shared" si="174"/>
        <v/>
      </c>
      <c r="CC113" s="239" t="str">
        <f t="shared" si="175"/>
        <v/>
      </c>
      <c r="CD113" s="239" t="str">
        <f t="shared" si="176"/>
        <v/>
      </c>
      <c r="CE113" s="239" t="str">
        <f t="shared" si="177"/>
        <v/>
      </c>
      <c r="CF113" s="239" t="str">
        <f t="shared" si="178"/>
        <v/>
      </c>
      <c r="CG113" s="239" t="str">
        <f t="shared" si="179"/>
        <v/>
      </c>
      <c r="CH113" s="239" t="str">
        <f t="shared" si="180"/>
        <v/>
      </c>
      <c r="CI113" s="239" t="str">
        <f t="shared" si="181"/>
        <v/>
      </c>
      <c r="CJ113" s="239" t="str">
        <f t="shared" si="182"/>
        <v/>
      </c>
      <c r="CK113" s="239" t="str">
        <f t="shared" si="183"/>
        <v/>
      </c>
      <c r="CL113" s="239" t="str">
        <f t="shared" si="184"/>
        <v/>
      </c>
      <c r="CM113" s="239" t="str">
        <f t="shared" si="185"/>
        <v/>
      </c>
      <c r="CN113" s="239" t="str">
        <f t="shared" si="186"/>
        <v/>
      </c>
      <c r="CP113" s="239" t="str">
        <f t="shared" si="187"/>
        <v/>
      </c>
      <c r="CQ113" s="239" t="str">
        <f t="shared" si="188"/>
        <v/>
      </c>
      <c r="CR113" s="239" t="str">
        <f t="shared" si="189"/>
        <v/>
      </c>
      <c r="CS113" s="239" t="str">
        <f t="shared" si="190"/>
        <v/>
      </c>
      <c r="CT113" s="239" t="str">
        <f t="shared" si="191"/>
        <v/>
      </c>
      <c r="CU113" s="239" t="str">
        <f t="shared" si="192"/>
        <v/>
      </c>
      <c r="CV113" s="239" t="str">
        <f t="shared" si="193"/>
        <v/>
      </c>
      <c r="CW113" s="239" t="str">
        <f t="shared" si="194"/>
        <v/>
      </c>
      <c r="CX113" s="239" t="str">
        <f t="shared" si="195"/>
        <v/>
      </c>
      <c r="CY113" s="239" t="str">
        <f t="shared" si="196"/>
        <v/>
      </c>
      <c r="CZ113" s="239" t="str">
        <f t="shared" si="197"/>
        <v/>
      </c>
      <c r="DA113" s="239" t="str">
        <f t="shared" si="198"/>
        <v/>
      </c>
      <c r="DB113" s="239" t="str">
        <f t="shared" si="199"/>
        <v/>
      </c>
      <c r="DC113" s="239" t="str">
        <f t="shared" si="200"/>
        <v/>
      </c>
      <c r="DD113" s="239" t="str">
        <f t="shared" si="201"/>
        <v/>
      </c>
      <c r="DE113" s="239" t="str">
        <f t="shared" si="202"/>
        <v/>
      </c>
      <c r="DF113" s="239" t="str">
        <f t="shared" si="203"/>
        <v/>
      </c>
      <c r="DG113" s="239" t="str">
        <f t="shared" si="204"/>
        <v/>
      </c>
      <c r="DH113" s="239" t="str">
        <f t="shared" si="205"/>
        <v/>
      </c>
      <c r="DI113" s="239" t="str">
        <f t="shared" si="206"/>
        <v/>
      </c>
      <c r="DJ113" s="239" t="str">
        <f t="shared" si="207"/>
        <v/>
      </c>
      <c r="DK113" s="239" t="str">
        <f t="shared" si="208"/>
        <v/>
      </c>
      <c r="DL113" s="239" t="str">
        <f t="shared" si="209"/>
        <v/>
      </c>
      <c r="DM113" s="239" t="str">
        <f t="shared" si="210"/>
        <v/>
      </c>
      <c r="DN113" s="239" t="str">
        <f t="shared" si="211"/>
        <v/>
      </c>
      <c r="DO113" s="239" t="str">
        <f t="shared" si="212"/>
        <v/>
      </c>
      <c r="DP113" s="239" t="str">
        <f t="shared" si="213"/>
        <v/>
      </c>
    </row>
    <row r="114" spans="1:120" ht="35.25" hidden="1" customHeight="1" x14ac:dyDescent="0.25">
      <c r="A114" s="49" t="s">
        <v>4516</v>
      </c>
      <c r="B114" s="49">
        <v>30</v>
      </c>
      <c r="C114" s="49" t="s">
        <v>44</v>
      </c>
      <c r="D114" s="49" t="s">
        <v>470</v>
      </c>
      <c r="E114" s="49">
        <v>3</v>
      </c>
      <c r="F114" s="49" t="s">
        <v>554</v>
      </c>
      <c r="G114" s="49" t="str">
        <f t="shared" si="150"/>
        <v>30-5</v>
      </c>
      <c r="H114" s="49" t="s">
        <v>75</v>
      </c>
      <c r="I114" s="49" t="s">
        <v>76</v>
      </c>
      <c r="J114" s="49" t="s">
        <v>123</v>
      </c>
      <c r="K114" s="49" t="s">
        <v>80</v>
      </c>
      <c r="L114" s="49" t="s">
        <v>125</v>
      </c>
      <c r="M114" s="49" t="s">
        <v>473</v>
      </c>
      <c r="N114" s="49" t="s">
        <v>126</v>
      </c>
      <c r="O114" s="49" t="s">
        <v>80</v>
      </c>
      <c r="P114" s="49" t="s">
        <v>555</v>
      </c>
      <c r="Q114" s="50">
        <v>0.06</v>
      </c>
      <c r="R114" s="50"/>
      <c r="S114" s="49">
        <v>100</v>
      </c>
      <c r="T114" s="49" t="s">
        <v>301</v>
      </c>
      <c r="U114" s="49" t="s">
        <v>556</v>
      </c>
      <c r="V114" s="51">
        <v>44958</v>
      </c>
      <c r="W114" s="51">
        <v>45276</v>
      </c>
      <c r="X114" s="49" t="s">
        <v>214</v>
      </c>
      <c r="Y114" s="49" t="s">
        <v>87</v>
      </c>
      <c r="Z114" s="59" t="s">
        <v>100</v>
      </c>
      <c r="AA114" s="52">
        <v>1</v>
      </c>
      <c r="AB114" s="200" t="s">
        <v>557</v>
      </c>
      <c r="AC114" s="202">
        <v>44967</v>
      </c>
      <c r="AD114" s="201">
        <v>1</v>
      </c>
      <c r="AE114" s="200" t="s">
        <v>495</v>
      </c>
      <c r="AF114" s="202">
        <v>44967</v>
      </c>
      <c r="AG114" s="200" t="s">
        <v>79</v>
      </c>
      <c r="AH114" s="200" t="s">
        <v>92</v>
      </c>
      <c r="AI114" s="52">
        <f t="shared" si="131"/>
        <v>0.06</v>
      </c>
      <c r="AJ114" s="52"/>
      <c r="AK114" s="52"/>
      <c r="AL114" s="239" t="str">
        <f t="shared" si="151"/>
        <v/>
      </c>
      <c r="AM114" s="239" t="str">
        <f t="shared" si="152"/>
        <v/>
      </c>
      <c r="AN114" s="239" t="str">
        <f t="shared" si="153"/>
        <v/>
      </c>
      <c r="AO114" s="239" t="str">
        <f t="shared" si="154"/>
        <v/>
      </c>
      <c r="AP114" s="239" t="str">
        <f t="shared" si="155"/>
        <v/>
      </c>
      <c r="AQ114" s="239" t="str">
        <f t="shared" si="156"/>
        <v/>
      </c>
      <c r="AR114" s="239" t="str">
        <f t="shared" si="157"/>
        <v/>
      </c>
      <c r="AS114" s="239" t="str">
        <f t="shared" si="158"/>
        <v/>
      </c>
      <c r="AT114" s="239" t="str">
        <f t="shared" si="159"/>
        <v/>
      </c>
      <c r="AU114" s="239" t="str">
        <f t="shared" si="132"/>
        <v/>
      </c>
      <c r="AV114" s="239" t="str">
        <f t="shared" si="133"/>
        <v/>
      </c>
      <c r="AW114" s="239" t="str">
        <f t="shared" si="134"/>
        <v/>
      </c>
      <c r="AX114" s="239" t="str">
        <f t="shared" si="135"/>
        <v/>
      </c>
      <c r="AY114" s="239" t="str">
        <f t="shared" si="136"/>
        <v/>
      </c>
      <c r="AZ114" s="239" t="str">
        <f t="shared" si="137"/>
        <v/>
      </c>
      <c r="BA114" s="239" t="str">
        <f t="shared" si="138"/>
        <v/>
      </c>
      <c r="BB114" s="239" t="str">
        <f t="shared" si="139"/>
        <v/>
      </c>
      <c r="BC114" s="239" t="str">
        <f t="shared" si="140"/>
        <v/>
      </c>
      <c r="BD114" s="239" t="str">
        <f t="shared" si="141"/>
        <v/>
      </c>
      <c r="BE114" s="239" t="str">
        <f t="shared" si="142"/>
        <v/>
      </c>
      <c r="BF114" s="239" t="str">
        <f t="shared" si="143"/>
        <v/>
      </c>
      <c r="BG114" s="239" t="str">
        <f t="shared" si="144"/>
        <v/>
      </c>
      <c r="BH114" s="239" t="str">
        <f t="shared" si="145"/>
        <v/>
      </c>
      <c r="BI114" s="239" t="str">
        <f t="shared" si="146"/>
        <v/>
      </c>
      <c r="BJ114" s="239" t="str">
        <f t="shared" si="147"/>
        <v/>
      </c>
      <c r="BK114" s="239" t="str">
        <f t="shared" si="148"/>
        <v/>
      </c>
      <c r="BL114" s="239" t="str">
        <f t="shared" si="149"/>
        <v/>
      </c>
      <c r="BN114" s="239" t="str">
        <f t="shared" si="160"/>
        <v/>
      </c>
      <c r="BO114" s="239" t="str">
        <f t="shared" si="161"/>
        <v/>
      </c>
      <c r="BP114" s="239" t="str">
        <f t="shared" si="162"/>
        <v/>
      </c>
      <c r="BQ114" s="239" t="str">
        <f t="shared" si="163"/>
        <v/>
      </c>
      <c r="BR114" s="239" t="str">
        <f t="shared" si="164"/>
        <v/>
      </c>
      <c r="BS114" s="239" t="str">
        <f t="shared" si="165"/>
        <v/>
      </c>
      <c r="BT114" s="239" t="str">
        <f t="shared" si="166"/>
        <v/>
      </c>
      <c r="BU114" s="239" t="str">
        <f t="shared" si="167"/>
        <v/>
      </c>
      <c r="BV114" s="239" t="str">
        <f t="shared" si="168"/>
        <v/>
      </c>
      <c r="BW114" s="239" t="str">
        <f t="shared" si="169"/>
        <v/>
      </c>
      <c r="BX114" s="239" t="str">
        <f t="shared" si="170"/>
        <v/>
      </c>
      <c r="BY114" s="239" t="str">
        <f t="shared" si="171"/>
        <v/>
      </c>
      <c r="BZ114" s="239" t="str">
        <f t="shared" si="172"/>
        <v/>
      </c>
      <c r="CA114" s="239" t="str">
        <f t="shared" si="173"/>
        <v/>
      </c>
      <c r="CB114" s="239" t="str">
        <f t="shared" si="174"/>
        <v/>
      </c>
      <c r="CC114" s="239" t="str">
        <f t="shared" si="175"/>
        <v/>
      </c>
      <c r="CD114" s="239" t="str">
        <f t="shared" si="176"/>
        <v/>
      </c>
      <c r="CE114" s="239" t="str">
        <f t="shared" si="177"/>
        <v/>
      </c>
      <c r="CF114" s="239" t="str">
        <f t="shared" si="178"/>
        <v/>
      </c>
      <c r="CG114" s="239" t="str">
        <f t="shared" si="179"/>
        <v/>
      </c>
      <c r="CH114" s="239" t="str">
        <f t="shared" si="180"/>
        <v/>
      </c>
      <c r="CI114" s="239" t="str">
        <f t="shared" si="181"/>
        <v/>
      </c>
      <c r="CJ114" s="239" t="str">
        <f t="shared" si="182"/>
        <v/>
      </c>
      <c r="CK114" s="239" t="str">
        <f t="shared" si="183"/>
        <v/>
      </c>
      <c r="CL114" s="239" t="str">
        <f t="shared" si="184"/>
        <v/>
      </c>
      <c r="CM114" s="239" t="str">
        <f t="shared" si="185"/>
        <v/>
      </c>
      <c r="CN114" s="239" t="str">
        <f t="shared" si="186"/>
        <v/>
      </c>
      <c r="CP114" s="239" t="str">
        <f t="shared" si="187"/>
        <v/>
      </c>
      <c r="CQ114" s="239" t="str">
        <f t="shared" si="188"/>
        <v/>
      </c>
      <c r="CR114" s="239" t="str">
        <f t="shared" si="189"/>
        <v/>
      </c>
      <c r="CS114" s="239" t="str">
        <f t="shared" si="190"/>
        <v/>
      </c>
      <c r="CT114" s="239" t="str">
        <f t="shared" si="191"/>
        <v/>
      </c>
      <c r="CU114" s="239" t="str">
        <f t="shared" si="192"/>
        <v/>
      </c>
      <c r="CV114" s="239" t="str">
        <f t="shared" si="193"/>
        <v/>
      </c>
      <c r="CW114" s="239" t="str">
        <f t="shared" si="194"/>
        <v/>
      </c>
      <c r="CX114" s="239" t="str">
        <f t="shared" si="195"/>
        <v/>
      </c>
      <c r="CY114" s="239" t="str">
        <f t="shared" si="196"/>
        <v/>
      </c>
      <c r="CZ114" s="239" t="str">
        <f t="shared" si="197"/>
        <v/>
      </c>
      <c r="DA114" s="239" t="str">
        <f t="shared" si="198"/>
        <v/>
      </c>
      <c r="DB114" s="239" t="str">
        <f t="shared" si="199"/>
        <v/>
      </c>
      <c r="DC114" s="239" t="str">
        <f t="shared" si="200"/>
        <v/>
      </c>
      <c r="DD114" s="239" t="str">
        <f t="shared" si="201"/>
        <v/>
      </c>
      <c r="DE114" s="239" t="str">
        <f t="shared" si="202"/>
        <v/>
      </c>
      <c r="DF114" s="239" t="str">
        <f t="shared" si="203"/>
        <v/>
      </c>
      <c r="DG114" s="239" t="str">
        <f t="shared" si="204"/>
        <v/>
      </c>
      <c r="DH114" s="239" t="str">
        <f t="shared" si="205"/>
        <v/>
      </c>
      <c r="DI114" s="239" t="str">
        <f t="shared" si="206"/>
        <v/>
      </c>
      <c r="DJ114" s="239" t="str">
        <f t="shared" si="207"/>
        <v/>
      </c>
      <c r="DK114" s="239" t="str">
        <f t="shared" si="208"/>
        <v/>
      </c>
      <c r="DL114" s="239" t="str">
        <f t="shared" si="209"/>
        <v/>
      </c>
      <c r="DM114" s="239" t="str">
        <f t="shared" si="210"/>
        <v/>
      </c>
      <c r="DN114" s="239" t="str">
        <f t="shared" si="211"/>
        <v/>
      </c>
      <c r="DO114" s="239" t="str">
        <f t="shared" si="212"/>
        <v/>
      </c>
      <c r="DP114" s="239" t="str">
        <f t="shared" si="213"/>
        <v/>
      </c>
    </row>
    <row r="115" spans="1:120" ht="35.25" hidden="1" customHeight="1" x14ac:dyDescent="0.25">
      <c r="A115" s="53" t="s">
        <v>4516</v>
      </c>
      <c r="B115" s="53">
        <v>30</v>
      </c>
      <c r="C115" s="53" t="s">
        <v>44</v>
      </c>
      <c r="D115" s="53" t="s">
        <v>470</v>
      </c>
      <c r="E115" s="53">
        <v>3</v>
      </c>
      <c r="F115" s="53" t="s">
        <v>558</v>
      </c>
      <c r="G115" s="53" t="str">
        <f t="shared" si="150"/>
        <v>30-5</v>
      </c>
      <c r="H115" s="53" t="s">
        <v>94</v>
      </c>
      <c r="I115" s="53" t="s">
        <v>76</v>
      </c>
      <c r="J115" s="53" t="s">
        <v>80</v>
      </c>
      <c r="K115" s="53" t="s">
        <v>80</v>
      </c>
      <c r="L115" s="53" t="s">
        <v>80</v>
      </c>
      <c r="M115" s="53" t="s">
        <v>80</v>
      </c>
      <c r="N115" s="53" t="s">
        <v>80</v>
      </c>
      <c r="O115" s="53" t="s">
        <v>80</v>
      </c>
      <c r="P115" s="53" t="s">
        <v>559</v>
      </c>
      <c r="Q115" s="52">
        <v>0.2</v>
      </c>
      <c r="R115" s="52">
        <f>+Q115*Q114</f>
        <v>1.2E-2</v>
      </c>
      <c r="S115" s="53">
        <v>1</v>
      </c>
      <c r="T115" s="53" t="s">
        <v>84</v>
      </c>
      <c r="U115" s="53" t="s">
        <v>560</v>
      </c>
      <c r="V115" s="23">
        <v>44958</v>
      </c>
      <c r="W115" s="23">
        <v>44985</v>
      </c>
      <c r="X115" s="53" t="s">
        <v>214</v>
      </c>
      <c r="Y115" s="49" t="s">
        <v>97</v>
      </c>
      <c r="Z115" s="59" t="s">
        <v>100</v>
      </c>
      <c r="AA115" s="60">
        <v>1</v>
      </c>
      <c r="AB115" s="62" t="s">
        <v>557</v>
      </c>
      <c r="AC115" s="62">
        <v>44967</v>
      </c>
      <c r="AD115" s="60">
        <v>1</v>
      </c>
      <c r="AE115" s="62" t="s">
        <v>561</v>
      </c>
      <c r="AF115" s="62">
        <v>44967</v>
      </c>
      <c r="AG115" s="60" t="s">
        <v>79</v>
      </c>
      <c r="AH115" s="60">
        <v>1</v>
      </c>
      <c r="AI115" s="52">
        <f t="shared" si="131"/>
        <v>1.2E-2</v>
      </c>
      <c r="AJ115" s="52">
        <f t="shared" ref="AJ115:AJ116" si="222">+AI115/R115</f>
        <v>1</v>
      </c>
      <c r="AK115" s="52"/>
      <c r="AL115" s="239" t="str">
        <f t="shared" si="151"/>
        <v/>
      </c>
      <c r="AM115" s="239" t="str">
        <f t="shared" si="152"/>
        <v/>
      </c>
      <c r="AN115" s="239" t="str">
        <f t="shared" si="153"/>
        <v/>
      </c>
      <c r="AO115" s="239" t="str">
        <f t="shared" si="154"/>
        <v/>
      </c>
      <c r="AP115" s="239" t="str">
        <f t="shared" si="155"/>
        <v/>
      </c>
      <c r="AQ115" s="239" t="str">
        <f t="shared" si="156"/>
        <v/>
      </c>
      <c r="AR115" s="239" t="str">
        <f t="shared" si="157"/>
        <v/>
      </c>
      <c r="AS115" s="239" t="str">
        <f t="shared" si="158"/>
        <v/>
      </c>
      <c r="AT115" s="239" t="str">
        <f t="shared" si="159"/>
        <v/>
      </c>
      <c r="AU115" s="239" t="str">
        <f t="shared" si="132"/>
        <v/>
      </c>
      <c r="AV115" s="239" t="str">
        <f t="shared" si="133"/>
        <v/>
      </c>
      <c r="AW115" s="239" t="str">
        <f t="shared" si="134"/>
        <v/>
      </c>
      <c r="AX115" s="239" t="str">
        <f t="shared" si="135"/>
        <v/>
      </c>
      <c r="AY115" s="239" t="str">
        <f t="shared" si="136"/>
        <v/>
      </c>
      <c r="AZ115" s="239" t="str">
        <f t="shared" si="137"/>
        <v/>
      </c>
      <c r="BA115" s="239" t="str">
        <f t="shared" si="138"/>
        <v/>
      </c>
      <c r="BB115" s="239" t="str">
        <f t="shared" si="139"/>
        <v/>
      </c>
      <c r="BC115" s="239" t="str">
        <f t="shared" si="140"/>
        <v/>
      </c>
      <c r="BD115" s="239" t="str">
        <f t="shared" si="141"/>
        <v/>
      </c>
      <c r="BE115" s="239" t="str">
        <f t="shared" si="142"/>
        <v/>
      </c>
      <c r="BF115" s="239" t="str">
        <f t="shared" si="143"/>
        <v/>
      </c>
      <c r="BG115" s="239" t="str">
        <f t="shared" si="144"/>
        <v/>
      </c>
      <c r="BH115" s="239" t="str">
        <f t="shared" si="145"/>
        <v/>
      </c>
      <c r="BI115" s="239" t="str">
        <f t="shared" si="146"/>
        <v/>
      </c>
      <c r="BJ115" s="239" t="str">
        <f t="shared" si="147"/>
        <v/>
      </c>
      <c r="BK115" s="239" t="str">
        <f t="shared" si="148"/>
        <v/>
      </c>
      <c r="BL115" s="239" t="str">
        <f t="shared" si="149"/>
        <v/>
      </c>
      <c r="BN115" s="239" t="str">
        <f t="shared" si="160"/>
        <v/>
      </c>
      <c r="BO115" s="239" t="str">
        <f t="shared" si="161"/>
        <v/>
      </c>
      <c r="BP115" s="239" t="str">
        <f t="shared" si="162"/>
        <v/>
      </c>
      <c r="BQ115" s="239" t="str">
        <f t="shared" si="163"/>
        <v/>
      </c>
      <c r="BR115" s="239" t="str">
        <f t="shared" si="164"/>
        <v/>
      </c>
      <c r="BS115" s="239" t="str">
        <f t="shared" si="165"/>
        <v/>
      </c>
      <c r="BT115" s="239" t="str">
        <f t="shared" si="166"/>
        <v/>
      </c>
      <c r="BU115" s="239" t="str">
        <f t="shared" si="167"/>
        <v/>
      </c>
      <c r="BV115" s="239" t="str">
        <f t="shared" si="168"/>
        <v/>
      </c>
      <c r="BW115" s="239" t="str">
        <f t="shared" si="169"/>
        <v/>
      </c>
      <c r="BX115" s="239" t="str">
        <f t="shared" si="170"/>
        <v/>
      </c>
      <c r="BY115" s="239" t="str">
        <f t="shared" si="171"/>
        <v/>
      </c>
      <c r="BZ115" s="239" t="str">
        <f t="shared" si="172"/>
        <v/>
      </c>
      <c r="CA115" s="239" t="str">
        <f t="shared" si="173"/>
        <v/>
      </c>
      <c r="CB115" s="239" t="str">
        <f t="shared" si="174"/>
        <v/>
      </c>
      <c r="CC115" s="239" t="str">
        <f t="shared" si="175"/>
        <v/>
      </c>
      <c r="CD115" s="239" t="str">
        <f t="shared" si="176"/>
        <v/>
      </c>
      <c r="CE115" s="239" t="str">
        <f t="shared" si="177"/>
        <v/>
      </c>
      <c r="CF115" s="239" t="str">
        <f t="shared" si="178"/>
        <v/>
      </c>
      <c r="CG115" s="239" t="str">
        <f t="shared" si="179"/>
        <v/>
      </c>
      <c r="CH115" s="239" t="str">
        <f t="shared" si="180"/>
        <v/>
      </c>
      <c r="CI115" s="239" t="str">
        <f t="shared" si="181"/>
        <v/>
      </c>
      <c r="CJ115" s="239" t="str">
        <f t="shared" si="182"/>
        <v/>
      </c>
      <c r="CK115" s="239" t="str">
        <f t="shared" si="183"/>
        <v/>
      </c>
      <c r="CL115" s="239" t="str">
        <f t="shared" si="184"/>
        <v/>
      </c>
      <c r="CM115" s="239" t="str">
        <f t="shared" si="185"/>
        <v/>
      </c>
      <c r="CN115" s="239" t="str">
        <f t="shared" si="186"/>
        <v/>
      </c>
      <c r="CP115" s="239" t="str">
        <f t="shared" si="187"/>
        <v/>
      </c>
      <c r="CQ115" s="239" t="str">
        <f t="shared" si="188"/>
        <v/>
      </c>
      <c r="CR115" s="239" t="str">
        <f t="shared" si="189"/>
        <v/>
      </c>
      <c r="CS115" s="239" t="str">
        <f t="shared" si="190"/>
        <v/>
      </c>
      <c r="CT115" s="239" t="str">
        <f t="shared" si="191"/>
        <v/>
      </c>
      <c r="CU115" s="239" t="str">
        <f t="shared" si="192"/>
        <v/>
      </c>
      <c r="CV115" s="239" t="str">
        <f t="shared" si="193"/>
        <v/>
      </c>
      <c r="CW115" s="239" t="str">
        <f t="shared" si="194"/>
        <v/>
      </c>
      <c r="CX115" s="239" t="str">
        <f t="shared" si="195"/>
        <v/>
      </c>
      <c r="CY115" s="239" t="str">
        <f t="shared" si="196"/>
        <v/>
      </c>
      <c r="CZ115" s="239" t="str">
        <f t="shared" si="197"/>
        <v/>
      </c>
      <c r="DA115" s="239" t="str">
        <f t="shared" si="198"/>
        <v/>
      </c>
      <c r="DB115" s="239" t="str">
        <f t="shared" si="199"/>
        <v/>
      </c>
      <c r="DC115" s="239" t="str">
        <f t="shared" si="200"/>
        <v/>
      </c>
      <c r="DD115" s="239" t="str">
        <f t="shared" si="201"/>
        <v/>
      </c>
      <c r="DE115" s="239" t="str">
        <f t="shared" si="202"/>
        <v/>
      </c>
      <c r="DF115" s="239" t="str">
        <f t="shared" si="203"/>
        <v/>
      </c>
      <c r="DG115" s="239" t="str">
        <f t="shared" si="204"/>
        <v/>
      </c>
      <c r="DH115" s="239" t="str">
        <f t="shared" si="205"/>
        <v/>
      </c>
      <c r="DI115" s="239" t="str">
        <f t="shared" si="206"/>
        <v/>
      </c>
      <c r="DJ115" s="239" t="str">
        <f t="shared" si="207"/>
        <v/>
      </c>
      <c r="DK115" s="239" t="str">
        <f t="shared" si="208"/>
        <v/>
      </c>
      <c r="DL115" s="239" t="str">
        <f t="shared" si="209"/>
        <v/>
      </c>
      <c r="DM115" s="239" t="str">
        <f t="shared" si="210"/>
        <v/>
      </c>
      <c r="DN115" s="239" t="str">
        <f t="shared" si="211"/>
        <v/>
      </c>
      <c r="DO115" s="239" t="str">
        <f t="shared" si="212"/>
        <v/>
      </c>
      <c r="DP115" s="239" t="str">
        <f t="shared" si="213"/>
        <v/>
      </c>
    </row>
    <row r="116" spans="1:120" ht="35.25" hidden="1" customHeight="1" x14ac:dyDescent="0.25">
      <c r="A116" s="53" t="s">
        <v>4516</v>
      </c>
      <c r="B116" s="53">
        <v>30</v>
      </c>
      <c r="C116" s="53" t="s">
        <v>44</v>
      </c>
      <c r="D116" s="53" t="s">
        <v>470</v>
      </c>
      <c r="E116" s="53">
        <v>3</v>
      </c>
      <c r="F116" s="53" t="s">
        <v>562</v>
      </c>
      <c r="G116" s="53" t="str">
        <f t="shared" si="150"/>
        <v>30-5</v>
      </c>
      <c r="H116" s="53" t="s">
        <v>94</v>
      </c>
      <c r="I116" s="53" t="s">
        <v>76</v>
      </c>
      <c r="J116" s="53" t="s">
        <v>80</v>
      </c>
      <c r="K116" s="53" t="s">
        <v>80</v>
      </c>
      <c r="L116" s="53" t="s">
        <v>80</v>
      </c>
      <c r="M116" s="53" t="s">
        <v>80</v>
      </c>
      <c r="N116" s="53" t="s">
        <v>80</v>
      </c>
      <c r="O116" s="53" t="s">
        <v>80</v>
      </c>
      <c r="P116" s="53" t="s">
        <v>563</v>
      </c>
      <c r="Q116" s="52">
        <v>0.8</v>
      </c>
      <c r="R116" s="52">
        <f>+Q116*Q114</f>
        <v>4.8000000000000001E-2</v>
      </c>
      <c r="S116" s="53">
        <v>100</v>
      </c>
      <c r="T116" s="53" t="s">
        <v>301</v>
      </c>
      <c r="U116" s="53" t="s">
        <v>556</v>
      </c>
      <c r="V116" s="23">
        <v>44986</v>
      </c>
      <c r="W116" s="23">
        <v>45276</v>
      </c>
      <c r="X116" s="53" t="s">
        <v>214</v>
      </c>
      <c r="Y116" s="49" t="s">
        <v>87</v>
      </c>
      <c r="Z116" s="59" t="s">
        <v>100</v>
      </c>
      <c r="AA116" s="201">
        <v>1</v>
      </c>
      <c r="AB116" s="200" t="s">
        <v>564</v>
      </c>
      <c r="AC116" s="211">
        <v>44967</v>
      </c>
      <c r="AD116" s="201">
        <v>1</v>
      </c>
      <c r="AE116" s="200" t="s">
        <v>386</v>
      </c>
      <c r="AF116" s="202">
        <v>44967</v>
      </c>
      <c r="AG116" s="200" t="s">
        <v>79</v>
      </c>
      <c r="AH116" s="201">
        <v>1</v>
      </c>
      <c r="AI116" s="52">
        <f t="shared" si="131"/>
        <v>4.8000000000000001E-2</v>
      </c>
      <c r="AJ116" s="52">
        <f t="shared" si="222"/>
        <v>1</v>
      </c>
      <c r="AK116" s="52"/>
      <c r="AL116" s="239" t="str">
        <f t="shared" si="151"/>
        <v/>
      </c>
      <c r="AM116" s="239" t="str">
        <f t="shared" si="152"/>
        <v/>
      </c>
      <c r="AN116" s="239" t="str">
        <f t="shared" si="153"/>
        <v/>
      </c>
      <c r="AO116" s="239" t="str">
        <f t="shared" si="154"/>
        <v/>
      </c>
      <c r="AP116" s="239" t="str">
        <f t="shared" si="155"/>
        <v/>
      </c>
      <c r="AQ116" s="239" t="str">
        <f t="shared" si="156"/>
        <v/>
      </c>
      <c r="AR116" s="239" t="str">
        <f t="shared" si="157"/>
        <v/>
      </c>
      <c r="AS116" s="239" t="str">
        <f t="shared" si="158"/>
        <v/>
      </c>
      <c r="AT116" s="239" t="str">
        <f t="shared" si="159"/>
        <v/>
      </c>
      <c r="AU116" s="239" t="str">
        <f t="shared" si="132"/>
        <v/>
      </c>
      <c r="AV116" s="239" t="str">
        <f t="shared" si="133"/>
        <v/>
      </c>
      <c r="AW116" s="239" t="str">
        <f t="shared" si="134"/>
        <v/>
      </c>
      <c r="AX116" s="239" t="str">
        <f t="shared" si="135"/>
        <v/>
      </c>
      <c r="AY116" s="239" t="str">
        <f t="shared" si="136"/>
        <v/>
      </c>
      <c r="AZ116" s="239" t="str">
        <f t="shared" si="137"/>
        <v/>
      </c>
      <c r="BA116" s="239" t="str">
        <f t="shared" si="138"/>
        <v/>
      </c>
      <c r="BB116" s="239" t="str">
        <f t="shared" si="139"/>
        <v/>
      </c>
      <c r="BC116" s="239" t="str">
        <f t="shared" si="140"/>
        <v/>
      </c>
      <c r="BD116" s="239" t="str">
        <f t="shared" si="141"/>
        <v/>
      </c>
      <c r="BE116" s="239" t="str">
        <f t="shared" si="142"/>
        <v/>
      </c>
      <c r="BF116" s="239" t="str">
        <f t="shared" si="143"/>
        <v/>
      </c>
      <c r="BG116" s="239" t="str">
        <f t="shared" si="144"/>
        <v/>
      </c>
      <c r="BH116" s="239" t="str">
        <f t="shared" si="145"/>
        <v/>
      </c>
      <c r="BI116" s="239" t="str">
        <f t="shared" si="146"/>
        <v/>
      </c>
      <c r="BJ116" s="239" t="str">
        <f t="shared" si="147"/>
        <v/>
      </c>
      <c r="BK116" s="239" t="str">
        <f t="shared" si="148"/>
        <v/>
      </c>
      <c r="BL116" s="239" t="str">
        <f t="shared" si="149"/>
        <v/>
      </c>
      <c r="BN116" s="239" t="str">
        <f t="shared" si="160"/>
        <v/>
      </c>
      <c r="BO116" s="239" t="str">
        <f t="shared" si="161"/>
        <v/>
      </c>
      <c r="BP116" s="239" t="str">
        <f t="shared" si="162"/>
        <v/>
      </c>
      <c r="BQ116" s="239" t="str">
        <f t="shared" si="163"/>
        <v/>
      </c>
      <c r="BR116" s="239" t="str">
        <f t="shared" si="164"/>
        <v/>
      </c>
      <c r="BS116" s="239" t="str">
        <f t="shared" si="165"/>
        <v/>
      </c>
      <c r="BT116" s="239" t="str">
        <f t="shared" si="166"/>
        <v/>
      </c>
      <c r="BU116" s="239" t="str">
        <f t="shared" si="167"/>
        <v/>
      </c>
      <c r="BV116" s="239" t="str">
        <f t="shared" si="168"/>
        <v/>
      </c>
      <c r="BW116" s="239" t="str">
        <f t="shared" si="169"/>
        <v/>
      </c>
      <c r="BX116" s="239" t="str">
        <f t="shared" si="170"/>
        <v/>
      </c>
      <c r="BY116" s="239" t="str">
        <f t="shared" si="171"/>
        <v/>
      </c>
      <c r="BZ116" s="239" t="str">
        <f t="shared" si="172"/>
        <v/>
      </c>
      <c r="CA116" s="239" t="str">
        <f t="shared" si="173"/>
        <v/>
      </c>
      <c r="CB116" s="239" t="str">
        <f t="shared" si="174"/>
        <v/>
      </c>
      <c r="CC116" s="239" t="str">
        <f t="shared" si="175"/>
        <v/>
      </c>
      <c r="CD116" s="239" t="str">
        <f t="shared" si="176"/>
        <v/>
      </c>
      <c r="CE116" s="239" t="str">
        <f t="shared" si="177"/>
        <v/>
      </c>
      <c r="CF116" s="239" t="str">
        <f t="shared" si="178"/>
        <v/>
      </c>
      <c r="CG116" s="239" t="str">
        <f t="shared" si="179"/>
        <v/>
      </c>
      <c r="CH116" s="239" t="str">
        <f t="shared" si="180"/>
        <v/>
      </c>
      <c r="CI116" s="239" t="str">
        <f t="shared" si="181"/>
        <v/>
      </c>
      <c r="CJ116" s="239" t="str">
        <f t="shared" si="182"/>
        <v/>
      </c>
      <c r="CK116" s="239" t="str">
        <f t="shared" si="183"/>
        <v/>
      </c>
      <c r="CL116" s="239" t="str">
        <f t="shared" si="184"/>
        <v/>
      </c>
      <c r="CM116" s="239" t="str">
        <f t="shared" si="185"/>
        <v/>
      </c>
      <c r="CN116" s="239" t="str">
        <f t="shared" si="186"/>
        <v/>
      </c>
      <c r="CP116" s="239" t="str">
        <f t="shared" si="187"/>
        <v/>
      </c>
      <c r="CQ116" s="239" t="str">
        <f t="shared" si="188"/>
        <v/>
      </c>
      <c r="CR116" s="239" t="str">
        <f t="shared" si="189"/>
        <v/>
      </c>
      <c r="CS116" s="239" t="str">
        <f t="shared" si="190"/>
        <v/>
      </c>
      <c r="CT116" s="239" t="str">
        <f t="shared" si="191"/>
        <v/>
      </c>
      <c r="CU116" s="239" t="str">
        <f t="shared" si="192"/>
        <v/>
      </c>
      <c r="CV116" s="239" t="str">
        <f t="shared" si="193"/>
        <v/>
      </c>
      <c r="CW116" s="239" t="str">
        <f t="shared" si="194"/>
        <v/>
      </c>
      <c r="CX116" s="239" t="str">
        <f t="shared" si="195"/>
        <v/>
      </c>
      <c r="CY116" s="239" t="str">
        <f t="shared" si="196"/>
        <v/>
      </c>
      <c r="CZ116" s="239" t="str">
        <f t="shared" si="197"/>
        <v/>
      </c>
      <c r="DA116" s="239" t="str">
        <f t="shared" si="198"/>
        <v/>
      </c>
      <c r="DB116" s="239" t="str">
        <f t="shared" si="199"/>
        <v/>
      </c>
      <c r="DC116" s="239" t="str">
        <f t="shared" si="200"/>
        <v/>
      </c>
      <c r="DD116" s="239" t="str">
        <f t="shared" si="201"/>
        <v/>
      </c>
      <c r="DE116" s="239" t="str">
        <f t="shared" si="202"/>
        <v/>
      </c>
      <c r="DF116" s="239" t="str">
        <f t="shared" si="203"/>
        <v/>
      </c>
      <c r="DG116" s="239" t="str">
        <f t="shared" si="204"/>
        <v/>
      </c>
      <c r="DH116" s="239" t="str">
        <f t="shared" si="205"/>
        <v/>
      </c>
      <c r="DI116" s="239" t="str">
        <f t="shared" si="206"/>
        <v/>
      </c>
      <c r="DJ116" s="239" t="str">
        <f t="shared" si="207"/>
        <v/>
      </c>
      <c r="DK116" s="239" t="str">
        <f t="shared" si="208"/>
        <v/>
      </c>
      <c r="DL116" s="239" t="str">
        <f t="shared" si="209"/>
        <v/>
      </c>
      <c r="DM116" s="239" t="str">
        <f t="shared" si="210"/>
        <v/>
      </c>
      <c r="DN116" s="239" t="str">
        <f t="shared" si="211"/>
        <v/>
      </c>
      <c r="DO116" s="239" t="str">
        <f t="shared" si="212"/>
        <v/>
      </c>
      <c r="DP116" s="239" t="str">
        <f t="shared" si="213"/>
        <v/>
      </c>
    </row>
    <row r="117" spans="1:120" ht="68.25" hidden="1" customHeight="1" x14ac:dyDescent="0.25">
      <c r="A117" s="49" t="s">
        <v>4516</v>
      </c>
      <c r="B117" s="49">
        <v>30</v>
      </c>
      <c r="C117" s="49" t="s">
        <v>44</v>
      </c>
      <c r="D117" s="49" t="s">
        <v>470</v>
      </c>
      <c r="E117" s="49">
        <v>3</v>
      </c>
      <c r="F117" s="49" t="s">
        <v>565</v>
      </c>
      <c r="G117" s="49" t="str">
        <f t="shared" si="150"/>
        <v>30-6</v>
      </c>
      <c r="H117" s="49" t="s">
        <v>75</v>
      </c>
      <c r="I117" s="49" t="s">
        <v>76</v>
      </c>
      <c r="J117" s="49" t="s">
        <v>566</v>
      </c>
      <c r="K117" s="49" t="s">
        <v>80</v>
      </c>
      <c r="L117" s="49" t="s">
        <v>125</v>
      </c>
      <c r="M117" s="49" t="s">
        <v>473</v>
      </c>
      <c r="N117" s="49" t="s">
        <v>567</v>
      </c>
      <c r="O117" s="49" t="s">
        <v>80</v>
      </c>
      <c r="P117" s="49" t="s">
        <v>568</v>
      </c>
      <c r="Q117" s="50">
        <v>0.08</v>
      </c>
      <c r="R117" s="50"/>
      <c r="S117" s="49">
        <v>100</v>
      </c>
      <c r="T117" s="49" t="s">
        <v>301</v>
      </c>
      <c r="U117" s="49" t="s">
        <v>569</v>
      </c>
      <c r="V117" s="51">
        <v>44950</v>
      </c>
      <c r="W117" s="51">
        <v>45261</v>
      </c>
      <c r="X117" s="49" t="s">
        <v>214</v>
      </c>
      <c r="Y117" s="49" t="s">
        <v>87</v>
      </c>
      <c r="Z117" s="59" t="s">
        <v>100</v>
      </c>
      <c r="AA117" s="60">
        <v>1</v>
      </c>
      <c r="AB117" s="60" t="s">
        <v>570</v>
      </c>
      <c r="AC117" s="69">
        <v>45169</v>
      </c>
      <c r="AD117" s="60">
        <v>1</v>
      </c>
      <c r="AE117" s="60" t="s">
        <v>571</v>
      </c>
      <c r="AF117" s="69">
        <v>45169</v>
      </c>
      <c r="AG117" s="57" t="s">
        <v>79</v>
      </c>
      <c r="AH117" s="52" t="s">
        <v>92</v>
      </c>
      <c r="AI117" s="52">
        <f t="shared" si="131"/>
        <v>0.08</v>
      </c>
      <c r="AJ117" s="52"/>
      <c r="AK117" s="52"/>
      <c r="AL117" s="239" t="str">
        <f t="shared" si="151"/>
        <v/>
      </c>
      <c r="AM117" s="239" t="str">
        <f t="shared" si="152"/>
        <v/>
      </c>
      <c r="AN117" s="239" t="str">
        <f t="shared" si="153"/>
        <v/>
      </c>
      <c r="AO117" s="239" t="str">
        <f t="shared" si="154"/>
        <v/>
      </c>
      <c r="AP117" s="239" t="str">
        <f t="shared" si="155"/>
        <v/>
      </c>
      <c r="AQ117" s="239" t="str">
        <f t="shared" si="156"/>
        <v/>
      </c>
      <c r="AR117" s="239" t="str">
        <f t="shared" si="157"/>
        <v/>
      </c>
      <c r="AS117" s="239" t="str">
        <f t="shared" si="158"/>
        <v/>
      </c>
      <c r="AT117" s="239" t="str">
        <f t="shared" si="159"/>
        <v/>
      </c>
      <c r="AU117" s="239" t="str">
        <f t="shared" si="132"/>
        <v/>
      </c>
      <c r="AV117" s="239" t="str">
        <f t="shared" si="133"/>
        <v/>
      </c>
      <c r="AW117" s="239" t="str">
        <f t="shared" si="134"/>
        <v/>
      </c>
      <c r="AX117" s="239" t="str">
        <f t="shared" si="135"/>
        <v/>
      </c>
      <c r="AY117" s="239" t="str">
        <f t="shared" si="136"/>
        <v/>
      </c>
      <c r="AZ117" s="239" t="str">
        <f t="shared" si="137"/>
        <v/>
      </c>
      <c r="BA117" s="239" t="str">
        <f t="shared" si="138"/>
        <v/>
      </c>
      <c r="BB117" s="239" t="str">
        <f t="shared" si="139"/>
        <v/>
      </c>
      <c r="BC117" s="239" t="str">
        <f t="shared" si="140"/>
        <v/>
      </c>
      <c r="BD117" s="239" t="str">
        <f t="shared" si="141"/>
        <v/>
      </c>
      <c r="BE117" s="239" t="str">
        <f t="shared" si="142"/>
        <v/>
      </c>
      <c r="BF117" s="239" t="str">
        <f t="shared" si="143"/>
        <v/>
      </c>
      <c r="BG117" s="239" t="str">
        <f t="shared" si="144"/>
        <v/>
      </c>
      <c r="BH117" s="239" t="str">
        <f t="shared" si="145"/>
        <v/>
      </c>
      <c r="BI117" s="239" t="str">
        <f t="shared" si="146"/>
        <v/>
      </c>
      <c r="BJ117" s="239" t="str">
        <f t="shared" si="147"/>
        <v/>
      </c>
      <c r="BK117" s="239" t="str">
        <f t="shared" si="148"/>
        <v/>
      </c>
      <c r="BL117" s="239" t="str">
        <f t="shared" si="149"/>
        <v/>
      </c>
      <c r="BN117" s="239" t="str">
        <f t="shared" si="160"/>
        <v/>
      </c>
      <c r="BO117" s="239" t="str">
        <f t="shared" si="161"/>
        <v/>
      </c>
      <c r="BP117" s="239" t="str">
        <f t="shared" si="162"/>
        <v/>
      </c>
      <c r="BQ117" s="239" t="str">
        <f t="shared" si="163"/>
        <v/>
      </c>
      <c r="BR117" s="239" t="str">
        <f t="shared" si="164"/>
        <v/>
      </c>
      <c r="BS117" s="239" t="str">
        <f t="shared" si="165"/>
        <v/>
      </c>
      <c r="BT117" s="239" t="str">
        <f t="shared" si="166"/>
        <v/>
      </c>
      <c r="BU117" s="239" t="str">
        <f t="shared" si="167"/>
        <v/>
      </c>
      <c r="BV117" s="239" t="str">
        <f t="shared" si="168"/>
        <v/>
      </c>
      <c r="BW117" s="239" t="str">
        <f t="shared" si="169"/>
        <v/>
      </c>
      <c r="BX117" s="239" t="str">
        <f t="shared" si="170"/>
        <v/>
      </c>
      <c r="BY117" s="239" t="str">
        <f t="shared" si="171"/>
        <v/>
      </c>
      <c r="BZ117" s="239" t="str">
        <f t="shared" si="172"/>
        <v/>
      </c>
      <c r="CA117" s="239" t="str">
        <f t="shared" si="173"/>
        <v/>
      </c>
      <c r="CB117" s="239" t="str">
        <f t="shared" si="174"/>
        <v/>
      </c>
      <c r="CC117" s="239" t="str">
        <f t="shared" si="175"/>
        <v/>
      </c>
      <c r="CD117" s="239" t="str">
        <f t="shared" si="176"/>
        <v/>
      </c>
      <c r="CE117" s="239" t="str">
        <f t="shared" si="177"/>
        <v/>
      </c>
      <c r="CF117" s="239" t="str">
        <f t="shared" si="178"/>
        <v/>
      </c>
      <c r="CG117" s="239" t="str">
        <f t="shared" si="179"/>
        <v/>
      </c>
      <c r="CH117" s="239" t="str">
        <f t="shared" si="180"/>
        <v/>
      </c>
      <c r="CI117" s="239" t="str">
        <f t="shared" si="181"/>
        <v/>
      </c>
      <c r="CJ117" s="239" t="str">
        <f t="shared" si="182"/>
        <v/>
      </c>
      <c r="CK117" s="239" t="str">
        <f t="shared" si="183"/>
        <v/>
      </c>
      <c r="CL117" s="239" t="str">
        <f t="shared" si="184"/>
        <v/>
      </c>
      <c r="CM117" s="239" t="str">
        <f t="shared" si="185"/>
        <v/>
      </c>
      <c r="CN117" s="239" t="str">
        <f t="shared" si="186"/>
        <v/>
      </c>
      <c r="CP117" s="239" t="str">
        <f t="shared" si="187"/>
        <v/>
      </c>
      <c r="CQ117" s="239" t="str">
        <f t="shared" si="188"/>
        <v/>
      </c>
      <c r="CR117" s="239" t="str">
        <f t="shared" si="189"/>
        <v/>
      </c>
      <c r="CS117" s="239" t="str">
        <f t="shared" si="190"/>
        <v/>
      </c>
      <c r="CT117" s="239" t="str">
        <f t="shared" si="191"/>
        <v/>
      </c>
      <c r="CU117" s="239" t="str">
        <f t="shared" si="192"/>
        <v/>
      </c>
      <c r="CV117" s="239" t="str">
        <f t="shared" si="193"/>
        <v/>
      </c>
      <c r="CW117" s="239" t="str">
        <f t="shared" si="194"/>
        <v/>
      </c>
      <c r="CX117" s="239" t="str">
        <f t="shared" si="195"/>
        <v/>
      </c>
      <c r="CY117" s="239" t="str">
        <f t="shared" si="196"/>
        <v/>
      </c>
      <c r="CZ117" s="239" t="str">
        <f t="shared" si="197"/>
        <v/>
      </c>
      <c r="DA117" s="239" t="str">
        <f t="shared" si="198"/>
        <v/>
      </c>
      <c r="DB117" s="239" t="str">
        <f t="shared" si="199"/>
        <v/>
      </c>
      <c r="DC117" s="239" t="str">
        <f t="shared" si="200"/>
        <v/>
      </c>
      <c r="DD117" s="239" t="str">
        <f t="shared" si="201"/>
        <v/>
      </c>
      <c r="DE117" s="239" t="str">
        <f t="shared" si="202"/>
        <v/>
      </c>
      <c r="DF117" s="239" t="str">
        <f t="shared" si="203"/>
        <v/>
      </c>
      <c r="DG117" s="239" t="str">
        <f t="shared" si="204"/>
        <v/>
      </c>
      <c r="DH117" s="239" t="str">
        <f t="shared" si="205"/>
        <v/>
      </c>
      <c r="DI117" s="239" t="str">
        <f t="shared" si="206"/>
        <v/>
      </c>
      <c r="DJ117" s="239" t="str">
        <f t="shared" si="207"/>
        <v/>
      </c>
      <c r="DK117" s="239" t="str">
        <f t="shared" si="208"/>
        <v/>
      </c>
      <c r="DL117" s="239" t="str">
        <f t="shared" si="209"/>
        <v/>
      </c>
      <c r="DM117" s="239" t="str">
        <f t="shared" si="210"/>
        <v/>
      </c>
      <c r="DN117" s="239" t="str">
        <f t="shared" si="211"/>
        <v/>
      </c>
      <c r="DO117" s="239" t="str">
        <f t="shared" si="212"/>
        <v/>
      </c>
      <c r="DP117" s="239" t="str">
        <f t="shared" si="213"/>
        <v/>
      </c>
    </row>
    <row r="118" spans="1:120" ht="35.25" hidden="1" customHeight="1" x14ac:dyDescent="0.25">
      <c r="A118" s="53" t="s">
        <v>4516</v>
      </c>
      <c r="B118" s="53">
        <v>30</v>
      </c>
      <c r="C118" s="53" t="s">
        <v>44</v>
      </c>
      <c r="D118" s="53" t="s">
        <v>470</v>
      </c>
      <c r="E118" s="53">
        <v>3</v>
      </c>
      <c r="F118" s="53" t="s">
        <v>572</v>
      </c>
      <c r="G118" s="53" t="str">
        <f t="shared" si="150"/>
        <v>30-6</v>
      </c>
      <c r="H118" s="53" t="s">
        <v>94</v>
      </c>
      <c r="I118" s="53" t="s">
        <v>76</v>
      </c>
      <c r="J118" s="53" t="s">
        <v>80</v>
      </c>
      <c r="K118" s="53" t="s">
        <v>80</v>
      </c>
      <c r="L118" s="53" t="s">
        <v>80</v>
      </c>
      <c r="M118" s="53" t="s">
        <v>80</v>
      </c>
      <c r="N118" s="53" t="s">
        <v>80</v>
      </c>
      <c r="O118" s="53" t="s">
        <v>80</v>
      </c>
      <c r="P118" s="53" t="s">
        <v>573</v>
      </c>
      <c r="Q118" s="52">
        <v>0.2</v>
      </c>
      <c r="R118" s="52">
        <f>+Q118*Q117</f>
        <v>1.6E-2</v>
      </c>
      <c r="S118" s="53">
        <v>1</v>
      </c>
      <c r="T118" s="53" t="s">
        <v>84</v>
      </c>
      <c r="U118" s="53" t="s">
        <v>574</v>
      </c>
      <c r="V118" s="23">
        <v>44950</v>
      </c>
      <c r="W118" s="23">
        <v>44985</v>
      </c>
      <c r="X118" s="53" t="s">
        <v>214</v>
      </c>
      <c r="Y118" s="49" t="s">
        <v>97</v>
      </c>
      <c r="Z118" s="59" t="s">
        <v>100</v>
      </c>
      <c r="AA118" s="60">
        <v>1</v>
      </c>
      <c r="AB118" s="62" t="s">
        <v>575</v>
      </c>
      <c r="AC118" s="62">
        <v>44985</v>
      </c>
      <c r="AD118" s="60">
        <v>1</v>
      </c>
      <c r="AE118" s="62" t="s">
        <v>576</v>
      </c>
      <c r="AF118" s="62">
        <v>44985</v>
      </c>
      <c r="AG118" s="60" t="s">
        <v>79</v>
      </c>
      <c r="AH118" s="60">
        <v>1</v>
      </c>
      <c r="AI118" s="52">
        <f t="shared" si="131"/>
        <v>1.6E-2</v>
      </c>
      <c r="AJ118" s="52">
        <f t="shared" ref="AJ118:AJ119" si="223">+AI118/R118</f>
        <v>1</v>
      </c>
      <c r="AK118" s="52"/>
      <c r="AL118" s="239" t="str">
        <f t="shared" si="151"/>
        <v/>
      </c>
      <c r="AM118" s="239" t="str">
        <f t="shared" si="152"/>
        <v/>
      </c>
      <c r="AN118" s="239" t="str">
        <f t="shared" si="153"/>
        <v/>
      </c>
      <c r="AO118" s="239" t="str">
        <f t="shared" si="154"/>
        <v/>
      </c>
      <c r="AP118" s="239" t="str">
        <f t="shared" si="155"/>
        <v/>
      </c>
      <c r="AQ118" s="239" t="str">
        <f t="shared" si="156"/>
        <v/>
      </c>
      <c r="AR118" s="239" t="str">
        <f t="shared" si="157"/>
        <v/>
      </c>
      <c r="AS118" s="239" t="str">
        <f t="shared" si="158"/>
        <v/>
      </c>
      <c r="AT118" s="239" t="str">
        <f t="shared" si="159"/>
        <v/>
      </c>
      <c r="AU118" s="239" t="str">
        <f t="shared" si="132"/>
        <v/>
      </c>
      <c r="AV118" s="239" t="str">
        <f t="shared" si="133"/>
        <v/>
      </c>
      <c r="AW118" s="239" t="str">
        <f t="shared" si="134"/>
        <v/>
      </c>
      <c r="AX118" s="239" t="str">
        <f t="shared" si="135"/>
        <v/>
      </c>
      <c r="AY118" s="239" t="str">
        <f t="shared" si="136"/>
        <v/>
      </c>
      <c r="AZ118" s="239" t="str">
        <f t="shared" si="137"/>
        <v/>
      </c>
      <c r="BA118" s="239" t="str">
        <f t="shared" si="138"/>
        <v/>
      </c>
      <c r="BB118" s="239" t="str">
        <f t="shared" si="139"/>
        <v/>
      </c>
      <c r="BC118" s="239" t="str">
        <f t="shared" si="140"/>
        <v/>
      </c>
      <c r="BD118" s="239" t="str">
        <f t="shared" si="141"/>
        <v/>
      </c>
      <c r="BE118" s="239" t="str">
        <f t="shared" si="142"/>
        <v/>
      </c>
      <c r="BF118" s="239" t="str">
        <f t="shared" si="143"/>
        <v/>
      </c>
      <c r="BG118" s="239" t="str">
        <f t="shared" si="144"/>
        <v/>
      </c>
      <c r="BH118" s="239" t="str">
        <f t="shared" si="145"/>
        <v/>
      </c>
      <c r="BI118" s="239" t="str">
        <f t="shared" si="146"/>
        <v/>
      </c>
      <c r="BJ118" s="239" t="str">
        <f t="shared" si="147"/>
        <v/>
      </c>
      <c r="BK118" s="239" t="str">
        <f t="shared" si="148"/>
        <v/>
      </c>
      <c r="BL118" s="239" t="str">
        <f t="shared" si="149"/>
        <v/>
      </c>
      <c r="BN118" s="239" t="str">
        <f t="shared" si="160"/>
        <v/>
      </c>
      <c r="BO118" s="239" t="str">
        <f t="shared" si="161"/>
        <v/>
      </c>
      <c r="BP118" s="239" t="str">
        <f t="shared" si="162"/>
        <v/>
      </c>
      <c r="BQ118" s="239" t="str">
        <f t="shared" si="163"/>
        <v/>
      </c>
      <c r="BR118" s="239" t="str">
        <f t="shared" si="164"/>
        <v/>
      </c>
      <c r="BS118" s="239" t="str">
        <f t="shared" si="165"/>
        <v/>
      </c>
      <c r="BT118" s="239" t="str">
        <f t="shared" si="166"/>
        <v/>
      </c>
      <c r="BU118" s="239" t="str">
        <f t="shared" si="167"/>
        <v/>
      </c>
      <c r="BV118" s="239" t="str">
        <f t="shared" si="168"/>
        <v/>
      </c>
      <c r="BW118" s="239" t="str">
        <f t="shared" si="169"/>
        <v/>
      </c>
      <c r="BX118" s="239" t="str">
        <f t="shared" si="170"/>
        <v/>
      </c>
      <c r="BY118" s="239" t="str">
        <f t="shared" si="171"/>
        <v/>
      </c>
      <c r="BZ118" s="239" t="str">
        <f t="shared" si="172"/>
        <v/>
      </c>
      <c r="CA118" s="239" t="str">
        <f t="shared" si="173"/>
        <v/>
      </c>
      <c r="CB118" s="239" t="str">
        <f t="shared" si="174"/>
        <v/>
      </c>
      <c r="CC118" s="239" t="str">
        <f t="shared" si="175"/>
        <v/>
      </c>
      <c r="CD118" s="239" t="str">
        <f t="shared" si="176"/>
        <v/>
      </c>
      <c r="CE118" s="239" t="str">
        <f t="shared" si="177"/>
        <v/>
      </c>
      <c r="CF118" s="239" t="str">
        <f t="shared" si="178"/>
        <v/>
      </c>
      <c r="CG118" s="239" t="str">
        <f t="shared" si="179"/>
        <v/>
      </c>
      <c r="CH118" s="239" t="str">
        <f t="shared" si="180"/>
        <v/>
      </c>
      <c r="CI118" s="239" t="str">
        <f t="shared" si="181"/>
        <v/>
      </c>
      <c r="CJ118" s="239" t="str">
        <f t="shared" si="182"/>
        <v/>
      </c>
      <c r="CK118" s="239" t="str">
        <f t="shared" si="183"/>
        <v/>
      </c>
      <c r="CL118" s="239" t="str">
        <f t="shared" si="184"/>
        <v/>
      </c>
      <c r="CM118" s="239" t="str">
        <f t="shared" si="185"/>
        <v/>
      </c>
      <c r="CN118" s="239" t="str">
        <f t="shared" si="186"/>
        <v/>
      </c>
      <c r="CP118" s="239" t="str">
        <f t="shared" si="187"/>
        <v/>
      </c>
      <c r="CQ118" s="239" t="str">
        <f t="shared" si="188"/>
        <v/>
      </c>
      <c r="CR118" s="239" t="str">
        <f t="shared" si="189"/>
        <v/>
      </c>
      <c r="CS118" s="239" t="str">
        <f t="shared" si="190"/>
        <v/>
      </c>
      <c r="CT118" s="239" t="str">
        <f t="shared" si="191"/>
        <v/>
      </c>
      <c r="CU118" s="239" t="str">
        <f t="shared" si="192"/>
        <v/>
      </c>
      <c r="CV118" s="239" t="str">
        <f t="shared" si="193"/>
        <v/>
      </c>
      <c r="CW118" s="239" t="str">
        <f t="shared" si="194"/>
        <v/>
      </c>
      <c r="CX118" s="239" t="str">
        <f t="shared" si="195"/>
        <v/>
      </c>
      <c r="CY118" s="239" t="str">
        <f t="shared" si="196"/>
        <v/>
      </c>
      <c r="CZ118" s="239" t="str">
        <f t="shared" si="197"/>
        <v/>
      </c>
      <c r="DA118" s="239" t="str">
        <f t="shared" si="198"/>
        <v/>
      </c>
      <c r="DB118" s="239" t="str">
        <f t="shared" si="199"/>
        <v/>
      </c>
      <c r="DC118" s="239" t="str">
        <f t="shared" si="200"/>
        <v/>
      </c>
      <c r="DD118" s="239" t="str">
        <f t="shared" si="201"/>
        <v/>
      </c>
      <c r="DE118" s="239" t="str">
        <f t="shared" si="202"/>
        <v/>
      </c>
      <c r="DF118" s="239" t="str">
        <f t="shared" si="203"/>
        <v/>
      </c>
      <c r="DG118" s="239" t="str">
        <f t="shared" si="204"/>
        <v/>
      </c>
      <c r="DH118" s="239" t="str">
        <f t="shared" si="205"/>
        <v/>
      </c>
      <c r="DI118" s="239" t="str">
        <f t="shared" si="206"/>
        <v/>
      </c>
      <c r="DJ118" s="239" t="str">
        <f t="shared" si="207"/>
        <v/>
      </c>
      <c r="DK118" s="239" t="str">
        <f t="shared" si="208"/>
        <v/>
      </c>
      <c r="DL118" s="239" t="str">
        <f t="shared" si="209"/>
        <v/>
      </c>
      <c r="DM118" s="239" t="str">
        <f t="shared" si="210"/>
        <v/>
      </c>
      <c r="DN118" s="239" t="str">
        <f t="shared" si="211"/>
        <v/>
      </c>
      <c r="DO118" s="239" t="str">
        <f t="shared" si="212"/>
        <v/>
      </c>
      <c r="DP118" s="239" t="str">
        <f t="shared" si="213"/>
        <v/>
      </c>
    </row>
    <row r="119" spans="1:120" ht="57.75" hidden="1" customHeight="1" x14ac:dyDescent="0.25">
      <c r="A119" s="53" t="s">
        <v>4516</v>
      </c>
      <c r="B119" s="53">
        <v>30</v>
      </c>
      <c r="C119" s="53" t="s">
        <v>44</v>
      </c>
      <c r="D119" s="53" t="s">
        <v>470</v>
      </c>
      <c r="E119" s="53">
        <v>3</v>
      </c>
      <c r="F119" s="53" t="s">
        <v>577</v>
      </c>
      <c r="G119" s="53" t="str">
        <f t="shared" si="150"/>
        <v>30-6</v>
      </c>
      <c r="H119" s="53" t="s">
        <v>94</v>
      </c>
      <c r="I119" s="53" t="s">
        <v>76</v>
      </c>
      <c r="J119" s="53" t="s">
        <v>80</v>
      </c>
      <c r="K119" s="53" t="s">
        <v>80</v>
      </c>
      <c r="L119" s="53" t="s">
        <v>80</v>
      </c>
      <c r="M119" s="53" t="s">
        <v>80</v>
      </c>
      <c r="N119" s="53" t="s">
        <v>80</v>
      </c>
      <c r="O119" s="53" t="s">
        <v>80</v>
      </c>
      <c r="P119" s="53" t="s">
        <v>578</v>
      </c>
      <c r="Q119" s="52">
        <v>0.8</v>
      </c>
      <c r="R119" s="52">
        <f>+Q119*Q117</f>
        <v>6.4000000000000001E-2</v>
      </c>
      <c r="S119" s="53">
        <v>100</v>
      </c>
      <c r="T119" s="53" t="s">
        <v>301</v>
      </c>
      <c r="U119" s="53" t="s">
        <v>302</v>
      </c>
      <c r="V119" s="23">
        <v>44986</v>
      </c>
      <c r="W119" s="23">
        <v>45261</v>
      </c>
      <c r="X119" s="53" t="s">
        <v>214</v>
      </c>
      <c r="Y119" s="49" t="s">
        <v>87</v>
      </c>
      <c r="Z119" s="59" t="s">
        <v>100</v>
      </c>
      <c r="AA119" s="60">
        <v>1</v>
      </c>
      <c r="AB119" s="60" t="s">
        <v>579</v>
      </c>
      <c r="AC119" s="69">
        <v>45169</v>
      </c>
      <c r="AD119" s="60">
        <v>1</v>
      </c>
      <c r="AE119" s="60" t="s">
        <v>580</v>
      </c>
      <c r="AF119" s="69">
        <v>45169</v>
      </c>
      <c r="AG119" s="60" t="s">
        <v>79</v>
      </c>
      <c r="AH119" s="60">
        <v>1</v>
      </c>
      <c r="AI119" s="52">
        <f t="shared" si="131"/>
        <v>6.4000000000000001E-2</v>
      </c>
      <c r="AJ119" s="52">
        <f t="shared" si="223"/>
        <v>1</v>
      </c>
      <c r="AK119" s="52"/>
      <c r="AL119" s="239" t="str">
        <f t="shared" si="151"/>
        <v/>
      </c>
      <c r="AM119" s="239" t="str">
        <f t="shared" si="152"/>
        <v/>
      </c>
      <c r="AN119" s="239" t="str">
        <f t="shared" si="153"/>
        <v/>
      </c>
      <c r="AO119" s="239" t="str">
        <f t="shared" si="154"/>
        <v/>
      </c>
      <c r="AP119" s="239" t="str">
        <f t="shared" si="155"/>
        <v/>
      </c>
      <c r="AQ119" s="239" t="str">
        <f t="shared" si="156"/>
        <v/>
      </c>
      <c r="AR119" s="239" t="str">
        <f t="shared" si="157"/>
        <v/>
      </c>
      <c r="AS119" s="239" t="str">
        <f t="shared" si="158"/>
        <v/>
      </c>
      <c r="AT119" s="239" t="str">
        <f t="shared" si="159"/>
        <v/>
      </c>
      <c r="AU119" s="239" t="str">
        <f t="shared" si="132"/>
        <v/>
      </c>
      <c r="AV119" s="239" t="str">
        <f t="shared" si="133"/>
        <v/>
      </c>
      <c r="AW119" s="239" t="str">
        <f t="shared" si="134"/>
        <v/>
      </c>
      <c r="AX119" s="239" t="str">
        <f t="shared" si="135"/>
        <v/>
      </c>
      <c r="AY119" s="239" t="str">
        <f t="shared" si="136"/>
        <v/>
      </c>
      <c r="AZ119" s="239" t="str">
        <f t="shared" si="137"/>
        <v/>
      </c>
      <c r="BA119" s="239" t="str">
        <f t="shared" si="138"/>
        <v/>
      </c>
      <c r="BB119" s="239" t="str">
        <f t="shared" si="139"/>
        <v/>
      </c>
      <c r="BC119" s="239" t="str">
        <f t="shared" si="140"/>
        <v/>
      </c>
      <c r="BD119" s="239" t="str">
        <f t="shared" si="141"/>
        <v/>
      </c>
      <c r="BE119" s="239" t="str">
        <f t="shared" si="142"/>
        <v/>
      </c>
      <c r="BF119" s="239" t="str">
        <f t="shared" si="143"/>
        <v/>
      </c>
      <c r="BG119" s="239" t="str">
        <f t="shared" si="144"/>
        <v/>
      </c>
      <c r="BH119" s="239" t="str">
        <f t="shared" si="145"/>
        <v/>
      </c>
      <c r="BI119" s="239" t="str">
        <f t="shared" si="146"/>
        <v/>
      </c>
      <c r="BJ119" s="239" t="str">
        <f t="shared" si="147"/>
        <v/>
      </c>
      <c r="BK119" s="239" t="str">
        <f t="shared" si="148"/>
        <v/>
      </c>
      <c r="BL119" s="239" t="str">
        <f t="shared" si="149"/>
        <v/>
      </c>
      <c r="BN119" s="239" t="str">
        <f t="shared" si="160"/>
        <v/>
      </c>
      <c r="BO119" s="239" t="str">
        <f t="shared" si="161"/>
        <v/>
      </c>
      <c r="BP119" s="239" t="str">
        <f t="shared" si="162"/>
        <v/>
      </c>
      <c r="BQ119" s="239" t="str">
        <f t="shared" si="163"/>
        <v/>
      </c>
      <c r="BR119" s="239" t="str">
        <f t="shared" si="164"/>
        <v/>
      </c>
      <c r="BS119" s="239" t="str">
        <f t="shared" si="165"/>
        <v/>
      </c>
      <c r="BT119" s="239" t="str">
        <f t="shared" si="166"/>
        <v/>
      </c>
      <c r="BU119" s="239" t="str">
        <f t="shared" si="167"/>
        <v/>
      </c>
      <c r="BV119" s="239" t="str">
        <f t="shared" si="168"/>
        <v/>
      </c>
      <c r="BW119" s="239" t="str">
        <f t="shared" si="169"/>
        <v/>
      </c>
      <c r="BX119" s="239" t="str">
        <f t="shared" si="170"/>
        <v/>
      </c>
      <c r="BY119" s="239" t="str">
        <f t="shared" si="171"/>
        <v/>
      </c>
      <c r="BZ119" s="239" t="str">
        <f t="shared" si="172"/>
        <v/>
      </c>
      <c r="CA119" s="239" t="str">
        <f t="shared" si="173"/>
        <v/>
      </c>
      <c r="CB119" s="239" t="str">
        <f t="shared" si="174"/>
        <v/>
      </c>
      <c r="CC119" s="239" t="str">
        <f t="shared" si="175"/>
        <v/>
      </c>
      <c r="CD119" s="239" t="str">
        <f t="shared" si="176"/>
        <v/>
      </c>
      <c r="CE119" s="239" t="str">
        <f t="shared" si="177"/>
        <v/>
      </c>
      <c r="CF119" s="239" t="str">
        <f t="shared" si="178"/>
        <v/>
      </c>
      <c r="CG119" s="239" t="str">
        <f t="shared" si="179"/>
        <v/>
      </c>
      <c r="CH119" s="239" t="str">
        <f t="shared" si="180"/>
        <v/>
      </c>
      <c r="CI119" s="239" t="str">
        <f t="shared" si="181"/>
        <v/>
      </c>
      <c r="CJ119" s="239" t="str">
        <f t="shared" si="182"/>
        <v/>
      </c>
      <c r="CK119" s="239" t="str">
        <f t="shared" si="183"/>
        <v/>
      </c>
      <c r="CL119" s="239" t="str">
        <f t="shared" si="184"/>
        <v/>
      </c>
      <c r="CM119" s="239" t="str">
        <f t="shared" si="185"/>
        <v/>
      </c>
      <c r="CN119" s="239" t="str">
        <f t="shared" si="186"/>
        <v/>
      </c>
      <c r="CP119" s="239" t="str">
        <f t="shared" si="187"/>
        <v/>
      </c>
      <c r="CQ119" s="239" t="str">
        <f t="shared" si="188"/>
        <v/>
      </c>
      <c r="CR119" s="239" t="str">
        <f t="shared" si="189"/>
        <v/>
      </c>
      <c r="CS119" s="239" t="str">
        <f t="shared" si="190"/>
        <v/>
      </c>
      <c r="CT119" s="239" t="str">
        <f t="shared" si="191"/>
        <v/>
      </c>
      <c r="CU119" s="239" t="str">
        <f t="shared" si="192"/>
        <v/>
      </c>
      <c r="CV119" s="239" t="str">
        <f t="shared" si="193"/>
        <v/>
      </c>
      <c r="CW119" s="239" t="str">
        <f t="shared" si="194"/>
        <v/>
      </c>
      <c r="CX119" s="239" t="str">
        <f t="shared" si="195"/>
        <v/>
      </c>
      <c r="CY119" s="239" t="str">
        <f t="shared" si="196"/>
        <v/>
      </c>
      <c r="CZ119" s="239" t="str">
        <f t="shared" si="197"/>
        <v/>
      </c>
      <c r="DA119" s="239" t="str">
        <f t="shared" si="198"/>
        <v/>
      </c>
      <c r="DB119" s="239" t="str">
        <f t="shared" si="199"/>
        <v/>
      </c>
      <c r="DC119" s="239" t="str">
        <f t="shared" si="200"/>
        <v/>
      </c>
      <c r="DD119" s="239" t="str">
        <f t="shared" si="201"/>
        <v/>
      </c>
      <c r="DE119" s="239" t="str">
        <f t="shared" si="202"/>
        <v/>
      </c>
      <c r="DF119" s="239" t="str">
        <f t="shared" si="203"/>
        <v/>
      </c>
      <c r="DG119" s="239" t="str">
        <f t="shared" si="204"/>
        <v/>
      </c>
      <c r="DH119" s="239" t="str">
        <f t="shared" si="205"/>
        <v/>
      </c>
      <c r="DI119" s="239" t="str">
        <f t="shared" si="206"/>
        <v/>
      </c>
      <c r="DJ119" s="239" t="str">
        <f t="shared" si="207"/>
        <v/>
      </c>
      <c r="DK119" s="239" t="str">
        <f t="shared" si="208"/>
        <v/>
      </c>
      <c r="DL119" s="239" t="str">
        <f t="shared" si="209"/>
        <v/>
      </c>
      <c r="DM119" s="239" t="str">
        <f t="shared" si="210"/>
        <v/>
      </c>
      <c r="DN119" s="239" t="str">
        <f t="shared" si="211"/>
        <v/>
      </c>
      <c r="DO119" s="239" t="str">
        <f t="shared" si="212"/>
        <v/>
      </c>
      <c r="DP119" s="239" t="str">
        <f t="shared" si="213"/>
        <v/>
      </c>
    </row>
    <row r="120" spans="1:120" ht="35.25" hidden="1" customHeight="1" x14ac:dyDescent="0.25">
      <c r="A120" s="49" t="s">
        <v>4516</v>
      </c>
      <c r="B120" s="49">
        <v>30</v>
      </c>
      <c r="C120" s="49" t="s">
        <v>44</v>
      </c>
      <c r="D120" s="49" t="s">
        <v>470</v>
      </c>
      <c r="E120" s="85">
        <v>3</v>
      </c>
      <c r="F120" s="49" t="s">
        <v>581</v>
      </c>
      <c r="G120" s="49" t="str">
        <f t="shared" si="150"/>
        <v>30-7</v>
      </c>
      <c r="H120" s="49" t="s">
        <v>75</v>
      </c>
      <c r="I120" s="49" t="s">
        <v>196</v>
      </c>
      <c r="J120" s="49" t="s">
        <v>582</v>
      </c>
      <c r="K120" s="49" t="s">
        <v>144</v>
      </c>
      <c r="L120" s="49" t="s">
        <v>79</v>
      </c>
      <c r="M120" s="49" t="s">
        <v>583</v>
      </c>
      <c r="N120" s="49" t="s">
        <v>584</v>
      </c>
      <c r="O120" s="49" t="s">
        <v>585</v>
      </c>
      <c r="P120" s="49" t="s">
        <v>586</v>
      </c>
      <c r="Q120" s="50">
        <v>0.05</v>
      </c>
      <c r="R120" s="50"/>
      <c r="S120" s="49">
        <v>1</v>
      </c>
      <c r="T120" s="49" t="s">
        <v>84</v>
      </c>
      <c r="U120" s="49" t="s">
        <v>587</v>
      </c>
      <c r="V120" s="51">
        <v>45041</v>
      </c>
      <c r="W120" s="97">
        <v>45252</v>
      </c>
      <c r="X120" s="98" t="s">
        <v>588</v>
      </c>
      <c r="Y120" s="49" t="s">
        <v>87</v>
      </c>
      <c r="Z120" s="59" t="s">
        <v>100</v>
      </c>
      <c r="AA120" s="201">
        <v>1</v>
      </c>
      <c r="AB120" s="200" t="s">
        <v>589</v>
      </c>
      <c r="AC120" s="202">
        <v>45247</v>
      </c>
      <c r="AD120" s="201">
        <v>1</v>
      </c>
      <c r="AE120" s="200" t="s">
        <v>495</v>
      </c>
      <c r="AF120" s="202">
        <v>45247</v>
      </c>
      <c r="AG120" s="200" t="s">
        <v>79</v>
      </c>
      <c r="AH120" s="200" t="s">
        <v>92</v>
      </c>
      <c r="AI120" s="52">
        <f t="shared" si="131"/>
        <v>0.05</v>
      </c>
      <c r="AJ120" s="52"/>
      <c r="AK120" s="52"/>
      <c r="AL120" s="239" t="str">
        <f t="shared" si="151"/>
        <v/>
      </c>
      <c r="AM120" s="239" t="str">
        <f t="shared" si="152"/>
        <v/>
      </c>
      <c r="AN120" s="239" t="str">
        <f t="shared" si="153"/>
        <v/>
      </c>
      <c r="AO120" s="239" t="str">
        <f t="shared" si="154"/>
        <v/>
      </c>
      <c r="AP120" s="239" t="str">
        <f t="shared" si="155"/>
        <v/>
      </c>
      <c r="AQ120" s="239" t="str">
        <f t="shared" si="156"/>
        <v/>
      </c>
      <c r="AR120" s="239" t="str">
        <f t="shared" si="157"/>
        <v/>
      </c>
      <c r="AS120" s="239" t="str">
        <f t="shared" si="158"/>
        <v/>
      </c>
      <c r="AT120" s="239" t="str">
        <f t="shared" si="159"/>
        <v/>
      </c>
      <c r="AU120" s="239" t="str">
        <f t="shared" si="132"/>
        <v/>
      </c>
      <c r="AV120" s="239" t="str">
        <f t="shared" si="133"/>
        <v/>
      </c>
      <c r="AW120" s="239" t="str">
        <f t="shared" si="134"/>
        <v/>
      </c>
      <c r="AX120" s="239" t="str">
        <f t="shared" si="135"/>
        <v/>
      </c>
      <c r="AY120" s="239" t="str">
        <f t="shared" si="136"/>
        <v/>
      </c>
      <c r="AZ120" s="239" t="str">
        <f t="shared" si="137"/>
        <v/>
      </c>
      <c r="BA120" s="239" t="str">
        <f t="shared" si="138"/>
        <v/>
      </c>
      <c r="BB120" s="239" t="str">
        <f t="shared" si="139"/>
        <v/>
      </c>
      <c r="BC120" s="239" t="str">
        <f t="shared" si="140"/>
        <v/>
      </c>
      <c r="BD120" s="239" t="str">
        <f t="shared" si="141"/>
        <v/>
      </c>
      <c r="BE120" s="239" t="str">
        <f t="shared" si="142"/>
        <v/>
      </c>
      <c r="BF120" s="239" t="str">
        <f t="shared" si="143"/>
        <v/>
      </c>
      <c r="BG120" s="239" t="str">
        <f t="shared" si="144"/>
        <v/>
      </c>
      <c r="BH120" s="239" t="str">
        <f t="shared" si="145"/>
        <v/>
      </c>
      <c r="BI120" s="239" t="str">
        <f t="shared" si="146"/>
        <v/>
      </c>
      <c r="BJ120" s="239" t="str">
        <f t="shared" si="147"/>
        <v/>
      </c>
      <c r="BK120" s="239" t="str">
        <f t="shared" si="148"/>
        <v/>
      </c>
      <c r="BL120" s="239" t="str">
        <f t="shared" si="149"/>
        <v/>
      </c>
      <c r="BN120" s="239" t="str">
        <f t="shared" si="160"/>
        <v/>
      </c>
      <c r="BO120" s="239" t="str">
        <f t="shared" si="161"/>
        <v/>
      </c>
      <c r="BP120" s="239" t="str">
        <f t="shared" si="162"/>
        <v/>
      </c>
      <c r="BQ120" s="239" t="str">
        <f t="shared" si="163"/>
        <v/>
      </c>
      <c r="BR120" s="239" t="str">
        <f t="shared" si="164"/>
        <v/>
      </c>
      <c r="BS120" s="239" t="str">
        <f t="shared" si="165"/>
        <v/>
      </c>
      <c r="BT120" s="239" t="str">
        <f t="shared" si="166"/>
        <v/>
      </c>
      <c r="BU120" s="239" t="str">
        <f t="shared" si="167"/>
        <v/>
      </c>
      <c r="BV120" s="239" t="str">
        <f t="shared" si="168"/>
        <v/>
      </c>
      <c r="BW120" s="239" t="str">
        <f t="shared" si="169"/>
        <v/>
      </c>
      <c r="BX120" s="239" t="str">
        <f t="shared" si="170"/>
        <v/>
      </c>
      <c r="BY120" s="239" t="str">
        <f t="shared" si="171"/>
        <v/>
      </c>
      <c r="BZ120" s="239" t="str">
        <f t="shared" si="172"/>
        <v/>
      </c>
      <c r="CA120" s="239" t="str">
        <f t="shared" si="173"/>
        <v/>
      </c>
      <c r="CB120" s="239" t="str">
        <f t="shared" si="174"/>
        <v/>
      </c>
      <c r="CC120" s="239" t="str">
        <f t="shared" si="175"/>
        <v/>
      </c>
      <c r="CD120" s="239" t="str">
        <f t="shared" si="176"/>
        <v/>
      </c>
      <c r="CE120" s="239" t="str">
        <f t="shared" si="177"/>
        <v/>
      </c>
      <c r="CF120" s="239" t="str">
        <f t="shared" si="178"/>
        <v/>
      </c>
      <c r="CG120" s="239" t="str">
        <f t="shared" si="179"/>
        <v/>
      </c>
      <c r="CH120" s="239" t="str">
        <f t="shared" si="180"/>
        <v/>
      </c>
      <c r="CI120" s="239" t="str">
        <f t="shared" si="181"/>
        <v/>
      </c>
      <c r="CJ120" s="239" t="str">
        <f t="shared" si="182"/>
        <v/>
      </c>
      <c r="CK120" s="239" t="str">
        <f t="shared" si="183"/>
        <v/>
      </c>
      <c r="CL120" s="239" t="str">
        <f t="shared" si="184"/>
        <v/>
      </c>
      <c r="CM120" s="239" t="str">
        <f t="shared" si="185"/>
        <v/>
      </c>
      <c r="CN120" s="239" t="str">
        <f t="shared" si="186"/>
        <v/>
      </c>
      <c r="CP120" s="239" t="str">
        <f t="shared" si="187"/>
        <v/>
      </c>
      <c r="CQ120" s="239" t="str">
        <f t="shared" si="188"/>
        <v/>
      </c>
      <c r="CR120" s="239" t="str">
        <f t="shared" si="189"/>
        <v/>
      </c>
      <c r="CS120" s="239" t="str">
        <f t="shared" si="190"/>
        <v/>
      </c>
      <c r="CT120" s="239" t="str">
        <f t="shared" si="191"/>
        <v/>
      </c>
      <c r="CU120" s="239" t="str">
        <f t="shared" si="192"/>
        <v/>
      </c>
      <c r="CV120" s="239" t="str">
        <f t="shared" si="193"/>
        <v/>
      </c>
      <c r="CW120" s="239" t="str">
        <f t="shared" si="194"/>
        <v/>
      </c>
      <c r="CX120" s="239" t="str">
        <f t="shared" si="195"/>
        <v/>
      </c>
      <c r="CY120" s="239" t="str">
        <f t="shared" si="196"/>
        <v/>
      </c>
      <c r="CZ120" s="239" t="str">
        <f t="shared" si="197"/>
        <v/>
      </c>
      <c r="DA120" s="239" t="str">
        <f t="shared" si="198"/>
        <v/>
      </c>
      <c r="DB120" s="239" t="str">
        <f t="shared" si="199"/>
        <v/>
      </c>
      <c r="DC120" s="239" t="str">
        <f t="shared" si="200"/>
        <v/>
      </c>
      <c r="DD120" s="239" t="str">
        <f t="shared" si="201"/>
        <v/>
      </c>
      <c r="DE120" s="239" t="str">
        <f t="shared" si="202"/>
        <v/>
      </c>
      <c r="DF120" s="239" t="str">
        <f t="shared" si="203"/>
        <v/>
      </c>
      <c r="DG120" s="239" t="str">
        <f t="shared" si="204"/>
        <v/>
      </c>
      <c r="DH120" s="239" t="str">
        <f t="shared" si="205"/>
        <v/>
      </c>
      <c r="DI120" s="239" t="str">
        <f t="shared" si="206"/>
        <v/>
      </c>
      <c r="DJ120" s="239" t="str">
        <f t="shared" si="207"/>
        <v/>
      </c>
      <c r="DK120" s="239" t="str">
        <f t="shared" si="208"/>
        <v/>
      </c>
      <c r="DL120" s="239" t="str">
        <f t="shared" si="209"/>
        <v/>
      </c>
      <c r="DM120" s="239" t="str">
        <f t="shared" si="210"/>
        <v/>
      </c>
      <c r="DN120" s="239" t="str">
        <f t="shared" si="211"/>
        <v/>
      </c>
      <c r="DO120" s="239" t="str">
        <f t="shared" si="212"/>
        <v/>
      </c>
      <c r="DP120" s="239" t="str">
        <f t="shared" si="213"/>
        <v/>
      </c>
    </row>
    <row r="121" spans="1:120" ht="35.25" hidden="1" customHeight="1" x14ac:dyDescent="0.25">
      <c r="A121" s="53" t="s">
        <v>4516</v>
      </c>
      <c r="B121" s="53">
        <v>30</v>
      </c>
      <c r="C121" s="53" t="s">
        <v>44</v>
      </c>
      <c r="D121" s="53" t="s">
        <v>470</v>
      </c>
      <c r="E121" s="53">
        <v>3</v>
      </c>
      <c r="F121" s="53" t="s">
        <v>590</v>
      </c>
      <c r="G121" s="53" t="str">
        <f t="shared" si="150"/>
        <v>30-7</v>
      </c>
      <c r="H121" s="53" t="s">
        <v>94</v>
      </c>
      <c r="I121" s="53" t="s">
        <v>196</v>
      </c>
      <c r="J121" s="53" t="s">
        <v>80</v>
      </c>
      <c r="K121" s="53" t="s">
        <v>80</v>
      </c>
      <c r="L121" s="53" t="s">
        <v>80</v>
      </c>
      <c r="M121" s="53" t="s">
        <v>80</v>
      </c>
      <c r="N121" s="53" t="s">
        <v>80</v>
      </c>
      <c r="O121" s="53" t="s">
        <v>80</v>
      </c>
      <c r="P121" s="53" t="s">
        <v>591</v>
      </c>
      <c r="Q121" s="52">
        <v>0.1</v>
      </c>
      <c r="R121" s="52">
        <f>+Q121*Q120</f>
        <v>5.000000000000001E-3</v>
      </c>
      <c r="S121" s="53">
        <v>1</v>
      </c>
      <c r="T121" s="53" t="s">
        <v>84</v>
      </c>
      <c r="U121" s="53" t="s">
        <v>592</v>
      </c>
      <c r="V121" s="23">
        <v>45041</v>
      </c>
      <c r="W121" s="7">
        <v>45059</v>
      </c>
      <c r="X121" s="3" t="s">
        <v>214</v>
      </c>
      <c r="Y121" s="49" t="s">
        <v>167</v>
      </c>
      <c r="Z121" s="59" t="s">
        <v>100</v>
      </c>
      <c r="AA121" s="60">
        <v>1</v>
      </c>
      <c r="AB121" s="62" t="s">
        <v>593</v>
      </c>
      <c r="AC121" s="62">
        <v>45056</v>
      </c>
      <c r="AD121" s="60">
        <v>1</v>
      </c>
      <c r="AE121" s="62" t="s">
        <v>594</v>
      </c>
      <c r="AF121" s="62">
        <v>45056</v>
      </c>
      <c r="AG121" s="60" t="s">
        <v>79</v>
      </c>
      <c r="AH121" s="60">
        <v>1</v>
      </c>
      <c r="AI121" s="52">
        <f t="shared" si="131"/>
        <v>5.000000000000001E-3</v>
      </c>
      <c r="AJ121" s="52">
        <f t="shared" ref="AJ121:AJ122" si="224">+AI121/R121</f>
        <v>1</v>
      </c>
      <c r="AK121" s="52"/>
      <c r="AL121" s="239" t="str">
        <f t="shared" si="151"/>
        <v/>
      </c>
      <c r="AM121" s="239" t="str">
        <f t="shared" si="152"/>
        <v/>
      </c>
      <c r="AN121" s="239" t="str">
        <f t="shared" si="153"/>
        <v/>
      </c>
      <c r="AO121" s="239" t="str">
        <f t="shared" si="154"/>
        <v/>
      </c>
      <c r="AP121" s="239" t="str">
        <f t="shared" si="155"/>
        <v/>
      </c>
      <c r="AQ121" s="239" t="str">
        <f t="shared" si="156"/>
        <v/>
      </c>
      <c r="AR121" s="239" t="str">
        <f t="shared" si="157"/>
        <v/>
      </c>
      <c r="AS121" s="239" t="str">
        <f t="shared" si="158"/>
        <v/>
      </c>
      <c r="AT121" s="239" t="str">
        <f t="shared" si="159"/>
        <v/>
      </c>
      <c r="AU121" s="239" t="str">
        <f t="shared" si="132"/>
        <v/>
      </c>
      <c r="AV121" s="239" t="str">
        <f t="shared" si="133"/>
        <v/>
      </c>
      <c r="AW121" s="239" t="str">
        <f t="shared" si="134"/>
        <v/>
      </c>
      <c r="AX121" s="239" t="str">
        <f t="shared" si="135"/>
        <v/>
      </c>
      <c r="AY121" s="239" t="str">
        <f t="shared" si="136"/>
        <v/>
      </c>
      <c r="AZ121" s="239" t="str">
        <f t="shared" si="137"/>
        <v/>
      </c>
      <c r="BA121" s="239" t="str">
        <f t="shared" si="138"/>
        <v/>
      </c>
      <c r="BB121" s="239" t="str">
        <f t="shared" si="139"/>
        <v/>
      </c>
      <c r="BC121" s="239" t="str">
        <f t="shared" si="140"/>
        <v/>
      </c>
      <c r="BD121" s="239" t="str">
        <f t="shared" si="141"/>
        <v/>
      </c>
      <c r="BE121" s="239" t="str">
        <f t="shared" si="142"/>
        <v/>
      </c>
      <c r="BF121" s="239" t="str">
        <f t="shared" si="143"/>
        <v/>
      </c>
      <c r="BG121" s="239" t="str">
        <f t="shared" si="144"/>
        <v/>
      </c>
      <c r="BH121" s="239" t="str">
        <f t="shared" si="145"/>
        <v/>
      </c>
      <c r="BI121" s="239" t="str">
        <f t="shared" si="146"/>
        <v/>
      </c>
      <c r="BJ121" s="239" t="str">
        <f t="shared" si="147"/>
        <v/>
      </c>
      <c r="BK121" s="239" t="str">
        <f t="shared" si="148"/>
        <v/>
      </c>
      <c r="BL121" s="239" t="str">
        <f t="shared" si="149"/>
        <v/>
      </c>
      <c r="BN121" s="239" t="str">
        <f t="shared" si="160"/>
        <v/>
      </c>
      <c r="BO121" s="239" t="str">
        <f t="shared" si="161"/>
        <v/>
      </c>
      <c r="BP121" s="239" t="str">
        <f t="shared" si="162"/>
        <v/>
      </c>
      <c r="BQ121" s="239" t="str">
        <f t="shared" si="163"/>
        <v/>
      </c>
      <c r="BR121" s="239" t="str">
        <f t="shared" si="164"/>
        <v/>
      </c>
      <c r="BS121" s="239" t="str">
        <f t="shared" si="165"/>
        <v/>
      </c>
      <c r="BT121" s="239" t="str">
        <f t="shared" si="166"/>
        <v/>
      </c>
      <c r="BU121" s="239" t="str">
        <f t="shared" si="167"/>
        <v/>
      </c>
      <c r="BV121" s="239" t="str">
        <f t="shared" si="168"/>
        <v/>
      </c>
      <c r="BW121" s="239" t="str">
        <f t="shared" si="169"/>
        <v/>
      </c>
      <c r="BX121" s="239" t="str">
        <f t="shared" si="170"/>
        <v/>
      </c>
      <c r="BY121" s="239" t="str">
        <f t="shared" si="171"/>
        <v/>
      </c>
      <c r="BZ121" s="239" t="str">
        <f t="shared" si="172"/>
        <v/>
      </c>
      <c r="CA121" s="239" t="str">
        <f t="shared" si="173"/>
        <v/>
      </c>
      <c r="CB121" s="239" t="str">
        <f t="shared" si="174"/>
        <v/>
      </c>
      <c r="CC121" s="239" t="str">
        <f t="shared" si="175"/>
        <v/>
      </c>
      <c r="CD121" s="239" t="str">
        <f t="shared" si="176"/>
        <v/>
      </c>
      <c r="CE121" s="239" t="str">
        <f t="shared" si="177"/>
        <v/>
      </c>
      <c r="CF121" s="239" t="str">
        <f t="shared" si="178"/>
        <v/>
      </c>
      <c r="CG121" s="239" t="str">
        <f t="shared" si="179"/>
        <v/>
      </c>
      <c r="CH121" s="239" t="str">
        <f t="shared" si="180"/>
        <v/>
      </c>
      <c r="CI121" s="239" t="str">
        <f t="shared" si="181"/>
        <v/>
      </c>
      <c r="CJ121" s="239" t="str">
        <f t="shared" si="182"/>
        <v/>
      </c>
      <c r="CK121" s="239" t="str">
        <f t="shared" si="183"/>
        <v/>
      </c>
      <c r="CL121" s="239" t="str">
        <f t="shared" si="184"/>
        <v/>
      </c>
      <c r="CM121" s="239" t="str">
        <f t="shared" si="185"/>
        <v/>
      </c>
      <c r="CN121" s="239" t="str">
        <f t="shared" si="186"/>
        <v/>
      </c>
      <c r="CP121" s="239" t="str">
        <f t="shared" si="187"/>
        <v/>
      </c>
      <c r="CQ121" s="239" t="str">
        <f t="shared" si="188"/>
        <v/>
      </c>
      <c r="CR121" s="239" t="str">
        <f t="shared" si="189"/>
        <v/>
      </c>
      <c r="CS121" s="239" t="str">
        <f t="shared" si="190"/>
        <v/>
      </c>
      <c r="CT121" s="239" t="str">
        <f t="shared" si="191"/>
        <v/>
      </c>
      <c r="CU121" s="239" t="str">
        <f t="shared" si="192"/>
        <v/>
      </c>
      <c r="CV121" s="239" t="str">
        <f t="shared" si="193"/>
        <v/>
      </c>
      <c r="CW121" s="239" t="str">
        <f t="shared" si="194"/>
        <v/>
      </c>
      <c r="CX121" s="239" t="str">
        <f t="shared" si="195"/>
        <v/>
      </c>
      <c r="CY121" s="239" t="str">
        <f t="shared" si="196"/>
        <v/>
      </c>
      <c r="CZ121" s="239" t="str">
        <f t="shared" si="197"/>
        <v/>
      </c>
      <c r="DA121" s="239" t="str">
        <f t="shared" si="198"/>
        <v/>
      </c>
      <c r="DB121" s="239" t="str">
        <f t="shared" si="199"/>
        <v/>
      </c>
      <c r="DC121" s="239" t="str">
        <f t="shared" si="200"/>
        <v/>
      </c>
      <c r="DD121" s="239" t="str">
        <f t="shared" si="201"/>
        <v/>
      </c>
      <c r="DE121" s="239" t="str">
        <f t="shared" si="202"/>
        <v/>
      </c>
      <c r="DF121" s="239" t="str">
        <f t="shared" si="203"/>
        <v/>
      </c>
      <c r="DG121" s="239" t="str">
        <f t="shared" si="204"/>
        <v/>
      </c>
      <c r="DH121" s="239" t="str">
        <f t="shared" si="205"/>
        <v/>
      </c>
      <c r="DI121" s="239" t="str">
        <f t="shared" si="206"/>
        <v/>
      </c>
      <c r="DJ121" s="239" t="str">
        <f t="shared" si="207"/>
        <v/>
      </c>
      <c r="DK121" s="239" t="str">
        <f t="shared" si="208"/>
        <v/>
      </c>
      <c r="DL121" s="239" t="str">
        <f t="shared" si="209"/>
        <v/>
      </c>
      <c r="DM121" s="239" t="str">
        <f t="shared" si="210"/>
        <v/>
      </c>
      <c r="DN121" s="239" t="str">
        <f t="shared" si="211"/>
        <v/>
      </c>
      <c r="DO121" s="239" t="str">
        <f t="shared" si="212"/>
        <v/>
      </c>
      <c r="DP121" s="239" t="str">
        <f t="shared" si="213"/>
        <v/>
      </c>
    </row>
    <row r="122" spans="1:120" ht="35.25" hidden="1" customHeight="1" x14ac:dyDescent="0.25">
      <c r="A122" s="53" t="s">
        <v>4516</v>
      </c>
      <c r="B122" s="53">
        <v>30</v>
      </c>
      <c r="C122" s="53" t="s">
        <v>44</v>
      </c>
      <c r="D122" s="53" t="s">
        <v>470</v>
      </c>
      <c r="E122" s="87">
        <v>3</v>
      </c>
      <c r="F122" s="53" t="s">
        <v>595</v>
      </c>
      <c r="G122" s="53" t="str">
        <f t="shared" si="150"/>
        <v>30-7</v>
      </c>
      <c r="H122" s="53" t="s">
        <v>94</v>
      </c>
      <c r="I122" s="53" t="s">
        <v>196</v>
      </c>
      <c r="J122" s="53" t="s">
        <v>80</v>
      </c>
      <c r="K122" s="53" t="s">
        <v>80</v>
      </c>
      <c r="L122" s="53" t="s">
        <v>80</v>
      </c>
      <c r="M122" s="53" t="s">
        <v>80</v>
      </c>
      <c r="N122" s="53" t="s">
        <v>80</v>
      </c>
      <c r="O122" s="53" t="s">
        <v>80</v>
      </c>
      <c r="P122" s="53" t="s">
        <v>596</v>
      </c>
      <c r="Q122" s="52">
        <v>0.9</v>
      </c>
      <c r="R122" s="52">
        <f>+Q122*Q120</f>
        <v>4.5000000000000005E-2</v>
      </c>
      <c r="S122" s="53">
        <v>100</v>
      </c>
      <c r="T122" s="53" t="s">
        <v>301</v>
      </c>
      <c r="U122" s="53" t="s">
        <v>597</v>
      </c>
      <c r="V122" s="23">
        <v>45062</v>
      </c>
      <c r="W122" s="97">
        <v>45252</v>
      </c>
      <c r="X122" s="3" t="s">
        <v>588</v>
      </c>
      <c r="Y122" s="49" t="s">
        <v>87</v>
      </c>
      <c r="Z122" s="59" t="s">
        <v>100</v>
      </c>
      <c r="AA122" s="201">
        <v>1</v>
      </c>
      <c r="AB122" s="200" t="s">
        <v>598</v>
      </c>
      <c r="AC122" s="202">
        <v>45275</v>
      </c>
      <c r="AD122" s="201">
        <v>1</v>
      </c>
      <c r="AE122" s="200" t="s">
        <v>386</v>
      </c>
      <c r="AF122" s="202">
        <v>45275</v>
      </c>
      <c r="AG122" s="200" t="s">
        <v>79</v>
      </c>
      <c r="AH122" s="201">
        <v>1</v>
      </c>
      <c r="AI122" s="52">
        <f t="shared" si="131"/>
        <v>4.5000000000000005E-2</v>
      </c>
      <c r="AJ122" s="52">
        <f t="shared" si="224"/>
        <v>1</v>
      </c>
      <c r="AK122" s="52"/>
      <c r="AL122" s="239" t="str">
        <f t="shared" si="151"/>
        <v/>
      </c>
      <c r="AM122" s="239" t="str">
        <f t="shared" si="152"/>
        <v/>
      </c>
      <c r="AN122" s="239" t="str">
        <f t="shared" si="153"/>
        <v/>
      </c>
      <c r="AO122" s="239" t="str">
        <f t="shared" si="154"/>
        <v/>
      </c>
      <c r="AP122" s="239" t="str">
        <f t="shared" si="155"/>
        <v/>
      </c>
      <c r="AQ122" s="239" t="str">
        <f t="shared" si="156"/>
        <v/>
      </c>
      <c r="AR122" s="239" t="str">
        <f t="shared" si="157"/>
        <v/>
      </c>
      <c r="AS122" s="239" t="str">
        <f t="shared" si="158"/>
        <v/>
      </c>
      <c r="AT122" s="239" t="str">
        <f t="shared" si="159"/>
        <v/>
      </c>
      <c r="AU122" s="239" t="str">
        <f t="shared" si="132"/>
        <v/>
      </c>
      <c r="AV122" s="239">
        <f t="shared" si="133"/>
        <v>1</v>
      </c>
      <c r="AW122" s="239" t="str">
        <f t="shared" si="134"/>
        <v/>
      </c>
      <c r="AX122" s="239" t="str">
        <f t="shared" si="135"/>
        <v/>
      </c>
      <c r="AY122" s="239" t="str">
        <f t="shared" si="136"/>
        <v/>
      </c>
      <c r="AZ122" s="239" t="str">
        <f t="shared" si="137"/>
        <v/>
      </c>
      <c r="BA122" s="239" t="str">
        <f t="shared" si="138"/>
        <v/>
      </c>
      <c r="BB122" s="239" t="str">
        <f t="shared" si="139"/>
        <v/>
      </c>
      <c r="BC122" s="239" t="str">
        <f t="shared" si="140"/>
        <v/>
      </c>
      <c r="BD122" s="239" t="str">
        <f t="shared" si="141"/>
        <v/>
      </c>
      <c r="BE122" s="239" t="str">
        <f t="shared" si="142"/>
        <v/>
      </c>
      <c r="BF122" s="239" t="str">
        <f t="shared" si="143"/>
        <v/>
      </c>
      <c r="BG122" s="239" t="str">
        <f t="shared" si="144"/>
        <v/>
      </c>
      <c r="BH122" s="239" t="str">
        <f t="shared" si="145"/>
        <v/>
      </c>
      <c r="BI122" s="239" t="str">
        <f t="shared" si="146"/>
        <v/>
      </c>
      <c r="BJ122" s="239" t="str">
        <f t="shared" si="147"/>
        <v/>
      </c>
      <c r="BK122" s="239" t="str">
        <f t="shared" si="148"/>
        <v/>
      </c>
      <c r="BL122" s="239" t="str">
        <f t="shared" si="149"/>
        <v/>
      </c>
      <c r="BN122" s="239" t="str">
        <f t="shared" si="160"/>
        <v/>
      </c>
      <c r="BO122" s="239" t="str">
        <f t="shared" si="161"/>
        <v/>
      </c>
      <c r="BP122" s="239" t="str">
        <f t="shared" si="162"/>
        <v/>
      </c>
      <c r="BQ122" s="239" t="str">
        <f t="shared" si="163"/>
        <v/>
      </c>
      <c r="BR122" s="239" t="str">
        <f t="shared" si="164"/>
        <v/>
      </c>
      <c r="BS122" s="239" t="str">
        <f t="shared" si="165"/>
        <v/>
      </c>
      <c r="BT122" s="239" t="str">
        <f t="shared" si="166"/>
        <v/>
      </c>
      <c r="BU122" s="239" t="str">
        <f t="shared" si="167"/>
        <v/>
      </c>
      <c r="BV122" s="239" t="str">
        <f t="shared" si="168"/>
        <v/>
      </c>
      <c r="BW122" s="239" t="str">
        <f t="shared" si="169"/>
        <v/>
      </c>
      <c r="BX122" s="239">
        <f t="shared" si="170"/>
        <v>1</v>
      </c>
      <c r="BY122" s="239" t="str">
        <f t="shared" si="171"/>
        <v/>
      </c>
      <c r="BZ122" s="239" t="str">
        <f t="shared" si="172"/>
        <v/>
      </c>
      <c r="CA122" s="239" t="str">
        <f t="shared" si="173"/>
        <v/>
      </c>
      <c r="CB122" s="239" t="str">
        <f t="shared" si="174"/>
        <v/>
      </c>
      <c r="CC122" s="239" t="str">
        <f t="shared" si="175"/>
        <v/>
      </c>
      <c r="CD122" s="239" t="str">
        <f t="shared" si="176"/>
        <v/>
      </c>
      <c r="CE122" s="239" t="str">
        <f t="shared" si="177"/>
        <v/>
      </c>
      <c r="CF122" s="239" t="str">
        <f t="shared" si="178"/>
        <v/>
      </c>
      <c r="CG122" s="239" t="str">
        <f t="shared" si="179"/>
        <v/>
      </c>
      <c r="CH122" s="239" t="str">
        <f t="shared" si="180"/>
        <v/>
      </c>
      <c r="CI122" s="239" t="str">
        <f t="shared" si="181"/>
        <v/>
      </c>
      <c r="CJ122" s="239" t="str">
        <f t="shared" si="182"/>
        <v/>
      </c>
      <c r="CK122" s="239" t="str">
        <f t="shared" si="183"/>
        <v/>
      </c>
      <c r="CL122" s="239" t="str">
        <f t="shared" si="184"/>
        <v/>
      </c>
      <c r="CM122" s="239" t="str">
        <f t="shared" si="185"/>
        <v/>
      </c>
      <c r="CN122" s="239" t="str">
        <f t="shared" si="186"/>
        <v/>
      </c>
      <c r="CP122" s="239" t="str">
        <f t="shared" si="187"/>
        <v/>
      </c>
      <c r="CQ122" s="239" t="str">
        <f t="shared" si="188"/>
        <v/>
      </c>
      <c r="CR122" s="239" t="str">
        <f t="shared" si="189"/>
        <v/>
      </c>
      <c r="CS122" s="239" t="str">
        <f t="shared" si="190"/>
        <v/>
      </c>
      <c r="CT122" s="239" t="str">
        <f t="shared" si="191"/>
        <v/>
      </c>
      <c r="CU122" s="239" t="str">
        <f t="shared" si="192"/>
        <v/>
      </c>
      <c r="CV122" s="239" t="str">
        <f t="shared" si="193"/>
        <v/>
      </c>
      <c r="CW122" s="239" t="str">
        <f t="shared" si="194"/>
        <v/>
      </c>
      <c r="CX122" s="239" t="str">
        <f t="shared" si="195"/>
        <v/>
      </c>
      <c r="CY122" s="239" t="str">
        <f t="shared" si="196"/>
        <v/>
      </c>
      <c r="CZ122" s="239" t="str">
        <f t="shared" si="197"/>
        <v>4to Trimestre</v>
      </c>
      <c r="DA122" s="239" t="str">
        <f t="shared" si="198"/>
        <v/>
      </c>
      <c r="DB122" s="239" t="str">
        <f t="shared" si="199"/>
        <v/>
      </c>
      <c r="DC122" s="239" t="str">
        <f t="shared" si="200"/>
        <v/>
      </c>
      <c r="DD122" s="239" t="str">
        <f t="shared" si="201"/>
        <v/>
      </c>
      <c r="DE122" s="239" t="str">
        <f t="shared" si="202"/>
        <v/>
      </c>
      <c r="DF122" s="239" t="str">
        <f t="shared" si="203"/>
        <v/>
      </c>
      <c r="DG122" s="239" t="str">
        <f t="shared" si="204"/>
        <v/>
      </c>
      <c r="DH122" s="239" t="str">
        <f t="shared" si="205"/>
        <v/>
      </c>
      <c r="DI122" s="239" t="str">
        <f t="shared" si="206"/>
        <v/>
      </c>
      <c r="DJ122" s="239" t="str">
        <f t="shared" si="207"/>
        <v/>
      </c>
      <c r="DK122" s="239" t="str">
        <f t="shared" si="208"/>
        <v/>
      </c>
      <c r="DL122" s="239" t="str">
        <f t="shared" si="209"/>
        <v/>
      </c>
      <c r="DM122" s="239" t="str">
        <f t="shared" si="210"/>
        <v/>
      </c>
      <c r="DN122" s="239" t="str">
        <f t="shared" si="211"/>
        <v/>
      </c>
      <c r="DO122" s="239" t="str">
        <f t="shared" si="212"/>
        <v/>
      </c>
      <c r="DP122" s="239" t="str">
        <f t="shared" si="213"/>
        <v/>
      </c>
    </row>
    <row r="123" spans="1:120" ht="78" hidden="1" customHeight="1" x14ac:dyDescent="0.25">
      <c r="A123" s="49" t="s">
        <v>4516</v>
      </c>
      <c r="B123" s="49">
        <v>30</v>
      </c>
      <c r="C123" s="49" t="s">
        <v>44</v>
      </c>
      <c r="D123" s="49" t="s">
        <v>470</v>
      </c>
      <c r="E123" s="85">
        <v>3</v>
      </c>
      <c r="F123" s="49" t="s">
        <v>599</v>
      </c>
      <c r="G123" s="49" t="str">
        <f t="shared" si="150"/>
        <v>30-8</v>
      </c>
      <c r="H123" s="49" t="s">
        <v>75</v>
      </c>
      <c r="I123" s="49" t="s">
        <v>76</v>
      </c>
      <c r="J123" s="49" t="s">
        <v>77</v>
      </c>
      <c r="K123" s="49" t="s">
        <v>78</v>
      </c>
      <c r="L123" s="49" t="s">
        <v>79</v>
      </c>
      <c r="M123" s="49" t="s">
        <v>297</v>
      </c>
      <c r="N123" s="49" t="s">
        <v>600</v>
      </c>
      <c r="O123" s="49" t="s">
        <v>82</v>
      </c>
      <c r="P123" s="49" t="s">
        <v>601</v>
      </c>
      <c r="Q123" s="50">
        <v>0.09</v>
      </c>
      <c r="R123" s="50"/>
      <c r="S123" s="49">
        <v>1</v>
      </c>
      <c r="T123" s="49" t="s">
        <v>84</v>
      </c>
      <c r="U123" s="49" t="s">
        <v>602</v>
      </c>
      <c r="V123" s="51">
        <v>44950</v>
      </c>
      <c r="W123" s="99">
        <v>45289</v>
      </c>
      <c r="X123" s="49" t="s">
        <v>603</v>
      </c>
      <c r="Y123" s="49" t="s">
        <v>87</v>
      </c>
      <c r="Z123" s="59" t="s">
        <v>100</v>
      </c>
      <c r="AA123" s="201">
        <v>1</v>
      </c>
      <c r="AB123" s="212" t="s">
        <v>604</v>
      </c>
      <c r="AC123" s="204">
        <v>45230</v>
      </c>
      <c r="AD123" s="201">
        <v>1</v>
      </c>
      <c r="AE123" s="200" t="s">
        <v>495</v>
      </c>
      <c r="AF123" s="202">
        <v>45230</v>
      </c>
      <c r="AG123" s="200" t="s">
        <v>79</v>
      </c>
      <c r="AH123" s="200" t="s">
        <v>92</v>
      </c>
      <c r="AI123" s="52">
        <f t="shared" si="131"/>
        <v>0.09</v>
      </c>
      <c r="AJ123" s="52"/>
      <c r="AK123" s="52"/>
      <c r="AL123" s="239" t="str">
        <f t="shared" si="151"/>
        <v/>
      </c>
      <c r="AM123" s="239" t="str">
        <f t="shared" si="152"/>
        <v/>
      </c>
      <c r="AN123" s="239" t="str">
        <f t="shared" si="153"/>
        <v/>
      </c>
      <c r="AO123" s="239" t="str">
        <f t="shared" si="154"/>
        <v/>
      </c>
      <c r="AP123" s="239" t="str">
        <f t="shared" si="155"/>
        <v/>
      </c>
      <c r="AQ123" s="239" t="str">
        <f t="shared" si="156"/>
        <v/>
      </c>
      <c r="AR123" s="239" t="str">
        <f t="shared" si="157"/>
        <v/>
      </c>
      <c r="AS123" s="239" t="str">
        <f t="shared" si="158"/>
        <v/>
      </c>
      <c r="AT123" s="239" t="str">
        <f t="shared" si="159"/>
        <v/>
      </c>
      <c r="AU123" s="239" t="str">
        <f t="shared" si="132"/>
        <v/>
      </c>
      <c r="AV123" s="239" t="str">
        <f t="shared" si="133"/>
        <v/>
      </c>
      <c r="AW123" s="239" t="str">
        <f t="shared" si="134"/>
        <v/>
      </c>
      <c r="AX123" s="239" t="str">
        <f t="shared" si="135"/>
        <v/>
      </c>
      <c r="AY123" s="239" t="str">
        <f t="shared" si="136"/>
        <v/>
      </c>
      <c r="AZ123" s="239" t="str">
        <f t="shared" si="137"/>
        <v/>
      </c>
      <c r="BA123" s="239" t="str">
        <f t="shared" si="138"/>
        <v/>
      </c>
      <c r="BB123" s="239" t="str">
        <f t="shared" si="139"/>
        <v/>
      </c>
      <c r="BC123" s="239" t="str">
        <f t="shared" si="140"/>
        <v/>
      </c>
      <c r="BD123" s="239" t="str">
        <f t="shared" si="141"/>
        <v/>
      </c>
      <c r="BE123" s="239" t="str">
        <f t="shared" si="142"/>
        <v/>
      </c>
      <c r="BF123" s="239" t="str">
        <f t="shared" si="143"/>
        <v/>
      </c>
      <c r="BG123" s="239" t="str">
        <f t="shared" si="144"/>
        <v/>
      </c>
      <c r="BH123" s="239" t="str">
        <f t="shared" si="145"/>
        <v/>
      </c>
      <c r="BI123" s="239" t="str">
        <f t="shared" si="146"/>
        <v/>
      </c>
      <c r="BJ123" s="239" t="str">
        <f t="shared" si="147"/>
        <v/>
      </c>
      <c r="BK123" s="239" t="str">
        <f t="shared" si="148"/>
        <v/>
      </c>
      <c r="BL123" s="239" t="str">
        <f t="shared" si="149"/>
        <v/>
      </c>
      <c r="BN123" s="239" t="str">
        <f t="shared" si="160"/>
        <v/>
      </c>
      <c r="BO123" s="239" t="str">
        <f t="shared" si="161"/>
        <v/>
      </c>
      <c r="BP123" s="239" t="str">
        <f t="shared" si="162"/>
        <v/>
      </c>
      <c r="BQ123" s="239" t="str">
        <f t="shared" si="163"/>
        <v/>
      </c>
      <c r="BR123" s="239" t="str">
        <f t="shared" si="164"/>
        <v/>
      </c>
      <c r="BS123" s="239" t="str">
        <f t="shared" si="165"/>
        <v/>
      </c>
      <c r="BT123" s="239" t="str">
        <f t="shared" si="166"/>
        <v/>
      </c>
      <c r="BU123" s="239" t="str">
        <f t="shared" si="167"/>
        <v/>
      </c>
      <c r="BV123" s="239" t="str">
        <f t="shared" si="168"/>
        <v/>
      </c>
      <c r="BW123" s="239" t="str">
        <f t="shared" si="169"/>
        <v/>
      </c>
      <c r="BX123" s="239" t="str">
        <f t="shared" si="170"/>
        <v/>
      </c>
      <c r="BY123" s="239" t="str">
        <f t="shared" si="171"/>
        <v/>
      </c>
      <c r="BZ123" s="239" t="str">
        <f t="shared" si="172"/>
        <v/>
      </c>
      <c r="CA123" s="239" t="str">
        <f t="shared" si="173"/>
        <v/>
      </c>
      <c r="CB123" s="239" t="str">
        <f t="shared" si="174"/>
        <v/>
      </c>
      <c r="CC123" s="239" t="str">
        <f t="shared" si="175"/>
        <v/>
      </c>
      <c r="CD123" s="239" t="str">
        <f t="shared" si="176"/>
        <v/>
      </c>
      <c r="CE123" s="239" t="str">
        <f t="shared" si="177"/>
        <v/>
      </c>
      <c r="CF123" s="239" t="str">
        <f t="shared" si="178"/>
        <v/>
      </c>
      <c r="CG123" s="239" t="str">
        <f t="shared" si="179"/>
        <v/>
      </c>
      <c r="CH123" s="239" t="str">
        <f t="shared" si="180"/>
        <v/>
      </c>
      <c r="CI123" s="239" t="str">
        <f t="shared" si="181"/>
        <v/>
      </c>
      <c r="CJ123" s="239" t="str">
        <f t="shared" si="182"/>
        <v/>
      </c>
      <c r="CK123" s="239" t="str">
        <f t="shared" si="183"/>
        <v/>
      </c>
      <c r="CL123" s="239" t="str">
        <f t="shared" si="184"/>
        <v/>
      </c>
      <c r="CM123" s="239" t="str">
        <f t="shared" si="185"/>
        <v/>
      </c>
      <c r="CN123" s="239" t="str">
        <f t="shared" si="186"/>
        <v/>
      </c>
      <c r="CP123" s="239" t="str">
        <f t="shared" si="187"/>
        <v/>
      </c>
      <c r="CQ123" s="239" t="str">
        <f t="shared" si="188"/>
        <v/>
      </c>
      <c r="CR123" s="239" t="str">
        <f t="shared" si="189"/>
        <v/>
      </c>
      <c r="CS123" s="239" t="str">
        <f t="shared" si="190"/>
        <v/>
      </c>
      <c r="CT123" s="239" t="str">
        <f t="shared" si="191"/>
        <v/>
      </c>
      <c r="CU123" s="239" t="str">
        <f t="shared" si="192"/>
        <v/>
      </c>
      <c r="CV123" s="239" t="str">
        <f t="shared" si="193"/>
        <v/>
      </c>
      <c r="CW123" s="239" t="str">
        <f t="shared" si="194"/>
        <v/>
      </c>
      <c r="CX123" s="239" t="str">
        <f t="shared" si="195"/>
        <v/>
      </c>
      <c r="CY123" s="239" t="str">
        <f t="shared" si="196"/>
        <v/>
      </c>
      <c r="CZ123" s="239" t="str">
        <f t="shared" si="197"/>
        <v/>
      </c>
      <c r="DA123" s="239" t="str">
        <f t="shared" si="198"/>
        <v/>
      </c>
      <c r="DB123" s="239" t="str">
        <f t="shared" si="199"/>
        <v/>
      </c>
      <c r="DC123" s="239" t="str">
        <f t="shared" si="200"/>
        <v/>
      </c>
      <c r="DD123" s="239" t="str">
        <f t="shared" si="201"/>
        <v/>
      </c>
      <c r="DE123" s="239" t="str">
        <f t="shared" si="202"/>
        <v/>
      </c>
      <c r="DF123" s="239" t="str">
        <f t="shared" si="203"/>
        <v/>
      </c>
      <c r="DG123" s="239" t="str">
        <f t="shared" si="204"/>
        <v/>
      </c>
      <c r="DH123" s="239" t="str">
        <f t="shared" si="205"/>
        <v/>
      </c>
      <c r="DI123" s="239" t="str">
        <f t="shared" si="206"/>
        <v/>
      </c>
      <c r="DJ123" s="239" t="str">
        <f t="shared" si="207"/>
        <v/>
      </c>
      <c r="DK123" s="239" t="str">
        <f t="shared" si="208"/>
        <v/>
      </c>
      <c r="DL123" s="239" t="str">
        <f t="shared" si="209"/>
        <v/>
      </c>
      <c r="DM123" s="239" t="str">
        <f t="shared" si="210"/>
        <v/>
      </c>
      <c r="DN123" s="239" t="str">
        <f t="shared" si="211"/>
        <v/>
      </c>
      <c r="DO123" s="239" t="str">
        <f t="shared" si="212"/>
        <v/>
      </c>
      <c r="DP123" s="239" t="str">
        <f t="shared" si="213"/>
        <v/>
      </c>
    </row>
    <row r="124" spans="1:120" ht="78" hidden="1" customHeight="1" x14ac:dyDescent="0.25">
      <c r="A124" s="53" t="s">
        <v>4516</v>
      </c>
      <c r="B124" s="53">
        <v>30</v>
      </c>
      <c r="C124" s="53" t="s">
        <v>44</v>
      </c>
      <c r="D124" s="53" t="s">
        <v>470</v>
      </c>
      <c r="E124" s="53">
        <v>3</v>
      </c>
      <c r="F124" s="53" t="s">
        <v>605</v>
      </c>
      <c r="G124" s="53" t="str">
        <f t="shared" si="150"/>
        <v>30-8</v>
      </c>
      <c r="H124" s="53" t="s">
        <v>94</v>
      </c>
      <c r="I124" s="53" t="s">
        <v>76</v>
      </c>
      <c r="J124" s="53" t="s">
        <v>80</v>
      </c>
      <c r="K124" s="53" t="s">
        <v>80</v>
      </c>
      <c r="L124" s="53" t="s">
        <v>80</v>
      </c>
      <c r="M124" s="53" t="s">
        <v>80</v>
      </c>
      <c r="N124" s="53" t="s">
        <v>80</v>
      </c>
      <c r="O124" s="53" t="s">
        <v>80</v>
      </c>
      <c r="P124" s="53" t="s">
        <v>109</v>
      </c>
      <c r="Q124" s="52">
        <v>0.5</v>
      </c>
      <c r="R124" s="52">
        <f>+Q124*Q123</f>
        <v>4.4999999999999998E-2</v>
      </c>
      <c r="S124" s="53">
        <v>1</v>
      </c>
      <c r="T124" s="53" t="s">
        <v>84</v>
      </c>
      <c r="U124" s="53" t="s">
        <v>96</v>
      </c>
      <c r="V124" s="23">
        <v>44950</v>
      </c>
      <c r="W124" s="100">
        <v>45045</v>
      </c>
      <c r="X124" s="53" t="s">
        <v>603</v>
      </c>
      <c r="Y124" s="49" t="s">
        <v>167</v>
      </c>
      <c r="Z124" s="59" t="s">
        <v>100</v>
      </c>
      <c r="AA124" s="60">
        <v>1</v>
      </c>
      <c r="AB124" s="62" t="s">
        <v>606</v>
      </c>
      <c r="AC124" s="62">
        <v>45045</v>
      </c>
      <c r="AD124" s="60">
        <v>1</v>
      </c>
      <c r="AE124" s="62" t="s">
        <v>607</v>
      </c>
      <c r="AF124" s="62">
        <v>45045</v>
      </c>
      <c r="AG124" s="60" t="s">
        <v>79</v>
      </c>
      <c r="AH124" s="60">
        <v>1</v>
      </c>
      <c r="AI124" s="52">
        <f t="shared" si="131"/>
        <v>4.4999999999999998E-2</v>
      </c>
      <c r="AJ124" s="52">
        <f t="shared" ref="AJ124:AJ127" si="225">+AI124/R124</f>
        <v>1</v>
      </c>
      <c r="AK124" s="52"/>
      <c r="AL124" s="239" t="str">
        <f t="shared" si="151"/>
        <v/>
      </c>
      <c r="AM124" s="239" t="str">
        <f t="shared" si="152"/>
        <v/>
      </c>
      <c r="AN124" s="239" t="str">
        <f t="shared" si="153"/>
        <v/>
      </c>
      <c r="AO124" s="239">
        <f t="shared" si="154"/>
        <v>1</v>
      </c>
      <c r="AP124" s="239" t="str">
        <f t="shared" si="155"/>
        <v/>
      </c>
      <c r="AQ124" s="239" t="str">
        <f t="shared" si="156"/>
        <v/>
      </c>
      <c r="AR124" s="239" t="str">
        <f t="shared" si="157"/>
        <v/>
      </c>
      <c r="AS124" s="239" t="str">
        <f t="shared" si="158"/>
        <v/>
      </c>
      <c r="AT124" s="239" t="str">
        <f t="shared" si="159"/>
        <v/>
      </c>
      <c r="AU124" s="239" t="str">
        <f t="shared" si="132"/>
        <v/>
      </c>
      <c r="AV124" s="239" t="str">
        <f t="shared" si="133"/>
        <v/>
      </c>
      <c r="AW124" s="239" t="str">
        <f t="shared" si="134"/>
        <v/>
      </c>
      <c r="AX124" s="239" t="str">
        <f t="shared" si="135"/>
        <v/>
      </c>
      <c r="AY124" s="239" t="str">
        <f t="shared" si="136"/>
        <v/>
      </c>
      <c r="AZ124" s="239" t="str">
        <f t="shared" si="137"/>
        <v/>
      </c>
      <c r="BA124" s="239" t="str">
        <f t="shared" si="138"/>
        <v/>
      </c>
      <c r="BB124" s="239" t="str">
        <f t="shared" si="139"/>
        <v/>
      </c>
      <c r="BC124" s="239" t="str">
        <f t="shared" si="140"/>
        <v/>
      </c>
      <c r="BD124" s="239" t="str">
        <f t="shared" si="141"/>
        <v/>
      </c>
      <c r="BE124" s="239" t="str">
        <f t="shared" si="142"/>
        <v/>
      </c>
      <c r="BF124" s="239" t="str">
        <f t="shared" si="143"/>
        <v/>
      </c>
      <c r="BG124" s="239" t="str">
        <f t="shared" si="144"/>
        <v/>
      </c>
      <c r="BH124" s="239" t="str">
        <f t="shared" si="145"/>
        <v/>
      </c>
      <c r="BI124" s="239" t="str">
        <f t="shared" si="146"/>
        <v/>
      </c>
      <c r="BJ124" s="239" t="str">
        <f t="shared" si="147"/>
        <v/>
      </c>
      <c r="BK124" s="239" t="str">
        <f t="shared" si="148"/>
        <v/>
      </c>
      <c r="BL124" s="239" t="str">
        <f t="shared" si="149"/>
        <v/>
      </c>
      <c r="BN124" s="239" t="str">
        <f t="shared" si="160"/>
        <v/>
      </c>
      <c r="BO124" s="239" t="str">
        <f t="shared" si="161"/>
        <v/>
      </c>
      <c r="BP124" s="239" t="str">
        <f t="shared" si="162"/>
        <v/>
      </c>
      <c r="BQ124" s="239">
        <f t="shared" si="163"/>
        <v>1</v>
      </c>
      <c r="BR124" s="239" t="str">
        <f t="shared" si="164"/>
        <v/>
      </c>
      <c r="BS124" s="239" t="str">
        <f t="shared" si="165"/>
        <v/>
      </c>
      <c r="BT124" s="239" t="str">
        <f t="shared" si="166"/>
        <v/>
      </c>
      <c r="BU124" s="239" t="str">
        <f t="shared" si="167"/>
        <v/>
      </c>
      <c r="BV124" s="239" t="str">
        <f t="shared" si="168"/>
        <v/>
      </c>
      <c r="BW124" s="239" t="str">
        <f t="shared" si="169"/>
        <v/>
      </c>
      <c r="BX124" s="239" t="str">
        <f t="shared" si="170"/>
        <v/>
      </c>
      <c r="BY124" s="239" t="str">
        <f t="shared" si="171"/>
        <v/>
      </c>
      <c r="BZ124" s="239" t="str">
        <f t="shared" si="172"/>
        <v/>
      </c>
      <c r="CA124" s="239" t="str">
        <f t="shared" si="173"/>
        <v/>
      </c>
      <c r="CB124" s="239" t="str">
        <f t="shared" si="174"/>
        <v/>
      </c>
      <c r="CC124" s="239" t="str">
        <f t="shared" si="175"/>
        <v/>
      </c>
      <c r="CD124" s="239" t="str">
        <f t="shared" si="176"/>
        <v/>
      </c>
      <c r="CE124" s="239" t="str">
        <f t="shared" si="177"/>
        <v/>
      </c>
      <c r="CF124" s="239" t="str">
        <f t="shared" si="178"/>
        <v/>
      </c>
      <c r="CG124" s="239" t="str">
        <f t="shared" si="179"/>
        <v/>
      </c>
      <c r="CH124" s="239" t="str">
        <f t="shared" si="180"/>
        <v/>
      </c>
      <c r="CI124" s="239" t="str">
        <f t="shared" si="181"/>
        <v/>
      </c>
      <c r="CJ124" s="239" t="str">
        <f t="shared" si="182"/>
        <v/>
      </c>
      <c r="CK124" s="239" t="str">
        <f t="shared" si="183"/>
        <v/>
      </c>
      <c r="CL124" s="239" t="str">
        <f t="shared" si="184"/>
        <v/>
      </c>
      <c r="CM124" s="239" t="str">
        <f t="shared" si="185"/>
        <v/>
      </c>
      <c r="CN124" s="239" t="str">
        <f t="shared" si="186"/>
        <v/>
      </c>
      <c r="CP124" s="239" t="str">
        <f t="shared" si="187"/>
        <v/>
      </c>
      <c r="CQ124" s="239" t="str">
        <f t="shared" si="188"/>
        <v/>
      </c>
      <c r="CR124" s="239" t="str">
        <f t="shared" si="189"/>
        <v/>
      </c>
      <c r="CS124" s="239" t="str">
        <f t="shared" si="190"/>
        <v>2do trimestre</v>
      </c>
      <c r="CT124" s="239" t="str">
        <f t="shared" si="191"/>
        <v/>
      </c>
      <c r="CU124" s="239" t="str">
        <f t="shared" si="192"/>
        <v/>
      </c>
      <c r="CV124" s="239" t="str">
        <f t="shared" si="193"/>
        <v/>
      </c>
      <c r="CW124" s="239" t="str">
        <f t="shared" si="194"/>
        <v/>
      </c>
      <c r="CX124" s="239" t="str">
        <f t="shared" si="195"/>
        <v/>
      </c>
      <c r="CY124" s="239" t="str">
        <f t="shared" si="196"/>
        <v/>
      </c>
      <c r="CZ124" s="239" t="str">
        <f t="shared" si="197"/>
        <v/>
      </c>
      <c r="DA124" s="239" t="str">
        <f t="shared" si="198"/>
        <v/>
      </c>
      <c r="DB124" s="239" t="str">
        <f t="shared" si="199"/>
        <v/>
      </c>
      <c r="DC124" s="239" t="str">
        <f t="shared" si="200"/>
        <v/>
      </c>
      <c r="DD124" s="239" t="str">
        <f t="shared" si="201"/>
        <v/>
      </c>
      <c r="DE124" s="239" t="str">
        <f t="shared" si="202"/>
        <v/>
      </c>
      <c r="DF124" s="239" t="str">
        <f t="shared" si="203"/>
        <v/>
      </c>
      <c r="DG124" s="239" t="str">
        <f t="shared" si="204"/>
        <v/>
      </c>
      <c r="DH124" s="239" t="str">
        <f t="shared" si="205"/>
        <v/>
      </c>
      <c r="DI124" s="239" t="str">
        <f t="shared" si="206"/>
        <v/>
      </c>
      <c r="DJ124" s="239" t="str">
        <f t="shared" si="207"/>
        <v/>
      </c>
      <c r="DK124" s="239" t="str">
        <f t="shared" si="208"/>
        <v/>
      </c>
      <c r="DL124" s="239" t="str">
        <f t="shared" si="209"/>
        <v/>
      </c>
      <c r="DM124" s="239" t="str">
        <f t="shared" si="210"/>
        <v/>
      </c>
      <c r="DN124" s="239" t="str">
        <f t="shared" si="211"/>
        <v/>
      </c>
      <c r="DO124" s="239" t="str">
        <f t="shared" si="212"/>
        <v/>
      </c>
      <c r="DP124" s="239" t="str">
        <f t="shared" si="213"/>
        <v/>
      </c>
    </row>
    <row r="125" spans="1:120" ht="78" hidden="1" customHeight="1" x14ac:dyDescent="0.25">
      <c r="A125" s="53" t="s">
        <v>4516</v>
      </c>
      <c r="B125" s="53">
        <v>30</v>
      </c>
      <c r="C125" s="53" t="s">
        <v>44</v>
      </c>
      <c r="D125" s="53" t="s">
        <v>470</v>
      </c>
      <c r="E125" s="53">
        <v>3</v>
      </c>
      <c r="F125" s="53" t="s">
        <v>608</v>
      </c>
      <c r="G125" s="53" t="str">
        <f t="shared" si="150"/>
        <v>30-8</v>
      </c>
      <c r="H125" s="53" t="s">
        <v>94</v>
      </c>
      <c r="I125" s="53" t="s">
        <v>76</v>
      </c>
      <c r="J125" s="53" t="s">
        <v>80</v>
      </c>
      <c r="K125" s="53" t="s">
        <v>80</v>
      </c>
      <c r="L125" s="53" t="s">
        <v>80</v>
      </c>
      <c r="M125" s="53" t="s">
        <v>80</v>
      </c>
      <c r="N125" s="53" t="s">
        <v>80</v>
      </c>
      <c r="O125" s="53" t="s">
        <v>80</v>
      </c>
      <c r="P125" s="53" t="s">
        <v>114</v>
      </c>
      <c r="Q125" s="52">
        <v>0.4</v>
      </c>
      <c r="R125" s="52">
        <f>+Q125*Q123</f>
        <v>3.5999999999999997E-2</v>
      </c>
      <c r="S125" s="53">
        <v>1</v>
      </c>
      <c r="T125" s="53" t="s">
        <v>84</v>
      </c>
      <c r="U125" s="53" t="s">
        <v>115</v>
      </c>
      <c r="V125" s="23">
        <v>44986</v>
      </c>
      <c r="W125" s="100">
        <v>45230</v>
      </c>
      <c r="X125" s="53" t="s">
        <v>603</v>
      </c>
      <c r="Y125" s="49" t="s">
        <v>87</v>
      </c>
      <c r="Z125" s="59" t="s">
        <v>100</v>
      </c>
      <c r="AA125" s="201">
        <v>1</v>
      </c>
      <c r="AB125" s="200" t="s">
        <v>609</v>
      </c>
      <c r="AC125" s="204">
        <v>45230</v>
      </c>
      <c r="AD125" s="201">
        <v>1</v>
      </c>
      <c r="AE125" s="200" t="s">
        <v>386</v>
      </c>
      <c r="AF125" s="202">
        <v>45230</v>
      </c>
      <c r="AG125" s="200" t="s">
        <v>79</v>
      </c>
      <c r="AH125" s="201">
        <v>1</v>
      </c>
      <c r="AI125" s="52">
        <f t="shared" si="131"/>
        <v>3.5999999999999997E-2</v>
      </c>
      <c r="AJ125" s="52">
        <f t="shared" si="225"/>
        <v>1</v>
      </c>
      <c r="AK125" s="52"/>
      <c r="AL125" s="239" t="str">
        <f t="shared" si="151"/>
        <v/>
      </c>
      <c r="AM125" s="239" t="str">
        <f t="shared" si="152"/>
        <v/>
      </c>
      <c r="AN125" s="239" t="str">
        <f t="shared" si="153"/>
        <v/>
      </c>
      <c r="AO125" s="239">
        <f t="shared" si="154"/>
        <v>1</v>
      </c>
      <c r="AP125" s="239" t="str">
        <f t="shared" si="155"/>
        <v/>
      </c>
      <c r="AQ125" s="239" t="str">
        <f t="shared" si="156"/>
        <v/>
      </c>
      <c r="AR125" s="239" t="str">
        <f t="shared" si="157"/>
        <v/>
      </c>
      <c r="AS125" s="239" t="str">
        <f t="shared" si="158"/>
        <v/>
      </c>
      <c r="AT125" s="239" t="str">
        <f t="shared" si="159"/>
        <v/>
      </c>
      <c r="AU125" s="239" t="str">
        <f t="shared" si="132"/>
        <v/>
      </c>
      <c r="AV125" s="239" t="str">
        <f t="shared" si="133"/>
        <v/>
      </c>
      <c r="AW125" s="239" t="str">
        <f t="shared" si="134"/>
        <v/>
      </c>
      <c r="AX125" s="239" t="str">
        <f t="shared" si="135"/>
        <v/>
      </c>
      <c r="AY125" s="239" t="str">
        <f t="shared" si="136"/>
        <v/>
      </c>
      <c r="AZ125" s="239" t="str">
        <f t="shared" si="137"/>
        <v/>
      </c>
      <c r="BA125" s="239" t="str">
        <f t="shared" si="138"/>
        <v/>
      </c>
      <c r="BB125" s="239" t="str">
        <f t="shared" si="139"/>
        <v/>
      </c>
      <c r="BC125" s="239" t="str">
        <f t="shared" si="140"/>
        <v/>
      </c>
      <c r="BD125" s="239" t="str">
        <f t="shared" si="141"/>
        <v/>
      </c>
      <c r="BE125" s="239" t="str">
        <f t="shared" si="142"/>
        <v/>
      </c>
      <c r="BF125" s="239" t="str">
        <f t="shared" si="143"/>
        <v/>
      </c>
      <c r="BG125" s="239" t="str">
        <f t="shared" si="144"/>
        <v/>
      </c>
      <c r="BH125" s="239" t="str">
        <f t="shared" si="145"/>
        <v/>
      </c>
      <c r="BI125" s="239" t="str">
        <f t="shared" si="146"/>
        <v/>
      </c>
      <c r="BJ125" s="239" t="str">
        <f t="shared" si="147"/>
        <v/>
      </c>
      <c r="BK125" s="239" t="str">
        <f t="shared" si="148"/>
        <v/>
      </c>
      <c r="BL125" s="239" t="str">
        <f t="shared" si="149"/>
        <v/>
      </c>
      <c r="BN125" s="239" t="str">
        <f t="shared" si="160"/>
        <v/>
      </c>
      <c r="BO125" s="239" t="str">
        <f t="shared" si="161"/>
        <v/>
      </c>
      <c r="BP125" s="239" t="str">
        <f t="shared" si="162"/>
        <v/>
      </c>
      <c r="BQ125" s="239">
        <f t="shared" si="163"/>
        <v>1</v>
      </c>
      <c r="BR125" s="239" t="str">
        <f t="shared" si="164"/>
        <v/>
      </c>
      <c r="BS125" s="239" t="str">
        <f t="shared" si="165"/>
        <v/>
      </c>
      <c r="BT125" s="239" t="str">
        <f t="shared" si="166"/>
        <v/>
      </c>
      <c r="BU125" s="239" t="str">
        <f t="shared" si="167"/>
        <v/>
      </c>
      <c r="BV125" s="239" t="str">
        <f t="shared" si="168"/>
        <v/>
      </c>
      <c r="BW125" s="239" t="str">
        <f t="shared" si="169"/>
        <v/>
      </c>
      <c r="BX125" s="239" t="str">
        <f t="shared" si="170"/>
        <v/>
      </c>
      <c r="BY125" s="239" t="str">
        <f t="shared" si="171"/>
        <v/>
      </c>
      <c r="BZ125" s="239" t="str">
        <f t="shared" si="172"/>
        <v/>
      </c>
      <c r="CA125" s="239" t="str">
        <f t="shared" si="173"/>
        <v/>
      </c>
      <c r="CB125" s="239" t="str">
        <f t="shared" si="174"/>
        <v/>
      </c>
      <c r="CC125" s="239" t="str">
        <f t="shared" si="175"/>
        <v/>
      </c>
      <c r="CD125" s="239" t="str">
        <f t="shared" si="176"/>
        <v/>
      </c>
      <c r="CE125" s="239" t="str">
        <f t="shared" si="177"/>
        <v/>
      </c>
      <c r="CF125" s="239" t="str">
        <f t="shared" si="178"/>
        <v/>
      </c>
      <c r="CG125" s="239" t="str">
        <f t="shared" si="179"/>
        <v/>
      </c>
      <c r="CH125" s="239" t="str">
        <f t="shared" si="180"/>
        <v/>
      </c>
      <c r="CI125" s="239" t="str">
        <f t="shared" si="181"/>
        <v/>
      </c>
      <c r="CJ125" s="239" t="str">
        <f t="shared" si="182"/>
        <v/>
      </c>
      <c r="CK125" s="239" t="str">
        <f t="shared" si="183"/>
        <v/>
      </c>
      <c r="CL125" s="239" t="str">
        <f t="shared" si="184"/>
        <v/>
      </c>
      <c r="CM125" s="239" t="str">
        <f t="shared" si="185"/>
        <v/>
      </c>
      <c r="CN125" s="239" t="str">
        <f t="shared" si="186"/>
        <v/>
      </c>
      <c r="CP125" s="239" t="str">
        <f t="shared" si="187"/>
        <v/>
      </c>
      <c r="CQ125" s="239" t="str">
        <f t="shared" si="188"/>
        <v/>
      </c>
      <c r="CR125" s="239" t="str">
        <f t="shared" si="189"/>
        <v/>
      </c>
      <c r="CS125" s="239" t="str">
        <f t="shared" si="190"/>
        <v>4to Trimestre</v>
      </c>
      <c r="CT125" s="239" t="str">
        <f t="shared" si="191"/>
        <v/>
      </c>
      <c r="CU125" s="239" t="str">
        <f t="shared" si="192"/>
        <v/>
      </c>
      <c r="CV125" s="239" t="str">
        <f t="shared" si="193"/>
        <v/>
      </c>
      <c r="CW125" s="239" t="str">
        <f t="shared" si="194"/>
        <v/>
      </c>
      <c r="CX125" s="239" t="str">
        <f t="shared" si="195"/>
        <v/>
      </c>
      <c r="CY125" s="239" t="str">
        <f t="shared" si="196"/>
        <v/>
      </c>
      <c r="CZ125" s="239" t="str">
        <f t="shared" si="197"/>
        <v/>
      </c>
      <c r="DA125" s="239" t="str">
        <f t="shared" si="198"/>
        <v/>
      </c>
      <c r="DB125" s="239" t="str">
        <f t="shared" si="199"/>
        <v/>
      </c>
      <c r="DC125" s="239" t="str">
        <f t="shared" si="200"/>
        <v/>
      </c>
      <c r="DD125" s="239" t="str">
        <f t="shared" si="201"/>
        <v/>
      </c>
      <c r="DE125" s="239" t="str">
        <f t="shared" si="202"/>
        <v/>
      </c>
      <c r="DF125" s="239" t="str">
        <f t="shared" si="203"/>
        <v/>
      </c>
      <c r="DG125" s="239" t="str">
        <f t="shared" si="204"/>
        <v/>
      </c>
      <c r="DH125" s="239" t="str">
        <f t="shared" si="205"/>
        <v/>
      </c>
      <c r="DI125" s="239" t="str">
        <f t="shared" si="206"/>
        <v/>
      </c>
      <c r="DJ125" s="239" t="str">
        <f t="shared" si="207"/>
        <v/>
      </c>
      <c r="DK125" s="239" t="str">
        <f t="shared" si="208"/>
        <v/>
      </c>
      <c r="DL125" s="239" t="str">
        <f t="shared" si="209"/>
        <v/>
      </c>
      <c r="DM125" s="239" t="str">
        <f t="shared" si="210"/>
        <v/>
      </c>
      <c r="DN125" s="239" t="str">
        <f t="shared" si="211"/>
        <v/>
      </c>
      <c r="DO125" s="239" t="str">
        <f t="shared" si="212"/>
        <v/>
      </c>
      <c r="DP125" s="239" t="str">
        <f t="shared" si="213"/>
        <v/>
      </c>
    </row>
    <row r="126" spans="1:120" ht="78" hidden="1" customHeight="1" x14ac:dyDescent="0.25">
      <c r="A126" s="53" t="s">
        <v>4516</v>
      </c>
      <c r="B126" s="53">
        <v>30</v>
      </c>
      <c r="C126" s="53" t="s">
        <v>44</v>
      </c>
      <c r="D126" s="53" t="s">
        <v>470</v>
      </c>
      <c r="E126" s="87">
        <v>3</v>
      </c>
      <c r="F126" s="53" t="s">
        <v>610</v>
      </c>
      <c r="G126" s="53" t="str">
        <f t="shared" si="150"/>
        <v>30-8</v>
      </c>
      <c r="H126" s="53" t="s">
        <v>94</v>
      </c>
      <c r="I126" s="53" t="s">
        <v>76</v>
      </c>
      <c r="J126" s="53" t="s">
        <v>80</v>
      </c>
      <c r="K126" s="53" t="s">
        <v>80</v>
      </c>
      <c r="L126" s="53" t="s">
        <v>80</v>
      </c>
      <c r="M126" s="53" t="s">
        <v>80</v>
      </c>
      <c r="N126" s="53" t="s">
        <v>80</v>
      </c>
      <c r="O126" s="53" t="s">
        <v>80</v>
      </c>
      <c r="P126" s="53" t="s">
        <v>119</v>
      </c>
      <c r="Q126" s="52">
        <v>0.05</v>
      </c>
      <c r="R126" s="52">
        <f>+Q126*Q123</f>
        <v>4.4999999999999997E-3</v>
      </c>
      <c r="S126" s="53">
        <v>3</v>
      </c>
      <c r="T126" s="53" t="s">
        <v>84</v>
      </c>
      <c r="U126" s="53" t="s">
        <v>96</v>
      </c>
      <c r="V126" s="23">
        <v>45230</v>
      </c>
      <c r="W126" s="99">
        <v>45289</v>
      </c>
      <c r="X126" s="53" t="s">
        <v>603</v>
      </c>
      <c r="Y126" s="49" t="s">
        <v>87</v>
      </c>
      <c r="Z126" s="59" t="s">
        <v>100</v>
      </c>
      <c r="AA126" s="203">
        <v>100</v>
      </c>
      <c r="AB126" s="200" t="s">
        <v>611</v>
      </c>
      <c r="AC126" s="204">
        <v>45226</v>
      </c>
      <c r="AD126" s="201">
        <v>1</v>
      </c>
      <c r="AE126" s="200" t="s">
        <v>386</v>
      </c>
      <c r="AF126" s="202">
        <v>45226</v>
      </c>
      <c r="AG126" s="200" t="s">
        <v>79</v>
      </c>
      <c r="AH126" s="201">
        <v>1</v>
      </c>
      <c r="AI126" s="52">
        <f t="shared" si="131"/>
        <v>4.4999999999999997E-3</v>
      </c>
      <c r="AJ126" s="52">
        <f t="shared" si="225"/>
        <v>1</v>
      </c>
      <c r="AK126" s="52"/>
      <c r="AL126" s="239" t="str">
        <f t="shared" si="151"/>
        <v/>
      </c>
      <c r="AM126" s="239" t="str">
        <f t="shared" si="152"/>
        <v/>
      </c>
      <c r="AN126" s="239" t="str">
        <f t="shared" si="153"/>
        <v/>
      </c>
      <c r="AO126" s="239">
        <f t="shared" si="154"/>
        <v>1</v>
      </c>
      <c r="AP126" s="239" t="str">
        <f t="shared" si="155"/>
        <v/>
      </c>
      <c r="AQ126" s="239" t="str">
        <f t="shared" si="156"/>
        <v/>
      </c>
      <c r="AR126" s="239" t="str">
        <f t="shared" si="157"/>
        <v/>
      </c>
      <c r="AS126" s="239" t="str">
        <f t="shared" si="158"/>
        <v/>
      </c>
      <c r="AT126" s="239" t="str">
        <f t="shared" si="159"/>
        <v/>
      </c>
      <c r="AU126" s="239" t="str">
        <f t="shared" si="132"/>
        <v/>
      </c>
      <c r="AV126" s="239" t="str">
        <f t="shared" si="133"/>
        <v/>
      </c>
      <c r="AW126" s="239" t="str">
        <f t="shared" si="134"/>
        <v/>
      </c>
      <c r="AX126" s="239" t="str">
        <f t="shared" si="135"/>
        <v/>
      </c>
      <c r="AY126" s="239" t="str">
        <f t="shared" si="136"/>
        <v/>
      </c>
      <c r="AZ126" s="239" t="str">
        <f t="shared" si="137"/>
        <v/>
      </c>
      <c r="BA126" s="239" t="str">
        <f t="shared" si="138"/>
        <v/>
      </c>
      <c r="BB126" s="239" t="str">
        <f t="shared" si="139"/>
        <v/>
      </c>
      <c r="BC126" s="239" t="str">
        <f t="shared" si="140"/>
        <v/>
      </c>
      <c r="BD126" s="239" t="str">
        <f t="shared" si="141"/>
        <v/>
      </c>
      <c r="BE126" s="239" t="str">
        <f t="shared" si="142"/>
        <v/>
      </c>
      <c r="BF126" s="239" t="str">
        <f t="shared" si="143"/>
        <v/>
      </c>
      <c r="BG126" s="239" t="str">
        <f t="shared" si="144"/>
        <v/>
      </c>
      <c r="BH126" s="239" t="str">
        <f t="shared" si="145"/>
        <v/>
      </c>
      <c r="BI126" s="239" t="str">
        <f t="shared" si="146"/>
        <v/>
      </c>
      <c r="BJ126" s="239" t="str">
        <f t="shared" si="147"/>
        <v/>
      </c>
      <c r="BK126" s="239" t="str">
        <f t="shared" si="148"/>
        <v/>
      </c>
      <c r="BL126" s="239" t="str">
        <f t="shared" si="149"/>
        <v/>
      </c>
      <c r="BN126" s="239" t="str">
        <f t="shared" si="160"/>
        <v/>
      </c>
      <c r="BO126" s="239" t="str">
        <f t="shared" si="161"/>
        <v/>
      </c>
      <c r="BP126" s="239" t="str">
        <f t="shared" si="162"/>
        <v/>
      </c>
      <c r="BQ126" s="239">
        <f t="shared" si="163"/>
        <v>1</v>
      </c>
      <c r="BR126" s="239" t="str">
        <f t="shared" si="164"/>
        <v/>
      </c>
      <c r="BS126" s="239" t="str">
        <f t="shared" si="165"/>
        <v/>
      </c>
      <c r="BT126" s="239" t="str">
        <f t="shared" si="166"/>
        <v/>
      </c>
      <c r="BU126" s="239" t="str">
        <f t="shared" si="167"/>
        <v/>
      </c>
      <c r="BV126" s="239" t="str">
        <f t="shared" si="168"/>
        <v/>
      </c>
      <c r="BW126" s="239" t="str">
        <f t="shared" si="169"/>
        <v/>
      </c>
      <c r="BX126" s="239" t="str">
        <f t="shared" si="170"/>
        <v/>
      </c>
      <c r="BY126" s="239" t="str">
        <f t="shared" si="171"/>
        <v/>
      </c>
      <c r="BZ126" s="239" t="str">
        <f t="shared" si="172"/>
        <v/>
      </c>
      <c r="CA126" s="239" t="str">
        <f t="shared" si="173"/>
        <v/>
      </c>
      <c r="CB126" s="239" t="str">
        <f t="shared" si="174"/>
        <v/>
      </c>
      <c r="CC126" s="239" t="str">
        <f t="shared" si="175"/>
        <v/>
      </c>
      <c r="CD126" s="239" t="str">
        <f t="shared" si="176"/>
        <v/>
      </c>
      <c r="CE126" s="239" t="str">
        <f t="shared" si="177"/>
        <v/>
      </c>
      <c r="CF126" s="239" t="str">
        <f t="shared" si="178"/>
        <v/>
      </c>
      <c r="CG126" s="239" t="str">
        <f t="shared" si="179"/>
        <v/>
      </c>
      <c r="CH126" s="239" t="str">
        <f t="shared" si="180"/>
        <v/>
      </c>
      <c r="CI126" s="239" t="str">
        <f t="shared" si="181"/>
        <v/>
      </c>
      <c r="CJ126" s="239" t="str">
        <f t="shared" si="182"/>
        <v/>
      </c>
      <c r="CK126" s="239" t="str">
        <f t="shared" si="183"/>
        <v/>
      </c>
      <c r="CL126" s="239" t="str">
        <f t="shared" si="184"/>
        <v/>
      </c>
      <c r="CM126" s="239" t="str">
        <f t="shared" si="185"/>
        <v/>
      </c>
      <c r="CN126" s="239" t="str">
        <f t="shared" si="186"/>
        <v/>
      </c>
      <c r="CP126" s="239" t="str">
        <f t="shared" si="187"/>
        <v/>
      </c>
      <c r="CQ126" s="239" t="str">
        <f t="shared" si="188"/>
        <v/>
      </c>
      <c r="CR126" s="239" t="str">
        <f t="shared" si="189"/>
        <v/>
      </c>
      <c r="CS126" s="239" t="str">
        <f t="shared" si="190"/>
        <v>4to Trimestre</v>
      </c>
      <c r="CT126" s="239" t="str">
        <f t="shared" si="191"/>
        <v/>
      </c>
      <c r="CU126" s="239" t="str">
        <f t="shared" si="192"/>
        <v/>
      </c>
      <c r="CV126" s="239" t="str">
        <f t="shared" si="193"/>
        <v/>
      </c>
      <c r="CW126" s="239" t="str">
        <f t="shared" si="194"/>
        <v/>
      </c>
      <c r="CX126" s="239" t="str">
        <f t="shared" si="195"/>
        <v/>
      </c>
      <c r="CY126" s="239" t="str">
        <f t="shared" si="196"/>
        <v/>
      </c>
      <c r="CZ126" s="239" t="str">
        <f t="shared" si="197"/>
        <v/>
      </c>
      <c r="DA126" s="239" t="str">
        <f t="shared" si="198"/>
        <v/>
      </c>
      <c r="DB126" s="239" t="str">
        <f t="shared" si="199"/>
        <v/>
      </c>
      <c r="DC126" s="239" t="str">
        <f t="shared" si="200"/>
        <v/>
      </c>
      <c r="DD126" s="239" t="str">
        <f t="shared" si="201"/>
        <v/>
      </c>
      <c r="DE126" s="239" t="str">
        <f t="shared" si="202"/>
        <v/>
      </c>
      <c r="DF126" s="239" t="str">
        <f t="shared" si="203"/>
        <v/>
      </c>
      <c r="DG126" s="239" t="str">
        <f t="shared" si="204"/>
        <v/>
      </c>
      <c r="DH126" s="239" t="str">
        <f t="shared" si="205"/>
        <v/>
      </c>
      <c r="DI126" s="239" t="str">
        <f t="shared" si="206"/>
        <v/>
      </c>
      <c r="DJ126" s="239" t="str">
        <f t="shared" si="207"/>
        <v/>
      </c>
      <c r="DK126" s="239" t="str">
        <f t="shared" si="208"/>
        <v/>
      </c>
      <c r="DL126" s="239" t="str">
        <f t="shared" si="209"/>
        <v/>
      </c>
      <c r="DM126" s="239" t="str">
        <f t="shared" si="210"/>
        <v/>
      </c>
      <c r="DN126" s="239" t="str">
        <f t="shared" si="211"/>
        <v/>
      </c>
      <c r="DO126" s="239" t="str">
        <f t="shared" si="212"/>
        <v/>
      </c>
      <c r="DP126" s="239" t="str">
        <f t="shared" si="213"/>
        <v/>
      </c>
    </row>
    <row r="127" spans="1:120" ht="78" hidden="1" customHeight="1" x14ac:dyDescent="0.25">
      <c r="A127" s="53" t="s">
        <v>4516</v>
      </c>
      <c r="B127" s="53">
        <v>30</v>
      </c>
      <c r="C127" s="53" t="s">
        <v>44</v>
      </c>
      <c r="D127" s="53" t="s">
        <v>470</v>
      </c>
      <c r="E127" s="87">
        <v>3</v>
      </c>
      <c r="F127" s="53" t="s">
        <v>612</v>
      </c>
      <c r="G127" s="53" t="str">
        <f t="shared" si="150"/>
        <v>30-8</v>
      </c>
      <c r="H127" s="53" t="s">
        <v>94</v>
      </c>
      <c r="I127" s="53" t="s">
        <v>76</v>
      </c>
      <c r="J127" s="53" t="s">
        <v>80</v>
      </c>
      <c r="K127" s="53" t="s">
        <v>80</v>
      </c>
      <c r="L127" s="53" t="s">
        <v>80</v>
      </c>
      <c r="M127" s="53" t="s">
        <v>80</v>
      </c>
      <c r="N127" s="53" t="s">
        <v>80</v>
      </c>
      <c r="O127" s="53" t="s">
        <v>80</v>
      </c>
      <c r="P127" s="53" t="s">
        <v>613</v>
      </c>
      <c r="Q127" s="52">
        <v>0.05</v>
      </c>
      <c r="R127" s="52">
        <f>+Q127*Q123</f>
        <v>4.4999999999999997E-3</v>
      </c>
      <c r="S127" s="53">
        <v>1</v>
      </c>
      <c r="T127" s="53" t="s">
        <v>84</v>
      </c>
      <c r="U127" s="53" t="s">
        <v>96</v>
      </c>
      <c r="V127" s="23">
        <v>45231</v>
      </c>
      <c r="W127" s="99">
        <v>45289</v>
      </c>
      <c r="X127" s="53" t="s">
        <v>603</v>
      </c>
      <c r="Y127" s="49" t="s">
        <v>87</v>
      </c>
      <c r="Z127" s="59" t="s">
        <v>100</v>
      </c>
      <c r="AA127" s="210">
        <v>1</v>
      </c>
      <c r="AB127" s="200" t="s">
        <v>614</v>
      </c>
      <c r="AC127" s="204">
        <v>45230</v>
      </c>
      <c r="AD127" s="201">
        <v>1</v>
      </c>
      <c r="AE127" s="200" t="s">
        <v>386</v>
      </c>
      <c r="AF127" s="202">
        <v>45230</v>
      </c>
      <c r="AG127" s="200" t="s">
        <v>79</v>
      </c>
      <c r="AH127" s="201">
        <v>1</v>
      </c>
      <c r="AI127" s="52">
        <f t="shared" si="131"/>
        <v>4.4999999999999997E-3</v>
      </c>
      <c r="AJ127" s="52">
        <f t="shared" si="225"/>
        <v>1</v>
      </c>
      <c r="AK127" s="52"/>
      <c r="AL127" s="239" t="str">
        <f t="shared" si="151"/>
        <v/>
      </c>
      <c r="AM127" s="239" t="str">
        <f t="shared" si="152"/>
        <v/>
      </c>
      <c r="AN127" s="239" t="str">
        <f t="shared" si="153"/>
        <v/>
      </c>
      <c r="AO127" s="239">
        <f t="shared" si="154"/>
        <v>1</v>
      </c>
      <c r="AP127" s="239" t="str">
        <f t="shared" si="155"/>
        <v/>
      </c>
      <c r="AQ127" s="239" t="str">
        <f t="shared" si="156"/>
        <v/>
      </c>
      <c r="AR127" s="239" t="str">
        <f t="shared" si="157"/>
        <v/>
      </c>
      <c r="AS127" s="239" t="str">
        <f t="shared" si="158"/>
        <v/>
      </c>
      <c r="AT127" s="239" t="str">
        <f t="shared" si="159"/>
        <v/>
      </c>
      <c r="AU127" s="239" t="str">
        <f t="shared" si="132"/>
        <v/>
      </c>
      <c r="AV127" s="239" t="str">
        <f t="shared" si="133"/>
        <v/>
      </c>
      <c r="AW127" s="239" t="str">
        <f t="shared" si="134"/>
        <v/>
      </c>
      <c r="AX127" s="239" t="str">
        <f t="shared" si="135"/>
        <v/>
      </c>
      <c r="AY127" s="239" t="str">
        <f t="shared" si="136"/>
        <v/>
      </c>
      <c r="AZ127" s="239" t="str">
        <f t="shared" si="137"/>
        <v/>
      </c>
      <c r="BA127" s="239" t="str">
        <f t="shared" si="138"/>
        <v/>
      </c>
      <c r="BB127" s="239" t="str">
        <f t="shared" si="139"/>
        <v/>
      </c>
      <c r="BC127" s="239" t="str">
        <f t="shared" si="140"/>
        <v/>
      </c>
      <c r="BD127" s="239" t="str">
        <f t="shared" si="141"/>
        <v/>
      </c>
      <c r="BE127" s="239" t="str">
        <f t="shared" si="142"/>
        <v/>
      </c>
      <c r="BF127" s="239" t="str">
        <f t="shared" si="143"/>
        <v/>
      </c>
      <c r="BG127" s="239" t="str">
        <f t="shared" si="144"/>
        <v/>
      </c>
      <c r="BH127" s="239" t="str">
        <f t="shared" si="145"/>
        <v/>
      </c>
      <c r="BI127" s="239" t="str">
        <f t="shared" si="146"/>
        <v/>
      </c>
      <c r="BJ127" s="239" t="str">
        <f t="shared" si="147"/>
        <v/>
      </c>
      <c r="BK127" s="239" t="str">
        <f t="shared" si="148"/>
        <v/>
      </c>
      <c r="BL127" s="239" t="str">
        <f t="shared" si="149"/>
        <v/>
      </c>
      <c r="BN127" s="239" t="str">
        <f t="shared" si="160"/>
        <v/>
      </c>
      <c r="BO127" s="239" t="str">
        <f t="shared" si="161"/>
        <v/>
      </c>
      <c r="BP127" s="239" t="str">
        <f t="shared" si="162"/>
        <v/>
      </c>
      <c r="BQ127" s="239">
        <f t="shared" si="163"/>
        <v>1</v>
      </c>
      <c r="BR127" s="239" t="str">
        <f t="shared" si="164"/>
        <v/>
      </c>
      <c r="BS127" s="239" t="str">
        <f t="shared" si="165"/>
        <v/>
      </c>
      <c r="BT127" s="239" t="str">
        <f t="shared" si="166"/>
        <v/>
      </c>
      <c r="BU127" s="239" t="str">
        <f t="shared" si="167"/>
        <v/>
      </c>
      <c r="BV127" s="239" t="str">
        <f t="shared" si="168"/>
        <v/>
      </c>
      <c r="BW127" s="239" t="str">
        <f t="shared" si="169"/>
        <v/>
      </c>
      <c r="BX127" s="239" t="str">
        <f t="shared" si="170"/>
        <v/>
      </c>
      <c r="BY127" s="239" t="str">
        <f t="shared" si="171"/>
        <v/>
      </c>
      <c r="BZ127" s="239" t="str">
        <f t="shared" si="172"/>
        <v/>
      </c>
      <c r="CA127" s="239" t="str">
        <f t="shared" si="173"/>
        <v/>
      </c>
      <c r="CB127" s="239" t="str">
        <f t="shared" si="174"/>
        <v/>
      </c>
      <c r="CC127" s="239" t="str">
        <f t="shared" si="175"/>
        <v/>
      </c>
      <c r="CD127" s="239" t="str">
        <f t="shared" si="176"/>
        <v/>
      </c>
      <c r="CE127" s="239" t="str">
        <f t="shared" si="177"/>
        <v/>
      </c>
      <c r="CF127" s="239" t="str">
        <f t="shared" si="178"/>
        <v/>
      </c>
      <c r="CG127" s="239" t="str">
        <f t="shared" si="179"/>
        <v/>
      </c>
      <c r="CH127" s="239" t="str">
        <f t="shared" si="180"/>
        <v/>
      </c>
      <c r="CI127" s="239" t="str">
        <f t="shared" si="181"/>
        <v/>
      </c>
      <c r="CJ127" s="239" t="str">
        <f t="shared" si="182"/>
        <v/>
      </c>
      <c r="CK127" s="239" t="str">
        <f t="shared" si="183"/>
        <v/>
      </c>
      <c r="CL127" s="239" t="str">
        <f t="shared" si="184"/>
        <v/>
      </c>
      <c r="CM127" s="239" t="str">
        <f t="shared" si="185"/>
        <v/>
      </c>
      <c r="CN127" s="239" t="str">
        <f t="shared" si="186"/>
        <v/>
      </c>
      <c r="CP127" s="239" t="str">
        <f t="shared" si="187"/>
        <v/>
      </c>
      <c r="CQ127" s="239" t="str">
        <f t="shared" si="188"/>
        <v/>
      </c>
      <c r="CR127" s="239" t="str">
        <f t="shared" si="189"/>
        <v/>
      </c>
      <c r="CS127" s="239" t="str">
        <f t="shared" si="190"/>
        <v>4to Trimestre</v>
      </c>
      <c r="CT127" s="239" t="str">
        <f t="shared" si="191"/>
        <v/>
      </c>
      <c r="CU127" s="239" t="str">
        <f t="shared" si="192"/>
        <v/>
      </c>
      <c r="CV127" s="239" t="str">
        <f t="shared" si="193"/>
        <v/>
      </c>
      <c r="CW127" s="239" t="str">
        <f t="shared" si="194"/>
        <v/>
      </c>
      <c r="CX127" s="239" t="str">
        <f t="shared" si="195"/>
        <v/>
      </c>
      <c r="CY127" s="239" t="str">
        <f t="shared" si="196"/>
        <v/>
      </c>
      <c r="CZ127" s="239" t="str">
        <f t="shared" si="197"/>
        <v/>
      </c>
      <c r="DA127" s="239" t="str">
        <f t="shared" si="198"/>
        <v/>
      </c>
      <c r="DB127" s="239" t="str">
        <f t="shared" si="199"/>
        <v/>
      </c>
      <c r="DC127" s="239" t="str">
        <f t="shared" si="200"/>
        <v/>
      </c>
      <c r="DD127" s="239" t="str">
        <f t="shared" si="201"/>
        <v/>
      </c>
      <c r="DE127" s="239" t="str">
        <f t="shared" si="202"/>
        <v/>
      </c>
      <c r="DF127" s="239" t="str">
        <f t="shared" si="203"/>
        <v/>
      </c>
      <c r="DG127" s="239" t="str">
        <f t="shared" si="204"/>
        <v/>
      </c>
      <c r="DH127" s="239" t="str">
        <f t="shared" si="205"/>
        <v/>
      </c>
      <c r="DI127" s="239" t="str">
        <f t="shared" si="206"/>
        <v/>
      </c>
      <c r="DJ127" s="239" t="str">
        <f t="shared" si="207"/>
        <v/>
      </c>
      <c r="DK127" s="239" t="str">
        <f t="shared" si="208"/>
        <v/>
      </c>
      <c r="DL127" s="239" t="str">
        <f t="shared" si="209"/>
        <v/>
      </c>
      <c r="DM127" s="239" t="str">
        <f t="shared" si="210"/>
        <v/>
      </c>
      <c r="DN127" s="239" t="str">
        <f t="shared" si="211"/>
        <v/>
      </c>
      <c r="DO127" s="239" t="str">
        <f t="shared" si="212"/>
        <v/>
      </c>
      <c r="DP127" s="239" t="str">
        <f t="shared" si="213"/>
        <v/>
      </c>
    </row>
    <row r="128" spans="1:120" ht="35.25" hidden="1" customHeight="1" x14ac:dyDescent="0.25">
      <c r="A128" s="49" t="s">
        <v>4516</v>
      </c>
      <c r="B128" s="49">
        <v>30</v>
      </c>
      <c r="C128" s="49" t="s">
        <v>44</v>
      </c>
      <c r="D128" s="49" t="s">
        <v>470</v>
      </c>
      <c r="E128" s="49">
        <v>3</v>
      </c>
      <c r="F128" s="49" t="s">
        <v>615</v>
      </c>
      <c r="G128" s="49" t="str">
        <f t="shared" si="150"/>
        <v>30-9</v>
      </c>
      <c r="H128" s="49" t="s">
        <v>75</v>
      </c>
      <c r="I128" s="49" t="s">
        <v>76</v>
      </c>
      <c r="J128" s="49" t="s">
        <v>566</v>
      </c>
      <c r="K128" s="49" t="s">
        <v>80</v>
      </c>
      <c r="L128" s="49" t="s">
        <v>125</v>
      </c>
      <c r="M128" s="49" t="s">
        <v>473</v>
      </c>
      <c r="N128" s="49" t="s">
        <v>567</v>
      </c>
      <c r="O128" s="49" t="s">
        <v>80</v>
      </c>
      <c r="P128" s="49" t="s">
        <v>616</v>
      </c>
      <c r="Q128" s="50">
        <v>0.06</v>
      </c>
      <c r="R128" s="50"/>
      <c r="S128" s="49">
        <v>100</v>
      </c>
      <c r="T128" s="49" t="s">
        <v>301</v>
      </c>
      <c r="U128" s="49" t="s">
        <v>617</v>
      </c>
      <c r="V128" s="51">
        <v>45078</v>
      </c>
      <c r="W128" s="51">
        <v>45290</v>
      </c>
      <c r="X128" s="49" t="s">
        <v>214</v>
      </c>
      <c r="Y128" s="49" t="s">
        <v>87</v>
      </c>
      <c r="Z128" s="59" t="s">
        <v>100</v>
      </c>
      <c r="AA128" s="201">
        <v>1</v>
      </c>
      <c r="AB128" s="212" t="s">
        <v>618</v>
      </c>
      <c r="AC128" s="202">
        <v>45290</v>
      </c>
      <c r="AD128" s="201">
        <v>1</v>
      </c>
      <c r="AE128" s="200" t="s">
        <v>495</v>
      </c>
      <c r="AF128" s="202">
        <v>45290</v>
      </c>
      <c r="AG128" s="200" t="s">
        <v>79</v>
      </c>
      <c r="AH128" s="200" t="s">
        <v>92</v>
      </c>
      <c r="AI128" s="52">
        <f t="shared" si="131"/>
        <v>0.06</v>
      </c>
      <c r="AJ128" s="52"/>
      <c r="AK128" s="52"/>
      <c r="AL128" s="239" t="str">
        <f t="shared" si="151"/>
        <v/>
      </c>
      <c r="AM128" s="239" t="str">
        <f t="shared" si="152"/>
        <v/>
      </c>
      <c r="AN128" s="239" t="str">
        <f t="shared" si="153"/>
        <v/>
      </c>
      <c r="AO128" s="239" t="str">
        <f t="shared" si="154"/>
        <v/>
      </c>
      <c r="AP128" s="239" t="str">
        <f t="shared" si="155"/>
        <v/>
      </c>
      <c r="AQ128" s="239" t="str">
        <f t="shared" si="156"/>
        <v/>
      </c>
      <c r="AR128" s="239" t="str">
        <f t="shared" si="157"/>
        <v/>
      </c>
      <c r="AS128" s="239" t="str">
        <f t="shared" si="158"/>
        <v/>
      </c>
      <c r="AT128" s="239" t="str">
        <f t="shared" si="159"/>
        <v/>
      </c>
      <c r="AU128" s="239" t="str">
        <f t="shared" si="132"/>
        <v/>
      </c>
      <c r="AV128" s="239" t="str">
        <f t="shared" si="133"/>
        <v/>
      </c>
      <c r="AW128" s="239" t="str">
        <f t="shared" si="134"/>
        <v/>
      </c>
      <c r="AX128" s="239" t="str">
        <f t="shared" si="135"/>
        <v/>
      </c>
      <c r="AY128" s="239" t="str">
        <f t="shared" si="136"/>
        <v/>
      </c>
      <c r="AZ128" s="239" t="str">
        <f t="shared" si="137"/>
        <v/>
      </c>
      <c r="BA128" s="239" t="str">
        <f t="shared" si="138"/>
        <v/>
      </c>
      <c r="BB128" s="239" t="str">
        <f t="shared" si="139"/>
        <v/>
      </c>
      <c r="BC128" s="239" t="str">
        <f t="shared" si="140"/>
        <v/>
      </c>
      <c r="BD128" s="239" t="str">
        <f t="shared" si="141"/>
        <v/>
      </c>
      <c r="BE128" s="239" t="str">
        <f t="shared" si="142"/>
        <v/>
      </c>
      <c r="BF128" s="239" t="str">
        <f t="shared" si="143"/>
        <v/>
      </c>
      <c r="BG128" s="239" t="str">
        <f t="shared" si="144"/>
        <v/>
      </c>
      <c r="BH128" s="239" t="str">
        <f t="shared" si="145"/>
        <v/>
      </c>
      <c r="BI128" s="239" t="str">
        <f t="shared" si="146"/>
        <v/>
      </c>
      <c r="BJ128" s="239" t="str">
        <f t="shared" si="147"/>
        <v/>
      </c>
      <c r="BK128" s="239" t="str">
        <f t="shared" si="148"/>
        <v/>
      </c>
      <c r="BL128" s="239" t="str">
        <f t="shared" si="149"/>
        <v/>
      </c>
      <c r="BN128" s="239" t="str">
        <f t="shared" si="160"/>
        <v/>
      </c>
      <c r="BO128" s="239" t="str">
        <f t="shared" si="161"/>
        <v/>
      </c>
      <c r="BP128" s="239" t="str">
        <f t="shared" si="162"/>
        <v/>
      </c>
      <c r="BQ128" s="239" t="str">
        <f t="shared" si="163"/>
        <v/>
      </c>
      <c r="BR128" s="239" t="str">
        <f t="shared" si="164"/>
        <v/>
      </c>
      <c r="BS128" s="239" t="str">
        <f t="shared" si="165"/>
        <v/>
      </c>
      <c r="BT128" s="239" t="str">
        <f t="shared" si="166"/>
        <v/>
      </c>
      <c r="BU128" s="239" t="str">
        <f t="shared" si="167"/>
        <v/>
      </c>
      <c r="BV128" s="239" t="str">
        <f t="shared" si="168"/>
        <v/>
      </c>
      <c r="BW128" s="239" t="str">
        <f t="shared" si="169"/>
        <v/>
      </c>
      <c r="BX128" s="239" t="str">
        <f t="shared" si="170"/>
        <v/>
      </c>
      <c r="BY128" s="239" t="str">
        <f t="shared" si="171"/>
        <v/>
      </c>
      <c r="BZ128" s="239" t="str">
        <f t="shared" si="172"/>
        <v/>
      </c>
      <c r="CA128" s="239" t="str">
        <f t="shared" si="173"/>
        <v/>
      </c>
      <c r="CB128" s="239" t="str">
        <f t="shared" si="174"/>
        <v/>
      </c>
      <c r="CC128" s="239" t="str">
        <f t="shared" si="175"/>
        <v/>
      </c>
      <c r="CD128" s="239" t="str">
        <f t="shared" si="176"/>
        <v/>
      </c>
      <c r="CE128" s="239" t="str">
        <f t="shared" si="177"/>
        <v/>
      </c>
      <c r="CF128" s="239" t="str">
        <f t="shared" si="178"/>
        <v/>
      </c>
      <c r="CG128" s="239" t="str">
        <f t="shared" si="179"/>
        <v/>
      </c>
      <c r="CH128" s="239" t="str">
        <f t="shared" si="180"/>
        <v/>
      </c>
      <c r="CI128" s="239" t="str">
        <f t="shared" si="181"/>
        <v/>
      </c>
      <c r="CJ128" s="239" t="str">
        <f t="shared" si="182"/>
        <v/>
      </c>
      <c r="CK128" s="239" t="str">
        <f t="shared" si="183"/>
        <v/>
      </c>
      <c r="CL128" s="239" t="str">
        <f t="shared" si="184"/>
        <v/>
      </c>
      <c r="CM128" s="239" t="str">
        <f t="shared" si="185"/>
        <v/>
      </c>
      <c r="CN128" s="239" t="str">
        <f t="shared" si="186"/>
        <v/>
      </c>
      <c r="CP128" s="239" t="str">
        <f t="shared" si="187"/>
        <v/>
      </c>
      <c r="CQ128" s="239" t="str">
        <f t="shared" si="188"/>
        <v/>
      </c>
      <c r="CR128" s="239" t="str">
        <f t="shared" si="189"/>
        <v/>
      </c>
      <c r="CS128" s="239" t="str">
        <f t="shared" si="190"/>
        <v/>
      </c>
      <c r="CT128" s="239" t="str">
        <f t="shared" si="191"/>
        <v/>
      </c>
      <c r="CU128" s="239" t="str">
        <f t="shared" si="192"/>
        <v/>
      </c>
      <c r="CV128" s="239" t="str">
        <f t="shared" si="193"/>
        <v/>
      </c>
      <c r="CW128" s="239" t="str">
        <f t="shared" si="194"/>
        <v/>
      </c>
      <c r="CX128" s="239" t="str">
        <f t="shared" si="195"/>
        <v/>
      </c>
      <c r="CY128" s="239" t="str">
        <f t="shared" si="196"/>
        <v/>
      </c>
      <c r="CZ128" s="239" t="str">
        <f t="shared" si="197"/>
        <v/>
      </c>
      <c r="DA128" s="239" t="str">
        <f t="shared" si="198"/>
        <v/>
      </c>
      <c r="DB128" s="239" t="str">
        <f t="shared" si="199"/>
        <v/>
      </c>
      <c r="DC128" s="239" t="str">
        <f t="shared" si="200"/>
        <v/>
      </c>
      <c r="DD128" s="239" t="str">
        <f t="shared" si="201"/>
        <v/>
      </c>
      <c r="DE128" s="239" t="str">
        <f t="shared" si="202"/>
        <v/>
      </c>
      <c r="DF128" s="239" t="str">
        <f t="shared" si="203"/>
        <v/>
      </c>
      <c r="DG128" s="239" t="str">
        <f t="shared" si="204"/>
        <v/>
      </c>
      <c r="DH128" s="239" t="str">
        <f t="shared" si="205"/>
        <v/>
      </c>
      <c r="DI128" s="239" t="str">
        <f t="shared" si="206"/>
        <v/>
      </c>
      <c r="DJ128" s="239" t="str">
        <f t="shared" si="207"/>
        <v/>
      </c>
      <c r="DK128" s="239" t="str">
        <f t="shared" si="208"/>
        <v/>
      </c>
      <c r="DL128" s="239" t="str">
        <f t="shared" si="209"/>
        <v/>
      </c>
      <c r="DM128" s="239" t="str">
        <f t="shared" si="210"/>
        <v/>
      </c>
      <c r="DN128" s="239" t="str">
        <f t="shared" si="211"/>
        <v/>
      </c>
      <c r="DO128" s="239" t="str">
        <f t="shared" si="212"/>
        <v/>
      </c>
      <c r="DP128" s="239" t="str">
        <f t="shared" si="213"/>
        <v/>
      </c>
    </row>
    <row r="129" spans="1:2048 2053:3059 3077:4094 4112:5120 5123:6143 6146:7167 7169:8189 8194:9200 9218:10235 10253:12287 12290:14335 14337:16293" ht="35.25" hidden="1" customHeight="1" x14ac:dyDescent="0.25">
      <c r="A129" s="53" t="s">
        <v>4516</v>
      </c>
      <c r="B129" s="53">
        <v>30</v>
      </c>
      <c r="C129" s="53" t="s">
        <v>44</v>
      </c>
      <c r="D129" s="53" t="s">
        <v>470</v>
      </c>
      <c r="E129" s="53">
        <v>3</v>
      </c>
      <c r="F129" s="53" t="s">
        <v>619</v>
      </c>
      <c r="G129" s="53" t="str">
        <f t="shared" si="150"/>
        <v>30-9</v>
      </c>
      <c r="H129" s="53" t="s">
        <v>94</v>
      </c>
      <c r="I129" s="53" t="s">
        <v>76</v>
      </c>
      <c r="J129" s="53" t="s">
        <v>80</v>
      </c>
      <c r="K129" s="53" t="s">
        <v>80</v>
      </c>
      <c r="L129" s="53" t="s">
        <v>80</v>
      </c>
      <c r="M129" s="53" t="s">
        <v>80</v>
      </c>
      <c r="N129" s="53" t="s">
        <v>80</v>
      </c>
      <c r="O129" s="53" t="s">
        <v>80</v>
      </c>
      <c r="P129" s="53" t="s">
        <v>620</v>
      </c>
      <c r="Q129" s="52">
        <v>0.15</v>
      </c>
      <c r="R129" s="52">
        <f>+Q129*Q128</f>
        <v>8.9999999999999993E-3</v>
      </c>
      <c r="S129" s="53">
        <v>1</v>
      </c>
      <c r="T129" s="53" t="s">
        <v>84</v>
      </c>
      <c r="U129" s="53" t="s">
        <v>621</v>
      </c>
      <c r="V129" s="23">
        <v>45078</v>
      </c>
      <c r="W129" s="23">
        <v>45169</v>
      </c>
      <c r="X129" s="53" t="s">
        <v>214</v>
      </c>
      <c r="Y129" s="49" t="s">
        <v>202</v>
      </c>
      <c r="Z129" s="59" t="s">
        <v>100</v>
      </c>
      <c r="AA129" s="60">
        <v>1</v>
      </c>
      <c r="AB129" s="60" t="s">
        <v>622</v>
      </c>
      <c r="AC129" s="69">
        <v>45169</v>
      </c>
      <c r="AD129" s="60">
        <v>1</v>
      </c>
      <c r="AE129" s="60" t="s">
        <v>623</v>
      </c>
      <c r="AF129" s="69">
        <v>45169</v>
      </c>
      <c r="AG129" s="57" t="s">
        <v>79</v>
      </c>
      <c r="AH129" s="57">
        <v>1</v>
      </c>
      <c r="AI129" s="52">
        <f t="shared" si="131"/>
        <v>8.9999999999999993E-3</v>
      </c>
      <c r="AJ129" s="52">
        <f t="shared" ref="AJ129:AJ130" si="226">+AI129/R129</f>
        <v>1</v>
      </c>
      <c r="AK129" s="52"/>
      <c r="AL129" s="239" t="str">
        <f t="shared" si="151"/>
        <v/>
      </c>
      <c r="AM129" s="239" t="str">
        <f t="shared" si="152"/>
        <v/>
      </c>
      <c r="AN129" s="239" t="str">
        <f t="shared" si="153"/>
        <v/>
      </c>
      <c r="AO129" s="239" t="str">
        <f t="shared" si="154"/>
        <v/>
      </c>
      <c r="AP129" s="239" t="str">
        <f t="shared" si="155"/>
        <v/>
      </c>
      <c r="AQ129" s="239" t="str">
        <f t="shared" si="156"/>
        <v/>
      </c>
      <c r="AR129" s="239" t="str">
        <f t="shared" si="157"/>
        <v/>
      </c>
      <c r="AS129" s="239" t="str">
        <f t="shared" si="158"/>
        <v/>
      </c>
      <c r="AT129" s="239" t="str">
        <f t="shared" si="159"/>
        <v/>
      </c>
      <c r="AU129" s="239" t="str">
        <f t="shared" si="132"/>
        <v/>
      </c>
      <c r="AV129" s="239" t="str">
        <f t="shared" si="133"/>
        <v/>
      </c>
      <c r="AW129" s="239" t="str">
        <f t="shared" si="134"/>
        <v/>
      </c>
      <c r="AX129" s="239" t="str">
        <f t="shared" si="135"/>
        <v/>
      </c>
      <c r="AY129" s="239" t="str">
        <f t="shared" si="136"/>
        <v/>
      </c>
      <c r="AZ129" s="239" t="str">
        <f t="shared" si="137"/>
        <v/>
      </c>
      <c r="BA129" s="239" t="str">
        <f t="shared" si="138"/>
        <v/>
      </c>
      <c r="BB129" s="239" t="str">
        <f t="shared" si="139"/>
        <v/>
      </c>
      <c r="BC129" s="239" t="str">
        <f t="shared" si="140"/>
        <v/>
      </c>
      <c r="BD129" s="239" t="str">
        <f t="shared" si="141"/>
        <v/>
      </c>
      <c r="BE129" s="239" t="str">
        <f t="shared" si="142"/>
        <v/>
      </c>
      <c r="BF129" s="239" t="str">
        <f t="shared" si="143"/>
        <v/>
      </c>
      <c r="BG129" s="239" t="str">
        <f t="shared" si="144"/>
        <v/>
      </c>
      <c r="BH129" s="239" t="str">
        <f t="shared" si="145"/>
        <v/>
      </c>
      <c r="BI129" s="239" t="str">
        <f t="shared" si="146"/>
        <v/>
      </c>
      <c r="BJ129" s="239" t="str">
        <f t="shared" si="147"/>
        <v/>
      </c>
      <c r="BK129" s="239" t="str">
        <f t="shared" si="148"/>
        <v/>
      </c>
      <c r="BL129" s="239" t="str">
        <f t="shared" si="149"/>
        <v/>
      </c>
      <c r="BN129" s="239" t="str">
        <f t="shared" si="160"/>
        <v/>
      </c>
      <c r="BO129" s="239" t="str">
        <f t="shared" si="161"/>
        <v/>
      </c>
      <c r="BP129" s="239" t="str">
        <f t="shared" si="162"/>
        <v/>
      </c>
      <c r="BQ129" s="239" t="str">
        <f t="shared" si="163"/>
        <v/>
      </c>
      <c r="BR129" s="239" t="str">
        <f t="shared" si="164"/>
        <v/>
      </c>
      <c r="BS129" s="239" t="str">
        <f t="shared" si="165"/>
        <v/>
      </c>
      <c r="BT129" s="239" t="str">
        <f t="shared" si="166"/>
        <v/>
      </c>
      <c r="BU129" s="239" t="str">
        <f t="shared" si="167"/>
        <v/>
      </c>
      <c r="BV129" s="239" t="str">
        <f t="shared" si="168"/>
        <v/>
      </c>
      <c r="BW129" s="239" t="str">
        <f t="shared" si="169"/>
        <v/>
      </c>
      <c r="BX129" s="239" t="str">
        <f t="shared" si="170"/>
        <v/>
      </c>
      <c r="BY129" s="239" t="str">
        <f t="shared" si="171"/>
        <v/>
      </c>
      <c r="BZ129" s="239" t="str">
        <f t="shared" si="172"/>
        <v/>
      </c>
      <c r="CA129" s="239" t="str">
        <f t="shared" si="173"/>
        <v/>
      </c>
      <c r="CB129" s="239" t="str">
        <f t="shared" si="174"/>
        <v/>
      </c>
      <c r="CC129" s="239" t="str">
        <f t="shared" si="175"/>
        <v/>
      </c>
      <c r="CD129" s="239" t="str">
        <f t="shared" si="176"/>
        <v/>
      </c>
      <c r="CE129" s="239" t="str">
        <f t="shared" si="177"/>
        <v/>
      </c>
      <c r="CF129" s="239" t="str">
        <f t="shared" si="178"/>
        <v/>
      </c>
      <c r="CG129" s="239" t="str">
        <f t="shared" si="179"/>
        <v/>
      </c>
      <c r="CH129" s="239" t="str">
        <f t="shared" si="180"/>
        <v/>
      </c>
      <c r="CI129" s="239" t="str">
        <f t="shared" si="181"/>
        <v/>
      </c>
      <c r="CJ129" s="239" t="str">
        <f t="shared" si="182"/>
        <v/>
      </c>
      <c r="CK129" s="239" t="str">
        <f t="shared" si="183"/>
        <v/>
      </c>
      <c r="CL129" s="239" t="str">
        <f t="shared" si="184"/>
        <v/>
      </c>
      <c r="CM129" s="239" t="str">
        <f t="shared" si="185"/>
        <v/>
      </c>
      <c r="CN129" s="239" t="str">
        <f t="shared" si="186"/>
        <v/>
      </c>
      <c r="CP129" s="239" t="str">
        <f t="shared" si="187"/>
        <v/>
      </c>
      <c r="CQ129" s="239" t="str">
        <f t="shared" si="188"/>
        <v/>
      </c>
      <c r="CR129" s="239" t="str">
        <f t="shared" si="189"/>
        <v/>
      </c>
      <c r="CS129" s="239" t="str">
        <f t="shared" si="190"/>
        <v/>
      </c>
      <c r="CT129" s="239" t="str">
        <f t="shared" si="191"/>
        <v/>
      </c>
      <c r="CU129" s="239" t="str">
        <f t="shared" si="192"/>
        <v/>
      </c>
      <c r="CV129" s="239" t="str">
        <f t="shared" si="193"/>
        <v/>
      </c>
      <c r="CW129" s="239" t="str">
        <f t="shared" si="194"/>
        <v/>
      </c>
      <c r="CX129" s="239" t="str">
        <f t="shared" si="195"/>
        <v/>
      </c>
      <c r="CY129" s="239" t="str">
        <f t="shared" si="196"/>
        <v/>
      </c>
      <c r="CZ129" s="239" t="str">
        <f t="shared" si="197"/>
        <v/>
      </c>
      <c r="DA129" s="239" t="str">
        <f t="shared" si="198"/>
        <v/>
      </c>
      <c r="DB129" s="239" t="str">
        <f t="shared" si="199"/>
        <v/>
      </c>
      <c r="DC129" s="239" t="str">
        <f t="shared" si="200"/>
        <v/>
      </c>
      <c r="DD129" s="239" t="str">
        <f t="shared" si="201"/>
        <v/>
      </c>
      <c r="DE129" s="239" t="str">
        <f t="shared" si="202"/>
        <v/>
      </c>
      <c r="DF129" s="239" t="str">
        <f t="shared" si="203"/>
        <v/>
      </c>
      <c r="DG129" s="239" t="str">
        <f t="shared" si="204"/>
        <v/>
      </c>
      <c r="DH129" s="239" t="str">
        <f t="shared" si="205"/>
        <v/>
      </c>
      <c r="DI129" s="239" t="str">
        <f t="shared" si="206"/>
        <v/>
      </c>
      <c r="DJ129" s="239" t="str">
        <f t="shared" si="207"/>
        <v/>
      </c>
      <c r="DK129" s="239" t="str">
        <f t="shared" si="208"/>
        <v/>
      </c>
      <c r="DL129" s="239" t="str">
        <f t="shared" si="209"/>
        <v/>
      </c>
      <c r="DM129" s="239" t="str">
        <f t="shared" si="210"/>
        <v/>
      </c>
      <c r="DN129" s="239" t="str">
        <f t="shared" si="211"/>
        <v/>
      </c>
      <c r="DO129" s="239" t="str">
        <f t="shared" si="212"/>
        <v/>
      </c>
      <c r="DP129" s="239" t="str">
        <f t="shared" si="213"/>
        <v/>
      </c>
    </row>
    <row r="130" spans="1:2048 2053:3059 3077:4094 4112:5120 5123:6143 6146:7167 7169:8189 8194:9200 9218:10235 10253:12287 12290:14335 14337:16293" ht="35.25" hidden="1" customHeight="1" x14ac:dyDescent="0.25">
      <c r="A130" s="53" t="s">
        <v>4516</v>
      </c>
      <c r="B130" s="53">
        <v>30</v>
      </c>
      <c r="C130" s="53" t="s">
        <v>44</v>
      </c>
      <c r="D130" s="53" t="s">
        <v>470</v>
      </c>
      <c r="E130" s="53">
        <v>3</v>
      </c>
      <c r="F130" s="53" t="s">
        <v>624</v>
      </c>
      <c r="G130" s="53" t="str">
        <f t="shared" si="150"/>
        <v>30-9</v>
      </c>
      <c r="H130" s="53" t="s">
        <v>94</v>
      </c>
      <c r="I130" s="53" t="s">
        <v>76</v>
      </c>
      <c r="J130" s="53" t="s">
        <v>80</v>
      </c>
      <c r="K130" s="53" t="s">
        <v>80</v>
      </c>
      <c r="L130" s="53" t="s">
        <v>80</v>
      </c>
      <c r="M130" s="53" t="s">
        <v>80</v>
      </c>
      <c r="N130" s="53" t="s">
        <v>80</v>
      </c>
      <c r="O130" s="53" t="s">
        <v>80</v>
      </c>
      <c r="P130" s="53" t="s">
        <v>625</v>
      </c>
      <c r="Q130" s="52">
        <v>0.85</v>
      </c>
      <c r="R130" s="52">
        <f>+Q130*Q128</f>
        <v>5.0999999999999997E-2</v>
      </c>
      <c r="S130" s="53">
        <v>100</v>
      </c>
      <c r="T130" s="53" t="s">
        <v>301</v>
      </c>
      <c r="U130" s="53" t="s">
        <v>486</v>
      </c>
      <c r="V130" s="23">
        <v>45170</v>
      </c>
      <c r="W130" s="23">
        <v>45290</v>
      </c>
      <c r="X130" s="53" t="s">
        <v>214</v>
      </c>
      <c r="Y130" s="49" t="s">
        <v>87</v>
      </c>
      <c r="Z130" s="59" t="s">
        <v>100</v>
      </c>
      <c r="AA130" s="201">
        <v>1</v>
      </c>
      <c r="AB130" s="213" t="s">
        <v>626</v>
      </c>
      <c r="AC130" s="202">
        <v>45290</v>
      </c>
      <c r="AD130" s="201">
        <v>1</v>
      </c>
      <c r="AE130" s="200" t="s">
        <v>386</v>
      </c>
      <c r="AF130" s="202">
        <v>45290</v>
      </c>
      <c r="AG130" s="200" t="s">
        <v>79</v>
      </c>
      <c r="AH130" s="201">
        <v>1</v>
      </c>
      <c r="AI130" s="52">
        <f t="shared" si="131"/>
        <v>5.0999999999999997E-2</v>
      </c>
      <c r="AJ130" s="52">
        <f t="shared" si="226"/>
        <v>1</v>
      </c>
      <c r="AK130" s="52"/>
      <c r="AL130" s="239" t="str">
        <f t="shared" si="151"/>
        <v/>
      </c>
      <c r="AM130" s="239" t="str">
        <f t="shared" si="152"/>
        <v/>
      </c>
      <c r="AN130" s="239" t="str">
        <f t="shared" si="153"/>
        <v/>
      </c>
      <c r="AO130" s="239" t="str">
        <f t="shared" si="154"/>
        <v/>
      </c>
      <c r="AP130" s="239" t="str">
        <f t="shared" si="155"/>
        <v/>
      </c>
      <c r="AQ130" s="239" t="str">
        <f t="shared" si="156"/>
        <v/>
      </c>
      <c r="AR130" s="239" t="str">
        <f t="shared" si="157"/>
        <v/>
      </c>
      <c r="AS130" s="239" t="str">
        <f t="shared" si="158"/>
        <v/>
      </c>
      <c r="AT130" s="239" t="str">
        <f t="shared" si="159"/>
        <v/>
      </c>
      <c r="AU130" s="239" t="str">
        <f t="shared" si="132"/>
        <v/>
      </c>
      <c r="AV130" s="239" t="str">
        <f t="shared" si="133"/>
        <v/>
      </c>
      <c r="AW130" s="239" t="str">
        <f t="shared" si="134"/>
        <v/>
      </c>
      <c r="AX130" s="239" t="str">
        <f t="shared" si="135"/>
        <v/>
      </c>
      <c r="AY130" s="239" t="str">
        <f t="shared" si="136"/>
        <v/>
      </c>
      <c r="AZ130" s="239" t="str">
        <f t="shared" si="137"/>
        <v/>
      </c>
      <c r="BA130" s="239" t="str">
        <f t="shared" si="138"/>
        <v/>
      </c>
      <c r="BB130" s="239" t="str">
        <f t="shared" si="139"/>
        <v/>
      </c>
      <c r="BC130" s="239" t="str">
        <f t="shared" si="140"/>
        <v/>
      </c>
      <c r="BD130" s="239" t="str">
        <f t="shared" si="141"/>
        <v/>
      </c>
      <c r="BE130" s="239" t="str">
        <f t="shared" si="142"/>
        <v/>
      </c>
      <c r="BF130" s="239" t="str">
        <f t="shared" si="143"/>
        <v/>
      </c>
      <c r="BG130" s="239" t="str">
        <f t="shared" si="144"/>
        <v/>
      </c>
      <c r="BH130" s="239" t="str">
        <f t="shared" si="145"/>
        <v/>
      </c>
      <c r="BI130" s="239" t="str">
        <f t="shared" si="146"/>
        <v/>
      </c>
      <c r="BJ130" s="239" t="str">
        <f t="shared" si="147"/>
        <v/>
      </c>
      <c r="BK130" s="239" t="str">
        <f t="shared" si="148"/>
        <v/>
      </c>
      <c r="BL130" s="239" t="str">
        <f t="shared" si="149"/>
        <v/>
      </c>
      <c r="BN130" s="239" t="str">
        <f t="shared" si="160"/>
        <v/>
      </c>
      <c r="BO130" s="239" t="str">
        <f t="shared" si="161"/>
        <v/>
      </c>
      <c r="BP130" s="239" t="str">
        <f t="shared" si="162"/>
        <v/>
      </c>
      <c r="BQ130" s="239" t="str">
        <f t="shared" si="163"/>
        <v/>
      </c>
      <c r="BR130" s="239" t="str">
        <f t="shared" si="164"/>
        <v/>
      </c>
      <c r="BS130" s="239" t="str">
        <f t="shared" si="165"/>
        <v/>
      </c>
      <c r="BT130" s="239" t="str">
        <f t="shared" si="166"/>
        <v/>
      </c>
      <c r="BU130" s="239" t="str">
        <f t="shared" si="167"/>
        <v/>
      </c>
      <c r="BV130" s="239" t="str">
        <f t="shared" si="168"/>
        <v/>
      </c>
      <c r="BW130" s="239" t="str">
        <f t="shared" si="169"/>
        <v/>
      </c>
      <c r="BX130" s="239" t="str">
        <f t="shared" si="170"/>
        <v/>
      </c>
      <c r="BY130" s="239" t="str">
        <f t="shared" si="171"/>
        <v/>
      </c>
      <c r="BZ130" s="239" t="str">
        <f t="shared" si="172"/>
        <v/>
      </c>
      <c r="CA130" s="239" t="str">
        <f t="shared" si="173"/>
        <v/>
      </c>
      <c r="CB130" s="239" t="str">
        <f t="shared" si="174"/>
        <v/>
      </c>
      <c r="CC130" s="239" t="str">
        <f t="shared" si="175"/>
        <v/>
      </c>
      <c r="CD130" s="239" t="str">
        <f t="shared" si="176"/>
        <v/>
      </c>
      <c r="CE130" s="239" t="str">
        <f t="shared" si="177"/>
        <v/>
      </c>
      <c r="CF130" s="239" t="str">
        <f t="shared" si="178"/>
        <v/>
      </c>
      <c r="CG130" s="239" t="str">
        <f t="shared" si="179"/>
        <v/>
      </c>
      <c r="CH130" s="239" t="str">
        <f t="shared" si="180"/>
        <v/>
      </c>
      <c r="CI130" s="239" t="str">
        <f t="shared" si="181"/>
        <v/>
      </c>
      <c r="CJ130" s="239" t="str">
        <f t="shared" si="182"/>
        <v/>
      </c>
      <c r="CK130" s="239" t="str">
        <f t="shared" si="183"/>
        <v/>
      </c>
      <c r="CL130" s="239" t="str">
        <f t="shared" si="184"/>
        <v/>
      </c>
      <c r="CM130" s="239" t="str">
        <f t="shared" si="185"/>
        <v/>
      </c>
      <c r="CN130" s="239" t="str">
        <f t="shared" si="186"/>
        <v/>
      </c>
      <c r="CP130" s="239" t="str">
        <f t="shared" si="187"/>
        <v/>
      </c>
      <c r="CQ130" s="239" t="str">
        <f t="shared" si="188"/>
        <v/>
      </c>
      <c r="CR130" s="239" t="str">
        <f t="shared" si="189"/>
        <v/>
      </c>
      <c r="CS130" s="239" t="str">
        <f t="shared" si="190"/>
        <v/>
      </c>
      <c r="CT130" s="239" t="str">
        <f t="shared" si="191"/>
        <v/>
      </c>
      <c r="CU130" s="239" t="str">
        <f t="shared" si="192"/>
        <v/>
      </c>
      <c r="CV130" s="239" t="str">
        <f t="shared" si="193"/>
        <v/>
      </c>
      <c r="CW130" s="239" t="str">
        <f t="shared" si="194"/>
        <v/>
      </c>
      <c r="CX130" s="239" t="str">
        <f t="shared" si="195"/>
        <v/>
      </c>
      <c r="CY130" s="239" t="str">
        <f t="shared" si="196"/>
        <v/>
      </c>
      <c r="CZ130" s="239" t="str">
        <f t="shared" si="197"/>
        <v/>
      </c>
      <c r="DA130" s="239" t="str">
        <f t="shared" si="198"/>
        <v/>
      </c>
      <c r="DB130" s="239" t="str">
        <f t="shared" si="199"/>
        <v/>
      </c>
      <c r="DC130" s="239" t="str">
        <f t="shared" si="200"/>
        <v/>
      </c>
      <c r="DD130" s="239" t="str">
        <f t="shared" si="201"/>
        <v/>
      </c>
      <c r="DE130" s="239" t="str">
        <f t="shared" si="202"/>
        <v/>
      </c>
      <c r="DF130" s="239" t="str">
        <f t="shared" si="203"/>
        <v/>
      </c>
      <c r="DG130" s="239" t="str">
        <f t="shared" si="204"/>
        <v/>
      </c>
      <c r="DH130" s="239" t="str">
        <f t="shared" si="205"/>
        <v/>
      </c>
      <c r="DI130" s="239" t="str">
        <f t="shared" si="206"/>
        <v/>
      </c>
      <c r="DJ130" s="239" t="str">
        <f t="shared" si="207"/>
        <v/>
      </c>
      <c r="DK130" s="239" t="str">
        <f t="shared" si="208"/>
        <v/>
      </c>
      <c r="DL130" s="239" t="str">
        <f t="shared" si="209"/>
        <v/>
      </c>
      <c r="DM130" s="239" t="str">
        <f t="shared" si="210"/>
        <v/>
      </c>
      <c r="DN130" s="239" t="str">
        <f t="shared" si="211"/>
        <v/>
      </c>
      <c r="DO130" s="239" t="str">
        <f t="shared" si="212"/>
        <v/>
      </c>
      <c r="DP130" s="239" t="str">
        <f t="shared" si="213"/>
        <v/>
      </c>
    </row>
    <row r="131" spans="1:2048 2053:3059 3077:4094 4112:5120 5123:6143 6146:7167 7169:8189 8194:9200 9218:10235 10253:12287 12290:14335 14337:16293" ht="35.25" hidden="1" customHeight="1" x14ac:dyDescent="0.25">
      <c r="A131" s="49" t="s">
        <v>4516</v>
      </c>
      <c r="B131" s="49">
        <v>30</v>
      </c>
      <c r="C131" s="49" t="s">
        <v>44</v>
      </c>
      <c r="D131" s="49" t="s">
        <v>470</v>
      </c>
      <c r="E131" s="49">
        <v>3</v>
      </c>
      <c r="F131" s="49" t="s">
        <v>627</v>
      </c>
      <c r="G131" s="49" t="str">
        <f t="shared" si="150"/>
        <v>30-10</v>
      </c>
      <c r="H131" s="49" t="s">
        <v>75</v>
      </c>
      <c r="I131" s="49" t="s">
        <v>76</v>
      </c>
      <c r="J131" s="49" t="s">
        <v>582</v>
      </c>
      <c r="K131" s="49" t="s">
        <v>80</v>
      </c>
      <c r="L131" s="49" t="s">
        <v>125</v>
      </c>
      <c r="M131" s="49" t="s">
        <v>473</v>
      </c>
      <c r="N131" s="49" t="s">
        <v>628</v>
      </c>
      <c r="O131" s="49" t="s">
        <v>80</v>
      </c>
      <c r="P131" s="49" t="s">
        <v>629</v>
      </c>
      <c r="Q131" s="50">
        <v>0.08</v>
      </c>
      <c r="R131" s="50"/>
      <c r="S131" s="49">
        <v>1</v>
      </c>
      <c r="T131" s="49" t="s">
        <v>84</v>
      </c>
      <c r="U131" s="49" t="s">
        <v>630</v>
      </c>
      <c r="V131" s="51">
        <v>44931</v>
      </c>
      <c r="W131" s="51">
        <v>45016</v>
      </c>
      <c r="X131" s="49" t="s">
        <v>214</v>
      </c>
      <c r="Y131" s="49" t="s">
        <v>97</v>
      </c>
      <c r="Z131" s="59" t="s">
        <v>100</v>
      </c>
      <c r="AA131" s="60">
        <v>1</v>
      </c>
      <c r="AB131" s="62" t="s">
        <v>631</v>
      </c>
      <c r="AC131" s="62">
        <v>45016</v>
      </c>
      <c r="AD131" s="60">
        <v>1</v>
      </c>
      <c r="AE131" s="62" t="s">
        <v>632</v>
      </c>
      <c r="AF131" s="62">
        <v>45016</v>
      </c>
      <c r="AG131" s="57" t="s">
        <v>79</v>
      </c>
      <c r="AH131" s="52" t="s">
        <v>92</v>
      </c>
      <c r="AI131" s="52">
        <f t="shared" si="131"/>
        <v>0.08</v>
      </c>
      <c r="AJ131" s="52"/>
      <c r="AK131" s="52"/>
      <c r="AL131" s="239" t="str">
        <f t="shared" si="151"/>
        <v/>
      </c>
      <c r="AM131" s="239" t="str">
        <f t="shared" si="152"/>
        <v/>
      </c>
      <c r="AN131" s="239" t="str">
        <f t="shared" si="153"/>
        <v/>
      </c>
      <c r="AO131" s="239" t="str">
        <f t="shared" si="154"/>
        <v/>
      </c>
      <c r="AP131" s="239" t="str">
        <f t="shared" si="155"/>
        <v/>
      </c>
      <c r="AQ131" s="239" t="str">
        <f t="shared" si="156"/>
        <v/>
      </c>
      <c r="AR131" s="239" t="str">
        <f t="shared" si="157"/>
        <v/>
      </c>
      <c r="AS131" s="239" t="str">
        <f t="shared" si="158"/>
        <v/>
      </c>
      <c r="AT131" s="239" t="str">
        <f t="shared" si="159"/>
        <v/>
      </c>
      <c r="AU131" s="239" t="str">
        <f t="shared" si="132"/>
        <v/>
      </c>
      <c r="AV131" s="239" t="str">
        <f t="shared" si="133"/>
        <v/>
      </c>
      <c r="AW131" s="239" t="str">
        <f t="shared" si="134"/>
        <v/>
      </c>
      <c r="AX131" s="239" t="str">
        <f t="shared" si="135"/>
        <v/>
      </c>
      <c r="AY131" s="239" t="str">
        <f t="shared" si="136"/>
        <v/>
      </c>
      <c r="AZ131" s="239" t="str">
        <f t="shared" si="137"/>
        <v/>
      </c>
      <c r="BA131" s="239" t="str">
        <f t="shared" si="138"/>
        <v/>
      </c>
      <c r="BB131" s="239" t="str">
        <f t="shared" si="139"/>
        <v/>
      </c>
      <c r="BC131" s="239" t="str">
        <f t="shared" si="140"/>
        <v/>
      </c>
      <c r="BD131" s="239" t="str">
        <f t="shared" si="141"/>
        <v/>
      </c>
      <c r="BE131" s="239" t="str">
        <f t="shared" si="142"/>
        <v/>
      </c>
      <c r="BF131" s="239" t="str">
        <f t="shared" si="143"/>
        <v/>
      </c>
      <c r="BG131" s="239" t="str">
        <f t="shared" si="144"/>
        <v/>
      </c>
      <c r="BH131" s="239" t="str">
        <f t="shared" si="145"/>
        <v/>
      </c>
      <c r="BI131" s="239" t="str">
        <f t="shared" si="146"/>
        <v/>
      </c>
      <c r="BJ131" s="239" t="str">
        <f t="shared" si="147"/>
        <v/>
      </c>
      <c r="BK131" s="239" t="str">
        <f t="shared" si="148"/>
        <v/>
      </c>
      <c r="BL131" s="239" t="str">
        <f t="shared" si="149"/>
        <v/>
      </c>
      <c r="BN131" s="239" t="str">
        <f t="shared" si="160"/>
        <v/>
      </c>
      <c r="BO131" s="239" t="str">
        <f t="shared" si="161"/>
        <v/>
      </c>
      <c r="BP131" s="239" t="str">
        <f t="shared" si="162"/>
        <v/>
      </c>
      <c r="BQ131" s="239" t="str">
        <f t="shared" si="163"/>
        <v/>
      </c>
      <c r="BR131" s="239" t="str">
        <f t="shared" si="164"/>
        <v/>
      </c>
      <c r="BS131" s="239" t="str">
        <f t="shared" si="165"/>
        <v/>
      </c>
      <c r="BT131" s="239" t="str">
        <f t="shared" si="166"/>
        <v/>
      </c>
      <c r="BU131" s="239" t="str">
        <f t="shared" si="167"/>
        <v/>
      </c>
      <c r="BV131" s="239" t="str">
        <f t="shared" si="168"/>
        <v/>
      </c>
      <c r="BW131" s="239" t="str">
        <f t="shared" si="169"/>
        <v/>
      </c>
      <c r="BX131" s="239" t="str">
        <f t="shared" si="170"/>
        <v/>
      </c>
      <c r="BY131" s="239" t="str">
        <f t="shared" si="171"/>
        <v/>
      </c>
      <c r="BZ131" s="239" t="str">
        <f t="shared" si="172"/>
        <v/>
      </c>
      <c r="CA131" s="239" t="str">
        <f t="shared" si="173"/>
        <v/>
      </c>
      <c r="CB131" s="239" t="str">
        <f t="shared" si="174"/>
        <v/>
      </c>
      <c r="CC131" s="239" t="str">
        <f t="shared" si="175"/>
        <v/>
      </c>
      <c r="CD131" s="239" t="str">
        <f t="shared" si="176"/>
        <v/>
      </c>
      <c r="CE131" s="239" t="str">
        <f t="shared" si="177"/>
        <v/>
      </c>
      <c r="CF131" s="239" t="str">
        <f t="shared" si="178"/>
        <v/>
      </c>
      <c r="CG131" s="239" t="str">
        <f t="shared" si="179"/>
        <v/>
      </c>
      <c r="CH131" s="239" t="str">
        <f t="shared" si="180"/>
        <v/>
      </c>
      <c r="CI131" s="239" t="str">
        <f t="shared" si="181"/>
        <v/>
      </c>
      <c r="CJ131" s="239" t="str">
        <f t="shared" si="182"/>
        <v/>
      </c>
      <c r="CK131" s="239" t="str">
        <f t="shared" si="183"/>
        <v/>
      </c>
      <c r="CL131" s="239" t="str">
        <f t="shared" si="184"/>
        <v/>
      </c>
      <c r="CM131" s="239" t="str">
        <f t="shared" si="185"/>
        <v/>
      </c>
      <c r="CN131" s="239" t="str">
        <f t="shared" si="186"/>
        <v/>
      </c>
      <c r="CP131" s="239" t="str">
        <f t="shared" si="187"/>
        <v/>
      </c>
      <c r="CQ131" s="239" t="str">
        <f t="shared" si="188"/>
        <v/>
      </c>
      <c r="CR131" s="239" t="str">
        <f t="shared" si="189"/>
        <v/>
      </c>
      <c r="CS131" s="239" t="str">
        <f t="shared" si="190"/>
        <v/>
      </c>
      <c r="CT131" s="239" t="str">
        <f t="shared" si="191"/>
        <v/>
      </c>
      <c r="CU131" s="239" t="str">
        <f t="shared" si="192"/>
        <v/>
      </c>
      <c r="CV131" s="239" t="str">
        <f t="shared" si="193"/>
        <v/>
      </c>
      <c r="CW131" s="239" t="str">
        <f t="shared" si="194"/>
        <v/>
      </c>
      <c r="CX131" s="239" t="str">
        <f t="shared" si="195"/>
        <v/>
      </c>
      <c r="CY131" s="239" t="str">
        <f t="shared" si="196"/>
        <v/>
      </c>
      <c r="CZ131" s="239" t="str">
        <f t="shared" si="197"/>
        <v/>
      </c>
      <c r="DA131" s="239" t="str">
        <f t="shared" si="198"/>
        <v/>
      </c>
      <c r="DB131" s="239" t="str">
        <f t="shared" si="199"/>
        <v/>
      </c>
      <c r="DC131" s="239" t="str">
        <f t="shared" si="200"/>
        <v/>
      </c>
      <c r="DD131" s="239" t="str">
        <f t="shared" si="201"/>
        <v/>
      </c>
      <c r="DE131" s="239" t="str">
        <f t="shared" si="202"/>
        <v/>
      </c>
      <c r="DF131" s="239" t="str">
        <f t="shared" si="203"/>
        <v/>
      </c>
      <c r="DG131" s="239" t="str">
        <f t="shared" si="204"/>
        <v/>
      </c>
      <c r="DH131" s="239" t="str">
        <f t="shared" si="205"/>
        <v/>
      </c>
      <c r="DI131" s="239" t="str">
        <f t="shared" si="206"/>
        <v/>
      </c>
      <c r="DJ131" s="239" t="str">
        <f t="shared" si="207"/>
        <v/>
      </c>
      <c r="DK131" s="239" t="str">
        <f t="shared" si="208"/>
        <v/>
      </c>
      <c r="DL131" s="239" t="str">
        <f t="shared" si="209"/>
        <v/>
      </c>
      <c r="DM131" s="239" t="str">
        <f t="shared" si="210"/>
        <v/>
      </c>
      <c r="DN131" s="239" t="str">
        <f t="shared" si="211"/>
        <v/>
      </c>
      <c r="DO131" s="239" t="str">
        <f t="shared" si="212"/>
        <v/>
      </c>
      <c r="DP131" s="239" t="str">
        <f t="shared" si="213"/>
        <v/>
      </c>
    </row>
    <row r="132" spans="1:2048 2053:3059 3077:4094 4112:5120 5123:6143 6146:7167 7169:8189 8194:9200 9218:10235 10253:12287 12290:14335 14337:16293" ht="35.25" hidden="1" customHeight="1" x14ac:dyDescent="0.25">
      <c r="A132" s="53" t="s">
        <v>4516</v>
      </c>
      <c r="B132" s="53">
        <v>30</v>
      </c>
      <c r="C132" s="53" t="s">
        <v>44</v>
      </c>
      <c r="D132" s="53" t="s">
        <v>470</v>
      </c>
      <c r="E132" s="53">
        <v>3</v>
      </c>
      <c r="F132" s="53" t="s">
        <v>633</v>
      </c>
      <c r="G132" s="53" t="str">
        <f t="shared" si="150"/>
        <v>30-10</v>
      </c>
      <c r="H132" s="53" t="s">
        <v>94</v>
      </c>
      <c r="I132" s="53" t="s">
        <v>76</v>
      </c>
      <c r="J132" s="53" t="s">
        <v>80</v>
      </c>
      <c r="K132" s="53" t="s">
        <v>80</v>
      </c>
      <c r="L132" s="53" t="s">
        <v>80</v>
      </c>
      <c r="M132" s="53" t="s">
        <v>80</v>
      </c>
      <c r="N132" s="53" t="s">
        <v>80</v>
      </c>
      <c r="O132" s="53" t="s">
        <v>80</v>
      </c>
      <c r="P132" s="53" t="s">
        <v>634</v>
      </c>
      <c r="Q132" s="52">
        <v>0.15</v>
      </c>
      <c r="R132" s="52">
        <f>+Q132*Q131</f>
        <v>1.2E-2</v>
      </c>
      <c r="S132" s="53">
        <v>1</v>
      </c>
      <c r="T132" s="53" t="s">
        <v>84</v>
      </c>
      <c r="U132" s="53" t="s">
        <v>574</v>
      </c>
      <c r="V132" s="23">
        <v>44931</v>
      </c>
      <c r="W132" s="23">
        <v>44957</v>
      </c>
      <c r="X132" s="53" t="s">
        <v>214</v>
      </c>
      <c r="Y132" s="49" t="s">
        <v>97</v>
      </c>
      <c r="Z132" s="59" t="s">
        <v>100</v>
      </c>
      <c r="AA132" s="60">
        <v>1</v>
      </c>
      <c r="AB132" s="62" t="s">
        <v>635</v>
      </c>
      <c r="AC132" s="62">
        <v>44957</v>
      </c>
      <c r="AD132" s="60">
        <v>1</v>
      </c>
      <c r="AE132" s="62" t="s">
        <v>636</v>
      </c>
      <c r="AF132" s="62">
        <v>44957</v>
      </c>
      <c r="AG132" s="60" t="s">
        <v>79</v>
      </c>
      <c r="AH132" s="60">
        <v>1</v>
      </c>
      <c r="AI132" s="52">
        <f t="shared" si="131"/>
        <v>1.2E-2</v>
      </c>
      <c r="AJ132" s="52">
        <f t="shared" ref="AJ132:AJ133" si="227">+AI132/R132</f>
        <v>1</v>
      </c>
      <c r="AK132" s="52"/>
      <c r="AL132" s="239" t="str">
        <f t="shared" si="151"/>
        <v/>
      </c>
      <c r="AM132" s="239" t="str">
        <f t="shared" si="152"/>
        <v/>
      </c>
      <c r="AN132" s="239" t="str">
        <f t="shared" si="153"/>
        <v/>
      </c>
      <c r="AO132" s="239" t="str">
        <f t="shared" si="154"/>
        <v/>
      </c>
      <c r="AP132" s="239" t="str">
        <f t="shared" si="155"/>
        <v/>
      </c>
      <c r="AQ132" s="239" t="str">
        <f t="shared" si="156"/>
        <v/>
      </c>
      <c r="AR132" s="239" t="str">
        <f t="shared" si="157"/>
        <v/>
      </c>
      <c r="AS132" s="239" t="str">
        <f t="shared" si="158"/>
        <v/>
      </c>
      <c r="AT132" s="239" t="str">
        <f t="shared" si="159"/>
        <v/>
      </c>
      <c r="AU132" s="239" t="str">
        <f t="shared" si="132"/>
        <v/>
      </c>
      <c r="AV132" s="239" t="str">
        <f t="shared" si="133"/>
        <v/>
      </c>
      <c r="AW132" s="239" t="str">
        <f t="shared" si="134"/>
        <v/>
      </c>
      <c r="AX132" s="239" t="str">
        <f t="shared" si="135"/>
        <v/>
      </c>
      <c r="AY132" s="239" t="str">
        <f t="shared" si="136"/>
        <v/>
      </c>
      <c r="AZ132" s="239" t="str">
        <f t="shared" si="137"/>
        <v/>
      </c>
      <c r="BA132" s="239" t="str">
        <f t="shared" si="138"/>
        <v/>
      </c>
      <c r="BB132" s="239" t="str">
        <f t="shared" si="139"/>
        <v/>
      </c>
      <c r="BC132" s="239" t="str">
        <f t="shared" si="140"/>
        <v/>
      </c>
      <c r="BD132" s="239" t="str">
        <f t="shared" si="141"/>
        <v/>
      </c>
      <c r="BE132" s="239" t="str">
        <f t="shared" si="142"/>
        <v/>
      </c>
      <c r="BF132" s="239" t="str">
        <f t="shared" si="143"/>
        <v/>
      </c>
      <c r="BG132" s="239" t="str">
        <f t="shared" si="144"/>
        <v/>
      </c>
      <c r="BH132" s="239" t="str">
        <f t="shared" si="145"/>
        <v/>
      </c>
      <c r="BI132" s="239" t="str">
        <f t="shared" si="146"/>
        <v/>
      </c>
      <c r="BJ132" s="239" t="str">
        <f t="shared" si="147"/>
        <v/>
      </c>
      <c r="BK132" s="239" t="str">
        <f t="shared" si="148"/>
        <v/>
      </c>
      <c r="BL132" s="239" t="str">
        <f t="shared" si="149"/>
        <v/>
      </c>
      <c r="BN132" s="239" t="str">
        <f t="shared" si="160"/>
        <v/>
      </c>
      <c r="BO132" s="239" t="str">
        <f t="shared" si="161"/>
        <v/>
      </c>
      <c r="BP132" s="239" t="str">
        <f t="shared" si="162"/>
        <v/>
      </c>
      <c r="BQ132" s="239" t="str">
        <f t="shared" si="163"/>
        <v/>
      </c>
      <c r="BR132" s="239" t="str">
        <f t="shared" si="164"/>
        <v/>
      </c>
      <c r="BS132" s="239" t="str">
        <f t="shared" si="165"/>
        <v/>
      </c>
      <c r="BT132" s="239" t="str">
        <f t="shared" si="166"/>
        <v/>
      </c>
      <c r="BU132" s="239" t="str">
        <f t="shared" si="167"/>
        <v/>
      </c>
      <c r="BV132" s="239" t="str">
        <f t="shared" si="168"/>
        <v/>
      </c>
      <c r="BW132" s="239" t="str">
        <f t="shared" si="169"/>
        <v/>
      </c>
      <c r="BX132" s="239" t="str">
        <f t="shared" si="170"/>
        <v/>
      </c>
      <c r="BY132" s="239" t="str">
        <f t="shared" si="171"/>
        <v/>
      </c>
      <c r="BZ132" s="239" t="str">
        <f t="shared" si="172"/>
        <v/>
      </c>
      <c r="CA132" s="239" t="str">
        <f t="shared" si="173"/>
        <v/>
      </c>
      <c r="CB132" s="239" t="str">
        <f t="shared" si="174"/>
        <v/>
      </c>
      <c r="CC132" s="239" t="str">
        <f t="shared" si="175"/>
        <v/>
      </c>
      <c r="CD132" s="239" t="str">
        <f t="shared" si="176"/>
        <v/>
      </c>
      <c r="CE132" s="239" t="str">
        <f t="shared" si="177"/>
        <v/>
      </c>
      <c r="CF132" s="239" t="str">
        <f t="shared" si="178"/>
        <v/>
      </c>
      <c r="CG132" s="239" t="str">
        <f t="shared" si="179"/>
        <v/>
      </c>
      <c r="CH132" s="239" t="str">
        <f t="shared" si="180"/>
        <v/>
      </c>
      <c r="CI132" s="239" t="str">
        <f t="shared" si="181"/>
        <v/>
      </c>
      <c r="CJ132" s="239" t="str">
        <f t="shared" si="182"/>
        <v/>
      </c>
      <c r="CK132" s="239" t="str">
        <f t="shared" si="183"/>
        <v/>
      </c>
      <c r="CL132" s="239" t="str">
        <f t="shared" si="184"/>
        <v/>
      </c>
      <c r="CM132" s="239" t="str">
        <f t="shared" si="185"/>
        <v/>
      </c>
      <c r="CN132" s="239" t="str">
        <f t="shared" si="186"/>
        <v/>
      </c>
      <c r="CP132" s="239" t="str">
        <f t="shared" si="187"/>
        <v/>
      </c>
      <c r="CQ132" s="239" t="str">
        <f t="shared" si="188"/>
        <v/>
      </c>
      <c r="CR132" s="239" t="str">
        <f t="shared" si="189"/>
        <v/>
      </c>
      <c r="CS132" s="239" t="str">
        <f t="shared" si="190"/>
        <v/>
      </c>
      <c r="CT132" s="239" t="str">
        <f t="shared" si="191"/>
        <v/>
      </c>
      <c r="CU132" s="239" t="str">
        <f t="shared" si="192"/>
        <v/>
      </c>
      <c r="CV132" s="239" t="str">
        <f t="shared" si="193"/>
        <v/>
      </c>
      <c r="CW132" s="239" t="str">
        <f t="shared" si="194"/>
        <v/>
      </c>
      <c r="CX132" s="239" t="str">
        <f t="shared" si="195"/>
        <v/>
      </c>
      <c r="CY132" s="239" t="str">
        <f t="shared" si="196"/>
        <v/>
      </c>
      <c r="CZ132" s="239" t="str">
        <f t="shared" si="197"/>
        <v/>
      </c>
      <c r="DA132" s="239" t="str">
        <f t="shared" si="198"/>
        <v/>
      </c>
      <c r="DB132" s="239" t="str">
        <f t="shared" si="199"/>
        <v/>
      </c>
      <c r="DC132" s="239" t="str">
        <f t="shared" si="200"/>
        <v/>
      </c>
      <c r="DD132" s="239" t="str">
        <f t="shared" si="201"/>
        <v/>
      </c>
      <c r="DE132" s="239" t="str">
        <f t="shared" si="202"/>
        <v/>
      </c>
      <c r="DF132" s="239" t="str">
        <f t="shared" si="203"/>
        <v/>
      </c>
      <c r="DG132" s="239" t="str">
        <f t="shared" si="204"/>
        <v/>
      </c>
      <c r="DH132" s="239" t="str">
        <f t="shared" si="205"/>
        <v/>
      </c>
      <c r="DI132" s="239" t="str">
        <f t="shared" si="206"/>
        <v/>
      </c>
      <c r="DJ132" s="239" t="str">
        <f t="shared" si="207"/>
        <v/>
      </c>
      <c r="DK132" s="239" t="str">
        <f t="shared" si="208"/>
        <v/>
      </c>
      <c r="DL132" s="239" t="str">
        <f t="shared" si="209"/>
        <v/>
      </c>
      <c r="DM132" s="239" t="str">
        <f t="shared" si="210"/>
        <v/>
      </c>
      <c r="DN132" s="239" t="str">
        <f t="shared" si="211"/>
        <v/>
      </c>
      <c r="DO132" s="239" t="str">
        <f t="shared" si="212"/>
        <v/>
      </c>
      <c r="DP132" s="239" t="str">
        <f t="shared" si="213"/>
        <v/>
      </c>
    </row>
    <row r="133" spans="1:2048 2053:3059 3077:4094 4112:5120 5123:6143 6146:7167 7169:8189 8194:9200 9218:10235 10253:12287 12290:14335 14337:16293" ht="35.25" hidden="1" customHeight="1" x14ac:dyDescent="0.25">
      <c r="A133" s="53" t="s">
        <v>4516</v>
      </c>
      <c r="B133" s="53">
        <v>30</v>
      </c>
      <c r="C133" s="53" t="s">
        <v>44</v>
      </c>
      <c r="D133" s="53" t="s">
        <v>470</v>
      </c>
      <c r="E133" s="53">
        <v>3</v>
      </c>
      <c r="F133" s="53" t="s">
        <v>637</v>
      </c>
      <c r="G133" s="53" t="str">
        <f t="shared" si="150"/>
        <v>30-10</v>
      </c>
      <c r="H133" s="53" t="s">
        <v>94</v>
      </c>
      <c r="I133" s="53" t="s">
        <v>76</v>
      </c>
      <c r="J133" s="53" t="s">
        <v>80</v>
      </c>
      <c r="K133" s="53" t="s">
        <v>80</v>
      </c>
      <c r="L133" s="53" t="s">
        <v>80</v>
      </c>
      <c r="M133" s="53" t="s">
        <v>80</v>
      </c>
      <c r="N133" s="53" t="s">
        <v>80</v>
      </c>
      <c r="O133" s="53" t="s">
        <v>80</v>
      </c>
      <c r="P133" s="53" t="s">
        <v>638</v>
      </c>
      <c r="Q133" s="52">
        <v>0.85</v>
      </c>
      <c r="R133" s="52">
        <f>+Q133*Q131</f>
        <v>6.8000000000000005E-2</v>
      </c>
      <c r="S133" s="53">
        <v>100</v>
      </c>
      <c r="T133" s="53" t="s">
        <v>301</v>
      </c>
      <c r="U133" s="53" t="s">
        <v>639</v>
      </c>
      <c r="V133" s="23">
        <v>44958</v>
      </c>
      <c r="W133" s="23">
        <v>45016</v>
      </c>
      <c r="X133" s="53" t="s">
        <v>214</v>
      </c>
      <c r="Y133" s="49" t="s">
        <v>97</v>
      </c>
      <c r="Z133" s="59" t="s">
        <v>100</v>
      </c>
      <c r="AA133" s="60">
        <v>1</v>
      </c>
      <c r="AB133" s="62" t="s">
        <v>640</v>
      </c>
      <c r="AC133" s="62">
        <v>45016</v>
      </c>
      <c r="AD133" s="60">
        <v>1</v>
      </c>
      <c r="AE133" s="62" t="s">
        <v>641</v>
      </c>
      <c r="AF133" s="62">
        <v>45016</v>
      </c>
      <c r="AG133" s="60" t="s">
        <v>125</v>
      </c>
      <c r="AH133" s="60">
        <v>0.95</v>
      </c>
      <c r="AI133" s="52">
        <f t="shared" si="131"/>
        <v>6.8000000000000005E-2</v>
      </c>
      <c r="AJ133" s="52">
        <f t="shared" si="227"/>
        <v>1</v>
      </c>
      <c r="AK133" s="52"/>
      <c r="AL133" s="239" t="str">
        <f t="shared" si="151"/>
        <v/>
      </c>
      <c r="AM133" s="239" t="str">
        <f t="shared" si="152"/>
        <v/>
      </c>
      <c r="AN133" s="239" t="str">
        <f t="shared" si="153"/>
        <v/>
      </c>
      <c r="AO133" s="239" t="str">
        <f t="shared" si="154"/>
        <v/>
      </c>
      <c r="AP133" s="239" t="str">
        <f t="shared" si="155"/>
        <v/>
      </c>
      <c r="AQ133" s="239" t="str">
        <f t="shared" si="156"/>
        <v/>
      </c>
      <c r="AR133" s="239" t="str">
        <f t="shared" si="157"/>
        <v/>
      </c>
      <c r="AS133" s="239" t="str">
        <f t="shared" si="158"/>
        <v/>
      </c>
      <c r="AT133" s="239" t="str">
        <f t="shared" si="159"/>
        <v/>
      </c>
      <c r="AU133" s="239" t="str">
        <f t="shared" si="132"/>
        <v/>
      </c>
      <c r="AV133" s="239" t="str">
        <f t="shared" si="133"/>
        <v/>
      </c>
      <c r="AW133" s="239" t="str">
        <f t="shared" si="134"/>
        <v/>
      </c>
      <c r="AX133" s="239" t="str">
        <f t="shared" si="135"/>
        <v/>
      </c>
      <c r="AY133" s="239" t="str">
        <f t="shared" si="136"/>
        <v/>
      </c>
      <c r="AZ133" s="239" t="str">
        <f t="shared" si="137"/>
        <v/>
      </c>
      <c r="BA133" s="239" t="str">
        <f t="shared" si="138"/>
        <v/>
      </c>
      <c r="BB133" s="239" t="str">
        <f t="shared" si="139"/>
        <v/>
      </c>
      <c r="BC133" s="239" t="str">
        <f t="shared" si="140"/>
        <v/>
      </c>
      <c r="BD133" s="239" t="str">
        <f t="shared" si="141"/>
        <v/>
      </c>
      <c r="BE133" s="239" t="str">
        <f t="shared" si="142"/>
        <v/>
      </c>
      <c r="BF133" s="239" t="str">
        <f t="shared" si="143"/>
        <v/>
      </c>
      <c r="BG133" s="239" t="str">
        <f t="shared" si="144"/>
        <v/>
      </c>
      <c r="BH133" s="239" t="str">
        <f t="shared" si="145"/>
        <v/>
      </c>
      <c r="BI133" s="239" t="str">
        <f t="shared" si="146"/>
        <v/>
      </c>
      <c r="BJ133" s="239" t="str">
        <f t="shared" si="147"/>
        <v/>
      </c>
      <c r="BK133" s="239" t="str">
        <f t="shared" si="148"/>
        <v/>
      </c>
      <c r="BL133" s="239" t="str">
        <f t="shared" si="149"/>
        <v/>
      </c>
      <c r="BN133" s="239" t="str">
        <f t="shared" si="160"/>
        <v/>
      </c>
      <c r="BO133" s="239" t="str">
        <f t="shared" si="161"/>
        <v/>
      </c>
      <c r="BP133" s="239" t="str">
        <f t="shared" si="162"/>
        <v/>
      </c>
      <c r="BQ133" s="239" t="str">
        <f t="shared" si="163"/>
        <v/>
      </c>
      <c r="BR133" s="239" t="str">
        <f t="shared" si="164"/>
        <v/>
      </c>
      <c r="BS133" s="239" t="str">
        <f t="shared" si="165"/>
        <v/>
      </c>
      <c r="BT133" s="239" t="str">
        <f t="shared" si="166"/>
        <v/>
      </c>
      <c r="BU133" s="239" t="str">
        <f t="shared" si="167"/>
        <v/>
      </c>
      <c r="BV133" s="239" t="str">
        <f t="shared" si="168"/>
        <v/>
      </c>
      <c r="BW133" s="239" t="str">
        <f t="shared" si="169"/>
        <v/>
      </c>
      <c r="BX133" s="239" t="str">
        <f t="shared" si="170"/>
        <v/>
      </c>
      <c r="BY133" s="239" t="str">
        <f t="shared" si="171"/>
        <v/>
      </c>
      <c r="BZ133" s="239" t="str">
        <f t="shared" si="172"/>
        <v/>
      </c>
      <c r="CA133" s="239" t="str">
        <f t="shared" si="173"/>
        <v/>
      </c>
      <c r="CB133" s="239" t="str">
        <f t="shared" si="174"/>
        <v/>
      </c>
      <c r="CC133" s="239" t="str">
        <f t="shared" si="175"/>
        <v/>
      </c>
      <c r="CD133" s="239" t="str">
        <f t="shared" si="176"/>
        <v/>
      </c>
      <c r="CE133" s="239" t="str">
        <f t="shared" si="177"/>
        <v/>
      </c>
      <c r="CF133" s="239" t="str">
        <f t="shared" si="178"/>
        <v/>
      </c>
      <c r="CG133" s="239" t="str">
        <f t="shared" si="179"/>
        <v/>
      </c>
      <c r="CH133" s="239" t="str">
        <f t="shared" si="180"/>
        <v/>
      </c>
      <c r="CI133" s="239" t="str">
        <f t="shared" si="181"/>
        <v/>
      </c>
      <c r="CJ133" s="239" t="str">
        <f t="shared" si="182"/>
        <v/>
      </c>
      <c r="CK133" s="239" t="str">
        <f t="shared" si="183"/>
        <v/>
      </c>
      <c r="CL133" s="239" t="str">
        <f t="shared" si="184"/>
        <v/>
      </c>
      <c r="CM133" s="239" t="str">
        <f t="shared" si="185"/>
        <v/>
      </c>
      <c r="CN133" s="239" t="str">
        <f t="shared" si="186"/>
        <v/>
      </c>
      <c r="CP133" s="239" t="str">
        <f t="shared" si="187"/>
        <v/>
      </c>
      <c r="CQ133" s="239" t="str">
        <f t="shared" si="188"/>
        <v/>
      </c>
      <c r="CR133" s="239" t="str">
        <f t="shared" si="189"/>
        <v/>
      </c>
      <c r="CS133" s="239" t="str">
        <f t="shared" si="190"/>
        <v/>
      </c>
      <c r="CT133" s="239" t="str">
        <f t="shared" si="191"/>
        <v/>
      </c>
      <c r="CU133" s="239" t="str">
        <f t="shared" si="192"/>
        <v/>
      </c>
      <c r="CV133" s="239" t="str">
        <f t="shared" si="193"/>
        <v/>
      </c>
      <c r="CW133" s="239" t="str">
        <f t="shared" si="194"/>
        <v/>
      </c>
      <c r="CX133" s="239" t="str">
        <f t="shared" si="195"/>
        <v/>
      </c>
      <c r="CY133" s="239" t="str">
        <f t="shared" si="196"/>
        <v/>
      </c>
      <c r="CZ133" s="239" t="str">
        <f t="shared" si="197"/>
        <v/>
      </c>
      <c r="DA133" s="239" t="str">
        <f t="shared" si="198"/>
        <v/>
      </c>
      <c r="DB133" s="239" t="str">
        <f t="shared" si="199"/>
        <v/>
      </c>
      <c r="DC133" s="239" t="str">
        <f t="shared" si="200"/>
        <v/>
      </c>
      <c r="DD133" s="239" t="str">
        <f t="shared" si="201"/>
        <v/>
      </c>
      <c r="DE133" s="239" t="str">
        <f t="shared" si="202"/>
        <v/>
      </c>
      <c r="DF133" s="239" t="str">
        <f t="shared" si="203"/>
        <v/>
      </c>
      <c r="DG133" s="239" t="str">
        <f t="shared" si="204"/>
        <v/>
      </c>
      <c r="DH133" s="239" t="str">
        <f t="shared" si="205"/>
        <v/>
      </c>
      <c r="DI133" s="239" t="str">
        <f t="shared" si="206"/>
        <v/>
      </c>
      <c r="DJ133" s="239" t="str">
        <f t="shared" si="207"/>
        <v/>
      </c>
      <c r="DK133" s="239" t="str">
        <f t="shared" si="208"/>
        <v/>
      </c>
      <c r="DL133" s="239" t="str">
        <f t="shared" si="209"/>
        <v/>
      </c>
      <c r="DM133" s="239" t="str">
        <f t="shared" si="210"/>
        <v/>
      </c>
      <c r="DN133" s="239" t="str">
        <f t="shared" si="211"/>
        <v/>
      </c>
      <c r="DO133" s="239" t="str">
        <f t="shared" si="212"/>
        <v/>
      </c>
      <c r="DP133" s="239" t="str">
        <f t="shared" si="213"/>
        <v/>
      </c>
    </row>
    <row r="134" spans="1:2048 2053:3059 3077:4094 4112:5120 5123:6143 6146:7167 7169:8189 8194:9200 9218:10235 10253:12287 12290:14335 14337:16293" ht="35.25" hidden="1" customHeight="1" x14ac:dyDescent="0.25">
      <c r="A134" s="49" t="s">
        <v>4516</v>
      </c>
      <c r="B134" s="49">
        <v>30</v>
      </c>
      <c r="C134" s="49" t="s">
        <v>44</v>
      </c>
      <c r="D134" s="49" t="s">
        <v>470</v>
      </c>
      <c r="E134" s="49">
        <v>3</v>
      </c>
      <c r="F134" s="49" t="s">
        <v>642</v>
      </c>
      <c r="G134" s="49" t="str">
        <f t="shared" si="150"/>
        <v>30-11</v>
      </c>
      <c r="H134" s="49" t="s">
        <v>75</v>
      </c>
      <c r="I134" s="49" t="s">
        <v>76</v>
      </c>
      <c r="J134" s="49" t="s">
        <v>582</v>
      </c>
      <c r="K134" s="49" t="s">
        <v>80</v>
      </c>
      <c r="L134" s="49" t="s">
        <v>125</v>
      </c>
      <c r="M134" s="49" t="s">
        <v>473</v>
      </c>
      <c r="N134" s="49" t="s">
        <v>643</v>
      </c>
      <c r="O134" s="49" t="s">
        <v>644</v>
      </c>
      <c r="P134" s="49" t="s">
        <v>645</v>
      </c>
      <c r="Q134" s="50">
        <v>0.09</v>
      </c>
      <c r="R134" s="50"/>
      <c r="S134" s="49">
        <v>1</v>
      </c>
      <c r="T134" s="49" t="s">
        <v>84</v>
      </c>
      <c r="U134" s="49" t="s">
        <v>646</v>
      </c>
      <c r="V134" s="51">
        <v>44936</v>
      </c>
      <c r="W134" s="51">
        <v>45107</v>
      </c>
      <c r="X134" s="49" t="s">
        <v>214</v>
      </c>
      <c r="Y134" s="49" t="s">
        <v>167</v>
      </c>
      <c r="Z134" s="59" t="s">
        <v>100</v>
      </c>
      <c r="AA134" s="60">
        <v>1</v>
      </c>
      <c r="AB134" s="62" t="s">
        <v>647</v>
      </c>
      <c r="AC134" s="62">
        <v>45107</v>
      </c>
      <c r="AD134" s="60">
        <v>1</v>
      </c>
      <c r="AE134" s="62" t="s">
        <v>648</v>
      </c>
      <c r="AF134" s="62">
        <v>45107</v>
      </c>
      <c r="AG134" s="57" t="s">
        <v>79</v>
      </c>
      <c r="AH134" s="52" t="s">
        <v>92</v>
      </c>
      <c r="AI134" s="52">
        <f t="shared" si="131"/>
        <v>0.09</v>
      </c>
      <c r="AJ134" s="52"/>
      <c r="AK134" s="52"/>
      <c r="AL134" s="239" t="str">
        <f t="shared" si="151"/>
        <v/>
      </c>
      <c r="AM134" s="239" t="str">
        <f t="shared" si="152"/>
        <v/>
      </c>
      <c r="AN134" s="239" t="str">
        <f t="shared" si="153"/>
        <v/>
      </c>
      <c r="AO134" s="239" t="str">
        <f t="shared" si="154"/>
        <v/>
      </c>
      <c r="AP134" s="239" t="str">
        <f t="shared" si="155"/>
        <v/>
      </c>
      <c r="AQ134" s="239" t="str">
        <f t="shared" si="156"/>
        <v/>
      </c>
      <c r="AR134" s="239" t="str">
        <f t="shared" si="157"/>
        <v/>
      </c>
      <c r="AS134" s="239" t="str">
        <f t="shared" si="158"/>
        <v/>
      </c>
      <c r="AT134" s="239" t="str">
        <f t="shared" si="159"/>
        <v/>
      </c>
      <c r="AU134" s="239" t="str">
        <f t="shared" si="132"/>
        <v/>
      </c>
      <c r="AV134" s="239" t="str">
        <f t="shared" si="133"/>
        <v/>
      </c>
      <c r="AW134" s="239" t="str">
        <f t="shared" si="134"/>
        <v/>
      </c>
      <c r="AX134" s="239" t="str">
        <f t="shared" si="135"/>
        <v/>
      </c>
      <c r="AY134" s="239" t="str">
        <f t="shared" si="136"/>
        <v/>
      </c>
      <c r="AZ134" s="239" t="str">
        <f t="shared" si="137"/>
        <v/>
      </c>
      <c r="BA134" s="239" t="str">
        <f t="shared" si="138"/>
        <v/>
      </c>
      <c r="BB134" s="239" t="str">
        <f t="shared" si="139"/>
        <v/>
      </c>
      <c r="BC134" s="239" t="str">
        <f t="shared" si="140"/>
        <v/>
      </c>
      <c r="BD134" s="239" t="str">
        <f t="shared" si="141"/>
        <v/>
      </c>
      <c r="BE134" s="239" t="str">
        <f t="shared" si="142"/>
        <v/>
      </c>
      <c r="BF134" s="239" t="str">
        <f t="shared" si="143"/>
        <v/>
      </c>
      <c r="BG134" s="239" t="str">
        <f t="shared" si="144"/>
        <v/>
      </c>
      <c r="BH134" s="239" t="str">
        <f t="shared" si="145"/>
        <v/>
      </c>
      <c r="BI134" s="239" t="str">
        <f t="shared" si="146"/>
        <v/>
      </c>
      <c r="BJ134" s="239" t="str">
        <f t="shared" si="147"/>
        <v/>
      </c>
      <c r="BK134" s="239" t="str">
        <f t="shared" si="148"/>
        <v/>
      </c>
      <c r="BL134" s="239" t="str">
        <f t="shared" si="149"/>
        <v/>
      </c>
      <c r="BN134" s="239" t="str">
        <f t="shared" si="160"/>
        <v/>
      </c>
      <c r="BO134" s="239" t="str">
        <f t="shared" si="161"/>
        <v/>
      </c>
      <c r="BP134" s="239" t="str">
        <f t="shared" si="162"/>
        <v/>
      </c>
      <c r="BQ134" s="239" t="str">
        <f t="shared" si="163"/>
        <v/>
      </c>
      <c r="BR134" s="239" t="str">
        <f t="shared" si="164"/>
        <v/>
      </c>
      <c r="BS134" s="239" t="str">
        <f t="shared" si="165"/>
        <v/>
      </c>
      <c r="BT134" s="239" t="str">
        <f t="shared" si="166"/>
        <v/>
      </c>
      <c r="BU134" s="239" t="str">
        <f t="shared" si="167"/>
        <v/>
      </c>
      <c r="BV134" s="239" t="str">
        <f t="shared" si="168"/>
        <v/>
      </c>
      <c r="BW134" s="239" t="str">
        <f t="shared" si="169"/>
        <v/>
      </c>
      <c r="BX134" s="239" t="str">
        <f t="shared" si="170"/>
        <v/>
      </c>
      <c r="BY134" s="239" t="str">
        <f t="shared" si="171"/>
        <v/>
      </c>
      <c r="BZ134" s="239" t="str">
        <f t="shared" si="172"/>
        <v/>
      </c>
      <c r="CA134" s="239" t="str">
        <f t="shared" si="173"/>
        <v/>
      </c>
      <c r="CB134" s="239" t="str">
        <f t="shared" si="174"/>
        <v/>
      </c>
      <c r="CC134" s="239" t="str">
        <f t="shared" si="175"/>
        <v/>
      </c>
      <c r="CD134" s="239" t="str">
        <f t="shared" si="176"/>
        <v/>
      </c>
      <c r="CE134" s="239" t="str">
        <f t="shared" si="177"/>
        <v/>
      </c>
      <c r="CF134" s="239" t="str">
        <f t="shared" si="178"/>
        <v/>
      </c>
      <c r="CG134" s="239" t="str">
        <f t="shared" si="179"/>
        <v/>
      </c>
      <c r="CH134" s="239" t="str">
        <f t="shared" si="180"/>
        <v/>
      </c>
      <c r="CI134" s="239" t="str">
        <f t="shared" si="181"/>
        <v/>
      </c>
      <c r="CJ134" s="239" t="str">
        <f t="shared" si="182"/>
        <v/>
      </c>
      <c r="CK134" s="239" t="str">
        <f t="shared" si="183"/>
        <v/>
      </c>
      <c r="CL134" s="239" t="str">
        <f t="shared" si="184"/>
        <v/>
      </c>
      <c r="CM134" s="239" t="str">
        <f t="shared" si="185"/>
        <v/>
      </c>
      <c r="CN134" s="239" t="str">
        <f t="shared" si="186"/>
        <v/>
      </c>
      <c r="CP134" s="239" t="str">
        <f t="shared" si="187"/>
        <v/>
      </c>
      <c r="CQ134" s="239" t="str">
        <f t="shared" si="188"/>
        <v/>
      </c>
      <c r="CR134" s="239" t="str">
        <f t="shared" si="189"/>
        <v/>
      </c>
      <c r="CS134" s="239" t="str">
        <f t="shared" si="190"/>
        <v/>
      </c>
      <c r="CT134" s="239" t="str">
        <f t="shared" si="191"/>
        <v/>
      </c>
      <c r="CU134" s="239" t="str">
        <f t="shared" si="192"/>
        <v/>
      </c>
      <c r="CV134" s="239" t="str">
        <f t="shared" si="193"/>
        <v/>
      </c>
      <c r="CW134" s="239" t="str">
        <f t="shared" si="194"/>
        <v/>
      </c>
      <c r="CX134" s="239" t="str">
        <f t="shared" si="195"/>
        <v/>
      </c>
      <c r="CY134" s="239" t="str">
        <f t="shared" si="196"/>
        <v/>
      </c>
      <c r="CZ134" s="239" t="str">
        <f t="shared" si="197"/>
        <v/>
      </c>
      <c r="DA134" s="239" t="str">
        <f t="shared" si="198"/>
        <v/>
      </c>
      <c r="DB134" s="239" t="str">
        <f t="shared" si="199"/>
        <v/>
      </c>
      <c r="DC134" s="239" t="str">
        <f t="shared" si="200"/>
        <v/>
      </c>
      <c r="DD134" s="239" t="str">
        <f t="shared" si="201"/>
        <v/>
      </c>
      <c r="DE134" s="239" t="str">
        <f t="shared" si="202"/>
        <v/>
      </c>
      <c r="DF134" s="239" t="str">
        <f t="shared" si="203"/>
        <v/>
      </c>
      <c r="DG134" s="239" t="str">
        <f t="shared" si="204"/>
        <v/>
      </c>
      <c r="DH134" s="239" t="str">
        <f t="shared" si="205"/>
        <v/>
      </c>
      <c r="DI134" s="239" t="str">
        <f t="shared" si="206"/>
        <v/>
      </c>
      <c r="DJ134" s="239" t="str">
        <f t="shared" si="207"/>
        <v/>
      </c>
      <c r="DK134" s="239" t="str">
        <f t="shared" si="208"/>
        <v/>
      </c>
      <c r="DL134" s="239" t="str">
        <f t="shared" si="209"/>
        <v/>
      </c>
      <c r="DM134" s="239" t="str">
        <f t="shared" si="210"/>
        <v/>
      </c>
      <c r="DN134" s="239" t="str">
        <f t="shared" si="211"/>
        <v/>
      </c>
      <c r="DO134" s="239" t="str">
        <f t="shared" si="212"/>
        <v/>
      </c>
      <c r="DP134" s="239" t="str">
        <f t="shared" si="213"/>
        <v/>
      </c>
    </row>
    <row r="135" spans="1:2048 2053:3059 3077:4094 4112:5120 5123:6143 6146:7167 7169:8189 8194:9200 9218:10235 10253:12287 12290:14335 14337:16293" ht="35.25" hidden="1" customHeight="1" x14ac:dyDescent="0.25">
      <c r="A135" s="53" t="s">
        <v>4516</v>
      </c>
      <c r="B135" s="53">
        <v>30</v>
      </c>
      <c r="C135" s="53" t="s">
        <v>44</v>
      </c>
      <c r="D135" s="53" t="s">
        <v>470</v>
      </c>
      <c r="E135" s="53">
        <v>3</v>
      </c>
      <c r="F135" s="53" t="s">
        <v>649</v>
      </c>
      <c r="G135" s="53" t="str">
        <f t="shared" si="150"/>
        <v>30-11</v>
      </c>
      <c r="H135" s="53" t="s">
        <v>94</v>
      </c>
      <c r="I135" s="53" t="s">
        <v>76</v>
      </c>
      <c r="J135" s="53" t="s">
        <v>80</v>
      </c>
      <c r="K135" s="53" t="s">
        <v>80</v>
      </c>
      <c r="L135" s="53" t="s">
        <v>80</v>
      </c>
      <c r="M135" s="53" t="s">
        <v>80</v>
      </c>
      <c r="N135" s="53" t="s">
        <v>80</v>
      </c>
      <c r="O135" s="53" t="s">
        <v>80</v>
      </c>
      <c r="P135" s="53" t="s">
        <v>650</v>
      </c>
      <c r="Q135" s="52">
        <v>0.15</v>
      </c>
      <c r="R135" s="52">
        <f>+Q135*Q134</f>
        <v>1.35E-2</v>
      </c>
      <c r="S135" s="53">
        <v>1</v>
      </c>
      <c r="T135" s="53" t="s">
        <v>84</v>
      </c>
      <c r="U135" s="53" t="s">
        <v>651</v>
      </c>
      <c r="V135" s="23">
        <v>44936</v>
      </c>
      <c r="W135" s="23">
        <v>44985</v>
      </c>
      <c r="X135" s="53" t="s">
        <v>214</v>
      </c>
      <c r="Y135" s="49" t="s">
        <v>97</v>
      </c>
      <c r="Z135" s="59" t="s">
        <v>100</v>
      </c>
      <c r="AA135" s="60">
        <v>1</v>
      </c>
      <c r="AB135" s="62" t="s">
        <v>652</v>
      </c>
      <c r="AC135" s="62">
        <v>44966</v>
      </c>
      <c r="AD135" s="60">
        <v>1</v>
      </c>
      <c r="AE135" s="62" t="s">
        <v>653</v>
      </c>
      <c r="AF135" s="62">
        <v>44966</v>
      </c>
      <c r="AG135" s="60" t="s">
        <v>79</v>
      </c>
      <c r="AH135" s="60">
        <v>1</v>
      </c>
      <c r="AI135" s="52">
        <f t="shared" si="131"/>
        <v>1.35E-2</v>
      </c>
      <c r="AJ135" s="52">
        <f t="shared" ref="AJ135:AJ136" si="228">+AI135/R135</f>
        <v>1</v>
      </c>
      <c r="AK135" s="52"/>
      <c r="AL135" s="239" t="str">
        <f t="shared" si="151"/>
        <v/>
      </c>
      <c r="AM135" s="239" t="str">
        <f t="shared" si="152"/>
        <v/>
      </c>
      <c r="AN135" s="239" t="str">
        <f t="shared" si="153"/>
        <v/>
      </c>
      <c r="AO135" s="239" t="str">
        <f t="shared" si="154"/>
        <v/>
      </c>
      <c r="AP135" s="239" t="str">
        <f t="shared" si="155"/>
        <v/>
      </c>
      <c r="AQ135" s="239" t="str">
        <f t="shared" si="156"/>
        <v/>
      </c>
      <c r="AR135" s="239" t="str">
        <f t="shared" si="157"/>
        <v/>
      </c>
      <c r="AS135" s="239" t="str">
        <f t="shared" si="158"/>
        <v/>
      </c>
      <c r="AT135" s="239" t="str">
        <f t="shared" si="159"/>
        <v/>
      </c>
      <c r="AU135" s="239" t="str">
        <f t="shared" si="132"/>
        <v/>
      </c>
      <c r="AV135" s="239" t="str">
        <f t="shared" si="133"/>
        <v/>
      </c>
      <c r="AW135" s="239" t="str">
        <f t="shared" si="134"/>
        <v/>
      </c>
      <c r="AX135" s="239" t="str">
        <f t="shared" si="135"/>
        <v/>
      </c>
      <c r="AY135" s="239" t="str">
        <f t="shared" si="136"/>
        <v/>
      </c>
      <c r="AZ135" s="239" t="str">
        <f t="shared" si="137"/>
        <v/>
      </c>
      <c r="BA135" s="239" t="str">
        <f t="shared" si="138"/>
        <v/>
      </c>
      <c r="BB135" s="239" t="str">
        <f t="shared" si="139"/>
        <v/>
      </c>
      <c r="BC135" s="239" t="str">
        <f t="shared" si="140"/>
        <v/>
      </c>
      <c r="BD135" s="239" t="str">
        <f t="shared" si="141"/>
        <v/>
      </c>
      <c r="BE135" s="239" t="str">
        <f t="shared" si="142"/>
        <v/>
      </c>
      <c r="BF135" s="239" t="str">
        <f t="shared" si="143"/>
        <v/>
      </c>
      <c r="BG135" s="239" t="str">
        <f t="shared" si="144"/>
        <v/>
      </c>
      <c r="BH135" s="239" t="str">
        <f t="shared" si="145"/>
        <v/>
      </c>
      <c r="BI135" s="239" t="str">
        <f t="shared" si="146"/>
        <v/>
      </c>
      <c r="BJ135" s="239" t="str">
        <f t="shared" si="147"/>
        <v/>
      </c>
      <c r="BK135" s="239" t="str">
        <f t="shared" si="148"/>
        <v/>
      </c>
      <c r="BL135" s="239" t="str">
        <f t="shared" si="149"/>
        <v/>
      </c>
      <c r="BN135" s="239" t="str">
        <f t="shared" si="160"/>
        <v/>
      </c>
      <c r="BO135" s="239" t="str">
        <f t="shared" si="161"/>
        <v/>
      </c>
      <c r="BP135" s="239" t="str">
        <f t="shared" si="162"/>
        <v/>
      </c>
      <c r="BQ135" s="239" t="str">
        <f t="shared" si="163"/>
        <v/>
      </c>
      <c r="BR135" s="239" t="str">
        <f t="shared" si="164"/>
        <v/>
      </c>
      <c r="BS135" s="239" t="str">
        <f t="shared" si="165"/>
        <v/>
      </c>
      <c r="BT135" s="239" t="str">
        <f t="shared" si="166"/>
        <v/>
      </c>
      <c r="BU135" s="239" t="str">
        <f t="shared" si="167"/>
        <v/>
      </c>
      <c r="BV135" s="239" t="str">
        <f t="shared" si="168"/>
        <v/>
      </c>
      <c r="BW135" s="239" t="str">
        <f t="shared" si="169"/>
        <v/>
      </c>
      <c r="BX135" s="239" t="str">
        <f t="shared" si="170"/>
        <v/>
      </c>
      <c r="BY135" s="239" t="str">
        <f t="shared" si="171"/>
        <v/>
      </c>
      <c r="BZ135" s="239" t="str">
        <f t="shared" si="172"/>
        <v/>
      </c>
      <c r="CA135" s="239" t="str">
        <f t="shared" si="173"/>
        <v/>
      </c>
      <c r="CB135" s="239" t="str">
        <f t="shared" si="174"/>
        <v/>
      </c>
      <c r="CC135" s="239" t="str">
        <f t="shared" si="175"/>
        <v/>
      </c>
      <c r="CD135" s="239" t="str">
        <f t="shared" si="176"/>
        <v/>
      </c>
      <c r="CE135" s="239" t="str">
        <f t="shared" si="177"/>
        <v/>
      </c>
      <c r="CF135" s="239" t="str">
        <f t="shared" si="178"/>
        <v/>
      </c>
      <c r="CG135" s="239" t="str">
        <f t="shared" si="179"/>
        <v/>
      </c>
      <c r="CH135" s="239" t="str">
        <f t="shared" si="180"/>
        <v/>
      </c>
      <c r="CI135" s="239" t="str">
        <f t="shared" si="181"/>
        <v/>
      </c>
      <c r="CJ135" s="239" t="str">
        <f t="shared" si="182"/>
        <v/>
      </c>
      <c r="CK135" s="239" t="str">
        <f t="shared" si="183"/>
        <v/>
      </c>
      <c r="CL135" s="239" t="str">
        <f t="shared" si="184"/>
        <v/>
      </c>
      <c r="CM135" s="239" t="str">
        <f t="shared" si="185"/>
        <v/>
      </c>
      <c r="CN135" s="239" t="str">
        <f t="shared" si="186"/>
        <v/>
      </c>
      <c r="CP135" s="239" t="str">
        <f t="shared" si="187"/>
        <v/>
      </c>
      <c r="CQ135" s="239" t="str">
        <f t="shared" si="188"/>
        <v/>
      </c>
      <c r="CR135" s="239" t="str">
        <f t="shared" si="189"/>
        <v/>
      </c>
      <c r="CS135" s="239" t="str">
        <f t="shared" si="190"/>
        <v/>
      </c>
      <c r="CT135" s="239" t="str">
        <f t="shared" si="191"/>
        <v/>
      </c>
      <c r="CU135" s="239" t="str">
        <f t="shared" si="192"/>
        <v/>
      </c>
      <c r="CV135" s="239" t="str">
        <f t="shared" si="193"/>
        <v/>
      </c>
      <c r="CW135" s="239" t="str">
        <f t="shared" si="194"/>
        <v/>
      </c>
      <c r="CX135" s="239" t="str">
        <f t="shared" si="195"/>
        <v/>
      </c>
      <c r="CY135" s="239" t="str">
        <f t="shared" si="196"/>
        <v/>
      </c>
      <c r="CZ135" s="239" t="str">
        <f t="shared" si="197"/>
        <v/>
      </c>
      <c r="DA135" s="239" t="str">
        <f t="shared" si="198"/>
        <v/>
      </c>
      <c r="DB135" s="239" t="str">
        <f t="shared" si="199"/>
        <v/>
      </c>
      <c r="DC135" s="239" t="str">
        <f t="shared" si="200"/>
        <v/>
      </c>
      <c r="DD135" s="239" t="str">
        <f t="shared" si="201"/>
        <v/>
      </c>
      <c r="DE135" s="239" t="str">
        <f t="shared" si="202"/>
        <v/>
      </c>
      <c r="DF135" s="239" t="str">
        <f t="shared" si="203"/>
        <v/>
      </c>
      <c r="DG135" s="239" t="str">
        <f t="shared" si="204"/>
        <v/>
      </c>
      <c r="DH135" s="239" t="str">
        <f t="shared" si="205"/>
        <v/>
      </c>
      <c r="DI135" s="239" t="str">
        <f t="shared" si="206"/>
        <v/>
      </c>
      <c r="DJ135" s="239" t="str">
        <f t="shared" si="207"/>
        <v/>
      </c>
      <c r="DK135" s="239" t="str">
        <f t="shared" si="208"/>
        <v/>
      </c>
      <c r="DL135" s="239" t="str">
        <f t="shared" si="209"/>
        <v/>
      </c>
      <c r="DM135" s="239" t="str">
        <f t="shared" si="210"/>
        <v/>
      </c>
      <c r="DN135" s="239" t="str">
        <f t="shared" si="211"/>
        <v/>
      </c>
      <c r="DO135" s="239" t="str">
        <f t="shared" si="212"/>
        <v/>
      </c>
      <c r="DP135" s="239" t="str">
        <f t="shared" si="213"/>
        <v/>
      </c>
    </row>
    <row r="136" spans="1:2048 2053:3059 3077:4094 4112:5120 5123:6143 6146:7167 7169:8189 8194:9200 9218:10235 10253:12287 12290:14335 14337:16293" ht="35.25" hidden="1" customHeight="1" x14ac:dyDescent="0.25">
      <c r="A136" s="53" t="s">
        <v>4516</v>
      </c>
      <c r="B136" s="53">
        <v>30</v>
      </c>
      <c r="C136" s="53" t="s">
        <v>44</v>
      </c>
      <c r="D136" s="53" t="s">
        <v>470</v>
      </c>
      <c r="E136" s="53">
        <v>3</v>
      </c>
      <c r="F136" s="53" t="s">
        <v>654</v>
      </c>
      <c r="G136" s="53" t="str">
        <f t="shared" si="150"/>
        <v>30-11</v>
      </c>
      <c r="H136" s="53" t="s">
        <v>94</v>
      </c>
      <c r="I136" s="53" t="s">
        <v>76</v>
      </c>
      <c r="J136" s="53" t="s">
        <v>80</v>
      </c>
      <c r="K136" s="53" t="s">
        <v>80</v>
      </c>
      <c r="L136" s="53" t="s">
        <v>80</v>
      </c>
      <c r="M136" s="53" t="s">
        <v>80</v>
      </c>
      <c r="N136" s="53" t="s">
        <v>80</v>
      </c>
      <c r="O136" s="53" t="s">
        <v>80</v>
      </c>
      <c r="P136" s="53" t="s">
        <v>655</v>
      </c>
      <c r="Q136" s="52">
        <v>0.85</v>
      </c>
      <c r="R136" s="52">
        <f>+Q136*Q134</f>
        <v>7.6499999999999999E-2</v>
      </c>
      <c r="S136" s="53">
        <v>1</v>
      </c>
      <c r="T136" s="53" t="s">
        <v>84</v>
      </c>
      <c r="U136" s="53" t="s">
        <v>646</v>
      </c>
      <c r="V136" s="23">
        <v>44986</v>
      </c>
      <c r="W136" s="23">
        <v>45107</v>
      </c>
      <c r="X136" s="53" t="s">
        <v>214</v>
      </c>
      <c r="Y136" s="49" t="s">
        <v>167</v>
      </c>
      <c r="Z136" s="59" t="s">
        <v>100</v>
      </c>
      <c r="AA136" s="60">
        <v>1</v>
      </c>
      <c r="AB136" s="62" t="s">
        <v>656</v>
      </c>
      <c r="AC136" s="62">
        <v>45107</v>
      </c>
      <c r="AD136" s="60">
        <v>1</v>
      </c>
      <c r="AE136" s="62" t="s">
        <v>657</v>
      </c>
      <c r="AF136" s="62">
        <v>45107</v>
      </c>
      <c r="AG136" s="60" t="s">
        <v>79</v>
      </c>
      <c r="AH136" s="60">
        <v>1</v>
      </c>
      <c r="AI136" s="52">
        <f t="shared" si="131"/>
        <v>7.6499999999999999E-2</v>
      </c>
      <c r="AJ136" s="52">
        <f t="shared" si="228"/>
        <v>1</v>
      </c>
      <c r="AK136" s="52"/>
      <c r="AL136" s="239" t="str">
        <f t="shared" si="151"/>
        <v/>
      </c>
      <c r="AM136" s="239" t="str">
        <f t="shared" si="152"/>
        <v/>
      </c>
      <c r="AN136" s="239" t="str">
        <f t="shared" si="153"/>
        <v/>
      </c>
      <c r="AO136" s="239" t="str">
        <f t="shared" si="154"/>
        <v/>
      </c>
      <c r="AP136" s="239" t="str">
        <f t="shared" si="155"/>
        <v/>
      </c>
      <c r="AQ136" s="239" t="str">
        <f t="shared" si="156"/>
        <v/>
      </c>
      <c r="AR136" s="239" t="str">
        <f t="shared" si="157"/>
        <v/>
      </c>
      <c r="AS136" s="239" t="str">
        <f t="shared" si="158"/>
        <v/>
      </c>
      <c r="AT136" s="239" t="str">
        <f t="shared" si="159"/>
        <v/>
      </c>
      <c r="AU136" s="239" t="str">
        <f t="shared" si="132"/>
        <v/>
      </c>
      <c r="AV136" s="239" t="str">
        <f t="shared" si="133"/>
        <v/>
      </c>
      <c r="AW136" s="239" t="str">
        <f t="shared" si="134"/>
        <v/>
      </c>
      <c r="AX136" s="239" t="str">
        <f t="shared" si="135"/>
        <v/>
      </c>
      <c r="AY136" s="239" t="str">
        <f t="shared" si="136"/>
        <v/>
      </c>
      <c r="AZ136" s="239" t="str">
        <f t="shared" si="137"/>
        <v/>
      </c>
      <c r="BA136" s="239" t="str">
        <f t="shared" si="138"/>
        <v/>
      </c>
      <c r="BB136" s="239" t="str">
        <f t="shared" si="139"/>
        <v/>
      </c>
      <c r="BC136" s="239" t="str">
        <f t="shared" si="140"/>
        <v/>
      </c>
      <c r="BD136" s="239" t="str">
        <f t="shared" si="141"/>
        <v/>
      </c>
      <c r="BE136" s="239" t="str">
        <f t="shared" si="142"/>
        <v/>
      </c>
      <c r="BF136" s="239" t="str">
        <f t="shared" si="143"/>
        <v/>
      </c>
      <c r="BG136" s="239" t="str">
        <f t="shared" si="144"/>
        <v/>
      </c>
      <c r="BH136" s="239" t="str">
        <f t="shared" si="145"/>
        <v/>
      </c>
      <c r="BI136" s="239" t="str">
        <f t="shared" si="146"/>
        <v/>
      </c>
      <c r="BJ136" s="239" t="str">
        <f t="shared" si="147"/>
        <v/>
      </c>
      <c r="BK136" s="239" t="str">
        <f t="shared" si="148"/>
        <v/>
      </c>
      <c r="BL136" s="239" t="str">
        <f t="shared" si="149"/>
        <v/>
      </c>
      <c r="BN136" s="239" t="str">
        <f t="shared" si="160"/>
        <v/>
      </c>
      <c r="BO136" s="239" t="str">
        <f t="shared" si="161"/>
        <v/>
      </c>
      <c r="BP136" s="239" t="str">
        <f t="shared" si="162"/>
        <v/>
      </c>
      <c r="BQ136" s="239" t="str">
        <f t="shared" si="163"/>
        <v/>
      </c>
      <c r="BR136" s="239" t="str">
        <f t="shared" si="164"/>
        <v/>
      </c>
      <c r="BS136" s="239" t="str">
        <f t="shared" si="165"/>
        <v/>
      </c>
      <c r="BT136" s="239" t="str">
        <f t="shared" si="166"/>
        <v/>
      </c>
      <c r="BU136" s="239" t="str">
        <f t="shared" si="167"/>
        <v/>
      </c>
      <c r="BV136" s="239" t="str">
        <f t="shared" si="168"/>
        <v/>
      </c>
      <c r="BW136" s="239" t="str">
        <f t="shared" si="169"/>
        <v/>
      </c>
      <c r="BX136" s="239" t="str">
        <f t="shared" si="170"/>
        <v/>
      </c>
      <c r="BY136" s="239" t="str">
        <f t="shared" si="171"/>
        <v/>
      </c>
      <c r="BZ136" s="239" t="str">
        <f t="shared" si="172"/>
        <v/>
      </c>
      <c r="CA136" s="239" t="str">
        <f t="shared" si="173"/>
        <v/>
      </c>
      <c r="CB136" s="239" t="str">
        <f t="shared" si="174"/>
        <v/>
      </c>
      <c r="CC136" s="239" t="str">
        <f t="shared" si="175"/>
        <v/>
      </c>
      <c r="CD136" s="239" t="str">
        <f t="shared" si="176"/>
        <v/>
      </c>
      <c r="CE136" s="239" t="str">
        <f t="shared" si="177"/>
        <v/>
      </c>
      <c r="CF136" s="239" t="str">
        <f t="shared" si="178"/>
        <v/>
      </c>
      <c r="CG136" s="239" t="str">
        <f t="shared" si="179"/>
        <v/>
      </c>
      <c r="CH136" s="239" t="str">
        <f t="shared" si="180"/>
        <v/>
      </c>
      <c r="CI136" s="239" t="str">
        <f t="shared" si="181"/>
        <v/>
      </c>
      <c r="CJ136" s="239" t="str">
        <f t="shared" si="182"/>
        <v/>
      </c>
      <c r="CK136" s="239" t="str">
        <f t="shared" si="183"/>
        <v/>
      </c>
      <c r="CL136" s="239" t="str">
        <f t="shared" si="184"/>
        <v/>
      </c>
      <c r="CM136" s="239" t="str">
        <f t="shared" si="185"/>
        <v/>
      </c>
      <c r="CN136" s="239" t="str">
        <f t="shared" si="186"/>
        <v/>
      </c>
      <c r="CP136" s="239" t="str">
        <f t="shared" si="187"/>
        <v/>
      </c>
      <c r="CQ136" s="239" t="str">
        <f t="shared" si="188"/>
        <v/>
      </c>
      <c r="CR136" s="239" t="str">
        <f t="shared" si="189"/>
        <v/>
      </c>
      <c r="CS136" s="239" t="str">
        <f t="shared" si="190"/>
        <v/>
      </c>
      <c r="CT136" s="239" t="str">
        <f t="shared" si="191"/>
        <v/>
      </c>
      <c r="CU136" s="239" t="str">
        <f t="shared" si="192"/>
        <v/>
      </c>
      <c r="CV136" s="239" t="str">
        <f t="shared" si="193"/>
        <v/>
      </c>
      <c r="CW136" s="239" t="str">
        <f t="shared" si="194"/>
        <v/>
      </c>
      <c r="CX136" s="239" t="str">
        <f t="shared" si="195"/>
        <v/>
      </c>
      <c r="CY136" s="239" t="str">
        <f t="shared" si="196"/>
        <v/>
      </c>
      <c r="CZ136" s="239" t="str">
        <f t="shared" si="197"/>
        <v/>
      </c>
      <c r="DA136" s="239" t="str">
        <f t="shared" si="198"/>
        <v/>
      </c>
      <c r="DB136" s="239" t="str">
        <f t="shared" si="199"/>
        <v/>
      </c>
      <c r="DC136" s="239" t="str">
        <f t="shared" si="200"/>
        <v/>
      </c>
      <c r="DD136" s="239" t="str">
        <f t="shared" si="201"/>
        <v/>
      </c>
      <c r="DE136" s="239" t="str">
        <f t="shared" si="202"/>
        <v/>
      </c>
      <c r="DF136" s="239" t="str">
        <f t="shared" si="203"/>
        <v/>
      </c>
      <c r="DG136" s="239" t="str">
        <f t="shared" si="204"/>
        <v/>
      </c>
      <c r="DH136" s="239" t="str">
        <f t="shared" si="205"/>
        <v/>
      </c>
      <c r="DI136" s="239" t="str">
        <f t="shared" si="206"/>
        <v/>
      </c>
      <c r="DJ136" s="239" t="str">
        <f t="shared" si="207"/>
        <v/>
      </c>
      <c r="DK136" s="239" t="str">
        <f t="shared" si="208"/>
        <v/>
      </c>
      <c r="DL136" s="239" t="str">
        <f t="shared" si="209"/>
        <v/>
      </c>
      <c r="DM136" s="239" t="str">
        <f t="shared" si="210"/>
        <v/>
      </c>
      <c r="DN136" s="239" t="str">
        <f t="shared" si="211"/>
        <v/>
      </c>
      <c r="DO136" s="239" t="str">
        <f t="shared" si="212"/>
        <v/>
      </c>
      <c r="DP136" s="239" t="str">
        <f t="shared" si="213"/>
        <v/>
      </c>
    </row>
    <row r="137" spans="1:2048 2053:3059 3077:4094 4112:5120 5123:6143 6146:7167 7169:8189 8194:9200 9218:10235 10253:12287 12290:14335 14337:16293" ht="35.25" hidden="1" customHeight="1" x14ac:dyDescent="0.25">
      <c r="A137" s="49" t="s">
        <v>4516</v>
      </c>
      <c r="B137" s="49">
        <v>30</v>
      </c>
      <c r="C137" s="49" t="s">
        <v>44</v>
      </c>
      <c r="D137" s="49" t="s">
        <v>470</v>
      </c>
      <c r="E137" s="49">
        <v>3</v>
      </c>
      <c r="F137" s="49" t="s">
        <v>658</v>
      </c>
      <c r="G137" s="49" t="str">
        <f t="shared" si="150"/>
        <v>30-12</v>
      </c>
      <c r="H137" s="49" t="s">
        <v>75</v>
      </c>
      <c r="I137" s="49" t="s">
        <v>76</v>
      </c>
      <c r="J137" s="49" t="s">
        <v>80</v>
      </c>
      <c r="K137" s="49" t="s">
        <v>197</v>
      </c>
      <c r="L137" s="49" t="s">
        <v>125</v>
      </c>
      <c r="M137" s="49" t="s">
        <v>473</v>
      </c>
      <c r="N137" s="49" t="s">
        <v>659</v>
      </c>
      <c r="O137" s="49" t="s">
        <v>80</v>
      </c>
      <c r="P137" s="49" t="s">
        <v>660</v>
      </c>
      <c r="Q137" s="50">
        <v>0.09</v>
      </c>
      <c r="R137" s="50"/>
      <c r="S137" s="49">
        <v>100</v>
      </c>
      <c r="T137" s="49" t="s">
        <v>301</v>
      </c>
      <c r="U137" s="49" t="s">
        <v>661</v>
      </c>
      <c r="V137" s="51">
        <v>44950</v>
      </c>
      <c r="W137" s="51">
        <v>45261</v>
      </c>
      <c r="X137" s="49" t="s">
        <v>214</v>
      </c>
      <c r="Y137" s="49" t="s">
        <v>87</v>
      </c>
      <c r="Z137" s="59" t="s">
        <v>100</v>
      </c>
      <c r="AA137" s="214">
        <v>1</v>
      </c>
      <c r="AB137" s="213" t="s">
        <v>662</v>
      </c>
      <c r="AC137" s="200" t="s">
        <v>269</v>
      </c>
      <c r="AD137" s="201">
        <v>1</v>
      </c>
      <c r="AE137" s="200" t="s">
        <v>495</v>
      </c>
      <c r="AF137" s="202">
        <v>45261</v>
      </c>
      <c r="AG137" s="200" t="s">
        <v>79</v>
      </c>
      <c r="AH137" s="200" t="s">
        <v>92</v>
      </c>
      <c r="AI137" s="52">
        <f t="shared" ref="AI137:AI200" si="229">+IF(H137="Producto",AD137*Q137,AD137*R137)</f>
        <v>0.09</v>
      </c>
      <c r="AJ137" s="52"/>
      <c r="AK137" s="52"/>
      <c r="AL137" s="239" t="str">
        <f t="shared" si="151"/>
        <v/>
      </c>
      <c r="AM137" s="239" t="str">
        <f t="shared" si="152"/>
        <v/>
      </c>
      <c r="AN137" s="239" t="str">
        <f t="shared" si="153"/>
        <v/>
      </c>
      <c r="AO137" s="239" t="str">
        <f t="shared" si="154"/>
        <v/>
      </c>
      <c r="AP137" s="239" t="str">
        <f t="shared" si="155"/>
        <v/>
      </c>
      <c r="AQ137" s="239" t="str">
        <f t="shared" si="156"/>
        <v/>
      </c>
      <c r="AR137" s="239" t="str">
        <f t="shared" si="157"/>
        <v/>
      </c>
      <c r="AS137" s="239" t="str">
        <f t="shared" si="158"/>
        <v/>
      </c>
      <c r="AT137" s="239" t="str">
        <f t="shared" si="159"/>
        <v/>
      </c>
      <c r="AU137" s="239" t="str">
        <f t="shared" ref="AU137:AU200" si="230">IF(AU$8=$C137,"",IF($H137="Producto","",IF(ISNUMBER(FIND(AU$8,$X137,1)),AD137,"")))</f>
        <v/>
      </c>
      <c r="AV137" s="239" t="str">
        <f t="shared" ref="AV137:AV200" si="231">IF(AV$8=$C137,"",IF($H137="Producto","",IF(ISNUMBER(FIND(AV$8,$X137,1)),AD137,"")))</f>
        <v/>
      </c>
      <c r="AW137" s="239" t="str">
        <f t="shared" ref="AW137:AW200" si="232">IF(AW$8=$C137,"",IF($H137="Producto","",IF(ISNUMBER(FIND(AW$8,$X137,1)),AD137,"")))</f>
        <v/>
      </c>
      <c r="AX137" s="239" t="str">
        <f t="shared" ref="AX137:AX200" si="233">IF(AX$8=$C137,"",IF($H137="Producto","",IF(ISNUMBER(FIND(AX$8,$X137,1)),AD137,"")))</f>
        <v/>
      </c>
      <c r="AY137" s="239" t="str">
        <f t="shared" ref="AY137:AY200" si="234">IF(AY$8=$C137,"",IF($H137="Producto","",IF(ISNUMBER(FIND(AY$8,$X137,1)),AD137,"")))</f>
        <v/>
      </c>
      <c r="AZ137" s="239" t="str">
        <f t="shared" ref="AZ137:AZ200" si="235">IF(AZ$8=$C137,"",IF($H137="Producto","",IF(ISNUMBER(FIND(AZ$8,$X137,1)),AD137,"")))</f>
        <v/>
      </c>
      <c r="BA137" s="239" t="str">
        <f t="shared" ref="BA137:BA200" si="236">IF(BA$8=$C137,"",IF($H137="Producto","",IF(ISNUMBER(FIND(BA$8,$X137,1)),AD137,"")))</f>
        <v/>
      </c>
      <c r="BB137" s="239" t="str">
        <f t="shared" ref="BB137:BB200" si="237">IF(BB$8=$C137,"",IF($H137="Producto","",IF(ISNUMBER(FIND(BB$8,$X137,1)),AD137,"")))</f>
        <v/>
      </c>
      <c r="BC137" s="239" t="str">
        <f t="shared" ref="BC137:BC200" si="238">IF(BC$8=$C137,"",IF($H137="Producto","",IF(ISNUMBER(FIND(BC$8,$X137,1)),AD137,"")))</f>
        <v/>
      </c>
      <c r="BD137" s="239" t="str">
        <f t="shared" ref="BD137:BD200" si="239">IF(BD$8=$C137,"",IF($H137="Producto","",IF(ISNUMBER(FIND(BD$8,$X137,1)),AD137,"")))</f>
        <v/>
      </c>
      <c r="BE137" s="239" t="str">
        <f t="shared" ref="BE137:BE200" si="240">IF(BE$8=$C137,"",IF($H137="Producto","",IF(ISNUMBER(FIND(BE$8,$X137,1)),AD137,"")))</f>
        <v/>
      </c>
      <c r="BF137" s="239" t="str">
        <f t="shared" ref="BF137:BF200" si="241">IF(BF$8=$C137,"",IF($H137="Producto","",IF(ISNUMBER(FIND(BF$8,$X137,1)),AD137,"")))</f>
        <v/>
      </c>
      <c r="BG137" s="239" t="str">
        <f t="shared" ref="BG137:BG200" si="242">IF(BG$8=$C137,"",IF($H137="Producto","",IF(ISNUMBER(FIND(BG$8,$X137,1)),AD137,"")))</f>
        <v/>
      </c>
      <c r="BH137" s="239" t="str">
        <f t="shared" ref="BH137:BH200" si="243">IF(BH$8=$C137,"",IF($H137="Producto","",IF(ISNUMBER(FIND(BH$8,$X137,1)),AD137,"")))</f>
        <v/>
      </c>
      <c r="BI137" s="239" t="str">
        <f t="shared" ref="BI137:BI200" si="244">IF(BI$8=$C137,"",IF($H137="Producto","",IF(ISNUMBER(FIND(BI$8,$X137,1)),AD137,"")))</f>
        <v/>
      </c>
      <c r="BJ137" s="239" t="str">
        <f t="shared" ref="BJ137:BJ200" si="245">IF(BJ$8=$C137,"",IF($H137="Producto","",IF(ISNUMBER(FIND(BJ$8,$X137,1)),AD137,"")))</f>
        <v/>
      </c>
      <c r="BK137" s="239" t="str">
        <f t="shared" ref="BK137:BK200" si="246">IF(BK$8=$C137,"",IF($H137="Producto","",IF(ISNUMBER(FIND(BK$8,$X137,1)),AD137,"")))</f>
        <v/>
      </c>
      <c r="BL137" s="239" t="str">
        <f t="shared" ref="BL137:BL200" si="247">IF(BL$8=$C137,"",IF($H137="Producto","",IF(ISNUMBER(FIND(BL$8,$X137,1)),AD137,"")))</f>
        <v/>
      </c>
      <c r="BN137" s="239" t="str">
        <f t="shared" si="160"/>
        <v/>
      </c>
      <c r="BO137" s="239" t="str">
        <f t="shared" si="161"/>
        <v/>
      </c>
      <c r="BP137" s="239" t="str">
        <f t="shared" si="162"/>
        <v/>
      </c>
      <c r="BQ137" s="239" t="str">
        <f t="shared" si="163"/>
        <v/>
      </c>
      <c r="BR137" s="239" t="str">
        <f t="shared" si="164"/>
        <v/>
      </c>
      <c r="BS137" s="239" t="str">
        <f t="shared" si="165"/>
        <v/>
      </c>
      <c r="BT137" s="239" t="str">
        <f t="shared" si="166"/>
        <v/>
      </c>
      <c r="BU137" s="239" t="str">
        <f t="shared" si="167"/>
        <v/>
      </c>
      <c r="BV137" s="239" t="str">
        <f t="shared" si="168"/>
        <v/>
      </c>
      <c r="BW137" s="239" t="str">
        <f t="shared" si="169"/>
        <v/>
      </c>
      <c r="BX137" s="239" t="str">
        <f t="shared" si="170"/>
        <v/>
      </c>
      <c r="BY137" s="239" t="str">
        <f t="shared" si="171"/>
        <v/>
      </c>
      <c r="BZ137" s="239" t="str">
        <f t="shared" si="172"/>
        <v/>
      </c>
      <c r="CA137" s="239" t="str">
        <f t="shared" si="173"/>
        <v/>
      </c>
      <c r="CB137" s="239" t="str">
        <f t="shared" si="174"/>
        <v/>
      </c>
      <c r="CC137" s="239" t="str">
        <f t="shared" si="175"/>
        <v/>
      </c>
      <c r="CD137" s="239" t="str">
        <f t="shared" si="176"/>
        <v/>
      </c>
      <c r="CE137" s="239" t="str">
        <f t="shared" si="177"/>
        <v/>
      </c>
      <c r="CF137" s="239" t="str">
        <f t="shared" si="178"/>
        <v/>
      </c>
      <c r="CG137" s="239" t="str">
        <f t="shared" si="179"/>
        <v/>
      </c>
      <c r="CH137" s="239" t="str">
        <f t="shared" si="180"/>
        <v/>
      </c>
      <c r="CI137" s="239" t="str">
        <f t="shared" si="181"/>
        <v/>
      </c>
      <c r="CJ137" s="239" t="str">
        <f t="shared" si="182"/>
        <v/>
      </c>
      <c r="CK137" s="239" t="str">
        <f t="shared" si="183"/>
        <v/>
      </c>
      <c r="CL137" s="239" t="str">
        <f t="shared" si="184"/>
        <v/>
      </c>
      <c r="CM137" s="239" t="str">
        <f t="shared" si="185"/>
        <v/>
      </c>
      <c r="CN137" s="239" t="str">
        <f t="shared" si="186"/>
        <v/>
      </c>
      <c r="CP137" s="239" t="str">
        <f t="shared" si="187"/>
        <v/>
      </c>
      <c r="CQ137" s="239" t="str">
        <f t="shared" si="188"/>
        <v/>
      </c>
      <c r="CR137" s="239" t="str">
        <f t="shared" si="189"/>
        <v/>
      </c>
      <c r="CS137" s="239" t="str">
        <f t="shared" si="190"/>
        <v/>
      </c>
      <c r="CT137" s="239" t="str">
        <f t="shared" si="191"/>
        <v/>
      </c>
      <c r="CU137" s="239" t="str">
        <f t="shared" si="192"/>
        <v/>
      </c>
      <c r="CV137" s="239" t="str">
        <f t="shared" si="193"/>
        <v/>
      </c>
      <c r="CW137" s="239" t="str">
        <f t="shared" si="194"/>
        <v/>
      </c>
      <c r="CX137" s="239" t="str">
        <f t="shared" si="195"/>
        <v/>
      </c>
      <c r="CY137" s="239" t="str">
        <f t="shared" si="196"/>
        <v/>
      </c>
      <c r="CZ137" s="239" t="str">
        <f t="shared" si="197"/>
        <v/>
      </c>
      <c r="DA137" s="239" t="str">
        <f t="shared" si="198"/>
        <v/>
      </c>
      <c r="DB137" s="239" t="str">
        <f t="shared" si="199"/>
        <v/>
      </c>
      <c r="DC137" s="239" t="str">
        <f t="shared" si="200"/>
        <v/>
      </c>
      <c r="DD137" s="239" t="str">
        <f t="shared" si="201"/>
        <v/>
      </c>
      <c r="DE137" s="239" t="str">
        <f t="shared" si="202"/>
        <v/>
      </c>
      <c r="DF137" s="239" t="str">
        <f t="shared" si="203"/>
        <v/>
      </c>
      <c r="DG137" s="239" t="str">
        <f t="shared" si="204"/>
        <v/>
      </c>
      <c r="DH137" s="239" t="str">
        <f t="shared" si="205"/>
        <v/>
      </c>
      <c r="DI137" s="239" t="str">
        <f t="shared" si="206"/>
        <v/>
      </c>
      <c r="DJ137" s="239" t="str">
        <f t="shared" si="207"/>
        <v/>
      </c>
      <c r="DK137" s="239" t="str">
        <f t="shared" si="208"/>
        <v/>
      </c>
      <c r="DL137" s="239" t="str">
        <f t="shared" si="209"/>
        <v/>
      </c>
      <c r="DM137" s="239" t="str">
        <f t="shared" si="210"/>
        <v/>
      </c>
      <c r="DN137" s="239" t="str">
        <f t="shared" si="211"/>
        <v/>
      </c>
      <c r="DO137" s="239" t="str">
        <f t="shared" si="212"/>
        <v/>
      </c>
      <c r="DP137" s="239" t="str">
        <f t="shared" si="213"/>
        <v/>
      </c>
    </row>
    <row r="138" spans="1:2048 2053:3059 3077:4094 4112:5120 5123:6143 6146:7167 7169:8189 8194:9200 9218:10235 10253:12287 12290:14335 14337:16293" ht="35.25" hidden="1" customHeight="1" x14ac:dyDescent="0.25">
      <c r="A138" s="53" t="s">
        <v>4516</v>
      </c>
      <c r="B138" s="53">
        <v>30</v>
      </c>
      <c r="C138" s="53" t="s">
        <v>44</v>
      </c>
      <c r="D138" s="53" t="s">
        <v>470</v>
      </c>
      <c r="E138" s="53">
        <v>3</v>
      </c>
      <c r="F138" s="53" t="s">
        <v>663</v>
      </c>
      <c r="G138" s="53" t="str">
        <f t="shared" ref="G138:G193" si="248">+IF(H138="Producto",F138,IF(H138="Producto Act Compartidas",F138,G137))</f>
        <v>30-12</v>
      </c>
      <c r="H138" s="53" t="s">
        <v>94</v>
      </c>
      <c r="I138" s="53" t="s">
        <v>76</v>
      </c>
      <c r="J138" s="53" t="s">
        <v>80</v>
      </c>
      <c r="K138" s="53" t="s">
        <v>80</v>
      </c>
      <c r="L138" s="53" t="s">
        <v>80</v>
      </c>
      <c r="M138" s="53" t="s">
        <v>80</v>
      </c>
      <c r="N138" s="53" t="s">
        <v>80</v>
      </c>
      <c r="O138" s="53" t="s">
        <v>80</v>
      </c>
      <c r="P138" s="53" t="s">
        <v>664</v>
      </c>
      <c r="Q138" s="52">
        <v>0.15</v>
      </c>
      <c r="R138" s="52">
        <f>+Q138*Q137</f>
        <v>1.35E-2</v>
      </c>
      <c r="S138" s="53">
        <v>1</v>
      </c>
      <c r="T138" s="53" t="s">
        <v>84</v>
      </c>
      <c r="U138" s="53" t="s">
        <v>574</v>
      </c>
      <c r="V138" s="23">
        <v>44950</v>
      </c>
      <c r="W138" s="23">
        <v>44985</v>
      </c>
      <c r="X138" s="53" t="s">
        <v>214</v>
      </c>
      <c r="Y138" s="49" t="s">
        <v>97</v>
      </c>
      <c r="Z138" s="59" t="s">
        <v>100</v>
      </c>
      <c r="AA138" s="60">
        <v>1</v>
      </c>
      <c r="AB138" s="62" t="s">
        <v>665</v>
      </c>
      <c r="AC138" s="62">
        <v>44985</v>
      </c>
      <c r="AD138" s="60">
        <v>1</v>
      </c>
      <c r="AE138" s="62" t="s">
        <v>666</v>
      </c>
      <c r="AF138" s="62">
        <v>44985</v>
      </c>
      <c r="AG138" s="60" t="s">
        <v>79</v>
      </c>
      <c r="AH138" s="60">
        <v>1</v>
      </c>
      <c r="AI138" s="52">
        <f t="shared" si="229"/>
        <v>1.35E-2</v>
      </c>
      <c r="AJ138" s="52">
        <f t="shared" ref="AJ138:AJ139" si="249">+AI138/R138</f>
        <v>1</v>
      </c>
      <c r="AK138" s="52"/>
      <c r="AL138" s="239" t="str">
        <f t="shared" ref="AL138:AL201" si="250">IF(AL$8=$C138,"",IF($H138="Producto","",IF(ISNUMBER(FIND(AL$8,$X138,1)),AD138,"")))</f>
        <v/>
      </c>
      <c r="AM138" s="239" t="str">
        <f t="shared" ref="AM138:AM201" si="251">IF(AM$8=$C138,"",IF($H138="Producto","",IF(ISNUMBER(FIND(AM$8,$X138,1)),AD138,"")))</f>
        <v/>
      </c>
      <c r="AN138" s="239" t="str">
        <f t="shared" ref="AN138:AN201" si="252">IF(AN$8=$C138,"",IF($H138="Producto","",IF(ISNUMBER(FIND(AN$8,$X138,1)),AD138,"")))</f>
        <v/>
      </c>
      <c r="AO138" s="239" t="str">
        <f t="shared" ref="AO138:AO201" si="253">IF(AO$8=$C138,"",IF($H138="Producto","",IF(ISNUMBER(FIND(AO$8,$X138,1)),AD138,"")))</f>
        <v/>
      </c>
      <c r="AP138" s="239" t="str">
        <f t="shared" ref="AP138:AP201" si="254">IF(AP$8=$C138,"",IF($H138="Producto","",IF(ISNUMBER(FIND(AP$8,$X138,1)),AD138,"")))</f>
        <v/>
      </c>
      <c r="AQ138" s="239" t="str">
        <f t="shared" ref="AQ138:AQ201" si="255">IF(AQ$8=$C138,"",IF($H138="Producto","",IF(ISNUMBER(FIND(AQ$8,$X138,1)),AD138,"")))</f>
        <v/>
      </c>
      <c r="AR138" s="239" t="str">
        <f t="shared" ref="AR138:AR201" si="256">IF(AR$8=$C138,"",IF($H138="Producto","",IF(ISNUMBER(FIND(AR$8,$X138,1)),AD138,"")))</f>
        <v/>
      </c>
      <c r="AS138" s="239" t="str">
        <f t="shared" ref="AS138:AS201" si="257">IF(AS$8=$C138,"",IF($H138="Producto","",IF(ISNUMBER(FIND(AS$8,$X138,1)),AD138,"")))</f>
        <v/>
      </c>
      <c r="AT138" s="239" t="str">
        <f t="shared" ref="AT138:AT201" si="258">IF(AT$8=$C138,"",IF($H138="Producto","",IF(ISNUMBER(FIND(AT$8,$X138,1)),AD138,"")))</f>
        <v/>
      </c>
      <c r="AU138" s="239" t="str">
        <f t="shared" si="230"/>
        <v/>
      </c>
      <c r="AV138" s="239" t="str">
        <f t="shared" si="231"/>
        <v/>
      </c>
      <c r="AW138" s="239" t="str">
        <f t="shared" si="232"/>
        <v/>
      </c>
      <c r="AX138" s="239" t="str">
        <f t="shared" si="233"/>
        <v/>
      </c>
      <c r="AY138" s="239" t="str">
        <f t="shared" si="234"/>
        <v/>
      </c>
      <c r="AZ138" s="239" t="str">
        <f t="shared" si="235"/>
        <v/>
      </c>
      <c r="BA138" s="239" t="str">
        <f t="shared" si="236"/>
        <v/>
      </c>
      <c r="BB138" s="239" t="str">
        <f t="shared" si="237"/>
        <v/>
      </c>
      <c r="BC138" s="239" t="str">
        <f t="shared" si="238"/>
        <v/>
      </c>
      <c r="BD138" s="239" t="str">
        <f t="shared" si="239"/>
        <v/>
      </c>
      <c r="BE138" s="239" t="str">
        <f t="shared" si="240"/>
        <v/>
      </c>
      <c r="BF138" s="239" t="str">
        <f t="shared" si="241"/>
        <v/>
      </c>
      <c r="BG138" s="239" t="str">
        <f t="shared" si="242"/>
        <v/>
      </c>
      <c r="BH138" s="239" t="str">
        <f t="shared" si="243"/>
        <v/>
      </c>
      <c r="BI138" s="239" t="str">
        <f t="shared" si="244"/>
        <v/>
      </c>
      <c r="BJ138" s="239" t="str">
        <f t="shared" si="245"/>
        <v/>
      </c>
      <c r="BK138" s="239" t="str">
        <f t="shared" si="246"/>
        <v/>
      </c>
      <c r="BL138" s="239" t="str">
        <f t="shared" si="247"/>
        <v/>
      </c>
      <c r="BN138" s="239" t="str">
        <f t="shared" ref="BN138:BN201" si="259">IF(AL$8=$C138,"",IF($H138="Producto","",IF(ISNUMBER(FIND(AL$8,$X138,1)),AH138,"")))</f>
        <v/>
      </c>
      <c r="BO138" s="239" t="str">
        <f t="shared" ref="BO138:BO201" si="260">IF(AM$8=$C138,"",IF($H138="Producto","",IF(ISNUMBER(FIND(AM$8,$X138,1)),AH138,"")))</f>
        <v/>
      </c>
      <c r="BP138" s="239" t="str">
        <f t="shared" ref="BP138:BP201" si="261">IF(AN$8=$C138,"",IF($H138="Producto","",IF(ISNUMBER(FIND(AN$8,$X138,1)),AH138,"")))</f>
        <v/>
      </c>
      <c r="BQ138" s="239" t="str">
        <f t="shared" ref="BQ138:BQ201" si="262">IF(AO$8=$C138,"",IF($H138="Producto","",IF(ISNUMBER(FIND(AO$8,$X138,1)),AH138,"")))</f>
        <v/>
      </c>
      <c r="BR138" s="239" t="str">
        <f t="shared" ref="BR138:BR201" si="263">IF(AP$8=$C138,"",IF($H138="Producto","",IF(ISNUMBER(FIND(AP$8,$X138,1)),AH138,"")))</f>
        <v/>
      </c>
      <c r="BS138" s="239" t="str">
        <f t="shared" ref="BS138:BS201" si="264">IF(AQ$8=$C138,"",IF($H138="Producto","",IF(ISNUMBER(FIND(AQ$8,$X138,1)),AH138,"")))</f>
        <v/>
      </c>
      <c r="BT138" s="239" t="str">
        <f t="shared" ref="BT138:BT201" si="265">IF(AR$8=$C138,"",IF($H138="Producto","",IF(ISNUMBER(FIND(AR$8,$X138,1)),AH138,"")))</f>
        <v/>
      </c>
      <c r="BU138" s="239" t="str">
        <f t="shared" ref="BU138:BU201" si="266">IF(AS$8=$C138,"",IF($H138="Producto","",IF(ISNUMBER(FIND(AS$8,$X138,1)),AH138,"")))</f>
        <v/>
      </c>
      <c r="BV138" s="239" t="str">
        <f t="shared" ref="BV138:BV201" si="267">IF(AT$8=$C138,"",IF($H138="Producto","",IF(ISNUMBER(FIND(AT$8,$X138,1)),AH138,"")))</f>
        <v/>
      </c>
      <c r="BW138" s="239" t="str">
        <f t="shared" ref="BW138:BW201" si="268">IF(AU$8=$C138,"",IF($H138="Producto","",IF(ISNUMBER(FIND(AU$8,$X138,1)),AH138,"")))</f>
        <v/>
      </c>
      <c r="BX138" s="239" t="str">
        <f t="shared" ref="BX138:BX201" si="269">IF(AV$8=$C138,"",IF($H138="Producto","",IF(ISNUMBER(FIND(AV$8,$X138,1)),AH138,"")))</f>
        <v/>
      </c>
      <c r="BY138" s="239" t="str">
        <f t="shared" ref="BY138:BY201" si="270">IF(AW$8=$C138,"",IF($H138="Producto","",IF(ISNUMBER(FIND(AW$8,$X138,1)),AH138,"")))</f>
        <v/>
      </c>
      <c r="BZ138" s="239" t="str">
        <f t="shared" ref="BZ138:BZ201" si="271">IF(AX$8=$C138,"",IF($H138="Producto","",IF(ISNUMBER(FIND(AX$8,$X138,1)),AH138,"")))</f>
        <v/>
      </c>
      <c r="CA138" s="239" t="str">
        <f t="shared" ref="CA138:CA201" si="272">IF(AY$8=$C138,"",IF($H138="Producto","",IF(ISNUMBER(FIND(AY$8,$X138,1)),AH138,"")))</f>
        <v/>
      </c>
      <c r="CB138" s="239" t="str">
        <f t="shared" ref="CB138:CB201" si="273">IF(AZ$8=$C138,"",IF($H138="Producto","",IF(ISNUMBER(FIND(AZ$8,$X138,1)),AH138,"")))</f>
        <v/>
      </c>
      <c r="CC138" s="239" t="str">
        <f t="shared" ref="CC138:CC201" si="274">IF(BA$8=$C138,"",IF($H138="Producto","",IF(ISNUMBER(FIND(BA$8,$X138,1)),AH138,"")))</f>
        <v/>
      </c>
      <c r="CD138" s="239" t="str">
        <f t="shared" ref="CD138:CD201" si="275">IF(BB$8=$C138,"",IF($H138="Producto","",IF(ISNUMBER(FIND(BB$8,$X138,1)),AH138,"")))</f>
        <v/>
      </c>
      <c r="CE138" s="239" t="str">
        <f t="shared" ref="CE138:CE201" si="276">IF(BC$8=$C138,"",IF($H138="Producto","",IF(ISNUMBER(FIND(BC$8,$X138,1)),AH138,"")))</f>
        <v/>
      </c>
      <c r="CF138" s="239" t="str">
        <f t="shared" ref="CF138:CF201" si="277">IF(BD$8=$C138,"",IF($H138="Producto","",IF(ISNUMBER(FIND(BD$8,$X138,1)),AH138,"")))</f>
        <v/>
      </c>
      <c r="CG138" s="239" t="str">
        <f t="shared" ref="CG138:CG201" si="278">IF(BE$8=$C138,"",IF($H138="Producto","",IF(ISNUMBER(FIND(BE$8,$X138,1)),AH138,"")))</f>
        <v/>
      </c>
      <c r="CH138" s="239" t="str">
        <f t="shared" ref="CH138:CH201" si="279">IF(BF$8=$C138,"",IF($H138="Producto","",IF(ISNUMBER(FIND(BF$8,$X138,1)),AH138,"")))</f>
        <v/>
      </c>
      <c r="CI138" s="239" t="str">
        <f t="shared" ref="CI138:CI201" si="280">IF(BG$8=$C138,"",IF($H138="Producto","",IF(ISNUMBER(FIND(BG$8,$X138,1)),AH138,"")))</f>
        <v/>
      </c>
      <c r="CJ138" s="239" t="str">
        <f t="shared" ref="CJ138:CJ201" si="281">IF(BH$8=$C138,"",IF($H138="Producto","",IF(ISNUMBER(FIND(BH$8,$X138,1)),AH138,"")))</f>
        <v/>
      </c>
      <c r="CK138" s="239" t="str">
        <f t="shared" ref="CK138:CK201" si="282">IF(BI$8=$C138,"",IF($H138="Producto","",IF(ISNUMBER(FIND(BI$8,$X138,1)),AH138,"")))</f>
        <v/>
      </c>
      <c r="CL138" s="239" t="str">
        <f t="shared" ref="CL138:CL201" si="283">IF(BJ$8=$C138,"",IF($H138="Producto","",IF(ISNUMBER(FIND(BJ$8,$X138,1)),AH138,"")))</f>
        <v/>
      </c>
      <c r="CM138" s="239" t="str">
        <f t="shared" ref="CM138:CM201" si="284">IF(BK$8=$C138,"",IF($H138="Producto","",IF(ISNUMBER(FIND(BK$8,$X138,1)),AH138,"")))</f>
        <v/>
      </c>
      <c r="CN138" s="239" t="str">
        <f t="shared" ref="CN138:CN201" si="285">IF(BL$8=$C138,"",IF($H138="Producto","",IF(ISNUMBER(FIND(BL$8,$X138,1)),AH138,"")))</f>
        <v/>
      </c>
      <c r="CP138" s="239" t="str">
        <f t="shared" ref="CP138:CP201" si="286">IF(AL$8=$C138,"",IF($H138="Producto","",IF(ISNUMBER(FIND(AL$8,$X138,1)),$Y138,"")))</f>
        <v/>
      </c>
      <c r="CQ138" s="239" t="str">
        <f t="shared" ref="CQ138:CQ201" si="287">IF(AM$8=$C138,"",IF($H138="Producto","",IF(ISNUMBER(FIND(AM$8,$X138,1)),$Y138,"")))</f>
        <v/>
      </c>
      <c r="CR138" s="239" t="str">
        <f t="shared" ref="CR138:CR201" si="288">IF(AN$8=$C138,"",IF($H138="Producto","",IF(ISNUMBER(FIND(AN$8,$X138,1)),$Y138,"")))</f>
        <v/>
      </c>
      <c r="CS138" s="239" t="str">
        <f t="shared" ref="CS138:CS201" si="289">IF(AO$8=$C138,"",IF($H138="Producto","",IF(ISNUMBER(FIND(AO$8,$X138,1)),$Y138,"")))</f>
        <v/>
      </c>
      <c r="CT138" s="239" t="str">
        <f t="shared" ref="CT138:CT201" si="290">IF(AP$8=$C138,"",IF($H138="Producto","",IF(ISNUMBER(FIND(AP$8,$X138,1)),$Y138,"")))</f>
        <v/>
      </c>
      <c r="CU138" s="239" t="str">
        <f t="shared" ref="CU138:CU201" si="291">IF(AQ$8=$C138,"",IF($H138="Producto","",IF(ISNUMBER(FIND(AQ$8,$X138,1)),$Y138,"")))</f>
        <v/>
      </c>
      <c r="CV138" s="239" t="str">
        <f t="shared" ref="CV138:CV201" si="292">IF(AR$8=$C138,"",IF($H138="Producto","",IF(ISNUMBER(FIND(AR$8,$X138,1)),$Y138,"")))</f>
        <v/>
      </c>
      <c r="CW138" s="239" t="str">
        <f t="shared" ref="CW138:CW201" si="293">IF(AS$8=$C138,"",IF($H138="Producto","",IF(ISNUMBER(FIND(AS$8,$X138,1)),$Y138,"")))</f>
        <v/>
      </c>
      <c r="CX138" s="239" t="str">
        <f t="shared" ref="CX138:CX201" si="294">IF(AT$8=$C138,"",IF($H138="Producto","",IF(ISNUMBER(FIND(AT$8,$X138,1)),$Y138,"")))</f>
        <v/>
      </c>
      <c r="CY138" s="239" t="str">
        <f t="shared" ref="CY138:CY201" si="295">IF(AU$8=$C138,"",IF($H138="Producto","",IF(ISNUMBER(FIND(AU$8,$X138,1)),$Y138,"")))</f>
        <v/>
      </c>
      <c r="CZ138" s="239" t="str">
        <f t="shared" ref="CZ138:CZ201" si="296">IF(AV$8=$C138,"",IF($H138="Producto","",IF(ISNUMBER(FIND(AV$8,$X138,1)),$Y138,"")))</f>
        <v/>
      </c>
      <c r="DA138" s="239" t="str">
        <f t="shared" ref="DA138:DA201" si="297">IF(AW$8=$C138,"",IF($H138="Producto","",IF(ISNUMBER(FIND(AW$8,$X138,1)),$Y138,"")))</f>
        <v/>
      </c>
      <c r="DB138" s="239" t="str">
        <f t="shared" ref="DB138:DB201" si="298">IF(AX$8=$C138,"",IF($H138="Producto","",IF(ISNUMBER(FIND(AX$8,$X138,1)),$Y138,"")))</f>
        <v/>
      </c>
      <c r="DC138" s="239" t="str">
        <f t="shared" ref="DC138:DC201" si="299">IF(AY$8=$C138,"",IF($H138="Producto","",IF(ISNUMBER(FIND(AY$8,$X138,1)),$Y138,"")))</f>
        <v/>
      </c>
      <c r="DD138" s="239" t="str">
        <f t="shared" ref="DD138:DD201" si="300">IF(AZ$8=$C138,"",IF($H138="Producto","",IF(ISNUMBER(FIND(AZ$8,$X138,1)),$Y138,"")))</f>
        <v/>
      </c>
      <c r="DE138" s="239" t="str">
        <f t="shared" ref="DE138:DE201" si="301">IF(BA$8=$C138,"",IF($H138="Producto","",IF(ISNUMBER(FIND(BA$8,$X138,1)),$Y138,"")))</f>
        <v/>
      </c>
      <c r="DF138" s="239" t="str">
        <f t="shared" ref="DF138:DF201" si="302">IF(BB$8=$C138,"",IF($H138="Producto","",IF(ISNUMBER(FIND(BB$8,$X138,1)),$Y138,"")))</f>
        <v/>
      </c>
      <c r="DG138" s="239" t="str">
        <f t="shared" ref="DG138:DG201" si="303">IF(BC$8=$C138,"",IF($H138="Producto","",IF(ISNUMBER(FIND(BC$8,$X138,1)),$Y138,"")))</f>
        <v/>
      </c>
      <c r="DH138" s="239" t="str">
        <f t="shared" ref="DH138:DH201" si="304">IF(BD$8=$C138,"",IF($H138="Producto","",IF(ISNUMBER(FIND(BD$8,$X138,1)),$Y138,"")))</f>
        <v/>
      </c>
      <c r="DI138" s="239" t="str">
        <f t="shared" ref="DI138:DI201" si="305">IF(BE$8=$C138,"",IF($H138="Producto","",IF(ISNUMBER(FIND(BE$8,$X138,1)),$Y138,"")))</f>
        <v/>
      </c>
      <c r="DJ138" s="239" t="str">
        <f t="shared" ref="DJ138:DJ201" si="306">IF(BF$8=$C138,"",IF($H138="Producto","",IF(ISNUMBER(FIND(BF$8,$X138,1)),$Y138,"")))</f>
        <v/>
      </c>
      <c r="DK138" s="239" t="str">
        <f t="shared" ref="DK138:DK201" si="307">IF(BG$8=$C138,"",IF($H138="Producto","",IF(ISNUMBER(FIND(BG$8,$X138,1)),$Y138,"")))</f>
        <v/>
      </c>
      <c r="DL138" s="239" t="str">
        <f t="shared" ref="DL138:DL201" si="308">IF(BH$8=$C138,"",IF($H138="Producto","",IF(ISNUMBER(FIND(BH$8,$X138,1)),$Y138,"")))</f>
        <v/>
      </c>
      <c r="DM138" s="239" t="str">
        <f t="shared" ref="DM138:DM201" si="309">IF(BI$8=$C138,"",IF($H138="Producto","",IF(ISNUMBER(FIND(BI$8,$X138,1)),$Y138,"")))</f>
        <v/>
      </c>
      <c r="DN138" s="239" t="str">
        <f t="shared" ref="DN138:DN201" si="310">IF(BJ$8=$C138,"",IF($H138="Producto","",IF(ISNUMBER(FIND(BJ$8,$X138,1)),$Y138,"")))</f>
        <v/>
      </c>
      <c r="DO138" s="239" t="str">
        <f t="shared" ref="DO138:DO201" si="311">IF(BK$8=$C138,"",IF($H138="Producto","",IF(ISNUMBER(FIND(BK$8,$X138,1)),$Y138,"")))</f>
        <v/>
      </c>
      <c r="DP138" s="239" t="str">
        <f t="shared" ref="DP138:DP201" si="312">IF(BL$8=$C138,"",IF($H138="Producto","",IF(ISNUMBER(FIND(BL$8,$X138,1)),$Y138,"")))</f>
        <v/>
      </c>
    </row>
    <row r="139" spans="1:2048 2053:3059 3077:4094 4112:5120 5123:6143 6146:7167 7169:8189 8194:9200 9218:10235 10253:12287 12290:14335 14337:16293" ht="35.25" hidden="1" customHeight="1" x14ac:dyDescent="0.25">
      <c r="A139" s="53" t="s">
        <v>4516</v>
      </c>
      <c r="B139" s="53">
        <v>30</v>
      </c>
      <c r="C139" s="53" t="s">
        <v>44</v>
      </c>
      <c r="D139" s="53" t="s">
        <v>470</v>
      </c>
      <c r="E139" s="53">
        <v>3</v>
      </c>
      <c r="F139" s="53" t="s">
        <v>667</v>
      </c>
      <c r="G139" s="53" t="str">
        <f t="shared" si="248"/>
        <v>30-12</v>
      </c>
      <c r="H139" s="53" t="s">
        <v>94</v>
      </c>
      <c r="I139" s="53" t="s">
        <v>76</v>
      </c>
      <c r="J139" s="53" t="s">
        <v>80</v>
      </c>
      <c r="K139" s="53" t="s">
        <v>80</v>
      </c>
      <c r="L139" s="53" t="s">
        <v>80</v>
      </c>
      <c r="M139" s="53" t="s">
        <v>80</v>
      </c>
      <c r="N139" s="53" t="s">
        <v>80</v>
      </c>
      <c r="O139" s="53" t="s">
        <v>80</v>
      </c>
      <c r="P139" s="53" t="s">
        <v>668</v>
      </c>
      <c r="Q139" s="52">
        <v>0.85</v>
      </c>
      <c r="R139" s="52">
        <f>+Q139*Q137</f>
        <v>7.6499999999999999E-2</v>
      </c>
      <c r="S139" s="53">
        <v>100</v>
      </c>
      <c r="T139" s="53" t="s">
        <v>301</v>
      </c>
      <c r="U139" s="53" t="s">
        <v>669</v>
      </c>
      <c r="V139" s="23">
        <v>44986</v>
      </c>
      <c r="W139" s="23">
        <v>45261</v>
      </c>
      <c r="X139" s="53" t="s">
        <v>214</v>
      </c>
      <c r="Y139" s="49" t="s">
        <v>87</v>
      </c>
      <c r="Z139" s="59" t="s">
        <v>100</v>
      </c>
      <c r="AA139" s="214">
        <v>1</v>
      </c>
      <c r="AB139" s="200" t="s">
        <v>662</v>
      </c>
      <c r="AC139" s="202">
        <v>45261</v>
      </c>
      <c r="AD139" s="201">
        <v>1</v>
      </c>
      <c r="AE139" s="200" t="s">
        <v>386</v>
      </c>
      <c r="AF139" s="202">
        <v>45261</v>
      </c>
      <c r="AG139" s="200" t="s">
        <v>79</v>
      </c>
      <c r="AH139" s="201">
        <v>1</v>
      </c>
      <c r="AI139" s="52">
        <f t="shared" si="229"/>
        <v>7.6499999999999999E-2</v>
      </c>
      <c r="AJ139" s="52">
        <f t="shared" si="249"/>
        <v>1</v>
      </c>
      <c r="AK139" s="52"/>
      <c r="AL139" s="239" t="str">
        <f t="shared" si="250"/>
        <v/>
      </c>
      <c r="AM139" s="239" t="str">
        <f t="shared" si="251"/>
        <v/>
      </c>
      <c r="AN139" s="239" t="str">
        <f t="shared" si="252"/>
        <v/>
      </c>
      <c r="AO139" s="239" t="str">
        <f t="shared" si="253"/>
        <v/>
      </c>
      <c r="AP139" s="239" t="str">
        <f t="shared" si="254"/>
        <v/>
      </c>
      <c r="AQ139" s="239" t="str">
        <f t="shared" si="255"/>
        <v/>
      </c>
      <c r="AR139" s="239" t="str">
        <f t="shared" si="256"/>
        <v/>
      </c>
      <c r="AS139" s="239" t="str">
        <f t="shared" si="257"/>
        <v/>
      </c>
      <c r="AT139" s="239" t="str">
        <f t="shared" si="258"/>
        <v/>
      </c>
      <c r="AU139" s="239" t="str">
        <f t="shared" si="230"/>
        <v/>
      </c>
      <c r="AV139" s="239" t="str">
        <f t="shared" si="231"/>
        <v/>
      </c>
      <c r="AW139" s="239" t="str">
        <f t="shared" si="232"/>
        <v/>
      </c>
      <c r="AX139" s="239" t="str">
        <f t="shared" si="233"/>
        <v/>
      </c>
      <c r="AY139" s="239" t="str">
        <f t="shared" si="234"/>
        <v/>
      </c>
      <c r="AZ139" s="239" t="str">
        <f t="shared" si="235"/>
        <v/>
      </c>
      <c r="BA139" s="239" t="str">
        <f t="shared" si="236"/>
        <v/>
      </c>
      <c r="BB139" s="239" t="str">
        <f t="shared" si="237"/>
        <v/>
      </c>
      <c r="BC139" s="239" t="str">
        <f t="shared" si="238"/>
        <v/>
      </c>
      <c r="BD139" s="239" t="str">
        <f t="shared" si="239"/>
        <v/>
      </c>
      <c r="BE139" s="239" t="str">
        <f t="shared" si="240"/>
        <v/>
      </c>
      <c r="BF139" s="239" t="str">
        <f t="shared" si="241"/>
        <v/>
      </c>
      <c r="BG139" s="239" t="str">
        <f t="shared" si="242"/>
        <v/>
      </c>
      <c r="BH139" s="239" t="str">
        <f t="shared" si="243"/>
        <v/>
      </c>
      <c r="BI139" s="239" t="str">
        <f t="shared" si="244"/>
        <v/>
      </c>
      <c r="BJ139" s="239" t="str">
        <f t="shared" si="245"/>
        <v/>
      </c>
      <c r="BK139" s="239" t="str">
        <f t="shared" si="246"/>
        <v/>
      </c>
      <c r="BL139" s="239" t="str">
        <f t="shared" si="247"/>
        <v/>
      </c>
      <c r="BN139" s="239" t="str">
        <f t="shared" si="259"/>
        <v/>
      </c>
      <c r="BO139" s="239" t="str">
        <f t="shared" si="260"/>
        <v/>
      </c>
      <c r="BP139" s="239" t="str">
        <f t="shared" si="261"/>
        <v/>
      </c>
      <c r="BQ139" s="239" t="str">
        <f t="shared" si="262"/>
        <v/>
      </c>
      <c r="BR139" s="239" t="str">
        <f t="shared" si="263"/>
        <v/>
      </c>
      <c r="BS139" s="239" t="str">
        <f t="shared" si="264"/>
        <v/>
      </c>
      <c r="BT139" s="239" t="str">
        <f t="shared" si="265"/>
        <v/>
      </c>
      <c r="BU139" s="239" t="str">
        <f t="shared" si="266"/>
        <v/>
      </c>
      <c r="BV139" s="239" t="str">
        <f t="shared" si="267"/>
        <v/>
      </c>
      <c r="BW139" s="239" t="str">
        <f t="shared" si="268"/>
        <v/>
      </c>
      <c r="BX139" s="239" t="str">
        <f t="shared" si="269"/>
        <v/>
      </c>
      <c r="BY139" s="239" t="str">
        <f t="shared" si="270"/>
        <v/>
      </c>
      <c r="BZ139" s="239" t="str">
        <f t="shared" si="271"/>
        <v/>
      </c>
      <c r="CA139" s="239" t="str">
        <f t="shared" si="272"/>
        <v/>
      </c>
      <c r="CB139" s="239" t="str">
        <f t="shared" si="273"/>
        <v/>
      </c>
      <c r="CC139" s="239" t="str">
        <f t="shared" si="274"/>
        <v/>
      </c>
      <c r="CD139" s="239" t="str">
        <f t="shared" si="275"/>
        <v/>
      </c>
      <c r="CE139" s="239" t="str">
        <f t="shared" si="276"/>
        <v/>
      </c>
      <c r="CF139" s="239" t="str">
        <f t="shared" si="277"/>
        <v/>
      </c>
      <c r="CG139" s="239" t="str">
        <f t="shared" si="278"/>
        <v/>
      </c>
      <c r="CH139" s="239" t="str">
        <f t="shared" si="279"/>
        <v/>
      </c>
      <c r="CI139" s="239" t="str">
        <f t="shared" si="280"/>
        <v/>
      </c>
      <c r="CJ139" s="239" t="str">
        <f t="shared" si="281"/>
        <v/>
      </c>
      <c r="CK139" s="239" t="str">
        <f t="shared" si="282"/>
        <v/>
      </c>
      <c r="CL139" s="239" t="str">
        <f t="shared" si="283"/>
        <v/>
      </c>
      <c r="CM139" s="239" t="str">
        <f t="shared" si="284"/>
        <v/>
      </c>
      <c r="CN139" s="239" t="str">
        <f t="shared" si="285"/>
        <v/>
      </c>
      <c r="CP139" s="239" t="str">
        <f t="shared" si="286"/>
        <v/>
      </c>
      <c r="CQ139" s="239" t="str">
        <f t="shared" si="287"/>
        <v/>
      </c>
      <c r="CR139" s="239" t="str">
        <f t="shared" si="288"/>
        <v/>
      </c>
      <c r="CS139" s="239" t="str">
        <f t="shared" si="289"/>
        <v/>
      </c>
      <c r="CT139" s="239" t="str">
        <f t="shared" si="290"/>
        <v/>
      </c>
      <c r="CU139" s="239" t="str">
        <f t="shared" si="291"/>
        <v/>
      </c>
      <c r="CV139" s="239" t="str">
        <f t="shared" si="292"/>
        <v/>
      </c>
      <c r="CW139" s="239" t="str">
        <f t="shared" si="293"/>
        <v/>
      </c>
      <c r="CX139" s="239" t="str">
        <f t="shared" si="294"/>
        <v/>
      </c>
      <c r="CY139" s="239" t="str">
        <f t="shared" si="295"/>
        <v/>
      </c>
      <c r="CZ139" s="239" t="str">
        <f t="shared" si="296"/>
        <v/>
      </c>
      <c r="DA139" s="239" t="str">
        <f t="shared" si="297"/>
        <v/>
      </c>
      <c r="DB139" s="239" t="str">
        <f t="shared" si="298"/>
        <v/>
      </c>
      <c r="DC139" s="239" t="str">
        <f t="shared" si="299"/>
        <v/>
      </c>
      <c r="DD139" s="239" t="str">
        <f t="shared" si="300"/>
        <v/>
      </c>
      <c r="DE139" s="239" t="str">
        <f t="shared" si="301"/>
        <v/>
      </c>
      <c r="DF139" s="239" t="str">
        <f t="shared" si="302"/>
        <v/>
      </c>
      <c r="DG139" s="239" t="str">
        <f t="shared" si="303"/>
        <v/>
      </c>
      <c r="DH139" s="239" t="str">
        <f t="shared" si="304"/>
        <v/>
      </c>
      <c r="DI139" s="239" t="str">
        <f t="shared" si="305"/>
        <v/>
      </c>
      <c r="DJ139" s="239" t="str">
        <f t="shared" si="306"/>
        <v/>
      </c>
      <c r="DK139" s="239" t="str">
        <f t="shared" si="307"/>
        <v/>
      </c>
      <c r="DL139" s="239" t="str">
        <f t="shared" si="308"/>
        <v/>
      </c>
      <c r="DM139" s="239" t="str">
        <f t="shared" si="309"/>
        <v/>
      </c>
      <c r="DN139" s="239" t="str">
        <f t="shared" si="310"/>
        <v/>
      </c>
      <c r="DO139" s="239" t="str">
        <f t="shared" si="311"/>
        <v/>
      </c>
      <c r="DP139" s="239" t="str">
        <f t="shared" si="312"/>
        <v/>
      </c>
    </row>
    <row r="140" spans="1:2048 2053:3059 3077:4094 4112:5120 5123:6143 6146:7167 7169:8189 8194:9200 9218:10235 10253:12287 12290:14335 14337:16293" ht="35.25" hidden="1" customHeight="1" x14ac:dyDescent="0.25">
      <c r="A140" s="49" t="s">
        <v>4516</v>
      </c>
      <c r="B140" s="49">
        <v>30</v>
      </c>
      <c r="C140" s="49" t="s">
        <v>44</v>
      </c>
      <c r="D140" s="49" t="s">
        <v>470</v>
      </c>
      <c r="E140" s="49">
        <v>3</v>
      </c>
      <c r="F140" s="49" t="s">
        <v>670</v>
      </c>
      <c r="G140" s="49" t="str">
        <f t="shared" si="248"/>
        <v>30-13</v>
      </c>
      <c r="H140" s="49" t="s">
        <v>75</v>
      </c>
      <c r="I140" s="49" t="s">
        <v>76</v>
      </c>
      <c r="J140" s="49" t="s">
        <v>80</v>
      </c>
      <c r="K140" s="49" t="s">
        <v>671</v>
      </c>
      <c r="L140" s="49" t="s">
        <v>125</v>
      </c>
      <c r="M140" s="49" t="s">
        <v>473</v>
      </c>
      <c r="N140" s="49" t="s">
        <v>672</v>
      </c>
      <c r="O140" s="49" t="s">
        <v>80</v>
      </c>
      <c r="P140" s="49" t="s">
        <v>673</v>
      </c>
      <c r="Q140" s="50">
        <v>0.09</v>
      </c>
      <c r="R140" s="50"/>
      <c r="S140" s="49">
        <v>100</v>
      </c>
      <c r="T140" s="49" t="s">
        <v>301</v>
      </c>
      <c r="U140" s="49" t="s">
        <v>674</v>
      </c>
      <c r="V140" s="51">
        <v>44950</v>
      </c>
      <c r="W140" s="51">
        <v>45261</v>
      </c>
      <c r="X140" s="49" t="s">
        <v>214</v>
      </c>
      <c r="Y140" s="49" t="s">
        <v>87</v>
      </c>
      <c r="Z140" s="59" t="s">
        <v>100</v>
      </c>
      <c r="AA140" s="201">
        <v>1</v>
      </c>
      <c r="AB140" s="200" t="s">
        <v>675</v>
      </c>
      <c r="AC140" s="202">
        <v>45262</v>
      </c>
      <c r="AD140" s="201">
        <v>1</v>
      </c>
      <c r="AE140" s="200" t="s">
        <v>495</v>
      </c>
      <c r="AF140" s="202">
        <v>45262</v>
      </c>
      <c r="AG140" s="200" t="s">
        <v>79</v>
      </c>
      <c r="AH140" s="200" t="s">
        <v>92</v>
      </c>
      <c r="AI140" s="52">
        <f t="shared" si="229"/>
        <v>0.09</v>
      </c>
      <c r="AJ140" s="52"/>
      <c r="AK140" s="52"/>
      <c r="AL140" s="239" t="str">
        <f t="shared" si="250"/>
        <v/>
      </c>
      <c r="AM140" s="239" t="str">
        <f t="shared" si="251"/>
        <v/>
      </c>
      <c r="AN140" s="239" t="str">
        <f t="shared" si="252"/>
        <v/>
      </c>
      <c r="AO140" s="239" t="str">
        <f t="shared" si="253"/>
        <v/>
      </c>
      <c r="AP140" s="239" t="str">
        <f t="shared" si="254"/>
        <v/>
      </c>
      <c r="AQ140" s="239" t="str">
        <f t="shared" si="255"/>
        <v/>
      </c>
      <c r="AR140" s="239" t="str">
        <f t="shared" si="256"/>
        <v/>
      </c>
      <c r="AS140" s="239" t="str">
        <f t="shared" si="257"/>
        <v/>
      </c>
      <c r="AT140" s="239" t="str">
        <f t="shared" si="258"/>
        <v/>
      </c>
      <c r="AU140" s="239" t="str">
        <f t="shared" si="230"/>
        <v/>
      </c>
      <c r="AV140" s="239" t="str">
        <f t="shared" si="231"/>
        <v/>
      </c>
      <c r="AW140" s="239" t="str">
        <f t="shared" si="232"/>
        <v/>
      </c>
      <c r="AX140" s="239" t="str">
        <f t="shared" si="233"/>
        <v/>
      </c>
      <c r="AY140" s="239" t="str">
        <f t="shared" si="234"/>
        <v/>
      </c>
      <c r="AZ140" s="239" t="str">
        <f t="shared" si="235"/>
        <v/>
      </c>
      <c r="BA140" s="239" t="str">
        <f t="shared" si="236"/>
        <v/>
      </c>
      <c r="BB140" s="239" t="str">
        <f t="shared" si="237"/>
        <v/>
      </c>
      <c r="BC140" s="239" t="str">
        <f t="shared" si="238"/>
        <v/>
      </c>
      <c r="BD140" s="239" t="str">
        <f t="shared" si="239"/>
        <v/>
      </c>
      <c r="BE140" s="239" t="str">
        <f t="shared" si="240"/>
        <v/>
      </c>
      <c r="BF140" s="239" t="str">
        <f t="shared" si="241"/>
        <v/>
      </c>
      <c r="BG140" s="239" t="str">
        <f t="shared" si="242"/>
        <v/>
      </c>
      <c r="BH140" s="239" t="str">
        <f t="shared" si="243"/>
        <v/>
      </c>
      <c r="BI140" s="239" t="str">
        <f t="shared" si="244"/>
        <v/>
      </c>
      <c r="BJ140" s="239" t="str">
        <f t="shared" si="245"/>
        <v/>
      </c>
      <c r="BK140" s="239" t="str">
        <f t="shared" si="246"/>
        <v/>
      </c>
      <c r="BL140" s="239" t="str">
        <f t="shared" si="247"/>
        <v/>
      </c>
      <c r="BN140" s="239" t="str">
        <f t="shared" si="259"/>
        <v/>
      </c>
      <c r="BO140" s="239" t="str">
        <f t="shared" si="260"/>
        <v/>
      </c>
      <c r="BP140" s="239" t="str">
        <f t="shared" si="261"/>
        <v/>
      </c>
      <c r="BQ140" s="239" t="str">
        <f t="shared" si="262"/>
        <v/>
      </c>
      <c r="BR140" s="239" t="str">
        <f t="shared" si="263"/>
        <v/>
      </c>
      <c r="BS140" s="239" t="str">
        <f t="shared" si="264"/>
        <v/>
      </c>
      <c r="BT140" s="239" t="str">
        <f t="shared" si="265"/>
        <v/>
      </c>
      <c r="BU140" s="239" t="str">
        <f t="shared" si="266"/>
        <v/>
      </c>
      <c r="BV140" s="239" t="str">
        <f t="shared" si="267"/>
        <v/>
      </c>
      <c r="BW140" s="239" t="str">
        <f t="shared" si="268"/>
        <v/>
      </c>
      <c r="BX140" s="239" t="str">
        <f t="shared" si="269"/>
        <v/>
      </c>
      <c r="BY140" s="239" t="str">
        <f t="shared" si="270"/>
        <v/>
      </c>
      <c r="BZ140" s="239" t="str">
        <f t="shared" si="271"/>
        <v/>
      </c>
      <c r="CA140" s="239" t="str">
        <f t="shared" si="272"/>
        <v/>
      </c>
      <c r="CB140" s="239" t="str">
        <f t="shared" si="273"/>
        <v/>
      </c>
      <c r="CC140" s="239" t="str">
        <f t="shared" si="274"/>
        <v/>
      </c>
      <c r="CD140" s="239" t="str">
        <f t="shared" si="275"/>
        <v/>
      </c>
      <c r="CE140" s="239" t="str">
        <f t="shared" si="276"/>
        <v/>
      </c>
      <c r="CF140" s="239" t="str">
        <f t="shared" si="277"/>
        <v/>
      </c>
      <c r="CG140" s="239" t="str">
        <f t="shared" si="278"/>
        <v/>
      </c>
      <c r="CH140" s="239" t="str">
        <f t="shared" si="279"/>
        <v/>
      </c>
      <c r="CI140" s="239" t="str">
        <f t="shared" si="280"/>
        <v/>
      </c>
      <c r="CJ140" s="239" t="str">
        <f t="shared" si="281"/>
        <v/>
      </c>
      <c r="CK140" s="239" t="str">
        <f t="shared" si="282"/>
        <v/>
      </c>
      <c r="CL140" s="239" t="str">
        <f t="shared" si="283"/>
        <v/>
      </c>
      <c r="CM140" s="239" t="str">
        <f t="shared" si="284"/>
        <v/>
      </c>
      <c r="CN140" s="239" t="str">
        <f t="shared" si="285"/>
        <v/>
      </c>
      <c r="CP140" s="239" t="str">
        <f t="shared" si="286"/>
        <v/>
      </c>
      <c r="CQ140" s="239" t="str">
        <f t="shared" si="287"/>
        <v/>
      </c>
      <c r="CR140" s="239" t="str">
        <f t="shared" si="288"/>
        <v/>
      </c>
      <c r="CS140" s="239" t="str">
        <f t="shared" si="289"/>
        <v/>
      </c>
      <c r="CT140" s="239" t="str">
        <f t="shared" si="290"/>
        <v/>
      </c>
      <c r="CU140" s="239" t="str">
        <f t="shared" si="291"/>
        <v/>
      </c>
      <c r="CV140" s="239" t="str">
        <f t="shared" si="292"/>
        <v/>
      </c>
      <c r="CW140" s="239" t="str">
        <f t="shared" si="293"/>
        <v/>
      </c>
      <c r="CX140" s="239" t="str">
        <f t="shared" si="294"/>
        <v/>
      </c>
      <c r="CY140" s="239" t="str">
        <f t="shared" si="295"/>
        <v/>
      </c>
      <c r="CZ140" s="239" t="str">
        <f t="shared" si="296"/>
        <v/>
      </c>
      <c r="DA140" s="239" t="str">
        <f t="shared" si="297"/>
        <v/>
      </c>
      <c r="DB140" s="239" t="str">
        <f t="shared" si="298"/>
        <v/>
      </c>
      <c r="DC140" s="239" t="str">
        <f t="shared" si="299"/>
        <v/>
      </c>
      <c r="DD140" s="239" t="str">
        <f t="shared" si="300"/>
        <v/>
      </c>
      <c r="DE140" s="239" t="str">
        <f t="shared" si="301"/>
        <v/>
      </c>
      <c r="DF140" s="239" t="str">
        <f t="shared" si="302"/>
        <v/>
      </c>
      <c r="DG140" s="239" t="str">
        <f t="shared" si="303"/>
        <v/>
      </c>
      <c r="DH140" s="239" t="str">
        <f t="shared" si="304"/>
        <v/>
      </c>
      <c r="DI140" s="239" t="str">
        <f t="shared" si="305"/>
        <v/>
      </c>
      <c r="DJ140" s="239" t="str">
        <f t="shared" si="306"/>
        <v/>
      </c>
      <c r="DK140" s="239" t="str">
        <f t="shared" si="307"/>
        <v/>
      </c>
      <c r="DL140" s="239" t="str">
        <f t="shared" si="308"/>
        <v/>
      </c>
      <c r="DM140" s="239" t="str">
        <f t="shared" si="309"/>
        <v/>
      </c>
      <c r="DN140" s="239" t="str">
        <f t="shared" si="310"/>
        <v/>
      </c>
      <c r="DO140" s="239" t="str">
        <f t="shared" si="311"/>
        <v/>
      </c>
      <c r="DP140" s="239" t="str">
        <f t="shared" si="312"/>
        <v/>
      </c>
    </row>
    <row r="141" spans="1:2048 2053:3059 3077:4094 4112:5120 5123:6143 6146:7167 7169:8189 8194:9200 9218:10235 10253:12287 12290:14335 14337:16293" ht="35.25" hidden="1" customHeight="1" x14ac:dyDescent="0.25">
      <c r="A141" s="53" t="s">
        <v>4516</v>
      </c>
      <c r="B141" s="53">
        <v>30</v>
      </c>
      <c r="C141" s="53" t="s">
        <v>44</v>
      </c>
      <c r="D141" s="53" t="s">
        <v>470</v>
      </c>
      <c r="E141" s="53">
        <v>3</v>
      </c>
      <c r="F141" s="53" t="s">
        <v>676</v>
      </c>
      <c r="G141" s="53" t="str">
        <f t="shared" si="248"/>
        <v>30-13</v>
      </c>
      <c r="H141" s="53" t="s">
        <v>94</v>
      </c>
      <c r="I141" s="53" t="s">
        <v>76</v>
      </c>
      <c r="J141" s="53" t="s">
        <v>80</v>
      </c>
      <c r="K141" s="53" t="s">
        <v>80</v>
      </c>
      <c r="L141" s="53" t="s">
        <v>80</v>
      </c>
      <c r="M141" s="53" t="s">
        <v>80</v>
      </c>
      <c r="N141" s="53" t="s">
        <v>80</v>
      </c>
      <c r="O141" s="53" t="s">
        <v>80</v>
      </c>
      <c r="P141" s="53" t="s">
        <v>677</v>
      </c>
      <c r="Q141" s="52">
        <v>0.15</v>
      </c>
      <c r="R141" s="52">
        <f>+Q141*Q140</f>
        <v>1.35E-2</v>
      </c>
      <c r="S141" s="53">
        <v>1</v>
      </c>
      <c r="T141" s="53" t="s">
        <v>84</v>
      </c>
      <c r="U141" s="53" t="s">
        <v>678</v>
      </c>
      <c r="V141" s="23">
        <v>44950</v>
      </c>
      <c r="W141" s="23">
        <v>44985</v>
      </c>
      <c r="X141" s="53" t="s">
        <v>214</v>
      </c>
      <c r="Y141" s="49" t="s">
        <v>97</v>
      </c>
      <c r="Z141" s="59" t="s">
        <v>100</v>
      </c>
      <c r="AA141" s="60">
        <v>1</v>
      </c>
      <c r="AB141" s="62" t="s">
        <v>679</v>
      </c>
      <c r="AC141" s="62">
        <v>44967</v>
      </c>
      <c r="AD141" s="60">
        <v>1</v>
      </c>
      <c r="AE141" s="62" t="s">
        <v>680</v>
      </c>
      <c r="AF141" s="62">
        <v>44967</v>
      </c>
      <c r="AG141" s="60" t="s">
        <v>79</v>
      </c>
      <c r="AH141" s="60">
        <v>1</v>
      </c>
      <c r="AI141" s="52">
        <f t="shared" si="229"/>
        <v>1.35E-2</v>
      </c>
      <c r="AJ141" s="52">
        <f t="shared" ref="AJ141:AJ142" si="313">+AI141/R141</f>
        <v>1</v>
      </c>
      <c r="AK141" s="52"/>
      <c r="AL141" s="239" t="str">
        <f t="shared" si="250"/>
        <v/>
      </c>
      <c r="AM141" s="239" t="str">
        <f t="shared" si="251"/>
        <v/>
      </c>
      <c r="AN141" s="239" t="str">
        <f t="shared" si="252"/>
        <v/>
      </c>
      <c r="AO141" s="239" t="str">
        <f t="shared" si="253"/>
        <v/>
      </c>
      <c r="AP141" s="239" t="str">
        <f t="shared" si="254"/>
        <v/>
      </c>
      <c r="AQ141" s="239" t="str">
        <f t="shared" si="255"/>
        <v/>
      </c>
      <c r="AR141" s="239" t="str">
        <f t="shared" si="256"/>
        <v/>
      </c>
      <c r="AS141" s="239" t="str">
        <f t="shared" si="257"/>
        <v/>
      </c>
      <c r="AT141" s="239" t="str">
        <f t="shared" si="258"/>
        <v/>
      </c>
      <c r="AU141" s="239" t="str">
        <f t="shared" si="230"/>
        <v/>
      </c>
      <c r="AV141" s="239" t="str">
        <f t="shared" si="231"/>
        <v/>
      </c>
      <c r="AW141" s="239" t="str">
        <f t="shared" si="232"/>
        <v/>
      </c>
      <c r="AX141" s="239" t="str">
        <f t="shared" si="233"/>
        <v/>
      </c>
      <c r="AY141" s="239" t="str">
        <f t="shared" si="234"/>
        <v/>
      </c>
      <c r="AZ141" s="239" t="str">
        <f t="shared" si="235"/>
        <v/>
      </c>
      <c r="BA141" s="239" t="str">
        <f t="shared" si="236"/>
        <v/>
      </c>
      <c r="BB141" s="239" t="str">
        <f t="shared" si="237"/>
        <v/>
      </c>
      <c r="BC141" s="239" t="str">
        <f t="shared" si="238"/>
        <v/>
      </c>
      <c r="BD141" s="239" t="str">
        <f t="shared" si="239"/>
        <v/>
      </c>
      <c r="BE141" s="239" t="str">
        <f t="shared" si="240"/>
        <v/>
      </c>
      <c r="BF141" s="239" t="str">
        <f t="shared" si="241"/>
        <v/>
      </c>
      <c r="BG141" s="239" t="str">
        <f t="shared" si="242"/>
        <v/>
      </c>
      <c r="BH141" s="239" t="str">
        <f t="shared" si="243"/>
        <v/>
      </c>
      <c r="BI141" s="239" t="str">
        <f t="shared" si="244"/>
        <v/>
      </c>
      <c r="BJ141" s="239" t="str">
        <f t="shared" si="245"/>
        <v/>
      </c>
      <c r="BK141" s="239" t="str">
        <f t="shared" si="246"/>
        <v/>
      </c>
      <c r="BL141" s="239" t="str">
        <f t="shared" si="247"/>
        <v/>
      </c>
      <c r="BN141" s="239" t="str">
        <f t="shared" si="259"/>
        <v/>
      </c>
      <c r="BO141" s="239" t="str">
        <f t="shared" si="260"/>
        <v/>
      </c>
      <c r="BP141" s="239" t="str">
        <f t="shared" si="261"/>
        <v/>
      </c>
      <c r="BQ141" s="239" t="str">
        <f t="shared" si="262"/>
        <v/>
      </c>
      <c r="BR141" s="239" t="str">
        <f t="shared" si="263"/>
        <v/>
      </c>
      <c r="BS141" s="239" t="str">
        <f t="shared" si="264"/>
        <v/>
      </c>
      <c r="BT141" s="239" t="str">
        <f t="shared" si="265"/>
        <v/>
      </c>
      <c r="BU141" s="239" t="str">
        <f t="shared" si="266"/>
        <v/>
      </c>
      <c r="BV141" s="239" t="str">
        <f t="shared" si="267"/>
        <v/>
      </c>
      <c r="BW141" s="239" t="str">
        <f t="shared" si="268"/>
        <v/>
      </c>
      <c r="BX141" s="239" t="str">
        <f t="shared" si="269"/>
        <v/>
      </c>
      <c r="BY141" s="239" t="str">
        <f t="shared" si="270"/>
        <v/>
      </c>
      <c r="BZ141" s="239" t="str">
        <f t="shared" si="271"/>
        <v/>
      </c>
      <c r="CA141" s="239" t="str">
        <f t="shared" si="272"/>
        <v/>
      </c>
      <c r="CB141" s="239" t="str">
        <f t="shared" si="273"/>
        <v/>
      </c>
      <c r="CC141" s="239" t="str">
        <f t="shared" si="274"/>
        <v/>
      </c>
      <c r="CD141" s="239" t="str">
        <f t="shared" si="275"/>
        <v/>
      </c>
      <c r="CE141" s="239" t="str">
        <f t="shared" si="276"/>
        <v/>
      </c>
      <c r="CF141" s="239" t="str">
        <f t="shared" si="277"/>
        <v/>
      </c>
      <c r="CG141" s="239" t="str">
        <f t="shared" si="278"/>
        <v/>
      </c>
      <c r="CH141" s="239" t="str">
        <f t="shared" si="279"/>
        <v/>
      </c>
      <c r="CI141" s="239" t="str">
        <f t="shared" si="280"/>
        <v/>
      </c>
      <c r="CJ141" s="239" t="str">
        <f t="shared" si="281"/>
        <v/>
      </c>
      <c r="CK141" s="239" t="str">
        <f t="shared" si="282"/>
        <v/>
      </c>
      <c r="CL141" s="239" t="str">
        <f t="shared" si="283"/>
        <v/>
      </c>
      <c r="CM141" s="239" t="str">
        <f t="shared" si="284"/>
        <v/>
      </c>
      <c r="CN141" s="239" t="str">
        <f t="shared" si="285"/>
        <v/>
      </c>
      <c r="CP141" s="239" t="str">
        <f t="shared" si="286"/>
        <v/>
      </c>
      <c r="CQ141" s="239" t="str">
        <f t="shared" si="287"/>
        <v/>
      </c>
      <c r="CR141" s="239" t="str">
        <f t="shared" si="288"/>
        <v/>
      </c>
      <c r="CS141" s="239" t="str">
        <f t="shared" si="289"/>
        <v/>
      </c>
      <c r="CT141" s="239" t="str">
        <f t="shared" si="290"/>
        <v/>
      </c>
      <c r="CU141" s="239" t="str">
        <f t="shared" si="291"/>
        <v/>
      </c>
      <c r="CV141" s="239" t="str">
        <f t="shared" si="292"/>
        <v/>
      </c>
      <c r="CW141" s="239" t="str">
        <f t="shared" si="293"/>
        <v/>
      </c>
      <c r="CX141" s="239" t="str">
        <f t="shared" si="294"/>
        <v/>
      </c>
      <c r="CY141" s="239" t="str">
        <f t="shared" si="295"/>
        <v/>
      </c>
      <c r="CZ141" s="239" t="str">
        <f t="shared" si="296"/>
        <v/>
      </c>
      <c r="DA141" s="239" t="str">
        <f t="shared" si="297"/>
        <v/>
      </c>
      <c r="DB141" s="239" t="str">
        <f t="shared" si="298"/>
        <v/>
      </c>
      <c r="DC141" s="239" t="str">
        <f t="shared" si="299"/>
        <v/>
      </c>
      <c r="DD141" s="239" t="str">
        <f t="shared" si="300"/>
        <v/>
      </c>
      <c r="DE141" s="239" t="str">
        <f t="shared" si="301"/>
        <v/>
      </c>
      <c r="DF141" s="239" t="str">
        <f t="shared" si="302"/>
        <v/>
      </c>
      <c r="DG141" s="239" t="str">
        <f t="shared" si="303"/>
        <v/>
      </c>
      <c r="DH141" s="239" t="str">
        <f t="shared" si="304"/>
        <v/>
      </c>
      <c r="DI141" s="239" t="str">
        <f t="shared" si="305"/>
        <v/>
      </c>
      <c r="DJ141" s="239" t="str">
        <f t="shared" si="306"/>
        <v/>
      </c>
      <c r="DK141" s="239" t="str">
        <f t="shared" si="307"/>
        <v/>
      </c>
      <c r="DL141" s="239" t="str">
        <f t="shared" si="308"/>
        <v/>
      </c>
      <c r="DM141" s="239" t="str">
        <f t="shared" si="309"/>
        <v/>
      </c>
      <c r="DN141" s="239" t="str">
        <f t="shared" si="310"/>
        <v/>
      </c>
      <c r="DO141" s="239" t="str">
        <f t="shared" si="311"/>
        <v/>
      </c>
      <c r="DP141" s="239" t="str">
        <f t="shared" si="312"/>
        <v/>
      </c>
    </row>
    <row r="142" spans="1:2048 2053:3059 3077:4094 4112:5120 5123:6143 6146:7167 7169:8189 8194:9200 9218:10235 10253:12287 12290:14335 14337:16293" ht="35.25" hidden="1" customHeight="1" x14ac:dyDescent="0.25">
      <c r="A142" s="53" t="s">
        <v>4516</v>
      </c>
      <c r="B142" s="53">
        <v>30</v>
      </c>
      <c r="C142" s="53" t="s">
        <v>44</v>
      </c>
      <c r="D142" s="53" t="s">
        <v>470</v>
      </c>
      <c r="E142" s="53">
        <v>3</v>
      </c>
      <c r="F142" s="53" t="s">
        <v>681</v>
      </c>
      <c r="G142" s="53" t="str">
        <f t="shared" si="248"/>
        <v>30-13</v>
      </c>
      <c r="H142" s="53" t="s">
        <v>94</v>
      </c>
      <c r="I142" s="53" t="s">
        <v>76</v>
      </c>
      <c r="J142" s="53" t="s">
        <v>80</v>
      </c>
      <c r="K142" s="53" t="s">
        <v>80</v>
      </c>
      <c r="L142" s="53" t="s">
        <v>80</v>
      </c>
      <c r="M142" s="53" t="s">
        <v>80</v>
      </c>
      <c r="N142" s="53" t="s">
        <v>80</v>
      </c>
      <c r="O142" s="53" t="s">
        <v>80</v>
      </c>
      <c r="P142" s="53" t="s">
        <v>682</v>
      </c>
      <c r="Q142" s="52">
        <v>0.85</v>
      </c>
      <c r="R142" s="52">
        <f>+Q142*Q140</f>
        <v>7.6499999999999999E-2</v>
      </c>
      <c r="S142" s="53">
        <v>100</v>
      </c>
      <c r="T142" s="53" t="s">
        <v>301</v>
      </c>
      <c r="U142" s="53" t="s">
        <v>669</v>
      </c>
      <c r="V142" s="23">
        <v>44986</v>
      </c>
      <c r="W142" s="23">
        <v>45261</v>
      </c>
      <c r="X142" s="53" t="s">
        <v>214</v>
      </c>
      <c r="Y142" s="49" t="s">
        <v>87</v>
      </c>
      <c r="Z142" s="59" t="s">
        <v>100</v>
      </c>
      <c r="AA142" s="201">
        <v>1</v>
      </c>
      <c r="AB142" s="200" t="s">
        <v>675</v>
      </c>
      <c r="AC142" s="202">
        <v>45264</v>
      </c>
      <c r="AD142" s="201">
        <v>1</v>
      </c>
      <c r="AE142" s="200" t="s">
        <v>386</v>
      </c>
      <c r="AF142" s="202">
        <v>45264</v>
      </c>
      <c r="AG142" s="200" t="s">
        <v>79</v>
      </c>
      <c r="AH142" s="201">
        <v>1</v>
      </c>
      <c r="AI142" s="52">
        <f t="shared" si="229"/>
        <v>7.6499999999999999E-2</v>
      </c>
      <c r="AJ142" s="52">
        <f t="shared" si="313"/>
        <v>1</v>
      </c>
      <c r="AK142" s="52"/>
      <c r="AL142" s="239" t="str">
        <f t="shared" si="250"/>
        <v/>
      </c>
      <c r="AM142" s="239" t="str">
        <f t="shared" si="251"/>
        <v/>
      </c>
      <c r="AN142" s="239" t="str">
        <f t="shared" si="252"/>
        <v/>
      </c>
      <c r="AO142" s="239" t="str">
        <f t="shared" si="253"/>
        <v/>
      </c>
      <c r="AP142" s="239" t="str">
        <f t="shared" si="254"/>
        <v/>
      </c>
      <c r="AQ142" s="239" t="str">
        <f t="shared" si="255"/>
        <v/>
      </c>
      <c r="AR142" s="239" t="str">
        <f t="shared" si="256"/>
        <v/>
      </c>
      <c r="AS142" s="239" t="str">
        <f t="shared" si="257"/>
        <v/>
      </c>
      <c r="AT142" s="239" t="str">
        <f t="shared" si="258"/>
        <v/>
      </c>
      <c r="AU142" s="239" t="str">
        <f t="shared" si="230"/>
        <v/>
      </c>
      <c r="AV142" s="239" t="str">
        <f t="shared" si="231"/>
        <v/>
      </c>
      <c r="AW142" s="239" t="str">
        <f t="shared" si="232"/>
        <v/>
      </c>
      <c r="AX142" s="239" t="str">
        <f t="shared" si="233"/>
        <v/>
      </c>
      <c r="AY142" s="239" t="str">
        <f t="shared" si="234"/>
        <v/>
      </c>
      <c r="AZ142" s="239" t="str">
        <f t="shared" si="235"/>
        <v/>
      </c>
      <c r="BA142" s="239" t="str">
        <f t="shared" si="236"/>
        <v/>
      </c>
      <c r="BB142" s="239" t="str">
        <f t="shared" si="237"/>
        <v/>
      </c>
      <c r="BC142" s="239" t="str">
        <f t="shared" si="238"/>
        <v/>
      </c>
      <c r="BD142" s="239" t="str">
        <f t="shared" si="239"/>
        <v/>
      </c>
      <c r="BE142" s="239" t="str">
        <f t="shared" si="240"/>
        <v/>
      </c>
      <c r="BF142" s="239" t="str">
        <f t="shared" si="241"/>
        <v/>
      </c>
      <c r="BG142" s="239" t="str">
        <f t="shared" si="242"/>
        <v/>
      </c>
      <c r="BH142" s="239" t="str">
        <f t="shared" si="243"/>
        <v/>
      </c>
      <c r="BI142" s="239" t="str">
        <f t="shared" si="244"/>
        <v/>
      </c>
      <c r="BJ142" s="239" t="str">
        <f t="shared" si="245"/>
        <v/>
      </c>
      <c r="BK142" s="239" t="str">
        <f t="shared" si="246"/>
        <v/>
      </c>
      <c r="BL142" s="239" t="str">
        <f t="shared" si="247"/>
        <v/>
      </c>
      <c r="BN142" s="239" t="str">
        <f t="shared" si="259"/>
        <v/>
      </c>
      <c r="BO142" s="239" t="str">
        <f t="shared" si="260"/>
        <v/>
      </c>
      <c r="BP142" s="239" t="str">
        <f t="shared" si="261"/>
        <v/>
      </c>
      <c r="BQ142" s="239" t="str">
        <f t="shared" si="262"/>
        <v/>
      </c>
      <c r="BR142" s="239" t="str">
        <f t="shared" si="263"/>
        <v/>
      </c>
      <c r="BS142" s="239" t="str">
        <f t="shared" si="264"/>
        <v/>
      </c>
      <c r="BT142" s="239" t="str">
        <f t="shared" si="265"/>
        <v/>
      </c>
      <c r="BU142" s="239" t="str">
        <f t="shared" si="266"/>
        <v/>
      </c>
      <c r="BV142" s="239" t="str">
        <f t="shared" si="267"/>
        <v/>
      </c>
      <c r="BW142" s="239" t="str">
        <f t="shared" si="268"/>
        <v/>
      </c>
      <c r="BX142" s="239" t="str">
        <f t="shared" si="269"/>
        <v/>
      </c>
      <c r="BY142" s="239" t="str">
        <f t="shared" si="270"/>
        <v/>
      </c>
      <c r="BZ142" s="239" t="str">
        <f t="shared" si="271"/>
        <v/>
      </c>
      <c r="CA142" s="239" t="str">
        <f t="shared" si="272"/>
        <v/>
      </c>
      <c r="CB142" s="239" t="str">
        <f t="shared" si="273"/>
        <v/>
      </c>
      <c r="CC142" s="239" t="str">
        <f t="shared" si="274"/>
        <v/>
      </c>
      <c r="CD142" s="239" t="str">
        <f t="shared" si="275"/>
        <v/>
      </c>
      <c r="CE142" s="239" t="str">
        <f t="shared" si="276"/>
        <v/>
      </c>
      <c r="CF142" s="239" t="str">
        <f t="shared" si="277"/>
        <v/>
      </c>
      <c r="CG142" s="239" t="str">
        <f t="shared" si="278"/>
        <v/>
      </c>
      <c r="CH142" s="239" t="str">
        <f t="shared" si="279"/>
        <v/>
      </c>
      <c r="CI142" s="239" t="str">
        <f t="shared" si="280"/>
        <v/>
      </c>
      <c r="CJ142" s="239" t="str">
        <f t="shared" si="281"/>
        <v/>
      </c>
      <c r="CK142" s="239" t="str">
        <f t="shared" si="282"/>
        <v/>
      </c>
      <c r="CL142" s="239" t="str">
        <f t="shared" si="283"/>
        <v/>
      </c>
      <c r="CM142" s="239" t="str">
        <f t="shared" si="284"/>
        <v/>
      </c>
      <c r="CN142" s="239" t="str">
        <f t="shared" si="285"/>
        <v/>
      </c>
      <c r="CP142" s="239" t="str">
        <f t="shared" si="286"/>
        <v/>
      </c>
      <c r="CQ142" s="239" t="str">
        <f t="shared" si="287"/>
        <v/>
      </c>
      <c r="CR142" s="239" t="str">
        <f t="shared" si="288"/>
        <v/>
      </c>
      <c r="CS142" s="239" t="str">
        <f t="shared" si="289"/>
        <v/>
      </c>
      <c r="CT142" s="239" t="str">
        <f t="shared" si="290"/>
        <v/>
      </c>
      <c r="CU142" s="239" t="str">
        <f t="shared" si="291"/>
        <v/>
      </c>
      <c r="CV142" s="239" t="str">
        <f t="shared" si="292"/>
        <v/>
      </c>
      <c r="CW142" s="239" t="str">
        <f t="shared" si="293"/>
        <v/>
      </c>
      <c r="CX142" s="239" t="str">
        <f t="shared" si="294"/>
        <v/>
      </c>
      <c r="CY142" s="239" t="str">
        <f t="shared" si="295"/>
        <v/>
      </c>
      <c r="CZ142" s="239" t="str">
        <f t="shared" si="296"/>
        <v/>
      </c>
      <c r="DA142" s="239" t="str">
        <f t="shared" si="297"/>
        <v/>
      </c>
      <c r="DB142" s="239" t="str">
        <f t="shared" si="298"/>
        <v/>
      </c>
      <c r="DC142" s="239" t="str">
        <f t="shared" si="299"/>
        <v/>
      </c>
      <c r="DD142" s="239" t="str">
        <f t="shared" si="300"/>
        <v/>
      </c>
      <c r="DE142" s="239" t="str">
        <f t="shared" si="301"/>
        <v/>
      </c>
      <c r="DF142" s="239" t="str">
        <f t="shared" si="302"/>
        <v/>
      </c>
      <c r="DG142" s="239" t="str">
        <f t="shared" si="303"/>
        <v/>
      </c>
      <c r="DH142" s="239" t="str">
        <f t="shared" si="304"/>
        <v/>
      </c>
      <c r="DI142" s="239" t="str">
        <f t="shared" si="305"/>
        <v/>
      </c>
      <c r="DJ142" s="239" t="str">
        <f t="shared" si="306"/>
        <v/>
      </c>
      <c r="DK142" s="239" t="str">
        <f t="shared" si="307"/>
        <v/>
      </c>
      <c r="DL142" s="239" t="str">
        <f t="shared" si="308"/>
        <v/>
      </c>
      <c r="DM142" s="239" t="str">
        <f t="shared" si="309"/>
        <v/>
      </c>
      <c r="DN142" s="239" t="str">
        <f t="shared" si="310"/>
        <v/>
      </c>
      <c r="DO142" s="239" t="str">
        <f t="shared" si="311"/>
        <v/>
      </c>
      <c r="DP142" s="239" t="str">
        <f t="shared" si="312"/>
        <v/>
      </c>
    </row>
    <row r="143" spans="1:2048 2053:3059 3077:4094 4112:5120 5123:6143 6146:7167 7169:8189 8194:9200 9218:10235 10253:12287 12290:14335 14337:16293" s="3" customFormat="1" ht="35.25" hidden="1" customHeight="1" x14ac:dyDescent="0.25">
      <c r="A143" s="63" t="s">
        <v>4516</v>
      </c>
      <c r="B143" s="63">
        <v>30</v>
      </c>
      <c r="C143" s="63" t="s">
        <v>44</v>
      </c>
      <c r="D143" s="63" t="s">
        <v>470</v>
      </c>
      <c r="E143" s="63">
        <v>3</v>
      </c>
      <c r="F143" s="63" t="s">
        <v>683</v>
      </c>
      <c r="G143" s="63" t="str">
        <f t="shared" si="248"/>
        <v>30-14</v>
      </c>
      <c r="H143" s="63" t="s">
        <v>155</v>
      </c>
      <c r="I143" s="63" t="s">
        <v>155</v>
      </c>
      <c r="J143" s="63" t="s">
        <v>80</v>
      </c>
      <c r="K143" s="63" t="s">
        <v>80</v>
      </c>
      <c r="L143" s="63" t="s">
        <v>80</v>
      </c>
      <c r="M143" s="63" t="s">
        <v>80</v>
      </c>
      <c r="N143" s="63" t="s">
        <v>80</v>
      </c>
      <c r="O143" s="63" t="s">
        <v>80</v>
      </c>
      <c r="P143" s="63" t="s">
        <v>156</v>
      </c>
      <c r="Q143" s="64">
        <v>1</v>
      </c>
      <c r="R143" s="64"/>
      <c r="S143" s="65">
        <f>SUBTOTAL(9,S144:S147)</f>
        <v>9</v>
      </c>
      <c r="T143" s="63" t="s">
        <v>84</v>
      </c>
      <c r="U143" s="63" t="s">
        <v>162</v>
      </c>
      <c r="V143" s="66">
        <v>44927</v>
      </c>
      <c r="W143" s="66">
        <v>45290</v>
      </c>
      <c r="X143" s="63" t="s">
        <v>214</v>
      </c>
      <c r="Y143" s="49" t="s">
        <v>87</v>
      </c>
      <c r="Z143" s="63" t="s">
        <v>89</v>
      </c>
      <c r="AA143" s="119">
        <f>VLOOKUP(B143,RANKING!$C$15:$K$47,5,0)</f>
        <v>0.98928571428571421</v>
      </c>
      <c r="AB143" s="23" t="str">
        <f>VLOOKUP(B143,RANKING!$C$15:$N$47,12,0)</f>
        <v xml:space="preserve">La ficha del Oficina Asesora de Planeación ejecutó al 98,93% las actividades programadas en otras fichas </v>
      </c>
      <c r="AC143" s="23">
        <v>45291</v>
      </c>
      <c r="AD143" s="119">
        <f>VLOOKUP(B143,RANKING!$C$15:$K$47,5,0)</f>
        <v>0.98928571428571421</v>
      </c>
      <c r="AE143" s="23" t="str">
        <f>+AB143</f>
        <v xml:space="preserve">La ficha del Oficina Asesora de Planeación ejecutó al 98,93% las actividades programadas en otras fichas </v>
      </c>
      <c r="AF143" s="23">
        <v>45291</v>
      </c>
      <c r="AG143" s="406" t="s">
        <v>125</v>
      </c>
      <c r="AH143" s="119">
        <f>VLOOKUP(B143,RANKING!$C$15:$K$47,6,0)</f>
        <v>0.98571428571428577</v>
      </c>
      <c r="AI143" s="119">
        <f>AD143*Q143</f>
        <v>0.98928571428571421</v>
      </c>
      <c r="AJ143" s="52"/>
      <c r="AK143" s="52"/>
      <c r="AL143" s="239" t="str">
        <f t="shared" si="250"/>
        <v/>
      </c>
      <c r="AM143" s="239" t="str">
        <f t="shared" si="251"/>
        <v/>
      </c>
      <c r="AN143" s="239" t="str">
        <f t="shared" si="252"/>
        <v/>
      </c>
      <c r="AO143" s="239" t="str">
        <f t="shared" si="253"/>
        <v/>
      </c>
      <c r="AP143" s="239" t="str">
        <f t="shared" si="254"/>
        <v/>
      </c>
      <c r="AQ143" s="239" t="str">
        <f t="shared" si="255"/>
        <v/>
      </c>
      <c r="AR143" s="239" t="str">
        <f t="shared" si="256"/>
        <v/>
      </c>
      <c r="AS143" s="239" t="str">
        <f t="shared" si="257"/>
        <v/>
      </c>
      <c r="AT143" s="239" t="str">
        <f t="shared" si="258"/>
        <v/>
      </c>
      <c r="AU143" s="239" t="str">
        <f t="shared" si="230"/>
        <v/>
      </c>
      <c r="AV143" s="239" t="str">
        <f t="shared" si="231"/>
        <v/>
      </c>
      <c r="AW143" s="239" t="str">
        <f t="shared" si="232"/>
        <v/>
      </c>
      <c r="AX143" s="239" t="str">
        <f t="shared" si="233"/>
        <v/>
      </c>
      <c r="AY143" s="239" t="str">
        <f t="shared" si="234"/>
        <v/>
      </c>
      <c r="AZ143" s="239" t="str">
        <f t="shared" si="235"/>
        <v/>
      </c>
      <c r="BA143" s="239" t="str">
        <f t="shared" si="236"/>
        <v/>
      </c>
      <c r="BB143" s="239" t="str">
        <f t="shared" si="237"/>
        <v/>
      </c>
      <c r="BC143" s="239" t="str">
        <f t="shared" si="238"/>
        <v/>
      </c>
      <c r="BD143" s="239" t="str">
        <f t="shared" si="239"/>
        <v/>
      </c>
      <c r="BE143" s="239" t="str">
        <f t="shared" si="240"/>
        <v/>
      </c>
      <c r="BF143" s="239" t="str">
        <f t="shared" si="241"/>
        <v/>
      </c>
      <c r="BG143" s="239" t="str">
        <f t="shared" si="242"/>
        <v/>
      </c>
      <c r="BH143" s="239" t="str">
        <f t="shared" si="243"/>
        <v/>
      </c>
      <c r="BI143" s="239" t="str">
        <f t="shared" si="244"/>
        <v/>
      </c>
      <c r="BJ143" s="239" t="str">
        <f t="shared" si="245"/>
        <v/>
      </c>
      <c r="BK143" s="239" t="str">
        <f t="shared" si="246"/>
        <v/>
      </c>
      <c r="BL143" s="239" t="str">
        <f t="shared" si="247"/>
        <v/>
      </c>
      <c r="BM143" s="82"/>
      <c r="BN143" s="239" t="str">
        <f t="shared" si="259"/>
        <v/>
      </c>
      <c r="BO143" s="239" t="str">
        <f t="shared" si="260"/>
        <v/>
      </c>
      <c r="BP143" s="239" t="str">
        <f t="shared" si="261"/>
        <v/>
      </c>
      <c r="BQ143" s="239" t="str">
        <f t="shared" si="262"/>
        <v/>
      </c>
      <c r="BR143" s="239" t="str">
        <f t="shared" si="263"/>
        <v/>
      </c>
      <c r="BS143" s="239" t="str">
        <f t="shared" si="264"/>
        <v/>
      </c>
      <c r="BT143" s="239" t="str">
        <f t="shared" si="265"/>
        <v/>
      </c>
      <c r="BU143" s="239" t="str">
        <f t="shared" si="266"/>
        <v/>
      </c>
      <c r="BV143" s="239" t="str">
        <f t="shared" si="267"/>
        <v/>
      </c>
      <c r="BW143" s="239" t="str">
        <f t="shared" si="268"/>
        <v/>
      </c>
      <c r="BX143" s="239" t="str">
        <f t="shared" si="269"/>
        <v/>
      </c>
      <c r="BY143" s="239" t="str">
        <f t="shared" si="270"/>
        <v/>
      </c>
      <c r="BZ143" s="239" t="str">
        <f t="shared" si="271"/>
        <v/>
      </c>
      <c r="CA143" s="239" t="str">
        <f t="shared" si="272"/>
        <v/>
      </c>
      <c r="CB143" s="239" t="str">
        <f t="shared" si="273"/>
        <v/>
      </c>
      <c r="CC143" s="239" t="str">
        <f t="shared" si="274"/>
        <v/>
      </c>
      <c r="CD143" s="239" t="str">
        <f t="shared" si="275"/>
        <v/>
      </c>
      <c r="CE143" s="239" t="str">
        <f t="shared" si="276"/>
        <v/>
      </c>
      <c r="CF143" s="239" t="str">
        <f t="shared" si="277"/>
        <v/>
      </c>
      <c r="CG143" s="239" t="str">
        <f t="shared" si="278"/>
        <v/>
      </c>
      <c r="CH143" s="239" t="str">
        <f t="shared" si="279"/>
        <v/>
      </c>
      <c r="CI143" s="239" t="str">
        <f t="shared" si="280"/>
        <v/>
      </c>
      <c r="CJ143" s="239" t="str">
        <f t="shared" si="281"/>
        <v/>
      </c>
      <c r="CK143" s="239" t="str">
        <f t="shared" si="282"/>
        <v/>
      </c>
      <c r="CL143" s="239" t="str">
        <f t="shared" si="283"/>
        <v/>
      </c>
      <c r="CM143" s="239" t="str">
        <f t="shared" si="284"/>
        <v/>
      </c>
      <c r="CN143" s="239" t="str">
        <f t="shared" si="285"/>
        <v/>
      </c>
      <c r="CP143" s="239" t="str">
        <f t="shared" si="286"/>
        <v/>
      </c>
      <c r="CQ143" s="239" t="str">
        <f t="shared" si="287"/>
        <v/>
      </c>
      <c r="CR143" s="239" t="str">
        <f t="shared" si="288"/>
        <v/>
      </c>
      <c r="CS143" s="239" t="str">
        <f t="shared" si="289"/>
        <v/>
      </c>
      <c r="CT143" s="239" t="str">
        <f t="shared" si="290"/>
        <v/>
      </c>
      <c r="CU143" s="239" t="str">
        <f t="shared" si="291"/>
        <v/>
      </c>
      <c r="CV143" s="239" t="str">
        <f t="shared" si="292"/>
        <v/>
      </c>
      <c r="CW143" s="239" t="str">
        <f t="shared" si="293"/>
        <v/>
      </c>
      <c r="CX143" s="239" t="str">
        <f t="shared" si="294"/>
        <v/>
      </c>
      <c r="CY143" s="239" t="str">
        <f t="shared" si="295"/>
        <v/>
      </c>
      <c r="CZ143" s="239" t="str">
        <f t="shared" si="296"/>
        <v/>
      </c>
      <c r="DA143" s="239" t="str">
        <f t="shared" si="297"/>
        <v/>
      </c>
      <c r="DB143" s="239" t="str">
        <f t="shared" si="298"/>
        <v/>
      </c>
      <c r="DC143" s="239" t="str">
        <f t="shared" si="299"/>
        <v/>
      </c>
      <c r="DD143" s="239" t="str">
        <f t="shared" si="300"/>
        <v/>
      </c>
      <c r="DE143" s="239" t="str">
        <f t="shared" si="301"/>
        <v/>
      </c>
      <c r="DF143" s="239" t="str">
        <f t="shared" si="302"/>
        <v/>
      </c>
      <c r="DG143" s="239" t="str">
        <f t="shared" si="303"/>
        <v/>
      </c>
      <c r="DH143" s="239" t="str">
        <f t="shared" si="304"/>
        <v/>
      </c>
      <c r="DI143" s="239" t="str">
        <f t="shared" si="305"/>
        <v/>
      </c>
      <c r="DJ143" s="239" t="str">
        <f t="shared" si="306"/>
        <v/>
      </c>
      <c r="DK143" s="239" t="str">
        <f t="shared" si="307"/>
        <v/>
      </c>
      <c r="DL143" s="239" t="str">
        <f t="shared" si="308"/>
        <v/>
      </c>
      <c r="DM143" s="239" t="str">
        <f t="shared" si="309"/>
        <v/>
      </c>
      <c r="DN143" s="239" t="str">
        <f t="shared" si="310"/>
        <v/>
      </c>
      <c r="DO143" s="239" t="str">
        <f t="shared" si="311"/>
        <v/>
      </c>
      <c r="DP143" s="239" t="str">
        <f t="shared" si="312"/>
        <v/>
      </c>
      <c r="DQ143" s="82"/>
      <c r="DS143" s="7"/>
      <c r="DT143" s="82"/>
      <c r="DV143" s="7"/>
      <c r="DW143" s="82"/>
      <c r="DX143" s="82"/>
      <c r="DY143" s="83"/>
      <c r="EA143" s="82"/>
      <c r="EB143" s="80"/>
      <c r="EC143" s="81"/>
      <c r="ED143" s="82"/>
      <c r="EG143" s="82"/>
      <c r="EH143" s="82"/>
      <c r="EJ143" s="82"/>
      <c r="EM143" s="82"/>
      <c r="EP143" s="82"/>
      <c r="EQ143" s="82"/>
      <c r="EV143" s="82"/>
      <c r="EY143" s="82"/>
      <c r="EZ143" s="82"/>
      <c r="FA143" s="82"/>
      <c r="FB143" s="82"/>
      <c r="FC143" s="82"/>
      <c r="FD143" s="82"/>
      <c r="FE143" s="82"/>
      <c r="FW143" s="82"/>
      <c r="FX143" s="82"/>
      <c r="FY143" s="6"/>
      <c r="GB143" s="7"/>
      <c r="GC143" s="7"/>
      <c r="GH143" s="82"/>
      <c r="GJ143" s="7"/>
      <c r="GK143" s="82"/>
      <c r="GM143" s="7"/>
      <c r="GN143" s="82"/>
      <c r="GO143" s="82"/>
      <c r="GP143" s="83"/>
      <c r="GR143" s="82"/>
      <c r="GS143" s="80"/>
      <c r="GT143" s="81"/>
      <c r="GU143" s="82"/>
      <c r="GX143" s="82"/>
      <c r="GY143" s="82"/>
      <c r="HA143" s="82"/>
      <c r="HD143" s="82"/>
      <c r="HG143" s="82"/>
      <c r="HH143" s="82"/>
      <c r="HM143" s="82"/>
      <c r="HP143" s="82"/>
      <c r="HQ143" s="82"/>
      <c r="HR143" s="82"/>
      <c r="HS143" s="82"/>
      <c r="HT143" s="82"/>
      <c r="HU143" s="82"/>
      <c r="HV143" s="82"/>
      <c r="IN143" s="82"/>
      <c r="IO143" s="82"/>
      <c r="IP143" s="6"/>
      <c r="IS143" s="7"/>
      <c r="IT143" s="7"/>
      <c r="IY143" s="82"/>
      <c r="JA143" s="7"/>
      <c r="JB143" s="82"/>
      <c r="JD143" s="7"/>
      <c r="JE143" s="82"/>
      <c r="JF143" s="82"/>
      <c r="JG143" s="83"/>
      <c r="JI143" s="82"/>
      <c r="JJ143" s="80"/>
      <c r="JK143" s="81"/>
      <c r="JL143" s="82"/>
      <c r="JO143" s="82"/>
      <c r="JP143" s="82"/>
      <c r="JR143" s="82"/>
      <c r="JU143" s="82"/>
      <c r="JX143" s="82"/>
      <c r="JY143" s="82"/>
      <c r="KD143" s="82"/>
      <c r="KG143" s="82"/>
      <c r="KH143" s="82"/>
      <c r="KI143" s="82"/>
      <c r="KJ143" s="82"/>
      <c r="KK143" s="82"/>
      <c r="KL143" s="82"/>
      <c r="KM143" s="82"/>
      <c r="LE143" s="82"/>
      <c r="LF143" s="82"/>
      <c r="LG143" s="6"/>
      <c r="LJ143" s="7"/>
      <c r="LK143" s="7"/>
      <c r="LP143" s="82"/>
      <c r="LR143" s="7"/>
      <c r="LS143" s="82"/>
      <c r="LU143" s="7"/>
      <c r="LV143" s="82"/>
      <c r="LW143" s="82"/>
      <c r="LX143" s="83"/>
      <c r="LZ143" s="82"/>
      <c r="MA143" s="80"/>
      <c r="MB143" s="81"/>
      <c r="MC143" s="82"/>
      <c r="MF143" s="82"/>
      <c r="MG143" s="82"/>
      <c r="MI143" s="82"/>
      <c r="ML143" s="82"/>
      <c r="MO143" s="82"/>
      <c r="MP143" s="82"/>
      <c r="MU143" s="82"/>
      <c r="MX143" s="82"/>
      <c r="MY143" s="82"/>
      <c r="MZ143" s="82"/>
      <c r="NA143" s="82"/>
      <c r="NB143" s="82"/>
      <c r="NC143" s="82"/>
      <c r="ND143" s="82"/>
      <c r="NV143" s="82"/>
      <c r="NW143" s="82"/>
      <c r="NX143" s="6"/>
      <c r="OA143" s="7"/>
      <c r="OB143" s="7"/>
      <c r="OG143" s="82"/>
      <c r="OI143" s="7"/>
      <c r="OJ143" s="82"/>
      <c r="OL143" s="7"/>
      <c r="OM143" s="82"/>
      <c r="ON143" s="82"/>
      <c r="OO143" s="83"/>
      <c r="OQ143" s="82"/>
      <c r="OR143" s="80"/>
      <c r="OS143" s="81"/>
      <c r="OT143" s="82"/>
      <c r="OW143" s="82"/>
      <c r="OX143" s="82"/>
      <c r="OZ143" s="82"/>
      <c r="PC143" s="82"/>
      <c r="PF143" s="82"/>
      <c r="PG143" s="82"/>
      <c r="PL143" s="82"/>
      <c r="PO143" s="82"/>
      <c r="PP143" s="82"/>
      <c r="PQ143" s="82"/>
      <c r="PR143" s="82"/>
      <c r="PS143" s="82"/>
      <c r="PT143" s="82"/>
      <c r="PU143" s="82"/>
      <c r="QM143" s="82"/>
      <c r="QN143" s="82"/>
      <c r="QO143" s="6"/>
      <c r="QR143" s="7"/>
      <c r="QS143" s="7"/>
      <c r="QX143" s="82"/>
      <c r="QZ143" s="7"/>
      <c r="RA143" s="82"/>
      <c r="RC143" s="7"/>
      <c r="RD143" s="82"/>
      <c r="RE143" s="82"/>
      <c r="RF143" s="83"/>
      <c r="RH143" s="82"/>
      <c r="RI143" s="80"/>
      <c r="RJ143" s="81"/>
      <c r="RK143" s="82"/>
      <c r="RN143" s="82"/>
      <c r="RO143" s="82"/>
      <c r="RQ143" s="82"/>
      <c r="RT143" s="82"/>
      <c r="RW143" s="82"/>
      <c r="RX143" s="82"/>
      <c r="SC143" s="82"/>
      <c r="SF143" s="82"/>
      <c r="SG143" s="82"/>
      <c r="SH143" s="82"/>
      <c r="SI143" s="82"/>
      <c r="SJ143" s="82"/>
      <c r="SK143" s="82"/>
      <c r="SL143" s="82"/>
      <c r="TD143" s="82"/>
      <c r="TE143" s="82"/>
      <c r="TF143" s="6"/>
      <c r="TI143" s="7"/>
      <c r="TJ143" s="7"/>
      <c r="TO143" s="82"/>
      <c r="TQ143" s="7"/>
      <c r="TR143" s="82"/>
      <c r="TT143" s="7"/>
      <c r="TU143" s="82"/>
      <c r="TV143" s="82"/>
      <c r="TW143" s="83"/>
      <c r="TY143" s="82"/>
      <c r="TZ143" s="80"/>
      <c r="UA143" s="81"/>
      <c r="UB143" s="82"/>
      <c r="UE143" s="82"/>
      <c r="UF143" s="82"/>
      <c r="UH143" s="82"/>
      <c r="UK143" s="82"/>
      <c r="UN143" s="82"/>
      <c r="UO143" s="82"/>
      <c r="UT143" s="82"/>
      <c r="UW143" s="82"/>
      <c r="UX143" s="82"/>
      <c r="UY143" s="82"/>
      <c r="UZ143" s="82"/>
      <c r="VA143" s="82"/>
      <c r="VB143" s="82"/>
      <c r="VC143" s="82"/>
      <c r="VU143" s="82"/>
      <c r="VV143" s="82"/>
      <c r="VW143" s="6"/>
      <c r="VZ143" s="7"/>
      <c r="WA143" s="7"/>
      <c r="WF143" s="82"/>
      <c r="WH143" s="7"/>
      <c r="WI143" s="82"/>
      <c r="WK143" s="7"/>
      <c r="WL143" s="82"/>
      <c r="WM143" s="82"/>
      <c r="WN143" s="83"/>
      <c r="WP143" s="82"/>
      <c r="WQ143" s="80"/>
      <c r="WR143" s="81"/>
      <c r="WS143" s="82"/>
      <c r="WV143" s="82"/>
      <c r="WW143" s="82"/>
      <c r="WY143" s="82"/>
      <c r="XB143" s="82"/>
      <c r="XE143" s="82"/>
      <c r="XF143" s="82"/>
      <c r="XK143" s="82"/>
      <c r="XN143" s="82"/>
      <c r="XO143" s="82"/>
      <c r="XP143" s="82"/>
      <c r="XQ143" s="82"/>
      <c r="XR143" s="82"/>
      <c r="XS143" s="82"/>
      <c r="XT143" s="82"/>
      <c r="YL143" s="82"/>
      <c r="YM143" s="82"/>
      <c r="YN143" s="6"/>
      <c r="YQ143" s="7"/>
      <c r="YR143" s="7"/>
      <c r="YW143" s="82"/>
      <c r="YY143" s="7"/>
      <c r="YZ143" s="82"/>
      <c r="ZB143" s="7"/>
      <c r="ZC143" s="82"/>
      <c r="ZD143" s="82"/>
      <c r="ZE143" s="83"/>
      <c r="ZG143" s="82"/>
      <c r="ZH143" s="80"/>
      <c r="ZI143" s="81"/>
      <c r="ZJ143" s="82"/>
      <c r="ZM143" s="82"/>
      <c r="ZN143" s="82"/>
      <c r="ZP143" s="82"/>
      <c r="ZS143" s="82"/>
      <c r="ZV143" s="82"/>
      <c r="ZW143" s="82"/>
      <c r="AAB143" s="82"/>
      <c r="AAE143" s="82"/>
      <c r="AAF143" s="82"/>
      <c r="AAG143" s="82"/>
      <c r="AAH143" s="82"/>
      <c r="AAI143" s="82"/>
      <c r="AAJ143" s="82"/>
      <c r="AAK143" s="82"/>
      <c r="ABC143" s="82"/>
      <c r="ABD143" s="82"/>
      <c r="ABE143" s="6"/>
      <c r="ABH143" s="7"/>
      <c r="ABI143" s="7"/>
      <c r="ABN143" s="82"/>
      <c r="ABP143" s="7"/>
      <c r="ABQ143" s="82"/>
      <c r="ABS143" s="7"/>
      <c r="ABT143" s="82"/>
      <c r="ABU143" s="82"/>
      <c r="ABV143" s="83"/>
      <c r="ABX143" s="82"/>
      <c r="ABY143" s="80"/>
      <c r="ABZ143" s="81"/>
      <c r="ACA143" s="82"/>
      <c r="ACD143" s="82"/>
      <c r="ACE143" s="82"/>
      <c r="ACG143" s="82"/>
      <c r="ACJ143" s="82"/>
      <c r="ACM143" s="82"/>
      <c r="ACN143" s="82"/>
      <c r="ACS143" s="82"/>
      <c r="ACV143" s="82"/>
      <c r="ACW143" s="82"/>
      <c r="ACX143" s="82"/>
      <c r="ACY143" s="82"/>
      <c r="ACZ143" s="82"/>
      <c r="ADA143" s="82"/>
      <c r="ADB143" s="82"/>
      <c r="ADT143" s="82"/>
      <c r="ADU143" s="82"/>
      <c r="ADV143" s="6"/>
      <c r="ADY143" s="7"/>
      <c r="ADZ143" s="7"/>
      <c r="AEE143" s="82"/>
      <c r="AEG143" s="7"/>
      <c r="AEH143" s="82"/>
      <c r="AEJ143" s="7"/>
      <c r="AEK143" s="82"/>
      <c r="AEL143" s="82"/>
      <c r="AEM143" s="83"/>
      <c r="AEO143" s="82"/>
      <c r="AEP143" s="80"/>
      <c r="AEQ143" s="81"/>
      <c r="AER143" s="82"/>
      <c r="AEU143" s="82"/>
      <c r="AEV143" s="82"/>
      <c r="AEX143" s="82"/>
      <c r="AFA143" s="82"/>
      <c r="AFD143" s="82"/>
      <c r="AFE143" s="82"/>
      <c r="AFJ143" s="82"/>
      <c r="AFM143" s="82"/>
      <c r="AFN143" s="82"/>
      <c r="AFO143" s="82"/>
      <c r="AFP143" s="82"/>
      <c r="AFQ143" s="82"/>
      <c r="AFR143" s="82"/>
      <c r="AFS143" s="82"/>
      <c r="AGK143" s="82"/>
      <c r="AGL143" s="82"/>
      <c r="AGM143" s="6"/>
      <c r="AGP143" s="7"/>
      <c r="AGQ143" s="7"/>
      <c r="AGV143" s="82"/>
      <c r="AGX143" s="7"/>
      <c r="AGY143" s="82"/>
      <c r="AHA143" s="7"/>
      <c r="AHB143" s="82"/>
      <c r="AHC143" s="82"/>
      <c r="AHD143" s="83"/>
      <c r="AHF143" s="82"/>
      <c r="AHG143" s="80"/>
      <c r="AHH143" s="81"/>
      <c r="AHI143" s="82"/>
      <c r="AHL143" s="82"/>
      <c r="AHM143" s="82"/>
      <c r="AHO143" s="82"/>
      <c r="AHR143" s="82"/>
      <c r="AHU143" s="82"/>
      <c r="AHV143" s="82"/>
      <c r="AIA143" s="82"/>
      <c r="AID143" s="82"/>
      <c r="AIE143" s="82"/>
      <c r="AIF143" s="82"/>
      <c r="AIG143" s="82"/>
      <c r="AIH143" s="82"/>
      <c r="AII143" s="82"/>
      <c r="AIJ143" s="82"/>
      <c r="AJB143" s="82"/>
      <c r="AJC143" s="82"/>
      <c r="AJD143" s="6"/>
      <c r="AJG143" s="7"/>
      <c r="AJH143" s="7"/>
      <c r="AJM143" s="82"/>
      <c r="AJO143" s="7"/>
      <c r="AJP143" s="82"/>
      <c r="AJR143" s="7"/>
      <c r="AJS143" s="82"/>
      <c r="AJT143" s="82"/>
      <c r="AJU143" s="83"/>
      <c r="AJW143" s="82"/>
      <c r="AJX143" s="80"/>
      <c r="AJY143" s="81"/>
      <c r="AJZ143" s="82"/>
      <c r="AKC143" s="82"/>
      <c r="AKD143" s="82"/>
      <c r="AKF143" s="82"/>
      <c r="AKI143" s="82"/>
      <c r="AKL143" s="82"/>
      <c r="AKM143" s="82"/>
      <c r="AKR143" s="82"/>
      <c r="AKU143" s="82"/>
      <c r="AKV143" s="82"/>
      <c r="AKW143" s="82"/>
      <c r="AKX143" s="82"/>
      <c r="AKY143" s="82"/>
      <c r="AKZ143" s="82"/>
      <c r="ALA143" s="82"/>
      <c r="ALS143" s="82"/>
      <c r="ALT143" s="82"/>
      <c r="ALU143" s="6"/>
      <c r="ALX143" s="7"/>
      <c r="ALY143" s="7"/>
      <c r="AMD143" s="82"/>
      <c r="AMF143" s="7"/>
      <c r="AMG143" s="82"/>
      <c r="AMI143" s="7"/>
      <c r="AMJ143" s="82"/>
      <c r="AMK143" s="82"/>
      <c r="AML143" s="83"/>
      <c r="AMN143" s="82"/>
      <c r="AMO143" s="80"/>
      <c r="AMP143" s="81"/>
      <c r="AMQ143" s="82"/>
      <c r="AMT143" s="82"/>
      <c r="AMU143" s="82"/>
      <c r="AMW143" s="82"/>
      <c r="AMZ143" s="82"/>
      <c r="ANC143" s="82"/>
      <c r="AND143" s="82"/>
      <c r="ANI143" s="82"/>
      <c r="ANL143" s="82"/>
      <c r="ANM143" s="82"/>
      <c r="ANN143" s="82"/>
      <c r="ANO143" s="82"/>
      <c r="ANP143" s="82"/>
      <c r="ANQ143" s="82"/>
      <c r="ANR143" s="82"/>
      <c r="AOJ143" s="82"/>
      <c r="AOK143" s="82"/>
      <c r="AOL143" s="6"/>
      <c r="AOO143" s="7"/>
      <c r="AOP143" s="7"/>
      <c r="AOU143" s="82"/>
      <c r="AOW143" s="7"/>
      <c r="AOX143" s="82"/>
      <c r="AOZ143" s="7"/>
      <c r="APA143" s="82"/>
      <c r="APB143" s="82"/>
      <c r="APC143" s="83"/>
      <c r="APE143" s="82"/>
      <c r="APF143" s="80"/>
      <c r="APG143" s="81"/>
      <c r="APH143" s="82"/>
      <c r="APK143" s="82"/>
      <c r="APL143" s="82"/>
      <c r="APN143" s="82"/>
      <c r="APQ143" s="82"/>
      <c r="APT143" s="82"/>
      <c r="APU143" s="82"/>
      <c r="APZ143" s="82"/>
      <c r="AQC143" s="82"/>
      <c r="AQD143" s="82"/>
      <c r="AQE143" s="82"/>
      <c r="AQF143" s="82"/>
      <c r="AQG143" s="82"/>
      <c r="AQH143" s="82"/>
      <c r="AQI143" s="82"/>
      <c r="ARA143" s="82"/>
      <c r="ARB143" s="82"/>
      <c r="ARC143" s="6"/>
      <c r="ARF143" s="7"/>
      <c r="ARG143" s="7"/>
      <c r="ARL143" s="82"/>
      <c r="ARN143" s="7"/>
      <c r="ARO143" s="82"/>
      <c r="ARQ143" s="7"/>
      <c r="ARR143" s="82"/>
      <c r="ARS143" s="82"/>
      <c r="ART143" s="83"/>
      <c r="ARV143" s="82"/>
      <c r="ARW143" s="80"/>
      <c r="ARX143" s="81"/>
      <c r="ARY143" s="82"/>
      <c r="ASB143" s="82"/>
      <c r="ASC143" s="82"/>
      <c r="ASE143" s="82"/>
      <c r="ASH143" s="82"/>
      <c r="ASK143" s="82"/>
      <c r="ASL143" s="82"/>
      <c r="ASQ143" s="82"/>
      <c r="AST143" s="82"/>
      <c r="ASU143" s="82"/>
      <c r="ASV143" s="82"/>
      <c r="ASW143" s="82"/>
      <c r="ASX143" s="82"/>
      <c r="ASY143" s="82"/>
      <c r="ASZ143" s="82"/>
      <c r="ATR143" s="82"/>
      <c r="ATS143" s="82"/>
      <c r="ATT143" s="6"/>
      <c r="ATW143" s="7"/>
      <c r="ATX143" s="7"/>
      <c r="AUC143" s="82"/>
      <c r="AUE143" s="7"/>
      <c r="AUF143" s="82"/>
      <c r="AUH143" s="7"/>
      <c r="AUI143" s="82"/>
      <c r="AUJ143" s="82"/>
      <c r="AUK143" s="83"/>
      <c r="AUM143" s="82"/>
      <c r="AUN143" s="80"/>
      <c r="AUO143" s="81"/>
      <c r="AUP143" s="82"/>
      <c r="AUS143" s="82"/>
      <c r="AUT143" s="82"/>
      <c r="AUV143" s="82"/>
      <c r="AUY143" s="82"/>
      <c r="AVB143" s="82"/>
      <c r="AVC143" s="82"/>
      <c r="AVH143" s="82"/>
      <c r="AVK143" s="82"/>
      <c r="AVL143" s="82"/>
      <c r="AVM143" s="82"/>
      <c r="AVN143" s="82"/>
      <c r="AVO143" s="82"/>
      <c r="AVP143" s="82"/>
      <c r="AVQ143" s="82"/>
      <c r="AWI143" s="82"/>
      <c r="AWJ143" s="82"/>
      <c r="AWK143" s="6"/>
      <c r="AWN143" s="7"/>
      <c r="AWO143" s="7"/>
      <c r="AWT143" s="82"/>
      <c r="AWV143" s="7"/>
      <c r="AWW143" s="82"/>
      <c r="AWY143" s="7"/>
      <c r="AWZ143" s="82"/>
      <c r="AXA143" s="82"/>
      <c r="AXB143" s="83"/>
      <c r="AXD143" s="82"/>
      <c r="AXE143" s="80"/>
      <c r="AXF143" s="81"/>
      <c r="AXG143" s="82"/>
      <c r="AXJ143" s="82"/>
      <c r="AXK143" s="82"/>
      <c r="AXM143" s="82"/>
      <c r="AXP143" s="82"/>
      <c r="AXS143" s="82"/>
      <c r="AXT143" s="82"/>
      <c r="AXY143" s="82"/>
      <c r="AYB143" s="82"/>
      <c r="AYC143" s="82"/>
      <c r="AYD143" s="82"/>
      <c r="AYE143" s="82"/>
      <c r="AYF143" s="82"/>
      <c r="AYG143" s="82"/>
      <c r="AYH143" s="82"/>
      <c r="AYZ143" s="82"/>
      <c r="AZA143" s="82"/>
      <c r="AZB143" s="6"/>
      <c r="AZE143" s="7"/>
      <c r="AZF143" s="7"/>
      <c r="AZK143" s="82"/>
      <c r="AZM143" s="7"/>
      <c r="AZN143" s="82"/>
      <c r="AZP143" s="7"/>
      <c r="AZQ143" s="82"/>
      <c r="AZR143" s="82"/>
      <c r="AZS143" s="83"/>
      <c r="AZU143" s="82"/>
      <c r="AZV143" s="80"/>
      <c r="AZW143" s="81"/>
      <c r="AZX143" s="82"/>
      <c r="BAA143" s="82"/>
      <c r="BAB143" s="82"/>
      <c r="BAD143" s="82"/>
      <c r="BAG143" s="82"/>
      <c r="BAJ143" s="82"/>
      <c r="BAK143" s="82"/>
      <c r="BAP143" s="82"/>
      <c r="BAS143" s="82"/>
      <c r="BAT143" s="82"/>
      <c r="BAU143" s="82"/>
      <c r="BAV143" s="82"/>
      <c r="BAW143" s="82"/>
      <c r="BAX143" s="82"/>
      <c r="BAY143" s="82"/>
      <c r="BBQ143" s="82"/>
      <c r="BBR143" s="82"/>
      <c r="BBS143" s="6"/>
      <c r="BBV143" s="7"/>
      <c r="BBW143" s="7"/>
      <c r="BCB143" s="82"/>
      <c r="BCD143" s="7"/>
      <c r="BCE143" s="82"/>
      <c r="BCG143" s="7"/>
      <c r="BCH143" s="82"/>
      <c r="BCI143" s="82"/>
      <c r="BCJ143" s="83"/>
      <c r="BCL143" s="82"/>
      <c r="BCM143" s="80"/>
      <c r="BCN143" s="81"/>
      <c r="BCO143" s="82"/>
      <c r="BCR143" s="82"/>
      <c r="BCS143" s="82"/>
      <c r="BCU143" s="82"/>
      <c r="BCX143" s="82"/>
      <c r="BDA143" s="82"/>
      <c r="BDB143" s="82"/>
      <c r="BDG143" s="82"/>
      <c r="BDJ143" s="82"/>
      <c r="BDK143" s="82"/>
      <c r="BDL143" s="82"/>
      <c r="BDM143" s="82"/>
      <c r="BDN143" s="82"/>
      <c r="BDO143" s="82"/>
      <c r="BDP143" s="82"/>
      <c r="BEH143" s="82"/>
      <c r="BEI143" s="82"/>
      <c r="BEJ143" s="6"/>
      <c r="BEM143" s="7"/>
      <c r="BEN143" s="7"/>
      <c r="BES143" s="82"/>
      <c r="BEU143" s="7"/>
      <c r="BEV143" s="82"/>
      <c r="BEX143" s="7"/>
      <c r="BEY143" s="82"/>
      <c r="BEZ143" s="82"/>
      <c r="BFA143" s="83"/>
      <c r="BFC143" s="82"/>
      <c r="BFD143" s="80"/>
      <c r="BFE143" s="81"/>
      <c r="BFF143" s="82"/>
      <c r="BFI143" s="82"/>
      <c r="BFJ143" s="82"/>
      <c r="BFL143" s="82"/>
      <c r="BFO143" s="82"/>
      <c r="BFR143" s="82"/>
      <c r="BFS143" s="82"/>
      <c r="BFX143" s="82"/>
      <c r="BGA143" s="82"/>
      <c r="BGB143" s="82"/>
      <c r="BGC143" s="82"/>
      <c r="BGD143" s="82"/>
      <c r="BGE143" s="82"/>
      <c r="BGF143" s="82"/>
      <c r="BGG143" s="82"/>
      <c r="BGY143" s="82"/>
      <c r="BGZ143" s="82"/>
      <c r="BHA143" s="6"/>
      <c r="BHD143" s="7"/>
      <c r="BHE143" s="7"/>
      <c r="BHJ143" s="82"/>
      <c r="BHL143" s="7"/>
      <c r="BHM143" s="82"/>
      <c r="BHO143" s="7"/>
      <c r="BHP143" s="82"/>
      <c r="BHQ143" s="82"/>
      <c r="BHR143" s="83"/>
      <c r="BHT143" s="82"/>
      <c r="BHU143" s="80"/>
      <c r="BHV143" s="81"/>
      <c r="BHW143" s="82"/>
      <c r="BHZ143" s="82"/>
      <c r="BIA143" s="82"/>
      <c r="BIC143" s="82"/>
      <c r="BIF143" s="82"/>
      <c r="BII143" s="82"/>
      <c r="BIJ143" s="82"/>
      <c r="BIO143" s="82"/>
      <c r="BIR143" s="82"/>
      <c r="BIS143" s="82"/>
      <c r="BIT143" s="82"/>
      <c r="BIU143" s="82"/>
      <c r="BIV143" s="82"/>
      <c r="BIW143" s="82"/>
      <c r="BIX143" s="82"/>
      <c r="BJP143" s="82"/>
      <c r="BJQ143" s="82"/>
      <c r="BJR143" s="6"/>
      <c r="BJU143" s="7"/>
      <c r="BJV143" s="7"/>
      <c r="BKA143" s="82"/>
      <c r="BKC143" s="7"/>
      <c r="BKD143" s="82"/>
      <c r="BKF143" s="7"/>
      <c r="BKG143" s="82"/>
      <c r="BKH143" s="82"/>
      <c r="BKI143" s="83"/>
      <c r="BKK143" s="82"/>
      <c r="BKL143" s="80"/>
      <c r="BKM143" s="81"/>
      <c r="BKN143" s="82"/>
      <c r="BKQ143" s="82"/>
      <c r="BKR143" s="82"/>
      <c r="BKT143" s="82"/>
      <c r="BKW143" s="82"/>
      <c r="BKZ143" s="82"/>
      <c r="BLA143" s="82"/>
      <c r="BLF143" s="82"/>
      <c r="BLI143" s="82"/>
      <c r="BLJ143" s="82"/>
      <c r="BLK143" s="82"/>
      <c r="BLL143" s="82"/>
      <c r="BLM143" s="82"/>
      <c r="BLN143" s="82"/>
      <c r="BLO143" s="82"/>
      <c r="BMG143" s="82"/>
      <c r="BMH143" s="82"/>
      <c r="BMI143" s="6"/>
      <c r="BML143" s="7"/>
      <c r="BMM143" s="7"/>
      <c r="BMR143" s="82"/>
      <c r="BMT143" s="7"/>
      <c r="BMU143" s="82"/>
      <c r="BMW143" s="7"/>
      <c r="BMX143" s="82"/>
      <c r="BMY143" s="82"/>
      <c r="BMZ143" s="83"/>
      <c r="BNB143" s="82"/>
      <c r="BNC143" s="80"/>
      <c r="BND143" s="81"/>
      <c r="BNE143" s="82"/>
      <c r="BNH143" s="82"/>
      <c r="BNI143" s="82"/>
      <c r="BNK143" s="82"/>
      <c r="BNN143" s="82"/>
      <c r="BNQ143" s="82"/>
      <c r="BNR143" s="82"/>
      <c r="BNW143" s="82"/>
      <c r="BNZ143" s="82"/>
      <c r="BOA143" s="82"/>
      <c r="BOB143" s="82"/>
      <c r="BOC143" s="82"/>
      <c r="BOD143" s="82"/>
      <c r="BOE143" s="82"/>
      <c r="BOF143" s="82"/>
      <c r="BOX143" s="82"/>
      <c r="BOY143" s="82"/>
      <c r="BOZ143" s="6"/>
      <c r="BPC143" s="7"/>
      <c r="BPD143" s="7"/>
      <c r="BPI143" s="82"/>
      <c r="BPK143" s="7"/>
      <c r="BPL143" s="82"/>
      <c r="BPN143" s="7"/>
      <c r="BPO143" s="82"/>
      <c r="BPP143" s="82"/>
      <c r="BPQ143" s="83"/>
      <c r="BPS143" s="82"/>
      <c r="BPT143" s="80"/>
      <c r="BPU143" s="81"/>
      <c r="BPV143" s="82"/>
      <c r="BPY143" s="82"/>
      <c r="BPZ143" s="82"/>
      <c r="BQB143" s="82"/>
      <c r="BQE143" s="82"/>
      <c r="BQH143" s="82"/>
      <c r="BQI143" s="82"/>
      <c r="BQN143" s="82"/>
      <c r="BQQ143" s="82"/>
      <c r="BQR143" s="82"/>
      <c r="BQS143" s="82"/>
      <c r="BQT143" s="82"/>
      <c r="BQU143" s="82"/>
      <c r="BQV143" s="82"/>
      <c r="BQW143" s="82"/>
      <c r="BRO143" s="82"/>
      <c r="BRP143" s="82"/>
      <c r="BRQ143" s="6"/>
      <c r="BRT143" s="7"/>
      <c r="BRU143" s="7"/>
      <c r="BRZ143" s="82"/>
      <c r="BSB143" s="7"/>
      <c r="BSC143" s="82"/>
      <c r="BSE143" s="7"/>
      <c r="BSF143" s="82"/>
      <c r="BSG143" s="82"/>
      <c r="BSH143" s="83"/>
      <c r="BSJ143" s="82"/>
      <c r="BSK143" s="80"/>
      <c r="BSL143" s="81"/>
      <c r="BSM143" s="82"/>
      <c r="BSP143" s="82"/>
      <c r="BSQ143" s="82"/>
      <c r="BSS143" s="82"/>
      <c r="BSV143" s="82"/>
      <c r="BSY143" s="82"/>
      <c r="BSZ143" s="82"/>
      <c r="BTE143" s="82"/>
      <c r="BTH143" s="82"/>
      <c r="BTI143" s="82"/>
      <c r="BTJ143" s="82"/>
      <c r="BTK143" s="82"/>
      <c r="BTL143" s="82"/>
      <c r="BTM143" s="82"/>
      <c r="BTN143" s="82"/>
      <c r="BUF143" s="82"/>
      <c r="BUG143" s="82"/>
      <c r="BUH143" s="6"/>
      <c r="BUK143" s="7"/>
      <c r="BUL143" s="7"/>
      <c r="BUQ143" s="82"/>
      <c r="BUS143" s="7"/>
      <c r="BUT143" s="82"/>
      <c r="BUV143" s="7"/>
      <c r="BUW143" s="82"/>
      <c r="BUX143" s="82"/>
      <c r="BUY143" s="83"/>
      <c r="BVA143" s="82"/>
      <c r="BVB143" s="80"/>
      <c r="BVC143" s="81"/>
      <c r="BVD143" s="82"/>
      <c r="BVG143" s="82"/>
      <c r="BVH143" s="82"/>
      <c r="BVJ143" s="82"/>
      <c r="BVM143" s="82"/>
      <c r="BVP143" s="82"/>
      <c r="BVQ143" s="82"/>
      <c r="BVV143" s="82"/>
      <c r="BVY143" s="82"/>
      <c r="BVZ143" s="82"/>
      <c r="BWA143" s="82"/>
      <c r="BWB143" s="82"/>
      <c r="BWC143" s="82"/>
      <c r="BWD143" s="82"/>
      <c r="BWE143" s="82"/>
      <c r="BWW143" s="82"/>
      <c r="BWX143" s="82"/>
      <c r="BWY143" s="6"/>
      <c r="BXB143" s="7"/>
      <c r="BXC143" s="7"/>
      <c r="BXH143" s="82"/>
      <c r="BXJ143" s="7"/>
      <c r="BXK143" s="82"/>
      <c r="BXM143" s="7"/>
      <c r="BXN143" s="82"/>
      <c r="BXO143" s="82"/>
      <c r="BXP143" s="83"/>
      <c r="BXR143" s="82"/>
      <c r="BXS143" s="80"/>
      <c r="BXT143" s="81"/>
      <c r="BXU143" s="82"/>
      <c r="BXX143" s="82"/>
      <c r="BXY143" s="82"/>
      <c r="BYA143" s="82"/>
      <c r="BYD143" s="82"/>
      <c r="BYG143" s="82"/>
      <c r="BYH143" s="82"/>
      <c r="BYM143" s="82"/>
      <c r="BYP143" s="82"/>
      <c r="BYQ143" s="82"/>
      <c r="BYR143" s="82"/>
      <c r="BYS143" s="82"/>
      <c r="BYT143" s="82"/>
      <c r="BYU143" s="82"/>
      <c r="BYV143" s="82"/>
      <c r="BZN143" s="82"/>
      <c r="BZO143" s="82"/>
      <c r="BZP143" s="6"/>
      <c r="BZS143" s="7"/>
      <c r="BZT143" s="7"/>
      <c r="BZY143" s="82"/>
      <c r="CAA143" s="7"/>
      <c r="CAB143" s="82"/>
      <c r="CAD143" s="7"/>
      <c r="CAE143" s="82"/>
      <c r="CAF143" s="82"/>
      <c r="CAG143" s="83"/>
      <c r="CAI143" s="82"/>
      <c r="CAJ143" s="80"/>
      <c r="CAK143" s="81"/>
      <c r="CAL143" s="82"/>
      <c r="CAO143" s="82"/>
      <c r="CAP143" s="82"/>
      <c r="CAR143" s="82"/>
      <c r="CAU143" s="82"/>
      <c r="CAX143" s="82"/>
      <c r="CAY143" s="82"/>
      <c r="CBD143" s="82"/>
      <c r="CBG143" s="82"/>
      <c r="CBH143" s="82"/>
      <c r="CBI143" s="82"/>
      <c r="CBJ143" s="82"/>
      <c r="CBK143" s="82"/>
      <c r="CBL143" s="82"/>
      <c r="CBM143" s="82"/>
      <c r="CCE143" s="82"/>
      <c r="CCF143" s="82"/>
      <c r="CCG143" s="6"/>
      <c r="CCJ143" s="7"/>
      <c r="CCK143" s="7"/>
      <c r="CCP143" s="82"/>
      <c r="CCR143" s="7"/>
      <c r="CCS143" s="82"/>
      <c r="CCU143" s="7"/>
      <c r="CCV143" s="82"/>
      <c r="CCW143" s="82"/>
      <c r="CCX143" s="83"/>
      <c r="CCZ143" s="82"/>
      <c r="CDA143" s="80"/>
      <c r="CDB143" s="81"/>
      <c r="CDC143" s="82"/>
      <c r="CDF143" s="82"/>
      <c r="CDG143" s="82"/>
      <c r="CDI143" s="82"/>
      <c r="CDL143" s="82"/>
      <c r="CDO143" s="82"/>
      <c r="CDP143" s="82"/>
      <c r="CDU143" s="82"/>
      <c r="CDX143" s="82"/>
      <c r="CDY143" s="82"/>
      <c r="CDZ143" s="82"/>
      <c r="CEA143" s="82"/>
      <c r="CEB143" s="82"/>
      <c r="CEC143" s="82"/>
      <c r="CED143" s="82"/>
      <c r="CEV143" s="82"/>
      <c r="CEW143" s="82"/>
      <c r="CEX143" s="6"/>
      <c r="CFA143" s="7"/>
      <c r="CFB143" s="7"/>
      <c r="CFG143" s="82"/>
      <c r="CFI143" s="7"/>
      <c r="CFJ143" s="82"/>
      <c r="CFL143" s="7"/>
      <c r="CFM143" s="82"/>
      <c r="CFN143" s="82"/>
      <c r="CFO143" s="83"/>
      <c r="CFQ143" s="82"/>
      <c r="CFR143" s="80"/>
      <c r="CFS143" s="81"/>
      <c r="CFT143" s="82"/>
      <c r="CFW143" s="82"/>
      <c r="CFX143" s="82"/>
      <c r="CFZ143" s="82"/>
      <c r="CGC143" s="82"/>
      <c r="CGF143" s="82"/>
      <c r="CGG143" s="82"/>
      <c r="CGL143" s="82"/>
      <c r="CGO143" s="82"/>
      <c r="CGP143" s="82"/>
      <c r="CGQ143" s="82"/>
      <c r="CGR143" s="82"/>
      <c r="CGS143" s="82"/>
      <c r="CGT143" s="82"/>
      <c r="CGU143" s="82"/>
      <c r="CHM143" s="82"/>
      <c r="CHN143" s="82"/>
      <c r="CHO143" s="6"/>
      <c r="CHR143" s="7"/>
      <c r="CHS143" s="7"/>
      <c r="CHX143" s="82"/>
      <c r="CHZ143" s="7"/>
      <c r="CIA143" s="82"/>
      <c r="CIC143" s="7"/>
      <c r="CID143" s="82"/>
      <c r="CIE143" s="82"/>
      <c r="CIF143" s="83"/>
      <c r="CIH143" s="82"/>
      <c r="CII143" s="80"/>
      <c r="CIJ143" s="81"/>
      <c r="CIK143" s="82"/>
      <c r="CIN143" s="82"/>
      <c r="CIO143" s="82"/>
      <c r="CIQ143" s="82"/>
      <c r="CIT143" s="82"/>
      <c r="CIW143" s="82"/>
      <c r="CIX143" s="82"/>
      <c r="CJC143" s="82"/>
      <c r="CJF143" s="82"/>
      <c r="CJG143" s="82"/>
      <c r="CJH143" s="82"/>
      <c r="CJI143" s="82"/>
      <c r="CJJ143" s="82"/>
      <c r="CJK143" s="82"/>
      <c r="CJL143" s="82"/>
      <c r="CKD143" s="82"/>
      <c r="CKE143" s="82"/>
      <c r="CKF143" s="6"/>
      <c r="CKI143" s="7"/>
      <c r="CKJ143" s="7"/>
      <c r="CKO143" s="82"/>
      <c r="CKQ143" s="7"/>
      <c r="CKR143" s="82"/>
      <c r="CKT143" s="7"/>
      <c r="CKU143" s="82"/>
      <c r="CKV143" s="82"/>
      <c r="CKW143" s="83"/>
      <c r="CKY143" s="82"/>
      <c r="CKZ143" s="80"/>
      <c r="CLA143" s="81"/>
      <c r="CLB143" s="82"/>
      <c r="CLE143" s="82"/>
      <c r="CLF143" s="82"/>
      <c r="CLH143" s="82"/>
      <c r="CLK143" s="82"/>
      <c r="CLN143" s="82"/>
      <c r="CLO143" s="82"/>
      <c r="CLT143" s="82"/>
      <c r="CLW143" s="82"/>
      <c r="CLX143" s="82"/>
      <c r="CLY143" s="82"/>
      <c r="CLZ143" s="82"/>
      <c r="CMA143" s="82"/>
      <c r="CMB143" s="82"/>
      <c r="CMC143" s="82"/>
      <c r="CMU143" s="82"/>
      <c r="CMV143" s="82"/>
      <c r="CMW143" s="6"/>
      <c r="CMZ143" s="7"/>
      <c r="CNA143" s="7"/>
      <c r="CNF143" s="82"/>
      <c r="CNH143" s="7"/>
      <c r="CNI143" s="82"/>
      <c r="CNK143" s="7"/>
      <c r="CNL143" s="82"/>
      <c r="CNM143" s="82"/>
      <c r="CNN143" s="83"/>
      <c r="CNP143" s="82"/>
      <c r="CNQ143" s="80"/>
      <c r="CNR143" s="81"/>
      <c r="CNS143" s="82"/>
      <c r="CNV143" s="82"/>
      <c r="CNW143" s="82"/>
      <c r="CNY143" s="82"/>
      <c r="COB143" s="82"/>
      <c r="COE143" s="82"/>
      <c r="COF143" s="82"/>
      <c r="COK143" s="82"/>
      <c r="CON143" s="82"/>
      <c r="COO143" s="82"/>
      <c r="COP143" s="82"/>
      <c r="COQ143" s="82"/>
      <c r="COR143" s="82"/>
      <c r="COS143" s="82"/>
      <c r="COT143" s="82"/>
      <c r="CPL143" s="82"/>
      <c r="CPM143" s="82"/>
      <c r="CPN143" s="6"/>
      <c r="CPQ143" s="7"/>
      <c r="CPR143" s="7"/>
      <c r="CPW143" s="82"/>
      <c r="CPY143" s="7"/>
      <c r="CPZ143" s="82"/>
      <c r="CQB143" s="7"/>
      <c r="CQC143" s="82"/>
      <c r="CQD143" s="82"/>
      <c r="CQE143" s="83"/>
      <c r="CQG143" s="82"/>
      <c r="CQH143" s="80"/>
      <c r="CQI143" s="81"/>
      <c r="CQJ143" s="82"/>
      <c r="CQM143" s="82"/>
      <c r="CQN143" s="82"/>
      <c r="CQP143" s="82"/>
      <c r="CQS143" s="82"/>
      <c r="CQV143" s="82"/>
      <c r="CQW143" s="82"/>
      <c r="CRB143" s="82"/>
      <c r="CRE143" s="82"/>
      <c r="CRF143" s="82"/>
      <c r="CRG143" s="82"/>
      <c r="CRH143" s="82"/>
      <c r="CRI143" s="82"/>
      <c r="CRJ143" s="82"/>
      <c r="CRK143" s="82"/>
      <c r="CSC143" s="82"/>
      <c r="CSD143" s="82"/>
      <c r="CSE143" s="6"/>
      <c r="CSH143" s="7"/>
      <c r="CSI143" s="7"/>
      <c r="CSN143" s="82"/>
      <c r="CSP143" s="7"/>
      <c r="CSQ143" s="82"/>
      <c r="CSS143" s="7"/>
      <c r="CST143" s="82"/>
      <c r="CSU143" s="82"/>
      <c r="CSV143" s="83"/>
      <c r="CSX143" s="82"/>
      <c r="CSY143" s="80"/>
      <c r="CSZ143" s="81"/>
      <c r="CTA143" s="82"/>
      <c r="CTD143" s="82"/>
      <c r="CTE143" s="82"/>
      <c r="CTG143" s="82"/>
      <c r="CTJ143" s="82"/>
      <c r="CTM143" s="82"/>
      <c r="CTN143" s="82"/>
      <c r="CTS143" s="82"/>
      <c r="CTV143" s="82"/>
      <c r="CTW143" s="82"/>
      <c r="CTX143" s="82"/>
      <c r="CTY143" s="82"/>
      <c r="CTZ143" s="82"/>
      <c r="CUA143" s="82"/>
      <c r="CUB143" s="82"/>
      <c r="CUT143" s="82"/>
      <c r="CUU143" s="82"/>
      <c r="CUV143" s="6"/>
      <c r="CUY143" s="7"/>
      <c r="CUZ143" s="7"/>
      <c r="CVE143" s="82"/>
      <c r="CVG143" s="7"/>
      <c r="CVH143" s="82"/>
      <c r="CVJ143" s="7"/>
      <c r="CVK143" s="82"/>
      <c r="CVL143" s="82"/>
      <c r="CVM143" s="83"/>
      <c r="CVO143" s="82"/>
      <c r="CVP143" s="80"/>
      <c r="CVQ143" s="81"/>
      <c r="CVR143" s="82"/>
      <c r="CVU143" s="82"/>
      <c r="CVV143" s="82"/>
      <c r="CVX143" s="82"/>
      <c r="CWA143" s="82"/>
      <c r="CWD143" s="82"/>
      <c r="CWE143" s="82"/>
      <c r="CWJ143" s="82"/>
      <c r="CWM143" s="82"/>
      <c r="CWN143" s="82"/>
      <c r="CWO143" s="82"/>
      <c r="CWP143" s="82"/>
      <c r="CWQ143" s="82"/>
      <c r="CWR143" s="82"/>
      <c r="CWS143" s="82"/>
      <c r="CXK143" s="82"/>
      <c r="CXL143" s="82"/>
      <c r="CXM143" s="6"/>
      <c r="CXP143" s="7"/>
      <c r="CXQ143" s="7"/>
      <c r="CXV143" s="82"/>
      <c r="CXX143" s="7"/>
      <c r="CXY143" s="82"/>
      <c r="CYA143" s="7"/>
      <c r="CYB143" s="82"/>
      <c r="CYC143" s="82"/>
      <c r="CYD143" s="83"/>
      <c r="CYF143" s="82"/>
      <c r="CYG143" s="80"/>
      <c r="CYH143" s="81"/>
      <c r="CYI143" s="82"/>
      <c r="CYL143" s="82"/>
      <c r="CYM143" s="82"/>
      <c r="CYO143" s="82"/>
      <c r="CYR143" s="82"/>
      <c r="CYU143" s="82"/>
      <c r="CYV143" s="82"/>
      <c r="CZA143" s="82"/>
      <c r="CZD143" s="82"/>
      <c r="CZE143" s="82"/>
      <c r="CZF143" s="82"/>
      <c r="CZG143" s="82"/>
      <c r="CZH143" s="82"/>
      <c r="CZI143" s="82"/>
      <c r="CZJ143" s="82"/>
      <c r="DAB143" s="82"/>
      <c r="DAC143" s="82"/>
      <c r="DAD143" s="6"/>
      <c r="DAG143" s="7"/>
      <c r="DAH143" s="7"/>
      <c r="DAM143" s="82"/>
      <c r="DAO143" s="7"/>
      <c r="DAP143" s="82"/>
      <c r="DAR143" s="7"/>
      <c r="DAS143" s="82"/>
      <c r="DAT143" s="82"/>
      <c r="DAU143" s="83"/>
      <c r="DAW143" s="82"/>
      <c r="DAX143" s="80"/>
      <c r="DAY143" s="81"/>
      <c r="DAZ143" s="82"/>
      <c r="DBC143" s="82"/>
      <c r="DBD143" s="82"/>
      <c r="DBF143" s="82"/>
      <c r="DBI143" s="82"/>
      <c r="DBL143" s="82"/>
      <c r="DBM143" s="82"/>
      <c r="DBR143" s="82"/>
      <c r="DBU143" s="82"/>
      <c r="DBV143" s="82"/>
      <c r="DBW143" s="82"/>
      <c r="DBX143" s="82"/>
      <c r="DBY143" s="82"/>
      <c r="DBZ143" s="82"/>
      <c r="DCA143" s="82"/>
      <c r="DCS143" s="82"/>
      <c r="DCT143" s="82"/>
      <c r="DCU143" s="6"/>
      <c r="DCX143" s="7"/>
      <c r="DCY143" s="7"/>
      <c r="DDD143" s="82"/>
      <c r="DDF143" s="7"/>
      <c r="DDG143" s="82"/>
      <c r="DDI143" s="7"/>
      <c r="DDJ143" s="82"/>
      <c r="DDK143" s="82"/>
      <c r="DDL143" s="83"/>
      <c r="DDN143" s="82"/>
      <c r="DDO143" s="80"/>
      <c r="DDP143" s="81"/>
      <c r="DDQ143" s="82"/>
      <c r="DDT143" s="82"/>
      <c r="DDU143" s="82"/>
      <c r="DDW143" s="82"/>
      <c r="DDZ143" s="82"/>
      <c r="DEC143" s="82"/>
      <c r="DED143" s="82"/>
      <c r="DEI143" s="82"/>
      <c r="DEL143" s="82"/>
      <c r="DEM143" s="82"/>
      <c r="DEN143" s="82"/>
      <c r="DEO143" s="82"/>
      <c r="DEP143" s="82"/>
      <c r="DEQ143" s="82"/>
      <c r="DER143" s="82"/>
      <c r="DFJ143" s="82"/>
      <c r="DFK143" s="82"/>
      <c r="DFL143" s="6"/>
      <c r="DFO143" s="7"/>
      <c r="DFP143" s="7"/>
      <c r="DFU143" s="82"/>
      <c r="DFW143" s="7"/>
      <c r="DFX143" s="82"/>
      <c r="DFZ143" s="7"/>
      <c r="DGA143" s="82"/>
      <c r="DGB143" s="82"/>
      <c r="DGC143" s="83"/>
      <c r="DGE143" s="82"/>
      <c r="DGF143" s="80"/>
      <c r="DGG143" s="81"/>
      <c r="DGH143" s="82"/>
      <c r="DGK143" s="82"/>
      <c r="DGL143" s="82"/>
      <c r="DGN143" s="82"/>
      <c r="DGQ143" s="82"/>
      <c r="DGT143" s="82"/>
      <c r="DGU143" s="82"/>
      <c r="DGZ143" s="82"/>
      <c r="DHC143" s="82"/>
      <c r="DHD143" s="82"/>
      <c r="DHE143" s="82"/>
      <c r="DHF143" s="82"/>
      <c r="DHG143" s="82"/>
      <c r="DHH143" s="82"/>
      <c r="DHI143" s="82"/>
      <c r="DIA143" s="82"/>
      <c r="DIB143" s="82"/>
      <c r="DIC143" s="6"/>
      <c r="DIF143" s="7"/>
      <c r="DIG143" s="7"/>
      <c r="DIL143" s="82"/>
      <c r="DIN143" s="7"/>
      <c r="DIO143" s="82"/>
      <c r="DIQ143" s="7"/>
      <c r="DIR143" s="82"/>
      <c r="DIS143" s="82"/>
      <c r="DIT143" s="83"/>
      <c r="DIV143" s="82"/>
      <c r="DIW143" s="80"/>
      <c r="DIX143" s="81"/>
      <c r="DIY143" s="82"/>
      <c r="DJB143" s="82"/>
      <c r="DJC143" s="82"/>
      <c r="DJE143" s="82"/>
      <c r="DJH143" s="82"/>
      <c r="DJK143" s="82"/>
      <c r="DJL143" s="82"/>
      <c r="DJQ143" s="82"/>
      <c r="DJT143" s="82"/>
      <c r="DJU143" s="82"/>
      <c r="DJV143" s="82"/>
      <c r="DJW143" s="82"/>
      <c r="DJX143" s="82"/>
      <c r="DJY143" s="82"/>
      <c r="DJZ143" s="82"/>
      <c r="DKR143" s="82"/>
      <c r="DKS143" s="82"/>
      <c r="DKT143" s="6"/>
      <c r="DKW143" s="7"/>
      <c r="DKX143" s="7"/>
      <c r="DLC143" s="82"/>
      <c r="DLE143" s="7"/>
      <c r="DLF143" s="82"/>
      <c r="DLH143" s="7"/>
      <c r="DLI143" s="82"/>
      <c r="DLJ143" s="82"/>
      <c r="DLK143" s="83"/>
      <c r="DLM143" s="82"/>
      <c r="DLN143" s="80"/>
      <c r="DLO143" s="81"/>
      <c r="DLP143" s="82"/>
      <c r="DLS143" s="82"/>
      <c r="DLT143" s="82"/>
      <c r="DLV143" s="82"/>
      <c r="DLY143" s="82"/>
      <c r="DMB143" s="82"/>
      <c r="DMC143" s="82"/>
      <c r="DMH143" s="82"/>
      <c r="DMK143" s="82"/>
      <c r="DML143" s="82"/>
      <c r="DMM143" s="82"/>
      <c r="DMN143" s="82"/>
      <c r="DMO143" s="82"/>
      <c r="DMP143" s="82"/>
      <c r="DMQ143" s="82"/>
      <c r="DNI143" s="82"/>
      <c r="DNJ143" s="82"/>
      <c r="DNK143" s="6"/>
      <c r="DNN143" s="7"/>
      <c r="DNO143" s="7"/>
      <c r="DNT143" s="82"/>
      <c r="DNV143" s="7"/>
      <c r="DNW143" s="82"/>
      <c r="DNY143" s="7"/>
      <c r="DNZ143" s="82"/>
      <c r="DOA143" s="82"/>
      <c r="DOB143" s="83"/>
      <c r="DOD143" s="82"/>
      <c r="DOE143" s="80"/>
      <c r="DOF143" s="81"/>
      <c r="DOG143" s="82"/>
      <c r="DOJ143" s="82"/>
      <c r="DOK143" s="82"/>
      <c r="DOM143" s="82"/>
      <c r="DOP143" s="82"/>
      <c r="DOS143" s="82"/>
      <c r="DOT143" s="82"/>
      <c r="DOY143" s="82"/>
      <c r="DPB143" s="82"/>
      <c r="DPC143" s="82"/>
      <c r="DPD143" s="82"/>
      <c r="DPE143" s="82"/>
      <c r="DPF143" s="82"/>
      <c r="DPG143" s="82"/>
      <c r="DPH143" s="82"/>
      <c r="DPZ143" s="82"/>
      <c r="DQA143" s="82"/>
      <c r="DQB143" s="6"/>
      <c r="DQE143" s="7"/>
      <c r="DQF143" s="7"/>
      <c r="DQK143" s="82"/>
      <c r="DQM143" s="7"/>
      <c r="DQN143" s="82"/>
      <c r="DQP143" s="7"/>
      <c r="DQQ143" s="82"/>
      <c r="DQR143" s="82"/>
      <c r="DQS143" s="83"/>
      <c r="DQU143" s="82"/>
      <c r="DQV143" s="80"/>
      <c r="DQW143" s="81"/>
      <c r="DQX143" s="82"/>
      <c r="DRA143" s="82"/>
      <c r="DRB143" s="82"/>
      <c r="DRD143" s="82"/>
      <c r="DRG143" s="82"/>
      <c r="DRJ143" s="82"/>
      <c r="DRK143" s="82"/>
      <c r="DRP143" s="82"/>
      <c r="DRS143" s="82"/>
      <c r="DRT143" s="82"/>
      <c r="DRU143" s="82"/>
      <c r="DRV143" s="82"/>
      <c r="DRW143" s="82"/>
      <c r="DRX143" s="82"/>
      <c r="DRY143" s="82"/>
      <c r="DSQ143" s="82"/>
      <c r="DSR143" s="82"/>
      <c r="DSS143" s="6"/>
      <c r="DSV143" s="7"/>
      <c r="DSW143" s="7"/>
      <c r="DTB143" s="82"/>
      <c r="DTD143" s="7"/>
      <c r="DTE143" s="82"/>
      <c r="DTG143" s="7"/>
      <c r="DTH143" s="82"/>
      <c r="DTI143" s="82"/>
      <c r="DTJ143" s="83"/>
      <c r="DTL143" s="82"/>
      <c r="DTM143" s="80"/>
      <c r="DTN143" s="81"/>
      <c r="DTO143" s="82"/>
      <c r="DTR143" s="82"/>
      <c r="DTS143" s="82"/>
      <c r="DTU143" s="82"/>
      <c r="DTX143" s="82"/>
      <c r="DUA143" s="82"/>
      <c r="DUB143" s="82"/>
      <c r="DUG143" s="82"/>
      <c r="DUJ143" s="82"/>
      <c r="DUK143" s="82"/>
      <c r="DUL143" s="82"/>
      <c r="DUM143" s="82"/>
      <c r="DUN143" s="82"/>
      <c r="DUO143" s="82"/>
      <c r="DUP143" s="82"/>
      <c r="DVH143" s="82"/>
      <c r="DVI143" s="82"/>
      <c r="DVJ143" s="6"/>
      <c r="DVM143" s="7"/>
      <c r="DVN143" s="7"/>
      <c r="DVS143" s="82"/>
      <c r="DVU143" s="7"/>
      <c r="DVV143" s="82"/>
      <c r="DVX143" s="7"/>
      <c r="DVY143" s="82"/>
      <c r="DVZ143" s="82"/>
      <c r="DWA143" s="83"/>
      <c r="DWC143" s="82"/>
      <c r="DWD143" s="80"/>
      <c r="DWE143" s="81"/>
      <c r="DWF143" s="82"/>
      <c r="DWI143" s="82"/>
      <c r="DWJ143" s="82"/>
      <c r="DWL143" s="82"/>
      <c r="DWO143" s="82"/>
      <c r="DWR143" s="82"/>
      <c r="DWS143" s="82"/>
      <c r="DWX143" s="82"/>
      <c r="DXA143" s="82"/>
      <c r="DXB143" s="82"/>
      <c r="DXC143" s="82"/>
      <c r="DXD143" s="82"/>
      <c r="DXE143" s="82"/>
      <c r="DXF143" s="82"/>
      <c r="DXG143" s="82"/>
      <c r="DXY143" s="82"/>
      <c r="DXZ143" s="82"/>
      <c r="DYA143" s="6"/>
      <c r="DYD143" s="7"/>
      <c r="DYE143" s="7"/>
      <c r="DYJ143" s="82"/>
      <c r="DYL143" s="7"/>
      <c r="DYM143" s="82"/>
      <c r="DYO143" s="7"/>
      <c r="DYP143" s="82"/>
      <c r="DYQ143" s="82"/>
      <c r="DYR143" s="83"/>
      <c r="DYT143" s="82"/>
      <c r="DYU143" s="80"/>
      <c r="DYV143" s="81"/>
      <c r="DYW143" s="82"/>
      <c r="DYZ143" s="82"/>
      <c r="DZA143" s="82"/>
      <c r="DZC143" s="82"/>
      <c r="DZF143" s="82"/>
      <c r="DZI143" s="82"/>
      <c r="DZJ143" s="82"/>
      <c r="DZO143" s="82"/>
      <c r="DZR143" s="82"/>
      <c r="DZS143" s="82"/>
      <c r="DZT143" s="82"/>
      <c r="DZU143" s="82"/>
      <c r="DZV143" s="82"/>
      <c r="DZW143" s="82"/>
      <c r="DZX143" s="82"/>
      <c r="EAP143" s="82"/>
      <c r="EAQ143" s="82"/>
      <c r="EAR143" s="6"/>
      <c r="EAU143" s="7"/>
      <c r="EAV143" s="7"/>
      <c r="EBA143" s="82"/>
      <c r="EBC143" s="7"/>
      <c r="EBD143" s="82"/>
      <c r="EBF143" s="7"/>
      <c r="EBG143" s="82"/>
      <c r="EBH143" s="82"/>
      <c r="EBI143" s="83"/>
      <c r="EBK143" s="82"/>
      <c r="EBL143" s="80"/>
      <c r="EBM143" s="81"/>
      <c r="EBN143" s="82"/>
      <c r="EBQ143" s="82"/>
      <c r="EBR143" s="82"/>
      <c r="EBT143" s="82"/>
      <c r="EBW143" s="82"/>
      <c r="EBZ143" s="82"/>
      <c r="ECA143" s="82"/>
      <c r="ECF143" s="82"/>
      <c r="ECI143" s="82"/>
      <c r="ECJ143" s="82"/>
      <c r="ECK143" s="82"/>
      <c r="ECL143" s="82"/>
      <c r="ECM143" s="82"/>
      <c r="ECN143" s="82"/>
      <c r="ECO143" s="82"/>
      <c r="EDG143" s="82"/>
      <c r="EDH143" s="82"/>
      <c r="EDI143" s="6"/>
      <c r="EDL143" s="7"/>
      <c r="EDM143" s="7"/>
      <c r="EDR143" s="82"/>
      <c r="EDT143" s="7"/>
      <c r="EDU143" s="82"/>
      <c r="EDW143" s="7"/>
      <c r="EDX143" s="82"/>
      <c r="EDY143" s="82"/>
      <c r="EDZ143" s="83"/>
      <c r="EEB143" s="82"/>
      <c r="EEC143" s="80"/>
      <c r="EED143" s="81"/>
      <c r="EEE143" s="82"/>
      <c r="EEH143" s="82"/>
      <c r="EEI143" s="82"/>
      <c r="EEK143" s="82"/>
      <c r="EEN143" s="82"/>
      <c r="EEQ143" s="82"/>
      <c r="EER143" s="82"/>
      <c r="EEW143" s="82"/>
      <c r="EEZ143" s="82"/>
      <c r="EFA143" s="82"/>
      <c r="EFB143" s="82"/>
      <c r="EFC143" s="82"/>
      <c r="EFD143" s="82"/>
      <c r="EFE143" s="82"/>
      <c r="EFF143" s="82"/>
      <c r="EFX143" s="82"/>
      <c r="EFY143" s="82"/>
      <c r="EFZ143" s="6"/>
      <c r="EGC143" s="7"/>
      <c r="EGD143" s="7"/>
      <c r="EGI143" s="82"/>
      <c r="EGK143" s="7"/>
      <c r="EGL143" s="82"/>
      <c r="EGN143" s="7"/>
      <c r="EGO143" s="82"/>
      <c r="EGP143" s="82"/>
      <c r="EGQ143" s="83"/>
      <c r="EGS143" s="82"/>
      <c r="EGT143" s="80"/>
      <c r="EGU143" s="81"/>
      <c r="EGV143" s="82"/>
      <c r="EGY143" s="82"/>
      <c r="EGZ143" s="82"/>
      <c r="EHB143" s="82"/>
      <c r="EHE143" s="82"/>
      <c r="EHH143" s="82"/>
      <c r="EHI143" s="82"/>
      <c r="EHN143" s="82"/>
      <c r="EHQ143" s="82"/>
      <c r="EHR143" s="82"/>
      <c r="EHS143" s="82"/>
      <c r="EHT143" s="82"/>
      <c r="EHU143" s="82"/>
      <c r="EHV143" s="82"/>
      <c r="EHW143" s="82"/>
      <c r="EIO143" s="82"/>
      <c r="EIP143" s="82"/>
      <c r="EIQ143" s="6"/>
      <c r="EIT143" s="7"/>
      <c r="EIU143" s="7"/>
      <c r="EIZ143" s="82"/>
      <c r="EJB143" s="7"/>
      <c r="EJC143" s="82"/>
      <c r="EJE143" s="7"/>
      <c r="EJF143" s="82"/>
      <c r="EJG143" s="82"/>
      <c r="EJH143" s="83"/>
      <c r="EJJ143" s="82"/>
      <c r="EJK143" s="80"/>
      <c r="EJL143" s="81"/>
      <c r="EJM143" s="82"/>
      <c r="EJP143" s="82"/>
      <c r="EJQ143" s="82"/>
      <c r="EJS143" s="82"/>
      <c r="EJV143" s="82"/>
      <c r="EJY143" s="82"/>
      <c r="EJZ143" s="82"/>
      <c r="EKE143" s="82"/>
      <c r="EKH143" s="82"/>
      <c r="EKI143" s="82"/>
      <c r="EKJ143" s="82"/>
      <c r="EKK143" s="82"/>
      <c r="EKL143" s="82"/>
      <c r="EKM143" s="82"/>
      <c r="EKN143" s="82"/>
      <c r="ELF143" s="82"/>
      <c r="ELG143" s="82"/>
      <c r="ELH143" s="6"/>
      <c r="ELK143" s="7"/>
      <c r="ELL143" s="7"/>
      <c r="ELQ143" s="82"/>
      <c r="ELS143" s="7"/>
      <c r="ELT143" s="82"/>
      <c r="ELV143" s="7"/>
      <c r="ELW143" s="82"/>
      <c r="ELX143" s="82"/>
      <c r="ELY143" s="83"/>
      <c r="EMA143" s="82"/>
      <c r="EMB143" s="80"/>
      <c r="EMC143" s="81"/>
      <c r="EMD143" s="82"/>
      <c r="EMG143" s="82"/>
      <c r="EMH143" s="82"/>
      <c r="EMJ143" s="82"/>
      <c r="EMM143" s="82"/>
      <c r="EMP143" s="82"/>
      <c r="EMQ143" s="82"/>
      <c r="EMV143" s="82"/>
      <c r="EMY143" s="82"/>
      <c r="EMZ143" s="82"/>
      <c r="ENA143" s="82"/>
      <c r="ENB143" s="82"/>
      <c r="ENC143" s="82"/>
      <c r="END143" s="82"/>
      <c r="ENE143" s="82"/>
      <c r="ENW143" s="82"/>
      <c r="ENX143" s="82"/>
      <c r="ENY143" s="6"/>
      <c r="EOB143" s="7"/>
      <c r="EOC143" s="7"/>
      <c r="EOH143" s="82"/>
      <c r="EOJ143" s="7"/>
      <c r="EOK143" s="82"/>
      <c r="EOM143" s="7"/>
      <c r="EON143" s="82"/>
      <c r="EOO143" s="82"/>
      <c r="EOP143" s="83"/>
      <c r="EOR143" s="82"/>
      <c r="EOS143" s="80"/>
      <c r="EOT143" s="81"/>
      <c r="EOU143" s="82"/>
      <c r="EOX143" s="82"/>
      <c r="EOY143" s="82"/>
      <c r="EPA143" s="82"/>
      <c r="EPD143" s="82"/>
      <c r="EPG143" s="82"/>
      <c r="EPH143" s="82"/>
      <c r="EPM143" s="82"/>
      <c r="EPP143" s="82"/>
      <c r="EPQ143" s="82"/>
      <c r="EPR143" s="82"/>
      <c r="EPS143" s="82"/>
      <c r="EPT143" s="82"/>
      <c r="EPU143" s="82"/>
      <c r="EPV143" s="82"/>
      <c r="EQN143" s="82"/>
      <c r="EQO143" s="82"/>
      <c r="EQP143" s="6"/>
      <c r="EQS143" s="7"/>
      <c r="EQT143" s="7"/>
      <c r="EQY143" s="82"/>
      <c r="ERA143" s="7"/>
      <c r="ERB143" s="82"/>
      <c r="ERD143" s="7"/>
      <c r="ERE143" s="82"/>
      <c r="ERF143" s="82"/>
      <c r="ERG143" s="83"/>
      <c r="ERI143" s="82"/>
      <c r="ERJ143" s="80"/>
      <c r="ERK143" s="81"/>
      <c r="ERL143" s="82"/>
      <c r="ERO143" s="82"/>
      <c r="ERP143" s="82"/>
      <c r="ERR143" s="82"/>
      <c r="ERU143" s="82"/>
      <c r="ERX143" s="82"/>
      <c r="ERY143" s="82"/>
      <c r="ESD143" s="82"/>
      <c r="ESG143" s="82"/>
      <c r="ESH143" s="82"/>
      <c r="ESI143" s="82"/>
      <c r="ESJ143" s="82"/>
      <c r="ESK143" s="82"/>
      <c r="ESL143" s="82"/>
      <c r="ESM143" s="82"/>
      <c r="ETE143" s="82"/>
      <c r="ETF143" s="82"/>
      <c r="ETG143" s="6"/>
      <c r="ETJ143" s="7"/>
      <c r="ETK143" s="7"/>
      <c r="ETP143" s="82"/>
      <c r="ETR143" s="7"/>
      <c r="ETS143" s="82"/>
      <c r="ETU143" s="7"/>
      <c r="ETV143" s="82"/>
      <c r="ETW143" s="82"/>
      <c r="ETX143" s="83"/>
      <c r="ETZ143" s="82"/>
      <c r="EUA143" s="80"/>
      <c r="EUB143" s="81"/>
      <c r="EUC143" s="82"/>
      <c r="EUF143" s="82"/>
      <c r="EUG143" s="82"/>
      <c r="EUI143" s="82"/>
      <c r="EUL143" s="82"/>
      <c r="EUO143" s="82"/>
      <c r="EUP143" s="82"/>
      <c r="EUU143" s="82"/>
      <c r="EUX143" s="82"/>
      <c r="EUY143" s="82"/>
      <c r="EUZ143" s="82"/>
      <c r="EVA143" s="82"/>
      <c r="EVB143" s="82"/>
      <c r="EVC143" s="82"/>
      <c r="EVD143" s="82"/>
      <c r="EVV143" s="82"/>
      <c r="EVW143" s="82"/>
      <c r="EVX143" s="6"/>
      <c r="EWA143" s="7"/>
      <c r="EWB143" s="7"/>
      <c r="EWG143" s="82"/>
      <c r="EWI143" s="7"/>
      <c r="EWJ143" s="82"/>
      <c r="EWL143" s="7"/>
      <c r="EWM143" s="82"/>
      <c r="EWN143" s="82"/>
      <c r="EWO143" s="83"/>
      <c r="EWQ143" s="82"/>
      <c r="EWR143" s="80"/>
      <c r="EWS143" s="81"/>
      <c r="EWT143" s="82"/>
      <c r="EWW143" s="82"/>
      <c r="EWX143" s="82"/>
      <c r="EWZ143" s="82"/>
      <c r="EXC143" s="82"/>
      <c r="EXF143" s="82"/>
      <c r="EXG143" s="82"/>
      <c r="EXL143" s="82"/>
      <c r="EXO143" s="82"/>
      <c r="EXP143" s="82"/>
      <c r="EXQ143" s="82"/>
      <c r="EXR143" s="82"/>
      <c r="EXS143" s="82"/>
      <c r="EXT143" s="82"/>
      <c r="EXU143" s="82"/>
      <c r="EYM143" s="82"/>
      <c r="EYN143" s="82"/>
      <c r="EYO143" s="6"/>
      <c r="EYR143" s="7"/>
      <c r="EYS143" s="7"/>
      <c r="EYX143" s="82"/>
      <c r="EYZ143" s="7"/>
      <c r="EZA143" s="82"/>
      <c r="EZC143" s="7"/>
      <c r="EZD143" s="82"/>
      <c r="EZE143" s="82"/>
      <c r="EZF143" s="83"/>
      <c r="EZH143" s="82"/>
      <c r="EZI143" s="80"/>
      <c r="EZJ143" s="81"/>
      <c r="EZK143" s="82"/>
      <c r="EZN143" s="82"/>
      <c r="EZO143" s="82"/>
      <c r="EZQ143" s="82"/>
      <c r="EZT143" s="82"/>
      <c r="EZW143" s="82"/>
      <c r="EZX143" s="82"/>
      <c r="FAC143" s="82"/>
      <c r="FAF143" s="82"/>
      <c r="FAG143" s="82"/>
      <c r="FAH143" s="82"/>
      <c r="FAI143" s="82"/>
      <c r="FAJ143" s="82"/>
      <c r="FAK143" s="82"/>
      <c r="FAL143" s="82"/>
      <c r="FBD143" s="82"/>
      <c r="FBE143" s="82"/>
      <c r="FBF143" s="6"/>
      <c r="FBI143" s="7"/>
      <c r="FBJ143" s="7"/>
      <c r="FBO143" s="82"/>
      <c r="FBQ143" s="7"/>
      <c r="FBR143" s="82"/>
      <c r="FBT143" s="7"/>
      <c r="FBU143" s="82"/>
      <c r="FBV143" s="82"/>
      <c r="FBW143" s="83"/>
      <c r="FBY143" s="82"/>
      <c r="FBZ143" s="80"/>
      <c r="FCA143" s="81"/>
      <c r="FCB143" s="82"/>
      <c r="FCE143" s="82"/>
      <c r="FCF143" s="82"/>
      <c r="FCH143" s="82"/>
      <c r="FCK143" s="82"/>
      <c r="FCN143" s="82"/>
      <c r="FCO143" s="82"/>
      <c r="FCT143" s="82"/>
      <c r="FCW143" s="82"/>
      <c r="FCX143" s="82"/>
      <c r="FCY143" s="82"/>
      <c r="FCZ143" s="82"/>
      <c r="FDA143" s="82"/>
      <c r="FDB143" s="82"/>
      <c r="FDC143" s="82"/>
      <c r="FDU143" s="82"/>
      <c r="FDV143" s="82"/>
      <c r="FDW143" s="6"/>
      <c r="FDZ143" s="7"/>
      <c r="FEA143" s="7"/>
      <c r="FEF143" s="82"/>
      <c r="FEH143" s="7"/>
      <c r="FEI143" s="82"/>
      <c r="FEK143" s="7"/>
      <c r="FEL143" s="82"/>
      <c r="FEM143" s="82"/>
      <c r="FEN143" s="83"/>
      <c r="FEP143" s="82"/>
      <c r="FEQ143" s="80"/>
      <c r="FER143" s="81"/>
      <c r="FES143" s="82"/>
      <c r="FEV143" s="82"/>
      <c r="FEW143" s="82"/>
      <c r="FEY143" s="82"/>
      <c r="FFB143" s="82"/>
      <c r="FFE143" s="82"/>
      <c r="FFF143" s="82"/>
      <c r="FFK143" s="82"/>
      <c r="FFN143" s="82"/>
      <c r="FFO143" s="82"/>
      <c r="FFP143" s="82"/>
      <c r="FFQ143" s="82"/>
      <c r="FFR143" s="82"/>
      <c r="FFS143" s="82"/>
      <c r="FFT143" s="82"/>
      <c r="FGL143" s="82"/>
      <c r="FGM143" s="82"/>
      <c r="FGN143" s="6"/>
      <c r="FGQ143" s="7"/>
      <c r="FGR143" s="7"/>
      <c r="FGW143" s="82"/>
      <c r="FGY143" s="7"/>
      <c r="FGZ143" s="82"/>
      <c r="FHB143" s="7"/>
      <c r="FHC143" s="82"/>
      <c r="FHD143" s="82"/>
      <c r="FHE143" s="83"/>
      <c r="FHG143" s="82"/>
      <c r="FHH143" s="80"/>
      <c r="FHI143" s="81"/>
      <c r="FHJ143" s="82"/>
      <c r="FHM143" s="82"/>
      <c r="FHN143" s="82"/>
      <c r="FHP143" s="82"/>
      <c r="FHS143" s="82"/>
      <c r="FHV143" s="82"/>
      <c r="FHW143" s="82"/>
      <c r="FIB143" s="82"/>
      <c r="FIE143" s="82"/>
      <c r="FIF143" s="82"/>
      <c r="FIG143" s="82"/>
      <c r="FIH143" s="82"/>
      <c r="FII143" s="82"/>
      <c r="FIJ143" s="82"/>
      <c r="FIK143" s="82"/>
      <c r="FJC143" s="82"/>
      <c r="FJD143" s="82"/>
      <c r="FJE143" s="6"/>
      <c r="FJH143" s="7"/>
      <c r="FJI143" s="7"/>
      <c r="FJN143" s="82"/>
      <c r="FJP143" s="7"/>
      <c r="FJQ143" s="82"/>
      <c r="FJS143" s="7"/>
      <c r="FJT143" s="82"/>
      <c r="FJU143" s="82"/>
      <c r="FJV143" s="83"/>
      <c r="FJX143" s="82"/>
      <c r="FJY143" s="80"/>
      <c r="FJZ143" s="81"/>
      <c r="FKA143" s="82"/>
      <c r="FKD143" s="82"/>
      <c r="FKE143" s="82"/>
      <c r="FKG143" s="82"/>
      <c r="FKJ143" s="82"/>
      <c r="FKM143" s="82"/>
      <c r="FKN143" s="82"/>
      <c r="FKS143" s="82"/>
      <c r="FKV143" s="82"/>
      <c r="FKW143" s="82"/>
      <c r="FKX143" s="82"/>
      <c r="FKY143" s="82"/>
      <c r="FKZ143" s="82"/>
      <c r="FLA143" s="82"/>
      <c r="FLB143" s="82"/>
      <c r="FLT143" s="82"/>
      <c r="FLU143" s="82"/>
      <c r="FLV143" s="6"/>
      <c r="FLY143" s="7"/>
      <c r="FLZ143" s="7"/>
      <c r="FME143" s="82"/>
      <c r="FMG143" s="7"/>
      <c r="FMH143" s="82"/>
      <c r="FMJ143" s="7"/>
      <c r="FMK143" s="82"/>
      <c r="FML143" s="82"/>
      <c r="FMM143" s="83"/>
      <c r="FMO143" s="82"/>
      <c r="FMP143" s="80"/>
      <c r="FMQ143" s="81"/>
      <c r="FMR143" s="82"/>
      <c r="FMU143" s="82"/>
      <c r="FMV143" s="82"/>
      <c r="FMX143" s="82"/>
      <c r="FNA143" s="82"/>
      <c r="FND143" s="82"/>
      <c r="FNE143" s="82"/>
      <c r="FNJ143" s="82"/>
      <c r="FNM143" s="82"/>
      <c r="FNN143" s="82"/>
      <c r="FNO143" s="82"/>
      <c r="FNP143" s="82"/>
      <c r="FNQ143" s="82"/>
      <c r="FNR143" s="82"/>
      <c r="FNS143" s="82"/>
      <c r="FOK143" s="82"/>
      <c r="FOL143" s="82"/>
      <c r="FOM143" s="6"/>
      <c r="FOP143" s="7"/>
      <c r="FOQ143" s="7"/>
      <c r="FOV143" s="82"/>
      <c r="FOX143" s="7"/>
      <c r="FOY143" s="82"/>
      <c r="FPA143" s="7"/>
      <c r="FPB143" s="82"/>
      <c r="FPC143" s="82"/>
      <c r="FPD143" s="83"/>
      <c r="FPF143" s="82"/>
      <c r="FPG143" s="80"/>
      <c r="FPH143" s="81"/>
      <c r="FPI143" s="82"/>
      <c r="FPL143" s="82"/>
      <c r="FPM143" s="82"/>
      <c r="FPO143" s="82"/>
      <c r="FPR143" s="82"/>
      <c r="FPU143" s="82"/>
      <c r="FPV143" s="82"/>
      <c r="FQA143" s="82"/>
      <c r="FQD143" s="82"/>
      <c r="FQE143" s="82"/>
      <c r="FQF143" s="82"/>
      <c r="FQG143" s="82"/>
      <c r="FQH143" s="82"/>
      <c r="FQI143" s="82"/>
      <c r="FQJ143" s="82"/>
      <c r="FRB143" s="82"/>
      <c r="FRC143" s="82"/>
      <c r="FRD143" s="6"/>
      <c r="FRG143" s="7"/>
      <c r="FRH143" s="7"/>
      <c r="FRM143" s="82"/>
      <c r="FRO143" s="7"/>
      <c r="FRP143" s="82"/>
      <c r="FRR143" s="7"/>
      <c r="FRS143" s="82"/>
      <c r="FRT143" s="82"/>
      <c r="FRU143" s="83"/>
      <c r="FRW143" s="82"/>
      <c r="FRX143" s="80"/>
      <c r="FRY143" s="81"/>
      <c r="FRZ143" s="82"/>
      <c r="FSC143" s="82"/>
      <c r="FSD143" s="82"/>
      <c r="FSF143" s="82"/>
      <c r="FSI143" s="82"/>
      <c r="FSL143" s="82"/>
      <c r="FSM143" s="82"/>
      <c r="FSR143" s="82"/>
      <c r="FSU143" s="82"/>
      <c r="FSV143" s="82"/>
      <c r="FSW143" s="82"/>
      <c r="FSX143" s="82"/>
      <c r="FSY143" s="82"/>
      <c r="FSZ143" s="82"/>
      <c r="FTA143" s="82"/>
      <c r="FTS143" s="82"/>
      <c r="FTT143" s="82"/>
      <c r="FTU143" s="6"/>
      <c r="FTX143" s="7"/>
      <c r="FTY143" s="7"/>
      <c r="FUD143" s="82"/>
      <c r="FUF143" s="7"/>
      <c r="FUG143" s="82"/>
      <c r="FUI143" s="7"/>
      <c r="FUJ143" s="82"/>
      <c r="FUK143" s="82"/>
      <c r="FUL143" s="83"/>
      <c r="FUN143" s="82"/>
      <c r="FUO143" s="80"/>
      <c r="FUP143" s="81"/>
      <c r="FUQ143" s="82"/>
      <c r="FUT143" s="82"/>
      <c r="FUU143" s="82"/>
      <c r="FUW143" s="82"/>
      <c r="FUZ143" s="82"/>
      <c r="FVC143" s="82"/>
      <c r="FVD143" s="82"/>
      <c r="FVI143" s="82"/>
      <c r="FVL143" s="82"/>
      <c r="FVM143" s="82"/>
      <c r="FVN143" s="82"/>
      <c r="FVO143" s="82"/>
      <c r="FVP143" s="82"/>
      <c r="FVQ143" s="82"/>
      <c r="FVR143" s="82"/>
      <c r="FWJ143" s="82"/>
      <c r="FWK143" s="82"/>
      <c r="FWL143" s="6"/>
      <c r="FWO143" s="7"/>
      <c r="FWP143" s="7"/>
      <c r="FWU143" s="82"/>
      <c r="FWW143" s="7"/>
      <c r="FWX143" s="82"/>
      <c r="FWZ143" s="7"/>
      <c r="FXA143" s="82"/>
      <c r="FXB143" s="82"/>
      <c r="FXC143" s="83"/>
      <c r="FXE143" s="82"/>
      <c r="FXF143" s="80"/>
      <c r="FXG143" s="81"/>
      <c r="FXH143" s="82"/>
      <c r="FXK143" s="82"/>
      <c r="FXL143" s="82"/>
      <c r="FXN143" s="82"/>
      <c r="FXQ143" s="82"/>
      <c r="FXT143" s="82"/>
      <c r="FXU143" s="82"/>
      <c r="FXZ143" s="82"/>
      <c r="FYC143" s="82"/>
      <c r="FYD143" s="82"/>
      <c r="FYE143" s="82"/>
      <c r="FYF143" s="82"/>
      <c r="FYG143" s="82"/>
      <c r="FYH143" s="82"/>
      <c r="FYI143" s="82"/>
      <c r="FZA143" s="82"/>
      <c r="FZB143" s="82"/>
      <c r="FZC143" s="6"/>
      <c r="FZF143" s="7"/>
      <c r="FZG143" s="7"/>
      <c r="FZL143" s="82"/>
      <c r="FZN143" s="7"/>
      <c r="FZO143" s="82"/>
      <c r="FZQ143" s="7"/>
      <c r="FZR143" s="82"/>
      <c r="FZS143" s="82"/>
      <c r="FZT143" s="83"/>
      <c r="FZV143" s="82"/>
      <c r="FZW143" s="80"/>
      <c r="FZX143" s="81"/>
      <c r="FZY143" s="82"/>
      <c r="GAB143" s="82"/>
      <c r="GAC143" s="82"/>
      <c r="GAE143" s="82"/>
      <c r="GAH143" s="82"/>
      <c r="GAK143" s="82"/>
      <c r="GAL143" s="82"/>
      <c r="GAQ143" s="82"/>
      <c r="GAT143" s="82"/>
      <c r="GAU143" s="82"/>
      <c r="GAV143" s="82"/>
      <c r="GAW143" s="82"/>
      <c r="GAX143" s="82"/>
      <c r="GAY143" s="82"/>
      <c r="GAZ143" s="82"/>
      <c r="GBR143" s="82"/>
      <c r="GBS143" s="82"/>
      <c r="GBT143" s="6"/>
      <c r="GBW143" s="7"/>
      <c r="GBX143" s="7"/>
      <c r="GCC143" s="82"/>
      <c r="GCE143" s="7"/>
      <c r="GCF143" s="82"/>
      <c r="GCH143" s="7"/>
      <c r="GCI143" s="82"/>
      <c r="GCJ143" s="82"/>
      <c r="GCK143" s="83"/>
      <c r="GCM143" s="82"/>
      <c r="GCN143" s="80"/>
      <c r="GCO143" s="81"/>
      <c r="GCP143" s="82"/>
      <c r="GCS143" s="82"/>
      <c r="GCT143" s="82"/>
      <c r="GCV143" s="82"/>
      <c r="GCY143" s="82"/>
      <c r="GDB143" s="82"/>
      <c r="GDC143" s="82"/>
      <c r="GDH143" s="82"/>
      <c r="GDK143" s="82"/>
      <c r="GDL143" s="82"/>
      <c r="GDM143" s="82"/>
      <c r="GDN143" s="82"/>
      <c r="GDO143" s="82"/>
      <c r="GDP143" s="82"/>
      <c r="GDQ143" s="82"/>
      <c r="GEI143" s="82"/>
      <c r="GEJ143" s="82"/>
      <c r="GEK143" s="6"/>
      <c r="GEN143" s="7"/>
      <c r="GEO143" s="7"/>
      <c r="GET143" s="82"/>
      <c r="GEV143" s="7"/>
      <c r="GEW143" s="82"/>
      <c r="GEY143" s="7"/>
      <c r="GEZ143" s="82"/>
      <c r="GFA143" s="82"/>
      <c r="GFB143" s="83"/>
      <c r="GFD143" s="82"/>
      <c r="GFE143" s="80"/>
      <c r="GFF143" s="81"/>
      <c r="GFG143" s="82"/>
      <c r="GFJ143" s="82"/>
      <c r="GFK143" s="82"/>
      <c r="GFM143" s="82"/>
      <c r="GFP143" s="82"/>
      <c r="GFS143" s="82"/>
      <c r="GFT143" s="82"/>
      <c r="GFY143" s="82"/>
      <c r="GGB143" s="82"/>
      <c r="GGC143" s="82"/>
      <c r="GGD143" s="82"/>
      <c r="GGE143" s="82"/>
      <c r="GGF143" s="82"/>
      <c r="GGG143" s="82"/>
      <c r="GGH143" s="82"/>
      <c r="GGZ143" s="82"/>
      <c r="GHA143" s="82"/>
      <c r="GHB143" s="6"/>
      <c r="GHE143" s="7"/>
      <c r="GHF143" s="7"/>
      <c r="GHK143" s="82"/>
      <c r="GHM143" s="7"/>
      <c r="GHN143" s="82"/>
      <c r="GHP143" s="7"/>
      <c r="GHQ143" s="82"/>
      <c r="GHR143" s="82"/>
      <c r="GHS143" s="83"/>
      <c r="GHU143" s="82"/>
      <c r="GHV143" s="80"/>
      <c r="GHW143" s="81"/>
      <c r="GHX143" s="82"/>
      <c r="GIA143" s="82"/>
      <c r="GIB143" s="82"/>
      <c r="GID143" s="82"/>
      <c r="GIG143" s="82"/>
      <c r="GIJ143" s="82"/>
      <c r="GIK143" s="82"/>
      <c r="GIP143" s="82"/>
      <c r="GIS143" s="82"/>
      <c r="GIT143" s="82"/>
      <c r="GIU143" s="82"/>
      <c r="GIV143" s="82"/>
      <c r="GIW143" s="82"/>
      <c r="GIX143" s="82"/>
      <c r="GIY143" s="82"/>
      <c r="GJQ143" s="82"/>
      <c r="GJR143" s="82"/>
      <c r="GJS143" s="6"/>
      <c r="GJV143" s="7"/>
      <c r="GJW143" s="7"/>
      <c r="GKB143" s="82"/>
      <c r="GKD143" s="7"/>
      <c r="GKE143" s="82"/>
      <c r="GKG143" s="7"/>
      <c r="GKH143" s="82"/>
      <c r="GKI143" s="82"/>
      <c r="GKJ143" s="83"/>
      <c r="GKL143" s="82"/>
      <c r="GKM143" s="80"/>
      <c r="GKN143" s="81"/>
      <c r="GKO143" s="82"/>
      <c r="GKR143" s="82"/>
      <c r="GKS143" s="82"/>
      <c r="GKU143" s="82"/>
      <c r="GKX143" s="82"/>
      <c r="GLA143" s="82"/>
      <c r="GLB143" s="82"/>
      <c r="GLG143" s="82"/>
      <c r="GLJ143" s="82"/>
      <c r="GLK143" s="82"/>
      <c r="GLL143" s="82"/>
      <c r="GLM143" s="82"/>
      <c r="GLN143" s="82"/>
      <c r="GLO143" s="82"/>
      <c r="GLP143" s="82"/>
      <c r="GMH143" s="82"/>
      <c r="GMI143" s="82"/>
      <c r="GMJ143" s="6"/>
      <c r="GMM143" s="7"/>
      <c r="GMN143" s="7"/>
      <c r="GMS143" s="82"/>
      <c r="GMU143" s="7"/>
      <c r="GMV143" s="82"/>
      <c r="GMX143" s="7"/>
      <c r="GMY143" s="82"/>
      <c r="GMZ143" s="82"/>
      <c r="GNA143" s="83"/>
      <c r="GNC143" s="82"/>
      <c r="GND143" s="80"/>
      <c r="GNE143" s="81"/>
      <c r="GNF143" s="82"/>
      <c r="GNI143" s="82"/>
      <c r="GNJ143" s="82"/>
      <c r="GNL143" s="82"/>
      <c r="GNO143" s="82"/>
      <c r="GNR143" s="82"/>
      <c r="GNS143" s="82"/>
      <c r="GNX143" s="82"/>
      <c r="GOA143" s="82"/>
      <c r="GOB143" s="82"/>
      <c r="GOC143" s="82"/>
      <c r="GOD143" s="82"/>
      <c r="GOE143" s="82"/>
      <c r="GOF143" s="82"/>
      <c r="GOG143" s="82"/>
      <c r="GOY143" s="82"/>
      <c r="GOZ143" s="82"/>
      <c r="GPA143" s="6"/>
      <c r="GPD143" s="7"/>
      <c r="GPE143" s="7"/>
      <c r="GPJ143" s="82"/>
      <c r="GPL143" s="7"/>
      <c r="GPM143" s="82"/>
      <c r="GPO143" s="7"/>
      <c r="GPP143" s="82"/>
      <c r="GPQ143" s="82"/>
      <c r="GPR143" s="83"/>
      <c r="GPT143" s="82"/>
      <c r="GPU143" s="80"/>
      <c r="GPV143" s="81"/>
      <c r="GPW143" s="82"/>
      <c r="GPZ143" s="82"/>
      <c r="GQA143" s="82"/>
      <c r="GQC143" s="82"/>
      <c r="GQF143" s="82"/>
      <c r="GQI143" s="82"/>
      <c r="GQJ143" s="82"/>
      <c r="GQO143" s="82"/>
      <c r="GQR143" s="82"/>
      <c r="GQS143" s="82"/>
      <c r="GQT143" s="82"/>
      <c r="GQU143" s="82"/>
      <c r="GQV143" s="82"/>
      <c r="GQW143" s="82"/>
      <c r="GQX143" s="82"/>
      <c r="GRP143" s="82"/>
      <c r="GRQ143" s="82"/>
      <c r="GRR143" s="6"/>
      <c r="GRU143" s="7"/>
      <c r="GRV143" s="7"/>
      <c r="GSA143" s="82"/>
      <c r="GSC143" s="7"/>
      <c r="GSD143" s="82"/>
      <c r="GSF143" s="7"/>
      <c r="GSG143" s="82"/>
      <c r="GSH143" s="82"/>
      <c r="GSI143" s="83"/>
      <c r="GSK143" s="82"/>
      <c r="GSL143" s="80"/>
      <c r="GSM143" s="81"/>
      <c r="GSN143" s="82"/>
      <c r="GSQ143" s="82"/>
      <c r="GSR143" s="82"/>
      <c r="GST143" s="82"/>
      <c r="GSW143" s="82"/>
      <c r="GSZ143" s="82"/>
      <c r="GTA143" s="82"/>
      <c r="GTF143" s="82"/>
      <c r="GTI143" s="82"/>
      <c r="GTJ143" s="82"/>
      <c r="GTK143" s="82"/>
      <c r="GTL143" s="82"/>
      <c r="GTM143" s="82"/>
      <c r="GTN143" s="82"/>
      <c r="GTO143" s="82"/>
      <c r="GUG143" s="82"/>
      <c r="GUH143" s="82"/>
      <c r="GUI143" s="6"/>
      <c r="GUL143" s="7"/>
      <c r="GUM143" s="7"/>
      <c r="GUR143" s="82"/>
      <c r="GUT143" s="7"/>
      <c r="GUU143" s="82"/>
      <c r="GUW143" s="7"/>
      <c r="GUX143" s="82"/>
      <c r="GUY143" s="82"/>
      <c r="GUZ143" s="83"/>
      <c r="GVB143" s="82"/>
      <c r="GVC143" s="80"/>
      <c r="GVD143" s="81"/>
      <c r="GVE143" s="82"/>
      <c r="GVH143" s="82"/>
      <c r="GVI143" s="82"/>
      <c r="GVK143" s="82"/>
      <c r="GVN143" s="82"/>
      <c r="GVQ143" s="82"/>
      <c r="GVR143" s="82"/>
      <c r="GVW143" s="82"/>
      <c r="GVZ143" s="82"/>
      <c r="GWA143" s="82"/>
      <c r="GWB143" s="82"/>
      <c r="GWC143" s="82"/>
      <c r="GWD143" s="82"/>
      <c r="GWE143" s="82"/>
      <c r="GWF143" s="82"/>
      <c r="GWX143" s="82"/>
      <c r="GWY143" s="82"/>
      <c r="GWZ143" s="6"/>
      <c r="GXC143" s="7"/>
      <c r="GXD143" s="7"/>
      <c r="GXI143" s="82"/>
      <c r="GXK143" s="7"/>
      <c r="GXL143" s="82"/>
      <c r="GXN143" s="7"/>
      <c r="GXO143" s="82"/>
      <c r="GXP143" s="82"/>
      <c r="GXQ143" s="83"/>
      <c r="GXS143" s="82"/>
      <c r="GXT143" s="80"/>
      <c r="GXU143" s="81"/>
      <c r="GXV143" s="82"/>
      <c r="GXY143" s="82"/>
      <c r="GXZ143" s="82"/>
      <c r="GYB143" s="82"/>
      <c r="GYE143" s="82"/>
      <c r="GYH143" s="82"/>
      <c r="GYI143" s="82"/>
      <c r="GYN143" s="82"/>
      <c r="GYQ143" s="82"/>
      <c r="GYR143" s="82"/>
      <c r="GYS143" s="82"/>
      <c r="GYT143" s="82"/>
      <c r="GYU143" s="82"/>
      <c r="GYV143" s="82"/>
      <c r="GYW143" s="82"/>
      <c r="GZO143" s="82"/>
      <c r="GZP143" s="82"/>
      <c r="GZQ143" s="6"/>
      <c r="GZT143" s="7"/>
      <c r="GZU143" s="7"/>
      <c r="GZZ143" s="82"/>
      <c r="HAB143" s="7"/>
      <c r="HAC143" s="82"/>
      <c r="HAE143" s="7"/>
      <c r="HAF143" s="82"/>
      <c r="HAG143" s="82"/>
      <c r="HAH143" s="83"/>
      <c r="HAJ143" s="82"/>
      <c r="HAK143" s="80"/>
      <c r="HAL143" s="81"/>
      <c r="HAM143" s="82"/>
      <c r="HAP143" s="82"/>
      <c r="HAQ143" s="82"/>
      <c r="HAS143" s="82"/>
      <c r="HAV143" s="82"/>
      <c r="HAY143" s="82"/>
      <c r="HAZ143" s="82"/>
      <c r="HBE143" s="82"/>
      <c r="HBH143" s="82"/>
      <c r="HBI143" s="82"/>
      <c r="HBJ143" s="82"/>
      <c r="HBK143" s="82"/>
      <c r="HBL143" s="82"/>
      <c r="HBM143" s="82"/>
      <c r="HBN143" s="82"/>
      <c r="HCF143" s="82"/>
      <c r="HCG143" s="82"/>
      <c r="HCH143" s="6"/>
      <c r="HCK143" s="7"/>
      <c r="HCL143" s="7"/>
      <c r="HCQ143" s="82"/>
      <c r="HCS143" s="7"/>
      <c r="HCT143" s="82"/>
      <c r="HCV143" s="7"/>
      <c r="HCW143" s="82"/>
      <c r="HCX143" s="82"/>
      <c r="HCY143" s="83"/>
      <c r="HDA143" s="82"/>
      <c r="HDB143" s="80"/>
      <c r="HDC143" s="81"/>
      <c r="HDD143" s="82"/>
      <c r="HDG143" s="82"/>
      <c r="HDH143" s="82"/>
      <c r="HDJ143" s="82"/>
      <c r="HDM143" s="82"/>
      <c r="HDP143" s="82"/>
      <c r="HDQ143" s="82"/>
      <c r="HDV143" s="82"/>
      <c r="HDY143" s="82"/>
      <c r="HDZ143" s="82"/>
      <c r="HEA143" s="82"/>
      <c r="HEB143" s="82"/>
      <c r="HEC143" s="82"/>
      <c r="HED143" s="82"/>
      <c r="HEE143" s="82"/>
      <c r="HEW143" s="82"/>
      <c r="HEX143" s="82"/>
      <c r="HEY143" s="6"/>
      <c r="HFB143" s="7"/>
      <c r="HFC143" s="7"/>
      <c r="HFH143" s="82"/>
      <c r="HFJ143" s="7"/>
      <c r="HFK143" s="82"/>
      <c r="HFM143" s="7"/>
      <c r="HFN143" s="82"/>
      <c r="HFO143" s="82"/>
      <c r="HFP143" s="83"/>
      <c r="HFR143" s="82"/>
      <c r="HFS143" s="80"/>
      <c r="HFT143" s="81"/>
      <c r="HFU143" s="82"/>
      <c r="HFX143" s="82"/>
      <c r="HFY143" s="82"/>
      <c r="HGA143" s="82"/>
      <c r="HGD143" s="82"/>
      <c r="HGG143" s="82"/>
      <c r="HGH143" s="82"/>
      <c r="HGM143" s="82"/>
      <c r="HGP143" s="82"/>
      <c r="HGQ143" s="82"/>
      <c r="HGR143" s="82"/>
      <c r="HGS143" s="82"/>
      <c r="HGT143" s="82"/>
      <c r="HGU143" s="82"/>
      <c r="HGV143" s="82"/>
      <c r="HHN143" s="82"/>
      <c r="HHO143" s="82"/>
      <c r="HHP143" s="6"/>
      <c r="HHS143" s="7"/>
      <c r="HHT143" s="7"/>
      <c r="HHY143" s="82"/>
      <c r="HIA143" s="7"/>
      <c r="HIB143" s="82"/>
      <c r="HID143" s="7"/>
      <c r="HIE143" s="82"/>
      <c r="HIF143" s="82"/>
      <c r="HIG143" s="83"/>
      <c r="HII143" s="82"/>
      <c r="HIJ143" s="80"/>
      <c r="HIK143" s="81"/>
      <c r="HIL143" s="82"/>
      <c r="HIO143" s="82"/>
      <c r="HIP143" s="82"/>
      <c r="HIR143" s="82"/>
      <c r="HIU143" s="82"/>
      <c r="HIX143" s="82"/>
      <c r="HIY143" s="82"/>
      <c r="HJD143" s="82"/>
      <c r="HJG143" s="82"/>
      <c r="HJH143" s="82"/>
      <c r="HJI143" s="82"/>
      <c r="HJJ143" s="82"/>
      <c r="HJK143" s="82"/>
      <c r="HJL143" s="82"/>
      <c r="HJM143" s="82"/>
      <c r="HKE143" s="82"/>
      <c r="HKF143" s="82"/>
      <c r="HKG143" s="6"/>
      <c r="HKJ143" s="7"/>
      <c r="HKK143" s="7"/>
      <c r="HKP143" s="82"/>
      <c r="HKR143" s="7"/>
      <c r="HKS143" s="82"/>
      <c r="HKU143" s="7"/>
      <c r="HKV143" s="82"/>
      <c r="HKW143" s="82"/>
      <c r="HKX143" s="83"/>
      <c r="HKZ143" s="82"/>
      <c r="HLA143" s="80"/>
      <c r="HLB143" s="81"/>
      <c r="HLC143" s="82"/>
      <c r="HLF143" s="82"/>
      <c r="HLG143" s="82"/>
      <c r="HLI143" s="82"/>
      <c r="HLL143" s="82"/>
      <c r="HLO143" s="82"/>
      <c r="HLP143" s="82"/>
      <c r="HLU143" s="82"/>
      <c r="HLX143" s="82"/>
      <c r="HLY143" s="82"/>
      <c r="HLZ143" s="82"/>
      <c r="HMA143" s="82"/>
      <c r="HMB143" s="82"/>
      <c r="HMC143" s="82"/>
      <c r="HMD143" s="82"/>
      <c r="HMV143" s="82"/>
      <c r="HMW143" s="82"/>
      <c r="HMX143" s="6"/>
      <c r="HNA143" s="7"/>
      <c r="HNB143" s="7"/>
      <c r="HNG143" s="82"/>
      <c r="HNI143" s="7"/>
      <c r="HNJ143" s="82"/>
      <c r="HNL143" s="7"/>
      <c r="HNM143" s="82"/>
      <c r="HNN143" s="82"/>
      <c r="HNO143" s="83"/>
      <c r="HNQ143" s="82"/>
      <c r="HNR143" s="80"/>
      <c r="HNS143" s="81"/>
      <c r="HNT143" s="82"/>
      <c r="HNW143" s="82"/>
      <c r="HNX143" s="82"/>
      <c r="HNZ143" s="82"/>
      <c r="HOC143" s="82"/>
      <c r="HOF143" s="82"/>
      <c r="HOG143" s="82"/>
      <c r="HOL143" s="82"/>
      <c r="HOO143" s="82"/>
      <c r="HOP143" s="82"/>
      <c r="HOQ143" s="82"/>
      <c r="HOR143" s="82"/>
      <c r="HOS143" s="82"/>
      <c r="HOT143" s="82"/>
      <c r="HOU143" s="82"/>
      <c r="HPM143" s="82"/>
      <c r="HPN143" s="82"/>
      <c r="HPO143" s="6"/>
      <c r="HPR143" s="7"/>
      <c r="HPS143" s="7"/>
      <c r="HPX143" s="82"/>
      <c r="HPZ143" s="7"/>
      <c r="HQA143" s="82"/>
      <c r="HQC143" s="7"/>
      <c r="HQD143" s="82"/>
      <c r="HQE143" s="82"/>
      <c r="HQF143" s="83"/>
      <c r="HQH143" s="82"/>
      <c r="HQI143" s="80"/>
      <c r="HQJ143" s="81"/>
      <c r="HQK143" s="82"/>
      <c r="HQN143" s="82"/>
      <c r="HQO143" s="82"/>
      <c r="HQQ143" s="82"/>
      <c r="HQT143" s="82"/>
      <c r="HQW143" s="82"/>
      <c r="HQX143" s="82"/>
      <c r="HRC143" s="82"/>
      <c r="HRF143" s="82"/>
      <c r="HRG143" s="82"/>
      <c r="HRH143" s="82"/>
      <c r="HRI143" s="82"/>
      <c r="HRJ143" s="82"/>
      <c r="HRK143" s="82"/>
      <c r="HRL143" s="82"/>
      <c r="HSD143" s="82"/>
      <c r="HSE143" s="82"/>
      <c r="HSF143" s="6"/>
      <c r="HSI143" s="7"/>
      <c r="HSJ143" s="7"/>
      <c r="HSO143" s="82"/>
      <c r="HSQ143" s="7"/>
      <c r="HSR143" s="82"/>
      <c r="HST143" s="7"/>
      <c r="HSU143" s="82"/>
      <c r="HSV143" s="82"/>
      <c r="HSW143" s="83"/>
      <c r="HSY143" s="82"/>
      <c r="HSZ143" s="80"/>
      <c r="HTA143" s="81"/>
      <c r="HTB143" s="82"/>
      <c r="HTE143" s="82"/>
      <c r="HTF143" s="82"/>
      <c r="HTH143" s="82"/>
      <c r="HTK143" s="82"/>
      <c r="HTN143" s="82"/>
      <c r="HTO143" s="82"/>
      <c r="HTT143" s="82"/>
      <c r="HTW143" s="82"/>
      <c r="HTX143" s="82"/>
      <c r="HTY143" s="82"/>
      <c r="HTZ143" s="82"/>
      <c r="HUA143" s="82"/>
      <c r="HUB143" s="82"/>
      <c r="HUC143" s="82"/>
      <c r="HUU143" s="82"/>
      <c r="HUV143" s="82"/>
      <c r="HUW143" s="6"/>
      <c r="HUZ143" s="7"/>
      <c r="HVA143" s="7"/>
      <c r="HVF143" s="82"/>
      <c r="HVH143" s="7"/>
      <c r="HVI143" s="82"/>
      <c r="HVK143" s="7"/>
      <c r="HVL143" s="82"/>
      <c r="HVM143" s="82"/>
      <c r="HVN143" s="83"/>
      <c r="HVP143" s="82"/>
      <c r="HVQ143" s="80"/>
      <c r="HVR143" s="81"/>
      <c r="HVS143" s="82"/>
      <c r="HVV143" s="82"/>
      <c r="HVW143" s="82"/>
      <c r="HVY143" s="82"/>
      <c r="HWB143" s="82"/>
      <c r="HWE143" s="82"/>
      <c r="HWF143" s="82"/>
      <c r="HWK143" s="82"/>
      <c r="HWN143" s="82"/>
      <c r="HWO143" s="82"/>
      <c r="HWP143" s="82"/>
      <c r="HWQ143" s="82"/>
      <c r="HWR143" s="82"/>
      <c r="HWS143" s="82"/>
      <c r="HWT143" s="82"/>
      <c r="HXL143" s="82"/>
      <c r="HXM143" s="82"/>
      <c r="HXN143" s="6"/>
      <c r="HXQ143" s="7"/>
      <c r="HXR143" s="7"/>
      <c r="HXW143" s="82"/>
      <c r="HXY143" s="7"/>
      <c r="HXZ143" s="82"/>
      <c r="HYB143" s="7"/>
      <c r="HYC143" s="82"/>
      <c r="HYD143" s="82"/>
      <c r="HYE143" s="83"/>
      <c r="HYG143" s="82"/>
      <c r="HYH143" s="80"/>
      <c r="HYI143" s="81"/>
      <c r="HYJ143" s="82"/>
      <c r="HYM143" s="82"/>
      <c r="HYN143" s="82"/>
      <c r="HYP143" s="82"/>
      <c r="HYS143" s="82"/>
      <c r="HYV143" s="82"/>
      <c r="HYW143" s="82"/>
      <c r="HZB143" s="82"/>
      <c r="HZE143" s="82"/>
      <c r="HZF143" s="82"/>
      <c r="HZG143" s="82"/>
      <c r="HZH143" s="82"/>
      <c r="HZI143" s="82"/>
      <c r="HZJ143" s="82"/>
      <c r="HZK143" s="82"/>
      <c r="IAC143" s="82"/>
      <c r="IAD143" s="82"/>
      <c r="IAE143" s="6"/>
      <c r="IAH143" s="7"/>
      <c r="IAI143" s="7"/>
      <c r="IAN143" s="82"/>
      <c r="IAP143" s="7"/>
      <c r="IAQ143" s="82"/>
      <c r="IAS143" s="7"/>
      <c r="IAT143" s="82"/>
      <c r="IAU143" s="82"/>
      <c r="IAV143" s="83"/>
      <c r="IAX143" s="82"/>
      <c r="IAY143" s="80"/>
      <c r="IAZ143" s="81"/>
      <c r="IBA143" s="82"/>
      <c r="IBD143" s="82"/>
      <c r="IBE143" s="82"/>
      <c r="IBG143" s="82"/>
      <c r="IBJ143" s="82"/>
      <c r="IBM143" s="82"/>
      <c r="IBN143" s="82"/>
      <c r="IBS143" s="82"/>
      <c r="IBV143" s="82"/>
      <c r="IBW143" s="82"/>
      <c r="IBX143" s="82"/>
      <c r="IBY143" s="82"/>
      <c r="IBZ143" s="82"/>
      <c r="ICA143" s="82"/>
      <c r="ICB143" s="82"/>
      <c r="ICT143" s="82"/>
      <c r="ICU143" s="82"/>
      <c r="ICV143" s="6"/>
      <c r="ICY143" s="7"/>
      <c r="ICZ143" s="7"/>
      <c r="IDE143" s="82"/>
      <c r="IDG143" s="7"/>
      <c r="IDH143" s="82"/>
      <c r="IDJ143" s="7"/>
      <c r="IDK143" s="82"/>
      <c r="IDL143" s="82"/>
      <c r="IDM143" s="83"/>
      <c r="IDO143" s="82"/>
      <c r="IDP143" s="80"/>
      <c r="IDQ143" s="81"/>
      <c r="IDR143" s="82"/>
      <c r="IDU143" s="82"/>
      <c r="IDV143" s="82"/>
      <c r="IDX143" s="82"/>
      <c r="IEA143" s="82"/>
      <c r="IED143" s="82"/>
      <c r="IEE143" s="82"/>
      <c r="IEJ143" s="82"/>
      <c r="IEM143" s="82"/>
      <c r="IEN143" s="82"/>
      <c r="IEO143" s="82"/>
      <c r="IEP143" s="82"/>
      <c r="IEQ143" s="82"/>
      <c r="IER143" s="82"/>
      <c r="IES143" s="82"/>
      <c r="IFK143" s="82"/>
      <c r="IFL143" s="82"/>
      <c r="IFM143" s="6"/>
      <c r="IFP143" s="7"/>
      <c r="IFQ143" s="7"/>
      <c r="IFV143" s="82"/>
      <c r="IFX143" s="7"/>
      <c r="IFY143" s="82"/>
      <c r="IGA143" s="7"/>
      <c r="IGB143" s="82"/>
      <c r="IGC143" s="82"/>
      <c r="IGD143" s="83"/>
      <c r="IGF143" s="82"/>
      <c r="IGG143" s="80"/>
      <c r="IGH143" s="81"/>
      <c r="IGI143" s="82"/>
      <c r="IGL143" s="82"/>
      <c r="IGM143" s="82"/>
      <c r="IGO143" s="82"/>
      <c r="IGR143" s="82"/>
      <c r="IGU143" s="82"/>
      <c r="IGV143" s="82"/>
      <c r="IHA143" s="82"/>
      <c r="IHD143" s="82"/>
      <c r="IHE143" s="82"/>
      <c r="IHF143" s="82"/>
      <c r="IHG143" s="82"/>
      <c r="IHH143" s="82"/>
      <c r="IHI143" s="82"/>
      <c r="IHJ143" s="82"/>
      <c r="IIB143" s="82"/>
      <c r="IIC143" s="82"/>
      <c r="IID143" s="6"/>
      <c r="IIG143" s="7"/>
      <c r="IIH143" s="7"/>
      <c r="IIM143" s="82"/>
      <c r="IIO143" s="7"/>
      <c r="IIP143" s="82"/>
      <c r="IIR143" s="7"/>
      <c r="IIS143" s="82"/>
      <c r="IIT143" s="82"/>
      <c r="IIU143" s="83"/>
      <c r="IIW143" s="82"/>
      <c r="IIX143" s="80"/>
      <c r="IIY143" s="81"/>
      <c r="IIZ143" s="82"/>
      <c r="IJC143" s="82"/>
      <c r="IJD143" s="82"/>
      <c r="IJF143" s="82"/>
      <c r="IJI143" s="82"/>
      <c r="IJL143" s="82"/>
      <c r="IJM143" s="82"/>
      <c r="IJR143" s="82"/>
      <c r="IJU143" s="82"/>
      <c r="IJV143" s="82"/>
      <c r="IJW143" s="82"/>
      <c r="IJX143" s="82"/>
      <c r="IJY143" s="82"/>
      <c r="IJZ143" s="82"/>
      <c r="IKA143" s="82"/>
      <c r="IKS143" s="82"/>
      <c r="IKT143" s="82"/>
      <c r="IKU143" s="6"/>
      <c r="IKX143" s="7"/>
      <c r="IKY143" s="7"/>
      <c r="ILD143" s="82"/>
      <c r="ILF143" s="7"/>
      <c r="ILG143" s="82"/>
      <c r="ILI143" s="7"/>
      <c r="ILJ143" s="82"/>
      <c r="ILK143" s="82"/>
      <c r="ILL143" s="83"/>
      <c r="ILN143" s="82"/>
      <c r="ILO143" s="80"/>
      <c r="ILP143" s="81"/>
      <c r="ILQ143" s="82"/>
      <c r="ILT143" s="82"/>
      <c r="ILU143" s="82"/>
      <c r="ILW143" s="82"/>
      <c r="ILZ143" s="82"/>
      <c r="IMC143" s="82"/>
      <c r="IMD143" s="82"/>
      <c r="IMI143" s="82"/>
      <c r="IML143" s="82"/>
      <c r="IMM143" s="82"/>
      <c r="IMN143" s="82"/>
      <c r="IMO143" s="82"/>
      <c r="IMP143" s="82"/>
      <c r="IMQ143" s="82"/>
      <c r="IMR143" s="82"/>
      <c r="INJ143" s="82"/>
      <c r="INK143" s="82"/>
      <c r="INL143" s="6"/>
      <c r="INO143" s="7"/>
      <c r="INP143" s="7"/>
      <c r="INU143" s="82"/>
      <c r="INW143" s="7"/>
      <c r="INX143" s="82"/>
      <c r="INZ143" s="7"/>
      <c r="IOA143" s="82"/>
      <c r="IOB143" s="82"/>
      <c r="IOC143" s="83"/>
      <c r="IOE143" s="82"/>
      <c r="IOF143" s="80"/>
      <c r="IOG143" s="81"/>
      <c r="IOH143" s="82"/>
      <c r="IOK143" s="82"/>
      <c r="IOL143" s="82"/>
      <c r="ION143" s="82"/>
      <c r="IOQ143" s="82"/>
      <c r="IOT143" s="82"/>
      <c r="IOU143" s="82"/>
      <c r="IOZ143" s="82"/>
      <c r="IPC143" s="82"/>
      <c r="IPD143" s="82"/>
      <c r="IPE143" s="82"/>
      <c r="IPF143" s="82"/>
      <c r="IPG143" s="82"/>
      <c r="IPH143" s="82"/>
      <c r="IPI143" s="82"/>
      <c r="IQA143" s="82"/>
      <c r="IQB143" s="82"/>
      <c r="IQC143" s="6"/>
      <c r="IQF143" s="7"/>
      <c r="IQG143" s="7"/>
      <c r="IQL143" s="82"/>
      <c r="IQN143" s="7"/>
      <c r="IQO143" s="82"/>
      <c r="IQQ143" s="7"/>
      <c r="IQR143" s="82"/>
      <c r="IQS143" s="82"/>
      <c r="IQT143" s="83"/>
      <c r="IQV143" s="82"/>
      <c r="IQW143" s="80"/>
      <c r="IQX143" s="81"/>
      <c r="IQY143" s="82"/>
      <c r="IRB143" s="82"/>
      <c r="IRC143" s="82"/>
      <c r="IRE143" s="82"/>
      <c r="IRH143" s="82"/>
      <c r="IRK143" s="82"/>
      <c r="IRL143" s="82"/>
      <c r="IRQ143" s="82"/>
      <c r="IRT143" s="82"/>
      <c r="IRU143" s="82"/>
      <c r="IRV143" s="82"/>
      <c r="IRW143" s="82"/>
      <c r="IRX143" s="82"/>
      <c r="IRY143" s="82"/>
      <c r="IRZ143" s="82"/>
      <c r="ISR143" s="82"/>
      <c r="ISS143" s="82"/>
      <c r="IST143" s="6"/>
      <c r="ISW143" s="7"/>
      <c r="ISX143" s="7"/>
      <c r="ITC143" s="82"/>
      <c r="ITE143" s="7"/>
      <c r="ITF143" s="82"/>
      <c r="ITH143" s="7"/>
      <c r="ITI143" s="82"/>
      <c r="ITJ143" s="82"/>
      <c r="ITK143" s="83"/>
      <c r="ITM143" s="82"/>
      <c r="ITN143" s="80"/>
      <c r="ITO143" s="81"/>
      <c r="ITP143" s="82"/>
      <c r="ITS143" s="82"/>
      <c r="ITT143" s="82"/>
      <c r="ITV143" s="82"/>
      <c r="ITY143" s="82"/>
      <c r="IUB143" s="82"/>
      <c r="IUC143" s="82"/>
      <c r="IUH143" s="82"/>
      <c r="IUK143" s="82"/>
      <c r="IUL143" s="82"/>
      <c r="IUM143" s="82"/>
      <c r="IUN143" s="82"/>
      <c r="IUO143" s="82"/>
      <c r="IUP143" s="82"/>
      <c r="IUQ143" s="82"/>
      <c r="IVI143" s="82"/>
      <c r="IVJ143" s="82"/>
      <c r="IVK143" s="6"/>
      <c r="IVN143" s="7"/>
      <c r="IVO143" s="7"/>
      <c r="IVT143" s="82"/>
      <c r="IVV143" s="7"/>
      <c r="IVW143" s="82"/>
      <c r="IVY143" s="7"/>
      <c r="IVZ143" s="82"/>
      <c r="IWA143" s="82"/>
      <c r="IWB143" s="83"/>
      <c r="IWD143" s="82"/>
      <c r="IWE143" s="80"/>
      <c r="IWF143" s="81"/>
      <c r="IWG143" s="82"/>
      <c r="IWJ143" s="82"/>
      <c r="IWK143" s="82"/>
      <c r="IWM143" s="82"/>
      <c r="IWP143" s="82"/>
      <c r="IWS143" s="82"/>
      <c r="IWT143" s="82"/>
      <c r="IWY143" s="82"/>
      <c r="IXB143" s="82"/>
      <c r="IXC143" s="82"/>
      <c r="IXD143" s="82"/>
      <c r="IXE143" s="82"/>
      <c r="IXF143" s="82"/>
      <c r="IXG143" s="82"/>
      <c r="IXH143" s="82"/>
      <c r="IXZ143" s="82"/>
      <c r="IYA143" s="82"/>
      <c r="IYB143" s="6"/>
      <c r="IYE143" s="7"/>
      <c r="IYF143" s="7"/>
      <c r="IYK143" s="82"/>
      <c r="IYM143" s="7"/>
      <c r="IYN143" s="82"/>
      <c r="IYP143" s="7"/>
      <c r="IYQ143" s="82"/>
      <c r="IYR143" s="82"/>
      <c r="IYS143" s="83"/>
      <c r="IYU143" s="82"/>
      <c r="IYV143" s="80"/>
      <c r="IYW143" s="81"/>
      <c r="IYX143" s="82"/>
      <c r="IZA143" s="82"/>
      <c r="IZB143" s="82"/>
      <c r="IZD143" s="82"/>
      <c r="IZG143" s="82"/>
      <c r="IZJ143" s="82"/>
      <c r="IZK143" s="82"/>
      <c r="IZP143" s="82"/>
      <c r="IZS143" s="82"/>
      <c r="IZT143" s="82"/>
      <c r="IZU143" s="82"/>
      <c r="IZV143" s="82"/>
      <c r="IZW143" s="82"/>
      <c r="IZX143" s="82"/>
      <c r="IZY143" s="82"/>
      <c r="JAQ143" s="82"/>
      <c r="JAR143" s="82"/>
      <c r="JAS143" s="6"/>
      <c r="JAV143" s="7"/>
      <c r="JAW143" s="7"/>
      <c r="JBB143" s="82"/>
      <c r="JBD143" s="7"/>
      <c r="JBE143" s="82"/>
      <c r="JBG143" s="7"/>
      <c r="JBH143" s="82"/>
      <c r="JBI143" s="82"/>
      <c r="JBJ143" s="83"/>
      <c r="JBL143" s="82"/>
      <c r="JBM143" s="80"/>
      <c r="JBN143" s="81"/>
      <c r="JBO143" s="82"/>
      <c r="JBR143" s="82"/>
      <c r="JBS143" s="82"/>
      <c r="JBU143" s="82"/>
      <c r="JBX143" s="82"/>
      <c r="JCA143" s="82"/>
      <c r="JCB143" s="82"/>
      <c r="JCG143" s="82"/>
      <c r="JCJ143" s="82"/>
      <c r="JCK143" s="82"/>
      <c r="JCL143" s="82"/>
      <c r="JCM143" s="82"/>
      <c r="JCN143" s="82"/>
      <c r="JCO143" s="82"/>
      <c r="JCP143" s="82"/>
      <c r="JDH143" s="82"/>
      <c r="JDI143" s="82"/>
      <c r="JDJ143" s="6"/>
      <c r="JDM143" s="7"/>
      <c r="JDN143" s="7"/>
      <c r="JDS143" s="82"/>
      <c r="JDU143" s="7"/>
      <c r="JDV143" s="82"/>
      <c r="JDX143" s="7"/>
      <c r="JDY143" s="82"/>
      <c r="JDZ143" s="82"/>
      <c r="JEA143" s="83"/>
      <c r="JEC143" s="82"/>
      <c r="JED143" s="80"/>
      <c r="JEE143" s="81"/>
      <c r="JEF143" s="82"/>
      <c r="JEI143" s="82"/>
      <c r="JEJ143" s="82"/>
      <c r="JEL143" s="82"/>
      <c r="JEO143" s="82"/>
      <c r="JER143" s="82"/>
      <c r="JES143" s="82"/>
      <c r="JEX143" s="82"/>
      <c r="JFA143" s="82"/>
      <c r="JFB143" s="82"/>
      <c r="JFC143" s="82"/>
      <c r="JFD143" s="82"/>
      <c r="JFE143" s="82"/>
      <c r="JFF143" s="82"/>
      <c r="JFG143" s="82"/>
      <c r="JFY143" s="82"/>
      <c r="JFZ143" s="82"/>
      <c r="JGA143" s="6"/>
      <c r="JGD143" s="7"/>
      <c r="JGE143" s="7"/>
      <c r="JGJ143" s="82"/>
      <c r="JGL143" s="7"/>
      <c r="JGM143" s="82"/>
      <c r="JGO143" s="7"/>
      <c r="JGP143" s="82"/>
      <c r="JGQ143" s="82"/>
      <c r="JGR143" s="83"/>
      <c r="JGT143" s="82"/>
      <c r="JGU143" s="80"/>
      <c r="JGV143" s="81"/>
      <c r="JGW143" s="82"/>
      <c r="JGZ143" s="82"/>
      <c r="JHA143" s="82"/>
      <c r="JHC143" s="82"/>
      <c r="JHF143" s="82"/>
      <c r="JHI143" s="82"/>
      <c r="JHJ143" s="82"/>
      <c r="JHO143" s="82"/>
      <c r="JHR143" s="82"/>
      <c r="JHS143" s="82"/>
      <c r="JHT143" s="82"/>
      <c r="JHU143" s="82"/>
      <c r="JHV143" s="82"/>
      <c r="JHW143" s="82"/>
      <c r="JHX143" s="82"/>
      <c r="JIP143" s="82"/>
      <c r="JIQ143" s="82"/>
      <c r="JIR143" s="6"/>
      <c r="JIU143" s="7"/>
      <c r="JIV143" s="7"/>
      <c r="JJA143" s="82"/>
      <c r="JJC143" s="7"/>
      <c r="JJD143" s="82"/>
      <c r="JJF143" s="7"/>
      <c r="JJG143" s="82"/>
      <c r="JJH143" s="82"/>
      <c r="JJI143" s="83"/>
      <c r="JJK143" s="82"/>
      <c r="JJL143" s="80"/>
      <c r="JJM143" s="81"/>
      <c r="JJN143" s="82"/>
      <c r="JJQ143" s="82"/>
      <c r="JJR143" s="82"/>
      <c r="JJT143" s="82"/>
      <c r="JJW143" s="82"/>
      <c r="JJZ143" s="82"/>
      <c r="JKA143" s="82"/>
      <c r="JKF143" s="82"/>
      <c r="JKI143" s="82"/>
      <c r="JKJ143" s="82"/>
      <c r="JKK143" s="82"/>
      <c r="JKL143" s="82"/>
      <c r="JKM143" s="82"/>
      <c r="JKN143" s="82"/>
      <c r="JKO143" s="82"/>
      <c r="JLG143" s="82"/>
      <c r="JLH143" s="82"/>
      <c r="JLI143" s="6"/>
      <c r="JLL143" s="7"/>
      <c r="JLM143" s="7"/>
      <c r="JLR143" s="82"/>
      <c r="JLT143" s="7"/>
      <c r="JLU143" s="82"/>
      <c r="JLW143" s="7"/>
      <c r="JLX143" s="82"/>
      <c r="JLY143" s="82"/>
      <c r="JLZ143" s="83"/>
      <c r="JMB143" s="82"/>
      <c r="JMC143" s="80"/>
      <c r="JMD143" s="81"/>
      <c r="JME143" s="82"/>
      <c r="JMH143" s="82"/>
      <c r="JMI143" s="82"/>
      <c r="JMK143" s="82"/>
      <c r="JMN143" s="82"/>
      <c r="JMQ143" s="82"/>
      <c r="JMR143" s="82"/>
      <c r="JMW143" s="82"/>
      <c r="JMZ143" s="82"/>
      <c r="JNA143" s="82"/>
      <c r="JNB143" s="82"/>
      <c r="JNC143" s="82"/>
      <c r="JND143" s="82"/>
      <c r="JNE143" s="82"/>
      <c r="JNF143" s="82"/>
      <c r="JNX143" s="82"/>
      <c r="JNY143" s="82"/>
      <c r="JNZ143" s="6"/>
      <c r="JOC143" s="7"/>
      <c r="JOD143" s="7"/>
      <c r="JOI143" s="82"/>
      <c r="JOK143" s="7"/>
      <c r="JOL143" s="82"/>
      <c r="JON143" s="7"/>
      <c r="JOO143" s="82"/>
      <c r="JOP143" s="82"/>
      <c r="JOQ143" s="83"/>
      <c r="JOS143" s="82"/>
      <c r="JOT143" s="80"/>
      <c r="JOU143" s="81"/>
      <c r="JOV143" s="82"/>
      <c r="JOY143" s="82"/>
      <c r="JOZ143" s="82"/>
      <c r="JPB143" s="82"/>
      <c r="JPE143" s="82"/>
      <c r="JPH143" s="82"/>
      <c r="JPI143" s="82"/>
      <c r="JPN143" s="82"/>
      <c r="JPQ143" s="82"/>
      <c r="JPR143" s="82"/>
      <c r="JPS143" s="82"/>
      <c r="JPT143" s="82"/>
      <c r="JPU143" s="82"/>
      <c r="JPV143" s="82"/>
      <c r="JPW143" s="82"/>
      <c r="JQO143" s="82"/>
      <c r="JQP143" s="82"/>
      <c r="JQQ143" s="6"/>
      <c r="JQT143" s="7"/>
      <c r="JQU143" s="7"/>
      <c r="JQZ143" s="82"/>
      <c r="JRB143" s="7"/>
      <c r="JRC143" s="82"/>
      <c r="JRE143" s="7"/>
      <c r="JRF143" s="82"/>
      <c r="JRG143" s="82"/>
      <c r="JRH143" s="83"/>
      <c r="JRJ143" s="82"/>
      <c r="JRK143" s="80"/>
      <c r="JRL143" s="81"/>
      <c r="JRM143" s="82"/>
      <c r="JRP143" s="82"/>
      <c r="JRQ143" s="82"/>
      <c r="JRS143" s="82"/>
      <c r="JRV143" s="82"/>
      <c r="JRY143" s="82"/>
      <c r="JRZ143" s="82"/>
      <c r="JSE143" s="82"/>
      <c r="JSH143" s="82"/>
      <c r="JSI143" s="82"/>
      <c r="JSJ143" s="82"/>
      <c r="JSK143" s="82"/>
      <c r="JSL143" s="82"/>
      <c r="JSM143" s="82"/>
      <c r="JSN143" s="82"/>
      <c r="JTF143" s="82"/>
      <c r="JTG143" s="82"/>
      <c r="JTH143" s="6"/>
      <c r="JTK143" s="7"/>
      <c r="JTL143" s="7"/>
      <c r="JTQ143" s="82"/>
      <c r="JTS143" s="7"/>
      <c r="JTT143" s="82"/>
      <c r="JTV143" s="7"/>
      <c r="JTW143" s="82"/>
      <c r="JTX143" s="82"/>
      <c r="JTY143" s="83"/>
      <c r="JUA143" s="82"/>
      <c r="JUB143" s="80"/>
      <c r="JUC143" s="81"/>
      <c r="JUD143" s="82"/>
      <c r="JUG143" s="82"/>
      <c r="JUH143" s="82"/>
      <c r="JUJ143" s="82"/>
      <c r="JUM143" s="82"/>
      <c r="JUP143" s="82"/>
      <c r="JUQ143" s="82"/>
      <c r="JUV143" s="82"/>
      <c r="JUY143" s="82"/>
      <c r="JUZ143" s="82"/>
      <c r="JVA143" s="82"/>
      <c r="JVB143" s="82"/>
      <c r="JVC143" s="82"/>
      <c r="JVD143" s="82"/>
      <c r="JVE143" s="82"/>
      <c r="JVW143" s="82"/>
      <c r="JVX143" s="82"/>
      <c r="JVY143" s="6"/>
      <c r="JWB143" s="7"/>
      <c r="JWC143" s="7"/>
      <c r="JWH143" s="82"/>
      <c r="JWJ143" s="7"/>
      <c r="JWK143" s="82"/>
      <c r="JWM143" s="7"/>
      <c r="JWN143" s="82"/>
      <c r="JWO143" s="82"/>
      <c r="JWP143" s="83"/>
      <c r="JWR143" s="82"/>
      <c r="JWS143" s="80"/>
      <c r="JWT143" s="81"/>
      <c r="JWU143" s="82"/>
      <c r="JWX143" s="82"/>
      <c r="JWY143" s="82"/>
      <c r="JXA143" s="82"/>
      <c r="JXD143" s="82"/>
      <c r="JXG143" s="82"/>
      <c r="JXH143" s="82"/>
      <c r="JXM143" s="82"/>
      <c r="JXP143" s="82"/>
      <c r="JXQ143" s="82"/>
      <c r="JXR143" s="82"/>
      <c r="JXS143" s="82"/>
      <c r="JXT143" s="82"/>
      <c r="JXU143" s="82"/>
      <c r="JXV143" s="82"/>
      <c r="JYN143" s="82"/>
      <c r="JYO143" s="82"/>
      <c r="JYP143" s="6"/>
      <c r="JYS143" s="7"/>
      <c r="JYT143" s="7"/>
      <c r="JYY143" s="82"/>
      <c r="JZA143" s="7"/>
      <c r="JZB143" s="82"/>
      <c r="JZD143" s="7"/>
      <c r="JZE143" s="82"/>
      <c r="JZF143" s="82"/>
      <c r="JZG143" s="83"/>
      <c r="JZI143" s="82"/>
      <c r="JZJ143" s="80"/>
      <c r="JZK143" s="81"/>
      <c r="JZL143" s="82"/>
      <c r="JZO143" s="82"/>
      <c r="JZP143" s="82"/>
      <c r="JZR143" s="82"/>
      <c r="JZU143" s="82"/>
      <c r="JZX143" s="82"/>
      <c r="JZY143" s="82"/>
      <c r="KAD143" s="82"/>
      <c r="KAG143" s="82"/>
      <c r="KAH143" s="82"/>
      <c r="KAI143" s="82"/>
      <c r="KAJ143" s="82"/>
      <c r="KAK143" s="82"/>
      <c r="KAL143" s="82"/>
      <c r="KAM143" s="82"/>
      <c r="KBE143" s="82"/>
      <c r="KBF143" s="82"/>
      <c r="KBG143" s="6"/>
      <c r="KBJ143" s="7"/>
      <c r="KBK143" s="7"/>
      <c r="KBP143" s="82"/>
      <c r="KBR143" s="7"/>
      <c r="KBS143" s="82"/>
      <c r="KBU143" s="7"/>
      <c r="KBV143" s="82"/>
      <c r="KBW143" s="82"/>
      <c r="KBX143" s="83"/>
      <c r="KBZ143" s="82"/>
      <c r="KCA143" s="80"/>
      <c r="KCB143" s="81"/>
      <c r="KCC143" s="82"/>
      <c r="KCF143" s="82"/>
      <c r="KCG143" s="82"/>
      <c r="KCI143" s="82"/>
      <c r="KCL143" s="82"/>
      <c r="KCO143" s="82"/>
      <c r="KCP143" s="82"/>
      <c r="KCU143" s="82"/>
      <c r="KCX143" s="82"/>
      <c r="KCY143" s="82"/>
      <c r="KCZ143" s="82"/>
      <c r="KDA143" s="82"/>
      <c r="KDB143" s="82"/>
      <c r="KDC143" s="82"/>
      <c r="KDD143" s="82"/>
      <c r="KDV143" s="82"/>
      <c r="KDW143" s="82"/>
      <c r="KDX143" s="6"/>
      <c r="KEA143" s="7"/>
      <c r="KEB143" s="7"/>
      <c r="KEG143" s="82"/>
      <c r="KEI143" s="7"/>
      <c r="KEJ143" s="82"/>
      <c r="KEL143" s="7"/>
      <c r="KEM143" s="82"/>
      <c r="KEN143" s="82"/>
      <c r="KEO143" s="83"/>
      <c r="KEQ143" s="82"/>
      <c r="KER143" s="80"/>
      <c r="KES143" s="81"/>
      <c r="KET143" s="82"/>
      <c r="KEW143" s="82"/>
      <c r="KEX143" s="82"/>
      <c r="KEZ143" s="82"/>
      <c r="KFC143" s="82"/>
      <c r="KFF143" s="82"/>
      <c r="KFG143" s="82"/>
      <c r="KFL143" s="82"/>
      <c r="KFO143" s="82"/>
      <c r="KFP143" s="82"/>
      <c r="KFQ143" s="82"/>
      <c r="KFR143" s="82"/>
      <c r="KFS143" s="82"/>
      <c r="KFT143" s="82"/>
      <c r="KFU143" s="82"/>
      <c r="KGM143" s="82"/>
      <c r="KGN143" s="82"/>
      <c r="KGO143" s="6"/>
      <c r="KGR143" s="7"/>
      <c r="KGS143" s="7"/>
      <c r="KGX143" s="82"/>
      <c r="KGZ143" s="7"/>
      <c r="KHA143" s="82"/>
      <c r="KHC143" s="7"/>
      <c r="KHD143" s="82"/>
      <c r="KHE143" s="82"/>
      <c r="KHF143" s="83"/>
      <c r="KHH143" s="82"/>
      <c r="KHI143" s="80"/>
      <c r="KHJ143" s="81"/>
      <c r="KHK143" s="82"/>
      <c r="KHN143" s="82"/>
      <c r="KHO143" s="82"/>
      <c r="KHQ143" s="82"/>
      <c r="KHT143" s="82"/>
      <c r="KHW143" s="82"/>
      <c r="KHX143" s="82"/>
      <c r="KIC143" s="82"/>
      <c r="KIF143" s="82"/>
      <c r="KIG143" s="82"/>
      <c r="KIH143" s="82"/>
      <c r="KII143" s="82"/>
      <c r="KIJ143" s="82"/>
      <c r="KIK143" s="82"/>
      <c r="KIL143" s="82"/>
      <c r="KJD143" s="82"/>
      <c r="KJE143" s="82"/>
      <c r="KJF143" s="6"/>
      <c r="KJI143" s="7"/>
      <c r="KJJ143" s="7"/>
      <c r="KJO143" s="82"/>
      <c r="KJQ143" s="7"/>
      <c r="KJR143" s="82"/>
      <c r="KJT143" s="7"/>
      <c r="KJU143" s="82"/>
      <c r="KJV143" s="82"/>
      <c r="KJW143" s="83"/>
      <c r="KJY143" s="82"/>
      <c r="KJZ143" s="80"/>
      <c r="KKA143" s="81"/>
      <c r="KKB143" s="82"/>
      <c r="KKE143" s="82"/>
      <c r="KKF143" s="82"/>
      <c r="KKH143" s="82"/>
      <c r="KKK143" s="82"/>
      <c r="KKN143" s="82"/>
      <c r="KKO143" s="82"/>
      <c r="KKT143" s="82"/>
      <c r="KKW143" s="82"/>
      <c r="KKX143" s="82"/>
      <c r="KKY143" s="82"/>
      <c r="KKZ143" s="82"/>
      <c r="KLA143" s="82"/>
      <c r="KLB143" s="82"/>
      <c r="KLC143" s="82"/>
      <c r="KLU143" s="82"/>
      <c r="KLV143" s="82"/>
      <c r="KLW143" s="6"/>
      <c r="KLZ143" s="7"/>
      <c r="KMA143" s="7"/>
      <c r="KMF143" s="82"/>
      <c r="KMH143" s="7"/>
      <c r="KMI143" s="82"/>
      <c r="KMK143" s="7"/>
      <c r="KML143" s="82"/>
      <c r="KMM143" s="82"/>
      <c r="KMN143" s="83"/>
      <c r="KMP143" s="82"/>
      <c r="KMQ143" s="80"/>
      <c r="KMR143" s="81"/>
      <c r="KMS143" s="82"/>
      <c r="KMV143" s="82"/>
      <c r="KMW143" s="82"/>
      <c r="KMY143" s="82"/>
      <c r="KNB143" s="82"/>
      <c r="KNE143" s="82"/>
      <c r="KNF143" s="82"/>
      <c r="KNK143" s="82"/>
      <c r="KNN143" s="82"/>
      <c r="KNO143" s="82"/>
      <c r="KNP143" s="82"/>
      <c r="KNQ143" s="82"/>
      <c r="KNR143" s="82"/>
      <c r="KNS143" s="82"/>
      <c r="KNT143" s="82"/>
      <c r="KOL143" s="82"/>
      <c r="KOM143" s="82"/>
      <c r="KON143" s="6"/>
      <c r="KOQ143" s="7"/>
      <c r="KOR143" s="7"/>
      <c r="KOW143" s="82"/>
      <c r="KOY143" s="7"/>
      <c r="KOZ143" s="82"/>
      <c r="KPB143" s="7"/>
      <c r="KPC143" s="82"/>
      <c r="KPD143" s="82"/>
      <c r="KPE143" s="83"/>
      <c r="KPG143" s="82"/>
      <c r="KPH143" s="80"/>
      <c r="KPI143" s="81"/>
      <c r="KPJ143" s="82"/>
      <c r="KPM143" s="82"/>
      <c r="KPN143" s="82"/>
      <c r="KPP143" s="82"/>
      <c r="KPS143" s="82"/>
      <c r="KPV143" s="82"/>
      <c r="KPW143" s="82"/>
      <c r="KQB143" s="82"/>
      <c r="KQE143" s="82"/>
      <c r="KQF143" s="82"/>
      <c r="KQG143" s="82"/>
      <c r="KQH143" s="82"/>
      <c r="KQI143" s="82"/>
      <c r="KQJ143" s="82"/>
      <c r="KQK143" s="82"/>
      <c r="KRC143" s="82"/>
      <c r="KRD143" s="82"/>
      <c r="KRE143" s="6"/>
      <c r="KRH143" s="7"/>
      <c r="KRI143" s="7"/>
      <c r="KRN143" s="82"/>
      <c r="KRP143" s="7"/>
      <c r="KRQ143" s="82"/>
      <c r="KRS143" s="7"/>
      <c r="KRT143" s="82"/>
      <c r="KRU143" s="82"/>
      <c r="KRV143" s="83"/>
      <c r="KRX143" s="82"/>
      <c r="KRY143" s="80"/>
      <c r="KRZ143" s="81"/>
      <c r="KSA143" s="82"/>
      <c r="KSD143" s="82"/>
      <c r="KSE143" s="82"/>
      <c r="KSG143" s="82"/>
      <c r="KSJ143" s="82"/>
      <c r="KSM143" s="82"/>
      <c r="KSN143" s="82"/>
      <c r="KSS143" s="82"/>
      <c r="KSV143" s="82"/>
      <c r="KSW143" s="82"/>
      <c r="KSX143" s="82"/>
      <c r="KSY143" s="82"/>
      <c r="KSZ143" s="82"/>
      <c r="KTA143" s="82"/>
      <c r="KTB143" s="82"/>
      <c r="KTT143" s="82"/>
      <c r="KTU143" s="82"/>
      <c r="KTV143" s="6"/>
      <c r="KTY143" s="7"/>
      <c r="KTZ143" s="7"/>
      <c r="KUE143" s="82"/>
      <c r="KUG143" s="7"/>
      <c r="KUH143" s="82"/>
      <c r="KUJ143" s="7"/>
      <c r="KUK143" s="82"/>
      <c r="KUL143" s="82"/>
      <c r="KUM143" s="83"/>
      <c r="KUO143" s="82"/>
      <c r="KUP143" s="80"/>
      <c r="KUQ143" s="81"/>
      <c r="KUR143" s="82"/>
      <c r="KUU143" s="82"/>
      <c r="KUV143" s="82"/>
      <c r="KUX143" s="82"/>
      <c r="KVA143" s="82"/>
      <c r="KVD143" s="82"/>
      <c r="KVE143" s="82"/>
      <c r="KVJ143" s="82"/>
      <c r="KVM143" s="82"/>
      <c r="KVN143" s="82"/>
      <c r="KVO143" s="82"/>
      <c r="KVP143" s="82"/>
      <c r="KVQ143" s="82"/>
      <c r="KVR143" s="82"/>
      <c r="KVS143" s="82"/>
      <c r="KWK143" s="82"/>
      <c r="KWL143" s="82"/>
      <c r="KWM143" s="6"/>
      <c r="KWP143" s="7"/>
      <c r="KWQ143" s="7"/>
      <c r="KWV143" s="82"/>
      <c r="KWX143" s="7"/>
      <c r="KWY143" s="82"/>
      <c r="KXA143" s="7"/>
      <c r="KXB143" s="82"/>
      <c r="KXC143" s="82"/>
      <c r="KXD143" s="83"/>
      <c r="KXF143" s="82"/>
      <c r="KXG143" s="80"/>
      <c r="KXH143" s="81"/>
      <c r="KXI143" s="82"/>
      <c r="KXL143" s="82"/>
      <c r="KXM143" s="82"/>
      <c r="KXO143" s="82"/>
      <c r="KXR143" s="82"/>
      <c r="KXU143" s="82"/>
      <c r="KXV143" s="82"/>
      <c r="KYA143" s="82"/>
      <c r="KYD143" s="82"/>
      <c r="KYE143" s="82"/>
      <c r="KYF143" s="82"/>
      <c r="KYG143" s="82"/>
      <c r="KYH143" s="82"/>
      <c r="KYI143" s="82"/>
      <c r="KYJ143" s="82"/>
      <c r="KZB143" s="82"/>
      <c r="KZC143" s="82"/>
      <c r="KZD143" s="6"/>
      <c r="KZG143" s="7"/>
      <c r="KZH143" s="7"/>
      <c r="KZM143" s="82"/>
      <c r="KZO143" s="7"/>
      <c r="KZP143" s="82"/>
      <c r="KZR143" s="7"/>
      <c r="KZS143" s="82"/>
      <c r="KZT143" s="82"/>
      <c r="KZU143" s="83"/>
      <c r="KZW143" s="82"/>
      <c r="KZX143" s="80"/>
      <c r="KZY143" s="81"/>
      <c r="KZZ143" s="82"/>
      <c r="LAC143" s="82"/>
      <c r="LAD143" s="82"/>
      <c r="LAF143" s="82"/>
      <c r="LAI143" s="82"/>
      <c r="LAL143" s="82"/>
      <c r="LAM143" s="82"/>
      <c r="LAR143" s="82"/>
      <c r="LAU143" s="82"/>
      <c r="LAV143" s="82"/>
      <c r="LAW143" s="82"/>
      <c r="LAX143" s="82"/>
      <c r="LAY143" s="82"/>
      <c r="LAZ143" s="82"/>
      <c r="LBA143" s="82"/>
      <c r="LBS143" s="82"/>
      <c r="LBT143" s="82"/>
      <c r="LBU143" s="6"/>
      <c r="LBX143" s="7"/>
      <c r="LBY143" s="7"/>
      <c r="LCD143" s="82"/>
      <c r="LCF143" s="7"/>
      <c r="LCG143" s="82"/>
      <c r="LCI143" s="7"/>
      <c r="LCJ143" s="82"/>
      <c r="LCK143" s="82"/>
      <c r="LCL143" s="83"/>
      <c r="LCN143" s="82"/>
      <c r="LCO143" s="80"/>
      <c r="LCP143" s="81"/>
      <c r="LCQ143" s="82"/>
      <c r="LCT143" s="82"/>
      <c r="LCU143" s="82"/>
      <c r="LCW143" s="82"/>
      <c r="LCZ143" s="82"/>
      <c r="LDC143" s="82"/>
      <c r="LDD143" s="82"/>
      <c r="LDI143" s="82"/>
      <c r="LDL143" s="82"/>
      <c r="LDM143" s="82"/>
      <c r="LDN143" s="82"/>
      <c r="LDO143" s="82"/>
      <c r="LDP143" s="82"/>
      <c r="LDQ143" s="82"/>
      <c r="LDR143" s="82"/>
      <c r="LEJ143" s="82"/>
      <c r="LEK143" s="82"/>
      <c r="LEL143" s="6"/>
      <c r="LEO143" s="7"/>
      <c r="LEP143" s="7"/>
      <c r="LEU143" s="82"/>
      <c r="LEW143" s="7"/>
      <c r="LEX143" s="82"/>
      <c r="LEZ143" s="7"/>
      <c r="LFA143" s="82"/>
      <c r="LFB143" s="82"/>
      <c r="LFC143" s="83"/>
      <c r="LFE143" s="82"/>
      <c r="LFF143" s="80"/>
      <c r="LFG143" s="81"/>
      <c r="LFH143" s="82"/>
      <c r="LFK143" s="82"/>
      <c r="LFL143" s="82"/>
      <c r="LFN143" s="82"/>
      <c r="LFQ143" s="82"/>
      <c r="LFT143" s="82"/>
      <c r="LFU143" s="82"/>
      <c r="LFZ143" s="82"/>
      <c r="LGC143" s="82"/>
      <c r="LGD143" s="82"/>
      <c r="LGE143" s="82"/>
      <c r="LGF143" s="82"/>
      <c r="LGG143" s="82"/>
      <c r="LGH143" s="82"/>
      <c r="LGI143" s="82"/>
      <c r="LHA143" s="82"/>
      <c r="LHB143" s="82"/>
      <c r="LHC143" s="6"/>
      <c r="LHF143" s="7"/>
      <c r="LHG143" s="7"/>
      <c r="LHL143" s="82"/>
      <c r="LHN143" s="7"/>
      <c r="LHO143" s="82"/>
      <c r="LHQ143" s="7"/>
      <c r="LHR143" s="82"/>
      <c r="LHS143" s="82"/>
      <c r="LHT143" s="83"/>
      <c r="LHV143" s="82"/>
      <c r="LHW143" s="80"/>
      <c r="LHX143" s="81"/>
      <c r="LHY143" s="82"/>
      <c r="LIB143" s="82"/>
      <c r="LIC143" s="82"/>
      <c r="LIE143" s="82"/>
      <c r="LIH143" s="82"/>
      <c r="LIK143" s="82"/>
      <c r="LIL143" s="82"/>
      <c r="LIQ143" s="82"/>
      <c r="LIT143" s="82"/>
      <c r="LIU143" s="82"/>
      <c r="LIV143" s="82"/>
      <c r="LIW143" s="82"/>
      <c r="LIX143" s="82"/>
      <c r="LIY143" s="82"/>
      <c r="LIZ143" s="82"/>
      <c r="LJR143" s="82"/>
      <c r="LJS143" s="82"/>
      <c r="LJT143" s="6"/>
      <c r="LJW143" s="7"/>
      <c r="LJX143" s="7"/>
      <c r="LKC143" s="82"/>
      <c r="LKE143" s="7"/>
      <c r="LKF143" s="82"/>
      <c r="LKH143" s="7"/>
      <c r="LKI143" s="82"/>
      <c r="LKJ143" s="82"/>
      <c r="LKK143" s="83"/>
      <c r="LKM143" s="82"/>
      <c r="LKN143" s="80"/>
      <c r="LKO143" s="81"/>
      <c r="LKP143" s="82"/>
      <c r="LKS143" s="82"/>
      <c r="LKT143" s="82"/>
      <c r="LKV143" s="82"/>
      <c r="LKY143" s="82"/>
      <c r="LLB143" s="82"/>
      <c r="LLC143" s="82"/>
      <c r="LLH143" s="82"/>
      <c r="LLK143" s="82"/>
      <c r="LLL143" s="82"/>
      <c r="LLM143" s="82"/>
      <c r="LLN143" s="82"/>
      <c r="LLO143" s="82"/>
      <c r="LLP143" s="82"/>
      <c r="LLQ143" s="82"/>
      <c r="LMI143" s="82"/>
      <c r="LMJ143" s="82"/>
      <c r="LMK143" s="6"/>
      <c r="LMN143" s="7"/>
      <c r="LMO143" s="7"/>
      <c r="LMT143" s="82"/>
      <c r="LMV143" s="7"/>
      <c r="LMW143" s="82"/>
      <c r="LMY143" s="7"/>
      <c r="LMZ143" s="82"/>
      <c r="LNA143" s="82"/>
      <c r="LNB143" s="83"/>
      <c r="LND143" s="82"/>
      <c r="LNE143" s="80"/>
      <c r="LNF143" s="81"/>
      <c r="LNG143" s="82"/>
      <c r="LNJ143" s="82"/>
      <c r="LNK143" s="82"/>
      <c r="LNM143" s="82"/>
      <c r="LNP143" s="82"/>
      <c r="LNS143" s="82"/>
      <c r="LNT143" s="82"/>
      <c r="LNY143" s="82"/>
      <c r="LOB143" s="82"/>
      <c r="LOC143" s="82"/>
      <c r="LOD143" s="82"/>
      <c r="LOE143" s="82"/>
      <c r="LOF143" s="82"/>
      <c r="LOG143" s="82"/>
      <c r="LOH143" s="82"/>
      <c r="LOZ143" s="82"/>
      <c r="LPA143" s="82"/>
      <c r="LPB143" s="6"/>
      <c r="LPE143" s="7"/>
      <c r="LPF143" s="7"/>
      <c r="LPK143" s="82"/>
      <c r="LPM143" s="7"/>
      <c r="LPN143" s="82"/>
      <c r="LPP143" s="7"/>
      <c r="LPQ143" s="82"/>
      <c r="LPR143" s="82"/>
      <c r="LPS143" s="83"/>
      <c r="LPU143" s="82"/>
      <c r="LPV143" s="80"/>
      <c r="LPW143" s="81"/>
      <c r="LPX143" s="82"/>
      <c r="LQA143" s="82"/>
      <c r="LQB143" s="82"/>
      <c r="LQD143" s="82"/>
      <c r="LQG143" s="82"/>
      <c r="LQJ143" s="82"/>
      <c r="LQK143" s="82"/>
      <c r="LQP143" s="82"/>
      <c r="LQS143" s="82"/>
      <c r="LQT143" s="82"/>
      <c r="LQU143" s="82"/>
      <c r="LQV143" s="82"/>
      <c r="LQW143" s="82"/>
      <c r="LQX143" s="82"/>
      <c r="LQY143" s="82"/>
      <c r="LRQ143" s="82"/>
      <c r="LRR143" s="82"/>
      <c r="LRS143" s="6"/>
      <c r="LRV143" s="7"/>
      <c r="LRW143" s="7"/>
      <c r="LSB143" s="82"/>
      <c r="LSD143" s="7"/>
      <c r="LSE143" s="82"/>
      <c r="LSG143" s="7"/>
      <c r="LSH143" s="82"/>
      <c r="LSI143" s="82"/>
      <c r="LSJ143" s="83"/>
      <c r="LSL143" s="82"/>
      <c r="LSM143" s="80"/>
      <c r="LSN143" s="81"/>
      <c r="LSO143" s="82"/>
      <c r="LSR143" s="82"/>
      <c r="LSS143" s="82"/>
      <c r="LSU143" s="82"/>
      <c r="LSX143" s="82"/>
      <c r="LTA143" s="82"/>
      <c r="LTB143" s="82"/>
      <c r="LTG143" s="82"/>
      <c r="LTJ143" s="82"/>
      <c r="LTK143" s="82"/>
      <c r="LTL143" s="82"/>
      <c r="LTM143" s="82"/>
      <c r="LTN143" s="82"/>
      <c r="LTO143" s="82"/>
      <c r="LTP143" s="82"/>
      <c r="LUH143" s="82"/>
      <c r="LUI143" s="82"/>
      <c r="LUJ143" s="6"/>
      <c r="LUM143" s="7"/>
      <c r="LUN143" s="7"/>
      <c r="LUS143" s="82"/>
      <c r="LUU143" s="7"/>
      <c r="LUV143" s="82"/>
      <c r="LUX143" s="7"/>
      <c r="LUY143" s="82"/>
      <c r="LUZ143" s="82"/>
      <c r="LVA143" s="83"/>
      <c r="LVC143" s="82"/>
      <c r="LVD143" s="80"/>
      <c r="LVE143" s="81"/>
      <c r="LVF143" s="82"/>
      <c r="LVI143" s="82"/>
      <c r="LVJ143" s="82"/>
      <c r="LVL143" s="82"/>
      <c r="LVO143" s="82"/>
      <c r="LVR143" s="82"/>
      <c r="LVS143" s="82"/>
      <c r="LVX143" s="82"/>
      <c r="LWA143" s="82"/>
      <c r="LWB143" s="82"/>
      <c r="LWC143" s="82"/>
      <c r="LWD143" s="82"/>
      <c r="LWE143" s="82"/>
      <c r="LWF143" s="82"/>
      <c r="LWG143" s="82"/>
      <c r="LWY143" s="82"/>
      <c r="LWZ143" s="82"/>
      <c r="LXA143" s="6"/>
      <c r="LXD143" s="7"/>
      <c r="LXE143" s="7"/>
      <c r="LXJ143" s="82"/>
      <c r="LXL143" s="7"/>
      <c r="LXM143" s="82"/>
      <c r="LXO143" s="7"/>
      <c r="LXP143" s="82"/>
      <c r="LXQ143" s="82"/>
      <c r="LXR143" s="83"/>
      <c r="LXT143" s="82"/>
      <c r="LXU143" s="80"/>
      <c r="LXV143" s="81"/>
      <c r="LXW143" s="82"/>
      <c r="LXZ143" s="82"/>
      <c r="LYA143" s="82"/>
      <c r="LYC143" s="82"/>
      <c r="LYF143" s="82"/>
      <c r="LYI143" s="82"/>
      <c r="LYJ143" s="82"/>
      <c r="LYO143" s="82"/>
      <c r="LYR143" s="82"/>
      <c r="LYS143" s="82"/>
      <c r="LYT143" s="82"/>
      <c r="LYU143" s="82"/>
      <c r="LYV143" s="82"/>
      <c r="LYW143" s="82"/>
      <c r="LYX143" s="82"/>
      <c r="LZP143" s="82"/>
      <c r="LZQ143" s="82"/>
      <c r="LZR143" s="6"/>
      <c r="LZU143" s="7"/>
      <c r="LZV143" s="7"/>
      <c r="MAA143" s="82"/>
      <c r="MAC143" s="7"/>
      <c r="MAD143" s="82"/>
      <c r="MAF143" s="7"/>
      <c r="MAG143" s="82"/>
      <c r="MAH143" s="82"/>
      <c r="MAI143" s="83"/>
      <c r="MAK143" s="82"/>
      <c r="MAL143" s="80"/>
      <c r="MAM143" s="81"/>
      <c r="MAN143" s="82"/>
      <c r="MAQ143" s="82"/>
      <c r="MAR143" s="82"/>
      <c r="MAT143" s="82"/>
      <c r="MAW143" s="82"/>
      <c r="MAZ143" s="82"/>
      <c r="MBA143" s="82"/>
      <c r="MBF143" s="82"/>
      <c r="MBI143" s="82"/>
      <c r="MBJ143" s="82"/>
      <c r="MBK143" s="82"/>
      <c r="MBL143" s="82"/>
      <c r="MBM143" s="82"/>
      <c r="MBN143" s="82"/>
      <c r="MBO143" s="82"/>
      <c r="MCG143" s="82"/>
      <c r="MCH143" s="82"/>
      <c r="MCI143" s="6"/>
      <c r="MCL143" s="7"/>
      <c r="MCM143" s="7"/>
      <c r="MCR143" s="82"/>
      <c r="MCT143" s="7"/>
      <c r="MCU143" s="82"/>
      <c r="MCW143" s="7"/>
      <c r="MCX143" s="82"/>
      <c r="MCY143" s="82"/>
      <c r="MCZ143" s="83"/>
      <c r="MDB143" s="82"/>
      <c r="MDC143" s="80"/>
      <c r="MDD143" s="81"/>
      <c r="MDE143" s="82"/>
      <c r="MDH143" s="82"/>
      <c r="MDI143" s="82"/>
      <c r="MDK143" s="82"/>
      <c r="MDN143" s="82"/>
      <c r="MDQ143" s="82"/>
      <c r="MDR143" s="82"/>
      <c r="MDW143" s="82"/>
      <c r="MDZ143" s="82"/>
      <c r="MEA143" s="82"/>
      <c r="MEB143" s="82"/>
      <c r="MEC143" s="82"/>
      <c r="MED143" s="82"/>
      <c r="MEE143" s="82"/>
      <c r="MEF143" s="82"/>
      <c r="MEX143" s="82"/>
      <c r="MEY143" s="82"/>
      <c r="MEZ143" s="6"/>
      <c r="MFC143" s="7"/>
      <c r="MFD143" s="7"/>
      <c r="MFI143" s="82"/>
      <c r="MFK143" s="7"/>
      <c r="MFL143" s="82"/>
      <c r="MFN143" s="7"/>
      <c r="MFO143" s="82"/>
      <c r="MFP143" s="82"/>
      <c r="MFQ143" s="83"/>
      <c r="MFS143" s="82"/>
      <c r="MFT143" s="80"/>
      <c r="MFU143" s="81"/>
      <c r="MFV143" s="82"/>
      <c r="MFY143" s="82"/>
      <c r="MFZ143" s="82"/>
      <c r="MGB143" s="82"/>
      <c r="MGE143" s="82"/>
      <c r="MGH143" s="82"/>
      <c r="MGI143" s="82"/>
      <c r="MGN143" s="82"/>
      <c r="MGQ143" s="82"/>
      <c r="MGR143" s="82"/>
      <c r="MGS143" s="82"/>
      <c r="MGT143" s="82"/>
      <c r="MGU143" s="82"/>
      <c r="MGV143" s="82"/>
      <c r="MGW143" s="82"/>
      <c r="MHO143" s="82"/>
      <c r="MHP143" s="82"/>
      <c r="MHQ143" s="6"/>
      <c r="MHT143" s="7"/>
      <c r="MHU143" s="7"/>
      <c r="MHZ143" s="82"/>
      <c r="MIB143" s="7"/>
      <c r="MIC143" s="82"/>
      <c r="MIE143" s="7"/>
      <c r="MIF143" s="82"/>
      <c r="MIG143" s="82"/>
      <c r="MIH143" s="83"/>
      <c r="MIJ143" s="82"/>
      <c r="MIK143" s="80"/>
      <c r="MIL143" s="81"/>
      <c r="MIM143" s="82"/>
      <c r="MIP143" s="82"/>
      <c r="MIQ143" s="82"/>
      <c r="MIS143" s="82"/>
      <c r="MIV143" s="82"/>
      <c r="MIY143" s="82"/>
      <c r="MIZ143" s="82"/>
      <c r="MJE143" s="82"/>
      <c r="MJH143" s="82"/>
      <c r="MJI143" s="82"/>
      <c r="MJJ143" s="82"/>
      <c r="MJK143" s="82"/>
      <c r="MJL143" s="82"/>
      <c r="MJM143" s="82"/>
      <c r="MJN143" s="82"/>
      <c r="MKF143" s="82"/>
      <c r="MKG143" s="82"/>
      <c r="MKH143" s="6"/>
      <c r="MKK143" s="7"/>
      <c r="MKL143" s="7"/>
      <c r="MKQ143" s="82"/>
      <c r="MKS143" s="7"/>
      <c r="MKT143" s="82"/>
      <c r="MKV143" s="7"/>
      <c r="MKW143" s="82"/>
      <c r="MKX143" s="82"/>
      <c r="MKY143" s="83"/>
      <c r="MLA143" s="82"/>
      <c r="MLB143" s="80"/>
      <c r="MLC143" s="81"/>
      <c r="MLD143" s="82"/>
      <c r="MLG143" s="82"/>
      <c r="MLH143" s="82"/>
      <c r="MLJ143" s="82"/>
      <c r="MLM143" s="82"/>
      <c r="MLP143" s="82"/>
      <c r="MLQ143" s="82"/>
      <c r="MLV143" s="82"/>
      <c r="MLY143" s="82"/>
      <c r="MLZ143" s="82"/>
      <c r="MMA143" s="82"/>
      <c r="MMB143" s="82"/>
      <c r="MMC143" s="82"/>
      <c r="MMD143" s="82"/>
      <c r="MME143" s="82"/>
      <c r="MMW143" s="82"/>
      <c r="MMX143" s="82"/>
      <c r="MMY143" s="6"/>
      <c r="MNB143" s="7"/>
      <c r="MNC143" s="7"/>
      <c r="MNH143" s="82"/>
      <c r="MNJ143" s="7"/>
      <c r="MNK143" s="82"/>
      <c r="MNM143" s="7"/>
      <c r="MNN143" s="82"/>
      <c r="MNO143" s="82"/>
      <c r="MNP143" s="83"/>
      <c r="MNR143" s="82"/>
      <c r="MNS143" s="80"/>
      <c r="MNT143" s="81"/>
      <c r="MNU143" s="82"/>
      <c r="MNX143" s="82"/>
      <c r="MNY143" s="82"/>
      <c r="MOA143" s="82"/>
      <c r="MOD143" s="82"/>
      <c r="MOG143" s="82"/>
      <c r="MOH143" s="82"/>
      <c r="MOM143" s="82"/>
      <c r="MOP143" s="82"/>
      <c r="MOQ143" s="82"/>
      <c r="MOR143" s="82"/>
      <c r="MOS143" s="82"/>
      <c r="MOT143" s="82"/>
      <c r="MOU143" s="82"/>
      <c r="MOV143" s="82"/>
      <c r="MPN143" s="82"/>
      <c r="MPO143" s="82"/>
      <c r="MPP143" s="6"/>
      <c r="MPS143" s="7"/>
      <c r="MPT143" s="7"/>
      <c r="MPY143" s="82"/>
      <c r="MQA143" s="7"/>
      <c r="MQB143" s="82"/>
      <c r="MQD143" s="7"/>
      <c r="MQE143" s="82"/>
      <c r="MQF143" s="82"/>
      <c r="MQG143" s="83"/>
      <c r="MQI143" s="82"/>
      <c r="MQJ143" s="80"/>
      <c r="MQK143" s="81"/>
      <c r="MQL143" s="82"/>
      <c r="MQO143" s="82"/>
      <c r="MQP143" s="82"/>
      <c r="MQR143" s="82"/>
      <c r="MQU143" s="82"/>
      <c r="MQX143" s="82"/>
      <c r="MQY143" s="82"/>
      <c r="MRD143" s="82"/>
      <c r="MRG143" s="82"/>
      <c r="MRH143" s="82"/>
      <c r="MRI143" s="82"/>
      <c r="MRJ143" s="82"/>
      <c r="MRK143" s="82"/>
      <c r="MRL143" s="82"/>
      <c r="MRM143" s="82"/>
      <c r="MSE143" s="82"/>
      <c r="MSF143" s="82"/>
      <c r="MSG143" s="6"/>
      <c r="MSJ143" s="7"/>
      <c r="MSK143" s="7"/>
      <c r="MSP143" s="82"/>
      <c r="MSR143" s="7"/>
      <c r="MSS143" s="82"/>
      <c r="MSU143" s="7"/>
      <c r="MSV143" s="82"/>
      <c r="MSW143" s="82"/>
      <c r="MSX143" s="83"/>
      <c r="MSZ143" s="82"/>
      <c r="MTA143" s="80"/>
      <c r="MTB143" s="81"/>
      <c r="MTC143" s="82"/>
      <c r="MTF143" s="82"/>
      <c r="MTG143" s="82"/>
      <c r="MTI143" s="82"/>
      <c r="MTL143" s="82"/>
      <c r="MTO143" s="82"/>
      <c r="MTP143" s="82"/>
      <c r="MTU143" s="82"/>
      <c r="MTX143" s="82"/>
      <c r="MTY143" s="82"/>
      <c r="MTZ143" s="82"/>
      <c r="MUA143" s="82"/>
      <c r="MUB143" s="82"/>
      <c r="MUC143" s="82"/>
      <c r="MUD143" s="82"/>
      <c r="MUV143" s="82"/>
      <c r="MUW143" s="82"/>
      <c r="MUX143" s="6"/>
      <c r="MVA143" s="7"/>
      <c r="MVB143" s="7"/>
      <c r="MVG143" s="82"/>
      <c r="MVI143" s="7"/>
      <c r="MVJ143" s="82"/>
      <c r="MVL143" s="7"/>
      <c r="MVM143" s="82"/>
      <c r="MVN143" s="82"/>
      <c r="MVO143" s="83"/>
      <c r="MVQ143" s="82"/>
      <c r="MVR143" s="80"/>
      <c r="MVS143" s="81"/>
      <c r="MVT143" s="82"/>
      <c r="MVW143" s="82"/>
      <c r="MVX143" s="82"/>
      <c r="MVZ143" s="82"/>
      <c r="MWC143" s="82"/>
      <c r="MWF143" s="82"/>
      <c r="MWG143" s="82"/>
      <c r="MWL143" s="82"/>
      <c r="MWO143" s="82"/>
      <c r="MWP143" s="82"/>
      <c r="MWQ143" s="82"/>
      <c r="MWR143" s="82"/>
      <c r="MWS143" s="82"/>
      <c r="MWT143" s="82"/>
      <c r="MWU143" s="82"/>
      <c r="MXM143" s="82"/>
      <c r="MXN143" s="82"/>
      <c r="MXO143" s="6"/>
      <c r="MXR143" s="7"/>
      <c r="MXS143" s="7"/>
      <c r="MXX143" s="82"/>
      <c r="MXZ143" s="7"/>
      <c r="MYA143" s="82"/>
      <c r="MYC143" s="7"/>
      <c r="MYD143" s="82"/>
      <c r="MYE143" s="82"/>
      <c r="MYF143" s="83"/>
      <c r="MYH143" s="82"/>
      <c r="MYI143" s="80"/>
      <c r="MYJ143" s="81"/>
      <c r="MYK143" s="82"/>
      <c r="MYN143" s="82"/>
      <c r="MYO143" s="82"/>
      <c r="MYQ143" s="82"/>
      <c r="MYT143" s="82"/>
      <c r="MYW143" s="82"/>
      <c r="MYX143" s="82"/>
      <c r="MZC143" s="82"/>
      <c r="MZF143" s="82"/>
      <c r="MZG143" s="82"/>
      <c r="MZH143" s="82"/>
      <c r="MZI143" s="82"/>
      <c r="MZJ143" s="82"/>
      <c r="MZK143" s="82"/>
      <c r="MZL143" s="82"/>
      <c r="NAD143" s="82"/>
      <c r="NAE143" s="82"/>
      <c r="NAF143" s="6"/>
      <c r="NAI143" s="7"/>
      <c r="NAJ143" s="7"/>
      <c r="NAO143" s="82"/>
      <c r="NAQ143" s="7"/>
      <c r="NAR143" s="82"/>
      <c r="NAT143" s="7"/>
      <c r="NAU143" s="82"/>
      <c r="NAV143" s="82"/>
      <c r="NAW143" s="83"/>
      <c r="NAY143" s="82"/>
      <c r="NAZ143" s="80"/>
      <c r="NBA143" s="81"/>
      <c r="NBB143" s="82"/>
      <c r="NBE143" s="82"/>
      <c r="NBF143" s="82"/>
      <c r="NBH143" s="82"/>
      <c r="NBK143" s="82"/>
      <c r="NBN143" s="82"/>
      <c r="NBO143" s="82"/>
      <c r="NBT143" s="82"/>
      <c r="NBW143" s="82"/>
      <c r="NBX143" s="82"/>
      <c r="NBY143" s="82"/>
      <c r="NBZ143" s="82"/>
      <c r="NCA143" s="82"/>
      <c r="NCB143" s="82"/>
      <c r="NCC143" s="82"/>
      <c r="NCU143" s="82"/>
      <c r="NCV143" s="82"/>
      <c r="NCW143" s="6"/>
      <c r="NCZ143" s="7"/>
      <c r="NDA143" s="7"/>
      <c r="NDF143" s="82"/>
      <c r="NDH143" s="7"/>
      <c r="NDI143" s="82"/>
      <c r="NDK143" s="7"/>
      <c r="NDL143" s="82"/>
      <c r="NDM143" s="82"/>
      <c r="NDN143" s="83"/>
      <c r="NDP143" s="82"/>
      <c r="NDQ143" s="80"/>
      <c r="NDR143" s="81"/>
      <c r="NDS143" s="82"/>
      <c r="NDV143" s="82"/>
      <c r="NDW143" s="82"/>
      <c r="NDY143" s="82"/>
      <c r="NEB143" s="82"/>
      <c r="NEE143" s="82"/>
      <c r="NEF143" s="82"/>
      <c r="NEK143" s="82"/>
      <c r="NEN143" s="82"/>
      <c r="NEO143" s="82"/>
      <c r="NEP143" s="82"/>
      <c r="NEQ143" s="82"/>
      <c r="NER143" s="82"/>
      <c r="NES143" s="82"/>
      <c r="NET143" s="82"/>
      <c r="NFL143" s="82"/>
      <c r="NFM143" s="82"/>
      <c r="NFN143" s="6"/>
      <c r="NFQ143" s="7"/>
      <c r="NFR143" s="7"/>
      <c r="NFW143" s="82"/>
      <c r="NFY143" s="7"/>
      <c r="NFZ143" s="82"/>
      <c r="NGB143" s="7"/>
      <c r="NGC143" s="82"/>
      <c r="NGD143" s="82"/>
      <c r="NGE143" s="83"/>
      <c r="NGG143" s="82"/>
      <c r="NGH143" s="80"/>
      <c r="NGI143" s="81"/>
      <c r="NGJ143" s="82"/>
      <c r="NGM143" s="82"/>
      <c r="NGN143" s="82"/>
      <c r="NGP143" s="82"/>
      <c r="NGS143" s="82"/>
      <c r="NGV143" s="82"/>
      <c r="NGW143" s="82"/>
      <c r="NHB143" s="82"/>
      <c r="NHE143" s="82"/>
      <c r="NHF143" s="82"/>
      <c r="NHG143" s="82"/>
      <c r="NHH143" s="82"/>
      <c r="NHI143" s="82"/>
      <c r="NHJ143" s="82"/>
      <c r="NHK143" s="82"/>
      <c r="NIC143" s="82"/>
      <c r="NID143" s="82"/>
      <c r="NIE143" s="6"/>
      <c r="NIH143" s="7"/>
      <c r="NII143" s="7"/>
      <c r="NIN143" s="82"/>
      <c r="NIP143" s="7"/>
      <c r="NIQ143" s="82"/>
      <c r="NIS143" s="7"/>
      <c r="NIT143" s="82"/>
      <c r="NIU143" s="82"/>
      <c r="NIV143" s="83"/>
      <c r="NIX143" s="82"/>
      <c r="NIY143" s="80"/>
      <c r="NIZ143" s="81"/>
      <c r="NJA143" s="82"/>
      <c r="NJD143" s="82"/>
      <c r="NJE143" s="82"/>
      <c r="NJG143" s="82"/>
      <c r="NJJ143" s="82"/>
      <c r="NJM143" s="82"/>
      <c r="NJN143" s="82"/>
      <c r="NJS143" s="82"/>
      <c r="NJV143" s="82"/>
      <c r="NJW143" s="82"/>
      <c r="NJX143" s="82"/>
      <c r="NJY143" s="82"/>
      <c r="NJZ143" s="82"/>
      <c r="NKA143" s="82"/>
      <c r="NKB143" s="82"/>
      <c r="NKT143" s="82"/>
      <c r="NKU143" s="82"/>
      <c r="NKV143" s="6"/>
      <c r="NKY143" s="7"/>
      <c r="NKZ143" s="7"/>
      <c r="NLE143" s="82"/>
      <c r="NLG143" s="7"/>
      <c r="NLH143" s="82"/>
      <c r="NLJ143" s="7"/>
      <c r="NLK143" s="82"/>
      <c r="NLL143" s="82"/>
      <c r="NLM143" s="83"/>
      <c r="NLO143" s="82"/>
      <c r="NLP143" s="80"/>
      <c r="NLQ143" s="81"/>
      <c r="NLR143" s="82"/>
      <c r="NLU143" s="82"/>
      <c r="NLV143" s="82"/>
      <c r="NLX143" s="82"/>
      <c r="NMA143" s="82"/>
      <c r="NMD143" s="82"/>
      <c r="NME143" s="82"/>
      <c r="NMJ143" s="82"/>
      <c r="NMM143" s="82"/>
      <c r="NMN143" s="82"/>
      <c r="NMO143" s="82"/>
      <c r="NMP143" s="82"/>
      <c r="NMQ143" s="82"/>
      <c r="NMR143" s="82"/>
      <c r="NMS143" s="82"/>
      <c r="NNK143" s="82"/>
      <c r="NNL143" s="82"/>
      <c r="NNM143" s="6"/>
      <c r="NNP143" s="7"/>
      <c r="NNQ143" s="7"/>
      <c r="NNV143" s="82"/>
      <c r="NNX143" s="7"/>
      <c r="NNY143" s="82"/>
      <c r="NOA143" s="7"/>
      <c r="NOB143" s="82"/>
      <c r="NOC143" s="82"/>
      <c r="NOD143" s="83"/>
      <c r="NOF143" s="82"/>
      <c r="NOG143" s="80"/>
      <c r="NOH143" s="81"/>
      <c r="NOI143" s="82"/>
      <c r="NOL143" s="82"/>
      <c r="NOM143" s="82"/>
      <c r="NOO143" s="82"/>
      <c r="NOR143" s="82"/>
      <c r="NOU143" s="82"/>
      <c r="NOV143" s="82"/>
      <c r="NPA143" s="82"/>
      <c r="NPD143" s="82"/>
      <c r="NPE143" s="82"/>
      <c r="NPF143" s="82"/>
      <c r="NPG143" s="82"/>
      <c r="NPH143" s="82"/>
      <c r="NPI143" s="82"/>
      <c r="NPJ143" s="82"/>
      <c r="NQB143" s="82"/>
      <c r="NQC143" s="82"/>
      <c r="NQD143" s="6"/>
      <c r="NQG143" s="7"/>
      <c r="NQH143" s="7"/>
      <c r="NQM143" s="82"/>
      <c r="NQO143" s="7"/>
      <c r="NQP143" s="82"/>
      <c r="NQR143" s="7"/>
      <c r="NQS143" s="82"/>
      <c r="NQT143" s="82"/>
      <c r="NQU143" s="83"/>
      <c r="NQW143" s="82"/>
      <c r="NQX143" s="80"/>
      <c r="NQY143" s="81"/>
      <c r="NQZ143" s="82"/>
      <c r="NRC143" s="82"/>
      <c r="NRD143" s="82"/>
      <c r="NRF143" s="82"/>
      <c r="NRI143" s="82"/>
      <c r="NRL143" s="82"/>
      <c r="NRM143" s="82"/>
      <c r="NRR143" s="82"/>
      <c r="NRU143" s="82"/>
      <c r="NRV143" s="82"/>
      <c r="NRW143" s="82"/>
      <c r="NRX143" s="82"/>
      <c r="NRY143" s="82"/>
      <c r="NRZ143" s="82"/>
      <c r="NSA143" s="82"/>
      <c r="NSS143" s="82"/>
      <c r="NST143" s="82"/>
      <c r="NSU143" s="6"/>
      <c r="NSX143" s="7"/>
      <c r="NSY143" s="7"/>
      <c r="NTD143" s="82"/>
      <c r="NTF143" s="7"/>
      <c r="NTG143" s="82"/>
      <c r="NTI143" s="7"/>
      <c r="NTJ143" s="82"/>
      <c r="NTK143" s="82"/>
      <c r="NTL143" s="83"/>
      <c r="NTN143" s="82"/>
      <c r="NTO143" s="80"/>
      <c r="NTP143" s="81"/>
      <c r="NTQ143" s="82"/>
      <c r="NTT143" s="82"/>
      <c r="NTU143" s="82"/>
      <c r="NTW143" s="82"/>
      <c r="NTZ143" s="82"/>
      <c r="NUC143" s="82"/>
      <c r="NUD143" s="82"/>
      <c r="NUI143" s="82"/>
      <c r="NUL143" s="82"/>
      <c r="NUM143" s="82"/>
      <c r="NUN143" s="82"/>
      <c r="NUO143" s="82"/>
      <c r="NUP143" s="82"/>
      <c r="NUQ143" s="82"/>
      <c r="NUR143" s="82"/>
      <c r="NVJ143" s="82"/>
      <c r="NVK143" s="82"/>
      <c r="NVL143" s="6"/>
      <c r="NVO143" s="7"/>
      <c r="NVP143" s="7"/>
      <c r="NVU143" s="82"/>
      <c r="NVW143" s="7"/>
      <c r="NVX143" s="82"/>
      <c r="NVZ143" s="7"/>
      <c r="NWA143" s="82"/>
      <c r="NWB143" s="82"/>
      <c r="NWC143" s="83"/>
      <c r="NWE143" s="82"/>
      <c r="NWF143" s="80"/>
      <c r="NWG143" s="81"/>
      <c r="NWH143" s="82"/>
      <c r="NWK143" s="82"/>
      <c r="NWL143" s="82"/>
      <c r="NWN143" s="82"/>
      <c r="NWQ143" s="82"/>
      <c r="NWT143" s="82"/>
      <c r="NWU143" s="82"/>
      <c r="NWZ143" s="82"/>
      <c r="NXC143" s="82"/>
      <c r="NXD143" s="82"/>
      <c r="NXE143" s="82"/>
      <c r="NXF143" s="82"/>
      <c r="NXG143" s="82"/>
      <c r="NXH143" s="82"/>
      <c r="NXI143" s="82"/>
      <c r="NYA143" s="82"/>
      <c r="NYB143" s="82"/>
      <c r="NYC143" s="6"/>
      <c r="NYF143" s="7"/>
      <c r="NYG143" s="7"/>
      <c r="NYL143" s="82"/>
      <c r="NYN143" s="7"/>
      <c r="NYO143" s="82"/>
      <c r="NYQ143" s="7"/>
      <c r="NYR143" s="82"/>
      <c r="NYS143" s="82"/>
      <c r="NYT143" s="83"/>
      <c r="NYV143" s="82"/>
      <c r="NYW143" s="80"/>
      <c r="NYX143" s="81"/>
      <c r="NYY143" s="82"/>
      <c r="NZB143" s="82"/>
      <c r="NZC143" s="82"/>
      <c r="NZE143" s="82"/>
      <c r="NZH143" s="82"/>
      <c r="NZK143" s="82"/>
      <c r="NZL143" s="82"/>
      <c r="NZQ143" s="82"/>
      <c r="NZT143" s="82"/>
      <c r="NZU143" s="82"/>
      <c r="NZV143" s="82"/>
      <c r="NZW143" s="82"/>
      <c r="NZX143" s="82"/>
      <c r="NZY143" s="82"/>
      <c r="NZZ143" s="82"/>
      <c r="OAR143" s="82"/>
      <c r="OAS143" s="82"/>
      <c r="OAT143" s="6"/>
      <c r="OAW143" s="7"/>
      <c r="OAX143" s="7"/>
      <c r="OBC143" s="82"/>
      <c r="OBE143" s="7"/>
      <c r="OBF143" s="82"/>
      <c r="OBH143" s="7"/>
      <c r="OBI143" s="82"/>
      <c r="OBJ143" s="82"/>
      <c r="OBK143" s="83"/>
      <c r="OBM143" s="82"/>
      <c r="OBN143" s="80"/>
      <c r="OBO143" s="81"/>
      <c r="OBP143" s="82"/>
      <c r="OBS143" s="82"/>
      <c r="OBT143" s="82"/>
      <c r="OBV143" s="82"/>
      <c r="OBY143" s="82"/>
      <c r="OCB143" s="82"/>
      <c r="OCC143" s="82"/>
      <c r="OCH143" s="82"/>
      <c r="OCK143" s="82"/>
      <c r="OCL143" s="82"/>
      <c r="OCM143" s="82"/>
      <c r="OCN143" s="82"/>
      <c r="OCO143" s="82"/>
      <c r="OCP143" s="82"/>
      <c r="OCQ143" s="82"/>
      <c r="ODI143" s="82"/>
      <c r="ODJ143" s="82"/>
      <c r="ODK143" s="6"/>
      <c r="ODN143" s="7"/>
      <c r="ODO143" s="7"/>
      <c r="ODT143" s="82"/>
      <c r="ODV143" s="7"/>
      <c r="ODW143" s="82"/>
      <c r="ODY143" s="7"/>
      <c r="ODZ143" s="82"/>
      <c r="OEA143" s="82"/>
      <c r="OEB143" s="83"/>
      <c r="OED143" s="82"/>
      <c r="OEE143" s="80"/>
      <c r="OEF143" s="81"/>
      <c r="OEG143" s="82"/>
      <c r="OEJ143" s="82"/>
      <c r="OEK143" s="82"/>
      <c r="OEM143" s="82"/>
      <c r="OEP143" s="82"/>
      <c r="OES143" s="82"/>
      <c r="OET143" s="82"/>
      <c r="OEY143" s="82"/>
      <c r="OFB143" s="82"/>
      <c r="OFC143" s="82"/>
      <c r="OFD143" s="82"/>
      <c r="OFE143" s="82"/>
      <c r="OFF143" s="82"/>
      <c r="OFG143" s="82"/>
      <c r="OFH143" s="82"/>
      <c r="OFZ143" s="82"/>
      <c r="OGA143" s="82"/>
      <c r="OGB143" s="6"/>
      <c r="OGE143" s="7"/>
      <c r="OGF143" s="7"/>
      <c r="OGK143" s="82"/>
      <c r="OGM143" s="7"/>
      <c r="OGN143" s="82"/>
      <c r="OGP143" s="7"/>
      <c r="OGQ143" s="82"/>
      <c r="OGR143" s="82"/>
      <c r="OGS143" s="83"/>
      <c r="OGU143" s="82"/>
      <c r="OGV143" s="80"/>
      <c r="OGW143" s="81"/>
      <c r="OGX143" s="82"/>
      <c r="OHA143" s="82"/>
      <c r="OHB143" s="82"/>
      <c r="OHD143" s="82"/>
      <c r="OHG143" s="82"/>
      <c r="OHJ143" s="82"/>
      <c r="OHK143" s="82"/>
      <c r="OHP143" s="82"/>
      <c r="OHS143" s="82"/>
      <c r="OHT143" s="82"/>
      <c r="OHU143" s="82"/>
      <c r="OHV143" s="82"/>
      <c r="OHW143" s="82"/>
      <c r="OHX143" s="82"/>
      <c r="OHY143" s="82"/>
      <c r="OIQ143" s="82"/>
      <c r="OIR143" s="82"/>
      <c r="OIS143" s="6"/>
      <c r="OIV143" s="7"/>
      <c r="OIW143" s="7"/>
      <c r="OJB143" s="82"/>
      <c r="OJD143" s="7"/>
      <c r="OJE143" s="82"/>
      <c r="OJG143" s="7"/>
      <c r="OJH143" s="82"/>
      <c r="OJI143" s="82"/>
      <c r="OJJ143" s="83"/>
      <c r="OJL143" s="82"/>
      <c r="OJM143" s="80"/>
      <c r="OJN143" s="81"/>
      <c r="OJO143" s="82"/>
      <c r="OJR143" s="82"/>
      <c r="OJS143" s="82"/>
      <c r="OJU143" s="82"/>
      <c r="OJX143" s="82"/>
      <c r="OKA143" s="82"/>
      <c r="OKB143" s="82"/>
      <c r="OKG143" s="82"/>
      <c r="OKJ143" s="82"/>
      <c r="OKK143" s="82"/>
      <c r="OKL143" s="82"/>
      <c r="OKM143" s="82"/>
      <c r="OKN143" s="82"/>
      <c r="OKO143" s="82"/>
      <c r="OKP143" s="82"/>
      <c r="OLH143" s="82"/>
      <c r="OLI143" s="82"/>
      <c r="OLJ143" s="6"/>
      <c r="OLM143" s="7"/>
      <c r="OLN143" s="7"/>
      <c r="OLS143" s="82"/>
      <c r="OLU143" s="7"/>
      <c r="OLV143" s="82"/>
      <c r="OLX143" s="7"/>
      <c r="OLY143" s="82"/>
      <c r="OLZ143" s="82"/>
      <c r="OMA143" s="83"/>
      <c r="OMC143" s="82"/>
      <c r="OMD143" s="80"/>
      <c r="OME143" s="81"/>
      <c r="OMF143" s="82"/>
      <c r="OMI143" s="82"/>
      <c r="OMJ143" s="82"/>
      <c r="OML143" s="82"/>
      <c r="OMO143" s="82"/>
      <c r="OMR143" s="82"/>
      <c r="OMS143" s="82"/>
      <c r="OMX143" s="82"/>
      <c r="ONA143" s="82"/>
      <c r="ONB143" s="82"/>
      <c r="ONC143" s="82"/>
      <c r="OND143" s="82"/>
      <c r="ONE143" s="82"/>
      <c r="ONF143" s="82"/>
      <c r="ONG143" s="82"/>
      <c r="ONY143" s="82"/>
      <c r="ONZ143" s="82"/>
      <c r="OOA143" s="6"/>
      <c r="OOD143" s="7"/>
      <c r="OOE143" s="7"/>
      <c r="OOJ143" s="82"/>
      <c r="OOL143" s="7"/>
      <c r="OOM143" s="82"/>
      <c r="OOO143" s="7"/>
      <c r="OOP143" s="82"/>
      <c r="OOQ143" s="82"/>
      <c r="OOR143" s="83"/>
      <c r="OOT143" s="82"/>
      <c r="OOU143" s="80"/>
      <c r="OOV143" s="81"/>
      <c r="OOW143" s="82"/>
      <c r="OOZ143" s="82"/>
      <c r="OPA143" s="82"/>
      <c r="OPC143" s="82"/>
      <c r="OPF143" s="82"/>
      <c r="OPI143" s="82"/>
      <c r="OPJ143" s="82"/>
      <c r="OPO143" s="82"/>
      <c r="OPR143" s="82"/>
      <c r="OPS143" s="82"/>
      <c r="OPT143" s="82"/>
      <c r="OPU143" s="82"/>
      <c r="OPV143" s="82"/>
      <c r="OPW143" s="82"/>
      <c r="OPX143" s="82"/>
      <c r="OQP143" s="82"/>
      <c r="OQQ143" s="82"/>
      <c r="OQR143" s="6"/>
      <c r="OQU143" s="7"/>
      <c r="OQV143" s="7"/>
      <c r="ORA143" s="82"/>
      <c r="ORC143" s="7"/>
      <c r="ORD143" s="82"/>
      <c r="ORF143" s="7"/>
      <c r="ORG143" s="82"/>
      <c r="ORH143" s="82"/>
      <c r="ORI143" s="83"/>
      <c r="ORK143" s="82"/>
      <c r="ORL143" s="80"/>
      <c r="ORM143" s="81"/>
      <c r="ORN143" s="82"/>
      <c r="ORQ143" s="82"/>
      <c r="ORR143" s="82"/>
      <c r="ORT143" s="82"/>
      <c r="ORW143" s="82"/>
      <c r="ORZ143" s="82"/>
      <c r="OSA143" s="82"/>
      <c r="OSF143" s="82"/>
      <c r="OSI143" s="82"/>
      <c r="OSJ143" s="82"/>
      <c r="OSK143" s="82"/>
      <c r="OSL143" s="82"/>
      <c r="OSM143" s="82"/>
      <c r="OSN143" s="82"/>
      <c r="OSO143" s="82"/>
      <c r="OTG143" s="82"/>
      <c r="OTH143" s="82"/>
      <c r="OTI143" s="6"/>
      <c r="OTL143" s="7"/>
      <c r="OTM143" s="7"/>
      <c r="OTR143" s="82"/>
      <c r="OTT143" s="7"/>
      <c r="OTU143" s="82"/>
      <c r="OTW143" s="7"/>
      <c r="OTX143" s="82"/>
      <c r="OTY143" s="82"/>
      <c r="OTZ143" s="83"/>
      <c r="OUB143" s="82"/>
      <c r="OUC143" s="80"/>
      <c r="OUD143" s="81"/>
      <c r="OUE143" s="82"/>
      <c r="OUH143" s="82"/>
      <c r="OUI143" s="82"/>
      <c r="OUK143" s="82"/>
      <c r="OUN143" s="82"/>
      <c r="OUQ143" s="82"/>
      <c r="OUR143" s="82"/>
      <c r="OUW143" s="82"/>
      <c r="OUZ143" s="82"/>
      <c r="OVA143" s="82"/>
      <c r="OVB143" s="82"/>
      <c r="OVC143" s="82"/>
      <c r="OVD143" s="82"/>
      <c r="OVE143" s="82"/>
      <c r="OVF143" s="82"/>
      <c r="OVX143" s="82"/>
      <c r="OVY143" s="82"/>
      <c r="OVZ143" s="6"/>
      <c r="OWC143" s="7"/>
      <c r="OWD143" s="7"/>
      <c r="OWI143" s="82"/>
      <c r="OWK143" s="7"/>
      <c r="OWL143" s="82"/>
      <c r="OWN143" s="7"/>
      <c r="OWO143" s="82"/>
      <c r="OWP143" s="82"/>
      <c r="OWQ143" s="83"/>
      <c r="OWS143" s="82"/>
      <c r="OWT143" s="80"/>
      <c r="OWU143" s="81"/>
      <c r="OWV143" s="82"/>
      <c r="OWY143" s="82"/>
      <c r="OWZ143" s="82"/>
      <c r="OXB143" s="82"/>
      <c r="OXE143" s="82"/>
      <c r="OXH143" s="82"/>
      <c r="OXI143" s="82"/>
      <c r="OXN143" s="82"/>
      <c r="OXQ143" s="82"/>
      <c r="OXR143" s="82"/>
      <c r="OXS143" s="82"/>
      <c r="OXT143" s="82"/>
      <c r="OXU143" s="82"/>
      <c r="OXV143" s="82"/>
      <c r="OXW143" s="82"/>
      <c r="OYO143" s="82"/>
      <c r="OYP143" s="82"/>
      <c r="OYQ143" s="6"/>
      <c r="OYT143" s="7"/>
      <c r="OYU143" s="7"/>
      <c r="OYZ143" s="82"/>
      <c r="OZB143" s="7"/>
      <c r="OZC143" s="82"/>
      <c r="OZE143" s="7"/>
      <c r="OZF143" s="82"/>
      <c r="OZG143" s="82"/>
      <c r="OZH143" s="83"/>
      <c r="OZJ143" s="82"/>
      <c r="OZK143" s="80"/>
      <c r="OZL143" s="81"/>
      <c r="OZM143" s="82"/>
      <c r="OZP143" s="82"/>
      <c r="OZQ143" s="82"/>
      <c r="OZS143" s="82"/>
      <c r="OZV143" s="82"/>
      <c r="OZY143" s="82"/>
      <c r="OZZ143" s="82"/>
      <c r="PAE143" s="82"/>
      <c r="PAH143" s="82"/>
      <c r="PAI143" s="82"/>
      <c r="PAJ143" s="82"/>
      <c r="PAK143" s="82"/>
      <c r="PAL143" s="82"/>
      <c r="PAM143" s="82"/>
      <c r="PAN143" s="82"/>
      <c r="PBF143" s="82"/>
      <c r="PBG143" s="82"/>
      <c r="PBH143" s="6"/>
      <c r="PBK143" s="7"/>
      <c r="PBL143" s="7"/>
      <c r="PBQ143" s="82"/>
      <c r="PBS143" s="7"/>
      <c r="PBT143" s="82"/>
      <c r="PBV143" s="7"/>
      <c r="PBW143" s="82"/>
      <c r="PBX143" s="82"/>
      <c r="PBY143" s="83"/>
      <c r="PCA143" s="82"/>
      <c r="PCB143" s="80"/>
      <c r="PCC143" s="81"/>
      <c r="PCD143" s="82"/>
      <c r="PCG143" s="82"/>
      <c r="PCH143" s="82"/>
      <c r="PCJ143" s="82"/>
      <c r="PCM143" s="82"/>
      <c r="PCP143" s="82"/>
      <c r="PCQ143" s="82"/>
      <c r="PCV143" s="82"/>
      <c r="PCY143" s="82"/>
      <c r="PCZ143" s="82"/>
      <c r="PDA143" s="82"/>
      <c r="PDB143" s="82"/>
      <c r="PDC143" s="82"/>
      <c r="PDD143" s="82"/>
      <c r="PDE143" s="82"/>
      <c r="PDW143" s="82"/>
      <c r="PDX143" s="82"/>
      <c r="PDY143" s="6"/>
      <c r="PEB143" s="7"/>
      <c r="PEC143" s="7"/>
      <c r="PEH143" s="82"/>
      <c r="PEJ143" s="7"/>
      <c r="PEK143" s="82"/>
      <c r="PEM143" s="7"/>
      <c r="PEN143" s="82"/>
      <c r="PEO143" s="82"/>
      <c r="PEP143" s="83"/>
      <c r="PER143" s="82"/>
      <c r="PES143" s="80"/>
      <c r="PET143" s="81"/>
      <c r="PEU143" s="82"/>
      <c r="PEX143" s="82"/>
      <c r="PEY143" s="82"/>
      <c r="PFA143" s="82"/>
      <c r="PFD143" s="82"/>
      <c r="PFG143" s="82"/>
      <c r="PFH143" s="82"/>
      <c r="PFM143" s="82"/>
      <c r="PFP143" s="82"/>
      <c r="PFQ143" s="82"/>
      <c r="PFR143" s="82"/>
      <c r="PFS143" s="82"/>
      <c r="PFT143" s="82"/>
      <c r="PFU143" s="82"/>
      <c r="PFV143" s="82"/>
      <c r="PGN143" s="82"/>
      <c r="PGO143" s="82"/>
      <c r="PGP143" s="6"/>
      <c r="PGS143" s="7"/>
      <c r="PGT143" s="7"/>
      <c r="PGY143" s="82"/>
      <c r="PHA143" s="7"/>
      <c r="PHB143" s="82"/>
      <c r="PHD143" s="7"/>
      <c r="PHE143" s="82"/>
      <c r="PHF143" s="82"/>
      <c r="PHG143" s="83"/>
      <c r="PHI143" s="82"/>
      <c r="PHJ143" s="80"/>
      <c r="PHK143" s="81"/>
      <c r="PHL143" s="82"/>
      <c r="PHO143" s="82"/>
      <c r="PHP143" s="82"/>
      <c r="PHR143" s="82"/>
      <c r="PHU143" s="82"/>
      <c r="PHX143" s="82"/>
      <c r="PHY143" s="82"/>
      <c r="PID143" s="82"/>
      <c r="PIG143" s="82"/>
      <c r="PIH143" s="82"/>
      <c r="PII143" s="82"/>
      <c r="PIJ143" s="82"/>
      <c r="PIK143" s="82"/>
      <c r="PIL143" s="82"/>
      <c r="PIM143" s="82"/>
      <c r="PJE143" s="82"/>
      <c r="PJF143" s="82"/>
      <c r="PJG143" s="6"/>
      <c r="PJJ143" s="7"/>
      <c r="PJK143" s="7"/>
      <c r="PJP143" s="82"/>
      <c r="PJR143" s="7"/>
      <c r="PJS143" s="82"/>
      <c r="PJU143" s="7"/>
      <c r="PJV143" s="82"/>
      <c r="PJW143" s="82"/>
      <c r="PJX143" s="83"/>
      <c r="PJZ143" s="82"/>
      <c r="PKA143" s="80"/>
      <c r="PKB143" s="81"/>
      <c r="PKC143" s="82"/>
      <c r="PKF143" s="82"/>
      <c r="PKG143" s="82"/>
      <c r="PKI143" s="82"/>
      <c r="PKL143" s="82"/>
      <c r="PKO143" s="82"/>
      <c r="PKP143" s="82"/>
      <c r="PKU143" s="82"/>
      <c r="PKX143" s="82"/>
      <c r="PKY143" s="82"/>
      <c r="PKZ143" s="82"/>
      <c r="PLA143" s="82"/>
      <c r="PLB143" s="82"/>
      <c r="PLC143" s="82"/>
      <c r="PLD143" s="82"/>
      <c r="PLV143" s="82"/>
      <c r="PLW143" s="82"/>
      <c r="PLX143" s="6"/>
      <c r="PMA143" s="7"/>
      <c r="PMB143" s="7"/>
      <c r="PMG143" s="82"/>
      <c r="PMI143" s="7"/>
      <c r="PMJ143" s="82"/>
      <c r="PML143" s="7"/>
      <c r="PMM143" s="82"/>
      <c r="PMN143" s="82"/>
      <c r="PMO143" s="83"/>
      <c r="PMQ143" s="82"/>
      <c r="PMR143" s="80"/>
      <c r="PMS143" s="81"/>
      <c r="PMT143" s="82"/>
      <c r="PMW143" s="82"/>
      <c r="PMX143" s="82"/>
      <c r="PMZ143" s="82"/>
      <c r="PNC143" s="82"/>
      <c r="PNF143" s="82"/>
      <c r="PNG143" s="82"/>
      <c r="PNL143" s="82"/>
      <c r="PNO143" s="82"/>
      <c r="PNP143" s="82"/>
      <c r="PNQ143" s="82"/>
      <c r="PNR143" s="82"/>
      <c r="PNS143" s="82"/>
      <c r="PNT143" s="82"/>
      <c r="PNU143" s="82"/>
      <c r="POM143" s="82"/>
      <c r="PON143" s="82"/>
      <c r="POO143" s="6"/>
      <c r="POR143" s="7"/>
      <c r="POS143" s="7"/>
      <c r="POX143" s="82"/>
      <c r="POZ143" s="7"/>
      <c r="PPA143" s="82"/>
      <c r="PPC143" s="7"/>
      <c r="PPD143" s="82"/>
      <c r="PPE143" s="82"/>
      <c r="PPF143" s="83"/>
      <c r="PPH143" s="82"/>
      <c r="PPI143" s="80"/>
      <c r="PPJ143" s="81"/>
      <c r="PPK143" s="82"/>
      <c r="PPN143" s="82"/>
      <c r="PPO143" s="82"/>
      <c r="PPQ143" s="82"/>
      <c r="PPT143" s="82"/>
      <c r="PPW143" s="82"/>
      <c r="PPX143" s="82"/>
      <c r="PQC143" s="82"/>
      <c r="PQF143" s="82"/>
      <c r="PQG143" s="82"/>
      <c r="PQH143" s="82"/>
      <c r="PQI143" s="82"/>
      <c r="PQJ143" s="82"/>
      <c r="PQK143" s="82"/>
      <c r="PQL143" s="82"/>
      <c r="PRD143" s="82"/>
      <c r="PRE143" s="82"/>
      <c r="PRF143" s="6"/>
      <c r="PRI143" s="7"/>
      <c r="PRJ143" s="7"/>
      <c r="PRO143" s="82"/>
      <c r="PRQ143" s="7"/>
      <c r="PRR143" s="82"/>
      <c r="PRT143" s="7"/>
      <c r="PRU143" s="82"/>
      <c r="PRV143" s="82"/>
      <c r="PRW143" s="83"/>
      <c r="PRY143" s="82"/>
      <c r="PRZ143" s="80"/>
      <c r="PSA143" s="81"/>
      <c r="PSB143" s="82"/>
      <c r="PSE143" s="82"/>
      <c r="PSF143" s="82"/>
      <c r="PSH143" s="82"/>
      <c r="PSK143" s="82"/>
      <c r="PSN143" s="82"/>
      <c r="PSO143" s="82"/>
      <c r="PST143" s="82"/>
      <c r="PSW143" s="82"/>
      <c r="PSX143" s="82"/>
      <c r="PSY143" s="82"/>
      <c r="PSZ143" s="82"/>
      <c r="PTA143" s="82"/>
      <c r="PTB143" s="82"/>
      <c r="PTC143" s="82"/>
      <c r="PTU143" s="82"/>
      <c r="PTV143" s="82"/>
      <c r="PTW143" s="6"/>
      <c r="PTZ143" s="7"/>
      <c r="PUA143" s="7"/>
      <c r="PUF143" s="82"/>
      <c r="PUH143" s="7"/>
      <c r="PUI143" s="82"/>
      <c r="PUK143" s="7"/>
      <c r="PUL143" s="82"/>
      <c r="PUM143" s="82"/>
      <c r="PUN143" s="83"/>
      <c r="PUP143" s="82"/>
      <c r="PUQ143" s="80"/>
      <c r="PUR143" s="81"/>
      <c r="PUS143" s="82"/>
      <c r="PUV143" s="82"/>
      <c r="PUW143" s="82"/>
      <c r="PUY143" s="82"/>
      <c r="PVB143" s="82"/>
      <c r="PVE143" s="82"/>
      <c r="PVF143" s="82"/>
      <c r="PVK143" s="82"/>
      <c r="PVN143" s="82"/>
      <c r="PVO143" s="82"/>
      <c r="PVP143" s="82"/>
      <c r="PVQ143" s="82"/>
      <c r="PVR143" s="82"/>
      <c r="PVS143" s="82"/>
      <c r="PVT143" s="82"/>
      <c r="PWL143" s="82"/>
      <c r="PWM143" s="82"/>
      <c r="PWN143" s="6"/>
      <c r="PWQ143" s="7"/>
      <c r="PWR143" s="7"/>
      <c r="PWW143" s="82"/>
      <c r="PWY143" s="7"/>
      <c r="PWZ143" s="82"/>
      <c r="PXB143" s="7"/>
      <c r="PXC143" s="82"/>
      <c r="PXD143" s="82"/>
      <c r="PXE143" s="83"/>
      <c r="PXG143" s="82"/>
      <c r="PXH143" s="80"/>
      <c r="PXI143" s="81"/>
      <c r="PXJ143" s="82"/>
      <c r="PXM143" s="82"/>
      <c r="PXN143" s="82"/>
      <c r="PXP143" s="82"/>
      <c r="PXS143" s="82"/>
      <c r="PXV143" s="82"/>
      <c r="PXW143" s="82"/>
      <c r="PYB143" s="82"/>
      <c r="PYE143" s="82"/>
      <c r="PYF143" s="82"/>
      <c r="PYG143" s="82"/>
      <c r="PYH143" s="82"/>
      <c r="PYI143" s="82"/>
      <c r="PYJ143" s="82"/>
      <c r="PYK143" s="82"/>
      <c r="PZC143" s="82"/>
      <c r="PZD143" s="82"/>
      <c r="PZE143" s="6"/>
      <c r="PZH143" s="7"/>
      <c r="PZI143" s="7"/>
      <c r="PZN143" s="82"/>
      <c r="PZP143" s="7"/>
      <c r="PZQ143" s="82"/>
      <c r="PZS143" s="7"/>
      <c r="PZT143" s="82"/>
      <c r="PZU143" s="82"/>
      <c r="PZV143" s="83"/>
      <c r="PZX143" s="82"/>
      <c r="PZY143" s="80"/>
      <c r="PZZ143" s="81"/>
      <c r="QAA143" s="82"/>
      <c r="QAD143" s="82"/>
      <c r="QAE143" s="82"/>
      <c r="QAG143" s="82"/>
      <c r="QAJ143" s="82"/>
      <c r="QAM143" s="82"/>
      <c r="QAN143" s="82"/>
      <c r="QAS143" s="82"/>
      <c r="QAV143" s="82"/>
      <c r="QAW143" s="82"/>
      <c r="QAX143" s="82"/>
      <c r="QAY143" s="82"/>
      <c r="QAZ143" s="82"/>
      <c r="QBA143" s="82"/>
      <c r="QBB143" s="82"/>
      <c r="QBT143" s="82"/>
      <c r="QBU143" s="82"/>
      <c r="QBV143" s="6"/>
      <c r="QBY143" s="7"/>
      <c r="QBZ143" s="7"/>
      <c r="QCE143" s="82"/>
      <c r="QCG143" s="7"/>
      <c r="QCH143" s="82"/>
      <c r="QCJ143" s="7"/>
      <c r="QCK143" s="82"/>
      <c r="QCL143" s="82"/>
      <c r="QCM143" s="83"/>
      <c r="QCO143" s="82"/>
      <c r="QCP143" s="80"/>
      <c r="QCQ143" s="81"/>
      <c r="QCR143" s="82"/>
      <c r="QCU143" s="82"/>
      <c r="QCV143" s="82"/>
      <c r="QCX143" s="82"/>
      <c r="QDA143" s="82"/>
      <c r="QDD143" s="82"/>
      <c r="QDE143" s="82"/>
      <c r="QDJ143" s="82"/>
      <c r="QDM143" s="82"/>
      <c r="QDN143" s="82"/>
      <c r="QDO143" s="82"/>
      <c r="QDP143" s="82"/>
      <c r="QDQ143" s="82"/>
      <c r="QDR143" s="82"/>
      <c r="QDS143" s="82"/>
      <c r="QEK143" s="82"/>
      <c r="QEL143" s="82"/>
      <c r="QEM143" s="6"/>
      <c r="QEP143" s="7"/>
      <c r="QEQ143" s="7"/>
      <c r="QEV143" s="82"/>
      <c r="QEX143" s="7"/>
      <c r="QEY143" s="82"/>
      <c r="QFA143" s="7"/>
      <c r="QFB143" s="82"/>
      <c r="QFC143" s="82"/>
      <c r="QFD143" s="83"/>
      <c r="QFF143" s="82"/>
      <c r="QFG143" s="80"/>
      <c r="QFH143" s="81"/>
      <c r="QFI143" s="82"/>
      <c r="QFL143" s="82"/>
      <c r="QFM143" s="82"/>
      <c r="QFO143" s="82"/>
      <c r="QFR143" s="82"/>
      <c r="QFU143" s="82"/>
      <c r="QFV143" s="82"/>
      <c r="QGA143" s="82"/>
      <c r="QGD143" s="82"/>
      <c r="QGE143" s="82"/>
      <c r="QGF143" s="82"/>
      <c r="QGG143" s="82"/>
      <c r="QGH143" s="82"/>
      <c r="QGI143" s="82"/>
      <c r="QGJ143" s="82"/>
      <c r="QHB143" s="82"/>
      <c r="QHC143" s="82"/>
      <c r="QHD143" s="6"/>
      <c r="QHG143" s="7"/>
      <c r="QHH143" s="7"/>
      <c r="QHM143" s="82"/>
      <c r="QHO143" s="7"/>
      <c r="QHP143" s="82"/>
      <c r="QHR143" s="7"/>
      <c r="QHS143" s="82"/>
      <c r="QHT143" s="82"/>
      <c r="QHU143" s="83"/>
      <c r="QHW143" s="82"/>
      <c r="QHX143" s="80"/>
      <c r="QHY143" s="81"/>
      <c r="QHZ143" s="82"/>
      <c r="QIC143" s="82"/>
      <c r="QID143" s="82"/>
      <c r="QIF143" s="82"/>
      <c r="QII143" s="82"/>
      <c r="QIL143" s="82"/>
      <c r="QIM143" s="82"/>
      <c r="QIR143" s="82"/>
      <c r="QIU143" s="82"/>
      <c r="QIV143" s="82"/>
      <c r="QIW143" s="82"/>
      <c r="QIX143" s="82"/>
      <c r="QIY143" s="82"/>
      <c r="QIZ143" s="82"/>
      <c r="QJA143" s="82"/>
      <c r="QJS143" s="82"/>
      <c r="QJT143" s="82"/>
      <c r="QJU143" s="6"/>
      <c r="QJX143" s="7"/>
      <c r="QJY143" s="7"/>
      <c r="QKD143" s="82"/>
      <c r="QKF143" s="7"/>
      <c r="QKG143" s="82"/>
      <c r="QKI143" s="7"/>
      <c r="QKJ143" s="82"/>
      <c r="QKK143" s="82"/>
      <c r="QKL143" s="83"/>
      <c r="QKN143" s="82"/>
      <c r="QKO143" s="80"/>
      <c r="QKP143" s="81"/>
      <c r="QKQ143" s="82"/>
      <c r="QKT143" s="82"/>
      <c r="QKU143" s="82"/>
      <c r="QKW143" s="82"/>
      <c r="QKZ143" s="82"/>
      <c r="QLC143" s="82"/>
      <c r="QLD143" s="82"/>
      <c r="QLI143" s="82"/>
      <c r="QLL143" s="82"/>
      <c r="QLM143" s="82"/>
      <c r="QLN143" s="82"/>
      <c r="QLO143" s="82"/>
      <c r="QLP143" s="82"/>
      <c r="QLQ143" s="82"/>
      <c r="QLR143" s="82"/>
      <c r="QMJ143" s="82"/>
      <c r="QMK143" s="82"/>
      <c r="QML143" s="6"/>
      <c r="QMO143" s="7"/>
      <c r="QMP143" s="7"/>
      <c r="QMU143" s="82"/>
      <c r="QMW143" s="7"/>
      <c r="QMX143" s="82"/>
      <c r="QMZ143" s="7"/>
      <c r="QNA143" s="82"/>
      <c r="QNB143" s="82"/>
      <c r="QNC143" s="83"/>
      <c r="QNE143" s="82"/>
      <c r="QNF143" s="80"/>
      <c r="QNG143" s="81"/>
      <c r="QNH143" s="82"/>
      <c r="QNK143" s="82"/>
      <c r="QNL143" s="82"/>
      <c r="QNN143" s="82"/>
      <c r="QNQ143" s="82"/>
      <c r="QNT143" s="82"/>
      <c r="QNU143" s="82"/>
      <c r="QNZ143" s="82"/>
      <c r="QOC143" s="82"/>
      <c r="QOD143" s="82"/>
      <c r="QOE143" s="82"/>
      <c r="QOF143" s="82"/>
      <c r="QOG143" s="82"/>
      <c r="QOH143" s="82"/>
      <c r="QOI143" s="82"/>
      <c r="QPA143" s="82"/>
      <c r="QPB143" s="82"/>
      <c r="QPC143" s="6"/>
      <c r="QPF143" s="7"/>
      <c r="QPG143" s="7"/>
      <c r="QPL143" s="82"/>
      <c r="QPN143" s="7"/>
      <c r="QPO143" s="82"/>
      <c r="QPQ143" s="7"/>
      <c r="QPR143" s="82"/>
      <c r="QPS143" s="82"/>
      <c r="QPT143" s="83"/>
      <c r="QPV143" s="82"/>
      <c r="QPW143" s="80"/>
      <c r="QPX143" s="81"/>
      <c r="QPY143" s="82"/>
      <c r="QQB143" s="82"/>
      <c r="QQC143" s="82"/>
      <c r="QQE143" s="82"/>
      <c r="QQH143" s="82"/>
      <c r="QQK143" s="82"/>
      <c r="QQL143" s="82"/>
      <c r="QQQ143" s="82"/>
      <c r="QQT143" s="82"/>
      <c r="QQU143" s="82"/>
      <c r="QQV143" s="82"/>
      <c r="QQW143" s="82"/>
      <c r="QQX143" s="82"/>
      <c r="QQY143" s="82"/>
      <c r="QQZ143" s="82"/>
      <c r="QRR143" s="82"/>
      <c r="QRS143" s="82"/>
      <c r="QRT143" s="6"/>
      <c r="QRW143" s="7"/>
      <c r="QRX143" s="7"/>
      <c r="QSC143" s="82"/>
      <c r="QSE143" s="7"/>
      <c r="QSF143" s="82"/>
      <c r="QSH143" s="7"/>
      <c r="QSI143" s="82"/>
      <c r="QSJ143" s="82"/>
      <c r="QSK143" s="83"/>
      <c r="QSM143" s="82"/>
      <c r="QSN143" s="80"/>
      <c r="QSO143" s="81"/>
      <c r="QSP143" s="82"/>
      <c r="QSS143" s="82"/>
      <c r="QST143" s="82"/>
      <c r="QSV143" s="82"/>
      <c r="QSY143" s="82"/>
      <c r="QTB143" s="82"/>
      <c r="QTC143" s="82"/>
      <c r="QTH143" s="82"/>
      <c r="QTK143" s="82"/>
      <c r="QTL143" s="82"/>
      <c r="QTM143" s="82"/>
      <c r="QTN143" s="82"/>
      <c r="QTO143" s="82"/>
      <c r="QTP143" s="82"/>
      <c r="QTQ143" s="82"/>
      <c r="QUI143" s="82"/>
      <c r="QUJ143" s="82"/>
      <c r="QUK143" s="6"/>
      <c r="QUN143" s="7"/>
      <c r="QUO143" s="7"/>
      <c r="QUT143" s="82"/>
      <c r="QUV143" s="7"/>
      <c r="QUW143" s="82"/>
      <c r="QUY143" s="7"/>
      <c r="QUZ143" s="82"/>
      <c r="QVA143" s="82"/>
      <c r="QVB143" s="83"/>
      <c r="QVD143" s="82"/>
      <c r="QVE143" s="80"/>
      <c r="QVF143" s="81"/>
      <c r="QVG143" s="82"/>
      <c r="QVJ143" s="82"/>
      <c r="QVK143" s="82"/>
      <c r="QVM143" s="82"/>
      <c r="QVP143" s="82"/>
      <c r="QVS143" s="82"/>
      <c r="QVT143" s="82"/>
      <c r="QVY143" s="82"/>
      <c r="QWB143" s="82"/>
      <c r="QWC143" s="82"/>
      <c r="QWD143" s="82"/>
      <c r="QWE143" s="82"/>
      <c r="QWF143" s="82"/>
      <c r="QWG143" s="82"/>
      <c r="QWH143" s="82"/>
      <c r="QWZ143" s="82"/>
      <c r="QXA143" s="82"/>
      <c r="QXB143" s="6"/>
      <c r="QXE143" s="7"/>
      <c r="QXF143" s="7"/>
      <c r="QXK143" s="82"/>
      <c r="QXM143" s="7"/>
      <c r="QXN143" s="82"/>
      <c r="QXP143" s="7"/>
      <c r="QXQ143" s="82"/>
      <c r="QXR143" s="82"/>
      <c r="QXS143" s="83"/>
      <c r="QXU143" s="82"/>
      <c r="QXV143" s="80"/>
      <c r="QXW143" s="81"/>
      <c r="QXX143" s="82"/>
      <c r="QYA143" s="82"/>
      <c r="QYB143" s="82"/>
      <c r="QYD143" s="82"/>
      <c r="QYG143" s="82"/>
      <c r="QYJ143" s="82"/>
      <c r="QYK143" s="82"/>
      <c r="QYP143" s="82"/>
      <c r="QYS143" s="82"/>
      <c r="QYT143" s="82"/>
      <c r="QYU143" s="82"/>
      <c r="QYV143" s="82"/>
      <c r="QYW143" s="82"/>
      <c r="QYX143" s="82"/>
      <c r="QYY143" s="82"/>
      <c r="QZQ143" s="82"/>
      <c r="QZR143" s="82"/>
      <c r="QZS143" s="6"/>
      <c r="QZV143" s="7"/>
      <c r="QZW143" s="7"/>
      <c r="RAB143" s="82"/>
      <c r="RAD143" s="7"/>
      <c r="RAE143" s="82"/>
      <c r="RAG143" s="7"/>
      <c r="RAH143" s="82"/>
      <c r="RAI143" s="82"/>
      <c r="RAJ143" s="83"/>
      <c r="RAL143" s="82"/>
      <c r="RAM143" s="80"/>
      <c r="RAN143" s="81"/>
      <c r="RAO143" s="82"/>
      <c r="RAR143" s="82"/>
      <c r="RAS143" s="82"/>
      <c r="RAU143" s="82"/>
      <c r="RAX143" s="82"/>
      <c r="RBA143" s="82"/>
      <c r="RBB143" s="82"/>
      <c r="RBG143" s="82"/>
      <c r="RBJ143" s="82"/>
      <c r="RBK143" s="82"/>
      <c r="RBL143" s="82"/>
      <c r="RBM143" s="82"/>
      <c r="RBN143" s="82"/>
      <c r="RBO143" s="82"/>
      <c r="RBP143" s="82"/>
      <c r="RCH143" s="82"/>
      <c r="RCI143" s="82"/>
      <c r="RCJ143" s="6"/>
      <c r="RCM143" s="7"/>
      <c r="RCN143" s="7"/>
      <c r="RCS143" s="82"/>
      <c r="RCU143" s="7"/>
      <c r="RCV143" s="82"/>
      <c r="RCX143" s="7"/>
      <c r="RCY143" s="82"/>
      <c r="RCZ143" s="82"/>
      <c r="RDA143" s="83"/>
      <c r="RDC143" s="82"/>
      <c r="RDD143" s="80"/>
      <c r="RDE143" s="81"/>
      <c r="RDF143" s="82"/>
      <c r="RDI143" s="82"/>
      <c r="RDJ143" s="82"/>
      <c r="RDL143" s="82"/>
      <c r="RDO143" s="82"/>
      <c r="RDR143" s="82"/>
      <c r="RDS143" s="82"/>
      <c r="RDX143" s="82"/>
      <c r="REA143" s="82"/>
      <c r="REB143" s="82"/>
      <c r="REC143" s="82"/>
      <c r="RED143" s="82"/>
      <c r="REE143" s="82"/>
      <c r="REF143" s="82"/>
      <c r="REG143" s="82"/>
      <c r="REY143" s="82"/>
      <c r="REZ143" s="82"/>
      <c r="RFA143" s="6"/>
      <c r="RFD143" s="7"/>
      <c r="RFE143" s="7"/>
      <c r="RFJ143" s="82"/>
      <c r="RFL143" s="7"/>
      <c r="RFM143" s="82"/>
      <c r="RFO143" s="7"/>
      <c r="RFP143" s="82"/>
      <c r="RFQ143" s="82"/>
      <c r="RFR143" s="83"/>
      <c r="RFT143" s="82"/>
      <c r="RFU143" s="80"/>
      <c r="RFV143" s="81"/>
      <c r="RFW143" s="82"/>
      <c r="RFZ143" s="82"/>
      <c r="RGA143" s="82"/>
      <c r="RGC143" s="82"/>
      <c r="RGF143" s="82"/>
      <c r="RGI143" s="82"/>
      <c r="RGJ143" s="82"/>
      <c r="RGO143" s="82"/>
      <c r="RGR143" s="82"/>
      <c r="RGS143" s="82"/>
      <c r="RGT143" s="82"/>
      <c r="RGU143" s="82"/>
      <c r="RGV143" s="82"/>
      <c r="RGW143" s="82"/>
      <c r="RGX143" s="82"/>
      <c r="RHP143" s="82"/>
      <c r="RHQ143" s="82"/>
      <c r="RHR143" s="6"/>
      <c r="RHU143" s="7"/>
      <c r="RHV143" s="7"/>
      <c r="RIA143" s="82"/>
      <c r="RIC143" s="7"/>
      <c r="RID143" s="82"/>
      <c r="RIF143" s="7"/>
      <c r="RIG143" s="82"/>
      <c r="RIH143" s="82"/>
      <c r="RII143" s="83"/>
      <c r="RIK143" s="82"/>
      <c r="RIL143" s="80"/>
      <c r="RIM143" s="81"/>
      <c r="RIN143" s="82"/>
      <c r="RIQ143" s="82"/>
      <c r="RIR143" s="82"/>
      <c r="RIT143" s="82"/>
      <c r="RIW143" s="82"/>
      <c r="RIZ143" s="82"/>
      <c r="RJA143" s="82"/>
      <c r="RJF143" s="82"/>
      <c r="RJI143" s="82"/>
      <c r="RJJ143" s="82"/>
      <c r="RJK143" s="82"/>
      <c r="RJL143" s="82"/>
      <c r="RJM143" s="82"/>
      <c r="RJN143" s="82"/>
      <c r="RJO143" s="82"/>
      <c r="RKG143" s="82"/>
      <c r="RKH143" s="82"/>
      <c r="RKI143" s="6"/>
      <c r="RKL143" s="7"/>
      <c r="RKM143" s="7"/>
      <c r="RKR143" s="82"/>
      <c r="RKT143" s="7"/>
      <c r="RKU143" s="82"/>
      <c r="RKW143" s="7"/>
      <c r="RKX143" s="82"/>
      <c r="RKY143" s="82"/>
      <c r="RKZ143" s="83"/>
      <c r="RLB143" s="82"/>
      <c r="RLC143" s="80"/>
      <c r="RLD143" s="81"/>
      <c r="RLE143" s="82"/>
      <c r="RLH143" s="82"/>
      <c r="RLI143" s="82"/>
      <c r="RLK143" s="82"/>
      <c r="RLN143" s="82"/>
      <c r="RLQ143" s="82"/>
      <c r="RLR143" s="82"/>
      <c r="RLW143" s="82"/>
      <c r="RLZ143" s="82"/>
      <c r="RMA143" s="82"/>
      <c r="RMB143" s="82"/>
      <c r="RMC143" s="82"/>
      <c r="RMD143" s="82"/>
      <c r="RME143" s="82"/>
      <c r="RMF143" s="82"/>
      <c r="RMX143" s="82"/>
      <c r="RMY143" s="82"/>
      <c r="RMZ143" s="6"/>
      <c r="RNC143" s="7"/>
      <c r="RND143" s="7"/>
      <c r="RNI143" s="82"/>
      <c r="RNK143" s="7"/>
      <c r="RNL143" s="82"/>
      <c r="RNN143" s="7"/>
      <c r="RNO143" s="82"/>
      <c r="RNP143" s="82"/>
      <c r="RNQ143" s="83"/>
      <c r="RNS143" s="82"/>
      <c r="RNT143" s="80"/>
      <c r="RNU143" s="81"/>
      <c r="RNV143" s="82"/>
      <c r="RNY143" s="82"/>
      <c r="RNZ143" s="82"/>
      <c r="ROB143" s="82"/>
      <c r="ROE143" s="82"/>
      <c r="ROH143" s="82"/>
      <c r="ROI143" s="82"/>
      <c r="RON143" s="82"/>
      <c r="ROQ143" s="82"/>
      <c r="ROR143" s="82"/>
      <c r="ROS143" s="82"/>
      <c r="ROT143" s="82"/>
      <c r="ROU143" s="82"/>
      <c r="ROV143" s="82"/>
      <c r="ROW143" s="82"/>
      <c r="RPO143" s="82"/>
      <c r="RPP143" s="82"/>
      <c r="RPQ143" s="6"/>
      <c r="RPT143" s="7"/>
      <c r="RPU143" s="7"/>
      <c r="RPZ143" s="82"/>
      <c r="RQB143" s="7"/>
      <c r="RQC143" s="82"/>
      <c r="RQE143" s="7"/>
      <c r="RQF143" s="82"/>
      <c r="RQG143" s="82"/>
      <c r="RQH143" s="83"/>
      <c r="RQJ143" s="82"/>
      <c r="RQK143" s="80"/>
      <c r="RQL143" s="81"/>
      <c r="RQM143" s="82"/>
      <c r="RQP143" s="82"/>
      <c r="RQQ143" s="82"/>
      <c r="RQS143" s="82"/>
      <c r="RQV143" s="82"/>
      <c r="RQY143" s="82"/>
      <c r="RQZ143" s="82"/>
      <c r="RRE143" s="82"/>
      <c r="RRH143" s="82"/>
      <c r="RRI143" s="82"/>
      <c r="RRJ143" s="82"/>
      <c r="RRK143" s="82"/>
      <c r="RRL143" s="82"/>
      <c r="RRM143" s="82"/>
      <c r="RRN143" s="82"/>
      <c r="RSF143" s="82"/>
      <c r="RSG143" s="82"/>
      <c r="RSH143" s="6"/>
      <c r="RSK143" s="7"/>
      <c r="RSL143" s="7"/>
      <c r="RSQ143" s="82"/>
      <c r="RSS143" s="7"/>
      <c r="RST143" s="82"/>
      <c r="RSV143" s="7"/>
      <c r="RSW143" s="82"/>
      <c r="RSX143" s="82"/>
      <c r="RSY143" s="83"/>
      <c r="RTA143" s="82"/>
      <c r="RTB143" s="80"/>
      <c r="RTC143" s="81"/>
      <c r="RTD143" s="82"/>
      <c r="RTG143" s="82"/>
      <c r="RTH143" s="82"/>
      <c r="RTJ143" s="82"/>
      <c r="RTM143" s="82"/>
      <c r="RTP143" s="82"/>
      <c r="RTQ143" s="82"/>
      <c r="RTV143" s="82"/>
      <c r="RTY143" s="82"/>
      <c r="RTZ143" s="82"/>
      <c r="RUA143" s="82"/>
      <c r="RUB143" s="82"/>
      <c r="RUC143" s="82"/>
      <c r="RUD143" s="82"/>
      <c r="RUE143" s="82"/>
      <c r="RUW143" s="82"/>
      <c r="RUX143" s="82"/>
      <c r="RUY143" s="6"/>
      <c r="RVB143" s="7"/>
      <c r="RVC143" s="7"/>
      <c r="RVH143" s="82"/>
      <c r="RVJ143" s="7"/>
      <c r="RVK143" s="82"/>
      <c r="RVM143" s="7"/>
      <c r="RVN143" s="82"/>
      <c r="RVO143" s="82"/>
      <c r="RVP143" s="83"/>
      <c r="RVR143" s="82"/>
      <c r="RVS143" s="80"/>
      <c r="RVT143" s="81"/>
      <c r="RVU143" s="82"/>
      <c r="RVX143" s="82"/>
      <c r="RVY143" s="82"/>
      <c r="RWA143" s="82"/>
      <c r="RWD143" s="82"/>
      <c r="RWG143" s="82"/>
      <c r="RWH143" s="82"/>
      <c r="RWM143" s="82"/>
      <c r="RWP143" s="82"/>
      <c r="RWQ143" s="82"/>
      <c r="RWR143" s="82"/>
      <c r="RWS143" s="82"/>
      <c r="RWT143" s="82"/>
      <c r="RWU143" s="82"/>
      <c r="RWV143" s="82"/>
      <c r="RXN143" s="82"/>
      <c r="RXO143" s="82"/>
      <c r="RXP143" s="6"/>
      <c r="RXS143" s="7"/>
      <c r="RXT143" s="7"/>
      <c r="RXY143" s="82"/>
      <c r="RYA143" s="7"/>
      <c r="RYB143" s="82"/>
      <c r="RYD143" s="7"/>
      <c r="RYE143" s="82"/>
      <c r="RYF143" s="82"/>
      <c r="RYG143" s="83"/>
      <c r="RYI143" s="82"/>
      <c r="RYJ143" s="80"/>
      <c r="RYK143" s="81"/>
      <c r="RYL143" s="82"/>
      <c r="RYO143" s="82"/>
      <c r="RYP143" s="82"/>
      <c r="RYR143" s="82"/>
      <c r="RYU143" s="82"/>
      <c r="RYX143" s="82"/>
      <c r="RYY143" s="82"/>
      <c r="RZD143" s="82"/>
      <c r="RZG143" s="82"/>
      <c r="RZH143" s="82"/>
      <c r="RZI143" s="82"/>
      <c r="RZJ143" s="82"/>
      <c r="RZK143" s="82"/>
      <c r="RZL143" s="82"/>
      <c r="RZM143" s="82"/>
      <c r="SAE143" s="82"/>
      <c r="SAF143" s="82"/>
      <c r="SAG143" s="6"/>
      <c r="SAJ143" s="7"/>
      <c r="SAK143" s="7"/>
      <c r="SAP143" s="82"/>
      <c r="SAR143" s="7"/>
      <c r="SAS143" s="82"/>
      <c r="SAU143" s="7"/>
      <c r="SAV143" s="82"/>
      <c r="SAW143" s="82"/>
      <c r="SAX143" s="83"/>
      <c r="SAZ143" s="82"/>
      <c r="SBA143" s="80"/>
      <c r="SBB143" s="81"/>
      <c r="SBC143" s="82"/>
      <c r="SBF143" s="82"/>
      <c r="SBG143" s="82"/>
      <c r="SBI143" s="82"/>
      <c r="SBL143" s="82"/>
      <c r="SBO143" s="82"/>
      <c r="SBP143" s="82"/>
      <c r="SBU143" s="82"/>
      <c r="SBX143" s="82"/>
      <c r="SBY143" s="82"/>
      <c r="SBZ143" s="82"/>
      <c r="SCA143" s="82"/>
      <c r="SCB143" s="82"/>
      <c r="SCC143" s="82"/>
      <c r="SCD143" s="82"/>
      <c r="SCV143" s="82"/>
      <c r="SCW143" s="82"/>
      <c r="SCX143" s="6"/>
      <c r="SDA143" s="7"/>
      <c r="SDB143" s="7"/>
      <c r="SDG143" s="82"/>
      <c r="SDI143" s="7"/>
      <c r="SDJ143" s="82"/>
      <c r="SDL143" s="7"/>
      <c r="SDM143" s="82"/>
      <c r="SDN143" s="82"/>
      <c r="SDO143" s="83"/>
      <c r="SDQ143" s="82"/>
      <c r="SDR143" s="80"/>
      <c r="SDS143" s="81"/>
      <c r="SDT143" s="82"/>
      <c r="SDW143" s="82"/>
      <c r="SDX143" s="82"/>
      <c r="SDZ143" s="82"/>
      <c r="SEC143" s="82"/>
      <c r="SEF143" s="82"/>
      <c r="SEG143" s="82"/>
      <c r="SEL143" s="82"/>
      <c r="SEO143" s="82"/>
      <c r="SEP143" s="82"/>
      <c r="SEQ143" s="82"/>
      <c r="SER143" s="82"/>
      <c r="SES143" s="82"/>
      <c r="SET143" s="82"/>
      <c r="SEU143" s="82"/>
      <c r="SFM143" s="82"/>
      <c r="SFN143" s="82"/>
      <c r="SFO143" s="6"/>
      <c r="SFR143" s="7"/>
      <c r="SFS143" s="7"/>
      <c r="SFX143" s="82"/>
      <c r="SFZ143" s="7"/>
      <c r="SGA143" s="82"/>
      <c r="SGC143" s="7"/>
      <c r="SGD143" s="82"/>
      <c r="SGE143" s="82"/>
      <c r="SGF143" s="83"/>
      <c r="SGH143" s="82"/>
      <c r="SGI143" s="80"/>
      <c r="SGJ143" s="81"/>
      <c r="SGK143" s="82"/>
      <c r="SGN143" s="82"/>
      <c r="SGO143" s="82"/>
      <c r="SGQ143" s="82"/>
      <c r="SGT143" s="82"/>
      <c r="SGW143" s="82"/>
      <c r="SGX143" s="82"/>
      <c r="SHC143" s="82"/>
      <c r="SHF143" s="82"/>
      <c r="SHG143" s="82"/>
      <c r="SHH143" s="82"/>
      <c r="SHI143" s="82"/>
      <c r="SHJ143" s="82"/>
      <c r="SHK143" s="82"/>
      <c r="SHL143" s="82"/>
      <c r="SID143" s="82"/>
      <c r="SIE143" s="82"/>
      <c r="SIF143" s="6"/>
      <c r="SII143" s="7"/>
      <c r="SIJ143" s="7"/>
      <c r="SIO143" s="82"/>
      <c r="SIQ143" s="7"/>
      <c r="SIR143" s="82"/>
      <c r="SIT143" s="7"/>
      <c r="SIU143" s="82"/>
      <c r="SIV143" s="82"/>
      <c r="SIW143" s="83"/>
      <c r="SIY143" s="82"/>
      <c r="SIZ143" s="80"/>
      <c r="SJA143" s="81"/>
      <c r="SJB143" s="82"/>
      <c r="SJE143" s="82"/>
      <c r="SJF143" s="82"/>
      <c r="SJH143" s="82"/>
      <c r="SJK143" s="82"/>
      <c r="SJN143" s="82"/>
      <c r="SJO143" s="82"/>
      <c r="SJT143" s="82"/>
      <c r="SJW143" s="82"/>
      <c r="SJX143" s="82"/>
      <c r="SJY143" s="82"/>
      <c r="SJZ143" s="82"/>
      <c r="SKA143" s="82"/>
      <c r="SKB143" s="82"/>
      <c r="SKC143" s="82"/>
      <c r="SKU143" s="82"/>
      <c r="SKV143" s="82"/>
      <c r="SKW143" s="6"/>
      <c r="SKZ143" s="7"/>
      <c r="SLA143" s="7"/>
      <c r="SLF143" s="82"/>
      <c r="SLH143" s="7"/>
      <c r="SLI143" s="82"/>
      <c r="SLK143" s="7"/>
      <c r="SLL143" s="82"/>
      <c r="SLM143" s="82"/>
      <c r="SLN143" s="83"/>
      <c r="SLP143" s="82"/>
      <c r="SLQ143" s="80"/>
      <c r="SLR143" s="81"/>
      <c r="SLS143" s="82"/>
      <c r="SLV143" s="82"/>
      <c r="SLW143" s="82"/>
      <c r="SLY143" s="82"/>
      <c r="SMB143" s="82"/>
      <c r="SME143" s="82"/>
      <c r="SMF143" s="82"/>
      <c r="SMK143" s="82"/>
      <c r="SMN143" s="82"/>
      <c r="SMO143" s="82"/>
      <c r="SMP143" s="82"/>
      <c r="SMQ143" s="82"/>
      <c r="SMR143" s="82"/>
      <c r="SMS143" s="82"/>
      <c r="SMT143" s="82"/>
      <c r="SNL143" s="82"/>
      <c r="SNM143" s="82"/>
      <c r="SNN143" s="6"/>
      <c r="SNQ143" s="7"/>
      <c r="SNR143" s="7"/>
      <c r="SNW143" s="82"/>
      <c r="SNY143" s="7"/>
      <c r="SNZ143" s="82"/>
      <c r="SOB143" s="7"/>
      <c r="SOC143" s="82"/>
      <c r="SOD143" s="82"/>
      <c r="SOE143" s="83"/>
      <c r="SOG143" s="82"/>
      <c r="SOH143" s="80"/>
      <c r="SOI143" s="81"/>
      <c r="SOJ143" s="82"/>
      <c r="SOM143" s="82"/>
      <c r="SON143" s="82"/>
      <c r="SOP143" s="82"/>
      <c r="SOS143" s="82"/>
      <c r="SOV143" s="82"/>
      <c r="SOW143" s="82"/>
      <c r="SPB143" s="82"/>
      <c r="SPE143" s="82"/>
      <c r="SPF143" s="82"/>
      <c r="SPG143" s="82"/>
      <c r="SPH143" s="82"/>
      <c r="SPI143" s="82"/>
      <c r="SPJ143" s="82"/>
      <c r="SPK143" s="82"/>
      <c r="SQC143" s="82"/>
      <c r="SQD143" s="82"/>
      <c r="SQE143" s="6"/>
      <c r="SQH143" s="7"/>
      <c r="SQI143" s="7"/>
      <c r="SQN143" s="82"/>
      <c r="SQP143" s="7"/>
      <c r="SQQ143" s="82"/>
      <c r="SQS143" s="7"/>
      <c r="SQT143" s="82"/>
      <c r="SQU143" s="82"/>
      <c r="SQV143" s="83"/>
      <c r="SQX143" s="82"/>
      <c r="SQY143" s="80"/>
      <c r="SQZ143" s="81"/>
      <c r="SRA143" s="82"/>
      <c r="SRD143" s="82"/>
      <c r="SRE143" s="82"/>
      <c r="SRG143" s="82"/>
      <c r="SRJ143" s="82"/>
      <c r="SRM143" s="82"/>
      <c r="SRN143" s="82"/>
      <c r="SRS143" s="82"/>
      <c r="SRV143" s="82"/>
      <c r="SRW143" s="82"/>
      <c r="SRX143" s="82"/>
      <c r="SRY143" s="82"/>
      <c r="SRZ143" s="82"/>
      <c r="SSA143" s="82"/>
      <c r="SSB143" s="82"/>
      <c r="SST143" s="82"/>
      <c r="SSU143" s="82"/>
      <c r="SSV143" s="6"/>
      <c r="SSY143" s="7"/>
      <c r="SSZ143" s="7"/>
      <c r="STE143" s="82"/>
      <c r="STG143" s="7"/>
      <c r="STH143" s="82"/>
      <c r="STJ143" s="7"/>
      <c r="STK143" s="82"/>
      <c r="STL143" s="82"/>
      <c r="STM143" s="83"/>
      <c r="STO143" s="82"/>
      <c r="STP143" s="80"/>
      <c r="STQ143" s="81"/>
      <c r="STR143" s="82"/>
      <c r="STU143" s="82"/>
      <c r="STV143" s="82"/>
      <c r="STX143" s="82"/>
      <c r="SUA143" s="82"/>
      <c r="SUD143" s="82"/>
      <c r="SUE143" s="82"/>
      <c r="SUJ143" s="82"/>
      <c r="SUM143" s="82"/>
      <c r="SUN143" s="82"/>
      <c r="SUO143" s="82"/>
      <c r="SUP143" s="82"/>
      <c r="SUQ143" s="82"/>
      <c r="SUR143" s="82"/>
      <c r="SUS143" s="82"/>
      <c r="SVK143" s="82"/>
      <c r="SVL143" s="82"/>
      <c r="SVM143" s="6"/>
      <c r="SVP143" s="7"/>
      <c r="SVQ143" s="7"/>
      <c r="SVV143" s="82"/>
      <c r="SVX143" s="7"/>
      <c r="SVY143" s="82"/>
      <c r="SWA143" s="7"/>
      <c r="SWB143" s="82"/>
      <c r="SWC143" s="82"/>
      <c r="SWD143" s="83"/>
      <c r="SWF143" s="82"/>
      <c r="SWG143" s="80"/>
      <c r="SWH143" s="81"/>
      <c r="SWI143" s="82"/>
      <c r="SWL143" s="82"/>
      <c r="SWM143" s="82"/>
      <c r="SWO143" s="82"/>
      <c r="SWR143" s="82"/>
      <c r="SWU143" s="82"/>
      <c r="SWV143" s="82"/>
      <c r="SXA143" s="82"/>
      <c r="SXD143" s="82"/>
      <c r="SXE143" s="82"/>
      <c r="SXF143" s="82"/>
      <c r="SXG143" s="82"/>
      <c r="SXH143" s="82"/>
      <c r="SXI143" s="82"/>
      <c r="SXJ143" s="82"/>
      <c r="SYB143" s="82"/>
      <c r="SYC143" s="82"/>
      <c r="SYD143" s="6"/>
      <c r="SYG143" s="7"/>
      <c r="SYH143" s="7"/>
      <c r="SYM143" s="82"/>
      <c r="SYO143" s="7"/>
      <c r="SYP143" s="82"/>
      <c r="SYR143" s="7"/>
      <c r="SYS143" s="82"/>
      <c r="SYT143" s="82"/>
      <c r="SYU143" s="83"/>
      <c r="SYW143" s="82"/>
      <c r="SYX143" s="80"/>
      <c r="SYY143" s="81"/>
      <c r="SYZ143" s="82"/>
      <c r="SZC143" s="82"/>
      <c r="SZD143" s="82"/>
      <c r="SZF143" s="82"/>
      <c r="SZI143" s="82"/>
      <c r="SZL143" s="82"/>
      <c r="SZM143" s="82"/>
      <c r="SZR143" s="82"/>
      <c r="SZU143" s="82"/>
      <c r="SZV143" s="82"/>
      <c r="SZW143" s="82"/>
      <c r="SZX143" s="82"/>
      <c r="SZY143" s="82"/>
      <c r="SZZ143" s="82"/>
      <c r="TAA143" s="82"/>
      <c r="TAS143" s="82"/>
      <c r="TAT143" s="82"/>
      <c r="TAU143" s="6"/>
      <c r="TAX143" s="7"/>
      <c r="TAY143" s="7"/>
      <c r="TBD143" s="82"/>
      <c r="TBF143" s="7"/>
      <c r="TBG143" s="82"/>
      <c r="TBI143" s="7"/>
      <c r="TBJ143" s="82"/>
      <c r="TBK143" s="82"/>
      <c r="TBL143" s="83"/>
      <c r="TBN143" s="82"/>
      <c r="TBO143" s="80"/>
      <c r="TBP143" s="81"/>
      <c r="TBQ143" s="82"/>
      <c r="TBT143" s="82"/>
      <c r="TBU143" s="82"/>
      <c r="TBW143" s="82"/>
      <c r="TBZ143" s="82"/>
      <c r="TCC143" s="82"/>
      <c r="TCD143" s="82"/>
      <c r="TCI143" s="82"/>
      <c r="TCL143" s="82"/>
      <c r="TCM143" s="82"/>
      <c r="TCN143" s="82"/>
      <c r="TCO143" s="82"/>
      <c r="TCP143" s="82"/>
      <c r="TCQ143" s="82"/>
      <c r="TCR143" s="82"/>
      <c r="TDJ143" s="82"/>
      <c r="TDK143" s="82"/>
      <c r="TDL143" s="6"/>
      <c r="TDO143" s="7"/>
      <c r="TDP143" s="7"/>
      <c r="TDU143" s="82"/>
      <c r="TDW143" s="7"/>
      <c r="TDX143" s="82"/>
      <c r="TDZ143" s="7"/>
      <c r="TEA143" s="82"/>
      <c r="TEB143" s="82"/>
      <c r="TEC143" s="83"/>
      <c r="TEE143" s="82"/>
      <c r="TEF143" s="80"/>
      <c r="TEG143" s="81"/>
      <c r="TEH143" s="82"/>
      <c r="TEK143" s="82"/>
      <c r="TEL143" s="82"/>
      <c r="TEN143" s="82"/>
      <c r="TEQ143" s="82"/>
      <c r="TET143" s="82"/>
      <c r="TEU143" s="82"/>
      <c r="TEZ143" s="82"/>
      <c r="TFC143" s="82"/>
      <c r="TFD143" s="82"/>
      <c r="TFE143" s="82"/>
      <c r="TFF143" s="82"/>
      <c r="TFG143" s="82"/>
      <c r="TFH143" s="82"/>
      <c r="TFI143" s="82"/>
      <c r="TGA143" s="82"/>
      <c r="TGB143" s="82"/>
      <c r="TGC143" s="6"/>
      <c r="TGF143" s="7"/>
      <c r="TGG143" s="7"/>
      <c r="TGL143" s="82"/>
      <c r="TGN143" s="7"/>
      <c r="TGO143" s="82"/>
      <c r="TGQ143" s="7"/>
      <c r="TGR143" s="82"/>
      <c r="TGS143" s="82"/>
      <c r="TGT143" s="83"/>
      <c r="TGV143" s="82"/>
      <c r="TGW143" s="80"/>
      <c r="TGX143" s="81"/>
      <c r="TGY143" s="82"/>
      <c r="THB143" s="82"/>
      <c r="THC143" s="82"/>
      <c r="THE143" s="82"/>
      <c r="THH143" s="82"/>
      <c r="THK143" s="82"/>
      <c r="THL143" s="82"/>
      <c r="THQ143" s="82"/>
      <c r="THT143" s="82"/>
      <c r="THU143" s="82"/>
      <c r="THV143" s="82"/>
      <c r="THW143" s="82"/>
      <c r="THX143" s="82"/>
      <c r="THY143" s="82"/>
      <c r="THZ143" s="82"/>
      <c r="TIR143" s="82"/>
      <c r="TIS143" s="82"/>
      <c r="TIT143" s="6"/>
      <c r="TIW143" s="7"/>
      <c r="TIX143" s="7"/>
      <c r="TJC143" s="82"/>
      <c r="TJE143" s="7"/>
      <c r="TJF143" s="82"/>
      <c r="TJH143" s="7"/>
      <c r="TJI143" s="82"/>
      <c r="TJJ143" s="82"/>
      <c r="TJK143" s="83"/>
      <c r="TJM143" s="82"/>
      <c r="TJN143" s="80"/>
      <c r="TJO143" s="81"/>
      <c r="TJP143" s="82"/>
      <c r="TJS143" s="82"/>
      <c r="TJT143" s="82"/>
      <c r="TJV143" s="82"/>
      <c r="TJY143" s="82"/>
      <c r="TKB143" s="82"/>
      <c r="TKC143" s="82"/>
      <c r="TKH143" s="82"/>
      <c r="TKK143" s="82"/>
      <c r="TKL143" s="82"/>
      <c r="TKM143" s="82"/>
      <c r="TKN143" s="82"/>
      <c r="TKO143" s="82"/>
      <c r="TKP143" s="82"/>
      <c r="TKQ143" s="82"/>
      <c r="TLI143" s="82"/>
      <c r="TLJ143" s="82"/>
      <c r="TLK143" s="6"/>
      <c r="TLN143" s="7"/>
      <c r="TLO143" s="7"/>
      <c r="TLT143" s="82"/>
      <c r="TLV143" s="7"/>
      <c r="TLW143" s="82"/>
      <c r="TLY143" s="7"/>
      <c r="TLZ143" s="82"/>
      <c r="TMA143" s="82"/>
      <c r="TMB143" s="83"/>
      <c r="TMD143" s="82"/>
      <c r="TME143" s="80"/>
      <c r="TMF143" s="81"/>
      <c r="TMG143" s="82"/>
      <c r="TMJ143" s="82"/>
      <c r="TMK143" s="82"/>
      <c r="TMM143" s="82"/>
      <c r="TMP143" s="82"/>
      <c r="TMS143" s="82"/>
      <c r="TMT143" s="82"/>
      <c r="TMY143" s="82"/>
      <c r="TNB143" s="82"/>
      <c r="TNC143" s="82"/>
      <c r="TND143" s="82"/>
      <c r="TNE143" s="82"/>
      <c r="TNF143" s="82"/>
      <c r="TNG143" s="82"/>
      <c r="TNH143" s="82"/>
      <c r="TNZ143" s="82"/>
      <c r="TOA143" s="82"/>
      <c r="TOB143" s="6"/>
      <c r="TOE143" s="7"/>
      <c r="TOF143" s="7"/>
      <c r="TOK143" s="82"/>
      <c r="TOM143" s="7"/>
      <c r="TON143" s="82"/>
      <c r="TOP143" s="7"/>
      <c r="TOQ143" s="82"/>
      <c r="TOR143" s="82"/>
      <c r="TOS143" s="83"/>
      <c r="TOU143" s="82"/>
      <c r="TOV143" s="80"/>
      <c r="TOW143" s="81"/>
      <c r="TOX143" s="82"/>
      <c r="TPA143" s="82"/>
      <c r="TPB143" s="82"/>
      <c r="TPD143" s="82"/>
      <c r="TPG143" s="82"/>
      <c r="TPJ143" s="82"/>
      <c r="TPK143" s="82"/>
      <c r="TPP143" s="82"/>
      <c r="TPS143" s="82"/>
      <c r="TPT143" s="82"/>
      <c r="TPU143" s="82"/>
      <c r="TPV143" s="82"/>
      <c r="TPW143" s="82"/>
      <c r="TPX143" s="82"/>
      <c r="TPY143" s="82"/>
      <c r="TQQ143" s="82"/>
      <c r="TQR143" s="82"/>
      <c r="TQS143" s="6"/>
      <c r="TQV143" s="7"/>
      <c r="TQW143" s="7"/>
      <c r="TRB143" s="82"/>
      <c r="TRD143" s="7"/>
      <c r="TRE143" s="82"/>
      <c r="TRG143" s="7"/>
      <c r="TRH143" s="82"/>
      <c r="TRI143" s="82"/>
      <c r="TRJ143" s="83"/>
      <c r="TRL143" s="82"/>
      <c r="TRM143" s="80"/>
      <c r="TRN143" s="81"/>
      <c r="TRO143" s="82"/>
      <c r="TRR143" s="82"/>
      <c r="TRS143" s="82"/>
      <c r="TRU143" s="82"/>
      <c r="TRX143" s="82"/>
      <c r="TSA143" s="82"/>
      <c r="TSB143" s="82"/>
      <c r="TSG143" s="82"/>
      <c r="TSJ143" s="82"/>
      <c r="TSK143" s="82"/>
      <c r="TSL143" s="82"/>
      <c r="TSM143" s="82"/>
      <c r="TSN143" s="82"/>
      <c r="TSO143" s="82"/>
      <c r="TSP143" s="82"/>
      <c r="TTH143" s="82"/>
      <c r="TTI143" s="82"/>
      <c r="TTJ143" s="6"/>
      <c r="TTM143" s="7"/>
      <c r="TTN143" s="7"/>
      <c r="TTS143" s="82"/>
      <c r="TTU143" s="7"/>
      <c r="TTV143" s="82"/>
      <c r="TTX143" s="7"/>
      <c r="TTY143" s="82"/>
      <c r="TTZ143" s="82"/>
      <c r="TUA143" s="83"/>
      <c r="TUC143" s="82"/>
      <c r="TUD143" s="80"/>
      <c r="TUE143" s="81"/>
      <c r="TUF143" s="82"/>
      <c r="TUI143" s="82"/>
      <c r="TUJ143" s="82"/>
      <c r="TUL143" s="82"/>
      <c r="TUO143" s="82"/>
      <c r="TUR143" s="82"/>
      <c r="TUS143" s="82"/>
      <c r="TUX143" s="82"/>
      <c r="TVA143" s="82"/>
      <c r="TVB143" s="82"/>
      <c r="TVC143" s="82"/>
      <c r="TVD143" s="82"/>
      <c r="TVE143" s="82"/>
      <c r="TVF143" s="82"/>
      <c r="TVG143" s="82"/>
      <c r="TVY143" s="82"/>
      <c r="TVZ143" s="82"/>
      <c r="TWA143" s="6"/>
      <c r="TWD143" s="7"/>
      <c r="TWE143" s="7"/>
      <c r="TWJ143" s="82"/>
      <c r="TWL143" s="7"/>
      <c r="TWM143" s="82"/>
      <c r="TWO143" s="7"/>
      <c r="TWP143" s="82"/>
      <c r="TWQ143" s="82"/>
      <c r="TWR143" s="83"/>
      <c r="TWT143" s="82"/>
      <c r="TWU143" s="80"/>
      <c r="TWV143" s="81"/>
      <c r="TWW143" s="82"/>
      <c r="TWZ143" s="82"/>
      <c r="TXA143" s="82"/>
      <c r="TXC143" s="82"/>
      <c r="TXF143" s="82"/>
      <c r="TXI143" s="82"/>
      <c r="TXJ143" s="82"/>
      <c r="TXO143" s="82"/>
      <c r="TXR143" s="82"/>
      <c r="TXS143" s="82"/>
      <c r="TXT143" s="82"/>
      <c r="TXU143" s="82"/>
      <c r="TXV143" s="82"/>
      <c r="TXW143" s="82"/>
      <c r="TXX143" s="82"/>
      <c r="TYP143" s="82"/>
      <c r="TYQ143" s="82"/>
      <c r="TYR143" s="6"/>
      <c r="TYU143" s="7"/>
      <c r="TYV143" s="7"/>
      <c r="TZA143" s="82"/>
      <c r="TZC143" s="7"/>
      <c r="TZD143" s="82"/>
      <c r="TZF143" s="7"/>
      <c r="TZG143" s="82"/>
      <c r="TZH143" s="82"/>
      <c r="TZI143" s="83"/>
      <c r="TZK143" s="82"/>
      <c r="TZL143" s="80"/>
      <c r="TZM143" s="81"/>
      <c r="TZN143" s="82"/>
      <c r="TZQ143" s="82"/>
      <c r="TZR143" s="82"/>
      <c r="TZT143" s="82"/>
      <c r="TZW143" s="82"/>
      <c r="TZZ143" s="82"/>
      <c r="UAA143" s="82"/>
      <c r="UAF143" s="82"/>
      <c r="UAI143" s="82"/>
      <c r="UAJ143" s="82"/>
      <c r="UAK143" s="82"/>
      <c r="UAL143" s="82"/>
      <c r="UAM143" s="82"/>
      <c r="UAN143" s="82"/>
      <c r="UAO143" s="82"/>
      <c r="UBG143" s="82"/>
      <c r="UBH143" s="82"/>
      <c r="UBI143" s="6"/>
      <c r="UBL143" s="7"/>
      <c r="UBM143" s="7"/>
      <c r="UBR143" s="82"/>
      <c r="UBT143" s="7"/>
      <c r="UBU143" s="82"/>
      <c r="UBW143" s="7"/>
      <c r="UBX143" s="82"/>
      <c r="UBY143" s="82"/>
      <c r="UBZ143" s="83"/>
      <c r="UCB143" s="82"/>
      <c r="UCC143" s="80"/>
      <c r="UCD143" s="81"/>
      <c r="UCE143" s="82"/>
      <c r="UCH143" s="82"/>
      <c r="UCI143" s="82"/>
      <c r="UCK143" s="82"/>
      <c r="UCN143" s="82"/>
      <c r="UCQ143" s="82"/>
      <c r="UCR143" s="82"/>
      <c r="UCW143" s="82"/>
      <c r="UCZ143" s="82"/>
      <c r="UDA143" s="82"/>
      <c r="UDB143" s="82"/>
      <c r="UDC143" s="82"/>
      <c r="UDD143" s="82"/>
      <c r="UDE143" s="82"/>
      <c r="UDF143" s="82"/>
      <c r="UDX143" s="82"/>
      <c r="UDY143" s="82"/>
      <c r="UDZ143" s="6"/>
      <c r="UEC143" s="7"/>
      <c r="UED143" s="7"/>
      <c r="UEI143" s="82"/>
      <c r="UEK143" s="7"/>
      <c r="UEL143" s="82"/>
      <c r="UEN143" s="7"/>
      <c r="UEO143" s="82"/>
      <c r="UEP143" s="82"/>
      <c r="UEQ143" s="83"/>
      <c r="UES143" s="82"/>
      <c r="UET143" s="80"/>
      <c r="UEU143" s="81"/>
      <c r="UEV143" s="82"/>
      <c r="UEY143" s="82"/>
      <c r="UEZ143" s="82"/>
      <c r="UFB143" s="82"/>
      <c r="UFE143" s="82"/>
      <c r="UFH143" s="82"/>
      <c r="UFI143" s="82"/>
      <c r="UFN143" s="82"/>
      <c r="UFQ143" s="82"/>
      <c r="UFR143" s="82"/>
      <c r="UFS143" s="82"/>
      <c r="UFT143" s="82"/>
      <c r="UFU143" s="82"/>
      <c r="UFV143" s="82"/>
      <c r="UFW143" s="82"/>
      <c r="UGO143" s="82"/>
      <c r="UGP143" s="82"/>
      <c r="UGQ143" s="6"/>
      <c r="UGT143" s="7"/>
      <c r="UGU143" s="7"/>
      <c r="UGZ143" s="82"/>
      <c r="UHB143" s="7"/>
      <c r="UHC143" s="82"/>
      <c r="UHE143" s="7"/>
      <c r="UHF143" s="82"/>
      <c r="UHG143" s="82"/>
      <c r="UHH143" s="83"/>
      <c r="UHJ143" s="82"/>
      <c r="UHK143" s="80"/>
      <c r="UHL143" s="81"/>
      <c r="UHM143" s="82"/>
      <c r="UHP143" s="82"/>
      <c r="UHQ143" s="82"/>
      <c r="UHS143" s="82"/>
      <c r="UHV143" s="82"/>
      <c r="UHY143" s="82"/>
      <c r="UHZ143" s="82"/>
      <c r="UIE143" s="82"/>
      <c r="UIH143" s="82"/>
      <c r="UII143" s="82"/>
      <c r="UIJ143" s="82"/>
      <c r="UIK143" s="82"/>
      <c r="UIL143" s="82"/>
      <c r="UIM143" s="82"/>
      <c r="UIN143" s="82"/>
      <c r="UJF143" s="82"/>
      <c r="UJG143" s="82"/>
      <c r="UJH143" s="6"/>
      <c r="UJK143" s="7"/>
      <c r="UJL143" s="7"/>
      <c r="UJQ143" s="82"/>
      <c r="UJS143" s="7"/>
      <c r="UJT143" s="82"/>
      <c r="UJV143" s="7"/>
      <c r="UJW143" s="82"/>
      <c r="UJX143" s="82"/>
      <c r="UJY143" s="83"/>
      <c r="UKA143" s="82"/>
      <c r="UKB143" s="80"/>
      <c r="UKC143" s="81"/>
      <c r="UKD143" s="82"/>
      <c r="UKG143" s="82"/>
      <c r="UKH143" s="82"/>
      <c r="UKJ143" s="82"/>
      <c r="UKM143" s="82"/>
      <c r="UKP143" s="82"/>
      <c r="UKQ143" s="82"/>
      <c r="UKV143" s="82"/>
      <c r="UKY143" s="82"/>
      <c r="UKZ143" s="82"/>
      <c r="ULA143" s="82"/>
      <c r="ULB143" s="82"/>
      <c r="ULC143" s="82"/>
      <c r="ULD143" s="82"/>
      <c r="ULE143" s="82"/>
      <c r="ULW143" s="82"/>
      <c r="ULX143" s="82"/>
      <c r="ULY143" s="6"/>
      <c r="UMB143" s="7"/>
      <c r="UMC143" s="7"/>
      <c r="UMH143" s="82"/>
      <c r="UMJ143" s="7"/>
      <c r="UMK143" s="82"/>
      <c r="UMM143" s="7"/>
      <c r="UMN143" s="82"/>
      <c r="UMO143" s="82"/>
      <c r="UMP143" s="83"/>
      <c r="UMR143" s="82"/>
      <c r="UMS143" s="80"/>
      <c r="UMT143" s="81"/>
      <c r="UMU143" s="82"/>
      <c r="UMX143" s="82"/>
      <c r="UMY143" s="82"/>
      <c r="UNA143" s="82"/>
      <c r="UND143" s="82"/>
      <c r="UNG143" s="82"/>
      <c r="UNH143" s="82"/>
      <c r="UNM143" s="82"/>
      <c r="UNP143" s="82"/>
      <c r="UNQ143" s="82"/>
      <c r="UNR143" s="82"/>
      <c r="UNS143" s="82"/>
      <c r="UNT143" s="82"/>
      <c r="UNU143" s="82"/>
      <c r="UNV143" s="82"/>
      <c r="UON143" s="82"/>
      <c r="UOO143" s="82"/>
      <c r="UOP143" s="6"/>
      <c r="UOS143" s="7"/>
      <c r="UOT143" s="7"/>
      <c r="UOY143" s="82"/>
      <c r="UPA143" s="7"/>
      <c r="UPB143" s="82"/>
      <c r="UPD143" s="7"/>
      <c r="UPE143" s="82"/>
      <c r="UPF143" s="82"/>
      <c r="UPG143" s="83"/>
      <c r="UPI143" s="82"/>
      <c r="UPJ143" s="80"/>
      <c r="UPK143" s="81"/>
      <c r="UPL143" s="82"/>
      <c r="UPO143" s="82"/>
      <c r="UPP143" s="82"/>
      <c r="UPR143" s="82"/>
      <c r="UPU143" s="82"/>
      <c r="UPX143" s="82"/>
      <c r="UPY143" s="82"/>
      <c r="UQD143" s="82"/>
      <c r="UQG143" s="82"/>
      <c r="UQH143" s="82"/>
      <c r="UQI143" s="82"/>
      <c r="UQJ143" s="82"/>
      <c r="UQK143" s="82"/>
      <c r="UQL143" s="82"/>
      <c r="UQM143" s="82"/>
      <c r="URE143" s="82"/>
      <c r="URF143" s="82"/>
      <c r="URG143" s="6"/>
      <c r="URJ143" s="7"/>
      <c r="URK143" s="7"/>
      <c r="URP143" s="82"/>
      <c r="URR143" s="7"/>
      <c r="URS143" s="82"/>
      <c r="URU143" s="7"/>
      <c r="URV143" s="82"/>
      <c r="URW143" s="82"/>
      <c r="URX143" s="83"/>
      <c r="URZ143" s="82"/>
      <c r="USA143" s="80"/>
      <c r="USB143" s="81"/>
      <c r="USC143" s="82"/>
      <c r="USF143" s="82"/>
      <c r="USG143" s="82"/>
      <c r="USI143" s="82"/>
      <c r="USL143" s="82"/>
      <c r="USO143" s="82"/>
      <c r="USP143" s="82"/>
      <c r="USU143" s="82"/>
      <c r="USX143" s="82"/>
      <c r="USY143" s="82"/>
      <c r="USZ143" s="82"/>
      <c r="UTA143" s="82"/>
      <c r="UTB143" s="82"/>
      <c r="UTC143" s="82"/>
      <c r="UTD143" s="82"/>
      <c r="UTV143" s="82"/>
      <c r="UTW143" s="82"/>
      <c r="UTX143" s="6"/>
      <c r="UUA143" s="7"/>
      <c r="UUB143" s="7"/>
      <c r="UUG143" s="82"/>
      <c r="UUI143" s="7"/>
      <c r="UUJ143" s="82"/>
      <c r="UUL143" s="7"/>
      <c r="UUM143" s="82"/>
      <c r="UUN143" s="82"/>
      <c r="UUO143" s="83"/>
      <c r="UUQ143" s="82"/>
      <c r="UUR143" s="80"/>
      <c r="UUS143" s="81"/>
      <c r="UUT143" s="82"/>
      <c r="UUW143" s="82"/>
      <c r="UUX143" s="82"/>
      <c r="UUZ143" s="82"/>
      <c r="UVC143" s="82"/>
      <c r="UVF143" s="82"/>
      <c r="UVG143" s="82"/>
      <c r="UVL143" s="82"/>
      <c r="UVO143" s="82"/>
      <c r="UVP143" s="82"/>
      <c r="UVQ143" s="82"/>
      <c r="UVR143" s="82"/>
      <c r="UVS143" s="82"/>
      <c r="UVT143" s="82"/>
      <c r="UVU143" s="82"/>
      <c r="UWM143" s="82"/>
      <c r="UWN143" s="82"/>
      <c r="UWO143" s="6"/>
      <c r="UWR143" s="7"/>
      <c r="UWS143" s="7"/>
      <c r="UWX143" s="82"/>
      <c r="UWZ143" s="7"/>
      <c r="UXA143" s="82"/>
      <c r="UXC143" s="7"/>
      <c r="UXD143" s="82"/>
      <c r="UXE143" s="82"/>
      <c r="UXF143" s="83"/>
      <c r="UXH143" s="82"/>
      <c r="UXI143" s="80"/>
      <c r="UXJ143" s="81"/>
      <c r="UXK143" s="82"/>
      <c r="UXN143" s="82"/>
      <c r="UXO143" s="82"/>
      <c r="UXQ143" s="82"/>
      <c r="UXT143" s="82"/>
      <c r="UXW143" s="82"/>
      <c r="UXX143" s="82"/>
      <c r="UYC143" s="82"/>
      <c r="UYF143" s="82"/>
      <c r="UYG143" s="82"/>
      <c r="UYH143" s="82"/>
      <c r="UYI143" s="82"/>
      <c r="UYJ143" s="82"/>
      <c r="UYK143" s="82"/>
      <c r="UYL143" s="82"/>
      <c r="UZD143" s="82"/>
      <c r="UZE143" s="82"/>
      <c r="UZF143" s="6"/>
      <c r="UZI143" s="7"/>
      <c r="UZJ143" s="7"/>
      <c r="UZO143" s="82"/>
      <c r="UZQ143" s="7"/>
      <c r="UZR143" s="82"/>
      <c r="UZT143" s="7"/>
      <c r="UZU143" s="82"/>
      <c r="UZV143" s="82"/>
      <c r="UZW143" s="83"/>
      <c r="UZY143" s="82"/>
      <c r="UZZ143" s="80"/>
      <c r="VAA143" s="81"/>
      <c r="VAB143" s="82"/>
      <c r="VAE143" s="82"/>
      <c r="VAF143" s="82"/>
      <c r="VAH143" s="82"/>
      <c r="VAK143" s="82"/>
      <c r="VAN143" s="82"/>
      <c r="VAO143" s="82"/>
      <c r="VAT143" s="82"/>
      <c r="VAW143" s="82"/>
      <c r="VAX143" s="82"/>
      <c r="VAY143" s="82"/>
      <c r="VAZ143" s="82"/>
      <c r="VBA143" s="82"/>
      <c r="VBB143" s="82"/>
      <c r="VBC143" s="82"/>
      <c r="VBU143" s="82"/>
      <c r="VBV143" s="82"/>
      <c r="VBW143" s="6"/>
      <c r="VBZ143" s="7"/>
      <c r="VCA143" s="7"/>
      <c r="VCF143" s="82"/>
      <c r="VCH143" s="7"/>
      <c r="VCI143" s="82"/>
      <c r="VCK143" s="7"/>
      <c r="VCL143" s="82"/>
      <c r="VCM143" s="82"/>
      <c r="VCN143" s="83"/>
      <c r="VCP143" s="82"/>
      <c r="VCQ143" s="80"/>
      <c r="VCR143" s="81"/>
      <c r="VCS143" s="82"/>
      <c r="VCV143" s="82"/>
      <c r="VCW143" s="82"/>
      <c r="VCY143" s="82"/>
      <c r="VDB143" s="82"/>
      <c r="VDE143" s="82"/>
      <c r="VDF143" s="82"/>
      <c r="VDK143" s="82"/>
      <c r="VDN143" s="82"/>
      <c r="VDO143" s="82"/>
      <c r="VDP143" s="82"/>
      <c r="VDQ143" s="82"/>
      <c r="VDR143" s="82"/>
      <c r="VDS143" s="82"/>
      <c r="VDT143" s="82"/>
      <c r="VEL143" s="82"/>
      <c r="VEM143" s="82"/>
      <c r="VEN143" s="6"/>
      <c r="VEQ143" s="7"/>
      <c r="VER143" s="7"/>
      <c r="VEW143" s="82"/>
      <c r="VEY143" s="7"/>
      <c r="VEZ143" s="82"/>
      <c r="VFB143" s="7"/>
      <c r="VFC143" s="82"/>
      <c r="VFD143" s="82"/>
      <c r="VFE143" s="83"/>
      <c r="VFG143" s="82"/>
      <c r="VFH143" s="80"/>
      <c r="VFI143" s="81"/>
      <c r="VFJ143" s="82"/>
      <c r="VFM143" s="82"/>
      <c r="VFN143" s="82"/>
      <c r="VFP143" s="82"/>
      <c r="VFS143" s="82"/>
      <c r="VFV143" s="82"/>
      <c r="VFW143" s="82"/>
      <c r="VGB143" s="82"/>
      <c r="VGE143" s="82"/>
      <c r="VGF143" s="82"/>
      <c r="VGG143" s="82"/>
      <c r="VGH143" s="82"/>
      <c r="VGI143" s="82"/>
      <c r="VGJ143" s="82"/>
      <c r="VGK143" s="82"/>
      <c r="VHC143" s="82"/>
      <c r="VHD143" s="82"/>
      <c r="VHE143" s="6"/>
      <c r="VHH143" s="7"/>
      <c r="VHI143" s="7"/>
      <c r="VHN143" s="82"/>
      <c r="VHP143" s="7"/>
      <c r="VHQ143" s="82"/>
      <c r="VHS143" s="7"/>
      <c r="VHT143" s="82"/>
      <c r="VHU143" s="82"/>
      <c r="VHV143" s="83"/>
      <c r="VHX143" s="82"/>
      <c r="VHY143" s="80"/>
      <c r="VHZ143" s="81"/>
      <c r="VIA143" s="82"/>
      <c r="VID143" s="82"/>
      <c r="VIE143" s="82"/>
      <c r="VIG143" s="82"/>
      <c r="VIJ143" s="82"/>
      <c r="VIM143" s="82"/>
      <c r="VIN143" s="82"/>
      <c r="VIS143" s="82"/>
      <c r="VIV143" s="82"/>
      <c r="VIW143" s="82"/>
      <c r="VIX143" s="82"/>
      <c r="VIY143" s="82"/>
      <c r="VIZ143" s="82"/>
      <c r="VJA143" s="82"/>
      <c r="VJB143" s="82"/>
      <c r="VJT143" s="82"/>
      <c r="VJU143" s="82"/>
      <c r="VJV143" s="6"/>
      <c r="VJY143" s="7"/>
      <c r="VJZ143" s="7"/>
      <c r="VKE143" s="82"/>
      <c r="VKG143" s="7"/>
      <c r="VKH143" s="82"/>
      <c r="VKJ143" s="7"/>
      <c r="VKK143" s="82"/>
      <c r="VKL143" s="82"/>
      <c r="VKM143" s="83"/>
      <c r="VKO143" s="82"/>
      <c r="VKP143" s="80"/>
      <c r="VKQ143" s="81"/>
      <c r="VKR143" s="82"/>
      <c r="VKU143" s="82"/>
      <c r="VKV143" s="82"/>
      <c r="VKX143" s="82"/>
      <c r="VLA143" s="82"/>
      <c r="VLD143" s="82"/>
      <c r="VLE143" s="82"/>
      <c r="VLJ143" s="82"/>
      <c r="VLM143" s="82"/>
      <c r="VLN143" s="82"/>
      <c r="VLO143" s="82"/>
      <c r="VLP143" s="82"/>
      <c r="VLQ143" s="82"/>
      <c r="VLR143" s="82"/>
      <c r="VLS143" s="82"/>
      <c r="VMK143" s="82"/>
      <c r="VML143" s="82"/>
      <c r="VMM143" s="6"/>
      <c r="VMP143" s="7"/>
      <c r="VMQ143" s="7"/>
      <c r="VMV143" s="82"/>
      <c r="VMX143" s="7"/>
      <c r="VMY143" s="82"/>
      <c r="VNA143" s="7"/>
      <c r="VNB143" s="82"/>
      <c r="VNC143" s="82"/>
      <c r="VND143" s="83"/>
      <c r="VNF143" s="82"/>
      <c r="VNG143" s="80"/>
      <c r="VNH143" s="81"/>
      <c r="VNI143" s="82"/>
      <c r="VNL143" s="82"/>
      <c r="VNM143" s="82"/>
      <c r="VNO143" s="82"/>
      <c r="VNR143" s="82"/>
      <c r="VNU143" s="82"/>
      <c r="VNV143" s="82"/>
      <c r="VOA143" s="82"/>
      <c r="VOD143" s="82"/>
      <c r="VOE143" s="82"/>
      <c r="VOF143" s="82"/>
      <c r="VOG143" s="82"/>
      <c r="VOH143" s="82"/>
      <c r="VOI143" s="82"/>
      <c r="VOJ143" s="82"/>
      <c r="VPB143" s="82"/>
      <c r="VPC143" s="82"/>
      <c r="VPD143" s="6"/>
      <c r="VPG143" s="7"/>
      <c r="VPH143" s="7"/>
      <c r="VPM143" s="82"/>
      <c r="VPO143" s="7"/>
      <c r="VPP143" s="82"/>
      <c r="VPR143" s="7"/>
      <c r="VPS143" s="82"/>
      <c r="VPT143" s="82"/>
      <c r="VPU143" s="83"/>
      <c r="VPW143" s="82"/>
      <c r="VPX143" s="80"/>
      <c r="VPY143" s="81"/>
      <c r="VPZ143" s="82"/>
      <c r="VQC143" s="82"/>
      <c r="VQD143" s="82"/>
      <c r="VQF143" s="82"/>
      <c r="VQI143" s="82"/>
      <c r="VQL143" s="82"/>
      <c r="VQM143" s="82"/>
      <c r="VQR143" s="82"/>
      <c r="VQU143" s="82"/>
      <c r="VQV143" s="82"/>
      <c r="VQW143" s="82"/>
      <c r="VQX143" s="82"/>
      <c r="VQY143" s="82"/>
      <c r="VQZ143" s="82"/>
      <c r="VRA143" s="82"/>
      <c r="VRS143" s="82"/>
      <c r="VRT143" s="82"/>
      <c r="VRU143" s="6"/>
      <c r="VRX143" s="7"/>
      <c r="VRY143" s="7"/>
      <c r="VSD143" s="82"/>
      <c r="VSF143" s="7"/>
      <c r="VSG143" s="82"/>
      <c r="VSI143" s="7"/>
      <c r="VSJ143" s="82"/>
      <c r="VSK143" s="82"/>
      <c r="VSL143" s="83"/>
      <c r="VSN143" s="82"/>
      <c r="VSO143" s="80"/>
      <c r="VSP143" s="81"/>
      <c r="VSQ143" s="82"/>
      <c r="VST143" s="82"/>
      <c r="VSU143" s="82"/>
      <c r="VSW143" s="82"/>
      <c r="VSZ143" s="82"/>
      <c r="VTC143" s="82"/>
      <c r="VTD143" s="82"/>
      <c r="VTI143" s="82"/>
      <c r="VTL143" s="82"/>
      <c r="VTM143" s="82"/>
      <c r="VTN143" s="82"/>
      <c r="VTO143" s="82"/>
      <c r="VTP143" s="82"/>
      <c r="VTQ143" s="82"/>
      <c r="VTR143" s="82"/>
      <c r="VUJ143" s="82"/>
      <c r="VUK143" s="82"/>
      <c r="VUL143" s="6"/>
      <c r="VUO143" s="7"/>
      <c r="VUP143" s="7"/>
      <c r="VUU143" s="82"/>
      <c r="VUW143" s="7"/>
      <c r="VUX143" s="82"/>
      <c r="VUZ143" s="7"/>
      <c r="VVA143" s="82"/>
      <c r="VVB143" s="82"/>
      <c r="VVC143" s="83"/>
      <c r="VVE143" s="82"/>
      <c r="VVF143" s="80"/>
      <c r="VVG143" s="81"/>
      <c r="VVH143" s="82"/>
      <c r="VVK143" s="82"/>
      <c r="VVL143" s="82"/>
      <c r="VVN143" s="82"/>
      <c r="VVQ143" s="82"/>
      <c r="VVT143" s="82"/>
      <c r="VVU143" s="82"/>
      <c r="VVZ143" s="82"/>
      <c r="VWC143" s="82"/>
      <c r="VWD143" s="82"/>
      <c r="VWE143" s="82"/>
      <c r="VWF143" s="82"/>
      <c r="VWG143" s="82"/>
      <c r="VWH143" s="82"/>
      <c r="VWI143" s="82"/>
      <c r="VXA143" s="82"/>
      <c r="VXB143" s="82"/>
      <c r="VXC143" s="6"/>
      <c r="VXF143" s="7"/>
      <c r="VXG143" s="7"/>
      <c r="VXL143" s="82"/>
      <c r="VXN143" s="7"/>
      <c r="VXO143" s="82"/>
      <c r="VXQ143" s="7"/>
      <c r="VXR143" s="82"/>
      <c r="VXS143" s="82"/>
      <c r="VXT143" s="83"/>
      <c r="VXV143" s="82"/>
      <c r="VXW143" s="80"/>
      <c r="VXX143" s="81"/>
      <c r="VXY143" s="82"/>
      <c r="VYB143" s="82"/>
      <c r="VYC143" s="82"/>
      <c r="VYE143" s="82"/>
      <c r="VYH143" s="82"/>
      <c r="VYK143" s="82"/>
      <c r="VYL143" s="82"/>
      <c r="VYQ143" s="82"/>
      <c r="VYT143" s="82"/>
      <c r="VYU143" s="82"/>
      <c r="VYV143" s="82"/>
      <c r="VYW143" s="82"/>
      <c r="VYX143" s="82"/>
      <c r="VYY143" s="82"/>
      <c r="VYZ143" s="82"/>
      <c r="VZR143" s="82"/>
      <c r="VZS143" s="82"/>
      <c r="VZT143" s="6"/>
      <c r="VZW143" s="7"/>
      <c r="VZX143" s="7"/>
      <c r="WAC143" s="82"/>
      <c r="WAE143" s="7"/>
      <c r="WAF143" s="82"/>
      <c r="WAH143" s="7"/>
      <c r="WAI143" s="82"/>
      <c r="WAJ143" s="82"/>
      <c r="WAK143" s="83"/>
      <c r="WAM143" s="82"/>
      <c r="WAN143" s="80"/>
      <c r="WAO143" s="81"/>
      <c r="WAP143" s="82"/>
      <c r="WAS143" s="82"/>
      <c r="WAT143" s="82"/>
      <c r="WAV143" s="82"/>
      <c r="WAY143" s="82"/>
      <c r="WBB143" s="82"/>
      <c r="WBC143" s="82"/>
      <c r="WBH143" s="82"/>
      <c r="WBK143" s="82"/>
      <c r="WBL143" s="82"/>
      <c r="WBM143" s="82"/>
      <c r="WBN143" s="82"/>
      <c r="WBO143" s="82"/>
      <c r="WBP143" s="82"/>
      <c r="WBQ143" s="82"/>
      <c r="WCI143" s="82"/>
      <c r="WCJ143" s="82"/>
      <c r="WCK143" s="6"/>
      <c r="WCN143" s="7"/>
      <c r="WCO143" s="7"/>
      <c r="WCT143" s="82"/>
      <c r="WCV143" s="7"/>
      <c r="WCW143" s="82"/>
      <c r="WCY143" s="7"/>
      <c r="WCZ143" s="82"/>
      <c r="WDA143" s="82"/>
      <c r="WDB143" s="83"/>
      <c r="WDD143" s="82"/>
      <c r="WDE143" s="80"/>
      <c r="WDF143" s="81"/>
      <c r="WDG143" s="82"/>
      <c r="WDJ143" s="82"/>
      <c r="WDK143" s="82"/>
      <c r="WDM143" s="82"/>
      <c r="WDP143" s="82"/>
      <c r="WDS143" s="82"/>
      <c r="WDT143" s="82"/>
      <c r="WDY143" s="82"/>
      <c r="WEB143" s="82"/>
      <c r="WEC143" s="82"/>
      <c r="WED143" s="82"/>
      <c r="WEE143" s="82"/>
      <c r="WEF143" s="82"/>
      <c r="WEG143" s="82"/>
      <c r="WEH143" s="82"/>
      <c r="WEZ143" s="82"/>
      <c r="WFA143" s="82"/>
      <c r="WFB143" s="6"/>
      <c r="WFE143" s="7"/>
      <c r="WFF143" s="7"/>
      <c r="WFK143" s="82"/>
      <c r="WFM143" s="7"/>
      <c r="WFN143" s="82"/>
      <c r="WFP143" s="7"/>
      <c r="WFQ143" s="82"/>
      <c r="WFR143" s="82"/>
      <c r="WFS143" s="83"/>
      <c r="WFU143" s="82"/>
      <c r="WFV143" s="80"/>
      <c r="WFW143" s="81"/>
      <c r="WFX143" s="82"/>
      <c r="WGA143" s="82"/>
      <c r="WGB143" s="82"/>
      <c r="WGD143" s="82"/>
      <c r="WGG143" s="82"/>
      <c r="WGJ143" s="82"/>
      <c r="WGK143" s="82"/>
      <c r="WGP143" s="82"/>
      <c r="WGS143" s="82"/>
      <c r="WGT143" s="82"/>
      <c r="WGU143" s="82"/>
      <c r="WGV143" s="82"/>
      <c r="WGW143" s="82"/>
      <c r="WGX143" s="82"/>
      <c r="WGY143" s="82"/>
      <c r="WHQ143" s="82"/>
      <c r="WHR143" s="82"/>
      <c r="WHS143" s="6"/>
      <c r="WHV143" s="7"/>
      <c r="WHW143" s="7"/>
      <c r="WIB143" s="82"/>
      <c r="WID143" s="7"/>
      <c r="WIE143" s="82"/>
      <c r="WIG143" s="7"/>
      <c r="WIH143" s="82"/>
      <c r="WII143" s="82"/>
      <c r="WIJ143" s="83"/>
      <c r="WIL143" s="82"/>
      <c r="WIM143" s="80"/>
      <c r="WIN143" s="81"/>
      <c r="WIO143" s="82"/>
      <c r="WIR143" s="82"/>
      <c r="WIS143" s="82"/>
      <c r="WIU143" s="82"/>
      <c r="WIX143" s="82"/>
      <c r="WJA143" s="82"/>
      <c r="WJB143" s="82"/>
      <c r="WJG143" s="82"/>
      <c r="WJJ143" s="82"/>
      <c r="WJK143" s="82"/>
      <c r="WJL143" s="82"/>
      <c r="WJM143" s="82"/>
      <c r="WJN143" s="82"/>
      <c r="WJO143" s="82"/>
      <c r="WJP143" s="82"/>
      <c r="WKH143" s="82"/>
      <c r="WKI143" s="82"/>
      <c r="WKJ143" s="6"/>
      <c r="WKM143" s="7"/>
      <c r="WKN143" s="7"/>
      <c r="WKS143" s="82"/>
      <c r="WKU143" s="7"/>
      <c r="WKV143" s="82"/>
      <c r="WKX143" s="7"/>
      <c r="WKY143" s="82"/>
      <c r="WKZ143" s="82"/>
      <c r="WLA143" s="83"/>
      <c r="WLC143" s="82"/>
      <c r="WLD143" s="80"/>
      <c r="WLE143" s="81"/>
      <c r="WLF143" s="82"/>
      <c r="WLI143" s="82"/>
      <c r="WLJ143" s="82"/>
      <c r="WLL143" s="82"/>
      <c r="WLO143" s="82"/>
      <c r="WLR143" s="82"/>
      <c r="WLS143" s="82"/>
      <c r="WLX143" s="82"/>
      <c r="WMA143" s="82"/>
      <c r="WMB143" s="82"/>
      <c r="WMC143" s="82"/>
      <c r="WMD143" s="82"/>
      <c r="WME143" s="82"/>
      <c r="WMF143" s="82"/>
      <c r="WMG143" s="82"/>
      <c r="WMY143" s="82"/>
      <c r="WMZ143" s="82"/>
      <c r="WNA143" s="6"/>
      <c r="WND143" s="7"/>
      <c r="WNE143" s="7"/>
      <c r="WNJ143" s="82"/>
      <c r="WNL143" s="7"/>
      <c r="WNM143" s="82"/>
      <c r="WNO143" s="7"/>
      <c r="WNP143" s="82"/>
      <c r="WNQ143" s="82"/>
      <c r="WNR143" s="83"/>
      <c r="WNT143" s="82"/>
      <c r="WNU143" s="80"/>
      <c r="WNV143" s="81"/>
      <c r="WNW143" s="82"/>
      <c r="WNZ143" s="82"/>
      <c r="WOA143" s="82"/>
      <c r="WOC143" s="82"/>
      <c r="WOF143" s="82"/>
      <c r="WOI143" s="82"/>
      <c r="WOJ143" s="82"/>
      <c r="WOO143" s="82"/>
      <c r="WOR143" s="82"/>
      <c r="WOS143" s="82"/>
      <c r="WOT143" s="82"/>
      <c r="WOU143" s="82"/>
      <c r="WOV143" s="82"/>
      <c r="WOW143" s="82"/>
      <c r="WOX143" s="82"/>
      <c r="WPP143" s="82"/>
      <c r="WPQ143" s="82"/>
      <c r="WPR143" s="6"/>
      <c r="WPU143" s="7"/>
      <c r="WPV143" s="7"/>
      <c r="WQA143" s="82"/>
      <c r="WQC143" s="7"/>
      <c r="WQD143" s="82"/>
      <c r="WQF143" s="7"/>
      <c r="WQG143" s="82"/>
      <c r="WQH143" s="82"/>
      <c r="WQI143" s="83"/>
      <c r="WQK143" s="82"/>
      <c r="WQL143" s="80"/>
      <c r="WQM143" s="81"/>
      <c r="WQN143" s="82"/>
      <c r="WQQ143" s="82"/>
      <c r="WQR143" s="82"/>
      <c r="WQT143" s="82"/>
      <c r="WQW143" s="82"/>
      <c r="WQZ143" s="82"/>
      <c r="WRA143" s="82"/>
      <c r="WRF143" s="82"/>
      <c r="WRI143" s="82"/>
      <c r="WRJ143" s="82"/>
      <c r="WRK143" s="82"/>
      <c r="WRL143" s="82"/>
      <c r="WRM143" s="82"/>
      <c r="WRN143" s="82"/>
      <c r="WRO143" s="82"/>
      <c r="WSG143" s="82"/>
      <c r="WSH143" s="82"/>
      <c r="WSI143" s="6"/>
      <c r="WSL143" s="7"/>
      <c r="WSM143" s="7"/>
      <c r="WSR143" s="82"/>
      <c r="WST143" s="7"/>
      <c r="WSU143" s="82"/>
      <c r="WSW143" s="7"/>
      <c r="WSX143" s="82"/>
      <c r="WSY143" s="82"/>
      <c r="WSZ143" s="83"/>
      <c r="WTB143" s="82"/>
      <c r="WTC143" s="80"/>
      <c r="WTD143" s="81"/>
      <c r="WTE143" s="82"/>
      <c r="WTH143" s="82"/>
      <c r="WTI143" s="82"/>
      <c r="WTK143" s="82"/>
      <c r="WTN143" s="82"/>
      <c r="WTQ143" s="82"/>
      <c r="WTR143" s="82"/>
      <c r="WTW143" s="82"/>
      <c r="WTZ143" s="82"/>
      <c r="WUA143" s="82"/>
      <c r="WUB143" s="82"/>
      <c r="WUC143" s="82"/>
      <c r="WUD143" s="82"/>
      <c r="WUE143" s="82"/>
      <c r="WUF143" s="82"/>
      <c r="WUX143" s="82"/>
      <c r="WUY143" s="82"/>
      <c r="WUZ143" s="6"/>
      <c r="WVC143" s="7"/>
      <c r="WVD143" s="7"/>
      <c r="WVI143" s="82"/>
      <c r="WVK143" s="7"/>
      <c r="WVL143" s="82"/>
      <c r="WVN143" s="7"/>
      <c r="WVO143" s="82"/>
      <c r="WVP143" s="82"/>
      <c r="WVQ143" s="83"/>
      <c r="WVS143" s="82"/>
      <c r="WVT143" s="80"/>
      <c r="WVU143" s="81"/>
      <c r="WVV143" s="82"/>
      <c r="WVY143" s="82"/>
      <c r="WVZ143" s="82"/>
      <c r="WWB143" s="82"/>
      <c r="WWE143" s="82"/>
      <c r="WWH143" s="82"/>
      <c r="WWI143" s="82"/>
      <c r="WWN143" s="82"/>
      <c r="WWQ143" s="82"/>
      <c r="WWR143" s="82"/>
      <c r="WWS143" s="82"/>
      <c r="WWT143" s="82"/>
      <c r="WWU143" s="82"/>
      <c r="WWV143" s="82"/>
      <c r="WWW143" s="82"/>
      <c r="WXO143" s="82"/>
      <c r="WXP143" s="82"/>
      <c r="WXQ143" s="6"/>
      <c r="WXT143" s="7"/>
      <c r="WXU143" s="7"/>
      <c r="WXZ143" s="82"/>
      <c r="WYB143" s="7"/>
      <c r="WYC143" s="82"/>
      <c r="WYE143" s="7"/>
      <c r="WYF143" s="82"/>
      <c r="WYG143" s="82"/>
      <c r="WYH143" s="83"/>
      <c r="WYJ143" s="82"/>
      <c r="WYK143" s="80"/>
      <c r="WYL143" s="81"/>
      <c r="WYM143" s="82"/>
      <c r="WYP143" s="82"/>
      <c r="WYQ143" s="82"/>
      <c r="WYS143" s="82"/>
      <c r="WYV143" s="82"/>
      <c r="WYY143" s="82"/>
      <c r="WYZ143" s="82"/>
      <c r="WZE143" s="82"/>
      <c r="WZH143" s="82"/>
      <c r="WZI143" s="82"/>
      <c r="WZJ143" s="82"/>
      <c r="WZK143" s="82"/>
      <c r="WZL143" s="82"/>
      <c r="WZM143" s="82"/>
      <c r="WZN143" s="82"/>
      <c r="XAF143" s="82"/>
      <c r="XAG143" s="82"/>
      <c r="XAH143" s="6"/>
      <c r="XAK143" s="7"/>
      <c r="XAL143" s="7"/>
      <c r="XAQ143" s="82"/>
      <c r="XAS143" s="7"/>
      <c r="XAT143" s="82"/>
      <c r="XAV143" s="7"/>
      <c r="XAW143" s="82"/>
      <c r="XAX143" s="82"/>
      <c r="XAY143" s="83"/>
      <c r="XBA143" s="82"/>
      <c r="XBB143" s="80"/>
      <c r="XBC143" s="81"/>
      <c r="XBD143" s="82"/>
      <c r="XBG143" s="82"/>
      <c r="XBH143" s="82"/>
      <c r="XBJ143" s="82"/>
      <c r="XBM143" s="82"/>
      <c r="XBP143" s="82"/>
      <c r="XBQ143" s="82"/>
    </row>
    <row r="144" spans="1:2048 2053:3059 3077:4094 4112:5120 5123:6143 6146:7167 7169:8189 8194:9200 9218:10235 10253:12287 12290:14335 14337:16293" ht="35.25" hidden="1" customHeight="1" x14ac:dyDescent="0.25">
      <c r="A144" s="53" t="s">
        <v>4516</v>
      </c>
      <c r="B144" s="53">
        <v>30</v>
      </c>
      <c r="C144" s="53" t="s">
        <v>44</v>
      </c>
      <c r="D144" s="53" t="s">
        <v>470</v>
      </c>
      <c r="E144" s="53">
        <v>3</v>
      </c>
      <c r="F144" s="53" t="s">
        <v>684</v>
      </c>
      <c r="G144" s="53" t="str">
        <f t="shared" si="248"/>
        <v>30-14</v>
      </c>
      <c r="H144" s="53" t="s">
        <v>159</v>
      </c>
      <c r="I144" s="53" t="s">
        <v>160</v>
      </c>
      <c r="J144" s="53" t="s">
        <v>80</v>
      </c>
      <c r="K144" s="53" t="s">
        <v>80</v>
      </c>
      <c r="L144" s="53" t="s">
        <v>80</v>
      </c>
      <c r="M144" s="53" t="s">
        <v>80</v>
      </c>
      <c r="N144" s="53" t="s">
        <v>80</v>
      </c>
      <c r="O144" s="53" t="s">
        <v>80</v>
      </c>
      <c r="P144" s="53" t="s">
        <v>161</v>
      </c>
      <c r="Q144" s="52">
        <f>+S144/S143</f>
        <v>0.33333333333333331</v>
      </c>
      <c r="R144" s="52">
        <f>+Q144*Q143</f>
        <v>0.33333333333333331</v>
      </c>
      <c r="S144" s="67">
        <f>+[35]COMPARTIDAS!AQ46</f>
        <v>3</v>
      </c>
      <c r="T144" s="53" t="s">
        <v>84</v>
      </c>
      <c r="U144" s="63" t="s">
        <v>162</v>
      </c>
      <c r="V144" s="23">
        <v>44927</v>
      </c>
      <c r="W144" s="23">
        <v>45016</v>
      </c>
      <c r="X144" s="53" t="s">
        <v>214</v>
      </c>
      <c r="Y144" s="49" t="s">
        <v>97</v>
      </c>
      <c r="Z144" s="59" t="s">
        <v>100</v>
      </c>
      <c r="AA144" s="60">
        <v>1</v>
      </c>
      <c r="AB144" s="62" t="s">
        <v>229</v>
      </c>
      <c r="AC144" s="62">
        <v>45016</v>
      </c>
      <c r="AD144" s="60">
        <v>1</v>
      </c>
      <c r="AE144" s="62" t="s">
        <v>230</v>
      </c>
      <c r="AF144" s="62">
        <v>45016</v>
      </c>
      <c r="AG144" s="60" t="s">
        <v>79</v>
      </c>
      <c r="AH144" s="60">
        <v>1</v>
      </c>
      <c r="AI144" s="52">
        <f t="shared" si="229"/>
        <v>0.33333333333333331</v>
      </c>
      <c r="AJ144" s="52"/>
      <c r="AK144" s="52"/>
      <c r="AL144" s="239" t="str">
        <f t="shared" si="250"/>
        <v/>
      </c>
      <c r="AM144" s="239" t="str">
        <f t="shared" si="251"/>
        <v/>
      </c>
      <c r="AN144" s="239" t="str">
        <f t="shared" si="252"/>
        <v/>
      </c>
      <c r="AO144" s="239" t="str">
        <f t="shared" si="253"/>
        <v/>
      </c>
      <c r="AP144" s="239" t="str">
        <f t="shared" si="254"/>
        <v/>
      </c>
      <c r="AQ144" s="239" t="str">
        <f t="shared" si="255"/>
        <v/>
      </c>
      <c r="AR144" s="239" t="str">
        <f t="shared" si="256"/>
        <v/>
      </c>
      <c r="AS144" s="239" t="str">
        <f t="shared" si="257"/>
        <v/>
      </c>
      <c r="AT144" s="239" t="str">
        <f t="shared" si="258"/>
        <v/>
      </c>
      <c r="AU144" s="239" t="str">
        <f t="shared" si="230"/>
        <v/>
      </c>
      <c r="AV144" s="239" t="str">
        <f t="shared" si="231"/>
        <v/>
      </c>
      <c r="AW144" s="239" t="str">
        <f t="shared" si="232"/>
        <v/>
      </c>
      <c r="AX144" s="239" t="str">
        <f t="shared" si="233"/>
        <v/>
      </c>
      <c r="AY144" s="239" t="str">
        <f t="shared" si="234"/>
        <v/>
      </c>
      <c r="AZ144" s="239" t="str">
        <f t="shared" si="235"/>
        <v/>
      </c>
      <c r="BA144" s="239" t="str">
        <f t="shared" si="236"/>
        <v/>
      </c>
      <c r="BB144" s="239" t="str">
        <f t="shared" si="237"/>
        <v/>
      </c>
      <c r="BC144" s="239" t="str">
        <f t="shared" si="238"/>
        <v/>
      </c>
      <c r="BD144" s="239" t="str">
        <f t="shared" si="239"/>
        <v/>
      </c>
      <c r="BE144" s="239" t="str">
        <f t="shared" si="240"/>
        <v/>
      </c>
      <c r="BF144" s="239" t="str">
        <f t="shared" si="241"/>
        <v/>
      </c>
      <c r="BG144" s="239" t="str">
        <f t="shared" si="242"/>
        <v/>
      </c>
      <c r="BH144" s="239" t="str">
        <f t="shared" si="243"/>
        <v/>
      </c>
      <c r="BI144" s="239" t="str">
        <f t="shared" si="244"/>
        <v/>
      </c>
      <c r="BJ144" s="239" t="str">
        <f t="shared" si="245"/>
        <v/>
      </c>
      <c r="BK144" s="239" t="str">
        <f t="shared" si="246"/>
        <v/>
      </c>
      <c r="BL144" s="239" t="str">
        <f t="shared" si="247"/>
        <v/>
      </c>
      <c r="BN144" s="239" t="str">
        <f t="shared" si="259"/>
        <v/>
      </c>
      <c r="BO144" s="239" t="str">
        <f t="shared" si="260"/>
        <v/>
      </c>
      <c r="BP144" s="239" t="str">
        <f t="shared" si="261"/>
        <v/>
      </c>
      <c r="BQ144" s="239" t="str">
        <f t="shared" si="262"/>
        <v/>
      </c>
      <c r="BR144" s="239" t="str">
        <f t="shared" si="263"/>
        <v/>
      </c>
      <c r="BS144" s="239" t="str">
        <f t="shared" si="264"/>
        <v/>
      </c>
      <c r="BT144" s="239" t="str">
        <f t="shared" si="265"/>
        <v/>
      </c>
      <c r="BU144" s="239" t="str">
        <f t="shared" si="266"/>
        <v/>
      </c>
      <c r="BV144" s="239" t="str">
        <f t="shared" si="267"/>
        <v/>
      </c>
      <c r="BW144" s="239" t="str">
        <f t="shared" si="268"/>
        <v/>
      </c>
      <c r="BX144" s="239" t="str">
        <f t="shared" si="269"/>
        <v/>
      </c>
      <c r="BY144" s="239" t="str">
        <f t="shared" si="270"/>
        <v/>
      </c>
      <c r="BZ144" s="239" t="str">
        <f t="shared" si="271"/>
        <v/>
      </c>
      <c r="CA144" s="239" t="str">
        <f t="shared" si="272"/>
        <v/>
      </c>
      <c r="CB144" s="239" t="str">
        <f t="shared" si="273"/>
        <v/>
      </c>
      <c r="CC144" s="239" t="str">
        <f t="shared" si="274"/>
        <v/>
      </c>
      <c r="CD144" s="239" t="str">
        <f t="shared" si="275"/>
        <v/>
      </c>
      <c r="CE144" s="239" t="str">
        <f t="shared" si="276"/>
        <v/>
      </c>
      <c r="CF144" s="239" t="str">
        <f t="shared" si="277"/>
        <v/>
      </c>
      <c r="CG144" s="239" t="str">
        <f t="shared" si="278"/>
        <v/>
      </c>
      <c r="CH144" s="239" t="str">
        <f t="shared" si="279"/>
        <v/>
      </c>
      <c r="CI144" s="239" t="str">
        <f t="shared" si="280"/>
        <v/>
      </c>
      <c r="CJ144" s="239" t="str">
        <f t="shared" si="281"/>
        <v/>
      </c>
      <c r="CK144" s="239" t="str">
        <f t="shared" si="282"/>
        <v/>
      </c>
      <c r="CL144" s="239" t="str">
        <f t="shared" si="283"/>
        <v/>
      </c>
      <c r="CM144" s="239" t="str">
        <f t="shared" si="284"/>
        <v/>
      </c>
      <c r="CN144" s="239" t="str">
        <f t="shared" si="285"/>
        <v/>
      </c>
      <c r="CP144" s="239" t="str">
        <f t="shared" si="286"/>
        <v/>
      </c>
      <c r="CQ144" s="239" t="str">
        <f t="shared" si="287"/>
        <v/>
      </c>
      <c r="CR144" s="239" t="str">
        <f t="shared" si="288"/>
        <v/>
      </c>
      <c r="CS144" s="239" t="str">
        <f t="shared" si="289"/>
        <v/>
      </c>
      <c r="CT144" s="239" t="str">
        <f t="shared" si="290"/>
        <v/>
      </c>
      <c r="CU144" s="239" t="str">
        <f t="shared" si="291"/>
        <v/>
      </c>
      <c r="CV144" s="239" t="str">
        <f t="shared" si="292"/>
        <v/>
      </c>
      <c r="CW144" s="239" t="str">
        <f t="shared" si="293"/>
        <v/>
      </c>
      <c r="CX144" s="239" t="str">
        <f t="shared" si="294"/>
        <v/>
      </c>
      <c r="CY144" s="239" t="str">
        <f t="shared" si="295"/>
        <v/>
      </c>
      <c r="CZ144" s="239" t="str">
        <f t="shared" si="296"/>
        <v/>
      </c>
      <c r="DA144" s="239" t="str">
        <f t="shared" si="297"/>
        <v/>
      </c>
      <c r="DB144" s="239" t="str">
        <f t="shared" si="298"/>
        <v/>
      </c>
      <c r="DC144" s="239" t="str">
        <f t="shared" si="299"/>
        <v/>
      </c>
      <c r="DD144" s="239" t="str">
        <f t="shared" si="300"/>
        <v/>
      </c>
      <c r="DE144" s="239" t="str">
        <f t="shared" si="301"/>
        <v/>
      </c>
      <c r="DF144" s="239" t="str">
        <f t="shared" si="302"/>
        <v/>
      </c>
      <c r="DG144" s="239" t="str">
        <f t="shared" si="303"/>
        <v/>
      </c>
      <c r="DH144" s="239" t="str">
        <f t="shared" si="304"/>
        <v/>
      </c>
      <c r="DI144" s="239" t="str">
        <f t="shared" si="305"/>
        <v/>
      </c>
      <c r="DJ144" s="239" t="str">
        <f t="shared" si="306"/>
        <v/>
      </c>
      <c r="DK144" s="239" t="str">
        <f t="shared" si="307"/>
        <v/>
      </c>
      <c r="DL144" s="239" t="str">
        <f t="shared" si="308"/>
        <v/>
      </c>
      <c r="DM144" s="239" t="str">
        <f t="shared" si="309"/>
        <v/>
      </c>
      <c r="DN144" s="239" t="str">
        <f t="shared" si="310"/>
        <v/>
      </c>
      <c r="DO144" s="239" t="str">
        <f t="shared" si="311"/>
        <v/>
      </c>
      <c r="DP144" s="239" t="str">
        <f t="shared" si="312"/>
        <v/>
      </c>
    </row>
    <row r="145" spans="1:120" ht="98.25" hidden="1" customHeight="1" x14ac:dyDescent="0.25">
      <c r="A145" s="53" t="s">
        <v>4516</v>
      </c>
      <c r="B145" s="53">
        <v>30</v>
      </c>
      <c r="C145" s="53" t="s">
        <v>44</v>
      </c>
      <c r="D145" s="53" t="s">
        <v>470</v>
      </c>
      <c r="E145" s="53">
        <v>3</v>
      </c>
      <c r="F145" s="53" t="s">
        <v>685</v>
      </c>
      <c r="G145" s="53" t="str">
        <f t="shared" si="248"/>
        <v>30-14</v>
      </c>
      <c r="H145" s="53" t="s">
        <v>165</v>
      </c>
      <c r="I145" s="53" t="s">
        <v>160</v>
      </c>
      <c r="J145" s="53" t="s">
        <v>80</v>
      </c>
      <c r="K145" s="53" t="s">
        <v>80</v>
      </c>
      <c r="L145" s="53" t="s">
        <v>80</v>
      </c>
      <c r="M145" s="53" t="s">
        <v>80</v>
      </c>
      <c r="N145" s="53" t="s">
        <v>80</v>
      </c>
      <c r="O145" s="53" t="s">
        <v>80</v>
      </c>
      <c r="P145" s="53" t="s">
        <v>166</v>
      </c>
      <c r="Q145" s="52">
        <v>0.40740740740740738</v>
      </c>
      <c r="R145" s="52">
        <f>+Q145*Q143</f>
        <v>0.40740740740740738</v>
      </c>
      <c r="S145" s="67">
        <f>+[35]COMPARTIDAS!AQ47</f>
        <v>11</v>
      </c>
      <c r="T145" s="53" t="s">
        <v>84</v>
      </c>
      <c r="U145" s="63" t="s">
        <v>162</v>
      </c>
      <c r="V145" s="23">
        <v>45017</v>
      </c>
      <c r="W145" s="23">
        <v>45107</v>
      </c>
      <c r="X145" s="53" t="s">
        <v>214</v>
      </c>
      <c r="Y145" s="49" t="s">
        <v>167</v>
      </c>
      <c r="Z145" s="59" t="s">
        <v>100</v>
      </c>
      <c r="AA145" s="60">
        <v>1</v>
      </c>
      <c r="AB145" s="61" t="s">
        <v>686</v>
      </c>
      <c r="AC145" s="62">
        <v>45107</v>
      </c>
      <c r="AD145" s="60">
        <v>1</v>
      </c>
      <c r="AE145" s="61" t="s">
        <v>686</v>
      </c>
      <c r="AF145" s="62">
        <v>45107</v>
      </c>
      <c r="AG145" s="68" t="s">
        <v>125</v>
      </c>
      <c r="AH145" s="60">
        <v>0.98</v>
      </c>
      <c r="AI145" s="52">
        <f t="shared" si="229"/>
        <v>0.40740740740740738</v>
      </c>
      <c r="AJ145" s="52"/>
      <c r="AK145" s="52"/>
      <c r="AL145" s="239" t="str">
        <f t="shared" si="250"/>
        <v/>
      </c>
      <c r="AM145" s="239" t="str">
        <f t="shared" si="251"/>
        <v/>
      </c>
      <c r="AN145" s="239" t="str">
        <f t="shared" si="252"/>
        <v/>
      </c>
      <c r="AO145" s="239" t="str">
        <f t="shared" si="253"/>
        <v/>
      </c>
      <c r="AP145" s="239" t="str">
        <f t="shared" si="254"/>
        <v/>
      </c>
      <c r="AQ145" s="239" t="str">
        <f t="shared" si="255"/>
        <v/>
      </c>
      <c r="AR145" s="239" t="str">
        <f t="shared" si="256"/>
        <v/>
      </c>
      <c r="AS145" s="239" t="str">
        <f t="shared" si="257"/>
        <v/>
      </c>
      <c r="AT145" s="239" t="str">
        <f t="shared" si="258"/>
        <v/>
      </c>
      <c r="AU145" s="239" t="str">
        <f t="shared" si="230"/>
        <v/>
      </c>
      <c r="AV145" s="239" t="str">
        <f t="shared" si="231"/>
        <v/>
      </c>
      <c r="AW145" s="239" t="str">
        <f t="shared" si="232"/>
        <v/>
      </c>
      <c r="AX145" s="239" t="str">
        <f t="shared" si="233"/>
        <v/>
      </c>
      <c r="AY145" s="239" t="str">
        <f t="shared" si="234"/>
        <v/>
      </c>
      <c r="AZ145" s="239" t="str">
        <f t="shared" si="235"/>
        <v/>
      </c>
      <c r="BA145" s="239" t="str">
        <f t="shared" si="236"/>
        <v/>
      </c>
      <c r="BB145" s="239" t="str">
        <f t="shared" si="237"/>
        <v/>
      </c>
      <c r="BC145" s="239" t="str">
        <f t="shared" si="238"/>
        <v/>
      </c>
      <c r="BD145" s="239" t="str">
        <f t="shared" si="239"/>
        <v/>
      </c>
      <c r="BE145" s="239" t="str">
        <f t="shared" si="240"/>
        <v/>
      </c>
      <c r="BF145" s="239" t="str">
        <f t="shared" si="241"/>
        <v/>
      </c>
      <c r="BG145" s="239" t="str">
        <f t="shared" si="242"/>
        <v/>
      </c>
      <c r="BH145" s="239" t="str">
        <f t="shared" si="243"/>
        <v/>
      </c>
      <c r="BI145" s="239" t="str">
        <f t="shared" si="244"/>
        <v/>
      </c>
      <c r="BJ145" s="239" t="str">
        <f t="shared" si="245"/>
        <v/>
      </c>
      <c r="BK145" s="239" t="str">
        <f t="shared" si="246"/>
        <v/>
      </c>
      <c r="BL145" s="239" t="str">
        <f t="shared" si="247"/>
        <v/>
      </c>
      <c r="BN145" s="239" t="str">
        <f t="shared" si="259"/>
        <v/>
      </c>
      <c r="BO145" s="239" t="str">
        <f t="shared" si="260"/>
        <v/>
      </c>
      <c r="BP145" s="239" t="str">
        <f t="shared" si="261"/>
        <v/>
      </c>
      <c r="BQ145" s="239" t="str">
        <f t="shared" si="262"/>
        <v/>
      </c>
      <c r="BR145" s="239" t="str">
        <f t="shared" si="263"/>
        <v/>
      </c>
      <c r="BS145" s="239" t="str">
        <f t="shared" si="264"/>
        <v/>
      </c>
      <c r="BT145" s="239" t="str">
        <f t="shared" si="265"/>
        <v/>
      </c>
      <c r="BU145" s="239" t="str">
        <f t="shared" si="266"/>
        <v/>
      </c>
      <c r="BV145" s="239" t="str">
        <f t="shared" si="267"/>
        <v/>
      </c>
      <c r="BW145" s="239" t="str">
        <f t="shared" si="268"/>
        <v/>
      </c>
      <c r="BX145" s="239" t="str">
        <f t="shared" si="269"/>
        <v/>
      </c>
      <c r="BY145" s="239" t="str">
        <f t="shared" si="270"/>
        <v/>
      </c>
      <c r="BZ145" s="239" t="str">
        <f t="shared" si="271"/>
        <v/>
      </c>
      <c r="CA145" s="239" t="str">
        <f t="shared" si="272"/>
        <v/>
      </c>
      <c r="CB145" s="239" t="str">
        <f t="shared" si="273"/>
        <v/>
      </c>
      <c r="CC145" s="239" t="str">
        <f t="shared" si="274"/>
        <v/>
      </c>
      <c r="CD145" s="239" t="str">
        <f t="shared" si="275"/>
        <v/>
      </c>
      <c r="CE145" s="239" t="str">
        <f t="shared" si="276"/>
        <v/>
      </c>
      <c r="CF145" s="239" t="str">
        <f t="shared" si="277"/>
        <v/>
      </c>
      <c r="CG145" s="239" t="str">
        <f t="shared" si="278"/>
        <v/>
      </c>
      <c r="CH145" s="239" t="str">
        <f t="shared" si="279"/>
        <v/>
      </c>
      <c r="CI145" s="239" t="str">
        <f t="shared" si="280"/>
        <v/>
      </c>
      <c r="CJ145" s="239" t="str">
        <f t="shared" si="281"/>
        <v/>
      </c>
      <c r="CK145" s="239" t="str">
        <f t="shared" si="282"/>
        <v/>
      </c>
      <c r="CL145" s="239" t="str">
        <f t="shared" si="283"/>
        <v/>
      </c>
      <c r="CM145" s="239" t="str">
        <f t="shared" si="284"/>
        <v/>
      </c>
      <c r="CN145" s="239" t="str">
        <f t="shared" si="285"/>
        <v/>
      </c>
      <c r="CP145" s="239" t="str">
        <f t="shared" si="286"/>
        <v/>
      </c>
      <c r="CQ145" s="239" t="str">
        <f t="shared" si="287"/>
        <v/>
      </c>
      <c r="CR145" s="239" t="str">
        <f t="shared" si="288"/>
        <v/>
      </c>
      <c r="CS145" s="239" t="str">
        <f t="shared" si="289"/>
        <v/>
      </c>
      <c r="CT145" s="239" t="str">
        <f t="shared" si="290"/>
        <v/>
      </c>
      <c r="CU145" s="239" t="str">
        <f t="shared" si="291"/>
        <v/>
      </c>
      <c r="CV145" s="239" t="str">
        <f t="shared" si="292"/>
        <v/>
      </c>
      <c r="CW145" s="239" t="str">
        <f t="shared" si="293"/>
        <v/>
      </c>
      <c r="CX145" s="239" t="str">
        <f t="shared" si="294"/>
        <v/>
      </c>
      <c r="CY145" s="239" t="str">
        <f t="shared" si="295"/>
        <v/>
      </c>
      <c r="CZ145" s="239" t="str">
        <f t="shared" si="296"/>
        <v/>
      </c>
      <c r="DA145" s="239" t="str">
        <f t="shared" si="297"/>
        <v/>
      </c>
      <c r="DB145" s="239" t="str">
        <f t="shared" si="298"/>
        <v/>
      </c>
      <c r="DC145" s="239" t="str">
        <f t="shared" si="299"/>
        <v/>
      </c>
      <c r="DD145" s="239" t="str">
        <f t="shared" si="300"/>
        <v/>
      </c>
      <c r="DE145" s="239" t="str">
        <f t="shared" si="301"/>
        <v/>
      </c>
      <c r="DF145" s="239" t="str">
        <f t="shared" si="302"/>
        <v/>
      </c>
      <c r="DG145" s="239" t="str">
        <f t="shared" si="303"/>
        <v/>
      </c>
      <c r="DH145" s="239" t="str">
        <f t="shared" si="304"/>
        <v/>
      </c>
      <c r="DI145" s="239" t="str">
        <f t="shared" si="305"/>
        <v/>
      </c>
      <c r="DJ145" s="239" t="str">
        <f t="shared" si="306"/>
        <v/>
      </c>
      <c r="DK145" s="239" t="str">
        <f t="shared" si="307"/>
        <v/>
      </c>
      <c r="DL145" s="239" t="str">
        <f t="shared" si="308"/>
        <v/>
      </c>
      <c r="DM145" s="239" t="str">
        <f t="shared" si="309"/>
        <v/>
      </c>
      <c r="DN145" s="239" t="str">
        <f t="shared" si="310"/>
        <v/>
      </c>
      <c r="DO145" s="239" t="str">
        <f t="shared" si="311"/>
        <v/>
      </c>
      <c r="DP145" s="239" t="str">
        <f t="shared" si="312"/>
        <v/>
      </c>
    </row>
    <row r="146" spans="1:120" ht="47.25" hidden="1" customHeight="1" x14ac:dyDescent="0.25">
      <c r="A146" s="53" t="s">
        <v>4516</v>
      </c>
      <c r="B146" s="53">
        <v>30</v>
      </c>
      <c r="C146" s="53" t="s">
        <v>44</v>
      </c>
      <c r="D146" s="53" t="s">
        <v>470</v>
      </c>
      <c r="E146" s="53">
        <v>3</v>
      </c>
      <c r="F146" s="53" t="s">
        <v>687</v>
      </c>
      <c r="G146" s="53" t="str">
        <f t="shared" si="248"/>
        <v>30-14</v>
      </c>
      <c r="H146" s="53" t="s">
        <v>235</v>
      </c>
      <c r="I146" s="53" t="s">
        <v>160</v>
      </c>
      <c r="J146" s="53" t="s">
        <v>80</v>
      </c>
      <c r="K146" s="53" t="s">
        <v>80</v>
      </c>
      <c r="L146" s="53" t="s">
        <v>80</v>
      </c>
      <c r="M146" s="53" t="s">
        <v>80</v>
      </c>
      <c r="N146" s="53" t="s">
        <v>80</v>
      </c>
      <c r="O146" s="53" t="s">
        <v>80</v>
      </c>
      <c r="P146" s="53" t="s">
        <v>236</v>
      </c>
      <c r="Q146" s="52">
        <v>0.22222222222222221</v>
      </c>
      <c r="R146" s="52">
        <f>+Q146*Q143</f>
        <v>0.22222222222222221</v>
      </c>
      <c r="S146" s="67">
        <v>5</v>
      </c>
      <c r="T146" s="53" t="s">
        <v>84</v>
      </c>
      <c r="U146" s="63" t="s">
        <v>162</v>
      </c>
      <c r="V146" s="23">
        <v>45108</v>
      </c>
      <c r="W146" s="23">
        <v>45199</v>
      </c>
      <c r="X146" s="53" t="s">
        <v>214</v>
      </c>
      <c r="Y146" s="49" t="s">
        <v>202</v>
      </c>
      <c r="Z146" s="59" t="s">
        <v>100</v>
      </c>
      <c r="AA146" s="60">
        <v>1</v>
      </c>
      <c r="AB146" s="60" t="s">
        <v>688</v>
      </c>
      <c r="AC146" s="69">
        <v>45199</v>
      </c>
      <c r="AD146" s="60">
        <v>1</v>
      </c>
      <c r="AE146" s="60" t="s">
        <v>689</v>
      </c>
      <c r="AF146" s="69">
        <v>45199</v>
      </c>
      <c r="AG146" s="90" t="s">
        <v>79</v>
      </c>
      <c r="AH146" s="90">
        <v>1</v>
      </c>
      <c r="AI146" s="52">
        <f t="shared" si="229"/>
        <v>0.22222222222222221</v>
      </c>
      <c r="AJ146" s="52"/>
      <c r="AK146" s="52"/>
      <c r="AL146" s="239" t="str">
        <f t="shared" si="250"/>
        <v/>
      </c>
      <c r="AM146" s="239" t="str">
        <f t="shared" si="251"/>
        <v/>
      </c>
      <c r="AN146" s="239" t="str">
        <f t="shared" si="252"/>
        <v/>
      </c>
      <c r="AO146" s="239" t="str">
        <f t="shared" si="253"/>
        <v/>
      </c>
      <c r="AP146" s="239" t="str">
        <f t="shared" si="254"/>
        <v/>
      </c>
      <c r="AQ146" s="239" t="str">
        <f t="shared" si="255"/>
        <v/>
      </c>
      <c r="AR146" s="239" t="str">
        <f t="shared" si="256"/>
        <v/>
      </c>
      <c r="AS146" s="239" t="str">
        <f t="shared" si="257"/>
        <v/>
      </c>
      <c r="AT146" s="239" t="str">
        <f t="shared" si="258"/>
        <v/>
      </c>
      <c r="AU146" s="239" t="str">
        <f t="shared" si="230"/>
        <v/>
      </c>
      <c r="AV146" s="239" t="str">
        <f t="shared" si="231"/>
        <v/>
      </c>
      <c r="AW146" s="239" t="str">
        <f t="shared" si="232"/>
        <v/>
      </c>
      <c r="AX146" s="239" t="str">
        <f t="shared" si="233"/>
        <v/>
      </c>
      <c r="AY146" s="239" t="str">
        <f t="shared" si="234"/>
        <v/>
      </c>
      <c r="AZ146" s="239" t="str">
        <f t="shared" si="235"/>
        <v/>
      </c>
      <c r="BA146" s="239" t="str">
        <f t="shared" si="236"/>
        <v/>
      </c>
      <c r="BB146" s="239" t="str">
        <f t="shared" si="237"/>
        <v/>
      </c>
      <c r="BC146" s="239" t="str">
        <f t="shared" si="238"/>
        <v/>
      </c>
      <c r="BD146" s="239" t="str">
        <f t="shared" si="239"/>
        <v/>
      </c>
      <c r="BE146" s="239" t="str">
        <f t="shared" si="240"/>
        <v/>
      </c>
      <c r="BF146" s="239" t="str">
        <f t="shared" si="241"/>
        <v/>
      </c>
      <c r="BG146" s="239" t="str">
        <f t="shared" si="242"/>
        <v/>
      </c>
      <c r="BH146" s="239" t="str">
        <f t="shared" si="243"/>
        <v/>
      </c>
      <c r="BI146" s="239" t="str">
        <f t="shared" si="244"/>
        <v/>
      </c>
      <c r="BJ146" s="239" t="str">
        <f t="shared" si="245"/>
        <v/>
      </c>
      <c r="BK146" s="239" t="str">
        <f t="shared" si="246"/>
        <v/>
      </c>
      <c r="BL146" s="239" t="str">
        <f t="shared" si="247"/>
        <v/>
      </c>
      <c r="BN146" s="239" t="str">
        <f t="shared" si="259"/>
        <v/>
      </c>
      <c r="BO146" s="239" t="str">
        <f t="shared" si="260"/>
        <v/>
      </c>
      <c r="BP146" s="239" t="str">
        <f t="shared" si="261"/>
        <v/>
      </c>
      <c r="BQ146" s="239" t="str">
        <f t="shared" si="262"/>
        <v/>
      </c>
      <c r="BR146" s="239" t="str">
        <f t="shared" si="263"/>
        <v/>
      </c>
      <c r="BS146" s="239" t="str">
        <f t="shared" si="264"/>
        <v/>
      </c>
      <c r="BT146" s="239" t="str">
        <f t="shared" si="265"/>
        <v/>
      </c>
      <c r="BU146" s="239" t="str">
        <f t="shared" si="266"/>
        <v/>
      </c>
      <c r="BV146" s="239" t="str">
        <f t="shared" si="267"/>
        <v/>
      </c>
      <c r="BW146" s="239" t="str">
        <f t="shared" si="268"/>
        <v/>
      </c>
      <c r="BX146" s="239" t="str">
        <f t="shared" si="269"/>
        <v/>
      </c>
      <c r="BY146" s="239" t="str">
        <f t="shared" si="270"/>
        <v/>
      </c>
      <c r="BZ146" s="239" t="str">
        <f t="shared" si="271"/>
        <v/>
      </c>
      <c r="CA146" s="239" t="str">
        <f t="shared" si="272"/>
        <v/>
      </c>
      <c r="CB146" s="239" t="str">
        <f t="shared" si="273"/>
        <v/>
      </c>
      <c r="CC146" s="239" t="str">
        <f t="shared" si="274"/>
        <v/>
      </c>
      <c r="CD146" s="239" t="str">
        <f t="shared" si="275"/>
        <v/>
      </c>
      <c r="CE146" s="239" t="str">
        <f t="shared" si="276"/>
        <v/>
      </c>
      <c r="CF146" s="239" t="str">
        <f t="shared" si="277"/>
        <v/>
      </c>
      <c r="CG146" s="239" t="str">
        <f t="shared" si="278"/>
        <v/>
      </c>
      <c r="CH146" s="239" t="str">
        <f t="shared" si="279"/>
        <v/>
      </c>
      <c r="CI146" s="239" t="str">
        <f t="shared" si="280"/>
        <v/>
      </c>
      <c r="CJ146" s="239" t="str">
        <f t="shared" si="281"/>
        <v/>
      </c>
      <c r="CK146" s="239" t="str">
        <f t="shared" si="282"/>
        <v/>
      </c>
      <c r="CL146" s="239" t="str">
        <f t="shared" si="283"/>
        <v/>
      </c>
      <c r="CM146" s="239" t="str">
        <f t="shared" si="284"/>
        <v/>
      </c>
      <c r="CN146" s="239" t="str">
        <f t="shared" si="285"/>
        <v/>
      </c>
      <c r="CP146" s="239" t="str">
        <f t="shared" si="286"/>
        <v/>
      </c>
      <c r="CQ146" s="239" t="str">
        <f t="shared" si="287"/>
        <v/>
      </c>
      <c r="CR146" s="239" t="str">
        <f t="shared" si="288"/>
        <v/>
      </c>
      <c r="CS146" s="239" t="str">
        <f t="shared" si="289"/>
        <v/>
      </c>
      <c r="CT146" s="239" t="str">
        <f t="shared" si="290"/>
        <v/>
      </c>
      <c r="CU146" s="239" t="str">
        <f t="shared" si="291"/>
        <v/>
      </c>
      <c r="CV146" s="239" t="str">
        <f t="shared" si="292"/>
        <v/>
      </c>
      <c r="CW146" s="239" t="str">
        <f t="shared" si="293"/>
        <v/>
      </c>
      <c r="CX146" s="239" t="str">
        <f t="shared" si="294"/>
        <v/>
      </c>
      <c r="CY146" s="239" t="str">
        <f t="shared" si="295"/>
        <v/>
      </c>
      <c r="CZ146" s="239" t="str">
        <f t="shared" si="296"/>
        <v/>
      </c>
      <c r="DA146" s="239" t="str">
        <f t="shared" si="297"/>
        <v/>
      </c>
      <c r="DB146" s="239" t="str">
        <f t="shared" si="298"/>
        <v/>
      </c>
      <c r="DC146" s="239" t="str">
        <f t="shared" si="299"/>
        <v/>
      </c>
      <c r="DD146" s="239" t="str">
        <f t="shared" si="300"/>
        <v/>
      </c>
      <c r="DE146" s="239" t="str">
        <f t="shared" si="301"/>
        <v/>
      </c>
      <c r="DF146" s="239" t="str">
        <f t="shared" si="302"/>
        <v/>
      </c>
      <c r="DG146" s="239" t="str">
        <f t="shared" si="303"/>
        <v/>
      </c>
      <c r="DH146" s="239" t="str">
        <f t="shared" si="304"/>
        <v/>
      </c>
      <c r="DI146" s="239" t="str">
        <f t="shared" si="305"/>
        <v/>
      </c>
      <c r="DJ146" s="239" t="str">
        <f t="shared" si="306"/>
        <v/>
      </c>
      <c r="DK146" s="239" t="str">
        <f t="shared" si="307"/>
        <v/>
      </c>
      <c r="DL146" s="239" t="str">
        <f t="shared" si="308"/>
        <v/>
      </c>
      <c r="DM146" s="239" t="str">
        <f t="shared" si="309"/>
        <v/>
      </c>
      <c r="DN146" s="239" t="str">
        <f t="shared" si="310"/>
        <v/>
      </c>
      <c r="DO146" s="239" t="str">
        <f t="shared" si="311"/>
        <v/>
      </c>
      <c r="DP146" s="239" t="str">
        <f t="shared" si="312"/>
        <v/>
      </c>
    </row>
    <row r="147" spans="1:120" ht="35.25" customHeight="1" x14ac:dyDescent="0.25">
      <c r="A147" s="53" t="s">
        <v>4516</v>
      </c>
      <c r="B147" s="53">
        <v>30</v>
      </c>
      <c r="C147" s="53" t="s">
        <v>44</v>
      </c>
      <c r="D147" s="53" t="s">
        <v>470</v>
      </c>
      <c r="E147" s="53">
        <v>3</v>
      </c>
      <c r="F147" s="53" t="s">
        <v>690</v>
      </c>
      <c r="G147" s="53" t="str">
        <f t="shared" si="248"/>
        <v>30-14</v>
      </c>
      <c r="H147" s="53" t="s">
        <v>170</v>
      </c>
      <c r="I147" s="53" t="s">
        <v>160</v>
      </c>
      <c r="J147" s="53" t="s">
        <v>80</v>
      </c>
      <c r="K147" s="53" t="s">
        <v>80</v>
      </c>
      <c r="L147" s="53" t="s">
        <v>80</v>
      </c>
      <c r="M147" s="53" t="s">
        <v>80</v>
      </c>
      <c r="N147" s="53" t="s">
        <v>80</v>
      </c>
      <c r="O147" s="53" t="s">
        <v>80</v>
      </c>
      <c r="P147" s="53" t="s">
        <v>171</v>
      </c>
      <c r="Q147" s="52">
        <v>0.25925925925925924</v>
      </c>
      <c r="R147" s="52">
        <f>+Q147*Q143</f>
        <v>0.25925925925925924</v>
      </c>
      <c r="S147" s="67">
        <v>9</v>
      </c>
      <c r="T147" s="53" t="s">
        <v>84</v>
      </c>
      <c r="U147" s="63" t="s">
        <v>162</v>
      </c>
      <c r="V147" s="23">
        <v>45200</v>
      </c>
      <c r="W147" s="23">
        <v>45290</v>
      </c>
      <c r="X147" s="53" t="s">
        <v>214</v>
      </c>
      <c r="Y147" s="49" t="s">
        <v>87</v>
      </c>
      <c r="Z147" s="53" t="s">
        <v>89</v>
      </c>
      <c r="AA147" s="52">
        <f>VLOOKUP(B147,RANKING!$C$15:$H$47,5,0)</f>
        <v>0.98928571428571421</v>
      </c>
      <c r="AB147" s="23" t="str">
        <f>HLOOKUP(B147,$AL$2:$BL$3,2,0)</f>
        <v>Reportaron cumplimiento del 100%, 26 de las 28 actividades que tiene el plan</v>
      </c>
      <c r="AC147" s="23">
        <v>45291</v>
      </c>
      <c r="AD147" s="52">
        <f>VLOOKUP(B23,RANKING!$C$15:$H$47,5,0)</f>
        <v>1</v>
      </c>
      <c r="AE147" s="23" t="str">
        <f>+AB147</f>
        <v>Reportaron cumplimiento del 100%, 26 de las 28 actividades que tiene el plan</v>
      </c>
      <c r="AF147" s="23" t="s">
        <v>92</v>
      </c>
      <c r="AG147" s="23" t="s">
        <v>92</v>
      </c>
      <c r="AH147" s="52">
        <f>VLOOKUP(B147,RANKING!$C$15:$H$47,6,0)</f>
        <v>0.98571428571428577</v>
      </c>
      <c r="AI147" s="52">
        <f>+AD147*R147</f>
        <v>0.25925925925925924</v>
      </c>
      <c r="AJ147" s="52"/>
      <c r="AK147" s="52"/>
      <c r="AL147" s="239" t="str">
        <f t="shared" si="250"/>
        <v/>
      </c>
      <c r="AM147" s="239" t="str">
        <f t="shared" si="251"/>
        <v/>
      </c>
      <c r="AN147" s="239" t="str">
        <f t="shared" si="252"/>
        <v/>
      </c>
      <c r="AO147" s="239" t="str">
        <f t="shared" si="253"/>
        <v/>
      </c>
      <c r="AP147" s="239" t="str">
        <f t="shared" si="254"/>
        <v/>
      </c>
      <c r="AQ147" s="239" t="str">
        <f t="shared" si="255"/>
        <v/>
      </c>
      <c r="AR147" s="239" t="str">
        <f t="shared" si="256"/>
        <v/>
      </c>
      <c r="AS147" s="239" t="str">
        <f t="shared" si="257"/>
        <v/>
      </c>
      <c r="AT147" s="239" t="str">
        <f t="shared" si="258"/>
        <v/>
      </c>
      <c r="AU147" s="239" t="str">
        <f t="shared" si="230"/>
        <v/>
      </c>
      <c r="AV147" s="239" t="str">
        <f t="shared" si="231"/>
        <v/>
      </c>
      <c r="AW147" s="239" t="str">
        <f t="shared" si="232"/>
        <v/>
      </c>
      <c r="AX147" s="239" t="str">
        <f t="shared" si="233"/>
        <v/>
      </c>
      <c r="AY147" s="239" t="str">
        <f t="shared" si="234"/>
        <v/>
      </c>
      <c r="AZ147" s="239" t="str">
        <f t="shared" si="235"/>
        <v/>
      </c>
      <c r="BA147" s="239" t="str">
        <f t="shared" si="236"/>
        <v/>
      </c>
      <c r="BB147" s="239" t="str">
        <f t="shared" si="237"/>
        <v/>
      </c>
      <c r="BC147" s="239" t="str">
        <f t="shared" si="238"/>
        <v/>
      </c>
      <c r="BD147" s="239" t="str">
        <f t="shared" si="239"/>
        <v/>
      </c>
      <c r="BE147" s="239" t="str">
        <f t="shared" si="240"/>
        <v/>
      </c>
      <c r="BF147" s="239" t="str">
        <f t="shared" si="241"/>
        <v/>
      </c>
      <c r="BG147" s="239" t="str">
        <f t="shared" si="242"/>
        <v/>
      </c>
      <c r="BH147" s="239" t="str">
        <f t="shared" si="243"/>
        <v/>
      </c>
      <c r="BI147" s="239" t="str">
        <f t="shared" si="244"/>
        <v/>
      </c>
      <c r="BJ147" s="239" t="str">
        <f t="shared" si="245"/>
        <v/>
      </c>
      <c r="BK147" s="239" t="str">
        <f t="shared" si="246"/>
        <v/>
      </c>
      <c r="BL147" s="239" t="str">
        <f t="shared" si="247"/>
        <v/>
      </c>
      <c r="BN147" s="239" t="str">
        <f t="shared" si="259"/>
        <v/>
      </c>
      <c r="BO147" s="239" t="str">
        <f t="shared" si="260"/>
        <v/>
      </c>
      <c r="BP147" s="239" t="str">
        <f t="shared" si="261"/>
        <v/>
      </c>
      <c r="BQ147" s="239" t="str">
        <f t="shared" si="262"/>
        <v/>
      </c>
      <c r="BR147" s="239" t="str">
        <f t="shared" si="263"/>
        <v/>
      </c>
      <c r="BS147" s="239" t="str">
        <f t="shared" si="264"/>
        <v/>
      </c>
      <c r="BT147" s="239" t="str">
        <f t="shared" si="265"/>
        <v/>
      </c>
      <c r="BU147" s="239" t="str">
        <f t="shared" si="266"/>
        <v/>
      </c>
      <c r="BV147" s="239" t="str">
        <f t="shared" si="267"/>
        <v/>
      </c>
      <c r="BW147" s="239" t="str">
        <f t="shared" si="268"/>
        <v/>
      </c>
      <c r="BX147" s="239" t="str">
        <f t="shared" si="269"/>
        <v/>
      </c>
      <c r="BY147" s="239" t="str">
        <f t="shared" si="270"/>
        <v/>
      </c>
      <c r="BZ147" s="239" t="str">
        <f t="shared" si="271"/>
        <v/>
      </c>
      <c r="CA147" s="239" t="str">
        <f t="shared" si="272"/>
        <v/>
      </c>
      <c r="CB147" s="239" t="str">
        <f t="shared" si="273"/>
        <v/>
      </c>
      <c r="CC147" s="239" t="str">
        <f t="shared" si="274"/>
        <v/>
      </c>
      <c r="CD147" s="239" t="str">
        <f t="shared" si="275"/>
        <v/>
      </c>
      <c r="CE147" s="239" t="str">
        <f t="shared" si="276"/>
        <v/>
      </c>
      <c r="CF147" s="239" t="str">
        <f t="shared" si="277"/>
        <v/>
      </c>
      <c r="CG147" s="239" t="str">
        <f t="shared" si="278"/>
        <v/>
      </c>
      <c r="CH147" s="239" t="str">
        <f t="shared" si="279"/>
        <v/>
      </c>
      <c r="CI147" s="239" t="str">
        <f t="shared" si="280"/>
        <v/>
      </c>
      <c r="CJ147" s="239" t="str">
        <f t="shared" si="281"/>
        <v/>
      </c>
      <c r="CK147" s="239" t="str">
        <f t="shared" si="282"/>
        <v/>
      </c>
      <c r="CL147" s="239" t="str">
        <f t="shared" si="283"/>
        <v/>
      </c>
      <c r="CM147" s="239" t="str">
        <f t="shared" si="284"/>
        <v/>
      </c>
      <c r="CN147" s="239" t="str">
        <f t="shared" si="285"/>
        <v/>
      </c>
      <c r="CP147" s="239" t="str">
        <f t="shared" si="286"/>
        <v/>
      </c>
      <c r="CQ147" s="239" t="str">
        <f t="shared" si="287"/>
        <v/>
      </c>
      <c r="CR147" s="239" t="str">
        <f t="shared" si="288"/>
        <v/>
      </c>
      <c r="CS147" s="239" t="str">
        <f t="shared" si="289"/>
        <v/>
      </c>
      <c r="CT147" s="239" t="str">
        <f t="shared" si="290"/>
        <v/>
      </c>
      <c r="CU147" s="239" t="str">
        <f t="shared" si="291"/>
        <v/>
      </c>
      <c r="CV147" s="239" t="str">
        <f t="shared" si="292"/>
        <v/>
      </c>
      <c r="CW147" s="239" t="str">
        <f t="shared" si="293"/>
        <v/>
      </c>
      <c r="CX147" s="239" t="str">
        <f t="shared" si="294"/>
        <v/>
      </c>
      <c r="CY147" s="239" t="str">
        <f t="shared" si="295"/>
        <v/>
      </c>
      <c r="CZ147" s="239" t="str">
        <f t="shared" si="296"/>
        <v/>
      </c>
      <c r="DA147" s="239" t="str">
        <f t="shared" si="297"/>
        <v/>
      </c>
      <c r="DB147" s="239" t="str">
        <f t="shared" si="298"/>
        <v/>
      </c>
      <c r="DC147" s="239" t="str">
        <f t="shared" si="299"/>
        <v/>
      </c>
      <c r="DD147" s="239" t="str">
        <f t="shared" si="300"/>
        <v/>
      </c>
      <c r="DE147" s="239" t="str">
        <f t="shared" si="301"/>
        <v/>
      </c>
      <c r="DF147" s="239" t="str">
        <f t="shared" si="302"/>
        <v/>
      </c>
      <c r="DG147" s="239" t="str">
        <f t="shared" si="303"/>
        <v/>
      </c>
      <c r="DH147" s="239" t="str">
        <f t="shared" si="304"/>
        <v/>
      </c>
      <c r="DI147" s="239" t="str">
        <f t="shared" si="305"/>
        <v/>
      </c>
      <c r="DJ147" s="239" t="str">
        <f t="shared" si="306"/>
        <v/>
      </c>
      <c r="DK147" s="239" t="str">
        <f t="shared" si="307"/>
        <v/>
      </c>
      <c r="DL147" s="239" t="str">
        <f t="shared" si="308"/>
        <v/>
      </c>
      <c r="DM147" s="239" t="str">
        <f t="shared" si="309"/>
        <v/>
      </c>
      <c r="DN147" s="239" t="str">
        <f t="shared" si="310"/>
        <v/>
      </c>
      <c r="DO147" s="239" t="str">
        <f t="shared" si="311"/>
        <v/>
      </c>
      <c r="DP147" s="239" t="str">
        <f t="shared" si="312"/>
        <v/>
      </c>
    </row>
    <row r="148" spans="1:120" ht="35.25" hidden="1" customHeight="1" x14ac:dyDescent="0.25">
      <c r="A148" s="49" t="s">
        <v>4517</v>
      </c>
      <c r="B148" s="49">
        <v>37</v>
      </c>
      <c r="C148" s="49" t="s">
        <v>45</v>
      </c>
      <c r="D148" s="49" t="s">
        <v>691</v>
      </c>
      <c r="E148" s="85">
        <v>1</v>
      </c>
      <c r="F148" s="49" t="s">
        <v>692</v>
      </c>
      <c r="G148" s="49" t="str">
        <f t="shared" si="248"/>
        <v>37-1</v>
      </c>
      <c r="H148" s="49" t="s">
        <v>75</v>
      </c>
      <c r="I148" s="49" t="s">
        <v>196</v>
      </c>
      <c r="J148" s="49" t="s">
        <v>566</v>
      </c>
      <c r="K148" s="49" t="s">
        <v>144</v>
      </c>
      <c r="L148" s="49" t="s">
        <v>125</v>
      </c>
      <c r="M148" s="49" t="s">
        <v>473</v>
      </c>
      <c r="N148" s="49" t="s">
        <v>126</v>
      </c>
      <c r="O148" s="49" t="s">
        <v>693</v>
      </c>
      <c r="P148" s="101" t="s">
        <v>694</v>
      </c>
      <c r="Q148" s="50">
        <v>0.25</v>
      </c>
      <c r="R148" s="50"/>
      <c r="S148" s="50">
        <v>7</v>
      </c>
      <c r="T148" s="49" t="s">
        <v>84</v>
      </c>
      <c r="U148" s="101" t="s">
        <v>695</v>
      </c>
      <c r="V148" s="51">
        <v>44958</v>
      </c>
      <c r="W148" s="51">
        <v>45289</v>
      </c>
      <c r="X148" s="49" t="s">
        <v>696</v>
      </c>
      <c r="Y148" s="49" t="s">
        <v>87</v>
      </c>
      <c r="Z148" s="59" t="s">
        <v>100</v>
      </c>
      <c r="AA148" s="201">
        <v>1</v>
      </c>
      <c r="AB148" s="200" t="s">
        <v>697</v>
      </c>
      <c r="AC148" s="202">
        <v>45289</v>
      </c>
      <c r="AD148" s="201">
        <v>1</v>
      </c>
      <c r="AE148" s="200" t="s">
        <v>495</v>
      </c>
      <c r="AF148" s="202">
        <v>45289</v>
      </c>
      <c r="AG148" s="200" t="s">
        <v>79</v>
      </c>
      <c r="AH148" s="200" t="s">
        <v>92</v>
      </c>
      <c r="AI148" s="52">
        <f t="shared" si="229"/>
        <v>0.25</v>
      </c>
      <c r="AJ148" s="52"/>
      <c r="AK148" s="52"/>
      <c r="AL148" s="239" t="str">
        <f t="shared" si="250"/>
        <v/>
      </c>
      <c r="AM148" s="239" t="str">
        <f t="shared" si="251"/>
        <v/>
      </c>
      <c r="AN148" s="239" t="str">
        <f t="shared" si="252"/>
        <v/>
      </c>
      <c r="AO148" s="239" t="str">
        <f t="shared" si="253"/>
        <v/>
      </c>
      <c r="AP148" s="239" t="str">
        <f t="shared" si="254"/>
        <v/>
      </c>
      <c r="AQ148" s="239" t="str">
        <f t="shared" si="255"/>
        <v/>
      </c>
      <c r="AR148" s="239" t="str">
        <f t="shared" si="256"/>
        <v/>
      </c>
      <c r="AS148" s="239" t="str">
        <f t="shared" si="257"/>
        <v/>
      </c>
      <c r="AT148" s="239" t="str">
        <f t="shared" si="258"/>
        <v/>
      </c>
      <c r="AU148" s="239" t="str">
        <f t="shared" si="230"/>
        <v/>
      </c>
      <c r="AV148" s="239" t="str">
        <f t="shared" si="231"/>
        <v/>
      </c>
      <c r="AW148" s="239" t="str">
        <f t="shared" si="232"/>
        <v/>
      </c>
      <c r="AX148" s="239" t="str">
        <f t="shared" si="233"/>
        <v/>
      </c>
      <c r="AY148" s="239" t="str">
        <f t="shared" si="234"/>
        <v/>
      </c>
      <c r="AZ148" s="239" t="str">
        <f t="shared" si="235"/>
        <v/>
      </c>
      <c r="BA148" s="239" t="str">
        <f t="shared" si="236"/>
        <v/>
      </c>
      <c r="BB148" s="239" t="str">
        <f t="shared" si="237"/>
        <v/>
      </c>
      <c r="BC148" s="239" t="str">
        <f t="shared" si="238"/>
        <v/>
      </c>
      <c r="BD148" s="239" t="str">
        <f t="shared" si="239"/>
        <v/>
      </c>
      <c r="BE148" s="239" t="str">
        <f t="shared" si="240"/>
        <v/>
      </c>
      <c r="BF148" s="239" t="str">
        <f t="shared" si="241"/>
        <v/>
      </c>
      <c r="BG148" s="239" t="str">
        <f t="shared" si="242"/>
        <v/>
      </c>
      <c r="BH148" s="239" t="str">
        <f t="shared" si="243"/>
        <v/>
      </c>
      <c r="BI148" s="239" t="str">
        <f t="shared" si="244"/>
        <v/>
      </c>
      <c r="BJ148" s="239" t="str">
        <f t="shared" si="245"/>
        <v/>
      </c>
      <c r="BK148" s="239" t="str">
        <f t="shared" si="246"/>
        <v/>
      </c>
      <c r="BL148" s="239" t="str">
        <f t="shared" si="247"/>
        <v/>
      </c>
      <c r="BN148" s="239" t="str">
        <f t="shared" si="259"/>
        <v/>
      </c>
      <c r="BO148" s="239" t="str">
        <f t="shared" si="260"/>
        <v/>
      </c>
      <c r="BP148" s="239" t="str">
        <f t="shared" si="261"/>
        <v/>
      </c>
      <c r="BQ148" s="239" t="str">
        <f t="shared" si="262"/>
        <v/>
      </c>
      <c r="BR148" s="239" t="str">
        <f t="shared" si="263"/>
        <v/>
      </c>
      <c r="BS148" s="239" t="str">
        <f t="shared" si="264"/>
        <v/>
      </c>
      <c r="BT148" s="239" t="str">
        <f t="shared" si="265"/>
        <v/>
      </c>
      <c r="BU148" s="239" t="str">
        <f t="shared" si="266"/>
        <v/>
      </c>
      <c r="BV148" s="239" t="str">
        <f t="shared" si="267"/>
        <v/>
      </c>
      <c r="BW148" s="239" t="str">
        <f t="shared" si="268"/>
        <v/>
      </c>
      <c r="BX148" s="239" t="str">
        <f t="shared" si="269"/>
        <v/>
      </c>
      <c r="BY148" s="239" t="str">
        <f t="shared" si="270"/>
        <v/>
      </c>
      <c r="BZ148" s="239" t="str">
        <f t="shared" si="271"/>
        <v/>
      </c>
      <c r="CA148" s="239" t="str">
        <f t="shared" si="272"/>
        <v/>
      </c>
      <c r="CB148" s="239" t="str">
        <f t="shared" si="273"/>
        <v/>
      </c>
      <c r="CC148" s="239" t="str">
        <f t="shared" si="274"/>
        <v/>
      </c>
      <c r="CD148" s="239" t="str">
        <f t="shared" si="275"/>
        <v/>
      </c>
      <c r="CE148" s="239" t="str">
        <f t="shared" si="276"/>
        <v/>
      </c>
      <c r="CF148" s="239" t="str">
        <f t="shared" si="277"/>
        <v/>
      </c>
      <c r="CG148" s="239" t="str">
        <f t="shared" si="278"/>
        <v/>
      </c>
      <c r="CH148" s="239" t="str">
        <f t="shared" si="279"/>
        <v/>
      </c>
      <c r="CI148" s="239" t="str">
        <f t="shared" si="280"/>
        <v/>
      </c>
      <c r="CJ148" s="239" t="str">
        <f t="shared" si="281"/>
        <v/>
      </c>
      <c r="CK148" s="239" t="str">
        <f t="shared" si="282"/>
        <v/>
      </c>
      <c r="CL148" s="239" t="str">
        <f t="shared" si="283"/>
        <v/>
      </c>
      <c r="CM148" s="239" t="str">
        <f t="shared" si="284"/>
        <v/>
      </c>
      <c r="CN148" s="239" t="str">
        <f t="shared" si="285"/>
        <v/>
      </c>
      <c r="CP148" s="239" t="str">
        <f t="shared" si="286"/>
        <v/>
      </c>
      <c r="CQ148" s="239" t="str">
        <f t="shared" si="287"/>
        <v/>
      </c>
      <c r="CR148" s="239" t="str">
        <f t="shared" si="288"/>
        <v/>
      </c>
      <c r="CS148" s="239" t="str">
        <f t="shared" si="289"/>
        <v/>
      </c>
      <c r="CT148" s="239" t="str">
        <f t="shared" si="290"/>
        <v/>
      </c>
      <c r="CU148" s="239" t="str">
        <f t="shared" si="291"/>
        <v/>
      </c>
      <c r="CV148" s="239" t="str">
        <f t="shared" si="292"/>
        <v/>
      </c>
      <c r="CW148" s="239" t="str">
        <f t="shared" si="293"/>
        <v/>
      </c>
      <c r="CX148" s="239" t="str">
        <f t="shared" si="294"/>
        <v/>
      </c>
      <c r="CY148" s="239" t="str">
        <f t="shared" si="295"/>
        <v/>
      </c>
      <c r="CZ148" s="239" t="str">
        <f t="shared" si="296"/>
        <v/>
      </c>
      <c r="DA148" s="239" t="str">
        <f t="shared" si="297"/>
        <v/>
      </c>
      <c r="DB148" s="239" t="str">
        <f t="shared" si="298"/>
        <v/>
      </c>
      <c r="DC148" s="239" t="str">
        <f t="shared" si="299"/>
        <v/>
      </c>
      <c r="DD148" s="239" t="str">
        <f t="shared" si="300"/>
        <v/>
      </c>
      <c r="DE148" s="239" t="str">
        <f t="shared" si="301"/>
        <v/>
      </c>
      <c r="DF148" s="239" t="str">
        <f t="shared" si="302"/>
        <v/>
      </c>
      <c r="DG148" s="239" t="str">
        <f t="shared" si="303"/>
        <v/>
      </c>
      <c r="DH148" s="239" t="str">
        <f t="shared" si="304"/>
        <v/>
      </c>
      <c r="DI148" s="239" t="str">
        <f t="shared" si="305"/>
        <v/>
      </c>
      <c r="DJ148" s="239" t="str">
        <f t="shared" si="306"/>
        <v/>
      </c>
      <c r="DK148" s="239" t="str">
        <f t="shared" si="307"/>
        <v/>
      </c>
      <c r="DL148" s="239" t="str">
        <f t="shared" si="308"/>
        <v/>
      </c>
      <c r="DM148" s="239" t="str">
        <f t="shared" si="309"/>
        <v/>
      </c>
      <c r="DN148" s="239" t="str">
        <f t="shared" si="310"/>
        <v/>
      </c>
      <c r="DO148" s="239" t="str">
        <f t="shared" si="311"/>
        <v/>
      </c>
      <c r="DP148" s="239" t="str">
        <f t="shared" si="312"/>
        <v/>
      </c>
    </row>
    <row r="149" spans="1:120" ht="35.25" hidden="1" customHeight="1" x14ac:dyDescent="0.25">
      <c r="A149" s="53" t="s">
        <v>4517</v>
      </c>
      <c r="B149" s="53">
        <v>37</v>
      </c>
      <c r="C149" s="53" t="s">
        <v>45</v>
      </c>
      <c r="D149" s="53" t="s">
        <v>691</v>
      </c>
      <c r="E149" s="49">
        <v>1</v>
      </c>
      <c r="F149" s="53" t="s">
        <v>698</v>
      </c>
      <c r="G149" s="53" t="str">
        <f t="shared" si="248"/>
        <v>37-1</v>
      </c>
      <c r="H149" s="53" t="s">
        <v>94</v>
      </c>
      <c r="I149" s="53" t="s">
        <v>196</v>
      </c>
      <c r="J149" s="53" t="s">
        <v>80</v>
      </c>
      <c r="K149" s="53" t="s">
        <v>80</v>
      </c>
      <c r="L149" s="53" t="s">
        <v>80</v>
      </c>
      <c r="M149" s="53" t="s">
        <v>80</v>
      </c>
      <c r="N149" s="53" t="s">
        <v>80</v>
      </c>
      <c r="O149" s="53" t="s">
        <v>80</v>
      </c>
      <c r="P149" s="101" t="s">
        <v>699</v>
      </c>
      <c r="Q149" s="52">
        <v>0.5</v>
      </c>
      <c r="R149" s="52">
        <f>+Q149*Q148</f>
        <v>0.125</v>
      </c>
      <c r="S149" s="53">
        <v>7</v>
      </c>
      <c r="T149" s="53" t="s">
        <v>84</v>
      </c>
      <c r="U149" s="53" t="s">
        <v>700</v>
      </c>
      <c r="V149" s="23">
        <v>44958</v>
      </c>
      <c r="W149" s="23">
        <v>45261</v>
      </c>
      <c r="X149" s="53" t="s">
        <v>696</v>
      </c>
      <c r="Y149" s="49" t="s">
        <v>87</v>
      </c>
      <c r="Z149" s="59" t="s">
        <v>100</v>
      </c>
      <c r="AA149" s="201">
        <v>1</v>
      </c>
      <c r="AB149" s="200" t="s">
        <v>701</v>
      </c>
      <c r="AC149" s="202">
        <v>45261</v>
      </c>
      <c r="AD149" s="201">
        <v>1</v>
      </c>
      <c r="AE149" s="200" t="s">
        <v>702</v>
      </c>
      <c r="AF149" s="202">
        <v>45261</v>
      </c>
      <c r="AG149" s="200" t="s">
        <v>79</v>
      </c>
      <c r="AH149" s="201">
        <v>1</v>
      </c>
      <c r="AI149" s="52">
        <f t="shared" si="229"/>
        <v>0.125</v>
      </c>
      <c r="AJ149" s="52">
        <f t="shared" ref="AJ149:AJ150" si="314">+AI149/R149</f>
        <v>1</v>
      </c>
      <c r="AK149" s="52"/>
      <c r="AL149" s="239" t="str">
        <f t="shared" si="250"/>
        <v/>
      </c>
      <c r="AM149" s="239" t="str">
        <f t="shared" si="251"/>
        <v/>
      </c>
      <c r="AN149" s="239" t="str">
        <f t="shared" si="252"/>
        <v/>
      </c>
      <c r="AO149" s="239" t="str">
        <f t="shared" si="253"/>
        <v/>
      </c>
      <c r="AP149" s="239" t="str">
        <f t="shared" si="254"/>
        <v/>
      </c>
      <c r="AQ149" s="239" t="str">
        <f t="shared" si="255"/>
        <v/>
      </c>
      <c r="AR149" s="239" t="str">
        <f t="shared" si="256"/>
        <v/>
      </c>
      <c r="AS149" s="239" t="str">
        <f t="shared" si="257"/>
        <v/>
      </c>
      <c r="AT149" s="239" t="str">
        <f t="shared" si="258"/>
        <v/>
      </c>
      <c r="AU149" s="239" t="str">
        <f t="shared" si="230"/>
        <v/>
      </c>
      <c r="AV149" s="239" t="str">
        <f t="shared" si="231"/>
        <v/>
      </c>
      <c r="AW149" s="239" t="str">
        <f t="shared" si="232"/>
        <v/>
      </c>
      <c r="AX149" s="239" t="str">
        <f t="shared" si="233"/>
        <v/>
      </c>
      <c r="AY149" s="239" t="str">
        <f t="shared" si="234"/>
        <v/>
      </c>
      <c r="AZ149" s="239" t="str">
        <f t="shared" si="235"/>
        <v/>
      </c>
      <c r="BA149" s="239" t="str">
        <f t="shared" si="236"/>
        <v/>
      </c>
      <c r="BB149" s="239" t="str">
        <f t="shared" si="237"/>
        <v/>
      </c>
      <c r="BC149" s="239" t="str">
        <f t="shared" si="238"/>
        <v/>
      </c>
      <c r="BD149" s="239" t="str">
        <f t="shared" si="239"/>
        <v/>
      </c>
      <c r="BE149" s="239" t="str">
        <f t="shared" si="240"/>
        <v/>
      </c>
      <c r="BF149" s="239" t="str">
        <f t="shared" si="241"/>
        <v/>
      </c>
      <c r="BG149" s="239" t="str">
        <f t="shared" si="242"/>
        <v/>
      </c>
      <c r="BH149" s="239" t="str">
        <f t="shared" si="243"/>
        <v/>
      </c>
      <c r="BI149" s="239" t="str">
        <f t="shared" si="244"/>
        <v/>
      </c>
      <c r="BJ149" s="239" t="str">
        <f t="shared" si="245"/>
        <v/>
      </c>
      <c r="BK149" s="239" t="str">
        <f t="shared" si="246"/>
        <v/>
      </c>
      <c r="BL149" s="239" t="str">
        <f t="shared" si="247"/>
        <v/>
      </c>
      <c r="BN149" s="239" t="str">
        <f t="shared" si="259"/>
        <v/>
      </c>
      <c r="BO149" s="239" t="str">
        <f t="shared" si="260"/>
        <v/>
      </c>
      <c r="BP149" s="239" t="str">
        <f t="shared" si="261"/>
        <v/>
      </c>
      <c r="BQ149" s="239" t="str">
        <f t="shared" si="262"/>
        <v/>
      </c>
      <c r="BR149" s="239" t="str">
        <f t="shared" si="263"/>
        <v/>
      </c>
      <c r="BS149" s="239" t="str">
        <f t="shared" si="264"/>
        <v/>
      </c>
      <c r="BT149" s="239" t="str">
        <f t="shared" si="265"/>
        <v/>
      </c>
      <c r="BU149" s="239" t="str">
        <f t="shared" si="266"/>
        <v/>
      </c>
      <c r="BV149" s="239" t="str">
        <f t="shared" si="267"/>
        <v/>
      </c>
      <c r="BW149" s="239" t="str">
        <f t="shared" si="268"/>
        <v/>
      </c>
      <c r="BX149" s="239" t="str">
        <f t="shared" si="269"/>
        <v/>
      </c>
      <c r="BY149" s="239" t="str">
        <f t="shared" si="270"/>
        <v/>
      </c>
      <c r="BZ149" s="239" t="str">
        <f t="shared" si="271"/>
        <v/>
      </c>
      <c r="CA149" s="239" t="str">
        <f t="shared" si="272"/>
        <v/>
      </c>
      <c r="CB149" s="239" t="str">
        <f t="shared" si="273"/>
        <v/>
      </c>
      <c r="CC149" s="239" t="str">
        <f t="shared" si="274"/>
        <v/>
      </c>
      <c r="CD149" s="239" t="str">
        <f t="shared" si="275"/>
        <v/>
      </c>
      <c r="CE149" s="239" t="str">
        <f t="shared" si="276"/>
        <v/>
      </c>
      <c r="CF149" s="239" t="str">
        <f t="shared" si="277"/>
        <v/>
      </c>
      <c r="CG149" s="239" t="str">
        <f t="shared" si="278"/>
        <v/>
      </c>
      <c r="CH149" s="239" t="str">
        <f t="shared" si="279"/>
        <v/>
      </c>
      <c r="CI149" s="239" t="str">
        <f t="shared" si="280"/>
        <v/>
      </c>
      <c r="CJ149" s="239" t="str">
        <f t="shared" si="281"/>
        <v/>
      </c>
      <c r="CK149" s="239" t="str">
        <f t="shared" si="282"/>
        <v/>
      </c>
      <c r="CL149" s="239" t="str">
        <f t="shared" si="283"/>
        <v/>
      </c>
      <c r="CM149" s="239" t="str">
        <f t="shared" si="284"/>
        <v/>
      </c>
      <c r="CN149" s="239" t="str">
        <f t="shared" si="285"/>
        <v/>
      </c>
      <c r="CP149" s="239" t="str">
        <f t="shared" si="286"/>
        <v/>
      </c>
      <c r="CQ149" s="239" t="str">
        <f t="shared" si="287"/>
        <v/>
      </c>
      <c r="CR149" s="239" t="str">
        <f t="shared" si="288"/>
        <v/>
      </c>
      <c r="CS149" s="239" t="str">
        <f t="shared" si="289"/>
        <v/>
      </c>
      <c r="CT149" s="239" t="str">
        <f t="shared" si="290"/>
        <v/>
      </c>
      <c r="CU149" s="239" t="str">
        <f t="shared" si="291"/>
        <v/>
      </c>
      <c r="CV149" s="239" t="str">
        <f t="shared" si="292"/>
        <v/>
      </c>
      <c r="CW149" s="239" t="str">
        <f t="shared" si="293"/>
        <v/>
      </c>
      <c r="CX149" s="239" t="str">
        <f t="shared" si="294"/>
        <v/>
      </c>
      <c r="CY149" s="239" t="str">
        <f t="shared" si="295"/>
        <v/>
      </c>
      <c r="CZ149" s="239" t="str">
        <f t="shared" si="296"/>
        <v/>
      </c>
      <c r="DA149" s="239" t="str">
        <f t="shared" si="297"/>
        <v/>
      </c>
      <c r="DB149" s="239" t="str">
        <f t="shared" si="298"/>
        <v/>
      </c>
      <c r="DC149" s="239" t="str">
        <f t="shared" si="299"/>
        <v/>
      </c>
      <c r="DD149" s="239" t="str">
        <f t="shared" si="300"/>
        <v/>
      </c>
      <c r="DE149" s="239" t="str">
        <f t="shared" si="301"/>
        <v/>
      </c>
      <c r="DF149" s="239" t="str">
        <f t="shared" si="302"/>
        <v/>
      </c>
      <c r="DG149" s="239" t="str">
        <f t="shared" si="303"/>
        <v/>
      </c>
      <c r="DH149" s="239" t="str">
        <f t="shared" si="304"/>
        <v/>
      </c>
      <c r="DI149" s="239" t="str">
        <f t="shared" si="305"/>
        <v/>
      </c>
      <c r="DJ149" s="239" t="str">
        <f t="shared" si="306"/>
        <v/>
      </c>
      <c r="DK149" s="239" t="str">
        <f t="shared" si="307"/>
        <v/>
      </c>
      <c r="DL149" s="239" t="str">
        <f t="shared" si="308"/>
        <v/>
      </c>
      <c r="DM149" s="239" t="str">
        <f t="shared" si="309"/>
        <v/>
      </c>
      <c r="DN149" s="239" t="str">
        <f t="shared" si="310"/>
        <v/>
      </c>
      <c r="DO149" s="239" t="str">
        <f t="shared" si="311"/>
        <v/>
      </c>
      <c r="DP149" s="239" t="str">
        <f t="shared" si="312"/>
        <v/>
      </c>
    </row>
    <row r="150" spans="1:120" ht="35.25" hidden="1" customHeight="1" x14ac:dyDescent="0.25">
      <c r="A150" s="53" t="s">
        <v>4517</v>
      </c>
      <c r="B150" s="53">
        <v>37</v>
      </c>
      <c r="C150" s="53" t="s">
        <v>45</v>
      </c>
      <c r="D150" s="53" t="s">
        <v>691</v>
      </c>
      <c r="E150" s="85">
        <v>1</v>
      </c>
      <c r="F150" s="53" t="s">
        <v>703</v>
      </c>
      <c r="G150" s="53" t="str">
        <f t="shared" si="248"/>
        <v>37-1</v>
      </c>
      <c r="H150" s="53" t="s">
        <v>94</v>
      </c>
      <c r="I150" s="53" t="s">
        <v>196</v>
      </c>
      <c r="J150" s="53" t="s">
        <v>80</v>
      </c>
      <c r="K150" s="53" t="s">
        <v>80</v>
      </c>
      <c r="L150" s="53" t="s">
        <v>80</v>
      </c>
      <c r="M150" s="53" t="s">
        <v>80</v>
      </c>
      <c r="N150" s="53" t="s">
        <v>80</v>
      </c>
      <c r="O150" s="53" t="s">
        <v>80</v>
      </c>
      <c r="P150" s="101" t="s">
        <v>704</v>
      </c>
      <c r="Q150" s="52">
        <v>0.5</v>
      </c>
      <c r="R150" s="52">
        <f>+Q150*Q148</f>
        <v>0.125</v>
      </c>
      <c r="S150" s="53">
        <v>7</v>
      </c>
      <c r="T150" s="53" t="s">
        <v>84</v>
      </c>
      <c r="U150" s="101" t="s">
        <v>695</v>
      </c>
      <c r="V150" s="23">
        <v>44958</v>
      </c>
      <c r="W150" s="23">
        <v>45289</v>
      </c>
      <c r="X150" s="53" t="s">
        <v>696</v>
      </c>
      <c r="Y150" s="49" t="s">
        <v>87</v>
      </c>
      <c r="Z150" s="59" t="s">
        <v>100</v>
      </c>
      <c r="AA150" s="201">
        <v>1</v>
      </c>
      <c r="AB150" s="200" t="s">
        <v>697</v>
      </c>
      <c r="AC150" s="202">
        <v>45289</v>
      </c>
      <c r="AD150" s="201">
        <v>1</v>
      </c>
      <c r="AE150" s="200" t="s">
        <v>702</v>
      </c>
      <c r="AF150" s="202">
        <v>45289</v>
      </c>
      <c r="AG150" s="200" t="s">
        <v>79</v>
      </c>
      <c r="AH150" s="201">
        <v>1</v>
      </c>
      <c r="AI150" s="52">
        <f t="shared" si="229"/>
        <v>0.125</v>
      </c>
      <c r="AJ150" s="52">
        <f t="shared" si="314"/>
        <v>1</v>
      </c>
      <c r="AK150" s="52"/>
      <c r="AL150" s="239" t="str">
        <f t="shared" si="250"/>
        <v/>
      </c>
      <c r="AM150" s="239" t="str">
        <f t="shared" si="251"/>
        <v/>
      </c>
      <c r="AN150" s="239" t="str">
        <f t="shared" si="252"/>
        <v/>
      </c>
      <c r="AO150" s="239" t="str">
        <f t="shared" si="253"/>
        <v/>
      </c>
      <c r="AP150" s="239" t="str">
        <f t="shared" si="254"/>
        <v/>
      </c>
      <c r="AQ150" s="239" t="str">
        <f t="shared" si="255"/>
        <v/>
      </c>
      <c r="AR150" s="239" t="str">
        <f t="shared" si="256"/>
        <v/>
      </c>
      <c r="AS150" s="239" t="str">
        <f t="shared" si="257"/>
        <v/>
      </c>
      <c r="AT150" s="239" t="str">
        <f t="shared" si="258"/>
        <v/>
      </c>
      <c r="AU150" s="239" t="str">
        <f t="shared" si="230"/>
        <v/>
      </c>
      <c r="AV150" s="239" t="str">
        <f t="shared" si="231"/>
        <v/>
      </c>
      <c r="AW150" s="239" t="str">
        <f t="shared" si="232"/>
        <v/>
      </c>
      <c r="AX150" s="239" t="str">
        <f t="shared" si="233"/>
        <v/>
      </c>
      <c r="AY150" s="239" t="str">
        <f t="shared" si="234"/>
        <v/>
      </c>
      <c r="AZ150" s="239" t="str">
        <f t="shared" si="235"/>
        <v/>
      </c>
      <c r="BA150" s="239" t="str">
        <f t="shared" si="236"/>
        <v/>
      </c>
      <c r="BB150" s="239" t="str">
        <f t="shared" si="237"/>
        <v/>
      </c>
      <c r="BC150" s="239" t="str">
        <f t="shared" si="238"/>
        <v/>
      </c>
      <c r="BD150" s="239" t="str">
        <f t="shared" si="239"/>
        <v/>
      </c>
      <c r="BE150" s="239" t="str">
        <f t="shared" si="240"/>
        <v/>
      </c>
      <c r="BF150" s="239" t="str">
        <f t="shared" si="241"/>
        <v/>
      </c>
      <c r="BG150" s="239" t="str">
        <f t="shared" si="242"/>
        <v/>
      </c>
      <c r="BH150" s="239" t="str">
        <f t="shared" si="243"/>
        <v/>
      </c>
      <c r="BI150" s="239" t="str">
        <f t="shared" si="244"/>
        <v/>
      </c>
      <c r="BJ150" s="239" t="str">
        <f t="shared" si="245"/>
        <v/>
      </c>
      <c r="BK150" s="239" t="str">
        <f t="shared" si="246"/>
        <v/>
      </c>
      <c r="BL150" s="239" t="str">
        <f t="shared" si="247"/>
        <v/>
      </c>
      <c r="BN150" s="239" t="str">
        <f t="shared" si="259"/>
        <v/>
      </c>
      <c r="BO150" s="239" t="str">
        <f t="shared" si="260"/>
        <v/>
      </c>
      <c r="BP150" s="239" t="str">
        <f t="shared" si="261"/>
        <v/>
      </c>
      <c r="BQ150" s="239" t="str">
        <f t="shared" si="262"/>
        <v/>
      </c>
      <c r="BR150" s="239" t="str">
        <f t="shared" si="263"/>
        <v/>
      </c>
      <c r="BS150" s="239" t="str">
        <f t="shared" si="264"/>
        <v/>
      </c>
      <c r="BT150" s="239" t="str">
        <f t="shared" si="265"/>
        <v/>
      </c>
      <c r="BU150" s="239" t="str">
        <f t="shared" si="266"/>
        <v/>
      </c>
      <c r="BV150" s="239" t="str">
        <f t="shared" si="267"/>
        <v/>
      </c>
      <c r="BW150" s="239" t="str">
        <f t="shared" si="268"/>
        <v/>
      </c>
      <c r="BX150" s="239" t="str">
        <f t="shared" si="269"/>
        <v/>
      </c>
      <c r="BY150" s="239" t="str">
        <f t="shared" si="270"/>
        <v/>
      </c>
      <c r="BZ150" s="239" t="str">
        <f t="shared" si="271"/>
        <v/>
      </c>
      <c r="CA150" s="239" t="str">
        <f t="shared" si="272"/>
        <v/>
      </c>
      <c r="CB150" s="239" t="str">
        <f t="shared" si="273"/>
        <v/>
      </c>
      <c r="CC150" s="239" t="str">
        <f t="shared" si="274"/>
        <v/>
      </c>
      <c r="CD150" s="239" t="str">
        <f t="shared" si="275"/>
        <v/>
      </c>
      <c r="CE150" s="239" t="str">
        <f t="shared" si="276"/>
        <v/>
      </c>
      <c r="CF150" s="239" t="str">
        <f t="shared" si="277"/>
        <v/>
      </c>
      <c r="CG150" s="239" t="str">
        <f t="shared" si="278"/>
        <v/>
      </c>
      <c r="CH150" s="239" t="str">
        <f t="shared" si="279"/>
        <v/>
      </c>
      <c r="CI150" s="239" t="str">
        <f t="shared" si="280"/>
        <v/>
      </c>
      <c r="CJ150" s="239" t="str">
        <f t="shared" si="281"/>
        <v/>
      </c>
      <c r="CK150" s="239" t="str">
        <f t="shared" si="282"/>
        <v/>
      </c>
      <c r="CL150" s="239" t="str">
        <f t="shared" si="283"/>
        <v/>
      </c>
      <c r="CM150" s="239" t="str">
        <f t="shared" si="284"/>
        <v/>
      </c>
      <c r="CN150" s="239" t="str">
        <f t="shared" si="285"/>
        <v/>
      </c>
      <c r="CP150" s="239" t="str">
        <f t="shared" si="286"/>
        <v/>
      </c>
      <c r="CQ150" s="239" t="str">
        <f t="shared" si="287"/>
        <v/>
      </c>
      <c r="CR150" s="239" t="str">
        <f t="shared" si="288"/>
        <v/>
      </c>
      <c r="CS150" s="239" t="str">
        <f t="shared" si="289"/>
        <v/>
      </c>
      <c r="CT150" s="239" t="str">
        <f t="shared" si="290"/>
        <v/>
      </c>
      <c r="CU150" s="239" t="str">
        <f t="shared" si="291"/>
        <v/>
      </c>
      <c r="CV150" s="239" t="str">
        <f t="shared" si="292"/>
        <v/>
      </c>
      <c r="CW150" s="239" t="str">
        <f t="shared" si="293"/>
        <v/>
      </c>
      <c r="CX150" s="239" t="str">
        <f t="shared" si="294"/>
        <v/>
      </c>
      <c r="CY150" s="239" t="str">
        <f t="shared" si="295"/>
        <v/>
      </c>
      <c r="CZ150" s="239" t="str">
        <f t="shared" si="296"/>
        <v/>
      </c>
      <c r="DA150" s="239" t="str">
        <f t="shared" si="297"/>
        <v/>
      </c>
      <c r="DB150" s="239" t="str">
        <f t="shared" si="298"/>
        <v/>
      </c>
      <c r="DC150" s="239" t="str">
        <f t="shared" si="299"/>
        <v/>
      </c>
      <c r="DD150" s="239" t="str">
        <f t="shared" si="300"/>
        <v/>
      </c>
      <c r="DE150" s="239" t="str">
        <f t="shared" si="301"/>
        <v/>
      </c>
      <c r="DF150" s="239" t="str">
        <f t="shared" si="302"/>
        <v/>
      </c>
      <c r="DG150" s="239" t="str">
        <f t="shared" si="303"/>
        <v/>
      </c>
      <c r="DH150" s="239" t="str">
        <f t="shared" si="304"/>
        <v/>
      </c>
      <c r="DI150" s="239" t="str">
        <f t="shared" si="305"/>
        <v/>
      </c>
      <c r="DJ150" s="239" t="str">
        <f t="shared" si="306"/>
        <v/>
      </c>
      <c r="DK150" s="239" t="str">
        <f t="shared" si="307"/>
        <v/>
      </c>
      <c r="DL150" s="239" t="str">
        <f t="shared" si="308"/>
        <v/>
      </c>
      <c r="DM150" s="239" t="str">
        <f t="shared" si="309"/>
        <v/>
      </c>
      <c r="DN150" s="239" t="str">
        <f t="shared" si="310"/>
        <v/>
      </c>
      <c r="DO150" s="239" t="str">
        <f t="shared" si="311"/>
        <v/>
      </c>
      <c r="DP150" s="239" t="str">
        <f t="shared" si="312"/>
        <v/>
      </c>
    </row>
    <row r="151" spans="1:120" ht="35.25" hidden="1" customHeight="1" x14ac:dyDescent="0.25">
      <c r="A151" s="49" t="s">
        <v>4517</v>
      </c>
      <c r="B151" s="49">
        <v>37</v>
      </c>
      <c r="C151" s="49" t="s">
        <v>45</v>
      </c>
      <c r="D151" s="49" t="s">
        <v>691</v>
      </c>
      <c r="E151" s="85">
        <v>1</v>
      </c>
      <c r="F151" s="49" t="s">
        <v>705</v>
      </c>
      <c r="G151" s="49" t="str">
        <f t="shared" si="248"/>
        <v>37-2</v>
      </c>
      <c r="H151" s="49" t="s">
        <v>75</v>
      </c>
      <c r="I151" s="49" t="s">
        <v>196</v>
      </c>
      <c r="J151" s="49" t="s">
        <v>296</v>
      </c>
      <c r="K151" s="49" t="s">
        <v>472</v>
      </c>
      <c r="L151" s="49" t="s">
        <v>125</v>
      </c>
      <c r="M151" s="49" t="s">
        <v>297</v>
      </c>
      <c r="N151" s="49" t="s">
        <v>126</v>
      </c>
      <c r="O151" s="49" t="s">
        <v>706</v>
      </c>
      <c r="P151" s="102" t="s">
        <v>707</v>
      </c>
      <c r="Q151" s="103">
        <v>7.0000000000000007E-2</v>
      </c>
      <c r="R151" s="50"/>
      <c r="S151" s="102">
        <v>57</v>
      </c>
      <c r="T151" s="104" t="s">
        <v>84</v>
      </c>
      <c r="U151" s="102" t="s">
        <v>708</v>
      </c>
      <c r="V151" s="51">
        <v>44928</v>
      </c>
      <c r="W151" s="51">
        <v>45289</v>
      </c>
      <c r="X151" s="49" t="s">
        <v>696</v>
      </c>
      <c r="Y151" s="49" t="s">
        <v>87</v>
      </c>
      <c r="Z151" s="59" t="s">
        <v>100</v>
      </c>
      <c r="AA151" s="201">
        <v>1</v>
      </c>
      <c r="AB151" s="200" t="s">
        <v>709</v>
      </c>
      <c r="AC151" s="202">
        <v>45273</v>
      </c>
      <c r="AD151" s="201">
        <v>1</v>
      </c>
      <c r="AE151" s="200" t="s">
        <v>495</v>
      </c>
      <c r="AF151" s="202">
        <v>45273</v>
      </c>
      <c r="AG151" s="200" t="s">
        <v>79</v>
      </c>
      <c r="AH151" s="200" t="s">
        <v>92</v>
      </c>
      <c r="AI151" s="52">
        <f t="shared" si="229"/>
        <v>7.0000000000000007E-2</v>
      </c>
      <c r="AJ151" s="52"/>
      <c r="AK151" s="52"/>
      <c r="AL151" s="239" t="str">
        <f t="shared" si="250"/>
        <v/>
      </c>
      <c r="AM151" s="239" t="str">
        <f t="shared" si="251"/>
        <v/>
      </c>
      <c r="AN151" s="239" t="str">
        <f t="shared" si="252"/>
        <v/>
      </c>
      <c r="AO151" s="239" t="str">
        <f t="shared" si="253"/>
        <v/>
      </c>
      <c r="AP151" s="239" t="str">
        <f t="shared" si="254"/>
        <v/>
      </c>
      <c r="AQ151" s="239" t="str">
        <f t="shared" si="255"/>
        <v/>
      </c>
      <c r="AR151" s="239" t="str">
        <f t="shared" si="256"/>
        <v/>
      </c>
      <c r="AS151" s="239" t="str">
        <f t="shared" si="257"/>
        <v/>
      </c>
      <c r="AT151" s="239" t="str">
        <f t="shared" si="258"/>
        <v/>
      </c>
      <c r="AU151" s="239" t="str">
        <f t="shared" si="230"/>
        <v/>
      </c>
      <c r="AV151" s="239" t="str">
        <f t="shared" si="231"/>
        <v/>
      </c>
      <c r="AW151" s="239" t="str">
        <f t="shared" si="232"/>
        <v/>
      </c>
      <c r="AX151" s="239" t="str">
        <f t="shared" si="233"/>
        <v/>
      </c>
      <c r="AY151" s="239" t="str">
        <f t="shared" si="234"/>
        <v/>
      </c>
      <c r="AZ151" s="239" t="str">
        <f t="shared" si="235"/>
        <v/>
      </c>
      <c r="BA151" s="239" t="str">
        <f t="shared" si="236"/>
        <v/>
      </c>
      <c r="BB151" s="239" t="str">
        <f t="shared" si="237"/>
        <v/>
      </c>
      <c r="BC151" s="239" t="str">
        <f t="shared" si="238"/>
        <v/>
      </c>
      <c r="BD151" s="239" t="str">
        <f t="shared" si="239"/>
        <v/>
      </c>
      <c r="BE151" s="239" t="str">
        <f t="shared" si="240"/>
        <v/>
      </c>
      <c r="BF151" s="239" t="str">
        <f t="shared" si="241"/>
        <v/>
      </c>
      <c r="BG151" s="239" t="str">
        <f t="shared" si="242"/>
        <v/>
      </c>
      <c r="BH151" s="239" t="str">
        <f t="shared" si="243"/>
        <v/>
      </c>
      <c r="BI151" s="239" t="str">
        <f t="shared" si="244"/>
        <v/>
      </c>
      <c r="BJ151" s="239" t="str">
        <f t="shared" si="245"/>
        <v/>
      </c>
      <c r="BK151" s="239" t="str">
        <f t="shared" si="246"/>
        <v/>
      </c>
      <c r="BL151" s="239" t="str">
        <f t="shared" si="247"/>
        <v/>
      </c>
      <c r="BN151" s="239" t="str">
        <f t="shared" si="259"/>
        <v/>
      </c>
      <c r="BO151" s="239" t="str">
        <f t="shared" si="260"/>
        <v/>
      </c>
      <c r="BP151" s="239" t="str">
        <f t="shared" si="261"/>
        <v/>
      </c>
      <c r="BQ151" s="239" t="str">
        <f t="shared" si="262"/>
        <v/>
      </c>
      <c r="BR151" s="239" t="str">
        <f t="shared" si="263"/>
        <v/>
      </c>
      <c r="BS151" s="239" t="str">
        <f t="shared" si="264"/>
        <v/>
      </c>
      <c r="BT151" s="239" t="str">
        <f t="shared" si="265"/>
        <v/>
      </c>
      <c r="BU151" s="239" t="str">
        <f t="shared" si="266"/>
        <v/>
      </c>
      <c r="BV151" s="239" t="str">
        <f t="shared" si="267"/>
        <v/>
      </c>
      <c r="BW151" s="239" t="str">
        <f t="shared" si="268"/>
        <v/>
      </c>
      <c r="BX151" s="239" t="str">
        <f t="shared" si="269"/>
        <v/>
      </c>
      <c r="BY151" s="239" t="str">
        <f t="shared" si="270"/>
        <v/>
      </c>
      <c r="BZ151" s="239" t="str">
        <f t="shared" si="271"/>
        <v/>
      </c>
      <c r="CA151" s="239" t="str">
        <f t="shared" si="272"/>
        <v/>
      </c>
      <c r="CB151" s="239" t="str">
        <f t="shared" si="273"/>
        <v/>
      </c>
      <c r="CC151" s="239" t="str">
        <f t="shared" si="274"/>
        <v/>
      </c>
      <c r="CD151" s="239" t="str">
        <f t="shared" si="275"/>
        <v/>
      </c>
      <c r="CE151" s="239" t="str">
        <f t="shared" si="276"/>
        <v/>
      </c>
      <c r="CF151" s="239" t="str">
        <f t="shared" si="277"/>
        <v/>
      </c>
      <c r="CG151" s="239" t="str">
        <f t="shared" si="278"/>
        <v/>
      </c>
      <c r="CH151" s="239" t="str">
        <f t="shared" si="279"/>
        <v/>
      </c>
      <c r="CI151" s="239" t="str">
        <f t="shared" si="280"/>
        <v/>
      </c>
      <c r="CJ151" s="239" t="str">
        <f t="shared" si="281"/>
        <v/>
      </c>
      <c r="CK151" s="239" t="str">
        <f t="shared" si="282"/>
        <v/>
      </c>
      <c r="CL151" s="239" t="str">
        <f t="shared" si="283"/>
        <v/>
      </c>
      <c r="CM151" s="239" t="str">
        <f t="shared" si="284"/>
        <v/>
      </c>
      <c r="CN151" s="239" t="str">
        <f t="shared" si="285"/>
        <v/>
      </c>
      <c r="CP151" s="239" t="str">
        <f t="shared" si="286"/>
        <v/>
      </c>
      <c r="CQ151" s="239" t="str">
        <f t="shared" si="287"/>
        <v/>
      </c>
      <c r="CR151" s="239" t="str">
        <f t="shared" si="288"/>
        <v/>
      </c>
      <c r="CS151" s="239" t="str">
        <f t="shared" si="289"/>
        <v/>
      </c>
      <c r="CT151" s="239" t="str">
        <f t="shared" si="290"/>
        <v/>
      </c>
      <c r="CU151" s="239" t="str">
        <f t="shared" si="291"/>
        <v/>
      </c>
      <c r="CV151" s="239" t="str">
        <f t="shared" si="292"/>
        <v/>
      </c>
      <c r="CW151" s="239" t="str">
        <f t="shared" si="293"/>
        <v/>
      </c>
      <c r="CX151" s="239" t="str">
        <f t="shared" si="294"/>
        <v/>
      </c>
      <c r="CY151" s="239" t="str">
        <f t="shared" si="295"/>
        <v/>
      </c>
      <c r="CZ151" s="239" t="str">
        <f t="shared" si="296"/>
        <v/>
      </c>
      <c r="DA151" s="239" t="str">
        <f t="shared" si="297"/>
        <v/>
      </c>
      <c r="DB151" s="239" t="str">
        <f t="shared" si="298"/>
        <v/>
      </c>
      <c r="DC151" s="239" t="str">
        <f t="shared" si="299"/>
        <v/>
      </c>
      <c r="DD151" s="239" t="str">
        <f t="shared" si="300"/>
        <v/>
      </c>
      <c r="DE151" s="239" t="str">
        <f t="shared" si="301"/>
        <v/>
      </c>
      <c r="DF151" s="239" t="str">
        <f t="shared" si="302"/>
        <v/>
      </c>
      <c r="DG151" s="239" t="str">
        <f t="shared" si="303"/>
        <v/>
      </c>
      <c r="DH151" s="239" t="str">
        <f t="shared" si="304"/>
        <v/>
      </c>
      <c r="DI151" s="239" t="str">
        <f t="shared" si="305"/>
        <v/>
      </c>
      <c r="DJ151" s="239" t="str">
        <f t="shared" si="306"/>
        <v/>
      </c>
      <c r="DK151" s="239" t="str">
        <f t="shared" si="307"/>
        <v/>
      </c>
      <c r="DL151" s="239" t="str">
        <f t="shared" si="308"/>
        <v/>
      </c>
      <c r="DM151" s="239" t="str">
        <f t="shared" si="309"/>
        <v/>
      </c>
      <c r="DN151" s="239" t="str">
        <f t="shared" si="310"/>
        <v/>
      </c>
      <c r="DO151" s="239" t="str">
        <f t="shared" si="311"/>
        <v/>
      </c>
      <c r="DP151" s="239" t="str">
        <f t="shared" si="312"/>
        <v/>
      </c>
    </row>
    <row r="152" spans="1:120" ht="35.25" hidden="1" customHeight="1" x14ac:dyDescent="0.25">
      <c r="A152" s="53" t="s">
        <v>4517</v>
      </c>
      <c r="B152" s="53">
        <v>37</v>
      </c>
      <c r="C152" s="53" t="s">
        <v>45</v>
      </c>
      <c r="D152" s="53" t="s">
        <v>691</v>
      </c>
      <c r="E152" s="85">
        <v>1</v>
      </c>
      <c r="F152" s="53" t="s">
        <v>710</v>
      </c>
      <c r="G152" s="53" t="str">
        <f t="shared" si="248"/>
        <v>37-2</v>
      </c>
      <c r="H152" s="53" t="s">
        <v>94</v>
      </c>
      <c r="I152" s="53" t="s">
        <v>196</v>
      </c>
      <c r="J152" s="53" t="s">
        <v>80</v>
      </c>
      <c r="K152" s="53" t="s">
        <v>80</v>
      </c>
      <c r="L152" s="53" t="s">
        <v>80</v>
      </c>
      <c r="M152" s="53" t="s">
        <v>80</v>
      </c>
      <c r="N152" s="53" t="s">
        <v>80</v>
      </c>
      <c r="O152" s="53" t="s">
        <v>80</v>
      </c>
      <c r="P152" s="102" t="s">
        <v>711</v>
      </c>
      <c r="Q152" s="105">
        <v>0.5</v>
      </c>
      <c r="R152" s="52">
        <f>+Q152*Q151</f>
        <v>3.5000000000000003E-2</v>
      </c>
      <c r="S152" s="102">
        <v>57</v>
      </c>
      <c r="T152" s="106" t="s">
        <v>84</v>
      </c>
      <c r="U152" s="102" t="s">
        <v>712</v>
      </c>
      <c r="V152" s="23">
        <v>44928</v>
      </c>
      <c r="W152" s="96">
        <v>45275</v>
      </c>
      <c r="X152" s="53" t="s">
        <v>696</v>
      </c>
      <c r="Y152" s="49" t="s">
        <v>87</v>
      </c>
      <c r="Z152" s="59" t="s">
        <v>100</v>
      </c>
      <c r="AA152" s="201">
        <v>1</v>
      </c>
      <c r="AB152" s="200" t="s">
        <v>713</v>
      </c>
      <c r="AC152" s="202">
        <v>45273</v>
      </c>
      <c r="AD152" s="201">
        <v>1</v>
      </c>
      <c r="AE152" s="200" t="s">
        <v>702</v>
      </c>
      <c r="AF152" s="202">
        <v>45273</v>
      </c>
      <c r="AG152" s="200" t="s">
        <v>79</v>
      </c>
      <c r="AH152" s="201">
        <v>1</v>
      </c>
      <c r="AI152" s="52">
        <f t="shared" si="229"/>
        <v>3.5000000000000003E-2</v>
      </c>
      <c r="AJ152" s="52">
        <f t="shared" ref="AJ152:AJ153" si="315">+AI152/R152</f>
        <v>1</v>
      </c>
      <c r="AK152" s="52"/>
      <c r="AL152" s="239" t="str">
        <f t="shared" si="250"/>
        <v/>
      </c>
      <c r="AM152" s="239" t="str">
        <f t="shared" si="251"/>
        <v/>
      </c>
      <c r="AN152" s="239" t="str">
        <f t="shared" si="252"/>
        <v/>
      </c>
      <c r="AO152" s="239" t="str">
        <f t="shared" si="253"/>
        <v/>
      </c>
      <c r="AP152" s="239" t="str">
        <f t="shared" si="254"/>
        <v/>
      </c>
      <c r="AQ152" s="239" t="str">
        <f t="shared" si="255"/>
        <v/>
      </c>
      <c r="AR152" s="239" t="str">
        <f t="shared" si="256"/>
        <v/>
      </c>
      <c r="AS152" s="239" t="str">
        <f t="shared" si="257"/>
        <v/>
      </c>
      <c r="AT152" s="239" t="str">
        <f t="shared" si="258"/>
        <v/>
      </c>
      <c r="AU152" s="239" t="str">
        <f t="shared" si="230"/>
        <v/>
      </c>
      <c r="AV152" s="239" t="str">
        <f t="shared" si="231"/>
        <v/>
      </c>
      <c r="AW152" s="239" t="str">
        <f t="shared" si="232"/>
        <v/>
      </c>
      <c r="AX152" s="239" t="str">
        <f t="shared" si="233"/>
        <v/>
      </c>
      <c r="AY152" s="239" t="str">
        <f t="shared" si="234"/>
        <v/>
      </c>
      <c r="AZ152" s="239" t="str">
        <f t="shared" si="235"/>
        <v/>
      </c>
      <c r="BA152" s="239" t="str">
        <f t="shared" si="236"/>
        <v/>
      </c>
      <c r="BB152" s="239" t="str">
        <f t="shared" si="237"/>
        <v/>
      </c>
      <c r="BC152" s="239" t="str">
        <f t="shared" si="238"/>
        <v/>
      </c>
      <c r="BD152" s="239" t="str">
        <f t="shared" si="239"/>
        <v/>
      </c>
      <c r="BE152" s="239" t="str">
        <f t="shared" si="240"/>
        <v/>
      </c>
      <c r="BF152" s="239" t="str">
        <f t="shared" si="241"/>
        <v/>
      </c>
      <c r="BG152" s="239" t="str">
        <f t="shared" si="242"/>
        <v/>
      </c>
      <c r="BH152" s="239" t="str">
        <f t="shared" si="243"/>
        <v/>
      </c>
      <c r="BI152" s="239" t="str">
        <f t="shared" si="244"/>
        <v/>
      </c>
      <c r="BJ152" s="239" t="str">
        <f t="shared" si="245"/>
        <v/>
      </c>
      <c r="BK152" s="239" t="str">
        <f t="shared" si="246"/>
        <v/>
      </c>
      <c r="BL152" s="239" t="str">
        <f t="shared" si="247"/>
        <v/>
      </c>
      <c r="BN152" s="239" t="str">
        <f t="shared" si="259"/>
        <v/>
      </c>
      <c r="BO152" s="239" t="str">
        <f t="shared" si="260"/>
        <v/>
      </c>
      <c r="BP152" s="239" t="str">
        <f t="shared" si="261"/>
        <v/>
      </c>
      <c r="BQ152" s="239" t="str">
        <f t="shared" si="262"/>
        <v/>
      </c>
      <c r="BR152" s="239" t="str">
        <f t="shared" si="263"/>
        <v/>
      </c>
      <c r="BS152" s="239" t="str">
        <f t="shared" si="264"/>
        <v/>
      </c>
      <c r="BT152" s="239" t="str">
        <f t="shared" si="265"/>
        <v/>
      </c>
      <c r="BU152" s="239" t="str">
        <f t="shared" si="266"/>
        <v/>
      </c>
      <c r="BV152" s="239" t="str">
        <f t="shared" si="267"/>
        <v/>
      </c>
      <c r="BW152" s="239" t="str">
        <f t="shared" si="268"/>
        <v/>
      </c>
      <c r="BX152" s="239" t="str">
        <f t="shared" si="269"/>
        <v/>
      </c>
      <c r="BY152" s="239" t="str">
        <f t="shared" si="270"/>
        <v/>
      </c>
      <c r="BZ152" s="239" t="str">
        <f t="shared" si="271"/>
        <v/>
      </c>
      <c r="CA152" s="239" t="str">
        <f t="shared" si="272"/>
        <v/>
      </c>
      <c r="CB152" s="239" t="str">
        <f t="shared" si="273"/>
        <v/>
      </c>
      <c r="CC152" s="239" t="str">
        <f t="shared" si="274"/>
        <v/>
      </c>
      <c r="CD152" s="239" t="str">
        <f t="shared" si="275"/>
        <v/>
      </c>
      <c r="CE152" s="239" t="str">
        <f t="shared" si="276"/>
        <v/>
      </c>
      <c r="CF152" s="239" t="str">
        <f t="shared" si="277"/>
        <v/>
      </c>
      <c r="CG152" s="239" t="str">
        <f t="shared" si="278"/>
        <v/>
      </c>
      <c r="CH152" s="239" t="str">
        <f t="shared" si="279"/>
        <v/>
      </c>
      <c r="CI152" s="239" t="str">
        <f t="shared" si="280"/>
        <v/>
      </c>
      <c r="CJ152" s="239" t="str">
        <f t="shared" si="281"/>
        <v/>
      </c>
      <c r="CK152" s="239" t="str">
        <f t="shared" si="282"/>
        <v/>
      </c>
      <c r="CL152" s="239" t="str">
        <f t="shared" si="283"/>
        <v/>
      </c>
      <c r="CM152" s="239" t="str">
        <f t="shared" si="284"/>
        <v/>
      </c>
      <c r="CN152" s="239" t="str">
        <f t="shared" si="285"/>
        <v/>
      </c>
      <c r="CP152" s="239" t="str">
        <f t="shared" si="286"/>
        <v/>
      </c>
      <c r="CQ152" s="239" t="str">
        <f t="shared" si="287"/>
        <v/>
      </c>
      <c r="CR152" s="239" t="str">
        <f t="shared" si="288"/>
        <v/>
      </c>
      <c r="CS152" s="239" t="str">
        <f t="shared" si="289"/>
        <v/>
      </c>
      <c r="CT152" s="239" t="str">
        <f t="shared" si="290"/>
        <v/>
      </c>
      <c r="CU152" s="239" t="str">
        <f t="shared" si="291"/>
        <v/>
      </c>
      <c r="CV152" s="239" t="str">
        <f t="shared" si="292"/>
        <v/>
      </c>
      <c r="CW152" s="239" t="str">
        <f t="shared" si="293"/>
        <v/>
      </c>
      <c r="CX152" s="239" t="str">
        <f t="shared" si="294"/>
        <v/>
      </c>
      <c r="CY152" s="239" t="str">
        <f t="shared" si="295"/>
        <v/>
      </c>
      <c r="CZ152" s="239" t="str">
        <f t="shared" si="296"/>
        <v/>
      </c>
      <c r="DA152" s="239" t="str">
        <f t="shared" si="297"/>
        <v/>
      </c>
      <c r="DB152" s="239" t="str">
        <f t="shared" si="298"/>
        <v/>
      </c>
      <c r="DC152" s="239" t="str">
        <f t="shared" si="299"/>
        <v/>
      </c>
      <c r="DD152" s="239" t="str">
        <f t="shared" si="300"/>
        <v/>
      </c>
      <c r="DE152" s="239" t="str">
        <f t="shared" si="301"/>
        <v/>
      </c>
      <c r="DF152" s="239" t="str">
        <f t="shared" si="302"/>
        <v/>
      </c>
      <c r="DG152" s="239" t="str">
        <f t="shared" si="303"/>
        <v/>
      </c>
      <c r="DH152" s="239" t="str">
        <f t="shared" si="304"/>
        <v/>
      </c>
      <c r="DI152" s="239" t="str">
        <f t="shared" si="305"/>
        <v/>
      </c>
      <c r="DJ152" s="239" t="str">
        <f t="shared" si="306"/>
        <v/>
      </c>
      <c r="DK152" s="239" t="str">
        <f t="shared" si="307"/>
        <v/>
      </c>
      <c r="DL152" s="239" t="str">
        <f t="shared" si="308"/>
        <v/>
      </c>
      <c r="DM152" s="239" t="str">
        <f t="shared" si="309"/>
        <v/>
      </c>
      <c r="DN152" s="239" t="str">
        <f t="shared" si="310"/>
        <v/>
      </c>
      <c r="DO152" s="239" t="str">
        <f t="shared" si="311"/>
        <v/>
      </c>
      <c r="DP152" s="239" t="str">
        <f t="shared" si="312"/>
        <v/>
      </c>
    </row>
    <row r="153" spans="1:120" ht="35.25" hidden="1" customHeight="1" x14ac:dyDescent="0.25">
      <c r="A153" s="53" t="s">
        <v>4517</v>
      </c>
      <c r="B153" s="53">
        <v>37</v>
      </c>
      <c r="C153" s="53" t="s">
        <v>45</v>
      </c>
      <c r="D153" s="53" t="s">
        <v>691</v>
      </c>
      <c r="E153" s="85">
        <v>1</v>
      </c>
      <c r="F153" s="53" t="s">
        <v>714</v>
      </c>
      <c r="G153" s="53" t="str">
        <f t="shared" si="248"/>
        <v>37-2</v>
      </c>
      <c r="H153" s="53" t="s">
        <v>94</v>
      </c>
      <c r="I153" s="53" t="s">
        <v>196</v>
      </c>
      <c r="J153" s="53" t="s">
        <v>80</v>
      </c>
      <c r="K153" s="53" t="s">
        <v>80</v>
      </c>
      <c r="L153" s="53" t="s">
        <v>80</v>
      </c>
      <c r="M153" s="53" t="s">
        <v>80</v>
      </c>
      <c r="N153" s="53" t="s">
        <v>80</v>
      </c>
      <c r="O153" s="53" t="s">
        <v>80</v>
      </c>
      <c r="P153" s="102" t="s">
        <v>715</v>
      </c>
      <c r="Q153" s="105">
        <v>0.5</v>
      </c>
      <c r="R153" s="52">
        <f>+Q153*Q151</f>
        <v>3.5000000000000003E-2</v>
      </c>
      <c r="S153" s="102">
        <v>21</v>
      </c>
      <c r="T153" s="106" t="s">
        <v>84</v>
      </c>
      <c r="U153" s="102" t="s">
        <v>716</v>
      </c>
      <c r="V153" s="23">
        <v>44928</v>
      </c>
      <c r="W153" s="96">
        <v>45275</v>
      </c>
      <c r="X153" s="53" t="s">
        <v>696</v>
      </c>
      <c r="Y153" s="49" t="s">
        <v>87</v>
      </c>
      <c r="Z153" s="59" t="s">
        <v>100</v>
      </c>
      <c r="AA153" s="201">
        <v>1</v>
      </c>
      <c r="AB153" s="200" t="s">
        <v>717</v>
      </c>
      <c r="AC153" s="202">
        <v>45273</v>
      </c>
      <c r="AD153" s="201">
        <v>1</v>
      </c>
      <c r="AE153" s="200" t="s">
        <v>702</v>
      </c>
      <c r="AF153" s="202">
        <v>45273</v>
      </c>
      <c r="AG153" s="200" t="s">
        <v>79</v>
      </c>
      <c r="AH153" s="201">
        <v>1</v>
      </c>
      <c r="AI153" s="52">
        <f t="shared" si="229"/>
        <v>3.5000000000000003E-2</v>
      </c>
      <c r="AJ153" s="52">
        <f t="shared" si="315"/>
        <v>1</v>
      </c>
      <c r="AK153" s="52"/>
      <c r="AL153" s="239" t="str">
        <f t="shared" si="250"/>
        <v/>
      </c>
      <c r="AM153" s="239" t="str">
        <f t="shared" si="251"/>
        <v/>
      </c>
      <c r="AN153" s="239" t="str">
        <f t="shared" si="252"/>
        <v/>
      </c>
      <c r="AO153" s="239" t="str">
        <f t="shared" si="253"/>
        <v/>
      </c>
      <c r="AP153" s="239" t="str">
        <f t="shared" si="254"/>
        <v/>
      </c>
      <c r="AQ153" s="239" t="str">
        <f t="shared" si="255"/>
        <v/>
      </c>
      <c r="AR153" s="239" t="str">
        <f t="shared" si="256"/>
        <v/>
      </c>
      <c r="AS153" s="239" t="str">
        <f t="shared" si="257"/>
        <v/>
      </c>
      <c r="AT153" s="239" t="str">
        <f t="shared" si="258"/>
        <v/>
      </c>
      <c r="AU153" s="239" t="str">
        <f t="shared" si="230"/>
        <v/>
      </c>
      <c r="AV153" s="239" t="str">
        <f t="shared" si="231"/>
        <v/>
      </c>
      <c r="AW153" s="239" t="str">
        <f t="shared" si="232"/>
        <v/>
      </c>
      <c r="AX153" s="239" t="str">
        <f t="shared" si="233"/>
        <v/>
      </c>
      <c r="AY153" s="239" t="str">
        <f t="shared" si="234"/>
        <v/>
      </c>
      <c r="AZ153" s="239" t="str">
        <f t="shared" si="235"/>
        <v/>
      </c>
      <c r="BA153" s="239" t="str">
        <f t="shared" si="236"/>
        <v/>
      </c>
      <c r="BB153" s="239" t="str">
        <f t="shared" si="237"/>
        <v/>
      </c>
      <c r="BC153" s="239" t="str">
        <f t="shared" si="238"/>
        <v/>
      </c>
      <c r="BD153" s="239" t="str">
        <f t="shared" si="239"/>
        <v/>
      </c>
      <c r="BE153" s="239" t="str">
        <f t="shared" si="240"/>
        <v/>
      </c>
      <c r="BF153" s="239" t="str">
        <f t="shared" si="241"/>
        <v/>
      </c>
      <c r="BG153" s="239" t="str">
        <f t="shared" si="242"/>
        <v/>
      </c>
      <c r="BH153" s="239" t="str">
        <f t="shared" si="243"/>
        <v/>
      </c>
      <c r="BI153" s="239" t="str">
        <f t="shared" si="244"/>
        <v/>
      </c>
      <c r="BJ153" s="239" t="str">
        <f t="shared" si="245"/>
        <v/>
      </c>
      <c r="BK153" s="239" t="str">
        <f t="shared" si="246"/>
        <v/>
      </c>
      <c r="BL153" s="239" t="str">
        <f t="shared" si="247"/>
        <v/>
      </c>
      <c r="BN153" s="239" t="str">
        <f t="shared" si="259"/>
        <v/>
      </c>
      <c r="BO153" s="239" t="str">
        <f t="shared" si="260"/>
        <v/>
      </c>
      <c r="BP153" s="239" t="str">
        <f t="shared" si="261"/>
        <v/>
      </c>
      <c r="BQ153" s="239" t="str">
        <f t="shared" si="262"/>
        <v/>
      </c>
      <c r="BR153" s="239" t="str">
        <f t="shared" si="263"/>
        <v/>
      </c>
      <c r="BS153" s="239" t="str">
        <f t="shared" si="264"/>
        <v/>
      </c>
      <c r="BT153" s="239" t="str">
        <f t="shared" si="265"/>
        <v/>
      </c>
      <c r="BU153" s="239" t="str">
        <f t="shared" si="266"/>
        <v/>
      </c>
      <c r="BV153" s="239" t="str">
        <f t="shared" si="267"/>
        <v/>
      </c>
      <c r="BW153" s="239" t="str">
        <f t="shared" si="268"/>
        <v/>
      </c>
      <c r="BX153" s="239" t="str">
        <f t="shared" si="269"/>
        <v/>
      </c>
      <c r="BY153" s="239" t="str">
        <f t="shared" si="270"/>
        <v/>
      </c>
      <c r="BZ153" s="239" t="str">
        <f t="shared" si="271"/>
        <v/>
      </c>
      <c r="CA153" s="239" t="str">
        <f t="shared" si="272"/>
        <v/>
      </c>
      <c r="CB153" s="239" t="str">
        <f t="shared" si="273"/>
        <v/>
      </c>
      <c r="CC153" s="239" t="str">
        <f t="shared" si="274"/>
        <v/>
      </c>
      <c r="CD153" s="239" t="str">
        <f t="shared" si="275"/>
        <v/>
      </c>
      <c r="CE153" s="239" t="str">
        <f t="shared" si="276"/>
        <v/>
      </c>
      <c r="CF153" s="239" t="str">
        <f t="shared" si="277"/>
        <v/>
      </c>
      <c r="CG153" s="239" t="str">
        <f t="shared" si="278"/>
        <v/>
      </c>
      <c r="CH153" s="239" t="str">
        <f t="shared" si="279"/>
        <v/>
      </c>
      <c r="CI153" s="239" t="str">
        <f t="shared" si="280"/>
        <v/>
      </c>
      <c r="CJ153" s="239" t="str">
        <f t="shared" si="281"/>
        <v/>
      </c>
      <c r="CK153" s="239" t="str">
        <f t="shared" si="282"/>
        <v/>
      </c>
      <c r="CL153" s="239" t="str">
        <f t="shared" si="283"/>
        <v/>
      </c>
      <c r="CM153" s="239" t="str">
        <f t="shared" si="284"/>
        <v/>
      </c>
      <c r="CN153" s="239" t="str">
        <f t="shared" si="285"/>
        <v/>
      </c>
      <c r="CP153" s="239" t="str">
        <f t="shared" si="286"/>
        <v/>
      </c>
      <c r="CQ153" s="239" t="str">
        <f t="shared" si="287"/>
        <v/>
      </c>
      <c r="CR153" s="239" t="str">
        <f t="shared" si="288"/>
        <v/>
      </c>
      <c r="CS153" s="239" t="str">
        <f t="shared" si="289"/>
        <v/>
      </c>
      <c r="CT153" s="239" t="str">
        <f t="shared" si="290"/>
        <v/>
      </c>
      <c r="CU153" s="239" t="str">
        <f t="shared" si="291"/>
        <v/>
      </c>
      <c r="CV153" s="239" t="str">
        <f t="shared" si="292"/>
        <v/>
      </c>
      <c r="CW153" s="239" t="str">
        <f t="shared" si="293"/>
        <v/>
      </c>
      <c r="CX153" s="239" t="str">
        <f t="shared" si="294"/>
        <v/>
      </c>
      <c r="CY153" s="239" t="str">
        <f t="shared" si="295"/>
        <v/>
      </c>
      <c r="CZ153" s="239" t="str">
        <f t="shared" si="296"/>
        <v/>
      </c>
      <c r="DA153" s="239" t="str">
        <f t="shared" si="297"/>
        <v/>
      </c>
      <c r="DB153" s="239" t="str">
        <f t="shared" si="298"/>
        <v/>
      </c>
      <c r="DC153" s="239" t="str">
        <f t="shared" si="299"/>
        <v/>
      </c>
      <c r="DD153" s="239" t="str">
        <f t="shared" si="300"/>
        <v/>
      </c>
      <c r="DE153" s="239" t="str">
        <f t="shared" si="301"/>
        <v/>
      </c>
      <c r="DF153" s="239" t="str">
        <f t="shared" si="302"/>
        <v/>
      </c>
      <c r="DG153" s="239" t="str">
        <f t="shared" si="303"/>
        <v/>
      </c>
      <c r="DH153" s="239" t="str">
        <f t="shared" si="304"/>
        <v/>
      </c>
      <c r="DI153" s="239" t="str">
        <f t="shared" si="305"/>
        <v/>
      </c>
      <c r="DJ153" s="239" t="str">
        <f t="shared" si="306"/>
        <v/>
      </c>
      <c r="DK153" s="239" t="str">
        <f t="shared" si="307"/>
        <v/>
      </c>
      <c r="DL153" s="239" t="str">
        <f t="shared" si="308"/>
        <v/>
      </c>
      <c r="DM153" s="239" t="str">
        <f t="shared" si="309"/>
        <v/>
      </c>
      <c r="DN153" s="239" t="str">
        <f t="shared" si="310"/>
        <v/>
      </c>
      <c r="DO153" s="239" t="str">
        <f t="shared" si="311"/>
        <v/>
      </c>
      <c r="DP153" s="239" t="str">
        <f t="shared" si="312"/>
        <v/>
      </c>
    </row>
    <row r="154" spans="1:120" ht="35.25" hidden="1" customHeight="1" x14ac:dyDescent="0.25">
      <c r="A154" s="49" t="s">
        <v>4517</v>
      </c>
      <c r="B154" s="49">
        <v>37</v>
      </c>
      <c r="C154" s="49" t="s">
        <v>45</v>
      </c>
      <c r="D154" s="49" t="s">
        <v>691</v>
      </c>
      <c r="E154" s="49">
        <v>1</v>
      </c>
      <c r="F154" s="49" t="s">
        <v>718</v>
      </c>
      <c r="G154" s="49" t="str">
        <f t="shared" si="248"/>
        <v>37-3</v>
      </c>
      <c r="H154" s="49" t="s">
        <v>75</v>
      </c>
      <c r="I154" s="49" t="s">
        <v>76</v>
      </c>
      <c r="J154" s="49" t="s">
        <v>296</v>
      </c>
      <c r="K154" s="49" t="s">
        <v>144</v>
      </c>
      <c r="L154" s="49" t="s">
        <v>79</v>
      </c>
      <c r="M154" s="49" t="s">
        <v>473</v>
      </c>
      <c r="N154" s="49" t="s">
        <v>126</v>
      </c>
      <c r="O154" s="49" t="s">
        <v>516</v>
      </c>
      <c r="P154" s="49" t="s">
        <v>719</v>
      </c>
      <c r="Q154" s="50">
        <v>7.0000000000000007E-2</v>
      </c>
      <c r="R154" s="50"/>
      <c r="S154" s="49">
        <v>3</v>
      </c>
      <c r="T154" s="49" t="s">
        <v>84</v>
      </c>
      <c r="U154" s="49" t="s">
        <v>720</v>
      </c>
      <c r="V154" s="51">
        <v>45017</v>
      </c>
      <c r="W154" s="51">
        <v>45289</v>
      </c>
      <c r="X154" s="49" t="s">
        <v>721</v>
      </c>
      <c r="Y154" s="49" t="s">
        <v>87</v>
      </c>
      <c r="Z154" s="59" t="s">
        <v>100</v>
      </c>
      <c r="AA154" s="201">
        <v>1</v>
      </c>
      <c r="AB154" s="200" t="s">
        <v>722</v>
      </c>
      <c r="AC154" s="202">
        <v>45289</v>
      </c>
      <c r="AD154" s="201">
        <v>1</v>
      </c>
      <c r="AE154" s="200" t="s">
        <v>495</v>
      </c>
      <c r="AF154" s="202">
        <v>45289</v>
      </c>
      <c r="AG154" s="200" t="s">
        <v>79</v>
      </c>
      <c r="AH154" s="200" t="s">
        <v>92</v>
      </c>
      <c r="AI154" s="52">
        <f t="shared" si="229"/>
        <v>7.0000000000000007E-2</v>
      </c>
      <c r="AJ154" s="52"/>
      <c r="AK154" s="52"/>
      <c r="AL154" s="239" t="str">
        <f t="shared" si="250"/>
        <v/>
      </c>
      <c r="AM154" s="239" t="str">
        <f t="shared" si="251"/>
        <v/>
      </c>
      <c r="AN154" s="239" t="str">
        <f t="shared" si="252"/>
        <v/>
      </c>
      <c r="AO154" s="239" t="str">
        <f t="shared" si="253"/>
        <v/>
      </c>
      <c r="AP154" s="239" t="str">
        <f t="shared" si="254"/>
        <v/>
      </c>
      <c r="AQ154" s="239" t="str">
        <f t="shared" si="255"/>
        <v/>
      </c>
      <c r="AR154" s="239" t="str">
        <f t="shared" si="256"/>
        <v/>
      </c>
      <c r="AS154" s="239" t="str">
        <f t="shared" si="257"/>
        <v/>
      </c>
      <c r="AT154" s="239" t="str">
        <f t="shared" si="258"/>
        <v/>
      </c>
      <c r="AU154" s="239" t="str">
        <f t="shared" si="230"/>
        <v/>
      </c>
      <c r="AV154" s="239" t="str">
        <f t="shared" si="231"/>
        <v/>
      </c>
      <c r="AW154" s="239" t="str">
        <f t="shared" si="232"/>
        <v/>
      </c>
      <c r="AX154" s="239" t="str">
        <f t="shared" si="233"/>
        <v/>
      </c>
      <c r="AY154" s="239" t="str">
        <f t="shared" si="234"/>
        <v/>
      </c>
      <c r="AZ154" s="239" t="str">
        <f t="shared" si="235"/>
        <v/>
      </c>
      <c r="BA154" s="239" t="str">
        <f t="shared" si="236"/>
        <v/>
      </c>
      <c r="BB154" s="239" t="str">
        <f t="shared" si="237"/>
        <v/>
      </c>
      <c r="BC154" s="239" t="str">
        <f t="shared" si="238"/>
        <v/>
      </c>
      <c r="BD154" s="239" t="str">
        <f t="shared" si="239"/>
        <v/>
      </c>
      <c r="BE154" s="239" t="str">
        <f t="shared" si="240"/>
        <v/>
      </c>
      <c r="BF154" s="239" t="str">
        <f t="shared" si="241"/>
        <v/>
      </c>
      <c r="BG154" s="239" t="str">
        <f t="shared" si="242"/>
        <v/>
      </c>
      <c r="BH154" s="239" t="str">
        <f t="shared" si="243"/>
        <v/>
      </c>
      <c r="BI154" s="239" t="str">
        <f t="shared" si="244"/>
        <v/>
      </c>
      <c r="BJ154" s="239" t="str">
        <f t="shared" si="245"/>
        <v/>
      </c>
      <c r="BK154" s="239" t="str">
        <f t="shared" si="246"/>
        <v/>
      </c>
      <c r="BL154" s="239" t="str">
        <f t="shared" si="247"/>
        <v/>
      </c>
      <c r="BN154" s="239" t="str">
        <f t="shared" si="259"/>
        <v/>
      </c>
      <c r="BO154" s="239" t="str">
        <f t="shared" si="260"/>
        <v/>
      </c>
      <c r="BP154" s="239" t="str">
        <f t="shared" si="261"/>
        <v/>
      </c>
      <c r="BQ154" s="239" t="str">
        <f t="shared" si="262"/>
        <v/>
      </c>
      <c r="BR154" s="239" t="str">
        <f t="shared" si="263"/>
        <v/>
      </c>
      <c r="BS154" s="239" t="str">
        <f t="shared" si="264"/>
        <v/>
      </c>
      <c r="BT154" s="239" t="str">
        <f t="shared" si="265"/>
        <v/>
      </c>
      <c r="BU154" s="239" t="str">
        <f t="shared" si="266"/>
        <v/>
      </c>
      <c r="BV154" s="239" t="str">
        <f t="shared" si="267"/>
        <v/>
      </c>
      <c r="BW154" s="239" t="str">
        <f t="shared" si="268"/>
        <v/>
      </c>
      <c r="BX154" s="239" t="str">
        <f t="shared" si="269"/>
        <v/>
      </c>
      <c r="BY154" s="239" t="str">
        <f t="shared" si="270"/>
        <v/>
      </c>
      <c r="BZ154" s="239" t="str">
        <f t="shared" si="271"/>
        <v/>
      </c>
      <c r="CA154" s="239" t="str">
        <f t="shared" si="272"/>
        <v/>
      </c>
      <c r="CB154" s="239" t="str">
        <f t="shared" si="273"/>
        <v/>
      </c>
      <c r="CC154" s="239" t="str">
        <f t="shared" si="274"/>
        <v/>
      </c>
      <c r="CD154" s="239" t="str">
        <f t="shared" si="275"/>
        <v/>
      </c>
      <c r="CE154" s="239" t="str">
        <f t="shared" si="276"/>
        <v/>
      </c>
      <c r="CF154" s="239" t="str">
        <f t="shared" si="277"/>
        <v/>
      </c>
      <c r="CG154" s="239" t="str">
        <f t="shared" si="278"/>
        <v/>
      </c>
      <c r="CH154" s="239" t="str">
        <f t="shared" si="279"/>
        <v/>
      </c>
      <c r="CI154" s="239" t="str">
        <f t="shared" si="280"/>
        <v/>
      </c>
      <c r="CJ154" s="239" t="str">
        <f t="shared" si="281"/>
        <v/>
      </c>
      <c r="CK154" s="239" t="str">
        <f t="shared" si="282"/>
        <v/>
      </c>
      <c r="CL154" s="239" t="str">
        <f t="shared" si="283"/>
        <v/>
      </c>
      <c r="CM154" s="239" t="str">
        <f t="shared" si="284"/>
        <v/>
      </c>
      <c r="CN154" s="239" t="str">
        <f t="shared" si="285"/>
        <v/>
      </c>
      <c r="CP154" s="239" t="str">
        <f t="shared" si="286"/>
        <v/>
      </c>
      <c r="CQ154" s="239" t="str">
        <f t="shared" si="287"/>
        <v/>
      </c>
      <c r="CR154" s="239" t="str">
        <f t="shared" si="288"/>
        <v/>
      </c>
      <c r="CS154" s="239" t="str">
        <f t="shared" si="289"/>
        <v/>
      </c>
      <c r="CT154" s="239" t="str">
        <f t="shared" si="290"/>
        <v/>
      </c>
      <c r="CU154" s="239" t="str">
        <f t="shared" si="291"/>
        <v/>
      </c>
      <c r="CV154" s="239" t="str">
        <f t="shared" si="292"/>
        <v/>
      </c>
      <c r="CW154" s="239" t="str">
        <f t="shared" si="293"/>
        <v/>
      </c>
      <c r="CX154" s="239" t="str">
        <f t="shared" si="294"/>
        <v/>
      </c>
      <c r="CY154" s="239" t="str">
        <f t="shared" si="295"/>
        <v/>
      </c>
      <c r="CZ154" s="239" t="str">
        <f t="shared" si="296"/>
        <v/>
      </c>
      <c r="DA154" s="239" t="str">
        <f t="shared" si="297"/>
        <v/>
      </c>
      <c r="DB154" s="239" t="str">
        <f t="shared" si="298"/>
        <v/>
      </c>
      <c r="DC154" s="239" t="str">
        <f t="shared" si="299"/>
        <v/>
      </c>
      <c r="DD154" s="239" t="str">
        <f t="shared" si="300"/>
        <v/>
      </c>
      <c r="DE154" s="239" t="str">
        <f t="shared" si="301"/>
        <v/>
      </c>
      <c r="DF154" s="239" t="str">
        <f t="shared" si="302"/>
        <v/>
      </c>
      <c r="DG154" s="239" t="str">
        <f t="shared" si="303"/>
        <v/>
      </c>
      <c r="DH154" s="239" t="str">
        <f t="shared" si="304"/>
        <v/>
      </c>
      <c r="DI154" s="239" t="str">
        <f t="shared" si="305"/>
        <v/>
      </c>
      <c r="DJ154" s="239" t="str">
        <f t="shared" si="306"/>
        <v/>
      </c>
      <c r="DK154" s="239" t="str">
        <f t="shared" si="307"/>
        <v/>
      </c>
      <c r="DL154" s="239" t="str">
        <f t="shared" si="308"/>
        <v/>
      </c>
      <c r="DM154" s="239" t="str">
        <f t="shared" si="309"/>
        <v/>
      </c>
      <c r="DN154" s="239" t="str">
        <f t="shared" si="310"/>
        <v/>
      </c>
      <c r="DO154" s="239" t="str">
        <f t="shared" si="311"/>
        <v/>
      </c>
      <c r="DP154" s="239" t="str">
        <f t="shared" si="312"/>
        <v/>
      </c>
    </row>
    <row r="155" spans="1:120" ht="35.25" hidden="1" customHeight="1" x14ac:dyDescent="0.25">
      <c r="A155" s="53" t="s">
        <v>4517</v>
      </c>
      <c r="B155" s="53">
        <v>37</v>
      </c>
      <c r="C155" s="53" t="s">
        <v>45</v>
      </c>
      <c r="D155" s="53" t="s">
        <v>691</v>
      </c>
      <c r="E155" s="49">
        <v>1</v>
      </c>
      <c r="F155" s="53" t="s">
        <v>723</v>
      </c>
      <c r="G155" s="53" t="str">
        <f t="shared" si="248"/>
        <v>37-3</v>
      </c>
      <c r="H155" s="53" t="s">
        <v>94</v>
      </c>
      <c r="I155" s="53" t="s">
        <v>76</v>
      </c>
      <c r="J155" s="53" t="s">
        <v>80</v>
      </c>
      <c r="K155" s="53" t="s">
        <v>80</v>
      </c>
      <c r="L155" s="53" t="s">
        <v>80</v>
      </c>
      <c r="M155" s="53" t="s">
        <v>80</v>
      </c>
      <c r="N155" s="53" t="s">
        <v>80</v>
      </c>
      <c r="O155" s="53" t="s">
        <v>80</v>
      </c>
      <c r="P155" s="53" t="s">
        <v>724</v>
      </c>
      <c r="Q155" s="52">
        <v>0.5</v>
      </c>
      <c r="R155" s="52">
        <f>+Q155*Q154</f>
        <v>3.5000000000000003E-2</v>
      </c>
      <c r="S155" s="53">
        <v>3</v>
      </c>
      <c r="T155" s="53" t="s">
        <v>84</v>
      </c>
      <c r="U155" s="53" t="s">
        <v>725</v>
      </c>
      <c r="V155" s="23">
        <v>45017</v>
      </c>
      <c r="W155" s="23">
        <v>45289</v>
      </c>
      <c r="X155" s="53" t="s">
        <v>721</v>
      </c>
      <c r="Y155" s="49" t="s">
        <v>87</v>
      </c>
      <c r="Z155" s="59" t="s">
        <v>100</v>
      </c>
      <c r="AA155" s="201">
        <v>1</v>
      </c>
      <c r="AB155" s="200" t="s">
        <v>726</v>
      </c>
      <c r="AC155" s="202">
        <v>45289</v>
      </c>
      <c r="AD155" s="201">
        <v>1</v>
      </c>
      <c r="AE155" s="200" t="s">
        <v>702</v>
      </c>
      <c r="AF155" s="202">
        <v>45289</v>
      </c>
      <c r="AG155" s="200" t="s">
        <v>79</v>
      </c>
      <c r="AH155" s="201">
        <v>1</v>
      </c>
      <c r="AI155" s="52">
        <f t="shared" si="229"/>
        <v>3.5000000000000003E-2</v>
      </c>
      <c r="AJ155" s="52">
        <f t="shared" ref="AJ155:AJ156" si="316">+AI155/R155</f>
        <v>1</v>
      </c>
      <c r="AK155" s="52"/>
      <c r="AL155" s="239" t="str">
        <f t="shared" si="250"/>
        <v/>
      </c>
      <c r="AM155" s="239" t="str">
        <f t="shared" si="251"/>
        <v/>
      </c>
      <c r="AN155" s="239" t="str">
        <f t="shared" si="252"/>
        <v/>
      </c>
      <c r="AO155" s="239" t="str">
        <f t="shared" si="253"/>
        <v/>
      </c>
      <c r="AP155" s="239" t="str">
        <f t="shared" si="254"/>
        <v/>
      </c>
      <c r="AQ155" s="239" t="str">
        <f t="shared" si="255"/>
        <v/>
      </c>
      <c r="AR155" s="239" t="str">
        <f t="shared" si="256"/>
        <v/>
      </c>
      <c r="AS155" s="239" t="str">
        <f t="shared" si="257"/>
        <v/>
      </c>
      <c r="AT155" s="239" t="str">
        <f t="shared" si="258"/>
        <v/>
      </c>
      <c r="AU155" s="239" t="str">
        <f t="shared" si="230"/>
        <v/>
      </c>
      <c r="AV155" s="239">
        <f t="shared" si="231"/>
        <v>1</v>
      </c>
      <c r="AW155" s="239" t="str">
        <f t="shared" si="232"/>
        <v/>
      </c>
      <c r="AX155" s="239" t="str">
        <f t="shared" si="233"/>
        <v/>
      </c>
      <c r="AY155" s="239" t="str">
        <f t="shared" si="234"/>
        <v/>
      </c>
      <c r="AZ155" s="239" t="str">
        <f t="shared" si="235"/>
        <v/>
      </c>
      <c r="BA155" s="239" t="str">
        <f t="shared" si="236"/>
        <v/>
      </c>
      <c r="BB155" s="239" t="str">
        <f t="shared" si="237"/>
        <v/>
      </c>
      <c r="BC155" s="239" t="str">
        <f t="shared" si="238"/>
        <v/>
      </c>
      <c r="BD155" s="239" t="str">
        <f t="shared" si="239"/>
        <v/>
      </c>
      <c r="BE155" s="239" t="str">
        <f t="shared" si="240"/>
        <v/>
      </c>
      <c r="BF155" s="239" t="str">
        <f t="shared" si="241"/>
        <v/>
      </c>
      <c r="BG155" s="239">
        <f t="shared" si="242"/>
        <v>1</v>
      </c>
      <c r="BH155" s="239" t="str">
        <f t="shared" si="243"/>
        <v/>
      </c>
      <c r="BI155" s="239" t="str">
        <f t="shared" si="244"/>
        <v/>
      </c>
      <c r="BJ155" s="239" t="str">
        <f t="shared" si="245"/>
        <v/>
      </c>
      <c r="BK155" s="239" t="str">
        <f t="shared" si="246"/>
        <v/>
      </c>
      <c r="BL155" s="239" t="str">
        <f t="shared" si="247"/>
        <v/>
      </c>
      <c r="BN155" s="239" t="str">
        <f t="shared" si="259"/>
        <v/>
      </c>
      <c r="BO155" s="239" t="str">
        <f t="shared" si="260"/>
        <v/>
      </c>
      <c r="BP155" s="239" t="str">
        <f t="shared" si="261"/>
        <v/>
      </c>
      <c r="BQ155" s="239" t="str">
        <f t="shared" si="262"/>
        <v/>
      </c>
      <c r="BR155" s="239" t="str">
        <f t="shared" si="263"/>
        <v/>
      </c>
      <c r="BS155" s="239" t="str">
        <f t="shared" si="264"/>
        <v/>
      </c>
      <c r="BT155" s="239" t="str">
        <f t="shared" si="265"/>
        <v/>
      </c>
      <c r="BU155" s="239" t="str">
        <f t="shared" si="266"/>
        <v/>
      </c>
      <c r="BV155" s="239" t="str">
        <f t="shared" si="267"/>
        <v/>
      </c>
      <c r="BW155" s="239" t="str">
        <f t="shared" si="268"/>
        <v/>
      </c>
      <c r="BX155" s="239">
        <f t="shared" si="269"/>
        <v>1</v>
      </c>
      <c r="BY155" s="239" t="str">
        <f t="shared" si="270"/>
        <v/>
      </c>
      <c r="BZ155" s="239" t="str">
        <f t="shared" si="271"/>
        <v/>
      </c>
      <c r="CA155" s="239" t="str">
        <f t="shared" si="272"/>
        <v/>
      </c>
      <c r="CB155" s="239" t="str">
        <f t="shared" si="273"/>
        <v/>
      </c>
      <c r="CC155" s="239" t="str">
        <f t="shared" si="274"/>
        <v/>
      </c>
      <c r="CD155" s="239" t="str">
        <f t="shared" si="275"/>
        <v/>
      </c>
      <c r="CE155" s="239" t="str">
        <f t="shared" si="276"/>
        <v/>
      </c>
      <c r="CF155" s="239" t="str">
        <f t="shared" si="277"/>
        <v/>
      </c>
      <c r="CG155" s="239" t="str">
        <f t="shared" si="278"/>
        <v/>
      </c>
      <c r="CH155" s="239" t="str">
        <f t="shared" si="279"/>
        <v/>
      </c>
      <c r="CI155" s="239">
        <f t="shared" si="280"/>
        <v>1</v>
      </c>
      <c r="CJ155" s="239" t="str">
        <f t="shared" si="281"/>
        <v/>
      </c>
      <c r="CK155" s="239" t="str">
        <f t="shared" si="282"/>
        <v/>
      </c>
      <c r="CL155" s="239" t="str">
        <f t="shared" si="283"/>
        <v/>
      </c>
      <c r="CM155" s="239" t="str">
        <f t="shared" si="284"/>
        <v/>
      </c>
      <c r="CN155" s="239" t="str">
        <f t="shared" si="285"/>
        <v/>
      </c>
      <c r="CP155" s="239" t="str">
        <f t="shared" si="286"/>
        <v/>
      </c>
      <c r="CQ155" s="239" t="str">
        <f t="shared" si="287"/>
        <v/>
      </c>
      <c r="CR155" s="239" t="str">
        <f t="shared" si="288"/>
        <v/>
      </c>
      <c r="CS155" s="239" t="str">
        <f t="shared" si="289"/>
        <v/>
      </c>
      <c r="CT155" s="239" t="str">
        <f t="shared" si="290"/>
        <v/>
      </c>
      <c r="CU155" s="239" t="str">
        <f t="shared" si="291"/>
        <v/>
      </c>
      <c r="CV155" s="239" t="str">
        <f t="shared" si="292"/>
        <v/>
      </c>
      <c r="CW155" s="239" t="str">
        <f t="shared" si="293"/>
        <v/>
      </c>
      <c r="CX155" s="239" t="str">
        <f t="shared" si="294"/>
        <v/>
      </c>
      <c r="CY155" s="239" t="str">
        <f t="shared" si="295"/>
        <v/>
      </c>
      <c r="CZ155" s="239" t="str">
        <f t="shared" si="296"/>
        <v>4to Trimestre</v>
      </c>
      <c r="DA155" s="239" t="str">
        <f t="shared" si="297"/>
        <v/>
      </c>
      <c r="DB155" s="239" t="str">
        <f t="shared" si="298"/>
        <v/>
      </c>
      <c r="DC155" s="239" t="str">
        <f t="shared" si="299"/>
        <v/>
      </c>
      <c r="DD155" s="239" t="str">
        <f t="shared" si="300"/>
        <v/>
      </c>
      <c r="DE155" s="239" t="str">
        <f t="shared" si="301"/>
        <v/>
      </c>
      <c r="DF155" s="239" t="str">
        <f t="shared" si="302"/>
        <v/>
      </c>
      <c r="DG155" s="239" t="str">
        <f t="shared" si="303"/>
        <v/>
      </c>
      <c r="DH155" s="239" t="str">
        <f t="shared" si="304"/>
        <v/>
      </c>
      <c r="DI155" s="239" t="str">
        <f t="shared" si="305"/>
        <v/>
      </c>
      <c r="DJ155" s="239" t="str">
        <f t="shared" si="306"/>
        <v/>
      </c>
      <c r="DK155" s="239" t="str">
        <f t="shared" si="307"/>
        <v>4to Trimestre</v>
      </c>
      <c r="DL155" s="239" t="str">
        <f t="shared" si="308"/>
        <v/>
      </c>
      <c r="DM155" s="239" t="str">
        <f t="shared" si="309"/>
        <v/>
      </c>
      <c r="DN155" s="239" t="str">
        <f t="shared" si="310"/>
        <v/>
      </c>
      <c r="DO155" s="239" t="str">
        <f t="shared" si="311"/>
        <v/>
      </c>
      <c r="DP155" s="239" t="str">
        <f t="shared" si="312"/>
        <v/>
      </c>
    </row>
    <row r="156" spans="1:120" ht="35.25" hidden="1" customHeight="1" x14ac:dyDescent="0.25">
      <c r="A156" s="53" t="s">
        <v>4517</v>
      </c>
      <c r="B156" s="53">
        <v>37</v>
      </c>
      <c r="C156" s="53" t="s">
        <v>45</v>
      </c>
      <c r="D156" s="53" t="s">
        <v>691</v>
      </c>
      <c r="E156" s="49">
        <v>1</v>
      </c>
      <c r="F156" s="53" t="s">
        <v>727</v>
      </c>
      <c r="G156" s="53" t="str">
        <f t="shared" si="248"/>
        <v>37-3</v>
      </c>
      <c r="H156" s="53" t="s">
        <v>94</v>
      </c>
      <c r="I156" s="53" t="s">
        <v>76</v>
      </c>
      <c r="J156" s="53" t="s">
        <v>80</v>
      </c>
      <c r="K156" s="53" t="s">
        <v>80</v>
      </c>
      <c r="L156" s="53" t="s">
        <v>80</v>
      </c>
      <c r="M156" s="53" t="s">
        <v>80</v>
      </c>
      <c r="N156" s="53" t="s">
        <v>80</v>
      </c>
      <c r="O156" s="53" t="s">
        <v>80</v>
      </c>
      <c r="P156" s="53" t="s">
        <v>728</v>
      </c>
      <c r="Q156" s="52">
        <v>0.5</v>
      </c>
      <c r="R156" s="52">
        <f>+Q156*Q154</f>
        <v>3.5000000000000003E-2</v>
      </c>
      <c r="S156" s="53">
        <v>3</v>
      </c>
      <c r="T156" s="53" t="s">
        <v>84</v>
      </c>
      <c r="U156" s="53" t="s">
        <v>720</v>
      </c>
      <c r="V156" s="23">
        <v>45017</v>
      </c>
      <c r="W156" s="23">
        <v>45289</v>
      </c>
      <c r="X156" s="53" t="s">
        <v>721</v>
      </c>
      <c r="Y156" s="49" t="s">
        <v>87</v>
      </c>
      <c r="Z156" s="59" t="s">
        <v>100</v>
      </c>
      <c r="AA156" s="201">
        <v>1</v>
      </c>
      <c r="AB156" s="200" t="s">
        <v>729</v>
      </c>
      <c r="AC156" s="202">
        <v>45289</v>
      </c>
      <c r="AD156" s="201">
        <v>1</v>
      </c>
      <c r="AE156" s="200" t="s">
        <v>702</v>
      </c>
      <c r="AF156" s="202">
        <v>45289</v>
      </c>
      <c r="AG156" s="200" t="s">
        <v>79</v>
      </c>
      <c r="AH156" s="201">
        <v>1</v>
      </c>
      <c r="AI156" s="52">
        <f t="shared" si="229"/>
        <v>3.5000000000000003E-2</v>
      </c>
      <c r="AJ156" s="52">
        <f t="shared" si="316"/>
        <v>1</v>
      </c>
      <c r="AK156" s="52"/>
      <c r="AL156" s="239" t="str">
        <f t="shared" si="250"/>
        <v/>
      </c>
      <c r="AM156" s="239" t="str">
        <f t="shared" si="251"/>
        <v/>
      </c>
      <c r="AN156" s="239" t="str">
        <f t="shared" si="252"/>
        <v/>
      </c>
      <c r="AO156" s="239" t="str">
        <f t="shared" si="253"/>
        <v/>
      </c>
      <c r="AP156" s="239" t="str">
        <f t="shared" si="254"/>
        <v/>
      </c>
      <c r="AQ156" s="239" t="str">
        <f t="shared" si="255"/>
        <v/>
      </c>
      <c r="AR156" s="239" t="str">
        <f t="shared" si="256"/>
        <v/>
      </c>
      <c r="AS156" s="239" t="str">
        <f t="shared" si="257"/>
        <v/>
      </c>
      <c r="AT156" s="239" t="str">
        <f t="shared" si="258"/>
        <v/>
      </c>
      <c r="AU156" s="239" t="str">
        <f t="shared" si="230"/>
        <v/>
      </c>
      <c r="AV156" s="239">
        <f t="shared" si="231"/>
        <v>1</v>
      </c>
      <c r="AW156" s="239" t="str">
        <f t="shared" si="232"/>
        <v/>
      </c>
      <c r="AX156" s="239" t="str">
        <f t="shared" si="233"/>
        <v/>
      </c>
      <c r="AY156" s="239" t="str">
        <f t="shared" si="234"/>
        <v/>
      </c>
      <c r="AZ156" s="239" t="str">
        <f t="shared" si="235"/>
        <v/>
      </c>
      <c r="BA156" s="239" t="str">
        <f t="shared" si="236"/>
        <v/>
      </c>
      <c r="BB156" s="239" t="str">
        <f t="shared" si="237"/>
        <v/>
      </c>
      <c r="BC156" s="239" t="str">
        <f t="shared" si="238"/>
        <v/>
      </c>
      <c r="BD156" s="239" t="str">
        <f t="shared" si="239"/>
        <v/>
      </c>
      <c r="BE156" s="239" t="str">
        <f t="shared" si="240"/>
        <v/>
      </c>
      <c r="BF156" s="239" t="str">
        <f t="shared" si="241"/>
        <v/>
      </c>
      <c r="BG156" s="239">
        <f t="shared" si="242"/>
        <v>1</v>
      </c>
      <c r="BH156" s="239" t="str">
        <f t="shared" si="243"/>
        <v/>
      </c>
      <c r="BI156" s="239" t="str">
        <f t="shared" si="244"/>
        <v/>
      </c>
      <c r="BJ156" s="239" t="str">
        <f t="shared" si="245"/>
        <v/>
      </c>
      <c r="BK156" s="239" t="str">
        <f t="shared" si="246"/>
        <v/>
      </c>
      <c r="BL156" s="239" t="str">
        <f t="shared" si="247"/>
        <v/>
      </c>
      <c r="BN156" s="239" t="str">
        <f t="shared" si="259"/>
        <v/>
      </c>
      <c r="BO156" s="239" t="str">
        <f t="shared" si="260"/>
        <v/>
      </c>
      <c r="BP156" s="239" t="str">
        <f t="shared" si="261"/>
        <v/>
      </c>
      <c r="BQ156" s="239" t="str">
        <f t="shared" si="262"/>
        <v/>
      </c>
      <c r="BR156" s="239" t="str">
        <f t="shared" si="263"/>
        <v/>
      </c>
      <c r="BS156" s="239" t="str">
        <f t="shared" si="264"/>
        <v/>
      </c>
      <c r="BT156" s="239" t="str">
        <f t="shared" si="265"/>
        <v/>
      </c>
      <c r="BU156" s="239" t="str">
        <f t="shared" si="266"/>
        <v/>
      </c>
      <c r="BV156" s="239" t="str">
        <f t="shared" si="267"/>
        <v/>
      </c>
      <c r="BW156" s="239" t="str">
        <f t="shared" si="268"/>
        <v/>
      </c>
      <c r="BX156" s="239">
        <f t="shared" si="269"/>
        <v>1</v>
      </c>
      <c r="BY156" s="239" t="str">
        <f t="shared" si="270"/>
        <v/>
      </c>
      <c r="BZ156" s="239" t="str">
        <f t="shared" si="271"/>
        <v/>
      </c>
      <c r="CA156" s="239" t="str">
        <f t="shared" si="272"/>
        <v/>
      </c>
      <c r="CB156" s="239" t="str">
        <f t="shared" si="273"/>
        <v/>
      </c>
      <c r="CC156" s="239" t="str">
        <f t="shared" si="274"/>
        <v/>
      </c>
      <c r="CD156" s="239" t="str">
        <f t="shared" si="275"/>
        <v/>
      </c>
      <c r="CE156" s="239" t="str">
        <f t="shared" si="276"/>
        <v/>
      </c>
      <c r="CF156" s="239" t="str">
        <f t="shared" si="277"/>
        <v/>
      </c>
      <c r="CG156" s="239" t="str">
        <f t="shared" si="278"/>
        <v/>
      </c>
      <c r="CH156" s="239" t="str">
        <f t="shared" si="279"/>
        <v/>
      </c>
      <c r="CI156" s="239">
        <f t="shared" si="280"/>
        <v>1</v>
      </c>
      <c r="CJ156" s="239" t="str">
        <f t="shared" si="281"/>
        <v/>
      </c>
      <c r="CK156" s="239" t="str">
        <f t="shared" si="282"/>
        <v/>
      </c>
      <c r="CL156" s="239" t="str">
        <f t="shared" si="283"/>
        <v/>
      </c>
      <c r="CM156" s="239" t="str">
        <f t="shared" si="284"/>
        <v/>
      </c>
      <c r="CN156" s="239" t="str">
        <f t="shared" si="285"/>
        <v/>
      </c>
      <c r="CP156" s="239" t="str">
        <f t="shared" si="286"/>
        <v/>
      </c>
      <c r="CQ156" s="239" t="str">
        <f t="shared" si="287"/>
        <v/>
      </c>
      <c r="CR156" s="239" t="str">
        <f t="shared" si="288"/>
        <v/>
      </c>
      <c r="CS156" s="239" t="str">
        <f t="shared" si="289"/>
        <v/>
      </c>
      <c r="CT156" s="239" t="str">
        <f t="shared" si="290"/>
        <v/>
      </c>
      <c r="CU156" s="239" t="str">
        <f t="shared" si="291"/>
        <v/>
      </c>
      <c r="CV156" s="239" t="str">
        <f t="shared" si="292"/>
        <v/>
      </c>
      <c r="CW156" s="239" t="str">
        <f t="shared" si="293"/>
        <v/>
      </c>
      <c r="CX156" s="239" t="str">
        <f t="shared" si="294"/>
        <v/>
      </c>
      <c r="CY156" s="239" t="str">
        <f t="shared" si="295"/>
        <v/>
      </c>
      <c r="CZ156" s="239" t="str">
        <f t="shared" si="296"/>
        <v>4to Trimestre</v>
      </c>
      <c r="DA156" s="239" t="str">
        <f t="shared" si="297"/>
        <v/>
      </c>
      <c r="DB156" s="239" t="str">
        <f t="shared" si="298"/>
        <v/>
      </c>
      <c r="DC156" s="239" t="str">
        <f t="shared" si="299"/>
        <v/>
      </c>
      <c r="DD156" s="239" t="str">
        <f t="shared" si="300"/>
        <v/>
      </c>
      <c r="DE156" s="239" t="str">
        <f t="shared" si="301"/>
        <v/>
      </c>
      <c r="DF156" s="239" t="str">
        <f t="shared" si="302"/>
        <v/>
      </c>
      <c r="DG156" s="239" t="str">
        <f t="shared" si="303"/>
        <v/>
      </c>
      <c r="DH156" s="239" t="str">
        <f t="shared" si="304"/>
        <v/>
      </c>
      <c r="DI156" s="239" t="str">
        <f t="shared" si="305"/>
        <v/>
      </c>
      <c r="DJ156" s="239" t="str">
        <f t="shared" si="306"/>
        <v/>
      </c>
      <c r="DK156" s="239" t="str">
        <f t="shared" si="307"/>
        <v>4to Trimestre</v>
      </c>
      <c r="DL156" s="239" t="str">
        <f t="shared" si="308"/>
        <v/>
      </c>
      <c r="DM156" s="239" t="str">
        <f t="shared" si="309"/>
        <v/>
      </c>
      <c r="DN156" s="239" t="str">
        <f t="shared" si="310"/>
        <v/>
      </c>
      <c r="DO156" s="239" t="str">
        <f t="shared" si="311"/>
        <v/>
      </c>
      <c r="DP156" s="239" t="str">
        <f t="shared" si="312"/>
        <v/>
      </c>
    </row>
    <row r="157" spans="1:120" ht="35.25" hidden="1" customHeight="1" x14ac:dyDescent="0.25">
      <c r="A157" s="49" t="s">
        <v>4517</v>
      </c>
      <c r="B157" s="49">
        <v>37</v>
      </c>
      <c r="C157" s="49" t="s">
        <v>45</v>
      </c>
      <c r="D157" s="49" t="s">
        <v>691</v>
      </c>
      <c r="E157" s="85">
        <v>1</v>
      </c>
      <c r="F157" s="49" t="s">
        <v>734</v>
      </c>
      <c r="G157" s="49" t="str">
        <f>+IF(H157="Producto",F157,IF(H157="Producto Act Compartidas",F157,#REF!))</f>
        <v>37-7</v>
      </c>
      <c r="H157" s="49" t="s">
        <v>75</v>
      </c>
      <c r="I157" s="49" t="s">
        <v>76</v>
      </c>
      <c r="J157" s="49" t="s">
        <v>296</v>
      </c>
      <c r="K157" s="49" t="s">
        <v>80</v>
      </c>
      <c r="L157" s="49" t="s">
        <v>125</v>
      </c>
      <c r="M157" s="49" t="s">
        <v>473</v>
      </c>
      <c r="N157" s="49" t="s">
        <v>126</v>
      </c>
      <c r="O157" s="49" t="s">
        <v>735</v>
      </c>
      <c r="P157" s="101" t="s">
        <v>736</v>
      </c>
      <c r="Q157" s="50">
        <v>7.0000000000000007E-2</v>
      </c>
      <c r="R157" s="50"/>
      <c r="S157" s="49">
        <v>1</v>
      </c>
      <c r="T157" s="49" t="s">
        <v>84</v>
      </c>
      <c r="U157" s="49" t="s">
        <v>737</v>
      </c>
      <c r="V157" s="51">
        <v>44958</v>
      </c>
      <c r="W157" s="51">
        <v>45138</v>
      </c>
      <c r="X157" s="49" t="s">
        <v>696</v>
      </c>
      <c r="Y157" s="49" t="s">
        <v>202</v>
      </c>
      <c r="Z157" s="59" t="s">
        <v>100</v>
      </c>
      <c r="AA157" s="201">
        <v>1</v>
      </c>
      <c r="AB157" s="200" t="s">
        <v>738</v>
      </c>
      <c r="AC157" s="202">
        <v>45229</v>
      </c>
      <c r="AD157" s="201">
        <v>1</v>
      </c>
      <c r="AE157" s="200" t="s">
        <v>739</v>
      </c>
      <c r="AF157" s="202">
        <v>45229</v>
      </c>
      <c r="AG157" s="200" t="s">
        <v>79</v>
      </c>
      <c r="AH157" s="200" t="s">
        <v>92</v>
      </c>
      <c r="AI157" s="52">
        <f t="shared" si="229"/>
        <v>7.0000000000000007E-2</v>
      </c>
      <c r="AJ157" s="52"/>
      <c r="AK157" s="52"/>
      <c r="AL157" s="239" t="str">
        <f t="shared" si="250"/>
        <v/>
      </c>
      <c r="AM157" s="239" t="str">
        <f t="shared" si="251"/>
        <v/>
      </c>
      <c r="AN157" s="239" t="str">
        <f t="shared" si="252"/>
        <v/>
      </c>
      <c r="AO157" s="239" t="str">
        <f t="shared" si="253"/>
        <v/>
      </c>
      <c r="AP157" s="239" t="str">
        <f t="shared" si="254"/>
        <v/>
      </c>
      <c r="AQ157" s="239" t="str">
        <f t="shared" si="255"/>
        <v/>
      </c>
      <c r="AR157" s="239" t="str">
        <f t="shared" si="256"/>
        <v/>
      </c>
      <c r="AS157" s="239" t="str">
        <f t="shared" si="257"/>
        <v/>
      </c>
      <c r="AT157" s="239" t="str">
        <f t="shared" si="258"/>
        <v/>
      </c>
      <c r="AU157" s="239" t="str">
        <f t="shared" si="230"/>
        <v/>
      </c>
      <c r="AV157" s="239" t="str">
        <f t="shared" si="231"/>
        <v/>
      </c>
      <c r="AW157" s="239" t="str">
        <f t="shared" si="232"/>
        <v/>
      </c>
      <c r="AX157" s="239" t="str">
        <f t="shared" si="233"/>
        <v/>
      </c>
      <c r="AY157" s="239" t="str">
        <f t="shared" si="234"/>
        <v/>
      </c>
      <c r="AZ157" s="239" t="str">
        <f t="shared" si="235"/>
        <v/>
      </c>
      <c r="BA157" s="239" t="str">
        <f t="shared" si="236"/>
        <v/>
      </c>
      <c r="BB157" s="239" t="str">
        <f t="shared" si="237"/>
        <v/>
      </c>
      <c r="BC157" s="239" t="str">
        <f t="shared" si="238"/>
        <v/>
      </c>
      <c r="BD157" s="239" t="str">
        <f t="shared" si="239"/>
        <v/>
      </c>
      <c r="BE157" s="239" t="str">
        <f t="shared" si="240"/>
        <v/>
      </c>
      <c r="BF157" s="239" t="str">
        <f t="shared" si="241"/>
        <v/>
      </c>
      <c r="BG157" s="239" t="str">
        <f t="shared" si="242"/>
        <v/>
      </c>
      <c r="BH157" s="239" t="str">
        <f t="shared" si="243"/>
        <v/>
      </c>
      <c r="BI157" s="239" t="str">
        <f t="shared" si="244"/>
        <v/>
      </c>
      <c r="BJ157" s="239" t="str">
        <f t="shared" si="245"/>
        <v/>
      </c>
      <c r="BK157" s="239" t="str">
        <f t="shared" si="246"/>
        <v/>
      </c>
      <c r="BL157" s="239" t="str">
        <f t="shared" si="247"/>
        <v/>
      </c>
      <c r="BN157" s="239" t="str">
        <f t="shared" si="259"/>
        <v/>
      </c>
      <c r="BO157" s="239" t="str">
        <f t="shared" si="260"/>
        <v/>
      </c>
      <c r="BP157" s="239" t="str">
        <f t="shared" si="261"/>
        <v/>
      </c>
      <c r="BQ157" s="239" t="str">
        <f t="shared" si="262"/>
        <v/>
      </c>
      <c r="BR157" s="239" t="str">
        <f t="shared" si="263"/>
        <v/>
      </c>
      <c r="BS157" s="239" t="str">
        <f t="shared" si="264"/>
        <v/>
      </c>
      <c r="BT157" s="239" t="str">
        <f t="shared" si="265"/>
        <v/>
      </c>
      <c r="BU157" s="239" t="str">
        <f t="shared" si="266"/>
        <v/>
      </c>
      <c r="BV157" s="239" t="str">
        <f t="shared" si="267"/>
        <v/>
      </c>
      <c r="BW157" s="239" t="str">
        <f t="shared" si="268"/>
        <v/>
      </c>
      <c r="BX157" s="239" t="str">
        <f t="shared" si="269"/>
        <v/>
      </c>
      <c r="BY157" s="239" t="str">
        <f t="shared" si="270"/>
        <v/>
      </c>
      <c r="BZ157" s="239" t="str">
        <f t="shared" si="271"/>
        <v/>
      </c>
      <c r="CA157" s="239" t="str">
        <f t="shared" si="272"/>
        <v/>
      </c>
      <c r="CB157" s="239" t="str">
        <f t="shared" si="273"/>
        <v/>
      </c>
      <c r="CC157" s="239" t="str">
        <f t="shared" si="274"/>
        <v/>
      </c>
      <c r="CD157" s="239" t="str">
        <f t="shared" si="275"/>
        <v/>
      </c>
      <c r="CE157" s="239" t="str">
        <f t="shared" si="276"/>
        <v/>
      </c>
      <c r="CF157" s="239" t="str">
        <f t="shared" si="277"/>
        <v/>
      </c>
      <c r="CG157" s="239" t="str">
        <f t="shared" si="278"/>
        <v/>
      </c>
      <c r="CH157" s="239" t="str">
        <f t="shared" si="279"/>
        <v/>
      </c>
      <c r="CI157" s="239" t="str">
        <f t="shared" si="280"/>
        <v/>
      </c>
      <c r="CJ157" s="239" t="str">
        <f t="shared" si="281"/>
        <v/>
      </c>
      <c r="CK157" s="239" t="str">
        <f t="shared" si="282"/>
        <v/>
      </c>
      <c r="CL157" s="239" t="str">
        <f t="shared" si="283"/>
        <v/>
      </c>
      <c r="CM157" s="239" t="str">
        <f t="shared" si="284"/>
        <v/>
      </c>
      <c r="CN157" s="239" t="str">
        <f t="shared" si="285"/>
        <v/>
      </c>
      <c r="CP157" s="239" t="str">
        <f t="shared" si="286"/>
        <v/>
      </c>
      <c r="CQ157" s="239" t="str">
        <f t="shared" si="287"/>
        <v/>
      </c>
      <c r="CR157" s="239" t="str">
        <f t="shared" si="288"/>
        <v/>
      </c>
      <c r="CS157" s="239" t="str">
        <f t="shared" si="289"/>
        <v/>
      </c>
      <c r="CT157" s="239" t="str">
        <f t="shared" si="290"/>
        <v/>
      </c>
      <c r="CU157" s="239" t="str">
        <f t="shared" si="291"/>
        <v/>
      </c>
      <c r="CV157" s="239" t="str">
        <f t="shared" si="292"/>
        <v/>
      </c>
      <c r="CW157" s="239" t="str">
        <f t="shared" si="293"/>
        <v/>
      </c>
      <c r="CX157" s="239" t="str">
        <f t="shared" si="294"/>
        <v/>
      </c>
      <c r="CY157" s="239" t="str">
        <f t="shared" si="295"/>
        <v/>
      </c>
      <c r="CZ157" s="239" t="str">
        <f t="shared" si="296"/>
        <v/>
      </c>
      <c r="DA157" s="239" t="str">
        <f t="shared" si="297"/>
        <v/>
      </c>
      <c r="DB157" s="239" t="str">
        <f t="shared" si="298"/>
        <v/>
      </c>
      <c r="DC157" s="239" t="str">
        <f t="shared" si="299"/>
        <v/>
      </c>
      <c r="DD157" s="239" t="str">
        <f t="shared" si="300"/>
        <v/>
      </c>
      <c r="DE157" s="239" t="str">
        <f t="shared" si="301"/>
        <v/>
      </c>
      <c r="DF157" s="239" t="str">
        <f t="shared" si="302"/>
        <v/>
      </c>
      <c r="DG157" s="239" t="str">
        <f t="shared" si="303"/>
        <v/>
      </c>
      <c r="DH157" s="239" t="str">
        <f t="shared" si="304"/>
        <v/>
      </c>
      <c r="DI157" s="239" t="str">
        <f t="shared" si="305"/>
        <v/>
      </c>
      <c r="DJ157" s="239" t="str">
        <f t="shared" si="306"/>
        <v/>
      </c>
      <c r="DK157" s="239" t="str">
        <f t="shared" si="307"/>
        <v/>
      </c>
      <c r="DL157" s="239" t="str">
        <f t="shared" si="308"/>
        <v/>
      </c>
      <c r="DM157" s="239" t="str">
        <f t="shared" si="309"/>
        <v/>
      </c>
      <c r="DN157" s="239" t="str">
        <f t="shared" si="310"/>
        <v/>
      </c>
      <c r="DO157" s="239" t="str">
        <f t="shared" si="311"/>
        <v/>
      </c>
      <c r="DP157" s="239" t="str">
        <f t="shared" si="312"/>
        <v/>
      </c>
    </row>
    <row r="158" spans="1:120" ht="102" hidden="1" customHeight="1" x14ac:dyDescent="0.25">
      <c r="A158" s="53" t="s">
        <v>4517</v>
      </c>
      <c r="B158" s="53">
        <v>37</v>
      </c>
      <c r="C158" s="53" t="s">
        <v>45</v>
      </c>
      <c r="D158" s="53" t="s">
        <v>691</v>
      </c>
      <c r="E158" s="85">
        <v>1</v>
      </c>
      <c r="F158" s="53" t="s">
        <v>740</v>
      </c>
      <c r="G158" s="53" t="str">
        <f t="shared" si="248"/>
        <v>37-7</v>
      </c>
      <c r="H158" s="53" t="s">
        <v>94</v>
      </c>
      <c r="I158" s="53" t="s">
        <v>76</v>
      </c>
      <c r="J158" s="53" t="s">
        <v>80</v>
      </c>
      <c r="K158" s="53" t="s">
        <v>80</v>
      </c>
      <c r="L158" s="53" t="s">
        <v>80</v>
      </c>
      <c r="M158" s="53" t="s">
        <v>80</v>
      </c>
      <c r="N158" s="53" t="s">
        <v>80</v>
      </c>
      <c r="O158" s="53" t="s">
        <v>80</v>
      </c>
      <c r="P158" s="101" t="s">
        <v>741</v>
      </c>
      <c r="Q158" s="52">
        <v>0.3</v>
      </c>
      <c r="R158" s="52">
        <f>+Q158*Q157</f>
        <v>2.1000000000000001E-2</v>
      </c>
      <c r="S158" s="53">
        <v>1</v>
      </c>
      <c r="T158" s="53" t="s">
        <v>84</v>
      </c>
      <c r="U158" s="101" t="s">
        <v>742</v>
      </c>
      <c r="V158" s="23">
        <v>44958</v>
      </c>
      <c r="W158" s="23">
        <v>44986</v>
      </c>
      <c r="X158" s="53" t="s">
        <v>696</v>
      </c>
      <c r="Y158" s="49" t="s">
        <v>97</v>
      </c>
      <c r="Z158" s="59" t="s">
        <v>100</v>
      </c>
      <c r="AA158" s="201">
        <v>1</v>
      </c>
      <c r="AB158" s="200" t="s">
        <v>743</v>
      </c>
      <c r="AC158" s="202">
        <v>45226</v>
      </c>
      <c r="AD158" s="201">
        <v>1</v>
      </c>
      <c r="AE158" s="200" t="s">
        <v>702</v>
      </c>
      <c r="AF158" s="202">
        <v>45226</v>
      </c>
      <c r="AG158" s="200" t="s">
        <v>79</v>
      </c>
      <c r="AH158" s="201">
        <v>1</v>
      </c>
      <c r="AI158" s="52">
        <f t="shared" si="229"/>
        <v>2.1000000000000001E-2</v>
      </c>
      <c r="AJ158" s="52">
        <f t="shared" ref="AJ158:AJ160" si="317">+AI158/R158</f>
        <v>1</v>
      </c>
      <c r="AK158" s="52"/>
      <c r="AL158" s="239" t="str">
        <f t="shared" si="250"/>
        <v/>
      </c>
      <c r="AM158" s="239" t="str">
        <f t="shared" si="251"/>
        <v/>
      </c>
      <c r="AN158" s="239" t="str">
        <f t="shared" si="252"/>
        <v/>
      </c>
      <c r="AO158" s="239" t="str">
        <f t="shared" si="253"/>
        <v/>
      </c>
      <c r="AP158" s="239" t="str">
        <f t="shared" si="254"/>
        <v/>
      </c>
      <c r="AQ158" s="239" t="str">
        <f t="shared" si="255"/>
        <v/>
      </c>
      <c r="AR158" s="239" t="str">
        <f t="shared" si="256"/>
        <v/>
      </c>
      <c r="AS158" s="239" t="str">
        <f t="shared" si="257"/>
        <v/>
      </c>
      <c r="AT158" s="239" t="str">
        <f t="shared" si="258"/>
        <v/>
      </c>
      <c r="AU158" s="239" t="str">
        <f t="shared" si="230"/>
        <v/>
      </c>
      <c r="AV158" s="239" t="str">
        <f t="shared" si="231"/>
        <v/>
      </c>
      <c r="AW158" s="239" t="str">
        <f t="shared" si="232"/>
        <v/>
      </c>
      <c r="AX158" s="239" t="str">
        <f t="shared" si="233"/>
        <v/>
      </c>
      <c r="AY158" s="239" t="str">
        <f t="shared" si="234"/>
        <v/>
      </c>
      <c r="AZ158" s="239" t="str">
        <f t="shared" si="235"/>
        <v/>
      </c>
      <c r="BA158" s="239" t="str">
        <f t="shared" si="236"/>
        <v/>
      </c>
      <c r="BB158" s="239" t="str">
        <f t="shared" si="237"/>
        <v/>
      </c>
      <c r="BC158" s="239" t="str">
        <f t="shared" si="238"/>
        <v/>
      </c>
      <c r="BD158" s="239" t="str">
        <f t="shared" si="239"/>
        <v/>
      </c>
      <c r="BE158" s="239" t="str">
        <f t="shared" si="240"/>
        <v/>
      </c>
      <c r="BF158" s="239" t="str">
        <f t="shared" si="241"/>
        <v/>
      </c>
      <c r="BG158" s="239" t="str">
        <f t="shared" si="242"/>
        <v/>
      </c>
      <c r="BH158" s="239" t="str">
        <f t="shared" si="243"/>
        <v/>
      </c>
      <c r="BI158" s="239" t="str">
        <f t="shared" si="244"/>
        <v/>
      </c>
      <c r="BJ158" s="239" t="str">
        <f t="shared" si="245"/>
        <v/>
      </c>
      <c r="BK158" s="239" t="str">
        <f t="shared" si="246"/>
        <v/>
      </c>
      <c r="BL158" s="239" t="str">
        <f t="shared" si="247"/>
        <v/>
      </c>
      <c r="BN158" s="239" t="str">
        <f t="shared" si="259"/>
        <v/>
      </c>
      <c r="BO158" s="239" t="str">
        <f t="shared" si="260"/>
        <v/>
      </c>
      <c r="BP158" s="239" t="str">
        <f t="shared" si="261"/>
        <v/>
      </c>
      <c r="BQ158" s="239" t="str">
        <f t="shared" si="262"/>
        <v/>
      </c>
      <c r="BR158" s="239" t="str">
        <f t="shared" si="263"/>
        <v/>
      </c>
      <c r="BS158" s="239" t="str">
        <f t="shared" si="264"/>
        <v/>
      </c>
      <c r="BT158" s="239" t="str">
        <f t="shared" si="265"/>
        <v/>
      </c>
      <c r="BU158" s="239" t="str">
        <f t="shared" si="266"/>
        <v/>
      </c>
      <c r="BV158" s="239" t="str">
        <f t="shared" si="267"/>
        <v/>
      </c>
      <c r="BW158" s="239" t="str">
        <f t="shared" si="268"/>
        <v/>
      </c>
      <c r="BX158" s="239" t="str">
        <f t="shared" si="269"/>
        <v/>
      </c>
      <c r="BY158" s="239" t="str">
        <f t="shared" si="270"/>
        <v/>
      </c>
      <c r="BZ158" s="239" t="str">
        <f t="shared" si="271"/>
        <v/>
      </c>
      <c r="CA158" s="239" t="str">
        <f t="shared" si="272"/>
        <v/>
      </c>
      <c r="CB158" s="239" t="str">
        <f t="shared" si="273"/>
        <v/>
      </c>
      <c r="CC158" s="239" t="str">
        <f t="shared" si="274"/>
        <v/>
      </c>
      <c r="CD158" s="239" t="str">
        <f t="shared" si="275"/>
        <v/>
      </c>
      <c r="CE158" s="239" t="str">
        <f t="shared" si="276"/>
        <v/>
      </c>
      <c r="CF158" s="239" t="str">
        <f t="shared" si="277"/>
        <v/>
      </c>
      <c r="CG158" s="239" t="str">
        <f t="shared" si="278"/>
        <v/>
      </c>
      <c r="CH158" s="239" t="str">
        <f t="shared" si="279"/>
        <v/>
      </c>
      <c r="CI158" s="239" t="str">
        <f t="shared" si="280"/>
        <v/>
      </c>
      <c r="CJ158" s="239" t="str">
        <f t="shared" si="281"/>
        <v/>
      </c>
      <c r="CK158" s="239" t="str">
        <f t="shared" si="282"/>
        <v/>
      </c>
      <c r="CL158" s="239" t="str">
        <f t="shared" si="283"/>
        <v/>
      </c>
      <c r="CM158" s="239" t="str">
        <f t="shared" si="284"/>
        <v/>
      </c>
      <c r="CN158" s="239" t="str">
        <f t="shared" si="285"/>
        <v/>
      </c>
      <c r="CP158" s="239" t="str">
        <f t="shared" si="286"/>
        <v/>
      </c>
      <c r="CQ158" s="239" t="str">
        <f t="shared" si="287"/>
        <v/>
      </c>
      <c r="CR158" s="239" t="str">
        <f t="shared" si="288"/>
        <v/>
      </c>
      <c r="CS158" s="239" t="str">
        <f t="shared" si="289"/>
        <v/>
      </c>
      <c r="CT158" s="239" t="str">
        <f t="shared" si="290"/>
        <v/>
      </c>
      <c r="CU158" s="239" t="str">
        <f t="shared" si="291"/>
        <v/>
      </c>
      <c r="CV158" s="239" t="str">
        <f t="shared" si="292"/>
        <v/>
      </c>
      <c r="CW158" s="239" t="str">
        <f t="shared" si="293"/>
        <v/>
      </c>
      <c r="CX158" s="239" t="str">
        <f t="shared" si="294"/>
        <v/>
      </c>
      <c r="CY158" s="239" t="str">
        <f t="shared" si="295"/>
        <v/>
      </c>
      <c r="CZ158" s="239" t="str">
        <f t="shared" si="296"/>
        <v/>
      </c>
      <c r="DA158" s="239" t="str">
        <f t="shared" si="297"/>
        <v/>
      </c>
      <c r="DB158" s="239" t="str">
        <f t="shared" si="298"/>
        <v/>
      </c>
      <c r="DC158" s="239" t="str">
        <f t="shared" si="299"/>
        <v/>
      </c>
      <c r="DD158" s="239" t="str">
        <f t="shared" si="300"/>
        <v/>
      </c>
      <c r="DE158" s="239" t="str">
        <f t="shared" si="301"/>
        <v/>
      </c>
      <c r="DF158" s="239" t="str">
        <f t="shared" si="302"/>
        <v/>
      </c>
      <c r="DG158" s="239" t="str">
        <f t="shared" si="303"/>
        <v/>
      </c>
      <c r="DH158" s="239" t="str">
        <f t="shared" si="304"/>
        <v/>
      </c>
      <c r="DI158" s="239" t="str">
        <f t="shared" si="305"/>
        <v/>
      </c>
      <c r="DJ158" s="239" t="str">
        <f t="shared" si="306"/>
        <v/>
      </c>
      <c r="DK158" s="239" t="str">
        <f t="shared" si="307"/>
        <v/>
      </c>
      <c r="DL158" s="239" t="str">
        <f t="shared" si="308"/>
        <v/>
      </c>
      <c r="DM158" s="239" t="str">
        <f t="shared" si="309"/>
        <v/>
      </c>
      <c r="DN158" s="239" t="str">
        <f t="shared" si="310"/>
        <v/>
      </c>
      <c r="DO158" s="239" t="str">
        <f t="shared" si="311"/>
        <v/>
      </c>
      <c r="DP158" s="239" t="str">
        <f t="shared" si="312"/>
        <v/>
      </c>
    </row>
    <row r="159" spans="1:120" ht="35.25" hidden="1" customHeight="1" x14ac:dyDescent="0.25">
      <c r="A159" s="53" t="s">
        <v>4517</v>
      </c>
      <c r="B159" s="53">
        <v>37</v>
      </c>
      <c r="C159" s="53" t="s">
        <v>45</v>
      </c>
      <c r="D159" s="53" t="s">
        <v>691</v>
      </c>
      <c r="E159" s="85">
        <v>1</v>
      </c>
      <c r="F159" s="53" t="s">
        <v>744</v>
      </c>
      <c r="G159" s="53" t="str">
        <f t="shared" si="248"/>
        <v>37-7</v>
      </c>
      <c r="H159" s="53" t="s">
        <v>94</v>
      </c>
      <c r="I159" s="53" t="s">
        <v>76</v>
      </c>
      <c r="J159" s="53" t="s">
        <v>80</v>
      </c>
      <c r="K159" s="53" t="s">
        <v>80</v>
      </c>
      <c r="L159" s="53" t="s">
        <v>80</v>
      </c>
      <c r="M159" s="53" t="s">
        <v>80</v>
      </c>
      <c r="N159" s="53" t="s">
        <v>80</v>
      </c>
      <c r="O159" s="53" t="s">
        <v>80</v>
      </c>
      <c r="P159" s="53" t="s">
        <v>745</v>
      </c>
      <c r="Q159" s="52">
        <v>0.4</v>
      </c>
      <c r="R159" s="52">
        <f>+Q159*Q157</f>
        <v>2.8000000000000004E-2</v>
      </c>
      <c r="S159" s="53">
        <v>1</v>
      </c>
      <c r="T159" s="53" t="s">
        <v>84</v>
      </c>
      <c r="U159" s="53" t="s">
        <v>746</v>
      </c>
      <c r="V159" s="23">
        <v>44987</v>
      </c>
      <c r="W159" s="23">
        <v>45044</v>
      </c>
      <c r="X159" s="53" t="s">
        <v>696</v>
      </c>
      <c r="Y159" s="49" t="s">
        <v>167</v>
      </c>
      <c r="Z159" s="59" t="s">
        <v>100</v>
      </c>
      <c r="AA159" s="52">
        <v>1</v>
      </c>
      <c r="AB159" s="23" t="s">
        <v>747</v>
      </c>
      <c r="AC159" s="23">
        <v>45036</v>
      </c>
      <c r="AD159" s="52">
        <v>1</v>
      </c>
      <c r="AE159" s="23" t="s">
        <v>747</v>
      </c>
      <c r="AF159" s="23">
        <v>45036</v>
      </c>
      <c r="AG159" s="52" t="s">
        <v>79</v>
      </c>
      <c r="AH159" s="52">
        <v>1</v>
      </c>
      <c r="AI159" s="52">
        <f t="shared" si="229"/>
        <v>2.8000000000000004E-2</v>
      </c>
      <c r="AJ159" s="52">
        <f t="shared" si="317"/>
        <v>1</v>
      </c>
      <c r="AK159" s="52"/>
      <c r="AL159" s="239" t="str">
        <f t="shared" si="250"/>
        <v/>
      </c>
      <c r="AM159" s="239" t="str">
        <f t="shared" si="251"/>
        <v/>
      </c>
      <c r="AN159" s="239" t="str">
        <f t="shared" si="252"/>
        <v/>
      </c>
      <c r="AO159" s="239" t="str">
        <f t="shared" si="253"/>
        <v/>
      </c>
      <c r="AP159" s="239" t="str">
        <f t="shared" si="254"/>
        <v/>
      </c>
      <c r="AQ159" s="239" t="str">
        <f t="shared" si="255"/>
        <v/>
      </c>
      <c r="AR159" s="239" t="str">
        <f t="shared" si="256"/>
        <v/>
      </c>
      <c r="AS159" s="239" t="str">
        <f t="shared" si="257"/>
        <v/>
      </c>
      <c r="AT159" s="239" t="str">
        <f t="shared" si="258"/>
        <v/>
      </c>
      <c r="AU159" s="239" t="str">
        <f t="shared" si="230"/>
        <v/>
      </c>
      <c r="AV159" s="239" t="str">
        <f t="shared" si="231"/>
        <v/>
      </c>
      <c r="AW159" s="239" t="str">
        <f t="shared" si="232"/>
        <v/>
      </c>
      <c r="AX159" s="239" t="str">
        <f t="shared" si="233"/>
        <v/>
      </c>
      <c r="AY159" s="239" t="str">
        <f t="shared" si="234"/>
        <v/>
      </c>
      <c r="AZ159" s="239" t="str">
        <f t="shared" si="235"/>
        <v/>
      </c>
      <c r="BA159" s="239" t="str">
        <f t="shared" si="236"/>
        <v/>
      </c>
      <c r="BB159" s="239" t="str">
        <f t="shared" si="237"/>
        <v/>
      </c>
      <c r="BC159" s="239" t="str">
        <f t="shared" si="238"/>
        <v/>
      </c>
      <c r="BD159" s="239" t="str">
        <f t="shared" si="239"/>
        <v/>
      </c>
      <c r="BE159" s="239" t="str">
        <f t="shared" si="240"/>
        <v/>
      </c>
      <c r="BF159" s="239" t="str">
        <f t="shared" si="241"/>
        <v/>
      </c>
      <c r="BG159" s="239" t="str">
        <f t="shared" si="242"/>
        <v/>
      </c>
      <c r="BH159" s="239" t="str">
        <f t="shared" si="243"/>
        <v/>
      </c>
      <c r="BI159" s="239" t="str">
        <f t="shared" si="244"/>
        <v/>
      </c>
      <c r="BJ159" s="239" t="str">
        <f t="shared" si="245"/>
        <v/>
      </c>
      <c r="BK159" s="239" t="str">
        <f t="shared" si="246"/>
        <v/>
      </c>
      <c r="BL159" s="239" t="str">
        <f t="shared" si="247"/>
        <v/>
      </c>
      <c r="BN159" s="239" t="str">
        <f t="shared" si="259"/>
        <v/>
      </c>
      <c r="BO159" s="239" t="str">
        <f t="shared" si="260"/>
        <v/>
      </c>
      <c r="BP159" s="239" t="str">
        <f t="shared" si="261"/>
        <v/>
      </c>
      <c r="BQ159" s="239" t="str">
        <f t="shared" si="262"/>
        <v/>
      </c>
      <c r="BR159" s="239" t="str">
        <f t="shared" si="263"/>
        <v/>
      </c>
      <c r="BS159" s="239" t="str">
        <f t="shared" si="264"/>
        <v/>
      </c>
      <c r="BT159" s="239" t="str">
        <f t="shared" si="265"/>
        <v/>
      </c>
      <c r="BU159" s="239" t="str">
        <f t="shared" si="266"/>
        <v/>
      </c>
      <c r="BV159" s="239" t="str">
        <f t="shared" si="267"/>
        <v/>
      </c>
      <c r="BW159" s="239" t="str">
        <f t="shared" si="268"/>
        <v/>
      </c>
      <c r="BX159" s="239" t="str">
        <f t="shared" si="269"/>
        <v/>
      </c>
      <c r="BY159" s="239" t="str">
        <f t="shared" si="270"/>
        <v/>
      </c>
      <c r="BZ159" s="239" t="str">
        <f t="shared" si="271"/>
        <v/>
      </c>
      <c r="CA159" s="239" t="str">
        <f t="shared" si="272"/>
        <v/>
      </c>
      <c r="CB159" s="239" t="str">
        <f t="shared" si="273"/>
        <v/>
      </c>
      <c r="CC159" s="239" t="str">
        <f t="shared" si="274"/>
        <v/>
      </c>
      <c r="CD159" s="239" t="str">
        <f t="shared" si="275"/>
        <v/>
      </c>
      <c r="CE159" s="239" t="str">
        <f t="shared" si="276"/>
        <v/>
      </c>
      <c r="CF159" s="239" t="str">
        <f t="shared" si="277"/>
        <v/>
      </c>
      <c r="CG159" s="239" t="str">
        <f t="shared" si="278"/>
        <v/>
      </c>
      <c r="CH159" s="239" t="str">
        <f t="shared" si="279"/>
        <v/>
      </c>
      <c r="CI159" s="239" t="str">
        <f t="shared" si="280"/>
        <v/>
      </c>
      <c r="CJ159" s="239" t="str">
        <f t="shared" si="281"/>
        <v/>
      </c>
      <c r="CK159" s="239" t="str">
        <f t="shared" si="282"/>
        <v/>
      </c>
      <c r="CL159" s="239" t="str">
        <f t="shared" si="283"/>
        <v/>
      </c>
      <c r="CM159" s="239" t="str">
        <f t="shared" si="284"/>
        <v/>
      </c>
      <c r="CN159" s="239" t="str">
        <f t="shared" si="285"/>
        <v/>
      </c>
      <c r="CP159" s="239" t="str">
        <f t="shared" si="286"/>
        <v/>
      </c>
      <c r="CQ159" s="239" t="str">
        <f t="shared" si="287"/>
        <v/>
      </c>
      <c r="CR159" s="239" t="str">
        <f t="shared" si="288"/>
        <v/>
      </c>
      <c r="CS159" s="239" t="str">
        <f t="shared" si="289"/>
        <v/>
      </c>
      <c r="CT159" s="239" t="str">
        <f t="shared" si="290"/>
        <v/>
      </c>
      <c r="CU159" s="239" t="str">
        <f t="shared" si="291"/>
        <v/>
      </c>
      <c r="CV159" s="239" t="str">
        <f t="shared" si="292"/>
        <v/>
      </c>
      <c r="CW159" s="239" t="str">
        <f t="shared" si="293"/>
        <v/>
      </c>
      <c r="CX159" s="239" t="str">
        <f t="shared" si="294"/>
        <v/>
      </c>
      <c r="CY159" s="239" t="str">
        <f t="shared" si="295"/>
        <v/>
      </c>
      <c r="CZ159" s="239" t="str">
        <f t="shared" si="296"/>
        <v/>
      </c>
      <c r="DA159" s="239" t="str">
        <f t="shared" si="297"/>
        <v/>
      </c>
      <c r="DB159" s="239" t="str">
        <f t="shared" si="298"/>
        <v/>
      </c>
      <c r="DC159" s="239" t="str">
        <f t="shared" si="299"/>
        <v/>
      </c>
      <c r="DD159" s="239" t="str">
        <f t="shared" si="300"/>
        <v/>
      </c>
      <c r="DE159" s="239" t="str">
        <f t="shared" si="301"/>
        <v/>
      </c>
      <c r="DF159" s="239" t="str">
        <f t="shared" si="302"/>
        <v/>
      </c>
      <c r="DG159" s="239" t="str">
        <f t="shared" si="303"/>
        <v/>
      </c>
      <c r="DH159" s="239" t="str">
        <f t="shared" si="304"/>
        <v/>
      </c>
      <c r="DI159" s="239" t="str">
        <f t="shared" si="305"/>
        <v/>
      </c>
      <c r="DJ159" s="239" t="str">
        <f t="shared" si="306"/>
        <v/>
      </c>
      <c r="DK159" s="239" t="str">
        <f t="shared" si="307"/>
        <v/>
      </c>
      <c r="DL159" s="239" t="str">
        <f t="shared" si="308"/>
        <v/>
      </c>
      <c r="DM159" s="239" t="str">
        <f t="shared" si="309"/>
        <v/>
      </c>
      <c r="DN159" s="239" t="str">
        <f t="shared" si="310"/>
        <v/>
      </c>
      <c r="DO159" s="239" t="str">
        <f t="shared" si="311"/>
        <v/>
      </c>
      <c r="DP159" s="239" t="str">
        <f t="shared" si="312"/>
        <v/>
      </c>
    </row>
    <row r="160" spans="1:120" ht="35.25" hidden="1" customHeight="1" x14ac:dyDescent="0.25">
      <c r="A160" s="53" t="s">
        <v>4517</v>
      </c>
      <c r="B160" s="53">
        <v>37</v>
      </c>
      <c r="C160" s="53" t="s">
        <v>45</v>
      </c>
      <c r="D160" s="53" t="s">
        <v>691</v>
      </c>
      <c r="E160" s="85">
        <v>1</v>
      </c>
      <c r="F160" s="53" t="s">
        <v>748</v>
      </c>
      <c r="G160" s="53" t="str">
        <f t="shared" si="248"/>
        <v>37-7</v>
      </c>
      <c r="H160" s="53" t="s">
        <v>94</v>
      </c>
      <c r="I160" s="53" t="s">
        <v>76</v>
      </c>
      <c r="J160" s="53" t="s">
        <v>80</v>
      </c>
      <c r="K160" s="53" t="s">
        <v>80</v>
      </c>
      <c r="L160" s="53" t="s">
        <v>80</v>
      </c>
      <c r="M160" s="53" t="s">
        <v>80</v>
      </c>
      <c r="N160" s="53" t="s">
        <v>80</v>
      </c>
      <c r="O160" s="53" t="s">
        <v>80</v>
      </c>
      <c r="P160" s="101" t="s">
        <v>736</v>
      </c>
      <c r="Q160" s="52">
        <v>0.3</v>
      </c>
      <c r="R160" s="52">
        <f>+Q160*Q157</f>
        <v>2.1000000000000001E-2</v>
      </c>
      <c r="S160" s="53">
        <v>1</v>
      </c>
      <c r="T160" s="53" t="s">
        <v>84</v>
      </c>
      <c r="U160" s="53" t="s">
        <v>737</v>
      </c>
      <c r="V160" s="23">
        <v>45048</v>
      </c>
      <c r="W160" s="23">
        <v>45138</v>
      </c>
      <c r="X160" s="53" t="s">
        <v>696</v>
      </c>
      <c r="Y160" s="49" t="s">
        <v>202</v>
      </c>
      <c r="Z160" s="59" t="s">
        <v>100</v>
      </c>
      <c r="AA160" s="201">
        <v>1</v>
      </c>
      <c r="AB160" s="200" t="s">
        <v>738</v>
      </c>
      <c r="AC160" s="202">
        <v>45229</v>
      </c>
      <c r="AD160" s="201">
        <v>1</v>
      </c>
      <c r="AE160" s="200" t="s">
        <v>749</v>
      </c>
      <c r="AF160" s="202">
        <v>45229</v>
      </c>
      <c r="AG160" s="200" t="s">
        <v>79</v>
      </c>
      <c r="AH160" s="201">
        <v>0.95</v>
      </c>
      <c r="AI160" s="52">
        <f t="shared" si="229"/>
        <v>2.1000000000000001E-2</v>
      </c>
      <c r="AJ160" s="52">
        <f t="shared" si="317"/>
        <v>1</v>
      </c>
      <c r="AK160" s="52"/>
      <c r="AL160" s="239" t="str">
        <f t="shared" si="250"/>
        <v/>
      </c>
      <c r="AM160" s="239" t="str">
        <f t="shared" si="251"/>
        <v/>
      </c>
      <c r="AN160" s="239" t="str">
        <f t="shared" si="252"/>
        <v/>
      </c>
      <c r="AO160" s="239" t="str">
        <f t="shared" si="253"/>
        <v/>
      </c>
      <c r="AP160" s="239" t="str">
        <f t="shared" si="254"/>
        <v/>
      </c>
      <c r="AQ160" s="239" t="str">
        <f t="shared" si="255"/>
        <v/>
      </c>
      <c r="AR160" s="239" t="str">
        <f t="shared" si="256"/>
        <v/>
      </c>
      <c r="AS160" s="239" t="str">
        <f t="shared" si="257"/>
        <v/>
      </c>
      <c r="AT160" s="239" t="str">
        <f t="shared" si="258"/>
        <v/>
      </c>
      <c r="AU160" s="239" t="str">
        <f t="shared" si="230"/>
        <v/>
      </c>
      <c r="AV160" s="239" t="str">
        <f t="shared" si="231"/>
        <v/>
      </c>
      <c r="AW160" s="239" t="str">
        <f t="shared" si="232"/>
        <v/>
      </c>
      <c r="AX160" s="239" t="str">
        <f t="shared" si="233"/>
        <v/>
      </c>
      <c r="AY160" s="239" t="str">
        <f t="shared" si="234"/>
        <v/>
      </c>
      <c r="AZ160" s="239" t="str">
        <f t="shared" si="235"/>
        <v/>
      </c>
      <c r="BA160" s="239" t="str">
        <f t="shared" si="236"/>
        <v/>
      </c>
      <c r="BB160" s="239" t="str">
        <f t="shared" si="237"/>
        <v/>
      </c>
      <c r="BC160" s="239" t="str">
        <f t="shared" si="238"/>
        <v/>
      </c>
      <c r="BD160" s="239" t="str">
        <f t="shared" si="239"/>
        <v/>
      </c>
      <c r="BE160" s="239" t="str">
        <f t="shared" si="240"/>
        <v/>
      </c>
      <c r="BF160" s="239" t="str">
        <f t="shared" si="241"/>
        <v/>
      </c>
      <c r="BG160" s="239" t="str">
        <f t="shared" si="242"/>
        <v/>
      </c>
      <c r="BH160" s="239" t="str">
        <f t="shared" si="243"/>
        <v/>
      </c>
      <c r="BI160" s="239" t="str">
        <f t="shared" si="244"/>
        <v/>
      </c>
      <c r="BJ160" s="239" t="str">
        <f t="shared" si="245"/>
        <v/>
      </c>
      <c r="BK160" s="239" t="str">
        <f t="shared" si="246"/>
        <v/>
      </c>
      <c r="BL160" s="239" t="str">
        <f t="shared" si="247"/>
        <v/>
      </c>
      <c r="BN160" s="239" t="str">
        <f t="shared" si="259"/>
        <v/>
      </c>
      <c r="BO160" s="239" t="str">
        <f t="shared" si="260"/>
        <v/>
      </c>
      <c r="BP160" s="239" t="str">
        <f t="shared" si="261"/>
        <v/>
      </c>
      <c r="BQ160" s="239" t="str">
        <f t="shared" si="262"/>
        <v/>
      </c>
      <c r="BR160" s="239" t="str">
        <f t="shared" si="263"/>
        <v/>
      </c>
      <c r="BS160" s="239" t="str">
        <f t="shared" si="264"/>
        <v/>
      </c>
      <c r="BT160" s="239" t="str">
        <f t="shared" si="265"/>
        <v/>
      </c>
      <c r="BU160" s="239" t="str">
        <f t="shared" si="266"/>
        <v/>
      </c>
      <c r="BV160" s="239" t="str">
        <f t="shared" si="267"/>
        <v/>
      </c>
      <c r="BW160" s="239" t="str">
        <f t="shared" si="268"/>
        <v/>
      </c>
      <c r="BX160" s="239" t="str">
        <f t="shared" si="269"/>
        <v/>
      </c>
      <c r="BY160" s="239" t="str">
        <f t="shared" si="270"/>
        <v/>
      </c>
      <c r="BZ160" s="239" t="str">
        <f t="shared" si="271"/>
        <v/>
      </c>
      <c r="CA160" s="239" t="str">
        <f t="shared" si="272"/>
        <v/>
      </c>
      <c r="CB160" s="239" t="str">
        <f t="shared" si="273"/>
        <v/>
      </c>
      <c r="CC160" s="239" t="str">
        <f t="shared" si="274"/>
        <v/>
      </c>
      <c r="CD160" s="239" t="str">
        <f t="shared" si="275"/>
        <v/>
      </c>
      <c r="CE160" s="239" t="str">
        <f t="shared" si="276"/>
        <v/>
      </c>
      <c r="CF160" s="239" t="str">
        <f t="shared" si="277"/>
        <v/>
      </c>
      <c r="CG160" s="239" t="str">
        <f t="shared" si="278"/>
        <v/>
      </c>
      <c r="CH160" s="239" t="str">
        <f t="shared" si="279"/>
        <v/>
      </c>
      <c r="CI160" s="239" t="str">
        <f t="shared" si="280"/>
        <v/>
      </c>
      <c r="CJ160" s="239" t="str">
        <f t="shared" si="281"/>
        <v/>
      </c>
      <c r="CK160" s="239" t="str">
        <f t="shared" si="282"/>
        <v/>
      </c>
      <c r="CL160" s="239" t="str">
        <f t="shared" si="283"/>
        <v/>
      </c>
      <c r="CM160" s="239" t="str">
        <f t="shared" si="284"/>
        <v/>
      </c>
      <c r="CN160" s="239" t="str">
        <f t="shared" si="285"/>
        <v/>
      </c>
      <c r="CP160" s="239" t="str">
        <f t="shared" si="286"/>
        <v/>
      </c>
      <c r="CQ160" s="239" t="str">
        <f t="shared" si="287"/>
        <v/>
      </c>
      <c r="CR160" s="239" t="str">
        <f t="shared" si="288"/>
        <v/>
      </c>
      <c r="CS160" s="239" t="str">
        <f t="shared" si="289"/>
        <v/>
      </c>
      <c r="CT160" s="239" t="str">
        <f t="shared" si="290"/>
        <v/>
      </c>
      <c r="CU160" s="239" t="str">
        <f t="shared" si="291"/>
        <v/>
      </c>
      <c r="CV160" s="239" t="str">
        <f t="shared" si="292"/>
        <v/>
      </c>
      <c r="CW160" s="239" t="str">
        <f t="shared" si="293"/>
        <v/>
      </c>
      <c r="CX160" s="239" t="str">
        <f t="shared" si="294"/>
        <v/>
      </c>
      <c r="CY160" s="239" t="str">
        <f t="shared" si="295"/>
        <v/>
      </c>
      <c r="CZ160" s="239" t="str">
        <f t="shared" si="296"/>
        <v/>
      </c>
      <c r="DA160" s="239" t="str">
        <f t="shared" si="297"/>
        <v/>
      </c>
      <c r="DB160" s="239" t="str">
        <f t="shared" si="298"/>
        <v/>
      </c>
      <c r="DC160" s="239" t="str">
        <f t="shared" si="299"/>
        <v/>
      </c>
      <c r="DD160" s="239" t="str">
        <f t="shared" si="300"/>
        <v/>
      </c>
      <c r="DE160" s="239" t="str">
        <f t="shared" si="301"/>
        <v/>
      </c>
      <c r="DF160" s="239" t="str">
        <f t="shared" si="302"/>
        <v/>
      </c>
      <c r="DG160" s="239" t="str">
        <f t="shared" si="303"/>
        <v/>
      </c>
      <c r="DH160" s="239" t="str">
        <f t="shared" si="304"/>
        <v/>
      </c>
      <c r="DI160" s="239" t="str">
        <f t="shared" si="305"/>
        <v/>
      </c>
      <c r="DJ160" s="239" t="str">
        <f t="shared" si="306"/>
        <v/>
      </c>
      <c r="DK160" s="239" t="str">
        <f t="shared" si="307"/>
        <v/>
      </c>
      <c r="DL160" s="239" t="str">
        <f t="shared" si="308"/>
        <v/>
      </c>
      <c r="DM160" s="239" t="str">
        <f t="shared" si="309"/>
        <v/>
      </c>
      <c r="DN160" s="239" t="str">
        <f t="shared" si="310"/>
        <v/>
      </c>
      <c r="DO160" s="239" t="str">
        <f t="shared" si="311"/>
        <v/>
      </c>
      <c r="DP160" s="239" t="str">
        <f t="shared" si="312"/>
        <v/>
      </c>
    </row>
    <row r="161" spans="1:2048 2053:3059 3077:4094 4112:5120 5123:6143 6146:7167 7169:8189 8194:9200 9218:10235 10253:12287 12290:14335 14337:16293" ht="35.25" hidden="1" customHeight="1" x14ac:dyDescent="0.25">
      <c r="A161" s="49" t="s">
        <v>4517</v>
      </c>
      <c r="B161" s="49">
        <v>37</v>
      </c>
      <c r="C161" s="49" t="s">
        <v>45</v>
      </c>
      <c r="D161" s="49" t="s">
        <v>691</v>
      </c>
      <c r="E161" s="49">
        <v>1</v>
      </c>
      <c r="F161" s="49" t="s">
        <v>750</v>
      </c>
      <c r="G161" s="49" t="str">
        <f t="shared" si="248"/>
        <v>37-8</v>
      </c>
      <c r="H161" s="49" t="s">
        <v>75</v>
      </c>
      <c r="I161" s="49" t="s">
        <v>196</v>
      </c>
      <c r="J161" s="49" t="s">
        <v>566</v>
      </c>
      <c r="K161" s="49" t="s">
        <v>197</v>
      </c>
      <c r="L161" s="49" t="s">
        <v>79</v>
      </c>
      <c r="M161" s="49" t="s">
        <v>473</v>
      </c>
      <c r="N161" s="49" t="s">
        <v>751</v>
      </c>
      <c r="O161" s="49" t="s">
        <v>516</v>
      </c>
      <c r="P161" s="49" t="s">
        <v>752</v>
      </c>
      <c r="Q161" s="50">
        <v>7.0000000000000007E-2</v>
      </c>
      <c r="R161" s="50"/>
      <c r="S161" s="49">
        <v>1</v>
      </c>
      <c r="T161" s="49" t="s">
        <v>84</v>
      </c>
      <c r="U161" s="49" t="s">
        <v>753</v>
      </c>
      <c r="V161" s="51">
        <v>44958</v>
      </c>
      <c r="W161" s="51">
        <v>45107</v>
      </c>
      <c r="X161" s="49" t="s">
        <v>754</v>
      </c>
      <c r="Y161" s="49" t="s">
        <v>167</v>
      </c>
      <c r="Z161" s="59" t="s">
        <v>100</v>
      </c>
      <c r="AA161" s="201">
        <v>1</v>
      </c>
      <c r="AB161" s="200" t="s">
        <v>755</v>
      </c>
      <c r="AC161" s="202">
        <v>45226</v>
      </c>
      <c r="AD161" s="201">
        <v>1</v>
      </c>
      <c r="AE161" s="200" t="s">
        <v>739</v>
      </c>
      <c r="AF161" s="202">
        <v>45226</v>
      </c>
      <c r="AG161" s="200" t="s">
        <v>79</v>
      </c>
      <c r="AH161" s="200" t="s">
        <v>92</v>
      </c>
      <c r="AI161" s="52">
        <f t="shared" si="229"/>
        <v>7.0000000000000007E-2</v>
      </c>
      <c r="AJ161" s="52"/>
      <c r="AK161" s="52"/>
      <c r="AL161" s="239" t="str">
        <f t="shared" si="250"/>
        <v/>
      </c>
      <c r="AM161" s="239" t="str">
        <f t="shared" si="251"/>
        <v/>
      </c>
      <c r="AN161" s="239" t="str">
        <f t="shared" si="252"/>
        <v/>
      </c>
      <c r="AO161" s="239" t="str">
        <f t="shared" si="253"/>
        <v/>
      </c>
      <c r="AP161" s="239" t="str">
        <f t="shared" si="254"/>
        <v/>
      </c>
      <c r="AQ161" s="239" t="str">
        <f t="shared" si="255"/>
        <v/>
      </c>
      <c r="AR161" s="239" t="str">
        <f t="shared" si="256"/>
        <v/>
      </c>
      <c r="AS161" s="239" t="str">
        <f t="shared" si="257"/>
        <v/>
      </c>
      <c r="AT161" s="239" t="str">
        <f t="shared" si="258"/>
        <v/>
      </c>
      <c r="AU161" s="239" t="str">
        <f t="shared" si="230"/>
        <v/>
      </c>
      <c r="AV161" s="239" t="str">
        <f t="shared" si="231"/>
        <v/>
      </c>
      <c r="AW161" s="239" t="str">
        <f t="shared" si="232"/>
        <v/>
      </c>
      <c r="AX161" s="239" t="str">
        <f t="shared" si="233"/>
        <v/>
      </c>
      <c r="AY161" s="239" t="str">
        <f t="shared" si="234"/>
        <v/>
      </c>
      <c r="AZ161" s="239" t="str">
        <f t="shared" si="235"/>
        <v/>
      </c>
      <c r="BA161" s="239" t="str">
        <f t="shared" si="236"/>
        <v/>
      </c>
      <c r="BB161" s="239" t="str">
        <f t="shared" si="237"/>
        <v/>
      </c>
      <c r="BC161" s="239" t="str">
        <f t="shared" si="238"/>
        <v/>
      </c>
      <c r="BD161" s="239" t="str">
        <f t="shared" si="239"/>
        <v/>
      </c>
      <c r="BE161" s="239" t="str">
        <f t="shared" si="240"/>
        <v/>
      </c>
      <c r="BF161" s="239" t="str">
        <f t="shared" si="241"/>
        <v/>
      </c>
      <c r="BG161" s="239" t="str">
        <f t="shared" si="242"/>
        <v/>
      </c>
      <c r="BH161" s="239" t="str">
        <f t="shared" si="243"/>
        <v/>
      </c>
      <c r="BI161" s="239" t="str">
        <f t="shared" si="244"/>
        <v/>
      </c>
      <c r="BJ161" s="239" t="str">
        <f t="shared" si="245"/>
        <v/>
      </c>
      <c r="BK161" s="239" t="str">
        <f t="shared" si="246"/>
        <v/>
      </c>
      <c r="BL161" s="239" t="str">
        <f t="shared" si="247"/>
        <v/>
      </c>
      <c r="BN161" s="239" t="str">
        <f t="shared" si="259"/>
        <v/>
      </c>
      <c r="BO161" s="239" t="str">
        <f t="shared" si="260"/>
        <v/>
      </c>
      <c r="BP161" s="239" t="str">
        <f t="shared" si="261"/>
        <v/>
      </c>
      <c r="BQ161" s="239" t="str">
        <f t="shared" si="262"/>
        <v/>
      </c>
      <c r="BR161" s="239" t="str">
        <f t="shared" si="263"/>
        <v/>
      </c>
      <c r="BS161" s="239" t="str">
        <f t="shared" si="264"/>
        <v/>
      </c>
      <c r="BT161" s="239" t="str">
        <f t="shared" si="265"/>
        <v/>
      </c>
      <c r="BU161" s="239" t="str">
        <f t="shared" si="266"/>
        <v/>
      </c>
      <c r="BV161" s="239" t="str">
        <f t="shared" si="267"/>
        <v/>
      </c>
      <c r="BW161" s="239" t="str">
        <f t="shared" si="268"/>
        <v/>
      </c>
      <c r="BX161" s="239" t="str">
        <f t="shared" si="269"/>
        <v/>
      </c>
      <c r="BY161" s="239" t="str">
        <f t="shared" si="270"/>
        <v/>
      </c>
      <c r="BZ161" s="239" t="str">
        <f t="shared" si="271"/>
        <v/>
      </c>
      <c r="CA161" s="239" t="str">
        <f t="shared" si="272"/>
        <v/>
      </c>
      <c r="CB161" s="239" t="str">
        <f t="shared" si="273"/>
        <v/>
      </c>
      <c r="CC161" s="239" t="str">
        <f t="shared" si="274"/>
        <v/>
      </c>
      <c r="CD161" s="239" t="str">
        <f t="shared" si="275"/>
        <v/>
      </c>
      <c r="CE161" s="239" t="str">
        <f t="shared" si="276"/>
        <v/>
      </c>
      <c r="CF161" s="239" t="str">
        <f t="shared" si="277"/>
        <v/>
      </c>
      <c r="CG161" s="239" t="str">
        <f t="shared" si="278"/>
        <v/>
      </c>
      <c r="CH161" s="239" t="str">
        <f t="shared" si="279"/>
        <v/>
      </c>
      <c r="CI161" s="239" t="str">
        <f t="shared" si="280"/>
        <v/>
      </c>
      <c r="CJ161" s="239" t="str">
        <f t="shared" si="281"/>
        <v/>
      </c>
      <c r="CK161" s="239" t="str">
        <f t="shared" si="282"/>
        <v/>
      </c>
      <c r="CL161" s="239" t="str">
        <f t="shared" si="283"/>
        <v/>
      </c>
      <c r="CM161" s="239" t="str">
        <f t="shared" si="284"/>
        <v/>
      </c>
      <c r="CN161" s="239" t="str">
        <f t="shared" si="285"/>
        <v/>
      </c>
      <c r="CP161" s="239" t="str">
        <f t="shared" si="286"/>
        <v/>
      </c>
      <c r="CQ161" s="239" t="str">
        <f t="shared" si="287"/>
        <v/>
      </c>
      <c r="CR161" s="239" t="str">
        <f t="shared" si="288"/>
        <v/>
      </c>
      <c r="CS161" s="239" t="str">
        <f t="shared" si="289"/>
        <v/>
      </c>
      <c r="CT161" s="239" t="str">
        <f t="shared" si="290"/>
        <v/>
      </c>
      <c r="CU161" s="239" t="str">
        <f t="shared" si="291"/>
        <v/>
      </c>
      <c r="CV161" s="239" t="str">
        <f t="shared" si="292"/>
        <v/>
      </c>
      <c r="CW161" s="239" t="str">
        <f t="shared" si="293"/>
        <v/>
      </c>
      <c r="CX161" s="239" t="str">
        <f t="shared" si="294"/>
        <v/>
      </c>
      <c r="CY161" s="239" t="str">
        <f t="shared" si="295"/>
        <v/>
      </c>
      <c r="CZ161" s="239" t="str">
        <f t="shared" si="296"/>
        <v/>
      </c>
      <c r="DA161" s="239" t="str">
        <f t="shared" si="297"/>
        <v/>
      </c>
      <c r="DB161" s="239" t="str">
        <f t="shared" si="298"/>
        <v/>
      </c>
      <c r="DC161" s="239" t="str">
        <f t="shared" si="299"/>
        <v/>
      </c>
      <c r="DD161" s="239" t="str">
        <f t="shared" si="300"/>
        <v/>
      </c>
      <c r="DE161" s="239" t="str">
        <f t="shared" si="301"/>
        <v/>
      </c>
      <c r="DF161" s="239" t="str">
        <f t="shared" si="302"/>
        <v/>
      </c>
      <c r="DG161" s="239" t="str">
        <f t="shared" si="303"/>
        <v/>
      </c>
      <c r="DH161" s="239" t="str">
        <f t="shared" si="304"/>
        <v/>
      </c>
      <c r="DI161" s="239" t="str">
        <f t="shared" si="305"/>
        <v/>
      </c>
      <c r="DJ161" s="239" t="str">
        <f t="shared" si="306"/>
        <v/>
      </c>
      <c r="DK161" s="239" t="str">
        <f t="shared" si="307"/>
        <v/>
      </c>
      <c r="DL161" s="239" t="str">
        <f t="shared" si="308"/>
        <v/>
      </c>
      <c r="DM161" s="239" t="str">
        <f t="shared" si="309"/>
        <v/>
      </c>
      <c r="DN161" s="239" t="str">
        <f t="shared" si="310"/>
        <v/>
      </c>
      <c r="DO161" s="239" t="str">
        <f t="shared" si="311"/>
        <v/>
      </c>
      <c r="DP161" s="239" t="str">
        <f t="shared" si="312"/>
        <v/>
      </c>
    </row>
    <row r="162" spans="1:2048 2053:3059 3077:4094 4112:5120 5123:6143 6146:7167 7169:8189 8194:9200 9218:10235 10253:12287 12290:14335 14337:16293" ht="35.25" hidden="1" customHeight="1" x14ac:dyDescent="0.25">
      <c r="A162" s="53" t="s">
        <v>4517</v>
      </c>
      <c r="B162" s="53">
        <v>37</v>
      </c>
      <c r="C162" s="53" t="s">
        <v>45</v>
      </c>
      <c r="D162" s="53" t="s">
        <v>691</v>
      </c>
      <c r="E162" s="49">
        <v>1</v>
      </c>
      <c r="F162" s="53" t="s">
        <v>756</v>
      </c>
      <c r="G162" s="53" t="str">
        <f t="shared" si="248"/>
        <v>37-8</v>
      </c>
      <c r="H162" s="53" t="s">
        <v>94</v>
      </c>
      <c r="I162" s="53" t="s">
        <v>196</v>
      </c>
      <c r="J162" s="53" t="s">
        <v>80</v>
      </c>
      <c r="K162" s="53" t="s">
        <v>80</v>
      </c>
      <c r="L162" s="53" t="s">
        <v>80</v>
      </c>
      <c r="M162" s="53" t="s">
        <v>80</v>
      </c>
      <c r="N162" s="53" t="s">
        <v>80</v>
      </c>
      <c r="O162" s="53" t="s">
        <v>80</v>
      </c>
      <c r="P162" s="53" t="s">
        <v>757</v>
      </c>
      <c r="Q162" s="52">
        <v>0.8</v>
      </c>
      <c r="R162" s="52">
        <f>+Q162*Q161</f>
        <v>5.6000000000000008E-2</v>
      </c>
      <c r="S162" s="53">
        <v>1</v>
      </c>
      <c r="T162" s="53" t="s">
        <v>84</v>
      </c>
      <c r="U162" s="53" t="s">
        <v>758</v>
      </c>
      <c r="V162" s="23">
        <v>44958</v>
      </c>
      <c r="W162" s="23">
        <v>45016</v>
      </c>
      <c r="X162" s="53" t="s">
        <v>696</v>
      </c>
      <c r="Y162" s="49" t="s">
        <v>97</v>
      </c>
      <c r="Z162" s="59" t="s">
        <v>100</v>
      </c>
      <c r="AA162" s="60">
        <v>1</v>
      </c>
      <c r="AB162" s="62" t="s">
        <v>759</v>
      </c>
      <c r="AC162" s="62">
        <v>45016</v>
      </c>
      <c r="AD162" s="60">
        <v>1</v>
      </c>
      <c r="AE162" s="62" t="s">
        <v>314</v>
      </c>
      <c r="AF162" s="62">
        <v>45016</v>
      </c>
      <c r="AG162" s="60" t="s">
        <v>79</v>
      </c>
      <c r="AH162" s="60">
        <v>1</v>
      </c>
      <c r="AI162" s="52">
        <f t="shared" si="229"/>
        <v>5.6000000000000008E-2</v>
      </c>
      <c r="AJ162" s="52">
        <f>+AI162/R162</f>
        <v>1</v>
      </c>
      <c r="AK162" s="52"/>
      <c r="AL162" s="239" t="str">
        <f t="shared" si="250"/>
        <v/>
      </c>
      <c r="AM162" s="239" t="str">
        <f t="shared" si="251"/>
        <v/>
      </c>
      <c r="AN162" s="239" t="str">
        <f t="shared" si="252"/>
        <v/>
      </c>
      <c r="AO162" s="239" t="str">
        <f t="shared" si="253"/>
        <v/>
      </c>
      <c r="AP162" s="239" t="str">
        <f t="shared" si="254"/>
        <v/>
      </c>
      <c r="AQ162" s="239" t="str">
        <f t="shared" si="255"/>
        <v/>
      </c>
      <c r="AR162" s="239" t="str">
        <f t="shared" si="256"/>
        <v/>
      </c>
      <c r="AS162" s="239" t="str">
        <f t="shared" si="257"/>
        <v/>
      </c>
      <c r="AT162" s="239" t="str">
        <f t="shared" si="258"/>
        <v/>
      </c>
      <c r="AU162" s="239" t="str">
        <f t="shared" si="230"/>
        <v/>
      </c>
      <c r="AV162" s="239" t="str">
        <f t="shared" si="231"/>
        <v/>
      </c>
      <c r="AW162" s="239" t="str">
        <f t="shared" si="232"/>
        <v/>
      </c>
      <c r="AX162" s="239" t="str">
        <f t="shared" si="233"/>
        <v/>
      </c>
      <c r="AY162" s="239" t="str">
        <f t="shared" si="234"/>
        <v/>
      </c>
      <c r="AZ162" s="239" t="str">
        <f t="shared" si="235"/>
        <v/>
      </c>
      <c r="BA162" s="239" t="str">
        <f t="shared" si="236"/>
        <v/>
      </c>
      <c r="BB162" s="239" t="str">
        <f t="shared" si="237"/>
        <v/>
      </c>
      <c r="BC162" s="239" t="str">
        <f t="shared" si="238"/>
        <v/>
      </c>
      <c r="BD162" s="239" t="str">
        <f t="shared" si="239"/>
        <v/>
      </c>
      <c r="BE162" s="239" t="str">
        <f t="shared" si="240"/>
        <v/>
      </c>
      <c r="BF162" s="239" t="str">
        <f t="shared" si="241"/>
        <v/>
      </c>
      <c r="BG162" s="239" t="str">
        <f t="shared" si="242"/>
        <v/>
      </c>
      <c r="BH162" s="239" t="str">
        <f t="shared" si="243"/>
        <v/>
      </c>
      <c r="BI162" s="239" t="str">
        <f t="shared" si="244"/>
        <v/>
      </c>
      <c r="BJ162" s="239" t="str">
        <f t="shared" si="245"/>
        <v/>
      </c>
      <c r="BK162" s="239" t="str">
        <f t="shared" si="246"/>
        <v/>
      </c>
      <c r="BL162" s="239" t="str">
        <f t="shared" si="247"/>
        <v/>
      </c>
      <c r="BN162" s="239" t="str">
        <f t="shared" si="259"/>
        <v/>
      </c>
      <c r="BO162" s="239" t="str">
        <f t="shared" si="260"/>
        <v/>
      </c>
      <c r="BP162" s="239" t="str">
        <f t="shared" si="261"/>
        <v/>
      </c>
      <c r="BQ162" s="239" t="str">
        <f t="shared" si="262"/>
        <v/>
      </c>
      <c r="BR162" s="239" t="str">
        <f t="shared" si="263"/>
        <v/>
      </c>
      <c r="BS162" s="239" t="str">
        <f t="shared" si="264"/>
        <v/>
      </c>
      <c r="BT162" s="239" t="str">
        <f t="shared" si="265"/>
        <v/>
      </c>
      <c r="BU162" s="239" t="str">
        <f t="shared" si="266"/>
        <v/>
      </c>
      <c r="BV162" s="239" t="str">
        <f t="shared" si="267"/>
        <v/>
      </c>
      <c r="BW162" s="239" t="str">
        <f t="shared" si="268"/>
        <v/>
      </c>
      <c r="BX162" s="239" t="str">
        <f t="shared" si="269"/>
        <v/>
      </c>
      <c r="BY162" s="239" t="str">
        <f t="shared" si="270"/>
        <v/>
      </c>
      <c r="BZ162" s="239" t="str">
        <f t="shared" si="271"/>
        <v/>
      </c>
      <c r="CA162" s="239" t="str">
        <f t="shared" si="272"/>
        <v/>
      </c>
      <c r="CB162" s="239" t="str">
        <f t="shared" si="273"/>
        <v/>
      </c>
      <c r="CC162" s="239" t="str">
        <f t="shared" si="274"/>
        <v/>
      </c>
      <c r="CD162" s="239" t="str">
        <f t="shared" si="275"/>
        <v/>
      </c>
      <c r="CE162" s="239" t="str">
        <f t="shared" si="276"/>
        <v/>
      </c>
      <c r="CF162" s="239" t="str">
        <f t="shared" si="277"/>
        <v/>
      </c>
      <c r="CG162" s="239" t="str">
        <f t="shared" si="278"/>
        <v/>
      </c>
      <c r="CH162" s="239" t="str">
        <f t="shared" si="279"/>
        <v/>
      </c>
      <c r="CI162" s="239" t="str">
        <f t="shared" si="280"/>
        <v/>
      </c>
      <c r="CJ162" s="239" t="str">
        <f t="shared" si="281"/>
        <v/>
      </c>
      <c r="CK162" s="239" t="str">
        <f t="shared" si="282"/>
        <v/>
      </c>
      <c r="CL162" s="239" t="str">
        <f t="shared" si="283"/>
        <v/>
      </c>
      <c r="CM162" s="239" t="str">
        <f t="shared" si="284"/>
        <v/>
      </c>
      <c r="CN162" s="239" t="str">
        <f t="shared" si="285"/>
        <v/>
      </c>
      <c r="CP162" s="239" t="str">
        <f t="shared" si="286"/>
        <v/>
      </c>
      <c r="CQ162" s="239" t="str">
        <f t="shared" si="287"/>
        <v/>
      </c>
      <c r="CR162" s="239" t="str">
        <f t="shared" si="288"/>
        <v/>
      </c>
      <c r="CS162" s="239" t="str">
        <f t="shared" si="289"/>
        <v/>
      </c>
      <c r="CT162" s="239" t="str">
        <f t="shared" si="290"/>
        <v/>
      </c>
      <c r="CU162" s="239" t="str">
        <f t="shared" si="291"/>
        <v/>
      </c>
      <c r="CV162" s="239" t="str">
        <f t="shared" si="292"/>
        <v/>
      </c>
      <c r="CW162" s="239" t="str">
        <f t="shared" si="293"/>
        <v/>
      </c>
      <c r="CX162" s="239" t="str">
        <f t="shared" si="294"/>
        <v/>
      </c>
      <c r="CY162" s="239" t="str">
        <f t="shared" si="295"/>
        <v/>
      </c>
      <c r="CZ162" s="239" t="str">
        <f t="shared" si="296"/>
        <v/>
      </c>
      <c r="DA162" s="239" t="str">
        <f t="shared" si="297"/>
        <v/>
      </c>
      <c r="DB162" s="239" t="str">
        <f t="shared" si="298"/>
        <v/>
      </c>
      <c r="DC162" s="239" t="str">
        <f t="shared" si="299"/>
        <v/>
      </c>
      <c r="DD162" s="239" t="str">
        <f t="shared" si="300"/>
        <v/>
      </c>
      <c r="DE162" s="239" t="str">
        <f t="shared" si="301"/>
        <v/>
      </c>
      <c r="DF162" s="239" t="str">
        <f t="shared" si="302"/>
        <v/>
      </c>
      <c r="DG162" s="239" t="str">
        <f t="shared" si="303"/>
        <v/>
      </c>
      <c r="DH162" s="239" t="str">
        <f t="shared" si="304"/>
        <v/>
      </c>
      <c r="DI162" s="239" t="str">
        <f t="shared" si="305"/>
        <v/>
      </c>
      <c r="DJ162" s="239" t="str">
        <f t="shared" si="306"/>
        <v/>
      </c>
      <c r="DK162" s="239" t="str">
        <f t="shared" si="307"/>
        <v/>
      </c>
      <c r="DL162" s="239" t="str">
        <f t="shared" si="308"/>
        <v/>
      </c>
      <c r="DM162" s="239" t="str">
        <f t="shared" si="309"/>
        <v/>
      </c>
      <c r="DN162" s="239" t="str">
        <f t="shared" si="310"/>
        <v/>
      </c>
      <c r="DO162" s="239" t="str">
        <f t="shared" si="311"/>
        <v/>
      </c>
      <c r="DP162" s="239" t="str">
        <f t="shared" si="312"/>
        <v/>
      </c>
    </row>
    <row r="163" spans="1:2048 2053:3059 3077:4094 4112:5120 5123:6143 6146:7167 7169:8189 8194:9200 9218:10235 10253:12287 12290:14335 14337:16293" ht="35.25" hidden="1" customHeight="1" x14ac:dyDescent="0.25">
      <c r="A163" s="53" t="s">
        <v>4517</v>
      </c>
      <c r="B163" s="53">
        <v>37</v>
      </c>
      <c r="C163" s="53" t="s">
        <v>45</v>
      </c>
      <c r="D163" s="53" t="s">
        <v>691</v>
      </c>
      <c r="E163" s="49">
        <v>1</v>
      </c>
      <c r="F163" s="53" t="s">
        <v>760</v>
      </c>
      <c r="G163" s="53" t="str">
        <f t="shared" si="248"/>
        <v>37-8</v>
      </c>
      <c r="H163" s="53" t="s">
        <v>102</v>
      </c>
      <c r="I163" s="53" t="s">
        <v>196</v>
      </c>
      <c r="J163" s="53" t="s">
        <v>80</v>
      </c>
      <c r="K163" s="53" t="s">
        <v>80</v>
      </c>
      <c r="L163" s="53" t="s">
        <v>80</v>
      </c>
      <c r="M163" s="53" t="s">
        <v>80</v>
      </c>
      <c r="N163" s="53" t="s">
        <v>80</v>
      </c>
      <c r="O163" s="53" t="s">
        <v>80</v>
      </c>
      <c r="P163" s="53" t="s">
        <v>761</v>
      </c>
      <c r="Q163" s="52">
        <v>0</v>
      </c>
      <c r="R163" s="52">
        <f>+Q163*Q161</f>
        <v>0</v>
      </c>
      <c r="S163" s="53">
        <v>1</v>
      </c>
      <c r="T163" s="53" t="s">
        <v>84</v>
      </c>
      <c r="U163" s="53" t="s">
        <v>762</v>
      </c>
      <c r="V163" s="23">
        <v>45019</v>
      </c>
      <c r="W163" s="23">
        <v>45046</v>
      </c>
      <c r="X163" s="53" t="s">
        <v>214</v>
      </c>
      <c r="Y163" s="49" t="s">
        <v>167</v>
      </c>
      <c r="Z163" s="59" t="s">
        <v>100</v>
      </c>
      <c r="AA163" s="60">
        <v>1</v>
      </c>
      <c r="AB163" s="62" t="s">
        <v>747</v>
      </c>
      <c r="AC163" s="62">
        <v>45026</v>
      </c>
      <c r="AD163" s="60">
        <v>1</v>
      </c>
      <c r="AE163" s="62" t="s">
        <v>747</v>
      </c>
      <c r="AF163" s="62">
        <v>45026</v>
      </c>
      <c r="AG163" s="60" t="s">
        <v>79</v>
      </c>
      <c r="AH163" s="60">
        <v>1</v>
      </c>
      <c r="AI163" s="52">
        <f t="shared" si="229"/>
        <v>0</v>
      </c>
      <c r="AJ163" s="52"/>
      <c r="AK163" s="52"/>
      <c r="AL163" s="239" t="str">
        <f t="shared" si="250"/>
        <v/>
      </c>
      <c r="AM163" s="239" t="str">
        <f t="shared" si="251"/>
        <v/>
      </c>
      <c r="AN163" s="239" t="str">
        <f t="shared" si="252"/>
        <v/>
      </c>
      <c r="AO163" s="239" t="str">
        <f t="shared" si="253"/>
        <v/>
      </c>
      <c r="AP163" s="239">
        <f t="shared" si="254"/>
        <v>1</v>
      </c>
      <c r="AQ163" s="239" t="str">
        <f t="shared" si="255"/>
        <v/>
      </c>
      <c r="AR163" s="239" t="str">
        <f t="shared" si="256"/>
        <v/>
      </c>
      <c r="AS163" s="239" t="str">
        <f t="shared" si="257"/>
        <v/>
      </c>
      <c r="AT163" s="239" t="str">
        <f t="shared" si="258"/>
        <v/>
      </c>
      <c r="AU163" s="239" t="str">
        <f t="shared" si="230"/>
        <v/>
      </c>
      <c r="AV163" s="239" t="str">
        <f t="shared" si="231"/>
        <v/>
      </c>
      <c r="AW163" s="239" t="str">
        <f t="shared" si="232"/>
        <v/>
      </c>
      <c r="AX163" s="239" t="str">
        <f t="shared" si="233"/>
        <v/>
      </c>
      <c r="AY163" s="239" t="str">
        <f t="shared" si="234"/>
        <v/>
      </c>
      <c r="AZ163" s="239" t="str">
        <f t="shared" si="235"/>
        <v/>
      </c>
      <c r="BA163" s="239" t="str">
        <f t="shared" si="236"/>
        <v/>
      </c>
      <c r="BB163" s="239" t="str">
        <f t="shared" si="237"/>
        <v/>
      </c>
      <c r="BC163" s="239" t="str">
        <f t="shared" si="238"/>
        <v/>
      </c>
      <c r="BD163" s="239" t="str">
        <f t="shared" si="239"/>
        <v/>
      </c>
      <c r="BE163" s="239" t="str">
        <f t="shared" si="240"/>
        <v/>
      </c>
      <c r="BF163" s="239" t="str">
        <f t="shared" si="241"/>
        <v/>
      </c>
      <c r="BG163" s="239" t="str">
        <f t="shared" si="242"/>
        <v/>
      </c>
      <c r="BH163" s="239" t="str">
        <f t="shared" si="243"/>
        <v/>
      </c>
      <c r="BI163" s="239" t="str">
        <f t="shared" si="244"/>
        <v/>
      </c>
      <c r="BJ163" s="239" t="str">
        <f t="shared" si="245"/>
        <v/>
      </c>
      <c r="BK163" s="239" t="str">
        <f t="shared" si="246"/>
        <v/>
      </c>
      <c r="BL163" s="239" t="str">
        <f t="shared" si="247"/>
        <v/>
      </c>
      <c r="BN163" s="239" t="str">
        <f t="shared" si="259"/>
        <v/>
      </c>
      <c r="BO163" s="239" t="str">
        <f t="shared" si="260"/>
        <v/>
      </c>
      <c r="BP163" s="239" t="str">
        <f t="shared" si="261"/>
        <v/>
      </c>
      <c r="BQ163" s="239" t="str">
        <f t="shared" si="262"/>
        <v/>
      </c>
      <c r="BR163" s="239">
        <f t="shared" si="263"/>
        <v>1</v>
      </c>
      <c r="BS163" s="239" t="str">
        <f t="shared" si="264"/>
        <v/>
      </c>
      <c r="BT163" s="239" t="str">
        <f t="shared" si="265"/>
        <v/>
      </c>
      <c r="BU163" s="239" t="str">
        <f t="shared" si="266"/>
        <v/>
      </c>
      <c r="BV163" s="239" t="str">
        <f t="shared" si="267"/>
        <v/>
      </c>
      <c r="BW163" s="239" t="str">
        <f t="shared" si="268"/>
        <v/>
      </c>
      <c r="BX163" s="239" t="str">
        <f t="shared" si="269"/>
        <v/>
      </c>
      <c r="BY163" s="239" t="str">
        <f t="shared" si="270"/>
        <v/>
      </c>
      <c r="BZ163" s="239" t="str">
        <f t="shared" si="271"/>
        <v/>
      </c>
      <c r="CA163" s="239" t="str">
        <f t="shared" si="272"/>
        <v/>
      </c>
      <c r="CB163" s="239" t="str">
        <f t="shared" si="273"/>
        <v/>
      </c>
      <c r="CC163" s="239" t="str">
        <f t="shared" si="274"/>
        <v/>
      </c>
      <c r="CD163" s="239" t="str">
        <f t="shared" si="275"/>
        <v/>
      </c>
      <c r="CE163" s="239" t="str">
        <f t="shared" si="276"/>
        <v/>
      </c>
      <c r="CF163" s="239" t="str">
        <f t="shared" si="277"/>
        <v/>
      </c>
      <c r="CG163" s="239" t="str">
        <f t="shared" si="278"/>
        <v/>
      </c>
      <c r="CH163" s="239" t="str">
        <f t="shared" si="279"/>
        <v/>
      </c>
      <c r="CI163" s="239" t="str">
        <f t="shared" si="280"/>
        <v/>
      </c>
      <c r="CJ163" s="239" t="str">
        <f t="shared" si="281"/>
        <v/>
      </c>
      <c r="CK163" s="239" t="str">
        <f t="shared" si="282"/>
        <v/>
      </c>
      <c r="CL163" s="239" t="str">
        <f t="shared" si="283"/>
        <v/>
      </c>
      <c r="CM163" s="239" t="str">
        <f t="shared" si="284"/>
        <v/>
      </c>
      <c r="CN163" s="239" t="str">
        <f t="shared" si="285"/>
        <v/>
      </c>
      <c r="CP163" s="239" t="str">
        <f t="shared" si="286"/>
        <v/>
      </c>
      <c r="CQ163" s="239" t="str">
        <f t="shared" si="287"/>
        <v/>
      </c>
      <c r="CR163" s="239" t="str">
        <f t="shared" si="288"/>
        <v/>
      </c>
      <c r="CS163" s="239" t="str">
        <f t="shared" si="289"/>
        <v/>
      </c>
      <c r="CT163" s="239" t="str">
        <f t="shared" si="290"/>
        <v>2do trimestre</v>
      </c>
      <c r="CU163" s="239" t="str">
        <f t="shared" si="291"/>
        <v/>
      </c>
      <c r="CV163" s="239" t="str">
        <f t="shared" si="292"/>
        <v/>
      </c>
      <c r="CW163" s="239" t="str">
        <f t="shared" si="293"/>
        <v/>
      </c>
      <c r="CX163" s="239" t="str">
        <f t="shared" si="294"/>
        <v/>
      </c>
      <c r="CY163" s="239" t="str">
        <f t="shared" si="295"/>
        <v/>
      </c>
      <c r="CZ163" s="239" t="str">
        <f t="shared" si="296"/>
        <v/>
      </c>
      <c r="DA163" s="239" t="str">
        <f t="shared" si="297"/>
        <v/>
      </c>
      <c r="DB163" s="239" t="str">
        <f t="shared" si="298"/>
        <v/>
      </c>
      <c r="DC163" s="239" t="str">
        <f t="shared" si="299"/>
        <v/>
      </c>
      <c r="DD163" s="239" t="str">
        <f t="shared" si="300"/>
        <v/>
      </c>
      <c r="DE163" s="239" t="str">
        <f t="shared" si="301"/>
        <v/>
      </c>
      <c r="DF163" s="239" t="str">
        <f t="shared" si="302"/>
        <v/>
      </c>
      <c r="DG163" s="239" t="str">
        <f t="shared" si="303"/>
        <v/>
      </c>
      <c r="DH163" s="239" t="str">
        <f t="shared" si="304"/>
        <v/>
      </c>
      <c r="DI163" s="239" t="str">
        <f t="shared" si="305"/>
        <v/>
      </c>
      <c r="DJ163" s="239" t="str">
        <f t="shared" si="306"/>
        <v/>
      </c>
      <c r="DK163" s="239" t="str">
        <f t="shared" si="307"/>
        <v/>
      </c>
      <c r="DL163" s="239" t="str">
        <f t="shared" si="308"/>
        <v/>
      </c>
      <c r="DM163" s="239" t="str">
        <f t="shared" si="309"/>
        <v/>
      </c>
      <c r="DN163" s="239" t="str">
        <f t="shared" si="310"/>
        <v/>
      </c>
      <c r="DO163" s="239" t="str">
        <f t="shared" si="311"/>
        <v/>
      </c>
      <c r="DP163" s="239" t="str">
        <f t="shared" si="312"/>
        <v/>
      </c>
    </row>
    <row r="164" spans="1:2048 2053:3059 3077:4094 4112:5120 5123:6143 6146:7167 7169:8189 8194:9200 9218:10235 10253:12287 12290:14335 14337:16293" ht="35.25" hidden="1" customHeight="1" x14ac:dyDescent="0.25">
      <c r="A164" s="53" t="s">
        <v>4517</v>
      </c>
      <c r="B164" s="53">
        <v>37</v>
      </c>
      <c r="C164" s="53" t="s">
        <v>45</v>
      </c>
      <c r="D164" s="53" t="s">
        <v>691</v>
      </c>
      <c r="E164" s="49">
        <v>1</v>
      </c>
      <c r="F164" s="53" t="s">
        <v>763</v>
      </c>
      <c r="G164" s="53" t="str">
        <f t="shared" si="248"/>
        <v>37-8</v>
      </c>
      <c r="H164" s="53" t="s">
        <v>94</v>
      </c>
      <c r="I164" s="53" t="s">
        <v>196</v>
      </c>
      <c r="J164" s="53" t="s">
        <v>80</v>
      </c>
      <c r="K164" s="53" t="s">
        <v>80</v>
      </c>
      <c r="L164" s="53" t="s">
        <v>80</v>
      </c>
      <c r="M164" s="53" t="s">
        <v>80</v>
      </c>
      <c r="N164" s="53" t="s">
        <v>80</v>
      </c>
      <c r="O164" s="53" t="s">
        <v>80</v>
      </c>
      <c r="P164" s="53" t="s">
        <v>764</v>
      </c>
      <c r="Q164" s="52">
        <v>0.2</v>
      </c>
      <c r="R164" s="52">
        <f>+Q164*Q161</f>
        <v>1.4000000000000002E-2</v>
      </c>
      <c r="S164" s="53">
        <v>1</v>
      </c>
      <c r="T164" s="53" t="s">
        <v>84</v>
      </c>
      <c r="U164" s="53" t="s">
        <v>765</v>
      </c>
      <c r="V164" s="23">
        <v>45048</v>
      </c>
      <c r="W164" s="23">
        <v>45077</v>
      </c>
      <c r="X164" s="53" t="s">
        <v>696</v>
      </c>
      <c r="Y164" s="49" t="s">
        <v>167</v>
      </c>
      <c r="Z164" s="59" t="s">
        <v>100</v>
      </c>
      <c r="AA164" s="201">
        <v>1</v>
      </c>
      <c r="AB164" s="200" t="s">
        <v>766</v>
      </c>
      <c r="AC164" s="202">
        <v>45226</v>
      </c>
      <c r="AD164" s="201">
        <v>1</v>
      </c>
      <c r="AE164" s="200" t="s">
        <v>749</v>
      </c>
      <c r="AF164" s="202">
        <v>45226</v>
      </c>
      <c r="AG164" s="200" t="s">
        <v>79</v>
      </c>
      <c r="AH164" s="201">
        <v>0.95</v>
      </c>
      <c r="AI164" s="52">
        <f t="shared" si="229"/>
        <v>1.4000000000000002E-2</v>
      </c>
      <c r="AJ164" s="52">
        <f>+AI164/R164</f>
        <v>1</v>
      </c>
      <c r="AK164" s="52"/>
      <c r="AL164" s="239" t="str">
        <f t="shared" si="250"/>
        <v/>
      </c>
      <c r="AM164" s="239" t="str">
        <f t="shared" si="251"/>
        <v/>
      </c>
      <c r="AN164" s="239" t="str">
        <f t="shared" si="252"/>
        <v/>
      </c>
      <c r="AO164" s="239" t="str">
        <f t="shared" si="253"/>
        <v/>
      </c>
      <c r="AP164" s="239" t="str">
        <f t="shared" si="254"/>
        <v/>
      </c>
      <c r="AQ164" s="239" t="str">
        <f t="shared" si="255"/>
        <v/>
      </c>
      <c r="AR164" s="239" t="str">
        <f t="shared" si="256"/>
        <v/>
      </c>
      <c r="AS164" s="239" t="str">
        <f t="shared" si="257"/>
        <v/>
      </c>
      <c r="AT164" s="239" t="str">
        <f t="shared" si="258"/>
        <v/>
      </c>
      <c r="AU164" s="239" t="str">
        <f t="shared" si="230"/>
        <v/>
      </c>
      <c r="AV164" s="239" t="str">
        <f t="shared" si="231"/>
        <v/>
      </c>
      <c r="AW164" s="239" t="str">
        <f t="shared" si="232"/>
        <v/>
      </c>
      <c r="AX164" s="239" t="str">
        <f t="shared" si="233"/>
        <v/>
      </c>
      <c r="AY164" s="239" t="str">
        <f t="shared" si="234"/>
        <v/>
      </c>
      <c r="AZ164" s="239" t="str">
        <f t="shared" si="235"/>
        <v/>
      </c>
      <c r="BA164" s="239" t="str">
        <f t="shared" si="236"/>
        <v/>
      </c>
      <c r="BB164" s="239" t="str">
        <f t="shared" si="237"/>
        <v/>
      </c>
      <c r="BC164" s="239" t="str">
        <f t="shared" si="238"/>
        <v/>
      </c>
      <c r="BD164" s="239" t="str">
        <f t="shared" si="239"/>
        <v/>
      </c>
      <c r="BE164" s="239" t="str">
        <f t="shared" si="240"/>
        <v/>
      </c>
      <c r="BF164" s="239" t="str">
        <f t="shared" si="241"/>
        <v/>
      </c>
      <c r="BG164" s="239" t="str">
        <f t="shared" si="242"/>
        <v/>
      </c>
      <c r="BH164" s="239" t="str">
        <f t="shared" si="243"/>
        <v/>
      </c>
      <c r="BI164" s="239" t="str">
        <f t="shared" si="244"/>
        <v/>
      </c>
      <c r="BJ164" s="239" t="str">
        <f t="shared" si="245"/>
        <v/>
      </c>
      <c r="BK164" s="239" t="str">
        <f t="shared" si="246"/>
        <v/>
      </c>
      <c r="BL164" s="239" t="str">
        <f t="shared" si="247"/>
        <v/>
      </c>
      <c r="BN164" s="239" t="str">
        <f t="shared" si="259"/>
        <v/>
      </c>
      <c r="BO164" s="239" t="str">
        <f t="shared" si="260"/>
        <v/>
      </c>
      <c r="BP164" s="239" t="str">
        <f t="shared" si="261"/>
        <v/>
      </c>
      <c r="BQ164" s="239" t="str">
        <f t="shared" si="262"/>
        <v/>
      </c>
      <c r="BR164" s="239" t="str">
        <f t="shared" si="263"/>
        <v/>
      </c>
      <c r="BS164" s="239" t="str">
        <f t="shared" si="264"/>
        <v/>
      </c>
      <c r="BT164" s="239" t="str">
        <f t="shared" si="265"/>
        <v/>
      </c>
      <c r="BU164" s="239" t="str">
        <f t="shared" si="266"/>
        <v/>
      </c>
      <c r="BV164" s="239" t="str">
        <f t="shared" si="267"/>
        <v/>
      </c>
      <c r="BW164" s="239" t="str">
        <f t="shared" si="268"/>
        <v/>
      </c>
      <c r="BX164" s="239" t="str">
        <f t="shared" si="269"/>
        <v/>
      </c>
      <c r="BY164" s="239" t="str">
        <f t="shared" si="270"/>
        <v/>
      </c>
      <c r="BZ164" s="239" t="str">
        <f t="shared" si="271"/>
        <v/>
      </c>
      <c r="CA164" s="239" t="str">
        <f t="shared" si="272"/>
        <v/>
      </c>
      <c r="CB164" s="239" t="str">
        <f t="shared" si="273"/>
        <v/>
      </c>
      <c r="CC164" s="239" t="str">
        <f t="shared" si="274"/>
        <v/>
      </c>
      <c r="CD164" s="239" t="str">
        <f t="shared" si="275"/>
        <v/>
      </c>
      <c r="CE164" s="239" t="str">
        <f t="shared" si="276"/>
        <v/>
      </c>
      <c r="CF164" s="239" t="str">
        <f t="shared" si="277"/>
        <v/>
      </c>
      <c r="CG164" s="239" t="str">
        <f t="shared" si="278"/>
        <v/>
      </c>
      <c r="CH164" s="239" t="str">
        <f t="shared" si="279"/>
        <v/>
      </c>
      <c r="CI164" s="239" t="str">
        <f t="shared" si="280"/>
        <v/>
      </c>
      <c r="CJ164" s="239" t="str">
        <f t="shared" si="281"/>
        <v/>
      </c>
      <c r="CK164" s="239" t="str">
        <f t="shared" si="282"/>
        <v/>
      </c>
      <c r="CL164" s="239" t="str">
        <f t="shared" si="283"/>
        <v/>
      </c>
      <c r="CM164" s="239" t="str">
        <f t="shared" si="284"/>
        <v/>
      </c>
      <c r="CN164" s="239" t="str">
        <f t="shared" si="285"/>
        <v/>
      </c>
      <c r="CP164" s="239" t="str">
        <f t="shared" si="286"/>
        <v/>
      </c>
      <c r="CQ164" s="239" t="str">
        <f t="shared" si="287"/>
        <v/>
      </c>
      <c r="CR164" s="239" t="str">
        <f t="shared" si="288"/>
        <v/>
      </c>
      <c r="CS164" s="239" t="str">
        <f t="shared" si="289"/>
        <v/>
      </c>
      <c r="CT164" s="239" t="str">
        <f t="shared" si="290"/>
        <v/>
      </c>
      <c r="CU164" s="239" t="str">
        <f t="shared" si="291"/>
        <v/>
      </c>
      <c r="CV164" s="239" t="str">
        <f t="shared" si="292"/>
        <v/>
      </c>
      <c r="CW164" s="239" t="str">
        <f t="shared" si="293"/>
        <v/>
      </c>
      <c r="CX164" s="239" t="str">
        <f t="shared" si="294"/>
        <v/>
      </c>
      <c r="CY164" s="239" t="str">
        <f t="shared" si="295"/>
        <v/>
      </c>
      <c r="CZ164" s="239" t="str">
        <f t="shared" si="296"/>
        <v/>
      </c>
      <c r="DA164" s="239" t="str">
        <f t="shared" si="297"/>
        <v/>
      </c>
      <c r="DB164" s="239" t="str">
        <f t="shared" si="298"/>
        <v/>
      </c>
      <c r="DC164" s="239" t="str">
        <f t="shared" si="299"/>
        <v/>
      </c>
      <c r="DD164" s="239" t="str">
        <f t="shared" si="300"/>
        <v/>
      </c>
      <c r="DE164" s="239" t="str">
        <f t="shared" si="301"/>
        <v/>
      </c>
      <c r="DF164" s="239" t="str">
        <f t="shared" si="302"/>
        <v/>
      </c>
      <c r="DG164" s="239" t="str">
        <f t="shared" si="303"/>
        <v/>
      </c>
      <c r="DH164" s="239" t="str">
        <f t="shared" si="304"/>
        <v/>
      </c>
      <c r="DI164" s="239" t="str">
        <f t="shared" si="305"/>
        <v/>
      </c>
      <c r="DJ164" s="239" t="str">
        <f t="shared" si="306"/>
        <v/>
      </c>
      <c r="DK164" s="239" t="str">
        <f t="shared" si="307"/>
        <v/>
      </c>
      <c r="DL164" s="239" t="str">
        <f t="shared" si="308"/>
        <v/>
      </c>
      <c r="DM164" s="239" t="str">
        <f t="shared" si="309"/>
        <v/>
      </c>
      <c r="DN164" s="239" t="str">
        <f t="shared" si="310"/>
        <v/>
      </c>
      <c r="DO164" s="239" t="str">
        <f t="shared" si="311"/>
        <v/>
      </c>
      <c r="DP164" s="239" t="str">
        <f t="shared" si="312"/>
        <v/>
      </c>
    </row>
    <row r="165" spans="1:2048 2053:3059 3077:4094 4112:5120 5123:6143 6146:7167 7169:8189 8194:9200 9218:10235 10253:12287 12290:14335 14337:16293" ht="35.25" hidden="1" customHeight="1" x14ac:dyDescent="0.25">
      <c r="A165" s="53" t="s">
        <v>4517</v>
      </c>
      <c r="B165" s="53">
        <v>37</v>
      </c>
      <c r="C165" s="53" t="s">
        <v>45</v>
      </c>
      <c r="D165" s="53" t="s">
        <v>691</v>
      </c>
      <c r="E165" s="49">
        <v>1</v>
      </c>
      <c r="F165" s="53" t="s">
        <v>767</v>
      </c>
      <c r="G165" s="53" t="str">
        <f t="shared" si="248"/>
        <v>37-8</v>
      </c>
      <c r="H165" s="53" t="s">
        <v>102</v>
      </c>
      <c r="I165" s="53" t="s">
        <v>196</v>
      </c>
      <c r="J165" s="53" t="s">
        <v>80</v>
      </c>
      <c r="K165" s="53" t="s">
        <v>80</v>
      </c>
      <c r="L165" s="53" t="s">
        <v>80</v>
      </c>
      <c r="M165" s="53" t="s">
        <v>80</v>
      </c>
      <c r="N165" s="53" t="s">
        <v>80</v>
      </c>
      <c r="O165" s="53" t="s">
        <v>80</v>
      </c>
      <c r="P165" s="53" t="s">
        <v>768</v>
      </c>
      <c r="Q165" s="52">
        <v>0</v>
      </c>
      <c r="R165" s="52">
        <f>+Q165*Q161</f>
        <v>0</v>
      </c>
      <c r="S165" s="53">
        <v>1</v>
      </c>
      <c r="T165" s="53" t="s">
        <v>84</v>
      </c>
      <c r="U165" s="53" t="s">
        <v>769</v>
      </c>
      <c r="V165" s="23">
        <v>45078</v>
      </c>
      <c r="W165" s="23">
        <v>45107</v>
      </c>
      <c r="X165" s="53" t="s">
        <v>214</v>
      </c>
      <c r="Y165" s="49" t="s">
        <v>167</v>
      </c>
      <c r="Z165" s="59" t="s">
        <v>100</v>
      </c>
      <c r="AA165" s="201">
        <v>1</v>
      </c>
      <c r="AB165" s="200" t="s">
        <v>770</v>
      </c>
      <c r="AC165" s="202">
        <v>45226</v>
      </c>
      <c r="AD165" s="201">
        <v>1</v>
      </c>
      <c r="AE165" s="200" t="s">
        <v>749</v>
      </c>
      <c r="AF165" s="202">
        <v>45226</v>
      </c>
      <c r="AG165" s="200" t="s">
        <v>79</v>
      </c>
      <c r="AH165" s="201">
        <v>1</v>
      </c>
      <c r="AI165" s="52">
        <f t="shared" si="229"/>
        <v>0</v>
      </c>
      <c r="AJ165" s="52"/>
      <c r="AK165" s="52"/>
      <c r="AL165" s="239" t="str">
        <f t="shared" si="250"/>
        <v/>
      </c>
      <c r="AM165" s="239" t="str">
        <f t="shared" si="251"/>
        <v/>
      </c>
      <c r="AN165" s="239" t="str">
        <f t="shared" si="252"/>
        <v/>
      </c>
      <c r="AO165" s="239" t="str">
        <f t="shared" si="253"/>
        <v/>
      </c>
      <c r="AP165" s="239">
        <f t="shared" si="254"/>
        <v>1</v>
      </c>
      <c r="AQ165" s="239" t="str">
        <f t="shared" si="255"/>
        <v/>
      </c>
      <c r="AR165" s="239" t="str">
        <f t="shared" si="256"/>
        <v/>
      </c>
      <c r="AS165" s="239" t="str">
        <f t="shared" si="257"/>
        <v/>
      </c>
      <c r="AT165" s="239" t="str">
        <f t="shared" si="258"/>
        <v/>
      </c>
      <c r="AU165" s="239" t="str">
        <f t="shared" si="230"/>
        <v/>
      </c>
      <c r="AV165" s="239" t="str">
        <f t="shared" si="231"/>
        <v/>
      </c>
      <c r="AW165" s="239" t="str">
        <f t="shared" si="232"/>
        <v/>
      </c>
      <c r="AX165" s="239" t="str">
        <f t="shared" si="233"/>
        <v/>
      </c>
      <c r="AY165" s="239" t="str">
        <f t="shared" si="234"/>
        <v/>
      </c>
      <c r="AZ165" s="239" t="str">
        <f t="shared" si="235"/>
        <v/>
      </c>
      <c r="BA165" s="239" t="str">
        <f t="shared" si="236"/>
        <v/>
      </c>
      <c r="BB165" s="239" t="str">
        <f t="shared" si="237"/>
        <v/>
      </c>
      <c r="BC165" s="239" t="str">
        <f t="shared" si="238"/>
        <v/>
      </c>
      <c r="BD165" s="239" t="str">
        <f t="shared" si="239"/>
        <v/>
      </c>
      <c r="BE165" s="239" t="str">
        <f t="shared" si="240"/>
        <v/>
      </c>
      <c r="BF165" s="239" t="str">
        <f t="shared" si="241"/>
        <v/>
      </c>
      <c r="BG165" s="239" t="str">
        <f t="shared" si="242"/>
        <v/>
      </c>
      <c r="BH165" s="239" t="str">
        <f t="shared" si="243"/>
        <v/>
      </c>
      <c r="BI165" s="239" t="str">
        <f t="shared" si="244"/>
        <v/>
      </c>
      <c r="BJ165" s="239" t="str">
        <f t="shared" si="245"/>
        <v/>
      </c>
      <c r="BK165" s="239" t="str">
        <f t="shared" si="246"/>
        <v/>
      </c>
      <c r="BL165" s="239" t="str">
        <f t="shared" si="247"/>
        <v/>
      </c>
      <c r="BN165" s="239" t="str">
        <f t="shared" si="259"/>
        <v/>
      </c>
      <c r="BO165" s="239" t="str">
        <f t="shared" si="260"/>
        <v/>
      </c>
      <c r="BP165" s="239" t="str">
        <f t="shared" si="261"/>
        <v/>
      </c>
      <c r="BQ165" s="239" t="str">
        <f t="shared" si="262"/>
        <v/>
      </c>
      <c r="BR165" s="239">
        <f t="shared" si="263"/>
        <v>1</v>
      </c>
      <c r="BS165" s="239" t="str">
        <f t="shared" si="264"/>
        <v/>
      </c>
      <c r="BT165" s="239" t="str">
        <f t="shared" si="265"/>
        <v/>
      </c>
      <c r="BU165" s="239" t="str">
        <f t="shared" si="266"/>
        <v/>
      </c>
      <c r="BV165" s="239" t="str">
        <f t="shared" si="267"/>
        <v/>
      </c>
      <c r="BW165" s="239" t="str">
        <f t="shared" si="268"/>
        <v/>
      </c>
      <c r="BX165" s="239" t="str">
        <f t="shared" si="269"/>
        <v/>
      </c>
      <c r="BY165" s="239" t="str">
        <f t="shared" si="270"/>
        <v/>
      </c>
      <c r="BZ165" s="239" t="str">
        <f t="shared" si="271"/>
        <v/>
      </c>
      <c r="CA165" s="239" t="str">
        <f t="shared" si="272"/>
        <v/>
      </c>
      <c r="CB165" s="239" t="str">
        <f t="shared" si="273"/>
        <v/>
      </c>
      <c r="CC165" s="239" t="str">
        <f t="shared" si="274"/>
        <v/>
      </c>
      <c r="CD165" s="239" t="str">
        <f t="shared" si="275"/>
        <v/>
      </c>
      <c r="CE165" s="239" t="str">
        <f t="shared" si="276"/>
        <v/>
      </c>
      <c r="CF165" s="239" t="str">
        <f t="shared" si="277"/>
        <v/>
      </c>
      <c r="CG165" s="239" t="str">
        <f t="shared" si="278"/>
        <v/>
      </c>
      <c r="CH165" s="239" t="str">
        <f t="shared" si="279"/>
        <v/>
      </c>
      <c r="CI165" s="239" t="str">
        <f t="shared" si="280"/>
        <v/>
      </c>
      <c r="CJ165" s="239" t="str">
        <f t="shared" si="281"/>
        <v/>
      </c>
      <c r="CK165" s="239" t="str">
        <f t="shared" si="282"/>
        <v/>
      </c>
      <c r="CL165" s="239" t="str">
        <f t="shared" si="283"/>
        <v/>
      </c>
      <c r="CM165" s="239" t="str">
        <f t="shared" si="284"/>
        <v/>
      </c>
      <c r="CN165" s="239" t="str">
        <f t="shared" si="285"/>
        <v/>
      </c>
      <c r="CP165" s="239" t="str">
        <f t="shared" si="286"/>
        <v/>
      </c>
      <c r="CQ165" s="239" t="str">
        <f t="shared" si="287"/>
        <v/>
      </c>
      <c r="CR165" s="239" t="str">
        <f t="shared" si="288"/>
        <v/>
      </c>
      <c r="CS165" s="239" t="str">
        <f t="shared" si="289"/>
        <v/>
      </c>
      <c r="CT165" s="239" t="str">
        <f t="shared" si="290"/>
        <v>2do trimestre</v>
      </c>
      <c r="CU165" s="239" t="str">
        <f t="shared" si="291"/>
        <v/>
      </c>
      <c r="CV165" s="239" t="str">
        <f t="shared" si="292"/>
        <v/>
      </c>
      <c r="CW165" s="239" t="str">
        <f t="shared" si="293"/>
        <v/>
      </c>
      <c r="CX165" s="239" t="str">
        <f t="shared" si="294"/>
        <v/>
      </c>
      <c r="CY165" s="239" t="str">
        <f t="shared" si="295"/>
        <v/>
      </c>
      <c r="CZ165" s="239" t="str">
        <f t="shared" si="296"/>
        <v/>
      </c>
      <c r="DA165" s="239" t="str">
        <f t="shared" si="297"/>
        <v/>
      </c>
      <c r="DB165" s="239" t="str">
        <f t="shared" si="298"/>
        <v/>
      </c>
      <c r="DC165" s="239" t="str">
        <f t="shared" si="299"/>
        <v/>
      </c>
      <c r="DD165" s="239" t="str">
        <f t="shared" si="300"/>
        <v/>
      </c>
      <c r="DE165" s="239" t="str">
        <f t="shared" si="301"/>
        <v/>
      </c>
      <c r="DF165" s="239" t="str">
        <f t="shared" si="302"/>
        <v/>
      </c>
      <c r="DG165" s="239" t="str">
        <f t="shared" si="303"/>
        <v/>
      </c>
      <c r="DH165" s="239" t="str">
        <f t="shared" si="304"/>
        <v/>
      </c>
      <c r="DI165" s="239" t="str">
        <f t="shared" si="305"/>
        <v/>
      </c>
      <c r="DJ165" s="239" t="str">
        <f t="shared" si="306"/>
        <v/>
      </c>
      <c r="DK165" s="239" t="str">
        <f t="shared" si="307"/>
        <v/>
      </c>
      <c r="DL165" s="239" t="str">
        <f t="shared" si="308"/>
        <v/>
      </c>
      <c r="DM165" s="239" t="str">
        <f t="shared" si="309"/>
        <v/>
      </c>
      <c r="DN165" s="239" t="str">
        <f t="shared" si="310"/>
        <v/>
      </c>
      <c r="DO165" s="239" t="str">
        <f t="shared" si="311"/>
        <v/>
      </c>
      <c r="DP165" s="239" t="str">
        <f t="shared" si="312"/>
        <v/>
      </c>
    </row>
    <row r="166" spans="1:2048 2053:3059 3077:4094 4112:5120 5123:6143 6146:7167 7169:8189 8194:9200 9218:10235 10253:12287 12290:14335 14337:16293" ht="35.25" hidden="1" customHeight="1" x14ac:dyDescent="0.25">
      <c r="A166" s="49" t="s">
        <v>4517</v>
      </c>
      <c r="B166" s="49">
        <v>37</v>
      </c>
      <c r="C166" s="49" t="s">
        <v>45</v>
      </c>
      <c r="D166" s="49" t="s">
        <v>691</v>
      </c>
      <c r="E166" s="85">
        <v>1</v>
      </c>
      <c r="F166" s="49" t="s">
        <v>771</v>
      </c>
      <c r="G166" s="49" t="str">
        <f t="shared" si="248"/>
        <v>37-9</v>
      </c>
      <c r="H166" s="49" t="s">
        <v>75</v>
      </c>
      <c r="I166" s="49" t="s">
        <v>196</v>
      </c>
      <c r="J166" s="49" t="s">
        <v>566</v>
      </c>
      <c r="K166" s="49" t="s">
        <v>197</v>
      </c>
      <c r="L166" s="49" t="s">
        <v>79</v>
      </c>
      <c r="M166" s="49" t="s">
        <v>473</v>
      </c>
      <c r="N166" s="49" t="s">
        <v>751</v>
      </c>
      <c r="O166" s="49" t="s">
        <v>516</v>
      </c>
      <c r="P166" s="113" t="s">
        <v>772</v>
      </c>
      <c r="Q166" s="50">
        <v>7.0000000000000007E-2</v>
      </c>
      <c r="R166" s="50"/>
      <c r="S166" s="49">
        <v>1</v>
      </c>
      <c r="T166" s="49" t="s">
        <v>84</v>
      </c>
      <c r="U166" s="49" t="s">
        <v>753</v>
      </c>
      <c r="V166" s="51">
        <v>45138</v>
      </c>
      <c r="W166" s="96">
        <v>45275</v>
      </c>
      <c r="X166" s="49" t="s">
        <v>754</v>
      </c>
      <c r="Y166" s="49" t="s">
        <v>87</v>
      </c>
      <c r="Z166" s="59" t="s">
        <v>100</v>
      </c>
      <c r="AA166" s="201">
        <v>1</v>
      </c>
      <c r="AB166" s="200" t="s">
        <v>773</v>
      </c>
      <c r="AC166" s="202">
        <v>45226</v>
      </c>
      <c r="AD166" s="201">
        <v>1</v>
      </c>
      <c r="AE166" s="200" t="s">
        <v>774</v>
      </c>
      <c r="AF166" s="202">
        <v>45226</v>
      </c>
      <c r="AG166" s="200" t="s">
        <v>79</v>
      </c>
      <c r="AH166" s="200" t="s">
        <v>92</v>
      </c>
      <c r="AI166" s="52">
        <f t="shared" si="229"/>
        <v>7.0000000000000007E-2</v>
      </c>
      <c r="AJ166" s="52"/>
      <c r="AK166" s="52"/>
      <c r="AL166" s="239" t="str">
        <f t="shared" si="250"/>
        <v/>
      </c>
      <c r="AM166" s="239" t="str">
        <f t="shared" si="251"/>
        <v/>
      </c>
      <c r="AN166" s="239" t="str">
        <f t="shared" si="252"/>
        <v/>
      </c>
      <c r="AO166" s="239" t="str">
        <f t="shared" si="253"/>
        <v/>
      </c>
      <c r="AP166" s="239" t="str">
        <f t="shared" si="254"/>
        <v/>
      </c>
      <c r="AQ166" s="239" t="str">
        <f t="shared" si="255"/>
        <v/>
      </c>
      <c r="AR166" s="239" t="str">
        <f t="shared" si="256"/>
        <v/>
      </c>
      <c r="AS166" s="239" t="str">
        <f t="shared" si="257"/>
        <v/>
      </c>
      <c r="AT166" s="239" t="str">
        <f t="shared" si="258"/>
        <v/>
      </c>
      <c r="AU166" s="239" t="str">
        <f t="shared" si="230"/>
        <v/>
      </c>
      <c r="AV166" s="239" t="str">
        <f t="shared" si="231"/>
        <v/>
      </c>
      <c r="AW166" s="239" t="str">
        <f t="shared" si="232"/>
        <v/>
      </c>
      <c r="AX166" s="239" t="str">
        <f t="shared" si="233"/>
        <v/>
      </c>
      <c r="AY166" s="239" t="str">
        <f t="shared" si="234"/>
        <v/>
      </c>
      <c r="AZ166" s="239" t="str">
        <f t="shared" si="235"/>
        <v/>
      </c>
      <c r="BA166" s="239" t="str">
        <f t="shared" si="236"/>
        <v/>
      </c>
      <c r="BB166" s="239" t="str">
        <f t="shared" si="237"/>
        <v/>
      </c>
      <c r="BC166" s="239" t="str">
        <f t="shared" si="238"/>
        <v/>
      </c>
      <c r="BD166" s="239" t="str">
        <f t="shared" si="239"/>
        <v/>
      </c>
      <c r="BE166" s="239" t="str">
        <f t="shared" si="240"/>
        <v/>
      </c>
      <c r="BF166" s="239" t="str">
        <f t="shared" si="241"/>
        <v/>
      </c>
      <c r="BG166" s="239" t="str">
        <f t="shared" si="242"/>
        <v/>
      </c>
      <c r="BH166" s="239" t="str">
        <f t="shared" si="243"/>
        <v/>
      </c>
      <c r="BI166" s="239" t="str">
        <f t="shared" si="244"/>
        <v/>
      </c>
      <c r="BJ166" s="239" t="str">
        <f t="shared" si="245"/>
        <v/>
      </c>
      <c r="BK166" s="239" t="str">
        <f t="shared" si="246"/>
        <v/>
      </c>
      <c r="BL166" s="239" t="str">
        <f t="shared" si="247"/>
        <v/>
      </c>
      <c r="BN166" s="239" t="str">
        <f t="shared" si="259"/>
        <v/>
      </c>
      <c r="BO166" s="239" t="str">
        <f t="shared" si="260"/>
        <v/>
      </c>
      <c r="BP166" s="239" t="str">
        <f t="shared" si="261"/>
        <v/>
      </c>
      <c r="BQ166" s="239" t="str">
        <f t="shared" si="262"/>
        <v/>
      </c>
      <c r="BR166" s="239" t="str">
        <f t="shared" si="263"/>
        <v/>
      </c>
      <c r="BS166" s="239" t="str">
        <f t="shared" si="264"/>
        <v/>
      </c>
      <c r="BT166" s="239" t="str">
        <f t="shared" si="265"/>
        <v/>
      </c>
      <c r="BU166" s="239" t="str">
        <f t="shared" si="266"/>
        <v/>
      </c>
      <c r="BV166" s="239" t="str">
        <f t="shared" si="267"/>
        <v/>
      </c>
      <c r="BW166" s="239" t="str">
        <f t="shared" si="268"/>
        <v/>
      </c>
      <c r="BX166" s="239" t="str">
        <f t="shared" si="269"/>
        <v/>
      </c>
      <c r="BY166" s="239" t="str">
        <f t="shared" si="270"/>
        <v/>
      </c>
      <c r="BZ166" s="239" t="str">
        <f t="shared" si="271"/>
        <v/>
      </c>
      <c r="CA166" s="239" t="str">
        <f t="shared" si="272"/>
        <v/>
      </c>
      <c r="CB166" s="239" t="str">
        <f t="shared" si="273"/>
        <v/>
      </c>
      <c r="CC166" s="239" t="str">
        <f t="shared" si="274"/>
        <v/>
      </c>
      <c r="CD166" s="239" t="str">
        <f t="shared" si="275"/>
        <v/>
      </c>
      <c r="CE166" s="239" t="str">
        <f t="shared" si="276"/>
        <v/>
      </c>
      <c r="CF166" s="239" t="str">
        <f t="shared" si="277"/>
        <v/>
      </c>
      <c r="CG166" s="239" t="str">
        <f t="shared" si="278"/>
        <v/>
      </c>
      <c r="CH166" s="239" t="str">
        <f t="shared" si="279"/>
        <v/>
      </c>
      <c r="CI166" s="239" t="str">
        <f t="shared" si="280"/>
        <v/>
      </c>
      <c r="CJ166" s="239" t="str">
        <f t="shared" si="281"/>
        <v/>
      </c>
      <c r="CK166" s="239" t="str">
        <f t="shared" si="282"/>
        <v/>
      </c>
      <c r="CL166" s="239" t="str">
        <f t="shared" si="283"/>
        <v/>
      </c>
      <c r="CM166" s="239" t="str">
        <f t="shared" si="284"/>
        <v/>
      </c>
      <c r="CN166" s="239" t="str">
        <f t="shared" si="285"/>
        <v/>
      </c>
      <c r="CP166" s="239" t="str">
        <f t="shared" si="286"/>
        <v/>
      </c>
      <c r="CQ166" s="239" t="str">
        <f t="shared" si="287"/>
        <v/>
      </c>
      <c r="CR166" s="239" t="str">
        <f t="shared" si="288"/>
        <v/>
      </c>
      <c r="CS166" s="239" t="str">
        <f t="shared" si="289"/>
        <v/>
      </c>
      <c r="CT166" s="239" t="str">
        <f t="shared" si="290"/>
        <v/>
      </c>
      <c r="CU166" s="239" t="str">
        <f t="shared" si="291"/>
        <v/>
      </c>
      <c r="CV166" s="239" t="str">
        <f t="shared" si="292"/>
        <v/>
      </c>
      <c r="CW166" s="239" t="str">
        <f t="shared" si="293"/>
        <v/>
      </c>
      <c r="CX166" s="239" t="str">
        <f t="shared" si="294"/>
        <v/>
      </c>
      <c r="CY166" s="239" t="str">
        <f t="shared" si="295"/>
        <v/>
      </c>
      <c r="CZ166" s="239" t="str">
        <f t="shared" si="296"/>
        <v/>
      </c>
      <c r="DA166" s="239" t="str">
        <f t="shared" si="297"/>
        <v/>
      </c>
      <c r="DB166" s="239" t="str">
        <f t="shared" si="298"/>
        <v/>
      </c>
      <c r="DC166" s="239" t="str">
        <f t="shared" si="299"/>
        <v/>
      </c>
      <c r="DD166" s="239" t="str">
        <f t="shared" si="300"/>
        <v/>
      </c>
      <c r="DE166" s="239" t="str">
        <f t="shared" si="301"/>
        <v/>
      </c>
      <c r="DF166" s="239" t="str">
        <f t="shared" si="302"/>
        <v/>
      </c>
      <c r="DG166" s="239" t="str">
        <f t="shared" si="303"/>
        <v/>
      </c>
      <c r="DH166" s="239" t="str">
        <f t="shared" si="304"/>
        <v/>
      </c>
      <c r="DI166" s="239" t="str">
        <f t="shared" si="305"/>
        <v/>
      </c>
      <c r="DJ166" s="239" t="str">
        <f t="shared" si="306"/>
        <v/>
      </c>
      <c r="DK166" s="239" t="str">
        <f t="shared" si="307"/>
        <v/>
      </c>
      <c r="DL166" s="239" t="str">
        <f t="shared" si="308"/>
        <v/>
      </c>
      <c r="DM166" s="239" t="str">
        <f t="shared" si="309"/>
        <v/>
      </c>
      <c r="DN166" s="239" t="str">
        <f t="shared" si="310"/>
        <v/>
      </c>
      <c r="DO166" s="239" t="str">
        <f t="shared" si="311"/>
        <v/>
      </c>
      <c r="DP166" s="239" t="str">
        <f t="shared" si="312"/>
        <v/>
      </c>
    </row>
    <row r="167" spans="1:2048 2053:3059 3077:4094 4112:5120 5123:6143 6146:7167 7169:8189 8194:9200 9218:10235 10253:12287 12290:14335 14337:16293" ht="35.25" hidden="1" customHeight="1" x14ac:dyDescent="0.25">
      <c r="A167" s="53" t="s">
        <v>4517</v>
      </c>
      <c r="B167" s="53">
        <v>37</v>
      </c>
      <c r="C167" s="53" t="s">
        <v>45</v>
      </c>
      <c r="D167" s="53" t="s">
        <v>691</v>
      </c>
      <c r="E167" s="85">
        <v>1</v>
      </c>
      <c r="F167" s="53" t="s">
        <v>775</v>
      </c>
      <c r="G167" s="53" t="str">
        <f t="shared" si="248"/>
        <v>37-9</v>
      </c>
      <c r="H167" s="53" t="s">
        <v>94</v>
      </c>
      <c r="I167" s="53" t="s">
        <v>196</v>
      </c>
      <c r="J167" s="53" t="s">
        <v>80</v>
      </c>
      <c r="K167" s="53" t="s">
        <v>80</v>
      </c>
      <c r="L167" s="53" t="s">
        <v>80</v>
      </c>
      <c r="M167" s="53" t="s">
        <v>80</v>
      </c>
      <c r="N167" s="53" t="s">
        <v>80</v>
      </c>
      <c r="O167" s="53" t="s">
        <v>80</v>
      </c>
      <c r="P167" s="53" t="s">
        <v>776</v>
      </c>
      <c r="Q167" s="52">
        <v>0.8</v>
      </c>
      <c r="R167" s="52">
        <f>+Q167*Q166</f>
        <v>5.6000000000000008E-2</v>
      </c>
      <c r="S167" s="53">
        <v>1</v>
      </c>
      <c r="T167" s="53" t="s">
        <v>84</v>
      </c>
      <c r="U167" s="53" t="s">
        <v>758</v>
      </c>
      <c r="V167" s="96">
        <v>45199</v>
      </c>
      <c r="W167" s="114">
        <v>45229</v>
      </c>
      <c r="X167" s="53" t="s">
        <v>696</v>
      </c>
      <c r="Y167" s="49" t="s">
        <v>87</v>
      </c>
      <c r="Z167" s="59" t="s">
        <v>100</v>
      </c>
      <c r="AA167" s="201">
        <v>1</v>
      </c>
      <c r="AB167" s="200" t="s">
        <v>777</v>
      </c>
      <c r="AC167" s="202">
        <v>45225</v>
      </c>
      <c r="AD167" s="201">
        <v>1</v>
      </c>
      <c r="AE167" s="200" t="s">
        <v>702</v>
      </c>
      <c r="AF167" s="202">
        <v>45225</v>
      </c>
      <c r="AG167" s="200" t="s">
        <v>79</v>
      </c>
      <c r="AH167" s="201">
        <v>1</v>
      </c>
      <c r="AI167" s="52">
        <f t="shared" si="229"/>
        <v>5.6000000000000008E-2</v>
      </c>
      <c r="AJ167" s="52">
        <f>+AI167/R167</f>
        <v>1</v>
      </c>
      <c r="AK167" s="52"/>
      <c r="AL167" s="239" t="str">
        <f t="shared" si="250"/>
        <v/>
      </c>
      <c r="AM167" s="239" t="str">
        <f t="shared" si="251"/>
        <v/>
      </c>
      <c r="AN167" s="239" t="str">
        <f t="shared" si="252"/>
        <v/>
      </c>
      <c r="AO167" s="239" t="str">
        <f t="shared" si="253"/>
        <v/>
      </c>
      <c r="AP167" s="239" t="str">
        <f t="shared" si="254"/>
        <v/>
      </c>
      <c r="AQ167" s="239" t="str">
        <f t="shared" si="255"/>
        <v/>
      </c>
      <c r="AR167" s="239" t="str">
        <f t="shared" si="256"/>
        <v/>
      </c>
      <c r="AS167" s="239" t="str">
        <f t="shared" si="257"/>
        <v/>
      </c>
      <c r="AT167" s="239" t="str">
        <f t="shared" si="258"/>
        <v/>
      </c>
      <c r="AU167" s="239" t="str">
        <f t="shared" si="230"/>
        <v/>
      </c>
      <c r="AV167" s="239" t="str">
        <f t="shared" si="231"/>
        <v/>
      </c>
      <c r="AW167" s="239" t="str">
        <f t="shared" si="232"/>
        <v/>
      </c>
      <c r="AX167" s="239" t="str">
        <f t="shared" si="233"/>
        <v/>
      </c>
      <c r="AY167" s="239" t="str">
        <f t="shared" si="234"/>
        <v/>
      </c>
      <c r="AZ167" s="239" t="str">
        <f t="shared" si="235"/>
        <v/>
      </c>
      <c r="BA167" s="239" t="str">
        <f t="shared" si="236"/>
        <v/>
      </c>
      <c r="BB167" s="239" t="str">
        <f t="shared" si="237"/>
        <v/>
      </c>
      <c r="BC167" s="239" t="str">
        <f t="shared" si="238"/>
        <v/>
      </c>
      <c r="BD167" s="239" t="str">
        <f t="shared" si="239"/>
        <v/>
      </c>
      <c r="BE167" s="239" t="str">
        <f t="shared" si="240"/>
        <v/>
      </c>
      <c r="BF167" s="239" t="str">
        <f t="shared" si="241"/>
        <v/>
      </c>
      <c r="BG167" s="239" t="str">
        <f t="shared" si="242"/>
        <v/>
      </c>
      <c r="BH167" s="239" t="str">
        <f t="shared" si="243"/>
        <v/>
      </c>
      <c r="BI167" s="239" t="str">
        <f t="shared" si="244"/>
        <v/>
      </c>
      <c r="BJ167" s="239" t="str">
        <f t="shared" si="245"/>
        <v/>
      </c>
      <c r="BK167" s="239" t="str">
        <f t="shared" si="246"/>
        <v/>
      </c>
      <c r="BL167" s="239" t="str">
        <f t="shared" si="247"/>
        <v/>
      </c>
      <c r="BN167" s="239" t="str">
        <f t="shared" si="259"/>
        <v/>
      </c>
      <c r="BO167" s="239" t="str">
        <f t="shared" si="260"/>
        <v/>
      </c>
      <c r="BP167" s="239" t="str">
        <f t="shared" si="261"/>
        <v/>
      </c>
      <c r="BQ167" s="239" t="str">
        <f t="shared" si="262"/>
        <v/>
      </c>
      <c r="BR167" s="239" t="str">
        <f t="shared" si="263"/>
        <v/>
      </c>
      <c r="BS167" s="239" t="str">
        <f t="shared" si="264"/>
        <v/>
      </c>
      <c r="BT167" s="239" t="str">
        <f t="shared" si="265"/>
        <v/>
      </c>
      <c r="BU167" s="239" t="str">
        <f t="shared" si="266"/>
        <v/>
      </c>
      <c r="BV167" s="239" t="str">
        <f t="shared" si="267"/>
        <v/>
      </c>
      <c r="BW167" s="239" t="str">
        <f t="shared" si="268"/>
        <v/>
      </c>
      <c r="BX167" s="239" t="str">
        <f t="shared" si="269"/>
        <v/>
      </c>
      <c r="BY167" s="239" t="str">
        <f t="shared" si="270"/>
        <v/>
      </c>
      <c r="BZ167" s="239" t="str">
        <f t="shared" si="271"/>
        <v/>
      </c>
      <c r="CA167" s="239" t="str">
        <f t="shared" si="272"/>
        <v/>
      </c>
      <c r="CB167" s="239" t="str">
        <f t="shared" si="273"/>
        <v/>
      </c>
      <c r="CC167" s="239" t="str">
        <f t="shared" si="274"/>
        <v/>
      </c>
      <c r="CD167" s="239" t="str">
        <f t="shared" si="275"/>
        <v/>
      </c>
      <c r="CE167" s="239" t="str">
        <f t="shared" si="276"/>
        <v/>
      </c>
      <c r="CF167" s="239" t="str">
        <f t="shared" si="277"/>
        <v/>
      </c>
      <c r="CG167" s="239" t="str">
        <f t="shared" si="278"/>
        <v/>
      </c>
      <c r="CH167" s="239" t="str">
        <f t="shared" si="279"/>
        <v/>
      </c>
      <c r="CI167" s="239" t="str">
        <f t="shared" si="280"/>
        <v/>
      </c>
      <c r="CJ167" s="239" t="str">
        <f t="shared" si="281"/>
        <v/>
      </c>
      <c r="CK167" s="239" t="str">
        <f t="shared" si="282"/>
        <v/>
      </c>
      <c r="CL167" s="239" t="str">
        <f t="shared" si="283"/>
        <v/>
      </c>
      <c r="CM167" s="239" t="str">
        <f t="shared" si="284"/>
        <v/>
      </c>
      <c r="CN167" s="239" t="str">
        <f t="shared" si="285"/>
        <v/>
      </c>
      <c r="CP167" s="239" t="str">
        <f t="shared" si="286"/>
        <v/>
      </c>
      <c r="CQ167" s="239" t="str">
        <f t="shared" si="287"/>
        <v/>
      </c>
      <c r="CR167" s="239" t="str">
        <f t="shared" si="288"/>
        <v/>
      </c>
      <c r="CS167" s="239" t="str">
        <f t="shared" si="289"/>
        <v/>
      </c>
      <c r="CT167" s="239" t="str">
        <f t="shared" si="290"/>
        <v/>
      </c>
      <c r="CU167" s="239" t="str">
        <f t="shared" si="291"/>
        <v/>
      </c>
      <c r="CV167" s="239" t="str">
        <f t="shared" si="292"/>
        <v/>
      </c>
      <c r="CW167" s="239" t="str">
        <f t="shared" si="293"/>
        <v/>
      </c>
      <c r="CX167" s="239" t="str">
        <f t="shared" si="294"/>
        <v/>
      </c>
      <c r="CY167" s="239" t="str">
        <f t="shared" si="295"/>
        <v/>
      </c>
      <c r="CZ167" s="239" t="str">
        <f t="shared" si="296"/>
        <v/>
      </c>
      <c r="DA167" s="239" t="str">
        <f t="shared" si="297"/>
        <v/>
      </c>
      <c r="DB167" s="239" t="str">
        <f t="shared" si="298"/>
        <v/>
      </c>
      <c r="DC167" s="239" t="str">
        <f t="shared" si="299"/>
        <v/>
      </c>
      <c r="DD167" s="239" t="str">
        <f t="shared" si="300"/>
        <v/>
      </c>
      <c r="DE167" s="239" t="str">
        <f t="shared" si="301"/>
        <v/>
      </c>
      <c r="DF167" s="239" t="str">
        <f t="shared" si="302"/>
        <v/>
      </c>
      <c r="DG167" s="239" t="str">
        <f t="shared" si="303"/>
        <v/>
      </c>
      <c r="DH167" s="239" t="str">
        <f t="shared" si="304"/>
        <v/>
      </c>
      <c r="DI167" s="239" t="str">
        <f t="shared" si="305"/>
        <v/>
      </c>
      <c r="DJ167" s="239" t="str">
        <f t="shared" si="306"/>
        <v/>
      </c>
      <c r="DK167" s="239" t="str">
        <f t="shared" si="307"/>
        <v/>
      </c>
      <c r="DL167" s="239" t="str">
        <f t="shared" si="308"/>
        <v/>
      </c>
      <c r="DM167" s="239" t="str">
        <f t="shared" si="309"/>
        <v/>
      </c>
      <c r="DN167" s="239" t="str">
        <f t="shared" si="310"/>
        <v/>
      </c>
      <c r="DO167" s="239" t="str">
        <f t="shared" si="311"/>
        <v/>
      </c>
      <c r="DP167" s="239" t="str">
        <f t="shared" si="312"/>
        <v/>
      </c>
    </row>
    <row r="168" spans="1:2048 2053:3059 3077:4094 4112:5120 5123:6143 6146:7167 7169:8189 8194:9200 9218:10235 10253:12287 12290:14335 14337:16293" ht="35.25" hidden="1" customHeight="1" x14ac:dyDescent="0.25">
      <c r="A168" s="53" t="s">
        <v>4517</v>
      </c>
      <c r="B168" s="53">
        <v>37</v>
      </c>
      <c r="C168" s="53" t="s">
        <v>45</v>
      </c>
      <c r="D168" s="53" t="s">
        <v>691</v>
      </c>
      <c r="E168" s="85">
        <v>1</v>
      </c>
      <c r="F168" s="53" t="s">
        <v>778</v>
      </c>
      <c r="G168" s="53" t="str">
        <f t="shared" si="248"/>
        <v>37-9</v>
      </c>
      <c r="H168" s="53" t="s">
        <v>102</v>
      </c>
      <c r="I168" s="53" t="s">
        <v>196</v>
      </c>
      <c r="J168" s="53" t="s">
        <v>80</v>
      </c>
      <c r="K168" s="53" t="s">
        <v>80</v>
      </c>
      <c r="L168" s="53" t="s">
        <v>80</v>
      </c>
      <c r="M168" s="53" t="s">
        <v>80</v>
      </c>
      <c r="N168" s="53" t="s">
        <v>80</v>
      </c>
      <c r="O168" s="53" t="s">
        <v>80</v>
      </c>
      <c r="P168" s="53" t="s">
        <v>779</v>
      </c>
      <c r="Q168" s="52">
        <v>0</v>
      </c>
      <c r="R168" s="52">
        <f>+Q168*Q166</f>
        <v>0</v>
      </c>
      <c r="S168" s="53">
        <v>1</v>
      </c>
      <c r="T168" s="53" t="s">
        <v>84</v>
      </c>
      <c r="U168" s="53" t="s">
        <v>762</v>
      </c>
      <c r="V168" s="96">
        <v>45260</v>
      </c>
      <c r="W168" s="114">
        <v>45275</v>
      </c>
      <c r="X168" s="53" t="s">
        <v>696</v>
      </c>
      <c r="Y168" s="49" t="s">
        <v>87</v>
      </c>
      <c r="Z168" s="59" t="s">
        <v>100</v>
      </c>
      <c r="AA168" s="201">
        <v>1</v>
      </c>
      <c r="AB168" s="200" t="s">
        <v>780</v>
      </c>
      <c r="AC168" s="202">
        <v>45226</v>
      </c>
      <c r="AD168" s="201">
        <v>1</v>
      </c>
      <c r="AE168" s="200" t="s">
        <v>702</v>
      </c>
      <c r="AF168" s="202">
        <v>45226</v>
      </c>
      <c r="AG168" s="200" t="s">
        <v>79</v>
      </c>
      <c r="AH168" s="201">
        <v>1</v>
      </c>
      <c r="AI168" s="52">
        <f t="shared" si="229"/>
        <v>0</v>
      </c>
      <c r="AJ168" s="52"/>
      <c r="AK168" s="52"/>
      <c r="AL168" s="239" t="str">
        <f t="shared" si="250"/>
        <v/>
      </c>
      <c r="AM168" s="239" t="str">
        <f t="shared" si="251"/>
        <v/>
      </c>
      <c r="AN168" s="239" t="str">
        <f t="shared" si="252"/>
        <v/>
      </c>
      <c r="AO168" s="239" t="str">
        <f t="shared" si="253"/>
        <v/>
      </c>
      <c r="AP168" s="239" t="str">
        <f t="shared" si="254"/>
        <v/>
      </c>
      <c r="AQ168" s="239" t="str">
        <f t="shared" si="255"/>
        <v/>
      </c>
      <c r="AR168" s="239" t="str">
        <f t="shared" si="256"/>
        <v/>
      </c>
      <c r="AS168" s="239" t="str">
        <f t="shared" si="257"/>
        <v/>
      </c>
      <c r="AT168" s="239" t="str">
        <f t="shared" si="258"/>
        <v/>
      </c>
      <c r="AU168" s="239" t="str">
        <f t="shared" si="230"/>
        <v/>
      </c>
      <c r="AV168" s="239" t="str">
        <f t="shared" si="231"/>
        <v/>
      </c>
      <c r="AW168" s="239" t="str">
        <f t="shared" si="232"/>
        <v/>
      </c>
      <c r="AX168" s="239" t="str">
        <f t="shared" si="233"/>
        <v/>
      </c>
      <c r="AY168" s="239" t="str">
        <f t="shared" si="234"/>
        <v/>
      </c>
      <c r="AZ168" s="239" t="str">
        <f t="shared" si="235"/>
        <v/>
      </c>
      <c r="BA168" s="239" t="str">
        <f t="shared" si="236"/>
        <v/>
      </c>
      <c r="BB168" s="239" t="str">
        <f t="shared" si="237"/>
        <v/>
      </c>
      <c r="BC168" s="239" t="str">
        <f t="shared" si="238"/>
        <v/>
      </c>
      <c r="BD168" s="239" t="str">
        <f t="shared" si="239"/>
        <v/>
      </c>
      <c r="BE168" s="239" t="str">
        <f t="shared" si="240"/>
        <v/>
      </c>
      <c r="BF168" s="239" t="str">
        <f t="shared" si="241"/>
        <v/>
      </c>
      <c r="BG168" s="239" t="str">
        <f t="shared" si="242"/>
        <v/>
      </c>
      <c r="BH168" s="239" t="str">
        <f t="shared" si="243"/>
        <v/>
      </c>
      <c r="BI168" s="239" t="str">
        <f t="shared" si="244"/>
        <v/>
      </c>
      <c r="BJ168" s="239" t="str">
        <f t="shared" si="245"/>
        <v/>
      </c>
      <c r="BK168" s="239" t="str">
        <f t="shared" si="246"/>
        <v/>
      </c>
      <c r="BL168" s="239" t="str">
        <f t="shared" si="247"/>
        <v/>
      </c>
      <c r="BN168" s="239" t="str">
        <f t="shared" si="259"/>
        <v/>
      </c>
      <c r="BO168" s="239" t="str">
        <f t="shared" si="260"/>
        <v/>
      </c>
      <c r="BP168" s="239" t="str">
        <f t="shared" si="261"/>
        <v/>
      </c>
      <c r="BQ168" s="239" t="str">
        <f t="shared" si="262"/>
        <v/>
      </c>
      <c r="BR168" s="239" t="str">
        <f t="shared" si="263"/>
        <v/>
      </c>
      <c r="BS168" s="239" t="str">
        <f t="shared" si="264"/>
        <v/>
      </c>
      <c r="BT168" s="239" t="str">
        <f t="shared" si="265"/>
        <v/>
      </c>
      <c r="BU168" s="239" t="str">
        <f t="shared" si="266"/>
        <v/>
      </c>
      <c r="BV168" s="239" t="str">
        <f t="shared" si="267"/>
        <v/>
      </c>
      <c r="BW168" s="239" t="str">
        <f t="shared" si="268"/>
        <v/>
      </c>
      <c r="BX168" s="239" t="str">
        <f t="shared" si="269"/>
        <v/>
      </c>
      <c r="BY168" s="239" t="str">
        <f t="shared" si="270"/>
        <v/>
      </c>
      <c r="BZ168" s="239" t="str">
        <f t="shared" si="271"/>
        <v/>
      </c>
      <c r="CA168" s="239" t="str">
        <f t="shared" si="272"/>
        <v/>
      </c>
      <c r="CB168" s="239" t="str">
        <f t="shared" si="273"/>
        <v/>
      </c>
      <c r="CC168" s="239" t="str">
        <f t="shared" si="274"/>
        <v/>
      </c>
      <c r="CD168" s="239" t="str">
        <f t="shared" si="275"/>
        <v/>
      </c>
      <c r="CE168" s="239" t="str">
        <f t="shared" si="276"/>
        <v/>
      </c>
      <c r="CF168" s="239" t="str">
        <f t="shared" si="277"/>
        <v/>
      </c>
      <c r="CG168" s="239" t="str">
        <f t="shared" si="278"/>
        <v/>
      </c>
      <c r="CH168" s="239" t="str">
        <f t="shared" si="279"/>
        <v/>
      </c>
      <c r="CI168" s="239" t="str">
        <f t="shared" si="280"/>
        <v/>
      </c>
      <c r="CJ168" s="239" t="str">
        <f t="shared" si="281"/>
        <v/>
      </c>
      <c r="CK168" s="239" t="str">
        <f t="shared" si="282"/>
        <v/>
      </c>
      <c r="CL168" s="239" t="str">
        <f t="shared" si="283"/>
        <v/>
      </c>
      <c r="CM168" s="239" t="str">
        <f t="shared" si="284"/>
        <v/>
      </c>
      <c r="CN168" s="239" t="str">
        <f t="shared" si="285"/>
        <v/>
      </c>
      <c r="CP168" s="239" t="str">
        <f t="shared" si="286"/>
        <v/>
      </c>
      <c r="CQ168" s="239" t="str">
        <f t="shared" si="287"/>
        <v/>
      </c>
      <c r="CR168" s="239" t="str">
        <f t="shared" si="288"/>
        <v/>
      </c>
      <c r="CS168" s="239" t="str">
        <f t="shared" si="289"/>
        <v/>
      </c>
      <c r="CT168" s="239" t="str">
        <f t="shared" si="290"/>
        <v/>
      </c>
      <c r="CU168" s="239" t="str">
        <f t="shared" si="291"/>
        <v/>
      </c>
      <c r="CV168" s="239" t="str">
        <f t="shared" si="292"/>
        <v/>
      </c>
      <c r="CW168" s="239" t="str">
        <f t="shared" si="293"/>
        <v/>
      </c>
      <c r="CX168" s="239" t="str">
        <f t="shared" si="294"/>
        <v/>
      </c>
      <c r="CY168" s="239" t="str">
        <f t="shared" si="295"/>
        <v/>
      </c>
      <c r="CZ168" s="239" t="str">
        <f t="shared" si="296"/>
        <v/>
      </c>
      <c r="DA168" s="239" t="str">
        <f t="shared" si="297"/>
        <v/>
      </c>
      <c r="DB168" s="239" t="str">
        <f t="shared" si="298"/>
        <v/>
      </c>
      <c r="DC168" s="239" t="str">
        <f t="shared" si="299"/>
        <v/>
      </c>
      <c r="DD168" s="239" t="str">
        <f t="shared" si="300"/>
        <v/>
      </c>
      <c r="DE168" s="239" t="str">
        <f t="shared" si="301"/>
        <v/>
      </c>
      <c r="DF168" s="239" t="str">
        <f t="shared" si="302"/>
        <v/>
      </c>
      <c r="DG168" s="239" t="str">
        <f t="shared" si="303"/>
        <v/>
      </c>
      <c r="DH168" s="239" t="str">
        <f t="shared" si="304"/>
        <v/>
      </c>
      <c r="DI168" s="239" t="str">
        <f t="shared" si="305"/>
        <v/>
      </c>
      <c r="DJ168" s="239" t="str">
        <f t="shared" si="306"/>
        <v/>
      </c>
      <c r="DK168" s="239" t="str">
        <f t="shared" si="307"/>
        <v/>
      </c>
      <c r="DL168" s="239" t="str">
        <f t="shared" si="308"/>
        <v/>
      </c>
      <c r="DM168" s="239" t="str">
        <f t="shared" si="309"/>
        <v/>
      </c>
      <c r="DN168" s="239" t="str">
        <f t="shared" si="310"/>
        <v/>
      </c>
      <c r="DO168" s="239" t="str">
        <f t="shared" si="311"/>
        <v/>
      </c>
      <c r="DP168" s="239" t="str">
        <f t="shared" si="312"/>
        <v/>
      </c>
    </row>
    <row r="169" spans="1:2048 2053:3059 3077:4094 4112:5120 5123:6143 6146:7167 7169:8189 8194:9200 9218:10235 10253:12287 12290:14335 14337:16293" ht="91.5" hidden="1" customHeight="1" x14ac:dyDescent="0.25">
      <c r="A169" s="53" t="s">
        <v>4517</v>
      </c>
      <c r="B169" s="53">
        <v>37</v>
      </c>
      <c r="C169" s="53" t="s">
        <v>45</v>
      </c>
      <c r="D169" s="53" t="s">
        <v>691</v>
      </c>
      <c r="E169" s="85">
        <v>1</v>
      </c>
      <c r="F169" s="53" t="s">
        <v>781</v>
      </c>
      <c r="G169" s="53" t="str">
        <f t="shared" si="248"/>
        <v>37-9</v>
      </c>
      <c r="H169" s="53" t="s">
        <v>94</v>
      </c>
      <c r="I169" s="53" t="s">
        <v>196</v>
      </c>
      <c r="J169" s="53" t="s">
        <v>80</v>
      </c>
      <c r="K169" s="53" t="s">
        <v>80</v>
      </c>
      <c r="L169" s="53" t="s">
        <v>80</v>
      </c>
      <c r="M169" s="53" t="s">
        <v>80</v>
      </c>
      <c r="N169" s="53" t="s">
        <v>80</v>
      </c>
      <c r="O169" s="53" t="s">
        <v>80</v>
      </c>
      <c r="P169" s="53" t="s">
        <v>782</v>
      </c>
      <c r="Q169" s="52">
        <v>0.2</v>
      </c>
      <c r="R169" s="52">
        <f>+Q169*Q166</f>
        <v>1.4000000000000002E-2</v>
      </c>
      <c r="S169" s="53">
        <v>1</v>
      </c>
      <c r="T169" s="53" t="s">
        <v>84</v>
      </c>
      <c r="U169" s="53" t="s">
        <v>765</v>
      </c>
      <c r="V169" s="96">
        <v>45260</v>
      </c>
      <c r="W169" s="114">
        <v>45275</v>
      </c>
      <c r="X169" s="53" t="s">
        <v>696</v>
      </c>
      <c r="Y169" s="49" t="s">
        <v>87</v>
      </c>
      <c r="Z169" s="59" t="s">
        <v>100</v>
      </c>
      <c r="AA169" s="201">
        <v>1</v>
      </c>
      <c r="AB169" s="200" t="s">
        <v>783</v>
      </c>
      <c r="AC169" s="202">
        <v>45226</v>
      </c>
      <c r="AD169" s="201">
        <v>1</v>
      </c>
      <c r="AE169" s="200" t="s">
        <v>702</v>
      </c>
      <c r="AF169" s="202">
        <v>45226</v>
      </c>
      <c r="AG169" s="200" t="s">
        <v>79</v>
      </c>
      <c r="AH169" s="201">
        <v>1</v>
      </c>
      <c r="AI169" s="52">
        <f t="shared" si="229"/>
        <v>1.4000000000000002E-2</v>
      </c>
      <c r="AJ169" s="52">
        <f>+AI169/R169</f>
        <v>1</v>
      </c>
      <c r="AK169" s="52"/>
      <c r="AL169" s="239" t="str">
        <f t="shared" si="250"/>
        <v/>
      </c>
      <c r="AM169" s="239" t="str">
        <f t="shared" si="251"/>
        <v/>
      </c>
      <c r="AN169" s="239" t="str">
        <f t="shared" si="252"/>
        <v/>
      </c>
      <c r="AO169" s="239" t="str">
        <f t="shared" si="253"/>
        <v/>
      </c>
      <c r="AP169" s="239" t="str">
        <f t="shared" si="254"/>
        <v/>
      </c>
      <c r="AQ169" s="239" t="str">
        <f t="shared" si="255"/>
        <v/>
      </c>
      <c r="AR169" s="239" t="str">
        <f t="shared" si="256"/>
        <v/>
      </c>
      <c r="AS169" s="239" t="str">
        <f t="shared" si="257"/>
        <v/>
      </c>
      <c r="AT169" s="239" t="str">
        <f t="shared" si="258"/>
        <v/>
      </c>
      <c r="AU169" s="239" t="str">
        <f t="shared" si="230"/>
        <v/>
      </c>
      <c r="AV169" s="239" t="str">
        <f t="shared" si="231"/>
        <v/>
      </c>
      <c r="AW169" s="239" t="str">
        <f t="shared" si="232"/>
        <v/>
      </c>
      <c r="AX169" s="239" t="str">
        <f t="shared" si="233"/>
        <v/>
      </c>
      <c r="AY169" s="239" t="str">
        <f t="shared" si="234"/>
        <v/>
      </c>
      <c r="AZ169" s="239" t="str">
        <f t="shared" si="235"/>
        <v/>
      </c>
      <c r="BA169" s="239" t="str">
        <f t="shared" si="236"/>
        <v/>
      </c>
      <c r="BB169" s="239" t="str">
        <f t="shared" si="237"/>
        <v/>
      </c>
      <c r="BC169" s="239" t="str">
        <f t="shared" si="238"/>
        <v/>
      </c>
      <c r="BD169" s="239" t="str">
        <f t="shared" si="239"/>
        <v/>
      </c>
      <c r="BE169" s="239" t="str">
        <f t="shared" si="240"/>
        <v/>
      </c>
      <c r="BF169" s="239" t="str">
        <f t="shared" si="241"/>
        <v/>
      </c>
      <c r="BG169" s="239" t="str">
        <f t="shared" si="242"/>
        <v/>
      </c>
      <c r="BH169" s="239" t="str">
        <f t="shared" si="243"/>
        <v/>
      </c>
      <c r="BI169" s="239" t="str">
        <f t="shared" si="244"/>
        <v/>
      </c>
      <c r="BJ169" s="239" t="str">
        <f t="shared" si="245"/>
        <v/>
      </c>
      <c r="BK169" s="239" t="str">
        <f t="shared" si="246"/>
        <v/>
      </c>
      <c r="BL169" s="239" t="str">
        <f t="shared" si="247"/>
        <v/>
      </c>
      <c r="BN169" s="239" t="str">
        <f t="shared" si="259"/>
        <v/>
      </c>
      <c r="BO169" s="239" t="str">
        <f t="shared" si="260"/>
        <v/>
      </c>
      <c r="BP169" s="239" t="str">
        <f t="shared" si="261"/>
        <v/>
      </c>
      <c r="BQ169" s="239" t="str">
        <f t="shared" si="262"/>
        <v/>
      </c>
      <c r="BR169" s="239" t="str">
        <f t="shared" si="263"/>
        <v/>
      </c>
      <c r="BS169" s="239" t="str">
        <f t="shared" si="264"/>
        <v/>
      </c>
      <c r="BT169" s="239" t="str">
        <f t="shared" si="265"/>
        <v/>
      </c>
      <c r="BU169" s="239" t="str">
        <f t="shared" si="266"/>
        <v/>
      </c>
      <c r="BV169" s="239" t="str">
        <f t="shared" si="267"/>
        <v/>
      </c>
      <c r="BW169" s="239" t="str">
        <f t="shared" si="268"/>
        <v/>
      </c>
      <c r="BX169" s="239" t="str">
        <f t="shared" si="269"/>
        <v/>
      </c>
      <c r="BY169" s="239" t="str">
        <f t="shared" si="270"/>
        <v/>
      </c>
      <c r="BZ169" s="239" t="str">
        <f t="shared" si="271"/>
        <v/>
      </c>
      <c r="CA169" s="239" t="str">
        <f t="shared" si="272"/>
        <v/>
      </c>
      <c r="CB169" s="239" t="str">
        <f t="shared" si="273"/>
        <v/>
      </c>
      <c r="CC169" s="239" t="str">
        <f t="shared" si="274"/>
        <v/>
      </c>
      <c r="CD169" s="239" t="str">
        <f t="shared" si="275"/>
        <v/>
      </c>
      <c r="CE169" s="239" t="str">
        <f t="shared" si="276"/>
        <v/>
      </c>
      <c r="CF169" s="239" t="str">
        <f t="shared" si="277"/>
        <v/>
      </c>
      <c r="CG169" s="239" t="str">
        <f t="shared" si="278"/>
        <v/>
      </c>
      <c r="CH169" s="239" t="str">
        <f t="shared" si="279"/>
        <v/>
      </c>
      <c r="CI169" s="239" t="str">
        <f t="shared" si="280"/>
        <v/>
      </c>
      <c r="CJ169" s="239" t="str">
        <f t="shared" si="281"/>
        <v/>
      </c>
      <c r="CK169" s="239" t="str">
        <f t="shared" si="282"/>
        <v/>
      </c>
      <c r="CL169" s="239" t="str">
        <f t="shared" si="283"/>
        <v/>
      </c>
      <c r="CM169" s="239" t="str">
        <f t="shared" si="284"/>
        <v/>
      </c>
      <c r="CN169" s="239" t="str">
        <f t="shared" si="285"/>
        <v/>
      </c>
      <c r="CP169" s="239" t="str">
        <f t="shared" si="286"/>
        <v/>
      </c>
      <c r="CQ169" s="239" t="str">
        <f t="shared" si="287"/>
        <v/>
      </c>
      <c r="CR169" s="239" t="str">
        <f t="shared" si="288"/>
        <v/>
      </c>
      <c r="CS169" s="239" t="str">
        <f t="shared" si="289"/>
        <v/>
      </c>
      <c r="CT169" s="239" t="str">
        <f t="shared" si="290"/>
        <v/>
      </c>
      <c r="CU169" s="239" t="str">
        <f t="shared" si="291"/>
        <v/>
      </c>
      <c r="CV169" s="239" t="str">
        <f t="shared" si="292"/>
        <v/>
      </c>
      <c r="CW169" s="239" t="str">
        <f t="shared" si="293"/>
        <v/>
      </c>
      <c r="CX169" s="239" t="str">
        <f t="shared" si="294"/>
        <v/>
      </c>
      <c r="CY169" s="239" t="str">
        <f t="shared" si="295"/>
        <v/>
      </c>
      <c r="CZ169" s="239" t="str">
        <f t="shared" si="296"/>
        <v/>
      </c>
      <c r="DA169" s="239" t="str">
        <f t="shared" si="297"/>
        <v/>
      </c>
      <c r="DB169" s="239" t="str">
        <f t="shared" si="298"/>
        <v/>
      </c>
      <c r="DC169" s="239" t="str">
        <f t="shared" si="299"/>
        <v/>
      </c>
      <c r="DD169" s="239" t="str">
        <f t="shared" si="300"/>
        <v/>
      </c>
      <c r="DE169" s="239" t="str">
        <f t="shared" si="301"/>
        <v/>
      </c>
      <c r="DF169" s="239" t="str">
        <f t="shared" si="302"/>
        <v/>
      </c>
      <c r="DG169" s="239" t="str">
        <f t="shared" si="303"/>
        <v/>
      </c>
      <c r="DH169" s="239" t="str">
        <f t="shared" si="304"/>
        <v/>
      </c>
      <c r="DI169" s="239" t="str">
        <f t="shared" si="305"/>
        <v/>
      </c>
      <c r="DJ169" s="239" t="str">
        <f t="shared" si="306"/>
        <v/>
      </c>
      <c r="DK169" s="239" t="str">
        <f t="shared" si="307"/>
        <v/>
      </c>
      <c r="DL169" s="239" t="str">
        <f t="shared" si="308"/>
        <v/>
      </c>
      <c r="DM169" s="239" t="str">
        <f t="shared" si="309"/>
        <v/>
      </c>
      <c r="DN169" s="239" t="str">
        <f t="shared" si="310"/>
        <v/>
      </c>
      <c r="DO169" s="239" t="str">
        <f t="shared" si="311"/>
        <v/>
      </c>
      <c r="DP169" s="239" t="str">
        <f t="shared" si="312"/>
        <v/>
      </c>
    </row>
    <row r="170" spans="1:2048 2053:3059 3077:4094 4112:5120 5123:6143 6146:7167 7169:8189 8194:9200 9218:10235 10253:12287 12290:14335 14337:16293" ht="35.25" hidden="1" customHeight="1" x14ac:dyDescent="0.25">
      <c r="A170" s="53" t="s">
        <v>4517</v>
      </c>
      <c r="B170" s="53">
        <v>37</v>
      </c>
      <c r="C170" s="53" t="s">
        <v>45</v>
      </c>
      <c r="D170" s="53" t="s">
        <v>691</v>
      </c>
      <c r="E170" s="49">
        <v>1</v>
      </c>
      <c r="F170" s="53" t="s">
        <v>784</v>
      </c>
      <c r="G170" s="53" t="str">
        <f t="shared" si="248"/>
        <v>37-9</v>
      </c>
      <c r="H170" s="53" t="s">
        <v>102</v>
      </c>
      <c r="I170" s="53" t="s">
        <v>196</v>
      </c>
      <c r="J170" s="53" t="s">
        <v>80</v>
      </c>
      <c r="K170" s="53" t="s">
        <v>80</v>
      </c>
      <c r="L170" s="53" t="s">
        <v>80</v>
      </c>
      <c r="M170" s="53" t="s">
        <v>80</v>
      </c>
      <c r="N170" s="53" t="s">
        <v>80</v>
      </c>
      <c r="O170" s="53" t="s">
        <v>80</v>
      </c>
      <c r="P170" s="53" t="s">
        <v>785</v>
      </c>
      <c r="Q170" s="52">
        <v>0</v>
      </c>
      <c r="R170" s="52">
        <f>+Q170*Q166</f>
        <v>0</v>
      </c>
      <c r="S170" s="53">
        <v>1</v>
      </c>
      <c r="T170" s="53" t="s">
        <v>84</v>
      </c>
      <c r="U170" s="53" t="s">
        <v>769</v>
      </c>
      <c r="V170" s="23">
        <v>45231</v>
      </c>
      <c r="W170" s="23">
        <v>45260</v>
      </c>
      <c r="X170" s="53" t="s">
        <v>214</v>
      </c>
      <c r="Y170" s="49" t="s">
        <v>87</v>
      </c>
      <c r="Z170" s="59" t="s">
        <v>100</v>
      </c>
      <c r="AA170" s="201">
        <v>1</v>
      </c>
      <c r="AB170" s="200" t="s">
        <v>743</v>
      </c>
      <c r="AC170" s="202">
        <v>45226</v>
      </c>
      <c r="AD170" s="201">
        <v>1</v>
      </c>
      <c r="AE170" s="200" t="s">
        <v>702</v>
      </c>
      <c r="AF170" s="202">
        <v>45226</v>
      </c>
      <c r="AG170" s="200" t="s">
        <v>79</v>
      </c>
      <c r="AH170" s="201">
        <v>1</v>
      </c>
      <c r="AI170" s="52">
        <f t="shared" si="229"/>
        <v>0</v>
      </c>
      <c r="AJ170" s="52"/>
      <c r="AK170" s="52"/>
      <c r="AL170" s="239" t="str">
        <f t="shared" si="250"/>
        <v/>
      </c>
      <c r="AM170" s="239" t="str">
        <f t="shared" si="251"/>
        <v/>
      </c>
      <c r="AN170" s="239" t="str">
        <f t="shared" si="252"/>
        <v/>
      </c>
      <c r="AO170" s="239" t="str">
        <f t="shared" si="253"/>
        <v/>
      </c>
      <c r="AP170" s="239">
        <f t="shared" si="254"/>
        <v>1</v>
      </c>
      <c r="AQ170" s="239" t="str">
        <f t="shared" si="255"/>
        <v/>
      </c>
      <c r="AR170" s="239" t="str">
        <f t="shared" si="256"/>
        <v/>
      </c>
      <c r="AS170" s="239" t="str">
        <f t="shared" si="257"/>
        <v/>
      </c>
      <c r="AT170" s="239" t="str">
        <f t="shared" si="258"/>
        <v/>
      </c>
      <c r="AU170" s="239" t="str">
        <f t="shared" si="230"/>
        <v/>
      </c>
      <c r="AV170" s="239" t="str">
        <f t="shared" si="231"/>
        <v/>
      </c>
      <c r="AW170" s="239" t="str">
        <f t="shared" si="232"/>
        <v/>
      </c>
      <c r="AX170" s="239" t="str">
        <f t="shared" si="233"/>
        <v/>
      </c>
      <c r="AY170" s="239" t="str">
        <f t="shared" si="234"/>
        <v/>
      </c>
      <c r="AZ170" s="239" t="str">
        <f t="shared" si="235"/>
        <v/>
      </c>
      <c r="BA170" s="239" t="str">
        <f t="shared" si="236"/>
        <v/>
      </c>
      <c r="BB170" s="239" t="str">
        <f t="shared" si="237"/>
        <v/>
      </c>
      <c r="BC170" s="239" t="str">
        <f t="shared" si="238"/>
        <v/>
      </c>
      <c r="BD170" s="239" t="str">
        <f t="shared" si="239"/>
        <v/>
      </c>
      <c r="BE170" s="239" t="str">
        <f t="shared" si="240"/>
        <v/>
      </c>
      <c r="BF170" s="239" t="str">
        <f t="shared" si="241"/>
        <v/>
      </c>
      <c r="BG170" s="239" t="str">
        <f t="shared" si="242"/>
        <v/>
      </c>
      <c r="BH170" s="239" t="str">
        <f t="shared" si="243"/>
        <v/>
      </c>
      <c r="BI170" s="239" t="str">
        <f t="shared" si="244"/>
        <v/>
      </c>
      <c r="BJ170" s="239" t="str">
        <f t="shared" si="245"/>
        <v/>
      </c>
      <c r="BK170" s="239" t="str">
        <f t="shared" si="246"/>
        <v/>
      </c>
      <c r="BL170" s="239" t="str">
        <f t="shared" si="247"/>
        <v/>
      </c>
      <c r="BN170" s="239" t="str">
        <f t="shared" si="259"/>
        <v/>
      </c>
      <c r="BO170" s="239" t="str">
        <f t="shared" si="260"/>
        <v/>
      </c>
      <c r="BP170" s="239" t="str">
        <f t="shared" si="261"/>
        <v/>
      </c>
      <c r="BQ170" s="239" t="str">
        <f t="shared" si="262"/>
        <v/>
      </c>
      <c r="BR170" s="239">
        <f t="shared" si="263"/>
        <v>1</v>
      </c>
      <c r="BS170" s="239" t="str">
        <f t="shared" si="264"/>
        <v/>
      </c>
      <c r="BT170" s="239" t="str">
        <f t="shared" si="265"/>
        <v/>
      </c>
      <c r="BU170" s="239" t="str">
        <f t="shared" si="266"/>
        <v/>
      </c>
      <c r="BV170" s="239" t="str">
        <f t="shared" si="267"/>
        <v/>
      </c>
      <c r="BW170" s="239" t="str">
        <f t="shared" si="268"/>
        <v/>
      </c>
      <c r="BX170" s="239" t="str">
        <f t="shared" si="269"/>
        <v/>
      </c>
      <c r="BY170" s="239" t="str">
        <f t="shared" si="270"/>
        <v/>
      </c>
      <c r="BZ170" s="239" t="str">
        <f t="shared" si="271"/>
        <v/>
      </c>
      <c r="CA170" s="239" t="str">
        <f t="shared" si="272"/>
        <v/>
      </c>
      <c r="CB170" s="239" t="str">
        <f t="shared" si="273"/>
        <v/>
      </c>
      <c r="CC170" s="239" t="str">
        <f t="shared" si="274"/>
        <v/>
      </c>
      <c r="CD170" s="239" t="str">
        <f t="shared" si="275"/>
        <v/>
      </c>
      <c r="CE170" s="239" t="str">
        <f t="shared" si="276"/>
        <v/>
      </c>
      <c r="CF170" s="239" t="str">
        <f t="shared" si="277"/>
        <v/>
      </c>
      <c r="CG170" s="239" t="str">
        <f t="shared" si="278"/>
        <v/>
      </c>
      <c r="CH170" s="239" t="str">
        <f t="shared" si="279"/>
        <v/>
      </c>
      <c r="CI170" s="239" t="str">
        <f t="shared" si="280"/>
        <v/>
      </c>
      <c r="CJ170" s="239" t="str">
        <f t="shared" si="281"/>
        <v/>
      </c>
      <c r="CK170" s="239" t="str">
        <f t="shared" si="282"/>
        <v/>
      </c>
      <c r="CL170" s="239" t="str">
        <f t="shared" si="283"/>
        <v/>
      </c>
      <c r="CM170" s="239" t="str">
        <f t="shared" si="284"/>
        <v/>
      </c>
      <c r="CN170" s="239" t="str">
        <f t="shared" si="285"/>
        <v/>
      </c>
      <c r="CP170" s="239" t="str">
        <f t="shared" si="286"/>
        <v/>
      </c>
      <c r="CQ170" s="239" t="str">
        <f t="shared" si="287"/>
        <v/>
      </c>
      <c r="CR170" s="239" t="str">
        <f t="shared" si="288"/>
        <v/>
      </c>
      <c r="CS170" s="239" t="str">
        <f t="shared" si="289"/>
        <v/>
      </c>
      <c r="CT170" s="239" t="str">
        <f t="shared" si="290"/>
        <v>4to Trimestre</v>
      </c>
      <c r="CU170" s="239" t="str">
        <f t="shared" si="291"/>
        <v/>
      </c>
      <c r="CV170" s="239" t="str">
        <f t="shared" si="292"/>
        <v/>
      </c>
      <c r="CW170" s="239" t="str">
        <f t="shared" si="293"/>
        <v/>
      </c>
      <c r="CX170" s="239" t="str">
        <f t="shared" si="294"/>
        <v/>
      </c>
      <c r="CY170" s="239" t="str">
        <f t="shared" si="295"/>
        <v/>
      </c>
      <c r="CZ170" s="239" t="str">
        <f t="shared" si="296"/>
        <v/>
      </c>
      <c r="DA170" s="239" t="str">
        <f t="shared" si="297"/>
        <v/>
      </c>
      <c r="DB170" s="239" t="str">
        <f t="shared" si="298"/>
        <v/>
      </c>
      <c r="DC170" s="239" t="str">
        <f t="shared" si="299"/>
        <v/>
      </c>
      <c r="DD170" s="239" t="str">
        <f t="shared" si="300"/>
        <v/>
      </c>
      <c r="DE170" s="239" t="str">
        <f t="shared" si="301"/>
        <v/>
      </c>
      <c r="DF170" s="239" t="str">
        <f t="shared" si="302"/>
        <v/>
      </c>
      <c r="DG170" s="239" t="str">
        <f t="shared" si="303"/>
        <v/>
      </c>
      <c r="DH170" s="239" t="str">
        <f t="shared" si="304"/>
        <v/>
      </c>
      <c r="DI170" s="239" t="str">
        <f t="shared" si="305"/>
        <v/>
      </c>
      <c r="DJ170" s="239" t="str">
        <f t="shared" si="306"/>
        <v/>
      </c>
      <c r="DK170" s="239" t="str">
        <f t="shared" si="307"/>
        <v/>
      </c>
      <c r="DL170" s="239" t="str">
        <f t="shared" si="308"/>
        <v/>
      </c>
      <c r="DM170" s="239" t="str">
        <f t="shared" si="309"/>
        <v/>
      </c>
      <c r="DN170" s="239" t="str">
        <f t="shared" si="310"/>
        <v/>
      </c>
      <c r="DO170" s="239" t="str">
        <f t="shared" si="311"/>
        <v/>
      </c>
      <c r="DP170" s="239" t="str">
        <f t="shared" si="312"/>
        <v/>
      </c>
    </row>
    <row r="171" spans="1:2048 2053:3059 3077:4094 4112:5120 5123:6143 6146:7167 7169:8189 8194:9200 9218:10235 10253:12287 12290:14335 14337:16293" s="3" customFormat="1" ht="35.25" hidden="1" customHeight="1" x14ac:dyDescent="0.25">
      <c r="A171" s="63" t="s">
        <v>4517</v>
      </c>
      <c r="B171" s="63">
        <v>37</v>
      </c>
      <c r="C171" s="63" t="s">
        <v>45</v>
      </c>
      <c r="D171" s="63" t="s">
        <v>691</v>
      </c>
      <c r="E171" s="63">
        <v>1</v>
      </c>
      <c r="F171" s="63" t="s">
        <v>786</v>
      </c>
      <c r="G171" s="63" t="str">
        <f t="shared" si="248"/>
        <v>37-10</v>
      </c>
      <c r="H171" s="63" t="s">
        <v>155</v>
      </c>
      <c r="I171" s="63" t="s">
        <v>155</v>
      </c>
      <c r="J171" s="63" t="s">
        <v>80</v>
      </c>
      <c r="K171" s="63" t="s">
        <v>80</v>
      </c>
      <c r="L171" s="63" t="s">
        <v>80</v>
      </c>
      <c r="M171" s="63" t="s">
        <v>80</v>
      </c>
      <c r="N171" s="63" t="s">
        <v>80</v>
      </c>
      <c r="O171" s="63" t="s">
        <v>80</v>
      </c>
      <c r="P171" s="63" t="s">
        <v>156</v>
      </c>
      <c r="Q171" s="64">
        <v>1</v>
      </c>
      <c r="R171" s="64"/>
      <c r="S171" s="65">
        <f>SUBTOTAL(9,S172:S173)</f>
        <v>2</v>
      </c>
      <c r="T171" s="63" t="s">
        <v>84</v>
      </c>
      <c r="U171" s="63" t="s">
        <v>162</v>
      </c>
      <c r="V171" s="66">
        <v>44927</v>
      </c>
      <c r="W171" s="66">
        <v>45290</v>
      </c>
      <c r="X171" s="63" t="s">
        <v>696</v>
      </c>
      <c r="Y171" s="49" t="s">
        <v>87</v>
      </c>
      <c r="Z171" s="63" t="s">
        <v>89</v>
      </c>
      <c r="AA171" s="119">
        <f>VLOOKUP(B171,RANKING!$C$15:$K$47,5,0)</f>
        <v>1</v>
      </c>
      <c r="AB171" s="23" t="str">
        <f>VLOOKUP(B171,RANKING!$C$15:$N$47,12,0)</f>
        <v xml:space="preserve">La ficha del Grupo de Trabajo de Estudios Económicos ejecutó al 100,00% las actividades programadas en otras fichas </v>
      </c>
      <c r="AC171" s="23">
        <v>45291</v>
      </c>
      <c r="AD171" s="119">
        <f>VLOOKUP(B171,RANKING!$C$15:$K$47,5,0)</f>
        <v>1</v>
      </c>
      <c r="AE171" s="23" t="str">
        <f>+AB171</f>
        <v xml:space="preserve">La ficha del Grupo de Trabajo de Estudios Económicos ejecutó al 100,00% las actividades programadas en otras fichas </v>
      </c>
      <c r="AF171" s="23">
        <v>45291</v>
      </c>
      <c r="AG171" s="406" t="s">
        <v>79</v>
      </c>
      <c r="AH171" s="119">
        <f>VLOOKUP(B171,RANKING!$C$15:$K$47,6,0)</f>
        <v>1</v>
      </c>
      <c r="AI171" s="119">
        <f>AD171*Q171</f>
        <v>1</v>
      </c>
      <c r="AJ171" s="52"/>
      <c r="AK171" s="52"/>
      <c r="AL171" s="239" t="str">
        <f t="shared" si="250"/>
        <v/>
      </c>
      <c r="AM171" s="239" t="str">
        <f t="shared" si="251"/>
        <v/>
      </c>
      <c r="AN171" s="239" t="str">
        <f t="shared" si="252"/>
        <v/>
      </c>
      <c r="AO171" s="239" t="str">
        <f t="shared" si="253"/>
        <v/>
      </c>
      <c r="AP171" s="239" t="str">
        <f t="shared" si="254"/>
        <v/>
      </c>
      <c r="AQ171" s="239" t="str">
        <f t="shared" si="255"/>
        <v/>
      </c>
      <c r="AR171" s="239" t="str">
        <f t="shared" si="256"/>
        <v/>
      </c>
      <c r="AS171" s="239" t="str">
        <f t="shared" si="257"/>
        <v/>
      </c>
      <c r="AT171" s="239" t="str">
        <f t="shared" si="258"/>
        <v/>
      </c>
      <c r="AU171" s="239" t="str">
        <f t="shared" si="230"/>
        <v/>
      </c>
      <c r="AV171" s="239" t="str">
        <f t="shared" si="231"/>
        <v/>
      </c>
      <c r="AW171" s="239" t="str">
        <f t="shared" si="232"/>
        <v/>
      </c>
      <c r="AX171" s="239" t="str">
        <f t="shared" si="233"/>
        <v/>
      </c>
      <c r="AY171" s="239" t="str">
        <f t="shared" si="234"/>
        <v/>
      </c>
      <c r="AZ171" s="239" t="str">
        <f t="shared" si="235"/>
        <v/>
      </c>
      <c r="BA171" s="239" t="str">
        <f t="shared" si="236"/>
        <v/>
      </c>
      <c r="BB171" s="239" t="str">
        <f t="shared" si="237"/>
        <v/>
      </c>
      <c r="BC171" s="239" t="str">
        <f t="shared" si="238"/>
        <v/>
      </c>
      <c r="BD171" s="239" t="str">
        <f t="shared" si="239"/>
        <v/>
      </c>
      <c r="BE171" s="239" t="str">
        <f t="shared" si="240"/>
        <v/>
      </c>
      <c r="BF171" s="239" t="str">
        <f t="shared" si="241"/>
        <v/>
      </c>
      <c r="BG171" s="239" t="str">
        <f t="shared" si="242"/>
        <v/>
      </c>
      <c r="BH171" s="239" t="str">
        <f t="shared" si="243"/>
        <v/>
      </c>
      <c r="BI171" s="239" t="str">
        <f t="shared" si="244"/>
        <v/>
      </c>
      <c r="BJ171" s="239" t="str">
        <f t="shared" si="245"/>
        <v/>
      </c>
      <c r="BK171" s="239" t="str">
        <f t="shared" si="246"/>
        <v/>
      </c>
      <c r="BL171" s="239" t="str">
        <f t="shared" si="247"/>
        <v/>
      </c>
      <c r="BM171" s="82"/>
      <c r="BN171" s="239" t="str">
        <f t="shared" si="259"/>
        <v/>
      </c>
      <c r="BO171" s="239" t="str">
        <f t="shared" si="260"/>
        <v/>
      </c>
      <c r="BP171" s="239" t="str">
        <f t="shared" si="261"/>
        <v/>
      </c>
      <c r="BQ171" s="239" t="str">
        <f t="shared" si="262"/>
        <v/>
      </c>
      <c r="BR171" s="239" t="str">
        <f t="shared" si="263"/>
        <v/>
      </c>
      <c r="BS171" s="239" t="str">
        <f t="shared" si="264"/>
        <v/>
      </c>
      <c r="BT171" s="239" t="str">
        <f t="shared" si="265"/>
        <v/>
      </c>
      <c r="BU171" s="239" t="str">
        <f t="shared" si="266"/>
        <v/>
      </c>
      <c r="BV171" s="239" t="str">
        <f t="shared" si="267"/>
        <v/>
      </c>
      <c r="BW171" s="239" t="str">
        <f t="shared" si="268"/>
        <v/>
      </c>
      <c r="BX171" s="239" t="str">
        <f t="shared" si="269"/>
        <v/>
      </c>
      <c r="BY171" s="239" t="str">
        <f t="shared" si="270"/>
        <v/>
      </c>
      <c r="BZ171" s="239" t="str">
        <f t="shared" si="271"/>
        <v/>
      </c>
      <c r="CA171" s="239" t="str">
        <f t="shared" si="272"/>
        <v/>
      </c>
      <c r="CB171" s="239" t="str">
        <f t="shared" si="273"/>
        <v/>
      </c>
      <c r="CC171" s="239" t="str">
        <f t="shared" si="274"/>
        <v/>
      </c>
      <c r="CD171" s="239" t="str">
        <f t="shared" si="275"/>
        <v/>
      </c>
      <c r="CE171" s="239" t="str">
        <f t="shared" si="276"/>
        <v/>
      </c>
      <c r="CF171" s="239" t="str">
        <f t="shared" si="277"/>
        <v/>
      </c>
      <c r="CG171" s="239" t="str">
        <f t="shared" si="278"/>
        <v/>
      </c>
      <c r="CH171" s="239" t="str">
        <f t="shared" si="279"/>
        <v/>
      </c>
      <c r="CI171" s="239" t="str">
        <f t="shared" si="280"/>
        <v/>
      </c>
      <c r="CJ171" s="239" t="str">
        <f t="shared" si="281"/>
        <v/>
      </c>
      <c r="CK171" s="239" t="str">
        <f t="shared" si="282"/>
        <v/>
      </c>
      <c r="CL171" s="239" t="str">
        <f t="shared" si="283"/>
        <v/>
      </c>
      <c r="CM171" s="239" t="str">
        <f t="shared" si="284"/>
        <v/>
      </c>
      <c r="CN171" s="239" t="str">
        <f t="shared" si="285"/>
        <v/>
      </c>
      <c r="CP171" s="239" t="str">
        <f t="shared" si="286"/>
        <v/>
      </c>
      <c r="CQ171" s="239" t="str">
        <f t="shared" si="287"/>
        <v/>
      </c>
      <c r="CR171" s="239" t="str">
        <f t="shared" si="288"/>
        <v/>
      </c>
      <c r="CS171" s="239" t="str">
        <f t="shared" si="289"/>
        <v/>
      </c>
      <c r="CT171" s="239" t="str">
        <f t="shared" si="290"/>
        <v/>
      </c>
      <c r="CU171" s="239" t="str">
        <f t="shared" si="291"/>
        <v/>
      </c>
      <c r="CV171" s="239" t="str">
        <f t="shared" si="292"/>
        <v/>
      </c>
      <c r="CW171" s="239" t="str">
        <f t="shared" si="293"/>
        <v/>
      </c>
      <c r="CX171" s="239" t="str">
        <f t="shared" si="294"/>
        <v/>
      </c>
      <c r="CY171" s="239" t="str">
        <f t="shared" si="295"/>
        <v/>
      </c>
      <c r="CZ171" s="239" t="str">
        <f t="shared" si="296"/>
        <v/>
      </c>
      <c r="DA171" s="239" t="str">
        <f t="shared" si="297"/>
        <v/>
      </c>
      <c r="DB171" s="239" t="str">
        <f t="shared" si="298"/>
        <v/>
      </c>
      <c r="DC171" s="239" t="str">
        <f t="shared" si="299"/>
        <v/>
      </c>
      <c r="DD171" s="239" t="str">
        <f t="shared" si="300"/>
        <v/>
      </c>
      <c r="DE171" s="239" t="str">
        <f t="shared" si="301"/>
        <v/>
      </c>
      <c r="DF171" s="239" t="str">
        <f t="shared" si="302"/>
        <v/>
      </c>
      <c r="DG171" s="239" t="str">
        <f t="shared" si="303"/>
        <v/>
      </c>
      <c r="DH171" s="239" t="str">
        <f t="shared" si="304"/>
        <v/>
      </c>
      <c r="DI171" s="239" t="str">
        <f t="shared" si="305"/>
        <v/>
      </c>
      <c r="DJ171" s="239" t="str">
        <f t="shared" si="306"/>
        <v/>
      </c>
      <c r="DK171" s="239" t="str">
        <f t="shared" si="307"/>
        <v/>
      </c>
      <c r="DL171" s="239" t="str">
        <f t="shared" si="308"/>
        <v/>
      </c>
      <c r="DM171" s="239" t="str">
        <f t="shared" si="309"/>
        <v/>
      </c>
      <c r="DN171" s="239" t="str">
        <f t="shared" si="310"/>
        <v/>
      </c>
      <c r="DO171" s="239" t="str">
        <f t="shared" si="311"/>
        <v/>
      </c>
      <c r="DP171" s="239" t="str">
        <f t="shared" si="312"/>
        <v/>
      </c>
      <c r="DQ171" s="82"/>
      <c r="DS171" s="7"/>
      <c r="DT171" s="82"/>
      <c r="DV171" s="7"/>
      <c r="DW171" s="82"/>
      <c r="DX171" s="82"/>
      <c r="DY171" s="83"/>
      <c r="EA171" s="82"/>
      <c r="EB171" s="80"/>
      <c r="EC171" s="81"/>
      <c r="ED171" s="82"/>
      <c r="EG171" s="82"/>
      <c r="EH171" s="82"/>
      <c r="EJ171" s="82"/>
      <c r="EM171" s="82"/>
      <c r="EP171" s="82"/>
      <c r="EQ171" s="82"/>
      <c r="EV171" s="82"/>
      <c r="EY171" s="82"/>
      <c r="EZ171" s="82"/>
      <c r="FA171" s="82"/>
      <c r="FB171" s="82"/>
      <c r="FC171" s="82"/>
      <c r="FD171" s="82"/>
      <c r="FE171" s="82"/>
      <c r="FW171" s="82"/>
      <c r="FX171" s="82"/>
      <c r="FY171" s="6"/>
      <c r="GB171" s="7"/>
      <c r="GC171" s="7"/>
      <c r="GH171" s="82"/>
      <c r="GJ171" s="7"/>
      <c r="GK171" s="82"/>
      <c r="GM171" s="7"/>
      <c r="GN171" s="82"/>
      <c r="GO171" s="82"/>
      <c r="GP171" s="83"/>
      <c r="GR171" s="82"/>
      <c r="GS171" s="80"/>
      <c r="GT171" s="81"/>
      <c r="GU171" s="82"/>
      <c r="GX171" s="82"/>
      <c r="GY171" s="82"/>
      <c r="HA171" s="82"/>
      <c r="HD171" s="82"/>
      <c r="HG171" s="82"/>
      <c r="HH171" s="82"/>
      <c r="HM171" s="82"/>
      <c r="HP171" s="82"/>
      <c r="HQ171" s="82"/>
      <c r="HR171" s="82"/>
      <c r="HS171" s="82"/>
      <c r="HT171" s="82"/>
      <c r="HU171" s="82"/>
      <c r="HV171" s="82"/>
      <c r="IN171" s="82"/>
      <c r="IO171" s="82"/>
      <c r="IP171" s="6"/>
      <c r="IS171" s="7"/>
      <c r="IT171" s="7"/>
      <c r="IY171" s="82"/>
      <c r="JA171" s="7"/>
      <c r="JB171" s="82"/>
      <c r="JD171" s="7"/>
      <c r="JE171" s="82"/>
      <c r="JF171" s="82"/>
      <c r="JG171" s="83"/>
      <c r="JI171" s="82"/>
      <c r="JJ171" s="80"/>
      <c r="JK171" s="81"/>
      <c r="JL171" s="82"/>
      <c r="JO171" s="82"/>
      <c r="JP171" s="82"/>
      <c r="JR171" s="82"/>
      <c r="JU171" s="82"/>
      <c r="JX171" s="82"/>
      <c r="JY171" s="82"/>
      <c r="KD171" s="82"/>
      <c r="KG171" s="82"/>
      <c r="KH171" s="82"/>
      <c r="KI171" s="82"/>
      <c r="KJ171" s="82"/>
      <c r="KK171" s="82"/>
      <c r="KL171" s="82"/>
      <c r="KM171" s="82"/>
      <c r="LE171" s="82"/>
      <c r="LF171" s="82"/>
      <c r="LG171" s="6"/>
      <c r="LJ171" s="7"/>
      <c r="LK171" s="7"/>
      <c r="LP171" s="82"/>
      <c r="LR171" s="7"/>
      <c r="LS171" s="82"/>
      <c r="LU171" s="7"/>
      <c r="LV171" s="82"/>
      <c r="LW171" s="82"/>
      <c r="LX171" s="83"/>
      <c r="LZ171" s="82"/>
      <c r="MA171" s="80"/>
      <c r="MB171" s="81"/>
      <c r="MC171" s="82"/>
      <c r="MF171" s="82"/>
      <c r="MG171" s="82"/>
      <c r="MI171" s="82"/>
      <c r="ML171" s="82"/>
      <c r="MO171" s="82"/>
      <c r="MP171" s="82"/>
      <c r="MU171" s="82"/>
      <c r="MX171" s="82"/>
      <c r="MY171" s="82"/>
      <c r="MZ171" s="82"/>
      <c r="NA171" s="82"/>
      <c r="NB171" s="82"/>
      <c r="NC171" s="82"/>
      <c r="ND171" s="82"/>
      <c r="NV171" s="82"/>
      <c r="NW171" s="82"/>
      <c r="NX171" s="6"/>
      <c r="OA171" s="7"/>
      <c r="OB171" s="7"/>
      <c r="OG171" s="82"/>
      <c r="OI171" s="7"/>
      <c r="OJ171" s="82"/>
      <c r="OL171" s="7"/>
      <c r="OM171" s="82"/>
      <c r="ON171" s="82"/>
      <c r="OO171" s="83"/>
      <c r="OQ171" s="82"/>
      <c r="OR171" s="80"/>
      <c r="OS171" s="81"/>
      <c r="OT171" s="82"/>
      <c r="OW171" s="82"/>
      <c r="OX171" s="82"/>
      <c r="OZ171" s="82"/>
      <c r="PC171" s="82"/>
      <c r="PF171" s="82"/>
      <c r="PG171" s="82"/>
      <c r="PL171" s="82"/>
      <c r="PO171" s="82"/>
      <c r="PP171" s="82"/>
      <c r="PQ171" s="82"/>
      <c r="PR171" s="82"/>
      <c r="PS171" s="82"/>
      <c r="PT171" s="82"/>
      <c r="PU171" s="82"/>
      <c r="QM171" s="82"/>
      <c r="QN171" s="82"/>
      <c r="QO171" s="6"/>
      <c r="QR171" s="7"/>
      <c r="QS171" s="7"/>
      <c r="QX171" s="82"/>
      <c r="QZ171" s="7"/>
      <c r="RA171" s="82"/>
      <c r="RC171" s="7"/>
      <c r="RD171" s="82"/>
      <c r="RE171" s="82"/>
      <c r="RF171" s="83"/>
      <c r="RH171" s="82"/>
      <c r="RI171" s="80"/>
      <c r="RJ171" s="81"/>
      <c r="RK171" s="82"/>
      <c r="RN171" s="82"/>
      <c r="RO171" s="82"/>
      <c r="RQ171" s="82"/>
      <c r="RT171" s="82"/>
      <c r="RW171" s="82"/>
      <c r="RX171" s="82"/>
      <c r="SC171" s="82"/>
      <c r="SF171" s="82"/>
      <c r="SG171" s="82"/>
      <c r="SH171" s="82"/>
      <c r="SI171" s="82"/>
      <c r="SJ171" s="82"/>
      <c r="SK171" s="82"/>
      <c r="SL171" s="82"/>
      <c r="TD171" s="82"/>
      <c r="TE171" s="82"/>
      <c r="TF171" s="6"/>
      <c r="TI171" s="7"/>
      <c r="TJ171" s="7"/>
      <c r="TO171" s="82"/>
      <c r="TQ171" s="7"/>
      <c r="TR171" s="82"/>
      <c r="TT171" s="7"/>
      <c r="TU171" s="82"/>
      <c r="TV171" s="82"/>
      <c r="TW171" s="83"/>
      <c r="TY171" s="82"/>
      <c r="TZ171" s="80"/>
      <c r="UA171" s="81"/>
      <c r="UB171" s="82"/>
      <c r="UE171" s="82"/>
      <c r="UF171" s="82"/>
      <c r="UH171" s="82"/>
      <c r="UK171" s="82"/>
      <c r="UN171" s="82"/>
      <c r="UO171" s="82"/>
      <c r="UT171" s="82"/>
      <c r="UW171" s="82"/>
      <c r="UX171" s="82"/>
      <c r="UY171" s="82"/>
      <c r="UZ171" s="82"/>
      <c r="VA171" s="82"/>
      <c r="VB171" s="82"/>
      <c r="VC171" s="82"/>
      <c r="VU171" s="82"/>
      <c r="VV171" s="82"/>
      <c r="VW171" s="6"/>
      <c r="VZ171" s="7"/>
      <c r="WA171" s="7"/>
      <c r="WF171" s="82"/>
      <c r="WH171" s="7"/>
      <c r="WI171" s="82"/>
      <c r="WK171" s="7"/>
      <c r="WL171" s="82"/>
      <c r="WM171" s="82"/>
      <c r="WN171" s="83"/>
      <c r="WP171" s="82"/>
      <c r="WQ171" s="80"/>
      <c r="WR171" s="81"/>
      <c r="WS171" s="82"/>
      <c r="WV171" s="82"/>
      <c r="WW171" s="82"/>
      <c r="WY171" s="82"/>
      <c r="XB171" s="82"/>
      <c r="XE171" s="82"/>
      <c r="XF171" s="82"/>
      <c r="XK171" s="82"/>
      <c r="XN171" s="82"/>
      <c r="XO171" s="82"/>
      <c r="XP171" s="82"/>
      <c r="XQ171" s="82"/>
      <c r="XR171" s="82"/>
      <c r="XS171" s="82"/>
      <c r="XT171" s="82"/>
      <c r="YL171" s="82"/>
      <c r="YM171" s="82"/>
      <c r="YN171" s="6"/>
      <c r="YQ171" s="7"/>
      <c r="YR171" s="7"/>
      <c r="YW171" s="82"/>
      <c r="YY171" s="7"/>
      <c r="YZ171" s="82"/>
      <c r="ZB171" s="7"/>
      <c r="ZC171" s="82"/>
      <c r="ZD171" s="82"/>
      <c r="ZE171" s="83"/>
      <c r="ZG171" s="82"/>
      <c r="ZH171" s="80"/>
      <c r="ZI171" s="81"/>
      <c r="ZJ171" s="82"/>
      <c r="ZM171" s="82"/>
      <c r="ZN171" s="82"/>
      <c r="ZP171" s="82"/>
      <c r="ZS171" s="82"/>
      <c r="ZV171" s="82"/>
      <c r="ZW171" s="82"/>
      <c r="AAB171" s="82"/>
      <c r="AAE171" s="82"/>
      <c r="AAF171" s="82"/>
      <c r="AAG171" s="82"/>
      <c r="AAH171" s="82"/>
      <c r="AAI171" s="82"/>
      <c r="AAJ171" s="82"/>
      <c r="AAK171" s="82"/>
      <c r="ABC171" s="82"/>
      <c r="ABD171" s="82"/>
      <c r="ABE171" s="6"/>
      <c r="ABH171" s="7"/>
      <c r="ABI171" s="7"/>
      <c r="ABN171" s="82"/>
      <c r="ABP171" s="7"/>
      <c r="ABQ171" s="82"/>
      <c r="ABS171" s="7"/>
      <c r="ABT171" s="82"/>
      <c r="ABU171" s="82"/>
      <c r="ABV171" s="83"/>
      <c r="ABX171" s="82"/>
      <c r="ABY171" s="80"/>
      <c r="ABZ171" s="81"/>
      <c r="ACA171" s="82"/>
      <c r="ACD171" s="82"/>
      <c r="ACE171" s="82"/>
      <c r="ACG171" s="82"/>
      <c r="ACJ171" s="82"/>
      <c r="ACM171" s="82"/>
      <c r="ACN171" s="82"/>
      <c r="ACS171" s="82"/>
      <c r="ACV171" s="82"/>
      <c r="ACW171" s="82"/>
      <c r="ACX171" s="82"/>
      <c r="ACY171" s="82"/>
      <c r="ACZ171" s="82"/>
      <c r="ADA171" s="82"/>
      <c r="ADB171" s="82"/>
      <c r="ADT171" s="82"/>
      <c r="ADU171" s="82"/>
      <c r="ADV171" s="6"/>
      <c r="ADY171" s="7"/>
      <c r="ADZ171" s="7"/>
      <c r="AEE171" s="82"/>
      <c r="AEG171" s="7"/>
      <c r="AEH171" s="82"/>
      <c r="AEJ171" s="7"/>
      <c r="AEK171" s="82"/>
      <c r="AEL171" s="82"/>
      <c r="AEM171" s="83"/>
      <c r="AEO171" s="82"/>
      <c r="AEP171" s="80"/>
      <c r="AEQ171" s="81"/>
      <c r="AER171" s="82"/>
      <c r="AEU171" s="82"/>
      <c r="AEV171" s="82"/>
      <c r="AEX171" s="82"/>
      <c r="AFA171" s="82"/>
      <c r="AFD171" s="82"/>
      <c r="AFE171" s="82"/>
      <c r="AFJ171" s="82"/>
      <c r="AFM171" s="82"/>
      <c r="AFN171" s="82"/>
      <c r="AFO171" s="82"/>
      <c r="AFP171" s="82"/>
      <c r="AFQ171" s="82"/>
      <c r="AFR171" s="82"/>
      <c r="AFS171" s="82"/>
      <c r="AGK171" s="82"/>
      <c r="AGL171" s="82"/>
      <c r="AGM171" s="6"/>
      <c r="AGP171" s="7"/>
      <c r="AGQ171" s="7"/>
      <c r="AGV171" s="82"/>
      <c r="AGX171" s="7"/>
      <c r="AGY171" s="82"/>
      <c r="AHA171" s="7"/>
      <c r="AHB171" s="82"/>
      <c r="AHC171" s="82"/>
      <c r="AHD171" s="83"/>
      <c r="AHF171" s="82"/>
      <c r="AHG171" s="80"/>
      <c r="AHH171" s="81"/>
      <c r="AHI171" s="82"/>
      <c r="AHL171" s="82"/>
      <c r="AHM171" s="82"/>
      <c r="AHO171" s="82"/>
      <c r="AHR171" s="82"/>
      <c r="AHU171" s="82"/>
      <c r="AHV171" s="82"/>
      <c r="AIA171" s="82"/>
      <c r="AID171" s="82"/>
      <c r="AIE171" s="82"/>
      <c r="AIF171" s="82"/>
      <c r="AIG171" s="82"/>
      <c r="AIH171" s="82"/>
      <c r="AII171" s="82"/>
      <c r="AIJ171" s="82"/>
      <c r="AJB171" s="82"/>
      <c r="AJC171" s="82"/>
      <c r="AJD171" s="6"/>
      <c r="AJG171" s="7"/>
      <c r="AJH171" s="7"/>
      <c r="AJM171" s="82"/>
      <c r="AJO171" s="7"/>
      <c r="AJP171" s="82"/>
      <c r="AJR171" s="7"/>
      <c r="AJS171" s="82"/>
      <c r="AJT171" s="82"/>
      <c r="AJU171" s="83"/>
      <c r="AJW171" s="82"/>
      <c r="AJX171" s="80"/>
      <c r="AJY171" s="81"/>
      <c r="AJZ171" s="82"/>
      <c r="AKC171" s="82"/>
      <c r="AKD171" s="82"/>
      <c r="AKF171" s="82"/>
      <c r="AKI171" s="82"/>
      <c r="AKL171" s="82"/>
      <c r="AKM171" s="82"/>
      <c r="AKR171" s="82"/>
      <c r="AKU171" s="82"/>
      <c r="AKV171" s="82"/>
      <c r="AKW171" s="82"/>
      <c r="AKX171" s="82"/>
      <c r="AKY171" s="82"/>
      <c r="AKZ171" s="82"/>
      <c r="ALA171" s="82"/>
      <c r="ALS171" s="82"/>
      <c r="ALT171" s="82"/>
      <c r="ALU171" s="6"/>
      <c r="ALX171" s="7"/>
      <c r="ALY171" s="7"/>
      <c r="AMD171" s="82"/>
      <c r="AMF171" s="7"/>
      <c r="AMG171" s="82"/>
      <c r="AMI171" s="7"/>
      <c r="AMJ171" s="82"/>
      <c r="AMK171" s="82"/>
      <c r="AML171" s="83"/>
      <c r="AMN171" s="82"/>
      <c r="AMO171" s="80"/>
      <c r="AMP171" s="81"/>
      <c r="AMQ171" s="82"/>
      <c r="AMT171" s="82"/>
      <c r="AMU171" s="82"/>
      <c r="AMW171" s="82"/>
      <c r="AMZ171" s="82"/>
      <c r="ANC171" s="82"/>
      <c r="AND171" s="82"/>
      <c r="ANI171" s="82"/>
      <c r="ANL171" s="82"/>
      <c r="ANM171" s="82"/>
      <c r="ANN171" s="82"/>
      <c r="ANO171" s="82"/>
      <c r="ANP171" s="82"/>
      <c r="ANQ171" s="82"/>
      <c r="ANR171" s="82"/>
      <c r="AOJ171" s="82"/>
      <c r="AOK171" s="82"/>
      <c r="AOL171" s="6"/>
      <c r="AOO171" s="7"/>
      <c r="AOP171" s="7"/>
      <c r="AOU171" s="82"/>
      <c r="AOW171" s="7"/>
      <c r="AOX171" s="82"/>
      <c r="AOZ171" s="7"/>
      <c r="APA171" s="82"/>
      <c r="APB171" s="82"/>
      <c r="APC171" s="83"/>
      <c r="APE171" s="82"/>
      <c r="APF171" s="80"/>
      <c r="APG171" s="81"/>
      <c r="APH171" s="82"/>
      <c r="APK171" s="82"/>
      <c r="APL171" s="82"/>
      <c r="APN171" s="82"/>
      <c r="APQ171" s="82"/>
      <c r="APT171" s="82"/>
      <c r="APU171" s="82"/>
      <c r="APZ171" s="82"/>
      <c r="AQC171" s="82"/>
      <c r="AQD171" s="82"/>
      <c r="AQE171" s="82"/>
      <c r="AQF171" s="82"/>
      <c r="AQG171" s="82"/>
      <c r="AQH171" s="82"/>
      <c r="AQI171" s="82"/>
      <c r="ARA171" s="82"/>
      <c r="ARB171" s="82"/>
      <c r="ARC171" s="6"/>
      <c r="ARF171" s="7"/>
      <c r="ARG171" s="7"/>
      <c r="ARL171" s="82"/>
      <c r="ARN171" s="7"/>
      <c r="ARO171" s="82"/>
      <c r="ARQ171" s="7"/>
      <c r="ARR171" s="82"/>
      <c r="ARS171" s="82"/>
      <c r="ART171" s="83"/>
      <c r="ARV171" s="82"/>
      <c r="ARW171" s="80"/>
      <c r="ARX171" s="81"/>
      <c r="ARY171" s="82"/>
      <c r="ASB171" s="82"/>
      <c r="ASC171" s="82"/>
      <c r="ASE171" s="82"/>
      <c r="ASH171" s="82"/>
      <c r="ASK171" s="82"/>
      <c r="ASL171" s="82"/>
      <c r="ASQ171" s="82"/>
      <c r="AST171" s="82"/>
      <c r="ASU171" s="82"/>
      <c r="ASV171" s="82"/>
      <c r="ASW171" s="82"/>
      <c r="ASX171" s="82"/>
      <c r="ASY171" s="82"/>
      <c r="ASZ171" s="82"/>
      <c r="ATR171" s="82"/>
      <c r="ATS171" s="82"/>
      <c r="ATT171" s="6"/>
      <c r="ATW171" s="7"/>
      <c r="ATX171" s="7"/>
      <c r="AUC171" s="82"/>
      <c r="AUE171" s="7"/>
      <c r="AUF171" s="82"/>
      <c r="AUH171" s="7"/>
      <c r="AUI171" s="82"/>
      <c r="AUJ171" s="82"/>
      <c r="AUK171" s="83"/>
      <c r="AUM171" s="82"/>
      <c r="AUN171" s="80"/>
      <c r="AUO171" s="81"/>
      <c r="AUP171" s="82"/>
      <c r="AUS171" s="82"/>
      <c r="AUT171" s="82"/>
      <c r="AUV171" s="82"/>
      <c r="AUY171" s="82"/>
      <c r="AVB171" s="82"/>
      <c r="AVC171" s="82"/>
      <c r="AVH171" s="82"/>
      <c r="AVK171" s="82"/>
      <c r="AVL171" s="82"/>
      <c r="AVM171" s="82"/>
      <c r="AVN171" s="82"/>
      <c r="AVO171" s="82"/>
      <c r="AVP171" s="82"/>
      <c r="AVQ171" s="82"/>
      <c r="AWI171" s="82"/>
      <c r="AWJ171" s="82"/>
      <c r="AWK171" s="6"/>
      <c r="AWN171" s="7"/>
      <c r="AWO171" s="7"/>
      <c r="AWT171" s="82"/>
      <c r="AWV171" s="7"/>
      <c r="AWW171" s="82"/>
      <c r="AWY171" s="7"/>
      <c r="AWZ171" s="82"/>
      <c r="AXA171" s="82"/>
      <c r="AXB171" s="83"/>
      <c r="AXD171" s="82"/>
      <c r="AXE171" s="80"/>
      <c r="AXF171" s="81"/>
      <c r="AXG171" s="82"/>
      <c r="AXJ171" s="82"/>
      <c r="AXK171" s="82"/>
      <c r="AXM171" s="82"/>
      <c r="AXP171" s="82"/>
      <c r="AXS171" s="82"/>
      <c r="AXT171" s="82"/>
      <c r="AXY171" s="82"/>
      <c r="AYB171" s="82"/>
      <c r="AYC171" s="82"/>
      <c r="AYD171" s="82"/>
      <c r="AYE171" s="82"/>
      <c r="AYF171" s="82"/>
      <c r="AYG171" s="82"/>
      <c r="AYH171" s="82"/>
      <c r="AYZ171" s="82"/>
      <c r="AZA171" s="82"/>
      <c r="AZB171" s="6"/>
      <c r="AZE171" s="7"/>
      <c r="AZF171" s="7"/>
      <c r="AZK171" s="82"/>
      <c r="AZM171" s="7"/>
      <c r="AZN171" s="82"/>
      <c r="AZP171" s="7"/>
      <c r="AZQ171" s="82"/>
      <c r="AZR171" s="82"/>
      <c r="AZS171" s="83"/>
      <c r="AZU171" s="82"/>
      <c r="AZV171" s="80"/>
      <c r="AZW171" s="81"/>
      <c r="AZX171" s="82"/>
      <c r="BAA171" s="82"/>
      <c r="BAB171" s="82"/>
      <c r="BAD171" s="82"/>
      <c r="BAG171" s="82"/>
      <c r="BAJ171" s="82"/>
      <c r="BAK171" s="82"/>
      <c r="BAP171" s="82"/>
      <c r="BAS171" s="82"/>
      <c r="BAT171" s="82"/>
      <c r="BAU171" s="82"/>
      <c r="BAV171" s="82"/>
      <c r="BAW171" s="82"/>
      <c r="BAX171" s="82"/>
      <c r="BAY171" s="82"/>
      <c r="BBQ171" s="82"/>
      <c r="BBR171" s="82"/>
      <c r="BBS171" s="6"/>
      <c r="BBV171" s="7"/>
      <c r="BBW171" s="7"/>
      <c r="BCB171" s="82"/>
      <c r="BCD171" s="7"/>
      <c r="BCE171" s="82"/>
      <c r="BCG171" s="7"/>
      <c r="BCH171" s="82"/>
      <c r="BCI171" s="82"/>
      <c r="BCJ171" s="83"/>
      <c r="BCL171" s="82"/>
      <c r="BCM171" s="80"/>
      <c r="BCN171" s="81"/>
      <c r="BCO171" s="82"/>
      <c r="BCR171" s="82"/>
      <c r="BCS171" s="82"/>
      <c r="BCU171" s="82"/>
      <c r="BCX171" s="82"/>
      <c r="BDA171" s="82"/>
      <c r="BDB171" s="82"/>
      <c r="BDG171" s="82"/>
      <c r="BDJ171" s="82"/>
      <c r="BDK171" s="82"/>
      <c r="BDL171" s="82"/>
      <c r="BDM171" s="82"/>
      <c r="BDN171" s="82"/>
      <c r="BDO171" s="82"/>
      <c r="BDP171" s="82"/>
      <c r="BEH171" s="82"/>
      <c r="BEI171" s="82"/>
      <c r="BEJ171" s="6"/>
      <c r="BEM171" s="7"/>
      <c r="BEN171" s="7"/>
      <c r="BES171" s="82"/>
      <c r="BEU171" s="7"/>
      <c r="BEV171" s="82"/>
      <c r="BEX171" s="7"/>
      <c r="BEY171" s="82"/>
      <c r="BEZ171" s="82"/>
      <c r="BFA171" s="83"/>
      <c r="BFC171" s="82"/>
      <c r="BFD171" s="80"/>
      <c r="BFE171" s="81"/>
      <c r="BFF171" s="82"/>
      <c r="BFI171" s="82"/>
      <c r="BFJ171" s="82"/>
      <c r="BFL171" s="82"/>
      <c r="BFO171" s="82"/>
      <c r="BFR171" s="82"/>
      <c r="BFS171" s="82"/>
      <c r="BFX171" s="82"/>
      <c r="BGA171" s="82"/>
      <c r="BGB171" s="82"/>
      <c r="BGC171" s="82"/>
      <c r="BGD171" s="82"/>
      <c r="BGE171" s="82"/>
      <c r="BGF171" s="82"/>
      <c r="BGG171" s="82"/>
      <c r="BGY171" s="82"/>
      <c r="BGZ171" s="82"/>
      <c r="BHA171" s="6"/>
      <c r="BHD171" s="7"/>
      <c r="BHE171" s="7"/>
      <c r="BHJ171" s="82"/>
      <c r="BHL171" s="7"/>
      <c r="BHM171" s="82"/>
      <c r="BHO171" s="7"/>
      <c r="BHP171" s="82"/>
      <c r="BHQ171" s="82"/>
      <c r="BHR171" s="83"/>
      <c r="BHT171" s="82"/>
      <c r="BHU171" s="80"/>
      <c r="BHV171" s="81"/>
      <c r="BHW171" s="82"/>
      <c r="BHZ171" s="82"/>
      <c r="BIA171" s="82"/>
      <c r="BIC171" s="82"/>
      <c r="BIF171" s="82"/>
      <c r="BII171" s="82"/>
      <c r="BIJ171" s="82"/>
      <c r="BIO171" s="82"/>
      <c r="BIR171" s="82"/>
      <c r="BIS171" s="82"/>
      <c r="BIT171" s="82"/>
      <c r="BIU171" s="82"/>
      <c r="BIV171" s="82"/>
      <c r="BIW171" s="82"/>
      <c r="BIX171" s="82"/>
      <c r="BJP171" s="82"/>
      <c r="BJQ171" s="82"/>
      <c r="BJR171" s="6"/>
      <c r="BJU171" s="7"/>
      <c r="BJV171" s="7"/>
      <c r="BKA171" s="82"/>
      <c r="BKC171" s="7"/>
      <c r="BKD171" s="82"/>
      <c r="BKF171" s="7"/>
      <c r="BKG171" s="82"/>
      <c r="BKH171" s="82"/>
      <c r="BKI171" s="83"/>
      <c r="BKK171" s="82"/>
      <c r="BKL171" s="80"/>
      <c r="BKM171" s="81"/>
      <c r="BKN171" s="82"/>
      <c r="BKQ171" s="82"/>
      <c r="BKR171" s="82"/>
      <c r="BKT171" s="82"/>
      <c r="BKW171" s="82"/>
      <c r="BKZ171" s="82"/>
      <c r="BLA171" s="82"/>
      <c r="BLF171" s="82"/>
      <c r="BLI171" s="82"/>
      <c r="BLJ171" s="82"/>
      <c r="BLK171" s="82"/>
      <c r="BLL171" s="82"/>
      <c r="BLM171" s="82"/>
      <c r="BLN171" s="82"/>
      <c r="BLO171" s="82"/>
      <c r="BMG171" s="82"/>
      <c r="BMH171" s="82"/>
      <c r="BMI171" s="6"/>
      <c r="BML171" s="7"/>
      <c r="BMM171" s="7"/>
      <c r="BMR171" s="82"/>
      <c r="BMT171" s="7"/>
      <c r="BMU171" s="82"/>
      <c r="BMW171" s="7"/>
      <c r="BMX171" s="82"/>
      <c r="BMY171" s="82"/>
      <c r="BMZ171" s="83"/>
      <c r="BNB171" s="82"/>
      <c r="BNC171" s="80"/>
      <c r="BND171" s="81"/>
      <c r="BNE171" s="82"/>
      <c r="BNH171" s="82"/>
      <c r="BNI171" s="82"/>
      <c r="BNK171" s="82"/>
      <c r="BNN171" s="82"/>
      <c r="BNQ171" s="82"/>
      <c r="BNR171" s="82"/>
      <c r="BNW171" s="82"/>
      <c r="BNZ171" s="82"/>
      <c r="BOA171" s="82"/>
      <c r="BOB171" s="82"/>
      <c r="BOC171" s="82"/>
      <c r="BOD171" s="82"/>
      <c r="BOE171" s="82"/>
      <c r="BOF171" s="82"/>
      <c r="BOX171" s="82"/>
      <c r="BOY171" s="82"/>
      <c r="BOZ171" s="6"/>
      <c r="BPC171" s="7"/>
      <c r="BPD171" s="7"/>
      <c r="BPI171" s="82"/>
      <c r="BPK171" s="7"/>
      <c r="BPL171" s="82"/>
      <c r="BPN171" s="7"/>
      <c r="BPO171" s="82"/>
      <c r="BPP171" s="82"/>
      <c r="BPQ171" s="83"/>
      <c r="BPS171" s="82"/>
      <c r="BPT171" s="80"/>
      <c r="BPU171" s="81"/>
      <c r="BPV171" s="82"/>
      <c r="BPY171" s="82"/>
      <c r="BPZ171" s="82"/>
      <c r="BQB171" s="82"/>
      <c r="BQE171" s="82"/>
      <c r="BQH171" s="82"/>
      <c r="BQI171" s="82"/>
      <c r="BQN171" s="82"/>
      <c r="BQQ171" s="82"/>
      <c r="BQR171" s="82"/>
      <c r="BQS171" s="82"/>
      <c r="BQT171" s="82"/>
      <c r="BQU171" s="82"/>
      <c r="BQV171" s="82"/>
      <c r="BQW171" s="82"/>
      <c r="BRO171" s="82"/>
      <c r="BRP171" s="82"/>
      <c r="BRQ171" s="6"/>
      <c r="BRT171" s="7"/>
      <c r="BRU171" s="7"/>
      <c r="BRZ171" s="82"/>
      <c r="BSB171" s="7"/>
      <c r="BSC171" s="82"/>
      <c r="BSE171" s="7"/>
      <c r="BSF171" s="82"/>
      <c r="BSG171" s="82"/>
      <c r="BSH171" s="83"/>
      <c r="BSJ171" s="82"/>
      <c r="BSK171" s="80"/>
      <c r="BSL171" s="81"/>
      <c r="BSM171" s="82"/>
      <c r="BSP171" s="82"/>
      <c r="BSQ171" s="82"/>
      <c r="BSS171" s="82"/>
      <c r="BSV171" s="82"/>
      <c r="BSY171" s="82"/>
      <c r="BSZ171" s="82"/>
      <c r="BTE171" s="82"/>
      <c r="BTH171" s="82"/>
      <c r="BTI171" s="82"/>
      <c r="BTJ171" s="82"/>
      <c r="BTK171" s="82"/>
      <c r="BTL171" s="82"/>
      <c r="BTM171" s="82"/>
      <c r="BTN171" s="82"/>
      <c r="BUF171" s="82"/>
      <c r="BUG171" s="82"/>
      <c r="BUH171" s="6"/>
      <c r="BUK171" s="7"/>
      <c r="BUL171" s="7"/>
      <c r="BUQ171" s="82"/>
      <c r="BUS171" s="7"/>
      <c r="BUT171" s="82"/>
      <c r="BUV171" s="7"/>
      <c r="BUW171" s="82"/>
      <c r="BUX171" s="82"/>
      <c r="BUY171" s="83"/>
      <c r="BVA171" s="82"/>
      <c r="BVB171" s="80"/>
      <c r="BVC171" s="81"/>
      <c r="BVD171" s="82"/>
      <c r="BVG171" s="82"/>
      <c r="BVH171" s="82"/>
      <c r="BVJ171" s="82"/>
      <c r="BVM171" s="82"/>
      <c r="BVP171" s="82"/>
      <c r="BVQ171" s="82"/>
      <c r="BVV171" s="82"/>
      <c r="BVY171" s="82"/>
      <c r="BVZ171" s="82"/>
      <c r="BWA171" s="82"/>
      <c r="BWB171" s="82"/>
      <c r="BWC171" s="82"/>
      <c r="BWD171" s="82"/>
      <c r="BWE171" s="82"/>
      <c r="BWW171" s="82"/>
      <c r="BWX171" s="82"/>
      <c r="BWY171" s="6"/>
      <c r="BXB171" s="7"/>
      <c r="BXC171" s="7"/>
      <c r="BXH171" s="82"/>
      <c r="BXJ171" s="7"/>
      <c r="BXK171" s="82"/>
      <c r="BXM171" s="7"/>
      <c r="BXN171" s="82"/>
      <c r="BXO171" s="82"/>
      <c r="BXP171" s="83"/>
      <c r="BXR171" s="82"/>
      <c r="BXS171" s="80"/>
      <c r="BXT171" s="81"/>
      <c r="BXU171" s="82"/>
      <c r="BXX171" s="82"/>
      <c r="BXY171" s="82"/>
      <c r="BYA171" s="82"/>
      <c r="BYD171" s="82"/>
      <c r="BYG171" s="82"/>
      <c r="BYH171" s="82"/>
      <c r="BYM171" s="82"/>
      <c r="BYP171" s="82"/>
      <c r="BYQ171" s="82"/>
      <c r="BYR171" s="82"/>
      <c r="BYS171" s="82"/>
      <c r="BYT171" s="82"/>
      <c r="BYU171" s="82"/>
      <c r="BYV171" s="82"/>
      <c r="BZN171" s="82"/>
      <c r="BZO171" s="82"/>
      <c r="BZP171" s="6"/>
      <c r="BZS171" s="7"/>
      <c r="BZT171" s="7"/>
      <c r="BZY171" s="82"/>
      <c r="CAA171" s="7"/>
      <c r="CAB171" s="82"/>
      <c r="CAD171" s="7"/>
      <c r="CAE171" s="82"/>
      <c r="CAF171" s="82"/>
      <c r="CAG171" s="83"/>
      <c r="CAI171" s="82"/>
      <c r="CAJ171" s="80"/>
      <c r="CAK171" s="81"/>
      <c r="CAL171" s="82"/>
      <c r="CAO171" s="82"/>
      <c r="CAP171" s="82"/>
      <c r="CAR171" s="82"/>
      <c r="CAU171" s="82"/>
      <c r="CAX171" s="82"/>
      <c r="CAY171" s="82"/>
      <c r="CBD171" s="82"/>
      <c r="CBG171" s="82"/>
      <c r="CBH171" s="82"/>
      <c r="CBI171" s="82"/>
      <c r="CBJ171" s="82"/>
      <c r="CBK171" s="82"/>
      <c r="CBL171" s="82"/>
      <c r="CBM171" s="82"/>
      <c r="CCE171" s="82"/>
      <c r="CCF171" s="82"/>
      <c r="CCG171" s="6"/>
      <c r="CCJ171" s="7"/>
      <c r="CCK171" s="7"/>
      <c r="CCP171" s="82"/>
      <c r="CCR171" s="7"/>
      <c r="CCS171" s="82"/>
      <c r="CCU171" s="7"/>
      <c r="CCV171" s="82"/>
      <c r="CCW171" s="82"/>
      <c r="CCX171" s="83"/>
      <c r="CCZ171" s="82"/>
      <c r="CDA171" s="80"/>
      <c r="CDB171" s="81"/>
      <c r="CDC171" s="82"/>
      <c r="CDF171" s="82"/>
      <c r="CDG171" s="82"/>
      <c r="CDI171" s="82"/>
      <c r="CDL171" s="82"/>
      <c r="CDO171" s="82"/>
      <c r="CDP171" s="82"/>
      <c r="CDU171" s="82"/>
      <c r="CDX171" s="82"/>
      <c r="CDY171" s="82"/>
      <c r="CDZ171" s="82"/>
      <c r="CEA171" s="82"/>
      <c r="CEB171" s="82"/>
      <c r="CEC171" s="82"/>
      <c r="CED171" s="82"/>
      <c r="CEV171" s="82"/>
      <c r="CEW171" s="82"/>
      <c r="CEX171" s="6"/>
      <c r="CFA171" s="7"/>
      <c r="CFB171" s="7"/>
      <c r="CFG171" s="82"/>
      <c r="CFI171" s="7"/>
      <c r="CFJ171" s="82"/>
      <c r="CFL171" s="7"/>
      <c r="CFM171" s="82"/>
      <c r="CFN171" s="82"/>
      <c r="CFO171" s="83"/>
      <c r="CFQ171" s="82"/>
      <c r="CFR171" s="80"/>
      <c r="CFS171" s="81"/>
      <c r="CFT171" s="82"/>
      <c r="CFW171" s="82"/>
      <c r="CFX171" s="82"/>
      <c r="CFZ171" s="82"/>
      <c r="CGC171" s="82"/>
      <c r="CGF171" s="82"/>
      <c r="CGG171" s="82"/>
      <c r="CGL171" s="82"/>
      <c r="CGO171" s="82"/>
      <c r="CGP171" s="82"/>
      <c r="CGQ171" s="82"/>
      <c r="CGR171" s="82"/>
      <c r="CGS171" s="82"/>
      <c r="CGT171" s="82"/>
      <c r="CGU171" s="82"/>
      <c r="CHM171" s="82"/>
      <c r="CHN171" s="82"/>
      <c r="CHO171" s="6"/>
      <c r="CHR171" s="7"/>
      <c r="CHS171" s="7"/>
      <c r="CHX171" s="82"/>
      <c r="CHZ171" s="7"/>
      <c r="CIA171" s="82"/>
      <c r="CIC171" s="7"/>
      <c r="CID171" s="82"/>
      <c r="CIE171" s="82"/>
      <c r="CIF171" s="83"/>
      <c r="CIH171" s="82"/>
      <c r="CII171" s="80"/>
      <c r="CIJ171" s="81"/>
      <c r="CIK171" s="82"/>
      <c r="CIN171" s="82"/>
      <c r="CIO171" s="82"/>
      <c r="CIQ171" s="82"/>
      <c r="CIT171" s="82"/>
      <c r="CIW171" s="82"/>
      <c r="CIX171" s="82"/>
      <c r="CJC171" s="82"/>
      <c r="CJF171" s="82"/>
      <c r="CJG171" s="82"/>
      <c r="CJH171" s="82"/>
      <c r="CJI171" s="82"/>
      <c r="CJJ171" s="82"/>
      <c r="CJK171" s="82"/>
      <c r="CJL171" s="82"/>
      <c r="CKD171" s="82"/>
      <c r="CKE171" s="82"/>
      <c r="CKF171" s="6"/>
      <c r="CKI171" s="7"/>
      <c r="CKJ171" s="7"/>
      <c r="CKO171" s="82"/>
      <c r="CKQ171" s="7"/>
      <c r="CKR171" s="82"/>
      <c r="CKT171" s="7"/>
      <c r="CKU171" s="82"/>
      <c r="CKV171" s="82"/>
      <c r="CKW171" s="83"/>
      <c r="CKY171" s="82"/>
      <c r="CKZ171" s="80"/>
      <c r="CLA171" s="81"/>
      <c r="CLB171" s="82"/>
      <c r="CLE171" s="82"/>
      <c r="CLF171" s="82"/>
      <c r="CLH171" s="82"/>
      <c r="CLK171" s="82"/>
      <c r="CLN171" s="82"/>
      <c r="CLO171" s="82"/>
      <c r="CLT171" s="82"/>
      <c r="CLW171" s="82"/>
      <c r="CLX171" s="82"/>
      <c r="CLY171" s="82"/>
      <c r="CLZ171" s="82"/>
      <c r="CMA171" s="82"/>
      <c r="CMB171" s="82"/>
      <c r="CMC171" s="82"/>
      <c r="CMU171" s="82"/>
      <c r="CMV171" s="82"/>
      <c r="CMW171" s="6"/>
      <c r="CMZ171" s="7"/>
      <c r="CNA171" s="7"/>
      <c r="CNF171" s="82"/>
      <c r="CNH171" s="7"/>
      <c r="CNI171" s="82"/>
      <c r="CNK171" s="7"/>
      <c r="CNL171" s="82"/>
      <c r="CNM171" s="82"/>
      <c r="CNN171" s="83"/>
      <c r="CNP171" s="82"/>
      <c r="CNQ171" s="80"/>
      <c r="CNR171" s="81"/>
      <c r="CNS171" s="82"/>
      <c r="CNV171" s="82"/>
      <c r="CNW171" s="82"/>
      <c r="CNY171" s="82"/>
      <c r="COB171" s="82"/>
      <c r="COE171" s="82"/>
      <c r="COF171" s="82"/>
      <c r="COK171" s="82"/>
      <c r="CON171" s="82"/>
      <c r="COO171" s="82"/>
      <c r="COP171" s="82"/>
      <c r="COQ171" s="82"/>
      <c r="COR171" s="82"/>
      <c r="COS171" s="82"/>
      <c r="COT171" s="82"/>
      <c r="CPL171" s="82"/>
      <c r="CPM171" s="82"/>
      <c r="CPN171" s="6"/>
      <c r="CPQ171" s="7"/>
      <c r="CPR171" s="7"/>
      <c r="CPW171" s="82"/>
      <c r="CPY171" s="7"/>
      <c r="CPZ171" s="82"/>
      <c r="CQB171" s="7"/>
      <c r="CQC171" s="82"/>
      <c r="CQD171" s="82"/>
      <c r="CQE171" s="83"/>
      <c r="CQG171" s="82"/>
      <c r="CQH171" s="80"/>
      <c r="CQI171" s="81"/>
      <c r="CQJ171" s="82"/>
      <c r="CQM171" s="82"/>
      <c r="CQN171" s="82"/>
      <c r="CQP171" s="82"/>
      <c r="CQS171" s="82"/>
      <c r="CQV171" s="82"/>
      <c r="CQW171" s="82"/>
      <c r="CRB171" s="82"/>
      <c r="CRE171" s="82"/>
      <c r="CRF171" s="82"/>
      <c r="CRG171" s="82"/>
      <c r="CRH171" s="82"/>
      <c r="CRI171" s="82"/>
      <c r="CRJ171" s="82"/>
      <c r="CRK171" s="82"/>
      <c r="CSC171" s="82"/>
      <c r="CSD171" s="82"/>
      <c r="CSE171" s="6"/>
      <c r="CSH171" s="7"/>
      <c r="CSI171" s="7"/>
      <c r="CSN171" s="82"/>
      <c r="CSP171" s="7"/>
      <c r="CSQ171" s="82"/>
      <c r="CSS171" s="7"/>
      <c r="CST171" s="82"/>
      <c r="CSU171" s="82"/>
      <c r="CSV171" s="83"/>
      <c r="CSX171" s="82"/>
      <c r="CSY171" s="80"/>
      <c r="CSZ171" s="81"/>
      <c r="CTA171" s="82"/>
      <c r="CTD171" s="82"/>
      <c r="CTE171" s="82"/>
      <c r="CTG171" s="82"/>
      <c r="CTJ171" s="82"/>
      <c r="CTM171" s="82"/>
      <c r="CTN171" s="82"/>
      <c r="CTS171" s="82"/>
      <c r="CTV171" s="82"/>
      <c r="CTW171" s="82"/>
      <c r="CTX171" s="82"/>
      <c r="CTY171" s="82"/>
      <c r="CTZ171" s="82"/>
      <c r="CUA171" s="82"/>
      <c r="CUB171" s="82"/>
      <c r="CUT171" s="82"/>
      <c r="CUU171" s="82"/>
      <c r="CUV171" s="6"/>
      <c r="CUY171" s="7"/>
      <c r="CUZ171" s="7"/>
      <c r="CVE171" s="82"/>
      <c r="CVG171" s="7"/>
      <c r="CVH171" s="82"/>
      <c r="CVJ171" s="7"/>
      <c r="CVK171" s="82"/>
      <c r="CVL171" s="82"/>
      <c r="CVM171" s="83"/>
      <c r="CVO171" s="82"/>
      <c r="CVP171" s="80"/>
      <c r="CVQ171" s="81"/>
      <c r="CVR171" s="82"/>
      <c r="CVU171" s="82"/>
      <c r="CVV171" s="82"/>
      <c r="CVX171" s="82"/>
      <c r="CWA171" s="82"/>
      <c r="CWD171" s="82"/>
      <c r="CWE171" s="82"/>
      <c r="CWJ171" s="82"/>
      <c r="CWM171" s="82"/>
      <c r="CWN171" s="82"/>
      <c r="CWO171" s="82"/>
      <c r="CWP171" s="82"/>
      <c r="CWQ171" s="82"/>
      <c r="CWR171" s="82"/>
      <c r="CWS171" s="82"/>
      <c r="CXK171" s="82"/>
      <c r="CXL171" s="82"/>
      <c r="CXM171" s="6"/>
      <c r="CXP171" s="7"/>
      <c r="CXQ171" s="7"/>
      <c r="CXV171" s="82"/>
      <c r="CXX171" s="7"/>
      <c r="CXY171" s="82"/>
      <c r="CYA171" s="7"/>
      <c r="CYB171" s="82"/>
      <c r="CYC171" s="82"/>
      <c r="CYD171" s="83"/>
      <c r="CYF171" s="82"/>
      <c r="CYG171" s="80"/>
      <c r="CYH171" s="81"/>
      <c r="CYI171" s="82"/>
      <c r="CYL171" s="82"/>
      <c r="CYM171" s="82"/>
      <c r="CYO171" s="82"/>
      <c r="CYR171" s="82"/>
      <c r="CYU171" s="82"/>
      <c r="CYV171" s="82"/>
      <c r="CZA171" s="82"/>
      <c r="CZD171" s="82"/>
      <c r="CZE171" s="82"/>
      <c r="CZF171" s="82"/>
      <c r="CZG171" s="82"/>
      <c r="CZH171" s="82"/>
      <c r="CZI171" s="82"/>
      <c r="CZJ171" s="82"/>
      <c r="DAB171" s="82"/>
      <c r="DAC171" s="82"/>
      <c r="DAD171" s="6"/>
      <c r="DAG171" s="7"/>
      <c r="DAH171" s="7"/>
      <c r="DAM171" s="82"/>
      <c r="DAO171" s="7"/>
      <c r="DAP171" s="82"/>
      <c r="DAR171" s="7"/>
      <c r="DAS171" s="82"/>
      <c r="DAT171" s="82"/>
      <c r="DAU171" s="83"/>
      <c r="DAW171" s="82"/>
      <c r="DAX171" s="80"/>
      <c r="DAY171" s="81"/>
      <c r="DAZ171" s="82"/>
      <c r="DBC171" s="82"/>
      <c r="DBD171" s="82"/>
      <c r="DBF171" s="82"/>
      <c r="DBI171" s="82"/>
      <c r="DBL171" s="82"/>
      <c r="DBM171" s="82"/>
      <c r="DBR171" s="82"/>
      <c r="DBU171" s="82"/>
      <c r="DBV171" s="82"/>
      <c r="DBW171" s="82"/>
      <c r="DBX171" s="82"/>
      <c r="DBY171" s="82"/>
      <c r="DBZ171" s="82"/>
      <c r="DCA171" s="82"/>
      <c r="DCS171" s="82"/>
      <c r="DCT171" s="82"/>
      <c r="DCU171" s="6"/>
      <c r="DCX171" s="7"/>
      <c r="DCY171" s="7"/>
      <c r="DDD171" s="82"/>
      <c r="DDF171" s="7"/>
      <c r="DDG171" s="82"/>
      <c r="DDI171" s="7"/>
      <c r="DDJ171" s="82"/>
      <c r="DDK171" s="82"/>
      <c r="DDL171" s="83"/>
      <c r="DDN171" s="82"/>
      <c r="DDO171" s="80"/>
      <c r="DDP171" s="81"/>
      <c r="DDQ171" s="82"/>
      <c r="DDT171" s="82"/>
      <c r="DDU171" s="82"/>
      <c r="DDW171" s="82"/>
      <c r="DDZ171" s="82"/>
      <c r="DEC171" s="82"/>
      <c r="DED171" s="82"/>
      <c r="DEI171" s="82"/>
      <c r="DEL171" s="82"/>
      <c r="DEM171" s="82"/>
      <c r="DEN171" s="82"/>
      <c r="DEO171" s="82"/>
      <c r="DEP171" s="82"/>
      <c r="DEQ171" s="82"/>
      <c r="DER171" s="82"/>
      <c r="DFJ171" s="82"/>
      <c r="DFK171" s="82"/>
      <c r="DFL171" s="6"/>
      <c r="DFO171" s="7"/>
      <c r="DFP171" s="7"/>
      <c r="DFU171" s="82"/>
      <c r="DFW171" s="7"/>
      <c r="DFX171" s="82"/>
      <c r="DFZ171" s="7"/>
      <c r="DGA171" s="82"/>
      <c r="DGB171" s="82"/>
      <c r="DGC171" s="83"/>
      <c r="DGE171" s="82"/>
      <c r="DGF171" s="80"/>
      <c r="DGG171" s="81"/>
      <c r="DGH171" s="82"/>
      <c r="DGK171" s="82"/>
      <c r="DGL171" s="82"/>
      <c r="DGN171" s="82"/>
      <c r="DGQ171" s="82"/>
      <c r="DGT171" s="82"/>
      <c r="DGU171" s="82"/>
      <c r="DGZ171" s="82"/>
      <c r="DHC171" s="82"/>
      <c r="DHD171" s="82"/>
      <c r="DHE171" s="82"/>
      <c r="DHF171" s="82"/>
      <c r="DHG171" s="82"/>
      <c r="DHH171" s="82"/>
      <c r="DHI171" s="82"/>
      <c r="DIA171" s="82"/>
      <c r="DIB171" s="82"/>
      <c r="DIC171" s="6"/>
      <c r="DIF171" s="7"/>
      <c r="DIG171" s="7"/>
      <c r="DIL171" s="82"/>
      <c r="DIN171" s="7"/>
      <c r="DIO171" s="82"/>
      <c r="DIQ171" s="7"/>
      <c r="DIR171" s="82"/>
      <c r="DIS171" s="82"/>
      <c r="DIT171" s="83"/>
      <c r="DIV171" s="82"/>
      <c r="DIW171" s="80"/>
      <c r="DIX171" s="81"/>
      <c r="DIY171" s="82"/>
      <c r="DJB171" s="82"/>
      <c r="DJC171" s="82"/>
      <c r="DJE171" s="82"/>
      <c r="DJH171" s="82"/>
      <c r="DJK171" s="82"/>
      <c r="DJL171" s="82"/>
      <c r="DJQ171" s="82"/>
      <c r="DJT171" s="82"/>
      <c r="DJU171" s="82"/>
      <c r="DJV171" s="82"/>
      <c r="DJW171" s="82"/>
      <c r="DJX171" s="82"/>
      <c r="DJY171" s="82"/>
      <c r="DJZ171" s="82"/>
      <c r="DKR171" s="82"/>
      <c r="DKS171" s="82"/>
      <c r="DKT171" s="6"/>
      <c r="DKW171" s="7"/>
      <c r="DKX171" s="7"/>
      <c r="DLC171" s="82"/>
      <c r="DLE171" s="7"/>
      <c r="DLF171" s="82"/>
      <c r="DLH171" s="7"/>
      <c r="DLI171" s="82"/>
      <c r="DLJ171" s="82"/>
      <c r="DLK171" s="83"/>
      <c r="DLM171" s="82"/>
      <c r="DLN171" s="80"/>
      <c r="DLO171" s="81"/>
      <c r="DLP171" s="82"/>
      <c r="DLS171" s="82"/>
      <c r="DLT171" s="82"/>
      <c r="DLV171" s="82"/>
      <c r="DLY171" s="82"/>
      <c r="DMB171" s="82"/>
      <c r="DMC171" s="82"/>
      <c r="DMH171" s="82"/>
      <c r="DMK171" s="82"/>
      <c r="DML171" s="82"/>
      <c r="DMM171" s="82"/>
      <c r="DMN171" s="82"/>
      <c r="DMO171" s="82"/>
      <c r="DMP171" s="82"/>
      <c r="DMQ171" s="82"/>
      <c r="DNI171" s="82"/>
      <c r="DNJ171" s="82"/>
      <c r="DNK171" s="6"/>
      <c r="DNN171" s="7"/>
      <c r="DNO171" s="7"/>
      <c r="DNT171" s="82"/>
      <c r="DNV171" s="7"/>
      <c r="DNW171" s="82"/>
      <c r="DNY171" s="7"/>
      <c r="DNZ171" s="82"/>
      <c r="DOA171" s="82"/>
      <c r="DOB171" s="83"/>
      <c r="DOD171" s="82"/>
      <c r="DOE171" s="80"/>
      <c r="DOF171" s="81"/>
      <c r="DOG171" s="82"/>
      <c r="DOJ171" s="82"/>
      <c r="DOK171" s="82"/>
      <c r="DOM171" s="82"/>
      <c r="DOP171" s="82"/>
      <c r="DOS171" s="82"/>
      <c r="DOT171" s="82"/>
      <c r="DOY171" s="82"/>
      <c r="DPB171" s="82"/>
      <c r="DPC171" s="82"/>
      <c r="DPD171" s="82"/>
      <c r="DPE171" s="82"/>
      <c r="DPF171" s="82"/>
      <c r="DPG171" s="82"/>
      <c r="DPH171" s="82"/>
      <c r="DPZ171" s="82"/>
      <c r="DQA171" s="82"/>
      <c r="DQB171" s="6"/>
      <c r="DQE171" s="7"/>
      <c r="DQF171" s="7"/>
      <c r="DQK171" s="82"/>
      <c r="DQM171" s="7"/>
      <c r="DQN171" s="82"/>
      <c r="DQP171" s="7"/>
      <c r="DQQ171" s="82"/>
      <c r="DQR171" s="82"/>
      <c r="DQS171" s="83"/>
      <c r="DQU171" s="82"/>
      <c r="DQV171" s="80"/>
      <c r="DQW171" s="81"/>
      <c r="DQX171" s="82"/>
      <c r="DRA171" s="82"/>
      <c r="DRB171" s="82"/>
      <c r="DRD171" s="82"/>
      <c r="DRG171" s="82"/>
      <c r="DRJ171" s="82"/>
      <c r="DRK171" s="82"/>
      <c r="DRP171" s="82"/>
      <c r="DRS171" s="82"/>
      <c r="DRT171" s="82"/>
      <c r="DRU171" s="82"/>
      <c r="DRV171" s="82"/>
      <c r="DRW171" s="82"/>
      <c r="DRX171" s="82"/>
      <c r="DRY171" s="82"/>
      <c r="DSQ171" s="82"/>
      <c r="DSR171" s="82"/>
      <c r="DSS171" s="6"/>
      <c r="DSV171" s="7"/>
      <c r="DSW171" s="7"/>
      <c r="DTB171" s="82"/>
      <c r="DTD171" s="7"/>
      <c r="DTE171" s="82"/>
      <c r="DTG171" s="7"/>
      <c r="DTH171" s="82"/>
      <c r="DTI171" s="82"/>
      <c r="DTJ171" s="83"/>
      <c r="DTL171" s="82"/>
      <c r="DTM171" s="80"/>
      <c r="DTN171" s="81"/>
      <c r="DTO171" s="82"/>
      <c r="DTR171" s="82"/>
      <c r="DTS171" s="82"/>
      <c r="DTU171" s="82"/>
      <c r="DTX171" s="82"/>
      <c r="DUA171" s="82"/>
      <c r="DUB171" s="82"/>
      <c r="DUG171" s="82"/>
      <c r="DUJ171" s="82"/>
      <c r="DUK171" s="82"/>
      <c r="DUL171" s="82"/>
      <c r="DUM171" s="82"/>
      <c r="DUN171" s="82"/>
      <c r="DUO171" s="82"/>
      <c r="DUP171" s="82"/>
      <c r="DVH171" s="82"/>
      <c r="DVI171" s="82"/>
      <c r="DVJ171" s="6"/>
      <c r="DVM171" s="7"/>
      <c r="DVN171" s="7"/>
      <c r="DVS171" s="82"/>
      <c r="DVU171" s="7"/>
      <c r="DVV171" s="82"/>
      <c r="DVX171" s="7"/>
      <c r="DVY171" s="82"/>
      <c r="DVZ171" s="82"/>
      <c r="DWA171" s="83"/>
      <c r="DWC171" s="82"/>
      <c r="DWD171" s="80"/>
      <c r="DWE171" s="81"/>
      <c r="DWF171" s="82"/>
      <c r="DWI171" s="82"/>
      <c r="DWJ171" s="82"/>
      <c r="DWL171" s="82"/>
      <c r="DWO171" s="82"/>
      <c r="DWR171" s="82"/>
      <c r="DWS171" s="82"/>
      <c r="DWX171" s="82"/>
      <c r="DXA171" s="82"/>
      <c r="DXB171" s="82"/>
      <c r="DXC171" s="82"/>
      <c r="DXD171" s="82"/>
      <c r="DXE171" s="82"/>
      <c r="DXF171" s="82"/>
      <c r="DXG171" s="82"/>
      <c r="DXY171" s="82"/>
      <c r="DXZ171" s="82"/>
      <c r="DYA171" s="6"/>
      <c r="DYD171" s="7"/>
      <c r="DYE171" s="7"/>
      <c r="DYJ171" s="82"/>
      <c r="DYL171" s="7"/>
      <c r="DYM171" s="82"/>
      <c r="DYO171" s="7"/>
      <c r="DYP171" s="82"/>
      <c r="DYQ171" s="82"/>
      <c r="DYR171" s="83"/>
      <c r="DYT171" s="82"/>
      <c r="DYU171" s="80"/>
      <c r="DYV171" s="81"/>
      <c r="DYW171" s="82"/>
      <c r="DYZ171" s="82"/>
      <c r="DZA171" s="82"/>
      <c r="DZC171" s="82"/>
      <c r="DZF171" s="82"/>
      <c r="DZI171" s="82"/>
      <c r="DZJ171" s="82"/>
      <c r="DZO171" s="82"/>
      <c r="DZR171" s="82"/>
      <c r="DZS171" s="82"/>
      <c r="DZT171" s="82"/>
      <c r="DZU171" s="82"/>
      <c r="DZV171" s="82"/>
      <c r="DZW171" s="82"/>
      <c r="DZX171" s="82"/>
      <c r="EAP171" s="82"/>
      <c r="EAQ171" s="82"/>
      <c r="EAR171" s="6"/>
      <c r="EAU171" s="7"/>
      <c r="EAV171" s="7"/>
      <c r="EBA171" s="82"/>
      <c r="EBC171" s="7"/>
      <c r="EBD171" s="82"/>
      <c r="EBF171" s="7"/>
      <c r="EBG171" s="82"/>
      <c r="EBH171" s="82"/>
      <c r="EBI171" s="83"/>
      <c r="EBK171" s="82"/>
      <c r="EBL171" s="80"/>
      <c r="EBM171" s="81"/>
      <c r="EBN171" s="82"/>
      <c r="EBQ171" s="82"/>
      <c r="EBR171" s="82"/>
      <c r="EBT171" s="82"/>
      <c r="EBW171" s="82"/>
      <c r="EBZ171" s="82"/>
      <c r="ECA171" s="82"/>
      <c r="ECF171" s="82"/>
      <c r="ECI171" s="82"/>
      <c r="ECJ171" s="82"/>
      <c r="ECK171" s="82"/>
      <c r="ECL171" s="82"/>
      <c r="ECM171" s="82"/>
      <c r="ECN171" s="82"/>
      <c r="ECO171" s="82"/>
      <c r="EDG171" s="82"/>
      <c r="EDH171" s="82"/>
      <c r="EDI171" s="6"/>
      <c r="EDL171" s="7"/>
      <c r="EDM171" s="7"/>
      <c r="EDR171" s="82"/>
      <c r="EDT171" s="7"/>
      <c r="EDU171" s="82"/>
      <c r="EDW171" s="7"/>
      <c r="EDX171" s="82"/>
      <c r="EDY171" s="82"/>
      <c r="EDZ171" s="83"/>
      <c r="EEB171" s="82"/>
      <c r="EEC171" s="80"/>
      <c r="EED171" s="81"/>
      <c r="EEE171" s="82"/>
      <c r="EEH171" s="82"/>
      <c r="EEI171" s="82"/>
      <c r="EEK171" s="82"/>
      <c r="EEN171" s="82"/>
      <c r="EEQ171" s="82"/>
      <c r="EER171" s="82"/>
      <c r="EEW171" s="82"/>
      <c r="EEZ171" s="82"/>
      <c r="EFA171" s="82"/>
      <c r="EFB171" s="82"/>
      <c r="EFC171" s="82"/>
      <c r="EFD171" s="82"/>
      <c r="EFE171" s="82"/>
      <c r="EFF171" s="82"/>
      <c r="EFX171" s="82"/>
      <c r="EFY171" s="82"/>
      <c r="EFZ171" s="6"/>
      <c r="EGC171" s="7"/>
      <c r="EGD171" s="7"/>
      <c r="EGI171" s="82"/>
      <c r="EGK171" s="7"/>
      <c r="EGL171" s="82"/>
      <c r="EGN171" s="7"/>
      <c r="EGO171" s="82"/>
      <c r="EGP171" s="82"/>
      <c r="EGQ171" s="83"/>
      <c r="EGS171" s="82"/>
      <c r="EGT171" s="80"/>
      <c r="EGU171" s="81"/>
      <c r="EGV171" s="82"/>
      <c r="EGY171" s="82"/>
      <c r="EGZ171" s="82"/>
      <c r="EHB171" s="82"/>
      <c r="EHE171" s="82"/>
      <c r="EHH171" s="82"/>
      <c r="EHI171" s="82"/>
      <c r="EHN171" s="82"/>
      <c r="EHQ171" s="82"/>
      <c r="EHR171" s="82"/>
      <c r="EHS171" s="82"/>
      <c r="EHT171" s="82"/>
      <c r="EHU171" s="82"/>
      <c r="EHV171" s="82"/>
      <c r="EHW171" s="82"/>
      <c r="EIO171" s="82"/>
      <c r="EIP171" s="82"/>
      <c r="EIQ171" s="6"/>
      <c r="EIT171" s="7"/>
      <c r="EIU171" s="7"/>
      <c r="EIZ171" s="82"/>
      <c r="EJB171" s="7"/>
      <c r="EJC171" s="82"/>
      <c r="EJE171" s="7"/>
      <c r="EJF171" s="82"/>
      <c r="EJG171" s="82"/>
      <c r="EJH171" s="83"/>
      <c r="EJJ171" s="82"/>
      <c r="EJK171" s="80"/>
      <c r="EJL171" s="81"/>
      <c r="EJM171" s="82"/>
      <c r="EJP171" s="82"/>
      <c r="EJQ171" s="82"/>
      <c r="EJS171" s="82"/>
      <c r="EJV171" s="82"/>
      <c r="EJY171" s="82"/>
      <c r="EJZ171" s="82"/>
      <c r="EKE171" s="82"/>
      <c r="EKH171" s="82"/>
      <c r="EKI171" s="82"/>
      <c r="EKJ171" s="82"/>
      <c r="EKK171" s="82"/>
      <c r="EKL171" s="82"/>
      <c r="EKM171" s="82"/>
      <c r="EKN171" s="82"/>
      <c r="ELF171" s="82"/>
      <c r="ELG171" s="82"/>
      <c r="ELH171" s="6"/>
      <c r="ELK171" s="7"/>
      <c r="ELL171" s="7"/>
      <c r="ELQ171" s="82"/>
      <c r="ELS171" s="7"/>
      <c r="ELT171" s="82"/>
      <c r="ELV171" s="7"/>
      <c r="ELW171" s="82"/>
      <c r="ELX171" s="82"/>
      <c r="ELY171" s="83"/>
      <c r="EMA171" s="82"/>
      <c r="EMB171" s="80"/>
      <c r="EMC171" s="81"/>
      <c r="EMD171" s="82"/>
      <c r="EMG171" s="82"/>
      <c r="EMH171" s="82"/>
      <c r="EMJ171" s="82"/>
      <c r="EMM171" s="82"/>
      <c r="EMP171" s="82"/>
      <c r="EMQ171" s="82"/>
      <c r="EMV171" s="82"/>
      <c r="EMY171" s="82"/>
      <c r="EMZ171" s="82"/>
      <c r="ENA171" s="82"/>
      <c r="ENB171" s="82"/>
      <c r="ENC171" s="82"/>
      <c r="END171" s="82"/>
      <c r="ENE171" s="82"/>
      <c r="ENW171" s="82"/>
      <c r="ENX171" s="82"/>
      <c r="ENY171" s="6"/>
      <c r="EOB171" s="7"/>
      <c r="EOC171" s="7"/>
      <c r="EOH171" s="82"/>
      <c r="EOJ171" s="7"/>
      <c r="EOK171" s="82"/>
      <c r="EOM171" s="7"/>
      <c r="EON171" s="82"/>
      <c r="EOO171" s="82"/>
      <c r="EOP171" s="83"/>
      <c r="EOR171" s="82"/>
      <c r="EOS171" s="80"/>
      <c r="EOT171" s="81"/>
      <c r="EOU171" s="82"/>
      <c r="EOX171" s="82"/>
      <c r="EOY171" s="82"/>
      <c r="EPA171" s="82"/>
      <c r="EPD171" s="82"/>
      <c r="EPG171" s="82"/>
      <c r="EPH171" s="82"/>
      <c r="EPM171" s="82"/>
      <c r="EPP171" s="82"/>
      <c r="EPQ171" s="82"/>
      <c r="EPR171" s="82"/>
      <c r="EPS171" s="82"/>
      <c r="EPT171" s="82"/>
      <c r="EPU171" s="82"/>
      <c r="EPV171" s="82"/>
      <c r="EQN171" s="82"/>
      <c r="EQO171" s="82"/>
      <c r="EQP171" s="6"/>
      <c r="EQS171" s="7"/>
      <c r="EQT171" s="7"/>
      <c r="EQY171" s="82"/>
      <c r="ERA171" s="7"/>
      <c r="ERB171" s="82"/>
      <c r="ERD171" s="7"/>
      <c r="ERE171" s="82"/>
      <c r="ERF171" s="82"/>
      <c r="ERG171" s="83"/>
      <c r="ERI171" s="82"/>
      <c r="ERJ171" s="80"/>
      <c r="ERK171" s="81"/>
      <c r="ERL171" s="82"/>
      <c r="ERO171" s="82"/>
      <c r="ERP171" s="82"/>
      <c r="ERR171" s="82"/>
      <c r="ERU171" s="82"/>
      <c r="ERX171" s="82"/>
      <c r="ERY171" s="82"/>
      <c r="ESD171" s="82"/>
      <c r="ESG171" s="82"/>
      <c r="ESH171" s="82"/>
      <c r="ESI171" s="82"/>
      <c r="ESJ171" s="82"/>
      <c r="ESK171" s="82"/>
      <c r="ESL171" s="82"/>
      <c r="ESM171" s="82"/>
      <c r="ETE171" s="82"/>
      <c r="ETF171" s="82"/>
      <c r="ETG171" s="6"/>
      <c r="ETJ171" s="7"/>
      <c r="ETK171" s="7"/>
      <c r="ETP171" s="82"/>
      <c r="ETR171" s="7"/>
      <c r="ETS171" s="82"/>
      <c r="ETU171" s="7"/>
      <c r="ETV171" s="82"/>
      <c r="ETW171" s="82"/>
      <c r="ETX171" s="83"/>
      <c r="ETZ171" s="82"/>
      <c r="EUA171" s="80"/>
      <c r="EUB171" s="81"/>
      <c r="EUC171" s="82"/>
      <c r="EUF171" s="82"/>
      <c r="EUG171" s="82"/>
      <c r="EUI171" s="82"/>
      <c r="EUL171" s="82"/>
      <c r="EUO171" s="82"/>
      <c r="EUP171" s="82"/>
      <c r="EUU171" s="82"/>
      <c r="EUX171" s="82"/>
      <c r="EUY171" s="82"/>
      <c r="EUZ171" s="82"/>
      <c r="EVA171" s="82"/>
      <c r="EVB171" s="82"/>
      <c r="EVC171" s="82"/>
      <c r="EVD171" s="82"/>
      <c r="EVV171" s="82"/>
      <c r="EVW171" s="82"/>
      <c r="EVX171" s="6"/>
      <c r="EWA171" s="7"/>
      <c r="EWB171" s="7"/>
      <c r="EWG171" s="82"/>
      <c r="EWI171" s="7"/>
      <c r="EWJ171" s="82"/>
      <c r="EWL171" s="7"/>
      <c r="EWM171" s="82"/>
      <c r="EWN171" s="82"/>
      <c r="EWO171" s="83"/>
      <c r="EWQ171" s="82"/>
      <c r="EWR171" s="80"/>
      <c r="EWS171" s="81"/>
      <c r="EWT171" s="82"/>
      <c r="EWW171" s="82"/>
      <c r="EWX171" s="82"/>
      <c r="EWZ171" s="82"/>
      <c r="EXC171" s="82"/>
      <c r="EXF171" s="82"/>
      <c r="EXG171" s="82"/>
      <c r="EXL171" s="82"/>
      <c r="EXO171" s="82"/>
      <c r="EXP171" s="82"/>
      <c r="EXQ171" s="82"/>
      <c r="EXR171" s="82"/>
      <c r="EXS171" s="82"/>
      <c r="EXT171" s="82"/>
      <c r="EXU171" s="82"/>
      <c r="EYM171" s="82"/>
      <c r="EYN171" s="82"/>
      <c r="EYO171" s="6"/>
      <c r="EYR171" s="7"/>
      <c r="EYS171" s="7"/>
      <c r="EYX171" s="82"/>
      <c r="EYZ171" s="7"/>
      <c r="EZA171" s="82"/>
      <c r="EZC171" s="7"/>
      <c r="EZD171" s="82"/>
      <c r="EZE171" s="82"/>
      <c r="EZF171" s="83"/>
      <c r="EZH171" s="82"/>
      <c r="EZI171" s="80"/>
      <c r="EZJ171" s="81"/>
      <c r="EZK171" s="82"/>
      <c r="EZN171" s="82"/>
      <c r="EZO171" s="82"/>
      <c r="EZQ171" s="82"/>
      <c r="EZT171" s="82"/>
      <c r="EZW171" s="82"/>
      <c r="EZX171" s="82"/>
      <c r="FAC171" s="82"/>
      <c r="FAF171" s="82"/>
      <c r="FAG171" s="82"/>
      <c r="FAH171" s="82"/>
      <c r="FAI171" s="82"/>
      <c r="FAJ171" s="82"/>
      <c r="FAK171" s="82"/>
      <c r="FAL171" s="82"/>
      <c r="FBD171" s="82"/>
      <c r="FBE171" s="82"/>
      <c r="FBF171" s="6"/>
      <c r="FBI171" s="7"/>
      <c r="FBJ171" s="7"/>
      <c r="FBO171" s="82"/>
      <c r="FBQ171" s="7"/>
      <c r="FBR171" s="82"/>
      <c r="FBT171" s="7"/>
      <c r="FBU171" s="82"/>
      <c r="FBV171" s="82"/>
      <c r="FBW171" s="83"/>
      <c r="FBY171" s="82"/>
      <c r="FBZ171" s="80"/>
      <c r="FCA171" s="81"/>
      <c r="FCB171" s="82"/>
      <c r="FCE171" s="82"/>
      <c r="FCF171" s="82"/>
      <c r="FCH171" s="82"/>
      <c r="FCK171" s="82"/>
      <c r="FCN171" s="82"/>
      <c r="FCO171" s="82"/>
      <c r="FCT171" s="82"/>
      <c r="FCW171" s="82"/>
      <c r="FCX171" s="82"/>
      <c r="FCY171" s="82"/>
      <c r="FCZ171" s="82"/>
      <c r="FDA171" s="82"/>
      <c r="FDB171" s="82"/>
      <c r="FDC171" s="82"/>
      <c r="FDU171" s="82"/>
      <c r="FDV171" s="82"/>
      <c r="FDW171" s="6"/>
      <c r="FDZ171" s="7"/>
      <c r="FEA171" s="7"/>
      <c r="FEF171" s="82"/>
      <c r="FEH171" s="7"/>
      <c r="FEI171" s="82"/>
      <c r="FEK171" s="7"/>
      <c r="FEL171" s="82"/>
      <c r="FEM171" s="82"/>
      <c r="FEN171" s="83"/>
      <c r="FEP171" s="82"/>
      <c r="FEQ171" s="80"/>
      <c r="FER171" s="81"/>
      <c r="FES171" s="82"/>
      <c r="FEV171" s="82"/>
      <c r="FEW171" s="82"/>
      <c r="FEY171" s="82"/>
      <c r="FFB171" s="82"/>
      <c r="FFE171" s="82"/>
      <c r="FFF171" s="82"/>
      <c r="FFK171" s="82"/>
      <c r="FFN171" s="82"/>
      <c r="FFO171" s="82"/>
      <c r="FFP171" s="82"/>
      <c r="FFQ171" s="82"/>
      <c r="FFR171" s="82"/>
      <c r="FFS171" s="82"/>
      <c r="FFT171" s="82"/>
      <c r="FGL171" s="82"/>
      <c r="FGM171" s="82"/>
      <c r="FGN171" s="6"/>
      <c r="FGQ171" s="7"/>
      <c r="FGR171" s="7"/>
      <c r="FGW171" s="82"/>
      <c r="FGY171" s="7"/>
      <c r="FGZ171" s="82"/>
      <c r="FHB171" s="7"/>
      <c r="FHC171" s="82"/>
      <c r="FHD171" s="82"/>
      <c r="FHE171" s="83"/>
      <c r="FHG171" s="82"/>
      <c r="FHH171" s="80"/>
      <c r="FHI171" s="81"/>
      <c r="FHJ171" s="82"/>
      <c r="FHM171" s="82"/>
      <c r="FHN171" s="82"/>
      <c r="FHP171" s="82"/>
      <c r="FHS171" s="82"/>
      <c r="FHV171" s="82"/>
      <c r="FHW171" s="82"/>
      <c r="FIB171" s="82"/>
      <c r="FIE171" s="82"/>
      <c r="FIF171" s="82"/>
      <c r="FIG171" s="82"/>
      <c r="FIH171" s="82"/>
      <c r="FII171" s="82"/>
      <c r="FIJ171" s="82"/>
      <c r="FIK171" s="82"/>
      <c r="FJC171" s="82"/>
      <c r="FJD171" s="82"/>
      <c r="FJE171" s="6"/>
      <c r="FJH171" s="7"/>
      <c r="FJI171" s="7"/>
      <c r="FJN171" s="82"/>
      <c r="FJP171" s="7"/>
      <c r="FJQ171" s="82"/>
      <c r="FJS171" s="7"/>
      <c r="FJT171" s="82"/>
      <c r="FJU171" s="82"/>
      <c r="FJV171" s="83"/>
      <c r="FJX171" s="82"/>
      <c r="FJY171" s="80"/>
      <c r="FJZ171" s="81"/>
      <c r="FKA171" s="82"/>
      <c r="FKD171" s="82"/>
      <c r="FKE171" s="82"/>
      <c r="FKG171" s="82"/>
      <c r="FKJ171" s="82"/>
      <c r="FKM171" s="82"/>
      <c r="FKN171" s="82"/>
      <c r="FKS171" s="82"/>
      <c r="FKV171" s="82"/>
      <c r="FKW171" s="82"/>
      <c r="FKX171" s="82"/>
      <c r="FKY171" s="82"/>
      <c r="FKZ171" s="82"/>
      <c r="FLA171" s="82"/>
      <c r="FLB171" s="82"/>
      <c r="FLT171" s="82"/>
      <c r="FLU171" s="82"/>
      <c r="FLV171" s="6"/>
      <c r="FLY171" s="7"/>
      <c r="FLZ171" s="7"/>
      <c r="FME171" s="82"/>
      <c r="FMG171" s="7"/>
      <c r="FMH171" s="82"/>
      <c r="FMJ171" s="7"/>
      <c r="FMK171" s="82"/>
      <c r="FML171" s="82"/>
      <c r="FMM171" s="83"/>
      <c r="FMO171" s="82"/>
      <c r="FMP171" s="80"/>
      <c r="FMQ171" s="81"/>
      <c r="FMR171" s="82"/>
      <c r="FMU171" s="82"/>
      <c r="FMV171" s="82"/>
      <c r="FMX171" s="82"/>
      <c r="FNA171" s="82"/>
      <c r="FND171" s="82"/>
      <c r="FNE171" s="82"/>
      <c r="FNJ171" s="82"/>
      <c r="FNM171" s="82"/>
      <c r="FNN171" s="82"/>
      <c r="FNO171" s="82"/>
      <c r="FNP171" s="82"/>
      <c r="FNQ171" s="82"/>
      <c r="FNR171" s="82"/>
      <c r="FNS171" s="82"/>
      <c r="FOK171" s="82"/>
      <c r="FOL171" s="82"/>
      <c r="FOM171" s="6"/>
      <c r="FOP171" s="7"/>
      <c r="FOQ171" s="7"/>
      <c r="FOV171" s="82"/>
      <c r="FOX171" s="7"/>
      <c r="FOY171" s="82"/>
      <c r="FPA171" s="7"/>
      <c r="FPB171" s="82"/>
      <c r="FPC171" s="82"/>
      <c r="FPD171" s="83"/>
      <c r="FPF171" s="82"/>
      <c r="FPG171" s="80"/>
      <c r="FPH171" s="81"/>
      <c r="FPI171" s="82"/>
      <c r="FPL171" s="82"/>
      <c r="FPM171" s="82"/>
      <c r="FPO171" s="82"/>
      <c r="FPR171" s="82"/>
      <c r="FPU171" s="82"/>
      <c r="FPV171" s="82"/>
      <c r="FQA171" s="82"/>
      <c r="FQD171" s="82"/>
      <c r="FQE171" s="82"/>
      <c r="FQF171" s="82"/>
      <c r="FQG171" s="82"/>
      <c r="FQH171" s="82"/>
      <c r="FQI171" s="82"/>
      <c r="FQJ171" s="82"/>
      <c r="FRB171" s="82"/>
      <c r="FRC171" s="82"/>
      <c r="FRD171" s="6"/>
      <c r="FRG171" s="7"/>
      <c r="FRH171" s="7"/>
      <c r="FRM171" s="82"/>
      <c r="FRO171" s="7"/>
      <c r="FRP171" s="82"/>
      <c r="FRR171" s="7"/>
      <c r="FRS171" s="82"/>
      <c r="FRT171" s="82"/>
      <c r="FRU171" s="83"/>
      <c r="FRW171" s="82"/>
      <c r="FRX171" s="80"/>
      <c r="FRY171" s="81"/>
      <c r="FRZ171" s="82"/>
      <c r="FSC171" s="82"/>
      <c r="FSD171" s="82"/>
      <c r="FSF171" s="82"/>
      <c r="FSI171" s="82"/>
      <c r="FSL171" s="82"/>
      <c r="FSM171" s="82"/>
      <c r="FSR171" s="82"/>
      <c r="FSU171" s="82"/>
      <c r="FSV171" s="82"/>
      <c r="FSW171" s="82"/>
      <c r="FSX171" s="82"/>
      <c r="FSY171" s="82"/>
      <c r="FSZ171" s="82"/>
      <c r="FTA171" s="82"/>
      <c r="FTS171" s="82"/>
      <c r="FTT171" s="82"/>
      <c r="FTU171" s="6"/>
      <c r="FTX171" s="7"/>
      <c r="FTY171" s="7"/>
      <c r="FUD171" s="82"/>
      <c r="FUF171" s="7"/>
      <c r="FUG171" s="82"/>
      <c r="FUI171" s="7"/>
      <c r="FUJ171" s="82"/>
      <c r="FUK171" s="82"/>
      <c r="FUL171" s="83"/>
      <c r="FUN171" s="82"/>
      <c r="FUO171" s="80"/>
      <c r="FUP171" s="81"/>
      <c r="FUQ171" s="82"/>
      <c r="FUT171" s="82"/>
      <c r="FUU171" s="82"/>
      <c r="FUW171" s="82"/>
      <c r="FUZ171" s="82"/>
      <c r="FVC171" s="82"/>
      <c r="FVD171" s="82"/>
      <c r="FVI171" s="82"/>
      <c r="FVL171" s="82"/>
      <c r="FVM171" s="82"/>
      <c r="FVN171" s="82"/>
      <c r="FVO171" s="82"/>
      <c r="FVP171" s="82"/>
      <c r="FVQ171" s="82"/>
      <c r="FVR171" s="82"/>
      <c r="FWJ171" s="82"/>
      <c r="FWK171" s="82"/>
      <c r="FWL171" s="6"/>
      <c r="FWO171" s="7"/>
      <c r="FWP171" s="7"/>
      <c r="FWU171" s="82"/>
      <c r="FWW171" s="7"/>
      <c r="FWX171" s="82"/>
      <c r="FWZ171" s="7"/>
      <c r="FXA171" s="82"/>
      <c r="FXB171" s="82"/>
      <c r="FXC171" s="83"/>
      <c r="FXE171" s="82"/>
      <c r="FXF171" s="80"/>
      <c r="FXG171" s="81"/>
      <c r="FXH171" s="82"/>
      <c r="FXK171" s="82"/>
      <c r="FXL171" s="82"/>
      <c r="FXN171" s="82"/>
      <c r="FXQ171" s="82"/>
      <c r="FXT171" s="82"/>
      <c r="FXU171" s="82"/>
      <c r="FXZ171" s="82"/>
      <c r="FYC171" s="82"/>
      <c r="FYD171" s="82"/>
      <c r="FYE171" s="82"/>
      <c r="FYF171" s="82"/>
      <c r="FYG171" s="82"/>
      <c r="FYH171" s="82"/>
      <c r="FYI171" s="82"/>
      <c r="FZA171" s="82"/>
      <c r="FZB171" s="82"/>
      <c r="FZC171" s="6"/>
      <c r="FZF171" s="7"/>
      <c r="FZG171" s="7"/>
      <c r="FZL171" s="82"/>
      <c r="FZN171" s="7"/>
      <c r="FZO171" s="82"/>
      <c r="FZQ171" s="7"/>
      <c r="FZR171" s="82"/>
      <c r="FZS171" s="82"/>
      <c r="FZT171" s="83"/>
      <c r="FZV171" s="82"/>
      <c r="FZW171" s="80"/>
      <c r="FZX171" s="81"/>
      <c r="FZY171" s="82"/>
      <c r="GAB171" s="82"/>
      <c r="GAC171" s="82"/>
      <c r="GAE171" s="82"/>
      <c r="GAH171" s="82"/>
      <c r="GAK171" s="82"/>
      <c r="GAL171" s="82"/>
      <c r="GAQ171" s="82"/>
      <c r="GAT171" s="82"/>
      <c r="GAU171" s="82"/>
      <c r="GAV171" s="82"/>
      <c r="GAW171" s="82"/>
      <c r="GAX171" s="82"/>
      <c r="GAY171" s="82"/>
      <c r="GAZ171" s="82"/>
      <c r="GBR171" s="82"/>
      <c r="GBS171" s="82"/>
      <c r="GBT171" s="6"/>
      <c r="GBW171" s="7"/>
      <c r="GBX171" s="7"/>
      <c r="GCC171" s="82"/>
      <c r="GCE171" s="7"/>
      <c r="GCF171" s="82"/>
      <c r="GCH171" s="7"/>
      <c r="GCI171" s="82"/>
      <c r="GCJ171" s="82"/>
      <c r="GCK171" s="83"/>
      <c r="GCM171" s="82"/>
      <c r="GCN171" s="80"/>
      <c r="GCO171" s="81"/>
      <c r="GCP171" s="82"/>
      <c r="GCS171" s="82"/>
      <c r="GCT171" s="82"/>
      <c r="GCV171" s="82"/>
      <c r="GCY171" s="82"/>
      <c r="GDB171" s="82"/>
      <c r="GDC171" s="82"/>
      <c r="GDH171" s="82"/>
      <c r="GDK171" s="82"/>
      <c r="GDL171" s="82"/>
      <c r="GDM171" s="82"/>
      <c r="GDN171" s="82"/>
      <c r="GDO171" s="82"/>
      <c r="GDP171" s="82"/>
      <c r="GDQ171" s="82"/>
      <c r="GEI171" s="82"/>
      <c r="GEJ171" s="82"/>
      <c r="GEK171" s="6"/>
      <c r="GEN171" s="7"/>
      <c r="GEO171" s="7"/>
      <c r="GET171" s="82"/>
      <c r="GEV171" s="7"/>
      <c r="GEW171" s="82"/>
      <c r="GEY171" s="7"/>
      <c r="GEZ171" s="82"/>
      <c r="GFA171" s="82"/>
      <c r="GFB171" s="83"/>
      <c r="GFD171" s="82"/>
      <c r="GFE171" s="80"/>
      <c r="GFF171" s="81"/>
      <c r="GFG171" s="82"/>
      <c r="GFJ171" s="82"/>
      <c r="GFK171" s="82"/>
      <c r="GFM171" s="82"/>
      <c r="GFP171" s="82"/>
      <c r="GFS171" s="82"/>
      <c r="GFT171" s="82"/>
      <c r="GFY171" s="82"/>
      <c r="GGB171" s="82"/>
      <c r="GGC171" s="82"/>
      <c r="GGD171" s="82"/>
      <c r="GGE171" s="82"/>
      <c r="GGF171" s="82"/>
      <c r="GGG171" s="82"/>
      <c r="GGH171" s="82"/>
      <c r="GGZ171" s="82"/>
      <c r="GHA171" s="82"/>
      <c r="GHB171" s="6"/>
      <c r="GHE171" s="7"/>
      <c r="GHF171" s="7"/>
      <c r="GHK171" s="82"/>
      <c r="GHM171" s="7"/>
      <c r="GHN171" s="82"/>
      <c r="GHP171" s="7"/>
      <c r="GHQ171" s="82"/>
      <c r="GHR171" s="82"/>
      <c r="GHS171" s="83"/>
      <c r="GHU171" s="82"/>
      <c r="GHV171" s="80"/>
      <c r="GHW171" s="81"/>
      <c r="GHX171" s="82"/>
      <c r="GIA171" s="82"/>
      <c r="GIB171" s="82"/>
      <c r="GID171" s="82"/>
      <c r="GIG171" s="82"/>
      <c r="GIJ171" s="82"/>
      <c r="GIK171" s="82"/>
      <c r="GIP171" s="82"/>
      <c r="GIS171" s="82"/>
      <c r="GIT171" s="82"/>
      <c r="GIU171" s="82"/>
      <c r="GIV171" s="82"/>
      <c r="GIW171" s="82"/>
      <c r="GIX171" s="82"/>
      <c r="GIY171" s="82"/>
      <c r="GJQ171" s="82"/>
      <c r="GJR171" s="82"/>
      <c r="GJS171" s="6"/>
      <c r="GJV171" s="7"/>
      <c r="GJW171" s="7"/>
      <c r="GKB171" s="82"/>
      <c r="GKD171" s="7"/>
      <c r="GKE171" s="82"/>
      <c r="GKG171" s="7"/>
      <c r="GKH171" s="82"/>
      <c r="GKI171" s="82"/>
      <c r="GKJ171" s="83"/>
      <c r="GKL171" s="82"/>
      <c r="GKM171" s="80"/>
      <c r="GKN171" s="81"/>
      <c r="GKO171" s="82"/>
      <c r="GKR171" s="82"/>
      <c r="GKS171" s="82"/>
      <c r="GKU171" s="82"/>
      <c r="GKX171" s="82"/>
      <c r="GLA171" s="82"/>
      <c r="GLB171" s="82"/>
      <c r="GLG171" s="82"/>
      <c r="GLJ171" s="82"/>
      <c r="GLK171" s="82"/>
      <c r="GLL171" s="82"/>
      <c r="GLM171" s="82"/>
      <c r="GLN171" s="82"/>
      <c r="GLO171" s="82"/>
      <c r="GLP171" s="82"/>
      <c r="GMH171" s="82"/>
      <c r="GMI171" s="82"/>
      <c r="GMJ171" s="6"/>
      <c r="GMM171" s="7"/>
      <c r="GMN171" s="7"/>
      <c r="GMS171" s="82"/>
      <c r="GMU171" s="7"/>
      <c r="GMV171" s="82"/>
      <c r="GMX171" s="7"/>
      <c r="GMY171" s="82"/>
      <c r="GMZ171" s="82"/>
      <c r="GNA171" s="83"/>
      <c r="GNC171" s="82"/>
      <c r="GND171" s="80"/>
      <c r="GNE171" s="81"/>
      <c r="GNF171" s="82"/>
      <c r="GNI171" s="82"/>
      <c r="GNJ171" s="82"/>
      <c r="GNL171" s="82"/>
      <c r="GNO171" s="82"/>
      <c r="GNR171" s="82"/>
      <c r="GNS171" s="82"/>
      <c r="GNX171" s="82"/>
      <c r="GOA171" s="82"/>
      <c r="GOB171" s="82"/>
      <c r="GOC171" s="82"/>
      <c r="GOD171" s="82"/>
      <c r="GOE171" s="82"/>
      <c r="GOF171" s="82"/>
      <c r="GOG171" s="82"/>
      <c r="GOY171" s="82"/>
      <c r="GOZ171" s="82"/>
      <c r="GPA171" s="6"/>
      <c r="GPD171" s="7"/>
      <c r="GPE171" s="7"/>
      <c r="GPJ171" s="82"/>
      <c r="GPL171" s="7"/>
      <c r="GPM171" s="82"/>
      <c r="GPO171" s="7"/>
      <c r="GPP171" s="82"/>
      <c r="GPQ171" s="82"/>
      <c r="GPR171" s="83"/>
      <c r="GPT171" s="82"/>
      <c r="GPU171" s="80"/>
      <c r="GPV171" s="81"/>
      <c r="GPW171" s="82"/>
      <c r="GPZ171" s="82"/>
      <c r="GQA171" s="82"/>
      <c r="GQC171" s="82"/>
      <c r="GQF171" s="82"/>
      <c r="GQI171" s="82"/>
      <c r="GQJ171" s="82"/>
      <c r="GQO171" s="82"/>
      <c r="GQR171" s="82"/>
      <c r="GQS171" s="82"/>
      <c r="GQT171" s="82"/>
      <c r="GQU171" s="82"/>
      <c r="GQV171" s="82"/>
      <c r="GQW171" s="82"/>
      <c r="GQX171" s="82"/>
      <c r="GRP171" s="82"/>
      <c r="GRQ171" s="82"/>
      <c r="GRR171" s="6"/>
      <c r="GRU171" s="7"/>
      <c r="GRV171" s="7"/>
      <c r="GSA171" s="82"/>
      <c r="GSC171" s="7"/>
      <c r="GSD171" s="82"/>
      <c r="GSF171" s="7"/>
      <c r="GSG171" s="82"/>
      <c r="GSH171" s="82"/>
      <c r="GSI171" s="83"/>
      <c r="GSK171" s="82"/>
      <c r="GSL171" s="80"/>
      <c r="GSM171" s="81"/>
      <c r="GSN171" s="82"/>
      <c r="GSQ171" s="82"/>
      <c r="GSR171" s="82"/>
      <c r="GST171" s="82"/>
      <c r="GSW171" s="82"/>
      <c r="GSZ171" s="82"/>
      <c r="GTA171" s="82"/>
      <c r="GTF171" s="82"/>
      <c r="GTI171" s="82"/>
      <c r="GTJ171" s="82"/>
      <c r="GTK171" s="82"/>
      <c r="GTL171" s="82"/>
      <c r="GTM171" s="82"/>
      <c r="GTN171" s="82"/>
      <c r="GTO171" s="82"/>
      <c r="GUG171" s="82"/>
      <c r="GUH171" s="82"/>
      <c r="GUI171" s="6"/>
      <c r="GUL171" s="7"/>
      <c r="GUM171" s="7"/>
      <c r="GUR171" s="82"/>
      <c r="GUT171" s="7"/>
      <c r="GUU171" s="82"/>
      <c r="GUW171" s="7"/>
      <c r="GUX171" s="82"/>
      <c r="GUY171" s="82"/>
      <c r="GUZ171" s="83"/>
      <c r="GVB171" s="82"/>
      <c r="GVC171" s="80"/>
      <c r="GVD171" s="81"/>
      <c r="GVE171" s="82"/>
      <c r="GVH171" s="82"/>
      <c r="GVI171" s="82"/>
      <c r="GVK171" s="82"/>
      <c r="GVN171" s="82"/>
      <c r="GVQ171" s="82"/>
      <c r="GVR171" s="82"/>
      <c r="GVW171" s="82"/>
      <c r="GVZ171" s="82"/>
      <c r="GWA171" s="82"/>
      <c r="GWB171" s="82"/>
      <c r="GWC171" s="82"/>
      <c r="GWD171" s="82"/>
      <c r="GWE171" s="82"/>
      <c r="GWF171" s="82"/>
      <c r="GWX171" s="82"/>
      <c r="GWY171" s="82"/>
      <c r="GWZ171" s="6"/>
      <c r="GXC171" s="7"/>
      <c r="GXD171" s="7"/>
      <c r="GXI171" s="82"/>
      <c r="GXK171" s="7"/>
      <c r="GXL171" s="82"/>
      <c r="GXN171" s="7"/>
      <c r="GXO171" s="82"/>
      <c r="GXP171" s="82"/>
      <c r="GXQ171" s="83"/>
      <c r="GXS171" s="82"/>
      <c r="GXT171" s="80"/>
      <c r="GXU171" s="81"/>
      <c r="GXV171" s="82"/>
      <c r="GXY171" s="82"/>
      <c r="GXZ171" s="82"/>
      <c r="GYB171" s="82"/>
      <c r="GYE171" s="82"/>
      <c r="GYH171" s="82"/>
      <c r="GYI171" s="82"/>
      <c r="GYN171" s="82"/>
      <c r="GYQ171" s="82"/>
      <c r="GYR171" s="82"/>
      <c r="GYS171" s="82"/>
      <c r="GYT171" s="82"/>
      <c r="GYU171" s="82"/>
      <c r="GYV171" s="82"/>
      <c r="GYW171" s="82"/>
      <c r="GZO171" s="82"/>
      <c r="GZP171" s="82"/>
      <c r="GZQ171" s="6"/>
      <c r="GZT171" s="7"/>
      <c r="GZU171" s="7"/>
      <c r="GZZ171" s="82"/>
      <c r="HAB171" s="7"/>
      <c r="HAC171" s="82"/>
      <c r="HAE171" s="7"/>
      <c r="HAF171" s="82"/>
      <c r="HAG171" s="82"/>
      <c r="HAH171" s="83"/>
      <c r="HAJ171" s="82"/>
      <c r="HAK171" s="80"/>
      <c r="HAL171" s="81"/>
      <c r="HAM171" s="82"/>
      <c r="HAP171" s="82"/>
      <c r="HAQ171" s="82"/>
      <c r="HAS171" s="82"/>
      <c r="HAV171" s="82"/>
      <c r="HAY171" s="82"/>
      <c r="HAZ171" s="82"/>
      <c r="HBE171" s="82"/>
      <c r="HBH171" s="82"/>
      <c r="HBI171" s="82"/>
      <c r="HBJ171" s="82"/>
      <c r="HBK171" s="82"/>
      <c r="HBL171" s="82"/>
      <c r="HBM171" s="82"/>
      <c r="HBN171" s="82"/>
      <c r="HCF171" s="82"/>
      <c r="HCG171" s="82"/>
      <c r="HCH171" s="6"/>
      <c r="HCK171" s="7"/>
      <c r="HCL171" s="7"/>
      <c r="HCQ171" s="82"/>
      <c r="HCS171" s="7"/>
      <c r="HCT171" s="82"/>
      <c r="HCV171" s="7"/>
      <c r="HCW171" s="82"/>
      <c r="HCX171" s="82"/>
      <c r="HCY171" s="83"/>
      <c r="HDA171" s="82"/>
      <c r="HDB171" s="80"/>
      <c r="HDC171" s="81"/>
      <c r="HDD171" s="82"/>
      <c r="HDG171" s="82"/>
      <c r="HDH171" s="82"/>
      <c r="HDJ171" s="82"/>
      <c r="HDM171" s="82"/>
      <c r="HDP171" s="82"/>
      <c r="HDQ171" s="82"/>
      <c r="HDV171" s="82"/>
      <c r="HDY171" s="82"/>
      <c r="HDZ171" s="82"/>
      <c r="HEA171" s="82"/>
      <c r="HEB171" s="82"/>
      <c r="HEC171" s="82"/>
      <c r="HED171" s="82"/>
      <c r="HEE171" s="82"/>
      <c r="HEW171" s="82"/>
      <c r="HEX171" s="82"/>
      <c r="HEY171" s="6"/>
      <c r="HFB171" s="7"/>
      <c r="HFC171" s="7"/>
      <c r="HFH171" s="82"/>
      <c r="HFJ171" s="7"/>
      <c r="HFK171" s="82"/>
      <c r="HFM171" s="7"/>
      <c r="HFN171" s="82"/>
      <c r="HFO171" s="82"/>
      <c r="HFP171" s="83"/>
      <c r="HFR171" s="82"/>
      <c r="HFS171" s="80"/>
      <c r="HFT171" s="81"/>
      <c r="HFU171" s="82"/>
      <c r="HFX171" s="82"/>
      <c r="HFY171" s="82"/>
      <c r="HGA171" s="82"/>
      <c r="HGD171" s="82"/>
      <c r="HGG171" s="82"/>
      <c r="HGH171" s="82"/>
      <c r="HGM171" s="82"/>
      <c r="HGP171" s="82"/>
      <c r="HGQ171" s="82"/>
      <c r="HGR171" s="82"/>
      <c r="HGS171" s="82"/>
      <c r="HGT171" s="82"/>
      <c r="HGU171" s="82"/>
      <c r="HGV171" s="82"/>
      <c r="HHN171" s="82"/>
      <c r="HHO171" s="82"/>
      <c r="HHP171" s="6"/>
      <c r="HHS171" s="7"/>
      <c r="HHT171" s="7"/>
      <c r="HHY171" s="82"/>
      <c r="HIA171" s="7"/>
      <c r="HIB171" s="82"/>
      <c r="HID171" s="7"/>
      <c r="HIE171" s="82"/>
      <c r="HIF171" s="82"/>
      <c r="HIG171" s="83"/>
      <c r="HII171" s="82"/>
      <c r="HIJ171" s="80"/>
      <c r="HIK171" s="81"/>
      <c r="HIL171" s="82"/>
      <c r="HIO171" s="82"/>
      <c r="HIP171" s="82"/>
      <c r="HIR171" s="82"/>
      <c r="HIU171" s="82"/>
      <c r="HIX171" s="82"/>
      <c r="HIY171" s="82"/>
      <c r="HJD171" s="82"/>
      <c r="HJG171" s="82"/>
      <c r="HJH171" s="82"/>
      <c r="HJI171" s="82"/>
      <c r="HJJ171" s="82"/>
      <c r="HJK171" s="82"/>
      <c r="HJL171" s="82"/>
      <c r="HJM171" s="82"/>
      <c r="HKE171" s="82"/>
      <c r="HKF171" s="82"/>
      <c r="HKG171" s="6"/>
      <c r="HKJ171" s="7"/>
      <c r="HKK171" s="7"/>
      <c r="HKP171" s="82"/>
      <c r="HKR171" s="7"/>
      <c r="HKS171" s="82"/>
      <c r="HKU171" s="7"/>
      <c r="HKV171" s="82"/>
      <c r="HKW171" s="82"/>
      <c r="HKX171" s="83"/>
      <c r="HKZ171" s="82"/>
      <c r="HLA171" s="80"/>
      <c r="HLB171" s="81"/>
      <c r="HLC171" s="82"/>
      <c r="HLF171" s="82"/>
      <c r="HLG171" s="82"/>
      <c r="HLI171" s="82"/>
      <c r="HLL171" s="82"/>
      <c r="HLO171" s="82"/>
      <c r="HLP171" s="82"/>
      <c r="HLU171" s="82"/>
      <c r="HLX171" s="82"/>
      <c r="HLY171" s="82"/>
      <c r="HLZ171" s="82"/>
      <c r="HMA171" s="82"/>
      <c r="HMB171" s="82"/>
      <c r="HMC171" s="82"/>
      <c r="HMD171" s="82"/>
      <c r="HMV171" s="82"/>
      <c r="HMW171" s="82"/>
      <c r="HMX171" s="6"/>
      <c r="HNA171" s="7"/>
      <c r="HNB171" s="7"/>
      <c r="HNG171" s="82"/>
      <c r="HNI171" s="7"/>
      <c r="HNJ171" s="82"/>
      <c r="HNL171" s="7"/>
      <c r="HNM171" s="82"/>
      <c r="HNN171" s="82"/>
      <c r="HNO171" s="83"/>
      <c r="HNQ171" s="82"/>
      <c r="HNR171" s="80"/>
      <c r="HNS171" s="81"/>
      <c r="HNT171" s="82"/>
      <c r="HNW171" s="82"/>
      <c r="HNX171" s="82"/>
      <c r="HNZ171" s="82"/>
      <c r="HOC171" s="82"/>
      <c r="HOF171" s="82"/>
      <c r="HOG171" s="82"/>
      <c r="HOL171" s="82"/>
      <c r="HOO171" s="82"/>
      <c r="HOP171" s="82"/>
      <c r="HOQ171" s="82"/>
      <c r="HOR171" s="82"/>
      <c r="HOS171" s="82"/>
      <c r="HOT171" s="82"/>
      <c r="HOU171" s="82"/>
      <c r="HPM171" s="82"/>
      <c r="HPN171" s="82"/>
      <c r="HPO171" s="6"/>
      <c r="HPR171" s="7"/>
      <c r="HPS171" s="7"/>
      <c r="HPX171" s="82"/>
      <c r="HPZ171" s="7"/>
      <c r="HQA171" s="82"/>
      <c r="HQC171" s="7"/>
      <c r="HQD171" s="82"/>
      <c r="HQE171" s="82"/>
      <c r="HQF171" s="83"/>
      <c r="HQH171" s="82"/>
      <c r="HQI171" s="80"/>
      <c r="HQJ171" s="81"/>
      <c r="HQK171" s="82"/>
      <c r="HQN171" s="82"/>
      <c r="HQO171" s="82"/>
      <c r="HQQ171" s="82"/>
      <c r="HQT171" s="82"/>
      <c r="HQW171" s="82"/>
      <c r="HQX171" s="82"/>
      <c r="HRC171" s="82"/>
      <c r="HRF171" s="82"/>
      <c r="HRG171" s="82"/>
      <c r="HRH171" s="82"/>
      <c r="HRI171" s="82"/>
      <c r="HRJ171" s="82"/>
      <c r="HRK171" s="82"/>
      <c r="HRL171" s="82"/>
      <c r="HSD171" s="82"/>
      <c r="HSE171" s="82"/>
      <c r="HSF171" s="6"/>
      <c r="HSI171" s="7"/>
      <c r="HSJ171" s="7"/>
      <c r="HSO171" s="82"/>
      <c r="HSQ171" s="7"/>
      <c r="HSR171" s="82"/>
      <c r="HST171" s="7"/>
      <c r="HSU171" s="82"/>
      <c r="HSV171" s="82"/>
      <c r="HSW171" s="83"/>
      <c r="HSY171" s="82"/>
      <c r="HSZ171" s="80"/>
      <c r="HTA171" s="81"/>
      <c r="HTB171" s="82"/>
      <c r="HTE171" s="82"/>
      <c r="HTF171" s="82"/>
      <c r="HTH171" s="82"/>
      <c r="HTK171" s="82"/>
      <c r="HTN171" s="82"/>
      <c r="HTO171" s="82"/>
      <c r="HTT171" s="82"/>
      <c r="HTW171" s="82"/>
      <c r="HTX171" s="82"/>
      <c r="HTY171" s="82"/>
      <c r="HTZ171" s="82"/>
      <c r="HUA171" s="82"/>
      <c r="HUB171" s="82"/>
      <c r="HUC171" s="82"/>
      <c r="HUU171" s="82"/>
      <c r="HUV171" s="82"/>
      <c r="HUW171" s="6"/>
      <c r="HUZ171" s="7"/>
      <c r="HVA171" s="7"/>
      <c r="HVF171" s="82"/>
      <c r="HVH171" s="7"/>
      <c r="HVI171" s="82"/>
      <c r="HVK171" s="7"/>
      <c r="HVL171" s="82"/>
      <c r="HVM171" s="82"/>
      <c r="HVN171" s="83"/>
      <c r="HVP171" s="82"/>
      <c r="HVQ171" s="80"/>
      <c r="HVR171" s="81"/>
      <c r="HVS171" s="82"/>
      <c r="HVV171" s="82"/>
      <c r="HVW171" s="82"/>
      <c r="HVY171" s="82"/>
      <c r="HWB171" s="82"/>
      <c r="HWE171" s="82"/>
      <c r="HWF171" s="82"/>
      <c r="HWK171" s="82"/>
      <c r="HWN171" s="82"/>
      <c r="HWO171" s="82"/>
      <c r="HWP171" s="82"/>
      <c r="HWQ171" s="82"/>
      <c r="HWR171" s="82"/>
      <c r="HWS171" s="82"/>
      <c r="HWT171" s="82"/>
      <c r="HXL171" s="82"/>
      <c r="HXM171" s="82"/>
      <c r="HXN171" s="6"/>
      <c r="HXQ171" s="7"/>
      <c r="HXR171" s="7"/>
      <c r="HXW171" s="82"/>
      <c r="HXY171" s="7"/>
      <c r="HXZ171" s="82"/>
      <c r="HYB171" s="7"/>
      <c r="HYC171" s="82"/>
      <c r="HYD171" s="82"/>
      <c r="HYE171" s="83"/>
      <c r="HYG171" s="82"/>
      <c r="HYH171" s="80"/>
      <c r="HYI171" s="81"/>
      <c r="HYJ171" s="82"/>
      <c r="HYM171" s="82"/>
      <c r="HYN171" s="82"/>
      <c r="HYP171" s="82"/>
      <c r="HYS171" s="82"/>
      <c r="HYV171" s="82"/>
      <c r="HYW171" s="82"/>
      <c r="HZB171" s="82"/>
      <c r="HZE171" s="82"/>
      <c r="HZF171" s="82"/>
      <c r="HZG171" s="82"/>
      <c r="HZH171" s="82"/>
      <c r="HZI171" s="82"/>
      <c r="HZJ171" s="82"/>
      <c r="HZK171" s="82"/>
      <c r="IAC171" s="82"/>
      <c r="IAD171" s="82"/>
      <c r="IAE171" s="6"/>
      <c r="IAH171" s="7"/>
      <c r="IAI171" s="7"/>
      <c r="IAN171" s="82"/>
      <c r="IAP171" s="7"/>
      <c r="IAQ171" s="82"/>
      <c r="IAS171" s="7"/>
      <c r="IAT171" s="82"/>
      <c r="IAU171" s="82"/>
      <c r="IAV171" s="83"/>
      <c r="IAX171" s="82"/>
      <c r="IAY171" s="80"/>
      <c r="IAZ171" s="81"/>
      <c r="IBA171" s="82"/>
      <c r="IBD171" s="82"/>
      <c r="IBE171" s="82"/>
      <c r="IBG171" s="82"/>
      <c r="IBJ171" s="82"/>
      <c r="IBM171" s="82"/>
      <c r="IBN171" s="82"/>
      <c r="IBS171" s="82"/>
      <c r="IBV171" s="82"/>
      <c r="IBW171" s="82"/>
      <c r="IBX171" s="82"/>
      <c r="IBY171" s="82"/>
      <c r="IBZ171" s="82"/>
      <c r="ICA171" s="82"/>
      <c r="ICB171" s="82"/>
      <c r="ICT171" s="82"/>
      <c r="ICU171" s="82"/>
      <c r="ICV171" s="6"/>
      <c r="ICY171" s="7"/>
      <c r="ICZ171" s="7"/>
      <c r="IDE171" s="82"/>
      <c r="IDG171" s="7"/>
      <c r="IDH171" s="82"/>
      <c r="IDJ171" s="7"/>
      <c r="IDK171" s="82"/>
      <c r="IDL171" s="82"/>
      <c r="IDM171" s="83"/>
      <c r="IDO171" s="82"/>
      <c r="IDP171" s="80"/>
      <c r="IDQ171" s="81"/>
      <c r="IDR171" s="82"/>
      <c r="IDU171" s="82"/>
      <c r="IDV171" s="82"/>
      <c r="IDX171" s="82"/>
      <c r="IEA171" s="82"/>
      <c r="IED171" s="82"/>
      <c r="IEE171" s="82"/>
      <c r="IEJ171" s="82"/>
      <c r="IEM171" s="82"/>
      <c r="IEN171" s="82"/>
      <c r="IEO171" s="82"/>
      <c r="IEP171" s="82"/>
      <c r="IEQ171" s="82"/>
      <c r="IER171" s="82"/>
      <c r="IES171" s="82"/>
      <c r="IFK171" s="82"/>
      <c r="IFL171" s="82"/>
      <c r="IFM171" s="6"/>
      <c r="IFP171" s="7"/>
      <c r="IFQ171" s="7"/>
      <c r="IFV171" s="82"/>
      <c r="IFX171" s="7"/>
      <c r="IFY171" s="82"/>
      <c r="IGA171" s="7"/>
      <c r="IGB171" s="82"/>
      <c r="IGC171" s="82"/>
      <c r="IGD171" s="83"/>
      <c r="IGF171" s="82"/>
      <c r="IGG171" s="80"/>
      <c r="IGH171" s="81"/>
      <c r="IGI171" s="82"/>
      <c r="IGL171" s="82"/>
      <c r="IGM171" s="82"/>
      <c r="IGO171" s="82"/>
      <c r="IGR171" s="82"/>
      <c r="IGU171" s="82"/>
      <c r="IGV171" s="82"/>
      <c r="IHA171" s="82"/>
      <c r="IHD171" s="82"/>
      <c r="IHE171" s="82"/>
      <c r="IHF171" s="82"/>
      <c r="IHG171" s="82"/>
      <c r="IHH171" s="82"/>
      <c r="IHI171" s="82"/>
      <c r="IHJ171" s="82"/>
      <c r="IIB171" s="82"/>
      <c r="IIC171" s="82"/>
      <c r="IID171" s="6"/>
      <c r="IIG171" s="7"/>
      <c r="IIH171" s="7"/>
      <c r="IIM171" s="82"/>
      <c r="IIO171" s="7"/>
      <c r="IIP171" s="82"/>
      <c r="IIR171" s="7"/>
      <c r="IIS171" s="82"/>
      <c r="IIT171" s="82"/>
      <c r="IIU171" s="83"/>
      <c r="IIW171" s="82"/>
      <c r="IIX171" s="80"/>
      <c r="IIY171" s="81"/>
      <c r="IIZ171" s="82"/>
      <c r="IJC171" s="82"/>
      <c r="IJD171" s="82"/>
      <c r="IJF171" s="82"/>
      <c r="IJI171" s="82"/>
      <c r="IJL171" s="82"/>
      <c r="IJM171" s="82"/>
      <c r="IJR171" s="82"/>
      <c r="IJU171" s="82"/>
      <c r="IJV171" s="82"/>
      <c r="IJW171" s="82"/>
      <c r="IJX171" s="82"/>
      <c r="IJY171" s="82"/>
      <c r="IJZ171" s="82"/>
      <c r="IKA171" s="82"/>
      <c r="IKS171" s="82"/>
      <c r="IKT171" s="82"/>
      <c r="IKU171" s="6"/>
      <c r="IKX171" s="7"/>
      <c r="IKY171" s="7"/>
      <c r="ILD171" s="82"/>
      <c r="ILF171" s="7"/>
      <c r="ILG171" s="82"/>
      <c r="ILI171" s="7"/>
      <c r="ILJ171" s="82"/>
      <c r="ILK171" s="82"/>
      <c r="ILL171" s="83"/>
      <c r="ILN171" s="82"/>
      <c r="ILO171" s="80"/>
      <c r="ILP171" s="81"/>
      <c r="ILQ171" s="82"/>
      <c r="ILT171" s="82"/>
      <c r="ILU171" s="82"/>
      <c r="ILW171" s="82"/>
      <c r="ILZ171" s="82"/>
      <c r="IMC171" s="82"/>
      <c r="IMD171" s="82"/>
      <c r="IMI171" s="82"/>
      <c r="IML171" s="82"/>
      <c r="IMM171" s="82"/>
      <c r="IMN171" s="82"/>
      <c r="IMO171" s="82"/>
      <c r="IMP171" s="82"/>
      <c r="IMQ171" s="82"/>
      <c r="IMR171" s="82"/>
      <c r="INJ171" s="82"/>
      <c r="INK171" s="82"/>
      <c r="INL171" s="6"/>
      <c r="INO171" s="7"/>
      <c r="INP171" s="7"/>
      <c r="INU171" s="82"/>
      <c r="INW171" s="7"/>
      <c r="INX171" s="82"/>
      <c r="INZ171" s="7"/>
      <c r="IOA171" s="82"/>
      <c r="IOB171" s="82"/>
      <c r="IOC171" s="83"/>
      <c r="IOE171" s="82"/>
      <c r="IOF171" s="80"/>
      <c r="IOG171" s="81"/>
      <c r="IOH171" s="82"/>
      <c r="IOK171" s="82"/>
      <c r="IOL171" s="82"/>
      <c r="ION171" s="82"/>
      <c r="IOQ171" s="82"/>
      <c r="IOT171" s="82"/>
      <c r="IOU171" s="82"/>
      <c r="IOZ171" s="82"/>
      <c r="IPC171" s="82"/>
      <c r="IPD171" s="82"/>
      <c r="IPE171" s="82"/>
      <c r="IPF171" s="82"/>
      <c r="IPG171" s="82"/>
      <c r="IPH171" s="82"/>
      <c r="IPI171" s="82"/>
      <c r="IQA171" s="82"/>
      <c r="IQB171" s="82"/>
      <c r="IQC171" s="6"/>
      <c r="IQF171" s="7"/>
      <c r="IQG171" s="7"/>
      <c r="IQL171" s="82"/>
      <c r="IQN171" s="7"/>
      <c r="IQO171" s="82"/>
      <c r="IQQ171" s="7"/>
      <c r="IQR171" s="82"/>
      <c r="IQS171" s="82"/>
      <c r="IQT171" s="83"/>
      <c r="IQV171" s="82"/>
      <c r="IQW171" s="80"/>
      <c r="IQX171" s="81"/>
      <c r="IQY171" s="82"/>
      <c r="IRB171" s="82"/>
      <c r="IRC171" s="82"/>
      <c r="IRE171" s="82"/>
      <c r="IRH171" s="82"/>
      <c r="IRK171" s="82"/>
      <c r="IRL171" s="82"/>
      <c r="IRQ171" s="82"/>
      <c r="IRT171" s="82"/>
      <c r="IRU171" s="82"/>
      <c r="IRV171" s="82"/>
      <c r="IRW171" s="82"/>
      <c r="IRX171" s="82"/>
      <c r="IRY171" s="82"/>
      <c r="IRZ171" s="82"/>
      <c r="ISR171" s="82"/>
      <c r="ISS171" s="82"/>
      <c r="IST171" s="6"/>
      <c r="ISW171" s="7"/>
      <c r="ISX171" s="7"/>
      <c r="ITC171" s="82"/>
      <c r="ITE171" s="7"/>
      <c r="ITF171" s="82"/>
      <c r="ITH171" s="7"/>
      <c r="ITI171" s="82"/>
      <c r="ITJ171" s="82"/>
      <c r="ITK171" s="83"/>
      <c r="ITM171" s="82"/>
      <c r="ITN171" s="80"/>
      <c r="ITO171" s="81"/>
      <c r="ITP171" s="82"/>
      <c r="ITS171" s="82"/>
      <c r="ITT171" s="82"/>
      <c r="ITV171" s="82"/>
      <c r="ITY171" s="82"/>
      <c r="IUB171" s="82"/>
      <c r="IUC171" s="82"/>
      <c r="IUH171" s="82"/>
      <c r="IUK171" s="82"/>
      <c r="IUL171" s="82"/>
      <c r="IUM171" s="82"/>
      <c r="IUN171" s="82"/>
      <c r="IUO171" s="82"/>
      <c r="IUP171" s="82"/>
      <c r="IUQ171" s="82"/>
      <c r="IVI171" s="82"/>
      <c r="IVJ171" s="82"/>
      <c r="IVK171" s="6"/>
      <c r="IVN171" s="7"/>
      <c r="IVO171" s="7"/>
      <c r="IVT171" s="82"/>
      <c r="IVV171" s="7"/>
      <c r="IVW171" s="82"/>
      <c r="IVY171" s="7"/>
      <c r="IVZ171" s="82"/>
      <c r="IWA171" s="82"/>
      <c r="IWB171" s="83"/>
      <c r="IWD171" s="82"/>
      <c r="IWE171" s="80"/>
      <c r="IWF171" s="81"/>
      <c r="IWG171" s="82"/>
      <c r="IWJ171" s="82"/>
      <c r="IWK171" s="82"/>
      <c r="IWM171" s="82"/>
      <c r="IWP171" s="82"/>
      <c r="IWS171" s="82"/>
      <c r="IWT171" s="82"/>
      <c r="IWY171" s="82"/>
      <c r="IXB171" s="82"/>
      <c r="IXC171" s="82"/>
      <c r="IXD171" s="82"/>
      <c r="IXE171" s="82"/>
      <c r="IXF171" s="82"/>
      <c r="IXG171" s="82"/>
      <c r="IXH171" s="82"/>
      <c r="IXZ171" s="82"/>
      <c r="IYA171" s="82"/>
      <c r="IYB171" s="6"/>
      <c r="IYE171" s="7"/>
      <c r="IYF171" s="7"/>
      <c r="IYK171" s="82"/>
      <c r="IYM171" s="7"/>
      <c r="IYN171" s="82"/>
      <c r="IYP171" s="7"/>
      <c r="IYQ171" s="82"/>
      <c r="IYR171" s="82"/>
      <c r="IYS171" s="83"/>
      <c r="IYU171" s="82"/>
      <c r="IYV171" s="80"/>
      <c r="IYW171" s="81"/>
      <c r="IYX171" s="82"/>
      <c r="IZA171" s="82"/>
      <c r="IZB171" s="82"/>
      <c r="IZD171" s="82"/>
      <c r="IZG171" s="82"/>
      <c r="IZJ171" s="82"/>
      <c r="IZK171" s="82"/>
      <c r="IZP171" s="82"/>
      <c r="IZS171" s="82"/>
      <c r="IZT171" s="82"/>
      <c r="IZU171" s="82"/>
      <c r="IZV171" s="82"/>
      <c r="IZW171" s="82"/>
      <c r="IZX171" s="82"/>
      <c r="IZY171" s="82"/>
      <c r="JAQ171" s="82"/>
      <c r="JAR171" s="82"/>
      <c r="JAS171" s="6"/>
      <c r="JAV171" s="7"/>
      <c r="JAW171" s="7"/>
      <c r="JBB171" s="82"/>
      <c r="JBD171" s="7"/>
      <c r="JBE171" s="82"/>
      <c r="JBG171" s="7"/>
      <c r="JBH171" s="82"/>
      <c r="JBI171" s="82"/>
      <c r="JBJ171" s="83"/>
      <c r="JBL171" s="82"/>
      <c r="JBM171" s="80"/>
      <c r="JBN171" s="81"/>
      <c r="JBO171" s="82"/>
      <c r="JBR171" s="82"/>
      <c r="JBS171" s="82"/>
      <c r="JBU171" s="82"/>
      <c r="JBX171" s="82"/>
      <c r="JCA171" s="82"/>
      <c r="JCB171" s="82"/>
      <c r="JCG171" s="82"/>
      <c r="JCJ171" s="82"/>
      <c r="JCK171" s="82"/>
      <c r="JCL171" s="82"/>
      <c r="JCM171" s="82"/>
      <c r="JCN171" s="82"/>
      <c r="JCO171" s="82"/>
      <c r="JCP171" s="82"/>
      <c r="JDH171" s="82"/>
      <c r="JDI171" s="82"/>
      <c r="JDJ171" s="6"/>
      <c r="JDM171" s="7"/>
      <c r="JDN171" s="7"/>
      <c r="JDS171" s="82"/>
      <c r="JDU171" s="7"/>
      <c r="JDV171" s="82"/>
      <c r="JDX171" s="7"/>
      <c r="JDY171" s="82"/>
      <c r="JDZ171" s="82"/>
      <c r="JEA171" s="83"/>
      <c r="JEC171" s="82"/>
      <c r="JED171" s="80"/>
      <c r="JEE171" s="81"/>
      <c r="JEF171" s="82"/>
      <c r="JEI171" s="82"/>
      <c r="JEJ171" s="82"/>
      <c r="JEL171" s="82"/>
      <c r="JEO171" s="82"/>
      <c r="JER171" s="82"/>
      <c r="JES171" s="82"/>
      <c r="JEX171" s="82"/>
      <c r="JFA171" s="82"/>
      <c r="JFB171" s="82"/>
      <c r="JFC171" s="82"/>
      <c r="JFD171" s="82"/>
      <c r="JFE171" s="82"/>
      <c r="JFF171" s="82"/>
      <c r="JFG171" s="82"/>
      <c r="JFY171" s="82"/>
      <c r="JFZ171" s="82"/>
      <c r="JGA171" s="6"/>
      <c r="JGD171" s="7"/>
      <c r="JGE171" s="7"/>
      <c r="JGJ171" s="82"/>
      <c r="JGL171" s="7"/>
      <c r="JGM171" s="82"/>
      <c r="JGO171" s="7"/>
      <c r="JGP171" s="82"/>
      <c r="JGQ171" s="82"/>
      <c r="JGR171" s="83"/>
      <c r="JGT171" s="82"/>
      <c r="JGU171" s="80"/>
      <c r="JGV171" s="81"/>
      <c r="JGW171" s="82"/>
      <c r="JGZ171" s="82"/>
      <c r="JHA171" s="82"/>
      <c r="JHC171" s="82"/>
      <c r="JHF171" s="82"/>
      <c r="JHI171" s="82"/>
      <c r="JHJ171" s="82"/>
      <c r="JHO171" s="82"/>
      <c r="JHR171" s="82"/>
      <c r="JHS171" s="82"/>
      <c r="JHT171" s="82"/>
      <c r="JHU171" s="82"/>
      <c r="JHV171" s="82"/>
      <c r="JHW171" s="82"/>
      <c r="JHX171" s="82"/>
      <c r="JIP171" s="82"/>
      <c r="JIQ171" s="82"/>
      <c r="JIR171" s="6"/>
      <c r="JIU171" s="7"/>
      <c r="JIV171" s="7"/>
      <c r="JJA171" s="82"/>
      <c r="JJC171" s="7"/>
      <c r="JJD171" s="82"/>
      <c r="JJF171" s="7"/>
      <c r="JJG171" s="82"/>
      <c r="JJH171" s="82"/>
      <c r="JJI171" s="83"/>
      <c r="JJK171" s="82"/>
      <c r="JJL171" s="80"/>
      <c r="JJM171" s="81"/>
      <c r="JJN171" s="82"/>
      <c r="JJQ171" s="82"/>
      <c r="JJR171" s="82"/>
      <c r="JJT171" s="82"/>
      <c r="JJW171" s="82"/>
      <c r="JJZ171" s="82"/>
      <c r="JKA171" s="82"/>
      <c r="JKF171" s="82"/>
      <c r="JKI171" s="82"/>
      <c r="JKJ171" s="82"/>
      <c r="JKK171" s="82"/>
      <c r="JKL171" s="82"/>
      <c r="JKM171" s="82"/>
      <c r="JKN171" s="82"/>
      <c r="JKO171" s="82"/>
      <c r="JLG171" s="82"/>
      <c r="JLH171" s="82"/>
      <c r="JLI171" s="6"/>
      <c r="JLL171" s="7"/>
      <c r="JLM171" s="7"/>
      <c r="JLR171" s="82"/>
      <c r="JLT171" s="7"/>
      <c r="JLU171" s="82"/>
      <c r="JLW171" s="7"/>
      <c r="JLX171" s="82"/>
      <c r="JLY171" s="82"/>
      <c r="JLZ171" s="83"/>
      <c r="JMB171" s="82"/>
      <c r="JMC171" s="80"/>
      <c r="JMD171" s="81"/>
      <c r="JME171" s="82"/>
      <c r="JMH171" s="82"/>
      <c r="JMI171" s="82"/>
      <c r="JMK171" s="82"/>
      <c r="JMN171" s="82"/>
      <c r="JMQ171" s="82"/>
      <c r="JMR171" s="82"/>
      <c r="JMW171" s="82"/>
      <c r="JMZ171" s="82"/>
      <c r="JNA171" s="82"/>
      <c r="JNB171" s="82"/>
      <c r="JNC171" s="82"/>
      <c r="JND171" s="82"/>
      <c r="JNE171" s="82"/>
      <c r="JNF171" s="82"/>
      <c r="JNX171" s="82"/>
      <c r="JNY171" s="82"/>
      <c r="JNZ171" s="6"/>
      <c r="JOC171" s="7"/>
      <c r="JOD171" s="7"/>
      <c r="JOI171" s="82"/>
      <c r="JOK171" s="7"/>
      <c r="JOL171" s="82"/>
      <c r="JON171" s="7"/>
      <c r="JOO171" s="82"/>
      <c r="JOP171" s="82"/>
      <c r="JOQ171" s="83"/>
      <c r="JOS171" s="82"/>
      <c r="JOT171" s="80"/>
      <c r="JOU171" s="81"/>
      <c r="JOV171" s="82"/>
      <c r="JOY171" s="82"/>
      <c r="JOZ171" s="82"/>
      <c r="JPB171" s="82"/>
      <c r="JPE171" s="82"/>
      <c r="JPH171" s="82"/>
      <c r="JPI171" s="82"/>
      <c r="JPN171" s="82"/>
      <c r="JPQ171" s="82"/>
      <c r="JPR171" s="82"/>
      <c r="JPS171" s="82"/>
      <c r="JPT171" s="82"/>
      <c r="JPU171" s="82"/>
      <c r="JPV171" s="82"/>
      <c r="JPW171" s="82"/>
      <c r="JQO171" s="82"/>
      <c r="JQP171" s="82"/>
      <c r="JQQ171" s="6"/>
      <c r="JQT171" s="7"/>
      <c r="JQU171" s="7"/>
      <c r="JQZ171" s="82"/>
      <c r="JRB171" s="7"/>
      <c r="JRC171" s="82"/>
      <c r="JRE171" s="7"/>
      <c r="JRF171" s="82"/>
      <c r="JRG171" s="82"/>
      <c r="JRH171" s="83"/>
      <c r="JRJ171" s="82"/>
      <c r="JRK171" s="80"/>
      <c r="JRL171" s="81"/>
      <c r="JRM171" s="82"/>
      <c r="JRP171" s="82"/>
      <c r="JRQ171" s="82"/>
      <c r="JRS171" s="82"/>
      <c r="JRV171" s="82"/>
      <c r="JRY171" s="82"/>
      <c r="JRZ171" s="82"/>
      <c r="JSE171" s="82"/>
      <c r="JSH171" s="82"/>
      <c r="JSI171" s="82"/>
      <c r="JSJ171" s="82"/>
      <c r="JSK171" s="82"/>
      <c r="JSL171" s="82"/>
      <c r="JSM171" s="82"/>
      <c r="JSN171" s="82"/>
      <c r="JTF171" s="82"/>
      <c r="JTG171" s="82"/>
      <c r="JTH171" s="6"/>
      <c r="JTK171" s="7"/>
      <c r="JTL171" s="7"/>
      <c r="JTQ171" s="82"/>
      <c r="JTS171" s="7"/>
      <c r="JTT171" s="82"/>
      <c r="JTV171" s="7"/>
      <c r="JTW171" s="82"/>
      <c r="JTX171" s="82"/>
      <c r="JTY171" s="83"/>
      <c r="JUA171" s="82"/>
      <c r="JUB171" s="80"/>
      <c r="JUC171" s="81"/>
      <c r="JUD171" s="82"/>
      <c r="JUG171" s="82"/>
      <c r="JUH171" s="82"/>
      <c r="JUJ171" s="82"/>
      <c r="JUM171" s="82"/>
      <c r="JUP171" s="82"/>
      <c r="JUQ171" s="82"/>
      <c r="JUV171" s="82"/>
      <c r="JUY171" s="82"/>
      <c r="JUZ171" s="82"/>
      <c r="JVA171" s="82"/>
      <c r="JVB171" s="82"/>
      <c r="JVC171" s="82"/>
      <c r="JVD171" s="82"/>
      <c r="JVE171" s="82"/>
      <c r="JVW171" s="82"/>
      <c r="JVX171" s="82"/>
      <c r="JVY171" s="6"/>
      <c r="JWB171" s="7"/>
      <c r="JWC171" s="7"/>
      <c r="JWH171" s="82"/>
      <c r="JWJ171" s="7"/>
      <c r="JWK171" s="82"/>
      <c r="JWM171" s="7"/>
      <c r="JWN171" s="82"/>
      <c r="JWO171" s="82"/>
      <c r="JWP171" s="83"/>
      <c r="JWR171" s="82"/>
      <c r="JWS171" s="80"/>
      <c r="JWT171" s="81"/>
      <c r="JWU171" s="82"/>
      <c r="JWX171" s="82"/>
      <c r="JWY171" s="82"/>
      <c r="JXA171" s="82"/>
      <c r="JXD171" s="82"/>
      <c r="JXG171" s="82"/>
      <c r="JXH171" s="82"/>
      <c r="JXM171" s="82"/>
      <c r="JXP171" s="82"/>
      <c r="JXQ171" s="82"/>
      <c r="JXR171" s="82"/>
      <c r="JXS171" s="82"/>
      <c r="JXT171" s="82"/>
      <c r="JXU171" s="82"/>
      <c r="JXV171" s="82"/>
      <c r="JYN171" s="82"/>
      <c r="JYO171" s="82"/>
      <c r="JYP171" s="6"/>
      <c r="JYS171" s="7"/>
      <c r="JYT171" s="7"/>
      <c r="JYY171" s="82"/>
      <c r="JZA171" s="7"/>
      <c r="JZB171" s="82"/>
      <c r="JZD171" s="7"/>
      <c r="JZE171" s="82"/>
      <c r="JZF171" s="82"/>
      <c r="JZG171" s="83"/>
      <c r="JZI171" s="82"/>
      <c r="JZJ171" s="80"/>
      <c r="JZK171" s="81"/>
      <c r="JZL171" s="82"/>
      <c r="JZO171" s="82"/>
      <c r="JZP171" s="82"/>
      <c r="JZR171" s="82"/>
      <c r="JZU171" s="82"/>
      <c r="JZX171" s="82"/>
      <c r="JZY171" s="82"/>
      <c r="KAD171" s="82"/>
      <c r="KAG171" s="82"/>
      <c r="KAH171" s="82"/>
      <c r="KAI171" s="82"/>
      <c r="KAJ171" s="82"/>
      <c r="KAK171" s="82"/>
      <c r="KAL171" s="82"/>
      <c r="KAM171" s="82"/>
      <c r="KBE171" s="82"/>
      <c r="KBF171" s="82"/>
      <c r="KBG171" s="6"/>
      <c r="KBJ171" s="7"/>
      <c r="KBK171" s="7"/>
      <c r="KBP171" s="82"/>
      <c r="KBR171" s="7"/>
      <c r="KBS171" s="82"/>
      <c r="KBU171" s="7"/>
      <c r="KBV171" s="82"/>
      <c r="KBW171" s="82"/>
      <c r="KBX171" s="83"/>
      <c r="KBZ171" s="82"/>
      <c r="KCA171" s="80"/>
      <c r="KCB171" s="81"/>
      <c r="KCC171" s="82"/>
      <c r="KCF171" s="82"/>
      <c r="KCG171" s="82"/>
      <c r="KCI171" s="82"/>
      <c r="KCL171" s="82"/>
      <c r="KCO171" s="82"/>
      <c r="KCP171" s="82"/>
      <c r="KCU171" s="82"/>
      <c r="KCX171" s="82"/>
      <c r="KCY171" s="82"/>
      <c r="KCZ171" s="82"/>
      <c r="KDA171" s="82"/>
      <c r="KDB171" s="82"/>
      <c r="KDC171" s="82"/>
      <c r="KDD171" s="82"/>
      <c r="KDV171" s="82"/>
      <c r="KDW171" s="82"/>
      <c r="KDX171" s="6"/>
      <c r="KEA171" s="7"/>
      <c r="KEB171" s="7"/>
      <c r="KEG171" s="82"/>
      <c r="KEI171" s="7"/>
      <c r="KEJ171" s="82"/>
      <c r="KEL171" s="7"/>
      <c r="KEM171" s="82"/>
      <c r="KEN171" s="82"/>
      <c r="KEO171" s="83"/>
      <c r="KEQ171" s="82"/>
      <c r="KER171" s="80"/>
      <c r="KES171" s="81"/>
      <c r="KET171" s="82"/>
      <c r="KEW171" s="82"/>
      <c r="KEX171" s="82"/>
      <c r="KEZ171" s="82"/>
      <c r="KFC171" s="82"/>
      <c r="KFF171" s="82"/>
      <c r="KFG171" s="82"/>
      <c r="KFL171" s="82"/>
      <c r="KFO171" s="82"/>
      <c r="KFP171" s="82"/>
      <c r="KFQ171" s="82"/>
      <c r="KFR171" s="82"/>
      <c r="KFS171" s="82"/>
      <c r="KFT171" s="82"/>
      <c r="KFU171" s="82"/>
      <c r="KGM171" s="82"/>
      <c r="KGN171" s="82"/>
      <c r="KGO171" s="6"/>
      <c r="KGR171" s="7"/>
      <c r="KGS171" s="7"/>
      <c r="KGX171" s="82"/>
      <c r="KGZ171" s="7"/>
      <c r="KHA171" s="82"/>
      <c r="KHC171" s="7"/>
      <c r="KHD171" s="82"/>
      <c r="KHE171" s="82"/>
      <c r="KHF171" s="83"/>
      <c r="KHH171" s="82"/>
      <c r="KHI171" s="80"/>
      <c r="KHJ171" s="81"/>
      <c r="KHK171" s="82"/>
      <c r="KHN171" s="82"/>
      <c r="KHO171" s="82"/>
      <c r="KHQ171" s="82"/>
      <c r="KHT171" s="82"/>
      <c r="KHW171" s="82"/>
      <c r="KHX171" s="82"/>
      <c r="KIC171" s="82"/>
      <c r="KIF171" s="82"/>
      <c r="KIG171" s="82"/>
      <c r="KIH171" s="82"/>
      <c r="KII171" s="82"/>
      <c r="KIJ171" s="82"/>
      <c r="KIK171" s="82"/>
      <c r="KIL171" s="82"/>
      <c r="KJD171" s="82"/>
      <c r="KJE171" s="82"/>
      <c r="KJF171" s="6"/>
      <c r="KJI171" s="7"/>
      <c r="KJJ171" s="7"/>
      <c r="KJO171" s="82"/>
      <c r="KJQ171" s="7"/>
      <c r="KJR171" s="82"/>
      <c r="KJT171" s="7"/>
      <c r="KJU171" s="82"/>
      <c r="KJV171" s="82"/>
      <c r="KJW171" s="83"/>
      <c r="KJY171" s="82"/>
      <c r="KJZ171" s="80"/>
      <c r="KKA171" s="81"/>
      <c r="KKB171" s="82"/>
      <c r="KKE171" s="82"/>
      <c r="KKF171" s="82"/>
      <c r="KKH171" s="82"/>
      <c r="KKK171" s="82"/>
      <c r="KKN171" s="82"/>
      <c r="KKO171" s="82"/>
      <c r="KKT171" s="82"/>
      <c r="KKW171" s="82"/>
      <c r="KKX171" s="82"/>
      <c r="KKY171" s="82"/>
      <c r="KKZ171" s="82"/>
      <c r="KLA171" s="82"/>
      <c r="KLB171" s="82"/>
      <c r="KLC171" s="82"/>
      <c r="KLU171" s="82"/>
      <c r="KLV171" s="82"/>
      <c r="KLW171" s="6"/>
      <c r="KLZ171" s="7"/>
      <c r="KMA171" s="7"/>
      <c r="KMF171" s="82"/>
      <c r="KMH171" s="7"/>
      <c r="KMI171" s="82"/>
      <c r="KMK171" s="7"/>
      <c r="KML171" s="82"/>
      <c r="KMM171" s="82"/>
      <c r="KMN171" s="83"/>
      <c r="KMP171" s="82"/>
      <c r="KMQ171" s="80"/>
      <c r="KMR171" s="81"/>
      <c r="KMS171" s="82"/>
      <c r="KMV171" s="82"/>
      <c r="KMW171" s="82"/>
      <c r="KMY171" s="82"/>
      <c r="KNB171" s="82"/>
      <c r="KNE171" s="82"/>
      <c r="KNF171" s="82"/>
      <c r="KNK171" s="82"/>
      <c r="KNN171" s="82"/>
      <c r="KNO171" s="82"/>
      <c r="KNP171" s="82"/>
      <c r="KNQ171" s="82"/>
      <c r="KNR171" s="82"/>
      <c r="KNS171" s="82"/>
      <c r="KNT171" s="82"/>
      <c r="KOL171" s="82"/>
      <c r="KOM171" s="82"/>
      <c r="KON171" s="6"/>
      <c r="KOQ171" s="7"/>
      <c r="KOR171" s="7"/>
      <c r="KOW171" s="82"/>
      <c r="KOY171" s="7"/>
      <c r="KOZ171" s="82"/>
      <c r="KPB171" s="7"/>
      <c r="KPC171" s="82"/>
      <c r="KPD171" s="82"/>
      <c r="KPE171" s="83"/>
      <c r="KPG171" s="82"/>
      <c r="KPH171" s="80"/>
      <c r="KPI171" s="81"/>
      <c r="KPJ171" s="82"/>
      <c r="KPM171" s="82"/>
      <c r="KPN171" s="82"/>
      <c r="KPP171" s="82"/>
      <c r="KPS171" s="82"/>
      <c r="KPV171" s="82"/>
      <c r="KPW171" s="82"/>
      <c r="KQB171" s="82"/>
      <c r="KQE171" s="82"/>
      <c r="KQF171" s="82"/>
      <c r="KQG171" s="82"/>
      <c r="KQH171" s="82"/>
      <c r="KQI171" s="82"/>
      <c r="KQJ171" s="82"/>
      <c r="KQK171" s="82"/>
      <c r="KRC171" s="82"/>
      <c r="KRD171" s="82"/>
      <c r="KRE171" s="6"/>
      <c r="KRH171" s="7"/>
      <c r="KRI171" s="7"/>
      <c r="KRN171" s="82"/>
      <c r="KRP171" s="7"/>
      <c r="KRQ171" s="82"/>
      <c r="KRS171" s="7"/>
      <c r="KRT171" s="82"/>
      <c r="KRU171" s="82"/>
      <c r="KRV171" s="83"/>
      <c r="KRX171" s="82"/>
      <c r="KRY171" s="80"/>
      <c r="KRZ171" s="81"/>
      <c r="KSA171" s="82"/>
      <c r="KSD171" s="82"/>
      <c r="KSE171" s="82"/>
      <c r="KSG171" s="82"/>
      <c r="KSJ171" s="82"/>
      <c r="KSM171" s="82"/>
      <c r="KSN171" s="82"/>
      <c r="KSS171" s="82"/>
      <c r="KSV171" s="82"/>
      <c r="KSW171" s="82"/>
      <c r="KSX171" s="82"/>
      <c r="KSY171" s="82"/>
      <c r="KSZ171" s="82"/>
      <c r="KTA171" s="82"/>
      <c r="KTB171" s="82"/>
      <c r="KTT171" s="82"/>
      <c r="KTU171" s="82"/>
      <c r="KTV171" s="6"/>
      <c r="KTY171" s="7"/>
      <c r="KTZ171" s="7"/>
      <c r="KUE171" s="82"/>
      <c r="KUG171" s="7"/>
      <c r="KUH171" s="82"/>
      <c r="KUJ171" s="7"/>
      <c r="KUK171" s="82"/>
      <c r="KUL171" s="82"/>
      <c r="KUM171" s="83"/>
      <c r="KUO171" s="82"/>
      <c r="KUP171" s="80"/>
      <c r="KUQ171" s="81"/>
      <c r="KUR171" s="82"/>
      <c r="KUU171" s="82"/>
      <c r="KUV171" s="82"/>
      <c r="KUX171" s="82"/>
      <c r="KVA171" s="82"/>
      <c r="KVD171" s="82"/>
      <c r="KVE171" s="82"/>
      <c r="KVJ171" s="82"/>
      <c r="KVM171" s="82"/>
      <c r="KVN171" s="82"/>
      <c r="KVO171" s="82"/>
      <c r="KVP171" s="82"/>
      <c r="KVQ171" s="82"/>
      <c r="KVR171" s="82"/>
      <c r="KVS171" s="82"/>
      <c r="KWK171" s="82"/>
      <c r="KWL171" s="82"/>
      <c r="KWM171" s="6"/>
      <c r="KWP171" s="7"/>
      <c r="KWQ171" s="7"/>
      <c r="KWV171" s="82"/>
      <c r="KWX171" s="7"/>
      <c r="KWY171" s="82"/>
      <c r="KXA171" s="7"/>
      <c r="KXB171" s="82"/>
      <c r="KXC171" s="82"/>
      <c r="KXD171" s="83"/>
      <c r="KXF171" s="82"/>
      <c r="KXG171" s="80"/>
      <c r="KXH171" s="81"/>
      <c r="KXI171" s="82"/>
      <c r="KXL171" s="82"/>
      <c r="KXM171" s="82"/>
      <c r="KXO171" s="82"/>
      <c r="KXR171" s="82"/>
      <c r="KXU171" s="82"/>
      <c r="KXV171" s="82"/>
      <c r="KYA171" s="82"/>
      <c r="KYD171" s="82"/>
      <c r="KYE171" s="82"/>
      <c r="KYF171" s="82"/>
      <c r="KYG171" s="82"/>
      <c r="KYH171" s="82"/>
      <c r="KYI171" s="82"/>
      <c r="KYJ171" s="82"/>
      <c r="KZB171" s="82"/>
      <c r="KZC171" s="82"/>
      <c r="KZD171" s="6"/>
      <c r="KZG171" s="7"/>
      <c r="KZH171" s="7"/>
      <c r="KZM171" s="82"/>
      <c r="KZO171" s="7"/>
      <c r="KZP171" s="82"/>
      <c r="KZR171" s="7"/>
      <c r="KZS171" s="82"/>
      <c r="KZT171" s="82"/>
      <c r="KZU171" s="83"/>
      <c r="KZW171" s="82"/>
      <c r="KZX171" s="80"/>
      <c r="KZY171" s="81"/>
      <c r="KZZ171" s="82"/>
      <c r="LAC171" s="82"/>
      <c r="LAD171" s="82"/>
      <c r="LAF171" s="82"/>
      <c r="LAI171" s="82"/>
      <c r="LAL171" s="82"/>
      <c r="LAM171" s="82"/>
      <c r="LAR171" s="82"/>
      <c r="LAU171" s="82"/>
      <c r="LAV171" s="82"/>
      <c r="LAW171" s="82"/>
      <c r="LAX171" s="82"/>
      <c r="LAY171" s="82"/>
      <c r="LAZ171" s="82"/>
      <c r="LBA171" s="82"/>
      <c r="LBS171" s="82"/>
      <c r="LBT171" s="82"/>
      <c r="LBU171" s="6"/>
      <c r="LBX171" s="7"/>
      <c r="LBY171" s="7"/>
      <c r="LCD171" s="82"/>
      <c r="LCF171" s="7"/>
      <c r="LCG171" s="82"/>
      <c r="LCI171" s="7"/>
      <c r="LCJ171" s="82"/>
      <c r="LCK171" s="82"/>
      <c r="LCL171" s="83"/>
      <c r="LCN171" s="82"/>
      <c r="LCO171" s="80"/>
      <c r="LCP171" s="81"/>
      <c r="LCQ171" s="82"/>
      <c r="LCT171" s="82"/>
      <c r="LCU171" s="82"/>
      <c r="LCW171" s="82"/>
      <c r="LCZ171" s="82"/>
      <c r="LDC171" s="82"/>
      <c r="LDD171" s="82"/>
      <c r="LDI171" s="82"/>
      <c r="LDL171" s="82"/>
      <c r="LDM171" s="82"/>
      <c r="LDN171" s="82"/>
      <c r="LDO171" s="82"/>
      <c r="LDP171" s="82"/>
      <c r="LDQ171" s="82"/>
      <c r="LDR171" s="82"/>
      <c r="LEJ171" s="82"/>
      <c r="LEK171" s="82"/>
      <c r="LEL171" s="6"/>
      <c r="LEO171" s="7"/>
      <c r="LEP171" s="7"/>
      <c r="LEU171" s="82"/>
      <c r="LEW171" s="7"/>
      <c r="LEX171" s="82"/>
      <c r="LEZ171" s="7"/>
      <c r="LFA171" s="82"/>
      <c r="LFB171" s="82"/>
      <c r="LFC171" s="83"/>
      <c r="LFE171" s="82"/>
      <c r="LFF171" s="80"/>
      <c r="LFG171" s="81"/>
      <c r="LFH171" s="82"/>
      <c r="LFK171" s="82"/>
      <c r="LFL171" s="82"/>
      <c r="LFN171" s="82"/>
      <c r="LFQ171" s="82"/>
      <c r="LFT171" s="82"/>
      <c r="LFU171" s="82"/>
      <c r="LFZ171" s="82"/>
      <c r="LGC171" s="82"/>
      <c r="LGD171" s="82"/>
      <c r="LGE171" s="82"/>
      <c r="LGF171" s="82"/>
      <c r="LGG171" s="82"/>
      <c r="LGH171" s="82"/>
      <c r="LGI171" s="82"/>
      <c r="LHA171" s="82"/>
      <c r="LHB171" s="82"/>
      <c r="LHC171" s="6"/>
      <c r="LHF171" s="7"/>
      <c r="LHG171" s="7"/>
      <c r="LHL171" s="82"/>
      <c r="LHN171" s="7"/>
      <c r="LHO171" s="82"/>
      <c r="LHQ171" s="7"/>
      <c r="LHR171" s="82"/>
      <c r="LHS171" s="82"/>
      <c r="LHT171" s="83"/>
      <c r="LHV171" s="82"/>
      <c r="LHW171" s="80"/>
      <c r="LHX171" s="81"/>
      <c r="LHY171" s="82"/>
      <c r="LIB171" s="82"/>
      <c r="LIC171" s="82"/>
      <c r="LIE171" s="82"/>
      <c r="LIH171" s="82"/>
      <c r="LIK171" s="82"/>
      <c r="LIL171" s="82"/>
      <c r="LIQ171" s="82"/>
      <c r="LIT171" s="82"/>
      <c r="LIU171" s="82"/>
      <c r="LIV171" s="82"/>
      <c r="LIW171" s="82"/>
      <c r="LIX171" s="82"/>
      <c r="LIY171" s="82"/>
      <c r="LIZ171" s="82"/>
      <c r="LJR171" s="82"/>
      <c r="LJS171" s="82"/>
      <c r="LJT171" s="6"/>
      <c r="LJW171" s="7"/>
      <c r="LJX171" s="7"/>
      <c r="LKC171" s="82"/>
      <c r="LKE171" s="7"/>
      <c r="LKF171" s="82"/>
      <c r="LKH171" s="7"/>
      <c r="LKI171" s="82"/>
      <c r="LKJ171" s="82"/>
      <c r="LKK171" s="83"/>
      <c r="LKM171" s="82"/>
      <c r="LKN171" s="80"/>
      <c r="LKO171" s="81"/>
      <c r="LKP171" s="82"/>
      <c r="LKS171" s="82"/>
      <c r="LKT171" s="82"/>
      <c r="LKV171" s="82"/>
      <c r="LKY171" s="82"/>
      <c r="LLB171" s="82"/>
      <c r="LLC171" s="82"/>
      <c r="LLH171" s="82"/>
      <c r="LLK171" s="82"/>
      <c r="LLL171" s="82"/>
      <c r="LLM171" s="82"/>
      <c r="LLN171" s="82"/>
      <c r="LLO171" s="82"/>
      <c r="LLP171" s="82"/>
      <c r="LLQ171" s="82"/>
      <c r="LMI171" s="82"/>
      <c r="LMJ171" s="82"/>
      <c r="LMK171" s="6"/>
      <c r="LMN171" s="7"/>
      <c r="LMO171" s="7"/>
      <c r="LMT171" s="82"/>
      <c r="LMV171" s="7"/>
      <c r="LMW171" s="82"/>
      <c r="LMY171" s="7"/>
      <c r="LMZ171" s="82"/>
      <c r="LNA171" s="82"/>
      <c r="LNB171" s="83"/>
      <c r="LND171" s="82"/>
      <c r="LNE171" s="80"/>
      <c r="LNF171" s="81"/>
      <c r="LNG171" s="82"/>
      <c r="LNJ171" s="82"/>
      <c r="LNK171" s="82"/>
      <c r="LNM171" s="82"/>
      <c r="LNP171" s="82"/>
      <c r="LNS171" s="82"/>
      <c r="LNT171" s="82"/>
      <c r="LNY171" s="82"/>
      <c r="LOB171" s="82"/>
      <c r="LOC171" s="82"/>
      <c r="LOD171" s="82"/>
      <c r="LOE171" s="82"/>
      <c r="LOF171" s="82"/>
      <c r="LOG171" s="82"/>
      <c r="LOH171" s="82"/>
      <c r="LOZ171" s="82"/>
      <c r="LPA171" s="82"/>
      <c r="LPB171" s="6"/>
      <c r="LPE171" s="7"/>
      <c r="LPF171" s="7"/>
      <c r="LPK171" s="82"/>
      <c r="LPM171" s="7"/>
      <c r="LPN171" s="82"/>
      <c r="LPP171" s="7"/>
      <c r="LPQ171" s="82"/>
      <c r="LPR171" s="82"/>
      <c r="LPS171" s="83"/>
      <c r="LPU171" s="82"/>
      <c r="LPV171" s="80"/>
      <c r="LPW171" s="81"/>
      <c r="LPX171" s="82"/>
      <c r="LQA171" s="82"/>
      <c r="LQB171" s="82"/>
      <c r="LQD171" s="82"/>
      <c r="LQG171" s="82"/>
      <c r="LQJ171" s="82"/>
      <c r="LQK171" s="82"/>
      <c r="LQP171" s="82"/>
      <c r="LQS171" s="82"/>
      <c r="LQT171" s="82"/>
      <c r="LQU171" s="82"/>
      <c r="LQV171" s="82"/>
      <c r="LQW171" s="82"/>
      <c r="LQX171" s="82"/>
      <c r="LQY171" s="82"/>
      <c r="LRQ171" s="82"/>
      <c r="LRR171" s="82"/>
      <c r="LRS171" s="6"/>
      <c r="LRV171" s="7"/>
      <c r="LRW171" s="7"/>
      <c r="LSB171" s="82"/>
      <c r="LSD171" s="7"/>
      <c r="LSE171" s="82"/>
      <c r="LSG171" s="7"/>
      <c r="LSH171" s="82"/>
      <c r="LSI171" s="82"/>
      <c r="LSJ171" s="83"/>
      <c r="LSL171" s="82"/>
      <c r="LSM171" s="80"/>
      <c r="LSN171" s="81"/>
      <c r="LSO171" s="82"/>
      <c r="LSR171" s="82"/>
      <c r="LSS171" s="82"/>
      <c r="LSU171" s="82"/>
      <c r="LSX171" s="82"/>
      <c r="LTA171" s="82"/>
      <c r="LTB171" s="82"/>
      <c r="LTG171" s="82"/>
      <c r="LTJ171" s="82"/>
      <c r="LTK171" s="82"/>
      <c r="LTL171" s="82"/>
      <c r="LTM171" s="82"/>
      <c r="LTN171" s="82"/>
      <c r="LTO171" s="82"/>
      <c r="LTP171" s="82"/>
      <c r="LUH171" s="82"/>
      <c r="LUI171" s="82"/>
      <c r="LUJ171" s="6"/>
      <c r="LUM171" s="7"/>
      <c r="LUN171" s="7"/>
      <c r="LUS171" s="82"/>
      <c r="LUU171" s="7"/>
      <c r="LUV171" s="82"/>
      <c r="LUX171" s="7"/>
      <c r="LUY171" s="82"/>
      <c r="LUZ171" s="82"/>
      <c r="LVA171" s="83"/>
      <c r="LVC171" s="82"/>
      <c r="LVD171" s="80"/>
      <c r="LVE171" s="81"/>
      <c r="LVF171" s="82"/>
      <c r="LVI171" s="82"/>
      <c r="LVJ171" s="82"/>
      <c r="LVL171" s="82"/>
      <c r="LVO171" s="82"/>
      <c r="LVR171" s="82"/>
      <c r="LVS171" s="82"/>
      <c r="LVX171" s="82"/>
      <c r="LWA171" s="82"/>
      <c r="LWB171" s="82"/>
      <c r="LWC171" s="82"/>
      <c r="LWD171" s="82"/>
      <c r="LWE171" s="82"/>
      <c r="LWF171" s="82"/>
      <c r="LWG171" s="82"/>
      <c r="LWY171" s="82"/>
      <c r="LWZ171" s="82"/>
      <c r="LXA171" s="6"/>
      <c r="LXD171" s="7"/>
      <c r="LXE171" s="7"/>
      <c r="LXJ171" s="82"/>
      <c r="LXL171" s="7"/>
      <c r="LXM171" s="82"/>
      <c r="LXO171" s="7"/>
      <c r="LXP171" s="82"/>
      <c r="LXQ171" s="82"/>
      <c r="LXR171" s="83"/>
      <c r="LXT171" s="82"/>
      <c r="LXU171" s="80"/>
      <c r="LXV171" s="81"/>
      <c r="LXW171" s="82"/>
      <c r="LXZ171" s="82"/>
      <c r="LYA171" s="82"/>
      <c r="LYC171" s="82"/>
      <c r="LYF171" s="82"/>
      <c r="LYI171" s="82"/>
      <c r="LYJ171" s="82"/>
      <c r="LYO171" s="82"/>
      <c r="LYR171" s="82"/>
      <c r="LYS171" s="82"/>
      <c r="LYT171" s="82"/>
      <c r="LYU171" s="82"/>
      <c r="LYV171" s="82"/>
      <c r="LYW171" s="82"/>
      <c r="LYX171" s="82"/>
      <c r="LZP171" s="82"/>
      <c r="LZQ171" s="82"/>
      <c r="LZR171" s="6"/>
      <c r="LZU171" s="7"/>
      <c r="LZV171" s="7"/>
      <c r="MAA171" s="82"/>
      <c r="MAC171" s="7"/>
      <c r="MAD171" s="82"/>
      <c r="MAF171" s="7"/>
      <c r="MAG171" s="82"/>
      <c r="MAH171" s="82"/>
      <c r="MAI171" s="83"/>
      <c r="MAK171" s="82"/>
      <c r="MAL171" s="80"/>
      <c r="MAM171" s="81"/>
      <c r="MAN171" s="82"/>
      <c r="MAQ171" s="82"/>
      <c r="MAR171" s="82"/>
      <c r="MAT171" s="82"/>
      <c r="MAW171" s="82"/>
      <c r="MAZ171" s="82"/>
      <c r="MBA171" s="82"/>
      <c r="MBF171" s="82"/>
      <c r="MBI171" s="82"/>
      <c r="MBJ171" s="82"/>
      <c r="MBK171" s="82"/>
      <c r="MBL171" s="82"/>
      <c r="MBM171" s="82"/>
      <c r="MBN171" s="82"/>
      <c r="MBO171" s="82"/>
      <c r="MCG171" s="82"/>
      <c r="MCH171" s="82"/>
      <c r="MCI171" s="6"/>
      <c r="MCL171" s="7"/>
      <c r="MCM171" s="7"/>
      <c r="MCR171" s="82"/>
      <c r="MCT171" s="7"/>
      <c r="MCU171" s="82"/>
      <c r="MCW171" s="7"/>
      <c r="MCX171" s="82"/>
      <c r="MCY171" s="82"/>
      <c r="MCZ171" s="83"/>
      <c r="MDB171" s="82"/>
      <c r="MDC171" s="80"/>
      <c r="MDD171" s="81"/>
      <c r="MDE171" s="82"/>
      <c r="MDH171" s="82"/>
      <c r="MDI171" s="82"/>
      <c r="MDK171" s="82"/>
      <c r="MDN171" s="82"/>
      <c r="MDQ171" s="82"/>
      <c r="MDR171" s="82"/>
      <c r="MDW171" s="82"/>
      <c r="MDZ171" s="82"/>
      <c r="MEA171" s="82"/>
      <c r="MEB171" s="82"/>
      <c r="MEC171" s="82"/>
      <c r="MED171" s="82"/>
      <c r="MEE171" s="82"/>
      <c r="MEF171" s="82"/>
      <c r="MEX171" s="82"/>
      <c r="MEY171" s="82"/>
      <c r="MEZ171" s="6"/>
      <c r="MFC171" s="7"/>
      <c r="MFD171" s="7"/>
      <c r="MFI171" s="82"/>
      <c r="MFK171" s="7"/>
      <c r="MFL171" s="82"/>
      <c r="MFN171" s="7"/>
      <c r="MFO171" s="82"/>
      <c r="MFP171" s="82"/>
      <c r="MFQ171" s="83"/>
      <c r="MFS171" s="82"/>
      <c r="MFT171" s="80"/>
      <c r="MFU171" s="81"/>
      <c r="MFV171" s="82"/>
      <c r="MFY171" s="82"/>
      <c r="MFZ171" s="82"/>
      <c r="MGB171" s="82"/>
      <c r="MGE171" s="82"/>
      <c r="MGH171" s="82"/>
      <c r="MGI171" s="82"/>
      <c r="MGN171" s="82"/>
      <c r="MGQ171" s="82"/>
      <c r="MGR171" s="82"/>
      <c r="MGS171" s="82"/>
      <c r="MGT171" s="82"/>
      <c r="MGU171" s="82"/>
      <c r="MGV171" s="82"/>
      <c r="MGW171" s="82"/>
      <c r="MHO171" s="82"/>
      <c r="MHP171" s="82"/>
      <c r="MHQ171" s="6"/>
      <c r="MHT171" s="7"/>
      <c r="MHU171" s="7"/>
      <c r="MHZ171" s="82"/>
      <c r="MIB171" s="7"/>
      <c r="MIC171" s="82"/>
      <c r="MIE171" s="7"/>
      <c r="MIF171" s="82"/>
      <c r="MIG171" s="82"/>
      <c r="MIH171" s="83"/>
      <c r="MIJ171" s="82"/>
      <c r="MIK171" s="80"/>
      <c r="MIL171" s="81"/>
      <c r="MIM171" s="82"/>
      <c r="MIP171" s="82"/>
      <c r="MIQ171" s="82"/>
      <c r="MIS171" s="82"/>
      <c r="MIV171" s="82"/>
      <c r="MIY171" s="82"/>
      <c r="MIZ171" s="82"/>
      <c r="MJE171" s="82"/>
      <c r="MJH171" s="82"/>
      <c r="MJI171" s="82"/>
      <c r="MJJ171" s="82"/>
      <c r="MJK171" s="82"/>
      <c r="MJL171" s="82"/>
      <c r="MJM171" s="82"/>
      <c r="MJN171" s="82"/>
      <c r="MKF171" s="82"/>
      <c r="MKG171" s="82"/>
      <c r="MKH171" s="6"/>
      <c r="MKK171" s="7"/>
      <c r="MKL171" s="7"/>
      <c r="MKQ171" s="82"/>
      <c r="MKS171" s="7"/>
      <c r="MKT171" s="82"/>
      <c r="MKV171" s="7"/>
      <c r="MKW171" s="82"/>
      <c r="MKX171" s="82"/>
      <c r="MKY171" s="83"/>
      <c r="MLA171" s="82"/>
      <c r="MLB171" s="80"/>
      <c r="MLC171" s="81"/>
      <c r="MLD171" s="82"/>
      <c r="MLG171" s="82"/>
      <c r="MLH171" s="82"/>
      <c r="MLJ171" s="82"/>
      <c r="MLM171" s="82"/>
      <c r="MLP171" s="82"/>
      <c r="MLQ171" s="82"/>
      <c r="MLV171" s="82"/>
      <c r="MLY171" s="82"/>
      <c r="MLZ171" s="82"/>
      <c r="MMA171" s="82"/>
      <c r="MMB171" s="82"/>
      <c r="MMC171" s="82"/>
      <c r="MMD171" s="82"/>
      <c r="MME171" s="82"/>
      <c r="MMW171" s="82"/>
      <c r="MMX171" s="82"/>
      <c r="MMY171" s="6"/>
      <c r="MNB171" s="7"/>
      <c r="MNC171" s="7"/>
      <c r="MNH171" s="82"/>
      <c r="MNJ171" s="7"/>
      <c r="MNK171" s="82"/>
      <c r="MNM171" s="7"/>
      <c r="MNN171" s="82"/>
      <c r="MNO171" s="82"/>
      <c r="MNP171" s="83"/>
      <c r="MNR171" s="82"/>
      <c r="MNS171" s="80"/>
      <c r="MNT171" s="81"/>
      <c r="MNU171" s="82"/>
      <c r="MNX171" s="82"/>
      <c r="MNY171" s="82"/>
      <c r="MOA171" s="82"/>
      <c r="MOD171" s="82"/>
      <c r="MOG171" s="82"/>
      <c r="MOH171" s="82"/>
      <c r="MOM171" s="82"/>
      <c r="MOP171" s="82"/>
      <c r="MOQ171" s="82"/>
      <c r="MOR171" s="82"/>
      <c r="MOS171" s="82"/>
      <c r="MOT171" s="82"/>
      <c r="MOU171" s="82"/>
      <c r="MOV171" s="82"/>
      <c r="MPN171" s="82"/>
      <c r="MPO171" s="82"/>
      <c r="MPP171" s="6"/>
      <c r="MPS171" s="7"/>
      <c r="MPT171" s="7"/>
      <c r="MPY171" s="82"/>
      <c r="MQA171" s="7"/>
      <c r="MQB171" s="82"/>
      <c r="MQD171" s="7"/>
      <c r="MQE171" s="82"/>
      <c r="MQF171" s="82"/>
      <c r="MQG171" s="83"/>
      <c r="MQI171" s="82"/>
      <c r="MQJ171" s="80"/>
      <c r="MQK171" s="81"/>
      <c r="MQL171" s="82"/>
      <c r="MQO171" s="82"/>
      <c r="MQP171" s="82"/>
      <c r="MQR171" s="82"/>
      <c r="MQU171" s="82"/>
      <c r="MQX171" s="82"/>
      <c r="MQY171" s="82"/>
      <c r="MRD171" s="82"/>
      <c r="MRG171" s="82"/>
      <c r="MRH171" s="82"/>
      <c r="MRI171" s="82"/>
      <c r="MRJ171" s="82"/>
      <c r="MRK171" s="82"/>
      <c r="MRL171" s="82"/>
      <c r="MRM171" s="82"/>
      <c r="MSE171" s="82"/>
      <c r="MSF171" s="82"/>
      <c r="MSG171" s="6"/>
      <c r="MSJ171" s="7"/>
      <c r="MSK171" s="7"/>
      <c r="MSP171" s="82"/>
      <c r="MSR171" s="7"/>
      <c r="MSS171" s="82"/>
      <c r="MSU171" s="7"/>
      <c r="MSV171" s="82"/>
      <c r="MSW171" s="82"/>
      <c r="MSX171" s="83"/>
      <c r="MSZ171" s="82"/>
      <c r="MTA171" s="80"/>
      <c r="MTB171" s="81"/>
      <c r="MTC171" s="82"/>
      <c r="MTF171" s="82"/>
      <c r="MTG171" s="82"/>
      <c r="MTI171" s="82"/>
      <c r="MTL171" s="82"/>
      <c r="MTO171" s="82"/>
      <c r="MTP171" s="82"/>
      <c r="MTU171" s="82"/>
      <c r="MTX171" s="82"/>
      <c r="MTY171" s="82"/>
      <c r="MTZ171" s="82"/>
      <c r="MUA171" s="82"/>
      <c r="MUB171" s="82"/>
      <c r="MUC171" s="82"/>
      <c r="MUD171" s="82"/>
      <c r="MUV171" s="82"/>
      <c r="MUW171" s="82"/>
      <c r="MUX171" s="6"/>
      <c r="MVA171" s="7"/>
      <c r="MVB171" s="7"/>
      <c r="MVG171" s="82"/>
      <c r="MVI171" s="7"/>
      <c r="MVJ171" s="82"/>
      <c r="MVL171" s="7"/>
      <c r="MVM171" s="82"/>
      <c r="MVN171" s="82"/>
      <c r="MVO171" s="83"/>
      <c r="MVQ171" s="82"/>
      <c r="MVR171" s="80"/>
      <c r="MVS171" s="81"/>
      <c r="MVT171" s="82"/>
      <c r="MVW171" s="82"/>
      <c r="MVX171" s="82"/>
      <c r="MVZ171" s="82"/>
      <c r="MWC171" s="82"/>
      <c r="MWF171" s="82"/>
      <c r="MWG171" s="82"/>
      <c r="MWL171" s="82"/>
      <c r="MWO171" s="82"/>
      <c r="MWP171" s="82"/>
      <c r="MWQ171" s="82"/>
      <c r="MWR171" s="82"/>
      <c r="MWS171" s="82"/>
      <c r="MWT171" s="82"/>
      <c r="MWU171" s="82"/>
      <c r="MXM171" s="82"/>
      <c r="MXN171" s="82"/>
      <c r="MXO171" s="6"/>
      <c r="MXR171" s="7"/>
      <c r="MXS171" s="7"/>
      <c r="MXX171" s="82"/>
      <c r="MXZ171" s="7"/>
      <c r="MYA171" s="82"/>
      <c r="MYC171" s="7"/>
      <c r="MYD171" s="82"/>
      <c r="MYE171" s="82"/>
      <c r="MYF171" s="83"/>
      <c r="MYH171" s="82"/>
      <c r="MYI171" s="80"/>
      <c r="MYJ171" s="81"/>
      <c r="MYK171" s="82"/>
      <c r="MYN171" s="82"/>
      <c r="MYO171" s="82"/>
      <c r="MYQ171" s="82"/>
      <c r="MYT171" s="82"/>
      <c r="MYW171" s="82"/>
      <c r="MYX171" s="82"/>
      <c r="MZC171" s="82"/>
      <c r="MZF171" s="82"/>
      <c r="MZG171" s="82"/>
      <c r="MZH171" s="82"/>
      <c r="MZI171" s="82"/>
      <c r="MZJ171" s="82"/>
      <c r="MZK171" s="82"/>
      <c r="MZL171" s="82"/>
      <c r="NAD171" s="82"/>
      <c r="NAE171" s="82"/>
      <c r="NAF171" s="6"/>
      <c r="NAI171" s="7"/>
      <c r="NAJ171" s="7"/>
      <c r="NAO171" s="82"/>
      <c r="NAQ171" s="7"/>
      <c r="NAR171" s="82"/>
      <c r="NAT171" s="7"/>
      <c r="NAU171" s="82"/>
      <c r="NAV171" s="82"/>
      <c r="NAW171" s="83"/>
      <c r="NAY171" s="82"/>
      <c r="NAZ171" s="80"/>
      <c r="NBA171" s="81"/>
      <c r="NBB171" s="82"/>
      <c r="NBE171" s="82"/>
      <c r="NBF171" s="82"/>
      <c r="NBH171" s="82"/>
      <c r="NBK171" s="82"/>
      <c r="NBN171" s="82"/>
      <c r="NBO171" s="82"/>
      <c r="NBT171" s="82"/>
      <c r="NBW171" s="82"/>
      <c r="NBX171" s="82"/>
      <c r="NBY171" s="82"/>
      <c r="NBZ171" s="82"/>
      <c r="NCA171" s="82"/>
      <c r="NCB171" s="82"/>
      <c r="NCC171" s="82"/>
      <c r="NCU171" s="82"/>
      <c r="NCV171" s="82"/>
      <c r="NCW171" s="6"/>
      <c r="NCZ171" s="7"/>
      <c r="NDA171" s="7"/>
      <c r="NDF171" s="82"/>
      <c r="NDH171" s="7"/>
      <c r="NDI171" s="82"/>
      <c r="NDK171" s="7"/>
      <c r="NDL171" s="82"/>
      <c r="NDM171" s="82"/>
      <c r="NDN171" s="83"/>
      <c r="NDP171" s="82"/>
      <c r="NDQ171" s="80"/>
      <c r="NDR171" s="81"/>
      <c r="NDS171" s="82"/>
      <c r="NDV171" s="82"/>
      <c r="NDW171" s="82"/>
      <c r="NDY171" s="82"/>
      <c r="NEB171" s="82"/>
      <c r="NEE171" s="82"/>
      <c r="NEF171" s="82"/>
      <c r="NEK171" s="82"/>
      <c r="NEN171" s="82"/>
      <c r="NEO171" s="82"/>
      <c r="NEP171" s="82"/>
      <c r="NEQ171" s="82"/>
      <c r="NER171" s="82"/>
      <c r="NES171" s="82"/>
      <c r="NET171" s="82"/>
      <c r="NFL171" s="82"/>
      <c r="NFM171" s="82"/>
      <c r="NFN171" s="6"/>
      <c r="NFQ171" s="7"/>
      <c r="NFR171" s="7"/>
      <c r="NFW171" s="82"/>
      <c r="NFY171" s="7"/>
      <c r="NFZ171" s="82"/>
      <c r="NGB171" s="7"/>
      <c r="NGC171" s="82"/>
      <c r="NGD171" s="82"/>
      <c r="NGE171" s="83"/>
      <c r="NGG171" s="82"/>
      <c r="NGH171" s="80"/>
      <c r="NGI171" s="81"/>
      <c r="NGJ171" s="82"/>
      <c r="NGM171" s="82"/>
      <c r="NGN171" s="82"/>
      <c r="NGP171" s="82"/>
      <c r="NGS171" s="82"/>
      <c r="NGV171" s="82"/>
      <c r="NGW171" s="82"/>
      <c r="NHB171" s="82"/>
      <c r="NHE171" s="82"/>
      <c r="NHF171" s="82"/>
      <c r="NHG171" s="82"/>
      <c r="NHH171" s="82"/>
      <c r="NHI171" s="82"/>
      <c r="NHJ171" s="82"/>
      <c r="NHK171" s="82"/>
      <c r="NIC171" s="82"/>
      <c r="NID171" s="82"/>
      <c r="NIE171" s="6"/>
      <c r="NIH171" s="7"/>
      <c r="NII171" s="7"/>
      <c r="NIN171" s="82"/>
      <c r="NIP171" s="7"/>
      <c r="NIQ171" s="82"/>
      <c r="NIS171" s="7"/>
      <c r="NIT171" s="82"/>
      <c r="NIU171" s="82"/>
      <c r="NIV171" s="83"/>
      <c r="NIX171" s="82"/>
      <c r="NIY171" s="80"/>
      <c r="NIZ171" s="81"/>
      <c r="NJA171" s="82"/>
      <c r="NJD171" s="82"/>
      <c r="NJE171" s="82"/>
      <c r="NJG171" s="82"/>
      <c r="NJJ171" s="82"/>
      <c r="NJM171" s="82"/>
      <c r="NJN171" s="82"/>
      <c r="NJS171" s="82"/>
      <c r="NJV171" s="82"/>
      <c r="NJW171" s="82"/>
      <c r="NJX171" s="82"/>
      <c r="NJY171" s="82"/>
      <c r="NJZ171" s="82"/>
      <c r="NKA171" s="82"/>
      <c r="NKB171" s="82"/>
      <c r="NKT171" s="82"/>
      <c r="NKU171" s="82"/>
      <c r="NKV171" s="6"/>
      <c r="NKY171" s="7"/>
      <c r="NKZ171" s="7"/>
      <c r="NLE171" s="82"/>
      <c r="NLG171" s="7"/>
      <c r="NLH171" s="82"/>
      <c r="NLJ171" s="7"/>
      <c r="NLK171" s="82"/>
      <c r="NLL171" s="82"/>
      <c r="NLM171" s="83"/>
      <c r="NLO171" s="82"/>
      <c r="NLP171" s="80"/>
      <c r="NLQ171" s="81"/>
      <c r="NLR171" s="82"/>
      <c r="NLU171" s="82"/>
      <c r="NLV171" s="82"/>
      <c r="NLX171" s="82"/>
      <c r="NMA171" s="82"/>
      <c r="NMD171" s="82"/>
      <c r="NME171" s="82"/>
      <c r="NMJ171" s="82"/>
      <c r="NMM171" s="82"/>
      <c r="NMN171" s="82"/>
      <c r="NMO171" s="82"/>
      <c r="NMP171" s="82"/>
      <c r="NMQ171" s="82"/>
      <c r="NMR171" s="82"/>
      <c r="NMS171" s="82"/>
      <c r="NNK171" s="82"/>
      <c r="NNL171" s="82"/>
      <c r="NNM171" s="6"/>
      <c r="NNP171" s="7"/>
      <c r="NNQ171" s="7"/>
      <c r="NNV171" s="82"/>
      <c r="NNX171" s="7"/>
      <c r="NNY171" s="82"/>
      <c r="NOA171" s="7"/>
      <c r="NOB171" s="82"/>
      <c r="NOC171" s="82"/>
      <c r="NOD171" s="83"/>
      <c r="NOF171" s="82"/>
      <c r="NOG171" s="80"/>
      <c r="NOH171" s="81"/>
      <c r="NOI171" s="82"/>
      <c r="NOL171" s="82"/>
      <c r="NOM171" s="82"/>
      <c r="NOO171" s="82"/>
      <c r="NOR171" s="82"/>
      <c r="NOU171" s="82"/>
      <c r="NOV171" s="82"/>
      <c r="NPA171" s="82"/>
      <c r="NPD171" s="82"/>
      <c r="NPE171" s="82"/>
      <c r="NPF171" s="82"/>
      <c r="NPG171" s="82"/>
      <c r="NPH171" s="82"/>
      <c r="NPI171" s="82"/>
      <c r="NPJ171" s="82"/>
      <c r="NQB171" s="82"/>
      <c r="NQC171" s="82"/>
      <c r="NQD171" s="6"/>
      <c r="NQG171" s="7"/>
      <c r="NQH171" s="7"/>
      <c r="NQM171" s="82"/>
      <c r="NQO171" s="7"/>
      <c r="NQP171" s="82"/>
      <c r="NQR171" s="7"/>
      <c r="NQS171" s="82"/>
      <c r="NQT171" s="82"/>
      <c r="NQU171" s="83"/>
      <c r="NQW171" s="82"/>
      <c r="NQX171" s="80"/>
      <c r="NQY171" s="81"/>
      <c r="NQZ171" s="82"/>
      <c r="NRC171" s="82"/>
      <c r="NRD171" s="82"/>
      <c r="NRF171" s="82"/>
      <c r="NRI171" s="82"/>
      <c r="NRL171" s="82"/>
      <c r="NRM171" s="82"/>
      <c r="NRR171" s="82"/>
      <c r="NRU171" s="82"/>
      <c r="NRV171" s="82"/>
      <c r="NRW171" s="82"/>
      <c r="NRX171" s="82"/>
      <c r="NRY171" s="82"/>
      <c r="NRZ171" s="82"/>
      <c r="NSA171" s="82"/>
      <c r="NSS171" s="82"/>
      <c r="NST171" s="82"/>
      <c r="NSU171" s="6"/>
      <c r="NSX171" s="7"/>
      <c r="NSY171" s="7"/>
      <c r="NTD171" s="82"/>
      <c r="NTF171" s="7"/>
      <c r="NTG171" s="82"/>
      <c r="NTI171" s="7"/>
      <c r="NTJ171" s="82"/>
      <c r="NTK171" s="82"/>
      <c r="NTL171" s="83"/>
      <c r="NTN171" s="82"/>
      <c r="NTO171" s="80"/>
      <c r="NTP171" s="81"/>
      <c r="NTQ171" s="82"/>
      <c r="NTT171" s="82"/>
      <c r="NTU171" s="82"/>
      <c r="NTW171" s="82"/>
      <c r="NTZ171" s="82"/>
      <c r="NUC171" s="82"/>
      <c r="NUD171" s="82"/>
      <c r="NUI171" s="82"/>
      <c r="NUL171" s="82"/>
      <c r="NUM171" s="82"/>
      <c r="NUN171" s="82"/>
      <c r="NUO171" s="82"/>
      <c r="NUP171" s="82"/>
      <c r="NUQ171" s="82"/>
      <c r="NUR171" s="82"/>
      <c r="NVJ171" s="82"/>
      <c r="NVK171" s="82"/>
      <c r="NVL171" s="6"/>
      <c r="NVO171" s="7"/>
      <c r="NVP171" s="7"/>
      <c r="NVU171" s="82"/>
      <c r="NVW171" s="7"/>
      <c r="NVX171" s="82"/>
      <c r="NVZ171" s="7"/>
      <c r="NWA171" s="82"/>
      <c r="NWB171" s="82"/>
      <c r="NWC171" s="83"/>
      <c r="NWE171" s="82"/>
      <c r="NWF171" s="80"/>
      <c r="NWG171" s="81"/>
      <c r="NWH171" s="82"/>
      <c r="NWK171" s="82"/>
      <c r="NWL171" s="82"/>
      <c r="NWN171" s="82"/>
      <c r="NWQ171" s="82"/>
      <c r="NWT171" s="82"/>
      <c r="NWU171" s="82"/>
      <c r="NWZ171" s="82"/>
      <c r="NXC171" s="82"/>
      <c r="NXD171" s="82"/>
      <c r="NXE171" s="82"/>
      <c r="NXF171" s="82"/>
      <c r="NXG171" s="82"/>
      <c r="NXH171" s="82"/>
      <c r="NXI171" s="82"/>
      <c r="NYA171" s="82"/>
      <c r="NYB171" s="82"/>
      <c r="NYC171" s="6"/>
      <c r="NYF171" s="7"/>
      <c r="NYG171" s="7"/>
      <c r="NYL171" s="82"/>
      <c r="NYN171" s="7"/>
      <c r="NYO171" s="82"/>
      <c r="NYQ171" s="7"/>
      <c r="NYR171" s="82"/>
      <c r="NYS171" s="82"/>
      <c r="NYT171" s="83"/>
      <c r="NYV171" s="82"/>
      <c r="NYW171" s="80"/>
      <c r="NYX171" s="81"/>
      <c r="NYY171" s="82"/>
      <c r="NZB171" s="82"/>
      <c r="NZC171" s="82"/>
      <c r="NZE171" s="82"/>
      <c r="NZH171" s="82"/>
      <c r="NZK171" s="82"/>
      <c r="NZL171" s="82"/>
      <c r="NZQ171" s="82"/>
      <c r="NZT171" s="82"/>
      <c r="NZU171" s="82"/>
      <c r="NZV171" s="82"/>
      <c r="NZW171" s="82"/>
      <c r="NZX171" s="82"/>
      <c r="NZY171" s="82"/>
      <c r="NZZ171" s="82"/>
      <c r="OAR171" s="82"/>
      <c r="OAS171" s="82"/>
      <c r="OAT171" s="6"/>
      <c r="OAW171" s="7"/>
      <c r="OAX171" s="7"/>
      <c r="OBC171" s="82"/>
      <c r="OBE171" s="7"/>
      <c r="OBF171" s="82"/>
      <c r="OBH171" s="7"/>
      <c r="OBI171" s="82"/>
      <c r="OBJ171" s="82"/>
      <c r="OBK171" s="83"/>
      <c r="OBM171" s="82"/>
      <c r="OBN171" s="80"/>
      <c r="OBO171" s="81"/>
      <c r="OBP171" s="82"/>
      <c r="OBS171" s="82"/>
      <c r="OBT171" s="82"/>
      <c r="OBV171" s="82"/>
      <c r="OBY171" s="82"/>
      <c r="OCB171" s="82"/>
      <c r="OCC171" s="82"/>
      <c r="OCH171" s="82"/>
      <c r="OCK171" s="82"/>
      <c r="OCL171" s="82"/>
      <c r="OCM171" s="82"/>
      <c r="OCN171" s="82"/>
      <c r="OCO171" s="82"/>
      <c r="OCP171" s="82"/>
      <c r="OCQ171" s="82"/>
      <c r="ODI171" s="82"/>
      <c r="ODJ171" s="82"/>
      <c r="ODK171" s="6"/>
      <c r="ODN171" s="7"/>
      <c r="ODO171" s="7"/>
      <c r="ODT171" s="82"/>
      <c r="ODV171" s="7"/>
      <c r="ODW171" s="82"/>
      <c r="ODY171" s="7"/>
      <c r="ODZ171" s="82"/>
      <c r="OEA171" s="82"/>
      <c r="OEB171" s="83"/>
      <c r="OED171" s="82"/>
      <c r="OEE171" s="80"/>
      <c r="OEF171" s="81"/>
      <c r="OEG171" s="82"/>
      <c r="OEJ171" s="82"/>
      <c r="OEK171" s="82"/>
      <c r="OEM171" s="82"/>
      <c r="OEP171" s="82"/>
      <c r="OES171" s="82"/>
      <c r="OET171" s="82"/>
      <c r="OEY171" s="82"/>
      <c r="OFB171" s="82"/>
      <c r="OFC171" s="82"/>
      <c r="OFD171" s="82"/>
      <c r="OFE171" s="82"/>
      <c r="OFF171" s="82"/>
      <c r="OFG171" s="82"/>
      <c r="OFH171" s="82"/>
      <c r="OFZ171" s="82"/>
      <c r="OGA171" s="82"/>
      <c r="OGB171" s="6"/>
      <c r="OGE171" s="7"/>
      <c r="OGF171" s="7"/>
      <c r="OGK171" s="82"/>
      <c r="OGM171" s="7"/>
      <c r="OGN171" s="82"/>
      <c r="OGP171" s="7"/>
      <c r="OGQ171" s="82"/>
      <c r="OGR171" s="82"/>
      <c r="OGS171" s="83"/>
      <c r="OGU171" s="82"/>
      <c r="OGV171" s="80"/>
      <c r="OGW171" s="81"/>
      <c r="OGX171" s="82"/>
      <c r="OHA171" s="82"/>
      <c r="OHB171" s="82"/>
      <c r="OHD171" s="82"/>
      <c r="OHG171" s="82"/>
      <c r="OHJ171" s="82"/>
      <c r="OHK171" s="82"/>
      <c r="OHP171" s="82"/>
      <c r="OHS171" s="82"/>
      <c r="OHT171" s="82"/>
      <c r="OHU171" s="82"/>
      <c r="OHV171" s="82"/>
      <c r="OHW171" s="82"/>
      <c r="OHX171" s="82"/>
      <c r="OHY171" s="82"/>
      <c r="OIQ171" s="82"/>
      <c r="OIR171" s="82"/>
      <c r="OIS171" s="6"/>
      <c r="OIV171" s="7"/>
      <c r="OIW171" s="7"/>
      <c r="OJB171" s="82"/>
      <c r="OJD171" s="7"/>
      <c r="OJE171" s="82"/>
      <c r="OJG171" s="7"/>
      <c r="OJH171" s="82"/>
      <c r="OJI171" s="82"/>
      <c r="OJJ171" s="83"/>
      <c r="OJL171" s="82"/>
      <c r="OJM171" s="80"/>
      <c r="OJN171" s="81"/>
      <c r="OJO171" s="82"/>
      <c r="OJR171" s="82"/>
      <c r="OJS171" s="82"/>
      <c r="OJU171" s="82"/>
      <c r="OJX171" s="82"/>
      <c r="OKA171" s="82"/>
      <c r="OKB171" s="82"/>
      <c r="OKG171" s="82"/>
      <c r="OKJ171" s="82"/>
      <c r="OKK171" s="82"/>
      <c r="OKL171" s="82"/>
      <c r="OKM171" s="82"/>
      <c r="OKN171" s="82"/>
      <c r="OKO171" s="82"/>
      <c r="OKP171" s="82"/>
      <c r="OLH171" s="82"/>
      <c r="OLI171" s="82"/>
      <c r="OLJ171" s="6"/>
      <c r="OLM171" s="7"/>
      <c r="OLN171" s="7"/>
      <c r="OLS171" s="82"/>
      <c r="OLU171" s="7"/>
      <c r="OLV171" s="82"/>
      <c r="OLX171" s="7"/>
      <c r="OLY171" s="82"/>
      <c r="OLZ171" s="82"/>
      <c r="OMA171" s="83"/>
      <c r="OMC171" s="82"/>
      <c r="OMD171" s="80"/>
      <c r="OME171" s="81"/>
      <c r="OMF171" s="82"/>
      <c r="OMI171" s="82"/>
      <c r="OMJ171" s="82"/>
      <c r="OML171" s="82"/>
      <c r="OMO171" s="82"/>
      <c r="OMR171" s="82"/>
      <c r="OMS171" s="82"/>
      <c r="OMX171" s="82"/>
      <c r="ONA171" s="82"/>
      <c r="ONB171" s="82"/>
      <c r="ONC171" s="82"/>
      <c r="OND171" s="82"/>
      <c r="ONE171" s="82"/>
      <c r="ONF171" s="82"/>
      <c r="ONG171" s="82"/>
      <c r="ONY171" s="82"/>
      <c r="ONZ171" s="82"/>
      <c r="OOA171" s="6"/>
      <c r="OOD171" s="7"/>
      <c r="OOE171" s="7"/>
      <c r="OOJ171" s="82"/>
      <c r="OOL171" s="7"/>
      <c r="OOM171" s="82"/>
      <c r="OOO171" s="7"/>
      <c r="OOP171" s="82"/>
      <c r="OOQ171" s="82"/>
      <c r="OOR171" s="83"/>
      <c r="OOT171" s="82"/>
      <c r="OOU171" s="80"/>
      <c r="OOV171" s="81"/>
      <c r="OOW171" s="82"/>
      <c r="OOZ171" s="82"/>
      <c r="OPA171" s="82"/>
      <c r="OPC171" s="82"/>
      <c r="OPF171" s="82"/>
      <c r="OPI171" s="82"/>
      <c r="OPJ171" s="82"/>
      <c r="OPO171" s="82"/>
      <c r="OPR171" s="82"/>
      <c r="OPS171" s="82"/>
      <c r="OPT171" s="82"/>
      <c r="OPU171" s="82"/>
      <c r="OPV171" s="82"/>
      <c r="OPW171" s="82"/>
      <c r="OPX171" s="82"/>
      <c r="OQP171" s="82"/>
      <c r="OQQ171" s="82"/>
      <c r="OQR171" s="6"/>
      <c r="OQU171" s="7"/>
      <c r="OQV171" s="7"/>
      <c r="ORA171" s="82"/>
      <c r="ORC171" s="7"/>
      <c r="ORD171" s="82"/>
      <c r="ORF171" s="7"/>
      <c r="ORG171" s="82"/>
      <c r="ORH171" s="82"/>
      <c r="ORI171" s="83"/>
      <c r="ORK171" s="82"/>
      <c r="ORL171" s="80"/>
      <c r="ORM171" s="81"/>
      <c r="ORN171" s="82"/>
      <c r="ORQ171" s="82"/>
      <c r="ORR171" s="82"/>
      <c r="ORT171" s="82"/>
      <c r="ORW171" s="82"/>
      <c r="ORZ171" s="82"/>
      <c r="OSA171" s="82"/>
      <c r="OSF171" s="82"/>
      <c r="OSI171" s="82"/>
      <c r="OSJ171" s="82"/>
      <c r="OSK171" s="82"/>
      <c r="OSL171" s="82"/>
      <c r="OSM171" s="82"/>
      <c r="OSN171" s="82"/>
      <c r="OSO171" s="82"/>
      <c r="OTG171" s="82"/>
      <c r="OTH171" s="82"/>
      <c r="OTI171" s="6"/>
      <c r="OTL171" s="7"/>
      <c r="OTM171" s="7"/>
      <c r="OTR171" s="82"/>
      <c r="OTT171" s="7"/>
      <c r="OTU171" s="82"/>
      <c r="OTW171" s="7"/>
      <c r="OTX171" s="82"/>
      <c r="OTY171" s="82"/>
      <c r="OTZ171" s="83"/>
      <c r="OUB171" s="82"/>
      <c r="OUC171" s="80"/>
      <c r="OUD171" s="81"/>
      <c r="OUE171" s="82"/>
      <c r="OUH171" s="82"/>
      <c r="OUI171" s="82"/>
      <c r="OUK171" s="82"/>
      <c r="OUN171" s="82"/>
      <c r="OUQ171" s="82"/>
      <c r="OUR171" s="82"/>
      <c r="OUW171" s="82"/>
      <c r="OUZ171" s="82"/>
      <c r="OVA171" s="82"/>
      <c r="OVB171" s="82"/>
      <c r="OVC171" s="82"/>
      <c r="OVD171" s="82"/>
      <c r="OVE171" s="82"/>
      <c r="OVF171" s="82"/>
      <c r="OVX171" s="82"/>
      <c r="OVY171" s="82"/>
      <c r="OVZ171" s="6"/>
      <c r="OWC171" s="7"/>
      <c r="OWD171" s="7"/>
      <c r="OWI171" s="82"/>
      <c r="OWK171" s="7"/>
      <c r="OWL171" s="82"/>
      <c r="OWN171" s="7"/>
      <c r="OWO171" s="82"/>
      <c r="OWP171" s="82"/>
      <c r="OWQ171" s="83"/>
      <c r="OWS171" s="82"/>
      <c r="OWT171" s="80"/>
      <c r="OWU171" s="81"/>
      <c r="OWV171" s="82"/>
      <c r="OWY171" s="82"/>
      <c r="OWZ171" s="82"/>
      <c r="OXB171" s="82"/>
      <c r="OXE171" s="82"/>
      <c r="OXH171" s="82"/>
      <c r="OXI171" s="82"/>
      <c r="OXN171" s="82"/>
      <c r="OXQ171" s="82"/>
      <c r="OXR171" s="82"/>
      <c r="OXS171" s="82"/>
      <c r="OXT171" s="82"/>
      <c r="OXU171" s="82"/>
      <c r="OXV171" s="82"/>
      <c r="OXW171" s="82"/>
      <c r="OYO171" s="82"/>
      <c r="OYP171" s="82"/>
      <c r="OYQ171" s="6"/>
      <c r="OYT171" s="7"/>
      <c r="OYU171" s="7"/>
      <c r="OYZ171" s="82"/>
      <c r="OZB171" s="7"/>
      <c r="OZC171" s="82"/>
      <c r="OZE171" s="7"/>
      <c r="OZF171" s="82"/>
      <c r="OZG171" s="82"/>
      <c r="OZH171" s="83"/>
      <c r="OZJ171" s="82"/>
      <c r="OZK171" s="80"/>
      <c r="OZL171" s="81"/>
      <c r="OZM171" s="82"/>
      <c r="OZP171" s="82"/>
      <c r="OZQ171" s="82"/>
      <c r="OZS171" s="82"/>
      <c r="OZV171" s="82"/>
      <c r="OZY171" s="82"/>
      <c r="OZZ171" s="82"/>
      <c r="PAE171" s="82"/>
      <c r="PAH171" s="82"/>
      <c r="PAI171" s="82"/>
      <c r="PAJ171" s="82"/>
      <c r="PAK171" s="82"/>
      <c r="PAL171" s="82"/>
      <c r="PAM171" s="82"/>
      <c r="PAN171" s="82"/>
      <c r="PBF171" s="82"/>
      <c r="PBG171" s="82"/>
      <c r="PBH171" s="6"/>
      <c r="PBK171" s="7"/>
      <c r="PBL171" s="7"/>
      <c r="PBQ171" s="82"/>
      <c r="PBS171" s="7"/>
      <c r="PBT171" s="82"/>
      <c r="PBV171" s="7"/>
      <c r="PBW171" s="82"/>
      <c r="PBX171" s="82"/>
      <c r="PBY171" s="83"/>
      <c r="PCA171" s="82"/>
      <c r="PCB171" s="80"/>
      <c r="PCC171" s="81"/>
      <c r="PCD171" s="82"/>
      <c r="PCG171" s="82"/>
      <c r="PCH171" s="82"/>
      <c r="PCJ171" s="82"/>
      <c r="PCM171" s="82"/>
      <c r="PCP171" s="82"/>
      <c r="PCQ171" s="82"/>
      <c r="PCV171" s="82"/>
      <c r="PCY171" s="82"/>
      <c r="PCZ171" s="82"/>
      <c r="PDA171" s="82"/>
      <c r="PDB171" s="82"/>
      <c r="PDC171" s="82"/>
      <c r="PDD171" s="82"/>
      <c r="PDE171" s="82"/>
      <c r="PDW171" s="82"/>
      <c r="PDX171" s="82"/>
      <c r="PDY171" s="6"/>
      <c r="PEB171" s="7"/>
      <c r="PEC171" s="7"/>
      <c r="PEH171" s="82"/>
      <c r="PEJ171" s="7"/>
      <c r="PEK171" s="82"/>
      <c r="PEM171" s="7"/>
      <c r="PEN171" s="82"/>
      <c r="PEO171" s="82"/>
      <c r="PEP171" s="83"/>
      <c r="PER171" s="82"/>
      <c r="PES171" s="80"/>
      <c r="PET171" s="81"/>
      <c r="PEU171" s="82"/>
      <c r="PEX171" s="82"/>
      <c r="PEY171" s="82"/>
      <c r="PFA171" s="82"/>
      <c r="PFD171" s="82"/>
      <c r="PFG171" s="82"/>
      <c r="PFH171" s="82"/>
      <c r="PFM171" s="82"/>
      <c r="PFP171" s="82"/>
      <c r="PFQ171" s="82"/>
      <c r="PFR171" s="82"/>
      <c r="PFS171" s="82"/>
      <c r="PFT171" s="82"/>
      <c r="PFU171" s="82"/>
      <c r="PFV171" s="82"/>
      <c r="PGN171" s="82"/>
      <c r="PGO171" s="82"/>
      <c r="PGP171" s="6"/>
      <c r="PGS171" s="7"/>
      <c r="PGT171" s="7"/>
      <c r="PGY171" s="82"/>
      <c r="PHA171" s="7"/>
      <c r="PHB171" s="82"/>
      <c r="PHD171" s="7"/>
      <c r="PHE171" s="82"/>
      <c r="PHF171" s="82"/>
      <c r="PHG171" s="83"/>
      <c r="PHI171" s="82"/>
      <c r="PHJ171" s="80"/>
      <c r="PHK171" s="81"/>
      <c r="PHL171" s="82"/>
      <c r="PHO171" s="82"/>
      <c r="PHP171" s="82"/>
      <c r="PHR171" s="82"/>
      <c r="PHU171" s="82"/>
      <c r="PHX171" s="82"/>
      <c r="PHY171" s="82"/>
      <c r="PID171" s="82"/>
      <c r="PIG171" s="82"/>
      <c r="PIH171" s="82"/>
      <c r="PII171" s="82"/>
      <c r="PIJ171" s="82"/>
      <c r="PIK171" s="82"/>
      <c r="PIL171" s="82"/>
      <c r="PIM171" s="82"/>
      <c r="PJE171" s="82"/>
      <c r="PJF171" s="82"/>
      <c r="PJG171" s="6"/>
      <c r="PJJ171" s="7"/>
      <c r="PJK171" s="7"/>
      <c r="PJP171" s="82"/>
      <c r="PJR171" s="7"/>
      <c r="PJS171" s="82"/>
      <c r="PJU171" s="7"/>
      <c r="PJV171" s="82"/>
      <c r="PJW171" s="82"/>
      <c r="PJX171" s="83"/>
      <c r="PJZ171" s="82"/>
      <c r="PKA171" s="80"/>
      <c r="PKB171" s="81"/>
      <c r="PKC171" s="82"/>
      <c r="PKF171" s="82"/>
      <c r="PKG171" s="82"/>
      <c r="PKI171" s="82"/>
      <c r="PKL171" s="82"/>
      <c r="PKO171" s="82"/>
      <c r="PKP171" s="82"/>
      <c r="PKU171" s="82"/>
      <c r="PKX171" s="82"/>
      <c r="PKY171" s="82"/>
      <c r="PKZ171" s="82"/>
      <c r="PLA171" s="82"/>
      <c r="PLB171" s="82"/>
      <c r="PLC171" s="82"/>
      <c r="PLD171" s="82"/>
      <c r="PLV171" s="82"/>
      <c r="PLW171" s="82"/>
      <c r="PLX171" s="6"/>
      <c r="PMA171" s="7"/>
      <c r="PMB171" s="7"/>
      <c r="PMG171" s="82"/>
      <c r="PMI171" s="7"/>
      <c r="PMJ171" s="82"/>
      <c r="PML171" s="7"/>
      <c r="PMM171" s="82"/>
      <c r="PMN171" s="82"/>
      <c r="PMO171" s="83"/>
      <c r="PMQ171" s="82"/>
      <c r="PMR171" s="80"/>
      <c r="PMS171" s="81"/>
      <c r="PMT171" s="82"/>
      <c r="PMW171" s="82"/>
      <c r="PMX171" s="82"/>
      <c r="PMZ171" s="82"/>
      <c r="PNC171" s="82"/>
      <c r="PNF171" s="82"/>
      <c r="PNG171" s="82"/>
      <c r="PNL171" s="82"/>
      <c r="PNO171" s="82"/>
      <c r="PNP171" s="82"/>
      <c r="PNQ171" s="82"/>
      <c r="PNR171" s="82"/>
      <c r="PNS171" s="82"/>
      <c r="PNT171" s="82"/>
      <c r="PNU171" s="82"/>
      <c r="POM171" s="82"/>
      <c r="PON171" s="82"/>
      <c r="POO171" s="6"/>
      <c r="POR171" s="7"/>
      <c r="POS171" s="7"/>
      <c r="POX171" s="82"/>
      <c r="POZ171" s="7"/>
      <c r="PPA171" s="82"/>
      <c r="PPC171" s="7"/>
      <c r="PPD171" s="82"/>
      <c r="PPE171" s="82"/>
      <c r="PPF171" s="83"/>
      <c r="PPH171" s="82"/>
      <c r="PPI171" s="80"/>
      <c r="PPJ171" s="81"/>
      <c r="PPK171" s="82"/>
      <c r="PPN171" s="82"/>
      <c r="PPO171" s="82"/>
      <c r="PPQ171" s="82"/>
      <c r="PPT171" s="82"/>
      <c r="PPW171" s="82"/>
      <c r="PPX171" s="82"/>
      <c r="PQC171" s="82"/>
      <c r="PQF171" s="82"/>
      <c r="PQG171" s="82"/>
      <c r="PQH171" s="82"/>
      <c r="PQI171" s="82"/>
      <c r="PQJ171" s="82"/>
      <c r="PQK171" s="82"/>
      <c r="PQL171" s="82"/>
      <c r="PRD171" s="82"/>
      <c r="PRE171" s="82"/>
      <c r="PRF171" s="6"/>
      <c r="PRI171" s="7"/>
      <c r="PRJ171" s="7"/>
      <c r="PRO171" s="82"/>
      <c r="PRQ171" s="7"/>
      <c r="PRR171" s="82"/>
      <c r="PRT171" s="7"/>
      <c r="PRU171" s="82"/>
      <c r="PRV171" s="82"/>
      <c r="PRW171" s="83"/>
      <c r="PRY171" s="82"/>
      <c r="PRZ171" s="80"/>
      <c r="PSA171" s="81"/>
      <c r="PSB171" s="82"/>
      <c r="PSE171" s="82"/>
      <c r="PSF171" s="82"/>
      <c r="PSH171" s="82"/>
      <c r="PSK171" s="82"/>
      <c r="PSN171" s="82"/>
      <c r="PSO171" s="82"/>
      <c r="PST171" s="82"/>
      <c r="PSW171" s="82"/>
      <c r="PSX171" s="82"/>
      <c r="PSY171" s="82"/>
      <c r="PSZ171" s="82"/>
      <c r="PTA171" s="82"/>
      <c r="PTB171" s="82"/>
      <c r="PTC171" s="82"/>
      <c r="PTU171" s="82"/>
      <c r="PTV171" s="82"/>
      <c r="PTW171" s="6"/>
      <c r="PTZ171" s="7"/>
      <c r="PUA171" s="7"/>
      <c r="PUF171" s="82"/>
      <c r="PUH171" s="7"/>
      <c r="PUI171" s="82"/>
      <c r="PUK171" s="7"/>
      <c r="PUL171" s="82"/>
      <c r="PUM171" s="82"/>
      <c r="PUN171" s="83"/>
      <c r="PUP171" s="82"/>
      <c r="PUQ171" s="80"/>
      <c r="PUR171" s="81"/>
      <c r="PUS171" s="82"/>
      <c r="PUV171" s="82"/>
      <c r="PUW171" s="82"/>
      <c r="PUY171" s="82"/>
      <c r="PVB171" s="82"/>
      <c r="PVE171" s="82"/>
      <c r="PVF171" s="82"/>
      <c r="PVK171" s="82"/>
      <c r="PVN171" s="82"/>
      <c r="PVO171" s="82"/>
      <c r="PVP171" s="82"/>
      <c r="PVQ171" s="82"/>
      <c r="PVR171" s="82"/>
      <c r="PVS171" s="82"/>
      <c r="PVT171" s="82"/>
      <c r="PWL171" s="82"/>
      <c r="PWM171" s="82"/>
      <c r="PWN171" s="6"/>
      <c r="PWQ171" s="7"/>
      <c r="PWR171" s="7"/>
      <c r="PWW171" s="82"/>
      <c r="PWY171" s="7"/>
      <c r="PWZ171" s="82"/>
      <c r="PXB171" s="7"/>
      <c r="PXC171" s="82"/>
      <c r="PXD171" s="82"/>
      <c r="PXE171" s="83"/>
      <c r="PXG171" s="82"/>
      <c r="PXH171" s="80"/>
      <c r="PXI171" s="81"/>
      <c r="PXJ171" s="82"/>
      <c r="PXM171" s="82"/>
      <c r="PXN171" s="82"/>
      <c r="PXP171" s="82"/>
      <c r="PXS171" s="82"/>
      <c r="PXV171" s="82"/>
      <c r="PXW171" s="82"/>
      <c r="PYB171" s="82"/>
      <c r="PYE171" s="82"/>
      <c r="PYF171" s="82"/>
      <c r="PYG171" s="82"/>
      <c r="PYH171" s="82"/>
      <c r="PYI171" s="82"/>
      <c r="PYJ171" s="82"/>
      <c r="PYK171" s="82"/>
      <c r="PZC171" s="82"/>
      <c r="PZD171" s="82"/>
      <c r="PZE171" s="6"/>
      <c r="PZH171" s="7"/>
      <c r="PZI171" s="7"/>
      <c r="PZN171" s="82"/>
      <c r="PZP171" s="7"/>
      <c r="PZQ171" s="82"/>
      <c r="PZS171" s="7"/>
      <c r="PZT171" s="82"/>
      <c r="PZU171" s="82"/>
      <c r="PZV171" s="83"/>
      <c r="PZX171" s="82"/>
      <c r="PZY171" s="80"/>
      <c r="PZZ171" s="81"/>
      <c r="QAA171" s="82"/>
      <c r="QAD171" s="82"/>
      <c r="QAE171" s="82"/>
      <c r="QAG171" s="82"/>
      <c r="QAJ171" s="82"/>
      <c r="QAM171" s="82"/>
      <c r="QAN171" s="82"/>
      <c r="QAS171" s="82"/>
      <c r="QAV171" s="82"/>
      <c r="QAW171" s="82"/>
      <c r="QAX171" s="82"/>
      <c r="QAY171" s="82"/>
      <c r="QAZ171" s="82"/>
      <c r="QBA171" s="82"/>
      <c r="QBB171" s="82"/>
      <c r="QBT171" s="82"/>
      <c r="QBU171" s="82"/>
      <c r="QBV171" s="6"/>
      <c r="QBY171" s="7"/>
      <c r="QBZ171" s="7"/>
      <c r="QCE171" s="82"/>
      <c r="QCG171" s="7"/>
      <c r="QCH171" s="82"/>
      <c r="QCJ171" s="7"/>
      <c r="QCK171" s="82"/>
      <c r="QCL171" s="82"/>
      <c r="QCM171" s="83"/>
      <c r="QCO171" s="82"/>
      <c r="QCP171" s="80"/>
      <c r="QCQ171" s="81"/>
      <c r="QCR171" s="82"/>
      <c r="QCU171" s="82"/>
      <c r="QCV171" s="82"/>
      <c r="QCX171" s="82"/>
      <c r="QDA171" s="82"/>
      <c r="QDD171" s="82"/>
      <c r="QDE171" s="82"/>
      <c r="QDJ171" s="82"/>
      <c r="QDM171" s="82"/>
      <c r="QDN171" s="82"/>
      <c r="QDO171" s="82"/>
      <c r="QDP171" s="82"/>
      <c r="QDQ171" s="82"/>
      <c r="QDR171" s="82"/>
      <c r="QDS171" s="82"/>
      <c r="QEK171" s="82"/>
      <c r="QEL171" s="82"/>
      <c r="QEM171" s="6"/>
      <c r="QEP171" s="7"/>
      <c r="QEQ171" s="7"/>
      <c r="QEV171" s="82"/>
      <c r="QEX171" s="7"/>
      <c r="QEY171" s="82"/>
      <c r="QFA171" s="7"/>
      <c r="QFB171" s="82"/>
      <c r="QFC171" s="82"/>
      <c r="QFD171" s="83"/>
      <c r="QFF171" s="82"/>
      <c r="QFG171" s="80"/>
      <c r="QFH171" s="81"/>
      <c r="QFI171" s="82"/>
      <c r="QFL171" s="82"/>
      <c r="QFM171" s="82"/>
      <c r="QFO171" s="82"/>
      <c r="QFR171" s="82"/>
      <c r="QFU171" s="82"/>
      <c r="QFV171" s="82"/>
      <c r="QGA171" s="82"/>
      <c r="QGD171" s="82"/>
      <c r="QGE171" s="82"/>
      <c r="QGF171" s="82"/>
      <c r="QGG171" s="82"/>
      <c r="QGH171" s="82"/>
      <c r="QGI171" s="82"/>
      <c r="QGJ171" s="82"/>
      <c r="QHB171" s="82"/>
      <c r="QHC171" s="82"/>
      <c r="QHD171" s="6"/>
      <c r="QHG171" s="7"/>
      <c r="QHH171" s="7"/>
      <c r="QHM171" s="82"/>
      <c r="QHO171" s="7"/>
      <c r="QHP171" s="82"/>
      <c r="QHR171" s="7"/>
      <c r="QHS171" s="82"/>
      <c r="QHT171" s="82"/>
      <c r="QHU171" s="83"/>
      <c r="QHW171" s="82"/>
      <c r="QHX171" s="80"/>
      <c r="QHY171" s="81"/>
      <c r="QHZ171" s="82"/>
      <c r="QIC171" s="82"/>
      <c r="QID171" s="82"/>
      <c r="QIF171" s="82"/>
      <c r="QII171" s="82"/>
      <c r="QIL171" s="82"/>
      <c r="QIM171" s="82"/>
      <c r="QIR171" s="82"/>
      <c r="QIU171" s="82"/>
      <c r="QIV171" s="82"/>
      <c r="QIW171" s="82"/>
      <c r="QIX171" s="82"/>
      <c r="QIY171" s="82"/>
      <c r="QIZ171" s="82"/>
      <c r="QJA171" s="82"/>
      <c r="QJS171" s="82"/>
      <c r="QJT171" s="82"/>
      <c r="QJU171" s="6"/>
      <c r="QJX171" s="7"/>
      <c r="QJY171" s="7"/>
      <c r="QKD171" s="82"/>
      <c r="QKF171" s="7"/>
      <c r="QKG171" s="82"/>
      <c r="QKI171" s="7"/>
      <c r="QKJ171" s="82"/>
      <c r="QKK171" s="82"/>
      <c r="QKL171" s="83"/>
      <c r="QKN171" s="82"/>
      <c r="QKO171" s="80"/>
      <c r="QKP171" s="81"/>
      <c r="QKQ171" s="82"/>
      <c r="QKT171" s="82"/>
      <c r="QKU171" s="82"/>
      <c r="QKW171" s="82"/>
      <c r="QKZ171" s="82"/>
      <c r="QLC171" s="82"/>
      <c r="QLD171" s="82"/>
      <c r="QLI171" s="82"/>
      <c r="QLL171" s="82"/>
      <c r="QLM171" s="82"/>
      <c r="QLN171" s="82"/>
      <c r="QLO171" s="82"/>
      <c r="QLP171" s="82"/>
      <c r="QLQ171" s="82"/>
      <c r="QLR171" s="82"/>
      <c r="QMJ171" s="82"/>
      <c r="QMK171" s="82"/>
      <c r="QML171" s="6"/>
      <c r="QMO171" s="7"/>
      <c r="QMP171" s="7"/>
      <c r="QMU171" s="82"/>
      <c r="QMW171" s="7"/>
      <c r="QMX171" s="82"/>
      <c r="QMZ171" s="7"/>
      <c r="QNA171" s="82"/>
      <c r="QNB171" s="82"/>
      <c r="QNC171" s="83"/>
      <c r="QNE171" s="82"/>
      <c r="QNF171" s="80"/>
      <c r="QNG171" s="81"/>
      <c r="QNH171" s="82"/>
      <c r="QNK171" s="82"/>
      <c r="QNL171" s="82"/>
      <c r="QNN171" s="82"/>
      <c r="QNQ171" s="82"/>
      <c r="QNT171" s="82"/>
      <c r="QNU171" s="82"/>
      <c r="QNZ171" s="82"/>
      <c r="QOC171" s="82"/>
      <c r="QOD171" s="82"/>
      <c r="QOE171" s="82"/>
      <c r="QOF171" s="82"/>
      <c r="QOG171" s="82"/>
      <c r="QOH171" s="82"/>
      <c r="QOI171" s="82"/>
      <c r="QPA171" s="82"/>
      <c r="QPB171" s="82"/>
      <c r="QPC171" s="6"/>
      <c r="QPF171" s="7"/>
      <c r="QPG171" s="7"/>
      <c r="QPL171" s="82"/>
      <c r="QPN171" s="7"/>
      <c r="QPO171" s="82"/>
      <c r="QPQ171" s="7"/>
      <c r="QPR171" s="82"/>
      <c r="QPS171" s="82"/>
      <c r="QPT171" s="83"/>
      <c r="QPV171" s="82"/>
      <c r="QPW171" s="80"/>
      <c r="QPX171" s="81"/>
      <c r="QPY171" s="82"/>
      <c r="QQB171" s="82"/>
      <c r="QQC171" s="82"/>
      <c r="QQE171" s="82"/>
      <c r="QQH171" s="82"/>
      <c r="QQK171" s="82"/>
      <c r="QQL171" s="82"/>
      <c r="QQQ171" s="82"/>
      <c r="QQT171" s="82"/>
      <c r="QQU171" s="82"/>
      <c r="QQV171" s="82"/>
      <c r="QQW171" s="82"/>
      <c r="QQX171" s="82"/>
      <c r="QQY171" s="82"/>
      <c r="QQZ171" s="82"/>
      <c r="QRR171" s="82"/>
      <c r="QRS171" s="82"/>
      <c r="QRT171" s="6"/>
      <c r="QRW171" s="7"/>
      <c r="QRX171" s="7"/>
      <c r="QSC171" s="82"/>
      <c r="QSE171" s="7"/>
      <c r="QSF171" s="82"/>
      <c r="QSH171" s="7"/>
      <c r="QSI171" s="82"/>
      <c r="QSJ171" s="82"/>
      <c r="QSK171" s="83"/>
      <c r="QSM171" s="82"/>
      <c r="QSN171" s="80"/>
      <c r="QSO171" s="81"/>
      <c r="QSP171" s="82"/>
      <c r="QSS171" s="82"/>
      <c r="QST171" s="82"/>
      <c r="QSV171" s="82"/>
      <c r="QSY171" s="82"/>
      <c r="QTB171" s="82"/>
      <c r="QTC171" s="82"/>
      <c r="QTH171" s="82"/>
      <c r="QTK171" s="82"/>
      <c r="QTL171" s="82"/>
      <c r="QTM171" s="82"/>
      <c r="QTN171" s="82"/>
      <c r="QTO171" s="82"/>
      <c r="QTP171" s="82"/>
      <c r="QTQ171" s="82"/>
      <c r="QUI171" s="82"/>
      <c r="QUJ171" s="82"/>
      <c r="QUK171" s="6"/>
      <c r="QUN171" s="7"/>
      <c r="QUO171" s="7"/>
      <c r="QUT171" s="82"/>
      <c r="QUV171" s="7"/>
      <c r="QUW171" s="82"/>
      <c r="QUY171" s="7"/>
      <c r="QUZ171" s="82"/>
      <c r="QVA171" s="82"/>
      <c r="QVB171" s="83"/>
      <c r="QVD171" s="82"/>
      <c r="QVE171" s="80"/>
      <c r="QVF171" s="81"/>
      <c r="QVG171" s="82"/>
      <c r="QVJ171" s="82"/>
      <c r="QVK171" s="82"/>
      <c r="QVM171" s="82"/>
      <c r="QVP171" s="82"/>
      <c r="QVS171" s="82"/>
      <c r="QVT171" s="82"/>
      <c r="QVY171" s="82"/>
      <c r="QWB171" s="82"/>
      <c r="QWC171" s="82"/>
      <c r="QWD171" s="82"/>
      <c r="QWE171" s="82"/>
      <c r="QWF171" s="82"/>
      <c r="QWG171" s="82"/>
      <c r="QWH171" s="82"/>
      <c r="QWZ171" s="82"/>
      <c r="QXA171" s="82"/>
      <c r="QXB171" s="6"/>
      <c r="QXE171" s="7"/>
      <c r="QXF171" s="7"/>
      <c r="QXK171" s="82"/>
      <c r="QXM171" s="7"/>
      <c r="QXN171" s="82"/>
      <c r="QXP171" s="7"/>
      <c r="QXQ171" s="82"/>
      <c r="QXR171" s="82"/>
      <c r="QXS171" s="83"/>
      <c r="QXU171" s="82"/>
      <c r="QXV171" s="80"/>
      <c r="QXW171" s="81"/>
      <c r="QXX171" s="82"/>
      <c r="QYA171" s="82"/>
      <c r="QYB171" s="82"/>
      <c r="QYD171" s="82"/>
      <c r="QYG171" s="82"/>
      <c r="QYJ171" s="82"/>
      <c r="QYK171" s="82"/>
      <c r="QYP171" s="82"/>
      <c r="QYS171" s="82"/>
      <c r="QYT171" s="82"/>
      <c r="QYU171" s="82"/>
      <c r="QYV171" s="82"/>
      <c r="QYW171" s="82"/>
      <c r="QYX171" s="82"/>
      <c r="QYY171" s="82"/>
      <c r="QZQ171" s="82"/>
      <c r="QZR171" s="82"/>
      <c r="QZS171" s="6"/>
      <c r="QZV171" s="7"/>
      <c r="QZW171" s="7"/>
      <c r="RAB171" s="82"/>
      <c r="RAD171" s="7"/>
      <c r="RAE171" s="82"/>
      <c r="RAG171" s="7"/>
      <c r="RAH171" s="82"/>
      <c r="RAI171" s="82"/>
      <c r="RAJ171" s="83"/>
      <c r="RAL171" s="82"/>
      <c r="RAM171" s="80"/>
      <c r="RAN171" s="81"/>
      <c r="RAO171" s="82"/>
      <c r="RAR171" s="82"/>
      <c r="RAS171" s="82"/>
      <c r="RAU171" s="82"/>
      <c r="RAX171" s="82"/>
      <c r="RBA171" s="82"/>
      <c r="RBB171" s="82"/>
      <c r="RBG171" s="82"/>
      <c r="RBJ171" s="82"/>
      <c r="RBK171" s="82"/>
      <c r="RBL171" s="82"/>
      <c r="RBM171" s="82"/>
      <c r="RBN171" s="82"/>
      <c r="RBO171" s="82"/>
      <c r="RBP171" s="82"/>
      <c r="RCH171" s="82"/>
      <c r="RCI171" s="82"/>
      <c r="RCJ171" s="6"/>
      <c r="RCM171" s="7"/>
      <c r="RCN171" s="7"/>
      <c r="RCS171" s="82"/>
      <c r="RCU171" s="7"/>
      <c r="RCV171" s="82"/>
      <c r="RCX171" s="7"/>
      <c r="RCY171" s="82"/>
      <c r="RCZ171" s="82"/>
      <c r="RDA171" s="83"/>
      <c r="RDC171" s="82"/>
      <c r="RDD171" s="80"/>
      <c r="RDE171" s="81"/>
      <c r="RDF171" s="82"/>
      <c r="RDI171" s="82"/>
      <c r="RDJ171" s="82"/>
      <c r="RDL171" s="82"/>
      <c r="RDO171" s="82"/>
      <c r="RDR171" s="82"/>
      <c r="RDS171" s="82"/>
      <c r="RDX171" s="82"/>
      <c r="REA171" s="82"/>
      <c r="REB171" s="82"/>
      <c r="REC171" s="82"/>
      <c r="RED171" s="82"/>
      <c r="REE171" s="82"/>
      <c r="REF171" s="82"/>
      <c r="REG171" s="82"/>
      <c r="REY171" s="82"/>
      <c r="REZ171" s="82"/>
      <c r="RFA171" s="6"/>
      <c r="RFD171" s="7"/>
      <c r="RFE171" s="7"/>
      <c r="RFJ171" s="82"/>
      <c r="RFL171" s="7"/>
      <c r="RFM171" s="82"/>
      <c r="RFO171" s="7"/>
      <c r="RFP171" s="82"/>
      <c r="RFQ171" s="82"/>
      <c r="RFR171" s="83"/>
      <c r="RFT171" s="82"/>
      <c r="RFU171" s="80"/>
      <c r="RFV171" s="81"/>
      <c r="RFW171" s="82"/>
      <c r="RFZ171" s="82"/>
      <c r="RGA171" s="82"/>
      <c r="RGC171" s="82"/>
      <c r="RGF171" s="82"/>
      <c r="RGI171" s="82"/>
      <c r="RGJ171" s="82"/>
      <c r="RGO171" s="82"/>
      <c r="RGR171" s="82"/>
      <c r="RGS171" s="82"/>
      <c r="RGT171" s="82"/>
      <c r="RGU171" s="82"/>
      <c r="RGV171" s="82"/>
      <c r="RGW171" s="82"/>
      <c r="RGX171" s="82"/>
      <c r="RHP171" s="82"/>
      <c r="RHQ171" s="82"/>
      <c r="RHR171" s="6"/>
      <c r="RHU171" s="7"/>
      <c r="RHV171" s="7"/>
      <c r="RIA171" s="82"/>
      <c r="RIC171" s="7"/>
      <c r="RID171" s="82"/>
      <c r="RIF171" s="7"/>
      <c r="RIG171" s="82"/>
      <c r="RIH171" s="82"/>
      <c r="RII171" s="83"/>
      <c r="RIK171" s="82"/>
      <c r="RIL171" s="80"/>
      <c r="RIM171" s="81"/>
      <c r="RIN171" s="82"/>
      <c r="RIQ171" s="82"/>
      <c r="RIR171" s="82"/>
      <c r="RIT171" s="82"/>
      <c r="RIW171" s="82"/>
      <c r="RIZ171" s="82"/>
      <c r="RJA171" s="82"/>
      <c r="RJF171" s="82"/>
      <c r="RJI171" s="82"/>
      <c r="RJJ171" s="82"/>
      <c r="RJK171" s="82"/>
      <c r="RJL171" s="82"/>
      <c r="RJM171" s="82"/>
      <c r="RJN171" s="82"/>
      <c r="RJO171" s="82"/>
      <c r="RKG171" s="82"/>
      <c r="RKH171" s="82"/>
      <c r="RKI171" s="6"/>
      <c r="RKL171" s="7"/>
      <c r="RKM171" s="7"/>
      <c r="RKR171" s="82"/>
      <c r="RKT171" s="7"/>
      <c r="RKU171" s="82"/>
      <c r="RKW171" s="7"/>
      <c r="RKX171" s="82"/>
      <c r="RKY171" s="82"/>
      <c r="RKZ171" s="83"/>
      <c r="RLB171" s="82"/>
      <c r="RLC171" s="80"/>
      <c r="RLD171" s="81"/>
      <c r="RLE171" s="82"/>
      <c r="RLH171" s="82"/>
      <c r="RLI171" s="82"/>
      <c r="RLK171" s="82"/>
      <c r="RLN171" s="82"/>
      <c r="RLQ171" s="82"/>
      <c r="RLR171" s="82"/>
      <c r="RLW171" s="82"/>
      <c r="RLZ171" s="82"/>
      <c r="RMA171" s="82"/>
      <c r="RMB171" s="82"/>
      <c r="RMC171" s="82"/>
      <c r="RMD171" s="82"/>
      <c r="RME171" s="82"/>
      <c r="RMF171" s="82"/>
      <c r="RMX171" s="82"/>
      <c r="RMY171" s="82"/>
      <c r="RMZ171" s="6"/>
      <c r="RNC171" s="7"/>
      <c r="RND171" s="7"/>
      <c r="RNI171" s="82"/>
      <c r="RNK171" s="7"/>
      <c r="RNL171" s="82"/>
      <c r="RNN171" s="7"/>
      <c r="RNO171" s="82"/>
      <c r="RNP171" s="82"/>
      <c r="RNQ171" s="83"/>
      <c r="RNS171" s="82"/>
      <c r="RNT171" s="80"/>
      <c r="RNU171" s="81"/>
      <c r="RNV171" s="82"/>
      <c r="RNY171" s="82"/>
      <c r="RNZ171" s="82"/>
      <c r="ROB171" s="82"/>
      <c r="ROE171" s="82"/>
      <c r="ROH171" s="82"/>
      <c r="ROI171" s="82"/>
      <c r="RON171" s="82"/>
      <c r="ROQ171" s="82"/>
      <c r="ROR171" s="82"/>
      <c r="ROS171" s="82"/>
      <c r="ROT171" s="82"/>
      <c r="ROU171" s="82"/>
      <c r="ROV171" s="82"/>
      <c r="ROW171" s="82"/>
      <c r="RPO171" s="82"/>
      <c r="RPP171" s="82"/>
      <c r="RPQ171" s="6"/>
      <c r="RPT171" s="7"/>
      <c r="RPU171" s="7"/>
      <c r="RPZ171" s="82"/>
      <c r="RQB171" s="7"/>
      <c r="RQC171" s="82"/>
      <c r="RQE171" s="7"/>
      <c r="RQF171" s="82"/>
      <c r="RQG171" s="82"/>
      <c r="RQH171" s="83"/>
      <c r="RQJ171" s="82"/>
      <c r="RQK171" s="80"/>
      <c r="RQL171" s="81"/>
      <c r="RQM171" s="82"/>
      <c r="RQP171" s="82"/>
      <c r="RQQ171" s="82"/>
      <c r="RQS171" s="82"/>
      <c r="RQV171" s="82"/>
      <c r="RQY171" s="82"/>
      <c r="RQZ171" s="82"/>
      <c r="RRE171" s="82"/>
      <c r="RRH171" s="82"/>
      <c r="RRI171" s="82"/>
      <c r="RRJ171" s="82"/>
      <c r="RRK171" s="82"/>
      <c r="RRL171" s="82"/>
      <c r="RRM171" s="82"/>
      <c r="RRN171" s="82"/>
      <c r="RSF171" s="82"/>
      <c r="RSG171" s="82"/>
      <c r="RSH171" s="6"/>
      <c r="RSK171" s="7"/>
      <c r="RSL171" s="7"/>
      <c r="RSQ171" s="82"/>
      <c r="RSS171" s="7"/>
      <c r="RST171" s="82"/>
      <c r="RSV171" s="7"/>
      <c r="RSW171" s="82"/>
      <c r="RSX171" s="82"/>
      <c r="RSY171" s="83"/>
      <c r="RTA171" s="82"/>
      <c r="RTB171" s="80"/>
      <c r="RTC171" s="81"/>
      <c r="RTD171" s="82"/>
      <c r="RTG171" s="82"/>
      <c r="RTH171" s="82"/>
      <c r="RTJ171" s="82"/>
      <c r="RTM171" s="82"/>
      <c r="RTP171" s="82"/>
      <c r="RTQ171" s="82"/>
      <c r="RTV171" s="82"/>
      <c r="RTY171" s="82"/>
      <c r="RTZ171" s="82"/>
      <c r="RUA171" s="82"/>
      <c r="RUB171" s="82"/>
      <c r="RUC171" s="82"/>
      <c r="RUD171" s="82"/>
      <c r="RUE171" s="82"/>
      <c r="RUW171" s="82"/>
      <c r="RUX171" s="82"/>
      <c r="RUY171" s="6"/>
      <c r="RVB171" s="7"/>
      <c r="RVC171" s="7"/>
      <c r="RVH171" s="82"/>
      <c r="RVJ171" s="7"/>
      <c r="RVK171" s="82"/>
      <c r="RVM171" s="7"/>
      <c r="RVN171" s="82"/>
      <c r="RVO171" s="82"/>
      <c r="RVP171" s="83"/>
      <c r="RVR171" s="82"/>
      <c r="RVS171" s="80"/>
      <c r="RVT171" s="81"/>
      <c r="RVU171" s="82"/>
      <c r="RVX171" s="82"/>
      <c r="RVY171" s="82"/>
      <c r="RWA171" s="82"/>
      <c r="RWD171" s="82"/>
      <c r="RWG171" s="82"/>
      <c r="RWH171" s="82"/>
      <c r="RWM171" s="82"/>
      <c r="RWP171" s="82"/>
      <c r="RWQ171" s="82"/>
      <c r="RWR171" s="82"/>
      <c r="RWS171" s="82"/>
      <c r="RWT171" s="82"/>
      <c r="RWU171" s="82"/>
      <c r="RWV171" s="82"/>
      <c r="RXN171" s="82"/>
      <c r="RXO171" s="82"/>
      <c r="RXP171" s="6"/>
      <c r="RXS171" s="7"/>
      <c r="RXT171" s="7"/>
      <c r="RXY171" s="82"/>
      <c r="RYA171" s="7"/>
      <c r="RYB171" s="82"/>
      <c r="RYD171" s="7"/>
      <c r="RYE171" s="82"/>
      <c r="RYF171" s="82"/>
      <c r="RYG171" s="83"/>
      <c r="RYI171" s="82"/>
      <c r="RYJ171" s="80"/>
      <c r="RYK171" s="81"/>
      <c r="RYL171" s="82"/>
      <c r="RYO171" s="82"/>
      <c r="RYP171" s="82"/>
      <c r="RYR171" s="82"/>
      <c r="RYU171" s="82"/>
      <c r="RYX171" s="82"/>
      <c r="RYY171" s="82"/>
      <c r="RZD171" s="82"/>
      <c r="RZG171" s="82"/>
      <c r="RZH171" s="82"/>
      <c r="RZI171" s="82"/>
      <c r="RZJ171" s="82"/>
      <c r="RZK171" s="82"/>
      <c r="RZL171" s="82"/>
      <c r="RZM171" s="82"/>
      <c r="SAE171" s="82"/>
      <c r="SAF171" s="82"/>
      <c r="SAG171" s="6"/>
      <c r="SAJ171" s="7"/>
      <c r="SAK171" s="7"/>
      <c r="SAP171" s="82"/>
      <c r="SAR171" s="7"/>
      <c r="SAS171" s="82"/>
      <c r="SAU171" s="7"/>
      <c r="SAV171" s="82"/>
      <c r="SAW171" s="82"/>
      <c r="SAX171" s="83"/>
      <c r="SAZ171" s="82"/>
      <c r="SBA171" s="80"/>
      <c r="SBB171" s="81"/>
      <c r="SBC171" s="82"/>
      <c r="SBF171" s="82"/>
      <c r="SBG171" s="82"/>
      <c r="SBI171" s="82"/>
      <c r="SBL171" s="82"/>
      <c r="SBO171" s="82"/>
      <c r="SBP171" s="82"/>
      <c r="SBU171" s="82"/>
      <c r="SBX171" s="82"/>
      <c r="SBY171" s="82"/>
      <c r="SBZ171" s="82"/>
      <c r="SCA171" s="82"/>
      <c r="SCB171" s="82"/>
      <c r="SCC171" s="82"/>
      <c r="SCD171" s="82"/>
      <c r="SCV171" s="82"/>
      <c r="SCW171" s="82"/>
      <c r="SCX171" s="6"/>
      <c r="SDA171" s="7"/>
      <c r="SDB171" s="7"/>
      <c r="SDG171" s="82"/>
      <c r="SDI171" s="7"/>
      <c r="SDJ171" s="82"/>
      <c r="SDL171" s="7"/>
      <c r="SDM171" s="82"/>
      <c r="SDN171" s="82"/>
      <c r="SDO171" s="83"/>
      <c r="SDQ171" s="82"/>
      <c r="SDR171" s="80"/>
      <c r="SDS171" s="81"/>
      <c r="SDT171" s="82"/>
      <c r="SDW171" s="82"/>
      <c r="SDX171" s="82"/>
      <c r="SDZ171" s="82"/>
      <c r="SEC171" s="82"/>
      <c r="SEF171" s="82"/>
      <c r="SEG171" s="82"/>
      <c r="SEL171" s="82"/>
      <c r="SEO171" s="82"/>
      <c r="SEP171" s="82"/>
      <c r="SEQ171" s="82"/>
      <c r="SER171" s="82"/>
      <c r="SES171" s="82"/>
      <c r="SET171" s="82"/>
      <c r="SEU171" s="82"/>
      <c r="SFM171" s="82"/>
      <c r="SFN171" s="82"/>
      <c r="SFO171" s="6"/>
      <c r="SFR171" s="7"/>
      <c r="SFS171" s="7"/>
      <c r="SFX171" s="82"/>
      <c r="SFZ171" s="7"/>
      <c r="SGA171" s="82"/>
      <c r="SGC171" s="7"/>
      <c r="SGD171" s="82"/>
      <c r="SGE171" s="82"/>
      <c r="SGF171" s="83"/>
      <c r="SGH171" s="82"/>
      <c r="SGI171" s="80"/>
      <c r="SGJ171" s="81"/>
      <c r="SGK171" s="82"/>
      <c r="SGN171" s="82"/>
      <c r="SGO171" s="82"/>
      <c r="SGQ171" s="82"/>
      <c r="SGT171" s="82"/>
      <c r="SGW171" s="82"/>
      <c r="SGX171" s="82"/>
      <c r="SHC171" s="82"/>
      <c r="SHF171" s="82"/>
      <c r="SHG171" s="82"/>
      <c r="SHH171" s="82"/>
      <c r="SHI171" s="82"/>
      <c r="SHJ171" s="82"/>
      <c r="SHK171" s="82"/>
      <c r="SHL171" s="82"/>
      <c r="SID171" s="82"/>
      <c r="SIE171" s="82"/>
      <c r="SIF171" s="6"/>
      <c r="SII171" s="7"/>
      <c r="SIJ171" s="7"/>
      <c r="SIO171" s="82"/>
      <c r="SIQ171" s="7"/>
      <c r="SIR171" s="82"/>
      <c r="SIT171" s="7"/>
      <c r="SIU171" s="82"/>
      <c r="SIV171" s="82"/>
      <c r="SIW171" s="83"/>
      <c r="SIY171" s="82"/>
      <c r="SIZ171" s="80"/>
      <c r="SJA171" s="81"/>
      <c r="SJB171" s="82"/>
      <c r="SJE171" s="82"/>
      <c r="SJF171" s="82"/>
      <c r="SJH171" s="82"/>
      <c r="SJK171" s="82"/>
      <c r="SJN171" s="82"/>
      <c r="SJO171" s="82"/>
      <c r="SJT171" s="82"/>
      <c r="SJW171" s="82"/>
      <c r="SJX171" s="82"/>
      <c r="SJY171" s="82"/>
      <c r="SJZ171" s="82"/>
      <c r="SKA171" s="82"/>
      <c r="SKB171" s="82"/>
      <c r="SKC171" s="82"/>
      <c r="SKU171" s="82"/>
      <c r="SKV171" s="82"/>
      <c r="SKW171" s="6"/>
      <c r="SKZ171" s="7"/>
      <c r="SLA171" s="7"/>
      <c r="SLF171" s="82"/>
      <c r="SLH171" s="7"/>
      <c r="SLI171" s="82"/>
      <c r="SLK171" s="7"/>
      <c r="SLL171" s="82"/>
      <c r="SLM171" s="82"/>
      <c r="SLN171" s="83"/>
      <c r="SLP171" s="82"/>
      <c r="SLQ171" s="80"/>
      <c r="SLR171" s="81"/>
      <c r="SLS171" s="82"/>
      <c r="SLV171" s="82"/>
      <c r="SLW171" s="82"/>
      <c r="SLY171" s="82"/>
      <c r="SMB171" s="82"/>
      <c r="SME171" s="82"/>
      <c r="SMF171" s="82"/>
      <c r="SMK171" s="82"/>
      <c r="SMN171" s="82"/>
      <c r="SMO171" s="82"/>
      <c r="SMP171" s="82"/>
      <c r="SMQ171" s="82"/>
      <c r="SMR171" s="82"/>
      <c r="SMS171" s="82"/>
      <c r="SMT171" s="82"/>
      <c r="SNL171" s="82"/>
      <c r="SNM171" s="82"/>
      <c r="SNN171" s="6"/>
      <c r="SNQ171" s="7"/>
      <c r="SNR171" s="7"/>
      <c r="SNW171" s="82"/>
      <c r="SNY171" s="7"/>
      <c r="SNZ171" s="82"/>
      <c r="SOB171" s="7"/>
      <c r="SOC171" s="82"/>
      <c r="SOD171" s="82"/>
      <c r="SOE171" s="83"/>
      <c r="SOG171" s="82"/>
      <c r="SOH171" s="80"/>
      <c r="SOI171" s="81"/>
      <c r="SOJ171" s="82"/>
      <c r="SOM171" s="82"/>
      <c r="SON171" s="82"/>
      <c r="SOP171" s="82"/>
      <c r="SOS171" s="82"/>
      <c r="SOV171" s="82"/>
      <c r="SOW171" s="82"/>
      <c r="SPB171" s="82"/>
      <c r="SPE171" s="82"/>
      <c r="SPF171" s="82"/>
      <c r="SPG171" s="82"/>
      <c r="SPH171" s="82"/>
      <c r="SPI171" s="82"/>
      <c r="SPJ171" s="82"/>
      <c r="SPK171" s="82"/>
      <c r="SQC171" s="82"/>
      <c r="SQD171" s="82"/>
      <c r="SQE171" s="6"/>
      <c r="SQH171" s="7"/>
      <c r="SQI171" s="7"/>
      <c r="SQN171" s="82"/>
      <c r="SQP171" s="7"/>
      <c r="SQQ171" s="82"/>
      <c r="SQS171" s="7"/>
      <c r="SQT171" s="82"/>
      <c r="SQU171" s="82"/>
      <c r="SQV171" s="83"/>
      <c r="SQX171" s="82"/>
      <c r="SQY171" s="80"/>
      <c r="SQZ171" s="81"/>
      <c r="SRA171" s="82"/>
      <c r="SRD171" s="82"/>
      <c r="SRE171" s="82"/>
      <c r="SRG171" s="82"/>
      <c r="SRJ171" s="82"/>
      <c r="SRM171" s="82"/>
      <c r="SRN171" s="82"/>
      <c r="SRS171" s="82"/>
      <c r="SRV171" s="82"/>
      <c r="SRW171" s="82"/>
      <c r="SRX171" s="82"/>
      <c r="SRY171" s="82"/>
      <c r="SRZ171" s="82"/>
      <c r="SSA171" s="82"/>
      <c r="SSB171" s="82"/>
      <c r="SST171" s="82"/>
      <c r="SSU171" s="82"/>
      <c r="SSV171" s="6"/>
      <c r="SSY171" s="7"/>
      <c r="SSZ171" s="7"/>
      <c r="STE171" s="82"/>
      <c r="STG171" s="7"/>
      <c r="STH171" s="82"/>
      <c r="STJ171" s="7"/>
      <c r="STK171" s="82"/>
      <c r="STL171" s="82"/>
      <c r="STM171" s="83"/>
      <c r="STO171" s="82"/>
      <c r="STP171" s="80"/>
      <c r="STQ171" s="81"/>
      <c r="STR171" s="82"/>
      <c r="STU171" s="82"/>
      <c r="STV171" s="82"/>
      <c r="STX171" s="82"/>
      <c r="SUA171" s="82"/>
      <c r="SUD171" s="82"/>
      <c r="SUE171" s="82"/>
      <c r="SUJ171" s="82"/>
      <c r="SUM171" s="82"/>
      <c r="SUN171" s="82"/>
      <c r="SUO171" s="82"/>
      <c r="SUP171" s="82"/>
      <c r="SUQ171" s="82"/>
      <c r="SUR171" s="82"/>
      <c r="SUS171" s="82"/>
      <c r="SVK171" s="82"/>
      <c r="SVL171" s="82"/>
      <c r="SVM171" s="6"/>
      <c r="SVP171" s="7"/>
      <c r="SVQ171" s="7"/>
      <c r="SVV171" s="82"/>
      <c r="SVX171" s="7"/>
      <c r="SVY171" s="82"/>
      <c r="SWA171" s="7"/>
      <c r="SWB171" s="82"/>
      <c r="SWC171" s="82"/>
      <c r="SWD171" s="83"/>
      <c r="SWF171" s="82"/>
      <c r="SWG171" s="80"/>
      <c r="SWH171" s="81"/>
      <c r="SWI171" s="82"/>
      <c r="SWL171" s="82"/>
      <c r="SWM171" s="82"/>
      <c r="SWO171" s="82"/>
      <c r="SWR171" s="82"/>
      <c r="SWU171" s="82"/>
      <c r="SWV171" s="82"/>
      <c r="SXA171" s="82"/>
      <c r="SXD171" s="82"/>
      <c r="SXE171" s="82"/>
      <c r="SXF171" s="82"/>
      <c r="SXG171" s="82"/>
      <c r="SXH171" s="82"/>
      <c r="SXI171" s="82"/>
      <c r="SXJ171" s="82"/>
      <c r="SYB171" s="82"/>
      <c r="SYC171" s="82"/>
      <c r="SYD171" s="6"/>
      <c r="SYG171" s="7"/>
      <c r="SYH171" s="7"/>
      <c r="SYM171" s="82"/>
      <c r="SYO171" s="7"/>
      <c r="SYP171" s="82"/>
      <c r="SYR171" s="7"/>
      <c r="SYS171" s="82"/>
      <c r="SYT171" s="82"/>
      <c r="SYU171" s="83"/>
      <c r="SYW171" s="82"/>
      <c r="SYX171" s="80"/>
      <c r="SYY171" s="81"/>
      <c r="SYZ171" s="82"/>
      <c r="SZC171" s="82"/>
      <c r="SZD171" s="82"/>
      <c r="SZF171" s="82"/>
      <c r="SZI171" s="82"/>
      <c r="SZL171" s="82"/>
      <c r="SZM171" s="82"/>
      <c r="SZR171" s="82"/>
      <c r="SZU171" s="82"/>
      <c r="SZV171" s="82"/>
      <c r="SZW171" s="82"/>
      <c r="SZX171" s="82"/>
      <c r="SZY171" s="82"/>
      <c r="SZZ171" s="82"/>
      <c r="TAA171" s="82"/>
      <c r="TAS171" s="82"/>
      <c r="TAT171" s="82"/>
      <c r="TAU171" s="6"/>
      <c r="TAX171" s="7"/>
      <c r="TAY171" s="7"/>
      <c r="TBD171" s="82"/>
      <c r="TBF171" s="7"/>
      <c r="TBG171" s="82"/>
      <c r="TBI171" s="7"/>
      <c r="TBJ171" s="82"/>
      <c r="TBK171" s="82"/>
      <c r="TBL171" s="83"/>
      <c r="TBN171" s="82"/>
      <c r="TBO171" s="80"/>
      <c r="TBP171" s="81"/>
      <c r="TBQ171" s="82"/>
      <c r="TBT171" s="82"/>
      <c r="TBU171" s="82"/>
      <c r="TBW171" s="82"/>
      <c r="TBZ171" s="82"/>
      <c r="TCC171" s="82"/>
      <c r="TCD171" s="82"/>
      <c r="TCI171" s="82"/>
      <c r="TCL171" s="82"/>
      <c r="TCM171" s="82"/>
      <c r="TCN171" s="82"/>
      <c r="TCO171" s="82"/>
      <c r="TCP171" s="82"/>
      <c r="TCQ171" s="82"/>
      <c r="TCR171" s="82"/>
      <c r="TDJ171" s="82"/>
      <c r="TDK171" s="82"/>
      <c r="TDL171" s="6"/>
      <c r="TDO171" s="7"/>
      <c r="TDP171" s="7"/>
      <c r="TDU171" s="82"/>
      <c r="TDW171" s="7"/>
      <c r="TDX171" s="82"/>
      <c r="TDZ171" s="7"/>
      <c r="TEA171" s="82"/>
      <c r="TEB171" s="82"/>
      <c r="TEC171" s="83"/>
      <c r="TEE171" s="82"/>
      <c r="TEF171" s="80"/>
      <c r="TEG171" s="81"/>
      <c r="TEH171" s="82"/>
      <c r="TEK171" s="82"/>
      <c r="TEL171" s="82"/>
      <c r="TEN171" s="82"/>
      <c r="TEQ171" s="82"/>
      <c r="TET171" s="82"/>
      <c r="TEU171" s="82"/>
      <c r="TEZ171" s="82"/>
      <c r="TFC171" s="82"/>
      <c r="TFD171" s="82"/>
      <c r="TFE171" s="82"/>
      <c r="TFF171" s="82"/>
      <c r="TFG171" s="82"/>
      <c r="TFH171" s="82"/>
      <c r="TFI171" s="82"/>
      <c r="TGA171" s="82"/>
      <c r="TGB171" s="82"/>
      <c r="TGC171" s="6"/>
      <c r="TGF171" s="7"/>
      <c r="TGG171" s="7"/>
      <c r="TGL171" s="82"/>
      <c r="TGN171" s="7"/>
      <c r="TGO171" s="82"/>
      <c r="TGQ171" s="7"/>
      <c r="TGR171" s="82"/>
      <c r="TGS171" s="82"/>
      <c r="TGT171" s="83"/>
      <c r="TGV171" s="82"/>
      <c r="TGW171" s="80"/>
      <c r="TGX171" s="81"/>
      <c r="TGY171" s="82"/>
      <c r="THB171" s="82"/>
      <c r="THC171" s="82"/>
      <c r="THE171" s="82"/>
      <c r="THH171" s="82"/>
      <c r="THK171" s="82"/>
      <c r="THL171" s="82"/>
      <c r="THQ171" s="82"/>
      <c r="THT171" s="82"/>
      <c r="THU171" s="82"/>
      <c r="THV171" s="82"/>
      <c r="THW171" s="82"/>
      <c r="THX171" s="82"/>
      <c r="THY171" s="82"/>
      <c r="THZ171" s="82"/>
      <c r="TIR171" s="82"/>
      <c r="TIS171" s="82"/>
      <c r="TIT171" s="6"/>
      <c r="TIW171" s="7"/>
      <c r="TIX171" s="7"/>
      <c r="TJC171" s="82"/>
      <c r="TJE171" s="7"/>
      <c r="TJF171" s="82"/>
      <c r="TJH171" s="7"/>
      <c r="TJI171" s="82"/>
      <c r="TJJ171" s="82"/>
      <c r="TJK171" s="83"/>
      <c r="TJM171" s="82"/>
      <c r="TJN171" s="80"/>
      <c r="TJO171" s="81"/>
      <c r="TJP171" s="82"/>
      <c r="TJS171" s="82"/>
      <c r="TJT171" s="82"/>
      <c r="TJV171" s="82"/>
      <c r="TJY171" s="82"/>
      <c r="TKB171" s="82"/>
      <c r="TKC171" s="82"/>
      <c r="TKH171" s="82"/>
      <c r="TKK171" s="82"/>
      <c r="TKL171" s="82"/>
      <c r="TKM171" s="82"/>
      <c r="TKN171" s="82"/>
      <c r="TKO171" s="82"/>
      <c r="TKP171" s="82"/>
      <c r="TKQ171" s="82"/>
      <c r="TLI171" s="82"/>
      <c r="TLJ171" s="82"/>
      <c r="TLK171" s="6"/>
      <c r="TLN171" s="7"/>
      <c r="TLO171" s="7"/>
      <c r="TLT171" s="82"/>
      <c r="TLV171" s="7"/>
      <c r="TLW171" s="82"/>
      <c r="TLY171" s="7"/>
      <c r="TLZ171" s="82"/>
      <c r="TMA171" s="82"/>
      <c r="TMB171" s="83"/>
      <c r="TMD171" s="82"/>
      <c r="TME171" s="80"/>
      <c r="TMF171" s="81"/>
      <c r="TMG171" s="82"/>
      <c r="TMJ171" s="82"/>
      <c r="TMK171" s="82"/>
      <c r="TMM171" s="82"/>
      <c r="TMP171" s="82"/>
      <c r="TMS171" s="82"/>
      <c r="TMT171" s="82"/>
      <c r="TMY171" s="82"/>
      <c r="TNB171" s="82"/>
      <c r="TNC171" s="82"/>
      <c r="TND171" s="82"/>
      <c r="TNE171" s="82"/>
      <c r="TNF171" s="82"/>
      <c r="TNG171" s="82"/>
      <c r="TNH171" s="82"/>
      <c r="TNZ171" s="82"/>
      <c r="TOA171" s="82"/>
      <c r="TOB171" s="6"/>
      <c r="TOE171" s="7"/>
      <c r="TOF171" s="7"/>
      <c r="TOK171" s="82"/>
      <c r="TOM171" s="7"/>
      <c r="TON171" s="82"/>
      <c r="TOP171" s="7"/>
      <c r="TOQ171" s="82"/>
      <c r="TOR171" s="82"/>
      <c r="TOS171" s="83"/>
      <c r="TOU171" s="82"/>
      <c r="TOV171" s="80"/>
      <c r="TOW171" s="81"/>
      <c r="TOX171" s="82"/>
      <c r="TPA171" s="82"/>
      <c r="TPB171" s="82"/>
      <c r="TPD171" s="82"/>
      <c r="TPG171" s="82"/>
      <c r="TPJ171" s="82"/>
      <c r="TPK171" s="82"/>
      <c r="TPP171" s="82"/>
      <c r="TPS171" s="82"/>
      <c r="TPT171" s="82"/>
      <c r="TPU171" s="82"/>
      <c r="TPV171" s="82"/>
      <c r="TPW171" s="82"/>
      <c r="TPX171" s="82"/>
      <c r="TPY171" s="82"/>
      <c r="TQQ171" s="82"/>
      <c r="TQR171" s="82"/>
      <c r="TQS171" s="6"/>
      <c r="TQV171" s="7"/>
      <c r="TQW171" s="7"/>
      <c r="TRB171" s="82"/>
      <c r="TRD171" s="7"/>
      <c r="TRE171" s="82"/>
      <c r="TRG171" s="7"/>
      <c r="TRH171" s="82"/>
      <c r="TRI171" s="82"/>
      <c r="TRJ171" s="83"/>
      <c r="TRL171" s="82"/>
      <c r="TRM171" s="80"/>
      <c r="TRN171" s="81"/>
      <c r="TRO171" s="82"/>
      <c r="TRR171" s="82"/>
      <c r="TRS171" s="82"/>
      <c r="TRU171" s="82"/>
      <c r="TRX171" s="82"/>
      <c r="TSA171" s="82"/>
      <c r="TSB171" s="82"/>
      <c r="TSG171" s="82"/>
      <c r="TSJ171" s="82"/>
      <c r="TSK171" s="82"/>
      <c r="TSL171" s="82"/>
      <c r="TSM171" s="82"/>
      <c r="TSN171" s="82"/>
      <c r="TSO171" s="82"/>
      <c r="TSP171" s="82"/>
      <c r="TTH171" s="82"/>
      <c r="TTI171" s="82"/>
      <c r="TTJ171" s="6"/>
      <c r="TTM171" s="7"/>
      <c r="TTN171" s="7"/>
      <c r="TTS171" s="82"/>
      <c r="TTU171" s="7"/>
      <c r="TTV171" s="82"/>
      <c r="TTX171" s="7"/>
      <c r="TTY171" s="82"/>
      <c r="TTZ171" s="82"/>
      <c r="TUA171" s="83"/>
      <c r="TUC171" s="82"/>
      <c r="TUD171" s="80"/>
      <c r="TUE171" s="81"/>
      <c r="TUF171" s="82"/>
      <c r="TUI171" s="82"/>
      <c r="TUJ171" s="82"/>
      <c r="TUL171" s="82"/>
      <c r="TUO171" s="82"/>
      <c r="TUR171" s="82"/>
      <c r="TUS171" s="82"/>
      <c r="TUX171" s="82"/>
      <c r="TVA171" s="82"/>
      <c r="TVB171" s="82"/>
      <c r="TVC171" s="82"/>
      <c r="TVD171" s="82"/>
      <c r="TVE171" s="82"/>
      <c r="TVF171" s="82"/>
      <c r="TVG171" s="82"/>
      <c r="TVY171" s="82"/>
      <c r="TVZ171" s="82"/>
      <c r="TWA171" s="6"/>
      <c r="TWD171" s="7"/>
      <c r="TWE171" s="7"/>
      <c r="TWJ171" s="82"/>
      <c r="TWL171" s="7"/>
      <c r="TWM171" s="82"/>
      <c r="TWO171" s="7"/>
      <c r="TWP171" s="82"/>
      <c r="TWQ171" s="82"/>
      <c r="TWR171" s="83"/>
      <c r="TWT171" s="82"/>
      <c r="TWU171" s="80"/>
      <c r="TWV171" s="81"/>
      <c r="TWW171" s="82"/>
      <c r="TWZ171" s="82"/>
      <c r="TXA171" s="82"/>
      <c r="TXC171" s="82"/>
      <c r="TXF171" s="82"/>
      <c r="TXI171" s="82"/>
      <c r="TXJ171" s="82"/>
      <c r="TXO171" s="82"/>
      <c r="TXR171" s="82"/>
      <c r="TXS171" s="82"/>
      <c r="TXT171" s="82"/>
      <c r="TXU171" s="82"/>
      <c r="TXV171" s="82"/>
      <c r="TXW171" s="82"/>
      <c r="TXX171" s="82"/>
      <c r="TYP171" s="82"/>
      <c r="TYQ171" s="82"/>
      <c r="TYR171" s="6"/>
      <c r="TYU171" s="7"/>
      <c r="TYV171" s="7"/>
      <c r="TZA171" s="82"/>
      <c r="TZC171" s="7"/>
      <c r="TZD171" s="82"/>
      <c r="TZF171" s="7"/>
      <c r="TZG171" s="82"/>
      <c r="TZH171" s="82"/>
      <c r="TZI171" s="83"/>
      <c r="TZK171" s="82"/>
      <c r="TZL171" s="80"/>
      <c r="TZM171" s="81"/>
      <c r="TZN171" s="82"/>
      <c r="TZQ171" s="82"/>
      <c r="TZR171" s="82"/>
      <c r="TZT171" s="82"/>
      <c r="TZW171" s="82"/>
      <c r="TZZ171" s="82"/>
      <c r="UAA171" s="82"/>
      <c r="UAF171" s="82"/>
      <c r="UAI171" s="82"/>
      <c r="UAJ171" s="82"/>
      <c r="UAK171" s="82"/>
      <c r="UAL171" s="82"/>
      <c r="UAM171" s="82"/>
      <c r="UAN171" s="82"/>
      <c r="UAO171" s="82"/>
      <c r="UBG171" s="82"/>
      <c r="UBH171" s="82"/>
      <c r="UBI171" s="6"/>
      <c r="UBL171" s="7"/>
      <c r="UBM171" s="7"/>
      <c r="UBR171" s="82"/>
      <c r="UBT171" s="7"/>
      <c r="UBU171" s="82"/>
      <c r="UBW171" s="7"/>
      <c r="UBX171" s="82"/>
      <c r="UBY171" s="82"/>
      <c r="UBZ171" s="83"/>
      <c r="UCB171" s="82"/>
      <c r="UCC171" s="80"/>
      <c r="UCD171" s="81"/>
      <c r="UCE171" s="82"/>
      <c r="UCH171" s="82"/>
      <c r="UCI171" s="82"/>
      <c r="UCK171" s="82"/>
      <c r="UCN171" s="82"/>
      <c r="UCQ171" s="82"/>
      <c r="UCR171" s="82"/>
      <c r="UCW171" s="82"/>
      <c r="UCZ171" s="82"/>
      <c r="UDA171" s="82"/>
      <c r="UDB171" s="82"/>
      <c r="UDC171" s="82"/>
      <c r="UDD171" s="82"/>
      <c r="UDE171" s="82"/>
      <c r="UDF171" s="82"/>
      <c r="UDX171" s="82"/>
      <c r="UDY171" s="82"/>
      <c r="UDZ171" s="6"/>
      <c r="UEC171" s="7"/>
      <c r="UED171" s="7"/>
      <c r="UEI171" s="82"/>
      <c r="UEK171" s="7"/>
      <c r="UEL171" s="82"/>
      <c r="UEN171" s="7"/>
      <c r="UEO171" s="82"/>
      <c r="UEP171" s="82"/>
      <c r="UEQ171" s="83"/>
      <c r="UES171" s="82"/>
      <c r="UET171" s="80"/>
      <c r="UEU171" s="81"/>
      <c r="UEV171" s="82"/>
      <c r="UEY171" s="82"/>
      <c r="UEZ171" s="82"/>
      <c r="UFB171" s="82"/>
      <c r="UFE171" s="82"/>
      <c r="UFH171" s="82"/>
      <c r="UFI171" s="82"/>
      <c r="UFN171" s="82"/>
      <c r="UFQ171" s="82"/>
      <c r="UFR171" s="82"/>
      <c r="UFS171" s="82"/>
      <c r="UFT171" s="82"/>
      <c r="UFU171" s="82"/>
      <c r="UFV171" s="82"/>
      <c r="UFW171" s="82"/>
      <c r="UGO171" s="82"/>
      <c r="UGP171" s="82"/>
      <c r="UGQ171" s="6"/>
      <c r="UGT171" s="7"/>
      <c r="UGU171" s="7"/>
      <c r="UGZ171" s="82"/>
      <c r="UHB171" s="7"/>
      <c r="UHC171" s="82"/>
      <c r="UHE171" s="7"/>
      <c r="UHF171" s="82"/>
      <c r="UHG171" s="82"/>
      <c r="UHH171" s="83"/>
      <c r="UHJ171" s="82"/>
      <c r="UHK171" s="80"/>
      <c r="UHL171" s="81"/>
      <c r="UHM171" s="82"/>
      <c r="UHP171" s="82"/>
      <c r="UHQ171" s="82"/>
      <c r="UHS171" s="82"/>
      <c r="UHV171" s="82"/>
      <c r="UHY171" s="82"/>
      <c r="UHZ171" s="82"/>
      <c r="UIE171" s="82"/>
      <c r="UIH171" s="82"/>
      <c r="UII171" s="82"/>
      <c r="UIJ171" s="82"/>
      <c r="UIK171" s="82"/>
      <c r="UIL171" s="82"/>
      <c r="UIM171" s="82"/>
      <c r="UIN171" s="82"/>
      <c r="UJF171" s="82"/>
      <c r="UJG171" s="82"/>
      <c r="UJH171" s="6"/>
      <c r="UJK171" s="7"/>
      <c r="UJL171" s="7"/>
      <c r="UJQ171" s="82"/>
      <c r="UJS171" s="7"/>
      <c r="UJT171" s="82"/>
      <c r="UJV171" s="7"/>
      <c r="UJW171" s="82"/>
      <c r="UJX171" s="82"/>
      <c r="UJY171" s="83"/>
      <c r="UKA171" s="82"/>
      <c r="UKB171" s="80"/>
      <c r="UKC171" s="81"/>
      <c r="UKD171" s="82"/>
      <c r="UKG171" s="82"/>
      <c r="UKH171" s="82"/>
      <c r="UKJ171" s="82"/>
      <c r="UKM171" s="82"/>
      <c r="UKP171" s="82"/>
      <c r="UKQ171" s="82"/>
      <c r="UKV171" s="82"/>
      <c r="UKY171" s="82"/>
      <c r="UKZ171" s="82"/>
      <c r="ULA171" s="82"/>
      <c r="ULB171" s="82"/>
      <c r="ULC171" s="82"/>
      <c r="ULD171" s="82"/>
      <c r="ULE171" s="82"/>
      <c r="ULW171" s="82"/>
      <c r="ULX171" s="82"/>
      <c r="ULY171" s="6"/>
      <c r="UMB171" s="7"/>
      <c r="UMC171" s="7"/>
      <c r="UMH171" s="82"/>
      <c r="UMJ171" s="7"/>
      <c r="UMK171" s="82"/>
      <c r="UMM171" s="7"/>
      <c r="UMN171" s="82"/>
      <c r="UMO171" s="82"/>
      <c r="UMP171" s="83"/>
      <c r="UMR171" s="82"/>
      <c r="UMS171" s="80"/>
      <c r="UMT171" s="81"/>
      <c r="UMU171" s="82"/>
      <c r="UMX171" s="82"/>
      <c r="UMY171" s="82"/>
      <c r="UNA171" s="82"/>
      <c r="UND171" s="82"/>
      <c r="UNG171" s="82"/>
      <c r="UNH171" s="82"/>
      <c r="UNM171" s="82"/>
      <c r="UNP171" s="82"/>
      <c r="UNQ171" s="82"/>
      <c r="UNR171" s="82"/>
      <c r="UNS171" s="82"/>
      <c r="UNT171" s="82"/>
      <c r="UNU171" s="82"/>
      <c r="UNV171" s="82"/>
      <c r="UON171" s="82"/>
      <c r="UOO171" s="82"/>
      <c r="UOP171" s="6"/>
      <c r="UOS171" s="7"/>
      <c r="UOT171" s="7"/>
      <c r="UOY171" s="82"/>
      <c r="UPA171" s="7"/>
      <c r="UPB171" s="82"/>
      <c r="UPD171" s="7"/>
      <c r="UPE171" s="82"/>
      <c r="UPF171" s="82"/>
      <c r="UPG171" s="83"/>
      <c r="UPI171" s="82"/>
      <c r="UPJ171" s="80"/>
      <c r="UPK171" s="81"/>
      <c r="UPL171" s="82"/>
      <c r="UPO171" s="82"/>
      <c r="UPP171" s="82"/>
      <c r="UPR171" s="82"/>
      <c r="UPU171" s="82"/>
      <c r="UPX171" s="82"/>
      <c r="UPY171" s="82"/>
      <c r="UQD171" s="82"/>
      <c r="UQG171" s="82"/>
      <c r="UQH171" s="82"/>
      <c r="UQI171" s="82"/>
      <c r="UQJ171" s="82"/>
      <c r="UQK171" s="82"/>
      <c r="UQL171" s="82"/>
      <c r="UQM171" s="82"/>
      <c r="URE171" s="82"/>
      <c r="URF171" s="82"/>
      <c r="URG171" s="6"/>
      <c r="URJ171" s="7"/>
      <c r="URK171" s="7"/>
      <c r="URP171" s="82"/>
      <c r="URR171" s="7"/>
      <c r="URS171" s="82"/>
      <c r="URU171" s="7"/>
      <c r="URV171" s="82"/>
      <c r="URW171" s="82"/>
      <c r="URX171" s="83"/>
      <c r="URZ171" s="82"/>
      <c r="USA171" s="80"/>
      <c r="USB171" s="81"/>
      <c r="USC171" s="82"/>
      <c r="USF171" s="82"/>
      <c r="USG171" s="82"/>
      <c r="USI171" s="82"/>
      <c r="USL171" s="82"/>
      <c r="USO171" s="82"/>
      <c r="USP171" s="82"/>
      <c r="USU171" s="82"/>
      <c r="USX171" s="82"/>
      <c r="USY171" s="82"/>
      <c r="USZ171" s="82"/>
      <c r="UTA171" s="82"/>
      <c r="UTB171" s="82"/>
      <c r="UTC171" s="82"/>
      <c r="UTD171" s="82"/>
      <c r="UTV171" s="82"/>
      <c r="UTW171" s="82"/>
      <c r="UTX171" s="6"/>
      <c r="UUA171" s="7"/>
      <c r="UUB171" s="7"/>
      <c r="UUG171" s="82"/>
      <c r="UUI171" s="7"/>
      <c r="UUJ171" s="82"/>
      <c r="UUL171" s="7"/>
      <c r="UUM171" s="82"/>
      <c r="UUN171" s="82"/>
      <c r="UUO171" s="83"/>
      <c r="UUQ171" s="82"/>
      <c r="UUR171" s="80"/>
      <c r="UUS171" s="81"/>
      <c r="UUT171" s="82"/>
      <c r="UUW171" s="82"/>
      <c r="UUX171" s="82"/>
      <c r="UUZ171" s="82"/>
      <c r="UVC171" s="82"/>
      <c r="UVF171" s="82"/>
      <c r="UVG171" s="82"/>
      <c r="UVL171" s="82"/>
      <c r="UVO171" s="82"/>
      <c r="UVP171" s="82"/>
      <c r="UVQ171" s="82"/>
      <c r="UVR171" s="82"/>
      <c r="UVS171" s="82"/>
      <c r="UVT171" s="82"/>
      <c r="UVU171" s="82"/>
      <c r="UWM171" s="82"/>
      <c r="UWN171" s="82"/>
      <c r="UWO171" s="6"/>
      <c r="UWR171" s="7"/>
      <c r="UWS171" s="7"/>
      <c r="UWX171" s="82"/>
      <c r="UWZ171" s="7"/>
      <c r="UXA171" s="82"/>
      <c r="UXC171" s="7"/>
      <c r="UXD171" s="82"/>
      <c r="UXE171" s="82"/>
      <c r="UXF171" s="83"/>
      <c r="UXH171" s="82"/>
      <c r="UXI171" s="80"/>
      <c r="UXJ171" s="81"/>
      <c r="UXK171" s="82"/>
      <c r="UXN171" s="82"/>
      <c r="UXO171" s="82"/>
      <c r="UXQ171" s="82"/>
      <c r="UXT171" s="82"/>
      <c r="UXW171" s="82"/>
      <c r="UXX171" s="82"/>
      <c r="UYC171" s="82"/>
      <c r="UYF171" s="82"/>
      <c r="UYG171" s="82"/>
      <c r="UYH171" s="82"/>
      <c r="UYI171" s="82"/>
      <c r="UYJ171" s="82"/>
      <c r="UYK171" s="82"/>
      <c r="UYL171" s="82"/>
      <c r="UZD171" s="82"/>
      <c r="UZE171" s="82"/>
      <c r="UZF171" s="6"/>
      <c r="UZI171" s="7"/>
      <c r="UZJ171" s="7"/>
      <c r="UZO171" s="82"/>
      <c r="UZQ171" s="7"/>
      <c r="UZR171" s="82"/>
      <c r="UZT171" s="7"/>
      <c r="UZU171" s="82"/>
      <c r="UZV171" s="82"/>
      <c r="UZW171" s="83"/>
      <c r="UZY171" s="82"/>
      <c r="UZZ171" s="80"/>
      <c r="VAA171" s="81"/>
      <c r="VAB171" s="82"/>
      <c r="VAE171" s="82"/>
      <c r="VAF171" s="82"/>
      <c r="VAH171" s="82"/>
      <c r="VAK171" s="82"/>
      <c r="VAN171" s="82"/>
      <c r="VAO171" s="82"/>
      <c r="VAT171" s="82"/>
      <c r="VAW171" s="82"/>
      <c r="VAX171" s="82"/>
      <c r="VAY171" s="82"/>
      <c r="VAZ171" s="82"/>
      <c r="VBA171" s="82"/>
      <c r="VBB171" s="82"/>
      <c r="VBC171" s="82"/>
      <c r="VBU171" s="82"/>
      <c r="VBV171" s="82"/>
      <c r="VBW171" s="6"/>
      <c r="VBZ171" s="7"/>
      <c r="VCA171" s="7"/>
      <c r="VCF171" s="82"/>
      <c r="VCH171" s="7"/>
      <c r="VCI171" s="82"/>
      <c r="VCK171" s="7"/>
      <c r="VCL171" s="82"/>
      <c r="VCM171" s="82"/>
      <c r="VCN171" s="83"/>
      <c r="VCP171" s="82"/>
      <c r="VCQ171" s="80"/>
      <c r="VCR171" s="81"/>
      <c r="VCS171" s="82"/>
      <c r="VCV171" s="82"/>
      <c r="VCW171" s="82"/>
      <c r="VCY171" s="82"/>
      <c r="VDB171" s="82"/>
      <c r="VDE171" s="82"/>
      <c r="VDF171" s="82"/>
      <c r="VDK171" s="82"/>
      <c r="VDN171" s="82"/>
      <c r="VDO171" s="82"/>
      <c r="VDP171" s="82"/>
      <c r="VDQ171" s="82"/>
      <c r="VDR171" s="82"/>
      <c r="VDS171" s="82"/>
      <c r="VDT171" s="82"/>
      <c r="VEL171" s="82"/>
      <c r="VEM171" s="82"/>
      <c r="VEN171" s="6"/>
      <c r="VEQ171" s="7"/>
      <c r="VER171" s="7"/>
      <c r="VEW171" s="82"/>
      <c r="VEY171" s="7"/>
      <c r="VEZ171" s="82"/>
      <c r="VFB171" s="7"/>
      <c r="VFC171" s="82"/>
      <c r="VFD171" s="82"/>
      <c r="VFE171" s="83"/>
      <c r="VFG171" s="82"/>
      <c r="VFH171" s="80"/>
      <c r="VFI171" s="81"/>
      <c r="VFJ171" s="82"/>
      <c r="VFM171" s="82"/>
      <c r="VFN171" s="82"/>
      <c r="VFP171" s="82"/>
      <c r="VFS171" s="82"/>
      <c r="VFV171" s="82"/>
      <c r="VFW171" s="82"/>
      <c r="VGB171" s="82"/>
      <c r="VGE171" s="82"/>
      <c r="VGF171" s="82"/>
      <c r="VGG171" s="82"/>
      <c r="VGH171" s="82"/>
      <c r="VGI171" s="82"/>
      <c r="VGJ171" s="82"/>
      <c r="VGK171" s="82"/>
      <c r="VHC171" s="82"/>
      <c r="VHD171" s="82"/>
      <c r="VHE171" s="6"/>
      <c r="VHH171" s="7"/>
      <c r="VHI171" s="7"/>
      <c r="VHN171" s="82"/>
      <c r="VHP171" s="7"/>
      <c r="VHQ171" s="82"/>
      <c r="VHS171" s="7"/>
      <c r="VHT171" s="82"/>
      <c r="VHU171" s="82"/>
      <c r="VHV171" s="83"/>
      <c r="VHX171" s="82"/>
      <c r="VHY171" s="80"/>
      <c r="VHZ171" s="81"/>
      <c r="VIA171" s="82"/>
      <c r="VID171" s="82"/>
      <c r="VIE171" s="82"/>
      <c r="VIG171" s="82"/>
      <c r="VIJ171" s="82"/>
      <c r="VIM171" s="82"/>
      <c r="VIN171" s="82"/>
      <c r="VIS171" s="82"/>
      <c r="VIV171" s="82"/>
      <c r="VIW171" s="82"/>
      <c r="VIX171" s="82"/>
      <c r="VIY171" s="82"/>
      <c r="VIZ171" s="82"/>
      <c r="VJA171" s="82"/>
      <c r="VJB171" s="82"/>
      <c r="VJT171" s="82"/>
      <c r="VJU171" s="82"/>
      <c r="VJV171" s="6"/>
      <c r="VJY171" s="7"/>
      <c r="VJZ171" s="7"/>
      <c r="VKE171" s="82"/>
      <c r="VKG171" s="7"/>
      <c r="VKH171" s="82"/>
      <c r="VKJ171" s="7"/>
      <c r="VKK171" s="82"/>
      <c r="VKL171" s="82"/>
      <c r="VKM171" s="83"/>
      <c r="VKO171" s="82"/>
      <c r="VKP171" s="80"/>
      <c r="VKQ171" s="81"/>
      <c r="VKR171" s="82"/>
      <c r="VKU171" s="82"/>
      <c r="VKV171" s="82"/>
      <c r="VKX171" s="82"/>
      <c r="VLA171" s="82"/>
      <c r="VLD171" s="82"/>
      <c r="VLE171" s="82"/>
      <c r="VLJ171" s="82"/>
      <c r="VLM171" s="82"/>
      <c r="VLN171" s="82"/>
      <c r="VLO171" s="82"/>
      <c r="VLP171" s="82"/>
      <c r="VLQ171" s="82"/>
      <c r="VLR171" s="82"/>
      <c r="VLS171" s="82"/>
      <c r="VMK171" s="82"/>
      <c r="VML171" s="82"/>
      <c r="VMM171" s="6"/>
      <c r="VMP171" s="7"/>
      <c r="VMQ171" s="7"/>
      <c r="VMV171" s="82"/>
      <c r="VMX171" s="7"/>
      <c r="VMY171" s="82"/>
      <c r="VNA171" s="7"/>
      <c r="VNB171" s="82"/>
      <c r="VNC171" s="82"/>
      <c r="VND171" s="83"/>
      <c r="VNF171" s="82"/>
      <c r="VNG171" s="80"/>
      <c r="VNH171" s="81"/>
      <c r="VNI171" s="82"/>
      <c r="VNL171" s="82"/>
      <c r="VNM171" s="82"/>
      <c r="VNO171" s="82"/>
      <c r="VNR171" s="82"/>
      <c r="VNU171" s="82"/>
      <c r="VNV171" s="82"/>
      <c r="VOA171" s="82"/>
      <c r="VOD171" s="82"/>
      <c r="VOE171" s="82"/>
      <c r="VOF171" s="82"/>
      <c r="VOG171" s="82"/>
      <c r="VOH171" s="82"/>
      <c r="VOI171" s="82"/>
      <c r="VOJ171" s="82"/>
      <c r="VPB171" s="82"/>
      <c r="VPC171" s="82"/>
      <c r="VPD171" s="6"/>
      <c r="VPG171" s="7"/>
      <c r="VPH171" s="7"/>
      <c r="VPM171" s="82"/>
      <c r="VPO171" s="7"/>
      <c r="VPP171" s="82"/>
      <c r="VPR171" s="7"/>
      <c r="VPS171" s="82"/>
      <c r="VPT171" s="82"/>
      <c r="VPU171" s="83"/>
      <c r="VPW171" s="82"/>
      <c r="VPX171" s="80"/>
      <c r="VPY171" s="81"/>
      <c r="VPZ171" s="82"/>
      <c r="VQC171" s="82"/>
      <c r="VQD171" s="82"/>
      <c r="VQF171" s="82"/>
      <c r="VQI171" s="82"/>
      <c r="VQL171" s="82"/>
      <c r="VQM171" s="82"/>
      <c r="VQR171" s="82"/>
      <c r="VQU171" s="82"/>
      <c r="VQV171" s="82"/>
      <c r="VQW171" s="82"/>
      <c r="VQX171" s="82"/>
      <c r="VQY171" s="82"/>
      <c r="VQZ171" s="82"/>
      <c r="VRA171" s="82"/>
      <c r="VRS171" s="82"/>
      <c r="VRT171" s="82"/>
      <c r="VRU171" s="6"/>
      <c r="VRX171" s="7"/>
      <c r="VRY171" s="7"/>
      <c r="VSD171" s="82"/>
      <c r="VSF171" s="7"/>
      <c r="VSG171" s="82"/>
      <c r="VSI171" s="7"/>
      <c r="VSJ171" s="82"/>
      <c r="VSK171" s="82"/>
      <c r="VSL171" s="83"/>
      <c r="VSN171" s="82"/>
      <c r="VSO171" s="80"/>
      <c r="VSP171" s="81"/>
      <c r="VSQ171" s="82"/>
      <c r="VST171" s="82"/>
      <c r="VSU171" s="82"/>
      <c r="VSW171" s="82"/>
      <c r="VSZ171" s="82"/>
      <c r="VTC171" s="82"/>
      <c r="VTD171" s="82"/>
      <c r="VTI171" s="82"/>
      <c r="VTL171" s="82"/>
      <c r="VTM171" s="82"/>
      <c r="VTN171" s="82"/>
      <c r="VTO171" s="82"/>
      <c r="VTP171" s="82"/>
      <c r="VTQ171" s="82"/>
      <c r="VTR171" s="82"/>
      <c r="VUJ171" s="82"/>
      <c r="VUK171" s="82"/>
      <c r="VUL171" s="6"/>
      <c r="VUO171" s="7"/>
      <c r="VUP171" s="7"/>
      <c r="VUU171" s="82"/>
      <c r="VUW171" s="7"/>
      <c r="VUX171" s="82"/>
      <c r="VUZ171" s="7"/>
      <c r="VVA171" s="82"/>
      <c r="VVB171" s="82"/>
      <c r="VVC171" s="83"/>
      <c r="VVE171" s="82"/>
      <c r="VVF171" s="80"/>
      <c r="VVG171" s="81"/>
      <c r="VVH171" s="82"/>
      <c r="VVK171" s="82"/>
      <c r="VVL171" s="82"/>
      <c r="VVN171" s="82"/>
      <c r="VVQ171" s="82"/>
      <c r="VVT171" s="82"/>
      <c r="VVU171" s="82"/>
      <c r="VVZ171" s="82"/>
      <c r="VWC171" s="82"/>
      <c r="VWD171" s="82"/>
      <c r="VWE171" s="82"/>
      <c r="VWF171" s="82"/>
      <c r="VWG171" s="82"/>
      <c r="VWH171" s="82"/>
      <c r="VWI171" s="82"/>
      <c r="VXA171" s="82"/>
      <c r="VXB171" s="82"/>
      <c r="VXC171" s="6"/>
      <c r="VXF171" s="7"/>
      <c r="VXG171" s="7"/>
      <c r="VXL171" s="82"/>
      <c r="VXN171" s="7"/>
      <c r="VXO171" s="82"/>
      <c r="VXQ171" s="7"/>
      <c r="VXR171" s="82"/>
      <c r="VXS171" s="82"/>
      <c r="VXT171" s="83"/>
      <c r="VXV171" s="82"/>
      <c r="VXW171" s="80"/>
      <c r="VXX171" s="81"/>
      <c r="VXY171" s="82"/>
      <c r="VYB171" s="82"/>
      <c r="VYC171" s="82"/>
      <c r="VYE171" s="82"/>
      <c r="VYH171" s="82"/>
      <c r="VYK171" s="82"/>
      <c r="VYL171" s="82"/>
      <c r="VYQ171" s="82"/>
      <c r="VYT171" s="82"/>
      <c r="VYU171" s="82"/>
      <c r="VYV171" s="82"/>
      <c r="VYW171" s="82"/>
      <c r="VYX171" s="82"/>
      <c r="VYY171" s="82"/>
      <c r="VYZ171" s="82"/>
      <c r="VZR171" s="82"/>
      <c r="VZS171" s="82"/>
      <c r="VZT171" s="6"/>
      <c r="VZW171" s="7"/>
      <c r="VZX171" s="7"/>
      <c r="WAC171" s="82"/>
      <c r="WAE171" s="7"/>
      <c r="WAF171" s="82"/>
      <c r="WAH171" s="7"/>
      <c r="WAI171" s="82"/>
      <c r="WAJ171" s="82"/>
      <c r="WAK171" s="83"/>
      <c r="WAM171" s="82"/>
      <c r="WAN171" s="80"/>
      <c r="WAO171" s="81"/>
      <c r="WAP171" s="82"/>
      <c r="WAS171" s="82"/>
      <c r="WAT171" s="82"/>
      <c r="WAV171" s="82"/>
      <c r="WAY171" s="82"/>
      <c r="WBB171" s="82"/>
      <c r="WBC171" s="82"/>
      <c r="WBH171" s="82"/>
      <c r="WBK171" s="82"/>
      <c r="WBL171" s="82"/>
      <c r="WBM171" s="82"/>
      <c r="WBN171" s="82"/>
      <c r="WBO171" s="82"/>
      <c r="WBP171" s="82"/>
      <c r="WBQ171" s="82"/>
      <c r="WCI171" s="82"/>
      <c r="WCJ171" s="82"/>
      <c r="WCK171" s="6"/>
      <c r="WCN171" s="7"/>
      <c r="WCO171" s="7"/>
      <c r="WCT171" s="82"/>
      <c r="WCV171" s="7"/>
      <c r="WCW171" s="82"/>
      <c r="WCY171" s="7"/>
      <c r="WCZ171" s="82"/>
      <c r="WDA171" s="82"/>
      <c r="WDB171" s="83"/>
      <c r="WDD171" s="82"/>
      <c r="WDE171" s="80"/>
      <c r="WDF171" s="81"/>
      <c r="WDG171" s="82"/>
      <c r="WDJ171" s="82"/>
      <c r="WDK171" s="82"/>
      <c r="WDM171" s="82"/>
      <c r="WDP171" s="82"/>
      <c r="WDS171" s="82"/>
      <c r="WDT171" s="82"/>
      <c r="WDY171" s="82"/>
      <c r="WEB171" s="82"/>
      <c r="WEC171" s="82"/>
      <c r="WED171" s="82"/>
      <c r="WEE171" s="82"/>
      <c r="WEF171" s="82"/>
      <c r="WEG171" s="82"/>
      <c r="WEH171" s="82"/>
      <c r="WEZ171" s="82"/>
      <c r="WFA171" s="82"/>
      <c r="WFB171" s="6"/>
      <c r="WFE171" s="7"/>
      <c r="WFF171" s="7"/>
      <c r="WFK171" s="82"/>
      <c r="WFM171" s="7"/>
      <c r="WFN171" s="82"/>
      <c r="WFP171" s="7"/>
      <c r="WFQ171" s="82"/>
      <c r="WFR171" s="82"/>
      <c r="WFS171" s="83"/>
      <c r="WFU171" s="82"/>
      <c r="WFV171" s="80"/>
      <c r="WFW171" s="81"/>
      <c r="WFX171" s="82"/>
      <c r="WGA171" s="82"/>
      <c r="WGB171" s="82"/>
      <c r="WGD171" s="82"/>
      <c r="WGG171" s="82"/>
      <c r="WGJ171" s="82"/>
      <c r="WGK171" s="82"/>
      <c r="WGP171" s="82"/>
      <c r="WGS171" s="82"/>
      <c r="WGT171" s="82"/>
      <c r="WGU171" s="82"/>
      <c r="WGV171" s="82"/>
      <c r="WGW171" s="82"/>
      <c r="WGX171" s="82"/>
      <c r="WGY171" s="82"/>
      <c r="WHQ171" s="82"/>
      <c r="WHR171" s="82"/>
      <c r="WHS171" s="6"/>
      <c r="WHV171" s="7"/>
      <c r="WHW171" s="7"/>
      <c r="WIB171" s="82"/>
      <c r="WID171" s="7"/>
      <c r="WIE171" s="82"/>
      <c r="WIG171" s="7"/>
      <c r="WIH171" s="82"/>
      <c r="WII171" s="82"/>
      <c r="WIJ171" s="83"/>
      <c r="WIL171" s="82"/>
      <c r="WIM171" s="80"/>
      <c r="WIN171" s="81"/>
      <c r="WIO171" s="82"/>
      <c r="WIR171" s="82"/>
      <c r="WIS171" s="82"/>
      <c r="WIU171" s="82"/>
      <c r="WIX171" s="82"/>
      <c r="WJA171" s="82"/>
      <c r="WJB171" s="82"/>
      <c r="WJG171" s="82"/>
      <c r="WJJ171" s="82"/>
      <c r="WJK171" s="82"/>
      <c r="WJL171" s="82"/>
      <c r="WJM171" s="82"/>
      <c r="WJN171" s="82"/>
      <c r="WJO171" s="82"/>
      <c r="WJP171" s="82"/>
      <c r="WKH171" s="82"/>
      <c r="WKI171" s="82"/>
      <c r="WKJ171" s="6"/>
      <c r="WKM171" s="7"/>
      <c r="WKN171" s="7"/>
      <c r="WKS171" s="82"/>
      <c r="WKU171" s="7"/>
      <c r="WKV171" s="82"/>
      <c r="WKX171" s="7"/>
      <c r="WKY171" s="82"/>
      <c r="WKZ171" s="82"/>
      <c r="WLA171" s="83"/>
      <c r="WLC171" s="82"/>
      <c r="WLD171" s="80"/>
      <c r="WLE171" s="81"/>
      <c r="WLF171" s="82"/>
      <c r="WLI171" s="82"/>
      <c r="WLJ171" s="82"/>
      <c r="WLL171" s="82"/>
      <c r="WLO171" s="82"/>
      <c r="WLR171" s="82"/>
      <c r="WLS171" s="82"/>
      <c r="WLX171" s="82"/>
      <c r="WMA171" s="82"/>
      <c r="WMB171" s="82"/>
      <c r="WMC171" s="82"/>
      <c r="WMD171" s="82"/>
      <c r="WME171" s="82"/>
      <c r="WMF171" s="82"/>
      <c r="WMG171" s="82"/>
      <c r="WMY171" s="82"/>
      <c r="WMZ171" s="82"/>
      <c r="WNA171" s="6"/>
      <c r="WND171" s="7"/>
      <c r="WNE171" s="7"/>
      <c r="WNJ171" s="82"/>
      <c r="WNL171" s="7"/>
      <c r="WNM171" s="82"/>
      <c r="WNO171" s="7"/>
      <c r="WNP171" s="82"/>
      <c r="WNQ171" s="82"/>
      <c r="WNR171" s="83"/>
      <c r="WNT171" s="82"/>
      <c r="WNU171" s="80"/>
      <c r="WNV171" s="81"/>
      <c r="WNW171" s="82"/>
      <c r="WNZ171" s="82"/>
      <c r="WOA171" s="82"/>
      <c r="WOC171" s="82"/>
      <c r="WOF171" s="82"/>
      <c r="WOI171" s="82"/>
      <c r="WOJ171" s="82"/>
      <c r="WOO171" s="82"/>
      <c r="WOR171" s="82"/>
      <c r="WOS171" s="82"/>
      <c r="WOT171" s="82"/>
      <c r="WOU171" s="82"/>
      <c r="WOV171" s="82"/>
      <c r="WOW171" s="82"/>
      <c r="WOX171" s="82"/>
      <c r="WPP171" s="82"/>
      <c r="WPQ171" s="82"/>
      <c r="WPR171" s="6"/>
      <c r="WPU171" s="7"/>
      <c r="WPV171" s="7"/>
      <c r="WQA171" s="82"/>
      <c r="WQC171" s="7"/>
      <c r="WQD171" s="82"/>
      <c r="WQF171" s="7"/>
      <c r="WQG171" s="82"/>
      <c r="WQH171" s="82"/>
      <c r="WQI171" s="83"/>
      <c r="WQK171" s="82"/>
      <c r="WQL171" s="80"/>
      <c r="WQM171" s="81"/>
      <c r="WQN171" s="82"/>
      <c r="WQQ171" s="82"/>
      <c r="WQR171" s="82"/>
      <c r="WQT171" s="82"/>
      <c r="WQW171" s="82"/>
      <c r="WQZ171" s="82"/>
      <c r="WRA171" s="82"/>
      <c r="WRF171" s="82"/>
      <c r="WRI171" s="82"/>
      <c r="WRJ171" s="82"/>
      <c r="WRK171" s="82"/>
      <c r="WRL171" s="82"/>
      <c r="WRM171" s="82"/>
      <c r="WRN171" s="82"/>
      <c r="WRO171" s="82"/>
      <c r="WSG171" s="82"/>
      <c r="WSH171" s="82"/>
      <c r="WSI171" s="6"/>
      <c r="WSL171" s="7"/>
      <c r="WSM171" s="7"/>
      <c r="WSR171" s="82"/>
      <c r="WST171" s="7"/>
      <c r="WSU171" s="82"/>
      <c r="WSW171" s="7"/>
      <c r="WSX171" s="82"/>
      <c r="WSY171" s="82"/>
      <c r="WSZ171" s="83"/>
      <c r="WTB171" s="82"/>
      <c r="WTC171" s="80"/>
      <c r="WTD171" s="81"/>
      <c r="WTE171" s="82"/>
      <c r="WTH171" s="82"/>
      <c r="WTI171" s="82"/>
      <c r="WTK171" s="82"/>
      <c r="WTN171" s="82"/>
      <c r="WTQ171" s="82"/>
      <c r="WTR171" s="82"/>
      <c r="WTW171" s="82"/>
      <c r="WTZ171" s="82"/>
      <c r="WUA171" s="82"/>
      <c r="WUB171" s="82"/>
      <c r="WUC171" s="82"/>
      <c r="WUD171" s="82"/>
      <c r="WUE171" s="82"/>
      <c r="WUF171" s="82"/>
      <c r="WUX171" s="82"/>
      <c r="WUY171" s="82"/>
      <c r="WUZ171" s="6"/>
      <c r="WVC171" s="7"/>
      <c r="WVD171" s="7"/>
      <c r="WVI171" s="82"/>
      <c r="WVK171" s="7"/>
      <c r="WVL171" s="82"/>
      <c r="WVN171" s="7"/>
      <c r="WVO171" s="82"/>
      <c r="WVP171" s="82"/>
      <c r="WVQ171" s="83"/>
      <c r="WVS171" s="82"/>
      <c r="WVT171" s="80"/>
      <c r="WVU171" s="81"/>
      <c r="WVV171" s="82"/>
      <c r="WVY171" s="82"/>
      <c r="WVZ171" s="82"/>
      <c r="WWB171" s="82"/>
      <c r="WWE171" s="82"/>
      <c r="WWH171" s="82"/>
      <c r="WWI171" s="82"/>
      <c r="WWN171" s="82"/>
      <c r="WWQ171" s="82"/>
      <c r="WWR171" s="82"/>
      <c r="WWS171" s="82"/>
      <c r="WWT171" s="82"/>
      <c r="WWU171" s="82"/>
      <c r="WWV171" s="82"/>
      <c r="WWW171" s="82"/>
      <c r="WXO171" s="82"/>
      <c r="WXP171" s="82"/>
      <c r="WXQ171" s="6"/>
      <c r="WXT171" s="7"/>
      <c r="WXU171" s="7"/>
      <c r="WXZ171" s="82"/>
      <c r="WYB171" s="7"/>
      <c r="WYC171" s="82"/>
      <c r="WYE171" s="7"/>
      <c r="WYF171" s="82"/>
      <c r="WYG171" s="82"/>
      <c r="WYH171" s="83"/>
      <c r="WYJ171" s="82"/>
      <c r="WYK171" s="80"/>
      <c r="WYL171" s="81"/>
      <c r="WYM171" s="82"/>
      <c r="WYP171" s="82"/>
      <c r="WYQ171" s="82"/>
      <c r="WYS171" s="82"/>
      <c r="WYV171" s="82"/>
      <c r="WYY171" s="82"/>
      <c r="WYZ171" s="82"/>
      <c r="WZE171" s="82"/>
      <c r="WZH171" s="82"/>
      <c r="WZI171" s="82"/>
      <c r="WZJ171" s="82"/>
      <c r="WZK171" s="82"/>
      <c r="WZL171" s="82"/>
      <c r="WZM171" s="82"/>
      <c r="WZN171" s="82"/>
      <c r="XAF171" s="82"/>
      <c r="XAG171" s="82"/>
      <c r="XAH171" s="6"/>
      <c r="XAK171" s="7"/>
      <c r="XAL171" s="7"/>
      <c r="XAQ171" s="82"/>
      <c r="XAS171" s="7"/>
      <c r="XAT171" s="82"/>
      <c r="XAV171" s="7"/>
      <c r="XAW171" s="82"/>
      <c r="XAX171" s="82"/>
      <c r="XAY171" s="83"/>
      <c r="XBA171" s="82"/>
      <c r="XBB171" s="80"/>
      <c r="XBC171" s="81"/>
      <c r="XBD171" s="82"/>
      <c r="XBG171" s="82"/>
      <c r="XBH171" s="82"/>
      <c r="XBJ171" s="82"/>
      <c r="XBM171" s="82"/>
      <c r="XBP171" s="82"/>
      <c r="XBQ171" s="82"/>
    </row>
    <row r="172" spans="1:2048 2053:3059 3077:4094 4112:5120 5123:6143 6146:7167 7169:8189 8194:9200 9218:10235 10253:12287 12290:14335 14337:16293" ht="35.25" hidden="1" customHeight="1" x14ac:dyDescent="0.25">
      <c r="A172" s="53" t="s">
        <v>4517</v>
      </c>
      <c r="B172" s="53">
        <v>37</v>
      </c>
      <c r="C172" s="53" t="s">
        <v>45</v>
      </c>
      <c r="D172" s="53" t="s">
        <v>691</v>
      </c>
      <c r="E172" s="49">
        <v>1</v>
      </c>
      <c r="F172" s="53" t="s">
        <v>787</v>
      </c>
      <c r="G172" s="53" t="str">
        <f t="shared" si="248"/>
        <v>37-10</v>
      </c>
      <c r="H172" s="53" t="s">
        <v>159</v>
      </c>
      <c r="I172" s="53" t="s">
        <v>160</v>
      </c>
      <c r="J172" s="53" t="s">
        <v>80</v>
      </c>
      <c r="K172" s="53" t="s">
        <v>80</v>
      </c>
      <c r="L172" s="53" t="s">
        <v>80</v>
      </c>
      <c r="M172" s="53" t="s">
        <v>80</v>
      </c>
      <c r="N172" s="53" t="s">
        <v>80</v>
      </c>
      <c r="O172" s="53" t="s">
        <v>80</v>
      </c>
      <c r="P172" s="53" t="s">
        <v>161</v>
      </c>
      <c r="Q172" s="52">
        <v>0.4</v>
      </c>
      <c r="R172" s="52">
        <f>+Q172*Q171</f>
        <v>0.4</v>
      </c>
      <c r="S172" s="67">
        <f>+[35]COMPARTIDAS!AQ56</f>
        <v>1</v>
      </c>
      <c r="T172" s="53" t="s">
        <v>84</v>
      </c>
      <c r="U172" s="63" t="s">
        <v>162</v>
      </c>
      <c r="V172" s="23">
        <v>44927</v>
      </c>
      <c r="W172" s="23">
        <v>45016</v>
      </c>
      <c r="X172" s="53" t="s">
        <v>696</v>
      </c>
      <c r="Y172" s="49" t="s">
        <v>97</v>
      </c>
      <c r="Z172" s="59" t="s">
        <v>100</v>
      </c>
      <c r="AA172" s="60">
        <v>1</v>
      </c>
      <c r="AB172" s="62" t="s">
        <v>788</v>
      </c>
      <c r="AC172" s="62">
        <v>45016</v>
      </c>
      <c r="AD172" s="60">
        <v>1</v>
      </c>
      <c r="AE172" s="62" t="s">
        <v>230</v>
      </c>
      <c r="AF172" s="62">
        <v>45016</v>
      </c>
      <c r="AG172" s="60" t="s">
        <v>79</v>
      </c>
      <c r="AH172" s="60">
        <v>1</v>
      </c>
      <c r="AI172" s="52">
        <f t="shared" si="229"/>
        <v>0.4</v>
      </c>
      <c r="AJ172" s="52"/>
      <c r="AK172" s="52"/>
      <c r="AL172" s="239" t="str">
        <f t="shared" si="250"/>
        <v/>
      </c>
      <c r="AM172" s="239" t="str">
        <f t="shared" si="251"/>
        <v/>
      </c>
      <c r="AN172" s="239" t="str">
        <f t="shared" si="252"/>
        <v/>
      </c>
      <c r="AO172" s="239" t="str">
        <f t="shared" si="253"/>
        <v/>
      </c>
      <c r="AP172" s="239" t="str">
        <f t="shared" si="254"/>
        <v/>
      </c>
      <c r="AQ172" s="239" t="str">
        <f t="shared" si="255"/>
        <v/>
      </c>
      <c r="AR172" s="239" t="str">
        <f t="shared" si="256"/>
        <v/>
      </c>
      <c r="AS172" s="239" t="str">
        <f t="shared" si="257"/>
        <v/>
      </c>
      <c r="AT172" s="239" t="str">
        <f t="shared" si="258"/>
        <v/>
      </c>
      <c r="AU172" s="239" t="str">
        <f t="shared" si="230"/>
        <v/>
      </c>
      <c r="AV172" s="239" t="str">
        <f t="shared" si="231"/>
        <v/>
      </c>
      <c r="AW172" s="239" t="str">
        <f t="shared" si="232"/>
        <v/>
      </c>
      <c r="AX172" s="239" t="str">
        <f t="shared" si="233"/>
        <v/>
      </c>
      <c r="AY172" s="239" t="str">
        <f t="shared" si="234"/>
        <v/>
      </c>
      <c r="AZ172" s="239" t="str">
        <f t="shared" si="235"/>
        <v/>
      </c>
      <c r="BA172" s="239" t="str">
        <f t="shared" si="236"/>
        <v/>
      </c>
      <c r="BB172" s="239" t="str">
        <f t="shared" si="237"/>
        <v/>
      </c>
      <c r="BC172" s="239" t="str">
        <f t="shared" si="238"/>
        <v/>
      </c>
      <c r="BD172" s="239" t="str">
        <f t="shared" si="239"/>
        <v/>
      </c>
      <c r="BE172" s="239" t="str">
        <f t="shared" si="240"/>
        <v/>
      </c>
      <c r="BF172" s="239" t="str">
        <f t="shared" si="241"/>
        <v/>
      </c>
      <c r="BG172" s="239" t="str">
        <f t="shared" si="242"/>
        <v/>
      </c>
      <c r="BH172" s="239" t="str">
        <f t="shared" si="243"/>
        <v/>
      </c>
      <c r="BI172" s="239" t="str">
        <f t="shared" si="244"/>
        <v/>
      </c>
      <c r="BJ172" s="239" t="str">
        <f t="shared" si="245"/>
        <v/>
      </c>
      <c r="BK172" s="239" t="str">
        <f t="shared" si="246"/>
        <v/>
      </c>
      <c r="BL172" s="239" t="str">
        <f t="shared" si="247"/>
        <v/>
      </c>
      <c r="BN172" s="239" t="str">
        <f t="shared" si="259"/>
        <v/>
      </c>
      <c r="BO172" s="239" t="str">
        <f t="shared" si="260"/>
        <v/>
      </c>
      <c r="BP172" s="239" t="str">
        <f t="shared" si="261"/>
        <v/>
      </c>
      <c r="BQ172" s="239" t="str">
        <f t="shared" si="262"/>
        <v/>
      </c>
      <c r="BR172" s="239" t="str">
        <f t="shared" si="263"/>
        <v/>
      </c>
      <c r="BS172" s="239" t="str">
        <f t="shared" si="264"/>
        <v/>
      </c>
      <c r="BT172" s="239" t="str">
        <f t="shared" si="265"/>
        <v/>
      </c>
      <c r="BU172" s="239" t="str">
        <f t="shared" si="266"/>
        <v/>
      </c>
      <c r="BV172" s="239" t="str">
        <f t="shared" si="267"/>
        <v/>
      </c>
      <c r="BW172" s="239" t="str">
        <f t="shared" si="268"/>
        <v/>
      </c>
      <c r="BX172" s="239" t="str">
        <f t="shared" si="269"/>
        <v/>
      </c>
      <c r="BY172" s="239" t="str">
        <f t="shared" si="270"/>
        <v/>
      </c>
      <c r="BZ172" s="239" t="str">
        <f t="shared" si="271"/>
        <v/>
      </c>
      <c r="CA172" s="239" t="str">
        <f t="shared" si="272"/>
        <v/>
      </c>
      <c r="CB172" s="239" t="str">
        <f t="shared" si="273"/>
        <v/>
      </c>
      <c r="CC172" s="239" t="str">
        <f t="shared" si="274"/>
        <v/>
      </c>
      <c r="CD172" s="239" t="str">
        <f t="shared" si="275"/>
        <v/>
      </c>
      <c r="CE172" s="239" t="str">
        <f t="shared" si="276"/>
        <v/>
      </c>
      <c r="CF172" s="239" t="str">
        <f t="shared" si="277"/>
        <v/>
      </c>
      <c r="CG172" s="239" t="str">
        <f t="shared" si="278"/>
        <v/>
      </c>
      <c r="CH172" s="239" t="str">
        <f t="shared" si="279"/>
        <v/>
      </c>
      <c r="CI172" s="239" t="str">
        <f t="shared" si="280"/>
        <v/>
      </c>
      <c r="CJ172" s="239" t="str">
        <f t="shared" si="281"/>
        <v/>
      </c>
      <c r="CK172" s="239" t="str">
        <f t="shared" si="282"/>
        <v/>
      </c>
      <c r="CL172" s="239" t="str">
        <f t="shared" si="283"/>
        <v/>
      </c>
      <c r="CM172" s="239" t="str">
        <f t="shared" si="284"/>
        <v/>
      </c>
      <c r="CN172" s="239" t="str">
        <f t="shared" si="285"/>
        <v/>
      </c>
      <c r="CP172" s="239" t="str">
        <f t="shared" si="286"/>
        <v/>
      </c>
      <c r="CQ172" s="239" t="str">
        <f t="shared" si="287"/>
        <v/>
      </c>
      <c r="CR172" s="239" t="str">
        <f t="shared" si="288"/>
        <v/>
      </c>
      <c r="CS172" s="239" t="str">
        <f t="shared" si="289"/>
        <v/>
      </c>
      <c r="CT172" s="239" t="str">
        <f t="shared" si="290"/>
        <v/>
      </c>
      <c r="CU172" s="239" t="str">
        <f t="shared" si="291"/>
        <v/>
      </c>
      <c r="CV172" s="239" t="str">
        <f t="shared" si="292"/>
        <v/>
      </c>
      <c r="CW172" s="239" t="str">
        <f t="shared" si="293"/>
        <v/>
      </c>
      <c r="CX172" s="239" t="str">
        <f t="shared" si="294"/>
        <v/>
      </c>
      <c r="CY172" s="239" t="str">
        <f t="shared" si="295"/>
        <v/>
      </c>
      <c r="CZ172" s="239" t="str">
        <f t="shared" si="296"/>
        <v/>
      </c>
      <c r="DA172" s="239" t="str">
        <f t="shared" si="297"/>
        <v/>
      </c>
      <c r="DB172" s="239" t="str">
        <f t="shared" si="298"/>
        <v/>
      </c>
      <c r="DC172" s="239" t="str">
        <f t="shared" si="299"/>
        <v/>
      </c>
      <c r="DD172" s="239" t="str">
        <f t="shared" si="300"/>
        <v/>
      </c>
      <c r="DE172" s="239" t="str">
        <f t="shared" si="301"/>
        <v/>
      </c>
      <c r="DF172" s="239" t="str">
        <f t="shared" si="302"/>
        <v/>
      </c>
      <c r="DG172" s="239" t="str">
        <f t="shared" si="303"/>
        <v/>
      </c>
      <c r="DH172" s="239" t="str">
        <f t="shared" si="304"/>
        <v/>
      </c>
      <c r="DI172" s="239" t="str">
        <f t="shared" si="305"/>
        <v/>
      </c>
      <c r="DJ172" s="239" t="str">
        <f t="shared" si="306"/>
        <v/>
      </c>
      <c r="DK172" s="239" t="str">
        <f t="shared" si="307"/>
        <v/>
      </c>
      <c r="DL172" s="239" t="str">
        <f t="shared" si="308"/>
        <v/>
      </c>
      <c r="DM172" s="239" t="str">
        <f t="shared" si="309"/>
        <v/>
      </c>
      <c r="DN172" s="239" t="str">
        <f t="shared" si="310"/>
        <v/>
      </c>
      <c r="DO172" s="239" t="str">
        <f t="shared" si="311"/>
        <v/>
      </c>
      <c r="DP172" s="239" t="str">
        <f t="shared" si="312"/>
        <v/>
      </c>
    </row>
    <row r="173" spans="1:2048 2053:3059 3077:4094 4112:5120 5123:6143 6146:7167 7169:8189 8194:9200 9218:10235 10253:12287 12290:14335 14337:16293" ht="35.25" customHeight="1" x14ac:dyDescent="0.25">
      <c r="A173" s="53" t="s">
        <v>4517</v>
      </c>
      <c r="B173" s="53">
        <v>37</v>
      </c>
      <c r="C173" s="53" t="s">
        <v>45</v>
      </c>
      <c r="D173" s="53" t="s">
        <v>691</v>
      </c>
      <c r="E173" s="49">
        <v>1</v>
      </c>
      <c r="F173" s="53" t="s">
        <v>789</v>
      </c>
      <c r="G173" s="53" t="str">
        <f t="shared" si="248"/>
        <v>37-10</v>
      </c>
      <c r="H173" s="53" t="s">
        <v>170</v>
      </c>
      <c r="I173" s="53" t="s">
        <v>160</v>
      </c>
      <c r="J173" s="53" t="s">
        <v>80</v>
      </c>
      <c r="K173" s="53" t="s">
        <v>80</v>
      </c>
      <c r="L173" s="53" t="s">
        <v>80</v>
      </c>
      <c r="M173" s="53" t="s">
        <v>80</v>
      </c>
      <c r="N173" s="53" t="s">
        <v>80</v>
      </c>
      <c r="O173" s="53" t="s">
        <v>80</v>
      </c>
      <c r="P173" s="53" t="s">
        <v>171</v>
      </c>
      <c r="Q173" s="52">
        <v>0.6</v>
      </c>
      <c r="R173" s="52">
        <f>+Q173*Q171</f>
        <v>0.6</v>
      </c>
      <c r="S173" s="67">
        <f>+[35]COMPARTIDAS!AQ59</f>
        <v>2</v>
      </c>
      <c r="T173" s="53" t="s">
        <v>84</v>
      </c>
      <c r="U173" s="63" t="s">
        <v>162</v>
      </c>
      <c r="V173" s="23">
        <v>45200</v>
      </c>
      <c r="W173" s="23">
        <v>45290</v>
      </c>
      <c r="X173" s="53" t="s">
        <v>696</v>
      </c>
      <c r="Y173" s="49" t="s">
        <v>87</v>
      </c>
      <c r="Z173" s="53" t="s">
        <v>89</v>
      </c>
      <c r="AA173" s="52">
        <f>VLOOKUP(B173,RANKING!$C$15:$H$47,5,0)</f>
        <v>1</v>
      </c>
      <c r="AB173" s="23" t="str">
        <f>HLOOKUP(B173,$AL$2:$BL$3,2,0)</f>
        <v>Reportaron cumplimiento del 100%, 2 de las 2 actividades que tiene el plan</v>
      </c>
      <c r="AC173" s="23">
        <v>45291</v>
      </c>
      <c r="AD173" s="52">
        <f>VLOOKUP(B23,RANKING!$C$15:$H$47,5,0)</f>
        <v>1</v>
      </c>
      <c r="AE173" s="23" t="str">
        <f>+AB173</f>
        <v>Reportaron cumplimiento del 100%, 2 de las 2 actividades que tiene el plan</v>
      </c>
      <c r="AF173" s="23" t="s">
        <v>92</v>
      </c>
      <c r="AG173" s="23" t="s">
        <v>92</v>
      </c>
      <c r="AH173" s="52">
        <f>VLOOKUP(B173,RANKING!$C$15:$H$47,6,0)</f>
        <v>1</v>
      </c>
      <c r="AI173" s="52">
        <f>+AD173*R173</f>
        <v>0.6</v>
      </c>
      <c r="AJ173" s="52"/>
      <c r="AK173" s="52"/>
      <c r="AL173" s="239" t="str">
        <f t="shared" si="250"/>
        <v/>
      </c>
      <c r="AM173" s="239" t="str">
        <f t="shared" si="251"/>
        <v/>
      </c>
      <c r="AN173" s="239" t="str">
        <f t="shared" si="252"/>
        <v/>
      </c>
      <c r="AO173" s="239" t="str">
        <f t="shared" si="253"/>
        <v/>
      </c>
      <c r="AP173" s="239" t="str">
        <f t="shared" si="254"/>
        <v/>
      </c>
      <c r="AQ173" s="239" t="str">
        <f t="shared" si="255"/>
        <v/>
      </c>
      <c r="AR173" s="239" t="str">
        <f t="shared" si="256"/>
        <v/>
      </c>
      <c r="AS173" s="239" t="str">
        <f t="shared" si="257"/>
        <v/>
      </c>
      <c r="AT173" s="239" t="str">
        <f t="shared" si="258"/>
        <v/>
      </c>
      <c r="AU173" s="239" t="str">
        <f t="shared" si="230"/>
        <v/>
      </c>
      <c r="AV173" s="239" t="str">
        <f t="shared" si="231"/>
        <v/>
      </c>
      <c r="AW173" s="239" t="str">
        <f t="shared" si="232"/>
        <v/>
      </c>
      <c r="AX173" s="239" t="str">
        <f t="shared" si="233"/>
        <v/>
      </c>
      <c r="AY173" s="239" t="str">
        <f t="shared" si="234"/>
        <v/>
      </c>
      <c r="AZ173" s="239" t="str">
        <f t="shared" si="235"/>
        <v/>
      </c>
      <c r="BA173" s="239" t="str">
        <f t="shared" si="236"/>
        <v/>
      </c>
      <c r="BB173" s="239" t="str">
        <f t="shared" si="237"/>
        <v/>
      </c>
      <c r="BC173" s="239" t="str">
        <f t="shared" si="238"/>
        <v/>
      </c>
      <c r="BD173" s="239" t="str">
        <f t="shared" si="239"/>
        <v/>
      </c>
      <c r="BE173" s="239" t="str">
        <f t="shared" si="240"/>
        <v/>
      </c>
      <c r="BF173" s="239" t="str">
        <f t="shared" si="241"/>
        <v/>
      </c>
      <c r="BG173" s="239" t="str">
        <f t="shared" si="242"/>
        <v/>
      </c>
      <c r="BH173" s="239" t="str">
        <f t="shared" si="243"/>
        <v/>
      </c>
      <c r="BI173" s="239" t="str">
        <f t="shared" si="244"/>
        <v/>
      </c>
      <c r="BJ173" s="239" t="str">
        <f t="shared" si="245"/>
        <v/>
      </c>
      <c r="BK173" s="239" t="str">
        <f t="shared" si="246"/>
        <v/>
      </c>
      <c r="BL173" s="239" t="str">
        <f t="shared" si="247"/>
        <v/>
      </c>
      <c r="BN173" s="239" t="str">
        <f t="shared" si="259"/>
        <v/>
      </c>
      <c r="BO173" s="239" t="str">
        <f t="shared" si="260"/>
        <v/>
      </c>
      <c r="BP173" s="239" t="str">
        <f t="shared" si="261"/>
        <v/>
      </c>
      <c r="BQ173" s="239" t="str">
        <f t="shared" si="262"/>
        <v/>
      </c>
      <c r="BR173" s="239" t="str">
        <f t="shared" si="263"/>
        <v/>
      </c>
      <c r="BS173" s="239" t="str">
        <f t="shared" si="264"/>
        <v/>
      </c>
      <c r="BT173" s="239" t="str">
        <f t="shared" si="265"/>
        <v/>
      </c>
      <c r="BU173" s="239" t="str">
        <f t="shared" si="266"/>
        <v/>
      </c>
      <c r="BV173" s="239" t="str">
        <f t="shared" si="267"/>
        <v/>
      </c>
      <c r="BW173" s="239" t="str">
        <f t="shared" si="268"/>
        <v/>
      </c>
      <c r="BX173" s="239" t="str">
        <f t="shared" si="269"/>
        <v/>
      </c>
      <c r="BY173" s="239" t="str">
        <f t="shared" si="270"/>
        <v/>
      </c>
      <c r="BZ173" s="239" t="str">
        <f t="shared" si="271"/>
        <v/>
      </c>
      <c r="CA173" s="239" t="str">
        <f t="shared" si="272"/>
        <v/>
      </c>
      <c r="CB173" s="239" t="str">
        <f t="shared" si="273"/>
        <v/>
      </c>
      <c r="CC173" s="239" t="str">
        <f t="shared" si="274"/>
        <v/>
      </c>
      <c r="CD173" s="239" t="str">
        <f t="shared" si="275"/>
        <v/>
      </c>
      <c r="CE173" s="239" t="str">
        <f t="shared" si="276"/>
        <v/>
      </c>
      <c r="CF173" s="239" t="str">
        <f t="shared" si="277"/>
        <v/>
      </c>
      <c r="CG173" s="239" t="str">
        <f t="shared" si="278"/>
        <v/>
      </c>
      <c r="CH173" s="239" t="str">
        <f t="shared" si="279"/>
        <v/>
      </c>
      <c r="CI173" s="239" t="str">
        <f t="shared" si="280"/>
        <v/>
      </c>
      <c r="CJ173" s="239" t="str">
        <f t="shared" si="281"/>
        <v/>
      </c>
      <c r="CK173" s="239" t="str">
        <f t="shared" si="282"/>
        <v/>
      </c>
      <c r="CL173" s="239" t="str">
        <f t="shared" si="283"/>
        <v/>
      </c>
      <c r="CM173" s="239" t="str">
        <f t="shared" si="284"/>
        <v/>
      </c>
      <c r="CN173" s="239" t="str">
        <f t="shared" si="285"/>
        <v/>
      </c>
      <c r="CP173" s="239" t="str">
        <f t="shared" si="286"/>
        <v/>
      </c>
      <c r="CQ173" s="239" t="str">
        <f t="shared" si="287"/>
        <v/>
      </c>
      <c r="CR173" s="239" t="str">
        <f t="shared" si="288"/>
        <v/>
      </c>
      <c r="CS173" s="239" t="str">
        <f t="shared" si="289"/>
        <v/>
      </c>
      <c r="CT173" s="239" t="str">
        <f t="shared" si="290"/>
        <v/>
      </c>
      <c r="CU173" s="239" t="str">
        <f t="shared" si="291"/>
        <v/>
      </c>
      <c r="CV173" s="239" t="str">
        <f t="shared" si="292"/>
        <v/>
      </c>
      <c r="CW173" s="239" t="str">
        <f t="shared" si="293"/>
        <v/>
      </c>
      <c r="CX173" s="239" t="str">
        <f t="shared" si="294"/>
        <v/>
      </c>
      <c r="CY173" s="239" t="str">
        <f t="shared" si="295"/>
        <v/>
      </c>
      <c r="CZ173" s="239" t="str">
        <f t="shared" si="296"/>
        <v/>
      </c>
      <c r="DA173" s="239" t="str">
        <f t="shared" si="297"/>
        <v/>
      </c>
      <c r="DB173" s="239" t="str">
        <f t="shared" si="298"/>
        <v/>
      </c>
      <c r="DC173" s="239" t="str">
        <f t="shared" si="299"/>
        <v/>
      </c>
      <c r="DD173" s="239" t="str">
        <f t="shared" si="300"/>
        <v/>
      </c>
      <c r="DE173" s="239" t="str">
        <f t="shared" si="301"/>
        <v/>
      </c>
      <c r="DF173" s="239" t="str">
        <f t="shared" si="302"/>
        <v/>
      </c>
      <c r="DG173" s="239" t="str">
        <f t="shared" si="303"/>
        <v/>
      </c>
      <c r="DH173" s="239" t="str">
        <f t="shared" si="304"/>
        <v/>
      </c>
      <c r="DI173" s="239" t="str">
        <f t="shared" si="305"/>
        <v/>
      </c>
      <c r="DJ173" s="239" t="str">
        <f t="shared" si="306"/>
        <v/>
      </c>
      <c r="DK173" s="239" t="str">
        <f t="shared" si="307"/>
        <v/>
      </c>
      <c r="DL173" s="239" t="str">
        <f t="shared" si="308"/>
        <v/>
      </c>
      <c r="DM173" s="239" t="str">
        <f t="shared" si="309"/>
        <v/>
      </c>
      <c r="DN173" s="239" t="str">
        <f t="shared" si="310"/>
        <v/>
      </c>
      <c r="DO173" s="239" t="str">
        <f t="shared" si="311"/>
        <v/>
      </c>
      <c r="DP173" s="239" t="str">
        <f t="shared" si="312"/>
        <v/>
      </c>
    </row>
    <row r="174" spans="1:2048 2053:3059 3077:4094 4112:5120 5123:6143 6146:7167 7169:8189 8194:9200 9218:10235 10253:12287 12290:14335 14337:16293" ht="144" hidden="1" customHeight="1" x14ac:dyDescent="0.25">
      <c r="A174" s="53" t="s">
        <v>4517</v>
      </c>
      <c r="B174" s="53">
        <v>37</v>
      </c>
      <c r="C174" s="53" t="s">
        <v>45</v>
      </c>
      <c r="D174" s="53" t="s">
        <v>691</v>
      </c>
      <c r="E174" s="85">
        <v>1</v>
      </c>
      <c r="F174" s="53" t="s">
        <v>790</v>
      </c>
      <c r="G174" s="53" t="s">
        <v>790</v>
      </c>
      <c r="H174" s="49" t="s">
        <v>75</v>
      </c>
      <c r="I174" s="101" t="s">
        <v>76</v>
      </c>
      <c r="J174" s="101" t="s">
        <v>566</v>
      </c>
      <c r="K174" s="101" t="s">
        <v>197</v>
      </c>
      <c r="L174" s="101" t="s">
        <v>125</v>
      </c>
      <c r="M174" s="101" t="s">
        <v>473</v>
      </c>
      <c r="N174" s="101" t="s">
        <v>751</v>
      </c>
      <c r="O174" s="101" t="s">
        <v>80</v>
      </c>
      <c r="P174" s="102" t="s">
        <v>791</v>
      </c>
      <c r="Q174" s="115">
        <v>0.1</v>
      </c>
      <c r="R174" s="50"/>
      <c r="S174" s="102">
        <v>1</v>
      </c>
      <c r="T174" s="102" t="s">
        <v>84</v>
      </c>
      <c r="U174" s="102" t="s">
        <v>792</v>
      </c>
      <c r="V174" s="96">
        <v>45170</v>
      </c>
      <c r="W174" s="116">
        <v>45245</v>
      </c>
      <c r="X174" s="101" t="s">
        <v>696</v>
      </c>
      <c r="Y174" s="49" t="s">
        <v>87</v>
      </c>
      <c r="Z174" s="59" t="s">
        <v>100</v>
      </c>
      <c r="AA174" s="201">
        <v>1</v>
      </c>
      <c r="AB174" s="200" t="s">
        <v>793</v>
      </c>
      <c r="AC174" s="202">
        <v>45278</v>
      </c>
      <c r="AD174" s="201">
        <v>1</v>
      </c>
      <c r="AE174" s="200" t="s">
        <v>739</v>
      </c>
      <c r="AF174" s="202">
        <v>45278</v>
      </c>
      <c r="AG174" s="200" t="s">
        <v>79</v>
      </c>
      <c r="AH174" s="200" t="s">
        <v>92</v>
      </c>
      <c r="AI174" s="52">
        <f t="shared" si="229"/>
        <v>0.1</v>
      </c>
      <c r="AJ174" s="52"/>
      <c r="AK174" s="52"/>
      <c r="AL174" s="239" t="str">
        <f t="shared" si="250"/>
        <v/>
      </c>
      <c r="AM174" s="239" t="str">
        <f t="shared" si="251"/>
        <v/>
      </c>
      <c r="AN174" s="239" t="str">
        <f t="shared" si="252"/>
        <v/>
      </c>
      <c r="AO174" s="239" t="str">
        <f t="shared" si="253"/>
        <v/>
      </c>
      <c r="AP174" s="239" t="str">
        <f t="shared" si="254"/>
        <v/>
      </c>
      <c r="AQ174" s="239" t="str">
        <f t="shared" si="255"/>
        <v/>
      </c>
      <c r="AR174" s="239" t="str">
        <f t="shared" si="256"/>
        <v/>
      </c>
      <c r="AS174" s="239" t="str">
        <f t="shared" si="257"/>
        <v/>
      </c>
      <c r="AT174" s="239" t="str">
        <f t="shared" si="258"/>
        <v/>
      </c>
      <c r="AU174" s="239" t="str">
        <f t="shared" si="230"/>
        <v/>
      </c>
      <c r="AV174" s="239" t="str">
        <f t="shared" si="231"/>
        <v/>
      </c>
      <c r="AW174" s="239" t="str">
        <f t="shared" si="232"/>
        <v/>
      </c>
      <c r="AX174" s="239" t="str">
        <f t="shared" si="233"/>
        <v/>
      </c>
      <c r="AY174" s="239" t="str">
        <f t="shared" si="234"/>
        <v/>
      </c>
      <c r="AZ174" s="239" t="str">
        <f t="shared" si="235"/>
        <v/>
      </c>
      <c r="BA174" s="239" t="str">
        <f t="shared" si="236"/>
        <v/>
      </c>
      <c r="BB174" s="239" t="str">
        <f t="shared" si="237"/>
        <v/>
      </c>
      <c r="BC174" s="239" t="str">
        <f t="shared" si="238"/>
        <v/>
      </c>
      <c r="BD174" s="239" t="str">
        <f t="shared" si="239"/>
        <v/>
      </c>
      <c r="BE174" s="239" t="str">
        <f t="shared" si="240"/>
        <v/>
      </c>
      <c r="BF174" s="239" t="str">
        <f t="shared" si="241"/>
        <v/>
      </c>
      <c r="BG174" s="239" t="str">
        <f t="shared" si="242"/>
        <v/>
      </c>
      <c r="BH174" s="239" t="str">
        <f t="shared" si="243"/>
        <v/>
      </c>
      <c r="BI174" s="239" t="str">
        <f t="shared" si="244"/>
        <v/>
      </c>
      <c r="BJ174" s="239" t="str">
        <f t="shared" si="245"/>
        <v/>
      </c>
      <c r="BK174" s="239" t="str">
        <f t="shared" si="246"/>
        <v/>
      </c>
      <c r="BL174" s="239" t="str">
        <f t="shared" si="247"/>
        <v/>
      </c>
      <c r="BN174" s="239" t="str">
        <f t="shared" si="259"/>
        <v/>
      </c>
      <c r="BO174" s="239" t="str">
        <f t="shared" si="260"/>
        <v/>
      </c>
      <c r="BP174" s="239" t="str">
        <f t="shared" si="261"/>
        <v/>
      </c>
      <c r="BQ174" s="239" t="str">
        <f t="shared" si="262"/>
        <v/>
      </c>
      <c r="BR174" s="239" t="str">
        <f t="shared" si="263"/>
        <v/>
      </c>
      <c r="BS174" s="239" t="str">
        <f t="shared" si="264"/>
        <v/>
      </c>
      <c r="BT174" s="239" t="str">
        <f t="shared" si="265"/>
        <v/>
      </c>
      <c r="BU174" s="239" t="str">
        <f t="shared" si="266"/>
        <v/>
      </c>
      <c r="BV174" s="239" t="str">
        <f t="shared" si="267"/>
        <v/>
      </c>
      <c r="BW174" s="239" t="str">
        <f t="shared" si="268"/>
        <v/>
      </c>
      <c r="BX174" s="239" t="str">
        <f t="shared" si="269"/>
        <v/>
      </c>
      <c r="BY174" s="239" t="str">
        <f t="shared" si="270"/>
        <v/>
      </c>
      <c r="BZ174" s="239" t="str">
        <f t="shared" si="271"/>
        <v/>
      </c>
      <c r="CA174" s="239" t="str">
        <f t="shared" si="272"/>
        <v/>
      </c>
      <c r="CB174" s="239" t="str">
        <f t="shared" si="273"/>
        <v/>
      </c>
      <c r="CC174" s="239" t="str">
        <f t="shared" si="274"/>
        <v/>
      </c>
      <c r="CD174" s="239" t="str">
        <f t="shared" si="275"/>
        <v/>
      </c>
      <c r="CE174" s="239" t="str">
        <f t="shared" si="276"/>
        <v/>
      </c>
      <c r="CF174" s="239" t="str">
        <f t="shared" si="277"/>
        <v/>
      </c>
      <c r="CG174" s="239" t="str">
        <f t="shared" si="278"/>
        <v/>
      </c>
      <c r="CH174" s="239" t="str">
        <f t="shared" si="279"/>
        <v/>
      </c>
      <c r="CI174" s="239" t="str">
        <f t="shared" si="280"/>
        <v/>
      </c>
      <c r="CJ174" s="239" t="str">
        <f t="shared" si="281"/>
        <v/>
      </c>
      <c r="CK174" s="239" t="str">
        <f t="shared" si="282"/>
        <v/>
      </c>
      <c r="CL174" s="239" t="str">
        <f t="shared" si="283"/>
        <v/>
      </c>
      <c r="CM174" s="239" t="str">
        <f t="shared" si="284"/>
        <v/>
      </c>
      <c r="CN174" s="239" t="str">
        <f t="shared" si="285"/>
        <v/>
      </c>
      <c r="CP174" s="239" t="str">
        <f t="shared" si="286"/>
        <v/>
      </c>
      <c r="CQ174" s="239" t="str">
        <f t="shared" si="287"/>
        <v/>
      </c>
      <c r="CR174" s="239" t="str">
        <f t="shared" si="288"/>
        <v/>
      </c>
      <c r="CS174" s="239" t="str">
        <f t="shared" si="289"/>
        <v/>
      </c>
      <c r="CT174" s="239" t="str">
        <f t="shared" si="290"/>
        <v/>
      </c>
      <c r="CU174" s="239" t="str">
        <f t="shared" si="291"/>
        <v/>
      </c>
      <c r="CV174" s="239" t="str">
        <f t="shared" si="292"/>
        <v/>
      </c>
      <c r="CW174" s="239" t="str">
        <f t="shared" si="293"/>
        <v/>
      </c>
      <c r="CX174" s="239" t="str">
        <f t="shared" si="294"/>
        <v/>
      </c>
      <c r="CY174" s="239" t="str">
        <f t="shared" si="295"/>
        <v/>
      </c>
      <c r="CZ174" s="239" t="str">
        <f t="shared" si="296"/>
        <v/>
      </c>
      <c r="DA174" s="239" t="str">
        <f t="shared" si="297"/>
        <v/>
      </c>
      <c r="DB174" s="239" t="str">
        <f t="shared" si="298"/>
        <v/>
      </c>
      <c r="DC174" s="239" t="str">
        <f t="shared" si="299"/>
        <v/>
      </c>
      <c r="DD174" s="239" t="str">
        <f t="shared" si="300"/>
        <v/>
      </c>
      <c r="DE174" s="239" t="str">
        <f t="shared" si="301"/>
        <v/>
      </c>
      <c r="DF174" s="239" t="str">
        <f t="shared" si="302"/>
        <v/>
      </c>
      <c r="DG174" s="239" t="str">
        <f t="shared" si="303"/>
        <v/>
      </c>
      <c r="DH174" s="239" t="str">
        <f t="shared" si="304"/>
        <v/>
      </c>
      <c r="DI174" s="239" t="str">
        <f t="shared" si="305"/>
        <v/>
      </c>
      <c r="DJ174" s="239" t="str">
        <f t="shared" si="306"/>
        <v/>
      </c>
      <c r="DK174" s="239" t="str">
        <f t="shared" si="307"/>
        <v/>
      </c>
      <c r="DL174" s="239" t="str">
        <f t="shared" si="308"/>
        <v/>
      </c>
      <c r="DM174" s="239" t="str">
        <f t="shared" si="309"/>
        <v/>
      </c>
      <c r="DN174" s="239" t="str">
        <f t="shared" si="310"/>
        <v/>
      </c>
      <c r="DO174" s="239" t="str">
        <f t="shared" si="311"/>
        <v/>
      </c>
      <c r="DP174" s="239" t="str">
        <f t="shared" si="312"/>
        <v/>
      </c>
    </row>
    <row r="175" spans="1:2048 2053:3059 3077:4094 4112:5120 5123:6143 6146:7167 7169:8189 8194:9200 9218:10235 10253:12287 12290:14335 14337:16293" ht="138" hidden="1" customHeight="1" x14ac:dyDescent="0.25">
      <c r="A175" s="53" t="s">
        <v>4517</v>
      </c>
      <c r="B175" s="53">
        <v>37</v>
      </c>
      <c r="C175" s="53" t="s">
        <v>45</v>
      </c>
      <c r="D175" s="53" t="s">
        <v>691</v>
      </c>
      <c r="E175" s="49">
        <v>1</v>
      </c>
      <c r="F175" s="49" t="s">
        <v>794</v>
      </c>
      <c r="G175" s="49" t="s">
        <v>790</v>
      </c>
      <c r="H175" s="108" t="s">
        <v>94</v>
      </c>
      <c r="I175" s="108" t="s">
        <v>76</v>
      </c>
      <c r="J175" s="53" t="s">
        <v>80</v>
      </c>
      <c r="K175" s="108" t="s">
        <v>80</v>
      </c>
      <c r="L175" s="53" t="s">
        <v>80</v>
      </c>
      <c r="M175" s="108" t="s">
        <v>80</v>
      </c>
      <c r="N175" s="108" t="s">
        <v>80</v>
      </c>
      <c r="O175" s="108" t="s">
        <v>80</v>
      </c>
      <c r="P175" s="117" t="s">
        <v>795</v>
      </c>
      <c r="Q175" s="118">
        <v>0.8</v>
      </c>
      <c r="R175" s="119">
        <f>+Q175*$Q$174</f>
        <v>8.0000000000000016E-2</v>
      </c>
      <c r="S175" s="117">
        <v>1</v>
      </c>
      <c r="T175" s="117" t="s">
        <v>84</v>
      </c>
      <c r="U175" s="102" t="s">
        <v>796</v>
      </c>
      <c r="V175" s="96">
        <v>45170</v>
      </c>
      <c r="W175" s="116">
        <v>45184</v>
      </c>
      <c r="X175" s="108" t="s">
        <v>696</v>
      </c>
      <c r="Y175" s="49" t="s">
        <v>202</v>
      </c>
      <c r="Z175" s="59" t="s">
        <v>100</v>
      </c>
      <c r="AA175" s="201">
        <v>1</v>
      </c>
      <c r="AB175" s="200" t="s">
        <v>797</v>
      </c>
      <c r="AC175" s="202">
        <v>45230</v>
      </c>
      <c r="AD175" s="201">
        <v>1</v>
      </c>
      <c r="AE175" s="200" t="s">
        <v>749</v>
      </c>
      <c r="AF175" s="202">
        <v>45230</v>
      </c>
      <c r="AG175" s="200" t="s">
        <v>79</v>
      </c>
      <c r="AH175" s="201">
        <v>0.95</v>
      </c>
      <c r="AI175" s="52">
        <f t="shared" si="229"/>
        <v>8.0000000000000016E-2</v>
      </c>
      <c r="AJ175" s="52">
        <f>+AI175/R175</f>
        <v>1</v>
      </c>
      <c r="AK175" s="52"/>
      <c r="AL175" s="239" t="str">
        <f t="shared" si="250"/>
        <v/>
      </c>
      <c r="AM175" s="239" t="str">
        <f t="shared" si="251"/>
        <v/>
      </c>
      <c r="AN175" s="239" t="str">
        <f t="shared" si="252"/>
        <v/>
      </c>
      <c r="AO175" s="239" t="str">
        <f t="shared" si="253"/>
        <v/>
      </c>
      <c r="AP175" s="239" t="str">
        <f t="shared" si="254"/>
        <v/>
      </c>
      <c r="AQ175" s="239" t="str">
        <f t="shared" si="255"/>
        <v/>
      </c>
      <c r="AR175" s="239" t="str">
        <f t="shared" si="256"/>
        <v/>
      </c>
      <c r="AS175" s="239" t="str">
        <f t="shared" si="257"/>
        <v/>
      </c>
      <c r="AT175" s="239" t="str">
        <f t="shared" si="258"/>
        <v/>
      </c>
      <c r="AU175" s="239" t="str">
        <f t="shared" si="230"/>
        <v/>
      </c>
      <c r="AV175" s="239" t="str">
        <f t="shared" si="231"/>
        <v/>
      </c>
      <c r="AW175" s="239" t="str">
        <f t="shared" si="232"/>
        <v/>
      </c>
      <c r="AX175" s="239" t="str">
        <f t="shared" si="233"/>
        <v/>
      </c>
      <c r="AY175" s="239" t="str">
        <f t="shared" si="234"/>
        <v/>
      </c>
      <c r="AZ175" s="239" t="str">
        <f t="shared" si="235"/>
        <v/>
      </c>
      <c r="BA175" s="239" t="str">
        <f t="shared" si="236"/>
        <v/>
      </c>
      <c r="BB175" s="239" t="str">
        <f t="shared" si="237"/>
        <v/>
      </c>
      <c r="BC175" s="239" t="str">
        <f t="shared" si="238"/>
        <v/>
      </c>
      <c r="BD175" s="239" t="str">
        <f t="shared" si="239"/>
        <v/>
      </c>
      <c r="BE175" s="239" t="str">
        <f t="shared" si="240"/>
        <v/>
      </c>
      <c r="BF175" s="239" t="str">
        <f t="shared" si="241"/>
        <v/>
      </c>
      <c r="BG175" s="239" t="str">
        <f t="shared" si="242"/>
        <v/>
      </c>
      <c r="BH175" s="239" t="str">
        <f t="shared" si="243"/>
        <v/>
      </c>
      <c r="BI175" s="239" t="str">
        <f t="shared" si="244"/>
        <v/>
      </c>
      <c r="BJ175" s="239" t="str">
        <f t="shared" si="245"/>
        <v/>
      </c>
      <c r="BK175" s="239" t="str">
        <f t="shared" si="246"/>
        <v/>
      </c>
      <c r="BL175" s="239" t="str">
        <f t="shared" si="247"/>
        <v/>
      </c>
      <c r="BN175" s="239" t="str">
        <f t="shared" si="259"/>
        <v/>
      </c>
      <c r="BO175" s="239" t="str">
        <f t="shared" si="260"/>
        <v/>
      </c>
      <c r="BP175" s="239" t="str">
        <f t="shared" si="261"/>
        <v/>
      </c>
      <c r="BQ175" s="239" t="str">
        <f t="shared" si="262"/>
        <v/>
      </c>
      <c r="BR175" s="239" t="str">
        <f t="shared" si="263"/>
        <v/>
      </c>
      <c r="BS175" s="239" t="str">
        <f t="shared" si="264"/>
        <v/>
      </c>
      <c r="BT175" s="239" t="str">
        <f t="shared" si="265"/>
        <v/>
      </c>
      <c r="BU175" s="239" t="str">
        <f t="shared" si="266"/>
        <v/>
      </c>
      <c r="BV175" s="239" t="str">
        <f t="shared" si="267"/>
        <v/>
      </c>
      <c r="BW175" s="239" t="str">
        <f t="shared" si="268"/>
        <v/>
      </c>
      <c r="BX175" s="239" t="str">
        <f t="shared" si="269"/>
        <v/>
      </c>
      <c r="BY175" s="239" t="str">
        <f t="shared" si="270"/>
        <v/>
      </c>
      <c r="BZ175" s="239" t="str">
        <f t="shared" si="271"/>
        <v/>
      </c>
      <c r="CA175" s="239" t="str">
        <f t="shared" si="272"/>
        <v/>
      </c>
      <c r="CB175" s="239" t="str">
        <f t="shared" si="273"/>
        <v/>
      </c>
      <c r="CC175" s="239" t="str">
        <f t="shared" si="274"/>
        <v/>
      </c>
      <c r="CD175" s="239" t="str">
        <f t="shared" si="275"/>
        <v/>
      </c>
      <c r="CE175" s="239" t="str">
        <f t="shared" si="276"/>
        <v/>
      </c>
      <c r="CF175" s="239" t="str">
        <f t="shared" si="277"/>
        <v/>
      </c>
      <c r="CG175" s="239" t="str">
        <f t="shared" si="278"/>
        <v/>
      </c>
      <c r="CH175" s="239" t="str">
        <f t="shared" si="279"/>
        <v/>
      </c>
      <c r="CI175" s="239" t="str">
        <f t="shared" si="280"/>
        <v/>
      </c>
      <c r="CJ175" s="239" t="str">
        <f t="shared" si="281"/>
        <v/>
      </c>
      <c r="CK175" s="239" t="str">
        <f t="shared" si="282"/>
        <v/>
      </c>
      <c r="CL175" s="239" t="str">
        <f t="shared" si="283"/>
        <v/>
      </c>
      <c r="CM175" s="239" t="str">
        <f t="shared" si="284"/>
        <v/>
      </c>
      <c r="CN175" s="239" t="str">
        <f t="shared" si="285"/>
        <v/>
      </c>
      <c r="CP175" s="239" t="str">
        <f t="shared" si="286"/>
        <v/>
      </c>
      <c r="CQ175" s="239" t="str">
        <f t="shared" si="287"/>
        <v/>
      </c>
      <c r="CR175" s="239" t="str">
        <f t="shared" si="288"/>
        <v/>
      </c>
      <c r="CS175" s="239" t="str">
        <f t="shared" si="289"/>
        <v/>
      </c>
      <c r="CT175" s="239" t="str">
        <f t="shared" si="290"/>
        <v/>
      </c>
      <c r="CU175" s="239" t="str">
        <f t="shared" si="291"/>
        <v/>
      </c>
      <c r="CV175" s="239" t="str">
        <f t="shared" si="292"/>
        <v/>
      </c>
      <c r="CW175" s="239" t="str">
        <f t="shared" si="293"/>
        <v/>
      </c>
      <c r="CX175" s="239" t="str">
        <f t="shared" si="294"/>
        <v/>
      </c>
      <c r="CY175" s="239" t="str">
        <f t="shared" si="295"/>
        <v/>
      </c>
      <c r="CZ175" s="239" t="str">
        <f t="shared" si="296"/>
        <v/>
      </c>
      <c r="DA175" s="239" t="str">
        <f t="shared" si="297"/>
        <v/>
      </c>
      <c r="DB175" s="239" t="str">
        <f t="shared" si="298"/>
        <v/>
      </c>
      <c r="DC175" s="239" t="str">
        <f t="shared" si="299"/>
        <v/>
      </c>
      <c r="DD175" s="239" t="str">
        <f t="shared" si="300"/>
        <v/>
      </c>
      <c r="DE175" s="239" t="str">
        <f t="shared" si="301"/>
        <v/>
      </c>
      <c r="DF175" s="239" t="str">
        <f t="shared" si="302"/>
        <v/>
      </c>
      <c r="DG175" s="239" t="str">
        <f t="shared" si="303"/>
        <v/>
      </c>
      <c r="DH175" s="239" t="str">
        <f t="shared" si="304"/>
        <v/>
      </c>
      <c r="DI175" s="239" t="str">
        <f t="shared" si="305"/>
        <v/>
      </c>
      <c r="DJ175" s="239" t="str">
        <f t="shared" si="306"/>
        <v/>
      </c>
      <c r="DK175" s="239" t="str">
        <f t="shared" si="307"/>
        <v/>
      </c>
      <c r="DL175" s="239" t="str">
        <f t="shared" si="308"/>
        <v/>
      </c>
      <c r="DM175" s="239" t="str">
        <f t="shared" si="309"/>
        <v/>
      </c>
      <c r="DN175" s="239" t="str">
        <f t="shared" si="310"/>
        <v/>
      </c>
      <c r="DO175" s="239" t="str">
        <f t="shared" si="311"/>
        <v/>
      </c>
      <c r="DP175" s="239" t="str">
        <f t="shared" si="312"/>
        <v/>
      </c>
    </row>
    <row r="176" spans="1:2048 2053:3059 3077:4094 4112:5120 5123:6143 6146:7167 7169:8189 8194:9200 9218:10235 10253:12287 12290:14335 14337:16293" ht="72" hidden="1" customHeight="1" x14ac:dyDescent="0.25">
      <c r="A176" s="53" t="s">
        <v>4517</v>
      </c>
      <c r="B176" s="53">
        <v>37</v>
      </c>
      <c r="C176" s="53" t="s">
        <v>45</v>
      </c>
      <c r="D176" s="53" t="s">
        <v>691</v>
      </c>
      <c r="E176" s="49">
        <v>1</v>
      </c>
      <c r="F176" s="49" t="s">
        <v>798</v>
      </c>
      <c r="G176" s="49" t="s">
        <v>790</v>
      </c>
      <c r="H176" s="108" t="s">
        <v>102</v>
      </c>
      <c r="I176" s="108" t="s">
        <v>76</v>
      </c>
      <c r="J176" s="53" t="s">
        <v>80</v>
      </c>
      <c r="K176" s="108" t="s">
        <v>80</v>
      </c>
      <c r="L176" s="53" t="s">
        <v>80</v>
      </c>
      <c r="M176" s="108" t="s">
        <v>80</v>
      </c>
      <c r="N176" s="108" t="s">
        <v>80</v>
      </c>
      <c r="O176" s="108" t="s">
        <v>80</v>
      </c>
      <c r="P176" s="117" t="s">
        <v>799</v>
      </c>
      <c r="Q176" s="118">
        <v>0</v>
      </c>
      <c r="R176" s="119">
        <f>+Q176*$Q$174</f>
        <v>0</v>
      </c>
      <c r="S176" s="117">
        <v>1</v>
      </c>
      <c r="T176" s="117" t="s">
        <v>84</v>
      </c>
      <c r="U176" s="117" t="s">
        <v>800</v>
      </c>
      <c r="V176" s="120">
        <v>45187</v>
      </c>
      <c r="W176" s="120">
        <v>45201</v>
      </c>
      <c r="X176" s="108" t="s">
        <v>214</v>
      </c>
      <c r="Y176" s="49" t="s">
        <v>87</v>
      </c>
      <c r="Z176" s="59" t="s">
        <v>100</v>
      </c>
      <c r="AA176" s="201">
        <v>1</v>
      </c>
      <c r="AB176" s="200" t="s">
        <v>801</v>
      </c>
      <c r="AC176" s="202">
        <v>45278</v>
      </c>
      <c r="AD176" s="201">
        <v>1</v>
      </c>
      <c r="AE176" s="200" t="s">
        <v>749</v>
      </c>
      <c r="AF176" s="202">
        <v>45278</v>
      </c>
      <c r="AG176" s="200" t="s">
        <v>79</v>
      </c>
      <c r="AH176" s="201">
        <v>0.95</v>
      </c>
      <c r="AI176" s="52">
        <f t="shared" si="229"/>
        <v>0</v>
      </c>
      <c r="AJ176" s="52"/>
      <c r="AK176" s="52"/>
      <c r="AL176" s="239" t="str">
        <f t="shared" si="250"/>
        <v/>
      </c>
      <c r="AM176" s="239" t="str">
        <f t="shared" si="251"/>
        <v/>
      </c>
      <c r="AN176" s="239" t="str">
        <f t="shared" si="252"/>
        <v/>
      </c>
      <c r="AO176" s="239" t="str">
        <f t="shared" si="253"/>
        <v/>
      </c>
      <c r="AP176" s="239">
        <f t="shared" si="254"/>
        <v>1</v>
      </c>
      <c r="AQ176" s="239" t="str">
        <f t="shared" si="255"/>
        <v/>
      </c>
      <c r="AR176" s="239" t="str">
        <f t="shared" si="256"/>
        <v/>
      </c>
      <c r="AS176" s="239" t="str">
        <f t="shared" si="257"/>
        <v/>
      </c>
      <c r="AT176" s="239" t="str">
        <f t="shared" si="258"/>
        <v/>
      </c>
      <c r="AU176" s="239" t="str">
        <f t="shared" si="230"/>
        <v/>
      </c>
      <c r="AV176" s="239" t="str">
        <f t="shared" si="231"/>
        <v/>
      </c>
      <c r="AW176" s="239" t="str">
        <f t="shared" si="232"/>
        <v/>
      </c>
      <c r="AX176" s="239" t="str">
        <f t="shared" si="233"/>
        <v/>
      </c>
      <c r="AY176" s="239" t="str">
        <f t="shared" si="234"/>
        <v/>
      </c>
      <c r="AZ176" s="239" t="str">
        <f t="shared" si="235"/>
        <v/>
      </c>
      <c r="BA176" s="239" t="str">
        <f t="shared" si="236"/>
        <v/>
      </c>
      <c r="BB176" s="239" t="str">
        <f t="shared" si="237"/>
        <v/>
      </c>
      <c r="BC176" s="239" t="str">
        <f t="shared" si="238"/>
        <v/>
      </c>
      <c r="BD176" s="239" t="str">
        <f t="shared" si="239"/>
        <v/>
      </c>
      <c r="BE176" s="239" t="str">
        <f t="shared" si="240"/>
        <v/>
      </c>
      <c r="BF176" s="239" t="str">
        <f t="shared" si="241"/>
        <v/>
      </c>
      <c r="BG176" s="239" t="str">
        <f t="shared" si="242"/>
        <v/>
      </c>
      <c r="BH176" s="239" t="str">
        <f t="shared" si="243"/>
        <v/>
      </c>
      <c r="BI176" s="239" t="str">
        <f t="shared" si="244"/>
        <v/>
      </c>
      <c r="BJ176" s="239" t="str">
        <f t="shared" si="245"/>
        <v/>
      </c>
      <c r="BK176" s="239" t="str">
        <f t="shared" si="246"/>
        <v/>
      </c>
      <c r="BL176" s="239" t="str">
        <f t="shared" si="247"/>
        <v/>
      </c>
      <c r="BN176" s="239" t="str">
        <f t="shared" si="259"/>
        <v/>
      </c>
      <c r="BO176" s="239" t="str">
        <f t="shared" si="260"/>
        <v/>
      </c>
      <c r="BP176" s="239" t="str">
        <f t="shared" si="261"/>
        <v/>
      </c>
      <c r="BQ176" s="239" t="str">
        <f t="shared" si="262"/>
        <v/>
      </c>
      <c r="BR176" s="239">
        <f t="shared" si="263"/>
        <v>0.95</v>
      </c>
      <c r="BS176" s="239" t="str">
        <f t="shared" si="264"/>
        <v/>
      </c>
      <c r="BT176" s="239" t="str">
        <f t="shared" si="265"/>
        <v/>
      </c>
      <c r="BU176" s="239" t="str">
        <f t="shared" si="266"/>
        <v/>
      </c>
      <c r="BV176" s="239" t="str">
        <f t="shared" si="267"/>
        <v/>
      </c>
      <c r="BW176" s="239" t="str">
        <f t="shared" si="268"/>
        <v/>
      </c>
      <c r="BX176" s="239" t="str">
        <f t="shared" si="269"/>
        <v/>
      </c>
      <c r="BY176" s="239" t="str">
        <f t="shared" si="270"/>
        <v/>
      </c>
      <c r="BZ176" s="239" t="str">
        <f t="shared" si="271"/>
        <v/>
      </c>
      <c r="CA176" s="239" t="str">
        <f t="shared" si="272"/>
        <v/>
      </c>
      <c r="CB176" s="239" t="str">
        <f t="shared" si="273"/>
        <v/>
      </c>
      <c r="CC176" s="239" t="str">
        <f t="shared" si="274"/>
        <v/>
      </c>
      <c r="CD176" s="239" t="str">
        <f t="shared" si="275"/>
        <v/>
      </c>
      <c r="CE176" s="239" t="str">
        <f t="shared" si="276"/>
        <v/>
      </c>
      <c r="CF176" s="239" t="str">
        <f t="shared" si="277"/>
        <v/>
      </c>
      <c r="CG176" s="239" t="str">
        <f t="shared" si="278"/>
        <v/>
      </c>
      <c r="CH176" s="239" t="str">
        <f t="shared" si="279"/>
        <v/>
      </c>
      <c r="CI176" s="239" t="str">
        <f t="shared" si="280"/>
        <v/>
      </c>
      <c r="CJ176" s="239" t="str">
        <f t="shared" si="281"/>
        <v/>
      </c>
      <c r="CK176" s="239" t="str">
        <f t="shared" si="282"/>
        <v/>
      </c>
      <c r="CL176" s="239" t="str">
        <f t="shared" si="283"/>
        <v/>
      </c>
      <c r="CM176" s="239" t="str">
        <f t="shared" si="284"/>
        <v/>
      </c>
      <c r="CN176" s="239" t="str">
        <f t="shared" si="285"/>
        <v/>
      </c>
      <c r="CP176" s="239" t="str">
        <f t="shared" si="286"/>
        <v/>
      </c>
      <c r="CQ176" s="239" t="str">
        <f t="shared" si="287"/>
        <v/>
      </c>
      <c r="CR176" s="239" t="str">
        <f t="shared" si="288"/>
        <v/>
      </c>
      <c r="CS176" s="239" t="str">
        <f t="shared" si="289"/>
        <v/>
      </c>
      <c r="CT176" s="239" t="str">
        <f t="shared" si="290"/>
        <v>4to Trimestre</v>
      </c>
      <c r="CU176" s="239" t="str">
        <f t="shared" si="291"/>
        <v/>
      </c>
      <c r="CV176" s="239" t="str">
        <f t="shared" si="292"/>
        <v/>
      </c>
      <c r="CW176" s="239" t="str">
        <f t="shared" si="293"/>
        <v/>
      </c>
      <c r="CX176" s="239" t="str">
        <f t="shared" si="294"/>
        <v/>
      </c>
      <c r="CY176" s="239" t="str">
        <f t="shared" si="295"/>
        <v/>
      </c>
      <c r="CZ176" s="239" t="str">
        <f t="shared" si="296"/>
        <v/>
      </c>
      <c r="DA176" s="239" t="str">
        <f t="shared" si="297"/>
        <v/>
      </c>
      <c r="DB176" s="239" t="str">
        <f t="shared" si="298"/>
        <v/>
      </c>
      <c r="DC176" s="239" t="str">
        <f t="shared" si="299"/>
        <v/>
      </c>
      <c r="DD176" s="239" t="str">
        <f t="shared" si="300"/>
        <v/>
      </c>
      <c r="DE176" s="239" t="str">
        <f t="shared" si="301"/>
        <v/>
      </c>
      <c r="DF176" s="239" t="str">
        <f t="shared" si="302"/>
        <v/>
      </c>
      <c r="DG176" s="239" t="str">
        <f t="shared" si="303"/>
        <v/>
      </c>
      <c r="DH176" s="239" t="str">
        <f t="shared" si="304"/>
        <v/>
      </c>
      <c r="DI176" s="239" t="str">
        <f t="shared" si="305"/>
        <v/>
      </c>
      <c r="DJ176" s="239" t="str">
        <f t="shared" si="306"/>
        <v/>
      </c>
      <c r="DK176" s="239" t="str">
        <f t="shared" si="307"/>
        <v/>
      </c>
      <c r="DL176" s="239" t="str">
        <f t="shared" si="308"/>
        <v/>
      </c>
      <c r="DM176" s="239" t="str">
        <f t="shared" si="309"/>
        <v/>
      </c>
      <c r="DN176" s="239" t="str">
        <f t="shared" si="310"/>
        <v/>
      </c>
      <c r="DO176" s="239" t="str">
        <f t="shared" si="311"/>
        <v/>
      </c>
      <c r="DP176" s="239" t="str">
        <f t="shared" si="312"/>
        <v/>
      </c>
    </row>
    <row r="177" spans="1:120" ht="79.5" hidden="1" customHeight="1" x14ac:dyDescent="0.25">
      <c r="A177" s="53" t="s">
        <v>4517</v>
      </c>
      <c r="B177" s="53">
        <v>37</v>
      </c>
      <c r="C177" s="53" t="s">
        <v>45</v>
      </c>
      <c r="D177" s="53" t="s">
        <v>691</v>
      </c>
      <c r="E177" s="49">
        <v>1</v>
      </c>
      <c r="F177" s="49" t="s">
        <v>802</v>
      </c>
      <c r="G177" s="49" t="s">
        <v>790</v>
      </c>
      <c r="H177" s="108" t="s">
        <v>94</v>
      </c>
      <c r="I177" s="108" t="s">
        <v>76</v>
      </c>
      <c r="J177" s="53" t="s">
        <v>80</v>
      </c>
      <c r="K177" s="108" t="s">
        <v>80</v>
      </c>
      <c r="L177" s="53" t="s">
        <v>80</v>
      </c>
      <c r="M177" s="108" t="s">
        <v>80</v>
      </c>
      <c r="N177" s="108" t="s">
        <v>80</v>
      </c>
      <c r="O177" s="108" t="s">
        <v>80</v>
      </c>
      <c r="P177" s="117" t="s">
        <v>803</v>
      </c>
      <c r="Q177" s="118">
        <v>0.2</v>
      </c>
      <c r="R177" s="119">
        <f>+Q177*$Q$174</f>
        <v>2.0000000000000004E-2</v>
      </c>
      <c r="S177" s="117">
        <v>1</v>
      </c>
      <c r="T177" s="117" t="s">
        <v>84</v>
      </c>
      <c r="U177" s="117" t="s">
        <v>804</v>
      </c>
      <c r="V177" s="120">
        <v>45202</v>
      </c>
      <c r="W177" s="120">
        <v>45212</v>
      </c>
      <c r="X177" s="117" t="s">
        <v>696</v>
      </c>
      <c r="Y177" s="49" t="s">
        <v>87</v>
      </c>
      <c r="Z177" s="59" t="s">
        <v>100</v>
      </c>
      <c r="AA177" s="201">
        <v>1</v>
      </c>
      <c r="AB177" s="200" t="s">
        <v>805</v>
      </c>
      <c r="AC177" s="202">
        <v>45278</v>
      </c>
      <c r="AD177" s="201">
        <v>1</v>
      </c>
      <c r="AE177" s="200" t="s">
        <v>749</v>
      </c>
      <c r="AF177" s="202">
        <v>45278</v>
      </c>
      <c r="AG177" s="200" t="s">
        <v>79</v>
      </c>
      <c r="AH177" s="201">
        <v>0.95</v>
      </c>
      <c r="AI177" s="52">
        <f t="shared" si="229"/>
        <v>2.0000000000000004E-2</v>
      </c>
      <c r="AJ177" s="52">
        <f>+AI177/R177</f>
        <v>1</v>
      </c>
      <c r="AK177" s="52"/>
      <c r="AL177" s="239" t="str">
        <f t="shared" si="250"/>
        <v/>
      </c>
      <c r="AM177" s="239" t="str">
        <f t="shared" si="251"/>
        <v/>
      </c>
      <c r="AN177" s="239" t="str">
        <f t="shared" si="252"/>
        <v/>
      </c>
      <c r="AO177" s="239" t="str">
        <f t="shared" si="253"/>
        <v/>
      </c>
      <c r="AP177" s="239" t="str">
        <f t="shared" si="254"/>
        <v/>
      </c>
      <c r="AQ177" s="239" t="str">
        <f t="shared" si="255"/>
        <v/>
      </c>
      <c r="AR177" s="239" t="str">
        <f t="shared" si="256"/>
        <v/>
      </c>
      <c r="AS177" s="239" t="str">
        <f t="shared" si="257"/>
        <v/>
      </c>
      <c r="AT177" s="239" t="str">
        <f t="shared" si="258"/>
        <v/>
      </c>
      <c r="AU177" s="239" t="str">
        <f t="shared" si="230"/>
        <v/>
      </c>
      <c r="AV177" s="239" t="str">
        <f t="shared" si="231"/>
        <v/>
      </c>
      <c r="AW177" s="239" t="str">
        <f t="shared" si="232"/>
        <v/>
      </c>
      <c r="AX177" s="239" t="str">
        <f t="shared" si="233"/>
        <v/>
      </c>
      <c r="AY177" s="239" t="str">
        <f t="shared" si="234"/>
        <v/>
      </c>
      <c r="AZ177" s="239" t="str">
        <f t="shared" si="235"/>
        <v/>
      </c>
      <c r="BA177" s="239" t="str">
        <f t="shared" si="236"/>
        <v/>
      </c>
      <c r="BB177" s="239" t="str">
        <f t="shared" si="237"/>
        <v/>
      </c>
      <c r="BC177" s="239" t="str">
        <f t="shared" si="238"/>
        <v/>
      </c>
      <c r="BD177" s="239" t="str">
        <f t="shared" si="239"/>
        <v/>
      </c>
      <c r="BE177" s="239" t="str">
        <f t="shared" si="240"/>
        <v/>
      </c>
      <c r="BF177" s="239" t="str">
        <f t="shared" si="241"/>
        <v/>
      </c>
      <c r="BG177" s="239" t="str">
        <f t="shared" si="242"/>
        <v/>
      </c>
      <c r="BH177" s="239" t="str">
        <f t="shared" si="243"/>
        <v/>
      </c>
      <c r="BI177" s="239" t="str">
        <f t="shared" si="244"/>
        <v/>
      </c>
      <c r="BJ177" s="239" t="str">
        <f t="shared" si="245"/>
        <v/>
      </c>
      <c r="BK177" s="239" t="str">
        <f t="shared" si="246"/>
        <v/>
      </c>
      <c r="BL177" s="239" t="str">
        <f t="shared" si="247"/>
        <v/>
      </c>
      <c r="BN177" s="239" t="str">
        <f t="shared" si="259"/>
        <v/>
      </c>
      <c r="BO177" s="239" t="str">
        <f t="shared" si="260"/>
        <v/>
      </c>
      <c r="BP177" s="239" t="str">
        <f t="shared" si="261"/>
        <v/>
      </c>
      <c r="BQ177" s="239" t="str">
        <f t="shared" si="262"/>
        <v/>
      </c>
      <c r="BR177" s="239" t="str">
        <f t="shared" si="263"/>
        <v/>
      </c>
      <c r="BS177" s="239" t="str">
        <f t="shared" si="264"/>
        <v/>
      </c>
      <c r="BT177" s="239" t="str">
        <f t="shared" si="265"/>
        <v/>
      </c>
      <c r="BU177" s="239" t="str">
        <f t="shared" si="266"/>
        <v/>
      </c>
      <c r="BV177" s="239" t="str">
        <f t="shared" si="267"/>
        <v/>
      </c>
      <c r="BW177" s="239" t="str">
        <f t="shared" si="268"/>
        <v/>
      </c>
      <c r="BX177" s="239" t="str">
        <f t="shared" si="269"/>
        <v/>
      </c>
      <c r="BY177" s="239" t="str">
        <f t="shared" si="270"/>
        <v/>
      </c>
      <c r="BZ177" s="239" t="str">
        <f t="shared" si="271"/>
        <v/>
      </c>
      <c r="CA177" s="239" t="str">
        <f t="shared" si="272"/>
        <v/>
      </c>
      <c r="CB177" s="239" t="str">
        <f t="shared" si="273"/>
        <v/>
      </c>
      <c r="CC177" s="239" t="str">
        <f t="shared" si="274"/>
        <v/>
      </c>
      <c r="CD177" s="239" t="str">
        <f t="shared" si="275"/>
        <v/>
      </c>
      <c r="CE177" s="239" t="str">
        <f t="shared" si="276"/>
        <v/>
      </c>
      <c r="CF177" s="239" t="str">
        <f t="shared" si="277"/>
        <v/>
      </c>
      <c r="CG177" s="239" t="str">
        <f t="shared" si="278"/>
        <v/>
      </c>
      <c r="CH177" s="239" t="str">
        <f t="shared" si="279"/>
        <v/>
      </c>
      <c r="CI177" s="239" t="str">
        <f t="shared" si="280"/>
        <v/>
      </c>
      <c r="CJ177" s="239" t="str">
        <f t="shared" si="281"/>
        <v/>
      </c>
      <c r="CK177" s="239" t="str">
        <f t="shared" si="282"/>
        <v/>
      </c>
      <c r="CL177" s="239" t="str">
        <f t="shared" si="283"/>
        <v/>
      </c>
      <c r="CM177" s="239" t="str">
        <f t="shared" si="284"/>
        <v/>
      </c>
      <c r="CN177" s="239" t="str">
        <f t="shared" si="285"/>
        <v/>
      </c>
      <c r="CP177" s="239" t="str">
        <f t="shared" si="286"/>
        <v/>
      </c>
      <c r="CQ177" s="239" t="str">
        <f t="shared" si="287"/>
        <v/>
      </c>
      <c r="CR177" s="239" t="str">
        <f t="shared" si="288"/>
        <v/>
      </c>
      <c r="CS177" s="239" t="str">
        <f t="shared" si="289"/>
        <v/>
      </c>
      <c r="CT177" s="239" t="str">
        <f t="shared" si="290"/>
        <v/>
      </c>
      <c r="CU177" s="239" t="str">
        <f t="shared" si="291"/>
        <v/>
      </c>
      <c r="CV177" s="239" t="str">
        <f t="shared" si="292"/>
        <v/>
      </c>
      <c r="CW177" s="239" t="str">
        <f t="shared" si="293"/>
        <v/>
      </c>
      <c r="CX177" s="239" t="str">
        <f t="shared" si="294"/>
        <v/>
      </c>
      <c r="CY177" s="239" t="str">
        <f t="shared" si="295"/>
        <v/>
      </c>
      <c r="CZ177" s="239" t="str">
        <f t="shared" si="296"/>
        <v/>
      </c>
      <c r="DA177" s="239" t="str">
        <f t="shared" si="297"/>
        <v/>
      </c>
      <c r="DB177" s="239" t="str">
        <f t="shared" si="298"/>
        <v/>
      </c>
      <c r="DC177" s="239" t="str">
        <f t="shared" si="299"/>
        <v/>
      </c>
      <c r="DD177" s="239" t="str">
        <f t="shared" si="300"/>
        <v/>
      </c>
      <c r="DE177" s="239" t="str">
        <f t="shared" si="301"/>
        <v/>
      </c>
      <c r="DF177" s="239" t="str">
        <f t="shared" si="302"/>
        <v/>
      </c>
      <c r="DG177" s="239" t="str">
        <f t="shared" si="303"/>
        <v/>
      </c>
      <c r="DH177" s="239" t="str">
        <f t="shared" si="304"/>
        <v/>
      </c>
      <c r="DI177" s="239" t="str">
        <f t="shared" si="305"/>
        <v/>
      </c>
      <c r="DJ177" s="239" t="str">
        <f t="shared" si="306"/>
        <v/>
      </c>
      <c r="DK177" s="239" t="str">
        <f t="shared" si="307"/>
        <v/>
      </c>
      <c r="DL177" s="239" t="str">
        <f t="shared" si="308"/>
        <v/>
      </c>
      <c r="DM177" s="239" t="str">
        <f t="shared" si="309"/>
        <v/>
      </c>
      <c r="DN177" s="239" t="str">
        <f t="shared" si="310"/>
        <v/>
      </c>
      <c r="DO177" s="239" t="str">
        <f t="shared" si="311"/>
        <v/>
      </c>
      <c r="DP177" s="239" t="str">
        <f t="shared" si="312"/>
        <v/>
      </c>
    </row>
    <row r="178" spans="1:120" ht="98.25" hidden="1" customHeight="1" x14ac:dyDescent="0.25">
      <c r="A178" s="53" t="s">
        <v>4517</v>
      </c>
      <c r="B178" s="53">
        <v>37</v>
      </c>
      <c r="C178" s="53" t="s">
        <v>45</v>
      </c>
      <c r="D178" s="53" t="s">
        <v>691</v>
      </c>
      <c r="E178" s="49">
        <v>1</v>
      </c>
      <c r="F178" s="49" t="s">
        <v>806</v>
      </c>
      <c r="G178" s="49" t="s">
        <v>790</v>
      </c>
      <c r="H178" s="108" t="s">
        <v>102</v>
      </c>
      <c r="I178" s="108" t="s">
        <v>76</v>
      </c>
      <c r="J178" s="53" t="s">
        <v>80</v>
      </c>
      <c r="K178" s="108" t="s">
        <v>80</v>
      </c>
      <c r="L178" s="53" t="s">
        <v>80</v>
      </c>
      <c r="M178" s="108" t="s">
        <v>80</v>
      </c>
      <c r="N178" s="108" t="s">
        <v>80</v>
      </c>
      <c r="O178" s="108" t="s">
        <v>80</v>
      </c>
      <c r="P178" s="117" t="s">
        <v>807</v>
      </c>
      <c r="Q178" s="118">
        <v>0</v>
      </c>
      <c r="R178" s="119">
        <f>+Q178*$Q$174</f>
        <v>0</v>
      </c>
      <c r="S178" s="117">
        <v>1</v>
      </c>
      <c r="T178" s="117" t="s">
        <v>84</v>
      </c>
      <c r="U178" s="117" t="s">
        <v>808</v>
      </c>
      <c r="V178" s="120">
        <v>45216</v>
      </c>
      <c r="W178" s="120">
        <v>45227</v>
      </c>
      <c r="X178" s="108" t="s">
        <v>214</v>
      </c>
      <c r="Y178" s="49" t="s">
        <v>87</v>
      </c>
      <c r="Z178" s="59" t="s">
        <v>100</v>
      </c>
      <c r="AA178" s="201">
        <v>1</v>
      </c>
      <c r="AB178" s="200" t="s">
        <v>809</v>
      </c>
      <c r="AC178" s="202">
        <v>45278</v>
      </c>
      <c r="AD178" s="201">
        <v>1</v>
      </c>
      <c r="AE178" s="200" t="s">
        <v>749</v>
      </c>
      <c r="AF178" s="202">
        <v>45278</v>
      </c>
      <c r="AG178" s="200" t="s">
        <v>79</v>
      </c>
      <c r="AH178" s="201">
        <v>0.95</v>
      </c>
      <c r="AI178" s="52">
        <f t="shared" si="229"/>
        <v>0</v>
      </c>
      <c r="AJ178" s="52"/>
      <c r="AK178" s="52"/>
      <c r="AL178" s="239" t="str">
        <f t="shared" si="250"/>
        <v/>
      </c>
      <c r="AM178" s="239" t="str">
        <f t="shared" si="251"/>
        <v/>
      </c>
      <c r="AN178" s="239" t="str">
        <f t="shared" si="252"/>
        <v/>
      </c>
      <c r="AO178" s="239" t="str">
        <f t="shared" si="253"/>
        <v/>
      </c>
      <c r="AP178" s="239">
        <f t="shared" si="254"/>
        <v>1</v>
      </c>
      <c r="AQ178" s="239" t="str">
        <f t="shared" si="255"/>
        <v/>
      </c>
      <c r="AR178" s="239" t="str">
        <f t="shared" si="256"/>
        <v/>
      </c>
      <c r="AS178" s="239" t="str">
        <f t="shared" si="257"/>
        <v/>
      </c>
      <c r="AT178" s="239" t="str">
        <f t="shared" si="258"/>
        <v/>
      </c>
      <c r="AU178" s="239" t="str">
        <f t="shared" si="230"/>
        <v/>
      </c>
      <c r="AV178" s="239" t="str">
        <f t="shared" si="231"/>
        <v/>
      </c>
      <c r="AW178" s="239" t="str">
        <f t="shared" si="232"/>
        <v/>
      </c>
      <c r="AX178" s="239" t="str">
        <f t="shared" si="233"/>
        <v/>
      </c>
      <c r="AY178" s="239" t="str">
        <f t="shared" si="234"/>
        <v/>
      </c>
      <c r="AZ178" s="239" t="str">
        <f t="shared" si="235"/>
        <v/>
      </c>
      <c r="BA178" s="239" t="str">
        <f t="shared" si="236"/>
        <v/>
      </c>
      <c r="BB178" s="239" t="str">
        <f t="shared" si="237"/>
        <v/>
      </c>
      <c r="BC178" s="239" t="str">
        <f t="shared" si="238"/>
        <v/>
      </c>
      <c r="BD178" s="239" t="str">
        <f t="shared" si="239"/>
        <v/>
      </c>
      <c r="BE178" s="239" t="str">
        <f t="shared" si="240"/>
        <v/>
      </c>
      <c r="BF178" s="239" t="str">
        <f t="shared" si="241"/>
        <v/>
      </c>
      <c r="BG178" s="239" t="str">
        <f t="shared" si="242"/>
        <v/>
      </c>
      <c r="BH178" s="239" t="str">
        <f t="shared" si="243"/>
        <v/>
      </c>
      <c r="BI178" s="239" t="str">
        <f t="shared" si="244"/>
        <v/>
      </c>
      <c r="BJ178" s="239" t="str">
        <f t="shared" si="245"/>
        <v/>
      </c>
      <c r="BK178" s="239" t="str">
        <f t="shared" si="246"/>
        <v/>
      </c>
      <c r="BL178" s="239" t="str">
        <f t="shared" si="247"/>
        <v/>
      </c>
      <c r="BN178" s="239" t="str">
        <f t="shared" si="259"/>
        <v/>
      </c>
      <c r="BO178" s="239" t="str">
        <f t="shared" si="260"/>
        <v/>
      </c>
      <c r="BP178" s="239" t="str">
        <f t="shared" si="261"/>
        <v/>
      </c>
      <c r="BQ178" s="239" t="str">
        <f t="shared" si="262"/>
        <v/>
      </c>
      <c r="BR178" s="239">
        <f t="shared" si="263"/>
        <v>0.95</v>
      </c>
      <c r="BS178" s="239" t="str">
        <f t="shared" si="264"/>
        <v/>
      </c>
      <c r="BT178" s="239" t="str">
        <f t="shared" si="265"/>
        <v/>
      </c>
      <c r="BU178" s="239" t="str">
        <f t="shared" si="266"/>
        <v/>
      </c>
      <c r="BV178" s="239" t="str">
        <f t="shared" si="267"/>
        <v/>
      </c>
      <c r="BW178" s="239" t="str">
        <f t="shared" si="268"/>
        <v/>
      </c>
      <c r="BX178" s="239" t="str">
        <f t="shared" si="269"/>
        <v/>
      </c>
      <c r="BY178" s="239" t="str">
        <f t="shared" si="270"/>
        <v/>
      </c>
      <c r="BZ178" s="239" t="str">
        <f t="shared" si="271"/>
        <v/>
      </c>
      <c r="CA178" s="239" t="str">
        <f t="shared" si="272"/>
        <v/>
      </c>
      <c r="CB178" s="239" t="str">
        <f t="shared" si="273"/>
        <v/>
      </c>
      <c r="CC178" s="239" t="str">
        <f t="shared" si="274"/>
        <v/>
      </c>
      <c r="CD178" s="239" t="str">
        <f t="shared" si="275"/>
        <v/>
      </c>
      <c r="CE178" s="239" t="str">
        <f t="shared" si="276"/>
        <v/>
      </c>
      <c r="CF178" s="239" t="str">
        <f t="shared" si="277"/>
        <v/>
      </c>
      <c r="CG178" s="239" t="str">
        <f t="shared" si="278"/>
        <v/>
      </c>
      <c r="CH178" s="239" t="str">
        <f t="shared" si="279"/>
        <v/>
      </c>
      <c r="CI178" s="239" t="str">
        <f t="shared" si="280"/>
        <v/>
      </c>
      <c r="CJ178" s="239" t="str">
        <f t="shared" si="281"/>
        <v/>
      </c>
      <c r="CK178" s="239" t="str">
        <f t="shared" si="282"/>
        <v/>
      </c>
      <c r="CL178" s="239" t="str">
        <f t="shared" si="283"/>
        <v/>
      </c>
      <c r="CM178" s="239" t="str">
        <f t="shared" si="284"/>
        <v/>
      </c>
      <c r="CN178" s="239" t="str">
        <f t="shared" si="285"/>
        <v/>
      </c>
      <c r="CP178" s="239" t="str">
        <f t="shared" si="286"/>
        <v/>
      </c>
      <c r="CQ178" s="239" t="str">
        <f t="shared" si="287"/>
        <v/>
      </c>
      <c r="CR178" s="239" t="str">
        <f t="shared" si="288"/>
        <v/>
      </c>
      <c r="CS178" s="239" t="str">
        <f t="shared" si="289"/>
        <v/>
      </c>
      <c r="CT178" s="239" t="str">
        <f t="shared" si="290"/>
        <v>4to Trimestre</v>
      </c>
      <c r="CU178" s="239" t="str">
        <f t="shared" si="291"/>
        <v/>
      </c>
      <c r="CV178" s="239" t="str">
        <f t="shared" si="292"/>
        <v/>
      </c>
      <c r="CW178" s="239" t="str">
        <f t="shared" si="293"/>
        <v/>
      </c>
      <c r="CX178" s="239" t="str">
        <f t="shared" si="294"/>
        <v/>
      </c>
      <c r="CY178" s="239" t="str">
        <f t="shared" si="295"/>
        <v/>
      </c>
      <c r="CZ178" s="239" t="str">
        <f t="shared" si="296"/>
        <v/>
      </c>
      <c r="DA178" s="239" t="str">
        <f t="shared" si="297"/>
        <v/>
      </c>
      <c r="DB178" s="239" t="str">
        <f t="shared" si="298"/>
        <v/>
      </c>
      <c r="DC178" s="239" t="str">
        <f t="shared" si="299"/>
        <v/>
      </c>
      <c r="DD178" s="239" t="str">
        <f t="shared" si="300"/>
        <v/>
      </c>
      <c r="DE178" s="239" t="str">
        <f t="shared" si="301"/>
        <v/>
      </c>
      <c r="DF178" s="239" t="str">
        <f t="shared" si="302"/>
        <v/>
      </c>
      <c r="DG178" s="239" t="str">
        <f t="shared" si="303"/>
        <v/>
      </c>
      <c r="DH178" s="239" t="str">
        <f t="shared" si="304"/>
        <v/>
      </c>
      <c r="DI178" s="239" t="str">
        <f t="shared" si="305"/>
        <v/>
      </c>
      <c r="DJ178" s="239" t="str">
        <f t="shared" si="306"/>
        <v/>
      </c>
      <c r="DK178" s="239" t="str">
        <f t="shared" si="307"/>
        <v/>
      </c>
      <c r="DL178" s="239" t="str">
        <f t="shared" si="308"/>
        <v/>
      </c>
      <c r="DM178" s="239" t="str">
        <f t="shared" si="309"/>
        <v/>
      </c>
      <c r="DN178" s="239" t="str">
        <f t="shared" si="310"/>
        <v/>
      </c>
      <c r="DO178" s="239" t="str">
        <f t="shared" si="311"/>
        <v/>
      </c>
      <c r="DP178" s="239" t="str">
        <f t="shared" si="312"/>
        <v/>
      </c>
    </row>
    <row r="179" spans="1:120" ht="98.25" hidden="1" customHeight="1" x14ac:dyDescent="0.25">
      <c r="A179" s="53" t="s">
        <v>4517</v>
      </c>
      <c r="B179" s="53">
        <v>37</v>
      </c>
      <c r="C179" s="53" t="s">
        <v>45</v>
      </c>
      <c r="D179" s="53" t="s">
        <v>691</v>
      </c>
      <c r="E179" s="85">
        <v>1</v>
      </c>
      <c r="F179" s="49" t="s">
        <v>810</v>
      </c>
      <c r="G179" s="49" t="s">
        <v>810</v>
      </c>
      <c r="H179" s="49" t="s">
        <v>75</v>
      </c>
      <c r="I179" s="107" t="s">
        <v>76</v>
      </c>
      <c r="J179" s="107" t="s">
        <v>296</v>
      </c>
      <c r="K179" s="107" t="s">
        <v>80</v>
      </c>
      <c r="L179" s="107" t="s">
        <v>125</v>
      </c>
      <c r="M179" s="107" t="s">
        <v>473</v>
      </c>
      <c r="N179" s="107" t="s">
        <v>751</v>
      </c>
      <c r="O179" s="107" t="s">
        <v>80</v>
      </c>
      <c r="P179" s="107" t="s">
        <v>811</v>
      </c>
      <c r="Q179" s="110">
        <v>0.05</v>
      </c>
      <c r="R179" s="50"/>
      <c r="S179" s="107">
        <v>1</v>
      </c>
      <c r="T179" s="107" t="s">
        <v>84</v>
      </c>
      <c r="U179" s="107" t="s">
        <v>812</v>
      </c>
      <c r="V179" s="114">
        <v>45170</v>
      </c>
      <c r="W179" s="121">
        <v>45199</v>
      </c>
      <c r="X179" s="107" t="s">
        <v>696</v>
      </c>
      <c r="Y179" s="49" t="s">
        <v>202</v>
      </c>
      <c r="Z179" s="59" t="s">
        <v>100</v>
      </c>
      <c r="AA179" s="60">
        <v>1</v>
      </c>
      <c r="AB179" s="60" t="s">
        <v>813</v>
      </c>
      <c r="AC179" s="69">
        <v>45191</v>
      </c>
      <c r="AD179" s="60">
        <v>1</v>
      </c>
      <c r="AE179" s="60" t="s">
        <v>493</v>
      </c>
      <c r="AF179" s="69">
        <v>45191</v>
      </c>
      <c r="AG179" s="57" t="s">
        <v>79</v>
      </c>
      <c r="AH179" s="52" t="s">
        <v>92</v>
      </c>
      <c r="AI179" s="52">
        <f t="shared" si="229"/>
        <v>0.05</v>
      </c>
      <c r="AJ179" s="52"/>
      <c r="AK179" s="52"/>
      <c r="AL179" s="239" t="str">
        <f t="shared" si="250"/>
        <v/>
      </c>
      <c r="AM179" s="239" t="str">
        <f t="shared" si="251"/>
        <v/>
      </c>
      <c r="AN179" s="239" t="str">
        <f t="shared" si="252"/>
        <v/>
      </c>
      <c r="AO179" s="239" t="str">
        <f t="shared" si="253"/>
        <v/>
      </c>
      <c r="AP179" s="239" t="str">
        <f t="shared" si="254"/>
        <v/>
      </c>
      <c r="AQ179" s="239" t="str">
        <f t="shared" si="255"/>
        <v/>
      </c>
      <c r="AR179" s="239" t="str">
        <f t="shared" si="256"/>
        <v/>
      </c>
      <c r="AS179" s="239" t="str">
        <f t="shared" si="257"/>
        <v/>
      </c>
      <c r="AT179" s="239" t="str">
        <f t="shared" si="258"/>
        <v/>
      </c>
      <c r="AU179" s="239" t="str">
        <f t="shared" si="230"/>
        <v/>
      </c>
      <c r="AV179" s="239" t="str">
        <f t="shared" si="231"/>
        <v/>
      </c>
      <c r="AW179" s="239" t="str">
        <f t="shared" si="232"/>
        <v/>
      </c>
      <c r="AX179" s="239" t="str">
        <f t="shared" si="233"/>
        <v/>
      </c>
      <c r="AY179" s="239" t="str">
        <f t="shared" si="234"/>
        <v/>
      </c>
      <c r="AZ179" s="239" t="str">
        <f t="shared" si="235"/>
        <v/>
      </c>
      <c r="BA179" s="239" t="str">
        <f t="shared" si="236"/>
        <v/>
      </c>
      <c r="BB179" s="239" t="str">
        <f t="shared" si="237"/>
        <v/>
      </c>
      <c r="BC179" s="239" t="str">
        <f t="shared" si="238"/>
        <v/>
      </c>
      <c r="BD179" s="239" t="str">
        <f t="shared" si="239"/>
        <v/>
      </c>
      <c r="BE179" s="239" t="str">
        <f t="shared" si="240"/>
        <v/>
      </c>
      <c r="BF179" s="239" t="str">
        <f t="shared" si="241"/>
        <v/>
      </c>
      <c r="BG179" s="239" t="str">
        <f t="shared" si="242"/>
        <v/>
      </c>
      <c r="BH179" s="239" t="str">
        <f t="shared" si="243"/>
        <v/>
      </c>
      <c r="BI179" s="239" t="str">
        <f t="shared" si="244"/>
        <v/>
      </c>
      <c r="BJ179" s="239" t="str">
        <f t="shared" si="245"/>
        <v/>
      </c>
      <c r="BK179" s="239" t="str">
        <f t="shared" si="246"/>
        <v/>
      </c>
      <c r="BL179" s="239" t="str">
        <f t="shared" si="247"/>
        <v/>
      </c>
      <c r="BN179" s="239" t="str">
        <f t="shared" si="259"/>
        <v/>
      </c>
      <c r="BO179" s="239" t="str">
        <f t="shared" si="260"/>
        <v/>
      </c>
      <c r="BP179" s="239" t="str">
        <f t="shared" si="261"/>
        <v/>
      </c>
      <c r="BQ179" s="239" t="str">
        <f t="shared" si="262"/>
        <v/>
      </c>
      <c r="BR179" s="239" t="str">
        <f t="shared" si="263"/>
        <v/>
      </c>
      <c r="BS179" s="239" t="str">
        <f t="shared" si="264"/>
        <v/>
      </c>
      <c r="BT179" s="239" t="str">
        <f t="shared" si="265"/>
        <v/>
      </c>
      <c r="BU179" s="239" t="str">
        <f t="shared" si="266"/>
        <v/>
      </c>
      <c r="BV179" s="239" t="str">
        <f t="shared" si="267"/>
        <v/>
      </c>
      <c r="BW179" s="239" t="str">
        <f t="shared" si="268"/>
        <v/>
      </c>
      <c r="BX179" s="239" t="str">
        <f t="shared" si="269"/>
        <v/>
      </c>
      <c r="BY179" s="239" t="str">
        <f t="shared" si="270"/>
        <v/>
      </c>
      <c r="BZ179" s="239" t="str">
        <f t="shared" si="271"/>
        <v/>
      </c>
      <c r="CA179" s="239" t="str">
        <f t="shared" si="272"/>
        <v/>
      </c>
      <c r="CB179" s="239" t="str">
        <f t="shared" si="273"/>
        <v/>
      </c>
      <c r="CC179" s="239" t="str">
        <f t="shared" si="274"/>
        <v/>
      </c>
      <c r="CD179" s="239" t="str">
        <f t="shared" si="275"/>
        <v/>
      </c>
      <c r="CE179" s="239" t="str">
        <f t="shared" si="276"/>
        <v/>
      </c>
      <c r="CF179" s="239" t="str">
        <f t="shared" si="277"/>
        <v/>
      </c>
      <c r="CG179" s="239" t="str">
        <f t="shared" si="278"/>
        <v/>
      </c>
      <c r="CH179" s="239" t="str">
        <f t="shared" si="279"/>
        <v/>
      </c>
      <c r="CI179" s="239" t="str">
        <f t="shared" si="280"/>
        <v/>
      </c>
      <c r="CJ179" s="239" t="str">
        <f t="shared" si="281"/>
        <v/>
      </c>
      <c r="CK179" s="239" t="str">
        <f t="shared" si="282"/>
        <v/>
      </c>
      <c r="CL179" s="239" t="str">
        <f t="shared" si="283"/>
        <v/>
      </c>
      <c r="CM179" s="239" t="str">
        <f t="shared" si="284"/>
        <v/>
      </c>
      <c r="CN179" s="239" t="str">
        <f t="shared" si="285"/>
        <v/>
      </c>
      <c r="CP179" s="239" t="str">
        <f t="shared" si="286"/>
        <v/>
      </c>
      <c r="CQ179" s="239" t="str">
        <f t="shared" si="287"/>
        <v/>
      </c>
      <c r="CR179" s="239" t="str">
        <f t="shared" si="288"/>
        <v/>
      </c>
      <c r="CS179" s="239" t="str">
        <f t="shared" si="289"/>
        <v/>
      </c>
      <c r="CT179" s="239" t="str">
        <f t="shared" si="290"/>
        <v/>
      </c>
      <c r="CU179" s="239" t="str">
        <f t="shared" si="291"/>
        <v/>
      </c>
      <c r="CV179" s="239" t="str">
        <f t="shared" si="292"/>
        <v/>
      </c>
      <c r="CW179" s="239" t="str">
        <f t="shared" si="293"/>
        <v/>
      </c>
      <c r="CX179" s="239" t="str">
        <f t="shared" si="294"/>
        <v/>
      </c>
      <c r="CY179" s="239" t="str">
        <f t="shared" si="295"/>
        <v/>
      </c>
      <c r="CZ179" s="239" t="str">
        <f t="shared" si="296"/>
        <v/>
      </c>
      <c r="DA179" s="239" t="str">
        <f t="shared" si="297"/>
        <v/>
      </c>
      <c r="DB179" s="239" t="str">
        <f t="shared" si="298"/>
        <v/>
      </c>
      <c r="DC179" s="239" t="str">
        <f t="shared" si="299"/>
        <v/>
      </c>
      <c r="DD179" s="239" t="str">
        <f t="shared" si="300"/>
        <v/>
      </c>
      <c r="DE179" s="239" t="str">
        <f t="shared" si="301"/>
        <v/>
      </c>
      <c r="DF179" s="239" t="str">
        <f t="shared" si="302"/>
        <v/>
      </c>
      <c r="DG179" s="239" t="str">
        <f t="shared" si="303"/>
        <v/>
      </c>
      <c r="DH179" s="239" t="str">
        <f t="shared" si="304"/>
        <v/>
      </c>
      <c r="DI179" s="239" t="str">
        <f t="shared" si="305"/>
        <v/>
      </c>
      <c r="DJ179" s="239" t="str">
        <f t="shared" si="306"/>
        <v/>
      </c>
      <c r="DK179" s="239" t="str">
        <f t="shared" si="307"/>
        <v/>
      </c>
      <c r="DL179" s="239" t="str">
        <f t="shared" si="308"/>
        <v/>
      </c>
      <c r="DM179" s="239" t="str">
        <f t="shared" si="309"/>
        <v/>
      </c>
      <c r="DN179" s="239" t="str">
        <f t="shared" si="310"/>
        <v/>
      </c>
      <c r="DO179" s="239" t="str">
        <f t="shared" si="311"/>
        <v/>
      </c>
      <c r="DP179" s="239" t="str">
        <f t="shared" si="312"/>
        <v/>
      </c>
    </row>
    <row r="180" spans="1:120" ht="98.25" hidden="1" customHeight="1" x14ac:dyDescent="0.25">
      <c r="A180" s="53" t="s">
        <v>4517</v>
      </c>
      <c r="B180" s="53">
        <v>37</v>
      </c>
      <c r="C180" s="53" t="s">
        <v>45</v>
      </c>
      <c r="D180" s="53" t="s">
        <v>691</v>
      </c>
      <c r="E180" s="49">
        <v>1</v>
      </c>
      <c r="F180" s="49" t="s">
        <v>814</v>
      </c>
      <c r="G180" s="49" t="s">
        <v>810</v>
      </c>
      <c r="H180" s="107" t="s">
        <v>94</v>
      </c>
      <c r="I180" s="107" t="s">
        <v>76</v>
      </c>
      <c r="J180" s="53" t="s">
        <v>80</v>
      </c>
      <c r="K180" s="107" t="s">
        <v>80</v>
      </c>
      <c r="L180" s="53" t="s">
        <v>80</v>
      </c>
      <c r="M180" s="107" t="s">
        <v>80</v>
      </c>
      <c r="N180" s="107" t="s">
        <v>80</v>
      </c>
      <c r="O180" s="107" t="s">
        <v>80</v>
      </c>
      <c r="P180" s="107" t="s">
        <v>815</v>
      </c>
      <c r="Q180" s="110">
        <v>0.2</v>
      </c>
      <c r="R180" s="52">
        <f>+Q180*Q179</f>
        <v>1.0000000000000002E-2</v>
      </c>
      <c r="S180" s="107">
        <v>1</v>
      </c>
      <c r="T180" s="107" t="s">
        <v>84</v>
      </c>
      <c r="U180" s="107" t="s">
        <v>816</v>
      </c>
      <c r="V180" s="114">
        <v>45170</v>
      </c>
      <c r="W180" s="121">
        <v>45179</v>
      </c>
      <c r="X180" s="107" t="s">
        <v>696</v>
      </c>
      <c r="Y180" s="49" t="s">
        <v>202</v>
      </c>
      <c r="Z180" s="59" t="s">
        <v>100</v>
      </c>
      <c r="AA180" s="60">
        <v>1</v>
      </c>
      <c r="AB180" s="60" t="s">
        <v>817</v>
      </c>
      <c r="AC180" s="69">
        <v>45191</v>
      </c>
      <c r="AD180" s="60">
        <v>1</v>
      </c>
      <c r="AE180" s="60" t="s">
        <v>317</v>
      </c>
      <c r="AF180" s="69">
        <v>45191</v>
      </c>
      <c r="AG180" s="60" t="s">
        <v>79</v>
      </c>
      <c r="AH180" s="60">
        <v>1</v>
      </c>
      <c r="AI180" s="52">
        <f t="shared" si="229"/>
        <v>1.0000000000000002E-2</v>
      </c>
      <c r="AJ180" s="52">
        <f t="shared" ref="AJ180:AJ181" si="318">+AI180/R180</f>
        <v>1</v>
      </c>
      <c r="AK180" s="52"/>
      <c r="AL180" s="239" t="str">
        <f t="shared" si="250"/>
        <v/>
      </c>
      <c r="AM180" s="239" t="str">
        <f t="shared" si="251"/>
        <v/>
      </c>
      <c r="AN180" s="239" t="str">
        <f t="shared" si="252"/>
        <v/>
      </c>
      <c r="AO180" s="239" t="str">
        <f t="shared" si="253"/>
        <v/>
      </c>
      <c r="AP180" s="239" t="str">
        <f t="shared" si="254"/>
        <v/>
      </c>
      <c r="AQ180" s="239" t="str">
        <f t="shared" si="255"/>
        <v/>
      </c>
      <c r="AR180" s="239" t="str">
        <f t="shared" si="256"/>
        <v/>
      </c>
      <c r="AS180" s="239" t="str">
        <f t="shared" si="257"/>
        <v/>
      </c>
      <c r="AT180" s="239" t="str">
        <f t="shared" si="258"/>
        <v/>
      </c>
      <c r="AU180" s="239" t="str">
        <f t="shared" si="230"/>
        <v/>
      </c>
      <c r="AV180" s="239" t="str">
        <f t="shared" si="231"/>
        <v/>
      </c>
      <c r="AW180" s="239" t="str">
        <f t="shared" si="232"/>
        <v/>
      </c>
      <c r="AX180" s="239" t="str">
        <f t="shared" si="233"/>
        <v/>
      </c>
      <c r="AY180" s="239" t="str">
        <f t="shared" si="234"/>
        <v/>
      </c>
      <c r="AZ180" s="239" t="str">
        <f t="shared" si="235"/>
        <v/>
      </c>
      <c r="BA180" s="239" t="str">
        <f t="shared" si="236"/>
        <v/>
      </c>
      <c r="BB180" s="239" t="str">
        <f t="shared" si="237"/>
        <v/>
      </c>
      <c r="BC180" s="239" t="str">
        <f t="shared" si="238"/>
        <v/>
      </c>
      <c r="BD180" s="239" t="str">
        <f t="shared" si="239"/>
        <v/>
      </c>
      <c r="BE180" s="239" t="str">
        <f t="shared" si="240"/>
        <v/>
      </c>
      <c r="BF180" s="239" t="str">
        <f t="shared" si="241"/>
        <v/>
      </c>
      <c r="BG180" s="239" t="str">
        <f t="shared" si="242"/>
        <v/>
      </c>
      <c r="BH180" s="239" t="str">
        <f t="shared" si="243"/>
        <v/>
      </c>
      <c r="BI180" s="239" t="str">
        <f t="shared" si="244"/>
        <v/>
      </c>
      <c r="BJ180" s="239" t="str">
        <f t="shared" si="245"/>
        <v/>
      </c>
      <c r="BK180" s="239" t="str">
        <f t="shared" si="246"/>
        <v/>
      </c>
      <c r="BL180" s="239" t="str">
        <f t="shared" si="247"/>
        <v/>
      </c>
      <c r="BN180" s="239" t="str">
        <f t="shared" si="259"/>
        <v/>
      </c>
      <c r="BO180" s="239" t="str">
        <f t="shared" si="260"/>
        <v/>
      </c>
      <c r="BP180" s="239" t="str">
        <f t="shared" si="261"/>
        <v/>
      </c>
      <c r="BQ180" s="239" t="str">
        <f t="shared" si="262"/>
        <v/>
      </c>
      <c r="BR180" s="239" t="str">
        <f t="shared" si="263"/>
        <v/>
      </c>
      <c r="BS180" s="239" t="str">
        <f t="shared" si="264"/>
        <v/>
      </c>
      <c r="BT180" s="239" t="str">
        <f t="shared" si="265"/>
        <v/>
      </c>
      <c r="BU180" s="239" t="str">
        <f t="shared" si="266"/>
        <v/>
      </c>
      <c r="BV180" s="239" t="str">
        <f t="shared" si="267"/>
        <v/>
      </c>
      <c r="BW180" s="239" t="str">
        <f t="shared" si="268"/>
        <v/>
      </c>
      <c r="BX180" s="239" t="str">
        <f t="shared" si="269"/>
        <v/>
      </c>
      <c r="BY180" s="239" t="str">
        <f t="shared" si="270"/>
        <v/>
      </c>
      <c r="BZ180" s="239" t="str">
        <f t="shared" si="271"/>
        <v/>
      </c>
      <c r="CA180" s="239" t="str">
        <f t="shared" si="272"/>
        <v/>
      </c>
      <c r="CB180" s="239" t="str">
        <f t="shared" si="273"/>
        <v/>
      </c>
      <c r="CC180" s="239" t="str">
        <f t="shared" si="274"/>
        <v/>
      </c>
      <c r="CD180" s="239" t="str">
        <f t="shared" si="275"/>
        <v/>
      </c>
      <c r="CE180" s="239" t="str">
        <f t="shared" si="276"/>
        <v/>
      </c>
      <c r="CF180" s="239" t="str">
        <f t="shared" si="277"/>
        <v/>
      </c>
      <c r="CG180" s="239" t="str">
        <f t="shared" si="278"/>
        <v/>
      </c>
      <c r="CH180" s="239" t="str">
        <f t="shared" si="279"/>
        <v/>
      </c>
      <c r="CI180" s="239" t="str">
        <f t="shared" si="280"/>
        <v/>
      </c>
      <c r="CJ180" s="239" t="str">
        <f t="shared" si="281"/>
        <v/>
      </c>
      <c r="CK180" s="239" t="str">
        <f t="shared" si="282"/>
        <v/>
      </c>
      <c r="CL180" s="239" t="str">
        <f t="shared" si="283"/>
        <v/>
      </c>
      <c r="CM180" s="239" t="str">
        <f t="shared" si="284"/>
        <v/>
      </c>
      <c r="CN180" s="239" t="str">
        <f t="shared" si="285"/>
        <v/>
      </c>
      <c r="CP180" s="239" t="str">
        <f t="shared" si="286"/>
        <v/>
      </c>
      <c r="CQ180" s="239" t="str">
        <f t="shared" si="287"/>
        <v/>
      </c>
      <c r="CR180" s="239" t="str">
        <f t="shared" si="288"/>
        <v/>
      </c>
      <c r="CS180" s="239" t="str">
        <f t="shared" si="289"/>
        <v/>
      </c>
      <c r="CT180" s="239" t="str">
        <f t="shared" si="290"/>
        <v/>
      </c>
      <c r="CU180" s="239" t="str">
        <f t="shared" si="291"/>
        <v/>
      </c>
      <c r="CV180" s="239" t="str">
        <f t="shared" si="292"/>
        <v/>
      </c>
      <c r="CW180" s="239" t="str">
        <f t="shared" si="293"/>
        <v/>
      </c>
      <c r="CX180" s="239" t="str">
        <f t="shared" si="294"/>
        <v/>
      </c>
      <c r="CY180" s="239" t="str">
        <f t="shared" si="295"/>
        <v/>
      </c>
      <c r="CZ180" s="239" t="str">
        <f t="shared" si="296"/>
        <v/>
      </c>
      <c r="DA180" s="239" t="str">
        <f t="shared" si="297"/>
        <v/>
      </c>
      <c r="DB180" s="239" t="str">
        <f t="shared" si="298"/>
        <v/>
      </c>
      <c r="DC180" s="239" t="str">
        <f t="shared" si="299"/>
        <v/>
      </c>
      <c r="DD180" s="239" t="str">
        <f t="shared" si="300"/>
        <v/>
      </c>
      <c r="DE180" s="239" t="str">
        <f t="shared" si="301"/>
        <v/>
      </c>
      <c r="DF180" s="239" t="str">
        <f t="shared" si="302"/>
        <v/>
      </c>
      <c r="DG180" s="239" t="str">
        <f t="shared" si="303"/>
        <v/>
      </c>
      <c r="DH180" s="239" t="str">
        <f t="shared" si="304"/>
        <v/>
      </c>
      <c r="DI180" s="239" t="str">
        <f t="shared" si="305"/>
        <v/>
      </c>
      <c r="DJ180" s="239" t="str">
        <f t="shared" si="306"/>
        <v/>
      </c>
      <c r="DK180" s="239" t="str">
        <f t="shared" si="307"/>
        <v/>
      </c>
      <c r="DL180" s="239" t="str">
        <f t="shared" si="308"/>
        <v/>
      </c>
      <c r="DM180" s="239" t="str">
        <f t="shared" si="309"/>
        <v/>
      </c>
      <c r="DN180" s="239" t="str">
        <f t="shared" si="310"/>
        <v/>
      </c>
      <c r="DO180" s="239" t="str">
        <f t="shared" si="311"/>
        <v/>
      </c>
      <c r="DP180" s="239" t="str">
        <f t="shared" si="312"/>
        <v/>
      </c>
    </row>
    <row r="181" spans="1:120" ht="98.25" hidden="1" customHeight="1" x14ac:dyDescent="0.25">
      <c r="A181" s="53" t="s">
        <v>4517</v>
      </c>
      <c r="B181" s="53">
        <v>37</v>
      </c>
      <c r="C181" s="53" t="s">
        <v>45</v>
      </c>
      <c r="D181" s="53" t="s">
        <v>691</v>
      </c>
      <c r="E181" s="49">
        <v>1</v>
      </c>
      <c r="F181" s="49" t="s">
        <v>818</v>
      </c>
      <c r="G181" s="49" t="s">
        <v>810</v>
      </c>
      <c r="H181" s="122" t="s">
        <v>94</v>
      </c>
      <c r="I181" s="122" t="s">
        <v>76</v>
      </c>
      <c r="J181" s="53" t="s">
        <v>80</v>
      </c>
      <c r="K181" s="122" t="s">
        <v>80</v>
      </c>
      <c r="L181" s="53" t="s">
        <v>80</v>
      </c>
      <c r="M181" s="122" t="s">
        <v>80</v>
      </c>
      <c r="N181" s="122" t="s">
        <v>80</v>
      </c>
      <c r="O181" s="122" t="s">
        <v>80</v>
      </c>
      <c r="P181" s="122" t="s">
        <v>819</v>
      </c>
      <c r="Q181" s="123">
        <v>0.8</v>
      </c>
      <c r="R181" s="52">
        <f>+Q181*Q179</f>
        <v>4.0000000000000008E-2</v>
      </c>
      <c r="S181" s="122">
        <v>1</v>
      </c>
      <c r="T181" s="122" t="s">
        <v>84</v>
      </c>
      <c r="U181" s="122" t="s">
        <v>820</v>
      </c>
      <c r="V181" s="124">
        <v>45170</v>
      </c>
      <c r="W181" s="125">
        <v>45189</v>
      </c>
      <c r="X181" s="122" t="s">
        <v>696</v>
      </c>
      <c r="Y181" s="49" t="s">
        <v>202</v>
      </c>
      <c r="Z181" s="59" t="s">
        <v>100</v>
      </c>
      <c r="AA181" s="60">
        <v>1</v>
      </c>
      <c r="AB181" s="60" t="s">
        <v>813</v>
      </c>
      <c r="AC181" s="69">
        <v>45191</v>
      </c>
      <c r="AD181" s="60">
        <v>1</v>
      </c>
      <c r="AE181" s="60" t="s">
        <v>317</v>
      </c>
      <c r="AF181" s="69">
        <v>45191</v>
      </c>
      <c r="AG181" s="60" t="s">
        <v>79</v>
      </c>
      <c r="AH181" s="60">
        <v>1</v>
      </c>
      <c r="AI181" s="52">
        <f t="shared" si="229"/>
        <v>4.0000000000000008E-2</v>
      </c>
      <c r="AJ181" s="52">
        <f t="shared" si="318"/>
        <v>1</v>
      </c>
      <c r="AK181" s="52"/>
      <c r="AL181" s="239" t="str">
        <f t="shared" si="250"/>
        <v/>
      </c>
      <c r="AM181" s="239" t="str">
        <f t="shared" si="251"/>
        <v/>
      </c>
      <c r="AN181" s="239" t="str">
        <f t="shared" si="252"/>
        <v/>
      </c>
      <c r="AO181" s="239" t="str">
        <f t="shared" si="253"/>
        <v/>
      </c>
      <c r="AP181" s="239" t="str">
        <f t="shared" si="254"/>
        <v/>
      </c>
      <c r="AQ181" s="239" t="str">
        <f t="shared" si="255"/>
        <v/>
      </c>
      <c r="AR181" s="239" t="str">
        <f t="shared" si="256"/>
        <v/>
      </c>
      <c r="AS181" s="239" t="str">
        <f t="shared" si="257"/>
        <v/>
      </c>
      <c r="AT181" s="239" t="str">
        <f t="shared" si="258"/>
        <v/>
      </c>
      <c r="AU181" s="239" t="str">
        <f t="shared" si="230"/>
        <v/>
      </c>
      <c r="AV181" s="239" t="str">
        <f t="shared" si="231"/>
        <v/>
      </c>
      <c r="AW181" s="239" t="str">
        <f t="shared" si="232"/>
        <v/>
      </c>
      <c r="AX181" s="239" t="str">
        <f t="shared" si="233"/>
        <v/>
      </c>
      <c r="AY181" s="239" t="str">
        <f t="shared" si="234"/>
        <v/>
      </c>
      <c r="AZ181" s="239" t="str">
        <f t="shared" si="235"/>
        <v/>
      </c>
      <c r="BA181" s="239" t="str">
        <f t="shared" si="236"/>
        <v/>
      </c>
      <c r="BB181" s="239" t="str">
        <f t="shared" si="237"/>
        <v/>
      </c>
      <c r="BC181" s="239" t="str">
        <f t="shared" si="238"/>
        <v/>
      </c>
      <c r="BD181" s="239" t="str">
        <f t="shared" si="239"/>
        <v/>
      </c>
      <c r="BE181" s="239" t="str">
        <f t="shared" si="240"/>
        <v/>
      </c>
      <c r="BF181" s="239" t="str">
        <f t="shared" si="241"/>
        <v/>
      </c>
      <c r="BG181" s="239" t="str">
        <f t="shared" si="242"/>
        <v/>
      </c>
      <c r="BH181" s="239" t="str">
        <f t="shared" si="243"/>
        <v/>
      </c>
      <c r="BI181" s="239" t="str">
        <f t="shared" si="244"/>
        <v/>
      </c>
      <c r="BJ181" s="239" t="str">
        <f t="shared" si="245"/>
        <v/>
      </c>
      <c r="BK181" s="239" t="str">
        <f t="shared" si="246"/>
        <v/>
      </c>
      <c r="BL181" s="239" t="str">
        <f t="shared" si="247"/>
        <v/>
      </c>
      <c r="BN181" s="239" t="str">
        <f t="shared" si="259"/>
        <v/>
      </c>
      <c r="BO181" s="239" t="str">
        <f t="shared" si="260"/>
        <v/>
      </c>
      <c r="BP181" s="239" t="str">
        <f t="shared" si="261"/>
        <v/>
      </c>
      <c r="BQ181" s="239" t="str">
        <f t="shared" si="262"/>
        <v/>
      </c>
      <c r="BR181" s="239" t="str">
        <f t="shared" si="263"/>
        <v/>
      </c>
      <c r="BS181" s="239" t="str">
        <f t="shared" si="264"/>
        <v/>
      </c>
      <c r="BT181" s="239" t="str">
        <f t="shared" si="265"/>
        <v/>
      </c>
      <c r="BU181" s="239" t="str">
        <f t="shared" si="266"/>
        <v/>
      </c>
      <c r="BV181" s="239" t="str">
        <f t="shared" si="267"/>
        <v/>
      </c>
      <c r="BW181" s="239" t="str">
        <f t="shared" si="268"/>
        <v/>
      </c>
      <c r="BX181" s="239" t="str">
        <f t="shared" si="269"/>
        <v/>
      </c>
      <c r="BY181" s="239" t="str">
        <f t="shared" si="270"/>
        <v/>
      </c>
      <c r="BZ181" s="239" t="str">
        <f t="shared" si="271"/>
        <v/>
      </c>
      <c r="CA181" s="239" t="str">
        <f t="shared" si="272"/>
        <v/>
      </c>
      <c r="CB181" s="239" t="str">
        <f t="shared" si="273"/>
        <v/>
      </c>
      <c r="CC181" s="239" t="str">
        <f t="shared" si="274"/>
        <v/>
      </c>
      <c r="CD181" s="239" t="str">
        <f t="shared" si="275"/>
        <v/>
      </c>
      <c r="CE181" s="239" t="str">
        <f t="shared" si="276"/>
        <v/>
      </c>
      <c r="CF181" s="239" t="str">
        <f t="shared" si="277"/>
        <v/>
      </c>
      <c r="CG181" s="239" t="str">
        <f t="shared" si="278"/>
        <v/>
      </c>
      <c r="CH181" s="239" t="str">
        <f t="shared" si="279"/>
        <v/>
      </c>
      <c r="CI181" s="239" t="str">
        <f t="shared" si="280"/>
        <v/>
      </c>
      <c r="CJ181" s="239" t="str">
        <f t="shared" si="281"/>
        <v/>
      </c>
      <c r="CK181" s="239" t="str">
        <f t="shared" si="282"/>
        <v/>
      </c>
      <c r="CL181" s="239" t="str">
        <f t="shared" si="283"/>
        <v/>
      </c>
      <c r="CM181" s="239" t="str">
        <f t="shared" si="284"/>
        <v/>
      </c>
      <c r="CN181" s="239" t="str">
        <f t="shared" si="285"/>
        <v/>
      </c>
      <c r="CP181" s="239" t="str">
        <f t="shared" si="286"/>
        <v/>
      </c>
      <c r="CQ181" s="239" t="str">
        <f t="shared" si="287"/>
        <v/>
      </c>
      <c r="CR181" s="239" t="str">
        <f t="shared" si="288"/>
        <v/>
      </c>
      <c r="CS181" s="239" t="str">
        <f t="shared" si="289"/>
        <v/>
      </c>
      <c r="CT181" s="239" t="str">
        <f t="shared" si="290"/>
        <v/>
      </c>
      <c r="CU181" s="239" t="str">
        <f t="shared" si="291"/>
        <v/>
      </c>
      <c r="CV181" s="239" t="str">
        <f t="shared" si="292"/>
        <v/>
      </c>
      <c r="CW181" s="239" t="str">
        <f t="shared" si="293"/>
        <v/>
      </c>
      <c r="CX181" s="239" t="str">
        <f t="shared" si="294"/>
        <v/>
      </c>
      <c r="CY181" s="239" t="str">
        <f t="shared" si="295"/>
        <v/>
      </c>
      <c r="CZ181" s="239" t="str">
        <f t="shared" si="296"/>
        <v/>
      </c>
      <c r="DA181" s="239" t="str">
        <f t="shared" si="297"/>
        <v/>
      </c>
      <c r="DB181" s="239" t="str">
        <f t="shared" si="298"/>
        <v/>
      </c>
      <c r="DC181" s="239" t="str">
        <f t="shared" si="299"/>
        <v/>
      </c>
      <c r="DD181" s="239" t="str">
        <f t="shared" si="300"/>
        <v/>
      </c>
      <c r="DE181" s="239" t="str">
        <f t="shared" si="301"/>
        <v/>
      </c>
      <c r="DF181" s="239" t="str">
        <f t="shared" si="302"/>
        <v/>
      </c>
      <c r="DG181" s="239" t="str">
        <f t="shared" si="303"/>
        <v/>
      </c>
      <c r="DH181" s="239" t="str">
        <f t="shared" si="304"/>
        <v/>
      </c>
      <c r="DI181" s="239" t="str">
        <f t="shared" si="305"/>
        <v/>
      </c>
      <c r="DJ181" s="239" t="str">
        <f t="shared" si="306"/>
        <v/>
      </c>
      <c r="DK181" s="239" t="str">
        <f t="shared" si="307"/>
        <v/>
      </c>
      <c r="DL181" s="239" t="str">
        <f t="shared" si="308"/>
        <v/>
      </c>
      <c r="DM181" s="239" t="str">
        <f t="shared" si="309"/>
        <v/>
      </c>
      <c r="DN181" s="239" t="str">
        <f t="shared" si="310"/>
        <v/>
      </c>
      <c r="DO181" s="239" t="str">
        <f t="shared" si="311"/>
        <v/>
      </c>
      <c r="DP181" s="239" t="str">
        <f t="shared" si="312"/>
        <v/>
      </c>
    </row>
    <row r="182" spans="1:120" ht="98.25" hidden="1" customHeight="1" x14ac:dyDescent="0.25">
      <c r="A182" s="53" t="s">
        <v>4517</v>
      </c>
      <c r="B182" s="53">
        <v>37</v>
      </c>
      <c r="C182" s="53" t="s">
        <v>45</v>
      </c>
      <c r="D182" s="53" t="s">
        <v>691</v>
      </c>
      <c r="E182" s="85">
        <v>1</v>
      </c>
      <c r="F182" s="49" t="s">
        <v>821</v>
      </c>
      <c r="G182" s="49" t="s">
        <v>821</v>
      </c>
      <c r="H182" s="49" t="s">
        <v>75</v>
      </c>
      <c r="I182" s="126" t="s">
        <v>76</v>
      </c>
      <c r="J182" s="127" t="s">
        <v>566</v>
      </c>
      <c r="K182" s="126" t="s">
        <v>80</v>
      </c>
      <c r="L182" s="127" t="s">
        <v>125</v>
      </c>
      <c r="M182" s="127" t="s">
        <v>473</v>
      </c>
      <c r="N182" s="127" t="s">
        <v>659</v>
      </c>
      <c r="O182" s="127" t="s">
        <v>516</v>
      </c>
      <c r="P182" s="126" t="s">
        <v>822</v>
      </c>
      <c r="Q182" s="112">
        <v>0.25</v>
      </c>
      <c r="R182" s="50"/>
      <c r="S182" s="126">
        <v>1</v>
      </c>
      <c r="T182" s="126" t="s">
        <v>84</v>
      </c>
      <c r="U182" s="126" t="s">
        <v>823</v>
      </c>
      <c r="V182" s="128">
        <v>45170</v>
      </c>
      <c r="W182" s="128">
        <v>45275</v>
      </c>
      <c r="X182" s="126" t="s">
        <v>696</v>
      </c>
      <c r="Y182" s="49" t="s">
        <v>87</v>
      </c>
      <c r="Z182" s="59" t="s">
        <v>100</v>
      </c>
      <c r="AA182" s="201">
        <v>1</v>
      </c>
      <c r="AB182" s="200" t="s">
        <v>824</v>
      </c>
      <c r="AC182" s="202">
        <v>45275</v>
      </c>
      <c r="AD182" s="201">
        <v>1</v>
      </c>
      <c r="AE182" s="200" t="s">
        <v>495</v>
      </c>
      <c r="AF182" s="202">
        <v>45275</v>
      </c>
      <c r="AG182" s="200" t="s">
        <v>79</v>
      </c>
      <c r="AH182" s="200" t="s">
        <v>92</v>
      </c>
      <c r="AI182" s="52">
        <f t="shared" si="229"/>
        <v>0.25</v>
      </c>
      <c r="AJ182" s="52"/>
      <c r="AK182" s="52"/>
      <c r="AL182" s="239" t="str">
        <f t="shared" si="250"/>
        <v/>
      </c>
      <c r="AM182" s="239" t="str">
        <f t="shared" si="251"/>
        <v/>
      </c>
      <c r="AN182" s="239" t="str">
        <f t="shared" si="252"/>
        <v/>
      </c>
      <c r="AO182" s="239" t="str">
        <f t="shared" si="253"/>
        <v/>
      </c>
      <c r="AP182" s="239" t="str">
        <f t="shared" si="254"/>
        <v/>
      </c>
      <c r="AQ182" s="239" t="str">
        <f t="shared" si="255"/>
        <v/>
      </c>
      <c r="AR182" s="239" t="str">
        <f t="shared" si="256"/>
        <v/>
      </c>
      <c r="AS182" s="239" t="str">
        <f t="shared" si="257"/>
        <v/>
      </c>
      <c r="AT182" s="239" t="str">
        <f t="shared" si="258"/>
        <v/>
      </c>
      <c r="AU182" s="239" t="str">
        <f t="shared" si="230"/>
        <v/>
      </c>
      <c r="AV182" s="239" t="str">
        <f t="shared" si="231"/>
        <v/>
      </c>
      <c r="AW182" s="239" t="str">
        <f t="shared" si="232"/>
        <v/>
      </c>
      <c r="AX182" s="239" t="str">
        <f t="shared" si="233"/>
        <v/>
      </c>
      <c r="AY182" s="239" t="str">
        <f t="shared" si="234"/>
        <v/>
      </c>
      <c r="AZ182" s="239" t="str">
        <f t="shared" si="235"/>
        <v/>
      </c>
      <c r="BA182" s="239" t="str">
        <f t="shared" si="236"/>
        <v/>
      </c>
      <c r="BB182" s="239" t="str">
        <f t="shared" si="237"/>
        <v/>
      </c>
      <c r="BC182" s="239" t="str">
        <f t="shared" si="238"/>
        <v/>
      </c>
      <c r="BD182" s="239" t="str">
        <f t="shared" si="239"/>
        <v/>
      </c>
      <c r="BE182" s="239" t="str">
        <f t="shared" si="240"/>
        <v/>
      </c>
      <c r="BF182" s="239" t="str">
        <f t="shared" si="241"/>
        <v/>
      </c>
      <c r="BG182" s="239" t="str">
        <f t="shared" si="242"/>
        <v/>
      </c>
      <c r="BH182" s="239" t="str">
        <f t="shared" si="243"/>
        <v/>
      </c>
      <c r="BI182" s="239" t="str">
        <f t="shared" si="244"/>
        <v/>
      </c>
      <c r="BJ182" s="239" t="str">
        <f t="shared" si="245"/>
        <v/>
      </c>
      <c r="BK182" s="239" t="str">
        <f t="shared" si="246"/>
        <v/>
      </c>
      <c r="BL182" s="239" t="str">
        <f t="shared" si="247"/>
        <v/>
      </c>
      <c r="BN182" s="239" t="str">
        <f t="shared" si="259"/>
        <v/>
      </c>
      <c r="BO182" s="239" t="str">
        <f t="shared" si="260"/>
        <v/>
      </c>
      <c r="BP182" s="239" t="str">
        <f t="shared" si="261"/>
        <v/>
      </c>
      <c r="BQ182" s="239" t="str">
        <f t="shared" si="262"/>
        <v/>
      </c>
      <c r="BR182" s="239" t="str">
        <f t="shared" si="263"/>
        <v/>
      </c>
      <c r="BS182" s="239" t="str">
        <f t="shared" si="264"/>
        <v/>
      </c>
      <c r="BT182" s="239" t="str">
        <f t="shared" si="265"/>
        <v/>
      </c>
      <c r="BU182" s="239" t="str">
        <f t="shared" si="266"/>
        <v/>
      </c>
      <c r="BV182" s="239" t="str">
        <f t="shared" si="267"/>
        <v/>
      </c>
      <c r="BW182" s="239" t="str">
        <f t="shared" si="268"/>
        <v/>
      </c>
      <c r="BX182" s="239" t="str">
        <f t="shared" si="269"/>
        <v/>
      </c>
      <c r="BY182" s="239" t="str">
        <f t="shared" si="270"/>
        <v/>
      </c>
      <c r="BZ182" s="239" t="str">
        <f t="shared" si="271"/>
        <v/>
      </c>
      <c r="CA182" s="239" t="str">
        <f t="shared" si="272"/>
        <v/>
      </c>
      <c r="CB182" s="239" t="str">
        <f t="shared" si="273"/>
        <v/>
      </c>
      <c r="CC182" s="239" t="str">
        <f t="shared" si="274"/>
        <v/>
      </c>
      <c r="CD182" s="239" t="str">
        <f t="shared" si="275"/>
        <v/>
      </c>
      <c r="CE182" s="239" t="str">
        <f t="shared" si="276"/>
        <v/>
      </c>
      <c r="CF182" s="239" t="str">
        <f t="shared" si="277"/>
        <v/>
      </c>
      <c r="CG182" s="239" t="str">
        <f t="shared" si="278"/>
        <v/>
      </c>
      <c r="CH182" s="239" t="str">
        <f t="shared" si="279"/>
        <v/>
      </c>
      <c r="CI182" s="239" t="str">
        <f t="shared" si="280"/>
        <v/>
      </c>
      <c r="CJ182" s="239" t="str">
        <f t="shared" si="281"/>
        <v/>
      </c>
      <c r="CK182" s="239" t="str">
        <f t="shared" si="282"/>
        <v/>
      </c>
      <c r="CL182" s="239" t="str">
        <f t="shared" si="283"/>
        <v/>
      </c>
      <c r="CM182" s="239" t="str">
        <f t="shared" si="284"/>
        <v/>
      </c>
      <c r="CN182" s="239" t="str">
        <f t="shared" si="285"/>
        <v/>
      </c>
      <c r="CP182" s="239" t="str">
        <f t="shared" si="286"/>
        <v/>
      </c>
      <c r="CQ182" s="239" t="str">
        <f t="shared" si="287"/>
        <v/>
      </c>
      <c r="CR182" s="239" t="str">
        <f t="shared" si="288"/>
        <v/>
      </c>
      <c r="CS182" s="239" t="str">
        <f t="shared" si="289"/>
        <v/>
      </c>
      <c r="CT182" s="239" t="str">
        <f t="shared" si="290"/>
        <v/>
      </c>
      <c r="CU182" s="239" t="str">
        <f t="shared" si="291"/>
        <v/>
      </c>
      <c r="CV182" s="239" t="str">
        <f t="shared" si="292"/>
        <v/>
      </c>
      <c r="CW182" s="239" t="str">
        <f t="shared" si="293"/>
        <v/>
      </c>
      <c r="CX182" s="239" t="str">
        <f t="shared" si="294"/>
        <v/>
      </c>
      <c r="CY182" s="239" t="str">
        <f t="shared" si="295"/>
        <v/>
      </c>
      <c r="CZ182" s="239" t="str">
        <f t="shared" si="296"/>
        <v/>
      </c>
      <c r="DA182" s="239" t="str">
        <f t="shared" si="297"/>
        <v/>
      </c>
      <c r="DB182" s="239" t="str">
        <f t="shared" si="298"/>
        <v/>
      </c>
      <c r="DC182" s="239" t="str">
        <f t="shared" si="299"/>
        <v/>
      </c>
      <c r="DD182" s="239" t="str">
        <f t="shared" si="300"/>
        <v/>
      </c>
      <c r="DE182" s="239" t="str">
        <f t="shared" si="301"/>
        <v/>
      </c>
      <c r="DF182" s="239" t="str">
        <f t="shared" si="302"/>
        <v/>
      </c>
      <c r="DG182" s="239" t="str">
        <f t="shared" si="303"/>
        <v/>
      </c>
      <c r="DH182" s="239" t="str">
        <f t="shared" si="304"/>
        <v/>
      </c>
      <c r="DI182" s="239" t="str">
        <f t="shared" si="305"/>
        <v/>
      </c>
      <c r="DJ182" s="239" t="str">
        <f t="shared" si="306"/>
        <v/>
      </c>
      <c r="DK182" s="239" t="str">
        <f t="shared" si="307"/>
        <v/>
      </c>
      <c r="DL182" s="239" t="str">
        <f t="shared" si="308"/>
        <v/>
      </c>
      <c r="DM182" s="239" t="str">
        <f t="shared" si="309"/>
        <v/>
      </c>
      <c r="DN182" s="239" t="str">
        <f t="shared" si="310"/>
        <v/>
      </c>
      <c r="DO182" s="239" t="str">
        <f t="shared" si="311"/>
        <v/>
      </c>
      <c r="DP182" s="239" t="str">
        <f t="shared" si="312"/>
        <v/>
      </c>
    </row>
    <row r="183" spans="1:120" ht="98.25" hidden="1" customHeight="1" x14ac:dyDescent="0.25">
      <c r="A183" s="53" t="s">
        <v>4517</v>
      </c>
      <c r="B183" s="53">
        <v>37</v>
      </c>
      <c r="C183" s="53" t="s">
        <v>45</v>
      </c>
      <c r="D183" s="53" t="s">
        <v>691</v>
      </c>
      <c r="E183" s="49">
        <v>1</v>
      </c>
      <c r="F183" s="49" t="s">
        <v>825</v>
      </c>
      <c r="G183" s="49" t="s">
        <v>821</v>
      </c>
      <c r="H183" s="126" t="s">
        <v>94</v>
      </c>
      <c r="I183" s="126" t="s">
        <v>76</v>
      </c>
      <c r="J183" s="53" t="s">
        <v>80</v>
      </c>
      <c r="K183" s="126" t="s">
        <v>80</v>
      </c>
      <c r="L183" s="53" t="s">
        <v>80</v>
      </c>
      <c r="M183" s="126" t="s">
        <v>80</v>
      </c>
      <c r="N183" s="129"/>
      <c r="O183" s="130"/>
      <c r="P183" s="126" t="s">
        <v>826</v>
      </c>
      <c r="Q183" s="112">
        <v>0.7</v>
      </c>
      <c r="R183" s="52">
        <f>+Q183*Q182</f>
        <v>0.17499999999999999</v>
      </c>
      <c r="S183" s="126">
        <v>3</v>
      </c>
      <c r="T183" s="126" t="s">
        <v>84</v>
      </c>
      <c r="U183" s="126" t="s">
        <v>827</v>
      </c>
      <c r="V183" s="128">
        <v>45170</v>
      </c>
      <c r="W183" s="128">
        <v>45230</v>
      </c>
      <c r="X183" s="126" t="s">
        <v>696</v>
      </c>
      <c r="Y183" s="49" t="s">
        <v>87</v>
      </c>
      <c r="Z183" s="59" t="s">
        <v>100</v>
      </c>
      <c r="AA183" s="201">
        <v>1</v>
      </c>
      <c r="AB183" s="200" t="s">
        <v>828</v>
      </c>
      <c r="AC183" s="202">
        <v>45184</v>
      </c>
      <c r="AD183" s="201">
        <v>1</v>
      </c>
      <c r="AE183" s="200" t="s">
        <v>829</v>
      </c>
      <c r="AF183" s="202">
        <v>45184</v>
      </c>
      <c r="AG183" s="200" t="s">
        <v>79</v>
      </c>
      <c r="AH183" s="201">
        <v>1</v>
      </c>
      <c r="AI183" s="52">
        <f t="shared" si="229"/>
        <v>0.17499999999999999</v>
      </c>
      <c r="AJ183" s="52">
        <f t="shared" ref="AJ183:AJ184" si="319">+AI183/R183</f>
        <v>1</v>
      </c>
      <c r="AK183" s="52"/>
      <c r="AL183" s="239" t="str">
        <f t="shared" si="250"/>
        <v/>
      </c>
      <c r="AM183" s="239" t="str">
        <f t="shared" si="251"/>
        <v/>
      </c>
      <c r="AN183" s="239" t="str">
        <f t="shared" si="252"/>
        <v/>
      </c>
      <c r="AO183" s="239" t="str">
        <f t="shared" si="253"/>
        <v/>
      </c>
      <c r="AP183" s="239" t="str">
        <f t="shared" si="254"/>
        <v/>
      </c>
      <c r="AQ183" s="239" t="str">
        <f t="shared" si="255"/>
        <v/>
      </c>
      <c r="AR183" s="239" t="str">
        <f t="shared" si="256"/>
        <v/>
      </c>
      <c r="AS183" s="239" t="str">
        <f t="shared" si="257"/>
        <v/>
      </c>
      <c r="AT183" s="239" t="str">
        <f t="shared" si="258"/>
        <v/>
      </c>
      <c r="AU183" s="239" t="str">
        <f t="shared" si="230"/>
        <v/>
      </c>
      <c r="AV183" s="239" t="str">
        <f t="shared" si="231"/>
        <v/>
      </c>
      <c r="AW183" s="239" t="str">
        <f t="shared" si="232"/>
        <v/>
      </c>
      <c r="AX183" s="239" t="str">
        <f t="shared" si="233"/>
        <v/>
      </c>
      <c r="AY183" s="239" t="str">
        <f t="shared" si="234"/>
        <v/>
      </c>
      <c r="AZ183" s="239" t="str">
        <f t="shared" si="235"/>
        <v/>
      </c>
      <c r="BA183" s="239" t="str">
        <f t="shared" si="236"/>
        <v/>
      </c>
      <c r="BB183" s="239" t="str">
        <f t="shared" si="237"/>
        <v/>
      </c>
      <c r="BC183" s="239" t="str">
        <f t="shared" si="238"/>
        <v/>
      </c>
      <c r="BD183" s="239" t="str">
        <f t="shared" si="239"/>
        <v/>
      </c>
      <c r="BE183" s="239" t="str">
        <f t="shared" si="240"/>
        <v/>
      </c>
      <c r="BF183" s="239" t="str">
        <f t="shared" si="241"/>
        <v/>
      </c>
      <c r="BG183" s="239" t="str">
        <f t="shared" si="242"/>
        <v/>
      </c>
      <c r="BH183" s="239" t="str">
        <f t="shared" si="243"/>
        <v/>
      </c>
      <c r="BI183" s="239" t="str">
        <f t="shared" si="244"/>
        <v/>
      </c>
      <c r="BJ183" s="239" t="str">
        <f t="shared" si="245"/>
        <v/>
      </c>
      <c r="BK183" s="239" t="str">
        <f t="shared" si="246"/>
        <v/>
      </c>
      <c r="BL183" s="239" t="str">
        <f t="shared" si="247"/>
        <v/>
      </c>
      <c r="BN183" s="239" t="str">
        <f t="shared" si="259"/>
        <v/>
      </c>
      <c r="BO183" s="239" t="str">
        <f t="shared" si="260"/>
        <v/>
      </c>
      <c r="BP183" s="239" t="str">
        <f t="shared" si="261"/>
        <v/>
      </c>
      <c r="BQ183" s="239" t="str">
        <f t="shared" si="262"/>
        <v/>
      </c>
      <c r="BR183" s="239" t="str">
        <f t="shared" si="263"/>
        <v/>
      </c>
      <c r="BS183" s="239" t="str">
        <f t="shared" si="264"/>
        <v/>
      </c>
      <c r="BT183" s="239" t="str">
        <f t="shared" si="265"/>
        <v/>
      </c>
      <c r="BU183" s="239" t="str">
        <f t="shared" si="266"/>
        <v/>
      </c>
      <c r="BV183" s="239" t="str">
        <f t="shared" si="267"/>
        <v/>
      </c>
      <c r="BW183" s="239" t="str">
        <f t="shared" si="268"/>
        <v/>
      </c>
      <c r="BX183" s="239" t="str">
        <f t="shared" si="269"/>
        <v/>
      </c>
      <c r="BY183" s="239" t="str">
        <f t="shared" si="270"/>
        <v/>
      </c>
      <c r="BZ183" s="239" t="str">
        <f t="shared" si="271"/>
        <v/>
      </c>
      <c r="CA183" s="239" t="str">
        <f t="shared" si="272"/>
        <v/>
      </c>
      <c r="CB183" s="239" t="str">
        <f t="shared" si="273"/>
        <v/>
      </c>
      <c r="CC183" s="239" t="str">
        <f t="shared" si="274"/>
        <v/>
      </c>
      <c r="CD183" s="239" t="str">
        <f t="shared" si="275"/>
        <v/>
      </c>
      <c r="CE183" s="239" t="str">
        <f t="shared" si="276"/>
        <v/>
      </c>
      <c r="CF183" s="239" t="str">
        <f t="shared" si="277"/>
        <v/>
      </c>
      <c r="CG183" s="239" t="str">
        <f t="shared" si="278"/>
        <v/>
      </c>
      <c r="CH183" s="239" t="str">
        <f t="shared" si="279"/>
        <v/>
      </c>
      <c r="CI183" s="239" t="str">
        <f t="shared" si="280"/>
        <v/>
      </c>
      <c r="CJ183" s="239" t="str">
        <f t="shared" si="281"/>
        <v/>
      </c>
      <c r="CK183" s="239" t="str">
        <f t="shared" si="282"/>
        <v/>
      </c>
      <c r="CL183" s="239" t="str">
        <f t="shared" si="283"/>
        <v/>
      </c>
      <c r="CM183" s="239" t="str">
        <f t="shared" si="284"/>
        <v/>
      </c>
      <c r="CN183" s="239" t="str">
        <f t="shared" si="285"/>
        <v/>
      </c>
      <c r="CP183" s="239" t="str">
        <f t="shared" si="286"/>
        <v/>
      </c>
      <c r="CQ183" s="239" t="str">
        <f t="shared" si="287"/>
        <v/>
      </c>
      <c r="CR183" s="239" t="str">
        <f t="shared" si="288"/>
        <v/>
      </c>
      <c r="CS183" s="239" t="str">
        <f t="shared" si="289"/>
        <v/>
      </c>
      <c r="CT183" s="239" t="str">
        <f t="shared" si="290"/>
        <v/>
      </c>
      <c r="CU183" s="239" t="str">
        <f t="shared" si="291"/>
        <v/>
      </c>
      <c r="CV183" s="239" t="str">
        <f t="shared" si="292"/>
        <v/>
      </c>
      <c r="CW183" s="239" t="str">
        <f t="shared" si="293"/>
        <v/>
      </c>
      <c r="CX183" s="239" t="str">
        <f t="shared" si="294"/>
        <v/>
      </c>
      <c r="CY183" s="239" t="str">
        <f t="shared" si="295"/>
        <v/>
      </c>
      <c r="CZ183" s="239" t="str">
        <f t="shared" si="296"/>
        <v/>
      </c>
      <c r="DA183" s="239" t="str">
        <f t="shared" si="297"/>
        <v/>
      </c>
      <c r="DB183" s="239" t="str">
        <f t="shared" si="298"/>
        <v/>
      </c>
      <c r="DC183" s="239" t="str">
        <f t="shared" si="299"/>
        <v/>
      </c>
      <c r="DD183" s="239" t="str">
        <f t="shared" si="300"/>
        <v/>
      </c>
      <c r="DE183" s="239" t="str">
        <f t="shared" si="301"/>
        <v/>
      </c>
      <c r="DF183" s="239" t="str">
        <f t="shared" si="302"/>
        <v/>
      </c>
      <c r="DG183" s="239" t="str">
        <f t="shared" si="303"/>
        <v/>
      </c>
      <c r="DH183" s="239" t="str">
        <f t="shared" si="304"/>
        <v/>
      </c>
      <c r="DI183" s="239" t="str">
        <f t="shared" si="305"/>
        <v/>
      </c>
      <c r="DJ183" s="239" t="str">
        <f t="shared" si="306"/>
        <v/>
      </c>
      <c r="DK183" s="239" t="str">
        <f t="shared" si="307"/>
        <v/>
      </c>
      <c r="DL183" s="239" t="str">
        <f t="shared" si="308"/>
        <v/>
      </c>
      <c r="DM183" s="239" t="str">
        <f t="shared" si="309"/>
        <v/>
      </c>
      <c r="DN183" s="239" t="str">
        <f t="shared" si="310"/>
        <v/>
      </c>
      <c r="DO183" s="239" t="str">
        <f t="shared" si="311"/>
        <v/>
      </c>
      <c r="DP183" s="239" t="str">
        <f t="shared" si="312"/>
        <v/>
      </c>
    </row>
    <row r="184" spans="1:120" ht="98.25" hidden="1" customHeight="1" x14ac:dyDescent="0.25">
      <c r="A184" s="53" t="s">
        <v>4517</v>
      </c>
      <c r="B184" s="53">
        <v>37</v>
      </c>
      <c r="C184" s="53" t="s">
        <v>45</v>
      </c>
      <c r="D184" s="53" t="s">
        <v>691</v>
      </c>
      <c r="E184" s="49">
        <v>1</v>
      </c>
      <c r="F184" s="49" t="s">
        <v>830</v>
      </c>
      <c r="G184" s="49" t="s">
        <v>821</v>
      </c>
      <c r="H184" s="126" t="s">
        <v>94</v>
      </c>
      <c r="I184" s="126" t="s">
        <v>76</v>
      </c>
      <c r="J184" s="53" t="s">
        <v>80</v>
      </c>
      <c r="K184" s="126" t="s">
        <v>80</v>
      </c>
      <c r="L184" s="53" t="s">
        <v>80</v>
      </c>
      <c r="M184" s="126" t="s">
        <v>80</v>
      </c>
      <c r="N184" s="129"/>
      <c r="O184" s="130"/>
      <c r="P184" s="126" t="s">
        <v>831</v>
      </c>
      <c r="Q184" s="112">
        <v>0.3</v>
      </c>
      <c r="R184" s="52">
        <f>+Q184*Q182</f>
        <v>7.4999999999999997E-2</v>
      </c>
      <c r="S184" s="126">
        <v>1</v>
      </c>
      <c r="T184" s="126" t="s">
        <v>84</v>
      </c>
      <c r="U184" s="126" t="s">
        <v>832</v>
      </c>
      <c r="V184" s="128">
        <v>45231</v>
      </c>
      <c r="W184" s="128">
        <v>45275</v>
      </c>
      <c r="X184" s="126" t="s">
        <v>696</v>
      </c>
      <c r="Y184" s="49" t="s">
        <v>87</v>
      </c>
      <c r="Z184" s="59" t="s">
        <v>100</v>
      </c>
      <c r="AA184" s="201">
        <v>1</v>
      </c>
      <c r="AB184" s="200" t="s">
        <v>824</v>
      </c>
      <c r="AC184" s="202">
        <v>45275</v>
      </c>
      <c r="AD184" s="201">
        <v>1</v>
      </c>
      <c r="AE184" s="200" t="s">
        <v>829</v>
      </c>
      <c r="AF184" s="202">
        <v>45275</v>
      </c>
      <c r="AG184" s="200" t="s">
        <v>79</v>
      </c>
      <c r="AH184" s="201">
        <v>1</v>
      </c>
      <c r="AI184" s="52">
        <f t="shared" si="229"/>
        <v>7.4999999999999997E-2</v>
      </c>
      <c r="AJ184" s="52">
        <f t="shared" si="319"/>
        <v>1</v>
      </c>
      <c r="AK184" s="52"/>
      <c r="AL184" s="239" t="str">
        <f t="shared" si="250"/>
        <v/>
      </c>
      <c r="AM184" s="239" t="str">
        <f t="shared" si="251"/>
        <v/>
      </c>
      <c r="AN184" s="239" t="str">
        <f t="shared" si="252"/>
        <v/>
      </c>
      <c r="AO184" s="239" t="str">
        <f t="shared" si="253"/>
        <v/>
      </c>
      <c r="AP184" s="239" t="str">
        <f t="shared" si="254"/>
        <v/>
      </c>
      <c r="AQ184" s="239" t="str">
        <f t="shared" si="255"/>
        <v/>
      </c>
      <c r="AR184" s="239" t="str">
        <f t="shared" si="256"/>
        <v/>
      </c>
      <c r="AS184" s="239" t="str">
        <f t="shared" si="257"/>
        <v/>
      </c>
      <c r="AT184" s="239" t="str">
        <f t="shared" si="258"/>
        <v/>
      </c>
      <c r="AU184" s="239" t="str">
        <f t="shared" si="230"/>
        <v/>
      </c>
      <c r="AV184" s="239" t="str">
        <f t="shared" si="231"/>
        <v/>
      </c>
      <c r="AW184" s="239" t="str">
        <f t="shared" si="232"/>
        <v/>
      </c>
      <c r="AX184" s="239" t="str">
        <f t="shared" si="233"/>
        <v/>
      </c>
      <c r="AY184" s="239" t="str">
        <f t="shared" si="234"/>
        <v/>
      </c>
      <c r="AZ184" s="239" t="str">
        <f t="shared" si="235"/>
        <v/>
      </c>
      <c r="BA184" s="239" t="str">
        <f t="shared" si="236"/>
        <v/>
      </c>
      <c r="BB184" s="239" t="str">
        <f t="shared" si="237"/>
        <v/>
      </c>
      <c r="BC184" s="239" t="str">
        <f t="shared" si="238"/>
        <v/>
      </c>
      <c r="BD184" s="239" t="str">
        <f t="shared" si="239"/>
        <v/>
      </c>
      <c r="BE184" s="239" t="str">
        <f t="shared" si="240"/>
        <v/>
      </c>
      <c r="BF184" s="239" t="str">
        <f t="shared" si="241"/>
        <v/>
      </c>
      <c r="BG184" s="239" t="str">
        <f t="shared" si="242"/>
        <v/>
      </c>
      <c r="BH184" s="239" t="str">
        <f t="shared" si="243"/>
        <v/>
      </c>
      <c r="BI184" s="239" t="str">
        <f t="shared" si="244"/>
        <v/>
      </c>
      <c r="BJ184" s="239" t="str">
        <f t="shared" si="245"/>
        <v/>
      </c>
      <c r="BK184" s="239" t="str">
        <f t="shared" si="246"/>
        <v/>
      </c>
      <c r="BL184" s="239" t="str">
        <f t="shared" si="247"/>
        <v/>
      </c>
      <c r="BN184" s="239" t="str">
        <f t="shared" si="259"/>
        <v/>
      </c>
      <c r="BO184" s="239" t="str">
        <f t="shared" si="260"/>
        <v/>
      </c>
      <c r="BP184" s="239" t="str">
        <f t="shared" si="261"/>
        <v/>
      </c>
      <c r="BQ184" s="239" t="str">
        <f t="shared" si="262"/>
        <v/>
      </c>
      <c r="BR184" s="239" t="str">
        <f t="shared" si="263"/>
        <v/>
      </c>
      <c r="BS184" s="239" t="str">
        <f t="shared" si="264"/>
        <v/>
      </c>
      <c r="BT184" s="239" t="str">
        <f t="shared" si="265"/>
        <v/>
      </c>
      <c r="BU184" s="239" t="str">
        <f t="shared" si="266"/>
        <v/>
      </c>
      <c r="BV184" s="239" t="str">
        <f t="shared" si="267"/>
        <v/>
      </c>
      <c r="BW184" s="239" t="str">
        <f t="shared" si="268"/>
        <v/>
      </c>
      <c r="BX184" s="239" t="str">
        <f t="shared" si="269"/>
        <v/>
      </c>
      <c r="BY184" s="239" t="str">
        <f t="shared" si="270"/>
        <v/>
      </c>
      <c r="BZ184" s="239" t="str">
        <f t="shared" si="271"/>
        <v/>
      </c>
      <c r="CA184" s="239" t="str">
        <f t="shared" si="272"/>
        <v/>
      </c>
      <c r="CB184" s="239" t="str">
        <f t="shared" si="273"/>
        <v/>
      </c>
      <c r="CC184" s="239" t="str">
        <f t="shared" si="274"/>
        <v/>
      </c>
      <c r="CD184" s="239" t="str">
        <f t="shared" si="275"/>
        <v/>
      </c>
      <c r="CE184" s="239" t="str">
        <f t="shared" si="276"/>
        <v/>
      </c>
      <c r="CF184" s="239" t="str">
        <f t="shared" si="277"/>
        <v/>
      </c>
      <c r="CG184" s="239" t="str">
        <f t="shared" si="278"/>
        <v/>
      </c>
      <c r="CH184" s="239" t="str">
        <f t="shared" si="279"/>
        <v/>
      </c>
      <c r="CI184" s="239" t="str">
        <f t="shared" si="280"/>
        <v/>
      </c>
      <c r="CJ184" s="239" t="str">
        <f t="shared" si="281"/>
        <v/>
      </c>
      <c r="CK184" s="239" t="str">
        <f t="shared" si="282"/>
        <v/>
      </c>
      <c r="CL184" s="239" t="str">
        <f t="shared" si="283"/>
        <v/>
      </c>
      <c r="CM184" s="239" t="str">
        <f t="shared" si="284"/>
        <v/>
      </c>
      <c r="CN184" s="239" t="str">
        <f t="shared" si="285"/>
        <v/>
      </c>
      <c r="CP184" s="239" t="str">
        <f t="shared" si="286"/>
        <v/>
      </c>
      <c r="CQ184" s="239" t="str">
        <f t="shared" si="287"/>
        <v/>
      </c>
      <c r="CR184" s="239" t="str">
        <f t="shared" si="288"/>
        <v/>
      </c>
      <c r="CS184" s="239" t="str">
        <f t="shared" si="289"/>
        <v/>
      </c>
      <c r="CT184" s="239" t="str">
        <f t="shared" si="290"/>
        <v/>
      </c>
      <c r="CU184" s="239" t="str">
        <f t="shared" si="291"/>
        <v/>
      </c>
      <c r="CV184" s="239" t="str">
        <f t="shared" si="292"/>
        <v/>
      </c>
      <c r="CW184" s="239" t="str">
        <f t="shared" si="293"/>
        <v/>
      </c>
      <c r="CX184" s="239" t="str">
        <f t="shared" si="294"/>
        <v/>
      </c>
      <c r="CY184" s="239" t="str">
        <f t="shared" si="295"/>
        <v/>
      </c>
      <c r="CZ184" s="239" t="str">
        <f t="shared" si="296"/>
        <v/>
      </c>
      <c r="DA184" s="239" t="str">
        <f t="shared" si="297"/>
        <v/>
      </c>
      <c r="DB184" s="239" t="str">
        <f t="shared" si="298"/>
        <v/>
      </c>
      <c r="DC184" s="239" t="str">
        <f t="shared" si="299"/>
        <v/>
      </c>
      <c r="DD184" s="239" t="str">
        <f t="shared" si="300"/>
        <v/>
      </c>
      <c r="DE184" s="239" t="str">
        <f t="shared" si="301"/>
        <v/>
      </c>
      <c r="DF184" s="239" t="str">
        <f t="shared" si="302"/>
        <v/>
      </c>
      <c r="DG184" s="239" t="str">
        <f t="shared" si="303"/>
        <v/>
      </c>
      <c r="DH184" s="239" t="str">
        <f t="shared" si="304"/>
        <v/>
      </c>
      <c r="DI184" s="239" t="str">
        <f t="shared" si="305"/>
        <v/>
      </c>
      <c r="DJ184" s="239" t="str">
        <f t="shared" si="306"/>
        <v/>
      </c>
      <c r="DK184" s="239" t="str">
        <f t="shared" si="307"/>
        <v/>
      </c>
      <c r="DL184" s="239" t="str">
        <f t="shared" si="308"/>
        <v/>
      </c>
      <c r="DM184" s="239" t="str">
        <f t="shared" si="309"/>
        <v/>
      </c>
      <c r="DN184" s="239" t="str">
        <f t="shared" si="310"/>
        <v/>
      </c>
      <c r="DO184" s="239" t="str">
        <f t="shared" si="311"/>
        <v/>
      </c>
      <c r="DP184" s="239" t="str">
        <f t="shared" si="312"/>
        <v/>
      </c>
    </row>
    <row r="185" spans="1:120" ht="35.25" hidden="1" customHeight="1" x14ac:dyDescent="0.25">
      <c r="A185" s="49" t="s">
        <v>4518</v>
      </c>
      <c r="B185" s="49">
        <v>38</v>
      </c>
      <c r="C185" s="49" t="s">
        <v>46</v>
      </c>
      <c r="D185" s="49" t="s">
        <v>833</v>
      </c>
      <c r="E185" s="49">
        <v>0</v>
      </c>
      <c r="F185" s="49" t="s">
        <v>834</v>
      </c>
      <c r="G185" s="49" t="str">
        <f>+IF(H185="Producto",F185,IF(H185="Producto Act Compartidas",F185,G173))</f>
        <v>38-1</v>
      </c>
      <c r="H185" s="49" t="s">
        <v>75</v>
      </c>
      <c r="I185" s="49" t="s">
        <v>76</v>
      </c>
      <c r="J185" s="49" t="s">
        <v>733</v>
      </c>
      <c r="K185" s="49" t="s">
        <v>835</v>
      </c>
      <c r="L185" s="49" t="s">
        <v>79</v>
      </c>
      <c r="M185" s="49" t="s">
        <v>836</v>
      </c>
      <c r="N185" s="49" t="s">
        <v>126</v>
      </c>
      <c r="O185" s="49" t="s">
        <v>585</v>
      </c>
      <c r="P185" s="49" t="s">
        <v>837</v>
      </c>
      <c r="Q185" s="50">
        <v>0.2</v>
      </c>
      <c r="R185" s="50"/>
      <c r="S185" s="49">
        <v>10</v>
      </c>
      <c r="T185" s="49" t="s">
        <v>84</v>
      </c>
      <c r="U185" s="49" t="s">
        <v>838</v>
      </c>
      <c r="V185" s="51">
        <v>44958</v>
      </c>
      <c r="W185" s="51">
        <v>45260</v>
      </c>
      <c r="X185" s="49" t="s">
        <v>839</v>
      </c>
      <c r="Y185" s="49" t="s">
        <v>87</v>
      </c>
      <c r="Z185" s="59" t="s">
        <v>100</v>
      </c>
      <c r="AA185" s="201">
        <v>1</v>
      </c>
      <c r="AB185" s="200" t="s">
        <v>840</v>
      </c>
      <c r="AC185" s="202">
        <v>45264</v>
      </c>
      <c r="AD185" s="201">
        <v>1</v>
      </c>
      <c r="AE185" s="200" t="s">
        <v>495</v>
      </c>
      <c r="AF185" s="202">
        <v>45264</v>
      </c>
      <c r="AG185" s="200" t="s">
        <v>79</v>
      </c>
      <c r="AH185" s="200" t="s">
        <v>92</v>
      </c>
      <c r="AI185" s="52">
        <f t="shared" si="229"/>
        <v>0.2</v>
      </c>
      <c r="AJ185" s="52"/>
      <c r="AK185" s="52"/>
      <c r="AL185" s="239" t="str">
        <f t="shared" si="250"/>
        <v/>
      </c>
      <c r="AM185" s="239" t="str">
        <f t="shared" si="251"/>
        <v/>
      </c>
      <c r="AN185" s="239" t="str">
        <f t="shared" si="252"/>
        <v/>
      </c>
      <c r="AO185" s="239" t="str">
        <f t="shared" si="253"/>
        <v/>
      </c>
      <c r="AP185" s="239" t="str">
        <f t="shared" si="254"/>
        <v/>
      </c>
      <c r="AQ185" s="239" t="str">
        <f t="shared" si="255"/>
        <v/>
      </c>
      <c r="AR185" s="239" t="str">
        <f t="shared" si="256"/>
        <v/>
      </c>
      <c r="AS185" s="239" t="str">
        <f t="shared" si="257"/>
        <v/>
      </c>
      <c r="AT185" s="239" t="str">
        <f t="shared" si="258"/>
        <v/>
      </c>
      <c r="AU185" s="239" t="str">
        <f t="shared" si="230"/>
        <v/>
      </c>
      <c r="AV185" s="239" t="str">
        <f t="shared" si="231"/>
        <v/>
      </c>
      <c r="AW185" s="239" t="str">
        <f t="shared" si="232"/>
        <v/>
      </c>
      <c r="AX185" s="239" t="str">
        <f t="shared" si="233"/>
        <v/>
      </c>
      <c r="AY185" s="239" t="str">
        <f t="shared" si="234"/>
        <v/>
      </c>
      <c r="AZ185" s="239" t="str">
        <f t="shared" si="235"/>
        <v/>
      </c>
      <c r="BA185" s="239" t="str">
        <f t="shared" si="236"/>
        <v/>
      </c>
      <c r="BB185" s="239" t="str">
        <f t="shared" si="237"/>
        <v/>
      </c>
      <c r="BC185" s="239" t="str">
        <f t="shared" si="238"/>
        <v/>
      </c>
      <c r="BD185" s="239" t="str">
        <f t="shared" si="239"/>
        <v/>
      </c>
      <c r="BE185" s="239" t="str">
        <f t="shared" si="240"/>
        <v/>
      </c>
      <c r="BF185" s="239" t="str">
        <f t="shared" si="241"/>
        <v/>
      </c>
      <c r="BG185" s="239" t="str">
        <f t="shared" si="242"/>
        <v/>
      </c>
      <c r="BH185" s="239" t="str">
        <f t="shared" si="243"/>
        <v/>
      </c>
      <c r="BI185" s="239" t="str">
        <f t="shared" si="244"/>
        <v/>
      </c>
      <c r="BJ185" s="239" t="str">
        <f t="shared" si="245"/>
        <v/>
      </c>
      <c r="BK185" s="239" t="str">
        <f t="shared" si="246"/>
        <v/>
      </c>
      <c r="BL185" s="239" t="str">
        <f t="shared" si="247"/>
        <v/>
      </c>
      <c r="BN185" s="239" t="str">
        <f t="shared" si="259"/>
        <v/>
      </c>
      <c r="BO185" s="239" t="str">
        <f t="shared" si="260"/>
        <v/>
      </c>
      <c r="BP185" s="239" t="str">
        <f t="shared" si="261"/>
        <v/>
      </c>
      <c r="BQ185" s="239" t="str">
        <f t="shared" si="262"/>
        <v/>
      </c>
      <c r="BR185" s="239" t="str">
        <f t="shared" si="263"/>
        <v/>
      </c>
      <c r="BS185" s="239" t="str">
        <f t="shared" si="264"/>
        <v/>
      </c>
      <c r="BT185" s="239" t="str">
        <f t="shared" si="265"/>
        <v/>
      </c>
      <c r="BU185" s="239" t="str">
        <f t="shared" si="266"/>
        <v/>
      </c>
      <c r="BV185" s="239" t="str">
        <f t="shared" si="267"/>
        <v/>
      </c>
      <c r="BW185" s="239" t="str">
        <f t="shared" si="268"/>
        <v/>
      </c>
      <c r="BX185" s="239" t="str">
        <f t="shared" si="269"/>
        <v/>
      </c>
      <c r="BY185" s="239" t="str">
        <f t="shared" si="270"/>
        <v/>
      </c>
      <c r="BZ185" s="239" t="str">
        <f t="shared" si="271"/>
        <v/>
      </c>
      <c r="CA185" s="239" t="str">
        <f t="shared" si="272"/>
        <v/>
      </c>
      <c r="CB185" s="239" t="str">
        <f t="shared" si="273"/>
        <v/>
      </c>
      <c r="CC185" s="239" t="str">
        <f t="shared" si="274"/>
        <v/>
      </c>
      <c r="CD185" s="239" t="str">
        <f t="shared" si="275"/>
        <v/>
      </c>
      <c r="CE185" s="239" t="str">
        <f t="shared" si="276"/>
        <v/>
      </c>
      <c r="CF185" s="239" t="str">
        <f t="shared" si="277"/>
        <v/>
      </c>
      <c r="CG185" s="239" t="str">
        <f t="shared" si="278"/>
        <v/>
      </c>
      <c r="CH185" s="239" t="str">
        <f t="shared" si="279"/>
        <v/>
      </c>
      <c r="CI185" s="239" t="str">
        <f t="shared" si="280"/>
        <v/>
      </c>
      <c r="CJ185" s="239" t="str">
        <f t="shared" si="281"/>
        <v/>
      </c>
      <c r="CK185" s="239" t="str">
        <f t="shared" si="282"/>
        <v/>
      </c>
      <c r="CL185" s="239" t="str">
        <f t="shared" si="283"/>
        <v/>
      </c>
      <c r="CM185" s="239" t="str">
        <f t="shared" si="284"/>
        <v/>
      </c>
      <c r="CN185" s="239" t="str">
        <f t="shared" si="285"/>
        <v/>
      </c>
      <c r="CP185" s="239" t="str">
        <f t="shared" si="286"/>
        <v/>
      </c>
      <c r="CQ185" s="239" t="str">
        <f t="shared" si="287"/>
        <v/>
      </c>
      <c r="CR185" s="239" t="str">
        <f t="shared" si="288"/>
        <v/>
      </c>
      <c r="CS185" s="239" t="str">
        <f t="shared" si="289"/>
        <v/>
      </c>
      <c r="CT185" s="239" t="str">
        <f t="shared" si="290"/>
        <v/>
      </c>
      <c r="CU185" s="239" t="str">
        <f t="shared" si="291"/>
        <v/>
      </c>
      <c r="CV185" s="239" t="str">
        <f t="shared" si="292"/>
        <v/>
      </c>
      <c r="CW185" s="239" t="str">
        <f t="shared" si="293"/>
        <v/>
      </c>
      <c r="CX185" s="239" t="str">
        <f t="shared" si="294"/>
        <v/>
      </c>
      <c r="CY185" s="239" t="str">
        <f t="shared" si="295"/>
        <v/>
      </c>
      <c r="CZ185" s="239" t="str">
        <f t="shared" si="296"/>
        <v/>
      </c>
      <c r="DA185" s="239" t="str">
        <f t="shared" si="297"/>
        <v/>
      </c>
      <c r="DB185" s="239" t="str">
        <f t="shared" si="298"/>
        <v/>
      </c>
      <c r="DC185" s="239" t="str">
        <f t="shared" si="299"/>
        <v/>
      </c>
      <c r="DD185" s="239" t="str">
        <f t="shared" si="300"/>
        <v/>
      </c>
      <c r="DE185" s="239" t="str">
        <f t="shared" si="301"/>
        <v/>
      </c>
      <c r="DF185" s="239" t="str">
        <f t="shared" si="302"/>
        <v/>
      </c>
      <c r="DG185" s="239" t="str">
        <f t="shared" si="303"/>
        <v/>
      </c>
      <c r="DH185" s="239" t="str">
        <f t="shared" si="304"/>
        <v/>
      </c>
      <c r="DI185" s="239" t="str">
        <f t="shared" si="305"/>
        <v/>
      </c>
      <c r="DJ185" s="239" t="str">
        <f t="shared" si="306"/>
        <v/>
      </c>
      <c r="DK185" s="239" t="str">
        <f t="shared" si="307"/>
        <v/>
      </c>
      <c r="DL185" s="239" t="str">
        <f t="shared" si="308"/>
        <v/>
      </c>
      <c r="DM185" s="239" t="str">
        <f t="shared" si="309"/>
        <v/>
      </c>
      <c r="DN185" s="239" t="str">
        <f t="shared" si="310"/>
        <v/>
      </c>
      <c r="DO185" s="239" t="str">
        <f t="shared" si="311"/>
        <v/>
      </c>
      <c r="DP185" s="239" t="str">
        <f t="shared" si="312"/>
        <v/>
      </c>
    </row>
    <row r="186" spans="1:120" ht="35.25" hidden="1" customHeight="1" x14ac:dyDescent="0.25">
      <c r="A186" s="53" t="s">
        <v>4518</v>
      </c>
      <c r="B186" s="53">
        <v>38</v>
      </c>
      <c r="C186" s="53" t="s">
        <v>46</v>
      </c>
      <c r="D186" s="53" t="s">
        <v>833</v>
      </c>
      <c r="E186" s="53">
        <v>0</v>
      </c>
      <c r="F186" s="53" t="s">
        <v>841</v>
      </c>
      <c r="G186" s="53" t="str">
        <f t="shared" si="248"/>
        <v>38-1</v>
      </c>
      <c r="H186" s="53" t="s">
        <v>94</v>
      </c>
      <c r="I186" s="53" t="s">
        <v>76</v>
      </c>
      <c r="J186" s="53" t="s">
        <v>80</v>
      </c>
      <c r="K186" s="53" t="s">
        <v>842</v>
      </c>
      <c r="L186" s="53" t="s">
        <v>80</v>
      </c>
      <c r="M186" s="53" t="s">
        <v>80</v>
      </c>
      <c r="N186" s="53" t="s">
        <v>80</v>
      </c>
      <c r="O186" s="53" t="s">
        <v>80</v>
      </c>
      <c r="P186" s="53" t="s">
        <v>843</v>
      </c>
      <c r="Q186" s="52">
        <v>0.5</v>
      </c>
      <c r="R186" s="52">
        <f>+Q186*Q185</f>
        <v>0.1</v>
      </c>
      <c r="S186" s="53">
        <v>10</v>
      </c>
      <c r="T186" s="53" t="s">
        <v>84</v>
      </c>
      <c r="U186" s="53" t="s">
        <v>844</v>
      </c>
      <c r="V186" s="23">
        <v>44958</v>
      </c>
      <c r="W186" s="23">
        <v>45250</v>
      </c>
      <c r="X186" s="53" t="s">
        <v>845</v>
      </c>
      <c r="Y186" s="49" t="s">
        <v>87</v>
      </c>
      <c r="Z186" s="59" t="s">
        <v>100</v>
      </c>
      <c r="AA186" s="201">
        <v>1</v>
      </c>
      <c r="AB186" s="200" t="s">
        <v>847</v>
      </c>
      <c r="AC186" s="202">
        <v>45260</v>
      </c>
      <c r="AD186" s="201">
        <v>1</v>
      </c>
      <c r="AE186" s="200" t="s">
        <v>386</v>
      </c>
      <c r="AF186" s="202">
        <v>45260</v>
      </c>
      <c r="AG186" s="200" t="s">
        <v>79</v>
      </c>
      <c r="AH186" s="201">
        <v>1</v>
      </c>
      <c r="AI186" s="52">
        <f t="shared" si="229"/>
        <v>0.1</v>
      </c>
      <c r="AJ186" s="52">
        <f t="shared" ref="AJ186:AJ187" si="320">+AI186/R186</f>
        <v>1</v>
      </c>
      <c r="AK186" s="52"/>
      <c r="AL186" s="239" t="str">
        <f t="shared" si="250"/>
        <v/>
      </c>
      <c r="AM186" s="239" t="str">
        <f t="shared" si="251"/>
        <v/>
      </c>
      <c r="AN186" s="239" t="str">
        <f t="shared" si="252"/>
        <v/>
      </c>
      <c r="AO186" s="239" t="str">
        <f t="shared" si="253"/>
        <v/>
      </c>
      <c r="AP186" s="239" t="str">
        <f t="shared" si="254"/>
        <v/>
      </c>
      <c r="AQ186" s="239" t="str">
        <f t="shared" si="255"/>
        <v/>
      </c>
      <c r="AR186" s="239" t="str">
        <f t="shared" si="256"/>
        <v/>
      </c>
      <c r="AS186" s="239" t="str">
        <f t="shared" si="257"/>
        <v/>
      </c>
      <c r="AT186" s="239" t="str">
        <f t="shared" si="258"/>
        <v/>
      </c>
      <c r="AU186" s="239" t="str">
        <f t="shared" si="230"/>
        <v/>
      </c>
      <c r="AV186" s="239" t="str">
        <f t="shared" si="231"/>
        <v/>
      </c>
      <c r="AW186" s="239" t="str">
        <f t="shared" si="232"/>
        <v/>
      </c>
      <c r="AX186" s="239" t="str">
        <f t="shared" si="233"/>
        <v/>
      </c>
      <c r="AY186" s="239" t="str">
        <f t="shared" si="234"/>
        <v/>
      </c>
      <c r="AZ186" s="239" t="str">
        <f t="shared" si="235"/>
        <v/>
      </c>
      <c r="BA186" s="239" t="str">
        <f t="shared" si="236"/>
        <v/>
      </c>
      <c r="BB186" s="239" t="str">
        <f t="shared" si="237"/>
        <v/>
      </c>
      <c r="BC186" s="239" t="str">
        <f t="shared" si="238"/>
        <v/>
      </c>
      <c r="BD186" s="239" t="str">
        <f t="shared" si="239"/>
        <v/>
      </c>
      <c r="BE186" s="239" t="str">
        <f t="shared" si="240"/>
        <v/>
      </c>
      <c r="BF186" s="239" t="str">
        <f t="shared" si="241"/>
        <v/>
      </c>
      <c r="BG186" s="239" t="str">
        <f t="shared" si="242"/>
        <v/>
      </c>
      <c r="BH186" s="239" t="str">
        <f t="shared" si="243"/>
        <v/>
      </c>
      <c r="BI186" s="239" t="str">
        <f t="shared" si="244"/>
        <v/>
      </c>
      <c r="BJ186" s="239" t="str">
        <f t="shared" si="245"/>
        <v/>
      </c>
      <c r="BK186" s="239" t="str">
        <f t="shared" si="246"/>
        <v/>
      </c>
      <c r="BL186" s="239" t="str">
        <f t="shared" si="247"/>
        <v/>
      </c>
      <c r="BN186" s="239" t="str">
        <f t="shared" si="259"/>
        <v/>
      </c>
      <c r="BO186" s="239" t="str">
        <f t="shared" si="260"/>
        <v/>
      </c>
      <c r="BP186" s="239" t="str">
        <f t="shared" si="261"/>
        <v/>
      </c>
      <c r="BQ186" s="239" t="str">
        <f t="shared" si="262"/>
        <v/>
      </c>
      <c r="BR186" s="239" t="str">
        <f t="shared" si="263"/>
        <v/>
      </c>
      <c r="BS186" s="239" t="str">
        <f t="shared" si="264"/>
        <v/>
      </c>
      <c r="BT186" s="239" t="str">
        <f t="shared" si="265"/>
        <v/>
      </c>
      <c r="BU186" s="239" t="str">
        <f t="shared" si="266"/>
        <v/>
      </c>
      <c r="BV186" s="239" t="str">
        <f t="shared" si="267"/>
        <v/>
      </c>
      <c r="BW186" s="239" t="str">
        <f t="shared" si="268"/>
        <v/>
      </c>
      <c r="BX186" s="239" t="str">
        <f t="shared" si="269"/>
        <v/>
      </c>
      <c r="BY186" s="239" t="str">
        <f t="shared" si="270"/>
        <v/>
      </c>
      <c r="BZ186" s="239" t="str">
        <f t="shared" si="271"/>
        <v/>
      </c>
      <c r="CA186" s="239" t="str">
        <f t="shared" si="272"/>
        <v/>
      </c>
      <c r="CB186" s="239" t="str">
        <f t="shared" si="273"/>
        <v/>
      </c>
      <c r="CC186" s="239" t="str">
        <f t="shared" si="274"/>
        <v/>
      </c>
      <c r="CD186" s="239" t="str">
        <f t="shared" si="275"/>
        <v/>
      </c>
      <c r="CE186" s="239" t="str">
        <f t="shared" si="276"/>
        <v/>
      </c>
      <c r="CF186" s="239" t="str">
        <f t="shared" si="277"/>
        <v/>
      </c>
      <c r="CG186" s="239" t="str">
        <f t="shared" si="278"/>
        <v/>
      </c>
      <c r="CH186" s="239" t="str">
        <f t="shared" si="279"/>
        <v/>
      </c>
      <c r="CI186" s="239" t="str">
        <f t="shared" si="280"/>
        <v/>
      </c>
      <c r="CJ186" s="239" t="str">
        <f t="shared" si="281"/>
        <v/>
      </c>
      <c r="CK186" s="239" t="str">
        <f t="shared" si="282"/>
        <v/>
      </c>
      <c r="CL186" s="239" t="str">
        <f t="shared" si="283"/>
        <v/>
      </c>
      <c r="CM186" s="239" t="str">
        <f t="shared" si="284"/>
        <v/>
      </c>
      <c r="CN186" s="239" t="str">
        <f t="shared" si="285"/>
        <v/>
      </c>
      <c r="CP186" s="239" t="str">
        <f t="shared" si="286"/>
        <v/>
      </c>
      <c r="CQ186" s="239" t="str">
        <f t="shared" si="287"/>
        <v/>
      </c>
      <c r="CR186" s="239" t="str">
        <f t="shared" si="288"/>
        <v/>
      </c>
      <c r="CS186" s="239" t="str">
        <f t="shared" si="289"/>
        <v/>
      </c>
      <c r="CT186" s="239" t="str">
        <f t="shared" si="290"/>
        <v/>
      </c>
      <c r="CU186" s="239" t="str">
        <f t="shared" si="291"/>
        <v/>
      </c>
      <c r="CV186" s="239" t="str">
        <f t="shared" si="292"/>
        <v/>
      </c>
      <c r="CW186" s="239" t="str">
        <f t="shared" si="293"/>
        <v/>
      </c>
      <c r="CX186" s="239" t="str">
        <f t="shared" si="294"/>
        <v/>
      </c>
      <c r="CY186" s="239" t="str">
        <f t="shared" si="295"/>
        <v/>
      </c>
      <c r="CZ186" s="239" t="str">
        <f t="shared" si="296"/>
        <v/>
      </c>
      <c r="DA186" s="239" t="str">
        <f t="shared" si="297"/>
        <v/>
      </c>
      <c r="DB186" s="239" t="str">
        <f t="shared" si="298"/>
        <v/>
      </c>
      <c r="DC186" s="239" t="str">
        <f t="shared" si="299"/>
        <v/>
      </c>
      <c r="DD186" s="239" t="str">
        <f t="shared" si="300"/>
        <v/>
      </c>
      <c r="DE186" s="239" t="str">
        <f t="shared" si="301"/>
        <v/>
      </c>
      <c r="DF186" s="239" t="str">
        <f t="shared" si="302"/>
        <v/>
      </c>
      <c r="DG186" s="239" t="str">
        <f t="shared" si="303"/>
        <v/>
      </c>
      <c r="DH186" s="239" t="str">
        <f t="shared" si="304"/>
        <v/>
      </c>
      <c r="DI186" s="239" t="str">
        <f t="shared" si="305"/>
        <v/>
      </c>
      <c r="DJ186" s="239" t="str">
        <f t="shared" si="306"/>
        <v/>
      </c>
      <c r="DK186" s="239" t="str">
        <f t="shared" si="307"/>
        <v/>
      </c>
      <c r="DL186" s="239" t="str">
        <f t="shared" si="308"/>
        <v/>
      </c>
      <c r="DM186" s="239" t="str">
        <f t="shared" si="309"/>
        <v/>
      </c>
      <c r="DN186" s="239" t="str">
        <f t="shared" si="310"/>
        <v/>
      </c>
      <c r="DO186" s="239" t="str">
        <f t="shared" si="311"/>
        <v/>
      </c>
      <c r="DP186" s="239" t="str">
        <f t="shared" si="312"/>
        <v/>
      </c>
    </row>
    <row r="187" spans="1:120" ht="35.25" hidden="1" customHeight="1" x14ac:dyDescent="0.25">
      <c r="A187" s="53" t="s">
        <v>4518</v>
      </c>
      <c r="B187" s="53">
        <v>38</v>
      </c>
      <c r="C187" s="53" t="s">
        <v>46</v>
      </c>
      <c r="D187" s="53" t="s">
        <v>833</v>
      </c>
      <c r="E187" s="53">
        <v>0</v>
      </c>
      <c r="F187" s="53" t="s">
        <v>848</v>
      </c>
      <c r="G187" s="53" t="str">
        <f t="shared" si="248"/>
        <v>38-1</v>
      </c>
      <c r="H187" s="53" t="s">
        <v>94</v>
      </c>
      <c r="I187" s="53" t="s">
        <v>76</v>
      </c>
      <c r="J187" s="53" t="s">
        <v>80</v>
      </c>
      <c r="K187" s="53" t="s">
        <v>842</v>
      </c>
      <c r="L187" s="53" t="s">
        <v>80</v>
      </c>
      <c r="M187" s="53" t="s">
        <v>80</v>
      </c>
      <c r="N187" s="53" t="s">
        <v>80</v>
      </c>
      <c r="O187" s="53" t="s">
        <v>80</v>
      </c>
      <c r="P187" s="53" t="s">
        <v>849</v>
      </c>
      <c r="Q187" s="52">
        <v>0.25</v>
      </c>
      <c r="R187" s="52">
        <f>+Q187*Q185</f>
        <v>0.05</v>
      </c>
      <c r="S187" s="53">
        <v>10</v>
      </c>
      <c r="T187" s="53" t="s">
        <v>84</v>
      </c>
      <c r="U187" s="53" t="s">
        <v>850</v>
      </c>
      <c r="V187" s="23">
        <v>44958</v>
      </c>
      <c r="W187" s="23">
        <v>45250</v>
      </c>
      <c r="X187" s="53" t="s">
        <v>845</v>
      </c>
      <c r="Y187" s="49" t="s">
        <v>87</v>
      </c>
      <c r="Z187" s="59" t="s">
        <v>100</v>
      </c>
      <c r="AA187" s="201">
        <v>1</v>
      </c>
      <c r="AB187" s="200" t="s">
        <v>851</v>
      </c>
      <c r="AC187" s="202">
        <v>45261</v>
      </c>
      <c r="AD187" s="201">
        <v>1</v>
      </c>
      <c r="AE187" s="200" t="s">
        <v>386</v>
      </c>
      <c r="AF187" s="202">
        <v>45261</v>
      </c>
      <c r="AG187" s="200" t="s">
        <v>79</v>
      </c>
      <c r="AH187" s="201">
        <v>1</v>
      </c>
      <c r="AI187" s="52">
        <f t="shared" si="229"/>
        <v>0.05</v>
      </c>
      <c r="AJ187" s="52">
        <f t="shared" si="320"/>
        <v>1</v>
      </c>
      <c r="AK187" s="52"/>
      <c r="AL187" s="239" t="str">
        <f t="shared" si="250"/>
        <v/>
      </c>
      <c r="AM187" s="239" t="str">
        <f t="shared" si="251"/>
        <v/>
      </c>
      <c r="AN187" s="239" t="str">
        <f t="shared" si="252"/>
        <v/>
      </c>
      <c r="AO187" s="239" t="str">
        <f t="shared" si="253"/>
        <v/>
      </c>
      <c r="AP187" s="239" t="str">
        <f t="shared" si="254"/>
        <v/>
      </c>
      <c r="AQ187" s="239" t="str">
        <f t="shared" si="255"/>
        <v/>
      </c>
      <c r="AR187" s="239" t="str">
        <f t="shared" si="256"/>
        <v/>
      </c>
      <c r="AS187" s="239" t="str">
        <f t="shared" si="257"/>
        <v/>
      </c>
      <c r="AT187" s="239" t="str">
        <f t="shared" si="258"/>
        <v/>
      </c>
      <c r="AU187" s="239" t="str">
        <f t="shared" si="230"/>
        <v/>
      </c>
      <c r="AV187" s="239" t="str">
        <f t="shared" si="231"/>
        <v/>
      </c>
      <c r="AW187" s="239" t="str">
        <f t="shared" si="232"/>
        <v/>
      </c>
      <c r="AX187" s="239" t="str">
        <f t="shared" si="233"/>
        <v/>
      </c>
      <c r="AY187" s="239" t="str">
        <f t="shared" si="234"/>
        <v/>
      </c>
      <c r="AZ187" s="239" t="str">
        <f t="shared" si="235"/>
        <v/>
      </c>
      <c r="BA187" s="239" t="str">
        <f t="shared" si="236"/>
        <v/>
      </c>
      <c r="BB187" s="239" t="str">
        <f t="shared" si="237"/>
        <v/>
      </c>
      <c r="BC187" s="239" t="str">
        <f t="shared" si="238"/>
        <v/>
      </c>
      <c r="BD187" s="239" t="str">
        <f t="shared" si="239"/>
        <v/>
      </c>
      <c r="BE187" s="239" t="str">
        <f t="shared" si="240"/>
        <v/>
      </c>
      <c r="BF187" s="239" t="str">
        <f t="shared" si="241"/>
        <v/>
      </c>
      <c r="BG187" s="239" t="str">
        <f t="shared" si="242"/>
        <v/>
      </c>
      <c r="BH187" s="239" t="str">
        <f t="shared" si="243"/>
        <v/>
      </c>
      <c r="BI187" s="239" t="str">
        <f t="shared" si="244"/>
        <v/>
      </c>
      <c r="BJ187" s="239" t="str">
        <f t="shared" si="245"/>
        <v/>
      </c>
      <c r="BK187" s="239" t="str">
        <f t="shared" si="246"/>
        <v/>
      </c>
      <c r="BL187" s="239" t="str">
        <f t="shared" si="247"/>
        <v/>
      </c>
      <c r="BN187" s="239" t="str">
        <f t="shared" si="259"/>
        <v/>
      </c>
      <c r="BO187" s="239" t="str">
        <f t="shared" si="260"/>
        <v/>
      </c>
      <c r="BP187" s="239" t="str">
        <f t="shared" si="261"/>
        <v/>
      </c>
      <c r="BQ187" s="239" t="str">
        <f t="shared" si="262"/>
        <v/>
      </c>
      <c r="BR187" s="239" t="str">
        <f t="shared" si="263"/>
        <v/>
      </c>
      <c r="BS187" s="239" t="str">
        <f t="shared" si="264"/>
        <v/>
      </c>
      <c r="BT187" s="239" t="str">
        <f t="shared" si="265"/>
        <v/>
      </c>
      <c r="BU187" s="239" t="str">
        <f t="shared" si="266"/>
        <v/>
      </c>
      <c r="BV187" s="239" t="str">
        <f t="shared" si="267"/>
        <v/>
      </c>
      <c r="BW187" s="239" t="str">
        <f t="shared" si="268"/>
        <v/>
      </c>
      <c r="BX187" s="239" t="str">
        <f t="shared" si="269"/>
        <v/>
      </c>
      <c r="BY187" s="239" t="str">
        <f t="shared" si="270"/>
        <v/>
      </c>
      <c r="BZ187" s="239" t="str">
        <f t="shared" si="271"/>
        <v/>
      </c>
      <c r="CA187" s="239" t="str">
        <f t="shared" si="272"/>
        <v/>
      </c>
      <c r="CB187" s="239" t="str">
        <f t="shared" si="273"/>
        <v/>
      </c>
      <c r="CC187" s="239" t="str">
        <f t="shared" si="274"/>
        <v/>
      </c>
      <c r="CD187" s="239" t="str">
        <f t="shared" si="275"/>
        <v/>
      </c>
      <c r="CE187" s="239" t="str">
        <f t="shared" si="276"/>
        <v/>
      </c>
      <c r="CF187" s="239" t="str">
        <f t="shared" si="277"/>
        <v/>
      </c>
      <c r="CG187" s="239" t="str">
        <f t="shared" si="278"/>
        <v/>
      </c>
      <c r="CH187" s="239" t="str">
        <f t="shared" si="279"/>
        <v/>
      </c>
      <c r="CI187" s="239" t="str">
        <f t="shared" si="280"/>
        <v/>
      </c>
      <c r="CJ187" s="239" t="str">
        <f t="shared" si="281"/>
        <v/>
      </c>
      <c r="CK187" s="239" t="str">
        <f t="shared" si="282"/>
        <v/>
      </c>
      <c r="CL187" s="239" t="str">
        <f t="shared" si="283"/>
        <v/>
      </c>
      <c r="CM187" s="239" t="str">
        <f t="shared" si="284"/>
        <v/>
      </c>
      <c r="CN187" s="239" t="str">
        <f t="shared" si="285"/>
        <v/>
      </c>
      <c r="CP187" s="239" t="str">
        <f t="shared" si="286"/>
        <v/>
      </c>
      <c r="CQ187" s="239" t="str">
        <f t="shared" si="287"/>
        <v/>
      </c>
      <c r="CR187" s="239" t="str">
        <f t="shared" si="288"/>
        <v/>
      </c>
      <c r="CS187" s="239" t="str">
        <f t="shared" si="289"/>
        <v/>
      </c>
      <c r="CT187" s="239" t="str">
        <f t="shared" si="290"/>
        <v/>
      </c>
      <c r="CU187" s="239" t="str">
        <f t="shared" si="291"/>
        <v/>
      </c>
      <c r="CV187" s="239" t="str">
        <f t="shared" si="292"/>
        <v/>
      </c>
      <c r="CW187" s="239" t="str">
        <f t="shared" si="293"/>
        <v/>
      </c>
      <c r="CX187" s="239" t="str">
        <f t="shared" si="294"/>
        <v/>
      </c>
      <c r="CY187" s="239" t="str">
        <f t="shared" si="295"/>
        <v/>
      </c>
      <c r="CZ187" s="239" t="str">
        <f t="shared" si="296"/>
        <v/>
      </c>
      <c r="DA187" s="239" t="str">
        <f t="shared" si="297"/>
        <v/>
      </c>
      <c r="DB187" s="239" t="str">
        <f t="shared" si="298"/>
        <v/>
      </c>
      <c r="DC187" s="239" t="str">
        <f t="shared" si="299"/>
        <v/>
      </c>
      <c r="DD187" s="239" t="str">
        <f t="shared" si="300"/>
        <v/>
      </c>
      <c r="DE187" s="239" t="str">
        <f t="shared" si="301"/>
        <v/>
      </c>
      <c r="DF187" s="239" t="str">
        <f t="shared" si="302"/>
        <v/>
      </c>
      <c r="DG187" s="239" t="str">
        <f t="shared" si="303"/>
        <v/>
      </c>
      <c r="DH187" s="239" t="str">
        <f t="shared" si="304"/>
        <v/>
      </c>
      <c r="DI187" s="239" t="str">
        <f t="shared" si="305"/>
        <v/>
      </c>
      <c r="DJ187" s="239" t="str">
        <f t="shared" si="306"/>
        <v/>
      </c>
      <c r="DK187" s="239" t="str">
        <f t="shared" si="307"/>
        <v/>
      </c>
      <c r="DL187" s="239" t="str">
        <f t="shared" si="308"/>
        <v/>
      </c>
      <c r="DM187" s="239" t="str">
        <f t="shared" si="309"/>
        <v/>
      </c>
      <c r="DN187" s="239" t="str">
        <f t="shared" si="310"/>
        <v/>
      </c>
      <c r="DO187" s="239" t="str">
        <f t="shared" si="311"/>
        <v/>
      </c>
      <c r="DP187" s="239" t="str">
        <f t="shared" si="312"/>
        <v/>
      </c>
    </row>
    <row r="188" spans="1:120" ht="35.25" hidden="1" customHeight="1" x14ac:dyDescent="0.25">
      <c r="A188" s="53" t="s">
        <v>4518</v>
      </c>
      <c r="B188" s="53">
        <v>38</v>
      </c>
      <c r="C188" s="53" t="s">
        <v>46</v>
      </c>
      <c r="D188" s="53" t="s">
        <v>833</v>
      </c>
      <c r="E188" s="53">
        <v>0</v>
      </c>
      <c r="F188" s="53" t="s">
        <v>852</v>
      </c>
      <c r="G188" s="53" t="str">
        <f t="shared" si="248"/>
        <v>38-1</v>
      </c>
      <c r="H188" s="53" t="s">
        <v>102</v>
      </c>
      <c r="I188" s="53" t="s">
        <v>76</v>
      </c>
      <c r="J188" s="53" t="s">
        <v>80</v>
      </c>
      <c r="K188" s="53" t="s">
        <v>842</v>
      </c>
      <c r="L188" s="53" t="s">
        <v>80</v>
      </c>
      <c r="M188" s="53" t="s">
        <v>80</v>
      </c>
      <c r="N188" s="53" t="s">
        <v>80</v>
      </c>
      <c r="O188" s="53" t="s">
        <v>80</v>
      </c>
      <c r="P188" s="53" t="s">
        <v>853</v>
      </c>
      <c r="Q188" s="52">
        <v>0</v>
      </c>
      <c r="R188" s="52">
        <f>+Q188*Q185</f>
        <v>0</v>
      </c>
      <c r="S188" s="53">
        <v>10</v>
      </c>
      <c r="T188" s="53" t="s">
        <v>84</v>
      </c>
      <c r="U188" s="53" t="s">
        <v>854</v>
      </c>
      <c r="V188" s="23">
        <v>44958</v>
      </c>
      <c r="W188" s="23">
        <v>45250</v>
      </c>
      <c r="X188" s="53" t="s">
        <v>390</v>
      </c>
      <c r="Y188" s="49" t="s">
        <v>87</v>
      </c>
      <c r="Z188" s="59" t="s">
        <v>100</v>
      </c>
      <c r="AA188" s="201">
        <v>1</v>
      </c>
      <c r="AB188" s="200" t="s">
        <v>855</v>
      </c>
      <c r="AC188" s="202">
        <v>45261</v>
      </c>
      <c r="AD188" s="201">
        <v>1</v>
      </c>
      <c r="AE188" s="200" t="s">
        <v>386</v>
      </c>
      <c r="AF188" s="202">
        <v>45261</v>
      </c>
      <c r="AG188" s="200" t="s">
        <v>79</v>
      </c>
      <c r="AH188" s="201">
        <v>1</v>
      </c>
      <c r="AI188" s="52">
        <f t="shared" si="229"/>
        <v>0</v>
      </c>
      <c r="AJ188" s="52"/>
      <c r="AK188" s="52"/>
      <c r="AL188" s="239" t="str">
        <f t="shared" si="250"/>
        <v/>
      </c>
      <c r="AM188" s="239" t="str">
        <f t="shared" si="251"/>
        <v/>
      </c>
      <c r="AN188" s="239" t="str">
        <f t="shared" si="252"/>
        <v/>
      </c>
      <c r="AO188" s="239" t="str">
        <f t="shared" si="253"/>
        <v/>
      </c>
      <c r="AP188" s="239" t="str">
        <f t="shared" si="254"/>
        <v/>
      </c>
      <c r="AQ188" s="239" t="str">
        <f t="shared" si="255"/>
        <v/>
      </c>
      <c r="AR188" s="239" t="str">
        <f t="shared" si="256"/>
        <v/>
      </c>
      <c r="AS188" s="239" t="str">
        <f t="shared" si="257"/>
        <v/>
      </c>
      <c r="AT188" s="239" t="str">
        <f t="shared" si="258"/>
        <v/>
      </c>
      <c r="AU188" s="239" t="str">
        <f t="shared" si="230"/>
        <v/>
      </c>
      <c r="AV188" s="239">
        <f t="shared" si="231"/>
        <v>1</v>
      </c>
      <c r="AW188" s="239" t="str">
        <f t="shared" si="232"/>
        <v/>
      </c>
      <c r="AX188" s="239" t="str">
        <f t="shared" si="233"/>
        <v/>
      </c>
      <c r="AY188" s="239" t="str">
        <f t="shared" si="234"/>
        <v/>
      </c>
      <c r="AZ188" s="239" t="str">
        <f t="shared" si="235"/>
        <v/>
      </c>
      <c r="BA188" s="239" t="str">
        <f t="shared" si="236"/>
        <v/>
      </c>
      <c r="BB188" s="239" t="str">
        <f t="shared" si="237"/>
        <v/>
      </c>
      <c r="BC188" s="239" t="str">
        <f t="shared" si="238"/>
        <v/>
      </c>
      <c r="BD188" s="239" t="str">
        <f t="shared" si="239"/>
        <v/>
      </c>
      <c r="BE188" s="239" t="str">
        <f t="shared" si="240"/>
        <v/>
      </c>
      <c r="BF188" s="239" t="str">
        <f t="shared" si="241"/>
        <v/>
      </c>
      <c r="BG188" s="239" t="str">
        <f t="shared" si="242"/>
        <v/>
      </c>
      <c r="BH188" s="239" t="str">
        <f t="shared" si="243"/>
        <v/>
      </c>
      <c r="BI188" s="239" t="str">
        <f t="shared" si="244"/>
        <v/>
      </c>
      <c r="BJ188" s="239" t="str">
        <f t="shared" si="245"/>
        <v/>
      </c>
      <c r="BK188" s="239" t="str">
        <f t="shared" si="246"/>
        <v/>
      </c>
      <c r="BL188" s="239" t="str">
        <f t="shared" si="247"/>
        <v/>
      </c>
      <c r="BN188" s="239" t="str">
        <f t="shared" si="259"/>
        <v/>
      </c>
      <c r="BO188" s="239" t="str">
        <f t="shared" si="260"/>
        <v/>
      </c>
      <c r="BP188" s="239" t="str">
        <f t="shared" si="261"/>
        <v/>
      </c>
      <c r="BQ188" s="239" t="str">
        <f t="shared" si="262"/>
        <v/>
      </c>
      <c r="BR188" s="239" t="str">
        <f t="shared" si="263"/>
        <v/>
      </c>
      <c r="BS188" s="239" t="str">
        <f t="shared" si="264"/>
        <v/>
      </c>
      <c r="BT188" s="239" t="str">
        <f t="shared" si="265"/>
        <v/>
      </c>
      <c r="BU188" s="239" t="str">
        <f t="shared" si="266"/>
        <v/>
      </c>
      <c r="BV188" s="239" t="str">
        <f t="shared" si="267"/>
        <v/>
      </c>
      <c r="BW188" s="239" t="str">
        <f t="shared" si="268"/>
        <v/>
      </c>
      <c r="BX188" s="239">
        <f t="shared" si="269"/>
        <v>1</v>
      </c>
      <c r="BY188" s="239" t="str">
        <f t="shared" si="270"/>
        <v/>
      </c>
      <c r="BZ188" s="239" t="str">
        <f t="shared" si="271"/>
        <v/>
      </c>
      <c r="CA188" s="239" t="str">
        <f t="shared" si="272"/>
        <v/>
      </c>
      <c r="CB188" s="239" t="str">
        <f t="shared" si="273"/>
        <v/>
      </c>
      <c r="CC188" s="239" t="str">
        <f t="shared" si="274"/>
        <v/>
      </c>
      <c r="CD188" s="239" t="str">
        <f t="shared" si="275"/>
        <v/>
      </c>
      <c r="CE188" s="239" t="str">
        <f t="shared" si="276"/>
        <v/>
      </c>
      <c r="CF188" s="239" t="str">
        <f t="shared" si="277"/>
        <v/>
      </c>
      <c r="CG188" s="239" t="str">
        <f t="shared" si="278"/>
        <v/>
      </c>
      <c r="CH188" s="239" t="str">
        <f t="shared" si="279"/>
        <v/>
      </c>
      <c r="CI188" s="239" t="str">
        <f t="shared" si="280"/>
        <v/>
      </c>
      <c r="CJ188" s="239" t="str">
        <f t="shared" si="281"/>
        <v/>
      </c>
      <c r="CK188" s="239" t="str">
        <f t="shared" si="282"/>
        <v/>
      </c>
      <c r="CL188" s="239" t="str">
        <f t="shared" si="283"/>
        <v/>
      </c>
      <c r="CM188" s="239" t="str">
        <f t="shared" si="284"/>
        <v/>
      </c>
      <c r="CN188" s="239" t="str">
        <f t="shared" si="285"/>
        <v/>
      </c>
      <c r="CP188" s="239" t="str">
        <f t="shared" si="286"/>
        <v/>
      </c>
      <c r="CQ188" s="239" t="str">
        <f t="shared" si="287"/>
        <v/>
      </c>
      <c r="CR188" s="239" t="str">
        <f t="shared" si="288"/>
        <v/>
      </c>
      <c r="CS188" s="239" t="str">
        <f t="shared" si="289"/>
        <v/>
      </c>
      <c r="CT188" s="239" t="str">
        <f t="shared" si="290"/>
        <v/>
      </c>
      <c r="CU188" s="239" t="str">
        <f t="shared" si="291"/>
        <v/>
      </c>
      <c r="CV188" s="239" t="str">
        <f t="shared" si="292"/>
        <v/>
      </c>
      <c r="CW188" s="239" t="str">
        <f t="shared" si="293"/>
        <v/>
      </c>
      <c r="CX188" s="239" t="str">
        <f t="shared" si="294"/>
        <v/>
      </c>
      <c r="CY188" s="239" t="str">
        <f t="shared" si="295"/>
        <v/>
      </c>
      <c r="CZ188" s="239" t="str">
        <f t="shared" si="296"/>
        <v>4to Trimestre</v>
      </c>
      <c r="DA188" s="239" t="str">
        <f t="shared" si="297"/>
        <v/>
      </c>
      <c r="DB188" s="239" t="str">
        <f t="shared" si="298"/>
        <v/>
      </c>
      <c r="DC188" s="239" t="str">
        <f t="shared" si="299"/>
        <v/>
      </c>
      <c r="DD188" s="239" t="str">
        <f t="shared" si="300"/>
        <v/>
      </c>
      <c r="DE188" s="239" t="str">
        <f t="shared" si="301"/>
        <v/>
      </c>
      <c r="DF188" s="239" t="str">
        <f t="shared" si="302"/>
        <v/>
      </c>
      <c r="DG188" s="239" t="str">
        <f t="shared" si="303"/>
        <v/>
      </c>
      <c r="DH188" s="239" t="str">
        <f t="shared" si="304"/>
        <v/>
      </c>
      <c r="DI188" s="239" t="str">
        <f t="shared" si="305"/>
        <v/>
      </c>
      <c r="DJ188" s="239" t="str">
        <f t="shared" si="306"/>
        <v/>
      </c>
      <c r="DK188" s="239" t="str">
        <f t="shared" si="307"/>
        <v/>
      </c>
      <c r="DL188" s="239" t="str">
        <f t="shared" si="308"/>
        <v/>
      </c>
      <c r="DM188" s="239" t="str">
        <f t="shared" si="309"/>
        <v/>
      </c>
      <c r="DN188" s="239" t="str">
        <f t="shared" si="310"/>
        <v/>
      </c>
      <c r="DO188" s="239" t="str">
        <f t="shared" si="311"/>
        <v/>
      </c>
      <c r="DP188" s="239" t="str">
        <f t="shared" si="312"/>
        <v/>
      </c>
    </row>
    <row r="189" spans="1:120" ht="35.25" hidden="1" customHeight="1" x14ac:dyDescent="0.25">
      <c r="A189" s="53" t="s">
        <v>4518</v>
      </c>
      <c r="B189" s="53">
        <v>38</v>
      </c>
      <c r="C189" s="53" t="s">
        <v>46</v>
      </c>
      <c r="D189" s="53" t="s">
        <v>833</v>
      </c>
      <c r="E189" s="53">
        <v>0</v>
      </c>
      <c r="F189" s="53" t="s">
        <v>856</v>
      </c>
      <c r="G189" s="53" t="str">
        <f t="shared" si="248"/>
        <v>38-1</v>
      </c>
      <c r="H189" s="53" t="s">
        <v>94</v>
      </c>
      <c r="I189" s="53" t="s">
        <v>76</v>
      </c>
      <c r="J189" s="53" t="s">
        <v>80</v>
      </c>
      <c r="K189" s="53" t="s">
        <v>842</v>
      </c>
      <c r="L189" s="53" t="s">
        <v>80</v>
      </c>
      <c r="M189" s="53" t="s">
        <v>80</v>
      </c>
      <c r="N189" s="53" t="s">
        <v>80</v>
      </c>
      <c r="O189" s="53" t="s">
        <v>80</v>
      </c>
      <c r="P189" s="53" t="s">
        <v>857</v>
      </c>
      <c r="Q189" s="52">
        <v>0.25</v>
      </c>
      <c r="R189" s="52">
        <f>+Q189*Q185</f>
        <v>0.05</v>
      </c>
      <c r="S189" s="53">
        <v>10</v>
      </c>
      <c r="T189" s="53" t="s">
        <v>84</v>
      </c>
      <c r="U189" s="53" t="s">
        <v>858</v>
      </c>
      <c r="V189" s="23">
        <v>44958</v>
      </c>
      <c r="W189" s="23">
        <v>45250</v>
      </c>
      <c r="X189" s="53" t="s">
        <v>845</v>
      </c>
      <c r="Y189" s="49" t="s">
        <v>87</v>
      </c>
      <c r="Z189" s="59" t="s">
        <v>100</v>
      </c>
      <c r="AA189" s="201">
        <v>1</v>
      </c>
      <c r="AB189" s="200" t="s">
        <v>859</v>
      </c>
      <c r="AC189" s="202">
        <v>45261</v>
      </c>
      <c r="AD189" s="201">
        <v>1</v>
      </c>
      <c r="AE189" s="200" t="s">
        <v>386</v>
      </c>
      <c r="AF189" s="202">
        <v>45261</v>
      </c>
      <c r="AG189" s="200" t="s">
        <v>79</v>
      </c>
      <c r="AH189" s="201">
        <v>1</v>
      </c>
      <c r="AI189" s="52">
        <f t="shared" si="229"/>
        <v>0.05</v>
      </c>
      <c r="AJ189" s="52">
        <f>+AI189/R189</f>
        <v>1</v>
      </c>
      <c r="AK189" s="52"/>
      <c r="AL189" s="239" t="str">
        <f t="shared" si="250"/>
        <v/>
      </c>
      <c r="AM189" s="239" t="str">
        <f t="shared" si="251"/>
        <v/>
      </c>
      <c r="AN189" s="239" t="str">
        <f t="shared" si="252"/>
        <v/>
      </c>
      <c r="AO189" s="239" t="str">
        <f t="shared" si="253"/>
        <v/>
      </c>
      <c r="AP189" s="239" t="str">
        <f t="shared" si="254"/>
        <v/>
      </c>
      <c r="AQ189" s="239" t="str">
        <f t="shared" si="255"/>
        <v/>
      </c>
      <c r="AR189" s="239" t="str">
        <f t="shared" si="256"/>
        <v/>
      </c>
      <c r="AS189" s="239" t="str">
        <f t="shared" si="257"/>
        <v/>
      </c>
      <c r="AT189" s="239" t="str">
        <f t="shared" si="258"/>
        <v/>
      </c>
      <c r="AU189" s="239" t="str">
        <f t="shared" si="230"/>
        <v/>
      </c>
      <c r="AV189" s="239" t="str">
        <f t="shared" si="231"/>
        <v/>
      </c>
      <c r="AW189" s="239" t="str">
        <f t="shared" si="232"/>
        <v/>
      </c>
      <c r="AX189" s="239" t="str">
        <f t="shared" si="233"/>
        <v/>
      </c>
      <c r="AY189" s="239" t="str">
        <f t="shared" si="234"/>
        <v/>
      </c>
      <c r="AZ189" s="239" t="str">
        <f t="shared" si="235"/>
        <v/>
      </c>
      <c r="BA189" s="239" t="str">
        <f t="shared" si="236"/>
        <v/>
      </c>
      <c r="BB189" s="239" t="str">
        <f t="shared" si="237"/>
        <v/>
      </c>
      <c r="BC189" s="239" t="str">
        <f t="shared" si="238"/>
        <v/>
      </c>
      <c r="BD189" s="239" t="str">
        <f t="shared" si="239"/>
        <v/>
      </c>
      <c r="BE189" s="239" t="str">
        <f t="shared" si="240"/>
        <v/>
      </c>
      <c r="BF189" s="239" t="str">
        <f t="shared" si="241"/>
        <v/>
      </c>
      <c r="BG189" s="239" t="str">
        <f t="shared" si="242"/>
        <v/>
      </c>
      <c r="BH189" s="239" t="str">
        <f t="shared" si="243"/>
        <v/>
      </c>
      <c r="BI189" s="239" t="str">
        <f t="shared" si="244"/>
        <v/>
      </c>
      <c r="BJ189" s="239" t="str">
        <f t="shared" si="245"/>
        <v/>
      </c>
      <c r="BK189" s="239" t="str">
        <f t="shared" si="246"/>
        <v/>
      </c>
      <c r="BL189" s="239" t="str">
        <f t="shared" si="247"/>
        <v/>
      </c>
      <c r="BN189" s="239" t="str">
        <f t="shared" si="259"/>
        <v/>
      </c>
      <c r="BO189" s="239" t="str">
        <f t="shared" si="260"/>
        <v/>
      </c>
      <c r="BP189" s="239" t="str">
        <f t="shared" si="261"/>
        <v/>
      </c>
      <c r="BQ189" s="239" t="str">
        <f t="shared" si="262"/>
        <v/>
      </c>
      <c r="BR189" s="239" t="str">
        <f t="shared" si="263"/>
        <v/>
      </c>
      <c r="BS189" s="239" t="str">
        <f t="shared" si="264"/>
        <v/>
      </c>
      <c r="BT189" s="239" t="str">
        <f t="shared" si="265"/>
        <v/>
      </c>
      <c r="BU189" s="239" t="str">
        <f t="shared" si="266"/>
        <v/>
      </c>
      <c r="BV189" s="239" t="str">
        <f t="shared" si="267"/>
        <v/>
      </c>
      <c r="BW189" s="239" t="str">
        <f t="shared" si="268"/>
        <v/>
      </c>
      <c r="BX189" s="239" t="str">
        <f t="shared" si="269"/>
        <v/>
      </c>
      <c r="BY189" s="239" t="str">
        <f t="shared" si="270"/>
        <v/>
      </c>
      <c r="BZ189" s="239" t="str">
        <f t="shared" si="271"/>
        <v/>
      </c>
      <c r="CA189" s="239" t="str">
        <f t="shared" si="272"/>
        <v/>
      </c>
      <c r="CB189" s="239" t="str">
        <f t="shared" si="273"/>
        <v/>
      </c>
      <c r="CC189" s="239" t="str">
        <f t="shared" si="274"/>
        <v/>
      </c>
      <c r="CD189" s="239" t="str">
        <f t="shared" si="275"/>
        <v/>
      </c>
      <c r="CE189" s="239" t="str">
        <f t="shared" si="276"/>
        <v/>
      </c>
      <c r="CF189" s="239" t="str">
        <f t="shared" si="277"/>
        <v/>
      </c>
      <c r="CG189" s="239" t="str">
        <f t="shared" si="278"/>
        <v/>
      </c>
      <c r="CH189" s="239" t="str">
        <f t="shared" si="279"/>
        <v/>
      </c>
      <c r="CI189" s="239" t="str">
        <f t="shared" si="280"/>
        <v/>
      </c>
      <c r="CJ189" s="239" t="str">
        <f t="shared" si="281"/>
        <v/>
      </c>
      <c r="CK189" s="239" t="str">
        <f t="shared" si="282"/>
        <v/>
      </c>
      <c r="CL189" s="239" t="str">
        <f t="shared" si="283"/>
        <v/>
      </c>
      <c r="CM189" s="239" t="str">
        <f t="shared" si="284"/>
        <v/>
      </c>
      <c r="CN189" s="239" t="str">
        <f t="shared" si="285"/>
        <v/>
      </c>
      <c r="CP189" s="239" t="str">
        <f t="shared" si="286"/>
        <v/>
      </c>
      <c r="CQ189" s="239" t="str">
        <f t="shared" si="287"/>
        <v/>
      </c>
      <c r="CR189" s="239" t="str">
        <f t="shared" si="288"/>
        <v/>
      </c>
      <c r="CS189" s="239" t="str">
        <f t="shared" si="289"/>
        <v/>
      </c>
      <c r="CT189" s="239" t="str">
        <f t="shared" si="290"/>
        <v/>
      </c>
      <c r="CU189" s="239" t="str">
        <f t="shared" si="291"/>
        <v/>
      </c>
      <c r="CV189" s="239" t="str">
        <f t="shared" si="292"/>
        <v/>
      </c>
      <c r="CW189" s="239" t="str">
        <f t="shared" si="293"/>
        <v/>
      </c>
      <c r="CX189" s="239" t="str">
        <f t="shared" si="294"/>
        <v/>
      </c>
      <c r="CY189" s="239" t="str">
        <f t="shared" si="295"/>
        <v/>
      </c>
      <c r="CZ189" s="239" t="str">
        <f t="shared" si="296"/>
        <v/>
      </c>
      <c r="DA189" s="239" t="str">
        <f t="shared" si="297"/>
        <v/>
      </c>
      <c r="DB189" s="239" t="str">
        <f t="shared" si="298"/>
        <v/>
      </c>
      <c r="DC189" s="239" t="str">
        <f t="shared" si="299"/>
        <v/>
      </c>
      <c r="DD189" s="239" t="str">
        <f t="shared" si="300"/>
        <v/>
      </c>
      <c r="DE189" s="239" t="str">
        <f t="shared" si="301"/>
        <v/>
      </c>
      <c r="DF189" s="239" t="str">
        <f t="shared" si="302"/>
        <v/>
      </c>
      <c r="DG189" s="239" t="str">
        <f t="shared" si="303"/>
        <v/>
      </c>
      <c r="DH189" s="239" t="str">
        <f t="shared" si="304"/>
        <v/>
      </c>
      <c r="DI189" s="239" t="str">
        <f t="shared" si="305"/>
        <v/>
      </c>
      <c r="DJ189" s="239" t="str">
        <f t="shared" si="306"/>
        <v/>
      </c>
      <c r="DK189" s="239" t="str">
        <f t="shared" si="307"/>
        <v/>
      </c>
      <c r="DL189" s="239" t="str">
        <f t="shared" si="308"/>
        <v/>
      </c>
      <c r="DM189" s="239" t="str">
        <f t="shared" si="309"/>
        <v/>
      </c>
      <c r="DN189" s="239" t="str">
        <f t="shared" si="310"/>
        <v/>
      </c>
      <c r="DO189" s="239" t="str">
        <f t="shared" si="311"/>
        <v/>
      </c>
      <c r="DP189" s="239" t="str">
        <f t="shared" si="312"/>
        <v/>
      </c>
    </row>
    <row r="190" spans="1:120" ht="35.25" hidden="1" customHeight="1" x14ac:dyDescent="0.25">
      <c r="A190" s="53" t="s">
        <v>4518</v>
      </c>
      <c r="B190" s="53">
        <v>38</v>
      </c>
      <c r="C190" s="53" t="s">
        <v>46</v>
      </c>
      <c r="D190" s="53" t="s">
        <v>833</v>
      </c>
      <c r="E190" s="53">
        <v>0</v>
      </c>
      <c r="F190" s="53" t="s">
        <v>860</v>
      </c>
      <c r="G190" s="53" t="str">
        <f t="shared" si="248"/>
        <v>38-1</v>
      </c>
      <c r="H190" s="53" t="s">
        <v>102</v>
      </c>
      <c r="I190" s="53" t="s">
        <v>76</v>
      </c>
      <c r="J190" s="53" t="s">
        <v>80</v>
      </c>
      <c r="K190" s="53" t="s">
        <v>842</v>
      </c>
      <c r="L190" s="53" t="s">
        <v>80</v>
      </c>
      <c r="M190" s="53" t="s">
        <v>80</v>
      </c>
      <c r="N190" s="53" t="s">
        <v>80</v>
      </c>
      <c r="O190" s="53" t="s">
        <v>80</v>
      </c>
      <c r="P190" s="53" t="s">
        <v>861</v>
      </c>
      <c r="Q190" s="52">
        <v>0</v>
      </c>
      <c r="R190" s="52">
        <f>+Q190*Q185</f>
        <v>0</v>
      </c>
      <c r="S190" s="53">
        <v>10</v>
      </c>
      <c r="T190" s="53" t="s">
        <v>84</v>
      </c>
      <c r="U190" s="53" t="s">
        <v>862</v>
      </c>
      <c r="V190" s="23">
        <v>44958</v>
      </c>
      <c r="W190" s="23">
        <v>45260</v>
      </c>
      <c r="X190" s="53" t="s">
        <v>390</v>
      </c>
      <c r="Y190" s="49" t="s">
        <v>87</v>
      </c>
      <c r="Z190" s="59" t="s">
        <v>100</v>
      </c>
      <c r="AA190" s="201">
        <v>1</v>
      </c>
      <c r="AB190" s="200" t="s">
        <v>863</v>
      </c>
      <c r="AC190" s="202">
        <v>45264</v>
      </c>
      <c r="AD190" s="201">
        <v>1</v>
      </c>
      <c r="AE190" s="200" t="s">
        <v>386</v>
      </c>
      <c r="AF190" s="202">
        <v>45264</v>
      </c>
      <c r="AG190" s="200" t="s">
        <v>79</v>
      </c>
      <c r="AH190" s="201">
        <v>1</v>
      </c>
      <c r="AI190" s="52">
        <f t="shared" si="229"/>
        <v>0</v>
      </c>
      <c r="AJ190" s="52"/>
      <c r="AK190" s="52"/>
      <c r="AL190" s="239" t="str">
        <f t="shared" si="250"/>
        <v/>
      </c>
      <c r="AM190" s="239" t="str">
        <f t="shared" si="251"/>
        <v/>
      </c>
      <c r="AN190" s="239" t="str">
        <f t="shared" si="252"/>
        <v/>
      </c>
      <c r="AO190" s="239" t="str">
        <f t="shared" si="253"/>
        <v/>
      </c>
      <c r="AP190" s="239" t="str">
        <f t="shared" si="254"/>
        <v/>
      </c>
      <c r="AQ190" s="239" t="str">
        <f t="shared" si="255"/>
        <v/>
      </c>
      <c r="AR190" s="239" t="str">
        <f t="shared" si="256"/>
        <v/>
      </c>
      <c r="AS190" s="239" t="str">
        <f t="shared" si="257"/>
        <v/>
      </c>
      <c r="AT190" s="239" t="str">
        <f t="shared" si="258"/>
        <v/>
      </c>
      <c r="AU190" s="239" t="str">
        <f t="shared" si="230"/>
        <v/>
      </c>
      <c r="AV190" s="239">
        <f t="shared" si="231"/>
        <v>1</v>
      </c>
      <c r="AW190" s="239" t="str">
        <f t="shared" si="232"/>
        <v/>
      </c>
      <c r="AX190" s="239" t="str">
        <f t="shared" si="233"/>
        <v/>
      </c>
      <c r="AY190" s="239" t="str">
        <f t="shared" si="234"/>
        <v/>
      </c>
      <c r="AZ190" s="239" t="str">
        <f t="shared" si="235"/>
        <v/>
      </c>
      <c r="BA190" s="239" t="str">
        <f t="shared" si="236"/>
        <v/>
      </c>
      <c r="BB190" s="239" t="str">
        <f t="shared" si="237"/>
        <v/>
      </c>
      <c r="BC190" s="239" t="str">
        <f t="shared" si="238"/>
        <v/>
      </c>
      <c r="BD190" s="239" t="str">
        <f t="shared" si="239"/>
        <v/>
      </c>
      <c r="BE190" s="239" t="str">
        <f t="shared" si="240"/>
        <v/>
      </c>
      <c r="BF190" s="239" t="str">
        <f t="shared" si="241"/>
        <v/>
      </c>
      <c r="BG190" s="239" t="str">
        <f t="shared" si="242"/>
        <v/>
      </c>
      <c r="BH190" s="239" t="str">
        <f t="shared" si="243"/>
        <v/>
      </c>
      <c r="BI190" s="239" t="str">
        <f t="shared" si="244"/>
        <v/>
      </c>
      <c r="BJ190" s="239" t="str">
        <f t="shared" si="245"/>
        <v/>
      </c>
      <c r="BK190" s="239" t="str">
        <f t="shared" si="246"/>
        <v/>
      </c>
      <c r="BL190" s="239" t="str">
        <f t="shared" si="247"/>
        <v/>
      </c>
      <c r="BN190" s="239" t="str">
        <f t="shared" si="259"/>
        <v/>
      </c>
      <c r="BO190" s="239" t="str">
        <f t="shared" si="260"/>
        <v/>
      </c>
      <c r="BP190" s="239" t="str">
        <f t="shared" si="261"/>
        <v/>
      </c>
      <c r="BQ190" s="239" t="str">
        <f t="shared" si="262"/>
        <v/>
      </c>
      <c r="BR190" s="239" t="str">
        <f t="shared" si="263"/>
        <v/>
      </c>
      <c r="BS190" s="239" t="str">
        <f t="shared" si="264"/>
        <v/>
      </c>
      <c r="BT190" s="239" t="str">
        <f t="shared" si="265"/>
        <v/>
      </c>
      <c r="BU190" s="239" t="str">
        <f t="shared" si="266"/>
        <v/>
      </c>
      <c r="BV190" s="239" t="str">
        <f t="shared" si="267"/>
        <v/>
      </c>
      <c r="BW190" s="239" t="str">
        <f t="shared" si="268"/>
        <v/>
      </c>
      <c r="BX190" s="239">
        <f t="shared" si="269"/>
        <v>1</v>
      </c>
      <c r="BY190" s="239" t="str">
        <f t="shared" si="270"/>
        <v/>
      </c>
      <c r="BZ190" s="239" t="str">
        <f t="shared" si="271"/>
        <v/>
      </c>
      <c r="CA190" s="239" t="str">
        <f t="shared" si="272"/>
        <v/>
      </c>
      <c r="CB190" s="239" t="str">
        <f t="shared" si="273"/>
        <v/>
      </c>
      <c r="CC190" s="239" t="str">
        <f t="shared" si="274"/>
        <v/>
      </c>
      <c r="CD190" s="239" t="str">
        <f t="shared" si="275"/>
        <v/>
      </c>
      <c r="CE190" s="239" t="str">
        <f t="shared" si="276"/>
        <v/>
      </c>
      <c r="CF190" s="239" t="str">
        <f t="shared" si="277"/>
        <v/>
      </c>
      <c r="CG190" s="239" t="str">
        <f t="shared" si="278"/>
        <v/>
      </c>
      <c r="CH190" s="239" t="str">
        <f t="shared" si="279"/>
        <v/>
      </c>
      <c r="CI190" s="239" t="str">
        <f t="shared" si="280"/>
        <v/>
      </c>
      <c r="CJ190" s="239" t="str">
        <f t="shared" si="281"/>
        <v/>
      </c>
      <c r="CK190" s="239" t="str">
        <f t="shared" si="282"/>
        <v/>
      </c>
      <c r="CL190" s="239" t="str">
        <f t="shared" si="283"/>
        <v/>
      </c>
      <c r="CM190" s="239" t="str">
        <f t="shared" si="284"/>
        <v/>
      </c>
      <c r="CN190" s="239" t="str">
        <f t="shared" si="285"/>
        <v/>
      </c>
      <c r="CP190" s="239" t="str">
        <f t="shared" si="286"/>
        <v/>
      </c>
      <c r="CQ190" s="239" t="str">
        <f t="shared" si="287"/>
        <v/>
      </c>
      <c r="CR190" s="239" t="str">
        <f t="shared" si="288"/>
        <v/>
      </c>
      <c r="CS190" s="239" t="str">
        <f t="shared" si="289"/>
        <v/>
      </c>
      <c r="CT190" s="239" t="str">
        <f t="shared" si="290"/>
        <v/>
      </c>
      <c r="CU190" s="239" t="str">
        <f t="shared" si="291"/>
        <v/>
      </c>
      <c r="CV190" s="239" t="str">
        <f t="shared" si="292"/>
        <v/>
      </c>
      <c r="CW190" s="239" t="str">
        <f t="shared" si="293"/>
        <v/>
      </c>
      <c r="CX190" s="239" t="str">
        <f t="shared" si="294"/>
        <v/>
      </c>
      <c r="CY190" s="239" t="str">
        <f t="shared" si="295"/>
        <v/>
      </c>
      <c r="CZ190" s="239" t="str">
        <f t="shared" si="296"/>
        <v>4to Trimestre</v>
      </c>
      <c r="DA190" s="239" t="str">
        <f t="shared" si="297"/>
        <v/>
      </c>
      <c r="DB190" s="239" t="str">
        <f t="shared" si="298"/>
        <v/>
      </c>
      <c r="DC190" s="239" t="str">
        <f t="shared" si="299"/>
        <v/>
      </c>
      <c r="DD190" s="239" t="str">
        <f t="shared" si="300"/>
        <v/>
      </c>
      <c r="DE190" s="239" t="str">
        <f t="shared" si="301"/>
        <v/>
      </c>
      <c r="DF190" s="239" t="str">
        <f t="shared" si="302"/>
        <v/>
      </c>
      <c r="DG190" s="239" t="str">
        <f t="shared" si="303"/>
        <v/>
      </c>
      <c r="DH190" s="239" t="str">
        <f t="shared" si="304"/>
        <v/>
      </c>
      <c r="DI190" s="239" t="str">
        <f t="shared" si="305"/>
        <v/>
      </c>
      <c r="DJ190" s="239" t="str">
        <f t="shared" si="306"/>
        <v/>
      </c>
      <c r="DK190" s="239" t="str">
        <f t="shared" si="307"/>
        <v/>
      </c>
      <c r="DL190" s="239" t="str">
        <f t="shared" si="308"/>
        <v/>
      </c>
      <c r="DM190" s="239" t="str">
        <f t="shared" si="309"/>
        <v/>
      </c>
      <c r="DN190" s="239" t="str">
        <f t="shared" si="310"/>
        <v/>
      </c>
      <c r="DO190" s="239" t="str">
        <f t="shared" si="311"/>
        <v/>
      </c>
      <c r="DP190" s="239" t="str">
        <f t="shared" si="312"/>
        <v/>
      </c>
    </row>
    <row r="191" spans="1:120" ht="35.25" hidden="1" customHeight="1" x14ac:dyDescent="0.25">
      <c r="A191" s="49" t="s">
        <v>4518</v>
      </c>
      <c r="B191" s="49">
        <v>38</v>
      </c>
      <c r="C191" s="49" t="s">
        <v>46</v>
      </c>
      <c r="D191" s="49" t="s">
        <v>833</v>
      </c>
      <c r="E191" s="49">
        <v>0</v>
      </c>
      <c r="F191" s="49" t="s">
        <v>864</v>
      </c>
      <c r="G191" s="49" t="str">
        <f t="shared" si="248"/>
        <v>38-2</v>
      </c>
      <c r="H191" s="49" t="s">
        <v>75</v>
      </c>
      <c r="I191" s="49" t="s">
        <v>76</v>
      </c>
      <c r="J191" s="49" t="s">
        <v>123</v>
      </c>
      <c r="K191" s="49" t="s">
        <v>835</v>
      </c>
      <c r="L191" s="49" t="s">
        <v>79</v>
      </c>
      <c r="M191" s="49" t="s">
        <v>836</v>
      </c>
      <c r="N191" s="49" t="s">
        <v>126</v>
      </c>
      <c r="O191" s="49" t="s">
        <v>585</v>
      </c>
      <c r="P191" s="49" t="s">
        <v>865</v>
      </c>
      <c r="Q191" s="50">
        <v>0.2</v>
      </c>
      <c r="R191" s="50"/>
      <c r="S191" s="49">
        <v>4</v>
      </c>
      <c r="T191" s="49" t="s">
        <v>84</v>
      </c>
      <c r="U191" s="49" t="s">
        <v>866</v>
      </c>
      <c r="V191" s="51">
        <v>44936</v>
      </c>
      <c r="W191" s="51">
        <v>45289</v>
      </c>
      <c r="X191" s="49" t="s">
        <v>839</v>
      </c>
      <c r="Y191" s="49" t="s">
        <v>87</v>
      </c>
      <c r="Z191" s="59" t="s">
        <v>100</v>
      </c>
      <c r="AA191" s="201">
        <v>1</v>
      </c>
      <c r="AB191" s="200" t="s">
        <v>867</v>
      </c>
      <c r="AC191" s="202">
        <v>45280</v>
      </c>
      <c r="AD191" s="201">
        <v>1</v>
      </c>
      <c r="AE191" s="200" t="s">
        <v>495</v>
      </c>
      <c r="AF191" s="202">
        <v>45280</v>
      </c>
      <c r="AG191" s="200" t="s">
        <v>79</v>
      </c>
      <c r="AH191" s="201">
        <v>1</v>
      </c>
      <c r="AI191" s="52">
        <f t="shared" si="229"/>
        <v>0.2</v>
      </c>
      <c r="AJ191" s="52"/>
      <c r="AK191" s="52"/>
      <c r="AL191" s="239" t="str">
        <f t="shared" si="250"/>
        <v/>
      </c>
      <c r="AM191" s="239" t="str">
        <f t="shared" si="251"/>
        <v/>
      </c>
      <c r="AN191" s="239" t="str">
        <f t="shared" si="252"/>
        <v/>
      </c>
      <c r="AO191" s="239" t="str">
        <f t="shared" si="253"/>
        <v/>
      </c>
      <c r="AP191" s="239" t="str">
        <f t="shared" si="254"/>
        <v/>
      </c>
      <c r="AQ191" s="239" t="str">
        <f t="shared" si="255"/>
        <v/>
      </c>
      <c r="AR191" s="239" t="str">
        <f t="shared" si="256"/>
        <v/>
      </c>
      <c r="AS191" s="239" t="str">
        <f t="shared" si="257"/>
        <v/>
      </c>
      <c r="AT191" s="239" t="str">
        <f t="shared" si="258"/>
        <v/>
      </c>
      <c r="AU191" s="239" t="str">
        <f t="shared" si="230"/>
        <v/>
      </c>
      <c r="AV191" s="239" t="str">
        <f t="shared" si="231"/>
        <v/>
      </c>
      <c r="AW191" s="239" t="str">
        <f t="shared" si="232"/>
        <v/>
      </c>
      <c r="AX191" s="239" t="str">
        <f t="shared" si="233"/>
        <v/>
      </c>
      <c r="AY191" s="239" t="str">
        <f t="shared" si="234"/>
        <v/>
      </c>
      <c r="AZ191" s="239" t="str">
        <f t="shared" si="235"/>
        <v/>
      </c>
      <c r="BA191" s="239" t="str">
        <f t="shared" si="236"/>
        <v/>
      </c>
      <c r="BB191" s="239" t="str">
        <f t="shared" si="237"/>
        <v/>
      </c>
      <c r="BC191" s="239" t="str">
        <f t="shared" si="238"/>
        <v/>
      </c>
      <c r="BD191" s="239" t="str">
        <f t="shared" si="239"/>
        <v/>
      </c>
      <c r="BE191" s="239" t="str">
        <f t="shared" si="240"/>
        <v/>
      </c>
      <c r="BF191" s="239" t="str">
        <f t="shared" si="241"/>
        <v/>
      </c>
      <c r="BG191" s="239" t="str">
        <f t="shared" si="242"/>
        <v/>
      </c>
      <c r="BH191" s="239" t="str">
        <f t="shared" si="243"/>
        <v/>
      </c>
      <c r="BI191" s="239" t="str">
        <f t="shared" si="244"/>
        <v/>
      </c>
      <c r="BJ191" s="239" t="str">
        <f t="shared" si="245"/>
        <v/>
      </c>
      <c r="BK191" s="239" t="str">
        <f t="shared" si="246"/>
        <v/>
      </c>
      <c r="BL191" s="239" t="str">
        <f t="shared" si="247"/>
        <v/>
      </c>
      <c r="BN191" s="239" t="str">
        <f t="shared" si="259"/>
        <v/>
      </c>
      <c r="BO191" s="239" t="str">
        <f t="shared" si="260"/>
        <v/>
      </c>
      <c r="BP191" s="239" t="str">
        <f t="shared" si="261"/>
        <v/>
      </c>
      <c r="BQ191" s="239" t="str">
        <f t="shared" si="262"/>
        <v/>
      </c>
      <c r="BR191" s="239" t="str">
        <f t="shared" si="263"/>
        <v/>
      </c>
      <c r="BS191" s="239" t="str">
        <f t="shared" si="264"/>
        <v/>
      </c>
      <c r="BT191" s="239" t="str">
        <f t="shared" si="265"/>
        <v/>
      </c>
      <c r="BU191" s="239" t="str">
        <f t="shared" si="266"/>
        <v/>
      </c>
      <c r="BV191" s="239" t="str">
        <f t="shared" si="267"/>
        <v/>
      </c>
      <c r="BW191" s="239" t="str">
        <f t="shared" si="268"/>
        <v/>
      </c>
      <c r="BX191" s="239" t="str">
        <f t="shared" si="269"/>
        <v/>
      </c>
      <c r="BY191" s="239" t="str">
        <f t="shared" si="270"/>
        <v/>
      </c>
      <c r="BZ191" s="239" t="str">
        <f t="shared" si="271"/>
        <v/>
      </c>
      <c r="CA191" s="239" t="str">
        <f t="shared" si="272"/>
        <v/>
      </c>
      <c r="CB191" s="239" t="str">
        <f t="shared" si="273"/>
        <v/>
      </c>
      <c r="CC191" s="239" t="str">
        <f t="shared" si="274"/>
        <v/>
      </c>
      <c r="CD191" s="239" t="str">
        <f t="shared" si="275"/>
        <v/>
      </c>
      <c r="CE191" s="239" t="str">
        <f t="shared" si="276"/>
        <v/>
      </c>
      <c r="CF191" s="239" t="str">
        <f t="shared" si="277"/>
        <v/>
      </c>
      <c r="CG191" s="239" t="str">
        <f t="shared" si="278"/>
        <v/>
      </c>
      <c r="CH191" s="239" t="str">
        <f t="shared" si="279"/>
        <v/>
      </c>
      <c r="CI191" s="239" t="str">
        <f t="shared" si="280"/>
        <v/>
      </c>
      <c r="CJ191" s="239" t="str">
        <f t="shared" si="281"/>
        <v/>
      </c>
      <c r="CK191" s="239" t="str">
        <f t="shared" si="282"/>
        <v/>
      </c>
      <c r="CL191" s="239" t="str">
        <f t="shared" si="283"/>
        <v/>
      </c>
      <c r="CM191" s="239" t="str">
        <f t="shared" si="284"/>
        <v/>
      </c>
      <c r="CN191" s="239" t="str">
        <f t="shared" si="285"/>
        <v/>
      </c>
      <c r="CP191" s="239" t="str">
        <f t="shared" si="286"/>
        <v/>
      </c>
      <c r="CQ191" s="239" t="str">
        <f t="shared" si="287"/>
        <v/>
      </c>
      <c r="CR191" s="239" t="str">
        <f t="shared" si="288"/>
        <v/>
      </c>
      <c r="CS191" s="239" t="str">
        <f t="shared" si="289"/>
        <v/>
      </c>
      <c r="CT191" s="239" t="str">
        <f t="shared" si="290"/>
        <v/>
      </c>
      <c r="CU191" s="239" t="str">
        <f t="shared" si="291"/>
        <v/>
      </c>
      <c r="CV191" s="239" t="str">
        <f t="shared" si="292"/>
        <v/>
      </c>
      <c r="CW191" s="239" t="str">
        <f t="shared" si="293"/>
        <v/>
      </c>
      <c r="CX191" s="239" t="str">
        <f t="shared" si="294"/>
        <v/>
      </c>
      <c r="CY191" s="239" t="str">
        <f t="shared" si="295"/>
        <v/>
      </c>
      <c r="CZ191" s="239" t="str">
        <f t="shared" si="296"/>
        <v/>
      </c>
      <c r="DA191" s="239" t="str">
        <f t="shared" si="297"/>
        <v/>
      </c>
      <c r="DB191" s="239" t="str">
        <f t="shared" si="298"/>
        <v/>
      </c>
      <c r="DC191" s="239" t="str">
        <f t="shared" si="299"/>
        <v/>
      </c>
      <c r="DD191" s="239" t="str">
        <f t="shared" si="300"/>
        <v/>
      </c>
      <c r="DE191" s="239" t="str">
        <f t="shared" si="301"/>
        <v/>
      </c>
      <c r="DF191" s="239" t="str">
        <f t="shared" si="302"/>
        <v/>
      </c>
      <c r="DG191" s="239" t="str">
        <f t="shared" si="303"/>
        <v/>
      </c>
      <c r="DH191" s="239" t="str">
        <f t="shared" si="304"/>
        <v/>
      </c>
      <c r="DI191" s="239" t="str">
        <f t="shared" si="305"/>
        <v/>
      </c>
      <c r="DJ191" s="239" t="str">
        <f t="shared" si="306"/>
        <v/>
      </c>
      <c r="DK191" s="239" t="str">
        <f t="shared" si="307"/>
        <v/>
      </c>
      <c r="DL191" s="239" t="str">
        <f t="shared" si="308"/>
        <v/>
      </c>
      <c r="DM191" s="239" t="str">
        <f t="shared" si="309"/>
        <v/>
      </c>
      <c r="DN191" s="239" t="str">
        <f t="shared" si="310"/>
        <v/>
      </c>
      <c r="DO191" s="239" t="str">
        <f t="shared" si="311"/>
        <v/>
      </c>
      <c r="DP191" s="239" t="str">
        <f t="shared" si="312"/>
        <v/>
      </c>
    </row>
    <row r="192" spans="1:120" ht="35.25" hidden="1" customHeight="1" x14ac:dyDescent="0.25">
      <c r="A192" s="53" t="s">
        <v>4518</v>
      </c>
      <c r="B192" s="53">
        <v>38</v>
      </c>
      <c r="C192" s="53" t="s">
        <v>46</v>
      </c>
      <c r="D192" s="53" t="s">
        <v>833</v>
      </c>
      <c r="E192" s="53">
        <v>0</v>
      </c>
      <c r="F192" s="53" t="s">
        <v>868</v>
      </c>
      <c r="G192" s="53" t="str">
        <f t="shared" si="248"/>
        <v>38-2</v>
      </c>
      <c r="H192" s="53" t="s">
        <v>94</v>
      </c>
      <c r="I192" s="53" t="s">
        <v>76</v>
      </c>
      <c r="J192" s="53" t="s">
        <v>80</v>
      </c>
      <c r="K192" s="53" t="s">
        <v>842</v>
      </c>
      <c r="L192" s="53" t="s">
        <v>80</v>
      </c>
      <c r="M192" s="53" t="s">
        <v>80</v>
      </c>
      <c r="N192" s="53" t="s">
        <v>80</v>
      </c>
      <c r="O192" s="53" t="s">
        <v>80</v>
      </c>
      <c r="P192" s="53" t="s">
        <v>869</v>
      </c>
      <c r="Q192" s="52">
        <v>0.5</v>
      </c>
      <c r="R192" s="52">
        <f>+Q192*Q191</f>
        <v>0.1</v>
      </c>
      <c r="S192" s="53">
        <v>4</v>
      </c>
      <c r="T192" s="53" t="s">
        <v>84</v>
      </c>
      <c r="U192" s="53" t="s">
        <v>870</v>
      </c>
      <c r="V192" s="23">
        <v>44936</v>
      </c>
      <c r="W192" s="23">
        <v>45280</v>
      </c>
      <c r="X192" s="53" t="s">
        <v>845</v>
      </c>
      <c r="Y192" s="49" t="s">
        <v>87</v>
      </c>
      <c r="Z192" s="59" t="s">
        <v>100</v>
      </c>
      <c r="AA192" s="201">
        <v>1</v>
      </c>
      <c r="AB192" s="200" t="s">
        <v>871</v>
      </c>
      <c r="AC192" s="202">
        <v>45274</v>
      </c>
      <c r="AD192" s="201">
        <v>1</v>
      </c>
      <c r="AE192" s="200" t="s">
        <v>386</v>
      </c>
      <c r="AF192" s="202">
        <v>45274</v>
      </c>
      <c r="AG192" s="200" t="s">
        <v>79</v>
      </c>
      <c r="AH192" s="201">
        <v>1</v>
      </c>
      <c r="AI192" s="52">
        <f t="shared" si="229"/>
        <v>0.1</v>
      </c>
      <c r="AJ192" s="52">
        <f>+AI192/R192</f>
        <v>1</v>
      </c>
      <c r="AK192" s="52"/>
      <c r="AL192" s="239" t="str">
        <f t="shared" si="250"/>
        <v/>
      </c>
      <c r="AM192" s="239" t="str">
        <f t="shared" si="251"/>
        <v/>
      </c>
      <c r="AN192" s="239" t="str">
        <f t="shared" si="252"/>
        <v/>
      </c>
      <c r="AO192" s="239" t="str">
        <f t="shared" si="253"/>
        <v/>
      </c>
      <c r="AP192" s="239" t="str">
        <f t="shared" si="254"/>
        <v/>
      </c>
      <c r="AQ192" s="239" t="str">
        <f t="shared" si="255"/>
        <v/>
      </c>
      <c r="AR192" s="239" t="str">
        <f t="shared" si="256"/>
        <v/>
      </c>
      <c r="AS192" s="239" t="str">
        <f t="shared" si="257"/>
        <v/>
      </c>
      <c r="AT192" s="239" t="str">
        <f t="shared" si="258"/>
        <v/>
      </c>
      <c r="AU192" s="239" t="str">
        <f t="shared" si="230"/>
        <v/>
      </c>
      <c r="AV192" s="239" t="str">
        <f t="shared" si="231"/>
        <v/>
      </c>
      <c r="AW192" s="239" t="str">
        <f t="shared" si="232"/>
        <v/>
      </c>
      <c r="AX192" s="239" t="str">
        <f t="shared" si="233"/>
        <v/>
      </c>
      <c r="AY192" s="239" t="str">
        <f t="shared" si="234"/>
        <v/>
      </c>
      <c r="AZ192" s="239" t="str">
        <f t="shared" si="235"/>
        <v/>
      </c>
      <c r="BA192" s="239" t="str">
        <f t="shared" si="236"/>
        <v/>
      </c>
      <c r="BB192" s="239" t="str">
        <f t="shared" si="237"/>
        <v/>
      </c>
      <c r="BC192" s="239" t="str">
        <f t="shared" si="238"/>
        <v/>
      </c>
      <c r="BD192" s="239" t="str">
        <f t="shared" si="239"/>
        <v/>
      </c>
      <c r="BE192" s="239" t="str">
        <f t="shared" si="240"/>
        <v/>
      </c>
      <c r="BF192" s="239" t="str">
        <f t="shared" si="241"/>
        <v/>
      </c>
      <c r="BG192" s="239" t="str">
        <f t="shared" si="242"/>
        <v/>
      </c>
      <c r="BH192" s="239" t="str">
        <f t="shared" si="243"/>
        <v/>
      </c>
      <c r="BI192" s="239" t="str">
        <f t="shared" si="244"/>
        <v/>
      </c>
      <c r="BJ192" s="239" t="str">
        <f t="shared" si="245"/>
        <v/>
      </c>
      <c r="BK192" s="239" t="str">
        <f t="shared" si="246"/>
        <v/>
      </c>
      <c r="BL192" s="239" t="str">
        <f t="shared" si="247"/>
        <v/>
      </c>
      <c r="BN192" s="239" t="str">
        <f t="shared" si="259"/>
        <v/>
      </c>
      <c r="BO192" s="239" t="str">
        <f t="shared" si="260"/>
        <v/>
      </c>
      <c r="BP192" s="239" t="str">
        <f t="shared" si="261"/>
        <v/>
      </c>
      <c r="BQ192" s="239" t="str">
        <f t="shared" si="262"/>
        <v/>
      </c>
      <c r="BR192" s="239" t="str">
        <f t="shared" si="263"/>
        <v/>
      </c>
      <c r="BS192" s="239" t="str">
        <f t="shared" si="264"/>
        <v/>
      </c>
      <c r="BT192" s="239" t="str">
        <f t="shared" si="265"/>
        <v/>
      </c>
      <c r="BU192" s="239" t="str">
        <f t="shared" si="266"/>
        <v/>
      </c>
      <c r="BV192" s="239" t="str">
        <f t="shared" si="267"/>
        <v/>
      </c>
      <c r="BW192" s="239" t="str">
        <f t="shared" si="268"/>
        <v/>
      </c>
      <c r="BX192" s="239" t="str">
        <f t="shared" si="269"/>
        <v/>
      </c>
      <c r="BY192" s="239" t="str">
        <f t="shared" si="270"/>
        <v/>
      </c>
      <c r="BZ192" s="239" t="str">
        <f t="shared" si="271"/>
        <v/>
      </c>
      <c r="CA192" s="239" t="str">
        <f t="shared" si="272"/>
        <v/>
      </c>
      <c r="CB192" s="239" t="str">
        <f t="shared" si="273"/>
        <v/>
      </c>
      <c r="CC192" s="239" t="str">
        <f t="shared" si="274"/>
        <v/>
      </c>
      <c r="CD192" s="239" t="str">
        <f t="shared" si="275"/>
        <v/>
      </c>
      <c r="CE192" s="239" t="str">
        <f t="shared" si="276"/>
        <v/>
      </c>
      <c r="CF192" s="239" t="str">
        <f t="shared" si="277"/>
        <v/>
      </c>
      <c r="CG192" s="239" t="str">
        <f t="shared" si="278"/>
        <v/>
      </c>
      <c r="CH192" s="239" t="str">
        <f t="shared" si="279"/>
        <v/>
      </c>
      <c r="CI192" s="239" t="str">
        <f t="shared" si="280"/>
        <v/>
      </c>
      <c r="CJ192" s="239" t="str">
        <f t="shared" si="281"/>
        <v/>
      </c>
      <c r="CK192" s="239" t="str">
        <f t="shared" si="282"/>
        <v/>
      </c>
      <c r="CL192" s="239" t="str">
        <f t="shared" si="283"/>
        <v/>
      </c>
      <c r="CM192" s="239" t="str">
        <f t="shared" si="284"/>
        <v/>
      </c>
      <c r="CN192" s="239" t="str">
        <f t="shared" si="285"/>
        <v/>
      </c>
      <c r="CP192" s="239" t="str">
        <f t="shared" si="286"/>
        <v/>
      </c>
      <c r="CQ192" s="239" t="str">
        <f t="shared" si="287"/>
        <v/>
      </c>
      <c r="CR192" s="239" t="str">
        <f t="shared" si="288"/>
        <v/>
      </c>
      <c r="CS192" s="239" t="str">
        <f t="shared" si="289"/>
        <v/>
      </c>
      <c r="CT192" s="239" t="str">
        <f t="shared" si="290"/>
        <v/>
      </c>
      <c r="CU192" s="239" t="str">
        <f t="shared" si="291"/>
        <v/>
      </c>
      <c r="CV192" s="239" t="str">
        <f t="shared" si="292"/>
        <v/>
      </c>
      <c r="CW192" s="239" t="str">
        <f t="shared" si="293"/>
        <v/>
      </c>
      <c r="CX192" s="239" t="str">
        <f t="shared" si="294"/>
        <v/>
      </c>
      <c r="CY192" s="239" t="str">
        <f t="shared" si="295"/>
        <v/>
      </c>
      <c r="CZ192" s="239" t="str">
        <f t="shared" si="296"/>
        <v/>
      </c>
      <c r="DA192" s="239" t="str">
        <f t="shared" si="297"/>
        <v/>
      </c>
      <c r="DB192" s="239" t="str">
        <f t="shared" si="298"/>
        <v/>
      </c>
      <c r="DC192" s="239" t="str">
        <f t="shared" si="299"/>
        <v/>
      </c>
      <c r="DD192" s="239" t="str">
        <f t="shared" si="300"/>
        <v/>
      </c>
      <c r="DE192" s="239" t="str">
        <f t="shared" si="301"/>
        <v/>
      </c>
      <c r="DF192" s="239" t="str">
        <f t="shared" si="302"/>
        <v/>
      </c>
      <c r="DG192" s="239" t="str">
        <f t="shared" si="303"/>
        <v/>
      </c>
      <c r="DH192" s="239" t="str">
        <f t="shared" si="304"/>
        <v/>
      </c>
      <c r="DI192" s="239" t="str">
        <f t="shared" si="305"/>
        <v/>
      </c>
      <c r="DJ192" s="239" t="str">
        <f t="shared" si="306"/>
        <v/>
      </c>
      <c r="DK192" s="239" t="str">
        <f t="shared" si="307"/>
        <v/>
      </c>
      <c r="DL192" s="239" t="str">
        <f t="shared" si="308"/>
        <v/>
      </c>
      <c r="DM192" s="239" t="str">
        <f t="shared" si="309"/>
        <v/>
      </c>
      <c r="DN192" s="239" t="str">
        <f t="shared" si="310"/>
        <v/>
      </c>
      <c r="DO192" s="239" t="str">
        <f t="shared" si="311"/>
        <v/>
      </c>
      <c r="DP192" s="239" t="str">
        <f t="shared" si="312"/>
        <v/>
      </c>
    </row>
    <row r="193" spans="1:2048 2053:3059 3077:4094 4112:5120 5123:6143 6146:7167 7169:8189 8194:9200 9218:10235 10253:12287 12290:14335 14337:16293" ht="35.25" hidden="1" customHeight="1" x14ac:dyDescent="0.25">
      <c r="A193" s="53" t="s">
        <v>4518</v>
      </c>
      <c r="B193" s="53">
        <v>38</v>
      </c>
      <c r="C193" s="53" t="s">
        <v>46</v>
      </c>
      <c r="D193" s="53" t="s">
        <v>833</v>
      </c>
      <c r="E193" s="53">
        <v>0</v>
      </c>
      <c r="F193" s="53" t="s">
        <v>872</v>
      </c>
      <c r="G193" s="53" t="str">
        <f t="shared" si="248"/>
        <v>38-2</v>
      </c>
      <c r="H193" s="53" t="s">
        <v>102</v>
      </c>
      <c r="I193" s="53" t="s">
        <v>76</v>
      </c>
      <c r="J193" s="53" t="s">
        <v>80</v>
      </c>
      <c r="K193" s="53" t="s">
        <v>842</v>
      </c>
      <c r="L193" s="53" t="s">
        <v>80</v>
      </c>
      <c r="M193" s="53" t="s">
        <v>80</v>
      </c>
      <c r="N193" s="53" t="s">
        <v>80</v>
      </c>
      <c r="O193" s="53" t="s">
        <v>80</v>
      </c>
      <c r="P193" s="53" t="s">
        <v>873</v>
      </c>
      <c r="Q193" s="52">
        <v>0</v>
      </c>
      <c r="R193" s="52">
        <f>+Q193*Q191</f>
        <v>0</v>
      </c>
      <c r="S193" s="53">
        <v>4</v>
      </c>
      <c r="T193" s="53" t="s">
        <v>84</v>
      </c>
      <c r="U193" s="53" t="s">
        <v>874</v>
      </c>
      <c r="V193" s="23">
        <v>44936</v>
      </c>
      <c r="W193" s="23">
        <v>45280</v>
      </c>
      <c r="X193" s="53" t="s">
        <v>390</v>
      </c>
      <c r="Y193" s="49" t="s">
        <v>87</v>
      </c>
      <c r="Z193" s="59" t="s">
        <v>100</v>
      </c>
      <c r="AA193" s="201">
        <v>1</v>
      </c>
      <c r="AB193" s="200" t="s">
        <v>875</v>
      </c>
      <c r="AC193" s="202">
        <v>45280</v>
      </c>
      <c r="AD193" s="201">
        <v>1</v>
      </c>
      <c r="AE193" s="200" t="s">
        <v>386</v>
      </c>
      <c r="AF193" s="202">
        <v>45280</v>
      </c>
      <c r="AG193" s="200" t="s">
        <v>79</v>
      </c>
      <c r="AH193" s="201">
        <v>1</v>
      </c>
      <c r="AI193" s="52">
        <f t="shared" si="229"/>
        <v>0</v>
      </c>
      <c r="AJ193" s="52"/>
      <c r="AK193" s="52"/>
      <c r="AL193" s="239" t="str">
        <f t="shared" si="250"/>
        <v/>
      </c>
      <c r="AM193" s="239" t="str">
        <f t="shared" si="251"/>
        <v/>
      </c>
      <c r="AN193" s="239" t="str">
        <f t="shared" si="252"/>
        <v/>
      </c>
      <c r="AO193" s="239" t="str">
        <f t="shared" si="253"/>
        <v/>
      </c>
      <c r="AP193" s="239" t="str">
        <f t="shared" si="254"/>
        <v/>
      </c>
      <c r="AQ193" s="239" t="str">
        <f t="shared" si="255"/>
        <v/>
      </c>
      <c r="AR193" s="239" t="str">
        <f t="shared" si="256"/>
        <v/>
      </c>
      <c r="AS193" s="239" t="str">
        <f t="shared" si="257"/>
        <v/>
      </c>
      <c r="AT193" s="239" t="str">
        <f t="shared" si="258"/>
        <v/>
      </c>
      <c r="AU193" s="239" t="str">
        <f t="shared" si="230"/>
        <v/>
      </c>
      <c r="AV193" s="239">
        <f t="shared" si="231"/>
        <v>1</v>
      </c>
      <c r="AW193" s="239" t="str">
        <f t="shared" si="232"/>
        <v/>
      </c>
      <c r="AX193" s="239" t="str">
        <f t="shared" si="233"/>
        <v/>
      </c>
      <c r="AY193" s="239" t="str">
        <f t="shared" si="234"/>
        <v/>
      </c>
      <c r="AZ193" s="239" t="str">
        <f t="shared" si="235"/>
        <v/>
      </c>
      <c r="BA193" s="239" t="str">
        <f t="shared" si="236"/>
        <v/>
      </c>
      <c r="BB193" s="239" t="str">
        <f t="shared" si="237"/>
        <v/>
      </c>
      <c r="BC193" s="239" t="str">
        <f t="shared" si="238"/>
        <v/>
      </c>
      <c r="BD193" s="239" t="str">
        <f t="shared" si="239"/>
        <v/>
      </c>
      <c r="BE193" s="239" t="str">
        <f t="shared" si="240"/>
        <v/>
      </c>
      <c r="BF193" s="239" t="str">
        <f t="shared" si="241"/>
        <v/>
      </c>
      <c r="BG193" s="239" t="str">
        <f t="shared" si="242"/>
        <v/>
      </c>
      <c r="BH193" s="239" t="str">
        <f t="shared" si="243"/>
        <v/>
      </c>
      <c r="BI193" s="239" t="str">
        <f t="shared" si="244"/>
        <v/>
      </c>
      <c r="BJ193" s="239" t="str">
        <f t="shared" si="245"/>
        <v/>
      </c>
      <c r="BK193" s="239" t="str">
        <f t="shared" si="246"/>
        <v/>
      </c>
      <c r="BL193" s="239" t="str">
        <f t="shared" si="247"/>
        <v/>
      </c>
      <c r="BN193" s="239" t="str">
        <f t="shared" si="259"/>
        <v/>
      </c>
      <c r="BO193" s="239" t="str">
        <f t="shared" si="260"/>
        <v/>
      </c>
      <c r="BP193" s="239" t="str">
        <f t="shared" si="261"/>
        <v/>
      </c>
      <c r="BQ193" s="239" t="str">
        <f t="shared" si="262"/>
        <v/>
      </c>
      <c r="BR193" s="239" t="str">
        <f t="shared" si="263"/>
        <v/>
      </c>
      <c r="BS193" s="239" t="str">
        <f t="shared" si="264"/>
        <v/>
      </c>
      <c r="BT193" s="239" t="str">
        <f t="shared" si="265"/>
        <v/>
      </c>
      <c r="BU193" s="239" t="str">
        <f t="shared" si="266"/>
        <v/>
      </c>
      <c r="BV193" s="239" t="str">
        <f t="shared" si="267"/>
        <v/>
      </c>
      <c r="BW193" s="239" t="str">
        <f t="shared" si="268"/>
        <v/>
      </c>
      <c r="BX193" s="239">
        <f t="shared" si="269"/>
        <v>1</v>
      </c>
      <c r="BY193" s="239" t="str">
        <f t="shared" si="270"/>
        <v/>
      </c>
      <c r="BZ193" s="239" t="str">
        <f t="shared" si="271"/>
        <v/>
      </c>
      <c r="CA193" s="239" t="str">
        <f t="shared" si="272"/>
        <v/>
      </c>
      <c r="CB193" s="239" t="str">
        <f t="shared" si="273"/>
        <v/>
      </c>
      <c r="CC193" s="239" t="str">
        <f t="shared" si="274"/>
        <v/>
      </c>
      <c r="CD193" s="239" t="str">
        <f t="shared" si="275"/>
        <v/>
      </c>
      <c r="CE193" s="239" t="str">
        <f t="shared" si="276"/>
        <v/>
      </c>
      <c r="CF193" s="239" t="str">
        <f t="shared" si="277"/>
        <v/>
      </c>
      <c r="CG193" s="239" t="str">
        <f t="shared" si="278"/>
        <v/>
      </c>
      <c r="CH193" s="239" t="str">
        <f t="shared" si="279"/>
        <v/>
      </c>
      <c r="CI193" s="239" t="str">
        <f t="shared" si="280"/>
        <v/>
      </c>
      <c r="CJ193" s="239" t="str">
        <f t="shared" si="281"/>
        <v/>
      </c>
      <c r="CK193" s="239" t="str">
        <f t="shared" si="282"/>
        <v/>
      </c>
      <c r="CL193" s="239" t="str">
        <f t="shared" si="283"/>
        <v/>
      </c>
      <c r="CM193" s="239" t="str">
        <f t="shared" si="284"/>
        <v/>
      </c>
      <c r="CN193" s="239" t="str">
        <f t="shared" si="285"/>
        <v/>
      </c>
      <c r="CP193" s="239" t="str">
        <f t="shared" si="286"/>
        <v/>
      </c>
      <c r="CQ193" s="239" t="str">
        <f t="shared" si="287"/>
        <v/>
      </c>
      <c r="CR193" s="239" t="str">
        <f t="shared" si="288"/>
        <v/>
      </c>
      <c r="CS193" s="239" t="str">
        <f t="shared" si="289"/>
        <v/>
      </c>
      <c r="CT193" s="239" t="str">
        <f t="shared" si="290"/>
        <v/>
      </c>
      <c r="CU193" s="239" t="str">
        <f t="shared" si="291"/>
        <v/>
      </c>
      <c r="CV193" s="239" t="str">
        <f t="shared" si="292"/>
        <v/>
      </c>
      <c r="CW193" s="239" t="str">
        <f t="shared" si="293"/>
        <v/>
      </c>
      <c r="CX193" s="239" t="str">
        <f t="shared" si="294"/>
        <v/>
      </c>
      <c r="CY193" s="239" t="str">
        <f t="shared" si="295"/>
        <v/>
      </c>
      <c r="CZ193" s="239" t="str">
        <f t="shared" si="296"/>
        <v>4to Trimestre</v>
      </c>
      <c r="DA193" s="239" t="str">
        <f t="shared" si="297"/>
        <v/>
      </c>
      <c r="DB193" s="239" t="str">
        <f t="shared" si="298"/>
        <v/>
      </c>
      <c r="DC193" s="239" t="str">
        <f t="shared" si="299"/>
        <v/>
      </c>
      <c r="DD193" s="239" t="str">
        <f t="shared" si="300"/>
        <v/>
      </c>
      <c r="DE193" s="239" t="str">
        <f t="shared" si="301"/>
        <v/>
      </c>
      <c r="DF193" s="239" t="str">
        <f t="shared" si="302"/>
        <v/>
      </c>
      <c r="DG193" s="239" t="str">
        <f t="shared" si="303"/>
        <v/>
      </c>
      <c r="DH193" s="239" t="str">
        <f t="shared" si="304"/>
        <v/>
      </c>
      <c r="DI193" s="239" t="str">
        <f t="shared" si="305"/>
        <v/>
      </c>
      <c r="DJ193" s="239" t="str">
        <f t="shared" si="306"/>
        <v/>
      </c>
      <c r="DK193" s="239" t="str">
        <f t="shared" si="307"/>
        <v/>
      </c>
      <c r="DL193" s="239" t="str">
        <f t="shared" si="308"/>
        <v/>
      </c>
      <c r="DM193" s="239" t="str">
        <f t="shared" si="309"/>
        <v/>
      </c>
      <c r="DN193" s="239" t="str">
        <f t="shared" si="310"/>
        <v/>
      </c>
      <c r="DO193" s="239" t="str">
        <f t="shared" si="311"/>
        <v/>
      </c>
      <c r="DP193" s="239" t="str">
        <f t="shared" si="312"/>
        <v/>
      </c>
    </row>
    <row r="194" spans="1:2048 2053:3059 3077:4094 4112:5120 5123:6143 6146:7167 7169:8189 8194:9200 9218:10235 10253:12287 12290:14335 14337:16293" ht="35.25" hidden="1" customHeight="1" x14ac:dyDescent="0.25">
      <c r="A194" s="53" t="s">
        <v>4518</v>
      </c>
      <c r="B194" s="53">
        <v>38</v>
      </c>
      <c r="C194" s="53" t="s">
        <v>46</v>
      </c>
      <c r="D194" s="53" t="s">
        <v>833</v>
      </c>
      <c r="E194" s="53">
        <v>0</v>
      </c>
      <c r="F194" s="53" t="s">
        <v>876</v>
      </c>
      <c r="G194" s="53" t="str">
        <f t="shared" ref="G194:G206" si="321">+IF(H194="Producto",F194,IF(H194="Producto Act Compartidas",F194,G193))</f>
        <v>38-2</v>
      </c>
      <c r="H194" s="53" t="s">
        <v>94</v>
      </c>
      <c r="I194" s="53" t="s">
        <v>76</v>
      </c>
      <c r="J194" s="53" t="s">
        <v>80</v>
      </c>
      <c r="K194" s="53" t="s">
        <v>842</v>
      </c>
      <c r="L194" s="53" t="s">
        <v>80</v>
      </c>
      <c r="M194" s="53" t="s">
        <v>80</v>
      </c>
      <c r="N194" s="53" t="s">
        <v>80</v>
      </c>
      <c r="O194" s="53" t="s">
        <v>80</v>
      </c>
      <c r="P194" s="53" t="s">
        <v>877</v>
      </c>
      <c r="Q194" s="52">
        <v>0.25</v>
      </c>
      <c r="R194" s="52">
        <f>+Q194*Q191</f>
        <v>0.05</v>
      </c>
      <c r="S194" s="53">
        <v>4</v>
      </c>
      <c r="T194" s="53" t="s">
        <v>84</v>
      </c>
      <c r="U194" s="53" t="s">
        <v>878</v>
      </c>
      <c r="V194" s="23">
        <v>44936</v>
      </c>
      <c r="W194" s="23">
        <v>45280</v>
      </c>
      <c r="X194" s="53" t="s">
        <v>845</v>
      </c>
      <c r="Y194" s="49" t="s">
        <v>87</v>
      </c>
      <c r="Z194" s="59" t="s">
        <v>100</v>
      </c>
      <c r="AA194" s="201">
        <v>1</v>
      </c>
      <c r="AB194" s="200" t="s">
        <v>879</v>
      </c>
      <c r="AC194" s="202">
        <v>45280</v>
      </c>
      <c r="AD194" s="201">
        <v>1</v>
      </c>
      <c r="AE194" s="200" t="s">
        <v>386</v>
      </c>
      <c r="AF194" s="202">
        <v>45280</v>
      </c>
      <c r="AG194" s="200" t="s">
        <v>79</v>
      </c>
      <c r="AH194" s="201">
        <v>1</v>
      </c>
      <c r="AI194" s="52">
        <f t="shared" si="229"/>
        <v>0.05</v>
      </c>
      <c r="AJ194" s="52">
        <f t="shared" ref="AJ194:AJ195" si="322">+AI194/R194</f>
        <v>1</v>
      </c>
      <c r="AK194" s="52"/>
      <c r="AL194" s="239" t="str">
        <f t="shared" si="250"/>
        <v/>
      </c>
      <c r="AM194" s="239" t="str">
        <f t="shared" si="251"/>
        <v/>
      </c>
      <c r="AN194" s="239" t="str">
        <f t="shared" si="252"/>
        <v/>
      </c>
      <c r="AO194" s="239" t="str">
        <f t="shared" si="253"/>
        <v/>
      </c>
      <c r="AP194" s="239" t="str">
        <f t="shared" si="254"/>
        <v/>
      </c>
      <c r="AQ194" s="239" t="str">
        <f t="shared" si="255"/>
        <v/>
      </c>
      <c r="AR194" s="239" t="str">
        <f t="shared" si="256"/>
        <v/>
      </c>
      <c r="AS194" s="239" t="str">
        <f t="shared" si="257"/>
        <v/>
      </c>
      <c r="AT194" s="239" t="str">
        <f t="shared" si="258"/>
        <v/>
      </c>
      <c r="AU194" s="239" t="str">
        <f t="shared" si="230"/>
        <v/>
      </c>
      <c r="AV194" s="239" t="str">
        <f t="shared" si="231"/>
        <v/>
      </c>
      <c r="AW194" s="239" t="str">
        <f t="shared" si="232"/>
        <v/>
      </c>
      <c r="AX194" s="239" t="str">
        <f t="shared" si="233"/>
        <v/>
      </c>
      <c r="AY194" s="239" t="str">
        <f t="shared" si="234"/>
        <v/>
      </c>
      <c r="AZ194" s="239" t="str">
        <f t="shared" si="235"/>
        <v/>
      </c>
      <c r="BA194" s="239" t="str">
        <f t="shared" si="236"/>
        <v/>
      </c>
      <c r="BB194" s="239" t="str">
        <f t="shared" si="237"/>
        <v/>
      </c>
      <c r="BC194" s="239" t="str">
        <f t="shared" si="238"/>
        <v/>
      </c>
      <c r="BD194" s="239" t="str">
        <f t="shared" si="239"/>
        <v/>
      </c>
      <c r="BE194" s="239" t="str">
        <f t="shared" si="240"/>
        <v/>
      </c>
      <c r="BF194" s="239" t="str">
        <f t="shared" si="241"/>
        <v/>
      </c>
      <c r="BG194" s="239" t="str">
        <f t="shared" si="242"/>
        <v/>
      </c>
      <c r="BH194" s="239" t="str">
        <f t="shared" si="243"/>
        <v/>
      </c>
      <c r="BI194" s="239" t="str">
        <f t="shared" si="244"/>
        <v/>
      </c>
      <c r="BJ194" s="239" t="str">
        <f t="shared" si="245"/>
        <v/>
      </c>
      <c r="BK194" s="239" t="str">
        <f t="shared" si="246"/>
        <v/>
      </c>
      <c r="BL194" s="239" t="str">
        <f t="shared" si="247"/>
        <v/>
      </c>
      <c r="BN194" s="239" t="str">
        <f t="shared" si="259"/>
        <v/>
      </c>
      <c r="BO194" s="239" t="str">
        <f t="shared" si="260"/>
        <v/>
      </c>
      <c r="BP194" s="239" t="str">
        <f t="shared" si="261"/>
        <v/>
      </c>
      <c r="BQ194" s="239" t="str">
        <f t="shared" si="262"/>
        <v/>
      </c>
      <c r="BR194" s="239" t="str">
        <f t="shared" si="263"/>
        <v/>
      </c>
      <c r="BS194" s="239" t="str">
        <f t="shared" si="264"/>
        <v/>
      </c>
      <c r="BT194" s="239" t="str">
        <f t="shared" si="265"/>
        <v/>
      </c>
      <c r="BU194" s="239" t="str">
        <f t="shared" si="266"/>
        <v/>
      </c>
      <c r="BV194" s="239" t="str">
        <f t="shared" si="267"/>
        <v/>
      </c>
      <c r="BW194" s="239" t="str">
        <f t="shared" si="268"/>
        <v/>
      </c>
      <c r="BX194" s="239" t="str">
        <f t="shared" si="269"/>
        <v/>
      </c>
      <c r="BY194" s="239" t="str">
        <f t="shared" si="270"/>
        <v/>
      </c>
      <c r="BZ194" s="239" t="str">
        <f t="shared" si="271"/>
        <v/>
      </c>
      <c r="CA194" s="239" t="str">
        <f t="shared" si="272"/>
        <v/>
      </c>
      <c r="CB194" s="239" t="str">
        <f t="shared" si="273"/>
        <v/>
      </c>
      <c r="CC194" s="239" t="str">
        <f t="shared" si="274"/>
        <v/>
      </c>
      <c r="CD194" s="239" t="str">
        <f t="shared" si="275"/>
        <v/>
      </c>
      <c r="CE194" s="239" t="str">
        <f t="shared" si="276"/>
        <v/>
      </c>
      <c r="CF194" s="239" t="str">
        <f t="shared" si="277"/>
        <v/>
      </c>
      <c r="CG194" s="239" t="str">
        <f t="shared" si="278"/>
        <v/>
      </c>
      <c r="CH194" s="239" t="str">
        <f t="shared" si="279"/>
        <v/>
      </c>
      <c r="CI194" s="239" t="str">
        <f t="shared" si="280"/>
        <v/>
      </c>
      <c r="CJ194" s="239" t="str">
        <f t="shared" si="281"/>
        <v/>
      </c>
      <c r="CK194" s="239" t="str">
        <f t="shared" si="282"/>
        <v/>
      </c>
      <c r="CL194" s="239" t="str">
        <f t="shared" si="283"/>
        <v/>
      </c>
      <c r="CM194" s="239" t="str">
        <f t="shared" si="284"/>
        <v/>
      </c>
      <c r="CN194" s="239" t="str">
        <f t="shared" si="285"/>
        <v/>
      </c>
      <c r="CP194" s="239" t="str">
        <f t="shared" si="286"/>
        <v/>
      </c>
      <c r="CQ194" s="239" t="str">
        <f t="shared" si="287"/>
        <v/>
      </c>
      <c r="CR194" s="239" t="str">
        <f t="shared" si="288"/>
        <v/>
      </c>
      <c r="CS194" s="239" t="str">
        <f t="shared" si="289"/>
        <v/>
      </c>
      <c r="CT194" s="239" t="str">
        <f t="shared" si="290"/>
        <v/>
      </c>
      <c r="CU194" s="239" t="str">
        <f t="shared" si="291"/>
        <v/>
      </c>
      <c r="CV194" s="239" t="str">
        <f t="shared" si="292"/>
        <v/>
      </c>
      <c r="CW194" s="239" t="str">
        <f t="shared" si="293"/>
        <v/>
      </c>
      <c r="CX194" s="239" t="str">
        <f t="shared" si="294"/>
        <v/>
      </c>
      <c r="CY194" s="239" t="str">
        <f t="shared" si="295"/>
        <v/>
      </c>
      <c r="CZ194" s="239" t="str">
        <f t="shared" si="296"/>
        <v/>
      </c>
      <c r="DA194" s="239" t="str">
        <f t="shared" si="297"/>
        <v/>
      </c>
      <c r="DB194" s="239" t="str">
        <f t="shared" si="298"/>
        <v/>
      </c>
      <c r="DC194" s="239" t="str">
        <f t="shared" si="299"/>
        <v/>
      </c>
      <c r="DD194" s="239" t="str">
        <f t="shared" si="300"/>
        <v/>
      </c>
      <c r="DE194" s="239" t="str">
        <f t="shared" si="301"/>
        <v/>
      </c>
      <c r="DF194" s="239" t="str">
        <f t="shared" si="302"/>
        <v/>
      </c>
      <c r="DG194" s="239" t="str">
        <f t="shared" si="303"/>
        <v/>
      </c>
      <c r="DH194" s="239" t="str">
        <f t="shared" si="304"/>
        <v/>
      </c>
      <c r="DI194" s="239" t="str">
        <f t="shared" si="305"/>
        <v/>
      </c>
      <c r="DJ194" s="239" t="str">
        <f t="shared" si="306"/>
        <v/>
      </c>
      <c r="DK194" s="239" t="str">
        <f t="shared" si="307"/>
        <v/>
      </c>
      <c r="DL194" s="239" t="str">
        <f t="shared" si="308"/>
        <v/>
      </c>
      <c r="DM194" s="239" t="str">
        <f t="shared" si="309"/>
        <v/>
      </c>
      <c r="DN194" s="239" t="str">
        <f t="shared" si="310"/>
        <v/>
      </c>
      <c r="DO194" s="239" t="str">
        <f t="shared" si="311"/>
        <v/>
      </c>
      <c r="DP194" s="239" t="str">
        <f t="shared" si="312"/>
        <v/>
      </c>
    </row>
    <row r="195" spans="1:2048 2053:3059 3077:4094 4112:5120 5123:6143 6146:7167 7169:8189 8194:9200 9218:10235 10253:12287 12290:14335 14337:16293" ht="35.25" hidden="1" customHeight="1" x14ac:dyDescent="0.25">
      <c r="A195" s="53" t="s">
        <v>4518</v>
      </c>
      <c r="B195" s="53">
        <v>38</v>
      </c>
      <c r="C195" s="53" t="s">
        <v>46</v>
      </c>
      <c r="D195" s="53" t="s">
        <v>833</v>
      </c>
      <c r="E195" s="53">
        <v>0</v>
      </c>
      <c r="F195" s="53" t="s">
        <v>880</v>
      </c>
      <c r="G195" s="53" t="str">
        <f t="shared" si="321"/>
        <v>38-2</v>
      </c>
      <c r="H195" s="53" t="s">
        <v>94</v>
      </c>
      <c r="I195" s="53" t="s">
        <v>76</v>
      </c>
      <c r="J195" s="53" t="s">
        <v>80</v>
      </c>
      <c r="K195" s="53" t="s">
        <v>842</v>
      </c>
      <c r="L195" s="53" t="s">
        <v>80</v>
      </c>
      <c r="M195" s="53" t="s">
        <v>80</v>
      </c>
      <c r="N195" s="53" t="s">
        <v>80</v>
      </c>
      <c r="O195" s="53" t="s">
        <v>80</v>
      </c>
      <c r="P195" s="53" t="s">
        <v>881</v>
      </c>
      <c r="Q195" s="52">
        <v>0.25</v>
      </c>
      <c r="R195" s="52">
        <f>+Q195*Q191</f>
        <v>0.05</v>
      </c>
      <c r="S195" s="53">
        <v>4</v>
      </c>
      <c r="T195" s="53" t="s">
        <v>84</v>
      </c>
      <c r="U195" s="53" t="s">
        <v>882</v>
      </c>
      <c r="V195" s="23">
        <v>44936</v>
      </c>
      <c r="W195" s="23">
        <v>45289</v>
      </c>
      <c r="X195" s="53" t="s">
        <v>845</v>
      </c>
      <c r="Y195" s="49" t="s">
        <v>87</v>
      </c>
      <c r="Z195" s="59" t="s">
        <v>100</v>
      </c>
      <c r="AA195" s="201">
        <v>1</v>
      </c>
      <c r="AB195" s="200" t="s">
        <v>883</v>
      </c>
      <c r="AC195" s="202">
        <v>45280</v>
      </c>
      <c r="AD195" s="201">
        <v>1</v>
      </c>
      <c r="AE195" s="200" t="s">
        <v>386</v>
      </c>
      <c r="AF195" s="202">
        <v>45280</v>
      </c>
      <c r="AG195" s="200" t="s">
        <v>79</v>
      </c>
      <c r="AH195" s="201">
        <v>1</v>
      </c>
      <c r="AI195" s="52">
        <f t="shared" si="229"/>
        <v>0.05</v>
      </c>
      <c r="AJ195" s="52">
        <f t="shared" si="322"/>
        <v>1</v>
      </c>
      <c r="AK195" s="52"/>
      <c r="AL195" s="239" t="str">
        <f t="shared" si="250"/>
        <v/>
      </c>
      <c r="AM195" s="239" t="str">
        <f t="shared" si="251"/>
        <v/>
      </c>
      <c r="AN195" s="239" t="str">
        <f t="shared" si="252"/>
        <v/>
      </c>
      <c r="AO195" s="239" t="str">
        <f t="shared" si="253"/>
        <v/>
      </c>
      <c r="AP195" s="239" t="str">
        <f t="shared" si="254"/>
        <v/>
      </c>
      <c r="AQ195" s="239" t="str">
        <f t="shared" si="255"/>
        <v/>
      </c>
      <c r="AR195" s="239" t="str">
        <f t="shared" si="256"/>
        <v/>
      </c>
      <c r="AS195" s="239" t="str">
        <f t="shared" si="257"/>
        <v/>
      </c>
      <c r="AT195" s="239" t="str">
        <f t="shared" si="258"/>
        <v/>
      </c>
      <c r="AU195" s="239" t="str">
        <f t="shared" si="230"/>
        <v/>
      </c>
      <c r="AV195" s="239" t="str">
        <f t="shared" si="231"/>
        <v/>
      </c>
      <c r="AW195" s="239" t="str">
        <f t="shared" si="232"/>
        <v/>
      </c>
      <c r="AX195" s="239" t="str">
        <f t="shared" si="233"/>
        <v/>
      </c>
      <c r="AY195" s="239" t="str">
        <f t="shared" si="234"/>
        <v/>
      </c>
      <c r="AZ195" s="239" t="str">
        <f t="shared" si="235"/>
        <v/>
      </c>
      <c r="BA195" s="239" t="str">
        <f t="shared" si="236"/>
        <v/>
      </c>
      <c r="BB195" s="239" t="str">
        <f t="shared" si="237"/>
        <v/>
      </c>
      <c r="BC195" s="239" t="str">
        <f t="shared" si="238"/>
        <v/>
      </c>
      <c r="BD195" s="239" t="str">
        <f t="shared" si="239"/>
        <v/>
      </c>
      <c r="BE195" s="239" t="str">
        <f t="shared" si="240"/>
        <v/>
      </c>
      <c r="BF195" s="239" t="str">
        <f t="shared" si="241"/>
        <v/>
      </c>
      <c r="BG195" s="239" t="str">
        <f t="shared" si="242"/>
        <v/>
      </c>
      <c r="BH195" s="239" t="str">
        <f t="shared" si="243"/>
        <v/>
      </c>
      <c r="BI195" s="239" t="str">
        <f t="shared" si="244"/>
        <v/>
      </c>
      <c r="BJ195" s="239" t="str">
        <f t="shared" si="245"/>
        <v/>
      </c>
      <c r="BK195" s="239" t="str">
        <f t="shared" si="246"/>
        <v/>
      </c>
      <c r="BL195" s="239" t="str">
        <f t="shared" si="247"/>
        <v/>
      </c>
      <c r="BN195" s="239" t="str">
        <f t="shared" si="259"/>
        <v/>
      </c>
      <c r="BO195" s="239" t="str">
        <f t="shared" si="260"/>
        <v/>
      </c>
      <c r="BP195" s="239" t="str">
        <f t="shared" si="261"/>
        <v/>
      </c>
      <c r="BQ195" s="239" t="str">
        <f t="shared" si="262"/>
        <v/>
      </c>
      <c r="BR195" s="239" t="str">
        <f t="shared" si="263"/>
        <v/>
      </c>
      <c r="BS195" s="239" t="str">
        <f t="shared" si="264"/>
        <v/>
      </c>
      <c r="BT195" s="239" t="str">
        <f t="shared" si="265"/>
        <v/>
      </c>
      <c r="BU195" s="239" t="str">
        <f t="shared" si="266"/>
        <v/>
      </c>
      <c r="BV195" s="239" t="str">
        <f t="shared" si="267"/>
        <v/>
      </c>
      <c r="BW195" s="239" t="str">
        <f t="shared" si="268"/>
        <v/>
      </c>
      <c r="BX195" s="239" t="str">
        <f t="shared" si="269"/>
        <v/>
      </c>
      <c r="BY195" s="239" t="str">
        <f t="shared" si="270"/>
        <v/>
      </c>
      <c r="BZ195" s="239" t="str">
        <f t="shared" si="271"/>
        <v/>
      </c>
      <c r="CA195" s="239" t="str">
        <f t="shared" si="272"/>
        <v/>
      </c>
      <c r="CB195" s="239" t="str">
        <f t="shared" si="273"/>
        <v/>
      </c>
      <c r="CC195" s="239" t="str">
        <f t="shared" si="274"/>
        <v/>
      </c>
      <c r="CD195" s="239" t="str">
        <f t="shared" si="275"/>
        <v/>
      </c>
      <c r="CE195" s="239" t="str">
        <f t="shared" si="276"/>
        <v/>
      </c>
      <c r="CF195" s="239" t="str">
        <f t="shared" si="277"/>
        <v/>
      </c>
      <c r="CG195" s="239" t="str">
        <f t="shared" si="278"/>
        <v/>
      </c>
      <c r="CH195" s="239" t="str">
        <f t="shared" si="279"/>
        <v/>
      </c>
      <c r="CI195" s="239" t="str">
        <f t="shared" si="280"/>
        <v/>
      </c>
      <c r="CJ195" s="239" t="str">
        <f t="shared" si="281"/>
        <v/>
      </c>
      <c r="CK195" s="239" t="str">
        <f t="shared" si="282"/>
        <v/>
      </c>
      <c r="CL195" s="239" t="str">
        <f t="shared" si="283"/>
        <v/>
      </c>
      <c r="CM195" s="239" t="str">
        <f t="shared" si="284"/>
        <v/>
      </c>
      <c r="CN195" s="239" t="str">
        <f t="shared" si="285"/>
        <v/>
      </c>
      <c r="CP195" s="239" t="str">
        <f t="shared" si="286"/>
        <v/>
      </c>
      <c r="CQ195" s="239" t="str">
        <f t="shared" si="287"/>
        <v/>
      </c>
      <c r="CR195" s="239" t="str">
        <f t="shared" si="288"/>
        <v/>
      </c>
      <c r="CS195" s="239" t="str">
        <f t="shared" si="289"/>
        <v/>
      </c>
      <c r="CT195" s="239" t="str">
        <f t="shared" si="290"/>
        <v/>
      </c>
      <c r="CU195" s="239" t="str">
        <f t="shared" si="291"/>
        <v/>
      </c>
      <c r="CV195" s="239" t="str">
        <f t="shared" si="292"/>
        <v/>
      </c>
      <c r="CW195" s="239" t="str">
        <f t="shared" si="293"/>
        <v/>
      </c>
      <c r="CX195" s="239" t="str">
        <f t="shared" si="294"/>
        <v/>
      </c>
      <c r="CY195" s="239" t="str">
        <f t="shared" si="295"/>
        <v/>
      </c>
      <c r="CZ195" s="239" t="str">
        <f t="shared" si="296"/>
        <v/>
      </c>
      <c r="DA195" s="239" t="str">
        <f t="shared" si="297"/>
        <v/>
      </c>
      <c r="DB195" s="239" t="str">
        <f t="shared" si="298"/>
        <v/>
      </c>
      <c r="DC195" s="239" t="str">
        <f t="shared" si="299"/>
        <v/>
      </c>
      <c r="DD195" s="239" t="str">
        <f t="shared" si="300"/>
        <v/>
      </c>
      <c r="DE195" s="239" t="str">
        <f t="shared" si="301"/>
        <v/>
      </c>
      <c r="DF195" s="239" t="str">
        <f t="shared" si="302"/>
        <v/>
      </c>
      <c r="DG195" s="239" t="str">
        <f t="shared" si="303"/>
        <v/>
      </c>
      <c r="DH195" s="239" t="str">
        <f t="shared" si="304"/>
        <v/>
      </c>
      <c r="DI195" s="239" t="str">
        <f t="shared" si="305"/>
        <v/>
      </c>
      <c r="DJ195" s="239" t="str">
        <f t="shared" si="306"/>
        <v/>
      </c>
      <c r="DK195" s="239" t="str">
        <f t="shared" si="307"/>
        <v/>
      </c>
      <c r="DL195" s="239" t="str">
        <f t="shared" si="308"/>
        <v/>
      </c>
      <c r="DM195" s="239" t="str">
        <f t="shared" si="309"/>
        <v/>
      </c>
      <c r="DN195" s="239" t="str">
        <f t="shared" si="310"/>
        <v/>
      </c>
      <c r="DO195" s="239" t="str">
        <f t="shared" si="311"/>
        <v/>
      </c>
      <c r="DP195" s="239" t="str">
        <f t="shared" si="312"/>
        <v/>
      </c>
    </row>
    <row r="196" spans="1:2048 2053:3059 3077:4094 4112:5120 5123:6143 6146:7167 7169:8189 8194:9200 9218:10235 10253:12287 12290:14335 14337:16293" ht="35.25" hidden="1" customHeight="1" x14ac:dyDescent="0.25">
      <c r="A196" s="49" t="s">
        <v>4518</v>
      </c>
      <c r="B196" s="49">
        <v>38</v>
      </c>
      <c r="C196" s="49" t="s">
        <v>46</v>
      </c>
      <c r="D196" s="49" t="s">
        <v>833</v>
      </c>
      <c r="E196" s="49">
        <v>0</v>
      </c>
      <c r="F196" s="49" t="s">
        <v>884</v>
      </c>
      <c r="G196" s="49" t="str">
        <f t="shared" si="321"/>
        <v>38-3</v>
      </c>
      <c r="H196" s="49" t="s">
        <v>75</v>
      </c>
      <c r="I196" s="49" t="s">
        <v>76</v>
      </c>
      <c r="J196" s="49" t="s">
        <v>732</v>
      </c>
      <c r="K196" s="49" t="s">
        <v>835</v>
      </c>
      <c r="L196" s="49" t="s">
        <v>125</v>
      </c>
      <c r="M196" s="49" t="s">
        <v>836</v>
      </c>
      <c r="N196" s="49" t="s">
        <v>126</v>
      </c>
      <c r="O196" s="49" t="s">
        <v>80</v>
      </c>
      <c r="P196" s="49" t="s">
        <v>885</v>
      </c>
      <c r="Q196" s="50">
        <v>0.2</v>
      </c>
      <c r="R196" s="50"/>
      <c r="S196" s="49">
        <v>20</v>
      </c>
      <c r="T196" s="49" t="s">
        <v>84</v>
      </c>
      <c r="U196" s="49" t="s">
        <v>886</v>
      </c>
      <c r="V196" s="51">
        <v>44958</v>
      </c>
      <c r="W196" s="51">
        <v>45289</v>
      </c>
      <c r="X196" s="49" t="s">
        <v>845</v>
      </c>
      <c r="Y196" s="49" t="s">
        <v>87</v>
      </c>
      <c r="Z196" s="59" t="s">
        <v>100</v>
      </c>
      <c r="AA196" s="201">
        <v>1</v>
      </c>
      <c r="AB196" s="200" t="s">
        <v>887</v>
      </c>
      <c r="AC196" s="200" t="s">
        <v>269</v>
      </c>
      <c r="AD196" s="201">
        <v>1</v>
      </c>
      <c r="AE196" s="200" t="s">
        <v>888</v>
      </c>
      <c r="AF196" s="202">
        <v>45210</v>
      </c>
      <c r="AG196" s="200" t="s">
        <v>269</v>
      </c>
      <c r="AH196" s="200" t="s">
        <v>92</v>
      </c>
      <c r="AI196" s="52">
        <f t="shared" si="229"/>
        <v>0.2</v>
      </c>
      <c r="AJ196" s="52"/>
      <c r="AK196" s="52"/>
      <c r="AL196" s="239" t="str">
        <f t="shared" si="250"/>
        <v/>
      </c>
      <c r="AM196" s="239" t="str">
        <f t="shared" si="251"/>
        <v/>
      </c>
      <c r="AN196" s="239" t="str">
        <f t="shared" si="252"/>
        <v/>
      </c>
      <c r="AO196" s="239" t="str">
        <f t="shared" si="253"/>
        <v/>
      </c>
      <c r="AP196" s="239" t="str">
        <f t="shared" si="254"/>
        <v/>
      </c>
      <c r="AQ196" s="239" t="str">
        <f t="shared" si="255"/>
        <v/>
      </c>
      <c r="AR196" s="239" t="str">
        <f t="shared" si="256"/>
        <v/>
      </c>
      <c r="AS196" s="239" t="str">
        <f t="shared" si="257"/>
        <v/>
      </c>
      <c r="AT196" s="239" t="str">
        <f t="shared" si="258"/>
        <v/>
      </c>
      <c r="AU196" s="239" t="str">
        <f t="shared" si="230"/>
        <v/>
      </c>
      <c r="AV196" s="239" t="str">
        <f t="shared" si="231"/>
        <v/>
      </c>
      <c r="AW196" s="239" t="str">
        <f t="shared" si="232"/>
        <v/>
      </c>
      <c r="AX196" s="239" t="str">
        <f t="shared" si="233"/>
        <v/>
      </c>
      <c r="AY196" s="239" t="str">
        <f t="shared" si="234"/>
        <v/>
      </c>
      <c r="AZ196" s="239" t="str">
        <f t="shared" si="235"/>
        <v/>
      </c>
      <c r="BA196" s="239" t="str">
        <f t="shared" si="236"/>
        <v/>
      </c>
      <c r="BB196" s="239" t="str">
        <f t="shared" si="237"/>
        <v/>
      </c>
      <c r="BC196" s="239" t="str">
        <f t="shared" si="238"/>
        <v/>
      </c>
      <c r="BD196" s="239" t="str">
        <f t="shared" si="239"/>
        <v/>
      </c>
      <c r="BE196" s="239" t="str">
        <f t="shared" si="240"/>
        <v/>
      </c>
      <c r="BF196" s="239" t="str">
        <f t="shared" si="241"/>
        <v/>
      </c>
      <c r="BG196" s="239" t="str">
        <f t="shared" si="242"/>
        <v/>
      </c>
      <c r="BH196" s="239" t="str">
        <f t="shared" si="243"/>
        <v/>
      </c>
      <c r="BI196" s="239" t="str">
        <f t="shared" si="244"/>
        <v/>
      </c>
      <c r="BJ196" s="239" t="str">
        <f t="shared" si="245"/>
        <v/>
      </c>
      <c r="BK196" s="239" t="str">
        <f t="shared" si="246"/>
        <v/>
      </c>
      <c r="BL196" s="239" t="str">
        <f t="shared" si="247"/>
        <v/>
      </c>
      <c r="BN196" s="239" t="str">
        <f t="shared" si="259"/>
        <v/>
      </c>
      <c r="BO196" s="239" t="str">
        <f t="shared" si="260"/>
        <v/>
      </c>
      <c r="BP196" s="239" t="str">
        <f t="shared" si="261"/>
        <v/>
      </c>
      <c r="BQ196" s="239" t="str">
        <f t="shared" si="262"/>
        <v/>
      </c>
      <c r="BR196" s="239" t="str">
        <f t="shared" si="263"/>
        <v/>
      </c>
      <c r="BS196" s="239" t="str">
        <f t="shared" si="264"/>
        <v/>
      </c>
      <c r="BT196" s="239" t="str">
        <f t="shared" si="265"/>
        <v/>
      </c>
      <c r="BU196" s="239" t="str">
        <f t="shared" si="266"/>
        <v/>
      </c>
      <c r="BV196" s="239" t="str">
        <f t="shared" si="267"/>
        <v/>
      </c>
      <c r="BW196" s="239" t="str">
        <f t="shared" si="268"/>
        <v/>
      </c>
      <c r="BX196" s="239" t="str">
        <f t="shared" si="269"/>
        <v/>
      </c>
      <c r="BY196" s="239" t="str">
        <f t="shared" si="270"/>
        <v/>
      </c>
      <c r="BZ196" s="239" t="str">
        <f t="shared" si="271"/>
        <v/>
      </c>
      <c r="CA196" s="239" t="str">
        <f t="shared" si="272"/>
        <v/>
      </c>
      <c r="CB196" s="239" t="str">
        <f t="shared" si="273"/>
        <v/>
      </c>
      <c r="CC196" s="239" t="str">
        <f t="shared" si="274"/>
        <v/>
      </c>
      <c r="CD196" s="239" t="str">
        <f t="shared" si="275"/>
        <v/>
      </c>
      <c r="CE196" s="239" t="str">
        <f t="shared" si="276"/>
        <v/>
      </c>
      <c r="CF196" s="239" t="str">
        <f t="shared" si="277"/>
        <v/>
      </c>
      <c r="CG196" s="239" t="str">
        <f t="shared" si="278"/>
        <v/>
      </c>
      <c r="CH196" s="239" t="str">
        <f t="shared" si="279"/>
        <v/>
      </c>
      <c r="CI196" s="239" t="str">
        <f t="shared" si="280"/>
        <v/>
      </c>
      <c r="CJ196" s="239" t="str">
        <f t="shared" si="281"/>
        <v/>
      </c>
      <c r="CK196" s="239" t="str">
        <f t="shared" si="282"/>
        <v/>
      </c>
      <c r="CL196" s="239" t="str">
        <f t="shared" si="283"/>
        <v/>
      </c>
      <c r="CM196" s="239" t="str">
        <f t="shared" si="284"/>
        <v/>
      </c>
      <c r="CN196" s="239" t="str">
        <f t="shared" si="285"/>
        <v/>
      </c>
      <c r="CP196" s="239" t="str">
        <f t="shared" si="286"/>
        <v/>
      </c>
      <c r="CQ196" s="239" t="str">
        <f t="shared" si="287"/>
        <v/>
      </c>
      <c r="CR196" s="239" t="str">
        <f t="shared" si="288"/>
        <v/>
      </c>
      <c r="CS196" s="239" t="str">
        <f t="shared" si="289"/>
        <v/>
      </c>
      <c r="CT196" s="239" t="str">
        <f t="shared" si="290"/>
        <v/>
      </c>
      <c r="CU196" s="239" t="str">
        <f t="shared" si="291"/>
        <v/>
      </c>
      <c r="CV196" s="239" t="str">
        <f t="shared" si="292"/>
        <v/>
      </c>
      <c r="CW196" s="239" t="str">
        <f t="shared" si="293"/>
        <v/>
      </c>
      <c r="CX196" s="239" t="str">
        <f t="shared" si="294"/>
        <v/>
      </c>
      <c r="CY196" s="239" t="str">
        <f t="shared" si="295"/>
        <v/>
      </c>
      <c r="CZ196" s="239" t="str">
        <f t="shared" si="296"/>
        <v/>
      </c>
      <c r="DA196" s="239" t="str">
        <f t="shared" si="297"/>
        <v/>
      </c>
      <c r="DB196" s="239" t="str">
        <f t="shared" si="298"/>
        <v/>
      </c>
      <c r="DC196" s="239" t="str">
        <f t="shared" si="299"/>
        <v/>
      </c>
      <c r="DD196" s="239" t="str">
        <f t="shared" si="300"/>
        <v/>
      </c>
      <c r="DE196" s="239" t="str">
        <f t="shared" si="301"/>
        <v/>
      </c>
      <c r="DF196" s="239" t="str">
        <f t="shared" si="302"/>
        <v/>
      </c>
      <c r="DG196" s="239" t="str">
        <f t="shared" si="303"/>
        <v/>
      </c>
      <c r="DH196" s="239" t="str">
        <f t="shared" si="304"/>
        <v/>
      </c>
      <c r="DI196" s="239" t="str">
        <f t="shared" si="305"/>
        <v/>
      </c>
      <c r="DJ196" s="239" t="str">
        <f t="shared" si="306"/>
        <v/>
      </c>
      <c r="DK196" s="239" t="str">
        <f t="shared" si="307"/>
        <v/>
      </c>
      <c r="DL196" s="239" t="str">
        <f t="shared" si="308"/>
        <v/>
      </c>
      <c r="DM196" s="239" t="str">
        <f t="shared" si="309"/>
        <v/>
      </c>
      <c r="DN196" s="239" t="str">
        <f t="shared" si="310"/>
        <v/>
      </c>
      <c r="DO196" s="239" t="str">
        <f t="shared" si="311"/>
        <v/>
      </c>
      <c r="DP196" s="239" t="str">
        <f t="shared" si="312"/>
        <v/>
      </c>
    </row>
    <row r="197" spans="1:2048 2053:3059 3077:4094 4112:5120 5123:6143 6146:7167 7169:8189 8194:9200 9218:10235 10253:12287 12290:14335 14337:16293" ht="90" hidden="1" customHeight="1" x14ac:dyDescent="0.25">
      <c r="A197" s="53" t="s">
        <v>4518</v>
      </c>
      <c r="B197" s="53">
        <v>38</v>
      </c>
      <c r="C197" s="53" t="s">
        <v>46</v>
      </c>
      <c r="D197" s="53" t="s">
        <v>833</v>
      </c>
      <c r="E197" s="53">
        <v>0</v>
      </c>
      <c r="F197" s="53" t="s">
        <v>889</v>
      </c>
      <c r="G197" s="53" t="str">
        <f t="shared" si="321"/>
        <v>38-3</v>
      </c>
      <c r="H197" s="53" t="s">
        <v>94</v>
      </c>
      <c r="I197" s="53" t="s">
        <v>76</v>
      </c>
      <c r="J197" s="53" t="s">
        <v>80</v>
      </c>
      <c r="K197" s="53" t="s">
        <v>842</v>
      </c>
      <c r="L197" s="53" t="s">
        <v>80</v>
      </c>
      <c r="M197" s="53" t="s">
        <v>80</v>
      </c>
      <c r="N197" s="53" t="s">
        <v>80</v>
      </c>
      <c r="O197" s="53" t="s">
        <v>80</v>
      </c>
      <c r="P197" s="53" t="s">
        <v>890</v>
      </c>
      <c r="Q197" s="52">
        <v>0.4</v>
      </c>
      <c r="R197" s="52">
        <f>+Q197*Q196</f>
        <v>8.0000000000000016E-2</v>
      </c>
      <c r="S197" s="53">
        <v>1</v>
      </c>
      <c r="T197" s="53" t="s">
        <v>84</v>
      </c>
      <c r="U197" s="53" t="s">
        <v>891</v>
      </c>
      <c r="V197" s="23">
        <v>44958</v>
      </c>
      <c r="W197" s="23">
        <v>45260</v>
      </c>
      <c r="X197" s="53" t="s">
        <v>845</v>
      </c>
      <c r="Y197" s="49" t="s">
        <v>87</v>
      </c>
      <c r="Z197" s="59" t="s">
        <v>100</v>
      </c>
      <c r="AA197" s="60">
        <v>1</v>
      </c>
      <c r="AB197" s="62" t="s">
        <v>892</v>
      </c>
      <c r="AC197" s="69">
        <v>45147</v>
      </c>
      <c r="AD197" s="60">
        <v>1</v>
      </c>
      <c r="AE197" s="62" t="s">
        <v>846</v>
      </c>
      <c r="AF197" s="69">
        <v>45147</v>
      </c>
      <c r="AG197" s="60" t="s">
        <v>79</v>
      </c>
      <c r="AH197" s="60">
        <v>1</v>
      </c>
      <c r="AI197" s="52">
        <f t="shared" si="229"/>
        <v>8.0000000000000016E-2</v>
      </c>
      <c r="AJ197" s="52">
        <f t="shared" ref="AJ197:AJ199" si="323">+AI197/R197</f>
        <v>1</v>
      </c>
      <c r="AK197" s="52"/>
      <c r="AL197" s="239" t="str">
        <f t="shared" si="250"/>
        <v/>
      </c>
      <c r="AM197" s="239" t="str">
        <f t="shared" si="251"/>
        <v/>
      </c>
      <c r="AN197" s="239" t="str">
        <f t="shared" si="252"/>
        <v/>
      </c>
      <c r="AO197" s="239" t="str">
        <f t="shared" si="253"/>
        <v/>
      </c>
      <c r="AP197" s="239" t="str">
        <f t="shared" si="254"/>
        <v/>
      </c>
      <c r="AQ197" s="239" t="str">
        <f t="shared" si="255"/>
        <v/>
      </c>
      <c r="AR197" s="239" t="str">
        <f t="shared" si="256"/>
        <v/>
      </c>
      <c r="AS197" s="239" t="str">
        <f t="shared" si="257"/>
        <v/>
      </c>
      <c r="AT197" s="239" t="str">
        <f t="shared" si="258"/>
        <v/>
      </c>
      <c r="AU197" s="239" t="str">
        <f t="shared" si="230"/>
        <v/>
      </c>
      <c r="AV197" s="239" t="str">
        <f t="shared" si="231"/>
        <v/>
      </c>
      <c r="AW197" s="239" t="str">
        <f t="shared" si="232"/>
        <v/>
      </c>
      <c r="AX197" s="239" t="str">
        <f t="shared" si="233"/>
        <v/>
      </c>
      <c r="AY197" s="239" t="str">
        <f t="shared" si="234"/>
        <v/>
      </c>
      <c r="AZ197" s="239" t="str">
        <f t="shared" si="235"/>
        <v/>
      </c>
      <c r="BA197" s="239" t="str">
        <f t="shared" si="236"/>
        <v/>
      </c>
      <c r="BB197" s="239" t="str">
        <f t="shared" si="237"/>
        <v/>
      </c>
      <c r="BC197" s="239" t="str">
        <f t="shared" si="238"/>
        <v/>
      </c>
      <c r="BD197" s="239" t="str">
        <f t="shared" si="239"/>
        <v/>
      </c>
      <c r="BE197" s="239" t="str">
        <f t="shared" si="240"/>
        <v/>
      </c>
      <c r="BF197" s="239" t="str">
        <f t="shared" si="241"/>
        <v/>
      </c>
      <c r="BG197" s="239" t="str">
        <f t="shared" si="242"/>
        <v/>
      </c>
      <c r="BH197" s="239" t="str">
        <f t="shared" si="243"/>
        <v/>
      </c>
      <c r="BI197" s="239" t="str">
        <f t="shared" si="244"/>
        <v/>
      </c>
      <c r="BJ197" s="239" t="str">
        <f t="shared" si="245"/>
        <v/>
      </c>
      <c r="BK197" s="239" t="str">
        <f t="shared" si="246"/>
        <v/>
      </c>
      <c r="BL197" s="239" t="str">
        <f t="shared" si="247"/>
        <v/>
      </c>
      <c r="BN197" s="239" t="str">
        <f t="shared" si="259"/>
        <v/>
      </c>
      <c r="BO197" s="239" t="str">
        <f t="shared" si="260"/>
        <v/>
      </c>
      <c r="BP197" s="239" t="str">
        <f t="shared" si="261"/>
        <v/>
      </c>
      <c r="BQ197" s="239" t="str">
        <f t="shared" si="262"/>
        <v/>
      </c>
      <c r="BR197" s="239" t="str">
        <f t="shared" si="263"/>
        <v/>
      </c>
      <c r="BS197" s="239" t="str">
        <f t="shared" si="264"/>
        <v/>
      </c>
      <c r="BT197" s="239" t="str">
        <f t="shared" si="265"/>
        <v/>
      </c>
      <c r="BU197" s="239" t="str">
        <f t="shared" si="266"/>
        <v/>
      </c>
      <c r="BV197" s="239" t="str">
        <f t="shared" si="267"/>
        <v/>
      </c>
      <c r="BW197" s="239" t="str">
        <f t="shared" si="268"/>
        <v/>
      </c>
      <c r="BX197" s="239" t="str">
        <f t="shared" si="269"/>
        <v/>
      </c>
      <c r="BY197" s="239" t="str">
        <f t="shared" si="270"/>
        <v/>
      </c>
      <c r="BZ197" s="239" t="str">
        <f t="shared" si="271"/>
        <v/>
      </c>
      <c r="CA197" s="239" t="str">
        <f t="shared" si="272"/>
        <v/>
      </c>
      <c r="CB197" s="239" t="str">
        <f t="shared" si="273"/>
        <v/>
      </c>
      <c r="CC197" s="239" t="str">
        <f t="shared" si="274"/>
        <v/>
      </c>
      <c r="CD197" s="239" t="str">
        <f t="shared" si="275"/>
        <v/>
      </c>
      <c r="CE197" s="239" t="str">
        <f t="shared" si="276"/>
        <v/>
      </c>
      <c r="CF197" s="239" t="str">
        <f t="shared" si="277"/>
        <v/>
      </c>
      <c r="CG197" s="239" t="str">
        <f t="shared" si="278"/>
        <v/>
      </c>
      <c r="CH197" s="239" t="str">
        <f t="shared" si="279"/>
        <v/>
      </c>
      <c r="CI197" s="239" t="str">
        <f t="shared" si="280"/>
        <v/>
      </c>
      <c r="CJ197" s="239" t="str">
        <f t="shared" si="281"/>
        <v/>
      </c>
      <c r="CK197" s="239" t="str">
        <f t="shared" si="282"/>
        <v/>
      </c>
      <c r="CL197" s="239" t="str">
        <f t="shared" si="283"/>
        <v/>
      </c>
      <c r="CM197" s="239" t="str">
        <f t="shared" si="284"/>
        <v/>
      </c>
      <c r="CN197" s="239" t="str">
        <f t="shared" si="285"/>
        <v/>
      </c>
      <c r="CP197" s="239" t="str">
        <f t="shared" si="286"/>
        <v/>
      </c>
      <c r="CQ197" s="239" t="str">
        <f t="shared" si="287"/>
        <v/>
      </c>
      <c r="CR197" s="239" t="str">
        <f t="shared" si="288"/>
        <v/>
      </c>
      <c r="CS197" s="239" t="str">
        <f t="shared" si="289"/>
        <v/>
      </c>
      <c r="CT197" s="239" t="str">
        <f t="shared" si="290"/>
        <v/>
      </c>
      <c r="CU197" s="239" t="str">
        <f t="shared" si="291"/>
        <v/>
      </c>
      <c r="CV197" s="239" t="str">
        <f t="shared" si="292"/>
        <v/>
      </c>
      <c r="CW197" s="239" t="str">
        <f t="shared" si="293"/>
        <v/>
      </c>
      <c r="CX197" s="239" t="str">
        <f t="shared" si="294"/>
        <v/>
      </c>
      <c r="CY197" s="239" t="str">
        <f t="shared" si="295"/>
        <v/>
      </c>
      <c r="CZ197" s="239" t="str">
        <f t="shared" si="296"/>
        <v/>
      </c>
      <c r="DA197" s="239" t="str">
        <f t="shared" si="297"/>
        <v/>
      </c>
      <c r="DB197" s="239" t="str">
        <f t="shared" si="298"/>
        <v/>
      </c>
      <c r="DC197" s="239" t="str">
        <f t="shared" si="299"/>
        <v/>
      </c>
      <c r="DD197" s="239" t="str">
        <f t="shared" si="300"/>
        <v/>
      </c>
      <c r="DE197" s="239" t="str">
        <f t="shared" si="301"/>
        <v/>
      </c>
      <c r="DF197" s="239" t="str">
        <f t="shared" si="302"/>
        <v/>
      </c>
      <c r="DG197" s="239" t="str">
        <f t="shared" si="303"/>
        <v/>
      </c>
      <c r="DH197" s="239" t="str">
        <f t="shared" si="304"/>
        <v/>
      </c>
      <c r="DI197" s="239" t="str">
        <f t="shared" si="305"/>
        <v/>
      </c>
      <c r="DJ197" s="239" t="str">
        <f t="shared" si="306"/>
        <v/>
      </c>
      <c r="DK197" s="239" t="str">
        <f t="shared" si="307"/>
        <v/>
      </c>
      <c r="DL197" s="239" t="str">
        <f t="shared" si="308"/>
        <v/>
      </c>
      <c r="DM197" s="239" t="str">
        <f t="shared" si="309"/>
        <v/>
      </c>
      <c r="DN197" s="239" t="str">
        <f t="shared" si="310"/>
        <v/>
      </c>
      <c r="DO197" s="239" t="str">
        <f t="shared" si="311"/>
        <v/>
      </c>
      <c r="DP197" s="239" t="str">
        <f t="shared" si="312"/>
        <v/>
      </c>
    </row>
    <row r="198" spans="1:2048 2053:3059 3077:4094 4112:5120 5123:6143 6146:7167 7169:8189 8194:9200 9218:10235 10253:12287 12290:14335 14337:16293" ht="88.5" hidden="1" customHeight="1" x14ac:dyDescent="0.25">
      <c r="A198" s="53" t="s">
        <v>4518</v>
      </c>
      <c r="B198" s="53">
        <v>38</v>
      </c>
      <c r="C198" s="53" t="s">
        <v>46</v>
      </c>
      <c r="D198" s="53" t="s">
        <v>833</v>
      </c>
      <c r="E198" s="53">
        <v>0</v>
      </c>
      <c r="F198" s="53" t="s">
        <v>893</v>
      </c>
      <c r="G198" s="53" t="str">
        <f t="shared" si="321"/>
        <v>38-3</v>
      </c>
      <c r="H198" s="53" t="s">
        <v>94</v>
      </c>
      <c r="I198" s="53" t="s">
        <v>76</v>
      </c>
      <c r="J198" s="53" t="s">
        <v>80</v>
      </c>
      <c r="K198" s="53" t="s">
        <v>842</v>
      </c>
      <c r="L198" s="53" t="s">
        <v>80</v>
      </c>
      <c r="M198" s="53" t="s">
        <v>80</v>
      </c>
      <c r="N198" s="53" t="s">
        <v>80</v>
      </c>
      <c r="O198" s="53" t="s">
        <v>80</v>
      </c>
      <c r="P198" s="53" t="s">
        <v>894</v>
      </c>
      <c r="Q198" s="52">
        <v>0.4</v>
      </c>
      <c r="R198" s="52">
        <f>+Q198*Q196</f>
        <v>8.0000000000000016E-2</v>
      </c>
      <c r="S198" s="53">
        <v>20</v>
      </c>
      <c r="T198" s="53" t="s">
        <v>84</v>
      </c>
      <c r="U198" s="53" t="s">
        <v>895</v>
      </c>
      <c r="V198" s="23">
        <v>44958</v>
      </c>
      <c r="W198" s="23">
        <v>45260</v>
      </c>
      <c r="X198" s="53" t="s">
        <v>845</v>
      </c>
      <c r="Y198" s="49" t="s">
        <v>87</v>
      </c>
      <c r="Z198" s="59" t="s">
        <v>100</v>
      </c>
      <c r="AA198" s="60">
        <v>1</v>
      </c>
      <c r="AB198" s="60" t="s">
        <v>896</v>
      </c>
      <c r="AC198" s="69">
        <v>45147</v>
      </c>
      <c r="AD198" s="60">
        <v>1</v>
      </c>
      <c r="AE198" s="60" t="s">
        <v>897</v>
      </c>
      <c r="AF198" s="69">
        <v>45147</v>
      </c>
      <c r="AG198" s="60" t="s">
        <v>79</v>
      </c>
      <c r="AH198" s="60">
        <v>1</v>
      </c>
      <c r="AI198" s="52">
        <f t="shared" si="229"/>
        <v>8.0000000000000016E-2</v>
      </c>
      <c r="AJ198" s="52">
        <f t="shared" si="323"/>
        <v>1</v>
      </c>
      <c r="AK198" s="52"/>
      <c r="AL198" s="239" t="str">
        <f t="shared" si="250"/>
        <v/>
      </c>
      <c r="AM198" s="239" t="str">
        <f t="shared" si="251"/>
        <v/>
      </c>
      <c r="AN198" s="239" t="str">
        <f t="shared" si="252"/>
        <v/>
      </c>
      <c r="AO198" s="239" t="str">
        <f t="shared" si="253"/>
        <v/>
      </c>
      <c r="AP198" s="239" t="str">
        <f t="shared" si="254"/>
        <v/>
      </c>
      <c r="AQ198" s="239" t="str">
        <f t="shared" si="255"/>
        <v/>
      </c>
      <c r="AR198" s="239" t="str">
        <f t="shared" si="256"/>
        <v/>
      </c>
      <c r="AS198" s="239" t="str">
        <f t="shared" si="257"/>
        <v/>
      </c>
      <c r="AT198" s="239" t="str">
        <f t="shared" si="258"/>
        <v/>
      </c>
      <c r="AU198" s="239" t="str">
        <f t="shared" si="230"/>
        <v/>
      </c>
      <c r="AV198" s="239" t="str">
        <f t="shared" si="231"/>
        <v/>
      </c>
      <c r="AW198" s="239" t="str">
        <f t="shared" si="232"/>
        <v/>
      </c>
      <c r="AX198" s="239" t="str">
        <f t="shared" si="233"/>
        <v/>
      </c>
      <c r="AY198" s="239" t="str">
        <f t="shared" si="234"/>
        <v/>
      </c>
      <c r="AZ198" s="239" t="str">
        <f t="shared" si="235"/>
        <v/>
      </c>
      <c r="BA198" s="239" t="str">
        <f t="shared" si="236"/>
        <v/>
      </c>
      <c r="BB198" s="239" t="str">
        <f t="shared" si="237"/>
        <v/>
      </c>
      <c r="BC198" s="239" t="str">
        <f t="shared" si="238"/>
        <v/>
      </c>
      <c r="BD198" s="239" t="str">
        <f t="shared" si="239"/>
        <v/>
      </c>
      <c r="BE198" s="239" t="str">
        <f t="shared" si="240"/>
        <v/>
      </c>
      <c r="BF198" s="239" t="str">
        <f t="shared" si="241"/>
        <v/>
      </c>
      <c r="BG198" s="239" t="str">
        <f t="shared" si="242"/>
        <v/>
      </c>
      <c r="BH198" s="239" t="str">
        <f t="shared" si="243"/>
        <v/>
      </c>
      <c r="BI198" s="239" t="str">
        <f t="shared" si="244"/>
        <v/>
      </c>
      <c r="BJ198" s="239" t="str">
        <f t="shared" si="245"/>
        <v/>
      </c>
      <c r="BK198" s="239" t="str">
        <f t="shared" si="246"/>
        <v/>
      </c>
      <c r="BL198" s="239" t="str">
        <f t="shared" si="247"/>
        <v/>
      </c>
      <c r="BN198" s="239" t="str">
        <f t="shared" si="259"/>
        <v/>
      </c>
      <c r="BO198" s="239" t="str">
        <f t="shared" si="260"/>
        <v/>
      </c>
      <c r="BP198" s="239" t="str">
        <f t="shared" si="261"/>
        <v/>
      </c>
      <c r="BQ198" s="239" t="str">
        <f t="shared" si="262"/>
        <v/>
      </c>
      <c r="BR198" s="239" t="str">
        <f t="shared" si="263"/>
        <v/>
      </c>
      <c r="BS198" s="239" t="str">
        <f t="shared" si="264"/>
        <v/>
      </c>
      <c r="BT198" s="239" t="str">
        <f t="shared" si="265"/>
        <v/>
      </c>
      <c r="BU198" s="239" t="str">
        <f t="shared" si="266"/>
        <v/>
      </c>
      <c r="BV198" s="239" t="str">
        <f t="shared" si="267"/>
        <v/>
      </c>
      <c r="BW198" s="239" t="str">
        <f t="shared" si="268"/>
        <v/>
      </c>
      <c r="BX198" s="239" t="str">
        <f t="shared" si="269"/>
        <v/>
      </c>
      <c r="BY198" s="239" t="str">
        <f t="shared" si="270"/>
        <v/>
      </c>
      <c r="BZ198" s="239" t="str">
        <f t="shared" si="271"/>
        <v/>
      </c>
      <c r="CA198" s="239" t="str">
        <f t="shared" si="272"/>
        <v/>
      </c>
      <c r="CB198" s="239" t="str">
        <f t="shared" si="273"/>
        <v/>
      </c>
      <c r="CC198" s="239" t="str">
        <f t="shared" si="274"/>
        <v/>
      </c>
      <c r="CD198" s="239" t="str">
        <f t="shared" si="275"/>
        <v/>
      </c>
      <c r="CE198" s="239" t="str">
        <f t="shared" si="276"/>
        <v/>
      </c>
      <c r="CF198" s="239" t="str">
        <f t="shared" si="277"/>
        <v/>
      </c>
      <c r="CG198" s="239" t="str">
        <f t="shared" si="278"/>
        <v/>
      </c>
      <c r="CH198" s="239" t="str">
        <f t="shared" si="279"/>
        <v/>
      </c>
      <c r="CI198" s="239" t="str">
        <f t="shared" si="280"/>
        <v/>
      </c>
      <c r="CJ198" s="239" t="str">
        <f t="shared" si="281"/>
        <v/>
      </c>
      <c r="CK198" s="239" t="str">
        <f t="shared" si="282"/>
        <v/>
      </c>
      <c r="CL198" s="239" t="str">
        <f t="shared" si="283"/>
        <v/>
      </c>
      <c r="CM198" s="239" t="str">
        <f t="shared" si="284"/>
        <v/>
      </c>
      <c r="CN198" s="239" t="str">
        <f t="shared" si="285"/>
        <v/>
      </c>
      <c r="CP198" s="239" t="str">
        <f t="shared" si="286"/>
        <v/>
      </c>
      <c r="CQ198" s="239" t="str">
        <f t="shared" si="287"/>
        <v/>
      </c>
      <c r="CR198" s="239" t="str">
        <f t="shared" si="288"/>
        <v/>
      </c>
      <c r="CS198" s="239" t="str">
        <f t="shared" si="289"/>
        <v/>
      </c>
      <c r="CT198" s="239" t="str">
        <f t="shared" si="290"/>
        <v/>
      </c>
      <c r="CU198" s="239" t="str">
        <f t="shared" si="291"/>
        <v/>
      </c>
      <c r="CV198" s="239" t="str">
        <f t="shared" si="292"/>
        <v/>
      </c>
      <c r="CW198" s="239" t="str">
        <f t="shared" si="293"/>
        <v/>
      </c>
      <c r="CX198" s="239" t="str">
        <f t="shared" si="294"/>
        <v/>
      </c>
      <c r="CY198" s="239" t="str">
        <f t="shared" si="295"/>
        <v/>
      </c>
      <c r="CZ198" s="239" t="str">
        <f t="shared" si="296"/>
        <v/>
      </c>
      <c r="DA198" s="239" t="str">
        <f t="shared" si="297"/>
        <v/>
      </c>
      <c r="DB198" s="239" t="str">
        <f t="shared" si="298"/>
        <v/>
      </c>
      <c r="DC198" s="239" t="str">
        <f t="shared" si="299"/>
        <v/>
      </c>
      <c r="DD198" s="239" t="str">
        <f t="shared" si="300"/>
        <v/>
      </c>
      <c r="DE198" s="239" t="str">
        <f t="shared" si="301"/>
        <v/>
      </c>
      <c r="DF198" s="239" t="str">
        <f t="shared" si="302"/>
        <v/>
      </c>
      <c r="DG198" s="239" t="str">
        <f t="shared" si="303"/>
        <v/>
      </c>
      <c r="DH198" s="239" t="str">
        <f t="shared" si="304"/>
        <v/>
      </c>
      <c r="DI198" s="239" t="str">
        <f t="shared" si="305"/>
        <v/>
      </c>
      <c r="DJ198" s="239" t="str">
        <f t="shared" si="306"/>
        <v/>
      </c>
      <c r="DK198" s="239" t="str">
        <f t="shared" si="307"/>
        <v/>
      </c>
      <c r="DL198" s="239" t="str">
        <f t="shared" si="308"/>
        <v/>
      </c>
      <c r="DM198" s="239" t="str">
        <f t="shared" si="309"/>
        <v/>
      </c>
      <c r="DN198" s="239" t="str">
        <f t="shared" si="310"/>
        <v/>
      </c>
      <c r="DO198" s="239" t="str">
        <f t="shared" si="311"/>
        <v/>
      </c>
      <c r="DP198" s="239" t="str">
        <f t="shared" si="312"/>
        <v/>
      </c>
    </row>
    <row r="199" spans="1:2048 2053:3059 3077:4094 4112:5120 5123:6143 6146:7167 7169:8189 8194:9200 9218:10235 10253:12287 12290:14335 14337:16293" ht="35.25" hidden="1" customHeight="1" x14ac:dyDescent="0.25">
      <c r="A199" s="53" t="s">
        <v>4518</v>
      </c>
      <c r="B199" s="53">
        <v>38</v>
      </c>
      <c r="C199" s="53" t="s">
        <v>46</v>
      </c>
      <c r="D199" s="53" t="s">
        <v>833</v>
      </c>
      <c r="E199" s="53">
        <v>0</v>
      </c>
      <c r="F199" s="53" t="s">
        <v>898</v>
      </c>
      <c r="G199" s="53" t="str">
        <f t="shared" si="321"/>
        <v>38-3</v>
      </c>
      <c r="H199" s="53" t="s">
        <v>94</v>
      </c>
      <c r="I199" s="53" t="s">
        <v>76</v>
      </c>
      <c r="J199" s="53" t="s">
        <v>80</v>
      </c>
      <c r="K199" s="53" t="s">
        <v>842</v>
      </c>
      <c r="L199" s="53" t="s">
        <v>80</v>
      </c>
      <c r="M199" s="53" t="s">
        <v>80</v>
      </c>
      <c r="N199" s="53" t="s">
        <v>80</v>
      </c>
      <c r="O199" s="53" t="s">
        <v>80</v>
      </c>
      <c r="P199" s="53" t="s">
        <v>899</v>
      </c>
      <c r="Q199" s="52">
        <v>0.2</v>
      </c>
      <c r="R199" s="52">
        <f>+Q199*Q196</f>
        <v>4.0000000000000008E-2</v>
      </c>
      <c r="S199" s="53">
        <v>20</v>
      </c>
      <c r="T199" s="53" t="s">
        <v>84</v>
      </c>
      <c r="U199" s="53" t="s">
        <v>886</v>
      </c>
      <c r="V199" s="23">
        <v>44958</v>
      </c>
      <c r="W199" s="23">
        <v>45289</v>
      </c>
      <c r="X199" s="53" t="s">
        <v>845</v>
      </c>
      <c r="Y199" s="49" t="s">
        <v>87</v>
      </c>
      <c r="Z199" s="59" t="s">
        <v>100</v>
      </c>
      <c r="AA199" s="201">
        <v>1</v>
      </c>
      <c r="AB199" s="200" t="s">
        <v>887</v>
      </c>
      <c r="AC199" s="202">
        <v>45210</v>
      </c>
      <c r="AD199" s="201">
        <v>1</v>
      </c>
      <c r="AE199" s="200" t="s">
        <v>386</v>
      </c>
      <c r="AF199" s="202">
        <v>45210</v>
      </c>
      <c r="AG199" s="200" t="s">
        <v>79</v>
      </c>
      <c r="AH199" s="201">
        <v>1</v>
      </c>
      <c r="AI199" s="52">
        <f t="shared" si="229"/>
        <v>4.0000000000000008E-2</v>
      </c>
      <c r="AJ199" s="52">
        <f t="shared" si="323"/>
        <v>1</v>
      </c>
      <c r="AK199" s="52"/>
      <c r="AL199" s="239" t="str">
        <f t="shared" si="250"/>
        <v/>
      </c>
      <c r="AM199" s="239" t="str">
        <f t="shared" si="251"/>
        <v/>
      </c>
      <c r="AN199" s="239" t="str">
        <f t="shared" si="252"/>
        <v/>
      </c>
      <c r="AO199" s="239" t="str">
        <f t="shared" si="253"/>
        <v/>
      </c>
      <c r="AP199" s="239" t="str">
        <f t="shared" si="254"/>
        <v/>
      </c>
      <c r="AQ199" s="239" t="str">
        <f t="shared" si="255"/>
        <v/>
      </c>
      <c r="AR199" s="239" t="str">
        <f t="shared" si="256"/>
        <v/>
      </c>
      <c r="AS199" s="239" t="str">
        <f t="shared" si="257"/>
        <v/>
      </c>
      <c r="AT199" s="239" t="str">
        <f t="shared" si="258"/>
        <v/>
      </c>
      <c r="AU199" s="239" t="str">
        <f t="shared" si="230"/>
        <v/>
      </c>
      <c r="AV199" s="239" t="str">
        <f t="shared" si="231"/>
        <v/>
      </c>
      <c r="AW199" s="239" t="str">
        <f t="shared" si="232"/>
        <v/>
      </c>
      <c r="AX199" s="239" t="str">
        <f t="shared" si="233"/>
        <v/>
      </c>
      <c r="AY199" s="239" t="str">
        <f t="shared" si="234"/>
        <v/>
      </c>
      <c r="AZ199" s="239" t="str">
        <f t="shared" si="235"/>
        <v/>
      </c>
      <c r="BA199" s="239" t="str">
        <f t="shared" si="236"/>
        <v/>
      </c>
      <c r="BB199" s="239" t="str">
        <f t="shared" si="237"/>
        <v/>
      </c>
      <c r="BC199" s="239" t="str">
        <f t="shared" si="238"/>
        <v/>
      </c>
      <c r="BD199" s="239" t="str">
        <f t="shared" si="239"/>
        <v/>
      </c>
      <c r="BE199" s="239" t="str">
        <f t="shared" si="240"/>
        <v/>
      </c>
      <c r="BF199" s="239" t="str">
        <f t="shared" si="241"/>
        <v/>
      </c>
      <c r="BG199" s="239" t="str">
        <f t="shared" si="242"/>
        <v/>
      </c>
      <c r="BH199" s="239" t="str">
        <f t="shared" si="243"/>
        <v/>
      </c>
      <c r="BI199" s="239" t="str">
        <f t="shared" si="244"/>
        <v/>
      </c>
      <c r="BJ199" s="239" t="str">
        <f t="shared" si="245"/>
        <v/>
      </c>
      <c r="BK199" s="239" t="str">
        <f t="shared" si="246"/>
        <v/>
      </c>
      <c r="BL199" s="239" t="str">
        <f t="shared" si="247"/>
        <v/>
      </c>
      <c r="BN199" s="239" t="str">
        <f t="shared" si="259"/>
        <v/>
      </c>
      <c r="BO199" s="239" t="str">
        <f t="shared" si="260"/>
        <v/>
      </c>
      <c r="BP199" s="239" t="str">
        <f t="shared" si="261"/>
        <v/>
      </c>
      <c r="BQ199" s="239" t="str">
        <f t="shared" si="262"/>
        <v/>
      </c>
      <c r="BR199" s="239" t="str">
        <f t="shared" si="263"/>
        <v/>
      </c>
      <c r="BS199" s="239" t="str">
        <f t="shared" si="264"/>
        <v/>
      </c>
      <c r="BT199" s="239" t="str">
        <f t="shared" si="265"/>
        <v/>
      </c>
      <c r="BU199" s="239" t="str">
        <f t="shared" si="266"/>
        <v/>
      </c>
      <c r="BV199" s="239" t="str">
        <f t="shared" si="267"/>
        <v/>
      </c>
      <c r="BW199" s="239" t="str">
        <f t="shared" si="268"/>
        <v/>
      </c>
      <c r="BX199" s="239" t="str">
        <f t="shared" si="269"/>
        <v/>
      </c>
      <c r="BY199" s="239" t="str">
        <f t="shared" si="270"/>
        <v/>
      </c>
      <c r="BZ199" s="239" t="str">
        <f t="shared" si="271"/>
        <v/>
      </c>
      <c r="CA199" s="239" t="str">
        <f t="shared" si="272"/>
        <v/>
      </c>
      <c r="CB199" s="239" t="str">
        <f t="shared" si="273"/>
        <v/>
      </c>
      <c r="CC199" s="239" t="str">
        <f t="shared" si="274"/>
        <v/>
      </c>
      <c r="CD199" s="239" t="str">
        <f t="shared" si="275"/>
        <v/>
      </c>
      <c r="CE199" s="239" t="str">
        <f t="shared" si="276"/>
        <v/>
      </c>
      <c r="CF199" s="239" t="str">
        <f t="shared" si="277"/>
        <v/>
      </c>
      <c r="CG199" s="239" t="str">
        <f t="shared" si="278"/>
        <v/>
      </c>
      <c r="CH199" s="239" t="str">
        <f t="shared" si="279"/>
        <v/>
      </c>
      <c r="CI199" s="239" t="str">
        <f t="shared" si="280"/>
        <v/>
      </c>
      <c r="CJ199" s="239" t="str">
        <f t="shared" si="281"/>
        <v/>
      </c>
      <c r="CK199" s="239" t="str">
        <f t="shared" si="282"/>
        <v/>
      </c>
      <c r="CL199" s="239" t="str">
        <f t="shared" si="283"/>
        <v/>
      </c>
      <c r="CM199" s="239" t="str">
        <f t="shared" si="284"/>
        <v/>
      </c>
      <c r="CN199" s="239" t="str">
        <f t="shared" si="285"/>
        <v/>
      </c>
      <c r="CP199" s="239" t="str">
        <f t="shared" si="286"/>
        <v/>
      </c>
      <c r="CQ199" s="239" t="str">
        <f t="shared" si="287"/>
        <v/>
      </c>
      <c r="CR199" s="239" t="str">
        <f t="shared" si="288"/>
        <v/>
      </c>
      <c r="CS199" s="239" t="str">
        <f t="shared" si="289"/>
        <v/>
      </c>
      <c r="CT199" s="239" t="str">
        <f t="shared" si="290"/>
        <v/>
      </c>
      <c r="CU199" s="239" t="str">
        <f t="shared" si="291"/>
        <v/>
      </c>
      <c r="CV199" s="239" t="str">
        <f t="shared" si="292"/>
        <v/>
      </c>
      <c r="CW199" s="239" t="str">
        <f t="shared" si="293"/>
        <v/>
      </c>
      <c r="CX199" s="239" t="str">
        <f t="shared" si="294"/>
        <v/>
      </c>
      <c r="CY199" s="239" t="str">
        <f t="shared" si="295"/>
        <v/>
      </c>
      <c r="CZ199" s="239" t="str">
        <f t="shared" si="296"/>
        <v/>
      </c>
      <c r="DA199" s="239" t="str">
        <f t="shared" si="297"/>
        <v/>
      </c>
      <c r="DB199" s="239" t="str">
        <f t="shared" si="298"/>
        <v/>
      </c>
      <c r="DC199" s="239" t="str">
        <f t="shared" si="299"/>
        <v/>
      </c>
      <c r="DD199" s="239" t="str">
        <f t="shared" si="300"/>
        <v/>
      </c>
      <c r="DE199" s="239" t="str">
        <f t="shared" si="301"/>
        <v/>
      </c>
      <c r="DF199" s="239" t="str">
        <f t="shared" si="302"/>
        <v/>
      </c>
      <c r="DG199" s="239" t="str">
        <f t="shared" si="303"/>
        <v/>
      </c>
      <c r="DH199" s="239" t="str">
        <f t="shared" si="304"/>
        <v/>
      </c>
      <c r="DI199" s="239" t="str">
        <f t="shared" si="305"/>
        <v/>
      </c>
      <c r="DJ199" s="239" t="str">
        <f t="shared" si="306"/>
        <v/>
      </c>
      <c r="DK199" s="239" t="str">
        <f t="shared" si="307"/>
        <v/>
      </c>
      <c r="DL199" s="239" t="str">
        <f t="shared" si="308"/>
        <v/>
      </c>
      <c r="DM199" s="239" t="str">
        <f t="shared" si="309"/>
        <v/>
      </c>
      <c r="DN199" s="239" t="str">
        <f t="shared" si="310"/>
        <v/>
      </c>
      <c r="DO199" s="239" t="str">
        <f t="shared" si="311"/>
        <v/>
      </c>
      <c r="DP199" s="239" t="str">
        <f t="shared" si="312"/>
        <v/>
      </c>
    </row>
    <row r="200" spans="1:2048 2053:3059 3077:4094 4112:5120 5123:6143 6146:7167 7169:8189 8194:9200 9218:10235 10253:12287 12290:14335 14337:16293" ht="49.5" hidden="1" customHeight="1" x14ac:dyDescent="0.25">
      <c r="A200" s="49" t="s">
        <v>4518</v>
      </c>
      <c r="B200" s="49">
        <v>38</v>
      </c>
      <c r="C200" s="49" t="s">
        <v>46</v>
      </c>
      <c r="D200" s="49" t="s">
        <v>833</v>
      </c>
      <c r="E200" s="49">
        <v>0</v>
      </c>
      <c r="F200" s="49" t="s">
        <v>900</v>
      </c>
      <c r="G200" s="49" t="str">
        <f t="shared" si="321"/>
        <v>38-4</v>
      </c>
      <c r="H200" s="49" t="s">
        <v>75</v>
      </c>
      <c r="I200" s="49" t="s">
        <v>196</v>
      </c>
      <c r="J200" s="49" t="s">
        <v>733</v>
      </c>
      <c r="K200" s="49" t="s">
        <v>835</v>
      </c>
      <c r="L200" s="49" t="s">
        <v>125</v>
      </c>
      <c r="M200" s="49" t="s">
        <v>836</v>
      </c>
      <c r="N200" s="49" t="s">
        <v>126</v>
      </c>
      <c r="O200" s="49" t="s">
        <v>585</v>
      </c>
      <c r="P200" s="49" t="s">
        <v>901</v>
      </c>
      <c r="Q200" s="50">
        <v>0.2</v>
      </c>
      <c r="R200" s="50"/>
      <c r="S200" s="49">
        <v>6</v>
      </c>
      <c r="T200" s="49" t="s">
        <v>84</v>
      </c>
      <c r="U200" s="49" t="s">
        <v>902</v>
      </c>
      <c r="V200" s="51">
        <v>44958</v>
      </c>
      <c r="W200" s="51">
        <v>45289</v>
      </c>
      <c r="X200" s="49" t="s">
        <v>845</v>
      </c>
      <c r="Y200" s="49" t="s">
        <v>87</v>
      </c>
      <c r="Z200" s="59" t="s">
        <v>100</v>
      </c>
      <c r="AA200" s="201">
        <v>1</v>
      </c>
      <c r="AB200" s="200" t="s">
        <v>269</v>
      </c>
      <c r="AC200" s="200" t="s">
        <v>269</v>
      </c>
      <c r="AD200" s="201">
        <v>1</v>
      </c>
      <c r="AE200" s="200" t="s">
        <v>888</v>
      </c>
      <c r="AF200" s="202">
        <v>45265</v>
      </c>
      <c r="AG200" s="200" t="s">
        <v>79</v>
      </c>
      <c r="AH200" s="200" t="s">
        <v>92</v>
      </c>
      <c r="AI200" s="52">
        <f t="shared" si="229"/>
        <v>0.2</v>
      </c>
      <c r="AJ200" s="52"/>
      <c r="AK200" s="52"/>
      <c r="AL200" s="239" t="str">
        <f t="shared" si="250"/>
        <v/>
      </c>
      <c r="AM200" s="239" t="str">
        <f t="shared" si="251"/>
        <v/>
      </c>
      <c r="AN200" s="239" t="str">
        <f t="shared" si="252"/>
        <v/>
      </c>
      <c r="AO200" s="239" t="str">
        <f t="shared" si="253"/>
        <v/>
      </c>
      <c r="AP200" s="239" t="str">
        <f t="shared" si="254"/>
        <v/>
      </c>
      <c r="AQ200" s="239" t="str">
        <f t="shared" si="255"/>
        <v/>
      </c>
      <c r="AR200" s="239" t="str">
        <f t="shared" si="256"/>
        <v/>
      </c>
      <c r="AS200" s="239" t="str">
        <f t="shared" si="257"/>
        <v/>
      </c>
      <c r="AT200" s="239" t="str">
        <f t="shared" si="258"/>
        <v/>
      </c>
      <c r="AU200" s="239" t="str">
        <f t="shared" si="230"/>
        <v/>
      </c>
      <c r="AV200" s="239" t="str">
        <f t="shared" si="231"/>
        <v/>
      </c>
      <c r="AW200" s="239" t="str">
        <f t="shared" si="232"/>
        <v/>
      </c>
      <c r="AX200" s="239" t="str">
        <f t="shared" si="233"/>
        <v/>
      </c>
      <c r="AY200" s="239" t="str">
        <f t="shared" si="234"/>
        <v/>
      </c>
      <c r="AZ200" s="239" t="str">
        <f t="shared" si="235"/>
        <v/>
      </c>
      <c r="BA200" s="239" t="str">
        <f t="shared" si="236"/>
        <v/>
      </c>
      <c r="BB200" s="239" t="str">
        <f t="shared" si="237"/>
        <v/>
      </c>
      <c r="BC200" s="239" t="str">
        <f t="shared" si="238"/>
        <v/>
      </c>
      <c r="BD200" s="239" t="str">
        <f t="shared" si="239"/>
        <v/>
      </c>
      <c r="BE200" s="239" t="str">
        <f t="shared" si="240"/>
        <v/>
      </c>
      <c r="BF200" s="239" t="str">
        <f t="shared" si="241"/>
        <v/>
      </c>
      <c r="BG200" s="239" t="str">
        <f t="shared" si="242"/>
        <v/>
      </c>
      <c r="BH200" s="239" t="str">
        <f t="shared" si="243"/>
        <v/>
      </c>
      <c r="BI200" s="239" t="str">
        <f t="shared" si="244"/>
        <v/>
      </c>
      <c r="BJ200" s="239" t="str">
        <f t="shared" si="245"/>
        <v/>
      </c>
      <c r="BK200" s="239" t="str">
        <f t="shared" si="246"/>
        <v/>
      </c>
      <c r="BL200" s="239" t="str">
        <f t="shared" si="247"/>
        <v/>
      </c>
      <c r="BN200" s="239" t="str">
        <f t="shared" si="259"/>
        <v/>
      </c>
      <c r="BO200" s="239" t="str">
        <f t="shared" si="260"/>
        <v/>
      </c>
      <c r="BP200" s="239" t="str">
        <f t="shared" si="261"/>
        <v/>
      </c>
      <c r="BQ200" s="239" t="str">
        <f t="shared" si="262"/>
        <v/>
      </c>
      <c r="BR200" s="239" t="str">
        <f t="shared" si="263"/>
        <v/>
      </c>
      <c r="BS200" s="239" t="str">
        <f t="shared" si="264"/>
        <v/>
      </c>
      <c r="BT200" s="239" t="str">
        <f t="shared" si="265"/>
        <v/>
      </c>
      <c r="BU200" s="239" t="str">
        <f t="shared" si="266"/>
        <v/>
      </c>
      <c r="BV200" s="239" t="str">
        <f t="shared" si="267"/>
        <v/>
      </c>
      <c r="BW200" s="239" t="str">
        <f t="shared" si="268"/>
        <v/>
      </c>
      <c r="BX200" s="239" t="str">
        <f t="shared" si="269"/>
        <v/>
      </c>
      <c r="BY200" s="239" t="str">
        <f t="shared" si="270"/>
        <v/>
      </c>
      <c r="BZ200" s="239" t="str">
        <f t="shared" si="271"/>
        <v/>
      </c>
      <c r="CA200" s="239" t="str">
        <f t="shared" si="272"/>
        <v/>
      </c>
      <c r="CB200" s="239" t="str">
        <f t="shared" si="273"/>
        <v/>
      </c>
      <c r="CC200" s="239" t="str">
        <f t="shared" si="274"/>
        <v/>
      </c>
      <c r="CD200" s="239" t="str">
        <f t="shared" si="275"/>
        <v/>
      </c>
      <c r="CE200" s="239" t="str">
        <f t="shared" si="276"/>
        <v/>
      </c>
      <c r="CF200" s="239" t="str">
        <f t="shared" si="277"/>
        <v/>
      </c>
      <c r="CG200" s="239" t="str">
        <f t="shared" si="278"/>
        <v/>
      </c>
      <c r="CH200" s="239" t="str">
        <f t="shared" si="279"/>
        <v/>
      </c>
      <c r="CI200" s="239" t="str">
        <f t="shared" si="280"/>
        <v/>
      </c>
      <c r="CJ200" s="239" t="str">
        <f t="shared" si="281"/>
        <v/>
      </c>
      <c r="CK200" s="239" t="str">
        <f t="shared" si="282"/>
        <v/>
      </c>
      <c r="CL200" s="239" t="str">
        <f t="shared" si="283"/>
        <v/>
      </c>
      <c r="CM200" s="239" t="str">
        <f t="shared" si="284"/>
        <v/>
      </c>
      <c r="CN200" s="239" t="str">
        <f t="shared" si="285"/>
        <v/>
      </c>
      <c r="CP200" s="239" t="str">
        <f t="shared" si="286"/>
        <v/>
      </c>
      <c r="CQ200" s="239" t="str">
        <f t="shared" si="287"/>
        <v/>
      </c>
      <c r="CR200" s="239" t="str">
        <f t="shared" si="288"/>
        <v/>
      </c>
      <c r="CS200" s="239" t="str">
        <f t="shared" si="289"/>
        <v/>
      </c>
      <c r="CT200" s="239" t="str">
        <f t="shared" si="290"/>
        <v/>
      </c>
      <c r="CU200" s="239" t="str">
        <f t="shared" si="291"/>
        <v/>
      </c>
      <c r="CV200" s="239" t="str">
        <f t="shared" si="292"/>
        <v/>
      </c>
      <c r="CW200" s="239" t="str">
        <f t="shared" si="293"/>
        <v/>
      </c>
      <c r="CX200" s="239" t="str">
        <f t="shared" si="294"/>
        <v/>
      </c>
      <c r="CY200" s="239" t="str">
        <f t="shared" si="295"/>
        <v/>
      </c>
      <c r="CZ200" s="239" t="str">
        <f t="shared" si="296"/>
        <v/>
      </c>
      <c r="DA200" s="239" t="str">
        <f t="shared" si="297"/>
        <v/>
      </c>
      <c r="DB200" s="239" t="str">
        <f t="shared" si="298"/>
        <v/>
      </c>
      <c r="DC200" s="239" t="str">
        <f t="shared" si="299"/>
        <v/>
      </c>
      <c r="DD200" s="239" t="str">
        <f t="shared" si="300"/>
        <v/>
      </c>
      <c r="DE200" s="239" t="str">
        <f t="shared" si="301"/>
        <v/>
      </c>
      <c r="DF200" s="239" t="str">
        <f t="shared" si="302"/>
        <v/>
      </c>
      <c r="DG200" s="239" t="str">
        <f t="shared" si="303"/>
        <v/>
      </c>
      <c r="DH200" s="239" t="str">
        <f t="shared" si="304"/>
        <v/>
      </c>
      <c r="DI200" s="239" t="str">
        <f t="shared" si="305"/>
        <v/>
      </c>
      <c r="DJ200" s="239" t="str">
        <f t="shared" si="306"/>
        <v/>
      </c>
      <c r="DK200" s="239" t="str">
        <f t="shared" si="307"/>
        <v/>
      </c>
      <c r="DL200" s="239" t="str">
        <f t="shared" si="308"/>
        <v/>
      </c>
      <c r="DM200" s="239" t="str">
        <f t="shared" si="309"/>
        <v/>
      </c>
      <c r="DN200" s="239" t="str">
        <f t="shared" si="310"/>
        <v/>
      </c>
      <c r="DO200" s="239" t="str">
        <f t="shared" si="311"/>
        <v/>
      </c>
      <c r="DP200" s="239" t="str">
        <f t="shared" si="312"/>
        <v/>
      </c>
    </row>
    <row r="201" spans="1:2048 2053:3059 3077:4094 4112:5120 5123:6143 6146:7167 7169:8189 8194:9200 9218:10235 10253:12287 12290:14335 14337:16293" ht="35.25" hidden="1" customHeight="1" x14ac:dyDescent="0.25">
      <c r="A201" s="53" t="s">
        <v>4518</v>
      </c>
      <c r="B201" s="53">
        <v>38</v>
      </c>
      <c r="C201" s="53" t="s">
        <v>46</v>
      </c>
      <c r="D201" s="53" t="s">
        <v>833</v>
      </c>
      <c r="E201" s="53">
        <v>0</v>
      </c>
      <c r="F201" s="53" t="s">
        <v>903</v>
      </c>
      <c r="G201" s="53" t="str">
        <f t="shared" si="321"/>
        <v>38-4</v>
      </c>
      <c r="H201" s="53" t="s">
        <v>94</v>
      </c>
      <c r="I201" s="53" t="s">
        <v>196</v>
      </c>
      <c r="J201" s="53" t="s">
        <v>80</v>
      </c>
      <c r="K201" s="53" t="s">
        <v>842</v>
      </c>
      <c r="L201" s="53" t="s">
        <v>80</v>
      </c>
      <c r="M201" s="53" t="s">
        <v>80</v>
      </c>
      <c r="N201" s="53" t="s">
        <v>80</v>
      </c>
      <c r="O201" s="53" t="s">
        <v>80</v>
      </c>
      <c r="P201" s="53" t="s">
        <v>904</v>
      </c>
      <c r="Q201" s="52">
        <v>0.5</v>
      </c>
      <c r="R201" s="52">
        <f>+Q201*Q200</f>
        <v>0.1</v>
      </c>
      <c r="S201" s="53">
        <v>6</v>
      </c>
      <c r="T201" s="53" t="s">
        <v>84</v>
      </c>
      <c r="U201" s="53" t="s">
        <v>905</v>
      </c>
      <c r="V201" s="23">
        <v>44958</v>
      </c>
      <c r="W201" s="23">
        <v>45280</v>
      </c>
      <c r="X201" s="53" t="s">
        <v>845</v>
      </c>
      <c r="Y201" s="49" t="s">
        <v>87</v>
      </c>
      <c r="Z201" s="59" t="s">
        <v>100</v>
      </c>
      <c r="AA201" s="201">
        <v>1</v>
      </c>
      <c r="AB201" s="200" t="s">
        <v>906</v>
      </c>
      <c r="AC201" s="202">
        <v>45274</v>
      </c>
      <c r="AD201" s="201">
        <v>1</v>
      </c>
      <c r="AE201" s="200" t="s">
        <v>386</v>
      </c>
      <c r="AF201" s="202">
        <v>45274</v>
      </c>
      <c r="AG201" s="200" t="s">
        <v>79</v>
      </c>
      <c r="AH201" s="201">
        <v>1</v>
      </c>
      <c r="AI201" s="52">
        <f t="shared" ref="AI201:AI264" si="324">+IF(H201="Producto",AD201*Q201,AD201*R201)</f>
        <v>0.1</v>
      </c>
      <c r="AJ201" s="52">
        <f t="shared" ref="AJ201:AJ202" si="325">+AI201/R201</f>
        <v>1</v>
      </c>
      <c r="AK201" s="52"/>
      <c r="AL201" s="239" t="str">
        <f t="shared" si="250"/>
        <v/>
      </c>
      <c r="AM201" s="239" t="str">
        <f t="shared" si="251"/>
        <v/>
      </c>
      <c r="AN201" s="239" t="str">
        <f t="shared" si="252"/>
        <v/>
      </c>
      <c r="AO201" s="239" t="str">
        <f t="shared" si="253"/>
        <v/>
      </c>
      <c r="AP201" s="239" t="str">
        <f t="shared" si="254"/>
        <v/>
      </c>
      <c r="AQ201" s="239" t="str">
        <f t="shared" si="255"/>
        <v/>
      </c>
      <c r="AR201" s="239" t="str">
        <f t="shared" si="256"/>
        <v/>
      </c>
      <c r="AS201" s="239" t="str">
        <f t="shared" si="257"/>
        <v/>
      </c>
      <c r="AT201" s="239" t="str">
        <f t="shared" si="258"/>
        <v/>
      </c>
      <c r="AU201" s="239" t="str">
        <f t="shared" ref="AU201:AU264" si="326">IF(AU$8=$C201,"",IF($H201="Producto","",IF(ISNUMBER(FIND(AU$8,$X201,1)),AD201,"")))</f>
        <v/>
      </c>
      <c r="AV201" s="239" t="str">
        <f t="shared" ref="AV201:AV264" si="327">IF(AV$8=$C201,"",IF($H201="Producto","",IF(ISNUMBER(FIND(AV$8,$X201,1)),AD201,"")))</f>
        <v/>
      </c>
      <c r="AW201" s="239" t="str">
        <f t="shared" ref="AW201:AW264" si="328">IF(AW$8=$C201,"",IF($H201="Producto","",IF(ISNUMBER(FIND(AW$8,$X201,1)),AD201,"")))</f>
        <v/>
      </c>
      <c r="AX201" s="239" t="str">
        <f t="shared" ref="AX201:AX264" si="329">IF(AX$8=$C201,"",IF($H201="Producto","",IF(ISNUMBER(FIND(AX$8,$X201,1)),AD201,"")))</f>
        <v/>
      </c>
      <c r="AY201" s="239" t="str">
        <f t="shared" ref="AY201:AY264" si="330">IF(AY$8=$C201,"",IF($H201="Producto","",IF(ISNUMBER(FIND(AY$8,$X201,1)),AD201,"")))</f>
        <v/>
      </c>
      <c r="AZ201" s="239" t="str">
        <f t="shared" ref="AZ201:AZ264" si="331">IF(AZ$8=$C201,"",IF($H201="Producto","",IF(ISNUMBER(FIND(AZ$8,$X201,1)),AD201,"")))</f>
        <v/>
      </c>
      <c r="BA201" s="239" t="str">
        <f t="shared" ref="BA201:BA264" si="332">IF(BA$8=$C201,"",IF($H201="Producto","",IF(ISNUMBER(FIND(BA$8,$X201,1)),AD201,"")))</f>
        <v/>
      </c>
      <c r="BB201" s="239" t="str">
        <f t="shared" ref="BB201:BB264" si="333">IF(BB$8=$C201,"",IF($H201="Producto","",IF(ISNUMBER(FIND(BB$8,$X201,1)),AD201,"")))</f>
        <v/>
      </c>
      <c r="BC201" s="239" t="str">
        <f t="shared" ref="BC201:BC264" si="334">IF(BC$8=$C201,"",IF($H201="Producto","",IF(ISNUMBER(FIND(BC$8,$X201,1)),AD201,"")))</f>
        <v/>
      </c>
      <c r="BD201" s="239" t="str">
        <f t="shared" ref="BD201:BD264" si="335">IF(BD$8=$C201,"",IF($H201="Producto","",IF(ISNUMBER(FIND(BD$8,$X201,1)),AD201,"")))</f>
        <v/>
      </c>
      <c r="BE201" s="239" t="str">
        <f t="shared" ref="BE201:BE264" si="336">IF(BE$8=$C201,"",IF($H201="Producto","",IF(ISNUMBER(FIND(BE$8,$X201,1)),AD201,"")))</f>
        <v/>
      </c>
      <c r="BF201" s="239" t="str">
        <f t="shared" ref="BF201:BF264" si="337">IF(BF$8=$C201,"",IF($H201="Producto","",IF(ISNUMBER(FIND(BF$8,$X201,1)),AD201,"")))</f>
        <v/>
      </c>
      <c r="BG201" s="239" t="str">
        <f t="shared" ref="BG201:BG264" si="338">IF(BG$8=$C201,"",IF($H201="Producto","",IF(ISNUMBER(FIND(BG$8,$X201,1)),AD201,"")))</f>
        <v/>
      </c>
      <c r="BH201" s="239" t="str">
        <f t="shared" ref="BH201:BH264" si="339">IF(BH$8=$C201,"",IF($H201="Producto","",IF(ISNUMBER(FIND(BH$8,$X201,1)),AD201,"")))</f>
        <v/>
      </c>
      <c r="BI201" s="239" t="str">
        <f t="shared" ref="BI201:BI264" si="340">IF(BI$8=$C201,"",IF($H201="Producto","",IF(ISNUMBER(FIND(BI$8,$X201,1)),AD201,"")))</f>
        <v/>
      </c>
      <c r="BJ201" s="239" t="str">
        <f t="shared" ref="BJ201:BJ264" si="341">IF(BJ$8=$C201,"",IF($H201="Producto","",IF(ISNUMBER(FIND(BJ$8,$X201,1)),AD201,"")))</f>
        <v/>
      </c>
      <c r="BK201" s="239" t="str">
        <f t="shared" ref="BK201:BK264" si="342">IF(BK$8=$C201,"",IF($H201="Producto","",IF(ISNUMBER(FIND(BK$8,$X201,1)),AD201,"")))</f>
        <v/>
      </c>
      <c r="BL201" s="239" t="str">
        <f t="shared" ref="BL201:BL264" si="343">IF(BL$8=$C201,"",IF($H201="Producto","",IF(ISNUMBER(FIND(BL$8,$X201,1)),AD201,"")))</f>
        <v/>
      </c>
      <c r="BN201" s="239" t="str">
        <f t="shared" si="259"/>
        <v/>
      </c>
      <c r="BO201" s="239" t="str">
        <f t="shared" si="260"/>
        <v/>
      </c>
      <c r="BP201" s="239" t="str">
        <f t="shared" si="261"/>
        <v/>
      </c>
      <c r="BQ201" s="239" t="str">
        <f t="shared" si="262"/>
        <v/>
      </c>
      <c r="BR201" s="239" t="str">
        <f t="shared" si="263"/>
        <v/>
      </c>
      <c r="BS201" s="239" t="str">
        <f t="shared" si="264"/>
        <v/>
      </c>
      <c r="BT201" s="239" t="str">
        <f t="shared" si="265"/>
        <v/>
      </c>
      <c r="BU201" s="239" t="str">
        <f t="shared" si="266"/>
        <v/>
      </c>
      <c r="BV201" s="239" t="str">
        <f t="shared" si="267"/>
        <v/>
      </c>
      <c r="BW201" s="239" t="str">
        <f t="shared" si="268"/>
        <v/>
      </c>
      <c r="BX201" s="239" t="str">
        <f t="shared" si="269"/>
        <v/>
      </c>
      <c r="BY201" s="239" t="str">
        <f t="shared" si="270"/>
        <v/>
      </c>
      <c r="BZ201" s="239" t="str">
        <f t="shared" si="271"/>
        <v/>
      </c>
      <c r="CA201" s="239" t="str">
        <f t="shared" si="272"/>
        <v/>
      </c>
      <c r="CB201" s="239" t="str">
        <f t="shared" si="273"/>
        <v/>
      </c>
      <c r="CC201" s="239" t="str">
        <f t="shared" si="274"/>
        <v/>
      </c>
      <c r="CD201" s="239" t="str">
        <f t="shared" si="275"/>
        <v/>
      </c>
      <c r="CE201" s="239" t="str">
        <f t="shared" si="276"/>
        <v/>
      </c>
      <c r="CF201" s="239" t="str">
        <f t="shared" si="277"/>
        <v/>
      </c>
      <c r="CG201" s="239" t="str">
        <f t="shared" si="278"/>
        <v/>
      </c>
      <c r="CH201" s="239" t="str">
        <f t="shared" si="279"/>
        <v/>
      </c>
      <c r="CI201" s="239" t="str">
        <f t="shared" si="280"/>
        <v/>
      </c>
      <c r="CJ201" s="239" t="str">
        <f t="shared" si="281"/>
        <v/>
      </c>
      <c r="CK201" s="239" t="str">
        <f t="shared" si="282"/>
        <v/>
      </c>
      <c r="CL201" s="239" t="str">
        <f t="shared" si="283"/>
        <v/>
      </c>
      <c r="CM201" s="239" t="str">
        <f t="shared" si="284"/>
        <v/>
      </c>
      <c r="CN201" s="239" t="str">
        <f t="shared" si="285"/>
        <v/>
      </c>
      <c r="CP201" s="239" t="str">
        <f t="shared" si="286"/>
        <v/>
      </c>
      <c r="CQ201" s="239" t="str">
        <f t="shared" si="287"/>
        <v/>
      </c>
      <c r="CR201" s="239" t="str">
        <f t="shared" si="288"/>
        <v/>
      </c>
      <c r="CS201" s="239" t="str">
        <f t="shared" si="289"/>
        <v/>
      </c>
      <c r="CT201" s="239" t="str">
        <f t="shared" si="290"/>
        <v/>
      </c>
      <c r="CU201" s="239" t="str">
        <f t="shared" si="291"/>
        <v/>
      </c>
      <c r="CV201" s="239" t="str">
        <f t="shared" si="292"/>
        <v/>
      </c>
      <c r="CW201" s="239" t="str">
        <f t="shared" si="293"/>
        <v/>
      </c>
      <c r="CX201" s="239" t="str">
        <f t="shared" si="294"/>
        <v/>
      </c>
      <c r="CY201" s="239" t="str">
        <f t="shared" si="295"/>
        <v/>
      </c>
      <c r="CZ201" s="239" t="str">
        <f t="shared" si="296"/>
        <v/>
      </c>
      <c r="DA201" s="239" t="str">
        <f t="shared" si="297"/>
        <v/>
      </c>
      <c r="DB201" s="239" t="str">
        <f t="shared" si="298"/>
        <v/>
      </c>
      <c r="DC201" s="239" t="str">
        <f t="shared" si="299"/>
        <v/>
      </c>
      <c r="DD201" s="239" t="str">
        <f t="shared" si="300"/>
        <v/>
      </c>
      <c r="DE201" s="239" t="str">
        <f t="shared" si="301"/>
        <v/>
      </c>
      <c r="DF201" s="239" t="str">
        <f t="shared" si="302"/>
        <v/>
      </c>
      <c r="DG201" s="239" t="str">
        <f t="shared" si="303"/>
        <v/>
      </c>
      <c r="DH201" s="239" t="str">
        <f t="shared" si="304"/>
        <v/>
      </c>
      <c r="DI201" s="239" t="str">
        <f t="shared" si="305"/>
        <v/>
      </c>
      <c r="DJ201" s="239" t="str">
        <f t="shared" si="306"/>
        <v/>
      </c>
      <c r="DK201" s="239" t="str">
        <f t="shared" si="307"/>
        <v/>
      </c>
      <c r="DL201" s="239" t="str">
        <f t="shared" si="308"/>
        <v/>
      </c>
      <c r="DM201" s="239" t="str">
        <f t="shared" si="309"/>
        <v/>
      </c>
      <c r="DN201" s="239" t="str">
        <f t="shared" si="310"/>
        <v/>
      </c>
      <c r="DO201" s="239" t="str">
        <f t="shared" si="311"/>
        <v/>
      </c>
      <c r="DP201" s="239" t="str">
        <f t="shared" si="312"/>
        <v/>
      </c>
    </row>
    <row r="202" spans="1:2048 2053:3059 3077:4094 4112:5120 5123:6143 6146:7167 7169:8189 8194:9200 9218:10235 10253:12287 12290:14335 14337:16293" ht="35.25" hidden="1" customHeight="1" x14ac:dyDescent="0.25">
      <c r="A202" s="53" t="s">
        <v>4518</v>
      </c>
      <c r="B202" s="53">
        <v>38</v>
      </c>
      <c r="C202" s="53" t="s">
        <v>46</v>
      </c>
      <c r="D202" s="53" t="s">
        <v>833</v>
      </c>
      <c r="E202" s="53">
        <v>0</v>
      </c>
      <c r="F202" s="53" t="s">
        <v>907</v>
      </c>
      <c r="G202" s="53" t="str">
        <f t="shared" si="321"/>
        <v>38-4</v>
      </c>
      <c r="H202" s="53" t="s">
        <v>94</v>
      </c>
      <c r="I202" s="53" t="s">
        <v>196</v>
      </c>
      <c r="J202" s="53" t="s">
        <v>80</v>
      </c>
      <c r="K202" s="53" t="s">
        <v>842</v>
      </c>
      <c r="L202" s="53" t="s">
        <v>80</v>
      </c>
      <c r="M202" s="53" t="s">
        <v>80</v>
      </c>
      <c r="N202" s="53" t="s">
        <v>80</v>
      </c>
      <c r="O202" s="53" t="s">
        <v>80</v>
      </c>
      <c r="P202" s="53" t="s">
        <v>908</v>
      </c>
      <c r="Q202" s="52">
        <v>0.5</v>
      </c>
      <c r="R202" s="52">
        <f>+Q202*Q200</f>
        <v>0.1</v>
      </c>
      <c r="S202" s="53">
        <v>6</v>
      </c>
      <c r="T202" s="53" t="s">
        <v>84</v>
      </c>
      <c r="U202" s="53" t="s">
        <v>902</v>
      </c>
      <c r="V202" s="23">
        <v>44958</v>
      </c>
      <c r="W202" s="23">
        <v>45289</v>
      </c>
      <c r="X202" s="53" t="s">
        <v>845</v>
      </c>
      <c r="Y202" s="49" t="s">
        <v>87</v>
      </c>
      <c r="Z202" s="59" t="s">
        <v>100</v>
      </c>
      <c r="AA202" s="201">
        <v>1</v>
      </c>
      <c r="AB202" s="200" t="s">
        <v>909</v>
      </c>
      <c r="AC202" s="202">
        <v>45202</v>
      </c>
      <c r="AD202" s="201">
        <v>1</v>
      </c>
      <c r="AE202" s="200" t="s">
        <v>386</v>
      </c>
      <c r="AF202" s="202">
        <v>45202</v>
      </c>
      <c r="AG202" s="200" t="s">
        <v>79</v>
      </c>
      <c r="AH202" s="201">
        <v>1</v>
      </c>
      <c r="AI202" s="52">
        <f t="shared" si="324"/>
        <v>0.1</v>
      </c>
      <c r="AJ202" s="52">
        <f t="shared" si="325"/>
        <v>1</v>
      </c>
      <c r="AK202" s="52"/>
      <c r="AL202" s="239" t="str">
        <f t="shared" ref="AL202:AL265" si="344">IF(AL$8=$C202,"",IF($H202="Producto","",IF(ISNUMBER(FIND(AL$8,$X202,1)),AD202,"")))</f>
        <v/>
      </c>
      <c r="AM202" s="239" t="str">
        <f t="shared" ref="AM202:AM265" si="345">IF(AM$8=$C202,"",IF($H202="Producto","",IF(ISNUMBER(FIND(AM$8,$X202,1)),AD202,"")))</f>
        <v/>
      </c>
      <c r="AN202" s="239" t="str">
        <f t="shared" ref="AN202:AN265" si="346">IF(AN$8=$C202,"",IF($H202="Producto","",IF(ISNUMBER(FIND(AN$8,$X202,1)),AD202,"")))</f>
        <v/>
      </c>
      <c r="AO202" s="239" t="str">
        <f t="shared" ref="AO202:AO265" si="347">IF(AO$8=$C202,"",IF($H202="Producto","",IF(ISNUMBER(FIND(AO$8,$X202,1)),AD202,"")))</f>
        <v/>
      </c>
      <c r="AP202" s="239" t="str">
        <f t="shared" ref="AP202:AP265" si="348">IF(AP$8=$C202,"",IF($H202="Producto","",IF(ISNUMBER(FIND(AP$8,$X202,1)),AD202,"")))</f>
        <v/>
      </c>
      <c r="AQ202" s="239" t="str">
        <f t="shared" ref="AQ202:AQ265" si="349">IF(AQ$8=$C202,"",IF($H202="Producto","",IF(ISNUMBER(FIND(AQ$8,$X202,1)),AD202,"")))</f>
        <v/>
      </c>
      <c r="AR202" s="239" t="str">
        <f t="shared" ref="AR202:AR265" si="350">IF(AR$8=$C202,"",IF($H202="Producto","",IF(ISNUMBER(FIND(AR$8,$X202,1)),AD202,"")))</f>
        <v/>
      </c>
      <c r="AS202" s="239" t="str">
        <f t="shared" ref="AS202:AS265" si="351">IF(AS$8=$C202,"",IF($H202="Producto","",IF(ISNUMBER(FIND(AS$8,$X202,1)),AD202,"")))</f>
        <v/>
      </c>
      <c r="AT202" s="239" t="str">
        <f t="shared" ref="AT202:AT265" si="352">IF(AT$8=$C202,"",IF($H202="Producto","",IF(ISNUMBER(FIND(AT$8,$X202,1)),AD202,"")))</f>
        <v/>
      </c>
      <c r="AU202" s="239" t="str">
        <f t="shared" si="326"/>
        <v/>
      </c>
      <c r="AV202" s="239" t="str">
        <f t="shared" si="327"/>
        <v/>
      </c>
      <c r="AW202" s="239" t="str">
        <f t="shared" si="328"/>
        <v/>
      </c>
      <c r="AX202" s="239" t="str">
        <f t="shared" si="329"/>
        <v/>
      </c>
      <c r="AY202" s="239" t="str">
        <f t="shared" si="330"/>
        <v/>
      </c>
      <c r="AZ202" s="239" t="str">
        <f t="shared" si="331"/>
        <v/>
      </c>
      <c r="BA202" s="239" t="str">
        <f t="shared" si="332"/>
        <v/>
      </c>
      <c r="BB202" s="239" t="str">
        <f t="shared" si="333"/>
        <v/>
      </c>
      <c r="BC202" s="239" t="str">
        <f t="shared" si="334"/>
        <v/>
      </c>
      <c r="BD202" s="239" t="str">
        <f t="shared" si="335"/>
        <v/>
      </c>
      <c r="BE202" s="239" t="str">
        <f t="shared" si="336"/>
        <v/>
      </c>
      <c r="BF202" s="239" t="str">
        <f t="shared" si="337"/>
        <v/>
      </c>
      <c r="BG202" s="239" t="str">
        <f t="shared" si="338"/>
        <v/>
      </c>
      <c r="BH202" s="239" t="str">
        <f t="shared" si="339"/>
        <v/>
      </c>
      <c r="BI202" s="239" t="str">
        <f t="shared" si="340"/>
        <v/>
      </c>
      <c r="BJ202" s="239" t="str">
        <f t="shared" si="341"/>
        <v/>
      </c>
      <c r="BK202" s="239" t="str">
        <f t="shared" si="342"/>
        <v/>
      </c>
      <c r="BL202" s="239" t="str">
        <f t="shared" si="343"/>
        <v/>
      </c>
      <c r="BN202" s="239" t="str">
        <f t="shared" ref="BN202:BN265" si="353">IF(AL$8=$C202,"",IF($H202="Producto","",IF(ISNUMBER(FIND(AL$8,$X202,1)),AH202,"")))</f>
        <v/>
      </c>
      <c r="BO202" s="239" t="str">
        <f t="shared" ref="BO202:BO265" si="354">IF(AM$8=$C202,"",IF($H202="Producto","",IF(ISNUMBER(FIND(AM$8,$X202,1)),AH202,"")))</f>
        <v/>
      </c>
      <c r="BP202" s="239" t="str">
        <f t="shared" ref="BP202:BP265" si="355">IF(AN$8=$C202,"",IF($H202="Producto","",IF(ISNUMBER(FIND(AN$8,$X202,1)),AH202,"")))</f>
        <v/>
      </c>
      <c r="BQ202" s="239" t="str">
        <f t="shared" ref="BQ202:BQ265" si="356">IF(AO$8=$C202,"",IF($H202="Producto","",IF(ISNUMBER(FIND(AO$8,$X202,1)),AH202,"")))</f>
        <v/>
      </c>
      <c r="BR202" s="239" t="str">
        <f t="shared" ref="BR202:BR265" si="357">IF(AP$8=$C202,"",IF($H202="Producto","",IF(ISNUMBER(FIND(AP$8,$X202,1)),AH202,"")))</f>
        <v/>
      </c>
      <c r="BS202" s="239" t="str">
        <f t="shared" ref="BS202:BS265" si="358">IF(AQ$8=$C202,"",IF($H202="Producto","",IF(ISNUMBER(FIND(AQ$8,$X202,1)),AH202,"")))</f>
        <v/>
      </c>
      <c r="BT202" s="239" t="str">
        <f t="shared" ref="BT202:BT265" si="359">IF(AR$8=$C202,"",IF($H202="Producto","",IF(ISNUMBER(FIND(AR$8,$X202,1)),AH202,"")))</f>
        <v/>
      </c>
      <c r="BU202" s="239" t="str">
        <f t="shared" ref="BU202:BU265" si="360">IF(AS$8=$C202,"",IF($H202="Producto","",IF(ISNUMBER(FIND(AS$8,$X202,1)),AH202,"")))</f>
        <v/>
      </c>
      <c r="BV202" s="239" t="str">
        <f t="shared" ref="BV202:BV265" si="361">IF(AT$8=$C202,"",IF($H202="Producto","",IF(ISNUMBER(FIND(AT$8,$X202,1)),AH202,"")))</f>
        <v/>
      </c>
      <c r="BW202" s="239" t="str">
        <f t="shared" ref="BW202:BW265" si="362">IF(AU$8=$C202,"",IF($H202="Producto","",IF(ISNUMBER(FIND(AU$8,$X202,1)),AH202,"")))</f>
        <v/>
      </c>
      <c r="BX202" s="239" t="str">
        <f t="shared" ref="BX202:BX265" si="363">IF(AV$8=$C202,"",IF($H202="Producto","",IF(ISNUMBER(FIND(AV$8,$X202,1)),AH202,"")))</f>
        <v/>
      </c>
      <c r="BY202" s="239" t="str">
        <f t="shared" ref="BY202:BY265" si="364">IF(AW$8=$C202,"",IF($H202="Producto","",IF(ISNUMBER(FIND(AW$8,$X202,1)),AH202,"")))</f>
        <v/>
      </c>
      <c r="BZ202" s="239" t="str">
        <f t="shared" ref="BZ202:BZ265" si="365">IF(AX$8=$C202,"",IF($H202="Producto","",IF(ISNUMBER(FIND(AX$8,$X202,1)),AH202,"")))</f>
        <v/>
      </c>
      <c r="CA202" s="239" t="str">
        <f t="shared" ref="CA202:CA265" si="366">IF(AY$8=$C202,"",IF($H202="Producto","",IF(ISNUMBER(FIND(AY$8,$X202,1)),AH202,"")))</f>
        <v/>
      </c>
      <c r="CB202" s="239" t="str">
        <f t="shared" ref="CB202:CB265" si="367">IF(AZ$8=$C202,"",IF($H202="Producto","",IF(ISNUMBER(FIND(AZ$8,$X202,1)),AH202,"")))</f>
        <v/>
      </c>
      <c r="CC202" s="239" t="str">
        <f t="shared" ref="CC202:CC265" si="368">IF(BA$8=$C202,"",IF($H202="Producto","",IF(ISNUMBER(FIND(BA$8,$X202,1)),AH202,"")))</f>
        <v/>
      </c>
      <c r="CD202" s="239" t="str">
        <f t="shared" ref="CD202:CD265" si="369">IF(BB$8=$C202,"",IF($H202="Producto","",IF(ISNUMBER(FIND(BB$8,$X202,1)),AH202,"")))</f>
        <v/>
      </c>
      <c r="CE202" s="239" t="str">
        <f t="shared" ref="CE202:CE265" si="370">IF(BC$8=$C202,"",IF($H202="Producto","",IF(ISNUMBER(FIND(BC$8,$X202,1)),AH202,"")))</f>
        <v/>
      </c>
      <c r="CF202" s="239" t="str">
        <f t="shared" ref="CF202:CF265" si="371">IF(BD$8=$C202,"",IF($H202="Producto","",IF(ISNUMBER(FIND(BD$8,$X202,1)),AH202,"")))</f>
        <v/>
      </c>
      <c r="CG202" s="239" t="str">
        <f t="shared" ref="CG202:CG265" si="372">IF(BE$8=$C202,"",IF($H202="Producto","",IF(ISNUMBER(FIND(BE$8,$X202,1)),AH202,"")))</f>
        <v/>
      </c>
      <c r="CH202" s="239" t="str">
        <f t="shared" ref="CH202:CH265" si="373">IF(BF$8=$C202,"",IF($H202="Producto","",IF(ISNUMBER(FIND(BF$8,$X202,1)),AH202,"")))</f>
        <v/>
      </c>
      <c r="CI202" s="239" t="str">
        <f t="shared" ref="CI202:CI265" si="374">IF(BG$8=$C202,"",IF($H202="Producto","",IF(ISNUMBER(FIND(BG$8,$X202,1)),AH202,"")))</f>
        <v/>
      </c>
      <c r="CJ202" s="239" t="str">
        <f t="shared" ref="CJ202:CJ265" si="375">IF(BH$8=$C202,"",IF($H202="Producto","",IF(ISNUMBER(FIND(BH$8,$X202,1)),AH202,"")))</f>
        <v/>
      </c>
      <c r="CK202" s="239" t="str">
        <f t="shared" ref="CK202:CK265" si="376">IF(BI$8=$C202,"",IF($H202="Producto","",IF(ISNUMBER(FIND(BI$8,$X202,1)),AH202,"")))</f>
        <v/>
      </c>
      <c r="CL202" s="239" t="str">
        <f t="shared" ref="CL202:CL265" si="377">IF(BJ$8=$C202,"",IF($H202="Producto","",IF(ISNUMBER(FIND(BJ$8,$X202,1)),AH202,"")))</f>
        <v/>
      </c>
      <c r="CM202" s="239" t="str">
        <f t="shared" ref="CM202:CM265" si="378">IF(BK$8=$C202,"",IF($H202="Producto","",IF(ISNUMBER(FIND(BK$8,$X202,1)),AH202,"")))</f>
        <v/>
      </c>
      <c r="CN202" s="239" t="str">
        <f t="shared" ref="CN202:CN265" si="379">IF(BL$8=$C202,"",IF($H202="Producto","",IF(ISNUMBER(FIND(BL$8,$X202,1)),AH202,"")))</f>
        <v/>
      </c>
      <c r="CP202" s="239" t="str">
        <f t="shared" ref="CP202:CP265" si="380">IF(AL$8=$C202,"",IF($H202="Producto","",IF(ISNUMBER(FIND(AL$8,$X202,1)),$Y202,"")))</f>
        <v/>
      </c>
      <c r="CQ202" s="239" t="str">
        <f t="shared" ref="CQ202:CQ265" si="381">IF(AM$8=$C202,"",IF($H202="Producto","",IF(ISNUMBER(FIND(AM$8,$X202,1)),$Y202,"")))</f>
        <v/>
      </c>
      <c r="CR202" s="239" t="str">
        <f t="shared" ref="CR202:CR265" si="382">IF(AN$8=$C202,"",IF($H202="Producto","",IF(ISNUMBER(FIND(AN$8,$X202,1)),$Y202,"")))</f>
        <v/>
      </c>
      <c r="CS202" s="239" t="str">
        <f t="shared" ref="CS202:CS265" si="383">IF(AO$8=$C202,"",IF($H202="Producto","",IF(ISNUMBER(FIND(AO$8,$X202,1)),$Y202,"")))</f>
        <v/>
      </c>
      <c r="CT202" s="239" t="str">
        <f t="shared" ref="CT202:CT265" si="384">IF(AP$8=$C202,"",IF($H202="Producto","",IF(ISNUMBER(FIND(AP$8,$X202,1)),$Y202,"")))</f>
        <v/>
      </c>
      <c r="CU202" s="239" t="str">
        <f t="shared" ref="CU202:CU265" si="385">IF(AQ$8=$C202,"",IF($H202="Producto","",IF(ISNUMBER(FIND(AQ$8,$X202,1)),$Y202,"")))</f>
        <v/>
      </c>
      <c r="CV202" s="239" t="str">
        <f t="shared" ref="CV202:CV265" si="386">IF(AR$8=$C202,"",IF($H202="Producto","",IF(ISNUMBER(FIND(AR$8,$X202,1)),$Y202,"")))</f>
        <v/>
      </c>
      <c r="CW202" s="239" t="str">
        <f t="shared" ref="CW202:CW265" si="387">IF(AS$8=$C202,"",IF($H202="Producto","",IF(ISNUMBER(FIND(AS$8,$X202,1)),$Y202,"")))</f>
        <v/>
      </c>
      <c r="CX202" s="239" t="str">
        <f t="shared" ref="CX202:CX265" si="388">IF(AT$8=$C202,"",IF($H202="Producto","",IF(ISNUMBER(FIND(AT$8,$X202,1)),$Y202,"")))</f>
        <v/>
      </c>
      <c r="CY202" s="239" t="str">
        <f t="shared" ref="CY202:CY265" si="389">IF(AU$8=$C202,"",IF($H202="Producto","",IF(ISNUMBER(FIND(AU$8,$X202,1)),$Y202,"")))</f>
        <v/>
      </c>
      <c r="CZ202" s="239" t="str">
        <f t="shared" ref="CZ202:CZ265" si="390">IF(AV$8=$C202,"",IF($H202="Producto","",IF(ISNUMBER(FIND(AV$8,$X202,1)),$Y202,"")))</f>
        <v/>
      </c>
      <c r="DA202" s="239" t="str">
        <f t="shared" ref="DA202:DA265" si="391">IF(AW$8=$C202,"",IF($H202="Producto","",IF(ISNUMBER(FIND(AW$8,$X202,1)),$Y202,"")))</f>
        <v/>
      </c>
      <c r="DB202" s="239" t="str">
        <f t="shared" ref="DB202:DB265" si="392">IF(AX$8=$C202,"",IF($H202="Producto","",IF(ISNUMBER(FIND(AX$8,$X202,1)),$Y202,"")))</f>
        <v/>
      </c>
      <c r="DC202" s="239" t="str">
        <f t="shared" ref="DC202:DC265" si="393">IF(AY$8=$C202,"",IF($H202="Producto","",IF(ISNUMBER(FIND(AY$8,$X202,1)),$Y202,"")))</f>
        <v/>
      </c>
      <c r="DD202" s="239" t="str">
        <f t="shared" ref="DD202:DD265" si="394">IF(AZ$8=$C202,"",IF($H202="Producto","",IF(ISNUMBER(FIND(AZ$8,$X202,1)),$Y202,"")))</f>
        <v/>
      </c>
      <c r="DE202" s="239" t="str">
        <f t="shared" ref="DE202:DE265" si="395">IF(BA$8=$C202,"",IF($H202="Producto","",IF(ISNUMBER(FIND(BA$8,$X202,1)),$Y202,"")))</f>
        <v/>
      </c>
      <c r="DF202" s="239" t="str">
        <f t="shared" ref="DF202:DF265" si="396">IF(BB$8=$C202,"",IF($H202="Producto","",IF(ISNUMBER(FIND(BB$8,$X202,1)),$Y202,"")))</f>
        <v/>
      </c>
      <c r="DG202" s="239" t="str">
        <f t="shared" ref="DG202:DG265" si="397">IF(BC$8=$C202,"",IF($H202="Producto","",IF(ISNUMBER(FIND(BC$8,$X202,1)),$Y202,"")))</f>
        <v/>
      </c>
      <c r="DH202" s="239" t="str">
        <f t="shared" ref="DH202:DH265" si="398">IF(BD$8=$C202,"",IF($H202="Producto","",IF(ISNUMBER(FIND(BD$8,$X202,1)),$Y202,"")))</f>
        <v/>
      </c>
      <c r="DI202" s="239" t="str">
        <f t="shared" ref="DI202:DI265" si="399">IF(BE$8=$C202,"",IF($H202="Producto","",IF(ISNUMBER(FIND(BE$8,$X202,1)),$Y202,"")))</f>
        <v/>
      </c>
      <c r="DJ202" s="239" t="str">
        <f t="shared" ref="DJ202:DJ265" si="400">IF(BF$8=$C202,"",IF($H202="Producto","",IF(ISNUMBER(FIND(BF$8,$X202,1)),$Y202,"")))</f>
        <v/>
      </c>
      <c r="DK202" s="239" t="str">
        <f t="shared" ref="DK202:DK265" si="401">IF(BG$8=$C202,"",IF($H202="Producto","",IF(ISNUMBER(FIND(BG$8,$X202,1)),$Y202,"")))</f>
        <v/>
      </c>
      <c r="DL202" s="239" t="str">
        <f t="shared" ref="DL202:DL265" si="402">IF(BH$8=$C202,"",IF($H202="Producto","",IF(ISNUMBER(FIND(BH$8,$X202,1)),$Y202,"")))</f>
        <v/>
      </c>
      <c r="DM202" s="239" t="str">
        <f t="shared" ref="DM202:DM265" si="403">IF(BI$8=$C202,"",IF($H202="Producto","",IF(ISNUMBER(FIND(BI$8,$X202,1)),$Y202,"")))</f>
        <v/>
      </c>
      <c r="DN202" s="239" t="str">
        <f t="shared" ref="DN202:DN265" si="404">IF(BJ$8=$C202,"",IF($H202="Producto","",IF(ISNUMBER(FIND(BJ$8,$X202,1)),$Y202,"")))</f>
        <v/>
      </c>
      <c r="DO202" s="239" t="str">
        <f t="shared" ref="DO202:DO265" si="405">IF(BK$8=$C202,"",IF($H202="Producto","",IF(ISNUMBER(FIND(BK$8,$X202,1)),$Y202,"")))</f>
        <v/>
      </c>
      <c r="DP202" s="239" t="str">
        <f t="shared" ref="DP202:DP265" si="406">IF(BL$8=$C202,"",IF($H202="Producto","",IF(ISNUMBER(FIND(BL$8,$X202,1)),$Y202,"")))</f>
        <v/>
      </c>
    </row>
    <row r="203" spans="1:2048 2053:3059 3077:4094 4112:5120 5123:6143 6146:7167 7169:8189 8194:9200 9218:10235 10253:12287 12290:14335 14337:16293" ht="35.25" hidden="1" customHeight="1" x14ac:dyDescent="0.25">
      <c r="A203" s="49" t="s">
        <v>4518</v>
      </c>
      <c r="B203" s="49">
        <v>38</v>
      </c>
      <c r="C203" s="49" t="s">
        <v>46</v>
      </c>
      <c r="D203" s="49" t="s">
        <v>833</v>
      </c>
      <c r="E203" s="49">
        <v>0</v>
      </c>
      <c r="F203" s="49" t="s">
        <v>910</v>
      </c>
      <c r="G203" s="49" t="str">
        <f t="shared" si="321"/>
        <v>38-5</v>
      </c>
      <c r="H203" s="49" t="s">
        <v>75</v>
      </c>
      <c r="I203" s="49" t="s">
        <v>196</v>
      </c>
      <c r="J203" s="49" t="s">
        <v>911</v>
      </c>
      <c r="K203" s="49" t="s">
        <v>835</v>
      </c>
      <c r="L203" s="49" t="s">
        <v>125</v>
      </c>
      <c r="M203" s="49" t="s">
        <v>836</v>
      </c>
      <c r="N203" s="49" t="s">
        <v>126</v>
      </c>
      <c r="O203" s="49" t="s">
        <v>585</v>
      </c>
      <c r="P203" s="49" t="s">
        <v>912</v>
      </c>
      <c r="Q203" s="50">
        <v>0.2</v>
      </c>
      <c r="R203" s="50"/>
      <c r="S203" s="49">
        <v>2</v>
      </c>
      <c r="T203" s="49" t="s">
        <v>84</v>
      </c>
      <c r="U203" s="49" t="s">
        <v>913</v>
      </c>
      <c r="V203" s="51">
        <v>44936</v>
      </c>
      <c r="W203" s="51">
        <v>45289</v>
      </c>
      <c r="X203" s="49" t="s">
        <v>845</v>
      </c>
      <c r="Y203" s="49" t="s">
        <v>87</v>
      </c>
      <c r="Z203" s="59" t="s">
        <v>100</v>
      </c>
      <c r="AA203" s="201">
        <v>1</v>
      </c>
      <c r="AB203" s="200" t="s">
        <v>914</v>
      </c>
      <c r="AC203" s="202">
        <v>45271</v>
      </c>
      <c r="AD203" s="201">
        <v>1</v>
      </c>
      <c r="AE203" s="200" t="s">
        <v>915</v>
      </c>
      <c r="AF203" s="202">
        <v>45271</v>
      </c>
      <c r="AG203" s="200" t="s">
        <v>79</v>
      </c>
      <c r="AH203" s="200" t="s">
        <v>92</v>
      </c>
      <c r="AI203" s="52">
        <f t="shared" si="324"/>
        <v>0.2</v>
      </c>
      <c r="AJ203" s="52"/>
      <c r="AK203" s="52"/>
      <c r="AL203" s="239" t="str">
        <f t="shared" si="344"/>
        <v/>
      </c>
      <c r="AM203" s="239" t="str">
        <f t="shared" si="345"/>
        <v/>
      </c>
      <c r="AN203" s="239" t="str">
        <f t="shared" si="346"/>
        <v/>
      </c>
      <c r="AO203" s="239" t="str">
        <f t="shared" si="347"/>
        <v/>
      </c>
      <c r="AP203" s="239" t="str">
        <f t="shared" si="348"/>
        <v/>
      </c>
      <c r="AQ203" s="239" t="str">
        <f t="shared" si="349"/>
        <v/>
      </c>
      <c r="AR203" s="239" t="str">
        <f t="shared" si="350"/>
        <v/>
      </c>
      <c r="AS203" s="239" t="str">
        <f t="shared" si="351"/>
        <v/>
      </c>
      <c r="AT203" s="239" t="str">
        <f t="shared" si="352"/>
        <v/>
      </c>
      <c r="AU203" s="239" t="str">
        <f t="shared" si="326"/>
        <v/>
      </c>
      <c r="AV203" s="239" t="str">
        <f t="shared" si="327"/>
        <v/>
      </c>
      <c r="AW203" s="239" t="str">
        <f t="shared" si="328"/>
        <v/>
      </c>
      <c r="AX203" s="239" t="str">
        <f t="shared" si="329"/>
        <v/>
      </c>
      <c r="AY203" s="239" t="str">
        <f t="shared" si="330"/>
        <v/>
      </c>
      <c r="AZ203" s="239" t="str">
        <f t="shared" si="331"/>
        <v/>
      </c>
      <c r="BA203" s="239" t="str">
        <f t="shared" si="332"/>
        <v/>
      </c>
      <c r="BB203" s="239" t="str">
        <f t="shared" si="333"/>
        <v/>
      </c>
      <c r="BC203" s="239" t="str">
        <f t="shared" si="334"/>
        <v/>
      </c>
      <c r="BD203" s="239" t="str">
        <f t="shared" si="335"/>
        <v/>
      </c>
      <c r="BE203" s="239" t="str">
        <f t="shared" si="336"/>
        <v/>
      </c>
      <c r="BF203" s="239" t="str">
        <f t="shared" si="337"/>
        <v/>
      </c>
      <c r="BG203" s="239" t="str">
        <f t="shared" si="338"/>
        <v/>
      </c>
      <c r="BH203" s="239" t="str">
        <f t="shared" si="339"/>
        <v/>
      </c>
      <c r="BI203" s="239" t="str">
        <f t="shared" si="340"/>
        <v/>
      </c>
      <c r="BJ203" s="239" t="str">
        <f t="shared" si="341"/>
        <v/>
      </c>
      <c r="BK203" s="239" t="str">
        <f t="shared" si="342"/>
        <v/>
      </c>
      <c r="BL203" s="239" t="str">
        <f t="shared" si="343"/>
        <v/>
      </c>
      <c r="BN203" s="239" t="str">
        <f t="shared" si="353"/>
        <v/>
      </c>
      <c r="BO203" s="239" t="str">
        <f t="shared" si="354"/>
        <v/>
      </c>
      <c r="BP203" s="239" t="str">
        <f t="shared" si="355"/>
        <v/>
      </c>
      <c r="BQ203" s="239" t="str">
        <f t="shared" si="356"/>
        <v/>
      </c>
      <c r="BR203" s="239" t="str">
        <f t="shared" si="357"/>
        <v/>
      </c>
      <c r="BS203" s="239" t="str">
        <f t="shared" si="358"/>
        <v/>
      </c>
      <c r="BT203" s="239" t="str">
        <f t="shared" si="359"/>
        <v/>
      </c>
      <c r="BU203" s="239" t="str">
        <f t="shared" si="360"/>
        <v/>
      </c>
      <c r="BV203" s="239" t="str">
        <f t="shared" si="361"/>
        <v/>
      </c>
      <c r="BW203" s="239" t="str">
        <f t="shared" si="362"/>
        <v/>
      </c>
      <c r="BX203" s="239" t="str">
        <f t="shared" si="363"/>
        <v/>
      </c>
      <c r="BY203" s="239" t="str">
        <f t="shared" si="364"/>
        <v/>
      </c>
      <c r="BZ203" s="239" t="str">
        <f t="shared" si="365"/>
        <v/>
      </c>
      <c r="CA203" s="239" t="str">
        <f t="shared" si="366"/>
        <v/>
      </c>
      <c r="CB203" s="239" t="str">
        <f t="shared" si="367"/>
        <v/>
      </c>
      <c r="CC203" s="239" t="str">
        <f t="shared" si="368"/>
        <v/>
      </c>
      <c r="CD203" s="239" t="str">
        <f t="shared" si="369"/>
        <v/>
      </c>
      <c r="CE203" s="239" t="str">
        <f t="shared" si="370"/>
        <v/>
      </c>
      <c r="CF203" s="239" t="str">
        <f t="shared" si="371"/>
        <v/>
      </c>
      <c r="CG203" s="239" t="str">
        <f t="shared" si="372"/>
        <v/>
      </c>
      <c r="CH203" s="239" t="str">
        <f t="shared" si="373"/>
        <v/>
      </c>
      <c r="CI203" s="239" t="str">
        <f t="shared" si="374"/>
        <v/>
      </c>
      <c r="CJ203" s="239" t="str">
        <f t="shared" si="375"/>
        <v/>
      </c>
      <c r="CK203" s="239" t="str">
        <f t="shared" si="376"/>
        <v/>
      </c>
      <c r="CL203" s="239" t="str">
        <f t="shared" si="377"/>
        <v/>
      </c>
      <c r="CM203" s="239" t="str">
        <f t="shared" si="378"/>
        <v/>
      </c>
      <c r="CN203" s="239" t="str">
        <f t="shared" si="379"/>
        <v/>
      </c>
      <c r="CP203" s="239" t="str">
        <f t="shared" si="380"/>
        <v/>
      </c>
      <c r="CQ203" s="239" t="str">
        <f t="shared" si="381"/>
        <v/>
      </c>
      <c r="CR203" s="239" t="str">
        <f t="shared" si="382"/>
        <v/>
      </c>
      <c r="CS203" s="239" t="str">
        <f t="shared" si="383"/>
        <v/>
      </c>
      <c r="CT203" s="239" t="str">
        <f t="shared" si="384"/>
        <v/>
      </c>
      <c r="CU203" s="239" t="str">
        <f t="shared" si="385"/>
        <v/>
      </c>
      <c r="CV203" s="239" t="str">
        <f t="shared" si="386"/>
        <v/>
      </c>
      <c r="CW203" s="239" t="str">
        <f t="shared" si="387"/>
        <v/>
      </c>
      <c r="CX203" s="239" t="str">
        <f t="shared" si="388"/>
        <v/>
      </c>
      <c r="CY203" s="239" t="str">
        <f t="shared" si="389"/>
        <v/>
      </c>
      <c r="CZ203" s="239" t="str">
        <f t="shared" si="390"/>
        <v/>
      </c>
      <c r="DA203" s="239" t="str">
        <f t="shared" si="391"/>
        <v/>
      </c>
      <c r="DB203" s="239" t="str">
        <f t="shared" si="392"/>
        <v/>
      </c>
      <c r="DC203" s="239" t="str">
        <f t="shared" si="393"/>
        <v/>
      </c>
      <c r="DD203" s="239" t="str">
        <f t="shared" si="394"/>
        <v/>
      </c>
      <c r="DE203" s="239" t="str">
        <f t="shared" si="395"/>
        <v/>
      </c>
      <c r="DF203" s="239" t="str">
        <f t="shared" si="396"/>
        <v/>
      </c>
      <c r="DG203" s="239" t="str">
        <f t="shared" si="397"/>
        <v/>
      </c>
      <c r="DH203" s="239" t="str">
        <f t="shared" si="398"/>
        <v/>
      </c>
      <c r="DI203" s="239" t="str">
        <f t="shared" si="399"/>
        <v/>
      </c>
      <c r="DJ203" s="239" t="str">
        <f t="shared" si="400"/>
        <v/>
      </c>
      <c r="DK203" s="239" t="str">
        <f t="shared" si="401"/>
        <v/>
      </c>
      <c r="DL203" s="239" t="str">
        <f t="shared" si="402"/>
        <v/>
      </c>
      <c r="DM203" s="239" t="str">
        <f t="shared" si="403"/>
        <v/>
      </c>
      <c r="DN203" s="239" t="str">
        <f t="shared" si="404"/>
        <v/>
      </c>
      <c r="DO203" s="239" t="str">
        <f t="shared" si="405"/>
        <v/>
      </c>
      <c r="DP203" s="239" t="str">
        <f t="shared" si="406"/>
        <v/>
      </c>
    </row>
    <row r="204" spans="1:2048 2053:3059 3077:4094 4112:5120 5123:6143 6146:7167 7169:8189 8194:9200 9218:10235 10253:12287 12290:14335 14337:16293" ht="35.25" hidden="1" customHeight="1" x14ac:dyDescent="0.25">
      <c r="A204" s="53" t="s">
        <v>4518</v>
      </c>
      <c r="B204" s="53">
        <v>38</v>
      </c>
      <c r="C204" s="53" t="s">
        <v>46</v>
      </c>
      <c r="D204" s="53" t="s">
        <v>833</v>
      </c>
      <c r="E204" s="53">
        <v>0</v>
      </c>
      <c r="F204" s="53" t="s">
        <v>916</v>
      </c>
      <c r="G204" s="53" t="str">
        <f t="shared" si="321"/>
        <v>38-5</v>
      </c>
      <c r="H204" s="53" t="s">
        <v>94</v>
      </c>
      <c r="I204" s="53" t="s">
        <v>196</v>
      </c>
      <c r="J204" s="53" t="s">
        <v>80</v>
      </c>
      <c r="K204" s="53" t="s">
        <v>842</v>
      </c>
      <c r="L204" s="53" t="s">
        <v>80</v>
      </c>
      <c r="M204" s="53" t="s">
        <v>80</v>
      </c>
      <c r="N204" s="53" t="s">
        <v>80</v>
      </c>
      <c r="O204" s="53" t="s">
        <v>80</v>
      </c>
      <c r="P204" s="53" t="s">
        <v>917</v>
      </c>
      <c r="Q204" s="52">
        <v>0.5</v>
      </c>
      <c r="R204" s="52">
        <f>+Q204*Q203</f>
        <v>0.1</v>
      </c>
      <c r="S204" s="53">
        <v>2</v>
      </c>
      <c r="T204" s="53" t="s">
        <v>84</v>
      </c>
      <c r="U204" s="53" t="s">
        <v>918</v>
      </c>
      <c r="V204" s="23">
        <v>44936</v>
      </c>
      <c r="W204" s="23">
        <v>45289</v>
      </c>
      <c r="X204" s="53" t="s">
        <v>845</v>
      </c>
      <c r="Y204" s="49" t="s">
        <v>87</v>
      </c>
      <c r="Z204" s="59" t="s">
        <v>100</v>
      </c>
      <c r="AA204" s="201">
        <v>1</v>
      </c>
      <c r="AB204" s="200" t="s">
        <v>919</v>
      </c>
      <c r="AC204" s="202">
        <v>45272</v>
      </c>
      <c r="AD204" s="201">
        <v>1</v>
      </c>
      <c r="AE204" s="200" t="s">
        <v>386</v>
      </c>
      <c r="AF204" s="202">
        <v>45272</v>
      </c>
      <c r="AG204" s="200" t="s">
        <v>79</v>
      </c>
      <c r="AH204" s="201">
        <v>1</v>
      </c>
      <c r="AI204" s="52">
        <f t="shared" si="324"/>
        <v>0.1</v>
      </c>
      <c r="AJ204" s="52">
        <f t="shared" ref="AJ204:AJ205" si="407">+AI204/R204</f>
        <v>1</v>
      </c>
      <c r="AK204" s="52"/>
      <c r="AL204" s="239" t="str">
        <f t="shared" si="344"/>
        <v/>
      </c>
      <c r="AM204" s="239" t="str">
        <f t="shared" si="345"/>
        <v/>
      </c>
      <c r="AN204" s="239" t="str">
        <f t="shared" si="346"/>
        <v/>
      </c>
      <c r="AO204" s="239" t="str">
        <f t="shared" si="347"/>
        <v/>
      </c>
      <c r="AP204" s="239" t="str">
        <f t="shared" si="348"/>
        <v/>
      </c>
      <c r="AQ204" s="239" t="str">
        <f t="shared" si="349"/>
        <v/>
      </c>
      <c r="AR204" s="239" t="str">
        <f t="shared" si="350"/>
        <v/>
      </c>
      <c r="AS204" s="239" t="str">
        <f t="shared" si="351"/>
        <v/>
      </c>
      <c r="AT204" s="239" t="str">
        <f t="shared" si="352"/>
        <v/>
      </c>
      <c r="AU204" s="239" t="str">
        <f t="shared" si="326"/>
        <v/>
      </c>
      <c r="AV204" s="239" t="str">
        <f t="shared" si="327"/>
        <v/>
      </c>
      <c r="AW204" s="239" t="str">
        <f t="shared" si="328"/>
        <v/>
      </c>
      <c r="AX204" s="239" t="str">
        <f t="shared" si="329"/>
        <v/>
      </c>
      <c r="AY204" s="239" t="str">
        <f t="shared" si="330"/>
        <v/>
      </c>
      <c r="AZ204" s="239" t="str">
        <f t="shared" si="331"/>
        <v/>
      </c>
      <c r="BA204" s="239" t="str">
        <f t="shared" si="332"/>
        <v/>
      </c>
      <c r="BB204" s="239" t="str">
        <f t="shared" si="333"/>
        <v/>
      </c>
      <c r="BC204" s="239" t="str">
        <f t="shared" si="334"/>
        <v/>
      </c>
      <c r="BD204" s="239" t="str">
        <f t="shared" si="335"/>
        <v/>
      </c>
      <c r="BE204" s="239" t="str">
        <f t="shared" si="336"/>
        <v/>
      </c>
      <c r="BF204" s="239" t="str">
        <f t="shared" si="337"/>
        <v/>
      </c>
      <c r="BG204" s="239" t="str">
        <f t="shared" si="338"/>
        <v/>
      </c>
      <c r="BH204" s="239" t="str">
        <f t="shared" si="339"/>
        <v/>
      </c>
      <c r="BI204" s="239" t="str">
        <f t="shared" si="340"/>
        <v/>
      </c>
      <c r="BJ204" s="239" t="str">
        <f t="shared" si="341"/>
        <v/>
      </c>
      <c r="BK204" s="239" t="str">
        <f t="shared" si="342"/>
        <v/>
      </c>
      <c r="BL204" s="239" t="str">
        <f t="shared" si="343"/>
        <v/>
      </c>
      <c r="BN204" s="239" t="str">
        <f t="shared" si="353"/>
        <v/>
      </c>
      <c r="BO204" s="239" t="str">
        <f t="shared" si="354"/>
        <v/>
      </c>
      <c r="BP204" s="239" t="str">
        <f t="shared" si="355"/>
        <v/>
      </c>
      <c r="BQ204" s="239" t="str">
        <f t="shared" si="356"/>
        <v/>
      </c>
      <c r="BR204" s="239" t="str">
        <f t="shared" si="357"/>
        <v/>
      </c>
      <c r="BS204" s="239" t="str">
        <f t="shared" si="358"/>
        <v/>
      </c>
      <c r="BT204" s="239" t="str">
        <f t="shared" si="359"/>
        <v/>
      </c>
      <c r="BU204" s="239" t="str">
        <f t="shared" si="360"/>
        <v/>
      </c>
      <c r="BV204" s="239" t="str">
        <f t="shared" si="361"/>
        <v/>
      </c>
      <c r="BW204" s="239" t="str">
        <f t="shared" si="362"/>
        <v/>
      </c>
      <c r="BX204" s="239" t="str">
        <f t="shared" si="363"/>
        <v/>
      </c>
      <c r="BY204" s="239" t="str">
        <f t="shared" si="364"/>
        <v/>
      </c>
      <c r="BZ204" s="239" t="str">
        <f t="shared" si="365"/>
        <v/>
      </c>
      <c r="CA204" s="239" t="str">
        <f t="shared" si="366"/>
        <v/>
      </c>
      <c r="CB204" s="239" t="str">
        <f t="shared" si="367"/>
        <v/>
      </c>
      <c r="CC204" s="239" t="str">
        <f t="shared" si="368"/>
        <v/>
      </c>
      <c r="CD204" s="239" t="str">
        <f t="shared" si="369"/>
        <v/>
      </c>
      <c r="CE204" s="239" t="str">
        <f t="shared" si="370"/>
        <v/>
      </c>
      <c r="CF204" s="239" t="str">
        <f t="shared" si="371"/>
        <v/>
      </c>
      <c r="CG204" s="239" t="str">
        <f t="shared" si="372"/>
        <v/>
      </c>
      <c r="CH204" s="239" t="str">
        <f t="shared" si="373"/>
        <v/>
      </c>
      <c r="CI204" s="239" t="str">
        <f t="shared" si="374"/>
        <v/>
      </c>
      <c r="CJ204" s="239" t="str">
        <f t="shared" si="375"/>
        <v/>
      </c>
      <c r="CK204" s="239" t="str">
        <f t="shared" si="376"/>
        <v/>
      </c>
      <c r="CL204" s="239" t="str">
        <f t="shared" si="377"/>
        <v/>
      </c>
      <c r="CM204" s="239" t="str">
        <f t="shared" si="378"/>
        <v/>
      </c>
      <c r="CN204" s="239" t="str">
        <f t="shared" si="379"/>
        <v/>
      </c>
      <c r="CP204" s="239" t="str">
        <f t="shared" si="380"/>
        <v/>
      </c>
      <c r="CQ204" s="239" t="str">
        <f t="shared" si="381"/>
        <v/>
      </c>
      <c r="CR204" s="239" t="str">
        <f t="shared" si="382"/>
        <v/>
      </c>
      <c r="CS204" s="239" t="str">
        <f t="shared" si="383"/>
        <v/>
      </c>
      <c r="CT204" s="239" t="str">
        <f t="shared" si="384"/>
        <v/>
      </c>
      <c r="CU204" s="239" t="str">
        <f t="shared" si="385"/>
        <v/>
      </c>
      <c r="CV204" s="239" t="str">
        <f t="shared" si="386"/>
        <v/>
      </c>
      <c r="CW204" s="239" t="str">
        <f t="shared" si="387"/>
        <v/>
      </c>
      <c r="CX204" s="239" t="str">
        <f t="shared" si="388"/>
        <v/>
      </c>
      <c r="CY204" s="239" t="str">
        <f t="shared" si="389"/>
        <v/>
      </c>
      <c r="CZ204" s="239" t="str">
        <f t="shared" si="390"/>
        <v/>
      </c>
      <c r="DA204" s="239" t="str">
        <f t="shared" si="391"/>
        <v/>
      </c>
      <c r="DB204" s="239" t="str">
        <f t="shared" si="392"/>
        <v/>
      </c>
      <c r="DC204" s="239" t="str">
        <f t="shared" si="393"/>
        <v/>
      </c>
      <c r="DD204" s="239" t="str">
        <f t="shared" si="394"/>
        <v/>
      </c>
      <c r="DE204" s="239" t="str">
        <f t="shared" si="395"/>
        <v/>
      </c>
      <c r="DF204" s="239" t="str">
        <f t="shared" si="396"/>
        <v/>
      </c>
      <c r="DG204" s="239" t="str">
        <f t="shared" si="397"/>
        <v/>
      </c>
      <c r="DH204" s="239" t="str">
        <f t="shared" si="398"/>
        <v/>
      </c>
      <c r="DI204" s="239" t="str">
        <f t="shared" si="399"/>
        <v/>
      </c>
      <c r="DJ204" s="239" t="str">
        <f t="shared" si="400"/>
        <v/>
      </c>
      <c r="DK204" s="239" t="str">
        <f t="shared" si="401"/>
        <v/>
      </c>
      <c r="DL204" s="239" t="str">
        <f t="shared" si="402"/>
        <v/>
      </c>
      <c r="DM204" s="239" t="str">
        <f t="shared" si="403"/>
        <v/>
      </c>
      <c r="DN204" s="239" t="str">
        <f t="shared" si="404"/>
        <v/>
      </c>
      <c r="DO204" s="239" t="str">
        <f t="shared" si="405"/>
        <v/>
      </c>
      <c r="DP204" s="239" t="str">
        <f t="shared" si="406"/>
        <v/>
      </c>
    </row>
    <row r="205" spans="1:2048 2053:3059 3077:4094 4112:5120 5123:6143 6146:7167 7169:8189 8194:9200 9218:10235 10253:12287 12290:14335 14337:16293" ht="35.25" hidden="1" customHeight="1" x14ac:dyDescent="0.25">
      <c r="A205" s="53" t="s">
        <v>4518</v>
      </c>
      <c r="B205" s="53">
        <v>38</v>
      </c>
      <c r="C205" s="53" t="s">
        <v>46</v>
      </c>
      <c r="D205" s="53" t="s">
        <v>833</v>
      </c>
      <c r="E205" s="53">
        <v>0</v>
      </c>
      <c r="F205" s="53" t="s">
        <v>920</v>
      </c>
      <c r="G205" s="53" t="str">
        <f t="shared" si="321"/>
        <v>38-5</v>
      </c>
      <c r="H205" s="53" t="s">
        <v>94</v>
      </c>
      <c r="I205" s="53" t="s">
        <v>196</v>
      </c>
      <c r="J205" s="53" t="s">
        <v>80</v>
      </c>
      <c r="K205" s="53" t="s">
        <v>842</v>
      </c>
      <c r="L205" s="53" t="s">
        <v>80</v>
      </c>
      <c r="M205" s="53" t="s">
        <v>80</v>
      </c>
      <c r="N205" s="53" t="s">
        <v>80</v>
      </c>
      <c r="O205" s="53" t="s">
        <v>80</v>
      </c>
      <c r="P205" s="53" t="s">
        <v>921</v>
      </c>
      <c r="Q205" s="52">
        <v>0.5</v>
      </c>
      <c r="R205" s="52">
        <f>+Q205*Q203</f>
        <v>0.1</v>
      </c>
      <c r="S205" s="53">
        <v>2</v>
      </c>
      <c r="T205" s="53" t="s">
        <v>84</v>
      </c>
      <c r="U205" s="53" t="s">
        <v>922</v>
      </c>
      <c r="V205" s="23">
        <v>44936</v>
      </c>
      <c r="W205" s="23">
        <v>45289</v>
      </c>
      <c r="X205" s="53" t="s">
        <v>845</v>
      </c>
      <c r="Y205" s="49" t="s">
        <v>87</v>
      </c>
      <c r="Z205" s="59" t="s">
        <v>100</v>
      </c>
      <c r="AA205" s="201">
        <v>1</v>
      </c>
      <c r="AB205" s="200" t="s">
        <v>923</v>
      </c>
      <c r="AC205" s="202">
        <v>45280</v>
      </c>
      <c r="AD205" s="201">
        <v>1</v>
      </c>
      <c r="AE205" s="200" t="s">
        <v>386</v>
      </c>
      <c r="AF205" s="202">
        <v>45280</v>
      </c>
      <c r="AG205" s="200" t="s">
        <v>79</v>
      </c>
      <c r="AH205" s="201">
        <v>1</v>
      </c>
      <c r="AI205" s="52">
        <f t="shared" si="324"/>
        <v>0.1</v>
      </c>
      <c r="AJ205" s="52">
        <f t="shared" si="407"/>
        <v>1</v>
      </c>
      <c r="AK205" s="52"/>
      <c r="AL205" s="239" t="str">
        <f t="shared" si="344"/>
        <v/>
      </c>
      <c r="AM205" s="239" t="str">
        <f t="shared" si="345"/>
        <v/>
      </c>
      <c r="AN205" s="239" t="str">
        <f t="shared" si="346"/>
        <v/>
      </c>
      <c r="AO205" s="239" t="str">
        <f t="shared" si="347"/>
        <v/>
      </c>
      <c r="AP205" s="239" t="str">
        <f t="shared" si="348"/>
        <v/>
      </c>
      <c r="AQ205" s="239" t="str">
        <f t="shared" si="349"/>
        <v/>
      </c>
      <c r="AR205" s="239" t="str">
        <f t="shared" si="350"/>
        <v/>
      </c>
      <c r="AS205" s="239" t="str">
        <f t="shared" si="351"/>
        <v/>
      </c>
      <c r="AT205" s="239" t="str">
        <f t="shared" si="352"/>
        <v/>
      </c>
      <c r="AU205" s="239" t="str">
        <f t="shared" si="326"/>
        <v/>
      </c>
      <c r="AV205" s="239" t="str">
        <f t="shared" si="327"/>
        <v/>
      </c>
      <c r="AW205" s="239" t="str">
        <f t="shared" si="328"/>
        <v/>
      </c>
      <c r="AX205" s="239" t="str">
        <f t="shared" si="329"/>
        <v/>
      </c>
      <c r="AY205" s="239" t="str">
        <f t="shared" si="330"/>
        <v/>
      </c>
      <c r="AZ205" s="239" t="str">
        <f t="shared" si="331"/>
        <v/>
      </c>
      <c r="BA205" s="239" t="str">
        <f t="shared" si="332"/>
        <v/>
      </c>
      <c r="BB205" s="239" t="str">
        <f t="shared" si="333"/>
        <v/>
      </c>
      <c r="BC205" s="239" t="str">
        <f t="shared" si="334"/>
        <v/>
      </c>
      <c r="BD205" s="239" t="str">
        <f t="shared" si="335"/>
        <v/>
      </c>
      <c r="BE205" s="239" t="str">
        <f t="shared" si="336"/>
        <v/>
      </c>
      <c r="BF205" s="239" t="str">
        <f t="shared" si="337"/>
        <v/>
      </c>
      <c r="BG205" s="239" t="str">
        <f t="shared" si="338"/>
        <v/>
      </c>
      <c r="BH205" s="239" t="str">
        <f t="shared" si="339"/>
        <v/>
      </c>
      <c r="BI205" s="239" t="str">
        <f t="shared" si="340"/>
        <v/>
      </c>
      <c r="BJ205" s="239" t="str">
        <f t="shared" si="341"/>
        <v/>
      </c>
      <c r="BK205" s="239" t="str">
        <f t="shared" si="342"/>
        <v/>
      </c>
      <c r="BL205" s="239" t="str">
        <f t="shared" si="343"/>
        <v/>
      </c>
      <c r="BN205" s="239" t="str">
        <f t="shared" si="353"/>
        <v/>
      </c>
      <c r="BO205" s="239" t="str">
        <f t="shared" si="354"/>
        <v/>
      </c>
      <c r="BP205" s="239" t="str">
        <f t="shared" si="355"/>
        <v/>
      </c>
      <c r="BQ205" s="239" t="str">
        <f t="shared" si="356"/>
        <v/>
      </c>
      <c r="BR205" s="239" t="str">
        <f t="shared" si="357"/>
        <v/>
      </c>
      <c r="BS205" s="239" t="str">
        <f t="shared" si="358"/>
        <v/>
      </c>
      <c r="BT205" s="239" t="str">
        <f t="shared" si="359"/>
        <v/>
      </c>
      <c r="BU205" s="239" t="str">
        <f t="shared" si="360"/>
        <v/>
      </c>
      <c r="BV205" s="239" t="str">
        <f t="shared" si="361"/>
        <v/>
      </c>
      <c r="BW205" s="239" t="str">
        <f t="shared" si="362"/>
        <v/>
      </c>
      <c r="BX205" s="239" t="str">
        <f t="shared" si="363"/>
        <v/>
      </c>
      <c r="BY205" s="239" t="str">
        <f t="shared" si="364"/>
        <v/>
      </c>
      <c r="BZ205" s="239" t="str">
        <f t="shared" si="365"/>
        <v/>
      </c>
      <c r="CA205" s="239" t="str">
        <f t="shared" si="366"/>
        <v/>
      </c>
      <c r="CB205" s="239" t="str">
        <f t="shared" si="367"/>
        <v/>
      </c>
      <c r="CC205" s="239" t="str">
        <f t="shared" si="368"/>
        <v/>
      </c>
      <c r="CD205" s="239" t="str">
        <f t="shared" si="369"/>
        <v/>
      </c>
      <c r="CE205" s="239" t="str">
        <f t="shared" si="370"/>
        <v/>
      </c>
      <c r="CF205" s="239" t="str">
        <f t="shared" si="371"/>
        <v/>
      </c>
      <c r="CG205" s="239" t="str">
        <f t="shared" si="372"/>
        <v/>
      </c>
      <c r="CH205" s="239" t="str">
        <f t="shared" si="373"/>
        <v/>
      </c>
      <c r="CI205" s="239" t="str">
        <f t="shared" si="374"/>
        <v/>
      </c>
      <c r="CJ205" s="239" t="str">
        <f t="shared" si="375"/>
        <v/>
      </c>
      <c r="CK205" s="239" t="str">
        <f t="shared" si="376"/>
        <v/>
      </c>
      <c r="CL205" s="239" t="str">
        <f t="shared" si="377"/>
        <v/>
      </c>
      <c r="CM205" s="239" t="str">
        <f t="shared" si="378"/>
        <v/>
      </c>
      <c r="CN205" s="239" t="str">
        <f t="shared" si="379"/>
        <v/>
      </c>
      <c r="CP205" s="239" t="str">
        <f t="shared" si="380"/>
        <v/>
      </c>
      <c r="CQ205" s="239" t="str">
        <f t="shared" si="381"/>
        <v/>
      </c>
      <c r="CR205" s="239" t="str">
        <f t="shared" si="382"/>
        <v/>
      </c>
      <c r="CS205" s="239" t="str">
        <f t="shared" si="383"/>
        <v/>
      </c>
      <c r="CT205" s="239" t="str">
        <f t="shared" si="384"/>
        <v/>
      </c>
      <c r="CU205" s="239" t="str">
        <f t="shared" si="385"/>
        <v/>
      </c>
      <c r="CV205" s="239" t="str">
        <f t="shared" si="386"/>
        <v/>
      </c>
      <c r="CW205" s="239" t="str">
        <f t="shared" si="387"/>
        <v/>
      </c>
      <c r="CX205" s="239" t="str">
        <f t="shared" si="388"/>
        <v/>
      </c>
      <c r="CY205" s="239" t="str">
        <f t="shared" si="389"/>
        <v/>
      </c>
      <c r="CZ205" s="239" t="str">
        <f t="shared" si="390"/>
        <v/>
      </c>
      <c r="DA205" s="239" t="str">
        <f t="shared" si="391"/>
        <v/>
      </c>
      <c r="DB205" s="239" t="str">
        <f t="shared" si="392"/>
        <v/>
      </c>
      <c r="DC205" s="239" t="str">
        <f t="shared" si="393"/>
        <v/>
      </c>
      <c r="DD205" s="239" t="str">
        <f t="shared" si="394"/>
        <v/>
      </c>
      <c r="DE205" s="239" t="str">
        <f t="shared" si="395"/>
        <v/>
      </c>
      <c r="DF205" s="239" t="str">
        <f t="shared" si="396"/>
        <v/>
      </c>
      <c r="DG205" s="239" t="str">
        <f t="shared" si="397"/>
        <v/>
      </c>
      <c r="DH205" s="239" t="str">
        <f t="shared" si="398"/>
        <v/>
      </c>
      <c r="DI205" s="239" t="str">
        <f t="shared" si="399"/>
        <v/>
      </c>
      <c r="DJ205" s="239" t="str">
        <f t="shared" si="400"/>
        <v/>
      </c>
      <c r="DK205" s="239" t="str">
        <f t="shared" si="401"/>
        <v/>
      </c>
      <c r="DL205" s="239" t="str">
        <f t="shared" si="402"/>
        <v/>
      </c>
      <c r="DM205" s="239" t="str">
        <f t="shared" si="403"/>
        <v/>
      </c>
      <c r="DN205" s="239" t="str">
        <f t="shared" si="404"/>
        <v/>
      </c>
      <c r="DO205" s="239" t="str">
        <f t="shared" si="405"/>
        <v/>
      </c>
      <c r="DP205" s="239" t="str">
        <f t="shared" si="406"/>
        <v/>
      </c>
    </row>
    <row r="206" spans="1:2048 2053:3059 3077:4094 4112:5120 5123:6143 6146:7167 7169:8189 8194:9200 9218:10235 10253:12287 12290:14335 14337:16293" s="3" customFormat="1" ht="35.25" hidden="1" customHeight="1" x14ac:dyDescent="0.25">
      <c r="A206" s="63" t="s">
        <v>4518</v>
      </c>
      <c r="B206" s="63">
        <v>38</v>
      </c>
      <c r="C206" s="63" t="s">
        <v>46</v>
      </c>
      <c r="D206" s="63" t="s">
        <v>833</v>
      </c>
      <c r="E206" s="63">
        <v>0</v>
      </c>
      <c r="F206" s="63" t="s">
        <v>924</v>
      </c>
      <c r="G206" s="63" t="str">
        <f t="shared" si="321"/>
        <v>38-6</v>
      </c>
      <c r="H206" s="63" t="s">
        <v>155</v>
      </c>
      <c r="I206" s="63" t="s">
        <v>155</v>
      </c>
      <c r="J206" s="63" t="s">
        <v>80</v>
      </c>
      <c r="K206" s="63" t="s">
        <v>80</v>
      </c>
      <c r="L206" s="63" t="s">
        <v>80</v>
      </c>
      <c r="M206" s="63" t="s">
        <v>80</v>
      </c>
      <c r="N206" s="63" t="s">
        <v>80</v>
      </c>
      <c r="O206" s="63" t="s">
        <v>80</v>
      </c>
      <c r="P206" s="63" t="s">
        <v>156</v>
      </c>
      <c r="Q206" s="64">
        <v>1</v>
      </c>
      <c r="R206" s="64"/>
      <c r="S206" s="65">
        <f>SUBTOTAL(9,S207:S208)</f>
        <v>2</v>
      </c>
      <c r="T206" s="63" t="s">
        <v>84</v>
      </c>
      <c r="U206" s="63" t="s">
        <v>162</v>
      </c>
      <c r="V206" s="66">
        <v>44927</v>
      </c>
      <c r="W206" s="66">
        <v>45290</v>
      </c>
      <c r="X206" s="63" t="s">
        <v>845</v>
      </c>
      <c r="Y206" s="49" t="s">
        <v>87</v>
      </c>
      <c r="Z206" s="63" t="s">
        <v>89</v>
      </c>
      <c r="AA206" s="119">
        <f>VLOOKUP(B206,RANKING!$C$15:$K$47,5,0)</f>
        <v>1</v>
      </c>
      <c r="AB206" s="23" t="str">
        <f>VLOOKUP(B206,RANKING!$C$15:$N$47,12,0)</f>
        <v xml:space="preserve">La ficha del Grupo de Trabajo de Asuntos Internacionales  ejecutó al 100,00% las actividades programadas en otras fichas </v>
      </c>
      <c r="AC206" s="23">
        <v>45291</v>
      </c>
      <c r="AD206" s="119">
        <f>VLOOKUP(B206,RANKING!$C$15:$K$47,5,0)</f>
        <v>1</v>
      </c>
      <c r="AE206" s="23" t="str">
        <f>+AB206</f>
        <v xml:space="preserve">La ficha del Grupo de Trabajo de Asuntos Internacionales  ejecutó al 100,00% las actividades programadas en otras fichas </v>
      </c>
      <c r="AF206" s="23">
        <v>45291</v>
      </c>
      <c r="AG206" s="406" t="s">
        <v>125</v>
      </c>
      <c r="AH206" s="119">
        <f>VLOOKUP(B206,RANKING!$C$15:$K$47,6,0)</f>
        <v>0.95</v>
      </c>
      <c r="AI206" s="119">
        <f>AD206*Q206</f>
        <v>1</v>
      </c>
      <c r="AJ206" s="52"/>
      <c r="AK206" s="52"/>
      <c r="AL206" s="239" t="str">
        <f t="shared" si="344"/>
        <v/>
      </c>
      <c r="AM206" s="239" t="str">
        <f t="shared" si="345"/>
        <v/>
      </c>
      <c r="AN206" s="239" t="str">
        <f t="shared" si="346"/>
        <v/>
      </c>
      <c r="AO206" s="239" t="str">
        <f t="shared" si="347"/>
        <v/>
      </c>
      <c r="AP206" s="239" t="str">
        <f t="shared" si="348"/>
        <v/>
      </c>
      <c r="AQ206" s="239" t="str">
        <f t="shared" si="349"/>
        <v/>
      </c>
      <c r="AR206" s="239" t="str">
        <f t="shared" si="350"/>
        <v/>
      </c>
      <c r="AS206" s="239" t="str">
        <f t="shared" si="351"/>
        <v/>
      </c>
      <c r="AT206" s="239" t="str">
        <f t="shared" si="352"/>
        <v/>
      </c>
      <c r="AU206" s="239" t="str">
        <f t="shared" si="326"/>
        <v/>
      </c>
      <c r="AV206" s="239" t="str">
        <f t="shared" si="327"/>
        <v/>
      </c>
      <c r="AW206" s="239" t="str">
        <f t="shared" si="328"/>
        <v/>
      </c>
      <c r="AX206" s="239" t="str">
        <f t="shared" si="329"/>
        <v/>
      </c>
      <c r="AY206" s="239" t="str">
        <f t="shared" si="330"/>
        <v/>
      </c>
      <c r="AZ206" s="239" t="str">
        <f t="shared" si="331"/>
        <v/>
      </c>
      <c r="BA206" s="239" t="str">
        <f t="shared" si="332"/>
        <v/>
      </c>
      <c r="BB206" s="239" t="str">
        <f t="shared" si="333"/>
        <v/>
      </c>
      <c r="BC206" s="239" t="str">
        <f t="shared" si="334"/>
        <v/>
      </c>
      <c r="BD206" s="239" t="str">
        <f t="shared" si="335"/>
        <v/>
      </c>
      <c r="BE206" s="239" t="str">
        <f t="shared" si="336"/>
        <v/>
      </c>
      <c r="BF206" s="239" t="str">
        <f t="shared" si="337"/>
        <v/>
      </c>
      <c r="BG206" s="239" t="str">
        <f t="shared" si="338"/>
        <v/>
      </c>
      <c r="BH206" s="239" t="str">
        <f t="shared" si="339"/>
        <v/>
      </c>
      <c r="BI206" s="239" t="str">
        <f t="shared" si="340"/>
        <v/>
      </c>
      <c r="BJ206" s="239" t="str">
        <f t="shared" si="341"/>
        <v/>
      </c>
      <c r="BK206" s="239" t="str">
        <f t="shared" si="342"/>
        <v/>
      </c>
      <c r="BL206" s="239" t="str">
        <f t="shared" si="343"/>
        <v/>
      </c>
      <c r="BM206" s="82"/>
      <c r="BN206" s="239" t="str">
        <f t="shared" si="353"/>
        <v/>
      </c>
      <c r="BO206" s="239" t="str">
        <f t="shared" si="354"/>
        <v/>
      </c>
      <c r="BP206" s="239" t="str">
        <f t="shared" si="355"/>
        <v/>
      </c>
      <c r="BQ206" s="239" t="str">
        <f t="shared" si="356"/>
        <v/>
      </c>
      <c r="BR206" s="239" t="str">
        <f t="shared" si="357"/>
        <v/>
      </c>
      <c r="BS206" s="239" t="str">
        <f t="shared" si="358"/>
        <v/>
      </c>
      <c r="BT206" s="239" t="str">
        <f t="shared" si="359"/>
        <v/>
      </c>
      <c r="BU206" s="239" t="str">
        <f t="shared" si="360"/>
        <v/>
      </c>
      <c r="BV206" s="239" t="str">
        <f t="shared" si="361"/>
        <v/>
      </c>
      <c r="BW206" s="239" t="str">
        <f t="shared" si="362"/>
        <v/>
      </c>
      <c r="BX206" s="239" t="str">
        <f t="shared" si="363"/>
        <v/>
      </c>
      <c r="BY206" s="239" t="str">
        <f t="shared" si="364"/>
        <v/>
      </c>
      <c r="BZ206" s="239" t="str">
        <f t="shared" si="365"/>
        <v/>
      </c>
      <c r="CA206" s="239" t="str">
        <f t="shared" si="366"/>
        <v/>
      </c>
      <c r="CB206" s="239" t="str">
        <f t="shared" si="367"/>
        <v/>
      </c>
      <c r="CC206" s="239" t="str">
        <f t="shared" si="368"/>
        <v/>
      </c>
      <c r="CD206" s="239" t="str">
        <f t="shared" si="369"/>
        <v/>
      </c>
      <c r="CE206" s="239" t="str">
        <f t="shared" si="370"/>
        <v/>
      </c>
      <c r="CF206" s="239" t="str">
        <f t="shared" si="371"/>
        <v/>
      </c>
      <c r="CG206" s="239" t="str">
        <f t="shared" si="372"/>
        <v/>
      </c>
      <c r="CH206" s="239" t="str">
        <f t="shared" si="373"/>
        <v/>
      </c>
      <c r="CI206" s="239" t="str">
        <f t="shared" si="374"/>
        <v/>
      </c>
      <c r="CJ206" s="239" t="str">
        <f t="shared" si="375"/>
        <v/>
      </c>
      <c r="CK206" s="239" t="str">
        <f t="shared" si="376"/>
        <v/>
      </c>
      <c r="CL206" s="239" t="str">
        <f t="shared" si="377"/>
        <v/>
      </c>
      <c r="CM206" s="239" t="str">
        <f t="shared" si="378"/>
        <v/>
      </c>
      <c r="CN206" s="239" t="str">
        <f t="shared" si="379"/>
        <v/>
      </c>
      <c r="CP206" s="239" t="str">
        <f t="shared" si="380"/>
        <v/>
      </c>
      <c r="CQ206" s="239" t="str">
        <f t="shared" si="381"/>
        <v/>
      </c>
      <c r="CR206" s="239" t="str">
        <f t="shared" si="382"/>
        <v/>
      </c>
      <c r="CS206" s="239" t="str">
        <f t="shared" si="383"/>
        <v/>
      </c>
      <c r="CT206" s="239" t="str">
        <f t="shared" si="384"/>
        <v/>
      </c>
      <c r="CU206" s="239" t="str">
        <f t="shared" si="385"/>
        <v/>
      </c>
      <c r="CV206" s="239" t="str">
        <f t="shared" si="386"/>
        <v/>
      </c>
      <c r="CW206" s="239" t="str">
        <f t="shared" si="387"/>
        <v/>
      </c>
      <c r="CX206" s="239" t="str">
        <f t="shared" si="388"/>
        <v/>
      </c>
      <c r="CY206" s="239" t="str">
        <f t="shared" si="389"/>
        <v/>
      </c>
      <c r="CZ206" s="239" t="str">
        <f t="shared" si="390"/>
        <v/>
      </c>
      <c r="DA206" s="239" t="str">
        <f t="shared" si="391"/>
        <v/>
      </c>
      <c r="DB206" s="239" t="str">
        <f t="shared" si="392"/>
        <v/>
      </c>
      <c r="DC206" s="239" t="str">
        <f t="shared" si="393"/>
        <v/>
      </c>
      <c r="DD206" s="239" t="str">
        <f t="shared" si="394"/>
        <v/>
      </c>
      <c r="DE206" s="239" t="str">
        <f t="shared" si="395"/>
        <v/>
      </c>
      <c r="DF206" s="239" t="str">
        <f t="shared" si="396"/>
        <v/>
      </c>
      <c r="DG206" s="239" t="str">
        <f t="shared" si="397"/>
        <v/>
      </c>
      <c r="DH206" s="239" t="str">
        <f t="shared" si="398"/>
        <v/>
      </c>
      <c r="DI206" s="239" t="str">
        <f t="shared" si="399"/>
        <v/>
      </c>
      <c r="DJ206" s="239" t="str">
        <f t="shared" si="400"/>
        <v/>
      </c>
      <c r="DK206" s="239" t="str">
        <f t="shared" si="401"/>
        <v/>
      </c>
      <c r="DL206" s="239" t="str">
        <f t="shared" si="402"/>
        <v/>
      </c>
      <c r="DM206" s="239" t="str">
        <f t="shared" si="403"/>
        <v/>
      </c>
      <c r="DN206" s="239" t="str">
        <f t="shared" si="404"/>
        <v/>
      </c>
      <c r="DO206" s="239" t="str">
        <f t="shared" si="405"/>
        <v/>
      </c>
      <c r="DP206" s="239" t="str">
        <f t="shared" si="406"/>
        <v/>
      </c>
      <c r="DQ206" s="82"/>
      <c r="DS206" s="7"/>
      <c r="DT206" s="82"/>
      <c r="DV206" s="7"/>
      <c r="DW206" s="82"/>
      <c r="DX206" s="82"/>
      <c r="DY206" s="83"/>
      <c r="EA206" s="82"/>
      <c r="EB206" s="80"/>
      <c r="EC206" s="81"/>
      <c r="ED206" s="82"/>
      <c r="EG206" s="82"/>
      <c r="EH206" s="82"/>
      <c r="EJ206" s="82"/>
      <c r="EM206" s="82"/>
      <c r="EP206" s="82"/>
      <c r="EQ206" s="82"/>
      <c r="EV206" s="82"/>
      <c r="EY206" s="82"/>
      <c r="EZ206" s="82"/>
      <c r="FA206" s="82"/>
      <c r="FB206" s="82"/>
      <c r="FC206" s="82"/>
      <c r="FD206" s="82"/>
      <c r="FE206" s="82"/>
      <c r="FW206" s="82"/>
      <c r="FX206" s="82"/>
      <c r="FY206" s="6"/>
      <c r="GB206" s="7"/>
      <c r="GC206" s="7"/>
      <c r="GH206" s="82"/>
      <c r="GJ206" s="7"/>
      <c r="GK206" s="82"/>
      <c r="GM206" s="7"/>
      <c r="GN206" s="82"/>
      <c r="GO206" s="82"/>
      <c r="GP206" s="83"/>
      <c r="GR206" s="82"/>
      <c r="GS206" s="80"/>
      <c r="GT206" s="81"/>
      <c r="GU206" s="82"/>
      <c r="GX206" s="82"/>
      <c r="GY206" s="82"/>
      <c r="HA206" s="82"/>
      <c r="HD206" s="82"/>
      <c r="HG206" s="82"/>
      <c r="HH206" s="82"/>
      <c r="HM206" s="82"/>
      <c r="HP206" s="82"/>
      <c r="HQ206" s="82"/>
      <c r="HR206" s="82"/>
      <c r="HS206" s="82"/>
      <c r="HT206" s="82"/>
      <c r="HU206" s="82"/>
      <c r="HV206" s="82"/>
      <c r="IN206" s="82"/>
      <c r="IO206" s="82"/>
      <c r="IP206" s="6"/>
      <c r="IS206" s="7"/>
      <c r="IT206" s="7"/>
      <c r="IY206" s="82"/>
      <c r="JA206" s="7"/>
      <c r="JB206" s="82"/>
      <c r="JD206" s="7"/>
      <c r="JE206" s="82"/>
      <c r="JF206" s="82"/>
      <c r="JG206" s="83"/>
      <c r="JI206" s="82"/>
      <c r="JJ206" s="80"/>
      <c r="JK206" s="81"/>
      <c r="JL206" s="82"/>
      <c r="JO206" s="82"/>
      <c r="JP206" s="82"/>
      <c r="JR206" s="82"/>
      <c r="JU206" s="82"/>
      <c r="JX206" s="82"/>
      <c r="JY206" s="82"/>
      <c r="KD206" s="82"/>
      <c r="KG206" s="82"/>
      <c r="KH206" s="82"/>
      <c r="KI206" s="82"/>
      <c r="KJ206" s="82"/>
      <c r="KK206" s="82"/>
      <c r="KL206" s="82"/>
      <c r="KM206" s="82"/>
      <c r="LE206" s="82"/>
      <c r="LF206" s="82"/>
      <c r="LG206" s="6"/>
      <c r="LJ206" s="7"/>
      <c r="LK206" s="7"/>
      <c r="LP206" s="82"/>
      <c r="LR206" s="7"/>
      <c r="LS206" s="82"/>
      <c r="LU206" s="7"/>
      <c r="LV206" s="82"/>
      <c r="LW206" s="82"/>
      <c r="LX206" s="83"/>
      <c r="LZ206" s="82"/>
      <c r="MA206" s="80"/>
      <c r="MB206" s="81"/>
      <c r="MC206" s="82"/>
      <c r="MF206" s="82"/>
      <c r="MG206" s="82"/>
      <c r="MI206" s="82"/>
      <c r="ML206" s="82"/>
      <c r="MO206" s="82"/>
      <c r="MP206" s="82"/>
      <c r="MU206" s="82"/>
      <c r="MX206" s="82"/>
      <c r="MY206" s="82"/>
      <c r="MZ206" s="82"/>
      <c r="NA206" s="82"/>
      <c r="NB206" s="82"/>
      <c r="NC206" s="82"/>
      <c r="ND206" s="82"/>
      <c r="NV206" s="82"/>
      <c r="NW206" s="82"/>
      <c r="NX206" s="6"/>
      <c r="OA206" s="7"/>
      <c r="OB206" s="7"/>
      <c r="OG206" s="82"/>
      <c r="OI206" s="7"/>
      <c r="OJ206" s="82"/>
      <c r="OL206" s="7"/>
      <c r="OM206" s="82"/>
      <c r="ON206" s="82"/>
      <c r="OO206" s="83"/>
      <c r="OQ206" s="82"/>
      <c r="OR206" s="80"/>
      <c r="OS206" s="81"/>
      <c r="OT206" s="82"/>
      <c r="OW206" s="82"/>
      <c r="OX206" s="82"/>
      <c r="OZ206" s="82"/>
      <c r="PC206" s="82"/>
      <c r="PF206" s="82"/>
      <c r="PG206" s="82"/>
      <c r="PL206" s="82"/>
      <c r="PO206" s="82"/>
      <c r="PP206" s="82"/>
      <c r="PQ206" s="82"/>
      <c r="PR206" s="82"/>
      <c r="PS206" s="82"/>
      <c r="PT206" s="82"/>
      <c r="PU206" s="82"/>
      <c r="QM206" s="82"/>
      <c r="QN206" s="82"/>
      <c r="QO206" s="6"/>
      <c r="QR206" s="7"/>
      <c r="QS206" s="7"/>
      <c r="QX206" s="82"/>
      <c r="QZ206" s="7"/>
      <c r="RA206" s="82"/>
      <c r="RC206" s="7"/>
      <c r="RD206" s="82"/>
      <c r="RE206" s="82"/>
      <c r="RF206" s="83"/>
      <c r="RH206" s="82"/>
      <c r="RI206" s="80"/>
      <c r="RJ206" s="81"/>
      <c r="RK206" s="82"/>
      <c r="RN206" s="82"/>
      <c r="RO206" s="82"/>
      <c r="RQ206" s="82"/>
      <c r="RT206" s="82"/>
      <c r="RW206" s="82"/>
      <c r="RX206" s="82"/>
      <c r="SC206" s="82"/>
      <c r="SF206" s="82"/>
      <c r="SG206" s="82"/>
      <c r="SH206" s="82"/>
      <c r="SI206" s="82"/>
      <c r="SJ206" s="82"/>
      <c r="SK206" s="82"/>
      <c r="SL206" s="82"/>
      <c r="TD206" s="82"/>
      <c r="TE206" s="82"/>
      <c r="TF206" s="6"/>
      <c r="TI206" s="7"/>
      <c r="TJ206" s="7"/>
      <c r="TO206" s="82"/>
      <c r="TQ206" s="7"/>
      <c r="TR206" s="82"/>
      <c r="TT206" s="7"/>
      <c r="TU206" s="82"/>
      <c r="TV206" s="82"/>
      <c r="TW206" s="83"/>
      <c r="TY206" s="82"/>
      <c r="TZ206" s="80"/>
      <c r="UA206" s="81"/>
      <c r="UB206" s="82"/>
      <c r="UE206" s="82"/>
      <c r="UF206" s="82"/>
      <c r="UH206" s="82"/>
      <c r="UK206" s="82"/>
      <c r="UN206" s="82"/>
      <c r="UO206" s="82"/>
      <c r="UT206" s="82"/>
      <c r="UW206" s="82"/>
      <c r="UX206" s="82"/>
      <c r="UY206" s="82"/>
      <c r="UZ206" s="82"/>
      <c r="VA206" s="82"/>
      <c r="VB206" s="82"/>
      <c r="VC206" s="82"/>
      <c r="VU206" s="82"/>
      <c r="VV206" s="82"/>
      <c r="VW206" s="6"/>
      <c r="VZ206" s="7"/>
      <c r="WA206" s="7"/>
      <c r="WF206" s="82"/>
      <c r="WH206" s="7"/>
      <c r="WI206" s="82"/>
      <c r="WK206" s="7"/>
      <c r="WL206" s="82"/>
      <c r="WM206" s="82"/>
      <c r="WN206" s="83"/>
      <c r="WP206" s="82"/>
      <c r="WQ206" s="80"/>
      <c r="WR206" s="81"/>
      <c r="WS206" s="82"/>
      <c r="WV206" s="82"/>
      <c r="WW206" s="82"/>
      <c r="WY206" s="82"/>
      <c r="XB206" s="82"/>
      <c r="XE206" s="82"/>
      <c r="XF206" s="82"/>
      <c r="XK206" s="82"/>
      <c r="XN206" s="82"/>
      <c r="XO206" s="82"/>
      <c r="XP206" s="82"/>
      <c r="XQ206" s="82"/>
      <c r="XR206" s="82"/>
      <c r="XS206" s="82"/>
      <c r="XT206" s="82"/>
      <c r="YL206" s="82"/>
      <c r="YM206" s="82"/>
      <c r="YN206" s="6"/>
      <c r="YQ206" s="7"/>
      <c r="YR206" s="7"/>
      <c r="YW206" s="82"/>
      <c r="YY206" s="7"/>
      <c r="YZ206" s="82"/>
      <c r="ZB206" s="7"/>
      <c r="ZC206" s="82"/>
      <c r="ZD206" s="82"/>
      <c r="ZE206" s="83"/>
      <c r="ZG206" s="82"/>
      <c r="ZH206" s="80"/>
      <c r="ZI206" s="81"/>
      <c r="ZJ206" s="82"/>
      <c r="ZM206" s="82"/>
      <c r="ZN206" s="82"/>
      <c r="ZP206" s="82"/>
      <c r="ZS206" s="82"/>
      <c r="ZV206" s="82"/>
      <c r="ZW206" s="82"/>
      <c r="AAB206" s="82"/>
      <c r="AAE206" s="82"/>
      <c r="AAF206" s="82"/>
      <c r="AAG206" s="82"/>
      <c r="AAH206" s="82"/>
      <c r="AAI206" s="82"/>
      <c r="AAJ206" s="82"/>
      <c r="AAK206" s="82"/>
      <c r="ABC206" s="82"/>
      <c r="ABD206" s="82"/>
      <c r="ABE206" s="6"/>
      <c r="ABH206" s="7"/>
      <c r="ABI206" s="7"/>
      <c r="ABN206" s="82"/>
      <c r="ABP206" s="7"/>
      <c r="ABQ206" s="82"/>
      <c r="ABS206" s="7"/>
      <c r="ABT206" s="82"/>
      <c r="ABU206" s="82"/>
      <c r="ABV206" s="83"/>
      <c r="ABX206" s="82"/>
      <c r="ABY206" s="80"/>
      <c r="ABZ206" s="81"/>
      <c r="ACA206" s="82"/>
      <c r="ACD206" s="82"/>
      <c r="ACE206" s="82"/>
      <c r="ACG206" s="82"/>
      <c r="ACJ206" s="82"/>
      <c r="ACM206" s="82"/>
      <c r="ACN206" s="82"/>
      <c r="ACS206" s="82"/>
      <c r="ACV206" s="82"/>
      <c r="ACW206" s="82"/>
      <c r="ACX206" s="82"/>
      <c r="ACY206" s="82"/>
      <c r="ACZ206" s="82"/>
      <c r="ADA206" s="82"/>
      <c r="ADB206" s="82"/>
      <c r="ADT206" s="82"/>
      <c r="ADU206" s="82"/>
      <c r="ADV206" s="6"/>
      <c r="ADY206" s="7"/>
      <c r="ADZ206" s="7"/>
      <c r="AEE206" s="82"/>
      <c r="AEG206" s="7"/>
      <c r="AEH206" s="82"/>
      <c r="AEJ206" s="7"/>
      <c r="AEK206" s="82"/>
      <c r="AEL206" s="82"/>
      <c r="AEM206" s="83"/>
      <c r="AEO206" s="82"/>
      <c r="AEP206" s="80"/>
      <c r="AEQ206" s="81"/>
      <c r="AER206" s="82"/>
      <c r="AEU206" s="82"/>
      <c r="AEV206" s="82"/>
      <c r="AEX206" s="82"/>
      <c r="AFA206" s="82"/>
      <c r="AFD206" s="82"/>
      <c r="AFE206" s="82"/>
      <c r="AFJ206" s="82"/>
      <c r="AFM206" s="82"/>
      <c r="AFN206" s="82"/>
      <c r="AFO206" s="82"/>
      <c r="AFP206" s="82"/>
      <c r="AFQ206" s="82"/>
      <c r="AFR206" s="82"/>
      <c r="AFS206" s="82"/>
      <c r="AGK206" s="82"/>
      <c r="AGL206" s="82"/>
      <c r="AGM206" s="6"/>
      <c r="AGP206" s="7"/>
      <c r="AGQ206" s="7"/>
      <c r="AGV206" s="82"/>
      <c r="AGX206" s="7"/>
      <c r="AGY206" s="82"/>
      <c r="AHA206" s="7"/>
      <c r="AHB206" s="82"/>
      <c r="AHC206" s="82"/>
      <c r="AHD206" s="83"/>
      <c r="AHF206" s="82"/>
      <c r="AHG206" s="80"/>
      <c r="AHH206" s="81"/>
      <c r="AHI206" s="82"/>
      <c r="AHL206" s="82"/>
      <c r="AHM206" s="82"/>
      <c r="AHO206" s="82"/>
      <c r="AHR206" s="82"/>
      <c r="AHU206" s="82"/>
      <c r="AHV206" s="82"/>
      <c r="AIA206" s="82"/>
      <c r="AID206" s="82"/>
      <c r="AIE206" s="82"/>
      <c r="AIF206" s="82"/>
      <c r="AIG206" s="82"/>
      <c r="AIH206" s="82"/>
      <c r="AII206" s="82"/>
      <c r="AIJ206" s="82"/>
      <c r="AJB206" s="82"/>
      <c r="AJC206" s="82"/>
      <c r="AJD206" s="6"/>
      <c r="AJG206" s="7"/>
      <c r="AJH206" s="7"/>
      <c r="AJM206" s="82"/>
      <c r="AJO206" s="7"/>
      <c r="AJP206" s="82"/>
      <c r="AJR206" s="7"/>
      <c r="AJS206" s="82"/>
      <c r="AJT206" s="82"/>
      <c r="AJU206" s="83"/>
      <c r="AJW206" s="82"/>
      <c r="AJX206" s="80"/>
      <c r="AJY206" s="81"/>
      <c r="AJZ206" s="82"/>
      <c r="AKC206" s="82"/>
      <c r="AKD206" s="82"/>
      <c r="AKF206" s="82"/>
      <c r="AKI206" s="82"/>
      <c r="AKL206" s="82"/>
      <c r="AKM206" s="82"/>
      <c r="AKR206" s="82"/>
      <c r="AKU206" s="82"/>
      <c r="AKV206" s="82"/>
      <c r="AKW206" s="82"/>
      <c r="AKX206" s="82"/>
      <c r="AKY206" s="82"/>
      <c r="AKZ206" s="82"/>
      <c r="ALA206" s="82"/>
      <c r="ALS206" s="82"/>
      <c r="ALT206" s="82"/>
      <c r="ALU206" s="6"/>
      <c r="ALX206" s="7"/>
      <c r="ALY206" s="7"/>
      <c r="AMD206" s="82"/>
      <c r="AMF206" s="7"/>
      <c r="AMG206" s="82"/>
      <c r="AMI206" s="7"/>
      <c r="AMJ206" s="82"/>
      <c r="AMK206" s="82"/>
      <c r="AML206" s="83"/>
      <c r="AMN206" s="82"/>
      <c r="AMO206" s="80"/>
      <c r="AMP206" s="81"/>
      <c r="AMQ206" s="82"/>
      <c r="AMT206" s="82"/>
      <c r="AMU206" s="82"/>
      <c r="AMW206" s="82"/>
      <c r="AMZ206" s="82"/>
      <c r="ANC206" s="82"/>
      <c r="AND206" s="82"/>
      <c r="ANI206" s="82"/>
      <c r="ANL206" s="82"/>
      <c r="ANM206" s="82"/>
      <c r="ANN206" s="82"/>
      <c r="ANO206" s="82"/>
      <c r="ANP206" s="82"/>
      <c r="ANQ206" s="82"/>
      <c r="ANR206" s="82"/>
      <c r="AOJ206" s="82"/>
      <c r="AOK206" s="82"/>
      <c r="AOL206" s="6"/>
      <c r="AOO206" s="7"/>
      <c r="AOP206" s="7"/>
      <c r="AOU206" s="82"/>
      <c r="AOW206" s="7"/>
      <c r="AOX206" s="82"/>
      <c r="AOZ206" s="7"/>
      <c r="APA206" s="82"/>
      <c r="APB206" s="82"/>
      <c r="APC206" s="83"/>
      <c r="APE206" s="82"/>
      <c r="APF206" s="80"/>
      <c r="APG206" s="81"/>
      <c r="APH206" s="82"/>
      <c r="APK206" s="82"/>
      <c r="APL206" s="82"/>
      <c r="APN206" s="82"/>
      <c r="APQ206" s="82"/>
      <c r="APT206" s="82"/>
      <c r="APU206" s="82"/>
      <c r="APZ206" s="82"/>
      <c r="AQC206" s="82"/>
      <c r="AQD206" s="82"/>
      <c r="AQE206" s="82"/>
      <c r="AQF206" s="82"/>
      <c r="AQG206" s="82"/>
      <c r="AQH206" s="82"/>
      <c r="AQI206" s="82"/>
      <c r="ARA206" s="82"/>
      <c r="ARB206" s="82"/>
      <c r="ARC206" s="6"/>
      <c r="ARF206" s="7"/>
      <c r="ARG206" s="7"/>
      <c r="ARL206" s="82"/>
      <c r="ARN206" s="7"/>
      <c r="ARO206" s="82"/>
      <c r="ARQ206" s="7"/>
      <c r="ARR206" s="82"/>
      <c r="ARS206" s="82"/>
      <c r="ART206" s="83"/>
      <c r="ARV206" s="82"/>
      <c r="ARW206" s="80"/>
      <c r="ARX206" s="81"/>
      <c r="ARY206" s="82"/>
      <c r="ASB206" s="82"/>
      <c r="ASC206" s="82"/>
      <c r="ASE206" s="82"/>
      <c r="ASH206" s="82"/>
      <c r="ASK206" s="82"/>
      <c r="ASL206" s="82"/>
      <c r="ASQ206" s="82"/>
      <c r="AST206" s="82"/>
      <c r="ASU206" s="82"/>
      <c r="ASV206" s="82"/>
      <c r="ASW206" s="82"/>
      <c r="ASX206" s="82"/>
      <c r="ASY206" s="82"/>
      <c r="ASZ206" s="82"/>
      <c r="ATR206" s="82"/>
      <c r="ATS206" s="82"/>
      <c r="ATT206" s="6"/>
      <c r="ATW206" s="7"/>
      <c r="ATX206" s="7"/>
      <c r="AUC206" s="82"/>
      <c r="AUE206" s="7"/>
      <c r="AUF206" s="82"/>
      <c r="AUH206" s="7"/>
      <c r="AUI206" s="82"/>
      <c r="AUJ206" s="82"/>
      <c r="AUK206" s="83"/>
      <c r="AUM206" s="82"/>
      <c r="AUN206" s="80"/>
      <c r="AUO206" s="81"/>
      <c r="AUP206" s="82"/>
      <c r="AUS206" s="82"/>
      <c r="AUT206" s="82"/>
      <c r="AUV206" s="82"/>
      <c r="AUY206" s="82"/>
      <c r="AVB206" s="82"/>
      <c r="AVC206" s="82"/>
      <c r="AVH206" s="82"/>
      <c r="AVK206" s="82"/>
      <c r="AVL206" s="82"/>
      <c r="AVM206" s="82"/>
      <c r="AVN206" s="82"/>
      <c r="AVO206" s="82"/>
      <c r="AVP206" s="82"/>
      <c r="AVQ206" s="82"/>
      <c r="AWI206" s="82"/>
      <c r="AWJ206" s="82"/>
      <c r="AWK206" s="6"/>
      <c r="AWN206" s="7"/>
      <c r="AWO206" s="7"/>
      <c r="AWT206" s="82"/>
      <c r="AWV206" s="7"/>
      <c r="AWW206" s="82"/>
      <c r="AWY206" s="7"/>
      <c r="AWZ206" s="82"/>
      <c r="AXA206" s="82"/>
      <c r="AXB206" s="83"/>
      <c r="AXD206" s="82"/>
      <c r="AXE206" s="80"/>
      <c r="AXF206" s="81"/>
      <c r="AXG206" s="82"/>
      <c r="AXJ206" s="82"/>
      <c r="AXK206" s="82"/>
      <c r="AXM206" s="82"/>
      <c r="AXP206" s="82"/>
      <c r="AXS206" s="82"/>
      <c r="AXT206" s="82"/>
      <c r="AXY206" s="82"/>
      <c r="AYB206" s="82"/>
      <c r="AYC206" s="82"/>
      <c r="AYD206" s="82"/>
      <c r="AYE206" s="82"/>
      <c r="AYF206" s="82"/>
      <c r="AYG206" s="82"/>
      <c r="AYH206" s="82"/>
      <c r="AYZ206" s="82"/>
      <c r="AZA206" s="82"/>
      <c r="AZB206" s="6"/>
      <c r="AZE206" s="7"/>
      <c r="AZF206" s="7"/>
      <c r="AZK206" s="82"/>
      <c r="AZM206" s="7"/>
      <c r="AZN206" s="82"/>
      <c r="AZP206" s="7"/>
      <c r="AZQ206" s="82"/>
      <c r="AZR206" s="82"/>
      <c r="AZS206" s="83"/>
      <c r="AZU206" s="82"/>
      <c r="AZV206" s="80"/>
      <c r="AZW206" s="81"/>
      <c r="AZX206" s="82"/>
      <c r="BAA206" s="82"/>
      <c r="BAB206" s="82"/>
      <c r="BAD206" s="82"/>
      <c r="BAG206" s="82"/>
      <c r="BAJ206" s="82"/>
      <c r="BAK206" s="82"/>
      <c r="BAP206" s="82"/>
      <c r="BAS206" s="82"/>
      <c r="BAT206" s="82"/>
      <c r="BAU206" s="82"/>
      <c r="BAV206" s="82"/>
      <c r="BAW206" s="82"/>
      <c r="BAX206" s="82"/>
      <c r="BAY206" s="82"/>
      <c r="BBQ206" s="82"/>
      <c r="BBR206" s="82"/>
      <c r="BBS206" s="6"/>
      <c r="BBV206" s="7"/>
      <c r="BBW206" s="7"/>
      <c r="BCB206" s="82"/>
      <c r="BCD206" s="7"/>
      <c r="BCE206" s="82"/>
      <c r="BCG206" s="7"/>
      <c r="BCH206" s="82"/>
      <c r="BCI206" s="82"/>
      <c r="BCJ206" s="83"/>
      <c r="BCL206" s="82"/>
      <c r="BCM206" s="80"/>
      <c r="BCN206" s="81"/>
      <c r="BCO206" s="82"/>
      <c r="BCR206" s="82"/>
      <c r="BCS206" s="82"/>
      <c r="BCU206" s="82"/>
      <c r="BCX206" s="82"/>
      <c r="BDA206" s="82"/>
      <c r="BDB206" s="82"/>
      <c r="BDG206" s="82"/>
      <c r="BDJ206" s="82"/>
      <c r="BDK206" s="82"/>
      <c r="BDL206" s="82"/>
      <c r="BDM206" s="82"/>
      <c r="BDN206" s="82"/>
      <c r="BDO206" s="82"/>
      <c r="BDP206" s="82"/>
      <c r="BEH206" s="82"/>
      <c r="BEI206" s="82"/>
      <c r="BEJ206" s="6"/>
      <c r="BEM206" s="7"/>
      <c r="BEN206" s="7"/>
      <c r="BES206" s="82"/>
      <c r="BEU206" s="7"/>
      <c r="BEV206" s="82"/>
      <c r="BEX206" s="7"/>
      <c r="BEY206" s="82"/>
      <c r="BEZ206" s="82"/>
      <c r="BFA206" s="83"/>
      <c r="BFC206" s="82"/>
      <c r="BFD206" s="80"/>
      <c r="BFE206" s="81"/>
      <c r="BFF206" s="82"/>
      <c r="BFI206" s="82"/>
      <c r="BFJ206" s="82"/>
      <c r="BFL206" s="82"/>
      <c r="BFO206" s="82"/>
      <c r="BFR206" s="82"/>
      <c r="BFS206" s="82"/>
      <c r="BFX206" s="82"/>
      <c r="BGA206" s="82"/>
      <c r="BGB206" s="82"/>
      <c r="BGC206" s="82"/>
      <c r="BGD206" s="82"/>
      <c r="BGE206" s="82"/>
      <c r="BGF206" s="82"/>
      <c r="BGG206" s="82"/>
      <c r="BGY206" s="82"/>
      <c r="BGZ206" s="82"/>
      <c r="BHA206" s="6"/>
      <c r="BHD206" s="7"/>
      <c r="BHE206" s="7"/>
      <c r="BHJ206" s="82"/>
      <c r="BHL206" s="7"/>
      <c r="BHM206" s="82"/>
      <c r="BHO206" s="7"/>
      <c r="BHP206" s="82"/>
      <c r="BHQ206" s="82"/>
      <c r="BHR206" s="83"/>
      <c r="BHT206" s="82"/>
      <c r="BHU206" s="80"/>
      <c r="BHV206" s="81"/>
      <c r="BHW206" s="82"/>
      <c r="BHZ206" s="82"/>
      <c r="BIA206" s="82"/>
      <c r="BIC206" s="82"/>
      <c r="BIF206" s="82"/>
      <c r="BII206" s="82"/>
      <c r="BIJ206" s="82"/>
      <c r="BIO206" s="82"/>
      <c r="BIR206" s="82"/>
      <c r="BIS206" s="82"/>
      <c r="BIT206" s="82"/>
      <c r="BIU206" s="82"/>
      <c r="BIV206" s="82"/>
      <c r="BIW206" s="82"/>
      <c r="BIX206" s="82"/>
      <c r="BJP206" s="82"/>
      <c r="BJQ206" s="82"/>
      <c r="BJR206" s="6"/>
      <c r="BJU206" s="7"/>
      <c r="BJV206" s="7"/>
      <c r="BKA206" s="82"/>
      <c r="BKC206" s="7"/>
      <c r="BKD206" s="82"/>
      <c r="BKF206" s="7"/>
      <c r="BKG206" s="82"/>
      <c r="BKH206" s="82"/>
      <c r="BKI206" s="83"/>
      <c r="BKK206" s="82"/>
      <c r="BKL206" s="80"/>
      <c r="BKM206" s="81"/>
      <c r="BKN206" s="82"/>
      <c r="BKQ206" s="82"/>
      <c r="BKR206" s="82"/>
      <c r="BKT206" s="82"/>
      <c r="BKW206" s="82"/>
      <c r="BKZ206" s="82"/>
      <c r="BLA206" s="82"/>
      <c r="BLF206" s="82"/>
      <c r="BLI206" s="82"/>
      <c r="BLJ206" s="82"/>
      <c r="BLK206" s="82"/>
      <c r="BLL206" s="82"/>
      <c r="BLM206" s="82"/>
      <c r="BLN206" s="82"/>
      <c r="BLO206" s="82"/>
      <c r="BMG206" s="82"/>
      <c r="BMH206" s="82"/>
      <c r="BMI206" s="6"/>
      <c r="BML206" s="7"/>
      <c r="BMM206" s="7"/>
      <c r="BMR206" s="82"/>
      <c r="BMT206" s="7"/>
      <c r="BMU206" s="82"/>
      <c r="BMW206" s="7"/>
      <c r="BMX206" s="82"/>
      <c r="BMY206" s="82"/>
      <c r="BMZ206" s="83"/>
      <c r="BNB206" s="82"/>
      <c r="BNC206" s="80"/>
      <c r="BND206" s="81"/>
      <c r="BNE206" s="82"/>
      <c r="BNH206" s="82"/>
      <c r="BNI206" s="82"/>
      <c r="BNK206" s="82"/>
      <c r="BNN206" s="82"/>
      <c r="BNQ206" s="82"/>
      <c r="BNR206" s="82"/>
      <c r="BNW206" s="82"/>
      <c r="BNZ206" s="82"/>
      <c r="BOA206" s="82"/>
      <c r="BOB206" s="82"/>
      <c r="BOC206" s="82"/>
      <c r="BOD206" s="82"/>
      <c r="BOE206" s="82"/>
      <c r="BOF206" s="82"/>
      <c r="BOX206" s="82"/>
      <c r="BOY206" s="82"/>
      <c r="BOZ206" s="6"/>
      <c r="BPC206" s="7"/>
      <c r="BPD206" s="7"/>
      <c r="BPI206" s="82"/>
      <c r="BPK206" s="7"/>
      <c r="BPL206" s="82"/>
      <c r="BPN206" s="7"/>
      <c r="BPO206" s="82"/>
      <c r="BPP206" s="82"/>
      <c r="BPQ206" s="83"/>
      <c r="BPS206" s="82"/>
      <c r="BPT206" s="80"/>
      <c r="BPU206" s="81"/>
      <c r="BPV206" s="82"/>
      <c r="BPY206" s="82"/>
      <c r="BPZ206" s="82"/>
      <c r="BQB206" s="82"/>
      <c r="BQE206" s="82"/>
      <c r="BQH206" s="82"/>
      <c r="BQI206" s="82"/>
      <c r="BQN206" s="82"/>
      <c r="BQQ206" s="82"/>
      <c r="BQR206" s="82"/>
      <c r="BQS206" s="82"/>
      <c r="BQT206" s="82"/>
      <c r="BQU206" s="82"/>
      <c r="BQV206" s="82"/>
      <c r="BQW206" s="82"/>
      <c r="BRO206" s="82"/>
      <c r="BRP206" s="82"/>
      <c r="BRQ206" s="6"/>
      <c r="BRT206" s="7"/>
      <c r="BRU206" s="7"/>
      <c r="BRZ206" s="82"/>
      <c r="BSB206" s="7"/>
      <c r="BSC206" s="82"/>
      <c r="BSE206" s="7"/>
      <c r="BSF206" s="82"/>
      <c r="BSG206" s="82"/>
      <c r="BSH206" s="83"/>
      <c r="BSJ206" s="82"/>
      <c r="BSK206" s="80"/>
      <c r="BSL206" s="81"/>
      <c r="BSM206" s="82"/>
      <c r="BSP206" s="82"/>
      <c r="BSQ206" s="82"/>
      <c r="BSS206" s="82"/>
      <c r="BSV206" s="82"/>
      <c r="BSY206" s="82"/>
      <c r="BSZ206" s="82"/>
      <c r="BTE206" s="82"/>
      <c r="BTH206" s="82"/>
      <c r="BTI206" s="82"/>
      <c r="BTJ206" s="82"/>
      <c r="BTK206" s="82"/>
      <c r="BTL206" s="82"/>
      <c r="BTM206" s="82"/>
      <c r="BTN206" s="82"/>
      <c r="BUF206" s="82"/>
      <c r="BUG206" s="82"/>
      <c r="BUH206" s="6"/>
      <c r="BUK206" s="7"/>
      <c r="BUL206" s="7"/>
      <c r="BUQ206" s="82"/>
      <c r="BUS206" s="7"/>
      <c r="BUT206" s="82"/>
      <c r="BUV206" s="7"/>
      <c r="BUW206" s="82"/>
      <c r="BUX206" s="82"/>
      <c r="BUY206" s="83"/>
      <c r="BVA206" s="82"/>
      <c r="BVB206" s="80"/>
      <c r="BVC206" s="81"/>
      <c r="BVD206" s="82"/>
      <c r="BVG206" s="82"/>
      <c r="BVH206" s="82"/>
      <c r="BVJ206" s="82"/>
      <c r="BVM206" s="82"/>
      <c r="BVP206" s="82"/>
      <c r="BVQ206" s="82"/>
      <c r="BVV206" s="82"/>
      <c r="BVY206" s="82"/>
      <c r="BVZ206" s="82"/>
      <c r="BWA206" s="82"/>
      <c r="BWB206" s="82"/>
      <c r="BWC206" s="82"/>
      <c r="BWD206" s="82"/>
      <c r="BWE206" s="82"/>
      <c r="BWW206" s="82"/>
      <c r="BWX206" s="82"/>
      <c r="BWY206" s="6"/>
      <c r="BXB206" s="7"/>
      <c r="BXC206" s="7"/>
      <c r="BXH206" s="82"/>
      <c r="BXJ206" s="7"/>
      <c r="BXK206" s="82"/>
      <c r="BXM206" s="7"/>
      <c r="BXN206" s="82"/>
      <c r="BXO206" s="82"/>
      <c r="BXP206" s="83"/>
      <c r="BXR206" s="82"/>
      <c r="BXS206" s="80"/>
      <c r="BXT206" s="81"/>
      <c r="BXU206" s="82"/>
      <c r="BXX206" s="82"/>
      <c r="BXY206" s="82"/>
      <c r="BYA206" s="82"/>
      <c r="BYD206" s="82"/>
      <c r="BYG206" s="82"/>
      <c r="BYH206" s="82"/>
      <c r="BYM206" s="82"/>
      <c r="BYP206" s="82"/>
      <c r="BYQ206" s="82"/>
      <c r="BYR206" s="82"/>
      <c r="BYS206" s="82"/>
      <c r="BYT206" s="82"/>
      <c r="BYU206" s="82"/>
      <c r="BYV206" s="82"/>
      <c r="BZN206" s="82"/>
      <c r="BZO206" s="82"/>
      <c r="BZP206" s="6"/>
      <c r="BZS206" s="7"/>
      <c r="BZT206" s="7"/>
      <c r="BZY206" s="82"/>
      <c r="CAA206" s="7"/>
      <c r="CAB206" s="82"/>
      <c r="CAD206" s="7"/>
      <c r="CAE206" s="82"/>
      <c r="CAF206" s="82"/>
      <c r="CAG206" s="83"/>
      <c r="CAI206" s="82"/>
      <c r="CAJ206" s="80"/>
      <c r="CAK206" s="81"/>
      <c r="CAL206" s="82"/>
      <c r="CAO206" s="82"/>
      <c r="CAP206" s="82"/>
      <c r="CAR206" s="82"/>
      <c r="CAU206" s="82"/>
      <c r="CAX206" s="82"/>
      <c r="CAY206" s="82"/>
      <c r="CBD206" s="82"/>
      <c r="CBG206" s="82"/>
      <c r="CBH206" s="82"/>
      <c r="CBI206" s="82"/>
      <c r="CBJ206" s="82"/>
      <c r="CBK206" s="82"/>
      <c r="CBL206" s="82"/>
      <c r="CBM206" s="82"/>
      <c r="CCE206" s="82"/>
      <c r="CCF206" s="82"/>
      <c r="CCG206" s="6"/>
      <c r="CCJ206" s="7"/>
      <c r="CCK206" s="7"/>
      <c r="CCP206" s="82"/>
      <c r="CCR206" s="7"/>
      <c r="CCS206" s="82"/>
      <c r="CCU206" s="7"/>
      <c r="CCV206" s="82"/>
      <c r="CCW206" s="82"/>
      <c r="CCX206" s="83"/>
      <c r="CCZ206" s="82"/>
      <c r="CDA206" s="80"/>
      <c r="CDB206" s="81"/>
      <c r="CDC206" s="82"/>
      <c r="CDF206" s="82"/>
      <c r="CDG206" s="82"/>
      <c r="CDI206" s="82"/>
      <c r="CDL206" s="82"/>
      <c r="CDO206" s="82"/>
      <c r="CDP206" s="82"/>
      <c r="CDU206" s="82"/>
      <c r="CDX206" s="82"/>
      <c r="CDY206" s="82"/>
      <c r="CDZ206" s="82"/>
      <c r="CEA206" s="82"/>
      <c r="CEB206" s="82"/>
      <c r="CEC206" s="82"/>
      <c r="CED206" s="82"/>
      <c r="CEV206" s="82"/>
      <c r="CEW206" s="82"/>
      <c r="CEX206" s="6"/>
      <c r="CFA206" s="7"/>
      <c r="CFB206" s="7"/>
      <c r="CFG206" s="82"/>
      <c r="CFI206" s="7"/>
      <c r="CFJ206" s="82"/>
      <c r="CFL206" s="7"/>
      <c r="CFM206" s="82"/>
      <c r="CFN206" s="82"/>
      <c r="CFO206" s="83"/>
      <c r="CFQ206" s="82"/>
      <c r="CFR206" s="80"/>
      <c r="CFS206" s="81"/>
      <c r="CFT206" s="82"/>
      <c r="CFW206" s="82"/>
      <c r="CFX206" s="82"/>
      <c r="CFZ206" s="82"/>
      <c r="CGC206" s="82"/>
      <c r="CGF206" s="82"/>
      <c r="CGG206" s="82"/>
      <c r="CGL206" s="82"/>
      <c r="CGO206" s="82"/>
      <c r="CGP206" s="82"/>
      <c r="CGQ206" s="82"/>
      <c r="CGR206" s="82"/>
      <c r="CGS206" s="82"/>
      <c r="CGT206" s="82"/>
      <c r="CGU206" s="82"/>
      <c r="CHM206" s="82"/>
      <c r="CHN206" s="82"/>
      <c r="CHO206" s="6"/>
      <c r="CHR206" s="7"/>
      <c r="CHS206" s="7"/>
      <c r="CHX206" s="82"/>
      <c r="CHZ206" s="7"/>
      <c r="CIA206" s="82"/>
      <c r="CIC206" s="7"/>
      <c r="CID206" s="82"/>
      <c r="CIE206" s="82"/>
      <c r="CIF206" s="83"/>
      <c r="CIH206" s="82"/>
      <c r="CII206" s="80"/>
      <c r="CIJ206" s="81"/>
      <c r="CIK206" s="82"/>
      <c r="CIN206" s="82"/>
      <c r="CIO206" s="82"/>
      <c r="CIQ206" s="82"/>
      <c r="CIT206" s="82"/>
      <c r="CIW206" s="82"/>
      <c r="CIX206" s="82"/>
      <c r="CJC206" s="82"/>
      <c r="CJF206" s="82"/>
      <c r="CJG206" s="82"/>
      <c r="CJH206" s="82"/>
      <c r="CJI206" s="82"/>
      <c r="CJJ206" s="82"/>
      <c r="CJK206" s="82"/>
      <c r="CJL206" s="82"/>
      <c r="CKD206" s="82"/>
      <c r="CKE206" s="82"/>
      <c r="CKF206" s="6"/>
      <c r="CKI206" s="7"/>
      <c r="CKJ206" s="7"/>
      <c r="CKO206" s="82"/>
      <c r="CKQ206" s="7"/>
      <c r="CKR206" s="82"/>
      <c r="CKT206" s="7"/>
      <c r="CKU206" s="82"/>
      <c r="CKV206" s="82"/>
      <c r="CKW206" s="83"/>
      <c r="CKY206" s="82"/>
      <c r="CKZ206" s="80"/>
      <c r="CLA206" s="81"/>
      <c r="CLB206" s="82"/>
      <c r="CLE206" s="82"/>
      <c r="CLF206" s="82"/>
      <c r="CLH206" s="82"/>
      <c r="CLK206" s="82"/>
      <c r="CLN206" s="82"/>
      <c r="CLO206" s="82"/>
      <c r="CLT206" s="82"/>
      <c r="CLW206" s="82"/>
      <c r="CLX206" s="82"/>
      <c r="CLY206" s="82"/>
      <c r="CLZ206" s="82"/>
      <c r="CMA206" s="82"/>
      <c r="CMB206" s="82"/>
      <c r="CMC206" s="82"/>
      <c r="CMU206" s="82"/>
      <c r="CMV206" s="82"/>
      <c r="CMW206" s="6"/>
      <c r="CMZ206" s="7"/>
      <c r="CNA206" s="7"/>
      <c r="CNF206" s="82"/>
      <c r="CNH206" s="7"/>
      <c r="CNI206" s="82"/>
      <c r="CNK206" s="7"/>
      <c r="CNL206" s="82"/>
      <c r="CNM206" s="82"/>
      <c r="CNN206" s="83"/>
      <c r="CNP206" s="82"/>
      <c r="CNQ206" s="80"/>
      <c r="CNR206" s="81"/>
      <c r="CNS206" s="82"/>
      <c r="CNV206" s="82"/>
      <c r="CNW206" s="82"/>
      <c r="CNY206" s="82"/>
      <c r="COB206" s="82"/>
      <c r="COE206" s="82"/>
      <c r="COF206" s="82"/>
      <c r="COK206" s="82"/>
      <c r="CON206" s="82"/>
      <c r="COO206" s="82"/>
      <c r="COP206" s="82"/>
      <c r="COQ206" s="82"/>
      <c r="COR206" s="82"/>
      <c r="COS206" s="82"/>
      <c r="COT206" s="82"/>
      <c r="CPL206" s="82"/>
      <c r="CPM206" s="82"/>
      <c r="CPN206" s="6"/>
      <c r="CPQ206" s="7"/>
      <c r="CPR206" s="7"/>
      <c r="CPW206" s="82"/>
      <c r="CPY206" s="7"/>
      <c r="CPZ206" s="82"/>
      <c r="CQB206" s="7"/>
      <c r="CQC206" s="82"/>
      <c r="CQD206" s="82"/>
      <c r="CQE206" s="83"/>
      <c r="CQG206" s="82"/>
      <c r="CQH206" s="80"/>
      <c r="CQI206" s="81"/>
      <c r="CQJ206" s="82"/>
      <c r="CQM206" s="82"/>
      <c r="CQN206" s="82"/>
      <c r="CQP206" s="82"/>
      <c r="CQS206" s="82"/>
      <c r="CQV206" s="82"/>
      <c r="CQW206" s="82"/>
      <c r="CRB206" s="82"/>
      <c r="CRE206" s="82"/>
      <c r="CRF206" s="82"/>
      <c r="CRG206" s="82"/>
      <c r="CRH206" s="82"/>
      <c r="CRI206" s="82"/>
      <c r="CRJ206" s="82"/>
      <c r="CRK206" s="82"/>
      <c r="CSC206" s="82"/>
      <c r="CSD206" s="82"/>
      <c r="CSE206" s="6"/>
      <c r="CSH206" s="7"/>
      <c r="CSI206" s="7"/>
      <c r="CSN206" s="82"/>
      <c r="CSP206" s="7"/>
      <c r="CSQ206" s="82"/>
      <c r="CSS206" s="7"/>
      <c r="CST206" s="82"/>
      <c r="CSU206" s="82"/>
      <c r="CSV206" s="83"/>
      <c r="CSX206" s="82"/>
      <c r="CSY206" s="80"/>
      <c r="CSZ206" s="81"/>
      <c r="CTA206" s="82"/>
      <c r="CTD206" s="82"/>
      <c r="CTE206" s="82"/>
      <c r="CTG206" s="82"/>
      <c r="CTJ206" s="82"/>
      <c r="CTM206" s="82"/>
      <c r="CTN206" s="82"/>
      <c r="CTS206" s="82"/>
      <c r="CTV206" s="82"/>
      <c r="CTW206" s="82"/>
      <c r="CTX206" s="82"/>
      <c r="CTY206" s="82"/>
      <c r="CTZ206" s="82"/>
      <c r="CUA206" s="82"/>
      <c r="CUB206" s="82"/>
      <c r="CUT206" s="82"/>
      <c r="CUU206" s="82"/>
      <c r="CUV206" s="6"/>
      <c r="CUY206" s="7"/>
      <c r="CUZ206" s="7"/>
      <c r="CVE206" s="82"/>
      <c r="CVG206" s="7"/>
      <c r="CVH206" s="82"/>
      <c r="CVJ206" s="7"/>
      <c r="CVK206" s="82"/>
      <c r="CVL206" s="82"/>
      <c r="CVM206" s="83"/>
      <c r="CVO206" s="82"/>
      <c r="CVP206" s="80"/>
      <c r="CVQ206" s="81"/>
      <c r="CVR206" s="82"/>
      <c r="CVU206" s="82"/>
      <c r="CVV206" s="82"/>
      <c r="CVX206" s="82"/>
      <c r="CWA206" s="82"/>
      <c r="CWD206" s="82"/>
      <c r="CWE206" s="82"/>
      <c r="CWJ206" s="82"/>
      <c r="CWM206" s="82"/>
      <c r="CWN206" s="82"/>
      <c r="CWO206" s="82"/>
      <c r="CWP206" s="82"/>
      <c r="CWQ206" s="82"/>
      <c r="CWR206" s="82"/>
      <c r="CWS206" s="82"/>
      <c r="CXK206" s="82"/>
      <c r="CXL206" s="82"/>
      <c r="CXM206" s="6"/>
      <c r="CXP206" s="7"/>
      <c r="CXQ206" s="7"/>
      <c r="CXV206" s="82"/>
      <c r="CXX206" s="7"/>
      <c r="CXY206" s="82"/>
      <c r="CYA206" s="7"/>
      <c r="CYB206" s="82"/>
      <c r="CYC206" s="82"/>
      <c r="CYD206" s="83"/>
      <c r="CYF206" s="82"/>
      <c r="CYG206" s="80"/>
      <c r="CYH206" s="81"/>
      <c r="CYI206" s="82"/>
      <c r="CYL206" s="82"/>
      <c r="CYM206" s="82"/>
      <c r="CYO206" s="82"/>
      <c r="CYR206" s="82"/>
      <c r="CYU206" s="82"/>
      <c r="CYV206" s="82"/>
      <c r="CZA206" s="82"/>
      <c r="CZD206" s="82"/>
      <c r="CZE206" s="82"/>
      <c r="CZF206" s="82"/>
      <c r="CZG206" s="82"/>
      <c r="CZH206" s="82"/>
      <c r="CZI206" s="82"/>
      <c r="CZJ206" s="82"/>
      <c r="DAB206" s="82"/>
      <c r="DAC206" s="82"/>
      <c r="DAD206" s="6"/>
      <c r="DAG206" s="7"/>
      <c r="DAH206" s="7"/>
      <c r="DAM206" s="82"/>
      <c r="DAO206" s="7"/>
      <c r="DAP206" s="82"/>
      <c r="DAR206" s="7"/>
      <c r="DAS206" s="82"/>
      <c r="DAT206" s="82"/>
      <c r="DAU206" s="83"/>
      <c r="DAW206" s="82"/>
      <c r="DAX206" s="80"/>
      <c r="DAY206" s="81"/>
      <c r="DAZ206" s="82"/>
      <c r="DBC206" s="82"/>
      <c r="DBD206" s="82"/>
      <c r="DBF206" s="82"/>
      <c r="DBI206" s="82"/>
      <c r="DBL206" s="82"/>
      <c r="DBM206" s="82"/>
      <c r="DBR206" s="82"/>
      <c r="DBU206" s="82"/>
      <c r="DBV206" s="82"/>
      <c r="DBW206" s="82"/>
      <c r="DBX206" s="82"/>
      <c r="DBY206" s="82"/>
      <c r="DBZ206" s="82"/>
      <c r="DCA206" s="82"/>
      <c r="DCS206" s="82"/>
      <c r="DCT206" s="82"/>
      <c r="DCU206" s="6"/>
      <c r="DCX206" s="7"/>
      <c r="DCY206" s="7"/>
      <c r="DDD206" s="82"/>
      <c r="DDF206" s="7"/>
      <c r="DDG206" s="82"/>
      <c r="DDI206" s="7"/>
      <c r="DDJ206" s="82"/>
      <c r="DDK206" s="82"/>
      <c r="DDL206" s="83"/>
      <c r="DDN206" s="82"/>
      <c r="DDO206" s="80"/>
      <c r="DDP206" s="81"/>
      <c r="DDQ206" s="82"/>
      <c r="DDT206" s="82"/>
      <c r="DDU206" s="82"/>
      <c r="DDW206" s="82"/>
      <c r="DDZ206" s="82"/>
      <c r="DEC206" s="82"/>
      <c r="DED206" s="82"/>
      <c r="DEI206" s="82"/>
      <c r="DEL206" s="82"/>
      <c r="DEM206" s="82"/>
      <c r="DEN206" s="82"/>
      <c r="DEO206" s="82"/>
      <c r="DEP206" s="82"/>
      <c r="DEQ206" s="82"/>
      <c r="DER206" s="82"/>
      <c r="DFJ206" s="82"/>
      <c r="DFK206" s="82"/>
      <c r="DFL206" s="6"/>
      <c r="DFO206" s="7"/>
      <c r="DFP206" s="7"/>
      <c r="DFU206" s="82"/>
      <c r="DFW206" s="7"/>
      <c r="DFX206" s="82"/>
      <c r="DFZ206" s="7"/>
      <c r="DGA206" s="82"/>
      <c r="DGB206" s="82"/>
      <c r="DGC206" s="83"/>
      <c r="DGE206" s="82"/>
      <c r="DGF206" s="80"/>
      <c r="DGG206" s="81"/>
      <c r="DGH206" s="82"/>
      <c r="DGK206" s="82"/>
      <c r="DGL206" s="82"/>
      <c r="DGN206" s="82"/>
      <c r="DGQ206" s="82"/>
      <c r="DGT206" s="82"/>
      <c r="DGU206" s="82"/>
      <c r="DGZ206" s="82"/>
      <c r="DHC206" s="82"/>
      <c r="DHD206" s="82"/>
      <c r="DHE206" s="82"/>
      <c r="DHF206" s="82"/>
      <c r="DHG206" s="82"/>
      <c r="DHH206" s="82"/>
      <c r="DHI206" s="82"/>
      <c r="DIA206" s="82"/>
      <c r="DIB206" s="82"/>
      <c r="DIC206" s="6"/>
      <c r="DIF206" s="7"/>
      <c r="DIG206" s="7"/>
      <c r="DIL206" s="82"/>
      <c r="DIN206" s="7"/>
      <c r="DIO206" s="82"/>
      <c r="DIQ206" s="7"/>
      <c r="DIR206" s="82"/>
      <c r="DIS206" s="82"/>
      <c r="DIT206" s="83"/>
      <c r="DIV206" s="82"/>
      <c r="DIW206" s="80"/>
      <c r="DIX206" s="81"/>
      <c r="DIY206" s="82"/>
      <c r="DJB206" s="82"/>
      <c r="DJC206" s="82"/>
      <c r="DJE206" s="82"/>
      <c r="DJH206" s="82"/>
      <c r="DJK206" s="82"/>
      <c r="DJL206" s="82"/>
      <c r="DJQ206" s="82"/>
      <c r="DJT206" s="82"/>
      <c r="DJU206" s="82"/>
      <c r="DJV206" s="82"/>
      <c r="DJW206" s="82"/>
      <c r="DJX206" s="82"/>
      <c r="DJY206" s="82"/>
      <c r="DJZ206" s="82"/>
      <c r="DKR206" s="82"/>
      <c r="DKS206" s="82"/>
      <c r="DKT206" s="6"/>
      <c r="DKW206" s="7"/>
      <c r="DKX206" s="7"/>
      <c r="DLC206" s="82"/>
      <c r="DLE206" s="7"/>
      <c r="DLF206" s="82"/>
      <c r="DLH206" s="7"/>
      <c r="DLI206" s="82"/>
      <c r="DLJ206" s="82"/>
      <c r="DLK206" s="83"/>
      <c r="DLM206" s="82"/>
      <c r="DLN206" s="80"/>
      <c r="DLO206" s="81"/>
      <c r="DLP206" s="82"/>
      <c r="DLS206" s="82"/>
      <c r="DLT206" s="82"/>
      <c r="DLV206" s="82"/>
      <c r="DLY206" s="82"/>
      <c r="DMB206" s="82"/>
      <c r="DMC206" s="82"/>
      <c r="DMH206" s="82"/>
      <c r="DMK206" s="82"/>
      <c r="DML206" s="82"/>
      <c r="DMM206" s="82"/>
      <c r="DMN206" s="82"/>
      <c r="DMO206" s="82"/>
      <c r="DMP206" s="82"/>
      <c r="DMQ206" s="82"/>
      <c r="DNI206" s="82"/>
      <c r="DNJ206" s="82"/>
      <c r="DNK206" s="6"/>
      <c r="DNN206" s="7"/>
      <c r="DNO206" s="7"/>
      <c r="DNT206" s="82"/>
      <c r="DNV206" s="7"/>
      <c r="DNW206" s="82"/>
      <c r="DNY206" s="7"/>
      <c r="DNZ206" s="82"/>
      <c r="DOA206" s="82"/>
      <c r="DOB206" s="83"/>
      <c r="DOD206" s="82"/>
      <c r="DOE206" s="80"/>
      <c r="DOF206" s="81"/>
      <c r="DOG206" s="82"/>
      <c r="DOJ206" s="82"/>
      <c r="DOK206" s="82"/>
      <c r="DOM206" s="82"/>
      <c r="DOP206" s="82"/>
      <c r="DOS206" s="82"/>
      <c r="DOT206" s="82"/>
      <c r="DOY206" s="82"/>
      <c r="DPB206" s="82"/>
      <c r="DPC206" s="82"/>
      <c r="DPD206" s="82"/>
      <c r="DPE206" s="82"/>
      <c r="DPF206" s="82"/>
      <c r="DPG206" s="82"/>
      <c r="DPH206" s="82"/>
      <c r="DPZ206" s="82"/>
      <c r="DQA206" s="82"/>
      <c r="DQB206" s="6"/>
      <c r="DQE206" s="7"/>
      <c r="DQF206" s="7"/>
      <c r="DQK206" s="82"/>
      <c r="DQM206" s="7"/>
      <c r="DQN206" s="82"/>
      <c r="DQP206" s="7"/>
      <c r="DQQ206" s="82"/>
      <c r="DQR206" s="82"/>
      <c r="DQS206" s="83"/>
      <c r="DQU206" s="82"/>
      <c r="DQV206" s="80"/>
      <c r="DQW206" s="81"/>
      <c r="DQX206" s="82"/>
      <c r="DRA206" s="82"/>
      <c r="DRB206" s="82"/>
      <c r="DRD206" s="82"/>
      <c r="DRG206" s="82"/>
      <c r="DRJ206" s="82"/>
      <c r="DRK206" s="82"/>
      <c r="DRP206" s="82"/>
      <c r="DRS206" s="82"/>
      <c r="DRT206" s="82"/>
      <c r="DRU206" s="82"/>
      <c r="DRV206" s="82"/>
      <c r="DRW206" s="82"/>
      <c r="DRX206" s="82"/>
      <c r="DRY206" s="82"/>
      <c r="DSQ206" s="82"/>
      <c r="DSR206" s="82"/>
      <c r="DSS206" s="6"/>
      <c r="DSV206" s="7"/>
      <c r="DSW206" s="7"/>
      <c r="DTB206" s="82"/>
      <c r="DTD206" s="7"/>
      <c r="DTE206" s="82"/>
      <c r="DTG206" s="7"/>
      <c r="DTH206" s="82"/>
      <c r="DTI206" s="82"/>
      <c r="DTJ206" s="83"/>
      <c r="DTL206" s="82"/>
      <c r="DTM206" s="80"/>
      <c r="DTN206" s="81"/>
      <c r="DTO206" s="82"/>
      <c r="DTR206" s="82"/>
      <c r="DTS206" s="82"/>
      <c r="DTU206" s="82"/>
      <c r="DTX206" s="82"/>
      <c r="DUA206" s="82"/>
      <c r="DUB206" s="82"/>
      <c r="DUG206" s="82"/>
      <c r="DUJ206" s="82"/>
      <c r="DUK206" s="82"/>
      <c r="DUL206" s="82"/>
      <c r="DUM206" s="82"/>
      <c r="DUN206" s="82"/>
      <c r="DUO206" s="82"/>
      <c r="DUP206" s="82"/>
      <c r="DVH206" s="82"/>
      <c r="DVI206" s="82"/>
      <c r="DVJ206" s="6"/>
      <c r="DVM206" s="7"/>
      <c r="DVN206" s="7"/>
      <c r="DVS206" s="82"/>
      <c r="DVU206" s="7"/>
      <c r="DVV206" s="82"/>
      <c r="DVX206" s="7"/>
      <c r="DVY206" s="82"/>
      <c r="DVZ206" s="82"/>
      <c r="DWA206" s="83"/>
      <c r="DWC206" s="82"/>
      <c r="DWD206" s="80"/>
      <c r="DWE206" s="81"/>
      <c r="DWF206" s="82"/>
      <c r="DWI206" s="82"/>
      <c r="DWJ206" s="82"/>
      <c r="DWL206" s="82"/>
      <c r="DWO206" s="82"/>
      <c r="DWR206" s="82"/>
      <c r="DWS206" s="82"/>
      <c r="DWX206" s="82"/>
      <c r="DXA206" s="82"/>
      <c r="DXB206" s="82"/>
      <c r="DXC206" s="82"/>
      <c r="DXD206" s="82"/>
      <c r="DXE206" s="82"/>
      <c r="DXF206" s="82"/>
      <c r="DXG206" s="82"/>
      <c r="DXY206" s="82"/>
      <c r="DXZ206" s="82"/>
      <c r="DYA206" s="6"/>
      <c r="DYD206" s="7"/>
      <c r="DYE206" s="7"/>
      <c r="DYJ206" s="82"/>
      <c r="DYL206" s="7"/>
      <c r="DYM206" s="82"/>
      <c r="DYO206" s="7"/>
      <c r="DYP206" s="82"/>
      <c r="DYQ206" s="82"/>
      <c r="DYR206" s="83"/>
      <c r="DYT206" s="82"/>
      <c r="DYU206" s="80"/>
      <c r="DYV206" s="81"/>
      <c r="DYW206" s="82"/>
      <c r="DYZ206" s="82"/>
      <c r="DZA206" s="82"/>
      <c r="DZC206" s="82"/>
      <c r="DZF206" s="82"/>
      <c r="DZI206" s="82"/>
      <c r="DZJ206" s="82"/>
      <c r="DZO206" s="82"/>
      <c r="DZR206" s="82"/>
      <c r="DZS206" s="82"/>
      <c r="DZT206" s="82"/>
      <c r="DZU206" s="82"/>
      <c r="DZV206" s="82"/>
      <c r="DZW206" s="82"/>
      <c r="DZX206" s="82"/>
      <c r="EAP206" s="82"/>
      <c r="EAQ206" s="82"/>
      <c r="EAR206" s="6"/>
      <c r="EAU206" s="7"/>
      <c r="EAV206" s="7"/>
      <c r="EBA206" s="82"/>
      <c r="EBC206" s="7"/>
      <c r="EBD206" s="82"/>
      <c r="EBF206" s="7"/>
      <c r="EBG206" s="82"/>
      <c r="EBH206" s="82"/>
      <c r="EBI206" s="83"/>
      <c r="EBK206" s="82"/>
      <c r="EBL206" s="80"/>
      <c r="EBM206" s="81"/>
      <c r="EBN206" s="82"/>
      <c r="EBQ206" s="82"/>
      <c r="EBR206" s="82"/>
      <c r="EBT206" s="82"/>
      <c r="EBW206" s="82"/>
      <c r="EBZ206" s="82"/>
      <c r="ECA206" s="82"/>
      <c r="ECF206" s="82"/>
      <c r="ECI206" s="82"/>
      <c r="ECJ206" s="82"/>
      <c r="ECK206" s="82"/>
      <c r="ECL206" s="82"/>
      <c r="ECM206" s="82"/>
      <c r="ECN206" s="82"/>
      <c r="ECO206" s="82"/>
      <c r="EDG206" s="82"/>
      <c r="EDH206" s="82"/>
      <c r="EDI206" s="6"/>
      <c r="EDL206" s="7"/>
      <c r="EDM206" s="7"/>
      <c r="EDR206" s="82"/>
      <c r="EDT206" s="7"/>
      <c r="EDU206" s="82"/>
      <c r="EDW206" s="7"/>
      <c r="EDX206" s="82"/>
      <c r="EDY206" s="82"/>
      <c r="EDZ206" s="83"/>
      <c r="EEB206" s="82"/>
      <c r="EEC206" s="80"/>
      <c r="EED206" s="81"/>
      <c r="EEE206" s="82"/>
      <c r="EEH206" s="82"/>
      <c r="EEI206" s="82"/>
      <c r="EEK206" s="82"/>
      <c r="EEN206" s="82"/>
      <c r="EEQ206" s="82"/>
      <c r="EER206" s="82"/>
      <c r="EEW206" s="82"/>
      <c r="EEZ206" s="82"/>
      <c r="EFA206" s="82"/>
      <c r="EFB206" s="82"/>
      <c r="EFC206" s="82"/>
      <c r="EFD206" s="82"/>
      <c r="EFE206" s="82"/>
      <c r="EFF206" s="82"/>
      <c r="EFX206" s="82"/>
      <c r="EFY206" s="82"/>
      <c r="EFZ206" s="6"/>
      <c r="EGC206" s="7"/>
      <c r="EGD206" s="7"/>
      <c r="EGI206" s="82"/>
      <c r="EGK206" s="7"/>
      <c r="EGL206" s="82"/>
      <c r="EGN206" s="7"/>
      <c r="EGO206" s="82"/>
      <c r="EGP206" s="82"/>
      <c r="EGQ206" s="83"/>
      <c r="EGS206" s="82"/>
      <c r="EGT206" s="80"/>
      <c r="EGU206" s="81"/>
      <c r="EGV206" s="82"/>
      <c r="EGY206" s="82"/>
      <c r="EGZ206" s="82"/>
      <c r="EHB206" s="82"/>
      <c r="EHE206" s="82"/>
      <c r="EHH206" s="82"/>
      <c r="EHI206" s="82"/>
      <c r="EHN206" s="82"/>
      <c r="EHQ206" s="82"/>
      <c r="EHR206" s="82"/>
      <c r="EHS206" s="82"/>
      <c r="EHT206" s="82"/>
      <c r="EHU206" s="82"/>
      <c r="EHV206" s="82"/>
      <c r="EHW206" s="82"/>
      <c r="EIO206" s="82"/>
      <c r="EIP206" s="82"/>
      <c r="EIQ206" s="6"/>
      <c r="EIT206" s="7"/>
      <c r="EIU206" s="7"/>
      <c r="EIZ206" s="82"/>
      <c r="EJB206" s="7"/>
      <c r="EJC206" s="82"/>
      <c r="EJE206" s="7"/>
      <c r="EJF206" s="82"/>
      <c r="EJG206" s="82"/>
      <c r="EJH206" s="83"/>
      <c r="EJJ206" s="82"/>
      <c r="EJK206" s="80"/>
      <c r="EJL206" s="81"/>
      <c r="EJM206" s="82"/>
      <c r="EJP206" s="82"/>
      <c r="EJQ206" s="82"/>
      <c r="EJS206" s="82"/>
      <c r="EJV206" s="82"/>
      <c r="EJY206" s="82"/>
      <c r="EJZ206" s="82"/>
      <c r="EKE206" s="82"/>
      <c r="EKH206" s="82"/>
      <c r="EKI206" s="82"/>
      <c r="EKJ206" s="82"/>
      <c r="EKK206" s="82"/>
      <c r="EKL206" s="82"/>
      <c r="EKM206" s="82"/>
      <c r="EKN206" s="82"/>
      <c r="ELF206" s="82"/>
      <c r="ELG206" s="82"/>
      <c r="ELH206" s="6"/>
      <c r="ELK206" s="7"/>
      <c r="ELL206" s="7"/>
      <c r="ELQ206" s="82"/>
      <c r="ELS206" s="7"/>
      <c r="ELT206" s="82"/>
      <c r="ELV206" s="7"/>
      <c r="ELW206" s="82"/>
      <c r="ELX206" s="82"/>
      <c r="ELY206" s="83"/>
      <c r="EMA206" s="82"/>
      <c r="EMB206" s="80"/>
      <c r="EMC206" s="81"/>
      <c r="EMD206" s="82"/>
      <c r="EMG206" s="82"/>
      <c r="EMH206" s="82"/>
      <c r="EMJ206" s="82"/>
      <c r="EMM206" s="82"/>
      <c r="EMP206" s="82"/>
      <c r="EMQ206" s="82"/>
      <c r="EMV206" s="82"/>
      <c r="EMY206" s="82"/>
      <c r="EMZ206" s="82"/>
      <c r="ENA206" s="82"/>
      <c r="ENB206" s="82"/>
      <c r="ENC206" s="82"/>
      <c r="END206" s="82"/>
      <c r="ENE206" s="82"/>
      <c r="ENW206" s="82"/>
      <c r="ENX206" s="82"/>
      <c r="ENY206" s="6"/>
      <c r="EOB206" s="7"/>
      <c r="EOC206" s="7"/>
      <c r="EOH206" s="82"/>
      <c r="EOJ206" s="7"/>
      <c r="EOK206" s="82"/>
      <c r="EOM206" s="7"/>
      <c r="EON206" s="82"/>
      <c r="EOO206" s="82"/>
      <c r="EOP206" s="83"/>
      <c r="EOR206" s="82"/>
      <c r="EOS206" s="80"/>
      <c r="EOT206" s="81"/>
      <c r="EOU206" s="82"/>
      <c r="EOX206" s="82"/>
      <c r="EOY206" s="82"/>
      <c r="EPA206" s="82"/>
      <c r="EPD206" s="82"/>
      <c r="EPG206" s="82"/>
      <c r="EPH206" s="82"/>
      <c r="EPM206" s="82"/>
      <c r="EPP206" s="82"/>
      <c r="EPQ206" s="82"/>
      <c r="EPR206" s="82"/>
      <c r="EPS206" s="82"/>
      <c r="EPT206" s="82"/>
      <c r="EPU206" s="82"/>
      <c r="EPV206" s="82"/>
      <c r="EQN206" s="82"/>
      <c r="EQO206" s="82"/>
      <c r="EQP206" s="6"/>
      <c r="EQS206" s="7"/>
      <c r="EQT206" s="7"/>
      <c r="EQY206" s="82"/>
      <c r="ERA206" s="7"/>
      <c r="ERB206" s="82"/>
      <c r="ERD206" s="7"/>
      <c r="ERE206" s="82"/>
      <c r="ERF206" s="82"/>
      <c r="ERG206" s="83"/>
      <c r="ERI206" s="82"/>
      <c r="ERJ206" s="80"/>
      <c r="ERK206" s="81"/>
      <c r="ERL206" s="82"/>
      <c r="ERO206" s="82"/>
      <c r="ERP206" s="82"/>
      <c r="ERR206" s="82"/>
      <c r="ERU206" s="82"/>
      <c r="ERX206" s="82"/>
      <c r="ERY206" s="82"/>
      <c r="ESD206" s="82"/>
      <c r="ESG206" s="82"/>
      <c r="ESH206" s="82"/>
      <c r="ESI206" s="82"/>
      <c r="ESJ206" s="82"/>
      <c r="ESK206" s="82"/>
      <c r="ESL206" s="82"/>
      <c r="ESM206" s="82"/>
      <c r="ETE206" s="82"/>
      <c r="ETF206" s="82"/>
      <c r="ETG206" s="6"/>
      <c r="ETJ206" s="7"/>
      <c r="ETK206" s="7"/>
      <c r="ETP206" s="82"/>
      <c r="ETR206" s="7"/>
      <c r="ETS206" s="82"/>
      <c r="ETU206" s="7"/>
      <c r="ETV206" s="82"/>
      <c r="ETW206" s="82"/>
      <c r="ETX206" s="83"/>
      <c r="ETZ206" s="82"/>
      <c r="EUA206" s="80"/>
      <c r="EUB206" s="81"/>
      <c r="EUC206" s="82"/>
      <c r="EUF206" s="82"/>
      <c r="EUG206" s="82"/>
      <c r="EUI206" s="82"/>
      <c r="EUL206" s="82"/>
      <c r="EUO206" s="82"/>
      <c r="EUP206" s="82"/>
      <c r="EUU206" s="82"/>
      <c r="EUX206" s="82"/>
      <c r="EUY206" s="82"/>
      <c r="EUZ206" s="82"/>
      <c r="EVA206" s="82"/>
      <c r="EVB206" s="82"/>
      <c r="EVC206" s="82"/>
      <c r="EVD206" s="82"/>
      <c r="EVV206" s="82"/>
      <c r="EVW206" s="82"/>
      <c r="EVX206" s="6"/>
      <c r="EWA206" s="7"/>
      <c r="EWB206" s="7"/>
      <c r="EWG206" s="82"/>
      <c r="EWI206" s="7"/>
      <c r="EWJ206" s="82"/>
      <c r="EWL206" s="7"/>
      <c r="EWM206" s="82"/>
      <c r="EWN206" s="82"/>
      <c r="EWO206" s="83"/>
      <c r="EWQ206" s="82"/>
      <c r="EWR206" s="80"/>
      <c r="EWS206" s="81"/>
      <c r="EWT206" s="82"/>
      <c r="EWW206" s="82"/>
      <c r="EWX206" s="82"/>
      <c r="EWZ206" s="82"/>
      <c r="EXC206" s="82"/>
      <c r="EXF206" s="82"/>
      <c r="EXG206" s="82"/>
      <c r="EXL206" s="82"/>
      <c r="EXO206" s="82"/>
      <c r="EXP206" s="82"/>
      <c r="EXQ206" s="82"/>
      <c r="EXR206" s="82"/>
      <c r="EXS206" s="82"/>
      <c r="EXT206" s="82"/>
      <c r="EXU206" s="82"/>
      <c r="EYM206" s="82"/>
      <c r="EYN206" s="82"/>
      <c r="EYO206" s="6"/>
      <c r="EYR206" s="7"/>
      <c r="EYS206" s="7"/>
      <c r="EYX206" s="82"/>
      <c r="EYZ206" s="7"/>
      <c r="EZA206" s="82"/>
      <c r="EZC206" s="7"/>
      <c r="EZD206" s="82"/>
      <c r="EZE206" s="82"/>
      <c r="EZF206" s="83"/>
      <c r="EZH206" s="82"/>
      <c r="EZI206" s="80"/>
      <c r="EZJ206" s="81"/>
      <c r="EZK206" s="82"/>
      <c r="EZN206" s="82"/>
      <c r="EZO206" s="82"/>
      <c r="EZQ206" s="82"/>
      <c r="EZT206" s="82"/>
      <c r="EZW206" s="82"/>
      <c r="EZX206" s="82"/>
      <c r="FAC206" s="82"/>
      <c r="FAF206" s="82"/>
      <c r="FAG206" s="82"/>
      <c r="FAH206" s="82"/>
      <c r="FAI206" s="82"/>
      <c r="FAJ206" s="82"/>
      <c r="FAK206" s="82"/>
      <c r="FAL206" s="82"/>
      <c r="FBD206" s="82"/>
      <c r="FBE206" s="82"/>
      <c r="FBF206" s="6"/>
      <c r="FBI206" s="7"/>
      <c r="FBJ206" s="7"/>
      <c r="FBO206" s="82"/>
      <c r="FBQ206" s="7"/>
      <c r="FBR206" s="82"/>
      <c r="FBT206" s="7"/>
      <c r="FBU206" s="82"/>
      <c r="FBV206" s="82"/>
      <c r="FBW206" s="83"/>
      <c r="FBY206" s="82"/>
      <c r="FBZ206" s="80"/>
      <c r="FCA206" s="81"/>
      <c r="FCB206" s="82"/>
      <c r="FCE206" s="82"/>
      <c r="FCF206" s="82"/>
      <c r="FCH206" s="82"/>
      <c r="FCK206" s="82"/>
      <c r="FCN206" s="82"/>
      <c r="FCO206" s="82"/>
      <c r="FCT206" s="82"/>
      <c r="FCW206" s="82"/>
      <c r="FCX206" s="82"/>
      <c r="FCY206" s="82"/>
      <c r="FCZ206" s="82"/>
      <c r="FDA206" s="82"/>
      <c r="FDB206" s="82"/>
      <c r="FDC206" s="82"/>
      <c r="FDU206" s="82"/>
      <c r="FDV206" s="82"/>
      <c r="FDW206" s="6"/>
      <c r="FDZ206" s="7"/>
      <c r="FEA206" s="7"/>
      <c r="FEF206" s="82"/>
      <c r="FEH206" s="7"/>
      <c r="FEI206" s="82"/>
      <c r="FEK206" s="7"/>
      <c r="FEL206" s="82"/>
      <c r="FEM206" s="82"/>
      <c r="FEN206" s="83"/>
      <c r="FEP206" s="82"/>
      <c r="FEQ206" s="80"/>
      <c r="FER206" s="81"/>
      <c r="FES206" s="82"/>
      <c r="FEV206" s="82"/>
      <c r="FEW206" s="82"/>
      <c r="FEY206" s="82"/>
      <c r="FFB206" s="82"/>
      <c r="FFE206" s="82"/>
      <c r="FFF206" s="82"/>
      <c r="FFK206" s="82"/>
      <c r="FFN206" s="82"/>
      <c r="FFO206" s="82"/>
      <c r="FFP206" s="82"/>
      <c r="FFQ206" s="82"/>
      <c r="FFR206" s="82"/>
      <c r="FFS206" s="82"/>
      <c r="FFT206" s="82"/>
      <c r="FGL206" s="82"/>
      <c r="FGM206" s="82"/>
      <c r="FGN206" s="6"/>
      <c r="FGQ206" s="7"/>
      <c r="FGR206" s="7"/>
      <c r="FGW206" s="82"/>
      <c r="FGY206" s="7"/>
      <c r="FGZ206" s="82"/>
      <c r="FHB206" s="7"/>
      <c r="FHC206" s="82"/>
      <c r="FHD206" s="82"/>
      <c r="FHE206" s="83"/>
      <c r="FHG206" s="82"/>
      <c r="FHH206" s="80"/>
      <c r="FHI206" s="81"/>
      <c r="FHJ206" s="82"/>
      <c r="FHM206" s="82"/>
      <c r="FHN206" s="82"/>
      <c r="FHP206" s="82"/>
      <c r="FHS206" s="82"/>
      <c r="FHV206" s="82"/>
      <c r="FHW206" s="82"/>
      <c r="FIB206" s="82"/>
      <c r="FIE206" s="82"/>
      <c r="FIF206" s="82"/>
      <c r="FIG206" s="82"/>
      <c r="FIH206" s="82"/>
      <c r="FII206" s="82"/>
      <c r="FIJ206" s="82"/>
      <c r="FIK206" s="82"/>
      <c r="FJC206" s="82"/>
      <c r="FJD206" s="82"/>
      <c r="FJE206" s="6"/>
      <c r="FJH206" s="7"/>
      <c r="FJI206" s="7"/>
      <c r="FJN206" s="82"/>
      <c r="FJP206" s="7"/>
      <c r="FJQ206" s="82"/>
      <c r="FJS206" s="7"/>
      <c r="FJT206" s="82"/>
      <c r="FJU206" s="82"/>
      <c r="FJV206" s="83"/>
      <c r="FJX206" s="82"/>
      <c r="FJY206" s="80"/>
      <c r="FJZ206" s="81"/>
      <c r="FKA206" s="82"/>
      <c r="FKD206" s="82"/>
      <c r="FKE206" s="82"/>
      <c r="FKG206" s="82"/>
      <c r="FKJ206" s="82"/>
      <c r="FKM206" s="82"/>
      <c r="FKN206" s="82"/>
      <c r="FKS206" s="82"/>
      <c r="FKV206" s="82"/>
      <c r="FKW206" s="82"/>
      <c r="FKX206" s="82"/>
      <c r="FKY206" s="82"/>
      <c r="FKZ206" s="82"/>
      <c r="FLA206" s="82"/>
      <c r="FLB206" s="82"/>
      <c r="FLT206" s="82"/>
      <c r="FLU206" s="82"/>
      <c r="FLV206" s="6"/>
      <c r="FLY206" s="7"/>
      <c r="FLZ206" s="7"/>
      <c r="FME206" s="82"/>
      <c r="FMG206" s="7"/>
      <c r="FMH206" s="82"/>
      <c r="FMJ206" s="7"/>
      <c r="FMK206" s="82"/>
      <c r="FML206" s="82"/>
      <c r="FMM206" s="83"/>
      <c r="FMO206" s="82"/>
      <c r="FMP206" s="80"/>
      <c r="FMQ206" s="81"/>
      <c r="FMR206" s="82"/>
      <c r="FMU206" s="82"/>
      <c r="FMV206" s="82"/>
      <c r="FMX206" s="82"/>
      <c r="FNA206" s="82"/>
      <c r="FND206" s="82"/>
      <c r="FNE206" s="82"/>
      <c r="FNJ206" s="82"/>
      <c r="FNM206" s="82"/>
      <c r="FNN206" s="82"/>
      <c r="FNO206" s="82"/>
      <c r="FNP206" s="82"/>
      <c r="FNQ206" s="82"/>
      <c r="FNR206" s="82"/>
      <c r="FNS206" s="82"/>
      <c r="FOK206" s="82"/>
      <c r="FOL206" s="82"/>
      <c r="FOM206" s="6"/>
      <c r="FOP206" s="7"/>
      <c r="FOQ206" s="7"/>
      <c r="FOV206" s="82"/>
      <c r="FOX206" s="7"/>
      <c r="FOY206" s="82"/>
      <c r="FPA206" s="7"/>
      <c r="FPB206" s="82"/>
      <c r="FPC206" s="82"/>
      <c r="FPD206" s="83"/>
      <c r="FPF206" s="82"/>
      <c r="FPG206" s="80"/>
      <c r="FPH206" s="81"/>
      <c r="FPI206" s="82"/>
      <c r="FPL206" s="82"/>
      <c r="FPM206" s="82"/>
      <c r="FPO206" s="82"/>
      <c r="FPR206" s="82"/>
      <c r="FPU206" s="82"/>
      <c r="FPV206" s="82"/>
      <c r="FQA206" s="82"/>
      <c r="FQD206" s="82"/>
      <c r="FQE206" s="82"/>
      <c r="FQF206" s="82"/>
      <c r="FQG206" s="82"/>
      <c r="FQH206" s="82"/>
      <c r="FQI206" s="82"/>
      <c r="FQJ206" s="82"/>
      <c r="FRB206" s="82"/>
      <c r="FRC206" s="82"/>
      <c r="FRD206" s="6"/>
      <c r="FRG206" s="7"/>
      <c r="FRH206" s="7"/>
      <c r="FRM206" s="82"/>
      <c r="FRO206" s="7"/>
      <c r="FRP206" s="82"/>
      <c r="FRR206" s="7"/>
      <c r="FRS206" s="82"/>
      <c r="FRT206" s="82"/>
      <c r="FRU206" s="83"/>
      <c r="FRW206" s="82"/>
      <c r="FRX206" s="80"/>
      <c r="FRY206" s="81"/>
      <c r="FRZ206" s="82"/>
      <c r="FSC206" s="82"/>
      <c r="FSD206" s="82"/>
      <c r="FSF206" s="82"/>
      <c r="FSI206" s="82"/>
      <c r="FSL206" s="82"/>
      <c r="FSM206" s="82"/>
      <c r="FSR206" s="82"/>
      <c r="FSU206" s="82"/>
      <c r="FSV206" s="82"/>
      <c r="FSW206" s="82"/>
      <c r="FSX206" s="82"/>
      <c r="FSY206" s="82"/>
      <c r="FSZ206" s="82"/>
      <c r="FTA206" s="82"/>
      <c r="FTS206" s="82"/>
      <c r="FTT206" s="82"/>
      <c r="FTU206" s="6"/>
      <c r="FTX206" s="7"/>
      <c r="FTY206" s="7"/>
      <c r="FUD206" s="82"/>
      <c r="FUF206" s="7"/>
      <c r="FUG206" s="82"/>
      <c r="FUI206" s="7"/>
      <c r="FUJ206" s="82"/>
      <c r="FUK206" s="82"/>
      <c r="FUL206" s="83"/>
      <c r="FUN206" s="82"/>
      <c r="FUO206" s="80"/>
      <c r="FUP206" s="81"/>
      <c r="FUQ206" s="82"/>
      <c r="FUT206" s="82"/>
      <c r="FUU206" s="82"/>
      <c r="FUW206" s="82"/>
      <c r="FUZ206" s="82"/>
      <c r="FVC206" s="82"/>
      <c r="FVD206" s="82"/>
      <c r="FVI206" s="82"/>
      <c r="FVL206" s="82"/>
      <c r="FVM206" s="82"/>
      <c r="FVN206" s="82"/>
      <c r="FVO206" s="82"/>
      <c r="FVP206" s="82"/>
      <c r="FVQ206" s="82"/>
      <c r="FVR206" s="82"/>
      <c r="FWJ206" s="82"/>
      <c r="FWK206" s="82"/>
      <c r="FWL206" s="6"/>
      <c r="FWO206" s="7"/>
      <c r="FWP206" s="7"/>
      <c r="FWU206" s="82"/>
      <c r="FWW206" s="7"/>
      <c r="FWX206" s="82"/>
      <c r="FWZ206" s="7"/>
      <c r="FXA206" s="82"/>
      <c r="FXB206" s="82"/>
      <c r="FXC206" s="83"/>
      <c r="FXE206" s="82"/>
      <c r="FXF206" s="80"/>
      <c r="FXG206" s="81"/>
      <c r="FXH206" s="82"/>
      <c r="FXK206" s="82"/>
      <c r="FXL206" s="82"/>
      <c r="FXN206" s="82"/>
      <c r="FXQ206" s="82"/>
      <c r="FXT206" s="82"/>
      <c r="FXU206" s="82"/>
      <c r="FXZ206" s="82"/>
      <c r="FYC206" s="82"/>
      <c r="FYD206" s="82"/>
      <c r="FYE206" s="82"/>
      <c r="FYF206" s="82"/>
      <c r="FYG206" s="82"/>
      <c r="FYH206" s="82"/>
      <c r="FYI206" s="82"/>
      <c r="FZA206" s="82"/>
      <c r="FZB206" s="82"/>
      <c r="FZC206" s="6"/>
      <c r="FZF206" s="7"/>
      <c r="FZG206" s="7"/>
      <c r="FZL206" s="82"/>
      <c r="FZN206" s="7"/>
      <c r="FZO206" s="82"/>
      <c r="FZQ206" s="7"/>
      <c r="FZR206" s="82"/>
      <c r="FZS206" s="82"/>
      <c r="FZT206" s="83"/>
      <c r="FZV206" s="82"/>
      <c r="FZW206" s="80"/>
      <c r="FZX206" s="81"/>
      <c r="FZY206" s="82"/>
      <c r="GAB206" s="82"/>
      <c r="GAC206" s="82"/>
      <c r="GAE206" s="82"/>
      <c r="GAH206" s="82"/>
      <c r="GAK206" s="82"/>
      <c r="GAL206" s="82"/>
      <c r="GAQ206" s="82"/>
      <c r="GAT206" s="82"/>
      <c r="GAU206" s="82"/>
      <c r="GAV206" s="82"/>
      <c r="GAW206" s="82"/>
      <c r="GAX206" s="82"/>
      <c r="GAY206" s="82"/>
      <c r="GAZ206" s="82"/>
      <c r="GBR206" s="82"/>
      <c r="GBS206" s="82"/>
      <c r="GBT206" s="6"/>
      <c r="GBW206" s="7"/>
      <c r="GBX206" s="7"/>
      <c r="GCC206" s="82"/>
      <c r="GCE206" s="7"/>
      <c r="GCF206" s="82"/>
      <c r="GCH206" s="7"/>
      <c r="GCI206" s="82"/>
      <c r="GCJ206" s="82"/>
      <c r="GCK206" s="83"/>
      <c r="GCM206" s="82"/>
      <c r="GCN206" s="80"/>
      <c r="GCO206" s="81"/>
      <c r="GCP206" s="82"/>
      <c r="GCS206" s="82"/>
      <c r="GCT206" s="82"/>
      <c r="GCV206" s="82"/>
      <c r="GCY206" s="82"/>
      <c r="GDB206" s="82"/>
      <c r="GDC206" s="82"/>
      <c r="GDH206" s="82"/>
      <c r="GDK206" s="82"/>
      <c r="GDL206" s="82"/>
      <c r="GDM206" s="82"/>
      <c r="GDN206" s="82"/>
      <c r="GDO206" s="82"/>
      <c r="GDP206" s="82"/>
      <c r="GDQ206" s="82"/>
      <c r="GEI206" s="82"/>
      <c r="GEJ206" s="82"/>
      <c r="GEK206" s="6"/>
      <c r="GEN206" s="7"/>
      <c r="GEO206" s="7"/>
      <c r="GET206" s="82"/>
      <c r="GEV206" s="7"/>
      <c r="GEW206" s="82"/>
      <c r="GEY206" s="7"/>
      <c r="GEZ206" s="82"/>
      <c r="GFA206" s="82"/>
      <c r="GFB206" s="83"/>
      <c r="GFD206" s="82"/>
      <c r="GFE206" s="80"/>
      <c r="GFF206" s="81"/>
      <c r="GFG206" s="82"/>
      <c r="GFJ206" s="82"/>
      <c r="GFK206" s="82"/>
      <c r="GFM206" s="82"/>
      <c r="GFP206" s="82"/>
      <c r="GFS206" s="82"/>
      <c r="GFT206" s="82"/>
      <c r="GFY206" s="82"/>
      <c r="GGB206" s="82"/>
      <c r="GGC206" s="82"/>
      <c r="GGD206" s="82"/>
      <c r="GGE206" s="82"/>
      <c r="GGF206" s="82"/>
      <c r="GGG206" s="82"/>
      <c r="GGH206" s="82"/>
      <c r="GGZ206" s="82"/>
      <c r="GHA206" s="82"/>
      <c r="GHB206" s="6"/>
      <c r="GHE206" s="7"/>
      <c r="GHF206" s="7"/>
      <c r="GHK206" s="82"/>
      <c r="GHM206" s="7"/>
      <c r="GHN206" s="82"/>
      <c r="GHP206" s="7"/>
      <c r="GHQ206" s="82"/>
      <c r="GHR206" s="82"/>
      <c r="GHS206" s="83"/>
      <c r="GHU206" s="82"/>
      <c r="GHV206" s="80"/>
      <c r="GHW206" s="81"/>
      <c r="GHX206" s="82"/>
      <c r="GIA206" s="82"/>
      <c r="GIB206" s="82"/>
      <c r="GID206" s="82"/>
      <c r="GIG206" s="82"/>
      <c r="GIJ206" s="82"/>
      <c r="GIK206" s="82"/>
      <c r="GIP206" s="82"/>
      <c r="GIS206" s="82"/>
      <c r="GIT206" s="82"/>
      <c r="GIU206" s="82"/>
      <c r="GIV206" s="82"/>
      <c r="GIW206" s="82"/>
      <c r="GIX206" s="82"/>
      <c r="GIY206" s="82"/>
      <c r="GJQ206" s="82"/>
      <c r="GJR206" s="82"/>
      <c r="GJS206" s="6"/>
      <c r="GJV206" s="7"/>
      <c r="GJW206" s="7"/>
      <c r="GKB206" s="82"/>
      <c r="GKD206" s="7"/>
      <c r="GKE206" s="82"/>
      <c r="GKG206" s="7"/>
      <c r="GKH206" s="82"/>
      <c r="GKI206" s="82"/>
      <c r="GKJ206" s="83"/>
      <c r="GKL206" s="82"/>
      <c r="GKM206" s="80"/>
      <c r="GKN206" s="81"/>
      <c r="GKO206" s="82"/>
      <c r="GKR206" s="82"/>
      <c r="GKS206" s="82"/>
      <c r="GKU206" s="82"/>
      <c r="GKX206" s="82"/>
      <c r="GLA206" s="82"/>
      <c r="GLB206" s="82"/>
      <c r="GLG206" s="82"/>
      <c r="GLJ206" s="82"/>
      <c r="GLK206" s="82"/>
      <c r="GLL206" s="82"/>
      <c r="GLM206" s="82"/>
      <c r="GLN206" s="82"/>
      <c r="GLO206" s="82"/>
      <c r="GLP206" s="82"/>
      <c r="GMH206" s="82"/>
      <c r="GMI206" s="82"/>
      <c r="GMJ206" s="6"/>
      <c r="GMM206" s="7"/>
      <c r="GMN206" s="7"/>
      <c r="GMS206" s="82"/>
      <c r="GMU206" s="7"/>
      <c r="GMV206" s="82"/>
      <c r="GMX206" s="7"/>
      <c r="GMY206" s="82"/>
      <c r="GMZ206" s="82"/>
      <c r="GNA206" s="83"/>
      <c r="GNC206" s="82"/>
      <c r="GND206" s="80"/>
      <c r="GNE206" s="81"/>
      <c r="GNF206" s="82"/>
      <c r="GNI206" s="82"/>
      <c r="GNJ206" s="82"/>
      <c r="GNL206" s="82"/>
      <c r="GNO206" s="82"/>
      <c r="GNR206" s="82"/>
      <c r="GNS206" s="82"/>
      <c r="GNX206" s="82"/>
      <c r="GOA206" s="82"/>
      <c r="GOB206" s="82"/>
      <c r="GOC206" s="82"/>
      <c r="GOD206" s="82"/>
      <c r="GOE206" s="82"/>
      <c r="GOF206" s="82"/>
      <c r="GOG206" s="82"/>
      <c r="GOY206" s="82"/>
      <c r="GOZ206" s="82"/>
      <c r="GPA206" s="6"/>
      <c r="GPD206" s="7"/>
      <c r="GPE206" s="7"/>
      <c r="GPJ206" s="82"/>
      <c r="GPL206" s="7"/>
      <c r="GPM206" s="82"/>
      <c r="GPO206" s="7"/>
      <c r="GPP206" s="82"/>
      <c r="GPQ206" s="82"/>
      <c r="GPR206" s="83"/>
      <c r="GPT206" s="82"/>
      <c r="GPU206" s="80"/>
      <c r="GPV206" s="81"/>
      <c r="GPW206" s="82"/>
      <c r="GPZ206" s="82"/>
      <c r="GQA206" s="82"/>
      <c r="GQC206" s="82"/>
      <c r="GQF206" s="82"/>
      <c r="GQI206" s="82"/>
      <c r="GQJ206" s="82"/>
      <c r="GQO206" s="82"/>
      <c r="GQR206" s="82"/>
      <c r="GQS206" s="82"/>
      <c r="GQT206" s="82"/>
      <c r="GQU206" s="82"/>
      <c r="GQV206" s="82"/>
      <c r="GQW206" s="82"/>
      <c r="GQX206" s="82"/>
      <c r="GRP206" s="82"/>
      <c r="GRQ206" s="82"/>
      <c r="GRR206" s="6"/>
      <c r="GRU206" s="7"/>
      <c r="GRV206" s="7"/>
      <c r="GSA206" s="82"/>
      <c r="GSC206" s="7"/>
      <c r="GSD206" s="82"/>
      <c r="GSF206" s="7"/>
      <c r="GSG206" s="82"/>
      <c r="GSH206" s="82"/>
      <c r="GSI206" s="83"/>
      <c r="GSK206" s="82"/>
      <c r="GSL206" s="80"/>
      <c r="GSM206" s="81"/>
      <c r="GSN206" s="82"/>
      <c r="GSQ206" s="82"/>
      <c r="GSR206" s="82"/>
      <c r="GST206" s="82"/>
      <c r="GSW206" s="82"/>
      <c r="GSZ206" s="82"/>
      <c r="GTA206" s="82"/>
      <c r="GTF206" s="82"/>
      <c r="GTI206" s="82"/>
      <c r="GTJ206" s="82"/>
      <c r="GTK206" s="82"/>
      <c r="GTL206" s="82"/>
      <c r="GTM206" s="82"/>
      <c r="GTN206" s="82"/>
      <c r="GTO206" s="82"/>
      <c r="GUG206" s="82"/>
      <c r="GUH206" s="82"/>
      <c r="GUI206" s="6"/>
      <c r="GUL206" s="7"/>
      <c r="GUM206" s="7"/>
      <c r="GUR206" s="82"/>
      <c r="GUT206" s="7"/>
      <c r="GUU206" s="82"/>
      <c r="GUW206" s="7"/>
      <c r="GUX206" s="82"/>
      <c r="GUY206" s="82"/>
      <c r="GUZ206" s="83"/>
      <c r="GVB206" s="82"/>
      <c r="GVC206" s="80"/>
      <c r="GVD206" s="81"/>
      <c r="GVE206" s="82"/>
      <c r="GVH206" s="82"/>
      <c r="GVI206" s="82"/>
      <c r="GVK206" s="82"/>
      <c r="GVN206" s="82"/>
      <c r="GVQ206" s="82"/>
      <c r="GVR206" s="82"/>
      <c r="GVW206" s="82"/>
      <c r="GVZ206" s="82"/>
      <c r="GWA206" s="82"/>
      <c r="GWB206" s="82"/>
      <c r="GWC206" s="82"/>
      <c r="GWD206" s="82"/>
      <c r="GWE206" s="82"/>
      <c r="GWF206" s="82"/>
      <c r="GWX206" s="82"/>
      <c r="GWY206" s="82"/>
      <c r="GWZ206" s="6"/>
      <c r="GXC206" s="7"/>
      <c r="GXD206" s="7"/>
      <c r="GXI206" s="82"/>
      <c r="GXK206" s="7"/>
      <c r="GXL206" s="82"/>
      <c r="GXN206" s="7"/>
      <c r="GXO206" s="82"/>
      <c r="GXP206" s="82"/>
      <c r="GXQ206" s="83"/>
      <c r="GXS206" s="82"/>
      <c r="GXT206" s="80"/>
      <c r="GXU206" s="81"/>
      <c r="GXV206" s="82"/>
      <c r="GXY206" s="82"/>
      <c r="GXZ206" s="82"/>
      <c r="GYB206" s="82"/>
      <c r="GYE206" s="82"/>
      <c r="GYH206" s="82"/>
      <c r="GYI206" s="82"/>
      <c r="GYN206" s="82"/>
      <c r="GYQ206" s="82"/>
      <c r="GYR206" s="82"/>
      <c r="GYS206" s="82"/>
      <c r="GYT206" s="82"/>
      <c r="GYU206" s="82"/>
      <c r="GYV206" s="82"/>
      <c r="GYW206" s="82"/>
      <c r="GZO206" s="82"/>
      <c r="GZP206" s="82"/>
      <c r="GZQ206" s="6"/>
      <c r="GZT206" s="7"/>
      <c r="GZU206" s="7"/>
      <c r="GZZ206" s="82"/>
      <c r="HAB206" s="7"/>
      <c r="HAC206" s="82"/>
      <c r="HAE206" s="7"/>
      <c r="HAF206" s="82"/>
      <c r="HAG206" s="82"/>
      <c r="HAH206" s="83"/>
      <c r="HAJ206" s="82"/>
      <c r="HAK206" s="80"/>
      <c r="HAL206" s="81"/>
      <c r="HAM206" s="82"/>
      <c r="HAP206" s="82"/>
      <c r="HAQ206" s="82"/>
      <c r="HAS206" s="82"/>
      <c r="HAV206" s="82"/>
      <c r="HAY206" s="82"/>
      <c r="HAZ206" s="82"/>
      <c r="HBE206" s="82"/>
      <c r="HBH206" s="82"/>
      <c r="HBI206" s="82"/>
      <c r="HBJ206" s="82"/>
      <c r="HBK206" s="82"/>
      <c r="HBL206" s="82"/>
      <c r="HBM206" s="82"/>
      <c r="HBN206" s="82"/>
      <c r="HCF206" s="82"/>
      <c r="HCG206" s="82"/>
      <c r="HCH206" s="6"/>
      <c r="HCK206" s="7"/>
      <c r="HCL206" s="7"/>
      <c r="HCQ206" s="82"/>
      <c r="HCS206" s="7"/>
      <c r="HCT206" s="82"/>
      <c r="HCV206" s="7"/>
      <c r="HCW206" s="82"/>
      <c r="HCX206" s="82"/>
      <c r="HCY206" s="83"/>
      <c r="HDA206" s="82"/>
      <c r="HDB206" s="80"/>
      <c r="HDC206" s="81"/>
      <c r="HDD206" s="82"/>
      <c r="HDG206" s="82"/>
      <c r="HDH206" s="82"/>
      <c r="HDJ206" s="82"/>
      <c r="HDM206" s="82"/>
      <c r="HDP206" s="82"/>
      <c r="HDQ206" s="82"/>
      <c r="HDV206" s="82"/>
      <c r="HDY206" s="82"/>
      <c r="HDZ206" s="82"/>
      <c r="HEA206" s="82"/>
      <c r="HEB206" s="82"/>
      <c r="HEC206" s="82"/>
      <c r="HED206" s="82"/>
      <c r="HEE206" s="82"/>
      <c r="HEW206" s="82"/>
      <c r="HEX206" s="82"/>
      <c r="HEY206" s="6"/>
      <c r="HFB206" s="7"/>
      <c r="HFC206" s="7"/>
      <c r="HFH206" s="82"/>
      <c r="HFJ206" s="7"/>
      <c r="HFK206" s="82"/>
      <c r="HFM206" s="7"/>
      <c r="HFN206" s="82"/>
      <c r="HFO206" s="82"/>
      <c r="HFP206" s="83"/>
      <c r="HFR206" s="82"/>
      <c r="HFS206" s="80"/>
      <c r="HFT206" s="81"/>
      <c r="HFU206" s="82"/>
      <c r="HFX206" s="82"/>
      <c r="HFY206" s="82"/>
      <c r="HGA206" s="82"/>
      <c r="HGD206" s="82"/>
      <c r="HGG206" s="82"/>
      <c r="HGH206" s="82"/>
      <c r="HGM206" s="82"/>
      <c r="HGP206" s="82"/>
      <c r="HGQ206" s="82"/>
      <c r="HGR206" s="82"/>
      <c r="HGS206" s="82"/>
      <c r="HGT206" s="82"/>
      <c r="HGU206" s="82"/>
      <c r="HGV206" s="82"/>
      <c r="HHN206" s="82"/>
      <c r="HHO206" s="82"/>
      <c r="HHP206" s="6"/>
      <c r="HHS206" s="7"/>
      <c r="HHT206" s="7"/>
      <c r="HHY206" s="82"/>
      <c r="HIA206" s="7"/>
      <c r="HIB206" s="82"/>
      <c r="HID206" s="7"/>
      <c r="HIE206" s="82"/>
      <c r="HIF206" s="82"/>
      <c r="HIG206" s="83"/>
      <c r="HII206" s="82"/>
      <c r="HIJ206" s="80"/>
      <c r="HIK206" s="81"/>
      <c r="HIL206" s="82"/>
      <c r="HIO206" s="82"/>
      <c r="HIP206" s="82"/>
      <c r="HIR206" s="82"/>
      <c r="HIU206" s="82"/>
      <c r="HIX206" s="82"/>
      <c r="HIY206" s="82"/>
      <c r="HJD206" s="82"/>
      <c r="HJG206" s="82"/>
      <c r="HJH206" s="82"/>
      <c r="HJI206" s="82"/>
      <c r="HJJ206" s="82"/>
      <c r="HJK206" s="82"/>
      <c r="HJL206" s="82"/>
      <c r="HJM206" s="82"/>
      <c r="HKE206" s="82"/>
      <c r="HKF206" s="82"/>
      <c r="HKG206" s="6"/>
      <c r="HKJ206" s="7"/>
      <c r="HKK206" s="7"/>
      <c r="HKP206" s="82"/>
      <c r="HKR206" s="7"/>
      <c r="HKS206" s="82"/>
      <c r="HKU206" s="7"/>
      <c r="HKV206" s="82"/>
      <c r="HKW206" s="82"/>
      <c r="HKX206" s="83"/>
      <c r="HKZ206" s="82"/>
      <c r="HLA206" s="80"/>
      <c r="HLB206" s="81"/>
      <c r="HLC206" s="82"/>
      <c r="HLF206" s="82"/>
      <c r="HLG206" s="82"/>
      <c r="HLI206" s="82"/>
      <c r="HLL206" s="82"/>
      <c r="HLO206" s="82"/>
      <c r="HLP206" s="82"/>
      <c r="HLU206" s="82"/>
      <c r="HLX206" s="82"/>
      <c r="HLY206" s="82"/>
      <c r="HLZ206" s="82"/>
      <c r="HMA206" s="82"/>
      <c r="HMB206" s="82"/>
      <c r="HMC206" s="82"/>
      <c r="HMD206" s="82"/>
      <c r="HMV206" s="82"/>
      <c r="HMW206" s="82"/>
      <c r="HMX206" s="6"/>
      <c r="HNA206" s="7"/>
      <c r="HNB206" s="7"/>
      <c r="HNG206" s="82"/>
      <c r="HNI206" s="7"/>
      <c r="HNJ206" s="82"/>
      <c r="HNL206" s="7"/>
      <c r="HNM206" s="82"/>
      <c r="HNN206" s="82"/>
      <c r="HNO206" s="83"/>
      <c r="HNQ206" s="82"/>
      <c r="HNR206" s="80"/>
      <c r="HNS206" s="81"/>
      <c r="HNT206" s="82"/>
      <c r="HNW206" s="82"/>
      <c r="HNX206" s="82"/>
      <c r="HNZ206" s="82"/>
      <c r="HOC206" s="82"/>
      <c r="HOF206" s="82"/>
      <c r="HOG206" s="82"/>
      <c r="HOL206" s="82"/>
      <c r="HOO206" s="82"/>
      <c r="HOP206" s="82"/>
      <c r="HOQ206" s="82"/>
      <c r="HOR206" s="82"/>
      <c r="HOS206" s="82"/>
      <c r="HOT206" s="82"/>
      <c r="HOU206" s="82"/>
      <c r="HPM206" s="82"/>
      <c r="HPN206" s="82"/>
      <c r="HPO206" s="6"/>
      <c r="HPR206" s="7"/>
      <c r="HPS206" s="7"/>
      <c r="HPX206" s="82"/>
      <c r="HPZ206" s="7"/>
      <c r="HQA206" s="82"/>
      <c r="HQC206" s="7"/>
      <c r="HQD206" s="82"/>
      <c r="HQE206" s="82"/>
      <c r="HQF206" s="83"/>
      <c r="HQH206" s="82"/>
      <c r="HQI206" s="80"/>
      <c r="HQJ206" s="81"/>
      <c r="HQK206" s="82"/>
      <c r="HQN206" s="82"/>
      <c r="HQO206" s="82"/>
      <c r="HQQ206" s="82"/>
      <c r="HQT206" s="82"/>
      <c r="HQW206" s="82"/>
      <c r="HQX206" s="82"/>
      <c r="HRC206" s="82"/>
      <c r="HRF206" s="82"/>
      <c r="HRG206" s="82"/>
      <c r="HRH206" s="82"/>
      <c r="HRI206" s="82"/>
      <c r="HRJ206" s="82"/>
      <c r="HRK206" s="82"/>
      <c r="HRL206" s="82"/>
      <c r="HSD206" s="82"/>
      <c r="HSE206" s="82"/>
      <c r="HSF206" s="6"/>
      <c r="HSI206" s="7"/>
      <c r="HSJ206" s="7"/>
      <c r="HSO206" s="82"/>
      <c r="HSQ206" s="7"/>
      <c r="HSR206" s="82"/>
      <c r="HST206" s="7"/>
      <c r="HSU206" s="82"/>
      <c r="HSV206" s="82"/>
      <c r="HSW206" s="83"/>
      <c r="HSY206" s="82"/>
      <c r="HSZ206" s="80"/>
      <c r="HTA206" s="81"/>
      <c r="HTB206" s="82"/>
      <c r="HTE206" s="82"/>
      <c r="HTF206" s="82"/>
      <c r="HTH206" s="82"/>
      <c r="HTK206" s="82"/>
      <c r="HTN206" s="82"/>
      <c r="HTO206" s="82"/>
      <c r="HTT206" s="82"/>
      <c r="HTW206" s="82"/>
      <c r="HTX206" s="82"/>
      <c r="HTY206" s="82"/>
      <c r="HTZ206" s="82"/>
      <c r="HUA206" s="82"/>
      <c r="HUB206" s="82"/>
      <c r="HUC206" s="82"/>
      <c r="HUU206" s="82"/>
      <c r="HUV206" s="82"/>
      <c r="HUW206" s="6"/>
      <c r="HUZ206" s="7"/>
      <c r="HVA206" s="7"/>
      <c r="HVF206" s="82"/>
      <c r="HVH206" s="7"/>
      <c r="HVI206" s="82"/>
      <c r="HVK206" s="7"/>
      <c r="HVL206" s="82"/>
      <c r="HVM206" s="82"/>
      <c r="HVN206" s="83"/>
      <c r="HVP206" s="82"/>
      <c r="HVQ206" s="80"/>
      <c r="HVR206" s="81"/>
      <c r="HVS206" s="82"/>
      <c r="HVV206" s="82"/>
      <c r="HVW206" s="82"/>
      <c r="HVY206" s="82"/>
      <c r="HWB206" s="82"/>
      <c r="HWE206" s="82"/>
      <c r="HWF206" s="82"/>
      <c r="HWK206" s="82"/>
      <c r="HWN206" s="82"/>
      <c r="HWO206" s="82"/>
      <c r="HWP206" s="82"/>
      <c r="HWQ206" s="82"/>
      <c r="HWR206" s="82"/>
      <c r="HWS206" s="82"/>
      <c r="HWT206" s="82"/>
      <c r="HXL206" s="82"/>
      <c r="HXM206" s="82"/>
      <c r="HXN206" s="6"/>
      <c r="HXQ206" s="7"/>
      <c r="HXR206" s="7"/>
      <c r="HXW206" s="82"/>
      <c r="HXY206" s="7"/>
      <c r="HXZ206" s="82"/>
      <c r="HYB206" s="7"/>
      <c r="HYC206" s="82"/>
      <c r="HYD206" s="82"/>
      <c r="HYE206" s="83"/>
      <c r="HYG206" s="82"/>
      <c r="HYH206" s="80"/>
      <c r="HYI206" s="81"/>
      <c r="HYJ206" s="82"/>
      <c r="HYM206" s="82"/>
      <c r="HYN206" s="82"/>
      <c r="HYP206" s="82"/>
      <c r="HYS206" s="82"/>
      <c r="HYV206" s="82"/>
      <c r="HYW206" s="82"/>
      <c r="HZB206" s="82"/>
      <c r="HZE206" s="82"/>
      <c r="HZF206" s="82"/>
      <c r="HZG206" s="82"/>
      <c r="HZH206" s="82"/>
      <c r="HZI206" s="82"/>
      <c r="HZJ206" s="82"/>
      <c r="HZK206" s="82"/>
      <c r="IAC206" s="82"/>
      <c r="IAD206" s="82"/>
      <c r="IAE206" s="6"/>
      <c r="IAH206" s="7"/>
      <c r="IAI206" s="7"/>
      <c r="IAN206" s="82"/>
      <c r="IAP206" s="7"/>
      <c r="IAQ206" s="82"/>
      <c r="IAS206" s="7"/>
      <c r="IAT206" s="82"/>
      <c r="IAU206" s="82"/>
      <c r="IAV206" s="83"/>
      <c r="IAX206" s="82"/>
      <c r="IAY206" s="80"/>
      <c r="IAZ206" s="81"/>
      <c r="IBA206" s="82"/>
      <c r="IBD206" s="82"/>
      <c r="IBE206" s="82"/>
      <c r="IBG206" s="82"/>
      <c r="IBJ206" s="82"/>
      <c r="IBM206" s="82"/>
      <c r="IBN206" s="82"/>
      <c r="IBS206" s="82"/>
      <c r="IBV206" s="82"/>
      <c r="IBW206" s="82"/>
      <c r="IBX206" s="82"/>
      <c r="IBY206" s="82"/>
      <c r="IBZ206" s="82"/>
      <c r="ICA206" s="82"/>
      <c r="ICB206" s="82"/>
      <c r="ICT206" s="82"/>
      <c r="ICU206" s="82"/>
      <c r="ICV206" s="6"/>
      <c r="ICY206" s="7"/>
      <c r="ICZ206" s="7"/>
      <c r="IDE206" s="82"/>
      <c r="IDG206" s="7"/>
      <c r="IDH206" s="82"/>
      <c r="IDJ206" s="7"/>
      <c r="IDK206" s="82"/>
      <c r="IDL206" s="82"/>
      <c r="IDM206" s="83"/>
      <c r="IDO206" s="82"/>
      <c r="IDP206" s="80"/>
      <c r="IDQ206" s="81"/>
      <c r="IDR206" s="82"/>
      <c r="IDU206" s="82"/>
      <c r="IDV206" s="82"/>
      <c r="IDX206" s="82"/>
      <c r="IEA206" s="82"/>
      <c r="IED206" s="82"/>
      <c r="IEE206" s="82"/>
      <c r="IEJ206" s="82"/>
      <c r="IEM206" s="82"/>
      <c r="IEN206" s="82"/>
      <c r="IEO206" s="82"/>
      <c r="IEP206" s="82"/>
      <c r="IEQ206" s="82"/>
      <c r="IER206" s="82"/>
      <c r="IES206" s="82"/>
      <c r="IFK206" s="82"/>
      <c r="IFL206" s="82"/>
      <c r="IFM206" s="6"/>
      <c r="IFP206" s="7"/>
      <c r="IFQ206" s="7"/>
      <c r="IFV206" s="82"/>
      <c r="IFX206" s="7"/>
      <c r="IFY206" s="82"/>
      <c r="IGA206" s="7"/>
      <c r="IGB206" s="82"/>
      <c r="IGC206" s="82"/>
      <c r="IGD206" s="83"/>
      <c r="IGF206" s="82"/>
      <c r="IGG206" s="80"/>
      <c r="IGH206" s="81"/>
      <c r="IGI206" s="82"/>
      <c r="IGL206" s="82"/>
      <c r="IGM206" s="82"/>
      <c r="IGO206" s="82"/>
      <c r="IGR206" s="82"/>
      <c r="IGU206" s="82"/>
      <c r="IGV206" s="82"/>
      <c r="IHA206" s="82"/>
      <c r="IHD206" s="82"/>
      <c r="IHE206" s="82"/>
      <c r="IHF206" s="82"/>
      <c r="IHG206" s="82"/>
      <c r="IHH206" s="82"/>
      <c r="IHI206" s="82"/>
      <c r="IHJ206" s="82"/>
      <c r="IIB206" s="82"/>
      <c r="IIC206" s="82"/>
      <c r="IID206" s="6"/>
      <c r="IIG206" s="7"/>
      <c r="IIH206" s="7"/>
      <c r="IIM206" s="82"/>
      <c r="IIO206" s="7"/>
      <c r="IIP206" s="82"/>
      <c r="IIR206" s="7"/>
      <c r="IIS206" s="82"/>
      <c r="IIT206" s="82"/>
      <c r="IIU206" s="83"/>
      <c r="IIW206" s="82"/>
      <c r="IIX206" s="80"/>
      <c r="IIY206" s="81"/>
      <c r="IIZ206" s="82"/>
      <c r="IJC206" s="82"/>
      <c r="IJD206" s="82"/>
      <c r="IJF206" s="82"/>
      <c r="IJI206" s="82"/>
      <c r="IJL206" s="82"/>
      <c r="IJM206" s="82"/>
      <c r="IJR206" s="82"/>
      <c r="IJU206" s="82"/>
      <c r="IJV206" s="82"/>
      <c r="IJW206" s="82"/>
      <c r="IJX206" s="82"/>
      <c r="IJY206" s="82"/>
      <c r="IJZ206" s="82"/>
      <c r="IKA206" s="82"/>
      <c r="IKS206" s="82"/>
      <c r="IKT206" s="82"/>
      <c r="IKU206" s="6"/>
      <c r="IKX206" s="7"/>
      <c r="IKY206" s="7"/>
      <c r="ILD206" s="82"/>
      <c r="ILF206" s="7"/>
      <c r="ILG206" s="82"/>
      <c r="ILI206" s="7"/>
      <c r="ILJ206" s="82"/>
      <c r="ILK206" s="82"/>
      <c r="ILL206" s="83"/>
      <c r="ILN206" s="82"/>
      <c r="ILO206" s="80"/>
      <c r="ILP206" s="81"/>
      <c r="ILQ206" s="82"/>
      <c r="ILT206" s="82"/>
      <c r="ILU206" s="82"/>
      <c r="ILW206" s="82"/>
      <c r="ILZ206" s="82"/>
      <c r="IMC206" s="82"/>
      <c r="IMD206" s="82"/>
      <c r="IMI206" s="82"/>
      <c r="IML206" s="82"/>
      <c r="IMM206" s="82"/>
      <c r="IMN206" s="82"/>
      <c r="IMO206" s="82"/>
      <c r="IMP206" s="82"/>
      <c r="IMQ206" s="82"/>
      <c r="IMR206" s="82"/>
      <c r="INJ206" s="82"/>
      <c r="INK206" s="82"/>
      <c r="INL206" s="6"/>
      <c r="INO206" s="7"/>
      <c r="INP206" s="7"/>
      <c r="INU206" s="82"/>
      <c r="INW206" s="7"/>
      <c r="INX206" s="82"/>
      <c r="INZ206" s="7"/>
      <c r="IOA206" s="82"/>
      <c r="IOB206" s="82"/>
      <c r="IOC206" s="83"/>
      <c r="IOE206" s="82"/>
      <c r="IOF206" s="80"/>
      <c r="IOG206" s="81"/>
      <c r="IOH206" s="82"/>
      <c r="IOK206" s="82"/>
      <c r="IOL206" s="82"/>
      <c r="ION206" s="82"/>
      <c r="IOQ206" s="82"/>
      <c r="IOT206" s="82"/>
      <c r="IOU206" s="82"/>
      <c r="IOZ206" s="82"/>
      <c r="IPC206" s="82"/>
      <c r="IPD206" s="82"/>
      <c r="IPE206" s="82"/>
      <c r="IPF206" s="82"/>
      <c r="IPG206" s="82"/>
      <c r="IPH206" s="82"/>
      <c r="IPI206" s="82"/>
      <c r="IQA206" s="82"/>
      <c r="IQB206" s="82"/>
      <c r="IQC206" s="6"/>
      <c r="IQF206" s="7"/>
      <c r="IQG206" s="7"/>
      <c r="IQL206" s="82"/>
      <c r="IQN206" s="7"/>
      <c r="IQO206" s="82"/>
      <c r="IQQ206" s="7"/>
      <c r="IQR206" s="82"/>
      <c r="IQS206" s="82"/>
      <c r="IQT206" s="83"/>
      <c r="IQV206" s="82"/>
      <c r="IQW206" s="80"/>
      <c r="IQX206" s="81"/>
      <c r="IQY206" s="82"/>
      <c r="IRB206" s="82"/>
      <c r="IRC206" s="82"/>
      <c r="IRE206" s="82"/>
      <c r="IRH206" s="82"/>
      <c r="IRK206" s="82"/>
      <c r="IRL206" s="82"/>
      <c r="IRQ206" s="82"/>
      <c r="IRT206" s="82"/>
      <c r="IRU206" s="82"/>
      <c r="IRV206" s="82"/>
      <c r="IRW206" s="82"/>
      <c r="IRX206" s="82"/>
      <c r="IRY206" s="82"/>
      <c r="IRZ206" s="82"/>
      <c r="ISR206" s="82"/>
      <c r="ISS206" s="82"/>
      <c r="IST206" s="6"/>
      <c r="ISW206" s="7"/>
      <c r="ISX206" s="7"/>
      <c r="ITC206" s="82"/>
      <c r="ITE206" s="7"/>
      <c r="ITF206" s="82"/>
      <c r="ITH206" s="7"/>
      <c r="ITI206" s="82"/>
      <c r="ITJ206" s="82"/>
      <c r="ITK206" s="83"/>
      <c r="ITM206" s="82"/>
      <c r="ITN206" s="80"/>
      <c r="ITO206" s="81"/>
      <c r="ITP206" s="82"/>
      <c r="ITS206" s="82"/>
      <c r="ITT206" s="82"/>
      <c r="ITV206" s="82"/>
      <c r="ITY206" s="82"/>
      <c r="IUB206" s="82"/>
      <c r="IUC206" s="82"/>
      <c r="IUH206" s="82"/>
      <c r="IUK206" s="82"/>
      <c r="IUL206" s="82"/>
      <c r="IUM206" s="82"/>
      <c r="IUN206" s="82"/>
      <c r="IUO206" s="82"/>
      <c r="IUP206" s="82"/>
      <c r="IUQ206" s="82"/>
      <c r="IVI206" s="82"/>
      <c r="IVJ206" s="82"/>
      <c r="IVK206" s="6"/>
      <c r="IVN206" s="7"/>
      <c r="IVO206" s="7"/>
      <c r="IVT206" s="82"/>
      <c r="IVV206" s="7"/>
      <c r="IVW206" s="82"/>
      <c r="IVY206" s="7"/>
      <c r="IVZ206" s="82"/>
      <c r="IWA206" s="82"/>
      <c r="IWB206" s="83"/>
      <c r="IWD206" s="82"/>
      <c r="IWE206" s="80"/>
      <c r="IWF206" s="81"/>
      <c r="IWG206" s="82"/>
      <c r="IWJ206" s="82"/>
      <c r="IWK206" s="82"/>
      <c r="IWM206" s="82"/>
      <c r="IWP206" s="82"/>
      <c r="IWS206" s="82"/>
      <c r="IWT206" s="82"/>
      <c r="IWY206" s="82"/>
      <c r="IXB206" s="82"/>
      <c r="IXC206" s="82"/>
      <c r="IXD206" s="82"/>
      <c r="IXE206" s="82"/>
      <c r="IXF206" s="82"/>
      <c r="IXG206" s="82"/>
      <c r="IXH206" s="82"/>
      <c r="IXZ206" s="82"/>
      <c r="IYA206" s="82"/>
      <c r="IYB206" s="6"/>
      <c r="IYE206" s="7"/>
      <c r="IYF206" s="7"/>
      <c r="IYK206" s="82"/>
      <c r="IYM206" s="7"/>
      <c r="IYN206" s="82"/>
      <c r="IYP206" s="7"/>
      <c r="IYQ206" s="82"/>
      <c r="IYR206" s="82"/>
      <c r="IYS206" s="83"/>
      <c r="IYU206" s="82"/>
      <c r="IYV206" s="80"/>
      <c r="IYW206" s="81"/>
      <c r="IYX206" s="82"/>
      <c r="IZA206" s="82"/>
      <c r="IZB206" s="82"/>
      <c r="IZD206" s="82"/>
      <c r="IZG206" s="82"/>
      <c r="IZJ206" s="82"/>
      <c r="IZK206" s="82"/>
      <c r="IZP206" s="82"/>
      <c r="IZS206" s="82"/>
      <c r="IZT206" s="82"/>
      <c r="IZU206" s="82"/>
      <c r="IZV206" s="82"/>
      <c r="IZW206" s="82"/>
      <c r="IZX206" s="82"/>
      <c r="IZY206" s="82"/>
      <c r="JAQ206" s="82"/>
      <c r="JAR206" s="82"/>
      <c r="JAS206" s="6"/>
      <c r="JAV206" s="7"/>
      <c r="JAW206" s="7"/>
      <c r="JBB206" s="82"/>
      <c r="JBD206" s="7"/>
      <c r="JBE206" s="82"/>
      <c r="JBG206" s="7"/>
      <c r="JBH206" s="82"/>
      <c r="JBI206" s="82"/>
      <c r="JBJ206" s="83"/>
      <c r="JBL206" s="82"/>
      <c r="JBM206" s="80"/>
      <c r="JBN206" s="81"/>
      <c r="JBO206" s="82"/>
      <c r="JBR206" s="82"/>
      <c r="JBS206" s="82"/>
      <c r="JBU206" s="82"/>
      <c r="JBX206" s="82"/>
      <c r="JCA206" s="82"/>
      <c r="JCB206" s="82"/>
      <c r="JCG206" s="82"/>
      <c r="JCJ206" s="82"/>
      <c r="JCK206" s="82"/>
      <c r="JCL206" s="82"/>
      <c r="JCM206" s="82"/>
      <c r="JCN206" s="82"/>
      <c r="JCO206" s="82"/>
      <c r="JCP206" s="82"/>
      <c r="JDH206" s="82"/>
      <c r="JDI206" s="82"/>
      <c r="JDJ206" s="6"/>
      <c r="JDM206" s="7"/>
      <c r="JDN206" s="7"/>
      <c r="JDS206" s="82"/>
      <c r="JDU206" s="7"/>
      <c r="JDV206" s="82"/>
      <c r="JDX206" s="7"/>
      <c r="JDY206" s="82"/>
      <c r="JDZ206" s="82"/>
      <c r="JEA206" s="83"/>
      <c r="JEC206" s="82"/>
      <c r="JED206" s="80"/>
      <c r="JEE206" s="81"/>
      <c r="JEF206" s="82"/>
      <c r="JEI206" s="82"/>
      <c r="JEJ206" s="82"/>
      <c r="JEL206" s="82"/>
      <c r="JEO206" s="82"/>
      <c r="JER206" s="82"/>
      <c r="JES206" s="82"/>
      <c r="JEX206" s="82"/>
      <c r="JFA206" s="82"/>
      <c r="JFB206" s="82"/>
      <c r="JFC206" s="82"/>
      <c r="JFD206" s="82"/>
      <c r="JFE206" s="82"/>
      <c r="JFF206" s="82"/>
      <c r="JFG206" s="82"/>
      <c r="JFY206" s="82"/>
      <c r="JFZ206" s="82"/>
      <c r="JGA206" s="6"/>
      <c r="JGD206" s="7"/>
      <c r="JGE206" s="7"/>
      <c r="JGJ206" s="82"/>
      <c r="JGL206" s="7"/>
      <c r="JGM206" s="82"/>
      <c r="JGO206" s="7"/>
      <c r="JGP206" s="82"/>
      <c r="JGQ206" s="82"/>
      <c r="JGR206" s="83"/>
      <c r="JGT206" s="82"/>
      <c r="JGU206" s="80"/>
      <c r="JGV206" s="81"/>
      <c r="JGW206" s="82"/>
      <c r="JGZ206" s="82"/>
      <c r="JHA206" s="82"/>
      <c r="JHC206" s="82"/>
      <c r="JHF206" s="82"/>
      <c r="JHI206" s="82"/>
      <c r="JHJ206" s="82"/>
      <c r="JHO206" s="82"/>
      <c r="JHR206" s="82"/>
      <c r="JHS206" s="82"/>
      <c r="JHT206" s="82"/>
      <c r="JHU206" s="82"/>
      <c r="JHV206" s="82"/>
      <c r="JHW206" s="82"/>
      <c r="JHX206" s="82"/>
      <c r="JIP206" s="82"/>
      <c r="JIQ206" s="82"/>
      <c r="JIR206" s="6"/>
      <c r="JIU206" s="7"/>
      <c r="JIV206" s="7"/>
      <c r="JJA206" s="82"/>
      <c r="JJC206" s="7"/>
      <c r="JJD206" s="82"/>
      <c r="JJF206" s="7"/>
      <c r="JJG206" s="82"/>
      <c r="JJH206" s="82"/>
      <c r="JJI206" s="83"/>
      <c r="JJK206" s="82"/>
      <c r="JJL206" s="80"/>
      <c r="JJM206" s="81"/>
      <c r="JJN206" s="82"/>
      <c r="JJQ206" s="82"/>
      <c r="JJR206" s="82"/>
      <c r="JJT206" s="82"/>
      <c r="JJW206" s="82"/>
      <c r="JJZ206" s="82"/>
      <c r="JKA206" s="82"/>
      <c r="JKF206" s="82"/>
      <c r="JKI206" s="82"/>
      <c r="JKJ206" s="82"/>
      <c r="JKK206" s="82"/>
      <c r="JKL206" s="82"/>
      <c r="JKM206" s="82"/>
      <c r="JKN206" s="82"/>
      <c r="JKO206" s="82"/>
      <c r="JLG206" s="82"/>
      <c r="JLH206" s="82"/>
      <c r="JLI206" s="6"/>
      <c r="JLL206" s="7"/>
      <c r="JLM206" s="7"/>
      <c r="JLR206" s="82"/>
      <c r="JLT206" s="7"/>
      <c r="JLU206" s="82"/>
      <c r="JLW206" s="7"/>
      <c r="JLX206" s="82"/>
      <c r="JLY206" s="82"/>
      <c r="JLZ206" s="83"/>
      <c r="JMB206" s="82"/>
      <c r="JMC206" s="80"/>
      <c r="JMD206" s="81"/>
      <c r="JME206" s="82"/>
      <c r="JMH206" s="82"/>
      <c r="JMI206" s="82"/>
      <c r="JMK206" s="82"/>
      <c r="JMN206" s="82"/>
      <c r="JMQ206" s="82"/>
      <c r="JMR206" s="82"/>
      <c r="JMW206" s="82"/>
      <c r="JMZ206" s="82"/>
      <c r="JNA206" s="82"/>
      <c r="JNB206" s="82"/>
      <c r="JNC206" s="82"/>
      <c r="JND206" s="82"/>
      <c r="JNE206" s="82"/>
      <c r="JNF206" s="82"/>
      <c r="JNX206" s="82"/>
      <c r="JNY206" s="82"/>
      <c r="JNZ206" s="6"/>
      <c r="JOC206" s="7"/>
      <c r="JOD206" s="7"/>
      <c r="JOI206" s="82"/>
      <c r="JOK206" s="7"/>
      <c r="JOL206" s="82"/>
      <c r="JON206" s="7"/>
      <c r="JOO206" s="82"/>
      <c r="JOP206" s="82"/>
      <c r="JOQ206" s="83"/>
      <c r="JOS206" s="82"/>
      <c r="JOT206" s="80"/>
      <c r="JOU206" s="81"/>
      <c r="JOV206" s="82"/>
      <c r="JOY206" s="82"/>
      <c r="JOZ206" s="82"/>
      <c r="JPB206" s="82"/>
      <c r="JPE206" s="82"/>
      <c r="JPH206" s="82"/>
      <c r="JPI206" s="82"/>
      <c r="JPN206" s="82"/>
      <c r="JPQ206" s="82"/>
      <c r="JPR206" s="82"/>
      <c r="JPS206" s="82"/>
      <c r="JPT206" s="82"/>
      <c r="JPU206" s="82"/>
      <c r="JPV206" s="82"/>
      <c r="JPW206" s="82"/>
      <c r="JQO206" s="82"/>
      <c r="JQP206" s="82"/>
      <c r="JQQ206" s="6"/>
      <c r="JQT206" s="7"/>
      <c r="JQU206" s="7"/>
      <c r="JQZ206" s="82"/>
      <c r="JRB206" s="7"/>
      <c r="JRC206" s="82"/>
      <c r="JRE206" s="7"/>
      <c r="JRF206" s="82"/>
      <c r="JRG206" s="82"/>
      <c r="JRH206" s="83"/>
      <c r="JRJ206" s="82"/>
      <c r="JRK206" s="80"/>
      <c r="JRL206" s="81"/>
      <c r="JRM206" s="82"/>
      <c r="JRP206" s="82"/>
      <c r="JRQ206" s="82"/>
      <c r="JRS206" s="82"/>
      <c r="JRV206" s="82"/>
      <c r="JRY206" s="82"/>
      <c r="JRZ206" s="82"/>
      <c r="JSE206" s="82"/>
      <c r="JSH206" s="82"/>
      <c r="JSI206" s="82"/>
      <c r="JSJ206" s="82"/>
      <c r="JSK206" s="82"/>
      <c r="JSL206" s="82"/>
      <c r="JSM206" s="82"/>
      <c r="JSN206" s="82"/>
      <c r="JTF206" s="82"/>
      <c r="JTG206" s="82"/>
      <c r="JTH206" s="6"/>
      <c r="JTK206" s="7"/>
      <c r="JTL206" s="7"/>
      <c r="JTQ206" s="82"/>
      <c r="JTS206" s="7"/>
      <c r="JTT206" s="82"/>
      <c r="JTV206" s="7"/>
      <c r="JTW206" s="82"/>
      <c r="JTX206" s="82"/>
      <c r="JTY206" s="83"/>
      <c r="JUA206" s="82"/>
      <c r="JUB206" s="80"/>
      <c r="JUC206" s="81"/>
      <c r="JUD206" s="82"/>
      <c r="JUG206" s="82"/>
      <c r="JUH206" s="82"/>
      <c r="JUJ206" s="82"/>
      <c r="JUM206" s="82"/>
      <c r="JUP206" s="82"/>
      <c r="JUQ206" s="82"/>
      <c r="JUV206" s="82"/>
      <c r="JUY206" s="82"/>
      <c r="JUZ206" s="82"/>
      <c r="JVA206" s="82"/>
      <c r="JVB206" s="82"/>
      <c r="JVC206" s="82"/>
      <c r="JVD206" s="82"/>
      <c r="JVE206" s="82"/>
      <c r="JVW206" s="82"/>
      <c r="JVX206" s="82"/>
      <c r="JVY206" s="6"/>
      <c r="JWB206" s="7"/>
      <c r="JWC206" s="7"/>
      <c r="JWH206" s="82"/>
      <c r="JWJ206" s="7"/>
      <c r="JWK206" s="82"/>
      <c r="JWM206" s="7"/>
      <c r="JWN206" s="82"/>
      <c r="JWO206" s="82"/>
      <c r="JWP206" s="83"/>
      <c r="JWR206" s="82"/>
      <c r="JWS206" s="80"/>
      <c r="JWT206" s="81"/>
      <c r="JWU206" s="82"/>
      <c r="JWX206" s="82"/>
      <c r="JWY206" s="82"/>
      <c r="JXA206" s="82"/>
      <c r="JXD206" s="82"/>
      <c r="JXG206" s="82"/>
      <c r="JXH206" s="82"/>
      <c r="JXM206" s="82"/>
      <c r="JXP206" s="82"/>
      <c r="JXQ206" s="82"/>
      <c r="JXR206" s="82"/>
      <c r="JXS206" s="82"/>
      <c r="JXT206" s="82"/>
      <c r="JXU206" s="82"/>
      <c r="JXV206" s="82"/>
      <c r="JYN206" s="82"/>
      <c r="JYO206" s="82"/>
      <c r="JYP206" s="6"/>
      <c r="JYS206" s="7"/>
      <c r="JYT206" s="7"/>
      <c r="JYY206" s="82"/>
      <c r="JZA206" s="7"/>
      <c r="JZB206" s="82"/>
      <c r="JZD206" s="7"/>
      <c r="JZE206" s="82"/>
      <c r="JZF206" s="82"/>
      <c r="JZG206" s="83"/>
      <c r="JZI206" s="82"/>
      <c r="JZJ206" s="80"/>
      <c r="JZK206" s="81"/>
      <c r="JZL206" s="82"/>
      <c r="JZO206" s="82"/>
      <c r="JZP206" s="82"/>
      <c r="JZR206" s="82"/>
      <c r="JZU206" s="82"/>
      <c r="JZX206" s="82"/>
      <c r="JZY206" s="82"/>
      <c r="KAD206" s="82"/>
      <c r="KAG206" s="82"/>
      <c r="KAH206" s="82"/>
      <c r="KAI206" s="82"/>
      <c r="KAJ206" s="82"/>
      <c r="KAK206" s="82"/>
      <c r="KAL206" s="82"/>
      <c r="KAM206" s="82"/>
      <c r="KBE206" s="82"/>
      <c r="KBF206" s="82"/>
      <c r="KBG206" s="6"/>
      <c r="KBJ206" s="7"/>
      <c r="KBK206" s="7"/>
      <c r="KBP206" s="82"/>
      <c r="KBR206" s="7"/>
      <c r="KBS206" s="82"/>
      <c r="KBU206" s="7"/>
      <c r="KBV206" s="82"/>
      <c r="KBW206" s="82"/>
      <c r="KBX206" s="83"/>
      <c r="KBZ206" s="82"/>
      <c r="KCA206" s="80"/>
      <c r="KCB206" s="81"/>
      <c r="KCC206" s="82"/>
      <c r="KCF206" s="82"/>
      <c r="KCG206" s="82"/>
      <c r="KCI206" s="82"/>
      <c r="KCL206" s="82"/>
      <c r="KCO206" s="82"/>
      <c r="KCP206" s="82"/>
      <c r="KCU206" s="82"/>
      <c r="KCX206" s="82"/>
      <c r="KCY206" s="82"/>
      <c r="KCZ206" s="82"/>
      <c r="KDA206" s="82"/>
      <c r="KDB206" s="82"/>
      <c r="KDC206" s="82"/>
      <c r="KDD206" s="82"/>
      <c r="KDV206" s="82"/>
      <c r="KDW206" s="82"/>
      <c r="KDX206" s="6"/>
      <c r="KEA206" s="7"/>
      <c r="KEB206" s="7"/>
      <c r="KEG206" s="82"/>
      <c r="KEI206" s="7"/>
      <c r="KEJ206" s="82"/>
      <c r="KEL206" s="7"/>
      <c r="KEM206" s="82"/>
      <c r="KEN206" s="82"/>
      <c r="KEO206" s="83"/>
      <c r="KEQ206" s="82"/>
      <c r="KER206" s="80"/>
      <c r="KES206" s="81"/>
      <c r="KET206" s="82"/>
      <c r="KEW206" s="82"/>
      <c r="KEX206" s="82"/>
      <c r="KEZ206" s="82"/>
      <c r="KFC206" s="82"/>
      <c r="KFF206" s="82"/>
      <c r="KFG206" s="82"/>
      <c r="KFL206" s="82"/>
      <c r="KFO206" s="82"/>
      <c r="KFP206" s="82"/>
      <c r="KFQ206" s="82"/>
      <c r="KFR206" s="82"/>
      <c r="KFS206" s="82"/>
      <c r="KFT206" s="82"/>
      <c r="KFU206" s="82"/>
      <c r="KGM206" s="82"/>
      <c r="KGN206" s="82"/>
      <c r="KGO206" s="6"/>
      <c r="KGR206" s="7"/>
      <c r="KGS206" s="7"/>
      <c r="KGX206" s="82"/>
      <c r="KGZ206" s="7"/>
      <c r="KHA206" s="82"/>
      <c r="KHC206" s="7"/>
      <c r="KHD206" s="82"/>
      <c r="KHE206" s="82"/>
      <c r="KHF206" s="83"/>
      <c r="KHH206" s="82"/>
      <c r="KHI206" s="80"/>
      <c r="KHJ206" s="81"/>
      <c r="KHK206" s="82"/>
      <c r="KHN206" s="82"/>
      <c r="KHO206" s="82"/>
      <c r="KHQ206" s="82"/>
      <c r="KHT206" s="82"/>
      <c r="KHW206" s="82"/>
      <c r="KHX206" s="82"/>
      <c r="KIC206" s="82"/>
      <c r="KIF206" s="82"/>
      <c r="KIG206" s="82"/>
      <c r="KIH206" s="82"/>
      <c r="KII206" s="82"/>
      <c r="KIJ206" s="82"/>
      <c r="KIK206" s="82"/>
      <c r="KIL206" s="82"/>
      <c r="KJD206" s="82"/>
      <c r="KJE206" s="82"/>
      <c r="KJF206" s="6"/>
      <c r="KJI206" s="7"/>
      <c r="KJJ206" s="7"/>
      <c r="KJO206" s="82"/>
      <c r="KJQ206" s="7"/>
      <c r="KJR206" s="82"/>
      <c r="KJT206" s="7"/>
      <c r="KJU206" s="82"/>
      <c r="KJV206" s="82"/>
      <c r="KJW206" s="83"/>
      <c r="KJY206" s="82"/>
      <c r="KJZ206" s="80"/>
      <c r="KKA206" s="81"/>
      <c r="KKB206" s="82"/>
      <c r="KKE206" s="82"/>
      <c r="KKF206" s="82"/>
      <c r="KKH206" s="82"/>
      <c r="KKK206" s="82"/>
      <c r="KKN206" s="82"/>
      <c r="KKO206" s="82"/>
      <c r="KKT206" s="82"/>
      <c r="KKW206" s="82"/>
      <c r="KKX206" s="82"/>
      <c r="KKY206" s="82"/>
      <c r="KKZ206" s="82"/>
      <c r="KLA206" s="82"/>
      <c r="KLB206" s="82"/>
      <c r="KLC206" s="82"/>
      <c r="KLU206" s="82"/>
      <c r="KLV206" s="82"/>
      <c r="KLW206" s="6"/>
      <c r="KLZ206" s="7"/>
      <c r="KMA206" s="7"/>
      <c r="KMF206" s="82"/>
      <c r="KMH206" s="7"/>
      <c r="KMI206" s="82"/>
      <c r="KMK206" s="7"/>
      <c r="KML206" s="82"/>
      <c r="KMM206" s="82"/>
      <c r="KMN206" s="83"/>
      <c r="KMP206" s="82"/>
      <c r="KMQ206" s="80"/>
      <c r="KMR206" s="81"/>
      <c r="KMS206" s="82"/>
      <c r="KMV206" s="82"/>
      <c r="KMW206" s="82"/>
      <c r="KMY206" s="82"/>
      <c r="KNB206" s="82"/>
      <c r="KNE206" s="82"/>
      <c r="KNF206" s="82"/>
      <c r="KNK206" s="82"/>
      <c r="KNN206" s="82"/>
      <c r="KNO206" s="82"/>
      <c r="KNP206" s="82"/>
      <c r="KNQ206" s="82"/>
      <c r="KNR206" s="82"/>
      <c r="KNS206" s="82"/>
      <c r="KNT206" s="82"/>
      <c r="KOL206" s="82"/>
      <c r="KOM206" s="82"/>
      <c r="KON206" s="6"/>
      <c r="KOQ206" s="7"/>
      <c r="KOR206" s="7"/>
      <c r="KOW206" s="82"/>
      <c r="KOY206" s="7"/>
      <c r="KOZ206" s="82"/>
      <c r="KPB206" s="7"/>
      <c r="KPC206" s="82"/>
      <c r="KPD206" s="82"/>
      <c r="KPE206" s="83"/>
      <c r="KPG206" s="82"/>
      <c r="KPH206" s="80"/>
      <c r="KPI206" s="81"/>
      <c r="KPJ206" s="82"/>
      <c r="KPM206" s="82"/>
      <c r="KPN206" s="82"/>
      <c r="KPP206" s="82"/>
      <c r="KPS206" s="82"/>
      <c r="KPV206" s="82"/>
      <c r="KPW206" s="82"/>
      <c r="KQB206" s="82"/>
      <c r="KQE206" s="82"/>
      <c r="KQF206" s="82"/>
      <c r="KQG206" s="82"/>
      <c r="KQH206" s="82"/>
      <c r="KQI206" s="82"/>
      <c r="KQJ206" s="82"/>
      <c r="KQK206" s="82"/>
      <c r="KRC206" s="82"/>
      <c r="KRD206" s="82"/>
      <c r="KRE206" s="6"/>
      <c r="KRH206" s="7"/>
      <c r="KRI206" s="7"/>
      <c r="KRN206" s="82"/>
      <c r="KRP206" s="7"/>
      <c r="KRQ206" s="82"/>
      <c r="KRS206" s="7"/>
      <c r="KRT206" s="82"/>
      <c r="KRU206" s="82"/>
      <c r="KRV206" s="83"/>
      <c r="KRX206" s="82"/>
      <c r="KRY206" s="80"/>
      <c r="KRZ206" s="81"/>
      <c r="KSA206" s="82"/>
      <c r="KSD206" s="82"/>
      <c r="KSE206" s="82"/>
      <c r="KSG206" s="82"/>
      <c r="KSJ206" s="82"/>
      <c r="KSM206" s="82"/>
      <c r="KSN206" s="82"/>
      <c r="KSS206" s="82"/>
      <c r="KSV206" s="82"/>
      <c r="KSW206" s="82"/>
      <c r="KSX206" s="82"/>
      <c r="KSY206" s="82"/>
      <c r="KSZ206" s="82"/>
      <c r="KTA206" s="82"/>
      <c r="KTB206" s="82"/>
      <c r="KTT206" s="82"/>
      <c r="KTU206" s="82"/>
      <c r="KTV206" s="6"/>
      <c r="KTY206" s="7"/>
      <c r="KTZ206" s="7"/>
      <c r="KUE206" s="82"/>
      <c r="KUG206" s="7"/>
      <c r="KUH206" s="82"/>
      <c r="KUJ206" s="7"/>
      <c r="KUK206" s="82"/>
      <c r="KUL206" s="82"/>
      <c r="KUM206" s="83"/>
      <c r="KUO206" s="82"/>
      <c r="KUP206" s="80"/>
      <c r="KUQ206" s="81"/>
      <c r="KUR206" s="82"/>
      <c r="KUU206" s="82"/>
      <c r="KUV206" s="82"/>
      <c r="KUX206" s="82"/>
      <c r="KVA206" s="82"/>
      <c r="KVD206" s="82"/>
      <c r="KVE206" s="82"/>
      <c r="KVJ206" s="82"/>
      <c r="KVM206" s="82"/>
      <c r="KVN206" s="82"/>
      <c r="KVO206" s="82"/>
      <c r="KVP206" s="82"/>
      <c r="KVQ206" s="82"/>
      <c r="KVR206" s="82"/>
      <c r="KVS206" s="82"/>
      <c r="KWK206" s="82"/>
      <c r="KWL206" s="82"/>
      <c r="KWM206" s="6"/>
      <c r="KWP206" s="7"/>
      <c r="KWQ206" s="7"/>
      <c r="KWV206" s="82"/>
      <c r="KWX206" s="7"/>
      <c r="KWY206" s="82"/>
      <c r="KXA206" s="7"/>
      <c r="KXB206" s="82"/>
      <c r="KXC206" s="82"/>
      <c r="KXD206" s="83"/>
      <c r="KXF206" s="82"/>
      <c r="KXG206" s="80"/>
      <c r="KXH206" s="81"/>
      <c r="KXI206" s="82"/>
      <c r="KXL206" s="82"/>
      <c r="KXM206" s="82"/>
      <c r="KXO206" s="82"/>
      <c r="KXR206" s="82"/>
      <c r="KXU206" s="82"/>
      <c r="KXV206" s="82"/>
      <c r="KYA206" s="82"/>
      <c r="KYD206" s="82"/>
      <c r="KYE206" s="82"/>
      <c r="KYF206" s="82"/>
      <c r="KYG206" s="82"/>
      <c r="KYH206" s="82"/>
      <c r="KYI206" s="82"/>
      <c r="KYJ206" s="82"/>
      <c r="KZB206" s="82"/>
      <c r="KZC206" s="82"/>
      <c r="KZD206" s="6"/>
      <c r="KZG206" s="7"/>
      <c r="KZH206" s="7"/>
      <c r="KZM206" s="82"/>
      <c r="KZO206" s="7"/>
      <c r="KZP206" s="82"/>
      <c r="KZR206" s="7"/>
      <c r="KZS206" s="82"/>
      <c r="KZT206" s="82"/>
      <c r="KZU206" s="83"/>
      <c r="KZW206" s="82"/>
      <c r="KZX206" s="80"/>
      <c r="KZY206" s="81"/>
      <c r="KZZ206" s="82"/>
      <c r="LAC206" s="82"/>
      <c r="LAD206" s="82"/>
      <c r="LAF206" s="82"/>
      <c r="LAI206" s="82"/>
      <c r="LAL206" s="82"/>
      <c r="LAM206" s="82"/>
      <c r="LAR206" s="82"/>
      <c r="LAU206" s="82"/>
      <c r="LAV206" s="82"/>
      <c r="LAW206" s="82"/>
      <c r="LAX206" s="82"/>
      <c r="LAY206" s="82"/>
      <c r="LAZ206" s="82"/>
      <c r="LBA206" s="82"/>
      <c r="LBS206" s="82"/>
      <c r="LBT206" s="82"/>
      <c r="LBU206" s="6"/>
      <c r="LBX206" s="7"/>
      <c r="LBY206" s="7"/>
      <c r="LCD206" s="82"/>
      <c r="LCF206" s="7"/>
      <c r="LCG206" s="82"/>
      <c r="LCI206" s="7"/>
      <c r="LCJ206" s="82"/>
      <c r="LCK206" s="82"/>
      <c r="LCL206" s="83"/>
      <c r="LCN206" s="82"/>
      <c r="LCO206" s="80"/>
      <c r="LCP206" s="81"/>
      <c r="LCQ206" s="82"/>
      <c r="LCT206" s="82"/>
      <c r="LCU206" s="82"/>
      <c r="LCW206" s="82"/>
      <c r="LCZ206" s="82"/>
      <c r="LDC206" s="82"/>
      <c r="LDD206" s="82"/>
      <c r="LDI206" s="82"/>
      <c r="LDL206" s="82"/>
      <c r="LDM206" s="82"/>
      <c r="LDN206" s="82"/>
      <c r="LDO206" s="82"/>
      <c r="LDP206" s="82"/>
      <c r="LDQ206" s="82"/>
      <c r="LDR206" s="82"/>
      <c r="LEJ206" s="82"/>
      <c r="LEK206" s="82"/>
      <c r="LEL206" s="6"/>
      <c r="LEO206" s="7"/>
      <c r="LEP206" s="7"/>
      <c r="LEU206" s="82"/>
      <c r="LEW206" s="7"/>
      <c r="LEX206" s="82"/>
      <c r="LEZ206" s="7"/>
      <c r="LFA206" s="82"/>
      <c r="LFB206" s="82"/>
      <c r="LFC206" s="83"/>
      <c r="LFE206" s="82"/>
      <c r="LFF206" s="80"/>
      <c r="LFG206" s="81"/>
      <c r="LFH206" s="82"/>
      <c r="LFK206" s="82"/>
      <c r="LFL206" s="82"/>
      <c r="LFN206" s="82"/>
      <c r="LFQ206" s="82"/>
      <c r="LFT206" s="82"/>
      <c r="LFU206" s="82"/>
      <c r="LFZ206" s="82"/>
      <c r="LGC206" s="82"/>
      <c r="LGD206" s="82"/>
      <c r="LGE206" s="82"/>
      <c r="LGF206" s="82"/>
      <c r="LGG206" s="82"/>
      <c r="LGH206" s="82"/>
      <c r="LGI206" s="82"/>
      <c r="LHA206" s="82"/>
      <c r="LHB206" s="82"/>
      <c r="LHC206" s="6"/>
      <c r="LHF206" s="7"/>
      <c r="LHG206" s="7"/>
      <c r="LHL206" s="82"/>
      <c r="LHN206" s="7"/>
      <c r="LHO206" s="82"/>
      <c r="LHQ206" s="7"/>
      <c r="LHR206" s="82"/>
      <c r="LHS206" s="82"/>
      <c r="LHT206" s="83"/>
      <c r="LHV206" s="82"/>
      <c r="LHW206" s="80"/>
      <c r="LHX206" s="81"/>
      <c r="LHY206" s="82"/>
      <c r="LIB206" s="82"/>
      <c r="LIC206" s="82"/>
      <c r="LIE206" s="82"/>
      <c r="LIH206" s="82"/>
      <c r="LIK206" s="82"/>
      <c r="LIL206" s="82"/>
      <c r="LIQ206" s="82"/>
      <c r="LIT206" s="82"/>
      <c r="LIU206" s="82"/>
      <c r="LIV206" s="82"/>
      <c r="LIW206" s="82"/>
      <c r="LIX206" s="82"/>
      <c r="LIY206" s="82"/>
      <c r="LIZ206" s="82"/>
      <c r="LJR206" s="82"/>
      <c r="LJS206" s="82"/>
      <c r="LJT206" s="6"/>
      <c r="LJW206" s="7"/>
      <c r="LJX206" s="7"/>
      <c r="LKC206" s="82"/>
      <c r="LKE206" s="7"/>
      <c r="LKF206" s="82"/>
      <c r="LKH206" s="7"/>
      <c r="LKI206" s="82"/>
      <c r="LKJ206" s="82"/>
      <c r="LKK206" s="83"/>
      <c r="LKM206" s="82"/>
      <c r="LKN206" s="80"/>
      <c r="LKO206" s="81"/>
      <c r="LKP206" s="82"/>
      <c r="LKS206" s="82"/>
      <c r="LKT206" s="82"/>
      <c r="LKV206" s="82"/>
      <c r="LKY206" s="82"/>
      <c r="LLB206" s="82"/>
      <c r="LLC206" s="82"/>
      <c r="LLH206" s="82"/>
      <c r="LLK206" s="82"/>
      <c r="LLL206" s="82"/>
      <c r="LLM206" s="82"/>
      <c r="LLN206" s="82"/>
      <c r="LLO206" s="82"/>
      <c r="LLP206" s="82"/>
      <c r="LLQ206" s="82"/>
      <c r="LMI206" s="82"/>
      <c r="LMJ206" s="82"/>
      <c r="LMK206" s="6"/>
      <c r="LMN206" s="7"/>
      <c r="LMO206" s="7"/>
      <c r="LMT206" s="82"/>
      <c r="LMV206" s="7"/>
      <c r="LMW206" s="82"/>
      <c r="LMY206" s="7"/>
      <c r="LMZ206" s="82"/>
      <c r="LNA206" s="82"/>
      <c r="LNB206" s="83"/>
      <c r="LND206" s="82"/>
      <c r="LNE206" s="80"/>
      <c r="LNF206" s="81"/>
      <c r="LNG206" s="82"/>
      <c r="LNJ206" s="82"/>
      <c r="LNK206" s="82"/>
      <c r="LNM206" s="82"/>
      <c r="LNP206" s="82"/>
      <c r="LNS206" s="82"/>
      <c r="LNT206" s="82"/>
      <c r="LNY206" s="82"/>
      <c r="LOB206" s="82"/>
      <c r="LOC206" s="82"/>
      <c r="LOD206" s="82"/>
      <c r="LOE206" s="82"/>
      <c r="LOF206" s="82"/>
      <c r="LOG206" s="82"/>
      <c r="LOH206" s="82"/>
      <c r="LOZ206" s="82"/>
      <c r="LPA206" s="82"/>
      <c r="LPB206" s="6"/>
      <c r="LPE206" s="7"/>
      <c r="LPF206" s="7"/>
      <c r="LPK206" s="82"/>
      <c r="LPM206" s="7"/>
      <c r="LPN206" s="82"/>
      <c r="LPP206" s="7"/>
      <c r="LPQ206" s="82"/>
      <c r="LPR206" s="82"/>
      <c r="LPS206" s="83"/>
      <c r="LPU206" s="82"/>
      <c r="LPV206" s="80"/>
      <c r="LPW206" s="81"/>
      <c r="LPX206" s="82"/>
      <c r="LQA206" s="82"/>
      <c r="LQB206" s="82"/>
      <c r="LQD206" s="82"/>
      <c r="LQG206" s="82"/>
      <c r="LQJ206" s="82"/>
      <c r="LQK206" s="82"/>
      <c r="LQP206" s="82"/>
      <c r="LQS206" s="82"/>
      <c r="LQT206" s="82"/>
      <c r="LQU206" s="82"/>
      <c r="LQV206" s="82"/>
      <c r="LQW206" s="82"/>
      <c r="LQX206" s="82"/>
      <c r="LQY206" s="82"/>
      <c r="LRQ206" s="82"/>
      <c r="LRR206" s="82"/>
      <c r="LRS206" s="6"/>
      <c r="LRV206" s="7"/>
      <c r="LRW206" s="7"/>
      <c r="LSB206" s="82"/>
      <c r="LSD206" s="7"/>
      <c r="LSE206" s="82"/>
      <c r="LSG206" s="7"/>
      <c r="LSH206" s="82"/>
      <c r="LSI206" s="82"/>
      <c r="LSJ206" s="83"/>
      <c r="LSL206" s="82"/>
      <c r="LSM206" s="80"/>
      <c r="LSN206" s="81"/>
      <c r="LSO206" s="82"/>
      <c r="LSR206" s="82"/>
      <c r="LSS206" s="82"/>
      <c r="LSU206" s="82"/>
      <c r="LSX206" s="82"/>
      <c r="LTA206" s="82"/>
      <c r="LTB206" s="82"/>
      <c r="LTG206" s="82"/>
      <c r="LTJ206" s="82"/>
      <c r="LTK206" s="82"/>
      <c r="LTL206" s="82"/>
      <c r="LTM206" s="82"/>
      <c r="LTN206" s="82"/>
      <c r="LTO206" s="82"/>
      <c r="LTP206" s="82"/>
      <c r="LUH206" s="82"/>
      <c r="LUI206" s="82"/>
      <c r="LUJ206" s="6"/>
      <c r="LUM206" s="7"/>
      <c r="LUN206" s="7"/>
      <c r="LUS206" s="82"/>
      <c r="LUU206" s="7"/>
      <c r="LUV206" s="82"/>
      <c r="LUX206" s="7"/>
      <c r="LUY206" s="82"/>
      <c r="LUZ206" s="82"/>
      <c r="LVA206" s="83"/>
      <c r="LVC206" s="82"/>
      <c r="LVD206" s="80"/>
      <c r="LVE206" s="81"/>
      <c r="LVF206" s="82"/>
      <c r="LVI206" s="82"/>
      <c r="LVJ206" s="82"/>
      <c r="LVL206" s="82"/>
      <c r="LVO206" s="82"/>
      <c r="LVR206" s="82"/>
      <c r="LVS206" s="82"/>
      <c r="LVX206" s="82"/>
      <c r="LWA206" s="82"/>
      <c r="LWB206" s="82"/>
      <c r="LWC206" s="82"/>
      <c r="LWD206" s="82"/>
      <c r="LWE206" s="82"/>
      <c r="LWF206" s="82"/>
      <c r="LWG206" s="82"/>
      <c r="LWY206" s="82"/>
      <c r="LWZ206" s="82"/>
      <c r="LXA206" s="6"/>
      <c r="LXD206" s="7"/>
      <c r="LXE206" s="7"/>
      <c r="LXJ206" s="82"/>
      <c r="LXL206" s="7"/>
      <c r="LXM206" s="82"/>
      <c r="LXO206" s="7"/>
      <c r="LXP206" s="82"/>
      <c r="LXQ206" s="82"/>
      <c r="LXR206" s="83"/>
      <c r="LXT206" s="82"/>
      <c r="LXU206" s="80"/>
      <c r="LXV206" s="81"/>
      <c r="LXW206" s="82"/>
      <c r="LXZ206" s="82"/>
      <c r="LYA206" s="82"/>
      <c r="LYC206" s="82"/>
      <c r="LYF206" s="82"/>
      <c r="LYI206" s="82"/>
      <c r="LYJ206" s="82"/>
      <c r="LYO206" s="82"/>
      <c r="LYR206" s="82"/>
      <c r="LYS206" s="82"/>
      <c r="LYT206" s="82"/>
      <c r="LYU206" s="82"/>
      <c r="LYV206" s="82"/>
      <c r="LYW206" s="82"/>
      <c r="LYX206" s="82"/>
      <c r="LZP206" s="82"/>
      <c r="LZQ206" s="82"/>
      <c r="LZR206" s="6"/>
      <c r="LZU206" s="7"/>
      <c r="LZV206" s="7"/>
      <c r="MAA206" s="82"/>
      <c r="MAC206" s="7"/>
      <c r="MAD206" s="82"/>
      <c r="MAF206" s="7"/>
      <c r="MAG206" s="82"/>
      <c r="MAH206" s="82"/>
      <c r="MAI206" s="83"/>
      <c r="MAK206" s="82"/>
      <c r="MAL206" s="80"/>
      <c r="MAM206" s="81"/>
      <c r="MAN206" s="82"/>
      <c r="MAQ206" s="82"/>
      <c r="MAR206" s="82"/>
      <c r="MAT206" s="82"/>
      <c r="MAW206" s="82"/>
      <c r="MAZ206" s="82"/>
      <c r="MBA206" s="82"/>
      <c r="MBF206" s="82"/>
      <c r="MBI206" s="82"/>
      <c r="MBJ206" s="82"/>
      <c r="MBK206" s="82"/>
      <c r="MBL206" s="82"/>
      <c r="MBM206" s="82"/>
      <c r="MBN206" s="82"/>
      <c r="MBO206" s="82"/>
      <c r="MCG206" s="82"/>
      <c r="MCH206" s="82"/>
      <c r="MCI206" s="6"/>
      <c r="MCL206" s="7"/>
      <c r="MCM206" s="7"/>
      <c r="MCR206" s="82"/>
      <c r="MCT206" s="7"/>
      <c r="MCU206" s="82"/>
      <c r="MCW206" s="7"/>
      <c r="MCX206" s="82"/>
      <c r="MCY206" s="82"/>
      <c r="MCZ206" s="83"/>
      <c r="MDB206" s="82"/>
      <c r="MDC206" s="80"/>
      <c r="MDD206" s="81"/>
      <c r="MDE206" s="82"/>
      <c r="MDH206" s="82"/>
      <c r="MDI206" s="82"/>
      <c r="MDK206" s="82"/>
      <c r="MDN206" s="82"/>
      <c r="MDQ206" s="82"/>
      <c r="MDR206" s="82"/>
      <c r="MDW206" s="82"/>
      <c r="MDZ206" s="82"/>
      <c r="MEA206" s="82"/>
      <c r="MEB206" s="82"/>
      <c r="MEC206" s="82"/>
      <c r="MED206" s="82"/>
      <c r="MEE206" s="82"/>
      <c r="MEF206" s="82"/>
      <c r="MEX206" s="82"/>
      <c r="MEY206" s="82"/>
      <c r="MEZ206" s="6"/>
      <c r="MFC206" s="7"/>
      <c r="MFD206" s="7"/>
      <c r="MFI206" s="82"/>
      <c r="MFK206" s="7"/>
      <c r="MFL206" s="82"/>
      <c r="MFN206" s="7"/>
      <c r="MFO206" s="82"/>
      <c r="MFP206" s="82"/>
      <c r="MFQ206" s="83"/>
      <c r="MFS206" s="82"/>
      <c r="MFT206" s="80"/>
      <c r="MFU206" s="81"/>
      <c r="MFV206" s="82"/>
      <c r="MFY206" s="82"/>
      <c r="MFZ206" s="82"/>
      <c r="MGB206" s="82"/>
      <c r="MGE206" s="82"/>
      <c r="MGH206" s="82"/>
      <c r="MGI206" s="82"/>
      <c r="MGN206" s="82"/>
      <c r="MGQ206" s="82"/>
      <c r="MGR206" s="82"/>
      <c r="MGS206" s="82"/>
      <c r="MGT206" s="82"/>
      <c r="MGU206" s="82"/>
      <c r="MGV206" s="82"/>
      <c r="MGW206" s="82"/>
      <c r="MHO206" s="82"/>
      <c r="MHP206" s="82"/>
      <c r="MHQ206" s="6"/>
      <c r="MHT206" s="7"/>
      <c r="MHU206" s="7"/>
      <c r="MHZ206" s="82"/>
      <c r="MIB206" s="7"/>
      <c r="MIC206" s="82"/>
      <c r="MIE206" s="7"/>
      <c r="MIF206" s="82"/>
      <c r="MIG206" s="82"/>
      <c r="MIH206" s="83"/>
      <c r="MIJ206" s="82"/>
      <c r="MIK206" s="80"/>
      <c r="MIL206" s="81"/>
      <c r="MIM206" s="82"/>
      <c r="MIP206" s="82"/>
      <c r="MIQ206" s="82"/>
      <c r="MIS206" s="82"/>
      <c r="MIV206" s="82"/>
      <c r="MIY206" s="82"/>
      <c r="MIZ206" s="82"/>
      <c r="MJE206" s="82"/>
      <c r="MJH206" s="82"/>
      <c r="MJI206" s="82"/>
      <c r="MJJ206" s="82"/>
      <c r="MJK206" s="82"/>
      <c r="MJL206" s="82"/>
      <c r="MJM206" s="82"/>
      <c r="MJN206" s="82"/>
      <c r="MKF206" s="82"/>
      <c r="MKG206" s="82"/>
      <c r="MKH206" s="6"/>
      <c r="MKK206" s="7"/>
      <c r="MKL206" s="7"/>
      <c r="MKQ206" s="82"/>
      <c r="MKS206" s="7"/>
      <c r="MKT206" s="82"/>
      <c r="MKV206" s="7"/>
      <c r="MKW206" s="82"/>
      <c r="MKX206" s="82"/>
      <c r="MKY206" s="83"/>
      <c r="MLA206" s="82"/>
      <c r="MLB206" s="80"/>
      <c r="MLC206" s="81"/>
      <c r="MLD206" s="82"/>
      <c r="MLG206" s="82"/>
      <c r="MLH206" s="82"/>
      <c r="MLJ206" s="82"/>
      <c r="MLM206" s="82"/>
      <c r="MLP206" s="82"/>
      <c r="MLQ206" s="82"/>
      <c r="MLV206" s="82"/>
      <c r="MLY206" s="82"/>
      <c r="MLZ206" s="82"/>
      <c r="MMA206" s="82"/>
      <c r="MMB206" s="82"/>
      <c r="MMC206" s="82"/>
      <c r="MMD206" s="82"/>
      <c r="MME206" s="82"/>
      <c r="MMW206" s="82"/>
      <c r="MMX206" s="82"/>
      <c r="MMY206" s="6"/>
      <c r="MNB206" s="7"/>
      <c r="MNC206" s="7"/>
      <c r="MNH206" s="82"/>
      <c r="MNJ206" s="7"/>
      <c r="MNK206" s="82"/>
      <c r="MNM206" s="7"/>
      <c r="MNN206" s="82"/>
      <c r="MNO206" s="82"/>
      <c r="MNP206" s="83"/>
      <c r="MNR206" s="82"/>
      <c r="MNS206" s="80"/>
      <c r="MNT206" s="81"/>
      <c r="MNU206" s="82"/>
      <c r="MNX206" s="82"/>
      <c r="MNY206" s="82"/>
      <c r="MOA206" s="82"/>
      <c r="MOD206" s="82"/>
      <c r="MOG206" s="82"/>
      <c r="MOH206" s="82"/>
      <c r="MOM206" s="82"/>
      <c r="MOP206" s="82"/>
      <c r="MOQ206" s="82"/>
      <c r="MOR206" s="82"/>
      <c r="MOS206" s="82"/>
      <c r="MOT206" s="82"/>
      <c r="MOU206" s="82"/>
      <c r="MOV206" s="82"/>
      <c r="MPN206" s="82"/>
      <c r="MPO206" s="82"/>
      <c r="MPP206" s="6"/>
      <c r="MPS206" s="7"/>
      <c r="MPT206" s="7"/>
      <c r="MPY206" s="82"/>
      <c r="MQA206" s="7"/>
      <c r="MQB206" s="82"/>
      <c r="MQD206" s="7"/>
      <c r="MQE206" s="82"/>
      <c r="MQF206" s="82"/>
      <c r="MQG206" s="83"/>
      <c r="MQI206" s="82"/>
      <c r="MQJ206" s="80"/>
      <c r="MQK206" s="81"/>
      <c r="MQL206" s="82"/>
      <c r="MQO206" s="82"/>
      <c r="MQP206" s="82"/>
      <c r="MQR206" s="82"/>
      <c r="MQU206" s="82"/>
      <c r="MQX206" s="82"/>
      <c r="MQY206" s="82"/>
      <c r="MRD206" s="82"/>
      <c r="MRG206" s="82"/>
      <c r="MRH206" s="82"/>
      <c r="MRI206" s="82"/>
      <c r="MRJ206" s="82"/>
      <c r="MRK206" s="82"/>
      <c r="MRL206" s="82"/>
      <c r="MRM206" s="82"/>
      <c r="MSE206" s="82"/>
      <c r="MSF206" s="82"/>
      <c r="MSG206" s="6"/>
      <c r="MSJ206" s="7"/>
      <c r="MSK206" s="7"/>
      <c r="MSP206" s="82"/>
      <c r="MSR206" s="7"/>
      <c r="MSS206" s="82"/>
      <c r="MSU206" s="7"/>
      <c r="MSV206" s="82"/>
      <c r="MSW206" s="82"/>
      <c r="MSX206" s="83"/>
      <c r="MSZ206" s="82"/>
      <c r="MTA206" s="80"/>
      <c r="MTB206" s="81"/>
      <c r="MTC206" s="82"/>
      <c r="MTF206" s="82"/>
      <c r="MTG206" s="82"/>
      <c r="MTI206" s="82"/>
      <c r="MTL206" s="82"/>
      <c r="MTO206" s="82"/>
      <c r="MTP206" s="82"/>
      <c r="MTU206" s="82"/>
      <c r="MTX206" s="82"/>
      <c r="MTY206" s="82"/>
      <c r="MTZ206" s="82"/>
      <c r="MUA206" s="82"/>
      <c r="MUB206" s="82"/>
      <c r="MUC206" s="82"/>
      <c r="MUD206" s="82"/>
      <c r="MUV206" s="82"/>
      <c r="MUW206" s="82"/>
      <c r="MUX206" s="6"/>
      <c r="MVA206" s="7"/>
      <c r="MVB206" s="7"/>
      <c r="MVG206" s="82"/>
      <c r="MVI206" s="7"/>
      <c r="MVJ206" s="82"/>
      <c r="MVL206" s="7"/>
      <c r="MVM206" s="82"/>
      <c r="MVN206" s="82"/>
      <c r="MVO206" s="83"/>
      <c r="MVQ206" s="82"/>
      <c r="MVR206" s="80"/>
      <c r="MVS206" s="81"/>
      <c r="MVT206" s="82"/>
      <c r="MVW206" s="82"/>
      <c r="MVX206" s="82"/>
      <c r="MVZ206" s="82"/>
      <c r="MWC206" s="82"/>
      <c r="MWF206" s="82"/>
      <c r="MWG206" s="82"/>
      <c r="MWL206" s="82"/>
      <c r="MWO206" s="82"/>
      <c r="MWP206" s="82"/>
      <c r="MWQ206" s="82"/>
      <c r="MWR206" s="82"/>
      <c r="MWS206" s="82"/>
      <c r="MWT206" s="82"/>
      <c r="MWU206" s="82"/>
      <c r="MXM206" s="82"/>
      <c r="MXN206" s="82"/>
      <c r="MXO206" s="6"/>
      <c r="MXR206" s="7"/>
      <c r="MXS206" s="7"/>
      <c r="MXX206" s="82"/>
      <c r="MXZ206" s="7"/>
      <c r="MYA206" s="82"/>
      <c r="MYC206" s="7"/>
      <c r="MYD206" s="82"/>
      <c r="MYE206" s="82"/>
      <c r="MYF206" s="83"/>
      <c r="MYH206" s="82"/>
      <c r="MYI206" s="80"/>
      <c r="MYJ206" s="81"/>
      <c r="MYK206" s="82"/>
      <c r="MYN206" s="82"/>
      <c r="MYO206" s="82"/>
      <c r="MYQ206" s="82"/>
      <c r="MYT206" s="82"/>
      <c r="MYW206" s="82"/>
      <c r="MYX206" s="82"/>
      <c r="MZC206" s="82"/>
      <c r="MZF206" s="82"/>
      <c r="MZG206" s="82"/>
      <c r="MZH206" s="82"/>
      <c r="MZI206" s="82"/>
      <c r="MZJ206" s="82"/>
      <c r="MZK206" s="82"/>
      <c r="MZL206" s="82"/>
      <c r="NAD206" s="82"/>
      <c r="NAE206" s="82"/>
      <c r="NAF206" s="6"/>
      <c r="NAI206" s="7"/>
      <c r="NAJ206" s="7"/>
      <c r="NAO206" s="82"/>
      <c r="NAQ206" s="7"/>
      <c r="NAR206" s="82"/>
      <c r="NAT206" s="7"/>
      <c r="NAU206" s="82"/>
      <c r="NAV206" s="82"/>
      <c r="NAW206" s="83"/>
      <c r="NAY206" s="82"/>
      <c r="NAZ206" s="80"/>
      <c r="NBA206" s="81"/>
      <c r="NBB206" s="82"/>
      <c r="NBE206" s="82"/>
      <c r="NBF206" s="82"/>
      <c r="NBH206" s="82"/>
      <c r="NBK206" s="82"/>
      <c r="NBN206" s="82"/>
      <c r="NBO206" s="82"/>
      <c r="NBT206" s="82"/>
      <c r="NBW206" s="82"/>
      <c r="NBX206" s="82"/>
      <c r="NBY206" s="82"/>
      <c r="NBZ206" s="82"/>
      <c r="NCA206" s="82"/>
      <c r="NCB206" s="82"/>
      <c r="NCC206" s="82"/>
      <c r="NCU206" s="82"/>
      <c r="NCV206" s="82"/>
      <c r="NCW206" s="6"/>
      <c r="NCZ206" s="7"/>
      <c r="NDA206" s="7"/>
      <c r="NDF206" s="82"/>
      <c r="NDH206" s="7"/>
      <c r="NDI206" s="82"/>
      <c r="NDK206" s="7"/>
      <c r="NDL206" s="82"/>
      <c r="NDM206" s="82"/>
      <c r="NDN206" s="83"/>
      <c r="NDP206" s="82"/>
      <c r="NDQ206" s="80"/>
      <c r="NDR206" s="81"/>
      <c r="NDS206" s="82"/>
      <c r="NDV206" s="82"/>
      <c r="NDW206" s="82"/>
      <c r="NDY206" s="82"/>
      <c r="NEB206" s="82"/>
      <c r="NEE206" s="82"/>
      <c r="NEF206" s="82"/>
      <c r="NEK206" s="82"/>
      <c r="NEN206" s="82"/>
      <c r="NEO206" s="82"/>
      <c r="NEP206" s="82"/>
      <c r="NEQ206" s="82"/>
      <c r="NER206" s="82"/>
      <c r="NES206" s="82"/>
      <c r="NET206" s="82"/>
      <c r="NFL206" s="82"/>
      <c r="NFM206" s="82"/>
      <c r="NFN206" s="6"/>
      <c r="NFQ206" s="7"/>
      <c r="NFR206" s="7"/>
      <c r="NFW206" s="82"/>
      <c r="NFY206" s="7"/>
      <c r="NFZ206" s="82"/>
      <c r="NGB206" s="7"/>
      <c r="NGC206" s="82"/>
      <c r="NGD206" s="82"/>
      <c r="NGE206" s="83"/>
      <c r="NGG206" s="82"/>
      <c r="NGH206" s="80"/>
      <c r="NGI206" s="81"/>
      <c r="NGJ206" s="82"/>
      <c r="NGM206" s="82"/>
      <c r="NGN206" s="82"/>
      <c r="NGP206" s="82"/>
      <c r="NGS206" s="82"/>
      <c r="NGV206" s="82"/>
      <c r="NGW206" s="82"/>
      <c r="NHB206" s="82"/>
      <c r="NHE206" s="82"/>
      <c r="NHF206" s="82"/>
      <c r="NHG206" s="82"/>
      <c r="NHH206" s="82"/>
      <c r="NHI206" s="82"/>
      <c r="NHJ206" s="82"/>
      <c r="NHK206" s="82"/>
      <c r="NIC206" s="82"/>
      <c r="NID206" s="82"/>
      <c r="NIE206" s="6"/>
      <c r="NIH206" s="7"/>
      <c r="NII206" s="7"/>
      <c r="NIN206" s="82"/>
      <c r="NIP206" s="7"/>
      <c r="NIQ206" s="82"/>
      <c r="NIS206" s="7"/>
      <c r="NIT206" s="82"/>
      <c r="NIU206" s="82"/>
      <c r="NIV206" s="83"/>
      <c r="NIX206" s="82"/>
      <c r="NIY206" s="80"/>
      <c r="NIZ206" s="81"/>
      <c r="NJA206" s="82"/>
      <c r="NJD206" s="82"/>
      <c r="NJE206" s="82"/>
      <c r="NJG206" s="82"/>
      <c r="NJJ206" s="82"/>
      <c r="NJM206" s="82"/>
      <c r="NJN206" s="82"/>
      <c r="NJS206" s="82"/>
      <c r="NJV206" s="82"/>
      <c r="NJW206" s="82"/>
      <c r="NJX206" s="82"/>
      <c r="NJY206" s="82"/>
      <c r="NJZ206" s="82"/>
      <c r="NKA206" s="82"/>
      <c r="NKB206" s="82"/>
      <c r="NKT206" s="82"/>
      <c r="NKU206" s="82"/>
      <c r="NKV206" s="6"/>
      <c r="NKY206" s="7"/>
      <c r="NKZ206" s="7"/>
      <c r="NLE206" s="82"/>
      <c r="NLG206" s="7"/>
      <c r="NLH206" s="82"/>
      <c r="NLJ206" s="7"/>
      <c r="NLK206" s="82"/>
      <c r="NLL206" s="82"/>
      <c r="NLM206" s="83"/>
      <c r="NLO206" s="82"/>
      <c r="NLP206" s="80"/>
      <c r="NLQ206" s="81"/>
      <c r="NLR206" s="82"/>
      <c r="NLU206" s="82"/>
      <c r="NLV206" s="82"/>
      <c r="NLX206" s="82"/>
      <c r="NMA206" s="82"/>
      <c r="NMD206" s="82"/>
      <c r="NME206" s="82"/>
      <c r="NMJ206" s="82"/>
      <c r="NMM206" s="82"/>
      <c r="NMN206" s="82"/>
      <c r="NMO206" s="82"/>
      <c r="NMP206" s="82"/>
      <c r="NMQ206" s="82"/>
      <c r="NMR206" s="82"/>
      <c r="NMS206" s="82"/>
      <c r="NNK206" s="82"/>
      <c r="NNL206" s="82"/>
      <c r="NNM206" s="6"/>
      <c r="NNP206" s="7"/>
      <c r="NNQ206" s="7"/>
      <c r="NNV206" s="82"/>
      <c r="NNX206" s="7"/>
      <c r="NNY206" s="82"/>
      <c r="NOA206" s="7"/>
      <c r="NOB206" s="82"/>
      <c r="NOC206" s="82"/>
      <c r="NOD206" s="83"/>
      <c r="NOF206" s="82"/>
      <c r="NOG206" s="80"/>
      <c r="NOH206" s="81"/>
      <c r="NOI206" s="82"/>
      <c r="NOL206" s="82"/>
      <c r="NOM206" s="82"/>
      <c r="NOO206" s="82"/>
      <c r="NOR206" s="82"/>
      <c r="NOU206" s="82"/>
      <c r="NOV206" s="82"/>
      <c r="NPA206" s="82"/>
      <c r="NPD206" s="82"/>
      <c r="NPE206" s="82"/>
      <c r="NPF206" s="82"/>
      <c r="NPG206" s="82"/>
      <c r="NPH206" s="82"/>
      <c r="NPI206" s="82"/>
      <c r="NPJ206" s="82"/>
      <c r="NQB206" s="82"/>
      <c r="NQC206" s="82"/>
      <c r="NQD206" s="6"/>
      <c r="NQG206" s="7"/>
      <c r="NQH206" s="7"/>
      <c r="NQM206" s="82"/>
      <c r="NQO206" s="7"/>
      <c r="NQP206" s="82"/>
      <c r="NQR206" s="7"/>
      <c r="NQS206" s="82"/>
      <c r="NQT206" s="82"/>
      <c r="NQU206" s="83"/>
      <c r="NQW206" s="82"/>
      <c r="NQX206" s="80"/>
      <c r="NQY206" s="81"/>
      <c r="NQZ206" s="82"/>
      <c r="NRC206" s="82"/>
      <c r="NRD206" s="82"/>
      <c r="NRF206" s="82"/>
      <c r="NRI206" s="82"/>
      <c r="NRL206" s="82"/>
      <c r="NRM206" s="82"/>
      <c r="NRR206" s="82"/>
      <c r="NRU206" s="82"/>
      <c r="NRV206" s="82"/>
      <c r="NRW206" s="82"/>
      <c r="NRX206" s="82"/>
      <c r="NRY206" s="82"/>
      <c r="NRZ206" s="82"/>
      <c r="NSA206" s="82"/>
      <c r="NSS206" s="82"/>
      <c r="NST206" s="82"/>
      <c r="NSU206" s="6"/>
      <c r="NSX206" s="7"/>
      <c r="NSY206" s="7"/>
      <c r="NTD206" s="82"/>
      <c r="NTF206" s="7"/>
      <c r="NTG206" s="82"/>
      <c r="NTI206" s="7"/>
      <c r="NTJ206" s="82"/>
      <c r="NTK206" s="82"/>
      <c r="NTL206" s="83"/>
      <c r="NTN206" s="82"/>
      <c r="NTO206" s="80"/>
      <c r="NTP206" s="81"/>
      <c r="NTQ206" s="82"/>
      <c r="NTT206" s="82"/>
      <c r="NTU206" s="82"/>
      <c r="NTW206" s="82"/>
      <c r="NTZ206" s="82"/>
      <c r="NUC206" s="82"/>
      <c r="NUD206" s="82"/>
      <c r="NUI206" s="82"/>
      <c r="NUL206" s="82"/>
      <c r="NUM206" s="82"/>
      <c r="NUN206" s="82"/>
      <c r="NUO206" s="82"/>
      <c r="NUP206" s="82"/>
      <c r="NUQ206" s="82"/>
      <c r="NUR206" s="82"/>
      <c r="NVJ206" s="82"/>
      <c r="NVK206" s="82"/>
      <c r="NVL206" s="6"/>
      <c r="NVO206" s="7"/>
      <c r="NVP206" s="7"/>
      <c r="NVU206" s="82"/>
      <c r="NVW206" s="7"/>
      <c r="NVX206" s="82"/>
      <c r="NVZ206" s="7"/>
      <c r="NWA206" s="82"/>
      <c r="NWB206" s="82"/>
      <c r="NWC206" s="83"/>
      <c r="NWE206" s="82"/>
      <c r="NWF206" s="80"/>
      <c r="NWG206" s="81"/>
      <c r="NWH206" s="82"/>
      <c r="NWK206" s="82"/>
      <c r="NWL206" s="82"/>
      <c r="NWN206" s="82"/>
      <c r="NWQ206" s="82"/>
      <c r="NWT206" s="82"/>
      <c r="NWU206" s="82"/>
      <c r="NWZ206" s="82"/>
      <c r="NXC206" s="82"/>
      <c r="NXD206" s="82"/>
      <c r="NXE206" s="82"/>
      <c r="NXF206" s="82"/>
      <c r="NXG206" s="82"/>
      <c r="NXH206" s="82"/>
      <c r="NXI206" s="82"/>
      <c r="NYA206" s="82"/>
      <c r="NYB206" s="82"/>
      <c r="NYC206" s="6"/>
      <c r="NYF206" s="7"/>
      <c r="NYG206" s="7"/>
      <c r="NYL206" s="82"/>
      <c r="NYN206" s="7"/>
      <c r="NYO206" s="82"/>
      <c r="NYQ206" s="7"/>
      <c r="NYR206" s="82"/>
      <c r="NYS206" s="82"/>
      <c r="NYT206" s="83"/>
      <c r="NYV206" s="82"/>
      <c r="NYW206" s="80"/>
      <c r="NYX206" s="81"/>
      <c r="NYY206" s="82"/>
      <c r="NZB206" s="82"/>
      <c r="NZC206" s="82"/>
      <c r="NZE206" s="82"/>
      <c r="NZH206" s="82"/>
      <c r="NZK206" s="82"/>
      <c r="NZL206" s="82"/>
      <c r="NZQ206" s="82"/>
      <c r="NZT206" s="82"/>
      <c r="NZU206" s="82"/>
      <c r="NZV206" s="82"/>
      <c r="NZW206" s="82"/>
      <c r="NZX206" s="82"/>
      <c r="NZY206" s="82"/>
      <c r="NZZ206" s="82"/>
      <c r="OAR206" s="82"/>
      <c r="OAS206" s="82"/>
      <c r="OAT206" s="6"/>
      <c r="OAW206" s="7"/>
      <c r="OAX206" s="7"/>
      <c r="OBC206" s="82"/>
      <c r="OBE206" s="7"/>
      <c r="OBF206" s="82"/>
      <c r="OBH206" s="7"/>
      <c r="OBI206" s="82"/>
      <c r="OBJ206" s="82"/>
      <c r="OBK206" s="83"/>
      <c r="OBM206" s="82"/>
      <c r="OBN206" s="80"/>
      <c r="OBO206" s="81"/>
      <c r="OBP206" s="82"/>
      <c r="OBS206" s="82"/>
      <c r="OBT206" s="82"/>
      <c r="OBV206" s="82"/>
      <c r="OBY206" s="82"/>
      <c r="OCB206" s="82"/>
      <c r="OCC206" s="82"/>
      <c r="OCH206" s="82"/>
      <c r="OCK206" s="82"/>
      <c r="OCL206" s="82"/>
      <c r="OCM206" s="82"/>
      <c r="OCN206" s="82"/>
      <c r="OCO206" s="82"/>
      <c r="OCP206" s="82"/>
      <c r="OCQ206" s="82"/>
      <c r="ODI206" s="82"/>
      <c r="ODJ206" s="82"/>
      <c r="ODK206" s="6"/>
      <c r="ODN206" s="7"/>
      <c r="ODO206" s="7"/>
      <c r="ODT206" s="82"/>
      <c r="ODV206" s="7"/>
      <c r="ODW206" s="82"/>
      <c r="ODY206" s="7"/>
      <c r="ODZ206" s="82"/>
      <c r="OEA206" s="82"/>
      <c r="OEB206" s="83"/>
      <c r="OED206" s="82"/>
      <c r="OEE206" s="80"/>
      <c r="OEF206" s="81"/>
      <c r="OEG206" s="82"/>
      <c r="OEJ206" s="82"/>
      <c r="OEK206" s="82"/>
      <c r="OEM206" s="82"/>
      <c r="OEP206" s="82"/>
      <c r="OES206" s="82"/>
      <c r="OET206" s="82"/>
      <c r="OEY206" s="82"/>
      <c r="OFB206" s="82"/>
      <c r="OFC206" s="82"/>
      <c r="OFD206" s="82"/>
      <c r="OFE206" s="82"/>
      <c r="OFF206" s="82"/>
      <c r="OFG206" s="82"/>
      <c r="OFH206" s="82"/>
      <c r="OFZ206" s="82"/>
      <c r="OGA206" s="82"/>
      <c r="OGB206" s="6"/>
      <c r="OGE206" s="7"/>
      <c r="OGF206" s="7"/>
      <c r="OGK206" s="82"/>
      <c r="OGM206" s="7"/>
      <c r="OGN206" s="82"/>
      <c r="OGP206" s="7"/>
      <c r="OGQ206" s="82"/>
      <c r="OGR206" s="82"/>
      <c r="OGS206" s="83"/>
      <c r="OGU206" s="82"/>
      <c r="OGV206" s="80"/>
      <c r="OGW206" s="81"/>
      <c r="OGX206" s="82"/>
      <c r="OHA206" s="82"/>
      <c r="OHB206" s="82"/>
      <c r="OHD206" s="82"/>
      <c r="OHG206" s="82"/>
      <c r="OHJ206" s="82"/>
      <c r="OHK206" s="82"/>
      <c r="OHP206" s="82"/>
      <c r="OHS206" s="82"/>
      <c r="OHT206" s="82"/>
      <c r="OHU206" s="82"/>
      <c r="OHV206" s="82"/>
      <c r="OHW206" s="82"/>
      <c r="OHX206" s="82"/>
      <c r="OHY206" s="82"/>
      <c r="OIQ206" s="82"/>
      <c r="OIR206" s="82"/>
      <c r="OIS206" s="6"/>
      <c r="OIV206" s="7"/>
      <c r="OIW206" s="7"/>
      <c r="OJB206" s="82"/>
      <c r="OJD206" s="7"/>
      <c r="OJE206" s="82"/>
      <c r="OJG206" s="7"/>
      <c r="OJH206" s="82"/>
      <c r="OJI206" s="82"/>
      <c r="OJJ206" s="83"/>
      <c r="OJL206" s="82"/>
      <c r="OJM206" s="80"/>
      <c r="OJN206" s="81"/>
      <c r="OJO206" s="82"/>
      <c r="OJR206" s="82"/>
      <c r="OJS206" s="82"/>
      <c r="OJU206" s="82"/>
      <c r="OJX206" s="82"/>
      <c r="OKA206" s="82"/>
      <c r="OKB206" s="82"/>
      <c r="OKG206" s="82"/>
      <c r="OKJ206" s="82"/>
      <c r="OKK206" s="82"/>
      <c r="OKL206" s="82"/>
      <c r="OKM206" s="82"/>
      <c r="OKN206" s="82"/>
      <c r="OKO206" s="82"/>
      <c r="OKP206" s="82"/>
      <c r="OLH206" s="82"/>
      <c r="OLI206" s="82"/>
      <c r="OLJ206" s="6"/>
      <c r="OLM206" s="7"/>
      <c r="OLN206" s="7"/>
      <c r="OLS206" s="82"/>
      <c r="OLU206" s="7"/>
      <c r="OLV206" s="82"/>
      <c r="OLX206" s="7"/>
      <c r="OLY206" s="82"/>
      <c r="OLZ206" s="82"/>
      <c r="OMA206" s="83"/>
      <c r="OMC206" s="82"/>
      <c r="OMD206" s="80"/>
      <c r="OME206" s="81"/>
      <c r="OMF206" s="82"/>
      <c r="OMI206" s="82"/>
      <c r="OMJ206" s="82"/>
      <c r="OML206" s="82"/>
      <c r="OMO206" s="82"/>
      <c r="OMR206" s="82"/>
      <c r="OMS206" s="82"/>
      <c r="OMX206" s="82"/>
      <c r="ONA206" s="82"/>
      <c r="ONB206" s="82"/>
      <c r="ONC206" s="82"/>
      <c r="OND206" s="82"/>
      <c r="ONE206" s="82"/>
      <c r="ONF206" s="82"/>
      <c r="ONG206" s="82"/>
      <c r="ONY206" s="82"/>
      <c r="ONZ206" s="82"/>
      <c r="OOA206" s="6"/>
      <c r="OOD206" s="7"/>
      <c r="OOE206" s="7"/>
      <c r="OOJ206" s="82"/>
      <c r="OOL206" s="7"/>
      <c r="OOM206" s="82"/>
      <c r="OOO206" s="7"/>
      <c r="OOP206" s="82"/>
      <c r="OOQ206" s="82"/>
      <c r="OOR206" s="83"/>
      <c r="OOT206" s="82"/>
      <c r="OOU206" s="80"/>
      <c r="OOV206" s="81"/>
      <c r="OOW206" s="82"/>
      <c r="OOZ206" s="82"/>
      <c r="OPA206" s="82"/>
      <c r="OPC206" s="82"/>
      <c r="OPF206" s="82"/>
      <c r="OPI206" s="82"/>
      <c r="OPJ206" s="82"/>
      <c r="OPO206" s="82"/>
      <c r="OPR206" s="82"/>
      <c r="OPS206" s="82"/>
      <c r="OPT206" s="82"/>
      <c r="OPU206" s="82"/>
      <c r="OPV206" s="82"/>
      <c r="OPW206" s="82"/>
      <c r="OPX206" s="82"/>
      <c r="OQP206" s="82"/>
      <c r="OQQ206" s="82"/>
      <c r="OQR206" s="6"/>
      <c r="OQU206" s="7"/>
      <c r="OQV206" s="7"/>
      <c r="ORA206" s="82"/>
      <c r="ORC206" s="7"/>
      <c r="ORD206" s="82"/>
      <c r="ORF206" s="7"/>
      <c r="ORG206" s="82"/>
      <c r="ORH206" s="82"/>
      <c r="ORI206" s="83"/>
      <c r="ORK206" s="82"/>
      <c r="ORL206" s="80"/>
      <c r="ORM206" s="81"/>
      <c r="ORN206" s="82"/>
      <c r="ORQ206" s="82"/>
      <c r="ORR206" s="82"/>
      <c r="ORT206" s="82"/>
      <c r="ORW206" s="82"/>
      <c r="ORZ206" s="82"/>
      <c r="OSA206" s="82"/>
      <c r="OSF206" s="82"/>
      <c r="OSI206" s="82"/>
      <c r="OSJ206" s="82"/>
      <c r="OSK206" s="82"/>
      <c r="OSL206" s="82"/>
      <c r="OSM206" s="82"/>
      <c r="OSN206" s="82"/>
      <c r="OSO206" s="82"/>
      <c r="OTG206" s="82"/>
      <c r="OTH206" s="82"/>
      <c r="OTI206" s="6"/>
      <c r="OTL206" s="7"/>
      <c r="OTM206" s="7"/>
      <c r="OTR206" s="82"/>
      <c r="OTT206" s="7"/>
      <c r="OTU206" s="82"/>
      <c r="OTW206" s="7"/>
      <c r="OTX206" s="82"/>
      <c r="OTY206" s="82"/>
      <c r="OTZ206" s="83"/>
      <c r="OUB206" s="82"/>
      <c r="OUC206" s="80"/>
      <c r="OUD206" s="81"/>
      <c r="OUE206" s="82"/>
      <c r="OUH206" s="82"/>
      <c r="OUI206" s="82"/>
      <c r="OUK206" s="82"/>
      <c r="OUN206" s="82"/>
      <c r="OUQ206" s="82"/>
      <c r="OUR206" s="82"/>
      <c r="OUW206" s="82"/>
      <c r="OUZ206" s="82"/>
      <c r="OVA206" s="82"/>
      <c r="OVB206" s="82"/>
      <c r="OVC206" s="82"/>
      <c r="OVD206" s="82"/>
      <c r="OVE206" s="82"/>
      <c r="OVF206" s="82"/>
      <c r="OVX206" s="82"/>
      <c r="OVY206" s="82"/>
      <c r="OVZ206" s="6"/>
      <c r="OWC206" s="7"/>
      <c r="OWD206" s="7"/>
      <c r="OWI206" s="82"/>
      <c r="OWK206" s="7"/>
      <c r="OWL206" s="82"/>
      <c r="OWN206" s="7"/>
      <c r="OWO206" s="82"/>
      <c r="OWP206" s="82"/>
      <c r="OWQ206" s="83"/>
      <c r="OWS206" s="82"/>
      <c r="OWT206" s="80"/>
      <c r="OWU206" s="81"/>
      <c r="OWV206" s="82"/>
      <c r="OWY206" s="82"/>
      <c r="OWZ206" s="82"/>
      <c r="OXB206" s="82"/>
      <c r="OXE206" s="82"/>
      <c r="OXH206" s="82"/>
      <c r="OXI206" s="82"/>
      <c r="OXN206" s="82"/>
      <c r="OXQ206" s="82"/>
      <c r="OXR206" s="82"/>
      <c r="OXS206" s="82"/>
      <c r="OXT206" s="82"/>
      <c r="OXU206" s="82"/>
      <c r="OXV206" s="82"/>
      <c r="OXW206" s="82"/>
      <c r="OYO206" s="82"/>
      <c r="OYP206" s="82"/>
      <c r="OYQ206" s="6"/>
      <c r="OYT206" s="7"/>
      <c r="OYU206" s="7"/>
      <c r="OYZ206" s="82"/>
      <c r="OZB206" s="7"/>
      <c r="OZC206" s="82"/>
      <c r="OZE206" s="7"/>
      <c r="OZF206" s="82"/>
      <c r="OZG206" s="82"/>
      <c r="OZH206" s="83"/>
      <c r="OZJ206" s="82"/>
      <c r="OZK206" s="80"/>
      <c r="OZL206" s="81"/>
      <c r="OZM206" s="82"/>
      <c r="OZP206" s="82"/>
      <c r="OZQ206" s="82"/>
      <c r="OZS206" s="82"/>
      <c r="OZV206" s="82"/>
      <c r="OZY206" s="82"/>
      <c r="OZZ206" s="82"/>
      <c r="PAE206" s="82"/>
      <c r="PAH206" s="82"/>
      <c r="PAI206" s="82"/>
      <c r="PAJ206" s="82"/>
      <c r="PAK206" s="82"/>
      <c r="PAL206" s="82"/>
      <c r="PAM206" s="82"/>
      <c r="PAN206" s="82"/>
      <c r="PBF206" s="82"/>
      <c r="PBG206" s="82"/>
      <c r="PBH206" s="6"/>
      <c r="PBK206" s="7"/>
      <c r="PBL206" s="7"/>
      <c r="PBQ206" s="82"/>
      <c r="PBS206" s="7"/>
      <c r="PBT206" s="82"/>
      <c r="PBV206" s="7"/>
      <c r="PBW206" s="82"/>
      <c r="PBX206" s="82"/>
      <c r="PBY206" s="83"/>
      <c r="PCA206" s="82"/>
      <c r="PCB206" s="80"/>
      <c r="PCC206" s="81"/>
      <c r="PCD206" s="82"/>
      <c r="PCG206" s="82"/>
      <c r="PCH206" s="82"/>
      <c r="PCJ206" s="82"/>
      <c r="PCM206" s="82"/>
      <c r="PCP206" s="82"/>
      <c r="PCQ206" s="82"/>
      <c r="PCV206" s="82"/>
      <c r="PCY206" s="82"/>
      <c r="PCZ206" s="82"/>
      <c r="PDA206" s="82"/>
      <c r="PDB206" s="82"/>
      <c r="PDC206" s="82"/>
      <c r="PDD206" s="82"/>
      <c r="PDE206" s="82"/>
      <c r="PDW206" s="82"/>
      <c r="PDX206" s="82"/>
      <c r="PDY206" s="6"/>
      <c r="PEB206" s="7"/>
      <c r="PEC206" s="7"/>
      <c r="PEH206" s="82"/>
      <c r="PEJ206" s="7"/>
      <c r="PEK206" s="82"/>
      <c r="PEM206" s="7"/>
      <c r="PEN206" s="82"/>
      <c r="PEO206" s="82"/>
      <c r="PEP206" s="83"/>
      <c r="PER206" s="82"/>
      <c r="PES206" s="80"/>
      <c r="PET206" s="81"/>
      <c r="PEU206" s="82"/>
      <c r="PEX206" s="82"/>
      <c r="PEY206" s="82"/>
      <c r="PFA206" s="82"/>
      <c r="PFD206" s="82"/>
      <c r="PFG206" s="82"/>
      <c r="PFH206" s="82"/>
      <c r="PFM206" s="82"/>
      <c r="PFP206" s="82"/>
      <c r="PFQ206" s="82"/>
      <c r="PFR206" s="82"/>
      <c r="PFS206" s="82"/>
      <c r="PFT206" s="82"/>
      <c r="PFU206" s="82"/>
      <c r="PFV206" s="82"/>
      <c r="PGN206" s="82"/>
      <c r="PGO206" s="82"/>
      <c r="PGP206" s="6"/>
      <c r="PGS206" s="7"/>
      <c r="PGT206" s="7"/>
      <c r="PGY206" s="82"/>
      <c r="PHA206" s="7"/>
      <c r="PHB206" s="82"/>
      <c r="PHD206" s="7"/>
      <c r="PHE206" s="82"/>
      <c r="PHF206" s="82"/>
      <c r="PHG206" s="83"/>
      <c r="PHI206" s="82"/>
      <c r="PHJ206" s="80"/>
      <c r="PHK206" s="81"/>
      <c r="PHL206" s="82"/>
      <c r="PHO206" s="82"/>
      <c r="PHP206" s="82"/>
      <c r="PHR206" s="82"/>
      <c r="PHU206" s="82"/>
      <c r="PHX206" s="82"/>
      <c r="PHY206" s="82"/>
      <c r="PID206" s="82"/>
      <c r="PIG206" s="82"/>
      <c r="PIH206" s="82"/>
      <c r="PII206" s="82"/>
      <c r="PIJ206" s="82"/>
      <c r="PIK206" s="82"/>
      <c r="PIL206" s="82"/>
      <c r="PIM206" s="82"/>
      <c r="PJE206" s="82"/>
      <c r="PJF206" s="82"/>
      <c r="PJG206" s="6"/>
      <c r="PJJ206" s="7"/>
      <c r="PJK206" s="7"/>
      <c r="PJP206" s="82"/>
      <c r="PJR206" s="7"/>
      <c r="PJS206" s="82"/>
      <c r="PJU206" s="7"/>
      <c r="PJV206" s="82"/>
      <c r="PJW206" s="82"/>
      <c r="PJX206" s="83"/>
      <c r="PJZ206" s="82"/>
      <c r="PKA206" s="80"/>
      <c r="PKB206" s="81"/>
      <c r="PKC206" s="82"/>
      <c r="PKF206" s="82"/>
      <c r="PKG206" s="82"/>
      <c r="PKI206" s="82"/>
      <c r="PKL206" s="82"/>
      <c r="PKO206" s="82"/>
      <c r="PKP206" s="82"/>
      <c r="PKU206" s="82"/>
      <c r="PKX206" s="82"/>
      <c r="PKY206" s="82"/>
      <c r="PKZ206" s="82"/>
      <c r="PLA206" s="82"/>
      <c r="PLB206" s="82"/>
      <c r="PLC206" s="82"/>
      <c r="PLD206" s="82"/>
      <c r="PLV206" s="82"/>
      <c r="PLW206" s="82"/>
      <c r="PLX206" s="6"/>
      <c r="PMA206" s="7"/>
      <c r="PMB206" s="7"/>
      <c r="PMG206" s="82"/>
      <c r="PMI206" s="7"/>
      <c r="PMJ206" s="82"/>
      <c r="PML206" s="7"/>
      <c r="PMM206" s="82"/>
      <c r="PMN206" s="82"/>
      <c r="PMO206" s="83"/>
      <c r="PMQ206" s="82"/>
      <c r="PMR206" s="80"/>
      <c r="PMS206" s="81"/>
      <c r="PMT206" s="82"/>
      <c r="PMW206" s="82"/>
      <c r="PMX206" s="82"/>
      <c r="PMZ206" s="82"/>
      <c r="PNC206" s="82"/>
      <c r="PNF206" s="82"/>
      <c r="PNG206" s="82"/>
      <c r="PNL206" s="82"/>
      <c r="PNO206" s="82"/>
      <c r="PNP206" s="82"/>
      <c r="PNQ206" s="82"/>
      <c r="PNR206" s="82"/>
      <c r="PNS206" s="82"/>
      <c r="PNT206" s="82"/>
      <c r="PNU206" s="82"/>
      <c r="POM206" s="82"/>
      <c r="PON206" s="82"/>
      <c r="POO206" s="6"/>
      <c r="POR206" s="7"/>
      <c r="POS206" s="7"/>
      <c r="POX206" s="82"/>
      <c r="POZ206" s="7"/>
      <c r="PPA206" s="82"/>
      <c r="PPC206" s="7"/>
      <c r="PPD206" s="82"/>
      <c r="PPE206" s="82"/>
      <c r="PPF206" s="83"/>
      <c r="PPH206" s="82"/>
      <c r="PPI206" s="80"/>
      <c r="PPJ206" s="81"/>
      <c r="PPK206" s="82"/>
      <c r="PPN206" s="82"/>
      <c r="PPO206" s="82"/>
      <c r="PPQ206" s="82"/>
      <c r="PPT206" s="82"/>
      <c r="PPW206" s="82"/>
      <c r="PPX206" s="82"/>
      <c r="PQC206" s="82"/>
      <c r="PQF206" s="82"/>
      <c r="PQG206" s="82"/>
      <c r="PQH206" s="82"/>
      <c r="PQI206" s="82"/>
      <c r="PQJ206" s="82"/>
      <c r="PQK206" s="82"/>
      <c r="PQL206" s="82"/>
      <c r="PRD206" s="82"/>
      <c r="PRE206" s="82"/>
      <c r="PRF206" s="6"/>
      <c r="PRI206" s="7"/>
      <c r="PRJ206" s="7"/>
      <c r="PRO206" s="82"/>
      <c r="PRQ206" s="7"/>
      <c r="PRR206" s="82"/>
      <c r="PRT206" s="7"/>
      <c r="PRU206" s="82"/>
      <c r="PRV206" s="82"/>
      <c r="PRW206" s="83"/>
      <c r="PRY206" s="82"/>
      <c r="PRZ206" s="80"/>
      <c r="PSA206" s="81"/>
      <c r="PSB206" s="82"/>
      <c r="PSE206" s="82"/>
      <c r="PSF206" s="82"/>
      <c r="PSH206" s="82"/>
      <c r="PSK206" s="82"/>
      <c r="PSN206" s="82"/>
      <c r="PSO206" s="82"/>
      <c r="PST206" s="82"/>
      <c r="PSW206" s="82"/>
      <c r="PSX206" s="82"/>
      <c r="PSY206" s="82"/>
      <c r="PSZ206" s="82"/>
      <c r="PTA206" s="82"/>
      <c r="PTB206" s="82"/>
      <c r="PTC206" s="82"/>
      <c r="PTU206" s="82"/>
      <c r="PTV206" s="82"/>
      <c r="PTW206" s="6"/>
      <c r="PTZ206" s="7"/>
      <c r="PUA206" s="7"/>
      <c r="PUF206" s="82"/>
      <c r="PUH206" s="7"/>
      <c r="PUI206" s="82"/>
      <c r="PUK206" s="7"/>
      <c r="PUL206" s="82"/>
      <c r="PUM206" s="82"/>
      <c r="PUN206" s="83"/>
      <c r="PUP206" s="82"/>
      <c r="PUQ206" s="80"/>
      <c r="PUR206" s="81"/>
      <c r="PUS206" s="82"/>
      <c r="PUV206" s="82"/>
      <c r="PUW206" s="82"/>
      <c r="PUY206" s="82"/>
      <c r="PVB206" s="82"/>
      <c r="PVE206" s="82"/>
      <c r="PVF206" s="82"/>
      <c r="PVK206" s="82"/>
      <c r="PVN206" s="82"/>
      <c r="PVO206" s="82"/>
      <c r="PVP206" s="82"/>
      <c r="PVQ206" s="82"/>
      <c r="PVR206" s="82"/>
      <c r="PVS206" s="82"/>
      <c r="PVT206" s="82"/>
      <c r="PWL206" s="82"/>
      <c r="PWM206" s="82"/>
      <c r="PWN206" s="6"/>
      <c r="PWQ206" s="7"/>
      <c r="PWR206" s="7"/>
      <c r="PWW206" s="82"/>
      <c r="PWY206" s="7"/>
      <c r="PWZ206" s="82"/>
      <c r="PXB206" s="7"/>
      <c r="PXC206" s="82"/>
      <c r="PXD206" s="82"/>
      <c r="PXE206" s="83"/>
      <c r="PXG206" s="82"/>
      <c r="PXH206" s="80"/>
      <c r="PXI206" s="81"/>
      <c r="PXJ206" s="82"/>
      <c r="PXM206" s="82"/>
      <c r="PXN206" s="82"/>
      <c r="PXP206" s="82"/>
      <c r="PXS206" s="82"/>
      <c r="PXV206" s="82"/>
      <c r="PXW206" s="82"/>
      <c r="PYB206" s="82"/>
      <c r="PYE206" s="82"/>
      <c r="PYF206" s="82"/>
      <c r="PYG206" s="82"/>
      <c r="PYH206" s="82"/>
      <c r="PYI206" s="82"/>
      <c r="PYJ206" s="82"/>
      <c r="PYK206" s="82"/>
      <c r="PZC206" s="82"/>
      <c r="PZD206" s="82"/>
      <c r="PZE206" s="6"/>
      <c r="PZH206" s="7"/>
      <c r="PZI206" s="7"/>
      <c r="PZN206" s="82"/>
      <c r="PZP206" s="7"/>
      <c r="PZQ206" s="82"/>
      <c r="PZS206" s="7"/>
      <c r="PZT206" s="82"/>
      <c r="PZU206" s="82"/>
      <c r="PZV206" s="83"/>
      <c r="PZX206" s="82"/>
      <c r="PZY206" s="80"/>
      <c r="PZZ206" s="81"/>
      <c r="QAA206" s="82"/>
      <c r="QAD206" s="82"/>
      <c r="QAE206" s="82"/>
      <c r="QAG206" s="82"/>
      <c r="QAJ206" s="82"/>
      <c r="QAM206" s="82"/>
      <c r="QAN206" s="82"/>
      <c r="QAS206" s="82"/>
      <c r="QAV206" s="82"/>
      <c r="QAW206" s="82"/>
      <c r="QAX206" s="82"/>
      <c r="QAY206" s="82"/>
      <c r="QAZ206" s="82"/>
      <c r="QBA206" s="82"/>
      <c r="QBB206" s="82"/>
      <c r="QBT206" s="82"/>
      <c r="QBU206" s="82"/>
      <c r="QBV206" s="6"/>
      <c r="QBY206" s="7"/>
      <c r="QBZ206" s="7"/>
      <c r="QCE206" s="82"/>
      <c r="QCG206" s="7"/>
      <c r="QCH206" s="82"/>
      <c r="QCJ206" s="7"/>
      <c r="QCK206" s="82"/>
      <c r="QCL206" s="82"/>
      <c r="QCM206" s="83"/>
      <c r="QCO206" s="82"/>
      <c r="QCP206" s="80"/>
      <c r="QCQ206" s="81"/>
      <c r="QCR206" s="82"/>
      <c r="QCU206" s="82"/>
      <c r="QCV206" s="82"/>
      <c r="QCX206" s="82"/>
      <c r="QDA206" s="82"/>
      <c r="QDD206" s="82"/>
      <c r="QDE206" s="82"/>
      <c r="QDJ206" s="82"/>
      <c r="QDM206" s="82"/>
      <c r="QDN206" s="82"/>
      <c r="QDO206" s="82"/>
      <c r="QDP206" s="82"/>
      <c r="QDQ206" s="82"/>
      <c r="QDR206" s="82"/>
      <c r="QDS206" s="82"/>
      <c r="QEK206" s="82"/>
      <c r="QEL206" s="82"/>
      <c r="QEM206" s="6"/>
      <c r="QEP206" s="7"/>
      <c r="QEQ206" s="7"/>
      <c r="QEV206" s="82"/>
      <c r="QEX206" s="7"/>
      <c r="QEY206" s="82"/>
      <c r="QFA206" s="7"/>
      <c r="QFB206" s="82"/>
      <c r="QFC206" s="82"/>
      <c r="QFD206" s="83"/>
      <c r="QFF206" s="82"/>
      <c r="QFG206" s="80"/>
      <c r="QFH206" s="81"/>
      <c r="QFI206" s="82"/>
      <c r="QFL206" s="82"/>
      <c r="QFM206" s="82"/>
      <c r="QFO206" s="82"/>
      <c r="QFR206" s="82"/>
      <c r="QFU206" s="82"/>
      <c r="QFV206" s="82"/>
      <c r="QGA206" s="82"/>
      <c r="QGD206" s="82"/>
      <c r="QGE206" s="82"/>
      <c r="QGF206" s="82"/>
      <c r="QGG206" s="82"/>
      <c r="QGH206" s="82"/>
      <c r="QGI206" s="82"/>
      <c r="QGJ206" s="82"/>
      <c r="QHB206" s="82"/>
      <c r="QHC206" s="82"/>
      <c r="QHD206" s="6"/>
      <c r="QHG206" s="7"/>
      <c r="QHH206" s="7"/>
      <c r="QHM206" s="82"/>
      <c r="QHO206" s="7"/>
      <c r="QHP206" s="82"/>
      <c r="QHR206" s="7"/>
      <c r="QHS206" s="82"/>
      <c r="QHT206" s="82"/>
      <c r="QHU206" s="83"/>
      <c r="QHW206" s="82"/>
      <c r="QHX206" s="80"/>
      <c r="QHY206" s="81"/>
      <c r="QHZ206" s="82"/>
      <c r="QIC206" s="82"/>
      <c r="QID206" s="82"/>
      <c r="QIF206" s="82"/>
      <c r="QII206" s="82"/>
      <c r="QIL206" s="82"/>
      <c r="QIM206" s="82"/>
      <c r="QIR206" s="82"/>
      <c r="QIU206" s="82"/>
      <c r="QIV206" s="82"/>
      <c r="QIW206" s="82"/>
      <c r="QIX206" s="82"/>
      <c r="QIY206" s="82"/>
      <c r="QIZ206" s="82"/>
      <c r="QJA206" s="82"/>
      <c r="QJS206" s="82"/>
      <c r="QJT206" s="82"/>
      <c r="QJU206" s="6"/>
      <c r="QJX206" s="7"/>
      <c r="QJY206" s="7"/>
      <c r="QKD206" s="82"/>
      <c r="QKF206" s="7"/>
      <c r="QKG206" s="82"/>
      <c r="QKI206" s="7"/>
      <c r="QKJ206" s="82"/>
      <c r="QKK206" s="82"/>
      <c r="QKL206" s="83"/>
      <c r="QKN206" s="82"/>
      <c r="QKO206" s="80"/>
      <c r="QKP206" s="81"/>
      <c r="QKQ206" s="82"/>
      <c r="QKT206" s="82"/>
      <c r="QKU206" s="82"/>
      <c r="QKW206" s="82"/>
      <c r="QKZ206" s="82"/>
      <c r="QLC206" s="82"/>
      <c r="QLD206" s="82"/>
      <c r="QLI206" s="82"/>
      <c r="QLL206" s="82"/>
      <c r="QLM206" s="82"/>
      <c r="QLN206" s="82"/>
      <c r="QLO206" s="82"/>
      <c r="QLP206" s="82"/>
      <c r="QLQ206" s="82"/>
      <c r="QLR206" s="82"/>
      <c r="QMJ206" s="82"/>
      <c r="QMK206" s="82"/>
      <c r="QML206" s="6"/>
      <c r="QMO206" s="7"/>
      <c r="QMP206" s="7"/>
      <c r="QMU206" s="82"/>
      <c r="QMW206" s="7"/>
      <c r="QMX206" s="82"/>
      <c r="QMZ206" s="7"/>
      <c r="QNA206" s="82"/>
      <c r="QNB206" s="82"/>
      <c r="QNC206" s="83"/>
      <c r="QNE206" s="82"/>
      <c r="QNF206" s="80"/>
      <c r="QNG206" s="81"/>
      <c r="QNH206" s="82"/>
      <c r="QNK206" s="82"/>
      <c r="QNL206" s="82"/>
      <c r="QNN206" s="82"/>
      <c r="QNQ206" s="82"/>
      <c r="QNT206" s="82"/>
      <c r="QNU206" s="82"/>
      <c r="QNZ206" s="82"/>
      <c r="QOC206" s="82"/>
      <c r="QOD206" s="82"/>
      <c r="QOE206" s="82"/>
      <c r="QOF206" s="82"/>
      <c r="QOG206" s="82"/>
      <c r="QOH206" s="82"/>
      <c r="QOI206" s="82"/>
      <c r="QPA206" s="82"/>
      <c r="QPB206" s="82"/>
      <c r="QPC206" s="6"/>
      <c r="QPF206" s="7"/>
      <c r="QPG206" s="7"/>
      <c r="QPL206" s="82"/>
      <c r="QPN206" s="7"/>
      <c r="QPO206" s="82"/>
      <c r="QPQ206" s="7"/>
      <c r="QPR206" s="82"/>
      <c r="QPS206" s="82"/>
      <c r="QPT206" s="83"/>
      <c r="QPV206" s="82"/>
      <c r="QPW206" s="80"/>
      <c r="QPX206" s="81"/>
      <c r="QPY206" s="82"/>
      <c r="QQB206" s="82"/>
      <c r="QQC206" s="82"/>
      <c r="QQE206" s="82"/>
      <c r="QQH206" s="82"/>
      <c r="QQK206" s="82"/>
      <c r="QQL206" s="82"/>
      <c r="QQQ206" s="82"/>
      <c r="QQT206" s="82"/>
      <c r="QQU206" s="82"/>
      <c r="QQV206" s="82"/>
      <c r="QQW206" s="82"/>
      <c r="QQX206" s="82"/>
      <c r="QQY206" s="82"/>
      <c r="QQZ206" s="82"/>
      <c r="QRR206" s="82"/>
      <c r="QRS206" s="82"/>
      <c r="QRT206" s="6"/>
      <c r="QRW206" s="7"/>
      <c r="QRX206" s="7"/>
      <c r="QSC206" s="82"/>
      <c r="QSE206" s="7"/>
      <c r="QSF206" s="82"/>
      <c r="QSH206" s="7"/>
      <c r="QSI206" s="82"/>
      <c r="QSJ206" s="82"/>
      <c r="QSK206" s="83"/>
      <c r="QSM206" s="82"/>
      <c r="QSN206" s="80"/>
      <c r="QSO206" s="81"/>
      <c r="QSP206" s="82"/>
      <c r="QSS206" s="82"/>
      <c r="QST206" s="82"/>
      <c r="QSV206" s="82"/>
      <c r="QSY206" s="82"/>
      <c r="QTB206" s="82"/>
      <c r="QTC206" s="82"/>
      <c r="QTH206" s="82"/>
      <c r="QTK206" s="82"/>
      <c r="QTL206" s="82"/>
      <c r="QTM206" s="82"/>
      <c r="QTN206" s="82"/>
      <c r="QTO206" s="82"/>
      <c r="QTP206" s="82"/>
      <c r="QTQ206" s="82"/>
      <c r="QUI206" s="82"/>
      <c r="QUJ206" s="82"/>
      <c r="QUK206" s="6"/>
      <c r="QUN206" s="7"/>
      <c r="QUO206" s="7"/>
      <c r="QUT206" s="82"/>
      <c r="QUV206" s="7"/>
      <c r="QUW206" s="82"/>
      <c r="QUY206" s="7"/>
      <c r="QUZ206" s="82"/>
      <c r="QVA206" s="82"/>
      <c r="QVB206" s="83"/>
      <c r="QVD206" s="82"/>
      <c r="QVE206" s="80"/>
      <c r="QVF206" s="81"/>
      <c r="QVG206" s="82"/>
      <c r="QVJ206" s="82"/>
      <c r="QVK206" s="82"/>
      <c r="QVM206" s="82"/>
      <c r="QVP206" s="82"/>
      <c r="QVS206" s="82"/>
      <c r="QVT206" s="82"/>
      <c r="QVY206" s="82"/>
      <c r="QWB206" s="82"/>
      <c r="QWC206" s="82"/>
      <c r="QWD206" s="82"/>
      <c r="QWE206" s="82"/>
      <c r="QWF206" s="82"/>
      <c r="QWG206" s="82"/>
      <c r="QWH206" s="82"/>
      <c r="QWZ206" s="82"/>
      <c r="QXA206" s="82"/>
      <c r="QXB206" s="6"/>
      <c r="QXE206" s="7"/>
      <c r="QXF206" s="7"/>
      <c r="QXK206" s="82"/>
      <c r="QXM206" s="7"/>
      <c r="QXN206" s="82"/>
      <c r="QXP206" s="7"/>
      <c r="QXQ206" s="82"/>
      <c r="QXR206" s="82"/>
      <c r="QXS206" s="83"/>
      <c r="QXU206" s="82"/>
      <c r="QXV206" s="80"/>
      <c r="QXW206" s="81"/>
      <c r="QXX206" s="82"/>
      <c r="QYA206" s="82"/>
      <c r="QYB206" s="82"/>
      <c r="QYD206" s="82"/>
      <c r="QYG206" s="82"/>
      <c r="QYJ206" s="82"/>
      <c r="QYK206" s="82"/>
      <c r="QYP206" s="82"/>
      <c r="QYS206" s="82"/>
      <c r="QYT206" s="82"/>
      <c r="QYU206" s="82"/>
      <c r="QYV206" s="82"/>
      <c r="QYW206" s="82"/>
      <c r="QYX206" s="82"/>
      <c r="QYY206" s="82"/>
      <c r="QZQ206" s="82"/>
      <c r="QZR206" s="82"/>
      <c r="QZS206" s="6"/>
      <c r="QZV206" s="7"/>
      <c r="QZW206" s="7"/>
      <c r="RAB206" s="82"/>
      <c r="RAD206" s="7"/>
      <c r="RAE206" s="82"/>
      <c r="RAG206" s="7"/>
      <c r="RAH206" s="82"/>
      <c r="RAI206" s="82"/>
      <c r="RAJ206" s="83"/>
      <c r="RAL206" s="82"/>
      <c r="RAM206" s="80"/>
      <c r="RAN206" s="81"/>
      <c r="RAO206" s="82"/>
      <c r="RAR206" s="82"/>
      <c r="RAS206" s="82"/>
      <c r="RAU206" s="82"/>
      <c r="RAX206" s="82"/>
      <c r="RBA206" s="82"/>
      <c r="RBB206" s="82"/>
      <c r="RBG206" s="82"/>
      <c r="RBJ206" s="82"/>
      <c r="RBK206" s="82"/>
      <c r="RBL206" s="82"/>
      <c r="RBM206" s="82"/>
      <c r="RBN206" s="82"/>
      <c r="RBO206" s="82"/>
      <c r="RBP206" s="82"/>
      <c r="RCH206" s="82"/>
      <c r="RCI206" s="82"/>
      <c r="RCJ206" s="6"/>
      <c r="RCM206" s="7"/>
      <c r="RCN206" s="7"/>
      <c r="RCS206" s="82"/>
      <c r="RCU206" s="7"/>
      <c r="RCV206" s="82"/>
      <c r="RCX206" s="7"/>
      <c r="RCY206" s="82"/>
      <c r="RCZ206" s="82"/>
      <c r="RDA206" s="83"/>
      <c r="RDC206" s="82"/>
      <c r="RDD206" s="80"/>
      <c r="RDE206" s="81"/>
      <c r="RDF206" s="82"/>
      <c r="RDI206" s="82"/>
      <c r="RDJ206" s="82"/>
      <c r="RDL206" s="82"/>
      <c r="RDO206" s="82"/>
      <c r="RDR206" s="82"/>
      <c r="RDS206" s="82"/>
      <c r="RDX206" s="82"/>
      <c r="REA206" s="82"/>
      <c r="REB206" s="82"/>
      <c r="REC206" s="82"/>
      <c r="RED206" s="82"/>
      <c r="REE206" s="82"/>
      <c r="REF206" s="82"/>
      <c r="REG206" s="82"/>
      <c r="REY206" s="82"/>
      <c r="REZ206" s="82"/>
      <c r="RFA206" s="6"/>
      <c r="RFD206" s="7"/>
      <c r="RFE206" s="7"/>
      <c r="RFJ206" s="82"/>
      <c r="RFL206" s="7"/>
      <c r="RFM206" s="82"/>
      <c r="RFO206" s="7"/>
      <c r="RFP206" s="82"/>
      <c r="RFQ206" s="82"/>
      <c r="RFR206" s="83"/>
      <c r="RFT206" s="82"/>
      <c r="RFU206" s="80"/>
      <c r="RFV206" s="81"/>
      <c r="RFW206" s="82"/>
      <c r="RFZ206" s="82"/>
      <c r="RGA206" s="82"/>
      <c r="RGC206" s="82"/>
      <c r="RGF206" s="82"/>
      <c r="RGI206" s="82"/>
      <c r="RGJ206" s="82"/>
      <c r="RGO206" s="82"/>
      <c r="RGR206" s="82"/>
      <c r="RGS206" s="82"/>
      <c r="RGT206" s="82"/>
      <c r="RGU206" s="82"/>
      <c r="RGV206" s="82"/>
      <c r="RGW206" s="82"/>
      <c r="RGX206" s="82"/>
      <c r="RHP206" s="82"/>
      <c r="RHQ206" s="82"/>
      <c r="RHR206" s="6"/>
      <c r="RHU206" s="7"/>
      <c r="RHV206" s="7"/>
      <c r="RIA206" s="82"/>
      <c r="RIC206" s="7"/>
      <c r="RID206" s="82"/>
      <c r="RIF206" s="7"/>
      <c r="RIG206" s="82"/>
      <c r="RIH206" s="82"/>
      <c r="RII206" s="83"/>
      <c r="RIK206" s="82"/>
      <c r="RIL206" s="80"/>
      <c r="RIM206" s="81"/>
      <c r="RIN206" s="82"/>
      <c r="RIQ206" s="82"/>
      <c r="RIR206" s="82"/>
      <c r="RIT206" s="82"/>
      <c r="RIW206" s="82"/>
      <c r="RIZ206" s="82"/>
      <c r="RJA206" s="82"/>
      <c r="RJF206" s="82"/>
      <c r="RJI206" s="82"/>
      <c r="RJJ206" s="82"/>
      <c r="RJK206" s="82"/>
      <c r="RJL206" s="82"/>
      <c r="RJM206" s="82"/>
      <c r="RJN206" s="82"/>
      <c r="RJO206" s="82"/>
      <c r="RKG206" s="82"/>
      <c r="RKH206" s="82"/>
      <c r="RKI206" s="6"/>
      <c r="RKL206" s="7"/>
      <c r="RKM206" s="7"/>
      <c r="RKR206" s="82"/>
      <c r="RKT206" s="7"/>
      <c r="RKU206" s="82"/>
      <c r="RKW206" s="7"/>
      <c r="RKX206" s="82"/>
      <c r="RKY206" s="82"/>
      <c r="RKZ206" s="83"/>
      <c r="RLB206" s="82"/>
      <c r="RLC206" s="80"/>
      <c r="RLD206" s="81"/>
      <c r="RLE206" s="82"/>
      <c r="RLH206" s="82"/>
      <c r="RLI206" s="82"/>
      <c r="RLK206" s="82"/>
      <c r="RLN206" s="82"/>
      <c r="RLQ206" s="82"/>
      <c r="RLR206" s="82"/>
      <c r="RLW206" s="82"/>
      <c r="RLZ206" s="82"/>
      <c r="RMA206" s="82"/>
      <c r="RMB206" s="82"/>
      <c r="RMC206" s="82"/>
      <c r="RMD206" s="82"/>
      <c r="RME206" s="82"/>
      <c r="RMF206" s="82"/>
      <c r="RMX206" s="82"/>
      <c r="RMY206" s="82"/>
      <c r="RMZ206" s="6"/>
      <c r="RNC206" s="7"/>
      <c r="RND206" s="7"/>
      <c r="RNI206" s="82"/>
      <c r="RNK206" s="7"/>
      <c r="RNL206" s="82"/>
      <c r="RNN206" s="7"/>
      <c r="RNO206" s="82"/>
      <c r="RNP206" s="82"/>
      <c r="RNQ206" s="83"/>
      <c r="RNS206" s="82"/>
      <c r="RNT206" s="80"/>
      <c r="RNU206" s="81"/>
      <c r="RNV206" s="82"/>
      <c r="RNY206" s="82"/>
      <c r="RNZ206" s="82"/>
      <c r="ROB206" s="82"/>
      <c r="ROE206" s="82"/>
      <c r="ROH206" s="82"/>
      <c r="ROI206" s="82"/>
      <c r="RON206" s="82"/>
      <c r="ROQ206" s="82"/>
      <c r="ROR206" s="82"/>
      <c r="ROS206" s="82"/>
      <c r="ROT206" s="82"/>
      <c r="ROU206" s="82"/>
      <c r="ROV206" s="82"/>
      <c r="ROW206" s="82"/>
      <c r="RPO206" s="82"/>
      <c r="RPP206" s="82"/>
      <c r="RPQ206" s="6"/>
      <c r="RPT206" s="7"/>
      <c r="RPU206" s="7"/>
      <c r="RPZ206" s="82"/>
      <c r="RQB206" s="7"/>
      <c r="RQC206" s="82"/>
      <c r="RQE206" s="7"/>
      <c r="RQF206" s="82"/>
      <c r="RQG206" s="82"/>
      <c r="RQH206" s="83"/>
      <c r="RQJ206" s="82"/>
      <c r="RQK206" s="80"/>
      <c r="RQL206" s="81"/>
      <c r="RQM206" s="82"/>
      <c r="RQP206" s="82"/>
      <c r="RQQ206" s="82"/>
      <c r="RQS206" s="82"/>
      <c r="RQV206" s="82"/>
      <c r="RQY206" s="82"/>
      <c r="RQZ206" s="82"/>
      <c r="RRE206" s="82"/>
      <c r="RRH206" s="82"/>
      <c r="RRI206" s="82"/>
      <c r="RRJ206" s="82"/>
      <c r="RRK206" s="82"/>
      <c r="RRL206" s="82"/>
      <c r="RRM206" s="82"/>
      <c r="RRN206" s="82"/>
      <c r="RSF206" s="82"/>
      <c r="RSG206" s="82"/>
      <c r="RSH206" s="6"/>
      <c r="RSK206" s="7"/>
      <c r="RSL206" s="7"/>
      <c r="RSQ206" s="82"/>
      <c r="RSS206" s="7"/>
      <c r="RST206" s="82"/>
      <c r="RSV206" s="7"/>
      <c r="RSW206" s="82"/>
      <c r="RSX206" s="82"/>
      <c r="RSY206" s="83"/>
      <c r="RTA206" s="82"/>
      <c r="RTB206" s="80"/>
      <c r="RTC206" s="81"/>
      <c r="RTD206" s="82"/>
      <c r="RTG206" s="82"/>
      <c r="RTH206" s="82"/>
      <c r="RTJ206" s="82"/>
      <c r="RTM206" s="82"/>
      <c r="RTP206" s="82"/>
      <c r="RTQ206" s="82"/>
      <c r="RTV206" s="82"/>
      <c r="RTY206" s="82"/>
      <c r="RTZ206" s="82"/>
      <c r="RUA206" s="82"/>
      <c r="RUB206" s="82"/>
      <c r="RUC206" s="82"/>
      <c r="RUD206" s="82"/>
      <c r="RUE206" s="82"/>
      <c r="RUW206" s="82"/>
      <c r="RUX206" s="82"/>
      <c r="RUY206" s="6"/>
      <c r="RVB206" s="7"/>
      <c r="RVC206" s="7"/>
      <c r="RVH206" s="82"/>
      <c r="RVJ206" s="7"/>
      <c r="RVK206" s="82"/>
      <c r="RVM206" s="7"/>
      <c r="RVN206" s="82"/>
      <c r="RVO206" s="82"/>
      <c r="RVP206" s="83"/>
      <c r="RVR206" s="82"/>
      <c r="RVS206" s="80"/>
      <c r="RVT206" s="81"/>
      <c r="RVU206" s="82"/>
      <c r="RVX206" s="82"/>
      <c r="RVY206" s="82"/>
      <c r="RWA206" s="82"/>
      <c r="RWD206" s="82"/>
      <c r="RWG206" s="82"/>
      <c r="RWH206" s="82"/>
      <c r="RWM206" s="82"/>
      <c r="RWP206" s="82"/>
      <c r="RWQ206" s="82"/>
      <c r="RWR206" s="82"/>
      <c r="RWS206" s="82"/>
      <c r="RWT206" s="82"/>
      <c r="RWU206" s="82"/>
      <c r="RWV206" s="82"/>
      <c r="RXN206" s="82"/>
      <c r="RXO206" s="82"/>
      <c r="RXP206" s="6"/>
      <c r="RXS206" s="7"/>
      <c r="RXT206" s="7"/>
      <c r="RXY206" s="82"/>
      <c r="RYA206" s="7"/>
      <c r="RYB206" s="82"/>
      <c r="RYD206" s="7"/>
      <c r="RYE206" s="82"/>
      <c r="RYF206" s="82"/>
      <c r="RYG206" s="83"/>
      <c r="RYI206" s="82"/>
      <c r="RYJ206" s="80"/>
      <c r="RYK206" s="81"/>
      <c r="RYL206" s="82"/>
      <c r="RYO206" s="82"/>
      <c r="RYP206" s="82"/>
      <c r="RYR206" s="82"/>
      <c r="RYU206" s="82"/>
      <c r="RYX206" s="82"/>
      <c r="RYY206" s="82"/>
      <c r="RZD206" s="82"/>
      <c r="RZG206" s="82"/>
      <c r="RZH206" s="82"/>
      <c r="RZI206" s="82"/>
      <c r="RZJ206" s="82"/>
      <c r="RZK206" s="82"/>
      <c r="RZL206" s="82"/>
      <c r="RZM206" s="82"/>
      <c r="SAE206" s="82"/>
      <c r="SAF206" s="82"/>
      <c r="SAG206" s="6"/>
      <c r="SAJ206" s="7"/>
      <c r="SAK206" s="7"/>
      <c r="SAP206" s="82"/>
      <c r="SAR206" s="7"/>
      <c r="SAS206" s="82"/>
      <c r="SAU206" s="7"/>
      <c r="SAV206" s="82"/>
      <c r="SAW206" s="82"/>
      <c r="SAX206" s="83"/>
      <c r="SAZ206" s="82"/>
      <c r="SBA206" s="80"/>
      <c r="SBB206" s="81"/>
      <c r="SBC206" s="82"/>
      <c r="SBF206" s="82"/>
      <c r="SBG206" s="82"/>
      <c r="SBI206" s="82"/>
      <c r="SBL206" s="82"/>
      <c r="SBO206" s="82"/>
      <c r="SBP206" s="82"/>
      <c r="SBU206" s="82"/>
      <c r="SBX206" s="82"/>
      <c r="SBY206" s="82"/>
      <c r="SBZ206" s="82"/>
      <c r="SCA206" s="82"/>
      <c r="SCB206" s="82"/>
      <c r="SCC206" s="82"/>
      <c r="SCD206" s="82"/>
      <c r="SCV206" s="82"/>
      <c r="SCW206" s="82"/>
      <c r="SCX206" s="6"/>
      <c r="SDA206" s="7"/>
      <c r="SDB206" s="7"/>
      <c r="SDG206" s="82"/>
      <c r="SDI206" s="7"/>
      <c r="SDJ206" s="82"/>
      <c r="SDL206" s="7"/>
      <c r="SDM206" s="82"/>
      <c r="SDN206" s="82"/>
      <c r="SDO206" s="83"/>
      <c r="SDQ206" s="82"/>
      <c r="SDR206" s="80"/>
      <c r="SDS206" s="81"/>
      <c r="SDT206" s="82"/>
      <c r="SDW206" s="82"/>
      <c r="SDX206" s="82"/>
      <c r="SDZ206" s="82"/>
      <c r="SEC206" s="82"/>
      <c r="SEF206" s="82"/>
      <c r="SEG206" s="82"/>
      <c r="SEL206" s="82"/>
      <c r="SEO206" s="82"/>
      <c r="SEP206" s="82"/>
      <c r="SEQ206" s="82"/>
      <c r="SER206" s="82"/>
      <c r="SES206" s="82"/>
      <c r="SET206" s="82"/>
      <c r="SEU206" s="82"/>
      <c r="SFM206" s="82"/>
      <c r="SFN206" s="82"/>
      <c r="SFO206" s="6"/>
      <c r="SFR206" s="7"/>
      <c r="SFS206" s="7"/>
      <c r="SFX206" s="82"/>
      <c r="SFZ206" s="7"/>
      <c r="SGA206" s="82"/>
      <c r="SGC206" s="7"/>
      <c r="SGD206" s="82"/>
      <c r="SGE206" s="82"/>
      <c r="SGF206" s="83"/>
      <c r="SGH206" s="82"/>
      <c r="SGI206" s="80"/>
      <c r="SGJ206" s="81"/>
      <c r="SGK206" s="82"/>
      <c r="SGN206" s="82"/>
      <c r="SGO206" s="82"/>
      <c r="SGQ206" s="82"/>
      <c r="SGT206" s="82"/>
      <c r="SGW206" s="82"/>
      <c r="SGX206" s="82"/>
      <c r="SHC206" s="82"/>
      <c r="SHF206" s="82"/>
      <c r="SHG206" s="82"/>
      <c r="SHH206" s="82"/>
      <c r="SHI206" s="82"/>
      <c r="SHJ206" s="82"/>
      <c r="SHK206" s="82"/>
      <c r="SHL206" s="82"/>
      <c r="SID206" s="82"/>
      <c r="SIE206" s="82"/>
      <c r="SIF206" s="6"/>
      <c r="SII206" s="7"/>
      <c r="SIJ206" s="7"/>
      <c r="SIO206" s="82"/>
      <c r="SIQ206" s="7"/>
      <c r="SIR206" s="82"/>
      <c r="SIT206" s="7"/>
      <c r="SIU206" s="82"/>
      <c r="SIV206" s="82"/>
      <c r="SIW206" s="83"/>
      <c r="SIY206" s="82"/>
      <c r="SIZ206" s="80"/>
      <c r="SJA206" s="81"/>
      <c r="SJB206" s="82"/>
      <c r="SJE206" s="82"/>
      <c r="SJF206" s="82"/>
      <c r="SJH206" s="82"/>
      <c r="SJK206" s="82"/>
      <c r="SJN206" s="82"/>
      <c r="SJO206" s="82"/>
      <c r="SJT206" s="82"/>
      <c r="SJW206" s="82"/>
      <c r="SJX206" s="82"/>
      <c r="SJY206" s="82"/>
      <c r="SJZ206" s="82"/>
      <c r="SKA206" s="82"/>
      <c r="SKB206" s="82"/>
      <c r="SKC206" s="82"/>
      <c r="SKU206" s="82"/>
      <c r="SKV206" s="82"/>
      <c r="SKW206" s="6"/>
      <c r="SKZ206" s="7"/>
      <c r="SLA206" s="7"/>
      <c r="SLF206" s="82"/>
      <c r="SLH206" s="7"/>
      <c r="SLI206" s="82"/>
      <c r="SLK206" s="7"/>
      <c r="SLL206" s="82"/>
      <c r="SLM206" s="82"/>
      <c r="SLN206" s="83"/>
      <c r="SLP206" s="82"/>
      <c r="SLQ206" s="80"/>
      <c r="SLR206" s="81"/>
      <c r="SLS206" s="82"/>
      <c r="SLV206" s="82"/>
      <c r="SLW206" s="82"/>
      <c r="SLY206" s="82"/>
      <c r="SMB206" s="82"/>
      <c r="SME206" s="82"/>
      <c r="SMF206" s="82"/>
      <c r="SMK206" s="82"/>
      <c r="SMN206" s="82"/>
      <c r="SMO206" s="82"/>
      <c r="SMP206" s="82"/>
      <c r="SMQ206" s="82"/>
      <c r="SMR206" s="82"/>
      <c r="SMS206" s="82"/>
      <c r="SMT206" s="82"/>
      <c r="SNL206" s="82"/>
      <c r="SNM206" s="82"/>
      <c r="SNN206" s="6"/>
      <c r="SNQ206" s="7"/>
      <c r="SNR206" s="7"/>
      <c r="SNW206" s="82"/>
      <c r="SNY206" s="7"/>
      <c r="SNZ206" s="82"/>
      <c r="SOB206" s="7"/>
      <c r="SOC206" s="82"/>
      <c r="SOD206" s="82"/>
      <c r="SOE206" s="83"/>
      <c r="SOG206" s="82"/>
      <c r="SOH206" s="80"/>
      <c r="SOI206" s="81"/>
      <c r="SOJ206" s="82"/>
      <c r="SOM206" s="82"/>
      <c r="SON206" s="82"/>
      <c r="SOP206" s="82"/>
      <c r="SOS206" s="82"/>
      <c r="SOV206" s="82"/>
      <c r="SOW206" s="82"/>
      <c r="SPB206" s="82"/>
      <c r="SPE206" s="82"/>
      <c r="SPF206" s="82"/>
      <c r="SPG206" s="82"/>
      <c r="SPH206" s="82"/>
      <c r="SPI206" s="82"/>
      <c r="SPJ206" s="82"/>
      <c r="SPK206" s="82"/>
      <c r="SQC206" s="82"/>
      <c r="SQD206" s="82"/>
      <c r="SQE206" s="6"/>
      <c r="SQH206" s="7"/>
      <c r="SQI206" s="7"/>
      <c r="SQN206" s="82"/>
      <c r="SQP206" s="7"/>
      <c r="SQQ206" s="82"/>
      <c r="SQS206" s="7"/>
      <c r="SQT206" s="82"/>
      <c r="SQU206" s="82"/>
      <c r="SQV206" s="83"/>
      <c r="SQX206" s="82"/>
      <c r="SQY206" s="80"/>
      <c r="SQZ206" s="81"/>
      <c r="SRA206" s="82"/>
      <c r="SRD206" s="82"/>
      <c r="SRE206" s="82"/>
      <c r="SRG206" s="82"/>
      <c r="SRJ206" s="82"/>
      <c r="SRM206" s="82"/>
      <c r="SRN206" s="82"/>
      <c r="SRS206" s="82"/>
      <c r="SRV206" s="82"/>
      <c r="SRW206" s="82"/>
      <c r="SRX206" s="82"/>
      <c r="SRY206" s="82"/>
      <c r="SRZ206" s="82"/>
      <c r="SSA206" s="82"/>
      <c r="SSB206" s="82"/>
      <c r="SST206" s="82"/>
      <c r="SSU206" s="82"/>
      <c r="SSV206" s="6"/>
      <c r="SSY206" s="7"/>
      <c r="SSZ206" s="7"/>
      <c r="STE206" s="82"/>
      <c r="STG206" s="7"/>
      <c r="STH206" s="82"/>
      <c r="STJ206" s="7"/>
      <c r="STK206" s="82"/>
      <c r="STL206" s="82"/>
      <c r="STM206" s="83"/>
      <c r="STO206" s="82"/>
      <c r="STP206" s="80"/>
      <c r="STQ206" s="81"/>
      <c r="STR206" s="82"/>
      <c r="STU206" s="82"/>
      <c r="STV206" s="82"/>
      <c r="STX206" s="82"/>
      <c r="SUA206" s="82"/>
      <c r="SUD206" s="82"/>
      <c r="SUE206" s="82"/>
      <c r="SUJ206" s="82"/>
      <c r="SUM206" s="82"/>
      <c r="SUN206" s="82"/>
      <c r="SUO206" s="82"/>
      <c r="SUP206" s="82"/>
      <c r="SUQ206" s="82"/>
      <c r="SUR206" s="82"/>
      <c r="SUS206" s="82"/>
      <c r="SVK206" s="82"/>
      <c r="SVL206" s="82"/>
      <c r="SVM206" s="6"/>
      <c r="SVP206" s="7"/>
      <c r="SVQ206" s="7"/>
      <c r="SVV206" s="82"/>
      <c r="SVX206" s="7"/>
      <c r="SVY206" s="82"/>
      <c r="SWA206" s="7"/>
      <c r="SWB206" s="82"/>
      <c r="SWC206" s="82"/>
      <c r="SWD206" s="83"/>
      <c r="SWF206" s="82"/>
      <c r="SWG206" s="80"/>
      <c r="SWH206" s="81"/>
      <c r="SWI206" s="82"/>
      <c r="SWL206" s="82"/>
      <c r="SWM206" s="82"/>
      <c r="SWO206" s="82"/>
      <c r="SWR206" s="82"/>
      <c r="SWU206" s="82"/>
      <c r="SWV206" s="82"/>
      <c r="SXA206" s="82"/>
      <c r="SXD206" s="82"/>
      <c r="SXE206" s="82"/>
      <c r="SXF206" s="82"/>
      <c r="SXG206" s="82"/>
      <c r="SXH206" s="82"/>
      <c r="SXI206" s="82"/>
      <c r="SXJ206" s="82"/>
      <c r="SYB206" s="82"/>
      <c r="SYC206" s="82"/>
      <c r="SYD206" s="6"/>
      <c r="SYG206" s="7"/>
      <c r="SYH206" s="7"/>
      <c r="SYM206" s="82"/>
      <c r="SYO206" s="7"/>
      <c r="SYP206" s="82"/>
      <c r="SYR206" s="7"/>
      <c r="SYS206" s="82"/>
      <c r="SYT206" s="82"/>
      <c r="SYU206" s="83"/>
      <c r="SYW206" s="82"/>
      <c r="SYX206" s="80"/>
      <c r="SYY206" s="81"/>
      <c r="SYZ206" s="82"/>
      <c r="SZC206" s="82"/>
      <c r="SZD206" s="82"/>
      <c r="SZF206" s="82"/>
      <c r="SZI206" s="82"/>
      <c r="SZL206" s="82"/>
      <c r="SZM206" s="82"/>
      <c r="SZR206" s="82"/>
      <c r="SZU206" s="82"/>
      <c r="SZV206" s="82"/>
      <c r="SZW206" s="82"/>
      <c r="SZX206" s="82"/>
      <c r="SZY206" s="82"/>
      <c r="SZZ206" s="82"/>
      <c r="TAA206" s="82"/>
      <c r="TAS206" s="82"/>
      <c r="TAT206" s="82"/>
      <c r="TAU206" s="6"/>
      <c r="TAX206" s="7"/>
      <c r="TAY206" s="7"/>
      <c r="TBD206" s="82"/>
      <c r="TBF206" s="7"/>
      <c r="TBG206" s="82"/>
      <c r="TBI206" s="7"/>
      <c r="TBJ206" s="82"/>
      <c r="TBK206" s="82"/>
      <c r="TBL206" s="83"/>
      <c r="TBN206" s="82"/>
      <c r="TBO206" s="80"/>
      <c r="TBP206" s="81"/>
      <c r="TBQ206" s="82"/>
      <c r="TBT206" s="82"/>
      <c r="TBU206" s="82"/>
      <c r="TBW206" s="82"/>
      <c r="TBZ206" s="82"/>
      <c r="TCC206" s="82"/>
      <c r="TCD206" s="82"/>
      <c r="TCI206" s="82"/>
      <c r="TCL206" s="82"/>
      <c r="TCM206" s="82"/>
      <c r="TCN206" s="82"/>
      <c r="TCO206" s="82"/>
      <c r="TCP206" s="82"/>
      <c r="TCQ206" s="82"/>
      <c r="TCR206" s="82"/>
      <c r="TDJ206" s="82"/>
      <c r="TDK206" s="82"/>
      <c r="TDL206" s="6"/>
      <c r="TDO206" s="7"/>
      <c r="TDP206" s="7"/>
      <c r="TDU206" s="82"/>
      <c r="TDW206" s="7"/>
      <c r="TDX206" s="82"/>
      <c r="TDZ206" s="7"/>
      <c r="TEA206" s="82"/>
      <c r="TEB206" s="82"/>
      <c r="TEC206" s="83"/>
      <c r="TEE206" s="82"/>
      <c r="TEF206" s="80"/>
      <c r="TEG206" s="81"/>
      <c r="TEH206" s="82"/>
      <c r="TEK206" s="82"/>
      <c r="TEL206" s="82"/>
      <c r="TEN206" s="82"/>
      <c r="TEQ206" s="82"/>
      <c r="TET206" s="82"/>
      <c r="TEU206" s="82"/>
      <c r="TEZ206" s="82"/>
      <c r="TFC206" s="82"/>
      <c r="TFD206" s="82"/>
      <c r="TFE206" s="82"/>
      <c r="TFF206" s="82"/>
      <c r="TFG206" s="82"/>
      <c r="TFH206" s="82"/>
      <c r="TFI206" s="82"/>
      <c r="TGA206" s="82"/>
      <c r="TGB206" s="82"/>
      <c r="TGC206" s="6"/>
      <c r="TGF206" s="7"/>
      <c r="TGG206" s="7"/>
      <c r="TGL206" s="82"/>
      <c r="TGN206" s="7"/>
      <c r="TGO206" s="82"/>
      <c r="TGQ206" s="7"/>
      <c r="TGR206" s="82"/>
      <c r="TGS206" s="82"/>
      <c r="TGT206" s="83"/>
      <c r="TGV206" s="82"/>
      <c r="TGW206" s="80"/>
      <c r="TGX206" s="81"/>
      <c r="TGY206" s="82"/>
      <c r="THB206" s="82"/>
      <c r="THC206" s="82"/>
      <c r="THE206" s="82"/>
      <c r="THH206" s="82"/>
      <c r="THK206" s="82"/>
      <c r="THL206" s="82"/>
      <c r="THQ206" s="82"/>
      <c r="THT206" s="82"/>
      <c r="THU206" s="82"/>
      <c r="THV206" s="82"/>
      <c r="THW206" s="82"/>
      <c r="THX206" s="82"/>
      <c r="THY206" s="82"/>
      <c r="THZ206" s="82"/>
      <c r="TIR206" s="82"/>
      <c r="TIS206" s="82"/>
      <c r="TIT206" s="6"/>
      <c r="TIW206" s="7"/>
      <c r="TIX206" s="7"/>
      <c r="TJC206" s="82"/>
      <c r="TJE206" s="7"/>
      <c r="TJF206" s="82"/>
      <c r="TJH206" s="7"/>
      <c r="TJI206" s="82"/>
      <c r="TJJ206" s="82"/>
      <c r="TJK206" s="83"/>
      <c r="TJM206" s="82"/>
      <c r="TJN206" s="80"/>
      <c r="TJO206" s="81"/>
      <c r="TJP206" s="82"/>
      <c r="TJS206" s="82"/>
      <c r="TJT206" s="82"/>
      <c r="TJV206" s="82"/>
      <c r="TJY206" s="82"/>
      <c r="TKB206" s="82"/>
      <c r="TKC206" s="82"/>
      <c r="TKH206" s="82"/>
      <c r="TKK206" s="82"/>
      <c r="TKL206" s="82"/>
      <c r="TKM206" s="82"/>
      <c r="TKN206" s="82"/>
      <c r="TKO206" s="82"/>
      <c r="TKP206" s="82"/>
      <c r="TKQ206" s="82"/>
      <c r="TLI206" s="82"/>
      <c r="TLJ206" s="82"/>
      <c r="TLK206" s="6"/>
      <c r="TLN206" s="7"/>
      <c r="TLO206" s="7"/>
      <c r="TLT206" s="82"/>
      <c r="TLV206" s="7"/>
      <c r="TLW206" s="82"/>
      <c r="TLY206" s="7"/>
      <c r="TLZ206" s="82"/>
      <c r="TMA206" s="82"/>
      <c r="TMB206" s="83"/>
      <c r="TMD206" s="82"/>
      <c r="TME206" s="80"/>
      <c r="TMF206" s="81"/>
      <c r="TMG206" s="82"/>
      <c r="TMJ206" s="82"/>
      <c r="TMK206" s="82"/>
      <c r="TMM206" s="82"/>
      <c r="TMP206" s="82"/>
      <c r="TMS206" s="82"/>
      <c r="TMT206" s="82"/>
      <c r="TMY206" s="82"/>
      <c r="TNB206" s="82"/>
      <c r="TNC206" s="82"/>
      <c r="TND206" s="82"/>
      <c r="TNE206" s="82"/>
      <c r="TNF206" s="82"/>
      <c r="TNG206" s="82"/>
      <c r="TNH206" s="82"/>
      <c r="TNZ206" s="82"/>
      <c r="TOA206" s="82"/>
      <c r="TOB206" s="6"/>
      <c r="TOE206" s="7"/>
      <c r="TOF206" s="7"/>
      <c r="TOK206" s="82"/>
      <c r="TOM206" s="7"/>
      <c r="TON206" s="82"/>
      <c r="TOP206" s="7"/>
      <c r="TOQ206" s="82"/>
      <c r="TOR206" s="82"/>
      <c r="TOS206" s="83"/>
      <c r="TOU206" s="82"/>
      <c r="TOV206" s="80"/>
      <c r="TOW206" s="81"/>
      <c r="TOX206" s="82"/>
      <c r="TPA206" s="82"/>
      <c r="TPB206" s="82"/>
      <c r="TPD206" s="82"/>
      <c r="TPG206" s="82"/>
      <c r="TPJ206" s="82"/>
      <c r="TPK206" s="82"/>
      <c r="TPP206" s="82"/>
      <c r="TPS206" s="82"/>
      <c r="TPT206" s="82"/>
      <c r="TPU206" s="82"/>
      <c r="TPV206" s="82"/>
      <c r="TPW206" s="82"/>
      <c r="TPX206" s="82"/>
      <c r="TPY206" s="82"/>
      <c r="TQQ206" s="82"/>
      <c r="TQR206" s="82"/>
      <c r="TQS206" s="6"/>
      <c r="TQV206" s="7"/>
      <c r="TQW206" s="7"/>
      <c r="TRB206" s="82"/>
      <c r="TRD206" s="7"/>
      <c r="TRE206" s="82"/>
      <c r="TRG206" s="7"/>
      <c r="TRH206" s="82"/>
      <c r="TRI206" s="82"/>
      <c r="TRJ206" s="83"/>
      <c r="TRL206" s="82"/>
      <c r="TRM206" s="80"/>
      <c r="TRN206" s="81"/>
      <c r="TRO206" s="82"/>
      <c r="TRR206" s="82"/>
      <c r="TRS206" s="82"/>
      <c r="TRU206" s="82"/>
      <c r="TRX206" s="82"/>
      <c r="TSA206" s="82"/>
      <c r="TSB206" s="82"/>
      <c r="TSG206" s="82"/>
      <c r="TSJ206" s="82"/>
      <c r="TSK206" s="82"/>
      <c r="TSL206" s="82"/>
      <c r="TSM206" s="82"/>
      <c r="TSN206" s="82"/>
      <c r="TSO206" s="82"/>
      <c r="TSP206" s="82"/>
      <c r="TTH206" s="82"/>
      <c r="TTI206" s="82"/>
      <c r="TTJ206" s="6"/>
      <c r="TTM206" s="7"/>
      <c r="TTN206" s="7"/>
      <c r="TTS206" s="82"/>
      <c r="TTU206" s="7"/>
      <c r="TTV206" s="82"/>
      <c r="TTX206" s="7"/>
      <c r="TTY206" s="82"/>
      <c r="TTZ206" s="82"/>
      <c r="TUA206" s="83"/>
      <c r="TUC206" s="82"/>
      <c r="TUD206" s="80"/>
      <c r="TUE206" s="81"/>
      <c r="TUF206" s="82"/>
      <c r="TUI206" s="82"/>
      <c r="TUJ206" s="82"/>
      <c r="TUL206" s="82"/>
      <c r="TUO206" s="82"/>
      <c r="TUR206" s="82"/>
      <c r="TUS206" s="82"/>
      <c r="TUX206" s="82"/>
      <c r="TVA206" s="82"/>
      <c r="TVB206" s="82"/>
      <c r="TVC206" s="82"/>
      <c r="TVD206" s="82"/>
      <c r="TVE206" s="82"/>
      <c r="TVF206" s="82"/>
      <c r="TVG206" s="82"/>
      <c r="TVY206" s="82"/>
      <c r="TVZ206" s="82"/>
      <c r="TWA206" s="6"/>
      <c r="TWD206" s="7"/>
      <c r="TWE206" s="7"/>
      <c r="TWJ206" s="82"/>
      <c r="TWL206" s="7"/>
      <c r="TWM206" s="82"/>
      <c r="TWO206" s="7"/>
      <c r="TWP206" s="82"/>
      <c r="TWQ206" s="82"/>
      <c r="TWR206" s="83"/>
      <c r="TWT206" s="82"/>
      <c r="TWU206" s="80"/>
      <c r="TWV206" s="81"/>
      <c r="TWW206" s="82"/>
      <c r="TWZ206" s="82"/>
      <c r="TXA206" s="82"/>
      <c r="TXC206" s="82"/>
      <c r="TXF206" s="82"/>
      <c r="TXI206" s="82"/>
      <c r="TXJ206" s="82"/>
      <c r="TXO206" s="82"/>
      <c r="TXR206" s="82"/>
      <c r="TXS206" s="82"/>
      <c r="TXT206" s="82"/>
      <c r="TXU206" s="82"/>
      <c r="TXV206" s="82"/>
      <c r="TXW206" s="82"/>
      <c r="TXX206" s="82"/>
      <c r="TYP206" s="82"/>
      <c r="TYQ206" s="82"/>
      <c r="TYR206" s="6"/>
      <c r="TYU206" s="7"/>
      <c r="TYV206" s="7"/>
      <c r="TZA206" s="82"/>
      <c r="TZC206" s="7"/>
      <c r="TZD206" s="82"/>
      <c r="TZF206" s="7"/>
      <c r="TZG206" s="82"/>
      <c r="TZH206" s="82"/>
      <c r="TZI206" s="83"/>
      <c r="TZK206" s="82"/>
      <c r="TZL206" s="80"/>
      <c r="TZM206" s="81"/>
      <c r="TZN206" s="82"/>
      <c r="TZQ206" s="82"/>
      <c r="TZR206" s="82"/>
      <c r="TZT206" s="82"/>
      <c r="TZW206" s="82"/>
      <c r="TZZ206" s="82"/>
      <c r="UAA206" s="82"/>
      <c r="UAF206" s="82"/>
      <c r="UAI206" s="82"/>
      <c r="UAJ206" s="82"/>
      <c r="UAK206" s="82"/>
      <c r="UAL206" s="82"/>
      <c r="UAM206" s="82"/>
      <c r="UAN206" s="82"/>
      <c r="UAO206" s="82"/>
      <c r="UBG206" s="82"/>
      <c r="UBH206" s="82"/>
      <c r="UBI206" s="6"/>
      <c r="UBL206" s="7"/>
      <c r="UBM206" s="7"/>
      <c r="UBR206" s="82"/>
      <c r="UBT206" s="7"/>
      <c r="UBU206" s="82"/>
      <c r="UBW206" s="7"/>
      <c r="UBX206" s="82"/>
      <c r="UBY206" s="82"/>
      <c r="UBZ206" s="83"/>
      <c r="UCB206" s="82"/>
      <c r="UCC206" s="80"/>
      <c r="UCD206" s="81"/>
      <c r="UCE206" s="82"/>
      <c r="UCH206" s="82"/>
      <c r="UCI206" s="82"/>
      <c r="UCK206" s="82"/>
      <c r="UCN206" s="82"/>
      <c r="UCQ206" s="82"/>
      <c r="UCR206" s="82"/>
      <c r="UCW206" s="82"/>
      <c r="UCZ206" s="82"/>
      <c r="UDA206" s="82"/>
      <c r="UDB206" s="82"/>
      <c r="UDC206" s="82"/>
      <c r="UDD206" s="82"/>
      <c r="UDE206" s="82"/>
      <c r="UDF206" s="82"/>
      <c r="UDX206" s="82"/>
      <c r="UDY206" s="82"/>
      <c r="UDZ206" s="6"/>
      <c r="UEC206" s="7"/>
      <c r="UED206" s="7"/>
      <c r="UEI206" s="82"/>
      <c r="UEK206" s="7"/>
      <c r="UEL206" s="82"/>
      <c r="UEN206" s="7"/>
      <c r="UEO206" s="82"/>
      <c r="UEP206" s="82"/>
      <c r="UEQ206" s="83"/>
      <c r="UES206" s="82"/>
      <c r="UET206" s="80"/>
      <c r="UEU206" s="81"/>
      <c r="UEV206" s="82"/>
      <c r="UEY206" s="82"/>
      <c r="UEZ206" s="82"/>
      <c r="UFB206" s="82"/>
      <c r="UFE206" s="82"/>
      <c r="UFH206" s="82"/>
      <c r="UFI206" s="82"/>
      <c r="UFN206" s="82"/>
      <c r="UFQ206" s="82"/>
      <c r="UFR206" s="82"/>
      <c r="UFS206" s="82"/>
      <c r="UFT206" s="82"/>
      <c r="UFU206" s="82"/>
      <c r="UFV206" s="82"/>
      <c r="UFW206" s="82"/>
      <c r="UGO206" s="82"/>
      <c r="UGP206" s="82"/>
      <c r="UGQ206" s="6"/>
      <c r="UGT206" s="7"/>
      <c r="UGU206" s="7"/>
      <c r="UGZ206" s="82"/>
      <c r="UHB206" s="7"/>
      <c r="UHC206" s="82"/>
      <c r="UHE206" s="7"/>
      <c r="UHF206" s="82"/>
      <c r="UHG206" s="82"/>
      <c r="UHH206" s="83"/>
      <c r="UHJ206" s="82"/>
      <c r="UHK206" s="80"/>
      <c r="UHL206" s="81"/>
      <c r="UHM206" s="82"/>
      <c r="UHP206" s="82"/>
      <c r="UHQ206" s="82"/>
      <c r="UHS206" s="82"/>
      <c r="UHV206" s="82"/>
      <c r="UHY206" s="82"/>
      <c r="UHZ206" s="82"/>
      <c r="UIE206" s="82"/>
      <c r="UIH206" s="82"/>
      <c r="UII206" s="82"/>
      <c r="UIJ206" s="82"/>
      <c r="UIK206" s="82"/>
      <c r="UIL206" s="82"/>
      <c r="UIM206" s="82"/>
      <c r="UIN206" s="82"/>
      <c r="UJF206" s="82"/>
      <c r="UJG206" s="82"/>
      <c r="UJH206" s="6"/>
      <c r="UJK206" s="7"/>
      <c r="UJL206" s="7"/>
      <c r="UJQ206" s="82"/>
      <c r="UJS206" s="7"/>
      <c r="UJT206" s="82"/>
      <c r="UJV206" s="7"/>
      <c r="UJW206" s="82"/>
      <c r="UJX206" s="82"/>
      <c r="UJY206" s="83"/>
      <c r="UKA206" s="82"/>
      <c r="UKB206" s="80"/>
      <c r="UKC206" s="81"/>
      <c r="UKD206" s="82"/>
      <c r="UKG206" s="82"/>
      <c r="UKH206" s="82"/>
      <c r="UKJ206" s="82"/>
      <c r="UKM206" s="82"/>
      <c r="UKP206" s="82"/>
      <c r="UKQ206" s="82"/>
      <c r="UKV206" s="82"/>
      <c r="UKY206" s="82"/>
      <c r="UKZ206" s="82"/>
      <c r="ULA206" s="82"/>
      <c r="ULB206" s="82"/>
      <c r="ULC206" s="82"/>
      <c r="ULD206" s="82"/>
      <c r="ULE206" s="82"/>
      <c r="ULW206" s="82"/>
      <c r="ULX206" s="82"/>
      <c r="ULY206" s="6"/>
      <c r="UMB206" s="7"/>
      <c r="UMC206" s="7"/>
      <c r="UMH206" s="82"/>
      <c r="UMJ206" s="7"/>
      <c r="UMK206" s="82"/>
      <c r="UMM206" s="7"/>
      <c r="UMN206" s="82"/>
      <c r="UMO206" s="82"/>
      <c r="UMP206" s="83"/>
      <c r="UMR206" s="82"/>
      <c r="UMS206" s="80"/>
      <c r="UMT206" s="81"/>
      <c r="UMU206" s="82"/>
      <c r="UMX206" s="82"/>
      <c r="UMY206" s="82"/>
      <c r="UNA206" s="82"/>
      <c r="UND206" s="82"/>
      <c r="UNG206" s="82"/>
      <c r="UNH206" s="82"/>
      <c r="UNM206" s="82"/>
      <c r="UNP206" s="82"/>
      <c r="UNQ206" s="82"/>
      <c r="UNR206" s="82"/>
      <c r="UNS206" s="82"/>
      <c r="UNT206" s="82"/>
      <c r="UNU206" s="82"/>
      <c r="UNV206" s="82"/>
      <c r="UON206" s="82"/>
      <c r="UOO206" s="82"/>
      <c r="UOP206" s="6"/>
      <c r="UOS206" s="7"/>
      <c r="UOT206" s="7"/>
      <c r="UOY206" s="82"/>
      <c r="UPA206" s="7"/>
      <c r="UPB206" s="82"/>
      <c r="UPD206" s="7"/>
      <c r="UPE206" s="82"/>
      <c r="UPF206" s="82"/>
      <c r="UPG206" s="83"/>
      <c r="UPI206" s="82"/>
      <c r="UPJ206" s="80"/>
      <c r="UPK206" s="81"/>
      <c r="UPL206" s="82"/>
      <c r="UPO206" s="82"/>
      <c r="UPP206" s="82"/>
      <c r="UPR206" s="82"/>
      <c r="UPU206" s="82"/>
      <c r="UPX206" s="82"/>
      <c r="UPY206" s="82"/>
      <c r="UQD206" s="82"/>
      <c r="UQG206" s="82"/>
      <c r="UQH206" s="82"/>
      <c r="UQI206" s="82"/>
      <c r="UQJ206" s="82"/>
      <c r="UQK206" s="82"/>
      <c r="UQL206" s="82"/>
      <c r="UQM206" s="82"/>
      <c r="URE206" s="82"/>
      <c r="URF206" s="82"/>
      <c r="URG206" s="6"/>
      <c r="URJ206" s="7"/>
      <c r="URK206" s="7"/>
      <c r="URP206" s="82"/>
      <c r="URR206" s="7"/>
      <c r="URS206" s="82"/>
      <c r="URU206" s="7"/>
      <c r="URV206" s="82"/>
      <c r="URW206" s="82"/>
      <c r="URX206" s="83"/>
      <c r="URZ206" s="82"/>
      <c r="USA206" s="80"/>
      <c r="USB206" s="81"/>
      <c r="USC206" s="82"/>
      <c r="USF206" s="82"/>
      <c r="USG206" s="82"/>
      <c r="USI206" s="82"/>
      <c r="USL206" s="82"/>
      <c r="USO206" s="82"/>
      <c r="USP206" s="82"/>
      <c r="USU206" s="82"/>
      <c r="USX206" s="82"/>
      <c r="USY206" s="82"/>
      <c r="USZ206" s="82"/>
      <c r="UTA206" s="82"/>
      <c r="UTB206" s="82"/>
      <c r="UTC206" s="82"/>
      <c r="UTD206" s="82"/>
      <c r="UTV206" s="82"/>
      <c r="UTW206" s="82"/>
      <c r="UTX206" s="6"/>
      <c r="UUA206" s="7"/>
      <c r="UUB206" s="7"/>
      <c r="UUG206" s="82"/>
      <c r="UUI206" s="7"/>
      <c r="UUJ206" s="82"/>
      <c r="UUL206" s="7"/>
      <c r="UUM206" s="82"/>
      <c r="UUN206" s="82"/>
      <c r="UUO206" s="83"/>
      <c r="UUQ206" s="82"/>
      <c r="UUR206" s="80"/>
      <c r="UUS206" s="81"/>
      <c r="UUT206" s="82"/>
      <c r="UUW206" s="82"/>
      <c r="UUX206" s="82"/>
      <c r="UUZ206" s="82"/>
      <c r="UVC206" s="82"/>
      <c r="UVF206" s="82"/>
      <c r="UVG206" s="82"/>
      <c r="UVL206" s="82"/>
      <c r="UVO206" s="82"/>
      <c r="UVP206" s="82"/>
      <c r="UVQ206" s="82"/>
      <c r="UVR206" s="82"/>
      <c r="UVS206" s="82"/>
      <c r="UVT206" s="82"/>
      <c r="UVU206" s="82"/>
      <c r="UWM206" s="82"/>
      <c r="UWN206" s="82"/>
      <c r="UWO206" s="6"/>
      <c r="UWR206" s="7"/>
      <c r="UWS206" s="7"/>
      <c r="UWX206" s="82"/>
      <c r="UWZ206" s="7"/>
      <c r="UXA206" s="82"/>
      <c r="UXC206" s="7"/>
      <c r="UXD206" s="82"/>
      <c r="UXE206" s="82"/>
      <c r="UXF206" s="83"/>
      <c r="UXH206" s="82"/>
      <c r="UXI206" s="80"/>
      <c r="UXJ206" s="81"/>
      <c r="UXK206" s="82"/>
      <c r="UXN206" s="82"/>
      <c r="UXO206" s="82"/>
      <c r="UXQ206" s="82"/>
      <c r="UXT206" s="82"/>
      <c r="UXW206" s="82"/>
      <c r="UXX206" s="82"/>
      <c r="UYC206" s="82"/>
      <c r="UYF206" s="82"/>
      <c r="UYG206" s="82"/>
      <c r="UYH206" s="82"/>
      <c r="UYI206" s="82"/>
      <c r="UYJ206" s="82"/>
      <c r="UYK206" s="82"/>
      <c r="UYL206" s="82"/>
      <c r="UZD206" s="82"/>
      <c r="UZE206" s="82"/>
      <c r="UZF206" s="6"/>
      <c r="UZI206" s="7"/>
      <c r="UZJ206" s="7"/>
      <c r="UZO206" s="82"/>
      <c r="UZQ206" s="7"/>
      <c r="UZR206" s="82"/>
      <c r="UZT206" s="7"/>
      <c r="UZU206" s="82"/>
      <c r="UZV206" s="82"/>
      <c r="UZW206" s="83"/>
      <c r="UZY206" s="82"/>
      <c r="UZZ206" s="80"/>
      <c r="VAA206" s="81"/>
      <c r="VAB206" s="82"/>
      <c r="VAE206" s="82"/>
      <c r="VAF206" s="82"/>
      <c r="VAH206" s="82"/>
      <c r="VAK206" s="82"/>
      <c r="VAN206" s="82"/>
      <c r="VAO206" s="82"/>
      <c r="VAT206" s="82"/>
      <c r="VAW206" s="82"/>
      <c r="VAX206" s="82"/>
      <c r="VAY206" s="82"/>
      <c r="VAZ206" s="82"/>
      <c r="VBA206" s="82"/>
      <c r="VBB206" s="82"/>
      <c r="VBC206" s="82"/>
      <c r="VBU206" s="82"/>
      <c r="VBV206" s="82"/>
      <c r="VBW206" s="6"/>
      <c r="VBZ206" s="7"/>
      <c r="VCA206" s="7"/>
      <c r="VCF206" s="82"/>
      <c r="VCH206" s="7"/>
      <c r="VCI206" s="82"/>
      <c r="VCK206" s="7"/>
      <c r="VCL206" s="82"/>
      <c r="VCM206" s="82"/>
      <c r="VCN206" s="83"/>
      <c r="VCP206" s="82"/>
      <c r="VCQ206" s="80"/>
      <c r="VCR206" s="81"/>
      <c r="VCS206" s="82"/>
      <c r="VCV206" s="82"/>
      <c r="VCW206" s="82"/>
      <c r="VCY206" s="82"/>
      <c r="VDB206" s="82"/>
      <c r="VDE206" s="82"/>
      <c r="VDF206" s="82"/>
      <c r="VDK206" s="82"/>
      <c r="VDN206" s="82"/>
      <c r="VDO206" s="82"/>
      <c r="VDP206" s="82"/>
      <c r="VDQ206" s="82"/>
      <c r="VDR206" s="82"/>
      <c r="VDS206" s="82"/>
      <c r="VDT206" s="82"/>
      <c r="VEL206" s="82"/>
      <c r="VEM206" s="82"/>
      <c r="VEN206" s="6"/>
      <c r="VEQ206" s="7"/>
      <c r="VER206" s="7"/>
      <c r="VEW206" s="82"/>
      <c r="VEY206" s="7"/>
      <c r="VEZ206" s="82"/>
      <c r="VFB206" s="7"/>
      <c r="VFC206" s="82"/>
      <c r="VFD206" s="82"/>
      <c r="VFE206" s="83"/>
      <c r="VFG206" s="82"/>
      <c r="VFH206" s="80"/>
      <c r="VFI206" s="81"/>
      <c r="VFJ206" s="82"/>
      <c r="VFM206" s="82"/>
      <c r="VFN206" s="82"/>
      <c r="VFP206" s="82"/>
      <c r="VFS206" s="82"/>
      <c r="VFV206" s="82"/>
      <c r="VFW206" s="82"/>
      <c r="VGB206" s="82"/>
      <c r="VGE206" s="82"/>
      <c r="VGF206" s="82"/>
      <c r="VGG206" s="82"/>
      <c r="VGH206" s="82"/>
      <c r="VGI206" s="82"/>
      <c r="VGJ206" s="82"/>
      <c r="VGK206" s="82"/>
      <c r="VHC206" s="82"/>
      <c r="VHD206" s="82"/>
      <c r="VHE206" s="6"/>
      <c r="VHH206" s="7"/>
      <c r="VHI206" s="7"/>
      <c r="VHN206" s="82"/>
      <c r="VHP206" s="7"/>
      <c r="VHQ206" s="82"/>
      <c r="VHS206" s="7"/>
      <c r="VHT206" s="82"/>
      <c r="VHU206" s="82"/>
      <c r="VHV206" s="83"/>
      <c r="VHX206" s="82"/>
      <c r="VHY206" s="80"/>
      <c r="VHZ206" s="81"/>
      <c r="VIA206" s="82"/>
      <c r="VID206" s="82"/>
      <c r="VIE206" s="82"/>
      <c r="VIG206" s="82"/>
      <c r="VIJ206" s="82"/>
      <c r="VIM206" s="82"/>
      <c r="VIN206" s="82"/>
      <c r="VIS206" s="82"/>
      <c r="VIV206" s="82"/>
      <c r="VIW206" s="82"/>
      <c r="VIX206" s="82"/>
      <c r="VIY206" s="82"/>
      <c r="VIZ206" s="82"/>
      <c r="VJA206" s="82"/>
      <c r="VJB206" s="82"/>
      <c r="VJT206" s="82"/>
      <c r="VJU206" s="82"/>
      <c r="VJV206" s="6"/>
      <c r="VJY206" s="7"/>
      <c r="VJZ206" s="7"/>
      <c r="VKE206" s="82"/>
      <c r="VKG206" s="7"/>
      <c r="VKH206" s="82"/>
      <c r="VKJ206" s="7"/>
      <c r="VKK206" s="82"/>
      <c r="VKL206" s="82"/>
      <c r="VKM206" s="83"/>
      <c r="VKO206" s="82"/>
      <c r="VKP206" s="80"/>
      <c r="VKQ206" s="81"/>
      <c r="VKR206" s="82"/>
      <c r="VKU206" s="82"/>
      <c r="VKV206" s="82"/>
      <c r="VKX206" s="82"/>
      <c r="VLA206" s="82"/>
      <c r="VLD206" s="82"/>
      <c r="VLE206" s="82"/>
      <c r="VLJ206" s="82"/>
      <c r="VLM206" s="82"/>
      <c r="VLN206" s="82"/>
      <c r="VLO206" s="82"/>
      <c r="VLP206" s="82"/>
      <c r="VLQ206" s="82"/>
      <c r="VLR206" s="82"/>
      <c r="VLS206" s="82"/>
      <c r="VMK206" s="82"/>
      <c r="VML206" s="82"/>
      <c r="VMM206" s="6"/>
      <c r="VMP206" s="7"/>
      <c r="VMQ206" s="7"/>
      <c r="VMV206" s="82"/>
      <c r="VMX206" s="7"/>
      <c r="VMY206" s="82"/>
      <c r="VNA206" s="7"/>
      <c r="VNB206" s="82"/>
      <c r="VNC206" s="82"/>
      <c r="VND206" s="83"/>
      <c r="VNF206" s="82"/>
      <c r="VNG206" s="80"/>
      <c r="VNH206" s="81"/>
      <c r="VNI206" s="82"/>
      <c r="VNL206" s="82"/>
      <c r="VNM206" s="82"/>
      <c r="VNO206" s="82"/>
      <c r="VNR206" s="82"/>
      <c r="VNU206" s="82"/>
      <c r="VNV206" s="82"/>
      <c r="VOA206" s="82"/>
      <c r="VOD206" s="82"/>
      <c r="VOE206" s="82"/>
      <c r="VOF206" s="82"/>
      <c r="VOG206" s="82"/>
      <c r="VOH206" s="82"/>
      <c r="VOI206" s="82"/>
      <c r="VOJ206" s="82"/>
      <c r="VPB206" s="82"/>
      <c r="VPC206" s="82"/>
      <c r="VPD206" s="6"/>
      <c r="VPG206" s="7"/>
      <c r="VPH206" s="7"/>
      <c r="VPM206" s="82"/>
      <c r="VPO206" s="7"/>
      <c r="VPP206" s="82"/>
      <c r="VPR206" s="7"/>
      <c r="VPS206" s="82"/>
      <c r="VPT206" s="82"/>
      <c r="VPU206" s="83"/>
      <c r="VPW206" s="82"/>
      <c r="VPX206" s="80"/>
      <c r="VPY206" s="81"/>
      <c r="VPZ206" s="82"/>
      <c r="VQC206" s="82"/>
      <c r="VQD206" s="82"/>
      <c r="VQF206" s="82"/>
      <c r="VQI206" s="82"/>
      <c r="VQL206" s="82"/>
      <c r="VQM206" s="82"/>
      <c r="VQR206" s="82"/>
      <c r="VQU206" s="82"/>
      <c r="VQV206" s="82"/>
      <c r="VQW206" s="82"/>
      <c r="VQX206" s="82"/>
      <c r="VQY206" s="82"/>
      <c r="VQZ206" s="82"/>
      <c r="VRA206" s="82"/>
      <c r="VRS206" s="82"/>
      <c r="VRT206" s="82"/>
      <c r="VRU206" s="6"/>
      <c r="VRX206" s="7"/>
      <c r="VRY206" s="7"/>
      <c r="VSD206" s="82"/>
      <c r="VSF206" s="7"/>
      <c r="VSG206" s="82"/>
      <c r="VSI206" s="7"/>
      <c r="VSJ206" s="82"/>
      <c r="VSK206" s="82"/>
      <c r="VSL206" s="83"/>
      <c r="VSN206" s="82"/>
      <c r="VSO206" s="80"/>
      <c r="VSP206" s="81"/>
      <c r="VSQ206" s="82"/>
      <c r="VST206" s="82"/>
      <c r="VSU206" s="82"/>
      <c r="VSW206" s="82"/>
      <c r="VSZ206" s="82"/>
      <c r="VTC206" s="82"/>
      <c r="VTD206" s="82"/>
      <c r="VTI206" s="82"/>
      <c r="VTL206" s="82"/>
      <c r="VTM206" s="82"/>
      <c r="VTN206" s="82"/>
      <c r="VTO206" s="82"/>
      <c r="VTP206" s="82"/>
      <c r="VTQ206" s="82"/>
      <c r="VTR206" s="82"/>
      <c r="VUJ206" s="82"/>
      <c r="VUK206" s="82"/>
      <c r="VUL206" s="6"/>
      <c r="VUO206" s="7"/>
      <c r="VUP206" s="7"/>
      <c r="VUU206" s="82"/>
      <c r="VUW206" s="7"/>
      <c r="VUX206" s="82"/>
      <c r="VUZ206" s="7"/>
      <c r="VVA206" s="82"/>
      <c r="VVB206" s="82"/>
      <c r="VVC206" s="83"/>
      <c r="VVE206" s="82"/>
      <c r="VVF206" s="80"/>
      <c r="VVG206" s="81"/>
      <c r="VVH206" s="82"/>
      <c r="VVK206" s="82"/>
      <c r="VVL206" s="82"/>
      <c r="VVN206" s="82"/>
      <c r="VVQ206" s="82"/>
      <c r="VVT206" s="82"/>
      <c r="VVU206" s="82"/>
      <c r="VVZ206" s="82"/>
      <c r="VWC206" s="82"/>
      <c r="VWD206" s="82"/>
      <c r="VWE206" s="82"/>
      <c r="VWF206" s="82"/>
      <c r="VWG206" s="82"/>
      <c r="VWH206" s="82"/>
      <c r="VWI206" s="82"/>
      <c r="VXA206" s="82"/>
      <c r="VXB206" s="82"/>
      <c r="VXC206" s="6"/>
      <c r="VXF206" s="7"/>
      <c r="VXG206" s="7"/>
      <c r="VXL206" s="82"/>
      <c r="VXN206" s="7"/>
      <c r="VXO206" s="82"/>
      <c r="VXQ206" s="7"/>
      <c r="VXR206" s="82"/>
      <c r="VXS206" s="82"/>
      <c r="VXT206" s="83"/>
      <c r="VXV206" s="82"/>
      <c r="VXW206" s="80"/>
      <c r="VXX206" s="81"/>
      <c r="VXY206" s="82"/>
      <c r="VYB206" s="82"/>
      <c r="VYC206" s="82"/>
      <c r="VYE206" s="82"/>
      <c r="VYH206" s="82"/>
      <c r="VYK206" s="82"/>
      <c r="VYL206" s="82"/>
      <c r="VYQ206" s="82"/>
      <c r="VYT206" s="82"/>
      <c r="VYU206" s="82"/>
      <c r="VYV206" s="82"/>
      <c r="VYW206" s="82"/>
      <c r="VYX206" s="82"/>
      <c r="VYY206" s="82"/>
      <c r="VYZ206" s="82"/>
      <c r="VZR206" s="82"/>
      <c r="VZS206" s="82"/>
      <c r="VZT206" s="6"/>
      <c r="VZW206" s="7"/>
      <c r="VZX206" s="7"/>
      <c r="WAC206" s="82"/>
      <c r="WAE206" s="7"/>
      <c r="WAF206" s="82"/>
      <c r="WAH206" s="7"/>
      <c r="WAI206" s="82"/>
      <c r="WAJ206" s="82"/>
      <c r="WAK206" s="83"/>
      <c r="WAM206" s="82"/>
      <c r="WAN206" s="80"/>
      <c r="WAO206" s="81"/>
      <c r="WAP206" s="82"/>
      <c r="WAS206" s="82"/>
      <c r="WAT206" s="82"/>
      <c r="WAV206" s="82"/>
      <c r="WAY206" s="82"/>
      <c r="WBB206" s="82"/>
      <c r="WBC206" s="82"/>
      <c r="WBH206" s="82"/>
      <c r="WBK206" s="82"/>
      <c r="WBL206" s="82"/>
      <c r="WBM206" s="82"/>
      <c r="WBN206" s="82"/>
      <c r="WBO206" s="82"/>
      <c r="WBP206" s="82"/>
      <c r="WBQ206" s="82"/>
      <c r="WCI206" s="82"/>
      <c r="WCJ206" s="82"/>
      <c r="WCK206" s="6"/>
      <c r="WCN206" s="7"/>
      <c r="WCO206" s="7"/>
      <c r="WCT206" s="82"/>
      <c r="WCV206" s="7"/>
      <c r="WCW206" s="82"/>
      <c r="WCY206" s="7"/>
      <c r="WCZ206" s="82"/>
      <c r="WDA206" s="82"/>
      <c r="WDB206" s="83"/>
      <c r="WDD206" s="82"/>
      <c r="WDE206" s="80"/>
      <c r="WDF206" s="81"/>
      <c r="WDG206" s="82"/>
      <c r="WDJ206" s="82"/>
      <c r="WDK206" s="82"/>
      <c r="WDM206" s="82"/>
      <c r="WDP206" s="82"/>
      <c r="WDS206" s="82"/>
      <c r="WDT206" s="82"/>
      <c r="WDY206" s="82"/>
      <c r="WEB206" s="82"/>
      <c r="WEC206" s="82"/>
      <c r="WED206" s="82"/>
      <c r="WEE206" s="82"/>
      <c r="WEF206" s="82"/>
      <c r="WEG206" s="82"/>
      <c r="WEH206" s="82"/>
      <c r="WEZ206" s="82"/>
      <c r="WFA206" s="82"/>
      <c r="WFB206" s="6"/>
      <c r="WFE206" s="7"/>
      <c r="WFF206" s="7"/>
      <c r="WFK206" s="82"/>
      <c r="WFM206" s="7"/>
      <c r="WFN206" s="82"/>
      <c r="WFP206" s="7"/>
      <c r="WFQ206" s="82"/>
      <c r="WFR206" s="82"/>
      <c r="WFS206" s="83"/>
      <c r="WFU206" s="82"/>
      <c r="WFV206" s="80"/>
      <c r="WFW206" s="81"/>
      <c r="WFX206" s="82"/>
      <c r="WGA206" s="82"/>
      <c r="WGB206" s="82"/>
      <c r="WGD206" s="82"/>
      <c r="WGG206" s="82"/>
      <c r="WGJ206" s="82"/>
      <c r="WGK206" s="82"/>
      <c r="WGP206" s="82"/>
      <c r="WGS206" s="82"/>
      <c r="WGT206" s="82"/>
      <c r="WGU206" s="82"/>
      <c r="WGV206" s="82"/>
      <c r="WGW206" s="82"/>
      <c r="WGX206" s="82"/>
      <c r="WGY206" s="82"/>
      <c r="WHQ206" s="82"/>
      <c r="WHR206" s="82"/>
      <c r="WHS206" s="6"/>
      <c r="WHV206" s="7"/>
      <c r="WHW206" s="7"/>
      <c r="WIB206" s="82"/>
      <c r="WID206" s="7"/>
      <c r="WIE206" s="82"/>
      <c r="WIG206" s="7"/>
      <c r="WIH206" s="82"/>
      <c r="WII206" s="82"/>
      <c r="WIJ206" s="83"/>
      <c r="WIL206" s="82"/>
      <c r="WIM206" s="80"/>
      <c r="WIN206" s="81"/>
      <c r="WIO206" s="82"/>
      <c r="WIR206" s="82"/>
      <c r="WIS206" s="82"/>
      <c r="WIU206" s="82"/>
      <c r="WIX206" s="82"/>
      <c r="WJA206" s="82"/>
      <c r="WJB206" s="82"/>
      <c r="WJG206" s="82"/>
      <c r="WJJ206" s="82"/>
      <c r="WJK206" s="82"/>
      <c r="WJL206" s="82"/>
      <c r="WJM206" s="82"/>
      <c r="WJN206" s="82"/>
      <c r="WJO206" s="82"/>
      <c r="WJP206" s="82"/>
      <c r="WKH206" s="82"/>
      <c r="WKI206" s="82"/>
      <c r="WKJ206" s="6"/>
      <c r="WKM206" s="7"/>
      <c r="WKN206" s="7"/>
      <c r="WKS206" s="82"/>
      <c r="WKU206" s="7"/>
      <c r="WKV206" s="82"/>
      <c r="WKX206" s="7"/>
      <c r="WKY206" s="82"/>
      <c r="WKZ206" s="82"/>
      <c r="WLA206" s="83"/>
      <c r="WLC206" s="82"/>
      <c r="WLD206" s="80"/>
      <c r="WLE206" s="81"/>
      <c r="WLF206" s="82"/>
      <c r="WLI206" s="82"/>
      <c r="WLJ206" s="82"/>
      <c r="WLL206" s="82"/>
      <c r="WLO206" s="82"/>
      <c r="WLR206" s="82"/>
      <c r="WLS206" s="82"/>
      <c r="WLX206" s="82"/>
      <c r="WMA206" s="82"/>
      <c r="WMB206" s="82"/>
      <c r="WMC206" s="82"/>
      <c r="WMD206" s="82"/>
      <c r="WME206" s="82"/>
      <c r="WMF206" s="82"/>
      <c r="WMG206" s="82"/>
      <c r="WMY206" s="82"/>
      <c r="WMZ206" s="82"/>
      <c r="WNA206" s="6"/>
      <c r="WND206" s="7"/>
      <c r="WNE206" s="7"/>
      <c r="WNJ206" s="82"/>
      <c r="WNL206" s="7"/>
      <c r="WNM206" s="82"/>
      <c r="WNO206" s="7"/>
      <c r="WNP206" s="82"/>
      <c r="WNQ206" s="82"/>
      <c r="WNR206" s="83"/>
      <c r="WNT206" s="82"/>
      <c r="WNU206" s="80"/>
      <c r="WNV206" s="81"/>
      <c r="WNW206" s="82"/>
      <c r="WNZ206" s="82"/>
      <c r="WOA206" s="82"/>
      <c r="WOC206" s="82"/>
      <c r="WOF206" s="82"/>
      <c r="WOI206" s="82"/>
      <c r="WOJ206" s="82"/>
      <c r="WOO206" s="82"/>
      <c r="WOR206" s="82"/>
      <c r="WOS206" s="82"/>
      <c r="WOT206" s="82"/>
      <c r="WOU206" s="82"/>
      <c r="WOV206" s="82"/>
      <c r="WOW206" s="82"/>
      <c r="WOX206" s="82"/>
      <c r="WPP206" s="82"/>
      <c r="WPQ206" s="82"/>
      <c r="WPR206" s="6"/>
      <c r="WPU206" s="7"/>
      <c r="WPV206" s="7"/>
      <c r="WQA206" s="82"/>
      <c r="WQC206" s="7"/>
      <c r="WQD206" s="82"/>
      <c r="WQF206" s="7"/>
      <c r="WQG206" s="82"/>
      <c r="WQH206" s="82"/>
      <c r="WQI206" s="83"/>
      <c r="WQK206" s="82"/>
      <c r="WQL206" s="80"/>
      <c r="WQM206" s="81"/>
      <c r="WQN206" s="82"/>
      <c r="WQQ206" s="82"/>
      <c r="WQR206" s="82"/>
      <c r="WQT206" s="82"/>
      <c r="WQW206" s="82"/>
      <c r="WQZ206" s="82"/>
      <c r="WRA206" s="82"/>
      <c r="WRF206" s="82"/>
      <c r="WRI206" s="82"/>
      <c r="WRJ206" s="82"/>
      <c r="WRK206" s="82"/>
      <c r="WRL206" s="82"/>
      <c r="WRM206" s="82"/>
      <c r="WRN206" s="82"/>
      <c r="WRO206" s="82"/>
      <c r="WSG206" s="82"/>
      <c r="WSH206" s="82"/>
      <c r="WSI206" s="6"/>
      <c r="WSL206" s="7"/>
      <c r="WSM206" s="7"/>
      <c r="WSR206" s="82"/>
      <c r="WST206" s="7"/>
      <c r="WSU206" s="82"/>
      <c r="WSW206" s="7"/>
      <c r="WSX206" s="82"/>
      <c r="WSY206" s="82"/>
      <c r="WSZ206" s="83"/>
      <c r="WTB206" s="82"/>
      <c r="WTC206" s="80"/>
      <c r="WTD206" s="81"/>
      <c r="WTE206" s="82"/>
      <c r="WTH206" s="82"/>
      <c r="WTI206" s="82"/>
      <c r="WTK206" s="82"/>
      <c r="WTN206" s="82"/>
      <c r="WTQ206" s="82"/>
      <c r="WTR206" s="82"/>
      <c r="WTW206" s="82"/>
      <c r="WTZ206" s="82"/>
      <c r="WUA206" s="82"/>
      <c r="WUB206" s="82"/>
      <c r="WUC206" s="82"/>
      <c r="WUD206" s="82"/>
      <c r="WUE206" s="82"/>
      <c r="WUF206" s="82"/>
      <c r="WUX206" s="82"/>
      <c r="WUY206" s="82"/>
      <c r="WUZ206" s="6"/>
      <c r="WVC206" s="7"/>
      <c r="WVD206" s="7"/>
      <c r="WVI206" s="82"/>
      <c r="WVK206" s="7"/>
      <c r="WVL206" s="82"/>
      <c r="WVN206" s="7"/>
      <c r="WVO206" s="82"/>
      <c r="WVP206" s="82"/>
      <c r="WVQ206" s="83"/>
      <c r="WVS206" s="82"/>
      <c r="WVT206" s="80"/>
      <c r="WVU206" s="81"/>
      <c r="WVV206" s="82"/>
      <c r="WVY206" s="82"/>
      <c r="WVZ206" s="82"/>
      <c r="WWB206" s="82"/>
      <c r="WWE206" s="82"/>
      <c r="WWH206" s="82"/>
      <c r="WWI206" s="82"/>
      <c r="WWN206" s="82"/>
      <c r="WWQ206" s="82"/>
      <c r="WWR206" s="82"/>
      <c r="WWS206" s="82"/>
      <c r="WWT206" s="82"/>
      <c r="WWU206" s="82"/>
      <c r="WWV206" s="82"/>
      <c r="WWW206" s="82"/>
      <c r="WXO206" s="82"/>
      <c r="WXP206" s="82"/>
      <c r="WXQ206" s="6"/>
      <c r="WXT206" s="7"/>
      <c r="WXU206" s="7"/>
      <c r="WXZ206" s="82"/>
      <c r="WYB206" s="7"/>
      <c r="WYC206" s="82"/>
      <c r="WYE206" s="7"/>
      <c r="WYF206" s="82"/>
      <c r="WYG206" s="82"/>
      <c r="WYH206" s="83"/>
      <c r="WYJ206" s="82"/>
      <c r="WYK206" s="80"/>
      <c r="WYL206" s="81"/>
      <c r="WYM206" s="82"/>
      <c r="WYP206" s="82"/>
      <c r="WYQ206" s="82"/>
      <c r="WYS206" s="82"/>
      <c r="WYV206" s="82"/>
      <c r="WYY206" s="82"/>
      <c r="WYZ206" s="82"/>
      <c r="WZE206" s="82"/>
      <c r="WZH206" s="82"/>
      <c r="WZI206" s="82"/>
      <c r="WZJ206" s="82"/>
      <c r="WZK206" s="82"/>
      <c r="WZL206" s="82"/>
      <c r="WZM206" s="82"/>
      <c r="WZN206" s="82"/>
      <c r="XAF206" s="82"/>
      <c r="XAG206" s="82"/>
      <c r="XAH206" s="6"/>
      <c r="XAK206" s="7"/>
      <c r="XAL206" s="7"/>
      <c r="XAQ206" s="82"/>
      <c r="XAS206" s="7"/>
      <c r="XAT206" s="82"/>
      <c r="XAV206" s="7"/>
      <c r="XAW206" s="82"/>
      <c r="XAX206" s="82"/>
      <c r="XAY206" s="83"/>
      <c r="XBA206" s="82"/>
      <c r="XBB206" s="80"/>
      <c r="XBC206" s="81"/>
      <c r="XBD206" s="82"/>
      <c r="XBG206" s="82"/>
      <c r="XBH206" s="82"/>
      <c r="XBJ206" s="82"/>
      <c r="XBM206" s="82"/>
      <c r="XBP206" s="82"/>
      <c r="XBQ206" s="82"/>
    </row>
    <row r="207" spans="1:2048 2053:3059 3077:4094 4112:5120 5123:6143 6146:7167 7169:8189 8194:9200 9218:10235 10253:12287 12290:14335 14337:16293" ht="35.25" hidden="1" customHeight="1" x14ac:dyDescent="0.25">
      <c r="A207" s="53" t="s">
        <v>4518</v>
      </c>
      <c r="B207" s="53">
        <v>38</v>
      </c>
      <c r="C207" s="53" t="s">
        <v>46</v>
      </c>
      <c r="D207" s="53" t="s">
        <v>833</v>
      </c>
      <c r="E207" s="53">
        <v>0</v>
      </c>
      <c r="F207" s="53" t="s">
        <v>925</v>
      </c>
      <c r="G207" s="53" t="s">
        <v>924</v>
      </c>
      <c r="H207" s="53" t="s">
        <v>235</v>
      </c>
      <c r="I207" s="53" t="s">
        <v>160</v>
      </c>
      <c r="J207" s="53" t="s">
        <v>80</v>
      </c>
      <c r="K207" s="53" t="s">
        <v>80</v>
      </c>
      <c r="L207" s="53" t="s">
        <v>80</v>
      </c>
      <c r="M207" s="53" t="s">
        <v>80</v>
      </c>
      <c r="N207" s="53" t="s">
        <v>80</v>
      </c>
      <c r="O207" s="53" t="s">
        <v>80</v>
      </c>
      <c r="P207" s="53" t="s">
        <v>236</v>
      </c>
      <c r="Q207" s="52">
        <v>0.5</v>
      </c>
      <c r="R207" s="119">
        <f>+Q207*Q206</f>
        <v>0.5</v>
      </c>
      <c r="S207" s="67">
        <f>+[35]COMPARTIDAS!AQ68</f>
        <v>2</v>
      </c>
      <c r="T207" s="53" t="s">
        <v>84</v>
      </c>
      <c r="U207" s="63" t="s">
        <v>162</v>
      </c>
      <c r="V207" s="23">
        <v>45108</v>
      </c>
      <c r="W207" s="23">
        <v>45199</v>
      </c>
      <c r="X207" s="53" t="s">
        <v>845</v>
      </c>
      <c r="Y207" s="49" t="s">
        <v>202</v>
      </c>
      <c r="Z207" s="59" t="s">
        <v>100</v>
      </c>
      <c r="AA207" s="60">
        <v>1</v>
      </c>
      <c r="AB207" s="60" t="s">
        <v>926</v>
      </c>
      <c r="AC207" s="69">
        <v>45199</v>
      </c>
      <c r="AD207" s="60">
        <v>1</v>
      </c>
      <c r="AE207" s="60" t="s">
        <v>927</v>
      </c>
      <c r="AF207" s="69">
        <v>45199</v>
      </c>
      <c r="AG207" s="90" t="s">
        <v>79</v>
      </c>
      <c r="AH207" s="90">
        <v>1</v>
      </c>
      <c r="AI207" s="52">
        <f t="shared" si="324"/>
        <v>0.5</v>
      </c>
      <c r="AJ207" s="52"/>
      <c r="AK207" s="52"/>
      <c r="AL207" s="239" t="str">
        <f t="shared" si="344"/>
        <v/>
      </c>
      <c r="AM207" s="239" t="str">
        <f t="shared" si="345"/>
        <v/>
      </c>
      <c r="AN207" s="239" t="str">
        <f t="shared" si="346"/>
        <v/>
      </c>
      <c r="AO207" s="239" t="str">
        <f t="shared" si="347"/>
        <v/>
      </c>
      <c r="AP207" s="239" t="str">
        <f t="shared" si="348"/>
        <v/>
      </c>
      <c r="AQ207" s="239" t="str">
        <f t="shared" si="349"/>
        <v/>
      </c>
      <c r="AR207" s="239" t="str">
        <f t="shared" si="350"/>
        <v/>
      </c>
      <c r="AS207" s="239" t="str">
        <f t="shared" si="351"/>
        <v/>
      </c>
      <c r="AT207" s="239" t="str">
        <f t="shared" si="352"/>
        <v/>
      </c>
      <c r="AU207" s="239" t="str">
        <f t="shared" si="326"/>
        <v/>
      </c>
      <c r="AV207" s="239" t="str">
        <f t="shared" si="327"/>
        <v/>
      </c>
      <c r="AW207" s="239" t="str">
        <f t="shared" si="328"/>
        <v/>
      </c>
      <c r="AX207" s="239" t="str">
        <f t="shared" si="329"/>
        <v/>
      </c>
      <c r="AY207" s="239" t="str">
        <f t="shared" si="330"/>
        <v/>
      </c>
      <c r="AZ207" s="239" t="str">
        <f t="shared" si="331"/>
        <v/>
      </c>
      <c r="BA207" s="239" t="str">
        <f t="shared" si="332"/>
        <v/>
      </c>
      <c r="BB207" s="239" t="str">
        <f t="shared" si="333"/>
        <v/>
      </c>
      <c r="BC207" s="239" t="str">
        <f t="shared" si="334"/>
        <v/>
      </c>
      <c r="BD207" s="239" t="str">
        <f t="shared" si="335"/>
        <v/>
      </c>
      <c r="BE207" s="239" t="str">
        <f t="shared" si="336"/>
        <v/>
      </c>
      <c r="BF207" s="239" t="str">
        <f t="shared" si="337"/>
        <v/>
      </c>
      <c r="BG207" s="239" t="str">
        <f t="shared" si="338"/>
        <v/>
      </c>
      <c r="BH207" s="239" t="str">
        <f t="shared" si="339"/>
        <v/>
      </c>
      <c r="BI207" s="239" t="str">
        <f t="shared" si="340"/>
        <v/>
      </c>
      <c r="BJ207" s="239" t="str">
        <f t="shared" si="341"/>
        <v/>
      </c>
      <c r="BK207" s="239" t="str">
        <f t="shared" si="342"/>
        <v/>
      </c>
      <c r="BL207" s="239" t="str">
        <f t="shared" si="343"/>
        <v/>
      </c>
      <c r="BN207" s="239" t="str">
        <f t="shared" si="353"/>
        <v/>
      </c>
      <c r="BO207" s="239" t="str">
        <f t="shared" si="354"/>
        <v/>
      </c>
      <c r="BP207" s="239" t="str">
        <f t="shared" si="355"/>
        <v/>
      </c>
      <c r="BQ207" s="239" t="str">
        <f t="shared" si="356"/>
        <v/>
      </c>
      <c r="BR207" s="239" t="str">
        <f t="shared" si="357"/>
        <v/>
      </c>
      <c r="BS207" s="239" t="str">
        <f t="shared" si="358"/>
        <v/>
      </c>
      <c r="BT207" s="239" t="str">
        <f t="shared" si="359"/>
        <v/>
      </c>
      <c r="BU207" s="239" t="str">
        <f t="shared" si="360"/>
        <v/>
      </c>
      <c r="BV207" s="239" t="str">
        <f t="shared" si="361"/>
        <v/>
      </c>
      <c r="BW207" s="239" t="str">
        <f t="shared" si="362"/>
        <v/>
      </c>
      <c r="BX207" s="239" t="str">
        <f t="shared" si="363"/>
        <v/>
      </c>
      <c r="BY207" s="239" t="str">
        <f t="shared" si="364"/>
        <v/>
      </c>
      <c r="BZ207" s="239" t="str">
        <f t="shared" si="365"/>
        <v/>
      </c>
      <c r="CA207" s="239" t="str">
        <f t="shared" si="366"/>
        <v/>
      </c>
      <c r="CB207" s="239" t="str">
        <f t="shared" si="367"/>
        <v/>
      </c>
      <c r="CC207" s="239" t="str">
        <f t="shared" si="368"/>
        <v/>
      </c>
      <c r="CD207" s="239" t="str">
        <f t="shared" si="369"/>
        <v/>
      </c>
      <c r="CE207" s="239" t="str">
        <f t="shared" si="370"/>
        <v/>
      </c>
      <c r="CF207" s="239" t="str">
        <f t="shared" si="371"/>
        <v/>
      </c>
      <c r="CG207" s="239" t="str">
        <f t="shared" si="372"/>
        <v/>
      </c>
      <c r="CH207" s="239" t="str">
        <f t="shared" si="373"/>
        <v/>
      </c>
      <c r="CI207" s="239" t="str">
        <f t="shared" si="374"/>
        <v/>
      </c>
      <c r="CJ207" s="239" t="str">
        <f t="shared" si="375"/>
        <v/>
      </c>
      <c r="CK207" s="239" t="str">
        <f t="shared" si="376"/>
        <v/>
      </c>
      <c r="CL207" s="239" t="str">
        <f t="shared" si="377"/>
        <v/>
      </c>
      <c r="CM207" s="239" t="str">
        <f t="shared" si="378"/>
        <v/>
      </c>
      <c r="CN207" s="239" t="str">
        <f t="shared" si="379"/>
        <v/>
      </c>
      <c r="CP207" s="239" t="str">
        <f t="shared" si="380"/>
        <v/>
      </c>
      <c r="CQ207" s="239" t="str">
        <f t="shared" si="381"/>
        <v/>
      </c>
      <c r="CR207" s="239" t="str">
        <f t="shared" si="382"/>
        <v/>
      </c>
      <c r="CS207" s="239" t="str">
        <f t="shared" si="383"/>
        <v/>
      </c>
      <c r="CT207" s="239" t="str">
        <f t="shared" si="384"/>
        <v/>
      </c>
      <c r="CU207" s="239" t="str">
        <f t="shared" si="385"/>
        <v/>
      </c>
      <c r="CV207" s="239" t="str">
        <f t="shared" si="386"/>
        <v/>
      </c>
      <c r="CW207" s="239" t="str">
        <f t="shared" si="387"/>
        <v/>
      </c>
      <c r="CX207" s="239" t="str">
        <f t="shared" si="388"/>
        <v/>
      </c>
      <c r="CY207" s="239" t="str">
        <f t="shared" si="389"/>
        <v/>
      </c>
      <c r="CZ207" s="239" t="str">
        <f t="shared" si="390"/>
        <v/>
      </c>
      <c r="DA207" s="239" t="str">
        <f t="shared" si="391"/>
        <v/>
      </c>
      <c r="DB207" s="239" t="str">
        <f t="shared" si="392"/>
        <v/>
      </c>
      <c r="DC207" s="239" t="str">
        <f t="shared" si="393"/>
        <v/>
      </c>
      <c r="DD207" s="239" t="str">
        <f t="shared" si="394"/>
        <v/>
      </c>
      <c r="DE207" s="239" t="str">
        <f t="shared" si="395"/>
        <v/>
      </c>
      <c r="DF207" s="239" t="str">
        <f t="shared" si="396"/>
        <v/>
      </c>
      <c r="DG207" s="239" t="str">
        <f t="shared" si="397"/>
        <v/>
      </c>
      <c r="DH207" s="239" t="str">
        <f t="shared" si="398"/>
        <v/>
      </c>
      <c r="DI207" s="239" t="str">
        <f t="shared" si="399"/>
        <v/>
      </c>
      <c r="DJ207" s="239" t="str">
        <f t="shared" si="400"/>
        <v/>
      </c>
      <c r="DK207" s="239" t="str">
        <f t="shared" si="401"/>
        <v/>
      </c>
      <c r="DL207" s="239" t="str">
        <f t="shared" si="402"/>
        <v/>
      </c>
      <c r="DM207" s="239" t="str">
        <f t="shared" si="403"/>
        <v/>
      </c>
      <c r="DN207" s="239" t="str">
        <f t="shared" si="404"/>
        <v/>
      </c>
      <c r="DO207" s="239" t="str">
        <f t="shared" si="405"/>
        <v/>
      </c>
      <c r="DP207" s="239" t="str">
        <f t="shared" si="406"/>
        <v/>
      </c>
    </row>
    <row r="208" spans="1:2048 2053:3059 3077:4094 4112:5120 5123:6143 6146:7167 7169:8189 8194:9200 9218:10235 10253:12287 12290:14335 14337:16293" ht="35.25" customHeight="1" x14ac:dyDescent="0.25">
      <c r="A208" s="53" t="s">
        <v>4518</v>
      </c>
      <c r="B208" s="53">
        <v>38</v>
      </c>
      <c r="C208" s="53" t="s">
        <v>46</v>
      </c>
      <c r="D208" s="53" t="s">
        <v>833</v>
      </c>
      <c r="E208" s="53">
        <v>0</v>
      </c>
      <c r="F208" s="53" t="s">
        <v>928</v>
      </c>
      <c r="G208" s="53" t="s">
        <v>924</v>
      </c>
      <c r="H208" s="53" t="s">
        <v>170</v>
      </c>
      <c r="I208" s="53" t="s">
        <v>160</v>
      </c>
      <c r="J208" s="53" t="s">
        <v>80</v>
      </c>
      <c r="K208" s="53" t="s">
        <v>80</v>
      </c>
      <c r="L208" s="53" t="s">
        <v>80</v>
      </c>
      <c r="M208" s="53" t="s">
        <v>80</v>
      </c>
      <c r="N208" s="53" t="s">
        <v>80</v>
      </c>
      <c r="O208" s="53" t="s">
        <v>80</v>
      </c>
      <c r="P208" s="53" t="s">
        <v>171</v>
      </c>
      <c r="Q208" s="52">
        <v>0.5</v>
      </c>
      <c r="R208" s="52">
        <f>+Q208*Q206</f>
        <v>0.5</v>
      </c>
      <c r="S208" s="67">
        <f>+[35]COMPARTIDAS!AQ69</f>
        <v>2</v>
      </c>
      <c r="T208" s="53" t="s">
        <v>84</v>
      </c>
      <c r="U208" s="63" t="s">
        <v>162</v>
      </c>
      <c r="V208" s="23">
        <v>45200</v>
      </c>
      <c r="W208" s="23">
        <v>45290</v>
      </c>
      <c r="X208" s="53" t="s">
        <v>845</v>
      </c>
      <c r="Y208" s="49" t="s">
        <v>87</v>
      </c>
      <c r="Z208" s="53" t="s">
        <v>89</v>
      </c>
      <c r="AA208" s="52">
        <f>VLOOKUP(B208,RANKING!$C$15:$H$47,5,0)</f>
        <v>1</v>
      </c>
      <c r="AB208" s="23" t="str">
        <f>HLOOKUP(B208,$AL$2:$BL$3,2,0)</f>
        <v>Reportaron cumplimiento del 100%, 2 de las 2 actividades que tiene el plan</v>
      </c>
      <c r="AC208" s="23">
        <v>45291</v>
      </c>
      <c r="AD208" s="52">
        <f>VLOOKUP(B23,RANKING!$C$15:$H$47,5,0)</f>
        <v>1</v>
      </c>
      <c r="AE208" s="23" t="str">
        <f>+AB208</f>
        <v>Reportaron cumplimiento del 100%, 2 de las 2 actividades que tiene el plan</v>
      </c>
      <c r="AF208" s="23" t="s">
        <v>92</v>
      </c>
      <c r="AG208" s="23" t="s">
        <v>92</v>
      </c>
      <c r="AH208" s="52">
        <f>VLOOKUP(B208,RANKING!$C$15:$H$47,6,0)</f>
        <v>0.95</v>
      </c>
      <c r="AI208" s="52">
        <f>+AD208*R208</f>
        <v>0.5</v>
      </c>
      <c r="AJ208" s="52"/>
      <c r="AK208" s="52"/>
      <c r="AL208" s="239" t="str">
        <f t="shared" si="344"/>
        <v/>
      </c>
      <c r="AM208" s="239" t="str">
        <f t="shared" si="345"/>
        <v/>
      </c>
      <c r="AN208" s="239" t="str">
        <f t="shared" si="346"/>
        <v/>
      </c>
      <c r="AO208" s="239" t="str">
        <f t="shared" si="347"/>
        <v/>
      </c>
      <c r="AP208" s="239" t="str">
        <f t="shared" si="348"/>
        <v/>
      </c>
      <c r="AQ208" s="239" t="str">
        <f t="shared" si="349"/>
        <v/>
      </c>
      <c r="AR208" s="239" t="str">
        <f t="shared" si="350"/>
        <v/>
      </c>
      <c r="AS208" s="239" t="str">
        <f t="shared" si="351"/>
        <v/>
      </c>
      <c r="AT208" s="239" t="str">
        <f t="shared" si="352"/>
        <v/>
      </c>
      <c r="AU208" s="239" t="str">
        <f t="shared" si="326"/>
        <v/>
      </c>
      <c r="AV208" s="239" t="str">
        <f t="shared" si="327"/>
        <v/>
      </c>
      <c r="AW208" s="239" t="str">
        <f t="shared" si="328"/>
        <v/>
      </c>
      <c r="AX208" s="239" t="str">
        <f t="shared" si="329"/>
        <v/>
      </c>
      <c r="AY208" s="239" t="str">
        <f t="shared" si="330"/>
        <v/>
      </c>
      <c r="AZ208" s="239" t="str">
        <f t="shared" si="331"/>
        <v/>
      </c>
      <c r="BA208" s="239" t="str">
        <f t="shared" si="332"/>
        <v/>
      </c>
      <c r="BB208" s="239" t="str">
        <f t="shared" si="333"/>
        <v/>
      </c>
      <c r="BC208" s="239" t="str">
        <f t="shared" si="334"/>
        <v/>
      </c>
      <c r="BD208" s="239" t="str">
        <f t="shared" si="335"/>
        <v/>
      </c>
      <c r="BE208" s="239" t="str">
        <f t="shared" si="336"/>
        <v/>
      </c>
      <c r="BF208" s="239" t="str">
        <f t="shared" si="337"/>
        <v/>
      </c>
      <c r="BG208" s="239" t="str">
        <f t="shared" si="338"/>
        <v/>
      </c>
      <c r="BH208" s="239" t="str">
        <f t="shared" si="339"/>
        <v/>
      </c>
      <c r="BI208" s="239" t="str">
        <f t="shared" si="340"/>
        <v/>
      </c>
      <c r="BJ208" s="239" t="str">
        <f t="shared" si="341"/>
        <v/>
      </c>
      <c r="BK208" s="239" t="str">
        <f t="shared" si="342"/>
        <v/>
      </c>
      <c r="BL208" s="239" t="str">
        <f t="shared" si="343"/>
        <v/>
      </c>
      <c r="BN208" s="239" t="str">
        <f t="shared" si="353"/>
        <v/>
      </c>
      <c r="BO208" s="239" t="str">
        <f t="shared" si="354"/>
        <v/>
      </c>
      <c r="BP208" s="239" t="str">
        <f t="shared" si="355"/>
        <v/>
      </c>
      <c r="BQ208" s="239" t="str">
        <f t="shared" si="356"/>
        <v/>
      </c>
      <c r="BR208" s="239" t="str">
        <f t="shared" si="357"/>
        <v/>
      </c>
      <c r="BS208" s="239" t="str">
        <f t="shared" si="358"/>
        <v/>
      </c>
      <c r="BT208" s="239" t="str">
        <f t="shared" si="359"/>
        <v/>
      </c>
      <c r="BU208" s="239" t="str">
        <f t="shared" si="360"/>
        <v/>
      </c>
      <c r="BV208" s="239" t="str">
        <f t="shared" si="361"/>
        <v/>
      </c>
      <c r="BW208" s="239" t="str">
        <f t="shared" si="362"/>
        <v/>
      </c>
      <c r="BX208" s="239" t="str">
        <f t="shared" si="363"/>
        <v/>
      </c>
      <c r="BY208" s="239" t="str">
        <f t="shared" si="364"/>
        <v/>
      </c>
      <c r="BZ208" s="239" t="str">
        <f t="shared" si="365"/>
        <v/>
      </c>
      <c r="CA208" s="239" t="str">
        <f t="shared" si="366"/>
        <v/>
      </c>
      <c r="CB208" s="239" t="str">
        <f t="shared" si="367"/>
        <v/>
      </c>
      <c r="CC208" s="239" t="str">
        <f t="shared" si="368"/>
        <v/>
      </c>
      <c r="CD208" s="239" t="str">
        <f t="shared" si="369"/>
        <v/>
      </c>
      <c r="CE208" s="239" t="str">
        <f t="shared" si="370"/>
        <v/>
      </c>
      <c r="CF208" s="239" t="str">
        <f t="shared" si="371"/>
        <v/>
      </c>
      <c r="CG208" s="239" t="str">
        <f t="shared" si="372"/>
        <v/>
      </c>
      <c r="CH208" s="239" t="str">
        <f t="shared" si="373"/>
        <v/>
      </c>
      <c r="CI208" s="239" t="str">
        <f t="shared" si="374"/>
        <v/>
      </c>
      <c r="CJ208" s="239" t="str">
        <f t="shared" si="375"/>
        <v/>
      </c>
      <c r="CK208" s="239" t="str">
        <f t="shared" si="376"/>
        <v/>
      </c>
      <c r="CL208" s="239" t="str">
        <f t="shared" si="377"/>
        <v/>
      </c>
      <c r="CM208" s="239" t="str">
        <f t="shared" si="378"/>
        <v/>
      </c>
      <c r="CN208" s="239" t="str">
        <f t="shared" si="379"/>
        <v/>
      </c>
      <c r="CP208" s="239" t="str">
        <f t="shared" si="380"/>
        <v/>
      </c>
      <c r="CQ208" s="239" t="str">
        <f t="shared" si="381"/>
        <v/>
      </c>
      <c r="CR208" s="239" t="str">
        <f t="shared" si="382"/>
        <v/>
      </c>
      <c r="CS208" s="239" t="str">
        <f t="shared" si="383"/>
        <v/>
      </c>
      <c r="CT208" s="239" t="str">
        <f t="shared" si="384"/>
        <v/>
      </c>
      <c r="CU208" s="239" t="str">
        <f t="shared" si="385"/>
        <v/>
      </c>
      <c r="CV208" s="239" t="str">
        <f t="shared" si="386"/>
        <v/>
      </c>
      <c r="CW208" s="239" t="str">
        <f t="shared" si="387"/>
        <v/>
      </c>
      <c r="CX208" s="239" t="str">
        <f t="shared" si="388"/>
        <v/>
      </c>
      <c r="CY208" s="239" t="str">
        <f t="shared" si="389"/>
        <v/>
      </c>
      <c r="CZ208" s="239" t="str">
        <f t="shared" si="390"/>
        <v/>
      </c>
      <c r="DA208" s="239" t="str">
        <f t="shared" si="391"/>
        <v/>
      </c>
      <c r="DB208" s="239" t="str">
        <f t="shared" si="392"/>
        <v/>
      </c>
      <c r="DC208" s="239" t="str">
        <f t="shared" si="393"/>
        <v/>
      </c>
      <c r="DD208" s="239" t="str">
        <f t="shared" si="394"/>
        <v/>
      </c>
      <c r="DE208" s="239" t="str">
        <f t="shared" si="395"/>
        <v/>
      </c>
      <c r="DF208" s="239" t="str">
        <f t="shared" si="396"/>
        <v/>
      </c>
      <c r="DG208" s="239" t="str">
        <f t="shared" si="397"/>
        <v/>
      </c>
      <c r="DH208" s="239" t="str">
        <f t="shared" si="398"/>
        <v/>
      </c>
      <c r="DI208" s="239" t="str">
        <f t="shared" si="399"/>
        <v/>
      </c>
      <c r="DJ208" s="239" t="str">
        <f t="shared" si="400"/>
        <v/>
      </c>
      <c r="DK208" s="239" t="str">
        <f t="shared" si="401"/>
        <v/>
      </c>
      <c r="DL208" s="239" t="str">
        <f t="shared" si="402"/>
        <v/>
      </c>
      <c r="DM208" s="239" t="str">
        <f t="shared" si="403"/>
        <v/>
      </c>
      <c r="DN208" s="239" t="str">
        <f t="shared" si="404"/>
        <v/>
      </c>
      <c r="DO208" s="239" t="str">
        <f t="shared" si="405"/>
        <v/>
      </c>
      <c r="DP208" s="239" t="str">
        <f t="shared" si="406"/>
        <v/>
      </c>
    </row>
    <row r="209" spans="1:2048 2053:3059 3077:4094 4112:5120 5123:6143 6146:7167 7169:8189 8194:9200 9218:10235 10253:12287 12290:14335 14337:16293" ht="35.25" hidden="1" customHeight="1" x14ac:dyDescent="0.25">
      <c r="A209" s="49" t="s">
        <v>4515</v>
      </c>
      <c r="B209" s="49">
        <v>50</v>
      </c>
      <c r="C209" s="49" t="s">
        <v>47</v>
      </c>
      <c r="D209" s="49" t="s">
        <v>929</v>
      </c>
      <c r="E209" s="49">
        <v>0</v>
      </c>
      <c r="F209" s="49" t="s">
        <v>930</v>
      </c>
      <c r="G209" s="49" t="str">
        <f t="shared" ref="G209:G272" si="408">+IF(H209="Producto",F209,IF(H209="Producto Act Compartidas",F209,G208))</f>
        <v>50-1</v>
      </c>
      <c r="H209" s="49" t="s">
        <v>75</v>
      </c>
      <c r="I209" s="49" t="s">
        <v>196</v>
      </c>
      <c r="J209" s="49" t="s">
        <v>582</v>
      </c>
      <c r="K209" s="49" t="s">
        <v>931</v>
      </c>
      <c r="L209" s="49" t="s">
        <v>125</v>
      </c>
      <c r="M209" s="49" t="s">
        <v>473</v>
      </c>
      <c r="N209" s="49" t="s">
        <v>932</v>
      </c>
      <c r="O209" s="49" t="s">
        <v>516</v>
      </c>
      <c r="P209" s="49" t="s">
        <v>933</v>
      </c>
      <c r="Q209" s="50">
        <v>0.4</v>
      </c>
      <c r="R209" s="50"/>
      <c r="S209" s="49">
        <v>100</v>
      </c>
      <c r="T209" s="49" t="s">
        <v>301</v>
      </c>
      <c r="U209" s="49" t="s">
        <v>934</v>
      </c>
      <c r="V209" s="51">
        <v>44928</v>
      </c>
      <c r="W209" s="51">
        <v>45289</v>
      </c>
      <c r="X209" s="49" t="s">
        <v>935</v>
      </c>
      <c r="Y209" s="49" t="s">
        <v>87</v>
      </c>
      <c r="Z209" s="59" t="s">
        <v>100</v>
      </c>
      <c r="AA209" s="201">
        <v>1</v>
      </c>
      <c r="AB209" s="200" t="s">
        <v>938</v>
      </c>
      <c r="AC209" s="202">
        <v>45288</v>
      </c>
      <c r="AD209" s="201">
        <v>1</v>
      </c>
      <c r="AE209" s="200" t="s">
        <v>939</v>
      </c>
      <c r="AF209" s="202">
        <v>45289</v>
      </c>
      <c r="AG209" s="200" t="s">
        <v>79</v>
      </c>
      <c r="AH209" s="200" t="s">
        <v>92</v>
      </c>
      <c r="AI209" s="52">
        <f t="shared" si="324"/>
        <v>0.4</v>
      </c>
      <c r="AJ209" s="52"/>
      <c r="AK209" s="52"/>
      <c r="AL209" s="239" t="str">
        <f t="shared" si="344"/>
        <v/>
      </c>
      <c r="AM209" s="239" t="str">
        <f t="shared" si="345"/>
        <v/>
      </c>
      <c r="AN209" s="239" t="str">
        <f t="shared" si="346"/>
        <v/>
      </c>
      <c r="AO209" s="239" t="str">
        <f t="shared" si="347"/>
        <v/>
      </c>
      <c r="AP209" s="239" t="str">
        <f t="shared" si="348"/>
        <v/>
      </c>
      <c r="AQ209" s="239" t="str">
        <f t="shared" si="349"/>
        <v/>
      </c>
      <c r="AR209" s="239" t="str">
        <f t="shared" si="350"/>
        <v/>
      </c>
      <c r="AS209" s="239" t="str">
        <f t="shared" si="351"/>
        <v/>
      </c>
      <c r="AT209" s="239" t="str">
        <f t="shared" si="352"/>
        <v/>
      </c>
      <c r="AU209" s="239" t="str">
        <f t="shared" si="326"/>
        <v/>
      </c>
      <c r="AV209" s="239" t="str">
        <f t="shared" si="327"/>
        <v/>
      </c>
      <c r="AW209" s="239" t="str">
        <f t="shared" si="328"/>
        <v/>
      </c>
      <c r="AX209" s="239" t="str">
        <f t="shared" si="329"/>
        <v/>
      </c>
      <c r="AY209" s="239" t="str">
        <f t="shared" si="330"/>
        <v/>
      </c>
      <c r="AZ209" s="239" t="str">
        <f t="shared" si="331"/>
        <v/>
      </c>
      <c r="BA209" s="239" t="str">
        <f t="shared" si="332"/>
        <v/>
      </c>
      <c r="BB209" s="239" t="str">
        <f t="shared" si="333"/>
        <v/>
      </c>
      <c r="BC209" s="239" t="str">
        <f t="shared" si="334"/>
        <v/>
      </c>
      <c r="BD209" s="239" t="str">
        <f t="shared" si="335"/>
        <v/>
      </c>
      <c r="BE209" s="239" t="str">
        <f t="shared" si="336"/>
        <v/>
      </c>
      <c r="BF209" s="239" t="str">
        <f t="shared" si="337"/>
        <v/>
      </c>
      <c r="BG209" s="239" t="str">
        <f t="shared" si="338"/>
        <v/>
      </c>
      <c r="BH209" s="239" t="str">
        <f t="shared" si="339"/>
        <v/>
      </c>
      <c r="BI209" s="239" t="str">
        <f t="shared" si="340"/>
        <v/>
      </c>
      <c r="BJ209" s="239" t="str">
        <f t="shared" si="341"/>
        <v/>
      </c>
      <c r="BK209" s="239" t="str">
        <f t="shared" si="342"/>
        <v/>
      </c>
      <c r="BL209" s="239" t="str">
        <f t="shared" si="343"/>
        <v/>
      </c>
      <c r="BN209" s="239" t="str">
        <f t="shared" si="353"/>
        <v/>
      </c>
      <c r="BO209" s="239" t="str">
        <f t="shared" si="354"/>
        <v/>
      </c>
      <c r="BP209" s="239" t="str">
        <f t="shared" si="355"/>
        <v/>
      </c>
      <c r="BQ209" s="239" t="str">
        <f t="shared" si="356"/>
        <v/>
      </c>
      <c r="BR209" s="239" t="str">
        <f t="shared" si="357"/>
        <v/>
      </c>
      <c r="BS209" s="239" t="str">
        <f t="shared" si="358"/>
        <v/>
      </c>
      <c r="BT209" s="239" t="str">
        <f t="shared" si="359"/>
        <v/>
      </c>
      <c r="BU209" s="239" t="str">
        <f t="shared" si="360"/>
        <v/>
      </c>
      <c r="BV209" s="239" t="str">
        <f t="shared" si="361"/>
        <v/>
      </c>
      <c r="BW209" s="239" t="str">
        <f t="shared" si="362"/>
        <v/>
      </c>
      <c r="BX209" s="239" t="str">
        <f t="shared" si="363"/>
        <v/>
      </c>
      <c r="BY209" s="239" t="str">
        <f t="shared" si="364"/>
        <v/>
      </c>
      <c r="BZ209" s="239" t="str">
        <f t="shared" si="365"/>
        <v/>
      </c>
      <c r="CA209" s="239" t="str">
        <f t="shared" si="366"/>
        <v/>
      </c>
      <c r="CB209" s="239" t="str">
        <f t="shared" si="367"/>
        <v/>
      </c>
      <c r="CC209" s="239" t="str">
        <f t="shared" si="368"/>
        <v/>
      </c>
      <c r="CD209" s="239" t="str">
        <f t="shared" si="369"/>
        <v/>
      </c>
      <c r="CE209" s="239" t="str">
        <f t="shared" si="370"/>
        <v/>
      </c>
      <c r="CF209" s="239" t="str">
        <f t="shared" si="371"/>
        <v/>
      </c>
      <c r="CG209" s="239" t="str">
        <f t="shared" si="372"/>
        <v/>
      </c>
      <c r="CH209" s="239" t="str">
        <f t="shared" si="373"/>
        <v/>
      </c>
      <c r="CI209" s="239" t="str">
        <f t="shared" si="374"/>
        <v/>
      </c>
      <c r="CJ209" s="239" t="str">
        <f t="shared" si="375"/>
        <v/>
      </c>
      <c r="CK209" s="239" t="str">
        <f t="shared" si="376"/>
        <v/>
      </c>
      <c r="CL209" s="239" t="str">
        <f t="shared" si="377"/>
        <v/>
      </c>
      <c r="CM209" s="239" t="str">
        <f t="shared" si="378"/>
        <v/>
      </c>
      <c r="CN209" s="239" t="str">
        <f t="shared" si="379"/>
        <v/>
      </c>
      <c r="CP209" s="239" t="str">
        <f t="shared" si="380"/>
        <v/>
      </c>
      <c r="CQ209" s="239" t="str">
        <f t="shared" si="381"/>
        <v/>
      </c>
      <c r="CR209" s="239" t="str">
        <f t="shared" si="382"/>
        <v/>
      </c>
      <c r="CS209" s="239" t="str">
        <f t="shared" si="383"/>
        <v/>
      </c>
      <c r="CT209" s="239" t="str">
        <f t="shared" si="384"/>
        <v/>
      </c>
      <c r="CU209" s="239" t="str">
        <f t="shared" si="385"/>
        <v/>
      </c>
      <c r="CV209" s="239" t="str">
        <f t="shared" si="386"/>
        <v/>
      </c>
      <c r="CW209" s="239" t="str">
        <f t="shared" si="387"/>
        <v/>
      </c>
      <c r="CX209" s="239" t="str">
        <f t="shared" si="388"/>
        <v/>
      </c>
      <c r="CY209" s="239" t="str">
        <f t="shared" si="389"/>
        <v/>
      </c>
      <c r="CZ209" s="239" t="str">
        <f t="shared" si="390"/>
        <v/>
      </c>
      <c r="DA209" s="239" t="str">
        <f t="shared" si="391"/>
        <v/>
      </c>
      <c r="DB209" s="239" t="str">
        <f t="shared" si="392"/>
        <v/>
      </c>
      <c r="DC209" s="239" t="str">
        <f t="shared" si="393"/>
        <v/>
      </c>
      <c r="DD209" s="239" t="str">
        <f t="shared" si="394"/>
        <v/>
      </c>
      <c r="DE209" s="239" t="str">
        <f t="shared" si="395"/>
        <v/>
      </c>
      <c r="DF209" s="239" t="str">
        <f t="shared" si="396"/>
        <v/>
      </c>
      <c r="DG209" s="239" t="str">
        <f t="shared" si="397"/>
        <v/>
      </c>
      <c r="DH209" s="239" t="str">
        <f t="shared" si="398"/>
        <v/>
      </c>
      <c r="DI209" s="239" t="str">
        <f t="shared" si="399"/>
        <v/>
      </c>
      <c r="DJ209" s="239" t="str">
        <f t="shared" si="400"/>
        <v/>
      </c>
      <c r="DK209" s="239" t="str">
        <f t="shared" si="401"/>
        <v/>
      </c>
      <c r="DL209" s="239" t="str">
        <f t="shared" si="402"/>
        <v/>
      </c>
      <c r="DM209" s="239" t="str">
        <f t="shared" si="403"/>
        <v/>
      </c>
      <c r="DN209" s="239" t="str">
        <f t="shared" si="404"/>
        <v/>
      </c>
      <c r="DO209" s="239" t="str">
        <f t="shared" si="405"/>
        <v/>
      </c>
      <c r="DP209" s="239" t="str">
        <f t="shared" si="406"/>
        <v/>
      </c>
    </row>
    <row r="210" spans="1:2048 2053:3059 3077:4094 4112:5120 5123:6143 6146:7167 7169:8189 8194:9200 9218:10235 10253:12287 12290:14335 14337:16293" ht="35.25" hidden="1" customHeight="1" x14ac:dyDescent="0.25">
      <c r="A210" s="53" t="s">
        <v>4515</v>
      </c>
      <c r="B210" s="53">
        <v>50</v>
      </c>
      <c r="C210" s="53" t="s">
        <v>47</v>
      </c>
      <c r="D210" s="53" t="s">
        <v>929</v>
      </c>
      <c r="E210" s="53">
        <v>0</v>
      </c>
      <c r="F210" s="53" t="s">
        <v>940</v>
      </c>
      <c r="G210" s="53" t="str">
        <f t="shared" si="408"/>
        <v>50-1</v>
      </c>
      <c r="H210" s="53" t="s">
        <v>94</v>
      </c>
      <c r="I210" s="53" t="s">
        <v>196</v>
      </c>
      <c r="J210" s="53" t="s">
        <v>80</v>
      </c>
      <c r="K210" s="53" t="s">
        <v>80</v>
      </c>
      <c r="L210" s="53" t="s">
        <v>80</v>
      </c>
      <c r="M210" s="53" t="s">
        <v>80</v>
      </c>
      <c r="N210" s="53" t="s">
        <v>80</v>
      </c>
      <c r="O210" s="53" t="s">
        <v>80</v>
      </c>
      <c r="P210" s="53" t="s">
        <v>941</v>
      </c>
      <c r="Q210" s="52">
        <v>0.5</v>
      </c>
      <c r="R210" s="52">
        <f>+Q210*Q209</f>
        <v>0.2</v>
      </c>
      <c r="S210" s="53">
        <v>100</v>
      </c>
      <c r="T210" s="53" t="s">
        <v>301</v>
      </c>
      <c r="U210" s="53" t="s">
        <v>934</v>
      </c>
      <c r="V210" s="23">
        <v>44928</v>
      </c>
      <c r="W210" s="23">
        <v>45289</v>
      </c>
      <c r="X210" s="53" t="s">
        <v>935</v>
      </c>
      <c r="Y210" s="49" t="s">
        <v>87</v>
      </c>
      <c r="Z210" s="59" t="s">
        <v>100</v>
      </c>
      <c r="AA210" s="201">
        <v>1</v>
      </c>
      <c r="AB210" s="200" t="s">
        <v>943</v>
      </c>
      <c r="AC210" s="202">
        <v>45289</v>
      </c>
      <c r="AD210" s="201">
        <v>1</v>
      </c>
      <c r="AE210" s="200" t="s">
        <v>386</v>
      </c>
      <c r="AF210" s="202">
        <v>45289</v>
      </c>
      <c r="AG210" s="200" t="s">
        <v>79</v>
      </c>
      <c r="AH210" s="201">
        <v>1</v>
      </c>
      <c r="AI210" s="52">
        <f t="shared" si="324"/>
        <v>0.2</v>
      </c>
      <c r="AJ210" s="52">
        <f t="shared" ref="AJ210:AJ211" si="409">+AI210/R210</f>
        <v>1</v>
      </c>
      <c r="AK210" s="52"/>
      <c r="AL210" s="239" t="str">
        <f t="shared" si="344"/>
        <v/>
      </c>
      <c r="AM210" s="239" t="str">
        <f t="shared" si="345"/>
        <v/>
      </c>
      <c r="AN210" s="239" t="str">
        <f t="shared" si="346"/>
        <v/>
      </c>
      <c r="AO210" s="239" t="str">
        <f t="shared" si="347"/>
        <v/>
      </c>
      <c r="AP210" s="239" t="str">
        <f t="shared" si="348"/>
        <v/>
      </c>
      <c r="AQ210" s="239" t="str">
        <f t="shared" si="349"/>
        <v/>
      </c>
      <c r="AR210" s="239" t="str">
        <f t="shared" si="350"/>
        <v/>
      </c>
      <c r="AS210" s="239" t="str">
        <f t="shared" si="351"/>
        <v/>
      </c>
      <c r="AT210" s="239" t="str">
        <f t="shared" si="352"/>
        <v/>
      </c>
      <c r="AU210" s="239" t="str">
        <f t="shared" si="326"/>
        <v/>
      </c>
      <c r="AV210" s="239" t="str">
        <f t="shared" si="327"/>
        <v/>
      </c>
      <c r="AW210" s="239" t="str">
        <f t="shared" si="328"/>
        <v/>
      </c>
      <c r="AX210" s="239" t="str">
        <f t="shared" si="329"/>
        <v/>
      </c>
      <c r="AY210" s="239" t="str">
        <f t="shared" si="330"/>
        <v/>
      </c>
      <c r="AZ210" s="239" t="str">
        <f t="shared" si="331"/>
        <v/>
      </c>
      <c r="BA210" s="239" t="str">
        <f t="shared" si="332"/>
        <v/>
      </c>
      <c r="BB210" s="239" t="str">
        <f t="shared" si="333"/>
        <v/>
      </c>
      <c r="BC210" s="239" t="str">
        <f t="shared" si="334"/>
        <v/>
      </c>
      <c r="BD210" s="239" t="str">
        <f t="shared" si="335"/>
        <v/>
      </c>
      <c r="BE210" s="239" t="str">
        <f t="shared" si="336"/>
        <v/>
      </c>
      <c r="BF210" s="239" t="str">
        <f t="shared" si="337"/>
        <v/>
      </c>
      <c r="BG210" s="239" t="str">
        <f t="shared" si="338"/>
        <v/>
      </c>
      <c r="BH210" s="239" t="str">
        <f t="shared" si="339"/>
        <v/>
      </c>
      <c r="BI210" s="239" t="str">
        <f t="shared" si="340"/>
        <v/>
      </c>
      <c r="BJ210" s="239" t="str">
        <f t="shared" si="341"/>
        <v/>
      </c>
      <c r="BK210" s="239" t="str">
        <f t="shared" si="342"/>
        <v/>
      </c>
      <c r="BL210" s="239" t="str">
        <f t="shared" si="343"/>
        <v/>
      </c>
      <c r="BN210" s="239" t="str">
        <f t="shared" si="353"/>
        <v/>
      </c>
      <c r="BO210" s="239" t="str">
        <f t="shared" si="354"/>
        <v/>
      </c>
      <c r="BP210" s="239" t="str">
        <f t="shared" si="355"/>
        <v/>
      </c>
      <c r="BQ210" s="239" t="str">
        <f t="shared" si="356"/>
        <v/>
      </c>
      <c r="BR210" s="239" t="str">
        <f t="shared" si="357"/>
        <v/>
      </c>
      <c r="BS210" s="239" t="str">
        <f t="shared" si="358"/>
        <v/>
      </c>
      <c r="BT210" s="239" t="str">
        <f t="shared" si="359"/>
        <v/>
      </c>
      <c r="BU210" s="239" t="str">
        <f t="shared" si="360"/>
        <v/>
      </c>
      <c r="BV210" s="239" t="str">
        <f t="shared" si="361"/>
        <v/>
      </c>
      <c r="BW210" s="239" t="str">
        <f t="shared" si="362"/>
        <v/>
      </c>
      <c r="BX210" s="239" t="str">
        <f t="shared" si="363"/>
        <v/>
      </c>
      <c r="BY210" s="239" t="str">
        <f t="shared" si="364"/>
        <v/>
      </c>
      <c r="BZ210" s="239" t="str">
        <f t="shared" si="365"/>
        <v/>
      </c>
      <c r="CA210" s="239" t="str">
        <f t="shared" si="366"/>
        <v/>
      </c>
      <c r="CB210" s="239" t="str">
        <f t="shared" si="367"/>
        <v/>
      </c>
      <c r="CC210" s="239" t="str">
        <f t="shared" si="368"/>
        <v/>
      </c>
      <c r="CD210" s="239" t="str">
        <f t="shared" si="369"/>
        <v/>
      </c>
      <c r="CE210" s="239" t="str">
        <f t="shared" si="370"/>
        <v/>
      </c>
      <c r="CF210" s="239" t="str">
        <f t="shared" si="371"/>
        <v/>
      </c>
      <c r="CG210" s="239" t="str">
        <f t="shared" si="372"/>
        <v/>
      </c>
      <c r="CH210" s="239" t="str">
        <f t="shared" si="373"/>
        <v/>
      </c>
      <c r="CI210" s="239" t="str">
        <f t="shared" si="374"/>
        <v/>
      </c>
      <c r="CJ210" s="239" t="str">
        <f t="shared" si="375"/>
        <v/>
      </c>
      <c r="CK210" s="239" t="str">
        <f t="shared" si="376"/>
        <v/>
      </c>
      <c r="CL210" s="239" t="str">
        <f t="shared" si="377"/>
        <v/>
      </c>
      <c r="CM210" s="239" t="str">
        <f t="shared" si="378"/>
        <v/>
      </c>
      <c r="CN210" s="239" t="str">
        <f t="shared" si="379"/>
        <v/>
      </c>
      <c r="CP210" s="239" t="str">
        <f t="shared" si="380"/>
        <v/>
      </c>
      <c r="CQ210" s="239" t="str">
        <f t="shared" si="381"/>
        <v/>
      </c>
      <c r="CR210" s="239" t="str">
        <f t="shared" si="382"/>
        <v/>
      </c>
      <c r="CS210" s="239" t="str">
        <f t="shared" si="383"/>
        <v/>
      </c>
      <c r="CT210" s="239" t="str">
        <f t="shared" si="384"/>
        <v/>
      </c>
      <c r="CU210" s="239" t="str">
        <f t="shared" si="385"/>
        <v/>
      </c>
      <c r="CV210" s="239" t="str">
        <f t="shared" si="386"/>
        <v/>
      </c>
      <c r="CW210" s="239" t="str">
        <f t="shared" si="387"/>
        <v/>
      </c>
      <c r="CX210" s="239" t="str">
        <f t="shared" si="388"/>
        <v/>
      </c>
      <c r="CY210" s="239" t="str">
        <f t="shared" si="389"/>
        <v/>
      </c>
      <c r="CZ210" s="239" t="str">
        <f t="shared" si="390"/>
        <v/>
      </c>
      <c r="DA210" s="239" t="str">
        <f t="shared" si="391"/>
        <v/>
      </c>
      <c r="DB210" s="239" t="str">
        <f t="shared" si="392"/>
        <v/>
      </c>
      <c r="DC210" s="239" t="str">
        <f t="shared" si="393"/>
        <v/>
      </c>
      <c r="DD210" s="239" t="str">
        <f t="shared" si="394"/>
        <v/>
      </c>
      <c r="DE210" s="239" t="str">
        <f t="shared" si="395"/>
        <v/>
      </c>
      <c r="DF210" s="239" t="str">
        <f t="shared" si="396"/>
        <v/>
      </c>
      <c r="DG210" s="239" t="str">
        <f t="shared" si="397"/>
        <v/>
      </c>
      <c r="DH210" s="239" t="str">
        <f t="shared" si="398"/>
        <v/>
      </c>
      <c r="DI210" s="239" t="str">
        <f t="shared" si="399"/>
        <v/>
      </c>
      <c r="DJ210" s="239" t="str">
        <f t="shared" si="400"/>
        <v/>
      </c>
      <c r="DK210" s="239" t="str">
        <f t="shared" si="401"/>
        <v/>
      </c>
      <c r="DL210" s="239" t="str">
        <f t="shared" si="402"/>
        <v/>
      </c>
      <c r="DM210" s="239" t="str">
        <f t="shared" si="403"/>
        <v/>
      </c>
      <c r="DN210" s="239" t="str">
        <f t="shared" si="404"/>
        <v/>
      </c>
      <c r="DO210" s="239" t="str">
        <f t="shared" si="405"/>
        <v/>
      </c>
      <c r="DP210" s="239" t="str">
        <f t="shared" si="406"/>
        <v/>
      </c>
    </row>
    <row r="211" spans="1:2048 2053:3059 3077:4094 4112:5120 5123:6143 6146:7167 7169:8189 8194:9200 9218:10235 10253:12287 12290:14335 14337:16293" ht="35.25" hidden="1" customHeight="1" x14ac:dyDescent="0.25">
      <c r="A211" s="53" t="s">
        <v>4515</v>
      </c>
      <c r="B211" s="53">
        <v>50</v>
      </c>
      <c r="C211" s="53" t="s">
        <v>47</v>
      </c>
      <c r="D211" s="53" t="s">
        <v>929</v>
      </c>
      <c r="E211" s="53">
        <v>0</v>
      </c>
      <c r="F211" s="53" t="s">
        <v>944</v>
      </c>
      <c r="G211" s="53" t="str">
        <f t="shared" si="408"/>
        <v>50-1</v>
      </c>
      <c r="H211" s="53" t="s">
        <v>94</v>
      </c>
      <c r="I211" s="53" t="s">
        <v>196</v>
      </c>
      <c r="J211" s="53" t="s">
        <v>80</v>
      </c>
      <c r="K211" s="53" t="s">
        <v>80</v>
      </c>
      <c r="L211" s="53" t="s">
        <v>80</v>
      </c>
      <c r="M211" s="53" t="s">
        <v>80</v>
      </c>
      <c r="N211" s="53" t="s">
        <v>80</v>
      </c>
      <c r="O211" s="53" t="s">
        <v>80</v>
      </c>
      <c r="P211" s="53" t="s">
        <v>945</v>
      </c>
      <c r="Q211" s="52">
        <v>0.5</v>
      </c>
      <c r="R211" s="52">
        <f>+Q211*Q209</f>
        <v>0.2</v>
      </c>
      <c r="S211" s="53">
        <v>100</v>
      </c>
      <c r="T211" s="53" t="s">
        <v>301</v>
      </c>
      <c r="U211" s="53" t="s">
        <v>946</v>
      </c>
      <c r="V211" s="23">
        <v>44986</v>
      </c>
      <c r="W211" s="23">
        <v>45289</v>
      </c>
      <c r="X211" s="53" t="s">
        <v>935</v>
      </c>
      <c r="Y211" s="49" t="s">
        <v>87</v>
      </c>
      <c r="Z211" s="59" t="s">
        <v>100</v>
      </c>
      <c r="AA211" s="201">
        <v>1</v>
      </c>
      <c r="AB211" s="200" t="s">
        <v>947</v>
      </c>
      <c r="AC211" s="202">
        <v>45288</v>
      </c>
      <c r="AD211" s="201">
        <v>1</v>
      </c>
      <c r="AE211" s="200" t="s">
        <v>386</v>
      </c>
      <c r="AF211" s="202">
        <v>45288</v>
      </c>
      <c r="AG211" s="200" t="s">
        <v>79</v>
      </c>
      <c r="AH211" s="201">
        <v>1</v>
      </c>
      <c r="AI211" s="52">
        <f t="shared" si="324"/>
        <v>0.2</v>
      </c>
      <c r="AJ211" s="52">
        <f t="shared" si="409"/>
        <v>1</v>
      </c>
      <c r="AK211" s="52"/>
      <c r="AL211" s="239" t="str">
        <f t="shared" si="344"/>
        <v/>
      </c>
      <c r="AM211" s="239" t="str">
        <f t="shared" si="345"/>
        <v/>
      </c>
      <c r="AN211" s="239" t="str">
        <f t="shared" si="346"/>
        <v/>
      </c>
      <c r="AO211" s="239" t="str">
        <f t="shared" si="347"/>
        <v/>
      </c>
      <c r="AP211" s="239" t="str">
        <f t="shared" si="348"/>
        <v/>
      </c>
      <c r="AQ211" s="239" t="str">
        <f t="shared" si="349"/>
        <v/>
      </c>
      <c r="AR211" s="239" t="str">
        <f t="shared" si="350"/>
        <v/>
      </c>
      <c r="AS211" s="239" t="str">
        <f t="shared" si="351"/>
        <v/>
      </c>
      <c r="AT211" s="239" t="str">
        <f t="shared" si="352"/>
        <v/>
      </c>
      <c r="AU211" s="239" t="str">
        <f t="shared" si="326"/>
        <v/>
      </c>
      <c r="AV211" s="239" t="str">
        <f t="shared" si="327"/>
        <v/>
      </c>
      <c r="AW211" s="239" t="str">
        <f t="shared" si="328"/>
        <v/>
      </c>
      <c r="AX211" s="239" t="str">
        <f t="shared" si="329"/>
        <v/>
      </c>
      <c r="AY211" s="239" t="str">
        <f t="shared" si="330"/>
        <v/>
      </c>
      <c r="AZ211" s="239" t="str">
        <f t="shared" si="331"/>
        <v/>
      </c>
      <c r="BA211" s="239" t="str">
        <f t="shared" si="332"/>
        <v/>
      </c>
      <c r="BB211" s="239" t="str">
        <f t="shared" si="333"/>
        <v/>
      </c>
      <c r="BC211" s="239" t="str">
        <f t="shared" si="334"/>
        <v/>
      </c>
      <c r="BD211" s="239" t="str">
        <f t="shared" si="335"/>
        <v/>
      </c>
      <c r="BE211" s="239" t="str">
        <f t="shared" si="336"/>
        <v/>
      </c>
      <c r="BF211" s="239" t="str">
        <f t="shared" si="337"/>
        <v/>
      </c>
      <c r="BG211" s="239" t="str">
        <f t="shared" si="338"/>
        <v/>
      </c>
      <c r="BH211" s="239" t="str">
        <f t="shared" si="339"/>
        <v/>
      </c>
      <c r="BI211" s="239" t="str">
        <f t="shared" si="340"/>
        <v/>
      </c>
      <c r="BJ211" s="239" t="str">
        <f t="shared" si="341"/>
        <v/>
      </c>
      <c r="BK211" s="239" t="str">
        <f t="shared" si="342"/>
        <v/>
      </c>
      <c r="BL211" s="239" t="str">
        <f t="shared" si="343"/>
        <v/>
      </c>
      <c r="BN211" s="239" t="str">
        <f t="shared" si="353"/>
        <v/>
      </c>
      <c r="BO211" s="239" t="str">
        <f t="shared" si="354"/>
        <v/>
      </c>
      <c r="BP211" s="239" t="str">
        <f t="shared" si="355"/>
        <v/>
      </c>
      <c r="BQ211" s="239" t="str">
        <f t="shared" si="356"/>
        <v/>
      </c>
      <c r="BR211" s="239" t="str">
        <f t="shared" si="357"/>
        <v/>
      </c>
      <c r="BS211" s="239" t="str">
        <f t="shared" si="358"/>
        <v/>
      </c>
      <c r="BT211" s="239" t="str">
        <f t="shared" si="359"/>
        <v/>
      </c>
      <c r="BU211" s="239" t="str">
        <f t="shared" si="360"/>
        <v/>
      </c>
      <c r="BV211" s="239" t="str">
        <f t="shared" si="361"/>
        <v/>
      </c>
      <c r="BW211" s="239" t="str">
        <f t="shared" si="362"/>
        <v/>
      </c>
      <c r="BX211" s="239" t="str">
        <f t="shared" si="363"/>
        <v/>
      </c>
      <c r="BY211" s="239" t="str">
        <f t="shared" si="364"/>
        <v/>
      </c>
      <c r="BZ211" s="239" t="str">
        <f t="shared" si="365"/>
        <v/>
      </c>
      <c r="CA211" s="239" t="str">
        <f t="shared" si="366"/>
        <v/>
      </c>
      <c r="CB211" s="239" t="str">
        <f t="shared" si="367"/>
        <v/>
      </c>
      <c r="CC211" s="239" t="str">
        <f t="shared" si="368"/>
        <v/>
      </c>
      <c r="CD211" s="239" t="str">
        <f t="shared" si="369"/>
        <v/>
      </c>
      <c r="CE211" s="239" t="str">
        <f t="shared" si="370"/>
        <v/>
      </c>
      <c r="CF211" s="239" t="str">
        <f t="shared" si="371"/>
        <v/>
      </c>
      <c r="CG211" s="239" t="str">
        <f t="shared" si="372"/>
        <v/>
      </c>
      <c r="CH211" s="239" t="str">
        <f t="shared" si="373"/>
        <v/>
      </c>
      <c r="CI211" s="239" t="str">
        <f t="shared" si="374"/>
        <v/>
      </c>
      <c r="CJ211" s="239" t="str">
        <f t="shared" si="375"/>
        <v/>
      </c>
      <c r="CK211" s="239" t="str">
        <f t="shared" si="376"/>
        <v/>
      </c>
      <c r="CL211" s="239" t="str">
        <f t="shared" si="377"/>
        <v/>
      </c>
      <c r="CM211" s="239" t="str">
        <f t="shared" si="378"/>
        <v/>
      </c>
      <c r="CN211" s="239" t="str">
        <f t="shared" si="379"/>
        <v/>
      </c>
      <c r="CP211" s="239" t="str">
        <f t="shared" si="380"/>
        <v/>
      </c>
      <c r="CQ211" s="239" t="str">
        <f t="shared" si="381"/>
        <v/>
      </c>
      <c r="CR211" s="239" t="str">
        <f t="shared" si="382"/>
        <v/>
      </c>
      <c r="CS211" s="239" t="str">
        <f t="shared" si="383"/>
        <v/>
      </c>
      <c r="CT211" s="239" t="str">
        <f t="shared" si="384"/>
        <v/>
      </c>
      <c r="CU211" s="239" t="str">
        <f t="shared" si="385"/>
        <v/>
      </c>
      <c r="CV211" s="239" t="str">
        <f t="shared" si="386"/>
        <v/>
      </c>
      <c r="CW211" s="239" t="str">
        <f t="shared" si="387"/>
        <v/>
      </c>
      <c r="CX211" s="239" t="str">
        <f t="shared" si="388"/>
        <v/>
      </c>
      <c r="CY211" s="239" t="str">
        <f t="shared" si="389"/>
        <v/>
      </c>
      <c r="CZ211" s="239" t="str">
        <f t="shared" si="390"/>
        <v/>
      </c>
      <c r="DA211" s="239" t="str">
        <f t="shared" si="391"/>
        <v/>
      </c>
      <c r="DB211" s="239" t="str">
        <f t="shared" si="392"/>
        <v/>
      </c>
      <c r="DC211" s="239" t="str">
        <f t="shared" si="393"/>
        <v/>
      </c>
      <c r="DD211" s="239" t="str">
        <f t="shared" si="394"/>
        <v/>
      </c>
      <c r="DE211" s="239" t="str">
        <f t="shared" si="395"/>
        <v/>
      </c>
      <c r="DF211" s="239" t="str">
        <f t="shared" si="396"/>
        <v/>
      </c>
      <c r="DG211" s="239" t="str">
        <f t="shared" si="397"/>
        <v/>
      </c>
      <c r="DH211" s="239" t="str">
        <f t="shared" si="398"/>
        <v/>
      </c>
      <c r="DI211" s="239" t="str">
        <f t="shared" si="399"/>
        <v/>
      </c>
      <c r="DJ211" s="239" t="str">
        <f t="shared" si="400"/>
        <v/>
      </c>
      <c r="DK211" s="239" t="str">
        <f t="shared" si="401"/>
        <v/>
      </c>
      <c r="DL211" s="239" t="str">
        <f t="shared" si="402"/>
        <v/>
      </c>
      <c r="DM211" s="239" t="str">
        <f t="shared" si="403"/>
        <v/>
      </c>
      <c r="DN211" s="239" t="str">
        <f t="shared" si="404"/>
        <v/>
      </c>
      <c r="DO211" s="239" t="str">
        <f t="shared" si="405"/>
        <v/>
      </c>
      <c r="DP211" s="239" t="str">
        <f t="shared" si="406"/>
        <v/>
      </c>
    </row>
    <row r="212" spans="1:2048 2053:3059 3077:4094 4112:5120 5123:6143 6146:7167 7169:8189 8194:9200 9218:10235 10253:12287 12290:14335 14337:16293" ht="35.25" hidden="1" customHeight="1" x14ac:dyDescent="0.25">
      <c r="A212" s="49" t="s">
        <v>4515</v>
      </c>
      <c r="B212" s="49">
        <v>50</v>
      </c>
      <c r="C212" s="49" t="s">
        <v>47</v>
      </c>
      <c r="D212" s="49" t="s">
        <v>929</v>
      </c>
      <c r="E212" s="49">
        <v>0</v>
      </c>
      <c r="F212" s="49" t="s">
        <v>948</v>
      </c>
      <c r="G212" s="49" t="str">
        <f t="shared" si="408"/>
        <v>50-2</v>
      </c>
      <c r="H212" s="49" t="s">
        <v>75</v>
      </c>
      <c r="I212" s="49" t="s">
        <v>196</v>
      </c>
      <c r="J212" s="49" t="s">
        <v>582</v>
      </c>
      <c r="K212" s="49" t="s">
        <v>931</v>
      </c>
      <c r="L212" s="49" t="s">
        <v>125</v>
      </c>
      <c r="M212" s="49" t="s">
        <v>473</v>
      </c>
      <c r="N212" s="49" t="s">
        <v>932</v>
      </c>
      <c r="O212" s="49" t="s">
        <v>516</v>
      </c>
      <c r="P212" s="49" t="s">
        <v>949</v>
      </c>
      <c r="Q212" s="50">
        <v>0.3</v>
      </c>
      <c r="R212" s="50"/>
      <c r="S212" s="49">
        <v>4</v>
      </c>
      <c r="T212" s="49" t="s">
        <v>84</v>
      </c>
      <c r="U212" s="49" t="s">
        <v>950</v>
      </c>
      <c r="V212" s="51">
        <v>44928</v>
      </c>
      <c r="W212" s="51">
        <v>45289</v>
      </c>
      <c r="X212" s="49" t="s">
        <v>935</v>
      </c>
      <c r="Y212" s="49" t="s">
        <v>87</v>
      </c>
      <c r="Z212" s="59" t="s">
        <v>100</v>
      </c>
      <c r="AA212" s="201">
        <v>1</v>
      </c>
      <c r="AB212" s="200" t="s">
        <v>952</v>
      </c>
      <c r="AC212" s="200" t="s">
        <v>269</v>
      </c>
      <c r="AD212" s="201">
        <v>1</v>
      </c>
      <c r="AE212" s="200" t="s">
        <v>495</v>
      </c>
      <c r="AF212" s="202">
        <v>45229</v>
      </c>
      <c r="AG212" s="200" t="s">
        <v>79</v>
      </c>
      <c r="AH212" s="200" t="s">
        <v>92</v>
      </c>
      <c r="AI212" s="52">
        <f t="shared" si="324"/>
        <v>0.3</v>
      </c>
      <c r="AJ212" s="52"/>
      <c r="AK212" s="52"/>
      <c r="AL212" s="239" t="str">
        <f t="shared" si="344"/>
        <v/>
      </c>
      <c r="AM212" s="239" t="str">
        <f t="shared" si="345"/>
        <v/>
      </c>
      <c r="AN212" s="239" t="str">
        <f t="shared" si="346"/>
        <v/>
      </c>
      <c r="AO212" s="239" t="str">
        <f t="shared" si="347"/>
        <v/>
      </c>
      <c r="AP212" s="239" t="str">
        <f t="shared" si="348"/>
        <v/>
      </c>
      <c r="AQ212" s="239" t="str">
        <f t="shared" si="349"/>
        <v/>
      </c>
      <c r="AR212" s="239" t="str">
        <f t="shared" si="350"/>
        <v/>
      </c>
      <c r="AS212" s="239" t="str">
        <f t="shared" si="351"/>
        <v/>
      </c>
      <c r="AT212" s="239" t="str">
        <f t="shared" si="352"/>
        <v/>
      </c>
      <c r="AU212" s="239" t="str">
        <f t="shared" si="326"/>
        <v/>
      </c>
      <c r="AV212" s="239" t="str">
        <f t="shared" si="327"/>
        <v/>
      </c>
      <c r="AW212" s="239" t="str">
        <f t="shared" si="328"/>
        <v/>
      </c>
      <c r="AX212" s="239" t="str">
        <f t="shared" si="329"/>
        <v/>
      </c>
      <c r="AY212" s="239" t="str">
        <f t="shared" si="330"/>
        <v/>
      </c>
      <c r="AZ212" s="239" t="str">
        <f t="shared" si="331"/>
        <v/>
      </c>
      <c r="BA212" s="239" t="str">
        <f t="shared" si="332"/>
        <v/>
      </c>
      <c r="BB212" s="239" t="str">
        <f t="shared" si="333"/>
        <v/>
      </c>
      <c r="BC212" s="239" t="str">
        <f t="shared" si="334"/>
        <v/>
      </c>
      <c r="BD212" s="239" t="str">
        <f t="shared" si="335"/>
        <v/>
      </c>
      <c r="BE212" s="239" t="str">
        <f t="shared" si="336"/>
        <v/>
      </c>
      <c r="BF212" s="239" t="str">
        <f t="shared" si="337"/>
        <v/>
      </c>
      <c r="BG212" s="239" t="str">
        <f t="shared" si="338"/>
        <v/>
      </c>
      <c r="BH212" s="239" t="str">
        <f t="shared" si="339"/>
        <v/>
      </c>
      <c r="BI212" s="239" t="str">
        <f t="shared" si="340"/>
        <v/>
      </c>
      <c r="BJ212" s="239" t="str">
        <f t="shared" si="341"/>
        <v/>
      </c>
      <c r="BK212" s="239" t="str">
        <f t="shared" si="342"/>
        <v/>
      </c>
      <c r="BL212" s="239" t="str">
        <f t="shared" si="343"/>
        <v/>
      </c>
      <c r="BN212" s="239" t="str">
        <f t="shared" si="353"/>
        <v/>
      </c>
      <c r="BO212" s="239" t="str">
        <f t="shared" si="354"/>
        <v/>
      </c>
      <c r="BP212" s="239" t="str">
        <f t="shared" si="355"/>
        <v/>
      </c>
      <c r="BQ212" s="239" t="str">
        <f t="shared" si="356"/>
        <v/>
      </c>
      <c r="BR212" s="239" t="str">
        <f t="shared" si="357"/>
        <v/>
      </c>
      <c r="BS212" s="239" t="str">
        <f t="shared" si="358"/>
        <v/>
      </c>
      <c r="BT212" s="239" t="str">
        <f t="shared" si="359"/>
        <v/>
      </c>
      <c r="BU212" s="239" t="str">
        <f t="shared" si="360"/>
        <v/>
      </c>
      <c r="BV212" s="239" t="str">
        <f t="shared" si="361"/>
        <v/>
      </c>
      <c r="BW212" s="239" t="str">
        <f t="shared" si="362"/>
        <v/>
      </c>
      <c r="BX212" s="239" t="str">
        <f t="shared" si="363"/>
        <v/>
      </c>
      <c r="BY212" s="239" t="str">
        <f t="shared" si="364"/>
        <v/>
      </c>
      <c r="BZ212" s="239" t="str">
        <f t="shared" si="365"/>
        <v/>
      </c>
      <c r="CA212" s="239" t="str">
        <f t="shared" si="366"/>
        <v/>
      </c>
      <c r="CB212" s="239" t="str">
        <f t="shared" si="367"/>
        <v/>
      </c>
      <c r="CC212" s="239" t="str">
        <f t="shared" si="368"/>
        <v/>
      </c>
      <c r="CD212" s="239" t="str">
        <f t="shared" si="369"/>
        <v/>
      </c>
      <c r="CE212" s="239" t="str">
        <f t="shared" si="370"/>
        <v/>
      </c>
      <c r="CF212" s="239" t="str">
        <f t="shared" si="371"/>
        <v/>
      </c>
      <c r="CG212" s="239" t="str">
        <f t="shared" si="372"/>
        <v/>
      </c>
      <c r="CH212" s="239" t="str">
        <f t="shared" si="373"/>
        <v/>
      </c>
      <c r="CI212" s="239" t="str">
        <f t="shared" si="374"/>
        <v/>
      </c>
      <c r="CJ212" s="239" t="str">
        <f t="shared" si="375"/>
        <v/>
      </c>
      <c r="CK212" s="239" t="str">
        <f t="shared" si="376"/>
        <v/>
      </c>
      <c r="CL212" s="239" t="str">
        <f t="shared" si="377"/>
        <v/>
      </c>
      <c r="CM212" s="239" t="str">
        <f t="shared" si="378"/>
        <v/>
      </c>
      <c r="CN212" s="239" t="str">
        <f t="shared" si="379"/>
        <v/>
      </c>
      <c r="CP212" s="239" t="str">
        <f t="shared" si="380"/>
        <v/>
      </c>
      <c r="CQ212" s="239" t="str">
        <f t="shared" si="381"/>
        <v/>
      </c>
      <c r="CR212" s="239" t="str">
        <f t="shared" si="382"/>
        <v/>
      </c>
      <c r="CS212" s="239" t="str">
        <f t="shared" si="383"/>
        <v/>
      </c>
      <c r="CT212" s="239" t="str">
        <f t="shared" si="384"/>
        <v/>
      </c>
      <c r="CU212" s="239" t="str">
        <f t="shared" si="385"/>
        <v/>
      </c>
      <c r="CV212" s="239" t="str">
        <f t="shared" si="386"/>
        <v/>
      </c>
      <c r="CW212" s="239" t="str">
        <f t="shared" si="387"/>
        <v/>
      </c>
      <c r="CX212" s="239" t="str">
        <f t="shared" si="388"/>
        <v/>
      </c>
      <c r="CY212" s="239" t="str">
        <f t="shared" si="389"/>
        <v/>
      </c>
      <c r="CZ212" s="239" t="str">
        <f t="shared" si="390"/>
        <v/>
      </c>
      <c r="DA212" s="239" t="str">
        <f t="shared" si="391"/>
        <v/>
      </c>
      <c r="DB212" s="239" t="str">
        <f t="shared" si="392"/>
        <v/>
      </c>
      <c r="DC212" s="239" t="str">
        <f t="shared" si="393"/>
        <v/>
      </c>
      <c r="DD212" s="239" t="str">
        <f t="shared" si="394"/>
        <v/>
      </c>
      <c r="DE212" s="239" t="str">
        <f t="shared" si="395"/>
        <v/>
      </c>
      <c r="DF212" s="239" t="str">
        <f t="shared" si="396"/>
        <v/>
      </c>
      <c r="DG212" s="239" t="str">
        <f t="shared" si="397"/>
        <v/>
      </c>
      <c r="DH212" s="239" t="str">
        <f t="shared" si="398"/>
        <v/>
      </c>
      <c r="DI212" s="239" t="str">
        <f t="shared" si="399"/>
        <v/>
      </c>
      <c r="DJ212" s="239" t="str">
        <f t="shared" si="400"/>
        <v/>
      </c>
      <c r="DK212" s="239" t="str">
        <f t="shared" si="401"/>
        <v/>
      </c>
      <c r="DL212" s="239" t="str">
        <f t="shared" si="402"/>
        <v/>
      </c>
      <c r="DM212" s="239" t="str">
        <f t="shared" si="403"/>
        <v/>
      </c>
      <c r="DN212" s="239" t="str">
        <f t="shared" si="404"/>
        <v/>
      </c>
      <c r="DO212" s="239" t="str">
        <f t="shared" si="405"/>
        <v/>
      </c>
      <c r="DP212" s="239" t="str">
        <f t="shared" si="406"/>
        <v/>
      </c>
    </row>
    <row r="213" spans="1:2048 2053:3059 3077:4094 4112:5120 5123:6143 6146:7167 7169:8189 8194:9200 9218:10235 10253:12287 12290:14335 14337:16293" ht="35.25" hidden="1" customHeight="1" x14ac:dyDescent="0.25">
      <c r="A213" s="53" t="s">
        <v>4515</v>
      </c>
      <c r="B213" s="53">
        <v>50</v>
      </c>
      <c r="C213" s="53" t="s">
        <v>47</v>
      </c>
      <c r="D213" s="53" t="s">
        <v>929</v>
      </c>
      <c r="E213" s="53">
        <v>0</v>
      </c>
      <c r="F213" s="53" t="s">
        <v>953</v>
      </c>
      <c r="G213" s="53" t="str">
        <f t="shared" si="408"/>
        <v>50-2</v>
      </c>
      <c r="H213" s="53" t="s">
        <v>94</v>
      </c>
      <c r="I213" s="53" t="s">
        <v>196</v>
      </c>
      <c r="J213" s="53" t="s">
        <v>80</v>
      </c>
      <c r="K213" s="53" t="s">
        <v>80</v>
      </c>
      <c r="L213" s="53" t="s">
        <v>80</v>
      </c>
      <c r="M213" s="53" t="s">
        <v>80</v>
      </c>
      <c r="N213" s="53" t="s">
        <v>80</v>
      </c>
      <c r="O213" s="53" t="s">
        <v>80</v>
      </c>
      <c r="P213" s="53" t="s">
        <v>954</v>
      </c>
      <c r="Q213" s="52">
        <v>0.5</v>
      </c>
      <c r="R213" s="52">
        <f>+Q213*Q212</f>
        <v>0.15</v>
      </c>
      <c r="S213" s="53">
        <v>4</v>
      </c>
      <c r="T213" s="53" t="s">
        <v>84</v>
      </c>
      <c r="U213" s="53" t="s">
        <v>955</v>
      </c>
      <c r="V213" s="23">
        <v>44928</v>
      </c>
      <c r="W213" s="23">
        <v>45289</v>
      </c>
      <c r="X213" s="53" t="s">
        <v>935</v>
      </c>
      <c r="Y213" s="49" t="s">
        <v>87</v>
      </c>
      <c r="Z213" s="59" t="s">
        <v>100</v>
      </c>
      <c r="AA213" s="201">
        <v>1</v>
      </c>
      <c r="AB213" s="200" t="s">
        <v>957</v>
      </c>
      <c r="AC213" s="200" t="s">
        <v>269</v>
      </c>
      <c r="AD213" s="201">
        <v>1</v>
      </c>
      <c r="AE213" s="200" t="s">
        <v>386</v>
      </c>
      <c r="AF213" s="202">
        <v>45229</v>
      </c>
      <c r="AG213" s="200" t="s">
        <v>79</v>
      </c>
      <c r="AH213" s="201">
        <v>1</v>
      </c>
      <c r="AI213" s="52">
        <f t="shared" si="324"/>
        <v>0.15</v>
      </c>
      <c r="AJ213" s="52">
        <f t="shared" ref="AJ213:AJ214" si="410">+AI213/R213</f>
        <v>1</v>
      </c>
      <c r="AK213" s="52"/>
      <c r="AL213" s="239" t="str">
        <f t="shared" si="344"/>
        <v/>
      </c>
      <c r="AM213" s="239" t="str">
        <f t="shared" si="345"/>
        <v/>
      </c>
      <c r="AN213" s="239" t="str">
        <f t="shared" si="346"/>
        <v/>
      </c>
      <c r="AO213" s="239" t="str">
        <f t="shared" si="347"/>
        <v/>
      </c>
      <c r="AP213" s="239" t="str">
        <f t="shared" si="348"/>
        <v/>
      </c>
      <c r="AQ213" s="239" t="str">
        <f t="shared" si="349"/>
        <v/>
      </c>
      <c r="AR213" s="239" t="str">
        <f t="shared" si="350"/>
        <v/>
      </c>
      <c r="AS213" s="239" t="str">
        <f t="shared" si="351"/>
        <v/>
      </c>
      <c r="AT213" s="239" t="str">
        <f t="shared" si="352"/>
        <v/>
      </c>
      <c r="AU213" s="239" t="str">
        <f t="shared" si="326"/>
        <v/>
      </c>
      <c r="AV213" s="239" t="str">
        <f t="shared" si="327"/>
        <v/>
      </c>
      <c r="AW213" s="239" t="str">
        <f t="shared" si="328"/>
        <v/>
      </c>
      <c r="AX213" s="239" t="str">
        <f t="shared" si="329"/>
        <v/>
      </c>
      <c r="AY213" s="239" t="str">
        <f t="shared" si="330"/>
        <v/>
      </c>
      <c r="AZ213" s="239" t="str">
        <f t="shared" si="331"/>
        <v/>
      </c>
      <c r="BA213" s="239" t="str">
        <f t="shared" si="332"/>
        <v/>
      </c>
      <c r="BB213" s="239" t="str">
        <f t="shared" si="333"/>
        <v/>
      </c>
      <c r="BC213" s="239" t="str">
        <f t="shared" si="334"/>
        <v/>
      </c>
      <c r="BD213" s="239" t="str">
        <f t="shared" si="335"/>
        <v/>
      </c>
      <c r="BE213" s="239" t="str">
        <f t="shared" si="336"/>
        <v/>
      </c>
      <c r="BF213" s="239" t="str">
        <f t="shared" si="337"/>
        <v/>
      </c>
      <c r="BG213" s="239" t="str">
        <f t="shared" si="338"/>
        <v/>
      </c>
      <c r="BH213" s="239" t="str">
        <f t="shared" si="339"/>
        <v/>
      </c>
      <c r="BI213" s="239" t="str">
        <f t="shared" si="340"/>
        <v/>
      </c>
      <c r="BJ213" s="239" t="str">
        <f t="shared" si="341"/>
        <v/>
      </c>
      <c r="BK213" s="239" t="str">
        <f t="shared" si="342"/>
        <v/>
      </c>
      <c r="BL213" s="239" t="str">
        <f t="shared" si="343"/>
        <v/>
      </c>
      <c r="BN213" s="239" t="str">
        <f t="shared" si="353"/>
        <v/>
      </c>
      <c r="BO213" s="239" t="str">
        <f t="shared" si="354"/>
        <v/>
      </c>
      <c r="BP213" s="239" t="str">
        <f t="shared" si="355"/>
        <v/>
      </c>
      <c r="BQ213" s="239" t="str">
        <f t="shared" si="356"/>
        <v/>
      </c>
      <c r="BR213" s="239" t="str">
        <f t="shared" si="357"/>
        <v/>
      </c>
      <c r="BS213" s="239" t="str">
        <f t="shared" si="358"/>
        <v/>
      </c>
      <c r="BT213" s="239" t="str">
        <f t="shared" si="359"/>
        <v/>
      </c>
      <c r="BU213" s="239" t="str">
        <f t="shared" si="360"/>
        <v/>
      </c>
      <c r="BV213" s="239" t="str">
        <f t="shared" si="361"/>
        <v/>
      </c>
      <c r="BW213" s="239" t="str">
        <f t="shared" si="362"/>
        <v/>
      </c>
      <c r="BX213" s="239" t="str">
        <f t="shared" si="363"/>
        <v/>
      </c>
      <c r="BY213" s="239" t="str">
        <f t="shared" si="364"/>
        <v/>
      </c>
      <c r="BZ213" s="239" t="str">
        <f t="shared" si="365"/>
        <v/>
      </c>
      <c r="CA213" s="239" t="str">
        <f t="shared" si="366"/>
        <v/>
      </c>
      <c r="CB213" s="239" t="str">
        <f t="shared" si="367"/>
        <v/>
      </c>
      <c r="CC213" s="239" t="str">
        <f t="shared" si="368"/>
        <v/>
      </c>
      <c r="CD213" s="239" t="str">
        <f t="shared" si="369"/>
        <v/>
      </c>
      <c r="CE213" s="239" t="str">
        <f t="shared" si="370"/>
        <v/>
      </c>
      <c r="CF213" s="239" t="str">
        <f t="shared" si="371"/>
        <v/>
      </c>
      <c r="CG213" s="239" t="str">
        <f t="shared" si="372"/>
        <v/>
      </c>
      <c r="CH213" s="239" t="str">
        <f t="shared" si="373"/>
        <v/>
      </c>
      <c r="CI213" s="239" t="str">
        <f t="shared" si="374"/>
        <v/>
      </c>
      <c r="CJ213" s="239" t="str">
        <f t="shared" si="375"/>
        <v/>
      </c>
      <c r="CK213" s="239" t="str">
        <f t="shared" si="376"/>
        <v/>
      </c>
      <c r="CL213" s="239" t="str">
        <f t="shared" si="377"/>
        <v/>
      </c>
      <c r="CM213" s="239" t="str">
        <f t="shared" si="378"/>
        <v/>
      </c>
      <c r="CN213" s="239" t="str">
        <f t="shared" si="379"/>
        <v/>
      </c>
      <c r="CP213" s="239" t="str">
        <f t="shared" si="380"/>
        <v/>
      </c>
      <c r="CQ213" s="239" t="str">
        <f t="shared" si="381"/>
        <v/>
      </c>
      <c r="CR213" s="239" t="str">
        <f t="shared" si="382"/>
        <v/>
      </c>
      <c r="CS213" s="239" t="str">
        <f t="shared" si="383"/>
        <v/>
      </c>
      <c r="CT213" s="239" t="str">
        <f t="shared" si="384"/>
        <v/>
      </c>
      <c r="CU213" s="239" t="str">
        <f t="shared" si="385"/>
        <v/>
      </c>
      <c r="CV213" s="239" t="str">
        <f t="shared" si="386"/>
        <v/>
      </c>
      <c r="CW213" s="239" t="str">
        <f t="shared" si="387"/>
        <v/>
      </c>
      <c r="CX213" s="239" t="str">
        <f t="shared" si="388"/>
        <v/>
      </c>
      <c r="CY213" s="239" t="str">
        <f t="shared" si="389"/>
        <v/>
      </c>
      <c r="CZ213" s="239" t="str">
        <f t="shared" si="390"/>
        <v/>
      </c>
      <c r="DA213" s="239" t="str">
        <f t="shared" si="391"/>
        <v/>
      </c>
      <c r="DB213" s="239" t="str">
        <f t="shared" si="392"/>
        <v/>
      </c>
      <c r="DC213" s="239" t="str">
        <f t="shared" si="393"/>
        <v/>
      </c>
      <c r="DD213" s="239" t="str">
        <f t="shared" si="394"/>
        <v/>
      </c>
      <c r="DE213" s="239" t="str">
        <f t="shared" si="395"/>
        <v/>
      </c>
      <c r="DF213" s="239" t="str">
        <f t="shared" si="396"/>
        <v/>
      </c>
      <c r="DG213" s="239" t="str">
        <f t="shared" si="397"/>
        <v/>
      </c>
      <c r="DH213" s="239" t="str">
        <f t="shared" si="398"/>
        <v/>
      </c>
      <c r="DI213" s="239" t="str">
        <f t="shared" si="399"/>
        <v/>
      </c>
      <c r="DJ213" s="239" t="str">
        <f t="shared" si="400"/>
        <v/>
      </c>
      <c r="DK213" s="239" t="str">
        <f t="shared" si="401"/>
        <v/>
      </c>
      <c r="DL213" s="239" t="str">
        <f t="shared" si="402"/>
        <v/>
      </c>
      <c r="DM213" s="239" t="str">
        <f t="shared" si="403"/>
        <v/>
      </c>
      <c r="DN213" s="239" t="str">
        <f t="shared" si="404"/>
        <v/>
      </c>
      <c r="DO213" s="239" t="str">
        <f t="shared" si="405"/>
        <v/>
      </c>
      <c r="DP213" s="239" t="str">
        <f t="shared" si="406"/>
        <v/>
      </c>
    </row>
    <row r="214" spans="1:2048 2053:3059 3077:4094 4112:5120 5123:6143 6146:7167 7169:8189 8194:9200 9218:10235 10253:12287 12290:14335 14337:16293" ht="35.25" hidden="1" customHeight="1" x14ac:dyDescent="0.25">
      <c r="A214" s="53" t="s">
        <v>4515</v>
      </c>
      <c r="B214" s="53">
        <v>50</v>
      </c>
      <c r="C214" s="53" t="s">
        <v>47</v>
      </c>
      <c r="D214" s="53" t="s">
        <v>929</v>
      </c>
      <c r="E214" s="53">
        <v>0</v>
      </c>
      <c r="F214" s="53" t="s">
        <v>958</v>
      </c>
      <c r="G214" s="53" t="str">
        <f t="shared" si="408"/>
        <v>50-2</v>
      </c>
      <c r="H214" s="53" t="s">
        <v>94</v>
      </c>
      <c r="I214" s="53" t="s">
        <v>196</v>
      </c>
      <c r="J214" s="53" t="s">
        <v>80</v>
      </c>
      <c r="K214" s="53" t="s">
        <v>80</v>
      </c>
      <c r="L214" s="53" t="s">
        <v>80</v>
      </c>
      <c r="M214" s="53" t="s">
        <v>80</v>
      </c>
      <c r="N214" s="53" t="s">
        <v>80</v>
      </c>
      <c r="O214" s="53" t="s">
        <v>80</v>
      </c>
      <c r="P214" s="53" t="s">
        <v>959</v>
      </c>
      <c r="Q214" s="52">
        <v>0.5</v>
      </c>
      <c r="R214" s="52">
        <f>+Q214*Q212</f>
        <v>0.15</v>
      </c>
      <c r="S214" s="53">
        <v>4</v>
      </c>
      <c r="T214" s="53" t="s">
        <v>84</v>
      </c>
      <c r="U214" s="53" t="s">
        <v>960</v>
      </c>
      <c r="V214" s="23">
        <v>44928</v>
      </c>
      <c r="W214" s="23">
        <v>45289</v>
      </c>
      <c r="X214" s="53" t="s">
        <v>935</v>
      </c>
      <c r="Y214" s="49" t="s">
        <v>87</v>
      </c>
      <c r="Z214" s="59" t="s">
        <v>100</v>
      </c>
      <c r="AA214" s="201">
        <v>1</v>
      </c>
      <c r="AB214" s="200" t="s">
        <v>961</v>
      </c>
      <c r="AC214" s="200" t="s">
        <v>269</v>
      </c>
      <c r="AD214" s="201">
        <v>1</v>
      </c>
      <c r="AE214" s="200" t="s">
        <v>386</v>
      </c>
      <c r="AF214" s="202">
        <v>45229</v>
      </c>
      <c r="AG214" s="200" t="s">
        <v>79</v>
      </c>
      <c r="AH214" s="201">
        <v>1</v>
      </c>
      <c r="AI214" s="52">
        <f t="shared" si="324"/>
        <v>0.15</v>
      </c>
      <c r="AJ214" s="52">
        <f t="shared" si="410"/>
        <v>1</v>
      </c>
      <c r="AK214" s="52"/>
      <c r="AL214" s="239" t="str">
        <f t="shared" si="344"/>
        <v/>
      </c>
      <c r="AM214" s="239" t="str">
        <f t="shared" si="345"/>
        <v/>
      </c>
      <c r="AN214" s="239" t="str">
        <f t="shared" si="346"/>
        <v/>
      </c>
      <c r="AO214" s="239" t="str">
        <f t="shared" si="347"/>
        <v/>
      </c>
      <c r="AP214" s="239" t="str">
        <f t="shared" si="348"/>
        <v/>
      </c>
      <c r="AQ214" s="239" t="str">
        <f t="shared" si="349"/>
        <v/>
      </c>
      <c r="AR214" s="239" t="str">
        <f t="shared" si="350"/>
        <v/>
      </c>
      <c r="AS214" s="239" t="str">
        <f t="shared" si="351"/>
        <v/>
      </c>
      <c r="AT214" s="239" t="str">
        <f t="shared" si="352"/>
        <v/>
      </c>
      <c r="AU214" s="239" t="str">
        <f t="shared" si="326"/>
        <v/>
      </c>
      <c r="AV214" s="239" t="str">
        <f t="shared" si="327"/>
        <v/>
      </c>
      <c r="AW214" s="239" t="str">
        <f t="shared" si="328"/>
        <v/>
      </c>
      <c r="AX214" s="239" t="str">
        <f t="shared" si="329"/>
        <v/>
      </c>
      <c r="AY214" s="239" t="str">
        <f t="shared" si="330"/>
        <v/>
      </c>
      <c r="AZ214" s="239" t="str">
        <f t="shared" si="331"/>
        <v/>
      </c>
      <c r="BA214" s="239" t="str">
        <f t="shared" si="332"/>
        <v/>
      </c>
      <c r="BB214" s="239" t="str">
        <f t="shared" si="333"/>
        <v/>
      </c>
      <c r="BC214" s="239" t="str">
        <f t="shared" si="334"/>
        <v/>
      </c>
      <c r="BD214" s="239" t="str">
        <f t="shared" si="335"/>
        <v/>
      </c>
      <c r="BE214" s="239" t="str">
        <f t="shared" si="336"/>
        <v/>
      </c>
      <c r="BF214" s="239" t="str">
        <f t="shared" si="337"/>
        <v/>
      </c>
      <c r="BG214" s="239" t="str">
        <f t="shared" si="338"/>
        <v/>
      </c>
      <c r="BH214" s="239" t="str">
        <f t="shared" si="339"/>
        <v/>
      </c>
      <c r="BI214" s="239" t="str">
        <f t="shared" si="340"/>
        <v/>
      </c>
      <c r="BJ214" s="239" t="str">
        <f t="shared" si="341"/>
        <v/>
      </c>
      <c r="BK214" s="239" t="str">
        <f t="shared" si="342"/>
        <v/>
      </c>
      <c r="BL214" s="239" t="str">
        <f t="shared" si="343"/>
        <v/>
      </c>
      <c r="BN214" s="239" t="str">
        <f t="shared" si="353"/>
        <v/>
      </c>
      <c r="BO214" s="239" t="str">
        <f t="shared" si="354"/>
        <v/>
      </c>
      <c r="BP214" s="239" t="str">
        <f t="shared" si="355"/>
        <v/>
      </c>
      <c r="BQ214" s="239" t="str">
        <f t="shared" si="356"/>
        <v/>
      </c>
      <c r="BR214" s="239" t="str">
        <f t="shared" si="357"/>
        <v/>
      </c>
      <c r="BS214" s="239" t="str">
        <f t="shared" si="358"/>
        <v/>
      </c>
      <c r="BT214" s="239" t="str">
        <f t="shared" si="359"/>
        <v/>
      </c>
      <c r="BU214" s="239" t="str">
        <f t="shared" si="360"/>
        <v/>
      </c>
      <c r="BV214" s="239" t="str">
        <f t="shared" si="361"/>
        <v/>
      </c>
      <c r="BW214" s="239" t="str">
        <f t="shared" si="362"/>
        <v/>
      </c>
      <c r="BX214" s="239" t="str">
        <f t="shared" si="363"/>
        <v/>
      </c>
      <c r="BY214" s="239" t="str">
        <f t="shared" si="364"/>
        <v/>
      </c>
      <c r="BZ214" s="239" t="str">
        <f t="shared" si="365"/>
        <v/>
      </c>
      <c r="CA214" s="239" t="str">
        <f t="shared" si="366"/>
        <v/>
      </c>
      <c r="CB214" s="239" t="str">
        <f t="shared" si="367"/>
        <v/>
      </c>
      <c r="CC214" s="239" t="str">
        <f t="shared" si="368"/>
        <v/>
      </c>
      <c r="CD214" s="239" t="str">
        <f t="shared" si="369"/>
        <v/>
      </c>
      <c r="CE214" s="239" t="str">
        <f t="shared" si="370"/>
        <v/>
      </c>
      <c r="CF214" s="239" t="str">
        <f t="shared" si="371"/>
        <v/>
      </c>
      <c r="CG214" s="239" t="str">
        <f t="shared" si="372"/>
        <v/>
      </c>
      <c r="CH214" s="239" t="str">
        <f t="shared" si="373"/>
        <v/>
      </c>
      <c r="CI214" s="239" t="str">
        <f t="shared" si="374"/>
        <v/>
      </c>
      <c r="CJ214" s="239" t="str">
        <f t="shared" si="375"/>
        <v/>
      </c>
      <c r="CK214" s="239" t="str">
        <f t="shared" si="376"/>
        <v/>
      </c>
      <c r="CL214" s="239" t="str">
        <f t="shared" si="377"/>
        <v/>
      </c>
      <c r="CM214" s="239" t="str">
        <f t="shared" si="378"/>
        <v/>
      </c>
      <c r="CN214" s="239" t="str">
        <f t="shared" si="379"/>
        <v/>
      </c>
      <c r="CP214" s="239" t="str">
        <f t="shared" si="380"/>
        <v/>
      </c>
      <c r="CQ214" s="239" t="str">
        <f t="shared" si="381"/>
        <v/>
      </c>
      <c r="CR214" s="239" t="str">
        <f t="shared" si="382"/>
        <v/>
      </c>
      <c r="CS214" s="239" t="str">
        <f t="shared" si="383"/>
        <v/>
      </c>
      <c r="CT214" s="239" t="str">
        <f t="shared" si="384"/>
        <v/>
      </c>
      <c r="CU214" s="239" t="str">
        <f t="shared" si="385"/>
        <v/>
      </c>
      <c r="CV214" s="239" t="str">
        <f t="shared" si="386"/>
        <v/>
      </c>
      <c r="CW214" s="239" t="str">
        <f t="shared" si="387"/>
        <v/>
      </c>
      <c r="CX214" s="239" t="str">
        <f t="shared" si="388"/>
        <v/>
      </c>
      <c r="CY214" s="239" t="str">
        <f t="shared" si="389"/>
        <v/>
      </c>
      <c r="CZ214" s="239" t="str">
        <f t="shared" si="390"/>
        <v/>
      </c>
      <c r="DA214" s="239" t="str">
        <f t="shared" si="391"/>
        <v/>
      </c>
      <c r="DB214" s="239" t="str">
        <f t="shared" si="392"/>
        <v/>
      </c>
      <c r="DC214" s="239" t="str">
        <f t="shared" si="393"/>
        <v/>
      </c>
      <c r="DD214" s="239" t="str">
        <f t="shared" si="394"/>
        <v/>
      </c>
      <c r="DE214" s="239" t="str">
        <f t="shared" si="395"/>
        <v/>
      </c>
      <c r="DF214" s="239" t="str">
        <f t="shared" si="396"/>
        <v/>
      </c>
      <c r="DG214" s="239" t="str">
        <f t="shared" si="397"/>
        <v/>
      </c>
      <c r="DH214" s="239" t="str">
        <f t="shared" si="398"/>
        <v/>
      </c>
      <c r="DI214" s="239" t="str">
        <f t="shared" si="399"/>
        <v/>
      </c>
      <c r="DJ214" s="239" t="str">
        <f t="shared" si="400"/>
        <v/>
      </c>
      <c r="DK214" s="239" t="str">
        <f t="shared" si="401"/>
        <v/>
      </c>
      <c r="DL214" s="239" t="str">
        <f t="shared" si="402"/>
        <v/>
      </c>
      <c r="DM214" s="239" t="str">
        <f t="shared" si="403"/>
        <v/>
      </c>
      <c r="DN214" s="239" t="str">
        <f t="shared" si="404"/>
        <v/>
      </c>
      <c r="DO214" s="239" t="str">
        <f t="shared" si="405"/>
        <v/>
      </c>
      <c r="DP214" s="239" t="str">
        <f t="shared" si="406"/>
        <v/>
      </c>
    </row>
    <row r="215" spans="1:2048 2053:3059 3077:4094 4112:5120 5123:6143 6146:7167 7169:8189 8194:9200 9218:10235 10253:12287 12290:14335 14337:16293" ht="35.25" hidden="1" customHeight="1" x14ac:dyDescent="0.25">
      <c r="A215" s="49" t="s">
        <v>4515</v>
      </c>
      <c r="B215" s="49">
        <v>50</v>
      </c>
      <c r="C215" s="49" t="s">
        <v>47</v>
      </c>
      <c r="D215" s="49" t="s">
        <v>929</v>
      </c>
      <c r="E215" s="49">
        <v>0</v>
      </c>
      <c r="F215" s="49" t="s">
        <v>962</v>
      </c>
      <c r="G215" s="49" t="str">
        <f t="shared" si="408"/>
        <v>50-3</v>
      </c>
      <c r="H215" s="49" t="s">
        <v>75</v>
      </c>
      <c r="I215" s="49" t="s">
        <v>196</v>
      </c>
      <c r="J215" s="49" t="s">
        <v>732</v>
      </c>
      <c r="K215" s="49" t="s">
        <v>144</v>
      </c>
      <c r="L215" s="49" t="s">
        <v>125</v>
      </c>
      <c r="M215" s="49" t="s">
        <v>473</v>
      </c>
      <c r="N215" s="49" t="s">
        <v>932</v>
      </c>
      <c r="O215" s="49" t="s">
        <v>516</v>
      </c>
      <c r="P215" s="49" t="s">
        <v>963</v>
      </c>
      <c r="Q215" s="50">
        <v>0.15</v>
      </c>
      <c r="R215" s="50"/>
      <c r="S215" s="49">
        <v>1</v>
      </c>
      <c r="T215" s="49" t="s">
        <v>84</v>
      </c>
      <c r="U215" s="49" t="s">
        <v>964</v>
      </c>
      <c r="V215" s="51">
        <v>45000</v>
      </c>
      <c r="W215" s="51">
        <v>45289</v>
      </c>
      <c r="X215" s="49" t="s">
        <v>935</v>
      </c>
      <c r="Y215" s="49" t="s">
        <v>87</v>
      </c>
      <c r="Z215" s="59" t="s">
        <v>100</v>
      </c>
      <c r="AA215" s="201">
        <v>1</v>
      </c>
      <c r="AB215" s="200" t="s">
        <v>965</v>
      </c>
      <c r="AC215" s="200" t="s">
        <v>269</v>
      </c>
      <c r="AD215" s="201">
        <v>1</v>
      </c>
      <c r="AE215" s="200" t="s">
        <v>939</v>
      </c>
      <c r="AF215" s="200" t="s">
        <v>269</v>
      </c>
      <c r="AG215" s="200" t="s">
        <v>79</v>
      </c>
      <c r="AH215" s="200" t="s">
        <v>92</v>
      </c>
      <c r="AI215" s="52">
        <f t="shared" si="324"/>
        <v>0.15</v>
      </c>
      <c r="AJ215" s="52"/>
      <c r="AK215" s="52"/>
      <c r="AL215" s="239" t="str">
        <f t="shared" si="344"/>
        <v/>
      </c>
      <c r="AM215" s="239" t="str">
        <f t="shared" si="345"/>
        <v/>
      </c>
      <c r="AN215" s="239" t="str">
        <f t="shared" si="346"/>
        <v/>
      </c>
      <c r="AO215" s="239" t="str">
        <f t="shared" si="347"/>
        <v/>
      </c>
      <c r="AP215" s="239" t="str">
        <f t="shared" si="348"/>
        <v/>
      </c>
      <c r="AQ215" s="239" t="str">
        <f t="shared" si="349"/>
        <v/>
      </c>
      <c r="AR215" s="239" t="str">
        <f t="shared" si="350"/>
        <v/>
      </c>
      <c r="AS215" s="239" t="str">
        <f t="shared" si="351"/>
        <v/>
      </c>
      <c r="AT215" s="239" t="str">
        <f t="shared" si="352"/>
        <v/>
      </c>
      <c r="AU215" s="239" t="str">
        <f t="shared" si="326"/>
        <v/>
      </c>
      <c r="AV215" s="239" t="str">
        <f t="shared" si="327"/>
        <v/>
      </c>
      <c r="AW215" s="239" t="str">
        <f t="shared" si="328"/>
        <v/>
      </c>
      <c r="AX215" s="239" t="str">
        <f t="shared" si="329"/>
        <v/>
      </c>
      <c r="AY215" s="239" t="str">
        <f t="shared" si="330"/>
        <v/>
      </c>
      <c r="AZ215" s="239" t="str">
        <f t="shared" si="331"/>
        <v/>
      </c>
      <c r="BA215" s="239" t="str">
        <f t="shared" si="332"/>
        <v/>
      </c>
      <c r="BB215" s="239" t="str">
        <f t="shared" si="333"/>
        <v/>
      </c>
      <c r="BC215" s="239" t="str">
        <f t="shared" si="334"/>
        <v/>
      </c>
      <c r="BD215" s="239" t="str">
        <f t="shared" si="335"/>
        <v/>
      </c>
      <c r="BE215" s="239" t="str">
        <f t="shared" si="336"/>
        <v/>
      </c>
      <c r="BF215" s="239" t="str">
        <f t="shared" si="337"/>
        <v/>
      </c>
      <c r="BG215" s="239" t="str">
        <f t="shared" si="338"/>
        <v/>
      </c>
      <c r="BH215" s="239" t="str">
        <f t="shared" si="339"/>
        <v/>
      </c>
      <c r="BI215" s="239" t="str">
        <f t="shared" si="340"/>
        <v/>
      </c>
      <c r="BJ215" s="239" t="str">
        <f t="shared" si="341"/>
        <v/>
      </c>
      <c r="BK215" s="239" t="str">
        <f t="shared" si="342"/>
        <v/>
      </c>
      <c r="BL215" s="239" t="str">
        <f t="shared" si="343"/>
        <v/>
      </c>
      <c r="BN215" s="239" t="str">
        <f t="shared" si="353"/>
        <v/>
      </c>
      <c r="BO215" s="239" t="str">
        <f t="shared" si="354"/>
        <v/>
      </c>
      <c r="BP215" s="239" t="str">
        <f t="shared" si="355"/>
        <v/>
      </c>
      <c r="BQ215" s="239" t="str">
        <f t="shared" si="356"/>
        <v/>
      </c>
      <c r="BR215" s="239" t="str">
        <f t="shared" si="357"/>
        <v/>
      </c>
      <c r="BS215" s="239" t="str">
        <f t="shared" si="358"/>
        <v/>
      </c>
      <c r="BT215" s="239" t="str">
        <f t="shared" si="359"/>
        <v/>
      </c>
      <c r="BU215" s="239" t="str">
        <f t="shared" si="360"/>
        <v/>
      </c>
      <c r="BV215" s="239" t="str">
        <f t="shared" si="361"/>
        <v/>
      </c>
      <c r="BW215" s="239" t="str">
        <f t="shared" si="362"/>
        <v/>
      </c>
      <c r="BX215" s="239" t="str">
        <f t="shared" si="363"/>
        <v/>
      </c>
      <c r="BY215" s="239" t="str">
        <f t="shared" si="364"/>
        <v/>
      </c>
      <c r="BZ215" s="239" t="str">
        <f t="shared" si="365"/>
        <v/>
      </c>
      <c r="CA215" s="239" t="str">
        <f t="shared" si="366"/>
        <v/>
      </c>
      <c r="CB215" s="239" t="str">
        <f t="shared" si="367"/>
        <v/>
      </c>
      <c r="CC215" s="239" t="str">
        <f t="shared" si="368"/>
        <v/>
      </c>
      <c r="CD215" s="239" t="str">
        <f t="shared" si="369"/>
        <v/>
      </c>
      <c r="CE215" s="239" t="str">
        <f t="shared" si="370"/>
        <v/>
      </c>
      <c r="CF215" s="239" t="str">
        <f t="shared" si="371"/>
        <v/>
      </c>
      <c r="CG215" s="239" t="str">
        <f t="shared" si="372"/>
        <v/>
      </c>
      <c r="CH215" s="239" t="str">
        <f t="shared" si="373"/>
        <v/>
      </c>
      <c r="CI215" s="239" t="str">
        <f t="shared" si="374"/>
        <v/>
      </c>
      <c r="CJ215" s="239" t="str">
        <f t="shared" si="375"/>
        <v/>
      </c>
      <c r="CK215" s="239" t="str">
        <f t="shared" si="376"/>
        <v/>
      </c>
      <c r="CL215" s="239" t="str">
        <f t="shared" si="377"/>
        <v/>
      </c>
      <c r="CM215" s="239" t="str">
        <f t="shared" si="378"/>
        <v/>
      </c>
      <c r="CN215" s="239" t="str">
        <f t="shared" si="379"/>
        <v/>
      </c>
      <c r="CP215" s="239" t="str">
        <f t="shared" si="380"/>
        <v/>
      </c>
      <c r="CQ215" s="239" t="str">
        <f t="shared" si="381"/>
        <v/>
      </c>
      <c r="CR215" s="239" t="str">
        <f t="shared" si="382"/>
        <v/>
      </c>
      <c r="CS215" s="239" t="str">
        <f t="shared" si="383"/>
        <v/>
      </c>
      <c r="CT215" s="239" t="str">
        <f t="shared" si="384"/>
        <v/>
      </c>
      <c r="CU215" s="239" t="str">
        <f t="shared" si="385"/>
        <v/>
      </c>
      <c r="CV215" s="239" t="str">
        <f t="shared" si="386"/>
        <v/>
      </c>
      <c r="CW215" s="239" t="str">
        <f t="shared" si="387"/>
        <v/>
      </c>
      <c r="CX215" s="239" t="str">
        <f t="shared" si="388"/>
        <v/>
      </c>
      <c r="CY215" s="239" t="str">
        <f t="shared" si="389"/>
        <v/>
      </c>
      <c r="CZ215" s="239" t="str">
        <f t="shared" si="390"/>
        <v/>
      </c>
      <c r="DA215" s="239" t="str">
        <f t="shared" si="391"/>
        <v/>
      </c>
      <c r="DB215" s="239" t="str">
        <f t="shared" si="392"/>
        <v/>
      </c>
      <c r="DC215" s="239" t="str">
        <f t="shared" si="393"/>
        <v/>
      </c>
      <c r="DD215" s="239" t="str">
        <f t="shared" si="394"/>
        <v/>
      </c>
      <c r="DE215" s="239" t="str">
        <f t="shared" si="395"/>
        <v/>
      </c>
      <c r="DF215" s="239" t="str">
        <f t="shared" si="396"/>
        <v/>
      </c>
      <c r="DG215" s="239" t="str">
        <f t="shared" si="397"/>
        <v/>
      </c>
      <c r="DH215" s="239" t="str">
        <f t="shared" si="398"/>
        <v/>
      </c>
      <c r="DI215" s="239" t="str">
        <f t="shared" si="399"/>
        <v/>
      </c>
      <c r="DJ215" s="239" t="str">
        <f t="shared" si="400"/>
        <v/>
      </c>
      <c r="DK215" s="239" t="str">
        <f t="shared" si="401"/>
        <v/>
      </c>
      <c r="DL215" s="239" t="str">
        <f t="shared" si="402"/>
        <v/>
      </c>
      <c r="DM215" s="239" t="str">
        <f t="shared" si="403"/>
        <v/>
      </c>
      <c r="DN215" s="239" t="str">
        <f t="shared" si="404"/>
        <v/>
      </c>
      <c r="DO215" s="239" t="str">
        <f t="shared" si="405"/>
        <v/>
      </c>
      <c r="DP215" s="239" t="str">
        <f t="shared" si="406"/>
        <v/>
      </c>
    </row>
    <row r="216" spans="1:2048 2053:3059 3077:4094 4112:5120 5123:6143 6146:7167 7169:8189 8194:9200 9218:10235 10253:12287 12290:14335 14337:16293" ht="35.25" hidden="1" customHeight="1" x14ac:dyDescent="0.25">
      <c r="A216" s="53" t="s">
        <v>4515</v>
      </c>
      <c r="B216" s="53">
        <v>50</v>
      </c>
      <c r="C216" s="53" t="s">
        <v>47</v>
      </c>
      <c r="D216" s="53" t="s">
        <v>929</v>
      </c>
      <c r="E216" s="53">
        <v>0</v>
      </c>
      <c r="F216" s="53" t="s">
        <v>966</v>
      </c>
      <c r="G216" s="53" t="str">
        <f t="shared" si="408"/>
        <v>50-3</v>
      </c>
      <c r="H216" s="53" t="s">
        <v>94</v>
      </c>
      <c r="I216" s="53" t="s">
        <v>196</v>
      </c>
      <c r="J216" s="53" t="s">
        <v>80</v>
      </c>
      <c r="K216" s="53" t="s">
        <v>80</v>
      </c>
      <c r="L216" s="53" t="s">
        <v>80</v>
      </c>
      <c r="M216" s="53" t="s">
        <v>80</v>
      </c>
      <c r="N216" s="53" t="s">
        <v>80</v>
      </c>
      <c r="O216" s="53" t="s">
        <v>80</v>
      </c>
      <c r="P216" s="53" t="s">
        <v>967</v>
      </c>
      <c r="Q216" s="52">
        <v>0.5</v>
      </c>
      <c r="R216" s="52">
        <f>+Q216*Q215</f>
        <v>7.4999999999999997E-2</v>
      </c>
      <c r="S216" s="53">
        <v>1</v>
      </c>
      <c r="T216" s="53" t="s">
        <v>84</v>
      </c>
      <c r="U216" s="53" t="s">
        <v>968</v>
      </c>
      <c r="V216" s="23">
        <v>45000</v>
      </c>
      <c r="W216" s="23">
        <v>45107</v>
      </c>
      <c r="X216" s="53" t="s">
        <v>935</v>
      </c>
      <c r="Y216" s="49" t="s">
        <v>167</v>
      </c>
      <c r="Z216" s="59" t="s">
        <v>100</v>
      </c>
      <c r="AA216" s="60">
        <v>1</v>
      </c>
      <c r="AB216" s="62" t="s">
        <v>969</v>
      </c>
      <c r="AC216" s="62">
        <v>45107</v>
      </c>
      <c r="AD216" s="60">
        <v>1</v>
      </c>
      <c r="AE216" s="62" t="s">
        <v>956</v>
      </c>
      <c r="AF216" s="62">
        <v>45107</v>
      </c>
      <c r="AG216" s="60" t="s">
        <v>79</v>
      </c>
      <c r="AH216" s="60">
        <v>1</v>
      </c>
      <c r="AI216" s="52">
        <f t="shared" si="324"/>
        <v>7.4999999999999997E-2</v>
      </c>
      <c r="AJ216" s="52">
        <f t="shared" ref="AJ216:AJ217" si="411">+AI216/R216</f>
        <v>1</v>
      </c>
      <c r="AK216" s="52"/>
      <c r="AL216" s="239" t="str">
        <f t="shared" si="344"/>
        <v/>
      </c>
      <c r="AM216" s="239" t="str">
        <f t="shared" si="345"/>
        <v/>
      </c>
      <c r="AN216" s="239" t="str">
        <f t="shared" si="346"/>
        <v/>
      </c>
      <c r="AO216" s="239" t="str">
        <f t="shared" si="347"/>
        <v/>
      </c>
      <c r="AP216" s="239" t="str">
        <f t="shared" si="348"/>
        <v/>
      </c>
      <c r="AQ216" s="239" t="str">
        <f t="shared" si="349"/>
        <v/>
      </c>
      <c r="AR216" s="239" t="str">
        <f t="shared" si="350"/>
        <v/>
      </c>
      <c r="AS216" s="239" t="str">
        <f t="shared" si="351"/>
        <v/>
      </c>
      <c r="AT216" s="239" t="str">
        <f t="shared" si="352"/>
        <v/>
      </c>
      <c r="AU216" s="239" t="str">
        <f t="shared" si="326"/>
        <v/>
      </c>
      <c r="AV216" s="239" t="str">
        <f t="shared" si="327"/>
        <v/>
      </c>
      <c r="AW216" s="239" t="str">
        <f t="shared" si="328"/>
        <v/>
      </c>
      <c r="AX216" s="239" t="str">
        <f t="shared" si="329"/>
        <v/>
      </c>
      <c r="AY216" s="239" t="str">
        <f t="shared" si="330"/>
        <v/>
      </c>
      <c r="AZ216" s="239" t="str">
        <f t="shared" si="331"/>
        <v/>
      </c>
      <c r="BA216" s="239" t="str">
        <f t="shared" si="332"/>
        <v/>
      </c>
      <c r="BB216" s="239" t="str">
        <f t="shared" si="333"/>
        <v/>
      </c>
      <c r="BC216" s="239" t="str">
        <f t="shared" si="334"/>
        <v/>
      </c>
      <c r="BD216" s="239" t="str">
        <f t="shared" si="335"/>
        <v/>
      </c>
      <c r="BE216" s="239" t="str">
        <f t="shared" si="336"/>
        <v/>
      </c>
      <c r="BF216" s="239" t="str">
        <f t="shared" si="337"/>
        <v/>
      </c>
      <c r="BG216" s="239" t="str">
        <f t="shared" si="338"/>
        <v/>
      </c>
      <c r="BH216" s="239" t="str">
        <f t="shared" si="339"/>
        <v/>
      </c>
      <c r="BI216" s="239" t="str">
        <f t="shared" si="340"/>
        <v/>
      </c>
      <c r="BJ216" s="239" t="str">
        <f t="shared" si="341"/>
        <v/>
      </c>
      <c r="BK216" s="239" t="str">
        <f t="shared" si="342"/>
        <v/>
      </c>
      <c r="BL216" s="239" t="str">
        <f t="shared" si="343"/>
        <v/>
      </c>
      <c r="BN216" s="239" t="str">
        <f t="shared" si="353"/>
        <v/>
      </c>
      <c r="BO216" s="239" t="str">
        <f t="shared" si="354"/>
        <v/>
      </c>
      <c r="BP216" s="239" t="str">
        <f t="shared" si="355"/>
        <v/>
      </c>
      <c r="BQ216" s="239" t="str">
        <f t="shared" si="356"/>
        <v/>
      </c>
      <c r="BR216" s="239" t="str">
        <f t="shared" si="357"/>
        <v/>
      </c>
      <c r="BS216" s="239" t="str">
        <f t="shared" si="358"/>
        <v/>
      </c>
      <c r="BT216" s="239" t="str">
        <f t="shared" si="359"/>
        <v/>
      </c>
      <c r="BU216" s="239" t="str">
        <f t="shared" si="360"/>
        <v/>
      </c>
      <c r="BV216" s="239" t="str">
        <f t="shared" si="361"/>
        <v/>
      </c>
      <c r="BW216" s="239" t="str">
        <f t="shared" si="362"/>
        <v/>
      </c>
      <c r="BX216" s="239" t="str">
        <f t="shared" si="363"/>
        <v/>
      </c>
      <c r="BY216" s="239" t="str">
        <f t="shared" si="364"/>
        <v/>
      </c>
      <c r="BZ216" s="239" t="str">
        <f t="shared" si="365"/>
        <v/>
      </c>
      <c r="CA216" s="239" t="str">
        <f t="shared" si="366"/>
        <v/>
      </c>
      <c r="CB216" s="239" t="str">
        <f t="shared" si="367"/>
        <v/>
      </c>
      <c r="CC216" s="239" t="str">
        <f t="shared" si="368"/>
        <v/>
      </c>
      <c r="CD216" s="239" t="str">
        <f t="shared" si="369"/>
        <v/>
      </c>
      <c r="CE216" s="239" t="str">
        <f t="shared" si="370"/>
        <v/>
      </c>
      <c r="CF216" s="239" t="str">
        <f t="shared" si="371"/>
        <v/>
      </c>
      <c r="CG216" s="239" t="str">
        <f t="shared" si="372"/>
        <v/>
      </c>
      <c r="CH216" s="239" t="str">
        <f t="shared" si="373"/>
        <v/>
      </c>
      <c r="CI216" s="239" t="str">
        <f t="shared" si="374"/>
        <v/>
      </c>
      <c r="CJ216" s="239" t="str">
        <f t="shared" si="375"/>
        <v/>
      </c>
      <c r="CK216" s="239" t="str">
        <f t="shared" si="376"/>
        <v/>
      </c>
      <c r="CL216" s="239" t="str">
        <f t="shared" si="377"/>
        <v/>
      </c>
      <c r="CM216" s="239" t="str">
        <f t="shared" si="378"/>
        <v/>
      </c>
      <c r="CN216" s="239" t="str">
        <f t="shared" si="379"/>
        <v/>
      </c>
      <c r="CP216" s="239" t="str">
        <f t="shared" si="380"/>
        <v/>
      </c>
      <c r="CQ216" s="239" t="str">
        <f t="shared" si="381"/>
        <v/>
      </c>
      <c r="CR216" s="239" t="str">
        <f t="shared" si="382"/>
        <v/>
      </c>
      <c r="CS216" s="239" t="str">
        <f t="shared" si="383"/>
        <v/>
      </c>
      <c r="CT216" s="239" t="str">
        <f t="shared" si="384"/>
        <v/>
      </c>
      <c r="CU216" s="239" t="str">
        <f t="shared" si="385"/>
        <v/>
      </c>
      <c r="CV216" s="239" t="str">
        <f t="shared" si="386"/>
        <v/>
      </c>
      <c r="CW216" s="239" t="str">
        <f t="shared" si="387"/>
        <v/>
      </c>
      <c r="CX216" s="239" t="str">
        <f t="shared" si="388"/>
        <v/>
      </c>
      <c r="CY216" s="239" t="str">
        <f t="shared" si="389"/>
        <v/>
      </c>
      <c r="CZ216" s="239" t="str">
        <f t="shared" si="390"/>
        <v/>
      </c>
      <c r="DA216" s="239" t="str">
        <f t="shared" si="391"/>
        <v/>
      </c>
      <c r="DB216" s="239" t="str">
        <f t="shared" si="392"/>
        <v/>
      </c>
      <c r="DC216" s="239" t="str">
        <f t="shared" si="393"/>
        <v/>
      </c>
      <c r="DD216" s="239" t="str">
        <f t="shared" si="394"/>
        <v/>
      </c>
      <c r="DE216" s="239" t="str">
        <f t="shared" si="395"/>
        <v/>
      </c>
      <c r="DF216" s="239" t="str">
        <f t="shared" si="396"/>
        <v/>
      </c>
      <c r="DG216" s="239" t="str">
        <f t="shared" si="397"/>
        <v/>
      </c>
      <c r="DH216" s="239" t="str">
        <f t="shared" si="398"/>
        <v/>
      </c>
      <c r="DI216" s="239" t="str">
        <f t="shared" si="399"/>
        <v/>
      </c>
      <c r="DJ216" s="239" t="str">
        <f t="shared" si="400"/>
        <v/>
      </c>
      <c r="DK216" s="239" t="str">
        <f t="shared" si="401"/>
        <v/>
      </c>
      <c r="DL216" s="239" t="str">
        <f t="shared" si="402"/>
        <v/>
      </c>
      <c r="DM216" s="239" t="str">
        <f t="shared" si="403"/>
        <v/>
      </c>
      <c r="DN216" s="239" t="str">
        <f t="shared" si="404"/>
        <v/>
      </c>
      <c r="DO216" s="239" t="str">
        <f t="shared" si="405"/>
        <v/>
      </c>
      <c r="DP216" s="239" t="str">
        <f t="shared" si="406"/>
        <v/>
      </c>
    </row>
    <row r="217" spans="1:2048 2053:3059 3077:4094 4112:5120 5123:6143 6146:7167 7169:8189 8194:9200 9218:10235 10253:12287 12290:14335 14337:16293" ht="35.25" hidden="1" customHeight="1" x14ac:dyDescent="0.25">
      <c r="A217" s="53" t="s">
        <v>4515</v>
      </c>
      <c r="B217" s="53">
        <v>50</v>
      </c>
      <c r="C217" s="53" t="s">
        <v>47</v>
      </c>
      <c r="D217" s="53" t="s">
        <v>929</v>
      </c>
      <c r="E217" s="53">
        <v>0</v>
      </c>
      <c r="F217" s="53" t="s">
        <v>970</v>
      </c>
      <c r="G217" s="53" t="str">
        <f t="shared" si="408"/>
        <v>50-3</v>
      </c>
      <c r="H217" s="53" t="s">
        <v>94</v>
      </c>
      <c r="I217" s="53" t="s">
        <v>196</v>
      </c>
      <c r="J217" s="53" t="s">
        <v>80</v>
      </c>
      <c r="K217" s="53" t="s">
        <v>80</v>
      </c>
      <c r="L217" s="53" t="s">
        <v>80</v>
      </c>
      <c r="M217" s="53" t="s">
        <v>80</v>
      </c>
      <c r="N217" s="53" t="s">
        <v>80</v>
      </c>
      <c r="O217" s="53" t="s">
        <v>80</v>
      </c>
      <c r="P217" s="53" t="s">
        <v>971</v>
      </c>
      <c r="Q217" s="52">
        <v>0.5</v>
      </c>
      <c r="R217" s="52">
        <f>+Q217*Q215</f>
        <v>7.4999999999999997E-2</v>
      </c>
      <c r="S217" s="53">
        <v>1</v>
      </c>
      <c r="T217" s="53" t="s">
        <v>84</v>
      </c>
      <c r="U217" s="53" t="s">
        <v>476</v>
      </c>
      <c r="V217" s="23">
        <v>45111</v>
      </c>
      <c r="W217" s="23">
        <v>45289</v>
      </c>
      <c r="X217" s="53" t="s">
        <v>935</v>
      </c>
      <c r="Y217" s="49" t="s">
        <v>87</v>
      </c>
      <c r="Z217" s="59" t="s">
        <v>100</v>
      </c>
      <c r="AA217" s="201">
        <v>1</v>
      </c>
      <c r="AB217" s="200" t="s">
        <v>972</v>
      </c>
      <c r="AC217" s="200" t="s">
        <v>269</v>
      </c>
      <c r="AD217" s="201">
        <v>1</v>
      </c>
      <c r="AE217" s="200" t="s">
        <v>386</v>
      </c>
      <c r="AF217" s="200" t="s">
        <v>269</v>
      </c>
      <c r="AG217" s="200" t="s">
        <v>79</v>
      </c>
      <c r="AH217" s="201">
        <v>1</v>
      </c>
      <c r="AI217" s="52">
        <f t="shared" si="324"/>
        <v>7.4999999999999997E-2</v>
      </c>
      <c r="AJ217" s="52">
        <f t="shared" si="411"/>
        <v>1</v>
      </c>
      <c r="AK217" s="52"/>
      <c r="AL217" s="239" t="str">
        <f t="shared" si="344"/>
        <v/>
      </c>
      <c r="AM217" s="239" t="str">
        <f t="shared" si="345"/>
        <v/>
      </c>
      <c r="AN217" s="239" t="str">
        <f t="shared" si="346"/>
        <v/>
      </c>
      <c r="AO217" s="239" t="str">
        <f t="shared" si="347"/>
        <v/>
      </c>
      <c r="AP217" s="239" t="str">
        <f t="shared" si="348"/>
        <v/>
      </c>
      <c r="AQ217" s="239" t="str">
        <f t="shared" si="349"/>
        <v/>
      </c>
      <c r="AR217" s="239" t="str">
        <f t="shared" si="350"/>
        <v/>
      </c>
      <c r="AS217" s="239" t="str">
        <f t="shared" si="351"/>
        <v/>
      </c>
      <c r="AT217" s="239" t="str">
        <f t="shared" si="352"/>
        <v/>
      </c>
      <c r="AU217" s="239" t="str">
        <f t="shared" si="326"/>
        <v/>
      </c>
      <c r="AV217" s="239" t="str">
        <f t="shared" si="327"/>
        <v/>
      </c>
      <c r="AW217" s="239" t="str">
        <f t="shared" si="328"/>
        <v/>
      </c>
      <c r="AX217" s="239" t="str">
        <f t="shared" si="329"/>
        <v/>
      </c>
      <c r="AY217" s="239" t="str">
        <f t="shared" si="330"/>
        <v/>
      </c>
      <c r="AZ217" s="239" t="str">
        <f t="shared" si="331"/>
        <v/>
      </c>
      <c r="BA217" s="239" t="str">
        <f t="shared" si="332"/>
        <v/>
      </c>
      <c r="BB217" s="239" t="str">
        <f t="shared" si="333"/>
        <v/>
      </c>
      <c r="BC217" s="239" t="str">
        <f t="shared" si="334"/>
        <v/>
      </c>
      <c r="BD217" s="239" t="str">
        <f t="shared" si="335"/>
        <v/>
      </c>
      <c r="BE217" s="239" t="str">
        <f t="shared" si="336"/>
        <v/>
      </c>
      <c r="BF217" s="239" t="str">
        <f t="shared" si="337"/>
        <v/>
      </c>
      <c r="BG217" s="239" t="str">
        <f t="shared" si="338"/>
        <v/>
      </c>
      <c r="BH217" s="239" t="str">
        <f t="shared" si="339"/>
        <v/>
      </c>
      <c r="BI217" s="239" t="str">
        <f t="shared" si="340"/>
        <v/>
      </c>
      <c r="BJ217" s="239" t="str">
        <f t="shared" si="341"/>
        <v/>
      </c>
      <c r="BK217" s="239" t="str">
        <f t="shared" si="342"/>
        <v/>
      </c>
      <c r="BL217" s="239" t="str">
        <f t="shared" si="343"/>
        <v/>
      </c>
      <c r="BN217" s="239" t="str">
        <f t="shared" si="353"/>
        <v/>
      </c>
      <c r="BO217" s="239" t="str">
        <f t="shared" si="354"/>
        <v/>
      </c>
      <c r="BP217" s="239" t="str">
        <f t="shared" si="355"/>
        <v/>
      </c>
      <c r="BQ217" s="239" t="str">
        <f t="shared" si="356"/>
        <v/>
      </c>
      <c r="BR217" s="239" t="str">
        <f t="shared" si="357"/>
        <v/>
      </c>
      <c r="BS217" s="239" t="str">
        <f t="shared" si="358"/>
        <v/>
      </c>
      <c r="BT217" s="239" t="str">
        <f t="shared" si="359"/>
        <v/>
      </c>
      <c r="BU217" s="239" t="str">
        <f t="shared" si="360"/>
        <v/>
      </c>
      <c r="BV217" s="239" t="str">
        <f t="shared" si="361"/>
        <v/>
      </c>
      <c r="BW217" s="239" t="str">
        <f t="shared" si="362"/>
        <v/>
      </c>
      <c r="BX217" s="239" t="str">
        <f t="shared" si="363"/>
        <v/>
      </c>
      <c r="BY217" s="239" t="str">
        <f t="shared" si="364"/>
        <v/>
      </c>
      <c r="BZ217" s="239" t="str">
        <f t="shared" si="365"/>
        <v/>
      </c>
      <c r="CA217" s="239" t="str">
        <f t="shared" si="366"/>
        <v/>
      </c>
      <c r="CB217" s="239" t="str">
        <f t="shared" si="367"/>
        <v/>
      </c>
      <c r="CC217" s="239" t="str">
        <f t="shared" si="368"/>
        <v/>
      </c>
      <c r="CD217" s="239" t="str">
        <f t="shared" si="369"/>
        <v/>
      </c>
      <c r="CE217" s="239" t="str">
        <f t="shared" si="370"/>
        <v/>
      </c>
      <c r="CF217" s="239" t="str">
        <f t="shared" si="371"/>
        <v/>
      </c>
      <c r="CG217" s="239" t="str">
        <f t="shared" si="372"/>
        <v/>
      </c>
      <c r="CH217" s="239" t="str">
        <f t="shared" si="373"/>
        <v/>
      </c>
      <c r="CI217" s="239" t="str">
        <f t="shared" si="374"/>
        <v/>
      </c>
      <c r="CJ217" s="239" t="str">
        <f t="shared" si="375"/>
        <v/>
      </c>
      <c r="CK217" s="239" t="str">
        <f t="shared" si="376"/>
        <v/>
      </c>
      <c r="CL217" s="239" t="str">
        <f t="shared" si="377"/>
        <v/>
      </c>
      <c r="CM217" s="239" t="str">
        <f t="shared" si="378"/>
        <v/>
      </c>
      <c r="CN217" s="239" t="str">
        <f t="shared" si="379"/>
        <v/>
      </c>
      <c r="CP217" s="239" t="str">
        <f t="shared" si="380"/>
        <v/>
      </c>
      <c r="CQ217" s="239" t="str">
        <f t="shared" si="381"/>
        <v/>
      </c>
      <c r="CR217" s="239" t="str">
        <f t="shared" si="382"/>
        <v/>
      </c>
      <c r="CS217" s="239" t="str">
        <f t="shared" si="383"/>
        <v/>
      </c>
      <c r="CT217" s="239" t="str">
        <f t="shared" si="384"/>
        <v/>
      </c>
      <c r="CU217" s="239" t="str">
        <f t="shared" si="385"/>
        <v/>
      </c>
      <c r="CV217" s="239" t="str">
        <f t="shared" si="386"/>
        <v/>
      </c>
      <c r="CW217" s="239" t="str">
        <f t="shared" si="387"/>
        <v/>
      </c>
      <c r="CX217" s="239" t="str">
        <f t="shared" si="388"/>
        <v/>
      </c>
      <c r="CY217" s="239" t="str">
        <f t="shared" si="389"/>
        <v/>
      </c>
      <c r="CZ217" s="239" t="str">
        <f t="shared" si="390"/>
        <v/>
      </c>
      <c r="DA217" s="239" t="str">
        <f t="shared" si="391"/>
        <v/>
      </c>
      <c r="DB217" s="239" t="str">
        <f t="shared" si="392"/>
        <v/>
      </c>
      <c r="DC217" s="239" t="str">
        <f t="shared" si="393"/>
        <v/>
      </c>
      <c r="DD217" s="239" t="str">
        <f t="shared" si="394"/>
        <v/>
      </c>
      <c r="DE217" s="239" t="str">
        <f t="shared" si="395"/>
        <v/>
      </c>
      <c r="DF217" s="239" t="str">
        <f t="shared" si="396"/>
        <v/>
      </c>
      <c r="DG217" s="239" t="str">
        <f t="shared" si="397"/>
        <v/>
      </c>
      <c r="DH217" s="239" t="str">
        <f t="shared" si="398"/>
        <v/>
      </c>
      <c r="DI217" s="239" t="str">
        <f t="shared" si="399"/>
        <v/>
      </c>
      <c r="DJ217" s="239" t="str">
        <f t="shared" si="400"/>
        <v/>
      </c>
      <c r="DK217" s="239" t="str">
        <f t="shared" si="401"/>
        <v/>
      </c>
      <c r="DL217" s="239" t="str">
        <f t="shared" si="402"/>
        <v/>
      </c>
      <c r="DM217" s="239" t="str">
        <f t="shared" si="403"/>
        <v/>
      </c>
      <c r="DN217" s="239" t="str">
        <f t="shared" si="404"/>
        <v/>
      </c>
      <c r="DO217" s="239" t="str">
        <f t="shared" si="405"/>
        <v/>
      </c>
      <c r="DP217" s="239" t="str">
        <f t="shared" si="406"/>
        <v/>
      </c>
    </row>
    <row r="218" spans="1:2048 2053:3059 3077:4094 4112:5120 5123:6143 6146:7167 7169:8189 8194:9200 9218:10235 10253:12287 12290:14335 14337:16293" ht="35.25" hidden="1" customHeight="1" x14ac:dyDescent="0.25">
      <c r="A218" s="49" t="s">
        <v>4515</v>
      </c>
      <c r="B218" s="49">
        <v>50</v>
      </c>
      <c r="C218" s="49" t="s">
        <v>47</v>
      </c>
      <c r="D218" s="49" t="s">
        <v>929</v>
      </c>
      <c r="E218" s="49">
        <v>0</v>
      </c>
      <c r="F218" s="49" t="s">
        <v>973</v>
      </c>
      <c r="G218" s="49" t="str">
        <f t="shared" si="408"/>
        <v>50-4</v>
      </c>
      <c r="H218" s="49" t="s">
        <v>75</v>
      </c>
      <c r="I218" s="49" t="s">
        <v>196</v>
      </c>
      <c r="J218" s="49" t="s">
        <v>123</v>
      </c>
      <c r="K218" s="49" t="s">
        <v>144</v>
      </c>
      <c r="L218" s="49" t="s">
        <v>79</v>
      </c>
      <c r="M218" s="49" t="s">
        <v>473</v>
      </c>
      <c r="N218" s="49" t="s">
        <v>932</v>
      </c>
      <c r="O218" s="49" t="s">
        <v>80</v>
      </c>
      <c r="P218" s="49" t="s">
        <v>974</v>
      </c>
      <c r="Q218" s="50">
        <v>0.1</v>
      </c>
      <c r="R218" s="50"/>
      <c r="S218" s="49">
        <v>1</v>
      </c>
      <c r="T218" s="49" t="s">
        <v>84</v>
      </c>
      <c r="U218" s="49" t="s">
        <v>975</v>
      </c>
      <c r="V218" s="51">
        <v>45019</v>
      </c>
      <c r="W218" s="51">
        <v>45289</v>
      </c>
      <c r="X218" s="49" t="s">
        <v>976</v>
      </c>
      <c r="Y218" s="49" t="s">
        <v>87</v>
      </c>
      <c r="Z218" s="59" t="s">
        <v>100</v>
      </c>
      <c r="AA218" s="201">
        <v>1</v>
      </c>
      <c r="AB218" s="200" t="s">
        <v>977</v>
      </c>
      <c r="AC218" s="200" t="s">
        <v>269</v>
      </c>
      <c r="AD218" s="201">
        <v>1</v>
      </c>
      <c r="AE218" s="200" t="s">
        <v>939</v>
      </c>
      <c r="AF218" s="200" t="s">
        <v>269</v>
      </c>
      <c r="AG218" s="200" t="s">
        <v>79</v>
      </c>
      <c r="AH218" s="200" t="s">
        <v>92</v>
      </c>
      <c r="AI218" s="52">
        <f t="shared" si="324"/>
        <v>0.1</v>
      </c>
      <c r="AJ218" s="52"/>
      <c r="AK218" s="52"/>
      <c r="AL218" s="239" t="str">
        <f t="shared" si="344"/>
        <v/>
      </c>
      <c r="AM218" s="239" t="str">
        <f t="shared" si="345"/>
        <v/>
      </c>
      <c r="AN218" s="239" t="str">
        <f t="shared" si="346"/>
        <v/>
      </c>
      <c r="AO218" s="239" t="str">
        <f t="shared" si="347"/>
        <v/>
      </c>
      <c r="AP218" s="239" t="str">
        <f t="shared" si="348"/>
        <v/>
      </c>
      <c r="AQ218" s="239" t="str">
        <f t="shared" si="349"/>
        <v/>
      </c>
      <c r="AR218" s="239" t="str">
        <f t="shared" si="350"/>
        <v/>
      </c>
      <c r="AS218" s="239" t="str">
        <f t="shared" si="351"/>
        <v/>
      </c>
      <c r="AT218" s="239" t="str">
        <f t="shared" si="352"/>
        <v/>
      </c>
      <c r="AU218" s="239" t="str">
        <f t="shared" si="326"/>
        <v/>
      </c>
      <c r="AV218" s="239" t="str">
        <f t="shared" si="327"/>
        <v/>
      </c>
      <c r="AW218" s="239" t="str">
        <f t="shared" si="328"/>
        <v/>
      </c>
      <c r="AX218" s="239" t="str">
        <f t="shared" si="329"/>
        <v/>
      </c>
      <c r="AY218" s="239" t="str">
        <f t="shared" si="330"/>
        <v/>
      </c>
      <c r="AZ218" s="239" t="str">
        <f t="shared" si="331"/>
        <v/>
      </c>
      <c r="BA218" s="239" t="str">
        <f t="shared" si="332"/>
        <v/>
      </c>
      <c r="BB218" s="239" t="str">
        <f t="shared" si="333"/>
        <v/>
      </c>
      <c r="BC218" s="239" t="str">
        <f t="shared" si="334"/>
        <v/>
      </c>
      <c r="BD218" s="239" t="str">
        <f t="shared" si="335"/>
        <v/>
      </c>
      <c r="BE218" s="239" t="str">
        <f t="shared" si="336"/>
        <v/>
      </c>
      <c r="BF218" s="239" t="str">
        <f t="shared" si="337"/>
        <v/>
      </c>
      <c r="BG218" s="239" t="str">
        <f t="shared" si="338"/>
        <v/>
      </c>
      <c r="BH218" s="239" t="str">
        <f t="shared" si="339"/>
        <v/>
      </c>
      <c r="BI218" s="239" t="str">
        <f t="shared" si="340"/>
        <v/>
      </c>
      <c r="BJ218" s="239" t="str">
        <f t="shared" si="341"/>
        <v/>
      </c>
      <c r="BK218" s="239" t="str">
        <f t="shared" si="342"/>
        <v/>
      </c>
      <c r="BL218" s="239" t="str">
        <f t="shared" si="343"/>
        <v/>
      </c>
      <c r="BN218" s="239" t="str">
        <f t="shared" si="353"/>
        <v/>
      </c>
      <c r="BO218" s="239" t="str">
        <f t="shared" si="354"/>
        <v/>
      </c>
      <c r="BP218" s="239" t="str">
        <f t="shared" si="355"/>
        <v/>
      </c>
      <c r="BQ218" s="239" t="str">
        <f t="shared" si="356"/>
        <v/>
      </c>
      <c r="BR218" s="239" t="str">
        <f t="shared" si="357"/>
        <v/>
      </c>
      <c r="BS218" s="239" t="str">
        <f t="shared" si="358"/>
        <v/>
      </c>
      <c r="BT218" s="239" t="str">
        <f t="shared" si="359"/>
        <v/>
      </c>
      <c r="BU218" s="239" t="str">
        <f t="shared" si="360"/>
        <v/>
      </c>
      <c r="BV218" s="239" t="str">
        <f t="shared" si="361"/>
        <v/>
      </c>
      <c r="BW218" s="239" t="str">
        <f t="shared" si="362"/>
        <v/>
      </c>
      <c r="BX218" s="239" t="str">
        <f t="shared" si="363"/>
        <v/>
      </c>
      <c r="BY218" s="239" t="str">
        <f t="shared" si="364"/>
        <v/>
      </c>
      <c r="BZ218" s="239" t="str">
        <f t="shared" si="365"/>
        <v/>
      </c>
      <c r="CA218" s="239" t="str">
        <f t="shared" si="366"/>
        <v/>
      </c>
      <c r="CB218" s="239" t="str">
        <f t="shared" si="367"/>
        <v/>
      </c>
      <c r="CC218" s="239" t="str">
        <f t="shared" si="368"/>
        <v/>
      </c>
      <c r="CD218" s="239" t="str">
        <f t="shared" si="369"/>
        <v/>
      </c>
      <c r="CE218" s="239" t="str">
        <f t="shared" si="370"/>
        <v/>
      </c>
      <c r="CF218" s="239" t="str">
        <f t="shared" si="371"/>
        <v/>
      </c>
      <c r="CG218" s="239" t="str">
        <f t="shared" si="372"/>
        <v/>
      </c>
      <c r="CH218" s="239" t="str">
        <f t="shared" si="373"/>
        <v/>
      </c>
      <c r="CI218" s="239" t="str">
        <f t="shared" si="374"/>
        <v/>
      </c>
      <c r="CJ218" s="239" t="str">
        <f t="shared" si="375"/>
        <v/>
      </c>
      <c r="CK218" s="239" t="str">
        <f t="shared" si="376"/>
        <v/>
      </c>
      <c r="CL218" s="239" t="str">
        <f t="shared" si="377"/>
        <v/>
      </c>
      <c r="CM218" s="239" t="str">
        <f t="shared" si="378"/>
        <v/>
      </c>
      <c r="CN218" s="239" t="str">
        <f t="shared" si="379"/>
        <v/>
      </c>
      <c r="CP218" s="239" t="str">
        <f t="shared" si="380"/>
        <v/>
      </c>
      <c r="CQ218" s="239" t="str">
        <f t="shared" si="381"/>
        <v/>
      </c>
      <c r="CR218" s="239" t="str">
        <f t="shared" si="382"/>
        <v/>
      </c>
      <c r="CS218" s="239" t="str">
        <f t="shared" si="383"/>
        <v/>
      </c>
      <c r="CT218" s="239" t="str">
        <f t="shared" si="384"/>
        <v/>
      </c>
      <c r="CU218" s="239" t="str">
        <f t="shared" si="385"/>
        <v/>
      </c>
      <c r="CV218" s="239" t="str">
        <f t="shared" si="386"/>
        <v/>
      </c>
      <c r="CW218" s="239" t="str">
        <f t="shared" si="387"/>
        <v/>
      </c>
      <c r="CX218" s="239" t="str">
        <f t="shared" si="388"/>
        <v/>
      </c>
      <c r="CY218" s="239" t="str">
        <f t="shared" si="389"/>
        <v/>
      </c>
      <c r="CZ218" s="239" t="str">
        <f t="shared" si="390"/>
        <v/>
      </c>
      <c r="DA218" s="239" t="str">
        <f t="shared" si="391"/>
        <v/>
      </c>
      <c r="DB218" s="239" t="str">
        <f t="shared" si="392"/>
        <v/>
      </c>
      <c r="DC218" s="239" t="str">
        <f t="shared" si="393"/>
        <v/>
      </c>
      <c r="DD218" s="239" t="str">
        <f t="shared" si="394"/>
        <v/>
      </c>
      <c r="DE218" s="239" t="str">
        <f t="shared" si="395"/>
        <v/>
      </c>
      <c r="DF218" s="239" t="str">
        <f t="shared" si="396"/>
        <v/>
      </c>
      <c r="DG218" s="239" t="str">
        <f t="shared" si="397"/>
        <v/>
      </c>
      <c r="DH218" s="239" t="str">
        <f t="shared" si="398"/>
        <v/>
      </c>
      <c r="DI218" s="239" t="str">
        <f t="shared" si="399"/>
        <v/>
      </c>
      <c r="DJ218" s="239" t="str">
        <f t="shared" si="400"/>
        <v/>
      </c>
      <c r="DK218" s="239" t="str">
        <f t="shared" si="401"/>
        <v/>
      </c>
      <c r="DL218" s="239" t="str">
        <f t="shared" si="402"/>
        <v/>
      </c>
      <c r="DM218" s="239" t="str">
        <f t="shared" si="403"/>
        <v/>
      </c>
      <c r="DN218" s="239" t="str">
        <f t="shared" si="404"/>
        <v/>
      </c>
      <c r="DO218" s="239" t="str">
        <f t="shared" si="405"/>
        <v/>
      </c>
      <c r="DP218" s="239" t="str">
        <f t="shared" si="406"/>
        <v/>
      </c>
    </row>
    <row r="219" spans="1:2048 2053:3059 3077:4094 4112:5120 5123:6143 6146:7167 7169:8189 8194:9200 9218:10235 10253:12287 12290:14335 14337:16293" ht="35.25" hidden="1" customHeight="1" x14ac:dyDescent="0.25">
      <c r="A219" s="53" t="s">
        <v>4515</v>
      </c>
      <c r="B219" s="53">
        <v>50</v>
      </c>
      <c r="C219" s="53" t="s">
        <v>47</v>
      </c>
      <c r="D219" s="53" t="s">
        <v>929</v>
      </c>
      <c r="E219" s="53">
        <v>0</v>
      </c>
      <c r="F219" s="53" t="s">
        <v>978</v>
      </c>
      <c r="G219" s="53" t="str">
        <f t="shared" si="408"/>
        <v>50-4</v>
      </c>
      <c r="H219" s="53" t="s">
        <v>94</v>
      </c>
      <c r="I219" s="53" t="s">
        <v>196</v>
      </c>
      <c r="J219" s="53" t="s">
        <v>80</v>
      </c>
      <c r="K219" s="53" t="s">
        <v>80</v>
      </c>
      <c r="L219" s="53" t="s">
        <v>80</v>
      </c>
      <c r="M219" s="53" t="s">
        <v>80</v>
      </c>
      <c r="N219" s="53" t="s">
        <v>80</v>
      </c>
      <c r="O219" s="53" t="s">
        <v>80</v>
      </c>
      <c r="P219" s="53" t="s">
        <v>979</v>
      </c>
      <c r="Q219" s="52">
        <v>0.5</v>
      </c>
      <c r="R219" s="52">
        <f>+Q219*Q218</f>
        <v>0.05</v>
      </c>
      <c r="S219" s="53">
        <v>1</v>
      </c>
      <c r="T219" s="53" t="s">
        <v>84</v>
      </c>
      <c r="U219" s="53" t="s">
        <v>980</v>
      </c>
      <c r="V219" s="23">
        <v>45019</v>
      </c>
      <c r="W219" s="23">
        <v>45107</v>
      </c>
      <c r="X219" s="53" t="s">
        <v>976</v>
      </c>
      <c r="Y219" s="49" t="s">
        <v>167</v>
      </c>
      <c r="Z219" s="59" t="s">
        <v>100</v>
      </c>
      <c r="AA219" s="60">
        <v>1</v>
      </c>
      <c r="AB219" s="62" t="s">
        <v>981</v>
      </c>
      <c r="AC219" s="62">
        <v>45079</v>
      </c>
      <c r="AD219" s="60">
        <v>1</v>
      </c>
      <c r="AE219" s="62" t="s">
        <v>956</v>
      </c>
      <c r="AF219" s="62">
        <v>45079</v>
      </c>
      <c r="AG219" s="60" t="s">
        <v>79</v>
      </c>
      <c r="AH219" s="60">
        <v>1</v>
      </c>
      <c r="AI219" s="52">
        <f t="shared" si="324"/>
        <v>0.05</v>
      </c>
      <c r="AJ219" s="52">
        <f t="shared" ref="AJ219:AJ220" si="412">+AI219/R219</f>
        <v>1</v>
      </c>
      <c r="AK219" s="52"/>
      <c r="AL219" s="239" t="str">
        <f t="shared" si="344"/>
        <v/>
      </c>
      <c r="AM219" s="239" t="str">
        <f t="shared" si="345"/>
        <v/>
      </c>
      <c r="AN219" s="239" t="str">
        <f t="shared" si="346"/>
        <v/>
      </c>
      <c r="AO219" s="239" t="str">
        <f t="shared" si="347"/>
        <v/>
      </c>
      <c r="AP219" s="239" t="str">
        <f t="shared" si="348"/>
        <v/>
      </c>
      <c r="AQ219" s="239" t="str">
        <f t="shared" si="349"/>
        <v/>
      </c>
      <c r="AR219" s="239" t="str">
        <f t="shared" si="350"/>
        <v/>
      </c>
      <c r="AS219" s="239" t="str">
        <f t="shared" si="351"/>
        <v/>
      </c>
      <c r="AT219" s="239" t="str">
        <f t="shared" si="352"/>
        <v/>
      </c>
      <c r="AU219" s="239" t="str">
        <f t="shared" si="326"/>
        <v/>
      </c>
      <c r="AV219" s="239">
        <f t="shared" si="327"/>
        <v>1</v>
      </c>
      <c r="AW219" s="239" t="str">
        <f t="shared" si="328"/>
        <v/>
      </c>
      <c r="AX219" s="239" t="str">
        <f t="shared" si="329"/>
        <v/>
      </c>
      <c r="AY219" s="239" t="str">
        <f t="shared" si="330"/>
        <v/>
      </c>
      <c r="AZ219" s="239" t="str">
        <f t="shared" si="331"/>
        <v/>
      </c>
      <c r="BA219" s="239" t="str">
        <f t="shared" si="332"/>
        <v/>
      </c>
      <c r="BB219" s="239" t="str">
        <f t="shared" si="333"/>
        <v/>
      </c>
      <c r="BC219" s="239" t="str">
        <f t="shared" si="334"/>
        <v/>
      </c>
      <c r="BD219" s="239" t="str">
        <f t="shared" si="335"/>
        <v/>
      </c>
      <c r="BE219" s="239" t="str">
        <f t="shared" si="336"/>
        <v/>
      </c>
      <c r="BF219" s="239" t="str">
        <f t="shared" si="337"/>
        <v/>
      </c>
      <c r="BG219" s="239" t="str">
        <f t="shared" si="338"/>
        <v/>
      </c>
      <c r="BH219" s="239" t="str">
        <f t="shared" si="339"/>
        <v/>
      </c>
      <c r="BI219" s="239" t="str">
        <f t="shared" si="340"/>
        <v/>
      </c>
      <c r="BJ219" s="239" t="str">
        <f t="shared" si="341"/>
        <v/>
      </c>
      <c r="BK219" s="239" t="str">
        <f t="shared" si="342"/>
        <v/>
      </c>
      <c r="BL219" s="239" t="str">
        <f t="shared" si="343"/>
        <v/>
      </c>
      <c r="BN219" s="239" t="str">
        <f t="shared" si="353"/>
        <v/>
      </c>
      <c r="BO219" s="239" t="str">
        <f t="shared" si="354"/>
        <v/>
      </c>
      <c r="BP219" s="239" t="str">
        <f t="shared" si="355"/>
        <v/>
      </c>
      <c r="BQ219" s="239" t="str">
        <f t="shared" si="356"/>
        <v/>
      </c>
      <c r="BR219" s="239" t="str">
        <f t="shared" si="357"/>
        <v/>
      </c>
      <c r="BS219" s="239" t="str">
        <f t="shared" si="358"/>
        <v/>
      </c>
      <c r="BT219" s="239" t="str">
        <f t="shared" si="359"/>
        <v/>
      </c>
      <c r="BU219" s="239" t="str">
        <f t="shared" si="360"/>
        <v/>
      </c>
      <c r="BV219" s="239" t="str">
        <f t="shared" si="361"/>
        <v/>
      </c>
      <c r="BW219" s="239" t="str">
        <f t="shared" si="362"/>
        <v/>
      </c>
      <c r="BX219" s="239">
        <f t="shared" si="363"/>
        <v>1</v>
      </c>
      <c r="BY219" s="239" t="str">
        <f t="shared" si="364"/>
        <v/>
      </c>
      <c r="BZ219" s="239" t="str">
        <f t="shared" si="365"/>
        <v/>
      </c>
      <c r="CA219" s="239" t="str">
        <f t="shared" si="366"/>
        <v/>
      </c>
      <c r="CB219" s="239" t="str">
        <f t="shared" si="367"/>
        <v/>
      </c>
      <c r="CC219" s="239" t="str">
        <f t="shared" si="368"/>
        <v/>
      </c>
      <c r="CD219" s="239" t="str">
        <f t="shared" si="369"/>
        <v/>
      </c>
      <c r="CE219" s="239" t="str">
        <f t="shared" si="370"/>
        <v/>
      </c>
      <c r="CF219" s="239" t="str">
        <f t="shared" si="371"/>
        <v/>
      </c>
      <c r="CG219" s="239" t="str">
        <f t="shared" si="372"/>
        <v/>
      </c>
      <c r="CH219" s="239" t="str">
        <f t="shared" si="373"/>
        <v/>
      </c>
      <c r="CI219" s="239" t="str">
        <f t="shared" si="374"/>
        <v/>
      </c>
      <c r="CJ219" s="239" t="str">
        <f t="shared" si="375"/>
        <v/>
      </c>
      <c r="CK219" s="239" t="str">
        <f t="shared" si="376"/>
        <v/>
      </c>
      <c r="CL219" s="239" t="str">
        <f t="shared" si="377"/>
        <v/>
      </c>
      <c r="CM219" s="239" t="str">
        <f t="shared" si="378"/>
        <v/>
      </c>
      <c r="CN219" s="239" t="str">
        <f t="shared" si="379"/>
        <v/>
      </c>
      <c r="CP219" s="239" t="str">
        <f t="shared" si="380"/>
        <v/>
      </c>
      <c r="CQ219" s="239" t="str">
        <f t="shared" si="381"/>
        <v/>
      </c>
      <c r="CR219" s="239" t="str">
        <f t="shared" si="382"/>
        <v/>
      </c>
      <c r="CS219" s="239" t="str">
        <f t="shared" si="383"/>
        <v/>
      </c>
      <c r="CT219" s="239" t="str">
        <f t="shared" si="384"/>
        <v/>
      </c>
      <c r="CU219" s="239" t="str">
        <f t="shared" si="385"/>
        <v/>
      </c>
      <c r="CV219" s="239" t="str">
        <f t="shared" si="386"/>
        <v/>
      </c>
      <c r="CW219" s="239" t="str">
        <f t="shared" si="387"/>
        <v/>
      </c>
      <c r="CX219" s="239" t="str">
        <f t="shared" si="388"/>
        <v/>
      </c>
      <c r="CY219" s="239" t="str">
        <f t="shared" si="389"/>
        <v/>
      </c>
      <c r="CZ219" s="239" t="str">
        <f t="shared" si="390"/>
        <v>2do trimestre</v>
      </c>
      <c r="DA219" s="239" t="str">
        <f t="shared" si="391"/>
        <v/>
      </c>
      <c r="DB219" s="239" t="str">
        <f t="shared" si="392"/>
        <v/>
      </c>
      <c r="DC219" s="239" t="str">
        <f t="shared" si="393"/>
        <v/>
      </c>
      <c r="DD219" s="239" t="str">
        <f t="shared" si="394"/>
        <v/>
      </c>
      <c r="DE219" s="239" t="str">
        <f t="shared" si="395"/>
        <v/>
      </c>
      <c r="DF219" s="239" t="str">
        <f t="shared" si="396"/>
        <v/>
      </c>
      <c r="DG219" s="239" t="str">
        <f t="shared" si="397"/>
        <v/>
      </c>
      <c r="DH219" s="239" t="str">
        <f t="shared" si="398"/>
        <v/>
      </c>
      <c r="DI219" s="239" t="str">
        <f t="shared" si="399"/>
        <v/>
      </c>
      <c r="DJ219" s="239" t="str">
        <f t="shared" si="400"/>
        <v/>
      </c>
      <c r="DK219" s="239" t="str">
        <f t="shared" si="401"/>
        <v/>
      </c>
      <c r="DL219" s="239" t="str">
        <f t="shared" si="402"/>
        <v/>
      </c>
      <c r="DM219" s="239" t="str">
        <f t="shared" si="403"/>
        <v/>
      </c>
      <c r="DN219" s="239" t="str">
        <f t="shared" si="404"/>
        <v/>
      </c>
      <c r="DO219" s="239" t="str">
        <f t="shared" si="405"/>
        <v/>
      </c>
      <c r="DP219" s="239" t="str">
        <f t="shared" si="406"/>
        <v/>
      </c>
    </row>
    <row r="220" spans="1:2048 2053:3059 3077:4094 4112:5120 5123:6143 6146:7167 7169:8189 8194:9200 9218:10235 10253:12287 12290:14335 14337:16293" ht="35.25" hidden="1" customHeight="1" x14ac:dyDescent="0.25">
      <c r="A220" s="53" t="s">
        <v>4515</v>
      </c>
      <c r="B220" s="53">
        <v>50</v>
      </c>
      <c r="C220" s="53" t="s">
        <v>47</v>
      </c>
      <c r="D220" s="53" t="s">
        <v>929</v>
      </c>
      <c r="E220" s="53">
        <v>0</v>
      </c>
      <c r="F220" s="53" t="s">
        <v>982</v>
      </c>
      <c r="G220" s="53" t="str">
        <f t="shared" si="408"/>
        <v>50-4</v>
      </c>
      <c r="H220" s="53" t="s">
        <v>94</v>
      </c>
      <c r="I220" s="53" t="s">
        <v>196</v>
      </c>
      <c r="J220" s="53" t="s">
        <v>80</v>
      </c>
      <c r="K220" s="53" t="s">
        <v>80</v>
      </c>
      <c r="L220" s="53" t="s">
        <v>80</v>
      </c>
      <c r="M220" s="53" t="s">
        <v>80</v>
      </c>
      <c r="N220" s="53" t="s">
        <v>80</v>
      </c>
      <c r="O220" s="53" t="s">
        <v>80</v>
      </c>
      <c r="P220" s="53" t="s">
        <v>983</v>
      </c>
      <c r="Q220" s="52">
        <v>0.5</v>
      </c>
      <c r="R220" s="52">
        <f>+Q220*Q218</f>
        <v>0.05</v>
      </c>
      <c r="S220" s="53">
        <v>1</v>
      </c>
      <c r="T220" s="53" t="s">
        <v>84</v>
      </c>
      <c r="U220" s="53" t="s">
        <v>975</v>
      </c>
      <c r="V220" s="23">
        <v>45110</v>
      </c>
      <c r="W220" s="23">
        <v>45289</v>
      </c>
      <c r="X220" s="53" t="s">
        <v>976</v>
      </c>
      <c r="Y220" s="49" t="s">
        <v>87</v>
      </c>
      <c r="Z220" s="59" t="s">
        <v>100</v>
      </c>
      <c r="AA220" s="201">
        <v>1</v>
      </c>
      <c r="AB220" s="200" t="s">
        <v>984</v>
      </c>
      <c r="AC220" s="200" t="s">
        <v>269</v>
      </c>
      <c r="AD220" s="201">
        <v>1</v>
      </c>
      <c r="AE220" s="200" t="s">
        <v>386</v>
      </c>
      <c r="AF220" s="200" t="s">
        <v>269</v>
      </c>
      <c r="AG220" s="200" t="s">
        <v>79</v>
      </c>
      <c r="AH220" s="201">
        <v>1</v>
      </c>
      <c r="AI220" s="52">
        <f t="shared" si="324"/>
        <v>0.05</v>
      </c>
      <c r="AJ220" s="52">
        <f t="shared" si="412"/>
        <v>1</v>
      </c>
      <c r="AK220" s="52"/>
      <c r="AL220" s="239" t="str">
        <f t="shared" si="344"/>
        <v/>
      </c>
      <c r="AM220" s="239" t="str">
        <f t="shared" si="345"/>
        <v/>
      </c>
      <c r="AN220" s="239" t="str">
        <f t="shared" si="346"/>
        <v/>
      </c>
      <c r="AO220" s="239" t="str">
        <f t="shared" si="347"/>
        <v/>
      </c>
      <c r="AP220" s="239" t="str">
        <f t="shared" si="348"/>
        <v/>
      </c>
      <c r="AQ220" s="239" t="str">
        <f t="shared" si="349"/>
        <v/>
      </c>
      <c r="AR220" s="239" t="str">
        <f t="shared" si="350"/>
        <v/>
      </c>
      <c r="AS220" s="239" t="str">
        <f t="shared" si="351"/>
        <v/>
      </c>
      <c r="AT220" s="239" t="str">
        <f t="shared" si="352"/>
        <v/>
      </c>
      <c r="AU220" s="239" t="str">
        <f t="shared" si="326"/>
        <v/>
      </c>
      <c r="AV220" s="239">
        <f t="shared" si="327"/>
        <v>1</v>
      </c>
      <c r="AW220" s="239" t="str">
        <f t="shared" si="328"/>
        <v/>
      </c>
      <c r="AX220" s="239" t="str">
        <f t="shared" si="329"/>
        <v/>
      </c>
      <c r="AY220" s="239" t="str">
        <f t="shared" si="330"/>
        <v/>
      </c>
      <c r="AZ220" s="239" t="str">
        <f t="shared" si="331"/>
        <v/>
      </c>
      <c r="BA220" s="239" t="str">
        <f t="shared" si="332"/>
        <v/>
      </c>
      <c r="BB220" s="239" t="str">
        <f t="shared" si="333"/>
        <v/>
      </c>
      <c r="BC220" s="239" t="str">
        <f t="shared" si="334"/>
        <v/>
      </c>
      <c r="BD220" s="239" t="str">
        <f t="shared" si="335"/>
        <v/>
      </c>
      <c r="BE220" s="239" t="str">
        <f t="shared" si="336"/>
        <v/>
      </c>
      <c r="BF220" s="239" t="str">
        <f t="shared" si="337"/>
        <v/>
      </c>
      <c r="BG220" s="239" t="str">
        <f t="shared" si="338"/>
        <v/>
      </c>
      <c r="BH220" s="239" t="str">
        <f t="shared" si="339"/>
        <v/>
      </c>
      <c r="BI220" s="239" t="str">
        <f t="shared" si="340"/>
        <v/>
      </c>
      <c r="BJ220" s="239" t="str">
        <f t="shared" si="341"/>
        <v/>
      </c>
      <c r="BK220" s="239" t="str">
        <f t="shared" si="342"/>
        <v/>
      </c>
      <c r="BL220" s="239" t="str">
        <f t="shared" si="343"/>
        <v/>
      </c>
      <c r="BN220" s="239" t="str">
        <f t="shared" si="353"/>
        <v/>
      </c>
      <c r="BO220" s="239" t="str">
        <f t="shared" si="354"/>
        <v/>
      </c>
      <c r="BP220" s="239" t="str">
        <f t="shared" si="355"/>
        <v/>
      </c>
      <c r="BQ220" s="239" t="str">
        <f t="shared" si="356"/>
        <v/>
      </c>
      <c r="BR220" s="239" t="str">
        <f t="shared" si="357"/>
        <v/>
      </c>
      <c r="BS220" s="239" t="str">
        <f t="shared" si="358"/>
        <v/>
      </c>
      <c r="BT220" s="239" t="str">
        <f t="shared" si="359"/>
        <v/>
      </c>
      <c r="BU220" s="239" t="str">
        <f t="shared" si="360"/>
        <v/>
      </c>
      <c r="BV220" s="239" t="str">
        <f t="shared" si="361"/>
        <v/>
      </c>
      <c r="BW220" s="239" t="str">
        <f t="shared" si="362"/>
        <v/>
      </c>
      <c r="BX220" s="239">
        <f t="shared" si="363"/>
        <v>1</v>
      </c>
      <c r="BY220" s="239" t="str">
        <f t="shared" si="364"/>
        <v/>
      </c>
      <c r="BZ220" s="239" t="str">
        <f t="shared" si="365"/>
        <v/>
      </c>
      <c r="CA220" s="239" t="str">
        <f t="shared" si="366"/>
        <v/>
      </c>
      <c r="CB220" s="239" t="str">
        <f t="shared" si="367"/>
        <v/>
      </c>
      <c r="CC220" s="239" t="str">
        <f t="shared" si="368"/>
        <v/>
      </c>
      <c r="CD220" s="239" t="str">
        <f t="shared" si="369"/>
        <v/>
      </c>
      <c r="CE220" s="239" t="str">
        <f t="shared" si="370"/>
        <v/>
      </c>
      <c r="CF220" s="239" t="str">
        <f t="shared" si="371"/>
        <v/>
      </c>
      <c r="CG220" s="239" t="str">
        <f t="shared" si="372"/>
        <v/>
      </c>
      <c r="CH220" s="239" t="str">
        <f t="shared" si="373"/>
        <v/>
      </c>
      <c r="CI220" s="239" t="str">
        <f t="shared" si="374"/>
        <v/>
      </c>
      <c r="CJ220" s="239" t="str">
        <f t="shared" si="375"/>
        <v/>
      </c>
      <c r="CK220" s="239" t="str">
        <f t="shared" si="376"/>
        <v/>
      </c>
      <c r="CL220" s="239" t="str">
        <f t="shared" si="377"/>
        <v/>
      </c>
      <c r="CM220" s="239" t="str">
        <f t="shared" si="378"/>
        <v/>
      </c>
      <c r="CN220" s="239" t="str">
        <f t="shared" si="379"/>
        <v/>
      </c>
      <c r="CP220" s="239" t="str">
        <f t="shared" si="380"/>
        <v/>
      </c>
      <c r="CQ220" s="239" t="str">
        <f t="shared" si="381"/>
        <v/>
      </c>
      <c r="CR220" s="239" t="str">
        <f t="shared" si="382"/>
        <v/>
      </c>
      <c r="CS220" s="239" t="str">
        <f t="shared" si="383"/>
        <v/>
      </c>
      <c r="CT220" s="239" t="str">
        <f t="shared" si="384"/>
        <v/>
      </c>
      <c r="CU220" s="239" t="str">
        <f t="shared" si="385"/>
        <v/>
      </c>
      <c r="CV220" s="239" t="str">
        <f t="shared" si="386"/>
        <v/>
      </c>
      <c r="CW220" s="239" t="str">
        <f t="shared" si="387"/>
        <v/>
      </c>
      <c r="CX220" s="239" t="str">
        <f t="shared" si="388"/>
        <v/>
      </c>
      <c r="CY220" s="239" t="str">
        <f t="shared" si="389"/>
        <v/>
      </c>
      <c r="CZ220" s="239" t="str">
        <f t="shared" si="390"/>
        <v>4to Trimestre</v>
      </c>
      <c r="DA220" s="239" t="str">
        <f t="shared" si="391"/>
        <v/>
      </c>
      <c r="DB220" s="239" t="str">
        <f t="shared" si="392"/>
        <v/>
      </c>
      <c r="DC220" s="239" t="str">
        <f t="shared" si="393"/>
        <v/>
      </c>
      <c r="DD220" s="239" t="str">
        <f t="shared" si="394"/>
        <v/>
      </c>
      <c r="DE220" s="239" t="str">
        <f t="shared" si="395"/>
        <v/>
      </c>
      <c r="DF220" s="239" t="str">
        <f t="shared" si="396"/>
        <v/>
      </c>
      <c r="DG220" s="239" t="str">
        <f t="shared" si="397"/>
        <v/>
      </c>
      <c r="DH220" s="239" t="str">
        <f t="shared" si="398"/>
        <v/>
      </c>
      <c r="DI220" s="239" t="str">
        <f t="shared" si="399"/>
        <v/>
      </c>
      <c r="DJ220" s="239" t="str">
        <f t="shared" si="400"/>
        <v/>
      </c>
      <c r="DK220" s="239" t="str">
        <f t="shared" si="401"/>
        <v/>
      </c>
      <c r="DL220" s="239" t="str">
        <f t="shared" si="402"/>
        <v/>
      </c>
      <c r="DM220" s="239" t="str">
        <f t="shared" si="403"/>
        <v/>
      </c>
      <c r="DN220" s="239" t="str">
        <f t="shared" si="404"/>
        <v/>
      </c>
      <c r="DO220" s="239" t="str">
        <f t="shared" si="405"/>
        <v/>
      </c>
      <c r="DP220" s="239" t="str">
        <f t="shared" si="406"/>
        <v/>
      </c>
    </row>
    <row r="221" spans="1:2048 2053:3059 3077:4094 4112:5120 5123:6143 6146:7167 7169:8189 8194:9200 9218:10235 10253:12287 12290:14335 14337:16293" ht="35.25" hidden="1" customHeight="1" x14ac:dyDescent="0.25">
      <c r="A221" s="49" t="s">
        <v>4515</v>
      </c>
      <c r="B221" s="49">
        <v>50</v>
      </c>
      <c r="C221" s="49" t="s">
        <v>47</v>
      </c>
      <c r="D221" s="49" t="s">
        <v>929</v>
      </c>
      <c r="E221" s="49">
        <v>0</v>
      </c>
      <c r="F221" s="49" t="s">
        <v>985</v>
      </c>
      <c r="G221" s="49" t="str">
        <f t="shared" si="408"/>
        <v>50-5</v>
      </c>
      <c r="H221" s="49" t="s">
        <v>75</v>
      </c>
      <c r="I221" s="49" t="s">
        <v>196</v>
      </c>
      <c r="J221" s="49" t="s">
        <v>582</v>
      </c>
      <c r="K221" s="49" t="s">
        <v>144</v>
      </c>
      <c r="L221" s="49" t="s">
        <v>125</v>
      </c>
      <c r="M221" s="49" t="s">
        <v>473</v>
      </c>
      <c r="N221" s="49" t="s">
        <v>932</v>
      </c>
      <c r="O221" s="49" t="s">
        <v>80</v>
      </c>
      <c r="P221" s="49" t="s">
        <v>986</v>
      </c>
      <c r="Q221" s="50">
        <v>0.05</v>
      </c>
      <c r="R221" s="50"/>
      <c r="S221" s="49">
        <v>100</v>
      </c>
      <c r="T221" s="49" t="s">
        <v>301</v>
      </c>
      <c r="U221" s="49" t="s">
        <v>987</v>
      </c>
      <c r="V221" s="51">
        <v>45000</v>
      </c>
      <c r="W221" s="51">
        <v>45289</v>
      </c>
      <c r="X221" s="49" t="s">
        <v>935</v>
      </c>
      <c r="Y221" s="49" t="s">
        <v>87</v>
      </c>
      <c r="Z221" s="59" t="s">
        <v>100</v>
      </c>
      <c r="AA221" s="60">
        <v>1</v>
      </c>
      <c r="AB221" s="60" t="s">
        <v>988</v>
      </c>
      <c r="AC221" s="69">
        <v>45194</v>
      </c>
      <c r="AD221" s="60">
        <v>1</v>
      </c>
      <c r="AE221" s="60" t="s">
        <v>937</v>
      </c>
      <c r="AF221" s="69">
        <v>45194</v>
      </c>
      <c r="AG221" s="57" t="s">
        <v>79</v>
      </c>
      <c r="AH221" s="52" t="s">
        <v>92</v>
      </c>
      <c r="AI221" s="52">
        <f t="shared" si="324"/>
        <v>0.05</v>
      </c>
      <c r="AJ221" s="52"/>
      <c r="AK221" s="52"/>
      <c r="AL221" s="239" t="str">
        <f t="shared" si="344"/>
        <v/>
      </c>
      <c r="AM221" s="239" t="str">
        <f t="shared" si="345"/>
        <v/>
      </c>
      <c r="AN221" s="239" t="str">
        <f t="shared" si="346"/>
        <v/>
      </c>
      <c r="AO221" s="239" t="str">
        <f t="shared" si="347"/>
        <v/>
      </c>
      <c r="AP221" s="239" t="str">
        <f t="shared" si="348"/>
        <v/>
      </c>
      <c r="AQ221" s="239" t="str">
        <f t="shared" si="349"/>
        <v/>
      </c>
      <c r="AR221" s="239" t="str">
        <f t="shared" si="350"/>
        <v/>
      </c>
      <c r="AS221" s="239" t="str">
        <f t="shared" si="351"/>
        <v/>
      </c>
      <c r="AT221" s="239" t="str">
        <f t="shared" si="352"/>
        <v/>
      </c>
      <c r="AU221" s="239" t="str">
        <f t="shared" si="326"/>
        <v/>
      </c>
      <c r="AV221" s="239" t="str">
        <f t="shared" si="327"/>
        <v/>
      </c>
      <c r="AW221" s="239" t="str">
        <f t="shared" si="328"/>
        <v/>
      </c>
      <c r="AX221" s="239" t="str">
        <f t="shared" si="329"/>
        <v/>
      </c>
      <c r="AY221" s="239" t="str">
        <f t="shared" si="330"/>
        <v/>
      </c>
      <c r="AZ221" s="239" t="str">
        <f t="shared" si="331"/>
        <v/>
      </c>
      <c r="BA221" s="239" t="str">
        <f t="shared" si="332"/>
        <v/>
      </c>
      <c r="BB221" s="239" t="str">
        <f t="shared" si="333"/>
        <v/>
      </c>
      <c r="BC221" s="239" t="str">
        <f t="shared" si="334"/>
        <v/>
      </c>
      <c r="BD221" s="239" t="str">
        <f t="shared" si="335"/>
        <v/>
      </c>
      <c r="BE221" s="239" t="str">
        <f t="shared" si="336"/>
        <v/>
      </c>
      <c r="BF221" s="239" t="str">
        <f t="shared" si="337"/>
        <v/>
      </c>
      <c r="BG221" s="239" t="str">
        <f t="shared" si="338"/>
        <v/>
      </c>
      <c r="BH221" s="239" t="str">
        <f t="shared" si="339"/>
        <v/>
      </c>
      <c r="BI221" s="239" t="str">
        <f t="shared" si="340"/>
        <v/>
      </c>
      <c r="BJ221" s="239" t="str">
        <f t="shared" si="341"/>
        <v/>
      </c>
      <c r="BK221" s="239" t="str">
        <f t="shared" si="342"/>
        <v/>
      </c>
      <c r="BL221" s="239" t="str">
        <f t="shared" si="343"/>
        <v/>
      </c>
      <c r="BN221" s="239" t="str">
        <f t="shared" si="353"/>
        <v/>
      </c>
      <c r="BO221" s="239" t="str">
        <f t="shared" si="354"/>
        <v/>
      </c>
      <c r="BP221" s="239" t="str">
        <f t="shared" si="355"/>
        <v/>
      </c>
      <c r="BQ221" s="239" t="str">
        <f t="shared" si="356"/>
        <v/>
      </c>
      <c r="BR221" s="239" t="str">
        <f t="shared" si="357"/>
        <v/>
      </c>
      <c r="BS221" s="239" t="str">
        <f t="shared" si="358"/>
        <v/>
      </c>
      <c r="BT221" s="239" t="str">
        <f t="shared" si="359"/>
        <v/>
      </c>
      <c r="BU221" s="239" t="str">
        <f t="shared" si="360"/>
        <v/>
      </c>
      <c r="BV221" s="239" t="str">
        <f t="shared" si="361"/>
        <v/>
      </c>
      <c r="BW221" s="239" t="str">
        <f t="shared" si="362"/>
        <v/>
      </c>
      <c r="BX221" s="239" t="str">
        <f t="shared" si="363"/>
        <v/>
      </c>
      <c r="BY221" s="239" t="str">
        <f t="shared" si="364"/>
        <v/>
      </c>
      <c r="BZ221" s="239" t="str">
        <f t="shared" si="365"/>
        <v/>
      </c>
      <c r="CA221" s="239" t="str">
        <f t="shared" si="366"/>
        <v/>
      </c>
      <c r="CB221" s="239" t="str">
        <f t="shared" si="367"/>
        <v/>
      </c>
      <c r="CC221" s="239" t="str">
        <f t="shared" si="368"/>
        <v/>
      </c>
      <c r="CD221" s="239" t="str">
        <f t="shared" si="369"/>
        <v/>
      </c>
      <c r="CE221" s="239" t="str">
        <f t="shared" si="370"/>
        <v/>
      </c>
      <c r="CF221" s="239" t="str">
        <f t="shared" si="371"/>
        <v/>
      </c>
      <c r="CG221" s="239" t="str">
        <f t="shared" si="372"/>
        <v/>
      </c>
      <c r="CH221" s="239" t="str">
        <f t="shared" si="373"/>
        <v/>
      </c>
      <c r="CI221" s="239" t="str">
        <f t="shared" si="374"/>
        <v/>
      </c>
      <c r="CJ221" s="239" t="str">
        <f t="shared" si="375"/>
        <v/>
      </c>
      <c r="CK221" s="239" t="str">
        <f t="shared" si="376"/>
        <v/>
      </c>
      <c r="CL221" s="239" t="str">
        <f t="shared" si="377"/>
        <v/>
      </c>
      <c r="CM221" s="239" t="str">
        <f t="shared" si="378"/>
        <v/>
      </c>
      <c r="CN221" s="239" t="str">
        <f t="shared" si="379"/>
        <v/>
      </c>
      <c r="CP221" s="239" t="str">
        <f t="shared" si="380"/>
        <v/>
      </c>
      <c r="CQ221" s="239" t="str">
        <f t="shared" si="381"/>
        <v/>
      </c>
      <c r="CR221" s="239" t="str">
        <f t="shared" si="382"/>
        <v/>
      </c>
      <c r="CS221" s="239" t="str">
        <f t="shared" si="383"/>
        <v/>
      </c>
      <c r="CT221" s="239" t="str">
        <f t="shared" si="384"/>
        <v/>
      </c>
      <c r="CU221" s="239" t="str">
        <f t="shared" si="385"/>
        <v/>
      </c>
      <c r="CV221" s="239" t="str">
        <f t="shared" si="386"/>
        <v/>
      </c>
      <c r="CW221" s="239" t="str">
        <f t="shared" si="387"/>
        <v/>
      </c>
      <c r="CX221" s="239" t="str">
        <f t="shared" si="388"/>
        <v/>
      </c>
      <c r="CY221" s="239" t="str">
        <f t="shared" si="389"/>
        <v/>
      </c>
      <c r="CZ221" s="239" t="str">
        <f t="shared" si="390"/>
        <v/>
      </c>
      <c r="DA221" s="239" t="str">
        <f t="shared" si="391"/>
        <v/>
      </c>
      <c r="DB221" s="239" t="str">
        <f t="shared" si="392"/>
        <v/>
      </c>
      <c r="DC221" s="239" t="str">
        <f t="shared" si="393"/>
        <v/>
      </c>
      <c r="DD221" s="239" t="str">
        <f t="shared" si="394"/>
        <v/>
      </c>
      <c r="DE221" s="239" t="str">
        <f t="shared" si="395"/>
        <v/>
      </c>
      <c r="DF221" s="239" t="str">
        <f t="shared" si="396"/>
        <v/>
      </c>
      <c r="DG221" s="239" t="str">
        <f t="shared" si="397"/>
        <v/>
      </c>
      <c r="DH221" s="239" t="str">
        <f t="shared" si="398"/>
        <v/>
      </c>
      <c r="DI221" s="239" t="str">
        <f t="shared" si="399"/>
        <v/>
      </c>
      <c r="DJ221" s="239" t="str">
        <f t="shared" si="400"/>
        <v/>
      </c>
      <c r="DK221" s="239" t="str">
        <f t="shared" si="401"/>
        <v/>
      </c>
      <c r="DL221" s="239" t="str">
        <f t="shared" si="402"/>
        <v/>
      </c>
      <c r="DM221" s="239" t="str">
        <f t="shared" si="403"/>
        <v/>
      </c>
      <c r="DN221" s="239" t="str">
        <f t="shared" si="404"/>
        <v/>
      </c>
      <c r="DO221" s="239" t="str">
        <f t="shared" si="405"/>
        <v/>
      </c>
      <c r="DP221" s="239" t="str">
        <f t="shared" si="406"/>
        <v/>
      </c>
    </row>
    <row r="222" spans="1:2048 2053:3059 3077:4094 4112:5120 5123:6143 6146:7167 7169:8189 8194:9200 9218:10235 10253:12287 12290:14335 14337:16293" ht="35.25" hidden="1" customHeight="1" x14ac:dyDescent="0.25">
      <c r="A222" s="53" t="s">
        <v>4515</v>
      </c>
      <c r="B222" s="53">
        <v>50</v>
      </c>
      <c r="C222" s="53" t="s">
        <v>47</v>
      </c>
      <c r="D222" s="53" t="s">
        <v>929</v>
      </c>
      <c r="E222" s="53">
        <v>0</v>
      </c>
      <c r="F222" s="53" t="s">
        <v>989</v>
      </c>
      <c r="G222" s="53" t="str">
        <f t="shared" si="408"/>
        <v>50-5</v>
      </c>
      <c r="H222" s="53" t="s">
        <v>94</v>
      </c>
      <c r="I222" s="53" t="s">
        <v>196</v>
      </c>
      <c r="J222" s="53" t="s">
        <v>80</v>
      </c>
      <c r="K222" s="53" t="s">
        <v>80</v>
      </c>
      <c r="L222" s="53" t="s">
        <v>80</v>
      </c>
      <c r="M222" s="53" t="s">
        <v>80</v>
      </c>
      <c r="N222" s="53" t="s">
        <v>80</v>
      </c>
      <c r="O222" s="53" t="s">
        <v>80</v>
      </c>
      <c r="P222" s="53" t="s">
        <v>990</v>
      </c>
      <c r="Q222" s="52">
        <v>1</v>
      </c>
      <c r="R222" s="52">
        <f>+Q222*Q221</f>
        <v>0.05</v>
      </c>
      <c r="S222" s="53">
        <v>100</v>
      </c>
      <c r="T222" s="53" t="s">
        <v>301</v>
      </c>
      <c r="U222" s="53" t="s">
        <v>987</v>
      </c>
      <c r="V222" s="23">
        <v>45000</v>
      </c>
      <c r="W222" s="23">
        <v>45289</v>
      </c>
      <c r="X222" s="53" t="s">
        <v>935</v>
      </c>
      <c r="Y222" s="49" t="s">
        <v>87</v>
      </c>
      <c r="Z222" s="59" t="s">
        <v>100</v>
      </c>
      <c r="AA222" s="60">
        <v>1</v>
      </c>
      <c r="AB222" s="60" t="s">
        <v>991</v>
      </c>
      <c r="AC222" s="69">
        <v>45194</v>
      </c>
      <c r="AD222" s="60">
        <v>1</v>
      </c>
      <c r="AE222" s="60" t="s">
        <v>942</v>
      </c>
      <c r="AF222" s="69">
        <v>45194</v>
      </c>
      <c r="AG222" s="60" t="s">
        <v>79</v>
      </c>
      <c r="AH222" s="60">
        <v>1</v>
      </c>
      <c r="AI222" s="52">
        <f t="shared" si="324"/>
        <v>0.05</v>
      </c>
      <c r="AJ222" s="52">
        <f>+AI222/R222</f>
        <v>1</v>
      </c>
      <c r="AK222" s="52"/>
      <c r="AL222" s="239" t="str">
        <f t="shared" si="344"/>
        <v/>
      </c>
      <c r="AM222" s="239" t="str">
        <f t="shared" si="345"/>
        <v/>
      </c>
      <c r="AN222" s="239" t="str">
        <f t="shared" si="346"/>
        <v/>
      </c>
      <c r="AO222" s="239" t="str">
        <f t="shared" si="347"/>
        <v/>
      </c>
      <c r="AP222" s="239" t="str">
        <f t="shared" si="348"/>
        <v/>
      </c>
      <c r="AQ222" s="239" t="str">
        <f t="shared" si="349"/>
        <v/>
      </c>
      <c r="AR222" s="239" t="str">
        <f t="shared" si="350"/>
        <v/>
      </c>
      <c r="AS222" s="239" t="str">
        <f t="shared" si="351"/>
        <v/>
      </c>
      <c r="AT222" s="239" t="str">
        <f t="shared" si="352"/>
        <v/>
      </c>
      <c r="AU222" s="239" t="str">
        <f t="shared" si="326"/>
        <v/>
      </c>
      <c r="AV222" s="239" t="str">
        <f t="shared" si="327"/>
        <v/>
      </c>
      <c r="AW222" s="239" t="str">
        <f t="shared" si="328"/>
        <v/>
      </c>
      <c r="AX222" s="239" t="str">
        <f t="shared" si="329"/>
        <v/>
      </c>
      <c r="AY222" s="239" t="str">
        <f t="shared" si="330"/>
        <v/>
      </c>
      <c r="AZ222" s="239" t="str">
        <f t="shared" si="331"/>
        <v/>
      </c>
      <c r="BA222" s="239" t="str">
        <f t="shared" si="332"/>
        <v/>
      </c>
      <c r="BB222" s="239" t="str">
        <f t="shared" si="333"/>
        <v/>
      </c>
      <c r="BC222" s="239" t="str">
        <f t="shared" si="334"/>
        <v/>
      </c>
      <c r="BD222" s="239" t="str">
        <f t="shared" si="335"/>
        <v/>
      </c>
      <c r="BE222" s="239" t="str">
        <f t="shared" si="336"/>
        <v/>
      </c>
      <c r="BF222" s="239" t="str">
        <f t="shared" si="337"/>
        <v/>
      </c>
      <c r="BG222" s="239" t="str">
        <f t="shared" si="338"/>
        <v/>
      </c>
      <c r="BH222" s="239" t="str">
        <f t="shared" si="339"/>
        <v/>
      </c>
      <c r="BI222" s="239" t="str">
        <f t="shared" si="340"/>
        <v/>
      </c>
      <c r="BJ222" s="239" t="str">
        <f t="shared" si="341"/>
        <v/>
      </c>
      <c r="BK222" s="239" t="str">
        <f t="shared" si="342"/>
        <v/>
      </c>
      <c r="BL222" s="239" t="str">
        <f t="shared" si="343"/>
        <v/>
      </c>
      <c r="BN222" s="239" t="str">
        <f t="shared" si="353"/>
        <v/>
      </c>
      <c r="BO222" s="239" t="str">
        <f t="shared" si="354"/>
        <v/>
      </c>
      <c r="BP222" s="239" t="str">
        <f t="shared" si="355"/>
        <v/>
      </c>
      <c r="BQ222" s="239" t="str">
        <f t="shared" si="356"/>
        <v/>
      </c>
      <c r="BR222" s="239" t="str">
        <f t="shared" si="357"/>
        <v/>
      </c>
      <c r="BS222" s="239" t="str">
        <f t="shared" si="358"/>
        <v/>
      </c>
      <c r="BT222" s="239" t="str">
        <f t="shared" si="359"/>
        <v/>
      </c>
      <c r="BU222" s="239" t="str">
        <f t="shared" si="360"/>
        <v/>
      </c>
      <c r="BV222" s="239" t="str">
        <f t="shared" si="361"/>
        <v/>
      </c>
      <c r="BW222" s="239" t="str">
        <f t="shared" si="362"/>
        <v/>
      </c>
      <c r="BX222" s="239" t="str">
        <f t="shared" si="363"/>
        <v/>
      </c>
      <c r="BY222" s="239" t="str">
        <f t="shared" si="364"/>
        <v/>
      </c>
      <c r="BZ222" s="239" t="str">
        <f t="shared" si="365"/>
        <v/>
      </c>
      <c r="CA222" s="239" t="str">
        <f t="shared" si="366"/>
        <v/>
      </c>
      <c r="CB222" s="239" t="str">
        <f t="shared" si="367"/>
        <v/>
      </c>
      <c r="CC222" s="239" t="str">
        <f t="shared" si="368"/>
        <v/>
      </c>
      <c r="CD222" s="239" t="str">
        <f t="shared" si="369"/>
        <v/>
      </c>
      <c r="CE222" s="239" t="str">
        <f t="shared" si="370"/>
        <v/>
      </c>
      <c r="CF222" s="239" t="str">
        <f t="shared" si="371"/>
        <v/>
      </c>
      <c r="CG222" s="239" t="str">
        <f t="shared" si="372"/>
        <v/>
      </c>
      <c r="CH222" s="239" t="str">
        <f t="shared" si="373"/>
        <v/>
      </c>
      <c r="CI222" s="239" t="str">
        <f t="shared" si="374"/>
        <v/>
      </c>
      <c r="CJ222" s="239" t="str">
        <f t="shared" si="375"/>
        <v/>
      </c>
      <c r="CK222" s="239" t="str">
        <f t="shared" si="376"/>
        <v/>
      </c>
      <c r="CL222" s="239" t="str">
        <f t="shared" si="377"/>
        <v/>
      </c>
      <c r="CM222" s="239" t="str">
        <f t="shared" si="378"/>
        <v/>
      </c>
      <c r="CN222" s="239" t="str">
        <f t="shared" si="379"/>
        <v/>
      </c>
      <c r="CP222" s="239" t="str">
        <f t="shared" si="380"/>
        <v/>
      </c>
      <c r="CQ222" s="239" t="str">
        <f t="shared" si="381"/>
        <v/>
      </c>
      <c r="CR222" s="239" t="str">
        <f t="shared" si="382"/>
        <v/>
      </c>
      <c r="CS222" s="239" t="str">
        <f t="shared" si="383"/>
        <v/>
      </c>
      <c r="CT222" s="239" t="str">
        <f t="shared" si="384"/>
        <v/>
      </c>
      <c r="CU222" s="239" t="str">
        <f t="shared" si="385"/>
        <v/>
      </c>
      <c r="CV222" s="239" t="str">
        <f t="shared" si="386"/>
        <v/>
      </c>
      <c r="CW222" s="239" t="str">
        <f t="shared" si="387"/>
        <v/>
      </c>
      <c r="CX222" s="239" t="str">
        <f t="shared" si="388"/>
        <v/>
      </c>
      <c r="CY222" s="239" t="str">
        <f t="shared" si="389"/>
        <v/>
      </c>
      <c r="CZ222" s="239" t="str">
        <f t="shared" si="390"/>
        <v/>
      </c>
      <c r="DA222" s="239" t="str">
        <f t="shared" si="391"/>
        <v/>
      </c>
      <c r="DB222" s="239" t="str">
        <f t="shared" si="392"/>
        <v/>
      </c>
      <c r="DC222" s="239" t="str">
        <f t="shared" si="393"/>
        <v/>
      </c>
      <c r="DD222" s="239" t="str">
        <f t="shared" si="394"/>
        <v/>
      </c>
      <c r="DE222" s="239" t="str">
        <f t="shared" si="395"/>
        <v/>
      </c>
      <c r="DF222" s="239" t="str">
        <f t="shared" si="396"/>
        <v/>
      </c>
      <c r="DG222" s="239" t="str">
        <f t="shared" si="397"/>
        <v/>
      </c>
      <c r="DH222" s="239" t="str">
        <f t="shared" si="398"/>
        <v/>
      </c>
      <c r="DI222" s="239" t="str">
        <f t="shared" si="399"/>
        <v/>
      </c>
      <c r="DJ222" s="239" t="str">
        <f t="shared" si="400"/>
        <v/>
      </c>
      <c r="DK222" s="239" t="str">
        <f t="shared" si="401"/>
        <v/>
      </c>
      <c r="DL222" s="239" t="str">
        <f t="shared" si="402"/>
        <v/>
      </c>
      <c r="DM222" s="239" t="str">
        <f t="shared" si="403"/>
        <v/>
      </c>
      <c r="DN222" s="239" t="str">
        <f t="shared" si="404"/>
        <v/>
      </c>
      <c r="DO222" s="239" t="str">
        <f t="shared" si="405"/>
        <v/>
      </c>
      <c r="DP222" s="239" t="str">
        <f t="shared" si="406"/>
        <v/>
      </c>
    </row>
    <row r="223" spans="1:2048 2053:3059 3077:4094 4112:5120 5123:6143 6146:7167 7169:8189 8194:9200 9218:10235 10253:12287 12290:14335 14337:16293" s="3" customFormat="1" ht="35.25" hidden="1" customHeight="1" x14ac:dyDescent="0.25">
      <c r="A223" s="63" t="s">
        <v>4515</v>
      </c>
      <c r="B223" s="63">
        <v>50</v>
      </c>
      <c r="C223" s="63" t="s">
        <v>47</v>
      </c>
      <c r="D223" s="63" t="s">
        <v>929</v>
      </c>
      <c r="E223" s="63">
        <v>0</v>
      </c>
      <c r="F223" s="63" t="s">
        <v>992</v>
      </c>
      <c r="G223" s="63" t="str">
        <f t="shared" si="408"/>
        <v>50-6</v>
      </c>
      <c r="H223" s="63" t="s">
        <v>155</v>
      </c>
      <c r="I223" s="63" t="s">
        <v>155</v>
      </c>
      <c r="J223" s="63" t="s">
        <v>80</v>
      </c>
      <c r="K223" s="63" t="s">
        <v>80</v>
      </c>
      <c r="L223" s="63" t="s">
        <v>80</v>
      </c>
      <c r="M223" s="63" t="s">
        <v>80</v>
      </c>
      <c r="N223" s="63" t="s">
        <v>80</v>
      </c>
      <c r="O223" s="63" t="s">
        <v>80</v>
      </c>
      <c r="P223" s="63" t="s">
        <v>156</v>
      </c>
      <c r="Q223" s="64">
        <v>1</v>
      </c>
      <c r="R223" s="64"/>
      <c r="S223" s="65">
        <f>SUBTOTAL(9,S224)</f>
        <v>0</v>
      </c>
      <c r="T223" s="63" t="s">
        <v>84</v>
      </c>
      <c r="U223" s="63" t="s">
        <v>162</v>
      </c>
      <c r="V223" s="66">
        <v>44927</v>
      </c>
      <c r="W223" s="66">
        <v>45016</v>
      </c>
      <c r="X223" s="63" t="s">
        <v>935</v>
      </c>
      <c r="Y223" s="49" t="s">
        <v>97</v>
      </c>
      <c r="Z223" s="59" t="s">
        <v>100</v>
      </c>
      <c r="AA223" s="407">
        <v>1</v>
      </c>
      <c r="AB223" s="62" t="s">
        <v>993</v>
      </c>
      <c r="AC223" s="23">
        <v>45291</v>
      </c>
      <c r="AD223" s="119">
        <f>VLOOKUP(B223,RANKING!$C$15:$K$47,5,0)</f>
        <v>1</v>
      </c>
      <c r="AE223" s="62" t="s">
        <v>230</v>
      </c>
      <c r="AF223" s="62">
        <v>45016</v>
      </c>
      <c r="AG223" s="406" t="s">
        <v>79</v>
      </c>
      <c r="AH223" s="119">
        <f>VLOOKUP(B223,RANKING!$C$15:$K$47,6,0)</f>
        <v>1</v>
      </c>
      <c r="AI223" s="119">
        <f>AD223*Q223</f>
        <v>1</v>
      </c>
      <c r="AJ223" s="52"/>
      <c r="AK223" s="52"/>
      <c r="AL223" s="239" t="str">
        <f t="shared" si="344"/>
        <v/>
      </c>
      <c r="AM223" s="239" t="str">
        <f t="shared" si="345"/>
        <v/>
      </c>
      <c r="AN223" s="239" t="str">
        <f t="shared" si="346"/>
        <v/>
      </c>
      <c r="AO223" s="239" t="str">
        <f t="shared" si="347"/>
        <v/>
      </c>
      <c r="AP223" s="239" t="str">
        <f t="shared" si="348"/>
        <v/>
      </c>
      <c r="AQ223" s="239" t="str">
        <f t="shared" si="349"/>
        <v/>
      </c>
      <c r="AR223" s="239" t="str">
        <f t="shared" si="350"/>
        <v/>
      </c>
      <c r="AS223" s="239" t="str">
        <f t="shared" si="351"/>
        <v/>
      </c>
      <c r="AT223" s="239" t="str">
        <f t="shared" si="352"/>
        <v/>
      </c>
      <c r="AU223" s="239" t="str">
        <f t="shared" si="326"/>
        <v/>
      </c>
      <c r="AV223" s="239" t="str">
        <f t="shared" si="327"/>
        <v/>
      </c>
      <c r="AW223" s="239" t="str">
        <f t="shared" si="328"/>
        <v/>
      </c>
      <c r="AX223" s="239" t="str">
        <f t="shared" si="329"/>
        <v/>
      </c>
      <c r="AY223" s="239" t="str">
        <f t="shared" si="330"/>
        <v/>
      </c>
      <c r="AZ223" s="239" t="str">
        <f t="shared" si="331"/>
        <v/>
      </c>
      <c r="BA223" s="239" t="str">
        <f t="shared" si="332"/>
        <v/>
      </c>
      <c r="BB223" s="239" t="str">
        <f t="shared" si="333"/>
        <v/>
      </c>
      <c r="BC223" s="239" t="str">
        <f t="shared" si="334"/>
        <v/>
      </c>
      <c r="BD223" s="239" t="str">
        <f t="shared" si="335"/>
        <v/>
      </c>
      <c r="BE223" s="239" t="str">
        <f t="shared" si="336"/>
        <v/>
      </c>
      <c r="BF223" s="239" t="str">
        <f t="shared" si="337"/>
        <v/>
      </c>
      <c r="BG223" s="239" t="str">
        <f t="shared" si="338"/>
        <v/>
      </c>
      <c r="BH223" s="239" t="str">
        <f t="shared" si="339"/>
        <v/>
      </c>
      <c r="BI223" s="239" t="str">
        <f t="shared" si="340"/>
        <v/>
      </c>
      <c r="BJ223" s="239" t="str">
        <f t="shared" si="341"/>
        <v/>
      </c>
      <c r="BK223" s="239" t="str">
        <f t="shared" si="342"/>
        <v/>
      </c>
      <c r="BL223" s="239" t="str">
        <f t="shared" si="343"/>
        <v/>
      </c>
      <c r="BM223" s="82"/>
      <c r="BN223" s="239" t="str">
        <f t="shared" si="353"/>
        <v/>
      </c>
      <c r="BO223" s="239" t="str">
        <f t="shared" si="354"/>
        <v/>
      </c>
      <c r="BP223" s="239" t="str">
        <f t="shared" si="355"/>
        <v/>
      </c>
      <c r="BQ223" s="239" t="str">
        <f t="shared" si="356"/>
        <v/>
      </c>
      <c r="BR223" s="239" t="str">
        <f t="shared" si="357"/>
        <v/>
      </c>
      <c r="BS223" s="239" t="str">
        <f t="shared" si="358"/>
        <v/>
      </c>
      <c r="BT223" s="239" t="str">
        <f t="shared" si="359"/>
        <v/>
      </c>
      <c r="BU223" s="239" t="str">
        <f t="shared" si="360"/>
        <v/>
      </c>
      <c r="BV223" s="239" t="str">
        <f t="shared" si="361"/>
        <v/>
      </c>
      <c r="BW223" s="239" t="str">
        <f t="shared" si="362"/>
        <v/>
      </c>
      <c r="BX223" s="239" t="str">
        <f t="shared" si="363"/>
        <v/>
      </c>
      <c r="BY223" s="239" t="str">
        <f t="shared" si="364"/>
        <v/>
      </c>
      <c r="BZ223" s="239" t="str">
        <f t="shared" si="365"/>
        <v/>
      </c>
      <c r="CA223" s="239" t="str">
        <f t="shared" si="366"/>
        <v/>
      </c>
      <c r="CB223" s="239" t="str">
        <f t="shared" si="367"/>
        <v/>
      </c>
      <c r="CC223" s="239" t="str">
        <f t="shared" si="368"/>
        <v/>
      </c>
      <c r="CD223" s="239" t="str">
        <f t="shared" si="369"/>
        <v/>
      </c>
      <c r="CE223" s="239" t="str">
        <f t="shared" si="370"/>
        <v/>
      </c>
      <c r="CF223" s="239" t="str">
        <f t="shared" si="371"/>
        <v/>
      </c>
      <c r="CG223" s="239" t="str">
        <f t="shared" si="372"/>
        <v/>
      </c>
      <c r="CH223" s="239" t="str">
        <f t="shared" si="373"/>
        <v/>
      </c>
      <c r="CI223" s="239" t="str">
        <f t="shared" si="374"/>
        <v/>
      </c>
      <c r="CJ223" s="239" t="str">
        <f t="shared" si="375"/>
        <v/>
      </c>
      <c r="CK223" s="239" t="str">
        <f t="shared" si="376"/>
        <v/>
      </c>
      <c r="CL223" s="239" t="str">
        <f t="shared" si="377"/>
        <v/>
      </c>
      <c r="CM223" s="239" t="str">
        <f t="shared" si="378"/>
        <v/>
      </c>
      <c r="CN223" s="239" t="str">
        <f t="shared" si="379"/>
        <v/>
      </c>
      <c r="CP223" s="239" t="str">
        <f t="shared" si="380"/>
        <v/>
      </c>
      <c r="CQ223" s="239" t="str">
        <f t="shared" si="381"/>
        <v/>
      </c>
      <c r="CR223" s="239" t="str">
        <f t="shared" si="382"/>
        <v/>
      </c>
      <c r="CS223" s="239" t="str">
        <f t="shared" si="383"/>
        <v/>
      </c>
      <c r="CT223" s="239" t="str">
        <f t="shared" si="384"/>
        <v/>
      </c>
      <c r="CU223" s="239" t="str">
        <f t="shared" si="385"/>
        <v/>
      </c>
      <c r="CV223" s="239" t="str">
        <f t="shared" si="386"/>
        <v/>
      </c>
      <c r="CW223" s="239" t="str">
        <f t="shared" si="387"/>
        <v/>
      </c>
      <c r="CX223" s="239" t="str">
        <f t="shared" si="388"/>
        <v/>
      </c>
      <c r="CY223" s="239" t="str">
        <f t="shared" si="389"/>
        <v/>
      </c>
      <c r="CZ223" s="239" t="str">
        <f t="shared" si="390"/>
        <v/>
      </c>
      <c r="DA223" s="239" t="str">
        <f t="shared" si="391"/>
        <v/>
      </c>
      <c r="DB223" s="239" t="str">
        <f t="shared" si="392"/>
        <v/>
      </c>
      <c r="DC223" s="239" t="str">
        <f t="shared" si="393"/>
        <v/>
      </c>
      <c r="DD223" s="239" t="str">
        <f t="shared" si="394"/>
        <v/>
      </c>
      <c r="DE223" s="239" t="str">
        <f t="shared" si="395"/>
        <v/>
      </c>
      <c r="DF223" s="239" t="str">
        <f t="shared" si="396"/>
        <v/>
      </c>
      <c r="DG223" s="239" t="str">
        <f t="shared" si="397"/>
        <v/>
      </c>
      <c r="DH223" s="239" t="str">
        <f t="shared" si="398"/>
        <v/>
      </c>
      <c r="DI223" s="239" t="str">
        <f t="shared" si="399"/>
        <v/>
      </c>
      <c r="DJ223" s="239" t="str">
        <f t="shared" si="400"/>
        <v/>
      </c>
      <c r="DK223" s="239" t="str">
        <f t="shared" si="401"/>
        <v/>
      </c>
      <c r="DL223" s="239" t="str">
        <f t="shared" si="402"/>
        <v/>
      </c>
      <c r="DM223" s="239" t="str">
        <f t="shared" si="403"/>
        <v/>
      </c>
      <c r="DN223" s="239" t="str">
        <f t="shared" si="404"/>
        <v/>
      </c>
      <c r="DO223" s="239" t="str">
        <f t="shared" si="405"/>
        <v/>
      </c>
      <c r="DP223" s="239" t="str">
        <f t="shared" si="406"/>
        <v/>
      </c>
      <c r="DQ223" s="82"/>
      <c r="DS223" s="7"/>
      <c r="DT223" s="82"/>
      <c r="DV223" s="7"/>
      <c r="DW223" s="82"/>
      <c r="DX223" s="82"/>
      <c r="DY223" s="83"/>
      <c r="EA223" s="82"/>
      <c r="EB223" s="80"/>
      <c r="EC223" s="81"/>
      <c r="ED223" s="82"/>
      <c r="EG223" s="82"/>
      <c r="EH223" s="82"/>
      <c r="EJ223" s="82"/>
      <c r="EM223" s="82"/>
      <c r="EP223" s="82"/>
      <c r="EQ223" s="82"/>
      <c r="EV223" s="82"/>
      <c r="EY223" s="82"/>
      <c r="EZ223" s="82"/>
      <c r="FA223" s="82"/>
      <c r="FB223" s="82"/>
      <c r="FC223" s="82"/>
      <c r="FD223" s="82"/>
      <c r="FE223" s="82"/>
      <c r="FW223" s="82"/>
      <c r="FX223" s="82"/>
      <c r="FY223" s="6"/>
      <c r="GB223" s="7"/>
      <c r="GC223" s="7"/>
      <c r="GH223" s="82"/>
      <c r="GJ223" s="7"/>
      <c r="GK223" s="82"/>
      <c r="GM223" s="7"/>
      <c r="GN223" s="82"/>
      <c r="GO223" s="82"/>
      <c r="GP223" s="83"/>
      <c r="GR223" s="82"/>
      <c r="GS223" s="80"/>
      <c r="GT223" s="81"/>
      <c r="GU223" s="82"/>
      <c r="GX223" s="82"/>
      <c r="GY223" s="82"/>
      <c r="HA223" s="82"/>
      <c r="HD223" s="82"/>
      <c r="HG223" s="82"/>
      <c r="HH223" s="82"/>
      <c r="HM223" s="82"/>
      <c r="HP223" s="82"/>
      <c r="HQ223" s="82"/>
      <c r="HR223" s="82"/>
      <c r="HS223" s="82"/>
      <c r="HT223" s="82"/>
      <c r="HU223" s="82"/>
      <c r="HV223" s="82"/>
      <c r="IN223" s="82"/>
      <c r="IO223" s="82"/>
      <c r="IP223" s="6"/>
      <c r="IS223" s="7"/>
      <c r="IT223" s="7"/>
      <c r="IY223" s="82"/>
      <c r="JA223" s="7"/>
      <c r="JB223" s="82"/>
      <c r="JD223" s="7"/>
      <c r="JE223" s="82"/>
      <c r="JF223" s="82"/>
      <c r="JG223" s="83"/>
      <c r="JI223" s="82"/>
      <c r="JJ223" s="80"/>
      <c r="JK223" s="81"/>
      <c r="JL223" s="82"/>
      <c r="JO223" s="82"/>
      <c r="JP223" s="82"/>
      <c r="JR223" s="82"/>
      <c r="JU223" s="82"/>
      <c r="JX223" s="82"/>
      <c r="JY223" s="82"/>
      <c r="KD223" s="82"/>
      <c r="KG223" s="82"/>
      <c r="KH223" s="82"/>
      <c r="KI223" s="82"/>
      <c r="KJ223" s="82"/>
      <c r="KK223" s="82"/>
      <c r="KL223" s="82"/>
      <c r="KM223" s="82"/>
      <c r="LE223" s="82"/>
      <c r="LF223" s="82"/>
      <c r="LG223" s="6"/>
      <c r="LJ223" s="7"/>
      <c r="LK223" s="7"/>
      <c r="LP223" s="82"/>
      <c r="LR223" s="7"/>
      <c r="LS223" s="82"/>
      <c r="LU223" s="7"/>
      <c r="LV223" s="82"/>
      <c r="LW223" s="82"/>
      <c r="LX223" s="83"/>
      <c r="LZ223" s="82"/>
      <c r="MA223" s="80"/>
      <c r="MB223" s="81"/>
      <c r="MC223" s="82"/>
      <c r="MF223" s="82"/>
      <c r="MG223" s="82"/>
      <c r="MI223" s="82"/>
      <c r="ML223" s="82"/>
      <c r="MO223" s="82"/>
      <c r="MP223" s="82"/>
      <c r="MU223" s="82"/>
      <c r="MX223" s="82"/>
      <c r="MY223" s="82"/>
      <c r="MZ223" s="82"/>
      <c r="NA223" s="82"/>
      <c r="NB223" s="82"/>
      <c r="NC223" s="82"/>
      <c r="ND223" s="82"/>
      <c r="NV223" s="82"/>
      <c r="NW223" s="82"/>
      <c r="NX223" s="6"/>
      <c r="OA223" s="7"/>
      <c r="OB223" s="7"/>
      <c r="OG223" s="82"/>
      <c r="OI223" s="7"/>
      <c r="OJ223" s="82"/>
      <c r="OL223" s="7"/>
      <c r="OM223" s="82"/>
      <c r="ON223" s="82"/>
      <c r="OO223" s="83"/>
      <c r="OQ223" s="82"/>
      <c r="OR223" s="80"/>
      <c r="OS223" s="81"/>
      <c r="OT223" s="82"/>
      <c r="OW223" s="82"/>
      <c r="OX223" s="82"/>
      <c r="OZ223" s="82"/>
      <c r="PC223" s="82"/>
      <c r="PF223" s="82"/>
      <c r="PG223" s="82"/>
      <c r="PL223" s="82"/>
      <c r="PO223" s="82"/>
      <c r="PP223" s="82"/>
      <c r="PQ223" s="82"/>
      <c r="PR223" s="82"/>
      <c r="PS223" s="82"/>
      <c r="PT223" s="82"/>
      <c r="PU223" s="82"/>
      <c r="QM223" s="82"/>
      <c r="QN223" s="82"/>
      <c r="QO223" s="6"/>
      <c r="QR223" s="7"/>
      <c r="QS223" s="7"/>
      <c r="QX223" s="82"/>
      <c r="QZ223" s="7"/>
      <c r="RA223" s="82"/>
      <c r="RC223" s="7"/>
      <c r="RD223" s="82"/>
      <c r="RE223" s="82"/>
      <c r="RF223" s="83"/>
      <c r="RH223" s="82"/>
      <c r="RI223" s="80"/>
      <c r="RJ223" s="81"/>
      <c r="RK223" s="82"/>
      <c r="RN223" s="82"/>
      <c r="RO223" s="82"/>
      <c r="RQ223" s="82"/>
      <c r="RT223" s="82"/>
      <c r="RW223" s="82"/>
      <c r="RX223" s="82"/>
      <c r="SC223" s="82"/>
      <c r="SF223" s="82"/>
      <c r="SG223" s="82"/>
      <c r="SH223" s="82"/>
      <c r="SI223" s="82"/>
      <c r="SJ223" s="82"/>
      <c r="SK223" s="82"/>
      <c r="SL223" s="82"/>
      <c r="TD223" s="82"/>
      <c r="TE223" s="82"/>
      <c r="TF223" s="6"/>
      <c r="TI223" s="7"/>
      <c r="TJ223" s="7"/>
      <c r="TO223" s="82"/>
      <c r="TQ223" s="7"/>
      <c r="TR223" s="82"/>
      <c r="TT223" s="7"/>
      <c r="TU223" s="82"/>
      <c r="TV223" s="82"/>
      <c r="TW223" s="83"/>
      <c r="TY223" s="82"/>
      <c r="TZ223" s="80"/>
      <c r="UA223" s="81"/>
      <c r="UB223" s="82"/>
      <c r="UE223" s="82"/>
      <c r="UF223" s="82"/>
      <c r="UH223" s="82"/>
      <c r="UK223" s="82"/>
      <c r="UN223" s="82"/>
      <c r="UO223" s="82"/>
      <c r="UT223" s="82"/>
      <c r="UW223" s="82"/>
      <c r="UX223" s="82"/>
      <c r="UY223" s="82"/>
      <c r="UZ223" s="82"/>
      <c r="VA223" s="82"/>
      <c r="VB223" s="82"/>
      <c r="VC223" s="82"/>
      <c r="VU223" s="82"/>
      <c r="VV223" s="82"/>
      <c r="VW223" s="6"/>
      <c r="VZ223" s="7"/>
      <c r="WA223" s="7"/>
      <c r="WF223" s="82"/>
      <c r="WH223" s="7"/>
      <c r="WI223" s="82"/>
      <c r="WK223" s="7"/>
      <c r="WL223" s="82"/>
      <c r="WM223" s="82"/>
      <c r="WN223" s="83"/>
      <c r="WP223" s="82"/>
      <c r="WQ223" s="80"/>
      <c r="WR223" s="81"/>
      <c r="WS223" s="82"/>
      <c r="WV223" s="82"/>
      <c r="WW223" s="82"/>
      <c r="WY223" s="82"/>
      <c r="XB223" s="82"/>
      <c r="XE223" s="82"/>
      <c r="XF223" s="82"/>
      <c r="XK223" s="82"/>
      <c r="XN223" s="82"/>
      <c r="XO223" s="82"/>
      <c r="XP223" s="82"/>
      <c r="XQ223" s="82"/>
      <c r="XR223" s="82"/>
      <c r="XS223" s="82"/>
      <c r="XT223" s="82"/>
      <c r="YL223" s="82"/>
      <c r="YM223" s="82"/>
      <c r="YN223" s="6"/>
      <c r="YQ223" s="7"/>
      <c r="YR223" s="7"/>
      <c r="YW223" s="82"/>
      <c r="YY223" s="7"/>
      <c r="YZ223" s="82"/>
      <c r="ZB223" s="7"/>
      <c r="ZC223" s="82"/>
      <c r="ZD223" s="82"/>
      <c r="ZE223" s="83"/>
      <c r="ZG223" s="82"/>
      <c r="ZH223" s="80"/>
      <c r="ZI223" s="81"/>
      <c r="ZJ223" s="82"/>
      <c r="ZM223" s="82"/>
      <c r="ZN223" s="82"/>
      <c r="ZP223" s="82"/>
      <c r="ZS223" s="82"/>
      <c r="ZV223" s="82"/>
      <c r="ZW223" s="82"/>
      <c r="AAB223" s="82"/>
      <c r="AAE223" s="82"/>
      <c r="AAF223" s="82"/>
      <c r="AAG223" s="82"/>
      <c r="AAH223" s="82"/>
      <c r="AAI223" s="82"/>
      <c r="AAJ223" s="82"/>
      <c r="AAK223" s="82"/>
      <c r="ABC223" s="82"/>
      <c r="ABD223" s="82"/>
      <c r="ABE223" s="6"/>
      <c r="ABH223" s="7"/>
      <c r="ABI223" s="7"/>
      <c r="ABN223" s="82"/>
      <c r="ABP223" s="7"/>
      <c r="ABQ223" s="82"/>
      <c r="ABS223" s="7"/>
      <c r="ABT223" s="82"/>
      <c r="ABU223" s="82"/>
      <c r="ABV223" s="83"/>
      <c r="ABX223" s="82"/>
      <c r="ABY223" s="80"/>
      <c r="ABZ223" s="81"/>
      <c r="ACA223" s="82"/>
      <c r="ACD223" s="82"/>
      <c r="ACE223" s="82"/>
      <c r="ACG223" s="82"/>
      <c r="ACJ223" s="82"/>
      <c r="ACM223" s="82"/>
      <c r="ACN223" s="82"/>
      <c r="ACS223" s="82"/>
      <c r="ACV223" s="82"/>
      <c r="ACW223" s="82"/>
      <c r="ACX223" s="82"/>
      <c r="ACY223" s="82"/>
      <c r="ACZ223" s="82"/>
      <c r="ADA223" s="82"/>
      <c r="ADB223" s="82"/>
      <c r="ADT223" s="82"/>
      <c r="ADU223" s="82"/>
      <c r="ADV223" s="6"/>
      <c r="ADY223" s="7"/>
      <c r="ADZ223" s="7"/>
      <c r="AEE223" s="82"/>
      <c r="AEG223" s="7"/>
      <c r="AEH223" s="82"/>
      <c r="AEJ223" s="7"/>
      <c r="AEK223" s="82"/>
      <c r="AEL223" s="82"/>
      <c r="AEM223" s="83"/>
      <c r="AEO223" s="82"/>
      <c r="AEP223" s="80"/>
      <c r="AEQ223" s="81"/>
      <c r="AER223" s="82"/>
      <c r="AEU223" s="82"/>
      <c r="AEV223" s="82"/>
      <c r="AEX223" s="82"/>
      <c r="AFA223" s="82"/>
      <c r="AFD223" s="82"/>
      <c r="AFE223" s="82"/>
      <c r="AFJ223" s="82"/>
      <c r="AFM223" s="82"/>
      <c r="AFN223" s="82"/>
      <c r="AFO223" s="82"/>
      <c r="AFP223" s="82"/>
      <c r="AFQ223" s="82"/>
      <c r="AFR223" s="82"/>
      <c r="AFS223" s="82"/>
      <c r="AGK223" s="82"/>
      <c r="AGL223" s="82"/>
      <c r="AGM223" s="6"/>
      <c r="AGP223" s="7"/>
      <c r="AGQ223" s="7"/>
      <c r="AGV223" s="82"/>
      <c r="AGX223" s="7"/>
      <c r="AGY223" s="82"/>
      <c r="AHA223" s="7"/>
      <c r="AHB223" s="82"/>
      <c r="AHC223" s="82"/>
      <c r="AHD223" s="83"/>
      <c r="AHF223" s="82"/>
      <c r="AHG223" s="80"/>
      <c r="AHH223" s="81"/>
      <c r="AHI223" s="82"/>
      <c r="AHL223" s="82"/>
      <c r="AHM223" s="82"/>
      <c r="AHO223" s="82"/>
      <c r="AHR223" s="82"/>
      <c r="AHU223" s="82"/>
      <c r="AHV223" s="82"/>
      <c r="AIA223" s="82"/>
      <c r="AID223" s="82"/>
      <c r="AIE223" s="82"/>
      <c r="AIF223" s="82"/>
      <c r="AIG223" s="82"/>
      <c r="AIH223" s="82"/>
      <c r="AII223" s="82"/>
      <c r="AIJ223" s="82"/>
      <c r="AJB223" s="82"/>
      <c r="AJC223" s="82"/>
      <c r="AJD223" s="6"/>
      <c r="AJG223" s="7"/>
      <c r="AJH223" s="7"/>
      <c r="AJM223" s="82"/>
      <c r="AJO223" s="7"/>
      <c r="AJP223" s="82"/>
      <c r="AJR223" s="7"/>
      <c r="AJS223" s="82"/>
      <c r="AJT223" s="82"/>
      <c r="AJU223" s="83"/>
      <c r="AJW223" s="82"/>
      <c r="AJX223" s="80"/>
      <c r="AJY223" s="81"/>
      <c r="AJZ223" s="82"/>
      <c r="AKC223" s="82"/>
      <c r="AKD223" s="82"/>
      <c r="AKF223" s="82"/>
      <c r="AKI223" s="82"/>
      <c r="AKL223" s="82"/>
      <c r="AKM223" s="82"/>
      <c r="AKR223" s="82"/>
      <c r="AKU223" s="82"/>
      <c r="AKV223" s="82"/>
      <c r="AKW223" s="82"/>
      <c r="AKX223" s="82"/>
      <c r="AKY223" s="82"/>
      <c r="AKZ223" s="82"/>
      <c r="ALA223" s="82"/>
      <c r="ALS223" s="82"/>
      <c r="ALT223" s="82"/>
      <c r="ALU223" s="6"/>
      <c r="ALX223" s="7"/>
      <c r="ALY223" s="7"/>
      <c r="AMD223" s="82"/>
      <c r="AMF223" s="7"/>
      <c r="AMG223" s="82"/>
      <c r="AMI223" s="7"/>
      <c r="AMJ223" s="82"/>
      <c r="AMK223" s="82"/>
      <c r="AML223" s="83"/>
      <c r="AMN223" s="82"/>
      <c r="AMO223" s="80"/>
      <c r="AMP223" s="81"/>
      <c r="AMQ223" s="82"/>
      <c r="AMT223" s="82"/>
      <c r="AMU223" s="82"/>
      <c r="AMW223" s="82"/>
      <c r="AMZ223" s="82"/>
      <c r="ANC223" s="82"/>
      <c r="AND223" s="82"/>
      <c r="ANI223" s="82"/>
      <c r="ANL223" s="82"/>
      <c r="ANM223" s="82"/>
      <c r="ANN223" s="82"/>
      <c r="ANO223" s="82"/>
      <c r="ANP223" s="82"/>
      <c r="ANQ223" s="82"/>
      <c r="ANR223" s="82"/>
      <c r="AOJ223" s="82"/>
      <c r="AOK223" s="82"/>
      <c r="AOL223" s="6"/>
      <c r="AOO223" s="7"/>
      <c r="AOP223" s="7"/>
      <c r="AOU223" s="82"/>
      <c r="AOW223" s="7"/>
      <c r="AOX223" s="82"/>
      <c r="AOZ223" s="7"/>
      <c r="APA223" s="82"/>
      <c r="APB223" s="82"/>
      <c r="APC223" s="83"/>
      <c r="APE223" s="82"/>
      <c r="APF223" s="80"/>
      <c r="APG223" s="81"/>
      <c r="APH223" s="82"/>
      <c r="APK223" s="82"/>
      <c r="APL223" s="82"/>
      <c r="APN223" s="82"/>
      <c r="APQ223" s="82"/>
      <c r="APT223" s="82"/>
      <c r="APU223" s="82"/>
      <c r="APZ223" s="82"/>
      <c r="AQC223" s="82"/>
      <c r="AQD223" s="82"/>
      <c r="AQE223" s="82"/>
      <c r="AQF223" s="82"/>
      <c r="AQG223" s="82"/>
      <c r="AQH223" s="82"/>
      <c r="AQI223" s="82"/>
      <c r="ARA223" s="82"/>
      <c r="ARB223" s="82"/>
      <c r="ARC223" s="6"/>
      <c r="ARF223" s="7"/>
      <c r="ARG223" s="7"/>
      <c r="ARL223" s="82"/>
      <c r="ARN223" s="7"/>
      <c r="ARO223" s="82"/>
      <c r="ARQ223" s="7"/>
      <c r="ARR223" s="82"/>
      <c r="ARS223" s="82"/>
      <c r="ART223" s="83"/>
      <c r="ARV223" s="82"/>
      <c r="ARW223" s="80"/>
      <c r="ARX223" s="81"/>
      <c r="ARY223" s="82"/>
      <c r="ASB223" s="82"/>
      <c r="ASC223" s="82"/>
      <c r="ASE223" s="82"/>
      <c r="ASH223" s="82"/>
      <c r="ASK223" s="82"/>
      <c r="ASL223" s="82"/>
      <c r="ASQ223" s="82"/>
      <c r="AST223" s="82"/>
      <c r="ASU223" s="82"/>
      <c r="ASV223" s="82"/>
      <c r="ASW223" s="82"/>
      <c r="ASX223" s="82"/>
      <c r="ASY223" s="82"/>
      <c r="ASZ223" s="82"/>
      <c r="ATR223" s="82"/>
      <c r="ATS223" s="82"/>
      <c r="ATT223" s="6"/>
      <c r="ATW223" s="7"/>
      <c r="ATX223" s="7"/>
      <c r="AUC223" s="82"/>
      <c r="AUE223" s="7"/>
      <c r="AUF223" s="82"/>
      <c r="AUH223" s="7"/>
      <c r="AUI223" s="82"/>
      <c r="AUJ223" s="82"/>
      <c r="AUK223" s="83"/>
      <c r="AUM223" s="82"/>
      <c r="AUN223" s="80"/>
      <c r="AUO223" s="81"/>
      <c r="AUP223" s="82"/>
      <c r="AUS223" s="82"/>
      <c r="AUT223" s="82"/>
      <c r="AUV223" s="82"/>
      <c r="AUY223" s="82"/>
      <c r="AVB223" s="82"/>
      <c r="AVC223" s="82"/>
      <c r="AVH223" s="82"/>
      <c r="AVK223" s="82"/>
      <c r="AVL223" s="82"/>
      <c r="AVM223" s="82"/>
      <c r="AVN223" s="82"/>
      <c r="AVO223" s="82"/>
      <c r="AVP223" s="82"/>
      <c r="AVQ223" s="82"/>
      <c r="AWI223" s="82"/>
      <c r="AWJ223" s="82"/>
      <c r="AWK223" s="6"/>
      <c r="AWN223" s="7"/>
      <c r="AWO223" s="7"/>
      <c r="AWT223" s="82"/>
      <c r="AWV223" s="7"/>
      <c r="AWW223" s="82"/>
      <c r="AWY223" s="7"/>
      <c r="AWZ223" s="82"/>
      <c r="AXA223" s="82"/>
      <c r="AXB223" s="83"/>
      <c r="AXD223" s="82"/>
      <c r="AXE223" s="80"/>
      <c r="AXF223" s="81"/>
      <c r="AXG223" s="82"/>
      <c r="AXJ223" s="82"/>
      <c r="AXK223" s="82"/>
      <c r="AXM223" s="82"/>
      <c r="AXP223" s="82"/>
      <c r="AXS223" s="82"/>
      <c r="AXT223" s="82"/>
      <c r="AXY223" s="82"/>
      <c r="AYB223" s="82"/>
      <c r="AYC223" s="82"/>
      <c r="AYD223" s="82"/>
      <c r="AYE223" s="82"/>
      <c r="AYF223" s="82"/>
      <c r="AYG223" s="82"/>
      <c r="AYH223" s="82"/>
      <c r="AYZ223" s="82"/>
      <c r="AZA223" s="82"/>
      <c r="AZB223" s="6"/>
      <c r="AZE223" s="7"/>
      <c r="AZF223" s="7"/>
      <c r="AZK223" s="82"/>
      <c r="AZM223" s="7"/>
      <c r="AZN223" s="82"/>
      <c r="AZP223" s="7"/>
      <c r="AZQ223" s="82"/>
      <c r="AZR223" s="82"/>
      <c r="AZS223" s="83"/>
      <c r="AZU223" s="82"/>
      <c r="AZV223" s="80"/>
      <c r="AZW223" s="81"/>
      <c r="AZX223" s="82"/>
      <c r="BAA223" s="82"/>
      <c r="BAB223" s="82"/>
      <c r="BAD223" s="82"/>
      <c r="BAG223" s="82"/>
      <c r="BAJ223" s="82"/>
      <c r="BAK223" s="82"/>
      <c r="BAP223" s="82"/>
      <c r="BAS223" s="82"/>
      <c r="BAT223" s="82"/>
      <c r="BAU223" s="82"/>
      <c r="BAV223" s="82"/>
      <c r="BAW223" s="82"/>
      <c r="BAX223" s="82"/>
      <c r="BAY223" s="82"/>
      <c r="BBQ223" s="82"/>
      <c r="BBR223" s="82"/>
      <c r="BBS223" s="6"/>
      <c r="BBV223" s="7"/>
      <c r="BBW223" s="7"/>
      <c r="BCB223" s="82"/>
      <c r="BCD223" s="7"/>
      <c r="BCE223" s="82"/>
      <c r="BCG223" s="7"/>
      <c r="BCH223" s="82"/>
      <c r="BCI223" s="82"/>
      <c r="BCJ223" s="83"/>
      <c r="BCL223" s="82"/>
      <c r="BCM223" s="80"/>
      <c r="BCN223" s="81"/>
      <c r="BCO223" s="82"/>
      <c r="BCR223" s="82"/>
      <c r="BCS223" s="82"/>
      <c r="BCU223" s="82"/>
      <c r="BCX223" s="82"/>
      <c r="BDA223" s="82"/>
      <c r="BDB223" s="82"/>
      <c r="BDG223" s="82"/>
      <c r="BDJ223" s="82"/>
      <c r="BDK223" s="82"/>
      <c r="BDL223" s="82"/>
      <c r="BDM223" s="82"/>
      <c r="BDN223" s="82"/>
      <c r="BDO223" s="82"/>
      <c r="BDP223" s="82"/>
      <c r="BEH223" s="82"/>
      <c r="BEI223" s="82"/>
      <c r="BEJ223" s="6"/>
      <c r="BEM223" s="7"/>
      <c r="BEN223" s="7"/>
      <c r="BES223" s="82"/>
      <c r="BEU223" s="7"/>
      <c r="BEV223" s="82"/>
      <c r="BEX223" s="7"/>
      <c r="BEY223" s="82"/>
      <c r="BEZ223" s="82"/>
      <c r="BFA223" s="83"/>
      <c r="BFC223" s="82"/>
      <c r="BFD223" s="80"/>
      <c r="BFE223" s="81"/>
      <c r="BFF223" s="82"/>
      <c r="BFI223" s="82"/>
      <c r="BFJ223" s="82"/>
      <c r="BFL223" s="82"/>
      <c r="BFO223" s="82"/>
      <c r="BFR223" s="82"/>
      <c r="BFS223" s="82"/>
      <c r="BFX223" s="82"/>
      <c r="BGA223" s="82"/>
      <c r="BGB223" s="82"/>
      <c r="BGC223" s="82"/>
      <c r="BGD223" s="82"/>
      <c r="BGE223" s="82"/>
      <c r="BGF223" s="82"/>
      <c r="BGG223" s="82"/>
      <c r="BGY223" s="82"/>
      <c r="BGZ223" s="82"/>
      <c r="BHA223" s="6"/>
      <c r="BHD223" s="7"/>
      <c r="BHE223" s="7"/>
      <c r="BHJ223" s="82"/>
      <c r="BHL223" s="7"/>
      <c r="BHM223" s="82"/>
      <c r="BHO223" s="7"/>
      <c r="BHP223" s="82"/>
      <c r="BHQ223" s="82"/>
      <c r="BHR223" s="83"/>
      <c r="BHT223" s="82"/>
      <c r="BHU223" s="80"/>
      <c r="BHV223" s="81"/>
      <c r="BHW223" s="82"/>
      <c r="BHZ223" s="82"/>
      <c r="BIA223" s="82"/>
      <c r="BIC223" s="82"/>
      <c r="BIF223" s="82"/>
      <c r="BII223" s="82"/>
      <c r="BIJ223" s="82"/>
      <c r="BIO223" s="82"/>
      <c r="BIR223" s="82"/>
      <c r="BIS223" s="82"/>
      <c r="BIT223" s="82"/>
      <c r="BIU223" s="82"/>
      <c r="BIV223" s="82"/>
      <c r="BIW223" s="82"/>
      <c r="BIX223" s="82"/>
      <c r="BJP223" s="82"/>
      <c r="BJQ223" s="82"/>
      <c r="BJR223" s="6"/>
      <c r="BJU223" s="7"/>
      <c r="BJV223" s="7"/>
      <c r="BKA223" s="82"/>
      <c r="BKC223" s="7"/>
      <c r="BKD223" s="82"/>
      <c r="BKF223" s="7"/>
      <c r="BKG223" s="82"/>
      <c r="BKH223" s="82"/>
      <c r="BKI223" s="83"/>
      <c r="BKK223" s="82"/>
      <c r="BKL223" s="80"/>
      <c r="BKM223" s="81"/>
      <c r="BKN223" s="82"/>
      <c r="BKQ223" s="82"/>
      <c r="BKR223" s="82"/>
      <c r="BKT223" s="82"/>
      <c r="BKW223" s="82"/>
      <c r="BKZ223" s="82"/>
      <c r="BLA223" s="82"/>
      <c r="BLF223" s="82"/>
      <c r="BLI223" s="82"/>
      <c r="BLJ223" s="82"/>
      <c r="BLK223" s="82"/>
      <c r="BLL223" s="82"/>
      <c r="BLM223" s="82"/>
      <c r="BLN223" s="82"/>
      <c r="BLO223" s="82"/>
      <c r="BMG223" s="82"/>
      <c r="BMH223" s="82"/>
      <c r="BMI223" s="6"/>
      <c r="BML223" s="7"/>
      <c r="BMM223" s="7"/>
      <c r="BMR223" s="82"/>
      <c r="BMT223" s="7"/>
      <c r="BMU223" s="82"/>
      <c r="BMW223" s="7"/>
      <c r="BMX223" s="82"/>
      <c r="BMY223" s="82"/>
      <c r="BMZ223" s="83"/>
      <c r="BNB223" s="82"/>
      <c r="BNC223" s="80"/>
      <c r="BND223" s="81"/>
      <c r="BNE223" s="82"/>
      <c r="BNH223" s="82"/>
      <c r="BNI223" s="82"/>
      <c r="BNK223" s="82"/>
      <c r="BNN223" s="82"/>
      <c r="BNQ223" s="82"/>
      <c r="BNR223" s="82"/>
      <c r="BNW223" s="82"/>
      <c r="BNZ223" s="82"/>
      <c r="BOA223" s="82"/>
      <c r="BOB223" s="82"/>
      <c r="BOC223" s="82"/>
      <c r="BOD223" s="82"/>
      <c r="BOE223" s="82"/>
      <c r="BOF223" s="82"/>
      <c r="BOX223" s="82"/>
      <c r="BOY223" s="82"/>
      <c r="BOZ223" s="6"/>
      <c r="BPC223" s="7"/>
      <c r="BPD223" s="7"/>
      <c r="BPI223" s="82"/>
      <c r="BPK223" s="7"/>
      <c r="BPL223" s="82"/>
      <c r="BPN223" s="7"/>
      <c r="BPO223" s="82"/>
      <c r="BPP223" s="82"/>
      <c r="BPQ223" s="83"/>
      <c r="BPS223" s="82"/>
      <c r="BPT223" s="80"/>
      <c r="BPU223" s="81"/>
      <c r="BPV223" s="82"/>
      <c r="BPY223" s="82"/>
      <c r="BPZ223" s="82"/>
      <c r="BQB223" s="82"/>
      <c r="BQE223" s="82"/>
      <c r="BQH223" s="82"/>
      <c r="BQI223" s="82"/>
      <c r="BQN223" s="82"/>
      <c r="BQQ223" s="82"/>
      <c r="BQR223" s="82"/>
      <c r="BQS223" s="82"/>
      <c r="BQT223" s="82"/>
      <c r="BQU223" s="82"/>
      <c r="BQV223" s="82"/>
      <c r="BQW223" s="82"/>
      <c r="BRO223" s="82"/>
      <c r="BRP223" s="82"/>
      <c r="BRQ223" s="6"/>
      <c r="BRT223" s="7"/>
      <c r="BRU223" s="7"/>
      <c r="BRZ223" s="82"/>
      <c r="BSB223" s="7"/>
      <c r="BSC223" s="82"/>
      <c r="BSE223" s="7"/>
      <c r="BSF223" s="82"/>
      <c r="BSG223" s="82"/>
      <c r="BSH223" s="83"/>
      <c r="BSJ223" s="82"/>
      <c r="BSK223" s="80"/>
      <c r="BSL223" s="81"/>
      <c r="BSM223" s="82"/>
      <c r="BSP223" s="82"/>
      <c r="BSQ223" s="82"/>
      <c r="BSS223" s="82"/>
      <c r="BSV223" s="82"/>
      <c r="BSY223" s="82"/>
      <c r="BSZ223" s="82"/>
      <c r="BTE223" s="82"/>
      <c r="BTH223" s="82"/>
      <c r="BTI223" s="82"/>
      <c r="BTJ223" s="82"/>
      <c r="BTK223" s="82"/>
      <c r="BTL223" s="82"/>
      <c r="BTM223" s="82"/>
      <c r="BTN223" s="82"/>
      <c r="BUF223" s="82"/>
      <c r="BUG223" s="82"/>
      <c r="BUH223" s="6"/>
      <c r="BUK223" s="7"/>
      <c r="BUL223" s="7"/>
      <c r="BUQ223" s="82"/>
      <c r="BUS223" s="7"/>
      <c r="BUT223" s="82"/>
      <c r="BUV223" s="7"/>
      <c r="BUW223" s="82"/>
      <c r="BUX223" s="82"/>
      <c r="BUY223" s="83"/>
      <c r="BVA223" s="82"/>
      <c r="BVB223" s="80"/>
      <c r="BVC223" s="81"/>
      <c r="BVD223" s="82"/>
      <c r="BVG223" s="82"/>
      <c r="BVH223" s="82"/>
      <c r="BVJ223" s="82"/>
      <c r="BVM223" s="82"/>
      <c r="BVP223" s="82"/>
      <c r="BVQ223" s="82"/>
      <c r="BVV223" s="82"/>
      <c r="BVY223" s="82"/>
      <c r="BVZ223" s="82"/>
      <c r="BWA223" s="82"/>
      <c r="BWB223" s="82"/>
      <c r="BWC223" s="82"/>
      <c r="BWD223" s="82"/>
      <c r="BWE223" s="82"/>
      <c r="BWW223" s="82"/>
      <c r="BWX223" s="82"/>
      <c r="BWY223" s="6"/>
      <c r="BXB223" s="7"/>
      <c r="BXC223" s="7"/>
      <c r="BXH223" s="82"/>
      <c r="BXJ223" s="7"/>
      <c r="BXK223" s="82"/>
      <c r="BXM223" s="7"/>
      <c r="BXN223" s="82"/>
      <c r="BXO223" s="82"/>
      <c r="BXP223" s="83"/>
      <c r="BXR223" s="82"/>
      <c r="BXS223" s="80"/>
      <c r="BXT223" s="81"/>
      <c r="BXU223" s="82"/>
      <c r="BXX223" s="82"/>
      <c r="BXY223" s="82"/>
      <c r="BYA223" s="82"/>
      <c r="BYD223" s="82"/>
      <c r="BYG223" s="82"/>
      <c r="BYH223" s="82"/>
      <c r="BYM223" s="82"/>
      <c r="BYP223" s="82"/>
      <c r="BYQ223" s="82"/>
      <c r="BYR223" s="82"/>
      <c r="BYS223" s="82"/>
      <c r="BYT223" s="82"/>
      <c r="BYU223" s="82"/>
      <c r="BYV223" s="82"/>
      <c r="BZN223" s="82"/>
      <c r="BZO223" s="82"/>
      <c r="BZP223" s="6"/>
      <c r="BZS223" s="7"/>
      <c r="BZT223" s="7"/>
      <c r="BZY223" s="82"/>
      <c r="CAA223" s="7"/>
      <c r="CAB223" s="82"/>
      <c r="CAD223" s="7"/>
      <c r="CAE223" s="82"/>
      <c r="CAF223" s="82"/>
      <c r="CAG223" s="83"/>
      <c r="CAI223" s="82"/>
      <c r="CAJ223" s="80"/>
      <c r="CAK223" s="81"/>
      <c r="CAL223" s="82"/>
      <c r="CAO223" s="82"/>
      <c r="CAP223" s="82"/>
      <c r="CAR223" s="82"/>
      <c r="CAU223" s="82"/>
      <c r="CAX223" s="82"/>
      <c r="CAY223" s="82"/>
      <c r="CBD223" s="82"/>
      <c r="CBG223" s="82"/>
      <c r="CBH223" s="82"/>
      <c r="CBI223" s="82"/>
      <c r="CBJ223" s="82"/>
      <c r="CBK223" s="82"/>
      <c r="CBL223" s="82"/>
      <c r="CBM223" s="82"/>
      <c r="CCE223" s="82"/>
      <c r="CCF223" s="82"/>
      <c r="CCG223" s="6"/>
      <c r="CCJ223" s="7"/>
      <c r="CCK223" s="7"/>
      <c r="CCP223" s="82"/>
      <c r="CCR223" s="7"/>
      <c r="CCS223" s="82"/>
      <c r="CCU223" s="7"/>
      <c r="CCV223" s="82"/>
      <c r="CCW223" s="82"/>
      <c r="CCX223" s="83"/>
      <c r="CCZ223" s="82"/>
      <c r="CDA223" s="80"/>
      <c r="CDB223" s="81"/>
      <c r="CDC223" s="82"/>
      <c r="CDF223" s="82"/>
      <c r="CDG223" s="82"/>
      <c r="CDI223" s="82"/>
      <c r="CDL223" s="82"/>
      <c r="CDO223" s="82"/>
      <c r="CDP223" s="82"/>
      <c r="CDU223" s="82"/>
      <c r="CDX223" s="82"/>
      <c r="CDY223" s="82"/>
      <c r="CDZ223" s="82"/>
      <c r="CEA223" s="82"/>
      <c r="CEB223" s="82"/>
      <c r="CEC223" s="82"/>
      <c r="CED223" s="82"/>
      <c r="CEV223" s="82"/>
      <c r="CEW223" s="82"/>
      <c r="CEX223" s="6"/>
      <c r="CFA223" s="7"/>
      <c r="CFB223" s="7"/>
      <c r="CFG223" s="82"/>
      <c r="CFI223" s="7"/>
      <c r="CFJ223" s="82"/>
      <c r="CFL223" s="7"/>
      <c r="CFM223" s="82"/>
      <c r="CFN223" s="82"/>
      <c r="CFO223" s="83"/>
      <c r="CFQ223" s="82"/>
      <c r="CFR223" s="80"/>
      <c r="CFS223" s="81"/>
      <c r="CFT223" s="82"/>
      <c r="CFW223" s="82"/>
      <c r="CFX223" s="82"/>
      <c r="CFZ223" s="82"/>
      <c r="CGC223" s="82"/>
      <c r="CGF223" s="82"/>
      <c r="CGG223" s="82"/>
      <c r="CGL223" s="82"/>
      <c r="CGO223" s="82"/>
      <c r="CGP223" s="82"/>
      <c r="CGQ223" s="82"/>
      <c r="CGR223" s="82"/>
      <c r="CGS223" s="82"/>
      <c r="CGT223" s="82"/>
      <c r="CGU223" s="82"/>
      <c r="CHM223" s="82"/>
      <c r="CHN223" s="82"/>
      <c r="CHO223" s="6"/>
      <c r="CHR223" s="7"/>
      <c r="CHS223" s="7"/>
      <c r="CHX223" s="82"/>
      <c r="CHZ223" s="7"/>
      <c r="CIA223" s="82"/>
      <c r="CIC223" s="7"/>
      <c r="CID223" s="82"/>
      <c r="CIE223" s="82"/>
      <c r="CIF223" s="83"/>
      <c r="CIH223" s="82"/>
      <c r="CII223" s="80"/>
      <c r="CIJ223" s="81"/>
      <c r="CIK223" s="82"/>
      <c r="CIN223" s="82"/>
      <c r="CIO223" s="82"/>
      <c r="CIQ223" s="82"/>
      <c r="CIT223" s="82"/>
      <c r="CIW223" s="82"/>
      <c r="CIX223" s="82"/>
      <c r="CJC223" s="82"/>
      <c r="CJF223" s="82"/>
      <c r="CJG223" s="82"/>
      <c r="CJH223" s="82"/>
      <c r="CJI223" s="82"/>
      <c r="CJJ223" s="82"/>
      <c r="CJK223" s="82"/>
      <c r="CJL223" s="82"/>
      <c r="CKD223" s="82"/>
      <c r="CKE223" s="82"/>
      <c r="CKF223" s="6"/>
      <c r="CKI223" s="7"/>
      <c r="CKJ223" s="7"/>
      <c r="CKO223" s="82"/>
      <c r="CKQ223" s="7"/>
      <c r="CKR223" s="82"/>
      <c r="CKT223" s="7"/>
      <c r="CKU223" s="82"/>
      <c r="CKV223" s="82"/>
      <c r="CKW223" s="83"/>
      <c r="CKY223" s="82"/>
      <c r="CKZ223" s="80"/>
      <c r="CLA223" s="81"/>
      <c r="CLB223" s="82"/>
      <c r="CLE223" s="82"/>
      <c r="CLF223" s="82"/>
      <c r="CLH223" s="82"/>
      <c r="CLK223" s="82"/>
      <c r="CLN223" s="82"/>
      <c r="CLO223" s="82"/>
      <c r="CLT223" s="82"/>
      <c r="CLW223" s="82"/>
      <c r="CLX223" s="82"/>
      <c r="CLY223" s="82"/>
      <c r="CLZ223" s="82"/>
      <c r="CMA223" s="82"/>
      <c r="CMB223" s="82"/>
      <c r="CMC223" s="82"/>
      <c r="CMU223" s="82"/>
      <c r="CMV223" s="82"/>
      <c r="CMW223" s="6"/>
      <c r="CMZ223" s="7"/>
      <c r="CNA223" s="7"/>
      <c r="CNF223" s="82"/>
      <c r="CNH223" s="7"/>
      <c r="CNI223" s="82"/>
      <c r="CNK223" s="7"/>
      <c r="CNL223" s="82"/>
      <c r="CNM223" s="82"/>
      <c r="CNN223" s="83"/>
      <c r="CNP223" s="82"/>
      <c r="CNQ223" s="80"/>
      <c r="CNR223" s="81"/>
      <c r="CNS223" s="82"/>
      <c r="CNV223" s="82"/>
      <c r="CNW223" s="82"/>
      <c r="CNY223" s="82"/>
      <c r="COB223" s="82"/>
      <c r="COE223" s="82"/>
      <c r="COF223" s="82"/>
      <c r="COK223" s="82"/>
      <c r="CON223" s="82"/>
      <c r="COO223" s="82"/>
      <c r="COP223" s="82"/>
      <c r="COQ223" s="82"/>
      <c r="COR223" s="82"/>
      <c r="COS223" s="82"/>
      <c r="COT223" s="82"/>
      <c r="CPL223" s="82"/>
      <c r="CPM223" s="82"/>
      <c r="CPN223" s="6"/>
      <c r="CPQ223" s="7"/>
      <c r="CPR223" s="7"/>
      <c r="CPW223" s="82"/>
      <c r="CPY223" s="7"/>
      <c r="CPZ223" s="82"/>
      <c r="CQB223" s="7"/>
      <c r="CQC223" s="82"/>
      <c r="CQD223" s="82"/>
      <c r="CQE223" s="83"/>
      <c r="CQG223" s="82"/>
      <c r="CQH223" s="80"/>
      <c r="CQI223" s="81"/>
      <c r="CQJ223" s="82"/>
      <c r="CQM223" s="82"/>
      <c r="CQN223" s="82"/>
      <c r="CQP223" s="82"/>
      <c r="CQS223" s="82"/>
      <c r="CQV223" s="82"/>
      <c r="CQW223" s="82"/>
      <c r="CRB223" s="82"/>
      <c r="CRE223" s="82"/>
      <c r="CRF223" s="82"/>
      <c r="CRG223" s="82"/>
      <c r="CRH223" s="82"/>
      <c r="CRI223" s="82"/>
      <c r="CRJ223" s="82"/>
      <c r="CRK223" s="82"/>
      <c r="CSC223" s="82"/>
      <c r="CSD223" s="82"/>
      <c r="CSE223" s="6"/>
      <c r="CSH223" s="7"/>
      <c r="CSI223" s="7"/>
      <c r="CSN223" s="82"/>
      <c r="CSP223" s="7"/>
      <c r="CSQ223" s="82"/>
      <c r="CSS223" s="7"/>
      <c r="CST223" s="82"/>
      <c r="CSU223" s="82"/>
      <c r="CSV223" s="83"/>
      <c r="CSX223" s="82"/>
      <c r="CSY223" s="80"/>
      <c r="CSZ223" s="81"/>
      <c r="CTA223" s="82"/>
      <c r="CTD223" s="82"/>
      <c r="CTE223" s="82"/>
      <c r="CTG223" s="82"/>
      <c r="CTJ223" s="82"/>
      <c r="CTM223" s="82"/>
      <c r="CTN223" s="82"/>
      <c r="CTS223" s="82"/>
      <c r="CTV223" s="82"/>
      <c r="CTW223" s="82"/>
      <c r="CTX223" s="82"/>
      <c r="CTY223" s="82"/>
      <c r="CTZ223" s="82"/>
      <c r="CUA223" s="82"/>
      <c r="CUB223" s="82"/>
      <c r="CUT223" s="82"/>
      <c r="CUU223" s="82"/>
      <c r="CUV223" s="6"/>
      <c r="CUY223" s="7"/>
      <c r="CUZ223" s="7"/>
      <c r="CVE223" s="82"/>
      <c r="CVG223" s="7"/>
      <c r="CVH223" s="82"/>
      <c r="CVJ223" s="7"/>
      <c r="CVK223" s="82"/>
      <c r="CVL223" s="82"/>
      <c r="CVM223" s="83"/>
      <c r="CVO223" s="82"/>
      <c r="CVP223" s="80"/>
      <c r="CVQ223" s="81"/>
      <c r="CVR223" s="82"/>
      <c r="CVU223" s="82"/>
      <c r="CVV223" s="82"/>
      <c r="CVX223" s="82"/>
      <c r="CWA223" s="82"/>
      <c r="CWD223" s="82"/>
      <c r="CWE223" s="82"/>
      <c r="CWJ223" s="82"/>
      <c r="CWM223" s="82"/>
      <c r="CWN223" s="82"/>
      <c r="CWO223" s="82"/>
      <c r="CWP223" s="82"/>
      <c r="CWQ223" s="82"/>
      <c r="CWR223" s="82"/>
      <c r="CWS223" s="82"/>
      <c r="CXK223" s="82"/>
      <c r="CXL223" s="82"/>
      <c r="CXM223" s="6"/>
      <c r="CXP223" s="7"/>
      <c r="CXQ223" s="7"/>
      <c r="CXV223" s="82"/>
      <c r="CXX223" s="7"/>
      <c r="CXY223" s="82"/>
      <c r="CYA223" s="7"/>
      <c r="CYB223" s="82"/>
      <c r="CYC223" s="82"/>
      <c r="CYD223" s="83"/>
      <c r="CYF223" s="82"/>
      <c r="CYG223" s="80"/>
      <c r="CYH223" s="81"/>
      <c r="CYI223" s="82"/>
      <c r="CYL223" s="82"/>
      <c r="CYM223" s="82"/>
      <c r="CYO223" s="82"/>
      <c r="CYR223" s="82"/>
      <c r="CYU223" s="82"/>
      <c r="CYV223" s="82"/>
      <c r="CZA223" s="82"/>
      <c r="CZD223" s="82"/>
      <c r="CZE223" s="82"/>
      <c r="CZF223" s="82"/>
      <c r="CZG223" s="82"/>
      <c r="CZH223" s="82"/>
      <c r="CZI223" s="82"/>
      <c r="CZJ223" s="82"/>
      <c r="DAB223" s="82"/>
      <c r="DAC223" s="82"/>
      <c r="DAD223" s="6"/>
      <c r="DAG223" s="7"/>
      <c r="DAH223" s="7"/>
      <c r="DAM223" s="82"/>
      <c r="DAO223" s="7"/>
      <c r="DAP223" s="82"/>
      <c r="DAR223" s="7"/>
      <c r="DAS223" s="82"/>
      <c r="DAT223" s="82"/>
      <c r="DAU223" s="83"/>
      <c r="DAW223" s="82"/>
      <c r="DAX223" s="80"/>
      <c r="DAY223" s="81"/>
      <c r="DAZ223" s="82"/>
      <c r="DBC223" s="82"/>
      <c r="DBD223" s="82"/>
      <c r="DBF223" s="82"/>
      <c r="DBI223" s="82"/>
      <c r="DBL223" s="82"/>
      <c r="DBM223" s="82"/>
      <c r="DBR223" s="82"/>
      <c r="DBU223" s="82"/>
      <c r="DBV223" s="82"/>
      <c r="DBW223" s="82"/>
      <c r="DBX223" s="82"/>
      <c r="DBY223" s="82"/>
      <c r="DBZ223" s="82"/>
      <c r="DCA223" s="82"/>
      <c r="DCS223" s="82"/>
      <c r="DCT223" s="82"/>
      <c r="DCU223" s="6"/>
      <c r="DCX223" s="7"/>
      <c r="DCY223" s="7"/>
      <c r="DDD223" s="82"/>
      <c r="DDF223" s="7"/>
      <c r="DDG223" s="82"/>
      <c r="DDI223" s="7"/>
      <c r="DDJ223" s="82"/>
      <c r="DDK223" s="82"/>
      <c r="DDL223" s="83"/>
      <c r="DDN223" s="82"/>
      <c r="DDO223" s="80"/>
      <c r="DDP223" s="81"/>
      <c r="DDQ223" s="82"/>
      <c r="DDT223" s="82"/>
      <c r="DDU223" s="82"/>
      <c r="DDW223" s="82"/>
      <c r="DDZ223" s="82"/>
      <c r="DEC223" s="82"/>
      <c r="DED223" s="82"/>
      <c r="DEI223" s="82"/>
      <c r="DEL223" s="82"/>
      <c r="DEM223" s="82"/>
      <c r="DEN223" s="82"/>
      <c r="DEO223" s="82"/>
      <c r="DEP223" s="82"/>
      <c r="DEQ223" s="82"/>
      <c r="DER223" s="82"/>
      <c r="DFJ223" s="82"/>
      <c r="DFK223" s="82"/>
      <c r="DFL223" s="6"/>
      <c r="DFO223" s="7"/>
      <c r="DFP223" s="7"/>
      <c r="DFU223" s="82"/>
      <c r="DFW223" s="7"/>
      <c r="DFX223" s="82"/>
      <c r="DFZ223" s="7"/>
      <c r="DGA223" s="82"/>
      <c r="DGB223" s="82"/>
      <c r="DGC223" s="83"/>
      <c r="DGE223" s="82"/>
      <c r="DGF223" s="80"/>
      <c r="DGG223" s="81"/>
      <c r="DGH223" s="82"/>
      <c r="DGK223" s="82"/>
      <c r="DGL223" s="82"/>
      <c r="DGN223" s="82"/>
      <c r="DGQ223" s="82"/>
      <c r="DGT223" s="82"/>
      <c r="DGU223" s="82"/>
      <c r="DGZ223" s="82"/>
      <c r="DHC223" s="82"/>
      <c r="DHD223" s="82"/>
      <c r="DHE223" s="82"/>
      <c r="DHF223" s="82"/>
      <c r="DHG223" s="82"/>
      <c r="DHH223" s="82"/>
      <c r="DHI223" s="82"/>
      <c r="DIA223" s="82"/>
      <c r="DIB223" s="82"/>
      <c r="DIC223" s="6"/>
      <c r="DIF223" s="7"/>
      <c r="DIG223" s="7"/>
      <c r="DIL223" s="82"/>
      <c r="DIN223" s="7"/>
      <c r="DIO223" s="82"/>
      <c r="DIQ223" s="7"/>
      <c r="DIR223" s="82"/>
      <c r="DIS223" s="82"/>
      <c r="DIT223" s="83"/>
      <c r="DIV223" s="82"/>
      <c r="DIW223" s="80"/>
      <c r="DIX223" s="81"/>
      <c r="DIY223" s="82"/>
      <c r="DJB223" s="82"/>
      <c r="DJC223" s="82"/>
      <c r="DJE223" s="82"/>
      <c r="DJH223" s="82"/>
      <c r="DJK223" s="82"/>
      <c r="DJL223" s="82"/>
      <c r="DJQ223" s="82"/>
      <c r="DJT223" s="82"/>
      <c r="DJU223" s="82"/>
      <c r="DJV223" s="82"/>
      <c r="DJW223" s="82"/>
      <c r="DJX223" s="82"/>
      <c r="DJY223" s="82"/>
      <c r="DJZ223" s="82"/>
      <c r="DKR223" s="82"/>
      <c r="DKS223" s="82"/>
      <c r="DKT223" s="6"/>
      <c r="DKW223" s="7"/>
      <c r="DKX223" s="7"/>
      <c r="DLC223" s="82"/>
      <c r="DLE223" s="7"/>
      <c r="DLF223" s="82"/>
      <c r="DLH223" s="7"/>
      <c r="DLI223" s="82"/>
      <c r="DLJ223" s="82"/>
      <c r="DLK223" s="83"/>
      <c r="DLM223" s="82"/>
      <c r="DLN223" s="80"/>
      <c r="DLO223" s="81"/>
      <c r="DLP223" s="82"/>
      <c r="DLS223" s="82"/>
      <c r="DLT223" s="82"/>
      <c r="DLV223" s="82"/>
      <c r="DLY223" s="82"/>
      <c r="DMB223" s="82"/>
      <c r="DMC223" s="82"/>
      <c r="DMH223" s="82"/>
      <c r="DMK223" s="82"/>
      <c r="DML223" s="82"/>
      <c r="DMM223" s="82"/>
      <c r="DMN223" s="82"/>
      <c r="DMO223" s="82"/>
      <c r="DMP223" s="82"/>
      <c r="DMQ223" s="82"/>
      <c r="DNI223" s="82"/>
      <c r="DNJ223" s="82"/>
      <c r="DNK223" s="6"/>
      <c r="DNN223" s="7"/>
      <c r="DNO223" s="7"/>
      <c r="DNT223" s="82"/>
      <c r="DNV223" s="7"/>
      <c r="DNW223" s="82"/>
      <c r="DNY223" s="7"/>
      <c r="DNZ223" s="82"/>
      <c r="DOA223" s="82"/>
      <c r="DOB223" s="83"/>
      <c r="DOD223" s="82"/>
      <c r="DOE223" s="80"/>
      <c r="DOF223" s="81"/>
      <c r="DOG223" s="82"/>
      <c r="DOJ223" s="82"/>
      <c r="DOK223" s="82"/>
      <c r="DOM223" s="82"/>
      <c r="DOP223" s="82"/>
      <c r="DOS223" s="82"/>
      <c r="DOT223" s="82"/>
      <c r="DOY223" s="82"/>
      <c r="DPB223" s="82"/>
      <c r="DPC223" s="82"/>
      <c r="DPD223" s="82"/>
      <c r="DPE223" s="82"/>
      <c r="DPF223" s="82"/>
      <c r="DPG223" s="82"/>
      <c r="DPH223" s="82"/>
      <c r="DPZ223" s="82"/>
      <c r="DQA223" s="82"/>
      <c r="DQB223" s="6"/>
      <c r="DQE223" s="7"/>
      <c r="DQF223" s="7"/>
      <c r="DQK223" s="82"/>
      <c r="DQM223" s="7"/>
      <c r="DQN223" s="82"/>
      <c r="DQP223" s="7"/>
      <c r="DQQ223" s="82"/>
      <c r="DQR223" s="82"/>
      <c r="DQS223" s="83"/>
      <c r="DQU223" s="82"/>
      <c r="DQV223" s="80"/>
      <c r="DQW223" s="81"/>
      <c r="DQX223" s="82"/>
      <c r="DRA223" s="82"/>
      <c r="DRB223" s="82"/>
      <c r="DRD223" s="82"/>
      <c r="DRG223" s="82"/>
      <c r="DRJ223" s="82"/>
      <c r="DRK223" s="82"/>
      <c r="DRP223" s="82"/>
      <c r="DRS223" s="82"/>
      <c r="DRT223" s="82"/>
      <c r="DRU223" s="82"/>
      <c r="DRV223" s="82"/>
      <c r="DRW223" s="82"/>
      <c r="DRX223" s="82"/>
      <c r="DRY223" s="82"/>
      <c r="DSQ223" s="82"/>
      <c r="DSR223" s="82"/>
      <c r="DSS223" s="6"/>
      <c r="DSV223" s="7"/>
      <c r="DSW223" s="7"/>
      <c r="DTB223" s="82"/>
      <c r="DTD223" s="7"/>
      <c r="DTE223" s="82"/>
      <c r="DTG223" s="7"/>
      <c r="DTH223" s="82"/>
      <c r="DTI223" s="82"/>
      <c r="DTJ223" s="83"/>
      <c r="DTL223" s="82"/>
      <c r="DTM223" s="80"/>
      <c r="DTN223" s="81"/>
      <c r="DTO223" s="82"/>
      <c r="DTR223" s="82"/>
      <c r="DTS223" s="82"/>
      <c r="DTU223" s="82"/>
      <c r="DTX223" s="82"/>
      <c r="DUA223" s="82"/>
      <c r="DUB223" s="82"/>
      <c r="DUG223" s="82"/>
      <c r="DUJ223" s="82"/>
      <c r="DUK223" s="82"/>
      <c r="DUL223" s="82"/>
      <c r="DUM223" s="82"/>
      <c r="DUN223" s="82"/>
      <c r="DUO223" s="82"/>
      <c r="DUP223" s="82"/>
      <c r="DVH223" s="82"/>
      <c r="DVI223" s="82"/>
      <c r="DVJ223" s="6"/>
      <c r="DVM223" s="7"/>
      <c r="DVN223" s="7"/>
      <c r="DVS223" s="82"/>
      <c r="DVU223" s="7"/>
      <c r="DVV223" s="82"/>
      <c r="DVX223" s="7"/>
      <c r="DVY223" s="82"/>
      <c r="DVZ223" s="82"/>
      <c r="DWA223" s="83"/>
      <c r="DWC223" s="82"/>
      <c r="DWD223" s="80"/>
      <c r="DWE223" s="81"/>
      <c r="DWF223" s="82"/>
      <c r="DWI223" s="82"/>
      <c r="DWJ223" s="82"/>
      <c r="DWL223" s="82"/>
      <c r="DWO223" s="82"/>
      <c r="DWR223" s="82"/>
      <c r="DWS223" s="82"/>
      <c r="DWX223" s="82"/>
      <c r="DXA223" s="82"/>
      <c r="DXB223" s="82"/>
      <c r="DXC223" s="82"/>
      <c r="DXD223" s="82"/>
      <c r="DXE223" s="82"/>
      <c r="DXF223" s="82"/>
      <c r="DXG223" s="82"/>
      <c r="DXY223" s="82"/>
      <c r="DXZ223" s="82"/>
      <c r="DYA223" s="6"/>
      <c r="DYD223" s="7"/>
      <c r="DYE223" s="7"/>
      <c r="DYJ223" s="82"/>
      <c r="DYL223" s="7"/>
      <c r="DYM223" s="82"/>
      <c r="DYO223" s="7"/>
      <c r="DYP223" s="82"/>
      <c r="DYQ223" s="82"/>
      <c r="DYR223" s="83"/>
      <c r="DYT223" s="82"/>
      <c r="DYU223" s="80"/>
      <c r="DYV223" s="81"/>
      <c r="DYW223" s="82"/>
      <c r="DYZ223" s="82"/>
      <c r="DZA223" s="82"/>
      <c r="DZC223" s="82"/>
      <c r="DZF223" s="82"/>
      <c r="DZI223" s="82"/>
      <c r="DZJ223" s="82"/>
      <c r="DZO223" s="82"/>
      <c r="DZR223" s="82"/>
      <c r="DZS223" s="82"/>
      <c r="DZT223" s="82"/>
      <c r="DZU223" s="82"/>
      <c r="DZV223" s="82"/>
      <c r="DZW223" s="82"/>
      <c r="DZX223" s="82"/>
      <c r="EAP223" s="82"/>
      <c r="EAQ223" s="82"/>
      <c r="EAR223" s="6"/>
      <c r="EAU223" s="7"/>
      <c r="EAV223" s="7"/>
      <c r="EBA223" s="82"/>
      <c r="EBC223" s="7"/>
      <c r="EBD223" s="82"/>
      <c r="EBF223" s="7"/>
      <c r="EBG223" s="82"/>
      <c r="EBH223" s="82"/>
      <c r="EBI223" s="83"/>
      <c r="EBK223" s="82"/>
      <c r="EBL223" s="80"/>
      <c r="EBM223" s="81"/>
      <c r="EBN223" s="82"/>
      <c r="EBQ223" s="82"/>
      <c r="EBR223" s="82"/>
      <c r="EBT223" s="82"/>
      <c r="EBW223" s="82"/>
      <c r="EBZ223" s="82"/>
      <c r="ECA223" s="82"/>
      <c r="ECF223" s="82"/>
      <c r="ECI223" s="82"/>
      <c r="ECJ223" s="82"/>
      <c r="ECK223" s="82"/>
      <c r="ECL223" s="82"/>
      <c r="ECM223" s="82"/>
      <c r="ECN223" s="82"/>
      <c r="ECO223" s="82"/>
      <c r="EDG223" s="82"/>
      <c r="EDH223" s="82"/>
      <c r="EDI223" s="6"/>
      <c r="EDL223" s="7"/>
      <c r="EDM223" s="7"/>
      <c r="EDR223" s="82"/>
      <c r="EDT223" s="7"/>
      <c r="EDU223" s="82"/>
      <c r="EDW223" s="7"/>
      <c r="EDX223" s="82"/>
      <c r="EDY223" s="82"/>
      <c r="EDZ223" s="83"/>
      <c r="EEB223" s="82"/>
      <c r="EEC223" s="80"/>
      <c r="EED223" s="81"/>
      <c r="EEE223" s="82"/>
      <c r="EEH223" s="82"/>
      <c r="EEI223" s="82"/>
      <c r="EEK223" s="82"/>
      <c r="EEN223" s="82"/>
      <c r="EEQ223" s="82"/>
      <c r="EER223" s="82"/>
      <c r="EEW223" s="82"/>
      <c r="EEZ223" s="82"/>
      <c r="EFA223" s="82"/>
      <c r="EFB223" s="82"/>
      <c r="EFC223" s="82"/>
      <c r="EFD223" s="82"/>
      <c r="EFE223" s="82"/>
      <c r="EFF223" s="82"/>
      <c r="EFX223" s="82"/>
      <c r="EFY223" s="82"/>
      <c r="EFZ223" s="6"/>
      <c r="EGC223" s="7"/>
      <c r="EGD223" s="7"/>
      <c r="EGI223" s="82"/>
      <c r="EGK223" s="7"/>
      <c r="EGL223" s="82"/>
      <c r="EGN223" s="7"/>
      <c r="EGO223" s="82"/>
      <c r="EGP223" s="82"/>
      <c r="EGQ223" s="83"/>
      <c r="EGS223" s="82"/>
      <c r="EGT223" s="80"/>
      <c r="EGU223" s="81"/>
      <c r="EGV223" s="82"/>
      <c r="EGY223" s="82"/>
      <c r="EGZ223" s="82"/>
      <c r="EHB223" s="82"/>
      <c r="EHE223" s="82"/>
      <c r="EHH223" s="82"/>
      <c r="EHI223" s="82"/>
      <c r="EHN223" s="82"/>
      <c r="EHQ223" s="82"/>
      <c r="EHR223" s="82"/>
      <c r="EHS223" s="82"/>
      <c r="EHT223" s="82"/>
      <c r="EHU223" s="82"/>
      <c r="EHV223" s="82"/>
      <c r="EHW223" s="82"/>
      <c r="EIO223" s="82"/>
      <c r="EIP223" s="82"/>
      <c r="EIQ223" s="6"/>
      <c r="EIT223" s="7"/>
      <c r="EIU223" s="7"/>
      <c r="EIZ223" s="82"/>
      <c r="EJB223" s="7"/>
      <c r="EJC223" s="82"/>
      <c r="EJE223" s="7"/>
      <c r="EJF223" s="82"/>
      <c r="EJG223" s="82"/>
      <c r="EJH223" s="83"/>
      <c r="EJJ223" s="82"/>
      <c r="EJK223" s="80"/>
      <c r="EJL223" s="81"/>
      <c r="EJM223" s="82"/>
      <c r="EJP223" s="82"/>
      <c r="EJQ223" s="82"/>
      <c r="EJS223" s="82"/>
      <c r="EJV223" s="82"/>
      <c r="EJY223" s="82"/>
      <c r="EJZ223" s="82"/>
      <c r="EKE223" s="82"/>
      <c r="EKH223" s="82"/>
      <c r="EKI223" s="82"/>
      <c r="EKJ223" s="82"/>
      <c r="EKK223" s="82"/>
      <c r="EKL223" s="82"/>
      <c r="EKM223" s="82"/>
      <c r="EKN223" s="82"/>
      <c r="ELF223" s="82"/>
      <c r="ELG223" s="82"/>
      <c r="ELH223" s="6"/>
      <c r="ELK223" s="7"/>
      <c r="ELL223" s="7"/>
      <c r="ELQ223" s="82"/>
      <c r="ELS223" s="7"/>
      <c r="ELT223" s="82"/>
      <c r="ELV223" s="7"/>
      <c r="ELW223" s="82"/>
      <c r="ELX223" s="82"/>
      <c r="ELY223" s="83"/>
      <c r="EMA223" s="82"/>
      <c r="EMB223" s="80"/>
      <c r="EMC223" s="81"/>
      <c r="EMD223" s="82"/>
      <c r="EMG223" s="82"/>
      <c r="EMH223" s="82"/>
      <c r="EMJ223" s="82"/>
      <c r="EMM223" s="82"/>
      <c r="EMP223" s="82"/>
      <c r="EMQ223" s="82"/>
      <c r="EMV223" s="82"/>
      <c r="EMY223" s="82"/>
      <c r="EMZ223" s="82"/>
      <c r="ENA223" s="82"/>
      <c r="ENB223" s="82"/>
      <c r="ENC223" s="82"/>
      <c r="END223" s="82"/>
      <c r="ENE223" s="82"/>
      <c r="ENW223" s="82"/>
      <c r="ENX223" s="82"/>
      <c r="ENY223" s="6"/>
      <c r="EOB223" s="7"/>
      <c r="EOC223" s="7"/>
      <c r="EOH223" s="82"/>
      <c r="EOJ223" s="7"/>
      <c r="EOK223" s="82"/>
      <c r="EOM223" s="7"/>
      <c r="EON223" s="82"/>
      <c r="EOO223" s="82"/>
      <c r="EOP223" s="83"/>
      <c r="EOR223" s="82"/>
      <c r="EOS223" s="80"/>
      <c r="EOT223" s="81"/>
      <c r="EOU223" s="82"/>
      <c r="EOX223" s="82"/>
      <c r="EOY223" s="82"/>
      <c r="EPA223" s="82"/>
      <c r="EPD223" s="82"/>
      <c r="EPG223" s="82"/>
      <c r="EPH223" s="82"/>
      <c r="EPM223" s="82"/>
      <c r="EPP223" s="82"/>
      <c r="EPQ223" s="82"/>
      <c r="EPR223" s="82"/>
      <c r="EPS223" s="82"/>
      <c r="EPT223" s="82"/>
      <c r="EPU223" s="82"/>
      <c r="EPV223" s="82"/>
      <c r="EQN223" s="82"/>
      <c r="EQO223" s="82"/>
      <c r="EQP223" s="6"/>
      <c r="EQS223" s="7"/>
      <c r="EQT223" s="7"/>
      <c r="EQY223" s="82"/>
      <c r="ERA223" s="7"/>
      <c r="ERB223" s="82"/>
      <c r="ERD223" s="7"/>
      <c r="ERE223" s="82"/>
      <c r="ERF223" s="82"/>
      <c r="ERG223" s="83"/>
      <c r="ERI223" s="82"/>
      <c r="ERJ223" s="80"/>
      <c r="ERK223" s="81"/>
      <c r="ERL223" s="82"/>
      <c r="ERO223" s="82"/>
      <c r="ERP223" s="82"/>
      <c r="ERR223" s="82"/>
      <c r="ERU223" s="82"/>
      <c r="ERX223" s="82"/>
      <c r="ERY223" s="82"/>
      <c r="ESD223" s="82"/>
      <c r="ESG223" s="82"/>
      <c r="ESH223" s="82"/>
      <c r="ESI223" s="82"/>
      <c r="ESJ223" s="82"/>
      <c r="ESK223" s="82"/>
      <c r="ESL223" s="82"/>
      <c r="ESM223" s="82"/>
      <c r="ETE223" s="82"/>
      <c r="ETF223" s="82"/>
      <c r="ETG223" s="6"/>
      <c r="ETJ223" s="7"/>
      <c r="ETK223" s="7"/>
      <c r="ETP223" s="82"/>
      <c r="ETR223" s="7"/>
      <c r="ETS223" s="82"/>
      <c r="ETU223" s="7"/>
      <c r="ETV223" s="82"/>
      <c r="ETW223" s="82"/>
      <c r="ETX223" s="83"/>
      <c r="ETZ223" s="82"/>
      <c r="EUA223" s="80"/>
      <c r="EUB223" s="81"/>
      <c r="EUC223" s="82"/>
      <c r="EUF223" s="82"/>
      <c r="EUG223" s="82"/>
      <c r="EUI223" s="82"/>
      <c r="EUL223" s="82"/>
      <c r="EUO223" s="82"/>
      <c r="EUP223" s="82"/>
      <c r="EUU223" s="82"/>
      <c r="EUX223" s="82"/>
      <c r="EUY223" s="82"/>
      <c r="EUZ223" s="82"/>
      <c r="EVA223" s="82"/>
      <c r="EVB223" s="82"/>
      <c r="EVC223" s="82"/>
      <c r="EVD223" s="82"/>
      <c r="EVV223" s="82"/>
      <c r="EVW223" s="82"/>
      <c r="EVX223" s="6"/>
      <c r="EWA223" s="7"/>
      <c r="EWB223" s="7"/>
      <c r="EWG223" s="82"/>
      <c r="EWI223" s="7"/>
      <c r="EWJ223" s="82"/>
      <c r="EWL223" s="7"/>
      <c r="EWM223" s="82"/>
      <c r="EWN223" s="82"/>
      <c r="EWO223" s="83"/>
      <c r="EWQ223" s="82"/>
      <c r="EWR223" s="80"/>
      <c r="EWS223" s="81"/>
      <c r="EWT223" s="82"/>
      <c r="EWW223" s="82"/>
      <c r="EWX223" s="82"/>
      <c r="EWZ223" s="82"/>
      <c r="EXC223" s="82"/>
      <c r="EXF223" s="82"/>
      <c r="EXG223" s="82"/>
      <c r="EXL223" s="82"/>
      <c r="EXO223" s="82"/>
      <c r="EXP223" s="82"/>
      <c r="EXQ223" s="82"/>
      <c r="EXR223" s="82"/>
      <c r="EXS223" s="82"/>
      <c r="EXT223" s="82"/>
      <c r="EXU223" s="82"/>
      <c r="EYM223" s="82"/>
      <c r="EYN223" s="82"/>
      <c r="EYO223" s="6"/>
      <c r="EYR223" s="7"/>
      <c r="EYS223" s="7"/>
      <c r="EYX223" s="82"/>
      <c r="EYZ223" s="7"/>
      <c r="EZA223" s="82"/>
      <c r="EZC223" s="7"/>
      <c r="EZD223" s="82"/>
      <c r="EZE223" s="82"/>
      <c r="EZF223" s="83"/>
      <c r="EZH223" s="82"/>
      <c r="EZI223" s="80"/>
      <c r="EZJ223" s="81"/>
      <c r="EZK223" s="82"/>
      <c r="EZN223" s="82"/>
      <c r="EZO223" s="82"/>
      <c r="EZQ223" s="82"/>
      <c r="EZT223" s="82"/>
      <c r="EZW223" s="82"/>
      <c r="EZX223" s="82"/>
      <c r="FAC223" s="82"/>
      <c r="FAF223" s="82"/>
      <c r="FAG223" s="82"/>
      <c r="FAH223" s="82"/>
      <c r="FAI223" s="82"/>
      <c r="FAJ223" s="82"/>
      <c r="FAK223" s="82"/>
      <c r="FAL223" s="82"/>
      <c r="FBD223" s="82"/>
      <c r="FBE223" s="82"/>
      <c r="FBF223" s="6"/>
      <c r="FBI223" s="7"/>
      <c r="FBJ223" s="7"/>
      <c r="FBO223" s="82"/>
      <c r="FBQ223" s="7"/>
      <c r="FBR223" s="82"/>
      <c r="FBT223" s="7"/>
      <c r="FBU223" s="82"/>
      <c r="FBV223" s="82"/>
      <c r="FBW223" s="83"/>
      <c r="FBY223" s="82"/>
      <c r="FBZ223" s="80"/>
      <c r="FCA223" s="81"/>
      <c r="FCB223" s="82"/>
      <c r="FCE223" s="82"/>
      <c r="FCF223" s="82"/>
      <c r="FCH223" s="82"/>
      <c r="FCK223" s="82"/>
      <c r="FCN223" s="82"/>
      <c r="FCO223" s="82"/>
      <c r="FCT223" s="82"/>
      <c r="FCW223" s="82"/>
      <c r="FCX223" s="82"/>
      <c r="FCY223" s="82"/>
      <c r="FCZ223" s="82"/>
      <c r="FDA223" s="82"/>
      <c r="FDB223" s="82"/>
      <c r="FDC223" s="82"/>
      <c r="FDU223" s="82"/>
      <c r="FDV223" s="82"/>
      <c r="FDW223" s="6"/>
      <c r="FDZ223" s="7"/>
      <c r="FEA223" s="7"/>
      <c r="FEF223" s="82"/>
      <c r="FEH223" s="7"/>
      <c r="FEI223" s="82"/>
      <c r="FEK223" s="7"/>
      <c r="FEL223" s="82"/>
      <c r="FEM223" s="82"/>
      <c r="FEN223" s="83"/>
      <c r="FEP223" s="82"/>
      <c r="FEQ223" s="80"/>
      <c r="FER223" s="81"/>
      <c r="FES223" s="82"/>
      <c r="FEV223" s="82"/>
      <c r="FEW223" s="82"/>
      <c r="FEY223" s="82"/>
      <c r="FFB223" s="82"/>
      <c r="FFE223" s="82"/>
      <c r="FFF223" s="82"/>
      <c r="FFK223" s="82"/>
      <c r="FFN223" s="82"/>
      <c r="FFO223" s="82"/>
      <c r="FFP223" s="82"/>
      <c r="FFQ223" s="82"/>
      <c r="FFR223" s="82"/>
      <c r="FFS223" s="82"/>
      <c r="FFT223" s="82"/>
      <c r="FGL223" s="82"/>
      <c r="FGM223" s="82"/>
      <c r="FGN223" s="6"/>
      <c r="FGQ223" s="7"/>
      <c r="FGR223" s="7"/>
      <c r="FGW223" s="82"/>
      <c r="FGY223" s="7"/>
      <c r="FGZ223" s="82"/>
      <c r="FHB223" s="7"/>
      <c r="FHC223" s="82"/>
      <c r="FHD223" s="82"/>
      <c r="FHE223" s="83"/>
      <c r="FHG223" s="82"/>
      <c r="FHH223" s="80"/>
      <c r="FHI223" s="81"/>
      <c r="FHJ223" s="82"/>
      <c r="FHM223" s="82"/>
      <c r="FHN223" s="82"/>
      <c r="FHP223" s="82"/>
      <c r="FHS223" s="82"/>
      <c r="FHV223" s="82"/>
      <c r="FHW223" s="82"/>
      <c r="FIB223" s="82"/>
      <c r="FIE223" s="82"/>
      <c r="FIF223" s="82"/>
      <c r="FIG223" s="82"/>
      <c r="FIH223" s="82"/>
      <c r="FII223" s="82"/>
      <c r="FIJ223" s="82"/>
      <c r="FIK223" s="82"/>
      <c r="FJC223" s="82"/>
      <c r="FJD223" s="82"/>
      <c r="FJE223" s="6"/>
      <c r="FJH223" s="7"/>
      <c r="FJI223" s="7"/>
      <c r="FJN223" s="82"/>
      <c r="FJP223" s="7"/>
      <c r="FJQ223" s="82"/>
      <c r="FJS223" s="7"/>
      <c r="FJT223" s="82"/>
      <c r="FJU223" s="82"/>
      <c r="FJV223" s="83"/>
      <c r="FJX223" s="82"/>
      <c r="FJY223" s="80"/>
      <c r="FJZ223" s="81"/>
      <c r="FKA223" s="82"/>
      <c r="FKD223" s="82"/>
      <c r="FKE223" s="82"/>
      <c r="FKG223" s="82"/>
      <c r="FKJ223" s="82"/>
      <c r="FKM223" s="82"/>
      <c r="FKN223" s="82"/>
      <c r="FKS223" s="82"/>
      <c r="FKV223" s="82"/>
      <c r="FKW223" s="82"/>
      <c r="FKX223" s="82"/>
      <c r="FKY223" s="82"/>
      <c r="FKZ223" s="82"/>
      <c r="FLA223" s="82"/>
      <c r="FLB223" s="82"/>
      <c r="FLT223" s="82"/>
      <c r="FLU223" s="82"/>
      <c r="FLV223" s="6"/>
      <c r="FLY223" s="7"/>
      <c r="FLZ223" s="7"/>
      <c r="FME223" s="82"/>
      <c r="FMG223" s="7"/>
      <c r="FMH223" s="82"/>
      <c r="FMJ223" s="7"/>
      <c r="FMK223" s="82"/>
      <c r="FML223" s="82"/>
      <c r="FMM223" s="83"/>
      <c r="FMO223" s="82"/>
      <c r="FMP223" s="80"/>
      <c r="FMQ223" s="81"/>
      <c r="FMR223" s="82"/>
      <c r="FMU223" s="82"/>
      <c r="FMV223" s="82"/>
      <c r="FMX223" s="82"/>
      <c r="FNA223" s="82"/>
      <c r="FND223" s="82"/>
      <c r="FNE223" s="82"/>
      <c r="FNJ223" s="82"/>
      <c r="FNM223" s="82"/>
      <c r="FNN223" s="82"/>
      <c r="FNO223" s="82"/>
      <c r="FNP223" s="82"/>
      <c r="FNQ223" s="82"/>
      <c r="FNR223" s="82"/>
      <c r="FNS223" s="82"/>
      <c r="FOK223" s="82"/>
      <c r="FOL223" s="82"/>
      <c r="FOM223" s="6"/>
      <c r="FOP223" s="7"/>
      <c r="FOQ223" s="7"/>
      <c r="FOV223" s="82"/>
      <c r="FOX223" s="7"/>
      <c r="FOY223" s="82"/>
      <c r="FPA223" s="7"/>
      <c r="FPB223" s="82"/>
      <c r="FPC223" s="82"/>
      <c r="FPD223" s="83"/>
      <c r="FPF223" s="82"/>
      <c r="FPG223" s="80"/>
      <c r="FPH223" s="81"/>
      <c r="FPI223" s="82"/>
      <c r="FPL223" s="82"/>
      <c r="FPM223" s="82"/>
      <c r="FPO223" s="82"/>
      <c r="FPR223" s="82"/>
      <c r="FPU223" s="82"/>
      <c r="FPV223" s="82"/>
      <c r="FQA223" s="82"/>
      <c r="FQD223" s="82"/>
      <c r="FQE223" s="82"/>
      <c r="FQF223" s="82"/>
      <c r="FQG223" s="82"/>
      <c r="FQH223" s="82"/>
      <c r="FQI223" s="82"/>
      <c r="FQJ223" s="82"/>
      <c r="FRB223" s="82"/>
      <c r="FRC223" s="82"/>
      <c r="FRD223" s="6"/>
      <c r="FRG223" s="7"/>
      <c r="FRH223" s="7"/>
      <c r="FRM223" s="82"/>
      <c r="FRO223" s="7"/>
      <c r="FRP223" s="82"/>
      <c r="FRR223" s="7"/>
      <c r="FRS223" s="82"/>
      <c r="FRT223" s="82"/>
      <c r="FRU223" s="83"/>
      <c r="FRW223" s="82"/>
      <c r="FRX223" s="80"/>
      <c r="FRY223" s="81"/>
      <c r="FRZ223" s="82"/>
      <c r="FSC223" s="82"/>
      <c r="FSD223" s="82"/>
      <c r="FSF223" s="82"/>
      <c r="FSI223" s="82"/>
      <c r="FSL223" s="82"/>
      <c r="FSM223" s="82"/>
      <c r="FSR223" s="82"/>
      <c r="FSU223" s="82"/>
      <c r="FSV223" s="82"/>
      <c r="FSW223" s="82"/>
      <c r="FSX223" s="82"/>
      <c r="FSY223" s="82"/>
      <c r="FSZ223" s="82"/>
      <c r="FTA223" s="82"/>
      <c r="FTS223" s="82"/>
      <c r="FTT223" s="82"/>
      <c r="FTU223" s="6"/>
      <c r="FTX223" s="7"/>
      <c r="FTY223" s="7"/>
      <c r="FUD223" s="82"/>
      <c r="FUF223" s="7"/>
      <c r="FUG223" s="82"/>
      <c r="FUI223" s="7"/>
      <c r="FUJ223" s="82"/>
      <c r="FUK223" s="82"/>
      <c r="FUL223" s="83"/>
      <c r="FUN223" s="82"/>
      <c r="FUO223" s="80"/>
      <c r="FUP223" s="81"/>
      <c r="FUQ223" s="82"/>
      <c r="FUT223" s="82"/>
      <c r="FUU223" s="82"/>
      <c r="FUW223" s="82"/>
      <c r="FUZ223" s="82"/>
      <c r="FVC223" s="82"/>
      <c r="FVD223" s="82"/>
      <c r="FVI223" s="82"/>
      <c r="FVL223" s="82"/>
      <c r="FVM223" s="82"/>
      <c r="FVN223" s="82"/>
      <c r="FVO223" s="82"/>
      <c r="FVP223" s="82"/>
      <c r="FVQ223" s="82"/>
      <c r="FVR223" s="82"/>
      <c r="FWJ223" s="82"/>
      <c r="FWK223" s="82"/>
      <c r="FWL223" s="6"/>
      <c r="FWO223" s="7"/>
      <c r="FWP223" s="7"/>
      <c r="FWU223" s="82"/>
      <c r="FWW223" s="7"/>
      <c r="FWX223" s="82"/>
      <c r="FWZ223" s="7"/>
      <c r="FXA223" s="82"/>
      <c r="FXB223" s="82"/>
      <c r="FXC223" s="83"/>
      <c r="FXE223" s="82"/>
      <c r="FXF223" s="80"/>
      <c r="FXG223" s="81"/>
      <c r="FXH223" s="82"/>
      <c r="FXK223" s="82"/>
      <c r="FXL223" s="82"/>
      <c r="FXN223" s="82"/>
      <c r="FXQ223" s="82"/>
      <c r="FXT223" s="82"/>
      <c r="FXU223" s="82"/>
      <c r="FXZ223" s="82"/>
      <c r="FYC223" s="82"/>
      <c r="FYD223" s="82"/>
      <c r="FYE223" s="82"/>
      <c r="FYF223" s="82"/>
      <c r="FYG223" s="82"/>
      <c r="FYH223" s="82"/>
      <c r="FYI223" s="82"/>
      <c r="FZA223" s="82"/>
      <c r="FZB223" s="82"/>
      <c r="FZC223" s="6"/>
      <c r="FZF223" s="7"/>
      <c r="FZG223" s="7"/>
      <c r="FZL223" s="82"/>
      <c r="FZN223" s="7"/>
      <c r="FZO223" s="82"/>
      <c r="FZQ223" s="7"/>
      <c r="FZR223" s="82"/>
      <c r="FZS223" s="82"/>
      <c r="FZT223" s="83"/>
      <c r="FZV223" s="82"/>
      <c r="FZW223" s="80"/>
      <c r="FZX223" s="81"/>
      <c r="FZY223" s="82"/>
      <c r="GAB223" s="82"/>
      <c r="GAC223" s="82"/>
      <c r="GAE223" s="82"/>
      <c r="GAH223" s="82"/>
      <c r="GAK223" s="82"/>
      <c r="GAL223" s="82"/>
      <c r="GAQ223" s="82"/>
      <c r="GAT223" s="82"/>
      <c r="GAU223" s="82"/>
      <c r="GAV223" s="82"/>
      <c r="GAW223" s="82"/>
      <c r="GAX223" s="82"/>
      <c r="GAY223" s="82"/>
      <c r="GAZ223" s="82"/>
      <c r="GBR223" s="82"/>
      <c r="GBS223" s="82"/>
      <c r="GBT223" s="6"/>
      <c r="GBW223" s="7"/>
      <c r="GBX223" s="7"/>
      <c r="GCC223" s="82"/>
      <c r="GCE223" s="7"/>
      <c r="GCF223" s="82"/>
      <c r="GCH223" s="7"/>
      <c r="GCI223" s="82"/>
      <c r="GCJ223" s="82"/>
      <c r="GCK223" s="83"/>
      <c r="GCM223" s="82"/>
      <c r="GCN223" s="80"/>
      <c r="GCO223" s="81"/>
      <c r="GCP223" s="82"/>
      <c r="GCS223" s="82"/>
      <c r="GCT223" s="82"/>
      <c r="GCV223" s="82"/>
      <c r="GCY223" s="82"/>
      <c r="GDB223" s="82"/>
      <c r="GDC223" s="82"/>
      <c r="GDH223" s="82"/>
      <c r="GDK223" s="82"/>
      <c r="GDL223" s="82"/>
      <c r="GDM223" s="82"/>
      <c r="GDN223" s="82"/>
      <c r="GDO223" s="82"/>
      <c r="GDP223" s="82"/>
      <c r="GDQ223" s="82"/>
      <c r="GEI223" s="82"/>
      <c r="GEJ223" s="82"/>
      <c r="GEK223" s="6"/>
      <c r="GEN223" s="7"/>
      <c r="GEO223" s="7"/>
      <c r="GET223" s="82"/>
      <c r="GEV223" s="7"/>
      <c r="GEW223" s="82"/>
      <c r="GEY223" s="7"/>
      <c r="GEZ223" s="82"/>
      <c r="GFA223" s="82"/>
      <c r="GFB223" s="83"/>
      <c r="GFD223" s="82"/>
      <c r="GFE223" s="80"/>
      <c r="GFF223" s="81"/>
      <c r="GFG223" s="82"/>
      <c r="GFJ223" s="82"/>
      <c r="GFK223" s="82"/>
      <c r="GFM223" s="82"/>
      <c r="GFP223" s="82"/>
      <c r="GFS223" s="82"/>
      <c r="GFT223" s="82"/>
      <c r="GFY223" s="82"/>
      <c r="GGB223" s="82"/>
      <c r="GGC223" s="82"/>
      <c r="GGD223" s="82"/>
      <c r="GGE223" s="82"/>
      <c r="GGF223" s="82"/>
      <c r="GGG223" s="82"/>
      <c r="GGH223" s="82"/>
      <c r="GGZ223" s="82"/>
      <c r="GHA223" s="82"/>
      <c r="GHB223" s="6"/>
      <c r="GHE223" s="7"/>
      <c r="GHF223" s="7"/>
      <c r="GHK223" s="82"/>
      <c r="GHM223" s="7"/>
      <c r="GHN223" s="82"/>
      <c r="GHP223" s="7"/>
      <c r="GHQ223" s="82"/>
      <c r="GHR223" s="82"/>
      <c r="GHS223" s="83"/>
      <c r="GHU223" s="82"/>
      <c r="GHV223" s="80"/>
      <c r="GHW223" s="81"/>
      <c r="GHX223" s="82"/>
      <c r="GIA223" s="82"/>
      <c r="GIB223" s="82"/>
      <c r="GID223" s="82"/>
      <c r="GIG223" s="82"/>
      <c r="GIJ223" s="82"/>
      <c r="GIK223" s="82"/>
      <c r="GIP223" s="82"/>
      <c r="GIS223" s="82"/>
      <c r="GIT223" s="82"/>
      <c r="GIU223" s="82"/>
      <c r="GIV223" s="82"/>
      <c r="GIW223" s="82"/>
      <c r="GIX223" s="82"/>
      <c r="GIY223" s="82"/>
      <c r="GJQ223" s="82"/>
      <c r="GJR223" s="82"/>
      <c r="GJS223" s="6"/>
      <c r="GJV223" s="7"/>
      <c r="GJW223" s="7"/>
      <c r="GKB223" s="82"/>
      <c r="GKD223" s="7"/>
      <c r="GKE223" s="82"/>
      <c r="GKG223" s="7"/>
      <c r="GKH223" s="82"/>
      <c r="GKI223" s="82"/>
      <c r="GKJ223" s="83"/>
      <c r="GKL223" s="82"/>
      <c r="GKM223" s="80"/>
      <c r="GKN223" s="81"/>
      <c r="GKO223" s="82"/>
      <c r="GKR223" s="82"/>
      <c r="GKS223" s="82"/>
      <c r="GKU223" s="82"/>
      <c r="GKX223" s="82"/>
      <c r="GLA223" s="82"/>
      <c r="GLB223" s="82"/>
      <c r="GLG223" s="82"/>
      <c r="GLJ223" s="82"/>
      <c r="GLK223" s="82"/>
      <c r="GLL223" s="82"/>
      <c r="GLM223" s="82"/>
      <c r="GLN223" s="82"/>
      <c r="GLO223" s="82"/>
      <c r="GLP223" s="82"/>
      <c r="GMH223" s="82"/>
      <c r="GMI223" s="82"/>
      <c r="GMJ223" s="6"/>
      <c r="GMM223" s="7"/>
      <c r="GMN223" s="7"/>
      <c r="GMS223" s="82"/>
      <c r="GMU223" s="7"/>
      <c r="GMV223" s="82"/>
      <c r="GMX223" s="7"/>
      <c r="GMY223" s="82"/>
      <c r="GMZ223" s="82"/>
      <c r="GNA223" s="83"/>
      <c r="GNC223" s="82"/>
      <c r="GND223" s="80"/>
      <c r="GNE223" s="81"/>
      <c r="GNF223" s="82"/>
      <c r="GNI223" s="82"/>
      <c r="GNJ223" s="82"/>
      <c r="GNL223" s="82"/>
      <c r="GNO223" s="82"/>
      <c r="GNR223" s="82"/>
      <c r="GNS223" s="82"/>
      <c r="GNX223" s="82"/>
      <c r="GOA223" s="82"/>
      <c r="GOB223" s="82"/>
      <c r="GOC223" s="82"/>
      <c r="GOD223" s="82"/>
      <c r="GOE223" s="82"/>
      <c r="GOF223" s="82"/>
      <c r="GOG223" s="82"/>
      <c r="GOY223" s="82"/>
      <c r="GOZ223" s="82"/>
      <c r="GPA223" s="6"/>
      <c r="GPD223" s="7"/>
      <c r="GPE223" s="7"/>
      <c r="GPJ223" s="82"/>
      <c r="GPL223" s="7"/>
      <c r="GPM223" s="82"/>
      <c r="GPO223" s="7"/>
      <c r="GPP223" s="82"/>
      <c r="GPQ223" s="82"/>
      <c r="GPR223" s="83"/>
      <c r="GPT223" s="82"/>
      <c r="GPU223" s="80"/>
      <c r="GPV223" s="81"/>
      <c r="GPW223" s="82"/>
      <c r="GPZ223" s="82"/>
      <c r="GQA223" s="82"/>
      <c r="GQC223" s="82"/>
      <c r="GQF223" s="82"/>
      <c r="GQI223" s="82"/>
      <c r="GQJ223" s="82"/>
      <c r="GQO223" s="82"/>
      <c r="GQR223" s="82"/>
      <c r="GQS223" s="82"/>
      <c r="GQT223" s="82"/>
      <c r="GQU223" s="82"/>
      <c r="GQV223" s="82"/>
      <c r="GQW223" s="82"/>
      <c r="GQX223" s="82"/>
      <c r="GRP223" s="82"/>
      <c r="GRQ223" s="82"/>
      <c r="GRR223" s="6"/>
      <c r="GRU223" s="7"/>
      <c r="GRV223" s="7"/>
      <c r="GSA223" s="82"/>
      <c r="GSC223" s="7"/>
      <c r="GSD223" s="82"/>
      <c r="GSF223" s="7"/>
      <c r="GSG223" s="82"/>
      <c r="GSH223" s="82"/>
      <c r="GSI223" s="83"/>
      <c r="GSK223" s="82"/>
      <c r="GSL223" s="80"/>
      <c r="GSM223" s="81"/>
      <c r="GSN223" s="82"/>
      <c r="GSQ223" s="82"/>
      <c r="GSR223" s="82"/>
      <c r="GST223" s="82"/>
      <c r="GSW223" s="82"/>
      <c r="GSZ223" s="82"/>
      <c r="GTA223" s="82"/>
      <c r="GTF223" s="82"/>
      <c r="GTI223" s="82"/>
      <c r="GTJ223" s="82"/>
      <c r="GTK223" s="82"/>
      <c r="GTL223" s="82"/>
      <c r="GTM223" s="82"/>
      <c r="GTN223" s="82"/>
      <c r="GTO223" s="82"/>
      <c r="GUG223" s="82"/>
      <c r="GUH223" s="82"/>
      <c r="GUI223" s="6"/>
      <c r="GUL223" s="7"/>
      <c r="GUM223" s="7"/>
      <c r="GUR223" s="82"/>
      <c r="GUT223" s="7"/>
      <c r="GUU223" s="82"/>
      <c r="GUW223" s="7"/>
      <c r="GUX223" s="82"/>
      <c r="GUY223" s="82"/>
      <c r="GUZ223" s="83"/>
      <c r="GVB223" s="82"/>
      <c r="GVC223" s="80"/>
      <c r="GVD223" s="81"/>
      <c r="GVE223" s="82"/>
      <c r="GVH223" s="82"/>
      <c r="GVI223" s="82"/>
      <c r="GVK223" s="82"/>
      <c r="GVN223" s="82"/>
      <c r="GVQ223" s="82"/>
      <c r="GVR223" s="82"/>
      <c r="GVW223" s="82"/>
      <c r="GVZ223" s="82"/>
      <c r="GWA223" s="82"/>
      <c r="GWB223" s="82"/>
      <c r="GWC223" s="82"/>
      <c r="GWD223" s="82"/>
      <c r="GWE223" s="82"/>
      <c r="GWF223" s="82"/>
      <c r="GWX223" s="82"/>
      <c r="GWY223" s="82"/>
      <c r="GWZ223" s="6"/>
      <c r="GXC223" s="7"/>
      <c r="GXD223" s="7"/>
      <c r="GXI223" s="82"/>
      <c r="GXK223" s="7"/>
      <c r="GXL223" s="82"/>
      <c r="GXN223" s="7"/>
      <c r="GXO223" s="82"/>
      <c r="GXP223" s="82"/>
      <c r="GXQ223" s="83"/>
      <c r="GXS223" s="82"/>
      <c r="GXT223" s="80"/>
      <c r="GXU223" s="81"/>
      <c r="GXV223" s="82"/>
      <c r="GXY223" s="82"/>
      <c r="GXZ223" s="82"/>
      <c r="GYB223" s="82"/>
      <c r="GYE223" s="82"/>
      <c r="GYH223" s="82"/>
      <c r="GYI223" s="82"/>
      <c r="GYN223" s="82"/>
      <c r="GYQ223" s="82"/>
      <c r="GYR223" s="82"/>
      <c r="GYS223" s="82"/>
      <c r="GYT223" s="82"/>
      <c r="GYU223" s="82"/>
      <c r="GYV223" s="82"/>
      <c r="GYW223" s="82"/>
      <c r="GZO223" s="82"/>
      <c r="GZP223" s="82"/>
      <c r="GZQ223" s="6"/>
      <c r="GZT223" s="7"/>
      <c r="GZU223" s="7"/>
      <c r="GZZ223" s="82"/>
      <c r="HAB223" s="7"/>
      <c r="HAC223" s="82"/>
      <c r="HAE223" s="7"/>
      <c r="HAF223" s="82"/>
      <c r="HAG223" s="82"/>
      <c r="HAH223" s="83"/>
      <c r="HAJ223" s="82"/>
      <c r="HAK223" s="80"/>
      <c r="HAL223" s="81"/>
      <c r="HAM223" s="82"/>
      <c r="HAP223" s="82"/>
      <c r="HAQ223" s="82"/>
      <c r="HAS223" s="82"/>
      <c r="HAV223" s="82"/>
      <c r="HAY223" s="82"/>
      <c r="HAZ223" s="82"/>
      <c r="HBE223" s="82"/>
      <c r="HBH223" s="82"/>
      <c r="HBI223" s="82"/>
      <c r="HBJ223" s="82"/>
      <c r="HBK223" s="82"/>
      <c r="HBL223" s="82"/>
      <c r="HBM223" s="82"/>
      <c r="HBN223" s="82"/>
      <c r="HCF223" s="82"/>
      <c r="HCG223" s="82"/>
      <c r="HCH223" s="6"/>
      <c r="HCK223" s="7"/>
      <c r="HCL223" s="7"/>
      <c r="HCQ223" s="82"/>
      <c r="HCS223" s="7"/>
      <c r="HCT223" s="82"/>
      <c r="HCV223" s="7"/>
      <c r="HCW223" s="82"/>
      <c r="HCX223" s="82"/>
      <c r="HCY223" s="83"/>
      <c r="HDA223" s="82"/>
      <c r="HDB223" s="80"/>
      <c r="HDC223" s="81"/>
      <c r="HDD223" s="82"/>
      <c r="HDG223" s="82"/>
      <c r="HDH223" s="82"/>
      <c r="HDJ223" s="82"/>
      <c r="HDM223" s="82"/>
      <c r="HDP223" s="82"/>
      <c r="HDQ223" s="82"/>
      <c r="HDV223" s="82"/>
      <c r="HDY223" s="82"/>
      <c r="HDZ223" s="82"/>
      <c r="HEA223" s="82"/>
      <c r="HEB223" s="82"/>
      <c r="HEC223" s="82"/>
      <c r="HED223" s="82"/>
      <c r="HEE223" s="82"/>
      <c r="HEW223" s="82"/>
      <c r="HEX223" s="82"/>
      <c r="HEY223" s="6"/>
      <c r="HFB223" s="7"/>
      <c r="HFC223" s="7"/>
      <c r="HFH223" s="82"/>
      <c r="HFJ223" s="7"/>
      <c r="HFK223" s="82"/>
      <c r="HFM223" s="7"/>
      <c r="HFN223" s="82"/>
      <c r="HFO223" s="82"/>
      <c r="HFP223" s="83"/>
      <c r="HFR223" s="82"/>
      <c r="HFS223" s="80"/>
      <c r="HFT223" s="81"/>
      <c r="HFU223" s="82"/>
      <c r="HFX223" s="82"/>
      <c r="HFY223" s="82"/>
      <c r="HGA223" s="82"/>
      <c r="HGD223" s="82"/>
      <c r="HGG223" s="82"/>
      <c r="HGH223" s="82"/>
      <c r="HGM223" s="82"/>
      <c r="HGP223" s="82"/>
      <c r="HGQ223" s="82"/>
      <c r="HGR223" s="82"/>
      <c r="HGS223" s="82"/>
      <c r="HGT223" s="82"/>
      <c r="HGU223" s="82"/>
      <c r="HGV223" s="82"/>
      <c r="HHN223" s="82"/>
      <c r="HHO223" s="82"/>
      <c r="HHP223" s="6"/>
      <c r="HHS223" s="7"/>
      <c r="HHT223" s="7"/>
      <c r="HHY223" s="82"/>
      <c r="HIA223" s="7"/>
      <c r="HIB223" s="82"/>
      <c r="HID223" s="7"/>
      <c r="HIE223" s="82"/>
      <c r="HIF223" s="82"/>
      <c r="HIG223" s="83"/>
      <c r="HII223" s="82"/>
      <c r="HIJ223" s="80"/>
      <c r="HIK223" s="81"/>
      <c r="HIL223" s="82"/>
      <c r="HIO223" s="82"/>
      <c r="HIP223" s="82"/>
      <c r="HIR223" s="82"/>
      <c r="HIU223" s="82"/>
      <c r="HIX223" s="82"/>
      <c r="HIY223" s="82"/>
      <c r="HJD223" s="82"/>
      <c r="HJG223" s="82"/>
      <c r="HJH223" s="82"/>
      <c r="HJI223" s="82"/>
      <c r="HJJ223" s="82"/>
      <c r="HJK223" s="82"/>
      <c r="HJL223" s="82"/>
      <c r="HJM223" s="82"/>
      <c r="HKE223" s="82"/>
      <c r="HKF223" s="82"/>
      <c r="HKG223" s="6"/>
      <c r="HKJ223" s="7"/>
      <c r="HKK223" s="7"/>
      <c r="HKP223" s="82"/>
      <c r="HKR223" s="7"/>
      <c r="HKS223" s="82"/>
      <c r="HKU223" s="7"/>
      <c r="HKV223" s="82"/>
      <c r="HKW223" s="82"/>
      <c r="HKX223" s="83"/>
      <c r="HKZ223" s="82"/>
      <c r="HLA223" s="80"/>
      <c r="HLB223" s="81"/>
      <c r="HLC223" s="82"/>
      <c r="HLF223" s="82"/>
      <c r="HLG223" s="82"/>
      <c r="HLI223" s="82"/>
      <c r="HLL223" s="82"/>
      <c r="HLO223" s="82"/>
      <c r="HLP223" s="82"/>
      <c r="HLU223" s="82"/>
      <c r="HLX223" s="82"/>
      <c r="HLY223" s="82"/>
      <c r="HLZ223" s="82"/>
      <c r="HMA223" s="82"/>
      <c r="HMB223" s="82"/>
      <c r="HMC223" s="82"/>
      <c r="HMD223" s="82"/>
      <c r="HMV223" s="82"/>
      <c r="HMW223" s="82"/>
      <c r="HMX223" s="6"/>
      <c r="HNA223" s="7"/>
      <c r="HNB223" s="7"/>
      <c r="HNG223" s="82"/>
      <c r="HNI223" s="7"/>
      <c r="HNJ223" s="82"/>
      <c r="HNL223" s="7"/>
      <c r="HNM223" s="82"/>
      <c r="HNN223" s="82"/>
      <c r="HNO223" s="83"/>
      <c r="HNQ223" s="82"/>
      <c r="HNR223" s="80"/>
      <c r="HNS223" s="81"/>
      <c r="HNT223" s="82"/>
      <c r="HNW223" s="82"/>
      <c r="HNX223" s="82"/>
      <c r="HNZ223" s="82"/>
      <c r="HOC223" s="82"/>
      <c r="HOF223" s="82"/>
      <c r="HOG223" s="82"/>
      <c r="HOL223" s="82"/>
      <c r="HOO223" s="82"/>
      <c r="HOP223" s="82"/>
      <c r="HOQ223" s="82"/>
      <c r="HOR223" s="82"/>
      <c r="HOS223" s="82"/>
      <c r="HOT223" s="82"/>
      <c r="HOU223" s="82"/>
      <c r="HPM223" s="82"/>
      <c r="HPN223" s="82"/>
      <c r="HPO223" s="6"/>
      <c r="HPR223" s="7"/>
      <c r="HPS223" s="7"/>
      <c r="HPX223" s="82"/>
      <c r="HPZ223" s="7"/>
      <c r="HQA223" s="82"/>
      <c r="HQC223" s="7"/>
      <c r="HQD223" s="82"/>
      <c r="HQE223" s="82"/>
      <c r="HQF223" s="83"/>
      <c r="HQH223" s="82"/>
      <c r="HQI223" s="80"/>
      <c r="HQJ223" s="81"/>
      <c r="HQK223" s="82"/>
      <c r="HQN223" s="82"/>
      <c r="HQO223" s="82"/>
      <c r="HQQ223" s="82"/>
      <c r="HQT223" s="82"/>
      <c r="HQW223" s="82"/>
      <c r="HQX223" s="82"/>
      <c r="HRC223" s="82"/>
      <c r="HRF223" s="82"/>
      <c r="HRG223" s="82"/>
      <c r="HRH223" s="82"/>
      <c r="HRI223" s="82"/>
      <c r="HRJ223" s="82"/>
      <c r="HRK223" s="82"/>
      <c r="HRL223" s="82"/>
      <c r="HSD223" s="82"/>
      <c r="HSE223" s="82"/>
      <c r="HSF223" s="6"/>
      <c r="HSI223" s="7"/>
      <c r="HSJ223" s="7"/>
      <c r="HSO223" s="82"/>
      <c r="HSQ223" s="7"/>
      <c r="HSR223" s="82"/>
      <c r="HST223" s="7"/>
      <c r="HSU223" s="82"/>
      <c r="HSV223" s="82"/>
      <c r="HSW223" s="83"/>
      <c r="HSY223" s="82"/>
      <c r="HSZ223" s="80"/>
      <c r="HTA223" s="81"/>
      <c r="HTB223" s="82"/>
      <c r="HTE223" s="82"/>
      <c r="HTF223" s="82"/>
      <c r="HTH223" s="82"/>
      <c r="HTK223" s="82"/>
      <c r="HTN223" s="82"/>
      <c r="HTO223" s="82"/>
      <c r="HTT223" s="82"/>
      <c r="HTW223" s="82"/>
      <c r="HTX223" s="82"/>
      <c r="HTY223" s="82"/>
      <c r="HTZ223" s="82"/>
      <c r="HUA223" s="82"/>
      <c r="HUB223" s="82"/>
      <c r="HUC223" s="82"/>
      <c r="HUU223" s="82"/>
      <c r="HUV223" s="82"/>
      <c r="HUW223" s="6"/>
      <c r="HUZ223" s="7"/>
      <c r="HVA223" s="7"/>
      <c r="HVF223" s="82"/>
      <c r="HVH223" s="7"/>
      <c r="HVI223" s="82"/>
      <c r="HVK223" s="7"/>
      <c r="HVL223" s="82"/>
      <c r="HVM223" s="82"/>
      <c r="HVN223" s="83"/>
      <c r="HVP223" s="82"/>
      <c r="HVQ223" s="80"/>
      <c r="HVR223" s="81"/>
      <c r="HVS223" s="82"/>
      <c r="HVV223" s="82"/>
      <c r="HVW223" s="82"/>
      <c r="HVY223" s="82"/>
      <c r="HWB223" s="82"/>
      <c r="HWE223" s="82"/>
      <c r="HWF223" s="82"/>
      <c r="HWK223" s="82"/>
      <c r="HWN223" s="82"/>
      <c r="HWO223" s="82"/>
      <c r="HWP223" s="82"/>
      <c r="HWQ223" s="82"/>
      <c r="HWR223" s="82"/>
      <c r="HWS223" s="82"/>
      <c r="HWT223" s="82"/>
      <c r="HXL223" s="82"/>
      <c r="HXM223" s="82"/>
      <c r="HXN223" s="6"/>
      <c r="HXQ223" s="7"/>
      <c r="HXR223" s="7"/>
      <c r="HXW223" s="82"/>
      <c r="HXY223" s="7"/>
      <c r="HXZ223" s="82"/>
      <c r="HYB223" s="7"/>
      <c r="HYC223" s="82"/>
      <c r="HYD223" s="82"/>
      <c r="HYE223" s="83"/>
      <c r="HYG223" s="82"/>
      <c r="HYH223" s="80"/>
      <c r="HYI223" s="81"/>
      <c r="HYJ223" s="82"/>
      <c r="HYM223" s="82"/>
      <c r="HYN223" s="82"/>
      <c r="HYP223" s="82"/>
      <c r="HYS223" s="82"/>
      <c r="HYV223" s="82"/>
      <c r="HYW223" s="82"/>
      <c r="HZB223" s="82"/>
      <c r="HZE223" s="82"/>
      <c r="HZF223" s="82"/>
      <c r="HZG223" s="82"/>
      <c r="HZH223" s="82"/>
      <c r="HZI223" s="82"/>
      <c r="HZJ223" s="82"/>
      <c r="HZK223" s="82"/>
      <c r="IAC223" s="82"/>
      <c r="IAD223" s="82"/>
      <c r="IAE223" s="6"/>
      <c r="IAH223" s="7"/>
      <c r="IAI223" s="7"/>
      <c r="IAN223" s="82"/>
      <c r="IAP223" s="7"/>
      <c r="IAQ223" s="82"/>
      <c r="IAS223" s="7"/>
      <c r="IAT223" s="82"/>
      <c r="IAU223" s="82"/>
      <c r="IAV223" s="83"/>
      <c r="IAX223" s="82"/>
      <c r="IAY223" s="80"/>
      <c r="IAZ223" s="81"/>
      <c r="IBA223" s="82"/>
      <c r="IBD223" s="82"/>
      <c r="IBE223" s="82"/>
      <c r="IBG223" s="82"/>
      <c r="IBJ223" s="82"/>
      <c r="IBM223" s="82"/>
      <c r="IBN223" s="82"/>
      <c r="IBS223" s="82"/>
      <c r="IBV223" s="82"/>
      <c r="IBW223" s="82"/>
      <c r="IBX223" s="82"/>
      <c r="IBY223" s="82"/>
      <c r="IBZ223" s="82"/>
      <c r="ICA223" s="82"/>
      <c r="ICB223" s="82"/>
      <c r="ICT223" s="82"/>
      <c r="ICU223" s="82"/>
      <c r="ICV223" s="6"/>
      <c r="ICY223" s="7"/>
      <c r="ICZ223" s="7"/>
      <c r="IDE223" s="82"/>
      <c r="IDG223" s="7"/>
      <c r="IDH223" s="82"/>
      <c r="IDJ223" s="7"/>
      <c r="IDK223" s="82"/>
      <c r="IDL223" s="82"/>
      <c r="IDM223" s="83"/>
      <c r="IDO223" s="82"/>
      <c r="IDP223" s="80"/>
      <c r="IDQ223" s="81"/>
      <c r="IDR223" s="82"/>
      <c r="IDU223" s="82"/>
      <c r="IDV223" s="82"/>
      <c r="IDX223" s="82"/>
      <c r="IEA223" s="82"/>
      <c r="IED223" s="82"/>
      <c r="IEE223" s="82"/>
      <c r="IEJ223" s="82"/>
      <c r="IEM223" s="82"/>
      <c r="IEN223" s="82"/>
      <c r="IEO223" s="82"/>
      <c r="IEP223" s="82"/>
      <c r="IEQ223" s="82"/>
      <c r="IER223" s="82"/>
      <c r="IES223" s="82"/>
      <c r="IFK223" s="82"/>
      <c r="IFL223" s="82"/>
      <c r="IFM223" s="6"/>
      <c r="IFP223" s="7"/>
      <c r="IFQ223" s="7"/>
      <c r="IFV223" s="82"/>
      <c r="IFX223" s="7"/>
      <c r="IFY223" s="82"/>
      <c r="IGA223" s="7"/>
      <c r="IGB223" s="82"/>
      <c r="IGC223" s="82"/>
      <c r="IGD223" s="83"/>
      <c r="IGF223" s="82"/>
      <c r="IGG223" s="80"/>
      <c r="IGH223" s="81"/>
      <c r="IGI223" s="82"/>
      <c r="IGL223" s="82"/>
      <c r="IGM223" s="82"/>
      <c r="IGO223" s="82"/>
      <c r="IGR223" s="82"/>
      <c r="IGU223" s="82"/>
      <c r="IGV223" s="82"/>
      <c r="IHA223" s="82"/>
      <c r="IHD223" s="82"/>
      <c r="IHE223" s="82"/>
      <c r="IHF223" s="82"/>
      <c r="IHG223" s="82"/>
      <c r="IHH223" s="82"/>
      <c r="IHI223" s="82"/>
      <c r="IHJ223" s="82"/>
      <c r="IIB223" s="82"/>
      <c r="IIC223" s="82"/>
      <c r="IID223" s="6"/>
      <c r="IIG223" s="7"/>
      <c r="IIH223" s="7"/>
      <c r="IIM223" s="82"/>
      <c r="IIO223" s="7"/>
      <c r="IIP223" s="82"/>
      <c r="IIR223" s="7"/>
      <c r="IIS223" s="82"/>
      <c r="IIT223" s="82"/>
      <c r="IIU223" s="83"/>
      <c r="IIW223" s="82"/>
      <c r="IIX223" s="80"/>
      <c r="IIY223" s="81"/>
      <c r="IIZ223" s="82"/>
      <c r="IJC223" s="82"/>
      <c r="IJD223" s="82"/>
      <c r="IJF223" s="82"/>
      <c r="IJI223" s="82"/>
      <c r="IJL223" s="82"/>
      <c r="IJM223" s="82"/>
      <c r="IJR223" s="82"/>
      <c r="IJU223" s="82"/>
      <c r="IJV223" s="82"/>
      <c r="IJW223" s="82"/>
      <c r="IJX223" s="82"/>
      <c r="IJY223" s="82"/>
      <c r="IJZ223" s="82"/>
      <c r="IKA223" s="82"/>
      <c r="IKS223" s="82"/>
      <c r="IKT223" s="82"/>
      <c r="IKU223" s="6"/>
      <c r="IKX223" s="7"/>
      <c r="IKY223" s="7"/>
      <c r="ILD223" s="82"/>
      <c r="ILF223" s="7"/>
      <c r="ILG223" s="82"/>
      <c r="ILI223" s="7"/>
      <c r="ILJ223" s="82"/>
      <c r="ILK223" s="82"/>
      <c r="ILL223" s="83"/>
      <c r="ILN223" s="82"/>
      <c r="ILO223" s="80"/>
      <c r="ILP223" s="81"/>
      <c r="ILQ223" s="82"/>
      <c r="ILT223" s="82"/>
      <c r="ILU223" s="82"/>
      <c r="ILW223" s="82"/>
      <c r="ILZ223" s="82"/>
      <c r="IMC223" s="82"/>
      <c r="IMD223" s="82"/>
      <c r="IMI223" s="82"/>
      <c r="IML223" s="82"/>
      <c r="IMM223" s="82"/>
      <c r="IMN223" s="82"/>
      <c r="IMO223" s="82"/>
      <c r="IMP223" s="82"/>
      <c r="IMQ223" s="82"/>
      <c r="IMR223" s="82"/>
      <c r="INJ223" s="82"/>
      <c r="INK223" s="82"/>
      <c r="INL223" s="6"/>
      <c r="INO223" s="7"/>
      <c r="INP223" s="7"/>
      <c r="INU223" s="82"/>
      <c r="INW223" s="7"/>
      <c r="INX223" s="82"/>
      <c r="INZ223" s="7"/>
      <c r="IOA223" s="82"/>
      <c r="IOB223" s="82"/>
      <c r="IOC223" s="83"/>
      <c r="IOE223" s="82"/>
      <c r="IOF223" s="80"/>
      <c r="IOG223" s="81"/>
      <c r="IOH223" s="82"/>
      <c r="IOK223" s="82"/>
      <c r="IOL223" s="82"/>
      <c r="ION223" s="82"/>
      <c r="IOQ223" s="82"/>
      <c r="IOT223" s="82"/>
      <c r="IOU223" s="82"/>
      <c r="IOZ223" s="82"/>
      <c r="IPC223" s="82"/>
      <c r="IPD223" s="82"/>
      <c r="IPE223" s="82"/>
      <c r="IPF223" s="82"/>
      <c r="IPG223" s="82"/>
      <c r="IPH223" s="82"/>
      <c r="IPI223" s="82"/>
      <c r="IQA223" s="82"/>
      <c r="IQB223" s="82"/>
      <c r="IQC223" s="6"/>
      <c r="IQF223" s="7"/>
      <c r="IQG223" s="7"/>
      <c r="IQL223" s="82"/>
      <c r="IQN223" s="7"/>
      <c r="IQO223" s="82"/>
      <c r="IQQ223" s="7"/>
      <c r="IQR223" s="82"/>
      <c r="IQS223" s="82"/>
      <c r="IQT223" s="83"/>
      <c r="IQV223" s="82"/>
      <c r="IQW223" s="80"/>
      <c r="IQX223" s="81"/>
      <c r="IQY223" s="82"/>
      <c r="IRB223" s="82"/>
      <c r="IRC223" s="82"/>
      <c r="IRE223" s="82"/>
      <c r="IRH223" s="82"/>
      <c r="IRK223" s="82"/>
      <c r="IRL223" s="82"/>
      <c r="IRQ223" s="82"/>
      <c r="IRT223" s="82"/>
      <c r="IRU223" s="82"/>
      <c r="IRV223" s="82"/>
      <c r="IRW223" s="82"/>
      <c r="IRX223" s="82"/>
      <c r="IRY223" s="82"/>
      <c r="IRZ223" s="82"/>
      <c r="ISR223" s="82"/>
      <c r="ISS223" s="82"/>
      <c r="IST223" s="6"/>
      <c r="ISW223" s="7"/>
      <c r="ISX223" s="7"/>
      <c r="ITC223" s="82"/>
      <c r="ITE223" s="7"/>
      <c r="ITF223" s="82"/>
      <c r="ITH223" s="7"/>
      <c r="ITI223" s="82"/>
      <c r="ITJ223" s="82"/>
      <c r="ITK223" s="83"/>
      <c r="ITM223" s="82"/>
      <c r="ITN223" s="80"/>
      <c r="ITO223" s="81"/>
      <c r="ITP223" s="82"/>
      <c r="ITS223" s="82"/>
      <c r="ITT223" s="82"/>
      <c r="ITV223" s="82"/>
      <c r="ITY223" s="82"/>
      <c r="IUB223" s="82"/>
      <c r="IUC223" s="82"/>
      <c r="IUH223" s="82"/>
      <c r="IUK223" s="82"/>
      <c r="IUL223" s="82"/>
      <c r="IUM223" s="82"/>
      <c r="IUN223" s="82"/>
      <c r="IUO223" s="82"/>
      <c r="IUP223" s="82"/>
      <c r="IUQ223" s="82"/>
      <c r="IVI223" s="82"/>
      <c r="IVJ223" s="82"/>
      <c r="IVK223" s="6"/>
      <c r="IVN223" s="7"/>
      <c r="IVO223" s="7"/>
      <c r="IVT223" s="82"/>
      <c r="IVV223" s="7"/>
      <c r="IVW223" s="82"/>
      <c r="IVY223" s="7"/>
      <c r="IVZ223" s="82"/>
      <c r="IWA223" s="82"/>
      <c r="IWB223" s="83"/>
      <c r="IWD223" s="82"/>
      <c r="IWE223" s="80"/>
      <c r="IWF223" s="81"/>
      <c r="IWG223" s="82"/>
      <c r="IWJ223" s="82"/>
      <c r="IWK223" s="82"/>
      <c r="IWM223" s="82"/>
      <c r="IWP223" s="82"/>
      <c r="IWS223" s="82"/>
      <c r="IWT223" s="82"/>
      <c r="IWY223" s="82"/>
      <c r="IXB223" s="82"/>
      <c r="IXC223" s="82"/>
      <c r="IXD223" s="82"/>
      <c r="IXE223" s="82"/>
      <c r="IXF223" s="82"/>
      <c r="IXG223" s="82"/>
      <c r="IXH223" s="82"/>
      <c r="IXZ223" s="82"/>
      <c r="IYA223" s="82"/>
      <c r="IYB223" s="6"/>
      <c r="IYE223" s="7"/>
      <c r="IYF223" s="7"/>
      <c r="IYK223" s="82"/>
      <c r="IYM223" s="7"/>
      <c r="IYN223" s="82"/>
      <c r="IYP223" s="7"/>
      <c r="IYQ223" s="82"/>
      <c r="IYR223" s="82"/>
      <c r="IYS223" s="83"/>
      <c r="IYU223" s="82"/>
      <c r="IYV223" s="80"/>
      <c r="IYW223" s="81"/>
      <c r="IYX223" s="82"/>
      <c r="IZA223" s="82"/>
      <c r="IZB223" s="82"/>
      <c r="IZD223" s="82"/>
      <c r="IZG223" s="82"/>
      <c r="IZJ223" s="82"/>
      <c r="IZK223" s="82"/>
      <c r="IZP223" s="82"/>
      <c r="IZS223" s="82"/>
      <c r="IZT223" s="82"/>
      <c r="IZU223" s="82"/>
      <c r="IZV223" s="82"/>
      <c r="IZW223" s="82"/>
      <c r="IZX223" s="82"/>
      <c r="IZY223" s="82"/>
      <c r="JAQ223" s="82"/>
      <c r="JAR223" s="82"/>
      <c r="JAS223" s="6"/>
      <c r="JAV223" s="7"/>
      <c r="JAW223" s="7"/>
      <c r="JBB223" s="82"/>
      <c r="JBD223" s="7"/>
      <c r="JBE223" s="82"/>
      <c r="JBG223" s="7"/>
      <c r="JBH223" s="82"/>
      <c r="JBI223" s="82"/>
      <c r="JBJ223" s="83"/>
      <c r="JBL223" s="82"/>
      <c r="JBM223" s="80"/>
      <c r="JBN223" s="81"/>
      <c r="JBO223" s="82"/>
      <c r="JBR223" s="82"/>
      <c r="JBS223" s="82"/>
      <c r="JBU223" s="82"/>
      <c r="JBX223" s="82"/>
      <c r="JCA223" s="82"/>
      <c r="JCB223" s="82"/>
      <c r="JCG223" s="82"/>
      <c r="JCJ223" s="82"/>
      <c r="JCK223" s="82"/>
      <c r="JCL223" s="82"/>
      <c r="JCM223" s="82"/>
      <c r="JCN223" s="82"/>
      <c r="JCO223" s="82"/>
      <c r="JCP223" s="82"/>
      <c r="JDH223" s="82"/>
      <c r="JDI223" s="82"/>
      <c r="JDJ223" s="6"/>
      <c r="JDM223" s="7"/>
      <c r="JDN223" s="7"/>
      <c r="JDS223" s="82"/>
      <c r="JDU223" s="7"/>
      <c r="JDV223" s="82"/>
      <c r="JDX223" s="7"/>
      <c r="JDY223" s="82"/>
      <c r="JDZ223" s="82"/>
      <c r="JEA223" s="83"/>
      <c r="JEC223" s="82"/>
      <c r="JED223" s="80"/>
      <c r="JEE223" s="81"/>
      <c r="JEF223" s="82"/>
      <c r="JEI223" s="82"/>
      <c r="JEJ223" s="82"/>
      <c r="JEL223" s="82"/>
      <c r="JEO223" s="82"/>
      <c r="JER223" s="82"/>
      <c r="JES223" s="82"/>
      <c r="JEX223" s="82"/>
      <c r="JFA223" s="82"/>
      <c r="JFB223" s="82"/>
      <c r="JFC223" s="82"/>
      <c r="JFD223" s="82"/>
      <c r="JFE223" s="82"/>
      <c r="JFF223" s="82"/>
      <c r="JFG223" s="82"/>
      <c r="JFY223" s="82"/>
      <c r="JFZ223" s="82"/>
      <c r="JGA223" s="6"/>
      <c r="JGD223" s="7"/>
      <c r="JGE223" s="7"/>
      <c r="JGJ223" s="82"/>
      <c r="JGL223" s="7"/>
      <c r="JGM223" s="82"/>
      <c r="JGO223" s="7"/>
      <c r="JGP223" s="82"/>
      <c r="JGQ223" s="82"/>
      <c r="JGR223" s="83"/>
      <c r="JGT223" s="82"/>
      <c r="JGU223" s="80"/>
      <c r="JGV223" s="81"/>
      <c r="JGW223" s="82"/>
      <c r="JGZ223" s="82"/>
      <c r="JHA223" s="82"/>
      <c r="JHC223" s="82"/>
      <c r="JHF223" s="82"/>
      <c r="JHI223" s="82"/>
      <c r="JHJ223" s="82"/>
      <c r="JHO223" s="82"/>
      <c r="JHR223" s="82"/>
      <c r="JHS223" s="82"/>
      <c r="JHT223" s="82"/>
      <c r="JHU223" s="82"/>
      <c r="JHV223" s="82"/>
      <c r="JHW223" s="82"/>
      <c r="JHX223" s="82"/>
      <c r="JIP223" s="82"/>
      <c r="JIQ223" s="82"/>
      <c r="JIR223" s="6"/>
      <c r="JIU223" s="7"/>
      <c r="JIV223" s="7"/>
      <c r="JJA223" s="82"/>
      <c r="JJC223" s="7"/>
      <c r="JJD223" s="82"/>
      <c r="JJF223" s="7"/>
      <c r="JJG223" s="82"/>
      <c r="JJH223" s="82"/>
      <c r="JJI223" s="83"/>
      <c r="JJK223" s="82"/>
      <c r="JJL223" s="80"/>
      <c r="JJM223" s="81"/>
      <c r="JJN223" s="82"/>
      <c r="JJQ223" s="82"/>
      <c r="JJR223" s="82"/>
      <c r="JJT223" s="82"/>
      <c r="JJW223" s="82"/>
      <c r="JJZ223" s="82"/>
      <c r="JKA223" s="82"/>
      <c r="JKF223" s="82"/>
      <c r="JKI223" s="82"/>
      <c r="JKJ223" s="82"/>
      <c r="JKK223" s="82"/>
      <c r="JKL223" s="82"/>
      <c r="JKM223" s="82"/>
      <c r="JKN223" s="82"/>
      <c r="JKO223" s="82"/>
      <c r="JLG223" s="82"/>
      <c r="JLH223" s="82"/>
      <c r="JLI223" s="6"/>
      <c r="JLL223" s="7"/>
      <c r="JLM223" s="7"/>
      <c r="JLR223" s="82"/>
      <c r="JLT223" s="7"/>
      <c r="JLU223" s="82"/>
      <c r="JLW223" s="7"/>
      <c r="JLX223" s="82"/>
      <c r="JLY223" s="82"/>
      <c r="JLZ223" s="83"/>
      <c r="JMB223" s="82"/>
      <c r="JMC223" s="80"/>
      <c r="JMD223" s="81"/>
      <c r="JME223" s="82"/>
      <c r="JMH223" s="82"/>
      <c r="JMI223" s="82"/>
      <c r="JMK223" s="82"/>
      <c r="JMN223" s="82"/>
      <c r="JMQ223" s="82"/>
      <c r="JMR223" s="82"/>
      <c r="JMW223" s="82"/>
      <c r="JMZ223" s="82"/>
      <c r="JNA223" s="82"/>
      <c r="JNB223" s="82"/>
      <c r="JNC223" s="82"/>
      <c r="JND223" s="82"/>
      <c r="JNE223" s="82"/>
      <c r="JNF223" s="82"/>
      <c r="JNX223" s="82"/>
      <c r="JNY223" s="82"/>
      <c r="JNZ223" s="6"/>
      <c r="JOC223" s="7"/>
      <c r="JOD223" s="7"/>
      <c r="JOI223" s="82"/>
      <c r="JOK223" s="7"/>
      <c r="JOL223" s="82"/>
      <c r="JON223" s="7"/>
      <c r="JOO223" s="82"/>
      <c r="JOP223" s="82"/>
      <c r="JOQ223" s="83"/>
      <c r="JOS223" s="82"/>
      <c r="JOT223" s="80"/>
      <c r="JOU223" s="81"/>
      <c r="JOV223" s="82"/>
      <c r="JOY223" s="82"/>
      <c r="JOZ223" s="82"/>
      <c r="JPB223" s="82"/>
      <c r="JPE223" s="82"/>
      <c r="JPH223" s="82"/>
      <c r="JPI223" s="82"/>
      <c r="JPN223" s="82"/>
      <c r="JPQ223" s="82"/>
      <c r="JPR223" s="82"/>
      <c r="JPS223" s="82"/>
      <c r="JPT223" s="82"/>
      <c r="JPU223" s="82"/>
      <c r="JPV223" s="82"/>
      <c r="JPW223" s="82"/>
      <c r="JQO223" s="82"/>
      <c r="JQP223" s="82"/>
      <c r="JQQ223" s="6"/>
      <c r="JQT223" s="7"/>
      <c r="JQU223" s="7"/>
      <c r="JQZ223" s="82"/>
      <c r="JRB223" s="7"/>
      <c r="JRC223" s="82"/>
      <c r="JRE223" s="7"/>
      <c r="JRF223" s="82"/>
      <c r="JRG223" s="82"/>
      <c r="JRH223" s="83"/>
      <c r="JRJ223" s="82"/>
      <c r="JRK223" s="80"/>
      <c r="JRL223" s="81"/>
      <c r="JRM223" s="82"/>
      <c r="JRP223" s="82"/>
      <c r="JRQ223" s="82"/>
      <c r="JRS223" s="82"/>
      <c r="JRV223" s="82"/>
      <c r="JRY223" s="82"/>
      <c r="JRZ223" s="82"/>
      <c r="JSE223" s="82"/>
      <c r="JSH223" s="82"/>
      <c r="JSI223" s="82"/>
      <c r="JSJ223" s="82"/>
      <c r="JSK223" s="82"/>
      <c r="JSL223" s="82"/>
      <c r="JSM223" s="82"/>
      <c r="JSN223" s="82"/>
      <c r="JTF223" s="82"/>
      <c r="JTG223" s="82"/>
      <c r="JTH223" s="6"/>
      <c r="JTK223" s="7"/>
      <c r="JTL223" s="7"/>
      <c r="JTQ223" s="82"/>
      <c r="JTS223" s="7"/>
      <c r="JTT223" s="82"/>
      <c r="JTV223" s="7"/>
      <c r="JTW223" s="82"/>
      <c r="JTX223" s="82"/>
      <c r="JTY223" s="83"/>
      <c r="JUA223" s="82"/>
      <c r="JUB223" s="80"/>
      <c r="JUC223" s="81"/>
      <c r="JUD223" s="82"/>
      <c r="JUG223" s="82"/>
      <c r="JUH223" s="82"/>
      <c r="JUJ223" s="82"/>
      <c r="JUM223" s="82"/>
      <c r="JUP223" s="82"/>
      <c r="JUQ223" s="82"/>
      <c r="JUV223" s="82"/>
      <c r="JUY223" s="82"/>
      <c r="JUZ223" s="82"/>
      <c r="JVA223" s="82"/>
      <c r="JVB223" s="82"/>
      <c r="JVC223" s="82"/>
      <c r="JVD223" s="82"/>
      <c r="JVE223" s="82"/>
      <c r="JVW223" s="82"/>
      <c r="JVX223" s="82"/>
      <c r="JVY223" s="6"/>
      <c r="JWB223" s="7"/>
      <c r="JWC223" s="7"/>
      <c r="JWH223" s="82"/>
      <c r="JWJ223" s="7"/>
      <c r="JWK223" s="82"/>
      <c r="JWM223" s="7"/>
      <c r="JWN223" s="82"/>
      <c r="JWO223" s="82"/>
      <c r="JWP223" s="83"/>
      <c r="JWR223" s="82"/>
      <c r="JWS223" s="80"/>
      <c r="JWT223" s="81"/>
      <c r="JWU223" s="82"/>
      <c r="JWX223" s="82"/>
      <c r="JWY223" s="82"/>
      <c r="JXA223" s="82"/>
      <c r="JXD223" s="82"/>
      <c r="JXG223" s="82"/>
      <c r="JXH223" s="82"/>
      <c r="JXM223" s="82"/>
      <c r="JXP223" s="82"/>
      <c r="JXQ223" s="82"/>
      <c r="JXR223" s="82"/>
      <c r="JXS223" s="82"/>
      <c r="JXT223" s="82"/>
      <c r="JXU223" s="82"/>
      <c r="JXV223" s="82"/>
      <c r="JYN223" s="82"/>
      <c r="JYO223" s="82"/>
      <c r="JYP223" s="6"/>
      <c r="JYS223" s="7"/>
      <c r="JYT223" s="7"/>
      <c r="JYY223" s="82"/>
      <c r="JZA223" s="7"/>
      <c r="JZB223" s="82"/>
      <c r="JZD223" s="7"/>
      <c r="JZE223" s="82"/>
      <c r="JZF223" s="82"/>
      <c r="JZG223" s="83"/>
      <c r="JZI223" s="82"/>
      <c r="JZJ223" s="80"/>
      <c r="JZK223" s="81"/>
      <c r="JZL223" s="82"/>
      <c r="JZO223" s="82"/>
      <c r="JZP223" s="82"/>
      <c r="JZR223" s="82"/>
      <c r="JZU223" s="82"/>
      <c r="JZX223" s="82"/>
      <c r="JZY223" s="82"/>
      <c r="KAD223" s="82"/>
      <c r="KAG223" s="82"/>
      <c r="KAH223" s="82"/>
      <c r="KAI223" s="82"/>
      <c r="KAJ223" s="82"/>
      <c r="KAK223" s="82"/>
      <c r="KAL223" s="82"/>
      <c r="KAM223" s="82"/>
      <c r="KBE223" s="82"/>
      <c r="KBF223" s="82"/>
      <c r="KBG223" s="6"/>
      <c r="KBJ223" s="7"/>
      <c r="KBK223" s="7"/>
      <c r="KBP223" s="82"/>
      <c r="KBR223" s="7"/>
      <c r="KBS223" s="82"/>
      <c r="KBU223" s="7"/>
      <c r="KBV223" s="82"/>
      <c r="KBW223" s="82"/>
      <c r="KBX223" s="83"/>
      <c r="KBZ223" s="82"/>
      <c r="KCA223" s="80"/>
      <c r="KCB223" s="81"/>
      <c r="KCC223" s="82"/>
      <c r="KCF223" s="82"/>
      <c r="KCG223" s="82"/>
      <c r="KCI223" s="82"/>
      <c r="KCL223" s="82"/>
      <c r="KCO223" s="82"/>
      <c r="KCP223" s="82"/>
      <c r="KCU223" s="82"/>
      <c r="KCX223" s="82"/>
      <c r="KCY223" s="82"/>
      <c r="KCZ223" s="82"/>
      <c r="KDA223" s="82"/>
      <c r="KDB223" s="82"/>
      <c r="KDC223" s="82"/>
      <c r="KDD223" s="82"/>
      <c r="KDV223" s="82"/>
      <c r="KDW223" s="82"/>
      <c r="KDX223" s="6"/>
      <c r="KEA223" s="7"/>
      <c r="KEB223" s="7"/>
      <c r="KEG223" s="82"/>
      <c r="KEI223" s="7"/>
      <c r="KEJ223" s="82"/>
      <c r="KEL223" s="7"/>
      <c r="KEM223" s="82"/>
      <c r="KEN223" s="82"/>
      <c r="KEO223" s="83"/>
      <c r="KEQ223" s="82"/>
      <c r="KER223" s="80"/>
      <c r="KES223" s="81"/>
      <c r="KET223" s="82"/>
      <c r="KEW223" s="82"/>
      <c r="KEX223" s="82"/>
      <c r="KEZ223" s="82"/>
      <c r="KFC223" s="82"/>
      <c r="KFF223" s="82"/>
      <c r="KFG223" s="82"/>
      <c r="KFL223" s="82"/>
      <c r="KFO223" s="82"/>
      <c r="KFP223" s="82"/>
      <c r="KFQ223" s="82"/>
      <c r="KFR223" s="82"/>
      <c r="KFS223" s="82"/>
      <c r="KFT223" s="82"/>
      <c r="KFU223" s="82"/>
      <c r="KGM223" s="82"/>
      <c r="KGN223" s="82"/>
      <c r="KGO223" s="6"/>
      <c r="KGR223" s="7"/>
      <c r="KGS223" s="7"/>
      <c r="KGX223" s="82"/>
      <c r="KGZ223" s="7"/>
      <c r="KHA223" s="82"/>
      <c r="KHC223" s="7"/>
      <c r="KHD223" s="82"/>
      <c r="KHE223" s="82"/>
      <c r="KHF223" s="83"/>
      <c r="KHH223" s="82"/>
      <c r="KHI223" s="80"/>
      <c r="KHJ223" s="81"/>
      <c r="KHK223" s="82"/>
      <c r="KHN223" s="82"/>
      <c r="KHO223" s="82"/>
      <c r="KHQ223" s="82"/>
      <c r="KHT223" s="82"/>
      <c r="KHW223" s="82"/>
      <c r="KHX223" s="82"/>
      <c r="KIC223" s="82"/>
      <c r="KIF223" s="82"/>
      <c r="KIG223" s="82"/>
      <c r="KIH223" s="82"/>
      <c r="KII223" s="82"/>
      <c r="KIJ223" s="82"/>
      <c r="KIK223" s="82"/>
      <c r="KIL223" s="82"/>
      <c r="KJD223" s="82"/>
      <c r="KJE223" s="82"/>
      <c r="KJF223" s="6"/>
      <c r="KJI223" s="7"/>
      <c r="KJJ223" s="7"/>
      <c r="KJO223" s="82"/>
      <c r="KJQ223" s="7"/>
      <c r="KJR223" s="82"/>
      <c r="KJT223" s="7"/>
      <c r="KJU223" s="82"/>
      <c r="KJV223" s="82"/>
      <c r="KJW223" s="83"/>
      <c r="KJY223" s="82"/>
      <c r="KJZ223" s="80"/>
      <c r="KKA223" s="81"/>
      <c r="KKB223" s="82"/>
      <c r="KKE223" s="82"/>
      <c r="KKF223" s="82"/>
      <c r="KKH223" s="82"/>
      <c r="KKK223" s="82"/>
      <c r="KKN223" s="82"/>
      <c r="KKO223" s="82"/>
      <c r="KKT223" s="82"/>
      <c r="KKW223" s="82"/>
      <c r="KKX223" s="82"/>
      <c r="KKY223" s="82"/>
      <c r="KKZ223" s="82"/>
      <c r="KLA223" s="82"/>
      <c r="KLB223" s="82"/>
      <c r="KLC223" s="82"/>
      <c r="KLU223" s="82"/>
      <c r="KLV223" s="82"/>
      <c r="KLW223" s="6"/>
      <c r="KLZ223" s="7"/>
      <c r="KMA223" s="7"/>
      <c r="KMF223" s="82"/>
      <c r="KMH223" s="7"/>
      <c r="KMI223" s="82"/>
      <c r="KMK223" s="7"/>
      <c r="KML223" s="82"/>
      <c r="KMM223" s="82"/>
      <c r="KMN223" s="83"/>
      <c r="KMP223" s="82"/>
      <c r="KMQ223" s="80"/>
      <c r="KMR223" s="81"/>
      <c r="KMS223" s="82"/>
      <c r="KMV223" s="82"/>
      <c r="KMW223" s="82"/>
      <c r="KMY223" s="82"/>
      <c r="KNB223" s="82"/>
      <c r="KNE223" s="82"/>
      <c r="KNF223" s="82"/>
      <c r="KNK223" s="82"/>
      <c r="KNN223" s="82"/>
      <c r="KNO223" s="82"/>
      <c r="KNP223" s="82"/>
      <c r="KNQ223" s="82"/>
      <c r="KNR223" s="82"/>
      <c r="KNS223" s="82"/>
      <c r="KNT223" s="82"/>
      <c r="KOL223" s="82"/>
      <c r="KOM223" s="82"/>
      <c r="KON223" s="6"/>
      <c r="KOQ223" s="7"/>
      <c r="KOR223" s="7"/>
      <c r="KOW223" s="82"/>
      <c r="KOY223" s="7"/>
      <c r="KOZ223" s="82"/>
      <c r="KPB223" s="7"/>
      <c r="KPC223" s="82"/>
      <c r="KPD223" s="82"/>
      <c r="KPE223" s="83"/>
      <c r="KPG223" s="82"/>
      <c r="KPH223" s="80"/>
      <c r="KPI223" s="81"/>
      <c r="KPJ223" s="82"/>
      <c r="KPM223" s="82"/>
      <c r="KPN223" s="82"/>
      <c r="KPP223" s="82"/>
      <c r="KPS223" s="82"/>
      <c r="KPV223" s="82"/>
      <c r="KPW223" s="82"/>
      <c r="KQB223" s="82"/>
      <c r="KQE223" s="82"/>
      <c r="KQF223" s="82"/>
      <c r="KQG223" s="82"/>
      <c r="KQH223" s="82"/>
      <c r="KQI223" s="82"/>
      <c r="KQJ223" s="82"/>
      <c r="KQK223" s="82"/>
      <c r="KRC223" s="82"/>
      <c r="KRD223" s="82"/>
      <c r="KRE223" s="6"/>
      <c r="KRH223" s="7"/>
      <c r="KRI223" s="7"/>
      <c r="KRN223" s="82"/>
      <c r="KRP223" s="7"/>
      <c r="KRQ223" s="82"/>
      <c r="KRS223" s="7"/>
      <c r="KRT223" s="82"/>
      <c r="KRU223" s="82"/>
      <c r="KRV223" s="83"/>
      <c r="KRX223" s="82"/>
      <c r="KRY223" s="80"/>
      <c r="KRZ223" s="81"/>
      <c r="KSA223" s="82"/>
      <c r="KSD223" s="82"/>
      <c r="KSE223" s="82"/>
      <c r="KSG223" s="82"/>
      <c r="KSJ223" s="82"/>
      <c r="KSM223" s="82"/>
      <c r="KSN223" s="82"/>
      <c r="KSS223" s="82"/>
      <c r="KSV223" s="82"/>
      <c r="KSW223" s="82"/>
      <c r="KSX223" s="82"/>
      <c r="KSY223" s="82"/>
      <c r="KSZ223" s="82"/>
      <c r="KTA223" s="82"/>
      <c r="KTB223" s="82"/>
      <c r="KTT223" s="82"/>
      <c r="KTU223" s="82"/>
      <c r="KTV223" s="6"/>
      <c r="KTY223" s="7"/>
      <c r="KTZ223" s="7"/>
      <c r="KUE223" s="82"/>
      <c r="KUG223" s="7"/>
      <c r="KUH223" s="82"/>
      <c r="KUJ223" s="7"/>
      <c r="KUK223" s="82"/>
      <c r="KUL223" s="82"/>
      <c r="KUM223" s="83"/>
      <c r="KUO223" s="82"/>
      <c r="KUP223" s="80"/>
      <c r="KUQ223" s="81"/>
      <c r="KUR223" s="82"/>
      <c r="KUU223" s="82"/>
      <c r="KUV223" s="82"/>
      <c r="KUX223" s="82"/>
      <c r="KVA223" s="82"/>
      <c r="KVD223" s="82"/>
      <c r="KVE223" s="82"/>
      <c r="KVJ223" s="82"/>
      <c r="KVM223" s="82"/>
      <c r="KVN223" s="82"/>
      <c r="KVO223" s="82"/>
      <c r="KVP223" s="82"/>
      <c r="KVQ223" s="82"/>
      <c r="KVR223" s="82"/>
      <c r="KVS223" s="82"/>
      <c r="KWK223" s="82"/>
      <c r="KWL223" s="82"/>
      <c r="KWM223" s="6"/>
      <c r="KWP223" s="7"/>
      <c r="KWQ223" s="7"/>
      <c r="KWV223" s="82"/>
      <c r="KWX223" s="7"/>
      <c r="KWY223" s="82"/>
      <c r="KXA223" s="7"/>
      <c r="KXB223" s="82"/>
      <c r="KXC223" s="82"/>
      <c r="KXD223" s="83"/>
      <c r="KXF223" s="82"/>
      <c r="KXG223" s="80"/>
      <c r="KXH223" s="81"/>
      <c r="KXI223" s="82"/>
      <c r="KXL223" s="82"/>
      <c r="KXM223" s="82"/>
      <c r="KXO223" s="82"/>
      <c r="KXR223" s="82"/>
      <c r="KXU223" s="82"/>
      <c r="KXV223" s="82"/>
      <c r="KYA223" s="82"/>
      <c r="KYD223" s="82"/>
      <c r="KYE223" s="82"/>
      <c r="KYF223" s="82"/>
      <c r="KYG223" s="82"/>
      <c r="KYH223" s="82"/>
      <c r="KYI223" s="82"/>
      <c r="KYJ223" s="82"/>
      <c r="KZB223" s="82"/>
      <c r="KZC223" s="82"/>
      <c r="KZD223" s="6"/>
      <c r="KZG223" s="7"/>
      <c r="KZH223" s="7"/>
      <c r="KZM223" s="82"/>
      <c r="KZO223" s="7"/>
      <c r="KZP223" s="82"/>
      <c r="KZR223" s="7"/>
      <c r="KZS223" s="82"/>
      <c r="KZT223" s="82"/>
      <c r="KZU223" s="83"/>
      <c r="KZW223" s="82"/>
      <c r="KZX223" s="80"/>
      <c r="KZY223" s="81"/>
      <c r="KZZ223" s="82"/>
      <c r="LAC223" s="82"/>
      <c r="LAD223" s="82"/>
      <c r="LAF223" s="82"/>
      <c r="LAI223" s="82"/>
      <c r="LAL223" s="82"/>
      <c r="LAM223" s="82"/>
      <c r="LAR223" s="82"/>
      <c r="LAU223" s="82"/>
      <c r="LAV223" s="82"/>
      <c r="LAW223" s="82"/>
      <c r="LAX223" s="82"/>
      <c r="LAY223" s="82"/>
      <c r="LAZ223" s="82"/>
      <c r="LBA223" s="82"/>
      <c r="LBS223" s="82"/>
      <c r="LBT223" s="82"/>
      <c r="LBU223" s="6"/>
      <c r="LBX223" s="7"/>
      <c r="LBY223" s="7"/>
      <c r="LCD223" s="82"/>
      <c r="LCF223" s="7"/>
      <c r="LCG223" s="82"/>
      <c r="LCI223" s="7"/>
      <c r="LCJ223" s="82"/>
      <c r="LCK223" s="82"/>
      <c r="LCL223" s="83"/>
      <c r="LCN223" s="82"/>
      <c r="LCO223" s="80"/>
      <c r="LCP223" s="81"/>
      <c r="LCQ223" s="82"/>
      <c r="LCT223" s="82"/>
      <c r="LCU223" s="82"/>
      <c r="LCW223" s="82"/>
      <c r="LCZ223" s="82"/>
      <c r="LDC223" s="82"/>
      <c r="LDD223" s="82"/>
      <c r="LDI223" s="82"/>
      <c r="LDL223" s="82"/>
      <c r="LDM223" s="82"/>
      <c r="LDN223" s="82"/>
      <c r="LDO223" s="82"/>
      <c r="LDP223" s="82"/>
      <c r="LDQ223" s="82"/>
      <c r="LDR223" s="82"/>
      <c r="LEJ223" s="82"/>
      <c r="LEK223" s="82"/>
      <c r="LEL223" s="6"/>
      <c r="LEO223" s="7"/>
      <c r="LEP223" s="7"/>
      <c r="LEU223" s="82"/>
      <c r="LEW223" s="7"/>
      <c r="LEX223" s="82"/>
      <c r="LEZ223" s="7"/>
      <c r="LFA223" s="82"/>
      <c r="LFB223" s="82"/>
      <c r="LFC223" s="83"/>
      <c r="LFE223" s="82"/>
      <c r="LFF223" s="80"/>
      <c r="LFG223" s="81"/>
      <c r="LFH223" s="82"/>
      <c r="LFK223" s="82"/>
      <c r="LFL223" s="82"/>
      <c r="LFN223" s="82"/>
      <c r="LFQ223" s="82"/>
      <c r="LFT223" s="82"/>
      <c r="LFU223" s="82"/>
      <c r="LFZ223" s="82"/>
      <c r="LGC223" s="82"/>
      <c r="LGD223" s="82"/>
      <c r="LGE223" s="82"/>
      <c r="LGF223" s="82"/>
      <c r="LGG223" s="82"/>
      <c r="LGH223" s="82"/>
      <c r="LGI223" s="82"/>
      <c r="LHA223" s="82"/>
      <c r="LHB223" s="82"/>
      <c r="LHC223" s="6"/>
      <c r="LHF223" s="7"/>
      <c r="LHG223" s="7"/>
      <c r="LHL223" s="82"/>
      <c r="LHN223" s="7"/>
      <c r="LHO223" s="82"/>
      <c r="LHQ223" s="7"/>
      <c r="LHR223" s="82"/>
      <c r="LHS223" s="82"/>
      <c r="LHT223" s="83"/>
      <c r="LHV223" s="82"/>
      <c r="LHW223" s="80"/>
      <c r="LHX223" s="81"/>
      <c r="LHY223" s="82"/>
      <c r="LIB223" s="82"/>
      <c r="LIC223" s="82"/>
      <c r="LIE223" s="82"/>
      <c r="LIH223" s="82"/>
      <c r="LIK223" s="82"/>
      <c r="LIL223" s="82"/>
      <c r="LIQ223" s="82"/>
      <c r="LIT223" s="82"/>
      <c r="LIU223" s="82"/>
      <c r="LIV223" s="82"/>
      <c r="LIW223" s="82"/>
      <c r="LIX223" s="82"/>
      <c r="LIY223" s="82"/>
      <c r="LIZ223" s="82"/>
      <c r="LJR223" s="82"/>
      <c r="LJS223" s="82"/>
      <c r="LJT223" s="6"/>
      <c r="LJW223" s="7"/>
      <c r="LJX223" s="7"/>
      <c r="LKC223" s="82"/>
      <c r="LKE223" s="7"/>
      <c r="LKF223" s="82"/>
      <c r="LKH223" s="7"/>
      <c r="LKI223" s="82"/>
      <c r="LKJ223" s="82"/>
      <c r="LKK223" s="83"/>
      <c r="LKM223" s="82"/>
      <c r="LKN223" s="80"/>
      <c r="LKO223" s="81"/>
      <c r="LKP223" s="82"/>
      <c r="LKS223" s="82"/>
      <c r="LKT223" s="82"/>
      <c r="LKV223" s="82"/>
      <c r="LKY223" s="82"/>
      <c r="LLB223" s="82"/>
      <c r="LLC223" s="82"/>
      <c r="LLH223" s="82"/>
      <c r="LLK223" s="82"/>
      <c r="LLL223" s="82"/>
      <c r="LLM223" s="82"/>
      <c r="LLN223" s="82"/>
      <c r="LLO223" s="82"/>
      <c r="LLP223" s="82"/>
      <c r="LLQ223" s="82"/>
      <c r="LMI223" s="82"/>
      <c r="LMJ223" s="82"/>
      <c r="LMK223" s="6"/>
      <c r="LMN223" s="7"/>
      <c r="LMO223" s="7"/>
      <c r="LMT223" s="82"/>
      <c r="LMV223" s="7"/>
      <c r="LMW223" s="82"/>
      <c r="LMY223" s="7"/>
      <c r="LMZ223" s="82"/>
      <c r="LNA223" s="82"/>
      <c r="LNB223" s="83"/>
      <c r="LND223" s="82"/>
      <c r="LNE223" s="80"/>
      <c r="LNF223" s="81"/>
      <c r="LNG223" s="82"/>
      <c r="LNJ223" s="82"/>
      <c r="LNK223" s="82"/>
      <c r="LNM223" s="82"/>
      <c r="LNP223" s="82"/>
      <c r="LNS223" s="82"/>
      <c r="LNT223" s="82"/>
      <c r="LNY223" s="82"/>
      <c r="LOB223" s="82"/>
      <c r="LOC223" s="82"/>
      <c r="LOD223" s="82"/>
      <c r="LOE223" s="82"/>
      <c r="LOF223" s="82"/>
      <c r="LOG223" s="82"/>
      <c r="LOH223" s="82"/>
      <c r="LOZ223" s="82"/>
      <c r="LPA223" s="82"/>
      <c r="LPB223" s="6"/>
      <c r="LPE223" s="7"/>
      <c r="LPF223" s="7"/>
      <c r="LPK223" s="82"/>
      <c r="LPM223" s="7"/>
      <c r="LPN223" s="82"/>
      <c r="LPP223" s="7"/>
      <c r="LPQ223" s="82"/>
      <c r="LPR223" s="82"/>
      <c r="LPS223" s="83"/>
      <c r="LPU223" s="82"/>
      <c r="LPV223" s="80"/>
      <c r="LPW223" s="81"/>
      <c r="LPX223" s="82"/>
      <c r="LQA223" s="82"/>
      <c r="LQB223" s="82"/>
      <c r="LQD223" s="82"/>
      <c r="LQG223" s="82"/>
      <c r="LQJ223" s="82"/>
      <c r="LQK223" s="82"/>
      <c r="LQP223" s="82"/>
      <c r="LQS223" s="82"/>
      <c r="LQT223" s="82"/>
      <c r="LQU223" s="82"/>
      <c r="LQV223" s="82"/>
      <c r="LQW223" s="82"/>
      <c r="LQX223" s="82"/>
      <c r="LQY223" s="82"/>
      <c r="LRQ223" s="82"/>
      <c r="LRR223" s="82"/>
      <c r="LRS223" s="6"/>
      <c r="LRV223" s="7"/>
      <c r="LRW223" s="7"/>
      <c r="LSB223" s="82"/>
      <c r="LSD223" s="7"/>
      <c r="LSE223" s="82"/>
      <c r="LSG223" s="7"/>
      <c r="LSH223" s="82"/>
      <c r="LSI223" s="82"/>
      <c r="LSJ223" s="83"/>
      <c r="LSL223" s="82"/>
      <c r="LSM223" s="80"/>
      <c r="LSN223" s="81"/>
      <c r="LSO223" s="82"/>
      <c r="LSR223" s="82"/>
      <c r="LSS223" s="82"/>
      <c r="LSU223" s="82"/>
      <c r="LSX223" s="82"/>
      <c r="LTA223" s="82"/>
      <c r="LTB223" s="82"/>
      <c r="LTG223" s="82"/>
      <c r="LTJ223" s="82"/>
      <c r="LTK223" s="82"/>
      <c r="LTL223" s="82"/>
      <c r="LTM223" s="82"/>
      <c r="LTN223" s="82"/>
      <c r="LTO223" s="82"/>
      <c r="LTP223" s="82"/>
      <c r="LUH223" s="82"/>
      <c r="LUI223" s="82"/>
      <c r="LUJ223" s="6"/>
      <c r="LUM223" s="7"/>
      <c r="LUN223" s="7"/>
      <c r="LUS223" s="82"/>
      <c r="LUU223" s="7"/>
      <c r="LUV223" s="82"/>
      <c r="LUX223" s="7"/>
      <c r="LUY223" s="82"/>
      <c r="LUZ223" s="82"/>
      <c r="LVA223" s="83"/>
      <c r="LVC223" s="82"/>
      <c r="LVD223" s="80"/>
      <c r="LVE223" s="81"/>
      <c r="LVF223" s="82"/>
      <c r="LVI223" s="82"/>
      <c r="LVJ223" s="82"/>
      <c r="LVL223" s="82"/>
      <c r="LVO223" s="82"/>
      <c r="LVR223" s="82"/>
      <c r="LVS223" s="82"/>
      <c r="LVX223" s="82"/>
      <c r="LWA223" s="82"/>
      <c r="LWB223" s="82"/>
      <c r="LWC223" s="82"/>
      <c r="LWD223" s="82"/>
      <c r="LWE223" s="82"/>
      <c r="LWF223" s="82"/>
      <c r="LWG223" s="82"/>
      <c r="LWY223" s="82"/>
      <c r="LWZ223" s="82"/>
      <c r="LXA223" s="6"/>
      <c r="LXD223" s="7"/>
      <c r="LXE223" s="7"/>
      <c r="LXJ223" s="82"/>
      <c r="LXL223" s="7"/>
      <c r="LXM223" s="82"/>
      <c r="LXO223" s="7"/>
      <c r="LXP223" s="82"/>
      <c r="LXQ223" s="82"/>
      <c r="LXR223" s="83"/>
      <c r="LXT223" s="82"/>
      <c r="LXU223" s="80"/>
      <c r="LXV223" s="81"/>
      <c r="LXW223" s="82"/>
      <c r="LXZ223" s="82"/>
      <c r="LYA223" s="82"/>
      <c r="LYC223" s="82"/>
      <c r="LYF223" s="82"/>
      <c r="LYI223" s="82"/>
      <c r="LYJ223" s="82"/>
      <c r="LYO223" s="82"/>
      <c r="LYR223" s="82"/>
      <c r="LYS223" s="82"/>
      <c r="LYT223" s="82"/>
      <c r="LYU223" s="82"/>
      <c r="LYV223" s="82"/>
      <c r="LYW223" s="82"/>
      <c r="LYX223" s="82"/>
      <c r="LZP223" s="82"/>
      <c r="LZQ223" s="82"/>
      <c r="LZR223" s="6"/>
      <c r="LZU223" s="7"/>
      <c r="LZV223" s="7"/>
      <c r="MAA223" s="82"/>
      <c r="MAC223" s="7"/>
      <c r="MAD223" s="82"/>
      <c r="MAF223" s="7"/>
      <c r="MAG223" s="82"/>
      <c r="MAH223" s="82"/>
      <c r="MAI223" s="83"/>
      <c r="MAK223" s="82"/>
      <c r="MAL223" s="80"/>
      <c r="MAM223" s="81"/>
      <c r="MAN223" s="82"/>
      <c r="MAQ223" s="82"/>
      <c r="MAR223" s="82"/>
      <c r="MAT223" s="82"/>
      <c r="MAW223" s="82"/>
      <c r="MAZ223" s="82"/>
      <c r="MBA223" s="82"/>
      <c r="MBF223" s="82"/>
      <c r="MBI223" s="82"/>
      <c r="MBJ223" s="82"/>
      <c r="MBK223" s="82"/>
      <c r="MBL223" s="82"/>
      <c r="MBM223" s="82"/>
      <c r="MBN223" s="82"/>
      <c r="MBO223" s="82"/>
      <c r="MCG223" s="82"/>
      <c r="MCH223" s="82"/>
      <c r="MCI223" s="6"/>
      <c r="MCL223" s="7"/>
      <c r="MCM223" s="7"/>
      <c r="MCR223" s="82"/>
      <c r="MCT223" s="7"/>
      <c r="MCU223" s="82"/>
      <c r="MCW223" s="7"/>
      <c r="MCX223" s="82"/>
      <c r="MCY223" s="82"/>
      <c r="MCZ223" s="83"/>
      <c r="MDB223" s="82"/>
      <c r="MDC223" s="80"/>
      <c r="MDD223" s="81"/>
      <c r="MDE223" s="82"/>
      <c r="MDH223" s="82"/>
      <c r="MDI223" s="82"/>
      <c r="MDK223" s="82"/>
      <c r="MDN223" s="82"/>
      <c r="MDQ223" s="82"/>
      <c r="MDR223" s="82"/>
      <c r="MDW223" s="82"/>
      <c r="MDZ223" s="82"/>
      <c r="MEA223" s="82"/>
      <c r="MEB223" s="82"/>
      <c r="MEC223" s="82"/>
      <c r="MED223" s="82"/>
      <c r="MEE223" s="82"/>
      <c r="MEF223" s="82"/>
      <c r="MEX223" s="82"/>
      <c r="MEY223" s="82"/>
      <c r="MEZ223" s="6"/>
      <c r="MFC223" s="7"/>
      <c r="MFD223" s="7"/>
      <c r="MFI223" s="82"/>
      <c r="MFK223" s="7"/>
      <c r="MFL223" s="82"/>
      <c r="MFN223" s="7"/>
      <c r="MFO223" s="82"/>
      <c r="MFP223" s="82"/>
      <c r="MFQ223" s="83"/>
      <c r="MFS223" s="82"/>
      <c r="MFT223" s="80"/>
      <c r="MFU223" s="81"/>
      <c r="MFV223" s="82"/>
      <c r="MFY223" s="82"/>
      <c r="MFZ223" s="82"/>
      <c r="MGB223" s="82"/>
      <c r="MGE223" s="82"/>
      <c r="MGH223" s="82"/>
      <c r="MGI223" s="82"/>
      <c r="MGN223" s="82"/>
      <c r="MGQ223" s="82"/>
      <c r="MGR223" s="82"/>
      <c r="MGS223" s="82"/>
      <c r="MGT223" s="82"/>
      <c r="MGU223" s="82"/>
      <c r="MGV223" s="82"/>
      <c r="MGW223" s="82"/>
      <c r="MHO223" s="82"/>
      <c r="MHP223" s="82"/>
      <c r="MHQ223" s="6"/>
      <c r="MHT223" s="7"/>
      <c r="MHU223" s="7"/>
      <c r="MHZ223" s="82"/>
      <c r="MIB223" s="7"/>
      <c r="MIC223" s="82"/>
      <c r="MIE223" s="7"/>
      <c r="MIF223" s="82"/>
      <c r="MIG223" s="82"/>
      <c r="MIH223" s="83"/>
      <c r="MIJ223" s="82"/>
      <c r="MIK223" s="80"/>
      <c r="MIL223" s="81"/>
      <c r="MIM223" s="82"/>
      <c r="MIP223" s="82"/>
      <c r="MIQ223" s="82"/>
      <c r="MIS223" s="82"/>
      <c r="MIV223" s="82"/>
      <c r="MIY223" s="82"/>
      <c r="MIZ223" s="82"/>
      <c r="MJE223" s="82"/>
      <c r="MJH223" s="82"/>
      <c r="MJI223" s="82"/>
      <c r="MJJ223" s="82"/>
      <c r="MJK223" s="82"/>
      <c r="MJL223" s="82"/>
      <c r="MJM223" s="82"/>
      <c r="MJN223" s="82"/>
      <c r="MKF223" s="82"/>
      <c r="MKG223" s="82"/>
      <c r="MKH223" s="6"/>
      <c r="MKK223" s="7"/>
      <c r="MKL223" s="7"/>
      <c r="MKQ223" s="82"/>
      <c r="MKS223" s="7"/>
      <c r="MKT223" s="82"/>
      <c r="MKV223" s="7"/>
      <c r="MKW223" s="82"/>
      <c r="MKX223" s="82"/>
      <c r="MKY223" s="83"/>
      <c r="MLA223" s="82"/>
      <c r="MLB223" s="80"/>
      <c r="MLC223" s="81"/>
      <c r="MLD223" s="82"/>
      <c r="MLG223" s="82"/>
      <c r="MLH223" s="82"/>
      <c r="MLJ223" s="82"/>
      <c r="MLM223" s="82"/>
      <c r="MLP223" s="82"/>
      <c r="MLQ223" s="82"/>
      <c r="MLV223" s="82"/>
      <c r="MLY223" s="82"/>
      <c r="MLZ223" s="82"/>
      <c r="MMA223" s="82"/>
      <c r="MMB223" s="82"/>
      <c r="MMC223" s="82"/>
      <c r="MMD223" s="82"/>
      <c r="MME223" s="82"/>
      <c r="MMW223" s="82"/>
      <c r="MMX223" s="82"/>
      <c r="MMY223" s="6"/>
      <c r="MNB223" s="7"/>
      <c r="MNC223" s="7"/>
      <c r="MNH223" s="82"/>
      <c r="MNJ223" s="7"/>
      <c r="MNK223" s="82"/>
      <c r="MNM223" s="7"/>
      <c r="MNN223" s="82"/>
      <c r="MNO223" s="82"/>
      <c r="MNP223" s="83"/>
      <c r="MNR223" s="82"/>
      <c r="MNS223" s="80"/>
      <c r="MNT223" s="81"/>
      <c r="MNU223" s="82"/>
      <c r="MNX223" s="82"/>
      <c r="MNY223" s="82"/>
      <c r="MOA223" s="82"/>
      <c r="MOD223" s="82"/>
      <c r="MOG223" s="82"/>
      <c r="MOH223" s="82"/>
      <c r="MOM223" s="82"/>
      <c r="MOP223" s="82"/>
      <c r="MOQ223" s="82"/>
      <c r="MOR223" s="82"/>
      <c r="MOS223" s="82"/>
      <c r="MOT223" s="82"/>
      <c r="MOU223" s="82"/>
      <c r="MOV223" s="82"/>
      <c r="MPN223" s="82"/>
      <c r="MPO223" s="82"/>
      <c r="MPP223" s="6"/>
      <c r="MPS223" s="7"/>
      <c r="MPT223" s="7"/>
      <c r="MPY223" s="82"/>
      <c r="MQA223" s="7"/>
      <c r="MQB223" s="82"/>
      <c r="MQD223" s="7"/>
      <c r="MQE223" s="82"/>
      <c r="MQF223" s="82"/>
      <c r="MQG223" s="83"/>
      <c r="MQI223" s="82"/>
      <c r="MQJ223" s="80"/>
      <c r="MQK223" s="81"/>
      <c r="MQL223" s="82"/>
      <c r="MQO223" s="82"/>
      <c r="MQP223" s="82"/>
      <c r="MQR223" s="82"/>
      <c r="MQU223" s="82"/>
      <c r="MQX223" s="82"/>
      <c r="MQY223" s="82"/>
      <c r="MRD223" s="82"/>
      <c r="MRG223" s="82"/>
      <c r="MRH223" s="82"/>
      <c r="MRI223" s="82"/>
      <c r="MRJ223" s="82"/>
      <c r="MRK223" s="82"/>
      <c r="MRL223" s="82"/>
      <c r="MRM223" s="82"/>
      <c r="MSE223" s="82"/>
      <c r="MSF223" s="82"/>
      <c r="MSG223" s="6"/>
      <c r="MSJ223" s="7"/>
      <c r="MSK223" s="7"/>
      <c r="MSP223" s="82"/>
      <c r="MSR223" s="7"/>
      <c r="MSS223" s="82"/>
      <c r="MSU223" s="7"/>
      <c r="MSV223" s="82"/>
      <c r="MSW223" s="82"/>
      <c r="MSX223" s="83"/>
      <c r="MSZ223" s="82"/>
      <c r="MTA223" s="80"/>
      <c r="MTB223" s="81"/>
      <c r="MTC223" s="82"/>
      <c r="MTF223" s="82"/>
      <c r="MTG223" s="82"/>
      <c r="MTI223" s="82"/>
      <c r="MTL223" s="82"/>
      <c r="MTO223" s="82"/>
      <c r="MTP223" s="82"/>
      <c r="MTU223" s="82"/>
      <c r="MTX223" s="82"/>
      <c r="MTY223" s="82"/>
      <c r="MTZ223" s="82"/>
      <c r="MUA223" s="82"/>
      <c r="MUB223" s="82"/>
      <c r="MUC223" s="82"/>
      <c r="MUD223" s="82"/>
      <c r="MUV223" s="82"/>
      <c r="MUW223" s="82"/>
      <c r="MUX223" s="6"/>
      <c r="MVA223" s="7"/>
      <c r="MVB223" s="7"/>
      <c r="MVG223" s="82"/>
      <c r="MVI223" s="7"/>
      <c r="MVJ223" s="82"/>
      <c r="MVL223" s="7"/>
      <c r="MVM223" s="82"/>
      <c r="MVN223" s="82"/>
      <c r="MVO223" s="83"/>
      <c r="MVQ223" s="82"/>
      <c r="MVR223" s="80"/>
      <c r="MVS223" s="81"/>
      <c r="MVT223" s="82"/>
      <c r="MVW223" s="82"/>
      <c r="MVX223" s="82"/>
      <c r="MVZ223" s="82"/>
      <c r="MWC223" s="82"/>
      <c r="MWF223" s="82"/>
      <c r="MWG223" s="82"/>
      <c r="MWL223" s="82"/>
      <c r="MWO223" s="82"/>
      <c r="MWP223" s="82"/>
      <c r="MWQ223" s="82"/>
      <c r="MWR223" s="82"/>
      <c r="MWS223" s="82"/>
      <c r="MWT223" s="82"/>
      <c r="MWU223" s="82"/>
      <c r="MXM223" s="82"/>
      <c r="MXN223" s="82"/>
      <c r="MXO223" s="6"/>
      <c r="MXR223" s="7"/>
      <c r="MXS223" s="7"/>
      <c r="MXX223" s="82"/>
      <c r="MXZ223" s="7"/>
      <c r="MYA223" s="82"/>
      <c r="MYC223" s="7"/>
      <c r="MYD223" s="82"/>
      <c r="MYE223" s="82"/>
      <c r="MYF223" s="83"/>
      <c r="MYH223" s="82"/>
      <c r="MYI223" s="80"/>
      <c r="MYJ223" s="81"/>
      <c r="MYK223" s="82"/>
      <c r="MYN223" s="82"/>
      <c r="MYO223" s="82"/>
      <c r="MYQ223" s="82"/>
      <c r="MYT223" s="82"/>
      <c r="MYW223" s="82"/>
      <c r="MYX223" s="82"/>
      <c r="MZC223" s="82"/>
      <c r="MZF223" s="82"/>
      <c r="MZG223" s="82"/>
      <c r="MZH223" s="82"/>
      <c r="MZI223" s="82"/>
      <c r="MZJ223" s="82"/>
      <c r="MZK223" s="82"/>
      <c r="MZL223" s="82"/>
      <c r="NAD223" s="82"/>
      <c r="NAE223" s="82"/>
      <c r="NAF223" s="6"/>
      <c r="NAI223" s="7"/>
      <c r="NAJ223" s="7"/>
      <c r="NAO223" s="82"/>
      <c r="NAQ223" s="7"/>
      <c r="NAR223" s="82"/>
      <c r="NAT223" s="7"/>
      <c r="NAU223" s="82"/>
      <c r="NAV223" s="82"/>
      <c r="NAW223" s="83"/>
      <c r="NAY223" s="82"/>
      <c r="NAZ223" s="80"/>
      <c r="NBA223" s="81"/>
      <c r="NBB223" s="82"/>
      <c r="NBE223" s="82"/>
      <c r="NBF223" s="82"/>
      <c r="NBH223" s="82"/>
      <c r="NBK223" s="82"/>
      <c r="NBN223" s="82"/>
      <c r="NBO223" s="82"/>
      <c r="NBT223" s="82"/>
      <c r="NBW223" s="82"/>
      <c r="NBX223" s="82"/>
      <c r="NBY223" s="82"/>
      <c r="NBZ223" s="82"/>
      <c r="NCA223" s="82"/>
      <c r="NCB223" s="82"/>
      <c r="NCC223" s="82"/>
      <c r="NCU223" s="82"/>
      <c r="NCV223" s="82"/>
      <c r="NCW223" s="6"/>
      <c r="NCZ223" s="7"/>
      <c r="NDA223" s="7"/>
      <c r="NDF223" s="82"/>
      <c r="NDH223" s="7"/>
      <c r="NDI223" s="82"/>
      <c r="NDK223" s="7"/>
      <c r="NDL223" s="82"/>
      <c r="NDM223" s="82"/>
      <c r="NDN223" s="83"/>
      <c r="NDP223" s="82"/>
      <c r="NDQ223" s="80"/>
      <c r="NDR223" s="81"/>
      <c r="NDS223" s="82"/>
      <c r="NDV223" s="82"/>
      <c r="NDW223" s="82"/>
      <c r="NDY223" s="82"/>
      <c r="NEB223" s="82"/>
      <c r="NEE223" s="82"/>
      <c r="NEF223" s="82"/>
      <c r="NEK223" s="82"/>
      <c r="NEN223" s="82"/>
      <c r="NEO223" s="82"/>
      <c r="NEP223" s="82"/>
      <c r="NEQ223" s="82"/>
      <c r="NER223" s="82"/>
      <c r="NES223" s="82"/>
      <c r="NET223" s="82"/>
      <c r="NFL223" s="82"/>
      <c r="NFM223" s="82"/>
      <c r="NFN223" s="6"/>
      <c r="NFQ223" s="7"/>
      <c r="NFR223" s="7"/>
      <c r="NFW223" s="82"/>
      <c r="NFY223" s="7"/>
      <c r="NFZ223" s="82"/>
      <c r="NGB223" s="7"/>
      <c r="NGC223" s="82"/>
      <c r="NGD223" s="82"/>
      <c r="NGE223" s="83"/>
      <c r="NGG223" s="82"/>
      <c r="NGH223" s="80"/>
      <c r="NGI223" s="81"/>
      <c r="NGJ223" s="82"/>
      <c r="NGM223" s="82"/>
      <c r="NGN223" s="82"/>
      <c r="NGP223" s="82"/>
      <c r="NGS223" s="82"/>
      <c r="NGV223" s="82"/>
      <c r="NGW223" s="82"/>
      <c r="NHB223" s="82"/>
      <c r="NHE223" s="82"/>
      <c r="NHF223" s="82"/>
      <c r="NHG223" s="82"/>
      <c r="NHH223" s="82"/>
      <c r="NHI223" s="82"/>
      <c r="NHJ223" s="82"/>
      <c r="NHK223" s="82"/>
      <c r="NIC223" s="82"/>
      <c r="NID223" s="82"/>
      <c r="NIE223" s="6"/>
      <c r="NIH223" s="7"/>
      <c r="NII223" s="7"/>
      <c r="NIN223" s="82"/>
      <c r="NIP223" s="7"/>
      <c r="NIQ223" s="82"/>
      <c r="NIS223" s="7"/>
      <c r="NIT223" s="82"/>
      <c r="NIU223" s="82"/>
      <c r="NIV223" s="83"/>
      <c r="NIX223" s="82"/>
      <c r="NIY223" s="80"/>
      <c r="NIZ223" s="81"/>
      <c r="NJA223" s="82"/>
      <c r="NJD223" s="82"/>
      <c r="NJE223" s="82"/>
      <c r="NJG223" s="82"/>
      <c r="NJJ223" s="82"/>
      <c r="NJM223" s="82"/>
      <c r="NJN223" s="82"/>
      <c r="NJS223" s="82"/>
      <c r="NJV223" s="82"/>
      <c r="NJW223" s="82"/>
      <c r="NJX223" s="82"/>
      <c r="NJY223" s="82"/>
      <c r="NJZ223" s="82"/>
      <c r="NKA223" s="82"/>
      <c r="NKB223" s="82"/>
      <c r="NKT223" s="82"/>
      <c r="NKU223" s="82"/>
      <c r="NKV223" s="6"/>
      <c r="NKY223" s="7"/>
      <c r="NKZ223" s="7"/>
      <c r="NLE223" s="82"/>
      <c r="NLG223" s="7"/>
      <c r="NLH223" s="82"/>
      <c r="NLJ223" s="7"/>
      <c r="NLK223" s="82"/>
      <c r="NLL223" s="82"/>
      <c r="NLM223" s="83"/>
      <c r="NLO223" s="82"/>
      <c r="NLP223" s="80"/>
      <c r="NLQ223" s="81"/>
      <c r="NLR223" s="82"/>
      <c r="NLU223" s="82"/>
      <c r="NLV223" s="82"/>
      <c r="NLX223" s="82"/>
      <c r="NMA223" s="82"/>
      <c r="NMD223" s="82"/>
      <c r="NME223" s="82"/>
      <c r="NMJ223" s="82"/>
      <c r="NMM223" s="82"/>
      <c r="NMN223" s="82"/>
      <c r="NMO223" s="82"/>
      <c r="NMP223" s="82"/>
      <c r="NMQ223" s="82"/>
      <c r="NMR223" s="82"/>
      <c r="NMS223" s="82"/>
      <c r="NNK223" s="82"/>
      <c r="NNL223" s="82"/>
      <c r="NNM223" s="6"/>
      <c r="NNP223" s="7"/>
      <c r="NNQ223" s="7"/>
      <c r="NNV223" s="82"/>
      <c r="NNX223" s="7"/>
      <c r="NNY223" s="82"/>
      <c r="NOA223" s="7"/>
      <c r="NOB223" s="82"/>
      <c r="NOC223" s="82"/>
      <c r="NOD223" s="83"/>
      <c r="NOF223" s="82"/>
      <c r="NOG223" s="80"/>
      <c r="NOH223" s="81"/>
      <c r="NOI223" s="82"/>
      <c r="NOL223" s="82"/>
      <c r="NOM223" s="82"/>
      <c r="NOO223" s="82"/>
      <c r="NOR223" s="82"/>
      <c r="NOU223" s="82"/>
      <c r="NOV223" s="82"/>
      <c r="NPA223" s="82"/>
      <c r="NPD223" s="82"/>
      <c r="NPE223" s="82"/>
      <c r="NPF223" s="82"/>
      <c r="NPG223" s="82"/>
      <c r="NPH223" s="82"/>
      <c r="NPI223" s="82"/>
      <c r="NPJ223" s="82"/>
      <c r="NQB223" s="82"/>
      <c r="NQC223" s="82"/>
      <c r="NQD223" s="6"/>
      <c r="NQG223" s="7"/>
      <c r="NQH223" s="7"/>
      <c r="NQM223" s="82"/>
      <c r="NQO223" s="7"/>
      <c r="NQP223" s="82"/>
      <c r="NQR223" s="7"/>
      <c r="NQS223" s="82"/>
      <c r="NQT223" s="82"/>
      <c r="NQU223" s="83"/>
      <c r="NQW223" s="82"/>
      <c r="NQX223" s="80"/>
      <c r="NQY223" s="81"/>
      <c r="NQZ223" s="82"/>
      <c r="NRC223" s="82"/>
      <c r="NRD223" s="82"/>
      <c r="NRF223" s="82"/>
      <c r="NRI223" s="82"/>
      <c r="NRL223" s="82"/>
      <c r="NRM223" s="82"/>
      <c r="NRR223" s="82"/>
      <c r="NRU223" s="82"/>
      <c r="NRV223" s="82"/>
      <c r="NRW223" s="82"/>
      <c r="NRX223" s="82"/>
      <c r="NRY223" s="82"/>
      <c r="NRZ223" s="82"/>
      <c r="NSA223" s="82"/>
      <c r="NSS223" s="82"/>
      <c r="NST223" s="82"/>
      <c r="NSU223" s="6"/>
      <c r="NSX223" s="7"/>
      <c r="NSY223" s="7"/>
      <c r="NTD223" s="82"/>
      <c r="NTF223" s="7"/>
      <c r="NTG223" s="82"/>
      <c r="NTI223" s="7"/>
      <c r="NTJ223" s="82"/>
      <c r="NTK223" s="82"/>
      <c r="NTL223" s="83"/>
      <c r="NTN223" s="82"/>
      <c r="NTO223" s="80"/>
      <c r="NTP223" s="81"/>
      <c r="NTQ223" s="82"/>
      <c r="NTT223" s="82"/>
      <c r="NTU223" s="82"/>
      <c r="NTW223" s="82"/>
      <c r="NTZ223" s="82"/>
      <c r="NUC223" s="82"/>
      <c r="NUD223" s="82"/>
      <c r="NUI223" s="82"/>
      <c r="NUL223" s="82"/>
      <c r="NUM223" s="82"/>
      <c r="NUN223" s="82"/>
      <c r="NUO223" s="82"/>
      <c r="NUP223" s="82"/>
      <c r="NUQ223" s="82"/>
      <c r="NUR223" s="82"/>
      <c r="NVJ223" s="82"/>
      <c r="NVK223" s="82"/>
      <c r="NVL223" s="6"/>
      <c r="NVO223" s="7"/>
      <c r="NVP223" s="7"/>
      <c r="NVU223" s="82"/>
      <c r="NVW223" s="7"/>
      <c r="NVX223" s="82"/>
      <c r="NVZ223" s="7"/>
      <c r="NWA223" s="82"/>
      <c r="NWB223" s="82"/>
      <c r="NWC223" s="83"/>
      <c r="NWE223" s="82"/>
      <c r="NWF223" s="80"/>
      <c r="NWG223" s="81"/>
      <c r="NWH223" s="82"/>
      <c r="NWK223" s="82"/>
      <c r="NWL223" s="82"/>
      <c r="NWN223" s="82"/>
      <c r="NWQ223" s="82"/>
      <c r="NWT223" s="82"/>
      <c r="NWU223" s="82"/>
      <c r="NWZ223" s="82"/>
      <c r="NXC223" s="82"/>
      <c r="NXD223" s="82"/>
      <c r="NXE223" s="82"/>
      <c r="NXF223" s="82"/>
      <c r="NXG223" s="82"/>
      <c r="NXH223" s="82"/>
      <c r="NXI223" s="82"/>
      <c r="NYA223" s="82"/>
      <c r="NYB223" s="82"/>
      <c r="NYC223" s="6"/>
      <c r="NYF223" s="7"/>
      <c r="NYG223" s="7"/>
      <c r="NYL223" s="82"/>
      <c r="NYN223" s="7"/>
      <c r="NYO223" s="82"/>
      <c r="NYQ223" s="7"/>
      <c r="NYR223" s="82"/>
      <c r="NYS223" s="82"/>
      <c r="NYT223" s="83"/>
      <c r="NYV223" s="82"/>
      <c r="NYW223" s="80"/>
      <c r="NYX223" s="81"/>
      <c r="NYY223" s="82"/>
      <c r="NZB223" s="82"/>
      <c r="NZC223" s="82"/>
      <c r="NZE223" s="82"/>
      <c r="NZH223" s="82"/>
      <c r="NZK223" s="82"/>
      <c r="NZL223" s="82"/>
      <c r="NZQ223" s="82"/>
      <c r="NZT223" s="82"/>
      <c r="NZU223" s="82"/>
      <c r="NZV223" s="82"/>
      <c r="NZW223" s="82"/>
      <c r="NZX223" s="82"/>
      <c r="NZY223" s="82"/>
      <c r="NZZ223" s="82"/>
      <c r="OAR223" s="82"/>
      <c r="OAS223" s="82"/>
      <c r="OAT223" s="6"/>
      <c r="OAW223" s="7"/>
      <c r="OAX223" s="7"/>
      <c r="OBC223" s="82"/>
      <c r="OBE223" s="7"/>
      <c r="OBF223" s="82"/>
      <c r="OBH223" s="7"/>
      <c r="OBI223" s="82"/>
      <c r="OBJ223" s="82"/>
      <c r="OBK223" s="83"/>
      <c r="OBM223" s="82"/>
      <c r="OBN223" s="80"/>
      <c r="OBO223" s="81"/>
      <c r="OBP223" s="82"/>
      <c r="OBS223" s="82"/>
      <c r="OBT223" s="82"/>
      <c r="OBV223" s="82"/>
      <c r="OBY223" s="82"/>
      <c r="OCB223" s="82"/>
      <c r="OCC223" s="82"/>
      <c r="OCH223" s="82"/>
      <c r="OCK223" s="82"/>
      <c r="OCL223" s="82"/>
      <c r="OCM223" s="82"/>
      <c r="OCN223" s="82"/>
      <c r="OCO223" s="82"/>
      <c r="OCP223" s="82"/>
      <c r="OCQ223" s="82"/>
      <c r="ODI223" s="82"/>
      <c r="ODJ223" s="82"/>
      <c r="ODK223" s="6"/>
      <c r="ODN223" s="7"/>
      <c r="ODO223" s="7"/>
      <c r="ODT223" s="82"/>
      <c r="ODV223" s="7"/>
      <c r="ODW223" s="82"/>
      <c r="ODY223" s="7"/>
      <c r="ODZ223" s="82"/>
      <c r="OEA223" s="82"/>
      <c r="OEB223" s="83"/>
      <c r="OED223" s="82"/>
      <c r="OEE223" s="80"/>
      <c r="OEF223" s="81"/>
      <c r="OEG223" s="82"/>
      <c r="OEJ223" s="82"/>
      <c r="OEK223" s="82"/>
      <c r="OEM223" s="82"/>
      <c r="OEP223" s="82"/>
      <c r="OES223" s="82"/>
      <c r="OET223" s="82"/>
      <c r="OEY223" s="82"/>
      <c r="OFB223" s="82"/>
      <c r="OFC223" s="82"/>
      <c r="OFD223" s="82"/>
      <c r="OFE223" s="82"/>
      <c r="OFF223" s="82"/>
      <c r="OFG223" s="82"/>
      <c r="OFH223" s="82"/>
      <c r="OFZ223" s="82"/>
      <c r="OGA223" s="82"/>
      <c r="OGB223" s="6"/>
      <c r="OGE223" s="7"/>
      <c r="OGF223" s="7"/>
      <c r="OGK223" s="82"/>
      <c r="OGM223" s="7"/>
      <c r="OGN223" s="82"/>
      <c r="OGP223" s="7"/>
      <c r="OGQ223" s="82"/>
      <c r="OGR223" s="82"/>
      <c r="OGS223" s="83"/>
      <c r="OGU223" s="82"/>
      <c r="OGV223" s="80"/>
      <c r="OGW223" s="81"/>
      <c r="OGX223" s="82"/>
      <c r="OHA223" s="82"/>
      <c r="OHB223" s="82"/>
      <c r="OHD223" s="82"/>
      <c r="OHG223" s="82"/>
      <c r="OHJ223" s="82"/>
      <c r="OHK223" s="82"/>
      <c r="OHP223" s="82"/>
      <c r="OHS223" s="82"/>
      <c r="OHT223" s="82"/>
      <c r="OHU223" s="82"/>
      <c r="OHV223" s="82"/>
      <c r="OHW223" s="82"/>
      <c r="OHX223" s="82"/>
      <c r="OHY223" s="82"/>
      <c r="OIQ223" s="82"/>
      <c r="OIR223" s="82"/>
      <c r="OIS223" s="6"/>
      <c r="OIV223" s="7"/>
      <c r="OIW223" s="7"/>
      <c r="OJB223" s="82"/>
      <c r="OJD223" s="7"/>
      <c r="OJE223" s="82"/>
      <c r="OJG223" s="7"/>
      <c r="OJH223" s="82"/>
      <c r="OJI223" s="82"/>
      <c r="OJJ223" s="83"/>
      <c r="OJL223" s="82"/>
      <c r="OJM223" s="80"/>
      <c r="OJN223" s="81"/>
      <c r="OJO223" s="82"/>
      <c r="OJR223" s="82"/>
      <c r="OJS223" s="82"/>
      <c r="OJU223" s="82"/>
      <c r="OJX223" s="82"/>
      <c r="OKA223" s="82"/>
      <c r="OKB223" s="82"/>
      <c r="OKG223" s="82"/>
      <c r="OKJ223" s="82"/>
      <c r="OKK223" s="82"/>
      <c r="OKL223" s="82"/>
      <c r="OKM223" s="82"/>
      <c r="OKN223" s="82"/>
      <c r="OKO223" s="82"/>
      <c r="OKP223" s="82"/>
      <c r="OLH223" s="82"/>
      <c r="OLI223" s="82"/>
      <c r="OLJ223" s="6"/>
      <c r="OLM223" s="7"/>
      <c r="OLN223" s="7"/>
      <c r="OLS223" s="82"/>
      <c r="OLU223" s="7"/>
      <c r="OLV223" s="82"/>
      <c r="OLX223" s="7"/>
      <c r="OLY223" s="82"/>
      <c r="OLZ223" s="82"/>
      <c r="OMA223" s="83"/>
      <c r="OMC223" s="82"/>
      <c r="OMD223" s="80"/>
      <c r="OME223" s="81"/>
      <c r="OMF223" s="82"/>
      <c r="OMI223" s="82"/>
      <c r="OMJ223" s="82"/>
      <c r="OML223" s="82"/>
      <c r="OMO223" s="82"/>
      <c r="OMR223" s="82"/>
      <c r="OMS223" s="82"/>
      <c r="OMX223" s="82"/>
      <c r="ONA223" s="82"/>
      <c r="ONB223" s="82"/>
      <c r="ONC223" s="82"/>
      <c r="OND223" s="82"/>
      <c r="ONE223" s="82"/>
      <c r="ONF223" s="82"/>
      <c r="ONG223" s="82"/>
      <c r="ONY223" s="82"/>
      <c r="ONZ223" s="82"/>
      <c r="OOA223" s="6"/>
      <c r="OOD223" s="7"/>
      <c r="OOE223" s="7"/>
      <c r="OOJ223" s="82"/>
      <c r="OOL223" s="7"/>
      <c r="OOM223" s="82"/>
      <c r="OOO223" s="7"/>
      <c r="OOP223" s="82"/>
      <c r="OOQ223" s="82"/>
      <c r="OOR223" s="83"/>
      <c r="OOT223" s="82"/>
      <c r="OOU223" s="80"/>
      <c r="OOV223" s="81"/>
      <c r="OOW223" s="82"/>
      <c r="OOZ223" s="82"/>
      <c r="OPA223" s="82"/>
      <c r="OPC223" s="82"/>
      <c r="OPF223" s="82"/>
      <c r="OPI223" s="82"/>
      <c r="OPJ223" s="82"/>
      <c r="OPO223" s="82"/>
      <c r="OPR223" s="82"/>
      <c r="OPS223" s="82"/>
      <c r="OPT223" s="82"/>
      <c r="OPU223" s="82"/>
      <c r="OPV223" s="82"/>
      <c r="OPW223" s="82"/>
      <c r="OPX223" s="82"/>
      <c r="OQP223" s="82"/>
      <c r="OQQ223" s="82"/>
      <c r="OQR223" s="6"/>
      <c r="OQU223" s="7"/>
      <c r="OQV223" s="7"/>
      <c r="ORA223" s="82"/>
      <c r="ORC223" s="7"/>
      <c r="ORD223" s="82"/>
      <c r="ORF223" s="7"/>
      <c r="ORG223" s="82"/>
      <c r="ORH223" s="82"/>
      <c r="ORI223" s="83"/>
      <c r="ORK223" s="82"/>
      <c r="ORL223" s="80"/>
      <c r="ORM223" s="81"/>
      <c r="ORN223" s="82"/>
      <c r="ORQ223" s="82"/>
      <c r="ORR223" s="82"/>
      <c r="ORT223" s="82"/>
      <c r="ORW223" s="82"/>
      <c r="ORZ223" s="82"/>
      <c r="OSA223" s="82"/>
      <c r="OSF223" s="82"/>
      <c r="OSI223" s="82"/>
      <c r="OSJ223" s="82"/>
      <c r="OSK223" s="82"/>
      <c r="OSL223" s="82"/>
      <c r="OSM223" s="82"/>
      <c r="OSN223" s="82"/>
      <c r="OSO223" s="82"/>
      <c r="OTG223" s="82"/>
      <c r="OTH223" s="82"/>
      <c r="OTI223" s="6"/>
      <c r="OTL223" s="7"/>
      <c r="OTM223" s="7"/>
      <c r="OTR223" s="82"/>
      <c r="OTT223" s="7"/>
      <c r="OTU223" s="82"/>
      <c r="OTW223" s="7"/>
      <c r="OTX223" s="82"/>
      <c r="OTY223" s="82"/>
      <c r="OTZ223" s="83"/>
      <c r="OUB223" s="82"/>
      <c r="OUC223" s="80"/>
      <c r="OUD223" s="81"/>
      <c r="OUE223" s="82"/>
      <c r="OUH223" s="82"/>
      <c r="OUI223" s="82"/>
      <c r="OUK223" s="82"/>
      <c r="OUN223" s="82"/>
      <c r="OUQ223" s="82"/>
      <c r="OUR223" s="82"/>
      <c r="OUW223" s="82"/>
      <c r="OUZ223" s="82"/>
      <c r="OVA223" s="82"/>
      <c r="OVB223" s="82"/>
      <c r="OVC223" s="82"/>
      <c r="OVD223" s="82"/>
      <c r="OVE223" s="82"/>
      <c r="OVF223" s="82"/>
      <c r="OVX223" s="82"/>
      <c r="OVY223" s="82"/>
      <c r="OVZ223" s="6"/>
      <c r="OWC223" s="7"/>
      <c r="OWD223" s="7"/>
      <c r="OWI223" s="82"/>
      <c r="OWK223" s="7"/>
      <c r="OWL223" s="82"/>
      <c r="OWN223" s="7"/>
      <c r="OWO223" s="82"/>
      <c r="OWP223" s="82"/>
      <c r="OWQ223" s="83"/>
      <c r="OWS223" s="82"/>
      <c r="OWT223" s="80"/>
      <c r="OWU223" s="81"/>
      <c r="OWV223" s="82"/>
      <c r="OWY223" s="82"/>
      <c r="OWZ223" s="82"/>
      <c r="OXB223" s="82"/>
      <c r="OXE223" s="82"/>
      <c r="OXH223" s="82"/>
      <c r="OXI223" s="82"/>
      <c r="OXN223" s="82"/>
      <c r="OXQ223" s="82"/>
      <c r="OXR223" s="82"/>
      <c r="OXS223" s="82"/>
      <c r="OXT223" s="82"/>
      <c r="OXU223" s="82"/>
      <c r="OXV223" s="82"/>
      <c r="OXW223" s="82"/>
      <c r="OYO223" s="82"/>
      <c r="OYP223" s="82"/>
      <c r="OYQ223" s="6"/>
      <c r="OYT223" s="7"/>
      <c r="OYU223" s="7"/>
      <c r="OYZ223" s="82"/>
      <c r="OZB223" s="7"/>
      <c r="OZC223" s="82"/>
      <c r="OZE223" s="7"/>
      <c r="OZF223" s="82"/>
      <c r="OZG223" s="82"/>
      <c r="OZH223" s="83"/>
      <c r="OZJ223" s="82"/>
      <c r="OZK223" s="80"/>
      <c r="OZL223" s="81"/>
      <c r="OZM223" s="82"/>
      <c r="OZP223" s="82"/>
      <c r="OZQ223" s="82"/>
      <c r="OZS223" s="82"/>
      <c r="OZV223" s="82"/>
      <c r="OZY223" s="82"/>
      <c r="OZZ223" s="82"/>
      <c r="PAE223" s="82"/>
      <c r="PAH223" s="82"/>
      <c r="PAI223" s="82"/>
      <c r="PAJ223" s="82"/>
      <c r="PAK223" s="82"/>
      <c r="PAL223" s="82"/>
      <c r="PAM223" s="82"/>
      <c r="PAN223" s="82"/>
      <c r="PBF223" s="82"/>
      <c r="PBG223" s="82"/>
      <c r="PBH223" s="6"/>
      <c r="PBK223" s="7"/>
      <c r="PBL223" s="7"/>
      <c r="PBQ223" s="82"/>
      <c r="PBS223" s="7"/>
      <c r="PBT223" s="82"/>
      <c r="PBV223" s="7"/>
      <c r="PBW223" s="82"/>
      <c r="PBX223" s="82"/>
      <c r="PBY223" s="83"/>
      <c r="PCA223" s="82"/>
      <c r="PCB223" s="80"/>
      <c r="PCC223" s="81"/>
      <c r="PCD223" s="82"/>
      <c r="PCG223" s="82"/>
      <c r="PCH223" s="82"/>
      <c r="PCJ223" s="82"/>
      <c r="PCM223" s="82"/>
      <c r="PCP223" s="82"/>
      <c r="PCQ223" s="82"/>
      <c r="PCV223" s="82"/>
      <c r="PCY223" s="82"/>
      <c r="PCZ223" s="82"/>
      <c r="PDA223" s="82"/>
      <c r="PDB223" s="82"/>
      <c r="PDC223" s="82"/>
      <c r="PDD223" s="82"/>
      <c r="PDE223" s="82"/>
      <c r="PDW223" s="82"/>
      <c r="PDX223" s="82"/>
      <c r="PDY223" s="6"/>
      <c r="PEB223" s="7"/>
      <c r="PEC223" s="7"/>
      <c r="PEH223" s="82"/>
      <c r="PEJ223" s="7"/>
      <c r="PEK223" s="82"/>
      <c r="PEM223" s="7"/>
      <c r="PEN223" s="82"/>
      <c r="PEO223" s="82"/>
      <c r="PEP223" s="83"/>
      <c r="PER223" s="82"/>
      <c r="PES223" s="80"/>
      <c r="PET223" s="81"/>
      <c r="PEU223" s="82"/>
      <c r="PEX223" s="82"/>
      <c r="PEY223" s="82"/>
      <c r="PFA223" s="82"/>
      <c r="PFD223" s="82"/>
      <c r="PFG223" s="82"/>
      <c r="PFH223" s="82"/>
      <c r="PFM223" s="82"/>
      <c r="PFP223" s="82"/>
      <c r="PFQ223" s="82"/>
      <c r="PFR223" s="82"/>
      <c r="PFS223" s="82"/>
      <c r="PFT223" s="82"/>
      <c r="PFU223" s="82"/>
      <c r="PFV223" s="82"/>
      <c r="PGN223" s="82"/>
      <c r="PGO223" s="82"/>
      <c r="PGP223" s="6"/>
      <c r="PGS223" s="7"/>
      <c r="PGT223" s="7"/>
      <c r="PGY223" s="82"/>
      <c r="PHA223" s="7"/>
      <c r="PHB223" s="82"/>
      <c r="PHD223" s="7"/>
      <c r="PHE223" s="82"/>
      <c r="PHF223" s="82"/>
      <c r="PHG223" s="83"/>
      <c r="PHI223" s="82"/>
      <c r="PHJ223" s="80"/>
      <c r="PHK223" s="81"/>
      <c r="PHL223" s="82"/>
      <c r="PHO223" s="82"/>
      <c r="PHP223" s="82"/>
      <c r="PHR223" s="82"/>
      <c r="PHU223" s="82"/>
      <c r="PHX223" s="82"/>
      <c r="PHY223" s="82"/>
      <c r="PID223" s="82"/>
      <c r="PIG223" s="82"/>
      <c r="PIH223" s="82"/>
      <c r="PII223" s="82"/>
      <c r="PIJ223" s="82"/>
      <c r="PIK223" s="82"/>
      <c r="PIL223" s="82"/>
      <c r="PIM223" s="82"/>
      <c r="PJE223" s="82"/>
      <c r="PJF223" s="82"/>
      <c r="PJG223" s="6"/>
      <c r="PJJ223" s="7"/>
      <c r="PJK223" s="7"/>
      <c r="PJP223" s="82"/>
      <c r="PJR223" s="7"/>
      <c r="PJS223" s="82"/>
      <c r="PJU223" s="7"/>
      <c r="PJV223" s="82"/>
      <c r="PJW223" s="82"/>
      <c r="PJX223" s="83"/>
      <c r="PJZ223" s="82"/>
      <c r="PKA223" s="80"/>
      <c r="PKB223" s="81"/>
      <c r="PKC223" s="82"/>
      <c r="PKF223" s="82"/>
      <c r="PKG223" s="82"/>
      <c r="PKI223" s="82"/>
      <c r="PKL223" s="82"/>
      <c r="PKO223" s="82"/>
      <c r="PKP223" s="82"/>
      <c r="PKU223" s="82"/>
      <c r="PKX223" s="82"/>
      <c r="PKY223" s="82"/>
      <c r="PKZ223" s="82"/>
      <c r="PLA223" s="82"/>
      <c r="PLB223" s="82"/>
      <c r="PLC223" s="82"/>
      <c r="PLD223" s="82"/>
      <c r="PLV223" s="82"/>
      <c r="PLW223" s="82"/>
      <c r="PLX223" s="6"/>
      <c r="PMA223" s="7"/>
      <c r="PMB223" s="7"/>
      <c r="PMG223" s="82"/>
      <c r="PMI223" s="7"/>
      <c r="PMJ223" s="82"/>
      <c r="PML223" s="7"/>
      <c r="PMM223" s="82"/>
      <c r="PMN223" s="82"/>
      <c r="PMO223" s="83"/>
      <c r="PMQ223" s="82"/>
      <c r="PMR223" s="80"/>
      <c r="PMS223" s="81"/>
      <c r="PMT223" s="82"/>
      <c r="PMW223" s="82"/>
      <c r="PMX223" s="82"/>
      <c r="PMZ223" s="82"/>
      <c r="PNC223" s="82"/>
      <c r="PNF223" s="82"/>
      <c r="PNG223" s="82"/>
      <c r="PNL223" s="82"/>
      <c r="PNO223" s="82"/>
      <c r="PNP223" s="82"/>
      <c r="PNQ223" s="82"/>
      <c r="PNR223" s="82"/>
      <c r="PNS223" s="82"/>
      <c r="PNT223" s="82"/>
      <c r="PNU223" s="82"/>
      <c r="POM223" s="82"/>
      <c r="PON223" s="82"/>
      <c r="POO223" s="6"/>
      <c r="POR223" s="7"/>
      <c r="POS223" s="7"/>
      <c r="POX223" s="82"/>
      <c r="POZ223" s="7"/>
      <c r="PPA223" s="82"/>
      <c r="PPC223" s="7"/>
      <c r="PPD223" s="82"/>
      <c r="PPE223" s="82"/>
      <c r="PPF223" s="83"/>
      <c r="PPH223" s="82"/>
      <c r="PPI223" s="80"/>
      <c r="PPJ223" s="81"/>
      <c r="PPK223" s="82"/>
      <c r="PPN223" s="82"/>
      <c r="PPO223" s="82"/>
      <c r="PPQ223" s="82"/>
      <c r="PPT223" s="82"/>
      <c r="PPW223" s="82"/>
      <c r="PPX223" s="82"/>
      <c r="PQC223" s="82"/>
      <c r="PQF223" s="82"/>
      <c r="PQG223" s="82"/>
      <c r="PQH223" s="82"/>
      <c r="PQI223" s="82"/>
      <c r="PQJ223" s="82"/>
      <c r="PQK223" s="82"/>
      <c r="PQL223" s="82"/>
      <c r="PRD223" s="82"/>
      <c r="PRE223" s="82"/>
      <c r="PRF223" s="6"/>
      <c r="PRI223" s="7"/>
      <c r="PRJ223" s="7"/>
      <c r="PRO223" s="82"/>
      <c r="PRQ223" s="7"/>
      <c r="PRR223" s="82"/>
      <c r="PRT223" s="7"/>
      <c r="PRU223" s="82"/>
      <c r="PRV223" s="82"/>
      <c r="PRW223" s="83"/>
      <c r="PRY223" s="82"/>
      <c r="PRZ223" s="80"/>
      <c r="PSA223" s="81"/>
      <c r="PSB223" s="82"/>
      <c r="PSE223" s="82"/>
      <c r="PSF223" s="82"/>
      <c r="PSH223" s="82"/>
      <c r="PSK223" s="82"/>
      <c r="PSN223" s="82"/>
      <c r="PSO223" s="82"/>
      <c r="PST223" s="82"/>
      <c r="PSW223" s="82"/>
      <c r="PSX223" s="82"/>
      <c r="PSY223" s="82"/>
      <c r="PSZ223" s="82"/>
      <c r="PTA223" s="82"/>
      <c r="PTB223" s="82"/>
      <c r="PTC223" s="82"/>
      <c r="PTU223" s="82"/>
      <c r="PTV223" s="82"/>
      <c r="PTW223" s="6"/>
      <c r="PTZ223" s="7"/>
      <c r="PUA223" s="7"/>
      <c r="PUF223" s="82"/>
      <c r="PUH223" s="7"/>
      <c r="PUI223" s="82"/>
      <c r="PUK223" s="7"/>
      <c r="PUL223" s="82"/>
      <c r="PUM223" s="82"/>
      <c r="PUN223" s="83"/>
      <c r="PUP223" s="82"/>
      <c r="PUQ223" s="80"/>
      <c r="PUR223" s="81"/>
      <c r="PUS223" s="82"/>
      <c r="PUV223" s="82"/>
      <c r="PUW223" s="82"/>
      <c r="PUY223" s="82"/>
      <c r="PVB223" s="82"/>
      <c r="PVE223" s="82"/>
      <c r="PVF223" s="82"/>
      <c r="PVK223" s="82"/>
      <c r="PVN223" s="82"/>
      <c r="PVO223" s="82"/>
      <c r="PVP223" s="82"/>
      <c r="PVQ223" s="82"/>
      <c r="PVR223" s="82"/>
      <c r="PVS223" s="82"/>
      <c r="PVT223" s="82"/>
      <c r="PWL223" s="82"/>
      <c r="PWM223" s="82"/>
      <c r="PWN223" s="6"/>
      <c r="PWQ223" s="7"/>
      <c r="PWR223" s="7"/>
      <c r="PWW223" s="82"/>
      <c r="PWY223" s="7"/>
      <c r="PWZ223" s="82"/>
      <c r="PXB223" s="7"/>
      <c r="PXC223" s="82"/>
      <c r="PXD223" s="82"/>
      <c r="PXE223" s="83"/>
      <c r="PXG223" s="82"/>
      <c r="PXH223" s="80"/>
      <c r="PXI223" s="81"/>
      <c r="PXJ223" s="82"/>
      <c r="PXM223" s="82"/>
      <c r="PXN223" s="82"/>
      <c r="PXP223" s="82"/>
      <c r="PXS223" s="82"/>
      <c r="PXV223" s="82"/>
      <c r="PXW223" s="82"/>
      <c r="PYB223" s="82"/>
      <c r="PYE223" s="82"/>
      <c r="PYF223" s="82"/>
      <c r="PYG223" s="82"/>
      <c r="PYH223" s="82"/>
      <c r="PYI223" s="82"/>
      <c r="PYJ223" s="82"/>
      <c r="PYK223" s="82"/>
      <c r="PZC223" s="82"/>
      <c r="PZD223" s="82"/>
      <c r="PZE223" s="6"/>
      <c r="PZH223" s="7"/>
      <c r="PZI223" s="7"/>
      <c r="PZN223" s="82"/>
      <c r="PZP223" s="7"/>
      <c r="PZQ223" s="82"/>
      <c r="PZS223" s="7"/>
      <c r="PZT223" s="82"/>
      <c r="PZU223" s="82"/>
      <c r="PZV223" s="83"/>
      <c r="PZX223" s="82"/>
      <c r="PZY223" s="80"/>
      <c r="PZZ223" s="81"/>
      <c r="QAA223" s="82"/>
      <c r="QAD223" s="82"/>
      <c r="QAE223" s="82"/>
      <c r="QAG223" s="82"/>
      <c r="QAJ223" s="82"/>
      <c r="QAM223" s="82"/>
      <c r="QAN223" s="82"/>
      <c r="QAS223" s="82"/>
      <c r="QAV223" s="82"/>
      <c r="QAW223" s="82"/>
      <c r="QAX223" s="82"/>
      <c r="QAY223" s="82"/>
      <c r="QAZ223" s="82"/>
      <c r="QBA223" s="82"/>
      <c r="QBB223" s="82"/>
      <c r="QBT223" s="82"/>
      <c r="QBU223" s="82"/>
      <c r="QBV223" s="6"/>
      <c r="QBY223" s="7"/>
      <c r="QBZ223" s="7"/>
      <c r="QCE223" s="82"/>
      <c r="QCG223" s="7"/>
      <c r="QCH223" s="82"/>
      <c r="QCJ223" s="7"/>
      <c r="QCK223" s="82"/>
      <c r="QCL223" s="82"/>
      <c r="QCM223" s="83"/>
      <c r="QCO223" s="82"/>
      <c r="QCP223" s="80"/>
      <c r="QCQ223" s="81"/>
      <c r="QCR223" s="82"/>
      <c r="QCU223" s="82"/>
      <c r="QCV223" s="82"/>
      <c r="QCX223" s="82"/>
      <c r="QDA223" s="82"/>
      <c r="QDD223" s="82"/>
      <c r="QDE223" s="82"/>
      <c r="QDJ223" s="82"/>
      <c r="QDM223" s="82"/>
      <c r="QDN223" s="82"/>
      <c r="QDO223" s="82"/>
      <c r="QDP223" s="82"/>
      <c r="QDQ223" s="82"/>
      <c r="QDR223" s="82"/>
      <c r="QDS223" s="82"/>
      <c r="QEK223" s="82"/>
      <c r="QEL223" s="82"/>
      <c r="QEM223" s="6"/>
      <c r="QEP223" s="7"/>
      <c r="QEQ223" s="7"/>
      <c r="QEV223" s="82"/>
      <c r="QEX223" s="7"/>
      <c r="QEY223" s="82"/>
      <c r="QFA223" s="7"/>
      <c r="QFB223" s="82"/>
      <c r="QFC223" s="82"/>
      <c r="QFD223" s="83"/>
      <c r="QFF223" s="82"/>
      <c r="QFG223" s="80"/>
      <c r="QFH223" s="81"/>
      <c r="QFI223" s="82"/>
      <c r="QFL223" s="82"/>
      <c r="QFM223" s="82"/>
      <c r="QFO223" s="82"/>
      <c r="QFR223" s="82"/>
      <c r="QFU223" s="82"/>
      <c r="QFV223" s="82"/>
      <c r="QGA223" s="82"/>
      <c r="QGD223" s="82"/>
      <c r="QGE223" s="82"/>
      <c r="QGF223" s="82"/>
      <c r="QGG223" s="82"/>
      <c r="QGH223" s="82"/>
      <c r="QGI223" s="82"/>
      <c r="QGJ223" s="82"/>
      <c r="QHB223" s="82"/>
      <c r="QHC223" s="82"/>
      <c r="QHD223" s="6"/>
      <c r="QHG223" s="7"/>
      <c r="QHH223" s="7"/>
      <c r="QHM223" s="82"/>
      <c r="QHO223" s="7"/>
      <c r="QHP223" s="82"/>
      <c r="QHR223" s="7"/>
      <c r="QHS223" s="82"/>
      <c r="QHT223" s="82"/>
      <c r="QHU223" s="83"/>
      <c r="QHW223" s="82"/>
      <c r="QHX223" s="80"/>
      <c r="QHY223" s="81"/>
      <c r="QHZ223" s="82"/>
      <c r="QIC223" s="82"/>
      <c r="QID223" s="82"/>
      <c r="QIF223" s="82"/>
      <c r="QII223" s="82"/>
      <c r="QIL223" s="82"/>
      <c r="QIM223" s="82"/>
      <c r="QIR223" s="82"/>
      <c r="QIU223" s="82"/>
      <c r="QIV223" s="82"/>
      <c r="QIW223" s="82"/>
      <c r="QIX223" s="82"/>
      <c r="QIY223" s="82"/>
      <c r="QIZ223" s="82"/>
      <c r="QJA223" s="82"/>
      <c r="QJS223" s="82"/>
      <c r="QJT223" s="82"/>
      <c r="QJU223" s="6"/>
      <c r="QJX223" s="7"/>
      <c r="QJY223" s="7"/>
      <c r="QKD223" s="82"/>
      <c r="QKF223" s="7"/>
      <c r="QKG223" s="82"/>
      <c r="QKI223" s="7"/>
      <c r="QKJ223" s="82"/>
      <c r="QKK223" s="82"/>
      <c r="QKL223" s="83"/>
      <c r="QKN223" s="82"/>
      <c r="QKO223" s="80"/>
      <c r="QKP223" s="81"/>
      <c r="QKQ223" s="82"/>
      <c r="QKT223" s="82"/>
      <c r="QKU223" s="82"/>
      <c r="QKW223" s="82"/>
      <c r="QKZ223" s="82"/>
      <c r="QLC223" s="82"/>
      <c r="QLD223" s="82"/>
      <c r="QLI223" s="82"/>
      <c r="QLL223" s="82"/>
      <c r="QLM223" s="82"/>
      <c r="QLN223" s="82"/>
      <c r="QLO223" s="82"/>
      <c r="QLP223" s="82"/>
      <c r="QLQ223" s="82"/>
      <c r="QLR223" s="82"/>
      <c r="QMJ223" s="82"/>
      <c r="QMK223" s="82"/>
      <c r="QML223" s="6"/>
      <c r="QMO223" s="7"/>
      <c r="QMP223" s="7"/>
      <c r="QMU223" s="82"/>
      <c r="QMW223" s="7"/>
      <c r="QMX223" s="82"/>
      <c r="QMZ223" s="7"/>
      <c r="QNA223" s="82"/>
      <c r="QNB223" s="82"/>
      <c r="QNC223" s="83"/>
      <c r="QNE223" s="82"/>
      <c r="QNF223" s="80"/>
      <c r="QNG223" s="81"/>
      <c r="QNH223" s="82"/>
      <c r="QNK223" s="82"/>
      <c r="QNL223" s="82"/>
      <c r="QNN223" s="82"/>
      <c r="QNQ223" s="82"/>
      <c r="QNT223" s="82"/>
      <c r="QNU223" s="82"/>
      <c r="QNZ223" s="82"/>
      <c r="QOC223" s="82"/>
      <c r="QOD223" s="82"/>
      <c r="QOE223" s="82"/>
      <c r="QOF223" s="82"/>
      <c r="QOG223" s="82"/>
      <c r="QOH223" s="82"/>
      <c r="QOI223" s="82"/>
      <c r="QPA223" s="82"/>
      <c r="QPB223" s="82"/>
      <c r="QPC223" s="6"/>
      <c r="QPF223" s="7"/>
      <c r="QPG223" s="7"/>
      <c r="QPL223" s="82"/>
      <c r="QPN223" s="7"/>
      <c r="QPO223" s="82"/>
      <c r="QPQ223" s="7"/>
      <c r="QPR223" s="82"/>
      <c r="QPS223" s="82"/>
      <c r="QPT223" s="83"/>
      <c r="QPV223" s="82"/>
      <c r="QPW223" s="80"/>
      <c r="QPX223" s="81"/>
      <c r="QPY223" s="82"/>
      <c r="QQB223" s="82"/>
      <c r="QQC223" s="82"/>
      <c r="QQE223" s="82"/>
      <c r="QQH223" s="82"/>
      <c r="QQK223" s="82"/>
      <c r="QQL223" s="82"/>
      <c r="QQQ223" s="82"/>
      <c r="QQT223" s="82"/>
      <c r="QQU223" s="82"/>
      <c r="QQV223" s="82"/>
      <c r="QQW223" s="82"/>
      <c r="QQX223" s="82"/>
      <c r="QQY223" s="82"/>
      <c r="QQZ223" s="82"/>
      <c r="QRR223" s="82"/>
      <c r="QRS223" s="82"/>
      <c r="QRT223" s="6"/>
      <c r="QRW223" s="7"/>
      <c r="QRX223" s="7"/>
      <c r="QSC223" s="82"/>
      <c r="QSE223" s="7"/>
      <c r="QSF223" s="82"/>
      <c r="QSH223" s="7"/>
      <c r="QSI223" s="82"/>
      <c r="QSJ223" s="82"/>
      <c r="QSK223" s="83"/>
      <c r="QSM223" s="82"/>
      <c r="QSN223" s="80"/>
      <c r="QSO223" s="81"/>
      <c r="QSP223" s="82"/>
      <c r="QSS223" s="82"/>
      <c r="QST223" s="82"/>
      <c r="QSV223" s="82"/>
      <c r="QSY223" s="82"/>
      <c r="QTB223" s="82"/>
      <c r="QTC223" s="82"/>
      <c r="QTH223" s="82"/>
      <c r="QTK223" s="82"/>
      <c r="QTL223" s="82"/>
      <c r="QTM223" s="82"/>
      <c r="QTN223" s="82"/>
      <c r="QTO223" s="82"/>
      <c r="QTP223" s="82"/>
      <c r="QTQ223" s="82"/>
      <c r="QUI223" s="82"/>
      <c r="QUJ223" s="82"/>
      <c r="QUK223" s="6"/>
      <c r="QUN223" s="7"/>
      <c r="QUO223" s="7"/>
      <c r="QUT223" s="82"/>
      <c r="QUV223" s="7"/>
      <c r="QUW223" s="82"/>
      <c r="QUY223" s="7"/>
      <c r="QUZ223" s="82"/>
      <c r="QVA223" s="82"/>
      <c r="QVB223" s="83"/>
      <c r="QVD223" s="82"/>
      <c r="QVE223" s="80"/>
      <c r="QVF223" s="81"/>
      <c r="QVG223" s="82"/>
      <c r="QVJ223" s="82"/>
      <c r="QVK223" s="82"/>
      <c r="QVM223" s="82"/>
      <c r="QVP223" s="82"/>
      <c r="QVS223" s="82"/>
      <c r="QVT223" s="82"/>
      <c r="QVY223" s="82"/>
      <c r="QWB223" s="82"/>
      <c r="QWC223" s="82"/>
      <c r="QWD223" s="82"/>
      <c r="QWE223" s="82"/>
      <c r="QWF223" s="82"/>
      <c r="QWG223" s="82"/>
      <c r="QWH223" s="82"/>
      <c r="QWZ223" s="82"/>
      <c r="QXA223" s="82"/>
      <c r="QXB223" s="6"/>
      <c r="QXE223" s="7"/>
      <c r="QXF223" s="7"/>
      <c r="QXK223" s="82"/>
      <c r="QXM223" s="7"/>
      <c r="QXN223" s="82"/>
      <c r="QXP223" s="7"/>
      <c r="QXQ223" s="82"/>
      <c r="QXR223" s="82"/>
      <c r="QXS223" s="83"/>
      <c r="QXU223" s="82"/>
      <c r="QXV223" s="80"/>
      <c r="QXW223" s="81"/>
      <c r="QXX223" s="82"/>
      <c r="QYA223" s="82"/>
      <c r="QYB223" s="82"/>
      <c r="QYD223" s="82"/>
      <c r="QYG223" s="82"/>
      <c r="QYJ223" s="82"/>
      <c r="QYK223" s="82"/>
      <c r="QYP223" s="82"/>
      <c r="QYS223" s="82"/>
      <c r="QYT223" s="82"/>
      <c r="QYU223" s="82"/>
      <c r="QYV223" s="82"/>
      <c r="QYW223" s="82"/>
      <c r="QYX223" s="82"/>
      <c r="QYY223" s="82"/>
      <c r="QZQ223" s="82"/>
      <c r="QZR223" s="82"/>
      <c r="QZS223" s="6"/>
      <c r="QZV223" s="7"/>
      <c r="QZW223" s="7"/>
      <c r="RAB223" s="82"/>
      <c r="RAD223" s="7"/>
      <c r="RAE223" s="82"/>
      <c r="RAG223" s="7"/>
      <c r="RAH223" s="82"/>
      <c r="RAI223" s="82"/>
      <c r="RAJ223" s="83"/>
      <c r="RAL223" s="82"/>
      <c r="RAM223" s="80"/>
      <c r="RAN223" s="81"/>
      <c r="RAO223" s="82"/>
      <c r="RAR223" s="82"/>
      <c r="RAS223" s="82"/>
      <c r="RAU223" s="82"/>
      <c r="RAX223" s="82"/>
      <c r="RBA223" s="82"/>
      <c r="RBB223" s="82"/>
      <c r="RBG223" s="82"/>
      <c r="RBJ223" s="82"/>
      <c r="RBK223" s="82"/>
      <c r="RBL223" s="82"/>
      <c r="RBM223" s="82"/>
      <c r="RBN223" s="82"/>
      <c r="RBO223" s="82"/>
      <c r="RBP223" s="82"/>
      <c r="RCH223" s="82"/>
      <c r="RCI223" s="82"/>
      <c r="RCJ223" s="6"/>
      <c r="RCM223" s="7"/>
      <c r="RCN223" s="7"/>
      <c r="RCS223" s="82"/>
      <c r="RCU223" s="7"/>
      <c r="RCV223" s="82"/>
      <c r="RCX223" s="7"/>
      <c r="RCY223" s="82"/>
      <c r="RCZ223" s="82"/>
      <c r="RDA223" s="83"/>
      <c r="RDC223" s="82"/>
      <c r="RDD223" s="80"/>
      <c r="RDE223" s="81"/>
      <c r="RDF223" s="82"/>
      <c r="RDI223" s="82"/>
      <c r="RDJ223" s="82"/>
      <c r="RDL223" s="82"/>
      <c r="RDO223" s="82"/>
      <c r="RDR223" s="82"/>
      <c r="RDS223" s="82"/>
      <c r="RDX223" s="82"/>
      <c r="REA223" s="82"/>
      <c r="REB223" s="82"/>
      <c r="REC223" s="82"/>
      <c r="RED223" s="82"/>
      <c r="REE223" s="82"/>
      <c r="REF223" s="82"/>
      <c r="REG223" s="82"/>
      <c r="REY223" s="82"/>
      <c r="REZ223" s="82"/>
      <c r="RFA223" s="6"/>
      <c r="RFD223" s="7"/>
      <c r="RFE223" s="7"/>
      <c r="RFJ223" s="82"/>
      <c r="RFL223" s="7"/>
      <c r="RFM223" s="82"/>
      <c r="RFO223" s="7"/>
      <c r="RFP223" s="82"/>
      <c r="RFQ223" s="82"/>
      <c r="RFR223" s="83"/>
      <c r="RFT223" s="82"/>
      <c r="RFU223" s="80"/>
      <c r="RFV223" s="81"/>
      <c r="RFW223" s="82"/>
      <c r="RFZ223" s="82"/>
      <c r="RGA223" s="82"/>
      <c r="RGC223" s="82"/>
      <c r="RGF223" s="82"/>
      <c r="RGI223" s="82"/>
      <c r="RGJ223" s="82"/>
      <c r="RGO223" s="82"/>
      <c r="RGR223" s="82"/>
      <c r="RGS223" s="82"/>
      <c r="RGT223" s="82"/>
      <c r="RGU223" s="82"/>
      <c r="RGV223" s="82"/>
      <c r="RGW223" s="82"/>
      <c r="RGX223" s="82"/>
      <c r="RHP223" s="82"/>
      <c r="RHQ223" s="82"/>
      <c r="RHR223" s="6"/>
      <c r="RHU223" s="7"/>
      <c r="RHV223" s="7"/>
      <c r="RIA223" s="82"/>
      <c r="RIC223" s="7"/>
      <c r="RID223" s="82"/>
      <c r="RIF223" s="7"/>
      <c r="RIG223" s="82"/>
      <c r="RIH223" s="82"/>
      <c r="RII223" s="83"/>
      <c r="RIK223" s="82"/>
      <c r="RIL223" s="80"/>
      <c r="RIM223" s="81"/>
      <c r="RIN223" s="82"/>
      <c r="RIQ223" s="82"/>
      <c r="RIR223" s="82"/>
      <c r="RIT223" s="82"/>
      <c r="RIW223" s="82"/>
      <c r="RIZ223" s="82"/>
      <c r="RJA223" s="82"/>
      <c r="RJF223" s="82"/>
      <c r="RJI223" s="82"/>
      <c r="RJJ223" s="82"/>
      <c r="RJK223" s="82"/>
      <c r="RJL223" s="82"/>
      <c r="RJM223" s="82"/>
      <c r="RJN223" s="82"/>
      <c r="RJO223" s="82"/>
      <c r="RKG223" s="82"/>
      <c r="RKH223" s="82"/>
      <c r="RKI223" s="6"/>
      <c r="RKL223" s="7"/>
      <c r="RKM223" s="7"/>
      <c r="RKR223" s="82"/>
      <c r="RKT223" s="7"/>
      <c r="RKU223" s="82"/>
      <c r="RKW223" s="7"/>
      <c r="RKX223" s="82"/>
      <c r="RKY223" s="82"/>
      <c r="RKZ223" s="83"/>
      <c r="RLB223" s="82"/>
      <c r="RLC223" s="80"/>
      <c r="RLD223" s="81"/>
      <c r="RLE223" s="82"/>
      <c r="RLH223" s="82"/>
      <c r="RLI223" s="82"/>
      <c r="RLK223" s="82"/>
      <c r="RLN223" s="82"/>
      <c r="RLQ223" s="82"/>
      <c r="RLR223" s="82"/>
      <c r="RLW223" s="82"/>
      <c r="RLZ223" s="82"/>
      <c r="RMA223" s="82"/>
      <c r="RMB223" s="82"/>
      <c r="RMC223" s="82"/>
      <c r="RMD223" s="82"/>
      <c r="RME223" s="82"/>
      <c r="RMF223" s="82"/>
      <c r="RMX223" s="82"/>
      <c r="RMY223" s="82"/>
      <c r="RMZ223" s="6"/>
      <c r="RNC223" s="7"/>
      <c r="RND223" s="7"/>
      <c r="RNI223" s="82"/>
      <c r="RNK223" s="7"/>
      <c r="RNL223" s="82"/>
      <c r="RNN223" s="7"/>
      <c r="RNO223" s="82"/>
      <c r="RNP223" s="82"/>
      <c r="RNQ223" s="83"/>
      <c r="RNS223" s="82"/>
      <c r="RNT223" s="80"/>
      <c r="RNU223" s="81"/>
      <c r="RNV223" s="82"/>
      <c r="RNY223" s="82"/>
      <c r="RNZ223" s="82"/>
      <c r="ROB223" s="82"/>
      <c r="ROE223" s="82"/>
      <c r="ROH223" s="82"/>
      <c r="ROI223" s="82"/>
      <c r="RON223" s="82"/>
      <c r="ROQ223" s="82"/>
      <c r="ROR223" s="82"/>
      <c r="ROS223" s="82"/>
      <c r="ROT223" s="82"/>
      <c r="ROU223" s="82"/>
      <c r="ROV223" s="82"/>
      <c r="ROW223" s="82"/>
      <c r="RPO223" s="82"/>
      <c r="RPP223" s="82"/>
      <c r="RPQ223" s="6"/>
      <c r="RPT223" s="7"/>
      <c r="RPU223" s="7"/>
      <c r="RPZ223" s="82"/>
      <c r="RQB223" s="7"/>
      <c r="RQC223" s="82"/>
      <c r="RQE223" s="7"/>
      <c r="RQF223" s="82"/>
      <c r="RQG223" s="82"/>
      <c r="RQH223" s="83"/>
      <c r="RQJ223" s="82"/>
      <c r="RQK223" s="80"/>
      <c r="RQL223" s="81"/>
      <c r="RQM223" s="82"/>
      <c r="RQP223" s="82"/>
      <c r="RQQ223" s="82"/>
      <c r="RQS223" s="82"/>
      <c r="RQV223" s="82"/>
      <c r="RQY223" s="82"/>
      <c r="RQZ223" s="82"/>
      <c r="RRE223" s="82"/>
      <c r="RRH223" s="82"/>
      <c r="RRI223" s="82"/>
      <c r="RRJ223" s="82"/>
      <c r="RRK223" s="82"/>
      <c r="RRL223" s="82"/>
      <c r="RRM223" s="82"/>
      <c r="RRN223" s="82"/>
      <c r="RSF223" s="82"/>
      <c r="RSG223" s="82"/>
      <c r="RSH223" s="6"/>
      <c r="RSK223" s="7"/>
      <c r="RSL223" s="7"/>
      <c r="RSQ223" s="82"/>
      <c r="RSS223" s="7"/>
      <c r="RST223" s="82"/>
      <c r="RSV223" s="7"/>
      <c r="RSW223" s="82"/>
      <c r="RSX223" s="82"/>
      <c r="RSY223" s="83"/>
      <c r="RTA223" s="82"/>
      <c r="RTB223" s="80"/>
      <c r="RTC223" s="81"/>
      <c r="RTD223" s="82"/>
      <c r="RTG223" s="82"/>
      <c r="RTH223" s="82"/>
      <c r="RTJ223" s="82"/>
      <c r="RTM223" s="82"/>
      <c r="RTP223" s="82"/>
      <c r="RTQ223" s="82"/>
      <c r="RTV223" s="82"/>
      <c r="RTY223" s="82"/>
      <c r="RTZ223" s="82"/>
      <c r="RUA223" s="82"/>
      <c r="RUB223" s="82"/>
      <c r="RUC223" s="82"/>
      <c r="RUD223" s="82"/>
      <c r="RUE223" s="82"/>
      <c r="RUW223" s="82"/>
      <c r="RUX223" s="82"/>
      <c r="RUY223" s="6"/>
      <c r="RVB223" s="7"/>
      <c r="RVC223" s="7"/>
      <c r="RVH223" s="82"/>
      <c r="RVJ223" s="7"/>
      <c r="RVK223" s="82"/>
      <c r="RVM223" s="7"/>
      <c r="RVN223" s="82"/>
      <c r="RVO223" s="82"/>
      <c r="RVP223" s="83"/>
      <c r="RVR223" s="82"/>
      <c r="RVS223" s="80"/>
      <c r="RVT223" s="81"/>
      <c r="RVU223" s="82"/>
      <c r="RVX223" s="82"/>
      <c r="RVY223" s="82"/>
      <c r="RWA223" s="82"/>
      <c r="RWD223" s="82"/>
      <c r="RWG223" s="82"/>
      <c r="RWH223" s="82"/>
      <c r="RWM223" s="82"/>
      <c r="RWP223" s="82"/>
      <c r="RWQ223" s="82"/>
      <c r="RWR223" s="82"/>
      <c r="RWS223" s="82"/>
      <c r="RWT223" s="82"/>
      <c r="RWU223" s="82"/>
      <c r="RWV223" s="82"/>
      <c r="RXN223" s="82"/>
      <c r="RXO223" s="82"/>
      <c r="RXP223" s="6"/>
      <c r="RXS223" s="7"/>
      <c r="RXT223" s="7"/>
      <c r="RXY223" s="82"/>
      <c r="RYA223" s="7"/>
      <c r="RYB223" s="82"/>
      <c r="RYD223" s="7"/>
      <c r="RYE223" s="82"/>
      <c r="RYF223" s="82"/>
      <c r="RYG223" s="83"/>
      <c r="RYI223" s="82"/>
      <c r="RYJ223" s="80"/>
      <c r="RYK223" s="81"/>
      <c r="RYL223" s="82"/>
      <c r="RYO223" s="82"/>
      <c r="RYP223" s="82"/>
      <c r="RYR223" s="82"/>
      <c r="RYU223" s="82"/>
      <c r="RYX223" s="82"/>
      <c r="RYY223" s="82"/>
      <c r="RZD223" s="82"/>
      <c r="RZG223" s="82"/>
      <c r="RZH223" s="82"/>
      <c r="RZI223" s="82"/>
      <c r="RZJ223" s="82"/>
      <c r="RZK223" s="82"/>
      <c r="RZL223" s="82"/>
      <c r="RZM223" s="82"/>
      <c r="SAE223" s="82"/>
      <c r="SAF223" s="82"/>
      <c r="SAG223" s="6"/>
      <c r="SAJ223" s="7"/>
      <c r="SAK223" s="7"/>
      <c r="SAP223" s="82"/>
      <c r="SAR223" s="7"/>
      <c r="SAS223" s="82"/>
      <c r="SAU223" s="7"/>
      <c r="SAV223" s="82"/>
      <c r="SAW223" s="82"/>
      <c r="SAX223" s="83"/>
      <c r="SAZ223" s="82"/>
      <c r="SBA223" s="80"/>
      <c r="SBB223" s="81"/>
      <c r="SBC223" s="82"/>
      <c r="SBF223" s="82"/>
      <c r="SBG223" s="82"/>
      <c r="SBI223" s="82"/>
      <c r="SBL223" s="82"/>
      <c r="SBO223" s="82"/>
      <c r="SBP223" s="82"/>
      <c r="SBU223" s="82"/>
      <c r="SBX223" s="82"/>
      <c r="SBY223" s="82"/>
      <c r="SBZ223" s="82"/>
      <c r="SCA223" s="82"/>
      <c r="SCB223" s="82"/>
      <c r="SCC223" s="82"/>
      <c r="SCD223" s="82"/>
      <c r="SCV223" s="82"/>
      <c r="SCW223" s="82"/>
      <c r="SCX223" s="6"/>
      <c r="SDA223" s="7"/>
      <c r="SDB223" s="7"/>
      <c r="SDG223" s="82"/>
      <c r="SDI223" s="7"/>
      <c r="SDJ223" s="82"/>
      <c r="SDL223" s="7"/>
      <c r="SDM223" s="82"/>
      <c r="SDN223" s="82"/>
      <c r="SDO223" s="83"/>
      <c r="SDQ223" s="82"/>
      <c r="SDR223" s="80"/>
      <c r="SDS223" s="81"/>
      <c r="SDT223" s="82"/>
      <c r="SDW223" s="82"/>
      <c r="SDX223" s="82"/>
      <c r="SDZ223" s="82"/>
      <c r="SEC223" s="82"/>
      <c r="SEF223" s="82"/>
      <c r="SEG223" s="82"/>
      <c r="SEL223" s="82"/>
      <c r="SEO223" s="82"/>
      <c r="SEP223" s="82"/>
      <c r="SEQ223" s="82"/>
      <c r="SER223" s="82"/>
      <c r="SES223" s="82"/>
      <c r="SET223" s="82"/>
      <c r="SEU223" s="82"/>
      <c r="SFM223" s="82"/>
      <c r="SFN223" s="82"/>
      <c r="SFO223" s="6"/>
      <c r="SFR223" s="7"/>
      <c r="SFS223" s="7"/>
      <c r="SFX223" s="82"/>
      <c r="SFZ223" s="7"/>
      <c r="SGA223" s="82"/>
      <c r="SGC223" s="7"/>
      <c r="SGD223" s="82"/>
      <c r="SGE223" s="82"/>
      <c r="SGF223" s="83"/>
      <c r="SGH223" s="82"/>
      <c r="SGI223" s="80"/>
      <c r="SGJ223" s="81"/>
      <c r="SGK223" s="82"/>
      <c r="SGN223" s="82"/>
      <c r="SGO223" s="82"/>
      <c r="SGQ223" s="82"/>
      <c r="SGT223" s="82"/>
      <c r="SGW223" s="82"/>
      <c r="SGX223" s="82"/>
      <c r="SHC223" s="82"/>
      <c r="SHF223" s="82"/>
      <c r="SHG223" s="82"/>
      <c r="SHH223" s="82"/>
      <c r="SHI223" s="82"/>
      <c r="SHJ223" s="82"/>
      <c r="SHK223" s="82"/>
      <c r="SHL223" s="82"/>
      <c r="SID223" s="82"/>
      <c r="SIE223" s="82"/>
      <c r="SIF223" s="6"/>
      <c r="SII223" s="7"/>
      <c r="SIJ223" s="7"/>
      <c r="SIO223" s="82"/>
      <c r="SIQ223" s="7"/>
      <c r="SIR223" s="82"/>
      <c r="SIT223" s="7"/>
      <c r="SIU223" s="82"/>
      <c r="SIV223" s="82"/>
      <c r="SIW223" s="83"/>
      <c r="SIY223" s="82"/>
      <c r="SIZ223" s="80"/>
      <c r="SJA223" s="81"/>
      <c r="SJB223" s="82"/>
      <c r="SJE223" s="82"/>
      <c r="SJF223" s="82"/>
      <c r="SJH223" s="82"/>
      <c r="SJK223" s="82"/>
      <c r="SJN223" s="82"/>
      <c r="SJO223" s="82"/>
      <c r="SJT223" s="82"/>
      <c r="SJW223" s="82"/>
      <c r="SJX223" s="82"/>
      <c r="SJY223" s="82"/>
      <c r="SJZ223" s="82"/>
      <c r="SKA223" s="82"/>
      <c r="SKB223" s="82"/>
      <c r="SKC223" s="82"/>
      <c r="SKU223" s="82"/>
      <c r="SKV223" s="82"/>
      <c r="SKW223" s="6"/>
      <c r="SKZ223" s="7"/>
      <c r="SLA223" s="7"/>
      <c r="SLF223" s="82"/>
      <c r="SLH223" s="7"/>
      <c r="SLI223" s="82"/>
      <c r="SLK223" s="7"/>
      <c r="SLL223" s="82"/>
      <c r="SLM223" s="82"/>
      <c r="SLN223" s="83"/>
      <c r="SLP223" s="82"/>
      <c r="SLQ223" s="80"/>
      <c r="SLR223" s="81"/>
      <c r="SLS223" s="82"/>
      <c r="SLV223" s="82"/>
      <c r="SLW223" s="82"/>
      <c r="SLY223" s="82"/>
      <c r="SMB223" s="82"/>
      <c r="SME223" s="82"/>
      <c r="SMF223" s="82"/>
      <c r="SMK223" s="82"/>
      <c r="SMN223" s="82"/>
      <c r="SMO223" s="82"/>
      <c r="SMP223" s="82"/>
      <c r="SMQ223" s="82"/>
      <c r="SMR223" s="82"/>
      <c r="SMS223" s="82"/>
      <c r="SMT223" s="82"/>
      <c r="SNL223" s="82"/>
      <c r="SNM223" s="82"/>
      <c r="SNN223" s="6"/>
      <c r="SNQ223" s="7"/>
      <c r="SNR223" s="7"/>
      <c r="SNW223" s="82"/>
      <c r="SNY223" s="7"/>
      <c r="SNZ223" s="82"/>
      <c r="SOB223" s="7"/>
      <c r="SOC223" s="82"/>
      <c r="SOD223" s="82"/>
      <c r="SOE223" s="83"/>
      <c r="SOG223" s="82"/>
      <c r="SOH223" s="80"/>
      <c r="SOI223" s="81"/>
      <c r="SOJ223" s="82"/>
      <c r="SOM223" s="82"/>
      <c r="SON223" s="82"/>
      <c r="SOP223" s="82"/>
      <c r="SOS223" s="82"/>
      <c r="SOV223" s="82"/>
      <c r="SOW223" s="82"/>
      <c r="SPB223" s="82"/>
      <c r="SPE223" s="82"/>
      <c r="SPF223" s="82"/>
      <c r="SPG223" s="82"/>
      <c r="SPH223" s="82"/>
      <c r="SPI223" s="82"/>
      <c r="SPJ223" s="82"/>
      <c r="SPK223" s="82"/>
      <c r="SQC223" s="82"/>
      <c r="SQD223" s="82"/>
      <c r="SQE223" s="6"/>
      <c r="SQH223" s="7"/>
      <c r="SQI223" s="7"/>
      <c r="SQN223" s="82"/>
      <c r="SQP223" s="7"/>
      <c r="SQQ223" s="82"/>
      <c r="SQS223" s="7"/>
      <c r="SQT223" s="82"/>
      <c r="SQU223" s="82"/>
      <c r="SQV223" s="83"/>
      <c r="SQX223" s="82"/>
      <c r="SQY223" s="80"/>
      <c r="SQZ223" s="81"/>
      <c r="SRA223" s="82"/>
      <c r="SRD223" s="82"/>
      <c r="SRE223" s="82"/>
      <c r="SRG223" s="82"/>
      <c r="SRJ223" s="82"/>
      <c r="SRM223" s="82"/>
      <c r="SRN223" s="82"/>
      <c r="SRS223" s="82"/>
      <c r="SRV223" s="82"/>
      <c r="SRW223" s="82"/>
      <c r="SRX223" s="82"/>
      <c r="SRY223" s="82"/>
      <c r="SRZ223" s="82"/>
      <c r="SSA223" s="82"/>
      <c r="SSB223" s="82"/>
      <c r="SST223" s="82"/>
      <c r="SSU223" s="82"/>
      <c r="SSV223" s="6"/>
      <c r="SSY223" s="7"/>
      <c r="SSZ223" s="7"/>
      <c r="STE223" s="82"/>
      <c r="STG223" s="7"/>
      <c r="STH223" s="82"/>
      <c r="STJ223" s="7"/>
      <c r="STK223" s="82"/>
      <c r="STL223" s="82"/>
      <c r="STM223" s="83"/>
      <c r="STO223" s="82"/>
      <c r="STP223" s="80"/>
      <c r="STQ223" s="81"/>
      <c r="STR223" s="82"/>
      <c r="STU223" s="82"/>
      <c r="STV223" s="82"/>
      <c r="STX223" s="82"/>
      <c r="SUA223" s="82"/>
      <c r="SUD223" s="82"/>
      <c r="SUE223" s="82"/>
      <c r="SUJ223" s="82"/>
      <c r="SUM223" s="82"/>
      <c r="SUN223" s="82"/>
      <c r="SUO223" s="82"/>
      <c r="SUP223" s="82"/>
      <c r="SUQ223" s="82"/>
      <c r="SUR223" s="82"/>
      <c r="SUS223" s="82"/>
      <c r="SVK223" s="82"/>
      <c r="SVL223" s="82"/>
      <c r="SVM223" s="6"/>
      <c r="SVP223" s="7"/>
      <c r="SVQ223" s="7"/>
      <c r="SVV223" s="82"/>
      <c r="SVX223" s="7"/>
      <c r="SVY223" s="82"/>
      <c r="SWA223" s="7"/>
      <c r="SWB223" s="82"/>
      <c r="SWC223" s="82"/>
      <c r="SWD223" s="83"/>
      <c r="SWF223" s="82"/>
      <c r="SWG223" s="80"/>
      <c r="SWH223" s="81"/>
      <c r="SWI223" s="82"/>
      <c r="SWL223" s="82"/>
      <c r="SWM223" s="82"/>
      <c r="SWO223" s="82"/>
      <c r="SWR223" s="82"/>
      <c r="SWU223" s="82"/>
      <c r="SWV223" s="82"/>
      <c r="SXA223" s="82"/>
      <c r="SXD223" s="82"/>
      <c r="SXE223" s="82"/>
      <c r="SXF223" s="82"/>
      <c r="SXG223" s="82"/>
      <c r="SXH223" s="82"/>
      <c r="SXI223" s="82"/>
      <c r="SXJ223" s="82"/>
      <c r="SYB223" s="82"/>
      <c r="SYC223" s="82"/>
      <c r="SYD223" s="6"/>
      <c r="SYG223" s="7"/>
      <c r="SYH223" s="7"/>
      <c r="SYM223" s="82"/>
      <c r="SYO223" s="7"/>
      <c r="SYP223" s="82"/>
      <c r="SYR223" s="7"/>
      <c r="SYS223" s="82"/>
      <c r="SYT223" s="82"/>
      <c r="SYU223" s="83"/>
      <c r="SYW223" s="82"/>
      <c r="SYX223" s="80"/>
      <c r="SYY223" s="81"/>
      <c r="SYZ223" s="82"/>
      <c r="SZC223" s="82"/>
      <c r="SZD223" s="82"/>
      <c r="SZF223" s="82"/>
      <c r="SZI223" s="82"/>
      <c r="SZL223" s="82"/>
      <c r="SZM223" s="82"/>
      <c r="SZR223" s="82"/>
      <c r="SZU223" s="82"/>
      <c r="SZV223" s="82"/>
      <c r="SZW223" s="82"/>
      <c r="SZX223" s="82"/>
      <c r="SZY223" s="82"/>
      <c r="SZZ223" s="82"/>
      <c r="TAA223" s="82"/>
      <c r="TAS223" s="82"/>
      <c r="TAT223" s="82"/>
      <c r="TAU223" s="6"/>
      <c r="TAX223" s="7"/>
      <c r="TAY223" s="7"/>
      <c r="TBD223" s="82"/>
      <c r="TBF223" s="7"/>
      <c r="TBG223" s="82"/>
      <c r="TBI223" s="7"/>
      <c r="TBJ223" s="82"/>
      <c r="TBK223" s="82"/>
      <c r="TBL223" s="83"/>
      <c r="TBN223" s="82"/>
      <c r="TBO223" s="80"/>
      <c r="TBP223" s="81"/>
      <c r="TBQ223" s="82"/>
      <c r="TBT223" s="82"/>
      <c r="TBU223" s="82"/>
      <c r="TBW223" s="82"/>
      <c r="TBZ223" s="82"/>
      <c r="TCC223" s="82"/>
      <c r="TCD223" s="82"/>
      <c r="TCI223" s="82"/>
      <c r="TCL223" s="82"/>
      <c r="TCM223" s="82"/>
      <c r="TCN223" s="82"/>
      <c r="TCO223" s="82"/>
      <c r="TCP223" s="82"/>
      <c r="TCQ223" s="82"/>
      <c r="TCR223" s="82"/>
      <c r="TDJ223" s="82"/>
      <c r="TDK223" s="82"/>
      <c r="TDL223" s="6"/>
      <c r="TDO223" s="7"/>
      <c r="TDP223" s="7"/>
      <c r="TDU223" s="82"/>
      <c r="TDW223" s="7"/>
      <c r="TDX223" s="82"/>
      <c r="TDZ223" s="7"/>
      <c r="TEA223" s="82"/>
      <c r="TEB223" s="82"/>
      <c r="TEC223" s="83"/>
      <c r="TEE223" s="82"/>
      <c r="TEF223" s="80"/>
      <c r="TEG223" s="81"/>
      <c r="TEH223" s="82"/>
      <c r="TEK223" s="82"/>
      <c r="TEL223" s="82"/>
      <c r="TEN223" s="82"/>
      <c r="TEQ223" s="82"/>
      <c r="TET223" s="82"/>
      <c r="TEU223" s="82"/>
      <c r="TEZ223" s="82"/>
      <c r="TFC223" s="82"/>
      <c r="TFD223" s="82"/>
      <c r="TFE223" s="82"/>
      <c r="TFF223" s="82"/>
      <c r="TFG223" s="82"/>
      <c r="TFH223" s="82"/>
      <c r="TFI223" s="82"/>
      <c r="TGA223" s="82"/>
      <c r="TGB223" s="82"/>
      <c r="TGC223" s="6"/>
      <c r="TGF223" s="7"/>
      <c r="TGG223" s="7"/>
      <c r="TGL223" s="82"/>
      <c r="TGN223" s="7"/>
      <c r="TGO223" s="82"/>
      <c r="TGQ223" s="7"/>
      <c r="TGR223" s="82"/>
      <c r="TGS223" s="82"/>
      <c r="TGT223" s="83"/>
      <c r="TGV223" s="82"/>
      <c r="TGW223" s="80"/>
      <c r="TGX223" s="81"/>
      <c r="TGY223" s="82"/>
      <c r="THB223" s="82"/>
      <c r="THC223" s="82"/>
      <c r="THE223" s="82"/>
      <c r="THH223" s="82"/>
      <c r="THK223" s="82"/>
      <c r="THL223" s="82"/>
      <c r="THQ223" s="82"/>
      <c r="THT223" s="82"/>
      <c r="THU223" s="82"/>
      <c r="THV223" s="82"/>
      <c r="THW223" s="82"/>
      <c r="THX223" s="82"/>
      <c r="THY223" s="82"/>
      <c r="THZ223" s="82"/>
      <c r="TIR223" s="82"/>
      <c r="TIS223" s="82"/>
      <c r="TIT223" s="6"/>
      <c r="TIW223" s="7"/>
      <c r="TIX223" s="7"/>
      <c r="TJC223" s="82"/>
      <c r="TJE223" s="7"/>
      <c r="TJF223" s="82"/>
      <c r="TJH223" s="7"/>
      <c r="TJI223" s="82"/>
      <c r="TJJ223" s="82"/>
      <c r="TJK223" s="83"/>
      <c r="TJM223" s="82"/>
      <c r="TJN223" s="80"/>
      <c r="TJO223" s="81"/>
      <c r="TJP223" s="82"/>
      <c r="TJS223" s="82"/>
      <c r="TJT223" s="82"/>
      <c r="TJV223" s="82"/>
      <c r="TJY223" s="82"/>
      <c r="TKB223" s="82"/>
      <c r="TKC223" s="82"/>
      <c r="TKH223" s="82"/>
      <c r="TKK223" s="82"/>
      <c r="TKL223" s="82"/>
      <c r="TKM223" s="82"/>
      <c r="TKN223" s="82"/>
      <c r="TKO223" s="82"/>
      <c r="TKP223" s="82"/>
      <c r="TKQ223" s="82"/>
      <c r="TLI223" s="82"/>
      <c r="TLJ223" s="82"/>
      <c r="TLK223" s="6"/>
      <c r="TLN223" s="7"/>
      <c r="TLO223" s="7"/>
      <c r="TLT223" s="82"/>
      <c r="TLV223" s="7"/>
      <c r="TLW223" s="82"/>
      <c r="TLY223" s="7"/>
      <c r="TLZ223" s="82"/>
      <c r="TMA223" s="82"/>
      <c r="TMB223" s="83"/>
      <c r="TMD223" s="82"/>
      <c r="TME223" s="80"/>
      <c r="TMF223" s="81"/>
      <c r="TMG223" s="82"/>
      <c r="TMJ223" s="82"/>
      <c r="TMK223" s="82"/>
      <c r="TMM223" s="82"/>
      <c r="TMP223" s="82"/>
      <c r="TMS223" s="82"/>
      <c r="TMT223" s="82"/>
      <c r="TMY223" s="82"/>
      <c r="TNB223" s="82"/>
      <c r="TNC223" s="82"/>
      <c r="TND223" s="82"/>
      <c r="TNE223" s="82"/>
      <c r="TNF223" s="82"/>
      <c r="TNG223" s="82"/>
      <c r="TNH223" s="82"/>
      <c r="TNZ223" s="82"/>
      <c r="TOA223" s="82"/>
      <c r="TOB223" s="6"/>
      <c r="TOE223" s="7"/>
      <c r="TOF223" s="7"/>
      <c r="TOK223" s="82"/>
      <c r="TOM223" s="7"/>
      <c r="TON223" s="82"/>
      <c r="TOP223" s="7"/>
      <c r="TOQ223" s="82"/>
      <c r="TOR223" s="82"/>
      <c r="TOS223" s="83"/>
      <c r="TOU223" s="82"/>
      <c r="TOV223" s="80"/>
      <c r="TOW223" s="81"/>
      <c r="TOX223" s="82"/>
      <c r="TPA223" s="82"/>
      <c r="TPB223" s="82"/>
      <c r="TPD223" s="82"/>
      <c r="TPG223" s="82"/>
      <c r="TPJ223" s="82"/>
      <c r="TPK223" s="82"/>
      <c r="TPP223" s="82"/>
      <c r="TPS223" s="82"/>
      <c r="TPT223" s="82"/>
      <c r="TPU223" s="82"/>
      <c r="TPV223" s="82"/>
      <c r="TPW223" s="82"/>
      <c r="TPX223" s="82"/>
      <c r="TPY223" s="82"/>
      <c r="TQQ223" s="82"/>
      <c r="TQR223" s="82"/>
      <c r="TQS223" s="6"/>
      <c r="TQV223" s="7"/>
      <c r="TQW223" s="7"/>
      <c r="TRB223" s="82"/>
      <c r="TRD223" s="7"/>
      <c r="TRE223" s="82"/>
      <c r="TRG223" s="7"/>
      <c r="TRH223" s="82"/>
      <c r="TRI223" s="82"/>
      <c r="TRJ223" s="83"/>
      <c r="TRL223" s="82"/>
      <c r="TRM223" s="80"/>
      <c r="TRN223" s="81"/>
      <c r="TRO223" s="82"/>
      <c r="TRR223" s="82"/>
      <c r="TRS223" s="82"/>
      <c r="TRU223" s="82"/>
      <c r="TRX223" s="82"/>
      <c r="TSA223" s="82"/>
      <c r="TSB223" s="82"/>
      <c r="TSG223" s="82"/>
      <c r="TSJ223" s="82"/>
      <c r="TSK223" s="82"/>
      <c r="TSL223" s="82"/>
      <c r="TSM223" s="82"/>
      <c r="TSN223" s="82"/>
      <c r="TSO223" s="82"/>
      <c r="TSP223" s="82"/>
      <c r="TTH223" s="82"/>
      <c r="TTI223" s="82"/>
      <c r="TTJ223" s="6"/>
      <c r="TTM223" s="7"/>
      <c r="TTN223" s="7"/>
      <c r="TTS223" s="82"/>
      <c r="TTU223" s="7"/>
      <c r="TTV223" s="82"/>
      <c r="TTX223" s="7"/>
      <c r="TTY223" s="82"/>
      <c r="TTZ223" s="82"/>
      <c r="TUA223" s="83"/>
      <c r="TUC223" s="82"/>
      <c r="TUD223" s="80"/>
      <c r="TUE223" s="81"/>
      <c r="TUF223" s="82"/>
      <c r="TUI223" s="82"/>
      <c r="TUJ223" s="82"/>
      <c r="TUL223" s="82"/>
      <c r="TUO223" s="82"/>
      <c r="TUR223" s="82"/>
      <c r="TUS223" s="82"/>
      <c r="TUX223" s="82"/>
      <c r="TVA223" s="82"/>
      <c r="TVB223" s="82"/>
      <c r="TVC223" s="82"/>
      <c r="TVD223" s="82"/>
      <c r="TVE223" s="82"/>
      <c r="TVF223" s="82"/>
      <c r="TVG223" s="82"/>
      <c r="TVY223" s="82"/>
      <c r="TVZ223" s="82"/>
      <c r="TWA223" s="6"/>
      <c r="TWD223" s="7"/>
      <c r="TWE223" s="7"/>
      <c r="TWJ223" s="82"/>
      <c r="TWL223" s="7"/>
      <c r="TWM223" s="82"/>
      <c r="TWO223" s="7"/>
      <c r="TWP223" s="82"/>
      <c r="TWQ223" s="82"/>
      <c r="TWR223" s="83"/>
      <c r="TWT223" s="82"/>
      <c r="TWU223" s="80"/>
      <c r="TWV223" s="81"/>
      <c r="TWW223" s="82"/>
      <c r="TWZ223" s="82"/>
      <c r="TXA223" s="82"/>
      <c r="TXC223" s="82"/>
      <c r="TXF223" s="82"/>
      <c r="TXI223" s="82"/>
      <c r="TXJ223" s="82"/>
      <c r="TXO223" s="82"/>
      <c r="TXR223" s="82"/>
      <c r="TXS223" s="82"/>
      <c r="TXT223" s="82"/>
      <c r="TXU223" s="82"/>
      <c r="TXV223" s="82"/>
      <c r="TXW223" s="82"/>
      <c r="TXX223" s="82"/>
      <c r="TYP223" s="82"/>
      <c r="TYQ223" s="82"/>
      <c r="TYR223" s="6"/>
      <c r="TYU223" s="7"/>
      <c r="TYV223" s="7"/>
      <c r="TZA223" s="82"/>
      <c r="TZC223" s="7"/>
      <c r="TZD223" s="82"/>
      <c r="TZF223" s="7"/>
      <c r="TZG223" s="82"/>
      <c r="TZH223" s="82"/>
      <c r="TZI223" s="83"/>
      <c r="TZK223" s="82"/>
      <c r="TZL223" s="80"/>
      <c r="TZM223" s="81"/>
      <c r="TZN223" s="82"/>
      <c r="TZQ223" s="82"/>
      <c r="TZR223" s="82"/>
      <c r="TZT223" s="82"/>
      <c r="TZW223" s="82"/>
      <c r="TZZ223" s="82"/>
      <c r="UAA223" s="82"/>
      <c r="UAF223" s="82"/>
      <c r="UAI223" s="82"/>
      <c r="UAJ223" s="82"/>
      <c r="UAK223" s="82"/>
      <c r="UAL223" s="82"/>
      <c r="UAM223" s="82"/>
      <c r="UAN223" s="82"/>
      <c r="UAO223" s="82"/>
      <c r="UBG223" s="82"/>
      <c r="UBH223" s="82"/>
      <c r="UBI223" s="6"/>
      <c r="UBL223" s="7"/>
      <c r="UBM223" s="7"/>
      <c r="UBR223" s="82"/>
      <c r="UBT223" s="7"/>
      <c r="UBU223" s="82"/>
      <c r="UBW223" s="7"/>
      <c r="UBX223" s="82"/>
      <c r="UBY223" s="82"/>
      <c r="UBZ223" s="83"/>
      <c r="UCB223" s="82"/>
      <c r="UCC223" s="80"/>
      <c r="UCD223" s="81"/>
      <c r="UCE223" s="82"/>
      <c r="UCH223" s="82"/>
      <c r="UCI223" s="82"/>
      <c r="UCK223" s="82"/>
      <c r="UCN223" s="82"/>
      <c r="UCQ223" s="82"/>
      <c r="UCR223" s="82"/>
      <c r="UCW223" s="82"/>
      <c r="UCZ223" s="82"/>
      <c r="UDA223" s="82"/>
      <c r="UDB223" s="82"/>
      <c r="UDC223" s="82"/>
      <c r="UDD223" s="82"/>
      <c r="UDE223" s="82"/>
      <c r="UDF223" s="82"/>
      <c r="UDX223" s="82"/>
      <c r="UDY223" s="82"/>
      <c r="UDZ223" s="6"/>
      <c r="UEC223" s="7"/>
      <c r="UED223" s="7"/>
      <c r="UEI223" s="82"/>
      <c r="UEK223" s="7"/>
      <c r="UEL223" s="82"/>
      <c r="UEN223" s="7"/>
      <c r="UEO223" s="82"/>
      <c r="UEP223" s="82"/>
      <c r="UEQ223" s="83"/>
      <c r="UES223" s="82"/>
      <c r="UET223" s="80"/>
      <c r="UEU223" s="81"/>
      <c r="UEV223" s="82"/>
      <c r="UEY223" s="82"/>
      <c r="UEZ223" s="82"/>
      <c r="UFB223" s="82"/>
      <c r="UFE223" s="82"/>
      <c r="UFH223" s="82"/>
      <c r="UFI223" s="82"/>
      <c r="UFN223" s="82"/>
      <c r="UFQ223" s="82"/>
      <c r="UFR223" s="82"/>
      <c r="UFS223" s="82"/>
      <c r="UFT223" s="82"/>
      <c r="UFU223" s="82"/>
      <c r="UFV223" s="82"/>
      <c r="UFW223" s="82"/>
      <c r="UGO223" s="82"/>
      <c r="UGP223" s="82"/>
      <c r="UGQ223" s="6"/>
      <c r="UGT223" s="7"/>
      <c r="UGU223" s="7"/>
      <c r="UGZ223" s="82"/>
      <c r="UHB223" s="7"/>
      <c r="UHC223" s="82"/>
      <c r="UHE223" s="7"/>
      <c r="UHF223" s="82"/>
      <c r="UHG223" s="82"/>
      <c r="UHH223" s="83"/>
      <c r="UHJ223" s="82"/>
      <c r="UHK223" s="80"/>
      <c r="UHL223" s="81"/>
      <c r="UHM223" s="82"/>
      <c r="UHP223" s="82"/>
      <c r="UHQ223" s="82"/>
      <c r="UHS223" s="82"/>
      <c r="UHV223" s="82"/>
      <c r="UHY223" s="82"/>
      <c r="UHZ223" s="82"/>
      <c r="UIE223" s="82"/>
      <c r="UIH223" s="82"/>
      <c r="UII223" s="82"/>
      <c r="UIJ223" s="82"/>
      <c r="UIK223" s="82"/>
      <c r="UIL223" s="82"/>
      <c r="UIM223" s="82"/>
      <c r="UIN223" s="82"/>
      <c r="UJF223" s="82"/>
      <c r="UJG223" s="82"/>
      <c r="UJH223" s="6"/>
      <c r="UJK223" s="7"/>
      <c r="UJL223" s="7"/>
      <c r="UJQ223" s="82"/>
      <c r="UJS223" s="7"/>
      <c r="UJT223" s="82"/>
      <c r="UJV223" s="7"/>
      <c r="UJW223" s="82"/>
      <c r="UJX223" s="82"/>
      <c r="UJY223" s="83"/>
      <c r="UKA223" s="82"/>
      <c r="UKB223" s="80"/>
      <c r="UKC223" s="81"/>
      <c r="UKD223" s="82"/>
      <c r="UKG223" s="82"/>
      <c r="UKH223" s="82"/>
      <c r="UKJ223" s="82"/>
      <c r="UKM223" s="82"/>
      <c r="UKP223" s="82"/>
      <c r="UKQ223" s="82"/>
      <c r="UKV223" s="82"/>
      <c r="UKY223" s="82"/>
      <c r="UKZ223" s="82"/>
      <c r="ULA223" s="82"/>
      <c r="ULB223" s="82"/>
      <c r="ULC223" s="82"/>
      <c r="ULD223" s="82"/>
      <c r="ULE223" s="82"/>
      <c r="ULW223" s="82"/>
      <c r="ULX223" s="82"/>
      <c r="ULY223" s="6"/>
      <c r="UMB223" s="7"/>
      <c r="UMC223" s="7"/>
      <c r="UMH223" s="82"/>
      <c r="UMJ223" s="7"/>
      <c r="UMK223" s="82"/>
      <c r="UMM223" s="7"/>
      <c r="UMN223" s="82"/>
      <c r="UMO223" s="82"/>
      <c r="UMP223" s="83"/>
      <c r="UMR223" s="82"/>
      <c r="UMS223" s="80"/>
      <c r="UMT223" s="81"/>
      <c r="UMU223" s="82"/>
      <c r="UMX223" s="82"/>
      <c r="UMY223" s="82"/>
      <c r="UNA223" s="82"/>
      <c r="UND223" s="82"/>
      <c r="UNG223" s="82"/>
      <c r="UNH223" s="82"/>
      <c r="UNM223" s="82"/>
      <c r="UNP223" s="82"/>
      <c r="UNQ223" s="82"/>
      <c r="UNR223" s="82"/>
      <c r="UNS223" s="82"/>
      <c r="UNT223" s="82"/>
      <c r="UNU223" s="82"/>
      <c r="UNV223" s="82"/>
      <c r="UON223" s="82"/>
      <c r="UOO223" s="82"/>
      <c r="UOP223" s="6"/>
      <c r="UOS223" s="7"/>
      <c r="UOT223" s="7"/>
      <c r="UOY223" s="82"/>
      <c r="UPA223" s="7"/>
      <c r="UPB223" s="82"/>
      <c r="UPD223" s="7"/>
      <c r="UPE223" s="82"/>
      <c r="UPF223" s="82"/>
      <c r="UPG223" s="83"/>
      <c r="UPI223" s="82"/>
      <c r="UPJ223" s="80"/>
      <c r="UPK223" s="81"/>
      <c r="UPL223" s="82"/>
      <c r="UPO223" s="82"/>
      <c r="UPP223" s="82"/>
      <c r="UPR223" s="82"/>
      <c r="UPU223" s="82"/>
      <c r="UPX223" s="82"/>
      <c r="UPY223" s="82"/>
      <c r="UQD223" s="82"/>
      <c r="UQG223" s="82"/>
      <c r="UQH223" s="82"/>
      <c r="UQI223" s="82"/>
      <c r="UQJ223" s="82"/>
      <c r="UQK223" s="82"/>
      <c r="UQL223" s="82"/>
      <c r="UQM223" s="82"/>
      <c r="URE223" s="82"/>
      <c r="URF223" s="82"/>
      <c r="URG223" s="6"/>
      <c r="URJ223" s="7"/>
      <c r="URK223" s="7"/>
      <c r="URP223" s="82"/>
      <c r="URR223" s="7"/>
      <c r="URS223" s="82"/>
      <c r="URU223" s="7"/>
      <c r="URV223" s="82"/>
      <c r="URW223" s="82"/>
      <c r="URX223" s="83"/>
      <c r="URZ223" s="82"/>
      <c r="USA223" s="80"/>
      <c r="USB223" s="81"/>
      <c r="USC223" s="82"/>
      <c r="USF223" s="82"/>
      <c r="USG223" s="82"/>
      <c r="USI223" s="82"/>
      <c r="USL223" s="82"/>
      <c r="USO223" s="82"/>
      <c r="USP223" s="82"/>
      <c r="USU223" s="82"/>
      <c r="USX223" s="82"/>
      <c r="USY223" s="82"/>
      <c r="USZ223" s="82"/>
      <c r="UTA223" s="82"/>
      <c r="UTB223" s="82"/>
      <c r="UTC223" s="82"/>
      <c r="UTD223" s="82"/>
      <c r="UTV223" s="82"/>
      <c r="UTW223" s="82"/>
      <c r="UTX223" s="6"/>
      <c r="UUA223" s="7"/>
      <c r="UUB223" s="7"/>
      <c r="UUG223" s="82"/>
      <c r="UUI223" s="7"/>
      <c r="UUJ223" s="82"/>
      <c r="UUL223" s="7"/>
      <c r="UUM223" s="82"/>
      <c r="UUN223" s="82"/>
      <c r="UUO223" s="83"/>
      <c r="UUQ223" s="82"/>
      <c r="UUR223" s="80"/>
      <c r="UUS223" s="81"/>
      <c r="UUT223" s="82"/>
      <c r="UUW223" s="82"/>
      <c r="UUX223" s="82"/>
      <c r="UUZ223" s="82"/>
      <c r="UVC223" s="82"/>
      <c r="UVF223" s="82"/>
      <c r="UVG223" s="82"/>
      <c r="UVL223" s="82"/>
      <c r="UVO223" s="82"/>
      <c r="UVP223" s="82"/>
      <c r="UVQ223" s="82"/>
      <c r="UVR223" s="82"/>
      <c r="UVS223" s="82"/>
      <c r="UVT223" s="82"/>
      <c r="UVU223" s="82"/>
      <c r="UWM223" s="82"/>
      <c r="UWN223" s="82"/>
      <c r="UWO223" s="6"/>
      <c r="UWR223" s="7"/>
      <c r="UWS223" s="7"/>
      <c r="UWX223" s="82"/>
      <c r="UWZ223" s="7"/>
      <c r="UXA223" s="82"/>
      <c r="UXC223" s="7"/>
      <c r="UXD223" s="82"/>
      <c r="UXE223" s="82"/>
      <c r="UXF223" s="83"/>
      <c r="UXH223" s="82"/>
      <c r="UXI223" s="80"/>
      <c r="UXJ223" s="81"/>
      <c r="UXK223" s="82"/>
      <c r="UXN223" s="82"/>
      <c r="UXO223" s="82"/>
      <c r="UXQ223" s="82"/>
      <c r="UXT223" s="82"/>
      <c r="UXW223" s="82"/>
      <c r="UXX223" s="82"/>
      <c r="UYC223" s="82"/>
      <c r="UYF223" s="82"/>
      <c r="UYG223" s="82"/>
      <c r="UYH223" s="82"/>
      <c r="UYI223" s="82"/>
      <c r="UYJ223" s="82"/>
      <c r="UYK223" s="82"/>
      <c r="UYL223" s="82"/>
      <c r="UZD223" s="82"/>
      <c r="UZE223" s="82"/>
      <c r="UZF223" s="6"/>
      <c r="UZI223" s="7"/>
      <c r="UZJ223" s="7"/>
      <c r="UZO223" s="82"/>
      <c r="UZQ223" s="7"/>
      <c r="UZR223" s="82"/>
      <c r="UZT223" s="7"/>
      <c r="UZU223" s="82"/>
      <c r="UZV223" s="82"/>
      <c r="UZW223" s="83"/>
      <c r="UZY223" s="82"/>
      <c r="UZZ223" s="80"/>
      <c r="VAA223" s="81"/>
      <c r="VAB223" s="82"/>
      <c r="VAE223" s="82"/>
      <c r="VAF223" s="82"/>
      <c r="VAH223" s="82"/>
      <c r="VAK223" s="82"/>
      <c r="VAN223" s="82"/>
      <c r="VAO223" s="82"/>
      <c r="VAT223" s="82"/>
      <c r="VAW223" s="82"/>
      <c r="VAX223" s="82"/>
      <c r="VAY223" s="82"/>
      <c r="VAZ223" s="82"/>
      <c r="VBA223" s="82"/>
      <c r="VBB223" s="82"/>
      <c r="VBC223" s="82"/>
      <c r="VBU223" s="82"/>
      <c r="VBV223" s="82"/>
      <c r="VBW223" s="6"/>
      <c r="VBZ223" s="7"/>
      <c r="VCA223" s="7"/>
      <c r="VCF223" s="82"/>
      <c r="VCH223" s="7"/>
      <c r="VCI223" s="82"/>
      <c r="VCK223" s="7"/>
      <c r="VCL223" s="82"/>
      <c r="VCM223" s="82"/>
      <c r="VCN223" s="83"/>
      <c r="VCP223" s="82"/>
      <c r="VCQ223" s="80"/>
      <c r="VCR223" s="81"/>
      <c r="VCS223" s="82"/>
      <c r="VCV223" s="82"/>
      <c r="VCW223" s="82"/>
      <c r="VCY223" s="82"/>
      <c r="VDB223" s="82"/>
      <c r="VDE223" s="82"/>
      <c r="VDF223" s="82"/>
      <c r="VDK223" s="82"/>
      <c r="VDN223" s="82"/>
      <c r="VDO223" s="82"/>
      <c r="VDP223" s="82"/>
      <c r="VDQ223" s="82"/>
      <c r="VDR223" s="82"/>
      <c r="VDS223" s="82"/>
      <c r="VDT223" s="82"/>
      <c r="VEL223" s="82"/>
      <c r="VEM223" s="82"/>
      <c r="VEN223" s="6"/>
      <c r="VEQ223" s="7"/>
      <c r="VER223" s="7"/>
      <c r="VEW223" s="82"/>
      <c r="VEY223" s="7"/>
      <c r="VEZ223" s="82"/>
      <c r="VFB223" s="7"/>
      <c r="VFC223" s="82"/>
      <c r="VFD223" s="82"/>
      <c r="VFE223" s="83"/>
      <c r="VFG223" s="82"/>
      <c r="VFH223" s="80"/>
      <c r="VFI223" s="81"/>
      <c r="VFJ223" s="82"/>
      <c r="VFM223" s="82"/>
      <c r="VFN223" s="82"/>
      <c r="VFP223" s="82"/>
      <c r="VFS223" s="82"/>
      <c r="VFV223" s="82"/>
      <c r="VFW223" s="82"/>
      <c r="VGB223" s="82"/>
      <c r="VGE223" s="82"/>
      <c r="VGF223" s="82"/>
      <c r="VGG223" s="82"/>
      <c r="VGH223" s="82"/>
      <c r="VGI223" s="82"/>
      <c r="VGJ223" s="82"/>
      <c r="VGK223" s="82"/>
      <c r="VHC223" s="82"/>
      <c r="VHD223" s="82"/>
      <c r="VHE223" s="6"/>
      <c r="VHH223" s="7"/>
      <c r="VHI223" s="7"/>
      <c r="VHN223" s="82"/>
      <c r="VHP223" s="7"/>
      <c r="VHQ223" s="82"/>
      <c r="VHS223" s="7"/>
      <c r="VHT223" s="82"/>
      <c r="VHU223" s="82"/>
      <c r="VHV223" s="83"/>
      <c r="VHX223" s="82"/>
      <c r="VHY223" s="80"/>
      <c r="VHZ223" s="81"/>
      <c r="VIA223" s="82"/>
      <c r="VID223" s="82"/>
      <c r="VIE223" s="82"/>
      <c r="VIG223" s="82"/>
      <c r="VIJ223" s="82"/>
      <c r="VIM223" s="82"/>
      <c r="VIN223" s="82"/>
      <c r="VIS223" s="82"/>
      <c r="VIV223" s="82"/>
      <c r="VIW223" s="82"/>
      <c r="VIX223" s="82"/>
      <c r="VIY223" s="82"/>
      <c r="VIZ223" s="82"/>
      <c r="VJA223" s="82"/>
      <c r="VJB223" s="82"/>
      <c r="VJT223" s="82"/>
      <c r="VJU223" s="82"/>
      <c r="VJV223" s="6"/>
      <c r="VJY223" s="7"/>
      <c r="VJZ223" s="7"/>
      <c r="VKE223" s="82"/>
      <c r="VKG223" s="7"/>
      <c r="VKH223" s="82"/>
      <c r="VKJ223" s="7"/>
      <c r="VKK223" s="82"/>
      <c r="VKL223" s="82"/>
      <c r="VKM223" s="83"/>
      <c r="VKO223" s="82"/>
      <c r="VKP223" s="80"/>
      <c r="VKQ223" s="81"/>
      <c r="VKR223" s="82"/>
      <c r="VKU223" s="82"/>
      <c r="VKV223" s="82"/>
      <c r="VKX223" s="82"/>
      <c r="VLA223" s="82"/>
      <c r="VLD223" s="82"/>
      <c r="VLE223" s="82"/>
      <c r="VLJ223" s="82"/>
      <c r="VLM223" s="82"/>
      <c r="VLN223" s="82"/>
      <c r="VLO223" s="82"/>
      <c r="VLP223" s="82"/>
      <c r="VLQ223" s="82"/>
      <c r="VLR223" s="82"/>
      <c r="VLS223" s="82"/>
      <c r="VMK223" s="82"/>
      <c r="VML223" s="82"/>
      <c r="VMM223" s="6"/>
      <c r="VMP223" s="7"/>
      <c r="VMQ223" s="7"/>
      <c r="VMV223" s="82"/>
      <c r="VMX223" s="7"/>
      <c r="VMY223" s="82"/>
      <c r="VNA223" s="7"/>
      <c r="VNB223" s="82"/>
      <c r="VNC223" s="82"/>
      <c r="VND223" s="83"/>
      <c r="VNF223" s="82"/>
      <c r="VNG223" s="80"/>
      <c r="VNH223" s="81"/>
      <c r="VNI223" s="82"/>
      <c r="VNL223" s="82"/>
      <c r="VNM223" s="82"/>
      <c r="VNO223" s="82"/>
      <c r="VNR223" s="82"/>
      <c r="VNU223" s="82"/>
      <c r="VNV223" s="82"/>
      <c r="VOA223" s="82"/>
      <c r="VOD223" s="82"/>
      <c r="VOE223" s="82"/>
      <c r="VOF223" s="82"/>
      <c r="VOG223" s="82"/>
      <c r="VOH223" s="82"/>
      <c r="VOI223" s="82"/>
      <c r="VOJ223" s="82"/>
      <c r="VPB223" s="82"/>
      <c r="VPC223" s="82"/>
      <c r="VPD223" s="6"/>
      <c r="VPG223" s="7"/>
      <c r="VPH223" s="7"/>
      <c r="VPM223" s="82"/>
      <c r="VPO223" s="7"/>
      <c r="VPP223" s="82"/>
      <c r="VPR223" s="7"/>
      <c r="VPS223" s="82"/>
      <c r="VPT223" s="82"/>
      <c r="VPU223" s="83"/>
      <c r="VPW223" s="82"/>
      <c r="VPX223" s="80"/>
      <c r="VPY223" s="81"/>
      <c r="VPZ223" s="82"/>
      <c r="VQC223" s="82"/>
      <c r="VQD223" s="82"/>
      <c r="VQF223" s="82"/>
      <c r="VQI223" s="82"/>
      <c r="VQL223" s="82"/>
      <c r="VQM223" s="82"/>
      <c r="VQR223" s="82"/>
      <c r="VQU223" s="82"/>
      <c r="VQV223" s="82"/>
      <c r="VQW223" s="82"/>
      <c r="VQX223" s="82"/>
      <c r="VQY223" s="82"/>
      <c r="VQZ223" s="82"/>
      <c r="VRA223" s="82"/>
      <c r="VRS223" s="82"/>
      <c r="VRT223" s="82"/>
      <c r="VRU223" s="6"/>
      <c r="VRX223" s="7"/>
      <c r="VRY223" s="7"/>
      <c r="VSD223" s="82"/>
      <c r="VSF223" s="7"/>
      <c r="VSG223" s="82"/>
      <c r="VSI223" s="7"/>
      <c r="VSJ223" s="82"/>
      <c r="VSK223" s="82"/>
      <c r="VSL223" s="83"/>
      <c r="VSN223" s="82"/>
      <c r="VSO223" s="80"/>
      <c r="VSP223" s="81"/>
      <c r="VSQ223" s="82"/>
      <c r="VST223" s="82"/>
      <c r="VSU223" s="82"/>
      <c r="VSW223" s="82"/>
      <c r="VSZ223" s="82"/>
      <c r="VTC223" s="82"/>
      <c r="VTD223" s="82"/>
      <c r="VTI223" s="82"/>
      <c r="VTL223" s="82"/>
      <c r="VTM223" s="82"/>
      <c r="VTN223" s="82"/>
      <c r="VTO223" s="82"/>
      <c r="VTP223" s="82"/>
      <c r="VTQ223" s="82"/>
      <c r="VTR223" s="82"/>
      <c r="VUJ223" s="82"/>
      <c r="VUK223" s="82"/>
      <c r="VUL223" s="6"/>
      <c r="VUO223" s="7"/>
      <c r="VUP223" s="7"/>
      <c r="VUU223" s="82"/>
      <c r="VUW223" s="7"/>
      <c r="VUX223" s="82"/>
      <c r="VUZ223" s="7"/>
      <c r="VVA223" s="82"/>
      <c r="VVB223" s="82"/>
      <c r="VVC223" s="83"/>
      <c r="VVE223" s="82"/>
      <c r="VVF223" s="80"/>
      <c r="VVG223" s="81"/>
      <c r="VVH223" s="82"/>
      <c r="VVK223" s="82"/>
      <c r="VVL223" s="82"/>
      <c r="VVN223" s="82"/>
      <c r="VVQ223" s="82"/>
      <c r="VVT223" s="82"/>
      <c r="VVU223" s="82"/>
      <c r="VVZ223" s="82"/>
      <c r="VWC223" s="82"/>
      <c r="VWD223" s="82"/>
      <c r="VWE223" s="82"/>
      <c r="VWF223" s="82"/>
      <c r="VWG223" s="82"/>
      <c r="VWH223" s="82"/>
      <c r="VWI223" s="82"/>
      <c r="VXA223" s="82"/>
      <c r="VXB223" s="82"/>
      <c r="VXC223" s="6"/>
      <c r="VXF223" s="7"/>
      <c r="VXG223" s="7"/>
      <c r="VXL223" s="82"/>
      <c r="VXN223" s="7"/>
      <c r="VXO223" s="82"/>
      <c r="VXQ223" s="7"/>
      <c r="VXR223" s="82"/>
      <c r="VXS223" s="82"/>
      <c r="VXT223" s="83"/>
      <c r="VXV223" s="82"/>
      <c r="VXW223" s="80"/>
      <c r="VXX223" s="81"/>
      <c r="VXY223" s="82"/>
      <c r="VYB223" s="82"/>
      <c r="VYC223" s="82"/>
      <c r="VYE223" s="82"/>
      <c r="VYH223" s="82"/>
      <c r="VYK223" s="82"/>
      <c r="VYL223" s="82"/>
      <c r="VYQ223" s="82"/>
      <c r="VYT223" s="82"/>
      <c r="VYU223" s="82"/>
      <c r="VYV223" s="82"/>
      <c r="VYW223" s="82"/>
      <c r="VYX223" s="82"/>
      <c r="VYY223" s="82"/>
      <c r="VYZ223" s="82"/>
      <c r="VZR223" s="82"/>
      <c r="VZS223" s="82"/>
      <c r="VZT223" s="6"/>
      <c r="VZW223" s="7"/>
      <c r="VZX223" s="7"/>
      <c r="WAC223" s="82"/>
      <c r="WAE223" s="7"/>
      <c r="WAF223" s="82"/>
      <c r="WAH223" s="7"/>
      <c r="WAI223" s="82"/>
      <c r="WAJ223" s="82"/>
      <c r="WAK223" s="83"/>
      <c r="WAM223" s="82"/>
      <c r="WAN223" s="80"/>
      <c r="WAO223" s="81"/>
      <c r="WAP223" s="82"/>
      <c r="WAS223" s="82"/>
      <c r="WAT223" s="82"/>
      <c r="WAV223" s="82"/>
      <c r="WAY223" s="82"/>
      <c r="WBB223" s="82"/>
      <c r="WBC223" s="82"/>
      <c r="WBH223" s="82"/>
      <c r="WBK223" s="82"/>
      <c r="WBL223" s="82"/>
      <c r="WBM223" s="82"/>
      <c r="WBN223" s="82"/>
      <c r="WBO223" s="82"/>
      <c r="WBP223" s="82"/>
      <c r="WBQ223" s="82"/>
      <c r="WCI223" s="82"/>
      <c r="WCJ223" s="82"/>
      <c r="WCK223" s="6"/>
      <c r="WCN223" s="7"/>
      <c r="WCO223" s="7"/>
      <c r="WCT223" s="82"/>
      <c r="WCV223" s="7"/>
      <c r="WCW223" s="82"/>
      <c r="WCY223" s="7"/>
      <c r="WCZ223" s="82"/>
      <c r="WDA223" s="82"/>
      <c r="WDB223" s="83"/>
      <c r="WDD223" s="82"/>
      <c r="WDE223" s="80"/>
      <c r="WDF223" s="81"/>
      <c r="WDG223" s="82"/>
      <c r="WDJ223" s="82"/>
      <c r="WDK223" s="82"/>
      <c r="WDM223" s="82"/>
      <c r="WDP223" s="82"/>
      <c r="WDS223" s="82"/>
      <c r="WDT223" s="82"/>
      <c r="WDY223" s="82"/>
      <c r="WEB223" s="82"/>
      <c r="WEC223" s="82"/>
      <c r="WED223" s="82"/>
      <c r="WEE223" s="82"/>
      <c r="WEF223" s="82"/>
      <c r="WEG223" s="82"/>
      <c r="WEH223" s="82"/>
      <c r="WEZ223" s="82"/>
      <c r="WFA223" s="82"/>
      <c r="WFB223" s="6"/>
      <c r="WFE223" s="7"/>
      <c r="WFF223" s="7"/>
      <c r="WFK223" s="82"/>
      <c r="WFM223" s="7"/>
      <c r="WFN223" s="82"/>
      <c r="WFP223" s="7"/>
      <c r="WFQ223" s="82"/>
      <c r="WFR223" s="82"/>
      <c r="WFS223" s="83"/>
      <c r="WFU223" s="82"/>
      <c r="WFV223" s="80"/>
      <c r="WFW223" s="81"/>
      <c r="WFX223" s="82"/>
      <c r="WGA223" s="82"/>
      <c r="WGB223" s="82"/>
      <c r="WGD223" s="82"/>
      <c r="WGG223" s="82"/>
      <c r="WGJ223" s="82"/>
      <c r="WGK223" s="82"/>
      <c r="WGP223" s="82"/>
      <c r="WGS223" s="82"/>
      <c r="WGT223" s="82"/>
      <c r="WGU223" s="82"/>
      <c r="WGV223" s="82"/>
      <c r="WGW223" s="82"/>
      <c r="WGX223" s="82"/>
      <c r="WGY223" s="82"/>
      <c r="WHQ223" s="82"/>
      <c r="WHR223" s="82"/>
      <c r="WHS223" s="6"/>
      <c r="WHV223" s="7"/>
      <c r="WHW223" s="7"/>
      <c r="WIB223" s="82"/>
      <c r="WID223" s="7"/>
      <c r="WIE223" s="82"/>
      <c r="WIG223" s="7"/>
      <c r="WIH223" s="82"/>
      <c r="WII223" s="82"/>
      <c r="WIJ223" s="83"/>
      <c r="WIL223" s="82"/>
      <c r="WIM223" s="80"/>
      <c r="WIN223" s="81"/>
      <c r="WIO223" s="82"/>
      <c r="WIR223" s="82"/>
      <c r="WIS223" s="82"/>
      <c r="WIU223" s="82"/>
      <c r="WIX223" s="82"/>
      <c r="WJA223" s="82"/>
      <c r="WJB223" s="82"/>
      <c r="WJG223" s="82"/>
      <c r="WJJ223" s="82"/>
      <c r="WJK223" s="82"/>
      <c r="WJL223" s="82"/>
      <c r="WJM223" s="82"/>
      <c r="WJN223" s="82"/>
      <c r="WJO223" s="82"/>
      <c r="WJP223" s="82"/>
      <c r="WKH223" s="82"/>
      <c r="WKI223" s="82"/>
      <c r="WKJ223" s="6"/>
      <c r="WKM223" s="7"/>
      <c r="WKN223" s="7"/>
      <c r="WKS223" s="82"/>
      <c r="WKU223" s="7"/>
      <c r="WKV223" s="82"/>
      <c r="WKX223" s="7"/>
      <c r="WKY223" s="82"/>
      <c r="WKZ223" s="82"/>
      <c r="WLA223" s="83"/>
      <c r="WLC223" s="82"/>
      <c r="WLD223" s="80"/>
      <c r="WLE223" s="81"/>
      <c r="WLF223" s="82"/>
      <c r="WLI223" s="82"/>
      <c r="WLJ223" s="82"/>
      <c r="WLL223" s="82"/>
      <c r="WLO223" s="82"/>
      <c r="WLR223" s="82"/>
      <c r="WLS223" s="82"/>
      <c r="WLX223" s="82"/>
      <c r="WMA223" s="82"/>
      <c r="WMB223" s="82"/>
      <c r="WMC223" s="82"/>
      <c r="WMD223" s="82"/>
      <c r="WME223" s="82"/>
      <c r="WMF223" s="82"/>
      <c r="WMG223" s="82"/>
      <c r="WMY223" s="82"/>
      <c r="WMZ223" s="82"/>
      <c r="WNA223" s="6"/>
      <c r="WND223" s="7"/>
      <c r="WNE223" s="7"/>
      <c r="WNJ223" s="82"/>
      <c r="WNL223" s="7"/>
      <c r="WNM223" s="82"/>
      <c r="WNO223" s="7"/>
      <c r="WNP223" s="82"/>
      <c r="WNQ223" s="82"/>
      <c r="WNR223" s="83"/>
      <c r="WNT223" s="82"/>
      <c r="WNU223" s="80"/>
      <c r="WNV223" s="81"/>
      <c r="WNW223" s="82"/>
      <c r="WNZ223" s="82"/>
      <c r="WOA223" s="82"/>
      <c r="WOC223" s="82"/>
      <c r="WOF223" s="82"/>
      <c r="WOI223" s="82"/>
      <c r="WOJ223" s="82"/>
      <c r="WOO223" s="82"/>
      <c r="WOR223" s="82"/>
      <c r="WOS223" s="82"/>
      <c r="WOT223" s="82"/>
      <c r="WOU223" s="82"/>
      <c r="WOV223" s="82"/>
      <c r="WOW223" s="82"/>
      <c r="WOX223" s="82"/>
      <c r="WPP223" s="82"/>
      <c r="WPQ223" s="82"/>
      <c r="WPR223" s="6"/>
      <c r="WPU223" s="7"/>
      <c r="WPV223" s="7"/>
      <c r="WQA223" s="82"/>
      <c r="WQC223" s="7"/>
      <c r="WQD223" s="82"/>
      <c r="WQF223" s="7"/>
      <c r="WQG223" s="82"/>
      <c r="WQH223" s="82"/>
      <c r="WQI223" s="83"/>
      <c r="WQK223" s="82"/>
      <c r="WQL223" s="80"/>
      <c r="WQM223" s="81"/>
      <c r="WQN223" s="82"/>
      <c r="WQQ223" s="82"/>
      <c r="WQR223" s="82"/>
      <c r="WQT223" s="82"/>
      <c r="WQW223" s="82"/>
      <c r="WQZ223" s="82"/>
      <c r="WRA223" s="82"/>
      <c r="WRF223" s="82"/>
      <c r="WRI223" s="82"/>
      <c r="WRJ223" s="82"/>
      <c r="WRK223" s="82"/>
      <c r="WRL223" s="82"/>
      <c r="WRM223" s="82"/>
      <c r="WRN223" s="82"/>
      <c r="WRO223" s="82"/>
      <c r="WSG223" s="82"/>
      <c r="WSH223" s="82"/>
      <c r="WSI223" s="6"/>
      <c r="WSL223" s="7"/>
      <c r="WSM223" s="7"/>
      <c r="WSR223" s="82"/>
      <c r="WST223" s="7"/>
      <c r="WSU223" s="82"/>
      <c r="WSW223" s="7"/>
      <c r="WSX223" s="82"/>
      <c r="WSY223" s="82"/>
      <c r="WSZ223" s="83"/>
      <c r="WTB223" s="82"/>
      <c r="WTC223" s="80"/>
      <c r="WTD223" s="81"/>
      <c r="WTE223" s="82"/>
      <c r="WTH223" s="82"/>
      <c r="WTI223" s="82"/>
      <c r="WTK223" s="82"/>
      <c r="WTN223" s="82"/>
      <c r="WTQ223" s="82"/>
      <c r="WTR223" s="82"/>
      <c r="WTW223" s="82"/>
      <c r="WTZ223" s="82"/>
      <c r="WUA223" s="82"/>
      <c r="WUB223" s="82"/>
      <c r="WUC223" s="82"/>
      <c r="WUD223" s="82"/>
      <c r="WUE223" s="82"/>
      <c r="WUF223" s="82"/>
      <c r="WUX223" s="82"/>
      <c r="WUY223" s="82"/>
      <c r="WUZ223" s="6"/>
      <c r="WVC223" s="7"/>
      <c r="WVD223" s="7"/>
      <c r="WVI223" s="82"/>
      <c r="WVK223" s="7"/>
      <c r="WVL223" s="82"/>
      <c r="WVN223" s="7"/>
      <c r="WVO223" s="82"/>
      <c r="WVP223" s="82"/>
      <c r="WVQ223" s="83"/>
      <c r="WVS223" s="82"/>
      <c r="WVT223" s="80"/>
      <c r="WVU223" s="81"/>
      <c r="WVV223" s="82"/>
      <c r="WVY223" s="82"/>
      <c r="WVZ223" s="82"/>
      <c r="WWB223" s="82"/>
      <c r="WWE223" s="82"/>
      <c r="WWH223" s="82"/>
      <c r="WWI223" s="82"/>
      <c r="WWN223" s="82"/>
      <c r="WWQ223" s="82"/>
      <c r="WWR223" s="82"/>
      <c r="WWS223" s="82"/>
      <c r="WWT223" s="82"/>
      <c r="WWU223" s="82"/>
      <c r="WWV223" s="82"/>
      <c r="WWW223" s="82"/>
      <c r="WXO223" s="82"/>
      <c r="WXP223" s="82"/>
      <c r="WXQ223" s="6"/>
      <c r="WXT223" s="7"/>
      <c r="WXU223" s="7"/>
      <c r="WXZ223" s="82"/>
      <c r="WYB223" s="7"/>
      <c r="WYC223" s="82"/>
      <c r="WYE223" s="7"/>
      <c r="WYF223" s="82"/>
      <c r="WYG223" s="82"/>
      <c r="WYH223" s="83"/>
      <c r="WYJ223" s="82"/>
      <c r="WYK223" s="80"/>
      <c r="WYL223" s="81"/>
      <c r="WYM223" s="82"/>
      <c r="WYP223" s="82"/>
      <c r="WYQ223" s="82"/>
      <c r="WYS223" s="82"/>
      <c r="WYV223" s="82"/>
      <c r="WYY223" s="82"/>
      <c r="WYZ223" s="82"/>
      <c r="WZE223" s="82"/>
      <c r="WZH223" s="82"/>
      <c r="WZI223" s="82"/>
      <c r="WZJ223" s="82"/>
      <c r="WZK223" s="82"/>
      <c r="WZL223" s="82"/>
      <c r="WZM223" s="82"/>
      <c r="WZN223" s="82"/>
      <c r="XAF223" s="82"/>
      <c r="XAG223" s="82"/>
      <c r="XAH223" s="6"/>
      <c r="XAK223" s="7"/>
      <c r="XAL223" s="7"/>
      <c r="XAQ223" s="82"/>
      <c r="XAS223" s="7"/>
      <c r="XAT223" s="82"/>
      <c r="XAV223" s="7"/>
      <c r="XAW223" s="82"/>
      <c r="XAX223" s="82"/>
      <c r="XAY223" s="83"/>
      <c r="XBA223" s="82"/>
      <c r="XBB223" s="80"/>
      <c r="XBC223" s="81"/>
      <c r="XBD223" s="82"/>
      <c r="XBG223" s="82"/>
      <c r="XBH223" s="82"/>
      <c r="XBJ223" s="82"/>
      <c r="XBM223" s="82"/>
      <c r="XBP223" s="82"/>
      <c r="XBQ223" s="82"/>
    </row>
    <row r="224" spans="1:2048 2053:3059 3077:4094 4112:5120 5123:6143 6146:7167 7169:8189 8194:9200 9218:10235 10253:12287 12290:14335 14337:16293" ht="35.25" hidden="1" customHeight="1" x14ac:dyDescent="0.25">
      <c r="A224" s="53" t="s">
        <v>4515</v>
      </c>
      <c r="B224" s="53">
        <v>50</v>
      </c>
      <c r="C224" s="53" t="s">
        <v>47</v>
      </c>
      <c r="D224" s="53" t="s">
        <v>929</v>
      </c>
      <c r="E224" s="53">
        <v>0</v>
      </c>
      <c r="F224" s="53" t="s">
        <v>994</v>
      </c>
      <c r="G224" s="53" t="str">
        <f t="shared" si="408"/>
        <v>50-6</v>
      </c>
      <c r="H224" s="53" t="s">
        <v>159</v>
      </c>
      <c r="I224" s="53" t="s">
        <v>160</v>
      </c>
      <c r="J224" s="53" t="s">
        <v>80</v>
      </c>
      <c r="K224" s="53" t="s">
        <v>80</v>
      </c>
      <c r="L224" s="53" t="s">
        <v>80</v>
      </c>
      <c r="M224" s="53" t="s">
        <v>80</v>
      </c>
      <c r="N224" s="53" t="s">
        <v>80</v>
      </c>
      <c r="O224" s="53" t="s">
        <v>80</v>
      </c>
      <c r="P224" s="53" t="s">
        <v>161</v>
      </c>
      <c r="Q224" s="52">
        <v>1</v>
      </c>
      <c r="R224" s="52">
        <f>+Q224*Q223</f>
        <v>1</v>
      </c>
      <c r="S224" s="67">
        <f>+[35]COMPARTIDAS!AQ76</f>
        <v>1</v>
      </c>
      <c r="T224" s="53" t="s">
        <v>84</v>
      </c>
      <c r="U224" s="63" t="s">
        <v>162</v>
      </c>
      <c r="V224" s="23">
        <v>44927</v>
      </c>
      <c r="W224" s="23">
        <v>45016</v>
      </c>
      <c r="X224" s="53" t="s">
        <v>935</v>
      </c>
      <c r="Y224" s="49" t="s">
        <v>97</v>
      </c>
      <c r="Z224" s="59" t="s">
        <v>100</v>
      </c>
      <c r="AA224" s="60">
        <v>1</v>
      </c>
      <c r="AB224" s="62" t="s">
        <v>993</v>
      </c>
      <c r="AC224" s="62">
        <v>45016</v>
      </c>
      <c r="AD224" s="60">
        <v>1</v>
      </c>
      <c r="AE224" s="62" t="s">
        <v>230</v>
      </c>
      <c r="AF224" s="62">
        <v>45016</v>
      </c>
      <c r="AG224" s="60" t="s">
        <v>79</v>
      </c>
      <c r="AH224" s="60">
        <v>1</v>
      </c>
      <c r="AI224" s="52">
        <f t="shared" si="324"/>
        <v>1</v>
      </c>
      <c r="AJ224" s="52"/>
      <c r="AK224" s="52"/>
      <c r="AL224" s="239" t="str">
        <f t="shared" si="344"/>
        <v/>
      </c>
      <c r="AM224" s="239" t="str">
        <f t="shared" si="345"/>
        <v/>
      </c>
      <c r="AN224" s="239" t="str">
        <f t="shared" si="346"/>
        <v/>
      </c>
      <c r="AO224" s="239" t="str">
        <f t="shared" si="347"/>
        <v/>
      </c>
      <c r="AP224" s="239" t="str">
        <f t="shared" si="348"/>
        <v/>
      </c>
      <c r="AQ224" s="239" t="str">
        <f t="shared" si="349"/>
        <v/>
      </c>
      <c r="AR224" s="239" t="str">
        <f t="shared" si="350"/>
        <v/>
      </c>
      <c r="AS224" s="239" t="str">
        <f t="shared" si="351"/>
        <v/>
      </c>
      <c r="AT224" s="239" t="str">
        <f t="shared" si="352"/>
        <v/>
      </c>
      <c r="AU224" s="239" t="str">
        <f t="shared" si="326"/>
        <v/>
      </c>
      <c r="AV224" s="239" t="str">
        <f t="shared" si="327"/>
        <v/>
      </c>
      <c r="AW224" s="239" t="str">
        <f t="shared" si="328"/>
        <v/>
      </c>
      <c r="AX224" s="239" t="str">
        <f t="shared" si="329"/>
        <v/>
      </c>
      <c r="AY224" s="239" t="str">
        <f t="shared" si="330"/>
        <v/>
      </c>
      <c r="AZ224" s="239" t="str">
        <f t="shared" si="331"/>
        <v/>
      </c>
      <c r="BA224" s="239" t="str">
        <f t="shared" si="332"/>
        <v/>
      </c>
      <c r="BB224" s="239" t="str">
        <f t="shared" si="333"/>
        <v/>
      </c>
      <c r="BC224" s="239" t="str">
        <f t="shared" si="334"/>
        <v/>
      </c>
      <c r="BD224" s="239" t="str">
        <f t="shared" si="335"/>
        <v/>
      </c>
      <c r="BE224" s="239" t="str">
        <f t="shared" si="336"/>
        <v/>
      </c>
      <c r="BF224" s="239" t="str">
        <f t="shared" si="337"/>
        <v/>
      </c>
      <c r="BG224" s="239" t="str">
        <f t="shared" si="338"/>
        <v/>
      </c>
      <c r="BH224" s="239" t="str">
        <f t="shared" si="339"/>
        <v/>
      </c>
      <c r="BI224" s="239" t="str">
        <f t="shared" si="340"/>
        <v/>
      </c>
      <c r="BJ224" s="239" t="str">
        <f t="shared" si="341"/>
        <v/>
      </c>
      <c r="BK224" s="239" t="str">
        <f t="shared" si="342"/>
        <v/>
      </c>
      <c r="BL224" s="239" t="str">
        <f t="shared" si="343"/>
        <v/>
      </c>
      <c r="BN224" s="239" t="str">
        <f t="shared" si="353"/>
        <v/>
      </c>
      <c r="BO224" s="239" t="str">
        <f t="shared" si="354"/>
        <v/>
      </c>
      <c r="BP224" s="239" t="str">
        <f t="shared" si="355"/>
        <v/>
      </c>
      <c r="BQ224" s="239" t="str">
        <f t="shared" si="356"/>
        <v/>
      </c>
      <c r="BR224" s="239" t="str">
        <f t="shared" si="357"/>
        <v/>
      </c>
      <c r="BS224" s="239" t="str">
        <f t="shared" si="358"/>
        <v/>
      </c>
      <c r="BT224" s="239" t="str">
        <f t="shared" si="359"/>
        <v/>
      </c>
      <c r="BU224" s="239" t="str">
        <f t="shared" si="360"/>
        <v/>
      </c>
      <c r="BV224" s="239" t="str">
        <f t="shared" si="361"/>
        <v/>
      </c>
      <c r="BW224" s="239" t="str">
        <f t="shared" si="362"/>
        <v/>
      </c>
      <c r="BX224" s="239" t="str">
        <f t="shared" si="363"/>
        <v/>
      </c>
      <c r="BY224" s="239" t="str">
        <f t="shared" si="364"/>
        <v/>
      </c>
      <c r="BZ224" s="239" t="str">
        <f t="shared" si="365"/>
        <v/>
      </c>
      <c r="CA224" s="239" t="str">
        <f t="shared" si="366"/>
        <v/>
      </c>
      <c r="CB224" s="239" t="str">
        <f t="shared" si="367"/>
        <v/>
      </c>
      <c r="CC224" s="239" t="str">
        <f t="shared" si="368"/>
        <v/>
      </c>
      <c r="CD224" s="239" t="str">
        <f t="shared" si="369"/>
        <v/>
      </c>
      <c r="CE224" s="239" t="str">
        <f t="shared" si="370"/>
        <v/>
      </c>
      <c r="CF224" s="239" t="str">
        <f t="shared" si="371"/>
        <v/>
      </c>
      <c r="CG224" s="239" t="str">
        <f t="shared" si="372"/>
        <v/>
      </c>
      <c r="CH224" s="239" t="str">
        <f t="shared" si="373"/>
        <v/>
      </c>
      <c r="CI224" s="239" t="str">
        <f t="shared" si="374"/>
        <v/>
      </c>
      <c r="CJ224" s="239" t="str">
        <f t="shared" si="375"/>
        <v/>
      </c>
      <c r="CK224" s="239" t="str">
        <f t="shared" si="376"/>
        <v/>
      </c>
      <c r="CL224" s="239" t="str">
        <f t="shared" si="377"/>
        <v/>
      </c>
      <c r="CM224" s="239" t="str">
        <f t="shared" si="378"/>
        <v/>
      </c>
      <c r="CN224" s="239" t="str">
        <f t="shared" si="379"/>
        <v/>
      </c>
      <c r="CP224" s="239" t="str">
        <f t="shared" si="380"/>
        <v/>
      </c>
      <c r="CQ224" s="239" t="str">
        <f t="shared" si="381"/>
        <v/>
      </c>
      <c r="CR224" s="239" t="str">
        <f t="shared" si="382"/>
        <v/>
      </c>
      <c r="CS224" s="239" t="str">
        <f t="shared" si="383"/>
        <v/>
      </c>
      <c r="CT224" s="239" t="str">
        <f t="shared" si="384"/>
        <v/>
      </c>
      <c r="CU224" s="239" t="str">
        <f t="shared" si="385"/>
        <v/>
      </c>
      <c r="CV224" s="239" t="str">
        <f t="shared" si="386"/>
        <v/>
      </c>
      <c r="CW224" s="239" t="str">
        <f t="shared" si="387"/>
        <v/>
      </c>
      <c r="CX224" s="239" t="str">
        <f t="shared" si="388"/>
        <v/>
      </c>
      <c r="CY224" s="239" t="str">
        <f t="shared" si="389"/>
        <v/>
      </c>
      <c r="CZ224" s="239" t="str">
        <f t="shared" si="390"/>
        <v/>
      </c>
      <c r="DA224" s="239" t="str">
        <f t="shared" si="391"/>
        <v/>
      </c>
      <c r="DB224" s="239" t="str">
        <f t="shared" si="392"/>
        <v/>
      </c>
      <c r="DC224" s="239" t="str">
        <f t="shared" si="393"/>
        <v/>
      </c>
      <c r="DD224" s="239" t="str">
        <f t="shared" si="394"/>
        <v/>
      </c>
      <c r="DE224" s="239" t="str">
        <f t="shared" si="395"/>
        <v/>
      </c>
      <c r="DF224" s="239" t="str">
        <f t="shared" si="396"/>
        <v/>
      </c>
      <c r="DG224" s="239" t="str">
        <f t="shared" si="397"/>
        <v/>
      </c>
      <c r="DH224" s="239" t="str">
        <f t="shared" si="398"/>
        <v/>
      </c>
      <c r="DI224" s="239" t="str">
        <f t="shared" si="399"/>
        <v/>
      </c>
      <c r="DJ224" s="239" t="str">
        <f t="shared" si="400"/>
        <v/>
      </c>
      <c r="DK224" s="239" t="str">
        <f t="shared" si="401"/>
        <v/>
      </c>
      <c r="DL224" s="239" t="str">
        <f t="shared" si="402"/>
        <v/>
      </c>
      <c r="DM224" s="239" t="str">
        <f t="shared" si="403"/>
        <v/>
      </c>
      <c r="DN224" s="239" t="str">
        <f t="shared" si="404"/>
        <v/>
      </c>
      <c r="DO224" s="239" t="str">
        <f t="shared" si="405"/>
        <v/>
      </c>
      <c r="DP224" s="239" t="str">
        <f t="shared" si="406"/>
        <v/>
      </c>
    </row>
    <row r="225" spans="1:120" ht="35.25" hidden="1" customHeight="1" x14ac:dyDescent="0.25">
      <c r="A225" s="49" t="s">
        <v>4519</v>
      </c>
      <c r="B225" s="49">
        <v>60</v>
      </c>
      <c r="C225" s="49" t="s">
        <v>48</v>
      </c>
      <c r="D225" s="49" t="s">
        <v>995</v>
      </c>
      <c r="E225" s="49">
        <v>1</v>
      </c>
      <c r="F225" s="49" t="s">
        <v>996</v>
      </c>
      <c r="G225" s="49" t="str">
        <f t="shared" si="408"/>
        <v>60-1</v>
      </c>
      <c r="H225" s="49" t="s">
        <v>75</v>
      </c>
      <c r="I225" s="49" t="s">
        <v>76</v>
      </c>
      <c r="J225" s="49" t="s">
        <v>77</v>
      </c>
      <c r="K225" s="49" t="s">
        <v>78</v>
      </c>
      <c r="L225" s="49" t="s">
        <v>79</v>
      </c>
      <c r="M225" s="49" t="s">
        <v>80</v>
      </c>
      <c r="N225" s="49" t="s">
        <v>997</v>
      </c>
      <c r="O225" s="49" t="s">
        <v>82</v>
      </c>
      <c r="P225" s="49" t="s">
        <v>998</v>
      </c>
      <c r="Q225" s="50">
        <v>0.3</v>
      </c>
      <c r="R225" s="50"/>
      <c r="S225" s="49">
        <v>1</v>
      </c>
      <c r="T225" s="49" t="s">
        <v>84</v>
      </c>
      <c r="U225" s="49" t="s">
        <v>999</v>
      </c>
      <c r="V225" s="51">
        <v>44958</v>
      </c>
      <c r="W225" s="51">
        <v>45260</v>
      </c>
      <c r="X225" s="49" t="s">
        <v>1000</v>
      </c>
      <c r="Y225" s="49" t="s">
        <v>87</v>
      </c>
      <c r="Z225" s="59" t="s">
        <v>100</v>
      </c>
      <c r="AA225" s="52">
        <v>1</v>
      </c>
      <c r="AB225" s="23" t="s">
        <v>1001</v>
      </c>
      <c r="AC225" s="23">
        <v>45260</v>
      </c>
      <c r="AD225" s="52">
        <v>1</v>
      </c>
      <c r="AE225" s="23" t="s">
        <v>1002</v>
      </c>
      <c r="AF225" s="23">
        <v>45260</v>
      </c>
      <c r="AG225" s="52" t="s">
        <v>79</v>
      </c>
      <c r="AH225" s="52" t="s">
        <v>92</v>
      </c>
      <c r="AI225" s="52">
        <f t="shared" si="324"/>
        <v>0.3</v>
      </c>
      <c r="AJ225" s="52"/>
      <c r="AK225" s="52"/>
      <c r="AL225" s="239" t="str">
        <f t="shared" si="344"/>
        <v/>
      </c>
      <c r="AM225" s="239" t="str">
        <f t="shared" si="345"/>
        <v/>
      </c>
      <c r="AN225" s="239" t="str">
        <f t="shared" si="346"/>
        <v/>
      </c>
      <c r="AO225" s="239" t="str">
        <f t="shared" si="347"/>
        <v/>
      </c>
      <c r="AP225" s="239" t="str">
        <f t="shared" si="348"/>
        <v/>
      </c>
      <c r="AQ225" s="239" t="str">
        <f t="shared" si="349"/>
        <v/>
      </c>
      <c r="AR225" s="239" t="str">
        <f t="shared" si="350"/>
        <v/>
      </c>
      <c r="AS225" s="239" t="str">
        <f t="shared" si="351"/>
        <v/>
      </c>
      <c r="AT225" s="239" t="str">
        <f t="shared" si="352"/>
        <v/>
      </c>
      <c r="AU225" s="239" t="str">
        <f t="shared" si="326"/>
        <v/>
      </c>
      <c r="AV225" s="239" t="str">
        <f t="shared" si="327"/>
        <v/>
      </c>
      <c r="AW225" s="239" t="str">
        <f t="shared" si="328"/>
        <v/>
      </c>
      <c r="AX225" s="239" t="str">
        <f t="shared" si="329"/>
        <v/>
      </c>
      <c r="AY225" s="239" t="str">
        <f t="shared" si="330"/>
        <v/>
      </c>
      <c r="AZ225" s="239" t="str">
        <f t="shared" si="331"/>
        <v/>
      </c>
      <c r="BA225" s="239" t="str">
        <f t="shared" si="332"/>
        <v/>
      </c>
      <c r="BB225" s="239" t="str">
        <f t="shared" si="333"/>
        <v/>
      </c>
      <c r="BC225" s="239" t="str">
        <f t="shared" si="334"/>
        <v/>
      </c>
      <c r="BD225" s="239" t="str">
        <f t="shared" si="335"/>
        <v/>
      </c>
      <c r="BE225" s="239" t="str">
        <f t="shared" si="336"/>
        <v/>
      </c>
      <c r="BF225" s="239" t="str">
        <f t="shared" si="337"/>
        <v/>
      </c>
      <c r="BG225" s="239" t="str">
        <f t="shared" si="338"/>
        <v/>
      </c>
      <c r="BH225" s="239" t="str">
        <f t="shared" si="339"/>
        <v/>
      </c>
      <c r="BI225" s="239" t="str">
        <f t="shared" si="340"/>
        <v/>
      </c>
      <c r="BJ225" s="239" t="str">
        <f t="shared" si="341"/>
        <v/>
      </c>
      <c r="BK225" s="239" t="str">
        <f t="shared" si="342"/>
        <v/>
      </c>
      <c r="BL225" s="239" t="str">
        <f t="shared" si="343"/>
        <v/>
      </c>
      <c r="BN225" s="239" t="str">
        <f t="shared" si="353"/>
        <v/>
      </c>
      <c r="BO225" s="239" t="str">
        <f t="shared" si="354"/>
        <v/>
      </c>
      <c r="BP225" s="239" t="str">
        <f t="shared" si="355"/>
        <v/>
      </c>
      <c r="BQ225" s="239" t="str">
        <f t="shared" si="356"/>
        <v/>
      </c>
      <c r="BR225" s="239" t="str">
        <f t="shared" si="357"/>
        <v/>
      </c>
      <c r="BS225" s="239" t="str">
        <f t="shared" si="358"/>
        <v/>
      </c>
      <c r="BT225" s="239" t="str">
        <f t="shared" si="359"/>
        <v/>
      </c>
      <c r="BU225" s="239" t="str">
        <f t="shared" si="360"/>
        <v/>
      </c>
      <c r="BV225" s="239" t="str">
        <f t="shared" si="361"/>
        <v/>
      </c>
      <c r="BW225" s="239" t="str">
        <f t="shared" si="362"/>
        <v/>
      </c>
      <c r="BX225" s="239" t="str">
        <f t="shared" si="363"/>
        <v/>
      </c>
      <c r="BY225" s="239" t="str">
        <f t="shared" si="364"/>
        <v/>
      </c>
      <c r="BZ225" s="239" t="str">
        <f t="shared" si="365"/>
        <v/>
      </c>
      <c r="CA225" s="239" t="str">
        <f t="shared" si="366"/>
        <v/>
      </c>
      <c r="CB225" s="239" t="str">
        <f t="shared" si="367"/>
        <v/>
      </c>
      <c r="CC225" s="239" t="str">
        <f t="shared" si="368"/>
        <v/>
      </c>
      <c r="CD225" s="239" t="str">
        <f t="shared" si="369"/>
        <v/>
      </c>
      <c r="CE225" s="239" t="str">
        <f t="shared" si="370"/>
        <v/>
      </c>
      <c r="CF225" s="239" t="str">
        <f t="shared" si="371"/>
        <v/>
      </c>
      <c r="CG225" s="239" t="str">
        <f t="shared" si="372"/>
        <v/>
      </c>
      <c r="CH225" s="239" t="str">
        <f t="shared" si="373"/>
        <v/>
      </c>
      <c r="CI225" s="239" t="str">
        <f t="shared" si="374"/>
        <v/>
      </c>
      <c r="CJ225" s="239" t="str">
        <f t="shared" si="375"/>
        <v/>
      </c>
      <c r="CK225" s="239" t="str">
        <f t="shared" si="376"/>
        <v/>
      </c>
      <c r="CL225" s="239" t="str">
        <f t="shared" si="377"/>
        <v/>
      </c>
      <c r="CM225" s="239" t="str">
        <f t="shared" si="378"/>
        <v/>
      </c>
      <c r="CN225" s="239" t="str">
        <f t="shared" si="379"/>
        <v/>
      </c>
      <c r="CP225" s="239" t="str">
        <f t="shared" si="380"/>
        <v/>
      </c>
      <c r="CQ225" s="239" t="str">
        <f t="shared" si="381"/>
        <v/>
      </c>
      <c r="CR225" s="239" t="str">
        <f t="shared" si="382"/>
        <v/>
      </c>
      <c r="CS225" s="239" t="str">
        <f t="shared" si="383"/>
        <v/>
      </c>
      <c r="CT225" s="239" t="str">
        <f t="shared" si="384"/>
        <v/>
      </c>
      <c r="CU225" s="239" t="str">
        <f t="shared" si="385"/>
        <v/>
      </c>
      <c r="CV225" s="239" t="str">
        <f t="shared" si="386"/>
        <v/>
      </c>
      <c r="CW225" s="239" t="str">
        <f t="shared" si="387"/>
        <v/>
      </c>
      <c r="CX225" s="239" t="str">
        <f t="shared" si="388"/>
        <v/>
      </c>
      <c r="CY225" s="239" t="str">
        <f t="shared" si="389"/>
        <v/>
      </c>
      <c r="CZ225" s="239" t="str">
        <f t="shared" si="390"/>
        <v/>
      </c>
      <c r="DA225" s="239" t="str">
        <f t="shared" si="391"/>
        <v/>
      </c>
      <c r="DB225" s="239" t="str">
        <f t="shared" si="392"/>
        <v/>
      </c>
      <c r="DC225" s="239" t="str">
        <f t="shared" si="393"/>
        <v/>
      </c>
      <c r="DD225" s="239" t="str">
        <f t="shared" si="394"/>
        <v/>
      </c>
      <c r="DE225" s="239" t="str">
        <f t="shared" si="395"/>
        <v/>
      </c>
      <c r="DF225" s="239" t="str">
        <f t="shared" si="396"/>
        <v/>
      </c>
      <c r="DG225" s="239" t="str">
        <f t="shared" si="397"/>
        <v/>
      </c>
      <c r="DH225" s="239" t="str">
        <f t="shared" si="398"/>
        <v/>
      </c>
      <c r="DI225" s="239" t="str">
        <f t="shared" si="399"/>
        <v/>
      </c>
      <c r="DJ225" s="239" t="str">
        <f t="shared" si="400"/>
        <v/>
      </c>
      <c r="DK225" s="239" t="str">
        <f t="shared" si="401"/>
        <v/>
      </c>
      <c r="DL225" s="239" t="str">
        <f t="shared" si="402"/>
        <v/>
      </c>
      <c r="DM225" s="239" t="str">
        <f t="shared" si="403"/>
        <v/>
      </c>
      <c r="DN225" s="239" t="str">
        <f t="shared" si="404"/>
        <v/>
      </c>
      <c r="DO225" s="239" t="str">
        <f t="shared" si="405"/>
        <v/>
      </c>
      <c r="DP225" s="239" t="str">
        <f t="shared" si="406"/>
        <v/>
      </c>
    </row>
    <row r="226" spans="1:120" ht="35.25" hidden="1" customHeight="1" x14ac:dyDescent="0.25">
      <c r="A226" s="53" t="s">
        <v>4519</v>
      </c>
      <c r="B226" s="53">
        <v>60</v>
      </c>
      <c r="C226" s="53" t="s">
        <v>48</v>
      </c>
      <c r="D226" s="53" t="s">
        <v>995</v>
      </c>
      <c r="E226" s="53">
        <v>1</v>
      </c>
      <c r="F226" s="53" t="s">
        <v>1003</v>
      </c>
      <c r="G226" s="53" t="str">
        <f t="shared" si="408"/>
        <v>60-1</v>
      </c>
      <c r="H226" s="53" t="s">
        <v>94</v>
      </c>
      <c r="I226" s="53" t="s">
        <v>76</v>
      </c>
      <c r="J226" s="53" t="s">
        <v>80</v>
      </c>
      <c r="K226" s="53" t="s">
        <v>80</v>
      </c>
      <c r="L226" s="53" t="s">
        <v>80</v>
      </c>
      <c r="M226" s="53" t="s">
        <v>80</v>
      </c>
      <c r="N226" s="53" t="s">
        <v>80</v>
      </c>
      <c r="O226" s="53" t="s">
        <v>80</v>
      </c>
      <c r="P226" s="53" t="s">
        <v>95</v>
      </c>
      <c r="Q226" s="52">
        <v>0.2</v>
      </c>
      <c r="R226" s="52">
        <f>+Q226*Q225</f>
        <v>0.06</v>
      </c>
      <c r="S226" s="53">
        <v>1</v>
      </c>
      <c r="T226" s="53" t="s">
        <v>84</v>
      </c>
      <c r="U226" s="53" t="s">
        <v>96</v>
      </c>
      <c r="V226" s="23">
        <v>44958</v>
      </c>
      <c r="W226" s="23">
        <v>45016</v>
      </c>
      <c r="X226" s="53" t="s">
        <v>1000</v>
      </c>
      <c r="Y226" s="49" t="s">
        <v>97</v>
      </c>
      <c r="Z226" s="59" t="s">
        <v>100</v>
      </c>
      <c r="AA226" s="60">
        <v>1</v>
      </c>
      <c r="AB226" s="62" t="s">
        <v>1004</v>
      </c>
      <c r="AC226" s="62">
        <v>45016</v>
      </c>
      <c r="AD226" s="60">
        <v>1</v>
      </c>
      <c r="AE226" s="62" t="s">
        <v>1005</v>
      </c>
      <c r="AF226" s="62">
        <v>45016</v>
      </c>
      <c r="AG226" s="60" t="s">
        <v>79</v>
      </c>
      <c r="AH226" s="60">
        <v>1</v>
      </c>
      <c r="AI226" s="52">
        <f t="shared" si="324"/>
        <v>0.06</v>
      </c>
      <c r="AJ226" s="52">
        <f>+AI226/R226</f>
        <v>1</v>
      </c>
      <c r="AK226" s="52"/>
      <c r="AL226" s="239" t="str">
        <f t="shared" si="344"/>
        <v/>
      </c>
      <c r="AM226" s="239">
        <f t="shared" si="345"/>
        <v>1</v>
      </c>
      <c r="AN226" s="239" t="str">
        <f t="shared" si="346"/>
        <v/>
      </c>
      <c r="AO226" s="239">
        <f t="shared" si="347"/>
        <v>1</v>
      </c>
      <c r="AP226" s="239" t="str">
        <f t="shared" si="348"/>
        <v/>
      </c>
      <c r="AQ226" s="239" t="str">
        <f t="shared" si="349"/>
        <v/>
      </c>
      <c r="AR226" s="239" t="str">
        <f t="shared" si="350"/>
        <v/>
      </c>
      <c r="AS226" s="239" t="str">
        <f t="shared" si="351"/>
        <v/>
      </c>
      <c r="AT226" s="239" t="str">
        <f t="shared" si="352"/>
        <v/>
      </c>
      <c r="AU226" s="239" t="str">
        <f t="shared" si="326"/>
        <v/>
      </c>
      <c r="AV226" s="239" t="str">
        <f t="shared" si="327"/>
        <v/>
      </c>
      <c r="AW226" s="239" t="str">
        <f t="shared" si="328"/>
        <v/>
      </c>
      <c r="AX226" s="239" t="str">
        <f t="shared" si="329"/>
        <v/>
      </c>
      <c r="AY226" s="239" t="str">
        <f t="shared" si="330"/>
        <v/>
      </c>
      <c r="AZ226" s="239" t="str">
        <f t="shared" si="331"/>
        <v/>
      </c>
      <c r="BA226" s="239">
        <f t="shared" si="332"/>
        <v>1</v>
      </c>
      <c r="BB226" s="239" t="str">
        <f t="shared" si="333"/>
        <v/>
      </c>
      <c r="BC226" s="239" t="str">
        <f t="shared" si="334"/>
        <v/>
      </c>
      <c r="BD226" s="239" t="str">
        <f t="shared" si="335"/>
        <v/>
      </c>
      <c r="BE226" s="239" t="str">
        <f t="shared" si="336"/>
        <v/>
      </c>
      <c r="BF226" s="239" t="str">
        <f t="shared" si="337"/>
        <v/>
      </c>
      <c r="BG226" s="239" t="str">
        <f t="shared" si="338"/>
        <v/>
      </c>
      <c r="BH226" s="239" t="str">
        <f t="shared" si="339"/>
        <v/>
      </c>
      <c r="BI226" s="239" t="str">
        <f t="shared" si="340"/>
        <v/>
      </c>
      <c r="BJ226" s="239" t="str">
        <f t="shared" si="341"/>
        <v/>
      </c>
      <c r="BK226" s="239" t="str">
        <f t="shared" si="342"/>
        <v/>
      </c>
      <c r="BL226" s="239" t="str">
        <f t="shared" si="343"/>
        <v/>
      </c>
      <c r="BN226" s="239" t="str">
        <f t="shared" si="353"/>
        <v/>
      </c>
      <c r="BO226" s="239">
        <f t="shared" si="354"/>
        <v>1</v>
      </c>
      <c r="BP226" s="239" t="str">
        <f t="shared" si="355"/>
        <v/>
      </c>
      <c r="BQ226" s="239">
        <f t="shared" si="356"/>
        <v>1</v>
      </c>
      <c r="BR226" s="239" t="str">
        <f t="shared" si="357"/>
        <v/>
      </c>
      <c r="BS226" s="239" t="str">
        <f t="shared" si="358"/>
        <v/>
      </c>
      <c r="BT226" s="239" t="str">
        <f t="shared" si="359"/>
        <v/>
      </c>
      <c r="BU226" s="239" t="str">
        <f t="shared" si="360"/>
        <v/>
      </c>
      <c r="BV226" s="239" t="str">
        <f t="shared" si="361"/>
        <v/>
      </c>
      <c r="BW226" s="239" t="str">
        <f t="shared" si="362"/>
        <v/>
      </c>
      <c r="BX226" s="239" t="str">
        <f t="shared" si="363"/>
        <v/>
      </c>
      <c r="BY226" s="239" t="str">
        <f t="shared" si="364"/>
        <v/>
      </c>
      <c r="BZ226" s="239" t="str">
        <f t="shared" si="365"/>
        <v/>
      </c>
      <c r="CA226" s="239" t="str">
        <f t="shared" si="366"/>
        <v/>
      </c>
      <c r="CB226" s="239" t="str">
        <f t="shared" si="367"/>
        <v/>
      </c>
      <c r="CC226" s="239">
        <f t="shared" si="368"/>
        <v>1</v>
      </c>
      <c r="CD226" s="239" t="str">
        <f t="shared" si="369"/>
        <v/>
      </c>
      <c r="CE226" s="239" t="str">
        <f t="shared" si="370"/>
        <v/>
      </c>
      <c r="CF226" s="239" t="str">
        <f t="shared" si="371"/>
        <v/>
      </c>
      <c r="CG226" s="239" t="str">
        <f t="shared" si="372"/>
        <v/>
      </c>
      <c r="CH226" s="239" t="str">
        <f t="shared" si="373"/>
        <v/>
      </c>
      <c r="CI226" s="239" t="str">
        <f t="shared" si="374"/>
        <v/>
      </c>
      <c r="CJ226" s="239" t="str">
        <f t="shared" si="375"/>
        <v/>
      </c>
      <c r="CK226" s="239" t="str">
        <f t="shared" si="376"/>
        <v/>
      </c>
      <c r="CL226" s="239" t="str">
        <f t="shared" si="377"/>
        <v/>
      </c>
      <c r="CM226" s="239" t="str">
        <f t="shared" si="378"/>
        <v/>
      </c>
      <c r="CN226" s="239" t="str">
        <f t="shared" si="379"/>
        <v/>
      </c>
      <c r="CP226" s="239" t="str">
        <f t="shared" si="380"/>
        <v/>
      </c>
      <c r="CQ226" s="239" t="str">
        <f t="shared" si="381"/>
        <v>1er trimestre</v>
      </c>
      <c r="CR226" s="239" t="str">
        <f t="shared" si="382"/>
        <v/>
      </c>
      <c r="CS226" s="239" t="str">
        <f t="shared" si="383"/>
        <v>1er trimestre</v>
      </c>
      <c r="CT226" s="239" t="str">
        <f t="shared" si="384"/>
        <v/>
      </c>
      <c r="CU226" s="239" t="str">
        <f t="shared" si="385"/>
        <v/>
      </c>
      <c r="CV226" s="239" t="str">
        <f t="shared" si="386"/>
        <v/>
      </c>
      <c r="CW226" s="239" t="str">
        <f t="shared" si="387"/>
        <v/>
      </c>
      <c r="CX226" s="239" t="str">
        <f t="shared" si="388"/>
        <v/>
      </c>
      <c r="CY226" s="239" t="str">
        <f t="shared" si="389"/>
        <v/>
      </c>
      <c r="CZ226" s="239" t="str">
        <f t="shared" si="390"/>
        <v/>
      </c>
      <c r="DA226" s="239" t="str">
        <f t="shared" si="391"/>
        <v/>
      </c>
      <c r="DB226" s="239" t="str">
        <f t="shared" si="392"/>
        <v/>
      </c>
      <c r="DC226" s="239" t="str">
        <f t="shared" si="393"/>
        <v/>
      </c>
      <c r="DD226" s="239" t="str">
        <f t="shared" si="394"/>
        <v/>
      </c>
      <c r="DE226" s="239" t="str">
        <f t="shared" si="395"/>
        <v>1er trimestre</v>
      </c>
      <c r="DF226" s="239" t="str">
        <f t="shared" si="396"/>
        <v/>
      </c>
      <c r="DG226" s="239" t="str">
        <f t="shared" si="397"/>
        <v/>
      </c>
      <c r="DH226" s="239" t="str">
        <f t="shared" si="398"/>
        <v/>
      </c>
      <c r="DI226" s="239" t="str">
        <f t="shared" si="399"/>
        <v/>
      </c>
      <c r="DJ226" s="239" t="str">
        <f t="shared" si="400"/>
        <v/>
      </c>
      <c r="DK226" s="239" t="str">
        <f t="shared" si="401"/>
        <v/>
      </c>
      <c r="DL226" s="239" t="str">
        <f t="shared" si="402"/>
        <v/>
      </c>
      <c r="DM226" s="239" t="str">
        <f t="shared" si="403"/>
        <v/>
      </c>
      <c r="DN226" s="239" t="str">
        <f t="shared" si="404"/>
        <v/>
      </c>
      <c r="DO226" s="239" t="str">
        <f t="shared" si="405"/>
        <v/>
      </c>
      <c r="DP226" s="239" t="str">
        <f t="shared" si="406"/>
        <v/>
      </c>
    </row>
    <row r="227" spans="1:120" ht="35.25" hidden="1" customHeight="1" x14ac:dyDescent="0.25">
      <c r="A227" s="53" t="s">
        <v>4519</v>
      </c>
      <c r="B227" s="53">
        <v>60</v>
      </c>
      <c r="C227" s="53" t="s">
        <v>48</v>
      </c>
      <c r="D227" s="53" t="s">
        <v>995</v>
      </c>
      <c r="E227" s="53">
        <v>1</v>
      </c>
      <c r="F227" s="53" t="s">
        <v>1006</v>
      </c>
      <c r="G227" s="53" t="str">
        <f t="shared" si="408"/>
        <v>60-1</v>
      </c>
      <c r="H227" s="53" t="s">
        <v>102</v>
      </c>
      <c r="I227" s="53" t="s">
        <v>76</v>
      </c>
      <c r="J227" s="53" t="s">
        <v>80</v>
      </c>
      <c r="K227" s="53" t="s">
        <v>80</v>
      </c>
      <c r="L227" s="53" t="s">
        <v>80</v>
      </c>
      <c r="M227" s="53" t="s">
        <v>80</v>
      </c>
      <c r="N227" s="53" t="s">
        <v>80</v>
      </c>
      <c r="O227" s="53" t="s">
        <v>80</v>
      </c>
      <c r="P227" s="53" t="s">
        <v>1007</v>
      </c>
      <c r="Q227" s="52">
        <v>0</v>
      </c>
      <c r="R227" s="52">
        <f>+Q227*Q225</f>
        <v>0</v>
      </c>
      <c r="S227" s="53">
        <v>1</v>
      </c>
      <c r="T227" s="53" t="s">
        <v>84</v>
      </c>
      <c r="U227" s="53" t="s">
        <v>104</v>
      </c>
      <c r="V227" s="23">
        <v>45019</v>
      </c>
      <c r="W227" s="23">
        <v>45044</v>
      </c>
      <c r="X227" s="53" t="s">
        <v>105</v>
      </c>
      <c r="Y227" s="49" t="s">
        <v>167</v>
      </c>
      <c r="Z227" s="59" t="s">
        <v>100</v>
      </c>
      <c r="AA227" s="60">
        <v>1</v>
      </c>
      <c r="AB227" s="62" t="s">
        <v>1008</v>
      </c>
      <c r="AC227" s="62">
        <v>45043</v>
      </c>
      <c r="AD227" s="60">
        <v>1</v>
      </c>
      <c r="AE227" s="62" t="s">
        <v>1009</v>
      </c>
      <c r="AF227" s="62">
        <v>45043</v>
      </c>
      <c r="AG227" s="60" t="s">
        <v>79</v>
      </c>
      <c r="AH227" s="60">
        <v>1</v>
      </c>
      <c r="AI227" s="52">
        <f t="shared" si="324"/>
        <v>0</v>
      </c>
      <c r="AJ227" s="52"/>
      <c r="AK227" s="52"/>
      <c r="AL227" s="239" t="str">
        <f t="shared" si="344"/>
        <v/>
      </c>
      <c r="AM227" s="239" t="str">
        <f t="shared" si="345"/>
        <v/>
      </c>
      <c r="AN227" s="239" t="str">
        <f t="shared" si="346"/>
        <v/>
      </c>
      <c r="AO227" s="239">
        <f t="shared" si="347"/>
        <v>1</v>
      </c>
      <c r="AP227" s="239" t="str">
        <f t="shared" si="348"/>
        <v/>
      </c>
      <c r="AQ227" s="239" t="str">
        <f t="shared" si="349"/>
        <v/>
      </c>
      <c r="AR227" s="239" t="str">
        <f t="shared" si="350"/>
        <v/>
      </c>
      <c r="AS227" s="239" t="str">
        <f t="shared" si="351"/>
        <v/>
      </c>
      <c r="AT227" s="239" t="str">
        <f t="shared" si="352"/>
        <v/>
      </c>
      <c r="AU227" s="239" t="str">
        <f t="shared" si="326"/>
        <v/>
      </c>
      <c r="AV227" s="239" t="str">
        <f t="shared" si="327"/>
        <v/>
      </c>
      <c r="AW227" s="239" t="str">
        <f t="shared" si="328"/>
        <v/>
      </c>
      <c r="AX227" s="239" t="str">
        <f t="shared" si="329"/>
        <v/>
      </c>
      <c r="AY227" s="239" t="str">
        <f t="shared" si="330"/>
        <v/>
      </c>
      <c r="AZ227" s="239" t="str">
        <f t="shared" si="331"/>
        <v/>
      </c>
      <c r="BA227" s="239" t="str">
        <f t="shared" si="332"/>
        <v/>
      </c>
      <c r="BB227" s="239" t="str">
        <f t="shared" si="333"/>
        <v/>
      </c>
      <c r="BC227" s="239" t="str">
        <f t="shared" si="334"/>
        <v/>
      </c>
      <c r="BD227" s="239" t="str">
        <f t="shared" si="335"/>
        <v/>
      </c>
      <c r="BE227" s="239" t="str">
        <f t="shared" si="336"/>
        <v/>
      </c>
      <c r="BF227" s="239" t="str">
        <f t="shared" si="337"/>
        <v/>
      </c>
      <c r="BG227" s="239" t="str">
        <f t="shared" si="338"/>
        <v/>
      </c>
      <c r="BH227" s="239" t="str">
        <f t="shared" si="339"/>
        <v/>
      </c>
      <c r="BI227" s="239" t="str">
        <f t="shared" si="340"/>
        <v/>
      </c>
      <c r="BJ227" s="239" t="str">
        <f t="shared" si="341"/>
        <v/>
      </c>
      <c r="BK227" s="239" t="str">
        <f t="shared" si="342"/>
        <v/>
      </c>
      <c r="BL227" s="239" t="str">
        <f t="shared" si="343"/>
        <v/>
      </c>
      <c r="BN227" s="239" t="str">
        <f t="shared" si="353"/>
        <v/>
      </c>
      <c r="BO227" s="239" t="str">
        <f t="shared" si="354"/>
        <v/>
      </c>
      <c r="BP227" s="239" t="str">
        <f t="shared" si="355"/>
        <v/>
      </c>
      <c r="BQ227" s="239">
        <f t="shared" si="356"/>
        <v>1</v>
      </c>
      <c r="BR227" s="239" t="str">
        <f t="shared" si="357"/>
        <v/>
      </c>
      <c r="BS227" s="239" t="str">
        <f t="shared" si="358"/>
        <v/>
      </c>
      <c r="BT227" s="239" t="str">
        <f t="shared" si="359"/>
        <v/>
      </c>
      <c r="BU227" s="239" t="str">
        <f t="shared" si="360"/>
        <v/>
      </c>
      <c r="BV227" s="239" t="str">
        <f t="shared" si="361"/>
        <v/>
      </c>
      <c r="BW227" s="239" t="str">
        <f t="shared" si="362"/>
        <v/>
      </c>
      <c r="BX227" s="239" t="str">
        <f t="shared" si="363"/>
        <v/>
      </c>
      <c r="BY227" s="239" t="str">
        <f t="shared" si="364"/>
        <v/>
      </c>
      <c r="BZ227" s="239" t="str">
        <f t="shared" si="365"/>
        <v/>
      </c>
      <c r="CA227" s="239" t="str">
        <f t="shared" si="366"/>
        <v/>
      </c>
      <c r="CB227" s="239" t="str">
        <f t="shared" si="367"/>
        <v/>
      </c>
      <c r="CC227" s="239" t="str">
        <f t="shared" si="368"/>
        <v/>
      </c>
      <c r="CD227" s="239" t="str">
        <f t="shared" si="369"/>
        <v/>
      </c>
      <c r="CE227" s="239" t="str">
        <f t="shared" si="370"/>
        <v/>
      </c>
      <c r="CF227" s="239" t="str">
        <f t="shared" si="371"/>
        <v/>
      </c>
      <c r="CG227" s="239" t="str">
        <f t="shared" si="372"/>
        <v/>
      </c>
      <c r="CH227" s="239" t="str">
        <f t="shared" si="373"/>
        <v/>
      </c>
      <c r="CI227" s="239" t="str">
        <f t="shared" si="374"/>
        <v/>
      </c>
      <c r="CJ227" s="239" t="str">
        <f t="shared" si="375"/>
        <v/>
      </c>
      <c r="CK227" s="239" t="str">
        <f t="shared" si="376"/>
        <v/>
      </c>
      <c r="CL227" s="239" t="str">
        <f t="shared" si="377"/>
        <v/>
      </c>
      <c r="CM227" s="239" t="str">
        <f t="shared" si="378"/>
        <v/>
      </c>
      <c r="CN227" s="239" t="str">
        <f t="shared" si="379"/>
        <v/>
      </c>
      <c r="CP227" s="239" t="str">
        <f t="shared" si="380"/>
        <v/>
      </c>
      <c r="CQ227" s="239" t="str">
        <f t="shared" si="381"/>
        <v/>
      </c>
      <c r="CR227" s="239" t="str">
        <f t="shared" si="382"/>
        <v/>
      </c>
      <c r="CS227" s="239" t="str">
        <f t="shared" si="383"/>
        <v>2do trimestre</v>
      </c>
      <c r="CT227" s="239" t="str">
        <f t="shared" si="384"/>
        <v/>
      </c>
      <c r="CU227" s="239" t="str">
        <f t="shared" si="385"/>
        <v/>
      </c>
      <c r="CV227" s="239" t="str">
        <f t="shared" si="386"/>
        <v/>
      </c>
      <c r="CW227" s="239" t="str">
        <f t="shared" si="387"/>
        <v/>
      </c>
      <c r="CX227" s="239" t="str">
        <f t="shared" si="388"/>
        <v/>
      </c>
      <c r="CY227" s="239" t="str">
        <f t="shared" si="389"/>
        <v/>
      </c>
      <c r="CZ227" s="239" t="str">
        <f t="shared" si="390"/>
        <v/>
      </c>
      <c r="DA227" s="239" t="str">
        <f t="shared" si="391"/>
        <v/>
      </c>
      <c r="DB227" s="239" t="str">
        <f t="shared" si="392"/>
        <v/>
      </c>
      <c r="DC227" s="239" t="str">
        <f t="shared" si="393"/>
        <v/>
      </c>
      <c r="DD227" s="239" t="str">
        <f t="shared" si="394"/>
        <v/>
      </c>
      <c r="DE227" s="239" t="str">
        <f t="shared" si="395"/>
        <v/>
      </c>
      <c r="DF227" s="239" t="str">
        <f t="shared" si="396"/>
        <v/>
      </c>
      <c r="DG227" s="239" t="str">
        <f t="shared" si="397"/>
        <v/>
      </c>
      <c r="DH227" s="239" t="str">
        <f t="shared" si="398"/>
        <v/>
      </c>
      <c r="DI227" s="239" t="str">
        <f t="shared" si="399"/>
        <v/>
      </c>
      <c r="DJ227" s="239" t="str">
        <f t="shared" si="400"/>
        <v/>
      </c>
      <c r="DK227" s="239" t="str">
        <f t="shared" si="401"/>
        <v/>
      </c>
      <c r="DL227" s="239" t="str">
        <f t="shared" si="402"/>
        <v/>
      </c>
      <c r="DM227" s="239" t="str">
        <f t="shared" si="403"/>
        <v/>
      </c>
      <c r="DN227" s="239" t="str">
        <f t="shared" si="404"/>
        <v/>
      </c>
      <c r="DO227" s="239" t="str">
        <f t="shared" si="405"/>
        <v/>
      </c>
      <c r="DP227" s="239" t="str">
        <f t="shared" si="406"/>
        <v/>
      </c>
    </row>
    <row r="228" spans="1:120" ht="35.25" hidden="1" customHeight="1" x14ac:dyDescent="0.25">
      <c r="A228" s="53" t="s">
        <v>4519</v>
      </c>
      <c r="B228" s="53">
        <v>60</v>
      </c>
      <c r="C228" s="53" t="s">
        <v>48</v>
      </c>
      <c r="D228" s="53" t="s">
        <v>995</v>
      </c>
      <c r="E228" s="53">
        <v>1</v>
      </c>
      <c r="F228" s="53" t="s">
        <v>1010</v>
      </c>
      <c r="G228" s="53" t="str">
        <f t="shared" si="408"/>
        <v>60-1</v>
      </c>
      <c r="H228" s="53" t="s">
        <v>94</v>
      </c>
      <c r="I228" s="53" t="s">
        <v>76</v>
      </c>
      <c r="J228" s="53" t="s">
        <v>80</v>
      </c>
      <c r="K228" s="53" t="s">
        <v>80</v>
      </c>
      <c r="L228" s="53" t="s">
        <v>80</v>
      </c>
      <c r="M228" s="53" t="s">
        <v>80</v>
      </c>
      <c r="N228" s="53" t="s">
        <v>80</v>
      </c>
      <c r="O228" s="53" t="s">
        <v>80</v>
      </c>
      <c r="P228" s="53" t="s">
        <v>109</v>
      </c>
      <c r="Q228" s="52">
        <v>0.2</v>
      </c>
      <c r="R228" s="52">
        <f>+Q228*Q225</f>
        <v>0.06</v>
      </c>
      <c r="S228" s="53">
        <v>1</v>
      </c>
      <c r="T228" s="53" t="s">
        <v>84</v>
      </c>
      <c r="U228" s="53" t="s">
        <v>110</v>
      </c>
      <c r="V228" s="23">
        <v>44958</v>
      </c>
      <c r="W228" s="23">
        <v>45044</v>
      </c>
      <c r="X228" s="53" t="s">
        <v>1000</v>
      </c>
      <c r="Y228" s="49" t="s">
        <v>167</v>
      </c>
      <c r="Z228" s="59" t="s">
        <v>100</v>
      </c>
      <c r="AA228" s="60">
        <v>1</v>
      </c>
      <c r="AB228" s="62" t="s">
        <v>1011</v>
      </c>
      <c r="AC228" s="62">
        <v>45044</v>
      </c>
      <c r="AD228" s="60">
        <v>1</v>
      </c>
      <c r="AE228" s="62" t="s">
        <v>1012</v>
      </c>
      <c r="AF228" s="62">
        <v>45044</v>
      </c>
      <c r="AG228" s="60" t="s">
        <v>79</v>
      </c>
      <c r="AH228" s="60">
        <v>1</v>
      </c>
      <c r="AI228" s="52">
        <f t="shared" si="324"/>
        <v>0.06</v>
      </c>
      <c r="AJ228" s="52">
        <f t="shared" ref="AJ228:AJ231" si="413">+AI228/R228</f>
        <v>1</v>
      </c>
      <c r="AK228" s="52"/>
      <c r="AL228" s="239" t="str">
        <f t="shared" si="344"/>
        <v/>
      </c>
      <c r="AM228" s="239">
        <f t="shared" si="345"/>
        <v>1</v>
      </c>
      <c r="AN228" s="239" t="str">
        <f t="shared" si="346"/>
        <v/>
      </c>
      <c r="AO228" s="239">
        <f t="shared" si="347"/>
        <v>1</v>
      </c>
      <c r="AP228" s="239" t="str">
        <f t="shared" si="348"/>
        <v/>
      </c>
      <c r="AQ228" s="239" t="str">
        <f t="shared" si="349"/>
        <v/>
      </c>
      <c r="AR228" s="239" t="str">
        <f t="shared" si="350"/>
        <v/>
      </c>
      <c r="AS228" s="239" t="str">
        <f t="shared" si="351"/>
        <v/>
      </c>
      <c r="AT228" s="239" t="str">
        <f t="shared" si="352"/>
        <v/>
      </c>
      <c r="AU228" s="239" t="str">
        <f t="shared" si="326"/>
        <v/>
      </c>
      <c r="AV228" s="239" t="str">
        <f t="shared" si="327"/>
        <v/>
      </c>
      <c r="AW228" s="239" t="str">
        <f t="shared" si="328"/>
        <v/>
      </c>
      <c r="AX228" s="239" t="str">
        <f t="shared" si="329"/>
        <v/>
      </c>
      <c r="AY228" s="239" t="str">
        <f t="shared" si="330"/>
        <v/>
      </c>
      <c r="AZ228" s="239" t="str">
        <f t="shared" si="331"/>
        <v/>
      </c>
      <c r="BA228" s="239">
        <f t="shared" si="332"/>
        <v>1</v>
      </c>
      <c r="BB228" s="239" t="str">
        <f t="shared" si="333"/>
        <v/>
      </c>
      <c r="BC228" s="239" t="str">
        <f t="shared" si="334"/>
        <v/>
      </c>
      <c r="BD228" s="239" t="str">
        <f t="shared" si="335"/>
        <v/>
      </c>
      <c r="BE228" s="239" t="str">
        <f t="shared" si="336"/>
        <v/>
      </c>
      <c r="BF228" s="239" t="str">
        <f t="shared" si="337"/>
        <v/>
      </c>
      <c r="BG228" s="239" t="str">
        <f t="shared" si="338"/>
        <v/>
      </c>
      <c r="BH228" s="239" t="str">
        <f t="shared" si="339"/>
        <v/>
      </c>
      <c r="BI228" s="239" t="str">
        <f t="shared" si="340"/>
        <v/>
      </c>
      <c r="BJ228" s="239" t="str">
        <f t="shared" si="341"/>
        <v/>
      </c>
      <c r="BK228" s="239" t="str">
        <f t="shared" si="342"/>
        <v/>
      </c>
      <c r="BL228" s="239" t="str">
        <f t="shared" si="343"/>
        <v/>
      </c>
      <c r="BN228" s="239" t="str">
        <f t="shared" si="353"/>
        <v/>
      </c>
      <c r="BO228" s="239">
        <f t="shared" si="354"/>
        <v>1</v>
      </c>
      <c r="BP228" s="239" t="str">
        <f t="shared" si="355"/>
        <v/>
      </c>
      <c r="BQ228" s="239">
        <f t="shared" si="356"/>
        <v>1</v>
      </c>
      <c r="BR228" s="239" t="str">
        <f t="shared" si="357"/>
        <v/>
      </c>
      <c r="BS228" s="239" t="str">
        <f t="shared" si="358"/>
        <v/>
      </c>
      <c r="BT228" s="239" t="str">
        <f t="shared" si="359"/>
        <v/>
      </c>
      <c r="BU228" s="239" t="str">
        <f t="shared" si="360"/>
        <v/>
      </c>
      <c r="BV228" s="239" t="str">
        <f t="shared" si="361"/>
        <v/>
      </c>
      <c r="BW228" s="239" t="str">
        <f t="shared" si="362"/>
        <v/>
      </c>
      <c r="BX228" s="239" t="str">
        <f t="shared" si="363"/>
        <v/>
      </c>
      <c r="BY228" s="239" t="str">
        <f t="shared" si="364"/>
        <v/>
      </c>
      <c r="BZ228" s="239" t="str">
        <f t="shared" si="365"/>
        <v/>
      </c>
      <c r="CA228" s="239" t="str">
        <f t="shared" si="366"/>
        <v/>
      </c>
      <c r="CB228" s="239" t="str">
        <f t="shared" si="367"/>
        <v/>
      </c>
      <c r="CC228" s="239">
        <f t="shared" si="368"/>
        <v>1</v>
      </c>
      <c r="CD228" s="239" t="str">
        <f t="shared" si="369"/>
        <v/>
      </c>
      <c r="CE228" s="239" t="str">
        <f t="shared" si="370"/>
        <v/>
      </c>
      <c r="CF228" s="239" t="str">
        <f t="shared" si="371"/>
        <v/>
      </c>
      <c r="CG228" s="239" t="str">
        <f t="shared" si="372"/>
        <v/>
      </c>
      <c r="CH228" s="239" t="str">
        <f t="shared" si="373"/>
        <v/>
      </c>
      <c r="CI228" s="239" t="str">
        <f t="shared" si="374"/>
        <v/>
      </c>
      <c r="CJ228" s="239" t="str">
        <f t="shared" si="375"/>
        <v/>
      </c>
      <c r="CK228" s="239" t="str">
        <f t="shared" si="376"/>
        <v/>
      </c>
      <c r="CL228" s="239" t="str">
        <f t="shared" si="377"/>
        <v/>
      </c>
      <c r="CM228" s="239" t="str">
        <f t="shared" si="378"/>
        <v/>
      </c>
      <c r="CN228" s="239" t="str">
        <f t="shared" si="379"/>
        <v/>
      </c>
      <c r="CP228" s="239" t="str">
        <f t="shared" si="380"/>
        <v/>
      </c>
      <c r="CQ228" s="239" t="str">
        <f t="shared" si="381"/>
        <v>2do trimestre</v>
      </c>
      <c r="CR228" s="239" t="str">
        <f t="shared" si="382"/>
        <v/>
      </c>
      <c r="CS228" s="239" t="str">
        <f t="shared" si="383"/>
        <v>2do trimestre</v>
      </c>
      <c r="CT228" s="239" t="str">
        <f t="shared" si="384"/>
        <v/>
      </c>
      <c r="CU228" s="239" t="str">
        <f t="shared" si="385"/>
        <v/>
      </c>
      <c r="CV228" s="239" t="str">
        <f t="shared" si="386"/>
        <v/>
      </c>
      <c r="CW228" s="239" t="str">
        <f t="shared" si="387"/>
        <v/>
      </c>
      <c r="CX228" s="239" t="str">
        <f t="shared" si="388"/>
        <v/>
      </c>
      <c r="CY228" s="239" t="str">
        <f t="shared" si="389"/>
        <v/>
      </c>
      <c r="CZ228" s="239" t="str">
        <f t="shared" si="390"/>
        <v/>
      </c>
      <c r="DA228" s="239" t="str">
        <f t="shared" si="391"/>
        <v/>
      </c>
      <c r="DB228" s="239" t="str">
        <f t="shared" si="392"/>
        <v/>
      </c>
      <c r="DC228" s="239" t="str">
        <f t="shared" si="393"/>
        <v/>
      </c>
      <c r="DD228" s="239" t="str">
        <f t="shared" si="394"/>
        <v/>
      </c>
      <c r="DE228" s="239" t="str">
        <f t="shared" si="395"/>
        <v>2do trimestre</v>
      </c>
      <c r="DF228" s="239" t="str">
        <f t="shared" si="396"/>
        <v/>
      </c>
      <c r="DG228" s="239" t="str">
        <f t="shared" si="397"/>
        <v/>
      </c>
      <c r="DH228" s="239" t="str">
        <f t="shared" si="398"/>
        <v/>
      </c>
      <c r="DI228" s="239" t="str">
        <f t="shared" si="399"/>
        <v/>
      </c>
      <c r="DJ228" s="239" t="str">
        <f t="shared" si="400"/>
        <v/>
      </c>
      <c r="DK228" s="239" t="str">
        <f t="shared" si="401"/>
        <v/>
      </c>
      <c r="DL228" s="239" t="str">
        <f t="shared" si="402"/>
        <v/>
      </c>
      <c r="DM228" s="239" t="str">
        <f t="shared" si="403"/>
        <v/>
      </c>
      <c r="DN228" s="239" t="str">
        <f t="shared" si="404"/>
        <v/>
      </c>
      <c r="DO228" s="239" t="str">
        <f t="shared" si="405"/>
        <v/>
      </c>
      <c r="DP228" s="239" t="str">
        <f t="shared" si="406"/>
        <v/>
      </c>
    </row>
    <row r="229" spans="1:120" ht="35.25" hidden="1" customHeight="1" x14ac:dyDescent="0.25">
      <c r="A229" s="53" t="s">
        <v>4519</v>
      </c>
      <c r="B229" s="53">
        <v>60</v>
      </c>
      <c r="C229" s="53" t="s">
        <v>48</v>
      </c>
      <c r="D229" s="53" t="s">
        <v>995</v>
      </c>
      <c r="E229" s="53">
        <v>1</v>
      </c>
      <c r="F229" s="53" t="s">
        <v>1013</v>
      </c>
      <c r="G229" s="53" t="str">
        <f t="shared" si="408"/>
        <v>60-1</v>
      </c>
      <c r="H229" s="53" t="s">
        <v>94</v>
      </c>
      <c r="I229" s="53" t="s">
        <v>76</v>
      </c>
      <c r="J229" s="53" t="s">
        <v>80</v>
      </c>
      <c r="K229" s="53" t="s">
        <v>80</v>
      </c>
      <c r="L229" s="53" t="s">
        <v>80</v>
      </c>
      <c r="M229" s="53" t="s">
        <v>80</v>
      </c>
      <c r="N229" s="53" t="s">
        <v>80</v>
      </c>
      <c r="O229" s="53" t="s">
        <v>80</v>
      </c>
      <c r="P229" s="53" t="s">
        <v>114</v>
      </c>
      <c r="Q229" s="52">
        <v>0.3</v>
      </c>
      <c r="R229" s="52">
        <f>+Q229*Q225</f>
        <v>0.09</v>
      </c>
      <c r="S229" s="53">
        <v>1</v>
      </c>
      <c r="T229" s="53" t="s">
        <v>84</v>
      </c>
      <c r="U229" s="53" t="s">
        <v>115</v>
      </c>
      <c r="V229" s="23">
        <v>45048</v>
      </c>
      <c r="W229" s="23">
        <v>45228</v>
      </c>
      <c r="X229" s="53" t="s">
        <v>1000</v>
      </c>
      <c r="Y229" s="49" t="s">
        <v>87</v>
      </c>
      <c r="Z229" s="59" t="s">
        <v>100</v>
      </c>
      <c r="AA229" s="52">
        <v>1</v>
      </c>
      <c r="AB229" s="23" t="s">
        <v>1014</v>
      </c>
      <c r="AC229" s="23">
        <v>45228</v>
      </c>
      <c r="AD229" s="52">
        <v>1</v>
      </c>
      <c r="AE229" s="23" t="s">
        <v>1015</v>
      </c>
      <c r="AF229" s="23">
        <v>45228</v>
      </c>
      <c r="AG229" s="52" t="s">
        <v>79</v>
      </c>
      <c r="AH229" s="52">
        <v>1</v>
      </c>
      <c r="AI229" s="52">
        <f t="shared" si="324"/>
        <v>0.09</v>
      </c>
      <c r="AJ229" s="52">
        <f t="shared" si="413"/>
        <v>1</v>
      </c>
      <c r="AK229" s="52"/>
      <c r="AL229" s="239" t="str">
        <f t="shared" si="344"/>
        <v/>
      </c>
      <c r="AM229" s="239">
        <f t="shared" si="345"/>
        <v>1</v>
      </c>
      <c r="AN229" s="239" t="str">
        <f t="shared" si="346"/>
        <v/>
      </c>
      <c r="AO229" s="239">
        <f t="shared" si="347"/>
        <v>1</v>
      </c>
      <c r="AP229" s="239" t="str">
        <f t="shared" si="348"/>
        <v/>
      </c>
      <c r="AQ229" s="239" t="str">
        <f t="shared" si="349"/>
        <v/>
      </c>
      <c r="AR229" s="239" t="str">
        <f t="shared" si="350"/>
        <v/>
      </c>
      <c r="AS229" s="239" t="str">
        <f t="shared" si="351"/>
        <v/>
      </c>
      <c r="AT229" s="239" t="str">
        <f t="shared" si="352"/>
        <v/>
      </c>
      <c r="AU229" s="239" t="str">
        <f t="shared" si="326"/>
        <v/>
      </c>
      <c r="AV229" s="239" t="str">
        <f t="shared" si="327"/>
        <v/>
      </c>
      <c r="AW229" s="239" t="str">
        <f t="shared" si="328"/>
        <v/>
      </c>
      <c r="AX229" s="239" t="str">
        <f t="shared" si="329"/>
        <v/>
      </c>
      <c r="AY229" s="239" t="str">
        <f t="shared" si="330"/>
        <v/>
      </c>
      <c r="AZ229" s="239" t="str">
        <f t="shared" si="331"/>
        <v/>
      </c>
      <c r="BA229" s="239">
        <f t="shared" si="332"/>
        <v>1</v>
      </c>
      <c r="BB229" s="239" t="str">
        <f t="shared" si="333"/>
        <v/>
      </c>
      <c r="BC229" s="239" t="str">
        <f t="shared" si="334"/>
        <v/>
      </c>
      <c r="BD229" s="239" t="str">
        <f t="shared" si="335"/>
        <v/>
      </c>
      <c r="BE229" s="239" t="str">
        <f t="shared" si="336"/>
        <v/>
      </c>
      <c r="BF229" s="239" t="str">
        <f t="shared" si="337"/>
        <v/>
      </c>
      <c r="BG229" s="239" t="str">
        <f t="shared" si="338"/>
        <v/>
      </c>
      <c r="BH229" s="239" t="str">
        <f t="shared" si="339"/>
        <v/>
      </c>
      <c r="BI229" s="239" t="str">
        <f t="shared" si="340"/>
        <v/>
      </c>
      <c r="BJ229" s="239" t="str">
        <f t="shared" si="341"/>
        <v/>
      </c>
      <c r="BK229" s="239" t="str">
        <f t="shared" si="342"/>
        <v/>
      </c>
      <c r="BL229" s="239" t="str">
        <f t="shared" si="343"/>
        <v/>
      </c>
      <c r="BN229" s="239" t="str">
        <f t="shared" si="353"/>
        <v/>
      </c>
      <c r="BO229" s="239">
        <f t="shared" si="354"/>
        <v>1</v>
      </c>
      <c r="BP229" s="239" t="str">
        <f t="shared" si="355"/>
        <v/>
      </c>
      <c r="BQ229" s="239">
        <f t="shared" si="356"/>
        <v>1</v>
      </c>
      <c r="BR229" s="239" t="str">
        <f t="shared" si="357"/>
        <v/>
      </c>
      <c r="BS229" s="239" t="str">
        <f t="shared" si="358"/>
        <v/>
      </c>
      <c r="BT229" s="239" t="str">
        <f t="shared" si="359"/>
        <v/>
      </c>
      <c r="BU229" s="239" t="str">
        <f t="shared" si="360"/>
        <v/>
      </c>
      <c r="BV229" s="239" t="str">
        <f t="shared" si="361"/>
        <v/>
      </c>
      <c r="BW229" s="239" t="str">
        <f t="shared" si="362"/>
        <v/>
      </c>
      <c r="BX229" s="239" t="str">
        <f t="shared" si="363"/>
        <v/>
      </c>
      <c r="BY229" s="239" t="str">
        <f t="shared" si="364"/>
        <v/>
      </c>
      <c r="BZ229" s="239" t="str">
        <f t="shared" si="365"/>
        <v/>
      </c>
      <c r="CA229" s="239" t="str">
        <f t="shared" si="366"/>
        <v/>
      </c>
      <c r="CB229" s="239" t="str">
        <f t="shared" si="367"/>
        <v/>
      </c>
      <c r="CC229" s="239">
        <f t="shared" si="368"/>
        <v>1</v>
      </c>
      <c r="CD229" s="239" t="str">
        <f t="shared" si="369"/>
        <v/>
      </c>
      <c r="CE229" s="239" t="str">
        <f t="shared" si="370"/>
        <v/>
      </c>
      <c r="CF229" s="239" t="str">
        <f t="shared" si="371"/>
        <v/>
      </c>
      <c r="CG229" s="239" t="str">
        <f t="shared" si="372"/>
        <v/>
      </c>
      <c r="CH229" s="239" t="str">
        <f t="shared" si="373"/>
        <v/>
      </c>
      <c r="CI229" s="239" t="str">
        <f t="shared" si="374"/>
        <v/>
      </c>
      <c r="CJ229" s="239" t="str">
        <f t="shared" si="375"/>
        <v/>
      </c>
      <c r="CK229" s="239" t="str">
        <f t="shared" si="376"/>
        <v/>
      </c>
      <c r="CL229" s="239" t="str">
        <f t="shared" si="377"/>
        <v/>
      </c>
      <c r="CM229" s="239" t="str">
        <f t="shared" si="378"/>
        <v/>
      </c>
      <c r="CN229" s="239" t="str">
        <f t="shared" si="379"/>
        <v/>
      </c>
      <c r="CP229" s="239" t="str">
        <f t="shared" si="380"/>
        <v/>
      </c>
      <c r="CQ229" s="239" t="str">
        <f t="shared" si="381"/>
        <v>4to Trimestre</v>
      </c>
      <c r="CR229" s="239" t="str">
        <f t="shared" si="382"/>
        <v/>
      </c>
      <c r="CS229" s="239" t="str">
        <f t="shared" si="383"/>
        <v>4to Trimestre</v>
      </c>
      <c r="CT229" s="239" t="str">
        <f t="shared" si="384"/>
        <v/>
      </c>
      <c r="CU229" s="239" t="str">
        <f t="shared" si="385"/>
        <v/>
      </c>
      <c r="CV229" s="239" t="str">
        <f t="shared" si="386"/>
        <v/>
      </c>
      <c r="CW229" s="239" t="str">
        <f t="shared" si="387"/>
        <v/>
      </c>
      <c r="CX229" s="239" t="str">
        <f t="shared" si="388"/>
        <v/>
      </c>
      <c r="CY229" s="239" t="str">
        <f t="shared" si="389"/>
        <v/>
      </c>
      <c r="CZ229" s="239" t="str">
        <f t="shared" si="390"/>
        <v/>
      </c>
      <c r="DA229" s="239" t="str">
        <f t="shared" si="391"/>
        <v/>
      </c>
      <c r="DB229" s="239" t="str">
        <f t="shared" si="392"/>
        <v/>
      </c>
      <c r="DC229" s="239" t="str">
        <f t="shared" si="393"/>
        <v/>
      </c>
      <c r="DD229" s="239" t="str">
        <f t="shared" si="394"/>
        <v/>
      </c>
      <c r="DE229" s="239" t="str">
        <f t="shared" si="395"/>
        <v>4to Trimestre</v>
      </c>
      <c r="DF229" s="239" t="str">
        <f t="shared" si="396"/>
        <v/>
      </c>
      <c r="DG229" s="239" t="str">
        <f t="shared" si="397"/>
        <v/>
      </c>
      <c r="DH229" s="239" t="str">
        <f t="shared" si="398"/>
        <v/>
      </c>
      <c r="DI229" s="239" t="str">
        <f t="shared" si="399"/>
        <v/>
      </c>
      <c r="DJ229" s="239" t="str">
        <f t="shared" si="400"/>
        <v/>
      </c>
      <c r="DK229" s="239" t="str">
        <f t="shared" si="401"/>
        <v/>
      </c>
      <c r="DL229" s="239" t="str">
        <f t="shared" si="402"/>
        <v/>
      </c>
      <c r="DM229" s="239" t="str">
        <f t="shared" si="403"/>
        <v/>
      </c>
      <c r="DN229" s="239" t="str">
        <f t="shared" si="404"/>
        <v/>
      </c>
      <c r="DO229" s="239" t="str">
        <f t="shared" si="405"/>
        <v/>
      </c>
      <c r="DP229" s="239" t="str">
        <f t="shared" si="406"/>
        <v/>
      </c>
    </row>
    <row r="230" spans="1:120" ht="35.25" hidden="1" customHeight="1" x14ac:dyDescent="0.25">
      <c r="A230" s="53" t="s">
        <v>4519</v>
      </c>
      <c r="B230" s="53">
        <v>60</v>
      </c>
      <c r="C230" s="53" t="s">
        <v>48</v>
      </c>
      <c r="D230" s="53" t="s">
        <v>995</v>
      </c>
      <c r="E230" s="53">
        <v>1</v>
      </c>
      <c r="F230" s="53" t="s">
        <v>1016</v>
      </c>
      <c r="G230" s="53" t="str">
        <f t="shared" si="408"/>
        <v>60-1</v>
      </c>
      <c r="H230" s="53" t="s">
        <v>94</v>
      </c>
      <c r="I230" s="53" t="s">
        <v>76</v>
      </c>
      <c r="J230" s="53" t="s">
        <v>80</v>
      </c>
      <c r="K230" s="53" t="s">
        <v>80</v>
      </c>
      <c r="L230" s="53" t="s">
        <v>80</v>
      </c>
      <c r="M230" s="53" t="s">
        <v>80</v>
      </c>
      <c r="N230" s="53" t="s">
        <v>80</v>
      </c>
      <c r="O230" s="53" t="s">
        <v>80</v>
      </c>
      <c r="P230" s="53" t="s">
        <v>1017</v>
      </c>
      <c r="Q230" s="52">
        <v>0.15</v>
      </c>
      <c r="R230" s="52">
        <f>+Q230*Q225</f>
        <v>4.4999999999999998E-2</v>
      </c>
      <c r="S230" s="53">
        <v>1</v>
      </c>
      <c r="T230" s="53" t="s">
        <v>84</v>
      </c>
      <c r="U230" s="53" t="s">
        <v>96</v>
      </c>
      <c r="V230" s="23">
        <v>45078</v>
      </c>
      <c r="W230" s="23">
        <v>45260</v>
      </c>
      <c r="X230" s="53" t="s">
        <v>1000</v>
      </c>
      <c r="Y230" s="49" t="s">
        <v>87</v>
      </c>
      <c r="Z230" s="59" t="s">
        <v>100</v>
      </c>
      <c r="AA230" s="52">
        <v>1</v>
      </c>
      <c r="AB230" s="23" t="s">
        <v>1018</v>
      </c>
      <c r="AC230" s="23">
        <v>45260</v>
      </c>
      <c r="AD230" s="52">
        <v>1</v>
      </c>
      <c r="AE230" s="23" t="s">
        <v>1019</v>
      </c>
      <c r="AF230" s="23">
        <v>45260</v>
      </c>
      <c r="AG230" s="52" t="s">
        <v>79</v>
      </c>
      <c r="AH230" s="52">
        <v>1</v>
      </c>
      <c r="AI230" s="52">
        <f t="shared" si="324"/>
        <v>4.4999999999999998E-2</v>
      </c>
      <c r="AJ230" s="52">
        <f t="shared" si="413"/>
        <v>1</v>
      </c>
      <c r="AK230" s="52"/>
      <c r="AL230" s="239" t="str">
        <f t="shared" si="344"/>
        <v/>
      </c>
      <c r="AM230" s="239">
        <f t="shared" si="345"/>
        <v>1</v>
      </c>
      <c r="AN230" s="239" t="str">
        <f t="shared" si="346"/>
        <v/>
      </c>
      <c r="AO230" s="239">
        <f t="shared" si="347"/>
        <v>1</v>
      </c>
      <c r="AP230" s="239" t="str">
        <f t="shared" si="348"/>
        <v/>
      </c>
      <c r="AQ230" s="239" t="str">
        <f t="shared" si="349"/>
        <v/>
      </c>
      <c r="AR230" s="239" t="str">
        <f t="shared" si="350"/>
        <v/>
      </c>
      <c r="AS230" s="239" t="str">
        <f t="shared" si="351"/>
        <v/>
      </c>
      <c r="AT230" s="239" t="str">
        <f t="shared" si="352"/>
        <v/>
      </c>
      <c r="AU230" s="239" t="str">
        <f t="shared" si="326"/>
        <v/>
      </c>
      <c r="AV230" s="239" t="str">
        <f t="shared" si="327"/>
        <v/>
      </c>
      <c r="AW230" s="239" t="str">
        <f t="shared" si="328"/>
        <v/>
      </c>
      <c r="AX230" s="239" t="str">
        <f t="shared" si="329"/>
        <v/>
      </c>
      <c r="AY230" s="239" t="str">
        <f t="shared" si="330"/>
        <v/>
      </c>
      <c r="AZ230" s="239" t="str">
        <f t="shared" si="331"/>
        <v/>
      </c>
      <c r="BA230" s="239">
        <f t="shared" si="332"/>
        <v>1</v>
      </c>
      <c r="BB230" s="239" t="str">
        <f t="shared" si="333"/>
        <v/>
      </c>
      <c r="BC230" s="239" t="str">
        <f t="shared" si="334"/>
        <v/>
      </c>
      <c r="BD230" s="239" t="str">
        <f t="shared" si="335"/>
        <v/>
      </c>
      <c r="BE230" s="239" t="str">
        <f t="shared" si="336"/>
        <v/>
      </c>
      <c r="BF230" s="239" t="str">
        <f t="shared" si="337"/>
        <v/>
      </c>
      <c r="BG230" s="239" t="str">
        <f t="shared" si="338"/>
        <v/>
      </c>
      <c r="BH230" s="239" t="str">
        <f t="shared" si="339"/>
        <v/>
      </c>
      <c r="BI230" s="239" t="str">
        <f t="shared" si="340"/>
        <v/>
      </c>
      <c r="BJ230" s="239" t="str">
        <f t="shared" si="341"/>
        <v/>
      </c>
      <c r="BK230" s="239" t="str">
        <f t="shared" si="342"/>
        <v/>
      </c>
      <c r="BL230" s="239" t="str">
        <f t="shared" si="343"/>
        <v/>
      </c>
      <c r="BN230" s="239" t="str">
        <f t="shared" si="353"/>
        <v/>
      </c>
      <c r="BO230" s="239">
        <f t="shared" si="354"/>
        <v>1</v>
      </c>
      <c r="BP230" s="239" t="str">
        <f t="shared" si="355"/>
        <v/>
      </c>
      <c r="BQ230" s="239">
        <f t="shared" si="356"/>
        <v>1</v>
      </c>
      <c r="BR230" s="239" t="str">
        <f t="shared" si="357"/>
        <v/>
      </c>
      <c r="BS230" s="239" t="str">
        <f t="shared" si="358"/>
        <v/>
      </c>
      <c r="BT230" s="239" t="str">
        <f t="shared" si="359"/>
        <v/>
      </c>
      <c r="BU230" s="239" t="str">
        <f t="shared" si="360"/>
        <v/>
      </c>
      <c r="BV230" s="239" t="str">
        <f t="shared" si="361"/>
        <v/>
      </c>
      <c r="BW230" s="239" t="str">
        <f t="shared" si="362"/>
        <v/>
      </c>
      <c r="BX230" s="239" t="str">
        <f t="shared" si="363"/>
        <v/>
      </c>
      <c r="BY230" s="239" t="str">
        <f t="shared" si="364"/>
        <v/>
      </c>
      <c r="BZ230" s="239" t="str">
        <f t="shared" si="365"/>
        <v/>
      </c>
      <c r="CA230" s="239" t="str">
        <f t="shared" si="366"/>
        <v/>
      </c>
      <c r="CB230" s="239" t="str">
        <f t="shared" si="367"/>
        <v/>
      </c>
      <c r="CC230" s="239">
        <f t="shared" si="368"/>
        <v>1</v>
      </c>
      <c r="CD230" s="239" t="str">
        <f t="shared" si="369"/>
        <v/>
      </c>
      <c r="CE230" s="239" t="str">
        <f t="shared" si="370"/>
        <v/>
      </c>
      <c r="CF230" s="239" t="str">
        <f t="shared" si="371"/>
        <v/>
      </c>
      <c r="CG230" s="239" t="str">
        <f t="shared" si="372"/>
        <v/>
      </c>
      <c r="CH230" s="239" t="str">
        <f t="shared" si="373"/>
        <v/>
      </c>
      <c r="CI230" s="239" t="str">
        <f t="shared" si="374"/>
        <v/>
      </c>
      <c r="CJ230" s="239" t="str">
        <f t="shared" si="375"/>
        <v/>
      </c>
      <c r="CK230" s="239" t="str">
        <f t="shared" si="376"/>
        <v/>
      </c>
      <c r="CL230" s="239" t="str">
        <f t="shared" si="377"/>
        <v/>
      </c>
      <c r="CM230" s="239" t="str">
        <f t="shared" si="378"/>
        <v/>
      </c>
      <c r="CN230" s="239" t="str">
        <f t="shared" si="379"/>
        <v/>
      </c>
      <c r="CP230" s="239" t="str">
        <f t="shared" si="380"/>
        <v/>
      </c>
      <c r="CQ230" s="239" t="str">
        <f t="shared" si="381"/>
        <v>4to Trimestre</v>
      </c>
      <c r="CR230" s="239" t="str">
        <f t="shared" si="382"/>
        <v/>
      </c>
      <c r="CS230" s="239" t="str">
        <f t="shared" si="383"/>
        <v>4to Trimestre</v>
      </c>
      <c r="CT230" s="239" t="str">
        <f t="shared" si="384"/>
        <v/>
      </c>
      <c r="CU230" s="239" t="str">
        <f t="shared" si="385"/>
        <v/>
      </c>
      <c r="CV230" s="239" t="str">
        <f t="shared" si="386"/>
        <v/>
      </c>
      <c r="CW230" s="239" t="str">
        <f t="shared" si="387"/>
        <v/>
      </c>
      <c r="CX230" s="239" t="str">
        <f t="shared" si="388"/>
        <v/>
      </c>
      <c r="CY230" s="239" t="str">
        <f t="shared" si="389"/>
        <v/>
      </c>
      <c r="CZ230" s="239" t="str">
        <f t="shared" si="390"/>
        <v/>
      </c>
      <c r="DA230" s="239" t="str">
        <f t="shared" si="391"/>
        <v/>
      </c>
      <c r="DB230" s="239" t="str">
        <f t="shared" si="392"/>
        <v/>
      </c>
      <c r="DC230" s="239" t="str">
        <f t="shared" si="393"/>
        <v/>
      </c>
      <c r="DD230" s="239" t="str">
        <f t="shared" si="394"/>
        <v/>
      </c>
      <c r="DE230" s="239" t="str">
        <f t="shared" si="395"/>
        <v>4to Trimestre</v>
      </c>
      <c r="DF230" s="239" t="str">
        <f t="shared" si="396"/>
        <v/>
      </c>
      <c r="DG230" s="239" t="str">
        <f t="shared" si="397"/>
        <v/>
      </c>
      <c r="DH230" s="239" t="str">
        <f t="shared" si="398"/>
        <v/>
      </c>
      <c r="DI230" s="239" t="str">
        <f t="shared" si="399"/>
        <v/>
      </c>
      <c r="DJ230" s="239" t="str">
        <f t="shared" si="400"/>
        <v/>
      </c>
      <c r="DK230" s="239" t="str">
        <f t="shared" si="401"/>
        <v/>
      </c>
      <c r="DL230" s="239" t="str">
        <f t="shared" si="402"/>
        <v/>
      </c>
      <c r="DM230" s="239" t="str">
        <f t="shared" si="403"/>
        <v/>
      </c>
      <c r="DN230" s="239" t="str">
        <f t="shared" si="404"/>
        <v/>
      </c>
      <c r="DO230" s="239" t="str">
        <f t="shared" si="405"/>
        <v/>
      </c>
      <c r="DP230" s="239" t="str">
        <f t="shared" si="406"/>
        <v/>
      </c>
    </row>
    <row r="231" spans="1:120" ht="35.25" hidden="1" customHeight="1" x14ac:dyDescent="0.25">
      <c r="A231" s="53" t="s">
        <v>4519</v>
      </c>
      <c r="B231" s="53">
        <v>60</v>
      </c>
      <c r="C231" s="53" t="s">
        <v>48</v>
      </c>
      <c r="D231" s="53" t="s">
        <v>995</v>
      </c>
      <c r="E231" s="53">
        <v>1</v>
      </c>
      <c r="F231" s="53" t="s">
        <v>1020</v>
      </c>
      <c r="G231" s="53" t="str">
        <f t="shared" si="408"/>
        <v>60-1</v>
      </c>
      <c r="H231" s="53" t="s">
        <v>94</v>
      </c>
      <c r="I231" s="53" t="s">
        <v>76</v>
      </c>
      <c r="J231" s="53" t="s">
        <v>80</v>
      </c>
      <c r="K231" s="53" t="s">
        <v>80</v>
      </c>
      <c r="L231" s="53" t="s">
        <v>80</v>
      </c>
      <c r="M231" s="53" t="s">
        <v>80</v>
      </c>
      <c r="N231" s="53" t="s">
        <v>80</v>
      </c>
      <c r="O231" s="53" t="s">
        <v>80</v>
      </c>
      <c r="P231" s="53" t="s">
        <v>1021</v>
      </c>
      <c r="Q231" s="52">
        <v>0.15</v>
      </c>
      <c r="R231" s="52">
        <f>+Q231*Q225</f>
        <v>4.4999999999999998E-2</v>
      </c>
      <c r="S231" s="53">
        <v>1</v>
      </c>
      <c r="T231" s="53" t="s">
        <v>84</v>
      </c>
      <c r="U231" s="53" t="s">
        <v>96</v>
      </c>
      <c r="V231" s="23">
        <v>45231</v>
      </c>
      <c r="W231" s="23">
        <v>45260</v>
      </c>
      <c r="X231" s="53" t="s">
        <v>1000</v>
      </c>
      <c r="Y231" s="49" t="s">
        <v>87</v>
      </c>
      <c r="Z231" s="59" t="s">
        <v>100</v>
      </c>
      <c r="AA231" s="52">
        <v>1</v>
      </c>
      <c r="AB231" s="23" t="s">
        <v>1022</v>
      </c>
      <c r="AC231" s="23">
        <v>45260</v>
      </c>
      <c r="AD231" s="52">
        <v>1</v>
      </c>
      <c r="AE231" s="23" t="s">
        <v>1023</v>
      </c>
      <c r="AF231" s="23">
        <v>45260</v>
      </c>
      <c r="AG231" s="52" t="s">
        <v>79</v>
      </c>
      <c r="AH231" s="52">
        <v>1</v>
      </c>
      <c r="AI231" s="52">
        <f t="shared" si="324"/>
        <v>4.4999999999999998E-2</v>
      </c>
      <c r="AJ231" s="52">
        <f t="shared" si="413"/>
        <v>1</v>
      </c>
      <c r="AK231" s="52"/>
      <c r="AL231" s="239" t="str">
        <f t="shared" si="344"/>
        <v/>
      </c>
      <c r="AM231" s="239">
        <f t="shared" si="345"/>
        <v>1</v>
      </c>
      <c r="AN231" s="239" t="str">
        <f t="shared" si="346"/>
        <v/>
      </c>
      <c r="AO231" s="239">
        <f t="shared" si="347"/>
        <v>1</v>
      </c>
      <c r="AP231" s="239" t="str">
        <f t="shared" si="348"/>
        <v/>
      </c>
      <c r="AQ231" s="239" t="str">
        <f t="shared" si="349"/>
        <v/>
      </c>
      <c r="AR231" s="239" t="str">
        <f t="shared" si="350"/>
        <v/>
      </c>
      <c r="AS231" s="239" t="str">
        <f t="shared" si="351"/>
        <v/>
      </c>
      <c r="AT231" s="239" t="str">
        <f t="shared" si="352"/>
        <v/>
      </c>
      <c r="AU231" s="239" t="str">
        <f t="shared" si="326"/>
        <v/>
      </c>
      <c r="AV231" s="239" t="str">
        <f t="shared" si="327"/>
        <v/>
      </c>
      <c r="AW231" s="239" t="str">
        <f t="shared" si="328"/>
        <v/>
      </c>
      <c r="AX231" s="239" t="str">
        <f t="shared" si="329"/>
        <v/>
      </c>
      <c r="AY231" s="239" t="str">
        <f t="shared" si="330"/>
        <v/>
      </c>
      <c r="AZ231" s="239" t="str">
        <f t="shared" si="331"/>
        <v/>
      </c>
      <c r="BA231" s="239">
        <f t="shared" si="332"/>
        <v>1</v>
      </c>
      <c r="BB231" s="239" t="str">
        <f t="shared" si="333"/>
        <v/>
      </c>
      <c r="BC231" s="239" t="str">
        <f t="shared" si="334"/>
        <v/>
      </c>
      <c r="BD231" s="239" t="str">
        <f t="shared" si="335"/>
        <v/>
      </c>
      <c r="BE231" s="239" t="str">
        <f t="shared" si="336"/>
        <v/>
      </c>
      <c r="BF231" s="239" t="str">
        <f t="shared" si="337"/>
        <v/>
      </c>
      <c r="BG231" s="239" t="str">
        <f t="shared" si="338"/>
        <v/>
      </c>
      <c r="BH231" s="239" t="str">
        <f t="shared" si="339"/>
        <v/>
      </c>
      <c r="BI231" s="239" t="str">
        <f t="shared" si="340"/>
        <v/>
      </c>
      <c r="BJ231" s="239" t="str">
        <f t="shared" si="341"/>
        <v/>
      </c>
      <c r="BK231" s="239" t="str">
        <f t="shared" si="342"/>
        <v/>
      </c>
      <c r="BL231" s="239" t="str">
        <f t="shared" si="343"/>
        <v/>
      </c>
      <c r="BN231" s="239" t="str">
        <f t="shared" si="353"/>
        <v/>
      </c>
      <c r="BO231" s="239">
        <f t="shared" si="354"/>
        <v>1</v>
      </c>
      <c r="BP231" s="239" t="str">
        <f t="shared" si="355"/>
        <v/>
      </c>
      <c r="BQ231" s="239">
        <f t="shared" si="356"/>
        <v>1</v>
      </c>
      <c r="BR231" s="239" t="str">
        <f t="shared" si="357"/>
        <v/>
      </c>
      <c r="BS231" s="239" t="str">
        <f t="shared" si="358"/>
        <v/>
      </c>
      <c r="BT231" s="239" t="str">
        <f t="shared" si="359"/>
        <v/>
      </c>
      <c r="BU231" s="239" t="str">
        <f t="shared" si="360"/>
        <v/>
      </c>
      <c r="BV231" s="239" t="str">
        <f t="shared" si="361"/>
        <v/>
      </c>
      <c r="BW231" s="239" t="str">
        <f t="shared" si="362"/>
        <v/>
      </c>
      <c r="BX231" s="239" t="str">
        <f t="shared" si="363"/>
        <v/>
      </c>
      <c r="BY231" s="239" t="str">
        <f t="shared" si="364"/>
        <v/>
      </c>
      <c r="BZ231" s="239" t="str">
        <f t="shared" si="365"/>
        <v/>
      </c>
      <c r="CA231" s="239" t="str">
        <f t="shared" si="366"/>
        <v/>
      </c>
      <c r="CB231" s="239" t="str">
        <f t="shared" si="367"/>
        <v/>
      </c>
      <c r="CC231" s="239">
        <f t="shared" si="368"/>
        <v>1</v>
      </c>
      <c r="CD231" s="239" t="str">
        <f t="shared" si="369"/>
        <v/>
      </c>
      <c r="CE231" s="239" t="str">
        <f t="shared" si="370"/>
        <v/>
      </c>
      <c r="CF231" s="239" t="str">
        <f t="shared" si="371"/>
        <v/>
      </c>
      <c r="CG231" s="239" t="str">
        <f t="shared" si="372"/>
        <v/>
      </c>
      <c r="CH231" s="239" t="str">
        <f t="shared" si="373"/>
        <v/>
      </c>
      <c r="CI231" s="239" t="str">
        <f t="shared" si="374"/>
        <v/>
      </c>
      <c r="CJ231" s="239" t="str">
        <f t="shared" si="375"/>
        <v/>
      </c>
      <c r="CK231" s="239" t="str">
        <f t="shared" si="376"/>
        <v/>
      </c>
      <c r="CL231" s="239" t="str">
        <f t="shared" si="377"/>
        <v/>
      </c>
      <c r="CM231" s="239" t="str">
        <f t="shared" si="378"/>
        <v/>
      </c>
      <c r="CN231" s="239" t="str">
        <f t="shared" si="379"/>
        <v/>
      </c>
      <c r="CP231" s="239" t="str">
        <f t="shared" si="380"/>
        <v/>
      </c>
      <c r="CQ231" s="239" t="str">
        <f t="shared" si="381"/>
        <v>4to Trimestre</v>
      </c>
      <c r="CR231" s="239" t="str">
        <f t="shared" si="382"/>
        <v/>
      </c>
      <c r="CS231" s="239" t="str">
        <f t="shared" si="383"/>
        <v>4to Trimestre</v>
      </c>
      <c r="CT231" s="239" t="str">
        <f t="shared" si="384"/>
        <v/>
      </c>
      <c r="CU231" s="239" t="str">
        <f t="shared" si="385"/>
        <v/>
      </c>
      <c r="CV231" s="239" t="str">
        <f t="shared" si="386"/>
        <v/>
      </c>
      <c r="CW231" s="239" t="str">
        <f t="shared" si="387"/>
        <v/>
      </c>
      <c r="CX231" s="239" t="str">
        <f t="shared" si="388"/>
        <v/>
      </c>
      <c r="CY231" s="239" t="str">
        <f t="shared" si="389"/>
        <v/>
      </c>
      <c r="CZ231" s="239" t="str">
        <f t="shared" si="390"/>
        <v/>
      </c>
      <c r="DA231" s="239" t="str">
        <f t="shared" si="391"/>
        <v/>
      </c>
      <c r="DB231" s="239" t="str">
        <f t="shared" si="392"/>
        <v/>
      </c>
      <c r="DC231" s="239" t="str">
        <f t="shared" si="393"/>
        <v/>
      </c>
      <c r="DD231" s="239" t="str">
        <f t="shared" si="394"/>
        <v/>
      </c>
      <c r="DE231" s="239" t="str">
        <f t="shared" si="395"/>
        <v>4to Trimestre</v>
      </c>
      <c r="DF231" s="239" t="str">
        <f t="shared" si="396"/>
        <v/>
      </c>
      <c r="DG231" s="239" t="str">
        <f t="shared" si="397"/>
        <v/>
      </c>
      <c r="DH231" s="239" t="str">
        <f t="shared" si="398"/>
        <v/>
      </c>
      <c r="DI231" s="239" t="str">
        <f t="shared" si="399"/>
        <v/>
      </c>
      <c r="DJ231" s="239" t="str">
        <f t="shared" si="400"/>
        <v/>
      </c>
      <c r="DK231" s="239" t="str">
        <f t="shared" si="401"/>
        <v/>
      </c>
      <c r="DL231" s="239" t="str">
        <f t="shared" si="402"/>
        <v/>
      </c>
      <c r="DM231" s="239" t="str">
        <f t="shared" si="403"/>
        <v/>
      </c>
      <c r="DN231" s="239" t="str">
        <f t="shared" si="404"/>
        <v/>
      </c>
      <c r="DO231" s="239" t="str">
        <f t="shared" si="405"/>
        <v/>
      </c>
      <c r="DP231" s="239" t="str">
        <f t="shared" si="406"/>
        <v/>
      </c>
    </row>
    <row r="232" spans="1:120" ht="35.25" hidden="1" customHeight="1" x14ac:dyDescent="0.25">
      <c r="A232" s="49" t="s">
        <v>4519</v>
      </c>
      <c r="B232" s="49">
        <v>60</v>
      </c>
      <c r="C232" s="49" t="s">
        <v>48</v>
      </c>
      <c r="D232" s="49" t="s">
        <v>995</v>
      </c>
      <c r="E232" s="49">
        <v>1</v>
      </c>
      <c r="F232" s="49" t="s">
        <v>1024</v>
      </c>
      <c r="G232" s="49" t="str">
        <f t="shared" si="408"/>
        <v>60-2</v>
      </c>
      <c r="H232" s="49" t="s">
        <v>75</v>
      </c>
      <c r="I232" s="49" t="s">
        <v>76</v>
      </c>
      <c r="J232" s="49" t="s">
        <v>80</v>
      </c>
      <c r="K232" s="49" t="s">
        <v>197</v>
      </c>
      <c r="L232" s="49" t="s">
        <v>79</v>
      </c>
      <c r="M232" s="49" t="s">
        <v>80</v>
      </c>
      <c r="N232" s="49" t="s">
        <v>1025</v>
      </c>
      <c r="O232" s="49" t="s">
        <v>80</v>
      </c>
      <c r="P232" s="49" t="s">
        <v>1026</v>
      </c>
      <c r="Q232" s="50">
        <v>0.15</v>
      </c>
      <c r="R232" s="50"/>
      <c r="S232" s="50">
        <v>1</v>
      </c>
      <c r="T232" s="49" t="s">
        <v>84</v>
      </c>
      <c r="U232" s="49" t="s">
        <v>1027</v>
      </c>
      <c r="V232" s="51">
        <v>44941</v>
      </c>
      <c r="W232" s="51">
        <v>45107</v>
      </c>
      <c r="X232" s="49" t="s">
        <v>1028</v>
      </c>
      <c r="Y232" s="49" t="s">
        <v>167</v>
      </c>
      <c r="Z232" s="59" t="s">
        <v>100</v>
      </c>
      <c r="AA232" s="60">
        <v>1</v>
      </c>
      <c r="AB232" s="62" t="s">
        <v>1029</v>
      </c>
      <c r="AC232" s="62">
        <v>45065</v>
      </c>
      <c r="AD232" s="60">
        <v>1</v>
      </c>
      <c r="AE232" s="62" t="s">
        <v>1030</v>
      </c>
      <c r="AF232" s="62">
        <v>45065</v>
      </c>
      <c r="AG232" s="57" t="s">
        <v>79</v>
      </c>
      <c r="AH232" s="52" t="s">
        <v>92</v>
      </c>
      <c r="AI232" s="52">
        <f t="shared" si="324"/>
        <v>0.15</v>
      </c>
      <c r="AJ232" s="52"/>
      <c r="AK232" s="52"/>
      <c r="AL232" s="239" t="str">
        <f t="shared" si="344"/>
        <v/>
      </c>
      <c r="AM232" s="239" t="str">
        <f t="shared" si="345"/>
        <v/>
      </c>
      <c r="AN232" s="239" t="str">
        <f t="shared" si="346"/>
        <v/>
      </c>
      <c r="AO232" s="239" t="str">
        <f t="shared" si="347"/>
        <v/>
      </c>
      <c r="AP232" s="239" t="str">
        <f t="shared" si="348"/>
        <v/>
      </c>
      <c r="AQ232" s="239" t="str">
        <f t="shared" si="349"/>
        <v/>
      </c>
      <c r="AR232" s="239" t="str">
        <f t="shared" si="350"/>
        <v/>
      </c>
      <c r="AS232" s="239" t="str">
        <f t="shared" si="351"/>
        <v/>
      </c>
      <c r="AT232" s="239" t="str">
        <f t="shared" si="352"/>
        <v/>
      </c>
      <c r="AU232" s="239" t="str">
        <f t="shared" si="326"/>
        <v/>
      </c>
      <c r="AV232" s="239" t="str">
        <f t="shared" si="327"/>
        <v/>
      </c>
      <c r="AW232" s="239" t="str">
        <f t="shared" si="328"/>
        <v/>
      </c>
      <c r="AX232" s="239" t="str">
        <f t="shared" si="329"/>
        <v/>
      </c>
      <c r="AY232" s="239" t="str">
        <f t="shared" si="330"/>
        <v/>
      </c>
      <c r="AZ232" s="239" t="str">
        <f t="shared" si="331"/>
        <v/>
      </c>
      <c r="BA232" s="239" t="str">
        <f t="shared" si="332"/>
        <v/>
      </c>
      <c r="BB232" s="239" t="str">
        <f t="shared" si="333"/>
        <v/>
      </c>
      <c r="BC232" s="239" t="str">
        <f t="shared" si="334"/>
        <v/>
      </c>
      <c r="BD232" s="239" t="str">
        <f t="shared" si="335"/>
        <v/>
      </c>
      <c r="BE232" s="239" t="str">
        <f t="shared" si="336"/>
        <v/>
      </c>
      <c r="BF232" s="239" t="str">
        <f t="shared" si="337"/>
        <v/>
      </c>
      <c r="BG232" s="239" t="str">
        <f t="shared" si="338"/>
        <v/>
      </c>
      <c r="BH232" s="239" t="str">
        <f t="shared" si="339"/>
        <v/>
      </c>
      <c r="BI232" s="239" t="str">
        <f t="shared" si="340"/>
        <v/>
      </c>
      <c r="BJ232" s="239" t="str">
        <f t="shared" si="341"/>
        <v/>
      </c>
      <c r="BK232" s="239" t="str">
        <f t="shared" si="342"/>
        <v/>
      </c>
      <c r="BL232" s="239" t="str">
        <f t="shared" si="343"/>
        <v/>
      </c>
      <c r="BN232" s="239" t="str">
        <f t="shared" si="353"/>
        <v/>
      </c>
      <c r="BO232" s="239" t="str">
        <f t="shared" si="354"/>
        <v/>
      </c>
      <c r="BP232" s="239" t="str">
        <f t="shared" si="355"/>
        <v/>
      </c>
      <c r="BQ232" s="239" t="str">
        <f t="shared" si="356"/>
        <v/>
      </c>
      <c r="BR232" s="239" t="str">
        <f t="shared" si="357"/>
        <v/>
      </c>
      <c r="BS232" s="239" t="str">
        <f t="shared" si="358"/>
        <v/>
      </c>
      <c r="BT232" s="239" t="str">
        <f t="shared" si="359"/>
        <v/>
      </c>
      <c r="BU232" s="239" t="str">
        <f t="shared" si="360"/>
        <v/>
      </c>
      <c r="BV232" s="239" t="str">
        <f t="shared" si="361"/>
        <v/>
      </c>
      <c r="BW232" s="239" t="str">
        <f t="shared" si="362"/>
        <v/>
      </c>
      <c r="BX232" s="239" t="str">
        <f t="shared" si="363"/>
        <v/>
      </c>
      <c r="BY232" s="239" t="str">
        <f t="shared" si="364"/>
        <v/>
      </c>
      <c r="BZ232" s="239" t="str">
        <f t="shared" si="365"/>
        <v/>
      </c>
      <c r="CA232" s="239" t="str">
        <f t="shared" si="366"/>
        <v/>
      </c>
      <c r="CB232" s="239" t="str">
        <f t="shared" si="367"/>
        <v/>
      </c>
      <c r="CC232" s="239" t="str">
        <f t="shared" si="368"/>
        <v/>
      </c>
      <c r="CD232" s="239" t="str">
        <f t="shared" si="369"/>
        <v/>
      </c>
      <c r="CE232" s="239" t="str">
        <f t="shared" si="370"/>
        <v/>
      </c>
      <c r="CF232" s="239" t="str">
        <f t="shared" si="371"/>
        <v/>
      </c>
      <c r="CG232" s="239" t="str">
        <f t="shared" si="372"/>
        <v/>
      </c>
      <c r="CH232" s="239" t="str">
        <f t="shared" si="373"/>
        <v/>
      </c>
      <c r="CI232" s="239" t="str">
        <f t="shared" si="374"/>
        <v/>
      </c>
      <c r="CJ232" s="239" t="str">
        <f t="shared" si="375"/>
        <v/>
      </c>
      <c r="CK232" s="239" t="str">
        <f t="shared" si="376"/>
        <v/>
      </c>
      <c r="CL232" s="239" t="str">
        <f t="shared" si="377"/>
        <v/>
      </c>
      <c r="CM232" s="239" t="str">
        <f t="shared" si="378"/>
        <v/>
      </c>
      <c r="CN232" s="239" t="str">
        <f t="shared" si="379"/>
        <v/>
      </c>
      <c r="CP232" s="239" t="str">
        <f t="shared" si="380"/>
        <v/>
      </c>
      <c r="CQ232" s="239" t="str">
        <f t="shared" si="381"/>
        <v/>
      </c>
      <c r="CR232" s="239" t="str">
        <f t="shared" si="382"/>
        <v/>
      </c>
      <c r="CS232" s="239" t="str">
        <f t="shared" si="383"/>
        <v/>
      </c>
      <c r="CT232" s="239" t="str">
        <f t="shared" si="384"/>
        <v/>
      </c>
      <c r="CU232" s="239" t="str">
        <f t="shared" si="385"/>
        <v/>
      </c>
      <c r="CV232" s="239" t="str">
        <f t="shared" si="386"/>
        <v/>
      </c>
      <c r="CW232" s="239" t="str">
        <f t="shared" si="387"/>
        <v/>
      </c>
      <c r="CX232" s="239" t="str">
        <f t="shared" si="388"/>
        <v/>
      </c>
      <c r="CY232" s="239" t="str">
        <f t="shared" si="389"/>
        <v/>
      </c>
      <c r="CZ232" s="239" t="str">
        <f t="shared" si="390"/>
        <v/>
      </c>
      <c r="DA232" s="239" t="str">
        <f t="shared" si="391"/>
        <v/>
      </c>
      <c r="DB232" s="239" t="str">
        <f t="shared" si="392"/>
        <v/>
      </c>
      <c r="DC232" s="239" t="str">
        <f t="shared" si="393"/>
        <v/>
      </c>
      <c r="DD232" s="239" t="str">
        <f t="shared" si="394"/>
        <v/>
      </c>
      <c r="DE232" s="239" t="str">
        <f t="shared" si="395"/>
        <v/>
      </c>
      <c r="DF232" s="239" t="str">
        <f t="shared" si="396"/>
        <v/>
      </c>
      <c r="DG232" s="239" t="str">
        <f t="shared" si="397"/>
        <v/>
      </c>
      <c r="DH232" s="239" t="str">
        <f t="shared" si="398"/>
        <v/>
      </c>
      <c r="DI232" s="239" t="str">
        <f t="shared" si="399"/>
        <v/>
      </c>
      <c r="DJ232" s="239" t="str">
        <f t="shared" si="400"/>
        <v/>
      </c>
      <c r="DK232" s="239" t="str">
        <f t="shared" si="401"/>
        <v/>
      </c>
      <c r="DL232" s="239" t="str">
        <f t="shared" si="402"/>
        <v/>
      </c>
      <c r="DM232" s="239" t="str">
        <f t="shared" si="403"/>
        <v/>
      </c>
      <c r="DN232" s="239" t="str">
        <f t="shared" si="404"/>
        <v/>
      </c>
      <c r="DO232" s="239" t="str">
        <f t="shared" si="405"/>
        <v/>
      </c>
      <c r="DP232" s="239" t="str">
        <f t="shared" si="406"/>
        <v/>
      </c>
    </row>
    <row r="233" spans="1:120" ht="35.25" hidden="1" customHeight="1" x14ac:dyDescent="0.25">
      <c r="A233" s="53" t="s">
        <v>4519</v>
      </c>
      <c r="B233" s="53">
        <v>60</v>
      </c>
      <c r="C233" s="53" t="s">
        <v>48</v>
      </c>
      <c r="D233" s="53" t="s">
        <v>995</v>
      </c>
      <c r="E233" s="53">
        <v>1</v>
      </c>
      <c r="F233" s="53" t="s">
        <v>1031</v>
      </c>
      <c r="G233" s="53" t="str">
        <f t="shared" si="408"/>
        <v>60-2</v>
      </c>
      <c r="H233" s="53" t="s">
        <v>94</v>
      </c>
      <c r="I233" s="53" t="s">
        <v>76</v>
      </c>
      <c r="J233" s="53" t="s">
        <v>80</v>
      </c>
      <c r="K233" s="53" t="s">
        <v>80</v>
      </c>
      <c r="L233" s="53" t="s">
        <v>80</v>
      </c>
      <c r="M233" s="53" t="s">
        <v>80</v>
      </c>
      <c r="N233" s="53" t="s">
        <v>80</v>
      </c>
      <c r="O233" s="53" t="s">
        <v>80</v>
      </c>
      <c r="P233" s="53" t="s">
        <v>1032</v>
      </c>
      <c r="Q233" s="52">
        <v>0.6</v>
      </c>
      <c r="R233" s="52">
        <f>+Q233*Q232</f>
        <v>0.09</v>
      </c>
      <c r="S233" s="53">
        <v>1</v>
      </c>
      <c r="T233" s="53" t="s">
        <v>84</v>
      </c>
      <c r="U233" s="53" t="s">
        <v>1033</v>
      </c>
      <c r="V233" s="23">
        <v>44941</v>
      </c>
      <c r="W233" s="23">
        <v>45016</v>
      </c>
      <c r="X233" s="53" t="s">
        <v>1034</v>
      </c>
      <c r="Y233" s="49" t="s">
        <v>97</v>
      </c>
      <c r="Z233" s="59" t="s">
        <v>100</v>
      </c>
      <c r="AA233" s="60">
        <v>1</v>
      </c>
      <c r="AB233" s="62" t="s">
        <v>1035</v>
      </c>
      <c r="AC233" s="62">
        <v>45016</v>
      </c>
      <c r="AD233" s="60">
        <v>1</v>
      </c>
      <c r="AE233" s="62" t="s">
        <v>1036</v>
      </c>
      <c r="AF233" s="62">
        <v>45016</v>
      </c>
      <c r="AG233" s="60" t="s">
        <v>79</v>
      </c>
      <c r="AH233" s="60">
        <v>1</v>
      </c>
      <c r="AI233" s="52">
        <f t="shared" si="324"/>
        <v>0.09</v>
      </c>
      <c r="AJ233" s="52">
        <f>+AI233/R233</f>
        <v>1</v>
      </c>
      <c r="AK233" s="52"/>
      <c r="AL233" s="239" t="str">
        <f t="shared" si="344"/>
        <v/>
      </c>
      <c r="AM233" s="239" t="str">
        <f t="shared" si="345"/>
        <v/>
      </c>
      <c r="AN233" s="239" t="str">
        <f t="shared" si="346"/>
        <v/>
      </c>
      <c r="AO233" s="239" t="str">
        <f t="shared" si="347"/>
        <v/>
      </c>
      <c r="AP233" s="239" t="str">
        <f t="shared" si="348"/>
        <v/>
      </c>
      <c r="AQ233" s="239" t="str">
        <f t="shared" si="349"/>
        <v/>
      </c>
      <c r="AR233" s="239" t="str">
        <f t="shared" si="350"/>
        <v/>
      </c>
      <c r="AS233" s="239" t="str">
        <f t="shared" si="351"/>
        <v/>
      </c>
      <c r="AT233" s="239" t="str">
        <f t="shared" si="352"/>
        <v/>
      </c>
      <c r="AU233" s="239" t="str">
        <f t="shared" si="326"/>
        <v/>
      </c>
      <c r="AV233" s="239" t="str">
        <f t="shared" si="327"/>
        <v/>
      </c>
      <c r="AW233" s="239" t="str">
        <f t="shared" si="328"/>
        <v/>
      </c>
      <c r="AX233" s="239" t="str">
        <f t="shared" si="329"/>
        <v/>
      </c>
      <c r="AY233" s="239" t="str">
        <f t="shared" si="330"/>
        <v/>
      </c>
      <c r="AZ233" s="239" t="str">
        <f t="shared" si="331"/>
        <v/>
      </c>
      <c r="BA233" s="239" t="str">
        <f t="shared" si="332"/>
        <v/>
      </c>
      <c r="BB233" s="239" t="str">
        <f t="shared" si="333"/>
        <v/>
      </c>
      <c r="BC233" s="239" t="str">
        <f t="shared" si="334"/>
        <v/>
      </c>
      <c r="BD233" s="239" t="str">
        <f t="shared" si="335"/>
        <v/>
      </c>
      <c r="BE233" s="239" t="str">
        <f t="shared" si="336"/>
        <v/>
      </c>
      <c r="BF233" s="239" t="str">
        <f t="shared" si="337"/>
        <v/>
      </c>
      <c r="BG233" s="239" t="str">
        <f t="shared" si="338"/>
        <v/>
      </c>
      <c r="BH233" s="239" t="str">
        <f t="shared" si="339"/>
        <v/>
      </c>
      <c r="BI233" s="239" t="str">
        <f t="shared" si="340"/>
        <v/>
      </c>
      <c r="BJ233" s="239" t="str">
        <f t="shared" si="341"/>
        <v/>
      </c>
      <c r="BK233" s="239" t="str">
        <f t="shared" si="342"/>
        <v/>
      </c>
      <c r="BL233" s="239" t="str">
        <f t="shared" si="343"/>
        <v/>
      </c>
      <c r="BN233" s="239" t="str">
        <f t="shared" si="353"/>
        <v/>
      </c>
      <c r="BO233" s="239" t="str">
        <f t="shared" si="354"/>
        <v/>
      </c>
      <c r="BP233" s="239" t="str">
        <f t="shared" si="355"/>
        <v/>
      </c>
      <c r="BQ233" s="239" t="str">
        <f t="shared" si="356"/>
        <v/>
      </c>
      <c r="BR233" s="239" t="str">
        <f t="shared" si="357"/>
        <v/>
      </c>
      <c r="BS233" s="239" t="str">
        <f t="shared" si="358"/>
        <v/>
      </c>
      <c r="BT233" s="239" t="str">
        <f t="shared" si="359"/>
        <v/>
      </c>
      <c r="BU233" s="239" t="str">
        <f t="shared" si="360"/>
        <v/>
      </c>
      <c r="BV233" s="239" t="str">
        <f t="shared" si="361"/>
        <v/>
      </c>
      <c r="BW233" s="239" t="str">
        <f t="shared" si="362"/>
        <v/>
      </c>
      <c r="BX233" s="239" t="str">
        <f t="shared" si="363"/>
        <v/>
      </c>
      <c r="BY233" s="239" t="str">
        <f t="shared" si="364"/>
        <v/>
      </c>
      <c r="BZ233" s="239" t="str">
        <f t="shared" si="365"/>
        <v/>
      </c>
      <c r="CA233" s="239" t="str">
        <f t="shared" si="366"/>
        <v/>
      </c>
      <c r="CB233" s="239" t="str">
        <f t="shared" si="367"/>
        <v/>
      </c>
      <c r="CC233" s="239" t="str">
        <f t="shared" si="368"/>
        <v/>
      </c>
      <c r="CD233" s="239" t="str">
        <f t="shared" si="369"/>
        <v/>
      </c>
      <c r="CE233" s="239" t="str">
        <f t="shared" si="370"/>
        <v/>
      </c>
      <c r="CF233" s="239" t="str">
        <f t="shared" si="371"/>
        <v/>
      </c>
      <c r="CG233" s="239" t="str">
        <f t="shared" si="372"/>
        <v/>
      </c>
      <c r="CH233" s="239" t="str">
        <f t="shared" si="373"/>
        <v/>
      </c>
      <c r="CI233" s="239" t="str">
        <f t="shared" si="374"/>
        <v/>
      </c>
      <c r="CJ233" s="239" t="str">
        <f t="shared" si="375"/>
        <v/>
      </c>
      <c r="CK233" s="239" t="str">
        <f t="shared" si="376"/>
        <v/>
      </c>
      <c r="CL233" s="239" t="str">
        <f t="shared" si="377"/>
        <v/>
      </c>
      <c r="CM233" s="239" t="str">
        <f t="shared" si="378"/>
        <v/>
      </c>
      <c r="CN233" s="239" t="str">
        <f t="shared" si="379"/>
        <v/>
      </c>
      <c r="CP233" s="239" t="str">
        <f t="shared" si="380"/>
        <v/>
      </c>
      <c r="CQ233" s="239" t="str">
        <f t="shared" si="381"/>
        <v/>
      </c>
      <c r="CR233" s="239" t="str">
        <f t="shared" si="382"/>
        <v/>
      </c>
      <c r="CS233" s="239" t="str">
        <f t="shared" si="383"/>
        <v/>
      </c>
      <c r="CT233" s="239" t="str">
        <f t="shared" si="384"/>
        <v/>
      </c>
      <c r="CU233" s="239" t="str">
        <f t="shared" si="385"/>
        <v/>
      </c>
      <c r="CV233" s="239" t="str">
        <f t="shared" si="386"/>
        <v/>
      </c>
      <c r="CW233" s="239" t="str">
        <f t="shared" si="387"/>
        <v/>
      </c>
      <c r="CX233" s="239" t="str">
        <f t="shared" si="388"/>
        <v/>
      </c>
      <c r="CY233" s="239" t="str">
        <f t="shared" si="389"/>
        <v/>
      </c>
      <c r="CZ233" s="239" t="str">
        <f t="shared" si="390"/>
        <v/>
      </c>
      <c r="DA233" s="239" t="str">
        <f t="shared" si="391"/>
        <v/>
      </c>
      <c r="DB233" s="239" t="str">
        <f t="shared" si="392"/>
        <v/>
      </c>
      <c r="DC233" s="239" t="str">
        <f t="shared" si="393"/>
        <v/>
      </c>
      <c r="DD233" s="239" t="str">
        <f t="shared" si="394"/>
        <v/>
      </c>
      <c r="DE233" s="239" t="str">
        <f t="shared" si="395"/>
        <v/>
      </c>
      <c r="DF233" s="239" t="str">
        <f t="shared" si="396"/>
        <v/>
      </c>
      <c r="DG233" s="239" t="str">
        <f t="shared" si="397"/>
        <v/>
      </c>
      <c r="DH233" s="239" t="str">
        <f t="shared" si="398"/>
        <v/>
      </c>
      <c r="DI233" s="239" t="str">
        <f t="shared" si="399"/>
        <v/>
      </c>
      <c r="DJ233" s="239" t="str">
        <f t="shared" si="400"/>
        <v/>
      </c>
      <c r="DK233" s="239" t="str">
        <f t="shared" si="401"/>
        <v/>
      </c>
      <c r="DL233" s="239" t="str">
        <f t="shared" si="402"/>
        <v/>
      </c>
      <c r="DM233" s="239" t="str">
        <f t="shared" si="403"/>
        <v/>
      </c>
      <c r="DN233" s="239" t="str">
        <f t="shared" si="404"/>
        <v/>
      </c>
      <c r="DO233" s="239" t="str">
        <f t="shared" si="405"/>
        <v/>
      </c>
      <c r="DP233" s="239" t="str">
        <f t="shared" si="406"/>
        <v/>
      </c>
    </row>
    <row r="234" spans="1:120" ht="35.25" hidden="1" customHeight="1" x14ac:dyDescent="0.25">
      <c r="A234" s="53" t="s">
        <v>4519</v>
      </c>
      <c r="B234" s="53">
        <v>60</v>
      </c>
      <c r="C234" s="53" t="s">
        <v>48</v>
      </c>
      <c r="D234" s="53" t="s">
        <v>995</v>
      </c>
      <c r="E234" s="53">
        <v>1</v>
      </c>
      <c r="F234" s="53" t="s">
        <v>1037</v>
      </c>
      <c r="G234" s="53" t="str">
        <f t="shared" si="408"/>
        <v>60-2</v>
      </c>
      <c r="H234" s="53" t="s">
        <v>102</v>
      </c>
      <c r="I234" s="53" t="s">
        <v>76</v>
      </c>
      <c r="J234" s="53" t="s">
        <v>80</v>
      </c>
      <c r="K234" s="53" t="s">
        <v>80</v>
      </c>
      <c r="L234" s="53" t="s">
        <v>80</v>
      </c>
      <c r="M234" s="53" t="s">
        <v>80</v>
      </c>
      <c r="N234" s="53" t="s">
        <v>80</v>
      </c>
      <c r="O234" s="53" t="s">
        <v>80</v>
      </c>
      <c r="P234" s="53" t="s">
        <v>1038</v>
      </c>
      <c r="Q234" s="52">
        <v>0</v>
      </c>
      <c r="R234" s="52">
        <f>+Q234*Q232</f>
        <v>0</v>
      </c>
      <c r="S234" s="53">
        <v>1</v>
      </c>
      <c r="T234" s="53" t="s">
        <v>84</v>
      </c>
      <c r="U234" s="53" t="s">
        <v>1039</v>
      </c>
      <c r="V234" s="23">
        <v>45019</v>
      </c>
      <c r="W234" s="23">
        <v>45044</v>
      </c>
      <c r="X234" s="53" t="s">
        <v>214</v>
      </c>
      <c r="Y234" s="49" t="s">
        <v>167</v>
      </c>
      <c r="Z234" s="59" t="s">
        <v>100</v>
      </c>
      <c r="AA234" s="60">
        <v>1</v>
      </c>
      <c r="AB234" s="62" t="s">
        <v>1040</v>
      </c>
      <c r="AC234" s="62">
        <v>45028</v>
      </c>
      <c r="AD234" s="60">
        <v>1</v>
      </c>
      <c r="AE234" s="62" t="s">
        <v>1041</v>
      </c>
      <c r="AF234" s="62">
        <v>45028</v>
      </c>
      <c r="AG234" s="60" t="s">
        <v>79</v>
      </c>
      <c r="AH234" s="60">
        <v>1</v>
      </c>
      <c r="AI234" s="52">
        <f t="shared" si="324"/>
        <v>0</v>
      </c>
      <c r="AJ234" s="52"/>
      <c r="AK234" s="52"/>
      <c r="AL234" s="239" t="str">
        <f t="shared" si="344"/>
        <v/>
      </c>
      <c r="AM234" s="239" t="str">
        <f t="shared" si="345"/>
        <v/>
      </c>
      <c r="AN234" s="239" t="str">
        <f t="shared" si="346"/>
        <v/>
      </c>
      <c r="AO234" s="239" t="str">
        <f t="shared" si="347"/>
        <v/>
      </c>
      <c r="AP234" s="239">
        <f t="shared" si="348"/>
        <v>1</v>
      </c>
      <c r="AQ234" s="239" t="str">
        <f t="shared" si="349"/>
        <v/>
      </c>
      <c r="AR234" s="239" t="str">
        <f t="shared" si="350"/>
        <v/>
      </c>
      <c r="AS234" s="239" t="str">
        <f t="shared" si="351"/>
        <v/>
      </c>
      <c r="AT234" s="239" t="str">
        <f t="shared" si="352"/>
        <v/>
      </c>
      <c r="AU234" s="239" t="str">
        <f t="shared" si="326"/>
        <v/>
      </c>
      <c r="AV234" s="239" t="str">
        <f t="shared" si="327"/>
        <v/>
      </c>
      <c r="AW234" s="239" t="str">
        <f t="shared" si="328"/>
        <v/>
      </c>
      <c r="AX234" s="239" t="str">
        <f t="shared" si="329"/>
        <v/>
      </c>
      <c r="AY234" s="239" t="str">
        <f t="shared" si="330"/>
        <v/>
      </c>
      <c r="AZ234" s="239" t="str">
        <f t="shared" si="331"/>
        <v/>
      </c>
      <c r="BA234" s="239" t="str">
        <f t="shared" si="332"/>
        <v/>
      </c>
      <c r="BB234" s="239" t="str">
        <f t="shared" si="333"/>
        <v/>
      </c>
      <c r="BC234" s="239" t="str">
        <f t="shared" si="334"/>
        <v/>
      </c>
      <c r="BD234" s="239" t="str">
        <f t="shared" si="335"/>
        <v/>
      </c>
      <c r="BE234" s="239" t="str">
        <f t="shared" si="336"/>
        <v/>
      </c>
      <c r="BF234" s="239" t="str">
        <f t="shared" si="337"/>
        <v/>
      </c>
      <c r="BG234" s="239" t="str">
        <f t="shared" si="338"/>
        <v/>
      </c>
      <c r="BH234" s="239" t="str">
        <f t="shared" si="339"/>
        <v/>
      </c>
      <c r="BI234" s="239" t="str">
        <f t="shared" si="340"/>
        <v/>
      </c>
      <c r="BJ234" s="239" t="str">
        <f t="shared" si="341"/>
        <v/>
      </c>
      <c r="BK234" s="239" t="str">
        <f t="shared" si="342"/>
        <v/>
      </c>
      <c r="BL234" s="239" t="str">
        <f t="shared" si="343"/>
        <v/>
      </c>
      <c r="BN234" s="239" t="str">
        <f t="shared" si="353"/>
        <v/>
      </c>
      <c r="BO234" s="239" t="str">
        <f t="shared" si="354"/>
        <v/>
      </c>
      <c r="BP234" s="239" t="str">
        <f t="shared" si="355"/>
        <v/>
      </c>
      <c r="BQ234" s="239" t="str">
        <f t="shared" si="356"/>
        <v/>
      </c>
      <c r="BR234" s="239">
        <f t="shared" si="357"/>
        <v>1</v>
      </c>
      <c r="BS234" s="239" t="str">
        <f t="shared" si="358"/>
        <v/>
      </c>
      <c r="BT234" s="239" t="str">
        <f t="shared" si="359"/>
        <v/>
      </c>
      <c r="BU234" s="239" t="str">
        <f t="shared" si="360"/>
        <v/>
      </c>
      <c r="BV234" s="239" t="str">
        <f t="shared" si="361"/>
        <v/>
      </c>
      <c r="BW234" s="239" t="str">
        <f t="shared" si="362"/>
        <v/>
      </c>
      <c r="BX234" s="239" t="str">
        <f t="shared" si="363"/>
        <v/>
      </c>
      <c r="BY234" s="239" t="str">
        <f t="shared" si="364"/>
        <v/>
      </c>
      <c r="BZ234" s="239" t="str">
        <f t="shared" si="365"/>
        <v/>
      </c>
      <c r="CA234" s="239" t="str">
        <f t="shared" si="366"/>
        <v/>
      </c>
      <c r="CB234" s="239" t="str">
        <f t="shared" si="367"/>
        <v/>
      </c>
      <c r="CC234" s="239" t="str">
        <f t="shared" si="368"/>
        <v/>
      </c>
      <c r="CD234" s="239" t="str">
        <f t="shared" si="369"/>
        <v/>
      </c>
      <c r="CE234" s="239" t="str">
        <f t="shared" si="370"/>
        <v/>
      </c>
      <c r="CF234" s="239" t="str">
        <f t="shared" si="371"/>
        <v/>
      </c>
      <c r="CG234" s="239" t="str">
        <f t="shared" si="372"/>
        <v/>
      </c>
      <c r="CH234" s="239" t="str">
        <f t="shared" si="373"/>
        <v/>
      </c>
      <c r="CI234" s="239" t="str">
        <f t="shared" si="374"/>
        <v/>
      </c>
      <c r="CJ234" s="239" t="str">
        <f t="shared" si="375"/>
        <v/>
      </c>
      <c r="CK234" s="239" t="str">
        <f t="shared" si="376"/>
        <v/>
      </c>
      <c r="CL234" s="239" t="str">
        <f t="shared" si="377"/>
        <v/>
      </c>
      <c r="CM234" s="239" t="str">
        <f t="shared" si="378"/>
        <v/>
      </c>
      <c r="CN234" s="239" t="str">
        <f t="shared" si="379"/>
        <v/>
      </c>
      <c r="CP234" s="239" t="str">
        <f t="shared" si="380"/>
        <v/>
      </c>
      <c r="CQ234" s="239" t="str">
        <f t="shared" si="381"/>
        <v/>
      </c>
      <c r="CR234" s="239" t="str">
        <f t="shared" si="382"/>
        <v/>
      </c>
      <c r="CS234" s="239" t="str">
        <f t="shared" si="383"/>
        <v/>
      </c>
      <c r="CT234" s="239" t="str">
        <f t="shared" si="384"/>
        <v>2do trimestre</v>
      </c>
      <c r="CU234" s="239" t="str">
        <f t="shared" si="385"/>
        <v/>
      </c>
      <c r="CV234" s="239" t="str">
        <f t="shared" si="386"/>
        <v/>
      </c>
      <c r="CW234" s="239" t="str">
        <f t="shared" si="387"/>
        <v/>
      </c>
      <c r="CX234" s="239" t="str">
        <f t="shared" si="388"/>
        <v/>
      </c>
      <c r="CY234" s="239" t="str">
        <f t="shared" si="389"/>
        <v/>
      </c>
      <c r="CZ234" s="239" t="str">
        <f t="shared" si="390"/>
        <v/>
      </c>
      <c r="DA234" s="239" t="str">
        <f t="shared" si="391"/>
        <v/>
      </c>
      <c r="DB234" s="239" t="str">
        <f t="shared" si="392"/>
        <v/>
      </c>
      <c r="DC234" s="239" t="str">
        <f t="shared" si="393"/>
        <v/>
      </c>
      <c r="DD234" s="239" t="str">
        <f t="shared" si="394"/>
        <v/>
      </c>
      <c r="DE234" s="239" t="str">
        <f t="shared" si="395"/>
        <v/>
      </c>
      <c r="DF234" s="239" t="str">
        <f t="shared" si="396"/>
        <v/>
      </c>
      <c r="DG234" s="239" t="str">
        <f t="shared" si="397"/>
        <v/>
      </c>
      <c r="DH234" s="239" t="str">
        <f t="shared" si="398"/>
        <v/>
      </c>
      <c r="DI234" s="239" t="str">
        <f t="shared" si="399"/>
        <v/>
      </c>
      <c r="DJ234" s="239" t="str">
        <f t="shared" si="400"/>
        <v/>
      </c>
      <c r="DK234" s="239" t="str">
        <f t="shared" si="401"/>
        <v/>
      </c>
      <c r="DL234" s="239" t="str">
        <f t="shared" si="402"/>
        <v/>
      </c>
      <c r="DM234" s="239" t="str">
        <f t="shared" si="403"/>
        <v/>
      </c>
      <c r="DN234" s="239" t="str">
        <f t="shared" si="404"/>
        <v/>
      </c>
      <c r="DO234" s="239" t="str">
        <f t="shared" si="405"/>
        <v/>
      </c>
      <c r="DP234" s="239" t="str">
        <f t="shared" si="406"/>
        <v/>
      </c>
    </row>
    <row r="235" spans="1:120" ht="35.25" hidden="1" customHeight="1" x14ac:dyDescent="0.25">
      <c r="A235" s="53" t="s">
        <v>4519</v>
      </c>
      <c r="B235" s="53">
        <v>60</v>
      </c>
      <c r="C235" s="53" t="s">
        <v>48</v>
      </c>
      <c r="D235" s="53" t="s">
        <v>995</v>
      </c>
      <c r="E235" s="53">
        <v>1</v>
      </c>
      <c r="F235" s="53" t="s">
        <v>1042</v>
      </c>
      <c r="G235" s="53" t="str">
        <f t="shared" si="408"/>
        <v>60-2</v>
      </c>
      <c r="H235" s="53" t="s">
        <v>94</v>
      </c>
      <c r="I235" s="53" t="s">
        <v>76</v>
      </c>
      <c r="J235" s="53" t="s">
        <v>80</v>
      </c>
      <c r="K235" s="53" t="s">
        <v>80</v>
      </c>
      <c r="L235" s="53" t="s">
        <v>80</v>
      </c>
      <c r="M235" s="53" t="s">
        <v>80</v>
      </c>
      <c r="N235" s="53" t="s">
        <v>80</v>
      </c>
      <c r="O235" s="53" t="s">
        <v>80</v>
      </c>
      <c r="P235" s="53" t="s">
        <v>1043</v>
      </c>
      <c r="Q235" s="52">
        <v>0.4</v>
      </c>
      <c r="R235" s="52">
        <f>+Q235*Q232</f>
        <v>0.06</v>
      </c>
      <c r="S235" s="53">
        <v>1</v>
      </c>
      <c r="T235" s="53" t="s">
        <v>84</v>
      </c>
      <c r="U235" s="53" t="s">
        <v>1044</v>
      </c>
      <c r="V235" s="23">
        <v>45048</v>
      </c>
      <c r="W235" s="23">
        <v>45086</v>
      </c>
      <c r="X235" s="53" t="s">
        <v>1034</v>
      </c>
      <c r="Y235" s="49" t="s">
        <v>167</v>
      </c>
      <c r="Z235" s="59" t="s">
        <v>100</v>
      </c>
      <c r="AA235" s="60">
        <v>1</v>
      </c>
      <c r="AB235" s="62" t="s">
        <v>1045</v>
      </c>
      <c r="AC235" s="62">
        <v>45065</v>
      </c>
      <c r="AD235" s="60">
        <v>1</v>
      </c>
      <c r="AE235" s="62" t="s">
        <v>1046</v>
      </c>
      <c r="AF235" s="62">
        <v>45065</v>
      </c>
      <c r="AG235" s="60" t="s">
        <v>79</v>
      </c>
      <c r="AH235" s="60">
        <v>1</v>
      </c>
      <c r="AI235" s="52">
        <f t="shared" si="324"/>
        <v>0.06</v>
      </c>
      <c r="AJ235" s="52">
        <f>+AI235/R235</f>
        <v>1</v>
      </c>
      <c r="AK235" s="52"/>
      <c r="AL235" s="239" t="str">
        <f t="shared" si="344"/>
        <v/>
      </c>
      <c r="AM235" s="239" t="str">
        <f t="shared" si="345"/>
        <v/>
      </c>
      <c r="AN235" s="239" t="str">
        <f t="shared" si="346"/>
        <v/>
      </c>
      <c r="AO235" s="239" t="str">
        <f t="shared" si="347"/>
        <v/>
      </c>
      <c r="AP235" s="239" t="str">
        <f t="shared" si="348"/>
        <v/>
      </c>
      <c r="AQ235" s="239" t="str">
        <f t="shared" si="349"/>
        <v/>
      </c>
      <c r="AR235" s="239" t="str">
        <f t="shared" si="350"/>
        <v/>
      </c>
      <c r="AS235" s="239" t="str">
        <f t="shared" si="351"/>
        <v/>
      </c>
      <c r="AT235" s="239" t="str">
        <f t="shared" si="352"/>
        <v/>
      </c>
      <c r="AU235" s="239" t="str">
        <f t="shared" si="326"/>
        <v/>
      </c>
      <c r="AV235" s="239" t="str">
        <f t="shared" si="327"/>
        <v/>
      </c>
      <c r="AW235" s="239" t="str">
        <f t="shared" si="328"/>
        <v/>
      </c>
      <c r="AX235" s="239" t="str">
        <f t="shared" si="329"/>
        <v/>
      </c>
      <c r="AY235" s="239" t="str">
        <f t="shared" si="330"/>
        <v/>
      </c>
      <c r="AZ235" s="239" t="str">
        <f t="shared" si="331"/>
        <v/>
      </c>
      <c r="BA235" s="239" t="str">
        <f t="shared" si="332"/>
        <v/>
      </c>
      <c r="BB235" s="239" t="str">
        <f t="shared" si="333"/>
        <v/>
      </c>
      <c r="BC235" s="239" t="str">
        <f t="shared" si="334"/>
        <v/>
      </c>
      <c r="BD235" s="239" t="str">
        <f t="shared" si="335"/>
        <v/>
      </c>
      <c r="BE235" s="239" t="str">
        <f t="shared" si="336"/>
        <v/>
      </c>
      <c r="BF235" s="239" t="str">
        <f t="shared" si="337"/>
        <v/>
      </c>
      <c r="BG235" s="239" t="str">
        <f t="shared" si="338"/>
        <v/>
      </c>
      <c r="BH235" s="239" t="str">
        <f t="shared" si="339"/>
        <v/>
      </c>
      <c r="BI235" s="239" t="str">
        <f t="shared" si="340"/>
        <v/>
      </c>
      <c r="BJ235" s="239" t="str">
        <f t="shared" si="341"/>
        <v/>
      </c>
      <c r="BK235" s="239" t="str">
        <f t="shared" si="342"/>
        <v/>
      </c>
      <c r="BL235" s="239" t="str">
        <f t="shared" si="343"/>
        <v/>
      </c>
      <c r="BN235" s="239" t="str">
        <f t="shared" si="353"/>
        <v/>
      </c>
      <c r="BO235" s="239" t="str">
        <f t="shared" si="354"/>
        <v/>
      </c>
      <c r="BP235" s="239" t="str">
        <f t="shared" si="355"/>
        <v/>
      </c>
      <c r="BQ235" s="239" t="str">
        <f t="shared" si="356"/>
        <v/>
      </c>
      <c r="BR235" s="239" t="str">
        <f t="shared" si="357"/>
        <v/>
      </c>
      <c r="BS235" s="239" t="str">
        <f t="shared" si="358"/>
        <v/>
      </c>
      <c r="BT235" s="239" t="str">
        <f t="shared" si="359"/>
        <v/>
      </c>
      <c r="BU235" s="239" t="str">
        <f t="shared" si="360"/>
        <v/>
      </c>
      <c r="BV235" s="239" t="str">
        <f t="shared" si="361"/>
        <v/>
      </c>
      <c r="BW235" s="239" t="str">
        <f t="shared" si="362"/>
        <v/>
      </c>
      <c r="BX235" s="239" t="str">
        <f t="shared" si="363"/>
        <v/>
      </c>
      <c r="BY235" s="239" t="str">
        <f t="shared" si="364"/>
        <v/>
      </c>
      <c r="BZ235" s="239" t="str">
        <f t="shared" si="365"/>
        <v/>
      </c>
      <c r="CA235" s="239" t="str">
        <f t="shared" si="366"/>
        <v/>
      </c>
      <c r="CB235" s="239" t="str">
        <f t="shared" si="367"/>
        <v/>
      </c>
      <c r="CC235" s="239" t="str">
        <f t="shared" si="368"/>
        <v/>
      </c>
      <c r="CD235" s="239" t="str">
        <f t="shared" si="369"/>
        <v/>
      </c>
      <c r="CE235" s="239" t="str">
        <f t="shared" si="370"/>
        <v/>
      </c>
      <c r="CF235" s="239" t="str">
        <f t="shared" si="371"/>
        <v/>
      </c>
      <c r="CG235" s="239" t="str">
        <f t="shared" si="372"/>
        <v/>
      </c>
      <c r="CH235" s="239" t="str">
        <f t="shared" si="373"/>
        <v/>
      </c>
      <c r="CI235" s="239" t="str">
        <f t="shared" si="374"/>
        <v/>
      </c>
      <c r="CJ235" s="239" t="str">
        <f t="shared" si="375"/>
        <v/>
      </c>
      <c r="CK235" s="239" t="str">
        <f t="shared" si="376"/>
        <v/>
      </c>
      <c r="CL235" s="239" t="str">
        <f t="shared" si="377"/>
        <v/>
      </c>
      <c r="CM235" s="239" t="str">
        <f t="shared" si="378"/>
        <v/>
      </c>
      <c r="CN235" s="239" t="str">
        <f t="shared" si="379"/>
        <v/>
      </c>
      <c r="CP235" s="239" t="str">
        <f t="shared" si="380"/>
        <v/>
      </c>
      <c r="CQ235" s="239" t="str">
        <f t="shared" si="381"/>
        <v/>
      </c>
      <c r="CR235" s="239" t="str">
        <f t="shared" si="382"/>
        <v/>
      </c>
      <c r="CS235" s="239" t="str">
        <f t="shared" si="383"/>
        <v/>
      </c>
      <c r="CT235" s="239" t="str">
        <f t="shared" si="384"/>
        <v/>
      </c>
      <c r="CU235" s="239" t="str">
        <f t="shared" si="385"/>
        <v/>
      </c>
      <c r="CV235" s="239" t="str">
        <f t="shared" si="386"/>
        <v/>
      </c>
      <c r="CW235" s="239" t="str">
        <f t="shared" si="387"/>
        <v/>
      </c>
      <c r="CX235" s="239" t="str">
        <f t="shared" si="388"/>
        <v/>
      </c>
      <c r="CY235" s="239" t="str">
        <f t="shared" si="389"/>
        <v/>
      </c>
      <c r="CZ235" s="239" t="str">
        <f t="shared" si="390"/>
        <v/>
      </c>
      <c r="DA235" s="239" t="str">
        <f t="shared" si="391"/>
        <v/>
      </c>
      <c r="DB235" s="239" t="str">
        <f t="shared" si="392"/>
        <v/>
      </c>
      <c r="DC235" s="239" t="str">
        <f t="shared" si="393"/>
        <v/>
      </c>
      <c r="DD235" s="239" t="str">
        <f t="shared" si="394"/>
        <v/>
      </c>
      <c r="DE235" s="239" t="str">
        <f t="shared" si="395"/>
        <v/>
      </c>
      <c r="DF235" s="239" t="str">
        <f t="shared" si="396"/>
        <v/>
      </c>
      <c r="DG235" s="239" t="str">
        <f t="shared" si="397"/>
        <v/>
      </c>
      <c r="DH235" s="239" t="str">
        <f t="shared" si="398"/>
        <v/>
      </c>
      <c r="DI235" s="239" t="str">
        <f t="shared" si="399"/>
        <v/>
      </c>
      <c r="DJ235" s="239" t="str">
        <f t="shared" si="400"/>
        <v/>
      </c>
      <c r="DK235" s="239" t="str">
        <f t="shared" si="401"/>
        <v/>
      </c>
      <c r="DL235" s="239" t="str">
        <f t="shared" si="402"/>
        <v/>
      </c>
      <c r="DM235" s="239" t="str">
        <f t="shared" si="403"/>
        <v/>
      </c>
      <c r="DN235" s="239" t="str">
        <f t="shared" si="404"/>
        <v/>
      </c>
      <c r="DO235" s="239" t="str">
        <f t="shared" si="405"/>
        <v/>
      </c>
      <c r="DP235" s="239" t="str">
        <f t="shared" si="406"/>
        <v/>
      </c>
    </row>
    <row r="236" spans="1:120" ht="35.25" hidden="1" customHeight="1" x14ac:dyDescent="0.25">
      <c r="A236" s="53" t="s">
        <v>4519</v>
      </c>
      <c r="B236" s="53">
        <v>60</v>
      </c>
      <c r="C236" s="53" t="s">
        <v>48</v>
      </c>
      <c r="D236" s="53" t="s">
        <v>995</v>
      </c>
      <c r="E236" s="53">
        <v>1</v>
      </c>
      <c r="F236" s="53" t="s">
        <v>1047</v>
      </c>
      <c r="G236" s="53" t="str">
        <f t="shared" si="408"/>
        <v>60-2</v>
      </c>
      <c r="H236" s="53" t="s">
        <v>102</v>
      </c>
      <c r="I236" s="53" t="s">
        <v>76</v>
      </c>
      <c r="J236" s="53" t="s">
        <v>80</v>
      </c>
      <c r="K236" s="53" t="s">
        <v>80</v>
      </c>
      <c r="L236" s="53" t="s">
        <v>80</v>
      </c>
      <c r="M236" s="53" t="s">
        <v>80</v>
      </c>
      <c r="N236" s="53" t="s">
        <v>80</v>
      </c>
      <c r="O236" s="53" t="s">
        <v>80</v>
      </c>
      <c r="P236" s="53" t="s">
        <v>1048</v>
      </c>
      <c r="Q236" s="52">
        <v>0</v>
      </c>
      <c r="R236" s="52">
        <f>+Q236*Q232</f>
        <v>0</v>
      </c>
      <c r="S236" s="53">
        <v>1</v>
      </c>
      <c r="T236" s="53" t="s">
        <v>84</v>
      </c>
      <c r="U236" s="53" t="s">
        <v>1049</v>
      </c>
      <c r="V236" s="23">
        <v>45090</v>
      </c>
      <c r="W236" s="23">
        <v>45107</v>
      </c>
      <c r="X236" s="53" t="s">
        <v>214</v>
      </c>
      <c r="Y236" s="49" t="s">
        <v>167</v>
      </c>
      <c r="Z236" s="59" t="s">
        <v>100</v>
      </c>
      <c r="AA236" s="60">
        <v>1</v>
      </c>
      <c r="AB236" s="62" t="s">
        <v>225</v>
      </c>
      <c r="AC236" s="62">
        <v>45065</v>
      </c>
      <c r="AD236" s="60">
        <v>1</v>
      </c>
      <c r="AE236" s="62" t="s">
        <v>1050</v>
      </c>
      <c r="AF236" s="62">
        <v>45065</v>
      </c>
      <c r="AG236" s="60" t="s">
        <v>79</v>
      </c>
      <c r="AH236" s="60">
        <v>1</v>
      </c>
      <c r="AI236" s="52">
        <f t="shared" si="324"/>
        <v>0</v>
      </c>
      <c r="AJ236" s="52"/>
      <c r="AK236" s="52"/>
      <c r="AL236" s="239" t="str">
        <f t="shared" si="344"/>
        <v/>
      </c>
      <c r="AM236" s="239" t="str">
        <f t="shared" si="345"/>
        <v/>
      </c>
      <c r="AN236" s="239" t="str">
        <f t="shared" si="346"/>
        <v/>
      </c>
      <c r="AO236" s="239" t="str">
        <f t="shared" si="347"/>
        <v/>
      </c>
      <c r="AP236" s="239">
        <f t="shared" si="348"/>
        <v>1</v>
      </c>
      <c r="AQ236" s="239" t="str">
        <f t="shared" si="349"/>
        <v/>
      </c>
      <c r="AR236" s="239" t="str">
        <f t="shared" si="350"/>
        <v/>
      </c>
      <c r="AS236" s="239" t="str">
        <f t="shared" si="351"/>
        <v/>
      </c>
      <c r="AT236" s="239" t="str">
        <f t="shared" si="352"/>
        <v/>
      </c>
      <c r="AU236" s="239" t="str">
        <f t="shared" si="326"/>
        <v/>
      </c>
      <c r="AV236" s="239" t="str">
        <f t="shared" si="327"/>
        <v/>
      </c>
      <c r="AW236" s="239" t="str">
        <f t="shared" si="328"/>
        <v/>
      </c>
      <c r="AX236" s="239" t="str">
        <f t="shared" si="329"/>
        <v/>
      </c>
      <c r="AY236" s="239" t="str">
        <f t="shared" si="330"/>
        <v/>
      </c>
      <c r="AZ236" s="239" t="str">
        <f t="shared" si="331"/>
        <v/>
      </c>
      <c r="BA236" s="239" t="str">
        <f t="shared" si="332"/>
        <v/>
      </c>
      <c r="BB236" s="239" t="str">
        <f t="shared" si="333"/>
        <v/>
      </c>
      <c r="BC236" s="239" t="str">
        <f t="shared" si="334"/>
        <v/>
      </c>
      <c r="BD236" s="239" t="str">
        <f t="shared" si="335"/>
        <v/>
      </c>
      <c r="BE236" s="239" t="str">
        <f t="shared" si="336"/>
        <v/>
      </c>
      <c r="BF236" s="239" t="str">
        <f t="shared" si="337"/>
        <v/>
      </c>
      <c r="BG236" s="239" t="str">
        <f t="shared" si="338"/>
        <v/>
      </c>
      <c r="BH236" s="239" t="str">
        <f t="shared" si="339"/>
        <v/>
      </c>
      <c r="BI236" s="239" t="str">
        <f t="shared" si="340"/>
        <v/>
      </c>
      <c r="BJ236" s="239" t="str">
        <f t="shared" si="341"/>
        <v/>
      </c>
      <c r="BK236" s="239" t="str">
        <f t="shared" si="342"/>
        <v/>
      </c>
      <c r="BL236" s="239" t="str">
        <f t="shared" si="343"/>
        <v/>
      </c>
      <c r="BN236" s="239" t="str">
        <f t="shared" si="353"/>
        <v/>
      </c>
      <c r="BO236" s="239" t="str">
        <f t="shared" si="354"/>
        <v/>
      </c>
      <c r="BP236" s="239" t="str">
        <f t="shared" si="355"/>
        <v/>
      </c>
      <c r="BQ236" s="239" t="str">
        <f t="shared" si="356"/>
        <v/>
      </c>
      <c r="BR236" s="239">
        <f t="shared" si="357"/>
        <v>1</v>
      </c>
      <c r="BS236" s="239" t="str">
        <f t="shared" si="358"/>
        <v/>
      </c>
      <c r="BT236" s="239" t="str">
        <f t="shared" si="359"/>
        <v/>
      </c>
      <c r="BU236" s="239" t="str">
        <f t="shared" si="360"/>
        <v/>
      </c>
      <c r="BV236" s="239" t="str">
        <f t="shared" si="361"/>
        <v/>
      </c>
      <c r="BW236" s="239" t="str">
        <f t="shared" si="362"/>
        <v/>
      </c>
      <c r="BX236" s="239" t="str">
        <f t="shared" si="363"/>
        <v/>
      </c>
      <c r="BY236" s="239" t="str">
        <f t="shared" si="364"/>
        <v/>
      </c>
      <c r="BZ236" s="239" t="str">
        <f t="shared" si="365"/>
        <v/>
      </c>
      <c r="CA236" s="239" t="str">
        <f t="shared" si="366"/>
        <v/>
      </c>
      <c r="CB236" s="239" t="str">
        <f t="shared" si="367"/>
        <v/>
      </c>
      <c r="CC236" s="239" t="str">
        <f t="shared" si="368"/>
        <v/>
      </c>
      <c r="CD236" s="239" t="str">
        <f t="shared" si="369"/>
        <v/>
      </c>
      <c r="CE236" s="239" t="str">
        <f t="shared" si="370"/>
        <v/>
      </c>
      <c r="CF236" s="239" t="str">
        <f t="shared" si="371"/>
        <v/>
      </c>
      <c r="CG236" s="239" t="str">
        <f t="shared" si="372"/>
        <v/>
      </c>
      <c r="CH236" s="239" t="str">
        <f t="shared" si="373"/>
        <v/>
      </c>
      <c r="CI236" s="239" t="str">
        <f t="shared" si="374"/>
        <v/>
      </c>
      <c r="CJ236" s="239" t="str">
        <f t="shared" si="375"/>
        <v/>
      </c>
      <c r="CK236" s="239" t="str">
        <f t="shared" si="376"/>
        <v/>
      </c>
      <c r="CL236" s="239" t="str">
        <f t="shared" si="377"/>
        <v/>
      </c>
      <c r="CM236" s="239" t="str">
        <f t="shared" si="378"/>
        <v/>
      </c>
      <c r="CN236" s="239" t="str">
        <f t="shared" si="379"/>
        <v/>
      </c>
      <c r="CP236" s="239" t="str">
        <f t="shared" si="380"/>
        <v/>
      </c>
      <c r="CQ236" s="239" t="str">
        <f t="shared" si="381"/>
        <v/>
      </c>
      <c r="CR236" s="239" t="str">
        <f t="shared" si="382"/>
        <v/>
      </c>
      <c r="CS236" s="239" t="str">
        <f t="shared" si="383"/>
        <v/>
      </c>
      <c r="CT236" s="239" t="str">
        <f t="shared" si="384"/>
        <v>2do trimestre</v>
      </c>
      <c r="CU236" s="239" t="str">
        <f t="shared" si="385"/>
        <v/>
      </c>
      <c r="CV236" s="239" t="str">
        <f t="shared" si="386"/>
        <v/>
      </c>
      <c r="CW236" s="239" t="str">
        <f t="shared" si="387"/>
        <v/>
      </c>
      <c r="CX236" s="239" t="str">
        <f t="shared" si="388"/>
        <v/>
      </c>
      <c r="CY236" s="239" t="str">
        <f t="shared" si="389"/>
        <v/>
      </c>
      <c r="CZ236" s="239" t="str">
        <f t="shared" si="390"/>
        <v/>
      </c>
      <c r="DA236" s="239" t="str">
        <f t="shared" si="391"/>
        <v/>
      </c>
      <c r="DB236" s="239" t="str">
        <f t="shared" si="392"/>
        <v/>
      </c>
      <c r="DC236" s="239" t="str">
        <f t="shared" si="393"/>
        <v/>
      </c>
      <c r="DD236" s="239" t="str">
        <f t="shared" si="394"/>
        <v/>
      </c>
      <c r="DE236" s="239" t="str">
        <f t="shared" si="395"/>
        <v/>
      </c>
      <c r="DF236" s="239" t="str">
        <f t="shared" si="396"/>
        <v/>
      </c>
      <c r="DG236" s="239" t="str">
        <f t="shared" si="397"/>
        <v/>
      </c>
      <c r="DH236" s="239" t="str">
        <f t="shared" si="398"/>
        <v/>
      </c>
      <c r="DI236" s="239" t="str">
        <f t="shared" si="399"/>
        <v/>
      </c>
      <c r="DJ236" s="239" t="str">
        <f t="shared" si="400"/>
        <v/>
      </c>
      <c r="DK236" s="239" t="str">
        <f t="shared" si="401"/>
        <v/>
      </c>
      <c r="DL236" s="239" t="str">
        <f t="shared" si="402"/>
        <v/>
      </c>
      <c r="DM236" s="239" t="str">
        <f t="shared" si="403"/>
        <v/>
      </c>
      <c r="DN236" s="239" t="str">
        <f t="shared" si="404"/>
        <v/>
      </c>
      <c r="DO236" s="239" t="str">
        <f t="shared" si="405"/>
        <v/>
      </c>
      <c r="DP236" s="239" t="str">
        <f t="shared" si="406"/>
        <v/>
      </c>
    </row>
    <row r="237" spans="1:120" ht="35.25" hidden="1" customHeight="1" x14ac:dyDescent="0.25">
      <c r="A237" s="49" t="s">
        <v>4519</v>
      </c>
      <c r="B237" s="49">
        <v>60</v>
      </c>
      <c r="C237" s="49" t="s">
        <v>48</v>
      </c>
      <c r="D237" s="49" t="s">
        <v>995</v>
      </c>
      <c r="E237" s="49">
        <v>1</v>
      </c>
      <c r="F237" s="49" t="s">
        <v>1051</v>
      </c>
      <c r="G237" s="49" t="str">
        <f t="shared" si="408"/>
        <v>60-3</v>
      </c>
      <c r="H237" s="49" t="s">
        <v>75</v>
      </c>
      <c r="I237" s="49" t="s">
        <v>76</v>
      </c>
      <c r="J237" s="49" t="s">
        <v>143</v>
      </c>
      <c r="K237" s="49" t="s">
        <v>1052</v>
      </c>
      <c r="L237" s="49" t="s">
        <v>125</v>
      </c>
      <c r="M237" s="49" t="s">
        <v>80</v>
      </c>
      <c r="N237" s="49" t="s">
        <v>1053</v>
      </c>
      <c r="O237" s="49" t="s">
        <v>80</v>
      </c>
      <c r="P237" s="49" t="s">
        <v>1054</v>
      </c>
      <c r="Q237" s="50">
        <v>0.15</v>
      </c>
      <c r="R237" s="50"/>
      <c r="S237" s="49">
        <v>1</v>
      </c>
      <c r="T237" s="49" t="s">
        <v>84</v>
      </c>
      <c r="U237" s="49" t="s">
        <v>1055</v>
      </c>
      <c r="V237" s="51">
        <v>44936</v>
      </c>
      <c r="W237" s="51">
        <v>45077</v>
      </c>
      <c r="X237" s="49" t="s">
        <v>1034</v>
      </c>
      <c r="Y237" s="49" t="s">
        <v>167</v>
      </c>
      <c r="Z237" s="59" t="s">
        <v>100</v>
      </c>
      <c r="AA237" s="60">
        <v>1</v>
      </c>
      <c r="AB237" s="62" t="s">
        <v>1056</v>
      </c>
      <c r="AC237" s="62">
        <v>45076</v>
      </c>
      <c r="AD237" s="60">
        <v>1</v>
      </c>
      <c r="AE237" s="62" t="s">
        <v>1057</v>
      </c>
      <c r="AF237" s="62">
        <v>45076</v>
      </c>
      <c r="AG237" s="57" t="s">
        <v>79</v>
      </c>
      <c r="AH237" s="52" t="s">
        <v>92</v>
      </c>
      <c r="AI237" s="52">
        <f t="shared" si="324"/>
        <v>0.15</v>
      </c>
      <c r="AJ237" s="52"/>
      <c r="AK237" s="52"/>
      <c r="AL237" s="239" t="str">
        <f t="shared" si="344"/>
        <v/>
      </c>
      <c r="AM237" s="239" t="str">
        <f t="shared" si="345"/>
        <v/>
      </c>
      <c r="AN237" s="239" t="str">
        <f t="shared" si="346"/>
        <v/>
      </c>
      <c r="AO237" s="239" t="str">
        <f t="shared" si="347"/>
        <v/>
      </c>
      <c r="AP237" s="239" t="str">
        <f t="shared" si="348"/>
        <v/>
      </c>
      <c r="AQ237" s="239" t="str">
        <f t="shared" si="349"/>
        <v/>
      </c>
      <c r="AR237" s="239" t="str">
        <f t="shared" si="350"/>
        <v/>
      </c>
      <c r="AS237" s="239" t="str">
        <f t="shared" si="351"/>
        <v/>
      </c>
      <c r="AT237" s="239" t="str">
        <f t="shared" si="352"/>
        <v/>
      </c>
      <c r="AU237" s="239" t="str">
        <f t="shared" si="326"/>
        <v/>
      </c>
      <c r="AV237" s="239" t="str">
        <f t="shared" si="327"/>
        <v/>
      </c>
      <c r="AW237" s="239" t="str">
        <f t="shared" si="328"/>
        <v/>
      </c>
      <c r="AX237" s="239" t="str">
        <f t="shared" si="329"/>
        <v/>
      </c>
      <c r="AY237" s="239" t="str">
        <f t="shared" si="330"/>
        <v/>
      </c>
      <c r="AZ237" s="239" t="str">
        <f t="shared" si="331"/>
        <v/>
      </c>
      <c r="BA237" s="239" t="str">
        <f t="shared" si="332"/>
        <v/>
      </c>
      <c r="BB237" s="239" t="str">
        <f t="shared" si="333"/>
        <v/>
      </c>
      <c r="BC237" s="239" t="str">
        <f t="shared" si="334"/>
        <v/>
      </c>
      <c r="BD237" s="239" t="str">
        <f t="shared" si="335"/>
        <v/>
      </c>
      <c r="BE237" s="239" t="str">
        <f t="shared" si="336"/>
        <v/>
      </c>
      <c r="BF237" s="239" t="str">
        <f t="shared" si="337"/>
        <v/>
      </c>
      <c r="BG237" s="239" t="str">
        <f t="shared" si="338"/>
        <v/>
      </c>
      <c r="BH237" s="239" t="str">
        <f t="shared" si="339"/>
        <v/>
      </c>
      <c r="BI237" s="239" t="str">
        <f t="shared" si="340"/>
        <v/>
      </c>
      <c r="BJ237" s="239" t="str">
        <f t="shared" si="341"/>
        <v/>
      </c>
      <c r="BK237" s="239" t="str">
        <f t="shared" si="342"/>
        <v/>
      </c>
      <c r="BL237" s="239" t="str">
        <f t="shared" si="343"/>
        <v/>
      </c>
      <c r="BN237" s="239" t="str">
        <f t="shared" si="353"/>
        <v/>
      </c>
      <c r="BO237" s="239" t="str">
        <f t="shared" si="354"/>
        <v/>
      </c>
      <c r="BP237" s="239" t="str">
        <f t="shared" si="355"/>
        <v/>
      </c>
      <c r="BQ237" s="239" t="str">
        <f t="shared" si="356"/>
        <v/>
      </c>
      <c r="BR237" s="239" t="str">
        <f t="shared" si="357"/>
        <v/>
      </c>
      <c r="BS237" s="239" t="str">
        <f t="shared" si="358"/>
        <v/>
      </c>
      <c r="BT237" s="239" t="str">
        <f t="shared" si="359"/>
        <v/>
      </c>
      <c r="BU237" s="239" t="str">
        <f t="shared" si="360"/>
        <v/>
      </c>
      <c r="BV237" s="239" t="str">
        <f t="shared" si="361"/>
        <v/>
      </c>
      <c r="BW237" s="239" t="str">
        <f t="shared" si="362"/>
        <v/>
      </c>
      <c r="BX237" s="239" t="str">
        <f t="shared" si="363"/>
        <v/>
      </c>
      <c r="BY237" s="239" t="str">
        <f t="shared" si="364"/>
        <v/>
      </c>
      <c r="BZ237" s="239" t="str">
        <f t="shared" si="365"/>
        <v/>
      </c>
      <c r="CA237" s="239" t="str">
        <f t="shared" si="366"/>
        <v/>
      </c>
      <c r="CB237" s="239" t="str">
        <f t="shared" si="367"/>
        <v/>
      </c>
      <c r="CC237" s="239" t="str">
        <f t="shared" si="368"/>
        <v/>
      </c>
      <c r="CD237" s="239" t="str">
        <f t="shared" si="369"/>
        <v/>
      </c>
      <c r="CE237" s="239" t="str">
        <f t="shared" si="370"/>
        <v/>
      </c>
      <c r="CF237" s="239" t="str">
        <f t="shared" si="371"/>
        <v/>
      </c>
      <c r="CG237" s="239" t="str">
        <f t="shared" si="372"/>
        <v/>
      </c>
      <c r="CH237" s="239" t="str">
        <f t="shared" si="373"/>
        <v/>
      </c>
      <c r="CI237" s="239" t="str">
        <f t="shared" si="374"/>
        <v/>
      </c>
      <c r="CJ237" s="239" t="str">
        <f t="shared" si="375"/>
        <v/>
      </c>
      <c r="CK237" s="239" t="str">
        <f t="shared" si="376"/>
        <v/>
      </c>
      <c r="CL237" s="239" t="str">
        <f t="shared" si="377"/>
        <v/>
      </c>
      <c r="CM237" s="239" t="str">
        <f t="shared" si="378"/>
        <v/>
      </c>
      <c r="CN237" s="239" t="str">
        <f t="shared" si="379"/>
        <v/>
      </c>
      <c r="CP237" s="239" t="str">
        <f t="shared" si="380"/>
        <v/>
      </c>
      <c r="CQ237" s="239" t="str">
        <f t="shared" si="381"/>
        <v/>
      </c>
      <c r="CR237" s="239" t="str">
        <f t="shared" si="382"/>
        <v/>
      </c>
      <c r="CS237" s="239" t="str">
        <f t="shared" si="383"/>
        <v/>
      </c>
      <c r="CT237" s="239" t="str">
        <f t="shared" si="384"/>
        <v/>
      </c>
      <c r="CU237" s="239" t="str">
        <f t="shared" si="385"/>
        <v/>
      </c>
      <c r="CV237" s="239" t="str">
        <f t="shared" si="386"/>
        <v/>
      </c>
      <c r="CW237" s="239" t="str">
        <f t="shared" si="387"/>
        <v/>
      </c>
      <c r="CX237" s="239" t="str">
        <f t="shared" si="388"/>
        <v/>
      </c>
      <c r="CY237" s="239" t="str">
        <f t="shared" si="389"/>
        <v/>
      </c>
      <c r="CZ237" s="239" t="str">
        <f t="shared" si="390"/>
        <v/>
      </c>
      <c r="DA237" s="239" t="str">
        <f t="shared" si="391"/>
        <v/>
      </c>
      <c r="DB237" s="239" t="str">
        <f t="shared" si="392"/>
        <v/>
      </c>
      <c r="DC237" s="239" t="str">
        <f t="shared" si="393"/>
        <v/>
      </c>
      <c r="DD237" s="239" t="str">
        <f t="shared" si="394"/>
        <v/>
      </c>
      <c r="DE237" s="239" t="str">
        <f t="shared" si="395"/>
        <v/>
      </c>
      <c r="DF237" s="239" t="str">
        <f t="shared" si="396"/>
        <v/>
      </c>
      <c r="DG237" s="239" t="str">
        <f t="shared" si="397"/>
        <v/>
      </c>
      <c r="DH237" s="239" t="str">
        <f t="shared" si="398"/>
        <v/>
      </c>
      <c r="DI237" s="239" t="str">
        <f t="shared" si="399"/>
        <v/>
      </c>
      <c r="DJ237" s="239" t="str">
        <f t="shared" si="400"/>
        <v/>
      </c>
      <c r="DK237" s="239" t="str">
        <f t="shared" si="401"/>
        <v/>
      </c>
      <c r="DL237" s="239" t="str">
        <f t="shared" si="402"/>
        <v/>
      </c>
      <c r="DM237" s="239" t="str">
        <f t="shared" si="403"/>
        <v/>
      </c>
      <c r="DN237" s="239" t="str">
        <f t="shared" si="404"/>
        <v/>
      </c>
      <c r="DO237" s="239" t="str">
        <f t="shared" si="405"/>
        <v/>
      </c>
      <c r="DP237" s="239" t="str">
        <f t="shared" si="406"/>
        <v/>
      </c>
    </row>
    <row r="238" spans="1:120" ht="35.25" hidden="1" customHeight="1" x14ac:dyDescent="0.25">
      <c r="A238" s="53" t="s">
        <v>4519</v>
      </c>
      <c r="B238" s="53">
        <v>60</v>
      </c>
      <c r="C238" s="53" t="s">
        <v>48</v>
      </c>
      <c r="D238" s="53" t="s">
        <v>995</v>
      </c>
      <c r="E238" s="53">
        <v>1</v>
      </c>
      <c r="F238" s="53" t="s">
        <v>1058</v>
      </c>
      <c r="G238" s="53" t="str">
        <f t="shared" si="408"/>
        <v>60-3</v>
      </c>
      <c r="H238" s="53" t="s">
        <v>94</v>
      </c>
      <c r="I238" s="53" t="s">
        <v>76</v>
      </c>
      <c r="J238" s="53" t="s">
        <v>80</v>
      </c>
      <c r="K238" s="53" t="s">
        <v>80</v>
      </c>
      <c r="L238" s="53" t="s">
        <v>80</v>
      </c>
      <c r="M238" s="53" t="s">
        <v>80</v>
      </c>
      <c r="N238" s="53" t="s">
        <v>80</v>
      </c>
      <c r="O238" s="53" t="s">
        <v>80</v>
      </c>
      <c r="P238" s="53" t="s">
        <v>1059</v>
      </c>
      <c r="Q238" s="52">
        <v>0.4</v>
      </c>
      <c r="R238" s="52">
        <f>+Q238*Q237</f>
        <v>0.06</v>
      </c>
      <c r="S238" s="53">
        <v>1</v>
      </c>
      <c r="T238" s="53" t="s">
        <v>84</v>
      </c>
      <c r="U238" s="53" t="s">
        <v>1033</v>
      </c>
      <c r="V238" s="23">
        <v>44936</v>
      </c>
      <c r="W238" s="23">
        <v>45002</v>
      </c>
      <c r="X238" s="53" t="s">
        <v>1034</v>
      </c>
      <c r="Y238" s="49" t="s">
        <v>97</v>
      </c>
      <c r="Z238" s="59" t="s">
        <v>100</v>
      </c>
      <c r="AA238" s="60">
        <v>1</v>
      </c>
      <c r="AB238" s="62" t="s">
        <v>1060</v>
      </c>
      <c r="AC238" s="62">
        <v>45002</v>
      </c>
      <c r="AD238" s="60">
        <v>1</v>
      </c>
      <c r="AE238" s="62" t="s">
        <v>1061</v>
      </c>
      <c r="AF238" s="62">
        <v>45002</v>
      </c>
      <c r="AG238" s="60" t="s">
        <v>79</v>
      </c>
      <c r="AH238" s="60">
        <v>1</v>
      </c>
      <c r="AI238" s="52">
        <f t="shared" si="324"/>
        <v>0.06</v>
      </c>
      <c r="AJ238" s="52">
        <f>+AI238/R238</f>
        <v>1</v>
      </c>
      <c r="AK238" s="52"/>
      <c r="AL238" s="239" t="str">
        <f t="shared" si="344"/>
        <v/>
      </c>
      <c r="AM238" s="239" t="str">
        <f t="shared" si="345"/>
        <v/>
      </c>
      <c r="AN238" s="239" t="str">
        <f t="shared" si="346"/>
        <v/>
      </c>
      <c r="AO238" s="239" t="str">
        <f t="shared" si="347"/>
        <v/>
      </c>
      <c r="AP238" s="239" t="str">
        <f t="shared" si="348"/>
        <v/>
      </c>
      <c r="AQ238" s="239" t="str">
        <f t="shared" si="349"/>
        <v/>
      </c>
      <c r="AR238" s="239" t="str">
        <f t="shared" si="350"/>
        <v/>
      </c>
      <c r="AS238" s="239" t="str">
        <f t="shared" si="351"/>
        <v/>
      </c>
      <c r="AT238" s="239" t="str">
        <f t="shared" si="352"/>
        <v/>
      </c>
      <c r="AU238" s="239" t="str">
        <f t="shared" si="326"/>
        <v/>
      </c>
      <c r="AV238" s="239" t="str">
        <f t="shared" si="327"/>
        <v/>
      </c>
      <c r="AW238" s="239" t="str">
        <f t="shared" si="328"/>
        <v/>
      </c>
      <c r="AX238" s="239" t="str">
        <f t="shared" si="329"/>
        <v/>
      </c>
      <c r="AY238" s="239" t="str">
        <f t="shared" si="330"/>
        <v/>
      </c>
      <c r="AZ238" s="239" t="str">
        <f t="shared" si="331"/>
        <v/>
      </c>
      <c r="BA238" s="239" t="str">
        <f t="shared" si="332"/>
        <v/>
      </c>
      <c r="BB238" s="239" t="str">
        <f t="shared" si="333"/>
        <v/>
      </c>
      <c r="BC238" s="239" t="str">
        <f t="shared" si="334"/>
        <v/>
      </c>
      <c r="BD238" s="239" t="str">
        <f t="shared" si="335"/>
        <v/>
      </c>
      <c r="BE238" s="239" t="str">
        <f t="shared" si="336"/>
        <v/>
      </c>
      <c r="BF238" s="239" t="str">
        <f t="shared" si="337"/>
        <v/>
      </c>
      <c r="BG238" s="239" t="str">
        <f t="shared" si="338"/>
        <v/>
      </c>
      <c r="BH238" s="239" t="str">
        <f t="shared" si="339"/>
        <v/>
      </c>
      <c r="BI238" s="239" t="str">
        <f t="shared" si="340"/>
        <v/>
      </c>
      <c r="BJ238" s="239" t="str">
        <f t="shared" si="341"/>
        <v/>
      </c>
      <c r="BK238" s="239" t="str">
        <f t="shared" si="342"/>
        <v/>
      </c>
      <c r="BL238" s="239" t="str">
        <f t="shared" si="343"/>
        <v/>
      </c>
      <c r="BN238" s="239" t="str">
        <f t="shared" si="353"/>
        <v/>
      </c>
      <c r="BO238" s="239" t="str">
        <f t="shared" si="354"/>
        <v/>
      </c>
      <c r="BP238" s="239" t="str">
        <f t="shared" si="355"/>
        <v/>
      </c>
      <c r="BQ238" s="239" t="str">
        <f t="shared" si="356"/>
        <v/>
      </c>
      <c r="BR238" s="239" t="str">
        <f t="shared" si="357"/>
        <v/>
      </c>
      <c r="BS238" s="239" t="str">
        <f t="shared" si="358"/>
        <v/>
      </c>
      <c r="BT238" s="239" t="str">
        <f t="shared" si="359"/>
        <v/>
      </c>
      <c r="BU238" s="239" t="str">
        <f t="shared" si="360"/>
        <v/>
      </c>
      <c r="BV238" s="239" t="str">
        <f t="shared" si="361"/>
        <v/>
      </c>
      <c r="BW238" s="239" t="str">
        <f t="shared" si="362"/>
        <v/>
      </c>
      <c r="BX238" s="239" t="str">
        <f t="shared" si="363"/>
        <v/>
      </c>
      <c r="BY238" s="239" t="str">
        <f t="shared" si="364"/>
        <v/>
      </c>
      <c r="BZ238" s="239" t="str">
        <f t="shared" si="365"/>
        <v/>
      </c>
      <c r="CA238" s="239" t="str">
        <f t="shared" si="366"/>
        <v/>
      </c>
      <c r="CB238" s="239" t="str">
        <f t="shared" si="367"/>
        <v/>
      </c>
      <c r="CC238" s="239" t="str">
        <f t="shared" si="368"/>
        <v/>
      </c>
      <c r="CD238" s="239" t="str">
        <f t="shared" si="369"/>
        <v/>
      </c>
      <c r="CE238" s="239" t="str">
        <f t="shared" si="370"/>
        <v/>
      </c>
      <c r="CF238" s="239" t="str">
        <f t="shared" si="371"/>
        <v/>
      </c>
      <c r="CG238" s="239" t="str">
        <f t="shared" si="372"/>
        <v/>
      </c>
      <c r="CH238" s="239" t="str">
        <f t="shared" si="373"/>
        <v/>
      </c>
      <c r="CI238" s="239" t="str">
        <f t="shared" si="374"/>
        <v/>
      </c>
      <c r="CJ238" s="239" t="str">
        <f t="shared" si="375"/>
        <v/>
      </c>
      <c r="CK238" s="239" t="str">
        <f t="shared" si="376"/>
        <v/>
      </c>
      <c r="CL238" s="239" t="str">
        <f t="shared" si="377"/>
        <v/>
      </c>
      <c r="CM238" s="239" t="str">
        <f t="shared" si="378"/>
        <v/>
      </c>
      <c r="CN238" s="239" t="str">
        <f t="shared" si="379"/>
        <v/>
      </c>
      <c r="CP238" s="239" t="str">
        <f t="shared" si="380"/>
        <v/>
      </c>
      <c r="CQ238" s="239" t="str">
        <f t="shared" si="381"/>
        <v/>
      </c>
      <c r="CR238" s="239" t="str">
        <f t="shared" si="382"/>
        <v/>
      </c>
      <c r="CS238" s="239" t="str">
        <f t="shared" si="383"/>
        <v/>
      </c>
      <c r="CT238" s="239" t="str">
        <f t="shared" si="384"/>
        <v/>
      </c>
      <c r="CU238" s="239" t="str">
        <f t="shared" si="385"/>
        <v/>
      </c>
      <c r="CV238" s="239" t="str">
        <f t="shared" si="386"/>
        <v/>
      </c>
      <c r="CW238" s="239" t="str">
        <f t="shared" si="387"/>
        <v/>
      </c>
      <c r="CX238" s="239" t="str">
        <f t="shared" si="388"/>
        <v/>
      </c>
      <c r="CY238" s="239" t="str">
        <f t="shared" si="389"/>
        <v/>
      </c>
      <c r="CZ238" s="239" t="str">
        <f t="shared" si="390"/>
        <v/>
      </c>
      <c r="DA238" s="239" t="str">
        <f t="shared" si="391"/>
        <v/>
      </c>
      <c r="DB238" s="239" t="str">
        <f t="shared" si="392"/>
        <v/>
      </c>
      <c r="DC238" s="239" t="str">
        <f t="shared" si="393"/>
        <v/>
      </c>
      <c r="DD238" s="239" t="str">
        <f t="shared" si="394"/>
        <v/>
      </c>
      <c r="DE238" s="239" t="str">
        <f t="shared" si="395"/>
        <v/>
      </c>
      <c r="DF238" s="239" t="str">
        <f t="shared" si="396"/>
        <v/>
      </c>
      <c r="DG238" s="239" t="str">
        <f t="shared" si="397"/>
        <v/>
      </c>
      <c r="DH238" s="239" t="str">
        <f t="shared" si="398"/>
        <v/>
      </c>
      <c r="DI238" s="239" t="str">
        <f t="shared" si="399"/>
        <v/>
      </c>
      <c r="DJ238" s="239" t="str">
        <f t="shared" si="400"/>
        <v/>
      </c>
      <c r="DK238" s="239" t="str">
        <f t="shared" si="401"/>
        <v/>
      </c>
      <c r="DL238" s="239" t="str">
        <f t="shared" si="402"/>
        <v/>
      </c>
      <c r="DM238" s="239" t="str">
        <f t="shared" si="403"/>
        <v/>
      </c>
      <c r="DN238" s="239" t="str">
        <f t="shared" si="404"/>
        <v/>
      </c>
      <c r="DO238" s="239" t="str">
        <f t="shared" si="405"/>
        <v/>
      </c>
      <c r="DP238" s="239" t="str">
        <f t="shared" si="406"/>
        <v/>
      </c>
    </row>
    <row r="239" spans="1:120" ht="35.25" hidden="1" customHeight="1" x14ac:dyDescent="0.25">
      <c r="A239" s="53" t="s">
        <v>4519</v>
      </c>
      <c r="B239" s="53">
        <v>60</v>
      </c>
      <c r="C239" s="53" t="s">
        <v>48</v>
      </c>
      <c r="D239" s="53" t="s">
        <v>995</v>
      </c>
      <c r="E239" s="53">
        <v>1</v>
      </c>
      <c r="F239" s="53" t="s">
        <v>1062</v>
      </c>
      <c r="G239" s="53" t="str">
        <f t="shared" si="408"/>
        <v>60-3</v>
      </c>
      <c r="H239" s="53" t="s">
        <v>102</v>
      </c>
      <c r="I239" s="53" t="s">
        <v>76</v>
      </c>
      <c r="J239" s="53" t="s">
        <v>80</v>
      </c>
      <c r="K239" s="53" t="s">
        <v>80</v>
      </c>
      <c r="L239" s="53" t="s">
        <v>80</v>
      </c>
      <c r="M239" s="53" t="s">
        <v>80</v>
      </c>
      <c r="N239" s="53" t="s">
        <v>80</v>
      </c>
      <c r="O239" s="53" t="s">
        <v>80</v>
      </c>
      <c r="P239" s="53" t="s">
        <v>1063</v>
      </c>
      <c r="Q239" s="52">
        <v>0</v>
      </c>
      <c r="R239" s="52">
        <f>+Q239*Q237</f>
        <v>0</v>
      </c>
      <c r="S239" s="53">
        <v>1</v>
      </c>
      <c r="T239" s="53" t="s">
        <v>84</v>
      </c>
      <c r="U239" s="53" t="s">
        <v>1039</v>
      </c>
      <c r="V239" s="23">
        <v>45006</v>
      </c>
      <c r="W239" s="23">
        <v>45030</v>
      </c>
      <c r="X239" s="53" t="s">
        <v>214</v>
      </c>
      <c r="Y239" s="49" t="s">
        <v>167</v>
      </c>
      <c r="Z239" s="59" t="s">
        <v>100</v>
      </c>
      <c r="AA239" s="60">
        <v>1</v>
      </c>
      <c r="AB239" s="62" t="s">
        <v>1064</v>
      </c>
      <c r="AC239" s="62">
        <v>45009</v>
      </c>
      <c r="AD239" s="60">
        <v>1</v>
      </c>
      <c r="AE239" s="62" t="s">
        <v>1064</v>
      </c>
      <c r="AF239" s="62">
        <v>45009</v>
      </c>
      <c r="AG239" s="60" t="s">
        <v>79</v>
      </c>
      <c r="AH239" s="60">
        <v>1</v>
      </c>
      <c r="AI239" s="52">
        <f t="shared" si="324"/>
        <v>0</v>
      </c>
      <c r="AJ239" s="52"/>
      <c r="AK239" s="52"/>
      <c r="AL239" s="239" t="str">
        <f t="shared" si="344"/>
        <v/>
      </c>
      <c r="AM239" s="239" t="str">
        <f t="shared" si="345"/>
        <v/>
      </c>
      <c r="AN239" s="239" t="str">
        <f t="shared" si="346"/>
        <v/>
      </c>
      <c r="AO239" s="239" t="str">
        <f t="shared" si="347"/>
        <v/>
      </c>
      <c r="AP239" s="239">
        <f t="shared" si="348"/>
        <v>1</v>
      </c>
      <c r="AQ239" s="239" t="str">
        <f t="shared" si="349"/>
        <v/>
      </c>
      <c r="AR239" s="239" t="str">
        <f t="shared" si="350"/>
        <v/>
      </c>
      <c r="AS239" s="239" t="str">
        <f t="shared" si="351"/>
        <v/>
      </c>
      <c r="AT239" s="239" t="str">
        <f t="shared" si="352"/>
        <v/>
      </c>
      <c r="AU239" s="239" t="str">
        <f t="shared" si="326"/>
        <v/>
      </c>
      <c r="AV239" s="239" t="str">
        <f t="shared" si="327"/>
        <v/>
      </c>
      <c r="AW239" s="239" t="str">
        <f t="shared" si="328"/>
        <v/>
      </c>
      <c r="AX239" s="239" t="str">
        <f t="shared" si="329"/>
        <v/>
      </c>
      <c r="AY239" s="239" t="str">
        <f t="shared" si="330"/>
        <v/>
      </c>
      <c r="AZ239" s="239" t="str">
        <f t="shared" si="331"/>
        <v/>
      </c>
      <c r="BA239" s="239" t="str">
        <f t="shared" si="332"/>
        <v/>
      </c>
      <c r="BB239" s="239" t="str">
        <f t="shared" si="333"/>
        <v/>
      </c>
      <c r="BC239" s="239" t="str">
        <f t="shared" si="334"/>
        <v/>
      </c>
      <c r="BD239" s="239" t="str">
        <f t="shared" si="335"/>
        <v/>
      </c>
      <c r="BE239" s="239" t="str">
        <f t="shared" si="336"/>
        <v/>
      </c>
      <c r="BF239" s="239" t="str">
        <f t="shared" si="337"/>
        <v/>
      </c>
      <c r="BG239" s="239" t="str">
        <f t="shared" si="338"/>
        <v/>
      </c>
      <c r="BH239" s="239" t="str">
        <f t="shared" si="339"/>
        <v/>
      </c>
      <c r="BI239" s="239" t="str">
        <f t="shared" si="340"/>
        <v/>
      </c>
      <c r="BJ239" s="239" t="str">
        <f t="shared" si="341"/>
        <v/>
      </c>
      <c r="BK239" s="239" t="str">
        <f t="shared" si="342"/>
        <v/>
      </c>
      <c r="BL239" s="239" t="str">
        <f t="shared" si="343"/>
        <v/>
      </c>
      <c r="BN239" s="239" t="str">
        <f t="shared" si="353"/>
        <v/>
      </c>
      <c r="BO239" s="239" t="str">
        <f t="shared" si="354"/>
        <v/>
      </c>
      <c r="BP239" s="239" t="str">
        <f t="shared" si="355"/>
        <v/>
      </c>
      <c r="BQ239" s="239" t="str">
        <f t="shared" si="356"/>
        <v/>
      </c>
      <c r="BR239" s="239">
        <f t="shared" si="357"/>
        <v>1</v>
      </c>
      <c r="BS239" s="239" t="str">
        <f t="shared" si="358"/>
        <v/>
      </c>
      <c r="BT239" s="239" t="str">
        <f t="shared" si="359"/>
        <v/>
      </c>
      <c r="BU239" s="239" t="str">
        <f t="shared" si="360"/>
        <v/>
      </c>
      <c r="BV239" s="239" t="str">
        <f t="shared" si="361"/>
        <v/>
      </c>
      <c r="BW239" s="239" t="str">
        <f t="shared" si="362"/>
        <v/>
      </c>
      <c r="BX239" s="239" t="str">
        <f t="shared" si="363"/>
        <v/>
      </c>
      <c r="BY239" s="239" t="str">
        <f t="shared" si="364"/>
        <v/>
      </c>
      <c r="BZ239" s="239" t="str">
        <f t="shared" si="365"/>
        <v/>
      </c>
      <c r="CA239" s="239" t="str">
        <f t="shared" si="366"/>
        <v/>
      </c>
      <c r="CB239" s="239" t="str">
        <f t="shared" si="367"/>
        <v/>
      </c>
      <c r="CC239" s="239" t="str">
        <f t="shared" si="368"/>
        <v/>
      </c>
      <c r="CD239" s="239" t="str">
        <f t="shared" si="369"/>
        <v/>
      </c>
      <c r="CE239" s="239" t="str">
        <f t="shared" si="370"/>
        <v/>
      </c>
      <c r="CF239" s="239" t="str">
        <f t="shared" si="371"/>
        <v/>
      </c>
      <c r="CG239" s="239" t="str">
        <f t="shared" si="372"/>
        <v/>
      </c>
      <c r="CH239" s="239" t="str">
        <f t="shared" si="373"/>
        <v/>
      </c>
      <c r="CI239" s="239" t="str">
        <f t="shared" si="374"/>
        <v/>
      </c>
      <c r="CJ239" s="239" t="str">
        <f t="shared" si="375"/>
        <v/>
      </c>
      <c r="CK239" s="239" t="str">
        <f t="shared" si="376"/>
        <v/>
      </c>
      <c r="CL239" s="239" t="str">
        <f t="shared" si="377"/>
        <v/>
      </c>
      <c r="CM239" s="239" t="str">
        <f t="shared" si="378"/>
        <v/>
      </c>
      <c r="CN239" s="239" t="str">
        <f t="shared" si="379"/>
        <v/>
      </c>
      <c r="CP239" s="239" t="str">
        <f t="shared" si="380"/>
        <v/>
      </c>
      <c r="CQ239" s="239" t="str">
        <f t="shared" si="381"/>
        <v/>
      </c>
      <c r="CR239" s="239" t="str">
        <f t="shared" si="382"/>
        <v/>
      </c>
      <c r="CS239" s="239" t="str">
        <f t="shared" si="383"/>
        <v/>
      </c>
      <c r="CT239" s="239" t="str">
        <f t="shared" si="384"/>
        <v>2do trimestre</v>
      </c>
      <c r="CU239" s="239" t="str">
        <f t="shared" si="385"/>
        <v/>
      </c>
      <c r="CV239" s="239" t="str">
        <f t="shared" si="386"/>
        <v/>
      </c>
      <c r="CW239" s="239" t="str">
        <f t="shared" si="387"/>
        <v/>
      </c>
      <c r="CX239" s="239" t="str">
        <f t="shared" si="388"/>
        <v/>
      </c>
      <c r="CY239" s="239" t="str">
        <f t="shared" si="389"/>
        <v/>
      </c>
      <c r="CZ239" s="239" t="str">
        <f t="shared" si="390"/>
        <v/>
      </c>
      <c r="DA239" s="239" t="str">
        <f t="shared" si="391"/>
        <v/>
      </c>
      <c r="DB239" s="239" t="str">
        <f t="shared" si="392"/>
        <v/>
      </c>
      <c r="DC239" s="239" t="str">
        <f t="shared" si="393"/>
        <v/>
      </c>
      <c r="DD239" s="239" t="str">
        <f t="shared" si="394"/>
        <v/>
      </c>
      <c r="DE239" s="239" t="str">
        <f t="shared" si="395"/>
        <v/>
      </c>
      <c r="DF239" s="239" t="str">
        <f t="shared" si="396"/>
        <v/>
      </c>
      <c r="DG239" s="239" t="str">
        <f t="shared" si="397"/>
        <v/>
      </c>
      <c r="DH239" s="239" t="str">
        <f t="shared" si="398"/>
        <v/>
      </c>
      <c r="DI239" s="239" t="str">
        <f t="shared" si="399"/>
        <v/>
      </c>
      <c r="DJ239" s="239" t="str">
        <f t="shared" si="400"/>
        <v/>
      </c>
      <c r="DK239" s="239" t="str">
        <f t="shared" si="401"/>
        <v/>
      </c>
      <c r="DL239" s="239" t="str">
        <f t="shared" si="402"/>
        <v/>
      </c>
      <c r="DM239" s="239" t="str">
        <f t="shared" si="403"/>
        <v/>
      </c>
      <c r="DN239" s="239" t="str">
        <f t="shared" si="404"/>
        <v/>
      </c>
      <c r="DO239" s="239" t="str">
        <f t="shared" si="405"/>
        <v/>
      </c>
      <c r="DP239" s="239" t="str">
        <f t="shared" si="406"/>
        <v/>
      </c>
    </row>
    <row r="240" spans="1:120" ht="35.25" hidden="1" customHeight="1" x14ac:dyDescent="0.25">
      <c r="A240" s="53" t="s">
        <v>4519</v>
      </c>
      <c r="B240" s="53">
        <v>60</v>
      </c>
      <c r="C240" s="53" t="s">
        <v>48</v>
      </c>
      <c r="D240" s="53" t="s">
        <v>995</v>
      </c>
      <c r="E240" s="53">
        <v>1</v>
      </c>
      <c r="F240" s="53" t="s">
        <v>1065</v>
      </c>
      <c r="G240" s="53" t="str">
        <f t="shared" si="408"/>
        <v>60-3</v>
      </c>
      <c r="H240" s="53" t="s">
        <v>94</v>
      </c>
      <c r="I240" s="53" t="s">
        <v>76</v>
      </c>
      <c r="J240" s="53" t="s">
        <v>80</v>
      </c>
      <c r="K240" s="53" t="s">
        <v>80</v>
      </c>
      <c r="L240" s="53" t="s">
        <v>80</v>
      </c>
      <c r="M240" s="53" t="s">
        <v>80</v>
      </c>
      <c r="N240" s="53" t="s">
        <v>80</v>
      </c>
      <c r="O240" s="53" t="s">
        <v>80</v>
      </c>
      <c r="P240" s="53" t="s">
        <v>1066</v>
      </c>
      <c r="Q240" s="52">
        <v>0.2</v>
      </c>
      <c r="R240" s="52">
        <f>+Q240*Q237</f>
        <v>0.03</v>
      </c>
      <c r="S240" s="53">
        <v>4</v>
      </c>
      <c r="T240" s="53" t="s">
        <v>84</v>
      </c>
      <c r="U240" s="53" t="s">
        <v>1044</v>
      </c>
      <c r="V240" s="23">
        <v>45033</v>
      </c>
      <c r="W240" s="23">
        <v>45050</v>
      </c>
      <c r="X240" s="53" t="s">
        <v>1034</v>
      </c>
      <c r="Y240" s="49" t="s">
        <v>167</v>
      </c>
      <c r="Z240" s="59" t="s">
        <v>100</v>
      </c>
      <c r="AA240" s="60">
        <v>1</v>
      </c>
      <c r="AB240" s="62" t="s">
        <v>1067</v>
      </c>
      <c r="AC240" s="62">
        <v>45050</v>
      </c>
      <c r="AD240" s="60">
        <v>1</v>
      </c>
      <c r="AE240" s="62" t="s">
        <v>1068</v>
      </c>
      <c r="AF240" s="62">
        <v>45050</v>
      </c>
      <c r="AG240" s="60" t="s">
        <v>79</v>
      </c>
      <c r="AH240" s="60">
        <v>1</v>
      </c>
      <c r="AI240" s="52">
        <f t="shared" si="324"/>
        <v>0.03</v>
      </c>
      <c r="AJ240" s="52">
        <f>+AI240/R240</f>
        <v>1</v>
      </c>
      <c r="AK240" s="52"/>
      <c r="AL240" s="239" t="str">
        <f t="shared" si="344"/>
        <v/>
      </c>
      <c r="AM240" s="239" t="str">
        <f t="shared" si="345"/>
        <v/>
      </c>
      <c r="AN240" s="239" t="str">
        <f t="shared" si="346"/>
        <v/>
      </c>
      <c r="AO240" s="239" t="str">
        <f t="shared" si="347"/>
        <v/>
      </c>
      <c r="AP240" s="239" t="str">
        <f t="shared" si="348"/>
        <v/>
      </c>
      <c r="AQ240" s="239" t="str">
        <f t="shared" si="349"/>
        <v/>
      </c>
      <c r="AR240" s="239" t="str">
        <f t="shared" si="350"/>
        <v/>
      </c>
      <c r="AS240" s="239" t="str">
        <f t="shared" si="351"/>
        <v/>
      </c>
      <c r="AT240" s="239" t="str">
        <f t="shared" si="352"/>
        <v/>
      </c>
      <c r="AU240" s="239" t="str">
        <f t="shared" si="326"/>
        <v/>
      </c>
      <c r="AV240" s="239" t="str">
        <f t="shared" si="327"/>
        <v/>
      </c>
      <c r="AW240" s="239" t="str">
        <f t="shared" si="328"/>
        <v/>
      </c>
      <c r="AX240" s="239" t="str">
        <f t="shared" si="329"/>
        <v/>
      </c>
      <c r="AY240" s="239" t="str">
        <f t="shared" si="330"/>
        <v/>
      </c>
      <c r="AZ240" s="239" t="str">
        <f t="shared" si="331"/>
        <v/>
      </c>
      <c r="BA240" s="239" t="str">
        <f t="shared" si="332"/>
        <v/>
      </c>
      <c r="BB240" s="239" t="str">
        <f t="shared" si="333"/>
        <v/>
      </c>
      <c r="BC240" s="239" t="str">
        <f t="shared" si="334"/>
        <v/>
      </c>
      <c r="BD240" s="239" t="str">
        <f t="shared" si="335"/>
        <v/>
      </c>
      <c r="BE240" s="239" t="str">
        <f t="shared" si="336"/>
        <v/>
      </c>
      <c r="BF240" s="239" t="str">
        <f t="shared" si="337"/>
        <v/>
      </c>
      <c r="BG240" s="239" t="str">
        <f t="shared" si="338"/>
        <v/>
      </c>
      <c r="BH240" s="239" t="str">
        <f t="shared" si="339"/>
        <v/>
      </c>
      <c r="BI240" s="239" t="str">
        <f t="shared" si="340"/>
        <v/>
      </c>
      <c r="BJ240" s="239" t="str">
        <f t="shared" si="341"/>
        <v/>
      </c>
      <c r="BK240" s="239" t="str">
        <f t="shared" si="342"/>
        <v/>
      </c>
      <c r="BL240" s="239" t="str">
        <f t="shared" si="343"/>
        <v/>
      </c>
      <c r="BN240" s="239" t="str">
        <f t="shared" si="353"/>
        <v/>
      </c>
      <c r="BO240" s="239" t="str">
        <f t="shared" si="354"/>
        <v/>
      </c>
      <c r="BP240" s="239" t="str">
        <f t="shared" si="355"/>
        <v/>
      </c>
      <c r="BQ240" s="239" t="str">
        <f t="shared" si="356"/>
        <v/>
      </c>
      <c r="BR240" s="239" t="str">
        <f t="shared" si="357"/>
        <v/>
      </c>
      <c r="BS240" s="239" t="str">
        <f t="shared" si="358"/>
        <v/>
      </c>
      <c r="BT240" s="239" t="str">
        <f t="shared" si="359"/>
        <v/>
      </c>
      <c r="BU240" s="239" t="str">
        <f t="shared" si="360"/>
        <v/>
      </c>
      <c r="BV240" s="239" t="str">
        <f t="shared" si="361"/>
        <v/>
      </c>
      <c r="BW240" s="239" t="str">
        <f t="shared" si="362"/>
        <v/>
      </c>
      <c r="BX240" s="239" t="str">
        <f t="shared" si="363"/>
        <v/>
      </c>
      <c r="BY240" s="239" t="str">
        <f t="shared" si="364"/>
        <v/>
      </c>
      <c r="BZ240" s="239" t="str">
        <f t="shared" si="365"/>
        <v/>
      </c>
      <c r="CA240" s="239" t="str">
        <f t="shared" si="366"/>
        <v/>
      </c>
      <c r="CB240" s="239" t="str">
        <f t="shared" si="367"/>
        <v/>
      </c>
      <c r="CC240" s="239" t="str">
        <f t="shared" si="368"/>
        <v/>
      </c>
      <c r="CD240" s="239" t="str">
        <f t="shared" si="369"/>
        <v/>
      </c>
      <c r="CE240" s="239" t="str">
        <f t="shared" si="370"/>
        <v/>
      </c>
      <c r="CF240" s="239" t="str">
        <f t="shared" si="371"/>
        <v/>
      </c>
      <c r="CG240" s="239" t="str">
        <f t="shared" si="372"/>
        <v/>
      </c>
      <c r="CH240" s="239" t="str">
        <f t="shared" si="373"/>
        <v/>
      </c>
      <c r="CI240" s="239" t="str">
        <f t="shared" si="374"/>
        <v/>
      </c>
      <c r="CJ240" s="239" t="str">
        <f t="shared" si="375"/>
        <v/>
      </c>
      <c r="CK240" s="239" t="str">
        <f t="shared" si="376"/>
        <v/>
      </c>
      <c r="CL240" s="239" t="str">
        <f t="shared" si="377"/>
        <v/>
      </c>
      <c r="CM240" s="239" t="str">
        <f t="shared" si="378"/>
        <v/>
      </c>
      <c r="CN240" s="239" t="str">
        <f t="shared" si="379"/>
        <v/>
      </c>
      <c r="CP240" s="239" t="str">
        <f t="shared" si="380"/>
        <v/>
      </c>
      <c r="CQ240" s="239" t="str">
        <f t="shared" si="381"/>
        <v/>
      </c>
      <c r="CR240" s="239" t="str">
        <f t="shared" si="382"/>
        <v/>
      </c>
      <c r="CS240" s="239" t="str">
        <f t="shared" si="383"/>
        <v/>
      </c>
      <c r="CT240" s="239" t="str">
        <f t="shared" si="384"/>
        <v/>
      </c>
      <c r="CU240" s="239" t="str">
        <f t="shared" si="385"/>
        <v/>
      </c>
      <c r="CV240" s="239" t="str">
        <f t="shared" si="386"/>
        <v/>
      </c>
      <c r="CW240" s="239" t="str">
        <f t="shared" si="387"/>
        <v/>
      </c>
      <c r="CX240" s="239" t="str">
        <f t="shared" si="388"/>
        <v/>
      </c>
      <c r="CY240" s="239" t="str">
        <f t="shared" si="389"/>
        <v/>
      </c>
      <c r="CZ240" s="239" t="str">
        <f t="shared" si="390"/>
        <v/>
      </c>
      <c r="DA240" s="239" t="str">
        <f t="shared" si="391"/>
        <v/>
      </c>
      <c r="DB240" s="239" t="str">
        <f t="shared" si="392"/>
        <v/>
      </c>
      <c r="DC240" s="239" t="str">
        <f t="shared" si="393"/>
        <v/>
      </c>
      <c r="DD240" s="239" t="str">
        <f t="shared" si="394"/>
        <v/>
      </c>
      <c r="DE240" s="239" t="str">
        <f t="shared" si="395"/>
        <v/>
      </c>
      <c r="DF240" s="239" t="str">
        <f t="shared" si="396"/>
        <v/>
      </c>
      <c r="DG240" s="239" t="str">
        <f t="shared" si="397"/>
        <v/>
      </c>
      <c r="DH240" s="239" t="str">
        <f t="shared" si="398"/>
        <v/>
      </c>
      <c r="DI240" s="239" t="str">
        <f t="shared" si="399"/>
        <v/>
      </c>
      <c r="DJ240" s="239" t="str">
        <f t="shared" si="400"/>
        <v/>
      </c>
      <c r="DK240" s="239" t="str">
        <f t="shared" si="401"/>
        <v/>
      </c>
      <c r="DL240" s="239" t="str">
        <f t="shared" si="402"/>
        <v/>
      </c>
      <c r="DM240" s="239" t="str">
        <f t="shared" si="403"/>
        <v/>
      </c>
      <c r="DN240" s="239" t="str">
        <f t="shared" si="404"/>
        <v/>
      </c>
      <c r="DO240" s="239" t="str">
        <f t="shared" si="405"/>
        <v/>
      </c>
      <c r="DP240" s="239" t="str">
        <f t="shared" si="406"/>
        <v/>
      </c>
    </row>
    <row r="241" spans="1:2048 2053:3059 3077:4094 4112:5120 5123:6143 6146:7167 7169:8189 8194:9200 9218:10235 10253:12287 12290:14335 14337:16293" ht="35.25" hidden="1" customHeight="1" x14ac:dyDescent="0.25">
      <c r="A241" s="53" t="s">
        <v>4519</v>
      </c>
      <c r="B241" s="53">
        <v>60</v>
      </c>
      <c r="C241" s="53" t="s">
        <v>48</v>
      </c>
      <c r="D241" s="53" t="s">
        <v>995</v>
      </c>
      <c r="E241" s="53">
        <v>1</v>
      </c>
      <c r="F241" s="53" t="s">
        <v>1069</v>
      </c>
      <c r="G241" s="53" t="str">
        <f t="shared" si="408"/>
        <v>60-3</v>
      </c>
      <c r="H241" s="53" t="s">
        <v>102</v>
      </c>
      <c r="I241" s="53" t="s">
        <v>76</v>
      </c>
      <c r="J241" s="53" t="s">
        <v>80</v>
      </c>
      <c r="K241" s="53" t="s">
        <v>80</v>
      </c>
      <c r="L241" s="53" t="s">
        <v>80</v>
      </c>
      <c r="M241" s="53" t="s">
        <v>80</v>
      </c>
      <c r="N241" s="53" t="s">
        <v>80</v>
      </c>
      <c r="O241" s="53" t="s">
        <v>80</v>
      </c>
      <c r="P241" s="53" t="s">
        <v>1070</v>
      </c>
      <c r="Q241" s="52">
        <v>0</v>
      </c>
      <c r="R241" s="52">
        <f>+Q241*Q237</f>
        <v>0</v>
      </c>
      <c r="S241" s="53">
        <v>1</v>
      </c>
      <c r="T241" s="53" t="s">
        <v>84</v>
      </c>
      <c r="U241" s="53" t="s">
        <v>1049</v>
      </c>
      <c r="V241" s="23">
        <v>45051</v>
      </c>
      <c r="W241" s="23">
        <v>45065</v>
      </c>
      <c r="X241" s="53" t="s">
        <v>214</v>
      </c>
      <c r="Y241" s="49" t="s">
        <v>167</v>
      </c>
      <c r="Z241" s="59" t="s">
        <v>100</v>
      </c>
      <c r="AA241" s="60">
        <v>1</v>
      </c>
      <c r="AB241" s="62" t="s">
        <v>1071</v>
      </c>
      <c r="AC241" s="62">
        <v>45065</v>
      </c>
      <c r="AD241" s="60">
        <v>1</v>
      </c>
      <c r="AE241" s="62" t="s">
        <v>1072</v>
      </c>
      <c r="AF241" s="62">
        <v>45065</v>
      </c>
      <c r="AG241" s="60" t="s">
        <v>79</v>
      </c>
      <c r="AH241" s="60">
        <v>1</v>
      </c>
      <c r="AI241" s="52">
        <f t="shared" si="324"/>
        <v>0</v>
      </c>
      <c r="AJ241" s="52"/>
      <c r="AK241" s="52"/>
      <c r="AL241" s="239" t="str">
        <f t="shared" si="344"/>
        <v/>
      </c>
      <c r="AM241" s="239" t="str">
        <f t="shared" si="345"/>
        <v/>
      </c>
      <c r="AN241" s="239" t="str">
        <f t="shared" si="346"/>
        <v/>
      </c>
      <c r="AO241" s="239" t="str">
        <f t="shared" si="347"/>
        <v/>
      </c>
      <c r="AP241" s="239">
        <f t="shared" si="348"/>
        <v>1</v>
      </c>
      <c r="AQ241" s="239" t="str">
        <f t="shared" si="349"/>
        <v/>
      </c>
      <c r="AR241" s="239" t="str">
        <f t="shared" si="350"/>
        <v/>
      </c>
      <c r="AS241" s="239" t="str">
        <f t="shared" si="351"/>
        <v/>
      </c>
      <c r="AT241" s="239" t="str">
        <f t="shared" si="352"/>
        <v/>
      </c>
      <c r="AU241" s="239" t="str">
        <f t="shared" si="326"/>
        <v/>
      </c>
      <c r="AV241" s="239" t="str">
        <f t="shared" si="327"/>
        <v/>
      </c>
      <c r="AW241" s="239" t="str">
        <f t="shared" si="328"/>
        <v/>
      </c>
      <c r="AX241" s="239" t="str">
        <f t="shared" si="329"/>
        <v/>
      </c>
      <c r="AY241" s="239" t="str">
        <f t="shared" si="330"/>
        <v/>
      </c>
      <c r="AZ241" s="239" t="str">
        <f t="shared" si="331"/>
        <v/>
      </c>
      <c r="BA241" s="239" t="str">
        <f t="shared" si="332"/>
        <v/>
      </c>
      <c r="BB241" s="239" t="str">
        <f t="shared" si="333"/>
        <v/>
      </c>
      <c r="BC241" s="239" t="str">
        <f t="shared" si="334"/>
        <v/>
      </c>
      <c r="BD241" s="239" t="str">
        <f t="shared" si="335"/>
        <v/>
      </c>
      <c r="BE241" s="239" t="str">
        <f t="shared" si="336"/>
        <v/>
      </c>
      <c r="BF241" s="239" t="str">
        <f t="shared" si="337"/>
        <v/>
      </c>
      <c r="BG241" s="239" t="str">
        <f t="shared" si="338"/>
        <v/>
      </c>
      <c r="BH241" s="239" t="str">
        <f t="shared" si="339"/>
        <v/>
      </c>
      <c r="BI241" s="239" t="str">
        <f t="shared" si="340"/>
        <v/>
      </c>
      <c r="BJ241" s="239" t="str">
        <f t="shared" si="341"/>
        <v/>
      </c>
      <c r="BK241" s="239" t="str">
        <f t="shared" si="342"/>
        <v/>
      </c>
      <c r="BL241" s="239" t="str">
        <f t="shared" si="343"/>
        <v/>
      </c>
      <c r="BN241" s="239" t="str">
        <f t="shared" si="353"/>
        <v/>
      </c>
      <c r="BO241" s="239" t="str">
        <f t="shared" si="354"/>
        <v/>
      </c>
      <c r="BP241" s="239" t="str">
        <f t="shared" si="355"/>
        <v/>
      </c>
      <c r="BQ241" s="239" t="str">
        <f t="shared" si="356"/>
        <v/>
      </c>
      <c r="BR241" s="239">
        <f t="shared" si="357"/>
        <v>1</v>
      </c>
      <c r="BS241" s="239" t="str">
        <f t="shared" si="358"/>
        <v/>
      </c>
      <c r="BT241" s="239" t="str">
        <f t="shared" si="359"/>
        <v/>
      </c>
      <c r="BU241" s="239" t="str">
        <f t="shared" si="360"/>
        <v/>
      </c>
      <c r="BV241" s="239" t="str">
        <f t="shared" si="361"/>
        <v/>
      </c>
      <c r="BW241" s="239" t="str">
        <f t="shared" si="362"/>
        <v/>
      </c>
      <c r="BX241" s="239" t="str">
        <f t="shared" si="363"/>
        <v/>
      </c>
      <c r="BY241" s="239" t="str">
        <f t="shared" si="364"/>
        <v/>
      </c>
      <c r="BZ241" s="239" t="str">
        <f t="shared" si="365"/>
        <v/>
      </c>
      <c r="CA241" s="239" t="str">
        <f t="shared" si="366"/>
        <v/>
      </c>
      <c r="CB241" s="239" t="str">
        <f t="shared" si="367"/>
        <v/>
      </c>
      <c r="CC241" s="239" t="str">
        <f t="shared" si="368"/>
        <v/>
      </c>
      <c r="CD241" s="239" t="str">
        <f t="shared" si="369"/>
        <v/>
      </c>
      <c r="CE241" s="239" t="str">
        <f t="shared" si="370"/>
        <v/>
      </c>
      <c r="CF241" s="239" t="str">
        <f t="shared" si="371"/>
        <v/>
      </c>
      <c r="CG241" s="239" t="str">
        <f t="shared" si="372"/>
        <v/>
      </c>
      <c r="CH241" s="239" t="str">
        <f t="shared" si="373"/>
        <v/>
      </c>
      <c r="CI241" s="239" t="str">
        <f t="shared" si="374"/>
        <v/>
      </c>
      <c r="CJ241" s="239" t="str">
        <f t="shared" si="375"/>
        <v/>
      </c>
      <c r="CK241" s="239" t="str">
        <f t="shared" si="376"/>
        <v/>
      </c>
      <c r="CL241" s="239" t="str">
        <f t="shared" si="377"/>
        <v/>
      </c>
      <c r="CM241" s="239" t="str">
        <f t="shared" si="378"/>
        <v/>
      </c>
      <c r="CN241" s="239" t="str">
        <f t="shared" si="379"/>
        <v/>
      </c>
      <c r="CP241" s="239" t="str">
        <f t="shared" si="380"/>
        <v/>
      </c>
      <c r="CQ241" s="239" t="str">
        <f t="shared" si="381"/>
        <v/>
      </c>
      <c r="CR241" s="239" t="str">
        <f t="shared" si="382"/>
        <v/>
      </c>
      <c r="CS241" s="239" t="str">
        <f t="shared" si="383"/>
        <v/>
      </c>
      <c r="CT241" s="239" t="str">
        <f t="shared" si="384"/>
        <v>2do trimestre</v>
      </c>
      <c r="CU241" s="239" t="str">
        <f t="shared" si="385"/>
        <v/>
      </c>
      <c r="CV241" s="239" t="str">
        <f t="shared" si="386"/>
        <v/>
      </c>
      <c r="CW241" s="239" t="str">
        <f t="shared" si="387"/>
        <v/>
      </c>
      <c r="CX241" s="239" t="str">
        <f t="shared" si="388"/>
        <v/>
      </c>
      <c r="CY241" s="239" t="str">
        <f t="shared" si="389"/>
        <v/>
      </c>
      <c r="CZ241" s="239" t="str">
        <f t="shared" si="390"/>
        <v/>
      </c>
      <c r="DA241" s="239" t="str">
        <f t="shared" si="391"/>
        <v/>
      </c>
      <c r="DB241" s="239" t="str">
        <f t="shared" si="392"/>
        <v/>
      </c>
      <c r="DC241" s="239" t="str">
        <f t="shared" si="393"/>
        <v/>
      </c>
      <c r="DD241" s="239" t="str">
        <f t="shared" si="394"/>
        <v/>
      </c>
      <c r="DE241" s="239" t="str">
        <f t="shared" si="395"/>
        <v/>
      </c>
      <c r="DF241" s="239" t="str">
        <f t="shared" si="396"/>
        <v/>
      </c>
      <c r="DG241" s="239" t="str">
        <f t="shared" si="397"/>
        <v/>
      </c>
      <c r="DH241" s="239" t="str">
        <f t="shared" si="398"/>
        <v/>
      </c>
      <c r="DI241" s="239" t="str">
        <f t="shared" si="399"/>
        <v/>
      </c>
      <c r="DJ241" s="239" t="str">
        <f t="shared" si="400"/>
        <v/>
      </c>
      <c r="DK241" s="239" t="str">
        <f t="shared" si="401"/>
        <v/>
      </c>
      <c r="DL241" s="239" t="str">
        <f t="shared" si="402"/>
        <v/>
      </c>
      <c r="DM241" s="239" t="str">
        <f t="shared" si="403"/>
        <v/>
      </c>
      <c r="DN241" s="239" t="str">
        <f t="shared" si="404"/>
        <v/>
      </c>
      <c r="DO241" s="239" t="str">
        <f t="shared" si="405"/>
        <v/>
      </c>
      <c r="DP241" s="239" t="str">
        <f t="shared" si="406"/>
        <v/>
      </c>
    </row>
    <row r="242" spans="1:2048 2053:3059 3077:4094 4112:5120 5123:6143 6146:7167 7169:8189 8194:9200 9218:10235 10253:12287 12290:14335 14337:16293" ht="35.25" hidden="1" customHeight="1" x14ac:dyDescent="0.25">
      <c r="A242" s="53" t="s">
        <v>4519</v>
      </c>
      <c r="B242" s="53">
        <v>60</v>
      </c>
      <c r="C242" s="53" t="s">
        <v>48</v>
      </c>
      <c r="D242" s="53" t="s">
        <v>995</v>
      </c>
      <c r="E242" s="53">
        <v>1</v>
      </c>
      <c r="F242" s="53" t="s">
        <v>1073</v>
      </c>
      <c r="G242" s="53" t="str">
        <f t="shared" si="408"/>
        <v>60-3</v>
      </c>
      <c r="H242" s="53" t="s">
        <v>94</v>
      </c>
      <c r="I242" s="53" t="s">
        <v>76</v>
      </c>
      <c r="J242" s="53" t="s">
        <v>80</v>
      </c>
      <c r="K242" s="53" t="s">
        <v>80</v>
      </c>
      <c r="L242" s="53" t="s">
        <v>80</v>
      </c>
      <c r="M242" s="53" t="s">
        <v>80</v>
      </c>
      <c r="N242" s="53" t="s">
        <v>80</v>
      </c>
      <c r="O242" s="53" t="s">
        <v>80</v>
      </c>
      <c r="P242" s="53" t="s">
        <v>1074</v>
      </c>
      <c r="Q242" s="52">
        <v>0.4</v>
      </c>
      <c r="R242" s="52">
        <f>+Q242*Q237</f>
        <v>0.06</v>
      </c>
      <c r="S242" s="53">
        <v>1</v>
      </c>
      <c r="T242" s="53" t="s">
        <v>84</v>
      </c>
      <c r="U242" s="53" t="s">
        <v>1075</v>
      </c>
      <c r="V242" s="23">
        <v>45051</v>
      </c>
      <c r="W242" s="23">
        <v>45077</v>
      </c>
      <c r="X242" s="53" t="s">
        <v>1034</v>
      </c>
      <c r="Y242" s="49" t="s">
        <v>167</v>
      </c>
      <c r="Z242" s="59" t="s">
        <v>100</v>
      </c>
      <c r="AA242" s="60">
        <v>1</v>
      </c>
      <c r="AB242" s="62" t="s">
        <v>1076</v>
      </c>
      <c r="AC242" s="62">
        <v>45076</v>
      </c>
      <c r="AD242" s="60">
        <v>1</v>
      </c>
      <c r="AE242" s="62" t="s">
        <v>1077</v>
      </c>
      <c r="AF242" s="62">
        <v>45076</v>
      </c>
      <c r="AG242" s="60" t="s">
        <v>79</v>
      </c>
      <c r="AH242" s="60">
        <v>1</v>
      </c>
      <c r="AI242" s="52">
        <f t="shared" si="324"/>
        <v>0.06</v>
      </c>
      <c r="AJ242" s="52">
        <f>+AI242/R242</f>
        <v>1</v>
      </c>
      <c r="AK242" s="52"/>
      <c r="AL242" s="239" t="str">
        <f t="shared" si="344"/>
        <v/>
      </c>
      <c r="AM242" s="239" t="str">
        <f t="shared" si="345"/>
        <v/>
      </c>
      <c r="AN242" s="239" t="str">
        <f t="shared" si="346"/>
        <v/>
      </c>
      <c r="AO242" s="239" t="str">
        <f t="shared" si="347"/>
        <v/>
      </c>
      <c r="AP242" s="239" t="str">
        <f t="shared" si="348"/>
        <v/>
      </c>
      <c r="AQ242" s="239" t="str">
        <f t="shared" si="349"/>
        <v/>
      </c>
      <c r="AR242" s="239" t="str">
        <f t="shared" si="350"/>
        <v/>
      </c>
      <c r="AS242" s="239" t="str">
        <f t="shared" si="351"/>
        <v/>
      </c>
      <c r="AT242" s="239" t="str">
        <f t="shared" si="352"/>
        <v/>
      </c>
      <c r="AU242" s="239" t="str">
        <f t="shared" si="326"/>
        <v/>
      </c>
      <c r="AV242" s="239" t="str">
        <f t="shared" si="327"/>
        <v/>
      </c>
      <c r="AW242" s="239" t="str">
        <f t="shared" si="328"/>
        <v/>
      </c>
      <c r="AX242" s="239" t="str">
        <f t="shared" si="329"/>
        <v/>
      </c>
      <c r="AY242" s="239" t="str">
        <f t="shared" si="330"/>
        <v/>
      </c>
      <c r="AZ242" s="239" t="str">
        <f t="shared" si="331"/>
        <v/>
      </c>
      <c r="BA242" s="239" t="str">
        <f t="shared" si="332"/>
        <v/>
      </c>
      <c r="BB242" s="239" t="str">
        <f t="shared" si="333"/>
        <v/>
      </c>
      <c r="BC242" s="239" t="str">
        <f t="shared" si="334"/>
        <v/>
      </c>
      <c r="BD242" s="239" t="str">
        <f t="shared" si="335"/>
        <v/>
      </c>
      <c r="BE242" s="239" t="str">
        <f t="shared" si="336"/>
        <v/>
      </c>
      <c r="BF242" s="239" t="str">
        <f t="shared" si="337"/>
        <v/>
      </c>
      <c r="BG242" s="239" t="str">
        <f t="shared" si="338"/>
        <v/>
      </c>
      <c r="BH242" s="239" t="str">
        <f t="shared" si="339"/>
        <v/>
      </c>
      <c r="BI242" s="239" t="str">
        <f t="shared" si="340"/>
        <v/>
      </c>
      <c r="BJ242" s="239" t="str">
        <f t="shared" si="341"/>
        <v/>
      </c>
      <c r="BK242" s="239" t="str">
        <f t="shared" si="342"/>
        <v/>
      </c>
      <c r="BL242" s="239" t="str">
        <f t="shared" si="343"/>
        <v/>
      </c>
      <c r="BN242" s="239" t="str">
        <f t="shared" si="353"/>
        <v/>
      </c>
      <c r="BO242" s="239" t="str">
        <f t="shared" si="354"/>
        <v/>
      </c>
      <c r="BP242" s="239" t="str">
        <f t="shared" si="355"/>
        <v/>
      </c>
      <c r="BQ242" s="239" t="str">
        <f t="shared" si="356"/>
        <v/>
      </c>
      <c r="BR242" s="239" t="str">
        <f t="shared" si="357"/>
        <v/>
      </c>
      <c r="BS242" s="239" t="str">
        <f t="shared" si="358"/>
        <v/>
      </c>
      <c r="BT242" s="239" t="str">
        <f t="shared" si="359"/>
        <v/>
      </c>
      <c r="BU242" s="239" t="str">
        <f t="shared" si="360"/>
        <v/>
      </c>
      <c r="BV242" s="239" t="str">
        <f t="shared" si="361"/>
        <v/>
      </c>
      <c r="BW242" s="239" t="str">
        <f t="shared" si="362"/>
        <v/>
      </c>
      <c r="BX242" s="239" t="str">
        <f t="shared" si="363"/>
        <v/>
      </c>
      <c r="BY242" s="239" t="str">
        <f t="shared" si="364"/>
        <v/>
      </c>
      <c r="BZ242" s="239" t="str">
        <f t="shared" si="365"/>
        <v/>
      </c>
      <c r="CA242" s="239" t="str">
        <f t="shared" si="366"/>
        <v/>
      </c>
      <c r="CB242" s="239" t="str">
        <f t="shared" si="367"/>
        <v/>
      </c>
      <c r="CC242" s="239" t="str">
        <f t="shared" si="368"/>
        <v/>
      </c>
      <c r="CD242" s="239" t="str">
        <f t="shared" si="369"/>
        <v/>
      </c>
      <c r="CE242" s="239" t="str">
        <f t="shared" si="370"/>
        <v/>
      </c>
      <c r="CF242" s="239" t="str">
        <f t="shared" si="371"/>
        <v/>
      </c>
      <c r="CG242" s="239" t="str">
        <f t="shared" si="372"/>
        <v/>
      </c>
      <c r="CH242" s="239" t="str">
        <f t="shared" si="373"/>
        <v/>
      </c>
      <c r="CI242" s="239" t="str">
        <f t="shared" si="374"/>
        <v/>
      </c>
      <c r="CJ242" s="239" t="str">
        <f t="shared" si="375"/>
        <v/>
      </c>
      <c r="CK242" s="239" t="str">
        <f t="shared" si="376"/>
        <v/>
      </c>
      <c r="CL242" s="239" t="str">
        <f t="shared" si="377"/>
        <v/>
      </c>
      <c r="CM242" s="239" t="str">
        <f t="shared" si="378"/>
        <v/>
      </c>
      <c r="CN242" s="239" t="str">
        <f t="shared" si="379"/>
        <v/>
      </c>
      <c r="CP242" s="239" t="str">
        <f t="shared" si="380"/>
        <v/>
      </c>
      <c r="CQ242" s="239" t="str">
        <f t="shared" si="381"/>
        <v/>
      </c>
      <c r="CR242" s="239" t="str">
        <f t="shared" si="382"/>
        <v/>
      </c>
      <c r="CS242" s="239" t="str">
        <f t="shared" si="383"/>
        <v/>
      </c>
      <c r="CT242" s="239" t="str">
        <f t="shared" si="384"/>
        <v/>
      </c>
      <c r="CU242" s="239" t="str">
        <f t="shared" si="385"/>
        <v/>
      </c>
      <c r="CV242" s="239" t="str">
        <f t="shared" si="386"/>
        <v/>
      </c>
      <c r="CW242" s="239" t="str">
        <f t="shared" si="387"/>
        <v/>
      </c>
      <c r="CX242" s="239" t="str">
        <f t="shared" si="388"/>
        <v/>
      </c>
      <c r="CY242" s="239" t="str">
        <f t="shared" si="389"/>
        <v/>
      </c>
      <c r="CZ242" s="239" t="str">
        <f t="shared" si="390"/>
        <v/>
      </c>
      <c r="DA242" s="239" t="str">
        <f t="shared" si="391"/>
        <v/>
      </c>
      <c r="DB242" s="239" t="str">
        <f t="shared" si="392"/>
        <v/>
      </c>
      <c r="DC242" s="239" t="str">
        <f t="shared" si="393"/>
        <v/>
      </c>
      <c r="DD242" s="239" t="str">
        <f t="shared" si="394"/>
        <v/>
      </c>
      <c r="DE242" s="239" t="str">
        <f t="shared" si="395"/>
        <v/>
      </c>
      <c r="DF242" s="239" t="str">
        <f t="shared" si="396"/>
        <v/>
      </c>
      <c r="DG242" s="239" t="str">
        <f t="shared" si="397"/>
        <v/>
      </c>
      <c r="DH242" s="239" t="str">
        <f t="shared" si="398"/>
        <v/>
      </c>
      <c r="DI242" s="239" t="str">
        <f t="shared" si="399"/>
        <v/>
      </c>
      <c r="DJ242" s="239" t="str">
        <f t="shared" si="400"/>
        <v/>
      </c>
      <c r="DK242" s="239" t="str">
        <f t="shared" si="401"/>
        <v/>
      </c>
      <c r="DL242" s="239" t="str">
        <f t="shared" si="402"/>
        <v/>
      </c>
      <c r="DM242" s="239" t="str">
        <f t="shared" si="403"/>
        <v/>
      </c>
      <c r="DN242" s="239" t="str">
        <f t="shared" si="404"/>
        <v/>
      </c>
      <c r="DO242" s="239" t="str">
        <f t="shared" si="405"/>
        <v/>
      </c>
      <c r="DP242" s="239" t="str">
        <f t="shared" si="406"/>
        <v/>
      </c>
    </row>
    <row r="243" spans="1:2048 2053:3059 3077:4094 4112:5120 5123:6143 6146:7167 7169:8189 8194:9200 9218:10235 10253:12287 12290:14335 14337:16293" ht="35.25" hidden="1" customHeight="1" x14ac:dyDescent="0.25">
      <c r="A243" s="49" t="s">
        <v>4519</v>
      </c>
      <c r="B243" s="49">
        <v>60</v>
      </c>
      <c r="C243" s="49" t="s">
        <v>48</v>
      </c>
      <c r="D243" s="49" t="s">
        <v>995</v>
      </c>
      <c r="E243" s="85">
        <v>1</v>
      </c>
      <c r="F243" s="49" t="s">
        <v>1078</v>
      </c>
      <c r="G243" s="49" t="str">
        <f t="shared" si="408"/>
        <v>60-4</v>
      </c>
      <c r="H243" s="49" t="s">
        <v>75</v>
      </c>
      <c r="I243" s="49" t="s">
        <v>76</v>
      </c>
      <c r="J243" s="49" t="s">
        <v>80</v>
      </c>
      <c r="K243" s="49" t="s">
        <v>1079</v>
      </c>
      <c r="L243" s="49" t="s">
        <v>125</v>
      </c>
      <c r="M243" s="49" t="s">
        <v>80</v>
      </c>
      <c r="N243" s="49" t="s">
        <v>1080</v>
      </c>
      <c r="O243" s="49" t="s">
        <v>80</v>
      </c>
      <c r="P243" s="49" t="s">
        <v>1081</v>
      </c>
      <c r="Q243" s="86">
        <v>0.15</v>
      </c>
      <c r="R243" s="50"/>
      <c r="S243" s="49">
        <v>4</v>
      </c>
      <c r="T243" s="49" t="s">
        <v>84</v>
      </c>
      <c r="U243" s="49" t="s">
        <v>1082</v>
      </c>
      <c r="V243" s="51">
        <v>44936</v>
      </c>
      <c r="W243" s="51">
        <v>45291</v>
      </c>
      <c r="X243" s="49" t="s">
        <v>1034</v>
      </c>
      <c r="Y243" s="49" t="s">
        <v>87</v>
      </c>
      <c r="Z243" s="59" t="s">
        <v>100</v>
      </c>
      <c r="AA243" s="52">
        <v>1</v>
      </c>
      <c r="AB243" s="23" t="s">
        <v>1083</v>
      </c>
      <c r="AC243" s="23">
        <v>45291</v>
      </c>
      <c r="AD243" s="52">
        <v>1</v>
      </c>
      <c r="AE243" s="23" t="s">
        <v>1084</v>
      </c>
      <c r="AF243" s="23">
        <v>45291</v>
      </c>
      <c r="AG243" s="52" t="s">
        <v>79</v>
      </c>
      <c r="AH243" s="52" t="s">
        <v>92</v>
      </c>
      <c r="AI243" s="52">
        <f t="shared" si="324"/>
        <v>0.15</v>
      </c>
      <c r="AJ243" s="52"/>
      <c r="AK243" s="52"/>
      <c r="AL243" s="239" t="str">
        <f t="shared" si="344"/>
        <v/>
      </c>
      <c r="AM243" s="239" t="str">
        <f t="shared" si="345"/>
        <v/>
      </c>
      <c r="AN243" s="239" t="str">
        <f t="shared" si="346"/>
        <v/>
      </c>
      <c r="AO243" s="239" t="str">
        <f t="shared" si="347"/>
        <v/>
      </c>
      <c r="AP243" s="239" t="str">
        <f t="shared" si="348"/>
        <v/>
      </c>
      <c r="AQ243" s="239" t="str">
        <f t="shared" si="349"/>
        <v/>
      </c>
      <c r="AR243" s="239" t="str">
        <f t="shared" si="350"/>
        <v/>
      </c>
      <c r="AS243" s="239" t="str">
        <f t="shared" si="351"/>
        <v/>
      </c>
      <c r="AT243" s="239" t="str">
        <f t="shared" si="352"/>
        <v/>
      </c>
      <c r="AU243" s="239" t="str">
        <f t="shared" si="326"/>
        <v/>
      </c>
      <c r="AV243" s="239" t="str">
        <f t="shared" si="327"/>
        <v/>
      </c>
      <c r="AW243" s="239" t="str">
        <f t="shared" si="328"/>
        <v/>
      </c>
      <c r="AX243" s="239" t="str">
        <f t="shared" si="329"/>
        <v/>
      </c>
      <c r="AY243" s="239" t="str">
        <f t="shared" si="330"/>
        <v/>
      </c>
      <c r="AZ243" s="239" t="str">
        <f t="shared" si="331"/>
        <v/>
      </c>
      <c r="BA243" s="239" t="str">
        <f t="shared" si="332"/>
        <v/>
      </c>
      <c r="BB243" s="239" t="str">
        <f t="shared" si="333"/>
        <v/>
      </c>
      <c r="BC243" s="239" t="str">
        <f t="shared" si="334"/>
        <v/>
      </c>
      <c r="BD243" s="239" t="str">
        <f t="shared" si="335"/>
        <v/>
      </c>
      <c r="BE243" s="239" t="str">
        <f t="shared" si="336"/>
        <v/>
      </c>
      <c r="BF243" s="239" t="str">
        <f t="shared" si="337"/>
        <v/>
      </c>
      <c r="BG243" s="239" t="str">
        <f t="shared" si="338"/>
        <v/>
      </c>
      <c r="BH243" s="239" t="str">
        <f t="shared" si="339"/>
        <v/>
      </c>
      <c r="BI243" s="239" t="str">
        <f t="shared" si="340"/>
        <v/>
      </c>
      <c r="BJ243" s="239" t="str">
        <f t="shared" si="341"/>
        <v/>
      </c>
      <c r="BK243" s="239" t="str">
        <f t="shared" si="342"/>
        <v/>
      </c>
      <c r="BL243" s="239" t="str">
        <f t="shared" si="343"/>
        <v/>
      </c>
      <c r="BN243" s="239" t="str">
        <f t="shared" si="353"/>
        <v/>
      </c>
      <c r="BO243" s="239" t="str">
        <f t="shared" si="354"/>
        <v/>
      </c>
      <c r="BP243" s="239" t="str">
        <f t="shared" si="355"/>
        <v/>
      </c>
      <c r="BQ243" s="239" t="str">
        <f t="shared" si="356"/>
        <v/>
      </c>
      <c r="BR243" s="239" t="str">
        <f t="shared" si="357"/>
        <v/>
      </c>
      <c r="BS243" s="239" t="str">
        <f t="shared" si="358"/>
        <v/>
      </c>
      <c r="BT243" s="239" t="str">
        <f t="shared" si="359"/>
        <v/>
      </c>
      <c r="BU243" s="239" t="str">
        <f t="shared" si="360"/>
        <v/>
      </c>
      <c r="BV243" s="239" t="str">
        <f t="shared" si="361"/>
        <v/>
      </c>
      <c r="BW243" s="239" t="str">
        <f t="shared" si="362"/>
        <v/>
      </c>
      <c r="BX243" s="239" t="str">
        <f t="shared" si="363"/>
        <v/>
      </c>
      <c r="BY243" s="239" t="str">
        <f t="shared" si="364"/>
        <v/>
      </c>
      <c r="BZ243" s="239" t="str">
        <f t="shared" si="365"/>
        <v/>
      </c>
      <c r="CA243" s="239" t="str">
        <f t="shared" si="366"/>
        <v/>
      </c>
      <c r="CB243" s="239" t="str">
        <f t="shared" si="367"/>
        <v/>
      </c>
      <c r="CC243" s="239" t="str">
        <f t="shared" si="368"/>
        <v/>
      </c>
      <c r="CD243" s="239" t="str">
        <f t="shared" si="369"/>
        <v/>
      </c>
      <c r="CE243" s="239" t="str">
        <f t="shared" si="370"/>
        <v/>
      </c>
      <c r="CF243" s="239" t="str">
        <f t="shared" si="371"/>
        <v/>
      </c>
      <c r="CG243" s="239" t="str">
        <f t="shared" si="372"/>
        <v/>
      </c>
      <c r="CH243" s="239" t="str">
        <f t="shared" si="373"/>
        <v/>
      </c>
      <c r="CI243" s="239" t="str">
        <f t="shared" si="374"/>
        <v/>
      </c>
      <c r="CJ243" s="239" t="str">
        <f t="shared" si="375"/>
        <v/>
      </c>
      <c r="CK243" s="239" t="str">
        <f t="shared" si="376"/>
        <v/>
      </c>
      <c r="CL243" s="239" t="str">
        <f t="shared" si="377"/>
        <v/>
      </c>
      <c r="CM243" s="239" t="str">
        <f t="shared" si="378"/>
        <v/>
      </c>
      <c r="CN243" s="239" t="str">
        <f t="shared" si="379"/>
        <v/>
      </c>
      <c r="CP243" s="239" t="str">
        <f t="shared" si="380"/>
        <v/>
      </c>
      <c r="CQ243" s="239" t="str">
        <f t="shared" si="381"/>
        <v/>
      </c>
      <c r="CR243" s="239" t="str">
        <f t="shared" si="382"/>
        <v/>
      </c>
      <c r="CS243" s="239" t="str">
        <f t="shared" si="383"/>
        <v/>
      </c>
      <c r="CT243" s="239" t="str">
        <f t="shared" si="384"/>
        <v/>
      </c>
      <c r="CU243" s="239" t="str">
        <f t="shared" si="385"/>
        <v/>
      </c>
      <c r="CV243" s="239" t="str">
        <f t="shared" si="386"/>
        <v/>
      </c>
      <c r="CW243" s="239" t="str">
        <f t="shared" si="387"/>
        <v/>
      </c>
      <c r="CX243" s="239" t="str">
        <f t="shared" si="388"/>
        <v/>
      </c>
      <c r="CY243" s="239" t="str">
        <f t="shared" si="389"/>
        <v/>
      </c>
      <c r="CZ243" s="239" t="str">
        <f t="shared" si="390"/>
        <v/>
      </c>
      <c r="DA243" s="239" t="str">
        <f t="shared" si="391"/>
        <v/>
      </c>
      <c r="DB243" s="239" t="str">
        <f t="shared" si="392"/>
        <v/>
      </c>
      <c r="DC243" s="239" t="str">
        <f t="shared" si="393"/>
        <v/>
      </c>
      <c r="DD243" s="239" t="str">
        <f t="shared" si="394"/>
        <v/>
      </c>
      <c r="DE243" s="239" t="str">
        <f t="shared" si="395"/>
        <v/>
      </c>
      <c r="DF243" s="239" t="str">
        <f t="shared" si="396"/>
        <v/>
      </c>
      <c r="DG243" s="239" t="str">
        <f t="shared" si="397"/>
        <v/>
      </c>
      <c r="DH243" s="239" t="str">
        <f t="shared" si="398"/>
        <v/>
      </c>
      <c r="DI243" s="239" t="str">
        <f t="shared" si="399"/>
        <v/>
      </c>
      <c r="DJ243" s="239" t="str">
        <f t="shared" si="400"/>
        <v/>
      </c>
      <c r="DK243" s="239" t="str">
        <f t="shared" si="401"/>
        <v/>
      </c>
      <c r="DL243" s="239" t="str">
        <f t="shared" si="402"/>
        <v/>
      </c>
      <c r="DM243" s="239" t="str">
        <f t="shared" si="403"/>
        <v/>
      </c>
      <c r="DN243" s="239" t="str">
        <f t="shared" si="404"/>
        <v/>
      </c>
      <c r="DO243" s="239" t="str">
        <f t="shared" si="405"/>
        <v/>
      </c>
      <c r="DP243" s="239" t="str">
        <f t="shared" si="406"/>
        <v/>
      </c>
    </row>
    <row r="244" spans="1:2048 2053:3059 3077:4094 4112:5120 5123:6143 6146:7167 7169:8189 8194:9200 9218:10235 10253:12287 12290:14335 14337:16293" ht="35.25" hidden="1" customHeight="1" x14ac:dyDescent="0.25">
      <c r="A244" s="53" t="s">
        <v>4519</v>
      </c>
      <c r="B244" s="53">
        <v>60</v>
      </c>
      <c r="C244" s="53" t="s">
        <v>48</v>
      </c>
      <c r="D244" s="53" t="s">
        <v>995</v>
      </c>
      <c r="E244" s="53">
        <v>1</v>
      </c>
      <c r="F244" s="53" t="s">
        <v>1085</v>
      </c>
      <c r="G244" s="53" t="str">
        <f t="shared" si="408"/>
        <v>60-4</v>
      </c>
      <c r="H244" s="53" t="s">
        <v>94</v>
      </c>
      <c r="I244" s="53" t="s">
        <v>76</v>
      </c>
      <c r="J244" s="53" t="s">
        <v>80</v>
      </c>
      <c r="K244" s="53" t="s">
        <v>80</v>
      </c>
      <c r="L244" s="53" t="s">
        <v>80</v>
      </c>
      <c r="M244" s="53" t="s">
        <v>80</v>
      </c>
      <c r="N244" s="53" t="s">
        <v>80</v>
      </c>
      <c r="O244" s="53" t="s">
        <v>80</v>
      </c>
      <c r="P244" s="53" t="s">
        <v>1086</v>
      </c>
      <c r="Q244" s="4">
        <v>0.2</v>
      </c>
      <c r="R244" s="52">
        <f>+Q244*Q243</f>
        <v>0.03</v>
      </c>
      <c r="S244" s="53">
        <v>1</v>
      </c>
      <c r="T244" s="53" t="s">
        <v>84</v>
      </c>
      <c r="U244" s="53" t="s">
        <v>1087</v>
      </c>
      <c r="V244" s="23">
        <v>44936</v>
      </c>
      <c r="W244" s="23">
        <v>44957</v>
      </c>
      <c r="X244" s="53" t="s">
        <v>1034</v>
      </c>
      <c r="Y244" s="49" t="s">
        <v>97</v>
      </c>
      <c r="Z244" s="59" t="s">
        <v>100</v>
      </c>
      <c r="AA244" s="60">
        <v>1</v>
      </c>
      <c r="AB244" s="62" t="s">
        <v>1088</v>
      </c>
      <c r="AC244" s="62">
        <v>44957</v>
      </c>
      <c r="AD244" s="60">
        <v>1</v>
      </c>
      <c r="AE244" s="62" t="s">
        <v>1089</v>
      </c>
      <c r="AF244" s="62">
        <v>44957</v>
      </c>
      <c r="AG244" s="60" t="s">
        <v>79</v>
      </c>
      <c r="AH244" s="60">
        <v>1</v>
      </c>
      <c r="AI244" s="52">
        <f t="shared" si="324"/>
        <v>0.03</v>
      </c>
      <c r="AJ244" s="52">
        <f t="shared" ref="AJ244:AJ245" si="414">+AI244/R244</f>
        <v>1</v>
      </c>
      <c r="AK244" s="52"/>
      <c r="AL244" s="239" t="str">
        <f t="shared" si="344"/>
        <v/>
      </c>
      <c r="AM244" s="239" t="str">
        <f t="shared" si="345"/>
        <v/>
      </c>
      <c r="AN244" s="239" t="str">
        <f t="shared" si="346"/>
        <v/>
      </c>
      <c r="AO244" s="239" t="str">
        <f t="shared" si="347"/>
        <v/>
      </c>
      <c r="AP244" s="239" t="str">
        <f t="shared" si="348"/>
        <v/>
      </c>
      <c r="AQ244" s="239" t="str">
        <f t="shared" si="349"/>
        <v/>
      </c>
      <c r="AR244" s="239" t="str">
        <f t="shared" si="350"/>
        <v/>
      </c>
      <c r="AS244" s="239" t="str">
        <f t="shared" si="351"/>
        <v/>
      </c>
      <c r="AT244" s="239" t="str">
        <f t="shared" si="352"/>
        <v/>
      </c>
      <c r="AU244" s="239" t="str">
        <f t="shared" si="326"/>
        <v/>
      </c>
      <c r="AV244" s="239" t="str">
        <f t="shared" si="327"/>
        <v/>
      </c>
      <c r="AW244" s="239" t="str">
        <f t="shared" si="328"/>
        <v/>
      </c>
      <c r="AX244" s="239" t="str">
        <f t="shared" si="329"/>
        <v/>
      </c>
      <c r="AY244" s="239" t="str">
        <f t="shared" si="330"/>
        <v/>
      </c>
      <c r="AZ244" s="239" t="str">
        <f t="shared" si="331"/>
        <v/>
      </c>
      <c r="BA244" s="239" t="str">
        <f t="shared" si="332"/>
        <v/>
      </c>
      <c r="BB244" s="239" t="str">
        <f t="shared" si="333"/>
        <v/>
      </c>
      <c r="BC244" s="239" t="str">
        <f t="shared" si="334"/>
        <v/>
      </c>
      <c r="BD244" s="239" t="str">
        <f t="shared" si="335"/>
        <v/>
      </c>
      <c r="BE244" s="239" t="str">
        <f t="shared" si="336"/>
        <v/>
      </c>
      <c r="BF244" s="239" t="str">
        <f t="shared" si="337"/>
        <v/>
      </c>
      <c r="BG244" s="239" t="str">
        <f t="shared" si="338"/>
        <v/>
      </c>
      <c r="BH244" s="239" t="str">
        <f t="shared" si="339"/>
        <v/>
      </c>
      <c r="BI244" s="239" t="str">
        <f t="shared" si="340"/>
        <v/>
      </c>
      <c r="BJ244" s="239" t="str">
        <f t="shared" si="341"/>
        <v/>
      </c>
      <c r="BK244" s="239" t="str">
        <f t="shared" si="342"/>
        <v/>
      </c>
      <c r="BL244" s="239" t="str">
        <f t="shared" si="343"/>
        <v/>
      </c>
      <c r="BN244" s="239" t="str">
        <f t="shared" si="353"/>
        <v/>
      </c>
      <c r="BO244" s="239" t="str">
        <f t="shared" si="354"/>
        <v/>
      </c>
      <c r="BP244" s="239" t="str">
        <f t="shared" si="355"/>
        <v/>
      </c>
      <c r="BQ244" s="239" t="str">
        <f t="shared" si="356"/>
        <v/>
      </c>
      <c r="BR244" s="239" t="str">
        <f t="shared" si="357"/>
        <v/>
      </c>
      <c r="BS244" s="239" t="str">
        <f t="shared" si="358"/>
        <v/>
      </c>
      <c r="BT244" s="239" t="str">
        <f t="shared" si="359"/>
        <v/>
      </c>
      <c r="BU244" s="239" t="str">
        <f t="shared" si="360"/>
        <v/>
      </c>
      <c r="BV244" s="239" t="str">
        <f t="shared" si="361"/>
        <v/>
      </c>
      <c r="BW244" s="239" t="str">
        <f t="shared" si="362"/>
        <v/>
      </c>
      <c r="BX244" s="239" t="str">
        <f t="shared" si="363"/>
        <v/>
      </c>
      <c r="BY244" s="239" t="str">
        <f t="shared" si="364"/>
        <v/>
      </c>
      <c r="BZ244" s="239" t="str">
        <f t="shared" si="365"/>
        <v/>
      </c>
      <c r="CA244" s="239" t="str">
        <f t="shared" si="366"/>
        <v/>
      </c>
      <c r="CB244" s="239" t="str">
        <f t="shared" si="367"/>
        <v/>
      </c>
      <c r="CC244" s="239" t="str">
        <f t="shared" si="368"/>
        <v/>
      </c>
      <c r="CD244" s="239" t="str">
        <f t="shared" si="369"/>
        <v/>
      </c>
      <c r="CE244" s="239" t="str">
        <f t="shared" si="370"/>
        <v/>
      </c>
      <c r="CF244" s="239" t="str">
        <f t="shared" si="371"/>
        <v/>
      </c>
      <c r="CG244" s="239" t="str">
        <f t="shared" si="372"/>
        <v/>
      </c>
      <c r="CH244" s="239" t="str">
        <f t="shared" si="373"/>
        <v/>
      </c>
      <c r="CI244" s="239" t="str">
        <f t="shared" si="374"/>
        <v/>
      </c>
      <c r="CJ244" s="239" t="str">
        <f t="shared" si="375"/>
        <v/>
      </c>
      <c r="CK244" s="239" t="str">
        <f t="shared" si="376"/>
        <v/>
      </c>
      <c r="CL244" s="239" t="str">
        <f t="shared" si="377"/>
        <v/>
      </c>
      <c r="CM244" s="239" t="str">
        <f t="shared" si="378"/>
        <v/>
      </c>
      <c r="CN244" s="239" t="str">
        <f t="shared" si="379"/>
        <v/>
      </c>
      <c r="CP244" s="239" t="str">
        <f t="shared" si="380"/>
        <v/>
      </c>
      <c r="CQ244" s="239" t="str">
        <f t="shared" si="381"/>
        <v/>
      </c>
      <c r="CR244" s="239" t="str">
        <f t="shared" si="382"/>
        <v/>
      </c>
      <c r="CS244" s="239" t="str">
        <f t="shared" si="383"/>
        <v/>
      </c>
      <c r="CT244" s="239" t="str">
        <f t="shared" si="384"/>
        <v/>
      </c>
      <c r="CU244" s="239" t="str">
        <f t="shared" si="385"/>
        <v/>
      </c>
      <c r="CV244" s="239" t="str">
        <f t="shared" si="386"/>
        <v/>
      </c>
      <c r="CW244" s="239" t="str">
        <f t="shared" si="387"/>
        <v/>
      </c>
      <c r="CX244" s="239" t="str">
        <f t="shared" si="388"/>
        <v/>
      </c>
      <c r="CY244" s="239" t="str">
        <f t="shared" si="389"/>
        <v/>
      </c>
      <c r="CZ244" s="239" t="str">
        <f t="shared" si="390"/>
        <v/>
      </c>
      <c r="DA244" s="239" t="str">
        <f t="shared" si="391"/>
        <v/>
      </c>
      <c r="DB244" s="239" t="str">
        <f t="shared" si="392"/>
        <v/>
      </c>
      <c r="DC244" s="239" t="str">
        <f t="shared" si="393"/>
        <v/>
      </c>
      <c r="DD244" s="239" t="str">
        <f t="shared" si="394"/>
        <v/>
      </c>
      <c r="DE244" s="239" t="str">
        <f t="shared" si="395"/>
        <v/>
      </c>
      <c r="DF244" s="239" t="str">
        <f t="shared" si="396"/>
        <v/>
      </c>
      <c r="DG244" s="239" t="str">
        <f t="shared" si="397"/>
        <v/>
      </c>
      <c r="DH244" s="239" t="str">
        <f t="shared" si="398"/>
        <v/>
      </c>
      <c r="DI244" s="239" t="str">
        <f t="shared" si="399"/>
        <v/>
      </c>
      <c r="DJ244" s="239" t="str">
        <f t="shared" si="400"/>
        <v/>
      </c>
      <c r="DK244" s="239" t="str">
        <f t="shared" si="401"/>
        <v/>
      </c>
      <c r="DL244" s="239" t="str">
        <f t="shared" si="402"/>
        <v/>
      </c>
      <c r="DM244" s="239" t="str">
        <f t="shared" si="403"/>
        <v/>
      </c>
      <c r="DN244" s="239" t="str">
        <f t="shared" si="404"/>
        <v/>
      </c>
      <c r="DO244" s="239" t="str">
        <f t="shared" si="405"/>
        <v/>
      </c>
      <c r="DP244" s="239" t="str">
        <f t="shared" si="406"/>
        <v/>
      </c>
    </row>
    <row r="245" spans="1:2048 2053:3059 3077:4094 4112:5120 5123:6143 6146:7167 7169:8189 8194:9200 9218:10235 10253:12287 12290:14335 14337:16293" ht="35.25" hidden="1" customHeight="1" x14ac:dyDescent="0.25">
      <c r="A245" s="53" t="s">
        <v>4519</v>
      </c>
      <c r="B245" s="53">
        <v>60</v>
      </c>
      <c r="C245" s="53" t="s">
        <v>48</v>
      </c>
      <c r="D245" s="53" t="s">
        <v>995</v>
      </c>
      <c r="E245" s="53">
        <v>1</v>
      </c>
      <c r="F245" s="53" t="s">
        <v>1090</v>
      </c>
      <c r="G245" s="53" t="str">
        <f t="shared" si="408"/>
        <v>60-4</v>
      </c>
      <c r="H245" s="53" t="s">
        <v>94</v>
      </c>
      <c r="I245" s="53" t="s">
        <v>76</v>
      </c>
      <c r="J245" s="53" t="s">
        <v>80</v>
      </c>
      <c r="K245" s="53" t="s">
        <v>80</v>
      </c>
      <c r="L245" s="53" t="s">
        <v>80</v>
      </c>
      <c r="M245" s="53" t="s">
        <v>80</v>
      </c>
      <c r="N245" s="53" t="s">
        <v>80</v>
      </c>
      <c r="O245" s="53" t="s">
        <v>80</v>
      </c>
      <c r="P245" s="53" t="s">
        <v>1091</v>
      </c>
      <c r="Q245" s="4">
        <v>0.8</v>
      </c>
      <c r="R245" s="52">
        <f>+Q245*Q243</f>
        <v>0.12</v>
      </c>
      <c r="S245" s="53">
        <v>4</v>
      </c>
      <c r="T245" s="53" t="s">
        <v>84</v>
      </c>
      <c r="U245" s="53" t="s">
        <v>1092</v>
      </c>
      <c r="V245" s="23">
        <v>44936</v>
      </c>
      <c r="W245" s="23">
        <v>45291</v>
      </c>
      <c r="X245" s="53" t="s">
        <v>1034</v>
      </c>
      <c r="Y245" s="49" t="s">
        <v>87</v>
      </c>
      <c r="Z245" s="59" t="s">
        <v>100</v>
      </c>
      <c r="AA245" s="52">
        <v>1</v>
      </c>
      <c r="AB245" s="23" t="s">
        <v>1093</v>
      </c>
      <c r="AC245" s="23">
        <v>45291</v>
      </c>
      <c r="AD245" s="52">
        <v>1</v>
      </c>
      <c r="AE245" s="23" t="s">
        <v>1094</v>
      </c>
      <c r="AF245" s="23">
        <v>45291</v>
      </c>
      <c r="AG245" s="52" t="s">
        <v>79</v>
      </c>
      <c r="AH245" s="52">
        <v>1</v>
      </c>
      <c r="AI245" s="52">
        <f t="shared" si="324"/>
        <v>0.12</v>
      </c>
      <c r="AJ245" s="52">
        <f t="shared" si="414"/>
        <v>1</v>
      </c>
      <c r="AK245" s="52"/>
      <c r="AL245" s="239" t="str">
        <f t="shared" si="344"/>
        <v/>
      </c>
      <c r="AM245" s="239" t="str">
        <f t="shared" si="345"/>
        <v/>
      </c>
      <c r="AN245" s="239" t="str">
        <f t="shared" si="346"/>
        <v/>
      </c>
      <c r="AO245" s="239" t="str">
        <f t="shared" si="347"/>
        <v/>
      </c>
      <c r="AP245" s="239" t="str">
        <f t="shared" si="348"/>
        <v/>
      </c>
      <c r="AQ245" s="239" t="str">
        <f t="shared" si="349"/>
        <v/>
      </c>
      <c r="AR245" s="239" t="str">
        <f t="shared" si="350"/>
        <v/>
      </c>
      <c r="AS245" s="239" t="str">
        <f t="shared" si="351"/>
        <v/>
      </c>
      <c r="AT245" s="239" t="str">
        <f t="shared" si="352"/>
        <v/>
      </c>
      <c r="AU245" s="239" t="str">
        <f t="shared" si="326"/>
        <v/>
      </c>
      <c r="AV245" s="239" t="str">
        <f t="shared" si="327"/>
        <v/>
      </c>
      <c r="AW245" s="239" t="str">
        <f t="shared" si="328"/>
        <v/>
      </c>
      <c r="AX245" s="239" t="str">
        <f t="shared" si="329"/>
        <v/>
      </c>
      <c r="AY245" s="239" t="str">
        <f t="shared" si="330"/>
        <v/>
      </c>
      <c r="AZ245" s="239" t="str">
        <f t="shared" si="331"/>
        <v/>
      </c>
      <c r="BA245" s="239" t="str">
        <f t="shared" si="332"/>
        <v/>
      </c>
      <c r="BB245" s="239" t="str">
        <f t="shared" si="333"/>
        <v/>
      </c>
      <c r="BC245" s="239" t="str">
        <f t="shared" si="334"/>
        <v/>
      </c>
      <c r="BD245" s="239" t="str">
        <f t="shared" si="335"/>
        <v/>
      </c>
      <c r="BE245" s="239" t="str">
        <f t="shared" si="336"/>
        <v/>
      </c>
      <c r="BF245" s="239" t="str">
        <f t="shared" si="337"/>
        <v/>
      </c>
      <c r="BG245" s="239" t="str">
        <f t="shared" si="338"/>
        <v/>
      </c>
      <c r="BH245" s="239" t="str">
        <f t="shared" si="339"/>
        <v/>
      </c>
      <c r="BI245" s="239" t="str">
        <f t="shared" si="340"/>
        <v/>
      </c>
      <c r="BJ245" s="239" t="str">
        <f t="shared" si="341"/>
        <v/>
      </c>
      <c r="BK245" s="239" t="str">
        <f t="shared" si="342"/>
        <v/>
      </c>
      <c r="BL245" s="239" t="str">
        <f t="shared" si="343"/>
        <v/>
      </c>
      <c r="BN245" s="239" t="str">
        <f t="shared" si="353"/>
        <v/>
      </c>
      <c r="BO245" s="239" t="str">
        <f t="shared" si="354"/>
        <v/>
      </c>
      <c r="BP245" s="239" t="str">
        <f t="shared" si="355"/>
        <v/>
      </c>
      <c r="BQ245" s="239" t="str">
        <f t="shared" si="356"/>
        <v/>
      </c>
      <c r="BR245" s="239" t="str">
        <f t="shared" si="357"/>
        <v/>
      </c>
      <c r="BS245" s="239" t="str">
        <f t="shared" si="358"/>
        <v/>
      </c>
      <c r="BT245" s="239" t="str">
        <f t="shared" si="359"/>
        <v/>
      </c>
      <c r="BU245" s="239" t="str">
        <f t="shared" si="360"/>
        <v/>
      </c>
      <c r="BV245" s="239" t="str">
        <f t="shared" si="361"/>
        <v/>
      </c>
      <c r="BW245" s="239" t="str">
        <f t="shared" si="362"/>
        <v/>
      </c>
      <c r="BX245" s="239" t="str">
        <f t="shared" si="363"/>
        <v/>
      </c>
      <c r="BY245" s="239" t="str">
        <f t="shared" si="364"/>
        <v/>
      </c>
      <c r="BZ245" s="239" t="str">
        <f t="shared" si="365"/>
        <v/>
      </c>
      <c r="CA245" s="239" t="str">
        <f t="shared" si="366"/>
        <v/>
      </c>
      <c r="CB245" s="239" t="str">
        <f t="shared" si="367"/>
        <v/>
      </c>
      <c r="CC245" s="239" t="str">
        <f t="shared" si="368"/>
        <v/>
      </c>
      <c r="CD245" s="239" t="str">
        <f t="shared" si="369"/>
        <v/>
      </c>
      <c r="CE245" s="239" t="str">
        <f t="shared" si="370"/>
        <v/>
      </c>
      <c r="CF245" s="239" t="str">
        <f t="shared" si="371"/>
        <v/>
      </c>
      <c r="CG245" s="239" t="str">
        <f t="shared" si="372"/>
        <v/>
      </c>
      <c r="CH245" s="239" t="str">
        <f t="shared" si="373"/>
        <v/>
      </c>
      <c r="CI245" s="239" t="str">
        <f t="shared" si="374"/>
        <v/>
      </c>
      <c r="CJ245" s="239" t="str">
        <f t="shared" si="375"/>
        <v/>
      </c>
      <c r="CK245" s="239" t="str">
        <f t="shared" si="376"/>
        <v/>
      </c>
      <c r="CL245" s="239" t="str">
        <f t="shared" si="377"/>
        <v/>
      </c>
      <c r="CM245" s="239" t="str">
        <f t="shared" si="378"/>
        <v/>
      </c>
      <c r="CN245" s="239" t="str">
        <f t="shared" si="379"/>
        <v/>
      </c>
      <c r="CP245" s="239" t="str">
        <f t="shared" si="380"/>
        <v/>
      </c>
      <c r="CQ245" s="239" t="str">
        <f t="shared" si="381"/>
        <v/>
      </c>
      <c r="CR245" s="239" t="str">
        <f t="shared" si="382"/>
        <v/>
      </c>
      <c r="CS245" s="239" t="str">
        <f t="shared" si="383"/>
        <v/>
      </c>
      <c r="CT245" s="239" t="str">
        <f t="shared" si="384"/>
        <v/>
      </c>
      <c r="CU245" s="239" t="str">
        <f t="shared" si="385"/>
        <v/>
      </c>
      <c r="CV245" s="239" t="str">
        <f t="shared" si="386"/>
        <v/>
      </c>
      <c r="CW245" s="239" t="str">
        <f t="shared" si="387"/>
        <v/>
      </c>
      <c r="CX245" s="239" t="str">
        <f t="shared" si="388"/>
        <v/>
      </c>
      <c r="CY245" s="239" t="str">
        <f t="shared" si="389"/>
        <v/>
      </c>
      <c r="CZ245" s="239" t="str">
        <f t="shared" si="390"/>
        <v/>
      </c>
      <c r="DA245" s="239" t="str">
        <f t="shared" si="391"/>
        <v/>
      </c>
      <c r="DB245" s="239" t="str">
        <f t="shared" si="392"/>
        <v/>
      </c>
      <c r="DC245" s="239" t="str">
        <f t="shared" si="393"/>
        <v/>
      </c>
      <c r="DD245" s="239" t="str">
        <f t="shared" si="394"/>
        <v/>
      </c>
      <c r="DE245" s="239" t="str">
        <f t="shared" si="395"/>
        <v/>
      </c>
      <c r="DF245" s="239" t="str">
        <f t="shared" si="396"/>
        <v/>
      </c>
      <c r="DG245" s="239" t="str">
        <f t="shared" si="397"/>
        <v/>
      </c>
      <c r="DH245" s="239" t="str">
        <f t="shared" si="398"/>
        <v/>
      </c>
      <c r="DI245" s="239" t="str">
        <f t="shared" si="399"/>
        <v/>
      </c>
      <c r="DJ245" s="239" t="str">
        <f t="shared" si="400"/>
        <v/>
      </c>
      <c r="DK245" s="239" t="str">
        <f t="shared" si="401"/>
        <v/>
      </c>
      <c r="DL245" s="239" t="str">
        <f t="shared" si="402"/>
        <v/>
      </c>
      <c r="DM245" s="239" t="str">
        <f t="shared" si="403"/>
        <v/>
      </c>
      <c r="DN245" s="239" t="str">
        <f t="shared" si="404"/>
        <v/>
      </c>
      <c r="DO245" s="239" t="str">
        <f t="shared" si="405"/>
        <v/>
      </c>
      <c r="DP245" s="239" t="str">
        <f t="shared" si="406"/>
        <v/>
      </c>
    </row>
    <row r="246" spans="1:2048 2053:3059 3077:4094 4112:5120 5123:6143 6146:7167 7169:8189 8194:9200 9218:10235 10253:12287 12290:14335 14337:16293" ht="35.25" hidden="1" customHeight="1" x14ac:dyDescent="0.25">
      <c r="A246" s="49" t="s">
        <v>4519</v>
      </c>
      <c r="B246" s="49">
        <v>60</v>
      </c>
      <c r="C246" s="49" t="s">
        <v>48</v>
      </c>
      <c r="D246" s="49" t="s">
        <v>995</v>
      </c>
      <c r="E246" s="85">
        <v>1</v>
      </c>
      <c r="F246" s="49" t="s">
        <v>1095</v>
      </c>
      <c r="G246" s="49" t="str">
        <f t="shared" si="408"/>
        <v>60-5</v>
      </c>
      <c r="H246" s="49" t="s">
        <v>75</v>
      </c>
      <c r="I246" s="49" t="s">
        <v>76</v>
      </c>
      <c r="J246" s="49" t="s">
        <v>1096</v>
      </c>
      <c r="K246" s="49" t="s">
        <v>144</v>
      </c>
      <c r="L246" s="49" t="s">
        <v>125</v>
      </c>
      <c r="M246" s="49" t="s">
        <v>80</v>
      </c>
      <c r="N246" s="49" t="s">
        <v>1097</v>
      </c>
      <c r="O246" s="49" t="s">
        <v>80</v>
      </c>
      <c r="P246" s="49" t="s">
        <v>1098</v>
      </c>
      <c r="Q246" s="86">
        <v>0.15</v>
      </c>
      <c r="R246" s="50"/>
      <c r="S246" s="49">
        <v>1</v>
      </c>
      <c r="T246" s="49" t="s">
        <v>84</v>
      </c>
      <c r="U246" s="49" t="s">
        <v>1099</v>
      </c>
      <c r="V246" s="51">
        <v>45103</v>
      </c>
      <c r="W246" s="51">
        <v>45291</v>
      </c>
      <c r="X246" s="49" t="s">
        <v>1034</v>
      </c>
      <c r="Y246" s="49" t="s">
        <v>87</v>
      </c>
      <c r="Z246" s="59" t="s">
        <v>100</v>
      </c>
      <c r="AA246" s="52">
        <v>1</v>
      </c>
      <c r="AB246" s="23" t="s">
        <v>1100</v>
      </c>
      <c r="AC246" s="23">
        <v>45289</v>
      </c>
      <c r="AD246" s="52">
        <v>1</v>
      </c>
      <c r="AE246" s="23" t="s">
        <v>1101</v>
      </c>
      <c r="AF246" s="23">
        <v>45289</v>
      </c>
      <c r="AG246" s="52" t="s">
        <v>79</v>
      </c>
      <c r="AH246" s="52" t="s">
        <v>92</v>
      </c>
      <c r="AI246" s="52">
        <f t="shared" si="324"/>
        <v>0.15</v>
      </c>
      <c r="AJ246" s="52"/>
      <c r="AK246" s="52"/>
      <c r="AL246" s="239" t="str">
        <f t="shared" si="344"/>
        <v/>
      </c>
      <c r="AM246" s="239" t="str">
        <f t="shared" si="345"/>
        <v/>
      </c>
      <c r="AN246" s="239" t="str">
        <f t="shared" si="346"/>
        <v/>
      </c>
      <c r="AO246" s="239" t="str">
        <f t="shared" si="347"/>
        <v/>
      </c>
      <c r="AP246" s="239" t="str">
        <f t="shared" si="348"/>
        <v/>
      </c>
      <c r="AQ246" s="239" t="str">
        <f t="shared" si="349"/>
        <v/>
      </c>
      <c r="AR246" s="239" t="str">
        <f t="shared" si="350"/>
        <v/>
      </c>
      <c r="AS246" s="239" t="str">
        <f t="shared" si="351"/>
        <v/>
      </c>
      <c r="AT246" s="239" t="str">
        <f t="shared" si="352"/>
        <v/>
      </c>
      <c r="AU246" s="239" t="str">
        <f t="shared" si="326"/>
        <v/>
      </c>
      <c r="AV246" s="239" t="str">
        <f t="shared" si="327"/>
        <v/>
      </c>
      <c r="AW246" s="239" t="str">
        <f t="shared" si="328"/>
        <v/>
      </c>
      <c r="AX246" s="239" t="str">
        <f t="shared" si="329"/>
        <v/>
      </c>
      <c r="AY246" s="239" t="str">
        <f t="shared" si="330"/>
        <v/>
      </c>
      <c r="AZ246" s="239" t="str">
        <f t="shared" si="331"/>
        <v/>
      </c>
      <c r="BA246" s="239" t="str">
        <f t="shared" si="332"/>
        <v/>
      </c>
      <c r="BB246" s="239" t="str">
        <f t="shared" si="333"/>
        <v/>
      </c>
      <c r="BC246" s="239" t="str">
        <f t="shared" si="334"/>
        <v/>
      </c>
      <c r="BD246" s="239" t="str">
        <f t="shared" si="335"/>
        <v/>
      </c>
      <c r="BE246" s="239" t="str">
        <f t="shared" si="336"/>
        <v/>
      </c>
      <c r="BF246" s="239" t="str">
        <f t="shared" si="337"/>
        <v/>
      </c>
      <c r="BG246" s="239" t="str">
        <f t="shared" si="338"/>
        <v/>
      </c>
      <c r="BH246" s="239" t="str">
        <f t="shared" si="339"/>
        <v/>
      </c>
      <c r="BI246" s="239" t="str">
        <f t="shared" si="340"/>
        <v/>
      </c>
      <c r="BJ246" s="239" t="str">
        <f t="shared" si="341"/>
        <v/>
      </c>
      <c r="BK246" s="239" t="str">
        <f t="shared" si="342"/>
        <v/>
      </c>
      <c r="BL246" s="239" t="str">
        <f t="shared" si="343"/>
        <v/>
      </c>
      <c r="BN246" s="239" t="str">
        <f t="shared" si="353"/>
        <v/>
      </c>
      <c r="BO246" s="239" t="str">
        <f t="shared" si="354"/>
        <v/>
      </c>
      <c r="BP246" s="239" t="str">
        <f t="shared" si="355"/>
        <v/>
      </c>
      <c r="BQ246" s="239" t="str">
        <f t="shared" si="356"/>
        <v/>
      </c>
      <c r="BR246" s="239" t="str">
        <f t="shared" si="357"/>
        <v/>
      </c>
      <c r="BS246" s="239" t="str">
        <f t="shared" si="358"/>
        <v/>
      </c>
      <c r="BT246" s="239" t="str">
        <f t="shared" si="359"/>
        <v/>
      </c>
      <c r="BU246" s="239" t="str">
        <f t="shared" si="360"/>
        <v/>
      </c>
      <c r="BV246" s="239" t="str">
        <f t="shared" si="361"/>
        <v/>
      </c>
      <c r="BW246" s="239" t="str">
        <f t="shared" si="362"/>
        <v/>
      </c>
      <c r="BX246" s="239" t="str">
        <f t="shared" si="363"/>
        <v/>
      </c>
      <c r="BY246" s="239" t="str">
        <f t="shared" si="364"/>
        <v/>
      </c>
      <c r="BZ246" s="239" t="str">
        <f t="shared" si="365"/>
        <v/>
      </c>
      <c r="CA246" s="239" t="str">
        <f t="shared" si="366"/>
        <v/>
      </c>
      <c r="CB246" s="239" t="str">
        <f t="shared" si="367"/>
        <v/>
      </c>
      <c r="CC246" s="239" t="str">
        <f t="shared" si="368"/>
        <v/>
      </c>
      <c r="CD246" s="239" t="str">
        <f t="shared" si="369"/>
        <v/>
      </c>
      <c r="CE246" s="239" t="str">
        <f t="shared" si="370"/>
        <v/>
      </c>
      <c r="CF246" s="239" t="str">
        <f t="shared" si="371"/>
        <v/>
      </c>
      <c r="CG246" s="239" t="str">
        <f t="shared" si="372"/>
        <v/>
      </c>
      <c r="CH246" s="239" t="str">
        <f t="shared" si="373"/>
        <v/>
      </c>
      <c r="CI246" s="239" t="str">
        <f t="shared" si="374"/>
        <v/>
      </c>
      <c r="CJ246" s="239" t="str">
        <f t="shared" si="375"/>
        <v/>
      </c>
      <c r="CK246" s="239" t="str">
        <f t="shared" si="376"/>
        <v/>
      </c>
      <c r="CL246" s="239" t="str">
        <f t="shared" si="377"/>
        <v/>
      </c>
      <c r="CM246" s="239" t="str">
        <f t="shared" si="378"/>
        <v/>
      </c>
      <c r="CN246" s="239" t="str">
        <f t="shared" si="379"/>
        <v/>
      </c>
      <c r="CP246" s="239" t="str">
        <f t="shared" si="380"/>
        <v/>
      </c>
      <c r="CQ246" s="239" t="str">
        <f t="shared" si="381"/>
        <v/>
      </c>
      <c r="CR246" s="239" t="str">
        <f t="shared" si="382"/>
        <v/>
      </c>
      <c r="CS246" s="239" t="str">
        <f t="shared" si="383"/>
        <v/>
      </c>
      <c r="CT246" s="239" t="str">
        <f t="shared" si="384"/>
        <v/>
      </c>
      <c r="CU246" s="239" t="str">
        <f t="shared" si="385"/>
        <v/>
      </c>
      <c r="CV246" s="239" t="str">
        <f t="shared" si="386"/>
        <v/>
      </c>
      <c r="CW246" s="239" t="str">
        <f t="shared" si="387"/>
        <v/>
      </c>
      <c r="CX246" s="239" t="str">
        <f t="shared" si="388"/>
        <v/>
      </c>
      <c r="CY246" s="239" t="str">
        <f t="shared" si="389"/>
        <v/>
      </c>
      <c r="CZ246" s="239" t="str">
        <f t="shared" si="390"/>
        <v/>
      </c>
      <c r="DA246" s="239" t="str">
        <f t="shared" si="391"/>
        <v/>
      </c>
      <c r="DB246" s="239" t="str">
        <f t="shared" si="392"/>
        <v/>
      </c>
      <c r="DC246" s="239" t="str">
        <f t="shared" si="393"/>
        <v/>
      </c>
      <c r="DD246" s="239" t="str">
        <f t="shared" si="394"/>
        <v/>
      </c>
      <c r="DE246" s="239" t="str">
        <f t="shared" si="395"/>
        <v/>
      </c>
      <c r="DF246" s="239" t="str">
        <f t="shared" si="396"/>
        <v/>
      </c>
      <c r="DG246" s="239" t="str">
        <f t="shared" si="397"/>
        <v/>
      </c>
      <c r="DH246" s="239" t="str">
        <f t="shared" si="398"/>
        <v/>
      </c>
      <c r="DI246" s="239" t="str">
        <f t="shared" si="399"/>
        <v/>
      </c>
      <c r="DJ246" s="239" t="str">
        <f t="shared" si="400"/>
        <v/>
      </c>
      <c r="DK246" s="239" t="str">
        <f t="shared" si="401"/>
        <v/>
      </c>
      <c r="DL246" s="239" t="str">
        <f t="shared" si="402"/>
        <v/>
      </c>
      <c r="DM246" s="239" t="str">
        <f t="shared" si="403"/>
        <v/>
      </c>
      <c r="DN246" s="239" t="str">
        <f t="shared" si="404"/>
        <v/>
      </c>
      <c r="DO246" s="239" t="str">
        <f t="shared" si="405"/>
        <v/>
      </c>
      <c r="DP246" s="239" t="str">
        <f t="shared" si="406"/>
        <v/>
      </c>
    </row>
    <row r="247" spans="1:2048 2053:3059 3077:4094 4112:5120 5123:6143 6146:7167 7169:8189 8194:9200 9218:10235 10253:12287 12290:14335 14337:16293" ht="35.25" hidden="1" customHeight="1" x14ac:dyDescent="0.25">
      <c r="A247" s="53" t="s">
        <v>4519</v>
      </c>
      <c r="B247" s="53">
        <v>60</v>
      </c>
      <c r="C247" s="53" t="s">
        <v>48</v>
      </c>
      <c r="D247" s="53" t="s">
        <v>995</v>
      </c>
      <c r="E247" s="53">
        <v>1</v>
      </c>
      <c r="F247" s="53" t="s">
        <v>1102</v>
      </c>
      <c r="G247" s="53" t="str">
        <f t="shared" si="408"/>
        <v>60-5</v>
      </c>
      <c r="H247" s="53" t="s">
        <v>94</v>
      </c>
      <c r="I247" s="53" t="s">
        <v>76</v>
      </c>
      <c r="J247" s="53" t="s">
        <v>80</v>
      </c>
      <c r="K247" s="53" t="s">
        <v>80</v>
      </c>
      <c r="L247" s="53" t="s">
        <v>80</v>
      </c>
      <c r="M247" s="53" t="s">
        <v>80</v>
      </c>
      <c r="N247" s="53" t="s">
        <v>80</v>
      </c>
      <c r="O247" s="53" t="s">
        <v>80</v>
      </c>
      <c r="P247" s="53" t="s">
        <v>1103</v>
      </c>
      <c r="Q247" s="52">
        <v>0.25</v>
      </c>
      <c r="R247" s="52">
        <f>+Q247*Q246</f>
        <v>3.7499999999999999E-2</v>
      </c>
      <c r="S247" s="53">
        <v>1</v>
      </c>
      <c r="T247" s="53" t="s">
        <v>84</v>
      </c>
      <c r="U247" s="53" t="s">
        <v>1104</v>
      </c>
      <c r="V247" s="23">
        <v>45103</v>
      </c>
      <c r="W247" s="23">
        <v>45212</v>
      </c>
      <c r="X247" s="53" t="s">
        <v>1034</v>
      </c>
      <c r="Y247" s="49" t="s">
        <v>87</v>
      </c>
      <c r="Z247" s="59" t="s">
        <v>100</v>
      </c>
      <c r="AA247" s="60">
        <v>1</v>
      </c>
      <c r="AB247" s="60" t="s">
        <v>1105</v>
      </c>
      <c r="AC247" s="69">
        <v>45199</v>
      </c>
      <c r="AD247" s="60">
        <v>1</v>
      </c>
      <c r="AE247" s="60" t="s">
        <v>1106</v>
      </c>
      <c r="AF247" s="69">
        <v>45199</v>
      </c>
      <c r="AG247" s="60" t="s">
        <v>79</v>
      </c>
      <c r="AH247" s="60">
        <v>1</v>
      </c>
      <c r="AI247" s="52">
        <f t="shared" si="324"/>
        <v>3.7499999999999999E-2</v>
      </c>
      <c r="AJ247" s="52">
        <f t="shared" ref="AJ247:AJ251" si="415">+AI247/R247</f>
        <v>1</v>
      </c>
      <c r="AK247" s="52"/>
      <c r="AL247" s="239" t="str">
        <f t="shared" si="344"/>
        <v/>
      </c>
      <c r="AM247" s="239" t="str">
        <f t="shared" si="345"/>
        <v/>
      </c>
      <c r="AN247" s="239" t="str">
        <f t="shared" si="346"/>
        <v/>
      </c>
      <c r="AO247" s="239" t="str">
        <f t="shared" si="347"/>
        <v/>
      </c>
      <c r="AP247" s="239" t="str">
        <f t="shared" si="348"/>
        <v/>
      </c>
      <c r="AQ247" s="239" t="str">
        <f t="shared" si="349"/>
        <v/>
      </c>
      <c r="AR247" s="239" t="str">
        <f t="shared" si="350"/>
        <v/>
      </c>
      <c r="AS247" s="239" t="str">
        <f t="shared" si="351"/>
        <v/>
      </c>
      <c r="AT247" s="239" t="str">
        <f t="shared" si="352"/>
        <v/>
      </c>
      <c r="AU247" s="239" t="str">
        <f t="shared" si="326"/>
        <v/>
      </c>
      <c r="AV247" s="239" t="str">
        <f t="shared" si="327"/>
        <v/>
      </c>
      <c r="AW247" s="239" t="str">
        <f t="shared" si="328"/>
        <v/>
      </c>
      <c r="AX247" s="239" t="str">
        <f t="shared" si="329"/>
        <v/>
      </c>
      <c r="AY247" s="239" t="str">
        <f t="shared" si="330"/>
        <v/>
      </c>
      <c r="AZ247" s="239" t="str">
        <f t="shared" si="331"/>
        <v/>
      </c>
      <c r="BA247" s="239" t="str">
        <f t="shared" si="332"/>
        <v/>
      </c>
      <c r="BB247" s="239" t="str">
        <f t="shared" si="333"/>
        <v/>
      </c>
      <c r="BC247" s="239" t="str">
        <f t="shared" si="334"/>
        <v/>
      </c>
      <c r="BD247" s="239" t="str">
        <f t="shared" si="335"/>
        <v/>
      </c>
      <c r="BE247" s="239" t="str">
        <f t="shared" si="336"/>
        <v/>
      </c>
      <c r="BF247" s="239" t="str">
        <f t="shared" si="337"/>
        <v/>
      </c>
      <c r="BG247" s="239" t="str">
        <f t="shared" si="338"/>
        <v/>
      </c>
      <c r="BH247" s="239" t="str">
        <f t="shared" si="339"/>
        <v/>
      </c>
      <c r="BI247" s="239" t="str">
        <f t="shared" si="340"/>
        <v/>
      </c>
      <c r="BJ247" s="239" t="str">
        <f t="shared" si="341"/>
        <v/>
      </c>
      <c r="BK247" s="239" t="str">
        <f t="shared" si="342"/>
        <v/>
      </c>
      <c r="BL247" s="239" t="str">
        <f t="shared" si="343"/>
        <v/>
      </c>
      <c r="BN247" s="239" t="str">
        <f t="shared" si="353"/>
        <v/>
      </c>
      <c r="BO247" s="239" t="str">
        <f t="shared" si="354"/>
        <v/>
      </c>
      <c r="BP247" s="239" t="str">
        <f t="shared" si="355"/>
        <v/>
      </c>
      <c r="BQ247" s="239" t="str">
        <f t="shared" si="356"/>
        <v/>
      </c>
      <c r="BR247" s="239" t="str">
        <f t="shared" si="357"/>
        <v/>
      </c>
      <c r="BS247" s="239" t="str">
        <f t="shared" si="358"/>
        <v/>
      </c>
      <c r="BT247" s="239" t="str">
        <f t="shared" si="359"/>
        <v/>
      </c>
      <c r="BU247" s="239" t="str">
        <f t="shared" si="360"/>
        <v/>
      </c>
      <c r="BV247" s="239" t="str">
        <f t="shared" si="361"/>
        <v/>
      </c>
      <c r="BW247" s="239" t="str">
        <f t="shared" si="362"/>
        <v/>
      </c>
      <c r="BX247" s="239" t="str">
        <f t="shared" si="363"/>
        <v/>
      </c>
      <c r="BY247" s="239" t="str">
        <f t="shared" si="364"/>
        <v/>
      </c>
      <c r="BZ247" s="239" t="str">
        <f t="shared" si="365"/>
        <v/>
      </c>
      <c r="CA247" s="239" t="str">
        <f t="shared" si="366"/>
        <v/>
      </c>
      <c r="CB247" s="239" t="str">
        <f t="shared" si="367"/>
        <v/>
      </c>
      <c r="CC247" s="239" t="str">
        <f t="shared" si="368"/>
        <v/>
      </c>
      <c r="CD247" s="239" t="str">
        <f t="shared" si="369"/>
        <v/>
      </c>
      <c r="CE247" s="239" t="str">
        <f t="shared" si="370"/>
        <v/>
      </c>
      <c r="CF247" s="239" t="str">
        <f t="shared" si="371"/>
        <v/>
      </c>
      <c r="CG247" s="239" t="str">
        <f t="shared" si="372"/>
        <v/>
      </c>
      <c r="CH247" s="239" t="str">
        <f t="shared" si="373"/>
        <v/>
      </c>
      <c r="CI247" s="239" t="str">
        <f t="shared" si="374"/>
        <v/>
      </c>
      <c r="CJ247" s="239" t="str">
        <f t="shared" si="375"/>
        <v/>
      </c>
      <c r="CK247" s="239" t="str">
        <f t="shared" si="376"/>
        <v/>
      </c>
      <c r="CL247" s="239" t="str">
        <f t="shared" si="377"/>
        <v/>
      </c>
      <c r="CM247" s="239" t="str">
        <f t="shared" si="378"/>
        <v/>
      </c>
      <c r="CN247" s="239" t="str">
        <f t="shared" si="379"/>
        <v/>
      </c>
      <c r="CP247" s="239" t="str">
        <f t="shared" si="380"/>
        <v/>
      </c>
      <c r="CQ247" s="239" t="str">
        <f t="shared" si="381"/>
        <v/>
      </c>
      <c r="CR247" s="239" t="str">
        <f t="shared" si="382"/>
        <v/>
      </c>
      <c r="CS247" s="239" t="str">
        <f t="shared" si="383"/>
        <v/>
      </c>
      <c r="CT247" s="239" t="str">
        <f t="shared" si="384"/>
        <v/>
      </c>
      <c r="CU247" s="239" t="str">
        <f t="shared" si="385"/>
        <v/>
      </c>
      <c r="CV247" s="239" t="str">
        <f t="shared" si="386"/>
        <v/>
      </c>
      <c r="CW247" s="239" t="str">
        <f t="shared" si="387"/>
        <v/>
      </c>
      <c r="CX247" s="239" t="str">
        <f t="shared" si="388"/>
        <v/>
      </c>
      <c r="CY247" s="239" t="str">
        <f t="shared" si="389"/>
        <v/>
      </c>
      <c r="CZ247" s="239" t="str">
        <f t="shared" si="390"/>
        <v/>
      </c>
      <c r="DA247" s="239" t="str">
        <f t="shared" si="391"/>
        <v/>
      </c>
      <c r="DB247" s="239" t="str">
        <f t="shared" si="392"/>
        <v/>
      </c>
      <c r="DC247" s="239" t="str">
        <f t="shared" si="393"/>
        <v/>
      </c>
      <c r="DD247" s="239" t="str">
        <f t="shared" si="394"/>
        <v/>
      </c>
      <c r="DE247" s="239" t="str">
        <f t="shared" si="395"/>
        <v/>
      </c>
      <c r="DF247" s="239" t="str">
        <f t="shared" si="396"/>
        <v/>
      </c>
      <c r="DG247" s="239" t="str">
        <f t="shared" si="397"/>
        <v/>
      </c>
      <c r="DH247" s="239" t="str">
        <f t="shared" si="398"/>
        <v/>
      </c>
      <c r="DI247" s="239" t="str">
        <f t="shared" si="399"/>
        <v/>
      </c>
      <c r="DJ247" s="239" t="str">
        <f t="shared" si="400"/>
        <v/>
      </c>
      <c r="DK247" s="239" t="str">
        <f t="shared" si="401"/>
        <v/>
      </c>
      <c r="DL247" s="239" t="str">
        <f t="shared" si="402"/>
        <v/>
      </c>
      <c r="DM247" s="239" t="str">
        <f t="shared" si="403"/>
        <v/>
      </c>
      <c r="DN247" s="239" t="str">
        <f t="shared" si="404"/>
        <v/>
      </c>
      <c r="DO247" s="239" t="str">
        <f t="shared" si="405"/>
        <v/>
      </c>
      <c r="DP247" s="239" t="str">
        <f t="shared" si="406"/>
        <v/>
      </c>
    </row>
    <row r="248" spans="1:2048 2053:3059 3077:4094 4112:5120 5123:6143 6146:7167 7169:8189 8194:9200 9218:10235 10253:12287 12290:14335 14337:16293" ht="35.25" hidden="1" customHeight="1" x14ac:dyDescent="0.25">
      <c r="A248" s="53" t="s">
        <v>4519</v>
      </c>
      <c r="B248" s="53">
        <v>60</v>
      </c>
      <c r="C248" s="53" t="s">
        <v>48</v>
      </c>
      <c r="D248" s="53" t="s">
        <v>995</v>
      </c>
      <c r="E248" s="53">
        <v>1</v>
      </c>
      <c r="F248" s="53" t="s">
        <v>1107</v>
      </c>
      <c r="G248" s="53" t="str">
        <f t="shared" si="408"/>
        <v>60-5</v>
      </c>
      <c r="H248" s="53" t="s">
        <v>94</v>
      </c>
      <c r="I248" s="53" t="s">
        <v>76</v>
      </c>
      <c r="J248" s="53" t="s">
        <v>80</v>
      </c>
      <c r="K248" s="53" t="s">
        <v>80</v>
      </c>
      <c r="L248" s="53" t="s">
        <v>80</v>
      </c>
      <c r="M248" s="53" t="s">
        <v>80</v>
      </c>
      <c r="N248" s="53" t="s">
        <v>80</v>
      </c>
      <c r="O248" s="53" t="s">
        <v>80</v>
      </c>
      <c r="P248" s="53" t="s">
        <v>1108</v>
      </c>
      <c r="Q248" s="52">
        <v>0.2</v>
      </c>
      <c r="R248" s="52">
        <f>+Q248*Q246</f>
        <v>0.03</v>
      </c>
      <c r="S248" s="53">
        <v>1</v>
      </c>
      <c r="T248" s="53" t="s">
        <v>84</v>
      </c>
      <c r="U248" s="53" t="s">
        <v>1109</v>
      </c>
      <c r="V248" s="23">
        <v>45216</v>
      </c>
      <c r="W248" s="23">
        <v>45230</v>
      </c>
      <c r="X248" s="53" t="s">
        <v>1034</v>
      </c>
      <c r="Y248" s="49" t="s">
        <v>87</v>
      </c>
      <c r="Z248" s="59" t="s">
        <v>100</v>
      </c>
      <c r="AA248" s="52">
        <v>1</v>
      </c>
      <c r="AB248" s="23" t="s">
        <v>1110</v>
      </c>
      <c r="AC248" s="23">
        <v>45223</v>
      </c>
      <c r="AD248" s="52">
        <v>1</v>
      </c>
      <c r="AE248" s="23" t="s">
        <v>1111</v>
      </c>
      <c r="AF248" s="23">
        <v>45223</v>
      </c>
      <c r="AG248" s="52" t="s">
        <v>79</v>
      </c>
      <c r="AH248" s="52">
        <v>1</v>
      </c>
      <c r="AI248" s="52">
        <f t="shared" si="324"/>
        <v>0.03</v>
      </c>
      <c r="AJ248" s="52">
        <f t="shared" si="415"/>
        <v>1</v>
      </c>
      <c r="AK248" s="52"/>
      <c r="AL248" s="239" t="str">
        <f t="shared" si="344"/>
        <v/>
      </c>
      <c r="AM248" s="239" t="str">
        <f t="shared" si="345"/>
        <v/>
      </c>
      <c r="AN248" s="239" t="str">
        <f t="shared" si="346"/>
        <v/>
      </c>
      <c r="AO248" s="239" t="str">
        <f t="shared" si="347"/>
        <v/>
      </c>
      <c r="AP248" s="239" t="str">
        <f t="shared" si="348"/>
        <v/>
      </c>
      <c r="AQ248" s="239" t="str">
        <f t="shared" si="349"/>
        <v/>
      </c>
      <c r="AR248" s="239" t="str">
        <f t="shared" si="350"/>
        <v/>
      </c>
      <c r="AS248" s="239" t="str">
        <f t="shared" si="351"/>
        <v/>
      </c>
      <c r="AT248" s="239" t="str">
        <f t="shared" si="352"/>
        <v/>
      </c>
      <c r="AU248" s="239" t="str">
        <f t="shared" si="326"/>
        <v/>
      </c>
      <c r="AV248" s="239" t="str">
        <f t="shared" si="327"/>
        <v/>
      </c>
      <c r="AW248" s="239" t="str">
        <f t="shared" si="328"/>
        <v/>
      </c>
      <c r="AX248" s="239" t="str">
        <f t="shared" si="329"/>
        <v/>
      </c>
      <c r="AY248" s="239" t="str">
        <f t="shared" si="330"/>
        <v/>
      </c>
      <c r="AZ248" s="239" t="str">
        <f t="shared" si="331"/>
        <v/>
      </c>
      <c r="BA248" s="239" t="str">
        <f t="shared" si="332"/>
        <v/>
      </c>
      <c r="BB248" s="239" t="str">
        <f t="shared" si="333"/>
        <v/>
      </c>
      <c r="BC248" s="239" t="str">
        <f t="shared" si="334"/>
        <v/>
      </c>
      <c r="BD248" s="239" t="str">
        <f t="shared" si="335"/>
        <v/>
      </c>
      <c r="BE248" s="239" t="str">
        <f t="shared" si="336"/>
        <v/>
      </c>
      <c r="BF248" s="239" t="str">
        <f t="shared" si="337"/>
        <v/>
      </c>
      <c r="BG248" s="239" t="str">
        <f t="shared" si="338"/>
        <v/>
      </c>
      <c r="BH248" s="239" t="str">
        <f t="shared" si="339"/>
        <v/>
      </c>
      <c r="BI248" s="239" t="str">
        <f t="shared" si="340"/>
        <v/>
      </c>
      <c r="BJ248" s="239" t="str">
        <f t="shared" si="341"/>
        <v/>
      </c>
      <c r="BK248" s="239" t="str">
        <f t="shared" si="342"/>
        <v/>
      </c>
      <c r="BL248" s="239" t="str">
        <f t="shared" si="343"/>
        <v/>
      </c>
      <c r="BN248" s="239" t="str">
        <f t="shared" si="353"/>
        <v/>
      </c>
      <c r="BO248" s="239" t="str">
        <f t="shared" si="354"/>
        <v/>
      </c>
      <c r="BP248" s="239" t="str">
        <f t="shared" si="355"/>
        <v/>
      </c>
      <c r="BQ248" s="239" t="str">
        <f t="shared" si="356"/>
        <v/>
      </c>
      <c r="BR248" s="239" t="str">
        <f t="shared" si="357"/>
        <v/>
      </c>
      <c r="BS248" s="239" t="str">
        <f t="shared" si="358"/>
        <v/>
      </c>
      <c r="BT248" s="239" t="str">
        <f t="shared" si="359"/>
        <v/>
      </c>
      <c r="BU248" s="239" t="str">
        <f t="shared" si="360"/>
        <v/>
      </c>
      <c r="BV248" s="239" t="str">
        <f t="shared" si="361"/>
        <v/>
      </c>
      <c r="BW248" s="239" t="str">
        <f t="shared" si="362"/>
        <v/>
      </c>
      <c r="BX248" s="239" t="str">
        <f t="shared" si="363"/>
        <v/>
      </c>
      <c r="BY248" s="239" t="str">
        <f t="shared" si="364"/>
        <v/>
      </c>
      <c r="BZ248" s="239" t="str">
        <f t="shared" si="365"/>
        <v/>
      </c>
      <c r="CA248" s="239" t="str">
        <f t="shared" si="366"/>
        <v/>
      </c>
      <c r="CB248" s="239" t="str">
        <f t="shared" si="367"/>
        <v/>
      </c>
      <c r="CC248" s="239" t="str">
        <f t="shared" si="368"/>
        <v/>
      </c>
      <c r="CD248" s="239" t="str">
        <f t="shared" si="369"/>
        <v/>
      </c>
      <c r="CE248" s="239" t="str">
        <f t="shared" si="370"/>
        <v/>
      </c>
      <c r="CF248" s="239" t="str">
        <f t="shared" si="371"/>
        <v/>
      </c>
      <c r="CG248" s="239" t="str">
        <f t="shared" si="372"/>
        <v/>
      </c>
      <c r="CH248" s="239" t="str">
        <f t="shared" si="373"/>
        <v/>
      </c>
      <c r="CI248" s="239" t="str">
        <f t="shared" si="374"/>
        <v/>
      </c>
      <c r="CJ248" s="239" t="str">
        <f t="shared" si="375"/>
        <v/>
      </c>
      <c r="CK248" s="239" t="str">
        <f t="shared" si="376"/>
        <v/>
      </c>
      <c r="CL248" s="239" t="str">
        <f t="shared" si="377"/>
        <v/>
      </c>
      <c r="CM248" s="239" t="str">
        <f t="shared" si="378"/>
        <v/>
      </c>
      <c r="CN248" s="239" t="str">
        <f t="shared" si="379"/>
        <v/>
      </c>
      <c r="CP248" s="239" t="str">
        <f t="shared" si="380"/>
        <v/>
      </c>
      <c r="CQ248" s="239" t="str">
        <f t="shared" si="381"/>
        <v/>
      </c>
      <c r="CR248" s="239" t="str">
        <f t="shared" si="382"/>
        <v/>
      </c>
      <c r="CS248" s="239" t="str">
        <f t="shared" si="383"/>
        <v/>
      </c>
      <c r="CT248" s="239" t="str">
        <f t="shared" si="384"/>
        <v/>
      </c>
      <c r="CU248" s="239" t="str">
        <f t="shared" si="385"/>
        <v/>
      </c>
      <c r="CV248" s="239" t="str">
        <f t="shared" si="386"/>
        <v/>
      </c>
      <c r="CW248" s="239" t="str">
        <f t="shared" si="387"/>
        <v/>
      </c>
      <c r="CX248" s="239" t="str">
        <f t="shared" si="388"/>
        <v/>
      </c>
      <c r="CY248" s="239" t="str">
        <f t="shared" si="389"/>
        <v/>
      </c>
      <c r="CZ248" s="239" t="str">
        <f t="shared" si="390"/>
        <v/>
      </c>
      <c r="DA248" s="239" t="str">
        <f t="shared" si="391"/>
        <v/>
      </c>
      <c r="DB248" s="239" t="str">
        <f t="shared" si="392"/>
        <v/>
      </c>
      <c r="DC248" s="239" t="str">
        <f t="shared" si="393"/>
        <v/>
      </c>
      <c r="DD248" s="239" t="str">
        <f t="shared" si="394"/>
        <v/>
      </c>
      <c r="DE248" s="239" t="str">
        <f t="shared" si="395"/>
        <v/>
      </c>
      <c r="DF248" s="239" t="str">
        <f t="shared" si="396"/>
        <v/>
      </c>
      <c r="DG248" s="239" t="str">
        <f t="shared" si="397"/>
        <v/>
      </c>
      <c r="DH248" s="239" t="str">
        <f t="shared" si="398"/>
        <v/>
      </c>
      <c r="DI248" s="239" t="str">
        <f t="shared" si="399"/>
        <v/>
      </c>
      <c r="DJ248" s="239" t="str">
        <f t="shared" si="400"/>
        <v/>
      </c>
      <c r="DK248" s="239" t="str">
        <f t="shared" si="401"/>
        <v/>
      </c>
      <c r="DL248" s="239" t="str">
        <f t="shared" si="402"/>
        <v/>
      </c>
      <c r="DM248" s="239" t="str">
        <f t="shared" si="403"/>
        <v/>
      </c>
      <c r="DN248" s="239" t="str">
        <f t="shared" si="404"/>
        <v/>
      </c>
      <c r="DO248" s="239" t="str">
        <f t="shared" si="405"/>
        <v/>
      </c>
      <c r="DP248" s="239" t="str">
        <f t="shared" si="406"/>
        <v/>
      </c>
    </row>
    <row r="249" spans="1:2048 2053:3059 3077:4094 4112:5120 5123:6143 6146:7167 7169:8189 8194:9200 9218:10235 10253:12287 12290:14335 14337:16293" ht="35.25" hidden="1" customHeight="1" x14ac:dyDescent="0.25">
      <c r="A249" s="53" t="s">
        <v>4519</v>
      </c>
      <c r="B249" s="53">
        <v>60</v>
      </c>
      <c r="C249" s="53" t="s">
        <v>48</v>
      </c>
      <c r="D249" s="53" t="s">
        <v>995</v>
      </c>
      <c r="E249" s="53">
        <v>1</v>
      </c>
      <c r="F249" s="53" t="s">
        <v>1112</v>
      </c>
      <c r="G249" s="53" t="str">
        <f t="shared" si="408"/>
        <v>60-5</v>
      </c>
      <c r="H249" s="53" t="s">
        <v>94</v>
      </c>
      <c r="I249" s="53" t="s">
        <v>76</v>
      </c>
      <c r="J249" s="53" t="s">
        <v>80</v>
      </c>
      <c r="K249" s="53" t="s">
        <v>80</v>
      </c>
      <c r="L249" s="53" t="s">
        <v>80</v>
      </c>
      <c r="M249" s="53" t="s">
        <v>80</v>
      </c>
      <c r="N249" s="53" t="s">
        <v>80</v>
      </c>
      <c r="O249" s="53" t="s">
        <v>80</v>
      </c>
      <c r="P249" s="53" t="s">
        <v>1113</v>
      </c>
      <c r="Q249" s="52">
        <v>0.25</v>
      </c>
      <c r="R249" s="52">
        <f>+Q249*Q246</f>
        <v>3.7499999999999999E-2</v>
      </c>
      <c r="S249" s="53">
        <v>1</v>
      </c>
      <c r="T249" s="53" t="s">
        <v>84</v>
      </c>
      <c r="U249" s="53" t="s">
        <v>1109</v>
      </c>
      <c r="V249" s="23">
        <v>45231</v>
      </c>
      <c r="W249" s="23">
        <v>45260</v>
      </c>
      <c r="X249" s="53" t="s">
        <v>1034</v>
      </c>
      <c r="Y249" s="49" t="s">
        <v>87</v>
      </c>
      <c r="Z249" s="59" t="s">
        <v>100</v>
      </c>
      <c r="AA249" s="52">
        <v>1</v>
      </c>
      <c r="AB249" s="23" t="s">
        <v>1114</v>
      </c>
      <c r="AC249" s="23">
        <v>45260</v>
      </c>
      <c r="AD249" s="52">
        <v>1</v>
      </c>
      <c r="AE249" s="23" t="s">
        <v>1115</v>
      </c>
      <c r="AF249" s="23">
        <v>45260</v>
      </c>
      <c r="AG249" s="52" t="s">
        <v>79</v>
      </c>
      <c r="AH249" s="52">
        <v>1</v>
      </c>
      <c r="AI249" s="52">
        <f t="shared" si="324"/>
        <v>3.7499999999999999E-2</v>
      </c>
      <c r="AJ249" s="52">
        <f t="shared" si="415"/>
        <v>1</v>
      </c>
      <c r="AK249" s="52"/>
      <c r="AL249" s="239" t="str">
        <f t="shared" si="344"/>
        <v/>
      </c>
      <c r="AM249" s="239" t="str">
        <f t="shared" si="345"/>
        <v/>
      </c>
      <c r="AN249" s="239" t="str">
        <f t="shared" si="346"/>
        <v/>
      </c>
      <c r="AO249" s="239" t="str">
        <f t="shared" si="347"/>
        <v/>
      </c>
      <c r="AP249" s="239" t="str">
        <f t="shared" si="348"/>
        <v/>
      </c>
      <c r="AQ249" s="239" t="str">
        <f t="shared" si="349"/>
        <v/>
      </c>
      <c r="AR249" s="239" t="str">
        <f t="shared" si="350"/>
        <v/>
      </c>
      <c r="AS249" s="239" t="str">
        <f t="shared" si="351"/>
        <v/>
      </c>
      <c r="AT249" s="239" t="str">
        <f t="shared" si="352"/>
        <v/>
      </c>
      <c r="AU249" s="239" t="str">
        <f t="shared" si="326"/>
        <v/>
      </c>
      <c r="AV249" s="239" t="str">
        <f t="shared" si="327"/>
        <v/>
      </c>
      <c r="AW249" s="239" t="str">
        <f t="shared" si="328"/>
        <v/>
      </c>
      <c r="AX249" s="239" t="str">
        <f t="shared" si="329"/>
        <v/>
      </c>
      <c r="AY249" s="239" t="str">
        <f t="shared" si="330"/>
        <v/>
      </c>
      <c r="AZ249" s="239" t="str">
        <f t="shared" si="331"/>
        <v/>
      </c>
      <c r="BA249" s="239" t="str">
        <f t="shared" si="332"/>
        <v/>
      </c>
      <c r="BB249" s="239" t="str">
        <f t="shared" si="333"/>
        <v/>
      </c>
      <c r="BC249" s="239" t="str">
        <f t="shared" si="334"/>
        <v/>
      </c>
      <c r="BD249" s="239" t="str">
        <f t="shared" si="335"/>
        <v/>
      </c>
      <c r="BE249" s="239" t="str">
        <f t="shared" si="336"/>
        <v/>
      </c>
      <c r="BF249" s="239" t="str">
        <f t="shared" si="337"/>
        <v/>
      </c>
      <c r="BG249" s="239" t="str">
        <f t="shared" si="338"/>
        <v/>
      </c>
      <c r="BH249" s="239" t="str">
        <f t="shared" si="339"/>
        <v/>
      </c>
      <c r="BI249" s="239" t="str">
        <f t="shared" si="340"/>
        <v/>
      </c>
      <c r="BJ249" s="239" t="str">
        <f t="shared" si="341"/>
        <v/>
      </c>
      <c r="BK249" s="239" t="str">
        <f t="shared" si="342"/>
        <v/>
      </c>
      <c r="BL249" s="239" t="str">
        <f t="shared" si="343"/>
        <v/>
      </c>
      <c r="BN249" s="239" t="str">
        <f t="shared" si="353"/>
        <v/>
      </c>
      <c r="BO249" s="239" t="str">
        <f t="shared" si="354"/>
        <v/>
      </c>
      <c r="BP249" s="239" t="str">
        <f t="shared" si="355"/>
        <v/>
      </c>
      <c r="BQ249" s="239" t="str">
        <f t="shared" si="356"/>
        <v/>
      </c>
      <c r="BR249" s="239" t="str">
        <f t="shared" si="357"/>
        <v/>
      </c>
      <c r="BS249" s="239" t="str">
        <f t="shared" si="358"/>
        <v/>
      </c>
      <c r="BT249" s="239" t="str">
        <f t="shared" si="359"/>
        <v/>
      </c>
      <c r="BU249" s="239" t="str">
        <f t="shared" si="360"/>
        <v/>
      </c>
      <c r="BV249" s="239" t="str">
        <f t="shared" si="361"/>
        <v/>
      </c>
      <c r="BW249" s="239" t="str">
        <f t="shared" si="362"/>
        <v/>
      </c>
      <c r="BX249" s="239" t="str">
        <f t="shared" si="363"/>
        <v/>
      </c>
      <c r="BY249" s="239" t="str">
        <f t="shared" si="364"/>
        <v/>
      </c>
      <c r="BZ249" s="239" t="str">
        <f t="shared" si="365"/>
        <v/>
      </c>
      <c r="CA249" s="239" t="str">
        <f t="shared" si="366"/>
        <v/>
      </c>
      <c r="CB249" s="239" t="str">
        <f t="shared" si="367"/>
        <v/>
      </c>
      <c r="CC249" s="239" t="str">
        <f t="shared" si="368"/>
        <v/>
      </c>
      <c r="CD249" s="239" t="str">
        <f t="shared" si="369"/>
        <v/>
      </c>
      <c r="CE249" s="239" t="str">
        <f t="shared" si="370"/>
        <v/>
      </c>
      <c r="CF249" s="239" t="str">
        <f t="shared" si="371"/>
        <v/>
      </c>
      <c r="CG249" s="239" t="str">
        <f t="shared" si="372"/>
        <v/>
      </c>
      <c r="CH249" s="239" t="str">
        <f t="shared" si="373"/>
        <v/>
      </c>
      <c r="CI249" s="239" t="str">
        <f t="shared" si="374"/>
        <v/>
      </c>
      <c r="CJ249" s="239" t="str">
        <f t="shared" si="375"/>
        <v/>
      </c>
      <c r="CK249" s="239" t="str">
        <f t="shared" si="376"/>
        <v/>
      </c>
      <c r="CL249" s="239" t="str">
        <f t="shared" si="377"/>
        <v/>
      </c>
      <c r="CM249" s="239" t="str">
        <f t="shared" si="378"/>
        <v/>
      </c>
      <c r="CN249" s="239" t="str">
        <f t="shared" si="379"/>
        <v/>
      </c>
      <c r="CP249" s="239" t="str">
        <f t="shared" si="380"/>
        <v/>
      </c>
      <c r="CQ249" s="239" t="str">
        <f t="shared" si="381"/>
        <v/>
      </c>
      <c r="CR249" s="239" t="str">
        <f t="shared" si="382"/>
        <v/>
      </c>
      <c r="CS249" s="239" t="str">
        <f t="shared" si="383"/>
        <v/>
      </c>
      <c r="CT249" s="239" t="str">
        <f t="shared" si="384"/>
        <v/>
      </c>
      <c r="CU249" s="239" t="str">
        <f t="shared" si="385"/>
        <v/>
      </c>
      <c r="CV249" s="239" t="str">
        <f t="shared" si="386"/>
        <v/>
      </c>
      <c r="CW249" s="239" t="str">
        <f t="shared" si="387"/>
        <v/>
      </c>
      <c r="CX249" s="239" t="str">
        <f t="shared" si="388"/>
        <v/>
      </c>
      <c r="CY249" s="239" t="str">
        <f t="shared" si="389"/>
        <v/>
      </c>
      <c r="CZ249" s="239" t="str">
        <f t="shared" si="390"/>
        <v/>
      </c>
      <c r="DA249" s="239" t="str">
        <f t="shared" si="391"/>
        <v/>
      </c>
      <c r="DB249" s="239" t="str">
        <f t="shared" si="392"/>
        <v/>
      </c>
      <c r="DC249" s="239" t="str">
        <f t="shared" si="393"/>
        <v/>
      </c>
      <c r="DD249" s="239" t="str">
        <f t="shared" si="394"/>
        <v/>
      </c>
      <c r="DE249" s="239" t="str">
        <f t="shared" si="395"/>
        <v/>
      </c>
      <c r="DF249" s="239" t="str">
        <f t="shared" si="396"/>
        <v/>
      </c>
      <c r="DG249" s="239" t="str">
        <f t="shared" si="397"/>
        <v/>
      </c>
      <c r="DH249" s="239" t="str">
        <f t="shared" si="398"/>
        <v/>
      </c>
      <c r="DI249" s="239" t="str">
        <f t="shared" si="399"/>
        <v/>
      </c>
      <c r="DJ249" s="239" t="str">
        <f t="shared" si="400"/>
        <v/>
      </c>
      <c r="DK249" s="239" t="str">
        <f t="shared" si="401"/>
        <v/>
      </c>
      <c r="DL249" s="239" t="str">
        <f t="shared" si="402"/>
        <v/>
      </c>
      <c r="DM249" s="239" t="str">
        <f t="shared" si="403"/>
        <v/>
      </c>
      <c r="DN249" s="239" t="str">
        <f t="shared" si="404"/>
        <v/>
      </c>
      <c r="DO249" s="239" t="str">
        <f t="shared" si="405"/>
        <v/>
      </c>
      <c r="DP249" s="239" t="str">
        <f t="shared" si="406"/>
        <v/>
      </c>
    </row>
    <row r="250" spans="1:2048 2053:3059 3077:4094 4112:5120 5123:6143 6146:7167 7169:8189 8194:9200 9218:10235 10253:12287 12290:14335 14337:16293" ht="35.25" hidden="1" customHeight="1" x14ac:dyDescent="0.25">
      <c r="A250" s="53" t="s">
        <v>4519</v>
      </c>
      <c r="B250" s="53">
        <v>60</v>
      </c>
      <c r="C250" s="53" t="s">
        <v>48</v>
      </c>
      <c r="D250" s="53" t="s">
        <v>995</v>
      </c>
      <c r="E250" s="53">
        <v>1</v>
      </c>
      <c r="F250" s="53" t="s">
        <v>1116</v>
      </c>
      <c r="G250" s="53" t="str">
        <f t="shared" si="408"/>
        <v>60-5</v>
      </c>
      <c r="H250" s="53" t="s">
        <v>94</v>
      </c>
      <c r="I250" s="53" t="s">
        <v>76</v>
      </c>
      <c r="J250" s="53" t="s">
        <v>80</v>
      </c>
      <c r="K250" s="53" t="s">
        <v>80</v>
      </c>
      <c r="L250" s="53" t="s">
        <v>80</v>
      </c>
      <c r="M250" s="53" t="s">
        <v>80</v>
      </c>
      <c r="N250" s="53" t="s">
        <v>80</v>
      </c>
      <c r="O250" s="53" t="s">
        <v>80</v>
      </c>
      <c r="P250" s="53" t="s">
        <v>1117</v>
      </c>
      <c r="Q250" s="52">
        <v>0.15</v>
      </c>
      <c r="R250" s="52">
        <f>+Q250*Q246</f>
        <v>2.2499999999999999E-2</v>
      </c>
      <c r="S250" s="53">
        <v>1</v>
      </c>
      <c r="T250" s="53" t="s">
        <v>84</v>
      </c>
      <c r="U250" s="53" t="s">
        <v>1118</v>
      </c>
      <c r="V250" s="23">
        <v>45261</v>
      </c>
      <c r="W250" s="23">
        <v>45275</v>
      </c>
      <c r="X250" s="53" t="s">
        <v>1034</v>
      </c>
      <c r="Y250" s="49" t="s">
        <v>87</v>
      </c>
      <c r="Z250" s="59" t="s">
        <v>100</v>
      </c>
      <c r="AA250" s="52">
        <v>1</v>
      </c>
      <c r="AB250" s="23" t="s">
        <v>1119</v>
      </c>
      <c r="AC250" s="23">
        <v>45273</v>
      </c>
      <c r="AD250" s="52">
        <v>1</v>
      </c>
      <c r="AE250" s="23" t="s">
        <v>1120</v>
      </c>
      <c r="AF250" s="23">
        <v>45273</v>
      </c>
      <c r="AG250" s="52" t="s">
        <v>79</v>
      </c>
      <c r="AH250" s="52">
        <v>1</v>
      </c>
      <c r="AI250" s="52">
        <f t="shared" si="324"/>
        <v>2.2499999999999999E-2</v>
      </c>
      <c r="AJ250" s="52">
        <f t="shared" si="415"/>
        <v>1</v>
      </c>
      <c r="AK250" s="52"/>
      <c r="AL250" s="239" t="str">
        <f t="shared" si="344"/>
        <v/>
      </c>
      <c r="AM250" s="239" t="str">
        <f t="shared" si="345"/>
        <v/>
      </c>
      <c r="AN250" s="239" t="str">
        <f t="shared" si="346"/>
        <v/>
      </c>
      <c r="AO250" s="239" t="str">
        <f t="shared" si="347"/>
        <v/>
      </c>
      <c r="AP250" s="239" t="str">
        <f t="shared" si="348"/>
        <v/>
      </c>
      <c r="AQ250" s="239" t="str">
        <f t="shared" si="349"/>
        <v/>
      </c>
      <c r="AR250" s="239" t="str">
        <f t="shared" si="350"/>
        <v/>
      </c>
      <c r="AS250" s="239" t="str">
        <f t="shared" si="351"/>
        <v/>
      </c>
      <c r="AT250" s="239" t="str">
        <f t="shared" si="352"/>
        <v/>
      </c>
      <c r="AU250" s="239" t="str">
        <f t="shared" si="326"/>
        <v/>
      </c>
      <c r="AV250" s="239" t="str">
        <f t="shared" si="327"/>
        <v/>
      </c>
      <c r="AW250" s="239" t="str">
        <f t="shared" si="328"/>
        <v/>
      </c>
      <c r="AX250" s="239" t="str">
        <f t="shared" si="329"/>
        <v/>
      </c>
      <c r="AY250" s="239" t="str">
        <f t="shared" si="330"/>
        <v/>
      </c>
      <c r="AZ250" s="239" t="str">
        <f t="shared" si="331"/>
        <v/>
      </c>
      <c r="BA250" s="239" t="str">
        <f t="shared" si="332"/>
        <v/>
      </c>
      <c r="BB250" s="239" t="str">
        <f t="shared" si="333"/>
        <v/>
      </c>
      <c r="BC250" s="239" t="str">
        <f t="shared" si="334"/>
        <v/>
      </c>
      <c r="BD250" s="239" t="str">
        <f t="shared" si="335"/>
        <v/>
      </c>
      <c r="BE250" s="239" t="str">
        <f t="shared" si="336"/>
        <v/>
      </c>
      <c r="BF250" s="239" t="str">
        <f t="shared" si="337"/>
        <v/>
      </c>
      <c r="BG250" s="239" t="str">
        <f t="shared" si="338"/>
        <v/>
      </c>
      <c r="BH250" s="239" t="str">
        <f t="shared" si="339"/>
        <v/>
      </c>
      <c r="BI250" s="239" t="str">
        <f t="shared" si="340"/>
        <v/>
      </c>
      <c r="BJ250" s="239" t="str">
        <f t="shared" si="341"/>
        <v/>
      </c>
      <c r="BK250" s="239" t="str">
        <f t="shared" si="342"/>
        <v/>
      </c>
      <c r="BL250" s="239" t="str">
        <f t="shared" si="343"/>
        <v/>
      </c>
      <c r="BN250" s="239" t="str">
        <f t="shared" si="353"/>
        <v/>
      </c>
      <c r="BO250" s="239" t="str">
        <f t="shared" si="354"/>
        <v/>
      </c>
      <c r="BP250" s="239" t="str">
        <f t="shared" si="355"/>
        <v/>
      </c>
      <c r="BQ250" s="239" t="str">
        <f t="shared" si="356"/>
        <v/>
      </c>
      <c r="BR250" s="239" t="str">
        <f t="shared" si="357"/>
        <v/>
      </c>
      <c r="BS250" s="239" t="str">
        <f t="shared" si="358"/>
        <v/>
      </c>
      <c r="BT250" s="239" t="str">
        <f t="shared" si="359"/>
        <v/>
      </c>
      <c r="BU250" s="239" t="str">
        <f t="shared" si="360"/>
        <v/>
      </c>
      <c r="BV250" s="239" t="str">
        <f t="shared" si="361"/>
        <v/>
      </c>
      <c r="BW250" s="239" t="str">
        <f t="shared" si="362"/>
        <v/>
      </c>
      <c r="BX250" s="239" t="str">
        <f t="shared" si="363"/>
        <v/>
      </c>
      <c r="BY250" s="239" t="str">
        <f t="shared" si="364"/>
        <v/>
      </c>
      <c r="BZ250" s="239" t="str">
        <f t="shared" si="365"/>
        <v/>
      </c>
      <c r="CA250" s="239" t="str">
        <f t="shared" si="366"/>
        <v/>
      </c>
      <c r="CB250" s="239" t="str">
        <f t="shared" si="367"/>
        <v/>
      </c>
      <c r="CC250" s="239" t="str">
        <f t="shared" si="368"/>
        <v/>
      </c>
      <c r="CD250" s="239" t="str">
        <f t="shared" si="369"/>
        <v/>
      </c>
      <c r="CE250" s="239" t="str">
        <f t="shared" si="370"/>
        <v/>
      </c>
      <c r="CF250" s="239" t="str">
        <f t="shared" si="371"/>
        <v/>
      </c>
      <c r="CG250" s="239" t="str">
        <f t="shared" si="372"/>
        <v/>
      </c>
      <c r="CH250" s="239" t="str">
        <f t="shared" si="373"/>
        <v/>
      </c>
      <c r="CI250" s="239" t="str">
        <f t="shared" si="374"/>
        <v/>
      </c>
      <c r="CJ250" s="239" t="str">
        <f t="shared" si="375"/>
        <v/>
      </c>
      <c r="CK250" s="239" t="str">
        <f t="shared" si="376"/>
        <v/>
      </c>
      <c r="CL250" s="239" t="str">
        <f t="shared" si="377"/>
        <v/>
      </c>
      <c r="CM250" s="239" t="str">
        <f t="shared" si="378"/>
        <v/>
      </c>
      <c r="CN250" s="239" t="str">
        <f t="shared" si="379"/>
        <v/>
      </c>
      <c r="CP250" s="239" t="str">
        <f t="shared" si="380"/>
        <v/>
      </c>
      <c r="CQ250" s="239" t="str">
        <f t="shared" si="381"/>
        <v/>
      </c>
      <c r="CR250" s="239" t="str">
        <f t="shared" si="382"/>
        <v/>
      </c>
      <c r="CS250" s="239" t="str">
        <f t="shared" si="383"/>
        <v/>
      </c>
      <c r="CT250" s="239" t="str">
        <f t="shared" si="384"/>
        <v/>
      </c>
      <c r="CU250" s="239" t="str">
        <f t="shared" si="385"/>
        <v/>
      </c>
      <c r="CV250" s="239" t="str">
        <f t="shared" si="386"/>
        <v/>
      </c>
      <c r="CW250" s="239" t="str">
        <f t="shared" si="387"/>
        <v/>
      </c>
      <c r="CX250" s="239" t="str">
        <f t="shared" si="388"/>
        <v/>
      </c>
      <c r="CY250" s="239" t="str">
        <f t="shared" si="389"/>
        <v/>
      </c>
      <c r="CZ250" s="239" t="str">
        <f t="shared" si="390"/>
        <v/>
      </c>
      <c r="DA250" s="239" t="str">
        <f t="shared" si="391"/>
        <v/>
      </c>
      <c r="DB250" s="239" t="str">
        <f t="shared" si="392"/>
        <v/>
      </c>
      <c r="DC250" s="239" t="str">
        <f t="shared" si="393"/>
        <v/>
      </c>
      <c r="DD250" s="239" t="str">
        <f t="shared" si="394"/>
        <v/>
      </c>
      <c r="DE250" s="239" t="str">
        <f t="shared" si="395"/>
        <v/>
      </c>
      <c r="DF250" s="239" t="str">
        <f t="shared" si="396"/>
        <v/>
      </c>
      <c r="DG250" s="239" t="str">
        <f t="shared" si="397"/>
        <v/>
      </c>
      <c r="DH250" s="239" t="str">
        <f t="shared" si="398"/>
        <v/>
      </c>
      <c r="DI250" s="239" t="str">
        <f t="shared" si="399"/>
        <v/>
      </c>
      <c r="DJ250" s="239" t="str">
        <f t="shared" si="400"/>
        <v/>
      </c>
      <c r="DK250" s="239" t="str">
        <f t="shared" si="401"/>
        <v/>
      </c>
      <c r="DL250" s="239" t="str">
        <f t="shared" si="402"/>
        <v/>
      </c>
      <c r="DM250" s="239" t="str">
        <f t="shared" si="403"/>
        <v/>
      </c>
      <c r="DN250" s="239" t="str">
        <f t="shared" si="404"/>
        <v/>
      </c>
      <c r="DO250" s="239" t="str">
        <f t="shared" si="405"/>
        <v/>
      </c>
      <c r="DP250" s="239" t="str">
        <f t="shared" si="406"/>
        <v/>
      </c>
    </row>
    <row r="251" spans="1:2048 2053:3059 3077:4094 4112:5120 5123:6143 6146:7167 7169:8189 8194:9200 9218:10235 10253:12287 12290:14335 14337:16293" ht="35.25" hidden="1" customHeight="1" x14ac:dyDescent="0.25">
      <c r="A251" s="53" t="s">
        <v>4519</v>
      </c>
      <c r="B251" s="53">
        <v>60</v>
      </c>
      <c r="C251" s="53" t="s">
        <v>48</v>
      </c>
      <c r="D251" s="53" t="s">
        <v>995</v>
      </c>
      <c r="E251" s="53">
        <v>1</v>
      </c>
      <c r="F251" s="53" t="s">
        <v>1121</v>
      </c>
      <c r="G251" s="53" t="str">
        <f t="shared" si="408"/>
        <v>60-5</v>
      </c>
      <c r="H251" s="53" t="s">
        <v>94</v>
      </c>
      <c r="I251" s="53" t="s">
        <v>76</v>
      </c>
      <c r="J251" s="53" t="s">
        <v>80</v>
      </c>
      <c r="K251" s="53" t="s">
        <v>80</v>
      </c>
      <c r="L251" s="53" t="s">
        <v>80</v>
      </c>
      <c r="M251" s="53" t="s">
        <v>80</v>
      </c>
      <c r="N251" s="53" t="s">
        <v>80</v>
      </c>
      <c r="O251" s="53" t="s">
        <v>80</v>
      </c>
      <c r="P251" s="53" t="s">
        <v>1122</v>
      </c>
      <c r="Q251" s="52">
        <v>0.15</v>
      </c>
      <c r="R251" s="52">
        <f>+Q251*Q246</f>
        <v>2.2499999999999999E-2</v>
      </c>
      <c r="S251" s="53">
        <v>1</v>
      </c>
      <c r="T251" s="53" t="s">
        <v>84</v>
      </c>
      <c r="U251" s="53" t="s">
        <v>1123</v>
      </c>
      <c r="V251" s="23">
        <v>45276</v>
      </c>
      <c r="W251" s="23">
        <v>45291</v>
      </c>
      <c r="X251" s="53" t="s">
        <v>1034</v>
      </c>
      <c r="Y251" s="49" t="s">
        <v>87</v>
      </c>
      <c r="Z251" s="59" t="s">
        <v>100</v>
      </c>
      <c r="AA251" s="52">
        <v>1</v>
      </c>
      <c r="AB251" s="23" t="s">
        <v>1124</v>
      </c>
      <c r="AC251" s="23">
        <v>45289</v>
      </c>
      <c r="AD251" s="52">
        <v>1</v>
      </c>
      <c r="AE251" s="23" t="s">
        <v>1125</v>
      </c>
      <c r="AF251" s="23">
        <v>45289</v>
      </c>
      <c r="AG251" s="52" t="s">
        <v>79</v>
      </c>
      <c r="AH251" s="52">
        <v>1</v>
      </c>
      <c r="AI251" s="52">
        <f t="shared" si="324"/>
        <v>2.2499999999999999E-2</v>
      </c>
      <c r="AJ251" s="52">
        <f t="shared" si="415"/>
        <v>1</v>
      </c>
      <c r="AK251" s="52"/>
      <c r="AL251" s="239" t="str">
        <f t="shared" si="344"/>
        <v/>
      </c>
      <c r="AM251" s="239" t="str">
        <f t="shared" si="345"/>
        <v/>
      </c>
      <c r="AN251" s="239" t="str">
        <f t="shared" si="346"/>
        <v/>
      </c>
      <c r="AO251" s="239" t="str">
        <f t="shared" si="347"/>
        <v/>
      </c>
      <c r="AP251" s="239" t="str">
        <f t="shared" si="348"/>
        <v/>
      </c>
      <c r="AQ251" s="239" t="str">
        <f t="shared" si="349"/>
        <v/>
      </c>
      <c r="AR251" s="239" t="str">
        <f t="shared" si="350"/>
        <v/>
      </c>
      <c r="AS251" s="239" t="str">
        <f t="shared" si="351"/>
        <v/>
      </c>
      <c r="AT251" s="239" t="str">
        <f t="shared" si="352"/>
        <v/>
      </c>
      <c r="AU251" s="239" t="str">
        <f t="shared" si="326"/>
        <v/>
      </c>
      <c r="AV251" s="239" t="str">
        <f t="shared" si="327"/>
        <v/>
      </c>
      <c r="AW251" s="239" t="str">
        <f t="shared" si="328"/>
        <v/>
      </c>
      <c r="AX251" s="239" t="str">
        <f t="shared" si="329"/>
        <v/>
      </c>
      <c r="AY251" s="239" t="str">
        <f t="shared" si="330"/>
        <v/>
      </c>
      <c r="AZ251" s="239" t="str">
        <f t="shared" si="331"/>
        <v/>
      </c>
      <c r="BA251" s="239" t="str">
        <f t="shared" si="332"/>
        <v/>
      </c>
      <c r="BB251" s="239" t="str">
        <f t="shared" si="333"/>
        <v/>
      </c>
      <c r="BC251" s="239" t="str">
        <f t="shared" si="334"/>
        <v/>
      </c>
      <c r="BD251" s="239" t="str">
        <f t="shared" si="335"/>
        <v/>
      </c>
      <c r="BE251" s="239" t="str">
        <f t="shared" si="336"/>
        <v/>
      </c>
      <c r="BF251" s="239" t="str">
        <f t="shared" si="337"/>
        <v/>
      </c>
      <c r="BG251" s="239" t="str">
        <f t="shared" si="338"/>
        <v/>
      </c>
      <c r="BH251" s="239" t="str">
        <f t="shared" si="339"/>
        <v/>
      </c>
      <c r="BI251" s="239" t="str">
        <f t="shared" si="340"/>
        <v/>
      </c>
      <c r="BJ251" s="239" t="str">
        <f t="shared" si="341"/>
        <v/>
      </c>
      <c r="BK251" s="239" t="str">
        <f t="shared" si="342"/>
        <v/>
      </c>
      <c r="BL251" s="239" t="str">
        <f t="shared" si="343"/>
        <v/>
      </c>
      <c r="BN251" s="239" t="str">
        <f t="shared" si="353"/>
        <v/>
      </c>
      <c r="BO251" s="239" t="str">
        <f t="shared" si="354"/>
        <v/>
      </c>
      <c r="BP251" s="239" t="str">
        <f t="shared" si="355"/>
        <v/>
      </c>
      <c r="BQ251" s="239" t="str">
        <f t="shared" si="356"/>
        <v/>
      </c>
      <c r="BR251" s="239" t="str">
        <f t="shared" si="357"/>
        <v/>
      </c>
      <c r="BS251" s="239" t="str">
        <f t="shared" si="358"/>
        <v/>
      </c>
      <c r="BT251" s="239" t="str">
        <f t="shared" si="359"/>
        <v/>
      </c>
      <c r="BU251" s="239" t="str">
        <f t="shared" si="360"/>
        <v/>
      </c>
      <c r="BV251" s="239" t="str">
        <f t="shared" si="361"/>
        <v/>
      </c>
      <c r="BW251" s="239" t="str">
        <f t="shared" si="362"/>
        <v/>
      </c>
      <c r="BX251" s="239" t="str">
        <f t="shared" si="363"/>
        <v/>
      </c>
      <c r="BY251" s="239" t="str">
        <f t="shared" si="364"/>
        <v/>
      </c>
      <c r="BZ251" s="239" t="str">
        <f t="shared" si="365"/>
        <v/>
      </c>
      <c r="CA251" s="239" t="str">
        <f t="shared" si="366"/>
        <v/>
      </c>
      <c r="CB251" s="239" t="str">
        <f t="shared" si="367"/>
        <v/>
      </c>
      <c r="CC251" s="239" t="str">
        <f t="shared" si="368"/>
        <v/>
      </c>
      <c r="CD251" s="239" t="str">
        <f t="shared" si="369"/>
        <v/>
      </c>
      <c r="CE251" s="239" t="str">
        <f t="shared" si="370"/>
        <v/>
      </c>
      <c r="CF251" s="239" t="str">
        <f t="shared" si="371"/>
        <v/>
      </c>
      <c r="CG251" s="239" t="str">
        <f t="shared" si="372"/>
        <v/>
      </c>
      <c r="CH251" s="239" t="str">
        <f t="shared" si="373"/>
        <v/>
      </c>
      <c r="CI251" s="239" t="str">
        <f t="shared" si="374"/>
        <v/>
      </c>
      <c r="CJ251" s="239" t="str">
        <f t="shared" si="375"/>
        <v/>
      </c>
      <c r="CK251" s="239" t="str">
        <f t="shared" si="376"/>
        <v/>
      </c>
      <c r="CL251" s="239" t="str">
        <f t="shared" si="377"/>
        <v/>
      </c>
      <c r="CM251" s="239" t="str">
        <f t="shared" si="378"/>
        <v/>
      </c>
      <c r="CN251" s="239" t="str">
        <f t="shared" si="379"/>
        <v/>
      </c>
      <c r="CP251" s="239" t="str">
        <f t="shared" si="380"/>
        <v/>
      </c>
      <c r="CQ251" s="239" t="str">
        <f t="shared" si="381"/>
        <v/>
      </c>
      <c r="CR251" s="239" t="str">
        <f t="shared" si="382"/>
        <v/>
      </c>
      <c r="CS251" s="239" t="str">
        <f t="shared" si="383"/>
        <v/>
      </c>
      <c r="CT251" s="239" t="str">
        <f t="shared" si="384"/>
        <v/>
      </c>
      <c r="CU251" s="239" t="str">
        <f t="shared" si="385"/>
        <v/>
      </c>
      <c r="CV251" s="239" t="str">
        <f t="shared" si="386"/>
        <v/>
      </c>
      <c r="CW251" s="239" t="str">
        <f t="shared" si="387"/>
        <v/>
      </c>
      <c r="CX251" s="239" t="str">
        <f t="shared" si="388"/>
        <v/>
      </c>
      <c r="CY251" s="239" t="str">
        <f t="shared" si="389"/>
        <v/>
      </c>
      <c r="CZ251" s="239" t="str">
        <f t="shared" si="390"/>
        <v/>
      </c>
      <c r="DA251" s="239" t="str">
        <f t="shared" si="391"/>
        <v/>
      </c>
      <c r="DB251" s="239" t="str">
        <f t="shared" si="392"/>
        <v/>
      </c>
      <c r="DC251" s="239" t="str">
        <f t="shared" si="393"/>
        <v/>
      </c>
      <c r="DD251" s="239" t="str">
        <f t="shared" si="394"/>
        <v/>
      </c>
      <c r="DE251" s="239" t="str">
        <f t="shared" si="395"/>
        <v/>
      </c>
      <c r="DF251" s="239" t="str">
        <f t="shared" si="396"/>
        <v/>
      </c>
      <c r="DG251" s="239" t="str">
        <f t="shared" si="397"/>
        <v/>
      </c>
      <c r="DH251" s="239" t="str">
        <f t="shared" si="398"/>
        <v/>
      </c>
      <c r="DI251" s="239" t="str">
        <f t="shared" si="399"/>
        <v/>
      </c>
      <c r="DJ251" s="239" t="str">
        <f t="shared" si="400"/>
        <v/>
      </c>
      <c r="DK251" s="239" t="str">
        <f t="shared" si="401"/>
        <v/>
      </c>
      <c r="DL251" s="239" t="str">
        <f t="shared" si="402"/>
        <v/>
      </c>
      <c r="DM251" s="239" t="str">
        <f t="shared" si="403"/>
        <v/>
      </c>
      <c r="DN251" s="239" t="str">
        <f t="shared" si="404"/>
        <v/>
      </c>
      <c r="DO251" s="239" t="str">
        <f t="shared" si="405"/>
        <v/>
      </c>
      <c r="DP251" s="239" t="str">
        <f t="shared" si="406"/>
        <v/>
      </c>
    </row>
    <row r="252" spans="1:2048 2053:3059 3077:4094 4112:5120 5123:6143 6146:7167 7169:8189 8194:9200 9218:10235 10253:12287 12290:14335 14337:16293" s="3" customFormat="1" ht="35.25" hidden="1" customHeight="1" x14ac:dyDescent="0.25">
      <c r="A252" s="63" t="s">
        <v>4519</v>
      </c>
      <c r="B252" s="63">
        <v>60</v>
      </c>
      <c r="C252" s="63" t="s">
        <v>48</v>
      </c>
      <c r="D252" s="63" t="s">
        <v>995</v>
      </c>
      <c r="E252" s="63">
        <v>1</v>
      </c>
      <c r="F252" s="63" t="s">
        <v>1126</v>
      </c>
      <c r="G252" s="63" t="str">
        <f t="shared" si="408"/>
        <v>60-6</v>
      </c>
      <c r="H252" s="63" t="s">
        <v>155</v>
      </c>
      <c r="I252" s="63" t="s">
        <v>155</v>
      </c>
      <c r="J252" s="63" t="s">
        <v>80</v>
      </c>
      <c r="K252" s="63" t="s">
        <v>80</v>
      </c>
      <c r="L252" s="63" t="s">
        <v>80</v>
      </c>
      <c r="M252" s="63" t="s">
        <v>80</v>
      </c>
      <c r="N252" s="63" t="s">
        <v>80</v>
      </c>
      <c r="O252" s="63" t="s">
        <v>80</v>
      </c>
      <c r="P252" s="63" t="s">
        <v>156</v>
      </c>
      <c r="Q252" s="64">
        <v>1</v>
      </c>
      <c r="R252" s="64"/>
      <c r="S252" s="65">
        <f>SUBTOTAL(9,S253)</f>
        <v>1</v>
      </c>
      <c r="T252" s="63" t="s">
        <v>84</v>
      </c>
      <c r="U252" s="63" t="s">
        <v>162</v>
      </c>
      <c r="V252" s="66">
        <v>44927</v>
      </c>
      <c r="W252" s="66">
        <v>45290</v>
      </c>
      <c r="X252" s="63" t="s">
        <v>1034</v>
      </c>
      <c r="Y252" s="49" t="s">
        <v>87</v>
      </c>
      <c r="Z252" s="63" t="s">
        <v>89</v>
      </c>
      <c r="AA252" s="119">
        <f>VLOOKUP(B252,RANKING!$C$15:$K$47,5,0)</f>
        <v>1</v>
      </c>
      <c r="AB252" s="23" t="str">
        <f>VLOOKUP(B252,RANKING!$C$15:$N$47,12,0)</f>
        <v xml:space="preserve">La ficha del Grupo de Trabajo Gestión Judicial ejecutó al 100,00% las actividades programadas en otras fichas </v>
      </c>
      <c r="AC252" s="23">
        <v>45291</v>
      </c>
      <c r="AD252" s="119">
        <f>VLOOKUP(B252,RANKING!$C$15:$K$47,5,0)</f>
        <v>1</v>
      </c>
      <c r="AE252" s="23" t="str">
        <f>+AB252</f>
        <v xml:space="preserve">La ficha del Grupo de Trabajo Gestión Judicial ejecutó al 100,00% las actividades programadas en otras fichas </v>
      </c>
      <c r="AF252" s="23">
        <v>45291</v>
      </c>
      <c r="AG252" s="406" t="s">
        <v>79</v>
      </c>
      <c r="AH252" s="119">
        <f>VLOOKUP(B252,RANKING!$C$15:$K$47,6,0)</f>
        <v>1</v>
      </c>
      <c r="AI252" s="119">
        <f>AD252*Q252</f>
        <v>1</v>
      </c>
      <c r="AJ252" s="52"/>
      <c r="AK252" s="52"/>
      <c r="AL252" s="239" t="str">
        <f t="shared" si="344"/>
        <v/>
      </c>
      <c r="AM252" s="239" t="str">
        <f t="shared" si="345"/>
        <v/>
      </c>
      <c r="AN252" s="239" t="str">
        <f t="shared" si="346"/>
        <v/>
      </c>
      <c r="AO252" s="239" t="str">
        <f t="shared" si="347"/>
        <v/>
      </c>
      <c r="AP252" s="239" t="str">
        <f t="shared" si="348"/>
        <v/>
      </c>
      <c r="AQ252" s="239" t="str">
        <f t="shared" si="349"/>
        <v/>
      </c>
      <c r="AR252" s="239" t="str">
        <f t="shared" si="350"/>
        <v/>
      </c>
      <c r="AS252" s="239" t="str">
        <f t="shared" si="351"/>
        <v/>
      </c>
      <c r="AT252" s="239" t="str">
        <f t="shared" si="352"/>
        <v/>
      </c>
      <c r="AU252" s="239" t="str">
        <f t="shared" si="326"/>
        <v/>
      </c>
      <c r="AV252" s="239" t="str">
        <f t="shared" si="327"/>
        <v/>
      </c>
      <c r="AW252" s="239" t="str">
        <f t="shared" si="328"/>
        <v/>
      </c>
      <c r="AX252" s="239" t="str">
        <f t="shared" si="329"/>
        <v/>
      </c>
      <c r="AY252" s="239" t="str">
        <f t="shared" si="330"/>
        <v/>
      </c>
      <c r="AZ252" s="239" t="str">
        <f t="shared" si="331"/>
        <v/>
      </c>
      <c r="BA252" s="239" t="str">
        <f t="shared" si="332"/>
        <v/>
      </c>
      <c r="BB252" s="239" t="str">
        <f t="shared" si="333"/>
        <v/>
      </c>
      <c r="BC252" s="239" t="str">
        <f t="shared" si="334"/>
        <v/>
      </c>
      <c r="BD252" s="239" t="str">
        <f t="shared" si="335"/>
        <v/>
      </c>
      <c r="BE252" s="239" t="str">
        <f t="shared" si="336"/>
        <v/>
      </c>
      <c r="BF252" s="239" t="str">
        <f t="shared" si="337"/>
        <v/>
      </c>
      <c r="BG252" s="239" t="str">
        <f t="shared" si="338"/>
        <v/>
      </c>
      <c r="BH252" s="239" t="str">
        <f t="shared" si="339"/>
        <v/>
      </c>
      <c r="BI252" s="239" t="str">
        <f t="shared" si="340"/>
        <v/>
      </c>
      <c r="BJ252" s="239" t="str">
        <f t="shared" si="341"/>
        <v/>
      </c>
      <c r="BK252" s="239" t="str">
        <f t="shared" si="342"/>
        <v/>
      </c>
      <c r="BL252" s="239" t="str">
        <f t="shared" si="343"/>
        <v/>
      </c>
      <c r="BM252" s="82"/>
      <c r="BN252" s="239" t="str">
        <f t="shared" si="353"/>
        <v/>
      </c>
      <c r="BO252" s="239" t="str">
        <f t="shared" si="354"/>
        <v/>
      </c>
      <c r="BP252" s="239" t="str">
        <f t="shared" si="355"/>
        <v/>
      </c>
      <c r="BQ252" s="239" t="str">
        <f t="shared" si="356"/>
        <v/>
      </c>
      <c r="BR252" s="239" t="str">
        <f t="shared" si="357"/>
        <v/>
      </c>
      <c r="BS252" s="239" t="str">
        <f t="shared" si="358"/>
        <v/>
      </c>
      <c r="BT252" s="239" t="str">
        <f t="shared" si="359"/>
        <v/>
      </c>
      <c r="BU252" s="239" t="str">
        <f t="shared" si="360"/>
        <v/>
      </c>
      <c r="BV252" s="239" t="str">
        <f t="shared" si="361"/>
        <v/>
      </c>
      <c r="BW252" s="239" t="str">
        <f t="shared" si="362"/>
        <v/>
      </c>
      <c r="BX252" s="239" t="str">
        <f t="shared" si="363"/>
        <v/>
      </c>
      <c r="BY252" s="239" t="str">
        <f t="shared" si="364"/>
        <v/>
      </c>
      <c r="BZ252" s="239" t="str">
        <f t="shared" si="365"/>
        <v/>
      </c>
      <c r="CA252" s="239" t="str">
        <f t="shared" si="366"/>
        <v/>
      </c>
      <c r="CB252" s="239" t="str">
        <f t="shared" si="367"/>
        <v/>
      </c>
      <c r="CC252" s="239" t="str">
        <f t="shared" si="368"/>
        <v/>
      </c>
      <c r="CD252" s="239" t="str">
        <f t="shared" si="369"/>
        <v/>
      </c>
      <c r="CE252" s="239" t="str">
        <f t="shared" si="370"/>
        <v/>
      </c>
      <c r="CF252" s="239" t="str">
        <f t="shared" si="371"/>
        <v/>
      </c>
      <c r="CG252" s="239" t="str">
        <f t="shared" si="372"/>
        <v/>
      </c>
      <c r="CH252" s="239" t="str">
        <f t="shared" si="373"/>
        <v/>
      </c>
      <c r="CI252" s="239" t="str">
        <f t="shared" si="374"/>
        <v/>
      </c>
      <c r="CJ252" s="239" t="str">
        <f t="shared" si="375"/>
        <v/>
      </c>
      <c r="CK252" s="239" t="str">
        <f t="shared" si="376"/>
        <v/>
      </c>
      <c r="CL252" s="239" t="str">
        <f t="shared" si="377"/>
        <v/>
      </c>
      <c r="CM252" s="239" t="str">
        <f t="shared" si="378"/>
        <v/>
      </c>
      <c r="CN252" s="239" t="str">
        <f t="shared" si="379"/>
        <v/>
      </c>
      <c r="CP252" s="239" t="str">
        <f t="shared" si="380"/>
        <v/>
      </c>
      <c r="CQ252" s="239" t="str">
        <f t="shared" si="381"/>
        <v/>
      </c>
      <c r="CR252" s="239" t="str">
        <f t="shared" si="382"/>
        <v/>
      </c>
      <c r="CS252" s="239" t="str">
        <f t="shared" si="383"/>
        <v/>
      </c>
      <c r="CT252" s="239" t="str">
        <f t="shared" si="384"/>
        <v/>
      </c>
      <c r="CU252" s="239" t="str">
        <f t="shared" si="385"/>
        <v/>
      </c>
      <c r="CV252" s="239" t="str">
        <f t="shared" si="386"/>
        <v/>
      </c>
      <c r="CW252" s="239" t="str">
        <f t="shared" si="387"/>
        <v/>
      </c>
      <c r="CX252" s="239" t="str">
        <f t="shared" si="388"/>
        <v/>
      </c>
      <c r="CY252" s="239" t="str">
        <f t="shared" si="389"/>
        <v/>
      </c>
      <c r="CZ252" s="239" t="str">
        <f t="shared" si="390"/>
        <v/>
      </c>
      <c r="DA252" s="239" t="str">
        <f t="shared" si="391"/>
        <v/>
      </c>
      <c r="DB252" s="239" t="str">
        <f t="shared" si="392"/>
        <v/>
      </c>
      <c r="DC252" s="239" t="str">
        <f t="shared" si="393"/>
        <v/>
      </c>
      <c r="DD252" s="239" t="str">
        <f t="shared" si="394"/>
        <v/>
      </c>
      <c r="DE252" s="239" t="str">
        <f t="shared" si="395"/>
        <v/>
      </c>
      <c r="DF252" s="239" t="str">
        <f t="shared" si="396"/>
        <v/>
      </c>
      <c r="DG252" s="239" t="str">
        <f t="shared" si="397"/>
        <v/>
      </c>
      <c r="DH252" s="239" t="str">
        <f t="shared" si="398"/>
        <v/>
      </c>
      <c r="DI252" s="239" t="str">
        <f t="shared" si="399"/>
        <v/>
      </c>
      <c r="DJ252" s="239" t="str">
        <f t="shared" si="400"/>
        <v/>
      </c>
      <c r="DK252" s="239" t="str">
        <f t="shared" si="401"/>
        <v/>
      </c>
      <c r="DL252" s="239" t="str">
        <f t="shared" si="402"/>
        <v/>
      </c>
      <c r="DM252" s="239" t="str">
        <f t="shared" si="403"/>
        <v/>
      </c>
      <c r="DN252" s="239" t="str">
        <f t="shared" si="404"/>
        <v/>
      </c>
      <c r="DO252" s="239" t="str">
        <f t="shared" si="405"/>
        <v/>
      </c>
      <c r="DP252" s="239" t="str">
        <f t="shared" si="406"/>
        <v/>
      </c>
      <c r="DQ252" s="82"/>
      <c r="DS252" s="7"/>
      <c r="DT252" s="82"/>
      <c r="DV252" s="7"/>
      <c r="DW252" s="82"/>
      <c r="DX252" s="82"/>
      <c r="DY252" s="83"/>
      <c r="EA252" s="82"/>
      <c r="EB252" s="80"/>
      <c r="EC252" s="81"/>
      <c r="ED252" s="82"/>
      <c r="EG252" s="82"/>
      <c r="EH252" s="82"/>
      <c r="EJ252" s="82"/>
      <c r="EM252" s="82"/>
      <c r="EP252" s="82"/>
      <c r="EQ252" s="82"/>
      <c r="EV252" s="82"/>
      <c r="EY252" s="82"/>
      <c r="EZ252" s="82"/>
      <c r="FA252" s="82"/>
      <c r="FB252" s="82"/>
      <c r="FC252" s="82"/>
      <c r="FD252" s="82"/>
      <c r="FE252" s="82"/>
      <c r="FW252" s="82"/>
      <c r="FX252" s="82"/>
      <c r="FY252" s="6"/>
      <c r="GB252" s="7"/>
      <c r="GC252" s="7"/>
      <c r="GH252" s="82"/>
      <c r="GJ252" s="7"/>
      <c r="GK252" s="82"/>
      <c r="GM252" s="7"/>
      <c r="GN252" s="82"/>
      <c r="GO252" s="82"/>
      <c r="GP252" s="83"/>
      <c r="GR252" s="82"/>
      <c r="GS252" s="80"/>
      <c r="GT252" s="81"/>
      <c r="GU252" s="82"/>
      <c r="GX252" s="82"/>
      <c r="GY252" s="82"/>
      <c r="HA252" s="82"/>
      <c r="HD252" s="82"/>
      <c r="HG252" s="82"/>
      <c r="HH252" s="82"/>
      <c r="HM252" s="82"/>
      <c r="HP252" s="82"/>
      <c r="HQ252" s="82"/>
      <c r="HR252" s="82"/>
      <c r="HS252" s="82"/>
      <c r="HT252" s="82"/>
      <c r="HU252" s="82"/>
      <c r="HV252" s="82"/>
      <c r="IN252" s="82"/>
      <c r="IO252" s="82"/>
      <c r="IP252" s="6"/>
      <c r="IS252" s="7"/>
      <c r="IT252" s="7"/>
      <c r="IY252" s="82"/>
      <c r="JA252" s="7"/>
      <c r="JB252" s="82"/>
      <c r="JD252" s="7"/>
      <c r="JE252" s="82"/>
      <c r="JF252" s="82"/>
      <c r="JG252" s="83"/>
      <c r="JI252" s="82"/>
      <c r="JJ252" s="80"/>
      <c r="JK252" s="81"/>
      <c r="JL252" s="82"/>
      <c r="JO252" s="82"/>
      <c r="JP252" s="82"/>
      <c r="JR252" s="82"/>
      <c r="JU252" s="82"/>
      <c r="JX252" s="82"/>
      <c r="JY252" s="82"/>
      <c r="KD252" s="82"/>
      <c r="KG252" s="82"/>
      <c r="KH252" s="82"/>
      <c r="KI252" s="82"/>
      <c r="KJ252" s="82"/>
      <c r="KK252" s="82"/>
      <c r="KL252" s="82"/>
      <c r="KM252" s="82"/>
      <c r="LE252" s="82"/>
      <c r="LF252" s="82"/>
      <c r="LG252" s="6"/>
      <c r="LJ252" s="7"/>
      <c r="LK252" s="7"/>
      <c r="LP252" s="82"/>
      <c r="LR252" s="7"/>
      <c r="LS252" s="82"/>
      <c r="LU252" s="7"/>
      <c r="LV252" s="82"/>
      <c r="LW252" s="82"/>
      <c r="LX252" s="83"/>
      <c r="LZ252" s="82"/>
      <c r="MA252" s="80"/>
      <c r="MB252" s="81"/>
      <c r="MC252" s="82"/>
      <c r="MF252" s="82"/>
      <c r="MG252" s="82"/>
      <c r="MI252" s="82"/>
      <c r="ML252" s="82"/>
      <c r="MO252" s="82"/>
      <c r="MP252" s="82"/>
      <c r="MU252" s="82"/>
      <c r="MX252" s="82"/>
      <c r="MY252" s="82"/>
      <c r="MZ252" s="82"/>
      <c r="NA252" s="82"/>
      <c r="NB252" s="82"/>
      <c r="NC252" s="82"/>
      <c r="ND252" s="82"/>
      <c r="NV252" s="82"/>
      <c r="NW252" s="82"/>
      <c r="NX252" s="6"/>
      <c r="OA252" s="7"/>
      <c r="OB252" s="7"/>
      <c r="OG252" s="82"/>
      <c r="OI252" s="7"/>
      <c r="OJ252" s="82"/>
      <c r="OL252" s="7"/>
      <c r="OM252" s="82"/>
      <c r="ON252" s="82"/>
      <c r="OO252" s="83"/>
      <c r="OQ252" s="82"/>
      <c r="OR252" s="80"/>
      <c r="OS252" s="81"/>
      <c r="OT252" s="82"/>
      <c r="OW252" s="82"/>
      <c r="OX252" s="82"/>
      <c r="OZ252" s="82"/>
      <c r="PC252" s="82"/>
      <c r="PF252" s="82"/>
      <c r="PG252" s="82"/>
      <c r="PL252" s="82"/>
      <c r="PO252" s="82"/>
      <c r="PP252" s="82"/>
      <c r="PQ252" s="82"/>
      <c r="PR252" s="82"/>
      <c r="PS252" s="82"/>
      <c r="PT252" s="82"/>
      <c r="PU252" s="82"/>
      <c r="QM252" s="82"/>
      <c r="QN252" s="82"/>
      <c r="QO252" s="6"/>
      <c r="QR252" s="7"/>
      <c r="QS252" s="7"/>
      <c r="QX252" s="82"/>
      <c r="QZ252" s="7"/>
      <c r="RA252" s="82"/>
      <c r="RC252" s="7"/>
      <c r="RD252" s="82"/>
      <c r="RE252" s="82"/>
      <c r="RF252" s="83"/>
      <c r="RH252" s="82"/>
      <c r="RI252" s="80"/>
      <c r="RJ252" s="81"/>
      <c r="RK252" s="82"/>
      <c r="RN252" s="82"/>
      <c r="RO252" s="82"/>
      <c r="RQ252" s="82"/>
      <c r="RT252" s="82"/>
      <c r="RW252" s="82"/>
      <c r="RX252" s="82"/>
      <c r="SC252" s="82"/>
      <c r="SF252" s="82"/>
      <c r="SG252" s="82"/>
      <c r="SH252" s="82"/>
      <c r="SI252" s="82"/>
      <c r="SJ252" s="82"/>
      <c r="SK252" s="82"/>
      <c r="SL252" s="82"/>
      <c r="TD252" s="82"/>
      <c r="TE252" s="82"/>
      <c r="TF252" s="6"/>
      <c r="TI252" s="7"/>
      <c r="TJ252" s="7"/>
      <c r="TO252" s="82"/>
      <c r="TQ252" s="7"/>
      <c r="TR252" s="82"/>
      <c r="TT252" s="7"/>
      <c r="TU252" s="82"/>
      <c r="TV252" s="82"/>
      <c r="TW252" s="83"/>
      <c r="TY252" s="82"/>
      <c r="TZ252" s="80"/>
      <c r="UA252" s="81"/>
      <c r="UB252" s="82"/>
      <c r="UE252" s="82"/>
      <c r="UF252" s="82"/>
      <c r="UH252" s="82"/>
      <c r="UK252" s="82"/>
      <c r="UN252" s="82"/>
      <c r="UO252" s="82"/>
      <c r="UT252" s="82"/>
      <c r="UW252" s="82"/>
      <c r="UX252" s="82"/>
      <c r="UY252" s="82"/>
      <c r="UZ252" s="82"/>
      <c r="VA252" s="82"/>
      <c r="VB252" s="82"/>
      <c r="VC252" s="82"/>
      <c r="VU252" s="82"/>
      <c r="VV252" s="82"/>
      <c r="VW252" s="6"/>
      <c r="VZ252" s="7"/>
      <c r="WA252" s="7"/>
      <c r="WF252" s="82"/>
      <c r="WH252" s="7"/>
      <c r="WI252" s="82"/>
      <c r="WK252" s="7"/>
      <c r="WL252" s="82"/>
      <c r="WM252" s="82"/>
      <c r="WN252" s="83"/>
      <c r="WP252" s="82"/>
      <c r="WQ252" s="80"/>
      <c r="WR252" s="81"/>
      <c r="WS252" s="82"/>
      <c r="WV252" s="82"/>
      <c r="WW252" s="82"/>
      <c r="WY252" s="82"/>
      <c r="XB252" s="82"/>
      <c r="XE252" s="82"/>
      <c r="XF252" s="82"/>
      <c r="XK252" s="82"/>
      <c r="XN252" s="82"/>
      <c r="XO252" s="82"/>
      <c r="XP252" s="82"/>
      <c r="XQ252" s="82"/>
      <c r="XR252" s="82"/>
      <c r="XS252" s="82"/>
      <c r="XT252" s="82"/>
      <c r="YL252" s="82"/>
      <c r="YM252" s="82"/>
      <c r="YN252" s="6"/>
      <c r="YQ252" s="7"/>
      <c r="YR252" s="7"/>
      <c r="YW252" s="82"/>
      <c r="YY252" s="7"/>
      <c r="YZ252" s="82"/>
      <c r="ZB252" s="7"/>
      <c r="ZC252" s="82"/>
      <c r="ZD252" s="82"/>
      <c r="ZE252" s="83"/>
      <c r="ZG252" s="82"/>
      <c r="ZH252" s="80"/>
      <c r="ZI252" s="81"/>
      <c r="ZJ252" s="82"/>
      <c r="ZM252" s="82"/>
      <c r="ZN252" s="82"/>
      <c r="ZP252" s="82"/>
      <c r="ZS252" s="82"/>
      <c r="ZV252" s="82"/>
      <c r="ZW252" s="82"/>
      <c r="AAB252" s="82"/>
      <c r="AAE252" s="82"/>
      <c r="AAF252" s="82"/>
      <c r="AAG252" s="82"/>
      <c r="AAH252" s="82"/>
      <c r="AAI252" s="82"/>
      <c r="AAJ252" s="82"/>
      <c r="AAK252" s="82"/>
      <c r="ABC252" s="82"/>
      <c r="ABD252" s="82"/>
      <c r="ABE252" s="6"/>
      <c r="ABH252" s="7"/>
      <c r="ABI252" s="7"/>
      <c r="ABN252" s="82"/>
      <c r="ABP252" s="7"/>
      <c r="ABQ252" s="82"/>
      <c r="ABS252" s="7"/>
      <c r="ABT252" s="82"/>
      <c r="ABU252" s="82"/>
      <c r="ABV252" s="83"/>
      <c r="ABX252" s="82"/>
      <c r="ABY252" s="80"/>
      <c r="ABZ252" s="81"/>
      <c r="ACA252" s="82"/>
      <c r="ACD252" s="82"/>
      <c r="ACE252" s="82"/>
      <c r="ACG252" s="82"/>
      <c r="ACJ252" s="82"/>
      <c r="ACM252" s="82"/>
      <c r="ACN252" s="82"/>
      <c r="ACS252" s="82"/>
      <c r="ACV252" s="82"/>
      <c r="ACW252" s="82"/>
      <c r="ACX252" s="82"/>
      <c r="ACY252" s="82"/>
      <c r="ACZ252" s="82"/>
      <c r="ADA252" s="82"/>
      <c r="ADB252" s="82"/>
      <c r="ADT252" s="82"/>
      <c r="ADU252" s="82"/>
      <c r="ADV252" s="6"/>
      <c r="ADY252" s="7"/>
      <c r="ADZ252" s="7"/>
      <c r="AEE252" s="82"/>
      <c r="AEG252" s="7"/>
      <c r="AEH252" s="82"/>
      <c r="AEJ252" s="7"/>
      <c r="AEK252" s="82"/>
      <c r="AEL252" s="82"/>
      <c r="AEM252" s="83"/>
      <c r="AEO252" s="82"/>
      <c r="AEP252" s="80"/>
      <c r="AEQ252" s="81"/>
      <c r="AER252" s="82"/>
      <c r="AEU252" s="82"/>
      <c r="AEV252" s="82"/>
      <c r="AEX252" s="82"/>
      <c r="AFA252" s="82"/>
      <c r="AFD252" s="82"/>
      <c r="AFE252" s="82"/>
      <c r="AFJ252" s="82"/>
      <c r="AFM252" s="82"/>
      <c r="AFN252" s="82"/>
      <c r="AFO252" s="82"/>
      <c r="AFP252" s="82"/>
      <c r="AFQ252" s="82"/>
      <c r="AFR252" s="82"/>
      <c r="AFS252" s="82"/>
      <c r="AGK252" s="82"/>
      <c r="AGL252" s="82"/>
      <c r="AGM252" s="6"/>
      <c r="AGP252" s="7"/>
      <c r="AGQ252" s="7"/>
      <c r="AGV252" s="82"/>
      <c r="AGX252" s="7"/>
      <c r="AGY252" s="82"/>
      <c r="AHA252" s="7"/>
      <c r="AHB252" s="82"/>
      <c r="AHC252" s="82"/>
      <c r="AHD252" s="83"/>
      <c r="AHF252" s="82"/>
      <c r="AHG252" s="80"/>
      <c r="AHH252" s="81"/>
      <c r="AHI252" s="82"/>
      <c r="AHL252" s="82"/>
      <c r="AHM252" s="82"/>
      <c r="AHO252" s="82"/>
      <c r="AHR252" s="82"/>
      <c r="AHU252" s="82"/>
      <c r="AHV252" s="82"/>
      <c r="AIA252" s="82"/>
      <c r="AID252" s="82"/>
      <c r="AIE252" s="82"/>
      <c r="AIF252" s="82"/>
      <c r="AIG252" s="82"/>
      <c r="AIH252" s="82"/>
      <c r="AII252" s="82"/>
      <c r="AIJ252" s="82"/>
      <c r="AJB252" s="82"/>
      <c r="AJC252" s="82"/>
      <c r="AJD252" s="6"/>
      <c r="AJG252" s="7"/>
      <c r="AJH252" s="7"/>
      <c r="AJM252" s="82"/>
      <c r="AJO252" s="7"/>
      <c r="AJP252" s="82"/>
      <c r="AJR252" s="7"/>
      <c r="AJS252" s="82"/>
      <c r="AJT252" s="82"/>
      <c r="AJU252" s="83"/>
      <c r="AJW252" s="82"/>
      <c r="AJX252" s="80"/>
      <c r="AJY252" s="81"/>
      <c r="AJZ252" s="82"/>
      <c r="AKC252" s="82"/>
      <c r="AKD252" s="82"/>
      <c r="AKF252" s="82"/>
      <c r="AKI252" s="82"/>
      <c r="AKL252" s="82"/>
      <c r="AKM252" s="82"/>
      <c r="AKR252" s="82"/>
      <c r="AKU252" s="82"/>
      <c r="AKV252" s="82"/>
      <c r="AKW252" s="82"/>
      <c r="AKX252" s="82"/>
      <c r="AKY252" s="82"/>
      <c r="AKZ252" s="82"/>
      <c r="ALA252" s="82"/>
      <c r="ALS252" s="82"/>
      <c r="ALT252" s="82"/>
      <c r="ALU252" s="6"/>
      <c r="ALX252" s="7"/>
      <c r="ALY252" s="7"/>
      <c r="AMD252" s="82"/>
      <c r="AMF252" s="7"/>
      <c r="AMG252" s="82"/>
      <c r="AMI252" s="7"/>
      <c r="AMJ252" s="82"/>
      <c r="AMK252" s="82"/>
      <c r="AML252" s="83"/>
      <c r="AMN252" s="82"/>
      <c r="AMO252" s="80"/>
      <c r="AMP252" s="81"/>
      <c r="AMQ252" s="82"/>
      <c r="AMT252" s="82"/>
      <c r="AMU252" s="82"/>
      <c r="AMW252" s="82"/>
      <c r="AMZ252" s="82"/>
      <c r="ANC252" s="82"/>
      <c r="AND252" s="82"/>
      <c r="ANI252" s="82"/>
      <c r="ANL252" s="82"/>
      <c r="ANM252" s="82"/>
      <c r="ANN252" s="82"/>
      <c r="ANO252" s="82"/>
      <c r="ANP252" s="82"/>
      <c r="ANQ252" s="82"/>
      <c r="ANR252" s="82"/>
      <c r="AOJ252" s="82"/>
      <c r="AOK252" s="82"/>
      <c r="AOL252" s="6"/>
      <c r="AOO252" s="7"/>
      <c r="AOP252" s="7"/>
      <c r="AOU252" s="82"/>
      <c r="AOW252" s="7"/>
      <c r="AOX252" s="82"/>
      <c r="AOZ252" s="7"/>
      <c r="APA252" s="82"/>
      <c r="APB252" s="82"/>
      <c r="APC252" s="83"/>
      <c r="APE252" s="82"/>
      <c r="APF252" s="80"/>
      <c r="APG252" s="81"/>
      <c r="APH252" s="82"/>
      <c r="APK252" s="82"/>
      <c r="APL252" s="82"/>
      <c r="APN252" s="82"/>
      <c r="APQ252" s="82"/>
      <c r="APT252" s="82"/>
      <c r="APU252" s="82"/>
      <c r="APZ252" s="82"/>
      <c r="AQC252" s="82"/>
      <c r="AQD252" s="82"/>
      <c r="AQE252" s="82"/>
      <c r="AQF252" s="82"/>
      <c r="AQG252" s="82"/>
      <c r="AQH252" s="82"/>
      <c r="AQI252" s="82"/>
      <c r="ARA252" s="82"/>
      <c r="ARB252" s="82"/>
      <c r="ARC252" s="6"/>
      <c r="ARF252" s="7"/>
      <c r="ARG252" s="7"/>
      <c r="ARL252" s="82"/>
      <c r="ARN252" s="7"/>
      <c r="ARO252" s="82"/>
      <c r="ARQ252" s="7"/>
      <c r="ARR252" s="82"/>
      <c r="ARS252" s="82"/>
      <c r="ART252" s="83"/>
      <c r="ARV252" s="82"/>
      <c r="ARW252" s="80"/>
      <c r="ARX252" s="81"/>
      <c r="ARY252" s="82"/>
      <c r="ASB252" s="82"/>
      <c r="ASC252" s="82"/>
      <c r="ASE252" s="82"/>
      <c r="ASH252" s="82"/>
      <c r="ASK252" s="82"/>
      <c r="ASL252" s="82"/>
      <c r="ASQ252" s="82"/>
      <c r="AST252" s="82"/>
      <c r="ASU252" s="82"/>
      <c r="ASV252" s="82"/>
      <c r="ASW252" s="82"/>
      <c r="ASX252" s="82"/>
      <c r="ASY252" s="82"/>
      <c r="ASZ252" s="82"/>
      <c r="ATR252" s="82"/>
      <c r="ATS252" s="82"/>
      <c r="ATT252" s="6"/>
      <c r="ATW252" s="7"/>
      <c r="ATX252" s="7"/>
      <c r="AUC252" s="82"/>
      <c r="AUE252" s="7"/>
      <c r="AUF252" s="82"/>
      <c r="AUH252" s="7"/>
      <c r="AUI252" s="82"/>
      <c r="AUJ252" s="82"/>
      <c r="AUK252" s="83"/>
      <c r="AUM252" s="82"/>
      <c r="AUN252" s="80"/>
      <c r="AUO252" s="81"/>
      <c r="AUP252" s="82"/>
      <c r="AUS252" s="82"/>
      <c r="AUT252" s="82"/>
      <c r="AUV252" s="82"/>
      <c r="AUY252" s="82"/>
      <c r="AVB252" s="82"/>
      <c r="AVC252" s="82"/>
      <c r="AVH252" s="82"/>
      <c r="AVK252" s="82"/>
      <c r="AVL252" s="82"/>
      <c r="AVM252" s="82"/>
      <c r="AVN252" s="82"/>
      <c r="AVO252" s="82"/>
      <c r="AVP252" s="82"/>
      <c r="AVQ252" s="82"/>
      <c r="AWI252" s="82"/>
      <c r="AWJ252" s="82"/>
      <c r="AWK252" s="6"/>
      <c r="AWN252" s="7"/>
      <c r="AWO252" s="7"/>
      <c r="AWT252" s="82"/>
      <c r="AWV252" s="7"/>
      <c r="AWW252" s="82"/>
      <c r="AWY252" s="7"/>
      <c r="AWZ252" s="82"/>
      <c r="AXA252" s="82"/>
      <c r="AXB252" s="83"/>
      <c r="AXD252" s="82"/>
      <c r="AXE252" s="80"/>
      <c r="AXF252" s="81"/>
      <c r="AXG252" s="82"/>
      <c r="AXJ252" s="82"/>
      <c r="AXK252" s="82"/>
      <c r="AXM252" s="82"/>
      <c r="AXP252" s="82"/>
      <c r="AXS252" s="82"/>
      <c r="AXT252" s="82"/>
      <c r="AXY252" s="82"/>
      <c r="AYB252" s="82"/>
      <c r="AYC252" s="82"/>
      <c r="AYD252" s="82"/>
      <c r="AYE252" s="82"/>
      <c r="AYF252" s="82"/>
      <c r="AYG252" s="82"/>
      <c r="AYH252" s="82"/>
      <c r="AYZ252" s="82"/>
      <c r="AZA252" s="82"/>
      <c r="AZB252" s="6"/>
      <c r="AZE252" s="7"/>
      <c r="AZF252" s="7"/>
      <c r="AZK252" s="82"/>
      <c r="AZM252" s="7"/>
      <c r="AZN252" s="82"/>
      <c r="AZP252" s="7"/>
      <c r="AZQ252" s="82"/>
      <c r="AZR252" s="82"/>
      <c r="AZS252" s="83"/>
      <c r="AZU252" s="82"/>
      <c r="AZV252" s="80"/>
      <c r="AZW252" s="81"/>
      <c r="AZX252" s="82"/>
      <c r="BAA252" s="82"/>
      <c r="BAB252" s="82"/>
      <c r="BAD252" s="82"/>
      <c r="BAG252" s="82"/>
      <c r="BAJ252" s="82"/>
      <c r="BAK252" s="82"/>
      <c r="BAP252" s="82"/>
      <c r="BAS252" s="82"/>
      <c r="BAT252" s="82"/>
      <c r="BAU252" s="82"/>
      <c r="BAV252" s="82"/>
      <c r="BAW252" s="82"/>
      <c r="BAX252" s="82"/>
      <c r="BAY252" s="82"/>
      <c r="BBQ252" s="82"/>
      <c r="BBR252" s="82"/>
      <c r="BBS252" s="6"/>
      <c r="BBV252" s="7"/>
      <c r="BBW252" s="7"/>
      <c r="BCB252" s="82"/>
      <c r="BCD252" s="7"/>
      <c r="BCE252" s="82"/>
      <c r="BCG252" s="7"/>
      <c r="BCH252" s="82"/>
      <c r="BCI252" s="82"/>
      <c r="BCJ252" s="83"/>
      <c r="BCL252" s="82"/>
      <c r="BCM252" s="80"/>
      <c r="BCN252" s="81"/>
      <c r="BCO252" s="82"/>
      <c r="BCR252" s="82"/>
      <c r="BCS252" s="82"/>
      <c r="BCU252" s="82"/>
      <c r="BCX252" s="82"/>
      <c r="BDA252" s="82"/>
      <c r="BDB252" s="82"/>
      <c r="BDG252" s="82"/>
      <c r="BDJ252" s="82"/>
      <c r="BDK252" s="82"/>
      <c r="BDL252" s="82"/>
      <c r="BDM252" s="82"/>
      <c r="BDN252" s="82"/>
      <c r="BDO252" s="82"/>
      <c r="BDP252" s="82"/>
      <c r="BEH252" s="82"/>
      <c r="BEI252" s="82"/>
      <c r="BEJ252" s="6"/>
      <c r="BEM252" s="7"/>
      <c r="BEN252" s="7"/>
      <c r="BES252" s="82"/>
      <c r="BEU252" s="7"/>
      <c r="BEV252" s="82"/>
      <c r="BEX252" s="7"/>
      <c r="BEY252" s="82"/>
      <c r="BEZ252" s="82"/>
      <c r="BFA252" s="83"/>
      <c r="BFC252" s="82"/>
      <c r="BFD252" s="80"/>
      <c r="BFE252" s="81"/>
      <c r="BFF252" s="82"/>
      <c r="BFI252" s="82"/>
      <c r="BFJ252" s="82"/>
      <c r="BFL252" s="82"/>
      <c r="BFO252" s="82"/>
      <c r="BFR252" s="82"/>
      <c r="BFS252" s="82"/>
      <c r="BFX252" s="82"/>
      <c r="BGA252" s="82"/>
      <c r="BGB252" s="82"/>
      <c r="BGC252" s="82"/>
      <c r="BGD252" s="82"/>
      <c r="BGE252" s="82"/>
      <c r="BGF252" s="82"/>
      <c r="BGG252" s="82"/>
      <c r="BGY252" s="82"/>
      <c r="BGZ252" s="82"/>
      <c r="BHA252" s="6"/>
      <c r="BHD252" s="7"/>
      <c r="BHE252" s="7"/>
      <c r="BHJ252" s="82"/>
      <c r="BHL252" s="7"/>
      <c r="BHM252" s="82"/>
      <c r="BHO252" s="7"/>
      <c r="BHP252" s="82"/>
      <c r="BHQ252" s="82"/>
      <c r="BHR252" s="83"/>
      <c r="BHT252" s="82"/>
      <c r="BHU252" s="80"/>
      <c r="BHV252" s="81"/>
      <c r="BHW252" s="82"/>
      <c r="BHZ252" s="82"/>
      <c r="BIA252" s="82"/>
      <c r="BIC252" s="82"/>
      <c r="BIF252" s="82"/>
      <c r="BII252" s="82"/>
      <c r="BIJ252" s="82"/>
      <c r="BIO252" s="82"/>
      <c r="BIR252" s="82"/>
      <c r="BIS252" s="82"/>
      <c r="BIT252" s="82"/>
      <c r="BIU252" s="82"/>
      <c r="BIV252" s="82"/>
      <c r="BIW252" s="82"/>
      <c r="BIX252" s="82"/>
      <c r="BJP252" s="82"/>
      <c r="BJQ252" s="82"/>
      <c r="BJR252" s="6"/>
      <c r="BJU252" s="7"/>
      <c r="BJV252" s="7"/>
      <c r="BKA252" s="82"/>
      <c r="BKC252" s="7"/>
      <c r="BKD252" s="82"/>
      <c r="BKF252" s="7"/>
      <c r="BKG252" s="82"/>
      <c r="BKH252" s="82"/>
      <c r="BKI252" s="83"/>
      <c r="BKK252" s="82"/>
      <c r="BKL252" s="80"/>
      <c r="BKM252" s="81"/>
      <c r="BKN252" s="82"/>
      <c r="BKQ252" s="82"/>
      <c r="BKR252" s="82"/>
      <c r="BKT252" s="82"/>
      <c r="BKW252" s="82"/>
      <c r="BKZ252" s="82"/>
      <c r="BLA252" s="82"/>
      <c r="BLF252" s="82"/>
      <c r="BLI252" s="82"/>
      <c r="BLJ252" s="82"/>
      <c r="BLK252" s="82"/>
      <c r="BLL252" s="82"/>
      <c r="BLM252" s="82"/>
      <c r="BLN252" s="82"/>
      <c r="BLO252" s="82"/>
      <c r="BMG252" s="82"/>
      <c r="BMH252" s="82"/>
      <c r="BMI252" s="6"/>
      <c r="BML252" s="7"/>
      <c r="BMM252" s="7"/>
      <c r="BMR252" s="82"/>
      <c r="BMT252" s="7"/>
      <c r="BMU252" s="82"/>
      <c r="BMW252" s="7"/>
      <c r="BMX252" s="82"/>
      <c r="BMY252" s="82"/>
      <c r="BMZ252" s="83"/>
      <c r="BNB252" s="82"/>
      <c r="BNC252" s="80"/>
      <c r="BND252" s="81"/>
      <c r="BNE252" s="82"/>
      <c r="BNH252" s="82"/>
      <c r="BNI252" s="82"/>
      <c r="BNK252" s="82"/>
      <c r="BNN252" s="82"/>
      <c r="BNQ252" s="82"/>
      <c r="BNR252" s="82"/>
      <c r="BNW252" s="82"/>
      <c r="BNZ252" s="82"/>
      <c r="BOA252" s="82"/>
      <c r="BOB252" s="82"/>
      <c r="BOC252" s="82"/>
      <c r="BOD252" s="82"/>
      <c r="BOE252" s="82"/>
      <c r="BOF252" s="82"/>
      <c r="BOX252" s="82"/>
      <c r="BOY252" s="82"/>
      <c r="BOZ252" s="6"/>
      <c r="BPC252" s="7"/>
      <c r="BPD252" s="7"/>
      <c r="BPI252" s="82"/>
      <c r="BPK252" s="7"/>
      <c r="BPL252" s="82"/>
      <c r="BPN252" s="7"/>
      <c r="BPO252" s="82"/>
      <c r="BPP252" s="82"/>
      <c r="BPQ252" s="83"/>
      <c r="BPS252" s="82"/>
      <c r="BPT252" s="80"/>
      <c r="BPU252" s="81"/>
      <c r="BPV252" s="82"/>
      <c r="BPY252" s="82"/>
      <c r="BPZ252" s="82"/>
      <c r="BQB252" s="82"/>
      <c r="BQE252" s="82"/>
      <c r="BQH252" s="82"/>
      <c r="BQI252" s="82"/>
      <c r="BQN252" s="82"/>
      <c r="BQQ252" s="82"/>
      <c r="BQR252" s="82"/>
      <c r="BQS252" s="82"/>
      <c r="BQT252" s="82"/>
      <c r="BQU252" s="82"/>
      <c r="BQV252" s="82"/>
      <c r="BQW252" s="82"/>
      <c r="BRO252" s="82"/>
      <c r="BRP252" s="82"/>
      <c r="BRQ252" s="6"/>
      <c r="BRT252" s="7"/>
      <c r="BRU252" s="7"/>
      <c r="BRZ252" s="82"/>
      <c r="BSB252" s="7"/>
      <c r="BSC252" s="82"/>
      <c r="BSE252" s="7"/>
      <c r="BSF252" s="82"/>
      <c r="BSG252" s="82"/>
      <c r="BSH252" s="83"/>
      <c r="BSJ252" s="82"/>
      <c r="BSK252" s="80"/>
      <c r="BSL252" s="81"/>
      <c r="BSM252" s="82"/>
      <c r="BSP252" s="82"/>
      <c r="BSQ252" s="82"/>
      <c r="BSS252" s="82"/>
      <c r="BSV252" s="82"/>
      <c r="BSY252" s="82"/>
      <c r="BSZ252" s="82"/>
      <c r="BTE252" s="82"/>
      <c r="BTH252" s="82"/>
      <c r="BTI252" s="82"/>
      <c r="BTJ252" s="82"/>
      <c r="BTK252" s="82"/>
      <c r="BTL252" s="82"/>
      <c r="BTM252" s="82"/>
      <c r="BTN252" s="82"/>
      <c r="BUF252" s="82"/>
      <c r="BUG252" s="82"/>
      <c r="BUH252" s="6"/>
      <c r="BUK252" s="7"/>
      <c r="BUL252" s="7"/>
      <c r="BUQ252" s="82"/>
      <c r="BUS252" s="7"/>
      <c r="BUT252" s="82"/>
      <c r="BUV252" s="7"/>
      <c r="BUW252" s="82"/>
      <c r="BUX252" s="82"/>
      <c r="BUY252" s="83"/>
      <c r="BVA252" s="82"/>
      <c r="BVB252" s="80"/>
      <c r="BVC252" s="81"/>
      <c r="BVD252" s="82"/>
      <c r="BVG252" s="82"/>
      <c r="BVH252" s="82"/>
      <c r="BVJ252" s="82"/>
      <c r="BVM252" s="82"/>
      <c r="BVP252" s="82"/>
      <c r="BVQ252" s="82"/>
      <c r="BVV252" s="82"/>
      <c r="BVY252" s="82"/>
      <c r="BVZ252" s="82"/>
      <c r="BWA252" s="82"/>
      <c r="BWB252" s="82"/>
      <c r="BWC252" s="82"/>
      <c r="BWD252" s="82"/>
      <c r="BWE252" s="82"/>
      <c r="BWW252" s="82"/>
      <c r="BWX252" s="82"/>
      <c r="BWY252" s="6"/>
      <c r="BXB252" s="7"/>
      <c r="BXC252" s="7"/>
      <c r="BXH252" s="82"/>
      <c r="BXJ252" s="7"/>
      <c r="BXK252" s="82"/>
      <c r="BXM252" s="7"/>
      <c r="BXN252" s="82"/>
      <c r="BXO252" s="82"/>
      <c r="BXP252" s="83"/>
      <c r="BXR252" s="82"/>
      <c r="BXS252" s="80"/>
      <c r="BXT252" s="81"/>
      <c r="BXU252" s="82"/>
      <c r="BXX252" s="82"/>
      <c r="BXY252" s="82"/>
      <c r="BYA252" s="82"/>
      <c r="BYD252" s="82"/>
      <c r="BYG252" s="82"/>
      <c r="BYH252" s="82"/>
      <c r="BYM252" s="82"/>
      <c r="BYP252" s="82"/>
      <c r="BYQ252" s="82"/>
      <c r="BYR252" s="82"/>
      <c r="BYS252" s="82"/>
      <c r="BYT252" s="82"/>
      <c r="BYU252" s="82"/>
      <c r="BYV252" s="82"/>
      <c r="BZN252" s="82"/>
      <c r="BZO252" s="82"/>
      <c r="BZP252" s="6"/>
      <c r="BZS252" s="7"/>
      <c r="BZT252" s="7"/>
      <c r="BZY252" s="82"/>
      <c r="CAA252" s="7"/>
      <c r="CAB252" s="82"/>
      <c r="CAD252" s="7"/>
      <c r="CAE252" s="82"/>
      <c r="CAF252" s="82"/>
      <c r="CAG252" s="83"/>
      <c r="CAI252" s="82"/>
      <c r="CAJ252" s="80"/>
      <c r="CAK252" s="81"/>
      <c r="CAL252" s="82"/>
      <c r="CAO252" s="82"/>
      <c r="CAP252" s="82"/>
      <c r="CAR252" s="82"/>
      <c r="CAU252" s="82"/>
      <c r="CAX252" s="82"/>
      <c r="CAY252" s="82"/>
      <c r="CBD252" s="82"/>
      <c r="CBG252" s="82"/>
      <c r="CBH252" s="82"/>
      <c r="CBI252" s="82"/>
      <c r="CBJ252" s="82"/>
      <c r="CBK252" s="82"/>
      <c r="CBL252" s="82"/>
      <c r="CBM252" s="82"/>
      <c r="CCE252" s="82"/>
      <c r="CCF252" s="82"/>
      <c r="CCG252" s="6"/>
      <c r="CCJ252" s="7"/>
      <c r="CCK252" s="7"/>
      <c r="CCP252" s="82"/>
      <c r="CCR252" s="7"/>
      <c r="CCS252" s="82"/>
      <c r="CCU252" s="7"/>
      <c r="CCV252" s="82"/>
      <c r="CCW252" s="82"/>
      <c r="CCX252" s="83"/>
      <c r="CCZ252" s="82"/>
      <c r="CDA252" s="80"/>
      <c r="CDB252" s="81"/>
      <c r="CDC252" s="82"/>
      <c r="CDF252" s="82"/>
      <c r="CDG252" s="82"/>
      <c r="CDI252" s="82"/>
      <c r="CDL252" s="82"/>
      <c r="CDO252" s="82"/>
      <c r="CDP252" s="82"/>
      <c r="CDU252" s="82"/>
      <c r="CDX252" s="82"/>
      <c r="CDY252" s="82"/>
      <c r="CDZ252" s="82"/>
      <c r="CEA252" s="82"/>
      <c r="CEB252" s="82"/>
      <c r="CEC252" s="82"/>
      <c r="CED252" s="82"/>
      <c r="CEV252" s="82"/>
      <c r="CEW252" s="82"/>
      <c r="CEX252" s="6"/>
      <c r="CFA252" s="7"/>
      <c r="CFB252" s="7"/>
      <c r="CFG252" s="82"/>
      <c r="CFI252" s="7"/>
      <c r="CFJ252" s="82"/>
      <c r="CFL252" s="7"/>
      <c r="CFM252" s="82"/>
      <c r="CFN252" s="82"/>
      <c r="CFO252" s="83"/>
      <c r="CFQ252" s="82"/>
      <c r="CFR252" s="80"/>
      <c r="CFS252" s="81"/>
      <c r="CFT252" s="82"/>
      <c r="CFW252" s="82"/>
      <c r="CFX252" s="82"/>
      <c r="CFZ252" s="82"/>
      <c r="CGC252" s="82"/>
      <c r="CGF252" s="82"/>
      <c r="CGG252" s="82"/>
      <c r="CGL252" s="82"/>
      <c r="CGO252" s="82"/>
      <c r="CGP252" s="82"/>
      <c r="CGQ252" s="82"/>
      <c r="CGR252" s="82"/>
      <c r="CGS252" s="82"/>
      <c r="CGT252" s="82"/>
      <c r="CGU252" s="82"/>
      <c r="CHM252" s="82"/>
      <c r="CHN252" s="82"/>
      <c r="CHO252" s="6"/>
      <c r="CHR252" s="7"/>
      <c r="CHS252" s="7"/>
      <c r="CHX252" s="82"/>
      <c r="CHZ252" s="7"/>
      <c r="CIA252" s="82"/>
      <c r="CIC252" s="7"/>
      <c r="CID252" s="82"/>
      <c r="CIE252" s="82"/>
      <c r="CIF252" s="83"/>
      <c r="CIH252" s="82"/>
      <c r="CII252" s="80"/>
      <c r="CIJ252" s="81"/>
      <c r="CIK252" s="82"/>
      <c r="CIN252" s="82"/>
      <c r="CIO252" s="82"/>
      <c r="CIQ252" s="82"/>
      <c r="CIT252" s="82"/>
      <c r="CIW252" s="82"/>
      <c r="CIX252" s="82"/>
      <c r="CJC252" s="82"/>
      <c r="CJF252" s="82"/>
      <c r="CJG252" s="82"/>
      <c r="CJH252" s="82"/>
      <c r="CJI252" s="82"/>
      <c r="CJJ252" s="82"/>
      <c r="CJK252" s="82"/>
      <c r="CJL252" s="82"/>
      <c r="CKD252" s="82"/>
      <c r="CKE252" s="82"/>
      <c r="CKF252" s="6"/>
      <c r="CKI252" s="7"/>
      <c r="CKJ252" s="7"/>
      <c r="CKO252" s="82"/>
      <c r="CKQ252" s="7"/>
      <c r="CKR252" s="82"/>
      <c r="CKT252" s="7"/>
      <c r="CKU252" s="82"/>
      <c r="CKV252" s="82"/>
      <c r="CKW252" s="83"/>
      <c r="CKY252" s="82"/>
      <c r="CKZ252" s="80"/>
      <c r="CLA252" s="81"/>
      <c r="CLB252" s="82"/>
      <c r="CLE252" s="82"/>
      <c r="CLF252" s="82"/>
      <c r="CLH252" s="82"/>
      <c r="CLK252" s="82"/>
      <c r="CLN252" s="82"/>
      <c r="CLO252" s="82"/>
      <c r="CLT252" s="82"/>
      <c r="CLW252" s="82"/>
      <c r="CLX252" s="82"/>
      <c r="CLY252" s="82"/>
      <c r="CLZ252" s="82"/>
      <c r="CMA252" s="82"/>
      <c r="CMB252" s="82"/>
      <c r="CMC252" s="82"/>
      <c r="CMU252" s="82"/>
      <c r="CMV252" s="82"/>
      <c r="CMW252" s="6"/>
      <c r="CMZ252" s="7"/>
      <c r="CNA252" s="7"/>
      <c r="CNF252" s="82"/>
      <c r="CNH252" s="7"/>
      <c r="CNI252" s="82"/>
      <c r="CNK252" s="7"/>
      <c r="CNL252" s="82"/>
      <c r="CNM252" s="82"/>
      <c r="CNN252" s="83"/>
      <c r="CNP252" s="82"/>
      <c r="CNQ252" s="80"/>
      <c r="CNR252" s="81"/>
      <c r="CNS252" s="82"/>
      <c r="CNV252" s="82"/>
      <c r="CNW252" s="82"/>
      <c r="CNY252" s="82"/>
      <c r="COB252" s="82"/>
      <c r="COE252" s="82"/>
      <c r="COF252" s="82"/>
      <c r="COK252" s="82"/>
      <c r="CON252" s="82"/>
      <c r="COO252" s="82"/>
      <c r="COP252" s="82"/>
      <c r="COQ252" s="82"/>
      <c r="COR252" s="82"/>
      <c r="COS252" s="82"/>
      <c r="COT252" s="82"/>
      <c r="CPL252" s="82"/>
      <c r="CPM252" s="82"/>
      <c r="CPN252" s="6"/>
      <c r="CPQ252" s="7"/>
      <c r="CPR252" s="7"/>
      <c r="CPW252" s="82"/>
      <c r="CPY252" s="7"/>
      <c r="CPZ252" s="82"/>
      <c r="CQB252" s="7"/>
      <c r="CQC252" s="82"/>
      <c r="CQD252" s="82"/>
      <c r="CQE252" s="83"/>
      <c r="CQG252" s="82"/>
      <c r="CQH252" s="80"/>
      <c r="CQI252" s="81"/>
      <c r="CQJ252" s="82"/>
      <c r="CQM252" s="82"/>
      <c r="CQN252" s="82"/>
      <c r="CQP252" s="82"/>
      <c r="CQS252" s="82"/>
      <c r="CQV252" s="82"/>
      <c r="CQW252" s="82"/>
      <c r="CRB252" s="82"/>
      <c r="CRE252" s="82"/>
      <c r="CRF252" s="82"/>
      <c r="CRG252" s="82"/>
      <c r="CRH252" s="82"/>
      <c r="CRI252" s="82"/>
      <c r="CRJ252" s="82"/>
      <c r="CRK252" s="82"/>
      <c r="CSC252" s="82"/>
      <c r="CSD252" s="82"/>
      <c r="CSE252" s="6"/>
      <c r="CSH252" s="7"/>
      <c r="CSI252" s="7"/>
      <c r="CSN252" s="82"/>
      <c r="CSP252" s="7"/>
      <c r="CSQ252" s="82"/>
      <c r="CSS252" s="7"/>
      <c r="CST252" s="82"/>
      <c r="CSU252" s="82"/>
      <c r="CSV252" s="83"/>
      <c r="CSX252" s="82"/>
      <c r="CSY252" s="80"/>
      <c r="CSZ252" s="81"/>
      <c r="CTA252" s="82"/>
      <c r="CTD252" s="82"/>
      <c r="CTE252" s="82"/>
      <c r="CTG252" s="82"/>
      <c r="CTJ252" s="82"/>
      <c r="CTM252" s="82"/>
      <c r="CTN252" s="82"/>
      <c r="CTS252" s="82"/>
      <c r="CTV252" s="82"/>
      <c r="CTW252" s="82"/>
      <c r="CTX252" s="82"/>
      <c r="CTY252" s="82"/>
      <c r="CTZ252" s="82"/>
      <c r="CUA252" s="82"/>
      <c r="CUB252" s="82"/>
      <c r="CUT252" s="82"/>
      <c r="CUU252" s="82"/>
      <c r="CUV252" s="6"/>
      <c r="CUY252" s="7"/>
      <c r="CUZ252" s="7"/>
      <c r="CVE252" s="82"/>
      <c r="CVG252" s="7"/>
      <c r="CVH252" s="82"/>
      <c r="CVJ252" s="7"/>
      <c r="CVK252" s="82"/>
      <c r="CVL252" s="82"/>
      <c r="CVM252" s="83"/>
      <c r="CVO252" s="82"/>
      <c r="CVP252" s="80"/>
      <c r="CVQ252" s="81"/>
      <c r="CVR252" s="82"/>
      <c r="CVU252" s="82"/>
      <c r="CVV252" s="82"/>
      <c r="CVX252" s="82"/>
      <c r="CWA252" s="82"/>
      <c r="CWD252" s="82"/>
      <c r="CWE252" s="82"/>
      <c r="CWJ252" s="82"/>
      <c r="CWM252" s="82"/>
      <c r="CWN252" s="82"/>
      <c r="CWO252" s="82"/>
      <c r="CWP252" s="82"/>
      <c r="CWQ252" s="82"/>
      <c r="CWR252" s="82"/>
      <c r="CWS252" s="82"/>
      <c r="CXK252" s="82"/>
      <c r="CXL252" s="82"/>
      <c r="CXM252" s="6"/>
      <c r="CXP252" s="7"/>
      <c r="CXQ252" s="7"/>
      <c r="CXV252" s="82"/>
      <c r="CXX252" s="7"/>
      <c r="CXY252" s="82"/>
      <c r="CYA252" s="7"/>
      <c r="CYB252" s="82"/>
      <c r="CYC252" s="82"/>
      <c r="CYD252" s="83"/>
      <c r="CYF252" s="82"/>
      <c r="CYG252" s="80"/>
      <c r="CYH252" s="81"/>
      <c r="CYI252" s="82"/>
      <c r="CYL252" s="82"/>
      <c r="CYM252" s="82"/>
      <c r="CYO252" s="82"/>
      <c r="CYR252" s="82"/>
      <c r="CYU252" s="82"/>
      <c r="CYV252" s="82"/>
      <c r="CZA252" s="82"/>
      <c r="CZD252" s="82"/>
      <c r="CZE252" s="82"/>
      <c r="CZF252" s="82"/>
      <c r="CZG252" s="82"/>
      <c r="CZH252" s="82"/>
      <c r="CZI252" s="82"/>
      <c r="CZJ252" s="82"/>
      <c r="DAB252" s="82"/>
      <c r="DAC252" s="82"/>
      <c r="DAD252" s="6"/>
      <c r="DAG252" s="7"/>
      <c r="DAH252" s="7"/>
      <c r="DAM252" s="82"/>
      <c r="DAO252" s="7"/>
      <c r="DAP252" s="82"/>
      <c r="DAR252" s="7"/>
      <c r="DAS252" s="82"/>
      <c r="DAT252" s="82"/>
      <c r="DAU252" s="83"/>
      <c r="DAW252" s="82"/>
      <c r="DAX252" s="80"/>
      <c r="DAY252" s="81"/>
      <c r="DAZ252" s="82"/>
      <c r="DBC252" s="82"/>
      <c r="DBD252" s="82"/>
      <c r="DBF252" s="82"/>
      <c r="DBI252" s="82"/>
      <c r="DBL252" s="82"/>
      <c r="DBM252" s="82"/>
      <c r="DBR252" s="82"/>
      <c r="DBU252" s="82"/>
      <c r="DBV252" s="82"/>
      <c r="DBW252" s="82"/>
      <c r="DBX252" s="82"/>
      <c r="DBY252" s="82"/>
      <c r="DBZ252" s="82"/>
      <c r="DCA252" s="82"/>
      <c r="DCS252" s="82"/>
      <c r="DCT252" s="82"/>
      <c r="DCU252" s="6"/>
      <c r="DCX252" s="7"/>
      <c r="DCY252" s="7"/>
      <c r="DDD252" s="82"/>
      <c r="DDF252" s="7"/>
      <c r="DDG252" s="82"/>
      <c r="DDI252" s="7"/>
      <c r="DDJ252" s="82"/>
      <c r="DDK252" s="82"/>
      <c r="DDL252" s="83"/>
      <c r="DDN252" s="82"/>
      <c r="DDO252" s="80"/>
      <c r="DDP252" s="81"/>
      <c r="DDQ252" s="82"/>
      <c r="DDT252" s="82"/>
      <c r="DDU252" s="82"/>
      <c r="DDW252" s="82"/>
      <c r="DDZ252" s="82"/>
      <c r="DEC252" s="82"/>
      <c r="DED252" s="82"/>
      <c r="DEI252" s="82"/>
      <c r="DEL252" s="82"/>
      <c r="DEM252" s="82"/>
      <c r="DEN252" s="82"/>
      <c r="DEO252" s="82"/>
      <c r="DEP252" s="82"/>
      <c r="DEQ252" s="82"/>
      <c r="DER252" s="82"/>
      <c r="DFJ252" s="82"/>
      <c r="DFK252" s="82"/>
      <c r="DFL252" s="6"/>
      <c r="DFO252" s="7"/>
      <c r="DFP252" s="7"/>
      <c r="DFU252" s="82"/>
      <c r="DFW252" s="7"/>
      <c r="DFX252" s="82"/>
      <c r="DFZ252" s="7"/>
      <c r="DGA252" s="82"/>
      <c r="DGB252" s="82"/>
      <c r="DGC252" s="83"/>
      <c r="DGE252" s="82"/>
      <c r="DGF252" s="80"/>
      <c r="DGG252" s="81"/>
      <c r="DGH252" s="82"/>
      <c r="DGK252" s="82"/>
      <c r="DGL252" s="82"/>
      <c r="DGN252" s="82"/>
      <c r="DGQ252" s="82"/>
      <c r="DGT252" s="82"/>
      <c r="DGU252" s="82"/>
      <c r="DGZ252" s="82"/>
      <c r="DHC252" s="82"/>
      <c r="DHD252" s="82"/>
      <c r="DHE252" s="82"/>
      <c r="DHF252" s="82"/>
      <c r="DHG252" s="82"/>
      <c r="DHH252" s="82"/>
      <c r="DHI252" s="82"/>
      <c r="DIA252" s="82"/>
      <c r="DIB252" s="82"/>
      <c r="DIC252" s="6"/>
      <c r="DIF252" s="7"/>
      <c r="DIG252" s="7"/>
      <c r="DIL252" s="82"/>
      <c r="DIN252" s="7"/>
      <c r="DIO252" s="82"/>
      <c r="DIQ252" s="7"/>
      <c r="DIR252" s="82"/>
      <c r="DIS252" s="82"/>
      <c r="DIT252" s="83"/>
      <c r="DIV252" s="82"/>
      <c r="DIW252" s="80"/>
      <c r="DIX252" s="81"/>
      <c r="DIY252" s="82"/>
      <c r="DJB252" s="82"/>
      <c r="DJC252" s="82"/>
      <c r="DJE252" s="82"/>
      <c r="DJH252" s="82"/>
      <c r="DJK252" s="82"/>
      <c r="DJL252" s="82"/>
      <c r="DJQ252" s="82"/>
      <c r="DJT252" s="82"/>
      <c r="DJU252" s="82"/>
      <c r="DJV252" s="82"/>
      <c r="DJW252" s="82"/>
      <c r="DJX252" s="82"/>
      <c r="DJY252" s="82"/>
      <c r="DJZ252" s="82"/>
      <c r="DKR252" s="82"/>
      <c r="DKS252" s="82"/>
      <c r="DKT252" s="6"/>
      <c r="DKW252" s="7"/>
      <c r="DKX252" s="7"/>
      <c r="DLC252" s="82"/>
      <c r="DLE252" s="7"/>
      <c r="DLF252" s="82"/>
      <c r="DLH252" s="7"/>
      <c r="DLI252" s="82"/>
      <c r="DLJ252" s="82"/>
      <c r="DLK252" s="83"/>
      <c r="DLM252" s="82"/>
      <c r="DLN252" s="80"/>
      <c r="DLO252" s="81"/>
      <c r="DLP252" s="82"/>
      <c r="DLS252" s="82"/>
      <c r="DLT252" s="82"/>
      <c r="DLV252" s="82"/>
      <c r="DLY252" s="82"/>
      <c r="DMB252" s="82"/>
      <c r="DMC252" s="82"/>
      <c r="DMH252" s="82"/>
      <c r="DMK252" s="82"/>
      <c r="DML252" s="82"/>
      <c r="DMM252" s="82"/>
      <c r="DMN252" s="82"/>
      <c r="DMO252" s="82"/>
      <c r="DMP252" s="82"/>
      <c r="DMQ252" s="82"/>
      <c r="DNI252" s="82"/>
      <c r="DNJ252" s="82"/>
      <c r="DNK252" s="6"/>
      <c r="DNN252" s="7"/>
      <c r="DNO252" s="7"/>
      <c r="DNT252" s="82"/>
      <c r="DNV252" s="7"/>
      <c r="DNW252" s="82"/>
      <c r="DNY252" s="7"/>
      <c r="DNZ252" s="82"/>
      <c r="DOA252" s="82"/>
      <c r="DOB252" s="83"/>
      <c r="DOD252" s="82"/>
      <c r="DOE252" s="80"/>
      <c r="DOF252" s="81"/>
      <c r="DOG252" s="82"/>
      <c r="DOJ252" s="82"/>
      <c r="DOK252" s="82"/>
      <c r="DOM252" s="82"/>
      <c r="DOP252" s="82"/>
      <c r="DOS252" s="82"/>
      <c r="DOT252" s="82"/>
      <c r="DOY252" s="82"/>
      <c r="DPB252" s="82"/>
      <c r="DPC252" s="82"/>
      <c r="DPD252" s="82"/>
      <c r="DPE252" s="82"/>
      <c r="DPF252" s="82"/>
      <c r="DPG252" s="82"/>
      <c r="DPH252" s="82"/>
      <c r="DPZ252" s="82"/>
      <c r="DQA252" s="82"/>
      <c r="DQB252" s="6"/>
      <c r="DQE252" s="7"/>
      <c r="DQF252" s="7"/>
      <c r="DQK252" s="82"/>
      <c r="DQM252" s="7"/>
      <c r="DQN252" s="82"/>
      <c r="DQP252" s="7"/>
      <c r="DQQ252" s="82"/>
      <c r="DQR252" s="82"/>
      <c r="DQS252" s="83"/>
      <c r="DQU252" s="82"/>
      <c r="DQV252" s="80"/>
      <c r="DQW252" s="81"/>
      <c r="DQX252" s="82"/>
      <c r="DRA252" s="82"/>
      <c r="DRB252" s="82"/>
      <c r="DRD252" s="82"/>
      <c r="DRG252" s="82"/>
      <c r="DRJ252" s="82"/>
      <c r="DRK252" s="82"/>
      <c r="DRP252" s="82"/>
      <c r="DRS252" s="82"/>
      <c r="DRT252" s="82"/>
      <c r="DRU252" s="82"/>
      <c r="DRV252" s="82"/>
      <c r="DRW252" s="82"/>
      <c r="DRX252" s="82"/>
      <c r="DRY252" s="82"/>
      <c r="DSQ252" s="82"/>
      <c r="DSR252" s="82"/>
      <c r="DSS252" s="6"/>
      <c r="DSV252" s="7"/>
      <c r="DSW252" s="7"/>
      <c r="DTB252" s="82"/>
      <c r="DTD252" s="7"/>
      <c r="DTE252" s="82"/>
      <c r="DTG252" s="7"/>
      <c r="DTH252" s="82"/>
      <c r="DTI252" s="82"/>
      <c r="DTJ252" s="83"/>
      <c r="DTL252" s="82"/>
      <c r="DTM252" s="80"/>
      <c r="DTN252" s="81"/>
      <c r="DTO252" s="82"/>
      <c r="DTR252" s="82"/>
      <c r="DTS252" s="82"/>
      <c r="DTU252" s="82"/>
      <c r="DTX252" s="82"/>
      <c r="DUA252" s="82"/>
      <c r="DUB252" s="82"/>
      <c r="DUG252" s="82"/>
      <c r="DUJ252" s="82"/>
      <c r="DUK252" s="82"/>
      <c r="DUL252" s="82"/>
      <c r="DUM252" s="82"/>
      <c r="DUN252" s="82"/>
      <c r="DUO252" s="82"/>
      <c r="DUP252" s="82"/>
      <c r="DVH252" s="82"/>
      <c r="DVI252" s="82"/>
      <c r="DVJ252" s="6"/>
      <c r="DVM252" s="7"/>
      <c r="DVN252" s="7"/>
      <c r="DVS252" s="82"/>
      <c r="DVU252" s="7"/>
      <c r="DVV252" s="82"/>
      <c r="DVX252" s="7"/>
      <c r="DVY252" s="82"/>
      <c r="DVZ252" s="82"/>
      <c r="DWA252" s="83"/>
      <c r="DWC252" s="82"/>
      <c r="DWD252" s="80"/>
      <c r="DWE252" s="81"/>
      <c r="DWF252" s="82"/>
      <c r="DWI252" s="82"/>
      <c r="DWJ252" s="82"/>
      <c r="DWL252" s="82"/>
      <c r="DWO252" s="82"/>
      <c r="DWR252" s="82"/>
      <c r="DWS252" s="82"/>
      <c r="DWX252" s="82"/>
      <c r="DXA252" s="82"/>
      <c r="DXB252" s="82"/>
      <c r="DXC252" s="82"/>
      <c r="DXD252" s="82"/>
      <c r="DXE252" s="82"/>
      <c r="DXF252" s="82"/>
      <c r="DXG252" s="82"/>
      <c r="DXY252" s="82"/>
      <c r="DXZ252" s="82"/>
      <c r="DYA252" s="6"/>
      <c r="DYD252" s="7"/>
      <c r="DYE252" s="7"/>
      <c r="DYJ252" s="82"/>
      <c r="DYL252" s="7"/>
      <c r="DYM252" s="82"/>
      <c r="DYO252" s="7"/>
      <c r="DYP252" s="82"/>
      <c r="DYQ252" s="82"/>
      <c r="DYR252" s="83"/>
      <c r="DYT252" s="82"/>
      <c r="DYU252" s="80"/>
      <c r="DYV252" s="81"/>
      <c r="DYW252" s="82"/>
      <c r="DYZ252" s="82"/>
      <c r="DZA252" s="82"/>
      <c r="DZC252" s="82"/>
      <c r="DZF252" s="82"/>
      <c r="DZI252" s="82"/>
      <c r="DZJ252" s="82"/>
      <c r="DZO252" s="82"/>
      <c r="DZR252" s="82"/>
      <c r="DZS252" s="82"/>
      <c r="DZT252" s="82"/>
      <c r="DZU252" s="82"/>
      <c r="DZV252" s="82"/>
      <c r="DZW252" s="82"/>
      <c r="DZX252" s="82"/>
      <c r="EAP252" s="82"/>
      <c r="EAQ252" s="82"/>
      <c r="EAR252" s="6"/>
      <c r="EAU252" s="7"/>
      <c r="EAV252" s="7"/>
      <c r="EBA252" s="82"/>
      <c r="EBC252" s="7"/>
      <c r="EBD252" s="82"/>
      <c r="EBF252" s="7"/>
      <c r="EBG252" s="82"/>
      <c r="EBH252" s="82"/>
      <c r="EBI252" s="83"/>
      <c r="EBK252" s="82"/>
      <c r="EBL252" s="80"/>
      <c r="EBM252" s="81"/>
      <c r="EBN252" s="82"/>
      <c r="EBQ252" s="82"/>
      <c r="EBR252" s="82"/>
      <c r="EBT252" s="82"/>
      <c r="EBW252" s="82"/>
      <c r="EBZ252" s="82"/>
      <c r="ECA252" s="82"/>
      <c r="ECF252" s="82"/>
      <c r="ECI252" s="82"/>
      <c r="ECJ252" s="82"/>
      <c r="ECK252" s="82"/>
      <c r="ECL252" s="82"/>
      <c r="ECM252" s="82"/>
      <c r="ECN252" s="82"/>
      <c r="ECO252" s="82"/>
      <c r="EDG252" s="82"/>
      <c r="EDH252" s="82"/>
      <c r="EDI252" s="6"/>
      <c r="EDL252" s="7"/>
      <c r="EDM252" s="7"/>
      <c r="EDR252" s="82"/>
      <c r="EDT252" s="7"/>
      <c r="EDU252" s="82"/>
      <c r="EDW252" s="7"/>
      <c r="EDX252" s="82"/>
      <c r="EDY252" s="82"/>
      <c r="EDZ252" s="83"/>
      <c r="EEB252" s="82"/>
      <c r="EEC252" s="80"/>
      <c r="EED252" s="81"/>
      <c r="EEE252" s="82"/>
      <c r="EEH252" s="82"/>
      <c r="EEI252" s="82"/>
      <c r="EEK252" s="82"/>
      <c r="EEN252" s="82"/>
      <c r="EEQ252" s="82"/>
      <c r="EER252" s="82"/>
      <c r="EEW252" s="82"/>
      <c r="EEZ252" s="82"/>
      <c r="EFA252" s="82"/>
      <c r="EFB252" s="82"/>
      <c r="EFC252" s="82"/>
      <c r="EFD252" s="82"/>
      <c r="EFE252" s="82"/>
      <c r="EFF252" s="82"/>
      <c r="EFX252" s="82"/>
      <c r="EFY252" s="82"/>
      <c r="EFZ252" s="6"/>
      <c r="EGC252" s="7"/>
      <c r="EGD252" s="7"/>
      <c r="EGI252" s="82"/>
      <c r="EGK252" s="7"/>
      <c r="EGL252" s="82"/>
      <c r="EGN252" s="7"/>
      <c r="EGO252" s="82"/>
      <c r="EGP252" s="82"/>
      <c r="EGQ252" s="83"/>
      <c r="EGS252" s="82"/>
      <c r="EGT252" s="80"/>
      <c r="EGU252" s="81"/>
      <c r="EGV252" s="82"/>
      <c r="EGY252" s="82"/>
      <c r="EGZ252" s="82"/>
      <c r="EHB252" s="82"/>
      <c r="EHE252" s="82"/>
      <c r="EHH252" s="82"/>
      <c r="EHI252" s="82"/>
      <c r="EHN252" s="82"/>
      <c r="EHQ252" s="82"/>
      <c r="EHR252" s="82"/>
      <c r="EHS252" s="82"/>
      <c r="EHT252" s="82"/>
      <c r="EHU252" s="82"/>
      <c r="EHV252" s="82"/>
      <c r="EHW252" s="82"/>
      <c r="EIO252" s="82"/>
      <c r="EIP252" s="82"/>
      <c r="EIQ252" s="6"/>
      <c r="EIT252" s="7"/>
      <c r="EIU252" s="7"/>
      <c r="EIZ252" s="82"/>
      <c r="EJB252" s="7"/>
      <c r="EJC252" s="82"/>
      <c r="EJE252" s="7"/>
      <c r="EJF252" s="82"/>
      <c r="EJG252" s="82"/>
      <c r="EJH252" s="83"/>
      <c r="EJJ252" s="82"/>
      <c r="EJK252" s="80"/>
      <c r="EJL252" s="81"/>
      <c r="EJM252" s="82"/>
      <c r="EJP252" s="82"/>
      <c r="EJQ252" s="82"/>
      <c r="EJS252" s="82"/>
      <c r="EJV252" s="82"/>
      <c r="EJY252" s="82"/>
      <c r="EJZ252" s="82"/>
      <c r="EKE252" s="82"/>
      <c r="EKH252" s="82"/>
      <c r="EKI252" s="82"/>
      <c r="EKJ252" s="82"/>
      <c r="EKK252" s="82"/>
      <c r="EKL252" s="82"/>
      <c r="EKM252" s="82"/>
      <c r="EKN252" s="82"/>
      <c r="ELF252" s="82"/>
      <c r="ELG252" s="82"/>
      <c r="ELH252" s="6"/>
      <c r="ELK252" s="7"/>
      <c r="ELL252" s="7"/>
      <c r="ELQ252" s="82"/>
      <c r="ELS252" s="7"/>
      <c r="ELT252" s="82"/>
      <c r="ELV252" s="7"/>
      <c r="ELW252" s="82"/>
      <c r="ELX252" s="82"/>
      <c r="ELY252" s="83"/>
      <c r="EMA252" s="82"/>
      <c r="EMB252" s="80"/>
      <c r="EMC252" s="81"/>
      <c r="EMD252" s="82"/>
      <c r="EMG252" s="82"/>
      <c r="EMH252" s="82"/>
      <c r="EMJ252" s="82"/>
      <c r="EMM252" s="82"/>
      <c r="EMP252" s="82"/>
      <c r="EMQ252" s="82"/>
      <c r="EMV252" s="82"/>
      <c r="EMY252" s="82"/>
      <c r="EMZ252" s="82"/>
      <c r="ENA252" s="82"/>
      <c r="ENB252" s="82"/>
      <c r="ENC252" s="82"/>
      <c r="END252" s="82"/>
      <c r="ENE252" s="82"/>
      <c r="ENW252" s="82"/>
      <c r="ENX252" s="82"/>
      <c r="ENY252" s="6"/>
      <c r="EOB252" s="7"/>
      <c r="EOC252" s="7"/>
      <c r="EOH252" s="82"/>
      <c r="EOJ252" s="7"/>
      <c r="EOK252" s="82"/>
      <c r="EOM252" s="7"/>
      <c r="EON252" s="82"/>
      <c r="EOO252" s="82"/>
      <c r="EOP252" s="83"/>
      <c r="EOR252" s="82"/>
      <c r="EOS252" s="80"/>
      <c r="EOT252" s="81"/>
      <c r="EOU252" s="82"/>
      <c r="EOX252" s="82"/>
      <c r="EOY252" s="82"/>
      <c r="EPA252" s="82"/>
      <c r="EPD252" s="82"/>
      <c r="EPG252" s="82"/>
      <c r="EPH252" s="82"/>
      <c r="EPM252" s="82"/>
      <c r="EPP252" s="82"/>
      <c r="EPQ252" s="82"/>
      <c r="EPR252" s="82"/>
      <c r="EPS252" s="82"/>
      <c r="EPT252" s="82"/>
      <c r="EPU252" s="82"/>
      <c r="EPV252" s="82"/>
      <c r="EQN252" s="82"/>
      <c r="EQO252" s="82"/>
      <c r="EQP252" s="6"/>
      <c r="EQS252" s="7"/>
      <c r="EQT252" s="7"/>
      <c r="EQY252" s="82"/>
      <c r="ERA252" s="7"/>
      <c r="ERB252" s="82"/>
      <c r="ERD252" s="7"/>
      <c r="ERE252" s="82"/>
      <c r="ERF252" s="82"/>
      <c r="ERG252" s="83"/>
      <c r="ERI252" s="82"/>
      <c r="ERJ252" s="80"/>
      <c r="ERK252" s="81"/>
      <c r="ERL252" s="82"/>
      <c r="ERO252" s="82"/>
      <c r="ERP252" s="82"/>
      <c r="ERR252" s="82"/>
      <c r="ERU252" s="82"/>
      <c r="ERX252" s="82"/>
      <c r="ERY252" s="82"/>
      <c r="ESD252" s="82"/>
      <c r="ESG252" s="82"/>
      <c r="ESH252" s="82"/>
      <c r="ESI252" s="82"/>
      <c r="ESJ252" s="82"/>
      <c r="ESK252" s="82"/>
      <c r="ESL252" s="82"/>
      <c r="ESM252" s="82"/>
      <c r="ETE252" s="82"/>
      <c r="ETF252" s="82"/>
      <c r="ETG252" s="6"/>
      <c r="ETJ252" s="7"/>
      <c r="ETK252" s="7"/>
      <c r="ETP252" s="82"/>
      <c r="ETR252" s="7"/>
      <c r="ETS252" s="82"/>
      <c r="ETU252" s="7"/>
      <c r="ETV252" s="82"/>
      <c r="ETW252" s="82"/>
      <c r="ETX252" s="83"/>
      <c r="ETZ252" s="82"/>
      <c r="EUA252" s="80"/>
      <c r="EUB252" s="81"/>
      <c r="EUC252" s="82"/>
      <c r="EUF252" s="82"/>
      <c r="EUG252" s="82"/>
      <c r="EUI252" s="82"/>
      <c r="EUL252" s="82"/>
      <c r="EUO252" s="82"/>
      <c r="EUP252" s="82"/>
      <c r="EUU252" s="82"/>
      <c r="EUX252" s="82"/>
      <c r="EUY252" s="82"/>
      <c r="EUZ252" s="82"/>
      <c r="EVA252" s="82"/>
      <c r="EVB252" s="82"/>
      <c r="EVC252" s="82"/>
      <c r="EVD252" s="82"/>
      <c r="EVV252" s="82"/>
      <c r="EVW252" s="82"/>
      <c r="EVX252" s="6"/>
      <c r="EWA252" s="7"/>
      <c r="EWB252" s="7"/>
      <c r="EWG252" s="82"/>
      <c r="EWI252" s="7"/>
      <c r="EWJ252" s="82"/>
      <c r="EWL252" s="7"/>
      <c r="EWM252" s="82"/>
      <c r="EWN252" s="82"/>
      <c r="EWO252" s="83"/>
      <c r="EWQ252" s="82"/>
      <c r="EWR252" s="80"/>
      <c r="EWS252" s="81"/>
      <c r="EWT252" s="82"/>
      <c r="EWW252" s="82"/>
      <c r="EWX252" s="82"/>
      <c r="EWZ252" s="82"/>
      <c r="EXC252" s="82"/>
      <c r="EXF252" s="82"/>
      <c r="EXG252" s="82"/>
      <c r="EXL252" s="82"/>
      <c r="EXO252" s="82"/>
      <c r="EXP252" s="82"/>
      <c r="EXQ252" s="82"/>
      <c r="EXR252" s="82"/>
      <c r="EXS252" s="82"/>
      <c r="EXT252" s="82"/>
      <c r="EXU252" s="82"/>
      <c r="EYM252" s="82"/>
      <c r="EYN252" s="82"/>
      <c r="EYO252" s="6"/>
      <c r="EYR252" s="7"/>
      <c r="EYS252" s="7"/>
      <c r="EYX252" s="82"/>
      <c r="EYZ252" s="7"/>
      <c r="EZA252" s="82"/>
      <c r="EZC252" s="7"/>
      <c r="EZD252" s="82"/>
      <c r="EZE252" s="82"/>
      <c r="EZF252" s="83"/>
      <c r="EZH252" s="82"/>
      <c r="EZI252" s="80"/>
      <c r="EZJ252" s="81"/>
      <c r="EZK252" s="82"/>
      <c r="EZN252" s="82"/>
      <c r="EZO252" s="82"/>
      <c r="EZQ252" s="82"/>
      <c r="EZT252" s="82"/>
      <c r="EZW252" s="82"/>
      <c r="EZX252" s="82"/>
      <c r="FAC252" s="82"/>
      <c r="FAF252" s="82"/>
      <c r="FAG252" s="82"/>
      <c r="FAH252" s="82"/>
      <c r="FAI252" s="82"/>
      <c r="FAJ252" s="82"/>
      <c r="FAK252" s="82"/>
      <c r="FAL252" s="82"/>
      <c r="FBD252" s="82"/>
      <c r="FBE252" s="82"/>
      <c r="FBF252" s="6"/>
      <c r="FBI252" s="7"/>
      <c r="FBJ252" s="7"/>
      <c r="FBO252" s="82"/>
      <c r="FBQ252" s="7"/>
      <c r="FBR252" s="82"/>
      <c r="FBT252" s="7"/>
      <c r="FBU252" s="82"/>
      <c r="FBV252" s="82"/>
      <c r="FBW252" s="83"/>
      <c r="FBY252" s="82"/>
      <c r="FBZ252" s="80"/>
      <c r="FCA252" s="81"/>
      <c r="FCB252" s="82"/>
      <c r="FCE252" s="82"/>
      <c r="FCF252" s="82"/>
      <c r="FCH252" s="82"/>
      <c r="FCK252" s="82"/>
      <c r="FCN252" s="82"/>
      <c r="FCO252" s="82"/>
      <c r="FCT252" s="82"/>
      <c r="FCW252" s="82"/>
      <c r="FCX252" s="82"/>
      <c r="FCY252" s="82"/>
      <c r="FCZ252" s="82"/>
      <c r="FDA252" s="82"/>
      <c r="FDB252" s="82"/>
      <c r="FDC252" s="82"/>
      <c r="FDU252" s="82"/>
      <c r="FDV252" s="82"/>
      <c r="FDW252" s="6"/>
      <c r="FDZ252" s="7"/>
      <c r="FEA252" s="7"/>
      <c r="FEF252" s="82"/>
      <c r="FEH252" s="7"/>
      <c r="FEI252" s="82"/>
      <c r="FEK252" s="7"/>
      <c r="FEL252" s="82"/>
      <c r="FEM252" s="82"/>
      <c r="FEN252" s="83"/>
      <c r="FEP252" s="82"/>
      <c r="FEQ252" s="80"/>
      <c r="FER252" s="81"/>
      <c r="FES252" s="82"/>
      <c r="FEV252" s="82"/>
      <c r="FEW252" s="82"/>
      <c r="FEY252" s="82"/>
      <c r="FFB252" s="82"/>
      <c r="FFE252" s="82"/>
      <c r="FFF252" s="82"/>
      <c r="FFK252" s="82"/>
      <c r="FFN252" s="82"/>
      <c r="FFO252" s="82"/>
      <c r="FFP252" s="82"/>
      <c r="FFQ252" s="82"/>
      <c r="FFR252" s="82"/>
      <c r="FFS252" s="82"/>
      <c r="FFT252" s="82"/>
      <c r="FGL252" s="82"/>
      <c r="FGM252" s="82"/>
      <c r="FGN252" s="6"/>
      <c r="FGQ252" s="7"/>
      <c r="FGR252" s="7"/>
      <c r="FGW252" s="82"/>
      <c r="FGY252" s="7"/>
      <c r="FGZ252" s="82"/>
      <c r="FHB252" s="7"/>
      <c r="FHC252" s="82"/>
      <c r="FHD252" s="82"/>
      <c r="FHE252" s="83"/>
      <c r="FHG252" s="82"/>
      <c r="FHH252" s="80"/>
      <c r="FHI252" s="81"/>
      <c r="FHJ252" s="82"/>
      <c r="FHM252" s="82"/>
      <c r="FHN252" s="82"/>
      <c r="FHP252" s="82"/>
      <c r="FHS252" s="82"/>
      <c r="FHV252" s="82"/>
      <c r="FHW252" s="82"/>
      <c r="FIB252" s="82"/>
      <c r="FIE252" s="82"/>
      <c r="FIF252" s="82"/>
      <c r="FIG252" s="82"/>
      <c r="FIH252" s="82"/>
      <c r="FII252" s="82"/>
      <c r="FIJ252" s="82"/>
      <c r="FIK252" s="82"/>
      <c r="FJC252" s="82"/>
      <c r="FJD252" s="82"/>
      <c r="FJE252" s="6"/>
      <c r="FJH252" s="7"/>
      <c r="FJI252" s="7"/>
      <c r="FJN252" s="82"/>
      <c r="FJP252" s="7"/>
      <c r="FJQ252" s="82"/>
      <c r="FJS252" s="7"/>
      <c r="FJT252" s="82"/>
      <c r="FJU252" s="82"/>
      <c r="FJV252" s="83"/>
      <c r="FJX252" s="82"/>
      <c r="FJY252" s="80"/>
      <c r="FJZ252" s="81"/>
      <c r="FKA252" s="82"/>
      <c r="FKD252" s="82"/>
      <c r="FKE252" s="82"/>
      <c r="FKG252" s="82"/>
      <c r="FKJ252" s="82"/>
      <c r="FKM252" s="82"/>
      <c r="FKN252" s="82"/>
      <c r="FKS252" s="82"/>
      <c r="FKV252" s="82"/>
      <c r="FKW252" s="82"/>
      <c r="FKX252" s="82"/>
      <c r="FKY252" s="82"/>
      <c r="FKZ252" s="82"/>
      <c r="FLA252" s="82"/>
      <c r="FLB252" s="82"/>
      <c r="FLT252" s="82"/>
      <c r="FLU252" s="82"/>
      <c r="FLV252" s="6"/>
      <c r="FLY252" s="7"/>
      <c r="FLZ252" s="7"/>
      <c r="FME252" s="82"/>
      <c r="FMG252" s="7"/>
      <c r="FMH252" s="82"/>
      <c r="FMJ252" s="7"/>
      <c r="FMK252" s="82"/>
      <c r="FML252" s="82"/>
      <c r="FMM252" s="83"/>
      <c r="FMO252" s="82"/>
      <c r="FMP252" s="80"/>
      <c r="FMQ252" s="81"/>
      <c r="FMR252" s="82"/>
      <c r="FMU252" s="82"/>
      <c r="FMV252" s="82"/>
      <c r="FMX252" s="82"/>
      <c r="FNA252" s="82"/>
      <c r="FND252" s="82"/>
      <c r="FNE252" s="82"/>
      <c r="FNJ252" s="82"/>
      <c r="FNM252" s="82"/>
      <c r="FNN252" s="82"/>
      <c r="FNO252" s="82"/>
      <c r="FNP252" s="82"/>
      <c r="FNQ252" s="82"/>
      <c r="FNR252" s="82"/>
      <c r="FNS252" s="82"/>
      <c r="FOK252" s="82"/>
      <c r="FOL252" s="82"/>
      <c r="FOM252" s="6"/>
      <c r="FOP252" s="7"/>
      <c r="FOQ252" s="7"/>
      <c r="FOV252" s="82"/>
      <c r="FOX252" s="7"/>
      <c r="FOY252" s="82"/>
      <c r="FPA252" s="7"/>
      <c r="FPB252" s="82"/>
      <c r="FPC252" s="82"/>
      <c r="FPD252" s="83"/>
      <c r="FPF252" s="82"/>
      <c r="FPG252" s="80"/>
      <c r="FPH252" s="81"/>
      <c r="FPI252" s="82"/>
      <c r="FPL252" s="82"/>
      <c r="FPM252" s="82"/>
      <c r="FPO252" s="82"/>
      <c r="FPR252" s="82"/>
      <c r="FPU252" s="82"/>
      <c r="FPV252" s="82"/>
      <c r="FQA252" s="82"/>
      <c r="FQD252" s="82"/>
      <c r="FQE252" s="82"/>
      <c r="FQF252" s="82"/>
      <c r="FQG252" s="82"/>
      <c r="FQH252" s="82"/>
      <c r="FQI252" s="82"/>
      <c r="FQJ252" s="82"/>
      <c r="FRB252" s="82"/>
      <c r="FRC252" s="82"/>
      <c r="FRD252" s="6"/>
      <c r="FRG252" s="7"/>
      <c r="FRH252" s="7"/>
      <c r="FRM252" s="82"/>
      <c r="FRO252" s="7"/>
      <c r="FRP252" s="82"/>
      <c r="FRR252" s="7"/>
      <c r="FRS252" s="82"/>
      <c r="FRT252" s="82"/>
      <c r="FRU252" s="83"/>
      <c r="FRW252" s="82"/>
      <c r="FRX252" s="80"/>
      <c r="FRY252" s="81"/>
      <c r="FRZ252" s="82"/>
      <c r="FSC252" s="82"/>
      <c r="FSD252" s="82"/>
      <c r="FSF252" s="82"/>
      <c r="FSI252" s="82"/>
      <c r="FSL252" s="82"/>
      <c r="FSM252" s="82"/>
      <c r="FSR252" s="82"/>
      <c r="FSU252" s="82"/>
      <c r="FSV252" s="82"/>
      <c r="FSW252" s="82"/>
      <c r="FSX252" s="82"/>
      <c r="FSY252" s="82"/>
      <c r="FSZ252" s="82"/>
      <c r="FTA252" s="82"/>
      <c r="FTS252" s="82"/>
      <c r="FTT252" s="82"/>
      <c r="FTU252" s="6"/>
      <c r="FTX252" s="7"/>
      <c r="FTY252" s="7"/>
      <c r="FUD252" s="82"/>
      <c r="FUF252" s="7"/>
      <c r="FUG252" s="82"/>
      <c r="FUI252" s="7"/>
      <c r="FUJ252" s="82"/>
      <c r="FUK252" s="82"/>
      <c r="FUL252" s="83"/>
      <c r="FUN252" s="82"/>
      <c r="FUO252" s="80"/>
      <c r="FUP252" s="81"/>
      <c r="FUQ252" s="82"/>
      <c r="FUT252" s="82"/>
      <c r="FUU252" s="82"/>
      <c r="FUW252" s="82"/>
      <c r="FUZ252" s="82"/>
      <c r="FVC252" s="82"/>
      <c r="FVD252" s="82"/>
      <c r="FVI252" s="82"/>
      <c r="FVL252" s="82"/>
      <c r="FVM252" s="82"/>
      <c r="FVN252" s="82"/>
      <c r="FVO252" s="82"/>
      <c r="FVP252" s="82"/>
      <c r="FVQ252" s="82"/>
      <c r="FVR252" s="82"/>
      <c r="FWJ252" s="82"/>
      <c r="FWK252" s="82"/>
      <c r="FWL252" s="6"/>
      <c r="FWO252" s="7"/>
      <c r="FWP252" s="7"/>
      <c r="FWU252" s="82"/>
      <c r="FWW252" s="7"/>
      <c r="FWX252" s="82"/>
      <c r="FWZ252" s="7"/>
      <c r="FXA252" s="82"/>
      <c r="FXB252" s="82"/>
      <c r="FXC252" s="83"/>
      <c r="FXE252" s="82"/>
      <c r="FXF252" s="80"/>
      <c r="FXG252" s="81"/>
      <c r="FXH252" s="82"/>
      <c r="FXK252" s="82"/>
      <c r="FXL252" s="82"/>
      <c r="FXN252" s="82"/>
      <c r="FXQ252" s="82"/>
      <c r="FXT252" s="82"/>
      <c r="FXU252" s="82"/>
      <c r="FXZ252" s="82"/>
      <c r="FYC252" s="82"/>
      <c r="FYD252" s="82"/>
      <c r="FYE252" s="82"/>
      <c r="FYF252" s="82"/>
      <c r="FYG252" s="82"/>
      <c r="FYH252" s="82"/>
      <c r="FYI252" s="82"/>
      <c r="FZA252" s="82"/>
      <c r="FZB252" s="82"/>
      <c r="FZC252" s="6"/>
      <c r="FZF252" s="7"/>
      <c r="FZG252" s="7"/>
      <c r="FZL252" s="82"/>
      <c r="FZN252" s="7"/>
      <c r="FZO252" s="82"/>
      <c r="FZQ252" s="7"/>
      <c r="FZR252" s="82"/>
      <c r="FZS252" s="82"/>
      <c r="FZT252" s="83"/>
      <c r="FZV252" s="82"/>
      <c r="FZW252" s="80"/>
      <c r="FZX252" s="81"/>
      <c r="FZY252" s="82"/>
      <c r="GAB252" s="82"/>
      <c r="GAC252" s="82"/>
      <c r="GAE252" s="82"/>
      <c r="GAH252" s="82"/>
      <c r="GAK252" s="82"/>
      <c r="GAL252" s="82"/>
      <c r="GAQ252" s="82"/>
      <c r="GAT252" s="82"/>
      <c r="GAU252" s="82"/>
      <c r="GAV252" s="82"/>
      <c r="GAW252" s="82"/>
      <c r="GAX252" s="82"/>
      <c r="GAY252" s="82"/>
      <c r="GAZ252" s="82"/>
      <c r="GBR252" s="82"/>
      <c r="GBS252" s="82"/>
      <c r="GBT252" s="6"/>
      <c r="GBW252" s="7"/>
      <c r="GBX252" s="7"/>
      <c r="GCC252" s="82"/>
      <c r="GCE252" s="7"/>
      <c r="GCF252" s="82"/>
      <c r="GCH252" s="7"/>
      <c r="GCI252" s="82"/>
      <c r="GCJ252" s="82"/>
      <c r="GCK252" s="83"/>
      <c r="GCM252" s="82"/>
      <c r="GCN252" s="80"/>
      <c r="GCO252" s="81"/>
      <c r="GCP252" s="82"/>
      <c r="GCS252" s="82"/>
      <c r="GCT252" s="82"/>
      <c r="GCV252" s="82"/>
      <c r="GCY252" s="82"/>
      <c r="GDB252" s="82"/>
      <c r="GDC252" s="82"/>
      <c r="GDH252" s="82"/>
      <c r="GDK252" s="82"/>
      <c r="GDL252" s="82"/>
      <c r="GDM252" s="82"/>
      <c r="GDN252" s="82"/>
      <c r="GDO252" s="82"/>
      <c r="GDP252" s="82"/>
      <c r="GDQ252" s="82"/>
      <c r="GEI252" s="82"/>
      <c r="GEJ252" s="82"/>
      <c r="GEK252" s="6"/>
      <c r="GEN252" s="7"/>
      <c r="GEO252" s="7"/>
      <c r="GET252" s="82"/>
      <c r="GEV252" s="7"/>
      <c r="GEW252" s="82"/>
      <c r="GEY252" s="7"/>
      <c r="GEZ252" s="82"/>
      <c r="GFA252" s="82"/>
      <c r="GFB252" s="83"/>
      <c r="GFD252" s="82"/>
      <c r="GFE252" s="80"/>
      <c r="GFF252" s="81"/>
      <c r="GFG252" s="82"/>
      <c r="GFJ252" s="82"/>
      <c r="GFK252" s="82"/>
      <c r="GFM252" s="82"/>
      <c r="GFP252" s="82"/>
      <c r="GFS252" s="82"/>
      <c r="GFT252" s="82"/>
      <c r="GFY252" s="82"/>
      <c r="GGB252" s="82"/>
      <c r="GGC252" s="82"/>
      <c r="GGD252" s="82"/>
      <c r="GGE252" s="82"/>
      <c r="GGF252" s="82"/>
      <c r="GGG252" s="82"/>
      <c r="GGH252" s="82"/>
      <c r="GGZ252" s="82"/>
      <c r="GHA252" s="82"/>
      <c r="GHB252" s="6"/>
      <c r="GHE252" s="7"/>
      <c r="GHF252" s="7"/>
      <c r="GHK252" s="82"/>
      <c r="GHM252" s="7"/>
      <c r="GHN252" s="82"/>
      <c r="GHP252" s="7"/>
      <c r="GHQ252" s="82"/>
      <c r="GHR252" s="82"/>
      <c r="GHS252" s="83"/>
      <c r="GHU252" s="82"/>
      <c r="GHV252" s="80"/>
      <c r="GHW252" s="81"/>
      <c r="GHX252" s="82"/>
      <c r="GIA252" s="82"/>
      <c r="GIB252" s="82"/>
      <c r="GID252" s="82"/>
      <c r="GIG252" s="82"/>
      <c r="GIJ252" s="82"/>
      <c r="GIK252" s="82"/>
      <c r="GIP252" s="82"/>
      <c r="GIS252" s="82"/>
      <c r="GIT252" s="82"/>
      <c r="GIU252" s="82"/>
      <c r="GIV252" s="82"/>
      <c r="GIW252" s="82"/>
      <c r="GIX252" s="82"/>
      <c r="GIY252" s="82"/>
      <c r="GJQ252" s="82"/>
      <c r="GJR252" s="82"/>
      <c r="GJS252" s="6"/>
      <c r="GJV252" s="7"/>
      <c r="GJW252" s="7"/>
      <c r="GKB252" s="82"/>
      <c r="GKD252" s="7"/>
      <c r="GKE252" s="82"/>
      <c r="GKG252" s="7"/>
      <c r="GKH252" s="82"/>
      <c r="GKI252" s="82"/>
      <c r="GKJ252" s="83"/>
      <c r="GKL252" s="82"/>
      <c r="GKM252" s="80"/>
      <c r="GKN252" s="81"/>
      <c r="GKO252" s="82"/>
      <c r="GKR252" s="82"/>
      <c r="GKS252" s="82"/>
      <c r="GKU252" s="82"/>
      <c r="GKX252" s="82"/>
      <c r="GLA252" s="82"/>
      <c r="GLB252" s="82"/>
      <c r="GLG252" s="82"/>
      <c r="GLJ252" s="82"/>
      <c r="GLK252" s="82"/>
      <c r="GLL252" s="82"/>
      <c r="GLM252" s="82"/>
      <c r="GLN252" s="82"/>
      <c r="GLO252" s="82"/>
      <c r="GLP252" s="82"/>
      <c r="GMH252" s="82"/>
      <c r="GMI252" s="82"/>
      <c r="GMJ252" s="6"/>
      <c r="GMM252" s="7"/>
      <c r="GMN252" s="7"/>
      <c r="GMS252" s="82"/>
      <c r="GMU252" s="7"/>
      <c r="GMV252" s="82"/>
      <c r="GMX252" s="7"/>
      <c r="GMY252" s="82"/>
      <c r="GMZ252" s="82"/>
      <c r="GNA252" s="83"/>
      <c r="GNC252" s="82"/>
      <c r="GND252" s="80"/>
      <c r="GNE252" s="81"/>
      <c r="GNF252" s="82"/>
      <c r="GNI252" s="82"/>
      <c r="GNJ252" s="82"/>
      <c r="GNL252" s="82"/>
      <c r="GNO252" s="82"/>
      <c r="GNR252" s="82"/>
      <c r="GNS252" s="82"/>
      <c r="GNX252" s="82"/>
      <c r="GOA252" s="82"/>
      <c r="GOB252" s="82"/>
      <c r="GOC252" s="82"/>
      <c r="GOD252" s="82"/>
      <c r="GOE252" s="82"/>
      <c r="GOF252" s="82"/>
      <c r="GOG252" s="82"/>
      <c r="GOY252" s="82"/>
      <c r="GOZ252" s="82"/>
      <c r="GPA252" s="6"/>
      <c r="GPD252" s="7"/>
      <c r="GPE252" s="7"/>
      <c r="GPJ252" s="82"/>
      <c r="GPL252" s="7"/>
      <c r="GPM252" s="82"/>
      <c r="GPO252" s="7"/>
      <c r="GPP252" s="82"/>
      <c r="GPQ252" s="82"/>
      <c r="GPR252" s="83"/>
      <c r="GPT252" s="82"/>
      <c r="GPU252" s="80"/>
      <c r="GPV252" s="81"/>
      <c r="GPW252" s="82"/>
      <c r="GPZ252" s="82"/>
      <c r="GQA252" s="82"/>
      <c r="GQC252" s="82"/>
      <c r="GQF252" s="82"/>
      <c r="GQI252" s="82"/>
      <c r="GQJ252" s="82"/>
      <c r="GQO252" s="82"/>
      <c r="GQR252" s="82"/>
      <c r="GQS252" s="82"/>
      <c r="GQT252" s="82"/>
      <c r="GQU252" s="82"/>
      <c r="GQV252" s="82"/>
      <c r="GQW252" s="82"/>
      <c r="GQX252" s="82"/>
      <c r="GRP252" s="82"/>
      <c r="GRQ252" s="82"/>
      <c r="GRR252" s="6"/>
      <c r="GRU252" s="7"/>
      <c r="GRV252" s="7"/>
      <c r="GSA252" s="82"/>
      <c r="GSC252" s="7"/>
      <c r="GSD252" s="82"/>
      <c r="GSF252" s="7"/>
      <c r="GSG252" s="82"/>
      <c r="GSH252" s="82"/>
      <c r="GSI252" s="83"/>
      <c r="GSK252" s="82"/>
      <c r="GSL252" s="80"/>
      <c r="GSM252" s="81"/>
      <c r="GSN252" s="82"/>
      <c r="GSQ252" s="82"/>
      <c r="GSR252" s="82"/>
      <c r="GST252" s="82"/>
      <c r="GSW252" s="82"/>
      <c r="GSZ252" s="82"/>
      <c r="GTA252" s="82"/>
      <c r="GTF252" s="82"/>
      <c r="GTI252" s="82"/>
      <c r="GTJ252" s="82"/>
      <c r="GTK252" s="82"/>
      <c r="GTL252" s="82"/>
      <c r="GTM252" s="82"/>
      <c r="GTN252" s="82"/>
      <c r="GTO252" s="82"/>
      <c r="GUG252" s="82"/>
      <c r="GUH252" s="82"/>
      <c r="GUI252" s="6"/>
      <c r="GUL252" s="7"/>
      <c r="GUM252" s="7"/>
      <c r="GUR252" s="82"/>
      <c r="GUT252" s="7"/>
      <c r="GUU252" s="82"/>
      <c r="GUW252" s="7"/>
      <c r="GUX252" s="82"/>
      <c r="GUY252" s="82"/>
      <c r="GUZ252" s="83"/>
      <c r="GVB252" s="82"/>
      <c r="GVC252" s="80"/>
      <c r="GVD252" s="81"/>
      <c r="GVE252" s="82"/>
      <c r="GVH252" s="82"/>
      <c r="GVI252" s="82"/>
      <c r="GVK252" s="82"/>
      <c r="GVN252" s="82"/>
      <c r="GVQ252" s="82"/>
      <c r="GVR252" s="82"/>
      <c r="GVW252" s="82"/>
      <c r="GVZ252" s="82"/>
      <c r="GWA252" s="82"/>
      <c r="GWB252" s="82"/>
      <c r="GWC252" s="82"/>
      <c r="GWD252" s="82"/>
      <c r="GWE252" s="82"/>
      <c r="GWF252" s="82"/>
      <c r="GWX252" s="82"/>
      <c r="GWY252" s="82"/>
      <c r="GWZ252" s="6"/>
      <c r="GXC252" s="7"/>
      <c r="GXD252" s="7"/>
      <c r="GXI252" s="82"/>
      <c r="GXK252" s="7"/>
      <c r="GXL252" s="82"/>
      <c r="GXN252" s="7"/>
      <c r="GXO252" s="82"/>
      <c r="GXP252" s="82"/>
      <c r="GXQ252" s="83"/>
      <c r="GXS252" s="82"/>
      <c r="GXT252" s="80"/>
      <c r="GXU252" s="81"/>
      <c r="GXV252" s="82"/>
      <c r="GXY252" s="82"/>
      <c r="GXZ252" s="82"/>
      <c r="GYB252" s="82"/>
      <c r="GYE252" s="82"/>
      <c r="GYH252" s="82"/>
      <c r="GYI252" s="82"/>
      <c r="GYN252" s="82"/>
      <c r="GYQ252" s="82"/>
      <c r="GYR252" s="82"/>
      <c r="GYS252" s="82"/>
      <c r="GYT252" s="82"/>
      <c r="GYU252" s="82"/>
      <c r="GYV252" s="82"/>
      <c r="GYW252" s="82"/>
      <c r="GZO252" s="82"/>
      <c r="GZP252" s="82"/>
      <c r="GZQ252" s="6"/>
      <c r="GZT252" s="7"/>
      <c r="GZU252" s="7"/>
      <c r="GZZ252" s="82"/>
      <c r="HAB252" s="7"/>
      <c r="HAC252" s="82"/>
      <c r="HAE252" s="7"/>
      <c r="HAF252" s="82"/>
      <c r="HAG252" s="82"/>
      <c r="HAH252" s="83"/>
      <c r="HAJ252" s="82"/>
      <c r="HAK252" s="80"/>
      <c r="HAL252" s="81"/>
      <c r="HAM252" s="82"/>
      <c r="HAP252" s="82"/>
      <c r="HAQ252" s="82"/>
      <c r="HAS252" s="82"/>
      <c r="HAV252" s="82"/>
      <c r="HAY252" s="82"/>
      <c r="HAZ252" s="82"/>
      <c r="HBE252" s="82"/>
      <c r="HBH252" s="82"/>
      <c r="HBI252" s="82"/>
      <c r="HBJ252" s="82"/>
      <c r="HBK252" s="82"/>
      <c r="HBL252" s="82"/>
      <c r="HBM252" s="82"/>
      <c r="HBN252" s="82"/>
      <c r="HCF252" s="82"/>
      <c r="HCG252" s="82"/>
      <c r="HCH252" s="6"/>
      <c r="HCK252" s="7"/>
      <c r="HCL252" s="7"/>
      <c r="HCQ252" s="82"/>
      <c r="HCS252" s="7"/>
      <c r="HCT252" s="82"/>
      <c r="HCV252" s="7"/>
      <c r="HCW252" s="82"/>
      <c r="HCX252" s="82"/>
      <c r="HCY252" s="83"/>
      <c r="HDA252" s="82"/>
      <c r="HDB252" s="80"/>
      <c r="HDC252" s="81"/>
      <c r="HDD252" s="82"/>
      <c r="HDG252" s="82"/>
      <c r="HDH252" s="82"/>
      <c r="HDJ252" s="82"/>
      <c r="HDM252" s="82"/>
      <c r="HDP252" s="82"/>
      <c r="HDQ252" s="82"/>
      <c r="HDV252" s="82"/>
      <c r="HDY252" s="82"/>
      <c r="HDZ252" s="82"/>
      <c r="HEA252" s="82"/>
      <c r="HEB252" s="82"/>
      <c r="HEC252" s="82"/>
      <c r="HED252" s="82"/>
      <c r="HEE252" s="82"/>
      <c r="HEW252" s="82"/>
      <c r="HEX252" s="82"/>
      <c r="HEY252" s="6"/>
      <c r="HFB252" s="7"/>
      <c r="HFC252" s="7"/>
      <c r="HFH252" s="82"/>
      <c r="HFJ252" s="7"/>
      <c r="HFK252" s="82"/>
      <c r="HFM252" s="7"/>
      <c r="HFN252" s="82"/>
      <c r="HFO252" s="82"/>
      <c r="HFP252" s="83"/>
      <c r="HFR252" s="82"/>
      <c r="HFS252" s="80"/>
      <c r="HFT252" s="81"/>
      <c r="HFU252" s="82"/>
      <c r="HFX252" s="82"/>
      <c r="HFY252" s="82"/>
      <c r="HGA252" s="82"/>
      <c r="HGD252" s="82"/>
      <c r="HGG252" s="82"/>
      <c r="HGH252" s="82"/>
      <c r="HGM252" s="82"/>
      <c r="HGP252" s="82"/>
      <c r="HGQ252" s="82"/>
      <c r="HGR252" s="82"/>
      <c r="HGS252" s="82"/>
      <c r="HGT252" s="82"/>
      <c r="HGU252" s="82"/>
      <c r="HGV252" s="82"/>
      <c r="HHN252" s="82"/>
      <c r="HHO252" s="82"/>
      <c r="HHP252" s="6"/>
      <c r="HHS252" s="7"/>
      <c r="HHT252" s="7"/>
      <c r="HHY252" s="82"/>
      <c r="HIA252" s="7"/>
      <c r="HIB252" s="82"/>
      <c r="HID252" s="7"/>
      <c r="HIE252" s="82"/>
      <c r="HIF252" s="82"/>
      <c r="HIG252" s="83"/>
      <c r="HII252" s="82"/>
      <c r="HIJ252" s="80"/>
      <c r="HIK252" s="81"/>
      <c r="HIL252" s="82"/>
      <c r="HIO252" s="82"/>
      <c r="HIP252" s="82"/>
      <c r="HIR252" s="82"/>
      <c r="HIU252" s="82"/>
      <c r="HIX252" s="82"/>
      <c r="HIY252" s="82"/>
      <c r="HJD252" s="82"/>
      <c r="HJG252" s="82"/>
      <c r="HJH252" s="82"/>
      <c r="HJI252" s="82"/>
      <c r="HJJ252" s="82"/>
      <c r="HJK252" s="82"/>
      <c r="HJL252" s="82"/>
      <c r="HJM252" s="82"/>
      <c r="HKE252" s="82"/>
      <c r="HKF252" s="82"/>
      <c r="HKG252" s="6"/>
      <c r="HKJ252" s="7"/>
      <c r="HKK252" s="7"/>
      <c r="HKP252" s="82"/>
      <c r="HKR252" s="7"/>
      <c r="HKS252" s="82"/>
      <c r="HKU252" s="7"/>
      <c r="HKV252" s="82"/>
      <c r="HKW252" s="82"/>
      <c r="HKX252" s="83"/>
      <c r="HKZ252" s="82"/>
      <c r="HLA252" s="80"/>
      <c r="HLB252" s="81"/>
      <c r="HLC252" s="82"/>
      <c r="HLF252" s="82"/>
      <c r="HLG252" s="82"/>
      <c r="HLI252" s="82"/>
      <c r="HLL252" s="82"/>
      <c r="HLO252" s="82"/>
      <c r="HLP252" s="82"/>
      <c r="HLU252" s="82"/>
      <c r="HLX252" s="82"/>
      <c r="HLY252" s="82"/>
      <c r="HLZ252" s="82"/>
      <c r="HMA252" s="82"/>
      <c r="HMB252" s="82"/>
      <c r="HMC252" s="82"/>
      <c r="HMD252" s="82"/>
      <c r="HMV252" s="82"/>
      <c r="HMW252" s="82"/>
      <c r="HMX252" s="6"/>
      <c r="HNA252" s="7"/>
      <c r="HNB252" s="7"/>
      <c r="HNG252" s="82"/>
      <c r="HNI252" s="7"/>
      <c r="HNJ252" s="82"/>
      <c r="HNL252" s="7"/>
      <c r="HNM252" s="82"/>
      <c r="HNN252" s="82"/>
      <c r="HNO252" s="83"/>
      <c r="HNQ252" s="82"/>
      <c r="HNR252" s="80"/>
      <c r="HNS252" s="81"/>
      <c r="HNT252" s="82"/>
      <c r="HNW252" s="82"/>
      <c r="HNX252" s="82"/>
      <c r="HNZ252" s="82"/>
      <c r="HOC252" s="82"/>
      <c r="HOF252" s="82"/>
      <c r="HOG252" s="82"/>
      <c r="HOL252" s="82"/>
      <c r="HOO252" s="82"/>
      <c r="HOP252" s="82"/>
      <c r="HOQ252" s="82"/>
      <c r="HOR252" s="82"/>
      <c r="HOS252" s="82"/>
      <c r="HOT252" s="82"/>
      <c r="HOU252" s="82"/>
      <c r="HPM252" s="82"/>
      <c r="HPN252" s="82"/>
      <c r="HPO252" s="6"/>
      <c r="HPR252" s="7"/>
      <c r="HPS252" s="7"/>
      <c r="HPX252" s="82"/>
      <c r="HPZ252" s="7"/>
      <c r="HQA252" s="82"/>
      <c r="HQC252" s="7"/>
      <c r="HQD252" s="82"/>
      <c r="HQE252" s="82"/>
      <c r="HQF252" s="83"/>
      <c r="HQH252" s="82"/>
      <c r="HQI252" s="80"/>
      <c r="HQJ252" s="81"/>
      <c r="HQK252" s="82"/>
      <c r="HQN252" s="82"/>
      <c r="HQO252" s="82"/>
      <c r="HQQ252" s="82"/>
      <c r="HQT252" s="82"/>
      <c r="HQW252" s="82"/>
      <c r="HQX252" s="82"/>
      <c r="HRC252" s="82"/>
      <c r="HRF252" s="82"/>
      <c r="HRG252" s="82"/>
      <c r="HRH252" s="82"/>
      <c r="HRI252" s="82"/>
      <c r="HRJ252" s="82"/>
      <c r="HRK252" s="82"/>
      <c r="HRL252" s="82"/>
      <c r="HSD252" s="82"/>
      <c r="HSE252" s="82"/>
      <c r="HSF252" s="6"/>
      <c r="HSI252" s="7"/>
      <c r="HSJ252" s="7"/>
      <c r="HSO252" s="82"/>
      <c r="HSQ252" s="7"/>
      <c r="HSR252" s="82"/>
      <c r="HST252" s="7"/>
      <c r="HSU252" s="82"/>
      <c r="HSV252" s="82"/>
      <c r="HSW252" s="83"/>
      <c r="HSY252" s="82"/>
      <c r="HSZ252" s="80"/>
      <c r="HTA252" s="81"/>
      <c r="HTB252" s="82"/>
      <c r="HTE252" s="82"/>
      <c r="HTF252" s="82"/>
      <c r="HTH252" s="82"/>
      <c r="HTK252" s="82"/>
      <c r="HTN252" s="82"/>
      <c r="HTO252" s="82"/>
      <c r="HTT252" s="82"/>
      <c r="HTW252" s="82"/>
      <c r="HTX252" s="82"/>
      <c r="HTY252" s="82"/>
      <c r="HTZ252" s="82"/>
      <c r="HUA252" s="82"/>
      <c r="HUB252" s="82"/>
      <c r="HUC252" s="82"/>
      <c r="HUU252" s="82"/>
      <c r="HUV252" s="82"/>
      <c r="HUW252" s="6"/>
      <c r="HUZ252" s="7"/>
      <c r="HVA252" s="7"/>
      <c r="HVF252" s="82"/>
      <c r="HVH252" s="7"/>
      <c r="HVI252" s="82"/>
      <c r="HVK252" s="7"/>
      <c r="HVL252" s="82"/>
      <c r="HVM252" s="82"/>
      <c r="HVN252" s="83"/>
      <c r="HVP252" s="82"/>
      <c r="HVQ252" s="80"/>
      <c r="HVR252" s="81"/>
      <c r="HVS252" s="82"/>
      <c r="HVV252" s="82"/>
      <c r="HVW252" s="82"/>
      <c r="HVY252" s="82"/>
      <c r="HWB252" s="82"/>
      <c r="HWE252" s="82"/>
      <c r="HWF252" s="82"/>
      <c r="HWK252" s="82"/>
      <c r="HWN252" s="82"/>
      <c r="HWO252" s="82"/>
      <c r="HWP252" s="82"/>
      <c r="HWQ252" s="82"/>
      <c r="HWR252" s="82"/>
      <c r="HWS252" s="82"/>
      <c r="HWT252" s="82"/>
      <c r="HXL252" s="82"/>
      <c r="HXM252" s="82"/>
      <c r="HXN252" s="6"/>
      <c r="HXQ252" s="7"/>
      <c r="HXR252" s="7"/>
      <c r="HXW252" s="82"/>
      <c r="HXY252" s="7"/>
      <c r="HXZ252" s="82"/>
      <c r="HYB252" s="7"/>
      <c r="HYC252" s="82"/>
      <c r="HYD252" s="82"/>
      <c r="HYE252" s="83"/>
      <c r="HYG252" s="82"/>
      <c r="HYH252" s="80"/>
      <c r="HYI252" s="81"/>
      <c r="HYJ252" s="82"/>
      <c r="HYM252" s="82"/>
      <c r="HYN252" s="82"/>
      <c r="HYP252" s="82"/>
      <c r="HYS252" s="82"/>
      <c r="HYV252" s="82"/>
      <c r="HYW252" s="82"/>
      <c r="HZB252" s="82"/>
      <c r="HZE252" s="82"/>
      <c r="HZF252" s="82"/>
      <c r="HZG252" s="82"/>
      <c r="HZH252" s="82"/>
      <c r="HZI252" s="82"/>
      <c r="HZJ252" s="82"/>
      <c r="HZK252" s="82"/>
      <c r="IAC252" s="82"/>
      <c r="IAD252" s="82"/>
      <c r="IAE252" s="6"/>
      <c r="IAH252" s="7"/>
      <c r="IAI252" s="7"/>
      <c r="IAN252" s="82"/>
      <c r="IAP252" s="7"/>
      <c r="IAQ252" s="82"/>
      <c r="IAS252" s="7"/>
      <c r="IAT252" s="82"/>
      <c r="IAU252" s="82"/>
      <c r="IAV252" s="83"/>
      <c r="IAX252" s="82"/>
      <c r="IAY252" s="80"/>
      <c r="IAZ252" s="81"/>
      <c r="IBA252" s="82"/>
      <c r="IBD252" s="82"/>
      <c r="IBE252" s="82"/>
      <c r="IBG252" s="82"/>
      <c r="IBJ252" s="82"/>
      <c r="IBM252" s="82"/>
      <c r="IBN252" s="82"/>
      <c r="IBS252" s="82"/>
      <c r="IBV252" s="82"/>
      <c r="IBW252" s="82"/>
      <c r="IBX252" s="82"/>
      <c r="IBY252" s="82"/>
      <c r="IBZ252" s="82"/>
      <c r="ICA252" s="82"/>
      <c r="ICB252" s="82"/>
      <c r="ICT252" s="82"/>
      <c r="ICU252" s="82"/>
      <c r="ICV252" s="6"/>
      <c r="ICY252" s="7"/>
      <c r="ICZ252" s="7"/>
      <c r="IDE252" s="82"/>
      <c r="IDG252" s="7"/>
      <c r="IDH252" s="82"/>
      <c r="IDJ252" s="7"/>
      <c r="IDK252" s="82"/>
      <c r="IDL252" s="82"/>
      <c r="IDM252" s="83"/>
      <c r="IDO252" s="82"/>
      <c r="IDP252" s="80"/>
      <c r="IDQ252" s="81"/>
      <c r="IDR252" s="82"/>
      <c r="IDU252" s="82"/>
      <c r="IDV252" s="82"/>
      <c r="IDX252" s="82"/>
      <c r="IEA252" s="82"/>
      <c r="IED252" s="82"/>
      <c r="IEE252" s="82"/>
      <c r="IEJ252" s="82"/>
      <c r="IEM252" s="82"/>
      <c r="IEN252" s="82"/>
      <c r="IEO252" s="82"/>
      <c r="IEP252" s="82"/>
      <c r="IEQ252" s="82"/>
      <c r="IER252" s="82"/>
      <c r="IES252" s="82"/>
      <c r="IFK252" s="82"/>
      <c r="IFL252" s="82"/>
      <c r="IFM252" s="6"/>
      <c r="IFP252" s="7"/>
      <c r="IFQ252" s="7"/>
      <c r="IFV252" s="82"/>
      <c r="IFX252" s="7"/>
      <c r="IFY252" s="82"/>
      <c r="IGA252" s="7"/>
      <c r="IGB252" s="82"/>
      <c r="IGC252" s="82"/>
      <c r="IGD252" s="83"/>
      <c r="IGF252" s="82"/>
      <c r="IGG252" s="80"/>
      <c r="IGH252" s="81"/>
      <c r="IGI252" s="82"/>
      <c r="IGL252" s="82"/>
      <c r="IGM252" s="82"/>
      <c r="IGO252" s="82"/>
      <c r="IGR252" s="82"/>
      <c r="IGU252" s="82"/>
      <c r="IGV252" s="82"/>
      <c r="IHA252" s="82"/>
      <c r="IHD252" s="82"/>
      <c r="IHE252" s="82"/>
      <c r="IHF252" s="82"/>
      <c r="IHG252" s="82"/>
      <c r="IHH252" s="82"/>
      <c r="IHI252" s="82"/>
      <c r="IHJ252" s="82"/>
      <c r="IIB252" s="82"/>
      <c r="IIC252" s="82"/>
      <c r="IID252" s="6"/>
      <c r="IIG252" s="7"/>
      <c r="IIH252" s="7"/>
      <c r="IIM252" s="82"/>
      <c r="IIO252" s="7"/>
      <c r="IIP252" s="82"/>
      <c r="IIR252" s="7"/>
      <c r="IIS252" s="82"/>
      <c r="IIT252" s="82"/>
      <c r="IIU252" s="83"/>
      <c r="IIW252" s="82"/>
      <c r="IIX252" s="80"/>
      <c r="IIY252" s="81"/>
      <c r="IIZ252" s="82"/>
      <c r="IJC252" s="82"/>
      <c r="IJD252" s="82"/>
      <c r="IJF252" s="82"/>
      <c r="IJI252" s="82"/>
      <c r="IJL252" s="82"/>
      <c r="IJM252" s="82"/>
      <c r="IJR252" s="82"/>
      <c r="IJU252" s="82"/>
      <c r="IJV252" s="82"/>
      <c r="IJW252" s="82"/>
      <c r="IJX252" s="82"/>
      <c r="IJY252" s="82"/>
      <c r="IJZ252" s="82"/>
      <c r="IKA252" s="82"/>
      <c r="IKS252" s="82"/>
      <c r="IKT252" s="82"/>
      <c r="IKU252" s="6"/>
      <c r="IKX252" s="7"/>
      <c r="IKY252" s="7"/>
      <c r="ILD252" s="82"/>
      <c r="ILF252" s="7"/>
      <c r="ILG252" s="82"/>
      <c r="ILI252" s="7"/>
      <c r="ILJ252" s="82"/>
      <c r="ILK252" s="82"/>
      <c r="ILL252" s="83"/>
      <c r="ILN252" s="82"/>
      <c r="ILO252" s="80"/>
      <c r="ILP252" s="81"/>
      <c r="ILQ252" s="82"/>
      <c r="ILT252" s="82"/>
      <c r="ILU252" s="82"/>
      <c r="ILW252" s="82"/>
      <c r="ILZ252" s="82"/>
      <c r="IMC252" s="82"/>
      <c r="IMD252" s="82"/>
      <c r="IMI252" s="82"/>
      <c r="IML252" s="82"/>
      <c r="IMM252" s="82"/>
      <c r="IMN252" s="82"/>
      <c r="IMO252" s="82"/>
      <c r="IMP252" s="82"/>
      <c r="IMQ252" s="82"/>
      <c r="IMR252" s="82"/>
      <c r="INJ252" s="82"/>
      <c r="INK252" s="82"/>
      <c r="INL252" s="6"/>
      <c r="INO252" s="7"/>
      <c r="INP252" s="7"/>
      <c r="INU252" s="82"/>
      <c r="INW252" s="7"/>
      <c r="INX252" s="82"/>
      <c r="INZ252" s="7"/>
      <c r="IOA252" s="82"/>
      <c r="IOB252" s="82"/>
      <c r="IOC252" s="83"/>
      <c r="IOE252" s="82"/>
      <c r="IOF252" s="80"/>
      <c r="IOG252" s="81"/>
      <c r="IOH252" s="82"/>
      <c r="IOK252" s="82"/>
      <c r="IOL252" s="82"/>
      <c r="ION252" s="82"/>
      <c r="IOQ252" s="82"/>
      <c r="IOT252" s="82"/>
      <c r="IOU252" s="82"/>
      <c r="IOZ252" s="82"/>
      <c r="IPC252" s="82"/>
      <c r="IPD252" s="82"/>
      <c r="IPE252" s="82"/>
      <c r="IPF252" s="82"/>
      <c r="IPG252" s="82"/>
      <c r="IPH252" s="82"/>
      <c r="IPI252" s="82"/>
      <c r="IQA252" s="82"/>
      <c r="IQB252" s="82"/>
      <c r="IQC252" s="6"/>
      <c r="IQF252" s="7"/>
      <c r="IQG252" s="7"/>
      <c r="IQL252" s="82"/>
      <c r="IQN252" s="7"/>
      <c r="IQO252" s="82"/>
      <c r="IQQ252" s="7"/>
      <c r="IQR252" s="82"/>
      <c r="IQS252" s="82"/>
      <c r="IQT252" s="83"/>
      <c r="IQV252" s="82"/>
      <c r="IQW252" s="80"/>
      <c r="IQX252" s="81"/>
      <c r="IQY252" s="82"/>
      <c r="IRB252" s="82"/>
      <c r="IRC252" s="82"/>
      <c r="IRE252" s="82"/>
      <c r="IRH252" s="82"/>
      <c r="IRK252" s="82"/>
      <c r="IRL252" s="82"/>
      <c r="IRQ252" s="82"/>
      <c r="IRT252" s="82"/>
      <c r="IRU252" s="82"/>
      <c r="IRV252" s="82"/>
      <c r="IRW252" s="82"/>
      <c r="IRX252" s="82"/>
      <c r="IRY252" s="82"/>
      <c r="IRZ252" s="82"/>
      <c r="ISR252" s="82"/>
      <c r="ISS252" s="82"/>
      <c r="IST252" s="6"/>
      <c r="ISW252" s="7"/>
      <c r="ISX252" s="7"/>
      <c r="ITC252" s="82"/>
      <c r="ITE252" s="7"/>
      <c r="ITF252" s="82"/>
      <c r="ITH252" s="7"/>
      <c r="ITI252" s="82"/>
      <c r="ITJ252" s="82"/>
      <c r="ITK252" s="83"/>
      <c r="ITM252" s="82"/>
      <c r="ITN252" s="80"/>
      <c r="ITO252" s="81"/>
      <c r="ITP252" s="82"/>
      <c r="ITS252" s="82"/>
      <c r="ITT252" s="82"/>
      <c r="ITV252" s="82"/>
      <c r="ITY252" s="82"/>
      <c r="IUB252" s="82"/>
      <c r="IUC252" s="82"/>
      <c r="IUH252" s="82"/>
      <c r="IUK252" s="82"/>
      <c r="IUL252" s="82"/>
      <c r="IUM252" s="82"/>
      <c r="IUN252" s="82"/>
      <c r="IUO252" s="82"/>
      <c r="IUP252" s="82"/>
      <c r="IUQ252" s="82"/>
      <c r="IVI252" s="82"/>
      <c r="IVJ252" s="82"/>
      <c r="IVK252" s="6"/>
      <c r="IVN252" s="7"/>
      <c r="IVO252" s="7"/>
      <c r="IVT252" s="82"/>
      <c r="IVV252" s="7"/>
      <c r="IVW252" s="82"/>
      <c r="IVY252" s="7"/>
      <c r="IVZ252" s="82"/>
      <c r="IWA252" s="82"/>
      <c r="IWB252" s="83"/>
      <c r="IWD252" s="82"/>
      <c r="IWE252" s="80"/>
      <c r="IWF252" s="81"/>
      <c r="IWG252" s="82"/>
      <c r="IWJ252" s="82"/>
      <c r="IWK252" s="82"/>
      <c r="IWM252" s="82"/>
      <c r="IWP252" s="82"/>
      <c r="IWS252" s="82"/>
      <c r="IWT252" s="82"/>
      <c r="IWY252" s="82"/>
      <c r="IXB252" s="82"/>
      <c r="IXC252" s="82"/>
      <c r="IXD252" s="82"/>
      <c r="IXE252" s="82"/>
      <c r="IXF252" s="82"/>
      <c r="IXG252" s="82"/>
      <c r="IXH252" s="82"/>
      <c r="IXZ252" s="82"/>
      <c r="IYA252" s="82"/>
      <c r="IYB252" s="6"/>
      <c r="IYE252" s="7"/>
      <c r="IYF252" s="7"/>
      <c r="IYK252" s="82"/>
      <c r="IYM252" s="7"/>
      <c r="IYN252" s="82"/>
      <c r="IYP252" s="7"/>
      <c r="IYQ252" s="82"/>
      <c r="IYR252" s="82"/>
      <c r="IYS252" s="83"/>
      <c r="IYU252" s="82"/>
      <c r="IYV252" s="80"/>
      <c r="IYW252" s="81"/>
      <c r="IYX252" s="82"/>
      <c r="IZA252" s="82"/>
      <c r="IZB252" s="82"/>
      <c r="IZD252" s="82"/>
      <c r="IZG252" s="82"/>
      <c r="IZJ252" s="82"/>
      <c r="IZK252" s="82"/>
      <c r="IZP252" s="82"/>
      <c r="IZS252" s="82"/>
      <c r="IZT252" s="82"/>
      <c r="IZU252" s="82"/>
      <c r="IZV252" s="82"/>
      <c r="IZW252" s="82"/>
      <c r="IZX252" s="82"/>
      <c r="IZY252" s="82"/>
      <c r="JAQ252" s="82"/>
      <c r="JAR252" s="82"/>
      <c r="JAS252" s="6"/>
      <c r="JAV252" s="7"/>
      <c r="JAW252" s="7"/>
      <c r="JBB252" s="82"/>
      <c r="JBD252" s="7"/>
      <c r="JBE252" s="82"/>
      <c r="JBG252" s="7"/>
      <c r="JBH252" s="82"/>
      <c r="JBI252" s="82"/>
      <c r="JBJ252" s="83"/>
      <c r="JBL252" s="82"/>
      <c r="JBM252" s="80"/>
      <c r="JBN252" s="81"/>
      <c r="JBO252" s="82"/>
      <c r="JBR252" s="82"/>
      <c r="JBS252" s="82"/>
      <c r="JBU252" s="82"/>
      <c r="JBX252" s="82"/>
      <c r="JCA252" s="82"/>
      <c r="JCB252" s="82"/>
      <c r="JCG252" s="82"/>
      <c r="JCJ252" s="82"/>
      <c r="JCK252" s="82"/>
      <c r="JCL252" s="82"/>
      <c r="JCM252" s="82"/>
      <c r="JCN252" s="82"/>
      <c r="JCO252" s="82"/>
      <c r="JCP252" s="82"/>
      <c r="JDH252" s="82"/>
      <c r="JDI252" s="82"/>
      <c r="JDJ252" s="6"/>
      <c r="JDM252" s="7"/>
      <c r="JDN252" s="7"/>
      <c r="JDS252" s="82"/>
      <c r="JDU252" s="7"/>
      <c r="JDV252" s="82"/>
      <c r="JDX252" s="7"/>
      <c r="JDY252" s="82"/>
      <c r="JDZ252" s="82"/>
      <c r="JEA252" s="83"/>
      <c r="JEC252" s="82"/>
      <c r="JED252" s="80"/>
      <c r="JEE252" s="81"/>
      <c r="JEF252" s="82"/>
      <c r="JEI252" s="82"/>
      <c r="JEJ252" s="82"/>
      <c r="JEL252" s="82"/>
      <c r="JEO252" s="82"/>
      <c r="JER252" s="82"/>
      <c r="JES252" s="82"/>
      <c r="JEX252" s="82"/>
      <c r="JFA252" s="82"/>
      <c r="JFB252" s="82"/>
      <c r="JFC252" s="82"/>
      <c r="JFD252" s="82"/>
      <c r="JFE252" s="82"/>
      <c r="JFF252" s="82"/>
      <c r="JFG252" s="82"/>
      <c r="JFY252" s="82"/>
      <c r="JFZ252" s="82"/>
      <c r="JGA252" s="6"/>
      <c r="JGD252" s="7"/>
      <c r="JGE252" s="7"/>
      <c r="JGJ252" s="82"/>
      <c r="JGL252" s="7"/>
      <c r="JGM252" s="82"/>
      <c r="JGO252" s="7"/>
      <c r="JGP252" s="82"/>
      <c r="JGQ252" s="82"/>
      <c r="JGR252" s="83"/>
      <c r="JGT252" s="82"/>
      <c r="JGU252" s="80"/>
      <c r="JGV252" s="81"/>
      <c r="JGW252" s="82"/>
      <c r="JGZ252" s="82"/>
      <c r="JHA252" s="82"/>
      <c r="JHC252" s="82"/>
      <c r="JHF252" s="82"/>
      <c r="JHI252" s="82"/>
      <c r="JHJ252" s="82"/>
      <c r="JHO252" s="82"/>
      <c r="JHR252" s="82"/>
      <c r="JHS252" s="82"/>
      <c r="JHT252" s="82"/>
      <c r="JHU252" s="82"/>
      <c r="JHV252" s="82"/>
      <c r="JHW252" s="82"/>
      <c r="JHX252" s="82"/>
      <c r="JIP252" s="82"/>
      <c r="JIQ252" s="82"/>
      <c r="JIR252" s="6"/>
      <c r="JIU252" s="7"/>
      <c r="JIV252" s="7"/>
      <c r="JJA252" s="82"/>
      <c r="JJC252" s="7"/>
      <c r="JJD252" s="82"/>
      <c r="JJF252" s="7"/>
      <c r="JJG252" s="82"/>
      <c r="JJH252" s="82"/>
      <c r="JJI252" s="83"/>
      <c r="JJK252" s="82"/>
      <c r="JJL252" s="80"/>
      <c r="JJM252" s="81"/>
      <c r="JJN252" s="82"/>
      <c r="JJQ252" s="82"/>
      <c r="JJR252" s="82"/>
      <c r="JJT252" s="82"/>
      <c r="JJW252" s="82"/>
      <c r="JJZ252" s="82"/>
      <c r="JKA252" s="82"/>
      <c r="JKF252" s="82"/>
      <c r="JKI252" s="82"/>
      <c r="JKJ252" s="82"/>
      <c r="JKK252" s="82"/>
      <c r="JKL252" s="82"/>
      <c r="JKM252" s="82"/>
      <c r="JKN252" s="82"/>
      <c r="JKO252" s="82"/>
      <c r="JLG252" s="82"/>
      <c r="JLH252" s="82"/>
      <c r="JLI252" s="6"/>
      <c r="JLL252" s="7"/>
      <c r="JLM252" s="7"/>
      <c r="JLR252" s="82"/>
      <c r="JLT252" s="7"/>
      <c r="JLU252" s="82"/>
      <c r="JLW252" s="7"/>
      <c r="JLX252" s="82"/>
      <c r="JLY252" s="82"/>
      <c r="JLZ252" s="83"/>
      <c r="JMB252" s="82"/>
      <c r="JMC252" s="80"/>
      <c r="JMD252" s="81"/>
      <c r="JME252" s="82"/>
      <c r="JMH252" s="82"/>
      <c r="JMI252" s="82"/>
      <c r="JMK252" s="82"/>
      <c r="JMN252" s="82"/>
      <c r="JMQ252" s="82"/>
      <c r="JMR252" s="82"/>
      <c r="JMW252" s="82"/>
      <c r="JMZ252" s="82"/>
      <c r="JNA252" s="82"/>
      <c r="JNB252" s="82"/>
      <c r="JNC252" s="82"/>
      <c r="JND252" s="82"/>
      <c r="JNE252" s="82"/>
      <c r="JNF252" s="82"/>
      <c r="JNX252" s="82"/>
      <c r="JNY252" s="82"/>
      <c r="JNZ252" s="6"/>
      <c r="JOC252" s="7"/>
      <c r="JOD252" s="7"/>
      <c r="JOI252" s="82"/>
      <c r="JOK252" s="7"/>
      <c r="JOL252" s="82"/>
      <c r="JON252" s="7"/>
      <c r="JOO252" s="82"/>
      <c r="JOP252" s="82"/>
      <c r="JOQ252" s="83"/>
      <c r="JOS252" s="82"/>
      <c r="JOT252" s="80"/>
      <c r="JOU252" s="81"/>
      <c r="JOV252" s="82"/>
      <c r="JOY252" s="82"/>
      <c r="JOZ252" s="82"/>
      <c r="JPB252" s="82"/>
      <c r="JPE252" s="82"/>
      <c r="JPH252" s="82"/>
      <c r="JPI252" s="82"/>
      <c r="JPN252" s="82"/>
      <c r="JPQ252" s="82"/>
      <c r="JPR252" s="82"/>
      <c r="JPS252" s="82"/>
      <c r="JPT252" s="82"/>
      <c r="JPU252" s="82"/>
      <c r="JPV252" s="82"/>
      <c r="JPW252" s="82"/>
      <c r="JQO252" s="82"/>
      <c r="JQP252" s="82"/>
      <c r="JQQ252" s="6"/>
      <c r="JQT252" s="7"/>
      <c r="JQU252" s="7"/>
      <c r="JQZ252" s="82"/>
      <c r="JRB252" s="7"/>
      <c r="JRC252" s="82"/>
      <c r="JRE252" s="7"/>
      <c r="JRF252" s="82"/>
      <c r="JRG252" s="82"/>
      <c r="JRH252" s="83"/>
      <c r="JRJ252" s="82"/>
      <c r="JRK252" s="80"/>
      <c r="JRL252" s="81"/>
      <c r="JRM252" s="82"/>
      <c r="JRP252" s="82"/>
      <c r="JRQ252" s="82"/>
      <c r="JRS252" s="82"/>
      <c r="JRV252" s="82"/>
      <c r="JRY252" s="82"/>
      <c r="JRZ252" s="82"/>
      <c r="JSE252" s="82"/>
      <c r="JSH252" s="82"/>
      <c r="JSI252" s="82"/>
      <c r="JSJ252" s="82"/>
      <c r="JSK252" s="82"/>
      <c r="JSL252" s="82"/>
      <c r="JSM252" s="82"/>
      <c r="JSN252" s="82"/>
      <c r="JTF252" s="82"/>
      <c r="JTG252" s="82"/>
      <c r="JTH252" s="6"/>
      <c r="JTK252" s="7"/>
      <c r="JTL252" s="7"/>
      <c r="JTQ252" s="82"/>
      <c r="JTS252" s="7"/>
      <c r="JTT252" s="82"/>
      <c r="JTV252" s="7"/>
      <c r="JTW252" s="82"/>
      <c r="JTX252" s="82"/>
      <c r="JTY252" s="83"/>
      <c r="JUA252" s="82"/>
      <c r="JUB252" s="80"/>
      <c r="JUC252" s="81"/>
      <c r="JUD252" s="82"/>
      <c r="JUG252" s="82"/>
      <c r="JUH252" s="82"/>
      <c r="JUJ252" s="82"/>
      <c r="JUM252" s="82"/>
      <c r="JUP252" s="82"/>
      <c r="JUQ252" s="82"/>
      <c r="JUV252" s="82"/>
      <c r="JUY252" s="82"/>
      <c r="JUZ252" s="82"/>
      <c r="JVA252" s="82"/>
      <c r="JVB252" s="82"/>
      <c r="JVC252" s="82"/>
      <c r="JVD252" s="82"/>
      <c r="JVE252" s="82"/>
      <c r="JVW252" s="82"/>
      <c r="JVX252" s="82"/>
      <c r="JVY252" s="6"/>
      <c r="JWB252" s="7"/>
      <c r="JWC252" s="7"/>
      <c r="JWH252" s="82"/>
      <c r="JWJ252" s="7"/>
      <c r="JWK252" s="82"/>
      <c r="JWM252" s="7"/>
      <c r="JWN252" s="82"/>
      <c r="JWO252" s="82"/>
      <c r="JWP252" s="83"/>
      <c r="JWR252" s="82"/>
      <c r="JWS252" s="80"/>
      <c r="JWT252" s="81"/>
      <c r="JWU252" s="82"/>
      <c r="JWX252" s="82"/>
      <c r="JWY252" s="82"/>
      <c r="JXA252" s="82"/>
      <c r="JXD252" s="82"/>
      <c r="JXG252" s="82"/>
      <c r="JXH252" s="82"/>
      <c r="JXM252" s="82"/>
      <c r="JXP252" s="82"/>
      <c r="JXQ252" s="82"/>
      <c r="JXR252" s="82"/>
      <c r="JXS252" s="82"/>
      <c r="JXT252" s="82"/>
      <c r="JXU252" s="82"/>
      <c r="JXV252" s="82"/>
      <c r="JYN252" s="82"/>
      <c r="JYO252" s="82"/>
      <c r="JYP252" s="6"/>
      <c r="JYS252" s="7"/>
      <c r="JYT252" s="7"/>
      <c r="JYY252" s="82"/>
      <c r="JZA252" s="7"/>
      <c r="JZB252" s="82"/>
      <c r="JZD252" s="7"/>
      <c r="JZE252" s="82"/>
      <c r="JZF252" s="82"/>
      <c r="JZG252" s="83"/>
      <c r="JZI252" s="82"/>
      <c r="JZJ252" s="80"/>
      <c r="JZK252" s="81"/>
      <c r="JZL252" s="82"/>
      <c r="JZO252" s="82"/>
      <c r="JZP252" s="82"/>
      <c r="JZR252" s="82"/>
      <c r="JZU252" s="82"/>
      <c r="JZX252" s="82"/>
      <c r="JZY252" s="82"/>
      <c r="KAD252" s="82"/>
      <c r="KAG252" s="82"/>
      <c r="KAH252" s="82"/>
      <c r="KAI252" s="82"/>
      <c r="KAJ252" s="82"/>
      <c r="KAK252" s="82"/>
      <c r="KAL252" s="82"/>
      <c r="KAM252" s="82"/>
      <c r="KBE252" s="82"/>
      <c r="KBF252" s="82"/>
      <c r="KBG252" s="6"/>
      <c r="KBJ252" s="7"/>
      <c r="KBK252" s="7"/>
      <c r="KBP252" s="82"/>
      <c r="KBR252" s="7"/>
      <c r="KBS252" s="82"/>
      <c r="KBU252" s="7"/>
      <c r="KBV252" s="82"/>
      <c r="KBW252" s="82"/>
      <c r="KBX252" s="83"/>
      <c r="KBZ252" s="82"/>
      <c r="KCA252" s="80"/>
      <c r="KCB252" s="81"/>
      <c r="KCC252" s="82"/>
      <c r="KCF252" s="82"/>
      <c r="KCG252" s="82"/>
      <c r="KCI252" s="82"/>
      <c r="KCL252" s="82"/>
      <c r="KCO252" s="82"/>
      <c r="KCP252" s="82"/>
      <c r="KCU252" s="82"/>
      <c r="KCX252" s="82"/>
      <c r="KCY252" s="82"/>
      <c r="KCZ252" s="82"/>
      <c r="KDA252" s="82"/>
      <c r="KDB252" s="82"/>
      <c r="KDC252" s="82"/>
      <c r="KDD252" s="82"/>
      <c r="KDV252" s="82"/>
      <c r="KDW252" s="82"/>
      <c r="KDX252" s="6"/>
      <c r="KEA252" s="7"/>
      <c r="KEB252" s="7"/>
      <c r="KEG252" s="82"/>
      <c r="KEI252" s="7"/>
      <c r="KEJ252" s="82"/>
      <c r="KEL252" s="7"/>
      <c r="KEM252" s="82"/>
      <c r="KEN252" s="82"/>
      <c r="KEO252" s="83"/>
      <c r="KEQ252" s="82"/>
      <c r="KER252" s="80"/>
      <c r="KES252" s="81"/>
      <c r="KET252" s="82"/>
      <c r="KEW252" s="82"/>
      <c r="KEX252" s="82"/>
      <c r="KEZ252" s="82"/>
      <c r="KFC252" s="82"/>
      <c r="KFF252" s="82"/>
      <c r="KFG252" s="82"/>
      <c r="KFL252" s="82"/>
      <c r="KFO252" s="82"/>
      <c r="KFP252" s="82"/>
      <c r="KFQ252" s="82"/>
      <c r="KFR252" s="82"/>
      <c r="KFS252" s="82"/>
      <c r="KFT252" s="82"/>
      <c r="KFU252" s="82"/>
      <c r="KGM252" s="82"/>
      <c r="KGN252" s="82"/>
      <c r="KGO252" s="6"/>
      <c r="KGR252" s="7"/>
      <c r="KGS252" s="7"/>
      <c r="KGX252" s="82"/>
      <c r="KGZ252" s="7"/>
      <c r="KHA252" s="82"/>
      <c r="KHC252" s="7"/>
      <c r="KHD252" s="82"/>
      <c r="KHE252" s="82"/>
      <c r="KHF252" s="83"/>
      <c r="KHH252" s="82"/>
      <c r="KHI252" s="80"/>
      <c r="KHJ252" s="81"/>
      <c r="KHK252" s="82"/>
      <c r="KHN252" s="82"/>
      <c r="KHO252" s="82"/>
      <c r="KHQ252" s="82"/>
      <c r="KHT252" s="82"/>
      <c r="KHW252" s="82"/>
      <c r="KHX252" s="82"/>
      <c r="KIC252" s="82"/>
      <c r="KIF252" s="82"/>
      <c r="KIG252" s="82"/>
      <c r="KIH252" s="82"/>
      <c r="KII252" s="82"/>
      <c r="KIJ252" s="82"/>
      <c r="KIK252" s="82"/>
      <c r="KIL252" s="82"/>
      <c r="KJD252" s="82"/>
      <c r="KJE252" s="82"/>
      <c r="KJF252" s="6"/>
      <c r="KJI252" s="7"/>
      <c r="KJJ252" s="7"/>
      <c r="KJO252" s="82"/>
      <c r="KJQ252" s="7"/>
      <c r="KJR252" s="82"/>
      <c r="KJT252" s="7"/>
      <c r="KJU252" s="82"/>
      <c r="KJV252" s="82"/>
      <c r="KJW252" s="83"/>
      <c r="KJY252" s="82"/>
      <c r="KJZ252" s="80"/>
      <c r="KKA252" s="81"/>
      <c r="KKB252" s="82"/>
      <c r="KKE252" s="82"/>
      <c r="KKF252" s="82"/>
      <c r="KKH252" s="82"/>
      <c r="KKK252" s="82"/>
      <c r="KKN252" s="82"/>
      <c r="KKO252" s="82"/>
      <c r="KKT252" s="82"/>
      <c r="KKW252" s="82"/>
      <c r="KKX252" s="82"/>
      <c r="KKY252" s="82"/>
      <c r="KKZ252" s="82"/>
      <c r="KLA252" s="82"/>
      <c r="KLB252" s="82"/>
      <c r="KLC252" s="82"/>
      <c r="KLU252" s="82"/>
      <c r="KLV252" s="82"/>
      <c r="KLW252" s="6"/>
      <c r="KLZ252" s="7"/>
      <c r="KMA252" s="7"/>
      <c r="KMF252" s="82"/>
      <c r="KMH252" s="7"/>
      <c r="KMI252" s="82"/>
      <c r="KMK252" s="7"/>
      <c r="KML252" s="82"/>
      <c r="KMM252" s="82"/>
      <c r="KMN252" s="83"/>
      <c r="KMP252" s="82"/>
      <c r="KMQ252" s="80"/>
      <c r="KMR252" s="81"/>
      <c r="KMS252" s="82"/>
      <c r="KMV252" s="82"/>
      <c r="KMW252" s="82"/>
      <c r="KMY252" s="82"/>
      <c r="KNB252" s="82"/>
      <c r="KNE252" s="82"/>
      <c r="KNF252" s="82"/>
      <c r="KNK252" s="82"/>
      <c r="KNN252" s="82"/>
      <c r="KNO252" s="82"/>
      <c r="KNP252" s="82"/>
      <c r="KNQ252" s="82"/>
      <c r="KNR252" s="82"/>
      <c r="KNS252" s="82"/>
      <c r="KNT252" s="82"/>
      <c r="KOL252" s="82"/>
      <c r="KOM252" s="82"/>
      <c r="KON252" s="6"/>
      <c r="KOQ252" s="7"/>
      <c r="KOR252" s="7"/>
      <c r="KOW252" s="82"/>
      <c r="KOY252" s="7"/>
      <c r="KOZ252" s="82"/>
      <c r="KPB252" s="7"/>
      <c r="KPC252" s="82"/>
      <c r="KPD252" s="82"/>
      <c r="KPE252" s="83"/>
      <c r="KPG252" s="82"/>
      <c r="KPH252" s="80"/>
      <c r="KPI252" s="81"/>
      <c r="KPJ252" s="82"/>
      <c r="KPM252" s="82"/>
      <c r="KPN252" s="82"/>
      <c r="KPP252" s="82"/>
      <c r="KPS252" s="82"/>
      <c r="KPV252" s="82"/>
      <c r="KPW252" s="82"/>
      <c r="KQB252" s="82"/>
      <c r="KQE252" s="82"/>
      <c r="KQF252" s="82"/>
      <c r="KQG252" s="82"/>
      <c r="KQH252" s="82"/>
      <c r="KQI252" s="82"/>
      <c r="KQJ252" s="82"/>
      <c r="KQK252" s="82"/>
      <c r="KRC252" s="82"/>
      <c r="KRD252" s="82"/>
      <c r="KRE252" s="6"/>
      <c r="KRH252" s="7"/>
      <c r="KRI252" s="7"/>
      <c r="KRN252" s="82"/>
      <c r="KRP252" s="7"/>
      <c r="KRQ252" s="82"/>
      <c r="KRS252" s="7"/>
      <c r="KRT252" s="82"/>
      <c r="KRU252" s="82"/>
      <c r="KRV252" s="83"/>
      <c r="KRX252" s="82"/>
      <c r="KRY252" s="80"/>
      <c r="KRZ252" s="81"/>
      <c r="KSA252" s="82"/>
      <c r="KSD252" s="82"/>
      <c r="KSE252" s="82"/>
      <c r="KSG252" s="82"/>
      <c r="KSJ252" s="82"/>
      <c r="KSM252" s="82"/>
      <c r="KSN252" s="82"/>
      <c r="KSS252" s="82"/>
      <c r="KSV252" s="82"/>
      <c r="KSW252" s="82"/>
      <c r="KSX252" s="82"/>
      <c r="KSY252" s="82"/>
      <c r="KSZ252" s="82"/>
      <c r="KTA252" s="82"/>
      <c r="KTB252" s="82"/>
      <c r="KTT252" s="82"/>
      <c r="KTU252" s="82"/>
      <c r="KTV252" s="6"/>
      <c r="KTY252" s="7"/>
      <c r="KTZ252" s="7"/>
      <c r="KUE252" s="82"/>
      <c r="KUG252" s="7"/>
      <c r="KUH252" s="82"/>
      <c r="KUJ252" s="7"/>
      <c r="KUK252" s="82"/>
      <c r="KUL252" s="82"/>
      <c r="KUM252" s="83"/>
      <c r="KUO252" s="82"/>
      <c r="KUP252" s="80"/>
      <c r="KUQ252" s="81"/>
      <c r="KUR252" s="82"/>
      <c r="KUU252" s="82"/>
      <c r="KUV252" s="82"/>
      <c r="KUX252" s="82"/>
      <c r="KVA252" s="82"/>
      <c r="KVD252" s="82"/>
      <c r="KVE252" s="82"/>
      <c r="KVJ252" s="82"/>
      <c r="KVM252" s="82"/>
      <c r="KVN252" s="82"/>
      <c r="KVO252" s="82"/>
      <c r="KVP252" s="82"/>
      <c r="KVQ252" s="82"/>
      <c r="KVR252" s="82"/>
      <c r="KVS252" s="82"/>
      <c r="KWK252" s="82"/>
      <c r="KWL252" s="82"/>
      <c r="KWM252" s="6"/>
      <c r="KWP252" s="7"/>
      <c r="KWQ252" s="7"/>
      <c r="KWV252" s="82"/>
      <c r="KWX252" s="7"/>
      <c r="KWY252" s="82"/>
      <c r="KXA252" s="7"/>
      <c r="KXB252" s="82"/>
      <c r="KXC252" s="82"/>
      <c r="KXD252" s="83"/>
      <c r="KXF252" s="82"/>
      <c r="KXG252" s="80"/>
      <c r="KXH252" s="81"/>
      <c r="KXI252" s="82"/>
      <c r="KXL252" s="82"/>
      <c r="KXM252" s="82"/>
      <c r="KXO252" s="82"/>
      <c r="KXR252" s="82"/>
      <c r="KXU252" s="82"/>
      <c r="KXV252" s="82"/>
      <c r="KYA252" s="82"/>
      <c r="KYD252" s="82"/>
      <c r="KYE252" s="82"/>
      <c r="KYF252" s="82"/>
      <c r="KYG252" s="82"/>
      <c r="KYH252" s="82"/>
      <c r="KYI252" s="82"/>
      <c r="KYJ252" s="82"/>
      <c r="KZB252" s="82"/>
      <c r="KZC252" s="82"/>
      <c r="KZD252" s="6"/>
      <c r="KZG252" s="7"/>
      <c r="KZH252" s="7"/>
      <c r="KZM252" s="82"/>
      <c r="KZO252" s="7"/>
      <c r="KZP252" s="82"/>
      <c r="KZR252" s="7"/>
      <c r="KZS252" s="82"/>
      <c r="KZT252" s="82"/>
      <c r="KZU252" s="83"/>
      <c r="KZW252" s="82"/>
      <c r="KZX252" s="80"/>
      <c r="KZY252" s="81"/>
      <c r="KZZ252" s="82"/>
      <c r="LAC252" s="82"/>
      <c r="LAD252" s="82"/>
      <c r="LAF252" s="82"/>
      <c r="LAI252" s="82"/>
      <c r="LAL252" s="82"/>
      <c r="LAM252" s="82"/>
      <c r="LAR252" s="82"/>
      <c r="LAU252" s="82"/>
      <c r="LAV252" s="82"/>
      <c r="LAW252" s="82"/>
      <c r="LAX252" s="82"/>
      <c r="LAY252" s="82"/>
      <c r="LAZ252" s="82"/>
      <c r="LBA252" s="82"/>
      <c r="LBS252" s="82"/>
      <c r="LBT252" s="82"/>
      <c r="LBU252" s="6"/>
      <c r="LBX252" s="7"/>
      <c r="LBY252" s="7"/>
      <c r="LCD252" s="82"/>
      <c r="LCF252" s="7"/>
      <c r="LCG252" s="82"/>
      <c r="LCI252" s="7"/>
      <c r="LCJ252" s="82"/>
      <c r="LCK252" s="82"/>
      <c r="LCL252" s="83"/>
      <c r="LCN252" s="82"/>
      <c r="LCO252" s="80"/>
      <c r="LCP252" s="81"/>
      <c r="LCQ252" s="82"/>
      <c r="LCT252" s="82"/>
      <c r="LCU252" s="82"/>
      <c r="LCW252" s="82"/>
      <c r="LCZ252" s="82"/>
      <c r="LDC252" s="82"/>
      <c r="LDD252" s="82"/>
      <c r="LDI252" s="82"/>
      <c r="LDL252" s="82"/>
      <c r="LDM252" s="82"/>
      <c r="LDN252" s="82"/>
      <c r="LDO252" s="82"/>
      <c r="LDP252" s="82"/>
      <c r="LDQ252" s="82"/>
      <c r="LDR252" s="82"/>
      <c r="LEJ252" s="82"/>
      <c r="LEK252" s="82"/>
      <c r="LEL252" s="6"/>
      <c r="LEO252" s="7"/>
      <c r="LEP252" s="7"/>
      <c r="LEU252" s="82"/>
      <c r="LEW252" s="7"/>
      <c r="LEX252" s="82"/>
      <c r="LEZ252" s="7"/>
      <c r="LFA252" s="82"/>
      <c r="LFB252" s="82"/>
      <c r="LFC252" s="83"/>
      <c r="LFE252" s="82"/>
      <c r="LFF252" s="80"/>
      <c r="LFG252" s="81"/>
      <c r="LFH252" s="82"/>
      <c r="LFK252" s="82"/>
      <c r="LFL252" s="82"/>
      <c r="LFN252" s="82"/>
      <c r="LFQ252" s="82"/>
      <c r="LFT252" s="82"/>
      <c r="LFU252" s="82"/>
      <c r="LFZ252" s="82"/>
      <c r="LGC252" s="82"/>
      <c r="LGD252" s="82"/>
      <c r="LGE252" s="82"/>
      <c r="LGF252" s="82"/>
      <c r="LGG252" s="82"/>
      <c r="LGH252" s="82"/>
      <c r="LGI252" s="82"/>
      <c r="LHA252" s="82"/>
      <c r="LHB252" s="82"/>
      <c r="LHC252" s="6"/>
      <c r="LHF252" s="7"/>
      <c r="LHG252" s="7"/>
      <c r="LHL252" s="82"/>
      <c r="LHN252" s="7"/>
      <c r="LHO252" s="82"/>
      <c r="LHQ252" s="7"/>
      <c r="LHR252" s="82"/>
      <c r="LHS252" s="82"/>
      <c r="LHT252" s="83"/>
      <c r="LHV252" s="82"/>
      <c r="LHW252" s="80"/>
      <c r="LHX252" s="81"/>
      <c r="LHY252" s="82"/>
      <c r="LIB252" s="82"/>
      <c r="LIC252" s="82"/>
      <c r="LIE252" s="82"/>
      <c r="LIH252" s="82"/>
      <c r="LIK252" s="82"/>
      <c r="LIL252" s="82"/>
      <c r="LIQ252" s="82"/>
      <c r="LIT252" s="82"/>
      <c r="LIU252" s="82"/>
      <c r="LIV252" s="82"/>
      <c r="LIW252" s="82"/>
      <c r="LIX252" s="82"/>
      <c r="LIY252" s="82"/>
      <c r="LIZ252" s="82"/>
      <c r="LJR252" s="82"/>
      <c r="LJS252" s="82"/>
      <c r="LJT252" s="6"/>
      <c r="LJW252" s="7"/>
      <c r="LJX252" s="7"/>
      <c r="LKC252" s="82"/>
      <c r="LKE252" s="7"/>
      <c r="LKF252" s="82"/>
      <c r="LKH252" s="7"/>
      <c r="LKI252" s="82"/>
      <c r="LKJ252" s="82"/>
      <c r="LKK252" s="83"/>
      <c r="LKM252" s="82"/>
      <c r="LKN252" s="80"/>
      <c r="LKO252" s="81"/>
      <c r="LKP252" s="82"/>
      <c r="LKS252" s="82"/>
      <c r="LKT252" s="82"/>
      <c r="LKV252" s="82"/>
      <c r="LKY252" s="82"/>
      <c r="LLB252" s="82"/>
      <c r="LLC252" s="82"/>
      <c r="LLH252" s="82"/>
      <c r="LLK252" s="82"/>
      <c r="LLL252" s="82"/>
      <c r="LLM252" s="82"/>
      <c r="LLN252" s="82"/>
      <c r="LLO252" s="82"/>
      <c r="LLP252" s="82"/>
      <c r="LLQ252" s="82"/>
      <c r="LMI252" s="82"/>
      <c r="LMJ252" s="82"/>
      <c r="LMK252" s="6"/>
      <c r="LMN252" s="7"/>
      <c r="LMO252" s="7"/>
      <c r="LMT252" s="82"/>
      <c r="LMV252" s="7"/>
      <c r="LMW252" s="82"/>
      <c r="LMY252" s="7"/>
      <c r="LMZ252" s="82"/>
      <c r="LNA252" s="82"/>
      <c r="LNB252" s="83"/>
      <c r="LND252" s="82"/>
      <c r="LNE252" s="80"/>
      <c r="LNF252" s="81"/>
      <c r="LNG252" s="82"/>
      <c r="LNJ252" s="82"/>
      <c r="LNK252" s="82"/>
      <c r="LNM252" s="82"/>
      <c r="LNP252" s="82"/>
      <c r="LNS252" s="82"/>
      <c r="LNT252" s="82"/>
      <c r="LNY252" s="82"/>
      <c r="LOB252" s="82"/>
      <c r="LOC252" s="82"/>
      <c r="LOD252" s="82"/>
      <c r="LOE252" s="82"/>
      <c r="LOF252" s="82"/>
      <c r="LOG252" s="82"/>
      <c r="LOH252" s="82"/>
      <c r="LOZ252" s="82"/>
      <c r="LPA252" s="82"/>
      <c r="LPB252" s="6"/>
      <c r="LPE252" s="7"/>
      <c r="LPF252" s="7"/>
      <c r="LPK252" s="82"/>
      <c r="LPM252" s="7"/>
      <c r="LPN252" s="82"/>
      <c r="LPP252" s="7"/>
      <c r="LPQ252" s="82"/>
      <c r="LPR252" s="82"/>
      <c r="LPS252" s="83"/>
      <c r="LPU252" s="82"/>
      <c r="LPV252" s="80"/>
      <c r="LPW252" s="81"/>
      <c r="LPX252" s="82"/>
      <c r="LQA252" s="82"/>
      <c r="LQB252" s="82"/>
      <c r="LQD252" s="82"/>
      <c r="LQG252" s="82"/>
      <c r="LQJ252" s="82"/>
      <c r="LQK252" s="82"/>
      <c r="LQP252" s="82"/>
      <c r="LQS252" s="82"/>
      <c r="LQT252" s="82"/>
      <c r="LQU252" s="82"/>
      <c r="LQV252" s="82"/>
      <c r="LQW252" s="82"/>
      <c r="LQX252" s="82"/>
      <c r="LQY252" s="82"/>
      <c r="LRQ252" s="82"/>
      <c r="LRR252" s="82"/>
      <c r="LRS252" s="6"/>
      <c r="LRV252" s="7"/>
      <c r="LRW252" s="7"/>
      <c r="LSB252" s="82"/>
      <c r="LSD252" s="7"/>
      <c r="LSE252" s="82"/>
      <c r="LSG252" s="7"/>
      <c r="LSH252" s="82"/>
      <c r="LSI252" s="82"/>
      <c r="LSJ252" s="83"/>
      <c r="LSL252" s="82"/>
      <c r="LSM252" s="80"/>
      <c r="LSN252" s="81"/>
      <c r="LSO252" s="82"/>
      <c r="LSR252" s="82"/>
      <c r="LSS252" s="82"/>
      <c r="LSU252" s="82"/>
      <c r="LSX252" s="82"/>
      <c r="LTA252" s="82"/>
      <c r="LTB252" s="82"/>
      <c r="LTG252" s="82"/>
      <c r="LTJ252" s="82"/>
      <c r="LTK252" s="82"/>
      <c r="LTL252" s="82"/>
      <c r="LTM252" s="82"/>
      <c r="LTN252" s="82"/>
      <c r="LTO252" s="82"/>
      <c r="LTP252" s="82"/>
      <c r="LUH252" s="82"/>
      <c r="LUI252" s="82"/>
      <c r="LUJ252" s="6"/>
      <c r="LUM252" s="7"/>
      <c r="LUN252" s="7"/>
      <c r="LUS252" s="82"/>
      <c r="LUU252" s="7"/>
      <c r="LUV252" s="82"/>
      <c r="LUX252" s="7"/>
      <c r="LUY252" s="82"/>
      <c r="LUZ252" s="82"/>
      <c r="LVA252" s="83"/>
      <c r="LVC252" s="82"/>
      <c r="LVD252" s="80"/>
      <c r="LVE252" s="81"/>
      <c r="LVF252" s="82"/>
      <c r="LVI252" s="82"/>
      <c r="LVJ252" s="82"/>
      <c r="LVL252" s="82"/>
      <c r="LVO252" s="82"/>
      <c r="LVR252" s="82"/>
      <c r="LVS252" s="82"/>
      <c r="LVX252" s="82"/>
      <c r="LWA252" s="82"/>
      <c r="LWB252" s="82"/>
      <c r="LWC252" s="82"/>
      <c r="LWD252" s="82"/>
      <c r="LWE252" s="82"/>
      <c r="LWF252" s="82"/>
      <c r="LWG252" s="82"/>
      <c r="LWY252" s="82"/>
      <c r="LWZ252" s="82"/>
      <c r="LXA252" s="6"/>
      <c r="LXD252" s="7"/>
      <c r="LXE252" s="7"/>
      <c r="LXJ252" s="82"/>
      <c r="LXL252" s="7"/>
      <c r="LXM252" s="82"/>
      <c r="LXO252" s="7"/>
      <c r="LXP252" s="82"/>
      <c r="LXQ252" s="82"/>
      <c r="LXR252" s="83"/>
      <c r="LXT252" s="82"/>
      <c r="LXU252" s="80"/>
      <c r="LXV252" s="81"/>
      <c r="LXW252" s="82"/>
      <c r="LXZ252" s="82"/>
      <c r="LYA252" s="82"/>
      <c r="LYC252" s="82"/>
      <c r="LYF252" s="82"/>
      <c r="LYI252" s="82"/>
      <c r="LYJ252" s="82"/>
      <c r="LYO252" s="82"/>
      <c r="LYR252" s="82"/>
      <c r="LYS252" s="82"/>
      <c r="LYT252" s="82"/>
      <c r="LYU252" s="82"/>
      <c r="LYV252" s="82"/>
      <c r="LYW252" s="82"/>
      <c r="LYX252" s="82"/>
      <c r="LZP252" s="82"/>
      <c r="LZQ252" s="82"/>
      <c r="LZR252" s="6"/>
      <c r="LZU252" s="7"/>
      <c r="LZV252" s="7"/>
      <c r="MAA252" s="82"/>
      <c r="MAC252" s="7"/>
      <c r="MAD252" s="82"/>
      <c r="MAF252" s="7"/>
      <c r="MAG252" s="82"/>
      <c r="MAH252" s="82"/>
      <c r="MAI252" s="83"/>
      <c r="MAK252" s="82"/>
      <c r="MAL252" s="80"/>
      <c r="MAM252" s="81"/>
      <c r="MAN252" s="82"/>
      <c r="MAQ252" s="82"/>
      <c r="MAR252" s="82"/>
      <c r="MAT252" s="82"/>
      <c r="MAW252" s="82"/>
      <c r="MAZ252" s="82"/>
      <c r="MBA252" s="82"/>
      <c r="MBF252" s="82"/>
      <c r="MBI252" s="82"/>
      <c r="MBJ252" s="82"/>
      <c r="MBK252" s="82"/>
      <c r="MBL252" s="82"/>
      <c r="MBM252" s="82"/>
      <c r="MBN252" s="82"/>
      <c r="MBO252" s="82"/>
      <c r="MCG252" s="82"/>
      <c r="MCH252" s="82"/>
      <c r="MCI252" s="6"/>
      <c r="MCL252" s="7"/>
      <c r="MCM252" s="7"/>
      <c r="MCR252" s="82"/>
      <c r="MCT252" s="7"/>
      <c r="MCU252" s="82"/>
      <c r="MCW252" s="7"/>
      <c r="MCX252" s="82"/>
      <c r="MCY252" s="82"/>
      <c r="MCZ252" s="83"/>
      <c r="MDB252" s="82"/>
      <c r="MDC252" s="80"/>
      <c r="MDD252" s="81"/>
      <c r="MDE252" s="82"/>
      <c r="MDH252" s="82"/>
      <c r="MDI252" s="82"/>
      <c r="MDK252" s="82"/>
      <c r="MDN252" s="82"/>
      <c r="MDQ252" s="82"/>
      <c r="MDR252" s="82"/>
      <c r="MDW252" s="82"/>
      <c r="MDZ252" s="82"/>
      <c r="MEA252" s="82"/>
      <c r="MEB252" s="82"/>
      <c r="MEC252" s="82"/>
      <c r="MED252" s="82"/>
      <c r="MEE252" s="82"/>
      <c r="MEF252" s="82"/>
      <c r="MEX252" s="82"/>
      <c r="MEY252" s="82"/>
      <c r="MEZ252" s="6"/>
      <c r="MFC252" s="7"/>
      <c r="MFD252" s="7"/>
      <c r="MFI252" s="82"/>
      <c r="MFK252" s="7"/>
      <c r="MFL252" s="82"/>
      <c r="MFN252" s="7"/>
      <c r="MFO252" s="82"/>
      <c r="MFP252" s="82"/>
      <c r="MFQ252" s="83"/>
      <c r="MFS252" s="82"/>
      <c r="MFT252" s="80"/>
      <c r="MFU252" s="81"/>
      <c r="MFV252" s="82"/>
      <c r="MFY252" s="82"/>
      <c r="MFZ252" s="82"/>
      <c r="MGB252" s="82"/>
      <c r="MGE252" s="82"/>
      <c r="MGH252" s="82"/>
      <c r="MGI252" s="82"/>
      <c r="MGN252" s="82"/>
      <c r="MGQ252" s="82"/>
      <c r="MGR252" s="82"/>
      <c r="MGS252" s="82"/>
      <c r="MGT252" s="82"/>
      <c r="MGU252" s="82"/>
      <c r="MGV252" s="82"/>
      <c r="MGW252" s="82"/>
      <c r="MHO252" s="82"/>
      <c r="MHP252" s="82"/>
      <c r="MHQ252" s="6"/>
      <c r="MHT252" s="7"/>
      <c r="MHU252" s="7"/>
      <c r="MHZ252" s="82"/>
      <c r="MIB252" s="7"/>
      <c r="MIC252" s="82"/>
      <c r="MIE252" s="7"/>
      <c r="MIF252" s="82"/>
      <c r="MIG252" s="82"/>
      <c r="MIH252" s="83"/>
      <c r="MIJ252" s="82"/>
      <c r="MIK252" s="80"/>
      <c r="MIL252" s="81"/>
      <c r="MIM252" s="82"/>
      <c r="MIP252" s="82"/>
      <c r="MIQ252" s="82"/>
      <c r="MIS252" s="82"/>
      <c r="MIV252" s="82"/>
      <c r="MIY252" s="82"/>
      <c r="MIZ252" s="82"/>
      <c r="MJE252" s="82"/>
      <c r="MJH252" s="82"/>
      <c r="MJI252" s="82"/>
      <c r="MJJ252" s="82"/>
      <c r="MJK252" s="82"/>
      <c r="MJL252" s="82"/>
      <c r="MJM252" s="82"/>
      <c r="MJN252" s="82"/>
      <c r="MKF252" s="82"/>
      <c r="MKG252" s="82"/>
      <c r="MKH252" s="6"/>
      <c r="MKK252" s="7"/>
      <c r="MKL252" s="7"/>
      <c r="MKQ252" s="82"/>
      <c r="MKS252" s="7"/>
      <c r="MKT252" s="82"/>
      <c r="MKV252" s="7"/>
      <c r="MKW252" s="82"/>
      <c r="MKX252" s="82"/>
      <c r="MKY252" s="83"/>
      <c r="MLA252" s="82"/>
      <c r="MLB252" s="80"/>
      <c r="MLC252" s="81"/>
      <c r="MLD252" s="82"/>
      <c r="MLG252" s="82"/>
      <c r="MLH252" s="82"/>
      <c r="MLJ252" s="82"/>
      <c r="MLM252" s="82"/>
      <c r="MLP252" s="82"/>
      <c r="MLQ252" s="82"/>
      <c r="MLV252" s="82"/>
      <c r="MLY252" s="82"/>
      <c r="MLZ252" s="82"/>
      <c r="MMA252" s="82"/>
      <c r="MMB252" s="82"/>
      <c r="MMC252" s="82"/>
      <c r="MMD252" s="82"/>
      <c r="MME252" s="82"/>
      <c r="MMW252" s="82"/>
      <c r="MMX252" s="82"/>
      <c r="MMY252" s="6"/>
      <c r="MNB252" s="7"/>
      <c r="MNC252" s="7"/>
      <c r="MNH252" s="82"/>
      <c r="MNJ252" s="7"/>
      <c r="MNK252" s="82"/>
      <c r="MNM252" s="7"/>
      <c r="MNN252" s="82"/>
      <c r="MNO252" s="82"/>
      <c r="MNP252" s="83"/>
      <c r="MNR252" s="82"/>
      <c r="MNS252" s="80"/>
      <c r="MNT252" s="81"/>
      <c r="MNU252" s="82"/>
      <c r="MNX252" s="82"/>
      <c r="MNY252" s="82"/>
      <c r="MOA252" s="82"/>
      <c r="MOD252" s="82"/>
      <c r="MOG252" s="82"/>
      <c r="MOH252" s="82"/>
      <c r="MOM252" s="82"/>
      <c r="MOP252" s="82"/>
      <c r="MOQ252" s="82"/>
      <c r="MOR252" s="82"/>
      <c r="MOS252" s="82"/>
      <c r="MOT252" s="82"/>
      <c r="MOU252" s="82"/>
      <c r="MOV252" s="82"/>
      <c r="MPN252" s="82"/>
      <c r="MPO252" s="82"/>
      <c r="MPP252" s="6"/>
      <c r="MPS252" s="7"/>
      <c r="MPT252" s="7"/>
      <c r="MPY252" s="82"/>
      <c r="MQA252" s="7"/>
      <c r="MQB252" s="82"/>
      <c r="MQD252" s="7"/>
      <c r="MQE252" s="82"/>
      <c r="MQF252" s="82"/>
      <c r="MQG252" s="83"/>
      <c r="MQI252" s="82"/>
      <c r="MQJ252" s="80"/>
      <c r="MQK252" s="81"/>
      <c r="MQL252" s="82"/>
      <c r="MQO252" s="82"/>
      <c r="MQP252" s="82"/>
      <c r="MQR252" s="82"/>
      <c r="MQU252" s="82"/>
      <c r="MQX252" s="82"/>
      <c r="MQY252" s="82"/>
      <c r="MRD252" s="82"/>
      <c r="MRG252" s="82"/>
      <c r="MRH252" s="82"/>
      <c r="MRI252" s="82"/>
      <c r="MRJ252" s="82"/>
      <c r="MRK252" s="82"/>
      <c r="MRL252" s="82"/>
      <c r="MRM252" s="82"/>
      <c r="MSE252" s="82"/>
      <c r="MSF252" s="82"/>
      <c r="MSG252" s="6"/>
      <c r="MSJ252" s="7"/>
      <c r="MSK252" s="7"/>
      <c r="MSP252" s="82"/>
      <c r="MSR252" s="7"/>
      <c r="MSS252" s="82"/>
      <c r="MSU252" s="7"/>
      <c r="MSV252" s="82"/>
      <c r="MSW252" s="82"/>
      <c r="MSX252" s="83"/>
      <c r="MSZ252" s="82"/>
      <c r="MTA252" s="80"/>
      <c r="MTB252" s="81"/>
      <c r="MTC252" s="82"/>
      <c r="MTF252" s="82"/>
      <c r="MTG252" s="82"/>
      <c r="MTI252" s="82"/>
      <c r="MTL252" s="82"/>
      <c r="MTO252" s="82"/>
      <c r="MTP252" s="82"/>
      <c r="MTU252" s="82"/>
      <c r="MTX252" s="82"/>
      <c r="MTY252" s="82"/>
      <c r="MTZ252" s="82"/>
      <c r="MUA252" s="82"/>
      <c r="MUB252" s="82"/>
      <c r="MUC252" s="82"/>
      <c r="MUD252" s="82"/>
      <c r="MUV252" s="82"/>
      <c r="MUW252" s="82"/>
      <c r="MUX252" s="6"/>
      <c r="MVA252" s="7"/>
      <c r="MVB252" s="7"/>
      <c r="MVG252" s="82"/>
      <c r="MVI252" s="7"/>
      <c r="MVJ252" s="82"/>
      <c r="MVL252" s="7"/>
      <c r="MVM252" s="82"/>
      <c r="MVN252" s="82"/>
      <c r="MVO252" s="83"/>
      <c r="MVQ252" s="82"/>
      <c r="MVR252" s="80"/>
      <c r="MVS252" s="81"/>
      <c r="MVT252" s="82"/>
      <c r="MVW252" s="82"/>
      <c r="MVX252" s="82"/>
      <c r="MVZ252" s="82"/>
      <c r="MWC252" s="82"/>
      <c r="MWF252" s="82"/>
      <c r="MWG252" s="82"/>
      <c r="MWL252" s="82"/>
      <c r="MWO252" s="82"/>
      <c r="MWP252" s="82"/>
      <c r="MWQ252" s="82"/>
      <c r="MWR252" s="82"/>
      <c r="MWS252" s="82"/>
      <c r="MWT252" s="82"/>
      <c r="MWU252" s="82"/>
      <c r="MXM252" s="82"/>
      <c r="MXN252" s="82"/>
      <c r="MXO252" s="6"/>
      <c r="MXR252" s="7"/>
      <c r="MXS252" s="7"/>
      <c r="MXX252" s="82"/>
      <c r="MXZ252" s="7"/>
      <c r="MYA252" s="82"/>
      <c r="MYC252" s="7"/>
      <c r="MYD252" s="82"/>
      <c r="MYE252" s="82"/>
      <c r="MYF252" s="83"/>
      <c r="MYH252" s="82"/>
      <c r="MYI252" s="80"/>
      <c r="MYJ252" s="81"/>
      <c r="MYK252" s="82"/>
      <c r="MYN252" s="82"/>
      <c r="MYO252" s="82"/>
      <c r="MYQ252" s="82"/>
      <c r="MYT252" s="82"/>
      <c r="MYW252" s="82"/>
      <c r="MYX252" s="82"/>
      <c r="MZC252" s="82"/>
      <c r="MZF252" s="82"/>
      <c r="MZG252" s="82"/>
      <c r="MZH252" s="82"/>
      <c r="MZI252" s="82"/>
      <c r="MZJ252" s="82"/>
      <c r="MZK252" s="82"/>
      <c r="MZL252" s="82"/>
      <c r="NAD252" s="82"/>
      <c r="NAE252" s="82"/>
      <c r="NAF252" s="6"/>
      <c r="NAI252" s="7"/>
      <c r="NAJ252" s="7"/>
      <c r="NAO252" s="82"/>
      <c r="NAQ252" s="7"/>
      <c r="NAR252" s="82"/>
      <c r="NAT252" s="7"/>
      <c r="NAU252" s="82"/>
      <c r="NAV252" s="82"/>
      <c r="NAW252" s="83"/>
      <c r="NAY252" s="82"/>
      <c r="NAZ252" s="80"/>
      <c r="NBA252" s="81"/>
      <c r="NBB252" s="82"/>
      <c r="NBE252" s="82"/>
      <c r="NBF252" s="82"/>
      <c r="NBH252" s="82"/>
      <c r="NBK252" s="82"/>
      <c r="NBN252" s="82"/>
      <c r="NBO252" s="82"/>
      <c r="NBT252" s="82"/>
      <c r="NBW252" s="82"/>
      <c r="NBX252" s="82"/>
      <c r="NBY252" s="82"/>
      <c r="NBZ252" s="82"/>
      <c r="NCA252" s="82"/>
      <c r="NCB252" s="82"/>
      <c r="NCC252" s="82"/>
      <c r="NCU252" s="82"/>
      <c r="NCV252" s="82"/>
      <c r="NCW252" s="6"/>
      <c r="NCZ252" s="7"/>
      <c r="NDA252" s="7"/>
      <c r="NDF252" s="82"/>
      <c r="NDH252" s="7"/>
      <c r="NDI252" s="82"/>
      <c r="NDK252" s="7"/>
      <c r="NDL252" s="82"/>
      <c r="NDM252" s="82"/>
      <c r="NDN252" s="83"/>
      <c r="NDP252" s="82"/>
      <c r="NDQ252" s="80"/>
      <c r="NDR252" s="81"/>
      <c r="NDS252" s="82"/>
      <c r="NDV252" s="82"/>
      <c r="NDW252" s="82"/>
      <c r="NDY252" s="82"/>
      <c r="NEB252" s="82"/>
      <c r="NEE252" s="82"/>
      <c r="NEF252" s="82"/>
      <c r="NEK252" s="82"/>
      <c r="NEN252" s="82"/>
      <c r="NEO252" s="82"/>
      <c r="NEP252" s="82"/>
      <c r="NEQ252" s="82"/>
      <c r="NER252" s="82"/>
      <c r="NES252" s="82"/>
      <c r="NET252" s="82"/>
      <c r="NFL252" s="82"/>
      <c r="NFM252" s="82"/>
      <c r="NFN252" s="6"/>
      <c r="NFQ252" s="7"/>
      <c r="NFR252" s="7"/>
      <c r="NFW252" s="82"/>
      <c r="NFY252" s="7"/>
      <c r="NFZ252" s="82"/>
      <c r="NGB252" s="7"/>
      <c r="NGC252" s="82"/>
      <c r="NGD252" s="82"/>
      <c r="NGE252" s="83"/>
      <c r="NGG252" s="82"/>
      <c r="NGH252" s="80"/>
      <c r="NGI252" s="81"/>
      <c r="NGJ252" s="82"/>
      <c r="NGM252" s="82"/>
      <c r="NGN252" s="82"/>
      <c r="NGP252" s="82"/>
      <c r="NGS252" s="82"/>
      <c r="NGV252" s="82"/>
      <c r="NGW252" s="82"/>
      <c r="NHB252" s="82"/>
      <c r="NHE252" s="82"/>
      <c r="NHF252" s="82"/>
      <c r="NHG252" s="82"/>
      <c r="NHH252" s="82"/>
      <c r="NHI252" s="82"/>
      <c r="NHJ252" s="82"/>
      <c r="NHK252" s="82"/>
      <c r="NIC252" s="82"/>
      <c r="NID252" s="82"/>
      <c r="NIE252" s="6"/>
      <c r="NIH252" s="7"/>
      <c r="NII252" s="7"/>
      <c r="NIN252" s="82"/>
      <c r="NIP252" s="7"/>
      <c r="NIQ252" s="82"/>
      <c r="NIS252" s="7"/>
      <c r="NIT252" s="82"/>
      <c r="NIU252" s="82"/>
      <c r="NIV252" s="83"/>
      <c r="NIX252" s="82"/>
      <c r="NIY252" s="80"/>
      <c r="NIZ252" s="81"/>
      <c r="NJA252" s="82"/>
      <c r="NJD252" s="82"/>
      <c r="NJE252" s="82"/>
      <c r="NJG252" s="82"/>
      <c r="NJJ252" s="82"/>
      <c r="NJM252" s="82"/>
      <c r="NJN252" s="82"/>
      <c r="NJS252" s="82"/>
      <c r="NJV252" s="82"/>
      <c r="NJW252" s="82"/>
      <c r="NJX252" s="82"/>
      <c r="NJY252" s="82"/>
      <c r="NJZ252" s="82"/>
      <c r="NKA252" s="82"/>
      <c r="NKB252" s="82"/>
      <c r="NKT252" s="82"/>
      <c r="NKU252" s="82"/>
      <c r="NKV252" s="6"/>
      <c r="NKY252" s="7"/>
      <c r="NKZ252" s="7"/>
      <c r="NLE252" s="82"/>
      <c r="NLG252" s="7"/>
      <c r="NLH252" s="82"/>
      <c r="NLJ252" s="7"/>
      <c r="NLK252" s="82"/>
      <c r="NLL252" s="82"/>
      <c r="NLM252" s="83"/>
      <c r="NLO252" s="82"/>
      <c r="NLP252" s="80"/>
      <c r="NLQ252" s="81"/>
      <c r="NLR252" s="82"/>
      <c r="NLU252" s="82"/>
      <c r="NLV252" s="82"/>
      <c r="NLX252" s="82"/>
      <c r="NMA252" s="82"/>
      <c r="NMD252" s="82"/>
      <c r="NME252" s="82"/>
      <c r="NMJ252" s="82"/>
      <c r="NMM252" s="82"/>
      <c r="NMN252" s="82"/>
      <c r="NMO252" s="82"/>
      <c r="NMP252" s="82"/>
      <c r="NMQ252" s="82"/>
      <c r="NMR252" s="82"/>
      <c r="NMS252" s="82"/>
      <c r="NNK252" s="82"/>
      <c r="NNL252" s="82"/>
      <c r="NNM252" s="6"/>
      <c r="NNP252" s="7"/>
      <c r="NNQ252" s="7"/>
      <c r="NNV252" s="82"/>
      <c r="NNX252" s="7"/>
      <c r="NNY252" s="82"/>
      <c r="NOA252" s="7"/>
      <c r="NOB252" s="82"/>
      <c r="NOC252" s="82"/>
      <c r="NOD252" s="83"/>
      <c r="NOF252" s="82"/>
      <c r="NOG252" s="80"/>
      <c r="NOH252" s="81"/>
      <c r="NOI252" s="82"/>
      <c r="NOL252" s="82"/>
      <c r="NOM252" s="82"/>
      <c r="NOO252" s="82"/>
      <c r="NOR252" s="82"/>
      <c r="NOU252" s="82"/>
      <c r="NOV252" s="82"/>
      <c r="NPA252" s="82"/>
      <c r="NPD252" s="82"/>
      <c r="NPE252" s="82"/>
      <c r="NPF252" s="82"/>
      <c r="NPG252" s="82"/>
      <c r="NPH252" s="82"/>
      <c r="NPI252" s="82"/>
      <c r="NPJ252" s="82"/>
      <c r="NQB252" s="82"/>
      <c r="NQC252" s="82"/>
      <c r="NQD252" s="6"/>
      <c r="NQG252" s="7"/>
      <c r="NQH252" s="7"/>
      <c r="NQM252" s="82"/>
      <c r="NQO252" s="7"/>
      <c r="NQP252" s="82"/>
      <c r="NQR252" s="7"/>
      <c r="NQS252" s="82"/>
      <c r="NQT252" s="82"/>
      <c r="NQU252" s="83"/>
      <c r="NQW252" s="82"/>
      <c r="NQX252" s="80"/>
      <c r="NQY252" s="81"/>
      <c r="NQZ252" s="82"/>
      <c r="NRC252" s="82"/>
      <c r="NRD252" s="82"/>
      <c r="NRF252" s="82"/>
      <c r="NRI252" s="82"/>
      <c r="NRL252" s="82"/>
      <c r="NRM252" s="82"/>
      <c r="NRR252" s="82"/>
      <c r="NRU252" s="82"/>
      <c r="NRV252" s="82"/>
      <c r="NRW252" s="82"/>
      <c r="NRX252" s="82"/>
      <c r="NRY252" s="82"/>
      <c r="NRZ252" s="82"/>
      <c r="NSA252" s="82"/>
      <c r="NSS252" s="82"/>
      <c r="NST252" s="82"/>
      <c r="NSU252" s="6"/>
      <c r="NSX252" s="7"/>
      <c r="NSY252" s="7"/>
      <c r="NTD252" s="82"/>
      <c r="NTF252" s="7"/>
      <c r="NTG252" s="82"/>
      <c r="NTI252" s="7"/>
      <c r="NTJ252" s="82"/>
      <c r="NTK252" s="82"/>
      <c r="NTL252" s="83"/>
      <c r="NTN252" s="82"/>
      <c r="NTO252" s="80"/>
      <c r="NTP252" s="81"/>
      <c r="NTQ252" s="82"/>
      <c r="NTT252" s="82"/>
      <c r="NTU252" s="82"/>
      <c r="NTW252" s="82"/>
      <c r="NTZ252" s="82"/>
      <c r="NUC252" s="82"/>
      <c r="NUD252" s="82"/>
      <c r="NUI252" s="82"/>
      <c r="NUL252" s="82"/>
      <c r="NUM252" s="82"/>
      <c r="NUN252" s="82"/>
      <c r="NUO252" s="82"/>
      <c r="NUP252" s="82"/>
      <c r="NUQ252" s="82"/>
      <c r="NUR252" s="82"/>
      <c r="NVJ252" s="82"/>
      <c r="NVK252" s="82"/>
      <c r="NVL252" s="6"/>
      <c r="NVO252" s="7"/>
      <c r="NVP252" s="7"/>
      <c r="NVU252" s="82"/>
      <c r="NVW252" s="7"/>
      <c r="NVX252" s="82"/>
      <c r="NVZ252" s="7"/>
      <c r="NWA252" s="82"/>
      <c r="NWB252" s="82"/>
      <c r="NWC252" s="83"/>
      <c r="NWE252" s="82"/>
      <c r="NWF252" s="80"/>
      <c r="NWG252" s="81"/>
      <c r="NWH252" s="82"/>
      <c r="NWK252" s="82"/>
      <c r="NWL252" s="82"/>
      <c r="NWN252" s="82"/>
      <c r="NWQ252" s="82"/>
      <c r="NWT252" s="82"/>
      <c r="NWU252" s="82"/>
      <c r="NWZ252" s="82"/>
      <c r="NXC252" s="82"/>
      <c r="NXD252" s="82"/>
      <c r="NXE252" s="82"/>
      <c r="NXF252" s="82"/>
      <c r="NXG252" s="82"/>
      <c r="NXH252" s="82"/>
      <c r="NXI252" s="82"/>
      <c r="NYA252" s="82"/>
      <c r="NYB252" s="82"/>
      <c r="NYC252" s="6"/>
      <c r="NYF252" s="7"/>
      <c r="NYG252" s="7"/>
      <c r="NYL252" s="82"/>
      <c r="NYN252" s="7"/>
      <c r="NYO252" s="82"/>
      <c r="NYQ252" s="7"/>
      <c r="NYR252" s="82"/>
      <c r="NYS252" s="82"/>
      <c r="NYT252" s="83"/>
      <c r="NYV252" s="82"/>
      <c r="NYW252" s="80"/>
      <c r="NYX252" s="81"/>
      <c r="NYY252" s="82"/>
      <c r="NZB252" s="82"/>
      <c r="NZC252" s="82"/>
      <c r="NZE252" s="82"/>
      <c r="NZH252" s="82"/>
      <c r="NZK252" s="82"/>
      <c r="NZL252" s="82"/>
      <c r="NZQ252" s="82"/>
      <c r="NZT252" s="82"/>
      <c r="NZU252" s="82"/>
      <c r="NZV252" s="82"/>
      <c r="NZW252" s="82"/>
      <c r="NZX252" s="82"/>
      <c r="NZY252" s="82"/>
      <c r="NZZ252" s="82"/>
      <c r="OAR252" s="82"/>
      <c r="OAS252" s="82"/>
      <c r="OAT252" s="6"/>
      <c r="OAW252" s="7"/>
      <c r="OAX252" s="7"/>
      <c r="OBC252" s="82"/>
      <c r="OBE252" s="7"/>
      <c r="OBF252" s="82"/>
      <c r="OBH252" s="7"/>
      <c r="OBI252" s="82"/>
      <c r="OBJ252" s="82"/>
      <c r="OBK252" s="83"/>
      <c r="OBM252" s="82"/>
      <c r="OBN252" s="80"/>
      <c r="OBO252" s="81"/>
      <c r="OBP252" s="82"/>
      <c r="OBS252" s="82"/>
      <c r="OBT252" s="82"/>
      <c r="OBV252" s="82"/>
      <c r="OBY252" s="82"/>
      <c r="OCB252" s="82"/>
      <c r="OCC252" s="82"/>
      <c r="OCH252" s="82"/>
      <c r="OCK252" s="82"/>
      <c r="OCL252" s="82"/>
      <c r="OCM252" s="82"/>
      <c r="OCN252" s="82"/>
      <c r="OCO252" s="82"/>
      <c r="OCP252" s="82"/>
      <c r="OCQ252" s="82"/>
      <c r="ODI252" s="82"/>
      <c r="ODJ252" s="82"/>
      <c r="ODK252" s="6"/>
      <c r="ODN252" s="7"/>
      <c r="ODO252" s="7"/>
      <c r="ODT252" s="82"/>
      <c r="ODV252" s="7"/>
      <c r="ODW252" s="82"/>
      <c r="ODY252" s="7"/>
      <c r="ODZ252" s="82"/>
      <c r="OEA252" s="82"/>
      <c r="OEB252" s="83"/>
      <c r="OED252" s="82"/>
      <c r="OEE252" s="80"/>
      <c r="OEF252" s="81"/>
      <c r="OEG252" s="82"/>
      <c r="OEJ252" s="82"/>
      <c r="OEK252" s="82"/>
      <c r="OEM252" s="82"/>
      <c r="OEP252" s="82"/>
      <c r="OES252" s="82"/>
      <c r="OET252" s="82"/>
      <c r="OEY252" s="82"/>
      <c r="OFB252" s="82"/>
      <c r="OFC252" s="82"/>
      <c r="OFD252" s="82"/>
      <c r="OFE252" s="82"/>
      <c r="OFF252" s="82"/>
      <c r="OFG252" s="82"/>
      <c r="OFH252" s="82"/>
      <c r="OFZ252" s="82"/>
      <c r="OGA252" s="82"/>
      <c r="OGB252" s="6"/>
      <c r="OGE252" s="7"/>
      <c r="OGF252" s="7"/>
      <c r="OGK252" s="82"/>
      <c r="OGM252" s="7"/>
      <c r="OGN252" s="82"/>
      <c r="OGP252" s="7"/>
      <c r="OGQ252" s="82"/>
      <c r="OGR252" s="82"/>
      <c r="OGS252" s="83"/>
      <c r="OGU252" s="82"/>
      <c r="OGV252" s="80"/>
      <c r="OGW252" s="81"/>
      <c r="OGX252" s="82"/>
      <c r="OHA252" s="82"/>
      <c r="OHB252" s="82"/>
      <c r="OHD252" s="82"/>
      <c r="OHG252" s="82"/>
      <c r="OHJ252" s="82"/>
      <c r="OHK252" s="82"/>
      <c r="OHP252" s="82"/>
      <c r="OHS252" s="82"/>
      <c r="OHT252" s="82"/>
      <c r="OHU252" s="82"/>
      <c r="OHV252" s="82"/>
      <c r="OHW252" s="82"/>
      <c r="OHX252" s="82"/>
      <c r="OHY252" s="82"/>
      <c r="OIQ252" s="82"/>
      <c r="OIR252" s="82"/>
      <c r="OIS252" s="6"/>
      <c r="OIV252" s="7"/>
      <c r="OIW252" s="7"/>
      <c r="OJB252" s="82"/>
      <c r="OJD252" s="7"/>
      <c r="OJE252" s="82"/>
      <c r="OJG252" s="7"/>
      <c r="OJH252" s="82"/>
      <c r="OJI252" s="82"/>
      <c r="OJJ252" s="83"/>
      <c r="OJL252" s="82"/>
      <c r="OJM252" s="80"/>
      <c r="OJN252" s="81"/>
      <c r="OJO252" s="82"/>
      <c r="OJR252" s="82"/>
      <c r="OJS252" s="82"/>
      <c r="OJU252" s="82"/>
      <c r="OJX252" s="82"/>
      <c r="OKA252" s="82"/>
      <c r="OKB252" s="82"/>
      <c r="OKG252" s="82"/>
      <c r="OKJ252" s="82"/>
      <c r="OKK252" s="82"/>
      <c r="OKL252" s="82"/>
      <c r="OKM252" s="82"/>
      <c r="OKN252" s="82"/>
      <c r="OKO252" s="82"/>
      <c r="OKP252" s="82"/>
      <c r="OLH252" s="82"/>
      <c r="OLI252" s="82"/>
      <c r="OLJ252" s="6"/>
      <c r="OLM252" s="7"/>
      <c r="OLN252" s="7"/>
      <c r="OLS252" s="82"/>
      <c r="OLU252" s="7"/>
      <c r="OLV252" s="82"/>
      <c r="OLX252" s="7"/>
      <c r="OLY252" s="82"/>
      <c r="OLZ252" s="82"/>
      <c r="OMA252" s="83"/>
      <c r="OMC252" s="82"/>
      <c r="OMD252" s="80"/>
      <c r="OME252" s="81"/>
      <c r="OMF252" s="82"/>
      <c r="OMI252" s="82"/>
      <c r="OMJ252" s="82"/>
      <c r="OML252" s="82"/>
      <c r="OMO252" s="82"/>
      <c r="OMR252" s="82"/>
      <c r="OMS252" s="82"/>
      <c r="OMX252" s="82"/>
      <c r="ONA252" s="82"/>
      <c r="ONB252" s="82"/>
      <c r="ONC252" s="82"/>
      <c r="OND252" s="82"/>
      <c r="ONE252" s="82"/>
      <c r="ONF252" s="82"/>
      <c r="ONG252" s="82"/>
      <c r="ONY252" s="82"/>
      <c r="ONZ252" s="82"/>
      <c r="OOA252" s="6"/>
      <c r="OOD252" s="7"/>
      <c r="OOE252" s="7"/>
      <c r="OOJ252" s="82"/>
      <c r="OOL252" s="7"/>
      <c r="OOM252" s="82"/>
      <c r="OOO252" s="7"/>
      <c r="OOP252" s="82"/>
      <c r="OOQ252" s="82"/>
      <c r="OOR252" s="83"/>
      <c r="OOT252" s="82"/>
      <c r="OOU252" s="80"/>
      <c r="OOV252" s="81"/>
      <c r="OOW252" s="82"/>
      <c r="OOZ252" s="82"/>
      <c r="OPA252" s="82"/>
      <c r="OPC252" s="82"/>
      <c r="OPF252" s="82"/>
      <c r="OPI252" s="82"/>
      <c r="OPJ252" s="82"/>
      <c r="OPO252" s="82"/>
      <c r="OPR252" s="82"/>
      <c r="OPS252" s="82"/>
      <c r="OPT252" s="82"/>
      <c r="OPU252" s="82"/>
      <c r="OPV252" s="82"/>
      <c r="OPW252" s="82"/>
      <c r="OPX252" s="82"/>
      <c r="OQP252" s="82"/>
      <c r="OQQ252" s="82"/>
      <c r="OQR252" s="6"/>
      <c r="OQU252" s="7"/>
      <c r="OQV252" s="7"/>
      <c r="ORA252" s="82"/>
      <c r="ORC252" s="7"/>
      <c r="ORD252" s="82"/>
      <c r="ORF252" s="7"/>
      <c r="ORG252" s="82"/>
      <c r="ORH252" s="82"/>
      <c r="ORI252" s="83"/>
      <c r="ORK252" s="82"/>
      <c r="ORL252" s="80"/>
      <c r="ORM252" s="81"/>
      <c r="ORN252" s="82"/>
      <c r="ORQ252" s="82"/>
      <c r="ORR252" s="82"/>
      <c r="ORT252" s="82"/>
      <c r="ORW252" s="82"/>
      <c r="ORZ252" s="82"/>
      <c r="OSA252" s="82"/>
      <c r="OSF252" s="82"/>
      <c r="OSI252" s="82"/>
      <c r="OSJ252" s="82"/>
      <c r="OSK252" s="82"/>
      <c r="OSL252" s="82"/>
      <c r="OSM252" s="82"/>
      <c r="OSN252" s="82"/>
      <c r="OSO252" s="82"/>
      <c r="OTG252" s="82"/>
      <c r="OTH252" s="82"/>
      <c r="OTI252" s="6"/>
      <c r="OTL252" s="7"/>
      <c r="OTM252" s="7"/>
      <c r="OTR252" s="82"/>
      <c r="OTT252" s="7"/>
      <c r="OTU252" s="82"/>
      <c r="OTW252" s="7"/>
      <c r="OTX252" s="82"/>
      <c r="OTY252" s="82"/>
      <c r="OTZ252" s="83"/>
      <c r="OUB252" s="82"/>
      <c r="OUC252" s="80"/>
      <c r="OUD252" s="81"/>
      <c r="OUE252" s="82"/>
      <c r="OUH252" s="82"/>
      <c r="OUI252" s="82"/>
      <c r="OUK252" s="82"/>
      <c r="OUN252" s="82"/>
      <c r="OUQ252" s="82"/>
      <c r="OUR252" s="82"/>
      <c r="OUW252" s="82"/>
      <c r="OUZ252" s="82"/>
      <c r="OVA252" s="82"/>
      <c r="OVB252" s="82"/>
      <c r="OVC252" s="82"/>
      <c r="OVD252" s="82"/>
      <c r="OVE252" s="82"/>
      <c r="OVF252" s="82"/>
      <c r="OVX252" s="82"/>
      <c r="OVY252" s="82"/>
      <c r="OVZ252" s="6"/>
      <c r="OWC252" s="7"/>
      <c r="OWD252" s="7"/>
      <c r="OWI252" s="82"/>
      <c r="OWK252" s="7"/>
      <c r="OWL252" s="82"/>
      <c r="OWN252" s="7"/>
      <c r="OWO252" s="82"/>
      <c r="OWP252" s="82"/>
      <c r="OWQ252" s="83"/>
      <c r="OWS252" s="82"/>
      <c r="OWT252" s="80"/>
      <c r="OWU252" s="81"/>
      <c r="OWV252" s="82"/>
      <c r="OWY252" s="82"/>
      <c r="OWZ252" s="82"/>
      <c r="OXB252" s="82"/>
      <c r="OXE252" s="82"/>
      <c r="OXH252" s="82"/>
      <c r="OXI252" s="82"/>
      <c r="OXN252" s="82"/>
      <c r="OXQ252" s="82"/>
      <c r="OXR252" s="82"/>
      <c r="OXS252" s="82"/>
      <c r="OXT252" s="82"/>
      <c r="OXU252" s="82"/>
      <c r="OXV252" s="82"/>
      <c r="OXW252" s="82"/>
      <c r="OYO252" s="82"/>
      <c r="OYP252" s="82"/>
      <c r="OYQ252" s="6"/>
      <c r="OYT252" s="7"/>
      <c r="OYU252" s="7"/>
      <c r="OYZ252" s="82"/>
      <c r="OZB252" s="7"/>
      <c r="OZC252" s="82"/>
      <c r="OZE252" s="7"/>
      <c r="OZF252" s="82"/>
      <c r="OZG252" s="82"/>
      <c r="OZH252" s="83"/>
      <c r="OZJ252" s="82"/>
      <c r="OZK252" s="80"/>
      <c r="OZL252" s="81"/>
      <c r="OZM252" s="82"/>
      <c r="OZP252" s="82"/>
      <c r="OZQ252" s="82"/>
      <c r="OZS252" s="82"/>
      <c r="OZV252" s="82"/>
      <c r="OZY252" s="82"/>
      <c r="OZZ252" s="82"/>
      <c r="PAE252" s="82"/>
      <c r="PAH252" s="82"/>
      <c r="PAI252" s="82"/>
      <c r="PAJ252" s="82"/>
      <c r="PAK252" s="82"/>
      <c r="PAL252" s="82"/>
      <c r="PAM252" s="82"/>
      <c r="PAN252" s="82"/>
      <c r="PBF252" s="82"/>
      <c r="PBG252" s="82"/>
      <c r="PBH252" s="6"/>
      <c r="PBK252" s="7"/>
      <c r="PBL252" s="7"/>
      <c r="PBQ252" s="82"/>
      <c r="PBS252" s="7"/>
      <c r="PBT252" s="82"/>
      <c r="PBV252" s="7"/>
      <c r="PBW252" s="82"/>
      <c r="PBX252" s="82"/>
      <c r="PBY252" s="83"/>
      <c r="PCA252" s="82"/>
      <c r="PCB252" s="80"/>
      <c r="PCC252" s="81"/>
      <c r="PCD252" s="82"/>
      <c r="PCG252" s="82"/>
      <c r="PCH252" s="82"/>
      <c r="PCJ252" s="82"/>
      <c r="PCM252" s="82"/>
      <c r="PCP252" s="82"/>
      <c r="PCQ252" s="82"/>
      <c r="PCV252" s="82"/>
      <c r="PCY252" s="82"/>
      <c r="PCZ252" s="82"/>
      <c r="PDA252" s="82"/>
      <c r="PDB252" s="82"/>
      <c r="PDC252" s="82"/>
      <c r="PDD252" s="82"/>
      <c r="PDE252" s="82"/>
      <c r="PDW252" s="82"/>
      <c r="PDX252" s="82"/>
      <c r="PDY252" s="6"/>
      <c r="PEB252" s="7"/>
      <c r="PEC252" s="7"/>
      <c r="PEH252" s="82"/>
      <c r="PEJ252" s="7"/>
      <c r="PEK252" s="82"/>
      <c r="PEM252" s="7"/>
      <c r="PEN252" s="82"/>
      <c r="PEO252" s="82"/>
      <c r="PEP252" s="83"/>
      <c r="PER252" s="82"/>
      <c r="PES252" s="80"/>
      <c r="PET252" s="81"/>
      <c r="PEU252" s="82"/>
      <c r="PEX252" s="82"/>
      <c r="PEY252" s="82"/>
      <c r="PFA252" s="82"/>
      <c r="PFD252" s="82"/>
      <c r="PFG252" s="82"/>
      <c r="PFH252" s="82"/>
      <c r="PFM252" s="82"/>
      <c r="PFP252" s="82"/>
      <c r="PFQ252" s="82"/>
      <c r="PFR252" s="82"/>
      <c r="PFS252" s="82"/>
      <c r="PFT252" s="82"/>
      <c r="PFU252" s="82"/>
      <c r="PFV252" s="82"/>
      <c r="PGN252" s="82"/>
      <c r="PGO252" s="82"/>
      <c r="PGP252" s="6"/>
      <c r="PGS252" s="7"/>
      <c r="PGT252" s="7"/>
      <c r="PGY252" s="82"/>
      <c r="PHA252" s="7"/>
      <c r="PHB252" s="82"/>
      <c r="PHD252" s="7"/>
      <c r="PHE252" s="82"/>
      <c r="PHF252" s="82"/>
      <c r="PHG252" s="83"/>
      <c r="PHI252" s="82"/>
      <c r="PHJ252" s="80"/>
      <c r="PHK252" s="81"/>
      <c r="PHL252" s="82"/>
      <c r="PHO252" s="82"/>
      <c r="PHP252" s="82"/>
      <c r="PHR252" s="82"/>
      <c r="PHU252" s="82"/>
      <c r="PHX252" s="82"/>
      <c r="PHY252" s="82"/>
      <c r="PID252" s="82"/>
      <c r="PIG252" s="82"/>
      <c r="PIH252" s="82"/>
      <c r="PII252" s="82"/>
      <c r="PIJ252" s="82"/>
      <c r="PIK252" s="82"/>
      <c r="PIL252" s="82"/>
      <c r="PIM252" s="82"/>
      <c r="PJE252" s="82"/>
      <c r="PJF252" s="82"/>
      <c r="PJG252" s="6"/>
      <c r="PJJ252" s="7"/>
      <c r="PJK252" s="7"/>
      <c r="PJP252" s="82"/>
      <c r="PJR252" s="7"/>
      <c r="PJS252" s="82"/>
      <c r="PJU252" s="7"/>
      <c r="PJV252" s="82"/>
      <c r="PJW252" s="82"/>
      <c r="PJX252" s="83"/>
      <c r="PJZ252" s="82"/>
      <c r="PKA252" s="80"/>
      <c r="PKB252" s="81"/>
      <c r="PKC252" s="82"/>
      <c r="PKF252" s="82"/>
      <c r="PKG252" s="82"/>
      <c r="PKI252" s="82"/>
      <c r="PKL252" s="82"/>
      <c r="PKO252" s="82"/>
      <c r="PKP252" s="82"/>
      <c r="PKU252" s="82"/>
      <c r="PKX252" s="82"/>
      <c r="PKY252" s="82"/>
      <c r="PKZ252" s="82"/>
      <c r="PLA252" s="82"/>
      <c r="PLB252" s="82"/>
      <c r="PLC252" s="82"/>
      <c r="PLD252" s="82"/>
      <c r="PLV252" s="82"/>
      <c r="PLW252" s="82"/>
      <c r="PLX252" s="6"/>
      <c r="PMA252" s="7"/>
      <c r="PMB252" s="7"/>
      <c r="PMG252" s="82"/>
      <c r="PMI252" s="7"/>
      <c r="PMJ252" s="82"/>
      <c r="PML252" s="7"/>
      <c r="PMM252" s="82"/>
      <c r="PMN252" s="82"/>
      <c r="PMO252" s="83"/>
      <c r="PMQ252" s="82"/>
      <c r="PMR252" s="80"/>
      <c r="PMS252" s="81"/>
      <c r="PMT252" s="82"/>
      <c r="PMW252" s="82"/>
      <c r="PMX252" s="82"/>
      <c r="PMZ252" s="82"/>
      <c r="PNC252" s="82"/>
      <c r="PNF252" s="82"/>
      <c r="PNG252" s="82"/>
      <c r="PNL252" s="82"/>
      <c r="PNO252" s="82"/>
      <c r="PNP252" s="82"/>
      <c r="PNQ252" s="82"/>
      <c r="PNR252" s="82"/>
      <c r="PNS252" s="82"/>
      <c r="PNT252" s="82"/>
      <c r="PNU252" s="82"/>
      <c r="POM252" s="82"/>
      <c r="PON252" s="82"/>
      <c r="POO252" s="6"/>
      <c r="POR252" s="7"/>
      <c r="POS252" s="7"/>
      <c r="POX252" s="82"/>
      <c r="POZ252" s="7"/>
      <c r="PPA252" s="82"/>
      <c r="PPC252" s="7"/>
      <c r="PPD252" s="82"/>
      <c r="PPE252" s="82"/>
      <c r="PPF252" s="83"/>
      <c r="PPH252" s="82"/>
      <c r="PPI252" s="80"/>
      <c r="PPJ252" s="81"/>
      <c r="PPK252" s="82"/>
      <c r="PPN252" s="82"/>
      <c r="PPO252" s="82"/>
      <c r="PPQ252" s="82"/>
      <c r="PPT252" s="82"/>
      <c r="PPW252" s="82"/>
      <c r="PPX252" s="82"/>
      <c r="PQC252" s="82"/>
      <c r="PQF252" s="82"/>
      <c r="PQG252" s="82"/>
      <c r="PQH252" s="82"/>
      <c r="PQI252" s="82"/>
      <c r="PQJ252" s="82"/>
      <c r="PQK252" s="82"/>
      <c r="PQL252" s="82"/>
      <c r="PRD252" s="82"/>
      <c r="PRE252" s="82"/>
      <c r="PRF252" s="6"/>
      <c r="PRI252" s="7"/>
      <c r="PRJ252" s="7"/>
      <c r="PRO252" s="82"/>
      <c r="PRQ252" s="7"/>
      <c r="PRR252" s="82"/>
      <c r="PRT252" s="7"/>
      <c r="PRU252" s="82"/>
      <c r="PRV252" s="82"/>
      <c r="PRW252" s="83"/>
      <c r="PRY252" s="82"/>
      <c r="PRZ252" s="80"/>
      <c r="PSA252" s="81"/>
      <c r="PSB252" s="82"/>
      <c r="PSE252" s="82"/>
      <c r="PSF252" s="82"/>
      <c r="PSH252" s="82"/>
      <c r="PSK252" s="82"/>
      <c r="PSN252" s="82"/>
      <c r="PSO252" s="82"/>
      <c r="PST252" s="82"/>
      <c r="PSW252" s="82"/>
      <c r="PSX252" s="82"/>
      <c r="PSY252" s="82"/>
      <c r="PSZ252" s="82"/>
      <c r="PTA252" s="82"/>
      <c r="PTB252" s="82"/>
      <c r="PTC252" s="82"/>
      <c r="PTU252" s="82"/>
      <c r="PTV252" s="82"/>
      <c r="PTW252" s="6"/>
      <c r="PTZ252" s="7"/>
      <c r="PUA252" s="7"/>
      <c r="PUF252" s="82"/>
      <c r="PUH252" s="7"/>
      <c r="PUI252" s="82"/>
      <c r="PUK252" s="7"/>
      <c r="PUL252" s="82"/>
      <c r="PUM252" s="82"/>
      <c r="PUN252" s="83"/>
      <c r="PUP252" s="82"/>
      <c r="PUQ252" s="80"/>
      <c r="PUR252" s="81"/>
      <c r="PUS252" s="82"/>
      <c r="PUV252" s="82"/>
      <c r="PUW252" s="82"/>
      <c r="PUY252" s="82"/>
      <c r="PVB252" s="82"/>
      <c r="PVE252" s="82"/>
      <c r="PVF252" s="82"/>
      <c r="PVK252" s="82"/>
      <c r="PVN252" s="82"/>
      <c r="PVO252" s="82"/>
      <c r="PVP252" s="82"/>
      <c r="PVQ252" s="82"/>
      <c r="PVR252" s="82"/>
      <c r="PVS252" s="82"/>
      <c r="PVT252" s="82"/>
      <c r="PWL252" s="82"/>
      <c r="PWM252" s="82"/>
      <c r="PWN252" s="6"/>
      <c r="PWQ252" s="7"/>
      <c r="PWR252" s="7"/>
      <c r="PWW252" s="82"/>
      <c r="PWY252" s="7"/>
      <c r="PWZ252" s="82"/>
      <c r="PXB252" s="7"/>
      <c r="PXC252" s="82"/>
      <c r="PXD252" s="82"/>
      <c r="PXE252" s="83"/>
      <c r="PXG252" s="82"/>
      <c r="PXH252" s="80"/>
      <c r="PXI252" s="81"/>
      <c r="PXJ252" s="82"/>
      <c r="PXM252" s="82"/>
      <c r="PXN252" s="82"/>
      <c r="PXP252" s="82"/>
      <c r="PXS252" s="82"/>
      <c r="PXV252" s="82"/>
      <c r="PXW252" s="82"/>
      <c r="PYB252" s="82"/>
      <c r="PYE252" s="82"/>
      <c r="PYF252" s="82"/>
      <c r="PYG252" s="82"/>
      <c r="PYH252" s="82"/>
      <c r="PYI252" s="82"/>
      <c r="PYJ252" s="82"/>
      <c r="PYK252" s="82"/>
      <c r="PZC252" s="82"/>
      <c r="PZD252" s="82"/>
      <c r="PZE252" s="6"/>
      <c r="PZH252" s="7"/>
      <c r="PZI252" s="7"/>
      <c r="PZN252" s="82"/>
      <c r="PZP252" s="7"/>
      <c r="PZQ252" s="82"/>
      <c r="PZS252" s="7"/>
      <c r="PZT252" s="82"/>
      <c r="PZU252" s="82"/>
      <c r="PZV252" s="83"/>
      <c r="PZX252" s="82"/>
      <c r="PZY252" s="80"/>
      <c r="PZZ252" s="81"/>
      <c r="QAA252" s="82"/>
      <c r="QAD252" s="82"/>
      <c r="QAE252" s="82"/>
      <c r="QAG252" s="82"/>
      <c r="QAJ252" s="82"/>
      <c r="QAM252" s="82"/>
      <c r="QAN252" s="82"/>
      <c r="QAS252" s="82"/>
      <c r="QAV252" s="82"/>
      <c r="QAW252" s="82"/>
      <c r="QAX252" s="82"/>
      <c r="QAY252" s="82"/>
      <c r="QAZ252" s="82"/>
      <c r="QBA252" s="82"/>
      <c r="QBB252" s="82"/>
      <c r="QBT252" s="82"/>
      <c r="QBU252" s="82"/>
      <c r="QBV252" s="6"/>
      <c r="QBY252" s="7"/>
      <c r="QBZ252" s="7"/>
      <c r="QCE252" s="82"/>
      <c r="QCG252" s="7"/>
      <c r="QCH252" s="82"/>
      <c r="QCJ252" s="7"/>
      <c r="QCK252" s="82"/>
      <c r="QCL252" s="82"/>
      <c r="QCM252" s="83"/>
      <c r="QCO252" s="82"/>
      <c r="QCP252" s="80"/>
      <c r="QCQ252" s="81"/>
      <c r="QCR252" s="82"/>
      <c r="QCU252" s="82"/>
      <c r="QCV252" s="82"/>
      <c r="QCX252" s="82"/>
      <c r="QDA252" s="82"/>
      <c r="QDD252" s="82"/>
      <c r="QDE252" s="82"/>
      <c r="QDJ252" s="82"/>
      <c r="QDM252" s="82"/>
      <c r="QDN252" s="82"/>
      <c r="QDO252" s="82"/>
      <c r="QDP252" s="82"/>
      <c r="QDQ252" s="82"/>
      <c r="QDR252" s="82"/>
      <c r="QDS252" s="82"/>
      <c r="QEK252" s="82"/>
      <c r="QEL252" s="82"/>
      <c r="QEM252" s="6"/>
      <c r="QEP252" s="7"/>
      <c r="QEQ252" s="7"/>
      <c r="QEV252" s="82"/>
      <c r="QEX252" s="7"/>
      <c r="QEY252" s="82"/>
      <c r="QFA252" s="7"/>
      <c r="QFB252" s="82"/>
      <c r="QFC252" s="82"/>
      <c r="QFD252" s="83"/>
      <c r="QFF252" s="82"/>
      <c r="QFG252" s="80"/>
      <c r="QFH252" s="81"/>
      <c r="QFI252" s="82"/>
      <c r="QFL252" s="82"/>
      <c r="QFM252" s="82"/>
      <c r="QFO252" s="82"/>
      <c r="QFR252" s="82"/>
      <c r="QFU252" s="82"/>
      <c r="QFV252" s="82"/>
      <c r="QGA252" s="82"/>
      <c r="QGD252" s="82"/>
      <c r="QGE252" s="82"/>
      <c r="QGF252" s="82"/>
      <c r="QGG252" s="82"/>
      <c r="QGH252" s="82"/>
      <c r="QGI252" s="82"/>
      <c r="QGJ252" s="82"/>
      <c r="QHB252" s="82"/>
      <c r="QHC252" s="82"/>
      <c r="QHD252" s="6"/>
      <c r="QHG252" s="7"/>
      <c r="QHH252" s="7"/>
      <c r="QHM252" s="82"/>
      <c r="QHO252" s="7"/>
      <c r="QHP252" s="82"/>
      <c r="QHR252" s="7"/>
      <c r="QHS252" s="82"/>
      <c r="QHT252" s="82"/>
      <c r="QHU252" s="83"/>
      <c r="QHW252" s="82"/>
      <c r="QHX252" s="80"/>
      <c r="QHY252" s="81"/>
      <c r="QHZ252" s="82"/>
      <c r="QIC252" s="82"/>
      <c r="QID252" s="82"/>
      <c r="QIF252" s="82"/>
      <c r="QII252" s="82"/>
      <c r="QIL252" s="82"/>
      <c r="QIM252" s="82"/>
      <c r="QIR252" s="82"/>
      <c r="QIU252" s="82"/>
      <c r="QIV252" s="82"/>
      <c r="QIW252" s="82"/>
      <c r="QIX252" s="82"/>
      <c r="QIY252" s="82"/>
      <c r="QIZ252" s="82"/>
      <c r="QJA252" s="82"/>
      <c r="QJS252" s="82"/>
      <c r="QJT252" s="82"/>
      <c r="QJU252" s="6"/>
      <c r="QJX252" s="7"/>
      <c r="QJY252" s="7"/>
      <c r="QKD252" s="82"/>
      <c r="QKF252" s="7"/>
      <c r="QKG252" s="82"/>
      <c r="QKI252" s="7"/>
      <c r="QKJ252" s="82"/>
      <c r="QKK252" s="82"/>
      <c r="QKL252" s="83"/>
      <c r="QKN252" s="82"/>
      <c r="QKO252" s="80"/>
      <c r="QKP252" s="81"/>
      <c r="QKQ252" s="82"/>
      <c r="QKT252" s="82"/>
      <c r="QKU252" s="82"/>
      <c r="QKW252" s="82"/>
      <c r="QKZ252" s="82"/>
      <c r="QLC252" s="82"/>
      <c r="QLD252" s="82"/>
      <c r="QLI252" s="82"/>
      <c r="QLL252" s="82"/>
      <c r="QLM252" s="82"/>
      <c r="QLN252" s="82"/>
      <c r="QLO252" s="82"/>
      <c r="QLP252" s="82"/>
      <c r="QLQ252" s="82"/>
      <c r="QLR252" s="82"/>
      <c r="QMJ252" s="82"/>
      <c r="QMK252" s="82"/>
      <c r="QML252" s="6"/>
      <c r="QMO252" s="7"/>
      <c r="QMP252" s="7"/>
      <c r="QMU252" s="82"/>
      <c r="QMW252" s="7"/>
      <c r="QMX252" s="82"/>
      <c r="QMZ252" s="7"/>
      <c r="QNA252" s="82"/>
      <c r="QNB252" s="82"/>
      <c r="QNC252" s="83"/>
      <c r="QNE252" s="82"/>
      <c r="QNF252" s="80"/>
      <c r="QNG252" s="81"/>
      <c r="QNH252" s="82"/>
      <c r="QNK252" s="82"/>
      <c r="QNL252" s="82"/>
      <c r="QNN252" s="82"/>
      <c r="QNQ252" s="82"/>
      <c r="QNT252" s="82"/>
      <c r="QNU252" s="82"/>
      <c r="QNZ252" s="82"/>
      <c r="QOC252" s="82"/>
      <c r="QOD252" s="82"/>
      <c r="QOE252" s="82"/>
      <c r="QOF252" s="82"/>
      <c r="QOG252" s="82"/>
      <c r="QOH252" s="82"/>
      <c r="QOI252" s="82"/>
      <c r="QPA252" s="82"/>
      <c r="QPB252" s="82"/>
      <c r="QPC252" s="6"/>
      <c r="QPF252" s="7"/>
      <c r="QPG252" s="7"/>
      <c r="QPL252" s="82"/>
      <c r="QPN252" s="7"/>
      <c r="QPO252" s="82"/>
      <c r="QPQ252" s="7"/>
      <c r="QPR252" s="82"/>
      <c r="QPS252" s="82"/>
      <c r="QPT252" s="83"/>
      <c r="QPV252" s="82"/>
      <c r="QPW252" s="80"/>
      <c r="QPX252" s="81"/>
      <c r="QPY252" s="82"/>
      <c r="QQB252" s="82"/>
      <c r="QQC252" s="82"/>
      <c r="QQE252" s="82"/>
      <c r="QQH252" s="82"/>
      <c r="QQK252" s="82"/>
      <c r="QQL252" s="82"/>
      <c r="QQQ252" s="82"/>
      <c r="QQT252" s="82"/>
      <c r="QQU252" s="82"/>
      <c r="QQV252" s="82"/>
      <c r="QQW252" s="82"/>
      <c r="QQX252" s="82"/>
      <c r="QQY252" s="82"/>
      <c r="QQZ252" s="82"/>
      <c r="QRR252" s="82"/>
      <c r="QRS252" s="82"/>
      <c r="QRT252" s="6"/>
      <c r="QRW252" s="7"/>
      <c r="QRX252" s="7"/>
      <c r="QSC252" s="82"/>
      <c r="QSE252" s="7"/>
      <c r="QSF252" s="82"/>
      <c r="QSH252" s="7"/>
      <c r="QSI252" s="82"/>
      <c r="QSJ252" s="82"/>
      <c r="QSK252" s="83"/>
      <c r="QSM252" s="82"/>
      <c r="QSN252" s="80"/>
      <c r="QSO252" s="81"/>
      <c r="QSP252" s="82"/>
      <c r="QSS252" s="82"/>
      <c r="QST252" s="82"/>
      <c r="QSV252" s="82"/>
      <c r="QSY252" s="82"/>
      <c r="QTB252" s="82"/>
      <c r="QTC252" s="82"/>
      <c r="QTH252" s="82"/>
      <c r="QTK252" s="82"/>
      <c r="QTL252" s="82"/>
      <c r="QTM252" s="82"/>
      <c r="QTN252" s="82"/>
      <c r="QTO252" s="82"/>
      <c r="QTP252" s="82"/>
      <c r="QTQ252" s="82"/>
      <c r="QUI252" s="82"/>
      <c r="QUJ252" s="82"/>
      <c r="QUK252" s="6"/>
      <c r="QUN252" s="7"/>
      <c r="QUO252" s="7"/>
      <c r="QUT252" s="82"/>
      <c r="QUV252" s="7"/>
      <c r="QUW252" s="82"/>
      <c r="QUY252" s="7"/>
      <c r="QUZ252" s="82"/>
      <c r="QVA252" s="82"/>
      <c r="QVB252" s="83"/>
      <c r="QVD252" s="82"/>
      <c r="QVE252" s="80"/>
      <c r="QVF252" s="81"/>
      <c r="QVG252" s="82"/>
      <c r="QVJ252" s="82"/>
      <c r="QVK252" s="82"/>
      <c r="QVM252" s="82"/>
      <c r="QVP252" s="82"/>
      <c r="QVS252" s="82"/>
      <c r="QVT252" s="82"/>
      <c r="QVY252" s="82"/>
      <c r="QWB252" s="82"/>
      <c r="QWC252" s="82"/>
      <c r="QWD252" s="82"/>
      <c r="QWE252" s="82"/>
      <c r="QWF252" s="82"/>
      <c r="QWG252" s="82"/>
      <c r="QWH252" s="82"/>
      <c r="QWZ252" s="82"/>
      <c r="QXA252" s="82"/>
      <c r="QXB252" s="6"/>
      <c r="QXE252" s="7"/>
      <c r="QXF252" s="7"/>
      <c r="QXK252" s="82"/>
      <c r="QXM252" s="7"/>
      <c r="QXN252" s="82"/>
      <c r="QXP252" s="7"/>
      <c r="QXQ252" s="82"/>
      <c r="QXR252" s="82"/>
      <c r="QXS252" s="83"/>
      <c r="QXU252" s="82"/>
      <c r="QXV252" s="80"/>
      <c r="QXW252" s="81"/>
      <c r="QXX252" s="82"/>
      <c r="QYA252" s="82"/>
      <c r="QYB252" s="82"/>
      <c r="QYD252" s="82"/>
      <c r="QYG252" s="82"/>
      <c r="QYJ252" s="82"/>
      <c r="QYK252" s="82"/>
      <c r="QYP252" s="82"/>
      <c r="QYS252" s="82"/>
      <c r="QYT252" s="82"/>
      <c r="QYU252" s="82"/>
      <c r="QYV252" s="82"/>
      <c r="QYW252" s="82"/>
      <c r="QYX252" s="82"/>
      <c r="QYY252" s="82"/>
      <c r="QZQ252" s="82"/>
      <c r="QZR252" s="82"/>
      <c r="QZS252" s="6"/>
      <c r="QZV252" s="7"/>
      <c r="QZW252" s="7"/>
      <c r="RAB252" s="82"/>
      <c r="RAD252" s="7"/>
      <c r="RAE252" s="82"/>
      <c r="RAG252" s="7"/>
      <c r="RAH252" s="82"/>
      <c r="RAI252" s="82"/>
      <c r="RAJ252" s="83"/>
      <c r="RAL252" s="82"/>
      <c r="RAM252" s="80"/>
      <c r="RAN252" s="81"/>
      <c r="RAO252" s="82"/>
      <c r="RAR252" s="82"/>
      <c r="RAS252" s="82"/>
      <c r="RAU252" s="82"/>
      <c r="RAX252" s="82"/>
      <c r="RBA252" s="82"/>
      <c r="RBB252" s="82"/>
      <c r="RBG252" s="82"/>
      <c r="RBJ252" s="82"/>
      <c r="RBK252" s="82"/>
      <c r="RBL252" s="82"/>
      <c r="RBM252" s="82"/>
      <c r="RBN252" s="82"/>
      <c r="RBO252" s="82"/>
      <c r="RBP252" s="82"/>
      <c r="RCH252" s="82"/>
      <c r="RCI252" s="82"/>
      <c r="RCJ252" s="6"/>
      <c r="RCM252" s="7"/>
      <c r="RCN252" s="7"/>
      <c r="RCS252" s="82"/>
      <c r="RCU252" s="7"/>
      <c r="RCV252" s="82"/>
      <c r="RCX252" s="7"/>
      <c r="RCY252" s="82"/>
      <c r="RCZ252" s="82"/>
      <c r="RDA252" s="83"/>
      <c r="RDC252" s="82"/>
      <c r="RDD252" s="80"/>
      <c r="RDE252" s="81"/>
      <c r="RDF252" s="82"/>
      <c r="RDI252" s="82"/>
      <c r="RDJ252" s="82"/>
      <c r="RDL252" s="82"/>
      <c r="RDO252" s="82"/>
      <c r="RDR252" s="82"/>
      <c r="RDS252" s="82"/>
      <c r="RDX252" s="82"/>
      <c r="REA252" s="82"/>
      <c r="REB252" s="82"/>
      <c r="REC252" s="82"/>
      <c r="RED252" s="82"/>
      <c r="REE252" s="82"/>
      <c r="REF252" s="82"/>
      <c r="REG252" s="82"/>
      <c r="REY252" s="82"/>
      <c r="REZ252" s="82"/>
      <c r="RFA252" s="6"/>
      <c r="RFD252" s="7"/>
      <c r="RFE252" s="7"/>
      <c r="RFJ252" s="82"/>
      <c r="RFL252" s="7"/>
      <c r="RFM252" s="82"/>
      <c r="RFO252" s="7"/>
      <c r="RFP252" s="82"/>
      <c r="RFQ252" s="82"/>
      <c r="RFR252" s="83"/>
      <c r="RFT252" s="82"/>
      <c r="RFU252" s="80"/>
      <c r="RFV252" s="81"/>
      <c r="RFW252" s="82"/>
      <c r="RFZ252" s="82"/>
      <c r="RGA252" s="82"/>
      <c r="RGC252" s="82"/>
      <c r="RGF252" s="82"/>
      <c r="RGI252" s="82"/>
      <c r="RGJ252" s="82"/>
      <c r="RGO252" s="82"/>
      <c r="RGR252" s="82"/>
      <c r="RGS252" s="82"/>
      <c r="RGT252" s="82"/>
      <c r="RGU252" s="82"/>
      <c r="RGV252" s="82"/>
      <c r="RGW252" s="82"/>
      <c r="RGX252" s="82"/>
      <c r="RHP252" s="82"/>
      <c r="RHQ252" s="82"/>
      <c r="RHR252" s="6"/>
      <c r="RHU252" s="7"/>
      <c r="RHV252" s="7"/>
      <c r="RIA252" s="82"/>
      <c r="RIC252" s="7"/>
      <c r="RID252" s="82"/>
      <c r="RIF252" s="7"/>
      <c r="RIG252" s="82"/>
      <c r="RIH252" s="82"/>
      <c r="RII252" s="83"/>
      <c r="RIK252" s="82"/>
      <c r="RIL252" s="80"/>
      <c r="RIM252" s="81"/>
      <c r="RIN252" s="82"/>
      <c r="RIQ252" s="82"/>
      <c r="RIR252" s="82"/>
      <c r="RIT252" s="82"/>
      <c r="RIW252" s="82"/>
      <c r="RIZ252" s="82"/>
      <c r="RJA252" s="82"/>
      <c r="RJF252" s="82"/>
      <c r="RJI252" s="82"/>
      <c r="RJJ252" s="82"/>
      <c r="RJK252" s="82"/>
      <c r="RJL252" s="82"/>
      <c r="RJM252" s="82"/>
      <c r="RJN252" s="82"/>
      <c r="RJO252" s="82"/>
      <c r="RKG252" s="82"/>
      <c r="RKH252" s="82"/>
      <c r="RKI252" s="6"/>
      <c r="RKL252" s="7"/>
      <c r="RKM252" s="7"/>
      <c r="RKR252" s="82"/>
      <c r="RKT252" s="7"/>
      <c r="RKU252" s="82"/>
      <c r="RKW252" s="7"/>
      <c r="RKX252" s="82"/>
      <c r="RKY252" s="82"/>
      <c r="RKZ252" s="83"/>
      <c r="RLB252" s="82"/>
      <c r="RLC252" s="80"/>
      <c r="RLD252" s="81"/>
      <c r="RLE252" s="82"/>
      <c r="RLH252" s="82"/>
      <c r="RLI252" s="82"/>
      <c r="RLK252" s="82"/>
      <c r="RLN252" s="82"/>
      <c r="RLQ252" s="82"/>
      <c r="RLR252" s="82"/>
      <c r="RLW252" s="82"/>
      <c r="RLZ252" s="82"/>
      <c r="RMA252" s="82"/>
      <c r="RMB252" s="82"/>
      <c r="RMC252" s="82"/>
      <c r="RMD252" s="82"/>
      <c r="RME252" s="82"/>
      <c r="RMF252" s="82"/>
      <c r="RMX252" s="82"/>
      <c r="RMY252" s="82"/>
      <c r="RMZ252" s="6"/>
      <c r="RNC252" s="7"/>
      <c r="RND252" s="7"/>
      <c r="RNI252" s="82"/>
      <c r="RNK252" s="7"/>
      <c r="RNL252" s="82"/>
      <c r="RNN252" s="7"/>
      <c r="RNO252" s="82"/>
      <c r="RNP252" s="82"/>
      <c r="RNQ252" s="83"/>
      <c r="RNS252" s="82"/>
      <c r="RNT252" s="80"/>
      <c r="RNU252" s="81"/>
      <c r="RNV252" s="82"/>
      <c r="RNY252" s="82"/>
      <c r="RNZ252" s="82"/>
      <c r="ROB252" s="82"/>
      <c r="ROE252" s="82"/>
      <c r="ROH252" s="82"/>
      <c r="ROI252" s="82"/>
      <c r="RON252" s="82"/>
      <c r="ROQ252" s="82"/>
      <c r="ROR252" s="82"/>
      <c r="ROS252" s="82"/>
      <c r="ROT252" s="82"/>
      <c r="ROU252" s="82"/>
      <c r="ROV252" s="82"/>
      <c r="ROW252" s="82"/>
      <c r="RPO252" s="82"/>
      <c r="RPP252" s="82"/>
      <c r="RPQ252" s="6"/>
      <c r="RPT252" s="7"/>
      <c r="RPU252" s="7"/>
      <c r="RPZ252" s="82"/>
      <c r="RQB252" s="7"/>
      <c r="RQC252" s="82"/>
      <c r="RQE252" s="7"/>
      <c r="RQF252" s="82"/>
      <c r="RQG252" s="82"/>
      <c r="RQH252" s="83"/>
      <c r="RQJ252" s="82"/>
      <c r="RQK252" s="80"/>
      <c r="RQL252" s="81"/>
      <c r="RQM252" s="82"/>
      <c r="RQP252" s="82"/>
      <c r="RQQ252" s="82"/>
      <c r="RQS252" s="82"/>
      <c r="RQV252" s="82"/>
      <c r="RQY252" s="82"/>
      <c r="RQZ252" s="82"/>
      <c r="RRE252" s="82"/>
      <c r="RRH252" s="82"/>
      <c r="RRI252" s="82"/>
      <c r="RRJ252" s="82"/>
      <c r="RRK252" s="82"/>
      <c r="RRL252" s="82"/>
      <c r="RRM252" s="82"/>
      <c r="RRN252" s="82"/>
      <c r="RSF252" s="82"/>
      <c r="RSG252" s="82"/>
      <c r="RSH252" s="6"/>
      <c r="RSK252" s="7"/>
      <c r="RSL252" s="7"/>
      <c r="RSQ252" s="82"/>
      <c r="RSS252" s="7"/>
      <c r="RST252" s="82"/>
      <c r="RSV252" s="7"/>
      <c r="RSW252" s="82"/>
      <c r="RSX252" s="82"/>
      <c r="RSY252" s="83"/>
      <c r="RTA252" s="82"/>
      <c r="RTB252" s="80"/>
      <c r="RTC252" s="81"/>
      <c r="RTD252" s="82"/>
      <c r="RTG252" s="82"/>
      <c r="RTH252" s="82"/>
      <c r="RTJ252" s="82"/>
      <c r="RTM252" s="82"/>
      <c r="RTP252" s="82"/>
      <c r="RTQ252" s="82"/>
      <c r="RTV252" s="82"/>
      <c r="RTY252" s="82"/>
      <c r="RTZ252" s="82"/>
      <c r="RUA252" s="82"/>
      <c r="RUB252" s="82"/>
      <c r="RUC252" s="82"/>
      <c r="RUD252" s="82"/>
      <c r="RUE252" s="82"/>
      <c r="RUW252" s="82"/>
      <c r="RUX252" s="82"/>
      <c r="RUY252" s="6"/>
      <c r="RVB252" s="7"/>
      <c r="RVC252" s="7"/>
      <c r="RVH252" s="82"/>
      <c r="RVJ252" s="7"/>
      <c r="RVK252" s="82"/>
      <c r="RVM252" s="7"/>
      <c r="RVN252" s="82"/>
      <c r="RVO252" s="82"/>
      <c r="RVP252" s="83"/>
      <c r="RVR252" s="82"/>
      <c r="RVS252" s="80"/>
      <c r="RVT252" s="81"/>
      <c r="RVU252" s="82"/>
      <c r="RVX252" s="82"/>
      <c r="RVY252" s="82"/>
      <c r="RWA252" s="82"/>
      <c r="RWD252" s="82"/>
      <c r="RWG252" s="82"/>
      <c r="RWH252" s="82"/>
      <c r="RWM252" s="82"/>
      <c r="RWP252" s="82"/>
      <c r="RWQ252" s="82"/>
      <c r="RWR252" s="82"/>
      <c r="RWS252" s="82"/>
      <c r="RWT252" s="82"/>
      <c r="RWU252" s="82"/>
      <c r="RWV252" s="82"/>
      <c r="RXN252" s="82"/>
      <c r="RXO252" s="82"/>
      <c r="RXP252" s="6"/>
      <c r="RXS252" s="7"/>
      <c r="RXT252" s="7"/>
      <c r="RXY252" s="82"/>
      <c r="RYA252" s="7"/>
      <c r="RYB252" s="82"/>
      <c r="RYD252" s="7"/>
      <c r="RYE252" s="82"/>
      <c r="RYF252" s="82"/>
      <c r="RYG252" s="83"/>
      <c r="RYI252" s="82"/>
      <c r="RYJ252" s="80"/>
      <c r="RYK252" s="81"/>
      <c r="RYL252" s="82"/>
      <c r="RYO252" s="82"/>
      <c r="RYP252" s="82"/>
      <c r="RYR252" s="82"/>
      <c r="RYU252" s="82"/>
      <c r="RYX252" s="82"/>
      <c r="RYY252" s="82"/>
      <c r="RZD252" s="82"/>
      <c r="RZG252" s="82"/>
      <c r="RZH252" s="82"/>
      <c r="RZI252" s="82"/>
      <c r="RZJ252" s="82"/>
      <c r="RZK252" s="82"/>
      <c r="RZL252" s="82"/>
      <c r="RZM252" s="82"/>
      <c r="SAE252" s="82"/>
      <c r="SAF252" s="82"/>
      <c r="SAG252" s="6"/>
      <c r="SAJ252" s="7"/>
      <c r="SAK252" s="7"/>
      <c r="SAP252" s="82"/>
      <c r="SAR252" s="7"/>
      <c r="SAS252" s="82"/>
      <c r="SAU252" s="7"/>
      <c r="SAV252" s="82"/>
      <c r="SAW252" s="82"/>
      <c r="SAX252" s="83"/>
      <c r="SAZ252" s="82"/>
      <c r="SBA252" s="80"/>
      <c r="SBB252" s="81"/>
      <c r="SBC252" s="82"/>
      <c r="SBF252" s="82"/>
      <c r="SBG252" s="82"/>
      <c r="SBI252" s="82"/>
      <c r="SBL252" s="82"/>
      <c r="SBO252" s="82"/>
      <c r="SBP252" s="82"/>
      <c r="SBU252" s="82"/>
      <c r="SBX252" s="82"/>
      <c r="SBY252" s="82"/>
      <c r="SBZ252" s="82"/>
      <c r="SCA252" s="82"/>
      <c r="SCB252" s="82"/>
      <c r="SCC252" s="82"/>
      <c r="SCD252" s="82"/>
      <c r="SCV252" s="82"/>
      <c r="SCW252" s="82"/>
      <c r="SCX252" s="6"/>
      <c r="SDA252" s="7"/>
      <c r="SDB252" s="7"/>
      <c r="SDG252" s="82"/>
      <c r="SDI252" s="7"/>
      <c r="SDJ252" s="82"/>
      <c r="SDL252" s="7"/>
      <c r="SDM252" s="82"/>
      <c r="SDN252" s="82"/>
      <c r="SDO252" s="83"/>
      <c r="SDQ252" s="82"/>
      <c r="SDR252" s="80"/>
      <c r="SDS252" s="81"/>
      <c r="SDT252" s="82"/>
      <c r="SDW252" s="82"/>
      <c r="SDX252" s="82"/>
      <c r="SDZ252" s="82"/>
      <c r="SEC252" s="82"/>
      <c r="SEF252" s="82"/>
      <c r="SEG252" s="82"/>
      <c r="SEL252" s="82"/>
      <c r="SEO252" s="82"/>
      <c r="SEP252" s="82"/>
      <c r="SEQ252" s="82"/>
      <c r="SER252" s="82"/>
      <c r="SES252" s="82"/>
      <c r="SET252" s="82"/>
      <c r="SEU252" s="82"/>
      <c r="SFM252" s="82"/>
      <c r="SFN252" s="82"/>
      <c r="SFO252" s="6"/>
      <c r="SFR252" s="7"/>
      <c r="SFS252" s="7"/>
      <c r="SFX252" s="82"/>
      <c r="SFZ252" s="7"/>
      <c r="SGA252" s="82"/>
      <c r="SGC252" s="7"/>
      <c r="SGD252" s="82"/>
      <c r="SGE252" s="82"/>
      <c r="SGF252" s="83"/>
      <c r="SGH252" s="82"/>
      <c r="SGI252" s="80"/>
      <c r="SGJ252" s="81"/>
      <c r="SGK252" s="82"/>
      <c r="SGN252" s="82"/>
      <c r="SGO252" s="82"/>
      <c r="SGQ252" s="82"/>
      <c r="SGT252" s="82"/>
      <c r="SGW252" s="82"/>
      <c r="SGX252" s="82"/>
      <c r="SHC252" s="82"/>
      <c r="SHF252" s="82"/>
      <c r="SHG252" s="82"/>
      <c r="SHH252" s="82"/>
      <c r="SHI252" s="82"/>
      <c r="SHJ252" s="82"/>
      <c r="SHK252" s="82"/>
      <c r="SHL252" s="82"/>
      <c r="SID252" s="82"/>
      <c r="SIE252" s="82"/>
      <c r="SIF252" s="6"/>
      <c r="SII252" s="7"/>
      <c r="SIJ252" s="7"/>
      <c r="SIO252" s="82"/>
      <c r="SIQ252" s="7"/>
      <c r="SIR252" s="82"/>
      <c r="SIT252" s="7"/>
      <c r="SIU252" s="82"/>
      <c r="SIV252" s="82"/>
      <c r="SIW252" s="83"/>
      <c r="SIY252" s="82"/>
      <c r="SIZ252" s="80"/>
      <c r="SJA252" s="81"/>
      <c r="SJB252" s="82"/>
      <c r="SJE252" s="82"/>
      <c r="SJF252" s="82"/>
      <c r="SJH252" s="82"/>
      <c r="SJK252" s="82"/>
      <c r="SJN252" s="82"/>
      <c r="SJO252" s="82"/>
      <c r="SJT252" s="82"/>
      <c r="SJW252" s="82"/>
      <c r="SJX252" s="82"/>
      <c r="SJY252" s="82"/>
      <c r="SJZ252" s="82"/>
      <c r="SKA252" s="82"/>
      <c r="SKB252" s="82"/>
      <c r="SKC252" s="82"/>
      <c r="SKU252" s="82"/>
      <c r="SKV252" s="82"/>
      <c r="SKW252" s="6"/>
      <c r="SKZ252" s="7"/>
      <c r="SLA252" s="7"/>
      <c r="SLF252" s="82"/>
      <c r="SLH252" s="7"/>
      <c r="SLI252" s="82"/>
      <c r="SLK252" s="7"/>
      <c r="SLL252" s="82"/>
      <c r="SLM252" s="82"/>
      <c r="SLN252" s="83"/>
      <c r="SLP252" s="82"/>
      <c r="SLQ252" s="80"/>
      <c r="SLR252" s="81"/>
      <c r="SLS252" s="82"/>
      <c r="SLV252" s="82"/>
      <c r="SLW252" s="82"/>
      <c r="SLY252" s="82"/>
      <c r="SMB252" s="82"/>
      <c r="SME252" s="82"/>
      <c r="SMF252" s="82"/>
      <c r="SMK252" s="82"/>
      <c r="SMN252" s="82"/>
      <c r="SMO252" s="82"/>
      <c r="SMP252" s="82"/>
      <c r="SMQ252" s="82"/>
      <c r="SMR252" s="82"/>
      <c r="SMS252" s="82"/>
      <c r="SMT252" s="82"/>
      <c r="SNL252" s="82"/>
      <c r="SNM252" s="82"/>
      <c r="SNN252" s="6"/>
      <c r="SNQ252" s="7"/>
      <c r="SNR252" s="7"/>
      <c r="SNW252" s="82"/>
      <c r="SNY252" s="7"/>
      <c r="SNZ252" s="82"/>
      <c r="SOB252" s="7"/>
      <c r="SOC252" s="82"/>
      <c r="SOD252" s="82"/>
      <c r="SOE252" s="83"/>
      <c r="SOG252" s="82"/>
      <c r="SOH252" s="80"/>
      <c r="SOI252" s="81"/>
      <c r="SOJ252" s="82"/>
      <c r="SOM252" s="82"/>
      <c r="SON252" s="82"/>
      <c r="SOP252" s="82"/>
      <c r="SOS252" s="82"/>
      <c r="SOV252" s="82"/>
      <c r="SOW252" s="82"/>
      <c r="SPB252" s="82"/>
      <c r="SPE252" s="82"/>
      <c r="SPF252" s="82"/>
      <c r="SPG252" s="82"/>
      <c r="SPH252" s="82"/>
      <c r="SPI252" s="82"/>
      <c r="SPJ252" s="82"/>
      <c r="SPK252" s="82"/>
      <c r="SQC252" s="82"/>
      <c r="SQD252" s="82"/>
      <c r="SQE252" s="6"/>
      <c r="SQH252" s="7"/>
      <c r="SQI252" s="7"/>
      <c r="SQN252" s="82"/>
      <c r="SQP252" s="7"/>
      <c r="SQQ252" s="82"/>
      <c r="SQS252" s="7"/>
      <c r="SQT252" s="82"/>
      <c r="SQU252" s="82"/>
      <c r="SQV252" s="83"/>
      <c r="SQX252" s="82"/>
      <c r="SQY252" s="80"/>
      <c r="SQZ252" s="81"/>
      <c r="SRA252" s="82"/>
      <c r="SRD252" s="82"/>
      <c r="SRE252" s="82"/>
      <c r="SRG252" s="82"/>
      <c r="SRJ252" s="82"/>
      <c r="SRM252" s="82"/>
      <c r="SRN252" s="82"/>
      <c r="SRS252" s="82"/>
      <c r="SRV252" s="82"/>
      <c r="SRW252" s="82"/>
      <c r="SRX252" s="82"/>
      <c r="SRY252" s="82"/>
      <c r="SRZ252" s="82"/>
      <c r="SSA252" s="82"/>
      <c r="SSB252" s="82"/>
      <c r="SST252" s="82"/>
      <c r="SSU252" s="82"/>
      <c r="SSV252" s="6"/>
      <c r="SSY252" s="7"/>
      <c r="SSZ252" s="7"/>
      <c r="STE252" s="82"/>
      <c r="STG252" s="7"/>
      <c r="STH252" s="82"/>
      <c r="STJ252" s="7"/>
      <c r="STK252" s="82"/>
      <c r="STL252" s="82"/>
      <c r="STM252" s="83"/>
      <c r="STO252" s="82"/>
      <c r="STP252" s="80"/>
      <c r="STQ252" s="81"/>
      <c r="STR252" s="82"/>
      <c r="STU252" s="82"/>
      <c r="STV252" s="82"/>
      <c r="STX252" s="82"/>
      <c r="SUA252" s="82"/>
      <c r="SUD252" s="82"/>
      <c r="SUE252" s="82"/>
      <c r="SUJ252" s="82"/>
      <c r="SUM252" s="82"/>
      <c r="SUN252" s="82"/>
      <c r="SUO252" s="82"/>
      <c r="SUP252" s="82"/>
      <c r="SUQ252" s="82"/>
      <c r="SUR252" s="82"/>
      <c r="SUS252" s="82"/>
      <c r="SVK252" s="82"/>
      <c r="SVL252" s="82"/>
      <c r="SVM252" s="6"/>
      <c r="SVP252" s="7"/>
      <c r="SVQ252" s="7"/>
      <c r="SVV252" s="82"/>
      <c r="SVX252" s="7"/>
      <c r="SVY252" s="82"/>
      <c r="SWA252" s="7"/>
      <c r="SWB252" s="82"/>
      <c r="SWC252" s="82"/>
      <c r="SWD252" s="83"/>
      <c r="SWF252" s="82"/>
      <c r="SWG252" s="80"/>
      <c r="SWH252" s="81"/>
      <c r="SWI252" s="82"/>
      <c r="SWL252" s="82"/>
      <c r="SWM252" s="82"/>
      <c r="SWO252" s="82"/>
      <c r="SWR252" s="82"/>
      <c r="SWU252" s="82"/>
      <c r="SWV252" s="82"/>
      <c r="SXA252" s="82"/>
      <c r="SXD252" s="82"/>
      <c r="SXE252" s="82"/>
      <c r="SXF252" s="82"/>
      <c r="SXG252" s="82"/>
      <c r="SXH252" s="82"/>
      <c r="SXI252" s="82"/>
      <c r="SXJ252" s="82"/>
      <c r="SYB252" s="82"/>
      <c r="SYC252" s="82"/>
      <c r="SYD252" s="6"/>
      <c r="SYG252" s="7"/>
      <c r="SYH252" s="7"/>
      <c r="SYM252" s="82"/>
      <c r="SYO252" s="7"/>
      <c r="SYP252" s="82"/>
      <c r="SYR252" s="7"/>
      <c r="SYS252" s="82"/>
      <c r="SYT252" s="82"/>
      <c r="SYU252" s="83"/>
      <c r="SYW252" s="82"/>
      <c r="SYX252" s="80"/>
      <c r="SYY252" s="81"/>
      <c r="SYZ252" s="82"/>
      <c r="SZC252" s="82"/>
      <c r="SZD252" s="82"/>
      <c r="SZF252" s="82"/>
      <c r="SZI252" s="82"/>
      <c r="SZL252" s="82"/>
      <c r="SZM252" s="82"/>
      <c r="SZR252" s="82"/>
      <c r="SZU252" s="82"/>
      <c r="SZV252" s="82"/>
      <c r="SZW252" s="82"/>
      <c r="SZX252" s="82"/>
      <c r="SZY252" s="82"/>
      <c r="SZZ252" s="82"/>
      <c r="TAA252" s="82"/>
      <c r="TAS252" s="82"/>
      <c r="TAT252" s="82"/>
      <c r="TAU252" s="6"/>
      <c r="TAX252" s="7"/>
      <c r="TAY252" s="7"/>
      <c r="TBD252" s="82"/>
      <c r="TBF252" s="7"/>
      <c r="TBG252" s="82"/>
      <c r="TBI252" s="7"/>
      <c r="TBJ252" s="82"/>
      <c r="TBK252" s="82"/>
      <c r="TBL252" s="83"/>
      <c r="TBN252" s="82"/>
      <c r="TBO252" s="80"/>
      <c r="TBP252" s="81"/>
      <c r="TBQ252" s="82"/>
      <c r="TBT252" s="82"/>
      <c r="TBU252" s="82"/>
      <c r="TBW252" s="82"/>
      <c r="TBZ252" s="82"/>
      <c r="TCC252" s="82"/>
      <c r="TCD252" s="82"/>
      <c r="TCI252" s="82"/>
      <c r="TCL252" s="82"/>
      <c r="TCM252" s="82"/>
      <c r="TCN252" s="82"/>
      <c r="TCO252" s="82"/>
      <c r="TCP252" s="82"/>
      <c r="TCQ252" s="82"/>
      <c r="TCR252" s="82"/>
      <c r="TDJ252" s="82"/>
      <c r="TDK252" s="82"/>
      <c r="TDL252" s="6"/>
      <c r="TDO252" s="7"/>
      <c r="TDP252" s="7"/>
      <c r="TDU252" s="82"/>
      <c r="TDW252" s="7"/>
      <c r="TDX252" s="82"/>
      <c r="TDZ252" s="7"/>
      <c r="TEA252" s="82"/>
      <c r="TEB252" s="82"/>
      <c r="TEC252" s="83"/>
      <c r="TEE252" s="82"/>
      <c r="TEF252" s="80"/>
      <c r="TEG252" s="81"/>
      <c r="TEH252" s="82"/>
      <c r="TEK252" s="82"/>
      <c r="TEL252" s="82"/>
      <c r="TEN252" s="82"/>
      <c r="TEQ252" s="82"/>
      <c r="TET252" s="82"/>
      <c r="TEU252" s="82"/>
      <c r="TEZ252" s="82"/>
      <c r="TFC252" s="82"/>
      <c r="TFD252" s="82"/>
      <c r="TFE252" s="82"/>
      <c r="TFF252" s="82"/>
      <c r="TFG252" s="82"/>
      <c r="TFH252" s="82"/>
      <c r="TFI252" s="82"/>
      <c r="TGA252" s="82"/>
      <c r="TGB252" s="82"/>
      <c r="TGC252" s="6"/>
      <c r="TGF252" s="7"/>
      <c r="TGG252" s="7"/>
      <c r="TGL252" s="82"/>
      <c r="TGN252" s="7"/>
      <c r="TGO252" s="82"/>
      <c r="TGQ252" s="7"/>
      <c r="TGR252" s="82"/>
      <c r="TGS252" s="82"/>
      <c r="TGT252" s="83"/>
      <c r="TGV252" s="82"/>
      <c r="TGW252" s="80"/>
      <c r="TGX252" s="81"/>
      <c r="TGY252" s="82"/>
      <c r="THB252" s="82"/>
      <c r="THC252" s="82"/>
      <c r="THE252" s="82"/>
      <c r="THH252" s="82"/>
      <c r="THK252" s="82"/>
      <c r="THL252" s="82"/>
      <c r="THQ252" s="82"/>
      <c r="THT252" s="82"/>
      <c r="THU252" s="82"/>
      <c r="THV252" s="82"/>
      <c r="THW252" s="82"/>
      <c r="THX252" s="82"/>
      <c r="THY252" s="82"/>
      <c r="THZ252" s="82"/>
      <c r="TIR252" s="82"/>
      <c r="TIS252" s="82"/>
      <c r="TIT252" s="6"/>
      <c r="TIW252" s="7"/>
      <c r="TIX252" s="7"/>
      <c r="TJC252" s="82"/>
      <c r="TJE252" s="7"/>
      <c r="TJF252" s="82"/>
      <c r="TJH252" s="7"/>
      <c r="TJI252" s="82"/>
      <c r="TJJ252" s="82"/>
      <c r="TJK252" s="83"/>
      <c r="TJM252" s="82"/>
      <c r="TJN252" s="80"/>
      <c r="TJO252" s="81"/>
      <c r="TJP252" s="82"/>
      <c r="TJS252" s="82"/>
      <c r="TJT252" s="82"/>
      <c r="TJV252" s="82"/>
      <c r="TJY252" s="82"/>
      <c r="TKB252" s="82"/>
      <c r="TKC252" s="82"/>
      <c r="TKH252" s="82"/>
      <c r="TKK252" s="82"/>
      <c r="TKL252" s="82"/>
      <c r="TKM252" s="82"/>
      <c r="TKN252" s="82"/>
      <c r="TKO252" s="82"/>
      <c r="TKP252" s="82"/>
      <c r="TKQ252" s="82"/>
      <c r="TLI252" s="82"/>
      <c r="TLJ252" s="82"/>
      <c r="TLK252" s="6"/>
      <c r="TLN252" s="7"/>
      <c r="TLO252" s="7"/>
      <c r="TLT252" s="82"/>
      <c r="TLV252" s="7"/>
      <c r="TLW252" s="82"/>
      <c r="TLY252" s="7"/>
      <c r="TLZ252" s="82"/>
      <c r="TMA252" s="82"/>
      <c r="TMB252" s="83"/>
      <c r="TMD252" s="82"/>
      <c r="TME252" s="80"/>
      <c r="TMF252" s="81"/>
      <c r="TMG252" s="82"/>
      <c r="TMJ252" s="82"/>
      <c r="TMK252" s="82"/>
      <c r="TMM252" s="82"/>
      <c r="TMP252" s="82"/>
      <c r="TMS252" s="82"/>
      <c r="TMT252" s="82"/>
      <c r="TMY252" s="82"/>
      <c r="TNB252" s="82"/>
      <c r="TNC252" s="82"/>
      <c r="TND252" s="82"/>
      <c r="TNE252" s="82"/>
      <c r="TNF252" s="82"/>
      <c r="TNG252" s="82"/>
      <c r="TNH252" s="82"/>
      <c r="TNZ252" s="82"/>
      <c r="TOA252" s="82"/>
      <c r="TOB252" s="6"/>
      <c r="TOE252" s="7"/>
      <c r="TOF252" s="7"/>
      <c r="TOK252" s="82"/>
      <c r="TOM252" s="7"/>
      <c r="TON252" s="82"/>
      <c r="TOP252" s="7"/>
      <c r="TOQ252" s="82"/>
      <c r="TOR252" s="82"/>
      <c r="TOS252" s="83"/>
      <c r="TOU252" s="82"/>
      <c r="TOV252" s="80"/>
      <c r="TOW252" s="81"/>
      <c r="TOX252" s="82"/>
      <c r="TPA252" s="82"/>
      <c r="TPB252" s="82"/>
      <c r="TPD252" s="82"/>
      <c r="TPG252" s="82"/>
      <c r="TPJ252" s="82"/>
      <c r="TPK252" s="82"/>
      <c r="TPP252" s="82"/>
      <c r="TPS252" s="82"/>
      <c r="TPT252" s="82"/>
      <c r="TPU252" s="82"/>
      <c r="TPV252" s="82"/>
      <c r="TPW252" s="82"/>
      <c r="TPX252" s="82"/>
      <c r="TPY252" s="82"/>
      <c r="TQQ252" s="82"/>
      <c r="TQR252" s="82"/>
      <c r="TQS252" s="6"/>
      <c r="TQV252" s="7"/>
      <c r="TQW252" s="7"/>
      <c r="TRB252" s="82"/>
      <c r="TRD252" s="7"/>
      <c r="TRE252" s="82"/>
      <c r="TRG252" s="7"/>
      <c r="TRH252" s="82"/>
      <c r="TRI252" s="82"/>
      <c r="TRJ252" s="83"/>
      <c r="TRL252" s="82"/>
      <c r="TRM252" s="80"/>
      <c r="TRN252" s="81"/>
      <c r="TRO252" s="82"/>
      <c r="TRR252" s="82"/>
      <c r="TRS252" s="82"/>
      <c r="TRU252" s="82"/>
      <c r="TRX252" s="82"/>
      <c r="TSA252" s="82"/>
      <c r="TSB252" s="82"/>
      <c r="TSG252" s="82"/>
      <c r="TSJ252" s="82"/>
      <c r="TSK252" s="82"/>
      <c r="TSL252" s="82"/>
      <c r="TSM252" s="82"/>
      <c r="TSN252" s="82"/>
      <c r="TSO252" s="82"/>
      <c r="TSP252" s="82"/>
      <c r="TTH252" s="82"/>
      <c r="TTI252" s="82"/>
      <c r="TTJ252" s="6"/>
      <c r="TTM252" s="7"/>
      <c r="TTN252" s="7"/>
      <c r="TTS252" s="82"/>
      <c r="TTU252" s="7"/>
      <c r="TTV252" s="82"/>
      <c r="TTX252" s="7"/>
      <c r="TTY252" s="82"/>
      <c r="TTZ252" s="82"/>
      <c r="TUA252" s="83"/>
      <c r="TUC252" s="82"/>
      <c r="TUD252" s="80"/>
      <c r="TUE252" s="81"/>
      <c r="TUF252" s="82"/>
      <c r="TUI252" s="82"/>
      <c r="TUJ252" s="82"/>
      <c r="TUL252" s="82"/>
      <c r="TUO252" s="82"/>
      <c r="TUR252" s="82"/>
      <c r="TUS252" s="82"/>
      <c r="TUX252" s="82"/>
      <c r="TVA252" s="82"/>
      <c r="TVB252" s="82"/>
      <c r="TVC252" s="82"/>
      <c r="TVD252" s="82"/>
      <c r="TVE252" s="82"/>
      <c r="TVF252" s="82"/>
      <c r="TVG252" s="82"/>
      <c r="TVY252" s="82"/>
      <c r="TVZ252" s="82"/>
      <c r="TWA252" s="6"/>
      <c r="TWD252" s="7"/>
      <c r="TWE252" s="7"/>
      <c r="TWJ252" s="82"/>
      <c r="TWL252" s="7"/>
      <c r="TWM252" s="82"/>
      <c r="TWO252" s="7"/>
      <c r="TWP252" s="82"/>
      <c r="TWQ252" s="82"/>
      <c r="TWR252" s="83"/>
      <c r="TWT252" s="82"/>
      <c r="TWU252" s="80"/>
      <c r="TWV252" s="81"/>
      <c r="TWW252" s="82"/>
      <c r="TWZ252" s="82"/>
      <c r="TXA252" s="82"/>
      <c r="TXC252" s="82"/>
      <c r="TXF252" s="82"/>
      <c r="TXI252" s="82"/>
      <c r="TXJ252" s="82"/>
      <c r="TXO252" s="82"/>
      <c r="TXR252" s="82"/>
      <c r="TXS252" s="82"/>
      <c r="TXT252" s="82"/>
      <c r="TXU252" s="82"/>
      <c r="TXV252" s="82"/>
      <c r="TXW252" s="82"/>
      <c r="TXX252" s="82"/>
      <c r="TYP252" s="82"/>
      <c r="TYQ252" s="82"/>
      <c r="TYR252" s="6"/>
      <c r="TYU252" s="7"/>
      <c r="TYV252" s="7"/>
      <c r="TZA252" s="82"/>
      <c r="TZC252" s="7"/>
      <c r="TZD252" s="82"/>
      <c r="TZF252" s="7"/>
      <c r="TZG252" s="82"/>
      <c r="TZH252" s="82"/>
      <c r="TZI252" s="83"/>
      <c r="TZK252" s="82"/>
      <c r="TZL252" s="80"/>
      <c r="TZM252" s="81"/>
      <c r="TZN252" s="82"/>
      <c r="TZQ252" s="82"/>
      <c r="TZR252" s="82"/>
      <c r="TZT252" s="82"/>
      <c r="TZW252" s="82"/>
      <c r="TZZ252" s="82"/>
      <c r="UAA252" s="82"/>
      <c r="UAF252" s="82"/>
      <c r="UAI252" s="82"/>
      <c r="UAJ252" s="82"/>
      <c r="UAK252" s="82"/>
      <c r="UAL252" s="82"/>
      <c r="UAM252" s="82"/>
      <c r="UAN252" s="82"/>
      <c r="UAO252" s="82"/>
      <c r="UBG252" s="82"/>
      <c r="UBH252" s="82"/>
      <c r="UBI252" s="6"/>
      <c r="UBL252" s="7"/>
      <c r="UBM252" s="7"/>
      <c r="UBR252" s="82"/>
      <c r="UBT252" s="7"/>
      <c r="UBU252" s="82"/>
      <c r="UBW252" s="7"/>
      <c r="UBX252" s="82"/>
      <c r="UBY252" s="82"/>
      <c r="UBZ252" s="83"/>
      <c r="UCB252" s="82"/>
      <c r="UCC252" s="80"/>
      <c r="UCD252" s="81"/>
      <c r="UCE252" s="82"/>
      <c r="UCH252" s="82"/>
      <c r="UCI252" s="82"/>
      <c r="UCK252" s="82"/>
      <c r="UCN252" s="82"/>
      <c r="UCQ252" s="82"/>
      <c r="UCR252" s="82"/>
      <c r="UCW252" s="82"/>
      <c r="UCZ252" s="82"/>
      <c r="UDA252" s="82"/>
      <c r="UDB252" s="82"/>
      <c r="UDC252" s="82"/>
      <c r="UDD252" s="82"/>
      <c r="UDE252" s="82"/>
      <c r="UDF252" s="82"/>
      <c r="UDX252" s="82"/>
      <c r="UDY252" s="82"/>
      <c r="UDZ252" s="6"/>
      <c r="UEC252" s="7"/>
      <c r="UED252" s="7"/>
      <c r="UEI252" s="82"/>
      <c r="UEK252" s="7"/>
      <c r="UEL252" s="82"/>
      <c r="UEN252" s="7"/>
      <c r="UEO252" s="82"/>
      <c r="UEP252" s="82"/>
      <c r="UEQ252" s="83"/>
      <c r="UES252" s="82"/>
      <c r="UET252" s="80"/>
      <c r="UEU252" s="81"/>
      <c r="UEV252" s="82"/>
      <c r="UEY252" s="82"/>
      <c r="UEZ252" s="82"/>
      <c r="UFB252" s="82"/>
      <c r="UFE252" s="82"/>
      <c r="UFH252" s="82"/>
      <c r="UFI252" s="82"/>
      <c r="UFN252" s="82"/>
      <c r="UFQ252" s="82"/>
      <c r="UFR252" s="82"/>
      <c r="UFS252" s="82"/>
      <c r="UFT252" s="82"/>
      <c r="UFU252" s="82"/>
      <c r="UFV252" s="82"/>
      <c r="UFW252" s="82"/>
      <c r="UGO252" s="82"/>
      <c r="UGP252" s="82"/>
      <c r="UGQ252" s="6"/>
      <c r="UGT252" s="7"/>
      <c r="UGU252" s="7"/>
      <c r="UGZ252" s="82"/>
      <c r="UHB252" s="7"/>
      <c r="UHC252" s="82"/>
      <c r="UHE252" s="7"/>
      <c r="UHF252" s="82"/>
      <c r="UHG252" s="82"/>
      <c r="UHH252" s="83"/>
      <c r="UHJ252" s="82"/>
      <c r="UHK252" s="80"/>
      <c r="UHL252" s="81"/>
      <c r="UHM252" s="82"/>
      <c r="UHP252" s="82"/>
      <c r="UHQ252" s="82"/>
      <c r="UHS252" s="82"/>
      <c r="UHV252" s="82"/>
      <c r="UHY252" s="82"/>
      <c r="UHZ252" s="82"/>
      <c r="UIE252" s="82"/>
      <c r="UIH252" s="82"/>
      <c r="UII252" s="82"/>
      <c r="UIJ252" s="82"/>
      <c r="UIK252" s="82"/>
      <c r="UIL252" s="82"/>
      <c r="UIM252" s="82"/>
      <c r="UIN252" s="82"/>
      <c r="UJF252" s="82"/>
      <c r="UJG252" s="82"/>
      <c r="UJH252" s="6"/>
      <c r="UJK252" s="7"/>
      <c r="UJL252" s="7"/>
      <c r="UJQ252" s="82"/>
      <c r="UJS252" s="7"/>
      <c r="UJT252" s="82"/>
      <c r="UJV252" s="7"/>
      <c r="UJW252" s="82"/>
      <c r="UJX252" s="82"/>
      <c r="UJY252" s="83"/>
      <c r="UKA252" s="82"/>
      <c r="UKB252" s="80"/>
      <c r="UKC252" s="81"/>
      <c r="UKD252" s="82"/>
      <c r="UKG252" s="82"/>
      <c r="UKH252" s="82"/>
      <c r="UKJ252" s="82"/>
      <c r="UKM252" s="82"/>
      <c r="UKP252" s="82"/>
      <c r="UKQ252" s="82"/>
      <c r="UKV252" s="82"/>
      <c r="UKY252" s="82"/>
      <c r="UKZ252" s="82"/>
      <c r="ULA252" s="82"/>
      <c r="ULB252" s="82"/>
      <c r="ULC252" s="82"/>
      <c r="ULD252" s="82"/>
      <c r="ULE252" s="82"/>
      <c r="ULW252" s="82"/>
      <c r="ULX252" s="82"/>
      <c r="ULY252" s="6"/>
      <c r="UMB252" s="7"/>
      <c r="UMC252" s="7"/>
      <c r="UMH252" s="82"/>
      <c r="UMJ252" s="7"/>
      <c r="UMK252" s="82"/>
      <c r="UMM252" s="7"/>
      <c r="UMN252" s="82"/>
      <c r="UMO252" s="82"/>
      <c r="UMP252" s="83"/>
      <c r="UMR252" s="82"/>
      <c r="UMS252" s="80"/>
      <c r="UMT252" s="81"/>
      <c r="UMU252" s="82"/>
      <c r="UMX252" s="82"/>
      <c r="UMY252" s="82"/>
      <c r="UNA252" s="82"/>
      <c r="UND252" s="82"/>
      <c r="UNG252" s="82"/>
      <c r="UNH252" s="82"/>
      <c r="UNM252" s="82"/>
      <c r="UNP252" s="82"/>
      <c r="UNQ252" s="82"/>
      <c r="UNR252" s="82"/>
      <c r="UNS252" s="82"/>
      <c r="UNT252" s="82"/>
      <c r="UNU252" s="82"/>
      <c r="UNV252" s="82"/>
      <c r="UON252" s="82"/>
      <c r="UOO252" s="82"/>
      <c r="UOP252" s="6"/>
      <c r="UOS252" s="7"/>
      <c r="UOT252" s="7"/>
      <c r="UOY252" s="82"/>
      <c r="UPA252" s="7"/>
      <c r="UPB252" s="82"/>
      <c r="UPD252" s="7"/>
      <c r="UPE252" s="82"/>
      <c r="UPF252" s="82"/>
      <c r="UPG252" s="83"/>
      <c r="UPI252" s="82"/>
      <c r="UPJ252" s="80"/>
      <c r="UPK252" s="81"/>
      <c r="UPL252" s="82"/>
      <c r="UPO252" s="82"/>
      <c r="UPP252" s="82"/>
      <c r="UPR252" s="82"/>
      <c r="UPU252" s="82"/>
      <c r="UPX252" s="82"/>
      <c r="UPY252" s="82"/>
      <c r="UQD252" s="82"/>
      <c r="UQG252" s="82"/>
      <c r="UQH252" s="82"/>
      <c r="UQI252" s="82"/>
      <c r="UQJ252" s="82"/>
      <c r="UQK252" s="82"/>
      <c r="UQL252" s="82"/>
      <c r="UQM252" s="82"/>
      <c r="URE252" s="82"/>
      <c r="URF252" s="82"/>
      <c r="URG252" s="6"/>
      <c r="URJ252" s="7"/>
      <c r="URK252" s="7"/>
      <c r="URP252" s="82"/>
      <c r="URR252" s="7"/>
      <c r="URS252" s="82"/>
      <c r="URU252" s="7"/>
      <c r="URV252" s="82"/>
      <c r="URW252" s="82"/>
      <c r="URX252" s="83"/>
      <c r="URZ252" s="82"/>
      <c r="USA252" s="80"/>
      <c r="USB252" s="81"/>
      <c r="USC252" s="82"/>
      <c r="USF252" s="82"/>
      <c r="USG252" s="82"/>
      <c r="USI252" s="82"/>
      <c r="USL252" s="82"/>
      <c r="USO252" s="82"/>
      <c r="USP252" s="82"/>
      <c r="USU252" s="82"/>
      <c r="USX252" s="82"/>
      <c r="USY252" s="82"/>
      <c r="USZ252" s="82"/>
      <c r="UTA252" s="82"/>
      <c r="UTB252" s="82"/>
      <c r="UTC252" s="82"/>
      <c r="UTD252" s="82"/>
      <c r="UTV252" s="82"/>
      <c r="UTW252" s="82"/>
      <c r="UTX252" s="6"/>
      <c r="UUA252" s="7"/>
      <c r="UUB252" s="7"/>
      <c r="UUG252" s="82"/>
      <c r="UUI252" s="7"/>
      <c r="UUJ252" s="82"/>
      <c r="UUL252" s="7"/>
      <c r="UUM252" s="82"/>
      <c r="UUN252" s="82"/>
      <c r="UUO252" s="83"/>
      <c r="UUQ252" s="82"/>
      <c r="UUR252" s="80"/>
      <c r="UUS252" s="81"/>
      <c r="UUT252" s="82"/>
      <c r="UUW252" s="82"/>
      <c r="UUX252" s="82"/>
      <c r="UUZ252" s="82"/>
      <c r="UVC252" s="82"/>
      <c r="UVF252" s="82"/>
      <c r="UVG252" s="82"/>
      <c r="UVL252" s="82"/>
      <c r="UVO252" s="82"/>
      <c r="UVP252" s="82"/>
      <c r="UVQ252" s="82"/>
      <c r="UVR252" s="82"/>
      <c r="UVS252" s="82"/>
      <c r="UVT252" s="82"/>
      <c r="UVU252" s="82"/>
      <c r="UWM252" s="82"/>
      <c r="UWN252" s="82"/>
      <c r="UWO252" s="6"/>
      <c r="UWR252" s="7"/>
      <c r="UWS252" s="7"/>
      <c r="UWX252" s="82"/>
      <c r="UWZ252" s="7"/>
      <c r="UXA252" s="82"/>
      <c r="UXC252" s="7"/>
      <c r="UXD252" s="82"/>
      <c r="UXE252" s="82"/>
      <c r="UXF252" s="83"/>
      <c r="UXH252" s="82"/>
      <c r="UXI252" s="80"/>
      <c r="UXJ252" s="81"/>
      <c r="UXK252" s="82"/>
      <c r="UXN252" s="82"/>
      <c r="UXO252" s="82"/>
      <c r="UXQ252" s="82"/>
      <c r="UXT252" s="82"/>
      <c r="UXW252" s="82"/>
      <c r="UXX252" s="82"/>
      <c r="UYC252" s="82"/>
      <c r="UYF252" s="82"/>
      <c r="UYG252" s="82"/>
      <c r="UYH252" s="82"/>
      <c r="UYI252" s="82"/>
      <c r="UYJ252" s="82"/>
      <c r="UYK252" s="82"/>
      <c r="UYL252" s="82"/>
      <c r="UZD252" s="82"/>
      <c r="UZE252" s="82"/>
      <c r="UZF252" s="6"/>
      <c r="UZI252" s="7"/>
      <c r="UZJ252" s="7"/>
      <c r="UZO252" s="82"/>
      <c r="UZQ252" s="7"/>
      <c r="UZR252" s="82"/>
      <c r="UZT252" s="7"/>
      <c r="UZU252" s="82"/>
      <c r="UZV252" s="82"/>
      <c r="UZW252" s="83"/>
      <c r="UZY252" s="82"/>
      <c r="UZZ252" s="80"/>
      <c r="VAA252" s="81"/>
      <c r="VAB252" s="82"/>
      <c r="VAE252" s="82"/>
      <c r="VAF252" s="82"/>
      <c r="VAH252" s="82"/>
      <c r="VAK252" s="82"/>
      <c r="VAN252" s="82"/>
      <c r="VAO252" s="82"/>
      <c r="VAT252" s="82"/>
      <c r="VAW252" s="82"/>
      <c r="VAX252" s="82"/>
      <c r="VAY252" s="82"/>
      <c r="VAZ252" s="82"/>
      <c r="VBA252" s="82"/>
      <c r="VBB252" s="82"/>
      <c r="VBC252" s="82"/>
      <c r="VBU252" s="82"/>
      <c r="VBV252" s="82"/>
      <c r="VBW252" s="6"/>
      <c r="VBZ252" s="7"/>
      <c r="VCA252" s="7"/>
      <c r="VCF252" s="82"/>
      <c r="VCH252" s="7"/>
      <c r="VCI252" s="82"/>
      <c r="VCK252" s="7"/>
      <c r="VCL252" s="82"/>
      <c r="VCM252" s="82"/>
      <c r="VCN252" s="83"/>
      <c r="VCP252" s="82"/>
      <c r="VCQ252" s="80"/>
      <c r="VCR252" s="81"/>
      <c r="VCS252" s="82"/>
      <c r="VCV252" s="82"/>
      <c r="VCW252" s="82"/>
      <c r="VCY252" s="82"/>
      <c r="VDB252" s="82"/>
      <c r="VDE252" s="82"/>
      <c r="VDF252" s="82"/>
      <c r="VDK252" s="82"/>
      <c r="VDN252" s="82"/>
      <c r="VDO252" s="82"/>
      <c r="VDP252" s="82"/>
      <c r="VDQ252" s="82"/>
      <c r="VDR252" s="82"/>
      <c r="VDS252" s="82"/>
      <c r="VDT252" s="82"/>
      <c r="VEL252" s="82"/>
      <c r="VEM252" s="82"/>
      <c r="VEN252" s="6"/>
      <c r="VEQ252" s="7"/>
      <c r="VER252" s="7"/>
      <c r="VEW252" s="82"/>
      <c r="VEY252" s="7"/>
      <c r="VEZ252" s="82"/>
      <c r="VFB252" s="7"/>
      <c r="VFC252" s="82"/>
      <c r="VFD252" s="82"/>
      <c r="VFE252" s="83"/>
      <c r="VFG252" s="82"/>
      <c r="VFH252" s="80"/>
      <c r="VFI252" s="81"/>
      <c r="VFJ252" s="82"/>
      <c r="VFM252" s="82"/>
      <c r="VFN252" s="82"/>
      <c r="VFP252" s="82"/>
      <c r="VFS252" s="82"/>
      <c r="VFV252" s="82"/>
      <c r="VFW252" s="82"/>
      <c r="VGB252" s="82"/>
      <c r="VGE252" s="82"/>
      <c r="VGF252" s="82"/>
      <c r="VGG252" s="82"/>
      <c r="VGH252" s="82"/>
      <c r="VGI252" s="82"/>
      <c r="VGJ252" s="82"/>
      <c r="VGK252" s="82"/>
      <c r="VHC252" s="82"/>
      <c r="VHD252" s="82"/>
      <c r="VHE252" s="6"/>
      <c r="VHH252" s="7"/>
      <c r="VHI252" s="7"/>
      <c r="VHN252" s="82"/>
      <c r="VHP252" s="7"/>
      <c r="VHQ252" s="82"/>
      <c r="VHS252" s="7"/>
      <c r="VHT252" s="82"/>
      <c r="VHU252" s="82"/>
      <c r="VHV252" s="83"/>
      <c r="VHX252" s="82"/>
      <c r="VHY252" s="80"/>
      <c r="VHZ252" s="81"/>
      <c r="VIA252" s="82"/>
      <c r="VID252" s="82"/>
      <c r="VIE252" s="82"/>
      <c r="VIG252" s="82"/>
      <c r="VIJ252" s="82"/>
      <c r="VIM252" s="82"/>
      <c r="VIN252" s="82"/>
      <c r="VIS252" s="82"/>
      <c r="VIV252" s="82"/>
      <c r="VIW252" s="82"/>
      <c r="VIX252" s="82"/>
      <c r="VIY252" s="82"/>
      <c r="VIZ252" s="82"/>
      <c r="VJA252" s="82"/>
      <c r="VJB252" s="82"/>
      <c r="VJT252" s="82"/>
      <c r="VJU252" s="82"/>
      <c r="VJV252" s="6"/>
      <c r="VJY252" s="7"/>
      <c r="VJZ252" s="7"/>
      <c r="VKE252" s="82"/>
      <c r="VKG252" s="7"/>
      <c r="VKH252" s="82"/>
      <c r="VKJ252" s="7"/>
      <c r="VKK252" s="82"/>
      <c r="VKL252" s="82"/>
      <c r="VKM252" s="83"/>
      <c r="VKO252" s="82"/>
      <c r="VKP252" s="80"/>
      <c r="VKQ252" s="81"/>
      <c r="VKR252" s="82"/>
      <c r="VKU252" s="82"/>
      <c r="VKV252" s="82"/>
      <c r="VKX252" s="82"/>
      <c r="VLA252" s="82"/>
      <c r="VLD252" s="82"/>
      <c r="VLE252" s="82"/>
      <c r="VLJ252" s="82"/>
      <c r="VLM252" s="82"/>
      <c r="VLN252" s="82"/>
      <c r="VLO252" s="82"/>
      <c r="VLP252" s="82"/>
      <c r="VLQ252" s="82"/>
      <c r="VLR252" s="82"/>
      <c r="VLS252" s="82"/>
      <c r="VMK252" s="82"/>
      <c r="VML252" s="82"/>
      <c r="VMM252" s="6"/>
      <c r="VMP252" s="7"/>
      <c r="VMQ252" s="7"/>
      <c r="VMV252" s="82"/>
      <c r="VMX252" s="7"/>
      <c r="VMY252" s="82"/>
      <c r="VNA252" s="7"/>
      <c r="VNB252" s="82"/>
      <c r="VNC252" s="82"/>
      <c r="VND252" s="83"/>
      <c r="VNF252" s="82"/>
      <c r="VNG252" s="80"/>
      <c r="VNH252" s="81"/>
      <c r="VNI252" s="82"/>
      <c r="VNL252" s="82"/>
      <c r="VNM252" s="82"/>
      <c r="VNO252" s="82"/>
      <c r="VNR252" s="82"/>
      <c r="VNU252" s="82"/>
      <c r="VNV252" s="82"/>
      <c r="VOA252" s="82"/>
      <c r="VOD252" s="82"/>
      <c r="VOE252" s="82"/>
      <c r="VOF252" s="82"/>
      <c r="VOG252" s="82"/>
      <c r="VOH252" s="82"/>
      <c r="VOI252" s="82"/>
      <c r="VOJ252" s="82"/>
      <c r="VPB252" s="82"/>
      <c r="VPC252" s="82"/>
      <c r="VPD252" s="6"/>
      <c r="VPG252" s="7"/>
      <c r="VPH252" s="7"/>
      <c r="VPM252" s="82"/>
      <c r="VPO252" s="7"/>
      <c r="VPP252" s="82"/>
      <c r="VPR252" s="7"/>
      <c r="VPS252" s="82"/>
      <c r="VPT252" s="82"/>
      <c r="VPU252" s="83"/>
      <c r="VPW252" s="82"/>
      <c r="VPX252" s="80"/>
      <c r="VPY252" s="81"/>
      <c r="VPZ252" s="82"/>
      <c r="VQC252" s="82"/>
      <c r="VQD252" s="82"/>
      <c r="VQF252" s="82"/>
      <c r="VQI252" s="82"/>
      <c r="VQL252" s="82"/>
      <c r="VQM252" s="82"/>
      <c r="VQR252" s="82"/>
      <c r="VQU252" s="82"/>
      <c r="VQV252" s="82"/>
      <c r="VQW252" s="82"/>
      <c r="VQX252" s="82"/>
      <c r="VQY252" s="82"/>
      <c r="VQZ252" s="82"/>
      <c r="VRA252" s="82"/>
      <c r="VRS252" s="82"/>
      <c r="VRT252" s="82"/>
      <c r="VRU252" s="6"/>
      <c r="VRX252" s="7"/>
      <c r="VRY252" s="7"/>
      <c r="VSD252" s="82"/>
      <c r="VSF252" s="7"/>
      <c r="VSG252" s="82"/>
      <c r="VSI252" s="7"/>
      <c r="VSJ252" s="82"/>
      <c r="VSK252" s="82"/>
      <c r="VSL252" s="83"/>
      <c r="VSN252" s="82"/>
      <c r="VSO252" s="80"/>
      <c r="VSP252" s="81"/>
      <c r="VSQ252" s="82"/>
      <c r="VST252" s="82"/>
      <c r="VSU252" s="82"/>
      <c r="VSW252" s="82"/>
      <c r="VSZ252" s="82"/>
      <c r="VTC252" s="82"/>
      <c r="VTD252" s="82"/>
      <c r="VTI252" s="82"/>
      <c r="VTL252" s="82"/>
      <c r="VTM252" s="82"/>
      <c r="VTN252" s="82"/>
      <c r="VTO252" s="82"/>
      <c r="VTP252" s="82"/>
      <c r="VTQ252" s="82"/>
      <c r="VTR252" s="82"/>
      <c r="VUJ252" s="82"/>
      <c r="VUK252" s="82"/>
      <c r="VUL252" s="6"/>
      <c r="VUO252" s="7"/>
      <c r="VUP252" s="7"/>
      <c r="VUU252" s="82"/>
      <c r="VUW252" s="7"/>
      <c r="VUX252" s="82"/>
      <c r="VUZ252" s="7"/>
      <c r="VVA252" s="82"/>
      <c r="VVB252" s="82"/>
      <c r="VVC252" s="83"/>
      <c r="VVE252" s="82"/>
      <c r="VVF252" s="80"/>
      <c r="VVG252" s="81"/>
      <c r="VVH252" s="82"/>
      <c r="VVK252" s="82"/>
      <c r="VVL252" s="82"/>
      <c r="VVN252" s="82"/>
      <c r="VVQ252" s="82"/>
      <c r="VVT252" s="82"/>
      <c r="VVU252" s="82"/>
      <c r="VVZ252" s="82"/>
      <c r="VWC252" s="82"/>
      <c r="VWD252" s="82"/>
      <c r="VWE252" s="82"/>
      <c r="VWF252" s="82"/>
      <c r="VWG252" s="82"/>
      <c r="VWH252" s="82"/>
      <c r="VWI252" s="82"/>
      <c r="VXA252" s="82"/>
      <c r="VXB252" s="82"/>
      <c r="VXC252" s="6"/>
      <c r="VXF252" s="7"/>
      <c r="VXG252" s="7"/>
      <c r="VXL252" s="82"/>
      <c r="VXN252" s="7"/>
      <c r="VXO252" s="82"/>
      <c r="VXQ252" s="7"/>
      <c r="VXR252" s="82"/>
      <c r="VXS252" s="82"/>
      <c r="VXT252" s="83"/>
      <c r="VXV252" s="82"/>
      <c r="VXW252" s="80"/>
      <c r="VXX252" s="81"/>
      <c r="VXY252" s="82"/>
      <c r="VYB252" s="82"/>
      <c r="VYC252" s="82"/>
      <c r="VYE252" s="82"/>
      <c r="VYH252" s="82"/>
      <c r="VYK252" s="82"/>
      <c r="VYL252" s="82"/>
      <c r="VYQ252" s="82"/>
      <c r="VYT252" s="82"/>
      <c r="VYU252" s="82"/>
      <c r="VYV252" s="82"/>
      <c r="VYW252" s="82"/>
      <c r="VYX252" s="82"/>
      <c r="VYY252" s="82"/>
      <c r="VYZ252" s="82"/>
      <c r="VZR252" s="82"/>
      <c r="VZS252" s="82"/>
      <c r="VZT252" s="6"/>
      <c r="VZW252" s="7"/>
      <c r="VZX252" s="7"/>
      <c r="WAC252" s="82"/>
      <c r="WAE252" s="7"/>
      <c r="WAF252" s="82"/>
      <c r="WAH252" s="7"/>
      <c r="WAI252" s="82"/>
      <c r="WAJ252" s="82"/>
      <c r="WAK252" s="83"/>
      <c r="WAM252" s="82"/>
      <c r="WAN252" s="80"/>
      <c r="WAO252" s="81"/>
      <c r="WAP252" s="82"/>
      <c r="WAS252" s="82"/>
      <c r="WAT252" s="82"/>
      <c r="WAV252" s="82"/>
      <c r="WAY252" s="82"/>
      <c r="WBB252" s="82"/>
      <c r="WBC252" s="82"/>
      <c r="WBH252" s="82"/>
      <c r="WBK252" s="82"/>
      <c r="WBL252" s="82"/>
      <c r="WBM252" s="82"/>
      <c r="WBN252" s="82"/>
      <c r="WBO252" s="82"/>
      <c r="WBP252" s="82"/>
      <c r="WBQ252" s="82"/>
      <c r="WCI252" s="82"/>
      <c r="WCJ252" s="82"/>
      <c r="WCK252" s="6"/>
      <c r="WCN252" s="7"/>
      <c r="WCO252" s="7"/>
      <c r="WCT252" s="82"/>
      <c r="WCV252" s="7"/>
      <c r="WCW252" s="82"/>
      <c r="WCY252" s="7"/>
      <c r="WCZ252" s="82"/>
      <c r="WDA252" s="82"/>
      <c r="WDB252" s="83"/>
      <c r="WDD252" s="82"/>
      <c r="WDE252" s="80"/>
      <c r="WDF252" s="81"/>
      <c r="WDG252" s="82"/>
      <c r="WDJ252" s="82"/>
      <c r="WDK252" s="82"/>
      <c r="WDM252" s="82"/>
      <c r="WDP252" s="82"/>
      <c r="WDS252" s="82"/>
      <c r="WDT252" s="82"/>
      <c r="WDY252" s="82"/>
      <c r="WEB252" s="82"/>
      <c r="WEC252" s="82"/>
      <c r="WED252" s="82"/>
      <c r="WEE252" s="82"/>
      <c r="WEF252" s="82"/>
      <c r="WEG252" s="82"/>
      <c r="WEH252" s="82"/>
      <c r="WEZ252" s="82"/>
      <c r="WFA252" s="82"/>
      <c r="WFB252" s="6"/>
      <c r="WFE252" s="7"/>
      <c r="WFF252" s="7"/>
      <c r="WFK252" s="82"/>
      <c r="WFM252" s="7"/>
      <c r="WFN252" s="82"/>
      <c r="WFP252" s="7"/>
      <c r="WFQ252" s="82"/>
      <c r="WFR252" s="82"/>
      <c r="WFS252" s="83"/>
      <c r="WFU252" s="82"/>
      <c r="WFV252" s="80"/>
      <c r="WFW252" s="81"/>
      <c r="WFX252" s="82"/>
      <c r="WGA252" s="82"/>
      <c r="WGB252" s="82"/>
      <c r="WGD252" s="82"/>
      <c r="WGG252" s="82"/>
      <c r="WGJ252" s="82"/>
      <c r="WGK252" s="82"/>
      <c r="WGP252" s="82"/>
      <c r="WGS252" s="82"/>
      <c r="WGT252" s="82"/>
      <c r="WGU252" s="82"/>
      <c r="WGV252" s="82"/>
      <c r="WGW252" s="82"/>
      <c r="WGX252" s="82"/>
      <c r="WGY252" s="82"/>
      <c r="WHQ252" s="82"/>
      <c r="WHR252" s="82"/>
      <c r="WHS252" s="6"/>
      <c r="WHV252" s="7"/>
      <c r="WHW252" s="7"/>
      <c r="WIB252" s="82"/>
      <c r="WID252" s="7"/>
      <c r="WIE252" s="82"/>
      <c r="WIG252" s="7"/>
      <c r="WIH252" s="82"/>
      <c r="WII252" s="82"/>
      <c r="WIJ252" s="83"/>
      <c r="WIL252" s="82"/>
      <c r="WIM252" s="80"/>
      <c r="WIN252" s="81"/>
      <c r="WIO252" s="82"/>
      <c r="WIR252" s="82"/>
      <c r="WIS252" s="82"/>
      <c r="WIU252" s="82"/>
      <c r="WIX252" s="82"/>
      <c r="WJA252" s="82"/>
      <c r="WJB252" s="82"/>
      <c r="WJG252" s="82"/>
      <c r="WJJ252" s="82"/>
      <c r="WJK252" s="82"/>
      <c r="WJL252" s="82"/>
      <c r="WJM252" s="82"/>
      <c r="WJN252" s="82"/>
      <c r="WJO252" s="82"/>
      <c r="WJP252" s="82"/>
      <c r="WKH252" s="82"/>
      <c r="WKI252" s="82"/>
      <c r="WKJ252" s="6"/>
      <c r="WKM252" s="7"/>
      <c r="WKN252" s="7"/>
      <c r="WKS252" s="82"/>
      <c r="WKU252" s="7"/>
      <c r="WKV252" s="82"/>
      <c r="WKX252" s="7"/>
      <c r="WKY252" s="82"/>
      <c r="WKZ252" s="82"/>
      <c r="WLA252" s="83"/>
      <c r="WLC252" s="82"/>
      <c r="WLD252" s="80"/>
      <c r="WLE252" s="81"/>
      <c r="WLF252" s="82"/>
      <c r="WLI252" s="82"/>
      <c r="WLJ252" s="82"/>
      <c r="WLL252" s="82"/>
      <c r="WLO252" s="82"/>
      <c r="WLR252" s="82"/>
      <c r="WLS252" s="82"/>
      <c r="WLX252" s="82"/>
      <c r="WMA252" s="82"/>
      <c r="WMB252" s="82"/>
      <c r="WMC252" s="82"/>
      <c r="WMD252" s="82"/>
      <c r="WME252" s="82"/>
      <c r="WMF252" s="82"/>
      <c r="WMG252" s="82"/>
      <c r="WMY252" s="82"/>
      <c r="WMZ252" s="82"/>
      <c r="WNA252" s="6"/>
      <c r="WND252" s="7"/>
      <c r="WNE252" s="7"/>
      <c r="WNJ252" s="82"/>
      <c r="WNL252" s="7"/>
      <c r="WNM252" s="82"/>
      <c r="WNO252" s="7"/>
      <c r="WNP252" s="82"/>
      <c r="WNQ252" s="82"/>
      <c r="WNR252" s="83"/>
      <c r="WNT252" s="82"/>
      <c r="WNU252" s="80"/>
      <c r="WNV252" s="81"/>
      <c r="WNW252" s="82"/>
      <c r="WNZ252" s="82"/>
      <c r="WOA252" s="82"/>
      <c r="WOC252" s="82"/>
      <c r="WOF252" s="82"/>
      <c r="WOI252" s="82"/>
      <c r="WOJ252" s="82"/>
      <c r="WOO252" s="82"/>
      <c r="WOR252" s="82"/>
      <c r="WOS252" s="82"/>
      <c r="WOT252" s="82"/>
      <c r="WOU252" s="82"/>
      <c r="WOV252" s="82"/>
      <c r="WOW252" s="82"/>
      <c r="WOX252" s="82"/>
      <c r="WPP252" s="82"/>
      <c r="WPQ252" s="82"/>
      <c r="WPR252" s="6"/>
      <c r="WPU252" s="7"/>
      <c r="WPV252" s="7"/>
      <c r="WQA252" s="82"/>
      <c r="WQC252" s="7"/>
      <c r="WQD252" s="82"/>
      <c r="WQF252" s="7"/>
      <c r="WQG252" s="82"/>
      <c r="WQH252" s="82"/>
      <c r="WQI252" s="83"/>
      <c r="WQK252" s="82"/>
      <c r="WQL252" s="80"/>
      <c r="WQM252" s="81"/>
      <c r="WQN252" s="82"/>
      <c r="WQQ252" s="82"/>
      <c r="WQR252" s="82"/>
      <c r="WQT252" s="82"/>
      <c r="WQW252" s="82"/>
      <c r="WQZ252" s="82"/>
      <c r="WRA252" s="82"/>
      <c r="WRF252" s="82"/>
      <c r="WRI252" s="82"/>
      <c r="WRJ252" s="82"/>
      <c r="WRK252" s="82"/>
      <c r="WRL252" s="82"/>
      <c r="WRM252" s="82"/>
      <c r="WRN252" s="82"/>
      <c r="WRO252" s="82"/>
      <c r="WSG252" s="82"/>
      <c r="WSH252" s="82"/>
      <c r="WSI252" s="6"/>
      <c r="WSL252" s="7"/>
      <c r="WSM252" s="7"/>
      <c r="WSR252" s="82"/>
      <c r="WST252" s="7"/>
      <c r="WSU252" s="82"/>
      <c r="WSW252" s="7"/>
      <c r="WSX252" s="82"/>
      <c r="WSY252" s="82"/>
      <c r="WSZ252" s="83"/>
      <c r="WTB252" s="82"/>
      <c r="WTC252" s="80"/>
      <c r="WTD252" s="81"/>
      <c r="WTE252" s="82"/>
      <c r="WTH252" s="82"/>
      <c r="WTI252" s="82"/>
      <c r="WTK252" s="82"/>
      <c r="WTN252" s="82"/>
      <c r="WTQ252" s="82"/>
      <c r="WTR252" s="82"/>
      <c r="WTW252" s="82"/>
      <c r="WTZ252" s="82"/>
      <c r="WUA252" s="82"/>
      <c r="WUB252" s="82"/>
      <c r="WUC252" s="82"/>
      <c r="WUD252" s="82"/>
      <c r="WUE252" s="82"/>
      <c r="WUF252" s="82"/>
      <c r="WUX252" s="82"/>
      <c r="WUY252" s="82"/>
      <c r="WUZ252" s="6"/>
      <c r="WVC252" s="7"/>
      <c r="WVD252" s="7"/>
      <c r="WVI252" s="82"/>
      <c r="WVK252" s="7"/>
      <c r="WVL252" s="82"/>
      <c r="WVN252" s="7"/>
      <c r="WVO252" s="82"/>
      <c r="WVP252" s="82"/>
      <c r="WVQ252" s="83"/>
      <c r="WVS252" s="82"/>
      <c r="WVT252" s="80"/>
      <c r="WVU252" s="81"/>
      <c r="WVV252" s="82"/>
      <c r="WVY252" s="82"/>
      <c r="WVZ252" s="82"/>
      <c r="WWB252" s="82"/>
      <c r="WWE252" s="82"/>
      <c r="WWH252" s="82"/>
      <c r="WWI252" s="82"/>
      <c r="WWN252" s="82"/>
      <c r="WWQ252" s="82"/>
      <c r="WWR252" s="82"/>
      <c r="WWS252" s="82"/>
      <c r="WWT252" s="82"/>
      <c r="WWU252" s="82"/>
      <c r="WWV252" s="82"/>
      <c r="WWW252" s="82"/>
      <c r="WXO252" s="82"/>
      <c r="WXP252" s="82"/>
      <c r="WXQ252" s="6"/>
      <c r="WXT252" s="7"/>
      <c r="WXU252" s="7"/>
      <c r="WXZ252" s="82"/>
      <c r="WYB252" s="7"/>
      <c r="WYC252" s="82"/>
      <c r="WYE252" s="7"/>
      <c r="WYF252" s="82"/>
      <c r="WYG252" s="82"/>
      <c r="WYH252" s="83"/>
      <c r="WYJ252" s="82"/>
      <c r="WYK252" s="80"/>
      <c r="WYL252" s="81"/>
      <c r="WYM252" s="82"/>
      <c r="WYP252" s="82"/>
      <c r="WYQ252" s="82"/>
      <c r="WYS252" s="82"/>
      <c r="WYV252" s="82"/>
      <c r="WYY252" s="82"/>
      <c r="WYZ252" s="82"/>
      <c r="WZE252" s="82"/>
      <c r="WZH252" s="82"/>
      <c r="WZI252" s="82"/>
      <c r="WZJ252" s="82"/>
      <c r="WZK252" s="82"/>
      <c r="WZL252" s="82"/>
      <c r="WZM252" s="82"/>
      <c r="WZN252" s="82"/>
      <c r="XAF252" s="82"/>
      <c r="XAG252" s="82"/>
      <c r="XAH252" s="6"/>
      <c r="XAK252" s="7"/>
      <c r="XAL252" s="7"/>
      <c r="XAQ252" s="82"/>
      <c r="XAS252" s="7"/>
      <c r="XAT252" s="82"/>
      <c r="XAV252" s="7"/>
      <c r="XAW252" s="82"/>
      <c r="XAX252" s="82"/>
      <c r="XAY252" s="83"/>
      <c r="XBA252" s="82"/>
      <c r="XBB252" s="80"/>
      <c r="XBC252" s="81"/>
      <c r="XBD252" s="82"/>
      <c r="XBG252" s="82"/>
      <c r="XBH252" s="82"/>
      <c r="XBJ252" s="82"/>
      <c r="XBM252" s="82"/>
      <c r="XBP252" s="82"/>
      <c r="XBQ252" s="82"/>
    </row>
    <row r="253" spans="1:2048 2053:3059 3077:4094 4112:5120 5123:6143 6146:7167 7169:8189 8194:9200 9218:10235 10253:12287 12290:14335 14337:16293" ht="47.25" customHeight="1" x14ac:dyDescent="0.25">
      <c r="A253" s="53" t="s">
        <v>4519</v>
      </c>
      <c r="B253" s="53">
        <v>60</v>
      </c>
      <c r="C253" s="53" t="s">
        <v>48</v>
      </c>
      <c r="D253" s="53" t="s">
        <v>995</v>
      </c>
      <c r="E253" s="53">
        <v>1</v>
      </c>
      <c r="F253" s="53" t="s">
        <v>1127</v>
      </c>
      <c r="G253" s="53" t="str">
        <f t="shared" si="408"/>
        <v>60-6</v>
      </c>
      <c r="H253" s="53" t="s">
        <v>170</v>
      </c>
      <c r="I253" s="53" t="s">
        <v>160</v>
      </c>
      <c r="J253" s="53" t="s">
        <v>80</v>
      </c>
      <c r="K253" s="53" t="s">
        <v>80</v>
      </c>
      <c r="L253" s="53" t="s">
        <v>80</v>
      </c>
      <c r="M253" s="53" t="s">
        <v>80</v>
      </c>
      <c r="N253" s="53" t="s">
        <v>80</v>
      </c>
      <c r="O253" s="53" t="s">
        <v>80</v>
      </c>
      <c r="P253" s="53" t="s">
        <v>171</v>
      </c>
      <c r="Q253" s="52">
        <v>1</v>
      </c>
      <c r="R253" s="52">
        <f>+Q253*Q252</f>
        <v>1</v>
      </c>
      <c r="S253" s="67">
        <f>+[35]COMPARTIDAS!AQ89</f>
        <v>1</v>
      </c>
      <c r="T253" s="53" t="s">
        <v>84</v>
      </c>
      <c r="U253" s="63" t="s">
        <v>162</v>
      </c>
      <c r="V253" s="23">
        <v>45200</v>
      </c>
      <c r="W253" s="23">
        <v>45290</v>
      </c>
      <c r="X253" s="53" t="s">
        <v>1034</v>
      </c>
      <c r="Y253" s="49" t="s">
        <v>87</v>
      </c>
      <c r="Z253" s="53" t="s">
        <v>89</v>
      </c>
      <c r="AA253" s="52">
        <f>VLOOKUP(B253,RANKING!$C$15:$H$47,5,0)</f>
        <v>1</v>
      </c>
      <c r="AB253" s="23" t="str">
        <f>HLOOKUP(B253,$AL$2:$BL$3,2,0)</f>
        <v>Reportaron cumplimiento del 100%, 1 de las 1 actividades que tiene el plan</v>
      </c>
      <c r="AC253" s="23">
        <v>45291</v>
      </c>
      <c r="AD253" s="52">
        <f>VLOOKUP(B23,RANKING!$C$15:$H$47,5,0)</f>
        <v>1</v>
      </c>
      <c r="AE253" s="23" t="str">
        <f>+AB253</f>
        <v>Reportaron cumplimiento del 100%, 1 de las 1 actividades que tiene el plan</v>
      </c>
      <c r="AF253" s="23" t="s">
        <v>92</v>
      </c>
      <c r="AG253" s="23" t="s">
        <v>92</v>
      </c>
      <c r="AH253" s="52">
        <f>VLOOKUP(B253,RANKING!$C$15:$H$47,6,0)</f>
        <v>1</v>
      </c>
      <c r="AI253" s="52">
        <f>+AD253*R253</f>
        <v>1</v>
      </c>
      <c r="AJ253" s="52"/>
      <c r="AK253" s="52"/>
      <c r="AL253" s="239" t="str">
        <f t="shared" si="344"/>
        <v/>
      </c>
      <c r="AM253" s="239" t="str">
        <f t="shared" si="345"/>
        <v/>
      </c>
      <c r="AN253" s="239" t="str">
        <f t="shared" si="346"/>
        <v/>
      </c>
      <c r="AO253" s="239" t="str">
        <f t="shared" si="347"/>
        <v/>
      </c>
      <c r="AP253" s="239" t="str">
        <f t="shared" si="348"/>
        <v/>
      </c>
      <c r="AQ253" s="239" t="str">
        <f t="shared" si="349"/>
        <v/>
      </c>
      <c r="AR253" s="239" t="str">
        <f t="shared" si="350"/>
        <v/>
      </c>
      <c r="AS253" s="239" t="str">
        <f t="shared" si="351"/>
        <v/>
      </c>
      <c r="AT253" s="239" t="str">
        <f t="shared" si="352"/>
        <v/>
      </c>
      <c r="AU253" s="239" t="str">
        <f t="shared" si="326"/>
        <v/>
      </c>
      <c r="AV253" s="239" t="str">
        <f t="shared" si="327"/>
        <v/>
      </c>
      <c r="AW253" s="239" t="str">
        <f t="shared" si="328"/>
        <v/>
      </c>
      <c r="AX253" s="239" t="str">
        <f t="shared" si="329"/>
        <v/>
      </c>
      <c r="AY253" s="239" t="str">
        <f t="shared" si="330"/>
        <v/>
      </c>
      <c r="AZ253" s="239" t="str">
        <f t="shared" si="331"/>
        <v/>
      </c>
      <c r="BA253" s="239" t="str">
        <f t="shared" si="332"/>
        <v/>
      </c>
      <c r="BB253" s="239" t="str">
        <f t="shared" si="333"/>
        <v/>
      </c>
      <c r="BC253" s="239" t="str">
        <f t="shared" si="334"/>
        <v/>
      </c>
      <c r="BD253" s="239" t="str">
        <f t="shared" si="335"/>
        <v/>
      </c>
      <c r="BE253" s="239" t="str">
        <f t="shared" si="336"/>
        <v/>
      </c>
      <c r="BF253" s="239" t="str">
        <f t="shared" si="337"/>
        <v/>
      </c>
      <c r="BG253" s="239" t="str">
        <f t="shared" si="338"/>
        <v/>
      </c>
      <c r="BH253" s="239" t="str">
        <f t="shared" si="339"/>
        <v/>
      </c>
      <c r="BI253" s="239" t="str">
        <f t="shared" si="340"/>
        <v/>
      </c>
      <c r="BJ253" s="239" t="str">
        <f t="shared" si="341"/>
        <v/>
      </c>
      <c r="BK253" s="239" t="str">
        <f t="shared" si="342"/>
        <v/>
      </c>
      <c r="BL253" s="239" t="str">
        <f t="shared" si="343"/>
        <v/>
      </c>
      <c r="BN253" s="239" t="str">
        <f t="shared" si="353"/>
        <v/>
      </c>
      <c r="BO253" s="239" t="str">
        <f t="shared" si="354"/>
        <v/>
      </c>
      <c r="BP253" s="239" t="str">
        <f t="shared" si="355"/>
        <v/>
      </c>
      <c r="BQ253" s="239" t="str">
        <f t="shared" si="356"/>
        <v/>
      </c>
      <c r="BR253" s="239" t="str">
        <f t="shared" si="357"/>
        <v/>
      </c>
      <c r="BS253" s="239" t="str">
        <f t="shared" si="358"/>
        <v/>
      </c>
      <c r="BT253" s="239" t="str">
        <f t="shared" si="359"/>
        <v/>
      </c>
      <c r="BU253" s="239" t="str">
        <f t="shared" si="360"/>
        <v/>
      </c>
      <c r="BV253" s="239" t="str">
        <f t="shared" si="361"/>
        <v/>
      </c>
      <c r="BW253" s="239" t="str">
        <f t="shared" si="362"/>
        <v/>
      </c>
      <c r="BX253" s="239" t="str">
        <f t="shared" si="363"/>
        <v/>
      </c>
      <c r="BY253" s="239" t="str">
        <f t="shared" si="364"/>
        <v/>
      </c>
      <c r="BZ253" s="239" t="str">
        <f t="shared" si="365"/>
        <v/>
      </c>
      <c r="CA253" s="239" t="str">
        <f t="shared" si="366"/>
        <v/>
      </c>
      <c r="CB253" s="239" t="str">
        <f t="shared" si="367"/>
        <v/>
      </c>
      <c r="CC253" s="239" t="str">
        <f t="shared" si="368"/>
        <v/>
      </c>
      <c r="CD253" s="239" t="str">
        <f t="shared" si="369"/>
        <v/>
      </c>
      <c r="CE253" s="239" t="str">
        <f t="shared" si="370"/>
        <v/>
      </c>
      <c r="CF253" s="239" t="str">
        <f t="shared" si="371"/>
        <v/>
      </c>
      <c r="CG253" s="239" t="str">
        <f t="shared" si="372"/>
        <v/>
      </c>
      <c r="CH253" s="239" t="str">
        <f t="shared" si="373"/>
        <v/>
      </c>
      <c r="CI253" s="239" t="str">
        <f t="shared" si="374"/>
        <v/>
      </c>
      <c r="CJ253" s="239" t="str">
        <f t="shared" si="375"/>
        <v/>
      </c>
      <c r="CK253" s="239" t="str">
        <f t="shared" si="376"/>
        <v/>
      </c>
      <c r="CL253" s="239" t="str">
        <f t="shared" si="377"/>
        <v/>
      </c>
      <c r="CM253" s="239" t="str">
        <f t="shared" si="378"/>
        <v/>
      </c>
      <c r="CN253" s="239" t="str">
        <f t="shared" si="379"/>
        <v/>
      </c>
      <c r="CP253" s="239" t="str">
        <f t="shared" si="380"/>
        <v/>
      </c>
      <c r="CQ253" s="239" t="str">
        <f t="shared" si="381"/>
        <v/>
      </c>
      <c r="CR253" s="239" t="str">
        <f t="shared" si="382"/>
        <v/>
      </c>
      <c r="CS253" s="239" t="str">
        <f t="shared" si="383"/>
        <v/>
      </c>
      <c r="CT253" s="239" t="str">
        <f t="shared" si="384"/>
        <v/>
      </c>
      <c r="CU253" s="239" t="str">
        <f t="shared" si="385"/>
        <v/>
      </c>
      <c r="CV253" s="239" t="str">
        <f t="shared" si="386"/>
        <v/>
      </c>
      <c r="CW253" s="239" t="str">
        <f t="shared" si="387"/>
        <v/>
      </c>
      <c r="CX253" s="239" t="str">
        <f t="shared" si="388"/>
        <v/>
      </c>
      <c r="CY253" s="239" t="str">
        <f t="shared" si="389"/>
        <v/>
      </c>
      <c r="CZ253" s="239" t="str">
        <f t="shared" si="390"/>
        <v/>
      </c>
      <c r="DA253" s="239" t="str">
        <f t="shared" si="391"/>
        <v/>
      </c>
      <c r="DB253" s="239" t="str">
        <f t="shared" si="392"/>
        <v/>
      </c>
      <c r="DC253" s="239" t="str">
        <f t="shared" si="393"/>
        <v/>
      </c>
      <c r="DD253" s="239" t="str">
        <f t="shared" si="394"/>
        <v/>
      </c>
      <c r="DE253" s="239" t="str">
        <f t="shared" si="395"/>
        <v/>
      </c>
      <c r="DF253" s="239" t="str">
        <f t="shared" si="396"/>
        <v/>
      </c>
      <c r="DG253" s="239" t="str">
        <f t="shared" si="397"/>
        <v/>
      </c>
      <c r="DH253" s="239" t="str">
        <f t="shared" si="398"/>
        <v/>
      </c>
      <c r="DI253" s="239" t="str">
        <f t="shared" si="399"/>
        <v/>
      </c>
      <c r="DJ253" s="239" t="str">
        <f t="shared" si="400"/>
        <v/>
      </c>
      <c r="DK253" s="239" t="str">
        <f t="shared" si="401"/>
        <v/>
      </c>
      <c r="DL253" s="239" t="str">
        <f t="shared" si="402"/>
        <v/>
      </c>
      <c r="DM253" s="239" t="str">
        <f t="shared" si="403"/>
        <v/>
      </c>
      <c r="DN253" s="239" t="str">
        <f t="shared" si="404"/>
        <v/>
      </c>
      <c r="DO253" s="239" t="str">
        <f t="shared" si="405"/>
        <v/>
      </c>
      <c r="DP253" s="239" t="str">
        <f t="shared" si="406"/>
        <v/>
      </c>
    </row>
    <row r="254" spans="1:2048 2053:3059 3077:4094 4112:5120 5123:6143 6146:7167 7169:8189 8194:9200 9218:10235 10253:12287 12290:14335 14337:16293" ht="63.75" hidden="1" customHeight="1" x14ac:dyDescent="0.25">
      <c r="A254" s="53" t="s">
        <v>4519</v>
      </c>
      <c r="B254" s="53">
        <v>60</v>
      </c>
      <c r="C254" s="53" t="s">
        <v>48</v>
      </c>
      <c r="D254" s="53" t="s">
        <v>995</v>
      </c>
      <c r="E254" s="87">
        <v>1</v>
      </c>
      <c r="F254" s="53" t="s">
        <v>1128</v>
      </c>
      <c r="G254" s="53" t="s">
        <v>1128</v>
      </c>
      <c r="H254" s="49" t="s">
        <v>75</v>
      </c>
      <c r="I254" s="131" t="s">
        <v>76</v>
      </c>
      <c r="J254" s="131" t="s">
        <v>1129</v>
      </c>
      <c r="K254" s="131" t="s">
        <v>124</v>
      </c>
      <c r="L254" s="131" t="s">
        <v>125</v>
      </c>
      <c r="M254" s="86" t="s">
        <v>80</v>
      </c>
      <c r="N254" s="86" t="s">
        <v>1097</v>
      </c>
      <c r="O254" s="132" t="s">
        <v>80</v>
      </c>
      <c r="P254" s="86" t="s">
        <v>1130</v>
      </c>
      <c r="Q254" s="86">
        <v>0.1</v>
      </c>
      <c r="R254" s="50"/>
      <c r="S254" s="131">
        <v>2</v>
      </c>
      <c r="T254" s="131" t="s">
        <v>84</v>
      </c>
      <c r="U254" s="132" t="s">
        <v>1131</v>
      </c>
      <c r="V254" s="132">
        <v>45201</v>
      </c>
      <c r="W254" s="132">
        <v>45289</v>
      </c>
      <c r="X254" s="133" t="s">
        <v>1034</v>
      </c>
      <c r="Y254" s="49" t="s">
        <v>87</v>
      </c>
      <c r="Z254" s="59" t="s">
        <v>100</v>
      </c>
      <c r="AA254" s="52">
        <v>1</v>
      </c>
      <c r="AB254" s="23" t="s">
        <v>1132</v>
      </c>
      <c r="AC254" s="23">
        <v>45251</v>
      </c>
      <c r="AD254" s="52">
        <v>1</v>
      </c>
      <c r="AE254" s="23" t="s">
        <v>1133</v>
      </c>
      <c r="AF254" s="23">
        <v>45251</v>
      </c>
      <c r="AG254" s="23" t="s">
        <v>79</v>
      </c>
      <c r="AH254" s="52" t="s">
        <v>92</v>
      </c>
      <c r="AI254" s="52">
        <f t="shared" si="324"/>
        <v>0.1</v>
      </c>
      <c r="AJ254" s="52"/>
      <c r="AK254" s="52"/>
      <c r="AL254" s="239" t="str">
        <f t="shared" si="344"/>
        <v/>
      </c>
      <c r="AM254" s="239" t="str">
        <f t="shared" si="345"/>
        <v/>
      </c>
      <c r="AN254" s="239" t="str">
        <f t="shared" si="346"/>
        <v/>
      </c>
      <c r="AO254" s="239" t="str">
        <f t="shared" si="347"/>
        <v/>
      </c>
      <c r="AP254" s="239" t="str">
        <f t="shared" si="348"/>
        <v/>
      </c>
      <c r="AQ254" s="239" t="str">
        <f t="shared" si="349"/>
        <v/>
      </c>
      <c r="AR254" s="239" t="str">
        <f t="shared" si="350"/>
        <v/>
      </c>
      <c r="AS254" s="239" t="str">
        <f t="shared" si="351"/>
        <v/>
      </c>
      <c r="AT254" s="239" t="str">
        <f t="shared" si="352"/>
        <v/>
      </c>
      <c r="AU254" s="239" t="str">
        <f t="shared" si="326"/>
        <v/>
      </c>
      <c r="AV254" s="239" t="str">
        <f t="shared" si="327"/>
        <v/>
      </c>
      <c r="AW254" s="239" t="str">
        <f t="shared" si="328"/>
        <v/>
      </c>
      <c r="AX254" s="239" t="str">
        <f t="shared" si="329"/>
        <v/>
      </c>
      <c r="AY254" s="239" t="str">
        <f t="shared" si="330"/>
        <v/>
      </c>
      <c r="AZ254" s="239" t="str">
        <f t="shared" si="331"/>
        <v/>
      </c>
      <c r="BA254" s="239" t="str">
        <f t="shared" si="332"/>
        <v/>
      </c>
      <c r="BB254" s="239" t="str">
        <f t="shared" si="333"/>
        <v/>
      </c>
      <c r="BC254" s="239" t="str">
        <f t="shared" si="334"/>
        <v/>
      </c>
      <c r="BD254" s="239" t="str">
        <f t="shared" si="335"/>
        <v/>
      </c>
      <c r="BE254" s="239" t="str">
        <f t="shared" si="336"/>
        <v/>
      </c>
      <c r="BF254" s="239" t="str">
        <f t="shared" si="337"/>
        <v/>
      </c>
      <c r="BG254" s="239" t="str">
        <f t="shared" si="338"/>
        <v/>
      </c>
      <c r="BH254" s="239" t="str">
        <f t="shared" si="339"/>
        <v/>
      </c>
      <c r="BI254" s="239" t="str">
        <f t="shared" si="340"/>
        <v/>
      </c>
      <c r="BJ254" s="239" t="str">
        <f t="shared" si="341"/>
        <v/>
      </c>
      <c r="BK254" s="239" t="str">
        <f t="shared" si="342"/>
        <v/>
      </c>
      <c r="BL254" s="239" t="str">
        <f t="shared" si="343"/>
        <v/>
      </c>
      <c r="BN254" s="239" t="str">
        <f t="shared" si="353"/>
        <v/>
      </c>
      <c r="BO254" s="239" t="str">
        <f t="shared" si="354"/>
        <v/>
      </c>
      <c r="BP254" s="239" t="str">
        <f t="shared" si="355"/>
        <v/>
      </c>
      <c r="BQ254" s="239" t="str">
        <f t="shared" si="356"/>
        <v/>
      </c>
      <c r="BR254" s="239" t="str">
        <f t="shared" si="357"/>
        <v/>
      </c>
      <c r="BS254" s="239" t="str">
        <f t="shared" si="358"/>
        <v/>
      </c>
      <c r="BT254" s="239" t="str">
        <f t="shared" si="359"/>
        <v/>
      </c>
      <c r="BU254" s="239" t="str">
        <f t="shared" si="360"/>
        <v/>
      </c>
      <c r="BV254" s="239" t="str">
        <f t="shared" si="361"/>
        <v/>
      </c>
      <c r="BW254" s="239" t="str">
        <f t="shared" si="362"/>
        <v/>
      </c>
      <c r="BX254" s="239" t="str">
        <f t="shared" si="363"/>
        <v/>
      </c>
      <c r="BY254" s="239" t="str">
        <f t="shared" si="364"/>
        <v/>
      </c>
      <c r="BZ254" s="239" t="str">
        <f t="shared" si="365"/>
        <v/>
      </c>
      <c r="CA254" s="239" t="str">
        <f t="shared" si="366"/>
        <v/>
      </c>
      <c r="CB254" s="239" t="str">
        <f t="shared" si="367"/>
        <v/>
      </c>
      <c r="CC254" s="239" t="str">
        <f t="shared" si="368"/>
        <v/>
      </c>
      <c r="CD254" s="239" t="str">
        <f t="shared" si="369"/>
        <v/>
      </c>
      <c r="CE254" s="239" t="str">
        <f t="shared" si="370"/>
        <v/>
      </c>
      <c r="CF254" s="239" t="str">
        <f t="shared" si="371"/>
        <v/>
      </c>
      <c r="CG254" s="239" t="str">
        <f t="shared" si="372"/>
        <v/>
      </c>
      <c r="CH254" s="239" t="str">
        <f t="shared" si="373"/>
        <v/>
      </c>
      <c r="CI254" s="239" t="str">
        <f t="shared" si="374"/>
        <v/>
      </c>
      <c r="CJ254" s="239" t="str">
        <f t="shared" si="375"/>
        <v/>
      </c>
      <c r="CK254" s="239" t="str">
        <f t="shared" si="376"/>
        <v/>
      </c>
      <c r="CL254" s="239" t="str">
        <f t="shared" si="377"/>
        <v/>
      </c>
      <c r="CM254" s="239" t="str">
        <f t="shared" si="378"/>
        <v/>
      </c>
      <c r="CN254" s="239" t="str">
        <f t="shared" si="379"/>
        <v/>
      </c>
      <c r="CP254" s="239" t="str">
        <f t="shared" si="380"/>
        <v/>
      </c>
      <c r="CQ254" s="239" t="str">
        <f t="shared" si="381"/>
        <v/>
      </c>
      <c r="CR254" s="239" t="str">
        <f t="shared" si="382"/>
        <v/>
      </c>
      <c r="CS254" s="239" t="str">
        <f t="shared" si="383"/>
        <v/>
      </c>
      <c r="CT254" s="239" t="str">
        <f t="shared" si="384"/>
        <v/>
      </c>
      <c r="CU254" s="239" t="str">
        <f t="shared" si="385"/>
        <v/>
      </c>
      <c r="CV254" s="239" t="str">
        <f t="shared" si="386"/>
        <v/>
      </c>
      <c r="CW254" s="239" t="str">
        <f t="shared" si="387"/>
        <v/>
      </c>
      <c r="CX254" s="239" t="str">
        <f t="shared" si="388"/>
        <v/>
      </c>
      <c r="CY254" s="239" t="str">
        <f t="shared" si="389"/>
        <v/>
      </c>
      <c r="CZ254" s="239" t="str">
        <f t="shared" si="390"/>
        <v/>
      </c>
      <c r="DA254" s="239" t="str">
        <f t="shared" si="391"/>
        <v/>
      </c>
      <c r="DB254" s="239" t="str">
        <f t="shared" si="392"/>
        <v/>
      </c>
      <c r="DC254" s="239" t="str">
        <f t="shared" si="393"/>
        <v/>
      </c>
      <c r="DD254" s="239" t="str">
        <f t="shared" si="394"/>
        <v/>
      </c>
      <c r="DE254" s="239" t="str">
        <f t="shared" si="395"/>
        <v/>
      </c>
      <c r="DF254" s="239" t="str">
        <f t="shared" si="396"/>
        <v/>
      </c>
      <c r="DG254" s="239" t="str">
        <f t="shared" si="397"/>
        <v/>
      </c>
      <c r="DH254" s="239" t="str">
        <f t="shared" si="398"/>
        <v/>
      </c>
      <c r="DI254" s="239" t="str">
        <f t="shared" si="399"/>
        <v/>
      </c>
      <c r="DJ254" s="239" t="str">
        <f t="shared" si="400"/>
        <v/>
      </c>
      <c r="DK254" s="239" t="str">
        <f t="shared" si="401"/>
        <v/>
      </c>
      <c r="DL254" s="239" t="str">
        <f t="shared" si="402"/>
        <v/>
      </c>
      <c r="DM254" s="239" t="str">
        <f t="shared" si="403"/>
        <v/>
      </c>
      <c r="DN254" s="239" t="str">
        <f t="shared" si="404"/>
        <v/>
      </c>
      <c r="DO254" s="239" t="str">
        <f t="shared" si="405"/>
        <v/>
      </c>
      <c r="DP254" s="239" t="str">
        <f t="shared" si="406"/>
        <v/>
      </c>
    </row>
    <row r="255" spans="1:2048 2053:3059 3077:4094 4112:5120 5123:6143 6146:7167 7169:8189 8194:9200 9218:10235 10253:12287 12290:14335 14337:16293" ht="47.25" hidden="1" customHeight="1" x14ac:dyDescent="0.25">
      <c r="A255" s="53" t="s">
        <v>4519</v>
      </c>
      <c r="B255" s="53">
        <v>60</v>
      </c>
      <c r="C255" s="53" t="s">
        <v>48</v>
      </c>
      <c r="D255" s="53" t="s">
        <v>995</v>
      </c>
      <c r="E255" s="87">
        <v>1</v>
      </c>
      <c r="F255" s="53" t="s">
        <v>1134</v>
      </c>
      <c r="G255" s="53" t="s">
        <v>1128</v>
      </c>
      <c r="H255" s="131" t="s">
        <v>94</v>
      </c>
      <c r="I255" s="131" t="s">
        <v>76</v>
      </c>
      <c r="J255" s="53" t="s">
        <v>80</v>
      </c>
      <c r="K255" s="131" t="s">
        <v>80</v>
      </c>
      <c r="L255" s="131" t="s">
        <v>80</v>
      </c>
      <c r="M255" s="131" t="s">
        <v>80</v>
      </c>
      <c r="N255" s="131" t="s">
        <v>80</v>
      </c>
      <c r="O255" s="131" t="s">
        <v>80</v>
      </c>
      <c r="P255" s="86" t="s">
        <v>1135</v>
      </c>
      <c r="Q255" s="86">
        <v>0.4</v>
      </c>
      <c r="R255" s="109">
        <f>+Q255*Q254</f>
        <v>4.0000000000000008E-2</v>
      </c>
      <c r="S255" s="131">
        <v>1</v>
      </c>
      <c r="T255" s="131" t="s">
        <v>84</v>
      </c>
      <c r="U255" s="132" t="s">
        <v>1136</v>
      </c>
      <c r="V255" s="132">
        <v>45201</v>
      </c>
      <c r="W255" s="132">
        <v>45214</v>
      </c>
      <c r="X255" s="133" t="s">
        <v>1034</v>
      </c>
      <c r="Y255" s="49" t="s">
        <v>87</v>
      </c>
      <c r="Z255" s="59" t="s">
        <v>100</v>
      </c>
      <c r="AA255" s="52">
        <v>1</v>
      </c>
      <c r="AB255" s="23" t="s">
        <v>1137</v>
      </c>
      <c r="AC255" s="23">
        <v>45202</v>
      </c>
      <c r="AD255" s="52">
        <v>1</v>
      </c>
      <c r="AE255" s="23" t="s">
        <v>1138</v>
      </c>
      <c r="AF255" s="23">
        <v>45202</v>
      </c>
      <c r="AG255" s="23" t="s">
        <v>79</v>
      </c>
      <c r="AH255" s="52">
        <v>1</v>
      </c>
      <c r="AI255" s="52">
        <f t="shared" si="324"/>
        <v>4.0000000000000008E-2</v>
      </c>
      <c r="AJ255" s="52">
        <f t="shared" ref="AJ255:AJ256" si="416">+AI255/R255</f>
        <v>1</v>
      </c>
      <c r="AK255" s="52"/>
      <c r="AL255" s="239" t="str">
        <f t="shared" si="344"/>
        <v/>
      </c>
      <c r="AM255" s="239" t="str">
        <f t="shared" si="345"/>
        <v/>
      </c>
      <c r="AN255" s="239" t="str">
        <f t="shared" si="346"/>
        <v/>
      </c>
      <c r="AO255" s="239" t="str">
        <f t="shared" si="347"/>
        <v/>
      </c>
      <c r="AP255" s="239" t="str">
        <f t="shared" si="348"/>
        <v/>
      </c>
      <c r="AQ255" s="239" t="str">
        <f t="shared" si="349"/>
        <v/>
      </c>
      <c r="AR255" s="239" t="str">
        <f t="shared" si="350"/>
        <v/>
      </c>
      <c r="AS255" s="239" t="str">
        <f t="shared" si="351"/>
        <v/>
      </c>
      <c r="AT255" s="239" t="str">
        <f t="shared" si="352"/>
        <v/>
      </c>
      <c r="AU255" s="239" t="str">
        <f t="shared" si="326"/>
        <v/>
      </c>
      <c r="AV255" s="239" t="str">
        <f t="shared" si="327"/>
        <v/>
      </c>
      <c r="AW255" s="239" t="str">
        <f t="shared" si="328"/>
        <v/>
      </c>
      <c r="AX255" s="239" t="str">
        <f t="shared" si="329"/>
        <v/>
      </c>
      <c r="AY255" s="239" t="str">
        <f t="shared" si="330"/>
        <v/>
      </c>
      <c r="AZ255" s="239" t="str">
        <f t="shared" si="331"/>
        <v/>
      </c>
      <c r="BA255" s="239" t="str">
        <f t="shared" si="332"/>
        <v/>
      </c>
      <c r="BB255" s="239" t="str">
        <f t="shared" si="333"/>
        <v/>
      </c>
      <c r="BC255" s="239" t="str">
        <f t="shared" si="334"/>
        <v/>
      </c>
      <c r="BD255" s="239" t="str">
        <f t="shared" si="335"/>
        <v/>
      </c>
      <c r="BE255" s="239" t="str">
        <f t="shared" si="336"/>
        <v/>
      </c>
      <c r="BF255" s="239" t="str">
        <f t="shared" si="337"/>
        <v/>
      </c>
      <c r="BG255" s="239" t="str">
        <f t="shared" si="338"/>
        <v/>
      </c>
      <c r="BH255" s="239" t="str">
        <f t="shared" si="339"/>
        <v/>
      </c>
      <c r="BI255" s="239" t="str">
        <f t="shared" si="340"/>
        <v/>
      </c>
      <c r="BJ255" s="239" t="str">
        <f t="shared" si="341"/>
        <v/>
      </c>
      <c r="BK255" s="239" t="str">
        <f t="shared" si="342"/>
        <v/>
      </c>
      <c r="BL255" s="239" t="str">
        <f t="shared" si="343"/>
        <v/>
      </c>
      <c r="BN255" s="239" t="str">
        <f t="shared" si="353"/>
        <v/>
      </c>
      <c r="BO255" s="239" t="str">
        <f t="shared" si="354"/>
        <v/>
      </c>
      <c r="BP255" s="239" t="str">
        <f t="shared" si="355"/>
        <v/>
      </c>
      <c r="BQ255" s="239" t="str">
        <f t="shared" si="356"/>
        <v/>
      </c>
      <c r="BR255" s="239" t="str">
        <f t="shared" si="357"/>
        <v/>
      </c>
      <c r="BS255" s="239" t="str">
        <f t="shared" si="358"/>
        <v/>
      </c>
      <c r="BT255" s="239" t="str">
        <f t="shared" si="359"/>
        <v/>
      </c>
      <c r="BU255" s="239" t="str">
        <f t="shared" si="360"/>
        <v/>
      </c>
      <c r="BV255" s="239" t="str">
        <f t="shared" si="361"/>
        <v/>
      </c>
      <c r="BW255" s="239" t="str">
        <f t="shared" si="362"/>
        <v/>
      </c>
      <c r="BX255" s="239" t="str">
        <f t="shared" si="363"/>
        <v/>
      </c>
      <c r="BY255" s="239" t="str">
        <f t="shared" si="364"/>
        <v/>
      </c>
      <c r="BZ255" s="239" t="str">
        <f t="shared" si="365"/>
        <v/>
      </c>
      <c r="CA255" s="239" t="str">
        <f t="shared" si="366"/>
        <v/>
      </c>
      <c r="CB255" s="239" t="str">
        <f t="shared" si="367"/>
        <v/>
      </c>
      <c r="CC255" s="239" t="str">
        <f t="shared" si="368"/>
        <v/>
      </c>
      <c r="CD255" s="239" t="str">
        <f t="shared" si="369"/>
        <v/>
      </c>
      <c r="CE255" s="239" t="str">
        <f t="shared" si="370"/>
        <v/>
      </c>
      <c r="CF255" s="239" t="str">
        <f t="shared" si="371"/>
        <v/>
      </c>
      <c r="CG255" s="239" t="str">
        <f t="shared" si="372"/>
        <v/>
      </c>
      <c r="CH255" s="239" t="str">
        <f t="shared" si="373"/>
        <v/>
      </c>
      <c r="CI255" s="239" t="str">
        <f t="shared" si="374"/>
        <v/>
      </c>
      <c r="CJ255" s="239" t="str">
        <f t="shared" si="375"/>
        <v/>
      </c>
      <c r="CK255" s="239" t="str">
        <f t="shared" si="376"/>
        <v/>
      </c>
      <c r="CL255" s="239" t="str">
        <f t="shared" si="377"/>
        <v/>
      </c>
      <c r="CM255" s="239" t="str">
        <f t="shared" si="378"/>
        <v/>
      </c>
      <c r="CN255" s="239" t="str">
        <f t="shared" si="379"/>
        <v/>
      </c>
      <c r="CP255" s="239" t="str">
        <f t="shared" si="380"/>
        <v/>
      </c>
      <c r="CQ255" s="239" t="str">
        <f t="shared" si="381"/>
        <v/>
      </c>
      <c r="CR255" s="239" t="str">
        <f t="shared" si="382"/>
        <v/>
      </c>
      <c r="CS255" s="239" t="str">
        <f t="shared" si="383"/>
        <v/>
      </c>
      <c r="CT255" s="239" t="str">
        <f t="shared" si="384"/>
        <v/>
      </c>
      <c r="CU255" s="239" t="str">
        <f t="shared" si="385"/>
        <v/>
      </c>
      <c r="CV255" s="239" t="str">
        <f t="shared" si="386"/>
        <v/>
      </c>
      <c r="CW255" s="239" t="str">
        <f t="shared" si="387"/>
        <v/>
      </c>
      <c r="CX255" s="239" t="str">
        <f t="shared" si="388"/>
        <v/>
      </c>
      <c r="CY255" s="239" t="str">
        <f t="shared" si="389"/>
        <v/>
      </c>
      <c r="CZ255" s="239" t="str">
        <f t="shared" si="390"/>
        <v/>
      </c>
      <c r="DA255" s="239" t="str">
        <f t="shared" si="391"/>
        <v/>
      </c>
      <c r="DB255" s="239" t="str">
        <f t="shared" si="392"/>
        <v/>
      </c>
      <c r="DC255" s="239" t="str">
        <f t="shared" si="393"/>
        <v/>
      </c>
      <c r="DD255" s="239" t="str">
        <f t="shared" si="394"/>
        <v/>
      </c>
      <c r="DE255" s="239" t="str">
        <f t="shared" si="395"/>
        <v/>
      </c>
      <c r="DF255" s="239" t="str">
        <f t="shared" si="396"/>
        <v/>
      </c>
      <c r="DG255" s="239" t="str">
        <f t="shared" si="397"/>
        <v/>
      </c>
      <c r="DH255" s="239" t="str">
        <f t="shared" si="398"/>
        <v/>
      </c>
      <c r="DI255" s="239" t="str">
        <f t="shared" si="399"/>
        <v/>
      </c>
      <c r="DJ255" s="239" t="str">
        <f t="shared" si="400"/>
        <v/>
      </c>
      <c r="DK255" s="239" t="str">
        <f t="shared" si="401"/>
        <v/>
      </c>
      <c r="DL255" s="239" t="str">
        <f t="shared" si="402"/>
        <v/>
      </c>
      <c r="DM255" s="239" t="str">
        <f t="shared" si="403"/>
        <v/>
      </c>
      <c r="DN255" s="239" t="str">
        <f t="shared" si="404"/>
        <v/>
      </c>
      <c r="DO255" s="239" t="str">
        <f t="shared" si="405"/>
        <v/>
      </c>
      <c r="DP255" s="239" t="str">
        <f t="shared" si="406"/>
        <v/>
      </c>
    </row>
    <row r="256" spans="1:2048 2053:3059 3077:4094 4112:5120 5123:6143 6146:7167 7169:8189 8194:9200 9218:10235 10253:12287 12290:14335 14337:16293" ht="47.25" hidden="1" customHeight="1" x14ac:dyDescent="0.25">
      <c r="A256" s="53" t="s">
        <v>4519</v>
      </c>
      <c r="B256" s="53">
        <v>60</v>
      </c>
      <c r="C256" s="53" t="s">
        <v>48</v>
      </c>
      <c r="D256" s="53" t="s">
        <v>995</v>
      </c>
      <c r="E256" s="87">
        <v>1</v>
      </c>
      <c r="F256" s="53" t="s">
        <v>1139</v>
      </c>
      <c r="G256" s="53" t="s">
        <v>1128</v>
      </c>
      <c r="H256" s="131" t="s">
        <v>94</v>
      </c>
      <c r="I256" s="131" t="s">
        <v>76</v>
      </c>
      <c r="J256" s="53" t="s">
        <v>80</v>
      </c>
      <c r="K256" s="131" t="s">
        <v>80</v>
      </c>
      <c r="L256" s="131" t="s">
        <v>80</v>
      </c>
      <c r="M256" s="131" t="s">
        <v>80</v>
      </c>
      <c r="N256" s="131" t="s">
        <v>80</v>
      </c>
      <c r="O256" s="131" t="s">
        <v>80</v>
      </c>
      <c r="P256" s="86" t="s">
        <v>1140</v>
      </c>
      <c r="Q256" s="86">
        <v>0.6</v>
      </c>
      <c r="R256" s="109">
        <f>+Q256*Q254</f>
        <v>0.06</v>
      </c>
      <c r="S256" s="131">
        <v>2</v>
      </c>
      <c r="T256" s="131" t="s">
        <v>84</v>
      </c>
      <c r="U256" s="132" t="s">
        <v>1131</v>
      </c>
      <c r="V256" s="132">
        <v>45217</v>
      </c>
      <c r="W256" s="132">
        <v>45289</v>
      </c>
      <c r="X256" s="133" t="s">
        <v>1034</v>
      </c>
      <c r="Y256" s="49" t="s">
        <v>87</v>
      </c>
      <c r="Z256" s="59" t="s">
        <v>100</v>
      </c>
      <c r="AA256" s="52">
        <v>1</v>
      </c>
      <c r="AB256" s="23" t="s">
        <v>1132</v>
      </c>
      <c r="AC256" s="23">
        <v>45251</v>
      </c>
      <c r="AD256" s="52">
        <v>1</v>
      </c>
      <c r="AE256" s="23" t="s">
        <v>1141</v>
      </c>
      <c r="AF256" s="23">
        <v>45251</v>
      </c>
      <c r="AG256" s="23" t="s">
        <v>79</v>
      </c>
      <c r="AH256" s="52">
        <v>1</v>
      </c>
      <c r="AI256" s="52">
        <f t="shared" si="324"/>
        <v>0.06</v>
      </c>
      <c r="AJ256" s="52">
        <f t="shared" si="416"/>
        <v>1</v>
      </c>
      <c r="AK256" s="52"/>
      <c r="AL256" s="239" t="str">
        <f t="shared" si="344"/>
        <v/>
      </c>
      <c r="AM256" s="239" t="str">
        <f t="shared" si="345"/>
        <v/>
      </c>
      <c r="AN256" s="239" t="str">
        <f t="shared" si="346"/>
        <v/>
      </c>
      <c r="AO256" s="239" t="str">
        <f t="shared" si="347"/>
        <v/>
      </c>
      <c r="AP256" s="239" t="str">
        <f t="shared" si="348"/>
        <v/>
      </c>
      <c r="AQ256" s="239" t="str">
        <f t="shared" si="349"/>
        <v/>
      </c>
      <c r="AR256" s="239" t="str">
        <f t="shared" si="350"/>
        <v/>
      </c>
      <c r="AS256" s="239" t="str">
        <f t="shared" si="351"/>
        <v/>
      </c>
      <c r="AT256" s="239" t="str">
        <f t="shared" si="352"/>
        <v/>
      </c>
      <c r="AU256" s="239" t="str">
        <f t="shared" si="326"/>
        <v/>
      </c>
      <c r="AV256" s="239" t="str">
        <f t="shared" si="327"/>
        <v/>
      </c>
      <c r="AW256" s="239" t="str">
        <f t="shared" si="328"/>
        <v/>
      </c>
      <c r="AX256" s="239" t="str">
        <f t="shared" si="329"/>
        <v/>
      </c>
      <c r="AY256" s="239" t="str">
        <f t="shared" si="330"/>
        <v/>
      </c>
      <c r="AZ256" s="239" t="str">
        <f t="shared" si="331"/>
        <v/>
      </c>
      <c r="BA256" s="239" t="str">
        <f t="shared" si="332"/>
        <v/>
      </c>
      <c r="BB256" s="239" t="str">
        <f t="shared" si="333"/>
        <v/>
      </c>
      <c r="BC256" s="239" t="str">
        <f t="shared" si="334"/>
        <v/>
      </c>
      <c r="BD256" s="239" t="str">
        <f t="shared" si="335"/>
        <v/>
      </c>
      <c r="BE256" s="239" t="str">
        <f t="shared" si="336"/>
        <v/>
      </c>
      <c r="BF256" s="239" t="str">
        <f t="shared" si="337"/>
        <v/>
      </c>
      <c r="BG256" s="239" t="str">
        <f t="shared" si="338"/>
        <v/>
      </c>
      <c r="BH256" s="239" t="str">
        <f t="shared" si="339"/>
        <v/>
      </c>
      <c r="BI256" s="239" t="str">
        <f t="shared" si="340"/>
        <v/>
      </c>
      <c r="BJ256" s="239" t="str">
        <f t="shared" si="341"/>
        <v/>
      </c>
      <c r="BK256" s="239" t="str">
        <f t="shared" si="342"/>
        <v/>
      </c>
      <c r="BL256" s="239" t="str">
        <f t="shared" si="343"/>
        <v/>
      </c>
      <c r="BN256" s="239" t="str">
        <f t="shared" si="353"/>
        <v/>
      </c>
      <c r="BO256" s="239" t="str">
        <f t="shared" si="354"/>
        <v/>
      </c>
      <c r="BP256" s="239" t="str">
        <f t="shared" si="355"/>
        <v/>
      </c>
      <c r="BQ256" s="239" t="str">
        <f t="shared" si="356"/>
        <v/>
      </c>
      <c r="BR256" s="239" t="str">
        <f t="shared" si="357"/>
        <v/>
      </c>
      <c r="BS256" s="239" t="str">
        <f t="shared" si="358"/>
        <v/>
      </c>
      <c r="BT256" s="239" t="str">
        <f t="shared" si="359"/>
        <v/>
      </c>
      <c r="BU256" s="239" t="str">
        <f t="shared" si="360"/>
        <v/>
      </c>
      <c r="BV256" s="239" t="str">
        <f t="shared" si="361"/>
        <v/>
      </c>
      <c r="BW256" s="239" t="str">
        <f t="shared" si="362"/>
        <v/>
      </c>
      <c r="BX256" s="239" t="str">
        <f t="shared" si="363"/>
        <v/>
      </c>
      <c r="BY256" s="239" t="str">
        <f t="shared" si="364"/>
        <v/>
      </c>
      <c r="BZ256" s="239" t="str">
        <f t="shared" si="365"/>
        <v/>
      </c>
      <c r="CA256" s="239" t="str">
        <f t="shared" si="366"/>
        <v/>
      </c>
      <c r="CB256" s="239" t="str">
        <f t="shared" si="367"/>
        <v/>
      </c>
      <c r="CC256" s="239" t="str">
        <f t="shared" si="368"/>
        <v/>
      </c>
      <c r="CD256" s="239" t="str">
        <f t="shared" si="369"/>
        <v/>
      </c>
      <c r="CE256" s="239" t="str">
        <f t="shared" si="370"/>
        <v/>
      </c>
      <c r="CF256" s="239" t="str">
        <f t="shared" si="371"/>
        <v/>
      </c>
      <c r="CG256" s="239" t="str">
        <f t="shared" si="372"/>
        <v/>
      </c>
      <c r="CH256" s="239" t="str">
        <f t="shared" si="373"/>
        <v/>
      </c>
      <c r="CI256" s="239" t="str">
        <f t="shared" si="374"/>
        <v/>
      </c>
      <c r="CJ256" s="239" t="str">
        <f t="shared" si="375"/>
        <v/>
      </c>
      <c r="CK256" s="239" t="str">
        <f t="shared" si="376"/>
        <v/>
      </c>
      <c r="CL256" s="239" t="str">
        <f t="shared" si="377"/>
        <v/>
      </c>
      <c r="CM256" s="239" t="str">
        <f t="shared" si="378"/>
        <v/>
      </c>
      <c r="CN256" s="239" t="str">
        <f t="shared" si="379"/>
        <v/>
      </c>
      <c r="CP256" s="239" t="str">
        <f t="shared" si="380"/>
        <v/>
      </c>
      <c r="CQ256" s="239" t="str">
        <f t="shared" si="381"/>
        <v/>
      </c>
      <c r="CR256" s="239" t="str">
        <f t="shared" si="382"/>
        <v/>
      </c>
      <c r="CS256" s="239" t="str">
        <f t="shared" si="383"/>
        <v/>
      </c>
      <c r="CT256" s="239" t="str">
        <f t="shared" si="384"/>
        <v/>
      </c>
      <c r="CU256" s="239" t="str">
        <f t="shared" si="385"/>
        <v/>
      </c>
      <c r="CV256" s="239" t="str">
        <f t="shared" si="386"/>
        <v/>
      </c>
      <c r="CW256" s="239" t="str">
        <f t="shared" si="387"/>
        <v/>
      </c>
      <c r="CX256" s="239" t="str">
        <f t="shared" si="388"/>
        <v/>
      </c>
      <c r="CY256" s="239" t="str">
        <f t="shared" si="389"/>
        <v/>
      </c>
      <c r="CZ256" s="239" t="str">
        <f t="shared" si="390"/>
        <v/>
      </c>
      <c r="DA256" s="239" t="str">
        <f t="shared" si="391"/>
        <v/>
      </c>
      <c r="DB256" s="239" t="str">
        <f t="shared" si="392"/>
        <v/>
      </c>
      <c r="DC256" s="239" t="str">
        <f t="shared" si="393"/>
        <v/>
      </c>
      <c r="DD256" s="239" t="str">
        <f t="shared" si="394"/>
        <v/>
      </c>
      <c r="DE256" s="239" t="str">
        <f t="shared" si="395"/>
        <v/>
      </c>
      <c r="DF256" s="239" t="str">
        <f t="shared" si="396"/>
        <v/>
      </c>
      <c r="DG256" s="239" t="str">
        <f t="shared" si="397"/>
        <v/>
      </c>
      <c r="DH256" s="239" t="str">
        <f t="shared" si="398"/>
        <v/>
      </c>
      <c r="DI256" s="239" t="str">
        <f t="shared" si="399"/>
        <v/>
      </c>
      <c r="DJ256" s="239" t="str">
        <f t="shared" si="400"/>
        <v/>
      </c>
      <c r="DK256" s="239" t="str">
        <f t="shared" si="401"/>
        <v/>
      </c>
      <c r="DL256" s="239" t="str">
        <f t="shared" si="402"/>
        <v/>
      </c>
      <c r="DM256" s="239" t="str">
        <f t="shared" si="403"/>
        <v/>
      </c>
      <c r="DN256" s="239" t="str">
        <f t="shared" si="404"/>
        <v/>
      </c>
      <c r="DO256" s="239" t="str">
        <f t="shared" si="405"/>
        <v/>
      </c>
      <c r="DP256" s="239" t="str">
        <f t="shared" si="406"/>
        <v/>
      </c>
    </row>
    <row r="257" spans="1:120" ht="35.25" hidden="1" customHeight="1" x14ac:dyDescent="0.25">
      <c r="A257" s="49" t="s">
        <v>4522</v>
      </c>
      <c r="B257" s="49">
        <v>71</v>
      </c>
      <c r="C257" s="49" t="s">
        <v>49</v>
      </c>
      <c r="D257" s="49" t="s">
        <v>1142</v>
      </c>
      <c r="E257" s="85">
        <v>1</v>
      </c>
      <c r="F257" s="49" t="s">
        <v>1143</v>
      </c>
      <c r="G257" s="49" t="str">
        <f>+IF(H257="Producto",F257,IF(H257="Producto Act Compartidas",F257,G253))</f>
        <v>71-1</v>
      </c>
      <c r="H257" s="49" t="s">
        <v>75</v>
      </c>
      <c r="I257" s="49" t="s">
        <v>196</v>
      </c>
      <c r="J257" s="49" t="s">
        <v>265</v>
      </c>
      <c r="K257" s="49" t="s">
        <v>931</v>
      </c>
      <c r="L257" s="49" t="s">
        <v>125</v>
      </c>
      <c r="M257" s="49" t="s">
        <v>583</v>
      </c>
      <c r="N257" s="49" t="s">
        <v>1144</v>
      </c>
      <c r="O257" s="49" t="s">
        <v>243</v>
      </c>
      <c r="P257" s="49" t="s">
        <v>1145</v>
      </c>
      <c r="Q257" s="50">
        <v>0.35</v>
      </c>
      <c r="R257" s="50"/>
      <c r="S257" s="134">
        <v>247</v>
      </c>
      <c r="T257" s="98" t="s">
        <v>84</v>
      </c>
      <c r="U257" s="131" t="s">
        <v>1146</v>
      </c>
      <c r="V257" s="51">
        <v>44958</v>
      </c>
      <c r="W257" s="51">
        <v>45271</v>
      </c>
      <c r="X257" s="49" t="s">
        <v>1147</v>
      </c>
      <c r="Y257" s="49" t="s">
        <v>87</v>
      </c>
      <c r="Z257" s="59" t="s">
        <v>100</v>
      </c>
      <c r="AA257" s="52">
        <v>1.02</v>
      </c>
      <c r="AB257" s="23" t="s">
        <v>1148</v>
      </c>
      <c r="AC257" s="23">
        <v>45269</v>
      </c>
      <c r="AD257" s="52">
        <v>1</v>
      </c>
      <c r="AE257" s="23" t="s">
        <v>1149</v>
      </c>
      <c r="AF257" s="23">
        <v>45269</v>
      </c>
      <c r="AG257" s="52"/>
      <c r="AH257" s="52" t="s">
        <v>92</v>
      </c>
      <c r="AI257" s="52">
        <f t="shared" si="324"/>
        <v>0.35</v>
      </c>
      <c r="AJ257" s="52"/>
      <c r="AK257" s="52"/>
      <c r="AL257" s="239" t="str">
        <f t="shared" si="344"/>
        <v/>
      </c>
      <c r="AM257" s="239" t="str">
        <f t="shared" si="345"/>
        <v/>
      </c>
      <c r="AN257" s="239" t="str">
        <f t="shared" si="346"/>
        <v/>
      </c>
      <c r="AO257" s="239" t="str">
        <f t="shared" si="347"/>
        <v/>
      </c>
      <c r="AP257" s="239" t="str">
        <f t="shared" si="348"/>
        <v/>
      </c>
      <c r="AQ257" s="239" t="str">
        <f t="shared" si="349"/>
        <v/>
      </c>
      <c r="AR257" s="239" t="str">
        <f t="shared" si="350"/>
        <v/>
      </c>
      <c r="AS257" s="239" t="str">
        <f t="shared" si="351"/>
        <v/>
      </c>
      <c r="AT257" s="239" t="str">
        <f t="shared" si="352"/>
        <v/>
      </c>
      <c r="AU257" s="239" t="str">
        <f t="shared" si="326"/>
        <v/>
      </c>
      <c r="AV257" s="239" t="str">
        <f t="shared" si="327"/>
        <v/>
      </c>
      <c r="AW257" s="239" t="str">
        <f t="shared" si="328"/>
        <v/>
      </c>
      <c r="AX257" s="239" t="str">
        <f t="shared" si="329"/>
        <v/>
      </c>
      <c r="AY257" s="239" t="str">
        <f t="shared" si="330"/>
        <v/>
      </c>
      <c r="AZ257" s="239" t="str">
        <f t="shared" si="331"/>
        <v/>
      </c>
      <c r="BA257" s="239" t="str">
        <f t="shared" si="332"/>
        <v/>
      </c>
      <c r="BB257" s="239" t="str">
        <f t="shared" si="333"/>
        <v/>
      </c>
      <c r="BC257" s="239" t="str">
        <f t="shared" si="334"/>
        <v/>
      </c>
      <c r="BD257" s="239" t="str">
        <f t="shared" si="335"/>
        <v/>
      </c>
      <c r="BE257" s="239" t="str">
        <f t="shared" si="336"/>
        <v/>
      </c>
      <c r="BF257" s="239" t="str">
        <f t="shared" si="337"/>
        <v/>
      </c>
      <c r="BG257" s="239" t="str">
        <f t="shared" si="338"/>
        <v/>
      </c>
      <c r="BH257" s="239" t="str">
        <f t="shared" si="339"/>
        <v/>
      </c>
      <c r="BI257" s="239" t="str">
        <f t="shared" si="340"/>
        <v/>
      </c>
      <c r="BJ257" s="239" t="str">
        <f t="shared" si="341"/>
        <v/>
      </c>
      <c r="BK257" s="239" t="str">
        <f t="shared" si="342"/>
        <v/>
      </c>
      <c r="BL257" s="239" t="str">
        <f t="shared" si="343"/>
        <v/>
      </c>
      <c r="BN257" s="239" t="str">
        <f t="shared" si="353"/>
        <v/>
      </c>
      <c r="BO257" s="239" t="str">
        <f t="shared" si="354"/>
        <v/>
      </c>
      <c r="BP257" s="239" t="str">
        <f t="shared" si="355"/>
        <v/>
      </c>
      <c r="BQ257" s="239" t="str">
        <f t="shared" si="356"/>
        <v/>
      </c>
      <c r="BR257" s="239" t="str">
        <f t="shared" si="357"/>
        <v/>
      </c>
      <c r="BS257" s="239" t="str">
        <f t="shared" si="358"/>
        <v/>
      </c>
      <c r="BT257" s="239" t="str">
        <f t="shared" si="359"/>
        <v/>
      </c>
      <c r="BU257" s="239" t="str">
        <f t="shared" si="360"/>
        <v/>
      </c>
      <c r="BV257" s="239" t="str">
        <f t="shared" si="361"/>
        <v/>
      </c>
      <c r="BW257" s="239" t="str">
        <f t="shared" si="362"/>
        <v/>
      </c>
      <c r="BX257" s="239" t="str">
        <f t="shared" si="363"/>
        <v/>
      </c>
      <c r="BY257" s="239" t="str">
        <f t="shared" si="364"/>
        <v/>
      </c>
      <c r="BZ257" s="239" t="str">
        <f t="shared" si="365"/>
        <v/>
      </c>
      <c r="CA257" s="239" t="str">
        <f t="shared" si="366"/>
        <v/>
      </c>
      <c r="CB257" s="239" t="str">
        <f t="shared" si="367"/>
        <v/>
      </c>
      <c r="CC257" s="239" t="str">
        <f t="shared" si="368"/>
        <v/>
      </c>
      <c r="CD257" s="239" t="str">
        <f t="shared" si="369"/>
        <v/>
      </c>
      <c r="CE257" s="239" t="str">
        <f t="shared" si="370"/>
        <v/>
      </c>
      <c r="CF257" s="239" t="str">
        <f t="shared" si="371"/>
        <v/>
      </c>
      <c r="CG257" s="239" t="str">
        <f t="shared" si="372"/>
        <v/>
      </c>
      <c r="CH257" s="239" t="str">
        <f t="shared" si="373"/>
        <v/>
      </c>
      <c r="CI257" s="239" t="str">
        <f t="shared" si="374"/>
        <v/>
      </c>
      <c r="CJ257" s="239" t="str">
        <f t="shared" si="375"/>
        <v/>
      </c>
      <c r="CK257" s="239" t="str">
        <f t="shared" si="376"/>
        <v/>
      </c>
      <c r="CL257" s="239" t="str">
        <f t="shared" si="377"/>
        <v/>
      </c>
      <c r="CM257" s="239" t="str">
        <f t="shared" si="378"/>
        <v/>
      </c>
      <c r="CN257" s="239" t="str">
        <f t="shared" si="379"/>
        <v/>
      </c>
      <c r="CP257" s="239" t="str">
        <f t="shared" si="380"/>
        <v/>
      </c>
      <c r="CQ257" s="239" t="str">
        <f t="shared" si="381"/>
        <v/>
      </c>
      <c r="CR257" s="239" t="str">
        <f t="shared" si="382"/>
        <v/>
      </c>
      <c r="CS257" s="239" t="str">
        <f t="shared" si="383"/>
        <v/>
      </c>
      <c r="CT257" s="239" t="str">
        <f t="shared" si="384"/>
        <v/>
      </c>
      <c r="CU257" s="239" t="str">
        <f t="shared" si="385"/>
        <v/>
      </c>
      <c r="CV257" s="239" t="str">
        <f t="shared" si="386"/>
        <v/>
      </c>
      <c r="CW257" s="239" t="str">
        <f t="shared" si="387"/>
        <v/>
      </c>
      <c r="CX257" s="239" t="str">
        <f t="shared" si="388"/>
        <v/>
      </c>
      <c r="CY257" s="239" t="str">
        <f t="shared" si="389"/>
        <v/>
      </c>
      <c r="CZ257" s="239" t="str">
        <f t="shared" si="390"/>
        <v/>
      </c>
      <c r="DA257" s="239" t="str">
        <f t="shared" si="391"/>
        <v/>
      </c>
      <c r="DB257" s="239" t="str">
        <f t="shared" si="392"/>
        <v/>
      </c>
      <c r="DC257" s="239" t="str">
        <f t="shared" si="393"/>
        <v/>
      </c>
      <c r="DD257" s="239" t="str">
        <f t="shared" si="394"/>
        <v/>
      </c>
      <c r="DE257" s="239" t="str">
        <f t="shared" si="395"/>
        <v/>
      </c>
      <c r="DF257" s="239" t="str">
        <f t="shared" si="396"/>
        <v/>
      </c>
      <c r="DG257" s="239" t="str">
        <f t="shared" si="397"/>
        <v/>
      </c>
      <c r="DH257" s="239" t="str">
        <f t="shared" si="398"/>
        <v/>
      </c>
      <c r="DI257" s="239" t="str">
        <f t="shared" si="399"/>
        <v/>
      </c>
      <c r="DJ257" s="239" t="str">
        <f t="shared" si="400"/>
        <v/>
      </c>
      <c r="DK257" s="239" t="str">
        <f t="shared" si="401"/>
        <v/>
      </c>
      <c r="DL257" s="239" t="str">
        <f t="shared" si="402"/>
        <v/>
      </c>
      <c r="DM257" s="239" t="str">
        <f t="shared" si="403"/>
        <v/>
      </c>
      <c r="DN257" s="239" t="str">
        <f t="shared" si="404"/>
        <v/>
      </c>
      <c r="DO257" s="239" t="str">
        <f t="shared" si="405"/>
        <v/>
      </c>
      <c r="DP257" s="239" t="str">
        <f t="shared" si="406"/>
        <v/>
      </c>
    </row>
    <row r="258" spans="1:120" ht="35.25" hidden="1" customHeight="1" x14ac:dyDescent="0.25">
      <c r="A258" s="53" t="s">
        <v>4522</v>
      </c>
      <c r="B258" s="53">
        <v>71</v>
      </c>
      <c r="C258" s="53" t="s">
        <v>49</v>
      </c>
      <c r="D258" s="53" t="s">
        <v>1142</v>
      </c>
      <c r="E258" s="53">
        <v>1</v>
      </c>
      <c r="F258" s="53" t="s">
        <v>1150</v>
      </c>
      <c r="G258" s="53" t="str">
        <f t="shared" si="408"/>
        <v>71-1</v>
      </c>
      <c r="H258" s="53" t="s">
        <v>94</v>
      </c>
      <c r="I258" s="53" t="s">
        <v>196</v>
      </c>
      <c r="J258" s="53" t="s">
        <v>80</v>
      </c>
      <c r="K258" s="53" t="s">
        <v>80</v>
      </c>
      <c r="L258" s="53" t="s">
        <v>80</v>
      </c>
      <c r="M258" s="53" t="s">
        <v>80</v>
      </c>
      <c r="N258" s="53" t="s">
        <v>80</v>
      </c>
      <c r="O258" s="53" t="s">
        <v>80</v>
      </c>
      <c r="P258" s="53" t="s">
        <v>1151</v>
      </c>
      <c r="Q258" s="52">
        <v>0.2</v>
      </c>
      <c r="R258" s="119">
        <f>+Q258*Q257</f>
        <v>6.9999999999999993E-2</v>
      </c>
      <c r="S258" s="135">
        <v>1</v>
      </c>
      <c r="T258" s="3" t="s">
        <v>84</v>
      </c>
      <c r="U258" s="135" t="s">
        <v>1152</v>
      </c>
      <c r="V258" s="23">
        <v>44958</v>
      </c>
      <c r="W258" s="23">
        <v>44985</v>
      </c>
      <c r="X258" s="53" t="s">
        <v>1147</v>
      </c>
      <c r="Y258" s="49" t="s">
        <v>97</v>
      </c>
      <c r="Z258" s="59" t="s">
        <v>100</v>
      </c>
      <c r="AA258" s="60">
        <v>1</v>
      </c>
      <c r="AB258" s="62" t="s">
        <v>1153</v>
      </c>
      <c r="AC258" s="62">
        <v>44985</v>
      </c>
      <c r="AD258" s="60">
        <v>1</v>
      </c>
      <c r="AE258" s="62" t="s">
        <v>314</v>
      </c>
      <c r="AF258" s="62">
        <v>44985</v>
      </c>
      <c r="AG258" s="60" t="s">
        <v>79</v>
      </c>
      <c r="AH258" s="60">
        <v>1</v>
      </c>
      <c r="AI258" s="52">
        <f t="shared" si="324"/>
        <v>6.9999999999999993E-2</v>
      </c>
      <c r="AJ258" s="52">
        <f t="shared" ref="AJ258:AJ260" si="417">+AI258/R258</f>
        <v>1</v>
      </c>
      <c r="AK258" s="52"/>
      <c r="AL258" s="239" t="str">
        <f t="shared" si="344"/>
        <v/>
      </c>
      <c r="AM258" s="239" t="str">
        <f t="shared" si="345"/>
        <v/>
      </c>
      <c r="AN258" s="239" t="str">
        <f t="shared" si="346"/>
        <v/>
      </c>
      <c r="AO258" s="239" t="str">
        <f t="shared" si="347"/>
        <v/>
      </c>
      <c r="AP258" s="239" t="str">
        <f t="shared" si="348"/>
        <v/>
      </c>
      <c r="AQ258" s="239" t="str">
        <f t="shared" si="349"/>
        <v/>
      </c>
      <c r="AR258" s="239" t="str">
        <f t="shared" si="350"/>
        <v/>
      </c>
      <c r="AS258" s="239" t="str">
        <f t="shared" si="351"/>
        <v/>
      </c>
      <c r="AT258" s="239" t="str">
        <f t="shared" si="352"/>
        <v/>
      </c>
      <c r="AU258" s="239" t="str">
        <f t="shared" si="326"/>
        <v/>
      </c>
      <c r="AV258" s="239" t="str">
        <f t="shared" si="327"/>
        <v/>
      </c>
      <c r="AW258" s="239" t="str">
        <f t="shared" si="328"/>
        <v/>
      </c>
      <c r="AX258" s="239" t="str">
        <f t="shared" si="329"/>
        <v/>
      </c>
      <c r="AY258" s="239" t="str">
        <f t="shared" si="330"/>
        <v/>
      </c>
      <c r="AZ258" s="239" t="str">
        <f t="shared" si="331"/>
        <v/>
      </c>
      <c r="BA258" s="239" t="str">
        <f t="shared" si="332"/>
        <v/>
      </c>
      <c r="BB258" s="239" t="str">
        <f t="shared" si="333"/>
        <v/>
      </c>
      <c r="BC258" s="239" t="str">
        <f t="shared" si="334"/>
        <v/>
      </c>
      <c r="BD258" s="239" t="str">
        <f t="shared" si="335"/>
        <v/>
      </c>
      <c r="BE258" s="239" t="str">
        <f t="shared" si="336"/>
        <v/>
      </c>
      <c r="BF258" s="239" t="str">
        <f t="shared" si="337"/>
        <v/>
      </c>
      <c r="BG258" s="239" t="str">
        <f t="shared" si="338"/>
        <v/>
      </c>
      <c r="BH258" s="239" t="str">
        <f t="shared" si="339"/>
        <v/>
      </c>
      <c r="BI258" s="239" t="str">
        <f t="shared" si="340"/>
        <v/>
      </c>
      <c r="BJ258" s="239" t="str">
        <f t="shared" si="341"/>
        <v/>
      </c>
      <c r="BK258" s="239" t="str">
        <f t="shared" si="342"/>
        <v/>
      </c>
      <c r="BL258" s="239" t="str">
        <f t="shared" si="343"/>
        <v/>
      </c>
      <c r="BN258" s="239" t="str">
        <f t="shared" si="353"/>
        <v/>
      </c>
      <c r="BO258" s="239" t="str">
        <f t="shared" si="354"/>
        <v/>
      </c>
      <c r="BP258" s="239" t="str">
        <f t="shared" si="355"/>
        <v/>
      </c>
      <c r="BQ258" s="239" t="str">
        <f t="shared" si="356"/>
        <v/>
      </c>
      <c r="BR258" s="239" t="str">
        <f t="shared" si="357"/>
        <v/>
      </c>
      <c r="BS258" s="239" t="str">
        <f t="shared" si="358"/>
        <v/>
      </c>
      <c r="BT258" s="239" t="str">
        <f t="shared" si="359"/>
        <v/>
      </c>
      <c r="BU258" s="239" t="str">
        <f t="shared" si="360"/>
        <v/>
      </c>
      <c r="BV258" s="239" t="str">
        <f t="shared" si="361"/>
        <v/>
      </c>
      <c r="BW258" s="239" t="str">
        <f t="shared" si="362"/>
        <v/>
      </c>
      <c r="BX258" s="239" t="str">
        <f t="shared" si="363"/>
        <v/>
      </c>
      <c r="BY258" s="239" t="str">
        <f t="shared" si="364"/>
        <v/>
      </c>
      <c r="BZ258" s="239" t="str">
        <f t="shared" si="365"/>
        <v/>
      </c>
      <c r="CA258" s="239" t="str">
        <f t="shared" si="366"/>
        <v/>
      </c>
      <c r="CB258" s="239" t="str">
        <f t="shared" si="367"/>
        <v/>
      </c>
      <c r="CC258" s="239" t="str">
        <f t="shared" si="368"/>
        <v/>
      </c>
      <c r="CD258" s="239" t="str">
        <f t="shared" si="369"/>
        <v/>
      </c>
      <c r="CE258" s="239" t="str">
        <f t="shared" si="370"/>
        <v/>
      </c>
      <c r="CF258" s="239" t="str">
        <f t="shared" si="371"/>
        <v/>
      </c>
      <c r="CG258" s="239" t="str">
        <f t="shared" si="372"/>
        <v/>
      </c>
      <c r="CH258" s="239" t="str">
        <f t="shared" si="373"/>
        <v/>
      </c>
      <c r="CI258" s="239" t="str">
        <f t="shared" si="374"/>
        <v/>
      </c>
      <c r="CJ258" s="239" t="str">
        <f t="shared" si="375"/>
        <v/>
      </c>
      <c r="CK258" s="239" t="str">
        <f t="shared" si="376"/>
        <v/>
      </c>
      <c r="CL258" s="239" t="str">
        <f t="shared" si="377"/>
        <v/>
      </c>
      <c r="CM258" s="239" t="str">
        <f t="shared" si="378"/>
        <v/>
      </c>
      <c r="CN258" s="239" t="str">
        <f t="shared" si="379"/>
        <v/>
      </c>
      <c r="CP258" s="239" t="str">
        <f t="shared" si="380"/>
        <v/>
      </c>
      <c r="CQ258" s="239" t="str">
        <f t="shared" si="381"/>
        <v/>
      </c>
      <c r="CR258" s="239" t="str">
        <f t="shared" si="382"/>
        <v/>
      </c>
      <c r="CS258" s="239" t="str">
        <f t="shared" si="383"/>
        <v/>
      </c>
      <c r="CT258" s="239" t="str">
        <f t="shared" si="384"/>
        <v/>
      </c>
      <c r="CU258" s="239" t="str">
        <f t="shared" si="385"/>
        <v/>
      </c>
      <c r="CV258" s="239" t="str">
        <f t="shared" si="386"/>
        <v/>
      </c>
      <c r="CW258" s="239" t="str">
        <f t="shared" si="387"/>
        <v/>
      </c>
      <c r="CX258" s="239" t="str">
        <f t="shared" si="388"/>
        <v/>
      </c>
      <c r="CY258" s="239" t="str">
        <f t="shared" si="389"/>
        <v/>
      </c>
      <c r="CZ258" s="239" t="str">
        <f t="shared" si="390"/>
        <v/>
      </c>
      <c r="DA258" s="239" t="str">
        <f t="shared" si="391"/>
        <v/>
      </c>
      <c r="DB258" s="239" t="str">
        <f t="shared" si="392"/>
        <v/>
      </c>
      <c r="DC258" s="239" t="str">
        <f t="shared" si="393"/>
        <v/>
      </c>
      <c r="DD258" s="239" t="str">
        <f t="shared" si="394"/>
        <v/>
      </c>
      <c r="DE258" s="239" t="str">
        <f t="shared" si="395"/>
        <v/>
      </c>
      <c r="DF258" s="239" t="str">
        <f t="shared" si="396"/>
        <v/>
      </c>
      <c r="DG258" s="239" t="str">
        <f t="shared" si="397"/>
        <v/>
      </c>
      <c r="DH258" s="239" t="str">
        <f t="shared" si="398"/>
        <v/>
      </c>
      <c r="DI258" s="239" t="str">
        <f t="shared" si="399"/>
        <v/>
      </c>
      <c r="DJ258" s="239" t="str">
        <f t="shared" si="400"/>
        <v/>
      </c>
      <c r="DK258" s="239" t="str">
        <f t="shared" si="401"/>
        <v/>
      </c>
      <c r="DL258" s="239" t="str">
        <f t="shared" si="402"/>
        <v/>
      </c>
      <c r="DM258" s="239" t="str">
        <f t="shared" si="403"/>
        <v/>
      </c>
      <c r="DN258" s="239" t="str">
        <f t="shared" si="404"/>
        <v/>
      </c>
      <c r="DO258" s="239" t="str">
        <f t="shared" si="405"/>
        <v/>
      </c>
      <c r="DP258" s="239" t="str">
        <f t="shared" si="406"/>
        <v/>
      </c>
    </row>
    <row r="259" spans="1:120" ht="35.25" hidden="1" customHeight="1" x14ac:dyDescent="0.25">
      <c r="A259" s="53" t="s">
        <v>4522</v>
      </c>
      <c r="B259" s="53">
        <v>71</v>
      </c>
      <c r="C259" s="53" t="s">
        <v>49</v>
      </c>
      <c r="D259" s="53" t="s">
        <v>1142</v>
      </c>
      <c r="E259" s="53">
        <v>1</v>
      </c>
      <c r="F259" s="53" t="s">
        <v>1154</v>
      </c>
      <c r="G259" s="53" t="str">
        <f t="shared" si="408"/>
        <v>71-1</v>
      </c>
      <c r="H259" s="53" t="s">
        <v>94</v>
      </c>
      <c r="I259" s="53" t="s">
        <v>196</v>
      </c>
      <c r="J259" s="53" t="s">
        <v>80</v>
      </c>
      <c r="K259" s="53" t="s">
        <v>80</v>
      </c>
      <c r="L259" s="53" t="s">
        <v>80</v>
      </c>
      <c r="M259" s="53" t="s">
        <v>80</v>
      </c>
      <c r="N259" s="53" t="s">
        <v>80</v>
      </c>
      <c r="O259" s="53" t="s">
        <v>80</v>
      </c>
      <c r="P259" s="53" t="s">
        <v>1155</v>
      </c>
      <c r="Q259" s="52">
        <v>0.7</v>
      </c>
      <c r="R259" s="119">
        <f>+Q259*Q257</f>
        <v>0.24499999999999997</v>
      </c>
      <c r="S259" s="135">
        <v>9</v>
      </c>
      <c r="T259" s="3" t="s">
        <v>84</v>
      </c>
      <c r="U259" s="135" t="s">
        <v>1156</v>
      </c>
      <c r="V259" s="23">
        <v>44986</v>
      </c>
      <c r="W259" s="23">
        <v>45267</v>
      </c>
      <c r="X259" s="53" t="s">
        <v>1147</v>
      </c>
      <c r="Y259" s="49" t="s">
        <v>87</v>
      </c>
      <c r="Z259" s="59" t="s">
        <v>100</v>
      </c>
      <c r="AA259" s="52">
        <v>1</v>
      </c>
      <c r="AB259" s="53" t="s">
        <v>1157</v>
      </c>
      <c r="AC259" s="23">
        <v>45244</v>
      </c>
      <c r="AD259" s="52">
        <v>1</v>
      </c>
      <c r="AE259" s="23" t="s">
        <v>1158</v>
      </c>
      <c r="AF259" s="23">
        <v>45244</v>
      </c>
      <c r="AG259" s="52" t="s">
        <v>79</v>
      </c>
      <c r="AH259" s="52">
        <v>1</v>
      </c>
      <c r="AI259" s="52">
        <f t="shared" si="324"/>
        <v>0.24499999999999997</v>
      </c>
      <c r="AJ259" s="52">
        <f t="shared" si="417"/>
        <v>1</v>
      </c>
      <c r="AK259" s="52"/>
      <c r="AL259" s="239" t="str">
        <f t="shared" si="344"/>
        <v/>
      </c>
      <c r="AM259" s="239" t="str">
        <f t="shared" si="345"/>
        <v/>
      </c>
      <c r="AN259" s="239" t="str">
        <f t="shared" si="346"/>
        <v/>
      </c>
      <c r="AO259" s="239" t="str">
        <f t="shared" si="347"/>
        <v/>
      </c>
      <c r="AP259" s="239" t="str">
        <f t="shared" si="348"/>
        <v/>
      </c>
      <c r="AQ259" s="239" t="str">
        <f t="shared" si="349"/>
        <v/>
      </c>
      <c r="AR259" s="239" t="str">
        <f t="shared" si="350"/>
        <v/>
      </c>
      <c r="AS259" s="239" t="str">
        <f t="shared" si="351"/>
        <v/>
      </c>
      <c r="AT259" s="239" t="str">
        <f t="shared" si="352"/>
        <v/>
      </c>
      <c r="AU259" s="239" t="str">
        <f t="shared" si="326"/>
        <v/>
      </c>
      <c r="AV259" s="239" t="str">
        <f t="shared" si="327"/>
        <v/>
      </c>
      <c r="AW259" s="239" t="str">
        <f t="shared" si="328"/>
        <v/>
      </c>
      <c r="AX259" s="239" t="str">
        <f t="shared" si="329"/>
        <v/>
      </c>
      <c r="AY259" s="239" t="str">
        <f t="shared" si="330"/>
        <v/>
      </c>
      <c r="AZ259" s="239" t="str">
        <f t="shared" si="331"/>
        <v/>
      </c>
      <c r="BA259" s="239" t="str">
        <f t="shared" si="332"/>
        <v/>
      </c>
      <c r="BB259" s="239" t="str">
        <f t="shared" si="333"/>
        <v/>
      </c>
      <c r="BC259" s="239" t="str">
        <f t="shared" si="334"/>
        <v/>
      </c>
      <c r="BD259" s="239" t="str">
        <f t="shared" si="335"/>
        <v/>
      </c>
      <c r="BE259" s="239" t="str">
        <f t="shared" si="336"/>
        <v/>
      </c>
      <c r="BF259" s="239" t="str">
        <f t="shared" si="337"/>
        <v/>
      </c>
      <c r="BG259" s="239" t="str">
        <f t="shared" si="338"/>
        <v/>
      </c>
      <c r="BH259" s="239" t="str">
        <f t="shared" si="339"/>
        <v/>
      </c>
      <c r="BI259" s="239" t="str">
        <f t="shared" si="340"/>
        <v/>
      </c>
      <c r="BJ259" s="239" t="str">
        <f t="shared" si="341"/>
        <v/>
      </c>
      <c r="BK259" s="239" t="str">
        <f t="shared" si="342"/>
        <v/>
      </c>
      <c r="BL259" s="239" t="str">
        <f t="shared" si="343"/>
        <v/>
      </c>
      <c r="BN259" s="239" t="str">
        <f t="shared" si="353"/>
        <v/>
      </c>
      <c r="BO259" s="239" t="str">
        <f t="shared" si="354"/>
        <v/>
      </c>
      <c r="BP259" s="239" t="str">
        <f t="shared" si="355"/>
        <v/>
      </c>
      <c r="BQ259" s="239" t="str">
        <f t="shared" si="356"/>
        <v/>
      </c>
      <c r="BR259" s="239" t="str">
        <f t="shared" si="357"/>
        <v/>
      </c>
      <c r="BS259" s="239" t="str">
        <f t="shared" si="358"/>
        <v/>
      </c>
      <c r="BT259" s="239" t="str">
        <f t="shared" si="359"/>
        <v/>
      </c>
      <c r="BU259" s="239" t="str">
        <f t="shared" si="360"/>
        <v/>
      </c>
      <c r="BV259" s="239" t="str">
        <f t="shared" si="361"/>
        <v/>
      </c>
      <c r="BW259" s="239" t="str">
        <f t="shared" si="362"/>
        <v/>
      </c>
      <c r="BX259" s="239" t="str">
        <f t="shared" si="363"/>
        <v/>
      </c>
      <c r="BY259" s="239" t="str">
        <f t="shared" si="364"/>
        <v/>
      </c>
      <c r="BZ259" s="239" t="str">
        <f t="shared" si="365"/>
        <v/>
      </c>
      <c r="CA259" s="239" t="str">
        <f t="shared" si="366"/>
        <v/>
      </c>
      <c r="CB259" s="239" t="str">
        <f t="shared" si="367"/>
        <v/>
      </c>
      <c r="CC259" s="239" t="str">
        <f t="shared" si="368"/>
        <v/>
      </c>
      <c r="CD259" s="239" t="str">
        <f t="shared" si="369"/>
        <v/>
      </c>
      <c r="CE259" s="239" t="str">
        <f t="shared" si="370"/>
        <v/>
      </c>
      <c r="CF259" s="239" t="str">
        <f t="shared" si="371"/>
        <v/>
      </c>
      <c r="CG259" s="239" t="str">
        <f t="shared" si="372"/>
        <v/>
      </c>
      <c r="CH259" s="239" t="str">
        <f t="shared" si="373"/>
        <v/>
      </c>
      <c r="CI259" s="239" t="str">
        <f t="shared" si="374"/>
        <v/>
      </c>
      <c r="CJ259" s="239" t="str">
        <f t="shared" si="375"/>
        <v/>
      </c>
      <c r="CK259" s="239" t="str">
        <f t="shared" si="376"/>
        <v/>
      </c>
      <c r="CL259" s="239" t="str">
        <f t="shared" si="377"/>
        <v/>
      </c>
      <c r="CM259" s="239" t="str">
        <f t="shared" si="378"/>
        <v/>
      </c>
      <c r="CN259" s="239" t="str">
        <f t="shared" si="379"/>
        <v/>
      </c>
      <c r="CP259" s="239" t="str">
        <f t="shared" si="380"/>
        <v/>
      </c>
      <c r="CQ259" s="239" t="str">
        <f t="shared" si="381"/>
        <v/>
      </c>
      <c r="CR259" s="239" t="str">
        <f t="shared" si="382"/>
        <v/>
      </c>
      <c r="CS259" s="239" t="str">
        <f t="shared" si="383"/>
        <v/>
      </c>
      <c r="CT259" s="239" t="str">
        <f t="shared" si="384"/>
        <v/>
      </c>
      <c r="CU259" s="239" t="str">
        <f t="shared" si="385"/>
        <v/>
      </c>
      <c r="CV259" s="239" t="str">
        <f t="shared" si="386"/>
        <v/>
      </c>
      <c r="CW259" s="239" t="str">
        <f t="shared" si="387"/>
        <v/>
      </c>
      <c r="CX259" s="239" t="str">
        <f t="shared" si="388"/>
        <v/>
      </c>
      <c r="CY259" s="239" t="str">
        <f t="shared" si="389"/>
        <v/>
      </c>
      <c r="CZ259" s="239" t="str">
        <f t="shared" si="390"/>
        <v/>
      </c>
      <c r="DA259" s="239" t="str">
        <f t="shared" si="391"/>
        <v/>
      </c>
      <c r="DB259" s="239" t="str">
        <f t="shared" si="392"/>
        <v/>
      </c>
      <c r="DC259" s="239" t="str">
        <f t="shared" si="393"/>
        <v/>
      </c>
      <c r="DD259" s="239" t="str">
        <f t="shared" si="394"/>
        <v/>
      </c>
      <c r="DE259" s="239" t="str">
        <f t="shared" si="395"/>
        <v/>
      </c>
      <c r="DF259" s="239" t="str">
        <f t="shared" si="396"/>
        <v/>
      </c>
      <c r="DG259" s="239" t="str">
        <f t="shared" si="397"/>
        <v/>
      </c>
      <c r="DH259" s="239" t="str">
        <f t="shared" si="398"/>
        <v/>
      </c>
      <c r="DI259" s="239" t="str">
        <f t="shared" si="399"/>
        <v/>
      </c>
      <c r="DJ259" s="239" t="str">
        <f t="shared" si="400"/>
        <v/>
      </c>
      <c r="DK259" s="239" t="str">
        <f t="shared" si="401"/>
        <v/>
      </c>
      <c r="DL259" s="239" t="str">
        <f t="shared" si="402"/>
        <v/>
      </c>
      <c r="DM259" s="239" t="str">
        <f t="shared" si="403"/>
        <v/>
      </c>
      <c r="DN259" s="239" t="str">
        <f t="shared" si="404"/>
        <v/>
      </c>
      <c r="DO259" s="239" t="str">
        <f t="shared" si="405"/>
        <v/>
      </c>
      <c r="DP259" s="239" t="str">
        <f t="shared" si="406"/>
        <v/>
      </c>
    </row>
    <row r="260" spans="1:120" ht="35.25" hidden="1" customHeight="1" x14ac:dyDescent="0.25">
      <c r="A260" s="53" t="s">
        <v>4522</v>
      </c>
      <c r="B260" s="53">
        <v>71</v>
      </c>
      <c r="C260" s="53" t="s">
        <v>49</v>
      </c>
      <c r="D260" s="53" t="s">
        <v>1142</v>
      </c>
      <c r="E260" s="53">
        <v>1</v>
      </c>
      <c r="F260" s="53" t="s">
        <v>1159</v>
      </c>
      <c r="G260" s="53" t="str">
        <f t="shared" si="408"/>
        <v>71-1</v>
      </c>
      <c r="H260" s="53" t="s">
        <v>94</v>
      </c>
      <c r="I260" s="53" t="s">
        <v>196</v>
      </c>
      <c r="J260" s="53" t="s">
        <v>80</v>
      </c>
      <c r="K260" s="53" t="s">
        <v>80</v>
      </c>
      <c r="L260" s="53" t="s">
        <v>80</v>
      </c>
      <c r="M260" s="53" t="s">
        <v>80</v>
      </c>
      <c r="N260" s="53" t="s">
        <v>80</v>
      </c>
      <c r="O260" s="53" t="s">
        <v>80</v>
      </c>
      <c r="P260" s="53" t="s">
        <v>1160</v>
      </c>
      <c r="Q260" s="52">
        <v>0.1</v>
      </c>
      <c r="R260" s="119">
        <f>+Q260*Q257</f>
        <v>3.4999999999999996E-2</v>
      </c>
      <c r="S260" s="134">
        <v>247</v>
      </c>
      <c r="T260" s="3" t="s">
        <v>84</v>
      </c>
      <c r="U260" s="131" t="s">
        <v>1146</v>
      </c>
      <c r="V260" s="23">
        <v>45267</v>
      </c>
      <c r="W260" s="23">
        <v>45271</v>
      </c>
      <c r="X260" s="53" t="s">
        <v>1147</v>
      </c>
      <c r="Y260" s="49" t="s">
        <v>87</v>
      </c>
      <c r="Z260" s="59" t="s">
        <v>100</v>
      </c>
      <c r="AA260" s="52">
        <v>1.02</v>
      </c>
      <c r="AB260" s="23" t="s">
        <v>1161</v>
      </c>
      <c r="AC260" s="23">
        <v>45269</v>
      </c>
      <c r="AD260" s="52">
        <v>1</v>
      </c>
      <c r="AE260" s="23" t="s">
        <v>1162</v>
      </c>
      <c r="AF260" s="23">
        <v>45269</v>
      </c>
      <c r="AG260" s="52" t="s">
        <v>79</v>
      </c>
      <c r="AH260" s="52">
        <v>1</v>
      </c>
      <c r="AI260" s="52">
        <f t="shared" si="324"/>
        <v>3.4999999999999996E-2</v>
      </c>
      <c r="AJ260" s="52">
        <f t="shared" si="417"/>
        <v>1</v>
      </c>
      <c r="AK260" s="52"/>
      <c r="AL260" s="239" t="str">
        <f t="shared" si="344"/>
        <v/>
      </c>
      <c r="AM260" s="239" t="str">
        <f t="shared" si="345"/>
        <v/>
      </c>
      <c r="AN260" s="239" t="str">
        <f t="shared" si="346"/>
        <v/>
      </c>
      <c r="AO260" s="239" t="str">
        <f t="shared" si="347"/>
        <v/>
      </c>
      <c r="AP260" s="239" t="str">
        <f t="shared" si="348"/>
        <v/>
      </c>
      <c r="AQ260" s="239" t="str">
        <f t="shared" si="349"/>
        <v/>
      </c>
      <c r="AR260" s="239" t="str">
        <f t="shared" si="350"/>
        <v/>
      </c>
      <c r="AS260" s="239" t="str">
        <f t="shared" si="351"/>
        <v/>
      </c>
      <c r="AT260" s="239" t="str">
        <f t="shared" si="352"/>
        <v/>
      </c>
      <c r="AU260" s="239" t="str">
        <f t="shared" si="326"/>
        <v/>
      </c>
      <c r="AV260" s="239" t="str">
        <f t="shared" si="327"/>
        <v/>
      </c>
      <c r="AW260" s="239" t="str">
        <f t="shared" si="328"/>
        <v/>
      </c>
      <c r="AX260" s="239" t="str">
        <f t="shared" si="329"/>
        <v/>
      </c>
      <c r="AY260" s="239" t="str">
        <f t="shared" si="330"/>
        <v/>
      </c>
      <c r="AZ260" s="239" t="str">
        <f t="shared" si="331"/>
        <v/>
      </c>
      <c r="BA260" s="239" t="str">
        <f t="shared" si="332"/>
        <v/>
      </c>
      <c r="BB260" s="239" t="str">
        <f t="shared" si="333"/>
        <v/>
      </c>
      <c r="BC260" s="239" t="str">
        <f t="shared" si="334"/>
        <v/>
      </c>
      <c r="BD260" s="239" t="str">
        <f t="shared" si="335"/>
        <v/>
      </c>
      <c r="BE260" s="239" t="str">
        <f t="shared" si="336"/>
        <v/>
      </c>
      <c r="BF260" s="239" t="str">
        <f t="shared" si="337"/>
        <v/>
      </c>
      <c r="BG260" s="239" t="str">
        <f t="shared" si="338"/>
        <v/>
      </c>
      <c r="BH260" s="239" t="str">
        <f t="shared" si="339"/>
        <v/>
      </c>
      <c r="BI260" s="239" t="str">
        <f t="shared" si="340"/>
        <v/>
      </c>
      <c r="BJ260" s="239" t="str">
        <f t="shared" si="341"/>
        <v/>
      </c>
      <c r="BK260" s="239" t="str">
        <f t="shared" si="342"/>
        <v/>
      </c>
      <c r="BL260" s="239" t="str">
        <f t="shared" si="343"/>
        <v/>
      </c>
      <c r="BN260" s="239" t="str">
        <f t="shared" si="353"/>
        <v/>
      </c>
      <c r="BO260" s="239" t="str">
        <f t="shared" si="354"/>
        <v/>
      </c>
      <c r="BP260" s="239" t="str">
        <f t="shared" si="355"/>
        <v/>
      </c>
      <c r="BQ260" s="239" t="str">
        <f t="shared" si="356"/>
        <v/>
      </c>
      <c r="BR260" s="239" t="str">
        <f t="shared" si="357"/>
        <v/>
      </c>
      <c r="BS260" s="239" t="str">
        <f t="shared" si="358"/>
        <v/>
      </c>
      <c r="BT260" s="239" t="str">
        <f t="shared" si="359"/>
        <v/>
      </c>
      <c r="BU260" s="239" t="str">
        <f t="shared" si="360"/>
        <v/>
      </c>
      <c r="BV260" s="239" t="str">
        <f t="shared" si="361"/>
        <v/>
      </c>
      <c r="BW260" s="239" t="str">
        <f t="shared" si="362"/>
        <v/>
      </c>
      <c r="BX260" s="239" t="str">
        <f t="shared" si="363"/>
        <v/>
      </c>
      <c r="BY260" s="239" t="str">
        <f t="shared" si="364"/>
        <v/>
      </c>
      <c r="BZ260" s="239" t="str">
        <f t="shared" si="365"/>
        <v/>
      </c>
      <c r="CA260" s="239" t="str">
        <f t="shared" si="366"/>
        <v/>
      </c>
      <c r="CB260" s="239" t="str">
        <f t="shared" si="367"/>
        <v/>
      </c>
      <c r="CC260" s="239" t="str">
        <f t="shared" si="368"/>
        <v/>
      </c>
      <c r="CD260" s="239" t="str">
        <f t="shared" si="369"/>
        <v/>
      </c>
      <c r="CE260" s="239" t="str">
        <f t="shared" si="370"/>
        <v/>
      </c>
      <c r="CF260" s="239" t="str">
        <f t="shared" si="371"/>
        <v/>
      </c>
      <c r="CG260" s="239" t="str">
        <f t="shared" si="372"/>
        <v/>
      </c>
      <c r="CH260" s="239" t="str">
        <f t="shared" si="373"/>
        <v/>
      </c>
      <c r="CI260" s="239" t="str">
        <f t="shared" si="374"/>
        <v/>
      </c>
      <c r="CJ260" s="239" t="str">
        <f t="shared" si="375"/>
        <v/>
      </c>
      <c r="CK260" s="239" t="str">
        <f t="shared" si="376"/>
        <v/>
      </c>
      <c r="CL260" s="239" t="str">
        <f t="shared" si="377"/>
        <v/>
      </c>
      <c r="CM260" s="239" t="str">
        <f t="shared" si="378"/>
        <v/>
      </c>
      <c r="CN260" s="239" t="str">
        <f t="shared" si="379"/>
        <v/>
      </c>
      <c r="CP260" s="239" t="str">
        <f t="shared" si="380"/>
        <v/>
      </c>
      <c r="CQ260" s="239" t="str">
        <f t="shared" si="381"/>
        <v/>
      </c>
      <c r="CR260" s="239" t="str">
        <f t="shared" si="382"/>
        <v/>
      </c>
      <c r="CS260" s="239" t="str">
        <f t="shared" si="383"/>
        <v/>
      </c>
      <c r="CT260" s="239" t="str">
        <f t="shared" si="384"/>
        <v/>
      </c>
      <c r="CU260" s="239" t="str">
        <f t="shared" si="385"/>
        <v/>
      </c>
      <c r="CV260" s="239" t="str">
        <f t="shared" si="386"/>
        <v/>
      </c>
      <c r="CW260" s="239" t="str">
        <f t="shared" si="387"/>
        <v/>
      </c>
      <c r="CX260" s="239" t="str">
        <f t="shared" si="388"/>
        <v/>
      </c>
      <c r="CY260" s="239" t="str">
        <f t="shared" si="389"/>
        <v/>
      </c>
      <c r="CZ260" s="239" t="str">
        <f t="shared" si="390"/>
        <v/>
      </c>
      <c r="DA260" s="239" t="str">
        <f t="shared" si="391"/>
        <v/>
      </c>
      <c r="DB260" s="239" t="str">
        <f t="shared" si="392"/>
        <v/>
      </c>
      <c r="DC260" s="239" t="str">
        <f t="shared" si="393"/>
        <v/>
      </c>
      <c r="DD260" s="239" t="str">
        <f t="shared" si="394"/>
        <v/>
      </c>
      <c r="DE260" s="239" t="str">
        <f t="shared" si="395"/>
        <v/>
      </c>
      <c r="DF260" s="239" t="str">
        <f t="shared" si="396"/>
        <v/>
      </c>
      <c r="DG260" s="239" t="str">
        <f t="shared" si="397"/>
        <v/>
      </c>
      <c r="DH260" s="239" t="str">
        <f t="shared" si="398"/>
        <v/>
      </c>
      <c r="DI260" s="239" t="str">
        <f t="shared" si="399"/>
        <v/>
      </c>
      <c r="DJ260" s="239" t="str">
        <f t="shared" si="400"/>
        <v/>
      </c>
      <c r="DK260" s="239" t="str">
        <f t="shared" si="401"/>
        <v/>
      </c>
      <c r="DL260" s="239" t="str">
        <f t="shared" si="402"/>
        <v/>
      </c>
      <c r="DM260" s="239" t="str">
        <f t="shared" si="403"/>
        <v/>
      </c>
      <c r="DN260" s="239" t="str">
        <f t="shared" si="404"/>
        <v/>
      </c>
      <c r="DO260" s="239" t="str">
        <f t="shared" si="405"/>
        <v/>
      </c>
      <c r="DP260" s="239" t="str">
        <f t="shared" si="406"/>
        <v/>
      </c>
    </row>
    <row r="261" spans="1:120" ht="35.25" hidden="1" customHeight="1" x14ac:dyDescent="0.25">
      <c r="A261" s="49" t="s">
        <v>4522</v>
      </c>
      <c r="B261" s="49">
        <v>71</v>
      </c>
      <c r="C261" s="49" t="s">
        <v>49</v>
      </c>
      <c r="D261" s="49" t="s">
        <v>1142</v>
      </c>
      <c r="E261" s="49">
        <v>1</v>
      </c>
      <c r="F261" s="49" t="s">
        <v>1163</v>
      </c>
      <c r="G261" s="49" t="str">
        <f t="shared" si="408"/>
        <v>71-2</v>
      </c>
      <c r="H261" s="49" t="s">
        <v>75</v>
      </c>
      <c r="I261" s="49" t="s">
        <v>196</v>
      </c>
      <c r="J261" s="49" t="s">
        <v>265</v>
      </c>
      <c r="K261" s="49" t="s">
        <v>1164</v>
      </c>
      <c r="L261" s="49" t="s">
        <v>125</v>
      </c>
      <c r="M261" s="49" t="s">
        <v>583</v>
      </c>
      <c r="N261" s="49" t="s">
        <v>1165</v>
      </c>
      <c r="O261" s="49" t="s">
        <v>243</v>
      </c>
      <c r="P261" s="49" t="s">
        <v>1166</v>
      </c>
      <c r="Q261" s="50">
        <v>0.1</v>
      </c>
      <c r="R261" s="50"/>
      <c r="S261" s="49">
        <v>12</v>
      </c>
      <c r="T261" s="49" t="s">
        <v>84</v>
      </c>
      <c r="U261" s="49" t="s">
        <v>1167</v>
      </c>
      <c r="V261" s="51">
        <v>44958</v>
      </c>
      <c r="W261" s="51">
        <v>45271</v>
      </c>
      <c r="X261" s="49" t="s">
        <v>1147</v>
      </c>
      <c r="Y261" s="49" t="s">
        <v>87</v>
      </c>
      <c r="Z261" s="59" t="s">
        <v>100</v>
      </c>
      <c r="AA261" s="52">
        <v>1</v>
      </c>
      <c r="AB261" s="53" t="s">
        <v>1168</v>
      </c>
      <c r="AC261" s="23">
        <v>45267</v>
      </c>
      <c r="AD261" s="52">
        <v>1</v>
      </c>
      <c r="AE261" s="23" t="s">
        <v>1169</v>
      </c>
      <c r="AF261" s="23">
        <v>45267</v>
      </c>
      <c r="AG261" s="52"/>
      <c r="AH261" s="52" t="s">
        <v>92</v>
      </c>
      <c r="AI261" s="52">
        <f t="shared" si="324"/>
        <v>0.1</v>
      </c>
      <c r="AJ261" s="52"/>
      <c r="AK261" s="52"/>
      <c r="AL261" s="239" t="str">
        <f t="shared" si="344"/>
        <v/>
      </c>
      <c r="AM261" s="239" t="str">
        <f t="shared" si="345"/>
        <v/>
      </c>
      <c r="AN261" s="239" t="str">
        <f t="shared" si="346"/>
        <v/>
      </c>
      <c r="AO261" s="239" t="str">
        <f t="shared" si="347"/>
        <v/>
      </c>
      <c r="AP261" s="239" t="str">
        <f t="shared" si="348"/>
        <v/>
      </c>
      <c r="AQ261" s="239" t="str">
        <f t="shared" si="349"/>
        <v/>
      </c>
      <c r="AR261" s="239" t="str">
        <f t="shared" si="350"/>
        <v/>
      </c>
      <c r="AS261" s="239" t="str">
        <f t="shared" si="351"/>
        <v/>
      </c>
      <c r="AT261" s="239" t="str">
        <f t="shared" si="352"/>
        <v/>
      </c>
      <c r="AU261" s="239" t="str">
        <f t="shared" si="326"/>
        <v/>
      </c>
      <c r="AV261" s="239" t="str">
        <f t="shared" si="327"/>
        <v/>
      </c>
      <c r="AW261" s="239" t="str">
        <f t="shared" si="328"/>
        <v/>
      </c>
      <c r="AX261" s="239" t="str">
        <f t="shared" si="329"/>
        <v/>
      </c>
      <c r="AY261" s="239" t="str">
        <f t="shared" si="330"/>
        <v/>
      </c>
      <c r="AZ261" s="239" t="str">
        <f t="shared" si="331"/>
        <v/>
      </c>
      <c r="BA261" s="239" t="str">
        <f t="shared" si="332"/>
        <v/>
      </c>
      <c r="BB261" s="239" t="str">
        <f t="shared" si="333"/>
        <v/>
      </c>
      <c r="BC261" s="239" t="str">
        <f t="shared" si="334"/>
        <v/>
      </c>
      <c r="BD261" s="239" t="str">
        <f t="shared" si="335"/>
        <v/>
      </c>
      <c r="BE261" s="239" t="str">
        <f t="shared" si="336"/>
        <v/>
      </c>
      <c r="BF261" s="239" t="str">
        <f t="shared" si="337"/>
        <v/>
      </c>
      <c r="BG261" s="239" t="str">
        <f t="shared" si="338"/>
        <v/>
      </c>
      <c r="BH261" s="239" t="str">
        <f t="shared" si="339"/>
        <v/>
      </c>
      <c r="BI261" s="239" t="str">
        <f t="shared" si="340"/>
        <v/>
      </c>
      <c r="BJ261" s="239" t="str">
        <f t="shared" si="341"/>
        <v/>
      </c>
      <c r="BK261" s="239" t="str">
        <f t="shared" si="342"/>
        <v/>
      </c>
      <c r="BL261" s="239" t="str">
        <f t="shared" si="343"/>
        <v/>
      </c>
      <c r="BN261" s="239" t="str">
        <f t="shared" si="353"/>
        <v/>
      </c>
      <c r="BO261" s="239" t="str">
        <f t="shared" si="354"/>
        <v/>
      </c>
      <c r="BP261" s="239" t="str">
        <f t="shared" si="355"/>
        <v/>
      </c>
      <c r="BQ261" s="239" t="str">
        <f t="shared" si="356"/>
        <v/>
      </c>
      <c r="BR261" s="239" t="str">
        <f t="shared" si="357"/>
        <v/>
      </c>
      <c r="BS261" s="239" t="str">
        <f t="shared" si="358"/>
        <v/>
      </c>
      <c r="BT261" s="239" t="str">
        <f t="shared" si="359"/>
        <v/>
      </c>
      <c r="BU261" s="239" t="str">
        <f t="shared" si="360"/>
        <v/>
      </c>
      <c r="BV261" s="239" t="str">
        <f t="shared" si="361"/>
        <v/>
      </c>
      <c r="BW261" s="239" t="str">
        <f t="shared" si="362"/>
        <v/>
      </c>
      <c r="BX261" s="239" t="str">
        <f t="shared" si="363"/>
        <v/>
      </c>
      <c r="BY261" s="239" t="str">
        <f t="shared" si="364"/>
        <v/>
      </c>
      <c r="BZ261" s="239" t="str">
        <f t="shared" si="365"/>
        <v/>
      </c>
      <c r="CA261" s="239" t="str">
        <f t="shared" si="366"/>
        <v/>
      </c>
      <c r="CB261" s="239" t="str">
        <f t="shared" si="367"/>
        <v/>
      </c>
      <c r="CC261" s="239" t="str">
        <f t="shared" si="368"/>
        <v/>
      </c>
      <c r="CD261" s="239" t="str">
        <f t="shared" si="369"/>
        <v/>
      </c>
      <c r="CE261" s="239" t="str">
        <f t="shared" si="370"/>
        <v/>
      </c>
      <c r="CF261" s="239" t="str">
        <f t="shared" si="371"/>
        <v/>
      </c>
      <c r="CG261" s="239" t="str">
        <f t="shared" si="372"/>
        <v/>
      </c>
      <c r="CH261" s="239" t="str">
        <f t="shared" si="373"/>
        <v/>
      </c>
      <c r="CI261" s="239" t="str">
        <f t="shared" si="374"/>
        <v/>
      </c>
      <c r="CJ261" s="239" t="str">
        <f t="shared" si="375"/>
        <v/>
      </c>
      <c r="CK261" s="239" t="str">
        <f t="shared" si="376"/>
        <v/>
      </c>
      <c r="CL261" s="239" t="str">
        <f t="shared" si="377"/>
        <v/>
      </c>
      <c r="CM261" s="239" t="str">
        <f t="shared" si="378"/>
        <v/>
      </c>
      <c r="CN261" s="239" t="str">
        <f t="shared" si="379"/>
        <v/>
      </c>
      <c r="CP261" s="239" t="str">
        <f t="shared" si="380"/>
        <v/>
      </c>
      <c r="CQ261" s="239" t="str">
        <f t="shared" si="381"/>
        <v/>
      </c>
      <c r="CR261" s="239" t="str">
        <f t="shared" si="382"/>
        <v/>
      </c>
      <c r="CS261" s="239" t="str">
        <f t="shared" si="383"/>
        <v/>
      </c>
      <c r="CT261" s="239" t="str">
        <f t="shared" si="384"/>
        <v/>
      </c>
      <c r="CU261" s="239" t="str">
        <f t="shared" si="385"/>
        <v/>
      </c>
      <c r="CV261" s="239" t="str">
        <f t="shared" si="386"/>
        <v/>
      </c>
      <c r="CW261" s="239" t="str">
        <f t="shared" si="387"/>
        <v/>
      </c>
      <c r="CX261" s="239" t="str">
        <f t="shared" si="388"/>
        <v/>
      </c>
      <c r="CY261" s="239" t="str">
        <f t="shared" si="389"/>
        <v/>
      </c>
      <c r="CZ261" s="239" t="str">
        <f t="shared" si="390"/>
        <v/>
      </c>
      <c r="DA261" s="239" t="str">
        <f t="shared" si="391"/>
        <v/>
      </c>
      <c r="DB261" s="239" t="str">
        <f t="shared" si="392"/>
        <v/>
      </c>
      <c r="DC261" s="239" t="str">
        <f t="shared" si="393"/>
        <v/>
      </c>
      <c r="DD261" s="239" t="str">
        <f t="shared" si="394"/>
        <v/>
      </c>
      <c r="DE261" s="239" t="str">
        <f t="shared" si="395"/>
        <v/>
      </c>
      <c r="DF261" s="239" t="str">
        <f t="shared" si="396"/>
        <v/>
      </c>
      <c r="DG261" s="239" t="str">
        <f t="shared" si="397"/>
        <v/>
      </c>
      <c r="DH261" s="239" t="str">
        <f t="shared" si="398"/>
        <v/>
      </c>
      <c r="DI261" s="239" t="str">
        <f t="shared" si="399"/>
        <v/>
      </c>
      <c r="DJ261" s="239" t="str">
        <f t="shared" si="400"/>
        <v/>
      </c>
      <c r="DK261" s="239" t="str">
        <f t="shared" si="401"/>
        <v/>
      </c>
      <c r="DL261" s="239" t="str">
        <f t="shared" si="402"/>
        <v/>
      </c>
      <c r="DM261" s="239" t="str">
        <f t="shared" si="403"/>
        <v/>
      </c>
      <c r="DN261" s="239" t="str">
        <f t="shared" si="404"/>
        <v/>
      </c>
      <c r="DO261" s="239" t="str">
        <f t="shared" si="405"/>
        <v/>
      </c>
      <c r="DP261" s="239" t="str">
        <f t="shared" si="406"/>
        <v/>
      </c>
    </row>
    <row r="262" spans="1:120" ht="35.25" hidden="1" customHeight="1" x14ac:dyDescent="0.25">
      <c r="A262" s="53" t="s">
        <v>4522</v>
      </c>
      <c r="B262" s="53">
        <v>71</v>
      </c>
      <c r="C262" s="53" t="s">
        <v>49</v>
      </c>
      <c r="D262" s="53" t="s">
        <v>1142</v>
      </c>
      <c r="E262" s="53">
        <v>1</v>
      </c>
      <c r="F262" s="53" t="s">
        <v>1170</v>
      </c>
      <c r="G262" s="53" t="str">
        <f t="shared" si="408"/>
        <v>71-2</v>
      </c>
      <c r="H262" s="53" t="s">
        <v>94</v>
      </c>
      <c r="I262" s="53" t="s">
        <v>196</v>
      </c>
      <c r="J262" s="53" t="s">
        <v>80</v>
      </c>
      <c r="K262" s="53" t="s">
        <v>80</v>
      </c>
      <c r="L262" s="53" t="s">
        <v>80</v>
      </c>
      <c r="M262" s="53" t="s">
        <v>80</v>
      </c>
      <c r="N262" s="53" t="s">
        <v>80</v>
      </c>
      <c r="O262" s="53" t="s">
        <v>80</v>
      </c>
      <c r="P262" s="53" t="s">
        <v>1171</v>
      </c>
      <c r="Q262" s="52">
        <v>0.2</v>
      </c>
      <c r="R262" s="119">
        <f>+Q262*Q261</f>
        <v>2.0000000000000004E-2</v>
      </c>
      <c r="S262" s="53">
        <v>1</v>
      </c>
      <c r="T262" s="53" t="s">
        <v>84</v>
      </c>
      <c r="U262" s="53" t="s">
        <v>1172</v>
      </c>
      <c r="V262" s="23">
        <v>44958</v>
      </c>
      <c r="W262" s="23">
        <v>45002</v>
      </c>
      <c r="X262" s="53" t="s">
        <v>1147</v>
      </c>
      <c r="Y262" s="49" t="s">
        <v>97</v>
      </c>
      <c r="Z262" s="59" t="s">
        <v>100</v>
      </c>
      <c r="AA262" s="60">
        <v>1</v>
      </c>
      <c r="AB262" s="62" t="s">
        <v>1173</v>
      </c>
      <c r="AC262" s="62">
        <v>44966</v>
      </c>
      <c r="AD262" s="60">
        <v>1</v>
      </c>
      <c r="AE262" s="62" t="s">
        <v>314</v>
      </c>
      <c r="AF262" s="62">
        <v>44966</v>
      </c>
      <c r="AG262" s="60" t="s">
        <v>79</v>
      </c>
      <c r="AH262" s="60">
        <v>1</v>
      </c>
      <c r="AI262" s="52">
        <f t="shared" si="324"/>
        <v>2.0000000000000004E-2</v>
      </c>
      <c r="AJ262" s="52">
        <f t="shared" ref="AJ262:AJ264" si="418">+AI262/R262</f>
        <v>1</v>
      </c>
      <c r="AK262" s="52"/>
      <c r="AL262" s="239" t="str">
        <f t="shared" si="344"/>
        <v/>
      </c>
      <c r="AM262" s="239" t="str">
        <f t="shared" si="345"/>
        <v/>
      </c>
      <c r="AN262" s="239" t="str">
        <f t="shared" si="346"/>
        <v/>
      </c>
      <c r="AO262" s="239" t="str">
        <f t="shared" si="347"/>
        <v/>
      </c>
      <c r="AP262" s="239" t="str">
        <f t="shared" si="348"/>
        <v/>
      </c>
      <c r="AQ262" s="239" t="str">
        <f t="shared" si="349"/>
        <v/>
      </c>
      <c r="AR262" s="239" t="str">
        <f t="shared" si="350"/>
        <v/>
      </c>
      <c r="AS262" s="239" t="str">
        <f t="shared" si="351"/>
        <v/>
      </c>
      <c r="AT262" s="239" t="str">
        <f t="shared" si="352"/>
        <v/>
      </c>
      <c r="AU262" s="239" t="str">
        <f t="shared" si="326"/>
        <v/>
      </c>
      <c r="AV262" s="239" t="str">
        <f t="shared" si="327"/>
        <v/>
      </c>
      <c r="AW262" s="239" t="str">
        <f t="shared" si="328"/>
        <v/>
      </c>
      <c r="AX262" s="239" t="str">
        <f t="shared" si="329"/>
        <v/>
      </c>
      <c r="AY262" s="239" t="str">
        <f t="shared" si="330"/>
        <v/>
      </c>
      <c r="AZ262" s="239" t="str">
        <f t="shared" si="331"/>
        <v/>
      </c>
      <c r="BA262" s="239" t="str">
        <f t="shared" si="332"/>
        <v/>
      </c>
      <c r="BB262" s="239" t="str">
        <f t="shared" si="333"/>
        <v/>
      </c>
      <c r="BC262" s="239" t="str">
        <f t="shared" si="334"/>
        <v/>
      </c>
      <c r="BD262" s="239" t="str">
        <f t="shared" si="335"/>
        <v/>
      </c>
      <c r="BE262" s="239" t="str">
        <f t="shared" si="336"/>
        <v/>
      </c>
      <c r="BF262" s="239" t="str">
        <f t="shared" si="337"/>
        <v/>
      </c>
      <c r="BG262" s="239" t="str">
        <f t="shared" si="338"/>
        <v/>
      </c>
      <c r="BH262" s="239" t="str">
        <f t="shared" si="339"/>
        <v/>
      </c>
      <c r="BI262" s="239" t="str">
        <f t="shared" si="340"/>
        <v/>
      </c>
      <c r="BJ262" s="239" t="str">
        <f t="shared" si="341"/>
        <v/>
      </c>
      <c r="BK262" s="239" t="str">
        <f t="shared" si="342"/>
        <v/>
      </c>
      <c r="BL262" s="239" t="str">
        <f t="shared" si="343"/>
        <v/>
      </c>
      <c r="BN262" s="239" t="str">
        <f t="shared" si="353"/>
        <v/>
      </c>
      <c r="BO262" s="239" t="str">
        <f t="shared" si="354"/>
        <v/>
      </c>
      <c r="BP262" s="239" t="str">
        <f t="shared" si="355"/>
        <v/>
      </c>
      <c r="BQ262" s="239" t="str">
        <f t="shared" si="356"/>
        <v/>
      </c>
      <c r="BR262" s="239" t="str">
        <f t="shared" si="357"/>
        <v/>
      </c>
      <c r="BS262" s="239" t="str">
        <f t="shared" si="358"/>
        <v/>
      </c>
      <c r="BT262" s="239" t="str">
        <f t="shared" si="359"/>
        <v/>
      </c>
      <c r="BU262" s="239" t="str">
        <f t="shared" si="360"/>
        <v/>
      </c>
      <c r="BV262" s="239" t="str">
        <f t="shared" si="361"/>
        <v/>
      </c>
      <c r="BW262" s="239" t="str">
        <f t="shared" si="362"/>
        <v/>
      </c>
      <c r="BX262" s="239" t="str">
        <f t="shared" si="363"/>
        <v/>
      </c>
      <c r="BY262" s="239" t="str">
        <f t="shared" si="364"/>
        <v/>
      </c>
      <c r="BZ262" s="239" t="str">
        <f t="shared" si="365"/>
        <v/>
      </c>
      <c r="CA262" s="239" t="str">
        <f t="shared" si="366"/>
        <v/>
      </c>
      <c r="CB262" s="239" t="str">
        <f t="shared" si="367"/>
        <v/>
      </c>
      <c r="CC262" s="239" t="str">
        <f t="shared" si="368"/>
        <v/>
      </c>
      <c r="CD262" s="239" t="str">
        <f t="shared" si="369"/>
        <v/>
      </c>
      <c r="CE262" s="239" t="str">
        <f t="shared" si="370"/>
        <v/>
      </c>
      <c r="CF262" s="239" t="str">
        <f t="shared" si="371"/>
        <v/>
      </c>
      <c r="CG262" s="239" t="str">
        <f t="shared" si="372"/>
        <v/>
      </c>
      <c r="CH262" s="239" t="str">
        <f t="shared" si="373"/>
        <v/>
      </c>
      <c r="CI262" s="239" t="str">
        <f t="shared" si="374"/>
        <v/>
      </c>
      <c r="CJ262" s="239" t="str">
        <f t="shared" si="375"/>
        <v/>
      </c>
      <c r="CK262" s="239" t="str">
        <f t="shared" si="376"/>
        <v/>
      </c>
      <c r="CL262" s="239" t="str">
        <f t="shared" si="377"/>
        <v/>
      </c>
      <c r="CM262" s="239" t="str">
        <f t="shared" si="378"/>
        <v/>
      </c>
      <c r="CN262" s="239" t="str">
        <f t="shared" si="379"/>
        <v/>
      </c>
      <c r="CP262" s="239" t="str">
        <f t="shared" si="380"/>
        <v/>
      </c>
      <c r="CQ262" s="239" t="str">
        <f t="shared" si="381"/>
        <v/>
      </c>
      <c r="CR262" s="239" t="str">
        <f t="shared" si="382"/>
        <v/>
      </c>
      <c r="CS262" s="239" t="str">
        <f t="shared" si="383"/>
        <v/>
      </c>
      <c r="CT262" s="239" t="str">
        <f t="shared" si="384"/>
        <v/>
      </c>
      <c r="CU262" s="239" t="str">
        <f t="shared" si="385"/>
        <v/>
      </c>
      <c r="CV262" s="239" t="str">
        <f t="shared" si="386"/>
        <v/>
      </c>
      <c r="CW262" s="239" t="str">
        <f t="shared" si="387"/>
        <v/>
      </c>
      <c r="CX262" s="239" t="str">
        <f t="shared" si="388"/>
        <v/>
      </c>
      <c r="CY262" s="239" t="str">
        <f t="shared" si="389"/>
        <v/>
      </c>
      <c r="CZ262" s="239" t="str">
        <f t="shared" si="390"/>
        <v/>
      </c>
      <c r="DA262" s="239" t="str">
        <f t="shared" si="391"/>
        <v/>
      </c>
      <c r="DB262" s="239" t="str">
        <f t="shared" si="392"/>
        <v/>
      </c>
      <c r="DC262" s="239" t="str">
        <f t="shared" si="393"/>
        <v/>
      </c>
      <c r="DD262" s="239" t="str">
        <f t="shared" si="394"/>
        <v/>
      </c>
      <c r="DE262" s="239" t="str">
        <f t="shared" si="395"/>
        <v/>
      </c>
      <c r="DF262" s="239" t="str">
        <f t="shared" si="396"/>
        <v/>
      </c>
      <c r="DG262" s="239" t="str">
        <f t="shared" si="397"/>
        <v/>
      </c>
      <c r="DH262" s="239" t="str">
        <f t="shared" si="398"/>
        <v/>
      </c>
      <c r="DI262" s="239" t="str">
        <f t="shared" si="399"/>
        <v/>
      </c>
      <c r="DJ262" s="239" t="str">
        <f t="shared" si="400"/>
        <v/>
      </c>
      <c r="DK262" s="239" t="str">
        <f t="shared" si="401"/>
        <v/>
      </c>
      <c r="DL262" s="239" t="str">
        <f t="shared" si="402"/>
        <v/>
      </c>
      <c r="DM262" s="239" t="str">
        <f t="shared" si="403"/>
        <v/>
      </c>
      <c r="DN262" s="239" t="str">
        <f t="shared" si="404"/>
        <v/>
      </c>
      <c r="DO262" s="239" t="str">
        <f t="shared" si="405"/>
        <v/>
      </c>
      <c r="DP262" s="239" t="str">
        <f t="shared" si="406"/>
        <v/>
      </c>
    </row>
    <row r="263" spans="1:120" ht="35.25" hidden="1" customHeight="1" x14ac:dyDescent="0.25">
      <c r="A263" s="53" t="s">
        <v>4522</v>
      </c>
      <c r="B263" s="53">
        <v>71</v>
      </c>
      <c r="C263" s="53" t="s">
        <v>49</v>
      </c>
      <c r="D263" s="53" t="s">
        <v>1142</v>
      </c>
      <c r="E263" s="53">
        <v>1</v>
      </c>
      <c r="F263" s="53" t="s">
        <v>1174</v>
      </c>
      <c r="G263" s="53" t="str">
        <f t="shared" si="408"/>
        <v>71-2</v>
      </c>
      <c r="H263" s="53" t="s">
        <v>94</v>
      </c>
      <c r="I263" s="53" t="s">
        <v>196</v>
      </c>
      <c r="J263" s="53" t="s">
        <v>80</v>
      </c>
      <c r="K263" s="53" t="s">
        <v>80</v>
      </c>
      <c r="L263" s="53" t="s">
        <v>80</v>
      </c>
      <c r="M263" s="53" t="s">
        <v>80</v>
      </c>
      <c r="N263" s="53" t="s">
        <v>80</v>
      </c>
      <c r="O263" s="53" t="s">
        <v>80</v>
      </c>
      <c r="P263" s="53" t="s">
        <v>1175</v>
      </c>
      <c r="Q263" s="52">
        <v>0.7</v>
      </c>
      <c r="R263" s="119">
        <f>+Q263*Q261</f>
        <v>6.9999999999999993E-2</v>
      </c>
      <c r="S263" s="53">
        <v>12</v>
      </c>
      <c r="T263" s="53" t="s">
        <v>84</v>
      </c>
      <c r="U263" s="53" t="s">
        <v>1167</v>
      </c>
      <c r="V263" s="23">
        <v>45005</v>
      </c>
      <c r="W263" s="23">
        <v>45267</v>
      </c>
      <c r="X263" s="53" t="s">
        <v>1147</v>
      </c>
      <c r="Y263" s="49" t="s">
        <v>87</v>
      </c>
      <c r="Z263" s="59" t="s">
        <v>100</v>
      </c>
      <c r="AA263" s="52">
        <v>1</v>
      </c>
      <c r="AB263" s="53" t="s">
        <v>1168</v>
      </c>
      <c r="AC263" s="23">
        <v>45267</v>
      </c>
      <c r="AD263" s="52">
        <v>1</v>
      </c>
      <c r="AE263" s="23" t="s">
        <v>1176</v>
      </c>
      <c r="AF263" s="23">
        <v>45267</v>
      </c>
      <c r="AG263" s="52" t="s">
        <v>79</v>
      </c>
      <c r="AH263" s="52">
        <v>1</v>
      </c>
      <c r="AI263" s="52">
        <f t="shared" si="324"/>
        <v>6.9999999999999993E-2</v>
      </c>
      <c r="AJ263" s="52">
        <f t="shared" si="418"/>
        <v>1</v>
      </c>
      <c r="AK263" s="52"/>
      <c r="AL263" s="239" t="str">
        <f t="shared" si="344"/>
        <v/>
      </c>
      <c r="AM263" s="239" t="str">
        <f t="shared" si="345"/>
        <v/>
      </c>
      <c r="AN263" s="239" t="str">
        <f t="shared" si="346"/>
        <v/>
      </c>
      <c r="AO263" s="239" t="str">
        <f t="shared" si="347"/>
        <v/>
      </c>
      <c r="AP263" s="239" t="str">
        <f t="shared" si="348"/>
        <v/>
      </c>
      <c r="AQ263" s="239" t="str">
        <f t="shared" si="349"/>
        <v/>
      </c>
      <c r="AR263" s="239" t="str">
        <f t="shared" si="350"/>
        <v/>
      </c>
      <c r="AS263" s="239" t="str">
        <f t="shared" si="351"/>
        <v/>
      </c>
      <c r="AT263" s="239" t="str">
        <f t="shared" si="352"/>
        <v/>
      </c>
      <c r="AU263" s="239" t="str">
        <f t="shared" si="326"/>
        <v/>
      </c>
      <c r="AV263" s="239" t="str">
        <f t="shared" si="327"/>
        <v/>
      </c>
      <c r="AW263" s="239" t="str">
        <f t="shared" si="328"/>
        <v/>
      </c>
      <c r="AX263" s="239" t="str">
        <f t="shared" si="329"/>
        <v/>
      </c>
      <c r="AY263" s="239" t="str">
        <f t="shared" si="330"/>
        <v/>
      </c>
      <c r="AZ263" s="239" t="str">
        <f t="shared" si="331"/>
        <v/>
      </c>
      <c r="BA263" s="239" t="str">
        <f t="shared" si="332"/>
        <v/>
      </c>
      <c r="BB263" s="239" t="str">
        <f t="shared" si="333"/>
        <v/>
      </c>
      <c r="BC263" s="239" t="str">
        <f t="shared" si="334"/>
        <v/>
      </c>
      <c r="BD263" s="239" t="str">
        <f t="shared" si="335"/>
        <v/>
      </c>
      <c r="BE263" s="239" t="str">
        <f t="shared" si="336"/>
        <v/>
      </c>
      <c r="BF263" s="239" t="str">
        <f t="shared" si="337"/>
        <v/>
      </c>
      <c r="BG263" s="239" t="str">
        <f t="shared" si="338"/>
        <v/>
      </c>
      <c r="BH263" s="239" t="str">
        <f t="shared" si="339"/>
        <v/>
      </c>
      <c r="BI263" s="239" t="str">
        <f t="shared" si="340"/>
        <v/>
      </c>
      <c r="BJ263" s="239" t="str">
        <f t="shared" si="341"/>
        <v/>
      </c>
      <c r="BK263" s="239" t="str">
        <f t="shared" si="342"/>
        <v/>
      </c>
      <c r="BL263" s="239" t="str">
        <f t="shared" si="343"/>
        <v/>
      </c>
      <c r="BN263" s="239" t="str">
        <f t="shared" si="353"/>
        <v/>
      </c>
      <c r="BO263" s="239" t="str">
        <f t="shared" si="354"/>
        <v/>
      </c>
      <c r="BP263" s="239" t="str">
        <f t="shared" si="355"/>
        <v/>
      </c>
      <c r="BQ263" s="239" t="str">
        <f t="shared" si="356"/>
        <v/>
      </c>
      <c r="BR263" s="239" t="str">
        <f t="shared" si="357"/>
        <v/>
      </c>
      <c r="BS263" s="239" t="str">
        <f t="shared" si="358"/>
        <v/>
      </c>
      <c r="BT263" s="239" t="str">
        <f t="shared" si="359"/>
        <v/>
      </c>
      <c r="BU263" s="239" t="str">
        <f t="shared" si="360"/>
        <v/>
      </c>
      <c r="BV263" s="239" t="str">
        <f t="shared" si="361"/>
        <v/>
      </c>
      <c r="BW263" s="239" t="str">
        <f t="shared" si="362"/>
        <v/>
      </c>
      <c r="BX263" s="239" t="str">
        <f t="shared" si="363"/>
        <v/>
      </c>
      <c r="BY263" s="239" t="str">
        <f t="shared" si="364"/>
        <v/>
      </c>
      <c r="BZ263" s="239" t="str">
        <f t="shared" si="365"/>
        <v/>
      </c>
      <c r="CA263" s="239" t="str">
        <f t="shared" si="366"/>
        <v/>
      </c>
      <c r="CB263" s="239" t="str">
        <f t="shared" si="367"/>
        <v/>
      </c>
      <c r="CC263" s="239" t="str">
        <f t="shared" si="368"/>
        <v/>
      </c>
      <c r="CD263" s="239" t="str">
        <f t="shared" si="369"/>
        <v/>
      </c>
      <c r="CE263" s="239" t="str">
        <f t="shared" si="370"/>
        <v/>
      </c>
      <c r="CF263" s="239" t="str">
        <f t="shared" si="371"/>
        <v/>
      </c>
      <c r="CG263" s="239" t="str">
        <f t="shared" si="372"/>
        <v/>
      </c>
      <c r="CH263" s="239" t="str">
        <f t="shared" si="373"/>
        <v/>
      </c>
      <c r="CI263" s="239" t="str">
        <f t="shared" si="374"/>
        <v/>
      </c>
      <c r="CJ263" s="239" t="str">
        <f t="shared" si="375"/>
        <v/>
      </c>
      <c r="CK263" s="239" t="str">
        <f t="shared" si="376"/>
        <v/>
      </c>
      <c r="CL263" s="239" t="str">
        <f t="shared" si="377"/>
        <v/>
      </c>
      <c r="CM263" s="239" t="str">
        <f t="shared" si="378"/>
        <v/>
      </c>
      <c r="CN263" s="239" t="str">
        <f t="shared" si="379"/>
        <v/>
      </c>
      <c r="CP263" s="239" t="str">
        <f t="shared" si="380"/>
        <v/>
      </c>
      <c r="CQ263" s="239" t="str">
        <f t="shared" si="381"/>
        <v/>
      </c>
      <c r="CR263" s="239" t="str">
        <f t="shared" si="382"/>
        <v/>
      </c>
      <c r="CS263" s="239" t="str">
        <f t="shared" si="383"/>
        <v/>
      </c>
      <c r="CT263" s="239" t="str">
        <f t="shared" si="384"/>
        <v/>
      </c>
      <c r="CU263" s="239" t="str">
        <f t="shared" si="385"/>
        <v/>
      </c>
      <c r="CV263" s="239" t="str">
        <f t="shared" si="386"/>
        <v/>
      </c>
      <c r="CW263" s="239" t="str">
        <f t="shared" si="387"/>
        <v/>
      </c>
      <c r="CX263" s="239" t="str">
        <f t="shared" si="388"/>
        <v/>
      </c>
      <c r="CY263" s="239" t="str">
        <f t="shared" si="389"/>
        <v/>
      </c>
      <c r="CZ263" s="239" t="str">
        <f t="shared" si="390"/>
        <v/>
      </c>
      <c r="DA263" s="239" t="str">
        <f t="shared" si="391"/>
        <v/>
      </c>
      <c r="DB263" s="239" t="str">
        <f t="shared" si="392"/>
        <v/>
      </c>
      <c r="DC263" s="239" t="str">
        <f t="shared" si="393"/>
        <v/>
      </c>
      <c r="DD263" s="239" t="str">
        <f t="shared" si="394"/>
        <v/>
      </c>
      <c r="DE263" s="239" t="str">
        <f t="shared" si="395"/>
        <v/>
      </c>
      <c r="DF263" s="239" t="str">
        <f t="shared" si="396"/>
        <v/>
      </c>
      <c r="DG263" s="239" t="str">
        <f t="shared" si="397"/>
        <v/>
      </c>
      <c r="DH263" s="239" t="str">
        <f t="shared" si="398"/>
        <v/>
      </c>
      <c r="DI263" s="239" t="str">
        <f t="shared" si="399"/>
        <v/>
      </c>
      <c r="DJ263" s="239" t="str">
        <f t="shared" si="400"/>
        <v/>
      </c>
      <c r="DK263" s="239" t="str">
        <f t="shared" si="401"/>
        <v/>
      </c>
      <c r="DL263" s="239" t="str">
        <f t="shared" si="402"/>
        <v/>
      </c>
      <c r="DM263" s="239" t="str">
        <f t="shared" si="403"/>
        <v/>
      </c>
      <c r="DN263" s="239" t="str">
        <f t="shared" si="404"/>
        <v/>
      </c>
      <c r="DO263" s="239" t="str">
        <f t="shared" si="405"/>
        <v/>
      </c>
      <c r="DP263" s="239" t="str">
        <f t="shared" si="406"/>
        <v/>
      </c>
    </row>
    <row r="264" spans="1:120" ht="35.25" hidden="1" customHeight="1" x14ac:dyDescent="0.25">
      <c r="A264" s="53" t="s">
        <v>4522</v>
      </c>
      <c r="B264" s="53">
        <v>71</v>
      </c>
      <c r="C264" s="53" t="s">
        <v>49</v>
      </c>
      <c r="D264" s="53" t="s">
        <v>1142</v>
      </c>
      <c r="E264" s="53">
        <v>1</v>
      </c>
      <c r="F264" s="53" t="s">
        <v>1177</v>
      </c>
      <c r="G264" s="53" t="str">
        <f t="shared" si="408"/>
        <v>71-2</v>
      </c>
      <c r="H264" s="53" t="s">
        <v>94</v>
      </c>
      <c r="I264" s="53" t="s">
        <v>196</v>
      </c>
      <c r="J264" s="53" t="s">
        <v>80</v>
      </c>
      <c r="K264" s="53" t="s">
        <v>80</v>
      </c>
      <c r="L264" s="53" t="s">
        <v>80</v>
      </c>
      <c r="M264" s="53" t="s">
        <v>80</v>
      </c>
      <c r="N264" s="53" t="s">
        <v>80</v>
      </c>
      <c r="O264" s="53" t="s">
        <v>80</v>
      </c>
      <c r="P264" s="53" t="s">
        <v>1178</v>
      </c>
      <c r="Q264" s="52">
        <v>0.1</v>
      </c>
      <c r="R264" s="119">
        <f>+Q264*Q261</f>
        <v>1.0000000000000002E-2</v>
      </c>
      <c r="S264" s="53">
        <v>2</v>
      </c>
      <c r="T264" s="53" t="s">
        <v>84</v>
      </c>
      <c r="U264" s="53" t="s">
        <v>1179</v>
      </c>
      <c r="V264" s="23">
        <v>45107</v>
      </c>
      <c r="W264" s="23">
        <v>45271</v>
      </c>
      <c r="X264" s="53" t="s">
        <v>1147</v>
      </c>
      <c r="Y264" s="49" t="s">
        <v>87</v>
      </c>
      <c r="Z264" s="59" t="s">
        <v>100</v>
      </c>
      <c r="AA264" s="52">
        <v>1</v>
      </c>
      <c r="AB264" s="53" t="s">
        <v>1180</v>
      </c>
      <c r="AC264" s="23">
        <v>45287</v>
      </c>
      <c r="AD264" s="52">
        <v>1</v>
      </c>
      <c r="AE264" s="23" t="s">
        <v>1181</v>
      </c>
      <c r="AF264" s="23">
        <v>45287</v>
      </c>
      <c r="AG264" s="52" t="s">
        <v>79</v>
      </c>
      <c r="AH264" s="52">
        <v>1</v>
      </c>
      <c r="AI264" s="52">
        <f t="shared" si="324"/>
        <v>1.0000000000000002E-2</v>
      </c>
      <c r="AJ264" s="52">
        <f t="shared" si="418"/>
        <v>1</v>
      </c>
      <c r="AK264" s="52"/>
      <c r="AL264" s="239" t="str">
        <f t="shared" si="344"/>
        <v/>
      </c>
      <c r="AM264" s="239" t="str">
        <f t="shared" si="345"/>
        <v/>
      </c>
      <c r="AN264" s="239" t="str">
        <f t="shared" si="346"/>
        <v/>
      </c>
      <c r="AO264" s="239" t="str">
        <f t="shared" si="347"/>
        <v/>
      </c>
      <c r="AP264" s="239" t="str">
        <f t="shared" si="348"/>
        <v/>
      </c>
      <c r="AQ264" s="239" t="str">
        <f t="shared" si="349"/>
        <v/>
      </c>
      <c r="AR264" s="239" t="str">
        <f t="shared" si="350"/>
        <v/>
      </c>
      <c r="AS264" s="239" t="str">
        <f t="shared" si="351"/>
        <v/>
      </c>
      <c r="AT264" s="239" t="str">
        <f t="shared" si="352"/>
        <v/>
      </c>
      <c r="AU264" s="239" t="str">
        <f t="shared" si="326"/>
        <v/>
      </c>
      <c r="AV264" s="239" t="str">
        <f t="shared" si="327"/>
        <v/>
      </c>
      <c r="AW264" s="239" t="str">
        <f t="shared" si="328"/>
        <v/>
      </c>
      <c r="AX264" s="239" t="str">
        <f t="shared" si="329"/>
        <v/>
      </c>
      <c r="AY264" s="239" t="str">
        <f t="shared" si="330"/>
        <v/>
      </c>
      <c r="AZ264" s="239" t="str">
        <f t="shared" si="331"/>
        <v/>
      </c>
      <c r="BA264" s="239" t="str">
        <f t="shared" si="332"/>
        <v/>
      </c>
      <c r="BB264" s="239" t="str">
        <f t="shared" si="333"/>
        <v/>
      </c>
      <c r="BC264" s="239" t="str">
        <f t="shared" si="334"/>
        <v/>
      </c>
      <c r="BD264" s="239" t="str">
        <f t="shared" si="335"/>
        <v/>
      </c>
      <c r="BE264" s="239" t="str">
        <f t="shared" si="336"/>
        <v/>
      </c>
      <c r="BF264" s="239" t="str">
        <f t="shared" si="337"/>
        <v/>
      </c>
      <c r="BG264" s="239" t="str">
        <f t="shared" si="338"/>
        <v/>
      </c>
      <c r="BH264" s="239" t="str">
        <f t="shared" si="339"/>
        <v/>
      </c>
      <c r="BI264" s="239" t="str">
        <f t="shared" si="340"/>
        <v/>
      </c>
      <c r="BJ264" s="239" t="str">
        <f t="shared" si="341"/>
        <v/>
      </c>
      <c r="BK264" s="239" t="str">
        <f t="shared" si="342"/>
        <v/>
      </c>
      <c r="BL264" s="239" t="str">
        <f t="shared" si="343"/>
        <v/>
      </c>
      <c r="BN264" s="239" t="str">
        <f t="shared" si="353"/>
        <v/>
      </c>
      <c r="BO264" s="239" t="str">
        <f t="shared" si="354"/>
        <v/>
      </c>
      <c r="BP264" s="239" t="str">
        <f t="shared" si="355"/>
        <v/>
      </c>
      <c r="BQ264" s="239" t="str">
        <f t="shared" si="356"/>
        <v/>
      </c>
      <c r="BR264" s="239" t="str">
        <f t="shared" si="357"/>
        <v/>
      </c>
      <c r="BS264" s="239" t="str">
        <f t="shared" si="358"/>
        <v/>
      </c>
      <c r="BT264" s="239" t="str">
        <f t="shared" si="359"/>
        <v/>
      </c>
      <c r="BU264" s="239" t="str">
        <f t="shared" si="360"/>
        <v/>
      </c>
      <c r="BV264" s="239" t="str">
        <f t="shared" si="361"/>
        <v/>
      </c>
      <c r="BW264" s="239" t="str">
        <f t="shared" si="362"/>
        <v/>
      </c>
      <c r="BX264" s="239" t="str">
        <f t="shared" si="363"/>
        <v/>
      </c>
      <c r="BY264" s="239" t="str">
        <f t="shared" si="364"/>
        <v/>
      </c>
      <c r="BZ264" s="239" t="str">
        <f t="shared" si="365"/>
        <v/>
      </c>
      <c r="CA264" s="239" t="str">
        <f t="shared" si="366"/>
        <v/>
      </c>
      <c r="CB264" s="239" t="str">
        <f t="shared" si="367"/>
        <v/>
      </c>
      <c r="CC264" s="239" t="str">
        <f t="shared" si="368"/>
        <v/>
      </c>
      <c r="CD264" s="239" t="str">
        <f t="shared" si="369"/>
        <v/>
      </c>
      <c r="CE264" s="239" t="str">
        <f t="shared" si="370"/>
        <v/>
      </c>
      <c r="CF264" s="239" t="str">
        <f t="shared" si="371"/>
        <v/>
      </c>
      <c r="CG264" s="239" t="str">
        <f t="shared" si="372"/>
        <v/>
      </c>
      <c r="CH264" s="239" t="str">
        <f t="shared" si="373"/>
        <v/>
      </c>
      <c r="CI264" s="239" t="str">
        <f t="shared" si="374"/>
        <v/>
      </c>
      <c r="CJ264" s="239" t="str">
        <f t="shared" si="375"/>
        <v/>
      </c>
      <c r="CK264" s="239" t="str">
        <f t="shared" si="376"/>
        <v/>
      </c>
      <c r="CL264" s="239" t="str">
        <f t="shared" si="377"/>
        <v/>
      </c>
      <c r="CM264" s="239" t="str">
        <f t="shared" si="378"/>
        <v/>
      </c>
      <c r="CN264" s="239" t="str">
        <f t="shared" si="379"/>
        <v/>
      </c>
      <c r="CP264" s="239" t="str">
        <f t="shared" si="380"/>
        <v/>
      </c>
      <c r="CQ264" s="239" t="str">
        <f t="shared" si="381"/>
        <v/>
      </c>
      <c r="CR264" s="239" t="str">
        <f t="shared" si="382"/>
        <v/>
      </c>
      <c r="CS264" s="239" t="str">
        <f t="shared" si="383"/>
        <v/>
      </c>
      <c r="CT264" s="239" t="str">
        <f t="shared" si="384"/>
        <v/>
      </c>
      <c r="CU264" s="239" t="str">
        <f t="shared" si="385"/>
        <v/>
      </c>
      <c r="CV264" s="239" t="str">
        <f t="shared" si="386"/>
        <v/>
      </c>
      <c r="CW264" s="239" t="str">
        <f t="shared" si="387"/>
        <v/>
      </c>
      <c r="CX264" s="239" t="str">
        <f t="shared" si="388"/>
        <v/>
      </c>
      <c r="CY264" s="239" t="str">
        <f t="shared" si="389"/>
        <v/>
      </c>
      <c r="CZ264" s="239" t="str">
        <f t="shared" si="390"/>
        <v/>
      </c>
      <c r="DA264" s="239" t="str">
        <f t="shared" si="391"/>
        <v/>
      </c>
      <c r="DB264" s="239" t="str">
        <f t="shared" si="392"/>
        <v/>
      </c>
      <c r="DC264" s="239" t="str">
        <f t="shared" si="393"/>
        <v/>
      </c>
      <c r="DD264" s="239" t="str">
        <f t="shared" si="394"/>
        <v/>
      </c>
      <c r="DE264" s="239" t="str">
        <f t="shared" si="395"/>
        <v/>
      </c>
      <c r="DF264" s="239" t="str">
        <f t="shared" si="396"/>
        <v/>
      </c>
      <c r="DG264" s="239" t="str">
        <f t="shared" si="397"/>
        <v/>
      </c>
      <c r="DH264" s="239" t="str">
        <f t="shared" si="398"/>
        <v/>
      </c>
      <c r="DI264" s="239" t="str">
        <f t="shared" si="399"/>
        <v/>
      </c>
      <c r="DJ264" s="239" t="str">
        <f t="shared" si="400"/>
        <v/>
      </c>
      <c r="DK264" s="239" t="str">
        <f t="shared" si="401"/>
        <v/>
      </c>
      <c r="DL264" s="239" t="str">
        <f t="shared" si="402"/>
        <v/>
      </c>
      <c r="DM264" s="239" t="str">
        <f t="shared" si="403"/>
        <v/>
      </c>
      <c r="DN264" s="239" t="str">
        <f t="shared" si="404"/>
        <v/>
      </c>
      <c r="DO264" s="239" t="str">
        <f t="shared" si="405"/>
        <v/>
      </c>
      <c r="DP264" s="239" t="str">
        <f t="shared" si="406"/>
        <v/>
      </c>
    </row>
    <row r="265" spans="1:120" ht="35.25" hidden="1" customHeight="1" x14ac:dyDescent="0.25">
      <c r="A265" s="49" t="s">
        <v>4522</v>
      </c>
      <c r="B265" s="49">
        <v>71</v>
      </c>
      <c r="C265" s="49" t="s">
        <v>49</v>
      </c>
      <c r="D265" s="49" t="s">
        <v>1142</v>
      </c>
      <c r="E265" s="85">
        <v>1</v>
      </c>
      <c r="F265" s="49" t="s">
        <v>1182</v>
      </c>
      <c r="G265" s="49" t="str">
        <f t="shared" si="408"/>
        <v>71-3</v>
      </c>
      <c r="H265" s="49" t="s">
        <v>75</v>
      </c>
      <c r="I265" s="49" t="s">
        <v>196</v>
      </c>
      <c r="J265" s="49" t="s">
        <v>1183</v>
      </c>
      <c r="K265" s="49" t="s">
        <v>124</v>
      </c>
      <c r="L265" s="49" t="s">
        <v>125</v>
      </c>
      <c r="M265" s="49" t="s">
        <v>583</v>
      </c>
      <c r="N265" s="49" t="s">
        <v>1184</v>
      </c>
      <c r="O265" s="49" t="s">
        <v>243</v>
      </c>
      <c r="P265" s="49" t="s">
        <v>1185</v>
      </c>
      <c r="Q265" s="50">
        <v>0.1</v>
      </c>
      <c r="R265" s="50"/>
      <c r="S265" s="134">
        <v>30</v>
      </c>
      <c r="T265" s="98" t="s">
        <v>84</v>
      </c>
      <c r="U265" s="131" t="s">
        <v>1186</v>
      </c>
      <c r="V265" s="51">
        <v>45017</v>
      </c>
      <c r="W265" s="51">
        <v>45271</v>
      </c>
      <c r="X265" s="49" t="s">
        <v>1147</v>
      </c>
      <c r="Y265" s="49" t="s">
        <v>87</v>
      </c>
      <c r="Z265" s="59" t="s">
        <v>100</v>
      </c>
      <c r="AA265" s="52">
        <v>1</v>
      </c>
      <c r="AB265" s="222" t="s">
        <v>1187</v>
      </c>
      <c r="AC265" s="23">
        <v>45266</v>
      </c>
      <c r="AD265" s="52">
        <v>1</v>
      </c>
      <c r="AE265" s="23" t="s">
        <v>1188</v>
      </c>
      <c r="AF265" s="23">
        <v>45266</v>
      </c>
      <c r="AG265" s="52"/>
      <c r="AH265" s="52" t="s">
        <v>92</v>
      </c>
      <c r="AI265" s="52">
        <f t="shared" ref="AI265:AI328" si="419">+IF(H265="Producto",AD265*Q265,AD265*R265)</f>
        <v>0.1</v>
      </c>
      <c r="AJ265" s="52"/>
      <c r="AK265" s="52"/>
      <c r="AL265" s="239" t="str">
        <f t="shared" si="344"/>
        <v/>
      </c>
      <c r="AM265" s="239" t="str">
        <f t="shared" si="345"/>
        <v/>
      </c>
      <c r="AN265" s="239" t="str">
        <f t="shared" si="346"/>
        <v/>
      </c>
      <c r="AO265" s="239" t="str">
        <f t="shared" si="347"/>
        <v/>
      </c>
      <c r="AP265" s="239" t="str">
        <f t="shared" si="348"/>
        <v/>
      </c>
      <c r="AQ265" s="239" t="str">
        <f t="shared" si="349"/>
        <v/>
      </c>
      <c r="AR265" s="239" t="str">
        <f t="shared" si="350"/>
        <v/>
      </c>
      <c r="AS265" s="239" t="str">
        <f t="shared" si="351"/>
        <v/>
      </c>
      <c r="AT265" s="239" t="str">
        <f t="shared" si="352"/>
        <v/>
      </c>
      <c r="AU265" s="239" t="str">
        <f t="shared" ref="AU265:AU328" si="420">IF(AU$8=$C265,"",IF($H265="Producto","",IF(ISNUMBER(FIND(AU$8,$X265,1)),AD265,"")))</f>
        <v/>
      </c>
      <c r="AV265" s="239" t="str">
        <f t="shared" ref="AV265:AV328" si="421">IF(AV$8=$C265,"",IF($H265="Producto","",IF(ISNUMBER(FIND(AV$8,$X265,1)),AD265,"")))</f>
        <v/>
      </c>
      <c r="AW265" s="239" t="str">
        <f t="shared" ref="AW265:AW328" si="422">IF(AW$8=$C265,"",IF($H265="Producto","",IF(ISNUMBER(FIND(AW$8,$X265,1)),AD265,"")))</f>
        <v/>
      </c>
      <c r="AX265" s="239" t="str">
        <f t="shared" ref="AX265:AX328" si="423">IF(AX$8=$C265,"",IF($H265="Producto","",IF(ISNUMBER(FIND(AX$8,$X265,1)),AD265,"")))</f>
        <v/>
      </c>
      <c r="AY265" s="239" t="str">
        <f t="shared" ref="AY265:AY328" si="424">IF(AY$8=$C265,"",IF($H265="Producto","",IF(ISNUMBER(FIND(AY$8,$X265,1)),AD265,"")))</f>
        <v/>
      </c>
      <c r="AZ265" s="239" t="str">
        <f t="shared" ref="AZ265:AZ328" si="425">IF(AZ$8=$C265,"",IF($H265="Producto","",IF(ISNUMBER(FIND(AZ$8,$X265,1)),AD265,"")))</f>
        <v/>
      </c>
      <c r="BA265" s="239" t="str">
        <f t="shared" ref="BA265:BA328" si="426">IF(BA$8=$C265,"",IF($H265="Producto","",IF(ISNUMBER(FIND(BA$8,$X265,1)),AD265,"")))</f>
        <v/>
      </c>
      <c r="BB265" s="239" t="str">
        <f t="shared" ref="BB265:BB328" si="427">IF(BB$8=$C265,"",IF($H265="Producto","",IF(ISNUMBER(FIND(BB$8,$X265,1)),AD265,"")))</f>
        <v/>
      </c>
      <c r="BC265" s="239" t="str">
        <f t="shared" ref="BC265:BC328" si="428">IF(BC$8=$C265,"",IF($H265="Producto","",IF(ISNUMBER(FIND(BC$8,$X265,1)),AD265,"")))</f>
        <v/>
      </c>
      <c r="BD265" s="239" t="str">
        <f t="shared" ref="BD265:BD328" si="429">IF(BD$8=$C265,"",IF($H265="Producto","",IF(ISNUMBER(FIND(BD$8,$X265,1)),AD265,"")))</f>
        <v/>
      </c>
      <c r="BE265" s="239" t="str">
        <f t="shared" ref="BE265:BE328" si="430">IF(BE$8=$C265,"",IF($H265="Producto","",IF(ISNUMBER(FIND(BE$8,$X265,1)),AD265,"")))</f>
        <v/>
      </c>
      <c r="BF265" s="239" t="str">
        <f t="shared" ref="BF265:BF328" si="431">IF(BF$8=$C265,"",IF($H265="Producto","",IF(ISNUMBER(FIND(BF$8,$X265,1)),AD265,"")))</f>
        <v/>
      </c>
      <c r="BG265" s="239" t="str">
        <f t="shared" ref="BG265:BG328" si="432">IF(BG$8=$C265,"",IF($H265="Producto","",IF(ISNUMBER(FIND(BG$8,$X265,1)),AD265,"")))</f>
        <v/>
      </c>
      <c r="BH265" s="239" t="str">
        <f t="shared" ref="BH265:BH328" si="433">IF(BH$8=$C265,"",IF($H265="Producto","",IF(ISNUMBER(FIND(BH$8,$X265,1)),AD265,"")))</f>
        <v/>
      </c>
      <c r="BI265" s="239" t="str">
        <f t="shared" ref="BI265:BI328" si="434">IF(BI$8=$C265,"",IF($H265="Producto","",IF(ISNUMBER(FIND(BI$8,$X265,1)),AD265,"")))</f>
        <v/>
      </c>
      <c r="BJ265" s="239" t="str">
        <f t="shared" ref="BJ265:BJ328" si="435">IF(BJ$8=$C265,"",IF($H265="Producto","",IF(ISNUMBER(FIND(BJ$8,$X265,1)),AD265,"")))</f>
        <v/>
      </c>
      <c r="BK265" s="239" t="str">
        <f t="shared" ref="BK265:BK328" si="436">IF(BK$8=$C265,"",IF($H265="Producto","",IF(ISNUMBER(FIND(BK$8,$X265,1)),AD265,"")))</f>
        <v/>
      </c>
      <c r="BL265" s="239" t="str">
        <f t="shared" ref="BL265:BL328" si="437">IF(BL$8=$C265,"",IF($H265="Producto","",IF(ISNUMBER(FIND(BL$8,$X265,1)),AD265,"")))</f>
        <v/>
      </c>
      <c r="BN265" s="239" t="str">
        <f t="shared" si="353"/>
        <v/>
      </c>
      <c r="BO265" s="239" t="str">
        <f t="shared" si="354"/>
        <v/>
      </c>
      <c r="BP265" s="239" t="str">
        <f t="shared" si="355"/>
        <v/>
      </c>
      <c r="BQ265" s="239" t="str">
        <f t="shared" si="356"/>
        <v/>
      </c>
      <c r="BR265" s="239" t="str">
        <f t="shared" si="357"/>
        <v/>
      </c>
      <c r="BS265" s="239" t="str">
        <f t="shared" si="358"/>
        <v/>
      </c>
      <c r="BT265" s="239" t="str">
        <f t="shared" si="359"/>
        <v/>
      </c>
      <c r="BU265" s="239" t="str">
        <f t="shared" si="360"/>
        <v/>
      </c>
      <c r="BV265" s="239" t="str">
        <f t="shared" si="361"/>
        <v/>
      </c>
      <c r="BW265" s="239" t="str">
        <f t="shared" si="362"/>
        <v/>
      </c>
      <c r="BX265" s="239" t="str">
        <f t="shared" si="363"/>
        <v/>
      </c>
      <c r="BY265" s="239" t="str">
        <f t="shared" si="364"/>
        <v/>
      </c>
      <c r="BZ265" s="239" t="str">
        <f t="shared" si="365"/>
        <v/>
      </c>
      <c r="CA265" s="239" t="str">
        <f t="shared" si="366"/>
        <v/>
      </c>
      <c r="CB265" s="239" t="str">
        <f t="shared" si="367"/>
        <v/>
      </c>
      <c r="CC265" s="239" t="str">
        <f t="shared" si="368"/>
        <v/>
      </c>
      <c r="CD265" s="239" t="str">
        <f t="shared" si="369"/>
        <v/>
      </c>
      <c r="CE265" s="239" t="str">
        <f t="shared" si="370"/>
        <v/>
      </c>
      <c r="CF265" s="239" t="str">
        <f t="shared" si="371"/>
        <v/>
      </c>
      <c r="CG265" s="239" t="str">
        <f t="shared" si="372"/>
        <v/>
      </c>
      <c r="CH265" s="239" t="str">
        <f t="shared" si="373"/>
        <v/>
      </c>
      <c r="CI265" s="239" t="str">
        <f t="shared" si="374"/>
        <v/>
      </c>
      <c r="CJ265" s="239" t="str">
        <f t="shared" si="375"/>
        <v/>
      </c>
      <c r="CK265" s="239" t="str">
        <f t="shared" si="376"/>
        <v/>
      </c>
      <c r="CL265" s="239" t="str">
        <f t="shared" si="377"/>
        <v/>
      </c>
      <c r="CM265" s="239" t="str">
        <f t="shared" si="378"/>
        <v/>
      </c>
      <c r="CN265" s="239" t="str">
        <f t="shared" si="379"/>
        <v/>
      </c>
      <c r="CP265" s="239" t="str">
        <f t="shared" si="380"/>
        <v/>
      </c>
      <c r="CQ265" s="239" t="str">
        <f t="shared" si="381"/>
        <v/>
      </c>
      <c r="CR265" s="239" t="str">
        <f t="shared" si="382"/>
        <v/>
      </c>
      <c r="CS265" s="239" t="str">
        <f t="shared" si="383"/>
        <v/>
      </c>
      <c r="CT265" s="239" t="str">
        <f t="shared" si="384"/>
        <v/>
      </c>
      <c r="CU265" s="239" t="str">
        <f t="shared" si="385"/>
        <v/>
      </c>
      <c r="CV265" s="239" t="str">
        <f t="shared" si="386"/>
        <v/>
      </c>
      <c r="CW265" s="239" t="str">
        <f t="shared" si="387"/>
        <v/>
      </c>
      <c r="CX265" s="239" t="str">
        <f t="shared" si="388"/>
        <v/>
      </c>
      <c r="CY265" s="239" t="str">
        <f t="shared" si="389"/>
        <v/>
      </c>
      <c r="CZ265" s="239" t="str">
        <f t="shared" si="390"/>
        <v/>
      </c>
      <c r="DA265" s="239" t="str">
        <f t="shared" si="391"/>
        <v/>
      </c>
      <c r="DB265" s="239" t="str">
        <f t="shared" si="392"/>
        <v/>
      </c>
      <c r="DC265" s="239" t="str">
        <f t="shared" si="393"/>
        <v/>
      </c>
      <c r="DD265" s="239" t="str">
        <f t="shared" si="394"/>
        <v/>
      </c>
      <c r="DE265" s="239" t="str">
        <f t="shared" si="395"/>
        <v/>
      </c>
      <c r="DF265" s="239" t="str">
        <f t="shared" si="396"/>
        <v/>
      </c>
      <c r="DG265" s="239" t="str">
        <f t="shared" si="397"/>
        <v/>
      </c>
      <c r="DH265" s="239" t="str">
        <f t="shared" si="398"/>
        <v/>
      </c>
      <c r="DI265" s="239" t="str">
        <f t="shared" si="399"/>
        <v/>
      </c>
      <c r="DJ265" s="239" t="str">
        <f t="shared" si="400"/>
        <v/>
      </c>
      <c r="DK265" s="239" t="str">
        <f t="shared" si="401"/>
        <v/>
      </c>
      <c r="DL265" s="239" t="str">
        <f t="shared" si="402"/>
        <v/>
      </c>
      <c r="DM265" s="239" t="str">
        <f t="shared" si="403"/>
        <v/>
      </c>
      <c r="DN265" s="239" t="str">
        <f t="shared" si="404"/>
        <v/>
      </c>
      <c r="DO265" s="239" t="str">
        <f t="shared" si="405"/>
        <v/>
      </c>
      <c r="DP265" s="239" t="str">
        <f t="shared" si="406"/>
        <v/>
      </c>
    </row>
    <row r="266" spans="1:120" ht="35.25" hidden="1" customHeight="1" x14ac:dyDescent="0.25">
      <c r="A266" s="53" t="s">
        <v>4522</v>
      </c>
      <c r="B266" s="53">
        <v>71</v>
      </c>
      <c r="C266" s="53" t="s">
        <v>49</v>
      </c>
      <c r="D266" s="53" t="s">
        <v>1142</v>
      </c>
      <c r="E266" s="53">
        <v>1</v>
      </c>
      <c r="F266" s="53" t="s">
        <v>1189</v>
      </c>
      <c r="G266" s="53" t="str">
        <f t="shared" si="408"/>
        <v>71-3</v>
      </c>
      <c r="H266" s="53" t="s">
        <v>94</v>
      </c>
      <c r="I266" s="53" t="s">
        <v>196</v>
      </c>
      <c r="J266" s="53" t="s">
        <v>80</v>
      </c>
      <c r="K266" s="53" t="s">
        <v>80</v>
      </c>
      <c r="L266" s="53" t="s">
        <v>80</v>
      </c>
      <c r="M266" s="53" t="s">
        <v>80</v>
      </c>
      <c r="N266" s="53" t="s">
        <v>80</v>
      </c>
      <c r="O266" s="53" t="s">
        <v>80</v>
      </c>
      <c r="P266" s="53" t="s">
        <v>1190</v>
      </c>
      <c r="Q266" s="52">
        <v>0.2</v>
      </c>
      <c r="R266" s="119">
        <f>+Q266*Q265</f>
        <v>2.0000000000000004E-2</v>
      </c>
      <c r="S266" s="135">
        <v>1</v>
      </c>
      <c r="T266" s="3" t="s">
        <v>84</v>
      </c>
      <c r="U266" s="135" t="s">
        <v>1152</v>
      </c>
      <c r="V266" s="23">
        <v>45017</v>
      </c>
      <c r="W266" s="23">
        <v>45030</v>
      </c>
      <c r="X266" s="53" t="s">
        <v>1147</v>
      </c>
      <c r="Y266" s="49" t="s">
        <v>167</v>
      </c>
      <c r="Z266" s="59" t="s">
        <v>100</v>
      </c>
      <c r="AA266" s="60">
        <v>1</v>
      </c>
      <c r="AB266" s="62" t="s">
        <v>1191</v>
      </c>
      <c r="AC266" s="62">
        <v>45014</v>
      </c>
      <c r="AD266" s="60">
        <v>1</v>
      </c>
      <c r="AE266" s="62" t="s">
        <v>1192</v>
      </c>
      <c r="AF266" s="62">
        <v>45030</v>
      </c>
      <c r="AG266" s="60" t="s">
        <v>79</v>
      </c>
      <c r="AH266" s="60">
        <v>1</v>
      </c>
      <c r="AI266" s="52">
        <f t="shared" si="419"/>
        <v>2.0000000000000004E-2</v>
      </c>
      <c r="AJ266" s="52">
        <f t="shared" ref="AJ266:AJ268" si="438">+AI266/R266</f>
        <v>1</v>
      </c>
      <c r="AK266" s="52"/>
      <c r="AL266" s="239" t="str">
        <f t="shared" ref="AL266:AL329" si="439">IF(AL$8=$C266,"",IF($H266="Producto","",IF(ISNUMBER(FIND(AL$8,$X266,1)),AD266,"")))</f>
        <v/>
      </c>
      <c r="AM266" s="239" t="str">
        <f t="shared" ref="AM266:AM329" si="440">IF(AM$8=$C266,"",IF($H266="Producto","",IF(ISNUMBER(FIND(AM$8,$X266,1)),AD266,"")))</f>
        <v/>
      </c>
      <c r="AN266" s="239" t="str">
        <f t="shared" ref="AN266:AN329" si="441">IF(AN$8=$C266,"",IF($H266="Producto","",IF(ISNUMBER(FIND(AN$8,$X266,1)),AD266,"")))</f>
        <v/>
      </c>
      <c r="AO266" s="239" t="str">
        <f t="shared" ref="AO266:AO329" si="442">IF(AO$8=$C266,"",IF($H266="Producto","",IF(ISNUMBER(FIND(AO$8,$X266,1)),AD266,"")))</f>
        <v/>
      </c>
      <c r="AP266" s="239" t="str">
        <f t="shared" ref="AP266:AP329" si="443">IF(AP$8=$C266,"",IF($H266="Producto","",IF(ISNUMBER(FIND(AP$8,$X266,1)),AD266,"")))</f>
        <v/>
      </c>
      <c r="AQ266" s="239" t="str">
        <f t="shared" ref="AQ266:AQ329" si="444">IF(AQ$8=$C266,"",IF($H266="Producto","",IF(ISNUMBER(FIND(AQ$8,$X266,1)),AD266,"")))</f>
        <v/>
      </c>
      <c r="AR266" s="239" t="str">
        <f t="shared" ref="AR266:AR329" si="445">IF(AR$8=$C266,"",IF($H266="Producto","",IF(ISNUMBER(FIND(AR$8,$X266,1)),AD266,"")))</f>
        <v/>
      </c>
      <c r="AS266" s="239" t="str">
        <f t="shared" ref="AS266:AS329" si="446">IF(AS$8=$C266,"",IF($H266="Producto","",IF(ISNUMBER(FIND(AS$8,$X266,1)),AD266,"")))</f>
        <v/>
      </c>
      <c r="AT266" s="239" t="str">
        <f t="shared" ref="AT266:AT329" si="447">IF(AT$8=$C266,"",IF($H266="Producto","",IF(ISNUMBER(FIND(AT$8,$X266,1)),AD266,"")))</f>
        <v/>
      </c>
      <c r="AU266" s="239" t="str">
        <f t="shared" si="420"/>
        <v/>
      </c>
      <c r="AV266" s="239" t="str">
        <f t="shared" si="421"/>
        <v/>
      </c>
      <c r="AW266" s="239" t="str">
        <f t="shared" si="422"/>
        <v/>
      </c>
      <c r="AX266" s="239" t="str">
        <f t="shared" si="423"/>
        <v/>
      </c>
      <c r="AY266" s="239" t="str">
        <f t="shared" si="424"/>
        <v/>
      </c>
      <c r="AZ266" s="239" t="str">
        <f t="shared" si="425"/>
        <v/>
      </c>
      <c r="BA266" s="239" t="str">
        <f t="shared" si="426"/>
        <v/>
      </c>
      <c r="BB266" s="239" t="str">
        <f t="shared" si="427"/>
        <v/>
      </c>
      <c r="BC266" s="239" t="str">
        <f t="shared" si="428"/>
        <v/>
      </c>
      <c r="BD266" s="239" t="str">
        <f t="shared" si="429"/>
        <v/>
      </c>
      <c r="BE266" s="239" t="str">
        <f t="shared" si="430"/>
        <v/>
      </c>
      <c r="BF266" s="239" t="str">
        <f t="shared" si="431"/>
        <v/>
      </c>
      <c r="BG266" s="239" t="str">
        <f t="shared" si="432"/>
        <v/>
      </c>
      <c r="BH266" s="239" t="str">
        <f t="shared" si="433"/>
        <v/>
      </c>
      <c r="BI266" s="239" t="str">
        <f t="shared" si="434"/>
        <v/>
      </c>
      <c r="BJ266" s="239" t="str">
        <f t="shared" si="435"/>
        <v/>
      </c>
      <c r="BK266" s="239" t="str">
        <f t="shared" si="436"/>
        <v/>
      </c>
      <c r="BL266" s="239" t="str">
        <f t="shared" si="437"/>
        <v/>
      </c>
      <c r="BN266" s="239" t="str">
        <f t="shared" ref="BN266:BN329" si="448">IF(AL$8=$C266,"",IF($H266="Producto","",IF(ISNUMBER(FIND(AL$8,$X266,1)),AH266,"")))</f>
        <v/>
      </c>
      <c r="BO266" s="239" t="str">
        <f t="shared" ref="BO266:BO329" si="449">IF(AM$8=$C266,"",IF($H266="Producto","",IF(ISNUMBER(FIND(AM$8,$X266,1)),AH266,"")))</f>
        <v/>
      </c>
      <c r="BP266" s="239" t="str">
        <f t="shared" ref="BP266:BP329" si="450">IF(AN$8=$C266,"",IF($H266="Producto","",IF(ISNUMBER(FIND(AN$8,$X266,1)),AH266,"")))</f>
        <v/>
      </c>
      <c r="BQ266" s="239" t="str">
        <f t="shared" ref="BQ266:BQ329" si="451">IF(AO$8=$C266,"",IF($H266="Producto","",IF(ISNUMBER(FIND(AO$8,$X266,1)),AH266,"")))</f>
        <v/>
      </c>
      <c r="BR266" s="239" t="str">
        <f t="shared" ref="BR266:BR329" si="452">IF(AP$8=$C266,"",IF($H266="Producto","",IF(ISNUMBER(FIND(AP$8,$X266,1)),AH266,"")))</f>
        <v/>
      </c>
      <c r="BS266" s="239" t="str">
        <f t="shared" ref="BS266:BS329" si="453">IF(AQ$8=$C266,"",IF($H266="Producto","",IF(ISNUMBER(FIND(AQ$8,$X266,1)),AH266,"")))</f>
        <v/>
      </c>
      <c r="BT266" s="239" t="str">
        <f t="shared" ref="BT266:BT329" si="454">IF(AR$8=$C266,"",IF($H266="Producto","",IF(ISNUMBER(FIND(AR$8,$X266,1)),AH266,"")))</f>
        <v/>
      </c>
      <c r="BU266" s="239" t="str">
        <f t="shared" ref="BU266:BU329" si="455">IF(AS$8=$C266,"",IF($H266="Producto","",IF(ISNUMBER(FIND(AS$8,$X266,1)),AH266,"")))</f>
        <v/>
      </c>
      <c r="BV266" s="239" t="str">
        <f t="shared" ref="BV266:BV329" si="456">IF(AT$8=$C266,"",IF($H266="Producto","",IF(ISNUMBER(FIND(AT$8,$X266,1)),AH266,"")))</f>
        <v/>
      </c>
      <c r="BW266" s="239" t="str">
        <f t="shared" ref="BW266:BW329" si="457">IF(AU$8=$C266,"",IF($H266="Producto","",IF(ISNUMBER(FIND(AU$8,$X266,1)),AH266,"")))</f>
        <v/>
      </c>
      <c r="BX266" s="239" t="str">
        <f t="shared" ref="BX266:BX329" si="458">IF(AV$8=$C266,"",IF($H266="Producto","",IF(ISNUMBER(FIND(AV$8,$X266,1)),AH266,"")))</f>
        <v/>
      </c>
      <c r="BY266" s="239" t="str">
        <f t="shared" ref="BY266:BY329" si="459">IF(AW$8=$C266,"",IF($H266="Producto","",IF(ISNUMBER(FIND(AW$8,$X266,1)),AH266,"")))</f>
        <v/>
      </c>
      <c r="BZ266" s="239" t="str">
        <f t="shared" ref="BZ266:BZ329" si="460">IF(AX$8=$C266,"",IF($H266="Producto","",IF(ISNUMBER(FIND(AX$8,$X266,1)),AH266,"")))</f>
        <v/>
      </c>
      <c r="CA266" s="239" t="str">
        <f t="shared" ref="CA266:CA329" si="461">IF(AY$8=$C266,"",IF($H266="Producto","",IF(ISNUMBER(FIND(AY$8,$X266,1)),AH266,"")))</f>
        <v/>
      </c>
      <c r="CB266" s="239" t="str">
        <f t="shared" ref="CB266:CB329" si="462">IF(AZ$8=$C266,"",IF($H266="Producto","",IF(ISNUMBER(FIND(AZ$8,$X266,1)),AH266,"")))</f>
        <v/>
      </c>
      <c r="CC266" s="239" t="str">
        <f t="shared" ref="CC266:CC329" si="463">IF(BA$8=$C266,"",IF($H266="Producto","",IF(ISNUMBER(FIND(BA$8,$X266,1)),AH266,"")))</f>
        <v/>
      </c>
      <c r="CD266" s="239" t="str">
        <f t="shared" ref="CD266:CD329" si="464">IF(BB$8=$C266,"",IF($H266="Producto","",IF(ISNUMBER(FIND(BB$8,$X266,1)),AH266,"")))</f>
        <v/>
      </c>
      <c r="CE266" s="239" t="str">
        <f t="shared" ref="CE266:CE329" si="465">IF(BC$8=$C266,"",IF($H266="Producto","",IF(ISNUMBER(FIND(BC$8,$X266,1)),AH266,"")))</f>
        <v/>
      </c>
      <c r="CF266" s="239" t="str">
        <f t="shared" ref="CF266:CF329" si="466">IF(BD$8=$C266,"",IF($H266="Producto","",IF(ISNUMBER(FIND(BD$8,$X266,1)),AH266,"")))</f>
        <v/>
      </c>
      <c r="CG266" s="239" t="str">
        <f t="shared" ref="CG266:CG329" si="467">IF(BE$8=$C266,"",IF($H266="Producto","",IF(ISNUMBER(FIND(BE$8,$X266,1)),AH266,"")))</f>
        <v/>
      </c>
      <c r="CH266" s="239" t="str">
        <f t="shared" ref="CH266:CH329" si="468">IF(BF$8=$C266,"",IF($H266="Producto","",IF(ISNUMBER(FIND(BF$8,$X266,1)),AH266,"")))</f>
        <v/>
      </c>
      <c r="CI266" s="239" t="str">
        <f t="shared" ref="CI266:CI329" si="469">IF(BG$8=$C266,"",IF($H266="Producto","",IF(ISNUMBER(FIND(BG$8,$X266,1)),AH266,"")))</f>
        <v/>
      </c>
      <c r="CJ266" s="239" t="str">
        <f t="shared" ref="CJ266:CJ329" si="470">IF(BH$8=$C266,"",IF($H266="Producto","",IF(ISNUMBER(FIND(BH$8,$X266,1)),AH266,"")))</f>
        <v/>
      </c>
      <c r="CK266" s="239" t="str">
        <f t="shared" ref="CK266:CK329" si="471">IF(BI$8=$C266,"",IF($H266="Producto","",IF(ISNUMBER(FIND(BI$8,$X266,1)),AH266,"")))</f>
        <v/>
      </c>
      <c r="CL266" s="239" t="str">
        <f t="shared" ref="CL266:CL329" si="472">IF(BJ$8=$C266,"",IF($H266="Producto","",IF(ISNUMBER(FIND(BJ$8,$X266,1)),AH266,"")))</f>
        <v/>
      </c>
      <c r="CM266" s="239" t="str">
        <f t="shared" ref="CM266:CM329" si="473">IF(BK$8=$C266,"",IF($H266="Producto","",IF(ISNUMBER(FIND(BK$8,$X266,1)),AH266,"")))</f>
        <v/>
      </c>
      <c r="CN266" s="239" t="str">
        <f t="shared" ref="CN266:CN329" si="474">IF(BL$8=$C266,"",IF($H266="Producto","",IF(ISNUMBER(FIND(BL$8,$X266,1)),AH266,"")))</f>
        <v/>
      </c>
      <c r="CP266" s="239" t="str">
        <f t="shared" ref="CP266:CP329" si="475">IF(AL$8=$C266,"",IF($H266="Producto","",IF(ISNUMBER(FIND(AL$8,$X266,1)),$Y266,"")))</f>
        <v/>
      </c>
      <c r="CQ266" s="239" t="str">
        <f t="shared" ref="CQ266:CQ329" si="476">IF(AM$8=$C266,"",IF($H266="Producto","",IF(ISNUMBER(FIND(AM$8,$X266,1)),$Y266,"")))</f>
        <v/>
      </c>
      <c r="CR266" s="239" t="str">
        <f t="shared" ref="CR266:CR329" si="477">IF(AN$8=$C266,"",IF($H266="Producto","",IF(ISNUMBER(FIND(AN$8,$X266,1)),$Y266,"")))</f>
        <v/>
      </c>
      <c r="CS266" s="239" t="str">
        <f t="shared" ref="CS266:CS329" si="478">IF(AO$8=$C266,"",IF($H266="Producto","",IF(ISNUMBER(FIND(AO$8,$X266,1)),$Y266,"")))</f>
        <v/>
      </c>
      <c r="CT266" s="239" t="str">
        <f t="shared" ref="CT266:CT329" si="479">IF(AP$8=$C266,"",IF($H266="Producto","",IF(ISNUMBER(FIND(AP$8,$X266,1)),$Y266,"")))</f>
        <v/>
      </c>
      <c r="CU266" s="239" t="str">
        <f t="shared" ref="CU266:CU329" si="480">IF(AQ$8=$C266,"",IF($H266="Producto","",IF(ISNUMBER(FIND(AQ$8,$X266,1)),$Y266,"")))</f>
        <v/>
      </c>
      <c r="CV266" s="239" t="str">
        <f t="shared" ref="CV266:CV329" si="481">IF(AR$8=$C266,"",IF($H266="Producto","",IF(ISNUMBER(FIND(AR$8,$X266,1)),$Y266,"")))</f>
        <v/>
      </c>
      <c r="CW266" s="239" t="str">
        <f t="shared" ref="CW266:CW329" si="482">IF(AS$8=$C266,"",IF($H266="Producto","",IF(ISNUMBER(FIND(AS$8,$X266,1)),$Y266,"")))</f>
        <v/>
      </c>
      <c r="CX266" s="239" t="str">
        <f t="shared" ref="CX266:CX329" si="483">IF(AT$8=$C266,"",IF($H266="Producto","",IF(ISNUMBER(FIND(AT$8,$X266,1)),$Y266,"")))</f>
        <v/>
      </c>
      <c r="CY266" s="239" t="str">
        <f t="shared" ref="CY266:CY329" si="484">IF(AU$8=$C266,"",IF($H266="Producto","",IF(ISNUMBER(FIND(AU$8,$X266,1)),$Y266,"")))</f>
        <v/>
      </c>
      <c r="CZ266" s="239" t="str">
        <f t="shared" ref="CZ266:CZ329" si="485">IF(AV$8=$C266,"",IF($H266="Producto","",IF(ISNUMBER(FIND(AV$8,$X266,1)),$Y266,"")))</f>
        <v/>
      </c>
      <c r="DA266" s="239" t="str">
        <f t="shared" ref="DA266:DA329" si="486">IF(AW$8=$C266,"",IF($H266="Producto","",IF(ISNUMBER(FIND(AW$8,$X266,1)),$Y266,"")))</f>
        <v/>
      </c>
      <c r="DB266" s="239" t="str">
        <f t="shared" ref="DB266:DB329" si="487">IF(AX$8=$C266,"",IF($H266="Producto","",IF(ISNUMBER(FIND(AX$8,$X266,1)),$Y266,"")))</f>
        <v/>
      </c>
      <c r="DC266" s="239" t="str">
        <f t="shared" ref="DC266:DC329" si="488">IF(AY$8=$C266,"",IF($H266="Producto","",IF(ISNUMBER(FIND(AY$8,$X266,1)),$Y266,"")))</f>
        <v/>
      </c>
      <c r="DD266" s="239" t="str">
        <f t="shared" ref="DD266:DD329" si="489">IF(AZ$8=$C266,"",IF($H266="Producto","",IF(ISNUMBER(FIND(AZ$8,$X266,1)),$Y266,"")))</f>
        <v/>
      </c>
      <c r="DE266" s="239" t="str">
        <f t="shared" ref="DE266:DE329" si="490">IF(BA$8=$C266,"",IF($H266="Producto","",IF(ISNUMBER(FIND(BA$8,$X266,1)),$Y266,"")))</f>
        <v/>
      </c>
      <c r="DF266" s="239" t="str">
        <f t="shared" ref="DF266:DF329" si="491">IF(BB$8=$C266,"",IF($H266="Producto","",IF(ISNUMBER(FIND(BB$8,$X266,1)),$Y266,"")))</f>
        <v/>
      </c>
      <c r="DG266" s="239" t="str">
        <f t="shared" ref="DG266:DG329" si="492">IF(BC$8=$C266,"",IF($H266="Producto","",IF(ISNUMBER(FIND(BC$8,$X266,1)),$Y266,"")))</f>
        <v/>
      </c>
      <c r="DH266" s="239" t="str">
        <f t="shared" ref="DH266:DH329" si="493">IF(BD$8=$C266,"",IF($H266="Producto","",IF(ISNUMBER(FIND(BD$8,$X266,1)),$Y266,"")))</f>
        <v/>
      </c>
      <c r="DI266" s="239" t="str">
        <f t="shared" ref="DI266:DI329" si="494">IF(BE$8=$C266,"",IF($H266="Producto","",IF(ISNUMBER(FIND(BE$8,$X266,1)),$Y266,"")))</f>
        <v/>
      </c>
      <c r="DJ266" s="239" t="str">
        <f t="shared" ref="DJ266:DJ329" si="495">IF(BF$8=$C266,"",IF($H266="Producto","",IF(ISNUMBER(FIND(BF$8,$X266,1)),$Y266,"")))</f>
        <v/>
      </c>
      <c r="DK266" s="239" t="str">
        <f t="shared" ref="DK266:DK329" si="496">IF(BG$8=$C266,"",IF($H266="Producto","",IF(ISNUMBER(FIND(BG$8,$X266,1)),$Y266,"")))</f>
        <v/>
      </c>
      <c r="DL266" s="239" t="str">
        <f t="shared" ref="DL266:DL329" si="497">IF(BH$8=$C266,"",IF($H266="Producto","",IF(ISNUMBER(FIND(BH$8,$X266,1)),$Y266,"")))</f>
        <v/>
      </c>
      <c r="DM266" s="239" t="str">
        <f t="shared" ref="DM266:DM329" si="498">IF(BI$8=$C266,"",IF($H266="Producto","",IF(ISNUMBER(FIND(BI$8,$X266,1)),$Y266,"")))</f>
        <v/>
      </c>
      <c r="DN266" s="239" t="str">
        <f t="shared" ref="DN266:DN329" si="499">IF(BJ$8=$C266,"",IF($H266="Producto","",IF(ISNUMBER(FIND(BJ$8,$X266,1)),$Y266,"")))</f>
        <v/>
      </c>
      <c r="DO266" s="239" t="str">
        <f t="shared" ref="DO266:DO329" si="500">IF(BK$8=$C266,"",IF($H266="Producto","",IF(ISNUMBER(FIND(BK$8,$X266,1)),$Y266,"")))</f>
        <v/>
      </c>
      <c r="DP266" s="239" t="str">
        <f t="shared" ref="DP266:DP329" si="501">IF(BL$8=$C266,"",IF($H266="Producto","",IF(ISNUMBER(FIND(BL$8,$X266,1)),$Y266,"")))</f>
        <v/>
      </c>
    </row>
    <row r="267" spans="1:120" ht="35.25" hidden="1" customHeight="1" x14ac:dyDescent="0.25">
      <c r="A267" s="53" t="s">
        <v>4522</v>
      </c>
      <c r="B267" s="53">
        <v>71</v>
      </c>
      <c r="C267" s="53" t="s">
        <v>49</v>
      </c>
      <c r="D267" s="53" t="s">
        <v>1142</v>
      </c>
      <c r="E267" s="53">
        <v>1</v>
      </c>
      <c r="F267" s="53" t="s">
        <v>1193</v>
      </c>
      <c r="G267" s="53" t="str">
        <f t="shared" si="408"/>
        <v>71-3</v>
      </c>
      <c r="H267" s="53" t="s">
        <v>94</v>
      </c>
      <c r="I267" s="53" t="s">
        <v>196</v>
      </c>
      <c r="J267" s="53" t="s">
        <v>80</v>
      </c>
      <c r="K267" s="53" t="s">
        <v>80</v>
      </c>
      <c r="L267" s="53" t="s">
        <v>80</v>
      </c>
      <c r="M267" s="53" t="s">
        <v>80</v>
      </c>
      <c r="N267" s="53" t="s">
        <v>80</v>
      </c>
      <c r="O267" s="53" t="s">
        <v>80</v>
      </c>
      <c r="P267" s="53" t="s">
        <v>1194</v>
      </c>
      <c r="Q267" s="52">
        <v>0.2</v>
      </c>
      <c r="R267" s="119">
        <f>+Q267*Q265</f>
        <v>2.0000000000000004E-2</v>
      </c>
      <c r="S267" s="135">
        <v>3</v>
      </c>
      <c r="T267" s="3" t="s">
        <v>84</v>
      </c>
      <c r="U267" s="135" t="s">
        <v>1195</v>
      </c>
      <c r="V267" s="23">
        <v>45017</v>
      </c>
      <c r="W267" s="23">
        <v>45260</v>
      </c>
      <c r="X267" s="53" t="s">
        <v>1147</v>
      </c>
      <c r="Y267" s="49" t="s">
        <v>87</v>
      </c>
      <c r="Z267" s="59" t="s">
        <v>100</v>
      </c>
      <c r="AA267" s="52">
        <v>1</v>
      </c>
      <c r="AB267" s="53" t="s">
        <v>1196</v>
      </c>
      <c r="AC267" s="23">
        <v>45230</v>
      </c>
      <c r="AD267" s="52">
        <v>1</v>
      </c>
      <c r="AE267" s="23" t="s">
        <v>1197</v>
      </c>
      <c r="AF267" s="23">
        <v>45230</v>
      </c>
      <c r="AG267" s="52" t="s">
        <v>79</v>
      </c>
      <c r="AH267" s="52">
        <v>1</v>
      </c>
      <c r="AI267" s="52">
        <f t="shared" si="419"/>
        <v>2.0000000000000004E-2</v>
      </c>
      <c r="AJ267" s="52">
        <f t="shared" si="438"/>
        <v>1</v>
      </c>
      <c r="AK267" s="52"/>
      <c r="AL267" s="239" t="str">
        <f t="shared" si="439"/>
        <v/>
      </c>
      <c r="AM267" s="239" t="str">
        <f t="shared" si="440"/>
        <v/>
      </c>
      <c r="AN267" s="239" t="str">
        <f t="shared" si="441"/>
        <v/>
      </c>
      <c r="AO267" s="239" t="str">
        <f t="shared" si="442"/>
        <v/>
      </c>
      <c r="AP267" s="239" t="str">
        <f t="shared" si="443"/>
        <v/>
      </c>
      <c r="AQ267" s="239" t="str">
        <f t="shared" si="444"/>
        <v/>
      </c>
      <c r="AR267" s="239" t="str">
        <f t="shared" si="445"/>
        <v/>
      </c>
      <c r="AS267" s="239" t="str">
        <f t="shared" si="446"/>
        <v/>
      </c>
      <c r="AT267" s="239" t="str">
        <f t="shared" si="447"/>
        <v/>
      </c>
      <c r="AU267" s="239" t="str">
        <f t="shared" si="420"/>
        <v/>
      </c>
      <c r="AV267" s="239" t="str">
        <f t="shared" si="421"/>
        <v/>
      </c>
      <c r="AW267" s="239" t="str">
        <f t="shared" si="422"/>
        <v/>
      </c>
      <c r="AX267" s="239" t="str">
        <f t="shared" si="423"/>
        <v/>
      </c>
      <c r="AY267" s="239" t="str">
        <f t="shared" si="424"/>
        <v/>
      </c>
      <c r="AZ267" s="239" t="str">
        <f t="shared" si="425"/>
        <v/>
      </c>
      <c r="BA267" s="239" t="str">
        <f t="shared" si="426"/>
        <v/>
      </c>
      <c r="BB267" s="239" t="str">
        <f t="shared" si="427"/>
        <v/>
      </c>
      <c r="BC267" s="239" t="str">
        <f t="shared" si="428"/>
        <v/>
      </c>
      <c r="BD267" s="239" t="str">
        <f t="shared" si="429"/>
        <v/>
      </c>
      <c r="BE267" s="239" t="str">
        <f t="shared" si="430"/>
        <v/>
      </c>
      <c r="BF267" s="239" t="str">
        <f t="shared" si="431"/>
        <v/>
      </c>
      <c r="BG267" s="239" t="str">
        <f t="shared" si="432"/>
        <v/>
      </c>
      <c r="BH267" s="239" t="str">
        <f t="shared" si="433"/>
        <v/>
      </c>
      <c r="BI267" s="239" t="str">
        <f t="shared" si="434"/>
        <v/>
      </c>
      <c r="BJ267" s="239" t="str">
        <f t="shared" si="435"/>
        <v/>
      </c>
      <c r="BK267" s="239" t="str">
        <f t="shared" si="436"/>
        <v/>
      </c>
      <c r="BL267" s="239" t="str">
        <f t="shared" si="437"/>
        <v/>
      </c>
      <c r="BN267" s="239" t="str">
        <f t="shared" si="448"/>
        <v/>
      </c>
      <c r="BO267" s="239" t="str">
        <f t="shared" si="449"/>
        <v/>
      </c>
      <c r="BP267" s="239" t="str">
        <f t="shared" si="450"/>
        <v/>
      </c>
      <c r="BQ267" s="239" t="str">
        <f t="shared" si="451"/>
        <v/>
      </c>
      <c r="BR267" s="239" t="str">
        <f t="shared" si="452"/>
        <v/>
      </c>
      <c r="BS267" s="239" t="str">
        <f t="shared" si="453"/>
        <v/>
      </c>
      <c r="BT267" s="239" t="str">
        <f t="shared" si="454"/>
        <v/>
      </c>
      <c r="BU267" s="239" t="str">
        <f t="shared" si="455"/>
        <v/>
      </c>
      <c r="BV267" s="239" t="str">
        <f t="shared" si="456"/>
        <v/>
      </c>
      <c r="BW267" s="239" t="str">
        <f t="shared" si="457"/>
        <v/>
      </c>
      <c r="BX267" s="239" t="str">
        <f t="shared" si="458"/>
        <v/>
      </c>
      <c r="BY267" s="239" t="str">
        <f t="shared" si="459"/>
        <v/>
      </c>
      <c r="BZ267" s="239" t="str">
        <f t="shared" si="460"/>
        <v/>
      </c>
      <c r="CA267" s="239" t="str">
        <f t="shared" si="461"/>
        <v/>
      </c>
      <c r="CB267" s="239" t="str">
        <f t="shared" si="462"/>
        <v/>
      </c>
      <c r="CC267" s="239" t="str">
        <f t="shared" si="463"/>
        <v/>
      </c>
      <c r="CD267" s="239" t="str">
        <f t="shared" si="464"/>
        <v/>
      </c>
      <c r="CE267" s="239" t="str">
        <f t="shared" si="465"/>
        <v/>
      </c>
      <c r="CF267" s="239" t="str">
        <f t="shared" si="466"/>
        <v/>
      </c>
      <c r="CG267" s="239" t="str">
        <f t="shared" si="467"/>
        <v/>
      </c>
      <c r="CH267" s="239" t="str">
        <f t="shared" si="468"/>
        <v/>
      </c>
      <c r="CI267" s="239" t="str">
        <f t="shared" si="469"/>
        <v/>
      </c>
      <c r="CJ267" s="239" t="str">
        <f t="shared" si="470"/>
        <v/>
      </c>
      <c r="CK267" s="239" t="str">
        <f t="shared" si="471"/>
        <v/>
      </c>
      <c r="CL267" s="239" t="str">
        <f t="shared" si="472"/>
        <v/>
      </c>
      <c r="CM267" s="239" t="str">
        <f t="shared" si="473"/>
        <v/>
      </c>
      <c r="CN267" s="239" t="str">
        <f t="shared" si="474"/>
        <v/>
      </c>
      <c r="CP267" s="239" t="str">
        <f t="shared" si="475"/>
        <v/>
      </c>
      <c r="CQ267" s="239" t="str">
        <f t="shared" si="476"/>
        <v/>
      </c>
      <c r="CR267" s="239" t="str">
        <f t="shared" si="477"/>
        <v/>
      </c>
      <c r="CS267" s="239" t="str">
        <f t="shared" si="478"/>
        <v/>
      </c>
      <c r="CT267" s="239" t="str">
        <f t="shared" si="479"/>
        <v/>
      </c>
      <c r="CU267" s="239" t="str">
        <f t="shared" si="480"/>
        <v/>
      </c>
      <c r="CV267" s="239" t="str">
        <f t="shared" si="481"/>
        <v/>
      </c>
      <c r="CW267" s="239" t="str">
        <f t="shared" si="482"/>
        <v/>
      </c>
      <c r="CX267" s="239" t="str">
        <f t="shared" si="483"/>
        <v/>
      </c>
      <c r="CY267" s="239" t="str">
        <f t="shared" si="484"/>
        <v/>
      </c>
      <c r="CZ267" s="239" t="str">
        <f t="shared" si="485"/>
        <v/>
      </c>
      <c r="DA267" s="239" t="str">
        <f t="shared" si="486"/>
        <v/>
      </c>
      <c r="DB267" s="239" t="str">
        <f t="shared" si="487"/>
        <v/>
      </c>
      <c r="DC267" s="239" t="str">
        <f t="shared" si="488"/>
        <v/>
      </c>
      <c r="DD267" s="239" t="str">
        <f t="shared" si="489"/>
        <v/>
      </c>
      <c r="DE267" s="239" t="str">
        <f t="shared" si="490"/>
        <v/>
      </c>
      <c r="DF267" s="239" t="str">
        <f t="shared" si="491"/>
        <v/>
      </c>
      <c r="DG267" s="239" t="str">
        <f t="shared" si="492"/>
        <v/>
      </c>
      <c r="DH267" s="239" t="str">
        <f t="shared" si="493"/>
        <v/>
      </c>
      <c r="DI267" s="239" t="str">
        <f t="shared" si="494"/>
        <v/>
      </c>
      <c r="DJ267" s="239" t="str">
        <f t="shared" si="495"/>
        <v/>
      </c>
      <c r="DK267" s="239" t="str">
        <f t="shared" si="496"/>
        <v/>
      </c>
      <c r="DL267" s="239" t="str">
        <f t="shared" si="497"/>
        <v/>
      </c>
      <c r="DM267" s="239" t="str">
        <f t="shared" si="498"/>
        <v/>
      </c>
      <c r="DN267" s="239" t="str">
        <f t="shared" si="499"/>
        <v/>
      </c>
      <c r="DO267" s="239" t="str">
        <f t="shared" si="500"/>
        <v/>
      </c>
      <c r="DP267" s="239" t="str">
        <f t="shared" si="501"/>
        <v/>
      </c>
    </row>
    <row r="268" spans="1:120" ht="100.5" hidden="1" customHeight="1" x14ac:dyDescent="0.25">
      <c r="A268" s="53" t="s">
        <v>4522</v>
      </c>
      <c r="B268" s="53">
        <v>71</v>
      </c>
      <c r="C268" s="53" t="s">
        <v>49</v>
      </c>
      <c r="D268" s="53" t="s">
        <v>1142</v>
      </c>
      <c r="E268" s="53">
        <v>1</v>
      </c>
      <c r="F268" s="53" t="s">
        <v>1198</v>
      </c>
      <c r="G268" s="53" t="str">
        <f t="shared" si="408"/>
        <v>71-3</v>
      </c>
      <c r="H268" s="53" t="s">
        <v>94</v>
      </c>
      <c r="I268" s="53" t="s">
        <v>196</v>
      </c>
      <c r="J268" s="53" t="s">
        <v>80</v>
      </c>
      <c r="K268" s="53" t="s">
        <v>80</v>
      </c>
      <c r="L268" s="53" t="s">
        <v>80</v>
      </c>
      <c r="M268" s="53" t="s">
        <v>80</v>
      </c>
      <c r="N268" s="53" t="s">
        <v>80</v>
      </c>
      <c r="O268" s="53" t="s">
        <v>80</v>
      </c>
      <c r="P268" s="53" t="s">
        <v>1199</v>
      </c>
      <c r="Q268" s="52">
        <v>0.6</v>
      </c>
      <c r="R268" s="119">
        <f>+Q268*Q265</f>
        <v>0.06</v>
      </c>
      <c r="S268" s="134">
        <v>30</v>
      </c>
      <c r="T268" s="3" t="s">
        <v>84</v>
      </c>
      <c r="U268" s="131" t="s">
        <v>1186</v>
      </c>
      <c r="V268" s="23">
        <v>45017</v>
      </c>
      <c r="W268" s="23">
        <v>45271</v>
      </c>
      <c r="X268" s="53" t="s">
        <v>1147</v>
      </c>
      <c r="Y268" s="49" t="s">
        <v>87</v>
      </c>
      <c r="Z268" s="59" t="s">
        <v>100</v>
      </c>
      <c r="AA268" s="52">
        <v>1</v>
      </c>
      <c r="AB268" s="53" t="s">
        <v>1200</v>
      </c>
      <c r="AC268" s="75">
        <v>45266</v>
      </c>
      <c r="AD268" s="52">
        <v>1</v>
      </c>
      <c r="AE268" s="23" t="s">
        <v>1201</v>
      </c>
      <c r="AF268" s="75">
        <v>45266</v>
      </c>
      <c r="AG268" s="52" t="s">
        <v>79</v>
      </c>
      <c r="AH268" s="52">
        <v>1</v>
      </c>
      <c r="AI268" s="52">
        <f t="shared" si="419"/>
        <v>0.06</v>
      </c>
      <c r="AJ268" s="52">
        <f t="shared" si="438"/>
        <v>1</v>
      </c>
      <c r="AK268" s="52"/>
      <c r="AL268" s="239" t="str">
        <f t="shared" si="439"/>
        <v/>
      </c>
      <c r="AM268" s="239" t="str">
        <f t="shared" si="440"/>
        <v/>
      </c>
      <c r="AN268" s="239" t="str">
        <f t="shared" si="441"/>
        <v/>
      </c>
      <c r="AO268" s="239" t="str">
        <f t="shared" si="442"/>
        <v/>
      </c>
      <c r="AP268" s="239" t="str">
        <f t="shared" si="443"/>
        <v/>
      </c>
      <c r="AQ268" s="239" t="str">
        <f t="shared" si="444"/>
        <v/>
      </c>
      <c r="AR268" s="239" t="str">
        <f t="shared" si="445"/>
        <v/>
      </c>
      <c r="AS268" s="239" t="str">
        <f t="shared" si="446"/>
        <v/>
      </c>
      <c r="AT268" s="239" t="str">
        <f t="shared" si="447"/>
        <v/>
      </c>
      <c r="AU268" s="239" t="str">
        <f t="shared" si="420"/>
        <v/>
      </c>
      <c r="AV268" s="239" t="str">
        <f t="shared" si="421"/>
        <v/>
      </c>
      <c r="AW268" s="239" t="str">
        <f t="shared" si="422"/>
        <v/>
      </c>
      <c r="AX268" s="239" t="str">
        <f t="shared" si="423"/>
        <v/>
      </c>
      <c r="AY268" s="239" t="str">
        <f t="shared" si="424"/>
        <v/>
      </c>
      <c r="AZ268" s="239" t="str">
        <f t="shared" si="425"/>
        <v/>
      </c>
      <c r="BA268" s="239" t="str">
        <f t="shared" si="426"/>
        <v/>
      </c>
      <c r="BB268" s="239" t="str">
        <f t="shared" si="427"/>
        <v/>
      </c>
      <c r="BC268" s="239" t="str">
        <f t="shared" si="428"/>
        <v/>
      </c>
      <c r="BD268" s="239" t="str">
        <f t="shared" si="429"/>
        <v/>
      </c>
      <c r="BE268" s="239" t="str">
        <f t="shared" si="430"/>
        <v/>
      </c>
      <c r="BF268" s="239" t="str">
        <f t="shared" si="431"/>
        <v/>
      </c>
      <c r="BG268" s="239" t="str">
        <f t="shared" si="432"/>
        <v/>
      </c>
      <c r="BH268" s="239" t="str">
        <f t="shared" si="433"/>
        <v/>
      </c>
      <c r="BI268" s="239" t="str">
        <f t="shared" si="434"/>
        <v/>
      </c>
      <c r="BJ268" s="239" t="str">
        <f t="shared" si="435"/>
        <v/>
      </c>
      <c r="BK268" s="239" t="str">
        <f t="shared" si="436"/>
        <v/>
      </c>
      <c r="BL268" s="239" t="str">
        <f t="shared" si="437"/>
        <v/>
      </c>
      <c r="BN268" s="239" t="str">
        <f t="shared" si="448"/>
        <v/>
      </c>
      <c r="BO268" s="239" t="str">
        <f t="shared" si="449"/>
        <v/>
      </c>
      <c r="BP268" s="239" t="str">
        <f t="shared" si="450"/>
        <v/>
      </c>
      <c r="BQ268" s="239" t="str">
        <f t="shared" si="451"/>
        <v/>
      </c>
      <c r="BR268" s="239" t="str">
        <f t="shared" si="452"/>
        <v/>
      </c>
      <c r="BS268" s="239" t="str">
        <f t="shared" si="453"/>
        <v/>
      </c>
      <c r="BT268" s="239" t="str">
        <f t="shared" si="454"/>
        <v/>
      </c>
      <c r="BU268" s="239" t="str">
        <f t="shared" si="455"/>
        <v/>
      </c>
      <c r="BV268" s="239" t="str">
        <f t="shared" si="456"/>
        <v/>
      </c>
      <c r="BW268" s="239" t="str">
        <f t="shared" si="457"/>
        <v/>
      </c>
      <c r="BX268" s="239" t="str">
        <f t="shared" si="458"/>
        <v/>
      </c>
      <c r="BY268" s="239" t="str">
        <f t="shared" si="459"/>
        <v/>
      </c>
      <c r="BZ268" s="239" t="str">
        <f t="shared" si="460"/>
        <v/>
      </c>
      <c r="CA268" s="239" t="str">
        <f t="shared" si="461"/>
        <v/>
      </c>
      <c r="CB268" s="239" t="str">
        <f t="shared" si="462"/>
        <v/>
      </c>
      <c r="CC268" s="239" t="str">
        <f t="shared" si="463"/>
        <v/>
      </c>
      <c r="CD268" s="239" t="str">
        <f t="shared" si="464"/>
        <v/>
      </c>
      <c r="CE268" s="239" t="str">
        <f t="shared" si="465"/>
        <v/>
      </c>
      <c r="CF268" s="239" t="str">
        <f t="shared" si="466"/>
        <v/>
      </c>
      <c r="CG268" s="239" t="str">
        <f t="shared" si="467"/>
        <v/>
      </c>
      <c r="CH268" s="239" t="str">
        <f t="shared" si="468"/>
        <v/>
      </c>
      <c r="CI268" s="239" t="str">
        <f t="shared" si="469"/>
        <v/>
      </c>
      <c r="CJ268" s="239" t="str">
        <f t="shared" si="470"/>
        <v/>
      </c>
      <c r="CK268" s="239" t="str">
        <f t="shared" si="471"/>
        <v/>
      </c>
      <c r="CL268" s="239" t="str">
        <f t="shared" si="472"/>
        <v/>
      </c>
      <c r="CM268" s="239" t="str">
        <f t="shared" si="473"/>
        <v/>
      </c>
      <c r="CN268" s="239" t="str">
        <f t="shared" si="474"/>
        <v/>
      </c>
      <c r="CP268" s="239" t="str">
        <f t="shared" si="475"/>
        <v/>
      </c>
      <c r="CQ268" s="239" t="str">
        <f t="shared" si="476"/>
        <v/>
      </c>
      <c r="CR268" s="239" t="str">
        <f t="shared" si="477"/>
        <v/>
      </c>
      <c r="CS268" s="239" t="str">
        <f t="shared" si="478"/>
        <v/>
      </c>
      <c r="CT268" s="239" t="str">
        <f t="shared" si="479"/>
        <v/>
      </c>
      <c r="CU268" s="239" t="str">
        <f t="shared" si="480"/>
        <v/>
      </c>
      <c r="CV268" s="239" t="str">
        <f t="shared" si="481"/>
        <v/>
      </c>
      <c r="CW268" s="239" t="str">
        <f t="shared" si="482"/>
        <v/>
      </c>
      <c r="CX268" s="239" t="str">
        <f t="shared" si="483"/>
        <v/>
      </c>
      <c r="CY268" s="239" t="str">
        <f t="shared" si="484"/>
        <v/>
      </c>
      <c r="CZ268" s="239" t="str">
        <f t="shared" si="485"/>
        <v/>
      </c>
      <c r="DA268" s="239" t="str">
        <f t="shared" si="486"/>
        <v/>
      </c>
      <c r="DB268" s="239" t="str">
        <f t="shared" si="487"/>
        <v/>
      </c>
      <c r="DC268" s="239" t="str">
        <f t="shared" si="488"/>
        <v/>
      </c>
      <c r="DD268" s="239" t="str">
        <f t="shared" si="489"/>
        <v/>
      </c>
      <c r="DE268" s="239" t="str">
        <f t="shared" si="490"/>
        <v/>
      </c>
      <c r="DF268" s="239" t="str">
        <f t="shared" si="491"/>
        <v/>
      </c>
      <c r="DG268" s="239" t="str">
        <f t="shared" si="492"/>
        <v/>
      </c>
      <c r="DH268" s="239" t="str">
        <f t="shared" si="493"/>
        <v/>
      </c>
      <c r="DI268" s="239" t="str">
        <f t="shared" si="494"/>
        <v/>
      </c>
      <c r="DJ268" s="239" t="str">
        <f t="shared" si="495"/>
        <v/>
      </c>
      <c r="DK268" s="239" t="str">
        <f t="shared" si="496"/>
        <v/>
      </c>
      <c r="DL268" s="239" t="str">
        <f t="shared" si="497"/>
        <v/>
      </c>
      <c r="DM268" s="239" t="str">
        <f t="shared" si="498"/>
        <v/>
      </c>
      <c r="DN268" s="239" t="str">
        <f t="shared" si="499"/>
        <v/>
      </c>
      <c r="DO268" s="239" t="str">
        <f t="shared" si="500"/>
        <v/>
      </c>
      <c r="DP268" s="239" t="str">
        <f t="shared" si="501"/>
        <v/>
      </c>
    </row>
    <row r="269" spans="1:120" ht="35.25" hidden="1" customHeight="1" x14ac:dyDescent="0.25">
      <c r="A269" s="49" t="s">
        <v>4522</v>
      </c>
      <c r="B269" s="49">
        <v>71</v>
      </c>
      <c r="C269" s="49" t="s">
        <v>49</v>
      </c>
      <c r="D269" s="49" t="s">
        <v>1142</v>
      </c>
      <c r="E269" s="85">
        <v>1</v>
      </c>
      <c r="F269" s="49" t="s">
        <v>1202</v>
      </c>
      <c r="G269" s="49" t="str">
        <f t="shared" si="408"/>
        <v>71-4</v>
      </c>
      <c r="H269" s="49" t="s">
        <v>75</v>
      </c>
      <c r="I269" s="49" t="s">
        <v>196</v>
      </c>
      <c r="J269" s="49" t="s">
        <v>1203</v>
      </c>
      <c r="K269" s="49" t="s">
        <v>124</v>
      </c>
      <c r="L269" s="49" t="s">
        <v>125</v>
      </c>
      <c r="M269" s="49" t="s">
        <v>583</v>
      </c>
      <c r="N269" s="49" t="s">
        <v>1184</v>
      </c>
      <c r="O269" s="49" t="s">
        <v>644</v>
      </c>
      <c r="P269" s="49" t="s">
        <v>1204</v>
      </c>
      <c r="Q269" s="50">
        <v>0.1</v>
      </c>
      <c r="R269" s="50"/>
      <c r="S269" s="134">
        <v>105</v>
      </c>
      <c r="T269" s="98" t="s">
        <v>84</v>
      </c>
      <c r="U269" s="131" t="s">
        <v>1205</v>
      </c>
      <c r="V269" s="51">
        <v>45017</v>
      </c>
      <c r="W269" s="51">
        <v>45271</v>
      </c>
      <c r="X269" s="49" t="s">
        <v>1147</v>
      </c>
      <c r="Y269" s="49" t="s">
        <v>87</v>
      </c>
      <c r="Z269" s="59" t="s">
        <v>100</v>
      </c>
      <c r="AA269" s="52">
        <v>1</v>
      </c>
      <c r="AB269" s="53" t="s">
        <v>1206</v>
      </c>
      <c r="AC269" s="75">
        <v>45266</v>
      </c>
      <c r="AD269" s="52">
        <v>1</v>
      </c>
      <c r="AE269" s="23" t="s">
        <v>1207</v>
      </c>
      <c r="AF269" s="75">
        <v>45266</v>
      </c>
      <c r="AG269" s="52"/>
      <c r="AH269" s="52" t="s">
        <v>92</v>
      </c>
      <c r="AI269" s="52">
        <f t="shared" si="419"/>
        <v>0.1</v>
      </c>
      <c r="AJ269" s="52"/>
      <c r="AK269" s="52"/>
      <c r="AL269" s="239" t="str">
        <f t="shared" si="439"/>
        <v/>
      </c>
      <c r="AM269" s="239" t="str">
        <f t="shared" si="440"/>
        <v/>
      </c>
      <c r="AN269" s="239" t="str">
        <f t="shared" si="441"/>
        <v/>
      </c>
      <c r="AO269" s="239" t="str">
        <f t="shared" si="442"/>
        <v/>
      </c>
      <c r="AP269" s="239" t="str">
        <f t="shared" si="443"/>
        <v/>
      </c>
      <c r="AQ269" s="239" t="str">
        <f t="shared" si="444"/>
        <v/>
      </c>
      <c r="AR269" s="239" t="str">
        <f t="shared" si="445"/>
        <v/>
      </c>
      <c r="AS269" s="239" t="str">
        <f t="shared" si="446"/>
        <v/>
      </c>
      <c r="AT269" s="239" t="str">
        <f t="shared" si="447"/>
        <v/>
      </c>
      <c r="AU269" s="239" t="str">
        <f t="shared" si="420"/>
        <v/>
      </c>
      <c r="AV269" s="239" t="str">
        <f t="shared" si="421"/>
        <v/>
      </c>
      <c r="AW269" s="239" t="str">
        <f t="shared" si="422"/>
        <v/>
      </c>
      <c r="AX269" s="239" t="str">
        <f t="shared" si="423"/>
        <v/>
      </c>
      <c r="AY269" s="239" t="str">
        <f t="shared" si="424"/>
        <v/>
      </c>
      <c r="AZ269" s="239" t="str">
        <f t="shared" si="425"/>
        <v/>
      </c>
      <c r="BA269" s="239" t="str">
        <f t="shared" si="426"/>
        <v/>
      </c>
      <c r="BB269" s="239" t="str">
        <f t="shared" si="427"/>
        <v/>
      </c>
      <c r="BC269" s="239" t="str">
        <f t="shared" si="428"/>
        <v/>
      </c>
      <c r="BD269" s="239" t="str">
        <f t="shared" si="429"/>
        <v/>
      </c>
      <c r="BE269" s="239" t="str">
        <f t="shared" si="430"/>
        <v/>
      </c>
      <c r="BF269" s="239" t="str">
        <f t="shared" si="431"/>
        <v/>
      </c>
      <c r="BG269" s="239" t="str">
        <f t="shared" si="432"/>
        <v/>
      </c>
      <c r="BH269" s="239" t="str">
        <f t="shared" si="433"/>
        <v/>
      </c>
      <c r="BI269" s="239" t="str">
        <f t="shared" si="434"/>
        <v/>
      </c>
      <c r="BJ269" s="239" t="str">
        <f t="shared" si="435"/>
        <v/>
      </c>
      <c r="BK269" s="239" t="str">
        <f t="shared" si="436"/>
        <v/>
      </c>
      <c r="BL269" s="239" t="str">
        <f t="shared" si="437"/>
        <v/>
      </c>
      <c r="BN269" s="239" t="str">
        <f t="shared" si="448"/>
        <v/>
      </c>
      <c r="BO269" s="239" t="str">
        <f t="shared" si="449"/>
        <v/>
      </c>
      <c r="BP269" s="239" t="str">
        <f t="shared" si="450"/>
        <v/>
      </c>
      <c r="BQ269" s="239" t="str">
        <f t="shared" si="451"/>
        <v/>
      </c>
      <c r="BR269" s="239" t="str">
        <f t="shared" si="452"/>
        <v/>
      </c>
      <c r="BS269" s="239" t="str">
        <f t="shared" si="453"/>
        <v/>
      </c>
      <c r="BT269" s="239" t="str">
        <f t="shared" si="454"/>
        <v/>
      </c>
      <c r="BU269" s="239" t="str">
        <f t="shared" si="455"/>
        <v/>
      </c>
      <c r="BV269" s="239" t="str">
        <f t="shared" si="456"/>
        <v/>
      </c>
      <c r="BW269" s="239" t="str">
        <f t="shared" si="457"/>
        <v/>
      </c>
      <c r="BX269" s="239" t="str">
        <f t="shared" si="458"/>
        <v/>
      </c>
      <c r="BY269" s="239" t="str">
        <f t="shared" si="459"/>
        <v/>
      </c>
      <c r="BZ269" s="239" t="str">
        <f t="shared" si="460"/>
        <v/>
      </c>
      <c r="CA269" s="239" t="str">
        <f t="shared" si="461"/>
        <v/>
      </c>
      <c r="CB269" s="239" t="str">
        <f t="shared" si="462"/>
        <v/>
      </c>
      <c r="CC269" s="239" t="str">
        <f t="shared" si="463"/>
        <v/>
      </c>
      <c r="CD269" s="239" t="str">
        <f t="shared" si="464"/>
        <v/>
      </c>
      <c r="CE269" s="239" t="str">
        <f t="shared" si="465"/>
        <v/>
      </c>
      <c r="CF269" s="239" t="str">
        <f t="shared" si="466"/>
        <v/>
      </c>
      <c r="CG269" s="239" t="str">
        <f t="shared" si="467"/>
        <v/>
      </c>
      <c r="CH269" s="239" t="str">
        <f t="shared" si="468"/>
        <v/>
      </c>
      <c r="CI269" s="239" t="str">
        <f t="shared" si="469"/>
        <v/>
      </c>
      <c r="CJ269" s="239" t="str">
        <f t="shared" si="470"/>
        <v/>
      </c>
      <c r="CK269" s="239" t="str">
        <f t="shared" si="471"/>
        <v/>
      </c>
      <c r="CL269" s="239" t="str">
        <f t="shared" si="472"/>
        <v/>
      </c>
      <c r="CM269" s="239" t="str">
        <f t="shared" si="473"/>
        <v/>
      </c>
      <c r="CN269" s="239" t="str">
        <f t="shared" si="474"/>
        <v/>
      </c>
      <c r="CP269" s="239" t="str">
        <f t="shared" si="475"/>
        <v/>
      </c>
      <c r="CQ269" s="239" t="str">
        <f t="shared" si="476"/>
        <v/>
      </c>
      <c r="CR269" s="239" t="str">
        <f t="shared" si="477"/>
        <v/>
      </c>
      <c r="CS269" s="239" t="str">
        <f t="shared" si="478"/>
        <v/>
      </c>
      <c r="CT269" s="239" t="str">
        <f t="shared" si="479"/>
        <v/>
      </c>
      <c r="CU269" s="239" t="str">
        <f t="shared" si="480"/>
        <v/>
      </c>
      <c r="CV269" s="239" t="str">
        <f t="shared" si="481"/>
        <v/>
      </c>
      <c r="CW269" s="239" t="str">
        <f t="shared" si="482"/>
        <v/>
      </c>
      <c r="CX269" s="239" t="str">
        <f t="shared" si="483"/>
        <v/>
      </c>
      <c r="CY269" s="239" t="str">
        <f t="shared" si="484"/>
        <v/>
      </c>
      <c r="CZ269" s="239" t="str">
        <f t="shared" si="485"/>
        <v/>
      </c>
      <c r="DA269" s="239" t="str">
        <f t="shared" si="486"/>
        <v/>
      </c>
      <c r="DB269" s="239" t="str">
        <f t="shared" si="487"/>
        <v/>
      </c>
      <c r="DC269" s="239" t="str">
        <f t="shared" si="488"/>
        <v/>
      </c>
      <c r="DD269" s="239" t="str">
        <f t="shared" si="489"/>
        <v/>
      </c>
      <c r="DE269" s="239" t="str">
        <f t="shared" si="490"/>
        <v/>
      </c>
      <c r="DF269" s="239" t="str">
        <f t="shared" si="491"/>
        <v/>
      </c>
      <c r="DG269" s="239" t="str">
        <f t="shared" si="492"/>
        <v/>
      </c>
      <c r="DH269" s="239" t="str">
        <f t="shared" si="493"/>
        <v/>
      </c>
      <c r="DI269" s="239" t="str">
        <f t="shared" si="494"/>
        <v/>
      </c>
      <c r="DJ269" s="239" t="str">
        <f t="shared" si="495"/>
        <v/>
      </c>
      <c r="DK269" s="239" t="str">
        <f t="shared" si="496"/>
        <v/>
      </c>
      <c r="DL269" s="239" t="str">
        <f t="shared" si="497"/>
        <v/>
      </c>
      <c r="DM269" s="239" t="str">
        <f t="shared" si="498"/>
        <v/>
      </c>
      <c r="DN269" s="239" t="str">
        <f t="shared" si="499"/>
        <v/>
      </c>
      <c r="DO269" s="239" t="str">
        <f t="shared" si="500"/>
        <v/>
      </c>
      <c r="DP269" s="239" t="str">
        <f t="shared" si="501"/>
        <v/>
      </c>
    </row>
    <row r="270" spans="1:120" ht="35.25" hidden="1" customHeight="1" x14ac:dyDescent="0.25">
      <c r="A270" s="53" t="s">
        <v>4522</v>
      </c>
      <c r="B270" s="53">
        <v>71</v>
      </c>
      <c r="C270" s="53" t="s">
        <v>49</v>
      </c>
      <c r="D270" s="53" t="s">
        <v>1142</v>
      </c>
      <c r="E270" s="53">
        <v>1</v>
      </c>
      <c r="F270" s="53" t="s">
        <v>1208</v>
      </c>
      <c r="G270" s="53" t="str">
        <f t="shared" si="408"/>
        <v>71-4</v>
      </c>
      <c r="H270" s="53" t="s">
        <v>94</v>
      </c>
      <c r="I270" s="53" t="s">
        <v>196</v>
      </c>
      <c r="J270" s="53" t="s">
        <v>80</v>
      </c>
      <c r="K270" s="53" t="s">
        <v>80</v>
      </c>
      <c r="L270" s="53" t="s">
        <v>80</v>
      </c>
      <c r="M270" s="53" t="s">
        <v>80</v>
      </c>
      <c r="N270" s="53" t="s">
        <v>80</v>
      </c>
      <c r="O270" s="53" t="s">
        <v>80</v>
      </c>
      <c r="P270" s="53" t="s">
        <v>1209</v>
      </c>
      <c r="Q270" s="52">
        <v>0.2</v>
      </c>
      <c r="R270" s="119">
        <f>+Q270*Q269</f>
        <v>2.0000000000000004E-2</v>
      </c>
      <c r="S270" s="135">
        <v>1</v>
      </c>
      <c r="T270" s="53" t="s">
        <v>84</v>
      </c>
      <c r="U270" s="135" t="s">
        <v>1152</v>
      </c>
      <c r="V270" s="23">
        <v>45017</v>
      </c>
      <c r="W270" s="23">
        <v>45044</v>
      </c>
      <c r="X270" s="53" t="s">
        <v>1147</v>
      </c>
      <c r="Y270" s="49" t="s">
        <v>167</v>
      </c>
      <c r="Z270" s="59" t="s">
        <v>100</v>
      </c>
      <c r="AA270" s="60">
        <v>1</v>
      </c>
      <c r="AB270" s="62" t="s">
        <v>1210</v>
      </c>
      <c r="AC270" s="62">
        <v>45009</v>
      </c>
      <c r="AD270" s="60">
        <v>1</v>
      </c>
      <c r="AE270" s="62" t="s">
        <v>1192</v>
      </c>
      <c r="AF270" s="62">
        <v>45044</v>
      </c>
      <c r="AG270" s="60" t="s">
        <v>79</v>
      </c>
      <c r="AH270" s="60">
        <v>1</v>
      </c>
      <c r="AI270" s="52">
        <f t="shared" si="419"/>
        <v>2.0000000000000004E-2</v>
      </c>
      <c r="AJ270" s="52">
        <f t="shared" ref="AJ270:AJ272" si="502">+AI270/R270</f>
        <v>1</v>
      </c>
      <c r="AK270" s="52"/>
      <c r="AL270" s="239" t="str">
        <f t="shared" si="439"/>
        <v/>
      </c>
      <c r="AM270" s="239" t="str">
        <f t="shared" si="440"/>
        <v/>
      </c>
      <c r="AN270" s="239" t="str">
        <f t="shared" si="441"/>
        <v/>
      </c>
      <c r="AO270" s="239" t="str">
        <f t="shared" si="442"/>
        <v/>
      </c>
      <c r="AP270" s="239" t="str">
        <f t="shared" si="443"/>
        <v/>
      </c>
      <c r="AQ270" s="239" t="str">
        <f t="shared" si="444"/>
        <v/>
      </c>
      <c r="AR270" s="239" t="str">
        <f t="shared" si="445"/>
        <v/>
      </c>
      <c r="AS270" s="239" t="str">
        <f t="shared" si="446"/>
        <v/>
      </c>
      <c r="AT270" s="239" t="str">
        <f t="shared" si="447"/>
        <v/>
      </c>
      <c r="AU270" s="239" t="str">
        <f t="shared" si="420"/>
        <v/>
      </c>
      <c r="AV270" s="239" t="str">
        <f t="shared" si="421"/>
        <v/>
      </c>
      <c r="AW270" s="239" t="str">
        <f t="shared" si="422"/>
        <v/>
      </c>
      <c r="AX270" s="239" t="str">
        <f t="shared" si="423"/>
        <v/>
      </c>
      <c r="AY270" s="239" t="str">
        <f t="shared" si="424"/>
        <v/>
      </c>
      <c r="AZ270" s="239" t="str">
        <f t="shared" si="425"/>
        <v/>
      </c>
      <c r="BA270" s="239" t="str">
        <f t="shared" si="426"/>
        <v/>
      </c>
      <c r="BB270" s="239" t="str">
        <f t="shared" si="427"/>
        <v/>
      </c>
      <c r="BC270" s="239" t="str">
        <f t="shared" si="428"/>
        <v/>
      </c>
      <c r="BD270" s="239" t="str">
        <f t="shared" si="429"/>
        <v/>
      </c>
      <c r="BE270" s="239" t="str">
        <f t="shared" si="430"/>
        <v/>
      </c>
      <c r="BF270" s="239" t="str">
        <f t="shared" si="431"/>
        <v/>
      </c>
      <c r="BG270" s="239" t="str">
        <f t="shared" si="432"/>
        <v/>
      </c>
      <c r="BH270" s="239" t="str">
        <f t="shared" si="433"/>
        <v/>
      </c>
      <c r="BI270" s="239" t="str">
        <f t="shared" si="434"/>
        <v/>
      </c>
      <c r="BJ270" s="239" t="str">
        <f t="shared" si="435"/>
        <v/>
      </c>
      <c r="BK270" s="239" t="str">
        <f t="shared" si="436"/>
        <v/>
      </c>
      <c r="BL270" s="239" t="str">
        <f t="shared" si="437"/>
        <v/>
      </c>
      <c r="BN270" s="239" t="str">
        <f t="shared" si="448"/>
        <v/>
      </c>
      <c r="BO270" s="239" t="str">
        <f t="shared" si="449"/>
        <v/>
      </c>
      <c r="BP270" s="239" t="str">
        <f t="shared" si="450"/>
        <v/>
      </c>
      <c r="BQ270" s="239" t="str">
        <f t="shared" si="451"/>
        <v/>
      </c>
      <c r="BR270" s="239" t="str">
        <f t="shared" si="452"/>
        <v/>
      </c>
      <c r="BS270" s="239" t="str">
        <f t="shared" si="453"/>
        <v/>
      </c>
      <c r="BT270" s="239" t="str">
        <f t="shared" si="454"/>
        <v/>
      </c>
      <c r="BU270" s="239" t="str">
        <f t="shared" si="455"/>
        <v/>
      </c>
      <c r="BV270" s="239" t="str">
        <f t="shared" si="456"/>
        <v/>
      </c>
      <c r="BW270" s="239" t="str">
        <f t="shared" si="457"/>
        <v/>
      </c>
      <c r="BX270" s="239" t="str">
        <f t="shared" si="458"/>
        <v/>
      </c>
      <c r="BY270" s="239" t="str">
        <f t="shared" si="459"/>
        <v/>
      </c>
      <c r="BZ270" s="239" t="str">
        <f t="shared" si="460"/>
        <v/>
      </c>
      <c r="CA270" s="239" t="str">
        <f t="shared" si="461"/>
        <v/>
      </c>
      <c r="CB270" s="239" t="str">
        <f t="shared" si="462"/>
        <v/>
      </c>
      <c r="CC270" s="239" t="str">
        <f t="shared" si="463"/>
        <v/>
      </c>
      <c r="CD270" s="239" t="str">
        <f t="shared" si="464"/>
        <v/>
      </c>
      <c r="CE270" s="239" t="str">
        <f t="shared" si="465"/>
        <v/>
      </c>
      <c r="CF270" s="239" t="str">
        <f t="shared" si="466"/>
        <v/>
      </c>
      <c r="CG270" s="239" t="str">
        <f t="shared" si="467"/>
        <v/>
      </c>
      <c r="CH270" s="239" t="str">
        <f t="shared" si="468"/>
        <v/>
      </c>
      <c r="CI270" s="239" t="str">
        <f t="shared" si="469"/>
        <v/>
      </c>
      <c r="CJ270" s="239" t="str">
        <f t="shared" si="470"/>
        <v/>
      </c>
      <c r="CK270" s="239" t="str">
        <f t="shared" si="471"/>
        <v/>
      </c>
      <c r="CL270" s="239" t="str">
        <f t="shared" si="472"/>
        <v/>
      </c>
      <c r="CM270" s="239" t="str">
        <f t="shared" si="473"/>
        <v/>
      </c>
      <c r="CN270" s="239" t="str">
        <f t="shared" si="474"/>
        <v/>
      </c>
      <c r="CP270" s="239" t="str">
        <f t="shared" si="475"/>
        <v/>
      </c>
      <c r="CQ270" s="239" t="str">
        <f t="shared" si="476"/>
        <v/>
      </c>
      <c r="CR270" s="239" t="str">
        <f t="shared" si="477"/>
        <v/>
      </c>
      <c r="CS270" s="239" t="str">
        <f t="shared" si="478"/>
        <v/>
      </c>
      <c r="CT270" s="239" t="str">
        <f t="shared" si="479"/>
        <v/>
      </c>
      <c r="CU270" s="239" t="str">
        <f t="shared" si="480"/>
        <v/>
      </c>
      <c r="CV270" s="239" t="str">
        <f t="shared" si="481"/>
        <v/>
      </c>
      <c r="CW270" s="239" t="str">
        <f t="shared" si="482"/>
        <v/>
      </c>
      <c r="CX270" s="239" t="str">
        <f t="shared" si="483"/>
        <v/>
      </c>
      <c r="CY270" s="239" t="str">
        <f t="shared" si="484"/>
        <v/>
      </c>
      <c r="CZ270" s="239" t="str">
        <f t="shared" si="485"/>
        <v/>
      </c>
      <c r="DA270" s="239" t="str">
        <f t="shared" si="486"/>
        <v/>
      </c>
      <c r="DB270" s="239" t="str">
        <f t="shared" si="487"/>
        <v/>
      </c>
      <c r="DC270" s="239" t="str">
        <f t="shared" si="488"/>
        <v/>
      </c>
      <c r="DD270" s="239" t="str">
        <f t="shared" si="489"/>
        <v/>
      </c>
      <c r="DE270" s="239" t="str">
        <f t="shared" si="490"/>
        <v/>
      </c>
      <c r="DF270" s="239" t="str">
        <f t="shared" si="491"/>
        <v/>
      </c>
      <c r="DG270" s="239" t="str">
        <f t="shared" si="492"/>
        <v/>
      </c>
      <c r="DH270" s="239" t="str">
        <f t="shared" si="493"/>
        <v/>
      </c>
      <c r="DI270" s="239" t="str">
        <f t="shared" si="494"/>
        <v/>
      </c>
      <c r="DJ270" s="239" t="str">
        <f t="shared" si="495"/>
        <v/>
      </c>
      <c r="DK270" s="239" t="str">
        <f t="shared" si="496"/>
        <v/>
      </c>
      <c r="DL270" s="239" t="str">
        <f t="shared" si="497"/>
        <v/>
      </c>
      <c r="DM270" s="239" t="str">
        <f t="shared" si="498"/>
        <v/>
      </c>
      <c r="DN270" s="239" t="str">
        <f t="shared" si="499"/>
        <v/>
      </c>
      <c r="DO270" s="239" t="str">
        <f t="shared" si="500"/>
        <v/>
      </c>
      <c r="DP270" s="239" t="str">
        <f t="shared" si="501"/>
        <v/>
      </c>
    </row>
    <row r="271" spans="1:120" ht="35.25" hidden="1" customHeight="1" x14ac:dyDescent="0.25">
      <c r="A271" s="53" t="s">
        <v>4522</v>
      </c>
      <c r="B271" s="53">
        <v>71</v>
      </c>
      <c r="C271" s="53" t="s">
        <v>49</v>
      </c>
      <c r="D271" s="53" t="s">
        <v>1142</v>
      </c>
      <c r="E271" s="53">
        <v>1</v>
      </c>
      <c r="F271" s="53" t="s">
        <v>1211</v>
      </c>
      <c r="G271" s="53" t="str">
        <f t="shared" si="408"/>
        <v>71-4</v>
      </c>
      <c r="H271" s="53" t="s">
        <v>94</v>
      </c>
      <c r="I271" s="53" t="s">
        <v>196</v>
      </c>
      <c r="J271" s="53" t="s">
        <v>80</v>
      </c>
      <c r="K271" s="53" t="s">
        <v>80</v>
      </c>
      <c r="L271" s="53" t="s">
        <v>80</v>
      </c>
      <c r="M271" s="53" t="s">
        <v>80</v>
      </c>
      <c r="N271" s="53" t="s">
        <v>80</v>
      </c>
      <c r="O271" s="53" t="s">
        <v>80</v>
      </c>
      <c r="P271" s="53" t="s">
        <v>1212</v>
      </c>
      <c r="Q271" s="52">
        <v>0.7</v>
      </c>
      <c r="R271" s="119">
        <f>+Q271*Q269</f>
        <v>6.9999999999999993E-2</v>
      </c>
      <c r="S271" s="135">
        <v>2</v>
      </c>
      <c r="T271" s="53" t="s">
        <v>84</v>
      </c>
      <c r="U271" s="135" t="s">
        <v>1213</v>
      </c>
      <c r="V271" s="23">
        <v>45017</v>
      </c>
      <c r="W271" s="23">
        <v>45267</v>
      </c>
      <c r="X271" s="53" t="s">
        <v>1147</v>
      </c>
      <c r="Y271" s="49" t="s">
        <v>87</v>
      </c>
      <c r="Z271" s="59" t="s">
        <v>100</v>
      </c>
      <c r="AA271" s="52">
        <v>1</v>
      </c>
      <c r="AB271" s="53" t="s">
        <v>1214</v>
      </c>
      <c r="AC271" s="23">
        <v>45260</v>
      </c>
      <c r="AD271" s="52">
        <v>1</v>
      </c>
      <c r="AE271" s="23" t="s">
        <v>1215</v>
      </c>
      <c r="AF271" s="23">
        <v>45260</v>
      </c>
      <c r="AG271" s="52" t="s">
        <v>79</v>
      </c>
      <c r="AH271" s="52">
        <v>1</v>
      </c>
      <c r="AI271" s="52">
        <f t="shared" si="419"/>
        <v>6.9999999999999993E-2</v>
      </c>
      <c r="AJ271" s="52">
        <f t="shared" si="502"/>
        <v>1</v>
      </c>
      <c r="AK271" s="52"/>
      <c r="AL271" s="239" t="str">
        <f t="shared" si="439"/>
        <v/>
      </c>
      <c r="AM271" s="239" t="str">
        <f t="shared" si="440"/>
        <v/>
      </c>
      <c r="AN271" s="239" t="str">
        <f t="shared" si="441"/>
        <v/>
      </c>
      <c r="AO271" s="239" t="str">
        <f t="shared" si="442"/>
        <v/>
      </c>
      <c r="AP271" s="239" t="str">
        <f t="shared" si="443"/>
        <v/>
      </c>
      <c r="AQ271" s="239" t="str">
        <f t="shared" si="444"/>
        <v/>
      </c>
      <c r="AR271" s="239" t="str">
        <f t="shared" si="445"/>
        <v/>
      </c>
      <c r="AS271" s="239" t="str">
        <f t="shared" si="446"/>
        <v/>
      </c>
      <c r="AT271" s="239" t="str">
        <f t="shared" si="447"/>
        <v/>
      </c>
      <c r="AU271" s="239" t="str">
        <f t="shared" si="420"/>
        <v/>
      </c>
      <c r="AV271" s="239" t="str">
        <f t="shared" si="421"/>
        <v/>
      </c>
      <c r="AW271" s="239" t="str">
        <f t="shared" si="422"/>
        <v/>
      </c>
      <c r="AX271" s="239" t="str">
        <f t="shared" si="423"/>
        <v/>
      </c>
      <c r="AY271" s="239" t="str">
        <f t="shared" si="424"/>
        <v/>
      </c>
      <c r="AZ271" s="239" t="str">
        <f t="shared" si="425"/>
        <v/>
      </c>
      <c r="BA271" s="239" t="str">
        <f t="shared" si="426"/>
        <v/>
      </c>
      <c r="BB271" s="239" t="str">
        <f t="shared" si="427"/>
        <v/>
      </c>
      <c r="BC271" s="239" t="str">
        <f t="shared" si="428"/>
        <v/>
      </c>
      <c r="BD271" s="239" t="str">
        <f t="shared" si="429"/>
        <v/>
      </c>
      <c r="BE271" s="239" t="str">
        <f t="shared" si="430"/>
        <v/>
      </c>
      <c r="BF271" s="239" t="str">
        <f t="shared" si="431"/>
        <v/>
      </c>
      <c r="BG271" s="239" t="str">
        <f t="shared" si="432"/>
        <v/>
      </c>
      <c r="BH271" s="239" t="str">
        <f t="shared" si="433"/>
        <v/>
      </c>
      <c r="BI271" s="239" t="str">
        <f t="shared" si="434"/>
        <v/>
      </c>
      <c r="BJ271" s="239" t="str">
        <f t="shared" si="435"/>
        <v/>
      </c>
      <c r="BK271" s="239" t="str">
        <f t="shared" si="436"/>
        <v/>
      </c>
      <c r="BL271" s="239" t="str">
        <f t="shared" si="437"/>
        <v/>
      </c>
      <c r="BN271" s="239" t="str">
        <f t="shared" si="448"/>
        <v/>
      </c>
      <c r="BO271" s="239" t="str">
        <f t="shared" si="449"/>
        <v/>
      </c>
      <c r="BP271" s="239" t="str">
        <f t="shared" si="450"/>
        <v/>
      </c>
      <c r="BQ271" s="239" t="str">
        <f t="shared" si="451"/>
        <v/>
      </c>
      <c r="BR271" s="239" t="str">
        <f t="shared" si="452"/>
        <v/>
      </c>
      <c r="BS271" s="239" t="str">
        <f t="shared" si="453"/>
        <v/>
      </c>
      <c r="BT271" s="239" t="str">
        <f t="shared" si="454"/>
        <v/>
      </c>
      <c r="BU271" s="239" t="str">
        <f t="shared" si="455"/>
        <v/>
      </c>
      <c r="BV271" s="239" t="str">
        <f t="shared" si="456"/>
        <v/>
      </c>
      <c r="BW271" s="239" t="str">
        <f t="shared" si="457"/>
        <v/>
      </c>
      <c r="BX271" s="239" t="str">
        <f t="shared" si="458"/>
        <v/>
      </c>
      <c r="BY271" s="239" t="str">
        <f t="shared" si="459"/>
        <v/>
      </c>
      <c r="BZ271" s="239" t="str">
        <f t="shared" si="460"/>
        <v/>
      </c>
      <c r="CA271" s="239" t="str">
        <f t="shared" si="461"/>
        <v/>
      </c>
      <c r="CB271" s="239" t="str">
        <f t="shared" si="462"/>
        <v/>
      </c>
      <c r="CC271" s="239" t="str">
        <f t="shared" si="463"/>
        <v/>
      </c>
      <c r="CD271" s="239" t="str">
        <f t="shared" si="464"/>
        <v/>
      </c>
      <c r="CE271" s="239" t="str">
        <f t="shared" si="465"/>
        <v/>
      </c>
      <c r="CF271" s="239" t="str">
        <f t="shared" si="466"/>
        <v/>
      </c>
      <c r="CG271" s="239" t="str">
        <f t="shared" si="467"/>
        <v/>
      </c>
      <c r="CH271" s="239" t="str">
        <f t="shared" si="468"/>
        <v/>
      </c>
      <c r="CI271" s="239" t="str">
        <f t="shared" si="469"/>
        <v/>
      </c>
      <c r="CJ271" s="239" t="str">
        <f t="shared" si="470"/>
        <v/>
      </c>
      <c r="CK271" s="239" t="str">
        <f t="shared" si="471"/>
        <v/>
      </c>
      <c r="CL271" s="239" t="str">
        <f t="shared" si="472"/>
        <v/>
      </c>
      <c r="CM271" s="239" t="str">
        <f t="shared" si="473"/>
        <v/>
      </c>
      <c r="CN271" s="239" t="str">
        <f t="shared" si="474"/>
        <v/>
      </c>
      <c r="CP271" s="239" t="str">
        <f t="shared" si="475"/>
        <v/>
      </c>
      <c r="CQ271" s="239" t="str">
        <f t="shared" si="476"/>
        <v/>
      </c>
      <c r="CR271" s="239" t="str">
        <f t="shared" si="477"/>
        <v/>
      </c>
      <c r="CS271" s="239" t="str">
        <f t="shared" si="478"/>
        <v/>
      </c>
      <c r="CT271" s="239" t="str">
        <f t="shared" si="479"/>
        <v/>
      </c>
      <c r="CU271" s="239" t="str">
        <f t="shared" si="480"/>
        <v/>
      </c>
      <c r="CV271" s="239" t="str">
        <f t="shared" si="481"/>
        <v/>
      </c>
      <c r="CW271" s="239" t="str">
        <f t="shared" si="482"/>
        <v/>
      </c>
      <c r="CX271" s="239" t="str">
        <f t="shared" si="483"/>
        <v/>
      </c>
      <c r="CY271" s="239" t="str">
        <f t="shared" si="484"/>
        <v/>
      </c>
      <c r="CZ271" s="239" t="str">
        <f t="shared" si="485"/>
        <v/>
      </c>
      <c r="DA271" s="239" t="str">
        <f t="shared" si="486"/>
        <v/>
      </c>
      <c r="DB271" s="239" t="str">
        <f t="shared" si="487"/>
        <v/>
      </c>
      <c r="DC271" s="239" t="str">
        <f t="shared" si="488"/>
        <v/>
      </c>
      <c r="DD271" s="239" t="str">
        <f t="shared" si="489"/>
        <v/>
      </c>
      <c r="DE271" s="239" t="str">
        <f t="shared" si="490"/>
        <v/>
      </c>
      <c r="DF271" s="239" t="str">
        <f t="shared" si="491"/>
        <v/>
      </c>
      <c r="DG271" s="239" t="str">
        <f t="shared" si="492"/>
        <v/>
      </c>
      <c r="DH271" s="239" t="str">
        <f t="shared" si="493"/>
        <v/>
      </c>
      <c r="DI271" s="239" t="str">
        <f t="shared" si="494"/>
        <v/>
      </c>
      <c r="DJ271" s="239" t="str">
        <f t="shared" si="495"/>
        <v/>
      </c>
      <c r="DK271" s="239" t="str">
        <f t="shared" si="496"/>
        <v/>
      </c>
      <c r="DL271" s="239" t="str">
        <f t="shared" si="497"/>
        <v/>
      </c>
      <c r="DM271" s="239" t="str">
        <f t="shared" si="498"/>
        <v/>
      </c>
      <c r="DN271" s="239" t="str">
        <f t="shared" si="499"/>
        <v/>
      </c>
      <c r="DO271" s="239" t="str">
        <f t="shared" si="500"/>
        <v/>
      </c>
      <c r="DP271" s="239" t="str">
        <f t="shared" si="501"/>
        <v/>
      </c>
    </row>
    <row r="272" spans="1:120" ht="35.25" hidden="1" customHeight="1" x14ac:dyDescent="0.25">
      <c r="A272" s="53" t="s">
        <v>4522</v>
      </c>
      <c r="B272" s="53">
        <v>71</v>
      </c>
      <c r="C272" s="53" t="s">
        <v>49</v>
      </c>
      <c r="D272" s="53" t="s">
        <v>1142</v>
      </c>
      <c r="E272" s="53">
        <v>1</v>
      </c>
      <c r="F272" s="53" t="s">
        <v>1216</v>
      </c>
      <c r="G272" s="53" t="str">
        <f t="shared" si="408"/>
        <v>71-4</v>
      </c>
      <c r="H272" s="53" t="s">
        <v>94</v>
      </c>
      <c r="I272" s="53" t="s">
        <v>196</v>
      </c>
      <c r="J272" s="53" t="s">
        <v>80</v>
      </c>
      <c r="K272" s="53" t="s">
        <v>80</v>
      </c>
      <c r="L272" s="53" t="s">
        <v>80</v>
      </c>
      <c r="M272" s="53" t="s">
        <v>80</v>
      </c>
      <c r="N272" s="53" t="s">
        <v>80</v>
      </c>
      <c r="O272" s="53" t="s">
        <v>80</v>
      </c>
      <c r="P272" s="53" t="s">
        <v>1217</v>
      </c>
      <c r="Q272" s="52">
        <v>0.1</v>
      </c>
      <c r="R272" s="119">
        <f>+Q272*Q269</f>
        <v>1.0000000000000002E-2</v>
      </c>
      <c r="S272" s="134">
        <v>105</v>
      </c>
      <c r="T272" s="3" t="s">
        <v>84</v>
      </c>
      <c r="U272" s="131" t="s">
        <v>1205</v>
      </c>
      <c r="V272" s="23">
        <v>45261</v>
      </c>
      <c r="W272" s="23">
        <v>45271</v>
      </c>
      <c r="X272" s="53" t="s">
        <v>1147</v>
      </c>
      <c r="Y272" s="49" t="s">
        <v>87</v>
      </c>
      <c r="Z272" s="59" t="s">
        <v>100</v>
      </c>
      <c r="AA272" s="52">
        <v>1</v>
      </c>
      <c r="AB272" s="23" t="s">
        <v>1218</v>
      </c>
      <c r="AC272" s="75">
        <v>45266</v>
      </c>
      <c r="AD272" s="52">
        <v>1</v>
      </c>
      <c r="AE272" s="23" t="s">
        <v>1219</v>
      </c>
      <c r="AF272" s="75">
        <v>45266</v>
      </c>
      <c r="AG272" s="52" t="s">
        <v>79</v>
      </c>
      <c r="AH272" s="52">
        <v>1</v>
      </c>
      <c r="AI272" s="52">
        <f t="shared" si="419"/>
        <v>1.0000000000000002E-2</v>
      </c>
      <c r="AJ272" s="52">
        <f t="shared" si="502"/>
        <v>1</v>
      </c>
      <c r="AK272" s="52"/>
      <c r="AL272" s="239" t="str">
        <f t="shared" si="439"/>
        <v/>
      </c>
      <c r="AM272" s="239" t="str">
        <f t="shared" si="440"/>
        <v/>
      </c>
      <c r="AN272" s="239" t="str">
        <f t="shared" si="441"/>
        <v/>
      </c>
      <c r="AO272" s="239" t="str">
        <f t="shared" si="442"/>
        <v/>
      </c>
      <c r="AP272" s="239" t="str">
        <f t="shared" si="443"/>
        <v/>
      </c>
      <c r="AQ272" s="239" t="str">
        <f t="shared" si="444"/>
        <v/>
      </c>
      <c r="AR272" s="239" t="str">
        <f t="shared" si="445"/>
        <v/>
      </c>
      <c r="AS272" s="239" t="str">
        <f t="shared" si="446"/>
        <v/>
      </c>
      <c r="AT272" s="239" t="str">
        <f t="shared" si="447"/>
        <v/>
      </c>
      <c r="AU272" s="239" t="str">
        <f t="shared" si="420"/>
        <v/>
      </c>
      <c r="AV272" s="239" t="str">
        <f t="shared" si="421"/>
        <v/>
      </c>
      <c r="AW272" s="239" t="str">
        <f t="shared" si="422"/>
        <v/>
      </c>
      <c r="AX272" s="239" t="str">
        <f t="shared" si="423"/>
        <v/>
      </c>
      <c r="AY272" s="239" t="str">
        <f t="shared" si="424"/>
        <v/>
      </c>
      <c r="AZ272" s="239" t="str">
        <f t="shared" si="425"/>
        <v/>
      </c>
      <c r="BA272" s="239" t="str">
        <f t="shared" si="426"/>
        <v/>
      </c>
      <c r="BB272" s="239" t="str">
        <f t="shared" si="427"/>
        <v/>
      </c>
      <c r="BC272" s="239" t="str">
        <f t="shared" si="428"/>
        <v/>
      </c>
      <c r="BD272" s="239" t="str">
        <f t="shared" si="429"/>
        <v/>
      </c>
      <c r="BE272" s="239" t="str">
        <f t="shared" si="430"/>
        <v/>
      </c>
      <c r="BF272" s="239" t="str">
        <f t="shared" si="431"/>
        <v/>
      </c>
      <c r="BG272" s="239" t="str">
        <f t="shared" si="432"/>
        <v/>
      </c>
      <c r="BH272" s="239" t="str">
        <f t="shared" si="433"/>
        <v/>
      </c>
      <c r="BI272" s="239" t="str">
        <f t="shared" si="434"/>
        <v/>
      </c>
      <c r="BJ272" s="239" t="str">
        <f t="shared" si="435"/>
        <v/>
      </c>
      <c r="BK272" s="239" t="str">
        <f t="shared" si="436"/>
        <v/>
      </c>
      <c r="BL272" s="239" t="str">
        <f t="shared" si="437"/>
        <v/>
      </c>
      <c r="BN272" s="239" t="str">
        <f t="shared" si="448"/>
        <v/>
      </c>
      <c r="BO272" s="239" t="str">
        <f t="shared" si="449"/>
        <v/>
      </c>
      <c r="BP272" s="239" t="str">
        <f t="shared" si="450"/>
        <v/>
      </c>
      <c r="BQ272" s="239" t="str">
        <f t="shared" si="451"/>
        <v/>
      </c>
      <c r="BR272" s="239" t="str">
        <f t="shared" si="452"/>
        <v/>
      </c>
      <c r="BS272" s="239" t="str">
        <f t="shared" si="453"/>
        <v/>
      </c>
      <c r="BT272" s="239" t="str">
        <f t="shared" si="454"/>
        <v/>
      </c>
      <c r="BU272" s="239" t="str">
        <f t="shared" si="455"/>
        <v/>
      </c>
      <c r="BV272" s="239" t="str">
        <f t="shared" si="456"/>
        <v/>
      </c>
      <c r="BW272" s="239" t="str">
        <f t="shared" si="457"/>
        <v/>
      </c>
      <c r="BX272" s="239" t="str">
        <f t="shared" si="458"/>
        <v/>
      </c>
      <c r="BY272" s="239" t="str">
        <f t="shared" si="459"/>
        <v/>
      </c>
      <c r="BZ272" s="239" t="str">
        <f t="shared" si="460"/>
        <v/>
      </c>
      <c r="CA272" s="239" t="str">
        <f t="shared" si="461"/>
        <v/>
      </c>
      <c r="CB272" s="239" t="str">
        <f t="shared" si="462"/>
        <v/>
      </c>
      <c r="CC272" s="239" t="str">
        <f t="shared" si="463"/>
        <v/>
      </c>
      <c r="CD272" s="239" t="str">
        <f t="shared" si="464"/>
        <v/>
      </c>
      <c r="CE272" s="239" t="str">
        <f t="shared" si="465"/>
        <v/>
      </c>
      <c r="CF272" s="239" t="str">
        <f t="shared" si="466"/>
        <v/>
      </c>
      <c r="CG272" s="239" t="str">
        <f t="shared" si="467"/>
        <v/>
      </c>
      <c r="CH272" s="239" t="str">
        <f t="shared" si="468"/>
        <v/>
      </c>
      <c r="CI272" s="239" t="str">
        <f t="shared" si="469"/>
        <v/>
      </c>
      <c r="CJ272" s="239" t="str">
        <f t="shared" si="470"/>
        <v/>
      </c>
      <c r="CK272" s="239" t="str">
        <f t="shared" si="471"/>
        <v/>
      </c>
      <c r="CL272" s="239" t="str">
        <f t="shared" si="472"/>
        <v/>
      </c>
      <c r="CM272" s="239" t="str">
        <f t="shared" si="473"/>
        <v/>
      </c>
      <c r="CN272" s="239" t="str">
        <f t="shared" si="474"/>
        <v/>
      </c>
      <c r="CP272" s="239" t="str">
        <f t="shared" si="475"/>
        <v/>
      </c>
      <c r="CQ272" s="239" t="str">
        <f t="shared" si="476"/>
        <v/>
      </c>
      <c r="CR272" s="239" t="str">
        <f t="shared" si="477"/>
        <v/>
      </c>
      <c r="CS272" s="239" t="str">
        <f t="shared" si="478"/>
        <v/>
      </c>
      <c r="CT272" s="239" t="str">
        <f t="shared" si="479"/>
        <v/>
      </c>
      <c r="CU272" s="239" t="str">
        <f t="shared" si="480"/>
        <v/>
      </c>
      <c r="CV272" s="239" t="str">
        <f t="shared" si="481"/>
        <v/>
      </c>
      <c r="CW272" s="239" t="str">
        <f t="shared" si="482"/>
        <v/>
      </c>
      <c r="CX272" s="239" t="str">
        <f t="shared" si="483"/>
        <v/>
      </c>
      <c r="CY272" s="239" t="str">
        <f t="shared" si="484"/>
        <v/>
      </c>
      <c r="CZ272" s="239" t="str">
        <f t="shared" si="485"/>
        <v/>
      </c>
      <c r="DA272" s="239" t="str">
        <f t="shared" si="486"/>
        <v/>
      </c>
      <c r="DB272" s="239" t="str">
        <f t="shared" si="487"/>
        <v/>
      </c>
      <c r="DC272" s="239" t="str">
        <f t="shared" si="488"/>
        <v/>
      </c>
      <c r="DD272" s="239" t="str">
        <f t="shared" si="489"/>
        <v/>
      </c>
      <c r="DE272" s="239" t="str">
        <f t="shared" si="490"/>
        <v/>
      </c>
      <c r="DF272" s="239" t="str">
        <f t="shared" si="491"/>
        <v/>
      </c>
      <c r="DG272" s="239" t="str">
        <f t="shared" si="492"/>
        <v/>
      </c>
      <c r="DH272" s="239" t="str">
        <f t="shared" si="493"/>
        <v/>
      </c>
      <c r="DI272" s="239" t="str">
        <f t="shared" si="494"/>
        <v/>
      </c>
      <c r="DJ272" s="239" t="str">
        <f t="shared" si="495"/>
        <v/>
      </c>
      <c r="DK272" s="239" t="str">
        <f t="shared" si="496"/>
        <v/>
      </c>
      <c r="DL272" s="239" t="str">
        <f t="shared" si="497"/>
        <v/>
      </c>
      <c r="DM272" s="239" t="str">
        <f t="shared" si="498"/>
        <v/>
      </c>
      <c r="DN272" s="239" t="str">
        <f t="shared" si="499"/>
        <v/>
      </c>
      <c r="DO272" s="239" t="str">
        <f t="shared" si="500"/>
        <v/>
      </c>
      <c r="DP272" s="239" t="str">
        <f t="shared" si="501"/>
        <v/>
      </c>
    </row>
    <row r="273" spans="1:120" ht="35.25" hidden="1" customHeight="1" x14ac:dyDescent="0.25">
      <c r="A273" s="49" t="s">
        <v>4522</v>
      </c>
      <c r="B273" s="49">
        <v>71</v>
      </c>
      <c r="C273" s="49" t="s">
        <v>49</v>
      </c>
      <c r="D273" s="49" t="s">
        <v>1142</v>
      </c>
      <c r="E273" s="49">
        <v>1</v>
      </c>
      <c r="F273" s="49" t="s">
        <v>1220</v>
      </c>
      <c r="G273" s="49" t="str">
        <f t="shared" ref="G273:G336" si="503">+IF(H273="Producto",F273,IF(H273="Producto Act Compartidas",F273,G272))</f>
        <v>71-5</v>
      </c>
      <c r="H273" s="49" t="s">
        <v>75</v>
      </c>
      <c r="I273" s="49" t="s">
        <v>196</v>
      </c>
      <c r="J273" s="49" t="s">
        <v>1221</v>
      </c>
      <c r="K273" s="49" t="s">
        <v>144</v>
      </c>
      <c r="L273" s="49" t="s">
        <v>79</v>
      </c>
      <c r="M273" s="49" t="s">
        <v>583</v>
      </c>
      <c r="N273" s="49" t="s">
        <v>1184</v>
      </c>
      <c r="O273" s="49" t="s">
        <v>644</v>
      </c>
      <c r="P273" s="49" t="s">
        <v>1222</v>
      </c>
      <c r="Q273" s="50">
        <v>0.15</v>
      </c>
      <c r="R273" s="50"/>
      <c r="S273" s="49">
        <v>15</v>
      </c>
      <c r="T273" s="49" t="s">
        <v>84</v>
      </c>
      <c r="U273" s="49" t="s">
        <v>1223</v>
      </c>
      <c r="V273" s="51">
        <v>45017</v>
      </c>
      <c r="W273" s="51">
        <v>45271</v>
      </c>
      <c r="X273" s="49" t="s">
        <v>1224</v>
      </c>
      <c r="Y273" s="49" t="s">
        <v>87</v>
      </c>
      <c r="Z273" s="59" t="s">
        <v>100</v>
      </c>
      <c r="AA273" s="52">
        <v>1</v>
      </c>
      <c r="AB273" s="53" t="s">
        <v>1225</v>
      </c>
      <c r="AC273" s="23">
        <v>45266</v>
      </c>
      <c r="AD273" s="52">
        <v>1</v>
      </c>
      <c r="AE273" s="23" t="s">
        <v>1226</v>
      </c>
      <c r="AF273" s="23">
        <v>45266</v>
      </c>
      <c r="AG273" s="52"/>
      <c r="AH273" s="52" t="s">
        <v>92</v>
      </c>
      <c r="AI273" s="52">
        <f t="shared" si="419"/>
        <v>0.15</v>
      </c>
      <c r="AJ273" s="52"/>
      <c r="AK273" s="52"/>
      <c r="AL273" s="239" t="str">
        <f t="shared" si="439"/>
        <v/>
      </c>
      <c r="AM273" s="239" t="str">
        <f t="shared" si="440"/>
        <v/>
      </c>
      <c r="AN273" s="239" t="str">
        <f t="shared" si="441"/>
        <v/>
      </c>
      <c r="AO273" s="239" t="str">
        <f t="shared" si="442"/>
        <v/>
      </c>
      <c r="AP273" s="239" t="str">
        <f t="shared" si="443"/>
        <v/>
      </c>
      <c r="AQ273" s="239" t="str">
        <f t="shared" si="444"/>
        <v/>
      </c>
      <c r="AR273" s="239" t="str">
        <f t="shared" si="445"/>
        <v/>
      </c>
      <c r="AS273" s="239" t="str">
        <f t="shared" si="446"/>
        <v/>
      </c>
      <c r="AT273" s="239" t="str">
        <f t="shared" si="447"/>
        <v/>
      </c>
      <c r="AU273" s="239" t="str">
        <f t="shared" si="420"/>
        <v/>
      </c>
      <c r="AV273" s="239" t="str">
        <f t="shared" si="421"/>
        <v/>
      </c>
      <c r="AW273" s="239" t="str">
        <f t="shared" si="422"/>
        <v/>
      </c>
      <c r="AX273" s="239" t="str">
        <f t="shared" si="423"/>
        <v/>
      </c>
      <c r="AY273" s="239" t="str">
        <f t="shared" si="424"/>
        <v/>
      </c>
      <c r="AZ273" s="239" t="str">
        <f t="shared" si="425"/>
        <v/>
      </c>
      <c r="BA273" s="239" t="str">
        <f t="shared" si="426"/>
        <v/>
      </c>
      <c r="BB273" s="239" t="str">
        <f t="shared" si="427"/>
        <v/>
      </c>
      <c r="BC273" s="239" t="str">
        <f t="shared" si="428"/>
        <v/>
      </c>
      <c r="BD273" s="239" t="str">
        <f t="shared" si="429"/>
        <v/>
      </c>
      <c r="BE273" s="239" t="str">
        <f t="shared" si="430"/>
        <v/>
      </c>
      <c r="BF273" s="239" t="str">
        <f t="shared" si="431"/>
        <v/>
      </c>
      <c r="BG273" s="239" t="str">
        <f t="shared" si="432"/>
        <v/>
      </c>
      <c r="BH273" s="239" t="str">
        <f t="shared" si="433"/>
        <v/>
      </c>
      <c r="BI273" s="239" t="str">
        <f t="shared" si="434"/>
        <v/>
      </c>
      <c r="BJ273" s="239" t="str">
        <f t="shared" si="435"/>
        <v/>
      </c>
      <c r="BK273" s="239" t="str">
        <f t="shared" si="436"/>
        <v/>
      </c>
      <c r="BL273" s="239" t="str">
        <f t="shared" si="437"/>
        <v/>
      </c>
      <c r="BN273" s="239" t="str">
        <f t="shared" si="448"/>
        <v/>
      </c>
      <c r="BO273" s="239" t="str">
        <f t="shared" si="449"/>
        <v/>
      </c>
      <c r="BP273" s="239" t="str">
        <f t="shared" si="450"/>
        <v/>
      </c>
      <c r="BQ273" s="239" t="str">
        <f t="shared" si="451"/>
        <v/>
      </c>
      <c r="BR273" s="239" t="str">
        <f t="shared" si="452"/>
        <v/>
      </c>
      <c r="BS273" s="239" t="str">
        <f t="shared" si="453"/>
        <v/>
      </c>
      <c r="BT273" s="239" t="str">
        <f t="shared" si="454"/>
        <v/>
      </c>
      <c r="BU273" s="239" t="str">
        <f t="shared" si="455"/>
        <v/>
      </c>
      <c r="BV273" s="239" t="str">
        <f t="shared" si="456"/>
        <v/>
      </c>
      <c r="BW273" s="239" t="str">
        <f t="shared" si="457"/>
        <v/>
      </c>
      <c r="BX273" s="239" t="str">
        <f t="shared" si="458"/>
        <v/>
      </c>
      <c r="BY273" s="239" t="str">
        <f t="shared" si="459"/>
        <v/>
      </c>
      <c r="BZ273" s="239" t="str">
        <f t="shared" si="460"/>
        <v/>
      </c>
      <c r="CA273" s="239" t="str">
        <f t="shared" si="461"/>
        <v/>
      </c>
      <c r="CB273" s="239" t="str">
        <f t="shared" si="462"/>
        <v/>
      </c>
      <c r="CC273" s="239" t="str">
        <f t="shared" si="463"/>
        <v/>
      </c>
      <c r="CD273" s="239" t="str">
        <f t="shared" si="464"/>
        <v/>
      </c>
      <c r="CE273" s="239" t="str">
        <f t="shared" si="465"/>
        <v/>
      </c>
      <c r="CF273" s="239" t="str">
        <f t="shared" si="466"/>
        <v/>
      </c>
      <c r="CG273" s="239" t="str">
        <f t="shared" si="467"/>
        <v/>
      </c>
      <c r="CH273" s="239" t="str">
        <f t="shared" si="468"/>
        <v/>
      </c>
      <c r="CI273" s="239" t="str">
        <f t="shared" si="469"/>
        <v/>
      </c>
      <c r="CJ273" s="239" t="str">
        <f t="shared" si="470"/>
        <v/>
      </c>
      <c r="CK273" s="239" t="str">
        <f t="shared" si="471"/>
        <v/>
      </c>
      <c r="CL273" s="239" t="str">
        <f t="shared" si="472"/>
        <v/>
      </c>
      <c r="CM273" s="239" t="str">
        <f t="shared" si="473"/>
        <v/>
      </c>
      <c r="CN273" s="239" t="str">
        <f t="shared" si="474"/>
        <v/>
      </c>
      <c r="CP273" s="239" t="str">
        <f t="shared" si="475"/>
        <v/>
      </c>
      <c r="CQ273" s="239" t="str">
        <f t="shared" si="476"/>
        <v/>
      </c>
      <c r="CR273" s="239" t="str">
        <f t="shared" si="477"/>
        <v/>
      </c>
      <c r="CS273" s="239" t="str">
        <f t="shared" si="478"/>
        <v/>
      </c>
      <c r="CT273" s="239" t="str">
        <f t="shared" si="479"/>
        <v/>
      </c>
      <c r="CU273" s="239" t="str">
        <f t="shared" si="480"/>
        <v/>
      </c>
      <c r="CV273" s="239" t="str">
        <f t="shared" si="481"/>
        <v/>
      </c>
      <c r="CW273" s="239" t="str">
        <f t="shared" si="482"/>
        <v/>
      </c>
      <c r="CX273" s="239" t="str">
        <f t="shared" si="483"/>
        <v/>
      </c>
      <c r="CY273" s="239" t="str">
        <f t="shared" si="484"/>
        <v/>
      </c>
      <c r="CZ273" s="239" t="str">
        <f t="shared" si="485"/>
        <v/>
      </c>
      <c r="DA273" s="239" t="str">
        <f t="shared" si="486"/>
        <v/>
      </c>
      <c r="DB273" s="239" t="str">
        <f t="shared" si="487"/>
        <v/>
      </c>
      <c r="DC273" s="239" t="str">
        <f t="shared" si="488"/>
        <v/>
      </c>
      <c r="DD273" s="239" t="str">
        <f t="shared" si="489"/>
        <v/>
      </c>
      <c r="DE273" s="239" t="str">
        <f t="shared" si="490"/>
        <v/>
      </c>
      <c r="DF273" s="239" t="str">
        <f t="shared" si="491"/>
        <v/>
      </c>
      <c r="DG273" s="239" t="str">
        <f t="shared" si="492"/>
        <v/>
      </c>
      <c r="DH273" s="239" t="str">
        <f t="shared" si="493"/>
        <v/>
      </c>
      <c r="DI273" s="239" t="str">
        <f t="shared" si="494"/>
        <v/>
      </c>
      <c r="DJ273" s="239" t="str">
        <f t="shared" si="495"/>
        <v/>
      </c>
      <c r="DK273" s="239" t="str">
        <f t="shared" si="496"/>
        <v/>
      </c>
      <c r="DL273" s="239" t="str">
        <f t="shared" si="497"/>
        <v/>
      </c>
      <c r="DM273" s="239" t="str">
        <f t="shared" si="498"/>
        <v/>
      </c>
      <c r="DN273" s="239" t="str">
        <f t="shared" si="499"/>
        <v/>
      </c>
      <c r="DO273" s="239" t="str">
        <f t="shared" si="500"/>
        <v/>
      </c>
      <c r="DP273" s="239" t="str">
        <f t="shared" si="501"/>
        <v/>
      </c>
    </row>
    <row r="274" spans="1:120" ht="35.25" hidden="1" customHeight="1" x14ac:dyDescent="0.25">
      <c r="A274" s="53" t="s">
        <v>4522</v>
      </c>
      <c r="B274" s="53">
        <v>71</v>
      </c>
      <c r="C274" s="53" t="s">
        <v>49</v>
      </c>
      <c r="D274" s="53" t="s">
        <v>1142</v>
      </c>
      <c r="E274" s="53">
        <v>1</v>
      </c>
      <c r="F274" s="53" t="s">
        <v>1227</v>
      </c>
      <c r="G274" s="53" t="str">
        <f t="shared" si="503"/>
        <v>71-5</v>
      </c>
      <c r="H274" s="53" t="s">
        <v>94</v>
      </c>
      <c r="I274" s="53" t="s">
        <v>196</v>
      </c>
      <c r="J274" s="53" t="s">
        <v>80</v>
      </c>
      <c r="K274" s="53" t="s">
        <v>80</v>
      </c>
      <c r="L274" s="53" t="s">
        <v>80</v>
      </c>
      <c r="M274" s="53" t="s">
        <v>80</v>
      </c>
      <c r="N274" s="53" t="s">
        <v>80</v>
      </c>
      <c r="O274" s="53" t="s">
        <v>80</v>
      </c>
      <c r="P274" s="53" t="s">
        <v>1228</v>
      </c>
      <c r="Q274" s="52">
        <v>0.2</v>
      </c>
      <c r="R274" s="119">
        <f>+Q274*Q273</f>
        <v>0.03</v>
      </c>
      <c r="S274" s="53">
        <v>1</v>
      </c>
      <c r="T274" s="53" t="s">
        <v>84</v>
      </c>
      <c r="U274" s="53" t="s">
        <v>1229</v>
      </c>
      <c r="V274" s="23">
        <v>45017</v>
      </c>
      <c r="W274" s="23">
        <v>45044</v>
      </c>
      <c r="X274" s="53" t="s">
        <v>1147</v>
      </c>
      <c r="Y274" s="49" t="s">
        <v>167</v>
      </c>
      <c r="Z274" s="59" t="s">
        <v>100</v>
      </c>
      <c r="AA274" s="60">
        <v>1</v>
      </c>
      <c r="AB274" s="62" t="s">
        <v>1230</v>
      </c>
      <c r="AC274" s="62">
        <v>45013</v>
      </c>
      <c r="AD274" s="60">
        <v>1</v>
      </c>
      <c r="AE274" s="62" t="s">
        <v>1192</v>
      </c>
      <c r="AF274" s="62">
        <v>45044</v>
      </c>
      <c r="AG274" s="60" t="s">
        <v>79</v>
      </c>
      <c r="AH274" s="60">
        <v>1</v>
      </c>
      <c r="AI274" s="52">
        <f t="shared" si="419"/>
        <v>0.03</v>
      </c>
      <c r="AJ274" s="52">
        <f t="shared" ref="AJ274:AJ276" si="504">+AI274/R274</f>
        <v>1</v>
      </c>
      <c r="AK274" s="52"/>
      <c r="AL274" s="239" t="str">
        <f t="shared" si="439"/>
        <v/>
      </c>
      <c r="AM274" s="239" t="str">
        <f t="shared" si="440"/>
        <v/>
      </c>
      <c r="AN274" s="239" t="str">
        <f t="shared" si="441"/>
        <v/>
      </c>
      <c r="AO274" s="239" t="str">
        <f t="shared" si="442"/>
        <v/>
      </c>
      <c r="AP274" s="239" t="str">
        <f t="shared" si="443"/>
        <v/>
      </c>
      <c r="AQ274" s="239" t="str">
        <f t="shared" si="444"/>
        <v/>
      </c>
      <c r="AR274" s="239" t="str">
        <f t="shared" si="445"/>
        <v/>
      </c>
      <c r="AS274" s="239" t="str">
        <f t="shared" si="446"/>
        <v/>
      </c>
      <c r="AT274" s="239" t="str">
        <f t="shared" si="447"/>
        <v/>
      </c>
      <c r="AU274" s="239" t="str">
        <f t="shared" si="420"/>
        <v/>
      </c>
      <c r="AV274" s="239" t="str">
        <f t="shared" si="421"/>
        <v/>
      </c>
      <c r="AW274" s="239" t="str">
        <f t="shared" si="422"/>
        <v/>
      </c>
      <c r="AX274" s="239" t="str">
        <f t="shared" si="423"/>
        <v/>
      </c>
      <c r="AY274" s="239" t="str">
        <f t="shared" si="424"/>
        <v/>
      </c>
      <c r="AZ274" s="239" t="str">
        <f t="shared" si="425"/>
        <v/>
      </c>
      <c r="BA274" s="239" t="str">
        <f t="shared" si="426"/>
        <v/>
      </c>
      <c r="BB274" s="239" t="str">
        <f t="shared" si="427"/>
        <v/>
      </c>
      <c r="BC274" s="239" t="str">
        <f t="shared" si="428"/>
        <v/>
      </c>
      <c r="BD274" s="239" t="str">
        <f t="shared" si="429"/>
        <v/>
      </c>
      <c r="BE274" s="239" t="str">
        <f t="shared" si="430"/>
        <v/>
      </c>
      <c r="BF274" s="239" t="str">
        <f t="shared" si="431"/>
        <v/>
      </c>
      <c r="BG274" s="239" t="str">
        <f t="shared" si="432"/>
        <v/>
      </c>
      <c r="BH274" s="239" t="str">
        <f t="shared" si="433"/>
        <v/>
      </c>
      <c r="BI274" s="239" t="str">
        <f t="shared" si="434"/>
        <v/>
      </c>
      <c r="BJ274" s="239" t="str">
        <f t="shared" si="435"/>
        <v/>
      </c>
      <c r="BK274" s="239" t="str">
        <f t="shared" si="436"/>
        <v/>
      </c>
      <c r="BL274" s="239" t="str">
        <f t="shared" si="437"/>
        <v/>
      </c>
      <c r="BN274" s="239" t="str">
        <f t="shared" si="448"/>
        <v/>
      </c>
      <c r="BO274" s="239" t="str">
        <f t="shared" si="449"/>
        <v/>
      </c>
      <c r="BP274" s="239" t="str">
        <f t="shared" si="450"/>
        <v/>
      </c>
      <c r="BQ274" s="239" t="str">
        <f t="shared" si="451"/>
        <v/>
      </c>
      <c r="BR274" s="239" t="str">
        <f t="shared" si="452"/>
        <v/>
      </c>
      <c r="BS274" s="239" t="str">
        <f t="shared" si="453"/>
        <v/>
      </c>
      <c r="BT274" s="239" t="str">
        <f t="shared" si="454"/>
        <v/>
      </c>
      <c r="BU274" s="239" t="str">
        <f t="shared" si="455"/>
        <v/>
      </c>
      <c r="BV274" s="239" t="str">
        <f t="shared" si="456"/>
        <v/>
      </c>
      <c r="BW274" s="239" t="str">
        <f t="shared" si="457"/>
        <v/>
      </c>
      <c r="BX274" s="239" t="str">
        <f t="shared" si="458"/>
        <v/>
      </c>
      <c r="BY274" s="239" t="str">
        <f t="shared" si="459"/>
        <v/>
      </c>
      <c r="BZ274" s="239" t="str">
        <f t="shared" si="460"/>
        <v/>
      </c>
      <c r="CA274" s="239" t="str">
        <f t="shared" si="461"/>
        <v/>
      </c>
      <c r="CB274" s="239" t="str">
        <f t="shared" si="462"/>
        <v/>
      </c>
      <c r="CC274" s="239" t="str">
        <f t="shared" si="463"/>
        <v/>
      </c>
      <c r="CD274" s="239" t="str">
        <f t="shared" si="464"/>
        <v/>
      </c>
      <c r="CE274" s="239" t="str">
        <f t="shared" si="465"/>
        <v/>
      </c>
      <c r="CF274" s="239" t="str">
        <f t="shared" si="466"/>
        <v/>
      </c>
      <c r="CG274" s="239" t="str">
        <f t="shared" si="467"/>
        <v/>
      </c>
      <c r="CH274" s="239" t="str">
        <f t="shared" si="468"/>
        <v/>
      </c>
      <c r="CI274" s="239" t="str">
        <f t="shared" si="469"/>
        <v/>
      </c>
      <c r="CJ274" s="239" t="str">
        <f t="shared" si="470"/>
        <v/>
      </c>
      <c r="CK274" s="239" t="str">
        <f t="shared" si="471"/>
        <v/>
      </c>
      <c r="CL274" s="239" t="str">
        <f t="shared" si="472"/>
        <v/>
      </c>
      <c r="CM274" s="239" t="str">
        <f t="shared" si="473"/>
        <v/>
      </c>
      <c r="CN274" s="239" t="str">
        <f t="shared" si="474"/>
        <v/>
      </c>
      <c r="CP274" s="239" t="str">
        <f t="shared" si="475"/>
        <v/>
      </c>
      <c r="CQ274" s="239" t="str">
        <f t="shared" si="476"/>
        <v/>
      </c>
      <c r="CR274" s="239" t="str">
        <f t="shared" si="477"/>
        <v/>
      </c>
      <c r="CS274" s="239" t="str">
        <f t="shared" si="478"/>
        <v/>
      </c>
      <c r="CT274" s="239" t="str">
        <f t="shared" si="479"/>
        <v/>
      </c>
      <c r="CU274" s="239" t="str">
        <f t="shared" si="480"/>
        <v/>
      </c>
      <c r="CV274" s="239" t="str">
        <f t="shared" si="481"/>
        <v/>
      </c>
      <c r="CW274" s="239" t="str">
        <f t="shared" si="482"/>
        <v/>
      </c>
      <c r="CX274" s="239" t="str">
        <f t="shared" si="483"/>
        <v/>
      </c>
      <c r="CY274" s="239" t="str">
        <f t="shared" si="484"/>
        <v/>
      </c>
      <c r="CZ274" s="239" t="str">
        <f t="shared" si="485"/>
        <v/>
      </c>
      <c r="DA274" s="239" t="str">
        <f t="shared" si="486"/>
        <v/>
      </c>
      <c r="DB274" s="239" t="str">
        <f t="shared" si="487"/>
        <v/>
      </c>
      <c r="DC274" s="239" t="str">
        <f t="shared" si="488"/>
        <v/>
      </c>
      <c r="DD274" s="239" t="str">
        <f t="shared" si="489"/>
        <v/>
      </c>
      <c r="DE274" s="239" t="str">
        <f t="shared" si="490"/>
        <v/>
      </c>
      <c r="DF274" s="239" t="str">
        <f t="shared" si="491"/>
        <v/>
      </c>
      <c r="DG274" s="239" t="str">
        <f t="shared" si="492"/>
        <v/>
      </c>
      <c r="DH274" s="239" t="str">
        <f t="shared" si="493"/>
        <v/>
      </c>
      <c r="DI274" s="239" t="str">
        <f t="shared" si="494"/>
        <v/>
      </c>
      <c r="DJ274" s="239" t="str">
        <f t="shared" si="495"/>
        <v/>
      </c>
      <c r="DK274" s="239" t="str">
        <f t="shared" si="496"/>
        <v/>
      </c>
      <c r="DL274" s="239" t="str">
        <f t="shared" si="497"/>
        <v/>
      </c>
      <c r="DM274" s="239" t="str">
        <f t="shared" si="498"/>
        <v/>
      </c>
      <c r="DN274" s="239" t="str">
        <f t="shared" si="499"/>
        <v/>
      </c>
      <c r="DO274" s="239" t="str">
        <f t="shared" si="500"/>
        <v/>
      </c>
      <c r="DP274" s="239" t="str">
        <f t="shared" si="501"/>
        <v/>
      </c>
    </row>
    <row r="275" spans="1:120" ht="35.25" hidden="1" customHeight="1" x14ac:dyDescent="0.25">
      <c r="A275" s="53" t="s">
        <v>4522</v>
      </c>
      <c r="B275" s="53">
        <v>71</v>
      </c>
      <c r="C275" s="53" t="s">
        <v>49</v>
      </c>
      <c r="D275" s="53" t="s">
        <v>1142</v>
      </c>
      <c r="E275" s="53">
        <v>1</v>
      </c>
      <c r="F275" s="53" t="s">
        <v>1231</v>
      </c>
      <c r="G275" s="53" t="str">
        <f t="shared" si="503"/>
        <v>71-5</v>
      </c>
      <c r="H275" s="53" t="s">
        <v>94</v>
      </c>
      <c r="I275" s="53" t="s">
        <v>196</v>
      </c>
      <c r="J275" s="53" t="s">
        <v>80</v>
      </c>
      <c r="K275" s="53" t="s">
        <v>80</v>
      </c>
      <c r="L275" s="53" t="s">
        <v>80</v>
      </c>
      <c r="M275" s="53" t="s">
        <v>80</v>
      </c>
      <c r="N275" s="53" t="s">
        <v>80</v>
      </c>
      <c r="O275" s="53" t="s">
        <v>80</v>
      </c>
      <c r="P275" s="53" t="s">
        <v>1232</v>
      </c>
      <c r="Q275" s="52">
        <v>0.7</v>
      </c>
      <c r="R275" s="119">
        <f>+Q275*Q273</f>
        <v>0.105</v>
      </c>
      <c r="S275" s="53">
        <v>2</v>
      </c>
      <c r="T275" s="53" t="s">
        <v>84</v>
      </c>
      <c r="U275" s="53" t="s">
        <v>1213</v>
      </c>
      <c r="V275" s="23">
        <v>45048</v>
      </c>
      <c r="W275" s="23">
        <v>45267</v>
      </c>
      <c r="X275" s="53" t="s">
        <v>1224</v>
      </c>
      <c r="Y275" s="49" t="s">
        <v>87</v>
      </c>
      <c r="Z275" s="59" t="s">
        <v>100</v>
      </c>
      <c r="AA275" s="52">
        <v>1</v>
      </c>
      <c r="AB275" s="53" t="s">
        <v>1233</v>
      </c>
      <c r="AC275" s="23">
        <v>45229</v>
      </c>
      <c r="AD275" s="52">
        <v>1</v>
      </c>
      <c r="AE275" s="23" t="s">
        <v>1234</v>
      </c>
      <c r="AF275" s="23">
        <v>45229</v>
      </c>
      <c r="AG275" s="52" t="s">
        <v>79</v>
      </c>
      <c r="AH275" s="52">
        <v>1</v>
      </c>
      <c r="AI275" s="52">
        <f t="shared" si="419"/>
        <v>0.105</v>
      </c>
      <c r="AJ275" s="52">
        <f t="shared" si="504"/>
        <v>1</v>
      </c>
      <c r="AK275" s="52"/>
      <c r="AL275" s="239" t="str">
        <f t="shared" si="439"/>
        <v/>
      </c>
      <c r="AM275" s="239" t="str">
        <f t="shared" si="440"/>
        <v/>
      </c>
      <c r="AN275" s="239" t="str">
        <f t="shared" si="441"/>
        <v/>
      </c>
      <c r="AO275" s="239" t="str">
        <f t="shared" si="442"/>
        <v/>
      </c>
      <c r="AP275" s="239" t="str">
        <f t="shared" si="443"/>
        <v/>
      </c>
      <c r="AQ275" s="239" t="str">
        <f t="shared" si="444"/>
        <v/>
      </c>
      <c r="AR275" s="239" t="str">
        <f t="shared" si="445"/>
        <v/>
      </c>
      <c r="AS275" s="239" t="str">
        <f t="shared" si="446"/>
        <v/>
      </c>
      <c r="AT275" s="239" t="str">
        <f t="shared" si="447"/>
        <v/>
      </c>
      <c r="AU275" s="239" t="str">
        <f t="shared" si="420"/>
        <v/>
      </c>
      <c r="AV275" s="239" t="str">
        <f t="shared" si="421"/>
        <v/>
      </c>
      <c r="AW275" s="239" t="str">
        <f t="shared" si="422"/>
        <v/>
      </c>
      <c r="AX275" s="239" t="str">
        <f t="shared" si="423"/>
        <v/>
      </c>
      <c r="AY275" s="239" t="str">
        <f t="shared" si="424"/>
        <v/>
      </c>
      <c r="AZ275" s="239" t="str">
        <f t="shared" si="425"/>
        <v/>
      </c>
      <c r="BA275" s="239" t="str">
        <f t="shared" si="426"/>
        <v/>
      </c>
      <c r="BB275" s="239" t="str">
        <f t="shared" si="427"/>
        <v/>
      </c>
      <c r="BC275" s="239" t="str">
        <f t="shared" si="428"/>
        <v/>
      </c>
      <c r="BD275" s="239" t="str">
        <f t="shared" si="429"/>
        <v/>
      </c>
      <c r="BE275" s="239" t="str">
        <f t="shared" si="430"/>
        <v/>
      </c>
      <c r="BF275" s="239" t="str">
        <f t="shared" si="431"/>
        <v/>
      </c>
      <c r="BG275" s="239">
        <f t="shared" si="432"/>
        <v>1</v>
      </c>
      <c r="BH275" s="239" t="str">
        <f t="shared" si="433"/>
        <v/>
      </c>
      <c r="BI275" s="239" t="str">
        <f t="shared" si="434"/>
        <v/>
      </c>
      <c r="BJ275" s="239" t="str">
        <f t="shared" si="435"/>
        <v/>
      </c>
      <c r="BK275" s="239" t="str">
        <f t="shared" si="436"/>
        <v/>
      </c>
      <c r="BL275" s="239" t="str">
        <f t="shared" si="437"/>
        <v/>
      </c>
      <c r="BN275" s="239" t="str">
        <f t="shared" si="448"/>
        <v/>
      </c>
      <c r="BO275" s="239" t="str">
        <f t="shared" si="449"/>
        <v/>
      </c>
      <c r="BP275" s="239" t="str">
        <f t="shared" si="450"/>
        <v/>
      </c>
      <c r="BQ275" s="239" t="str">
        <f t="shared" si="451"/>
        <v/>
      </c>
      <c r="BR275" s="239" t="str">
        <f t="shared" si="452"/>
        <v/>
      </c>
      <c r="BS275" s="239" t="str">
        <f t="shared" si="453"/>
        <v/>
      </c>
      <c r="BT275" s="239" t="str">
        <f t="shared" si="454"/>
        <v/>
      </c>
      <c r="BU275" s="239" t="str">
        <f t="shared" si="455"/>
        <v/>
      </c>
      <c r="BV275" s="239" t="str">
        <f t="shared" si="456"/>
        <v/>
      </c>
      <c r="BW275" s="239" t="str">
        <f t="shared" si="457"/>
        <v/>
      </c>
      <c r="BX275" s="239" t="str">
        <f t="shared" si="458"/>
        <v/>
      </c>
      <c r="BY275" s="239" t="str">
        <f t="shared" si="459"/>
        <v/>
      </c>
      <c r="BZ275" s="239" t="str">
        <f t="shared" si="460"/>
        <v/>
      </c>
      <c r="CA275" s="239" t="str">
        <f t="shared" si="461"/>
        <v/>
      </c>
      <c r="CB275" s="239" t="str">
        <f t="shared" si="462"/>
        <v/>
      </c>
      <c r="CC275" s="239" t="str">
        <f t="shared" si="463"/>
        <v/>
      </c>
      <c r="CD275" s="239" t="str">
        <f t="shared" si="464"/>
        <v/>
      </c>
      <c r="CE275" s="239" t="str">
        <f t="shared" si="465"/>
        <v/>
      </c>
      <c r="CF275" s="239" t="str">
        <f t="shared" si="466"/>
        <v/>
      </c>
      <c r="CG275" s="239" t="str">
        <f t="shared" si="467"/>
        <v/>
      </c>
      <c r="CH275" s="239" t="str">
        <f t="shared" si="468"/>
        <v/>
      </c>
      <c r="CI275" s="239">
        <f t="shared" si="469"/>
        <v>1</v>
      </c>
      <c r="CJ275" s="239" t="str">
        <f t="shared" si="470"/>
        <v/>
      </c>
      <c r="CK275" s="239" t="str">
        <f t="shared" si="471"/>
        <v/>
      </c>
      <c r="CL275" s="239" t="str">
        <f t="shared" si="472"/>
        <v/>
      </c>
      <c r="CM275" s="239" t="str">
        <f t="shared" si="473"/>
        <v/>
      </c>
      <c r="CN275" s="239" t="str">
        <f t="shared" si="474"/>
        <v/>
      </c>
      <c r="CP275" s="239" t="str">
        <f t="shared" si="475"/>
        <v/>
      </c>
      <c r="CQ275" s="239" t="str">
        <f t="shared" si="476"/>
        <v/>
      </c>
      <c r="CR275" s="239" t="str">
        <f t="shared" si="477"/>
        <v/>
      </c>
      <c r="CS275" s="239" t="str">
        <f t="shared" si="478"/>
        <v/>
      </c>
      <c r="CT275" s="239" t="str">
        <f t="shared" si="479"/>
        <v/>
      </c>
      <c r="CU275" s="239" t="str">
        <f t="shared" si="480"/>
        <v/>
      </c>
      <c r="CV275" s="239" t="str">
        <f t="shared" si="481"/>
        <v/>
      </c>
      <c r="CW275" s="239" t="str">
        <f t="shared" si="482"/>
        <v/>
      </c>
      <c r="CX275" s="239" t="str">
        <f t="shared" si="483"/>
        <v/>
      </c>
      <c r="CY275" s="239" t="str">
        <f t="shared" si="484"/>
        <v/>
      </c>
      <c r="CZ275" s="239" t="str">
        <f t="shared" si="485"/>
        <v/>
      </c>
      <c r="DA275" s="239" t="str">
        <f t="shared" si="486"/>
        <v/>
      </c>
      <c r="DB275" s="239" t="str">
        <f t="shared" si="487"/>
        <v/>
      </c>
      <c r="DC275" s="239" t="str">
        <f t="shared" si="488"/>
        <v/>
      </c>
      <c r="DD275" s="239" t="str">
        <f t="shared" si="489"/>
        <v/>
      </c>
      <c r="DE275" s="239" t="str">
        <f t="shared" si="490"/>
        <v/>
      </c>
      <c r="DF275" s="239" t="str">
        <f t="shared" si="491"/>
        <v/>
      </c>
      <c r="DG275" s="239" t="str">
        <f t="shared" si="492"/>
        <v/>
      </c>
      <c r="DH275" s="239" t="str">
        <f t="shared" si="493"/>
        <v/>
      </c>
      <c r="DI275" s="239" t="str">
        <f t="shared" si="494"/>
        <v/>
      </c>
      <c r="DJ275" s="239" t="str">
        <f t="shared" si="495"/>
        <v/>
      </c>
      <c r="DK275" s="239" t="str">
        <f t="shared" si="496"/>
        <v>4to Trimestre</v>
      </c>
      <c r="DL275" s="239" t="str">
        <f t="shared" si="497"/>
        <v/>
      </c>
      <c r="DM275" s="239" t="str">
        <f t="shared" si="498"/>
        <v/>
      </c>
      <c r="DN275" s="239" t="str">
        <f t="shared" si="499"/>
        <v/>
      </c>
      <c r="DO275" s="239" t="str">
        <f t="shared" si="500"/>
        <v/>
      </c>
      <c r="DP275" s="239" t="str">
        <f t="shared" si="501"/>
        <v/>
      </c>
    </row>
    <row r="276" spans="1:120" ht="35.25" hidden="1" customHeight="1" x14ac:dyDescent="0.25">
      <c r="A276" s="53" t="s">
        <v>4522</v>
      </c>
      <c r="B276" s="53">
        <v>71</v>
      </c>
      <c r="C276" s="53" t="s">
        <v>49</v>
      </c>
      <c r="D276" s="53" t="s">
        <v>1142</v>
      </c>
      <c r="E276" s="53">
        <v>1</v>
      </c>
      <c r="F276" s="53" t="s">
        <v>1235</v>
      </c>
      <c r="G276" s="53" t="str">
        <f t="shared" si="503"/>
        <v>71-5</v>
      </c>
      <c r="H276" s="53" t="s">
        <v>94</v>
      </c>
      <c r="I276" s="53" t="s">
        <v>196</v>
      </c>
      <c r="J276" s="53" t="s">
        <v>80</v>
      </c>
      <c r="K276" s="53" t="s">
        <v>80</v>
      </c>
      <c r="L276" s="53" t="s">
        <v>80</v>
      </c>
      <c r="M276" s="53" t="s">
        <v>80</v>
      </c>
      <c r="N276" s="53" t="s">
        <v>80</v>
      </c>
      <c r="O276" s="53" t="s">
        <v>80</v>
      </c>
      <c r="P276" s="53" t="s">
        <v>1236</v>
      </c>
      <c r="Q276" s="52">
        <v>0.1</v>
      </c>
      <c r="R276" s="119">
        <f>+Q276*Q273</f>
        <v>1.4999999999999999E-2</v>
      </c>
      <c r="S276" s="53">
        <v>15</v>
      </c>
      <c r="T276" s="53" t="s">
        <v>84</v>
      </c>
      <c r="U276" s="53" t="s">
        <v>1223</v>
      </c>
      <c r="V276" s="23">
        <v>45261</v>
      </c>
      <c r="W276" s="23">
        <v>45271</v>
      </c>
      <c r="X276" s="53" t="s">
        <v>1147</v>
      </c>
      <c r="Y276" s="49" t="s">
        <v>87</v>
      </c>
      <c r="Z276" s="59" t="s">
        <v>100</v>
      </c>
      <c r="AA276" s="52">
        <v>1</v>
      </c>
      <c r="AB276" s="23" t="s">
        <v>1237</v>
      </c>
      <c r="AC276" s="23">
        <v>45266</v>
      </c>
      <c r="AD276" s="52">
        <v>1</v>
      </c>
      <c r="AE276" s="23" t="s">
        <v>1238</v>
      </c>
      <c r="AF276" s="23">
        <v>45266</v>
      </c>
      <c r="AG276" s="52" t="s">
        <v>79</v>
      </c>
      <c r="AH276" s="52">
        <v>1</v>
      </c>
      <c r="AI276" s="52">
        <f t="shared" si="419"/>
        <v>1.4999999999999999E-2</v>
      </c>
      <c r="AJ276" s="52">
        <f t="shared" si="504"/>
        <v>1</v>
      </c>
      <c r="AK276" s="52"/>
      <c r="AL276" s="239" t="str">
        <f t="shared" si="439"/>
        <v/>
      </c>
      <c r="AM276" s="239" t="str">
        <f t="shared" si="440"/>
        <v/>
      </c>
      <c r="AN276" s="239" t="str">
        <f t="shared" si="441"/>
        <v/>
      </c>
      <c r="AO276" s="239" t="str">
        <f t="shared" si="442"/>
        <v/>
      </c>
      <c r="AP276" s="239" t="str">
        <f t="shared" si="443"/>
        <v/>
      </c>
      <c r="AQ276" s="239" t="str">
        <f t="shared" si="444"/>
        <v/>
      </c>
      <c r="AR276" s="239" t="str">
        <f t="shared" si="445"/>
        <v/>
      </c>
      <c r="AS276" s="239" t="str">
        <f t="shared" si="446"/>
        <v/>
      </c>
      <c r="AT276" s="239" t="str">
        <f t="shared" si="447"/>
        <v/>
      </c>
      <c r="AU276" s="239" t="str">
        <f t="shared" si="420"/>
        <v/>
      </c>
      <c r="AV276" s="239" t="str">
        <f t="shared" si="421"/>
        <v/>
      </c>
      <c r="AW276" s="239" t="str">
        <f t="shared" si="422"/>
        <v/>
      </c>
      <c r="AX276" s="239" t="str">
        <f t="shared" si="423"/>
        <v/>
      </c>
      <c r="AY276" s="239" t="str">
        <f t="shared" si="424"/>
        <v/>
      </c>
      <c r="AZ276" s="239" t="str">
        <f t="shared" si="425"/>
        <v/>
      </c>
      <c r="BA276" s="239" t="str">
        <f t="shared" si="426"/>
        <v/>
      </c>
      <c r="BB276" s="239" t="str">
        <f t="shared" si="427"/>
        <v/>
      </c>
      <c r="BC276" s="239" t="str">
        <f t="shared" si="428"/>
        <v/>
      </c>
      <c r="BD276" s="239" t="str">
        <f t="shared" si="429"/>
        <v/>
      </c>
      <c r="BE276" s="239" t="str">
        <f t="shared" si="430"/>
        <v/>
      </c>
      <c r="BF276" s="239" t="str">
        <f t="shared" si="431"/>
        <v/>
      </c>
      <c r="BG276" s="239" t="str">
        <f t="shared" si="432"/>
        <v/>
      </c>
      <c r="BH276" s="239" t="str">
        <f t="shared" si="433"/>
        <v/>
      </c>
      <c r="BI276" s="239" t="str">
        <f t="shared" si="434"/>
        <v/>
      </c>
      <c r="BJ276" s="239" t="str">
        <f t="shared" si="435"/>
        <v/>
      </c>
      <c r="BK276" s="239" t="str">
        <f t="shared" si="436"/>
        <v/>
      </c>
      <c r="BL276" s="239" t="str">
        <f t="shared" si="437"/>
        <v/>
      </c>
      <c r="BN276" s="239" t="str">
        <f t="shared" si="448"/>
        <v/>
      </c>
      <c r="BO276" s="239" t="str">
        <f t="shared" si="449"/>
        <v/>
      </c>
      <c r="BP276" s="239" t="str">
        <f t="shared" si="450"/>
        <v/>
      </c>
      <c r="BQ276" s="239" t="str">
        <f t="shared" si="451"/>
        <v/>
      </c>
      <c r="BR276" s="239" t="str">
        <f t="shared" si="452"/>
        <v/>
      </c>
      <c r="BS276" s="239" t="str">
        <f t="shared" si="453"/>
        <v/>
      </c>
      <c r="BT276" s="239" t="str">
        <f t="shared" si="454"/>
        <v/>
      </c>
      <c r="BU276" s="239" t="str">
        <f t="shared" si="455"/>
        <v/>
      </c>
      <c r="BV276" s="239" t="str">
        <f t="shared" si="456"/>
        <v/>
      </c>
      <c r="BW276" s="239" t="str">
        <f t="shared" si="457"/>
        <v/>
      </c>
      <c r="BX276" s="239" t="str">
        <f t="shared" si="458"/>
        <v/>
      </c>
      <c r="BY276" s="239" t="str">
        <f t="shared" si="459"/>
        <v/>
      </c>
      <c r="BZ276" s="239" t="str">
        <f t="shared" si="460"/>
        <v/>
      </c>
      <c r="CA276" s="239" t="str">
        <f t="shared" si="461"/>
        <v/>
      </c>
      <c r="CB276" s="239" t="str">
        <f t="shared" si="462"/>
        <v/>
      </c>
      <c r="CC276" s="239" t="str">
        <f t="shared" si="463"/>
        <v/>
      </c>
      <c r="CD276" s="239" t="str">
        <f t="shared" si="464"/>
        <v/>
      </c>
      <c r="CE276" s="239" t="str">
        <f t="shared" si="465"/>
        <v/>
      </c>
      <c r="CF276" s="239" t="str">
        <f t="shared" si="466"/>
        <v/>
      </c>
      <c r="CG276" s="239" t="str">
        <f t="shared" si="467"/>
        <v/>
      </c>
      <c r="CH276" s="239" t="str">
        <f t="shared" si="468"/>
        <v/>
      </c>
      <c r="CI276" s="239" t="str">
        <f t="shared" si="469"/>
        <v/>
      </c>
      <c r="CJ276" s="239" t="str">
        <f t="shared" si="470"/>
        <v/>
      </c>
      <c r="CK276" s="239" t="str">
        <f t="shared" si="471"/>
        <v/>
      </c>
      <c r="CL276" s="239" t="str">
        <f t="shared" si="472"/>
        <v/>
      </c>
      <c r="CM276" s="239" t="str">
        <f t="shared" si="473"/>
        <v/>
      </c>
      <c r="CN276" s="239" t="str">
        <f t="shared" si="474"/>
        <v/>
      </c>
      <c r="CP276" s="239" t="str">
        <f t="shared" si="475"/>
        <v/>
      </c>
      <c r="CQ276" s="239" t="str">
        <f t="shared" si="476"/>
        <v/>
      </c>
      <c r="CR276" s="239" t="str">
        <f t="shared" si="477"/>
        <v/>
      </c>
      <c r="CS276" s="239" t="str">
        <f t="shared" si="478"/>
        <v/>
      </c>
      <c r="CT276" s="239" t="str">
        <f t="shared" si="479"/>
        <v/>
      </c>
      <c r="CU276" s="239" t="str">
        <f t="shared" si="480"/>
        <v/>
      </c>
      <c r="CV276" s="239" t="str">
        <f t="shared" si="481"/>
        <v/>
      </c>
      <c r="CW276" s="239" t="str">
        <f t="shared" si="482"/>
        <v/>
      </c>
      <c r="CX276" s="239" t="str">
        <f t="shared" si="483"/>
        <v/>
      </c>
      <c r="CY276" s="239" t="str">
        <f t="shared" si="484"/>
        <v/>
      </c>
      <c r="CZ276" s="239" t="str">
        <f t="shared" si="485"/>
        <v/>
      </c>
      <c r="DA276" s="239" t="str">
        <f t="shared" si="486"/>
        <v/>
      </c>
      <c r="DB276" s="239" t="str">
        <f t="shared" si="487"/>
        <v/>
      </c>
      <c r="DC276" s="239" t="str">
        <f t="shared" si="488"/>
        <v/>
      </c>
      <c r="DD276" s="239" t="str">
        <f t="shared" si="489"/>
        <v/>
      </c>
      <c r="DE276" s="239" t="str">
        <f t="shared" si="490"/>
        <v/>
      </c>
      <c r="DF276" s="239" t="str">
        <f t="shared" si="491"/>
        <v/>
      </c>
      <c r="DG276" s="239" t="str">
        <f t="shared" si="492"/>
        <v/>
      </c>
      <c r="DH276" s="239" t="str">
        <f t="shared" si="493"/>
        <v/>
      </c>
      <c r="DI276" s="239" t="str">
        <f t="shared" si="494"/>
        <v/>
      </c>
      <c r="DJ276" s="239" t="str">
        <f t="shared" si="495"/>
        <v/>
      </c>
      <c r="DK276" s="239" t="str">
        <f t="shared" si="496"/>
        <v/>
      </c>
      <c r="DL276" s="239" t="str">
        <f t="shared" si="497"/>
        <v/>
      </c>
      <c r="DM276" s="239" t="str">
        <f t="shared" si="498"/>
        <v/>
      </c>
      <c r="DN276" s="239" t="str">
        <f t="shared" si="499"/>
        <v/>
      </c>
      <c r="DO276" s="239" t="str">
        <f t="shared" si="500"/>
        <v/>
      </c>
      <c r="DP276" s="239" t="str">
        <f t="shared" si="501"/>
        <v/>
      </c>
    </row>
    <row r="277" spans="1:120" ht="35.25" hidden="1" customHeight="1" x14ac:dyDescent="0.25">
      <c r="A277" s="49" t="s">
        <v>4522</v>
      </c>
      <c r="B277" s="49">
        <v>71</v>
      </c>
      <c r="C277" s="49" t="s">
        <v>49</v>
      </c>
      <c r="D277" s="49" t="s">
        <v>1142</v>
      </c>
      <c r="E277" s="49">
        <v>1</v>
      </c>
      <c r="F277" s="49" t="s">
        <v>1239</v>
      </c>
      <c r="G277" s="49" t="str">
        <f t="shared" si="503"/>
        <v>71-6</v>
      </c>
      <c r="H277" s="49" t="s">
        <v>75</v>
      </c>
      <c r="I277" s="49" t="s">
        <v>196</v>
      </c>
      <c r="J277" s="49" t="s">
        <v>265</v>
      </c>
      <c r="K277" s="49" t="s">
        <v>144</v>
      </c>
      <c r="L277" s="49" t="s">
        <v>79</v>
      </c>
      <c r="M277" s="49" t="s">
        <v>583</v>
      </c>
      <c r="N277" s="49" t="s">
        <v>126</v>
      </c>
      <c r="O277" s="49" t="s">
        <v>585</v>
      </c>
      <c r="P277" s="49" t="s">
        <v>1240</v>
      </c>
      <c r="Q277" s="50">
        <v>0.1</v>
      </c>
      <c r="R277" s="50"/>
      <c r="S277" s="49">
        <v>1</v>
      </c>
      <c r="T277" s="49" t="s">
        <v>84</v>
      </c>
      <c r="U277" s="49" t="s">
        <v>1241</v>
      </c>
      <c r="V277" s="51">
        <v>45017</v>
      </c>
      <c r="W277" s="51">
        <v>45271</v>
      </c>
      <c r="X277" s="49" t="s">
        <v>1242</v>
      </c>
      <c r="Y277" s="49" t="s">
        <v>87</v>
      </c>
      <c r="Z277" s="59" t="s">
        <v>100</v>
      </c>
      <c r="AA277" s="52">
        <v>1</v>
      </c>
      <c r="AB277" s="23" t="s">
        <v>1243</v>
      </c>
      <c r="AC277" s="23">
        <v>45266</v>
      </c>
      <c r="AD277" s="52">
        <v>1</v>
      </c>
      <c r="AE277" s="23" t="s">
        <v>1244</v>
      </c>
      <c r="AF277" s="23">
        <v>45266</v>
      </c>
      <c r="AG277" s="52"/>
      <c r="AH277" s="52" t="s">
        <v>92</v>
      </c>
      <c r="AI277" s="52">
        <f t="shared" si="419"/>
        <v>0.1</v>
      </c>
      <c r="AJ277" s="52"/>
      <c r="AK277" s="52"/>
      <c r="AL277" s="239" t="str">
        <f t="shared" si="439"/>
        <v/>
      </c>
      <c r="AM277" s="239" t="str">
        <f t="shared" si="440"/>
        <v/>
      </c>
      <c r="AN277" s="239" t="str">
        <f t="shared" si="441"/>
        <v/>
      </c>
      <c r="AO277" s="239" t="str">
        <f t="shared" si="442"/>
        <v/>
      </c>
      <c r="AP277" s="239" t="str">
        <f t="shared" si="443"/>
        <v/>
      </c>
      <c r="AQ277" s="239" t="str">
        <f t="shared" si="444"/>
        <v/>
      </c>
      <c r="AR277" s="239" t="str">
        <f t="shared" si="445"/>
        <v/>
      </c>
      <c r="AS277" s="239" t="str">
        <f t="shared" si="446"/>
        <v/>
      </c>
      <c r="AT277" s="239" t="str">
        <f t="shared" si="447"/>
        <v/>
      </c>
      <c r="AU277" s="239" t="str">
        <f t="shared" si="420"/>
        <v/>
      </c>
      <c r="AV277" s="239" t="str">
        <f t="shared" si="421"/>
        <v/>
      </c>
      <c r="AW277" s="239" t="str">
        <f t="shared" si="422"/>
        <v/>
      </c>
      <c r="AX277" s="239" t="str">
        <f t="shared" si="423"/>
        <v/>
      </c>
      <c r="AY277" s="239" t="str">
        <f t="shared" si="424"/>
        <v/>
      </c>
      <c r="AZ277" s="239" t="str">
        <f t="shared" si="425"/>
        <v/>
      </c>
      <c r="BA277" s="239" t="str">
        <f t="shared" si="426"/>
        <v/>
      </c>
      <c r="BB277" s="239" t="str">
        <f t="shared" si="427"/>
        <v/>
      </c>
      <c r="BC277" s="239" t="str">
        <f t="shared" si="428"/>
        <v/>
      </c>
      <c r="BD277" s="239" t="str">
        <f t="shared" si="429"/>
        <v/>
      </c>
      <c r="BE277" s="239" t="str">
        <f t="shared" si="430"/>
        <v/>
      </c>
      <c r="BF277" s="239" t="str">
        <f t="shared" si="431"/>
        <v/>
      </c>
      <c r="BG277" s="239" t="str">
        <f t="shared" si="432"/>
        <v/>
      </c>
      <c r="BH277" s="239" t="str">
        <f t="shared" si="433"/>
        <v/>
      </c>
      <c r="BI277" s="239" t="str">
        <f t="shared" si="434"/>
        <v/>
      </c>
      <c r="BJ277" s="239" t="str">
        <f t="shared" si="435"/>
        <v/>
      </c>
      <c r="BK277" s="239" t="str">
        <f t="shared" si="436"/>
        <v/>
      </c>
      <c r="BL277" s="239" t="str">
        <f t="shared" si="437"/>
        <v/>
      </c>
      <c r="BN277" s="239" t="str">
        <f t="shared" si="448"/>
        <v/>
      </c>
      <c r="BO277" s="239" t="str">
        <f t="shared" si="449"/>
        <v/>
      </c>
      <c r="BP277" s="239" t="str">
        <f t="shared" si="450"/>
        <v/>
      </c>
      <c r="BQ277" s="239" t="str">
        <f t="shared" si="451"/>
        <v/>
      </c>
      <c r="BR277" s="239" t="str">
        <f t="shared" si="452"/>
        <v/>
      </c>
      <c r="BS277" s="239" t="str">
        <f t="shared" si="453"/>
        <v/>
      </c>
      <c r="BT277" s="239" t="str">
        <f t="shared" si="454"/>
        <v/>
      </c>
      <c r="BU277" s="239" t="str">
        <f t="shared" si="455"/>
        <v/>
      </c>
      <c r="BV277" s="239" t="str">
        <f t="shared" si="456"/>
        <v/>
      </c>
      <c r="BW277" s="239" t="str">
        <f t="shared" si="457"/>
        <v/>
      </c>
      <c r="BX277" s="239" t="str">
        <f t="shared" si="458"/>
        <v/>
      </c>
      <c r="BY277" s="239" t="str">
        <f t="shared" si="459"/>
        <v/>
      </c>
      <c r="BZ277" s="239" t="str">
        <f t="shared" si="460"/>
        <v/>
      </c>
      <c r="CA277" s="239" t="str">
        <f t="shared" si="461"/>
        <v/>
      </c>
      <c r="CB277" s="239" t="str">
        <f t="shared" si="462"/>
        <v/>
      </c>
      <c r="CC277" s="239" t="str">
        <f t="shared" si="463"/>
        <v/>
      </c>
      <c r="CD277" s="239" t="str">
        <f t="shared" si="464"/>
        <v/>
      </c>
      <c r="CE277" s="239" t="str">
        <f t="shared" si="465"/>
        <v/>
      </c>
      <c r="CF277" s="239" t="str">
        <f t="shared" si="466"/>
        <v/>
      </c>
      <c r="CG277" s="239" t="str">
        <f t="shared" si="467"/>
        <v/>
      </c>
      <c r="CH277" s="239" t="str">
        <f t="shared" si="468"/>
        <v/>
      </c>
      <c r="CI277" s="239" t="str">
        <f t="shared" si="469"/>
        <v/>
      </c>
      <c r="CJ277" s="239" t="str">
        <f t="shared" si="470"/>
        <v/>
      </c>
      <c r="CK277" s="239" t="str">
        <f t="shared" si="471"/>
        <v/>
      </c>
      <c r="CL277" s="239" t="str">
        <f t="shared" si="472"/>
        <v/>
      </c>
      <c r="CM277" s="239" t="str">
        <f t="shared" si="473"/>
        <v/>
      </c>
      <c r="CN277" s="239" t="str">
        <f t="shared" si="474"/>
        <v/>
      </c>
      <c r="CP277" s="239" t="str">
        <f t="shared" si="475"/>
        <v/>
      </c>
      <c r="CQ277" s="239" t="str">
        <f t="shared" si="476"/>
        <v/>
      </c>
      <c r="CR277" s="239" t="str">
        <f t="shared" si="477"/>
        <v/>
      </c>
      <c r="CS277" s="239" t="str">
        <f t="shared" si="478"/>
        <v/>
      </c>
      <c r="CT277" s="239" t="str">
        <f t="shared" si="479"/>
        <v/>
      </c>
      <c r="CU277" s="239" t="str">
        <f t="shared" si="480"/>
        <v/>
      </c>
      <c r="CV277" s="239" t="str">
        <f t="shared" si="481"/>
        <v/>
      </c>
      <c r="CW277" s="239" t="str">
        <f t="shared" si="482"/>
        <v/>
      </c>
      <c r="CX277" s="239" t="str">
        <f t="shared" si="483"/>
        <v/>
      </c>
      <c r="CY277" s="239" t="str">
        <f t="shared" si="484"/>
        <v/>
      </c>
      <c r="CZ277" s="239" t="str">
        <f t="shared" si="485"/>
        <v/>
      </c>
      <c r="DA277" s="239" t="str">
        <f t="shared" si="486"/>
        <v/>
      </c>
      <c r="DB277" s="239" t="str">
        <f t="shared" si="487"/>
        <v/>
      </c>
      <c r="DC277" s="239" t="str">
        <f t="shared" si="488"/>
        <v/>
      </c>
      <c r="DD277" s="239" t="str">
        <f t="shared" si="489"/>
        <v/>
      </c>
      <c r="DE277" s="239" t="str">
        <f t="shared" si="490"/>
        <v/>
      </c>
      <c r="DF277" s="239" t="str">
        <f t="shared" si="491"/>
        <v/>
      </c>
      <c r="DG277" s="239" t="str">
        <f t="shared" si="492"/>
        <v/>
      </c>
      <c r="DH277" s="239" t="str">
        <f t="shared" si="493"/>
        <v/>
      </c>
      <c r="DI277" s="239" t="str">
        <f t="shared" si="494"/>
        <v/>
      </c>
      <c r="DJ277" s="239" t="str">
        <f t="shared" si="495"/>
        <v/>
      </c>
      <c r="DK277" s="239" t="str">
        <f t="shared" si="496"/>
        <v/>
      </c>
      <c r="DL277" s="239" t="str">
        <f t="shared" si="497"/>
        <v/>
      </c>
      <c r="DM277" s="239" t="str">
        <f t="shared" si="498"/>
        <v/>
      </c>
      <c r="DN277" s="239" t="str">
        <f t="shared" si="499"/>
        <v/>
      </c>
      <c r="DO277" s="239" t="str">
        <f t="shared" si="500"/>
        <v/>
      </c>
      <c r="DP277" s="239" t="str">
        <f t="shared" si="501"/>
        <v/>
      </c>
    </row>
    <row r="278" spans="1:120" ht="35.25" hidden="1" customHeight="1" x14ac:dyDescent="0.25">
      <c r="A278" s="53" t="s">
        <v>4522</v>
      </c>
      <c r="B278" s="53">
        <v>71</v>
      </c>
      <c r="C278" s="53" t="s">
        <v>49</v>
      </c>
      <c r="D278" s="53" t="s">
        <v>1142</v>
      </c>
      <c r="E278" s="53">
        <v>1</v>
      </c>
      <c r="F278" s="53" t="s">
        <v>1245</v>
      </c>
      <c r="G278" s="53" t="str">
        <f t="shared" si="503"/>
        <v>71-6</v>
      </c>
      <c r="H278" s="53" t="s">
        <v>94</v>
      </c>
      <c r="I278" s="53" t="s">
        <v>196</v>
      </c>
      <c r="J278" s="53" t="s">
        <v>80</v>
      </c>
      <c r="K278" s="53" t="s">
        <v>80</v>
      </c>
      <c r="L278" s="53" t="s">
        <v>80</v>
      </c>
      <c r="M278" s="53" t="s">
        <v>80</v>
      </c>
      <c r="N278" s="53" t="s">
        <v>80</v>
      </c>
      <c r="O278" s="53" t="s">
        <v>80</v>
      </c>
      <c r="P278" s="53" t="s">
        <v>1246</v>
      </c>
      <c r="Q278" s="52">
        <v>0.2</v>
      </c>
      <c r="R278" s="119">
        <f>+Q278*Q277</f>
        <v>2.0000000000000004E-2</v>
      </c>
      <c r="S278" s="53">
        <v>1</v>
      </c>
      <c r="T278" s="53" t="s">
        <v>84</v>
      </c>
      <c r="U278" s="53" t="s">
        <v>1247</v>
      </c>
      <c r="V278" s="23">
        <v>45017</v>
      </c>
      <c r="W278" s="23">
        <v>45030</v>
      </c>
      <c r="X278" s="53" t="s">
        <v>1147</v>
      </c>
      <c r="Y278" s="49" t="s">
        <v>167</v>
      </c>
      <c r="Z278" s="59" t="s">
        <v>100</v>
      </c>
      <c r="AA278" s="60">
        <v>1</v>
      </c>
      <c r="AB278" s="62" t="s">
        <v>1248</v>
      </c>
      <c r="AC278" s="62">
        <v>45029</v>
      </c>
      <c r="AD278" s="60">
        <v>1</v>
      </c>
      <c r="AE278" s="62" t="s">
        <v>1192</v>
      </c>
      <c r="AF278" s="62">
        <v>45030</v>
      </c>
      <c r="AG278" s="60" t="s">
        <v>79</v>
      </c>
      <c r="AH278" s="60">
        <v>1</v>
      </c>
      <c r="AI278" s="52">
        <f t="shared" si="419"/>
        <v>2.0000000000000004E-2</v>
      </c>
      <c r="AJ278" s="52">
        <f>+AI278/R278</f>
        <v>1</v>
      </c>
      <c r="AK278" s="52"/>
      <c r="AL278" s="239" t="str">
        <f t="shared" si="439"/>
        <v/>
      </c>
      <c r="AM278" s="239" t="str">
        <f t="shared" si="440"/>
        <v/>
      </c>
      <c r="AN278" s="239" t="str">
        <f t="shared" si="441"/>
        <v/>
      </c>
      <c r="AO278" s="239" t="str">
        <f t="shared" si="442"/>
        <v/>
      </c>
      <c r="AP278" s="239" t="str">
        <f t="shared" si="443"/>
        <v/>
      </c>
      <c r="AQ278" s="239" t="str">
        <f t="shared" si="444"/>
        <v/>
      </c>
      <c r="AR278" s="239" t="str">
        <f t="shared" si="445"/>
        <v/>
      </c>
      <c r="AS278" s="239" t="str">
        <f t="shared" si="446"/>
        <v/>
      </c>
      <c r="AT278" s="239" t="str">
        <f t="shared" si="447"/>
        <v/>
      </c>
      <c r="AU278" s="239" t="str">
        <f t="shared" si="420"/>
        <v/>
      </c>
      <c r="AV278" s="239" t="str">
        <f t="shared" si="421"/>
        <v/>
      </c>
      <c r="AW278" s="239" t="str">
        <f t="shared" si="422"/>
        <v/>
      </c>
      <c r="AX278" s="239" t="str">
        <f t="shared" si="423"/>
        <v/>
      </c>
      <c r="AY278" s="239" t="str">
        <f t="shared" si="424"/>
        <v/>
      </c>
      <c r="AZ278" s="239" t="str">
        <f t="shared" si="425"/>
        <v/>
      </c>
      <c r="BA278" s="239" t="str">
        <f t="shared" si="426"/>
        <v/>
      </c>
      <c r="BB278" s="239" t="str">
        <f t="shared" si="427"/>
        <v/>
      </c>
      <c r="BC278" s="239" t="str">
        <f t="shared" si="428"/>
        <v/>
      </c>
      <c r="BD278" s="239" t="str">
        <f t="shared" si="429"/>
        <v/>
      </c>
      <c r="BE278" s="239" t="str">
        <f t="shared" si="430"/>
        <v/>
      </c>
      <c r="BF278" s="239" t="str">
        <f t="shared" si="431"/>
        <v/>
      </c>
      <c r="BG278" s="239" t="str">
        <f t="shared" si="432"/>
        <v/>
      </c>
      <c r="BH278" s="239" t="str">
        <f t="shared" si="433"/>
        <v/>
      </c>
      <c r="BI278" s="239" t="str">
        <f t="shared" si="434"/>
        <v/>
      </c>
      <c r="BJ278" s="239" t="str">
        <f t="shared" si="435"/>
        <v/>
      </c>
      <c r="BK278" s="239" t="str">
        <f t="shared" si="436"/>
        <v/>
      </c>
      <c r="BL278" s="239" t="str">
        <f t="shared" si="437"/>
        <v/>
      </c>
      <c r="BN278" s="239" t="str">
        <f t="shared" si="448"/>
        <v/>
      </c>
      <c r="BO278" s="239" t="str">
        <f t="shared" si="449"/>
        <v/>
      </c>
      <c r="BP278" s="239" t="str">
        <f t="shared" si="450"/>
        <v/>
      </c>
      <c r="BQ278" s="239" t="str">
        <f t="shared" si="451"/>
        <v/>
      </c>
      <c r="BR278" s="239" t="str">
        <f t="shared" si="452"/>
        <v/>
      </c>
      <c r="BS278" s="239" t="str">
        <f t="shared" si="453"/>
        <v/>
      </c>
      <c r="BT278" s="239" t="str">
        <f t="shared" si="454"/>
        <v/>
      </c>
      <c r="BU278" s="239" t="str">
        <f t="shared" si="455"/>
        <v/>
      </c>
      <c r="BV278" s="239" t="str">
        <f t="shared" si="456"/>
        <v/>
      </c>
      <c r="BW278" s="239" t="str">
        <f t="shared" si="457"/>
        <v/>
      </c>
      <c r="BX278" s="239" t="str">
        <f t="shared" si="458"/>
        <v/>
      </c>
      <c r="BY278" s="239" t="str">
        <f t="shared" si="459"/>
        <v/>
      </c>
      <c r="BZ278" s="239" t="str">
        <f t="shared" si="460"/>
        <v/>
      </c>
      <c r="CA278" s="239" t="str">
        <f t="shared" si="461"/>
        <v/>
      </c>
      <c r="CB278" s="239" t="str">
        <f t="shared" si="462"/>
        <v/>
      </c>
      <c r="CC278" s="239" t="str">
        <f t="shared" si="463"/>
        <v/>
      </c>
      <c r="CD278" s="239" t="str">
        <f t="shared" si="464"/>
        <v/>
      </c>
      <c r="CE278" s="239" t="str">
        <f t="shared" si="465"/>
        <v/>
      </c>
      <c r="CF278" s="239" t="str">
        <f t="shared" si="466"/>
        <v/>
      </c>
      <c r="CG278" s="239" t="str">
        <f t="shared" si="467"/>
        <v/>
      </c>
      <c r="CH278" s="239" t="str">
        <f t="shared" si="468"/>
        <v/>
      </c>
      <c r="CI278" s="239" t="str">
        <f t="shared" si="469"/>
        <v/>
      </c>
      <c r="CJ278" s="239" t="str">
        <f t="shared" si="470"/>
        <v/>
      </c>
      <c r="CK278" s="239" t="str">
        <f t="shared" si="471"/>
        <v/>
      </c>
      <c r="CL278" s="239" t="str">
        <f t="shared" si="472"/>
        <v/>
      </c>
      <c r="CM278" s="239" t="str">
        <f t="shared" si="473"/>
        <v/>
      </c>
      <c r="CN278" s="239" t="str">
        <f t="shared" si="474"/>
        <v/>
      </c>
      <c r="CP278" s="239" t="str">
        <f t="shared" si="475"/>
        <v/>
      </c>
      <c r="CQ278" s="239" t="str">
        <f t="shared" si="476"/>
        <v/>
      </c>
      <c r="CR278" s="239" t="str">
        <f t="shared" si="477"/>
        <v/>
      </c>
      <c r="CS278" s="239" t="str">
        <f t="shared" si="478"/>
        <v/>
      </c>
      <c r="CT278" s="239" t="str">
        <f t="shared" si="479"/>
        <v/>
      </c>
      <c r="CU278" s="239" t="str">
        <f t="shared" si="480"/>
        <v/>
      </c>
      <c r="CV278" s="239" t="str">
        <f t="shared" si="481"/>
        <v/>
      </c>
      <c r="CW278" s="239" t="str">
        <f t="shared" si="482"/>
        <v/>
      </c>
      <c r="CX278" s="239" t="str">
        <f t="shared" si="483"/>
        <v/>
      </c>
      <c r="CY278" s="239" t="str">
        <f t="shared" si="484"/>
        <v/>
      </c>
      <c r="CZ278" s="239" t="str">
        <f t="shared" si="485"/>
        <v/>
      </c>
      <c r="DA278" s="239" t="str">
        <f t="shared" si="486"/>
        <v/>
      </c>
      <c r="DB278" s="239" t="str">
        <f t="shared" si="487"/>
        <v/>
      </c>
      <c r="DC278" s="239" t="str">
        <f t="shared" si="488"/>
        <v/>
      </c>
      <c r="DD278" s="239" t="str">
        <f t="shared" si="489"/>
        <v/>
      </c>
      <c r="DE278" s="239" t="str">
        <f t="shared" si="490"/>
        <v/>
      </c>
      <c r="DF278" s="239" t="str">
        <f t="shared" si="491"/>
        <v/>
      </c>
      <c r="DG278" s="239" t="str">
        <f t="shared" si="492"/>
        <v/>
      </c>
      <c r="DH278" s="239" t="str">
        <f t="shared" si="493"/>
        <v/>
      </c>
      <c r="DI278" s="239" t="str">
        <f t="shared" si="494"/>
        <v/>
      </c>
      <c r="DJ278" s="239" t="str">
        <f t="shared" si="495"/>
        <v/>
      </c>
      <c r="DK278" s="239" t="str">
        <f t="shared" si="496"/>
        <v/>
      </c>
      <c r="DL278" s="239" t="str">
        <f t="shared" si="497"/>
        <v/>
      </c>
      <c r="DM278" s="239" t="str">
        <f t="shared" si="498"/>
        <v/>
      </c>
      <c r="DN278" s="239" t="str">
        <f t="shared" si="499"/>
        <v/>
      </c>
      <c r="DO278" s="239" t="str">
        <f t="shared" si="500"/>
        <v/>
      </c>
      <c r="DP278" s="239" t="str">
        <f t="shared" si="501"/>
        <v/>
      </c>
    </row>
    <row r="279" spans="1:120" ht="35.25" hidden="1" customHeight="1" x14ac:dyDescent="0.25">
      <c r="A279" s="53" t="s">
        <v>4522</v>
      </c>
      <c r="B279" s="53">
        <v>71</v>
      </c>
      <c r="C279" s="53" t="s">
        <v>49</v>
      </c>
      <c r="D279" s="53" t="s">
        <v>1142</v>
      </c>
      <c r="E279" s="53">
        <v>1</v>
      </c>
      <c r="F279" s="53" t="s">
        <v>1249</v>
      </c>
      <c r="G279" s="53" t="str">
        <f t="shared" si="503"/>
        <v>71-6</v>
      </c>
      <c r="H279" s="53" t="s">
        <v>102</v>
      </c>
      <c r="I279" s="53" t="s">
        <v>196</v>
      </c>
      <c r="J279" s="53" t="s">
        <v>80</v>
      </c>
      <c r="K279" s="53" t="s">
        <v>80</v>
      </c>
      <c r="L279" s="53" t="s">
        <v>80</v>
      </c>
      <c r="M279" s="53" t="s">
        <v>80</v>
      </c>
      <c r="N279" s="53" t="s">
        <v>80</v>
      </c>
      <c r="O279" s="53" t="s">
        <v>80</v>
      </c>
      <c r="P279" s="53" t="s">
        <v>1250</v>
      </c>
      <c r="Q279" s="52">
        <v>0</v>
      </c>
      <c r="R279" s="119">
        <f>+Q279*Q277</f>
        <v>0</v>
      </c>
      <c r="S279" s="53">
        <v>1</v>
      </c>
      <c r="T279" s="53" t="s">
        <v>84</v>
      </c>
      <c r="U279" s="53" t="s">
        <v>1251</v>
      </c>
      <c r="V279" s="23">
        <v>45030</v>
      </c>
      <c r="W279" s="23">
        <v>45199</v>
      </c>
      <c r="X279" s="53" t="s">
        <v>390</v>
      </c>
      <c r="Y279" s="49" t="s">
        <v>202</v>
      </c>
      <c r="Z279" s="59" t="s">
        <v>100</v>
      </c>
      <c r="AA279" s="60">
        <v>1</v>
      </c>
      <c r="AB279" s="60" t="s">
        <v>1252</v>
      </c>
      <c r="AC279" s="69">
        <v>45194</v>
      </c>
      <c r="AD279" s="60">
        <v>1</v>
      </c>
      <c r="AE279" s="60" t="s">
        <v>1253</v>
      </c>
      <c r="AF279" s="69">
        <v>45194</v>
      </c>
      <c r="AG279" s="60" t="s">
        <v>79</v>
      </c>
      <c r="AH279" s="60">
        <v>1</v>
      </c>
      <c r="AI279" s="52">
        <f t="shared" si="419"/>
        <v>0</v>
      </c>
      <c r="AJ279" s="52"/>
      <c r="AK279" s="52"/>
      <c r="AL279" s="239" t="str">
        <f t="shared" si="439"/>
        <v/>
      </c>
      <c r="AM279" s="239" t="str">
        <f t="shared" si="440"/>
        <v/>
      </c>
      <c r="AN279" s="239" t="str">
        <f t="shared" si="441"/>
        <v/>
      </c>
      <c r="AO279" s="239" t="str">
        <f t="shared" si="442"/>
        <v/>
      </c>
      <c r="AP279" s="239" t="str">
        <f t="shared" si="443"/>
        <v/>
      </c>
      <c r="AQ279" s="239" t="str">
        <f t="shared" si="444"/>
        <v/>
      </c>
      <c r="AR279" s="239" t="str">
        <f t="shared" si="445"/>
        <v/>
      </c>
      <c r="AS279" s="239" t="str">
        <f t="shared" si="446"/>
        <v/>
      </c>
      <c r="AT279" s="239" t="str">
        <f t="shared" si="447"/>
        <v/>
      </c>
      <c r="AU279" s="239" t="str">
        <f t="shared" si="420"/>
        <v/>
      </c>
      <c r="AV279" s="239">
        <f t="shared" si="421"/>
        <v>1</v>
      </c>
      <c r="AW279" s="239" t="str">
        <f t="shared" si="422"/>
        <v/>
      </c>
      <c r="AX279" s="239" t="str">
        <f t="shared" si="423"/>
        <v/>
      </c>
      <c r="AY279" s="239" t="str">
        <f t="shared" si="424"/>
        <v/>
      </c>
      <c r="AZ279" s="239" t="str">
        <f t="shared" si="425"/>
        <v/>
      </c>
      <c r="BA279" s="239" t="str">
        <f t="shared" si="426"/>
        <v/>
      </c>
      <c r="BB279" s="239" t="str">
        <f t="shared" si="427"/>
        <v/>
      </c>
      <c r="BC279" s="239" t="str">
        <f t="shared" si="428"/>
        <v/>
      </c>
      <c r="BD279" s="239" t="str">
        <f t="shared" si="429"/>
        <v/>
      </c>
      <c r="BE279" s="239" t="str">
        <f t="shared" si="430"/>
        <v/>
      </c>
      <c r="BF279" s="239" t="str">
        <f t="shared" si="431"/>
        <v/>
      </c>
      <c r="BG279" s="239" t="str">
        <f t="shared" si="432"/>
        <v/>
      </c>
      <c r="BH279" s="239" t="str">
        <f t="shared" si="433"/>
        <v/>
      </c>
      <c r="BI279" s="239" t="str">
        <f t="shared" si="434"/>
        <v/>
      </c>
      <c r="BJ279" s="239" t="str">
        <f t="shared" si="435"/>
        <v/>
      </c>
      <c r="BK279" s="239" t="str">
        <f t="shared" si="436"/>
        <v/>
      </c>
      <c r="BL279" s="239" t="str">
        <f t="shared" si="437"/>
        <v/>
      </c>
      <c r="BN279" s="239" t="str">
        <f t="shared" si="448"/>
        <v/>
      </c>
      <c r="BO279" s="239" t="str">
        <f t="shared" si="449"/>
        <v/>
      </c>
      <c r="BP279" s="239" t="str">
        <f t="shared" si="450"/>
        <v/>
      </c>
      <c r="BQ279" s="239" t="str">
        <f t="shared" si="451"/>
        <v/>
      </c>
      <c r="BR279" s="239" t="str">
        <f t="shared" si="452"/>
        <v/>
      </c>
      <c r="BS279" s="239" t="str">
        <f t="shared" si="453"/>
        <v/>
      </c>
      <c r="BT279" s="239" t="str">
        <f t="shared" si="454"/>
        <v/>
      </c>
      <c r="BU279" s="239" t="str">
        <f t="shared" si="455"/>
        <v/>
      </c>
      <c r="BV279" s="239" t="str">
        <f t="shared" si="456"/>
        <v/>
      </c>
      <c r="BW279" s="239" t="str">
        <f t="shared" si="457"/>
        <v/>
      </c>
      <c r="BX279" s="239">
        <f t="shared" si="458"/>
        <v>1</v>
      </c>
      <c r="BY279" s="239" t="str">
        <f t="shared" si="459"/>
        <v/>
      </c>
      <c r="BZ279" s="239" t="str">
        <f t="shared" si="460"/>
        <v/>
      </c>
      <c r="CA279" s="239" t="str">
        <f t="shared" si="461"/>
        <v/>
      </c>
      <c r="CB279" s="239" t="str">
        <f t="shared" si="462"/>
        <v/>
      </c>
      <c r="CC279" s="239" t="str">
        <f t="shared" si="463"/>
        <v/>
      </c>
      <c r="CD279" s="239" t="str">
        <f t="shared" si="464"/>
        <v/>
      </c>
      <c r="CE279" s="239" t="str">
        <f t="shared" si="465"/>
        <v/>
      </c>
      <c r="CF279" s="239" t="str">
        <f t="shared" si="466"/>
        <v/>
      </c>
      <c r="CG279" s="239" t="str">
        <f t="shared" si="467"/>
        <v/>
      </c>
      <c r="CH279" s="239" t="str">
        <f t="shared" si="468"/>
        <v/>
      </c>
      <c r="CI279" s="239" t="str">
        <f t="shared" si="469"/>
        <v/>
      </c>
      <c r="CJ279" s="239" t="str">
        <f t="shared" si="470"/>
        <v/>
      </c>
      <c r="CK279" s="239" t="str">
        <f t="shared" si="471"/>
        <v/>
      </c>
      <c r="CL279" s="239" t="str">
        <f t="shared" si="472"/>
        <v/>
      </c>
      <c r="CM279" s="239" t="str">
        <f t="shared" si="473"/>
        <v/>
      </c>
      <c r="CN279" s="239" t="str">
        <f t="shared" si="474"/>
        <v/>
      </c>
      <c r="CP279" s="239" t="str">
        <f t="shared" si="475"/>
        <v/>
      </c>
      <c r="CQ279" s="239" t="str">
        <f t="shared" si="476"/>
        <v/>
      </c>
      <c r="CR279" s="239" t="str">
        <f t="shared" si="477"/>
        <v/>
      </c>
      <c r="CS279" s="239" t="str">
        <f t="shared" si="478"/>
        <v/>
      </c>
      <c r="CT279" s="239" t="str">
        <f t="shared" si="479"/>
        <v/>
      </c>
      <c r="CU279" s="239" t="str">
        <f t="shared" si="480"/>
        <v/>
      </c>
      <c r="CV279" s="239" t="str">
        <f t="shared" si="481"/>
        <v/>
      </c>
      <c r="CW279" s="239" t="str">
        <f t="shared" si="482"/>
        <v/>
      </c>
      <c r="CX279" s="239" t="str">
        <f t="shared" si="483"/>
        <v/>
      </c>
      <c r="CY279" s="239" t="str">
        <f t="shared" si="484"/>
        <v/>
      </c>
      <c r="CZ279" s="239" t="str">
        <f t="shared" si="485"/>
        <v>3er Trimestre</v>
      </c>
      <c r="DA279" s="239" t="str">
        <f t="shared" si="486"/>
        <v/>
      </c>
      <c r="DB279" s="239" t="str">
        <f t="shared" si="487"/>
        <v/>
      </c>
      <c r="DC279" s="239" t="str">
        <f t="shared" si="488"/>
        <v/>
      </c>
      <c r="DD279" s="239" t="str">
        <f t="shared" si="489"/>
        <v/>
      </c>
      <c r="DE279" s="239" t="str">
        <f t="shared" si="490"/>
        <v/>
      </c>
      <c r="DF279" s="239" t="str">
        <f t="shared" si="491"/>
        <v/>
      </c>
      <c r="DG279" s="239" t="str">
        <f t="shared" si="492"/>
        <v/>
      </c>
      <c r="DH279" s="239" t="str">
        <f t="shared" si="493"/>
        <v/>
      </c>
      <c r="DI279" s="239" t="str">
        <f t="shared" si="494"/>
        <v/>
      </c>
      <c r="DJ279" s="239" t="str">
        <f t="shared" si="495"/>
        <v/>
      </c>
      <c r="DK279" s="239" t="str">
        <f t="shared" si="496"/>
        <v/>
      </c>
      <c r="DL279" s="239" t="str">
        <f t="shared" si="497"/>
        <v/>
      </c>
      <c r="DM279" s="239" t="str">
        <f t="shared" si="498"/>
        <v/>
      </c>
      <c r="DN279" s="239" t="str">
        <f t="shared" si="499"/>
        <v/>
      </c>
      <c r="DO279" s="239" t="str">
        <f t="shared" si="500"/>
        <v/>
      </c>
      <c r="DP279" s="239" t="str">
        <f t="shared" si="501"/>
        <v/>
      </c>
    </row>
    <row r="280" spans="1:120" ht="35.25" hidden="1" customHeight="1" x14ac:dyDescent="0.25">
      <c r="A280" s="53" t="s">
        <v>4522</v>
      </c>
      <c r="B280" s="53">
        <v>71</v>
      </c>
      <c r="C280" s="53" t="s">
        <v>49</v>
      </c>
      <c r="D280" s="53" t="s">
        <v>1142</v>
      </c>
      <c r="E280" s="53">
        <v>1</v>
      </c>
      <c r="F280" s="53" t="s">
        <v>1254</v>
      </c>
      <c r="G280" s="53" t="str">
        <f t="shared" si="503"/>
        <v>71-6</v>
      </c>
      <c r="H280" s="53" t="s">
        <v>94</v>
      </c>
      <c r="I280" s="53" t="s">
        <v>196</v>
      </c>
      <c r="J280" s="53" t="s">
        <v>80</v>
      </c>
      <c r="K280" s="53" t="s">
        <v>80</v>
      </c>
      <c r="L280" s="53" t="s">
        <v>80</v>
      </c>
      <c r="M280" s="53" t="s">
        <v>80</v>
      </c>
      <c r="N280" s="53" t="s">
        <v>80</v>
      </c>
      <c r="O280" s="53" t="s">
        <v>80</v>
      </c>
      <c r="P280" s="53" t="s">
        <v>1255</v>
      </c>
      <c r="Q280" s="52">
        <v>0.2</v>
      </c>
      <c r="R280" s="119">
        <f>+Q280*Q277</f>
        <v>2.0000000000000004E-2</v>
      </c>
      <c r="S280" s="53">
        <v>1</v>
      </c>
      <c r="T280" s="53" t="s">
        <v>84</v>
      </c>
      <c r="U280" s="53" t="s">
        <v>1256</v>
      </c>
      <c r="V280" s="23">
        <v>45201</v>
      </c>
      <c r="W280" s="23">
        <v>45205</v>
      </c>
      <c r="X280" s="53" t="s">
        <v>1147</v>
      </c>
      <c r="Y280" s="49" t="s">
        <v>87</v>
      </c>
      <c r="Z280" s="59" t="s">
        <v>100</v>
      </c>
      <c r="AA280" s="52">
        <v>1</v>
      </c>
      <c r="AB280" s="23" t="s">
        <v>1257</v>
      </c>
      <c r="AC280" s="23">
        <v>45208</v>
      </c>
      <c r="AD280" s="52">
        <v>1</v>
      </c>
      <c r="AE280" s="23" t="s">
        <v>1258</v>
      </c>
      <c r="AF280" s="23">
        <v>45208</v>
      </c>
      <c r="AG280" s="52" t="s">
        <v>79</v>
      </c>
      <c r="AH280" s="52">
        <v>1</v>
      </c>
      <c r="AI280" s="52">
        <f t="shared" si="419"/>
        <v>2.0000000000000004E-2</v>
      </c>
      <c r="AJ280" s="52">
        <f>+AI280/R280</f>
        <v>1</v>
      </c>
      <c r="AK280" s="52"/>
      <c r="AL280" s="239" t="str">
        <f t="shared" si="439"/>
        <v/>
      </c>
      <c r="AM280" s="239" t="str">
        <f t="shared" si="440"/>
        <v/>
      </c>
      <c r="AN280" s="239" t="str">
        <f t="shared" si="441"/>
        <v/>
      </c>
      <c r="AO280" s="239" t="str">
        <f t="shared" si="442"/>
        <v/>
      </c>
      <c r="AP280" s="239" t="str">
        <f t="shared" si="443"/>
        <v/>
      </c>
      <c r="AQ280" s="239" t="str">
        <f t="shared" si="444"/>
        <v/>
      </c>
      <c r="AR280" s="239" t="str">
        <f t="shared" si="445"/>
        <v/>
      </c>
      <c r="AS280" s="239" t="str">
        <f t="shared" si="446"/>
        <v/>
      </c>
      <c r="AT280" s="239" t="str">
        <f t="shared" si="447"/>
        <v/>
      </c>
      <c r="AU280" s="239" t="str">
        <f t="shared" si="420"/>
        <v/>
      </c>
      <c r="AV280" s="239" t="str">
        <f t="shared" si="421"/>
        <v/>
      </c>
      <c r="AW280" s="239" t="str">
        <f t="shared" si="422"/>
        <v/>
      </c>
      <c r="AX280" s="239" t="str">
        <f t="shared" si="423"/>
        <v/>
      </c>
      <c r="AY280" s="239" t="str">
        <f t="shared" si="424"/>
        <v/>
      </c>
      <c r="AZ280" s="239" t="str">
        <f t="shared" si="425"/>
        <v/>
      </c>
      <c r="BA280" s="239" t="str">
        <f t="shared" si="426"/>
        <v/>
      </c>
      <c r="BB280" s="239" t="str">
        <f t="shared" si="427"/>
        <v/>
      </c>
      <c r="BC280" s="239" t="str">
        <f t="shared" si="428"/>
        <v/>
      </c>
      <c r="BD280" s="239" t="str">
        <f t="shared" si="429"/>
        <v/>
      </c>
      <c r="BE280" s="239" t="str">
        <f t="shared" si="430"/>
        <v/>
      </c>
      <c r="BF280" s="239" t="str">
        <f t="shared" si="431"/>
        <v/>
      </c>
      <c r="BG280" s="239" t="str">
        <f t="shared" si="432"/>
        <v/>
      </c>
      <c r="BH280" s="239" t="str">
        <f t="shared" si="433"/>
        <v/>
      </c>
      <c r="BI280" s="239" t="str">
        <f t="shared" si="434"/>
        <v/>
      </c>
      <c r="BJ280" s="239" t="str">
        <f t="shared" si="435"/>
        <v/>
      </c>
      <c r="BK280" s="239" t="str">
        <f t="shared" si="436"/>
        <v/>
      </c>
      <c r="BL280" s="239" t="str">
        <f t="shared" si="437"/>
        <v/>
      </c>
      <c r="BN280" s="239" t="str">
        <f t="shared" si="448"/>
        <v/>
      </c>
      <c r="BO280" s="239" t="str">
        <f t="shared" si="449"/>
        <v/>
      </c>
      <c r="BP280" s="239" t="str">
        <f t="shared" si="450"/>
        <v/>
      </c>
      <c r="BQ280" s="239" t="str">
        <f t="shared" si="451"/>
        <v/>
      </c>
      <c r="BR280" s="239" t="str">
        <f t="shared" si="452"/>
        <v/>
      </c>
      <c r="BS280" s="239" t="str">
        <f t="shared" si="453"/>
        <v/>
      </c>
      <c r="BT280" s="239" t="str">
        <f t="shared" si="454"/>
        <v/>
      </c>
      <c r="BU280" s="239" t="str">
        <f t="shared" si="455"/>
        <v/>
      </c>
      <c r="BV280" s="239" t="str">
        <f t="shared" si="456"/>
        <v/>
      </c>
      <c r="BW280" s="239" t="str">
        <f t="shared" si="457"/>
        <v/>
      </c>
      <c r="BX280" s="239" t="str">
        <f t="shared" si="458"/>
        <v/>
      </c>
      <c r="BY280" s="239" t="str">
        <f t="shared" si="459"/>
        <v/>
      </c>
      <c r="BZ280" s="239" t="str">
        <f t="shared" si="460"/>
        <v/>
      </c>
      <c r="CA280" s="239" t="str">
        <f t="shared" si="461"/>
        <v/>
      </c>
      <c r="CB280" s="239" t="str">
        <f t="shared" si="462"/>
        <v/>
      </c>
      <c r="CC280" s="239" t="str">
        <f t="shared" si="463"/>
        <v/>
      </c>
      <c r="CD280" s="239" t="str">
        <f t="shared" si="464"/>
        <v/>
      </c>
      <c r="CE280" s="239" t="str">
        <f t="shared" si="465"/>
        <v/>
      </c>
      <c r="CF280" s="239" t="str">
        <f t="shared" si="466"/>
        <v/>
      </c>
      <c r="CG280" s="239" t="str">
        <f t="shared" si="467"/>
        <v/>
      </c>
      <c r="CH280" s="239" t="str">
        <f t="shared" si="468"/>
        <v/>
      </c>
      <c r="CI280" s="239" t="str">
        <f t="shared" si="469"/>
        <v/>
      </c>
      <c r="CJ280" s="239" t="str">
        <f t="shared" si="470"/>
        <v/>
      </c>
      <c r="CK280" s="239" t="str">
        <f t="shared" si="471"/>
        <v/>
      </c>
      <c r="CL280" s="239" t="str">
        <f t="shared" si="472"/>
        <v/>
      </c>
      <c r="CM280" s="239" t="str">
        <f t="shared" si="473"/>
        <v/>
      </c>
      <c r="CN280" s="239" t="str">
        <f t="shared" si="474"/>
        <v/>
      </c>
      <c r="CP280" s="239" t="str">
        <f t="shared" si="475"/>
        <v/>
      </c>
      <c r="CQ280" s="239" t="str">
        <f t="shared" si="476"/>
        <v/>
      </c>
      <c r="CR280" s="239" t="str">
        <f t="shared" si="477"/>
        <v/>
      </c>
      <c r="CS280" s="239" t="str">
        <f t="shared" si="478"/>
        <v/>
      </c>
      <c r="CT280" s="239" t="str">
        <f t="shared" si="479"/>
        <v/>
      </c>
      <c r="CU280" s="239" t="str">
        <f t="shared" si="480"/>
        <v/>
      </c>
      <c r="CV280" s="239" t="str">
        <f t="shared" si="481"/>
        <v/>
      </c>
      <c r="CW280" s="239" t="str">
        <f t="shared" si="482"/>
        <v/>
      </c>
      <c r="CX280" s="239" t="str">
        <f t="shared" si="483"/>
        <v/>
      </c>
      <c r="CY280" s="239" t="str">
        <f t="shared" si="484"/>
        <v/>
      </c>
      <c r="CZ280" s="239" t="str">
        <f t="shared" si="485"/>
        <v/>
      </c>
      <c r="DA280" s="239" t="str">
        <f t="shared" si="486"/>
        <v/>
      </c>
      <c r="DB280" s="239" t="str">
        <f t="shared" si="487"/>
        <v/>
      </c>
      <c r="DC280" s="239" t="str">
        <f t="shared" si="488"/>
        <v/>
      </c>
      <c r="DD280" s="239" t="str">
        <f t="shared" si="489"/>
        <v/>
      </c>
      <c r="DE280" s="239" t="str">
        <f t="shared" si="490"/>
        <v/>
      </c>
      <c r="DF280" s="239" t="str">
        <f t="shared" si="491"/>
        <v/>
      </c>
      <c r="DG280" s="239" t="str">
        <f t="shared" si="492"/>
        <v/>
      </c>
      <c r="DH280" s="239" t="str">
        <f t="shared" si="493"/>
        <v/>
      </c>
      <c r="DI280" s="239" t="str">
        <f t="shared" si="494"/>
        <v/>
      </c>
      <c r="DJ280" s="239" t="str">
        <f t="shared" si="495"/>
        <v/>
      </c>
      <c r="DK280" s="239" t="str">
        <f t="shared" si="496"/>
        <v/>
      </c>
      <c r="DL280" s="239" t="str">
        <f t="shared" si="497"/>
        <v/>
      </c>
      <c r="DM280" s="239" t="str">
        <f t="shared" si="498"/>
        <v/>
      </c>
      <c r="DN280" s="239" t="str">
        <f t="shared" si="499"/>
        <v/>
      </c>
      <c r="DO280" s="239" t="str">
        <f t="shared" si="500"/>
        <v/>
      </c>
      <c r="DP280" s="239" t="str">
        <f t="shared" si="501"/>
        <v/>
      </c>
    </row>
    <row r="281" spans="1:120" ht="35.25" hidden="1" customHeight="1" x14ac:dyDescent="0.25">
      <c r="A281" s="53" t="s">
        <v>4522</v>
      </c>
      <c r="B281" s="53">
        <v>71</v>
      </c>
      <c r="C281" s="53" t="s">
        <v>49</v>
      </c>
      <c r="D281" s="53" t="s">
        <v>1142</v>
      </c>
      <c r="E281" s="53">
        <v>1</v>
      </c>
      <c r="F281" s="53" t="s">
        <v>1259</v>
      </c>
      <c r="G281" s="53" t="str">
        <f t="shared" si="503"/>
        <v>71-6</v>
      </c>
      <c r="H281" s="53" t="s">
        <v>102</v>
      </c>
      <c r="I281" s="53" t="s">
        <v>196</v>
      </c>
      <c r="J281" s="53" t="s">
        <v>80</v>
      </c>
      <c r="K281" s="53" t="s">
        <v>80</v>
      </c>
      <c r="L281" s="53" t="s">
        <v>80</v>
      </c>
      <c r="M281" s="53" t="s">
        <v>80</v>
      </c>
      <c r="N281" s="53" t="s">
        <v>80</v>
      </c>
      <c r="O281" s="53" t="s">
        <v>80</v>
      </c>
      <c r="P281" s="53" t="s">
        <v>1260</v>
      </c>
      <c r="Q281" s="52">
        <v>0</v>
      </c>
      <c r="R281" s="119">
        <f>+Q281*Q277</f>
        <v>0</v>
      </c>
      <c r="S281" s="53">
        <v>1</v>
      </c>
      <c r="T281" s="53" t="s">
        <v>84</v>
      </c>
      <c r="U281" s="53" t="s">
        <v>1256</v>
      </c>
      <c r="V281" s="23">
        <v>45208</v>
      </c>
      <c r="W281" s="23">
        <v>45233</v>
      </c>
      <c r="X281" s="53" t="s">
        <v>1261</v>
      </c>
      <c r="Y281" s="49" t="s">
        <v>87</v>
      </c>
      <c r="Z281" s="59" t="s">
        <v>100</v>
      </c>
      <c r="AA281" s="52">
        <v>1</v>
      </c>
      <c r="AB281" s="23" t="s">
        <v>1262</v>
      </c>
      <c r="AC281" s="23">
        <v>45232</v>
      </c>
      <c r="AD281" s="52">
        <v>1</v>
      </c>
      <c r="AE281" s="23" t="s">
        <v>1263</v>
      </c>
      <c r="AF281" s="23">
        <v>45232</v>
      </c>
      <c r="AG281" s="52" t="s">
        <v>79</v>
      </c>
      <c r="AH281" s="52">
        <v>1</v>
      </c>
      <c r="AI281" s="52">
        <f t="shared" si="419"/>
        <v>0</v>
      </c>
      <c r="AJ281" s="52"/>
      <c r="AK281" s="52"/>
      <c r="AL281" s="239" t="str">
        <f t="shared" si="439"/>
        <v/>
      </c>
      <c r="AM281" s="239" t="str">
        <f t="shared" si="440"/>
        <v/>
      </c>
      <c r="AN281" s="239" t="str">
        <f t="shared" si="441"/>
        <v/>
      </c>
      <c r="AO281" s="239" t="str">
        <f t="shared" si="442"/>
        <v/>
      </c>
      <c r="AP281" s="239" t="str">
        <f t="shared" si="443"/>
        <v/>
      </c>
      <c r="AQ281" s="239" t="str">
        <f t="shared" si="444"/>
        <v/>
      </c>
      <c r="AR281" s="239" t="str">
        <f t="shared" si="445"/>
        <v/>
      </c>
      <c r="AS281" s="239" t="str">
        <f t="shared" si="446"/>
        <v/>
      </c>
      <c r="AT281" s="239" t="str">
        <f t="shared" si="447"/>
        <v/>
      </c>
      <c r="AU281" s="239" t="str">
        <f t="shared" si="420"/>
        <v/>
      </c>
      <c r="AV281" s="239" t="str">
        <f t="shared" si="421"/>
        <v/>
      </c>
      <c r="AW281" s="239" t="str">
        <f t="shared" si="422"/>
        <v/>
      </c>
      <c r="AX281" s="239" t="str">
        <f t="shared" si="423"/>
        <v/>
      </c>
      <c r="AY281" s="239" t="str">
        <f t="shared" si="424"/>
        <v/>
      </c>
      <c r="AZ281" s="239" t="str">
        <f t="shared" si="425"/>
        <v/>
      </c>
      <c r="BA281" s="239" t="str">
        <f t="shared" si="426"/>
        <v/>
      </c>
      <c r="BB281" s="239" t="str">
        <f t="shared" si="427"/>
        <v/>
      </c>
      <c r="BC281" s="239" t="str">
        <f t="shared" si="428"/>
        <v/>
      </c>
      <c r="BD281" s="239" t="str">
        <f t="shared" si="429"/>
        <v/>
      </c>
      <c r="BE281" s="239" t="str">
        <f t="shared" si="430"/>
        <v/>
      </c>
      <c r="BF281" s="239">
        <f t="shared" si="431"/>
        <v>1</v>
      </c>
      <c r="BG281" s="239" t="str">
        <f t="shared" si="432"/>
        <v/>
      </c>
      <c r="BH281" s="239" t="str">
        <f t="shared" si="433"/>
        <v/>
      </c>
      <c r="BI281" s="239" t="str">
        <f t="shared" si="434"/>
        <v/>
      </c>
      <c r="BJ281" s="239" t="str">
        <f t="shared" si="435"/>
        <v/>
      </c>
      <c r="BK281" s="239" t="str">
        <f t="shared" si="436"/>
        <v/>
      </c>
      <c r="BL281" s="239" t="str">
        <f t="shared" si="437"/>
        <v/>
      </c>
      <c r="BN281" s="239" t="str">
        <f t="shared" si="448"/>
        <v/>
      </c>
      <c r="BO281" s="239" t="str">
        <f t="shared" si="449"/>
        <v/>
      </c>
      <c r="BP281" s="239" t="str">
        <f t="shared" si="450"/>
        <v/>
      </c>
      <c r="BQ281" s="239" t="str">
        <f t="shared" si="451"/>
        <v/>
      </c>
      <c r="BR281" s="239" t="str">
        <f t="shared" si="452"/>
        <v/>
      </c>
      <c r="BS281" s="239" t="str">
        <f t="shared" si="453"/>
        <v/>
      </c>
      <c r="BT281" s="239" t="str">
        <f t="shared" si="454"/>
        <v/>
      </c>
      <c r="BU281" s="239" t="str">
        <f t="shared" si="455"/>
        <v/>
      </c>
      <c r="BV281" s="239" t="str">
        <f t="shared" si="456"/>
        <v/>
      </c>
      <c r="BW281" s="239" t="str">
        <f t="shared" si="457"/>
        <v/>
      </c>
      <c r="BX281" s="239" t="str">
        <f t="shared" si="458"/>
        <v/>
      </c>
      <c r="BY281" s="239" t="str">
        <f t="shared" si="459"/>
        <v/>
      </c>
      <c r="BZ281" s="239" t="str">
        <f t="shared" si="460"/>
        <v/>
      </c>
      <c r="CA281" s="239" t="str">
        <f t="shared" si="461"/>
        <v/>
      </c>
      <c r="CB281" s="239" t="str">
        <f t="shared" si="462"/>
        <v/>
      </c>
      <c r="CC281" s="239" t="str">
        <f t="shared" si="463"/>
        <v/>
      </c>
      <c r="CD281" s="239" t="str">
        <f t="shared" si="464"/>
        <v/>
      </c>
      <c r="CE281" s="239" t="str">
        <f t="shared" si="465"/>
        <v/>
      </c>
      <c r="CF281" s="239" t="str">
        <f t="shared" si="466"/>
        <v/>
      </c>
      <c r="CG281" s="239" t="str">
        <f t="shared" si="467"/>
        <v/>
      </c>
      <c r="CH281" s="239">
        <f t="shared" si="468"/>
        <v>1</v>
      </c>
      <c r="CI281" s="239" t="str">
        <f t="shared" si="469"/>
        <v/>
      </c>
      <c r="CJ281" s="239" t="str">
        <f t="shared" si="470"/>
        <v/>
      </c>
      <c r="CK281" s="239" t="str">
        <f t="shared" si="471"/>
        <v/>
      </c>
      <c r="CL281" s="239" t="str">
        <f t="shared" si="472"/>
        <v/>
      </c>
      <c r="CM281" s="239" t="str">
        <f t="shared" si="473"/>
        <v/>
      </c>
      <c r="CN281" s="239" t="str">
        <f t="shared" si="474"/>
        <v/>
      </c>
      <c r="CP281" s="239" t="str">
        <f t="shared" si="475"/>
        <v/>
      </c>
      <c r="CQ281" s="239" t="str">
        <f t="shared" si="476"/>
        <v/>
      </c>
      <c r="CR281" s="239" t="str">
        <f t="shared" si="477"/>
        <v/>
      </c>
      <c r="CS281" s="239" t="str">
        <f t="shared" si="478"/>
        <v/>
      </c>
      <c r="CT281" s="239" t="str">
        <f t="shared" si="479"/>
        <v/>
      </c>
      <c r="CU281" s="239" t="str">
        <f t="shared" si="480"/>
        <v/>
      </c>
      <c r="CV281" s="239" t="str">
        <f t="shared" si="481"/>
        <v/>
      </c>
      <c r="CW281" s="239" t="str">
        <f t="shared" si="482"/>
        <v/>
      </c>
      <c r="CX281" s="239" t="str">
        <f t="shared" si="483"/>
        <v/>
      </c>
      <c r="CY281" s="239" t="str">
        <f t="shared" si="484"/>
        <v/>
      </c>
      <c r="CZ281" s="239" t="str">
        <f t="shared" si="485"/>
        <v/>
      </c>
      <c r="DA281" s="239" t="str">
        <f t="shared" si="486"/>
        <v/>
      </c>
      <c r="DB281" s="239" t="str">
        <f t="shared" si="487"/>
        <v/>
      </c>
      <c r="DC281" s="239" t="str">
        <f t="shared" si="488"/>
        <v/>
      </c>
      <c r="DD281" s="239" t="str">
        <f t="shared" si="489"/>
        <v/>
      </c>
      <c r="DE281" s="239" t="str">
        <f t="shared" si="490"/>
        <v/>
      </c>
      <c r="DF281" s="239" t="str">
        <f t="shared" si="491"/>
        <v/>
      </c>
      <c r="DG281" s="239" t="str">
        <f t="shared" si="492"/>
        <v/>
      </c>
      <c r="DH281" s="239" t="str">
        <f t="shared" si="493"/>
        <v/>
      </c>
      <c r="DI281" s="239" t="str">
        <f t="shared" si="494"/>
        <v/>
      </c>
      <c r="DJ281" s="239" t="str">
        <f t="shared" si="495"/>
        <v>4to Trimestre</v>
      </c>
      <c r="DK281" s="239" t="str">
        <f t="shared" si="496"/>
        <v/>
      </c>
      <c r="DL281" s="239" t="str">
        <f t="shared" si="497"/>
        <v/>
      </c>
      <c r="DM281" s="239" t="str">
        <f t="shared" si="498"/>
        <v/>
      </c>
      <c r="DN281" s="239" t="str">
        <f t="shared" si="499"/>
        <v/>
      </c>
      <c r="DO281" s="239" t="str">
        <f t="shared" si="500"/>
        <v/>
      </c>
      <c r="DP281" s="239" t="str">
        <f t="shared" si="501"/>
        <v/>
      </c>
    </row>
    <row r="282" spans="1:120" ht="35.25" hidden="1" customHeight="1" x14ac:dyDescent="0.25">
      <c r="A282" s="53" t="s">
        <v>4522</v>
      </c>
      <c r="B282" s="53">
        <v>71</v>
      </c>
      <c r="C282" s="53" t="s">
        <v>49</v>
      </c>
      <c r="D282" s="53" t="s">
        <v>1142</v>
      </c>
      <c r="E282" s="53">
        <v>1</v>
      </c>
      <c r="F282" s="53" t="s">
        <v>1264</v>
      </c>
      <c r="G282" s="53" t="str">
        <f t="shared" si="503"/>
        <v>71-6</v>
      </c>
      <c r="H282" s="53" t="s">
        <v>94</v>
      </c>
      <c r="I282" s="53" t="s">
        <v>196</v>
      </c>
      <c r="J282" s="53" t="s">
        <v>80</v>
      </c>
      <c r="K282" s="53" t="s">
        <v>80</v>
      </c>
      <c r="L282" s="53" t="s">
        <v>80</v>
      </c>
      <c r="M282" s="53" t="s">
        <v>80</v>
      </c>
      <c r="N282" s="53" t="s">
        <v>80</v>
      </c>
      <c r="O282" s="53" t="s">
        <v>80</v>
      </c>
      <c r="P282" s="53" t="s">
        <v>1265</v>
      </c>
      <c r="Q282" s="52">
        <v>0.2</v>
      </c>
      <c r="R282" s="119">
        <f>+Q282*Q277</f>
        <v>2.0000000000000004E-2</v>
      </c>
      <c r="S282" s="53">
        <v>1</v>
      </c>
      <c r="T282" s="53" t="s">
        <v>84</v>
      </c>
      <c r="U282" s="53" t="s">
        <v>1247</v>
      </c>
      <c r="V282" s="23">
        <v>45236</v>
      </c>
      <c r="W282" s="23">
        <v>45240</v>
      </c>
      <c r="X282" s="53" t="s">
        <v>1266</v>
      </c>
      <c r="Y282" s="49" t="s">
        <v>87</v>
      </c>
      <c r="Z282" s="59" t="s">
        <v>100</v>
      </c>
      <c r="AA282" s="52">
        <v>1</v>
      </c>
      <c r="AB282" s="23" t="s">
        <v>1267</v>
      </c>
      <c r="AC282" s="23">
        <v>45237</v>
      </c>
      <c r="AD282" s="52">
        <v>1</v>
      </c>
      <c r="AE282" s="23" t="s">
        <v>1268</v>
      </c>
      <c r="AF282" s="23">
        <v>45237</v>
      </c>
      <c r="AG282" s="52" t="s">
        <v>79</v>
      </c>
      <c r="AH282" s="52">
        <v>1</v>
      </c>
      <c r="AI282" s="52">
        <f t="shared" si="419"/>
        <v>2.0000000000000004E-2</v>
      </c>
      <c r="AJ282" s="52">
        <f t="shared" ref="AJ282:AJ283" si="505">+AI282/R282</f>
        <v>1</v>
      </c>
      <c r="AK282" s="52"/>
      <c r="AL282" s="239" t="str">
        <f t="shared" si="439"/>
        <v/>
      </c>
      <c r="AM282" s="239" t="str">
        <f t="shared" si="440"/>
        <v/>
      </c>
      <c r="AN282" s="239" t="str">
        <f t="shared" si="441"/>
        <v/>
      </c>
      <c r="AO282" s="239" t="str">
        <f t="shared" si="442"/>
        <v/>
      </c>
      <c r="AP282" s="239" t="str">
        <f t="shared" si="443"/>
        <v/>
      </c>
      <c r="AQ282" s="239" t="str">
        <f t="shared" si="444"/>
        <v/>
      </c>
      <c r="AR282" s="239" t="str">
        <f t="shared" si="445"/>
        <v/>
      </c>
      <c r="AS282" s="239" t="str">
        <f t="shared" si="446"/>
        <v/>
      </c>
      <c r="AT282" s="239" t="str">
        <f t="shared" si="447"/>
        <v/>
      </c>
      <c r="AU282" s="239" t="str">
        <f t="shared" si="420"/>
        <v/>
      </c>
      <c r="AV282" s="239">
        <f t="shared" si="421"/>
        <v>1</v>
      </c>
      <c r="AW282" s="239" t="str">
        <f t="shared" si="422"/>
        <v/>
      </c>
      <c r="AX282" s="239" t="str">
        <f t="shared" si="423"/>
        <v/>
      </c>
      <c r="AY282" s="239" t="str">
        <f t="shared" si="424"/>
        <v/>
      </c>
      <c r="AZ282" s="239" t="str">
        <f t="shared" si="425"/>
        <v/>
      </c>
      <c r="BA282" s="239" t="str">
        <f t="shared" si="426"/>
        <v/>
      </c>
      <c r="BB282" s="239" t="str">
        <f t="shared" si="427"/>
        <v/>
      </c>
      <c r="BC282" s="239" t="str">
        <f t="shared" si="428"/>
        <v/>
      </c>
      <c r="BD282" s="239" t="str">
        <f t="shared" si="429"/>
        <v/>
      </c>
      <c r="BE282" s="239" t="str">
        <f t="shared" si="430"/>
        <v/>
      </c>
      <c r="BF282" s="239" t="str">
        <f t="shared" si="431"/>
        <v/>
      </c>
      <c r="BG282" s="239" t="str">
        <f t="shared" si="432"/>
        <v/>
      </c>
      <c r="BH282" s="239" t="str">
        <f t="shared" si="433"/>
        <v/>
      </c>
      <c r="BI282" s="239" t="str">
        <f t="shared" si="434"/>
        <v/>
      </c>
      <c r="BJ282" s="239" t="str">
        <f t="shared" si="435"/>
        <v/>
      </c>
      <c r="BK282" s="239" t="str">
        <f t="shared" si="436"/>
        <v/>
      </c>
      <c r="BL282" s="239" t="str">
        <f t="shared" si="437"/>
        <v/>
      </c>
      <c r="BN282" s="239" t="str">
        <f t="shared" si="448"/>
        <v/>
      </c>
      <c r="BO282" s="239" t="str">
        <f t="shared" si="449"/>
        <v/>
      </c>
      <c r="BP282" s="239" t="str">
        <f t="shared" si="450"/>
        <v/>
      </c>
      <c r="BQ282" s="239" t="str">
        <f t="shared" si="451"/>
        <v/>
      </c>
      <c r="BR282" s="239" t="str">
        <f t="shared" si="452"/>
        <v/>
      </c>
      <c r="BS282" s="239" t="str">
        <f t="shared" si="453"/>
        <v/>
      </c>
      <c r="BT282" s="239" t="str">
        <f t="shared" si="454"/>
        <v/>
      </c>
      <c r="BU282" s="239" t="str">
        <f t="shared" si="455"/>
        <v/>
      </c>
      <c r="BV282" s="239" t="str">
        <f t="shared" si="456"/>
        <v/>
      </c>
      <c r="BW282" s="239" t="str">
        <f t="shared" si="457"/>
        <v/>
      </c>
      <c r="BX282" s="239">
        <f t="shared" si="458"/>
        <v>1</v>
      </c>
      <c r="BY282" s="239" t="str">
        <f t="shared" si="459"/>
        <v/>
      </c>
      <c r="BZ282" s="239" t="str">
        <f t="shared" si="460"/>
        <v/>
      </c>
      <c r="CA282" s="239" t="str">
        <f t="shared" si="461"/>
        <v/>
      </c>
      <c r="CB282" s="239" t="str">
        <f t="shared" si="462"/>
        <v/>
      </c>
      <c r="CC282" s="239" t="str">
        <f t="shared" si="463"/>
        <v/>
      </c>
      <c r="CD282" s="239" t="str">
        <f t="shared" si="464"/>
        <v/>
      </c>
      <c r="CE282" s="239" t="str">
        <f t="shared" si="465"/>
        <v/>
      </c>
      <c r="CF282" s="239" t="str">
        <f t="shared" si="466"/>
        <v/>
      </c>
      <c r="CG282" s="239" t="str">
        <f t="shared" si="467"/>
        <v/>
      </c>
      <c r="CH282" s="239" t="str">
        <f t="shared" si="468"/>
        <v/>
      </c>
      <c r="CI282" s="239" t="str">
        <f t="shared" si="469"/>
        <v/>
      </c>
      <c r="CJ282" s="239" t="str">
        <f t="shared" si="470"/>
        <v/>
      </c>
      <c r="CK282" s="239" t="str">
        <f t="shared" si="471"/>
        <v/>
      </c>
      <c r="CL282" s="239" t="str">
        <f t="shared" si="472"/>
        <v/>
      </c>
      <c r="CM282" s="239" t="str">
        <f t="shared" si="473"/>
        <v/>
      </c>
      <c r="CN282" s="239" t="str">
        <f t="shared" si="474"/>
        <v/>
      </c>
      <c r="CP282" s="239" t="str">
        <f t="shared" si="475"/>
        <v/>
      </c>
      <c r="CQ282" s="239" t="str">
        <f t="shared" si="476"/>
        <v/>
      </c>
      <c r="CR282" s="239" t="str">
        <f t="shared" si="477"/>
        <v/>
      </c>
      <c r="CS282" s="239" t="str">
        <f t="shared" si="478"/>
        <v/>
      </c>
      <c r="CT282" s="239" t="str">
        <f t="shared" si="479"/>
        <v/>
      </c>
      <c r="CU282" s="239" t="str">
        <f t="shared" si="480"/>
        <v/>
      </c>
      <c r="CV282" s="239" t="str">
        <f t="shared" si="481"/>
        <v/>
      </c>
      <c r="CW282" s="239" t="str">
        <f t="shared" si="482"/>
        <v/>
      </c>
      <c r="CX282" s="239" t="str">
        <f t="shared" si="483"/>
        <v/>
      </c>
      <c r="CY282" s="239" t="str">
        <f t="shared" si="484"/>
        <v/>
      </c>
      <c r="CZ282" s="239" t="str">
        <f t="shared" si="485"/>
        <v>4to Trimestre</v>
      </c>
      <c r="DA282" s="239" t="str">
        <f t="shared" si="486"/>
        <v/>
      </c>
      <c r="DB282" s="239" t="str">
        <f t="shared" si="487"/>
        <v/>
      </c>
      <c r="DC282" s="239" t="str">
        <f t="shared" si="488"/>
        <v/>
      </c>
      <c r="DD282" s="239" t="str">
        <f t="shared" si="489"/>
        <v/>
      </c>
      <c r="DE282" s="239" t="str">
        <f t="shared" si="490"/>
        <v/>
      </c>
      <c r="DF282" s="239" t="str">
        <f t="shared" si="491"/>
        <v/>
      </c>
      <c r="DG282" s="239" t="str">
        <f t="shared" si="492"/>
        <v/>
      </c>
      <c r="DH282" s="239" t="str">
        <f t="shared" si="493"/>
        <v/>
      </c>
      <c r="DI282" s="239" t="str">
        <f t="shared" si="494"/>
        <v/>
      </c>
      <c r="DJ282" s="239" t="str">
        <f t="shared" si="495"/>
        <v/>
      </c>
      <c r="DK282" s="239" t="str">
        <f t="shared" si="496"/>
        <v/>
      </c>
      <c r="DL282" s="239" t="str">
        <f t="shared" si="497"/>
        <v/>
      </c>
      <c r="DM282" s="239" t="str">
        <f t="shared" si="498"/>
        <v/>
      </c>
      <c r="DN282" s="239" t="str">
        <f t="shared" si="499"/>
        <v/>
      </c>
      <c r="DO282" s="239" t="str">
        <f t="shared" si="500"/>
        <v/>
      </c>
      <c r="DP282" s="239" t="str">
        <f t="shared" si="501"/>
        <v/>
      </c>
    </row>
    <row r="283" spans="1:120" ht="35.25" hidden="1" customHeight="1" x14ac:dyDescent="0.25">
      <c r="A283" s="53" t="s">
        <v>4522</v>
      </c>
      <c r="B283" s="53">
        <v>71</v>
      </c>
      <c r="C283" s="53" t="s">
        <v>49</v>
      </c>
      <c r="D283" s="53" t="s">
        <v>1142</v>
      </c>
      <c r="E283" s="53">
        <v>1</v>
      </c>
      <c r="F283" s="53" t="s">
        <v>1269</v>
      </c>
      <c r="G283" s="53" t="str">
        <f t="shared" si="503"/>
        <v>71-6</v>
      </c>
      <c r="H283" s="53" t="s">
        <v>94</v>
      </c>
      <c r="I283" s="53" t="s">
        <v>196</v>
      </c>
      <c r="J283" s="53" t="s">
        <v>80</v>
      </c>
      <c r="K283" s="53" t="s">
        <v>80</v>
      </c>
      <c r="L283" s="53" t="s">
        <v>80</v>
      </c>
      <c r="M283" s="53" t="s">
        <v>80</v>
      </c>
      <c r="N283" s="53" t="s">
        <v>80</v>
      </c>
      <c r="O283" s="53" t="s">
        <v>80</v>
      </c>
      <c r="P283" s="53" t="s">
        <v>1270</v>
      </c>
      <c r="Q283" s="52">
        <v>0.4</v>
      </c>
      <c r="R283" s="119">
        <f>+Q283*Q277</f>
        <v>4.0000000000000008E-2</v>
      </c>
      <c r="S283" s="53">
        <v>1</v>
      </c>
      <c r="T283" s="53" t="s">
        <v>84</v>
      </c>
      <c r="U283" s="53" t="s">
        <v>1271</v>
      </c>
      <c r="V283" s="23">
        <v>45243</v>
      </c>
      <c r="W283" s="23">
        <v>45271</v>
      </c>
      <c r="X283" s="53" t="s">
        <v>1266</v>
      </c>
      <c r="Y283" s="49" t="s">
        <v>87</v>
      </c>
      <c r="Z283" s="59" t="s">
        <v>100</v>
      </c>
      <c r="AA283" s="52">
        <v>1</v>
      </c>
      <c r="AB283" s="23" t="s">
        <v>1243</v>
      </c>
      <c r="AC283" s="23">
        <v>45266</v>
      </c>
      <c r="AD283" s="52">
        <v>1</v>
      </c>
      <c r="AE283" s="23" t="s">
        <v>1272</v>
      </c>
      <c r="AF283" s="23">
        <v>45266</v>
      </c>
      <c r="AG283" s="52" t="s">
        <v>79</v>
      </c>
      <c r="AH283" s="52">
        <v>1</v>
      </c>
      <c r="AI283" s="52">
        <f t="shared" si="419"/>
        <v>4.0000000000000008E-2</v>
      </c>
      <c r="AJ283" s="52">
        <f t="shared" si="505"/>
        <v>1</v>
      </c>
      <c r="AK283" s="52"/>
      <c r="AL283" s="239" t="str">
        <f t="shared" si="439"/>
        <v/>
      </c>
      <c r="AM283" s="239" t="str">
        <f t="shared" si="440"/>
        <v/>
      </c>
      <c r="AN283" s="239" t="str">
        <f t="shared" si="441"/>
        <v/>
      </c>
      <c r="AO283" s="239" t="str">
        <f t="shared" si="442"/>
        <v/>
      </c>
      <c r="AP283" s="239" t="str">
        <f t="shared" si="443"/>
        <v/>
      </c>
      <c r="AQ283" s="239" t="str">
        <f t="shared" si="444"/>
        <v/>
      </c>
      <c r="AR283" s="239" t="str">
        <f t="shared" si="445"/>
        <v/>
      </c>
      <c r="AS283" s="239" t="str">
        <f t="shared" si="446"/>
        <v/>
      </c>
      <c r="AT283" s="239" t="str">
        <f t="shared" si="447"/>
        <v/>
      </c>
      <c r="AU283" s="239" t="str">
        <f t="shared" si="420"/>
        <v/>
      </c>
      <c r="AV283" s="239">
        <f t="shared" si="421"/>
        <v>1</v>
      </c>
      <c r="AW283" s="239" t="str">
        <f t="shared" si="422"/>
        <v/>
      </c>
      <c r="AX283" s="239" t="str">
        <f t="shared" si="423"/>
        <v/>
      </c>
      <c r="AY283" s="239" t="str">
        <f t="shared" si="424"/>
        <v/>
      </c>
      <c r="AZ283" s="239" t="str">
        <f t="shared" si="425"/>
        <v/>
      </c>
      <c r="BA283" s="239" t="str">
        <f t="shared" si="426"/>
        <v/>
      </c>
      <c r="BB283" s="239" t="str">
        <f t="shared" si="427"/>
        <v/>
      </c>
      <c r="BC283" s="239" t="str">
        <f t="shared" si="428"/>
        <v/>
      </c>
      <c r="BD283" s="239" t="str">
        <f t="shared" si="429"/>
        <v/>
      </c>
      <c r="BE283" s="239" t="str">
        <f t="shared" si="430"/>
        <v/>
      </c>
      <c r="BF283" s="239" t="str">
        <f t="shared" si="431"/>
        <v/>
      </c>
      <c r="BG283" s="239" t="str">
        <f t="shared" si="432"/>
        <v/>
      </c>
      <c r="BH283" s="239" t="str">
        <f t="shared" si="433"/>
        <v/>
      </c>
      <c r="BI283" s="239" t="str">
        <f t="shared" si="434"/>
        <v/>
      </c>
      <c r="BJ283" s="239" t="str">
        <f t="shared" si="435"/>
        <v/>
      </c>
      <c r="BK283" s="239" t="str">
        <f t="shared" si="436"/>
        <v/>
      </c>
      <c r="BL283" s="239" t="str">
        <f t="shared" si="437"/>
        <v/>
      </c>
      <c r="BN283" s="239" t="str">
        <f t="shared" si="448"/>
        <v/>
      </c>
      <c r="BO283" s="239" t="str">
        <f t="shared" si="449"/>
        <v/>
      </c>
      <c r="BP283" s="239" t="str">
        <f t="shared" si="450"/>
        <v/>
      </c>
      <c r="BQ283" s="239" t="str">
        <f t="shared" si="451"/>
        <v/>
      </c>
      <c r="BR283" s="239" t="str">
        <f t="shared" si="452"/>
        <v/>
      </c>
      <c r="BS283" s="239" t="str">
        <f t="shared" si="453"/>
        <v/>
      </c>
      <c r="BT283" s="239" t="str">
        <f t="shared" si="454"/>
        <v/>
      </c>
      <c r="BU283" s="239" t="str">
        <f t="shared" si="455"/>
        <v/>
      </c>
      <c r="BV283" s="239" t="str">
        <f t="shared" si="456"/>
        <v/>
      </c>
      <c r="BW283" s="239" t="str">
        <f t="shared" si="457"/>
        <v/>
      </c>
      <c r="BX283" s="239">
        <f t="shared" si="458"/>
        <v>1</v>
      </c>
      <c r="BY283" s="239" t="str">
        <f t="shared" si="459"/>
        <v/>
      </c>
      <c r="BZ283" s="239" t="str">
        <f t="shared" si="460"/>
        <v/>
      </c>
      <c r="CA283" s="239" t="str">
        <f t="shared" si="461"/>
        <v/>
      </c>
      <c r="CB283" s="239" t="str">
        <f t="shared" si="462"/>
        <v/>
      </c>
      <c r="CC283" s="239" t="str">
        <f t="shared" si="463"/>
        <v/>
      </c>
      <c r="CD283" s="239" t="str">
        <f t="shared" si="464"/>
        <v/>
      </c>
      <c r="CE283" s="239" t="str">
        <f t="shared" si="465"/>
        <v/>
      </c>
      <c r="CF283" s="239" t="str">
        <f t="shared" si="466"/>
        <v/>
      </c>
      <c r="CG283" s="239" t="str">
        <f t="shared" si="467"/>
        <v/>
      </c>
      <c r="CH283" s="239" t="str">
        <f t="shared" si="468"/>
        <v/>
      </c>
      <c r="CI283" s="239" t="str">
        <f t="shared" si="469"/>
        <v/>
      </c>
      <c r="CJ283" s="239" t="str">
        <f t="shared" si="470"/>
        <v/>
      </c>
      <c r="CK283" s="239" t="str">
        <f t="shared" si="471"/>
        <v/>
      </c>
      <c r="CL283" s="239" t="str">
        <f t="shared" si="472"/>
        <v/>
      </c>
      <c r="CM283" s="239" t="str">
        <f t="shared" si="473"/>
        <v/>
      </c>
      <c r="CN283" s="239" t="str">
        <f t="shared" si="474"/>
        <v/>
      </c>
      <c r="CP283" s="239" t="str">
        <f t="shared" si="475"/>
        <v/>
      </c>
      <c r="CQ283" s="239" t="str">
        <f t="shared" si="476"/>
        <v/>
      </c>
      <c r="CR283" s="239" t="str">
        <f t="shared" si="477"/>
        <v/>
      </c>
      <c r="CS283" s="239" t="str">
        <f t="shared" si="478"/>
        <v/>
      </c>
      <c r="CT283" s="239" t="str">
        <f t="shared" si="479"/>
        <v/>
      </c>
      <c r="CU283" s="239" t="str">
        <f t="shared" si="480"/>
        <v/>
      </c>
      <c r="CV283" s="239" t="str">
        <f t="shared" si="481"/>
        <v/>
      </c>
      <c r="CW283" s="239" t="str">
        <f t="shared" si="482"/>
        <v/>
      </c>
      <c r="CX283" s="239" t="str">
        <f t="shared" si="483"/>
        <v/>
      </c>
      <c r="CY283" s="239" t="str">
        <f t="shared" si="484"/>
        <v/>
      </c>
      <c r="CZ283" s="239" t="str">
        <f t="shared" si="485"/>
        <v>4to Trimestre</v>
      </c>
      <c r="DA283" s="239" t="str">
        <f t="shared" si="486"/>
        <v/>
      </c>
      <c r="DB283" s="239" t="str">
        <f t="shared" si="487"/>
        <v/>
      </c>
      <c r="DC283" s="239" t="str">
        <f t="shared" si="488"/>
        <v/>
      </c>
      <c r="DD283" s="239" t="str">
        <f t="shared" si="489"/>
        <v/>
      </c>
      <c r="DE283" s="239" t="str">
        <f t="shared" si="490"/>
        <v/>
      </c>
      <c r="DF283" s="239" t="str">
        <f t="shared" si="491"/>
        <v/>
      </c>
      <c r="DG283" s="239" t="str">
        <f t="shared" si="492"/>
        <v/>
      </c>
      <c r="DH283" s="239" t="str">
        <f t="shared" si="493"/>
        <v/>
      </c>
      <c r="DI283" s="239" t="str">
        <f t="shared" si="494"/>
        <v/>
      </c>
      <c r="DJ283" s="239" t="str">
        <f t="shared" si="495"/>
        <v/>
      </c>
      <c r="DK283" s="239" t="str">
        <f t="shared" si="496"/>
        <v/>
      </c>
      <c r="DL283" s="239" t="str">
        <f t="shared" si="497"/>
        <v/>
      </c>
      <c r="DM283" s="239" t="str">
        <f t="shared" si="498"/>
        <v/>
      </c>
      <c r="DN283" s="239" t="str">
        <f t="shared" si="499"/>
        <v/>
      </c>
      <c r="DO283" s="239" t="str">
        <f t="shared" si="500"/>
        <v/>
      </c>
      <c r="DP283" s="239" t="str">
        <f t="shared" si="501"/>
        <v/>
      </c>
    </row>
    <row r="284" spans="1:120" ht="35.25" hidden="1" customHeight="1" x14ac:dyDescent="0.25">
      <c r="A284" s="49" t="s">
        <v>4522</v>
      </c>
      <c r="B284" s="49">
        <v>71</v>
      </c>
      <c r="C284" s="49" t="s">
        <v>49</v>
      </c>
      <c r="D284" s="49" t="s">
        <v>1142</v>
      </c>
      <c r="E284" s="49">
        <v>1</v>
      </c>
      <c r="F284" s="49" t="s">
        <v>1273</v>
      </c>
      <c r="G284" s="49" t="str">
        <f t="shared" si="503"/>
        <v>71-7</v>
      </c>
      <c r="H284" s="49" t="s">
        <v>75</v>
      </c>
      <c r="I284" s="49" t="s">
        <v>76</v>
      </c>
      <c r="J284" s="49" t="s">
        <v>1221</v>
      </c>
      <c r="K284" s="49" t="s">
        <v>1274</v>
      </c>
      <c r="L284" s="49" t="s">
        <v>125</v>
      </c>
      <c r="M284" s="49" t="s">
        <v>583</v>
      </c>
      <c r="N284" s="49" t="s">
        <v>1184</v>
      </c>
      <c r="O284" s="49" t="s">
        <v>243</v>
      </c>
      <c r="P284" s="49" t="s">
        <v>1275</v>
      </c>
      <c r="Q284" s="50">
        <v>0.1</v>
      </c>
      <c r="R284" s="84"/>
      <c r="S284" s="49">
        <v>3</v>
      </c>
      <c r="T284" s="49" t="s">
        <v>84</v>
      </c>
      <c r="U284" s="49" t="s">
        <v>1276</v>
      </c>
      <c r="V284" s="51">
        <v>45017</v>
      </c>
      <c r="W284" s="51">
        <v>45271</v>
      </c>
      <c r="X284" s="49" t="s">
        <v>1147</v>
      </c>
      <c r="Y284" s="49" t="s">
        <v>87</v>
      </c>
      <c r="Z284" s="59" t="s">
        <v>100</v>
      </c>
      <c r="AA284" s="52">
        <v>1</v>
      </c>
      <c r="AB284" s="23" t="s">
        <v>1277</v>
      </c>
      <c r="AC284" s="23">
        <v>45271</v>
      </c>
      <c r="AD284" s="52">
        <v>1</v>
      </c>
      <c r="AE284" s="23" t="s">
        <v>1278</v>
      </c>
      <c r="AF284" s="23">
        <v>45267</v>
      </c>
      <c r="AG284" s="52"/>
      <c r="AH284" s="52" t="s">
        <v>92</v>
      </c>
      <c r="AI284" s="52">
        <f t="shared" si="419"/>
        <v>0.1</v>
      </c>
      <c r="AJ284" s="52"/>
      <c r="AK284" s="52"/>
      <c r="AL284" s="239" t="str">
        <f t="shared" si="439"/>
        <v/>
      </c>
      <c r="AM284" s="239" t="str">
        <f t="shared" si="440"/>
        <v/>
      </c>
      <c r="AN284" s="239" t="str">
        <f t="shared" si="441"/>
        <v/>
      </c>
      <c r="AO284" s="239" t="str">
        <f t="shared" si="442"/>
        <v/>
      </c>
      <c r="AP284" s="239" t="str">
        <f t="shared" si="443"/>
        <v/>
      </c>
      <c r="AQ284" s="239" t="str">
        <f t="shared" si="444"/>
        <v/>
      </c>
      <c r="AR284" s="239" t="str">
        <f t="shared" si="445"/>
        <v/>
      </c>
      <c r="AS284" s="239" t="str">
        <f t="shared" si="446"/>
        <v/>
      </c>
      <c r="AT284" s="239" t="str">
        <f t="shared" si="447"/>
        <v/>
      </c>
      <c r="AU284" s="239" t="str">
        <f t="shared" si="420"/>
        <v/>
      </c>
      <c r="AV284" s="239" t="str">
        <f t="shared" si="421"/>
        <v/>
      </c>
      <c r="AW284" s="239" t="str">
        <f t="shared" si="422"/>
        <v/>
      </c>
      <c r="AX284" s="239" t="str">
        <f t="shared" si="423"/>
        <v/>
      </c>
      <c r="AY284" s="239" t="str">
        <f t="shared" si="424"/>
        <v/>
      </c>
      <c r="AZ284" s="239" t="str">
        <f t="shared" si="425"/>
        <v/>
      </c>
      <c r="BA284" s="239" t="str">
        <f t="shared" si="426"/>
        <v/>
      </c>
      <c r="BB284" s="239" t="str">
        <f t="shared" si="427"/>
        <v/>
      </c>
      <c r="BC284" s="239" t="str">
        <f t="shared" si="428"/>
        <v/>
      </c>
      <c r="BD284" s="239" t="str">
        <f t="shared" si="429"/>
        <v/>
      </c>
      <c r="BE284" s="239" t="str">
        <f t="shared" si="430"/>
        <v/>
      </c>
      <c r="BF284" s="239" t="str">
        <f t="shared" si="431"/>
        <v/>
      </c>
      <c r="BG284" s="239" t="str">
        <f t="shared" si="432"/>
        <v/>
      </c>
      <c r="BH284" s="239" t="str">
        <f t="shared" si="433"/>
        <v/>
      </c>
      <c r="BI284" s="239" t="str">
        <f t="shared" si="434"/>
        <v/>
      </c>
      <c r="BJ284" s="239" t="str">
        <f t="shared" si="435"/>
        <v/>
      </c>
      <c r="BK284" s="239" t="str">
        <f t="shared" si="436"/>
        <v/>
      </c>
      <c r="BL284" s="239" t="str">
        <f t="shared" si="437"/>
        <v/>
      </c>
      <c r="BN284" s="239" t="str">
        <f t="shared" si="448"/>
        <v/>
      </c>
      <c r="BO284" s="239" t="str">
        <f t="shared" si="449"/>
        <v/>
      </c>
      <c r="BP284" s="239" t="str">
        <f t="shared" si="450"/>
        <v/>
      </c>
      <c r="BQ284" s="239" t="str">
        <f t="shared" si="451"/>
        <v/>
      </c>
      <c r="BR284" s="239" t="str">
        <f t="shared" si="452"/>
        <v/>
      </c>
      <c r="BS284" s="239" t="str">
        <f t="shared" si="453"/>
        <v/>
      </c>
      <c r="BT284" s="239" t="str">
        <f t="shared" si="454"/>
        <v/>
      </c>
      <c r="BU284" s="239" t="str">
        <f t="shared" si="455"/>
        <v/>
      </c>
      <c r="BV284" s="239" t="str">
        <f t="shared" si="456"/>
        <v/>
      </c>
      <c r="BW284" s="239" t="str">
        <f t="shared" si="457"/>
        <v/>
      </c>
      <c r="BX284" s="239" t="str">
        <f t="shared" si="458"/>
        <v/>
      </c>
      <c r="BY284" s="239" t="str">
        <f t="shared" si="459"/>
        <v/>
      </c>
      <c r="BZ284" s="239" t="str">
        <f t="shared" si="460"/>
        <v/>
      </c>
      <c r="CA284" s="239" t="str">
        <f t="shared" si="461"/>
        <v/>
      </c>
      <c r="CB284" s="239" t="str">
        <f t="shared" si="462"/>
        <v/>
      </c>
      <c r="CC284" s="239" t="str">
        <f t="shared" si="463"/>
        <v/>
      </c>
      <c r="CD284" s="239" t="str">
        <f t="shared" si="464"/>
        <v/>
      </c>
      <c r="CE284" s="239" t="str">
        <f t="shared" si="465"/>
        <v/>
      </c>
      <c r="CF284" s="239" t="str">
        <f t="shared" si="466"/>
        <v/>
      </c>
      <c r="CG284" s="239" t="str">
        <f t="shared" si="467"/>
        <v/>
      </c>
      <c r="CH284" s="239" t="str">
        <f t="shared" si="468"/>
        <v/>
      </c>
      <c r="CI284" s="239" t="str">
        <f t="shared" si="469"/>
        <v/>
      </c>
      <c r="CJ284" s="239" t="str">
        <f t="shared" si="470"/>
        <v/>
      </c>
      <c r="CK284" s="239" t="str">
        <f t="shared" si="471"/>
        <v/>
      </c>
      <c r="CL284" s="239" t="str">
        <f t="shared" si="472"/>
        <v/>
      </c>
      <c r="CM284" s="239" t="str">
        <f t="shared" si="473"/>
        <v/>
      </c>
      <c r="CN284" s="239" t="str">
        <f t="shared" si="474"/>
        <v/>
      </c>
      <c r="CP284" s="239" t="str">
        <f t="shared" si="475"/>
        <v/>
      </c>
      <c r="CQ284" s="239" t="str">
        <f t="shared" si="476"/>
        <v/>
      </c>
      <c r="CR284" s="239" t="str">
        <f t="shared" si="477"/>
        <v/>
      </c>
      <c r="CS284" s="239" t="str">
        <f t="shared" si="478"/>
        <v/>
      </c>
      <c r="CT284" s="239" t="str">
        <f t="shared" si="479"/>
        <v/>
      </c>
      <c r="CU284" s="239" t="str">
        <f t="shared" si="480"/>
        <v/>
      </c>
      <c r="CV284" s="239" t="str">
        <f t="shared" si="481"/>
        <v/>
      </c>
      <c r="CW284" s="239" t="str">
        <f t="shared" si="482"/>
        <v/>
      </c>
      <c r="CX284" s="239" t="str">
        <f t="shared" si="483"/>
        <v/>
      </c>
      <c r="CY284" s="239" t="str">
        <f t="shared" si="484"/>
        <v/>
      </c>
      <c r="CZ284" s="239" t="str">
        <f t="shared" si="485"/>
        <v/>
      </c>
      <c r="DA284" s="239" t="str">
        <f t="shared" si="486"/>
        <v/>
      </c>
      <c r="DB284" s="239" t="str">
        <f t="shared" si="487"/>
        <v/>
      </c>
      <c r="DC284" s="239" t="str">
        <f t="shared" si="488"/>
        <v/>
      </c>
      <c r="DD284" s="239" t="str">
        <f t="shared" si="489"/>
        <v/>
      </c>
      <c r="DE284" s="239" t="str">
        <f t="shared" si="490"/>
        <v/>
      </c>
      <c r="DF284" s="239" t="str">
        <f t="shared" si="491"/>
        <v/>
      </c>
      <c r="DG284" s="239" t="str">
        <f t="shared" si="492"/>
        <v/>
      </c>
      <c r="DH284" s="239" t="str">
        <f t="shared" si="493"/>
        <v/>
      </c>
      <c r="DI284" s="239" t="str">
        <f t="shared" si="494"/>
        <v/>
      </c>
      <c r="DJ284" s="239" t="str">
        <f t="shared" si="495"/>
        <v/>
      </c>
      <c r="DK284" s="239" t="str">
        <f t="shared" si="496"/>
        <v/>
      </c>
      <c r="DL284" s="239" t="str">
        <f t="shared" si="497"/>
        <v/>
      </c>
      <c r="DM284" s="239" t="str">
        <f t="shared" si="498"/>
        <v/>
      </c>
      <c r="DN284" s="239" t="str">
        <f t="shared" si="499"/>
        <v/>
      </c>
      <c r="DO284" s="239" t="str">
        <f t="shared" si="500"/>
        <v/>
      </c>
      <c r="DP284" s="239" t="str">
        <f t="shared" si="501"/>
        <v/>
      </c>
    </row>
    <row r="285" spans="1:120" ht="35.25" hidden="1" customHeight="1" x14ac:dyDescent="0.25">
      <c r="A285" s="53" t="s">
        <v>4522</v>
      </c>
      <c r="B285" s="53">
        <v>71</v>
      </c>
      <c r="C285" s="53" t="s">
        <v>49</v>
      </c>
      <c r="D285" s="53" t="s">
        <v>1142</v>
      </c>
      <c r="E285" s="53">
        <v>1</v>
      </c>
      <c r="F285" s="53" t="s">
        <v>1279</v>
      </c>
      <c r="G285" s="53" t="str">
        <f t="shared" si="503"/>
        <v>71-7</v>
      </c>
      <c r="H285" s="53" t="s">
        <v>94</v>
      </c>
      <c r="I285" s="53" t="s">
        <v>76</v>
      </c>
      <c r="J285" s="53" t="s">
        <v>80</v>
      </c>
      <c r="K285" s="53" t="s">
        <v>80</v>
      </c>
      <c r="L285" s="53" t="s">
        <v>80</v>
      </c>
      <c r="M285" s="53" t="s">
        <v>80</v>
      </c>
      <c r="N285" s="53" t="s">
        <v>80</v>
      </c>
      <c r="O285" s="53" t="s">
        <v>80</v>
      </c>
      <c r="P285" s="53" t="s">
        <v>1280</v>
      </c>
      <c r="Q285" s="52">
        <v>0.2</v>
      </c>
      <c r="R285" s="119">
        <f>+Q285*$Q$284</f>
        <v>2.0000000000000004E-2</v>
      </c>
      <c r="S285" s="53">
        <v>1</v>
      </c>
      <c r="T285" s="53" t="s">
        <v>84</v>
      </c>
      <c r="U285" s="53" t="s">
        <v>1152</v>
      </c>
      <c r="V285" s="23">
        <v>45017</v>
      </c>
      <c r="W285" s="23">
        <v>45107</v>
      </c>
      <c r="X285" s="53" t="s">
        <v>1147</v>
      </c>
      <c r="Y285" s="49" t="s">
        <v>167</v>
      </c>
      <c r="Z285" s="59" t="s">
        <v>100</v>
      </c>
      <c r="AA285" s="60">
        <v>1</v>
      </c>
      <c r="AB285" s="62" t="s">
        <v>1281</v>
      </c>
      <c r="AC285" s="62">
        <v>45104</v>
      </c>
      <c r="AD285" s="60">
        <v>1</v>
      </c>
      <c r="AE285" s="62" t="s">
        <v>1192</v>
      </c>
      <c r="AF285" s="62">
        <v>45107</v>
      </c>
      <c r="AG285" s="60" t="s">
        <v>79</v>
      </c>
      <c r="AH285" s="60">
        <v>1</v>
      </c>
      <c r="AI285" s="52">
        <f t="shared" si="419"/>
        <v>2.0000000000000004E-2</v>
      </c>
      <c r="AJ285" s="52">
        <f t="shared" ref="AJ285:AJ287" si="506">+AI285/R285</f>
        <v>1</v>
      </c>
      <c r="AK285" s="52"/>
      <c r="AL285" s="239" t="str">
        <f t="shared" si="439"/>
        <v/>
      </c>
      <c r="AM285" s="239" t="str">
        <f t="shared" si="440"/>
        <v/>
      </c>
      <c r="AN285" s="239" t="str">
        <f t="shared" si="441"/>
        <v/>
      </c>
      <c r="AO285" s="239" t="str">
        <f t="shared" si="442"/>
        <v/>
      </c>
      <c r="AP285" s="239" t="str">
        <f t="shared" si="443"/>
        <v/>
      </c>
      <c r="AQ285" s="239" t="str">
        <f t="shared" si="444"/>
        <v/>
      </c>
      <c r="AR285" s="239" t="str">
        <f t="shared" si="445"/>
        <v/>
      </c>
      <c r="AS285" s="239" t="str">
        <f t="shared" si="446"/>
        <v/>
      </c>
      <c r="AT285" s="239" t="str">
        <f t="shared" si="447"/>
        <v/>
      </c>
      <c r="AU285" s="239" t="str">
        <f t="shared" si="420"/>
        <v/>
      </c>
      <c r="AV285" s="239" t="str">
        <f t="shared" si="421"/>
        <v/>
      </c>
      <c r="AW285" s="239" t="str">
        <f t="shared" si="422"/>
        <v/>
      </c>
      <c r="AX285" s="239" t="str">
        <f t="shared" si="423"/>
        <v/>
      </c>
      <c r="AY285" s="239" t="str">
        <f t="shared" si="424"/>
        <v/>
      </c>
      <c r="AZ285" s="239" t="str">
        <f t="shared" si="425"/>
        <v/>
      </c>
      <c r="BA285" s="239" t="str">
        <f t="shared" si="426"/>
        <v/>
      </c>
      <c r="BB285" s="239" t="str">
        <f t="shared" si="427"/>
        <v/>
      </c>
      <c r="BC285" s="239" t="str">
        <f t="shared" si="428"/>
        <v/>
      </c>
      <c r="BD285" s="239" t="str">
        <f t="shared" si="429"/>
        <v/>
      </c>
      <c r="BE285" s="239" t="str">
        <f t="shared" si="430"/>
        <v/>
      </c>
      <c r="BF285" s="239" t="str">
        <f t="shared" si="431"/>
        <v/>
      </c>
      <c r="BG285" s="239" t="str">
        <f t="shared" si="432"/>
        <v/>
      </c>
      <c r="BH285" s="239" t="str">
        <f t="shared" si="433"/>
        <v/>
      </c>
      <c r="BI285" s="239" t="str">
        <f t="shared" si="434"/>
        <v/>
      </c>
      <c r="BJ285" s="239" t="str">
        <f t="shared" si="435"/>
        <v/>
      </c>
      <c r="BK285" s="239" t="str">
        <f t="shared" si="436"/>
        <v/>
      </c>
      <c r="BL285" s="239" t="str">
        <f t="shared" si="437"/>
        <v/>
      </c>
      <c r="BN285" s="239" t="str">
        <f t="shared" si="448"/>
        <v/>
      </c>
      <c r="BO285" s="239" t="str">
        <f t="shared" si="449"/>
        <v/>
      </c>
      <c r="BP285" s="239" t="str">
        <f t="shared" si="450"/>
        <v/>
      </c>
      <c r="BQ285" s="239" t="str">
        <f t="shared" si="451"/>
        <v/>
      </c>
      <c r="BR285" s="239" t="str">
        <f t="shared" si="452"/>
        <v/>
      </c>
      <c r="BS285" s="239" t="str">
        <f t="shared" si="453"/>
        <v/>
      </c>
      <c r="BT285" s="239" t="str">
        <f t="shared" si="454"/>
        <v/>
      </c>
      <c r="BU285" s="239" t="str">
        <f t="shared" si="455"/>
        <v/>
      </c>
      <c r="BV285" s="239" t="str">
        <f t="shared" si="456"/>
        <v/>
      </c>
      <c r="BW285" s="239" t="str">
        <f t="shared" si="457"/>
        <v/>
      </c>
      <c r="BX285" s="239" t="str">
        <f t="shared" si="458"/>
        <v/>
      </c>
      <c r="BY285" s="239" t="str">
        <f t="shared" si="459"/>
        <v/>
      </c>
      <c r="BZ285" s="239" t="str">
        <f t="shared" si="460"/>
        <v/>
      </c>
      <c r="CA285" s="239" t="str">
        <f t="shared" si="461"/>
        <v/>
      </c>
      <c r="CB285" s="239" t="str">
        <f t="shared" si="462"/>
        <v/>
      </c>
      <c r="CC285" s="239" t="str">
        <f t="shared" si="463"/>
        <v/>
      </c>
      <c r="CD285" s="239" t="str">
        <f t="shared" si="464"/>
        <v/>
      </c>
      <c r="CE285" s="239" t="str">
        <f t="shared" si="465"/>
        <v/>
      </c>
      <c r="CF285" s="239" t="str">
        <f t="shared" si="466"/>
        <v/>
      </c>
      <c r="CG285" s="239" t="str">
        <f t="shared" si="467"/>
        <v/>
      </c>
      <c r="CH285" s="239" t="str">
        <f t="shared" si="468"/>
        <v/>
      </c>
      <c r="CI285" s="239" t="str">
        <f t="shared" si="469"/>
        <v/>
      </c>
      <c r="CJ285" s="239" t="str">
        <f t="shared" si="470"/>
        <v/>
      </c>
      <c r="CK285" s="239" t="str">
        <f t="shared" si="471"/>
        <v/>
      </c>
      <c r="CL285" s="239" t="str">
        <f t="shared" si="472"/>
        <v/>
      </c>
      <c r="CM285" s="239" t="str">
        <f t="shared" si="473"/>
        <v/>
      </c>
      <c r="CN285" s="239" t="str">
        <f t="shared" si="474"/>
        <v/>
      </c>
      <c r="CP285" s="239" t="str">
        <f t="shared" si="475"/>
        <v/>
      </c>
      <c r="CQ285" s="239" t="str">
        <f t="shared" si="476"/>
        <v/>
      </c>
      <c r="CR285" s="239" t="str">
        <f t="shared" si="477"/>
        <v/>
      </c>
      <c r="CS285" s="239" t="str">
        <f t="shared" si="478"/>
        <v/>
      </c>
      <c r="CT285" s="239" t="str">
        <f t="shared" si="479"/>
        <v/>
      </c>
      <c r="CU285" s="239" t="str">
        <f t="shared" si="480"/>
        <v/>
      </c>
      <c r="CV285" s="239" t="str">
        <f t="shared" si="481"/>
        <v/>
      </c>
      <c r="CW285" s="239" t="str">
        <f t="shared" si="482"/>
        <v/>
      </c>
      <c r="CX285" s="239" t="str">
        <f t="shared" si="483"/>
        <v/>
      </c>
      <c r="CY285" s="239" t="str">
        <f t="shared" si="484"/>
        <v/>
      </c>
      <c r="CZ285" s="239" t="str">
        <f t="shared" si="485"/>
        <v/>
      </c>
      <c r="DA285" s="239" t="str">
        <f t="shared" si="486"/>
        <v/>
      </c>
      <c r="DB285" s="239" t="str">
        <f t="shared" si="487"/>
        <v/>
      </c>
      <c r="DC285" s="239" t="str">
        <f t="shared" si="488"/>
        <v/>
      </c>
      <c r="DD285" s="239" t="str">
        <f t="shared" si="489"/>
        <v/>
      </c>
      <c r="DE285" s="239" t="str">
        <f t="shared" si="490"/>
        <v/>
      </c>
      <c r="DF285" s="239" t="str">
        <f t="shared" si="491"/>
        <v/>
      </c>
      <c r="DG285" s="239" t="str">
        <f t="shared" si="492"/>
        <v/>
      </c>
      <c r="DH285" s="239" t="str">
        <f t="shared" si="493"/>
        <v/>
      </c>
      <c r="DI285" s="239" t="str">
        <f t="shared" si="494"/>
        <v/>
      </c>
      <c r="DJ285" s="239" t="str">
        <f t="shared" si="495"/>
        <v/>
      </c>
      <c r="DK285" s="239" t="str">
        <f t="shared" si="496"/>
        <v/>
      </c>
      <c r="DL285" s="239" t="str">
        <f t="shared" si="497"/>
        <v/>
      </c>
      <c r="DM285" s="239" t="str">
        <f t="shared" si="498"/>
        <v/>
      </c>
      <c r="DN285" s="239" t="str">
        <f t="shared" si="499"/>
        <v/>
      </c>
      <c r="DO285" s="239" t="str">
        <f t="shared" si="500"/>
        <v/>
      </c>
      <c r="DP285" s="239" t="str">
        <f t="shared" si="501"/>
        <v/>
      </c>
    </row>
    <row r="286" spans="1:120" ht="35.25" hidden="1" customHeight="1" x14ac:dyDescent="0.25">
      <c r="A286" s="53" t="s">
        <v>4522</v>
      </c>
      <c r="B286" s="53">
        <v>71</v>
      </c>
      <c r="C286" s="53" t="s">
        <v>49</v>
      </c>
      <c r="D286" s="53" t="s">
        <v>1142</v>
      </c>
      <c r="E286" s="53">
        <v>1</v>
      </c>
      <c r="F286" s="53" t="s">
        <v>1282</v>
      </c>
      <c r="G286" s="53" t="str">
        <f t="shared" si="503"/>
        <v>71-7</v>
      </c>
      <c r="H286" s="53" t="s">
        <v>94</v>
      </c>
      <c r="I286" s="53" t="s">
        <v>76</v>
      </c>
      <c r="J286" s="53" t="s">
        <v>80</v>
      </c>
      <c r="K286" s="53" t="s">
        <v>80</v>
      </c>
      <c r="L286" s="53" t="s">
        <v>80</v>
      </c>
      <c r="M286" s="53" t="s">
        <v>80</v>
      </c>
      <c r="N286" s="53" t="s">
        <v>80</v>
      </c>
      <c r="O286" s="53" t="s">
        <v>80</v>
      </c>
      <c r="P286" s="53" t="s">
        <v>1283</v>
      </c>
      <c r="Q286" s="52">
        <v>0.6</v>
      </c>
      <c r="R286" s="119">
        <f>+Q286*$Q$284</f>
        <v>0.06</v>
      </c>
      <c r="S286" s="53">
        <v>3</v>
      </c>
      <c r="T286" s="53" t="s">
        <v>84</v>
      </c>
      <c r="U286" s="53" t="s">
        <v>1284</v>
      </c>
      <c r="V286" s="23">
        <v>45108</v>
      </c>
      <c r="W286" s="23">
        <v>45271</v>
      </c>
      <c r="X286" s="53" t="s">
        <v>1147</v>
      </c>
      <c r="Y286" s="49" t="s">
        <v>87</v>
      </c>
      <c r="Z286" s="59" t="s">
        <v>100</v>
      </c>
      <c r="AA286" s="52">
        <v>1</v>
      </c>
      <c r="AB286" s="53" t="s">
        <v>1285</v>
      </c>
      <c r="AC286" s="23">
        <v>45260</v>
      </c>
      <c r="AD286" s="52">
        <v>1</v>
      </c>
      <c r="AE286" s="23" t="s">
        <v>1286</v>
      </c>
      <c r="AF286" s="23">
        <v>45260</v>
      </c>
      <c r="AG286" s="52" t="s">
        <v>79</v>
      </c>
      <c r="AH286" s="52">
        <v>1</v>
      </c>
      <c r="AI286" s="52">
        <f t="shared" si="419"/>
        <v>0.06</v>
      </c>
      <c r="AJ286" s="52">
        <f t="shared" si="506"/>
        <v>1</v>
      </c>
      <c r="AK286" s="52"/>
      <c r="AL286" s="239" t="str">
        <f t="shared" si="439"/>
        <v/>
      </c>
      <c r="AM286" s="239" t="str">
        <f t="shared" si="440"/>
        <v/>
      </c>
      <c r="AN286" s="239" t="str">
        <f t="shared" si="441"/>
        <v/>
      </c>
      <c r="AO286" s="239" t="str">
        <f t="shared" si="442"/>
        <v/>
      </c>
      <c r="AP286" s="239" t="str">
        <f t="shared" si="443"/>
        <v/>
      </c>
      <c r="AQ286" s="239" t="str">
        <f t="shared" si="444"/>
        <v/>
      </c>
      <c r="AR286" s="239" t="str">
        <f t="shared" si="445"/>
        <v/>
      </c>
      <c r="AS286" s="239" t="str">
        <f t="shared" si="446"/>
        <v/>
      </c>
      <c r="AT286" s="239" t="str">
        <f t="shared" si="447"/>
        <v/>
      </c>
      <c r="AU286" s="239" t="str">
        <f t="shared" si="420"/>
        <v/>
      </c>
      <c r="AV286" s="239" t="str">
        <f t="shared" si="421"/>
        <v/>
      </c>
      <c r="AW286" s="239" t="str">
        <f t="shared" si="422"/>
        <v/>
      </c>
      <c r="AX286" s="239" t="str">
        <f t="shared" si="423"/>
        <v/>
      </c>
      <c r="AY286" s="239" t="str">
        <f t="shared" si="424"/>
        <v/>
      </c>
      <c r="AZ286" s="239" t="str">
        <f t="shared" si="425"/>
        <v/>
      </c>
      <c r="BA286" s="239" t="str">
        <f t="shared" si="426"/>
        <v/>
      </c>
      <c r="BB286" s="239" t="str">
        <f t="shared" si="427"/>
        <v/>
      </c>
      <c r="BC286" s="239" t="str">
        <f t="shared" si="428"/>
        <v/>
      </c>
      <c r="BD286" s="239" t="str">
        <f t="shared" si="429"/>
        <v/>
      </c>
      <c r="BE286" s="239" t="str">
        <f t="shared" si="430"/>
        <v/>
      </c>
      <c r="BF286" s="239" t="str">
        <f t="shared" si="431"/>
        <v/>
      </c>
      <c r="BG286" s="239" t="str">
        <f t="shared" si="432"/>
        <v/>
      </c>
      <c r="BH286" s="239" t="str">
        <f t="shared" si="433"/>
        <v/>
      </c>
      <c r="BI286" s="239" t="str">
        <f t="shared" si="434"/>
        <v/>
      </c>
      <c r="BJ286" s="239" t="str">
        <f t="shared" si="435"/>
        <v/>
      </c>
      <c r="BK286" s="239" t="str">
        <f t="shared" si="436"/>
        <v/>
      </c>
      <c r="BL286" s="239" t="str">
        <f t="shared" si="437"/>
        <v/>
      </c>
      <c r="BN286" s="239" t="str">
        <f t="shared" si="448"/>
        <v/>
      </c>
      <c r="BO286" s="239" t="str">
        <f t="shared" si="449"/>
        <v/>
      </c>
      <c r="BP286" s="239" t="str">
        <f t="shared" si="450"/>
        <v/>
      </c>
      <c r="BQ286" s="239" t="str">
        <f t="shared" si="451"/>
        <v/>
      </c>
      <c r="BR286" s="239" t="str">
        <f t="shared" si="452"/>
        <v/>
      </c>
      <c r="BS286" s="239" t="str">
        <f t="shared" si="453"/>
        <v/>
      </c>
      <c r="BT286" s="239" t="str">
        <f t="shared" si="454"/>
        <v/>
      </c>
      <c r="BU286" s="239" t="str">
        <f t="shared" si="455"/>
        <v/>
      </c>
      <c r="BV286" s="239" t="str">
        <f t="shared" si="456"/>
        <v/>
      </c>
      <c r="BW286" s="239" t="str">
        <f t="shared" si="457"/>
        <v/>
      </c>
      <c r="BX286" s="239" t="str">
        <f t="shared" si="458"/>
        <v/>
      </c>
      <c r="BY286" s="239" t="str">
        <f t="shared" si="459"/>
        <v/>
      </c>
      <c r="BZ286" s="239" t="str">
        <f t="shared" si="460"/>
        <v/>
      </c>
      <c r="CA286" s="239" t="str">
        <f t="shared" si="461"/>
        <v/>
      </c>
      <c r="CB286" s="239" t="str">
        <f t="shared" si="462"/>
        <v/>
      </c>
      <c r="CC286" s="239" t="str">
        <f t="shared" si="463"/>
        <v/>
      </c>
      <c r="CD286" s="239" t="str">
        <f t="shared" si="464"/>
        <v/>
      </c>
      <c r="CE286" s="239" t="str">
        <f t="shared" si="465"/>
        <v/>
      </c>
      <c r="CF286" s="239" t="str">
        <f t="shared" si="466"/>
        <v/>
      </c>
      <c r="CG286" s="239" t="str">
        <f t="shared" si="467"/>
        <v/>
      </c>
      <c r="CH286" s="239" t="str">
        <f t="shared" si="468"/>
        <v/>
      </c>
      <c r="CI286" s="239" t="str">
        <f t="shared" si="469"/>
        <v/>
      </c>
      <c r="CJ286" s="239" t="str">
        <f t="shared" si="470"/>
        <v/>
      </c>
      <c r="CK286" s="239" t="str">
        <f t="shared" si="471"/>
        <v/>
      </c>
      <c r="CL286" s="239" t="str">
        <f t="shared" si="472"/>
        <v/>
      </c>
      <c r="CM286" s="239" t="str">
        <f t="shared" si="473"/>
        <v/>
      </c>
      <c r="CN286" s="239" t="str">
        <f t="shared" si="474"/>
        <v/>
      </c>
      <c r="CP286" s="239" t="str">
        <f t="shared" si="475"/>
        <v/>
      </c>
      <c r="CQ286" s="239" t="str">
        <f t="shared" si="476"/>
        <v/>
      </c>
      <c r="CR286" s="239" t="str">
        <f t="shared" si="477"/>
        <v/>
      </c>
      <c r="CS286" s="239" t="str">
        <f t="shared" si="478"/>
        <v/>
      </c>
      <c r="CT286" s="239" t="str">
        <f t="shared" si="479"/>
        <v/>
      </c>
      <c r="CU286" s="239" t="str">
        <f t="shared" si="480"/>
        <v/>
      </c>
      <c r="CV286" s="239" t="str">
        <f t="shared" si="481"/>
        <v/>
      </c>
      <c r="CW286" s="239" t="str">
        <f t="shared" si="482"/>
        <v/>
      </c>
      <c r="CX286" s="239" t="str">
        <f t="shared" si="483"/>
        <v/>
      </c>
      <c r="CY286" s="239" t="str">
        <f t="shared" si="484"/>
        <v/>
      </c>
      <c r="CZ286" s="239" t="str">
        <f t="shared" si="485"/>
        <v/>
      </c>
      <c r="DA286" s="239" t="str">
        <f t="shared" si="486"/>
        <v/>
      </c>
      <c r="DB286" s="239" t="str">
        <f t="shared" si="487"/>
        <v/>
      </c>
      <c r="DC286" s="239" t="str">
        <f t="shared" si="488"/>
        <v/>
      </c>
      <c r="DD286" s="239" t="str">
        <f t="shared" si="489"/>
        <v/>
      </c>
      <c r="DE286" s="239" t="str">
        <f t="shared" si="490"/>
        <v/>
      </c>
      <c r="DF286" s="239" t="str">
        <f t="shared" si="491"/>
        <v/>
      </c>
      <c r="DG286" s="239" t="str">
        <f t="shared" si="492"/>
        <v/>
      </c>
      <c r="DH286" s="239" t="str">
        <f t="shared" si="493"/>
        <v/>
      </c>
      <c r="DI286" s="239" t="str">
        <f t="shared" si="494"/>
        <v/>
      </c>
      <c r="DJ286" s="239" t="str">
        <f t="shared" si="495"/>
        <v/>
      </c>
      <c r="DK286" s="239" t="str">
        <f t="shared" si="496"/>
        <v/>
      </c>
      <c r="DL286" s="239" t="str">
        <f t="shared" si="497"/>
        <v/>
      </c>
      <c r="DM286" s="239" t="str">
        <f t="shared" si="498"/>
        <v/>
      </c>
      <c r="DN286" s="239" t="str">
        <f t="shared" si="499"/>
        <v/>
      </c>
      <c r="DO286" s="239" t="str">
        <f t="shared" si="500"/>
        <v/>
      </c>
      <c r="DP286" s="239" t="str">
        <f t="shared" si="501"/>
        <v/>
      </c>
    </row>
    <row r="287" spans="1:120" ht="35.25" hidden="1" customHeight="1" x14ac:dyDescent="0.25">
      <c r="A287" s="53" t="s">
        <v>4522</v>
      </c>
      <c r="B287" s="53">
        <v>71</v>
      </c>
      <c r="C287" s="53" t="s">
        <v>49</v>
      </c>
      <c r="D287" s="53" t="s">
        <v>1142</v>
      </c>
      <c r="E287" s="53">
        <v>1</v>
      </c>
      <c r="F287" s="53" t="s">
        <v>1287</v>
      </c>
      <c r="G287" s="53" t="str">
        <f t="shared" si="503"/>
        <v>71-7</v>
      </c>
      <c r="H287" s="53" t="s">
        <v>94</v>
      </c>
      <c r="I287" s="53" t="s">
        <v>76</v>
      </c>
      <c r="J287" s="53" t="s">
        <v>80</v>
      </c>
      <c r="K287" s="53" t="s">
        <v>80</v>
      </c>
      <c r="L287" s="53" t="s">
        <v>80</v>
      </c>
      <c r="M287" s="53" t="s">
        <v>80</v>
      </c>
      <c r="N287" s="53" t="s">
        <v>80</v>
      </c>
      <c r="O287" s="53" t="s">
        <v>80</v>
      </c>
      <c r="P287" s="53" t="s">
        <v>1288</v>
      </c>
      <c r="Q287" s="52">
        <v>0.2</v>
      </c>
      <c r="R287" s="119">
        <f>+Q287*$Q$284</f>
        <v>2.0000000000000004E-2</v>
      </c>
      <c r="S287" s="53">
        <v>3</v>
      </c>
      <c r="T287" s="53" t="s">
        <v>84</v>
      </c>
      <c r="U287" s="53" t="s">
        <v>1276</v>
      </c>
      <c r="V287" s="23">
        <v>45264</v>
      </c>
      <c r="W287" s="23">
        <v>45271</v>
      </c>
      <c r="X287" s="53" t="s">
        <v>1147</v>
      </c>
      <c r="Y287" s="49" t="s">
        <v>87</v>
      </c>
      <c r="Z287" s="59" t="s">
        <v>100</v>
      </c>
      <c r="AA287" s="52">
        <v>1</v>
      </c>
      <c r="AB287" s="23" t="s">
        <v>1289</v>
      </c>
      <c r="AC287" s="23">
        <v>45267</v>
      </c>
      <c r="AD287" s="52">
        <v>1</v>
      </c>
      <c r="AE287" s="23" t="s">
        <v>1290</v>
      </c>
      <c r="AF287" s="23">
        <v>45267</v>
      </c>
      <c r="AG287" s="52" t="s">
        <v>79</v>
      </c>
      <c r="AH287" s="52">
        <v>1</v>
      </c>
      <c r="AI287" s="52">
        <f t="shared" si="419"/>
        <v>2.0000000000000004E-2</v>
      </c>
      <c r="AJ287" s="52">
        <f t="shared" si="506"/>
        <v>1</v>
      </c>
      <c r="AK287" s="52"/>
      <c r="AL287" s="239" t="str">
        <f t="shared" si="439"/>
        <v/>
      </c>
      <c r="AM287" s="239" t="str">
        <f t="shared" si="440"/>
        <v/>
      </c>
      <c r="AN287" s="239" t="str">
        <f t="shared" si="441"/>
        <v/>
      </c>
      <c r="AO287" s="239" t="str">
        <f t="shared" si="442"/>
        <v/>
      </c>
      <c r="AP287" s="239" t="str">
        <f t="shared" si="443"/>
        <v/>
      </c>
      <c r="AQ287" s="239" t="str">
        <f t="shared" si="444"/>
        <v/>
      </c>
      <c r="AR287" s="239" t="str">
        <f t="shared" si="445"/>
        <v/>
      </c>
      <c r="AS287" s="239" t="str">
        <f t="shared" si="446"/>
        <v/>
      </c>
      <c r="AT287" s="239" t="str">
        <f t="shared" si="447"/>
        <v/>
      </c>
      <c r="AU287" s="239" t="str">
        <f t="shared" si="420"/>
        <v/>
      </c>
      <c r="AV287" s="239" t="str">
        <f t="shared" si="421"/>
        <v/>
      </c>
      <c r="AW287" s="239" t="str">
        <f t="shared" si="422"/>
        <v/>
      </c>
      <c r="AX287" s="239" t="str">
        <f t="shared" si="423"/>
        <v/>
      </c>
      <c r="AY287" s="239" t="str">
        <f t="shared" si="424"/>
        <v/>
      </c>
      <c r="AZ287" s="239" t="str">
        <f t="shared" si="425"/>
        <v/>
      </c>
      <c r="BA287" s="239" t="str">
        <f t="shared" si="426"/>
        <v/>
      </c>
      <c r="BB287" s="239" t="str">
        <f t="shared" si="427"/>
        <v/>
      </c>
      <c r="BC287" s="239" t="str">
        <f t="shared" si="428"/>
        <v/>
      </c>
      <c r="BD287" s="239" t="str">
        <f t="shared" si="429"/>
        <v/>
      </c>
      <c r="BE287" s="239" t="str">
        <f t="shared" si="430"/>
        <v/>
      </c>
      <c r="BF287" s="239" t="str">
        <f t="shared" si="431"/>
        <v/>
      </c>
      <c r="BG287" s="239" t="str">
        <f t="shared" si="432"/>
        <v/>
      </c>
      <c r="BH287" s="239" t="str">
        <f t="shared" si="433"/>
        <v/>
      </c>
      <c r="BI287" s="239" t="str">
        <f t="shared" si="434"/>
        <v/>
      </c>
      <c r="BJ287" s="239" t="str">
        <f t="shared" si="435"/>
        <v/>
      </c>
      <c r="BK287" s="239" t="str">
        <f t="shared" si="436"/>
        <v/>
      </c>
      <c r="BL287" s="239" t="str">
        <f t="shared" si="437"/>
        <v/>
      </c>
      <c r="BN287" s="239" t="str">
        <f t="shared" si="448"/>
        <v/>
      </c>
      <c r="BO287" s="239" t="str">
        <f t="shared" si="449"/>
        <v/>
      </c>
      <c r="BP287" s="239" t="str">
        <f t="shared" si="450"/>
        <v/>
      </c>
      <c r="BQ287" s="239" t="str">
        <f t="shared" si="451"/>
        <v/>
      </c>
      <c r="BR287" s="239" t="str">
        <f t="shared" si="452"/>
        <v/>
      </c>
      <c r="BS287" s="239" t="str">
        <f t="shared" si="453"/>
        <v/>
      </c>
      <c r="BT287" s="239" t="str">
        <f t="shared" si="454"/>
        <v/>
      </c>
      <c r="BU287" s="239" t="str">
        <f t="shared" si="455"/>
        <v/>
      </c>
      <c r="BV287" s="239" t="str">
        <f t="shared" si="456"/>
        <v/>
      </c>
      <c r="BW287" s="239" t="str">
        <f t="shared" si="457"/>
        <v/>
      </c>
      <c r="BX287" s="239" t="str">
        <f t="shared" si="458"/>
        <v/>
      </c>
      <c r="BY287" s="239" t="str">
        <f t="shared" si="459"/>
        <v/>
      </c>
      <c r="BZ287" s="239" t="str">
        <f t="shared" si="460"/>
        <v/>
      </c>
      <c r="CA287" s="239" t="str">
        <f t="shared" si="461"/>
        <v/>
      </c>
      <c r="CB287" s="239" t="str">
        <f t="shared" si="462"/>
        <v/>
      </c>
      <c r="CC287" s="239" t="str">
        <f t="shared" si="463"/>
        <v/>
      </c>
      <c r="CD287" s="239" t="str">
        <f t="shared" si="464"/>
        <v/>
      </c>
      <c r="CE287" s="239" t="str">
        <f t="shared" si="465"/>
        <v/>
      </c>
      <c r="CF287" s="239" t="str">
        <f t="shared" si="466"/>
        <v/>
      </c>
      <c r="CG287" s="239" t="str">
        <f t="shared" si="467"/>
        <v/>
      </c>
      <c r="CH287" s="239" t="str">
        <f t="shared" si="468"/>
        <v/>
      </c>
      <c r="CI287" s="239" t="str">
        <f t="shared" si="469"/>
        <v/>
      </c>
      <c r="CJ287" s="239" t="str">
        <f t="shared" si="470"/>
        <v/>
      </c>
      <c r="CK287" s="239" t="str">
        <f t="shared" si="471"/>
        <v/>
      </c>
      <c r="CL287" s="239" t="str">
        <f t="shared" si="472"/>
        <v/>
      </c>
      <c r="CM287" s="239" t="str">
        <f t="shared" si="473"/>
        <v/>
      </c>
      <c r="CN287" s="239" t="str">
        <f t="shared" si="474"/>
        <v/>
      </c>
      <c r="CP287" s="239" t="str">
        <f t="shared" si="475"/>
        <v/>
      </c>
      <c r="CQ287" s="239" t="str">
        <f t="shared" si="476"/>
        <v/>
      </c>
      <c r="CR287" s="239" t="str">
        <f t="shared" si="477"/>
        <v/>
      </c>
      <c r="CS287" s="239" t="str">
        <f t="shared" si="478"/>
        <v/>
      </c>
      <c r="CT287" s="239" t="str">
        <f t="shared" si="479"/>
        <v/>
      </c>
      <c r="CU287" s="239" t="str">
        <f t="shared" si="480"/>
        <v/>
      </c>
      <c r="CV287" s="239" t="str">
        <f t="shared" si="481"/>
        <v/>
      </c>
      <c r="CW287" s="239" t="str">
        <f t="shared" si="482"/>
        <v/>
      </c>
      <c r="CX287" s="239" t="str">
        <f t="shared" si="483"/>
        <v/>
      </c>
      <c r="CY287" s="239" t="str">
        <f t="shared" si="484"/>
        <v/>
      </c>
      <c r="CZ287" s="239" t="str">
        <f t="shared" si="485"/>
        <v/>
      </c>
      <c r="DA287" s="239" t="str">
        <f t="shared" si="486"/>
        <v/>
      </c>
      <c r="DB287" s="239" t="str">
        <f t="shared" si="487"/>
        <v/>
      </c>
      <c r="DC287" s="239" t="str">
        <f t="shared" si="488"/>
        <v/>
      </c>
      <c r="DD287" s="239" t="str">
        <f t="shared" si="489"/>
        <v/>
      </c>
      <c r="DE287" s="239" t="str">
        <f t="shared" si="490"/>
        <v/>
      </c>
      <c r="DF287" s="239" t="str">
        <f t="shared" si="491"/>
        <v/>
      </c>
      <c r="DG287" s="239" t="str">
        <f t="shared" si="492"/>
        <v/>
      </c>
      <c r="DH287" s="239" t="str">
        <f t="shared" si="493"/>
        <v/>
      </c>
      <c r="DI287" s="239" t="str">
        <f t="shared" si="494"/>
        <v/>
      </c>
      <c r="DJ287" s="239" t="str">
        <f t="shared" si="495"/>
        <v/>
      </c>
      <c r="DK287" s="239" t="str">
        <f t="shared" si="496"/>
        <v/>
      </c>
      <c r="DL287" s="239" t="str">
        <f t="shared" si="497"/>
        <v/>
      </c>
      <c r="DM287" s="239" t="str">
        <f t="shared" si="498"/>
        <v/>
      </c>
      <c r="DN287" s="239" t="str">
        <f t="shared" si="499"/>
        <v/>
      </c>
      <c r="DO287" s="239" t="str">
        <f t="shared" si="500"/>
        <v/>
      </c>
      <c r="DP287" s="239" t="str">
        <f t="shared" si="501"/>
        <v/>
      </c>
    </row>
    <row r="288" spans="1:120" ht="35.25" hidden="1" customHeight="1" x14ac:dyDescent="0.25">
      <c r="A288" s="49" t="s">
        <v>4522</v>
      </c>
      <c r="B288" s="49">
        <v>72</v>
      </c>
      <c r="C288" s="49" t="s">
        <v>50</v>
      </c>
      <c r="D288" s="49" t="s">
        <v>1291</v>
      </c>
      <c r="E288" s="49">
        <v>1</v>
      </c>
      <c r="F288" s="49" t="s">
        <v>1292</v>
      </c>
      <c r="G288" s="49" t="str">
        <f t="shared" si="503"/>
        <v>72-1</v>
      </c>
      <c r="H288" s="49" t="s">
        <v>75</v>
      </c>
      <c r="I288" s="49" t="s">
        <v>76</v>
      </c>
      <c r="J288" s="49" t="s">
        <v>1221</v>
      </c>
      <c r="K288" s="49" t="s">
        <v>144</v>
      </c>
      <c r="L288" s="49" t="s">
        <v>79</v>
      </c>
      <c r="M288" s="49" t="s">
        <v>583</v>
      </c>
      <c r="N288" s="49" t="s">
        <v>1293</v>
      </c>
      <c r="O288" s="49" t="s">
        <v>243</v>
      </c>
      <c r="P288" s="49" t="s">
        <v>1294</v>
      </c>
      <c r="Q288" s="50">
        <v>0.25</v>
      </c>
      <c r="R288" s="50"/>
      <c r="S288" s="49">
        <v>3</v>
      </c>
      <c r="T288" s="49" t="s">
        <v>84</v>
      </c>
      <c r="U288" s="49" t="s">
        <v>1295</v>
      </c>
      <c r="V288" s="51">
        <v>45019</v>
      </c>
      <c r="W288" s="51">
        <v>45275</v>
      </c>
      <c r="X288" s="49" t="s">
        <v>1296</v>
      </c>
      <c r="Y288" s="49" t="s">
        <v>87</v>
      </c>
      <c r="Z288" s="59" t="s">
        <v>100</v>
      </c>
      <c r="AA288" s="52">
        <v>1</v>
      </c>
      <c r="AB288" s="23" t="s">
        <v>1297</v>
      </c>
      <c r="AC288" s="23">
        <v>45226</v>
      </c>
      <c r="AD288" s="52">
        <v>1</v>
      </c>
      <c r="AE288" s="23" t="s">
        <v>1298</v>
      </c>
      <c r="AF288" s="23">
        <v>45226</v>
      </c>
      <c r="AG288" s="52"/>
      <c r="AH288" s="52" t="s">
        <v>92</v>
      </c>
      <c r="AI288" s="52">
        <f t="shared" si="419"/>
        <v>0.25</v>
      </c>
      <c r="AJ288" s="52"/>
      <c r="AK288" s="52"/>
      <c r="AL288" s="239" t="str">
        <f t="shared" si="439"/>
        <v/>
      </c>
      <c r="AM288" s="239" t="str">
        <f t="shared" si="440"/>
        <v/>
      </c>
      <c r="AN288" s="239" t="str">
        <f t="shared" si="441"/>
        <v/>
      </c>
      <c r="AO288" s="239" t="str">
        <f t="shared" si="442"/>
        <v/>
      </c>
      <c r="AP288" s="239" t="str">
        <f t="shared" si="443"/>
        <v/>
      </c>
      <c r="AQ288" s="239" t="str">
        <f t="shared" si="444"/>
        <v/>
      </c>
      <c r="AR288" s="239" t="str">
        <f t="shared" si="445"/>
        <v/>
      </c>
      <c r="AS288" s="239" t="str">
        <f t="shared" si="446"/>
        <v/>
      </c>
      <c r="AT288" s="239" t="str">
        <f t="shared" si="447"/>
        <v/>
      </c>
      <c r="AU288" s="239" t="str">
        <f t="shared" si="420"/>
        <v/>
      </c>
      <c r="AV288" s="239" t="str">
        <f t="shared" si="421"/>
        <v/>
      </c>
      <c r="AW288" s="239" t="str">
        <f t="shared" si="422"/>
        <v/>
      </c>
      <c r="AX288" s="239" t="str">
        <f t="shared" si="423"/>
        <v/>
      </c>
      <c r="AY288" s="239" t="str">
        <f t="shared" si="424"/>
        <v/>
      </c>
      <c r="AZ288" s="239" t="str">
        <f t="shared" si="425"/>
        <v/>
      </c>
      <c r="BA288" s="239" t="str">
        <f t="shared" si="426"/>
        <v/>
      </c>
      <c r="BB288" s="239" t="str">
        <f t="shared" si="427"/>
        <v/>
      </c>
      <c r="BC288" s="239" t="str">
        <f t="shared" si="428"/>
        <v/>
      </c>
      <c r="BD288" s="239" t="str">
        <f t="shared" si="429"/>
        <v/>
      </c>
      <c r="BE288" s="239" t="str">
        <f t="shared" si="430"/>
        <v/>
      </c>
      <c r="BF288" s="239" t="str">
        <f t="shared" si="431"/>
        <v/>
      </c>
      <c r="BG288" s="239" t="str">
        <f t="shared" si="432"/>
        <v/>
      </c>
      <c r="BH288" s="239" t="str">
        <f t="shared" si="433"/>
        <v/>
      </c>
      <c r="BI288" s="239" t="str">
        <f t="shared" si="434"/>
        <v/>
      </c>
      <c r="BJ288" s="239" t="str">
        <f t="shared" si="435"/>
        <v/>
      </c>
      <c r="BK288" s="239" t="str">
        <f t="shared" si="436"/>
        <v/>
      </c>
      <c r="BL288" s="239" t="str">
        <f t="shared" si="437"/>
        <v/>
      </c>
      <c r="BN288" s="239" t="str">
        <f t="shared" si="448"/>
        <v/>
      </c>
      <c r="BO288" s="239" t="str">
        <f t="shared" si="449"/>
        <v/>
      </c>
      <c r="BP288" s="239" t="str">
        <f t="shared" si="450"/>
        <v/>
      </c>
      <c r="BQ288" s="239" t="str">
        <f t="shared" si="451"/>
        <v/>
      </c>
      <c r="BR288" s="239" t="str">
        <f t="shared" si="452"/>
        <v/>
      </c>
      <c r="BS288" s="239" t="str">
        <f t="shared" si="453"/>
        <v/>
      </c>
      <c r="BT288" s="239" t="str">
        <f t="shared" si="454"/>
        <v/>
      </c>
      <c r="BU288" s="239" t="str">
        <f t="shared" si="455"/>
        <v/>
      </c>
      <c r="BV288" s="239" t="str">
        <f t="shared" si="456"/>
        <v/>
      </c>
      <c r="BW288" s="239" t="str">
        <f t="shared" si="457"/>
        <v/>
      </c>
      <c r="BX288" s="239" t="str">
        <f t="shared" si="458"/>
        <v/>
      </c>
      <c r="BY288" s="239" t="str">
        <f t="shared" si="459"/>
        <v/>
      </c>
      <c r="BZ288" s="239" t="str">
        <f t="shared" si="460"/>
        <v/>
      </c>
      <c r="CA288" s="239" t="str">
        <f t="shared" si="461"/>
        <v/>
      </c>
      <c r="CB288" s="239" t="str">
        <f t="shared" si="462"/>
        <v/>
      </c>
      <c r="CC288" s="239" t="str">
        <f t="shared" si="463"/>
        <v/>
      </c>
      <c r="CD288" s="239" t="str">
        <f t="shared" si="464"/>
        <v/>
      </c>
      <c r="CE288" s="239" t="str">
        <f t="shared" si="465"/>
        <v/>
      </c>
      <c r="CF288" s="239" t="str">
        <f t="shared" si="466"/>
        <v/>
      </c>
      <c r="CG288" s="239" t="str">
        <f t="shared" si="467"/>
        <v/>
      </c>
      <c r="CH288" s="239" t="str">
        <f t="shared" si="468"/>
        <v/>
      </c>
      <c r="CI288" s="239" t="str">
        <f t="shared" si="469"/>
        <v/>
      </c>
      <c r="CJ288" s="239" t="str">
        <f t="shared" si="470"/>
        <v/>
      </c>
      <c r="CK288" s="239" t="str">
        <f t="shared" si="471"/>
        <v/>
      </c>
      <c r="CL288" s="239" t="str">
        <f t="shared" si="472"/>
        <v/>
      </c>
      <c r="CM288" s="239" t="str">
        <f t="shared" si="473"/>
        <v/>
      </c>
      <c r="CN288" s="239" t="str">
        <f t="shared" si="474"/>
        <v/>
      </c>
      <c r="CP288" s="239" t="str">
        <f t="shared" si="475"/>
        <v/>
      </c>
      <c r="CQ288" s="239" t="str">
        <f t="shared" si="476"/>
        <v/>
      </c>
      <c r="CR288" s="239" t="str">
        <f t="shared" si="477"/>
        <v/>
      </c>
      <c r="CS288" s="239" t="str">
        <f t="shared" si="478"/>
        <v/>
      </c>
      <c r="CT288" s="239" t="str">
        <f t="shared" si="479"/>
        <v/>
      </c>
      <c r="CU288" s="239" t="str">
        <f t="shared" si="480"/>
        <v/>
      </c>
      <c r="CV288" s="239" t="str">
        <f t="shared" si="481"/>
        <v/>
      </c>
      <c r="CW288" s="239" t="str">
        <f t="shared" si="482"/>
        <v/>
      </c>
      <c r="CX288" s="239" t="str">
        <f t="shared" si="483"/>
        <v/>
      </c>
      <c r="CY288" s="239" t="str">
        <f t="shared" si="484"/>
        <v/>
      </c>
      <c r="CZ288" s="239" t="str">
        <f t="shared" si="485"/>
        <v/>
      </c>
      <c r="DA288" s="239" t="str">
        <f t="shared" si="486"/>
        <v/>
      </c>
      <c r="DB288" s="239" t="str">
        <f t="shared" si="487"/>
        <v/>
      </c>
      <c r="DC288" s="239" t="str">
        <f t="shared" si="488"/>
        <v/>
      </c>
      <c r="DD288" s="239" t="str">
        <f t="shared" si="489"/>
        <v/>
      </c>
      <c r="DE288" s="239" t="str">
        <f t="shared" si="490"/>
        <v/>
      </c>
      <c r="DF288" s="239" t="str">
        <f t="shared" si="491"/>
        <v/>
      </c>
      <c r="DG288" s="239" t="str">
        <f t="shared" si="492"/>
        <v/>
      </c>
      <c r="DH288" s="239" t="str">
        <f t="shared" si="493"/>
        <v/>
      </c>
      <c r="DI288" s="239" t="str">
        <f t="shared" si="494"/>
        <v/>
      </c>
      <c r="DJ288" s="239" t="str">
        <f t="shared" si="495"/>
        <v/>
      </c>
      <c r="DK288" s="239" t="str">
        <f t="shared" si="496"/>
        <v/>
      </c>
      <c r="DL288" s="239" t="str">
        <f t="shared" si="497"/>
        <v/>
      </c>
      <c r="DM288" s="239" t="str">
        <f t="shared" si="498"/>
        <v/>
      </c>
      <c r="DN288" s="239" t="str">
        <f t="shared" si="499"/>
        <v/>
      </c>
      <c r="DO288" s="239" t="str">
        <f t="shared" si="500"/>
        <v/>
      </c>
      <c r="DP288" s="239" t="str">
        <f t="shared" si="501"/>
        <v/>
      </c>
    </row>
    <row r="289" spans="1:120" ht="35.25" hidden="1" customHeight="1" x14ac:dyDescent="0.25">
      <c r="A289" s="53" t="s">
        <v>4522</v>
      </c>
      <c r="B289" s="53">
        <v>72</v>
      </c>
      <c r="C289" s="53" t="s">
        <v>50</v>
      </c>
      <c r="D289" s="53" t="s">
        <v>1291</v>
      </c>
      <c r="E289" s="87">
        <v>1</v>
      </c>
      <c r="F289" s="53" t="s">
        <v>1299</v>
      </c>
      <c r="G289" s="53" t="str">
        <f t="shared" si="503"/>
        <v>72-1</v>
      </c>
      <c r="H289" s="53" t="s">
        <v>94</v>
      </c>
      <c r="I289" s="53" t="s">
        <v>76</v>
      </c>
      <c r="J289" s="53" t="s">
        <v>80</v>
      </c>
      <c r="K289" s="53" t="s">
        <v>80</v>
      </c>
      <c r="L289" s="53" t="s">
        <v>80</v>
      </c>
      <c r="M289" s="53" t="s">
        <v>80</v>
      </c>
      <c r="N289" s="53" t="s">
        <v>80</v>
      </c>
      <c r="O289" s="53" t="s">
        <v>80</v>
      </c>
      <c r="P289" s="53" t="s">
        <v>1300</v>
      </c>
      <c r="Q289" s="52">
        <v>0.4</v>
      </c>
      <c r="R289" s="52">
        <f>+Q289*Q288</f>
        <v>0.1</v>
      </c>
      <c r="S289" s="53">
        <v>1</v>
      </c>
      <c r="T289" s="53" t="s">
        <v>84</v>
      </c>
      <c r="U289" s="53" t="s">
        <v>1172</v>
      </c>
      <c r="V289" s="23">
        <v>45019</v>
      </c>
      <c r="W289" s="96">
        <v>45077</v>
      </c>
      <c r="X289" s="53" t="s">
        <v>1301</v>
      </c>
      <c r="Y289" s="49" t="s">
        <v>167</v>
      </c>
      <c r="Z289" s="59" t="s">
        <v>100</v>
      </c>
      <c r="AA289" s="60">
        <v>1</v>
      </c>
      <c r="AB289" s="62" t="s">
        <v>1302</v>
      </c>
      <c r="AC289" s="62">
        <v>45075</v>
      </c>
      <c r="AD289" s="60">
        <v>1</v>
      </c>
      <c r="AE289" s="62" t="s">
        <v>1303</v>
      </c>
      <c r="AF289" s="62">
        <v>45075</v>
      </c>
      <c r="AG289" s="60" t="s">
        <v>79</v>
      </c>
      <c r="AH289" s="60">
        <v>1</v>
      </c>
      <c r="AI289" s="52">
        <f t="shared" si="419"/>
        <v>0.1</v>
      </c>
      <c r="AJ289" s="52">
        <f t="shared" ref="AJ289:AJ290" si="507">+AI289/R289</f>
        <v>1</v>
      </c>
      <c r="AK289" s="52"/>
      <c r="AL289" s="239" t="str">
        <f t="shared" si="439"/>
        <v/>
      </c>
      <c r="AM289" s="239" t="str">
        <f t="shared" si="440"/>
        <v/>
      </c>
      <c r="AN289" s="239" t="str">
        <f t="shared" si="441"/>
        <v/>
      </c>
      <c r="AO289" s="239" t="str">
        <f t="shared" si="442"/>
        <v/>
      </c>
      <c r="AP289" s="239" t="str">
        <f t="shared" si="443"/>
        <v/>
      </c>
      <c r="AQ289" s="239" t="str">
        <f t="shared" si="444"/>
        <v/>
      </c>
      <c r="AR289" s="239" t="str">
        <f t="shared" si="445"/>
        <v/>
      </c>
      <c r="AS289" s="239" t="str">
        <f t="shared" si="446"/>
        <v/>
      </c>
      <c r="AT289" s="239" t="str">
        <f t="shared" si="447"/>
        <v/>
      </c>
      <c r="AU289" s="239" t="str">
        <f t="shared" si="420"/>
        <v/>
      </c>
      <c r="AV289" s="239" t="str">
        <f t="shared" si="421"/>
        <v/>
      </c>
      <c r="AW289" s="239" t="str">
        <f t="shared" si="422"/>
        <v/>
      </c>
      <c r="AX289" s="239" t="str">
        <f t="shared" si="423"/>
        <v/>
      </c>
      <c r="AY289" s="239" t="str">
        <f t="shared" si="424"/>
        <v/>
      </c>
      <c r="AZ289" s="239" t="str">
        <f t="shared" si="425"/>
        <v/>
      </c>
      <c r="BA289" s="239" t="str">
        <f t="shared" si="426"/>
        <v/>
      </c>
      <c r="BB289" s="239" t="str">
        <f t="shared" si="427"/>
        <v/>
      </c>
      <c r="BC289" s="239" t="str">
        <f t="shared" si="428"/>
        <v/>
      </c>
      <c r="BD289" s="239" t="str">
        <f t="shared" si="429"/>
        <v/>
      </c>
      <c r="BE289" s="239" t="str">
        <f t="shared" si="430"/>
        <v/>
      </c>
      <c r="BF289" s="239" t="str">
        <f t="shared" si="431"/>
        <v/>
      </c>
      <c r="BG289" s="239" t="str">
        <f t="shared" si="432"/>
        <v/>
      </c>
      <c r="BH289" s="239" t="str">
        <f t="shared" si="433"/>
        <v/>
      </c>
      <c r="BI289" s="239" t="str">
        <f t="shared" si="434"/>
        <v/>
      </c>
      <c r="BJ289" s="239" t="str">
        <f t="shared" si="435"/>
        <v/>
      </c>
      <c r="BK289" s="239" t="str">
        <f t="shared" si="436"/>
        <v/>
      </c>
      <c r="BL289" s="239" t="str">
        <f t="shared" si="437"/>
        <v/>
      </c>
      <c r="BN289" s="239" t="str">
        <f t="shared" si="448"/>
        <v/>
      </c>
      <c r="BO289" s="239" t="str">
        <f t="shared" si="449"/>
        <v/>
      </c>
      <c r="BP289" s="239" t="str">
        <f t="shared" si="450"/>
        <v/>
      </c>
      <c r="BQ289" s="239" t="str">
        <f t="shared" si="451"/>
        <v/>
      </c>
      <c r="BR289" s="239" t="str">
        <f t="shared" si="452"/>
        <v/>
      </c>
      <c r="BS289" s="239" t="str">
        <f t="shared" si="453"/>
        <v/>
      </c>
      <c r="BT289" s="239" t="str">
        <f t="shared" si="454"/>
        <v/>
      </c>
      <c r="BU289" s="239" t="str">
        <f t="shared" si="455"/>
        <v/>
      </c>
      <c r="BV289" s="239" t="str">
        <f t="shared" si="456"/>
        <v/>
      </c>
      <c r="BW289" s="239" t="str">
        <f t="shared" si="457"/>
        <v/>
      </c>
      <c r="BX289" s="239" t="str">
        <f t="shared" si="458"/>
        <v/>
      </c>
      <c r="BY289" s="239" t="str">
        <f t="shared" si="459"/>
        <v/>
      </c>
      <c r="BZ289" s="239" t="str">
        <f t="shared" si="460"/>
        <v/>
      </c>
      <c r="CA289" s="239" t="str">
        <f t="shared" si="461"/>
        <v/>
      </c>
      <c r="CB289" s="239" t="str">
        <f t="shared" si="462"/>
        <v/>
      </c>
      <c r="CC289" s="239" t="str">
        <f t="shared" si="463"/>
        <v/>
      </c>
      <c r="CD289" s="239" t="str">
        <f t="shared" si="464"/>
        <v/>
      </c>
      <c r="CE289" s="239" t="str">
        <f t="shared" si="465"/>
        <v/>
      </c>
      <c r="CF289" s="239" t="str">
        <f t="shared" si="466"/>
        <v/>
      </c>
      <c r="CG289" s="239" t="str">
        <f t="shared" si="467"/>
        <v/>
      </c>
      <c r="CH289" s="239" t="str">
        <f t="shared" si="468"/>
        <v/>
      </c>
      <c r="CI289" s="239" t="str">
        <f t="shared" si="469"/>
        <v/>
      </c>
      <c r="CJ289" s="239" t="str">
        <f t="shared" si="470"/>
        <v/>
      </c>
      <c r="CK289" s="239" t="str">
        <f t="shared" si="471"/>
        <v/>
      </c>
      <c r="CL289" s="239" t="str">
        <f t="shared" si="472"/>
        <v/>
      </c>
      <c r="CM289" s="239" t="str">
        <f t="shared" si="473"/>
        <v/>
      </c>
      <c r="CN289" s="239" t="str">
        <f t="shared" si="474"/>
        <v/>
      </c>
      <c r="CP289" s="239" t="str">
        <f t="shared" si="475"/>
        <v/>
      </c>
      <c r="CQ289" s="239" t="str">
        <f t="shared" si="476"/>
        <v/>
      </c>
      <c r="CR289" s="239" t="str">
        <f t="shared" si="477"/>
        <v/>
      </c>
      <c r="CS289" s="239" t="str">
        <f t="shared" si="478"/>
        <v/>
      </c>
      <c r="CT289" s="239" t="str">
        <f t="shared" si="479"/>
        <v/>
      </c>
      <c r="CU289" s="239" t="str">
        <f t="shared" si="480"/>
        <v/>
      </c>
      <c r="CV289" s="239" t="str">
        <f t="shared" si="481"/>
        <v/>
      </c>
      <c r="CW289" s="239" t="str">
        <f t="shared" si="482"/>
        <v/>
      </c>
      <c r="CX289" s="239" t="str">
        <f t="shared" si="483"/>
        <v/>
      </c>
      <c r="CY289" s="239" t="str">
        <f t="shared" si="484"/>
        <v/>
      </c>
      <c r="CZ289" s="239" t="str">
        <f t="shared" si="485"/>
        <v/>
      </c>
      <c r="DA289" s="239" t="str">
        <f t="shared" si="486"/>
        <v/>
      </c>
      <c r="DB289" s="239" t="str">
        <f t="shared" si="487"/>
        <v/>
      </c>
      <c r="DC289" s="239" t="str">
        <f t="shared" si="488"/>
        <v/>
      </c>
      <c r="DD289" s="239" t="str">
        <f t="shared" si="489"/>
        <v/>
      </c>
      <c r="DE289" s="239" t="str">
        <f t="shared" si="490"/>
        <v/>
      </c>
      <c r="DF289" s="239" t="str">
        <f t="shared" si="491"/>
        <v/>
      </c>
      <c r="DG289" s="239" t="str">
        <f t="shared" si="492"/>
        <v/>
      </c>
      <c r="DH289" s="239" t="str">
        <f t="shared" si="493"/>
        <v/>
      </c>
      <c r="DI289" s="239" t="str">
        <f t="shared" si="494"/>
        <v/>
      </c>
      <c r="DJ289" s="239" t="str">
        <f t="shared" si="495"/>
        <v/>
      </c>
      <c r="DK289" s="239" t="str">
        <f t="shared" si="496"/>
        <v/>
      </c>
      <c r="DL289" s="239" t="str">
        <f t="shared" si="497"/>
        <v/>
      </c>
      <c r="DM289" s="239" t="str">
        <f t="shared" si="498"/>
        <v/>
      </c>
      <c r="DN289" s="239" t="str">
        <f t="shared" si="499"/>
        <v/>
      </c>
      <c r="DO289" s="239" t="str">
        <f t="shared" si="500"/>
        <v/>
      </c>
      <c r="DP289" s="239" t="str">
        <f t="shared" si="501"/>
        <v/>
      </c>
    </row>
    <row r="290" spans="1:120" ht="35.25" hidden="1" customHeight="1" x14ac:dyDescent="0.25">
      <c r="A290" s="53" t="s">
        <v>4522</v>
      </c>
      <c r="B290" s="53">
        <v>72</v>
      </c>
      <c r="C290" s="53" t="s">
        <v>50</v>
      </c>
      <c r="D290" s="53" t="s">
        <v>1291</v>
      </c>
      <c r="E290" s="87">
        <v>1</v>
      </c>
      <c r="F290" s="53" t="s">
        <v>1304</v>
      </c>
      <c r="G290" s="53" t="str">
        <f t="shared" si="503"/>
        <v>72-1</v>
      </c>
      <c r="H290" s="53" t="s">
        <v>94</v>
      </c>
      <c r="I290" s="53" t="s">
        <v>76</v>
      </c>
      <c r="J290" s="53" t="s">
        <v>80</v>
      </c>
      <c r="K290" s="53" t="s">
        <v>80</v>
      </c>
      <c r="L290" s="53" t="s">
        <v>80</v>
      </c>
      <c r="M290" s="53" t="s">
        <v>80</v>
      </c>
      <c r="N290" s="53" t="s">
        <v>80</v>
      </c>
      <c r="O290" s="53" t="s">
        <v>80</v>
      </c>
      <c r="P290" s="53" t="s">
        <v>1305</v>
      </c>
      <c r="Q290" s="52">
        <v>0.25</v>
      </c>
      <c r="R290" s="52">
        <f>+Q290*Q288</f>
        <v>6.25E-2</v>
      </c>
      <c r="S290" s="53">
        <v>1</v>
      </c>
      <c r="T290" s="53" t="s">
        <v>84</v>
      </c>
      <c r="U290" s="53" t="s">
        <v>1306</v>
      </c>
      <c r="V290" s="96">
        <v>45078</v>
      </c>
      <c r="W290" s="96">
        <v>45091</v>
      </c>
      <c r="X290" s="53" t="s">
        <v>1301</v>
      </c>
      <c r="Y290" s="49" t="s">
        <v>167</v>
      </c>
      <c r="Z290" s="59" t="s">
        <v>100</v>
      </c>
      <c r="AA290" s="60">
        <v>1</v>
      </c>
      <c r="AB290" s="62" t="s">
        <v>1307</v>
      </c>
      <c r="AC290" s="62">
        <v>45091</v>
      </c>
      <c r="AD290" s="60">
        <v>1</v>
      </c>
      <c r="AE290" s="62" t="s">
        <v>1303</v>
      </c>
      <c r="AF290" s="62">
        <v>45091</v>
      </c>
      <c r="AG290" s="60" t="s">
        <v>79</v>
      </c>
      <c r="AH290" s="60">
        <v>1</v>
      </c>
      <c r="AI290" s="52">
        <f t="shared" si="419"/>
        <v>6.25E-2</v>
      </c>
      <c r="AJ290" s="52">
        <f t="shared" si="507"/>
        <v>1</v>
      </c>
      <c r="AK290" s="52"/>
      <c r="AL290" s="239" t="str">
        <f t="shared" si="439"/>
        <v/>
      </c>
      <c r="AM290" s="239" t="str">
        <f t="shared" si="440"/>
        <v/>
      </c>
      <c r="AN290" s="239" t="str">
        <f t="shared" si="441"/>
        <v/>
      </c>
      <c r="AO290" s="239" t="str">
        <f t="shared" si="442"/>
        <v/>
      </c>
      <c r="AP290" s="239" t="str">
        <f t="shared" si="443"/>
        <v/>
      </c>
      <c r="AQ290" s="239" t="str">
        <f t="shared" si="444"/>
        <v/>
      </c>
      <c r="AR290" s="239" t="str">
        <f t="shared" si="445"/>
        <v/>
      </c>
      <c r="AS290" s="239" t="str">
        <f t="shared" si="446"/>
        <v/>
      </c>
      <c r="AT290" s="239" t="str">
        <f t="shared" si="447"/>
        <v/>
      </c>
      <c r="AU290" s="239" t="str">
        <f t="shared" si="420"/>
        <v/>
      </c>
      <c r="AV290" s="239" t="str">
        <f t="shared" si="421"/>
        <v/>
      </c>
      <c r="AW290" s="239" t="str">
        <f t="shared" si="422"/>
        <v/>
      </c>
      <c r="AX290" s="239" t="str">
        <f t="shared" si="423"/>
        <v/>
      </c>
      <c r="AY290" s="239" t="str">
        <f t="shared" si="424"/>
        <v/>
      </c>
      <c r="AZ290" s="239" t="str">
        <f t="shared" si="425"/>
        <v/>
      </c>
      <c r="BA290" s="239" t="str">
        <f t="shared" si="426"/>
        <v/>
      </c>
      <c r="BB290" s="239" t="str">
        <f t="shared" si="427"/>
        <v/>
      </c>
      <c r="BC290" s="239" t="str">
        <f t="shared" si="428"/>
        <v/>
      </c>
      <c r="BD290" s="239" t="str">
        <f t="shared" si="429"/>
        <v/>
      </c>
      <c r="BE290" s="239" t="str">
        <f t="shared" si="430"/>
        <v/>
      </c>
      <c r="BF290" s="239" t="str">
        <f t="shared" si="431"/>
        <v/>
      </c>
      <c r="BG290" s="239" t="str">
        <f t="shared" si="432"/>
        <v/>
      </c>
      <c r="BH290" s="239" t="str">
        <f t="shared" si="433"/>
        <v/>
      </c>
      <c r="BI290" s="239" t="str">
        <f t="shared" si="434"/>
        <v/>
      </c>
      <c r="BJ290" s="239" t="str">
        <f t="shared" si="435"/>
        <v/>
      </c>
      <c r="BK290" s="239" t="str">
        <f t="shared" si="436"/>
        <v/>
      </c>
      <c r="BL290" s="239" t="str">
        <f t="shared" si="437"/>
        <v/>
      </c>
      <c r="BN290" s="239" t="str">
        <f t="shared" si="448"/>
        <v/>
      </c>
      <c r="BO290" s="239" t="str">
        <f t="shared" si="449"/>
        <v/>
      </c>
      <c r="BP290" s="239" t="str">
        <f t="shared" si="450"/>
        <v/>
      </c>
      <c r="BQ290" s="239" t="str">
        <f t="shared" si="451"/>
        <v/>
      </c>
      <c r="BR290" s="239" t="str">
        <f t="shared" si="452"/>
        <v/>
      </c>
      <c r="BS290" s="239" t="str">
        <f t="shared" si="453"/>
        <v/>
      </c>
      <c r="BT290" s="239" t="str">
        <f t="shared" si="454"/>
        <v/>
      </c>
      <c r="BU290" s="239" t="str">
        <f t="shared" si="455"/>
        <v/>
      </c>
      <c r="BV290" s="239" t="str">
        <f t="shared" si="456"/>
        <v/>
      </c>
      <c r="BW290" s="239" t="str">
        <f t="shared" si="457"/>
        <v/>
      </c>
      <c r="BX290" s="239" t="str">
        <f t="shared" si="458"/>
        <v/>
      </c>
      <c r="BY290" s="239" t="str">
        <f t="shared" si="459"/>
        <v/>
      </c>
      <c r="BZ290" s="239" t="str">
        <f t="shared" si="460"/>
        <v/>
      </c>
      <c r="CA290" s="239" t="str">
        <f t="shared" si="461"/>
        <v/>
      </c>
      <c r="CB290" s="239" t="str">
        <f t="shared" si="462"/>
        <v/>
      </c>
      <c r="CC290" s="239" t="str">
        <f t="shared" si="463"/>
        <v/>
      </c>
      <c r="CD290" s="239" t="str">
        <f t="shared" si="464"/>
        <v/>
      </c>
      <c r="CE290" s="239" t="str">
        <f t="shared" si="465"/>
        <v/>
      </c>
      <c r="CF290" s="239" t="str">
        <f t="shared" si="466"/>
        <v/>
      </c>
      <c r="CG290" s="239" t="str">
        <f t="shared" si="467"/>
        <v/>
      </c>
      <c r="CH290" s="239" t="str">
        <f t="shared" si="468"/>
        <v/>
      </c>
      <c r="CI290" s="239" t="str">
        <f t="shared" si="469"/>
        <v/>
      </c>
      <c r="CJ290" s="239" t="str">
        <f t="shared" si="470"/>
        <v/>
      </c>
      <c r="CK290" s="239" t="str">
        <f t="shared" si="471"/>
        <v/>
      </c>
      <c r="CL290" s="239" t="str">
        <f t="shared" si="472"/>
        <v/>
      </c>
      <c r="CM290" s="239" t="str">
        <f t="shared" si="473"/>
        <v/>
      </c>
      <c r="CN290" s="239" t="str">
        <f t="shared" si="474"/>
        <v/>
      </c>
      <c r="CP290" s="239" t="str">
        <f t="shared" si="475"/>
        <v/>
      </c>
      <c r="CQ290" s="239" t="str">
        <f t="shared" si="476"/>
        <v/>
      </c>
      <c r="CR290" s="239" t="str">
        <f t="shared" si="477"/>
        <v/>
      </c>
      <c r="CS290" s="239" t="str">
        <f t="shared" si="478"/>
        <v/>
      </c>
      <c r="CT290" s="239" t="str">
        <f t="shared" si="479"/>
        <v/>
      </c>
      <c r="CU290" s="239" t="str">
        <f t="shared" si="480"/>
        <v/>
      </c>
      <c r="CV290" s="239" t="str">
        <f t="shared" si="481"/>
        <v/>
      </c>
      <c r="CW290" s="239" t="str">
        <f t="shared" si="482"/>
        <v/>
      </c>
      <c r="CX290" s="239" t="str">
        <f t="shared" si="483"/>
        <v/>
      </c>
      <c r="CY290" s="239" t="str">
        <f t="shared" si="484"/>
        <v/>
      </c>
      <c r="CZ290" s="239" t="str">
        <f t="shared" si="485"/>
        <v/>
      </c>
      <c r="DA290" s="239" t="str">
        <f t="shared" si="486"/>
        <v/>
      </c>
      <c r="DB290" s="239" t="str">
        <f t="shared" si="487"/>
        <v/>
      </c>
      <c r="DC290" s="239" t="str">
        <f t="shared" si="488"/>
        <v/>
      </c>
      <c r="DD290" s="239" t="str">
        <f t="shared" si="489"/>
        <v/>
      </c>
      <c r="DE290" s="239" t="str">
        <f t="shared" si="490"/>
        <v/>
      </c>
      <c r="DF290" s="239" t="str">
        <f t="shared" si="491"/>
        <v/>
      </c>
      <c r="DG290" s="239" t="str">
        <f t="shared" si="492"/>
        <v/>
      </c>
      <c r="DH290" s="239" t="str">
        <f t="shared" si="493"/>
        <v/>
      </c>
      <c r="DI290" s="239" t="str">
        <f t="shared" si="494"/>
        <v/>
      </c>
      <c r="DJ290" s="239" t="str">
        <f t="shared" si="495"/>
        <v/>
      </c>
      <c r="DK290" s="239" t="str">
        <f t="shared" si="496"/>
        <v/>
      </c>
      <c r="DL290" s="239" t="str">
        <f t="shared" si="497"/>
        <v/>
      </c>
      <c r="DM290" s="239" t="str">
        <f t="shared" si="498"/>
        <v/>
      </c>
      <c r="DN290" s="239" t="str">
        <f t="shared" si="499"/>
        <v/>
      </c>
      <c r="DO290" s="239" t="str">
        <f t="shared" si="500"/>
        <v/>
      </c>
      <c r="DP290" s="239" t="str">
        <f t="shared" si="501"/>
        <v/>
      </c>
    </row>
    <row r="291" spans="1:120" ht="35.25" hidden="1" customHeight="1" x14ac:dyDescent="0.25">
      <c r="A291" s="53" t="s">
        <v>4522</v>
      </c>
      <c r="B291" s="53">
        <v>72</v>
      </c>
      <c r="C291" s="53" t="s">
        <v>50</v>
      </c>
      <c r="D291" s="53" t="s">
        <v>1291</v>
      </c>
      <c r="E291" s="87">
        <v>1</v>
      </c>
      <c r="F291" s="53" t="s">
        <v>1308</v>
      </c>
      <c r="G291" s="53" t="str">
        <f t="shared" si="503"/>
        <v>72-1</v>
      </c>
      <c r="H291" s="53" t="s">
        <v>102</v>
      </c>
      <c r="I291" s="53" t="s">
        <v>76</v>
      </c>
      <c r="J291" s="53" t="s">
        <v>80</v>
      </c>
      <c r="K291" s="53" t="s">
        <v>80</v>
      </c>
      <c r="L291" s="53" t="s">
        <v>80</v>
      </c>
      <c r="M291" s="53" t="s">
        <v>80</v>
      </c>
      <c r="N291" s="53" t="s">
        <v>80</v>
      </c>
      <c r="O291" s="53" t="s">
        <v>80</v>
      </c>
      <c r="P291" s="53" t="s">
        <v>1309</v>
      </c>
      <c r="Q291" s="52">
        <v>0</v>
      </c>
      <c r="R291" s="52">
        <f>+Q291*Q288</f>
        <v>0</v>
      </c>
      <c r="S291" s="53">
        <v>1</v>
      </c>
      <c r="T291" s="53" t="s">
        <v>84</v>
      </c>
      <c r="U291" s="53" t="s">
        <v>1306</v>
      </c>
      <c r="V291" s="96">
        <v>45097</v>
      </c>
      <c r="W291" s="96">
        <v>45135</v>
      </c>
      <c r="X291" s="53" t="s">
        <v>390</v>
      </c>
      <c r="Y291" s="49" t="s">
        <v>202</v>
      </c>
      <c r="Z291" s="59" t="s">
        <v>100</v>
      </c>
      <c r="AA291" s="60">
        <v>1</v>
      </c>
      <c r="AB291" s="60" t="s">
        <v>1310</v>
      </c>
      <c r="AC291" s="69">
        <v>45131</v>
      </c>
      <c r="AD291" s="60">
        <v>1</v>
      </c>
      <c r="AE291" s="60" t="s">
        <v>1303</v>
      </c>
      <c r="AF291" s="69">
        <v>45131</v>
      </c>
      <c r="AG291" s="60" t="s">
        <v>79</v>
      </c>
      <c r="AH291" s="60">
        <v>1</v>
      </c>
      <c r="AI291" s="52">
        <f t="shared" si="419"/>
        <v>0</v>
      </c>
      <c r="AJ291" s="52"/>
      <c r="AK291" s="52"/>
      <c r="AL291" s="239" t="str">
        <f t="shared" si="439"/>
        <v/>
      </c>
      <c r="AM291" s="239" t="str">
        <f t="shared" si="440"/>
        <v/>
      </c>
      <c r="AN291" s="239" t="str">
        <f t="shared" si="441"/>
        <v/>
      </c>
      <c r="AO291" s="239" t="str">
        <f t="shared" si="442"/>
        <v/>
      </c>
      <c r="AP291" s="239" t="str">
        <f t="shared" si="443"/>
        <v/>
      </c>
      <c r="AQ291" s="239" t="str">
        <f t="shared" si="444"/>
        <v/>
      </c>
      <c r="AR291" s="239" t="str">
        <f t="shared" si="445"/>
        <v/>
      </c>
      <c r="AS291" s="239" t="str">
        <f t="shared" si="446"/>
        <v/>
      </c>
      <c r="AT291" s="239" t="str">
        <f t="shared" si="447"/>
        <v/>
      </c>
      <c r="AU291" s="239" t="str">
        <f t="shared" si="420"/>
        <v/>
      </c>
      <c r="AV291" s="239">
        <f t="shared" si="421"/>
        <v>1</v>
      </c>
      <c r="AW291" s="239" t="str">
        <f t="shared" si="422"/>
        <v/>
      </c>
      <c r="AX291" s="239" t="str">
        <f t="shared" si="423"/>
        <v/>
      </c>
      <c r="AY291" s="239" t="str">
        <f t="shared" si="424"/>
        <v/>
      </c>
      <c r="AZ291" s="239" t="str">
        <f t="shared" si="425"/>
        <v/>
      </c>
      <c r="BA291" s="239" t="str">
        <f t="shared" si="426"/>
        <v/>
      </c>
      <c r="BB291" s="239" t="str">
        <f t="shared" si="427"/>
        <v/>
      </c>
      <c r="BC291" s="239" t="str">
        <f t="shared" si="428"/>
        <v/>
      </c>
      <c r="BD291" s="239" t="str">
        <f t="shared" si="429"/>
        <v/>
      </c>
      <c r="BE291" s="239" t="str">
        <f t="shared" si="430"/>
        <v/>
      </c>
      <c r="BF291" s="239" t="str">
        <f t="shared" si="431"/>
        <v/>
      </c>
      <c r="BG291" s="239" t="str">
        <f t="shared" si="432"/>
        <v/>
      </c>
      <c r="BH291" s="239" t="str">
        <f t="shared" si="433"/>
        <v/>
      </c>
      <c r="BI291" s="239" t="str">
        <f t="shared" si="434"/>
        <v/>
      </c>
      <c r="BJ291" s="239" t="str">
        <f t="shared" si="435"/>
        <v/>
      </c>
      <c r="BK291" s="239" t="str">
        <f t="shared" si="436"/>
        <v/>
      </c>
      <c r="BL291" s="239" t="str">
        <f t="shared" si="437"/>
        <v/>
      </c>
      <c r="BN291" s="239" t="str">
        <f t="shared" si="448"/>
        <v/>
      </c>
      <c r="BO291" s="239" t="str">
        <f t="shared" si="449"/>
        <v/>
      </c>
      <c r="BP291" s="239" t="str">
        <f t="shared" si="450"/>
        <v/>
      </c>
      <c r="BQ291" s="239" t="str">
        <f t="shared" si="451"/>
        <v/>
      </c>
      <c r="BR291" s="239" t="str">
        <f t="shared" si="452"/>
        <v/>
      </c>
      <c r="BS291" s="239" t="str">
        <f t="shared" si="453"/>
        <v/>
      </c>
      <c r="BT291" s="239" t="str">
        <f t="shared" si="454"/>
        <v/>
      </c>
      <c r="BU291" s="239" t="str">
        <f t="shared" si="455"/>
        <v/>
      </c>
      <c r="BV291" s="239" t="str">
        <f t="shared" si="456"/>
        <v/>
      </c>
      <c r="BW291" s="239" t="str">
        <f t="shared" si="457"/>
        <v/>
      </c>
      <c r="BX291" s="239">
        <f t="shared" si="458"/>
        <v>1</v>
      </c>
      <c r="BY291" s="239" t="str">
        <f t="shared" si="459"/>
        <v/>
      </c>
      <c r="BZ291" s="239" t="str">
        <f t="shared" si="460"/>
        <v/>
      </c>
      <c r="CA291" s="239" t="str">
        <f t="shared" si="461"/>
        <v/>
      </c>
      <c r="CB291" s="239" t="str">
        <f t="shared" si="462"/>
        <v/>
      </c>
      <c r="CC291" s="239" t="str">
        <f t="shared" si="463"/>
        <v/>
      </c>
      <c r="CD291" s="239" t="str">
        <f t="shared" si="464"/>
        <v/>
      </c>
      <c r="CE291" s="239" t="str">
        <f t="shared" si="465"/>
        <v/>
      </c>
      <c r="CF291" s="239" t="str">
        <f t="shared" si="466"/>
        <v/>
      </c>
      <c r="CG291" s="239" t="str">
        <f t="shared" si="467"/>
        <v/>
      </c>
      <c r="CH291" s="239" t="str">
        <f t="shared" si="468"/>
        <v/>
      </c>
      <c r="CI291" s="239" t="str">
        <f t="shared" si="469"/>
        <v/>
      </c>
      <c r="CJ291" s="239" t="str">
        <f t="shared" si="470"/>
        <v/>
      </c>
      <c r="CK291" s="239" t="str">
        <f t="shared" si="471"/>
        <v/>
      </c>
      <c r="CL291" s="239" t="str">
        <f t="shared" si="472"/>
        <v/>
      </c>
      <c r="CM291" s="239" t="str">
        <f t="shared" si="473"/>
        <v/>
      </c>
      <c r="CN291" s="239" t="str">
        <f t="shared" si="474"/>
        <v/>
      </c>
      <c r="CP291" s="239" t="str">
        <f t="shared" si="475"/>
        <v/>
      </c>
      <c r="CQ291" s="239" t="str">
        <f t="shared" si="476"/>
        <v/>
      </c>
      <c r="CR291" s="239" t="str">
        <f t="shared" si="477"/>
        <v/>
      </c>
      <c r="CS291" s="239" t="str">
        <f t="shared" si="478"/>
        <v/>
      </c>
      <c r="CT291" s="239" t="str">
        <f t="shared" si="479"/>
        <v/>
      </c>
      <c r="CU291" s="239" t="str">
        <f t="shared" si="480"/>
        <v/>
      </c>
      <c r="CV291" s="239" t="str">
        <f t="shared" si="481"/>
        <v/>
      </c>
      <c r="CW291" s="239" t="str">
        <f t="shared" si="482"/>
        <v/>
      </c>
      <c r="CX291" s="239" t="str">
        <f t="shared" si="483"/>
        <v/>
      </c>
      <c r="CY291" s="239" t="str">
        <f t="shared" si="484"/>
        <v/>
      </c>
      <c r="CZ291" s="239" t="str">
        <f t="shared" si="485"/>
        <v>3er Trimestre</v>
      </c>
      <c r="DA291" s="239" t="str">
        <f t="shared" si="486"/>
        <v/>
      </c>
      <c r="DB291" s="239" t="str">
        <f t="shared" si="487"/>
        <v/>
      </c>
      <c r="DC291" s="239" t="str">
        <f t="shared" si="488"/>
        <v/>
      </c>
      <c r="DD291" s="239" t="str">
        <f t="shared" si="489"/>
        <v/>
      </c>
      <c r="DE291" s="239" t="str">
        <f t="shared" si="490"/>
        <v/>
      </c>
      <c r="DF291" s="239" t="str">
        <f t="shared" si="491"/>
        <v/>
      </c>
      <c r="DG291" s="239" t="str">
        <f t="shared" si="492"/>
        <v/>
      </c>
      <c r="DH291" s="239" t="str">
        <f t="shared" si="493"/>
        <v/>
      </c>
      <c r="DI291" s="239" t="str">
        <f t="shared" si="494"/>
        <v/>
      </c>
      <c r="DJ291" s="239" t="str">
        <f t="shared" si="495"/>
        <v/>
      </c>
      <c r="DK291" s="239" t="str">
        <f t="shared" si="496"/>
        <v/>
      </c>
      <c r="DL291" s="239" t="str">
        <f t="shared" si="497"/>
        <v/>
      </c>
      <c r="DM291" s="239" t="str">
        <f t="shared" si="498"/>
        <v/>
      </c>
      <c r="DN291" s="239" t="str">
        <f t="shared" si="499"/>
        <v/>
      </c>
      <c r="DO291" s="239" t="str">
        <f t="shared" si="500"/>
        <v/>
      </c>
      <c r="DP291" s="239" t="str">
        <f t="shared" si="501"/>
        <v/>
      </c>
    </row>
    <row r="292" spans="1:120" ht="35.25" hidden="1" customHeight="1" x14ac:dyDescent="0.25">
      <c r="A292" s="53" t="s">
        <v>4522</v>
      </c>
      <c r="B292" s="53">
        <v>72</v>
      </c>
      <c r="C292" s="53" t="s">
        <v>50</v>
      </c>
      <c r="D292" s="53" t="s">
        <v>1291</v>
      </c>
      <c r="E292" s="87">
        <v>1</v>
      </c>
      <c r="F292" s="53" t="s">
        <v>1311</v>
      </c>
      <c r="G292" s="53" t="str">
        <f t="shared" si="503"/>
        <v>72-1</v>
      </c>
      <c r="H292" s="53" t="s">
        <v>94</v>
      </c>
      <c r="I292" s="53" t="s">
        <v>76</v>
      </c>
      <c r="J292" s="53" t="s">
        <v>80</v>
      </c>
      <c r="K292" s="53" t="s">
        <v>80</v>
      </c>
      <c r="L292" s="53" t="s">
        <v>80</v>
      </c>
      <c r="M292" s="53" t="s">
        <v>80</v>
      </c>
      <c r="N292" s="53" t="s">
        <v>80</v>
      </c>
      <c r="O292" s="53" t="s">
        <v>80</v>
      </c>
      <c r="P292" s="53" t="s">
        <v>1312</v>
      </c>
      <c r="Q292" s="52">
        <v>0.35</v>
      </c>
      <c r="R292" s="52">
        <f>+Q292*Q288</f>
        <v>8.7499999999999994E-2</v>
      </c>
      <c r="S292" s="53">
        <v>3</v>
      </c>
      <c r="T292" s="53" t="s">
        <v>84</v>
      </c>
      <c r="U292" s="53" t="s">
        <v>1295</v>
      </c>
      <c r="V292" s="96">
        <v>45138</v>
      </c>
      <c r="W292" s="23">
        <v>45275</v>
      </c>
      <c r="X292" s="53" t="s">
        <v>1301</v>
      </c>
      <c r="Y292" s="49" t="s">
        <v>87</v>
      </c>
      <c r="Z292" s="59" t="s">
        <v>100</v>
      </c>
      <c r="AA292" s="52">
        <v>1</v>
      </c>
      <c r="AB292" s="23" t="s">
        <v>1313</v>
      </c>
      <c r="AC292" s="23">
        <v>45226</v>
      </c>
      <c r="AD292" s="52">
        <v>1</v>
      </c>
      <c r="AE292" s="23" t="s">
        <v>1315</v>
      </c>
      <c r="AF292" s="23">
        <v>45226</v>
      </c>
      <c r="AG292" s="52" t="s">
        <v>79</v>
      </c>
      <c r="AH292" s="52">
        <v>1</v>
      </c>
      <c r="AI292" s="52">
        <f t="shared" si="419"/>
        <v>8.7499999999999994E-2</v>
      </c>
      <c r="AJ292" s="52">
        <f>+AI292/R292</f>
        <v>1</v>
      </c>
      <c r="AK292" s="52"/>
      <c r="AL292" s="239" t="str">
        <f t="shared" si="439"/>
        <v/>
      </c>
      <c r="AM292" s="239" t="str">
        <f t="shared" si="440"/>
        <v/>
      </c>
      <c r="AN292" s="239" t="str">
        <f t="shared" si="441"/>
        <v/>
      </c>
      <c r="AO292" s="239" t="str">
        <f t="shared" si="442"/>
        <v/>
      </c>
      <c r="AP292" s="239" t="str">
        <f t="shared" si="443"/>
        <v/>
      </c>
      <c r="AQ292" s="239" t="str">
        <f t="shared" si="444"/>
        <v/>
      </c>
      <c r="AR292" s="239" t="str">
        <f t="shared" si="445"/>
        <v/>
      </c>
      <c r="AS292" s="239" t="str">
        <f t="shared" si="446"/>
        <v/>
      </c>
      <c r="AT292" s="239" t="str">
        <f t="shared" si="447"/>
        <v/>
      </c>
      <c r="AU292" s="239" t="str">
        <f t="shared" si="420"/>
        <v/>
      </c>
      <c r="AV292" s="239" t="str">
        <f t="shared" si="421"/>
        <v/>
      </c>
      <c r="AW292" s="239" t="str">
        <f t="shared" si="422"/>
        <v/>
      </c>
      <c r="AX292" s="239" t="str">
        <f t="shared" si="423"/>
        <v/>
      </c>
      <c r="AY292" s="239" t="str">
        <f t="shared" si="424"/>
        <v/>
      </c>
      <c r="AZ292" s="239" t="str">
        <f t="shared" si="425"/>
        <v/>
      </c>
      <c r="BA292" s="239" t="str">
        <f t="shared" si="426"/>
        <v/>
      </c>
      <c r="BB292" s="239" t="str">
        <f t="shared" si="427"/>
        <v/>
      </c>
      <c r="BC292" s="239" t="str">
        <f t="shared" si="428"/>
        <v/>
      </c>
      <c r="BD292" s="239" t="str">
        <f t="shared" si="429"/>
        <v/>
      </c>
      <c r="BE292" s="239" t="str">
        <f t="shared" si="430"/>
        <v/>
      </c>
      <c r="BF292" s="239" t="str">
        <f t="shared" si="431"/>
        <v/>
      </c>
      <c r="BG292" s="239" t="str">
        <f t="shared" si="432"/>
        <v/>
      </c>
      <c r="BH292" s="239" t="str">
        <f t="shared" si="433"/>
        <v/>
      </c>
      <c r="BI292" s="239" t="str">
        <f t="shared" si="434"/>
        <v/>
      </c>
      <c r="BJ292" s="239" t="str">
        <f t="shared" si="435"/>
        <v/>
      </c>
      <c r="BK292" s="239" t="str">
        <f t="shared" si="436"/>
        <v/>
      </c>
      <c r="BL292" s="239" t="str">
        <f t="shared" si="437"/>
        <v/>
      </c>
      <c r="BN292" s="239" t="str">
        <f t="shared" si="448"/>
        <v/>
      </c>
      <c r="BO292" s="239" t="str">
        <f t="shared" si="449"/>
        <v/>
      </c>
      <c r="BP292" s="239" t="str">
        <f t="shared" si="450"/>
        <v/>
      </c>
      <c r="BQ292" s="239" t="str">
        <f t="shared" si="451"/>
        <v/>
      </c>
      <c r="BR292" s="239" t="str">
        <f t="shared" si="452"/>
        <v/>
      </c>
      <c r="BS292" s="239" t="str">
        <f t="shared" si="453"/>
        <v/>
      </c>
      <c r="BT292" s="239" t="str">
        <f t="shared" si="454"/>
        <v/>
      </c>
      <c r="BU292" s="239" t="str">
        <f t="shared" si="455"/>
        <v/>
      </c>
      <c r="BV292" s="239" t="str">
        <f t="shared" si="456"/>
        <v/>
      </c>
      <c r="BW292" s="239" t="str">
        <f t="shared" si="457"/>
        <v/>
      </c>
      <c r="BX292" s="239" t="str">
        <f t="shared" si="458"/>
        <v/>
      </c>
      <c r="BY292" s="239" t="str">
        <f t="shared" si="459"/>
        <v/>
      </c>
      <c r="BZ292" s="239" t="str">
        <f t="shared" si="460"/>
        <v/>
      </c>
      <c r="CA292" s="239" t="str">
        <f t="shared" si="461"/>
        <v/>
      </c>
      <c r="CB292" s="239" t="str">
        <f t="shared" si="462"/>
        <v/>
      </c>
      <c r="CC292" s="239" t="str">
        <f t="shared" si="463"/>
        <v/>
      </c>
      <c r="CD292" s="239" t="str">
        <f t="shared" si="464"/>
        <v/>
      </c>
      <c r="CE292" s="239" t="str">
        <f t="shared" si="465"/>
        <v/>
      </c>
      <c r="CF292" s="239" t="str">
        <f t="shared" si="466"/>
        <v/>
      </c>
      <c r="CG292" s="239" t="str">
        <f t="shared" si="467"/>
        <v/>
      </c>
      <c r="CH292" s="239" t="str">
        <f t="shared" si="468"/>
        <v/>
      </c>
      <c r="CI292" s="239" t="str">
        <f t="shared" si="469"/>
        <v/>
      </c>
      <c r="CJ292" s="239" t="str">
        <f t="shared" si="470"/>
        <v/>
      </c>
      <c r="CK292" s="239" t="str">
        <f t="shared" si="471"/>
        <v/>
      </c>
      <c r="CL292" s="239" t="str">
        <f t="shared" si="472"/>
        <v/>
      </c>
      <c r="CM292" s="239" t="str">
        <f t="shared" si="473"/>
        <v/>
      </c>
      <c r="CN292" s="239" t="str">
        <f t="shared" si="474"/>
        <v/>
      </c>
      <c r="CP292" s="239" t="str">
        <f t="shared" si="475"/>
        <v/>
      </c>
      <c r="CQ292" s="239" t="str">
        <f t="shared" si="476"/>
        <v/>
      </c>
      <c r="CR292" s="239" t="str">
        <f t="shared" si="477"/>
        <v/>
      </c>
      <c r="CS292" s="239" t="str">
        <f t="shared" si="478"/>
        <v/>
      </c>
      <c r="CT292" s="239" t="str">
        <f t="shared" si="479"/>
        <v/>
      </c>
      <c r="CU292" s="239" t="str">
        <f t="shared" si="480"/>
        <v/>
      </c>
      <c r="CV292" s="239" t="str">
        <f t="shared" si="481"/>
        <v/>
      </c>
      <c r="CW292" s="239" t="str">
        <f t="shared" si="482"/>
        <v/>
      </c>
      <c r="CX292" s="239" t="str">
        <f t="shared" si="483"/>
        <v/>
      </c>
      <c r="CY292" s="239" t="str">
        <f t="shared" si="484"/>
        <v/>
      </c>
      <c r="CZ292" s="239" t="str">
        <f t="shared" si="485"/>
        <v/>
      </c>
      <c r="DA292" s="239" t="str">
        <f t="shared" si="486"/>
        <v/>
      </c>
      <c r="DB292" s="239" t="str">
        <f t="shared" si="487"/>
        <v/>
      </c>
      <c r="DC292" s="239" t="str">
        <f t="shared" si="488"/>
        <v/>
      </c>
      <c r="DD292" s="239" t="str">
        <f t="shared" si="489"/>
        <v/>
      </c>
      <c r="DE292" s="239" t="str">
        <f t="shared" si="490"/>
        <v/>
      </c>
      <c r="DF292" s="239" t="str">
        <f t="shared" si="491"/>
        <v/>
      </c>
      <c r="DG292" s="239" t="str">
        <f t="shared" si="492"/>
        <v/>
      </c>
      <c r="DH292" s="239" t="str">
        <f t="shared" si="493"/>
        <v/>
      </c>
      <c r="DI292" s="239" t="str">
        <f t="shared" si="494"/>
        <v/>
      </c>
      <c r="DJ292" s="239" t="str">
        <f t="shared" si="495"/>
        <v/>
      </c>
      <c r="DK292" s="239" t="str">
        <f t="shared" si="496"/>
        <v/>
      </c>
      <c r="DL292" s="239" t="str">
        <f t="shared" si="497"/>
        <v/>
      </c>
      <c r="DM292" s="239" t="str">
        <f t="shared" si="498"/>
        <v/>
      </c>
      <c r="DN292" s="239" t="str">
        <f t="shared" si="499"/>
        <v/>
      </c>
      <c r="DO292" s="239" t="str">
        <f t="shared" si="500"/>
        <v/>
      </c>
      <c r="DP292" s="239" t="str">
        <f t="shared" si="501"/>
        <v/>
      </c>
    </row>
    <row r="293" spans="1:120" ht="35.25" hidden="1" customHeight="1" x14ac:dyDescent="0.25">
      <c r="A293" s="49" t="s">
        <v>4522</v>
      </c>
      <c r="B293" s="49">
        <v>72</v>
      </c>
      <c r="C293" s="49" t="s">
        <v>50</v>
      </c>
      <c r="D293" s="49" t="s">
        <v>1291</v>
      </c>
      <c r="E293" s="49">
        <v>1</v>
      </c>
      <c r="F293" s="49" t="s">
        <v>1316</v>
      </c>
      <c r="G293" s="49" t="str">
        <f t="shared" si="503"/>
        <v>72-2</v>
      </c>
      <c r="H293" s="49" t="s">
        <v>75</v>
      </c>
      <c r="I293" s="49" t="s">
        <v>76</v>
      </c>
      <c r="J293" s="49" t="s">
        <v>582</v>
      </c>
      <c r="K293" s="49" t="s">
        <v>1317</v>
      </c>
      <c r="L293" s="49" t="s">
        <v>79</v>
      </c>
      <c r="M293" s="49" t="s">
        <v>583</v>
      </c>
      <c r="N293" s="49" t="s">
        <v>1293</v>
      </c>
      <c r="O293" s="49" t="s">
        <v>1318</v>
      </c>
      <c r="P293" s="49" t="s">
        <v>1319</v>
      </c>
      <c r="Q293" s="50">
        <v>0.25</v>
      </c>
      <c r="R293" s="50"/>
      <c r="S293" s="49">
        <v>2</v>
      </c>
      <c r="T293" s="49" t="s">
        <v>84</v>
      </c>
      <c r="U293" s="49" t="s">
        <v>1320</v>
      </c>
      <c r="V293" s="51">
        <v>44986</v>
      </c>
      <c r="W293" s="51">
        <v>45260</v>
      </c>
      <c r="X293" s="49" t="s">
        <v>1321</v>
      </c>
      <c r="Y293" s="49" t="s">
        <v>87</v>
      </c>
      <c r="Z293" s="59" t="s">
        <v>100</v>
      </c>
      <c r="AA293" s="52">
        <v>1</v>
      </c>
      <c r="AB293" s="23" t="s">
        <v>1322</v>
      </c>
      <c r="AC293" s="23">
        <v>45252</v>
      </c>
      <c r="AD293" s="52">
        <v>1</v>
      </c>
      <c r="AE293" s="23" t="s">
        <v>1323</v>
      </c>
      <c r="AF293" s="23">
        <v>45252</v>
      </c>
      <c r="AG293" s="52"/>
      <c r="AH293" s="52" t="s">
        <v>92</v>
      </c>
      <c r="AI293" s="52">
        <f t="shared" si="419"/>
        <v>0.25</v>
      </c>
      <c r="AJ293" s="52"/>
      <c r="AK293" s="52"/>
      <c r="AL293" s="239" t="str">
        <f t="shared" si="439"/>
        <v/>
      </c>
      <c r="AM293" s="239" t="str">
        <f t="shared" si="440"/>
        <v/>
      </c>
      <c r="AN293" s="239" t="str">
        <f t="shared" si="441"/>
        <v/>
      </c>
      <c r="AO293" s="239" t="str">
        <f t="shared" si="442"/>
        <v/>
      </c>
      <c r="AP293" s="239" t="str">
        <f t="shared" si="443"/>
        <v/>
      </c>
      <c r="AQ293" s="239" t="str">
        <f t="shared" si="444"/>
        <v/>
      </c>
      <c r="AR293" s="239" t="str">
        <f t="shared" si="445"/>
        <v/>
      </c>
      <c r="AS293" s="239" t="str">
        <f t="shared" si="446"/>
        <v/>
      </c>
      <c r="AT293" s="239" t="str">
        <f t="shared" si="447"/>
        <v/>
      </c>
      <c r="AU293" s="239" t="str">
        <f t="shared" si="420"/>
        <v/>
      </c>
      <c r="AV293" s="239" t="str">
        <f t="shared" si="421"/>
        <v/>
      </c>
      <c r="AW293" s="239" t="str">
        <f t="shared" si="422"/>
        <v/>
      </c>
      <c r="AX293" s="239" t="str">
        <f t="shared" si="423"/>
        <v/>
      </c>
      <c r="AY293" s="239" t="str">
        <f t="shared" si="424"/>
        <v/>
      </c>
      <c r="AZ293" s="239" t="str">
        <f t="shared" si="425"/>
        <v/>
      </c>
      <c r="BA293" s="239" t="str">
        <f t="shared" si="426"/>
        <v/>
      </c>
      <c r="BB293" s="239" t="str">
        <f t="shared" si="427"/>
        <v/>
      </c>
      <c r="BC293" s="239" t="str">
        <f t="shared" si="428"/>
        <v/>
      </c>
      <c r="BD293" s="239" t="str">
        <f t="shared" si="429"/>
        <v/>
      </c>
      <c r="BE293" s="239" t="str">
        <f t="shared" si="430"/>
        <v/>
      </c>
      <c r="BF293" s="239" t="str">
        <f t="shared" si="431"/>
        <v/>
      </c>
      <c r="BG293" s="239" t="str">
        <f t="shared" si="432"/>
        <v/>
      </c>
      <c r="BH293" s="239" t="str">
        <f t="shared" si="433"/>
        <v/>
      </c>
      <c r="BI293" s="239" t="str">
        <f t="shared" si="434"/>
        <v/>
      </c>
      <c r="BJ293" s="239" t="str">
        <f t="shared" si="435"/>
        <v/>
      </c>
      <c r="BK293" s="239" t="str">
        <f t="shared" si="436"/>
        <v/>
      </c>
      <c r="BL293" s="239" t="str">
        <f t="shared" si="437"/>
        <v/>
      </c>
      <c r="BN293" s="239" t="str">
        <f t="shared" si="448"/>
        <v/>
      </c>
      <c r="BO293" s="239" t="str">
        <f t="shared" si="449"/>
        <v/>
      </c>
      <c r="BP293" s="239" t="str">
        <f t="shared" si="450"/>
        <v/>
      </c>
      <c r="BQ293" s="239" t="str">
        <f t="shared" si="451"/>
        <v/>
      </c>
      <c r="BR293" s="239" t="str">
        <f t="shared" si="452"/>
        <v/>
      </c>
      <c r="BS293" s="239" t="str">
        <f t="shared" si="453"/>
        <v/>
      </c>
      <c r="BT293" s="239" t="str">
        <f t="shared" si="454"/>
        <v/>
      </c>
      <c r="BU293" s="239" t="str">
        <f t="shared" si="455"/>
        <v/>
      </c>
      <c r="BV293" s="239" t="str">
        <f t="shared" si="456"/>
        <v/>
      </c>
      <c r="BW293" s="239" t="str">
        <f t="shared" si="457"/>
        <v/>
      </c>
      <c r="BX293" s="239" t="str">
        <f t="shared" si="458"/>
        <v/>
      </c>
      <c r="BY293" s="239" t="str">
        <f t="shared" si="459"/>
        <v/>
      </c>
      <c r="BZ293" s="239" t="str">
        <f t="shared" si="460"/>
        <v/>
      </c>
      <c r="CA293" s="239" t="str">
        <f t="shared" si="461"/>
        <v/>
      </c>
      <c r="CB293" s="239" t="str">
        <f t="shared" si="462"/>
        <v/>
      </c>
      <c r="CC293" s="239" t="str">
        <f t="shared" si="463"/>
        <v/>
      </c>
      <c r="CD293" s="239" t="str">
        <f t="shared" si="464"/>
        <v/>
      </c>
      <c r="CE293" s="239" t="str">
        <f t="shared" si="465"/>
        <v/>
      </c>
      <c r="CF293" s="239" t="str">
        <f t="shared" si="466"/>
        <v/>
      </c>
      <c r="CG293" s="239" t="str">
        <f t="shared" si="467"/>
        <v/>
      </c>
      <c r="CH293" s="239" t="str">
        <f t="shared" si="468"/>
        <v/>
      </c>
      <c r="CI293" s="239" t="str">
        <f t="shared" si="469"/>
        <v/>
      </c>
      <c r="CJ293" s="239" t="str">
        <f t="shared" si="470"/>
        <v/>
      </c>
      <c r="CK293" s="239" t="str">
        <f t="shared" si="471"/>
        <v/>
      </c>
      <c r="CL293" s="239" t="str">
        <f t="shared" si="472"/>
        <v/>
      </c>
      <c r="CM293" s="239" t="str">
        <f t="shared" si="473"/>
        <v/>
      </c>
      <c r="CN293" s="239" t="str">
        <f t="shared" si="474"/>
        <v/>
      </c>
      <c r="CP293" s="239" t="str">
        <f t="shared" si="475"/>
        <v/>
      </c>
      <c r="CQ293" s="239" t="str">
        <f t="shared" si="476"/>
        <v/>
      </c>
      <c r="CR293" s="239" t="str">
        <f t="shared" si="477"/>
        <v/>
      </c>
      <c r="CS293" s="239" t="str">
        <f t="shared" si="478"/>
        <v/>
      </c>
      <c r="CT293" s="239" t="str">
        <f t="shared" si="479"/>
        <v/>
      </c>
      <c r="CU293" s="239" t="str">
        <f t="shared" si="480"/>
        <v/>
      </c>
      <c r="CV293" s="239" t="str">
        <f t="shared" si="481"/>
        <v/>
      </c>
      <c r="CW293" s="239" t="str">
        <f t="shared" si="482"/>
        <v/>
      </c>
      <c r="CX293" s="239" t="str">
        <f t="shared" si="483"/>
        <v/>
      </c>
      <c r="CY293" s="239" t="str">
        <f t="shared" si="484"/>
        <v/>
      </c>
      <c r="CZ293" s="239" t="str">
        <f t="shared" si="485"/>
        <v/>
      </c>
      <c r="DA293" s="239" t="str">
        <f t="shared" si="486"/>
        <v/>
      </c>
      <c r="DB293" s="239" t="str">
        <f t="shared" si="487"/>
        <v/>
      </c>
      <c r="DC293" s="239" t="str">
        <f t="shared" si="488"/>
        <v/>
      </c>
      <c r="DD293" s="239" t="str">
        <f t="shared" si="489"/>
        <v/>
      </c>
      <c r="DE293" s="239" t="str">
        <f t="shared" si="490"/>
        <v/>
      </c>
      <c r="DF293" s="239" t="str">
        <f t="shared" si="491"/>
        <v/>
      </c>
      <c r="DG293" s="239" t="str">
        <f t="shared" si="492"/>
        <v/>
      </c>
      <c r="DH293" s="239" t="str">
        <f t="shared" si="493"/>
        <v/>
      </c>
      <c r="DI293" s="239" t="str">
        <f t="shared" si="494"/>
        <v/>
      </c>
      <c r="DJ293" s="239" t="str">
        <f t="shared" si="495"/>
        <v/>
      </c>
      <c r="DK293" s="239" t="str">
        <f t="shared" si="496"/>
        <v/>
      </c>
      <c r="DL293" s="239" t="str">
        <f t="shared" si="497"/>
        <v/>
      </c>
      <c r="DM293" s="239" t="str">
        <f t="shared" si="498"/>
        <v/>
      </c>
      <c r="DN293" s="239" t="str">
        <f t="shared" si="499"/>
        <v/>
      </c>
      <c r="DO293" s="239" t="str">
        <f t="shared" si="500"/>
        <v/>
      </c>
      <c r="DP293" s="239" t="str">
        <f t="shared" si="501"/>
        <v/>
      </c>
    </row>
    <row r="294" spans="1:120" ht="35.25" hidden="1" customHeight="1" x14ac:dyDescent="0.25">
      <c r="A294" s="53" t="s">
        <v>4522</v>
      </c>
      <c r="B294" s="53">
        <v>72</v>
      </c>
      <c r="C294" s="53" t="s">
        <v>50</v>
      </c>
      <c r="D294" s="53" t="s">
        <v>1291</v>
      </c>
      <c r="E294" s="53">
        <v>1</v>
      </c>
      <c r="F294" s="53" t="s">
        <v>1324</v>
      </c>
      <c r="G294" s="53" t="str">
        <f t="shared" si="503"/>
        <v>72-2</v>
      </c>
      <c r="H294" s="53" t="s">
        <v>94</v>
      </c>
      <c r="I294" s="53" t="s">
        <v>76</v>
      </c>
      <c r="J294" s="53" t="s">
        <v>80</v>
      </c>
      <c r="K294" s="53" t="s">
        <v>80</v>
      </c>
      <c r="L294" s="53" t="s">
        <v>80</v>
      </c>
      <c r="M294" s="53" t="s">
        <v>80</v>
      </c>
      <c r="N294" s="53" t="s">
        <v>80</v>
      </c>
      <c r="O294" s="53" t="s">
        <v>80</v>
      </c>
      <c r="P294" s="53" t="s">
        <v>1325</v>
      </c>
      <c r="Q294" s="52">
        <v>0.3</v>
      </c>
      <c r="R294" s="52">
        <f>+Q294*Q293</f>
        <v>7.4999999999999997E-2</v>
      </c>
      <c r="S294" s="53">
        <v>1</v>
      </c>
      <c r="T294" s="53" t="s">
        <v>84</v>
      </c>
      <c r="U294" s="53" t="s">
        <v>1172</v>
      </c>
      <c r="V294" s="23">
        <v>44986</v>
      </c>
      <c r="W294" s="23">
        <v>45016</v>
      </c>
      <c r="X294" s="53" t="s">
        <v>1326</v>
      </c>
      <c r="Y294" s="49" t="s">
        <v>97</v>
      </c>
      <c r="Z294" s="59" t="s">
        <v>100</v>
      </c>
      <c r="AA294" s="60">
        <v>1</v>
      </c>
      <c r="AB294" s="62" t="s">
        <v>1327</v>
      </c>
      <c r="AC294" s="62">
        <v>44995</v>
      </c>
      <c r="AD294" s="60">
        <v>1</v>
      </c>
      <c r="AE294" s="62" t="s">
        <v>956</v>
      </c>
      <c r="AF294" s="62">
        <v>44995</v>
      </c>
      <c r="AG294" s="60" t="s">
        <v>79</v>
      </c>
      <c r="AH294" s="60">
        <v>1</v>
      </c>
      <c r="AI294" s="52">
        <f t="shared" si="419"/>
        <v>7.4999999999999997E-2</v>
      </c>
      <c r="AJ294" s="52">
        <f t="shared" ref="AJ294:AJ295" si="508">+AI294/R294</f>
        <v>1</v>
      </c>
      <c r="AK294" s="52"/>
      <c r="AL294" s="239" t="str">
        <f t="shared" si="439"/>
        <v/>
      </c>
      <c r="AM294" s="239" t="str">
        <f t="shared" si="440"/>
        <v/>
      </c>
      <c r="AN294" s="239" t="str">
        <f t="shared" si="441"/>
        <v/>
      </c>
      <c r="AO294" s="239" t="str">
        <f t="shared" si="442"/>
        <v/>
      </c>
      <c r="AP294" s="239">
        <f t="shared" si="443"/>
        <v>1</v>
      </c>
      <c r="AQ294" s="239" t="str">
        <f t="shared" si="444"/>
        <v/>
      </c>
      <c r="AR294" s="239" t="str">
        <f t="shared" si="445"/>
        <v/>
      </c>
      <c r="AS294" s="239" t="str">
        <f t="shared" si="446"/>
        <v/>
      </c>
      <c r="AT294" s="239" t="str">
        <f t="shared" si="447"/>
        <v/>
      </c>
      <c r="AU294" s="239" t="str">
        <f t="shared" si="420"/>
        <v/>
      </c>
      <c r="AV294" s="239" t="str">
        <f t="shared" si="421"/>
        <v/>
      </c>
      <c r="AW294" s="239" t="str">
        <f t="shared" si="422"/>
        <v/>
      </c>
      <c r="AX294" s="239" t="str">
        <f t="shared" si="423"/>
        <v/>
      </c>
      <c r="AY294" s="239" t="str">
        <f t="shared" si="424"/>
        <v/>
      </c>
      <c r="AZ294" s="239" t="str">
        <f t="shared" si="425"/>
        <v/>
      </c>
      <c r="BA294" s="239" t="str">
        <f t="shared" si="426"/>
        <v/>
      </c>
      <c r="BB294" s="239" t="str">
        <f t="shared" si="427"/>
        <v/>
      </c>
      <c r="BC294" s="239" t="str">
        <f t="shared" si="428"/>
        <v/>
      </c>
      <c r="BD294" s="239" t="str">
        <f t="shared" si="429"/>
        <v/>
      </c>
      <c r="BE294" s="239" t="str">
        <f t="shared" si="430"/>
        <v/>
      </c>
      <c r="BF294" s="239" t="str">
        <f t="shared" si="431"/>
        <v/>
      </c>
      <c r="BG294" s="239" t="str">
        <f t="shared" si="432"/>
        <v/>
      </c>
      <c r="BH294" s="239" t="str">
        <f t="shared" si="433"/>
        <v/>
      </c>
      <c r="BI294" s="239" t="str">
        <f t="shared" si="434"/>
        <v/>
      </c>
      <c r="BJ294" s="239" t="str">
        <f t="shared" si="435"/>
        <v/>
      </c>
      <c r="BK294" s="239" t="str">
        <f t="shared" si="436"/>
        <v/>
      </c>
      <c r="BL294" s="239" t="str">
        <f t="shared" si="437"/>
        <v/>
      </c>
      <c r="BN294" s="239" t="str">
        <f t="shared" si="448"/>
        <v/>
      </c>
      <c r="BO294" s="239" t="str">
        <f t="shared" si="449"/>
        <v/>
      </c>
      <c r="BP294" s="239" t="str">
        <f t="shared" si="450"/>
        <v/>
      </c>
      <c r="BQ294" s="239" t="str">
        <f t="shared" si="451"/>
        <v/>
      </c>
      <c r="BR294" s="239">
        <f t="shared" si="452"/>
        <v>1</v>
      </c>
      <c r="BS294" s="239" t="str">
        <f t="shared" si="453"/>
        <v/>
      </c>
      <c r="BT294" s="239" t="str">
        <f t="shared" si="454"/>
        <v/>
      </c>
      <c r="BU294" s="239" t="str">
        <f t="shared" si="455"/>
        <v/>
      </c>
      <c r="BV294" s="239" t="str">
        <f t="shared" si="456"/>
        <v/>
      </c>
      <c r="BW294" s="239" t="str">
        <f t="shared" si="457"/>
        <v/>
      </c>
      <c r="BX294" s="239" t="str">
        <f t="shared" si="458"/>
        <v/>
      </c>
      <c r="BY294" s="239" t="str">
        <f t="shared" si="459"/>
        <v/>
      </c>
      <c r="BZ294" s="239" t="str">
        <f t="shared" si="460"/>
        <v/>
      </c>
      <c r="CA294" s="239" t="str">
        <f t="shared" si="461"/>
        <v/>
      </c>
      <c r="CB294" s="239" t="str">
        <f t="shared" si="462"/>
        <v/>
      </c>
      <c r="CC294" s="239" t="str">
        <f t="shared" si="463"/>
        <v/>
      </c>
      <c r="CD294" s="239" t="str">
        <f t="shared" si="464"/>
        <v/>
      </c>
      <c r="CE294" s="239" t="str">
        <f t="shared" si="465"/>
        <v/>
      </c>
      <c r="CF294" s="239" t="str">
        <f t="shared" si="466"/>
        <v/>
      </c>
      <c r="CG294" s="239" t="str">
        <f t="shared" si="467"/>
        <v/>
      </c>
      <c r="CH294" s="239" t="str">
        <f t="shared" si="468"/>
        <v/>
      </c>
      <c r="CI294" s="239" t="str">
        <f t="shared" si="469"/>
        <v/>
      </c>
      <c r="CJ294" s="239" t="str">
        <f t="shared" si="470"/>
        <v/>
      </c>
      <c r="CK294" s="239" t="str">
        <f t="shared" si="471"/>
        <v/>
      </c>
      <c r="CL294" s="239" t="str">
        <f t="shared" si="472"/>
        <v/>
      </c>
      <c r="CM294" s="239" t="str">
        <f t="shared" si="473"/>
        <v/>
      </c>
      <c r="CN294" s="239" t="str">
        <f t="shared" si="474"/>
        <v/>
      </c>
      <c r="CP294" s="239" t="str">
        <f t="shared" si="475"/>
        <v/>
      </c>
      <c r="CQ294" s="239" t="str">
        <f t="shared" si="476"/>
        <v/>
      </c>
      <c r="CR294" s="239" t="str">
        <f t="shared" si="477"/>
        <v/>
      </c>
      <c r="CS294" s="239" t="str">
        <f t="shared" si="478"/>
        <v/>
      </c>
      <c r="CT294" s="239" t="str">
        <f t="shared" si="479"/>
        <v>1er trimestre</v>
      </c>
      <c r="CU294" s="239" t="str">
        <f t="shared" si="480"/>
        <v/>
      </c>
      <c r="CV294" s="239" t="str">
        <f t="shared" si="481"/>
        <v/>
      </c>
      <c r="CW294" s="239" t="str">
        <f t="shared" si="482"/>
        <v/>
      </c>
      <c r="CX294" s="239" t="str">
        <f t="shared" si="483"/>
        <v/>
      </c>
      <c r="CY294" s="239" t="str">
        <f t="shared" si="484"/>
        <v/>
      </c>
      <c r="CZ294" s="239" t="str">
        <f t="shared" si="485"/>
        <v/>
      </c>
      <c r="DA294" s="239" t="str">
        <f t="shared" si="486"/>
        <v/>
      </c>
      <c r="DB294" s="239" t="str">
        <f t="shared" si="487"/>
        <v/>
      </c>
      <c r="DC294" s="239" t="str">
        <f t="shared" si="488"/>
        <v/>
      </c>
      <c r="DD294" s="239" t="str">
        <f t="shared" si="489"/>
        <v/>
      </c>
      <c r="DE294" s="239" t="str">
        <f t="shared" si="490"/>
        <v/>
      </c>
      <c r="DF294" s="239" t="str">
        <f t="shared" si="491"/>
        <v/>
      </c>
      <c r="DG294" s="239" t="str">
        <f t="shared" si="492"/>
        <v/>
      </c>
      <c r="DH294" s="239" t="str">
        <f t="shared" si="493"/>
        <v/>
      </c>
      <c r="DI294" s="239" t="str">
        <f t="shared" si="494"/>
        <v/>
      </c>
      <c r="DJ294" s="239" t="str">
        <f t="shared" si="495"/>
        <v/>
      </c>
      <c r="DK294" s="239" t="str">
        <f t="shared" si="496"/>
        <v/>
      </c>
      <c r="DL294" s="239" t="str">
        <f t="shared" si="497"/>
        <v/>
      </c>
      <c r="DM294" s="239" t="str">
        <f t="shared" si="498"/>
        <v/>
      </c>
      <c r="DN294" s="239" t="str">
        <f t="shared" si="499"/>
        <v/>
      </c>
      <c r="DO294" s="239" t="str">
        <f t="shared" si="500"/>
        <v/>
      </c>
      <c r="DP294" s="239" t="str">
        <f t="shared" si="501"/>
        <v/>
      </c>
    </row>
    <row r="295" spans="1:120" ht="35.25" hidden="1" customHeight="1" x14ac:dyDescent="0.25">
      <c r="A295" s="53" t="s">
        <v>4522</v>
      </c>
      <c r="B295" s="53">
        <v>72</v>
      </c>
      <c r="C295" s="53" t="s">
        <v>50</v>
      </c>
      <c r="D295" s="53" t="s">
        <v>1291</v>
      </c>
      <c r="E295" s="53">
        <v>1</v>
      </c>
      <c r="F295" s="53" t="s">
        <v>1328</v>
      </c>
      <c r="G295" s="53" t="str">
        <f t="shared" si="503"/>
        <v>72-2</v>
      </c>
      <c r="H295" s="53" t="s">
        <v>94</v>
      </c>
      <c r="I295" s="53" t="s">
        <v>76</v>
      </c>
      <c r="J295" s="53" t="s">
        <v>80</v>
      </c>
      <c r="K295" s="53" t="s">
        <v>80</v>
      </c>
      <c r="L295" s="53" t="s">
        <v>80</v>
      </c>
      <c r="M295" s="53" t="s">
        <v>80</v>
      </c>
      <c r="N295" s="53" t="s">
        <v>80</v>
      </c>
      <c r="O295" s="53" t="s">
        <v>80</v>
      </c>
      <c r="P295" s="53" t="s">
        <v>1329</v>
      </c>
      <c r="Q295" s="52">
        <v>0.3</v>
      </c>
      <c r="R295" s="52">
        <f>+Q295*Q293</f>
        <v>7.4999999999999997E-2</v>
      </c>
      <c r="S295" s="53">
        <v>2</v>
      </c>
      <c r="T295" s="53" t="s">
        <v>84</v>
      </c>
      <c r="U295" s="53" t="s">
        <v>1330</v>
      </c>
      <c r="V295" s="23">
        <v>45026</v>
      </c>
      <c r="W295" s="23">
        <v>45230</v>
      </c>
      <c r="X295" s="53" t="s">
        <v>1331</v>
      </c>
      <c r="Y295" s="49" t="s">
        <v>87</v>
      </c>
      <c r="Z295" s="59" t="s">
        <v>100</v>
      </c>
      <c r="AA295" s="60">
        <v>1</v>
      </c>
      <c r="AB295" s="60" t="s">
        <v>1332</v>
      </c>
      <c r="AC295" s="69">
        <v>45166</v>
      </c>
      <c r="AD295" s="60">
        <v>1</v>
      </c>
      <c r="AE295" s="60" t="s">
        <v>1314</v>
      </c>
      <c r="AF295" s="69">
        <v>45166</v>
      </c>
      <c r="AG295" s="60" t="s">
        <v>79</v>
      </c>
      <c r="AH295" s="60">
        <v>1</v>
      </c>
      <c r="AI295" s="52">
        <f t="shared" si="419"/>
        <v>7.4999999999999997E-2</v>
      </c>
      <c r="AJ295" s="52">
        <f t="shared" si="508"/>
        <v>1</v>
      </c>
      <c r="AK295" s="52"/>
      <c r="AL295" s="239" t="str">
        <f t="shared" si="439"/>
        <v/>
      </c>
      <c r="AM295" s="239" t="str">
        <f t="shared" si="440"/>
        <v/>
      </c>
      <c r="AN295" s="239" t="str">
        <f t="shared" si="441"/>
        <v/>
      </c>
      <c r="AO295" s="239" t="str">
        <f t="shared" si="442"/>
        <v/>
      </c>
      <c r="AP295" s="239" t="str">
        <f t="shared" si="443"/>
        <v/>
      </c>
      <c r="AQ295" s="239" t="str">
        <f t="shared" si="444"/>
        <v/>
      </c>
      <c r="AR295" s="239" t="str">
        <f t="shared" si="445"/>
        <v/>
      </c>
      <c r="AS295" s="239" t="str">
        <f t="shared" si="446"/>
        <v/>
      </c>
      <c r="AT295" s="239" t="str">
        <f t="shared" si="447"/>
        <v/>
      </c>
      <c r="AU295" s="239" t="str">
        <f t="shared" si="420"/>
        <v/>
      </c>
      <c r="AV295" s="239" t="str">
        <f t="shared" si="421"/>
        <v/>
      </c>
      <c r="AW295" s="239" t="str">
        <f t="shared" si="422"/>
        <v/>
      </c>
      <c r="AX295" s="239" t="str">
        <f t="shared" si="423"/>
        <v/>
      </c>
      <c r="AY295" s="239" t="str">
        <f t="shared" si="424"/>
        <v/>
      </c>
      <c r="AZ295" s="239" t="str">
        <f t="shared" si="425"/>
        <v/>
      </c>
      <c r="BA295" s="239" t="str">
        <f t="shared" si="426"/>
        <v/>
      </c>
      <c r="BB295" s="239" t="str">
        <f t="shared" si="427"/>
        <v/>
      </c>
      <c r="BC295" s="239" t="str">
        <f t="shared" si="428"/>
        <v/>
      </c>
      <c r="BD295" s="239" t="str">
        <f t="shared" si="429"/>
        <v/>
      </c>
      <c r="BE295" s="239" t="str">
        <f t="shared" si="430"/>
        <v/>
      </c>
      <c r="BF295" s="239" t="str">
        <f t="shared" si="431"/>
        <v/>
      </c>
      <c r="BG295" s="239" t="str">
        <f t="shared" si="432"/>
        <v/>
      </c>
      <c r="BH295" s="239" t="str">
        <f t="shared" si="433"/>
        <v/>
      </c>
      <c r="BI295" s="239" t="str">
        <f t="shared" si="434"/>
        <v/>
      </c>
      <c r="BJ295" s="239" t="str">
        <f t="shared" si="435"/>
        <v/>
      </c>
      <c r="BK295" s="239" t="str">
        <f t="shared" si="436"/>
        <v/>
      </c>
      <c r="BL295" s="239" t="str">
        <f t="shared" si="437"/>
        <v/>
      </c>
      <c r="BN295" s="239" t="str">
        <f t="shared" si="448"/>
        <v/>
      </c>
      <c r="BO295" s="239" t="str">
        <f t="shared" si="449"/>
        <v/>
      </c>
      <c r="BP295" s="239" t="str">
        <f t="shared" si="450"/>
        <v/>
      </c>
      <c r="BQ295" s="239" t="str">
        <f t="shared" si="451"/>
        <v/>
      </c>
      <c r="BR295" s="239" t="str">
        <f t="shared" si="452"/>
        <v/>
      </c>
      <c r="BS295" s="239" t="str">
        <f t="shared" si="453"/>
        <v/>
      </c>
      <c r="BT295" s="239" t="str">
        <f t="shared" si="454"/>
        <v/>
      </c>
      <c r="BU295" s="239" t="str">
        <f t="shared" si="455"/>
        <v/>
      </c>
      <c r="BV295" s="239" t="str">
        <f t="shared" si="456"/>
        <v/>
      </c>
      <c r="BW295" s="239" t="str">
        <f t="shared" si="457"/>
        <v/>
      </c>
      <c r="BX295" s="239" t="str">
        <f t="shared" si="458"/>
        <v/>
      </c>
      <c r="BY295" s="239" t="str">
        <f t="shared" si="459"/>
        <v/>
      </c>
      <c r="BZ295" s="239" t="str">
        <f t="shared" si="460"/>
        <v/>
      </c>
      <c r="CA295" s="239" t="str">
        <f t="shared" si="461"/>
        <v/>
      </c>
      <c r="CB295" s="239" t="str">
        <f t="shared" si="462"/>
        <v/>
      </c>
      <c r="CC295" s="239" t="str">
        <f t="shared" si="463"/>
        <v/>
      </c>
      <c r="CD295" s="239" t="str">
        <f t="shared" si="464"/>
        <v/>
      </c>
      <c r="CE295" s="239" t="str">
        <f t="shared" si="465"/>
        <v/>
      </c>
      <c r="CF295" s="239" t="str">
        <f t="shared" si="466"/>
        <v/>
      </c>
      <c r="CG295" s="239" t="str">
        <f t="shared" si="467"/>
        <v/>
      </c>
      <c r="CH295" s="239" t="str">
        <f t="shared" si="468"/>
        <v/>
      </c>
      <c r="CI295" s="239" t="str">
        <f t="shared" si="469"/>
        <v/>
      </c>
      <c r="CJ295" s="239" t="str">
        <f t="shared" si="470"/>
        <v/>
      </c>
      <c r="CK295" s="239" t="str">
        <f t="shared" si="471"/>
        <v/>
      </c>
      <c r="CL295" s="239" t="str">
        <f t="shared" si="472"/>
        <v/>
      </c>
      <c r="CM295" s="239" t="str">
        <f t="shared" si="473"/>
        <v/>
      </c>
      <c r="CN295" s="239" t="str">
        <f t="shared" si="474"/>
        <v/>
      </c>
      <c r="CP295" s="239" t="str">
        <f t="shared" si="475"/>
        <v/>
      </c>
      <c r="CQ295" s="239" t="str">
        <f t="shared" si="476"/>
        <v/>
      </c>
      <c r="CR295" s="239" t="str">
        <f t="shared" si="477"/>
        <v/>
      </c>
      <c r="CS295" s="239" t="str">
        <f t="shared" si="478"/>
        <v/>
      </c>
      <c r="CT295" s="239" t="str">
        <f t="shared" si="479"/>
        <v/>
      </c>
      <c r="CU295" s="239" t="str">
        <f t="shared" si="480"/>
        <v/>
      </c>
      <c r="CV295" s="239" t="str">
        <f t="shared" si="481"/>
        <v/>
      </c>
      <c r="CW295" s="239" t="str">
        <f t="shared" si="482"/>
        <v/>
      </c>
      <c r="CX295" s="239" t="str">
        <f t="shared" si="483"/>
        <v/>
      </c>
      <c r="CY295" s="239" t="str">
        <f t="shared" si="484"/>
        <v/>
      </c>
      <c r="CZ295" s="239" t="str">
        <f t="shared" si="485"/>
        <v/>
      </c>
      <c r="DA295" s="239" t="str">
        <f t="shared" si="486"/>
        <v/>
      </c>
      <c r="DB295" s="239" t="str">
        <f t="shared" si="487"/>
        <v/>
      </c>
      <c r="DC295" s="239" t="str">
        <f t="shared" si="488"/>
        <v/>
      </c>
      <c r="DD295" s="239" t="str">
        <f t="shared" si="489"/>
        <v/>
      </c>
      <c r="DE295" s="239" t="str">
        <f t="shared" si="490"/>
        <v/>
      </c>
      <c r="DF295" s="239" t="str">
        <f t="shared" si="491"/>
        <v/>
      </c>
      <c r="DG295" s="239" t="str">
        <f t="shared" si="492"/>
        <v/>
      </c>
      <c r="DH295" s="239" t="str">
        <f t="shared" si="493"/>
        <v/>
      </c>
      <c r="DI295" s="239" t="str">
        <f t="shared" si="494"/>
        <v/>
      </c>
      <c r="DJ295" s="239" t="str">
        <f t="shared" si="495"/>
        <v/>
      </c>
      <c r="DK295" s="239" t="str">
        <f t="shared" si="496"/>
        <v/>
      </c>
      <c r="DL295" s="239" t="str">
        <f t="shared" si="497"/>
        <v/>
      </c>
      <c r="DM295" s="239" t="str">
        <f t="shared" si="498"/>
        <v/>
      </c>
      <c r="DN295" s="239" t="str">
        <f t="shared" si="499"/>
        <v/>
      </c>
      <c r="DO295" s="239" t="str">
        <f t="shared" si="500"/>
        <v/>
      </c>
      <c r="DP295" s="239" t="str">
        <f t="shared" si="501"/>
        <v/>
      </c>
    </row>
    <row r="296" spans="1:120" ht="35.25" hidden="1" customHeight="1" x14ac:dyDescent="0.25">
      <c r="A296" s="53" t="s">
        <v>4522</v>
      </c>
      <c r="B296" s="53">
        <v>72</v>
      </c>
      <c r="C296" s="53" t="s">
        <v>50</v>
      </c>
      <c r="D296" s="53" t="s">
        <v>1291</v>
      </c>
      <c r="E296" s="53">
        <v>1</v>
      </c>
      <c r="F296" s="53" t="s">
        <v>1333</v>
      </c>
      <c r="G296" s="53" t="str">
        <f t="shared" si="503"/>
        <v>72-2</v>
      </c>
      <c r="H296" s="53" t="s">
        <v>102</v>
      </c>
      <c r="I296" s="53" t="s">
        <v>76</v>
      </c>
      <c r="J296" s="53" t="s">
        <v>80</v>
      </c>
      <c r="K296" s="53" t="s">
        <v>80</v>
      </c>
      <c r="L296" s="53" t="s">
        <v>80</v>
      </c>
      <c r="M296" s="53" t="s">
        <v>80</v>
      </c>
      <c r="N296" s="53" t="s">
        <v>80</v>
      </c>
      <c r="O296" s="53" t="s">
        <v>80</v>
      </c>
      <c r="P296" s="53" t="s">
        <v>1334</v>
      </c>
      <c r="Q296" s="52">
        <v>0</v>
      </c>
      <c r="R296" s="52">
        <f>+Q296*Q293</f>
        <v>0</v>
      </c>
      <c r="S296" s="53">
        <v>2</v>
      </c>
      <c r="T296" s="53" t="s">
        <v>84</v>
      </c>
      <c r="U296" s="53" t="s">
        <v>1330</v>
      </c>
      <c r="V296" s="23">
        <v>45230</v>
      </c>
      <c r="W296" s="23">
        <v>45253</v>
      </c>
      <c r="X296" s="53" t="s">
        <v>390</v>
      </c>
      <c r="Y296" s="49" t="s">
        <v>87</v>
      </c>
      <c r="Z296" s="59" t="s">
        <v>100</v>
      </c>
      <c r="AA296" s="52">
        <v>1</v>
      </c>
      <c r="AB296" s="23" t="s">
        <v>1335</v>
      </c>
      <c r="AC296" s="23">
        <v>45240</v>
      </c>
      <c r="AD296" s="52">
        <v>1</v>
      </c>
      <c r="AE296" s="23" t="s">
        <v>1336</v>
      </c>
      <c r="AF296" s="23">
        <v>45240</v>
      </c>
      <c r="AG296" s="52" t="s">
        <v>79</v>
      </c>
      <c r="AH296" s="52">
        <v>1</v>
      </c>
      <c r="AI296" s="52">
        <f t="shared" si="419"/>
        <v>0</v>
      </c>
      <c r="AJ296" s="52"/>
      <c r="AK296" s="52"/>
      <c r="AL296" s="239" t="str">
        <f t="shared" si="439"/>
        <v/>
      </c>
      <c r="AM296" s="239" t="str">
        <f t="shared" si="440"/>
        <v/>
      </c>
      <c r="AN296" s="239" t="str">
        <f t="shared" si="441"/>
        <v/>
      </c>
      <c r="AO296" s="239" t="str">
        <f t="shared" si="442"/>
        <v/>
      </c>
      <c r="AP296" s="239" t="str">
        <f t="shared" si="443"/>
        <v/>
      </c>
      <c r="AQ296" s="239" t="str">
        <f t="shared" si="444"/>
        <v/>
      </c>
      <c r="AR296" s="239" t="str">
        <f t="shared" si="445"/>
        <v/>
      </c>
      <c r="AS296" s="239" t="str">
        <f t="shared" si="446"/>
        <v/>
      </c>
      <c r="AT296" s="239" t="str">
        <f t="shared" si="447"/>
        <v/>
      </c>
      <c r="AU296" s="239" t="str">
        <f t="shared" si="420"/>
        <v/>
      </c>
      <c r="AV296" s="239">
        <f t="shared" si="421"/>
        <v>1</v>
      </c>
      <c r="AW296" s="239" t="str">
        <f t="shared" si="422"/>
        <v/>
      </c>
      <c r="AX296" s="239" t="str">
        <f t="shared" si="423"/>
        <v/>
      </c>
      <c r="AY296" s="239" t="str">
        <f t="shared" si="424"/>
        <v/>
      </c>
      <c r="AZ296" s="239" t="str">
        <f t="shared" si="425"/>
        <v/>
      </c>
      <c r="BA296" s="239" t="str">
        <f t="shared" si="426"/>
        <v/>
      </c>
      <c r="BB296" s="239" t="str">
        <f t="shared" si="427"/>
        <v/>
      </c>
      <c r="BC296" s="239" t="str">
        <f t="shared" si="428"/>
        <v/>
      </c>
      <c r="BD296" s="239" t="str">
        <f t="shared" si="429"/>
        <v/>
      </c>
      <c r="BE296" s="239" t="str">
        <f t="shared" si="430"/>
        <v/>
      </c>
      <c r="BF296" s="239" t="str">
        <f t="shared" si="431"/>
        <v/>
      </c>
      <c r="BG296" s="239" t="str">
        <f t="shared" si="432"/>
        <v/>
      </c>
      <c r="BH296" s="239" t="str">
        <f t="shared" si="433"/>
        <v/>
      </c>
      <c r="BI296" s="239" t="str">
        <f t="shared" si="434"/>
        <v/>
      </c>
      <c r="BJ296" s="239" t="str">
        <f t="shared" si="435"/>
        <v/>
      </c>
      <c r="BK296" s="239" t="str">
        <f t="shared" si="436"/>
        <v/>
      </c>
      <c r="BL296" s="239" t="str">
        <f t="shared" si="437"/>
        <v/>
      </c>
      <c r="BN296" s="239" t="str">
        <f t="shared" si="448"/>
        <v/>
      </c>
      <c r="BO296" s="239" t="str">
        <f t="shared" si="449"/>
        <v/>
      </c>
      <c r="BP296" s="239" t="str">
        <f t="shared" si="450"/>
        <v/>
      </c>
      <c r="BQ296" s="239" t="str">
        <f t="shared" si="451"/>
        <v/>
      </c>
      <c r="BR296" s="239" t="str">
        <f t="shared" si="452"/>
        <v/>
      </c>
      <c r="BS296" s="239" t="str">
        <f t="shared" si="453"/>
        <v/>
      </c>
      <c r="BT296" s="239" t="str">
        <f t="shared" si="454"/>
        <v/>
      </c>
      <c r="BU296" s="239" t="str">
        <f t="shared" si="455"/>
        <v/>
      </c>
      <c r="BV296" s="239" t="str">
        <f t="shared" si="456"/>
        <v/>
      </c>
      <c r="BW296" s="239" t="str">
        <f t="shared" si="457"/>
        <v/>
      </c>
      <c r="BX296" s="239">
        <f t="shared" si="458"/>
        <v>1</v>
      </c>
      <c r="BY296" s="239" t="str">
        <f t="shared" si="459"/>
        <v/>
      </c>
      <c r="BZ296" s="239" t="str">
        <f t="shared" si="460"/>
        <v/>
      </c>
      <c r="CA296" s="239" t="str">
        <f t="shared" si="461"/>
        <v/>
      </c>
      <c r="CB296" s="239" t="str">
        <f t="shared" si="462"/>
        <v/>
      </c>
      <c r="CC296" s="239" t="str">
        <f t="shared" si="463"/>
        <v/>
      </c>
      <c r="CD296" s="239" t="str">
        <f t="shared" si="464"/>
        <v/>
      </c>
      <c r="CE296" s="239" t="str">
        <f t="shared" si="465"/>
        <v/>
      </c>
      <c r="CF296" s="239" t="str">
        <f t="shared" si="466"/>
        <v/>
      </c>
      <c r="CG296" s="239" t="str">
        <f t="shared" si="467"/>
        <v/>
      </c>
      <c r="CH296" s="239" t="str">
        <f t="shared" si="468"/>
        <v/>
      </c>
      <c r="CI296" s="239" t="str">
        <f t="shared" si="469"/>
        <v/>
      </c>
      <c r="CJ296" s="239" t="str">
        <f t="shared" si="470"/>
        <v/>
      </c>
      <c r="CK296" s="239" t="str">
        <f t="shared" si="471"/>
        <v/>
      </c>
      <c r="CL296" s="239" t="str">
        <f t="shared" si="472"/>
        <v/>
      </c>
      <c r="CM296" s="239" t="str">
        <f t="shared" si="473"/>
        <v/>
      </c>
      <c r="CN296" s="239" t="str">
        <f t="shared" si="474"/>
        <v/>
      </c>
      <c r="CP296" s="239" t="str">
        <f t="shared" si="475"/>
        <v/>
      </c>
      <c r="CQ296" s="239" t="str">
        <f t="shared" si="476"/>
        <v/>
      </c>
      <c r="CR296" s="239" t="str">
        <f t="shared" si="477"/>
        <v/>
      </c>
      <c r="CS296" s="239" t="str">
        <f t="shared" si="478"/>
        <v/>
      </c>
      <c r="CT296" s="239" t="str">
        <f t="shared" si="479"/>
        <v/>
      </c>
      <c r="CU296" s="239" t="str">
        <f t="shared" si="480"/>
        <v/>
      </c>
      <c r="CV296" s="239" t="str">
        <f t="shared" si="481"/>
        <v/>
      </c>
      <c r="CW296" s="239" t="str">
        <f t="shared" si="482"/>
        <v/>
      </c>
      <c r="CX296" s="239" t="str">
        <f t="shared" si="483"/>
        <v/>
      </c>
      <c r="CY296" s="239" t="str">
        <f t="shared" si="484"/>
        <v/>
      </c>
      <c r="CZ296" s="239" t="str">
        <f t="shared" si="485"/>
        <v>4to Trimestre</v>
      </c>
      <c r="DA296" s="239" t="str">
        <f t="shared" si="486"/>
        <v/>
      </c>
      <c r="DB296" s="239" t="str">
        <f t="shared" si="487"/>
        <v/>
      </c>
      <c r="DC296" s="239" t="str">
        <f t="shared" si="488"/>
        <v/>
      </c>
      <c r="DD296" s="239" t="str">
        <f t="shared" si="489"/>
        <v/>
      </c>
      <c r="DE296" s="239" t="str">
        <f t="shared" si="490"/>
        <v/>
      </c>
      <c r="DF296" s="239" t="str">
        <f t="shared" si="491"/>
        <v/>
      </c>
      <c r="DG296" s="239" t="str">
        <f t="shared" si="492"/>
        <v/>
      </c>
      <c r="DH296" s="239" t="str">
        <f t="shared" si="493"/>
        <v/>
      </c>
      <c r="DI296" s="239" t="str">
        <f t="shared" si="494"/>
        <v/>
      </c>
      <c r="DJ296" s="239" t="str">
        <f t="shared" si="495"/>
        <v/>
      </c>
      <c r="DK296" s="239" t="str">
        <f t="shared" si="496"/>
        <v/>
      </c>
      <c r="DL296" s="239" t="str">
        <f t="shared" si="497"/>
        <v/>
      </c>
      <c r="DM296" s="239" t="str">
        <f t="shared" si="498"/>
        <v/>
      </c>
      <c r="DN296" s="239" t="str">
        <f t="shared" si="499"/>
        <v/>
      </c>
      <c r="DO296" s="239" t="str">
        <f t="shared" si="500"/>
        <v/>
      </c>
      <c r="DP296" s="239" t="str">
        <f t="shared" si="501"/>
        <v/>
      </c>
    </row>
    <row r="297" spans="1:120" ht="35.25" hidden="1" customHeight="1" x14ac:dyDescent="0.25">
      <c r="A297" s="53" t="s">
        <v>4522</v>
      </c>
      <c r="B297" s="53">
        <v>72</v>
      </c>
      <c r="C297" s="53" t="s">
        <v>50</v>
      </c>
      <c r="D297" s="53" t="s">
        <v>1291</v>
      </c>
      <c r="E297" s="53">
        <v>1</v>
      </c>
      <c r="F297" s="53" t="s">
        <v>1337</v>
      </c>
      <c r="G297" s="53" t="str">
        <f t="shared" si="503"/>
        <v>72-2</v>
      </c>
      <c r="H297" s="53" t="s">
        <v>94</v>
      </c>
      <c r="I297" s="53" t="s">
        <v>76</v>
      </c>
      <c r="J297" s="53" t="s">
        <v>80</v>
      </c>
      <c r="K297" s="53" t="s">
        <v>80</v>
      </c>
      <c r="L297" s="53" t="s">
        <v>80</v>
      </c>
      <c r="M297" s="53" t="s">
        <v>80</v>
      </c>
      <c r="N297" s="53" t="s">
        <v>80</v>
      </c>
      <c r="O297" s="53" t="s">
        <v>80</v>
      </c>
      <c r="P297" s="53" t="s">
        <v>1338</v>
      </c>
      <c r="Q297" s="52">
        <v>0.4</v>
      </c>
      <c r="R297" s="52">
        <f>+Q297*Q293</f>
        <v>0.1</v>
      </c>
      <c r="S297" s="53">
        <v>2</v>
      </c>
      <c r="T297" s="53" t="s">
        <v>84</v>
      </c>
      <c r="U297" s="53" t="s">
        <v>1320</v>
      </c>
      <c r="V297" s="23">
        <v>45254</v>
      </c>
      <c r="W297" s="23">
        <v>45260</v>
      </c>
      <c r="X297" s="53" t="s">
        <v>1296</v>
      </c>
      <c r="Y297" s="49" t="s">
        <v>87</v>
      </c>
      <c r="Z297" s="59" t="s">
        <v>100</v>
      </c>
      <c r="AA297" s="52">
        <v>1</v>
      </c>
      <c r="AB297" s="23" t="s">
        <v>1339</v>
      </c>
      <c r="AC297" s="23">
        <v>45252</v>
      </c>
      <c r="AD297" s="52">
        <v>1</v>
      </c>
      <c r="AE297" s="23" t="s">
        <v>1340</v>
      </c>
      <c r="AF297" s="23">
        <v>45252</v>
      </c>
      <c r="AG297" s="52" t="s">
        <v>79</v>
      </c>
      <c r="AH297" s="52">
        <v>1</v>
      </c>
      <c r="AI297" s="52">
        <f t="shared" si="419"/>
        <v>0.1</v>
      </c>
      <c r="AJ297" s="52">
        <f>+AI297/R297</f>
        <v>1</v>
      </c>
      <c r="AK297" s="52"/>
      <c r="AL297" s="239" t="str">
        <f t="shared" si="439"/>
        <v/>
      </c>
      <c r="AM297" s="239" t="str">
        <f t="shared" si="440"/>
        <v/>
      </c>
      <c r="AN297" s="239" t="str">
        <f t="shared" si="441"/>
        <v/>
      </c>
      <c r="AO297" s="239" t="str">
        <f t="shared" si="442"/>
        <v/>
      </c>
      <c r="AP297" s="239" t="str">
        <f t="shared" si="443"/>
        <v/>
      </c>
      <c r="AQ297" s="239" t="str">
        <f t="shared" si="444"/>
        <v/>
      </c>
      <c r="AR297" s="239" t="str">
        <f t="shared" si="445"/>
        <v/>
      </c>
      <c r="AS297" s="239" t="str">
        <f t="shared" si="446"/>
        <v/>
      </c>
      <c r="AT297" s="239" t="str">
        <f t="shared" si="447"/>
        <v/>
      </c>
      <c r="AU297" s="239" t="str">
        <f t="shared" si="420"/>
        <v/>
      </c>
      <c r="AV297" s="239">
        <f t="shared" si="421"/>
        <v>1</v>
      </c>
      <c r="AW297" s="239" t="str">
        <f t="shared" si="422"/>
        <v/>
      </c>
      <c r="AX297" s="239" t="str">
        <f t="shared" si="423"/>
        <v/>
      </c>
      <c r="AY297" s="239" t="str">
        <f t="shared" si="424"/>
        <v/>
      </c>
      <c r="AZ297" s="239" t="str">
        <f t="shared" si="425"/>
        <v/>
      </c>
      <c r="BA297" s="239" t="str">
        <f t="shared" si="426"/>
        <v/>
      </c>
      <c r="BB297" s="239" t="str">
        <f t="shared" si="427"/>
        <v/>
      </c>
      <c r="BC297" s="239" t="str">
        <f t="shared" si="428"/>
        <v/>
      </c>
      <c r="BD297" s="239" t="str">
        <f t="shared" si="429"/>
        <v/>
      </c>
      <c r="BE297" s="239" t="str">
        <f t="shared" si="430"/>
        <v/>
      </c>
      <c r="BF297" s="239" t="str">
        <f t="shared" si="431"/>
        <v/>
      </c>
      <c r="BG297" s="239" t="str">
        <f t="shared" si="432"/>
        <v/>
      </c>
      <c r="BH297" s="239" t="str">
        <f t="shared" si="433"/>
        <v/>
      </c>
      <c r="BI297" s="239" t="str">
        <f t="shared" si="434"/>
        <v/>
      </c>
      <c r="BJ297" s="239" t="str">
        <f t="shared" si="435"/>
        <v/>
      </c>
      <c r="BK297" s="239" t="str">
        <f t="shared" si="436"/>
        <v/>
      </c>
      <c r="BL297" s="239" t="str">
        <f t="shared" si="437"/>
        <v/>
      </c>
      <c r="BN297" s="239" t="str">
        <f t="shared" si="448"/>
        <v/>
      </c>
      <c r="BO297" s="239" t="str">
        <f t="shared" si="449"/>
        <v/>
      </c>
      <c r="BP297" s="239" t="str">
        <f t="shared" si="450"/>
        <v/>
      </c>
      <c r="BQ297" s="239" t="str">
        <f t="shared" si="451"/>
        <v/>
      </c>
      <c r="BR297" s="239" t="str">
        <f t="shared" si="452"/>
        <v/>
      </c>
      <c r="BS297" s="239" t="str">
        <f t="shared" si="453"/>
        <v/>
      </c>
      <c r="BT297" s="239" t="str">
        <f t="shared" si="454"/>
        <v/>
      </c>
      <c r="BU297" s="239" t="str">
        <f t="shared" si="455"/>
        <v/>
      </c>
      <c r="BV297" s="239" t="str">
        <f t="shared" si="456"/>
        <v/>
      </c>
      <c r="BW297" s="239" t="str">
        <f t="shared" si="457"/>
        <v/>
      </c>
      <c r="BX297" s="239">
        <f t="shared" si="458"/>
        <v>1</v>
      </c>
      <c r="BY297" s="239" t="str">
        <f t="shared" si="459"/>
        <v/>
      </c>
      <c r="BZ297" s="239" t="str">
        <f t="shared" si="460"/>
        <v/>
      </c>
      <c r="CA297" s="239" t="str">
        <f t="shared" si="461"/>
        <v/>
      </c>
      <c r="CB297" s="239" t="str">
        <f t="shared" si="462"/>
        <v/>
      </c>
      <c r="CC297" s="239" t="str">
        <f t="shared" si="463"/>
        <v/>
      </c>
      <c r="CD297" s="239" t="str">
        <f t="shared" si="464"/>
        <v/>
      </c>
      <c r="CE297" s="239" t="str">
        <f t="shared" si="465"/>
        <v/>
      </c>
      <c r="CF297" s="239" t="str">
        <f t="shared" si="466"/>
        <v/>
      </c>
      <c r="CG297" s="239" t="str">
        <f t="shared" si="467"/>
        <v/>
      </c>
      <c r="CH297" s="239" t="str">
        <f t="shared" si="468"/>
        <v/>
      </c>
      <c r="CI297" s="239" t="str">
        <f t="shared" si="469"/>
        <v/>
      </c>
      <c r="CJ297" s="239" t="str">
        <f t="shared" si="470"/>
        <v/>
      </c>
      <c r="CK297" s="239" t="str">
        <f t="shared" si="471"/>
        <v/>
      </c>
      <c r="CL297" s="239" t="str">
        <f t="shared" si="472"/>
        <v/>
      </c>
      <c r="CM297" s="239" t="str">
        <f t="shared" si="473"/>
        <v/>
      </c>
      <c r="CN297" s="239" t="str">
        <f t="shared" si="474"/>
        <v/>
      </c>
      <c r="CP297" s="239" t="str">
        <f t="shared" si="475"/>
        <v/>
      </c>
      <c r="CQ297" s="239" t="str">
        <f t="shared" si="476"/>
        <v/>
      </c>
      <c r="CR297" s="239" t="str">
        <f t="shared" si="477"/>
        <v/>
      </c>
      <c r="CS297" s="239" t="str">
        <f t="shared" si="478"/>
        <v/>
      </c>
      <c r="CT297" s="239" t="str">
        <f t="shared" si="479"/>
        <v/>
      </c>
      <c r="CU297" s="239" t="str">
        <f t="shared" si="480"/>
        <v/>
      </c>
      <c r="CV297" s="239" t="str">
        <f t="shared" si="481"/>
        <v/>
      </c>
      <c r="CW297" s="239" t="str">
        <f t="shared" si="482"/>
        <v/>
      </c>
      <c r="CX297" s="239" t="str">
        <f t="shared" si="483"/>
        <v/>
      </c>
      <c r="CY297" s="239" t="str">
        <f t="shared" si="484"/>
        <v/>
      </c>
      <c r="CZ297" s="239" t="str">
        <f t="shared" si="485"/>
        <v>4to Trimestre</v>
      </c>
      <c r="DA297" s="239" t="str">
        <f t="shared" si="486"/>
        <v/>
      </c>
      <c r="DB297" s="239" t="str">
        <f t="shared" si="487"/>
        <v/>
      </c>
      <c r="DC297" s="239" t="str">
        <f t="shared" si="488"/>
        <v/>
      </c>
      <c r="DD297" s="239" t="str">
        <f t="shared" si="489"/>
        <v/>
      </c>
      <c r="DE297" s="239" t="str">
        <f t="shared" si="490"/>
        <v/>
      </c>
      <c r="DF297" s="239" t="str">
        <f t="shared" si="491"/>
        <v/>
      </c>
      <c r="DG297" s="239" t="str">
        <f t="shared" si="492"/>
        <v/>
      </c>
      <c r="DH297" s="239" t="str">
        <f t="shared" si="493"/>
        <v/>
      </c>
      <c r="DI297" s="239" t="str">
        <f t="shared" si="494"/>
        <v/>
      </c>
      <c r="DJ297" s="239" t="str">
        <f t="shared" si="495"/>
        <v/>
      </c>
      <c r="DK297" s="239" t="str">
        <f t="shared" si="496"/>
        <v/>
      </c>
      <c r="DL297" s="239" t="str">
        <f t="shared" si="497"/>
        <v/>
      </c>
      <c r="DM297" s="239" t="str">
        <f t="shared" si="498"/>
        <v/>
      </c>
      <c r="DN297" s="239" t="str">
        <f t="shared" si="499"/>
        <v/>
      </c>
      <c r="DO297" s="239" t="str">
        <f t="shared" si="500"/>
        <v/>
      </c>
      <c r="DP297" s="239" t="str">
        <f t="shared" si="501"/>
        <v/>
      </c>
    </row>
    <row r="298" spans="1:120" ht="35.25" hidden="1" customHeight="1" x14ac:dyDescent="0.25">
      <c r="A298" s="49" t="s">
        <v>4522</v>
      </c>
      <c r="B298" s="49">
        <v>72</v>
      </c>
      <c r="C298" s="49" t="s">
        <v>50</v>
      </c>
      <c r="D298" s="49" t="s">
        <v>1291</v>
      </c>
      <c r="E298" s="49">
        <v>1</v>
      </c>
      <c r="F298" s="49" t="s">
        <v>1341</v>
      </c>
      <c r="G298" s="49" t="str">
        <f t="shared" si="503"/>
        <v>72-3</v>
      </c>
      <c r="H298" s="49" t="s">
        <v>75</v>
      </c>
      <c r="I298" s="49" t="s">
        <v>76</v>
      </c>
      <c r="J298" s="49" t="s">
        <v>582</v>
      </c>
      <c r="K298" s="49" t="s">
        <v>1079</v>
      </c>
      <c r="L298" s="49" t="s">
        <v>79</v>
      </c>
      <c r="M298" s="49" t="s">
        <v>583</v>
      </c>
      <c r="N298" s="49" t="s">
        <v>1293</v>
      </c>
      <c r="O298" s="49" t="s">
        <v>243</v>
      </c>
      <c r="P298" s="49" t="s">
        <v>1342</v>
      </c>
      <c r="Q298" s="50">
        <v>0.15</v>
      </c>
      <c r="R298" s="50"/>
      <c r="S298" s="49">
        <v>4</v>
      </c>
      <c r="T298" s="49" t="s">
        <v>84</v>
      </c>
      <c r="U298" s="49" t="s">
        <v>1343</v>
      </c>
      <c r="V298" s="51">
        <v>45026</v>
      </c>
      <c r="W298" s="51">
        <v>45260</v>
      </c>
      <c r="X298" s="49" t="s">
        <v>1296</v>
      </c>
      <c r="Y298" s="49" t="s">
        <v>87</v>
      </c>
      <c r="Z298" s="59" t="s">
        <v>100</v>
      </c>
      <c r="AA298" s="52">
        <v>1</v>
      </c>
      <c r="AB298" s="53" t="s">
        <v>1344</v>
      </c>
      <c r="AC298" s="23">
        <v>45253</v>
      </c>
      <c r="AD298" s="52">
        <v>1</v>
      </c>
      <c r="AE298" s="23" t="s">
        <v>1345</v>
      </c>
      <c r="AF298" s="23">
        <v>45253</v>
      </c>
      <c r="AG298" s="52"/>
      <c r="AH298" s="52" t="s">
        <v>92</v>
      </c>
      <c r="AI298" s="52">
        <f t="shared" si="419"/>
        <v>0.15</v>
      </c>
      <c r="AJ298" s="52"/>
      <c r="AK298" s="52"/>
      <c r="AL298" s="239" t="str">
        <f t="shared" si="439"/>
        <v/>
      </c>
      <c r="AM298" s="239" t="str">
        <f t="shared" si="440"/>
        <v/>
      </c>
      <c r="AN298" s="239" t="str">
        <f t="shared" si="441"/>
        <v/>
      </c>
      <c r="AO298" s="239" t="str">
        <f t="shared" si="442"/>
        <v/>
      </c>
      <c r="AP298" s="239" t="str">
        <f t="shared" si="443"/>
        <v/>
      </c>
      <c r="AQ298" s="239" t="str">
        <f t="shared" si="444"/>
        <v/>
      </c>
      <c r="AR298" s="239" t="str">
        <f t="shared" si="445"/>
        <v/>
      </c>
      <c r="AS298" s="239" t="str">
        <f t="shared" si="446"/>
        <v/>
      </c>
      <c r="AT298" s="239" t="str">
        <f t="shared" si="447"/>
        <v/>
      </c>
      <c r="AU298" s="239" t="str">
        <f t="shared" si="420"/>
        <v/>
      </c>
      <c r="AV298" s="239" t="str">
        <f t="shared" si="421"/>
        <v/>
      </c>
      <c r="AW298" s="239" t="str">
        <f t="shared" si="422"/>
        <v/>
      </c>
      <c r="AX298" s="239" t="str">
        <f t="shared" si="423"/>
        <v/>
      </c>
      <c r="AY298" s="239" t="str">
        <f t="shared" si="424"/>
        <v/>
      </c>
      <c r="AZ298" s="239" t="str">
        <f t="shared" si="425"/>
        <v/>
      </c>
      <c r="BA298" s="239" t="str">
        <f t="shared" si="426"/>
        <v/>
      </c>
      <c r="BB298" s="239" t="str">
        <f t="shared" si="427"/>
        <v/>
      </c>
      <c r="BC298" s="239" t="str">
        <f t="shared" si="428"/>
        <v/>
      </c>
      <c r="BD298" s="239" t="str">
        <f t="shared" si="429"/>
        <v/>
      </c>
      <c r="BE298" s="239" t="str">
        <f t="shared" si="430"/>
        <v/>
      </c>
      <c r="BF298" s="239" t="str">
        <f t="shared" si="431"/>
        <v/>
      </c>
      <c r="BG298" s="239" t="str">
        <f t="shared" si="432"/>
        <v/>
      </c>
      <c r="BH298" s="239" t="str">
        <f t="shared" si="433"/>
        <v/>
      </c>
      <c r="BI298" s="239" t="str">
        <f t="shared" si="434"/>
        <v/>
      </c>
      <c r="BJ298" s="239" t="str">
        <f t="shared" si="435"/>
        <v/>
      </c>
      <c r="BK298" s="239" t="str">
        <f t="shared" si="436"/>
        <v/>
      </c>
      <c r="BL298" s="239" t="str">
        <f t="shared" si="437"/>
        <v/>
      </c>
      <c r="BN298" s="239" t="str">
        <f t="shared" si="448"/>
        <v/>
      </c>
      <c r="BO298" s="239" t="str">
        <f t="shared" si="449"/>
        <v/>
      </c>
      <c r="BP298" s="239" t="str">
        <f t="shared" si="450"/>
        <v/>
      </c>
      <c r="BQ298" s="239" t="str">
        <f t="shared" si="451"/>
        <v/>
      </c>
      <c r="BR298" s="239" t="str">
        <f t="shared" si="452"/>
        <v/>
      </c>
      <c r="BS298" s="239" t="str">
        <f t="shared" si="453"/>
        <v/>
      </c>
      <c r="BT298" s="239" t="str">
        <f t="shared" si="454"/>
        <v/>
      </c>
      <c r="BU298" s="239" t="str">
        <f t="shared" si="455"/>
        <v/>
      </c>
      <c r="BV298" s="239" t="str">
        <f t="shared" si="456"/>
        <v/>
      </c>
      <c r="BW298" s="239" t="str">
        <f t="shared" si="457"/>
        <v/>
      </c>
      <c r="BX298" s="239" t="str">
        <f t="shared" si="458"/>
        <v/>
      </c>
      <c r="BY298" s="239" t="str">
        <f t="shared" si="459"/>
        <v/>
      </c>
      <c r="BZ298" s="239" t="str">
        <f t="shared" si="460"/>
        <v/>
      </c>
      <c r="CA298" s="239" t="str">
        <f t="shared" si="461"/>
        <v/>
      </c>
      <c r="CB298" s="239" t="str">
        <f t="shared" si="462"/>
        <v/>
      </c>
      <c r="CC298" s="239" t="str">
        <f t="shared" si="463"/>
        <v/>
      </c>
      <c r="CD298" s="239" t="str">
        <f t="shared" si="464"/>
        <v/>
      </c>
      <c r="CE298" s="239" t="str">
        <f t="shared" si="465"/>
        <v/>
      </c>
      <c r="CF298" s="239" t="str">
        <f t="shared" si="466"/>
        <v/>
      </c>
      <c r="CG298" s="239" t="str">
        <f t="shared" si="467"/>
        <v/>
      </c>
      <c r="CH298" s="239" t="str">
        <f t="shared" si="468"/>
        <v/>
      </c>
      <c r="CI298" s="239" t="str">
        <f t="shared" si="469"/>
        <v/>
      </c>
      <c r="CJ298" s="239" t="str">
        <f t="shared" si="470"/>
        <v/>
      </c>
      <c r="CK298" s="239" t="str">
        <f t="shared" si="471"/>
        <v/>
      </c>
      <c r="CL298" s="239" t="str">
        <f t="shared" si="472"/>
        <v/>
      </c>
      <c r="CM298" s="239" t="str">
        <f t="shared" si="473"/>
        <v/>
      </c>
      <c r="CN298" s="239" t="str">
        <f t="shared" si="474"/>
        <v/>
      </c>
      <c r="CP298" s="239" t="str">
        <f t="shared" si="475"/>
        <v/>
      </c>
      <c r="CQ298" s="239" t="str">
        <f t="shared" si="476"/>
        <v/>
      </c>
      <c r="CR298" s="239" t="str">
        <f t="shared" si="477"/>
        <v/>
      </c>
      <c r="CS298" s="239" t="str">
        <f t="shared" si="478"/>
        <v/>
      </c>
      <c r="CT298" s="239" t="str">
        <f t="shared" si="479"/>
        <v/>
      </c>
      <c r="CU298" s="239" t="str">
        <f t="shared" si="480"/>
        <v/>
      </c>
      <c r="CV298" s="239" t="str">
        <f t="shared" si="481"/>
        <v/>
      </c>
      <c r="CW298" s="239" t="str">
        <f t="shared" si="482"/>
        <v/>
      </c>
      <c r="CX298" s="239" t="str">
        <f t="shared" si="483"/>
        <v/>
      </c>
      <c r="CY298" s="239" t="str">
        <f t="shared" si="484"/>
        <v/>
      </c>
      <c r="CZ298" s="239" t="str">
        <f t="shared" si="485"/>
        <v/>
      </c>
      <c r="DA298" s="239" t="str">
        <f t="shared" si="486"/>
        <v/>
      </c>
      <c r="DB298" s="239" t="str">
        <f t="shared" si="487"/>
        <v/>
      </c>
      <c r="DC298" s="239" t="str">
        <f t="shared" si="488"/>
        <v/>
      </c>
      <c r="DD298" s="239" t="str">
        <f t="shared" si="489"/>
        <v/>
      </c>
      <c r="DE298" s="239" t="str">
        <f t="shared" si="490"/>
        <v/>
      </c>
      <c r="DF298" s="239" t="str">
        <f t="shared" si="491"/>
        <v/>
      </c>
      <c r="DG298" s="239" t="str">
        <f t="shared" si="492"/>
        <v/>
      </c>
      <c r="DH298" s="239" t="str">
        <f t="shared" si="493"/>
        <v/>
      </c>
      <c r="DI298" s="239" t="str">
        <f t="shared" si="494"/>
        <v/>
      </c>
      <c r="DJ298" s="239" t="str">
        <f t="shared" si="495"/>
        <v/>
      </c>
      <c r="DK298" s="239" t="str">
        <f t="shared" si="496"/>
        <v/>
      </c>
      <c r="DL298" s="239" t="str">
        <f t="shared" si="497"/>
        <v/>
      </c>
      <c r="DM298" s="239" t="str">
        <f t="shared" si="498"/>
        <v/>
      </c>
      <c r="DN298" s="239" t="str">
        <f t="shared" si="499"/>
        <v/>
      </c>
      <c r="DO298" s="239" t="str">
        <f t="shared" si="500"/>
        <v/>
      </c>
      <c r="DP298" s="239" t="str">
        <f t="shared" si="501"/>
        <v/>
      </c>
    </row>
    <row r="299" spans="1:120" ht="35.25" hidden="1" customHeight="1" x14ac:dyDescent="0.25">
      <c r="A299" s="53" t="s">
        <v>4522</v>
      </c>
      <c r="B299" s="53">
        <v>72</v>
      </c>
      <c r="C299" s="53" t="s">
        <v>50</v>
      </c>
      <c r="D299" s="53" t="s">
        <v>1291</v>
      </c>
      <c r="E299" s="53">
        <v>1</v>
      </c>
      <c r="F299" s="53" t="s">
        <v>1346</v>
      </c>
      <c r="G299" s="53" t="str">
        <f t="shared" si="503"/>
        <v>72-3</v>
      </c>
      <c r="H299" s="53" t="s">
        <v>94</v>
      </c>
      <c r="I299" s="53" t="s">
        <v>76</v>
      </c>
      <c r="J299" s="53" t="s">
        <v>80</v>
      </c>
      <c r="K299" s="53" t="s">
        <v>80</v>
      </c>
      <c r="L299" s="53" t="s">
        <v>80</v>
      </c>
      <c r="M299" s="53" t="s">
        <v>80</v>
      </c>
      <c r="N299" s="53" t="s">
        <v>80</v>
      </c>
      <c r="O299" s="53" t="s">
        <v>80</v>
      </c>
      <c r="P299" s="53" t="s">
        <v>1347</v>
      </c>
      <c r="Q299" s="52">
        <v>0.3</v>
      </c>
      <c r="R299" s="52">
        <f>+Q299*Q298</f>
        <v>4.4999999999999998E-2</v>
      </c>
      <c r="S299" s="53">
        <v>1</v>
      </c>
      <c r="T299" s="53" t="s">
        <v>84</v>
      </c>
      <c r="U299" s="53" t="s">
        <v>1172</v>
      </c>
      <c r="V299" s="23">
        <v>45026</v>
      </c>
      <c r="W299" s="23">
        <v>45044</v>
      </c>
      <c r="X299" s="53" t="s">
        <v>1301</v>
      </c>
      <c r="Y299" s="49" t="s">
        <v>167</v>
      </c>
      <c r="Z299" s="59" t="s">
        <v>100</v>
      </c>
      <c r="AA299" s="60">
        <v>1</v>
      </c>
      <c r="AB299" s="62" t="s">
        <v>1348</v>
      </c>
      <c r="AC299" s="62">
        <v>45042</v>
      </c>
      <c r="AD299" s="60">
        <v>1</v>
      </c>
      <c r="AE299" s="62" t="s">
        <v>1303</v>
      </c>
      <c r="AF299" s="62">
        <v>45042</v>
      </c>
      <c r="AG299" s="60" t="s">
        <v>79</v>
      </c>
      <c r="AH299" s="60">
        <v>1</v>
      </c>
      <c r="AI299" s="52">
        <f t="shared" si="419"/>
        <v>4.4999999999999998E-2</v>
      </c>
      <c r="AJ299" s="52">
        <f t="shared" ref="AJ299:AJ300" si="509">+AI299/R299</f>
        <v>1</v>
      </c>
      <c r="AK299" s="52"/>
      <c r="AL299" s="239" t="str">
        <f t="shared" si="439"/>
        <v/>
      </c>
      <c r="AM299" s="239" t="str">
        <f t="shared" si="440"/>
        <v/>
      </c>
      <c r="AN299" s="239" t="str">
        <f t="shared" si="441"/>
        <v/>
      </c>
      <c r="AO299" s="239" t="str">
        <f t="shared" si="442"/>
        <v/>
      </c>
      <c r="AP299" s="239" t="str">
        <f t="shared" si="443"/>
        <v/>
      </c>
      <c r="AQ299" s="239" t="str">
        <f t="shared" si="444"/>
        <v/>
      </c>
      <c r="AR299" s="239" t="str">
        <f t="shared" si="445"/>
        <v/>
      </c>
      <c r="AS299" s="239" t="str">
        <f t="shared" si="446"/>
        <v/>
      </c>
      <c r="AT299" s="239" t="str">
        <f t="shared" si="447"/>
        <v/>
      </c>
      <c r="AU299" s="239" t="str">
        <f t="shared" si="420"/>
        <v/>
      </c>
      <c r="AV299" s="239" t="str">
        <f t="shared" si="421"/>
        <v/>
      </c>
      <c r="AW299" s="239" t="str">
        <f t="shared" si="422"/>
        <v/>
      </c>
      <c r="AX299" s="239" t="str">
        <f t="shared" si="423"/>
        <v/>
      </c>
      <c r="AY299" s="239" t="str">
        <f t="shared" si="424"/>
        <v/>
      </c>
      <c r="AZ299" s="239" t="str">
        <f t="shared" si="425"/>
        <v/>
      </c>
      <c r="BA299" s="239" t="str">
        <f t="shared" si="426"/>
        <v/>
      </c>
      <c r="BB299" s="239" t="str">
        <f t="shared" si="427"/>
        <v/>
      </c>
      <c r="BC299" s="239" t="str">
        <f t="shared" si="428"/>
        <v/>
      </c>
      <c r="BD299" s="239" t="str">
        <f t="shared" si="429"/>
        <v/>
      </c>
      <c r="BE299" s="239" t="str">
        <f t="shared" si="430"/>
        <v/>
      </c>
      <c r="BF299" s="239" t="str">
        <f t="shared" si="431"/>
        <v/>
      </c>
      <c r="BG299" s="239" t="str">
        <f t="shared" si="432"/>
        <v/>
      </c>
      <c r="BH299" s="239" t="str">
        <f t="shared" si="433"/>
        <v/>
      </c>
      <c r="BI299" s="239" t="str">
        <f t="shared" si="434"/>
        <v/>
      </c>
      <c r="BJ299" s="239" t="str">
        <f t="shared" si="435"/>
        <v/>
      </c>
      <c r="BK299" s="239" t="str">
        <f t="shared" si="436"/>
        <v/>
      </c>
      <c r="BL299" s="239" t="str">
        <f t="shared" si="437"/>
        <v/>
      </c>
      <c r="BN299" s="239" t="str">
        <f t="shared" si="448"/>
        <v/>
      </c>
      <c r="BO299" s="239" t="str">
        <f t="shared" si="449"/>
        <v/>
      </c>
      <c r="BP299" s="239" t="str">
        <f t="shared" si="450"/>
        <v/>
      </c>
      <c r="BQ299" s="239" t="str">
        <f t="shared" si="451"/>
        <v/>
      </c>
      <c r="BR299" s="239" t="str">
        <f t="shared" si="452"/>
        <v/>
      </c>
      <c r="BS299" s="239" t="str">
        <f t="shared" si="453"/>
        <v/>
      </c>
      <c r="BT299" s="239" t="str">
        <f t="shared" si="454"/>
        <v/>
      </c>
      <c r="BU299" s="239" t="str">
        <f t="shared" si="455"/>
        <v/>
      </c>
      <c r="BV299" s="239" t="str">
        <f t="shared" si="456"/>
        <v/>
      </c>
      <c r="BW299" s="239" t="str">
        <f t="shared" si="457"/>
        <v/>
      </c>
      <c r="BX299" s="239" t="str">
        <f t="shared" si="458"/>
        <v/>
      </c>
      <c r="BY299" s="239" t="str">
        <f t="shared" si="459"/>
        <v/>
      </c>
      <c r="BZ299" s="239" t="str">
        <f t="shared" si="460"/>
        <v/>
      </c>
      <c r="CA299" s="239" t="str">
        <f t="shared" si="461"/>
        <v/>
      </c>
      <c r="CB299" s="239" t="str">
        <f t="shared" si="462"/>
        <v/>
      </c>
      <c r="CC299" s="239" t="str">
        <f t="shared" si="463"/>
        <v/>
      </c>
      <c r="CD299" s="239" t="str">
        <f t="shared" si="464"/>
        <v/>
      </c>
      <c r="CE299" s="239" t="str">
        <f t="shared" si="465"/>
        <v/>
      </c>
      <c r="CF299" s="239" t="str">
        <f t="shared" si="466"/>
        <v/>
      </c>
      <c r="CG299" s="239" t="str">
        <f t="shared" si="467"/>
        <v/>
      </c>
      <c r="CH299" s="239" t="str">
        <f t="shared" si="468"/>
        <v/>
      </c>
      <c r="CI299" s="239" t="str">
        <f t="shared" si="469"/>
        <v/>
      </c>
      <c r="CJ299" s="239" t="str">
        <f t="shared" si="470"/>
        <v/>
      </c>
      <c r="CK299" s="239" t="str">
        <f t="shared" si="471"/>
        <v/>
      </c>
      <c r="CL299" s="239" t="str">
        <f t="shared" si="472"/>
        <v/>
      </c>
      <c r="CM299" s="239" t="str">
        <f t="shared" si="473"/>
        <v/>
      </c>
      <c r="CN299" s="239" t="str">
        <f t="shared" si="474"/>
        <v/>
      </c>
      <c r="CP299" s="239" t="str">
        <f t="shared" si="475"/>
        <v/>
      </c>
      <c r="CQ299" s="239" t="str">
        <f t="shared" si="476"/>
        <v/>
      </c>
      <c r="CR299" s="239" t="str">
        <f t="shared" si="477"/>
        <v/>
      </c>
      <c r="CS299" s="239" t="str">
        <f t="shared" si="478"/>
        <v/>
      </c>
      <c r="CT299" s="239" t="str">
        <f t="shared" si="479"/>
        <v/>
      </c>
      <c r="CU299" s="239" t="str">
        <f t="shared" si="480"/>
        <v/>
      </c>
      <c r="CV299" s="239" t="str">
        <f t="shared" si="481"/>
        <v/>
      </c>
      <c r="CW299" s="239" t="str">
        <f t="shared" si="482"/>
        <v/>
      </c>
      <c r="CX299" s="239" t="str">
        <f t="shared" si="483"/>
        <v/>
      </c>
      <c r="CY299" s="239" t="str">
        <f t="shared" si="484"/>
        <v/>
      </c>
      <c r="CZ299" s="239" t="str">
        <f t="shared" si="485"/>
        <v/>
      </c>
      <c r="DA299" s="239" t="str">
        <f t="shared" si="486"/>
        <v/>
      </c>
      <c r="DB299" s="239" t="str">
        <f t="shared" si="487"/>
        <v/>
      </c>
      <c r="DC299" s="239" t="str">
        <f t="shared" si="488"/>
        <v/>
      </c>
      <c r="DD299" s="239" t="str">
        <f t="shared" si="489"/>
        <v/>
      </c>
      <c r="DE299" s="239" t="str">
        <f t="shared" si="490"/>
        <v/>
      </c>
      <c r="DF299" s="239" t="str">
        <f t="shared" si="491"/>
        <v/>
      </c>
      <c r="DG299" s="239" t="str">
        <f t="shared" si="492"/>
        <v/>
      </c>
      <c r="DH299" s="239" t="str">
        <f t="shared" si="493"/>
        <v/>
      </c>
      <c r="DI299" s="239" t="str">
        <f t="shared" si="494"/>
        <v/>
      </c>
      <c r="DJ299" s="239" t="str">
        <f t="shared" si="495"/>
        <v/>
      </c>
      <c r="DK299" s="239" t="str">
        <f t="shared" si="496"/>
        <v/>
      </c>
      <c r="DL299" s="239" t="str">
        <f t="shared" si="497"/>
        <v/>
      </c>
      <c r="DM299" s="239" t="str">
        <f t="shared" si="498"/>
        <v/>
      </c>
      <c r="DN299" s="239" t="str">
        <f t="shared" si="499"/>
        <v/>
      </c>
      <c r="DO299" s="239" t="str">
        <f t="shared" si="500"/>
        <v/>
      </c>
      <c r="DP299" s="239" t="str">
        <f t="shared" si="501"/>
        <v/>
      </c>
    </row>
    <row r="300" spans="1:120" ht="35.25" hidden="1" customHeight="1" x14ac:dyDescent="0.25">
      <c r="A300" s="53" t="s">
        <v>4522</v>
      </c>
      <c r="B300" s="53">
        <v>72</v>
      </c>
      <c r="C300" s="53" t="s">
        <v>50</v>
      </c>
      <c r="D300" s="53" t="s">
        <v>1291</v>
      </c>
      <c r="E300" s="53">
        <v>1</v>
      </c>
      <c r="F300" s="53" t="s">
        <v>1349</v>
      </c>
      <c r="G300" s="53" t="str">
        <f t="shared" si="503"/>
        <v>72-3</v>
      </c>
      <c r="H300" s="53" t="s">
        <v>94</v>
      </c>
      <c r="I300" s="53" t="s">
        <v>76</v>
      </c>
      <c r="J300" s="53" t="s">
        <v>80</v>
      </c>
      <c r="K300" s="53" t="s">
        <v>80</v>
      </c>
      <c r="L300" s="53" t="s">
        <v>80</v>
      </c>
      <c r="M300" s="53" t="s">
        <v>80</v>
      </c>
      <c r="N300" s="53" t="s">
        <v>80</v>
      </c>
      <c r="O300" s="53" t="s">
        <v>80</v>
      </c>
      <c r="P300" s="53" t="s">
        <v>1350</v>
      </c>
      <c r="Q300" s="52">
        <v>0.3</v>
      </c>
      <c r="R300" s="52">
        <f>+Q300*Q298</f>
        <v>4.4999999999999998E-2</v>
      </c>
      <c r="S300" s="53">
        <v>1</v>
      </c>
      <c r="T300" s="53" t="s">
        <v>84</v>
      </c>
      <c r="U300" s="53" t="s">
        <v>1306</v>
      </c>
      <c r="V300" s="23">
        <v>45048</v>
      </c>
      <c r="W300" s="23">
        <v>45077</v>
      </c>
      <c r="X300" s="53" t="s">
        <v>1301</v>
      </c>
      <c r="Y300" s="49" t="s">
        <v>167</v>
      </c>
      <c r="Z300" s="59" t="s">
        <v>100</v>
      </c>
      <c r="AA300" s="60">
        <v>1</v>
      </c>
      <c r="AB300" s="62" t="s">
        <v>1351</v>
      </c>
      <c r="AC300" s="62">
        <v>45072</v>
      </c>
      <c r="AD300" s="60">
        <v>1</v>
      </c>
      <c r="AE300" s="62" t="s">
        <v>1303</v>
      </c>
      <c r="AF300" s="62">
        <v>45072</v>
      </c>
      <c r="AG300" s="60" t="s">
        <v>79</v>
      </c>
      <c r="AH300" s="60">
        <v>1</v>
      </c>
      <c r="AI300" s="52">
        <f t="shared" si="419"/>
        <v>4.4999999999999998E-2</v>
      </c>
      <c r="AJ300" s="52">
        <f t="shared" si="509"/>
        <v>1</v>
      </c>
      <c r="AK300" s="52"/>
      <c r="AL300" s="239" t="str">
        <f t="shared" si="439"/>
        <v/>
      </c>
      <c r="AM300" s="239" t="str">
        <f t="shared" si="440"/>
        <v/>
      </c>
      <c r="AN300" s="239" t="str">
        <f t="shared" si="441"/>
        <v/>
      </c>
      <c r="AO300" s="239" t="str">
        <f t="shared" si="442"/>
        <v/>
      </c>
      <c r="AP300" s="239" t="str">
        <f t="shared" si="443"/>
        <v/>
      </c>
      <c r="AQ300" s="239" t="str">
        <f t="shared" si="444"/>
        <v/>
      </c>
      <c r="AR300" s="239" t="str">
        <f t="shared" si="445"/>
        <v/>
      </c>
      <c r="AS300" s="239" t="str">
        <f t="shared" si="446"/>
        <v/>
      </c>
      <c r="AT300" s="239" t="str">
        <f t="shared" si="447"/>
        <v/>
      </c>
      <c r="AU300" s="239" t="str">
        <f t="shared" si="420"/>
        <v/>
      </c>
      <c r="AV300" s="239" t="str">
        <f t="shared" si="421"/>
        <v/>
      </c>
      <c r="AW300" s="239" t="str">
        <f t="shared" si="422"/>
        <v/>
      </c>
      <c r="AX300" s="239" t="str">
        <f t="shared" si="423"/>
        <v/>
      </c>
      <c r="AY300" s="239" t="str">
        <f t="shared" si="424"/>
        <v/>
      </c>
      <c r="AZ300" s="239" t="str">
        <f t="shared" si="425"/>
        <v/>
      </c>
      <c r="BA300" s="239" t="str">
        <f t="shared" si="426"/>
        <v/>
      </c>
      <c r="BB300" s="239" t="str">
        <f t="shared" si="427"/>
        <v/>
      </c>
      <c r="BC300" s="239" t="str">
        <f t="shared" si="428"/>
        <v/>
      </c>
      <c r="BD300" s="239" t="str">
        <f t="shared" si="429"/>
        <v/>
      </c>
      <c r="BE300" s="239" t="str">
        <f t="shared" si="430"/>
        <v/>
      </c>
      <c r="BF300" s="239" t="str">
        <f t="shared" si="431"/>
        <v/>
      </c>
      <c r="BG300" s="239" t="str">
        <f t="shared" si="432"/>
        <v/>
      </c>
      <c r="BH300" s="239" t="str">
        <f t="shared" si="433"/>
        <v/>
      </c>
      <c r="BI300" s="239" t="str">
        <f t="shared" si="434"/>
        <v/>
      </c>
      <c r="BJ300" s="239" t="str">
        <f t="shared" si="435"/>
        <v/>
      </c>
      <c r="BK300" s="239" t="str">
        <f t="shared" si="436"/>
        <v/>
      </c>
      <c r="BL300" s="239" t="str">
        <f t="shared" si="437"/>
        <v/>
      </c>
      <c r="BN300" s="239" t="str">
        <f t="shared" si="448"/>
        <v/>
      </c>
      <c r="BO300" s="239" t="str">
        <f t="shared" si="449"/>
        <v/>
      </c>
      <c r="BP300" s="239" t="str">
        <f t="shared" si="450"/>
        <v/>
      </c>
      <c r="BQ300" s="239" t="str">
        <f t="shared" si="451"/>
        <v/>
      </c>
      <c r="BR300" s="239" t="str">
        <f t="shared" si="452"/>
        <v/>
      </c>
      <c r="BS300" s="239" t="str">
        <f t="shared" si="453"/>
        <v/>
      </c>
      <c r="BT300" s="239" t="str">
        <f t="shared" si="454"/>
        <v/>
      </c>
      <c r="BU300" s="239" t="str">
        <f t="shared" si="455"/>
        <v/>
      </c>
      <c r="BV300" s="239" t="str">
        <f t="shared" si="456"/>
        <v/>
      </c>
      <c r="BW300" s="239" t="str">
        <f t="shared" si="457"/>
        <v/>
      </c>
      <c r="BX300" s="239" t="str">
        <f t="shared" si="458"/>
        <v/>
      </c>
      <c r="BY300" s="239" t="str">
        <f t="shared" si="459"/>
        <v/>
      </c>
      <c r="BZ300" s="239" t="str">
        <f t="shared" si="460"/>
        <v/>
      </c>
      <c r="CA300" s="239" t="str">
        <f t="shared" si="461"/>
        <v/>
      </c>
      <c r="CB300" s="239" t="str">
        <f t="shared" si="462"/>
        <v/>
      </c>
      <c r="CC300" s="239" t="str">
        <f t="shared" si="463"/>
        <v/>
      </c>
      <c r="CD300" s="239" t="str">
        <f t="shared" si="464"/>
        <v/>
      </c>
      <c r="CE300" s="239" t="str">
        <f t="shared" si="465"/>
        <v/>
      </c>
      <c r="CF300" s="239" t="str">
        <f t="shared" si="466"/>
        <v/>
      </c>
      <c r="CG300" s="239" t="str">
        <f t="shared" si="467"/>
        <v/>
      </c>
      <c r="CH300" s="239" t="str">
        <f t="shared" si="468"/>
        <v/>
      </c>
      <c r="CI300" s="239" t="str">
        <f t="shared" si="469"/>
        <v/>
      </c>
      <c r="CJ300" s="239" t="str">
        <f t="shared" si="470"/>
        <v/>
      </c>
      <c r="CK300" s="239" t="str">
        <f t="shared" si="471"/>
        <v/>
      </c>
      <c r="CL300" s="239" t="str">
        <f t="shared" si="472"/>
        <v/>
      </c>
      <c r="CM300" s="239" t="str">
        <f t="shared" si="473"/>
        <v/>
      </c>
      <c r="CN300" s="239" t="str">
        <f t="shared" si="474"/>
        <v/>
      </c>
      <c r="CP300" s="239" t="str">
        <f t="shared" si="475"/>
        <v/>
      </c>
      <c r="CQ300" s="239" t="str">
        <f t="shared" si="476"/>
        <v/>
      </c>
      <c r="CR300" s="239" t="str">
        <f t="shared" si="477"/>
        <v/>
      </c>
      <c r="CS300" s="239" t="str">
        <f t="shared" si="478"/>
        <v/>
      </c>
      <c r="CT300" s="239" t="str">
        <f t="shared" si="479"/>
        <v/>
      </c>
      <c r="CU300" s="239" t="str">
        <f t="shared" si="480"/>
        <v/>
      </c>
      <c r="CV300" s="239" t="str">
        <f t="shared" si="481"/>
        <v/>
      </c>
      <c r="CW300" s="239" t="str">
        <f t="shared" si="482"/>
        <v/>
      </c>
      <c r="CX300" s="239" t="str">
        <f t="shared" si="483"/>
        <v/>
      </c>
      <c r="CY300" s="239" t="str">
        <f t="shared" si="484"/>
        <v/>
      </c>
      <c r="CZ300" s="239" t="str">
        <f t="shared" si="485"/>
        <v/>
      </c>
      <c r="DA300" s="239" t="str">
        <f t="shared" si="486"/>
        <v/>
      </c>
      <c r="DB300" s="239" t="str">
        <f t="shared" si="487"/>
        <v/>
      </c>
      <c r="DC300" s="239" t="str">
        <f t="shared" si="488"/>
        <v/>
      </c>
      <c r="DD300" s="239" t="str">
        <f t="shared" si="489"/>
        <v/>
      </c>
      <c r="DE300" s="239" t="str">
        <f t="shared" si="490"/>
        <v/>
      </c>
      <c r="DF300" s="239" t="str">
        <f t="shared" si="491"/>
        <v/>
      </c>
      <c r="DG300" s="239" t="str">
        <f t="shared" si="492"/>
        <v/>
      </c>
      <c r="DH300" s="239" t="str">
        <f t="shared" si="493"/>
        <v/>
      </c>
      <c r="DI300" s="239" t="str">
        <f t="shared" si="494"/>
        <v/>
      </c>
      <c r="DJ300" s="239" t="str">
        <f t="shared" si="495"/>
        <v/>
      </c>
      <c r="DK300" s="239" t="str">
        <f t="shared" si="496"/>
        <v/>
      </c>
      <c r="DL300" s="239" t="str">
        <f t="shared" si="497"/>
        <v/>
      </c>
      <c r="DM300" s="239" t="str">
        <f t="shared" si="498"/>
        <v/>
      </c>
      <c r="DN300" s="239" t="str">
        <f t="shared" si="499"/>
        <v/>
      </c>
      <c r="DO300" s="239" t="str">
        <f t="shared" si="500"/>
        <v/>
      </c>
      <c r="DP300" s="239" t="str">
        <f t="shared" si="501"/>
        <v/>
      </c>
    </row>
    <row r="301" spans="1:120" ht="35.25" hidden="1" customHeight="1" x14ac:dyDescent="0.25">
      <c r="A301" s="53" t="s">
        <v>4522</v>
      </c>
      <c r="B301" s="53">
        <v>72</v>
      </c>
      <c r="C301" s="53" t="s">
        <v>50</v>
      </c>
      <c r="D301" s="53" t="s">
        <v>1291</v>
      </c>
      <c r="E301" s="53">
        <v>1</v>
      </c>
      <c r="F301" s="53" t="s">
        <v>1352</v>
      </c>
      <c r="G301" s="53" t="str">
        <f t="shared" si="503"/>
        <v>72-3</v>
      </c>
      <c r="H301" s="53" t="s">
        <v>102</v>
      </c>
      <c r="I301" s="53" t="s">
        <v>76</v>
      </c>
      <c r="J301" s="53" t="s">
        <v>80</v>
      </c>
      <c r="K301" s="53" t="s">
        <v>80</v>
      </c>
      <c r="L301" s="53" t="s">
        <v>80</v>
      </c>
      <c r="M301" s="53" t="s">
        <v>80</v>
      </c>
      <c r="N301" s="53" t="s">
        <v>80</v>
      </c>
      <c r="O301" s="53" t="s">
        <v>80</v>
      </c>
      <c r="P301" s="53" t="s">
        <v>1353</v>
      </c>
      <c r="Q301" s="52">
        <v>0</v>
      </c>
      <c r="R301" s="52">
        <f>+Q301*Q298</f>
        <v>0</v>
      </c>
      <c r="S301" s="53">
        <v>1</v>
      </c>
      <c r="T301" s="53" t="s">
        <v>84</v>
      </c>
      <c r="U301" s="53" t="s">
        <v>1306</v>
      </c>
      <c r="V301" s="23">
        <v>45078</v>
      </c>
      <c r="W301" s="23">
        <v>45107</v>
      </c>
      <c r="X301" s="53" t="s">
        <v>390</v>
      </c>
      <c r="Y301" s="49" t="s">
        <v>167</v>
      </c>
      <c r="Z301" s="59" t="s">
        <v>100</v>
      </c>
      <c r="AA301" s="60">
        <v>1</v>
      </c>
      <c r="AB301" s="62" t="s">
        <v>1354</v>
      </c>
      <c r="AC301" s="62">
        <v>45106</v>
      </c>
      <c r="AD301" s="60">
        <v>1</v>
      </c>
      <c r="AE301" s="62" t="s">
        <v>1303</v>
      </c>
      <c r="AF301" s="62">
        <v>45106</v>
      </c>
      <c r="AG301" s="60" t="s">
        <v>79</v>
      </c>
      <c r="AH301" s="60">
        <v>1</v>
      </c>
      <c r="AI301" s="52">
        <f t="shared" si="419"/>
        <v>0</v>
      </c>
      <c r="AJ301" s="52"/>
      <c r="AK301" s="52"/>
      <c r="AL301" s="239" t="str">
        <f t="shared" si="439"/>
        <v/>
      </c>
      <c r="AM301" s="239" t="str">
        <f t="shared" si="440"/>
        <v/>
      </c>
      <c r="AN301" s="239" t="str">
        <f t="shared" si="441"/>
        <v/>
      </c>
      <c r="AO301" s="239" t="str">
        <f t="shared" si="442"/>
        <v/>
      </c>
      <c r="AP301" s="239" t="str">
        <f t="shared" si="443"/>
        <v/>
      </c>
      <c r="AQ301" s="239" t="str">
        <f t="shared" si="444"/>
        <v/>
      </c>
      <c r="AR301" s="239" t="str">
        <f t="shared" si="445"/>
        <v/>
      </c>
      <c r="AS301" s="239" t="str">
        <f t="shared" si="446"/>
        <v/>
      </c>
      <c r="AT301" s="239" t="str">
        <f t="shared" si="447"/>
        <v/>
      </c>
      <c r="AU301" s="239" t="str">
        <f t="shared" si="420"/>
        <v/>
      </c>
      <c r="AV301" s="239">
        <f t="shared" si="421"/>
        <v>1</v>
      </c>
      <c r="AW301" s="239" t="str">
        <f t="shared" si="422"/>
        <v/>
      </c>
      <c r="AX301" s="239" t="str">
        <f t="shared" si="423"/>
        <v/>
      </c>
      <c r="AY301" s="239" t="str">
        <f t="shared" si="424"/>
        <v/>
      </c>
      <c r="AZ301" s="239" t="str">
        <f t="shared" si="425"/>
        <v/>
      </c>
      <c r="BA301" s="239" t="str">
        <f t="shared" si="426"/>
        <v/>
      </c>
      <c r="BB301" s="239" t="str">
        <f t="shared" si="427"/>
        <v/>
      </c>
      <c r="BC301" s="239" t="str">
        <f t="shared" si="428"/>
        <v/>
      </c>
      <c r="BD301" s="239" t="str">
        <f t="shared" si="429"/>
        <v/>
      </c>
      <c r="BE301" s="239" t="str">
        <f t="shared" si="430"/>
        <v/>
      </c>
      <c r="BF301" s="239" t="str">
        <f t="shared" si="431"/>
        <v/>
      </c>
      <c r="BG301" s="239" t="str">
        <f t="shared" si="432"/>
        <v/>
      </c>
      <c r="BH301" s="239" t="str">
        <f t="shared" si="433"/>
        <v/>
      </c>
      <c r="BI301" s="239" t="str">
        <f t="shared" si="434"/>
        <v/>
      </c>
      <c r="BJ301" s="239" t="str">
        <f t="shared" si="435"/>
        <v/>
      </c>
      <c r="BK301" s="239" t="str">
        <f t="shared" si="436"/>
        <v/>
      </c>
      <c r="BL301" s="239" t="str">
        <f t="shared" si="437"/>
        <v/>
      </c>
      <c r="BN301" s="239" t="str">
        <f t="shared" si="448"/>
        <v/>
      </c>
      <c r="BO301" s="239" t="str">
        <f t="shared" si="449"/>
        <v/>
      </c>
      <c r="BP301" s="239" t="str">
        <f t="shared" si="450"/>
        <v/>
      </c>
      <c r="BQ301" s="239" t="str">
        <f t="shared" si="451"/>
        <v/>
      </c>
      <c r="BR301" s="239" t="str">
        <f t="shared" si="452"/>
        <v/>
      </c>
      <c r="BS301" s="239" t="str">
        <f t="shared" si="453"/>
        <v/>
      </c>
      <c r="BT301" s="239" t="str">
        <f t="shared" si="454"/>
        <v/>
      </c>
      <c r="BU301" s="239" t="str">
        <f t="shared" si="455"/>
        <v/>
      </c>
      <c r="BV301" s="239" t="str">
        <f t="shared" si="456"/>
        <v/>
      </c>
      <c r="BW301" s="239" t="str">
        <f t="shared" si="457"/>
        <v/>
      </c>
      <c r="BX301" s="239">
        <f t="shared" si="458"/>
        <v>1</v>
      </c>
      <c r="BY301" s="239" t="str">
        <f t="shared" si="459"/>
        <v/>
      </c>
      <c r="BZ301" s="239" t="str">
        <f t="shared" si="460"/>
        <v/>
      </c>
      <c r="CA301" s="239" t="str">
        <f t="shared" si="461"/>
        <v/>
      </c>
      <c r="CB301" s="239" t="str">
        <f t="shared" si="462"/>
        <v/>
      </c>
      <c r="CC301" s="239" t="str">
        <f t="shared" si="463"/>
        <v/>
      </c>
      <c r="CD301" s="239" t="str">
        <f t="shared" si="464"/>
        <v/>
      </c>
      <c r="CE301" s="239" t="str">
        <f t="shared" si="465"/>
        <v/>
      </c>
      <c r="CF301" s="239" t="str">
        <f t="shared" si="466"/>
        <v/>
      </c>
      <c r="CG301" s="239" t="str">
        <f t="shared" si="467"/>
        <v/>
      </c>
      <c r="CH301" s="239" t="str">
        <f t="shared" si="468"/>
        <v/>
      </c>
      <c r="CI301" s="239" t="str">
        <f t="shared" si="469"/>
        <v/>
      </c>
      <c r="CJ301" s="239" t="str">
        <f t="shared" si="470"/>
        <v/>
      </c>
      <c r="CK301" s="239" t="str">
        <f t="shared" si="471"/>
        <v/>
      </c>
      <c r="CL301" s="239" t="str">
        <f t="shared" si="472"/>
        <v/>
      </c>
      <c r="CM301" s="239" t="str">
        <f t="shared" si="473"/>
        <v/>
      </c>
      <c r="CN301" s="239" t="str">
        <f t="shared" si="474"/>
        <v/>
      </c>
      <c r="CP301" s="239" t="str">
        <f t="shared" si="475"/>
        <v/>
      </c>
      <c r="CQ301" s="239" t="str">
        <f t="shared" si="476"/>
        <v/>
      </c>
      <c r="CR301" s="239" t="str">
        <f t="shared" si="477"/>
        <v/>
      </c>
      <c r="CS301" s="239" t="str">
        <f t="shared" si="478"/>
        <v/>
      </c>
      <c r="CT301" s="239" t="str">
        <f t="shared" si="479"/>
        <v/>
      </c>
      <c r="CU301" s="239" t="str">
        <f t="shared" si="480"/>
        <v/>
      </c>
      <c r="CV301" s="239" t="str">
        <f t="shared" si="481"/>
        <v/>
      </c>
      <c r="CW301" s="239" t="str">
        <f t="shared" si="482"/>
        <v/>
      </c>
      <c r="CX301" s="239" t="str">
        <f t="shared" si="483"/>
        <v/>
      </c>
      <c r="CY301" s="239" t="str">
        <f t="shared" si="484"/>
        <v/>
      </c>
      <c r="CZ301" s="239" t="str">
        <f t="shared" si="485"/>
        <v>2do trimestre</v>
      </c>
      <c r="DA301" s="239" t="str">
        <f t="shared" si="486"/>
        <v/>
      </c>
      <c r="DB301" s="239" t="str">
        <f t="shared" si="487"/>
        <v/>
      </c>
      <c r="DC301" s="239" t="str">
        <f t="shared" si="488"/>
        <v/>
      </c>
      <c r="DD301" s="239" t="str">
        <f t="shared" si="489"/>
        <v/>
      </c>
      <c r="DE301" s="239" t="str">
        <f t="shared" si="490"/>
        <v/>
      </c>
      <c r="DF301" s="239" t="str">
        <f t="shared" si="491"/>
        <v/>
      </c>
      <c r="DG301" s="239" t="str">
        <f t="shared" si="492"/>
        <v/>
      </c>
      <c r="DH301" s="239" t="str">
        <f t="shared" si="493"/>
        <v/>
      </c>
      <c r="DI301" s="239" t="str">
        <f t="shared" si="494"/>
        <v/>
      </c>
      <c r="DJ301" s="239" t="str">
        <f t="shared" si="495"/>
        <v/>
      </c>
      <c r="DK301" s="239" t="str">
        <f t="shared" si="496"/>
        <v/>
      </c>
      <c r="DL301" s="239" t="str">
        <f t="shared" si="497"/>
        <v/>
      </c>
      <c r="DM301" s="239" t="str">
        <f t="shared" si="498"/>
        <v/>
      </c>
      <c r="DN301" s="239" t="str">
        <f t="shared" si="499"/>
        <v/>
      </c>
      <c r="DO301" s="239" t="str">
        <f t="shared" si="500"/>
        <v/>
      </c>
      <c r="DP301" s="239" t="str">
        <f t="shared" si="501"/>
        <v/>
      </c>
    </row>
    <row r="302" spans="1:120" ht="35.25" hidden="1" customHeight="1" x14ac:dyDescent="0.25">
      <c r="A302" s="53" t="s">
        <v>4522</v>
      </c>
      <c r="B302" s="53">
        <v>72</v>
      </c>
      <c r="C302" s="53" t="s">
        <v>50</v>
      </c>
      <c r="D302" s="53" t="s">
        <v>1291</v>
      </c>
      <c r="E302" s="53">
        <v>1</v>
      </c>
      <c r="F302" s="53" t="s">
        <v>1355</v>
      </c>
      <c r="G302" s="53" t="str">
        <f t="shared" si="503"/>
        <v>72-3</v>
      </c>
      <c r="H302" s="53" t="s">
        <v>94</v>
      </c>
      <c r="I302" s="53" t="s">
        <v>76</v>
      </c>
      <c r="J302" s="53" t="s">
        <v>80</v>
      </c>
      <c r="K302" s="53" t="s">
        <v>80</v>
      </c>
      <c r="L302" s="53" t="s">
        <v>80</v>
      </c>
      <c r="M302" s="53" t="s">
        <v>80</v>
      </c>
      <c r="N302" s="53" t="s">
        <v>80</v>
      </c>
      <c r="O302" s="53" t="s">
        <v>80</v>
      </c>
      <c r="P302" s="53" t="s">
        <v>1356</v>
      </c>
      <c r="Q302" s="52">
        <v>0.4</v>
      </c>
      <c r="R302" s="52">
        <f>+Q302*Q298</f>
        <v>0.06</v>
      </c>
      <c r="S302" s="53">
        <v>4</v>
      </c>
      <c r="T302" s="53" t="s">
        <v>84</v>
      </c>
      <c r="U302" s="53" t="s">
        <v>1343</v>
      </c>
      <c r="V302" s="23">
        <v>45108</v>
      </c>
      <c r="W302" s="23">
        <v>45260</v>
      </c>
      <c r="X302" s="53" t="s">
        <v>1301</v>
      </c>
      <c r="Y302" s="49" t="s">
        <v>87</v>
      </c>
      <c r="Z302" s="59" t="s">
        <v>100</v>
      </c>
      <c r="AA302" s="52">
        <v>1</v>
      </c>
      <c r="AB302" s="23" t="s">
        <v>1357</v>
      </c>
      <c r="AC302" s="23">
        <v>45253</v>
      </c>
      <c r="AD302" s="52">
        <v>1</v>
      </c>
      <c r="AE302" s="23" t="s">
        <v>1358</v>
      </c>
      <c r="AF302" s="23">
        <v>45253</v>
      </c>
      <c r="AG302" s="52" t="s">
        <v>79</v>
      </c>
      <c r="AH302" s="52">
        <v>1</v>
      </c>
      <c r="AI302" s="52">
        <f t="shared" si="419"/>
        <v>0.06</v>
      </c>
      <c r="AJ302" s="52">
        <f>+AI302/R302</f>
        <v>1</v>
      </c>
      <c r="AK302" s="52"/>
      <c r="AL302" s="239" t="str">
        <f t="shared" si="439"/>
        <v/>
      </c>
      <c r="AM302" s="239" t="str">
        <f t="shared" si="440"/>
        <v/>
      </c>
      <c r="AN302" s="239" t="str">
        <f t="shared" si="441"/>
        <v/>
      </c>
      <c r="AO302" s="239" t="str">
        <f t="shared" si="442"/>
        <v/>
      </c>
      <c r="AP302" s="239" t="str">
        <f t="shared" si="443"/>
        <v/>
      </c>
      <c r="AQ302" s="239" t="str">
        <f t="shared" si="444"/>
        <v/>
      </c>
      <c r="AR302" s="239" t="str">
        <f t="shared" si="445"/>
        <v/>
      </c>
      <c r="AS302" s="239" t="str">
        <f t="shared" si="446"/>
        <v/>
      </c>
      <c r="AT302" s="239" t="str">
        <f t="shared" si="447"/>
        <v/>
      </c>
      <c r="AU302" s="239" t="str">
        <f t="shared" si="420"/>
        <v/>
      </c>
      <c r="AV302" s="239" t="str">
        <f t="shared" si="421"/>
        <v/>
      </c>
      <c r="AW302" s="239" t="str">
        <f t="shared" si="422"/>
        <v/>
      </c>
      <c r="AX302" s="239" t="str">
        <f t="shared" si="423"/>
        <v/>
      </c>
      <c r="AY302" s="239" t="str">
        <f t="shared" si="424"/>
        <v/>
      </c>
      <c r="AZ302" s="239" t="str">
        <f t="shared" si="425"/>
        <v/>
      </c>
      <c r="BA302" s="239" t="str">
        <f t="shared" si="426"/>
        <v/>
      </c>
      <c r="BB302" s="239" t="str">
        <f t="shared" si="427"/>
        <v/>
      </c>
      <c r="BC302" s="239" t="str">
        <f t="shared" si="428"/>
        <v/>
      </c>
      <c r="BD302" s="239" t="str">
        <f t="shared" si="429"/>
        <v/>
      </c>
      <c r="BE302" s="239" t="str">
        <f t="shared" si="430"/>
        <v/>
      </c>
      <c r="BF302" s="239" t="str">
        <f t="shared" si="431"/>
        <v/>
      </c>
      <c r="BG302" s="239" t="str">
        <f t="shared" si="432"/>
        <v/>
      </c>
      <c r="BH302" s="239" t="str">
        <f t="shared" si="433"/>
        <v/>
      </c>
      <c r="BI302" s="239" t="str">
        <f t="shared" si="434"/>
        <v/>
      </c>
      <c r="BJ302" s="239" t="str">
        <f t="shared" si="435"/>
        <v/>
      </c>
      <c r="BK302" s="239" t="str">
        <f t="shared" si="436"/>
        <v/>
      </c>
      <c r="BL302" s="239" t="str">
        <f t="shared" si="437"/>
        <v/>
      </c>
      <c r="BN302" s="239" t="str">
        <f t="shared" si="448"/>
        <v/>
      </c>
      <c r="BO302" s="239" t="str">
        <f t="shared" si="449"/>
        <v/>
      </c>
      <c r="BP302" s="239" t="str">
        <f t="shared" si="450"/>
        <v/>
      </c>
      <c r="BQ302" s="239" t="str">
        <f t="shared" si="451"/>
        <v/>
      </c>
      <c r="BR302" s="239" t="str">
        <f t="shared" si="452"/>
        <v/>
      </c>
      <c r="BS302" s="239" t="str">
        <f t="shared" si="453"/>
        <v/>
      </c>
      <c r="BT302" s="239" t="str">
        <f t="shared" si="454"/>
        <v/>
      </c>
      <c r="BU302" s="239" t="str">
        <f t="shared" si="455"/>
        <v/>
      </c>
      <c r="BV302" s="239" t="str">
        <f t="shared" si="456"/>
        <v/>
      </c>
      <c r="BW302" s="239" t="str">
        <f t="shared" si="457"/>
        <v/>
      </c>
      <c r="BX302" s="239" t="str">
        <f t="shared" si="458"/>
        <v/>
      </c>
      <c r="BY302" s="239" t="str">
        <f t="shared" si="459"/>
        <v/>
      </c>
      <c r="BZ302" s="239" t="str">
        <f t="shared" si="460"/>
        <v/>
      </c>
      <c r="CA302" s="239" t="str">
        <f t="shared" si="461"/>
        <v/>
      </c>
      <c r="CB302" s="239" t="str">
        <f t="shared" si="462"/>
        <v/>
      </c>
      <c r="CC302" s="239" t="str">
        <f t="shared" si="463"/>
        <v/>
      </c>
      <c r="CD302" s="239" t="str">
        <f t="shared" si="464"/>
        <v/>
      </c>
      <c r="CE302" s="239" t="str">
        <f t="shared" si="465"/>
        <v/>
      </c>
      <c r="CF302" s="239" t="str">
        <f t="shared" si="466"/>
        <v/>
      </c>
      <c r="CG302" s="239" t="str">
        <f t="shared" si="467"/>
        <v/>
      </c>
      <c r="CH302" s="239" t="str">
        <f t="shared" si="468"/>
        <v/>
      </c>
      <c r="CI302" s="239" t="str">
        <f t="shared" si="469"/>
        <v/>
      </c>
      <c r="CJ302" s="239" t="str">
        <f t="shared" si="470"/>
        <v/>
      </c>
      <c r="CK302" s="239" t="str">
        <f t="shared" si="471"/>
        <v/>
      </c>
      <c r="CL302" s="239" t="str">
        <f t="shared" si="472"/>
        <v/>
      </c>
      <c r="CM302" s="239" t="str">
        <f t="shared" si="473"/>
        <v/>
      </c>
      <c r="CN302" s="239" t="str">
        <f t="shared" si="474"/>
        <v/>
      </c>
      <c r="CP302" s="239" t="str">
        <f t="shared" si="475"/>
        <v/>
      </c>
      <c r="CQ302" s="239" t="str">
        <f t="shared" si="476"/>
        <v/>
      </c>
      <c r="CR302" s="239" t="str">
        <f t="shared" si="477"/>
        <v/>
      </c>
      <c r="CS302" s="239" t="str">
        <f t="shared" si="478"/>
        <v/>
      </c>
      <c r="CT302" s="239" t="str">
        <f t="shared" si="479"/>
        <v/>
      </c>
      <c r="CU302" s="239" t="str">
        <f t="shared" si="480"/>
        <v/>
      </c>
      <c r="CV302" s="239" t="str">
        <f t="shared" si="481"/>
        <v/>
      </c>
      <c r="CW302" s="239" t="str">
        <f t="shared" si="482"/>
        <v/>
      </c>
      <c r="CX302" s="239" t="str">
        <f t="shared" si="483"/>
        <v/>
      </c>
      <c r="CY302" s="239" t="str">
        <f t="shared" si="484"/>
        <v/>
      </c>
      <c r="CZ302" s="239" t="str">
        <f t="shared" si="485"/>
        <v/>
      </c>
      <c r="DA302" s="239" t="str">
        <f t="shared" si="486"/>
        <v/>
      </c>
      <c r="DB302" s="239" t="str">
        <f t="shared" si="487"/>
        <v/>
      </c>
      <c r="DC302" s="239" t="str">
        <f t="shared" si="488"/>
        <v/>
      </c>
      <c r="DD302" s="239" t="str">
        <f t="shared" si="489"/>
        <v/>
      </c>
      <c r="DE302" s="239" t="str">
        <f t="shared" si="490"/>
        <v/>
      </c>
      <c r="DF302" s="239" t="str">
        <f t="shared" si="491"/>
        <v/>
      </c>
      <c r="DG302" s="239" t="str">
        <f t="shared" si="492"/>
        <v/>
      </c>
      <c r="DH302" s="239" t="str">
        <f t="shared" si="493"/>
        <v/>
      </c>
      <c r="DI302" s="239" t="str">
        <f t="shared" si="494"/>
        <v/>
      </c>
      <c r="DJ302" s="239" t="str">
        <f t="shared" si="495"/>
        <v/>
      </c>
      <c r="DK302" s="239" t="str">
        <f t="shared" si="496"/>
        <v/>
      </c>
      <c r="DL302" s="239" t="str">
        <f t="shared" si="497"/>
        <v/>
      </c>
      <c r="DM302" s="239" t="str">
        <f t="shared" si="498"/>
        <v/>
      </c>
      <c r="DN302" s="239" t="str">
        <f t="shared" si="499"/>
        <v/>
      </c>
      <c r="DO302" s="239" t="str">
        <f t="shared" si="500"/>
        <v/>
      </c>
      <c r="DP302" s="239" t="str">
        <f t="shared" si="501"/>
        <v/>
      </c>
    </row>
    <row r="303" spans="1:120" ht="35.25" hidden="1" customHeight="1" x14ac:dyDescent="0.25">
      <c r="A303" s="49" t="s">
        <v>4522</v>
      </c>
      <c r="B303" s="49">
        <v>72</v>
      </c>
      <c r="C303" s="49" t="s">
        <v>50</v>
      </c>
      <c r="D303" s="49" t="s">
        <v>1291</v>
      </c>
      <c r="E303" s="49">
        <v>1</v>
      </c>
      <c r="F303" s="49" t="s">
        <v>1359</v>
      </c>
      <c r="G303" s="49" t="str">
        <f t="shared" si="503"/>
        <v>72-4</v>
      </c>
      <c r="H303" s="49" t="s">
        <v>75</v>
      </c>
      <c r="I303" s="49" t="s">
        <v>196</v>
      </c>
      <c r="J303" s="49" t="s">
        <v>1221</v>
      </c>
      <c r="K303" s="49" t="s">
        <v>144</v>
      </c>
      <c r="L303" s="49" t="s">
        <v>125</v>
      </c>
      <c r="M303" s="49" t="s">
        <v>1360</v>
      </c>
      <c r="N303" s="49" t="s">
        <v>1293</v>
      </c>
      <c r="O303" s="49" t="s">
        <v>644</v>
      </c>
      <c r="P303" s="49" t="s">
        <v>1361</v>
      </c>
      <c r="Q303" s="50">
        <v>0.25</v>
      </c>
      <c r="R303" s="50"/>
      <c r="S303" s="49">
        <v>100</v>
      </c>
      <c r="T303" s="49" t="s">
        <v>301</v>
      </c>
      <c r="U303" s="49" t="s">
        <v>1362</v>
      </c>
      <c r="V303" s="51">
        <v>44928</v>
      </c>
      <c r="W303" s="51">
        <v>45289</v>
      </c>
      <c r="X303" s="49" t="s">
        <v>1301</v>
      </c>
      <c r="Y303" s="49" t="s">
        <v>87</v>
      </c>
      <c r="Z303" s="59" t="s">
        <v>100</v>
      </c>
      <c r="AA303" s="52">
        <v>0.5</v>
      </c>
      <c r="AB303" s="53" t="s">
        <v>1364</v>
      </c>
      <c r="AC303" s="23">
        <v>45138</v>
      </c>
      <c r="AD303" s="52">
        <v>1</v>
      </c>
      <c r="AE303" s="53" t="s">
        <v>1363</v>
      </c>
      <c r="AF303" s="23">
        <v>45138</v>
      </c>
      <c r="AG303" s="52"/>
      <c r="AH303" s="52" t="s">
        <v>92</v>
      </c>
      <c r="AI303" s="52">
        <f t="shared" si="419"/>
        <v>0.25</v>
      </c>
      <c r="AJ303" s="52"/>
      <c r="AK303" s="52"/>
      <c r="AL303" s="239" t="str">
        <f t="shared" si="439"/>
        <v/>
      </c>
      <c r="AM303" s="239" t="str">
        <f t="shared" si="440"/>
        <v/>
      </c>
      <c r="AN303" s="239" t="str">
        <f t="shared" si="441"/>
        <v/>
      </c>
      <c r="AO303" s="239" t="str">
        <f t="shared" si="442"/>
        <v/>
      </c>
      <c r="AP303" s="239" t="str">
        <f t="shared" si="443"/>
        <v/>
      </c>
      <c r="AQ303" s="239" t="str">
        <f t="shared" si="444"/>
        <v/>
      </c>
      <c r="AR303" s="239" t="str">
        <f t="shared" si="445"/>
        <v/>
      </c>
      <c r="AS303" s="239" t="str">
        <f t="shared" si="446"/>
        <v/>
      </c>
      <c r="AT303" s="239" t="str">
        <f t="shared" si="447"/>
        <v/>
      </c>
      <c r="AU303" s="239" t="str">
        <f t="shared" si="420"/>
        <v/>
      </c>
      <c r="AV303" s="239" t="str">
        <f t="shared" si="421"/>
        <v/>
      </c>
      <c r="AW303" s="239" t="str">
        <f t="shared" si="422"/>
        <v/>
      </c>
      <c r="AX303" s="239" t="str">
        <f t="shared" si="423"/>
        <v/>
      </c>
      <c r="AY303" s="239" t="str">
        <f t="shared" si="424"/>
        <v/>
      </c>
      <c r="AZ303" s="239" t="str">
        <f t="shared" si="425"/>
        <v/>
      </c>
      <c r="BA303" s="239" t="str">
        <f t="shared" si="426"/>
        <v/>
      </c>
      <c r="BB303" s="239" t="str">
        <f t="shared" si="427"/>
        <v/>
      </c>
      <c r="BC303" s="239" t="str">
        <f t="shared" si="428"/>
        <v/>
      </c>
      <c r="BD303" s="239" t="str">
        <f t="shared" si="429"/>
        <v/>
      </c>
      <c r="BE303" s="239" t="str">
        <f t="shared" si="430"/>
        <v/>
      </c>
      <c r="BF303" s="239" t="str">
        <f t="shared" si="431"/>
        <v/>
      </c>
      <c r="BG303" s="239" t="str">
        <f t="shared" si="432"/>
        <v/>
      </c>
      <c r="BH303" s="239" t="str">
        <f t="shared" si="433"/>
        <v/>
      </c>
      <c r="BI303" s="239" t="str">
        <f t="shared" si="434"/>
        <v/>
      </c>
      <c r="BJ303" s="239" t="str">
        <f t="shared" si="435"/>
        <v/>
      </c>
      <c r="BK303" s="239" t="str">
        <f t="shared" si="436"/>
        <v/>
      </c>
      <c r="BL303" s="239" t="str">
        <f t="shared" si="437"/>
        <v/>
      </c>
      <c r="BN303" s="239" t="str">
        <f t="shared" si="448"/>
        <v/>
      </c>
      <c r="BO303" s="239" t="str">
        <f t="shared" si="449"/>
        <v/>
      </c>
      <c r="BP303" s="239" t="str">
        <f t="shared" si="450"/>
        <v/>
      </c>
      <c r="BQ303" s="239" t="str">
        <f t="shared" si="451"/>
        <v/>
      </c>
      <c r="BR303" s="239" t="str">
        <f t="shared" si="452"/>
        <v/>
      </c>
      <c r="BS303" s="239" t="str">
        <f t="shared" si="453"/>
        <v/>
      </c>
      <c r="BT303" s="239" t="str">
        <f t="shared" si="454"/>
        <v/>
      </c>
      <c r="BU303" s="239" t="str">
        <f t="shared" si="455"/>
        <v/>
      </c>
      <c r="BV303" s="239" t="str">
        <f t="shared" si="456"/>
        <v/>
      </c>
      <c r="BW303" s="239" t="str">
        <f t="shared" si="457"/>
        <v/>
      </c>
      <c r="BX303" s="239" t="str">
        <f t="shared" si="458"/>
        <v/>
      </c>
      <c r="BY303" s="239" t="str">
        <f t="shared" si="459"/>
        <v/>
      </c>
      <c r="BZ303" s="239" t="str">
        <f t="shared" si="460"/>
        <v/>
      </c>
      <c r="CA303" s="239" t="str">
        <f t="shared" si="461"/>
        <v/>
      </c>
      <c r="CB303" s="239" t="str">
        <f t="shared" si="462"/>
        <v/>
      </c>
      <c r="CC303" s="239" t="str">
        <f t="shared" si="463"/>
        <v/>
      </c>
      <c r="CD303" s="239" t="str">
        <f t="shared" si="464"/>
        <v/>
      </c>
      <c r="CE303" s="239" t="str">
        <f t="shared" si="465"/>
        <v/>
      </c>
      <c r="CF303" s="239" t="str">
        <f t="shared" si="466"/>
        <v/>
      </c>
      <c r="CG303" s="239" t="str">
        <f t="shared" si="467"/>
        <v/>
      </c>
      <c r="CH303" s="239" t="str">
        <f t="shared" si="468"/>
        <v/>
      </c>
      <c r="CI303" s="239" t="str">
        <f t="shared" si="469"/>
        <v/>
      </c>
      <c r="CJ303" s="239" t="str">
        <f t="shared" si="470"/>
        <v/>
      </c>
      <c r="CK303" s="239" t="str">
        <f t="shared" si="471"/>
        <v/>
      </c>
      <c r="CL303" s="239" t="str">
        <f t="shared" si="472"/>
        <v/>
      </c>
      <c r="CM303" s="239" t="str">
        <f t="shared" si="473"/>
        <v/>
      </c>
      <c r="CN303" s="239" t="str">
        <f t="shared" si="474"/>
        <v/>
      </c>
      <c r="CP303" s="239" t="str">
        <f t="shared" si="475"/>
        <v/>
      </c>
      <c r="CQ303" s="239" t="str">
        <f t="shared" si="476"/>
        <v/>
      </c>
      <c r="CR303" s="239" t="str">
        <f t="shared" si="477"/>
        <v/>
      </c>
      <c r="CS303" s="239" t="str">
        <f t="shared" si="478"/>
        <v/>
      </c>
      <c r="CT303" s="239" t="str">
        <f t="shared" si="479"/>
        <v/>
      </c>
      <c r="CU303" s="239" t="str">
        <f t="shared" si="480"/>
        <v/>
      </c>
      <c r="CV303" s="239" t="str">
        <f t="shared" si="481"/>
        <v/>
      </c>
      <c r="CW303" s="239" t="str">
        <f t="shared" si="482"/>
        <v/>
      </c>
      <c r="CX303" s="239" t="str">
        <f t="shared" si="483"/>
        <v/>
      </c>
      <c r="CY303" s="239" t="str">
        <f t="shared" si="484"/>
        <v/>
      </c>
      <c r="CZ303" s="239" t="str">
        <f t="shared" si="485"/>
        <v/>
      </c>
      <c r="DA303" s="239" t="str">
        <f t="shared" si="486"/>
        <v/>
      </c>
      <c r="DB303" s="239" t="str">
        <f t="shared" si="487"/>
        <v/>
      </c>
      <c r="DC303" s="239" t="str">
        <f t="shared" si="488"/>
        <v/>
      </c>
      <c r="DD303" s="239" t="str">
        <f t="shared" si="489"/>
        <v/>
      </c>
      <c r="DE303" s="239" t="str">
        <f t="shared" si="490"/>
        <v/>
      </c>
      <c r="DF303" s="239" t="str">
        <f t="shared" si="491"/>
        <v/>
      </c>
      <c r="DG303" s="239" t="str">
        <f t="shared" si="492"/>
        <v/>
      </c>
      <c r="DH303" s="239" t="str">
        <f t="shared" si="493"/>
        <v/>
      </c>
      <c r="DI303" s="239" t="str">
        <f t="shared" si="494"/>
        <v/>
      </c>
      <c r="DJ303" s="239" t="str">
        <f t="shared" si="495"/>
        <v/>
      </c>
      <c r="DK303" s="239" t="str">
        <f t="shared" si="496"/>
        <v/>
      </c>
      <c r="DL303" s="239" t="str">
        <f t="shared" si="497"/>
        <v/>
      </c>
      <c r="DM303" s="239" t="str">
        <f t="shared" si="498"/>
        <v/>
      </c>
      <c r="DN303" s="239" t="str">
        <f t="shared" si="499"/>
        <v/>
      </c>
      <c r="DO303" s="239" t="str">
        <f t="shared" si="500"/>
        <v/>
      </c>
      <c r="DP303" s="239" t="str">
        <f t="shared" si="501"/>
        <v/>
      </c>
    </row>
    <row r="304" spans="1:120" ht="35.25" hidden="1" customHeight="1" x14ac:dyDescent="0.25">
      <c r="A304" s="53" t="s">
        <v>4522</v>
      </c>
      <c r="B304" s="53">
        <v>72</v>
      </c>
      <c r="C304" s="53" t="s">
        <v>50</v>
      </c>
      <c r="D304" s="53" t="s">
        <v>1291</v>
      </c>
      <c r="E304" s="53">
        <v>1</v>
      </c>
      <c r="F304" s="53" t="s">
        <v>1365</v>
      </c>
      <c r="G304" s="53" t="str">
        <f t="shared" si="503"/>
        <v>72-4</v>
      </c>
      <c r="H304" s="53" t="s">
        <v>94</v>
      </c>
      <c r="I304" s="53" t="s">
        <v>196</v>
      </c>
      <c r="J304" s="53" t="s">
        <v>80</v>
      </c>
      <c r="K304" s="53" t="s">
        <v>80</v>
      </c>
      <c r="L304" s="53" t="s">
        <v>80</v>
      </c>
      <c r="M304" s="53" t="s">
        <v>80</v>
      </c>
      <c r="N304" s="53" t="s">
        <v>80</v>
      </c>
      <c r="O304" s="53" t="s">
        <v>80</v>
      </c>
      <c r="P304" s="53" t="s">
        <v>1366</v>
      </c>
      <c r="Q304" s="52">
        <v>0.5</v>
      </c>
      <c r="R304" s="52">
        <f>+Q304*Q303</f>
        <v>0.125</v>
      </c>
      <c r="S304" s="53">
        <v>100</v>
      </c>
      <c r="T304" s="53" t="s">
        <v>301</v>
      </c>
      <c r="U304" s="53" t="s">
        <v>1367</v>
      </c>
      <c r="V304" s="23">
        <v>44928</v>
      </c>
      <c r="W304" s="23">
        <v>45289</v>
      </c>
      <c r="X304" s="53" t="s">
        <v>1301</v>
      </c>
      <c r="Y304" s="49" t="s">
        <v>87</v>
      </c>
      <c r="Z304" s="59" t="s">
        <v>100</v>
      </c>
      <c r="AA304" s="52">
        <v>0.5</v>
      </c>
      <c r="AB304" s="53" t="s">
        <v>1368</v>
      </c>
      <c r="AC304" s="23">
        <v>45107</v>
      </c>
      <c r="AD304" s="52">
        <v>1</v>
      </c>
      <c r="AE304" s="53" t="s">
        <v>1363</v>
      </c>
      <c r="AF304" s="23">
        <v>45107</v>
      </c>
      <c r="AG304" s="52" t="s">
        <v>79</v>
      </c>
      <c r="AH304" s="52">
        <v>1</v>
      </c>
      <c r="AI304" s="52">
        <f t="shared" si="419"/>
        <v>0.125</v>
      </c>
      <c r="AJ304" s="52">
        <f t="shared" ref="AJ304:AJ305" si="510">+AI304/R304</f>
        <v>1</v>
      </c>
      <c r="AK304" s="52"/>
      <c r="AL304" s="239" t="str">
        <f t="shared" si="439"/>
        <v/>
      </c>
      <c r="AM304" s="239" t="str">
        <f t="shared" si="440"/>
        <v/>
      </c>
      <c r="AN304" s="239" t="str">
        <f t="shared" si="441"/>
        <v/>
      </c>
      <c r="AO304" s="239" t="str">
        <f t="shared" si="442"/>
        <v/>
      </c>
      <c r="AP304" s="239" t="str">
        <f t="shared" si="443"/>
        <v/>
      </c>
      <c r="AQ304" s="239" t="str">
        <f t="shared" si="444"/>
        <v/>
      </c>
      <c r="AR304" s="239" t="str">
        <f t="shared" si="445"/>
        <v/>
      </c>
      <c r="AS304" s="239" t="str">
        <f t="shared" si="446"/>
        <v/>
      </c>
      <c r="AT304" s="239" t="str">
        <f t="shared" si="447"/>
        <v/>
      </c>
      <c r="AU304" s="239" t="str">
        <f t="shared" si="420"/>
        <v/>
      </c>
      <c r="AV304" s="239" t="str">
        <f t="shared" si="421"/>
        <v/>
      </c>
      <c r="AW304" s="239" t="str">
        <f t="shared" si="422"/>
        <v/>
      </c>
      <c r="AX304" s="239" t="str">
        <f t="shared" si="423"/>
        <v/>
      </c>
      <c r="AY304" s="239" t="str">
        <f t="shared" si="424"/>
        <v/>
      </c>
      <c r="AZ304" s="239" t="str">
        <f t="shared" si="425"/>
        <v/>
      </c>
      <c r="BA304" s="239" t="str">
        <f t="shared" si="426"/>
        <v/>
      </c>
      <c r="BB304" s="239" t="str">
        <f t="shared" si="427"/>
        <v/>
      </c>
      <c r="BC304" s="239" t="str">
        <f t="shared" si="428"/>
        <v/>
      </c>
      <c r="BD304" s="239" t="str">
        <f t="shared" si="429"/>
        <v/>
      </c>
      <c r="BE304" s="239" t="str">
        <f t="shared" si="430"/>
        <v/>
      </c>
      <c r="BF304" s="239" t="str">
        <f t="shared" si="431"/>
        <v/>
      </c>
      <c r="BG304" s="239" t="str">
        <f t="shared" si="432"/>
        <v/>
      </c>
      <c r="BH304" s="239" t="str">
        <f t="shared" si="433"/>
        <v/>
      </c>
      <c r="BI304" s="239" t="str">
        <f t="shared" si="434"/>
        <v/>
      </c>
      <c r="BJ304" s="239" t="str">
        <f t="shared" si="435"/>
        <v/>
      </c>
      <c r="BK304" s="239" t="str">
        <f t="shared" si="436"/>
        <v/>
      </c>
      <c r="BL304" s="239" t="str">
        <f t="shared" si="437"/>
        <v/>
      </c>
      <c r="BN304" s="239" t="str">
        <f t="shared" si="448"/>
        <v/>
      </c>
      <c r="BO304" s="239" t="str">
        <f t="shared" si="449"/>
        <v/>
      </c>
      <c r="BP304" s="239" t="str">
        <f t="shared" si="450"/>
        <v/>
      </c>
      <c r="BQ304" s="239" t="str">
        <f t="shared" si="451"/>
        <v/>
      </c>
      <c r="BR304" s="239" t="str">
        <f t="shared" si="452"/>
        <v/>
      </c>
      <c r="BS304" s="239" t="str">
        <f t="shared" si="453"/>
        <v/>
      </c>
      <c r="BT304" s="239" t="str">
        <f t="shared" si="454"/>
        <v/>
      </c>
      <c r="BU304" s="239" t="str">
        <f t="shared" si="455"/>
        <v/>
      </c>
      <c r="BV304" s="239" t="str">
        <f t="shared" si="456"/>
        <v/>
      </c>
      <c r="BW304" s="239" t="str">
        <f t="shared" si="457"/>
        <v/>
      </c>
      <c r="BX304" s="239" t="str">
        <f t="shared" si="458"/>
        <v/>
      </c>
      <c r="BY304" s="239" t="str">
        <f t="shared" si="459"/>
        <v/>
      </c>
      <c r="BZ304" s="239" t="str">
        <f t="shared" si="460"/>
        <v/>
      </c>
      <c r="CA304" s="239" t="str">
        <f t="shared" si="461"/>
        <v/>
      </c>
      <c r="CB304" s="239" t="str">
        <f t="shared" si="462"/>
        <v/>
      </c>
      <c r="CC304" s="239" t="str">
        <f t="shared" si="463"/>
        <v/>
      </c>
      <c r="CD304" s="239" t="str">
        <f t="shared" si="464"/>
        <v/>
      </c>
      <c r="CE304" s="239" t="str">
        <f t="shared" si="465"/>
        <v/>
      </c>
      <c r="CF304" s="239" t="str">
        <f t="shared" si="466"/>
        <v/>
      </c>
      <c r="CG304" s="239" t="str">
        <f t="shared" si="467"/>
        <v/>
      </c>
      <c r="CH304" s="239" t="str">
        <f t="shared" si="468"/>
        <v/>
      </c>
      <c r="CI304" s="239" t="str">
        <f t="shared" si="469"/>
        <v/>
      </c>
      <c r="CJ304" s="239" t="str">
        <f t="shared" si="470"/>
        <v/>
      </c>
      <c r="CK304" s="239" t="str">
        <f t="shared" si="471"/>
        <v/>
      </c>
      <c r="CL304" s="239" t="str">
        <f t="shared" si="472"/>
        <v/>
      </c>
      <c r="CM304" s="239" t="str">
        <f t="shared" si="473"/>
        <v/>
      </c>
      <c r="CN304" s="239" t="str">
        <f t="shared" si="474"/>
        <v/>
      </c>
      <c r="CP304" s="239" t="str">
        <f t="shared" si="475"/>
        <v/>
      </c>
      <c r="CQ304" s="239" t="str">
        <f t="shared" si="476"/>
        <v/>
      </c>
      <c r="CR304" s="239" t="str">
        <f t="shared" si="477"/>
        <v/>
      </c>
      <c r="CS304" s="239" t="str">
        <f t="shared" si="478"/>
        <v/>
      </c>
      <c r="CT304" s="239" t="str">
        <f t="shared" si="479"/>
        <v/>
      </c>
      <c r="CU304" s="239" t="str">
        <f t="shared" si="480"/>
        <v/>
      </c>
      <c r="CV304" s="239" t="str">
        <f t="shared" si="481"/>
        <v/>
      </c>
      <c r="CW304" s="239" t="str">
        <f t="shared" si="482"/>
        <v/>
      </c>
      <c r="CX304" s="239" t="str">
        <f t="shared" si="483"/>
        <v/>
      </c>
      <c r="CY304" s="239" t="str">
        <f t="shared" si="484"/>
        <v/>
      </c>
      <c r="CZ304" s="239" t="str">
        <f t="shared" si="485"/>
        <v/>
      </c>
      <c r="DA304" s="239" t="str">
        <f t="shared" si="486"/>
        <v/>
      </c>
      <c r="DB304" s="239" t="str">
        <f t="shared" si="487"/>
        <v/>
      </c>
      <c r="DC304" s="239" t="str">
        <f t="shared" si="488"/>
        <v/>
      </c>
      <c r="DD304" s="239" t="str">
        <f t="shared" si="489"/>
        <v/>
      </c>
      <c r="DE304" s="239" t="str">
        <f t="shared" si="490"/>
        <v/>
      </c>
      <c r="DF304" s="239" t="str">
        <f t="shared" si="491"/>
        <v/>
      </c>
      <c r="DG304" s="239" t="str">
        <f t="shared" si="492"/>
        <v/>
      </c>
      <c r="DH304" s="239" t="str">
        <f t="shared" si="493"/>
        <v/>
      </c>
      <c r="DI304" s="239" t="str">
        <f t="shared" si="494"/>
        <v/>
      </c>
      <c r="DJ304" s="239" t="str">
        <f t="shared" si="495"/>
        <v/>
      </c>
      <c r="DK304" s="239" t="str">
        <f t="shared" si="496"/>
        <v/>
      </c>
      <c r="DL304" s="239" t="str">
        <f t="shared" si="497"/>
        <v/>
      </c>
      <c r="DM304" s="239" t="str">
        <f t="shared" si="498"/>
        <v/>
      </c>
      <c r="DN304" s="239" t="str">
        <f t="shared" si="499"/>
        <v/>
      </c>
      <c r="DO304" s="239" t="str">
        <f t="shared" si="500"/>
        <v/>
      </c>
      <c r="DP304" s="239" t="str">
        <f t="shared" si="501"/>
        <v/>
      </c>
    </row>
    <row r="305" spans="1:2048 2053:3059 3077:4094 4112:5120 5123:6143 6146:7167 7169:8189 8194:9200 9218:10235 10253:12287 12290:14335 14337:16293" ht="35.25" hidden="1" customHeight="1" x14ac:dyDescent="0.25">
      <c r="A305" s="53" t="s">
        <v>4522</v>
      </c>
      <c r="B305" s="53">
        <v>72</v>
      </c>
      <c r="C305" s="53" t="s">
        <v>50</v>
      </c>
      <c r="D305" s="53" t="s">
        <v>1291</v>
      </c>
      <c r="E305" s="53">
        <v>1</v>
      </c>
      <c r="F305" s="53" t="s">
        <v>1369</v>
      </c>
      <c r="G305" s="53" t="str">
        <f t="shared" si="503"/>
        <v>72-4</v>
      </c>
      <c r="H305" s="53" t="s">
        <v>94</v>
      </c>
      <c r="I305" s="53" t="s">
        <v>196</v>
      </c>
      <c r="J305" s="53" t="s">
        <v>80</v>
      </c>
      <c r="K305" s="53" t="s">
        <v>80</v>
      </c>
      <c r="L305" s="53" t="s">
        <v>80</v>
      </c>
      <c r="M305" s="53" t="s">
        <v>80</v>
      </c>
      <c r="N305" s="53" t="s">
        <v>80</v>
      </c>
      <c r="O305" s="53" t="s">
        <v>80</v>
      </c>
      <c r="P305" s="53" t="s">
        <v>1370</v>
      </c>
      <c r="Q305" s="52">
        <v>0.5</v>
      </c>
      <c r="R305" s="52">
        <f>+Q305*Q303</f>
        <v>0.125</v>
      </c>
      <c r="S305" s="53">
        <v>100</v>
      </c>
      <c r="T305" s="53" t="s">
        <v>301</v>
      </c>
      <c r="U305" s="53" t="s">
        <v>1367</v>
      </c>
      <c r="V305" s="23">
        <v>44928</v>
      </c>
      <c r="W305" s="23">
        <v>45289</v>
      </c>
      <c r="X305" s="53" t="s">
        <v>1301</v>
      </c>
      <c r="Y305" s="49" t="s">
        <v>87</v>
      </c>
      <c r="Z305" s="59" t="s">
        <v>100</v>
      </c>
      <c r="AA305" s="52">
        <v>0.5</v>
      </c>
      <c r="AB305" s="53" t="s">
        <v>1371</v>
      </c>
      <c r="AC305" s="23">
        <v>45138</v>
      </c>
      <c r="AD305" s="52">
        <v>1</v>
      </c>
      <c r="AE305" s="53" t="s">
        <v>1363</v>
      </c>
      <c r="AF305" s="23">
        <v>45138</v>
      </c>
      <c r="AG305" s="52" t="s">
        <v>79</v>
      </c>
      <c r="AH305" s="52">
        <v>1</v>
      </c>
      <c r="AI305" s="52">
        <f t="shared" si="419"/>
        <v>0.125</v>
      </c>
      <c r="AJ305" s="52">
        <f t="shared" si="510"/>
        <v>1</v>
      </c>
      <c r="AK305" s="52"/>
      <c r="AL305" s="239" t="str">
        <f t="shared" si="439"/>
        <v/>
      </c>
      <c r="AM305" s="239" t="str">
        <f t="shared" si="440"/>
        <v/>
      </c>
      <c r="AN305" s="239" t="str">
        <f t="shared" si="441"/>
        <v/>
      </c>
      <c r="AO305" s="239" t="str">
        <f t="shared" si="442"/>
        <v/>
      </c>
      <c r="AP305" s="239" t="str">
        <f t="shared" si="443"/>
        <v/>
      </c>
      <c r="AQ305" s="239" t="str">
        <f t="shared" si="444"/>
        <v/>
      </c>
      <c r="AR305" s="239" t="str">
        <f t="shared" si="445"/>
        <v/>
      </c>
      <c r="AS305" s="239" t="str">
        <f t="shared" si="446"/>
        <v/>
      </c>
      <c r="AT305" s="239" t="str">
        <f t="shared" si="447"/>
        <v/>
      </c>
      <c r="AU305" s="239" t="str">
        <f t="shared" si="420"/>
        <v/>
      </c>
      <c r="AV305" s="239" t="str">
        <f t="shared" si="421"/>
        <v/>
      </c>
      <c r="AW305" s="239" t="str">
        <f t="shared" si="422"/>
        <v/>
      </c>
      <c r="AX305" s="239" t="str">
        <f t="shared" si="423"/>
        <v/>
      </c>
      <c r="AY305" s="239" t="str">
        <f t="shared" si="424"/>
        <v/>
      </c>
      <c r="AZ305" s="239" t="str">
        <f t="shared" si="425"/>
        <v/>
      </c>
      <c r="BA305" s="239" t="str">
        <f t="shared" si="426"/>
        <v/>
      </c>
      <c r="BB305" s="239" t="str">
        <f t="shared" si="427"/>
        <v/>
      </c>
      <c r="BC305" s="239" t="str">
        <f t="shared" si="428"/>
        <v/>
      </c>
      <c r="BD305" s="239" t="str">
        <f t="shared" si="429"/>
        <v/>
      </c>
      <c r="BE305" s="239" t="str">
        <f t="shared" si="430"/>
        <v/>
      </c>
      <c r="BF305" s="239" t="str">
        <f t="shared" si="431"/>
        <v/>
      </c>
      <c r="BG305" s="239" t="str">
        <f t="shared" si="432"/>
        <v/>
      </c>
      <c r="BH305" s="239" t="str">
        <f t="shared" si="433"/>
        <v/>
      </c>
      <c r="BI305" s="239" t="str">
        <f t="shared" si="434"/>
        <v/>
      </c>
      <c r="BJ305" s="239" t="str">
        <f t="shared" si="435"/>
        <v/>
      </c>
      <c r="BK305" s="239" t="str">
        <f t="shared" si="436"/>
        <v/>
      </c>
      <c r="BL305" s="239" t="str">
        <f t="shared" si="437"/>
        <v/>
      </c>
      <c r="BN305" s="239" t="str">
        <f t="shared" si="448"/>
        <v/>
      </c>
      <c r="BO305" s="239" t="str">
        <f t="shared" si="449"/>
        <v/>
      </c>
      <c r="BP305" s="239" t="str">
        <f t="shared" si="450"/>
        <v/>
      </c>
      <c r="BQ305" s="239" t="str">
        <f t="shared" si="451"/>
        <v/>
      </c>
      <c r="BR305" s="239" t="str">
        <f t="shared" si="452"/>
        <v/>
      </c>
      <c r="BS305" s="239" t="str">
        <f t="shared" si="453"/>
        <v/>
      </c>
      <c r="BT305" s="239" t="str">
        <f t="shared" si="454"/>
        <v/>
      </c>
      <c r="BU305" s="239" t="str">
        <f t="shared" si="455"/>
        <v/>
      </c>
      <c r="BV305" s="239" t="str">
        <f t="shared" si="456"/>
        <v/>
      </c>
      <c r="BW305" s="239" t="str">
        <f t="shared" si="457"/>
        <v/>
      </c>
      <c r="BX305" s="239" t="str">
        <f t="shared" si="458"/>
        <v/>
      </c>
      <c r="BY305" s="239" t="str">
        <f t="shared" si="459"/>
        <v/>
      </c>
      <c r="BZ305" s="239" t="str">
        <f t="shared" si="460"/>
        <v/>
      </c>
      <c r="CA305" s="239" t="str">
        <f t="shared" si="461"/>
        <v/>
      </c>
      <c r="CB305" s="239" t="str">
        <f t="shared" si="462"/>
        <v/>
      </c>
      <c r="CC305" s="239" t="str">
        <f t="shared" si="463"/>
        <v/>
      </c>
      <c r="CD305" s="239" t="str">
        <f t="shared" si="464"/>
        <v/>
      </c>
      <c r="CE305" s="239" t="str">
        <f t="shared" si="465"/>
        <v/>
      </c>
      <c r="CF305" s="239" t="str">
        <f t="shared" si="466"/>
        <v/>
      </c>
      <c r="CG305" s="239" t="str">
        <f t="shared" si="467"/>
        <v/>
      </c>
      <c r="CH305" s="239" t="str">
        <f t="shared" si="468"/>
        <v/>
      </c>
      <c r="CI305" s="239" t="str">
        <f t="shared" si="469"/>
        <v/>
      </c>
      <c r="CJ305" s="239" t="str">
        <f t="shared" si="470"/>
        <v/>
      </c>
      <c r="CK305" s="239" t="str">
        <f t="shared" si="471"/>
        <v/>
      </c>
      <c r="CL305" s="239" t="str">
        <f t="shared" si="472"/>
        <v/>
      </c>
      <c r="CM305" s="239" t="str">
        <f t="shared" si="473"/>
        <v/>
      </c>
      <c r="CN305" s="239" t="str">
        <f t="shared" si="474"/>
        <v/>
      </c>
      <c r="CP305" s="239" t="str">
        <f t="shared" si="475"/>
        <v/>
      </c>
      <c r="CQ305" s="239" t="str">
        <f t="shared" si="476"/>
        <v/>
      </c>
      <c r="CR305" s="239" t="str">
        <f t="shared" si="477"/>
        <v/>
      </c>
      <c r="CS305" s="239" t="str">
        <f t="shared" si="478"/>
        <v/>
      </c>
      <c r="CT305" s="239" t="str">
        <f t="shared" si="479"/>
        <v/>
      </c>
      <c r="CU305" s="239" t="str">
        <f t="shared" si="480"/>
        <v/>
      </c>
      <c r="CV305" s="239" t="str">
        <f t="shared" si="481"/>
        <v/>
      </c>
      <c r="CW305" s="239" t="str">
        <f t="shared" si="482"/>
        <v/>
      </c>
      <c r="CX305" s="239" t="str">
        <f t="shared" si="483"/>
        <v/>
      </c>
      <c r="CY305" s="239" t="str">
        <f t="shared" si="484"/>
        <v/>
      </c>
      <c r="CZ305" s="239" t="str">
        <f t="shared" si="485"/>
        <v/>
      </c>
      <c r="DA305" s="239" t="str">
        <f t="shared" si="486"/>
        <v/>
      </c>
      <c r="DB305" s="239" t="str">
        <f t="shared" si="487"/>
        <v/>
      </c>
      <c r="DC305" s="239" t="str">
        <f t="shared" si="488"/>
        <v/>
      </c>
      <c r="DD305" s="239" t="str">
        <f t="shared" si="489"/>
        <v/>
      </c>
      <c r="DE305" s="239" t="str">
        <f t="shared" si="490"/>
        <v/>
      </c>
      <c r="DF305" s="239" t="str">
        <f t="shared" si="491"/>
        <v/>
      </c>
      <c r="DG305" s="239" t="str">
        <f t="shared" si="492"/>
        <v/>
      </c>
      <c r="DH305" s="239" t="str">
        <f t="shared" si="493"/>
        <v/>
      </c>
      <c r="DI305" s="239" t="str">
        <f t="shared" si="494"/>
        <v/>
      </c>
      <c r="DJ305" s="239" t="str">
        <f t="shared" si="495"/>
        <v/>
      </c>
      <c r="DK305" s="239" t="str">
        <f t="shared" si="496"/>
        <v/>
      </c>
      <c r="DL305" s="239" t="str">
        <f t="shared" si="497"/>
        <v/>
      </c>
      <c r="DM305" s="239" t="str">
        <f t="shared" si="498"/>
        <v/>
      </c>
      <c r="DN305" s="239" t="str">
        <f t="shared" si="499"/>
        <v/>
      </c>
      <c r="DO305" s="239" t="str">
        <f t="shared" si="500"/>
        <v/>
      </c>
      <c r="DP305" s="239" t="str">
        <f t="shared" si="501"/>
        <v/>
      </c>
    </row>
    <row r="306" spans="1:2048 2053:3059 3077:4094 4112:5120 5123:6143 6146:7167 7169:8189 8194:9200 9218:10235 10253:12287 12290:14335 14337:16293" ht="35.25" hidden="1" customHeight="1" x14ac:dyDescent="0.25">
      <c r="A306" s="49" t="s">
        <v>4522</v>
      </c>
      <c r="B306" s="49">
        <v>72</v>
      </c>
      <c r="C306" s="49" t="s">
        <v>50</v>
      </c>
      <c r="D306" s="49" t="s">
        <v>1291</v>
      </c>
      <c r="E306" s="49">
        <v>1</v>
      </c>
      <c r="F306" s="49" t="s">
        <v>1372</v>
      </c>
      <c r="G306" s="49" t="str">
        <f t="shared" si="503"/>
        <v>72-5</v>
      </c>
      <c r="H306" s="49" t="s">
        <v>75</v>
      </c>
      <c r="I306" s="49" t="s">
        <v>76</v>
      </c>
      <c r="J306" s="49" t="s">
        <v>582</v>
      </c>
      <c r="K306" s="49" t="s">
        <v>1052</v>
      </c>
      <c r="L306" s="49" t="s">
        <v>125</v>
      </c>
      <c r="M306" s="49" t="s">
        <v>583</v>
      </c>
      <c r="N306" s="49" t="s">
        <v>1293</v>
      </c>
      <c r="O306" s="49" t="s">
        <v>243</v>
      </c>
      <c r="P306" s="49" t="s">
        <v>1373</v>
      </c>
      <c r="Q306" s="50">
        <v>0.1</v>
      </c>
      <c r="R306" s="50"/>
      <c r="S306" s="49">
        <v>2</v>
      </c>
      <c r="T306" s="49" t="s">
        <v>84</v>
      </c>
      <c r="U306" s="49" t="s">
        <v>1374</v>
      </c>
      <c r="V306" s="51">
        <v>44986</v>
      </c>
      <c r="W306" s="51">
        <v>45260</v>
      </c>
      <c r="X306" s="49" t="s">
        <v>1301</v>
      </c>
      <c r="Y306" s="49" t="s">
        <v>87</v>
      </c>
      <c r="Z306" s="59" t="s">
        <v>100</v>
      </c>
      <c r="AA306" s="60">
        <v>1</v>
      </c>
      <c r="AB306" s="60" t="s">
        <v>1375</v>
      </c>
      <c r="AC306" s="69">
        <v>45189</v>
      </c>
      <c r="AD306" s="60">
        <v>1</v>
      </c>
      <c r="AE306" s="60" t="s">
        <v>1376</v>
      </c>
      <c r="AF306" s="69">
        <v>45189</v>
      </c>
      <c r="AG306" s="57" t="s">
        <v>79</v>
      </c>
      <c r="AH306" s="52" t="s">
        <v>92</v>
      </c>
      <c r="AI306" s="52">
        <f t="shared" si="419"/>
        <v>0.1</v>
      </c>
      <c r="AJ306" s="52"/>
      <c r="AK306" s="52"/>
      <c r="AL306" s="239" t="str">
        <f t="shared" si="439"/>
        <v/>
      </c>
      <c r="AM306" s="239" t="str">
        <f t="shared" si="440"/>
        <v/>
      </c>
      <c r="AN306" s="239" t="str">
        <f t="shared" si="441"/>
        <v/>
      </c>
      <c r="AO306" s="239" t="str">
        <f t="shared" si="442"/>
        <v/>
      </c>
      <c r="AP306" s="239" t="str">
        <f t="shared" si="443"/>
        <v/>
      </c>
      <c r="AQ306" s="239" t="str">
        <f t="shared" si="444"/>
        <v/>
      </c>
      <c r="AR306" s="239" t="str">
        <f t="shared" si="445"/>
        <v/>
      </c>
      <c r="AS306" s="239" t="str">
        <f t="shared" si="446"/>
        <v/>
      </c>
      <c r="AT306" s="239" t="str">
        <f t="shared" si="447"/>
        <v/>
      </c>
      <c r="AU306" s="239" t="str">
        <f t="shared" si="420"/>
        <v/>
      </c>
      <c r="AV306" s="239" t="str">
        <f t="shared" si="421"/>
        <v/>
      </c>
      <c r="AW306" s="239" t="str">
        <f t="shared" si="422"/>
        <v/>
      </c>
      <c r="AX306" s="239" t="str">
        <f t="shared" si="423"/>
        <v/>
      </c>
      <c r="AY306" s="239" t="str">
        <f t="shared" si="424"/>
        <v/>
      </c>
      <c r="AZ306" s="239" t="str">
        <f t="shared" si="425"/>
        <v/>
      </c>
      <c r="BA306" s="239" t="str">
        <f t="shared" si="426"/>
        <v/>
      </c>
      <c r="BB306" s="239" t="str">
        <f t="shared" si="427"/>
        <v/>
      </c>
      <c r="BC306" s="239" t="str">
        <f t="shared" si="428"/>
        <v/>
      </c>
      <c r="BD306" s="239" t="str">
        <f t="shared" si="429"/>
        <v/>
      </c>
      <c r="BE306" s="239" t="str">
        <f t="shared" si="430"/>
        <v/>
      </c>
      <c r="BF306" s="239" t="str">
        <f t="shared" si="431"/>
        <v/>
      </c>
      <c r="BG306" s="239" t="str">
        <f t="shared" si="432"/>
        <v/>
      </c>
      <c r="BH306" s="239" t="str">
        <f t="shared" si="433"/>
        <v/>
      </c>
      <c r="BI306" s="239" t="str">
        <f t="shared" si="434"/>
        <v/>
      </c>
      <c r="BJ306" s="239" t="str">
        <f t="shared" si="435"/>
        <v/>
      </c>
      <c r="BK306" s="239" t="str">
        <f t="shared" si="436"/>
        <v/>
      </c>
      <c r="BL306" s="239" t="str">
        <f t="shared" si="437"/>
        <v/>
      </c>
      <c r="BN306" s="239" t="str">
        <f t="shared" si="448"/>
        <v/>
      </c>
      <c r="BO306" s="239" t="str">
        <f t="shared" si="449"/>
        <v/>
      </c>
      <c r="BP306" s="239" t="str">
        <f t="shared" si="450"/>
        <v/>
      </c>
      <c r="BQ306" s="239" t="str">
        <f t="shared" si="451"/>
        <v/>
      </c>
      <c r="BR306" s="239" t="str">
        <f t="shared" si="452"/>
        <v/>
      </c>
      <c r="BS306" s="239" t="str">
        <f t="shared" si="453"/>
        <v/>
      </c>
      <c r="BT306" s="239" t="str">
        <f t="shared" si="454"/>
        <v/>
      </c>
      <c r="BU306" s="239" t="str">
        <f t="shared" si="455"/>
        <v/>
      </c>
      <c r="BV306" s="239" t="str">
        <f t="shared" si="456"/>
        <v/>
      </c>
      <c r="BW306" s="239" t="str">
        <f t="shared" si="457"/>
        <v/>
      </c>
      <c r="BX306" s="239" t="str">
        <f t="shared" si="458"/>
        <v/>
      </c>
      <c r="BY306" s="239" t="str">
        <f t="shared" si="459"/>
        <v/>
      </c>
      <c r="BZ306" s="239" t="str">
        <f t="shared" si="460"/>
        <v/>
      </c>
      <c r="CA306" s="239" t="str">
        <f t="shared" si="461"/>
        <v/>
      </c>
      <c r="CB306" s="239" t="str">
        <f t="shared" si="462"/>
        <v/>
      </c>
      <c r="CC306" s="239" t="str">
        <f t="shared" si="463"/>
        <v/>
      </c>
      <c r="CD306" s="239" t="str">
        <f t="shared" si="464"/>
        <v/>
      </c>
      <c r="CE306" s="239" t="str">
        <f t="shared" si="465"/>
        <v/>
      </c>
      <c r="CF306" s="239" t="str">
        <f t="shared" si="466"/>
        <v/>
      </c>
      <c r="CG306" s="239" t="str">
        <f t="shared" si="467"/>
        <v/>
      </c>
      <c r="CH306" s="239" t="str">
        <f t="shared" si="468"/>
        <v/>
      </c>
      <c r="CI306" s="239" t="str">
        <f t="shared" si="469"/>
        <v/>
      </c>
      <c r="CJ306" s="239" t="str">
        <f t="shared" si="470"/>
        <v/>
      </c>
      <c r="CK306" s="239" t="str">
        <f t="shared" si="471"/>
        <v/>
      </c>
      <c r="CL306" s="239" t="str">
        <f t="shared" si="472"/>
        <v/>
      </c>
      <c r="CM306" s="239" t="str">
        <f t="shared" si="473"/>
        <v/>
      </c>
      <c r="CN306" s="239" t="str">
        <f t="shared" si="474"/>
        <v/>
      </c>
      <c r="CP306" s="239" t="str">
        <f t="shared" si="475"/>
        <v/>
      </c>
      <c r="CQ306" s="239" t="str">
        <f t="shared" si="476"/>
        <v/>
      </c>
      <c r="CR306" s="239" t="str">
        <f t="shared" si="477"/>
        <v/>
      </c>
      <c r="CS306" s="239" t="str">
        <f t="shared" si="478"/>
        <v/>
      </c>
      <c r="CT306" s="239" t="str">
        <f t="shared" si="479"/>
        <v/>
      </c>
      <c r="CU306" s="239" t="str">
        <f t="shared" si="480"/>
        <v/>
      </c>
      <c r="CV306" s="239" t="str">
        <f t="shared" si="481"/>
        <v/>
      </c>
      <c r="CW306" s="239" t="str">
        <f t="shared" si="482"/>
        <v/>
      </c>
      <c r="CX306" s="239" t="str">
        <f t="shared" si="483"/>
        <v/>
      </c>
      <c r="CY306" s="239" t="str">
        <f t="shared" si="484"/>
        <v/>
      </c>
      <c r="CZ306" s="239" t="str">
        <f t="shared" si="485"/>
        <v/>
      </c>
      <c r="DA306" s="239" t="str">
        <f t="shared" si="486"/>
        <v/>
      </c>
      <c r="DB306" s="239" t="str">
        <f t="shared" si="487"/>
        <v/>
      </c>
      <c r="DC306" s="239" t="str">
        <f t="shared" si="488"/>
        <v/>
      </c>
      <c r="DD306" s="239" t="str">
        <f t="shared" si="489"/>
        <v/>
      </c>
      <c r="DE306" s="239" t="str">
        <f t="shared" si="490"/>
        <v/>
      </c>
      <c r="DF306" s="239" t="str">
        <f t="shared" si="491"/>
        <v/>
      </c>
      <c r="DG306" s="239" t="str">
        <f t="shared" si="492"/>
        <v/>
      </c>
      <c r="DH306" s="239" t="str">
        <f t="shared" si="493"/>
        <v/>
      </c>
      <c r="DI306" s="239" t="str">
        <f t="shared" si="494"/>
        <v/>
      </c>
      <c r="DJ306" s="239" t="str">
        <f t="shared" si="495"/>
        <v/>
      </c>
      <c r="DK306" s="239" t="str">
        <f t="shared" si="496"/>
        <v/>
      </c>
      <c r="DL306" s="239" t="str">
        <f t="shared" si="497"/>
        <v/>
      </c>
      <c r="DM306" s="239" t="str">
        <f t="shared" si="498"/>
        <v/>
      </c>
      <c r="DN306" s="239" t="str">
        <f t="shared" si="499"/>
        <v/>
      </c>
      <c r="DO306" s="239" t="str">
        <f t="shared" si="500"/>
        <v/>
      </c>
      <c r="DP306" s="239" t="str">
        <f t="shared" si="501"/>
        <v/>
      </c>
    </row>
    <row r="307" spans="1:2048 2053:3059 3077:4094 4112:5120 5123:6143 6146:7167 7169:8189 8194:9200 9218:10235 10253:12287 12290:14335 14337:16293" ht="35.25" hidden="1" customHeight="1" x14ac:dyDescent="0.25">
      <c r="A307" s="53" t="s">
        <v>4522</v>
      </c>
      <c r="B307" s="53">
        <v>72</v>
      </c>
      <c r="C307" s="53" t="s">
        <v>50</v>
      </c>
      <c r="D307" s="53" t="s">
        <v>1291</v>
      </c>
      <c r="E307" s="53">
        <v>1</v>
      </c>
      <c r="F307" s="53" t="s">
        <v>1377</v>
      </c>
      <c r="G307" s="53" t="str">
        <f t="shared" si="503"/>
        <v>72-5</v>
      </c>
      <c r="H307" s="53" t="s">
        <v>94</v>
      </c>
      <c r="I307" s="53" t="s">
        <v>76</v>
      </c>
      <c r="J307" s="53" t="s">
        <v>80</v>
      </c>
      <c r="K307" s="53" t="s">
        <v>80</v>
      </c>
      <c r="L307" s="53" t="s">
        <v>80</v>
      </c>
      <c r="M307" s="53" t="s">
        <v>80</v>
      </c>
      <c r="N307" s="53" t="s">
        <v>80</v>
      </c>
      <c r="O307" s="53" t="s">
        <v>80</v>
      </c>
      <c r="P307" s="53" t="s">
        <v>1378</v>
      </c>
      <c r="Q307" s="52">
        <v>0.2</v>
      </c>
      <c r="R307" s="52">
        <f>+Q307*Q306</f>
        <v>2.0000000000000004E-2</v>
      </c>
      <c r="S307" s="53">
        <v>2</v>
      </c>
      <c r="T307" s="53" t="s">
        <v>84</v>
      </c>
      <c r="U307" s="53" t="s">
        <v>1379</v>
      </c>
      <c r="V307" s="23">
        <v>44986</v>
      </c>
      <c r="W307" s="23">
        <v>45260</v>
      </c>
      <c r="X307" s="53" t="s">
        <v>1301</v>
      </c>
      <c r="Y307" s="49" t="s">
        <v>87</v>
      </c>
      <c r="Z307" s="59" t="s">
        <v>100</v>
      </c>
      <c r="AA307" s="60">
        <v>1</v>
      </c>
      <c r="AB307" s="60" t="s">
        <v>1380</v>
      </c>
      <c r="AC307" s="69">
        <v>45176</v>
      </c>
      <c r="AD307" s="60">
        <v>1</v>
      </c>
      <c r="AE307" s="60" t="s">
        <v>1314</v>
      </c>
      <c r="AF307" s="69">
        <v>45176</v>
      </c>
      <c r="AG307" s="60" t="s">
        <v>79</v>
      </c>
      <c r="AH307" s="60">
        <v>1</v>
      </c>
      <c r="AI307" s="52">
        <f t="shared" si="419"/>
        <v>2.0000000000000004E-2</v>
      </c>
      <c r="AJ307" s="52">
        <f t="shared" ref="AJ307:AJ308" si="511">+AI307/R307</f>
        <v>1</v>
      </c>
      <c r="AK307" s="52"/>
      <c r="AL307" s="239" t="str">
        <f t="shared" si="439"/>
        <v/>
      </c>
      <c r="AM307" s="239" t="str">
        <f t="shared" si="440"/>
        <v/>
      </c>
      <c r="AN307" s="239" t="str">
        <f t="shared" si="441"/>
        <v/>
      </c>
      <c r="AO307" s="239" t="str">
        <f t="shared" si="442"/>
        <v/>
      </c>
      <c r="AP307" s="239" t="str">
        <f t="shared" si="443"/>
        <v/>
      </c>
      <c r="AQ307" s="239" t="str">
        <f t="shared" si="444"/>
        <v/>
      </c>
      <c r="AR307" s="239" t="str">
        <f t="shared" si="445"/>
        <v/>
      </c>
      <c r="AS307" s="239" t="str">
        <f t="shared" si="446"/>
        <v/>
      </c>
      <c r="AT307" s="239" t="str">
        <f t="shared" si="447"/>
        <v/>
      </c>
      <c r="AU307" s="239" t="str">
        <f t="shared" si="420"/>
        <v/>
      </c>
      <c r="AV307" s="239" t="str">
        <f t="shared" si="421"/>
        <v/>
      </c>
      <c r="AW307" s="239" t="str">
        <f t="shared" si="422"/>
        <v/>
      </c>
      <c r="AX307" s="239" t="str">
        <f t="shared" si="423"/>
        <v/>
      </c>
      <c r="AY307" s="239" t="str">
        <f t="shared" si="424"/>
        <v/>
      </c>
      <c r="AZ307" s="239" t="str">
        <f t="shared" si="425"/>
        <v/>
      </c>
      <c r="BA307" s="239" t="str">
        <f t="shared" si="426"/>
        <v/>
      </c>
      <c r="BB307" s="239" t="str">
        <f t="shared" si="427"/>
        <v/>
      </c>
      <c r="BC307" s="239" t="str">
        <f t="shared" si="428"/>
        <v/>
      </c>
      <c r="BD307" s="239" t="str">
        <f t="shared" si="429"/>
        <v/>
      </c>
      <c r="BE307" s="239" t="str">
        <f t="shared" si="430"/>
        <v/>
      </c>
      <c r="BF307" s="239" t="str">
        <f t="shared" si="431"/>
        <v/>
      </c>
      <c r="BG307" s="239" t="str">
        <f t="shared" si="432"/>
        <v/>
      </c>
      <c r="BH307" s="239" t="str">
        <f t="shared" si="433"/>
        <v/>
      </c>
      <c r="BI307" s="239" t="str">
        <f t="shared" si="434"/>
        <v/>
      </c>
      <c r="BJ307" s="239" t="str">
        <f t="shared" si="435"/>
        <v/>
      </c>
      <c r="BK307" s="239" t="str">
        <f t="shared" si="436"/>
        <v/>
      </c>
      <c r="BL307" s="239" t="str">
        <f t="shared" si="437"/>
        <v/>
      </c>
      <c r="BN307" s="239" t="str">
        <f t="shared" si="448"/>
        <v/>
      </c>
      <c r="BO307" s="239" t="str">
        <f t="shared" si="449"/>
        <v/>
      </c>
      <c r="BP307" s="239" t="str">
        <f t="shared" si="450"/>
        <v/>
      </c>
      <c r="BQ307" s="239" t="str">
        <f t="shared" si="451"/>
        <v/>
      </c>
      <c r="BR307" s="239" t="str">
        <f t="shared" si="452"/>
        <v/>
      </c>
      <c r="BS307" s="239" t="str">
        <f t="shared" si="453"/>
        <v/>
      </c>
      <c r="BT307" s="239" t="str">
        <f t="shared" si="454"/>
        <v/>
      </c>
      <c r="BU307" s="239" t="str">
        <f t="shared" si="455"/>
        <v/>
      </c>
      <c r="BV307" s="239" t="str">
        <f t="shared" si="456"/>
        <v/>
      </c>
      <c r="BW307" s="239" t="str">
        <f t="shared" si="457"/>
        <v/>
      </c>
      <c r="BX307" s="239" t="str">
        <f t="shared" si="458"/>
        <v/>
      </c>
      <c r="BY307" s="239" t="str">
        <f t="shared" si="459"/>
        <v/>
      </c>
      <c r="BZ307" s="239" t="str">
        <f t="shared" si="460"/>
        <v/>
      </c>
      <c r="CA307" s="239" t="str">
        <f t="shared" si="461"/>
        <v/>
      </c>
      <c r="CB307" s="239" t="str">
        <f t="shared" si="462"/>
        <v/>
      </c>
      <c r="CC307" s="239" t="str">
        <f t="shared" si="463"/>
        <v/>
      </c>
      <c r="CD307" s="239" t="str">
        <f t="shared" si="464"/>
        <v/>
      </c>
      <c r="CE307" s="239" t="str">
        <f t="shared" si="465"/>
        <v/>
      </c>
      <c r="CF307" s="239" t="str">
        <f t="shared" si="466"/>
        <v/>
      </c>
      <c r="CG307" s="239" t="str">
        <f t="shared" si="467"/>
        <v/>
      </c>
      <c r="CH307" s="239" t="str">
        <f t="shared" si="468"/>
        <v/>
      </c>
      <c r="CI307" s="239" t="str">
        <f t="shared" si="469"/>
        <v/>
      </c>
      <c r="CJ307" s="239" t="str">
        <f t="shared" si="470"/>
        <v/>
      </c>
      <c r="CK307" s="239" t="str">
        <f t="shared" si="471"/>
        <v/>
      </c>
      <c r="CL307" s="239" t="str">
        <f t="shared" si="472"/>
        <v/>
      </c>
      <c r="CM307" s="239" t="str">
        <f t="shared" si="473"/>
        <v/>
      </c>
      <c r="CN307" s="239" t="str">
        <f t="shared" si="474"/>
        <v/>
      </c>
      <c r="CP307" s="239" t="str">
        <f t="shared" si="475"/>
        <v/>
      </c>
      <c r="CQ307" s="239" t="str">
        <f t="shared" si="476"/>
        <v/>
      </c>
      <c r="CR307" s="239" t="str">
        <f t="shared" si="477"/>
        <v/>
      </c>
      <c r="CS307" s="239" t="str">
        <f t="shared" si="478"/>
        <v/>
      </c>
      <c r="CT307" s="239" t="str">
        <f t="shared" si="479"/>
        <v/>
      </c>
      <c r="CU307" s="239" t="str">
        <f t="shared" si="480"/>
        <v/>
      </c>
      <c r="CV307" s="239" t="str">
        <f t="shared" si="481"/>
        <v/>
      </c>
      <c r="CW307" s="239" t="str">
        <f t="shared" si="482"/>
        <v/>
      </c>
      <c r="CX307" s="239" t="str">
        <f t="shared" si="483"/>
        <v/>
      </c>
      <c r="CY307" s="239" t="str">
        <f t="shared" si="484"/>
        <v/>
      </c>
      <c r="CZ307" s="239" t="str">
        <f t="shared" si="485"/>
        <v/>
      </c>
      <c r="DA307" s="239" t="str">
        <f t="shared" si="486"/>
        <v/>
      </c>
      <c r="DB307" s="239" t="str">
        <f t="shared" si="487"/>
        <v/>
      </c>
      <c r="DC307" s="239" t="str">
        <f t="shared" si="488"/>
        <v/>
      </c>
      <c r="DD307" s="239" t="str">
        <f t="shared" si="489"/>
        <v/>
      </c>
      <c r="DE307" s="239" t="str">
        <f t="shared" si="490"/>
        <v/>
      </c>
      <c r="DF307" s="239" t="str">
        <f t="shared" si="491"/>
        <v/>
      </c>
      <c r="DG307" s="239" t="str">
        <f t="shared" si="492"/>
        <v/>
      </c>
      <c r="DH307" s="239" t="str">
        <f t="shared" si="493"/>
        <v/>
      </c>
      <c r="DI307" s="239" t="str">
        <f t="shared" si="494"/>
        <v/>
      </c>
      <c r="DJ307" s="239" t="str">
        <f t="shared" si="495"/>
        <v/>
      </c>
      <c r="DK307" s="239" t="str">
        <f t="shared" si="496"/>
        <v/>
      </c>
      <c r="DL307" s="239" t="str">
        <f t="shared" si="497"/>
        <v/>
      </c>
      <c r="DM307" s="239" t="str">
        <f t="shared" si="498"/>
        <v/>
      </c>
      <c r="DN307" s="239" t="str">
        <f t="shared" si="499"/>
        <v/>
      </c>
      <c r="DO307" s="239" t="str">
        <f t="shared" si="500"/>
        <v/>
      </c>
      <c r="DP307" s="239" t="str">
        <f t="shared" si="501"/>
        <v/>
      </c>
    </row>
    <row r="308" spans="1:2048 2053:3059 3077:4094 4112:5120 5123:6143 6146:7167 7169:8189 8194:9200 9218:10235 10253:12287 12290:14335 14337:16293" ht="35.25" hidden="1" customHeight="1" x14ac:dyDescent="0.25">
      <c r="A308" s="53" t="s">
        <v>4522</v>
      </c>
      <c r="B308" s="53">
        <v>72</v>
      </c>
      <c r="C308" s="53" t="s">
        <v>50</v>
      </c>
      <c r="D308" s="53" t="s">
        <v>1291</v>
      </c>
      <c r="E308" s="53">
        <v>1</v>
      </c>
      <c r="F308" s="53" t="s">
        <v>1381</v>
      </c>
      <c r="G308" s="53" t="str">
        <f t="shared" si="503"/>
        <v>72-5</v>
      </c>
      <c r="H308" s="53" t="s">
        <v>94</v>
      </c>
      <c r="I308" s="53" t="s">
        <v>76</v>
      </c>
      <c r="J308" s="53" t="s">
        <v>80</v>
      </c>
      <c r="K308" s="53" t="s">
        <v>80</v>
      </c>
      <c r="L308" s="53" t="s">
        <v>80</v>
      </c>
      <c r="M308" s="53" t="s">
        <v>80</v>
      </c>
      <c r="N308" s="53" t="s">
        <v>80</v>
      </c>
      <c r="O308" s="53" t="s">
        <v>80</v>
      </c>
      <c r="P308" s="53" t="s">
        <v>1382</v>
      </c>
      <c r="Q308" s="52">
        <v>0.8</v>
      </c>
      <c r="R308" s="52">
        <f>+Q308*Q306</f>
        <v>8.0000000000000016E-2</v>
      </c>
      <c r="S308" s="53">
        <v>2</v>
      </c>
      <c r="T308" s="53" t="s">
        <v>84</v>
      </c>
      <c r="U308" s="53" t="s">
        <v>1374</v>
      </c>
      <c r="V308" s="23">
        <v>44986</v>
      </c>
      <c r="W308" s="23">
        <v>45260</v>
      </c>
      <c r="X308" s="53" t="s">
        <v>1301</v>
      </c>
      <c r="Y308" s="49" t="s">
        <v>87</v>
      </c>
      <c r="Z308" s="59" t="s">
        <v>100</v>
      </c>
      <c r="AA308" s="60">
        <v>1</v>
      </c>
      <c r="AB308" s="60" t="s">
        <v>1383</v>
      </c>
      <c r="AC308" s="69">
        <v>45189</v>
      </c>
      <c r="AD308" s="60">
        <v>1</v>
      </c>
      <c r="AE308" s="60" t="s">
        <v>1314</v>
      </c>
      <c r="AF308" s="69">
        <v>45189</v>
      </c>
      <c r="AG308" s="60" t="s">
        <v>79</v>
      </c>
      <c r="AH308" s="60">
        <v>1</v>
      </c>
      <c r="AI308" s="52">
        <f t="shared" si="419"/>
        <v>8.0000000000000016E-2</v>
      </c>
      <c r="AJ308" s="52">
        <f t="shared" si="511"/>
        <v>1</v>
      </c>
      <c r="AK308" s="52"/>
      <c r="AL308" s="239" t="str">
        <f t="shared" si="439"/>
        <v/>
      </c>
      <c r="AM308" s="239" t="str">
        <f t="shared" si="440"/>
        <v/>
      </c>
      <c r="AN308" s="239" t="str">
        <f t="shared" si="441"/>
        <v/>
      </c>
      <c r="AO308" s="239" t="str">
        <f t="shared" si="442"/>
        <v/>
      </c>
      <c r="AP308" s="239" t="str">
        <f t="shared" si="443"/>
        <v/>
      </c>
      <c r="AQ308" s="239" t="str">
        <f t="shared" si="444"/>
        <v/>
      </c>
      <c r="AR308" s="239" t="str">
        <f t="shared" si="445"/>
        <v/>
      </c>
      <c r="AS308" s="239" t="str">
        <f t="shared" si="446"/>
        <v/>
      </c>
      <c r="AT308" s="239" t="str">
        <f t="shared" si="447"/>
        <v/>
      </c>
      <c r="AU308" s="239" t="str">
        <f t="shared" si="420"/>
        <v/>
      </c>
      <c r="AV308" s="239" t="str">
        <f t="shared" si="421"/>
        <v/>
      </c>
      <c r="AW308" s="239" t="str">
        <f t="shared" si="422"/>
        <v/>
      </c>
      <c r="AX308" s="239" t="str">
        <f t="shared" si="423"/>
        <v/>
      </c>
      <c r="AY308" s="239" t="str">
        <f t="shared" si="424"/>
        <v/>
      </c>
      <c r="AZ308" s="239" t="str">
        <f t="shared" si="425"/>
        <v/>
      </c>
      <c r="BA308" s="239" t="str">
        <f t="shared" si="426"/>
        <v/>
      </c>
      <c r="BB308" s="239" t="str">
        <f t="shared" si="427"/>
        <v/>
      </c>
      <c r="BC308" s="239" t="str">
        <f t="shared" si="428"/>
        <v/>
      </c>
      <c r="BD308" s="239" t="str">
        <f t="shared" si="429"/>
        <v/>
      </c>
      <c r="BE308" s="239" t="str">
        <f t="shared" si="430"/>
        <v/>
      </c>
      <c r="BF308" s="239" t="str">
        <f t="shared" si="431"/>
        <v/>
      </c>
      <c r="BG308" s="239" t="str">
        <f t="shared" si="432"/>
        <v/>
      </c>
      <c r="BH308" s="239" t="str">
        <f t="shared" si="433"/>
        <v/>
      </c>
      <c r="BI308" s="239" t="str">
        <f t="shared" si="434"/>
        <v/>
      </c>
      <c r="BJ308" s="239" t="str">
        <f t="shared" si="435"/>
        <v/>
      </c>
      <c r="BK308" s="239" t="str">
        <f t="shared" si="436"/>
        <v/>
      </c>
      <c r="BL308" s="239" t="str">
        <f t="shared" si="437"/>
        <v/>
      </c>
      <c r="BN308" s="239" t="str">
        <f t="shared" si="448"/>
        <v/>
      </c>
      <c r="BO308" s="239" t="str">
        <f t="shared" si="449"/>
        <v/>
      </c>
      <c r="BP308" s="239" t="str">
        <f t="shared" si="450"/>
        <v/>
      </c>
      <c r="BQ308" s="239" t="str">
        <f t="shared" si="451"/>
        <v/>
      </c>
      <c r="BR308" s="239" t="str">
        <f t="shared" si="452"/>
        <v/>
      </c>
      <c r="BS308" s="239" t="str">
        <f t="shared" si="453"/>
        <v/>
      </c>
      <c r="BT308" s="239" t="str">
        <f t="shared" si="454"/>
        <v/>
      </c>
      <c r="BU308" s="239" t="str">
        <f t="shared" si="455"/>
        <v/>
      </c>
      <c r="BV308" s="239" t="str">
        <f t="shared" si="456"/>
        <v/>
      </c>
      <c r="BW308" s="239" t="str">
        <f t="shared" si="457"/>
        <v/>
      </c>
      <c r="BX308" s="239" t="str">
        <f t="shared" si="458"/>
        <v/>
      </c>
      <c r="BY308" s="239" t="str">
        <f t="shared" si="459"/>
        <v/>
      </c>
      <c r="BZ308" s="239" t="str">
        <f t="shared" si="460"/>
        <v/>
      </c>
      <c r="CA308" s="239" t="str">
        <f t="shared" si="461"/>
        <v/>
      </c>
      <c r="CB308" s="239" t="str">
        <f t="shared" si="462"/>
        <v/>
      </c>
      <c r="CC308" s="239" t="str">
        <f t="shared" si="463"/>
        <v/>
      </c>
      <c r="CD308" s="239" t="str">
        <f t="shared" si="464"/>
        <v/>
      </c>
      <c r="CE308" s="239" t="str">
        <f t="shared" si="465"/>
        <v/>
      </c>
      <c r="CF308" s="239" t="str">
        <f t="shared" si="466"/>
        <v/>
      </c>
      <c r="CG308" s="239" t="str">
        <f t="shared" si="467"/>
        <v/>
      </c>
      <c r="CH308" s="239" t="str">
        <f t="shared" si="468"/>
        <v/>
      </c>
      <c r="CI308" s="239" t="str">
        <f t="shared" si="469"/>
        <v/>
      </c>
      <c r="CJ308" s="239" t="str">
        <f t="shared" si="470"/>
        <v/>
      </c>
      <c r="CK308" s="239" t="str">
        <f t="shared" si="471"/>
        <v/>
      </c>
      <c r="CL308" s="239" t="str">
        <f t="shared" si="472"/>
        <v/>
      </c>
      <c r="CM308" s="239" t="str">
        <f t="shared" si="473"/>
        <v/>
      </c>
      <c r="CN308" s="239" t="str">
        <f t="shared" si="474"/>
        <v/>
      </c>
      <c r="CP308" s="239" t="str">
        <f t="shared" si="475"/>
        <v/>
      </c>
      <c r="CQ308" s="239" t="str">
        <f t="shared" si="476"/>
        <v/>
      </c>
      <c r="CR308" s="239" t="str">
        <f t="shared" si="477"/>
        <v/>
      </c>
      <c r="CS308" s="239" t="str">
        <f t="shared" si="478"/>
        <v/>
      </c>
      <c r="CT308" s="239" t="str">
        <f t="shared" si="479"/>
        <v/>
      </c>
      <c r="CU308" s="239" t="str">
        <f t="shared" si="480"/>
        <v/>
      </c>
      <c r="CV308" s="239" t="str">
        <f t="shared" si="481"/>
        <v/>
      </c>
      <c r="CW308" s="239" t="str">
        <f t="shared" si="482"/>
        <v/>
      </c>
      <c r="CX308" s="239" t="str">
        <f t="shared" si="483"/>
        <v/>
      </c>
      <c r="CY308" s="239" t="str">
        <f t="shared" si="484"/>
        <v/>
      </c>
      <c r="CZ308" s="239" t="str">
        <f t="shared" si="485"/>
        <v/>
      </c>
      <c r="DA308" s="239" t="str">
        <f t="shared" si="486"/>
        <v/>
      </c>
      <c r="DB308" s="239" t="str">
        <f t="shared" si="487"/>
        <v/>
      </c>
      <c r="DC308" s="239" t="str">
        <f t="shared" si="488"/>
        <v/>
      </c>
      <c r="DD308" s="239" t="str">
        <f t="shared" si="489"/>
        <v/>
      </c>
      <c r="DE308" s="239" t="str">
        <f t="shared" si="490"/>
        <v/>
      </c>
      <c r="DF308" s="239" t="str">
        <f t="shared" si="491"/>
        <v/>
      </c>
      <c r="DG308" s="239" t="str">
        <f t="shared" si="492"/>
        <v/>
      </c>
      <c r="DH308" s="239" t="str">
        <f t="shared" si="493"/>
        <v/>
      </c>
      <c r="DI308" s="239" t="str">
        <f t="shared" si="494"/>
        <v/>
      </c>
      <c r="DJ308" s="239" t="str">
        <f t="shared" si="495"/>
        <v/>
      </c>
      <c r="DK308" s="239" t="str">
        <f t="shared" si="496"/>
        <v/>
      </c>
      <c r="DL308" s="239" t="str">
        <f t="shared" si="497"/>
        <v/>
      </c>
      <c r="DM308" s="239" t="str">
        <f t="shared" si="498"/>
        <v/>
      </c>
      <c r="DN308" s="239" t="str">
        <f t="shared" si="499"/>
        <v/>
      </c>
      <c r="DO308" s="239" t="str">
        <f t="shared" si="500"/>
        <v/>
      </c>
      <c r="DP308" s="239" t="str">
        <f t="shared" si="501"/>
        <v/>
      </c>
    </row>
    <row r="309" spans="1:2048 2053:3059 3077:4094 4112:5120 5123:6143 6146:7167 7169:8189 8194:9200 9218:10235 10253:12287 12290:14335 14337:16293" s="3" customFormat="1" ht="35.25" hidden="1" customHeight="1" x14ac:dyDescent="0.25">
      <c r="A309" s="63" t="s">
        <v>4522</v>
      </c>
      <c r="B309" s="63">
        <v>72</v>
      </c>
      <c r="C309" s="63" t="s">
        <v>50</v>
      </c>
      <c r="D309" s="63" t="s">
        <v>1291</v>
      </c>
      <c r="E309" s="63">
        <v>1</v>
      </c>
      <c r="F309" s="63" t="s">
        <v>1384</v>
      </c>
      <c r="G309" s="63" t="str">
        <f t="shared" si="503"/>
        <v>72-6</v>
      </c>
      <c r="H309" s="63" t="s">
        <v>155</v>
      </c>
      <c r="I309" s="63" t="s">
        <v>155</v>
      </c>
      <c r="J309" s="63" t="s">
        <v>80</v>
      </c>
      <c r="K309" s="63" t="s">
        <v>80</v>
      </c>
      <c r="L309" s="63" t="s">
        <v>80</v>
      </c>
      <c r="M309" s="63" t="s">
        <v>80</v>
      </c>
      <c r="N309" s="63" t="s">
        <v>80</v>
      </c>
      <c r="O309" s="63" t="s">
        <v>80</v>
      </c>
      <c r="P309" s="63" t="s">
        <v>156</v>
      </c>
      <c r="Q309" s="64">
        <v>1</v>
      </c>
      <c r="R309" s="64"/>
      <c r="S309" s="65">
        <f>SUBTOTAL(9,S310:S312)</f>
        <v>1</v>
      </c>
      <c r="T309" s="63" t="s">
        <v>84</v>
      </c>
      <c r="U309" s="63" t="s">
        <v>162</v>
      </c>
      <c r="V309" s="66">
        <v>44927</v>
      </c>
      <c r="W309" s="66">
        <v>45290</v>
      </c>
      <c r="X309" s="63" t="s">
        <v>1301</v>
      </c>
      <c r="Y309" s="49" t="s">
        <v>87</v>
      </c>
      <c r="Z309" s="63" t="s">
        <v>89</v>
      </c>
      <c r="AA309" s="119">
        <f>VLOOKUP(B309,RANKING!$C$15:$K$47,5,0)</f>
        <v>1</v>
      </c>
      <c r="AB309" s="23" t="str">
        <f>VLOOKUP(B309,RANKING!$C$15:$N$47,12,0)</f>
        <v xml:space="preserve">La ficha del Grupo de Atención al Ciudadano ejecutó al 100,00% las actividades programadas en otras fichas </v>
      </c>
      <c r="AC309" s="23">
        <v>45291</v>
      </c>
      <c r="AD309" s="119">
        <f>VLOOKUP(B309,RANKING!$C$15:$K$47,5,0)</f>
        <v>1</v>
      </c>
      <c r="AE309" s="23" t="str">
        <f>+AB309</f>
        <v xml:space="preserve">La ficha del Grupo de Atención al Ciudadano ejecutó al 100,00% las actividades programadas en otras fichas </v>
      </c>
      <c r="AF309" s="23">
        <v>45291</v>
      </c>
      <c r="AG309" s="406" t="s">
        <v>79</v>
      </c>
      <c r="AH309" s="119">
        <f>VLOOKUP(B309,RANKING!$C$15:$K$47,6,0)</f>
        <v>1</v>
      </c>
      <c r="AI309" s="119">
        <f>AD309*Q309</f>
        <v>1</v>
      </c>
      <c r="AJ309" s="52"/>
      <c r="AK309" s="52"/>
      <c r="AL309" s="239" t="str">
        <f t="shared" si="439"/>
        <v/>
      </c>
      <c r="AM309" s="239" t="str">
        <f t="shared" si="440"/>
        <v/>
      </c>
      <c r="AN309" s="239" t="str">
        <f t="shared" si="441"/>
        <v/>
      </c>
      <c r="AO309" s="239" t="str">
        <f t="shared" si="442"/>
        <v/>
      </c>
      <c r="AP309" s="239" t="str">
        <f t="shared" si="443"/>
        <v/>
      </c>
      <c r="AQ309" s="239" t="str">
        <f t="shared" si="444"/>
        <v/>
      </c>
      <c r="AR309" s="239" t="str">
        <f t="shared" si="445"/>
        <v/>
      </c>
      <c r="AS309" s="239" t="str">
        <f t="shared" si="446"/>
        <v/>
      </c>
      <c r="AT309" s="239" t="str">
        <f t="shared" si="447"/>
        <v/>
      </c>
      <c r="AU309" s="239" t="str">
        <f t="shared" si="420"/>
        <v/>
      </c>
      <c r="AV309" s="239" t="str">
        <f t="shared" si="421"/>
        <v/>
      </c>
      <c r="AW309" s="239" t="str">
        <f t="shared" si="422"/>
        <v/>
      </c>
      <c r="AX309" s="239" t="str">
        <f t="shared" si="423"/>
        <v/>
      </c>
      <c r="AY309" s="239" t="str">
        <f t="shared" si="424"/>
        <v/>
      </c>
      <c r="AZ309" s="239" t="str">
        <f t="shared" si="425"/>
        <v/>
      </c>
      <c r="BA309" s="239" t="str">
        <f t="shared" si="426"/>
        <v/>
      </c>
      <c r="BB309" s="239" t="str">
        <f t="shared" si="427"/>
        <v/>
      </c>
      <c r="BC309" s="239" t="str">
        <f t="shared" si="428"/>
        <v/>
      </c>
      <c r="BD309" s="239" t="str">
        <f t="shared" si="429"/>
        <v/>
      </c>
      <c r="BE309" s="239" t="str">
        <f t="shared" si="430"/>
        <v/>
      </c>
      <c r="BF309" s="239" t="str">
        <f t="shared" si="431"/>
        <v/>
      </c>
      <c r="BG309" s="239" t="str">
        <f t="shared" si="432"/>
        <v/>
      </c>
      <c r="BH309" s="239" t="str">
        <f t="shared" si="433"/>
        <v/>
      </c>
      <c r="BI309" s="239" t="str">
        <f t="shared" si="434"/>
        <v/>
      </c>
      <c r="BJ309" s="239" t="str">
        <f t="shared" si="435"/>
        <v/>
      </c>
      <c r="BK309" s="239" t="str">
        <f t="shared" si="436"/>
        <v/>
      </c>
      <c r="BL309" s="239" t="str">
        <f t="shared" si="437"/>
        <v/>
      </c>
      <c r="BM309" s="82"/>
      <c r="BN309" s="239" t="str">
        <f t="shared" si="448"/>
        <v/>
      </c>
      <c r="BO309" s="239" t="str">
        <f t="shared" si="449"/>
        <v/>
      </c>
      <c r="BP309" s="239" t="str">
        <f t="shared" si="450"/>
        <v/>
      </c>
      <c r="BQ309" s="239" t="str">
        <f t="shared" si="451"/>
        <v/>
      </c>
      <c r="BR309" s="239" t="str">
        <f t="shared" si="452"/>
        <v/>
      </c>
      <c r="BS309" s="239" t="str">
        <f t="shared" si="453"/>
        <v/>
      </c>
      <c r="BT309" s="239" t="str">
        <f t="shared" si="454"/>
        <v/>
      </c>
      <c r="BU309" s="239" t="str">
        <f t="shared" si="455"/>
        <v/>
      </c>
      <c r="BV309" s="239" t="str">
        <f t="shared" si="456"/>
        <v/>
      </c>
      <c r="BW309" s="239" t="str">
        <f t="shared" si="457"/>
        <v/>
      </c>
      <c r="BX309" s="239" t="str">
        <f t="shared" si="458"/>
        <v/>
      </c>
      <c r="BY309" s="239" t="str">
        <f t="shared" si="459"/>
        <v/>
      </c>
      <c r="BZ309" s="239" t="str">
        <f t="shared" si="460"/>
        <v/>
      </c>
      <c r="CA309" s="239" t="str">
        <f t="shared" si="461"/>
        <v/>
      </c>
      <c r="CB309" s="239" t="str">
        <f t="shared" si="462"/>
        <v/>
      </c>
      <c r="CC309" s="239" t="str">
        <f t="shared" si="463"/>
        <v/>
      </c>
      <c r="CD309" s="239" t="str">
        <f t="shared" si="464"/>
        <v/>
      </c>
      <c r="CE309" s="239" t="str">
        <f t="shared" si="465"/>
        <v/>
      </c>
      <c r="CF309" s="239" t="str">
        <f t="shared" si="466"/>
        <v/>
      </c>
      <c r="CG309" s="239" t="str">
        <f t="shared" si="467"/>
        <v/>
      </c>
      <c r="CH309" s="239" t="str">
        <f t="shared" si="468"/>
        <v/>
      </c>
      <c r="CI309" s="239" t="str">
        <f t="shared" si="469"/>
        <v/>
      </c>
      <c r="CJ309" s="239" t="str">
        <f t="shared" si="470"/>
        <v/>
      </c>
      <c r="CK309" s="239" t="str">
        <f t="shared" si="471"/>
        <v/>
      </c>
      <c r="CL309" s="239" t="str">
        <f t="shared" si="472"/>
        <v/>
      </c>
      <c r="CM309" s="239" t="str">
        <f t="shared" si="473"/>
        <v/>
      </c>
      <c r="CN309" s="239" t="str">
        <f t="shared" si="474"/>
        <v/>
      </c>
      <c r="CP309" s="239" t="str">
        <f t="shared" si="475"/>
        <v/>
      </c>
      <c r="CQ309" s="239" t="str">
        <f t="shared" si="476"/>
        <v/>
      </c>
      <c r="CR309" s="239" t="str">
        <f t="shared" si="477"/>
        <v/>
      </c>
      <c r="CS309" s="239" t="str">
        <f t="shared" si="478"/>
        <v/>
      </c>
      <c r="CT309" s="239" t="str">
        <f t="shared" si="479"/>
        <v/>
      </c>
      <c r="CU309" s="239" t="str">
        <f t="shared" si="480"/>
        <v/>
      </c>
      <c r="CV309" s="239" t="str">
        <f t="shared" si="481"/>
        <v/>
      </c>
      <c r="CW309" s="239" t="str">
        <f t="shared" si="482"/>
        <v/>
      </c>
      <c r="CX309" s="239" t="str">
        <f t="shared" si="483"/>
        <v/>
      </c>
      <c r="CY309" s="239" t="str">
        <f t="shared" si="484"/>
        <v/>
      </c>
      <c r="CZ309" s="239" t="str">
        <f t="shared" si="485"/>
        <v/>
      </c>
      <c r="DA309" s="239" t="str">
        <f t="shared" si="486"/>
        <v/>
      </c>
      <c r="DB309" s="239" t="str">
        <f t="shared" si="487"/>
        <v/>
      </c>
      <c r="DC309" s="239" t="str">
        <f t="shared" si="488"/>
        <v/>
      </c>
      <c r="DD309" s="239" t="str">
        <f t="shared" si="489"/>
        <v/>
      </c>
      <c r="DE309" s="239" t="str">
        <f t="shared" si="490"/>
        <v/>
      </c>
      <c r="DF309" s="239" t="str">
        <f t="shared" si="491"/>
        <v/>
      </c>
      <c r="DG309" s="239" t="str">
        <f t="shared" si="492"/>
        <v/>
      </c>
      <c r="DH309" s="239" t="str">
        <f t="shared" si="493"/>
        <v/>
      </c>
      <c r="DI309" s="239" t="str">
        <f t="shared" si="494"/>
        <v/>
      </c>
      <c r="DJ309" s="239" t="str">
        <f t="shared" si="495"/>
        <v/>
      </c>
      <c r="DK309" s="239" t="str">
        <f t="shared" si="496"/>
        <v/>
      </c>
      <c r="DL309" s="239" t="str">
        <f t="shared" si="497"/>
        <v/>
      </c>
      <c r="DM309" s="239" t="str">
        <f t="shared" si="498"/>
        <v/>
      </c>
      <c r="DN309" s="239" t="str">
        <f t="shared" si="499"/>
        <v/>
      </c>
      <c r="DO309" s="239" t="str">
        <f t="shared" si="500"/>
        <v/>
      </c>
      <c r="DP309" s="239" t="str">
        <f t="shared" si="501"/>
        <v/>
      </c>
      <c r="DQ309" s="82"/>
      <c r="DS309" s="7"/>
      <c r="DT309" s="82"/>
      <c r="DV309" s="7"/>
      <c r="DW309" s="82"/>
      <c r="DX309" s="82"/>
      <c r="DY309" s="83"/>
      <c r="EA309" s="82"/>
      <c r="EB309" s="80"/>
      <c r="EC309" s="81"/>
      <c r="ED309" s="82"/>
      <c r="EG309" s="82"/>
      <c r="EH309" s="82"/>
      <c r="EJ309" s="82"/>
      <c r="EM309" s="82"/>
      <c r="EP309" s="82"/>
      <c r="EQ309" s="82"/>
      <c r="EV309" s="82"/>
      <c r="EY309" s="82"/>
      <c r="EZ309" s="82"/>
      <c r="FA309" s="82"/>
      <c r="FB309" s="82"/>
      <c r="FC309" s="82"/>
      <c r="FD309" s="82"/>
      <c r="FE309" s="82"/>
      <c r="FW309" s="82"/>
      <c r="FX309" s="82"/>
      <c r="FY309" s="6"/>
      <c r="GB309" s="7"/>
      <c r="GC309" s="7"/>
      <c r="GH309" s="82"/>
      <c r="GJ309" s="7"/>
      <c r="GK309" s="82"/>
      <c r="GM309" s="7"/>
      <c r="GN309" s="82"/>
      <c r="GO309" s="82"/>
      <c r="GP309" s="83"/>
      <c r="GR309" s="82"/>
      <c r="GS309" s="80"/>
      <c r="GT309" s="81"/>
      <c r="GU309" s="82"/>
      <c r="GX309" s="82"/>
      <c r="GY309" s="82"/>
      <c r="HA309" s="82"/>
      <c r="HD309" s="82"/>
      <c r="HG309" s="82"/>
      <c r="HH309" s="82"/>
      <c r="HM309" s="82"/>
      <c r="HP309" s="82"/>
      <c r="HQ309" s="82"/>
      <c r="HR309" s="82"/>
      <c r="HS309" s="82"/>
      <c r="HT309" s="82"/>
      <c r="HU309" s="82"/>
      <c r="HV309" s="82"/>
      <c r="IN309" s="82"/>
      <c r="IO309" s="82"/>
      <c r="IP309" s="6"/>
      <c r="IS309" s="7"/>
      <c r="IT309" s="7"/>
      <c r="IY309" s="82"/>
      <c r="JA309" s="7"/>
      <c r="JB309" s="82"/>
      <c r="JD309" s="7"/>
      <c r="JE309" s="82"/>
      <c r="JF309" s="82"/>
      <c r="JG309" s="83"/>
      <c r="JI309" s="82"/>
      <c r="JJ309" s="80"/>
      <c r="JK309" s="81"/>
      <c r="JL309" s="82"/>
      <c r="JO309" s="82"/>
      <c r="JP309" s="82"/>
      <c r="JR309" s="82"/>
      <c r="JU309" s="82"/>
      <c r="JX309" s="82"/>
      <c r="JY309" s="82"/>
      <c r="KD309" s="82"/>
      <c r="KG309" s="82"/>
      <c r="KH309" s="82"/>
      <c r="KI309" s="82"/>
      <c r="KJ309" s="82"/>
      <c r="KK309" s="82"/>
      <c r="KL309" s="82"/>
      <c r="KM309" s="82"/>
      <c r="LE309" s="82"/>
      <c r="LF309" s="82"/>
      <c r="LG309" s="6"/>
      <c r="LJ309" s="7"/>
      <c r="LK309" s="7"/>
      <c r="LP309" s="82"/>
      <c r="LR309" s="7"/>
      <c r="LS309" s="82"/>
      <c r="LU309" s="7"/>
      <c r="LV309" s="82"/>
      <c r="LW309" s="82"/>
      <c r="LX309" s="83"/>
      <c r="LZ309" s="82"/>
      <c r="MA309" s="80"/>
      <c r="MB309" s="81"/>
      <c r="MC309" s="82"/>
      <c r="MF309" s="82"/>
      <c r="MG309" s="82"/>
      <c r="MI309" s="82"/>
      <c r="ML309" s="82"/>
      <c r="MO309" s="82"/>
      <c r="MP309" s="82"/>
      <c r="MU309" s="82"/>
      <c r="MX309" s="82"/>
      <c r="MY309" s="82"/>
      <c r="MZ309" s="82"/>
      <c r="NA309" s="82"/>
      <c r="NB309" s="82"/>
      <c r="NC309" s="82"/>
      <c r="ND309" s="82"/>
      <c r="NV309" s="82"/>
      <c r="NW309" s="82"/>
      <c r="NX309" s="6"/>
      <c r="OA309" s="7"/>
      <c r="OB309" s="7"/>
      <c r="OG309" s="82"/>
      <c r="OI309" s="7"/>
      <c r="OJ309" s="82"/>
      <c r="OL309" s="7"/>
      <c r="OM309" s="82"/>
      <c r="ON309" s="82"/>
      <c r="OO309" s="83"/>
      <c r="OQ309" s="82"/>
      <c r="OR309" s="80"/>
      <c r="OS309" s="81"/>
      <c r="OT309" s="82"/>
      <c r="OW309" s="82"/>
      <c r="OX309" s="82"/>
      <c r="OZ309" s="82"/>
      <c r="PC309" s="82"/>
      <c r="PF309" s="82"/>
      <c r="PG309" s="82"/>
      <c r="PL309" s="82"/>
      <c r="PO309" s="82"/>
      <c r="PP309" s="82"/>
      <c r="PQ309" s="82"/>
      <c r="PR309" s="82"/>
      <c r="PS309" s="82"/>
      <c r="PT309" s="82"/>
      <c r="PU309" s="82"/>
      <c r="QM309" s="82"/>
      <c r="QN309" s="82"/>
      <c r="QO309" s="6"/>
      <c r="QR309" s="7"/>
      <c r="QS309" s="7"/>
      <c r="QX309" s="82"/>
      <c r="QZ309" s="7"/>
      <c r="RA309" s="82"/>
      <c r="RC309" s="7"/>
      <c r="RD309" s="82"/>
      <c r="RE309" s="82"/>
      <c r="RF309" s="83"/>
      <c r="RH309" s="82"/>
      <c r="RI309" s="80"/>
      <c r="RJ309" s="81"/>
      <c r="RK309" s="82"/>
      <c r="RN309" s="82"/>
      <c r="RO309" s="82"/>
      <c r="RQ309" s="82"/>
      <c r="RT309" s="82"/>
      <c r="RW309" s="82"/>
      <c r="RX309" s="82"/>
      <c r="SC309" s="82"/>
      <c r="SF309" s="82"/>
      <c r="SG309" s="82"/>
      <c r="SH309" s="82"/>
      <c r="SI309" s="82"/>
      <c r="SJ309" s="82"/>
      <c r="SK309" s="82"/>
      <c r="SL309" s="82"/>
      <c r="TD309" s="82"/>
      <c r="TE309" s="82"/>
      <c r="TF309" s="6"/>
      <c r="TI309" s="7"/>
      <c r="TJ309" s="7"/>
      <c r="TO309" s="82"/>
      <c r="TQ309" s="7"/>
      <c r="TR309" s="82"/>
      <c r="TT309" s="7"/>
      <c r="TU309" s="82"/>
      <c r="TV309" s="82"/>
      <c r="TW309" s="83"/>
      <c r="TY309" s="82"/>
      <c r="TZ309" s="80"/>
      <c r="UA309" s="81"/>
      <c r="UB309" s="82"/>
      <c r="UE309" s="82"/>
      <c r="UF309" s="82"/>
      <c r="UH309" s="82"/>
      <c r="UK309" s="82"/>
      <c r="UN309" s="82"/>
      <c r="UO309" s="82"/>
      <c r="UT309" s="82"/>
      <c r="UW309" s="82"/>
      <c r="UX309" s="82"/>
      <c r="UY309" s="82"/>
      <c r="UZ309" s="82"/>
      <c r="VA309" s="82"/>
      <c r="VB309" s="82"/>
      <c r="VC309" s="82"/>
      <c r="VU309" s="82"/>
      <c r="VV309" s="82"/>
      <c r="VW309" s="6"/>
      <c r="VZ309" s="7"/>
      <c r="WA309" s="7"/>
      <c r="WF309" s="82"/>
      <c r="WH309" s="7"/>
      <c r="WI309" s="82"/>
      <c r="WK309" s="7"/>
      <c r="WL309" s="82"/>
      <c r="WM309" s="82"/>
      <c r="WN309" s="83"/>
      <c r="WP309" s="82"/>
      <c r="WQ309" s="80"/>
      <c r="WR309" s="81"/>
      <c r="WS309" s="82"/>
      <c r="WV309" s="82"/>
      <c r="WW309" s="82"/>
      <c r="WY309" s="82"/>
      <c r="XB309" s="82"/>
      <c r="XE309" s="82"/>
      <c r="XF309" s="82"/>
      <c r="XK309" s="82"/>
      <c r="XN309" s="82"/>
      <c r="XO309" s="82"/>
      <c r="XP309" s="82"/>
      <c r="XQ309" s="82"/>
      <c r="XR309" s="82"/>
      <c r="XS309" s="82"/>
      <c r="XT309" s="82"/>
      <c r="YL309" s="82"/>
      <c r="YM309" s="82"/>
      <c r="YN309" s="6"/>
      <c r="YQ309" s="7"/>
      <c r="YR309" s="7"/>
      <c r="YW309" s="82"/>
      <c r="YY309" s="7"/>
      <c r="YZ309" s="82"/>
      <c r="ZB309" s="7"/>
      <c r="ZC309" s="82"/>
      <c r="ZD309" s="82"/>
      <c r="ZE309" s="83"/>
      <c r="ZG309" s="82"/>
      <c r="ZH309" s="80"/>
      <c r="ZI309" s="81"/>
      <c r="ZJ309" s="82"/>
      <c r="ZM309" s="82"/>
      <c r="ZN309" s="82"/>
      <c r="ZP309" s="82"/>
      <c r="ZS309" s="82"/>
      <c r="ZV309" s="82"/>
      <c r="ZW309" s="82"/>
      <c r="AAB309" s="82"/>
      <c r="AAE309" s="82"/>
      <c r="AAF309" s="82"/>
      <c r="AAG309" s="82"/>
      <c r="AAH309" s="82"/>
      <c r="AAI309" s="82"/>
      <c r="AAJ309" s="82"/>
      <c r="AAK309" s="82"/>
      <c r="ABC309" s="82"/>
      <c r="ABD309" s="82"/>
      <c r="ABE309" s="6"/>
      <c r="ABH309" s="7"/>
      <c r="ABI309" s="7"/>
      <c r="ABN309" s="82"/>
      <c r="ABP309" s="7"/>
      <c r="ABQ309" s="82"/>
      <c r="ABS309" s="7"/>
      <c r="ABT309" s="82"/>
      <c r="ABU309" s="82"/>
      <c r="ABV309" s="83"/>
      <c r="ABX309" s="82"/>
      <c r="ABY309" s="80"/>
      <c r="ABZ309" s="81"/>
      <c r="ACA309" s="82"/>
      <c r="ACD309" s="82"/>
      <c r="ACE309" s="82"/>
      <c r="ACG309" s="82"/>
      <c r="ACJ309" s="82"/>
      <c r="ACM309" s="82"/>
      <c r="ACN309" s="82"/>
      <c r="ACS309" s="82"/>
      <c r="ACV309" s="82"/>
      <c r="ACW309" s="82"/>
      <c r="ACX309" s="82"/>
      <c r="ACY309" s="82"/>
      <c r="ACZ309" s="82"/>
      <c r="ADA309" s="82"/>
      <c r="ADB309" s="82"/>
      <c r="ADT309" s="82"/>
      <c r="ADU309" s="82"/>
      <c r="ADV309" s="6"/>
      <c r="ADY309" s="7"/>
      <c r="ADZ309" s="7"/>
      <c r="AEE309" s="82"/>
      <c r="AEG309" s="7"/>
      <c r="AEH309" s="82"/>
      <c r="AEJ309" s="7"/>
      <c r="AEK309" s="82"/>
      <c r="AEL309" s="82"/>
      <c r="AEM309" s="83"/>
      <c r="AEO309" s="82"/>
      <c r="AEP309" s="80"/>
      <c r="AEQ309" s="81"/>
      <c r="AER309" s="82"/>
      <c r="AEU309" s="82"/>
      <c r="AEV309" s="82"/>
      <c r="AEX309" s="82"/>
      <c r="AFA309" s="82"/>
      <c r="AFD309" s="82"/>
      <c r="AFE309" s="82"/>
      <c r="AFJ309" s="82"/>
      <c r="AFM309" s="82"/>
      <c r="AFN309" s="82"/>
      <c r="AFO309" s="82"/>
      <c r="AFP309" s="82"/>
      <c r="AFQ309" s="82"/>
      <c r="AFR309" s="82"/>
      <c r="AFS309" s="82"/>
      <c r="AGK309" s="82"/>
      <c r="AGL309" s="82"/>
      <c r="AGM309" s="6"/>
      <c r="AGP309" s="7"/>
      <c r="AGQ309" s="7"/>
      <c r="AGV309" s="82"/>
      <c r="AGX309" s="7"/>
      <c r="AGY309" s="82"/>
      <c r="AHA309" s="7"/>
      <c r="AHB309" s="82"/>
      <c r="AHC309" s="82"/>
      <c r="AHD309" s="83"/>
      <c r="AHF309" s="82"/>
      <c r="AHG309" s="80"/>
      <c r="AHH309" s="81"/>
      <c r="AHI309" s="82"/>
      <c r="AHL309" s="82"/>
      <c r="AHM309" s="82"/>
      <c r="AHO309" s="82"/>
      <c r="AHR309" s="82"/>
      <c r="AHU309" s="82"/>
      <c r="AHV309" s="82"/>
      <c r="AIA309" s="82"/>
      <c r="AID309" s="82"/>
      <c r="AIE309" s="82"/>
      <c r="AIF309" s="82"/>
      <c r="AIG309" s="82"/>
      <c r="AIH309" s="82"/>
      <c r="AII309" s="82"/>
      <c r="AIJ309" s="82"/>
      <c r="AJB309" s="82"/>
      <c r="AJC309" s="82"/>
      <c r="AJD309" s="6"/>
      <c r="AJG309" s="7"/>
      <c r="AJH309" s="7"/>
      <c r="AJM309" s="82"/>
      <c r="AJO309" s="7"/>
      <c r="AJP309" s="82"/>
      <c r="AJR309" s="7"/>
      <c r="AJS309" s="82"/>
      <c r="AJT309" s="82"/>
      <c r="AJU309" s="83"/>
      <c r="AJW309" s="82"/>
      <c r="AJX309" s="80"/>
      <c r="AJY309" s="81"/>
      <c r="AJZ309" s="82"/>
      <c r="AKC309" s="82"/>
      <c r="AKD309" s="82"/>
      <c r="AKF309" s="82"/>
      <c r="AKI309" s="82"/>
      <c r="AKL309" s="82"/>
      <c r="AKM309" s="82"/>
      <c r="AKR309" s="82"/>
      <c r="AKU309" s="82"/>
      <c r="AKV309" s="82"/>
      <c r="AKW309" s="82"/>
      <c r="AKX309" s="82"/>
      <c r="AKY309" s="82"/>
      <c r="AKZ309" s="82"/>
      <c r="ALA309" s="82"/>
      <c r="ALS309" s="82"/>
      <c r="ALT309" s="82"/>
      <c r="ALU309" s="6"/>
      <c r="ALX309" s="7"/>
      <c r="ALY309" s="7"/>
      <c r="AMD309" s="82"/>
      <c r="AMF309" s="7"/>
      <c r="AMG309" s="82"/>
      <c r="AMI309" s="7"/>
      <c r="AMJ309" s="82"/>
      <c r="AMK309" s="82"/>
      <c r="AML309" s="83"/>
      <c r="AMN309" s="82"/>
      <c r="AMO309" s="80"/>
      <c r="AMP309" s="81"/>
      <c r="AMQ309" s="82"/>
      <c r="AMT309" s="82"/>
      <c r="AMU309" s="82"/>
      <c r="AMW309" s="82"/>
      <c r="AMZ309" s="82"/>
      <c r="ANC309" s="82"/>
      <c r="AND309" s="82"/>
      <c r="ANI309" s="82"/>
      <c r="ANL309" s="82"/>
      <c r="ANM309" s="82"/>
      <c r="ANN309" s="82"/>
      <c r="ANO309" s="82"/>
      <c r="ANP309" s="82"/>
      <c r="ANQ309" s="82"/>
      <c r="ANR309" s="82"/>
      <c r="AOJ309" s="82"/>
      <c r="AOK309" s="82"/>
      <c r="AOL309" s="6"/>
      <c r="AOO309" s="7"/>
      <c r="AOP309" s="7"/>
      <c r="AOU309" s="82"/>
      <c r="AOW309" s="7"/>
      <c r="AOX309" s="82"/>
      <c r="AOZ309" s="7"/>
      <c r="APA309" s="82"/>
      <c r="APB309" s="82"/>
      <c r="APC309" s="83"/>
      <c r="APE309" s="82"/>
      <c r="APF309" s="80"/>
      <c r="APG309" s="81"/>
      <c r="APH309" s="82"/>
      <c r="APK309" s="82"/>
      <c r="APL309" s="82"/>
      <c r="APN309" s="82"/>
      <c r="APQ309" s="82"/>
      <c r="APT309" s="82"/>
      <c r="APU309" s="82"/>
      <c r="APZ309" s="82"/>
      <c r="AQC309" s="82"/>
      <c r="AQD309" s="82"/>
      <c r="AQE309" s="82"/>
      <c r="AQF309" s="82"/>
      <c r="AQG309" s="82"/>
      <c r="AQH309" s="82"/>
      <c r="AQI309" s="82"/>
      <c r="ARA309" s="82"/>
      <c r="ARB309" s="82"/>
      <c r="ARC309" s="6"/>
      <c r="ARF309" s="7"/>
      <c r="ARG309" s="7"/>
      <c r="ARL309" s="82"/>
      <c r="ARN309" s="7"/>
      <c r="ARO309" s="82"/>
      <c r="ARQ309" s="7"/>
      <c r="ARR309" s="82"/>
      <c r="ARS309" s="82"/>
      <c r="ART309" s="83"/>
      <c r="ARV309" s="82"/>
      <c r="ARW309" s="80"/>
      <c r="ARX309" s="81"/>
      <c r="ARY309" s="82"/>
      <c r="ASB309" s="82"/>
      <c r="ASC309" s="82"/>
      <c r="ASE309" s="82"/>
      <c r="ASH309" s="82"/>
      <c r="ASK309" s="82"/>
      <c r="ASL309" s="82"/>
      <c r="ASQ309" s="82"/>
      <c r="AST309" s="82"/>
      <c r="ASU309" s="82"/>
      <c r="ASV309" s="82"/>
      <c r="ASW309" s="82"/>
      <c r="ASX309" s="82"/>
      <c r="ASY309" s="82"/>
      <c r="ASZ309" s="82"/>
      <c r="ATR309" s="82"/>
      <c r="ATS309" s="82"/>
      <c r="ATT309" s="6"/>
      <c r="ATW309" s="7"/>
      <c r="ATX309" s="7"/>
      <c r="AUC309" s="82"/>
      <c r="AUE309" s="7"/>
      <c r="AUF309" s="82"/>
      <c r="AUH309" s="7"/>
      <c r="AUI309" s="82"/>
      <c r="AUJ309" s="82"/>
      <c r="AUK309" s="83"/>
      <c r="AUM309" s="82"/>
      <c r="AUN309" s="80"/>
      <c r="AUO309" s="81"/>
      <c r="AUP309" s="82"/>
      <c r="AUS309" s="82"/>
      <c r="AUT309" s="82"/>
      <c r="AUV309" s="82"/>
      <c r="AUY309" s="82"/>
      <c r="AVB309" s="82"/>
      <c r="AVC309" s="82"/>
      <c r="AVH309" s="82"/>
      <c r="AVK309" s="82"/>
      <c r="AVL309" s="82"/>
      <c r="AVM309" s="82"/>
      <c r="AVN309" s="82"/>
      <c r="AVO309" s="82"/>
      <c r="AVP309" s="82"/>
      <c r="AVQ309" s="82"/>
      <c r="AWI309" s="82"/>
      <c r="AWJ309" s="82"/>
      <c r="AWK309" s="6"/>
      <c r="AWN309" s="7"/>
      <c r="AWO309" s="7"/>
      <c r="AWT309" s="82"/>
      <c r="AWV309" s="7"/>
      <c r="AWW309" s="82"/>
      <c r="AWY309" s="7"/>
      <c r="AWZ309" s="82"/>
      <c r="AXA309" s="82"/>
      <c r="AXB309" s="83"/>
      <c r="AXD309" s="82"/>
      <c r="AXE309" s="80"/>
      <c r="AXF309" s="81"/>
      <c r="AXG309" s="82"/>
      <c r="AXJ309" s="82"/>
      <c r="AXK309" s="82"/>
      <c r="AXM309" s="82"/>
      <c r="AXP309" s="82"/>
      <c r="AXS309" s="82"/>
      <c r="AXT309" s="82"/>
      <c r="AXY309" s="82"/>
      <c r="AYB309" s="82"/>
      <c r="AYC309" s="82"/>
      <c r="AYD309" s="82"/>
      <c r="AYE309" s="82"/>
      <c r="AYF309" s="82"/>
      <c r="AYG309" s="82"/>
      <c r="AYH309" s="82"/>
      <c r="AYZ309" s="82"/>
      <c r="AZA309" s="82"/>
      <c r="AZB309" s="6"/>
      <c r="AZE309" s="7"/>
      <c r="AZF309" s="7"/>
      <c r="AZK309" s="82"/>
      <c r="AZM309" s="7"/>
      <c r="AZN309" s="82"/>
      <c r="AZP309" s="7"/>
      <c r="AZQ309" s="82"/>
      <c r="AZR309" s="82"/>
      <c r="AZS309" s="83"/>
      <c r="AZU309" s="82"/>
      <c r="AZV309" s="80"/>
      <c r="AZW309" s="81"/>
      <c r="AZX309" s="82"/>
      <c r="BAA309" s="82"/>
      <c r="BAB309" s="82"/>
      <c r="BAD309" s="82"/>
      <c r="BAG309" s="82"/>
      <c r="BAJ309" s="82"/>
      <c r="BAK309" s="82"/>
      <c r="BAP309" s="82"/>
      <c r="BAS309" s="82"/>
      <c r="BAT309" s="82"/>
      <c r="BAU309" s="82"/>
      <c r="BAV309" s="82"/>
      <c r="BAW309" s="82"/>
      <c r="BAX309" s="82"/>
      <c r="BAY309" s="82"/>
      <c r="BBQ309" s="82"/>
      <c r="BBR309" s="82"/>
      <c r="BBS309" s="6"/>
      <c r="BBV309" s="7"/>
      <c r="BBW309" s="7"/>
      <c r="BCB309" s="82"/>
      <c r="BCD309" s="7"/>
      <c r="BCE309" s="82"/>
      <c r="BCG309" s="7"/>
      <c r="BCH309" s="82"/>
      <c r="BCI309" s="82"/>
      <c r="BCJ309" s="83"/>
      <c r="BCL309" s="82"/>
      <c r="BCM309" s="80"/>
      <c r="BCN309" s="81"/>
      <c r="BCO309" s="82"/>
      <c r="BCR309" s="82"/>
      <c r="BCS309" s="82"/>
      <c r="BCU309" s="82"/>
      <c r="BCX309" s="82"/>
      <c r="BDA309" s="82"/>
      <c r="BDB309" s="82"/>
      <c r="BDG309" s="82"/>
      <c r="BDJ309" s="82"/>
      <c r="BDK309" s="82"/>
      <c r="BDL309" s="82"/>
      <c r="BDM309" s="82"/>
      <c r="BDN309" s="82"/>
      <c r="BDO309" s="82"/>
      <c r="BDP309" s="82"/>
      <c r="BEH309" s="82"/>
      <c r="BEI309" s="82"/>
      <c r="BEJ309" s="6"/>
      <c r="BEM309" s="7"/>
      <c r="BEN309" s="7"/>
      <c r="BES309" s="82"/>
      <c r="BEU309" s="7"/>
      <c r="BEV309" s="82"/>
      <c r="BEX309" s="7"/>
      <c r="BEY309" s="82"/>
      <c r="BEZ309" s="82"/>
      <c r="BFA309" s="83"/>
      <c r="BFC309" s="82"/>
      <c r="BFD309" s="80"/>
      <c r="BFE309" s="81"/>
      <c r="BFF309" s="82"/>
      <c r="BFI309" s="82"/>
      <c r="BFJ309" s="82"/>
      <c r="BFL309" s="82"/>
      <c r="BFO309" s="82"/>
      <c r="BFR309" s="82"/>
      <c r="BFS309" s="82"/>
      <c r="BFX309" s="82"/>
      <c r="BGA309" s="82"/>
      <c r="BGB309" s="82"/>
      <c r="BGC309" s="82"/>
      <c r="BGD309" s="82"/>
      <c r="BGE309" s="82"/>
      <c r="BGF309" s="82"/>
      <c r="BGG309" s="82"/>
      <c r="BGY309" s="82"/>
      <c r="BGZ309" s="82"/>
      <c r="BHA309" s="6"/>
      <c r="BHD309" s="7"/>
      <c r="BHE309" s="7"/>
      <c r="BHJ309" s="82"/>
      <c r="BHL309" s="7"/>
      <c r="BHM309" s="82"/>
      <c r="BHO309" s="7"/>
      <c r="BHP309" s="82"/>
      <c r="BHQ309" s="82"/>
      <c r="BHR309" s="83"/>
      <c r="BHT309" s="82"/>
      <c r="BHU309" s="80"/>
      <c r="BHV309" s="81"/>
      <c r="BHW309" s="82"/>
      <c r="BHZ309" s="82"/>
      <c r="BIA309" s="82"/>
      <c r="BIC309" s="82"/>
      <c r="BIF309" s="82"/>
      <c r="BII309" s="82"/>
      <c r="BIJ309" s="82"/>
      <c r="BIO309" s="82"/>
      <c r="BIR309" s="82"/>
      <c r="BIS309" s="82"/>
      <c r="BIT309" s="82"/>
      <c r="BIU309" s="82"/>
      <c r="BIV309" s="82"/>
      <c r="BIW309" s="82"/>
      <c r="BIX309" s="82"/>
      <c r="BJP309" s="82"/>
      <c r="BJQ309" s="82"/>
      <c r="BJR309" s="6"/>
      <c r="BJU309" s="7"/>
      <c r="BJV309" s="7"/>
      <c r="BKA309" s="82"/>
      <c r="BKC309" s="7"/>
      <c r="BKD309" s="82"/>
      <c r="BKF309" s="7"/>
      <c r="BKG309" s="82"/>
      <c r="BKH309" s="82"/>
      <c r="BKI309" s="83"/>
      <c r="BKK309" s="82"/>
      <c r="BKL309" s="80"/>
      <c r="BKM309" s="81"/>
      <c r="BKN309" s="82"/>
      <c r="BKQ309" s="82"/>
      <c r="BKR309" s="82"/>
      <c r="BKT309" s="82"/>
      <c r="BKW309" s="82"/>
      <c r="BKZ309" s="82"/>
      <c r="BLA309" s="82"/>
      <c r="BLF309" s="82"/>
      <c r="BLI309" s="82"/>
      <c r="BLJ309" s="82"/>
      <c r="BLK309" s="82"/>
      <c r="BLL309" s="82"/>
      <c r="BLM309" s="82"/>
      <c r="BLN309" s="82"/>
      <c r="BLO309" s="82"/>
      <c r="BMG309" s="82"/>
      <c r="BMH309" s="82"/>
      <c r="BMI309" s="6"/>
      <c r="BML309" s="7"/>
      <c r="BMM309" s="7"/>
      <c r="BMR309" s="82"/>
      <c r="BMT309" s="7"/>
      <c r="BMU309" s="82"/>
      <c r="BMW309" s="7"/>
      <c r="BMX309" s="82"/>
      <c r="BMY309" s="82"/>
      <c r="BMZ309" s="83"/>
      <c r="BNB309" s="82"/>
      <c r="BNC309" s="80"/>
      <c r="BND309" s="81"/>
      <c r="BNE309" s="82"/>
      <c r="BNH309" s="82"/>
      <c r="BNI309" s="82"/>
      <c r="BNK309" s="82"/>
      <c r="BNN309" s="82"/>
      <c r="BNQ309" s="82"/>
      <c r="BNR309" s="82"/>
      <c r="BNW309" s="82"/>
      <c r="BNZ309" s="82"/>
      <c r="BOA309" s="82"/>
      <c r="BOB309" s="82"/>
      <c r="BOC309" s="82"/>
      <c r="BOD309" s="82"/>
      <c r="BOE309" s="82"/>
      <c r="BOF309" s="82"/>
      <c r="BOX309" s="82"/>
      <c r="BOY309" s="82"/>
      <c r="BOZ309" s="6"/>
      <c r="BPC309" s="7"/>
      <c r="BPD309" s="7"/>
      <c r="BPI309" s="82"/>
      <c r="BPK309" s="7"/>
      <c r="BPL309" s="82"/>
      <c r="BPN309" s="7"/>
      <c r="BPO309" s="82"/>
      <c r="BPP309" s="82"/>
      <c r="BPQ309" s="83"/>
      <c r="BPS309" s="82"/>
      <c r="BPT309" s="80"/>
      <c r="BPU309" s="81"/>
      <c r="BPV309" s="82"/>
      <c r="BPY309" s="82"/>
      <c r="BPZ309" s="82"/>
      <c r="BQB309" s="82"/>
      <c r="BQE309" s="82"/>
      <c r="BQH309" s="82"/>
      <c r="BQI309" s="82"/>
      <c r="BQN309" s="82"/>
      <c r="BQQ309" s="82"/>
      <c r="BQR309" s="82"/>
      <c r="BQS309" s="82"/>
      <c r="BQT309" s="82"/>
      <c r="BQU309" s="82"/>
      <c r="BQV309" s="82"/>
      <c r="BQW309" s="82"/>
      <c r="BRO309" s="82"/>
      <c r="BRP309" s="82"/>
      <c r="BRQ309" s="6"/>
      <c r="BRT309" s="7"/>
      <c r="BRU309" s="7"/>
      <c r="BRZ309" s="82"/>
      <c r="BSB309" s="7"/>
      <c r="BSC309" s="82"/>
      <c r="BSE309" s="7"/>
      <c r="BSF309" s="82"/>
      <c r="BSG309" s="82"/>
      <c r="BSH309" s="83"/>
      <c r="BSJ309" s="82"/>
      <c r="BSK309" s="80"/>
      <c r="BSL309" s="81"/>
      <c r="BSM309" s="82"/>
      <c r="BSP309" s="82"/>
      <c r="BSQ309" s="82"/>
      <c r="BSS309" s="82"/>
      <c r="BSV309" s="82"/>
      <c r="BSY309" s="82"/>
      <c r="BSZ309" s="82"/>
      <c r="BTE309" s="82"/>
      <c r="BTH309" s="82"/>
      <c r="BTI309" s="82"/>
      <c r="BTJ309" s="82"/>
      <c r="BTK309" s="82"/>
      <c r="BTL309" s="82"/>
      <c r="BTM309" s="82"/>
      <c r="BTN309" s="82"/>
      <c r="BUF309" s="82"/>
      <c r="BUG309" s="82"/>
      <c r="BUH309" s="6"/>
      <c r="BUK309" s="7"/>
      <c r="BUL309" s="7"/>
      <c r="BUQ309" s="82"/>
      <c r="BUS309" s="7"/>
      <c r="BUT309" s="82"/>
      <c r="BUV309" s="7"/>
      <c r="BUW309" s="82"/>
      <c r="BUX309" s="82"/>
      <c r="BUY309" s="83"/>
      <c r="BVA309" s="82"/>
      <c r="BVB309" s="80"/>
      <c r="BVC309" s="81"/>
      <c r="BVD309" s="82"/>
      <c r="BVG309" s="82"/>
      <c r="BVH309" s="82"/>
      <c r="BVJ309" s="82"/>
      <c r="BVM309" s="82"/>
      <c r="BVP309" s="82"/>
      <c r="BVQ309" s="82"/>
      <c r="BVV309" s="82"/>
      <c r="BVY309" s="82"/>
      <c r="BVZ309" s="82"/>
      <c r="BWA309" s="82"/>
      <c r="BWB309" s="82"/>
      <c r="BWC309" s="82"/>
      <c r="BWD309" s="82"/>
      <c r="BWE309" s="82"/>
      <c r="BWW309" s="82"/>
      <c r="BWX309" s="82"/>
      <c r="BWY309" s="6"/>
      <c r="BXB309" s="7"/>
      <c r="BXC309" s="7"/>
      <c r="BXH309" s="82"/>
      <c r="BXJ309" s="7"/>
      <c r="BXK309" s="82"/>
      <c r="BXM309" s="7"/>
      <c r="BXN309" s="82"/>
      <c r="BXO309" s="82"/>
      <c r="BXP309" s="83"/>
      <c r="BXR309" s="82"/>
      <c r="BXS309" s="80"/>
      <c r="BXT309" s="81"/>
      <c r="BXU309" s="82"/>
      <c r="BXX309" s="82"/>
      <c r="BXY309" s="82"/>
      <c r="BYA309" s="82"/>
      <c r="BYD309" s="82"/>
      <c r="BYG309" s="82"/>
      <c r="BYH309" s="82"/>
      <c r="BYM309" s="82"/>
      <c r="BYP309" s="82"/>
      <c r="BYQ309" s="82"/>
      <c r="BYR309" s="82"/>
      <c r="BYS309" s="82"/>
      <c r="BYT309" s="82"/>
      <c r="BYU309" s="82"/>
      <c r="BYV309" s="82"/>
      <c r="BZN309" s="82"/>
      <c r="BZO309" s="82"/>
      <c r="BZP309" s="6"/>
      <c r="BZS309" s="7"/>
      <c r="BZT309" s="7"/>
      <c r="BZY309" s="82"/>
      <c r="CAA309" s="7"/>
      <c r="CAB309" s="82"/>
      <c r="CAD309" s="7"/>
      <c r="CAE309" s="82"/>
      <c r="CAF309" s="82"/>
      <c r="CAG309" s="83"/>
      <c r="CAI309" s="82"/>
      <c r="CAJ309" s="80"/>
      <c r="CAK309" s="81"/>
      <c r="CAL309" s="82"/>
      <c r="CAO309" s="82"/>
      <c r="CAP309" s="82"/>
      <c r="CAR309" s="82"/>
      <c r="CAU309" s="82"/>
      <c r="CAX309" s="82"/>
      <c r="CAY309" s="82"/>
      <c r="CBD309" s="82"/>
      <c r="CBG309" s="82"/>
      <c r="CBH309" s="82"/>
      <c r="CBI309" s="82"/>
      <c r="CBJ309" s="82"/>
      <c r="CBK309" s="82"/>
      <c r="CBL309" s="82"/>
      <c r="CBM309" s="82"/>
      <c r="CCE309" s="82"/>
      <c r="CCF309" s="82"/>
      <c r="CCG309" s="6"/>
      <c r="CCJ309" s="7"/>
      <c r="CCK309" s="7"/>
      <c r="CCP309" s="82"/>
      <c r="CCR309" s="7"/>
      <c r="CCS309" s="82"/>
      <c r="CCU309" s="7"/>
      <c r="CCV309" s="82"/>
      <c r="CCW309" s="82"/>
      <c r="CCX309" s="83"/>
      <c r="CCZ309" s="82"/>
      <c r="CDA309" s="80"/>
      <c r="CDB309" s="81"/>
      <c r="CDC309" s="82"/>
      <c r="CDF309" s="82"/>
      <c r="CDG309" s="82"/>
      <c r="CDI309" s="82"/>
      <c r="CDL309" s="82"/>
      <c r="CDO309" s="82"/>
      <c r="CDP309" s="82"/>
      <c r="CDU309" s="82"/>
      <c r="CDX309" s="82"/>
      <c r="CDY309" s="82"/>
      <c r="CDZ309" s="82"/>
      <c r="CEA309" s="82"/>
      <c r="CEB309" s="82"/>
      <c r="CEC309" s="82"/>
      <c r="CED309" s="82"/>
      <c r="CEV309" s="82"/>
      <c r="CEW309" s="82"/>
      <c r="CEX309" s="6"/>
      <c r="CFA309" s="7"/>
      <c r="CFB309" s="7"/>
      <c r="CFG309" s="82"/>
      <c r="CFI309" s="7"/>
      <c r="CFJ309" s="82"/>
      <c r="CFL309" s="7"/>
      <c r="CFM309" s="82"/>
      <c r="CFN309" s="82"/>
      <c r="CFO309" s="83"/>
      <c r="CFQ309" s="82"/>
      <c r="CFR309" s="80"/>
      <c r="CFS309" s="81"/>
      <c r="CFT309" s="82"/>
      <c r="CFW309" s="82"/>
      <c r="CFX309" s="82"/>
      <c r="CFZ309" s="82"/>
      <c r="CGC309" s="82"/>
      <c r="CGF309" s="82"/>
      <c r="CGG309" s="82"/>
      <c r="CGL309" s="82"/>
      <c r="CGO309" s="82"/>
      <c r="CGP309" s="82"/>
      <c r="CGQ309" s="82"/>
      <c r="CGR309" s="82"/>
      <c r="CGS309" s="82"/>
      <c r="CGT309" s="82"/>
      <c r="CGU309" s="82"/>
      <c r="CHM309" s="82"/>
      <c r="CHN309" s="82"/>
      <c r="CHO309" s="6"/>
      <c r="CHR309" s="7"/>
      <c r="CHS309" s="7"/>
      <c r="CHX309" s="82"/>
      <c r="CHZ309" s="7"/>
      <c r="CIA309" s="82"/>
      <c r="CIC309" s="7"/>
      <c r="CID309" s="82"/>
      <c r="CIE309" s="82"/>
      <c r="CIF309" s="83"/>
      <c r="CIH309" s="82"/>
      <c r="CII309" s="80"/>
      <c r="CIJ309" s="81"/>
      <c r="CIK309" s="82"/>
      <c r="CIN309" s="82"/>
      <c r="CIO309" s="82"/>
      <c r="CIQ309" s="82"/>
      <c r="CIT309" s="82"/>
      <c r="CIW309" s="82"/>
      <c r="CIX309" s="82"/>
      <c r="CJC309" s="82"/>
      <c r="CJF309" s="82"/>
      <c r="CJG309" s="82"/>
      <c r="CJH309" s="82"/>
      <c r="CJI309" s="82"/>
      <c r="CJJ309" s="82"/>
      <c r="CJK309" s="82"/>
      <c r="CJL309" s="82"/>
      <c r="CKD309" s="82"/>
      <c r="CKE309" s="82"/>
      <c r="CKF309" s="6"/>
      <c r="CKI309" s="7"/>
      <c r="CKJ309" s="7"/>
      <c r="CKO309" s="82"/>
      <c r="CKQ309" s="7"/>
      <c r="CKR309" s="82"/>
      <c r="CKT309" s="7"/>
      <c r="CKU309" s="82"/>
      <c r="CKV309" s="82"/>
      <c r="CKW309" s="83"/>
      <c r="CKY309" s="82"/>
      <c r="CKZ309" s="80"/>
      <c r="CLA309" s="81"/>
      <c r="CLB309" s="82"/>
      <c r="CLE309" s="82"/>
      <c r="CLF309" s="82"/>
      <c r="CLH309" s="82"/>
      <c r="CLK309" s="82"/>
      <c r="CLN309" s="82"/>
      <c r="CLO309" s="82"/>
      <c r="CLT309" s="82"/>
      <c r="CLW309" s="82"/>
      <c r="CLX309" s="82"/>
      <c r="CLY309" s="82"/>
      <c r="CLZ309" s="82"/>
      <c r="CMA309" s="82"/>
      <c r="CMB309" s="82"/>
      <c r="CMC309" s="82"/>
      <c r="CMU309" s="82"/>
      <c r="CMV309" s="82"/>
      <c r="CMW309" s="6"/>
      <c r="CMZ309" s="7"/>
      <c r="CNA309" s="7"/>
      <c r="CNF309" s="82"/>
      <c r="CNH309" s="7"/>
      <c r="CNI309" s="82"/>
      <c r="CNK309" s="7"/>
      <c r="CNL309" s="82"/>
      <c r="CNM309" s="82"/>
      <c r="CNN309" s="83"/>
      <c r="CNP309" s="82"/>
      <c r="CNQ309" s="80"/>
      <c r="CNR309" s="81"/>
      <c r="CNS309" s="82"/>
      <c r="CNV309" s="82"/>
      <c r="CNW309" s="82"/>
      <c r="CNY309" s="82"/>
      <c r="COB309" s="82"/>
      <c r="COE309" s="82"/>
      <c r="COF309" s="82"/>
      <c r="COK309" s="82"/>
      <c r="CON309" s="82"/>
      <c r="COO309" s="82"/>
      <c r="COP309" s="82"/>
      <c r="COQ309" s="82"/>
      <c r="COR309" s="82"/>
      <c r="COS309" s="82"/>
      <c r="COT309" s="82"/>
      <c r="CPL309" s="82"/>
      <c r="CPM309" s="82"/>
      <c r="CPN309" s="6"/>
      <c r="CPQ309" s="7"/>
      <c r="CPR309" s="7"/>
      <c r="CPW309" s="82"/>
      <c r="CPY309" s="7"/>
      <c r="CPZ309" s="82"/>
      <c r="CQB309" s="7"/>
      <c r="CQC309" s="82"/>
      <c r="CQD309" s="82"/>
      <c r="CQE309" s="83"/>
      <c r="CQG309" s="82"/>
      <c r="CQH309" s="80"/>
      <c r="CQI309" s="81"/>
      <c r="CQJ309" s="82"/>
      <c r="CQM309" s="82"/>
      <c r="CQN309" s="82"/>
      <c r="CQP309" s="82"/>
      <c r="CQS309" s="82"/>
      <c r="CQV309" s="82"/>
      <c r="CQW309" s="82"/>
      <c r="CRB309" s="82"/>
      <c r="CRE309" s="82"/>
      <c r="CRF309" s="82"/>
      <c r="CRG309" s="82"/>
      <c r="CRH309" s="82"/>
      <c r="CRI309" s="82"/>
      <c r="CRJ309" s="82"/>
      <c r="CRK309" s="82"/>
      <c r="CSC309" s="82"/>
      <c r="CSD309" s="82"/>
      <c r="CSE309" s="6"/>
      <c r="CSH309" s="7"/>
      <c r="CSI309" s="7"/>
      <c r="CSN309" s="82"/>
      <c r="CSP309" s="7"/>
      <c r="CSQ309" s="82"/>
      <c r="CSS309" s="7"/>
      <c r="CST309" s="82"/>
      <c r="CSU309" s="82"/>
      <c r="CSV309" s="83"/>
      <c r="CSX309" s="82"/>
      <c r="CSY309" s="80"/>
      <c r="CSZ309" s="81"/>
      <c r="CTA309" s="82"/>
      <c r="CTD309" s="82"/>
      <c r="CTE309" s="82"/>
      <c r="CTG309" s="82"/>
      <c r="CTJ309" s="82"/>
      <c r="CTM309" s="82"/>
      <c r="CTN309" s="82"/>
      <c r="CTS309" s="82"/>
      <c r="CTV309" s="82"/>
      <c r="CTW309" s="82"/>
      <c r="CTX309" s="82"/>
      <c r="CTY309" s="82"/>
      <c r="CTZ309" s="82"/>
      <c r="CUA309" s="82"/>
      <c r="CUB309" s="82"/>
      <c r="CUT309" s="82"/>
      <c r="CUU309" s="82"/>
      <c r="CUV309" s="6"/>
      <c r="CUY309" s="7"/>
      <c r="CUZ309" s="7"/>
      <c r="CVE309" s="82"/>
      <c r="CVG309" s="7"/>
      <c r="CVH309" s="82"/>
      <c r="CVJ309" s="7"/>
      <c r="CVK309" s="82"/>
      <c r="CVL309" s="82"/>
      <c r="CVM309" s="83"/>
      <c r="CVO309" s="82"/>
      <c r="CVP309" s="80"/>
      <c r="CVQ309" s="81"/>
      <c r="CVR309" s="82"/>
      <c r="CVU309" s="82"/>
      <c r="CVV309" s="82"/>
      <c r="CVX309" s="82"/>
      <c r="CWA309" s="82"/>
      <c r="CWD309" s="82"/>
      <c r="CWE309" s="82"/>
      <c r="CWJ309" s="82"/>
      <c r="CWM309" s="82"/>
      <c r="CWN309" s="82"/>
      <c r="CWO309" s="82"/>
      <c r="CWP309" s="82"/>
      <c r="CWQ309" s="82"/>
      <c r="CWR309" s="82"/>
      <c r="CWS309" s="82"/>
      <c r="CXK309" s="82"/>
      <c r="CXL309" s="82"/>
      <c r="CXM309" s="6"/>
      <c r="CXP309" s="7"/>
      <c r="CXQ309" s="7"/>
      <c r="CXV309" s="82"/>
      <c r="CXX309" s="7"/>
      <c r="CXY309" s="82"/>
      <c r="CYA309" s="7"/>
      <c r="CYB309" s="82"/>
      <c r="CYC309" s="82"/>
      <c r="CYD309" s="83"/>
      <c r="CYF309" s="82"/>
      <c r="CYG309" s="80"/>
      <c r="CYH309" s="81"/>
      <c r="CYI309" s="82"/>
      <c r="CYL309" s="82"/>
      <c r="CYM309" s="82"/>
      <c r="CYO309" s="82"/>
      <c r="CYR309" s="82"/>
      <c r="CYU309" s="82"/>
      <c r="CYV309" s="82"/>
      <c r="CZA309" s="82"/>
      <c r="CZD309" s="82"/>
      <c r="CZE309" s="82"/>
      <c r="CZF309" s="82"/>
      <c r="CZG309" s="82"/>
      <c r="CZH309" s="82"/>
      <c r="CZI309" s="82"/>
      <c r="CZJ309" s="82"/>
      <c r="DAB309" s="82"/>
      <c r="DAC309" s="82"/>
      <c r="DAD309" s="6"/>
      <c r="DAG309" s="7"/>
      <c r="DAH309" s="7"/>
      <c r="DAM309" s="82"/>
      <c r="DAO309" s="7"/>
      <c r="DAP309" s="82"/>
      <c r="DAR309" s="7"/>
      <c r="DAS309" s="82"/>
      <c r="DAT309" s="82"/>
      <c r="DAU309" s="83"/>
      <c r="DAW309" s="82"/>
      <c r="DAX309" s="80"/>
      <c r="DAY309" s="81"/>
      <c r="DAZ309" s="82"/>
      <c r="DBC309" s="82"/>
      <c r="DBD309" s="82"/>
      <c r="DBF309" s="82"/>
      <c r="DBI309" s="82"/>
      <c r="DBL309" s="82"/>
      <c r="DBM309" s="82"/>
      <c r="DBR309" s="82"/>
      <c r="DBU309" s="82"/>
      <c r="DBV309" s="82"/>
      <c r="DBW309" s="82"/>
      <c r="DBX309" s="82"/>
      <c r="DBY309" s="82"/>
      <c r="DBZ309" s="82"/>
      <c r="DCA309" s="82"/>
      <c r="DCS309" s="82"/>
      <c r="DCT309" s="82"/>
      <c r="DCU309" s="6"/>
      <c r="DCX309" s="7"/>
      <c r="DCY309" s="7"/>
      <c r="DDD309" s="82"/>
      <c r="DDF309" s="7"/>
      <c r="DDG309" s="82"/>
      <c r="DDI309" s="7"/>
      <c r="DDJ309" s="82"/>
      <c r="DDK309" s="82"/>
      <c r="DDL309" s="83"/>
      <c r="DDN309" s="82"/>
      <c r="DDO309" s="80"/>
      <c r="DDP309" s="81"/>
      <c r="DDQ309" s="82"/>
      <c r="DDT309" s="82"/>
      <c r="DDU309" s="82"/>
      <c r="DDW309" s="82"/>
      <c r="DDZ309" s="82"/>
      <c r="DEC309" s="82"/>
      <c r="DED309" s="82"/>
      <c r="DEI309" s="82"/>
      <c r="DEL309" s="82"/>
      <c r="DEM309" s="82"/>
      <c r="DEN309" s="82"/>
      <c r="DEO309" s="82"/>
      <c r="DEP309" s="82"/>
      <c r="DEQ309" s="82"/>
      <c r="DER309" s="82"/>
      <c r="DFJ309" s="82"/>
      <c r="DFK309" s="82"/>
      <c r="DFL309" s="6"/>
      <c r="DFO309" s="7"/>
      <c r="DFP309" s="7"/>
      <c r="DFU309" s="82"/>
      <c r="DFW309" s="7"/>
      <c r="DFX309" s="82"/>
      <c r="DFZ309" s="7"/>
      <c r="DGA309" s="82"/>
      <c r="DGB309" s="82"/>
      <c r="DGC309" s="83"/>
      <c r="DGE309" s="82"/>
      <c r="DGF309" s="80"/>
      <c r="DGG309" s="81"/>
      <c r="DGH309" s="82"/>
      <c r="DGK309" s="82"/>
      <c r="DGL309" s="82"/>
      <c r="DGN309" s="82"/>
      <c r="DGQ309" s="82"/>
      <c r="DGT309" s="82"/>
      <c r="DGU309" s="82"/>
      <c r="DGZ309" s="82"/>
      <c r="DHC309" s="82"/>
      <c r="DHD309" s="82"/>
      <c r="DHE309" s="82"/>
      <c r="DHF309" s="82"/>
      <c r="DHG309" s="82"/>
      <c r="DHH309" s="82"/>
      <c r="DHI309" s="82"/>
      <c r="DIA309" s="82"/>
      <c r="DIB309" s="82"/>
      <c r="DIC309" s="6"/>
      <c r="DIF309" s="7"/>
      <c r="DIG309" s="7"/>
      <c r="DIL309" s="82"/>
      <c r="DIN309" s="7"/>
      <c r="DIO309" s="82"/>
      <c r="DIQ309" s="7"/>
      <c r="DIR309" s="82"/>
      <c r="DIS309" s="82"/>
      <c r="DIT309" s="83"/>
      <c r="DIV309" s="82"/>
      <c r="DIW309" s="80"/>
      <c r="DIX309" s="81"/>
      <c r="DIY309" s="82"/>
      <c r="DJB309" s="82"/>
      <c r="DJC309" s="82"/>
      <c r="DJE309" s="82"/>
      <c r="DJH309" s="82"/>
      <c r="DJK309" s="82"/>
      <c r="DJL309" s="82"/>
      <c r="DJQ309" s="82"/>
      <c r="DJT309" s="82"/>
      <c r="DJU309" s="82"/>
      <c r="DJV309" s="82"/>
      <c r="DJW309" s="82"/>
      <c r="DJX309" s="82"/>
      <c r="DJY309" s="82"/>
      <c r="DJZ309" s="82"/>
      <c r="DKR309" s="82"/>
      <c r="DKS309" s="82"/>
      <c r="DKT309" s="6"/>
      <c r="DKW309" s="7"/>
      <c r="DKX309" s="7"/>
      <c r="DLC309" s="82"/>
      <c r="DLE309" s="7"/>
      <c r="DLF309" s="82"/>
      <c r="DLH309" s="7"/>
      <c r="DLI309" s="82"/>
      <c r="DLJ309" s="82"/>
      <c r="DLK309" s="83"/>
      <c r="DLM309" s="82"/>
      <c r="DLN309" s="80"/>
      <c r="DLO309" s="81"/>
      <c r="DLP309" s="82"/>
      <c r="DLS309" s="82"/>
      <c r="DLT309" s="82"/>
      <c r="DLV309" s="82"/>
      <c r="DLY309" s="82"/>
      <c r="DMB309" s="82"/>
      <c r="DMC309" s="82"/>
      <c r="DMH309" s="82"/>
      <c r="DMK309" s="82"/>
      <c r="DML309" s="82"/>
      <c r="DMM309" s="82"/>
      <c r="DMN309" s="82"/>
      <c r="DMO309" s="82"/>
      <c r="DMP309" s="82"/>
      <c r="DMQ309" s="82"/>
      <c r="DNI309" s="82"/>
      <c r="DNJ309" s="82"/>
      <c r="DNK309" s="6"/>
      <c r="DNN309" s="7"/>
      <c r="DNO309" s="7"/>
      <c r="DNT309" s="82"/>
      <c r="DNV309" s="7"/>
      <c r="DNW309" s="82"/>
      <c r="DNY309" s="7"/>
      <c r="DNZ309" s="82"/>
      <c r="DOA309" s="82"/>
      <c r="DOB309" s="83"/>
      <c r="DOD309" s="82"/>
      <c r="DOE309" s="80"/>
      <c r="DOF309" s="81"/>
      <c r="DOG309" s="82"/>
      <c r="DOJ309" s="82"/>
      <c r="DOK309" s="82"/>
      <c r="DOM309" s="82"/>
      <c r="DOP309" s="82"/>
      <c r="DOS309" s="82"/>
      <c r="DOT309" s="82"/>
      <c r="DOY309" s="82"/>
      <c r="DPB309" s="82"/>
      <c r="DPC309" s="82"/>
      <c r="DPD309" s="82"/>
      <c r="DPE309" s="82"/>
      <c r="DPF309" s="82"/>
      <c r="DPG309" s="82"/>
      <c r="DPH309" s="82"/>
      <c r="DPZ309" s="82"/>
      <c r="DQA309" s="82"/>
      <c r="DQB309" s="6"/>
      <c r="DQE309" s="7"/>
      <c r="DQF309" s="7"/>
      <c r="DQK309" s="82"/>
      <c r="DQM309" s="7"/>
      <c r="DQN309" s="82"/>
      <c r="DQP309" s="7"/>
      <c r="DQQ309" s="82"/>
      <c r="DQR309" s="82"/>
      <c r="DQS309" s="83"/>
      <c r="DQU309" s="82"/>
      <c r="DQV309" s="80"/>
      <c r="DQW309" s="81"/>
      <c r="DQX309" s="82"/>
      <c r="DRA309" s="82"/>
      <c r="DRB309" s="82"/>
      <c r="DRD309" s="82"/>
      <c r="DRG309" s="82"/>
      <c r="DRJ309" s="82"/>
      <c r="DRK309" s="82"/>
      <c r="DRP309" s="82"/>
      <c r="DRS309" s="82"/>
      <c r="DRT309" s="82"/>
      <c r="DRU309" s="82"/>
      <c r="DRV309" s="82"/>
      <c r="DRW309" s="82"/>
      <c r="DRX309" s="82"/>
      <c r="DRY309" s="82"/>
      <c r="DSQ309" s="82"/>
      <c r="DSR309" s="82"/>
      <c r="DSS309" s="6"/>
      <c r="DSV309" s="7"/>
      <c r="DSW309" s="7"/>
      <c r="DTB309" s="82"/>
      <c r="DTD309" s="7"/>
      <c r="DTE309" s="82"/>
      <c r="DTG309" s="7"/>
      <c r="DTH309" s="82"/>
      <c r="DTI309" s="82"/>
      <c r="DTJ309" s="83"/>
      <c r="DTL309" s="82"/>
      <c r="DTM309" s="80"/>
      <c r="DTN309" s="81"/>
      <c r="DTO309" s="82"/>
      <c r="DTR309" s="82"/>
      <c r="DTS309" s="82"/>
      <c r="DTU309" s="82"/>
      <c r="DTX309" s="82"/>
      <c r="DUA309" s="82"/>
      <c r="DUB309" s="82"/>
      <c r="DUG309" s="82"/>
      <c r="DUJ309" s="82"/>
      <c r="DUK309" s="82"/>
      <c r="DUL309" s="82"/>
      <c r="DUM309" s="82"/>
      <c r="DUN309" s="82"/>
      <c r="DUO309" s="82"/>
      <c r="DUP309" s="82"/>
      <c r="DVH309" s="82"/>
      <c r="DVI309" s="82"/>
      <c r="DVJ309" s="6"/>
      <c r="DVM309" s="7"/>
      <c r="DVN309" s="7"/>
      <c r="DVS309" s="82"/>
      <c r="DVU309" s="7"/>
      <c r="DVV309" s="82"/>
      <c r="DVX309" s="7"/>
      <c r="DVY309" s="82"/>
      <c r="DVZ309" s="82"/>
      <c r="DWA309" s="83"/>
      <c r="DWC309" s="82"/>
      <c r="DWD309" s="80"/>
      <c r="DWE309" s="81"/>
      <c r="DWF309" s="82"/>
      <c r="DWI309" s="82"/>
      <c r="DWJ309" s="82"/>
      <c r="DWL309" s="82"/>
      <c r="DWO309" s="82"/>
      <c r="DWR309" s="82"/>
      <c r="DWS309" s="82"/>
      <c r="DWX309" s="82"/>
      <c r="DXA309" s="82"/>
      <c r="DXB309" s="82"/>
      <c r="DXC309" s="82"/>
      <c r="DXD309" s="82"/>
      <c r="DXE309" s="82"/>
      <c r="DXF309" s="82"/>
      <c r="DXG309" s="82"/>
      <c r="DXY309" s="82"/>
      <c r="DXZ309" s="82"/>
      <c r="DYA309" s="6"/>
      <c r="DYD309" s="7"/>
      <c r="DYE309" s="7"/>
      <c r="DYJ309" s="82"/>
      <c r="DYL309" s="7"/>
      <c r="DYM309" s="82"/>
      <c r="DYO309" s="7"/>
      <c r="DYP309" s="82"/>
      <c r="DYQ309" s="82"/>
      <c r="DYR309" s="83"/>
      <c r="DYT309" s="82"/>
      <c r="DYU309" s="80"/>
      <c r="DYV309" s="81"/>
      <c r="DYW309" s="82"/>
      <c r="DYZ309" s="82"/>
      <c r="DZA309" s="82"/>
      <c r="DZC309" s="82"/>
      <c r="DZF309" s="82"/>
      <c r="DZI309" s="82"/>
      <c r="DZJ309" s="82"/>
      <c r="DZO309" s="82"/>
      <c r="DZR309" s="82"/>
      <c r="DZS309" s="82"/>
      <c r="DZT309" s="82"/>
      <c r="DZU309" s="82"/>
      <c r="DZV309" s="82"/>
      <c r="DZW309" s="82"/>
      <c r="DZX309" s="82"/>
      <c r="EAP309" s="82"/>
      <c r="EAQ309" s="82"/>
      <c r="EAR309" s="6"/>
      <c r="EAU309" s="7"/>
      <c r="EAV309" s="7"/>
      <c r="EBA309" s="82"/>
      <c r="EBC309" s="7"/>
      <c r="EBD309" s="82"/>
      <c r="EBF309" s="7"/>
      <c r="EBG309" s="82"/>
      <c r="EBH309" s="82"/>
      <c r="EBI309" s="83"/>
      <c r="EBK309" s="82"/>
      <c r="EBL309" s="80"/>
      <c r="EBM309" s="81"/>
      <c r="EBN309" s="82"/>
      <c r="EBQ309" s="82"/>
      <c r="EBR309" s="82"/>
      <c r="EBT309" s="82"/>
      <c r="EBW309" s="82"/>
      <c r="EBZ309" s="82"/>
      <c r="ECA309" s="82"/>
      <c r="ECF309" s="82"/>
      <c r="ECI309" s="82"/>
      <c r="ECJ309" s="82"/>
      <c r="ECK309" s="82"/>
      <c r="ECL309" s="82"/>
      <c r="ECM309" s="82"/>
      <c r="ECN309" s="82"/>
      <c r="ECO309" s="82"/>
      <c r="EDG309" s="82"/>
      <c r="EDH309" s="82"/>
      <c r="EDI309" s="6"/>
      <c r="EDL309" s="7"/>
      <c r="EDM309" s="7"/>
      <c r="EDR309" s="82"/>
      <c r="EDT309" s="7"/>
      <c r="EDU309" s="82"/>
      <c r="EDW309" s="7"/>
      <c r="EDX309" s="82"/>
      <c r="EDY309" s="82"/>
      <c r="EDZ309" s="83"/>
      <c r="EEB309" s="82"/>
      <c r="EEC309" s="80"/>
      <c r="EED309" s="81"/>
      <c r="EEE309" s="82"/>
      <c r="EEH309" s="82"/>
      <c r="EEI309" s="82"/>
      <c r="EEK309" s="82"/>
      <c r="EEN309" s="82"/>
      <c r="EEQ309" s="82"/>
      <c r="EER309" s="82"/>
      <c r="EEW309" s="82"/>
      <c r="EEZ309" s="82"/>
      <c r="EFA309" s="82"/>
      <c r="EFB309" s="82"/>
      <c r="EFC309" s="82"/>
      <c r="EFD309" s="82"/>
      <c r="EFE309" s="82"/>
      <c r="EFF309" s="82"/>
      <c r="EFX309" s="82"/>
      <c r="EFY309" s="82"/>
      <c r="EFZ309" s="6"/>
      <c r="EGC309" s="7"/>
      <c r="EGD309" s="7"/>
      <c r="EGI309" s="82"/>
      <c r="EGK309" s="7"/>
      <c r="EGL309" s="82"/>
      <c r="EGN309" s="7"/>
      <c r="EGO309" s="82"/>
      <c r="EGP309" s="82"/>
      <c r="EGQ309" s="83"/>
      <c r="EGS309" s="82"/>
      <c r="EGT309" s="80"/>
      <c r="EGU309" s="81"/>
      <c r="EGV309" s="82"/>
      <c r="EGY309" s="82"/>
      <c r="EGZ309" s="82"/>
      <c r="EHB309" s="82"/>
      <c r="EHE309" s="82"/>
      <c r="EHH309" s="82"/>
      <c r="EHI309" s="82"/>
      <c r="EHN309" s="82"/>
      <c r="EHQ309" s="82"/>
      <c r="EHR309" s="82"/>
      <c r="EHS309" s="82"/>
      <c r="EHT309" s="82"/>
      <c r="EHU309" s="82"/>
      <c r="EHV309" s="82"/>
      <c r="EHW309" s="82"/>
      <c r="EIO309" s="82"/>
      <c r="EIP309" s="82"/>
      <c r="EIQ309" s="6"/>
      <c r="EIT309" s="7"/>
      <c r="EIU309" s="7"/>
      <c r="EIZ309" s="82"/>
      <c r="EJB309" s="7"/>
      <c r="EJC309" s="82"/>
      <c r="EJE309" s="7"/>
      <c r="EJF309" s="82"/>
      <c r="EJG309" s="82"/>
      <c r="EJH309" s="83"/>
      <c r="EJJ309" s="82"/>
      <c r="EJK309" s="80"/>
      <c r="EJL309" s="81"/>
      <c r="EJM309" s="82"/>
      <c r="EJP309" s="82"/>
      <c r="EJQ309" s="82"/>
      <c r="EJS309" s="82"/>
      <c r="EJV309" s="82"/>
      <c r="EJY309" s="82"/>
      <c r="EJZ309" s="82"/>
      <c r="EKE309" s="82"/>
      <c r="EKH309" s="82"/>
      <c r="EKI309" s="82"/>
      <c r="EKJ309" s="82"/>
      <c r="EKK309" s="82"/>
      <c r="EKL309" s="82"/>
      <c r="EKM309" s="82"/>
      <c r="EKN309" s="82"/>
      <c r="ELF309" s="82"/>
      <c r="ELG309" s="82"/>
      <c r="ELH309" s="6"/>
      <c r="ELK309" s="7"/>
      <c r="ELL309" s="7"/>
      <c r="ELQ309" s="82"/>
      <c r="ELS309" s="7"/>
      <c r="ELT309" s="82"/>
      <c r="ELV309" s="7"/>
      <c r="ELW309" s="82"/>
      <c r="ELX309" s="82"/>
      <c r="ELY309" s="83"/>
      <c r="EMA309" s="82"/>
      <c r="EMB309" s="80"/>
      <c r="EMC309" s="81"/>
      <c r="EMD309" s="82"/>
      <c r="EMG309" s="82"/>
      <c r="EMH309" s="82"/>
      <c r="EMJ309" s="82"/>
      <c r="EMM309" s="82"/>
      <c r="EMP309" s="82"/>
      <c r="EMQ309" s="82"/>
      <c r="EMV309" s="82"/>
      <c r="EMY309" s="82"/>
      <c r="EMZ309" s="82"/>
      <c r="ENA309" s="82"/>
      <c r="ENB309" s="82"/>
      <c r="ENC309" s="82"/>
      <c r="END309" s="82"/>
      <c r="ENE309" s="82"/>
      <c r="ENW309" s="82"/>
      <c r="ENX309" s="82"/>
      <c r="ENY309" s="6"/>
      <c r="EOB309" s="7"/>
      <c r="EOC309" s="7"/>
      <c r="EOH309" s="82"/>
      <c r="EOJ309" s="7"/>
      <c r="EOK309" s="82"/>
      <c r="EOM309" s="7"/>
      <c r="EON309" s="82"/>
      <c r="EOO309" s="82"/>
      <c r="EOP309" s="83"/>
      <c r="EOR309" s="82"/>
      <c r="EOS309" s="80"/>
      <c r="EOT309" s="81"/>
      <c r="EOU309" s="82"/>
      <c r="EOX309" s="82"/>
      <c r="EOY309" s="82"/>
      <c r="EPA309" s="82"/>
      <c r="EPD309" s="82"/>
      <c r="EPG309" s="82"/>
      <c r="EPH309" s="82"/>
      <c r="EPM309" s="82"/>
      <c r="EPP309" s="82"/>
      <c r="EPQ309" s="82"/>
      <c r="EPR309" s="82"/>
      <c r="EPS309" s="82"/>
      <c r="EPT309" s="82"/>
      <c r="EPU309" s="82"/>
      <c r="EPV309" s="82"/>
      <c r="EQN309" s="82"/>
      <c r="EQO309" s="82"/>
      <c r="EQP309" s="6"/>
      <c r="EQS309" s="7"/>
      <c r="EQT309" s="7"/>
      <c r="EQY309" s="82"/>
      <c r="ERA309" s="7"/>
      <c r="ERB309" s="82"/>
      <c r="ERD309" s="7"/>
      <c r="ERE309" s="82"/>
      <c r="ERF309" s="82"/>
      <c r="ERG309" s="83"/>
      <c r="ERI309" s="82"/>
      <c r="ERJ309" s="80"/>
      <c r="ERK309" s="81"/>
      <c r="ERL309" s="82"/>
      <c r="ERO309" s="82"/>
      <c r="ERP309" s="82"/>
      <c r="ERR309" s="82"/>
      <c r="ERU309" s="82"/>
      <c r="ERX309" s="82"/>
      <c r="ERY309" s="82"/>
      <c r="ESD309" s="82"/>
      <c r="ESG309" s="82"/>
      <c r="ESH309" s="82"/>
      <c r="ESI309" s="82"/>
      <c r="ESJ309" s="82"/>
      <c r="ESK309" s="82"/>
      <c r="ESL309" s="82"/>
      <c r="ESM309" s="82"/>
      <c r="ETE309" s="82"/>
      <c r="ETF309" s="82"/>
      <c r="ETG309" s="6"/>
      <c r="ETJ309" s="7"/>
      <c r="ETK309" s="7"/>
      <c r="ETP309" s="82"/>
      <c r="ETR309" s="7"/>
      <c r="ETS309" s="82"/>
      <c r="ETU309" s="7"/>
      <c r="ETV309" s="82"/>
      <c r="ETW309" s="82"/>
      <c r="ETX309" s="83"/>
      <c r="ETZ309" s="82"/>
      <c r="EUA309" s="80"/>
      <c r="EUB309" s="81"/>
      <c r="EUC309" s="82"/>
      <c r="EUF309" s="82"/>
      <c r="EUG309" s="82"/>
      <c r="EUI309" s="82"/>
      <c r="EUL309" s="82"/>
      <c r="EUO309" s="82"/>
      <c r="EUP309" s="82"/>
      <c r="EUU309" s="82"/>
      <c r="EUX309" s="82"/>
      <c r="EUY309" s="82"/>
      <c r="EUZ309" s="82"/>
      <c r="EVA309" s="82"/>
      <c r="EVB309" s="82"/>
      <c r="EVC309" s="82"/>
      <c r="EVD309" s="82"/>
      <c r="EVV309" s="82"/>
      <c r="EVW309" s="82"/>
      <c r="EVX309" s="6"/>
      <c r="EWA309" s="7"/>
      <c r="EWB309" s="7"/>
      <c r="EWG309" s="82"/>
      <c r="EWI309" s="7"/>
      <c r="EWJ309" s="82"/>
      <c r="EWL309" s="7"/>
      <c r="EWM309" s="82"/>
      <c r="EWN309" s="82"/>
      <c r="EWO309" s="83"/>
      <c r="EWQ309" s="82"/>
      <c r="EWR309" s="80"/>
      <c r="EWS309" s="81"/>
      <c r="EWT309" s="82"/>
      <c r="EWW309" s="82"/>
      <c r="EWX309" s="82"/>
      <c r="EWZ309" s="82"/>
      <c r="EXC309" s="82"/>
      <c r="EXF309" s="82"/>
      <c r="EXG309" s="82"/>
      <c r="EXL309" s="82"/>
      <c r="EXO309" s="82"/>
      <c r="EXP309" s="82"/>
      <c r="EXQ309" s="82"/>
      <c r="EXR309" s="82"/>
      <c r="EXS309" s="82"/>
      <c r="EXT309" s="82"/>
      <c r="EXU309" s="82"/>
      <c r="EYM309" s="82"/>
      <c r="EYN309" s="82"/>
      <c r="EYO309" s="6"/>
      <c r="EYR309" s="7"/>
      <c r="EYS309" s="7"/>
      <c r="EYX309" s="82"/>
      <c r="EYZ309" s="7"/>
      <c r="EZA309" s="82"/>
      <c r="EZC309" s="7"/>
      <c r="EZD309" s="82"/>
      <c r="EZE309" s="82"/>
      <c r="EZF309" s="83"/>
      <c r="EZH309" s="82"/>
      <c r="EZI309" s="80"/>
      <c r="EZJ309" s="81"/>
      <c r="EZK309" s="82"/>
      <c r="EZN309" s="82"/>
      <c r="EZO309" s="82"/>
      <c r="EZQ309" s="82"/>
      <c r="EZT309" s="82"/>
      <c r="EZW309" s="82"/>
      <c r="EZX309" s="82"/>
      <c r="FAC309" s="82"/>
      <c r="FAF309" s="82"/>
      <c r="FAG309" s="82"/>
      <c r="FAH309" s="82"/>
      <c r="FAI309" s="82"/>
      <c r="FAJ309" s="82"/>
      <c r="FAK309" s="82"/>
      <c r="FAL309" s="82"/>
      <c r="FBD309" s="82"/>
      <c r="FBE309" s="82"/>
      <c r="FBF309" s="6"/>
      <c r="FBI309" s="7"/>
      <c r="FBJ309" s="7"/>
      <c r="FBO309" s="82"/>
      <c r="FBQ309" s="7"/>
      <c r="FBR309" s="82"/>
      <c r="FBT309" s="7"/>
      <c r="FBU309" s="82"/>
      <c r="FBV309" s="82"/>
      <c r="FBW309" s="83"/>
      <c r="FBY309" s="82"/>
      <c r="FBZ309" s="80"/>
      <c r="FCA309" s="81"/>
      <c r="FCB309" s="82"/>
      <c r="FCE309" s="82"/>
      <c r="FCF309" s="82"/>
      <c r="FCH309" s="82"/>
      <c r="FCK309" s="82"/>
      <c r="FCN309" s="82"/>
      <c r="FCO309" s="82"/>
      <c r="FCT309" s="82"/>
      <c r="FCW309" s="82"/>
      <c r="FCX309" s="82"/>
      <c r="FCY309" s="82"/>
      <c r="FCZ309" s="82"/>
      <c r="FDA309" s="82"/>
      <c r="FDB309" s="82"/>
      <c r="FDC309" s="82"/>
      <c r="FDU309" s="82"/>
      <c r="FDV309" s="82"/>
      <c r="FDW309" s="6"/>
      <c r="FDZ309" s="7"/>
      <c r="FEA309" s="7"/>
      <c r="FEF309" s="82"/>
      <c r="FEH309" s="7"/>
      <c r="FEI309" s="82"/>
      <c r="FEK309" s="7"/>
      <c r="FEL309" s="82"/>
      <c r="FEM309" s="82"/>
      <c r="FEN309" s="83"/>
      <c r="FEP309" s="82"/>
      <c r="FEQ309" s="80"/>
      <c r="FER309" s="81"/>
      <c r="FES309" s="82"/>
      <c r="FEV309" s="82"/>
      <c r="FEW309" s="82"/>
      <c r="FEY309" s="82"/>
      <c r="FFB309" s="82"/>
      <c r="FFE309" s="82"/>
      <c r="FFF309" s="82"/>
      <c r="FFK309" s="82"/>
      <c r="FFN309" s="82"/>
      <c r="FFO309" s="82"/>
      <c r="FFP309" s="82"/>
      <c r="FFQ309" s="82"/>
      <c r="FFR309" s="82"/>
      <c r="FFS309" s="82"/>
      <c r="FFT309" s="82"/>
      <c r="FGL309" s="82"/>
      <c r="FGM309" s="82"/>
      <c r="FGN309" s="6"/>
      <c r="FGQ309" s="7"/>
      <c r="FGR309" s="7"/>
      <c r="FGW309" s="82"/>
      <c r="FGY309" s="7"/>
      <c r="FGZ309" s="82"/>
      <c r="FHB309" s="7"/>
      <c r="FHC309" s="82"/>
      <c r="FHD309" s="82"/>
      <c r="FHE309" s="83"/>
      <c r="FHG309" s="82"/>
      <c r="FHH309" s="80"/>
      <c r="FHI309" s="81"/>
      <c r="FHJ309" s="82"/>
      <c r="FHM309" s="82"/>
      <c r="FHN309" s="82"/>
      <c r="FHP309" s="82"/>
      <c r="FHS309" s="82"/>
      <c r="FHV309" s="82"/>
      <c r="FHW309" s="82"/>
      <c r="FIB309" s="82"/>
      <c r="FIE309" s="82"/>
      <c r="FIF309" s="82"/>
      <c r="FIG309" s="82"/>
      <c r="FIH309" s="82"/>
      <c r="FII309" s="82"/>
      <c r="FIJ309" s="82"/>
      <c r="FIK309" s="82"/>
      <c r="FJC309" s="82"/>
      <c r="FJD309" s="82"/>
      <c r="FJE309" s="6"/>
      <c r="FJH309" s="7"/>
      <c r="FJI309" s="7"/>
      <c r="FJN309" s="82"/>
      <c r="FJP309" s="7"/>
      <c r="FJQ309" s="82"/>
      <c r="FJS309" s="7"/>
      <c r="FJT309" s="82"/>
      <c r="FJU309" s="82"/>
      <c r="FJV309" s="83"/>
      <c r="FJX309" s="82"/>
      <c r="FJY309" s="80"/>
      <c r="FJZ309" s="81"/>
      <c r="FKA309" s="82"/>
      <c r="FKD309" s="82"/>
      <c r="FKE309" s="82"/>
      <c r="FKG309" s="82"/>
      <c r="FKJ309" s="82"/>
      <c r="FKM309" s="82"/>
      <c r="FKN309" s="82"/>
      <c r="FKS309" s="82"/>
      <c r="FKV309" s="82"/>
      <c r="FKW309" s="82"/>
      <c r="FKX309" s="82"/>
      <c r="FKY309" s="82"/>
      <c r="FKZ309" s="82"/>
      <c r="FLA309" s="82"/>
      <c r="FLB309" s="82"/>
      <c r="FLT309" s="82"/>
      <c r="FLU309" s="82"/>
      <c r="FLV309" s="6"/>
      <c r="FLY309" s="7"/>
      <c r="FLZ309" s="7"/>
      <c r="FME309" s="82"/>
      <c r="FMG309" s="7"/>
      <c r="FMH309" s="82"/>
      <c r="FMJ309" s="7"/>
      <c r="FMK309" s="82"/>
      <c r="FML309" s="82"/>
      <c r="FMM309" s="83"/>
      <c r="FMO309" s="82"/>
      <c r="FMP309" s="80"/>
      <c r="FMQ309" s="81"/>
      <c r="FMR309" s="82"/>
      <c r="FMU309" s="82"/>
      <c r="FMV309" s="82"/>
      <c r="FMX309" s="82"/>
      <c r="FNA309" s="82"/>
      <c r="FND309" s="82"/>
      <c r="FNE309" s="82"/>
      <c r="FNJ309" s="82"/>
      <c r="FNM309" s="82"/>
      <c r="FNN309" s="82"/>
      <c r="FNO309" s="82"/>
      <c r="FNP309" s="82"/>
      <c r="FNQ309" s="82"/>
      <c r="FNR309" s="82"/>
      <c r="FNS309" s="82"/>
      <c r="FOK309" s="82"/>
      <c r="FOL309" s="82"/>
      <c r="FOM309" s="6"/>
      <c r="FOP309" s="7"/>
      <c r="FOQ309" s="7"/>
      <c r="FOV309" s="82"/>
      <c r="FOX309" s="7"/>
      <c r="FOY309" s="82"/>
      <c r="FPA309" s="7"/>
      <c r="FPB309" s="82"/>
      <c r="FPC309" s="82"/>
      <c r="FPD309" s="83"/>
      <c r="FPF309" s="82"/>
      <c r="FPG309" s="80"/>
      <c r="FPH309" s="81"/>
      <c r="FPI309" s="82"/>
      <c r="FPL309" s="82"/>
      <c r="FPM309" s="82"/>
      <c r="FPO309" s="82"/>
      <c r="FPR309" s="82"/>
      <c r="FPU309" s="82"/>
      <c r="FPV309" s="82"/>
      <c r="FQA309" s="82"/>
      <c r="FQD309" s="82"/>
      <c r="FQE309" s="82"/>
      <c r="FQF309" s="82"/>
      <c r="FQG309" s="82"/>
      <c r="FQH309" s="82"/>
      <c r="FQI309" s="82"/>
      <c r="FQJ309" s="82"/>
      <c r="FRB309" s="82"/>
      <c r="FRC309" s="82"/>
      <c r="FRD309" s="6"/>
      <c r="FRG309" s="7"/>
      <c r="FRH309" s="7"/>
      <c r="FRM309" s="82"/>
      <c r="FRO309" s="7"/>
      <c r="FRP309" s="82"/>
      <c r="FRR309" s="7"/>
      <c r="FRS309" s="82"/>
      <c r="FRT309" s="82"/>
      <c r="FRU309" s="83"/>
      <c r="FRW309" s="82"/>
      <c r="FRX309" s="80"/>
      <c r="FRY309" s="81"/>
      <c r="FRZ309" s="82"/>
      <c r="FSC309" s="82"/>
      <c r="FSD309" s="82"/>
      <c r="FSF309" s="82"/>
      <c r="FSI309" s="82"/>
      <c r="FSL309" s="82"/>
      <c r="FSM309" s="82"/>
      <c r="FSR309" s="82"/>
      <c r="FSU309" s="82"/>
      <c r="FSV309" s="82"/>
      <c r="FSW309" s="82"/>
      <c r="FSX309" s="82"/>
      <c r="FSY309" s="82"/>
      <c r="FSZ309" s="82"/>
      <c r="FTA309" s="82"/>
      <c r="FTS309" s="82"/>
      <c r="FTT309" s="82"/>
      <c r="FTU309" s="6"/>
      <c r="FTX309" s="7"/>
      <c r="FTY309" s="7"/>
      <c r="FUD309" s="82"/>
      <c r="FUF309" s="7"/>
      <c r="FUG309" s="82"/>
      <c r="FUI309" s="7"/>
      <c r="FUJ309" s="82"/>
      <c r="FUK309" s="82"/>
      <c r="FUL309" s="83"/>
      <c r="FUN309" s="82"/>
      <c r="FUO309" s="80"/>
      <c r="FUP309" s="81"/>
      <c r="FUQ309" s="82"/>
      <c r="FUT309" s="82"/>
      <c r="FUU309" s="82"/>
      <c r="FUW309" s="82"/>
      <c r="FUZ309" s="82"/>
      <c r="FVC309" s="82"/>
      <c r="FVD309" s="82"/>
      <c r="FVI309" s="82"/>
      <c r="FVL309" s="82"/>
      <c r="FVM309" s="82"/>
      <c r="FVN309" s="82"/>
      <c r="FVO309" s="82"/>
      <c r="FVP309" s="82"/>
      <c r="FVQ309" s="82"/>
      <c r="FVR309" s="82"/>
      <c r="FWJ309" s="82"/>
      <c r="FWK309" s="82"/>
      <c r="FWL309" s="6"/>
      <c r="FWO309" s="7"/>
      <c r="FWP309" s="7"/>
      <c r="FWU309" s="82"/>
      <c r="FWW309" s="7"/>
      <c r="FWX309" s="82"/>
      <c r="FWZ309" s="7"/>
      <c r="FXA309" s="82"/>
      <c r="FXB309" s="82"/>
      <c r="FXC309" s="83"/>
      <c r="FXE309" s="82"/>
      <c r="FXF309" s="80"/>
      <c r="FXG309" s="81"/>
      <c r="FXH309" s="82"/>
      <c r="FXK309" s="82"/>
      <c r="FXL309" s="82"/>
      <c r="FXN309" s="82"/>
      <c r="FXQ309" s="82"/>
      <c r="FXT309" s="82"/>
      <c r="FXU309" s="82"/>
      <c r="FXZ309" s="82"/>
      <c r="FYC309" s="82"/>
      <c r="FYD309" s="82"/>
      <c r="FYE309" s="82"/>
      <c r="FYF309" s="82"/>
      <c r="FYG309" s="82"/>
      <c r="FYH309" s="82"/>
      <c r="FYI309" s="82"/>
      <c r="FZA309" s="82"/>
      <c r="FZB309" s="82"/>
      <c r="FZC309" s="6"/>
      <c r="FZF309" s="7"/>
      <c r="FZG309" s="7"/>
      <c r="FZL309" s="82"/>
      <c r="FZN309" s="7"/>
      <c r="FZO309" s="82"/>
      <c r="FZQ309" s="7"/>
      <c r="FZR309" s="82"/>
      <c r="FZS309" s="82"/>
      <c r="FZT309" s="83"/>
      <c r="FZV309" s="82"/>
      <c r="FZW309" s="80"/>
      <c r="FZX309" s="81"/>
      <c r="FZY309" s="82"/>
      <c r="GAB309" s="82"/>
      <c r="GAC309" s="82"/>
      <c r="GAE309" s="82"/>
      <c r="GAH309" s="82"/>
      <c r="GAK309" s="82"/>
      <c r="GAL309" s="82"/>
      <c r="GAQ309" s="82"/>
      <c r="GAT309" s="82"/>
      <c r="GAU309" s="82"/>
      <c r="GAV309" s="82"/>
      <c r="GAW309" s="82"/>
      <c r="GAX309" s="82"/>
      <c r="GAY309" s="82"/>
      <c r="GAZ309" s="82"/>
      <c r="GBR309" s="82"/>
      <c r="GBS309" s="82"/>
      <c r="GBT309" s="6"/>
      <c r="GBW309" s="7"/>
      <c r="GBX309" s="7"/>
      <c r="GCC309" s="82"/>
      <c r="GCE309" s="7"/>
      <c r="GCF309" s="82"/>
      <c r="GCH309" s="7"/>
      <c r="GCI309" s="82"/>
      <c r="GCJ309" s="82"/>
      <c r="GCK309" s="83"/>
      <c r="GCM309" s="82"/>
      <c r="GCN309" s="80"/>
      <c r="GCO309" s="81"/>
      <c r="GCP309" s="82"/>
      <c r="GCS309" s="82"/>
      <c r="GCT309" s="82"/>
      <c r="GCV309" s="82"/>
      <c r="GCY309" s="82"/>
      <c r="GDB309" s="82"/>
      <c r="GDC309" s="82"/>
      <c r="GDH309" s="82"/>
      <c r="GDK309" s="82"/>
      <c r="GDL309" s="82"/>
      <c r="GDM309" s="82"/>
      <c r="GDN309" s="82"/>
      <c r="GDO309" s="82"/>
      <c r="GDP309" s="82"/>
      <c r="GDQ309" s="82"/>
      <c r="GEI309" s="82"/>
      <c r="GEJ309" s="82"/>
      <c r="GEK309" s="6"/>
      <c r="GEN309" s="7"/>
      <c r="GEO309" s="7"/>
      <c r="GET309" s="82"/>
      <c r="GEV309" s="7"/>
      <c r="GEW309" s="82"/>
      <c r="GEY309" s="7"/>
      <c r="GEZ309" s="82"/>
      <c r="GFA309" s="82"/>
      <c r="GFB309" s="83"/>
      <c r="GFD309" s="82"/>
      <c r="GFE309" s="80"/>
      <c r="GFF309" s="81"/>
      <c r="GFG309" s="82"/>
      <c r="GFJ309" s="82"/>
      <c r="GFK309" s="82"/>
      <c r="GFM309" s="82"/>
      <c r="GFP309" s="82"/>
      <c r="GFS309" s="82"/>
      <c r="GFT309" s="82"/>
      <c r="GFY309" s="82"/>
      <c r="GGB309" s="82"/>
      <c r="GGC309" s="82"/>
      <c r="GGD309" s="82"/>
      <c r="GGE309" s="82"/>
      <c r="GGF309" s="82"/>
      <c r="GGG309" s="82"/>
      <c r="GGH309" s="82"/>
      <c r="GGZ309" s="82"/>
      <c r="GHA309" s="82"/>
      <c r="GHB309" s="6"/>
      <c r="GHE309" s="7"/>
      <c r="GHF309" s="7"/>
      <c r="GHK309" s="82"/>
      <c r="GHM309" s="7"/>
      <c r="GHN309" s="82"/>
      <c r="GHP309" s="7"/>
      <c r="GHQ309" s="82"/>
      <c r="GHR309" s="82"/>
      <c r="GHS309" s="83"/>
      <c r="GHU309" s="82"/>
      <c r="GHV309" s="80"/>
      <c r="GHW309" s="81"/>
      <c r="GHX309" s="82"/>
      <c r="GIA309" s="82"/>
      <c r="GIB309" s="82"/>
      <c r="GID309" s="82"/>
      <c r="GIG309" s="82"/>
      <c r="GIJ309" s="82"/>
      <c r="GIK309" s="82"/>
      <c r="GIP309" s="82"/>
      <c r="GIS309" s="82"/>
      <c r="GIT309" s="82"/>
      <c r="GIU309" s="82"/>
      <c r="GIV309" s="82"/>
      <c r="GIW309" s="82"/>
      <c r="GIX309" s="82"/>
      <c r="GIY309" s="82"/>
      <c r="GJQ309" s="82"/>
      <c r="GJR309" s="82"/>
      <c r="GJS309" s="6"/>
      <c r="GJV309" s="7"/>
      <c r="GJW309" s="7"/>
      <c r="GKB309" s="82"/>
      <c r="GKD309" s="7"/>
      <c r="GKE309" s="82"/>
      <c r="GKG309" s="7"/>
      <c r="GKH309" s="82"/>
      <c r="GKI309" s="82"/>
      <c r="GKJ309" s="83"/>
      <c r="GKL309" s="82"/>
      <c r="GKM309" s="80"/>
      <c r="GKN309" s="81"/>
      <c r="GKO309" s="82"/>
      <c r="GKR309" s="82"/>
      <c r="GKS309" s="82"/>
      <c r="GKU309" s="82"/>
      <c r="GKX309" s="82"/>
      <c r="GLA309" s="82"/>
      <c r="GLB309" s="82"/>
      <c r="GLG309" s="82"/>
      <c r="GLJ309" s="82"/>
      <c r="GLK309" s="82"/>
      <c r="GLL309" s="82"/>
      <c r="GLM309" s="82"/>
      <c r="GLN309" s="82"/>
      <c r="GLO309" s="82"/>
      <c r="GLP309" s="82"/>
      <c r="GMH309" s="82"/>
      <c r="GMI309" s="82"/>
      <c r="GMJ309" s="6"/>
      <c r="GMM309" s="7"/>
      <c r="GMN309" s="7"/>
      <c r="GMS309" s="82"/>
      <c r="GMU309" s="7"/>
      <c r="GMV309" s="82"/>
      <c r="GMX309" s="7"/>
      <c r="GMY309" s="82"/>
      <c r="GMZ309" s="82"/>
      <c r="GNA309" s="83"/>
      <c r="GNC309" s="82"/>
      <c r="GND309" s="80"/>
      <c r="GNE309" s="81"/>
      <c r="GNF309" s="82"/>
      <c r="GNI309" s="82"/>
      <c r="GNJ309" s="82"/>
      <c r="GNL309" s="82"/>
      <c r="GNO309" s="82"/>
      <c r="GNR309" s="82"/>
      <c r="GNS309" s="82"/>
      <c r="GNX309" s="82"/>
      <c r="GOA309" s="82"/>
      <c r="GOB309" s="82"/>
      <c r="GOC309" s="82"/>
      <c r="GOD309" s="82"/>
      <c r="GOE309" s="82"/>
      <c r="GOF309" s="82"/>
      <c r="GOG309" s="82"/>
      <c r="GOY309" s="82"/>
      <c r="GOZ309" s="82"/>
      <c r="GPA309" s="6"/>
      <c r="GPD309" s="7"/>
      <c r="GPE309" s="7"/>
      <c r="GPJ309" s="82"/>
      <c r="GPL309" s="7"/>
      <c r="GPM309" s="82"/>
      <c r="GPO309" s="7"/>
      <c r="GPP309" s="82"/>
      <c r="GPQ309" s="82"/>
      <c r="GPR309" s="83"/>
      <c r="GPT309" s="82"/>
      <c r="GPU309" s="80"/>
      <c r="GPV309" s="81"/>
      <c r="GPW309" s="82"/>
      <c r="GPZ309" s="82"/>
      <c r="GQA309" s="82"/>
      <c r="GQC309" s="82"/>
      <c r="GQF309" s="82"/>
      <c r="GQI309" s="82"/>
      <c r="GQJ309" s="82"/>
      <c r="GQO309" s="82"/>
      <c r="GQR309" s="82"/>
      <c r="GQS309" s="82"/>
      <c r="GQT309" s="82"/>
      <c r="GQU309" s="82"/>
      <c r="GQV309" s="82"/>
      <c r="GQW309" s="82"/>
      <c r="GQX309" s="82"/>
      <c r="GRP309" s="82"/>
      <c r="GRQ309" s="82"/>
      <c r="GRR309" s="6"/>
      <c r="GRU309" s="7"/>
      <c r="GRV309" s="7"/>
      <c r="GSA309" s="82"/>
      <c r="GSC309" s="7"/>
      <c r="GSD309" s="82"/>
      <c r="GSF309" s="7"/>
      <c r="GSG309" s="82"/>
      <c r="GSH309" s="82"/>
      <c r="GSI309" s="83"/>
      <c r="GSK309" s="82"/>
      <c r="GSL309" s="80"/>
      <c r="GSM309" s="81"/>
      <c r="GSN309" s="82"/>
      <c r="GSQ309" s="82"/>
      <c r="GSR309" s="82"/>
      <c r="GST309" s="82"/>
      <c r="GSW309" s="82"/>
      <c r="GSZ309" s="82"/>
      <c r="GTA309" s="82"/>
      <c r="GTF309" s="82"/>
      <c r="GTI309" s="82"/>
      <c r="GTJ309" s="82"/>
      <c r="GTK309" s="82"/>
      <c r="GTL309" s="82"/>
      <c r="GTM309" s="82"/>
      <c r="GTN309" s="82"/>
      <c r="GTO309" s="82"/>
      <c r="GUG309" s="82"/>
      <c r="GUH309" s="82"/>
      <c r="GUI309" s="6"/>
      <c r="GUL309" s="7"/>
      <c r="GUM309" s="7"/>
      <c r="GUR309" s="82"/>
      <c r="GUT309" s="7"/>
      <c r="GUU309" s="82"/>
      <c r="GUW309" s="7"/>
      <c r="GUX309" s="82"/>
      <c r="GUY309" s="82"/>
      <c r="GUZ309" s="83"/>
      <c r="GVB309" s="82"/>
      <c r="GVC309" s="80"/>
      <c r="GVD309" s="81"/>
      <c r="GVE309" s="82"/>
      <c r="GVH309" s="82"/>
      <c r="GVI309" s="82"/>
      <c r="GVK309" s="82"/>
      <c r="GVN309" s="82"/>
      <c r="GVQ309" s="82"/>
      <c r="GVR309" s="82"/>
      <c r="GVW309" s="82"/>
      <c r="GVZ309" s="82"/>
      <c r="GWA309" s="82"/>
      <c r="GWB309" s="82"/>
      <c r="GWC309" s="82"/>
      <c r="GWD309" s="82"/>
      <c r="GWE309" s="82"/>
      <c r="GWF309" s="82"/>
      <c r="GWX309" s="82"/>
      <c r="GWY309" s="82"/>
      <c r="GWZ309" s="6"/>
      <c r="GXC309" s="7"/>
      <c r="GXD309" s="7"/>
      <c r="GXI309" s="82"/>
      <c r="GXK309" s="7"/>
      <c r="GXL309" s="82"/>
      <c r="GXN309" s="7"/>
      <c r="GXO309" s="82"/>
      <c r="GXP309" s="82"/>
      <c r="GXQ309" s="83"/>
      <c r="GXS309" s="82"/>
      <c r="GXT309" s="80"/>
      <c r="GXU309" s="81"/>
      <c r="GXV309" s="82"/>
      <c r="GXY309" s="82"/>
      <c r="GXZ309" s="82"/>
      <c r="GYB309" s="82"/>
      <c r="GYE309" s="82"/>
      <c r="GYH309" s="82"/>
      <c r="GYI309" s="82"/>
      <c r="GYN309" s="82"/>
      <c r="GYQ309" s="82"/>
      <c r="GYR309" s="82"/>
      <c r="GYS309" s="82"/>
      <c r="GYT309" s="82"/>
      <c r="GYU309" s="82"/>
      <c r="GYV309" s="82"/>
      <c r="GYW309" s="82"/>
      <c r="GZO309" s="82"/>
      <c r="GZP309" s="82"/>
      <c r="GZQ309" s="6"/>
      <c r="GZT309" s="7"/>
      <c r="GZU309" s="7"/>
      <c r="GZZ309" s="82"/>
      <c r="HAB309" s="7"/>
      <c r="HAC309" s="82"/>
      <c r="HAE309" s="7"/>
      <c r="HAF309" s="82"/>
      <c r="HAG309" s="82"/>
      <c r="HAH309" s="83"/>
      <c r="HAJ309" s="82"/>
      <c r="HAK309" s="80"/>
      <c r="HAL309" s="81"/>
      <c r="HAM309" s="82"/>
      <c r="HAP309" s="82"/>
      <c r="HAQ309" s="82"/>
      <c r="HAS309" s="82"/>
      <c r="HAV309" s="82"/>
      <c r="HAY309" s="82"/>
      <c r="HAZ309" s="82"/>
      <c r="HBE309" s="82"/>
      <c r="HBH309" s="82"/>
      <c r="HBI309" s="82"/>
      <c r="HBJ309" s="82"/>
      <c r="HBK309" s="82"/>
      <c r="HBL309" s="82"/>
      <c r="HBM309" s="82"/>
      <c r="HBN309" s="82"/>
      <c r="HCF309" s="82"/>
      <c r="HCG309" s="82"/>
      <c r="HCH309" s="6"/>
      <c r="HCK309" s="7"/>
      <c r="HCL309" s="7"/>
      <c r="HCQ309" s="82"/>
      <c r="HCS309" s="7"/>
      <c r="HCT309" s="82"/>
      <c r="HCV309" s="7"/>
      <c r="HCW309" s="82"/>
      <c r="HCX309" s="82"/>
      <c r="HCY309" s="83"/>
      <c r="HDA309" s="82"/>
      <c r="HDB309" s="80"/>
      <c r="HDC309" s="81"/>
      <c r="HDD309" s="82"/>
      <c r="HDG309" s="82"/>
      <c r="HDH309" s="82"/>
      <c r="HDJ309" s="82"/>
      <c r="HDM309" s="82"/>
      <c r="HDP309" s="82"/>
      <c r="HDQ309" s="82"/>
      <c r="HDV309" s="82"/>
      <c r="HDY309" s="82"/>
      <c r="HDZ309" s="82"/>
      <c r="HEA309" s="82"/>
      <c r="HEB309" s="82"/>
      <c r="HEC309" s="82"/>
      <c r="HED309" s="82"/>
      <c r="HEE309" s="82"/>
      <c r="HEW309" s="82"/>
      <c r="HEX309" s="82"/>
      <c r="HEY309" s="6"/>
      <c r="HFB309" s="7"/>
      <c r="HFC309" s="7"/>
      <c r="HFH309" s="82"/>
      <c r="HFJ309" s="7"/>
      <c r="HFK309" s="82"/>
      <c r="HFM309" s="7"/>
      <c r="HFN309" s="82"/>
      <c r="HFO309" s="82"/>
      <c r="HFP309" s="83"/>
      <c r="HFR309" s="82"/>
      <c r="HFS309" s="80"/>
      <c r="HFT309" s="81"/>
      <c r="HFU309" s="82"/>
      <c r="HFX309" s="82"/>
      <c r="HFY309" s="82"/>
      <c r="HGA309" s="82"/>
      <c r="HGD309" s="82"/>
      <c r="HGG309" s="82"/>
      <c r="HGH309" s="82"/>
      <c r="HGM309" s="82"/>
      <c r="HGP309" s="82"/>
      <c r="HGQ309" s="82"/>
      <c r="HGR309" s="82"/>
      <c r="HGS309" s="82"/>
      <c r="HGT309" s="82"/>
      <c r="HGU309" s="82"/>
      <c r="HGV309" s="82"/>
      <c r="HHN309" s="82"/>
      <c r="HHO309" s="82"/>
      <c r="HHP309" s="6"/>
      <c r="HHS309" s="7"/>
      <c r="HHT309" s="7"/>
      <c r="HHY309" s="82"/>
      <c r="HIA309" s="7"/>
      <c r="HIB309" s="82"/>
      <c r="HID309" s="7"/>
      <c r="HIE309" s="82"/>
      <c r="HIF309" s="82"/>
      <c r="HIG309" s="83"/>
      <c r="HII309" s="82"/>
      <c r="HIJ309" s="80"/>
      <c r="HIK309" s="81"/>
      <c r="HIL309" s="82"/>
      <c r="HIO309" s="82"/>
      <c r="HIP309" s="82"/>
      <c r="HIR309" s="82"/>
      <c r="HIU309" s="82"/>
      <c r="HIX309" s="82"/>
      <c r="HIY309" s="82"/>
      <c r="HJD309" s="82"/>
      <c r="HJG309" s="82"/>
      <c r="HJH309" s="82"/>
      <c r="HJI309" s="82"/>
      <c r="HJJ309" s="82"/>
      <c r="HJK309" s="82"/>
      <c r="HJL309" s="82"/>
      <c r="HJM309" s="82"/>
      <c r="HKE309" s="82"/>
      <c r="HKF309" s="82"/>
      <c r="HKG309" s="6"/>
      <c r="HKJ309" s="7"/>
      <c r="HKK309" s="7"/>
      <c r="HKP309" s="82"/>
      <c r="HKR309" s="7"/>
      <c r="HKS309" s="82"/>
      <c r="HKU309" s="7"/>
      <c r="HKV309" s="82"/>
      <c r="HKW309" s="82"/>
      <c r="HKX309" s="83"/>
      <c r="HKZ309" s="82"/>
      <c r="HLA309" s="80"/>
      <c r="HLB309" s="81"/>
      <c r="HLC309" s="82"/>
      <c r="HLF309" s="82"/>
      <c r="HLG309" s="82"/>
      <c r="HLI309" s="82"/>
      <c r="HLL309" s="82"/>
      <c r="HLO309" s="82"/>
      <c r="HLP309" s="82"/>
      <c r="HLU309" s="82"/>
      <c r="HLX309" s="82"/>
      <c r="HLY309" s="82"/>
      <c r="HLZ309" s="82"/>
      <c r="HMA309" s="82"/>
      <c r="HMB309" s="82"/>
      <c r="HMC309" s="82"/>
      <c r="HMD309" s="82"/>
      <c r="HMV309" s="82"/>
      <c r="HMW309" s="82"/>
      <c r="HMX309" s="6"/>
      <c r="HNA309" s="7"/>
      <c r="HNB309" s="7"/>
      <c r="HNG309" s="82"/>
      <c r="HNI309" s="7"/>
      <c r="HNJ309" s="82"/>
      <c r="HNL309" s="7"/>
      <c r="HNM309" s="82"/>
      <c r="HNN309" s="82"/>
      <c r="HNO309" s="83"/>
      <c r="HNQ309" s="82"/>
      <c r="HNR309" s="80"/>
      <c r="HNS309" s="81"/>
      <c r="HNT309" s="82"/>
      <c r="HNW309" s="82"/>
      <c r="HNX309" s="82"/>
      <c r="HNZ309" s="82"/>
      <c r="HOC309" s="82"/>
      <c r="HOF309" s="82"/>
      <c r="HOG309" s="82"/>
      <c r="HOL309" s="82"/>
      <c r="HOO309" s="82"/>
      <c r="HOP309" s="82"/>
      <c r="HOQ309" s="82"/>
      <c r="HOR309" s="82"/>
      <c r="HOS309" s="82"/>
      <c r="HOT309" s="82"/>
      <c r="HOU309" s="82"/>
      <c r="HPM309" s="82"/>
      <c r="HPN309" s="82"/>
      <c r="HPO309" s="6"/>
      <c r="HPR309" s="7"/>
      <c r="HPS309" s="7"/>
      <c r="HPX309" s="82"/>
      <c r="HPZ309" s="7"/>
      <c r="HQA309" s="82"/>
      <c r="HQC309" s="7"/>
      <c r="HQD309" s="82"/>
      <c r="HQE309" s="82"/>
      <c r="HQF309" s="83"/>
      <c r="HQH309" s="82"/>
      <c r="HQI309" s="80"/>
      <c r="HQJ309" s="81"/>
      <c r="HQK309" s="82"/>
      <c r="HQN309" s="82"/>
      <c r="HQO309" s="82"/>
      <c r="HQQ309" s="82"/>
      <c r="HQT309" s="82"/>
      <c r="HQW309" s="82"/>
      <c r="HQX309" s="82"/>
      <c r="HRC309" s="82"/>
      <c r="HRF309" s="82"/>
      <c r="HRG309" s="82"/>
      <c r="HRH309" s="82"/>
      <c r="HRI309" s="82"/>
      <c r="HRJ309" s="82"/>
      <c r="HRK309" s="82"/>
      <c r="HRL309" s="82"/>
      <c r="HSD309" s="82"/>
      <c r="HSE309" s="82"/>
      <c r="HSF309" s="6"/>
      <c r="HSI309" s="7"/>
      <c r="HSJ309" s="7"/>
      <c r="HSO309" s="82"/>
      <c r="HSQ309" s="7"/>
      <c r="HSR309" s="82"/>
      <c r="HST309" s="7"/>
      <c r="HSU309" s="82"/>
      <c r="HSV309" s="82"/>
      <c r="HSW309" s="83"/>
      <c r="HSY309" s="82"/>
      <c r="HSZ309" s="80"/>
      <c r="HTA309" s="81"/>
      <c r="HTB309" s="82"/>
      <c r="HTE309" s="82"/>
      <c r="HTF309" s="82"/>
      <c r="HTH309" s="82"/>
      <c r="HTK309" s="82"/>
      <c r="HTN309" s="82"/>
      <c r="HTO309" s="82"/>
      <c r="HTT309" s="82"/>
      <c r="HTW309" s="82"/>
      <c r="HTX309" s="82"/>
      <c r="HTY309" s="82"/>
      <c r="HTZ309" s="82"/>
      <c r="HUA309" s="82"/>
      <c r="HUB309" s="82"/>
      <c r="HUC309" s="82"/>
      <c r="HUU309" s="82"/>
      <c r="HUV309" s="82"/>
      <c r="HUW309" s="6"/>
      <c r="HUZ309" s="7"/>
      <c r="HVA309" s="7"/>
      <c r="HVF309" s="82"/>
      <c r="HVH309" s="7"/>
      <c r="HVI309" s="82"/>
      <c r="HVK309" s="7"/>
      <c r="HVL309" s="82"/>
      <c r="HVM309" s="82"/>
      <c r="HVN309" s="83"/>
      <c r="HVP309" s="82"/>
      <c r="HVQ309" s="80"/>
      <c r="HVR309" s="81"/>
      <c r="HVS309" s="82"/>
      <c r="HVV309" s="82"/>
      <c r="HVW309" s="82"/>
      <c r="HVY309" s="82"/>
      <c r="HWB309" s="82"/>
      <c r="HWE309" s="82"/>
      <c r="HWF309" s="82"/>
      <c r="HWK309" s="82"/>
      <c r="HWN309" s="82"/>
      <c r="HWO309" s="82"/>
      <c r="HWP309" s="82"/>
      <c r="HWQ309" s="82"/>
      <c r="HWR309" s="82"/>
      <c r="HWS309" s="82"/>
      <c r="HWT309" s="82"/>
      <c r="HXL309" s="82"/>
      <c r="HXM309" s="82"/>
      <c r="HXN309" s="6"/>
      <c r="HXQ309" s="7"/>
      <c r="HXR309" s="7"/>
      <c r="HXW309" s="82"/>
      <c r="HXY309" s="7"/>
      <c r="HXZ309" s="82"/>
      <c r="HYB309" s="7"/>
      <c r="HYC309" s="82"/>
      <c r="HYD309" s="82"/>
      <c r="HYE309" s="83"/>
      <c r="HYG309" s="82"/>
      <c r="HYH309" s="80"/>
      <c r="HYI309" s="81"/>
      <c r="HYJ309" s="82"/>
      <c r="HYM309" s="82"/>
      <c r="HYN309" s="82"/>
      <c r="HYP309" s="82"/>
      <c r="HYS309" s="82"/>
      <c r="HYV309" s="82"/>
      <c r="HYW309" s="82"/>
      <c r="HZB309" s="82"/>
      <c r="HZE309" s="82"/>
      <c r="HZF309" s="82"/>
      <c r="HZG309" s="82"/>
      <c r="HZH309" s="82"/>
      <c r="HZI309" s="82"/>
      <c r="HZJ309" s="82"/>
      <c r="HZK309" s="82"/>
      <c r="IAC309" s="82"/>
      <c r="IAD309" s="82"/>
      <c r="IAE309" s="6"/>
      <c r="IAH309" s="7"/>
      <c r="IAI309" s="7"/>
      <c r="IAN309" s="82"/>
      <c r="IAP309" s="7"/>
      <c r="IAQ309" s="82"/>
      <c r="IAS309" s="7"/>
      <c r="IAT309" s="82"/>
      <c r="IAU309" s="82"/>
      <c r="IAV309" s="83"/>
      <c r="IAX309" s="82"/>
      <c r="IAY309" s="80"/>
      <c r="IAZ309" s="81"/>
      <c r="IBA309" s="82"/>
      <c r="IBD309" s="82"/>
      <c r="IBE309" s="82"/>
      <c r="IBG309" s="82"/>
      <c r="IBJ309" s="82"/>
      <c r="IBM309" s="82"/>
      <c r="IBN309" s="82"/>
      <c r="IBS309" s="82"/>
      <c r="IBV309" s="82"/>
      <c r="IBW309" s="82"/>
      <c r="IBX309" s="82"/>
      <c r="IBY309" s="82"/>
      <c r="IBZ309" s="82"/>
      <c r="ICA309" s="82"/>
      <c r="ICB309" s="82"/>
      <c r="ICT309" s="82"/>
      <c r="ICU309" s="82"/>
      <c r="ICV309" s="6"/>
      <c r="ICY309" s="7"/>
      <c r="ICZ309" s="7"/>
      <c r="IDE309" s="82"/>
      <c r="IDG309" s="7"/>
      <c r="IDH309" s="82"/>
      <c r="IDJ309" s="7"/>
      <c r="IDK309" s="82"/>
      <c r="IDL309" s="82"/>
      <c r="IDM309" s="83"/>
      <c r="IDO309" s="82"/>
      <c r="IDP309" s="80"/>
      <c r="IDQ309" s="81"/>
      <c r="IDR309" s="82"/>
      <c r="IDU309" s="82"/>
      <c r="IDV309" s="82"/>
      <c r="IDX309" s="82"/>
      <c r="IEA309" s="82"/>
      <c r="IED309" s="82"/>
      <c r="IEE309" s="82"/>
      <c r="IEJ309" s="82"/>
      <c r="IEM309" s="82"/>
      <c r="IEN309" s="82"/>
      <c r="IEO309" s="82"/>
      <c r="IEP309" s="82"/>
      <c r="IEQ309" s="82"/>
      <c r="IER309" s="82"/>
      <c r="IES309" s="82"/>
      <c r="IFK309" s="82"/>
      <c r="IFL309" s="82"/>
      <c r="IFM309" s="6"/>
      <c r="IFP309" s="7"/>
      <c r="IFQ309" s="7"/>
      <c r="IFV309" s="82"/>
      <c r="IFX309" s="7"/>
      <c r="IFY309" s="82"/>
      <c r="IGA309" s="7"/>
      <c r="IGB309" s="82"/>
      <c r="IGC309" s="82"/>
      <c r="IGD309" s="83"/>
      <c r="IGF309" s="82"/>
      <c r="IGG309" s="80"/>
      <c r="IGH309" s="81"/>
      <c r="IGI309" s="82"/>
      <c r="IGL309" s="82"/>
      <c r="IGM309" s="82"/>
      <c r="IGO309" s="82"/>
      <c r="IGR309" s="82"/>
      <c r="IGU309" s="82"/>
      <c r="IGV309" s="82"/>
      <c r="IHA309" s="82"/>
      <c r="IHD309" s="82"/>
      <c r="IHE309" s="82"/>
      <c r="IHF309" s="82"/>
      <c r="IHG309" s="82"/>
      <c r="IHH309" s="82"/>
      <c r="IHI309" s="82"/>
      <c r="IHJ309" s="82"/>
      <c r="IIB309" s="82"/>
      <c r="IIC309" s="82"/>
      <c r="IID309" s="6"/>
      <c r="IIG309" s="7"/>
      <c r="IIH309" s="7"/>
      <c r="IIM309" s="82"/>
      <c r="IIO309" s="7"/>
      <c r="IIP309" s="82"/>
      <c r="IIR309" s="7"/>
      <c r="IIS309" s="82"/>
      <c r="IIT309" s="82"/>
      <c r="IIU309" s="83"/>
      <c r="IIW309" s="82"/>
      <c r="IIX309" s="80"/>
      <c r="IIY309" s="81"/>
      <c r="IIZ309" s="82"/>
      <c r="IJC309" s="82"/>
      <c r="IJD309" s="82"/>
      <c r="IJF309" s="82"/>
      <c r="IJI309" s="82"/>
      <c r="IJL309" s="82"/>
      <c r="IJM309" s="82"/>
      <c r="IJR309" s="82"/>
      <c r="IJU309" s="82"/>
      <c r="IJV309" s="82"/>
      <c r="IJW309" s="82"/>
      <c r="IJX309" s="82"/>
      <c r="IJY309" s="82"/>
      <c r="IJZ309" s="82"/>
      <c r="IKA309" s="82"/>
      <c r="IKS309" s="82"/>
      <c r="IKT309" s="82"/>
      <c r="IKU309" s="6"/>
      <c r="IKX309" s="7"/>
      <c r="IKY309" s="7"/>
      <c r="ILD309" s="82"/>
      <c r="ILF309" s="7"/>
      <c r="ILG309" s="82"/>
      <c r="ILI309" s="7"/>
      <c r="ILJ309" s="82"/>
      <c r="ILK309" s="82"/>
      <c r="ILL309" s="83"/>
      <c r="ILN309" s="82"/>
      <c r="ILO309" s="80"/>
      <c r="ILP309" s="81"/>
      <c r="ILQ309" s="82"/>
      <c r="ILT309" s="82"/>
      <c r="ILU309" s="82"/>
      <c r="ILW309" s="82"/>
      <c r="ILZ309" s="82"/>
      <c r="IMC309" s="82"/>
      <c r="IMD309" s="82"/>
      <c r="IMI309" s="82"/>
      <c r="IML309" s="82"/>
      <c r="IMM309" s="82"/>
      <c r="IMN309" s="82"/>
      <c r="IMO309" s="82"/>
      <c r="IMP309" s="82"/>
      <c r="IMQ309" s="82"/>
      <c r="IMR309" s="82"/>
      <c r="INJ309" s="82"/>
      <c r="INK309" s="82"/>
      <c r="INL309" s="6"/>
      <c r="INO309" s="7"/>
      <c r="INP309" s="7"/>
      <c r="INU309" s="82"/>
      <c r="INW309" s="7"/>
      <c r="INX309" s="82"/>
      <c r="INZ309" s="7"/>
      <c r="IOA309" s="82"/>
      <c r="IOB309" s="82"/>
      <c r="IOC309" s="83"/>
      <c r="IOE309" s="82"/>
      <c r="IOF309" s="80"/>
      <c r="IOG309" s="81"/>
      <c r="IOH309" s="82"/>
      <c r="IOK309" s="82"/>
      <c r="IOL309" s="82"/>
      <c r="ION309" s="82"/>
      <c r="IOQ309" s="82"/>
      <c r="IOT309" s="82"/>
      <c r="IOU309" s="82"/>
      <c r="IOZ309" s="82"/>
      <c r="IPC309" s="82"/>
      <c r="IPD309" s="82"/>
      <c r="IPE309" s="82"/>
      <c r="IPF309" s="82"/>
      <c r="IPG309" s="82"/>
      <c r="IPH309" s="82"/>
      <c r="IPI309" s="82"/>
      <c r="IQA309" s="82"/>
      <c r="IQB309" s="82"/>
      <c r="IQC309" s="6"/>
      <c r="IQF309" s="7"/>
      <c r="IQG309" s="7"/>
      <c r="IQL309" s="82"/>
      <c r="IQN309" s="7"/>
      <c r="IQO309" s="82"/>
      <c r="IQQ309" s="7"/>
      <c r="IQR309" s="82"/>
      <c r="IQS309" s="82"/>
      <c r="IQT309" s="83"/>
      <c r="IQV309" s="82"/>
      <c r="IQW309" s="80"/>
      <c r="IQX309" s="81"/>
      <c r="IQY309" s="82"/>
      <c r="IRB309" s="82"/>
      <c r="IRC309" s="82"/>
      <c r="IRE309" s="82"/>
      <c r="IRH309" s="82"/>
      <c r="IRK309" s="82"/>
      <c r="IRL309" s="82"/>
      <c r="IRQ309" s="82"/>
      <c r="IRT309" s="82"/>
      <c r="IRU309" s="82"/>
      <c r="IRV309" s="82"/>
      <c r="IRW309" s="82"/>
      <c r="IRX309" s="82"/>
      <c r="IRY309" s="82"/>
      <c r="IRZ309" s="82"/>
      <c r="ISR309" s="82"/>
      <c r="ISS309" s="82"/>
      <c r="IST309" s="6"/>
      <c r="ISW309" s="7"/>
      <c r="ISX309" s="7"/>
      <c r="ITC309" s="82"/>
      <c r="ITE309" s="7"/>
      <c r="ITF309" s="82"/>
      <c r="ITH309" s="7"/>
      <c r="ITI309" s="82"/>
      <c r="ITJ309" s="82"/>
      <c r="ITK309" s="83"/>
      <c r="ITM309" s="82"/>
      <c r="ITN309" s="80"/>
      <c r="ITO309" s="81"/>
      <c r="ITP309" s="82"/>
      <c r="ITS309" s="82"/>
      <c r="ITT309" s="82"/>
      <c r="ITV309" s="82"/>
      <c r="ITY309" s="82"/>
      <c r="IUB309" s="82"/>
      <c r="IUC309" s="82"/>
      <c r="IUH309" s="82"/>
      <c r="IUK309" s="82"/>
      <c r="IUL309" s="82"/>
      <c r="IUM309" s="82"/>
      <c r="IUN309" s="82"/>
      <c r="IUO309" s="82"/>
      <c r="IUP309" s="82"/>
      <c r="IUQ309" s="82"/>
      <c r="IVI309" s="82"/>
      <c r="IVJ309" s="82"/>
      <c r="IVK309" s="6"/>
      <c r="IVN309" s="7"/>
      <c r="IVO309" s="7"/>
      <c r="IVT309" s="82"/>
      <c r="IVV309" s="7"/>
      <c r="IVW309" s="82"/>
      <c r="IVY309" s="7"/>
      <c r="IVZ309" s="82"/>
      <c r="IWA309" s="82"/>
      <c r="IWB309" s="83"/>
      <c r="IWD309" s="82"/>
      <c r="IWE309" s="80"/>
      <c r="IWF309" s="81"/>
      <c r="IWG309" s="82"/>
      <c r="IWJ309" s="82"/>
      <c r="IWK309" s="82"/>
      <c r="IWM309" s="82"/>
      <c r="IWP309" s="82"/>
      <c r="IWS309" s="82"/>
      <c r="IWT309" s="82"/>
      <c r="IWY309" s="82"/>
      <c r="IXB309" s="82"/>
      <c r="IXC309" s="82"/>
      <c r="IXD309" s="82"/>
      <c r="IXE309" s="82"/>
      <c r="IXF309" s="82"/>
      <c r="IXG309" s="82"/>
      <c r="IXH309" s="82"/>
      <c r="IXZ309" s="82"/>
      <c r="IYA309" s="82"/>
      <c r="IYB309" s="6"/>
      <c r="IYE309" s="7"/>
      <c r="IYF309" s="7"/>
      <c r="IYK309" s="82"/>
      <c r="IYM309" s="7"/>
      <c r="IYN309" s="82"/>
      <c r="IYP309" s="7"/>
      <c r="IYQ309" s="82"/>
      <c r="IYR309" s="82"/>
      <c r="IYS309" s="83"/>
      <c r="IYU309" s="82"/>
      <c r="IYV309" s="80"/>
      <c r="IYW309" s="81"/>
      <c r="IYX309" s="82"/>
      <c r="IZA309" s="82"/>
      <c r="IZB309" s="82"/>
      <c r="IZD309" s="82"/>
      <c r="IZG309" s="82"/>
      <c r="IZJ309" s="82"/>
      <c r="IZK309" s="82"/>
      <c r="IZP309" s="82"/>
      <c r="IZS309" s="82"/>
      <c r="IZT309" s="82"/>
      <c r="IZU309" s="82"/>
      <c r="IZV309" s="82"/>
      <c r="IZW309" s="82"/>
      <c r="IZX309" s="82"/>
      <c r="IZY309" s="82"/>
      <c r="JAQ309" s="82"/>
      <c r="JAR309" s="82"/>
      <c r="JAS309" s="6"/>
      <c r="JAV309" s="7"/>
      <c r="JAW309" s="7"/>
      <c r="JBB309" s="82"/>
      <c r="JBD309" s="7"/>
      <c r="JBE309" s="82"/>
      <c r="JBG309" s="7"/>
      <c r="JBH309" s="82"/>
      <c r="JBI309" s="82"/>
      <c r="JBJ309" s="83"/>
      <c r="JBL309" s="82"/>
      <c r="JBM309" s="80"/>
      <c r="JBN309" s="81"/>
      <c r="JBO309" s="82"/>
      <c r="JBR309" s="82"/>
      <c r="JBS309" s="82"/>
      <c r="JBU309" s="82"/>
      <c r="JBX309" s="82"/>
      <c r="JCA309" s="82"/>
      <c r="JCB309" s="82"/>
      <c r="JCG309" s="82"/>
      <c r="JCJ309" s="82"/>
      <c r="JCK309" s="82"/>
      <c r="JCL309" s="82"/>
      <c r="JCM309" s="82"/>
      <c r="JCN309" s="82"/>
      <c r="JCO309" s="82"/>
      <c r="JCP309" s="82"/>
      <c r="JDH309" s="82"/>
      <c r="JDI309" s="82"/>
      <c r="JDJ309" s="6"/>
      <c r="JDM309" s="7"/>
      <c r="JDN309" s="7"/>
      <c r="JDS309" s="82"/>
      <c r="JDU309" s="7"/>
      <c r="JDV309" s="82"/>
      <c r="JDX309" s="7"/>
      <c r="JDY309" s="82"/>
      <c r="JDZ309" s="82"/>
      <c r="JEA309" s="83"/>
      <c r="JEC309" s="82"/>
      <c r="JED309" s="80"/>
      <c r="JEE309" s="81"/>
      <c r="JEF309" s="82"/>
      <c r="JEI309" s="82"/>
      <c r="JEJ309" s="82"/>
      <c r="JEL309" s="82"/>
      <c r="JEO309" s="82"/>
      <c r="JER309" s="82"/>
      <c r="JES309" s="82"/>
      <c r="JEX309" s="82"/>
      <c r="JFA309" s="82"/>
      <c r="JFB309" s="82"/>
      <c r="JFC309" s="82"/>
      <c r="JFD309" s="82"/>
      <c r="JFE309" s="82"/>
      <c r="JFF309" s="82"/>
      <c r="JFG309" s="82"/>
      <c r="JFY309" s="82"/>
      <c r="JFZ309" s="82"/>
      <c r="JGA309" s="6"/>
      <c r="JGD309" s="7"/>
      <c r="JGE309" s="7"/>
      <c r="JGJ309" s="82"/>
      <c r="JGL309" s="7"/>
      <c r="JGM309" s="82"/>
      <c r="JGO309" s="7"/>
      <c r="JGP309" s="82"/>
      <c r="JGQ309" s="82"/>
      <c r="JGR309" s="83"/>
      <c r="JGT309" s="82"/>
      <c r="JGU309" s="80"/>
      <c r="JGV309" s="81"/>
      <c r="JGW309" s="82"/>
      <c r="JGZ309" s="82"/>
      <c r="JHA309" s="82"/>
      <c r="JHC309" s="82"/>
      <c r="JHF309" s="82"/>
      <c r="JHI309" s="82"/>
      <c r="JHJ309" s="82"/>
      <c r="JHO309" s="82"/>
      <c r="JHR309" s="82"/>
      <c r="JHS309" s="82"/>
      <c r="JHT309" s="82"/>
      <c r="JHU309" s="82"/>
      <c r="JHV309" s="82"/>
      <c r="JHW309" s="82"/>
      <c r="JHX309" s="82"/>
      <c r="JIP309" s="82"/>
      <c r="JIQ309" s="82"/>
      <c r="JIR309" s="6"/>
      <c r="JIU309" s="7"/>
      <c r="JIV309" s="7"/>
      <c r="JJA309" s="82"/>
      <c r="JJC309" s="7"/>
      <c r="JJD309" s="82"/>
      <c r="JJF309" s="7"/>
      <c r="JJG309" s="82"/>
      <c r="JJH309" s="82"/>
      <c r="JJI309" s="83"/>
      <c r="JJK309" s="82"/>
      <c r="JJL309" s="80"/>
      <c r="JJM309" s="81"/>
      <c r="JJN309" s="82"/>
      <c r="JJQ309" s="82"/>
      <c r="JJR309" s="82"/>
      <c r="JJT309" s="82"/>
      <c r="JJW309" s="82"/>
      <c r="JJZ309" s="82"/>
      <c r="JKA309" s="82"/>
      <c r="JKF309" s="82"/>
      <c r="JKI309" s="82"/>
      <c r="JKJ309" s="82"/>
      <c r="JKK309" s="82"/>
      <c r="JKL309" s="82"/>
      <c r="JKM309" s="82"/>
      <c r="JKN309" s="82"/>
      <c r="JKO309" s="82"/>
      <c r="JLG309" s="82"/>
      <c r="JLH309" s="82"/>
      <c r="JLI309" s="6"/>
      <c r="JLL309" s="7"/>
      <c r="JLM309" s="7"/>
      <c r="JLR309" s="82"/>
      <c r="JLT309" s="7"/>
      <c r="JLU309" s="82"/>
      <c r="JLW309" s="7"/>
      <c r="JLX309" s="82"/>
      <c r="JLY309" s="82"/>
      <c r="JLZ309" s="83"/>
      <c r="JMB309" s="82"/>
      <c r="JMC309" s="80"/>
      <c r="JMD309" s="81"/>
      <c r="JME309" s="82"/>
      <c r="JMH309" s="82"/>
      <c r="JMI309" s="82"/>
      <c r="JMK309" s="82"/>
      <c r="JMN309" s="82"/>
      <c r="JMQ309" s="82"/>
      <c r="JMR309" s="82"/>
      <c r="JMW309" s="82"/>
      <c r="JMZ309" s="82"/>
      <c r="JNA309" s="82"/>
      <c r="JNB309" s="82"/>
      <c r="JNC309" s="82"/>
      <c r="JND309" s="82"/>
      <c r="JNE309" s="82"/>
      <c r="JNF309" s="82"/>
      <c r="JNX309" s="82"/>
      <c r="JNY309" s="82"/>
      <c r="JNZ309" s="6"/>
      <c r="JOC309" s="7"/>
      <c r="JOD309" s="7"/>
      <c r="JOI309" s="82"/>
      <c r="JOK309" s="7"/>
      <c r="JOL309" s="82"/>
      <c r="JON309" s="7"/>
      <c r="JOO309" s="82"/>
      <c r="JOP309" s="82"/>
      <c r="JOQ309" s="83"/>
      <c r="JOS309" s="82"/>
      <c r="JOT309" s="80"/>
      <c r="JOU309" s="81"/>
      <c r="JOV309" s="82"/>
      <c r="JOY309" s="82"/>
      <c r="JOZ309" s="82"/>
      <c r="JPB309" s="82"/>
      <c r="JPE309" s="82"/>
      <c r="JPH309" s="82"/>
      <c r="JPI309" s="82"/>
      <c r="JPN309" s="82"/>
      <c r="JPQ309" s="82"/>
      <c r="JPR309" s="82"/>
      <c r="JPS309" s="82"/>
      <c r="JPT309" s="82"/>
      <c r="JPU309" s="82"/>
      <c r="JPV309" s="82"/>
      <c r="JPW309" s="82"/>
      <c r="JQO309" s="82"/>
      <c r="JQP309" s="82"/>
      <c r="JQQ309" s="6"/>
      <c r="JQT309" s="7"/>
      <c r="JQU309" s="7"/>
      <c r="JQZ309" s="82"/>
      <c r="JRB309" s="7"/>
      <c r="JRC309" s="82"/>
      <c r="JRE309" s="7"/>
      <c r="JRF309" s="82"/>
      <c r="JRG309" s="82"/>
      <c r="JRH309" s="83"/>
      <c r="JRJ309" s="82"/>
      <c r="JRK309" s="80"/>
      <c r="JRL309" s="81"/>
      <c r="JRM309" s="82"/>
      <c r="JRP309" s="82"/>
      <c r="JRQ309" s="82"/>
      <c r="JRS309" s="82"/>
      <c r="JRV309" s="82"/>
      <c r="JRY309" s="82"/>
      <c r="JRZ309" s="82"/>
      <c r="JSE309" s="82"/>
      <c r="JSH309" s="82"/>
      <c r="JSI309" s="82"/>
      <c r="JSJ309" s="82"/>
      <c r="JSK309" s="82"/>
      <c r="JSL309" s="82"/>
      <c r="JSM309" s="82"/>
      <c r="JSN309" s="82"/>
      <c r="JTF309" s="82"/>
      <c r="JTG309" s="82"/>
      <c r="JTH309" s="6"/>
      <c r="JTK309" s="7"/>
      <c r="JTL309" s="7"/>
      <c r="JTQ309" s="82"/>
      <c r="JTS309" s="7"/>
      <c r="JTT309" s="82"/>
      <c r="JTV309" s="7"/>
      <c r="JTW309" s="82"/>
      <c r="JTX309" s="82"/>
      <c r="JTY309" s="83"/>
      <c r="JUA309" s="82"/>
      <c r="JUB309" s="80"/>
      <c r="JUC309" s="81"/>
      <c r="JUD309" s="82"/>
      <c r="JUG309" s="82"/>
      <c r="JUH309" s="82"/>
      <c r="JUJ309" s="82"/>
      <c r="JUM309" s="82"/>
      <c r="JUP309" s="82"/>
      <c r="JUQ309" s="82"/>
      <c r="JUV309" s="82"/>
      <c r="JUY309" s="82"/>
      <c r="JUZ309" s="82"/>
      <c r="JVA309" s="82"/>
      <c r="JVB309" s="82"/>
      <c r="JVC309" s="82"/>
      <c r="JVD309" s="82"/>
      <c r="JVE309" s="82"/>
      <c r="JVW309" s="82"/>
      <c r="JVX309" s="82"/>
      <c r="JVY309" s="6"/>
      <c r="JWB309" s="7"/>
      <c r="JWC309" s="7"/>
      <c r="JWH309" s="82"/>
      <c r="JWJ309" s="7"/>
      <c r="JWK309" s="82"/>
      <c r="JWM309" s="7"/>
      <c r="JWN309" s="82"/>
      <c r="JWO309" s="82"/>
      <c r="JWP309" s="83"/>
      <c r="JWR309" s="82"/>
      <c r="JWS309" s="80"/>
      <c r="JWT309" s="81"/>
      <c r="JWU309" s="82"/>
      <c r="JWX309" s="82"/>
      <c r="JWY309" s="82"/>
      <c r="JXA309" s="82"/>
      <c r="JXD309" s="82"/>
      <c r="JXG309" s="82"/>
      <c r="JXH309" s="82"/>
      <c r="JXM309" s="82"/>
      <c r="JXP309" s="82"/>
      <c r="JXQ309" s="82"/>
      <c r="JXR309" s="82"/>
      <c r="JXS309" s="82"/>
      <c r="JXT309" s="82"/>
      <c r="JXU309" s="82"/>
      <c r="JXV309" s="82"/>
      <c r="JYN309" s="82"/>
      <c r="JYO309" s="82"/>
      <c r="JYP309" s="6"/>
      <c r="JYS309" s="7"/>
      <c r="JYT309" s="7"/>
      <c r="JYY309" s="82"/>
      <c r="JZA309" s="7"/>
      <c r="JZB309" s="82"/>
      <c r="JZD309" s="7"/>
      <c r="JZE309" s="82"/>
      <c r="JZF309" s="82"/>
      <c r="JZG309" s="83"/>
      <c r="JZI309" s="82"/>
      <c r="JZJ309" s="80"/>
      <c r="JZK309" s="81"/>
      <c r="JZL309" s="82"/>
      <c r="JZO309" s="82"/>
      <c r="JZP309" s="82"/>
      <c r="JZR309" s="82"/>
      <c r="JZU309" s="82"/>
      <c r="JZX309" s="82"/>
      <c r="JZY309" s="82"/>
      <c r="KAD309" s="82"/>
      <c r="KAG309" s="82"/>
      <c r="KAH309" s="82"/>
      <c r="KAI309" s="82"/>
      <c r="KAJ309" s="82"/>
      <c r="KAK309" s="82"/>
      <c r="KAL309" s="82"/>
      <c r="KAM309" s="82"/>
      <c r="KBE309" s="82"/>
      <c r="KBF309" s="82"/>
      <c r="KBG309" s="6"/>
      <c r="KBJ309" s="7"/>
      <c r="KBK309" s="7"/>
      <c r="KBP309" s="82"/>
      <c r="KBR309" s="7"/>
      <c r="KBS309" s="82"/>
      <c r="KBU309" s="7"/>
      <c r="KBV309" s="82"/>
      <c r="KBW309" s="82"/>
      <c r="KBX309" s="83"/>
      <c r="KBZ309" s="82"/>
      <c r="KCA309" s="80"/>
      <c r="KCB309" s="81"/>
      <c r="KCC309" s="82"/>
      <c r="KCF309" s="82"/>
      <c r="KCG309" s="82"/>
      <c r="KCI309" s="82"/>
      <c r="KCL309" s="82"/>
      <c r="KCO309" s="82"/>
      <c r="KCP309" s="82"/>
      <c r="KCU309" s="82"/>
      <c r="KCX309" s="82"/>
      <c r="KCY309" s="82"/>
      <c r="KCZ309" s="82"/>
      <c r="KDA309" s="82"/>
      <c r="KDB309" s="82"/>
      <c r="KDC309" s="82"/>
      <c r="KDD309" s="82"/>
      <c r="KDV309" s="82"/>
      <c r="KDW309" s="82"/>
      <c r="KDX309" s="6"/>
      <c r="KEA309" s="7"/>
      <c r="KEB309" s="7"/>
      <c r="KEG309" s="82"/>
      <c r="KEI309" s="7"/>
      <c r="KEJ309" s="82"/>
      <c r="KEL309" s="7"/>
      <c r="KEM309" s="82"/>
      <c r="KEN309" s="82"/>
      <c r="KEO309" s="83"/>
      <c r="KEQ309" s="82"/>
      <c r="KER309" s="80"/>
      <c r="KES309" s="81"/>
      <c r="KET309" s="82"/>
      <c r="KEW309" s="82"/>
      <c r="KEX309" s="82"/>
      <c r="KEZ309" s="82"/>
      <c r="KFC309" s="82"/>
      <c r="KFF309" s="82"/>
      <c r="KFG309" s="82"/>
      <c r="KFL309" s="82"/>
      <c r="KFO309" s="82"/>
      <c r="KFP309" s="82"/>
      <c r="KFQ309" s="82"/>
      <c r="KFR309" s="82"/>
      <c r="KFS309" s="82"/>
      <c r="KFT309" s="82"/>
      <c r="KFU309" s="82"/>
      <c r="KGM309" s="82"/>
      <c r="KGN309" s="82"/>
      <c r="KGO309" s="6"/>
      <c r="KGR309" s="7"/>
      <c r="KGS309" s="7"/>
      <c r="KGX309" s="82"/>
      <c r="KGZ309" s="7"/>
      <c r="KHA309" s="82"/>
      <c r="KHC309" s="7"/>
      <c r="KHD309" s="82"/>
      <c r="KHE309" s="82"/>
      <c r="KHF309" s="83"/>
      <c r="KHH309" s="82"/>
      <c r="KHI309" s="80"/>
      <c r="KHJ309" s="81"/>
      <c r="KHK309" s="82"/>
      <c r="KHN309" s="82"/>
      <c r="KHO309" s="82"/>
      <c r="KHQ309" s="82"/>
      <c r="KHT309" s="82"/>
      <c r="KHW309" s="82"/>
      <c r="KHX309" s="82"/>
      <c r="KIC309" s="82"/>
      <c r="KIF309" s="82"/>
      <c r="KIG309" s="82"/>
      <c r="KIH309" s="82"/>
      <c r="KII309" s="82"/>
      <c r="KIJ309" s="82"/>
      <c r="KIK309" s="82"/>
      <c r="KIL309" s="82"/>
      <c r="KJD309" s="82"/>
      <c r="KJE309" s="82"/>
      <c r="KJF309" s="6"/>
      <c r="KJI309" s="7"/>
      <c r="KJJ309" s="7"/>
      <c r="KJO309" s="82"/>
      <c r="KJQ309" s="7"/>
      <c r="KJR309" s="82"/>
      <c r="KJT309" s="7"/>
      <c r="KJU309" s="82"/>
      <c r="KJV309" s="82"/>
      <c r="KJW309" s="83"/>
      <c r="KJY309" s="82"/>
      <c r="KJZ309" s="80"/>
      <c r="KKA309" s="81"/>
      <c r="KKB309" s="82"/>
      <c r="KKE309" s="82"/>
      <c r="KKF309" s="82"/>
      <c r="KKH309" s="82"/>
      <c r="KKK309" s="82"/>
      <c r="KKN309" s="82"/>
      <c r="KKO309" s="82"/>
      <c r="KKT309" s="82"/>
      <c r="KKW309" s="82"/>
      <c r="KKX309" s="82"/>
      <c r="KKY309" s="82"/>
      <c r="KKZ309" s="82"/>
      <c r="KLA309" s="82"/>
      <c r="KLB309" s="82"/>
      <c r="KLC309" s="82"/>
      <c r="KLU309" s="82"/>
      <c r="KLV309" s="82"/>
      <c r="KLW309" s="6"/>
      <c r="KLZ309" s="7"/>
      <c r="KMA309" s="7"/>
      <c r="KMF309" s="82"/>
      <c r="KMH309" s="7"/>
      <c r="KMI309" s="82"/>
      <c r="KMK309" s="7"/>
      <c r="KML309" s="82"/>
      <c r="KMM309" s="82"/>
      <c r="KMN309" s="83"/>
      <c r="KMP309" s="82"/>
      <c r="KMQ309" s="80"/>
      <c r="KMR309" s="81"/>
      <c r="KMS309" s="82"/>
      <c r="KMV309" s="82"/>
      <c r="KMW309" s="82"/>
      <c r="KMY309" s="82"/>
      <c r="KNB309" s="82"/>
      <c r="KNE309" s="82"/>
      <c r="KNF309" s="82"/>
      <c r="KNK309" s="82"/>
      <c r="KNN309" s="82"/>
      <c r="KNO309" s="82"/>
      <c r="KNP309" s="82"/>
      <c r="KNQ309" s="82"/>
      <c r="KNR309" s="82"/>
      <c r="KNS309" s="82"/>
      <c r="KNT309" s="82"/>
      <c r="KOL309" s="82"/>
      <c r="KOM309" s="82"/>
      <c r="KON309" s="6"/>
      <c r="KOQ309" s="7"/>
      <c r="KOR309" s="7"/>
      <c r="KOW309" s="82"/>
      <c r="KOY309" s="7"/>
      <c r="KOZ309" s="82"/>
      <c r="KPB309" s="7"/>
      <c r="KPC309" s="82"/>
      <c r="KPD309" s="82"/>
      <c r="KPE309" s="83"/>
      <c r="KPG309" s="82"/>
      <c r="KPH309" s="80"/>
      <c r="KPI309" s="81"/>
      <c r="KPJ309" s="82"/>
      <c r="KPM309" s="82"/>
      <c r="KPN309" s="82"/>
      <c r="KPP309" s="82"/>
      <c r="KPS309" s="82"/>
      <c r="KPV309" s="82"/>
      <c r="KPW309" s="82"/>
      <c r="KQB309" s="82"/>
      <c r="KQE309" s="82"/>
      <c r="KQF309" s="82"/>
      <c r="KQG309" s="82"/>
      <c r="KQH309" s="82"/>
      <c r="KQI309" s="82"/>
      <c r="KQJ309" s="82"/>
      <c r="KQK309" s="82"/>
      <c r="KRC309" s="82"/>
      <c r="KRD309" s="82"/>
      <c r="KRE309" s="6"/>
      <c r="KRH309" s="7"/>
      <c r="KRI309" s="7"/>
      <c r="KRN309" s="82"/>
      <c r="KRP309" s="7"/>
      <c r="KRQ309" s="82"/>
      <c r="KRS309" s="7"/>
      <c r="KRT309" s="82"/>
      <c r="KRU309" s="82"/>
      <c r="KRV309" s="83"/>
      <c r="KRX309" s="82"/>
      <c r="KRY309" s="80"/>
      <c r="KRZ309" s="81"/>
      <c r="KSA309" s="82"/>
      <c r="KSD309" s="82"/>
      <c r="KSE309" s="82"/>
      <c r="KSG309" s="82"/>
      <c r="KSJ309" s="82"/>
      <c r="KSM309" s="82"/>
      <c r="KSN309" s="82"/>
      <c r="KSS309" s="82"/>
      <c r="KSV309" s="82"/>
      <c r="KSW309" s="82"/>
      <c r="KSX309" s="82"/>
      <c r="KSY309" s="82"/>
      <c r="KSZ309" s="82"/>
      <c r="KTA309" s="82"/>
      <c r="KTB309" s="82"/>
      <c r="KTT309" s="82"/>
      <c r="KTU309" s="82"/>
      <c r="KTV309" s="6"/>
      <c r="KTY309" s="7"/>
      <c r="KTZ309" s="7"/>
      <c r="KUE309" s="82"/>
      <c r="KUG309" s="7"/>
      <c r="KUH309" s="82"/>
      <c r="KUJ309" s="7"/>
      <c r="KUK309" s="82"/>
      <c r="KUL309" s="82"/>
      <c r="KUM309" s="83"/>
      <c r="KUO309" s="82"/>
      <c r="KUP309" s="80"/>
      <c r="KUQ309" s="81"/>
      <c r="KUR309" s="82"/>
      <c r="KUU309" s="82"/>
      <c r="KUV309" s="82"/>
      <c r="KUX309" s="82"/>
      <c r="KVA309" s="82"/>
      <c r="KVD309" s="82"/>
      <c r="KVE309" s="82"/>
      <c r="KVJ309" s="82"/>
      <c r="KVM309" s="82"/>
      <c r="KVN309" s="82"/>
      <c r="KVO309" s="82"/>
      <c r="KVP309" s="82"/>
      <c r="KVQ309" s="82"/>
      <c r="KVR309" s="82"/>
      <c r="KVS309" s="82"/>
      <c r="KWK309" s="82"/>
      <c r="KWL309" s="82"/>
      <c r="KWM309" s="6"/>
      <c r="KWP309" s="7"/>
      <c r="KWQ309" s="7"/>
      <c r="KWV309" s="82"/>
      <c r="KWX309" s="7"/>
      <c r="KWY309" s="82"/>
      <c r="KXA309" s="7"/>
      <c r="KXB309" s="82"/>
      <c r="KXC309" s="82"/>
      <c r="KXD309" s="83"/>
      <c r="KXF309" s="82"/>
      <c r="KXG309" s="80"/>
      <c r="KXH309" s="81"/>
      <c r="KXI309" s="82"/>
      <c r="KXL309" s="82"/>
      <c r="KXM309" s="82"/>
      <c r="KXO309" s="82"/>
      <c r="KXR309" s="82"/>
      <c r="KXU309" s="82"/>
      <c r="KXV309" s="82"/>
      <c r="KYA309" s="82"/>
      <c r="KYD309" s="82"/>
      <c r="KYE309" s="82"/>
      <c r="KYF309" s="82"/>
      <c r="KYG309" s="82"/>
      <c r="KYH309" s="82"/>
      <c r="KYI309" s="82"/>
      <c r="KYJ309" s="82"/>
      <c r="KZB309" s="82"/>
      <c r="KZC309" s="82"/>
      <c r="KZD309" s="6"/>
      <c r="KZG309" s="7"/>
      <c r="KZH309" s="7"/>
      <c r="KZM309" s="82"/>
      <c r="KZO309" s="7"/>
      <c r="KZP309" s="82"/>
      <c r="KZR309" s="7"/>
      <c r="KZS309" s="82"/>
      <c r="KZT309" s="82"/>
      <c r="KZU309" s="83"/>
      <c r="KZW309" s="82"/>
      <c r="KZX309" s="80"/>
      <c r="KZY309" s="81"/>
      <c r="KZZ309" s="82"/>
      <c r="LAC309" s="82"/>
      <c r="LAD309" s="82"/>
      <c r="LAF309" s="82"/>
      <c r="LAI309" s="82"/>
      <c r="LAL309" s="82"/>
      <c r="LAM309" s="82"/>
      <c r="LAR309" s="82"/>
      <c r="LAU309" s="82"/>
      <c r="LAV309" s="82"/>
      <c r="LAW309" s="82"/>
      <c r="LAX309" s="82"/>
      <c r="LAY309" s="82"/>
      <c r="LAZ309" s="82"/>
      <c r="LBA309" s="82"/>
      <c r="LBS309" s="82"/>
      <c r="LBT309" s="82"/>
      <c r="LBU309" s="6"/>
      <c r="LBX309" s="7"/>
      <c r="LBY309" s="7"/>
      <c r="LCD309" s="82"/>
      <c r="LCF309" s="7"/>
      <c r="LCG309" s="82"/>
      <c r="LCI309" s="7"/>
      <c r="LCJ309" s="82"/>
      <c r="LCK309" s="82"/>
      <c r="LCL309" s="83"/>
      <c r="LCN309" s="82"/>
      <c r="LCO309" s="80"/>
      <c r="LCP309" s="81"/>
      <c r="LCQ309" s="82"/>
      <c r="LCT309" s="82"/>
      <c r="LCU309" s="82"/>
      <c r="LCW309" s="82"/>
      <c r="LCZ309" s="82"/>
      <c r="LDC309" s="82"/>
      <c r="LDD309" s="82"/>
      <c r="LDI309" s="82"/>
      <c r="LDL309" s="82"/>
      <c r="LDM309" s="82"/>
      <c r="LDN309" s="82"/>
      <c r="LDO309" s="82"/>
      <c r="LDP309" s="82"/>
      <c r="LDQ309" s="82"/>
      <c r="LDR309" s="82"/>
      <c r="LEJ309" s="82"/>
      <c r="LEK309" s="82"/>
      <c r="LEL309" s="6"/>
      <c r="LEO309" s="7"/>
      <c r="LEP309" s="7"/>
      <c r="LEU309" s="82"/>
      <c r="LEW309" s="7"/>
      <c r="LEX309" s="82"/>
      <c r="LEZ309" s="7"/>
      <c r="LFA309" s="82"/>
      <c r="LFB309" s="82"/>
      <c r="LFC309" s="83"/>
      <c r="LFE309" s="82"/>
      <c r="LFF309" s="80"/>
      <c r="LFG309" s="81"/>
      <c r="LFH309" s="82"/>
      <c r="LFK309" s="82"/>
      <c r="LFL309" s="82"/>
      <c r="LFN309" s="82"/>
      <c r="LFQ309" s="82"/>
      <c r="LFT309" s="82"/>
      <c r="LFU309" s="82"/>
      <c r="LFZ309" s="82"/>
      <c r="LGC309" s="82"/>
      <c r="LGD309" s="82"/>
      <c r="LGE309" s="82"/>
      <c r="LGF309" s="82"/>
      <c r="LGG309" s="82"/>
      <c r="LGH309" s="82"/>
      <c r="LGI309" s="82"/>
      <c r="LHA309" s="82"/>
      <c r="LHB309" s="82"/>
      <c r="LHC309" s="6"/>
      <c r="LHF309" s="7"/>
      <c r="LHG309" s="7"/>
      <c r="LHL309" s="82"/>
      <c r="LHN309" s="7"/>
      <c r="LHO309" s="82"/>
      <c r="LHQ309" s="7"/>
      <c r="LHR309" s="82"/>
      <c r="LHS309" s="82"/>
      <c r="LHT309" s="83"/>
      <c r="LHV309" s="82"/>
      <c r="LHW309" s="80"/>
      <c r="LHX309" s="81"/>
      <c r="LHY309" s="82"/>
      <c r="LIB309" s="82"/>
      <c r="LIC309" s="82"/>
      <c r="LIE309" s="82"/>
      <c r="LIH309" s="82"/>
      <c r="LIK309" s="82"/>
      <c r="LIL309" s="82"/>
      <c r="LIQ309" s="82"/>
      <c r="LIT309" s="82"/>
      <c r="LIU309" s="82"/>
      <c r="LIV309" s="82"/>
      <c r="LIW309" s="82"/>
      <c r="LIX309" s="82"/>
      <c r="LIY309" s="82"/>
      <c r="LIZ309" s="82"/>
      <c r="LJR309" s="82"/>
      <c r="LJS309" s="82"/>
      <c r="LJT309" s="6"/>
      <c r="LJW309" s="7"/>
      <c r="LJX309" s="7"/>
      <c r="LKC309" s="82"/>
      <c r="LKE309" s="7"/>
      <c r="LKF309" s="82"/>
      <c r="LKH309" s="7"/>
      <c r="LKI309" s="82"/>
      <c r="LKJ309" s="82"/>
      <c r="LKK309" s="83"/>
      <c r="LKM309" s="82"/>
      <c r="LKN309" s="80"/>
      <c r="LKO309" s="81"/>
      <c r="LKP309" s="82"/>
      <c r="LKS309" s="82"/>
      <c r="LKT309" s="82"/>
      <c r="LKV309" s="82"/>
      <c r="LKY309" s="82"/>
      <c r="LLB309" s="82"/>
      <c r="LLC309" s="82"/>
      <c r="LLH309" s="82"/>
      <c r="LLK309" s="82"/>
      <c r="LLL309" s="82"/>
      <c r="LLM309" s="82"/>
      <c r="LLN309" s="82"/>
      <c r="LLO309" s="82"/>
      <c r="LLP309" s="82"/>
      <c r="LLQ309" s="82"/>
      <c r="LMI309" s="82"/>
      <c r="LMJ309" s="82"/>
      <c r="LMK309" s="6"/>
      <c r="LMN309" s="7"/>
      <c r="LMO309" s="7"/>
      <c r="LMT309" s="82"/>
      <c r="LMV309" s="7"/>
      <c r="LMW309" s="82"/>
      <c r="LMY309" s="7"/>
      <c r="LMZ309" s="82"/>
      <c r="LNA309" s="82"/>
      <c r="LNB309" s="83"/>
      <c r="LND309" s="82"/>
      <c r="LNE309" s="80"/>
      <c r="LNF309" s="81"/>
      <c r="LNG309" s="82"/>
      <c r="LNJ309" s="82"/>
      <c r="LNK309" s="82"/>
      <c r="LNM309" s="82"/>
      <c r="LNP309" s="82"/>
      <c r="LNS309" s="82"/>
      <c r="LNT309" s="82"/>
      <c r="LNY309" s="82"/>
      <c r="LOB309" s="82"/>
      <c r="LOC309" s="82"/>
      <c r="LOD309" s="82"/>
      <c r="LOE309" s="82"/>
      <c r="LOF309" s="82"/>
      <c r="LOG309" s="82"/>
      <c r="LOH309" s="82"/>
      <c r="LOZ309" s="82"/>
      <c r="LPA309" s="82"/>
      <c r="LPB309" s="6"/>
      <c r="LPE309" s="7"/>
      <c r="LPF309" s="7"/>
      <c r="LPK309" s="82"/>
      <c r="LPM309" s="7"/>
      <c r="LPN309" s="82"/>
      <c r="LPP309" s="7"/>
      <c r="LPQ309" s="82"/>
      <c r="LPR309" s="82"/>
      <c r="LPS309" s="83"/>
      <c r="LPU309" s="82"/>
      <c r="LPV309" s="80"/>
      <c r="LPW309" s="81"/>
      <c r="LPX309" s="82"/>
      <c r="LQA309" s="82"/>
      <c r="LQB309" s="82"/>
      <c r="LQD309" s="82"/>
      <c r="LQG309" s="82"/>
      <c r="LQJ309" s="82"/>
      <c r="LQK309" s="82"/>
      <c r="LQP309" s="82"/>
      <c r="LQS309" s="82"/>
      <c r="LQT309" s="82"/>
      <c r="LQU309" s="82"/>
      <c r="LQV309" s="82"/>
      <c r="LQW309" s="82"/>
      <c r="LQX309" s="82"/>
      <c r="LQY309" s="82"/>
      <c r="LRQ309" s="82"/>
      <c r="LRR309" s="82"/>
      <c r="LRS309" s="6"/>
      <c r="LRV309" s="7"/>
      <c r="LRW309" s="7"/>
      <c r="LSB309" s="82"/>
      <c r="LSD309" s="7"/>
      <c r="LSE309" s="82"/>
      <c r="LSG309" s="7"/>
      <c r="LSH309" s="82"/>
      <c r="LSI309" s="82"/>
      <c r="LSJ309" s="83"/>
      <c r="LSL309" s="82"/>
      <c r="LSM309" s="80"/>
      <c r="LSN309" s="81"/>
      <c r="LSO309" s="82"/>
      <c r="LSR309" s="82"/>
      <c r="LSS309" s="82"/>
      <c r="LSU309" s="82"/>
      <c r="LSX309" s="82"/>
      <c r="LTA309" s="82"/>
      <c r="LTB309" s="82"/>
      <c r="LTG309" s="82"/>
      <c r="LTJ309" s="82"/>
      <c r="LTK309" s="82"/>
      <c r="LTL309" s="82"/>
      <c r="LTM309" s="82"/>
      <c r="LTN309" s="82"/>
      <c r="LTO309" s="82"/>
      <c r="LTP309" s="82"/>
      <c r="LUH309" s="82"/>
      <c r="LUI309" s="82"/>
      <c r="LUJ309" s="6"/>
      <c r="LUM309" s="7"/>
      <c r="LUN309" s="7"/>
      <c r="LUS309" s="82"/>
      <c r="LUU309" s="7"/>
      <c r="LUV309" s="82"/>
      <c r="LUX309" s="7"/>
      <c r="LUY309" s="82"/>
      <c r="LUZ309" s="82"/>
      <c r="LVA309" s="83"/>
      <c r="LVC309" s="82"/>
      <c r="LVD309" s="80"/>
      <c r="LVE309" s="81"/>
      <c r="LVF309" s="82"/>
      <c r="LVI309" s="82"/>
      <c r="LVJ309" s="82"/>
      <c r="LVL309" s="82"/>
      <c r="LVO309" s="82"/>
      <c r="LVR309" s="82"/>
      <c r="LVS309" s="82"/>
      <c r="LVX309" s="82"/>
      <c r="LWA309" s="82"/>
      <c r="LWB309" s="82"/>
      <c r="LWC309" s="82"/>
      <c r="LWD309" s="82"/>
      <c r="LWE309" s="82"/>
      <c r="LWF309" s="82"/>
      <c r="LWG309" s="82"/>
      <c r="LWY309" s="82"/>
      <c r="LWZ309" s="82"/>
      <c r="LXA309" s="6"/>
      <c r="LXD309" s="7"/>
      <c r="LXE309" s="7"/>
      <c r="LXJ309" s="82"/>
      <c r="LXL309" s="7"/>
      <c r="LXM309" s="82"/>
      <c r="LXO309" s="7"/>
      <c r="LXP309" s="82"/>
      <c r="LXQ309" s="82"/>
      <c r="LXR309" s="83"/>
      <c r="LXT309" s="82"/>
      <c r="LXU309" s="80"/>
      <c r="LXV309" s="81"/>
      <c r="LXW309" s="82"/>
      <c r="LXZ309" s="82"/>
      <c r="LYA309" s="82"/>
      <c r="LYC309" s="82"/>
      <c r="LYF309" s="82"/>
      <c r="LYI309" s="82"/>
      <c r="LYJ309" s="82"/>
      <c r="LYO309" s="82"/>
      <c r="LYR309" s="82"/>
      <c r="LYS309" s="82"/>
      <c r="LYT309" s="82"/>
      <c r="LYU309" s="82"/>
      <c r="LYV309" s="82"/>
      <c r="LYW309" s="82"/>
      <c r="LYX309" s="82"/>
      <c r="LZP309" s="82"/>
      <c r="LZQ309" s="82"/>
      <c r="LZR309" s="6"/>
      <c r="LZU309" s="7"/>
      <c r="LZV309" s="7"/>
      <c r="MAA309" s="82"/>
      <c r="MAC309" s="7"/>
      <c r="MAD309" s="82"/>
      <c r="MAF309" s="7"/>
      <c r="MAG309" s="82"/>
      <c r="MAH309" s="82"/>
      <c r="MAI309" s="83"/>
      <c r="MAK309" s="82"/>
      <c r="MAL309" s="80"/>
      <c r="MAM309" s="81"/>
      <c r="MAN309" s="82"/>
      <c r="MAQ309" s="82"/>
      <c r="MAR309" s="82"/>
      <c r="MAT309" s="82"/>
      <c r="MAW309" s="82"/>
      <c r="MAZ309" s="82"/>
      <c r="MBA309" s="82"/>
      <c r="MBF309" s="82"/>
      <c r="MBI309" s="82"/>
      <c r="MBJ309" s="82"/>
      <c r="MBK309" s="82"/>
      <c r="MBL309" s="82"/>
      <c r="MBM309" s="82"/>
      <c r="MBN309" s="82"/>
      <c r="MBO309" s="82"/>
      <c r="MCG309" s="82"/>
      <c r="MCH309" s="82"/>
      <c r="MCI309" s="6"/>
      <c r="MCL309" s="7"/>
      <c r="MCM309" s="7"/>
      <c r="MCR309" s="82"/>
      <c r="MCT309" s="7"/>
      <c r="MCU309" s="82"/>
      <c r="MCW309" s="7"/>
      <c r="MCX309" s="82"/>
      <c r="MCY309" s="82"/>
      <c r="MCZ309" s="83"/>
      <c r="MDB309" s="82"/>
      <c r="MDC309" s="80"/>
      <c r="MDD309" s="81"/>
      <c r="MDE309" s="82"/>
      <c r="MDH309" s="82"/>
      <c r="MDI309" s="82"/>
      <c r="MDK309" s="82"/>
      <c r="MDN309" s="82"/>
      <c r="MDQ309" s="82"/>
      <c r="MDR309" s="82"/>
      <c r="MDW309" s="82"/>
      <c r="MDZ309" s="82"/>
      <c r="MEA309" s="82"/>
      <c r="MEB309" s="82"/>
      <c r="MEC309" s="82"/>
      <c r="MED309" s="82"/>
      <c r="MEE309" s="82"/>
      <c r="MEF309" s="82"/>
      <c r="MEX309" s="82"/>
      <c r="MEY309" s="82"/>
      <c r="MEZ309" s="6"/>
      <c r="MFC309" s="7"/>
      <c r="MFD309" s="7"/>
      <c r="MFI309" s="82"/>
      <c r="MFK309" s="7"/>
      <c r="MFL309" s="82"/>
      <c r="MFN309" s="7"/>
      <c r="MFO309" s="82"/>
      <c r="MFP309" s="82"/>
      <c r="MFQ309" s="83"/>
      <c r="MFS309" s="82"/>
      <c r="MFT309" s="80"/>
      <c r="MFU309" s="81"/>
      <c r="MFV309" s="82"/>
      <c r="MFY309" s="82"/>
      <c r="MFZ309" s="82"/>
      <c r="MGB309" s="82"/>
      <c r="MGE309" s="82"/>
      <c r="MGH309" s="82"/>
      <c r="MGI309" s="82"/>
      <c r="MGN309" s="82"/>
      <c r="MGQ309" s="82"/>
      <c r="MGR309" s="82"/>
      <c r="MGS309" s="82"/>
      <c r="MGT309" s="82"/>
      <c r="MGU309" s="82"/>
      <c r="MGV309" s="82"/>
      <c r="MGW309" s="82"/>
      <c r="MHO309" s="82"/>
      <c r="MHP309" s="82"/>
      <c r="MHQ309" s="6"/>
      <c r="MHT309" s="7"/>
      <c r="MHU309" s="7"/>
      <c r="MHZ309" s="82"/>
      <c r="MIB309" s="7"/>
      <c r="MIC309" s="82"/>
      <c r="MIE309" s="7"/>
      <c r="MIF309" s="82"/>
      <c r="MIG309" s="82"/>
      <c r="MIH309" s="83"/>
      <c r="MIJ309" s="82"/>
      <c r="MIK309" s="80"/>
      <c r="MIL309" s="81"/>
      <c r="MIM309" s="82"/>
      <c r="MIP309" s="82"/>
      <c r="MIQ309" s="82"/>
      <c r="MIS309" s="82"/>
      <c r="MIV309" s="82"/>
      <c r="MIY309" s="82"/>
      <c r="MIZ309" s="82"/>
      <c r="MJE309" s="82"/>
      <c r="MJH309" s="82"/>
      <c r="MJI309" s="82"/>
      <c r="MJJ309" s="82"/>
      <c r="MJK309" s="82"/>
      <c r="MJL309" s="82"/>
      <c r="MJM309" s="82"/>
      <c r="MJN309" s="82"/>
      <c r="MKF309" s="82"/>
      <c r="MKG309" s="82"/>
      <c r="MKH309" s="6"/>
      <c r="MKK309" s="7"/>
      <c r="MKL309" s="7"/>
      <c r="MKQ309" s="82"/>
      <c r="MKS309" s="7"/>
      <c r="MKT309" s="82"/>
      <c r="MKV309" s="7"/>
      <c r="MKW309" s="82"/>
      <c r="MKX309" s="82"/>
      <c r="MKY309" s="83"/>
      <c r="MLA309" s="82"/>
      <c r="MLB309" s="80"/>
      <c r="MLC309" s="81"/>
      <c r="MLD309" s="82"/>
      <c r="MLG309" s="82"/>
      <c r="MLH309" s="82"/>
      <c r="MLJ309" s="82"/>
      <c r="MLM309" s="82"/>
      <c r="MLP309" s="82"/>
      <c r="MLQ309" s="82"/>
      <c r="MLV309" s="82"/>
      <c r="MLY309" s="82"/>
      <c r="MLZ309" s="82"/>
      <c r="MMA309" s="82"/>
      <c r="MMB309" s="82"/>
      <c r="MMC309" s="82"/>
      <c r="MMD309" s="82"/>
      <c r="MME309" s="82"/>
      <c r="MMW309" s="82"/>
      <c r="MMX309" s="82"/>
      <c r="MMY309" s="6"/>
      <c r="MNB309" s="7"/>
      <c r="MNC309" s="7"/>
      <c r="MNH309" s="82"/>
      <c r="MNJ309" s="7"/>
      <c r="MNK309" s="82"/>
      <c r="MNM309" s="7"/>
      <c r="MNN309" s="82"/>
      <c r="MNO309" s="82"/>
      <c r="MNP309" s="83"/>
      <c r="MNR309" s="82"/>
      <c r="MNS309" s="80"/>
      <c r="MNT309" s="81"/>
      <c r="MNU309" s="82"/>
      <c r="MNX309" s="82"/>
      <c r="MNY309" s="82"/>
      <c r="MOA309" s="82"/>
      <c r="MOD309" s="82"/>
      <c r="MOG309" s="82"/>
      <c r="MOH309" s="82"/>
      <c r="MOM309" s="82"/>
      <c r="MOP309" s="82"/>
      <c r="MOQ309" s="82"/>
      <c r="MOR309" s="82"/>
      <c r="MOS309" s="82"/>
      <c r="MOT309" s="82"/>
      <c r="MOU309" s="82"/>
      <c r="MOV309" s="82"/>
      <c r="MPN309" s="82"/>
      <c r="MPO309" s="82"/>
      <c r="MPP309" s="6"/>
      <c r="MPS309" s="7"/>
      <c r="MPT309" s="7"/>
      <c r="MPY309" s="82"/>
      <c r="MQA309" s="7"/>
      <c r="MQB309" s="82"/>
      <c r="MQD309" s="7"/>
      <c r="MQE309" s="82"/>
      <c r="MQF309" s="82"/>
      <c r="MQG309" s="83"/>
      <c r="MQI309" s="82"/>
      <c r="MQJ309" s="80"/>
      <c r="MQK309" s="81"/>
      <c r="MQL309" s="82"/>
      <c r="MQO309" s="82"/>
      <c r="MQP309" s="82"/>
      <c r="MQR309" s="82"/>
      <c r="MQU309" s="82"/>
      <c r="MQX309" s="82"/>
      <c r="MQY309" s="82"/>
      <c r="MRD309" s="82"/>
      <c r="MRG309" s="82"/>
      <c r="MRH309" s="82"/>
      <c r="MRI309" s="82"/>
      <c r="MRJ309" s="82"/>
      <c r="MRK309" s="82"/>
      <c r="MRL309" s="82"/>
      <c r="MRM309" s="82"/>
      <c r="MSE309" s="82"/>
      <c r="MSF309" s="82"/>
      <c r="MSG309" s="6"/>
      <c r="MSJ309" s="7"/>
      <c r="MSK309" s="7"/>
      <c r="MSP309" s="82"/>
      <c r="MSR309" s="7"/>
      <c r="MSS309" s="82"/>
      <c r="MSU309" s="7"/>
      <c r="MSV309" s="82"/>
      <c r="MSW309" s="82"/>
      <c r="MSX309" s="83"/>
      <c r="MSZ309" s="82"/>
      <c r="MTA309" s="80"/>
      <c r="MTB309" s="81"/>
      <c r="MTC309" s="82"/>
      <c r="MTF309" s="82"/>
      <c r="MTG309" s="82"/>
      <c r="MTI309" s="82"/>
      <c r="MTL309" s="82"/>
      <c r="MTO309" s="82"/>
      <c r="MTP309" s="82"/>
      <c r="MTU309" s="82"/>
      <c r="MTX309" s="82"/>
      <c r="MTY309" s="82"/>
      <c r="MTZ309" s="82"/>
      <c r="MUA309" s="82"/>
      <c r="MUB309" s="82"/>
      <c r="MUC309" s="82"/>
      <c r="MUD309" s="82"/>
      <c r="MUV309" s="82"/>
      <c r="MUW309" s="82"/>
      <c r="MUX309" s="6"/>
      <c r="MVA309" s="7"/>
      <c r="MVB309" s="7"/>
      <c r="MVG309" s="82"/>
      <c r="MVI309" s="7"/>
      <c r="MVJ309" s="82"/>
      <c r="MVL309" s="7"/>
      <c r="MVM309" s="82"/>
      <c r="MVN309" s="82"/>
      <c r="MVO309" s="83"/>
      <c r="MVQ309" s="82"/>
      <c r="MVR309" s="80"/>
      <c r="MVS309" s="81"/>
      <c r="MVT309" s="82"/>
      <c r="MVW309" s="82"/>
      <c r="MVX309" s="82"/>
      <c r="MVZ309" s="82"/>
      <c r="MWC309" s="82"/>
      <c r="MWF309" s="82"/>
      <c r="MWG309" s="82"/>
      <c r="MWL309" s="82"/>
      <c r="MWO309" s="82"/>
      <c r="MWP309" s="82"/>
      <c r="MWQ309" s="82"/>
      <c r="MWR309" s="82"/>
      <c r="MWS309" s="82"/>
      <c r="MWT309" s="82"/>
      <c r="MWU309" s="82"/>
      <c r="MXM309" s="82"/>
      <c r="MXN309" s="82"/>
      <c r="MXO309" s="6"/>
      <c r="MXR309" s="7"/>
      <c r="MXS309" s="7"/>
      <c r="MXX309" s="82"/>
      <c r="MXZ309" s="7"/>
      <c r="MYA309" s="82"/>
      <c r="MYC309" s="7"/>
      <c r="MYD309" s="82"/>
      <c r="MYE309" s="82"/>
      <c r="MYF309" s="83"/>
      <c r="MYH309" s="82"/>
      <c r="MYI309" s="80"/>
      <c r="MYJ309" s="81"/>
      <c r="MYK309" s="82"/>
      <c r="MYN309" s="82"/>
      <c r="MYO309" s="82"/>
      <c r="MYQ309" s="82"/>
      <c r="MYT309" s="82"/>
      <c r="MYW309" s="82"/>
      <c r="MYX309" s="82"/>
      <c r="MZC309" s="82"/>
      <c r="MZF309" s="82"/>
      <c r="MZG309" s="82"/>
      <c r="MZH309" s="82"/>
      <c r="MZI309" s="82"/>
      <c r="MZJ309" s="82"/>
      <c r="MZK309" s="82"/>
      <c r="MZL309" s="82"/>
      <c r="NAD309" s="82"/>
      <c r="NAE309" s="82"/>
      <c r="NAF309" s="6"/>
      <c r="NAI309" s="7"/>
      <c r="NAJ309" s="7"/>
      <c r="NAO309" s="82"/>
      <c r="NAQ309" s="7"/>
      <c r="NAR309" s="82"/>
      <c r="NAT309" s="7"/>
      <c r="NAU309" s="82"/>
      <c r="NAV309" s="82"/>
      <c r="NAW309" s="83"/>
      <c r="NAY309" s="82"/>
      <c r="NAZ309" s="80"/>
      <c r="NBA309" s="81"/>
      <c r="NBB309" s="82"/>
      <c r="NBE309" s="82"/>
      <c r="NBF309" s="82"/>
      <c r="NBH309" s="82"/>
      <c r="NBK309" s="82"/>
      <c r="NBN309" s="82"/>
      <c r="NBO309" s="82"/>
      <c r="NBT309" s="82"/>
      <c r="NBW309" s="82"/>
      <c r="NBX309" s="82"/>
      <c r="NBY309" s="82"/>
      <c r="NBZ309" s="82"/>
      <c r="NCA309" s="82"/>
      <c r="NCB309" s="82"/>
      <c r="NCC309" s="82"/>
      <c r="NCU309" s="82"/>
      <c r="NCV309" s="82"/>
      <c r="NCW309" s="6"/>
      <c r="NCZ309" s="7"/>
      <c r="NDA309" s="7"/>
      <c r="NDF309" s="82"/>
      <c r="NDH309" s="7"/>
      <c r="NDI309" s="82"/>
      <c r="NDK309" s="7"/>
      <c r="NDL309" s="82"/>
      <c r="NDM309" s="82"/>
      <c r="NDN309" s="83"/>
      <c r="NDP309" s="82"/>
      <c r="NDQ309" s="80"/>
      <c r="NDR309" s="81"/>
      <c r="NDS309" s="82"/>
      <c r="NDV309" s="82"/>
      <c r="NDW309" s="82"/>
      <c r="NDY309" s="82"/>
      <c r="NEB309" s="82"/>
      <c r="NEE309" s="82"/>
      <c r="NEF309" s="82"/>
      <c r="NEK309" s="82"/>
      <c r="NEN309" s="82"/>
      <c r="NEO309" s="82"/>
      <c r="NEP309" s="82"/>
      <c r="NEQ309" s="82"/>
      <c r="NER309" s="82"/>
      <c r="NES309" s="82"/>
      <c r="NET309" s="82"/>
      <c r="NFL309" s="82"/>
      <c r="NFM309" s="82"/>
      <c r="NFN309" s="6"/>
      <c r="NFQ309" s="7"/>
      <c r="NFR309" s="7"/>
      <c r="NFW309" s="82"/>
      <c r="NFY309" s="7"/>
      <c r="NFZ309" s="82"/>
      <c r="NGB309" s="7"/>
      <c r="NGC309" s="82"/>
      <c r="NGD309" s="82"/>
      <c r="NGE309" s="83"/>
      <c r="NGG309" s="82"/>
      <c r="NGH309" s="80"/>
      <c r="NGI309" s="81"/>
      <c r="NGJ309" s="82"/>
      <c r="NGM309" s="82"/>
      <c r="NGN309" s="82"/>
      <c r="NGP309" s="82"/>
      <c r="NGS309" s="82"/>
      <c r="NGV309" s="82"/>
      <c r="NGW309" s="82"/>
      <c r="NHB309" s="82"/>
      <c r="NHE309" s="82"/>
      <c r="NHF309" s="82"/>
      <c r="NHG309" s="82"/>
      <c r="NHH309" s="82"/>
      <c r="NHI309" s="82"/>
      <c r="NHJ309" s="82"/>
      <c r="NHK309" s="82"/>
      <c r="NIC309" s="82"/>
      <c r="NID309" s="82"/>
      <c r="NIE309" s="6"/>
      <c r="NIH309" s="7"/>
      <c r="NII309" s="7"/>
      <c r="NIN309" s="82"/>
      <c r="NIP309" s="7"/>
      <c r="NIQ309" s="82"/>
      <c r="NIS309" s="7"/>
      <c r="NIT309" s="82"/>
      <c r="NIU309" s="82"/>
      <c r="NIV309" s="83"/>
      <c r="NIX309" s="82"/>
      <c r="NIY309" s="80"/>
      <c r="NIZ309" s="81"/>
      <c r="NJA309" s="82"/>
      <c r="NJD309" s="82"/>
      <c r="NJE309" s="82"/>
      <c r="NJG309" s="82"/>
      <c r="NJJ309" s="82"/>
      <c r="NJM309" s="82"/>
      <c r="NJN309" s="82"/>
      <c r="NJS309" s="82"/>
      <c r="NJV309" s="82"/>
      <c r="NJW309" s="82"/>
      <c r="NJX309" s="82"/>
      <c r="NJY309" s="82"/>
      <c r="NJZ309" s="82"/>
      <c r="NKA309" s="82"/>
      <c r="NKB309" s="82"/>
      <c r="NKT309" s="82"/>
      <c r="NKU309" s="82"/>
      <c r="NKV309" s="6"/>
      <c r="NKY309" s="7"/>
      <c r="NKZ309" s="7"/>
      <c r="NLE309" s="82"/>
      <c r="NLG309" s="7"/>
      <c r="NLH309" s="82"/>
      <c r="NLJ309" s="7"/>
      <c r="NLK309" s="82"/>
      <c r="NLL309" s="82"/>
      <c r="NLM309" s="83"/>
      <c r="NLO309" s="82"/>
      <c r="NLP309" s="80"/>
      <c r="NLQ309" s="81"/>
      <c r="NLR309" s="82"/>
      <c r="NLU309" s="82"/>
      <c r="NLV309" s="82"/>
      <c r="NLX309" s="82"/>
      <c r="NMA309" s="82"/>
      <c r="NMD309" s="82"/>
      <c r="NME309" s="82"/>
      <c r="NMJ309" s="82"/>
      <c r="NMM309" s="82"/>
      <c r="NMN309" s="82"/>
      <c r="NMO309" s="82"/>
      <c r="NMP309" s="82"/>
      <c r="NMQ309" s="82"/>
      <c r="NMR309" s="82"/>
      <c r="NMS309" s="82"/>
      <c r="NNK309" s="82"/>
      <c r="NNL309" s="82"/>
      <c r="NNM309" s="6"/>
      <c r="NNP309" s="7"/>
      <c r="NNQ309" s="7"/>
      <c r="NNV309" s="82"/>
      <c r="NNX309" s="7"/>
      <c r="NNY309" s="82"/>
      <c r="NOA309" s="7"/>
      <c r="NOB309" s="82"/>
      <c r="NOC309" s="82"/>
      <c r="NOD309" s="83"/>
      <c r="NOF309" s="82"/>
      <c r="NOG309" s="80"/>
      <c r="NOH309" s="81"/>
      <c r="NOI309" s="82"/>
      <c r="NOL309" s="82"/>
      <c r="NOM309" s="82"/>
      <c r="NOO309" s="82"/>
      <c r="NOR309" s="82"/>
      <c r="NOU309" s="82"/>
      <c r="NOV309" s="82"/>
      <c r="NPA309" s="82"/>
      <c r="NPD309" s="82"/>
      <c r="NPE309" s="82"/>
      <c r="NPF309" s="82"/>
      <c r="NPG309" s="82"/>
      <c r="NPH309" s="82"/>
      <c r="NPI309" s="82"/>
      <c r="NPJ309" s="82"/>
      <c r="NQB309" s="82"/>
      <c r="NQC309" s="82"/>
      <c r="NQD309" s="6"/>
      <c r="NQG309" s="7"/>
      <c r="NQH309" s="7"/>
      <c r="NQM309" s="82"/>
      <c r="NQO309" s="7"/>
      <c r="NQP309" s="82"/>
      <c r="NQR309" s="7"/>
      <c r="NQS309" s="82"/>
      <c r="NQT309" s="82"/>
      <c r="NQU309" s="83"/>
      <c r="NQW309" s="82"/>
      <c r="NQX309" s="80"/>
      <c r="NQY309" s="81"/>
      <c r="NQZ309" s="82"/>
      <c r="NRC309" s="82"/>
      <c r="NRD309" s="82"/>
      <c r="NRF309" s="82"/>
      <c r="NRI309" s="82"/>
      <c r="NRL309" s="82"/>
      <c r="NRM309" s="82"/>
      <c r="NRR309" s="82"/>
      <c r="NRU309" s="82"/>
      <c r="NRV309" s="82"/>
      <c r="NRW309" s="82"/>
      <c r="NRX309" s="82"/>
      <c r="NRY309" s="82"/>
      <c r="NRZ309" s="82"/>
      <c r="NSA309" s="82"/>
      <c r="NSS309" s="82"/>
      <c r="NST309" s="82"/>
      <c r="NSU309" s="6"/>
      <c r="NSX309" s="7"/>
      <c r="NSY309" s="7"/>
      <c r="NTD309" s="82"/>
      <c r="NTF309" s="7"/>
      <c r="NTG309" s="82"/>
      <c r="NTI309" s="7"/>
      <c r="NTJ309" s="82"/>
      <c r="NTK309" s="82"/>
      <c r="NTL309" s="83"/>
      <c r="NTN309" s="82"/>
      <c r="NTO309" s="80"/>
      <c r="NTP309" s="81"/>
      <c r="NTQ309" s="82"/>
      <c r="NTT309" s="82"/>
      <c r="NTU309" s="82"/>
      <c r="NTW309" s="82"/>
      <c r="NTZ309" s="82"/>
      <c r="NUC309" s="82"/>
      <c r="NUD309" s="82"/>
      <c r="NUI309" s="82"/>
      <c r="NUL309" s="82"/>
      <c r="NUM309" s="82"/>
      <c r="NUN309" s="82"/>
      <c r="NUO309" s="82"/>
      <c r="NUP309" s="82"/>
      <c r="NUQ309" s="82"/>
      <c r="NUR309" s="82"/>
      <c r="NVJ309" s="82"/>
      <c r="NVK309" s="82"/>
      <c r="NVL309" s="6"/>
      <c r="NVO309" s="7"/>
      <c r="NVP309" s="7"/>
      <c r="NVU309" s="82"/>
      <c r="NVW309" s="7"/>
      <c r="NVX309" s="82"/>
      <c r="NVZ309" s="7"/>
      <c r="NWA309" s="82"/>
      <c r="NWB309" s="82"/>
      <c r="NWC309" s="83"/>
      <c r="NWE309" s="82"/>
      <c r="NWF309" s="80"/>
      <c r="NWG309" s="81"/>
      <c r="NWH309" s="82"/>
      <c r="NWK309" s="82"/>
      <c r="NWL309" s="82"/>
      <c r="NWN309" s="82"/>
      <c r="NWQ309" s="82"/>
      <c r="NWT309" s="82"/>
      <c r="NWU309" s="82"/>
      <c r="NWZ309" s="82"/>
      <c r="NXC309" s="82"/>
      <c r="NXD309" s="82"/>
      <c r="NXE309" s="82"/>
      <c r="NXF309" s="82"/>
      <c r="NXG309" s="82"/>
      <c r="NXH309" s="82"/>
      <c r="NXI309" s="82"/>
      <c r="NYA309" s="82"/>
      <c r="NYB309" s="82"/>
      <c r="NYC309" s="6"/>
      <c r="NYF309" s="7"/>
      <c r="NYG309" s="7"/>
      <c r="NYL309" s="82"/>
      <c r="NYN309" s="7"/>
      <c r="NYO309" s="82"/>
      <c r="NYQ309" s="7"/>
      <c r="NYR309" s="82"/>
      <c r="NYS309" s="82"/>
      <c r="NYT309" s="83"/>
      <c r="NYV309" s="82"/>
      <c r="NYW309" s="80"/>
      <c r="NYX309" s="81"/>
      <c r="NYY309" s="82"/>
      <c r="NZB309" s="82"/>
      <c r="NZC309" s="82"/>
      <c r="NZE309" s="82"/>
      <c r="NZH309" s="82"/>
      <c r="NZK309" s="82"/>
      <c r="NZL309" s="82"/>
      <c r="NZQ309" s="82"/>
      <c r="NZT309" s="82"/>
      <c r="NZU309" s="82"/>
      <c r="NZV309" s="82"/>
      <c r="NZW309" s="82"/>
      <c r="NZX309" s="82"/>
      <c r="NZY309" s="82"/>
      <c r="NZZ309" s="82"/>
      <c r="OAR309" s="82"/>
      <c r="OAS309" s="82"/>
      <c r="OAT309" s="6"/>
      <c r="OAW309" s="7"/>
      <c r="OAX309" s="7"/>
      <c r="OBC309" s="82"/>
      <c r="OBE309" s="7"/>
      <c r="OBF309" s="82"/>
      <c r="OBH309" s="7"/>
      <c r="OBI309" s="82"/>
      <c r="OBJ309" s="82"/>
      <c r="OBK309" s="83"/>
      <c r="OBM309" s="82"/>
      <c r="OBN309" s="80"/>
      <c r="OBO309" s="81"/>
      <c r="OBP309" s="82"/>
      <c r="OBS309" s="82"/>
      <c r="OBT309" s="82"/>
      <c r="OBV309" s="82"/>
      <c r="OBY309" s="82"/>
      <c r="OCB309" s="82"/>
      <c r="OCC309" s="82"/>
      <c r="OCH309" s="82"/>
      <c r="OCK309" s="82"/>
      <c r="OCL309" s="82"/>
      <c r="OCM309" s="82"/>
      <c r="OCN309" s="82"/>
      <c r="OCO309" s="82"/>
      <c r="OCP309" s="82"/>
      <c r="OCQ309" s="82"/>
      <c r="ODI309" s="82"/>
      <c r="ODJ309" s="82"/>
      <c r="ODK309" s="6"/>
      <c r="ODN309" s="7"/>
      <c r="ODO309" s="7"/>
      <c r="ODT309" s="82"/>
      <c r="ODV309" s="7"/>
      <c r="ODW309" s="82"/>
      <c r="ODY309" s="7"/>
      <c r="ODZ309" s="82"/>
      <c r="OEA309" s="82"/>
      <c r="OEB309" s="83"/>
      <c r="OED309" s="82"/>
      <c r="OEE309" s="80"/>
      <c r="OEF309" s="81"/>
      <c r="OEG309" s="82"/>
      <c r="OEJ309" s="82"/>
      <c r="OEK309" s="82"/>
      <c r="OEM309" s="82"/>
      <c r="OEP309" s="82"/>
      <c r="OES309" s="82"/>
      <c r="OET309" s="82"/>
      <c r="OEY309" s="82"/>
      <c r="OFB309" s="82"/>
      <c r="OFC309" s="82"/>
      <c r="OFD309" s="82"/>
      <c r="OFE309" s="82"/>
      <c r="OFF309" s="82"/>
      <c r="OFG309" s="82"/>
      <c r="OFH309" s="82"/>
      <c r="OFZ309" s="82"/>
      <c r="OGA309" s="82"/>
      <c r="OGB309" s="6"/>
      <c r="OGE309" s="7"/>
      <c r="OGF309" s="7"/>
      <c r="OGK309" s="82"/>
      <c r="OGM309" s="7"/>
      <c r="OGN309" s="82"/>
      <c r="OGP309" s="7"/>
      <c r="OGQ309" s="82"/>
      <c r="OGR309" s="82"/>
      <c r="OGS309" s="83"/>
      <c r="OGU309" s="82"/>
      <c r="OGV309" s="80"/>
      <c r="OGW309" s="81"/>
      <c r="OGX309" s="82"/>
      <c r="OHA309" s="82"/>
      <c r="OHB309" s="82"/>
      <c r="OHD309" s="82"/>
      <c r="OHG309" s="82"/>
      <c r="OHJ309" s="82"/>
      <c r="OHK309" s="82"/>
      <c r="OHP309" s="82"/>
      <c r="OHS309" s="82"/>
      <c r="OHT309" s="82"/>
      <c r="OHU309" s="82"/>
      <c r="OHV309" s="82"/>
      <c r="OHW309" s="82"/>
      <c r="OHX309" s="82"/>
      <c r="OHY309" s="82"/>
      <c r="OIQ309" s="82"/>
      <c r="OIR309" s="82"/>
      <c r="OIS309" s="6"/>
      <c r="OIV309" s="7"/>
      <c r="OIW309" s="7"/>
      <c r="OJB309" s="82"/>
      <c r="OJD309" s="7"/>
      <c r="OJE309" s="82"/>
      <c r="OJG309" s="7"/>
      <c r="OJH309" s="82"/>
      <c r="OJI309" s="82"/>
      <c r="OJJ309" s="83"/>
      <c r="OJL309" s="82"/>
      <c r="OJM309" s="80"/>
      <c r="OJN309" s="81"/>
      <c r="OJO309" s="82"/>
      <c r="OJR309" s="82"/>
      <c r="OJS309" s="82"/>
      <c r="OJU309" s="82"/>
      <c r="OJX309" s="82"/>
      <c r="OKA309" s="82"/>
      <c r="OKB309" s="82"/>
      <c r="OKG309" s="82"/>
      <c r="OKJ309" s="82"/>
      <c r="OKK309" s="82"/>
      <c r="OKL309" s="82"/>
      <c r="OKM309" s="82"/>
      <c r="OKN309" s="82"/>
      <c r="OKO309" s="82"/>
      <c r="OKP309" s="82"/>
      <c r="OLH309" s="82"/>
      <c r="OLI309" s="82"/>
      <c r="OLJ309" s="6"/>
      <c r="OLM309" s="7"/>
      <c r="OLN309" s="7"/>
      <c r="OLS309" s="82"/>
      <c r="OLU309" s="7"/>
      <c r="OLV309" s="82"/>
      <c r="OLX309" s="7"/>
      <c r="OLY309" s="82"/>
      <c r="OLZ309" s="82"/>
      <c r="OMA309" s="83"/>
      <c r="OMC309" s="82"/>
      <c r="OMD309" s="80"/>
      <c r="OME309" s="81"/>
      <c r="OMF309" s="82"/>
      <c r="OMI309" s="82"/>
      <c r="OMJ309" s="82"/>
      <c r="OML309" s="82"/>
      <c r="OMO309" s="82"/>
      <c r="OMR309" s="82"/>
      <c r="OMS309" s="82"/>
      <c r="OMX309" s="82"/>
      <c r="ONA309" s="82"/>
      <c r="ONB309" s="82"/>
      <c r="ONC309" s="82"/>
      <c r="OND309" s="82"/>
      <c r="ONE309" s="82"/>
      <c r="ONF309" s="82"/>
      <c r="ONG309" s="82"/>
      <c r="ONY309" s="82"/>
      <c r="ONZ309" s="82"/>
      <c r="OOA309" s="6"/>
      <c r="OOD309" s="7"/>
      <c r="OOE309" s="7"/>
      <c r="OOJ309" s="82"/>
      <c r="OOL309" s="7"/>
      <c r="OOM309" s="82"/>
      <c r="OOO309" s="7"/>
      <c r="OOP309" s="82"/>
      <c r="OOQ309" s="82"/>
      <c r="OOR309" s="83"/>
      <c r="OOT309" s="82"/>
      <c r="OOU309" s="80"/>
      <c r="OOV309" s="81"/>
      <c r="OOW309" s="82"/>
      <c r="OOZ309" s="82"/>
      <c r="OPA309" s="82"/>
      <c r="OPC309" s="82"/>
      <c r="OPF309" s="82"/>
      <c r="OPI309" s="82"/>
      <c r="OPJ309" s="82"/>
      <c r="OPO309" s="82"/>
      <c r="OPR309" s="82"/>
      <c r="OPS309" s="82"/>
      <c r="OPT309" s="82"/>
      <c r="OPU309" s="82"/>
      <c r="OPV309" s="82"/>
      <c r="OPW309" s="82"/>
      <c r="OPX309" s="82"/>
      <c r="OQP309" s="82"/>
      <c r="OQQ309" s="82"/>
      <c r="OQR309" s="6"/>
      <c r="OQU309" s="7"/>
      <c r="OQV309" s="7"/>
      <c r="ORA309" s="82"/>
      <c r="ORC309" s="7"/>
      <c r="ORD309" s="82"/>
      <c r="ORF309" s="7"/>
      <c r="ORG309" s="82"/>
      <c r="ORH309" s="82"/>
      <c r="ORI309" s="83"/>
      <c r="ORK309" s="82"/>
      <c r="ORL309" s="80"/>
      <c r="ORM309" s="81"/>
      <c r="ORN309" s="82"/>
      <c r="ORQ309" s="82"/>
      <c r="ORR309" s="82"/>
      <c r="ORT309" s="82"/>
      <c r="ORW309" s="82"/>
      <c r="ORZ309" s="82"/>
      <c r="OSA309" s="82"/>
      <c r="OSF309" s="82"/>
      <c r="OSI309" s="82"/>
      <c r="OSJ309" s="82"/>
      <c r="OSK309" s="82"/>
      <c r="OSL309" s="82"/>
      <c r="OSM309" s="82"/>
      <c r="OSN309" s="82"/>
      <c r="OSO309" s="82"/>
      <c r="OTG309" s="82"/>
      <c r="OTH309" s="82"/>
      <c r="OTI309" s="6"/>
      <c r="OTL309" s="7"/>
      <c r="OTM309" s="7"/>
      <c r="OTR309" s="82"/>
      <c r="OTT309" s="7"/>
      <c r="OTU309" s="82"/>
      <c r="OTW309" s="7"/>
      <c r="OTX309" s="82"/>
      <c r="OTY309" s="82"/>
      <c r="OTZ309" s="83"/>
      <c r="OUB309" s="82"/>
      <c r="OUC309" s="80"/>
      <c r="OUD309" s="81"/>
      <c r="OUE309" s="82"/>
      <c r="OUH309" s="82"/>
      <c r="OUI309" s="82"/>
      <c r="OUK309" s="82"/>
      <c r="OUN309" s="82"/>
      <c r="OUQ309" s="82"/>
      <c r="OUR309" s="82"/>
      <c r="OUW309" s="82"/>
      <c r="OUZ309" s="82"/>
      <c r="OVA309" s="82"/>
      <c r="OVB309" s="82"/>
      <c r="OVC309" s="82"/>
      <c r="OVD309" s="82"/>
      <c r="OVE309" s="82"/>
      <c r="OVF309" s="82"/>
      <c r="OVX309" s="82"/>
      <c r="OVY309" s="82"/>
      <c r="OVZ309" s="6"/>
      <c r="OWC309" s="7"/>
      <c r="OWD309" s="7"/>
      <c r="OWI309" s="82"/>
      <c r="OWK309" s="7"/>
      <c r="OWL309" s="82"/>
      <c r="OWN309" s="7"/>
      <c r="OWO309" s="82"/>
      <c r="OWP309" s="82"/>
      <c r="OWQ309" s="83"/>
      <c r="OWS309" s="82"/>
      <c r="OWT309" s="80"/>
      <c r="OWU309" s="81"/>
      <c r="OWV309" s="82"/>
      <c r="OWY309" s="82"/>
      <c r="OWZ309" s="82"/>
      <c r="OXB309" s="82"/>
      <c r="OXE309" s="82"/>
      <c r="OXH309" s="82"/>
      <c r="OXI309" s="82"/>
      <c r="OXN309" s="82"/>
      <c r="OXQ309" s="82"/>
      <c r="OXR309" s="82"/>
      <c r="OXS309" s="82"/>
      <c r="OXT309" s="82"/>
      <c r="OXU309" s="82"/>
      <c r="OXV309" s="82"/>
      <c r="OXW309" s="82"/>
      <c r="OYO309" s="82"/>
      <c r="OYP309" s="82"/>
      <c r="OYQ309" s="6"/>
      <c r="OYT309" s="7"/>
      <c r="OYU309" s="7"/>
      <c r="OYZ309" s="82"/>
      <c r="OZB309" s="7"/>
      <c r="OZC309" s="82"/>
      <c r="OZE309" s="7"/>
      <c r="OZF309" s="82"/>
      <c r="OZG309" s="82"/>
      <c r="OZH309" s="83"/>
      <c r="OZJ309" s="82"/>
      <c r="OZK309" s="80"/>
      <c r="OZL309" s="81"/>
      <c r="OZM309" s="82"/>
      <c r="OZP309" s="82"/>
      <c r="OZQ309" s="82"/>
      <c r="OZS309" s="82"/>
      <c r="OZV309" s="82"/>
      <c r="OZY309" s="82"/>
      <c r="OZZ309" s="82"/>
      <c r="PAE309" s="82"/>
      <c r="PAH309" s="82"/>
      <c r="PAI309" s="82"/>
      <c r="PAJ309" s="82"/>
      <c r="PAK309" s="82"/>
      <c r="PAL309" s="82"/>
      <c r="PAM309" s="82"/>
      <c r="PAN309" s="82"/>
      <c r="PBF309" s="82"/>
      <c r="PBG309" s="82"/>
      <c r="PBH309" s="6"/>
      <c r="PBK309" s="7"/>
      <c r="PBL309" s="7"/>
      <c r="PBQ309" s="82"/>
      <c r="PBS309" s="7"/>
      <c r="PBT309" s="82"/>
      <c r="PBV309" s="7"/>
      <c r="PBW309" s="82"/>
      <c r="PBX309" s="82"/>
      <c r="PBY309" s="83"/>
      <c r="PCA309" s="82"/>
      <c r="PCB309" s="80"/>
      <c r="PCC309" s="81"/>
      <c r="PCD309" s="82"/>
      <c r="PCG309" s="82"/>
      <c r="PCH309" s="82"/>
      <c r="PCJ309" s="82"/>
      <c r="PCM309" s="82"/>
      <c r="PCP309" s="82"/>
      <c r="PCQ309" s="82"/>
      <c r="PCV309" s="82"/>
      <c r="PCY309" s="82"/>
      <c r="PCZ309" s="82"/>
      <c r="PDA309" s="82"/>
      <c r="PDB309" s="82"/>
      <c r="PDC309" s="82"/>
      <c r="PDD309" s="82"/>
      <c r="PDE309" s="82"/>
      <c r="PDW309" s="82"/>
      <c r="PDX309" s="82"/>
      <c r="PDY309" s="6"/>
      <c r="PEB309" s="7"/>
      <c r="PEC309" s="7"/>
      <c r="PEH309" s="82"/>
      <c r="PEJ309" s="7"/>
      <c r="PEK309" s="82"/>
      <c r="PEM309" s="7"/>
      <c r="PEN309" s="82"/>
      <c r="PEO309" s="82"/>
      <c r="PEP309" s="83"/>
      <c r="PER309" s="82"/>
      <c r="PES309" s="80"/>
      <c r="PET309" s="81"/>
      <c r="PEU309" s="82"/>
      <c r="PEX309" s="82"/>
      <c r="PEY309" s="82"/>
      <c r="PFA309" s="82"/>
      <c r="PFD309" s="82"/>
      <c r="PFG309" s="82"/>
      <c r="PFH309" s="82"/>
      <c r="PFM309" s="82"/>
      <c r="PFP309" s="82"/>
      <c r="PFQ309" s="82"/>
      <c r="PFR309" s="82"/>
      <c r="PFS309" s="82"/>
      <c r="PFT309" s="82"/>
      <c r="PFU309" s="82"/>
      <c r="PFV309" s="82"/>
      <c r="PGN309" s="82"/>
      <c r="PGO309" s="82"/>
      <c r="PGP309" s="6"/>
      <c r="PGS309" s="7"/>
      <c r="PGT309" s="7"/>
      <c r="PGY309" s="82"/>
      <c r="PHA309" s="7"/>
      <c r="PHB309" s="82"/>
      <c r="PHD309" s="7"/>
      <c r="PHE309" s="82"/>
      <c r="PHF309" s="82"/>
      <c r="PHG309" s="83"/>
      <c r="PHI309" s="82"/>
      <c r="PHJ309" s="80"/>
      <c r="PHK309" s="81"/>
      <c r="PHL309" s="82"/>
      <c r="PHO309" s="82"/>
      <c r="PHP309" s="82"/>
      <c r="PHR309" s="82"/>
      <c r="PHU309" s="82"/>
      <c r="PHX309" s="82"/>
      <c r="PHY309" s="82"/>
      <c r="PID309" s="82"/>
      <c r="PIG309" s="82"/>
      <c r="PIH309" s="82"/>
      <c r="PII309" s="82"/>
      <c r="PIJ309" s="82"/>
      <c r="PIK309" s="82"/>
      <c r="PIL309" s="82"/>
      <c r="PIM309" s="82"/>
      <c r="PJE309" s="82"/>
      <c r="PJF309" s="82"/>
      <c r="PJG309" s="6"/>
      <c r="PJJ309" s="7"/>
      <c r="PJK309" s="7"/>
      <c r="PJP309" s="82"/>
      <c r="PJR309" s="7"/>
      <c r="PJS309" s="82"/>
      <c r="PJU309" s="7"/>
      <c r="PJV309" s="82"/>
      <c r="PJW309" s="82"/>
      <c r="PJX309" s="83"/>
      <c r="PJZ309" s="82"/>
      <c r="PKA309" s="80"/>
      <c r="PKB309" s="81"/>
      <c r="PKC309" s="82"/>
      <c r="PKF309" s="82"/>
      <c r="PKG309" s="82"/>
      <c r="PKI309" s="82"/>
      <c r="PKL309" s="82"/>
      <c r="PKO309" s="82"/>
      <c r="PKP309" s="82"/>
      <c r="PKU309" s="82"/>
      <c r="PKX309" s="82"/>
      <c r="PKY309" s="82"/>
      <c r="PKZ309" s="82"/>
      <c r="PLA309" s="82"/>
      <c r="PLB309" s="82"/>
      <c r="PLC309" s="82"/>
      <c r="PLD309" s="82"/>
      <c r="PLV309" s="82"/>
      <c r="PLW309" s="82"/>
      <c r="PLX309" s="6"/>
      <c r="PMA309" s="7"/>
      <c r="PMB309" s="7"/>
      <c r="PMG309" s="82"/>
      <c r="PMI309" s="7"/>
      <c r="PMJ309" s="82"/>
      <c r="PML309" s="7"/>
      <c r="PMM309" s="82"/>
      <c r="PMN309" s="82"/>
      <c r="PMO309" s="83"/>
      <c r="PMQ309" s="82"/>
      <c r="PMR309" s="80"/>
      <c r="PMS309" s="81"/>
      <c r="PMT309" s="82"/>
      <c r="PMW309" s="82"/>
      <c r="PMX309" s="82"/>
      <c r="PMZ309" s="82"/>
      <c r="PNC309" s="82"/>
      <c r="PNF309" s="82"/>
      <c r="PNG309" s="82"/>
      <c r="PNL309" s="82"/>
      <c r="PNO309" s="82"/>
      <c r="PNP309" s="82"/>
      <c r="PNQ309" s="82"/>
      <c r="PNR309" s="82"/>
      <c r="PNS309" s="82"/>
      <c r="PNT309" s="82"/>
      <c r="PNU309" s="82"/>
      <c r="POM309" s="82"/>
      <c r="PON309" s="82"/>
      <c r="POO309" s="6"/>
      <c r="POR309" s="7"/>
      <c r="POS309" s="7"/>
      <c r="POX309" s="82"/>
      <c r="POZ309" s="7"/>
      <c r="PPA309" s="82"/>
      <c r="PPC309" s="7"/>
      <c r="PPD309" s="82"/>
      <c r="PPE309" s="82"/>
      <c r="PPF309" s="83"/>
      <c r="PPH309" s="82"/>
      <c r="PPI309" s="80"/>
      <c r="PPJ309" s="81"/>
      <c r="PPK309" s="82"/>
      <c r="PPN309" s="82"/>
      <c r="PPO309" s="82"/>
      <c r="PPQ309" s="82"/>
      <c r="PPT309" s="82"/>
      <c r="PPW309" s="82"/>
      <c r="PPX309" s="82"/>
      <c r="PQC309" s="82"/>
      <c r="PQF309" s="82"/>
      <c r="PQG309" s="82"/>
      <c r="PQH309" s="82"/>
      <c r="PQI309" s="82"/>
      <c r="PQJ309" s="82"/>
      <c r="PQK309" s="82"/>
      <c r="PQL309" s="82"/>
      <c r="PRD309" s="82"/>
      <c r="PRE309" s="82"/>
      <c r="PRF309" s="6"/>
      <c r="PRI309" s="7"/>
      <c r="PRJ309" s="7"/>
      <c r="PRO309" s="82"/>
      <c r="PRQ309" s="7"/>
      <c r="PRR309" s="82"/>
      <c r="PRT309" s="7"/>
      <c r="PRU309" s="82"/>
      <c r="PRV309" s="82"/>
      <c r="PRW309" s="83"/>
      <c r="PRY309" s="82"/>
      <c r="PRZ309" s="80"/>
      <c r="PSA309" s="81"/>
      <c r="PSB309" s="82"/>
      <c r="PSE309" s="82"/>
      <c r="PSF309" s="82"/>
      <c r="PSH309" s="82"/>
      <c r="PSK309" s="82"/>
      <c r="PSN309" s="82"/>
      <c r="PSO309" s="82"/>
      <c r="PST309" s="82"/>
      <c r="PSW309" s="82"/>
      <c r="PSX309" s="82"/>
      <c r="PSY309" s="82"/>
      <c r="PSZ309" s="82"/>
      <c r="PTA309" s="82"/>
      <c r="PTB309" s="82"/>
      <c r="PTC309" s="82"/>
      <c r="PTU309" s="82"/>
      <c r="PTV309" s="82"/>
      <c r="PTW309" s="6"/>
      <c r="PTZ309" s="7"/>
      <c r="PUA309" s="7"/>
      <c r="PUF309" s="82"/>
      <c r="PUH309" s="7"/>
      <c r="PUI309" s="82"/>
      <c r="PUK309" s="7"/>
      <c r="PUL309" s="82"/>
      <c r="PUM309" s="82"/>
      <c r="PUN309" s="83"/>
      <c r="PUP309" s="82"/>
      <c r="PUQ309" s="80"/>
      <c r="PUR309" s="81"/>
      <c r="PUS309" s="82"/>
      <c r="PUV309" s="82"/>
      <c r="PUW309" s="82"/>
      <c r="PUY309" s="82"/>
      <c r="PVB309" s="82"/>
      <c r="PVE309" s="82"/>
      <c r="PVF309" s="82"/>
      <c r="PVK309" s="82"/>
      <c r="PVN309" s="82"/>
      <c r="PVO309" s="82"/>
      <c r="PVP309" s="82"/>
      <c r="PVQ309" s="82"/>
      <c r="PVR309" s="82"/>
      <c r="PVS309" s="82"/>
      <c r="PVT309" s="82"/>
      <c r="PWL309" s="82"/>
      <c r="PWM309" s="82"/>
      <c r="PWN309" s="6"/>
      <c r="PWQ309" s="7"/>
      <c r="PWR309" s="7"/>
      <c r="PWW309" s="82"/>
      <c r="PWY309" s="7"/>
      <c r="PWZ309" s="82"/>
      <c r="PXB309" s="7"/>
      <c r="PXC309" s="82"/>
      <c r="PXD309" s="82"/>
      <c r="PXE309" s="83"/>
      <c r="PXG309" s="82"/>
      <c r="PXH309" s="80"/>
      <c r="PXI309" s="81"/>
      <c r="PXJ309" s="82"/>
      <c r="PXM309" s="82"/>
      <c r="PXN309" s="82"/>
      <c r="PXP309" s="82"/>
      <c r="PXS309" s="82"/>
      <c r="PXV309" s="82"/>
      <c r="PXW309" s="82"/>
      <c r="PYB309" s="82"/>
      <c r="PYE309" s="82"/>
      <c r="PYF309" s="82"/>
      <c r="PYG309" s="82"/>
      <c r="PYH309" s="82"/>
      <c r="PYI309" s="82"/>
      <c r="PYJ309" s="82"/>
      <c r="PYK309" s="82"/>
      <c r="PZC309" s="82"/>
      <c r="PZD309" s="82"/>
      <c r="PZE309" s="6"/>
      <c r="PZH309" s="7"/>
      <c r="PZI309" s="7"/>
      <c r="PZN309" s="82"/>
      <c r="PZP309" s="7"/>
      <c r="PZQ309" s="82"/>
      <c r="PZS309" s="7"/>
      <c r="PZT309" s="82"/>
      <c r="PZU309" s="82"/>
      <c r="PZV309" s="83"/>
      <c r="PZX309" s="82"/>
      <c r="PZY309" s="80"/>
      <c r="PZZ309" s="81"/>
      <c r="QAA309" s="82"/>
      <c r="QAD309" s="82"/>
      <c r="QAE309" s="82"/>
      <c r="QAG309" s="82"/>
      <c r="QAJ309" s="82"/>
      <c r="QAM309" s="82"/>
      <c r="QAN309" s="82"/>
      <c r="QAS309" s="82"/>
      <c r="QAV309" s="82"/>
      <c r="QAW309" s="82"/>
      <c r="QAX309" s="82"/>
      <c r="QAY309" s="82"/>
      <c r="QAZ309" s="82"/>
      <c r="QBA309" s="82"/>
      <c r="QBB309" s="82"/>
      <c r="QBT309" s="82"/>
      <c r="QBU309" s="82"/>
      <c r="QBV309" s="6"/>
      <c r="QBY309" s="7"/>
      <c r="QBZ309" s="7"/>
      <c r="QCE309" s="82"/>
      <c r="QCG309" s="7"/>
      <c r="QCH309" s="82"/>
      <c r="QCJ309" s="7"/>
      <c r="QCK309" s="82"/>
      <c r="QCL309" s="82"/>
      <c r="QCM309" s="83"/>
      <c r="QCO309" s="82"/>
      <c r="QCP309" s="80"/>
      <c r="QCQ309" s="81"/>
      <c r="QCR309" s="82"/>
      <c r="QCU309" s="82"/>
      <c r="QCV309" s="82"/>
      <c r="QCX309" s="82"/>
      <c r="QDA309" s="82"/>
      <c r="QDD309" s="82"/>
      <c r="QDE309" s="82"/>
      <c r="QDJ309" s="82"/>
      <c r="QDM309" s="82"/>
      <c r="QDN309" s="82"/>
      <c r="QDO309" s="82"/>
      <c r="QDP309" s="82"/>
      <c r="QDQ309" s="82"/>
      <c r="QDR309" s="82"/>
      <c r="QDS309" s="82"/>
      <c r="QEK309" s="82"/>
      <c r="QEL309" s="82"/>
      <c r="QEM309" s="6"/>
      <c r="QEP309" s="7"/>
      <c r="QEQ309" s="7"/>
      <c r="QEV309" s="82"/>
      <c r="QEX309" s="7"/>
      <c r="QEY309" s="82"/>
      <c r="QFA309" s="7"/>
      <c r="QFB309" s="82"/>
      <c r="QFC309" s="82"/>
      <c r="QFD309" s="83"/>
      <c r="QFF309" s="82"/>
      <c r="QFG309" s="80"/>
      <c r="QFH309" s="81"/>
      <c r="QFI309" s="82"/>
      <c r="QFL309" s="82"/>
      <c r="QFM309" s="82"/>
      <c r="QFO309" s="82"/>
      <c r="QFR309" s="82"/>
      <c r="QFU309" s="82"/>
      <c r="QFV309" s="82"/>
      <c r="QGA309" s="82"/>
      <c r="QGD309" s="82"/>
      <c r="QGE309" s="82"/>
      <c r="QGF309" s="82"/>
      <c r="QGG309" s="82"/>
      <c r="QGH309" s="82"/>
      <c r="QGI309" s="82"/>
      <c r="QGJ309" s="82"/>
      <c r="QHB309" s="82"/>
      <c r="QHC309" s="82"/>
      <c r="QHD309" s="6"/>
      <c r="QHG309" s="7"/>
      <c r="QHH309" s="7"/>
      <c r="QHM309" s="82"/>
      <c r="QHO309" s="7"/>
      <c r="QHP309" s="82"/>
      <c r="QHR309" s="7"/>
      <c r="QHS309" s="82"/>
      <c r="QHT309" s="82"/>
      <c r="QHU309" s="83"/>
      <c r="QHW309" s="82"/>
      <c r="QHX309" s="80"/>
      <c r="QHY309" s="81"/>
      <c r="QHZ309" s="82"/>
      <c r="QIC309" s="82"/>
      <c r="QID309" s="82"/>
      <c r="QIF309" s="82"/>
      <c r="QII309" s="82"/>
      <c r="QIL309" s="82"/>
      <c r="QIM309" s="82"/>
      <c r="QIR309" s="82"/>
      <c r="QIU309" s="82"/>
      <c r="QIV309" s="82"/>
      <c r="QIW309" s="82"/>
      <c r="QIX309" s="82"/>
      <c r="QIY309" s="82"/>
      <c r="QIZ309" s="82"/>
      <c r="QJA309" s="82"/>
      <c r="QJS309" s="82"/>
      <c r="QJT309" s="82"/>
      <c r="QJU309" s="6"/>
      <c r="QJX309" s="7"/>
      <c r="QJY309" s="7"/>
      <c r="QKD309" s="82"/>
      <c r="QKF309" s="7"/>
      <c r="QKG309" s="82"/>
      <c r="QKI309" s="7"/>
      <c r="QKJ309" s="82"/>
      <c r="QKK309" s="82"/>
      <c r="QKL309" s="83"/>
      <c r="QKN309" s="82"/>
      <c r="QKO309" s="80"/>
      <c r="QKP309" s="81"/>
      <c r="QKQ309" s="82"/>
      <c r="QKT309" s="82"/>
      <c r="QKU309" s="82"/>
      <c r="QKW309" s="82"/>
      <c r="QKZ309" s="82"/>
      <c r="QLC309" s="82"/>
      <c r="QLD309" s="82"/>
      <c r="QLI309" s="82"/>
      <c r="QLL309" s="82"/>
      <c r="QLM309" s="82"/>
      <c r="QLN309" s="82"/>
      <c r="QLO309" s="82"/>
      <c r="QLP309" s="82"/>
      <c r="QLQ309" s="82"/>
      <c r="QLR309" s="82"/>
      <c r="QMJ309" s="82"/>
      <c r="QMK309" s="82"/>
      <c r="QML309" s="6"/>
      <c r="QMO309" s="7"/>
      <c r="QMP309" s="7"/>
      <c r="QMU309" s="82"/>
      <c r="QMW309" s="7"/>
      <c r="QMX309" s="82"/>
      <c r="QMZ309" s="7"/>
      <c r="QNA309" s="82"/>
      <c r="QNB309" s="82"/>
      <c r="QNC309" s="83"/>
      <c r="QNE309" s="82"/>
      <c r="QNF309" s="80"/>
      <c r="QNG309" s="81"/>
      <c r="QNH309" s="82"/>
      <c r="QNK309" s="82"/>
      <c r="QNL309" s="82"/>
      <c r="QNN309" s="82"/>
      <c r="QNQ309" s="82"/>
      <c r="QNT309" s="82"/>
      <c r="QNU309" s="82"/>
      <c r="QNZ309" s="82"/>
      <c r="QOC309" s="82"/>
      <c r="QOD309" s="82"/>
      <c r="QOE309" s="82"/>
      <c r="QOF309" s="82"/>
      <c r="QOG309" s="82"/>
      <c r="QOH309" s="82"/>
      <c r="QOI309" s="82"/>
      <c r="QPA309" s="82"/>
      <c r="QPB309" s="82"/>
      <c r="QPC309" s="6"/>
      <c r="QPF309" s="7"/>
      <c r="QPG309" s="7"/>
      <c r="QPL309" s="82"/>
      <c r="QPN309" s="7"/>
      <c r="QPO309" s="82"/>
      <c r="QPQ309" s="7"/>
      <c r="QPR309" s="82"/>
      <c r="QPS309" s="82"/>
      <c r="QPT309" s="83"/>
      <c r="QPV309" s="82"/>
      <c r="QPW309" s="80"/>
      <c r="QPX309" s="81"/>
      <c r="QPY309" s="82"/>
      <c r="QQB309" s="82"/>
      <c r="QQC309" s="82"/>
      <c r="QQE309" s="82"/>
      <c r="QQH309" s="82"/>
      <c r="QQK309" s="82"/>
      <c r="QQL309" s="82"/>
      <c r="QQQ309" s="82"/>
      <c r="QQT309" s="82"/>
      <c r="QQU309" s="82"/>
      <c r="QQV309" s="82"/>
      <c r="QQW309" s="82"/>
      <c r="QQX309" s="82"/>
      <c r="QQY309" s="82"/>
      <c r="QQZ309" s="82"/>
      <c r="QRR309" s="82"/>
      <c r="QRS309" s="82"/>
      <c r="QRT309" s="6"/>
      <c r="QRW309" s="7"/>
      <c r="QRX309" s="7"/>
      <c r="QSC309" s="82"/>
      <c r="QSE309" s="7"/>
      <c r="QSF309" s="82"/>
      <c r="QSH309" s="7"/>
      <c r="QSI309" s="82"/>
      <c r="QSJ309" s="82"/>
      <c r="QSK309" s="83"/>
      <c r="QSM309" s="82"/>
      <c r="QSN309" s="80"/>
      <c r="QSO309" s="81"/>
      <c r="QSP309" s="82"/>
      <c r="QSS309" s="82"/>
      <c r="QST309" s="82"/>
      <c r="QSV309" s="82"/>
      <c r="QSY309" s="82"/>
      <c r="QTB309" s="82"/>
      <c r="QTC309" s="82"/>
      <c r="QTH309" s="82"/>
      <c r="QTK309" s="82"/>
      <c r="QTL309" s="82"/>
      <c r="QTM309" s="82"/>
      <c r="QTN309" s="82"/>
      <c r="QTO309" s="82"/>
      <c r="QTP309" s="82"/>
      <c r="QTQ309" s="82"/>
      <c r="QUI309" s="82"/>
      <c r="QUJ309" s="82"/>
      <c r="QUK309" s="6"/>
      <c r="QUN309" s="7"/>
      <c r="QUO309" s="7"/>
      <c r="QUT309" s="82"/>
      <c r="QUV309" s="7"/>
      <c r="QUW309" s="82"/>
      <c r="QUY309" s="7"/>
      <c r="QUZ309" s="82"/>
      <c r="QVA309" s="82"/>
      <c r="QVB309" s="83"/>
      <c r="QVD309" s="82"/>
      <c r="QVE309" s="80"/>
      <c r="QVF309" s="81"/>
      <c r="QVG309" s="82"/>
      <c r="QVJ309" s="82"/>
      <c r="QVK309" s="82"/>
      <c r="QVM309" s="82"/>
      <c r="QVP309" s="82"/>
      <c r="QVS309" s="82"/>
      <c r="QVT309" s="82"/>
      <c r="QVY309" s="82"/>
      <c r="QWB309" s="82"/>
      <c r="QWC309" s="82"/>
      <c r="QWD309" s="82"/>
      <c r="QWE309" s="82"/>
      <c r="QWF309" s="82"/>
      <c r="QWG309" s="82"/>
      <c r="QWH309" s="82"/>
      <c r="QWZ309" s="82"/>
      <c r="QXA309" s="82"/>
      <c r="QXB309" s="6"/>
      <c r="QXE309" s="7"/>
      <c r="QXF309" s="7"/>
      <c r="QXK309" s="82"/>
      <c r="QXM309" s="7"/>
      <c r="QXN309" s="82"/>
      <c r="QXP309" s="7"/>
      <c r="QXQ309" s="82"/>
      <c r="QXR309" s="82"/>
      <c r="QXS309" s="83"/>
      <c r="QXU309" s="82"/>
      <c r="QXV309" s="80"/>
      <c r="QXW309" s="81"/>
      <c r="QXX309" s="82"/>
      <c r="QYA309" s="82"/>
      <c r="QYB309" s="82"/>
      <c r="QYD309" s="82"/>
      <c r="QYG309" s="82"/>
      <c r="QYJ309" s="82"/>
      <c r="QYK309" s="82"/>
      <c r="QYP309" s="82"/>
      <c r="QYS309" s="82"/>
      <c r="QYT309" s="82"/>
      <c r="QYU309" s="82"/>
      <c r="QYV309" s="82"/>
      <c r="QYW309" s="82"/>
      <c r="QYX309" s="82"/>
      <c r="QYY309" s="82"/>
      <c r="QZQ309" s="82"/>
      <c r="QZR309" s="82"/>
      <c r="QZS309" s="6"/>
      <c r="QZV309" s="7"/>
      <c r="QZW309" s="7"/>
      <c r="RAB309" s="82"/>
      <c r="RAD309" s="7"/>
      <c r="RAE309" s="82"/>
      <c r="RAG309" s="7"/>
      <c r="RAH309" s="82"/>
      <c r="RAI309" s="82"/>
      <c r="RAJ309" s="83"/>
      <c r="RAL309" s="82"/>
      <c r="RAM309" s="80"/>
      <c r="RAN309" s="81"/>
      <c r="RAO309" s="82"/>
      <c r="RAR309" s="82"/>
      <c r="RAS309" s="82"/>
      <c r="RAU309" s="82"/>
      <c r="RAX309" s="82"/>
      <c r="RBA309" s="82"/>
      <c r="RBB309" s="82"/>
      <c r="RBG309" s="82"/>
      <c r="RBJ309" s="82"/>
      <c r="RBK309" s="82"/>
      <c r="RBL309" s="82"/>
      <c r="RBM309" s="82"/>
      <c r="RBN309" s="82"/>
      <c r="RBO309" s="82"/>
      <c r="RBP309" s="82"/>
      <c r="RCH309" s="82"/>
      <c r="RCI309" s="82"/>
      <c r="RCJ309" s="6"/>
      <c r="RCM309" s="7"/>
      <c r="RCN309" s="7"/>
      <c r="RCS309" s="82"/>
      <c r="RCU309" s="7"/>
      <c r="RCV309" s="82"/>
      <c r="RCX309" s="7"/>
      <c r="RCY309" s="82"/>
      <c r="RCZ309" s="82"/>
      <c r="RDA309" s="83"/>
      <c r="RDC309" s="82"/>
      <c r="RDD309" s="80"/>
      <c r="RDE309" s="81"/>
      <c r="RDF309" s="82"/>
      <c r="RDI309" s="82"/>
      <c r="RDJ309" s="82"/>
      <c r="RDL309" s="82"/>
      <c r="RDO309" s="82"/>
      <c r="RDR309" s="82"/>
      <c r="RDS309" s="82"/>
      <c r="RDX309" s="82"/>
      <c r="REA309" s="82"/>
      <c r="REB309" s="82"/>
      <c r="REC309" s="82"/>
      <c r="RED309" s="82"/>
      <c r="REE309" s="82"/>
      <c r="REF309" s="82"/>
      <c r="REG309" s="82"/>
      <c r="REY309" s="82"/>
      <c r="REZ309" s="82"/>
      <c r="RFA309" s="6"/>
      <c r="RFD309" s="7"/>
      <c r="RFE309" s="7"/>
      <c r="RFJ309" s="82"/>
      <c r="RFL309" s="7"/>
      <c r="RFM309" s="82"/>
      <c r="RFO309" s="7"/>
      <c r="RFP309" s="82"/>
      <c r="RFQ309" s="82"/>
      <c r="RFR309" s="83"/>
      <c r="RFT309" s="82"/>
      <c r="RFU309" s="80"/>
      <c r="RFV309" s="81"/>
      <c r="RFW309" s="82"/>
      <c r="RFZ309" s="82"/>
      <c r="RGA309" s="82"/>
      <c r="RGC309" s="82"/>
      <c r="RGF309" s="82"/>
      <c r="RGI309" s="82"/>
      <c r="RGJ309" s="82"/>
      <c r="RGO309" s="82"/>
      <c r="RGR309" s="82"/>
      <c r="RGS309" s="82"/>
      <c r="RGT309" s="82"/>
      <c r="RGU309" s="82"/>
      <c r="RGV309" s="82"/>
      <c r="RGW309" s="82"/>
      <c r="RGX309" s="82"/>
      <c r="RHP309" s="82"/>
      <c r="RHQ309" s="82"/>
      <c r="RHR309" s="6"/>
      <c r="RHU309" s="7"/>
      <c r="RHV309" s="7"/>
      <c r="RIA309" s="82"/>
      <c r="RIC309" s="7"/>
      <c r="RID309" s="82"/>
      <c r="RIF309" s="7"/>
      <c r="RIG309" s="82"/>
      <c r="RIH309" s="82"/>
      <c r="RII309" s="83"/>
      <c r="RIK309" s="82"/>
      <c r="RIL309" s="80"/>
      <c r="RIM309" s="81"/>
      <c r="RIN309" s="82"/>
      <c r="RIQ309" s="82"/>
      <c r="RIR309" s="82"/>
      <c r="RIT309" s="82"/>
      <c r="RIW309" s="82"/>
      <c r="RIZ309" s="82"/>
      <c r="RJA309" s="82"/>
      <c r="RJF309" s="82"/>
      <c r="RJI309" s="82"/>
      <c r="RJJ309" s="82"/>
      <c r="RJK309" s="82"/>
      <c r="RJL309" s="82"/>
      <c r="RJM309" s="82"/>
      <c r="RJN309" s="82"/>
      <c r="RJO309" s="82"/>
      <c r="RKG309" s="82"/>
      <c r="RKH309" s="82"/>
      <c r="RKI309" s="6"/>
      <c r="RKL309" s="7"/>
      <c r="RKM309" s="7"/>
      <c r="RKR309" s="82"/>
      <c r="RKT309" s="7"/>
      <c r="RKU309" s="82"/>
      <c r="RKW309" s="7"/>
      <c r="RKX309" s="82"/>
      <c r="RKY309" s="82"/>
      <c r="RKZ309" s="83"/>
      <c r="RLB309" s="82"/>
      <c r="RLC309" s="80"/>
      <c r="RLD309" s="81"/>
      <c r="RLE309" s="82"/>
      <c r="RLH309" s="82"/>
      <c r="RLI309" s="82"/>
      <c r="RLK309" s="82"/>
      <c r="RLN309" s="82"/>
      <c r="RLQ309" s="82"/>
      <c r="RLR309" s="82"/>
      <c r="RLW309" s="82"/>
      <c r="RLZ309" s="82"/>
      <c r="RMA309" s="82"/>
      <c r="RMB309" s="82"/>
      <c r="RMC309" s="82"/>
      <c r="RMD309" s="82"/>
      <c r="RME309" s="82"/>
      <c r="RMF309" s="82"/>
      <c r="RMX309" s="82"/>
      <c r="RMY309" s="82"/>
      <c r="RMZ309" s="6"/>
      <c r="RNC309" s="7"/>
      <c r="RND309" s="7"/>
      <c r="RNI309" s="82"/>
      <c r="RNK309" s="7"/>
      <c r="RNL309" s="82"/>
      <c r="RNN309" s="7"/>
      <c r="RNO309" s="82"/>
      <c r="RNP309" s="82"/>
      <c r="RNQ309" s="83"/>
      <c r="RNS309" s="82"/>
      <c r="RNT309" s="80"/>
      <c r="RNU309" s="81"/>
      <c r="RNV309" s="82"/>
      <c r="RNY309" s="82"/>
      <c r="RNZ309" s="82"/>
      <c r="ROB309" s="82"/>
      <c r="ROE309" s="82"/>
      <c r="ROH309" s="82"/>
      <c r="ROI309" s="82"/>
      <c r="RON309" s="82"/>
      <c r="ROQ309" s="82"/>
      <c r="ROR309" s="82"/>
      <c r="ROS309" s="82"/>
      <c r="ROT309" s="82"/>
      <c r="ROU309" s="82"/>
      <c r="ROV309" s="82"/>
      <c r="ROW309" s="82"/>
      <c r="RPO309" s="82"/>
      <c r="RPP309" s="82"/>
      <c r="RPQ309" s="6"/>
      <c r="RPT309" s="7"/>
      <c r="RPU309" s="7"/>
      <c r="RPZ309" s="82"/>
      <c r="RQB309" s="7"/>
      <c r="RQC309" s="82"/>
      <c r="RQE309" s="7"/>
      <c r="RQF309" s="82"/>
      <c r="RQG309" s="82"/>
      <c r="RQH309" s="83"/>
      <c r="RQJ309" s="82"/>
      <c r="RQK309" s="80"/>
      <c r="RQL309" s="81"/>
      <c r="RQM309" s="82"/>
      <c r="RQP309" s="82"/>
      <c r="RQQ309" s="82"/>
      <c r="RQS309" s="82"/>
      <c r="RQV309" s="82"/>
      <c r="RQY309" s="82"/>
      <c r="RQZ309" s="82"/>
      <c r="RRE309" s="82"/>
      <c r="RRH309" s="82"/>
      <c r="RRI309" s="82"/>
      <c r="RRJ309" s="82"/>
      <c r="RRK309" s="82"/>
      <c r="RRL309" s="82"/>
      <c r="RRM309" s="82"/>
      <c r="RRN309" s="82"/>
      <c r="RSF309" s="82"/>
      <c r="RSG309" s="82"/>
      <c r="RSH309" s="6"/>
      <c r="RSK309" s="7"/>
      <c r="RSL309" s="7"/>
      <c r="RSQ309" s="82"/>
      <c r="RSS309" s="7"/>
      <c r="RST309" s="82"/>
      <c r="RSV309" s="7"/>
      <c r="RSW309" s="82"/>
      <c r="RSX309" s="82"/>
      <c r="RSY309" s="83"/>
      <c r="RTA309" s="82"/>
      <c r="RTB309" s="80"/>
      <c r="RTC309" s="81"/>
      <c r="RTD309" s="82"/>
      <c r="RTG309" s="82"/>
      <c r="RTH309" s="82"/>
      <c r="RTJ309" s="82"/>
      <c r="RTM309" s="82"/>
      <c r="RTP309" s="82"/>
      <c r="RTQ309" s="82"/>
      <c r="RTV309" s="82"/>
      <c r="RTY309" s="82"/>
      <c r="RTZ309" s="82"/>
      <c r="RUA309" s="82"/>
      <c r="RUB309" s="82"/>
      <c r="RUC309" s="82"/>
      <c r="RUD309" s="82"/>
      <c r="RUE309" s="82"/>
      <c r="RUW309" s="82"/>
      <c r="RUX309" s="82"/>
      <c r="RUY309" s="6"/>
      <c r="RVB309" s="7"/>
      <c r="RVC309" s="7"/>
      <c r="RVH309" s="82"/>
      <c r="RVJ309" s="7"/>
      <c r="RVK309" s="82"/>
      <c r="RVM309" s="7"/>
      <c r="RVN309" s="82"/>
      <c r="RVO309" s="82"/>
      <c r="RVP309" s="83"/>
      <c r="RVR309" s="82"/>
      <c r="RVS309" s="80"/>
      <c r="RVT309" s="81"/>
      <c r="RVU309" s="82"/>
      <c r="RVX309" s="82"/>
      <c r="RVY309" s="82"/>
      <c r="RWA309" s="82"/>
      <c r="RWD309" s="82"/>
      <c r="RWG309" s="82"/>
      <c r="RWH309" s="82"/>
      <c r="RWM309" s="82"/>
      <c r="RWP309" s="82"/>
      <c r="RWQ309" s="82"/>
      <c r="RWR309" s="82"/>
      <c r="RWS309" s="82"/>
      <c r="RWT309" s="82"/>
      <c r="RWU309" s="82"/>
      <c r="RWV309" s="82"/>
      <c r="RXN309" s="82"/>
      <c r="RXO309" s="82"/>
      <c r="RXP309" s="6"/>
      <c r="RXS309" s="7"/>
      <c r="RXT309" s="7"/>
      <c r="RXY309" s="82"/>
      <c r="RYA309" s="7"/>
      <c r="RYB309" s="82"/>
      <c r="RYD309" s="7"/>
      <c r="RYE309" s="82"/>
      <c r="RYF309" s="82"/>
      <c r="RYG309" s="83"/>
      <c r="RYI309" s="82"/>
      <c r="RYJ309" s="80"/>
      <c r="RYK309" s="81"/>
      <c r="RYL309" s="82"/>
      <c r="RYO309" s="82"/>
      <c r="RYP309" s="82"/>
      <c r="RYR309" s="82"/>
      <c r="RYU309" s="82"/>
      <c r="RYX309" s="82"/>
      <c r="RYY309" s="82"/>
      <c r="RZD309" s="82"/>
      <c r="RZG309" s="82"/>
      <c r="RZH309" s="82"/>
      <c r="RZI309" s="82"/>
      <c r="RZJ309" s="82"/>
      <c r="RZK309" s="82"/>
      <c r="RZL309" s="82"/>
      <c r="RZM309" s="82"/>
      <c r="SAE309" s="82"/>
      <c r="SAF309" s="82"/>
      <c r="SAG309" s="6"/>
      <c r="SAJ309" s="7"/>
      <c r="SAK309" s="7"/>
      <c r="SAP309" s="82"/>
      <c r="SAR309" s="7"/>
      <c r="SAS309" s="82"/>
      <c r="SAU309" s="7"/>
      <c r="SAV309" s="82"/>
      <c r="SAW309" s="82"/>
      <c r="SAX309" s="83"/>
      <c r="SAZ309" s="82"/>
      <c r="SBA309" s="80"/>
      <c r="SBB309" s="81"/>
      <c r="SBC309" s="82"/>
      <c r="SBF309" s="82"/>
      <c r="SBG309" s="82"/>
      <c r="SBI309" s="82"/>
      <c r="SBL309" s="82"/>
      <c r="SBO309" s="82"/>
      <c r="SBP309" s="82"/>
      <c r="SBU309" s="82"/>
      <c r="SBX309" s="82"/>
      <c r="SBY309" s="82"/>
      <c r="SBZ309" s="82"/>
      <c r="SCA309" s="82"/>
      <c r="SCB309" s="82"/>
      <c r="SCC309" s="82"/>
      <c r="SCD309" s="82"/>
      <c r="SCV309" s="82"/>
      <c r="SCW309" s="82"/>
      <c r="SCX309" s="6"/>
      <c r="SDA309" s="7"/>
      <c r="SDB309" s="7"/>
      <c r="SDG309" s="82"/>
      <c r="SDI309" s="7"/>
      <c r="SDJ309" s="82"/>
      <c r="SDL309" s="7"/>
      <c r="SDM309" s="82"/>
      <c r="SDN309" s="82"/>
      <c r="SDO309" s="83"/>
      <c r="SDQ309" s="82"/>
      <c r="SDR309" s="80"/>
      <c r="SDS309" s="81"/>
      <c r="SDT309" s="82"/>
      <c r="SDW309" s="82"/>
      <c r="SDX309" s="82"/>
      <c r="SDZ309" s="82"/>
      <c r="SEC309" s="82"/>
      <c r="SEF309" s="82"/>
      <c r="SEG309" s="82"/>
      <c r="SEL309" s="82"/>
      <c r="SEO309" s="82"/>
      <c r="SEP309" s="82"/>
      <c r="SEQ309" s="82"/>
      <c r="SER309" s="82"/>
      <c r="SES309" s="82"/>
      <c r="SET309" s="82"/>
      <c r="SEU309" s="82"/>
      <c r="SFM309" s="82"/>
      <c r="SFN309" s="82"/>
      <c r="SFO309" s="6"/>
      <c r="SFR309" s="7"/>
      <c r="SFS309" s="7"/>
      <c r="SFX309" s="82"/>
      <c r="SFZ309" s="7"/>
      <c r="SGA309" s="82"/>
      <c r="SGC309" s="7"/>
      <c r="SGD309" s="82"/>
      <c r="SGE309" s="82"/>
      <c r="SGF309" s="83"/>
      <c r="SGH309" s="82"/>
      <c r="SGI309" s="80"/>
      <c r="SGJ309" s="81"/>
      <c r="SGK309" s="82"/>
      <c r="SGN309" s="82"/>
      <c r="SGO309" s="82"/>
      <c r="SGQ309" s="82"/>
      <c r="SGT309" s="82"/>
      <c r="SGW309" s="82"/>
      <c r="SGX309" s="82"/>
      <c r="SHC309" s="82"/>
      <c r="SHF309" s="82"/>
      <c r="SHG309" s="82"/>
      <c r="SHH309" s="82"/>
      <c r="SHI309" s="82"/>
      <c r="SHJ309" s="82"/>
      <c r="SHK309" s="82"/>
      <c r="SHL309" s="82"/>
      <c r="SID309" s="82"/>
      <c r="SIE309" s="82"/>
      <c r="SIF309" s="6"/>
      <c r="SII309" s="7"/>
      <c r="SIJ309" s="7"/>
      <c r="SIO309" s="82"/>
      <c r="SIQ309" s="7"/>
      <c r="SIR309" s="82"/>
      <c r="SIT309" s="7"/>
      <c r="SIU309" s="82"/>
      <c r="SIV309" s="82"/>
      <c r="SIW309" s="83"/>
      <c r="SIY309" s="82"/>
      <c r="SIZ309" s="80"/>
      <c r="SJA309" s="81"/>
      <c r="SJB309" s="82"/>
      <c r="SJE309" s="82"/>
      <c r="SJF309" s="82"/>
      <c r="SJH309" s="82"/>
      <c r="SJK309" s="82"/>
      <c r="SJN309" s="82"/>
      <c r="SJO309" s="82"/>
      <c r="SJT309" s="82"/>
      <c r="SJW309" s="82"/>
      <c r="SJX309" s="82"/>
      <c r="SJY309" s="82"/>
      <c r="SJZ309" s="82"/>
      <c r="SKA309" s="82"/>
      <c r="SKB309" s="82"/>
      <c r="SKC309" s="82"/>
      <c r="SKU309" s="82"/>
      <c r="SKV309" s="82"/>
      <c r="SKW309" s="6"/>
      <c r="SKZ309" s="7"/>
      <c r="SLA309" s="7"/>
      <c r="SLF309" s="82"/>
      <c r="SLH309" s="7"/>
      <c r="SLI309" s="82"/>
      <c r="SLK309" s="7"/>
      <c r="SLL309" s="82"/>
      <c r="SLM309" s="82"/>
      <c r="SLN309" s="83"/>
      <c r="SLP309" s="82"/>
      <c r="SLQ309" s="80"/>
      <c r="SLR309" s="81"/>
      <c r="SLS309" s="82"/>
      <c r="SLV309" s="82"/>
      <c r="SLW309" s="82"/>
      <c r="SLY309" s="82"/>
      <c r="SMB309" s="82"/>
      <c r="SME309" s="82"/>
      <c r="SMF309" s="82"/>
      <c r="SMK309" s="82"/>
      <c r="SMN309" s="82"/>
      <c r="SMO309" s="82"/>
      <c r="SMP309" s="82"/>
      <c r="SMQ309" s="82"/>
      <c r="SMR309" s="82"/>
      <c r="SMS309" s="82"/>
      <c r="SMT309" s="82"/>
      <c r="SNL309" s="82"/>
      <c r="SNM309" s="82"/>
      <c r="SNN309" s="6"/>
      <c r="SNQ309" s="7"/>
      <c r="SNR309" s="7"/>
      <c r="SNW309" s="82"/>
      <c r="SNY309" s="7"/>
      <c r="SNZ309" s="82"/>
      <c r="SOB309" s="7"/>
      <c r="SOC309" s="82"/>
      <c r="SOD309" s="82"/>
      <c r="SOE309" s="83"/>
      <c r="SOG309" s="82"/>
      <c r="SOH309" s="80"/>
      <c r="SOI309" s="81"/>
      <c r="SOJ309" s="82"/>
      <c r="SOM309" s="82"/>
      <c r="SON309" s="82"/>
      <c r="SOP309" s="82"/>
      <c r="SOS309" s="82"/>
      <c r="SOV309" s="82"/>
      <c r="SOW309" s="82"/>
      <c r="SPB309" s="82"/>
      <c r="SPE309" s="82"/>
      <c r="SPF309" s="82"/>
      <c r="SPG309" s="82"/>
      <c r="SPH309" s="82"/>
      <c r="SPI309" s="82"/>
      <c r="SPJ309" s="82"/>
      <c r="SPK309" s="82"/>
      <c r="SQC309" s="82"/>
      <c r="SQD309" s="82"/>
      <c r="SQE309" s="6"/>
      <c r="SQH309" s="7"/>
      <c r="SQI309" s="7"/>
      <c r="SQN309" s="82"/>
      <c r="SQP309" s="7"/>
      <c r="SQQ309" s="82"/>
      <c r="SQS309" s="7"/>
      <c r="SQT309" s="82"/>
      <c r="SQU309" s="82"/>
      <c r="SQV309" s="83"/>
      <c r="SQX309" s="82"/>
      <c r="SQY309" s="80"/>
      <c r="SQZ309" s="81"/>
      <c r="SRA309" s="82"/>
      <c r="SRD309" s="82"/>
      <c r="SRE309" s="82"/>
      <c r="SRG309" s="82"/>
      <c r="SRJ309" s="82"/>
      <c r="SRM309" s="82"/>
      <c r="SRN309" s="82"/>
      <c r="SRS309" s="82"/>
      <c r="SRV309" s="82"/>
      <c r="SRW309" s="82"/>
      <c r="SRX309" s="82"/>
      <c r="SRY309" s="82"/>
      <c r="SRZ309" s="82"/>
      <c r="SSA309" s="82"/>
      <c r="SSB309" s="82"/>
      <c r="SST309" s="82"/>
      <c r="SSU309" s="82"/>
      <c r="SSV309" s="6"/>
      <c r="SSY309" s="7"/>
      <c r="SSZ309" s="7"/>
      <c r="STE309" s="82"/>
      <c r="STG309" s="7"/>
      <c r="STH309" s="82"/>
      <c r="STJ309" s="7"/>
      <c r="STK309" s="82"/>
      <c r="STL309" s="82"/>
      <c r="STM309" s="83"/>
      <c r="STO309" s="82"/>
      <c r="STP309" s="80"/>
      <c r="STQ309" s="81"/>
      <c r="STR309" s="82"/>
      <c r="STU309" s="82"/>
      <c r="STV309" s="82"/>
      <c r="STX309" s="82"/>
      <c r="SUA309" s="82"/>
      <c r="SUD309" s="82"/>
      <c r="SUE309" s="82"/>
      <c r="SUJ309" s="82"/>
      <c r="SUM309" s="82"/>
      <c r="SUN309" s="82"/>
      <c r="SUO309" s="82"/>
      <c r="SUP309" s="82"/>
      <c r="SUQ309" s="82"/>
      <c r="SUR309" s="82"/>
      <c r="SUS309" s="82"/>
      <c r="SVK309" s="82"/>
      <c r="SVL309" s="82"/>
      <c r="SVM309" s="6"/>
      <c r="SVP309" s="7"/>
      <c r="SVQ309" s="7"/>
      <c r="SVV309" s="82"/>
      <c r="SVX309" s="7"/>
      <c r="SVY309" s="82"/>
      <c r="SWA309" s="7"/>
      <c r="SWB309" s="82"/>
      <c r="SWC309" s="82"/>
      <c r="SWD309" s="83"/>
      <c r="SWF309" s="82"/>
      <c r="SWG309" s="80"/>
      <c r="SWH309" s="81"/>
      <c r="SWI309" s="82"/>
      <c r="SWL309" s="82"/>
      <c r="SWM309" s="82"/>
      <c r="SWO309" s="82"/>
      <c r="SWR309" s="82"/>
      <c r="SWU309" s="82"/>
      <c r="SWV309" s="82"/>
      <c r="SXA309" s="82"/>
      <c r="SXD309" s="82"/>
      <c r="SXE309" s="82"/>
      <c r="SXF309" s="82"/>
      <c r="SXG309" s="82"/>
      <c r="SXH309" s="82"/>
      <c r="SXI309" s="82"/>
      <c r="SXJ309" s="82"/>
      <c r="SYB309" s="82"/>
      <c r="SYC309" s="82"/>
      <c r="SYD309" s="6"/>
      <c r="SYG309" s="7"/>
      <c r="SYH309" s="7"/>
      <c r="SYM309" s="82"/>
      <c r="SYO309" s="7"/>
      <c r="SYP309" s="82"/>
      <c r="SYR309" s="7"/>
      <c r="SYS309" s="82"/>
      <c r="SYT309" s="82"/>
      <c r="SYU309" s="83"/>
      <c r="SYW309" s="82"/>
      <c r="SYX309" s="80"/>
      <c r="SYY309" s="81"/>
      <c r="SYZ309" s="82"/>
      <c r="SZC309" s="82"/>
      <c r="SZD309" s="82"/>
      <c r="SZF309" s="82"/>
      <c r="SZI309" s="82"/>
      <c r="SZL309" s="82"/>
      <c r="SZM309" s="82"/>
      <c r="SZR309" s="82"/>
      <c r="SZU309" s="82"/>
      <c r="SZV309" s="82"/>
      <c r="SZW309" s="82"/>
      <c r="SZX309" s="82"/>
      <c r="SZY309" s="82"/>
      <c r="SZZ309" s="82"/>
      <c r="TAA309" s="82"/>
      <c r="TAS309" s="82"/>
      <c r="TAT309" s="82"/>
      <c r="TAU309" s="6"/>
      <c r="TAX309" s="7"/>
      <c r="TAY309" s="7"/>
      <c r="TBD309" s="82"/>
      <c r="TBF309" s="7"/>
      <c r="TBG309" s="82"/>
      <c r="TBI309" s="7"/>
      <c r="TBJ309" s="82"/>
      <c r="TBK309" s="82"/>
      <c r="TBL309" s="83"/>
      <c r="TBN309" s="82"/>
      <c r="TBO309" s="80"/>
      <c r="TBP309" s="81"/>
      <c r="TBQ309" s="82"/>
      <c r="TBT309" s="82"/>
      <c r="TBU309" s="82"/>
      <c r="TBW309" s="82"/>
      <c r="TBZ309" s="82"/>
      <c r="TCC309" s="82"/>
      <c r="TCD309" s="82"/>
      <c r="TCI309" s="82"/>
      <c r="TCL309" s="82"/>
      <c r="TCM309" s="82"/>
      <c r="TCN309" s="82"/>
      <c r="TCO309" s="82"/>
      <c r="TCP309" s="82"/>
      <c r="TCQ309" s="82"/>
      <c r="TCR309" s="82"/>
      <c r="TDJ309" s="82"/>
      <c r="TDK309" s="82"/>
      <c r="TDL309" s="6"/>
      <c r="TDO309" s="7"/>
      <c r="TDP309" s="7"/>
      <c r="TDU309" s="82"/>
      <c r="TDW309" s="7"/>
      <c r="TDX309" s="82"/>
      <c r="TDZ309" s="7"/>
      <c r="TEA309" s="82"/>
      <c r="TEB309" s="82"/>
      <c r="TEC309" s="83"/>
      <c r="TEE309" s="82"/>
      <c r="TEF309" s="80"/>
      <c r="TEG309" s="81"/>
      <c r="TEH309" s="82"/>
      <c r="TEK309" s="82"/>
      <c r="TEL309" s="82"/>
      <c r="TEN309" s="82"/>
      <c r="TEQ309" s="82"/>
      <c r="TET309" s="82"/>
      <c r="TEU309" s="82"/>
      <c r="TEZ309" s="82"/>
      <c r="TFC309" s="82"/>
      <c r="TFD309" s="82"/>
      <c r="TFE309" s="82"/>
      <c r="TFF309" s="82"/>
      <c r="TFG309" s="82"/>
      <c r="TFH309" s="82"/>
      <c r="TFI309" s="82"/>
      <c r="TGA309" s="82"/>
      <c r="TGB309" s="82"/>
      <c r="TGC309" s="6"/>
      <c r="TGF309" s="7"/>
      <c r="TGG309" s="7"/>
      <c r="TGL309" s="82"/>
      <c r="TGN309" s="7"/>
      <c r="TGO309" s="82"/>
      <c r="TGQ309" s="7"/>
      <c r="TGR309" s="82"/>
      <c r="TGS309" s="82"/>
      <c r="TGT309" s="83"/>
      <c r="TGV309" s="82"/>
      <c r="TGW309" s="80"/>
      <c r="TGX309" s="81"/>
      <c r="TGY309" s="82"/>
      <c r="THB309" s="82"/>
      <c r="THC309" s="82"/>
      <c r="THE309" s="82"/>
      <c r="THH309" s="82"/>
      <c r="THK309" s="82"/>
      <c r="THL309" s="82"/>
      <c r="THQ309" s="82"/>
      <c r="THT309" s="82"/>
      <c r="THU309" s="82"/>
      <c r="THV309" s="82"/>
      <c r="THW309" s="82"/>
      <c r="THX309" s="82"/>
      <c r="THY309" s="82"/>
      <c r="THZ309" s="82"/>
      <c r="TIR309" s="82"/>
      <c r="TIS309" s="82"/>
      <c r="TIT309" s="6"/>
      <c r="TIW309" s="7"/>
      <c r="TIX309" s="7"/>
      <c r="TJC309" s="82"/>
      <c r="TJE309" s="7"/>
      <c r="TJF309" s="82"/>
      <c r="TJH309" s="7"/>
      <c r="TJI309" s="82"/>
      <c r="TJJ309" s="82"/>
      <c r="TJK309" s="83"/>
      <c r="TJM309" s="82"/>
      <c r="TJN309" s="80"/>
      <c r="TJO309" s="81"/>
      <c r="TJP309" s="82"/>
      <c r="TJS309" s="82"/>
      <c r="TJT309" s="82"/>
      <c r="TJV309" s="82"/>
      <c r="TJY309" s="82"/>
      <c r="TKB309" s="82"/>
      <c r="TKC309" s="82"/>
      <c r="TKH309" s="82"/>
      <c r="TKK309" s="82"/>
      <c r="TKL309" s="82"/>
      <c r="TKM309" s="82"/>
      <c r="TKN309" s="82"/>
      <c r="TKO309" s="82"/>
      <c r="TKP309" s="82"/>
      <c r="TKQ309" s="82"/>
      <c r="TLI309" s="82"/>
      <c r="TLJ309" s="82"/>
      <c r="TLK309" s="6"/>
      <c r="TLN309" s="7"/>
      <c r="TLO309" s="7"/>
      <c r="TLT309" s="82"/>
      <c r="TLV309" s="7"/>
      <c r="TLW309" s="82"/>
      <c r="TLY309" s="7"/>
      <c r="TLZ309" s="82"/>
      <c r="TMA309" s="82"/>
      <c r="TMB309" s="83"/>
      <c r="TMD309" s="82"/>
      <c r="TME309" s="80"/>
      <c r="TMF309" s="81"/>
      <c r="TMG309" s="82"/>
      <c r="TMJ309" s="82"/>
      <c r="TMK309" s="82"/>
      <c r="TMM309" s="82"/>
      <c r="TMP309" s="82"/>
      <c r="TMS309" s="82"/>
      <c r="TMT309" s="82"/>
      <c r="TMY309" s="82"/>
      <c r="TNB309" s="82"/>
      <c r="TNC309" s="82"/>
      <c r="TND309" s="82"/>
      <c r="TNE309" s="82"/>
      <c r="TNF309" s="82"/>
      <c r="TNG309" s="82"/>
      <c r="TNH309" s="82"/>
      <c r="TNZ309" s="82"/>
      <c r="TOA309" s="82"/>
      <c r="TOB309" s="6"/>
      <c r="TOE309" s="7"/>
      <c r="TOF309" s="7"/>
      <c r="TOK309" s="82"/>
      <c r="TOM309" s="7"/>
      <c r="TON309" s="82"/>
      <c r="TOP309" s="7"/>
      <c r="TOQ309" s="82"/>
      <c r="TOR309" s="82"/>
      <c r="TOS309" s="83"/>
      <c r="TOU309" s="82"/>
      <c r="TOV309" s="80"/>
      <c r="TOW309" s="81"/>
      <c r="TOX309" s="82"/>
      <c r="TPA309" s="82"/>
      <c r="TPB309" s="82"/>
      <c r="TPD309" s="82"/>
      <c r="TPG309" s="82"/>
      <c r="TPJ309" s="82"/>
      <c r="TPK309" s="82"/>
      <c r="TPP309" s="82"/>
      <c r="TPS309" s="82"/>
      <c r="TPT309" s="82"/>
      <c r="TPU309" s="82"/>
      <c r="TPV309" s="82"/>
      <c r="TPW309" s="82"/>
      <c r="TPX309" s="82"/>
      <c r="TPY309" s="82"/>
      <c r="TQQ309" s="82"/>
      <c r="TQR309" s="82"/>
      <c r="TQS309" s="6"/>
      <c r="TQV309" s="7"/>
      <c r="TQW309" s="7"/>
      <c r="TRB309" s="82"/>
      <c r="TRD309" s="7"/>
      <c r="TRE309" s="82"/>
      <c r="TRG309" s="7"/>
      <c r="TRH309" s="82"/>
      <c r="TRI309" s="82"/>
      <c r="TRJ309" s="83"/>
      <c r="TRL309" s="82"/>
      <c r="TRM309" s="80"/>
      <c r="TRN309" s="81"/>
      <c r="TRO309" s="82"/>
      <c r="TRR309" s="82"/>
      <c r="TRS309" s="82"/>
      <c r="TRU309" s="82"/>
      <c r="TRX309" s="82"/>
      <c r="TSA309" s="82"/>
      <c r="TSB309" s="82"/>
      <c r="TSG309" s="82"/>
      <c r="TSJ309" s="82"/>
      <c r="TSK309" s="82"/>
      <c r="TSL309" s="82"/>
      <c r="TSM309" s="82"/>
      <c r="TSN309" s="82"/>
      <c r="TSO309" s="82"/>
      <c r="TSP309" s="82"/>
      <c r="TTH309" s="82"/>
      <c r="TTI309" s="82"/>
      <c r="TTJ309" s="6"/>
      <c r="TTM309" s="7"/>
      <c r="TTN309" s="7"/>
      <c r="TTS309" s="82"/>
      <c r="TTU309" s="7"/>
      <c r="TTV309" s="82"/>
      <c r="TTX309" s="7"/>
      <c r="TTY309" s="82"/>
      <c r="TTZ309" s="82"/>
      <c r="TUA309" s="83"/>
      <c r="TUC309" s="82"/>
      <c r="TUD309" s="80"/>
      <c r="TUE309" s="81"/>
      <c r="TUF309" s="82"/>
      <c r="TUI309" s="82"/>
      <c r="TUJ309" s="82"/>
      <c r="TUL309" s="82"/>
      <c r="TUO309" s="82"/>
      <c r="TUR309" s="82"/>
      <c r="TUS309" s="82"/>
      <c r="TUX309" s="82"/>
      <c r="TVA309" s="82"/>
      <c r="TVB309" s="82"/>
      <c r="TVC309" s="82"/>
      <c r="TVD309" s="82"/>
      <c r="TVE309" s="82"/>
      <c r="TVF309" s="82"/>
      <c r="TVG309" s="82"/>
      <c r="TVY309" s="82"/>
      <c r="TVZ309" s="82"/>
      <c r="TWA309" s="6"/>
      <c r="TWD309" s="7"/>
      <c r="TWE309" s="7"/>
      <c r="TWJ309" s="82"/>
      <c r="TWL309" s="7"/>
      <c r="TWM309" s="82"/>
      <c r="TWO309" s="7"/>
      <c r="TWP309" s="82"/>
      <c r="TWQ309" s="82"/>
      <c r="TWR309" s="83"/>
      <c r="TWT309" s="82"/>
      <c r="TWU309" s="80"/>
      <c r="TWV309" s="81"/>
      <c r="TWW309" s="82"/>
      <c r="TWZ309" s="82"/>
      <c r="TXA309" s="82"/>
      <c r="TXC309" s="82"/>
      <c r="TXF309" s="82"/>
      <c r="TXI309" s="82"/>
      <c r="TXJ309" s="82"/>
      <c r="TXO309" s="82"/>
      <c r="TXR309" s="82"/>
      <c r="TXS309" s="82"/>
      <c r="TXT309" s="82"/>
      <c r="TXU309" s="82"/>
      <c r="TXV309" s="82"/>
      <c r="TXW309" s="82"/>
      <c r="TXX309" s="82"/>
      <c r="TYP309" s="82"/>
      <c r="TYQ309" s="82"/>
      <c r="TYR309" s="6"/>
      <c r="TYU309" s="7"/>
      <c r="TYV309" s="7"/>
      <c r="TZA309" s="82"/>
      <c r="TZC309" s="7"/>
      <c r="TZD309" s="82"/>
      <c r="TZF309" s="7"/>
      <c r="TZG309" s="82"/>
      <c r="TZH309" s="82"/>
      <c r="TZI309" s="83"/>
      <c r="TZK309" s="82"/>
      <c r="TZL309" s="80"/>
      <c r="TZM309" s="81"/>
      <c r="TZN309" s="82"/>
      <c r="TZQ309" s="82"/>
      <c r="TZR309" s="82"/>
      <c r="TZT309" s="82"/>
      <c r="TZW309" s="82"/>
      <c r="TZZ309" s="82"/>
      <c r="UAA309" s="82"/>
      <c r="UAF309" s="82"/>
      <c r="UAI309" s="82"/>
      <c r="UAJ309" s="82"/>
      <c r="UAK309" s="82"/>
      <c r="UAL309" s="82"/>
      <c r="UAM309" s="82"/>
      <c r="UAN309" s="82"/>
      <c r="UAO309" s="82"/>
      <c r="UBG309" s="82"/>
      <c r="UBH309" s="82"/>
      <c r="UBI309" s="6"/>
      <c r="UBL309" s="7"/>
      <c r="UBM309" s="7"/>
      <c r="UBR309" s="82"/>
      <c r="UBT309" s="7"/>
      <c r="UBU309" s="82"/>
      <c r="UBW309" s="7"/>
      <c r="UBX309" s="82"/>
      <c r="UBY309" s="82"/>
      <c r="UBZ309" s="83"/>
      <c r="UCB309" s="82"/>
      <c r="UCC309" s="80"/>
      <c r="UCD309" s="81"/>
      <c r="UCE309" s="82"/>
      <c r="UCH309" s="82"/>
      <c r="UCI309" s="82"/>
      <c r="UCK309" s="82"/>
      <c r="UCN309" s="82"/>
      <c r="UCQ309" s="82"/>
      <c r="UCR309" s="82"/>
      <c r="UCW309" s="82"/>
      <c r="UCZ309" s="82"/>
      <c r="UDA309" s="82"/>
      <c r="UDB309" s="82"/>
      <c r="UDC309" s="82"/>
      <c r="UDD309" s="82"/>
      <c r="UDE309" s="82"/>
      <c r="UDF309" s="82"/>
      <c r="UDX309" s="82"/>
      <c r="UDY309" s="82"/>
      <c r="UDZ309" s="6"/>
      <c r="UEC309" s="7"/>
      <c r="UED309" s="7"/>
      <c r="UEI309" s="82"/>
      <c r="UEK309" s="7"/>
      <c r="UEL309" s="82"/>
      <c r="UEN309" s="7"/>
      <c r="UEO309" s="82"/>
      <c r="UEP309" s="82"/>
      <c r="UEQ309" s="83"/>
      <c r="UES309" s="82"/>
      <c r="UET309" s="80"/>
      <c r="UEU309" s="81"/>
      <c r="UEV309" s="82"/>
      <c r="UEY309" s="82"/>
      <c r="UEZ309" s="82"/>
      <c r="UFB309" s="82"/>
      <c r="UFE309" s="82"/>
      <c r="UFH309" s="82"/>
      <c r="UFI309" s="82"/>
      <c r="UFN309" s="82"/>
      <c r="UFQ309" s="82"/>
      <c r="UFR309" s="82"/>
      <c r="UFS309" s="82"/>
      <c r="UFT309" s="82"/>
      <c r="UFU309" s="82"/>
      <c r="UFV309" s="82"/>
      <c r="UFW309" s="82"/>
      <c r="UGO309" s="82"/>
      <c r="UGP309" s="82"/>
      <c r="UGQ309" s="6"/>
      <c r="UGT309" s="7"/>
      <c r="UGU309" s="7"/>
      <c r="UGZ309" s="82"/>
      <c r="UHB309" s="7"/>
      <c r="UHC309" s="82"/>
      <c r="UHE309" s="7"/>
      <c r="UHF309" s="82"/>
      <c r="UHG309" s="82"/>
      <c r="UHH309" s="83"/>
      <c r="UHJ309" s="82"/>
      <c r="UHK309" s="80"/>
      <c r="UHL309" s="81"/>
      <c r="UHM309" s="82"/>
      <c r="UHP309" s="82"/>
      <c r="UHQ309" s="82"/>
      <c r="UHS309" s="82"/>
      <c r="UHV309" s="82"/>
      <c r="UHY309" s="82"/>
      <c r="UHZ309" s="82"/>
      <c r="UIE309" s="82"/>
      <c r="UIH309" s="82"/>
      <c r="UII309" s="82"/>
      <c r="UIJ309" s="82"/>
      <c r="UIK309" s="82"/>
      <c r="UIL309" s="82"/>
      <c r="UIM309" s="82"/>
      <c r="UIN309" s="82"/>
      <c r="UJF309" s="82"/>
      <c r="UJG309" s="82"/>
      <c r="UJH309" s="6"/>
      <c r="UJK309" s="7"/>
      <c r="UJL309" s="7"/>
      <c r="UJQ309" s="82"/>
      <c r="UJS309" s="7"/>
      <c r="UJT309" s="82"/>
      <c r="UJV309" s="7"/>
      <c r="UJW309" s="82"/>
      <c r="UJX309" s="82"/>
      <c r="UJY309" s="83"/>
      <c r="UKA309" s="82"/>
      <c r="UKB309" s="80"/>
      <c r="UKC309" s="81"/>
      <c r="UKD309" s="82"/>
      <c r="UKG309" s="82"/>
      <c r="UKH309" s="82"/>
      <c r="UKJ309" s="82"/>
      <c r="UKM309" s="82"/>
      <c r="UKP309" s="82"/>
      <c r="UKQ309" s="82"/>
      <c r="UKV309" s="82"/>
      <c r="UKY309" s="82"/>
      <c r="UKZ309" s="82"/>
      <c r="ULA309" s="82"/>
      <c r="ULB309" s="82"/>
      <c r="ULC309" s="82"/>
      <c r="ULD309" s="82"/>
      <c r="ULE309" s="82"/>
      <c r="ULW309" s="82"/>
      <c r="ULX309" s="82"/>
      <c r="ULY309" s="6"/>
      <c r="UMB309" s="7"/>
      <c r="UMC309" s="7"/>
      <c r="UMH309" s="82"/>
      <c r="UMJ309" s="7"/>
      <c r="UMK309" s="82"/>
      <c r="UMM309" s="7"/>
      <c r="UMN309" s="82"/>
      <c r="UMO309" s="82"/>
      <c r="UMP309" s="83"/>
      <c r="UMR309" s="82"/>
      <c r="UMS309" s="80"/>
      <c r="UMT309" s="81"/>
      <c r="UMU309" s="82"/>
      <c r="UMX309" s="82"/>
      <c r="UMY309" s="82"/>
      <c r="UNA309" s="82"/>
      <c r="UND309" s="82"/>
      <c r="UNG309" s="82"/>
      <c r="UNH309" s="82"/>
      <c r="UNM309" s="82"/>
      <c r="UNP309" s="82"/>
      <c r="UNQ309" s="82"/>
      <c r="UNR309" s="82"/>
      <c r="UNS309" s="82"/>
      <c r="UNT309" s="82"/>
      <c r="UNU309" s="82"/>
      <c r="UNV309" s="82"/>
      <c r="UON309" s="82"/>
      <c r="UOO309" s="82"/>
      <c r="UOP309" s="6"/>
      <c r="UOS309" s="7"/>
      <c r="UOT309" s="7"/>
      <c r="UOY309" s="82"/>
      <c r="UPA309" s="7"/>
      <c r="UPB309" s="82"/>
      <c r="UPD309" s="7"/>
      <c r="UPE309" s="82"/>
      <c r="UPF309" s="82"/>
      <c r="UPG309" s="83"/>
      <c r="UPI309" s="82"/>
      <c r="UPJ309" s="80"/>
      <c r="UPK309" s="81"/>
      <c r="UPL309" s="82"/>
      <c r="UPO309" s="82"/>
      <c r="UPP309" s="82"/>
      <c r="UPR309" s="82"/>
      <c r="UPU309" s="82"/>
      <c r="UPX309" s="82"/>
      <c r="UPY309" s="82"/>
      <c r="UQD309" s="82"/>
      <c r="UQG309" s="82"/>
      <c r="UQH309" s="82"/>
      <c r="UQI309" s="82"/>
      <c r="UQJ309" s="82"/>
      <c r="UQK309" s="82"/>
      <c r="UQL309" s="82"/>
      <c r="UQM309" s="82"/>
      <c r="URE309" s="82"/>
      <c r="URF309" s="82"/>
      <c r="URG309" s="6"/>
      <c r="URJ309" s="7"/>
      <c r="URK309" s="7"/>
      <c r="URP309" s="82"/>
      <c r="URR309" s="7"/>
      <c r="URS309" s="82"/>
      <c r="URU309" s="7"/>
      <c r="URV309" s="82"/>
      <c r="URW309" s="82"/>
      <c r="URX309" s="83"/>
      <c r="URZ309" s="82"/>
      <c r="USA309" s="80"/>
      <c r="USB309" s="81"/>
      <c r="USC309" s="82"/>
      <c r="USF309" s="82"/>
      <c r="USG309" s="82"/>
      <c r="USI309" s="82"/>
      <c r="USL309" s="82"/>
      <c r="USO309" s="82"/>
      <c r="USP309" s="82"/>
      <c r="USU309" s="82"/>
      <c r="USX309" s="82"/>
      <c r="USY309" s="82"/>
      <c r="USZ309" s="82"/>
      <c r="UTA309" s="82"/>
      <c r="UTB309" s="82"/>
      <c r="UTC309" s="82"/>
      <c r="UTD309" s="82"/>
      <c r="UTV309" s="82"/>
      <c r="UTW309" s="82"/>
      <c r="UTX309" s="6"/>
      <c r="UUA309" s="7"/>
      <c r="UUB309" s="7"/>
      <c r="UUG309" s="82"/>
      <c r="UUI309" s="7"/>
      <c r="UUJ309" s="82"/>
      <c r="UUL309" s="7"/>
      <c r="UUM309" s="82"/>
      <c r="UUN309" s="82"/>
      <c r="UUO309" s="83"/>
      <c r="UUQ309" s="82"/>
      <c r="UUR309" s="80"/>
      <c r="UUS309" s="81"/>
      <c r="UUT309" s="82"/>
      <c r="UUW309" s="82"/>
      <c r="UUX309" s="82"/>
      <c r="UUZ309" s="82"/>
      <c r="UVC309" s="82"/>
      <c r="UVF309" s="82"/>
      <c r="UVG309" s="82"/>
      <c r="UVL309" s="82"/>
      <c r="UVO309" s="82"/>
      <c r="UVP309" s="82"/>
      <c r="UVQ309" s="82"/>
      <c r="UVR309" s="82"/>
      <c r="UVS309" s="82"/>
      <c r="UVT309" s="82"/>
      <c r="UVU309" s="82"/>
      <c r="UWM309" s="82"/>
      <c r="UWN309" s="82"/>
      <c r="UWO309" s="6"/>
      <c r="UWR309" s="7"/>
      <c r="UWS309" s="7"/>
      <c r="UWX309" s="82"/>
      <c r="UWZ309" s="7"/>
      <c r="UXA309" s="82"/>
      <c r="UXC309" s="7"/>
      <c r="UXD309" s="82"/>
      <c r="UXE309" s="82"/>
      <c r="UXF309" s="83"/>
      <c r="UXH309" s="82"/>
      <c r="UXI309" s="80"/>
      <c r="UXJ309" s="81"/>
      <c r="UXK309" s="82"/>
      <c r="UXN309" s="82"/>
      <c r="UXO309" s="82"/>
      <c r="UXQ309" s="82"/>
      <c r="UXT309" s="82"/>
      <c r="UXW309" s="82"/>
      <c r="UXX309" s="82"/>
      <c r="UYC309" s="82"/>
      <c r="UYF309" s="82"/>
      <c r="UYG309" s="82"/>
      <c r="UYH309" s="82"/>
      <c r="UYI309" s="82"/>
      <c r="UYJ309" s="82"/>
      <c r="UYK309" s="82"/>
      <c r="UYL309" s="82"/>
      <c r="UZD309" s="82"/>
      <c r="UZE309" s="82"/>
      <c r="UZF309" s="6"/>
      <c r="UZI309" s="7"/>
      <c r="UZJ309" s="7"/>
      <c r="UZO309" s="82"/>
      <c r="UZQ309" s="7"/>
      <c r="UZR309" s="82"/>
      <c r="UZT309" s="7"/>
      <c r="UZU309" s="82"/>
      <c r="UZV309" s="82"/>
      <c r="UZW309" s="83"/>
      <c r="UZY309" s="82"/>
      <c r="UZZ309" s="80"/>
      <c r="VAA309" s="81"/>
      <c r="VAB309" s="82"/>
      <c r="VAE309" s="82"/>
      <c r="VAF309" s="82"/>
      <c r="VAH309" s="82"/>
      <c r="VAK309" s="82"/>
      <c r="VAN309" s="82"/>
      <c r="VAO309" s="82"/>
      <c r="VAT309" s="82"/>
      <c r="VAW309" s="82"/>
      <c r="VAX309" s="82"/>
      <c r="VAY309" s="82"/>
      <c r="VAZ309" s="82"/>
      <c r="VBA309" s="82"/>
      <c r="VBB309" s="82"/>
      <c r="VBC309" s="82"/>
      <c r="VBU309" s="82"/>
      <c r="VBV309" s="82"/>
      <c r="VBW309" s="6"/>
      <c r="VBZ309" s="7"/>
      <c r="VCA309" s="7"/>
      <c r="VCF309" s="82"/>
      <c r="VCH309" s="7"/>
      <c r="VCI309" s="82"/>
      <c r="VCK309" s="7"/>
      <c r="VCL309" s="82"/>
      <c r="VCM309" s="82"/>
      <c r="VCN309" s="83"/>
      <c r="VCP309" s="82"/>
      <c r="VCQ309" s="80"/>
      <c r="VCR309" s="81"/>
      <c r="VCS309" s="82"/>
      <c r="VCV309" s="82"/>
      <c r="VCW309" s="82"/>
      <c r="VCY309" s="82"/>
      <c r="VDB309" s="82"/>
      <c r="VDE309" s="82"/>
      <c r="VDF309" s="82"/>
      <c r="VDK309" s="82"/>
      <c r="VDN309" s="82"/>
      <c r="VDO309" s="82"/>
      <c r="VDP309" s="82"/>
      <c r="VDQ309" s="82"/>
      <c r="VDR309" s="82"/>
      <c r="VDS309" s="82"/>
      <c r="VDT309" s="82"/>
      <c r="VEL309" s="82"/>
      <c r="VEM309" s="82"/>
      <c r="VEN309" s="6"/>
      <c r="VEQ309" s="7"/>
      <c r="VER309" s="7"/>
      <c r="VEW309" s="82"/>
      <c r="VEY309" s="7"/>
      <c r="VEZ309" s="82"/>
      <c r="VFB309" s="7"/>
      <c r="VFC309" s="82"/>
      <c r="VFD309" s="82"/>
      <c r="VFE309" s="83"/>
      <c r="VFG309" s="82"/>
      <c r="VFH309" s="80"/>
      <c r="VFI309" s="81"/>
      <c r="VFJ309" s="82"/>
      <c r="VFM309" s="82"/>
      <c r="VFN309" s="82"/>
      <c r="VFP309" s="82"/>
      <c r="VFS309" s="82"/>
      <c r="VFV309" s="82"/>
      <c r="VFW309" s="82"/>
      <c r="VGB309" s="82"/>
      <c r="VGE309" s="82"/>
      <c r="VGF309" s="82"/>
      <c r="VGG309" s="82"/>
      <c r="VGH309" s="82"/>
      <c r="VGI309" s="82"/>
      <c r="VGJ309" s="82"/>
      <c r="VGK309" s="82"/>
      <c r="VHC309" s="82"/>
      <c r="VHD309" s="82"/>
      <c r="VHE309" s="6"/>
      <c r="VHH309" s="7"/>
      <c r="VHI309" s="7"/>
      <c r="VHN309" s="82"/>
      <c r="VHP309" s="7"/>
      <c r="VHQ309" s="82"/>
      <c r="VHS309" s="7"/>
      <c r="VHT309" s="82"/>
      <c r="VHU309" s="82"/>
      <c r="VHV309" s="83"/>
      <c r="VHX309" s="82"/>
      <c r="VHY309" s="80"/>
      <c r="VHZ309" s="81"/>
      <c r="VIA309" s="82"/>
      <c r="VID309" s="82"/>
      <c r="VIE309" s="82"/>
      <c r="VIG309" s="82"/>
      <c r="VIJ309" s="82"/>
      <c r="VIM309" s="82"/>
      <c r="VIN309" s="82"/>
      <c r="VIS309" s="82"/>
      <c r="VIV309" s="82"/>
      <c r="VIW309" s="82"/>
      <c r="VIX309" s="82"/>
      <c r="VIY309" s="82"/>
      <c r="VIZ309" s="82"/>
      <c r="VJA309" s="82"/>
      <c r="VJB309" s="82"/>
      <c r="VJT309" s="82"/>
      <c r="VJU309" s="82"/>
      <c r="VJV309" s="6"/>
      <c r="VJY309" s="7"/>
      <c r="VJZ309" s="7"/>
      <c r="VKE309" s="82"/>
      <c r="VKG309" s="7"/>
      <c r="VKH309" s="82"/>
      <c r="VKJ309" s="7"/>
      <c r="VKK309" s="82"/>
      <c r="VKL309" s="82"/>
      <c r="VKM309" s="83"/>
      <c r="VKO309" s="82"/>
      <c r="VKP309" s="80"/>
      <c r="VKQ309" s="81"/>
      <c r="VKR309" s="82"/>
      <c r="VKU309" s="82"/>
      <c r="VKV309" s="82"/>
      <c r="VKX309" s="82"/>
      <c r="VLA309" s="82"/>
      <c r="VLD309" s="82"/>
      <c r="VLE309" s="82"/>
      <c r="VLJ309" s="82"/>
      <c r="VLM309" s="82"/>
      <c r="VLN309" s="82"/>
      <c r="VLO309" s="82"/>
      <c r="VLP309" s="82"/>
      <c r="VLQ309" s="82"/>
      <c r="VLR309" s="82"/>
      <c r="VLS309" s="82"/>
      <c r="VMK309" s="82"/>
      <c r="VML309" s="82"/>
      <c r="VMM309" s="6"/>
      <c r="VMP309" s="7"/>
      <c r="VMQ309" s="7"/>
      <c r="VMV309" s="82"/>
      <c r="VMX309" s="7"/>
      <c r="VMY309" s="82"/>
      <c r="VNA309" s="7"/>
      <c r="VNB309" s="82"/>
      <c r="VNC309" s="82"/>
      <c r="VND309" s="83"/>
      <c r="VNF309" s="82"/>
      <c r="VNG309" s="80"/>
      <c r="VNH309" s="81"/>
      <c r="VNI309" s="82"/>
      <c r="VNL309" s="82"/>
      <c r="VNM309" s="82"/>
      <c r="VNO309" s="82"/>
      <c r="VNR309" s="82"/>
      <c r="VNU309" s="82"/>
      <c r="VNV309" s="82"/>
      <c r="VOA309" s="82"/>
      <c r="VOD309" s="82"/>
      <c r="VOE309" s="82"/>
      <c r="VOF309" s="82"/>
      <c r="VOG309" s="82"/>
      <c r="VOH309" s="82"/>
      <c r="VOI309" s="82"/>
      <c r="VOJ309" s="82"/>
      <c r="VPB309" s="82"/>
      <c r="VPC309" s="82"/>
      <c r="VPD309" s="6"/>
      <c r="VPG309" s="7"/>
      <c r="VPH309" s="7"/>
      <c r="VPM309" s="82"/>
      <c r="VPO309" s="7"/>
      <c r="VPP309" s="82"/>
      <c r="VPR309" s="7"/>
      <c r="VPS309" s="82"/>
      <c r="VPT309" s="82"/>
      <c r="VPU309" s="83"/>
      <c r="VPW309" s="82"/>
      <c r="VPX309" s="80"/>
      <c r="VPY309" s="81"/>
      <c r="VPZ309" s="82"/>
      <c r="VQC309" s="82"/>
      <c r="VQD309" s="82"/>
      <c r="VQF309" s="82"/>
      <c r="VQI309" s="82"/>
      <c r="VQL309" s="82"/>
      <c r="VQM309" s="82"/>
      <c r="VQR309" s="82"/>
      <c r="VQU309" s="82"/>
      <c r="VQV309" s="82"/>
      <c r="VQW309" s="82"/>
      <c r="VQX309" s="82"/>
      <c r="VQY309" s="82"/>
      <c r="VQZ309" s="82"/>
      <c r="VRA309" s="82"/>
      <c r="VRS309" s="82"/>
      <c r="VRT309" s="82"/>
      <c r="VRU309" s="6"/>
      <c r="VRX309" s="7"/>
      <c r="VRY309" s="7"/>
      <c r="VSD309" s="82"/>
      <c r="VSF309" s="7"/>
      <c r="VSG309" s="82"/>
      <c r="VSI309" s="7"/>
      <c r="VSJ309" s="82"/>
      <c r="VSK309" s="82"/>
      <c r="VSL309" s="83"/>
      <c r="VSN309" s="82"/>
      <c r="VSO309" s="80"/>
      <c r="VSP309" s="81"/>
      <c r="VSQ309" s="82"/>
      <c r="VST309" s="82"/>
      <c r="VSU309" s="82"/>
      <c r="VSW309" s="82"/>
      <c r="VSZ309" s="82"/>
      <c r="VTC309" s="82"/>
      <c r="VTD309" s="82"/>
      <c r="VTI309" s="82"/>
      <c r="VTL309" s="82"/>
      <c r="VTM309" s="82"/>
      <c r="VTN309" s="82"/>
      <c r="VTO309" s="82"/>
      <c r="VTP309" s="82"/>
      <c r="VTQ309" s="82"/>
      <c r="VTR309" s="82"/>
      <c r="VUJ309" s="82"/>
      <c r="VUK309" s="82"/>
      <c r="VUL309" s="6"/>
      <c r="VUO309" s="7"/>
      <c r="VUP309" s="7"/>
      <c r="VUU309" s="82"/>
      <c r="VUW309" s="7"/>
      <c r="VUX309" s="82"/>
      <c r="VUZ309" s="7"/>
      <c r="VVA309" s="82"/>
      <c r="VVB309" s="82"/>
      <c r="VVC309" s="83"/>
      <c r="VVE309" s="82"/>
      <c r="VVF309" s="80"/>
      <c r="VVG309" s="81"/>
      <c r="VVH309" s="82"/>
      <c r="VVK309" s="82"/>
      <c r="VVL309" s="82"/>
      <c r="VVN309" s="82"/>
      <c r="VVQ309" s="82"/>
      <c r="VVT309" s="82"/>
      <c r="VVU309" s="82"/>
      <c r="VVZ309" s="82"/>
      <c r="VWC309" s="82"/>
      <c r="VWD309" s="82"/>
      <c r="VWE309" s="82"/>
      <c r="VWF309" s="82"/>
      <c r="VWG309" s="82"/>
      <c r="VWH309" s="82"/>
      <c r="VWI309" s="82"/>
      <c r="VXA309" s="82"/>
      <c r="VXB309" s="82"/>
      <c r="VXC309" s="6"/>
      <c r="VXF309" s="7"/>
      <c r="VXG309" s="7"/>
      <c r="VXL309" s="82"/>
      <c r="VXN309" s="7"/>
      <c r="VXO309" s="82"/>
      <c r="VXQ309" s="7"/>
      <c r="VXR309" s="82"/>
      <c r="VXS309" s="82"/>
      <c r="VXT309" s="83"/>
      <c r="VXV309" s="82"/>
      <c r="VXW309" s="80"/>
      <c r="VXX309" s="81"/>
      <c r="VXY309" s="82"/>
      <c r="VYB309" s="82"/>
      <c r="VYC309" s="82"/>
      <c r="VYE309" s="82"/>
      <c r="VYH309" s="82"/>
      <c r="VYK309" s="82"/>
      <c r="VYL309" s="82"/>
      <c r="VYQ309" s="82"/>
      <c r="VYT309" s="82"/>
      <c r="VYU309" s="82"/>
      <c r="VYV309" s="82"/>
      <c r="VYW309" s="82"/>
      <c r="VYX309" s="82"/>
      <c r="VYY309" s="82"/>
      <c r="VYZ309" s="82"/>
      <c r="VZR309" s="82"/>
      <c r="VZS309" s="82"/>
      <c r="VZT309" s="6"/>
      <c r="VZW309" s="7"/>
      <c r="VZX309" s="7"/>
      <c r="WAC309" s="82"/>
      <c r="WAE309" s="7"/>
      <c r="WAF309" s="82"/>
      <c r="WAH309" s="7"/>
      <c r="WAI309" s="82"/>
      <c r="WAJ309" s="82"/>
      <c r="WAK309" s="83"/>
      <c r="WAM309" s="82"/>
      <c r="WAN309" s="80"/>
      <c r="WAO309" s="81"/>
      <c r="WAP309" s="82"/>
      <c r="WAS309" s="82"/>
      <c r="WAT309" s="82"/>
      <c r="WAV309" s="82"/>
      <c r="WAY309" s="82"/>
      <c r="WBB309" s="82"/>
      <c r="WBC309" s="82"/>
      <c r="WBH309" s="82"/>
      <c r="WBK309" s="82"/>
      <c r="WBL309" s="82"/>
      <c r="WBM309" s="82"/>
      <c r="WBN309" s="82"/>
      <c r="WBO309" s="82"/>
      <c r="WBP309" s="82"/>
      <c r="WBQ309" s="82"/>
      <c r="WCI309" s="82"/>
      <c r="WCJ309" s="82"/>
      <c r="WCK309" s="6"/>
      <c r="WCN309" s="7"/>
      <c r="WCO309" s="7"/>
      <c r="WCT309" s="82"/>
      <c r="WCV309" s="7"/>
      <c r="WCW309" s="82"/>
      <c r="WCY309" s="7"/>
      <c r="WCZ309" s="82"/>
      <c r="WDA309" s="82"/>
      <c r="WDB309" s="83"/>
      <c r="WDD309" s="82"/>
      <c r="WDE309" s="80"/>
      <c r="WDF309" s="81"/>
      <c r="WDG309" s="82"/>
      <c r="WDJ309" s="82"/>
      <c r="WDK309" s="82"/>
      <c r="WDM309" s="82"/>
      <c r="WDP309" s="82"/>
      <c r="WDS309" s="82"/>
      <c r="WDT309" s="82"/>
      <c r="WDY309" s="82"/>
      <c r="WEB309" s="82"/>
      <c r="WEC309" s="82"/>
      <c r="WED309" s="82"/>
      <c r="WEE309" s="82"/>
      <c r="WEF309" s="82"/>
      <c r="WEG309" s="82"/>
      <c r="WEH309" s="82"/>
      <c r="WEZ309" s="82"/>
      <c r="WFA309" s="82"/>
      <c r="WFB309" s="6"/>
      <c r="WFE309" s="7"/>
      <c r="WFF309" s="7"/>
      <c r="WFK309" s="82"/>
      <c r="WFM309" s="7"/>
      <c r="WFN309" s="82"/>
      <c r="WFP309" s="7"/>
      <c r="WFQ309" s="82"/>
      <c r="WFR309" s="82"/>
      <c r="WFS309" s="83"/>
      <c r="WFU309" s="82"/>
      <c r="WFV309" s="80"/>
      <c r="WFW309" s="81"/>
      <c r="WFX309" s="82"/>
      <c r="WGA309" s="82"/>
      <c r="WGB309" s="82"/>
      <c r="WGD309" s="82"/>
      <c r="WGG309" s="82"/>
      <c r="WGJ309" s="82"/>
      <c r="WGK309" s="82"/>
      <c r="WGP309" s="82"/>
      <c r="WGS309" s="82"/>
      <c r="WGT309" s="82"/>
      <c r="WGU309" s="82"/>
      <c r="WGV309" s="82"/>
      <c r="WGW309" s="82"/>
      <c r="WGX309" s="82"/>
      <c r="WGY309" s="82"/>
      <c r="WHQ309" s="82"/>
      <c r="WHR309" s="82"/>
      <c r="WHS309" s="6"/>
      <c r="WHV309" s="7"/>
      <c r="WHW309" s="7"/>
      <c r="WIB309" s="82"/>
      <c r="WID309" s="7"/>
      <c r="WIE309" s="82"/>
      <c r="WIG309" s="7"/>
      <c r="WIH309" s="82"/>
      <c r="WII309" s="82"/>
      <c r="WIJ309" s="83"/>
      <c r="WIL309" s="82"/>
      <c r="WIM309" s="80"/>
      <c r="WIN309" s="81"/>
      <c r="WIO309" s="82"/>
      <c r="WIR309" s="82"/>
      <c r="WIS309" s="82"/>
      <c r="WIU309" s="82"/>
      <c r="WIX309" s="82"/>
      <c r="WJA309" s="82"/>
      <c r="WJB309" s="82"/>
      <c r="WJG309" s="82"/>
      <c r="WJJ309" s="82"/>
      <c r="WJK309" s="82"/>
      <c r="WJL309" s="82"/>
      <c r="WJM309" s="82"/>
      <c r="WJN309" s="82"/>
      <c r="WJO309" s="82"/>
      <c r="WJP309" s="82"/>
      <c r="WKH309" s="82"/>
      <c r="WKI309" s="82"/>
      <c r="WKJ309" s="6"/>
      <c r="WKM309" s="7"/>
      <c r="WKN309" s="7"/>
      <c r="WKS309" s="82"/>
      <c r="WKU309" s="7"/>
      <c r="WKV309" s="82"/>
      <c r="WKX309" s="7"/>
      <c r="WKY309" s="82"/>
      <c r="WKZ309" s="82"/>
      <c r="WLA309" s="83"/>
      <c r="WLC309" s="82"/>
      <c r="WLD309" s="80"/>
      <c r="WLE309" s="81"/>
      <c r="WLF309" s="82"/>
      <c r="WLI309" s="82"/>
      <c r="WLJ309" s="82"/>
      <c r="WLL309" s="82"/>
      <c r="WLO309" s="82"/>
      <c r="WLR309" s="82"/>
      <c r="WLS309" s="82"/>
      <c r="WLX309" s="82"/>
      <c r="WMA309" s="82"/>
      <c r="WMB309" s="82"/>
      <c r="WMC309" s="82"/>
      <c r="WMD309" s="82"/>
      <c r="WME309" s="82"/>
      <c r="WMF309" s="82"/>
      <c r="WMG309" s="82"/>
      <c r="WMY309" s="82"/>
      <c r="WMZ309" s="82"/>
      <c r="WNA309" s="6"/>
      <c r="WND309" s="7"/>
      <c r="WNE309" s="7"/>
      <c r="WNJ309" s="82"/>
      <c r="WNL309" s="7"/>
      <c r="WNM309" s="82"/>
      <c r="WNO309" s="7"/>
      <c r="WNP309" s="82"/>
      <c r="WNQ309" s="82"/>
      <c r="WNR309" s="83"/>
      <c r="WNT309" s="82"/>
      <c r="WNU309" s="80"/>
      <c r="WNV309" s="81"/>
      <c r="WNW309" s="82"/>
      <c r="WNZ309" s="82"/>
      <c r="WOA309" s="82"/>
      <c r="WOC309" s="82"/>
      <c r="WOF309" s="82"/>
      <c r="WOI309" s="82"/>
      <c r="WOJ309" s="82"/>
      <c r="WOO309" s="82"/>
      <c r="WOR309" s="82"/>
      <c r="WOS309" s="82"/>
      <c r="WOT309" s="82"/>
      <c r="WOU309" s="82"/>
      <c r="WOV309" s="82"/>
      <c r="WOW309" s="82"/>
      <c r="WOX309" s="82"/>
      <c r="WPP309" s="82"/>
      <c r="WPQ309" s="82"/>
      <c r="WPR309" s="6"/>
      <c r="WPU309" s="7"/>
      <c r="WPV309" s="7"/>
      <c r="WQA309" s="82"/>
      <c r="WQC309" s="7"/>
      <c r="WQD309" s="82"/>
      <c r="WQF309" s="7"/>
      <c r="WQG309" s="82"/>
      <c r="WQH309" s="82"/>
      <c r="WQI309" s="83"/>
      <c r="WQK309" s="82"/>
      <c r="WQL309" s="80"/>
      <c r="WQM309" s="81"/>
      <c r="WQN309" s="82"/>
      <c r="WQQ309" s="82"/>
      <c r="WQR309" s="82"/>
      <c r="WQT309" s="82"/>
      <c r="WQW309" s="82"/>
      <c r="WQZ309" s="82"/>
      <c r="WRA309" s="82"/>
      <c r="WRF309" s="82"/>
      <c r="WRI309" s="82"/>
      <c r="WRJ309" s="82"/>
      <c r="WRK309" s="82"/>
      <c r="WRL309" s="82"/>
      <c r="WRM309" s="82"/>
      <c r="WRN309" s="82"/>
      <c r="WRO309" s="82"/>
      <c r="WSG309" s="82"/>
      <c r="WSH309" s="82"/>
      <c r="WSI309" s="6"/>
      <c r="WSL309" s="7"/>
      <c r="WSM309" s="7"/>
      <c r="WSR309" s="82"/>
      <c r="WST309" s="7"/>
      <c r="WSU309" s="82"/>
      <c r="WSW309" s="7"/>
      <c r="WSX309" s="82"/>
      <c r="WSY309" s="82"/>
      <c r="WSZ309" s="83"/>
      <c r="WTB309" s="82"/>
      <c r="WTC309" s="80"/>
      <c r="WTD309" s="81"/>
      <c r="WTE309" s="82"/>
      <c r="WTH309" s="82"/>
      <c r="WTI309" s="82"/>
      <c r="WTK309" s="82"/>
      <c r="WTN309" s="82"/>
      <c r="WTQ309" s="82"/>
      <c r="WTR309" s="82"/>
      <c r="WTW309" s="82"/>
      <c r="WTZ309" s="82"/>
      <c r="WUA309" s="82"/>
      <c r="WUB309" s="82"/>
      <c r="WUC309" s="82"/>
      <c r="WUD309" s="82"/>
      <c r="WUE309" s="82"/>
      <c r="WUF309" s="82"/>
      <c r="WUX309" s="82"/>
      <c r="WUY309" s="82"/>
      <c r="WUZ309" s="6"/>
      <c r="WVC309" s="7"/>
      <c r="WVD309" s="7"/>
      <c r="WVI309" s="82"/>
      <c r="WVK309" s="7"/>
      <c r="WVL309" s="82"/>
      <c r="WVN309" s="7"/>
      <c r="WVO309" s="82"/>
      <c r="WVP309" s="82"/>
      <c r="WVQ309" s="83"/>
      <c r="WVS309" s="82"/>
      <c r="WVT309" s="80"/>
      <c r="WVU309" s="81"/>
      <c r="WVV309" s="82"/>
      <c r="WVY309" s="82"/>
      <c r="WVZ309" s="82"/>
      <c r="WWB309" s="82"/>
      <c r="WWE309" s="82"/>
      <c r="WWH309" s="82"/>
      <c r="WWI309" s="82"/>
      <c r="WWN309" s="82"/>
      <c r="WWQ309" s="82"/>
      <c r="WWR309" s="82"/>
      <c r="WWS309" s="82"/>
      <c r="WWT309" s="82"/>
      <c r="WWU309" s="82"/>
      <c r="WWV309" s="82"/>
      <c r="WWW309" s="82"/>
      <c r="WXO309" s="82"/>
      <c r="WXP309" s="82"/>
      <c r="WXQ309" s="6"/>
      <c r="WXT309" s="7"/>
      <c r="WXU309" s="7"/>
      <c r="WXZ309" s="82"/>
      <c r="WYB309" s="7"/>
      <c r="WYC309" s="82"/>
      <c r="WYE309" s="7"/>
      <c r="WYF309" s="82"/>
      <c r="WYG309" s="82"/>
      <c r="WYH309" s="83"/>
      <c r="WYJ309" s="82"/>
      <c r="WYK309" s="80"/>
      <c r="WYL309" s="81"/>
      <c r="WYM309" s="82"/>
      <c r="WYP309" s="82"/>
      <c r="WYQ309" s="82"/>
      <c r="WYS309" s="82"/>
      <c r="WYV309" s="82"/>
      <c r="WYY309" s="82"/>
      <c r="WYZ309" s="82"/>
      <c r="WZE309" s="82"/>
      <c r="WZH309" s="82"/>
      <c r="WZI309" s="82"/>
      <c r="WZJ309" s="82"/>
      <c r="WZK309" s="82"/>
      <c r="WZL309" s="82"/>
      <c r="WZM309" s="82"/>
      <c r="WZN309" s="82"/>
      <c r="XAF309" s="82"/>
      <c r="XAG309" s="82"/>
      <c r="XAH309" s="6"/>
      <c r="XAK309" s="7"/>
      <c r="XAL309" s="7"/>
      <c r="XAQ309" s="82"/>
      <c r="XAS309" s="7"/>
      <c r="XAT309" s="82"/>
      <c r="XAV309" s="7"/>
      <c r="XAW309" s="82"/>
      <c r="XAX309" s="82"/>
      <c r="XAY309" s="83"/>
      <c r="XBA309" s="82"/>
      <c r="XBB309" s="80"/>
      <c r="XBC309" s="81"/>
      <c r="XBD309" s="82"/>
      <c r="XBG309" s="82"/>
      <c r="XBH309" s="82"/>
      <c r="XBJ309" s="82"/>
      <c r="XBM309" s="82"/>
      <c r="XBP309" s="82"/>
      <c r="XBQ309" s="82"/>
    </row>
    <row r="310" spans="1:2048 2053:3059 3077:4094 4112:5120 5123:6143 6146:7167 7169:8189 8194:9200 9218:10235 10253:12287 12290:14335 14337:16293" ht="35.25" hidden="1" customHeight="1" x14ac:dyDescent="0.25">
      <c r="A310" s="53" t="s">
        <v>4522</v>
      </c>
      <c r="B310" s="53">
        <v>72</v>
      </c>
      <c r="C310" s="53" t="s">
        <v>50</v>
      </c>
      <c r="D310" s="53" t="s">
        <v>1291</v>
      </c>
      <c r="E310" s="53">
        <v>1</v>
      </c>
      <c r="F310" s="53" t="s">
        <v>1385</v>
      </c>
      <c r="G310" s="53" t="str">
        <f t="shared" si="503"/>
        <v>72-6</v>
      </c>
      <c r="H310" s="53" t="s">
        <v>159</v>
      </c>
      <c r="I310" s="53" t="s">
        <v>160</v>
      </c>
      <c r="J310" s="53" t="s">
        <v>80</v>
      </c>
      <c r="K310" s="53" t="s">
        <v>80</v>
      </c>
      <c r="L310" s="53" t="s">
        <v>80</v>
      </c>
      <c r="M310" s="53" t="s">
        <v>80</v>
      </c>
      <c r="N310" s="53" t="s">
        <v>80</v>
      </c>
      <c r="O310" s="53" t="s">
        <v>80</v>
      </c>
      <c r="P310" s="53" t="s">
        <v>161</v>
      </c>
      <c r="Q310" s="52">
        <v>0.33333333333333331</v>
      </c>
      <c r="R310" s="52">
        <f>+Q310*Q309</f>
        <v>0.33333333333333331</v>
      </c>
      <c r="S310" s="67">
        <f>+[35]COMPARTIDAS!AQ106</f>
        <v>1</v>
      </c>
      <c r="T310" s="53" t="s">
        <v>84</v>
      </c>
      <c r="U310" s="63" t="s">
        <v>162</v>
      </c>
      <c r="V310" s="23">
        <v>44927</v>
      </c>
      <c r="W310" s="23">
        <v>45016</v>
      </c>
      <c r="X310" s="53" t="s">
        <v>1301</v>
      </c>
      <c r="Y310" s="49" t="s">
        <v>97</v>
      </c>
      <c r="Z310" s="59" t="s">
        <v>100</v>
      </c>
      <c r="AA310" s="60">
        <v>1</v>
      </c>
      <c r="AB310" s="62" t="s">
        <v>993</v>
      </c>
      <c r="AC310" s="62">
        <v>45016</v>
      </c>
      <c r="AD310" s="60">
        <v>1</v>
      </c>
      <c r="AE310" s="62" t="s">
        <v>230</v>
      </c>
      <c r="AF310" s="62">
        <v>45016</v>
      </c>
      <c r="AG310" s="60" t="s">
        <v>79</v>
      </c>
      <c r="AH310" s="60">
        <v>1</v>
      </c>
      <c r="AI310" s="52">
        <f t="shared" si="419"/>
        <v>0.33333333333333331</v>
      </c>
      <c r="AJ310" s="52"/>
      <c r="AK310" s="52"/>
      <c r="AL310" s="239" t="str">
        <f t="shared" si="439"/>
        <v/>
      </c>
      <c r="AM310" s="239" t="str">
        <f t="shared" si="440"/>
        <v/>
      </c>
      <c r="AN310" s="239" t="str">
        <f t="shared" si="441"/>
        <v/>
      </c>
      <c r="AO310" s="239" t="str">
        <f t="shared" si="442"/>
        <v/>
      </c>
      <c r="AP310" s="239" t="str">
        <f t="shared" si="443"/>
        <v/>
      </c>
      <c r="AQ310" s="239" t="str">
        <f t="shared" si="444"/>
        <v/>
      </c>
      <c r="AR310" s="239" t="str">
        <f t="shared" si="445"/>
        <v/>
      </c>
      <c r="AS310" s="239" t="str">
        <f t="shared" si="446"/>
        <v/>
      </c>
      <c r="AT310" s="239" t="str">
        <f t="shared" si="447"/>
        <v/>
      </c>
      <c r="AU310" s="239" t="str">
        <f t="shared" si="420"/>
        <v/>
      </c>
      <c r="AV310" s="239" t="str">
        <f t="shared" si="421"/>
        <v/>
      </c>
      <c r="AW310" s="239" t="str">
        <f t="shared" si="422"/>
        <v/>
      </c>
      <c r="AX310" s="239" t="str">
        <f t="shared" si="423"/>
        <v/>
      </c>
      <c r="AY310" s="239" t="str">
        <f t="shared" si="424"/>
        <v/>
      </c>
      <c r="AZ310" s="239" t="str">
        <f t="shared" si="425"/>
        <v/>
      </c>
      <c r="BA310" s="239" t="str">
        <f t="shared" si="426"/>
        <v/>
      </c>
      <c r="BB310" s="239" t="str">
        <f t="shared" si="427"/>
        <v/>
      </c>
      <c r="BC310" s="239" t="str">
        <f t="shared" si="428"/>
        <v/>
      </c>
      <c r="BD310" s="239" t="str">
        <f t="shared" si="429"/>
        <v/>
      </c>
      <c r="BE310" s="239" t="str">
        <f t="shared" si="430"/>
        <v/>
      </c>
      <c r="BF310" s="239" t="str">
        <f t="shared" si="431"/>
        <v/>
      </c>
      <c r="BG310" s="239" t="str">
        <f t="shared" si="432"/>
        <v/>
      </c>
      <c r="BH310" s="239" t="str">
        <f t="shared" si="433"/>
        <v/>
      </c>
      <c r="BI310" s="239" t="str">
        <f t="shared" si="434"/>
        <v/>
      </c>
      <c r="BJ310" s="239" t="str">
        <f t="shared" si="435"/>
        <v/>
      </c>
      <c r="BK310" s="239" t="str">
        <f t="shared" si="436"/>
        <v/>
      </c>
      <c r="BL310" s="239" t="str">
        <f t="shared" si="437"/>
        <v/>
      </c>
      <c r="BN310" s="239" t="str">
        <f t="shared" si="448"/>
        <v/>
      </c>
      <c r="BO310" s="239" t="str">
        <f t="shared" si="449"/>
        <v/>
      </c>
      <c r="BP310" s="239" t="str">
        <f t="shared" si="450"/>
        <v/>
      </c>
      <c r="BQ310" s="239" t="str">
        <f t="shared" si="451"/>
        <v/>
      </c>
      <c r="BR310" s="239" t="str">
        <f t="shared" si="452"/>
        <v/>
      </c>
      <c r="BS310" s="239" t="str">
        <f t="shared" si="453"/>
        <v/>
      </c>
      <c r="BT310" s="239" t="str">
        <f t="shared" si="454"/>
        <v/>
      </c>
      <c r="BU310" s="239" t="str">
        <f t="shared" si="455"/>
        <v/>
      </c>
      <c r="BV310" s="239" t="str">
        <f t="shared" si="456"/>
        <v/>
      </c>
      <c r="BW310" s="239" t="str">
        <f t="shared" si="457"/>
        <v/>
      </c>
      <c r="BX310" s="239" t="str">
        <f t="shared" si="458"/>
        <v/>
      </c>
      <c r="BY310" s="239" t="str">
        <f t="shared" si="459"/>
        <v/>
      </c>
      <c r="BZ310" s="239" t="str">
        <f t="shared" si="460"/>
        <v/>
      </c>
      <c r="CA310" s="239" t="str">
        <f t="shared" si="461"/>
        <v/>
      </c>
      <c r="CB310" s="239" t="str">
        <f t="shared" si="462"/>
        <v/>
      </c>
      <c r="CC310" s="239" t="str">
        <f t="shared" si="463"/>
        <v/>
      </c>
      <c r="CD310" s="239" t="str">
        <f t="shared" si="464"/>
        <v/>
      </c>
      <c r="CE310" s="239" t="str">
        <f t="shared" si="465"/>
        <v/>
      </c>
      <c r="CF310" s="239" t="str">
        <f t="shared" si="466"/>
        <v/>
      </c>
      <c r="CG310" s="239" t="str">
        <f t="shared" si="467"/>
        <v/>
      </c>
      <c r="CH310" s="239" t="str">
        <f t="shared" si="468"/>
        <v/>
      </c>
      <c r="CI310" s="239" t="str">
        <f t="shared" si="469"/>
        <v/>
      </c>
      <c r="CJ310" s="239" t="str">
        <f t="shared" si="470"/>
        <v/>
      </c>
      <c r="CK310" s="239" t="str">
        <f t="shared" si="471"/>
        <v/>
      </c>
      <c r="CL310" s="239" t="str">
        <f t="shared" si="472"/>
        <v/>
      </c>
      <c r="CM310" s="239" t="str">
        <f t="shared" si="473"/>
        <v/>
      </c>
      <c r="CN310" s="239" t="str">
        <f t="shared" si="474"/>
        <v/>
      </c>
      <c r="CP310" s="239" t="str">
        <f t="shared" si="475"/>
        <v/>
      </c>
      <c r="CQ310" s="239" t="str">
        <f t="shared" si="476"/>
        <v/>
      </c>
      <c r="CR310" s="239" t="str">
        <f t="shared" si="477"/>
        <v/>
      </c>
      <c r="CS310" s="239" t="str">
        <f t="shared" si="478"/>
        <v/>
      </c>
      <c r="CT310" s="239" t="str">
        <f t="shared" si="479"/>
        <v/>
      </c>
      <c r="CU310" s="239" t="str">
        <f t="shared" si="480"/>
        <v/>
      </c>
      <c r="CV310" s="239" t="str">
        <f t="shared" si="481"/>
        <v/>
      </c>
      <c r="CW310" s="239" t="str">
        <f t="shared" si="482"/>
        <v/>
      </c>
      <c r="CX310" s="239" t="str">
        <f t="shared" si="483"/>
        <v/>
      </c>
      <c r="CY310" s="239" t="str">
        <f t="shared" si="484"/>
        <v/>
      </c>
      <c r="CZ310" s="239" t="str">
        <f t="shared" si="485"/>
        <v/>
      </c>
      <c r="DA310" s="239" t="str">
        <f t="shared" si="486"/>
        <v/>
      </c>
      <c r="DB310" s="239" t="str">
        <f t="shared" si="487"/>
        <v/>
      </c>
      <c r="DC310" s="239" t="str">
        <f t="shared" si="488"/>
        <v/>
      </c>
      <c r="DD310" s="239" t="str">
        <f t="shared" si="489"/>
        <v/>
      </c>
      <c r="DE310" s="239" t="str">
        <f t="shared" si="490"/>
        <v/>
      </c>
      <c r="DF310" s="239" t="str">
        <f t="shared" si="491"/>
        <v/>
      </c>
      <c r="DG310" s="239" t="str">
        <f t="shared" si="492"/>
        <v/>
      </c>
      <c r="DH310" s="239" t="str">
        <f t="shared" si="493"/>
        <v/>
      </c>
      <c r="DI310" s="239" t="str">
        <f t="shared" si="494"/>
        <v/>
      </c>
      <c r="DJ310" s="239" t="str">
        <f t="shared" si="495"/>
        <v/>
      </c>
      <c r="DK310" s="239" t="str">
        <f t="shared" si="496"/>
        <v/>
      </c>
      <c r="DL310" s="239" t="str">
        <f t="shared" si="497"/>
        <v/>
      </c>
      <c r="DM310" s="239" t="str">
        <f t="shared" si="498"/>
        <v/>
      </c>
      <c r="DN310" s="239" t="str">
        <f t="shared" si="499"/>
        <v/>
      </c>
      <c r="DO310" s="239" t="str">
        <f t="shared" si="500"/>
        <v/>
      </c>
      <c r="DP310" s="239" t="str">
        <f t="shared" si="501"/>
        <v/>
      </c>
    </row>
    <row r="311" spans="1:2048 2053:3059 3077:4094 4112:5120 5123:6143 6146:7167 7169:8189 8194:9200 9218:10235 10253:12287 12290:14335 14337:16293" ht="35.25" hidden="1" customHeight="1" x14ac:dyDescent="0.25">
      <c r="A311" s="53" t="s">
        <v>4522</v>
      </c>
      <c r="B311" s="53">
        <v>72</v>
      </c>
      <c r="C311" s="53" t="s">
        <v>50</v>
      </c>
      <c r="D311" s="53" t="s">
        <v>1291</v>
      </c>
      <c r="E311" s="53">
        <v>1</v>
      </c>
      <c r="F311" s="53" t="s">
        <v>1386</v>
      </c>
      <c r="G311" s="53" t="str">
        <f t="shared" si="503"/>
        <v>72-6</v>
      </c>
      <c r="H311" s="53" t="s">
        <v>165</v>
      </c>
      <c r="I311" s="53" t="s">
        <v>160</v>
      </c>
      <c r="J311" s="53" t="s">
        <v>80</v>
      </c>
      <c r="K311" s="53" t="s">
        <v>80</v>
      </c>
      <c r="L311" s="53" t="s">
        <v>80</v>
      </c>
      <c r="M311" s="53" t="s">
        <v>80</v>
      </c>
      <c r="N311" s="53" t="s">
        <v>80</v>
      </c>
      <c r="O311" s="53" t="s">
        <v>80</v>
      </c>
      <c r="P311" s="53" t="s">
        <v>166</v>
      </c>
      <c r="Q311" s="52">
        <v>0.33333333333333331</v>
      </c>
      <c r="R311" s="52">
        <f>+Q311*Q309</f>
        <v>0.33333333333333331</v>
      </c>
      <c r="S311" s="67">
        <f>+[35]COMPARTIDAS!AQ107</f>
        <v>1</v>
      </c>
      <c r="T311" s="53" t="s">
        <v>84</v>
      </c>
      <c r="U311" s="63" t="s">
        <v>162</v>
      </c>
      <c r="V311" s="23">
        <v>45017</v>
      </c>
      <c r="W311" s="23">
        <v>45107</v>
      </c>
      <c r="X311" s="53" t="s">
        <v>1301</v>
      </c>
      <c r="Y311" s="49" t="s">
        <v>167</v>
      </c>
      <c r="Z311" s="59" t="s">
        <v>100</v>
      </c>
      <c r="AA311" s="60">
        <v>1</v>
      </c>
      <c r="AB311" s="62" t="s">
        <v>1387</v>
      </c>
      <c r="AC311" s="62">
        <v>45107</v>
      </c>
      <c r="AD311" s="60">
        <v>1</v>
      </c>
      <c r="AE311" s="62" t="s">
        <v>1387</v>
      </c>
      <c r="AF311" s="62">
        <v>45107</v>
      </c>
      <c r="AG311" s="60" t="s">
        <v>79</v>
      </c>
      <c r="AH311" s="60">
        <v>1</v>
      </c>
      <c r="AI311" s="52">
        <f t="shared" si="419"/>
        <v>0.33333333333333331</v>
      </c>
      <c r="AJ311" s="52"/>
      <c r="AK311" s="52"/>
      <c r="AL311" s="239" t="str">
        <f t="shared" si="439"/>
        <v/>
      </c>
      <c r="AM311" s="239" t="str">
        <f t="shared" si="440"/>
        <v/>
      </c>
      <c r="AN311" s="239" t="str">
        <f t="shared" si="441"/>
        <v/>
      </c>
      <c r="AO311" s="239" t="str">
        <f t="shared" si="442"/>
        <v/>
      </c>
      <c r="AP311" s="239" t="str">
        <f t="shared" si="443"/>
        <v/>
      </c>
      <c r="AQ311" s="239" t="str">
        <f t="shared" si="444"/>
        <v/>
      </c>
      <c r="AR311" s="239" t="str">
        <f t="shared" si="445"/>
        <v/>
      </c>
      <c r="AS311" s="239" t="str">
        <f t="shared" si="446"/>
        <v/>
      </c>
      <c r="AT311" s="239" t="str">
        <f t="shared" si="447"/>
        <v/>
      </c>
      <c r="AU311" s="239" t="str">
        <f t="shared" si="420"/>
        <v/>
      </c>
      <c r="AV311" s="239" t="str">
        <f t="shared" si="421"/>
        <v/>
      </c>
      <c r="AW311" s="239" t="str">
        <f t="shared" si="422"/>
        <v/>
      </c>
      <c r="AX311" s="239" t="str">
        <f t="shared" si="423"/>
        <v/>
      </c>
      <c r="AY311" s="239" t="str">
        <f t="shared" si="424"/>
        <v/>
      </c>
      <c r="AZ311" s="239" t="str">
        <f t="shared" si="425"/>
        <v/>
      </c>
      <c r="BA311" s="239" t="str">
        <f t="shared" si="426"/>
        <v/>
      </c>
      <c r="BB311" s="239" t="str">
        <f t="shared" si="427"/>
        <v/>
      </c>
      <c r="BC311" s="239" t="str">
        <f t="shared" si="428"/>
        <v/>
      </c>
      <c r="BD311" s="239" t="str">
        <f t="shared" si="429"/>
        <v/>
      </c>
      <c r="BE311" s="239" t="str">
        <f t="shared" si="430"/>
        <v/>
      </c>
      <c r="BF311" s="239" t="str">
        <f t="shared" si="431"/>
        <v/>
      </c>
      <c r="BG311" s="239" t="str">
        <f t="shared" si="432"/>
        <v/>
      </c>
      <c r="BH311" s="239" t="str">
        <f t="shared" si="433"/>
        <v/>
      </c>
      <c r="BI311" s="239" t="str">
        <f t="shared" si="434"/>
        <v/>
      </c>
      <c r="BJ311" s="239" t="str">
        <f t="shared" si="435"/>
        <v/>
      </c>
      <c r="BK311" s="239" t="str">
        <f t="shared" si="436"/>
        <v/>
      </c>
      <c r="BL311" s="239" t="str">
        <f t="shared" si="437"/>
        <v/>
      </c>
      <c r="BN311" s="239" t="str">
        <f t="shared" si="448"/>
        <v/>
      </c>
      <c r="BO311" s="239" t="str">
        <f t="shared" si="449"/>
        <v/>
      </c>
      <c r="BP311" s="239" t="str">
        <f t="shared" si="450"/>
        <v/>
      </c>
      <c r="BQ311" s="239" t="str">
        <f t="shared" si="451"/>
        <v/>
      </c>
      <c r="BR311" s="239" t="str">
        <f t="shared" si="452"/>
        <v/>
      </c>
      <c r="BS311" s="239" t="str">
        <f t="shared" si="453"/>
        <v/>
      </c>
      <c r="BT311" s="239" t="str">
        <f t="shared" si="454"/>
        <v/>
      </c>
      <c r="BU311" s="239" t="str">
        <f t="shared" si="455"/>
        <v/>
      </c>
      <c r="BV311" s="239" t="str">
        <f t="shared" si="456"/>
        <v/>
      </c>
      <c r="BW311" s="239" t="str">
        <f t="shared" si="457"/>
        <v/>
      </c>
      <c r="BX311" s="239" t="str">
        <f t="shared" si="458"/>
        <v/>
      </c>
      <c r="BY311" s="239" t="str">
        <f t="shared" si="459"/>
        <v/>
      </c>
      <c r="BZ311" s="239" t="str">
        <f t="shared" si="460"/>
        <v/>
      </c>
      <c r="CA311" s="239" t="str">
        <f t="shared" si="461"/>
        <v/>
      </c>
      <c r="CB311" s="239" t="str">
        <f t="shared" si="462"/>
        <v/>
      </c>
      <c r="CC311" s="239" t="str">
        <f t="shared" si="463"/>
        <v/>
      </c>
      <c r="CD311" s="239" t="str">
        <f t="shared" si="464"/>
        <v/>
      </c>
      <c r="CE311" s="239" t="str">
        <f t="shared" si="465"/>
        <v/>
      </c>
      <c r="CF311" s="239" t="str">
        <f t="shared" si="466"/>
        <v/>
      </c>
      <c r="CG311" s="239" t="str">
        <f t="shared" si="467"/>
        <v/>
      </c>
      <c r="CH311" s="239" t="str">
        <f t="shared" si="468"/>
        <v/>
      </c>
      <c r="CI311" s="239" t="str">
        <f t="shared" si="469"/>
        <v/>
      </c>
      <c r="CJ311" s="239" t="str">
        <f t="shared" si="470"/>
        <v/>
      </c>
      <c r="CK311" s="239" t="str">
        <f t="shared" si="471"/>
        <v/>
      </c>
      <c r="CL311" s="239" t="str">
        <f t="shared" si="472"/>
        <v/>
      </c>
      <c r="CM311" s="239" t="str">
        <f t="shared" si="473"/>
        <v/>
      </c>
      <c r="CN311" s="239" t="str">
        <f t="shared" si="474"/>
        <v/>
      </c>
      <c r="CP311" s="239" t="str">
        <f t="shared" si="475"/>
        <v/>
      </c>
      <c r="CQ311" s="239" t="str">
        <f t="shared" si="476"/>
        <v/>
      </c>
      <c r="CR311" s="239" t="str">
        <f t="shared" si="477"/>
        <v/>
      </c>
      <c r="CS311" s="239" t="str">
        <f t="shared" si="478"/>
        <v/>
      </c>
      <c r="CT311" s="239" t="str">
        <f t="shared" si="479"/>
        <v/>
      </c>
      <c r="CU311" s="239" t="str">
        <f t="shared" si="480"/>
        <v/>
      </c>
      <c r="CV311" s="239" t="str">
        <f t="shared" si="481"/>
        <v/>
      </c>
      <c r="CW311" s="239" t="str">
        <f t="shared" si="482"/>
        <v/>
      </c>
      <c r="CX311" s="239" t="str">
        <f t="shared" si="483"/>
        <v/>
      </c>
      <c r="CY311" s="239" t="str">
        <f t="shared" si="484"/>
        <v/>
      </c>
      <c r="CZ311" s="239" t="str">
        <f t="shared" si="485"/>
        <v/>
      </c>
      <c r="DA311" s="239" t="str">
        <f t="shared" si="486"/>
        <v/>
      </c>
      <c r="DB311" s="239" t="str">
        <f t="shared" si="487"/>
        <v/>
      </c>
      <c r="DC311" s="239" t="str">
        <f t="shared" si="488"/>
        <v/>
      </c>
      <c r="DD311" s="239" t="str">
        <f t="shared" si="489"/>
        <v/>
      </c>
      <c r="DE311" s="239" t="str">
        <f t="shared" si="490"/>
        <v/>
      </c>
      <c r="DF311" s="239" t="str">
        <f t="shared" si="491"/>
        <v/>
      </c>
      <c r="DG311" s="239" t="str">
        <f t="shared" si="492"/>
        <v/>
      </c>
      <c r="DH311" s="239" t="str">
        <f t="shared" si="493"/>
        <v/>
      </c>
      <c r="DI311" s="239" t="str">
        <f t="shared" si="494"/>
        <v/>
      </c>
      <c r="DJ311" s="239" t="str">
        <f t="shared" si="495"/>
        <v/>
      </c>
      <c r="DK311" s="239" t="str">
        <f t="shared" si="496"/>
        <v/>
      </c>
      <c r="DL311" s="239" t="str">
        <f t="shared" si="497"/>
        <v/>
      </c>
      <c r="DM311" s="239" t="str">
        <f t="shared" si="498"/>
        <v/>
      </c>
      <c r="DN311" s="239" t="str">
        <f t="shared" si="499"/>
        <v/>
      </c>
      <c r="DO311" s="239" t="str">
        <f t="shared" si="500"/>
        <v/>
      </c>
      <c r="DP311" s="239" t="str">
        <f t="shared" si="501"/>
        <v/>
      </c>
    </row>
    <row r="312" spans="1:2048 2053:3059 3077:4094 4112:5120 5123:6143 6146:7167 7169:8189 8194:9200 9218:10235 10253:12287 12290:14335 14337:16293" ht="35.25" customHeight="1" x14ac:dyDescent="0.25">
      <c r="A312" s="53" t="s">
        <v>4522</v>
      </c>
      <c r="B312" s="53">
        <v>72</v>
      </c>
      <c r="C312" s="53" t="s">
        <v>50</v>
      </c>
      <c r="D312" s="53" t="s">
        <v>1291</v>
      </c>
      <c r="E312" s="53">
        <v>1</v>
      </c>
      <c r="F312" s="53" t="s">
        <v>1388</v>
      </c>
      <c r="G312" s="53" t="str">
        <f t="shared" si="503"/>
        <v>72-6</v>
      </c>
      <c r="H312" s="53" t="s">
        <v>170</v>
      </c>
      <c r="I312" s="53" t="s">
        <v>160</v>
      </c>
      <c r="J312" s="53" t="s">
        <v>80</v>
      </c>
      <c r="K312" s="53" t="s">
        <v>80</v>
      </c>
      <c r="L312" s="53" t="s">
        <v>80</v>
      </c>
      <c r="M312" s="53" t="s">
        <v>80</v>
      </c>
      <c r="N312" s="53" t="s">
        <v>80</v>
      </c>
      <c r="O312" s="53" t="s">
        <v>80</v>
      </c>
      <c r="P312" s="53" t="s">
        <v>171</v>
      </c>
      <c r="Q312" s="52">
        <v>0.33333333333333331</v>
      </c>
      <c r="R312" s="52">
        <f>+Q312*Q309</f>
        <v>0.33333333333333331</v>
      </c>
      <c r="S312" s="67">
        <f>+[35]COMPARTIDAS!AQ109</f>
        <v>1</v>
      </c>
      <c r="T312" s="53" t="s">
        <v>84</v>
      </c>
      <c r="U312" s="63" t="s">
        <v>162</v>
      </c>
      <c r="V312" s="23">
        <v>45200</v>
      </c>
      <c r="W312" s="23">
        <v>45290</v>
      </c>
      <c r="X312" s="53" t="s">
        <v>1301</v>
      </c>
      <c r="Y312" s="49" t="s">
        <v>87</v>
      </c>
      <c r="Z312" s="53" t="s">
        <v>89</v>
      </c>
      <c r="AA312" s="52">
        <f>VLOOKUP(B312,RANKING!$C$15:$H$47,5,0)</f>
        <v>1</v>
      </c>
      <c r="AB312" s="23" t="str">
        <f>HLOOKUP(B312,$AL$2:$BL$3,2,0)</f>
        <v>Reportaron cumplimiento del 100%, 3 de las 3 actividades que tiene el plan</v>
      </c>
      <c r="AC312" s="23">
        <v>45291</v>
      </c>
      <c r="AD312" s="52">
        <f>VLOOKUP(B23,RANKING!$C$15:$H$47,5,0)</f>
        <v>1</v>
      </c>
      <c r="AE312" s="23" t="str">
        <f>+AB312</f>
        <v>Reportaron cumplimiento del 100%, 3 de las 3 actividades que tiene el plan</v>
      </c>
      <c r="AF312" s="23" t="s">
        <v>92</v>
      </c>
      <c r="AG312" s="23" t="s">
        <v>92</v>
      </c>
      <c r="AH312" s="52">
        <f>VLOOKUP(B312,RANKING!$C$15:$H$47,6,0)</f>
        <v>1</v>
      </c>
      <c r="AI312" s="52">
        <f>+AD312*R312</f>
        <v>0.33333333333333331</v>
      </c>
      <c r="AJ312" s="52"/>
      <c r="AK312" s="52"/>
      <c r="AL312" s="239" t="str">
        <f t="shared" si="439"/>
        <v/>
      </c>
      <c r="AM312" s="239" t="str">
        <f t="shared" si="440"/>
        <v/>
      </c>
      <c r="AN312" s="239" t="str">
        <f t="shared" si="441"/>
        <v/>
      </c>
      <c r="AO312" s="239" t="str">
        <f t="shared" si="442"/>
        <v/>
      </c>
      <c r="AP312" s="239" t="str">
        <f t="shared" si="443"/>
        <v/>
      </c>
      <c r="AQ312" s="239" t="str">
        <f t="shared" si="444"/>
        <v/>
      </c>
      <c r="AR312" s="239" t="str">
        <f t="shared" si="445"/>
        <v/>
      </c>
      <c r="AS312" s="239" t="str">
        <f t="shared" si="446"/>
        <v/>
      </c>
      <c r="AT312" s="239" t="str">
        <f t="shared" si="447"/>
        <v/>
      </c>
      <c r="AU312" s="239" t="str">
        <f t="shared" si="420"/>
        <v/>
      </c>
      <c r="AV312" s="239" t="str">
        <f t="shared" si="421"/>
        <v/>
      </c>
      <c r="AW312" s="239" t="str">
        <f t="shared" si="422"/>
        <v/>
      </c>
      <c r="AX312" s="239" t="str">
        <f t="shared" si="423"/>
        <v/>
      </c>
      <c r="AY312" s="239" t="str">
        <f t="shared" si="424"/>
        <v/>
      </c>
      <c r="AZ312" s="239" t="str">
        <f t="shared" si="425"/>
        <v/>
      </c>
      <c r="BA312" s="239" t="str">
        <f t="shared" si="426"/>
        <v/>
      </c>
      <c r="BB312" s="239" t="str">
        <f t="shared" si="427"/>
        <v/>
      </c>
      <c r="BC312" s="239" t="str">
        <f t="shared" si="428"/>
        <v/>
      </c>
      <c r="BD312" s="239" t="str">
        <f t="shared" si="429"/>
        <v/>
      </c>
      <c r="BE312" s="239" t="str">
        <f t="shared" si="430"/>
        <v/>
      </c>
      <c r="BF312" s="239" t="str">
        <f t="shared" si="431"/>
        <v/>
      </c>
      <c r="BG312" s="239" t="str">
        <f t="shared" si="432"/>
        <v/>
      </c>
      <c r="BH312" s="239" t="str">
        <f t="shared" si="433"/>
        <v/>
      </c>
      <c r="BI312" s="239" t="str">
        <f t="shared" si="434"/>
        <v/>
      </c>
      <c r="BJ312" s="239" t="str">
        <f t="shared" si="435"/>
        <v/>
      </c>
      <c r="BK312" s="239" t="str">
        <f t="shared" si="436"/>
        <v/>
      </c>
      <c r="BL312" s="239" t="str">
        <f t="shared" si="437"/>
        <v/>
      </c>
      <c r="BN312" s="239" t="str">
        <f t="shared" si="448"/>
        <v/>
      </c>
      <c r="BO312" s="239" t="str">
        <f t="shared" si="449"/>
        <v/>
      </c>
      <c r="BP312" s="239" t="str">
        <f t="shared" si="450"/>
        <v/>
      </c>
      <c r="BQ312" s="239" t="str">
        <f t="shared" si="451"/>
        <v/>
      </c>
      <c r="BR312" s="239" t="str">
        <f t="shared" si="452"/>
        <v/>
      </c>
      <c r="BS312" s="239" t="str">
        <f t="shared" si="453"/>
        <v/>
      </c>
      <c r="BT312" s="239" t="str">
        <f t="shared" si="454"/>
        <v/>
      </c>
      <c r="BU312" s="239" t="str">
        <f t="shared" si="455"/>
        <v/>
      </c>
      <c r="BV312" s="239" t="str">
        <f t="shared" si="456"/>
        <v/>
      </c>
      <c r="BW312" s="239" t="str">
        <f t="shared" si="457"/>
        <v/>
      </c>
      <c r="BX312" s="239" t="str">
        <f t="shared" si="458"/>
        <v/>
      </c>
      <c r="BY312" s="239" t="str">
        <f t="shared" si="459"/>
        <v/>
      </c>
      <c r="BZ312" s="239" t="str">
        <f t="shared" si="460"/>
        <v/>
      </c>
      <c r="CA312" s="239" t="str">
        <f t="shared" si="461"/>
        <v/>
      </c>
      <c r="CB312" s="239" t="str">
        <f t="shared" si="462"/>
        <v/>
      </c>
      <c r="CC312" s="239" t="str">
        <f t="shared" si="463"/>
        <v/>
      </c>
      <c r="CD312" s="239" t="str">
        <f t="shared" si="464"/>
        <v/>
      </c>
      <c r="CE312" s="239" t="str">
        <f t="shared" si="465"/>
        <v/>
      </c>
      <c r="CF312" s="239" t="str">
        <f t="shared" si="466"/>
        <v/>
      </c>
      <c r="CG312" s="239" t="str">
        <f t="shared" si="467"/>
        <v/>
      </c>
      <c r="CH312" s="239" t="str">
        <f t="shared" si="468"/>
        <v/>
      </c>
      <c r="CI312" s="239" t="str">
        <f t="shared" si="469"/>
        <v/>
      </c>
      <c r="CJ312" s="239" t="str">
        <f t="shared" si="470"/>
        <v/>
      </c>
      <c r="CK312" s="239" t="str">
        <f t="shared" si="471"/>
        <v/>
      </c>
      <c r="CL312" s="239" t="str">
        <f t="shared" si="472"/>
        <v/>
      </c>
      <c r="CM312" s="239" t="str">
        <f t="shared" si="473"/>
        <v/>
      </c>
      <c r="CN312" s="239" t="str">
        <f t="shared" si="474"/>
        <v/>
      </c>
      <c r="CP312" s="239" t="str">
        <f t="shared" si="475"/>
        <v/>
      </c>
      <c r="CQ312" s="239" t="str">
        <f t="shared" si="476"/>
        <v/>
      </c>
      <c r="CR312" s="239" t="str">
        <f t="shared" si="477"/>
        <v/>
      </c>
      <c r="CS312" s="239" t="str">
        <f t="shared" si="478"/>
        <v/>
      </c>
      <c r="CT312" s="239" t="str">
        <f t="shared" si="479"/>
        <v/>
      </c>
      <c r="CU312" s="239" t="str">
        <f t="shared" si="480"/>
        <v/>
      </c>
      <c r="CV312" s="239" t="str">
        <f t="shared" si="481"/>
        <v/>
      </c>
      <c r="CW312" s="239" t="str">
        <f t="shared" si="482"/>
        <v/>
      </c>
      <c r="CX312" s="239" t="str">
        <f t="shared" si="483"/>
        <v/>
      </c>
      <c r="CY312" s="239" t="str">
        <f t="shared" si="484"/>
        <v/>
      </c>
      <c r="CZ312" s="239" t="str">
        <f t="shared" si="485"/>
        <v/>
      </c>
      <c r="DA312" s="239" t="str">
        <f t="shared" si="486"/>
        <v/>
      </c>
      <c r="DB312" s="239" t="str">
        <f t="shared" si="487"/>
        <v/>
      </c>
      <c r="DC312" s="239" t="str">
        <f t="shared" si="488"/>
        <v/>
      </c>
      <c r="DD312" s="239" t="str">
        <f t="shared" si="489"/>
        <v/>
      </c>
      <c r="DE312" s="239" t="str">
        <f t="shared" si="490"/>
        <v/>
      </c>
      <c r="DF312" s="239" t="str">
        <f t="shared" si="491"/>
        <v/>
      </c>
      <c r="DG312" s="239" t="str">
        <f t="shared" si="492"/>
        <v/>
      </c>
      <c r="DH312" s="239" t="str">
        <f t="shared" si="493"/>
        <v/>
      </c>
      <c r="DI312" s="239" t="str">
        <f t="shared" si="494"/>
        <v/>
      </c>
      <c r="DJ312" s="239" t="str">
        <f t="shared" si="495"/>
        <v/>
      </c>
      <c r="DK312" s="239" t="str">
        <f t="shared" si="496"/>
        <v/>
      </c>
      <c r="DL312" s="239" t="str">
        <f t="shared" si="497"/>
        <v/>
      </c>
      <c r="DM312" s="239" t="str">
        <f t="shared" si="498"/>
        <v/>
      </c>
      <c r="DN312" s="239" t="str">
        <f t="shared" si="499"/>
        <v/>
      </c>
      <c r="DO312" s="239" t="str">
        <f t="shared" si="500"/>
        <v/>
      </c>
      <c r="DP312" s="239" t="str">
        <f t="shared" si="501"/>
        <v/>
      </c>
    </row>
    <row r="313" spans="1:2048 2053:3059 3077:4094 4112:5120 5123:6143 6146:7167 7169:8189 8194:9200 9218:10235 10253:12287 12290:14335 14337:16293" ht="35.25" hidden="1" customHeight="1" x14ac:dyDescent="0.25">
      <c r="A313" s="49" t="s">
        <v>4522</v>
      </c>
      <c r="B313" s="49">
        <v>73</v>
      </c>
      <c r="C313" s="49" t="s">
        <v>51</v>
      </c>
      <c r="D313" s="49" t="s">
        <v>1389</v>
      </c>
      <c r="E313" s="49">
        <v>1</v>
      </c>
      <c r="F313" s="49" t="s">
        <v>1390</v>
      </c>
      <c r="G313" s="49" t="str">
        <f t="shared" si="503"/>
        <v>73-1</v>
      </c>
      <c r="H313" s="49" t="s">
        <v>75</v>
      </c>
      <c r="I313" s="49" t="s">
        <v>196</v>
      </c>
      <c r="J313" s="49" t="s">
        <v>77</v>
      </c>
      <c r="K313" s="49" t="s">
        <v>144</v>
      </c>
      <c r="L313" s="49" t="s">
        <v>79</v>
      </c>
      <c r="M313" s="49" t="s">
        <v>583</v>
      </c>
      <c r="N313" s="49" t="s">
        <v>659</v>
      </c>
      <c r="O313" s="49" t="s">
        <v>243</v>
      </c>
      <c r="P313" s="49" t="s">
        <v>1391</v>
      </c>
      <c r="Q313" s="50">
        <v>0.1</v>
      </c>
      <c r="R313" s="50"/>
      <c r="S313" s="49">
        <v>1</v>
      </c>
      <c r="T313" s="49" t="s">
        <v>84</v>
      </c>
      <c r="U313" s="49" t="s">
        <v>1392</v>
      </c>
      <c r="V313" s="51">
        <v>44988</v>
      </c>
      <c r="W313" s="51">
        <v>45260</v>
      </c>
      <c r="X313" s="49" t="s">
        <v>1393</v>
      </c>
      <c r="Y313" s="49" t="s">
        <v>87</v>
      </c>
      <c r="Z313" s="59" t="s">
        <v>100</v>
      </c>
      <c r="AA313" s="52">
        <v>1</v>
      </c>
      <c r="AB313" s="23" t="s">
        <v>1394</v>
      </c>
      <c r="AC313" s="23">
        <v>45260</v>
      </c>
      <c r="AD313" s="52">
        <v>1</v>
      </c>
      <c r="AE313" s="23" t="s">
        <v>1395</v>
      </c>
      <c r="AF313" s="23" t="s">
        <v>1394</v>
      </c>
      <c r="AG313" s="52"/>
      <c r="AH313" s="52" t="s">
        <v>92</v>
      </c>
      <c r="AI313" s="52">
        <f t="shared" si="419"/>
        <v>0.1</v>
      </c>
      <c r="AJ313" s="52"/>
      <c r="AK313" s="52"/>
      <c r="AL313" s="239" t="str">
        <f t="shared" si="439"/>
        <v/>
      </c>
      <c r="AM313" s="239" t="str">
        <f t="shared" si="440"/>
        <v/>
      </c>
      <c r="AN313" s="239" t="str">
        <f t="shared" si="441"/>
        <v/>
      </c>
      <c r="AO313" s="239" t="str">
        <f t="shared" si="442"/>
        <v/>
      </c>
      <c r="AP313" s="239" t="str">
        <f t="shared" si="443"/>
        <v/>
      </c>
      <c r="AQ313" s="239" t="str">
        <f t="shared" si="444"/>
        <v/>
      </c>
      <c r="AR313" s="239" t="str">
        <f t="shared" si="445"/>
        <v/>
      </c>
      <c r="AS313" s="239" t="str">
        <f t="shared" si="446"/>
        <v/>
      </c>
      <c r="AT313" s="239" t="str">
        <f t="shared" si="447"/>
        <v/>
      </c>
      <c r="AU313" s="239" t="str">
        <f t="shared" si="420"/>
        <v/>
      </c>
      <c r="AV313" s="239" t="str">
        <f t="shared" si="421"/>
        <v/>
      </c>
      <c r="AW313" s="239" t="str">
        <f t="shared" si="422"/>
        <v/>
      </c>
      <c r="AX313" s="239" t="str">
        <f t="shared" si="423"/>
        <v/>
      </c>
      <c r="AY313" s="239" t="str">
        <f t="shared" si="424"/>
        <v/>
      </c>
      <c r="AZ313" s="239" t="str">
        <f t="shared" si="425"/>
        <v/>
      </c>
      <c r="BA313" s="239" t="str">
        <f t="shared" si="426"/>
        <v/>
      </c>
      <c r="BB313" s="239" t="str">
        <f t="shared" si="427"/>
        <v/>
      </c>
      <c r="BC313" s="239" t="str">
        <f t="shared" si="428"/>
        <v/>
      </c>
      <c r="BD313" s="239" t="str">
        <f t="shared" si="429"/>
        <v/>
      </c>
      <c r="BE313" s="239" t="str">
        <f t="shared" si="430"/>
        <v/>
      </c>
      <c r="BF313" s="239" t="str">
        <f t="shared" si="431"/>
        <v/>
      </c>
      <c r="BG313" s="239" t="str">
        <f t="shared" si="432"/>
        <v/>
      </c>
      <c r="BH313" s="239" t="str">
        <f t="shared" si="433"/>
        <v/>
      </c>
      <c r="BI313" s="239" t="str">
        <f t="shared" si="434"/>
        <v/>
      </c>
      <c r="BJ313" s="239" t="str">
        <f t="shared" si="435"/>
        <v/>
      </c>
      <c r="BK313" s="239" t="str">
        <f t="shared" si="436"/>
        <v/>
      </c>
      <c r="BL313" s="239" t="str">
        <f t="shared" si="437"/>
        <v/>
      </c>
      <c r="BN313" s="239" t="str">
        <f t="shared" si="448"/>
        <v/>
      </c>
      <c r="BO313" s="239" t="str">
        <f t="shared" si="449"/>
        <v/>
      </c>
      <c r="BP313" s="239" t="str">
        <f t="shared" si="450"/>
        <v/>
      </c>
      <c r="BQ313" s="239" t="str">
        <f t="shared" si="451"/>
        <v/>
      </c>
      <c r="BR313" s="239" t="str">
        <f t="shared" si="452"/>
        <v/>
      </c>
      <c r="BS313" s="239" t="str">
        <f t="shared" si="453"/>
        <v/>
      </c>
      <c r="BT313" s="239" t="str">
        <f t="shared" si="454"/>
        <v/>
      </c>
      <c r="BU313" s="239" t="str">
        <f t="shared" si="455"/>
        <v/>
      </c>
      <c r="BV313" s="239" t="str">
        <f t="shared" si="456"/>
        <v/>
      </c>
      <c r="BW313" s="239" t="str">
        <f t="shared" si="457"/>
        <v/>
      </c>
      <c r="BX313" s="239" t="str">
        <f t="shared" si="458"/>
        <v/>
      </c>
      <c r="BY313" s="239" t="str">
        <f t="shared" si="459"/>
        <v/>
      </c>
      <c r="BZ313" s="239" t="str">
        <f t="shared" si="460"/>
        <v/>
      </c>
      <c r="CA313" s="239" t="str">
        <f t="shared" si="461"/>
        <v/>
      </c>
      <c r="CB313" s="239" t="str">
        <f t="shared" si="462"/>
        <v/>
      </c>
      <c r="CC313" s="239" t="str">
        <f t="shared" si="463"/>
        <v/>
      </c>
      <c r="CD313" s="239" t="str">
        <f t="shared" si="464"/>
        <v/>
      </c>
      <c r="CE313" s="239" t="str">
        <f t="shared" si="465"/>
        <v/>
      </c>
      <c r="CF313" s="239" t="str">
        <f t="shared" si="466"/>
        <v/>
      </c>
      <c r="CG313" s="239" t="str">
        <f t="shared" si="467"/>
        <v/>
      </c>
      <c r="CH313" s="239" t="str">
        <f t="shared" si="468"/>
        <v/>
      </c>
      <c r="CI313" s="239" t="str">
        <f t="shared" si="469"/>
        <v/>
      </c>
      <c r="CJ313" s="239" t="str">
        <f t="shared" si="470"/>
        <v/>
      </c>
      <c r="CK313" s="239" t="str">
        <f t="shared" si="471"/>
        <v/>
      </c>
      <c r="CL313" s="239" t="str">
        <f t="shared" si="472"/>
        <v/>
      </c>
      <c r="CM313" s="239" t="str">
        <f t="shared" si="473"/>
        <v/>
      </c>
      <c r="CN313" s="239" t="str">
        <f t="shared" si="474"/>
        <v/>
      </c>
      <c r="CP313" s="239" t="str">
        <f t="shared" si="475"/>
        <v/>
      </c>
      <c r="CQ313" s="239" t="str">
        <f t="shared" si="476"/>
        <v/>
      </c>
      <c r="CR313" s="239" t="str">
        <f t="shared" si="477"/>
        <v/>
      </c>
      <c r="CS313" s="239" t="str">
        <f t="shared" si="478"/>
        <v/>
      </c>
      <c r="CT313" s="239" t="str">
        <f t="shared" si="479"/>
        <v/>
      </c>
      <c r="CU313" s="239" t="str">
        <f t="shared" si="480"/>
        <v/>
      </c>
      <c r="CV313" s="239" t="str">
        <f t="shared" si="481"/>
        <v/>
      </c>
      <c r="CW313" s="239" t="str">
        <f t="shared" si="482"/>
        <v/>
      </c>
      <c r="CX313" s="239" t="str">
        <f t="shared" si="483"/>
        <v/>
      </c>
      <c r="CY313" s="239" t="str">
        <f t="shared" si="484"/>
        <v/>
      </c>
      <c r="CZ313" s="239" t="str">
        <f t="shared" si="485"/>
        <v/>
      </c>
      <c r="DA313" s="239" t="str">
        <f t="shared" si="486"/>
        <v/>
      </c>
      <c r="DB313" s="239" t="str">
        <f t="shared" si="487"/>
        <v/>
      </c>
      <c r="DC313" s="239" t="str">
        <f t="shared" si="488"/>
        <v/>
      </c>
      <c r="DD313" s="239" t="str">
        <f t="shared" si="489"/>
        <v/>
      </c>
      <c r="DE313" s="239" t="str">
        <f t="shared" si="490"/>
        <v/>
      </c>
      <c r="DF313" s="239" t="str">
        <f t="shared" si="491"/>
        <v/>
      </c>
      <c r="DG313" s="239" t="str">
        <f t="shared" si="492"/>
        <v/>
      </c>
      <c r="DH313" s="239" t="str">
        <f t="shared" si="493"/>
        <v/>
      </c>
      <c r="DI313" s="239" t="str">
        <f t="shared" si="494"/>
        <v/>
      </c>
      <c r="DJ313" s="239" t="str">
        <f t="shared" si="495"/>
        <v/>
      </c>
      <c r="DK313" s="239" t="str">
        <f t="shared" si="496"/>
        <v/>
      </c>
      <c r="DL313" s="239" t="str">
        <f t="shared" si="497"/>
        <v/>
      </c>
      <c r="DM313" s="239" t="str">
        <f t="shared" si="498"/>
        <v/>
      </c>
      <c r="DN313" s="239" t="str">
        <f t="shared" si="499"/>
        <v/>
      </c>
      <c r="DO313" s="239" t="str">
        <f t="shared" si="500"/>
        <v/>
      </c>
      <c r="DP313" s="239" t="str">
        <f t="shared" si="501"/>
        <v/>
      </c>
    </row>
    <row r="314" spans="1:2048 2053:3059 3077:4094 4112:5120 5123:6143 6146:7167 7169:8189 8194:9200 9218:10235 10253:12287 12290:14335 14337:16293" ht="35.25" hidden="1" customHeight="1" x14ac:dyDescent="0.25">
      <c r="A314" s="53" t="s">
        <v>4522</v>
      </c>
      <c r="B314" s="53">
        <v>73</v>
      </c>
      <c r="C314" s="53" t="s">
        <v>51</v>
      </c>
      <c r="D314" s="53" t="s">
        <v>1389</v>
      </c>
      <c r="E314" s="53">
        <v>1</v>
      </c>
      <c r="F314" s="53" t="s">
        <v>1396</v>
      </c>
      <c r="G314" s="53" t="str">
        <f t="shared" si="503"/>
        <v>73-1</v>
      </c>
      <c r="H314" s="53" t="s">
        <v>94</v>
      </c>
      <c r="I314" s="53" t="s">
        <v>196</v>
      </c>
      <c r="J314" s="53" t="s">
        <v>80</v>
      </c>
      <c r="K314" s="53" t="s">
        <v>80</v>
      </c>
      <c r="L314" s="53" t="s">
        <v>80</v>
      </c>
      <c r="M314" s="53" t="s">
        <v>80</v>
      </c>
      <c r="N314" s="53" t="s">
        <v>80</v>
      </c>
      <c r="O314" s="53" t="s">
        <v>80</v>
      </c>
      <c r="P314" s="53" t="s">
        <v>1397</v>
      </c>
      <c r="Q314" s="52">
        <v>0.3</v>
      </c>
      <c r="R314" s="52">
        <f>+Q314*Q313</f>
        <v>0.03</v>
      </c>
      <c r="S314" s="53">
        <v>1</v>
      </c>
      <c r="T314" s="53" t="s">
        <v>84</v>
      </c>
      <c r="U314" s="53" t="s">
        <v>1398</v>
      </c>
      <c r="V314" s="23">
        <v>44988</v>
      </c>
      <c r="W314" s="23">
        <v>45016</v>
      </c>
      <c r="X314" s="53" t="s">
        <v>1393</v>
      </c>
      <c r="Y314" s="49" t="s">
        <v>97</v>
      </c>
      <c r="Z314" s="59" t="s">
        <v>100</v>
      </c>
      <c r="AA314" s="60">
        <v>1</v>
      </c>
      <c r="AB314" s="62" t="s">
        <v>1399</v>
      </c>
      <c r="AC314" s="62">
        <v>45016</v>
      </c>
      <c r="AD314" s="60">
        <v>1</v>
      </c>
      <c r="AE314" s="62" t="s">
        <v>956</v>
      </c>
      <c r="AF314" s="62">
        <v>45016</v>
      </c>
      <c r="AG314" s="60" t="s">
        <v>79</v>
      </c>
      <c r="AH314" s="60">
        <v>1</v>
      </c>
      <c r="AI314" s="52">
        <f t="shared" si="419"/>
        <v>0.03</v>
      </c>
      <c r="AJ314" s="52">
        <f t="shared" ref="AJ314:AJ315" si="512">+AI314/R314</f>
        <v>1</v>
      </c>
      <c r="AK314" s="52"/>
      <c r="AL314" s="239" t="str">
        <f t="shared" si="439"/>
        <v/>
      </c>
      <c r="AM314" s="239" t="str">
        <f t="shared" si="440"/>
        <v/>
      </c>
      <c r="AN314" s="239" t="str">
        <f t="shared" si="441"/>
        <v/>
      </c>
      <c r="AO314" s="239">
        <f t="shared" si="442"/>
        <v>1</v>
      </c>
      <c r="AP314" s="239" t="str">
        <f t="shared" si="443"/>
        <v/>
      </c>
      <c r="AQ314" s="239" t="str">
        <f t="shared" si="444"/>
        <v/>
      </c>
      <c r="AR314" s="239" t="str">
        <f t="shared" si="445"/>
        <v/>
      </c>
      <c r="AS314" s="239" t="str">
        <f t="shared" si="446"/>
        <v/>
      </c>
      <c r="AT314" s="239" t="str">
        <f t="shared" si="447"/>
        <v/>
      </c>
      <c r="AU314" s="239" t="str">
        <f t="shared" si="420"/>
        <v/>
      </c>
      <c r="AV314" s="239" t="str">
        <f t="shared" si="421"/>
        <v/>
      </c>
      <c r="AW314" s="239" t="str">
        <f t="shared" si="422"/>
        <v/>
      </c>
      <c r="AX314" s="239" t="str">
        <f t="shared" si="423"/>
        <v/>
      </c>
      <c r="AY314" s="239" t="str">
        <f t="shared" si="424"/>
        <v/>
      </c>
      <c r="AZ314" s="239" t="str">
        <f t="shared" si="425"/>
        <v/>
      </c>
      <c r="BA314" s="239" t="str">
        <f t="shared" si="426"/>
        <v/>
      </c>
      <c r="BB314" s="239" t="str">
        <f t="shared" si="427"/>
        <v/>
      </c>
      <c r="BC314" s="239" t="str">
        <f t="shared" si="428"/>
        <v/>
      </c>
      <c r="BD314" s="239" t="str">
        <f t="shared" si="429"/>
        <v/>
      </c>
      <c r="BE314" s="239" t="str">
        <f t="shared" si="430"/>
        <v/>
      </c>
      <c r="BF314" s="239" t="str">
        <f t="shared" si="431"/>
        <v/>
      </c>
      <c r="BG314" s="239" t="str">
        <f t="shared" si="432"/>
        <v/>
      </c>
      <c r="BH314" s="239" t="str">
        <f t="shared" si="433"/>
        <v/>
      </c>
      <c r="BI314" s="239" t="str">
        <f t="shared" si="434"/>
        <v/>
      </c>
      <c r="BJ314" s="239" t="str">
        <f t="shared" si="435"/>
        <v/>
      </c>
      <c r="BK314" s="239" t="str">
        <f t="shared" si="436"/>
        <v/>
      </c>
      <c r="BL314" s="239" t="str">
        <f t="shared" si="437"/>
        <v/>
      </c>
      <c r="BN314" s="239" t="str">
        <f t="shared" si="448"/>
        <v/>
      </c>
      <c r="BO314" s="239" t="str">
        <f t="shared" si="449"/>
        <v/>
      </c>
      <c r="BP314" s="239" t="str">
        <f t="shared" si="450"/>
        <v/>
      </c>
      <c r="BQ314" s="239">
        <f t="shared" si="451"/>
        <v>1</v>
      </c>
      <c r="BR314" s="239" t="str">
        <f t="shared" si="452"/>
        <v/>
      </c>
      <c r="BS314" s="239" t="str">
        <f t="shared" si="453"/>
        <v/>
      </c>
      <c r="BT314" s="239" t="str">
        <f t="shared" si="454"/>
        <v/>
      </c>
      <c r="BU314" s="239" t="str">
        <f t="shared" si="455"/>
        <v/>
      </c>
      <c r="BV314" s="239" t="str">
        <f t="shared" si="456"/>
        <v/>
      </c>
      <c r="BW314" s="239" t="str">
        <f t="shared" si="457"/>
        <v/>
      </c>
      <c r="BX314" s="239" t="str">
        <f t="shared" si="458"/>
        <v/>
      </c>
      <c r="BY314" s="239" t="str">
        <f t="shared" si="459"/>
        <v/>
      </c>
      <c r="BZ314" s="239" t="str">
        <f t="shared" si="460"/>
        <v/>
      </c>
      <c r="CA314" s="239" t="str">
        <f t="shared" si="461"/>
        <v/>
      </c>
      <c r="CB314" s="239" t="str">
        <f t="shared" si="462"/>
        <v/>
      </c>
      <c r="CC314" s="239" t="str">
        <f t="shared" si="463"/>
        <v/>
      </c>
      <c r="CD314" s="239" t="str">
        <f t="shared" si="464"/>
        <v/>
      </c>
      <c r="CE314" s="239" t="str">
        <f t="shared" si="465"/>
        <v/>
      </c>
      <c r="CF314" s="239" t="str">
        <f t="shared" si="466"/>
        <v/>
      </c>
      <c r="CG314" s="239" t="str">
        <f t="shared" si="467"/>
        <v/>
      </c>
      <c r="CH314" s="239" t="str">
        <f t="shared" si="468"/>
        <v/>
      </c>
      <c r="CI314" s="239" t="str">
        <f t="shared" si="469"/>
        <v/>
      </c>
      <c r="CJ314" s="239" t="str">
        <f t="shared" si="470"/>
        <v/>
      </c>
      <c r="CK314" s="239" t="str">
        <f t="shared" si="471"/>
        <v/>
      </c>
      <c r="CL314" s="239" t="str">
        <f t="shared" si="472"/>
        <v/>
      </c>
      <c r="CM314" s="239" t="str">
        <f t="shared" si="473"/>
        <v/>
      </c>
      <c r="CN314" s="239" t="str">
        <f t="shared" si="474"/>
        <v/>
      </c>
      <c r="CP314" s="239" t="str">
        <f t="shared" si="475"/>
        <v/>
      </c>
      <c r="CQ314" s="239" t="str">
        <f t="shared" si="476"/>
        <v/>
      </c>
      <c r="CR314" s="239" t="str">
        <f t="shared" si="477"/>
        <v/>
      </c>
      <c r="CS314" s="239" t="str">
        <f t="shared" si="478"/>
        <v>1er trimestre</v>
      </c>
      <c r="CT314" s="239" t="str">
        <f t="shared" si="479"/>
        <v/>
      </c>
      <c r="CU314" s="239" t="str">
        <f t="shared" si="480"/>
        <v/>
      </c>
      <c r="CV314" s="239" t="str">
        <f t="shared" si="481"/>
        <v/>
      </c>
      <c r="CW314" s="239" t="str">
        <f t="shared" si="482"/>
        <v/>
      </c>
      <c r="CX314" s="239" t="str">
        <f t="shared" si="483"/>
        <v/>
      </c>
      <c r="CY314" s="239" t="str">
        <f t="shared" si="484"/>
        <v/>
      </c>
      <c r="CZ314" s="239" t="str">
        <f t="shared" si="485"/>
        <v/>
      </c>
      <c r="DA314" s="239" t="str">
        <f t="shared" si="486"/>
        <v/>
      </c>
      <c r="DB314" s="239" t="str">
        <f t="shared" si="487"/>
        <v/>
      </c>
      <c r="DC314" s="239" t="str">
        <f t="shared" si="488"/>
        <v/>
      </c>
      <c r="DD314" s="239" t="str">
        <f t="shared" si="489"/>
        <v/>
      </c>
      <c r="DE314" s="239" t="str">
        <f t="shared" si="490"/>
        <v/>
      </c>
      <c r="DF314" s="239" t="str">
        <f t="shared" si="491"/>
        <v/>
      </c>
      <c r="DG314" s="239" t="str">
        <f t="shared" si="492"/>
        <v/>
      </c>
      <c r="DH314" s="239" t="str">
        <f t="shared" si="493"/>
        <v/>
      </c>
      <c r="DI314" s="239" t="str">
        <f t="shared" si="494"/>
        <v/>
      </c>
      <c r="DJ314" s="239" t="str">
        <f t="shared" si="495"/>
        <v/>
      </c>
      <c r="DK314" s="239" t="str">
        <f t="shared" si="496"/>
        <v/>
      </c>
      <c r="DL314" s="239" t="str">
        <f t="shared" si="497"/>
        <v/>
      </c>
      <c r="DM314" s="239" t="str">
        <f t="shared" si="498"/>
        <v/>
      </c>
      <c r="DN314" s="239" t="str">
        <f t="shared" si="499"/>
        <v/>
      </c>
      <c r="DO314" s="239" t="str">
        <f t="shared" si="500"/>
        <v/>
      </c>
      <c r="DP314" s="239" t="str">
        <f t="shared" si="501"/>
        <v/>
      </c>
    </row>
    <row r="315" spans="1:2048 2053:3059 3077:4094 4112:5120 5123:6143 6146:7167 7169:8189 8194:9200 9218:10235 10253:12287 12290:14335 14337:16293" ht="35.25" hidden="1" customHeight="1" x14ac:dyDescent="0.25">
      <c r="A315" s="53" t="s">
        <v>4522</v>
      </c>
      <c r="B315" s="53">
        <v>73</v>
      </c>
      <c r="C315" s="53" t="s">
        <v>51</v>
      </c>
      <c r="D315" s="53" t="s">
        <v>1389</v>
      </c>
      <c r="E315" s="53">
        <v>1</v>
      </c>
      <c r="F315" s="53" t="s">
        <v>1400</v>
      </c>
      <c r="G315" s="53" t="str">
        <f t="shared" si="503"/>
        <v>73-1</v>
      </c>
      <c r="H315" s="53" t="s">
        <v>94</v>
      </c>
      <c r="I315" s="53" t="s">
        <v>196</v>
      </c>
      <c r="J315" s="53" t="s">
        <v>80</v>
      </c>
      <c r="K315" s="53" t="s">
        <v>80</v>
      </c>
      <c r="L315" s="53" t="s">
        <v>80</v>
      </c>
      <c r="M315" s="53" t="s">
        <v>80</v>
      </c>
      <c r="N315" s="53" t="s">
        <v>80</v>
      </c>
      <c r="O315" s="53" t="s">
        <v>80</v>
      </c>
      <c r="P315" s="53" t="s">
        <v>1401</v>
      </c>
      <c r="Q315" s="52">
        <v>0.7</v>
      </c>
      <c r="R315" s="52">
        <f>+Q315*Q313</f>
        <v>6.9999999999999993E-2</v>
      </c>
      <c r="S315" s="53">
        <v>1</v>
      </c>
      <c r="T315" s="53" t="s">
        <v>84</v>
      </c>
      <c r="U315" s="53" t="s">
        <v>1402</v>
      </c>
      <c r="V315" s="23">
        <v>45019</v>
      </c>
      <c r="W315" s="23">
        <v>45260</v>
      </c>
      <c r="X315" s="53" t="s">
        <v>1393</v>
      </c>
      <c r="Y315" s="49" t="s">
        <v>87</v>
      </c>
      <c r="Z315" s="59" t="s">
        <v>100</v>
      </c>
      <c r="AA315" s="52">
        <v>1</v>
      </c>
      <c r="AB315" s="23" t="s">
        <v>1403</v>
      </c>
      <c r="AC315" s="23">
        <v>45260</v>
      </c>
      <c r="AD315" s="52">
        <v>1</v>
      </c>
      <c r="AE315" s="23" t="s">
        <v>1404</v>
      </c>
      <c r="AF315" s="23">
        <v>45260</v>
      </c>
      <c r="AG315" s="52" t="s">
        <v>79</v>
      </c>
      <c r="AH315" s="52">
        <v>1</v>
      </c>
      <c r="AI315" s="52">
        <f t="shared" si="419"/>
        <v>6.9999999999999993E-2</v>
      </c>
      <c r="AJ315" s="52">
        <f t="shared" si="512"/>
        <v>1</v>
      </c>
      <c r="AK315" s="52"/>
      <c r="AL315" s="239" t="str">
        <f t="shared" si="439"/>
        <v/>
      </c>
      <c r="AM315" s="239" t="str">
        <f t="shared" si="440"/>
        <v/>
      </c>
      <c r="AN315" s="239" t="str">
        <f t="shared" si="441"/>
        <v/>
      </c>
      <c r="AO315" s="239">
        <f t="shared" si="442"/>
        <v>1</v>
      </c>
      <c r="AP315" s="239" t="str">
        <f t="shared" si="443"/>
        <v/>
      </c>
      <c r="AQ315" s="239" t="str">
        <f t="shared" si="444"/>
        <v/>
      </c>
      <c r="AR315" s="239" t="str">
        <f t="shared" si="445"/>
        <v/>
      </c>
      <c r="AS315" s="239" t="str">
        <f t="shared" si="446"/>
        <v/>
      </c>
      <c r="AT315" s="239" t="str">
        <f t="shared" si="447"/>
        <v/>
      </c>
      <c r="AU315" s="239" t="str">
        <f t="shared" si="420"/>
        <v/>
      </c>
      <c r="AV315" s="239" t="str">
        <f t="shared" si="421"/>
        <v/>
      </c>
      <c r="AW315" s="239" t="str">
        <f t="shared" si="422"/>
        <v/>
      </c>
      <c r="AX315" s="239" t="str">
        <f t="shared" si="423"/>
        <v/>
      </c>
      <c r="AY315" s="239" t="str">
        <f t="shared" si="424"/>
        <v/>
      </c>
      <c r="AZ315" s="239" t="str">
        <f t="shared" si="425"/>
        <v/>
      </c>
      <c r="BA315" s="239" t="str">
        <f t="shared" si="426"/>
        <v/>
      </c>
      <c r="BB315" s="239" t="str">
        <f t="shared" si="427"/>
        <v/>
      </c>
      <c r="BC315" s="239" t="str">
        <f t="shared" si="428"/>
        <v/>
      </c>
      <c r="BD315" s="239" t="str">
        <f t="shared" si="429"/>
        <v/>
      </c>
      <c r="BE315" s="239" t="str">
        <f t="shared" si="430"/>
        <v/>
      </c>
      <c r="BF315" s="239" t="str">
        <f t="shared" si="431"/>
        <v/>
      </c>
      <c r="BG315" s="239" t="str">
        <f t="shared" si="432"/>
        <v/>
      </c>
      <c r="BH315" s="239" t="str">
        <f t="shared" si="433"/>
        <v/>
      </c>
      <c r="BI315" s="239" t="str">
        <f t="shared" si="434"/>
        <v/>
      </c>
      <c r="BJ315" s="239" t="str">
        <f t="shared" si="435"/>
        <v/>
      </c>
      <c r="BK315" s="239" t="str">
        <f t="shared" si="436"/>
        <v/>
      </c>
      <c r="BL315" s="239" t="str">
        <f t="shared" si="437"/>
        <v/>
      </c>
      <c r="BN315" s="239" t="str">
        <f t="shared" si="448"/>
        <v/>
      </c>
      <c r="BO315" s="239" t="str">
        <f t="shared" si="449"/>
        <v/>
      </c>
      <c r="BP315" s="239" t="str">
        <f t="shared" si="450"/>
        <v/>
      </c>
      <c r="BQ315" s="239">
        <f t="shared" si="451"/>
        <v>1</v>
      </c>
      <c r="BR315" s="239" t="str">
        <f t="shared" si="452"/>
        <v/>
      </c>
      <c r="BS315" s="239" t="str">
        <f t="shared" si="453"/>
        <v/>
      </c>
      <c r="BT315" s="239" t="str">
        <f t="shared" si="454"/>
        <v/>
      </c>
      <c r="BU315" s="239" t="str">
        <f t="shared" si="455"/>
        <v/>
      </c>
      <c r="BV315" s="239" t="str">
        <f t="shared" si="456"/>
        <v/>
      </c>
      <c r="BW315" s="239" t="str">
        <f t="shared" si="457"/>
        <v/>
      </c>
      <c r="BX315" s="239" t="str">
        <f t="shared" si="458"/>
        <v/>
      </c>
      <c r="BY315" s="239" t="str">
        <f t="shared" si="459"/>
        <v/>
      </c>
      <c r="BZ315" s="239" t="str">
        <f t="shared" si="460"/>
        <v/>
      </c>
      <c r="CA315" s="239" t="str">
        <f t="shared" si="461"/>
        <v/>
      </c>
      <c r="CB315" s="239" t="str">
        <f t="shared" si="462"/>
        <v/>
      </c>
      <c r="CC315" s="239" t="str">
        <f t="shared" si="463"/>
        <v/>
      </c>
      <c r="CD315" s="239" t="str">
        <f t="shared" si="464"/>
        <v/>
      </c>
      <c r="CE315" s="239" t="str">
        <f t="shared" si="465"/>
        <v/>
      </c>
      <c r="CF315" s="239" t="str">
        <f t="shared" si="466"/>
        <v/>
      </c>
      <c r="CG315" s="239" t="str">
        <f t="shared" si="467"/>
        <v/>
      </c>
      <c r="CH315" s="239" t="str">
        <f t="shared" si="468"/>
        <v/>
      </c>
      <c r="CI315" s="239" t="str">
        <f t="shared" si="469"/>
        <v/>
      </c>
      <c r="CJ315" s="239" t="str">
        <f t="shared" si="470"/>
        <v/>
      </c>
      <c r="CK315" s="239" t="str">
        <f t="shared" si="471"/>
        <v/>
      </c>
      <c r="CL315" s="239" t="str">
        <f t="shared" si="472"/>
        <v/>
      </c>
      <c r="CM315" s="239" t="str">
        <f t="shared" si="473"/>
        <v/>
      </c>
      <c r="CN315" s="239" t="str">
        <f t="shared" si="474"/>
        <v/>
      </c>
      <c r="CP315" s="239" t="str">
        <f t="shared" si="475"/>
        <v/>
      </c>
      <c r="CQ315" s="239" t="str">
        <f t="shared" si="476"/>
        <v/>
      </c>
      <c r="CR315" s="239" t="str">
        <f t="shared" si="477"/>
        <v/>
      </c>
      <c r="CS315" s="239" t="str">
        <f t="shared" si="478"/>
        <v>4to Trimestre</v>
      </c>
      <c r="CT315" s="239" t="str">
        <f t="shared" si="479"/>
        <v/>
      </c>
      <c r="CU315" s="239" t="str">
        <f t="shared" si="480"/>
        <v/>
      </c>
      <c r="CV315" s="239" t="str">
        <f t="shared" si="481"/>
        <v/>
      </c>
      <c r="CW315" s="239" t="str">
        <f t="shared" si="482"/>
        <v/>
      </c>
      <c r="CX315" s="239" t="str">
        <f t="shared" si="483"/>
        <v/>
      </c>
      <c r="CY315" s="239" t="str">
        <f t="shared" si="484"/>
        <v/>
      </c>
      <c r="CZ315" s="239" t="str">
        <f t="shared" si="485"/>
        <v/>
      </c>
      <c r="DA315" s="239" t="str">
        <f t="shared" si="486"/>
        <v/>
      </c>
      <c r="DB315" s="239" t="str">
        <f t="shared" si="487"/>
        <v/>
      </c>
      <c r="DC315" s="239" t="str">
        <f t="shared" si="488"/>
        <v/>
      </c>
      <c r="DD315" s="239" t="str">
        <f t="shared" si="489"/>
        <v/>
      </c>
      <c r="DE315" s="239" t="str">
        <f t="shared" si="490"/>
        <v/>
      </c>
      <c r="DF315" s="239" t="str">
        <f t="shared" si="491"/>
        <v/>
      </c>
      <c r="DG315" s="239" t="str">
        <f t="shared" si="492"/>
        <v/>
      </c>
      <c r="DH315" s="239" t="str">
        <f t="shared" si="493"/>
        <v/>
      </c>
      <c r="DI315" s="239" t="str">
        <f t="shared" si="494"/>
        <v/>
      </c>
      <c r="DJ315" s="239" t="str">
        <f t="shared" si="495"/>
        <v/>
      </c>
      <c r="DK315" s="239" t="str">
        <f t="shared" si="496"/>
        <v/>
      </c>
      <c r="DL315" s="239" t="str">
        <f t="shared" si="497"/>
        <v/>
      </c>
      <c r="DM315" s="239" t="str">
        <f t="shared" si="498"/>
        <v/>
      </c>
      <c r="DN315" s="239" t="str">
        <f t="shared" si="499"/>
        <v/>
      </c>
      <c r="DO315" s="239" t="str">
        <f t="shared" si="500"/>
        <v/>
      </c>
      <c r="DP315" s="239" t="str">
        <f t="shared" si="501"/>
        <v/>
      </c>
    </row>
    <row r="316" spans="1:2048 2053:3059 3077:4094 4112:5120 5123:6143 6146:7167 7169:8189 8194:9200 9218:10235 10253:12287 12290:14335 14337:16293" ht="35.25" hidden="1" customHeight="1" x14ac:dyDescent="0.25">
      <c r="A316" s="49" t="s">
        <v>4522</v>
      </c>
      <c r="B316" s="49">
        <v>73</v>
      </c>
      <c r="C316" s="49" t="s">
        <v>51</v>
      </c>
      <c r="D316" s="49" t="s">
        <v>1389</v>
      </c>
      <c r="E316" s="49">
        <v>1</v>
      </c>
      <c r="F316" s="49" t="s">
        <v>1405</v>
      </c>
      <c r="G316" s="49" t="str">
        <f t="shared" si="503"/>
        <v>73-2</v>
      </c>
      <c r="H316" s="49" t="s">
        <v>75</v>
      </c>
      <c r="I316" s="49" t="s">
        <v>196</v>
      </c>
      <c r="J316" s="49" t="s">
        <v>1406</v>
      </c>
      <c r="K316" s="49" t="s">
        <v>144</v>
      </c>
      <c r="L316" s="49" t="s">
        <v>125</v>
      </c>
      <c r="M316" s="49" t="s">
        <v>583</v>
      </c>
      <c r="N316" s="49" t="s">
        <v>643</v>
      </c>
      <c r="O316" s="49" t="s">
        <v>243</v>
      </c>
      <c r="P316" s="49" t="s">
        <v>1407</v>
      </c>
      <c r="Q316" s="50">
        <v>0.2</v>
      </c>
      <c r="R316" s="50"/>
      <c r="S316" s="49">
        <v>45</v>
      </c>
      <c r="T316" s="49" t="s">
        <v>84</v>
      </c>
      <c r="U316" s="49" t="s">
        <v>1408</v>
      </c>
      <c r="V316" s="51">
        <v>44986</v>
      </c>
      <c r="W316" s="51">
        <v>45291</v>
      </c>
      <c r="X316" s="49" t="s">
        <v>390</v>
      </c>
      <c r="Y316" s="49" t="s">
        <v>87</v>
      </c>
      <c r="Z316" s="59" t="s">
        <v>100</v>
      </c>
      <c r="AA316" s="140">
        <v>1</v>
      </c>
      <c r="AB316" s="168" t="s">
        <v>1409</v>
      </c>
      <c r="AC316" s="23">
        <v>45289</v>
      </c>
      <c r="AD316" s="52">
        <v>1</v>
      </c>
      <c r="AE316" s="23" t="s">
        <v>1410</v>
      </c>
      <c r="AF316" s="23">
        <v>45289</v>
      </c>
      <c r="AG316" s="52"/>
      <c r="AH316" s="52" t="s">
        <v>92</v>
      </c>
      <c r="AI316" s="52">
        <f t="shared" si="419"/>
        <v>0.2</v>
      </c>
      <c r="AJ316" s="52"/>
      <c r="AK316" s="52"/>
      <c r="AL316" s="239" t="str">
        <f t="shared" si="439"/>
        <v/>
      </c>
      <c r="AM316" s="239" t="str">
        <f t="shared" si="440"/>
        <v/>
      </c>
      <c r="AN316" s="239" t="str">
        <f t="shared" si="441"/>
        <v/>
      </c>
      <c r="AO316" s="239" t="str">
        <f t="shared" si="442"/>
        <v/>
      </c>
      <c r="AP316" s="239" t="str">
        <f t="shared" si="443"/>
        <v/>
      </c>
      <c r="AQ316" s="239" t="str">
        <f t="shared" si="444"/>
        <v/>
      </c>
      <c r="AR316" s="239" t="str">
        <f t="shared" si="445"/>
        <v/>
      </c>
      <c r="AS316" s="239" t="str">
        <f t="shared" si="446"/>
        <v/>
      </c>
      <c r="AT316" s="239" t="str">
        <f t="shared" si="447"/>
        <v/>
      </c>
      <c r="AU316" s="239" t="str">
        <f t="shared" si="420"/>
        <v/>
      </c>
      <c r="AV316" s="239" t="str">
        <f t="shared" si="421"/>
        <v/>
      </c>
      <c r="AW316" s="239" t="str">
        <f t="shared" si="422"/>
        <v/>
      </c>
      <c r="AX316" s="239" t="str">
        <f t="shared" si="423"/>
        <v/>
      </c>
      <c r="AY316" s="239" t="str">
        <f t="shared" si="424"/>
        <v/>
      </c>
      <c r="AZ316" s="239" t="str">
        <f t="shared" si="425"/>
        <v/>
      </c>
      <c r="BA316" s="239" t="str">
        <f t="shared" si="426"/>
        <v/>
      </c>
      <c r="BB316" s="239" t="str">
        <f t="shared" si="427"/>
        <v/>
      </c>
      <c r="BC316" s="239" t="str">
        <f t="shared" si="428"/>
        <v/>
      </c>
      <c r="BD316" s="239" t="str">
        <f t="shared" si="429"/>
        <v/>
      </c>
      <c r="BE316" s="239" t="str">
        <f t="shared" si="430"/>
        <v/>
      </c>
      <c r="BF316" s="239" t="str">
        <f t="shared" si="431"/>
        <v/>
      </c>
      <c r="BG316" s="239" t="str">
        <f t="shared" si="432"/>
        <v/>
      </c>
      <c r="BH316" s="239" t="str">
        <f t="shared" si="433"/>
        <v/>
      </c>
      <c r="BI316" s="239" t="str">
        <f t="shared" si="434"/>
        <v/>
      </c>
      <c r="BJ316" s="239" t="str">
        <f t="shared" si="435"/>
        <v/>
      </c>
      <c r="BK316" s="239" t="str">
        <f t="shared" si="436"/>
        <v/>
      </c>
      <c r="BL316" s="239" t="str">
        <f t="shared" si="437"/>
        <v/>
      </c>
      <c r="BN316" s="239" t="str">
        <f t="shared" si="448"/>
        <v/>
      </c>
      <c r="BO316" s="239" t="str">
        <f t="shared" si="449"/>
        <v/>
      </c>
      <c r="BP316" s="239" t="str">
        <f t="shared" si="450"/>
        <v/>
      </c>
      <c r="BQ316" s="239" t="str">
        <f t="shared" si="451"/>
        <v/>
      </c>
      <c r="BR316" s="239" t="str">
        <f t="shared" si="452"/>
        <v/>
      </c>
      <c r="BS316" s="239" t="str">
        <f t="shared" si="453"/>
        <v/>
      </c>
      <c r="BT316" s="239" t="str">
        <f t="shared" si="454"/>
        <v/>
      </c>
      <c r="BU316" s="239" t="str">
        <f t="shared" si="455"/>
        <v/>
      </c>
      <c r="BV316" s="239" t="str">
        <f t="shared" si="456"/>
        <v/>
      </c>
      <c r="BW316" s="239" t="str">
        <f t="shared" si="457"/>
        <v/>
      </c>
      <c r="BX316" s="239" t="str">
        <f t="shared" si="458"/>
        <v/>
      </c>
      <c r="BY316" s="239" t="str">
        <f t="shared" si="459"/>
        <v/>
      </c>
      <c r="BZ316" s="239" t="str">
        <f t="shared" si="460"/>
        <v/>
      </c>
      <c r="CA316" s="239" t="str">
        <f t="shared" si="461"/>
        <v/>
      </c>
      <c r="CB316" s="239" t="str">
        <f t="shared" si="462"/>
        <v/>
      </c>
      <c r="CC316" s="239" t="str">
        <f t="shared" si="463"/>
        <v/>
      </c>
      <c r="CD316" s="239" t="str">
        <f t="shared" si="464"/>
        <v/>
      </c>
      <c r="CE316" s="239" t="str">
        <f t="shared" si="465"/>
        <v/>
      </c>
      <c r="CF316" s="239" t="str">
        <f t="shared" si="466"/>
        <v/>
      </c>
      <c r="CG316" s="239" t="str">
        <f t="shared" si="467"/>
        <v/>
      </c>
      <c r="CH316" s="239" t="str">
        <f t="shared" si="468"/>
        <v/>
      </c>
      <c r="CI316" s="239" t="str">
        <f t="shared" si="469"/>
        <v/>
      </c>
      <c r="CJ316" s="239" t="str">
        <f t="shared" si="470"/>
        <v/>
      </c>
      <c r="CK316" s="239" t="str">
        <f t="shared" si="471"/>
        <v/>
      </c>
      <c r="CL316" s="239" t="str">
        <f t="shared" si="472"/>
        <v/>
      </c>
      <c r="CM316" s="239" t="str">
        <f t="shared" si="473"/>
        <v/>
      </c>
      <c r="CN316" s="239" t="str">
        <f t="shared" si="474"/>
        <v/>
      </c>
      <c r="CP316" s="239" t="str">
        <f t="shared" si="475"/>
        <v/>
      </c>
      <c r="CQ316" s="239" t="str">
        <f t="shared" si="476"/>
        <v/>
      </c>
      <c r="CR316" s="239" t="str">
        <f t="shared" si="477"/>
        <v/>
      </c>
      <c r="CS316" s="239" t="str">
        <f t="shared" si="478"/>
        <v/>
      </c>
      <c r="CT316" s="239" t="str">
        <f t="shared" si="479"/>
        <v/>
      </c>
      <c r="CU316" s="239" t="str">
        <f t="shared" si="480"/>
        <v/>
      </c>
      <c r="CV316" s="239" t="str">
        <f t="shared" si="481"/>
        <v/>
      </c>
      <c r="CW316" s="239" t="str">
        <f t="shared" si="482"/>
        <v/>
      </c>
      <c r="CX316" s="239" t="str">
        <f t="shared" si="483"/>
        <v/>
      </c>
      <c r="CY316" s="239" t="str">
        <f t="shared" si="484"/>
        <v/>
      </c>
      <c r="CZ316" s="239" t="str">
        <f t="shared" si="485"/>
        <v/>
      </c>
      <c r="DA316" s="239" t="str">
        <f t="shared" si="486"/>
        <v/>
      </c>
      <c r="DB316" s="239" t="str">
        <f t="shared" si="487"/>
        <v/>
      </c>
      <c r="DC316" s="239" t="str">
        <f t="shared" si="488"/>
        <v/>
      </c>
      <c r="DD316" s="239" t="str">
        <f t="shared" si="489"/>
        <v/>
      </c>
      <c r="DE316" s="239" t="str">
        <f t="shared" si="490"/>
        <v/>
      </c>
      <c r="DF316" s="239" t="str">
        <f t="shared" si="491"/>
        <v/>
      </c>
      <c r="DG316" s="239" t="str">
        <f t="shared" si="492"/>
        <v/>
      </c>
      <c r="DH316" s="239" t="str">
        <f t="shared" si="493"/>
        <v/>
      </c>
      <c r="DI316" s="239" t="str">
        <f t="shared" si="494"/>
        <v/>
      </c>
      <c r="DJ316" s="239" t="str">
        <f t="shared" si="495"/>
        <v/>
      </c>
      <c r="DK316" s="239" t="str">
        <f t="shared" si="496"/>
        <v/>
      </c>
      <c r="DL316" s="239" t="str">
        <f t="shared" si="497"/>
        <v/>
      </c>
      <c r="DM316" s="239" t="str">
        <f t="shared" si="498"/>
        <v/>
      </c>
      <c r="DN316" s="239" t="str">
        <f t="shared" si="499"/>
        <v/>
      </c>
      <c r="DO316" s="239" t="str">
        <f t="shared" si="500"/>
        <v/>
      </c>
      <c r="DP316" s="239" t="str">
        <f t="shared" si="501"/>
        <v/>
      </c>
    </row>
    <row r="317" spans="1:2048 2053:3059 3077:4094 4112:5120 5123:6143 6146:7167 7169:8189 8194:9200 9218:10235 10253:12287 12290:14335 14337:16293" ht="35.25" hidden="1" customHeight="1" x14ac:dyDescent="0.25">
      <c r="A317" s="53" t="s">
        <v>4522</v>
      </c>
      <c r="B317" s="53">
        <v>73</v>
      </c>
      <c r="C317" s="53" t="s">
        <v>51</v>
      </c>
      <c r="D317" s="53" t="s">
        <v>1389</v>
      </c>
      <c r="E317" s="53">
        <v>1</v>
      </c>
      <c r="F317" s="53" t="s">
        <v>1411</v>
      </c>
      <c r="G317" s="53" t="str">
        <f t="shared" si="503"/>
        <v>73-2</v>
      </c>
      <c r="H317" s="53" t="s">
        <v>94</v>
      </c>
      <c r="I317" s="53" t="s">
        <v>196</v>
      </c>
      <c r="J317" s="53" t="s">
        <v>80</v>
      </c>
      <c r="K317" s="53" t="s">
        <v>80</v>
      </c>
      <c r="L317" s="53" t="s">
        <v>80</v>
      </c>
      <c r="M317" s="53" t="s">
        <v>80</v>
      </c>
      <c r="N317" s="53" t="s">
        <v>80</v>
      </c>
      <c r="O317" s="53" t="s">
        <v>80</v>
      </c>
      <c r="P317" s="53" t="s">
        <v>1412</v>
      </c>
      <c r="Q317" s="52">
        <v>0.4</v>
      </c>
      <c r="R317" s="52">
        <f>+Q317*Q316</f>
        <v>8.0000000000000016E-2</v>
      </c>
      <c r="S317" s="53">
        <v>45</v>
      </c>
      <c r="T317" s="53" t="s">
        <v>84</v>
      </c>
      <c r="U317" s="53" t="s">
        <v>1413</v>
      </c>
      <c r="V317" s="23">
        <v>44986</v>
      </c>
      <c r="W317" s="23">
        <v>45291</v>
      </c>
      <c r="X317" s="53" t="s">
        <v>390</v>
      </c>
      <c r="Y317" s="49" t="s">
        <v>87</v>
      </c>
      <c r="Z317" s="59" t="s">
        <v>100</v>
      </c>
      <c r="AA317" s="168">
        <v>1</v>
      </c>
      <c r="AB317" s="111" t="s">
        <v>1414</v>
      </c>
      <c r="AC317" s="111">
        <v>45289</v>
      </c>
      <c r="AD317" s="52">
        <v>1</v>
      </c>
      <c r="AE317" s="23" t="s">
        <v>1415</v>
      </c>
      <c r="AF317" s="111">
        <v>45289</v>
      </c>
      <c r="AG317" s="52" t="s">
        <v>79</v>
      </c>
      <c r="AH317" s="52">
        <v>1</v>
      </c>
      <c r="AI317" s="52">
        <f t="shared" si="419"/>
        <v>8.0000000000000016E-2</v>
      </c>
      <c r="AJ317" s="52">
        <f t="shared" ref="AJ317:AJ319" si="513">+AI317/R317</f>
        <v>1</v>
      </c>
      <c r="AK317" s="52"/>
      <c r="AL317" s="239" t="str">
        <f t="shared" si="439"/>
        <v/>
      </c>
      <c r="AM317" s="239" t="str">
        <f t="shared" si="440"/>
        <v/>
      </c>
      <c r="AN317" s="239" t="str">
        <f t="shared" si="441"/>
        <v/>
      </c>
      <c r="AO317" s="239" t="str">
        <f t="shared" si="442"/>
        <v/>
      </c>
      <c r="AP317" s="239" t="str">
        <f t="shared" si="443"/>
        <v/>
      </c>
      <c r="AQ317" s="239" t="str">
        <f t="shared" si="444"/>
        <v/>
      </c>
      <c r="AR317" s="239" t="str">
        <f t="shared" si="445"/>
        <v/>
      </c>
      <c r="AS317" s="239" t="str">
        <f t="shared" si="446"/>
        <v/>
      </c>
      <c r="AT317" s="239" t="str">
        <f t="shared" si="447"/>
        <v/>
      </c>
      <c r="AU317" s="239" t="str">
        <f t="shared" si="420"/>
        <v/>
      </c>
      <c r="AV317" s="239" t="str">
        <f t="shared" si="421"/>
        <v/>
      </c>
      <c r="AW317" s="239" t="str">
        <f t="shared" si="422"/>
        <v/>
      </c>
      <c r="AX317" s="239" t="str">
        <f t="shared" si="423"/>
        <v/>
      </c>
      <c r="AY317" s="239" t="str">
        <f t="shared" si="424"/>
        <v/>
      </c>
      <c r="AZ317" s="239" t="str">
        <f t="shared" si="425"/>
        <v/>
      </c>
      <c r="BA317" s="239" t="str">
        <f t="shared" si="426"/>
        <v/>
      </c>
      <c r="BB317" s="239" t="str">
        <f t="shared" si="427"/>
        <v/>
      </c>
      <c r="BC317" s="239" t="str">
        <f t="shared" si="428"/>
        <v/>
      </c>
      <c r="BD317" s="239" t="str">
        <f t="shared" si="429"/>
        <v/>
      </c>
      <c r="BE317" s="239" t="str">
        <f t="shared" si="430"/>
        <v/>
      </c>
      <c r="BF317" s="239" t="str">
        <f t="shared" si="431"/>
        <v/>
      </c>
      <c r="BG317" s="239" t="str">
        <f t="shared" si="432"/>
        <v/>
      </c>
      <c r="BH317" s="239" t="str">
        <f t="shared" si="433"/>
        <v/>
      </c>
      <c r="BI317" s="239" t="str">
        <f t="shared" si="434"/>
        <v/>
      </c>
      <c r="BJ317" s="239" t="str">
        <f t="shared" si="435"/>
        <v/>
      </c>
      <c r="BK317" s="239" t="str">
        <f t="shared" si="436"/>
        <v/>
      </c>
      <c r="BL317" s="239" t="str">
        <f t="shared" si="437"/>
        <v/>
      </c>
      <c r="BN317" s="239" t="str">
        <f t="shared" si="448"/>
        <v/>
      </c>
      <c r="BO317" s="239" t="str">
        <f t="shared" si="449"/>
        <v/>
      </c>
      <c r="BP317" s="239" t="str">
        <f t="shared" si="450"/>
        <v/>
      </c>
      <c r="BQ317" s="239" t="str">
        <f t="shared" si="451"/>
        <v/>
      </c>
      <c r="BR317" s="239" t="str">
        <f t="shared" si="452"/>
        <v/>
      </c>
      <c r="BS317" s="239" t="str">
        <f t="shared" si="453"/>
        <v/>
      </c>
      <c r="BT317" s="239" t="str">
        <f t="shared" si="454"/>
        <v/>
      </c>
      <c r="BU317" s="239" t="str">
        <f t="shared" si="455"/>
        <v/>
      </c>
      <c r="BV317" s="239" t="str">
        <f t="shared" si="456"/>
        <v/>
      </c>
      <c r="BW317" s="239" t="str">
        <f t="shared" si="457"/>
        <v/>
      </c>
      <c r="BX317" s="239" t="str">
        <f t="shared" si="458"/>
        <v/>
      </c>
      <c r="BY317" s="239" t="str">
        <f t="shared" si="459"/>
        <v/>
      </c>
      <c r="BZ317" s="239" t="str">
        <f t="shared" si="460"/>
        <v/>
      </c>
      <c r="CA317" s="239" t="str">
        <f t="shared" si="461"/>
        <v/>
      </c>
      <c r="CB317" s="239" t="str">
        <f t="shared" si="462"/>
        <v/>
      </c>
      <c r="CC317" s="239" t="str">
        <f t="shared" si="463"/>
        <v/>
      </c>
      <c r="CD317" s="239" t="str">
        <f t="shared" si="464"/>
        <v/>
      </c>
      <c r="CE317" s="239" t="str">
        <f t="shared" si="465"/>
        <v/>
      </c>
      <c r="CF317" s="239" t="str">
        <f t="shared" si="466"/>
        <v/>
      </c>
      <c r="CG317" s="239" t="str">
        <f t="shared" si="467"/>
        <v/>
      </c>
      <c r="CH317" s="239" t="str">
        <f t="shared" si="468"/>
        <v/>
      </c>
      <c r="CI317" s="239" t="str">
        <f t="shared" si="469"/>
        <v/>
      </c>
      <c r="CJ317" s="239" t="str">
        <f t="shared" si="470"/>
        <v/>
      </c>
      <c r="CK317" s="239" t="str">
        <f t="shared" si="471"/>
        <v/>
      </c>
      <c r="CL317" s="239" t="str">
        <f t="shared" si="472"/>
        <v/>
      </c>
      <c r="CM317" s="239" t="str">
        <f t="shared" si="473"/>
        <v/>
      </c>
      <c r="CN317" s="239" t="str">
        <f t="shared" si="474"/>
        <v/>
      </c>
      <c r="CP317" s="239" t="str">
        <f t="shared" si="475"/>
        <v/>
      </c>
      <c r="CQ317" s="239" t="str">
        <f t="shared" si="476"/>
        <v/>
      </c>
      <c r="CR317" s="239" t="str">
        <f t="shared" si="477"/>
        <v/>
      </c>
      <c r="CS317" s="239" t="str">
        <f t="shared" si="478"/>
        <v/>
      </c>
      <c r="CT317" s="239" t="str">
        <f t="shared" si="479"/>
        <v/>
      </c>
      <c r="CU317" s="239" t="str">
        <f t="shared" si="480"/>
        <v/>
      </c>
      <c r="CV317" s="239" t="str">
        <f t="shared" si="481"/>
        <v/>
      </c>
      <c r="CW317" s="239" t="str">
        <f t="shared" si="482"/>
        <v/>
      </c>
      <c r="CX317" s="239" t="str">
        <f t="shared" si="483"/>
        <v/>
      </c>
      <c r="CY317" s="239" t="str">
        <f t="shared" si="484"/>
        <v/>
      </c>
      <c r="CZ317" s="239" t="str">
        <f t="shared" si="485"/>
        <v/>
      </c>
      <c r="DA317" s="239" t="str">
        <f t="shared" si="486"/>
        <v/>
      </c>
      <c r="DB317" s="239" t="str">
        <f t="shared" si="487"/>
        <v/>
      </c>
      <c r="DC317" s="239" t="str">
        <f t="shared" si="488"/>
        <v/>
      </c>
      <c r="DD317" s="239" t="str">
        <f t="shared" si="489"/>
        <v/>
      </c>
      <c r="DE317" s="239" t="str">
        <f t="shared" si="490"/>
        <v/>
      </c>
      <c r="DF317" s="239" t="str">
        <f t="shared" si="491"/>
        <v/>
      </c>
      <c r="DG317" s="239" t="str">
        <f t="shared" si="492"/>
        <v/>
      </c>
      <c r="DH317" s="239" t="str">
        <f t="shared" si="493"/>
        <v/>
      </c>
      <c r="DI317" s="239" t="str">
        <f t="shared" si="494"/>
        <v/>
      </c>
      <c r="DJ317" s="239" t="str">
        <f t="shared" si="495"/>
        <v/>
      </c>
      <c r="DK317" s="239" t="str">
        <f t="shared" si="496"/>
        <v/>
      </c>
      <c r="DL317" s="239" t="str">
        <f t="shared" si="497"/>
        <v/>
      </c>
      <c r="DM317" s="239" t="str">
        <f t="shared" si="498"/>
        <v/>
      </c>
      <c r="DN317" s="239" t="str">
        <f t="shared" si="499"/>
        <v/>
      </c>
      <c r="DO317" s="239" t="str">
        <f t="shared" si="500"/>
        <v/>
      </c>
      <c r="DP317" s="239" t="str">
        <f t="shared" si="501"/>
        <v/>
      </c>
    </row>
    <row r="318" spans="1:2048 2053:3059 3077:4094 4112:5120 5123:6143 6146:7167 7169:8189 8194:9200 9218:10235 10253:12287 12290:14335 14337:16293" ht="35.25" hidden="1" customHeight="1" x14ac:dyDescent="0.25">
      <c r="A318" s="53" t="s">
        <v>4522</v>
      </c>
      <c r="B318" s="53">
        <v>73</v>
      </c>
      <c r="C318" s="53" t="s">
        <v>51</v>
      </c>
      <c r="D318" s="53" t="s">
        <v>1389</v>
      </c>
      <c r="E318" s="53">
        <v>1</v>
      </c>
      <c r="F318" s="53" t="s">
        <v>1416</v>
      </c>
      <c r="G318" s="53" t="str">
        <f t="shared" si="503"/>
        <v>73-2</v>
      </c>
      <c r="H318" s="53" t="s">
        <v>94</v>
      </c>
      <c r="I318" s="53" t="s">
        <v>196</v>
      </c>
      <c r="J318" s="53" t="s">
        <v>80</v>
      </c>
      <c r="K318" s="53" t="s">
        <v>80</v>
      </c>
      <c r="L318" s="53" t="s">
        <v>80</v>
      </c>
      <c r="M318" s="53" t="s">
        <v>80</v>
      </c>
      <c r="N318" s="53" t="s">
        <v>80</v>
      </c>
      <c r="O318" s="53" t="s">
        <v>80</v>
      </c>
      <c r="P318" s="53" t="s">
        <v>1417</v>
      </c>
      <c r="Q318" s="52">
        <v>0.4</v>
      </c>
      <c r="R318" s="52">
        <f>+Q318*Q316</f>
        <v>8.0000000000000016E-2</v>
      </c>
      <c r="S318" s="53">
        <v>45</v>
      </c>
      <c r="T318" s="53" t="s">
        <v>84</v>
      </c>
      <c r="U318" s="53" t="s">
        <v>1408</v>
      </c>
      <c r="V318" s="23">
        <v>44986</v>
      </c>
      <c r="W318" s="23">
        <v>45291</v>
      </c>
      <c r="X318" s="53" t="s">
        <v>390</v>
      </c>
      <c r="Y318" s="49" t="s">
        <v>87</v>
      </c>
      <c r="Z318" s="59" t="s">
        <v>100</v>
      </c>
      <c r="AA318" s="52">
        <v>1</v>
      </c>
      <c r="AB318" s="23" t="s">
        <v>1418</v>
      </c>
      <c r="AC318" s="23">
        <v>45289</v>
      </c>
      <c r="AD318" s="52">
        <v>1</v>
      </c>
      <c r="AE318" s="23" t="s">
        <v>1419</v>
      </c>
      <c r="AF318" s="23">
        <v>45289</v>
      </c>
      <c r="AG318" s="52" t="s">
        <v>79</v>
      </c>
      <c r="AH318" s="52">
        <v>1</v>
      </c>
      <c r="AI318" s="52">
        <f t="shared" si="419"/>
        <v>8.0000000000000016E-2</v>
      </c>
      <c r="AJ318" s="52">
        <f t="shared" si="513"/>
        <v>1</v>
      </c>
      <c r="AK318" s="52"/>
      <c r="AL318" s="239" t="str">
        <f t="shared" si="439"/>
        <v/>
      </c>
      <c r="AM318" s="239" t="str">
        <f t="shared" si="440"/>
        <v/>
      </c>
      <c r="AN318" s="239" t="str">
        <f t="shared" si="441"/>
        <v/>
      </c>
      <c r="AO318" s="239" t="str">
        <f t="shared" si="442"/>
        <v/>
      </c>
      <c r="AP318" s="239" t="str">
        <f t="shared" si="443"/>
        <v/>
      </c>
      <c r="AQ318" s="239" t="str">
        <f t="shared" si="444"/>
        <v/>
      </c>
      <c r="AR318" s="239" t="str">
        <f t="shared" si="445"/>
        <v/>
      </c>
      <c r="AS318" s="239" t="str">
        <f t="shared" si="446"/>
        <v/>
      </c>
      <c r="AT318" s="239" t="str">
        <f t="shared" si="447"/>
        <v/>
      </c>
      <c r="AU318" s="239" t="str">
        <f t="shared" si="420"/>
        <v/>
      </c>
      <c r="AV318" s="239" t="str">
        <f t="shared" si="421"/>
        <v/>
      </c>
      <c r="AW318" s="239" t="str">
        <f t="shared" si="422"/>
        <v/>
      </c>
      <c r="AX318" s="239" t="str">
        <f t="shared" si="423"/>
        <v/>
      </c>
      <c r="AY318" s="239" t="str">
        <f t="shared" si="424"/>
        <v/>
      </c>
      <c r="AZ318" s="239" t="str">
        <f t="shared" si="425"/>
        <v/>
      </c>
      <c r="BA318" s="239" t="str">
        <f t="shared" si="426"/>
        <v/>
      </c>
      <c r="BB318" s="239" t="str">
        <f t="shared" si="427"/>
        <v/>
      </c>
      <c r="BC318" s="239" t="str">
        <f t="shared" si="428"/>
        <v/>
      </c>
      <c r="BD318" s="239" t="str">
        <f t="shared" si="429"/>
        <v/>
      </c>
      <c r="BE318" s="239" t="str">
        <f t="shared" si="430"/>
        <v/>
      </c>
      <c r="BF318" s="239" t="str">
        <f t="shared" si="431"/>
        <v/>
      </c>
      <c r="BG318" s="239" t="str">
        <f t="shared" si="432"/>
        <v/>
      </c>
      <c r="BH318" s="239" t="str">
        <f t="shared" si="433"/>
        <v/>
      </c>
      <c r="BI318" s="239" t="str">
        <f t="shared" si="434"/>
        <v/>
      </c>
      <c r="BJ318" s="239" t="str">
        <f t="shared" si="435"/>
        <v/>
      </c>
      <c r="BK318" s="239" t="str">
        <f t="shared" si="436"/>
        <v/>
      </c>
      <c r="BL318" s="239" t="str">
        <f t="shared" si="437"/>
        <v/>
      </c>
      <c r="BN318" s="239" t="str">
        <f t="shared" si="448"/>
        <v/>
      </c>
      <c r="BO318" s="239" t="str">
        <f t="shared" si="449"/>
        <v/>
      </c>
      <c r="BP318" s="239" t="str">
        <f t="shared" si="450"/>
        <v/>
      </c>
      <c r="BQ318" s="239" t="str">
        <f t="shared" si="451"/>
        <v/>
      </c>
      <c r="BR318" s="239" t="str">
        <f t="shared" si="452"/>
        <v/>
      </c>
      <c r="BS318" s="239" t="str">
        <f t="shared" si="453"/>
        <v/>
      </c>
      <c r="BT318" s="239" t="str">
        <f t="shared" si="454"/>
        <v/>
      </c>
      <c r="BU318" s="239" t="str">
        <f t="shared" si="455"/>
        <v/>
      </c>
      <c r="BV318" s="239" t="str">
        <f t="shared" si="456"/>
        <v/>
      </c>
      <c r="BW318" s="239" t="str">
        <f t="shared" si="457"/>
        <v/>
      </c>
      <c r="BX318" s="239" t="str">
        <f t="shared" si="458"/>
        <v/>
      </c>
      <c r="BY318" s="239" t="str">
        <f t="shared" si="459"/>
        <v/>
      </c>
      <c r="BZ318" s="239" t="str">
        <f t="shared" si="460"/>
        <v/>
      </c>
      <c r="CA318" s="239" t="str">
        <f t="shared" si="461"/>
        <v/>
      </c>
      <c r="CB318" s="239" t="str">
        <f t="shared" si="462"/>
        <v/>
      </c>
      <c r="CC318" s="239" t="str">
        <f t="shared" si="463"/>
        <v/>
      </c>
      <c r="CD318" s="239" t="str">
        <f t="shared" si="464"/>
        <v/>
      </c>
      <c r="CE318" s="239" t="str">
        <f t="shared" si="465"/>
        <v/>
      </c>
      <c r="CF318" s="239" t="str">
        <f t="shared" si="466"/>
        <v/>
      </c>
      <c r="CG318" s="239" t="str">
        <f t="shared" si="467"/>
        <v/>
      </c>
      <c r="CH318" s="239" t="str">
        <f t="shared" si="468"/>
        <v/>
      </c>
      <c r="CI318" s="239" t="str">
        <f t="shared" si="469"/>
        <v/>
      </c>
      <c r="CJ318" s="239" t="str">
        <f t="shared" si="470"/>
        <v/>
      </c>
      <c r="CK318" s="239" t="str">
        <f t="shared" si="471"/>
        <v/>
      </c>
      <c r="CL318" s="239" t="str">
        <f t="shared" si="472"/>
        <v/>
      </c>
      <c r="CM318" s="239" t="str">
        <f t="shared" si="473"/>
        <v/>
      </c>
      <c r="CN318" s="239" t="str">
        <f t="shared" si="474"/>
        <v/>
      </c>
      <c r="CP318" s="239" t="str">
        <f t="shared" si="475"/>
        <v/>
      </c>
      <c r="CQ318" s="239" t="str">
        <f t="shared" si="476"/>
        <v/>
      </c>
      <c r="CR318" s="239" t="str">
        <f t="shared" si="477"/>
        <v/>
      </c>
      <c r="CS318" s="239" t="str">
        <f t="shared" si="478"/>
        <v/>
      </c>
      <c r="CT318" s="239" t="str">
        <f t="shared" si="479"/>
        <v/>
      </c>
      <c r="CU318" s="239" t="str">
        <f t="shared" si="480"/>
        <v/>
      </c>
      <c r="CV318" s="239" t="str">
        <f t="shared" si="481"/>
        <v/>
      </c>
      <c r="CW318" s="239" t="str">
        <f t="shared" si="482"/>
        <v/>
      </c>
      <c r="CX318" s="239" t="str">
        <f t="shared" si="483"/>
        <v/>
      </c>
      <c r="CY318" s="239" t="str">
        <f t="shared" si="484"/>
        <v/>
      </c>
      <c r="CZ318" s="239" t="str">
        <f t="shared" si="485"/>
        <v/>
      </c>
      <c r="DA318" s="239" t="str">
        <f t="shared" si="486"/>
        <v/>
      </c>
      <c r="DB318" s="239" t="str">
        <f t="shared" si="487"/>
        <v/>
      </c>
      <c r="DC318" s="239" t="str">
        <f t="shared" si="488"/>
        <v/>
      </c>
      <c r="DD318" s="239" t="str">
        <f t="shared" si="489"/>
        <v/>
      </c>
      <c r="DE318" s="239" t="str">
        <f t="shared" si="490"/>
        <v/>
      </c>
      <c r="DF318" s="239" t="str">
        <f t="shared" si="491"/>
        <v/>
      </c>
      <c r="DG318" s="239" t="str">
        <f t="shared" si="492"/>
        <v/>
      </c>
      <c r="DH318" s="239" t="str">
        <f t="shared" si="493"/>
        <v/>
      </c>
      <c r="DI318" s="239" t="str">
        <f t="shared" si="494"/>
        <v/>
      </c>
      <c r="DJ318" s="239" t="str">
        <f t="shared" si="495"/>
        <v/>
      </c>
      <c r="DK318" s="239" t="str">
        <f t="shared" si="496"/>
        <v/>
      </c>
      <c r="DL318" s="239" t="str">
        <f t="shared" si="497"/>
        <v/>
      </c>
      <c r="DM318" s="239" t="str">
        <f t="shared" si="498"/>
        <v/>
      </c>
      <c r="DN318" s="239" t="str">
        <f t="shared" si="499"/>
        <v/>
      </c>
      <c r="DO318" s="239" t="str">
        <f t="shared" si="500"/>
        <v/>
      </c>
      <c r="DP318" s="239" t="str">
        <f t="shared" si="501"/>
        <v/>
      </c>
    </row>
    <row r="319" spans="1:2048 2053:3059 3077:4094 4112:5120 5123:6143 6146:7167 7169:8189 8194:9200 9218:10235 10253:12287 12290:14335 14337:16293" ht="35.25" hidden="1" customHeight="1" x14ac:dyDescent="0.25">
      <c r="A319" s="53" t="s">
        <v>4522</v>
      </c>
      <c r="B319" s="53">
        <v>73</v>
      </c>
      <c r="C319" s="53" t="s">
        <v>51</v>
      </c>
      <c r="D319" s="53" t="s">
        <v>1389</v>
      </c>
      <c r="E319" s="53">
        <v>1</v>
      </c>
      <c r="F319" s="53" t="s">
        <v>1420</v>
      </c>
      <c r="G319" s="53" t="str">
        <f t="shared" si="503"/>
        <v>73-2</v>
      </c>
      <c r="H319" s="53" t="s">
        <v>94</v>
      </c>
      <c r="I319" s="53" t="s">
        <v>196</v>
      </c>
      <c r="J319" s="53" t="s">
        <v>80</v>
      </c>
      <c r="K319" s="53" t="s">
        <v>80</v>
      </c>
      <c r="L319" s="53" t="s">
        <v>80</v>
      </c>
      <c r="M319" s="53" t="s">
        <v>80</v>
      </c>
      <c r="N319" s="53" t="s">
        <v>80</v>
      </c>
      <c r="O319" s="53" t="s">
        <v>80</v>
      </c>
      <c r="P319" s="53" t="s">
        <v>1421</v>
      </c>
      <c r="Q319" s="52">
        <v>0.2</v>
      </c>
      <c r="R319" s="52">
        <f>+Q319*Q316</f>
        <v>4.0000000000000008E-2</v>
      </c>
      <c r="S319" s="53">
        <v>1</v>
      </c>
      <c r="T319" s="53" t="s">
        <v>84</v>
      </c>
      <c r="U319" s="53" t="s">
        <v>1422</v>
      </c>
      <c r="V319" s="23">
        <v>45261</v>
      </c>
      <c r="W319" s="23">
        <v>45291</v>
      </c>
      <c r="X319" s="53" t="s">
        <v>390</v>
      </c>
      <c r="Y319" s="49" t="s">
        <v>87</v>
      </c>
      <c r="Z319" s="59" t="s">
        <v>100</v>
      </c>
      <c r="AA319" s="52">
        <v>1</v>
      </c>
      <c r="AB319" s="23" t="s">
        <v>1423</v>
      </c>
      <c r="AC319" s="23">
        <v>45289</v>
      </c>
      <c r="AD319" s="52">
        <v>1</v>
      </c>
      <c r="AE319" s="23" t="s">
        <v>1424</v>
      </c>
      <c r="AF319" s="23">
        <v>45289</v>
      </c>
      <c r="AG319" s="52" t="s">
        <v>79</v>
      </c>
      <c r="AH319" s="52">
        <v>1</v>
      </c>
      <c r="AI319" s="52">
        <f t="shared" si="419"/>
        <v>4.0000000000000008E-2</v>
      </c>
      <c r="AJ319" s="52">
        <f t="shared" si="513"/>
        <v>1</v>
      </c>
      <c r="AK319" s="52"/>
      <c r="AL319" s="239" t="str">
        <f t="shared" si="439"/>
        <v/>
      </c>
      <c r="AM319" s="239" t="str">
        <f t="shared" si="440"/>
        <v/>
      </c>
      <c r="AN319" s="239" t="str">
        <f t="shared" si="441"/>
        <v/>
      </c>
      <c r="AO319" s="239" t="str">
        <f t="shared" si="442"/>
        <v/>
      </c>
      <c r="AP319" s="239" t="str">
        <f t="shared" si="443"/>
        <v/>
      </c>
      <c r="AQ319" s="239" t="str">
        <f t="shared" si="444"/>
        <v/>
      </c>
      <c r="AR319" s="239" t="str">
        <f t="shared" si="445"/>
        <v/>
      </c>
      <c r="AS319" s="239" t="str">
        <f t="shared" si="446"/>
        <v/>
      </c>
      <c r="AT319" s="239" t="str">
        <f t="shared" si="447"/>
        <v/>
      </c>
      <c r="AU319" s="239" t="str">
        <f t="shared" si="420"/>
        <v/>
      </c>
      <c r="AV319" s="239" t="str">
        <f t="shared" si="421"/>
        <v/>
      </c>
      <c r="AW319" s="239" t="str">
        <f t="shared" si="422"/>
        <v/>
      </c>
      <c r="AX319" s="239" t="str">
        <f t="shared" si="423"/>
        <v/>
      </c>
      <c r="AY319" s="239" t="str">
        <f t="shared" si="424"/>
        <v/>
      </c>
      <c r="AZ319" s="239" t="str">
        <f t="shared" si="425"/>
        <v/>
      </c>
      <c r="BA319" s="239" t="str">
        <f t="shared" si="426"/>
        <v/>
      </c>
      <c r="BB319" s="239" t="str">
        <f t="shared" si="427"/>
        <v/>
      </c>
      <c r="BC319" s="239" t="str">
        <f t="shared" si="428"/>
        <v/>
      </c>
      <c r="BD319" s="239" t="str">
        <f t="shared" si="429"/>
        <v/>
      </c>
      <c r="BE319" s="239" t="str">
        <f t="shared" si="430"/>
        <v/>
      </c>
      <c r="BF319" s="239" t="str">
        <f t="shared" si="431"/>
        <v/>
      </c>
      <c r="BG319" s="239" t="str">
        <f t="shared" si="432"/>
        <v/>
      </c>
      <c r="BH319" s="239" t="str">
        <f t="shared" si="433"/>
        <v/>
      </c>
      <c r="BI319" s="239" t="str">
        <f t="shared" si="434"/>
        <v/>
      </c>
      <c r="BJ319" s="239" t="str">
        <f t="shared" si="435"/>
        <v/>
      </c>
      <c r="BK319" s="239" t="str">
        <f t="shared" si="436"/>
        <v/>
      </c>
      <c r="BL319" s="239" t="str">
        <f t="shared" si="437"/>
        <v/>
      </c>
      <c r="BN319" s="239" t="str">
        <f t="shared" si="448"/>
        <v/>
      </c>
      <c r="BO319" s="239" t="str">
        <f t="shared" si="449"/>
        <v/>
      </c>
      <c r="BP319" s="239" t="str">
        <f t="shared" si="450"/>
        <v/>
      </c>
      <c r="BQ319" s="239" t="str">
        <f t="shared" si="451"/>
        <v/>
      </c>
      <c r="BR319" s="239" t="str">
        <f t="shared" si="452"/>
        <v/>
      </c>
      <c r="BS319" s="239" t="str">
        <f t="shared" si="453"/>
        <v/>
      </c>
      <c r="BT319" s="239" t="str">
        <f t="shared" si="454"/>
        <v/>
      </c>
      <c r="BU319" s="239" t="str">
        <f t="shared" si="455"/>
        <v/>
      </c>
      <c r="BV319" s="239" t="str">
        <f t="shared" si="456"/>
        <v/>
      </c>
      <c r="BW319" s="239" t="str">
        <f t="shared" si="457"/>
        <v/>
      </c>
      <c r="BX319" s="239" t="str">
        <f t="shared" si="458"/>
        <v/>
      </c>
      <c r="BY319" s="239" t="str">
        <f t="shared" si="459"/>
        <v/>
      </c>
      <c r="BZ319" s="239" t="str">
        <f t="shared" si="460"/>
        <v/>
      </c>
      <c r="CA319" s="239" t="str">
        <f t="shared" si="461"/>
        <v/>
      </c>
      <c r="CB319" s="239" t="str">
        <f t="shared" si="462"/>
        <v/>
      </c>
      <c r="CC319" s="239" t="str">
        <f t="shared" si="463"/>
        <v/>
      </c>
      <c r="CD319" s="239" t="str">
        <f t="shared" si="464"/>
        <v/>
      </c>
      <c r="CE319" s="239" t="str">
        <f t="shared" si="465"/>
        <v/>
      </c>
      <c r="CF319" s="239" t="str">
        <f t="shared" si="466"/>
        <v/>
      </c>
      <c r="CG319" s="239" t="str">
        <f t="shared" si="467"/>
        <v/>
      </c>
      <c r="CH319" s="239" t="str">
        <f t="shared" si="468"/>
        <v/>
      </c>
      <c r="CI319" s="239" t="str">
        <f t="shared" si="469"/>
        <v/>
      </c>
      <c r="CJ319" s="239" t="str">
        <f t="shared" si="470"/>
        <v/>
      </c>
      <c r="CK319" s="239" t="str">
        <f t="shared" si="471"/>
        <v/>
      </c>
      <c r="CL319" s="239" t="str">
        <f t="shared" si="472"/>
        <v/>
      </c>
      <c r="CM319" s="239" t="str">
        <f t="shared" si="473"/>
        <v/>
      </c>
      <c r="CN319" s="239" t="str">
        <f t="shared" si="474"/>
        <v/>
      </c>
      <c r="CP319" s="239" t="str">
        <f t="shared" si="475"/>
        <v/>
      </c>
      <c r="CQ319" s="239" t="str">
        <f t="shared" si="476"/>
        <v/>
      </c>
      <c r="CR319" s="239" t="str">
        <f t="shared" si="477"/>
        <v/>
      </c>
      <c r="CS319" s="239" t="str">
        <f t="shared" si="478"/>
        <v/>
      </c>
      <c r="CT319" s="239" t="str">
        <f t="shared" si="479"/>
        <v/>
      </c>
      <c r="CU319" s="239" t="str">
        <f t="shared" si="480"/>
        <v/>
      </c>
      <c r="CV319" s="239" t="str">
        <f t="shared" si="481"/>
        <v/>
      </c>
      <c r="CW319" s="239" t="str">
        <f t="shared" si="482"/>
        <v/>
      </c>
      <c r="CX319" s="239" t="str">
        <f t="shared" si="483"/>
        <v/>
      </c>
      <c r="CY319" s="239" t="str">
        <f t="shared" si="484"/>
        <v/>
      </c>
      <c r="CZ319" s="239" t="str">
        <f t="shared" si="485"/>
        <v/>
      </c>
      <c r="DA319" s="239" t="str">
        <f t="shared" si="486"/>
        <v/>
      </c>
      <c r="DB319" s="239" t="str">
        <f t="shared" si="487"/>
        <v/>
      </c>
      <c r="DC319" s="239" t="str">
        <f t="shared" si="488"/>
        <v/>
      </c>
      <c r="DD319" s="239" t="str">
        <f t="shared" si="489"/>
        <v/>
      </c>
      <c r="DE319" s="239" t="str">
        <f t="shared" si="490"/>
        <v/>
      </c>
      <c r="DF319" s="239" t="str">
        <f t="shared" si="491"/>
        <v/>
      </c>
      <c r="DG319" s="239" t="str">
        <f t="shared" si="492"/>
        <v/>
      </c>
      <c r="DH319" s="239" t="str">
        <f t="shared" si="493"/>
        <v/>
      </c>
      <c r="DI319" s="239" t="str">
        <f t="shared" si="494"/>
        <v/>
      </c>
      <c r="DJ319" s="239" t="str">
        <f t="shared" si="495"/>
        <v/>
      </c>
      <c r="DK319" s="239" t="str">
        <f t="shared" si="496"/>
        <v/>
      </c>
      <c r="DL319" s="239" t="str">
        <f t="shared" si="497"/>
        <v/>
      </c>
      <c r="DM319" s="239" t="str">
        <f t="shared" si="498"/>
        <v/>
      </c>
      <c r="DN319" s="239" t="str">
        <f t="shared" si="499"/>
        <v/>
      </c>
      <c r="DO319" s="239" t="str">
        <f t="shared" si="500"/>
        <v/>
      </c>
      <c r="DP319" s="239" t="str">
        <f t="shared" si="501"/>
        <v/>
      </c>
    </row>
    <row r="320" spans="1:2048 2053:3059 3077:4094 4112:5120 5123:6143 6146:7167 7169:8189 8194:9200 9218:10235 10253:12287 12290:14335 14337:16293" ht="35.25" hidden="1" customHeight="1" x14ac:dyDescent="0.25">
      <c r="A320" s="49" t="s">
        <v>4522</v>
      </c>
      <c r="B320" s="49">
        <v>73</v>
      </c>
      <c r="C320" s="49" t="s">
        <v>51</v>
      </c>
      <c r="D320" s="49" t="s">
        <v>1389</v>
      </c>
      <c r="E320" s="49">
        <v>1</v>
      </c>
      <c r="F320" s="49" t="s">
        <v>1425</v>
      </c>
      <c r="G320" s="49" t="str">
        <f t="shared" si="503"/>
        <v>73-3</v>
      </c>
      <c r="H320" s="49" t="s">
        <v>75</v>
      </c>
      <c r="I320" s="49" t="s">
        <v>196</v>
      </c>
      <c r="J320" s="49" t="s">
        <v>1426</v>
      </c>
      <c r="K320" s="49" t="s">
        <v>931</v>
      </c>
      <c r="L320" s="49" t="s">
        <v>125</v>
      </c>
      <c r="M320" s="49" t="s">
        <v>583</v>
      </c>
      <c r="N320" s="49" t="s">
        <v>1293</v>
      </c>
      <c r="O320" s="49" t="s">
        <v>585</v>
      </c>
      <c r="P320" s="49" t="s">
        <v>1427</v>
      </c>
      <c r="Q320" s="50">
        <v>0.2</v>
      </c>
      <c r="R320" s="50"/>
      <c r="S320" s="49">
        <v>2</v>
      </c>
      <c r="T320" s="49" t="s">
        <v>84</v>
      </c>
      <c r="U320" s="49" t="s">
        <v>1428</v>
      </c>
      <c r="V320" s="51">
        <v>45019</v>
      </c>
      <c r="W320" s="51">
        <v>45291</v>
      </c>
      <c r="X320" s="49" t="s">
        <v>390</v>
      </c>
      <c r="Y320" s="49" t="s">
        <v>87</v>
      </c>
      <c r="Z320" s="59" t="s">
        <v>100</v>
      </c>
      <c r="AA320" s="168">
        <v>1</v>
      </c>
      <c r="AB320" s="168" t="s">
        <v>1429</v>
      </c>
      <c r="AC320" s="111">
        <v>45289</v>
      </c>
      <c r="AD320" s="52">
        <v>1</v>
      </c>
      <c r="AE320" s="23" t="s">
        <v>1430</v>
      </c>
      <c r="AF320" s="111">
        <v>45289</v>
      </c>
      <c r="AG320" s="52"/>
      <c r="AH320" s="52" t="s">
        <v>92</v>
      </c>
      <c r="AI320" s="52">
        <f t="shared" si="419"/>
        <v>0.2</v>
      </c>
      <c r="AJ320" s="52"/>
      <c r="AK320" s="52"/>
      <c r="AL320" s="239" t="str">
        <f t="shared" si="439"/>
        <v/>
      </c>
      <c r="AM320" s="239" t="str">
        <f t="shared" si="440"/>
        <v/>
      </c>
      <c r="AN320" s="239" t="str">
        <f t="shared" si="441"/>
        <v/>
      </c>
      <c r="AO320" s="239" t="str">
        <f t="shared" si="442"/>
        <v/>
      </c>
      <c r="AP320" s="239" t="str">
        <f t="shared" si="443"/>
        <v/>
      </c>
      <c r="AQ320" s="239" t="str">
        <f t="shared" si="444"/>
        <v/>
      </c>
      <c r="AR320" s="239" t="str">
        <f t="shared" si="445"/>
        <v/>
      </c>
      <c r="AS320" s="239" t="str">
        <f t="shared" si="446"/>
        <v/>
      </c>
      <c r="AT320" s="239" t="str">
        <f t="shared" si="447"/>
        <v/>
      </c>
      <c r="AU320" s="239" t="str">
        <f t="shared" si="420"/>
        <v/>
      </c>
      <c r="AV320" s="239" t="str">
        <f t="shared" si="421"/>
        <v/>
      </c>
      <c r="AW320" s="239" t="str">
        <f t="shared" si="422"/>
        <v/>
      </c>
      <c r="AX320" s="239" t="str">
        <f t="shared" si="423"/>
        <v/>
      </c>
      <c r="AY320" s="239" t="str">
        <f t="shared" si="424"/>
        <v/>
      </c>
      <c r="AZ320" s="239" t="str">
        <f t="shared" si="425"/>
        <v/>
      </c>
      <c r="BA320" s="239" t="str">
        <f t="shared" si="426"/>
        <v/>
      </c>
      <c r="BB320" s="239" t="str">
        <f t="shared" si="427"/>
        <v/>
      </c>
      <c r="BC320" s="239" t="str">
        <f t="shared" si="428"/>
        <v/>
      </c>
      <c r="BD320" s="239" t="str">
        <f t="shared" si="429"/>
        <v/>
      </c>
      <c r="BE320" s="239" t="str">
        <f t="shared" si="430"/>
        <v/>
      </c>
      <c r="BF320" s="239" t="str">
        <f t="shared" si="431"/>
        <v/>
      </c>
      <c r="BG320" s="239" t="str">
        <f t="shared" si="432"/>
        <v/>
      </c>
      <c r="BH320" s="239" t="str">
        <f t="shared" si="433"/>
        <v/>
      </c>
      <c r="BI320" s="239" t="str">
        <f t="shared" si="434"/>
        <v/>
      </c>
      <c r="BJ320" s="239" t="str">
        <f t="shared" si="435"/>
        <v/>
      </c>
      <c r="BK320" s="239" t="str">
        <f t="shared" si="436"/>
        <v/>
      </c>
      <c r="BL320" s="239" t="str">
        <f t="shared" si="437"/>
        <v/>
      </c>
      <c r="BN320" s="239" t="str">
        <f t="shared" si="448"/>
        <v/>
      </c>
      <c r="BO320" s="239" t="str">
        <f t="shared" si="449"/>
        <v/>
      </c>
      <c r="BP320" s="239" t="str">
        <f t="shared" si="450"/>
        <v/>
      </c>
      <c r="BQ320" s="239" t="str">
        <f t="shared" si="451"/>
        <v/>
      </c>
      <c r="BR320" s="239" t="str">
        <f t="shared" si="452"/>
        <v/>
      </c>
      <c r="BS320" s="239" t="str">
        <f t="shared" si="453"/>
        <v/>
      </c>
      <c r="BT320" s="239" t="str">
        <f t="shared" si="454"/>
        <v/>
      </c>
      <c r="BU320" s="239" t="str">
        <f t="shared" si="455"/>
        <v/>
      </c>
      <c r="BV320" s="239" t="str">
        <f t="shared" si="456"/>
        <v/>
      </c>
      <c r="BW320" s="239" t="str">
        <f t="shared" si="457"/>
        <v/>
      </c>
      <c r="BX320" s="239" t="str">
        <f t="shared" si="458"/>
        <v/>
      </c>
      <c r="BY320" s="239" t="str">
        <f t="shared" si="459"/>
        <v/>
      </c>
      <c r="BZ320" s="239" t="str">
        <f t="shared" si="460"/>
        <v/>
      </c>
      <c r="CA320" s="239" t="str">
        <f t="shared" si="461"/>
        <v/>
      </c>
      <c r="CB320" s="239" t="str">
        <f t="shared" si="462"/>
        <v/>
      </c>
      <c r="CC320" s="239" t="str">
        <f t="shared" si="463"/>
        <v/>
      </c>
      <c r="CD320" s="239" t="str">
        <f t="shared" si="464"/>
        <v/>
      </c>
      <c r="CE320" s="239" t="str">
        <f t="shared" si="465"/>
        <v/>
      </c>
      <c r="CF320" s="239" t="str">
        <f t="shared" si="466"/>
        <v/>
      </c>
      <c r="CG320" s="239" t="str">
        <f t="shared" si="467"/>
        <v/>
      </c>
      <c r="CH320" s="239" t="str">
        <f t="shared" si="468"/>
        <v/>
      </c>
      <c r="CI320" s="239" t="str">
        <f t="shared" si="469"/>
        <v/>
      </c>
      <c r="CJ320" s="239" t="str">
        <f t="shared" si="470"/>
        <v/>
      </c>
      <c r="CK320" s="239" t="str">
        <f t="shared" si="471"/>
        <v/>
      </c>
      <c r="CL320" s="239" t="str">
        <f t="shared" si="472"/>
        <v/>
      </c>
      <c r="CM320" s="239" t="str">
        <f t="shared" si="473"/>
        <v/>
      </c>
      <c r="CN320" s="239" t="str">
        <f t="shared" si="474"/>
        <v/>
      </c>
      <c r="CP320" s="239" t="str">
        <f t="shared" si="475"/>
        <v/>
      </c>
      <c r="CQ320" s="239" t="str">
        <f t="shared" si="476"/>
        <v/>
      </c>
      <c r="CR320" s="239" t="str">
        <f t="shared" si="477"/>
        <v/>
      </c>
      <c r="CS320" s="239" t="str">
        <f t="shared" si="478"/>
        <v/>
      </c>
      <c r="CT320" s="239" t="str">
        <f t="shared" si="479"/>
        <v/>
      </c>
      <c r="CU320" s="239" t="str">
        <f t="shared" si="480"/>
        <v/>
      </c>
      <c r="CV320" s="239" t="str">
        <f t="shared" si="481"/>
        <v/>
      </c>
      <c r="CW320" s="239" t="str">
        <f t="shared" si="482"/>
        <v/>
      </c>
      <c r="CX320" s="239" t="str">
        <f t="shared" si="483"/>
        <v/>
      </c>
      <c r="CY320" s="239" t="str">
        <f t="shared" si="484"/>
        <v/>
      </c>
      <c r="CZ320" s="239" t="str">
        <f t="shared" si="485"/>
        <v/>
      </c>
      <c r="DA320" s="239" t="str">
        <f t="shared" si="486"/>
        <v/>
      </c>
      <c r="DB320" s="239" t="str">
        <f t="shared" si="487"/>
        <v/>
      </c>
      <c r="DC320" s="239" t="str">
        <f t="shared" si="488"/>
        <v/>
      </c>
      <c r="DD320" s="239" t="str">
        <f t="shared" si="489"/>
        <v/>
      </c>
      <c r="DE320" s="239" t="str">
        <f t="shared" si="490"/>
        <v/>
      </c>
      <c r="DF320" s="239" t="str">
        <f t="shared" si="491"/>
        <v/>
      </c>
      <c r="DG320" s="239" t="str">
        <f t="shared" si="492"/>
        <v/>
      </c>
      <c r="DH320" s="239" t="str">
        <f t="shared" si="493"/>
        <v/>
      </c>
      <c r="DI320" s="239" t="str">
        <f t="shared" si="494"/>
        <v/>
      </c>
      <c r="DJ320" s="239" t="str">
        <f t="shared" si="495"/>
        <v/>
      </c>
      <c r="DK320" s="239" t="str">
        <f t="shared" si="496"/>
        <v/>
      </c>
      <c r="DL320" s="239" t="str">
        <f t="shared" si="497"/>
        <v/>
      </c>
      <c r="DM320" s="239" t="str">
        <f t="shared" si="498"/>
        <v/>
      </c>
      <c r="DN320" s="239" t="str">
        <f t="shared" si="499"/>
        <v/>
      </c>
      <c r="DO320" s="239" t="str">
        <f t="shared" si="500"/>
        <v/>
      </c>
      <c r="DP320" s="239" t="str">
        <f t="shared" si="501"/>
        <v/>
      </c>
    </row>
    <row r="321" spans="1:120" ht="35.25" hidden="1" customHeight="1" x14ac:dyDescent="0.25">
      <c r="A321" s="53" t="s">
        <v>4522</v>
      </c>
      <c r="B321" s="53">
        <v>73</v>
      </c>
      <c r="C321" s="53" t="s">
        <v>51</v>
      </c>
      <c r="D321" s="53" t="s">
        <v>1389</v>
      </c>
      <c r="E321" s="53">
        <v>1</v>
      </c>
      <c r="F321" s="53" t="s">
        <v>1431</v>
      </c>
      <c r="G321" s="53" t="str">
        <f t="shared" si="503"/>
        <v>73-3</v>
      </c>
      <c r="H321" s="53" t="s">
        <v>94</v>
      </c>
      <c r="I321" s="53" t="s">
        <v>196</v>
      </c>
      <c r="J321" s="53" t="s">
        <v>80</v>
      </c>
      <c r="K321" s="53" t="s">
        <v>80</v>
      </c>
      <c r="L321" s="53" t="s">
        <v>80</v>
      </c>
      <c r="M321" s="53" t="s">
        <v>80</v>
      </c>
      <c r="N321" s="53" t="s">
        <v>80</v>
      </c>
      <c r="O321" s="53" t="s">
        <v>80</v>
      </c>
      <c r="P321" s="53" t="s">
        <v>1432</v>
      </c>
      <c r="Q321" s="52">
        <v>0.5</v>
      </c>
      <c r="R321" s="52">
        <f>+Q321*Q320</f>
        <v>0.1</v>
      </c>
      <c r="S321" s="53">
        <v>2</v>
      </c>
      <c r="T321" s="53" t="s">
        <v>84</v>
      </c>
      <c r="U321" s="53" t="s">
        <v>1433</v>
      </c>
      <c r="V321" s="23">
        <v>45019</v>
      </c>
      <c r="W321" s="23">
        <v>45291</v>
      </c>
      <c r="X321" s="53" t="s">
        <v>390</v>
      </c>
      <c r="Y321" s="49" t="s">
        <v>87</v>
      </c>
      <c r="Z321" s="59" t="s">
        <v>100</v>
      </c>
      <c r="AA321" s="168">
        <v>1</v>
      </c>
      <c r="AB321" s="111" t="s">
        <v>1434</v>
      </c>
      <c r="AC321" s="111">
        <v>45289</v>
      </c>
      <c r="AD321" s="52">
        <v>1</v>
      </c>
      <c r="AE321" s="23" t="s">
        <v>1435</v>
      </c>
      <c r="AF321" s="111">
        <v>45289</v>
      </c>
      <c r="AG321" s="52" t="s">
        <v>79</v>
      </c>
      <c r="AH321" s="52">
        <v>1</v>
      </c>
      <c r="AI321" s="52">
        <f t="shared" si="419"/>
        <v>0.1</v>
      </c>
      <c r="AJ321" s="52">
        <f t="shared" ref="AJ321:AJ322" si="514">+AI321/R321</f>
        <v>1</v>
      </c>
      <c r="AK321" s="52"/>
      <c r="AL321" s="239" t="str">
        <f t="shared" si="439"/>
        <v/>
      </c>
      <c r="AM321" s="239" t="str">
        <f t="shared" si="440"/>
        <v/>
      </c>
      <c r="AN321" s="239" t="str">
        <f t="shared" si="441"/>
        <v/>
      </c>
      <c r="AO321" s="239" t="str">
        <f t="shared" si="442"/>
        <v/>
      </c>
      <c r="AP321" s="239" t="str">
        <f t="shared" si="443"/>
        <v/>
      </c>
      <c r="AQ321" s="239" t="str">
        <f t="shared" si="444"/>
        <v/>
      </c>
      <c r="AR321" s="239" t="str">
        <f t="shared" si="445"/>
        <v/>
      </c>
      <c r="AS321" s="239" t="str">
        <f t="shared" si="446"/>
        <v/>
      </c>
      <c r="AT321" s="239" t="str">
        <f t="shared" si="447"/>
        <v/>
      </c>
      <c r="AU321" s="239" t="str">
        <f t="shared" si="420"/>
        <v/>
      </c>
      <c r="AV321" s="239" t="str">
        <f t="shared" si="421"/>
        <v/>
      </c>
      <c r="AW321" s="239" t="str">
        <f t="shared" si="422"/>
        <v/>
      </c>
      <c r="AX321" s="239" t="str">
        <f t="shared" si="423"/>
        <v/>
      </c>
      <c r="AY321" s="239" t="str">
        <f t="shared" si="424"/>
        <v/>
      </c>
      <c r="AZ321" s="239" t="str">
        <f t="shared" si="425"/>
        <v/>
      </c>
      <c r="BA321" s="239" t="str">
        <f t="shared" si="426"/>
        <v/>
      </c>
      <c r="BB321" s="239" t="str">
        <f t="shared" si="427"/>
        <v/>
      </c>
      <c r="BC321" s="239" t="str">
        <f t="shared" si="428"/>
        <v/>
      </c>
      <c r="BD321" s="239" t="str">
        <f t="shared" si="429"/>
        <v/>
      </c>
      <c r="BE321" s="239" t="str">
        <f t="shared" si="430"/>
        <v/>
      </c>
      <c r="BF321" s="239" t="str">
        <f t="shared" si="431"/>
        <v/>
      </c>
      <c r="BG321" s="239" t="str">
        <f t="shared" si="432"/>
        <v/>
      </c>
      <c r="BH321" s="239" t="str">
        <f t="shared" si="433"/>
        <v/>
      </c>
      <c r="BI321" s="239" t="str">
        <f t="shared" si="434"/>
        <v/>
      </c>
      <c r="BJ321" s="239" t="str">
        <f t="shared" si="435"/>
        <v/>
      </c>
      <c r="BK321" s="239" t="str">
        <f t="shared" si="436"/>
        <v/>
      </c>
      <c r="BL321" s="239" t="str">
        <f t="shared" si="437"/>
        <v/>
      </c>
      <c r="BN321" s="239" t="str">
        <f t="shared" si="448"/>
        <v/>
      </c>
      <c r="BO321" s="239" t="str">
        <f t="shared" si="449"/>
        <v/>
      </c>
      <c r="BP321" s="239" t="str">
        <f t="shared" si="450"/>
        <v/>
      </c>
      <c r="BQ321" s="239" t="str">
        <f t="shared" si="451"/>
        <v/>
      </c>
      <c r="BR321" s="239" t="str">
        <f t="shared" si="452"/>
        <v/>
      </c>
      <c r="BS321" s="239" t="str">
        <f t="shared" si="453"/>
        <v/>
      </c>
      <c r="BT321" s="239" t="str">
        <f t="shared" si="454"/>
        <v/>
      </c>
      <c r="BU321" s="239" t="str">
        <f t="shared" si="455"/>
        <v/>
      </c>
      <c r="BV321" s="239" t="str">
        <f t="shared" si="456"/>
        <v/>
      </c>
      <c r="BW321" s="239" t="str">
        <f t="shared" si="457"/>
        <v/>
      </c>
      <c r="BX321" s="239" t="str">
        <f t="shared" si="458"/>
        <v/>
      </c>
      <c r="BY321" s="239" t="str">
        <f t="shared" si="459"/>
        <v/>
      </c>
      <c r="BZ321" s="239" t="str">
        <f t="shared" si="460"/>
        <v/>
      </c>
      <c r="CA321" s="239" t="str">
        <f t="shared" si="461"/>
        <v/>
      </c>
      <c r="CB321" s="239" t="str">
        <f t="shared" si="462"/>
        <v/>
      </c>
      <c r="CC321" s="239" t="str">
        <f t="shared" si="463"/>
        <v/>
      </c>
      <c r="CD321" s="239" t="str">
        <f t="shared" si="464"/>
        <v/>
      </c>
      <c r="CE321" s="239" t="str">
        <f t="shared" si="465"/>
        <v/>
      </c>
      <c r="CF321" s="239" t="str">
        <f t="shared" si="466"/>
        <v/>
      </c>
      <c r="CG321" s="239" t="str">
        <f t="shared" si="467"/>
        <v/>
      </c>
      <c r="CH321" s="239" t="str">
        <f t="shared" si="468"/>
        <v/>
      </c>
      <c r="CI321" s="239" t="str">
        <f t="shared" si="469"/>
        <v/>
      </c>
      <c r="CJ321" s="239" t="str">
        <f t="shared" si="470"/>
        <v/>
      </c>
      <c r="CK321" s="239" t="str">
        <f t="shared" si="471"/>
        <v/>
      </c>
      <c r="CL321" s="239" t="str">
        <f t="shared" si="472"/>
        <v/>
      </c>
      <c r="CM321" s="239" t="str">
        <f t="shared" si="473"/>
        <v/>
      </c>
      <c r="CN321" s="239" t="str">
        <f t="shared" si="474"/>
        <v/>
      </c>
      <c r="CP321" s="239" t="str">
        <f t="shared" si="475"/>
        <v/>
      </c>
      <c r="CQ321" s="239" t="str">
        <f t="shared" si="476"/>
        <v/>
      </c>
      <c r="CR321" s="239" t="str">
        <f t="shared" si="477"/>
        <v/>
      </c>
      <c r="CS321" s="239" t="str">
        <f t="shared" si="478"/>
        <v/>
      </c>
      <c r="CT321" s="239" t="str">
        <f t="shared" si="479"/>
        <v/>
      </c>
      <c r="CU321" s="239" t="str">
        <f t="shared" si="480"/>
        <v/>
      </c>
      <c r="CV321" s="239" t="str">
        <f t="shared" si="481"/>
        <v/>
      </c>
      <c r="CW321" s="239" t="str">
        <f t="shared" si="482"/>
        <v/>
      </c>
      <c r="CX321" s="239" t="str">
        <f t="shared" si="483"/>
        <v/>
      </c>
      <c r="CY321" s="239" t="str">
        <f t="shared" si="484"/>
        <v/>
      </c>
      <c r="CZ321" s="239" t="str">
        <f t="shared" si="485"/>
        <v/>
      </c>
      <c r="DA321" s="239" t="str">
        <f t="shared" si="486"/>
        <v/>
      </c>
      <c r="DB321" s="239" t="str">
        <f t="shared" si="487"/>
        <v/>
      </c>
      <c r="DC321" s="239" t="str">
        <f t="shared" si="488"/>
        <v/>
      </c>
      <c r="DD321" s="239" t="str">
        <f t="shared" si="489"/>
        <v/>
      </c>
      <c r="DE321" s="239" t="str">
        <f t="shared" si="490"/>
        <v/>
      </c>
      <c r="DF321" s="239" t="str">
        <f t="shared" si="491"/>
        <v/>
      </c>
      <c r="DG321" s="239" t="str">
        <f t="shared" si="492"/>
        <v/>
      </c>
      <c r="DH321" s="239" t="str">
        <f t="shared" si="493"/>
        <v/>
      </c>
      <c r="DI321" s="239" t="str">
        <f t="shared" si="494"/>
        <v/>
      </c>
      <c r="DJ321" s="239" t="str">
        <f t="shared" si="495"/>
        <v/>
      </c>
      <c r="DK321" s="239" t="str">
        <f t="shared" si="496"/>
        <v/>
      </c>
      <c r="DL321" s="239" t="str">
        <f t="shared" si="497"/>
        <v/>
      </c>
      <c r="DM321" s="239" t="str">
        <f t="shared" si="498"/>
        <v/>
      </c>
      <c r="DN321" s="239" t="str">
        <f t="shared" si="499"/>
        <v/>
      </c>
      <c r="DO321" s="239" t="str">
        <f t="shared" si="500"/>
        <v/>
      </c>
      <c r="DP321" s="239" t="str">
        <f t="shared" si="501"/>
        <v/>
      </c>
    </row>
    <row r="322" spans="1:120" ht="35.25" hidden="1" customHeight="1" x14ac:dyDescent="0.25">
      <c r="A322" s="53" t="s">
        <v>4522</v>
      </c>
      <c r="B322" s="53">
        <v>73</v>
      </c>
      <c r="C322" s="53" t="s">
        <v>51</v>
      </c>
      <c r="D322" s="53" t="s">
        <v>1389</v>
      </c>
      <c r="E322" s="53">
        <v>1</v>
      </c>
      <c r="F322" s="53" t="s">
        <v>1436</v>
      </c>
      <c r="G322" s="53" t="str">
        <f t="shared" si="503"/>
        <v>73-3</v>
      </c>
      <c r="H322" s="53" t="s">
        <v>94</v>
      </c>
      <c r="I322" s="53" t="s">
        <v>196</v>
      </c>
      <c r="J322" s="53" t="s">
        <v>80</v>
      </c>
      <c r="K322" s="53" t="s">
        <v>80</v>
      </c>
      <c r="L322" s="53" t="s">
        <v>80</v>
      </c>
      <c r="M322" s="53" t="s">
        <v>80</v>
      </c>
      <c r="N322" s="53" t="s">
        <v>80</v>
      </c>
      <c r="O322" s="53" t="s">
        <v>80</v>
      </c>
      <c r="P322" s="53" t="s">
        <v>1437</v>
      </c>
      <c r="Q322" s="52">
        <v>0.5</v>
      </c>
      <c r="R322" s="52">
        <f>+Q322*Q320</f>
        <v>0.1</v>
      </c>
      <c r="S322" s="53">
        <v>2</v>
      </c>
      <c r="T322" s="53" t="s">
        <v>84</v>
      </c>
      <c r="U322" s="53" t="s">
        <v>1438</v>
      </c>
      <c r="V322" s="23">
        <v>45019</v>
      </c>
      <c r="W322" s="23">
        <v>45291</v>
      </c>
      <c r="X322" s="53" t="s">
        <v>390</v>
      </c>
      <c r="Y322" s="49" t="s">
        <v>87</v>
      </c>
      <c r="Z322" s="59" t="s">
        <v>100</v>
      </c>
      <c r="AA322" s="168">
        <v>1</v>
      </c>
      <c r="AB322" s="111" t="s">
        <v>1439</v>
      </c>
      <c r="AC322" s="111">
        <v>45289</v>
      </c>
      <c r="AD322" s="52">
        <v>1</v>
      </c>
      <c r="AE322" s="23" t="s">
        <v>1440</v>
      </c>
      <c r="AF322" s="111">
        <v>45289</v>
      </c>
      <c r="AG322" s="52" t="s">
        <v>79</v>
      </c>
      <c r="AH322" s="52">
        <v>1</v>
      </c>
      <c r="AI322" s="52">
        <f t="shared" si="419"/>
        <v>0.1</v>
      </c>
      <c r="AJ322" s="52">
        <f t="shared" si="514"/>
        <v>1</v>
      </c>
      <c r="AK322" s="52"/>
      <c r="AL322" s="239" t="str">
        <f t="shared" si="439"/>
        <v/>
      </c>
      <c r="AM322" s="239" t="str">
        <f t="shared" si="440"/>
        <v/>
      </c>
      <c r="AN322" s="239" t="str">
        <f t="shared" si="441"/>
        <v/>
      </c>
      <c r="AO322" s="239" t="str">
        <f t="shared" si="442"/>
        <v/>
      </c>
      <c r="AP322" s="239" t="str">
        <f t="shared" si="443"/>
        <v/>
      </c>
      <c r="AQ322" s="239" t="str">
        <f t="shared" si="444"/>
        <v/>
      </c>
      <c r="AR322" s="239" t="str">
        <f t="shared" si="445"/>
        <v/>
      </c>
      <c r="AS322" s="239" t="str">
        <f t="shared" si="446"/>
        <v/>
      </c>
      <c r="AT322" s="239" t="str">
        <f t="shared" si="447"/>
        <v/>
      </c>
      <c r="AU322" s="239" t="str">
        <f t="shared" si="420"/>
        <v/>
      </c>
      <c r="AV322" s="239" t="str">
        <f t="shared" si="421"/>
        <v/>
      </c>
      <c r="AW322" s="239" t="str">
        <f t="shared" si="422"/>
        <v/>
      </c>
      <c r="AX322" s="239" t="str">
        <f t="shared" si="423"/>
        <v/>
      </c>
      <c r="AY322" s="239" t="str">
        <f t="shared" si="424"/>
        <v/>
      </c>
      <c r="AZ322" s="239" t="str">
        <f t="shared" si="425"/>
        <v/>
      </c>
      <c r="BA322" s="239" t="str">
        <f t="shared" si="426"/>
        <v/>
      </c>
      <c r="BB322" s="239" t="str">
        <f t="shared" si="427"/>
        <v/>
      </c>
      <c r="BC322" s="239" t="str">
        <f t="shared" si="428"/>
        <v/>
      </c>
      <c r="BD322" s="239" t="str">
        <f t="shared" si="429"/>
        <v/>
      </c>
      <c r="BE322" s="239" t="str">
        <f t="shared" si="430"/>
        <v/>
      </c>
      <c r="BF322" s="239" t="str">
        <f t="shared" si="431"/>
        <v/>
      </c>
      <c r="BG322" s="239" t="str">
        <f t="shared" si="432"/>
        <v/>
      </c>
      <c r="BH322" s="239" t="str">
        <f t="shared" si="433"/>
        <v/>
      </c>
      <c r="BI322" s="239" t="str">
        <f t="shared" si="434"/>
        <v/>
      </c>
      <c r="BJ322" s="239" t="str">
        <f t="shared" si="435"/>
        <v/>
      </c>
      <c r="BK322" s="239" t="str">
        <f t="shared" si="436"/>
        <v/>
      </c>
      <c r="BL322" s="239" t="str">
        <f t="shared" si="437"/>
        <v/>
      </c>
      <c r="BN322" s="239" t="str">
        <f t="shared" si="448"/>
        <v/>
      </c>
      <c r="BO322" s="239" t="str">
        <f t="shared" si="449"/>
        <v/>
      </c>
      <c r="BP322" s="239" t="str">
        <f t="shared" si="450"/>
        <v/>
      </c>
      <c r="BQ322" s="239" t="str">
        <f t="shared" si="451"/>
        <v/>
      </c>
      <c r="BR322" s="239" t="str">
        <f t="shared" si="452"/>
        <v/>
      </c>
      <c r="BS322" s="239" t="str">
        <f t="shared" si="453"/>
        <v/>
      </c>
      <c r="BT322" s="239" t="str">
        <f t="shared" si="454"/>
        <v/>
      </c>
      <c r="BU322" s="239" t="str">
        <f t="shared" si="455"/>
        <v/>
      </c>
      <c r="BV322" s="239" t="str">
        <f t="shared" si="456"/>
        <v/>
      </c>
      <c r="BW322" s="239" t="str">
        <f t="shared" si="457"/>
        <v/>
      </c>
      <c r="BX322" s="239" t="str">
        <f t="shared" si="458"/>
        <v/>
      </c>
      <c r="BY322" s="239" t="str">
        <f t="shared" si="459"/>
        <v/>
      </c>
      <c r="BZ322" s="239" t="str">
        <f t="shared" si="460"/>
        <v/>
      </c>
      <c r="CA322" s="239" t="str">
        <f t="shared" si="461"/>
        <v/>
      </c>
      <c r="CB322" s="239" t="str">
        <f t="shared" si="462"/>
        <v/>
      </c>
      <c r="CC322" s="239" t="str">
        <f t="shared" si="463"/>
        <v/>
      </c>
      <c r="CD322" s="239" t="str">
        <f t="shared" si="464"/>
        <v/>
      </c>
      <c r="CE322" s="239" t="str">
        <f t="shared" si="465"/>
        <v/>
      </c>
      <c r="CF322" s="239" t="str">
        <f t="shared" si="466"/>
        <v/>
      </c>
      <c r="CG322" s="239" t="str">
        <f t="shared" si="467"/>
        <v/>
      </c>
      <c r="CH322" s="239" t="str">
        <f t="shared" si="468"/>
        <v/>
      </c>
      <c r="CI322" s="239" t="str">
        <f t="shared" si="469"/>
        <v/>
      </c>
      <c r="CJ322" s="239" t="str">
        <f t="shared" si="470"/>
        <v/>
      </c>
      <c r="CK322" s="239" t="str">
        <f t="shared" si="471"/>
        <v/>
      </c>
      <c r="CL322" s="239" t="str">
        <f t="shared" si="472"/>
        <v/>
      </c>
      <c r="CM322" s="239" t="str">
        <f t="shared" si="473"/>
        <v/>
      </c>
      <c r="CN322" s="239" t="str">
        <f t="shared" si="474"/>
        <v/>
      </c>
      <c r="CP322" s="239" t="str">
        <f t="shared" si="475"/>
        <v/>
      </c>
      <c r="CQ322" s="239" t="str">
        <f t="shared" si="476"/>
        <v/>
      </c>
      <c r="CR322" s="239" t="str">
        <f t="shared" si="477"/>
        <v/>
      </c>
      <c r="CS322" s="239" t="str">
        <f t="shared" si="478"/>
        <v/>
      </c>
      <c r="CT322" s="239" t="str">
        <f t="shared" si="479"/>
        <v/>
      </c>
      <c r="CU322" s="239" t="str">
        <f t="shared" si="480"/>
        <v/>
      </c>
      <c r="CV322" s="239" t="str">
        <f t="shared" si="481"/>
        <v/>
      </c>
      <c r="CW322" s="239" t="str">
        <f t="shared" si="482"/>
        <v/>
      </c>
      <c r="CX322" s="239" t="str">
        <f t="shared" si="483"/>
        <v/>
      </c>
      <c r="CY322" s="239" t="str">
        <f t="shared" si="484"/>
        <v/>
      </c>
      <c r="CZ322" s="239" t="str">
        <f t="shared" si="485"/>
        <v/>
      </c>
      <c r="DA322" s="239" t="str">
        <f t="shared" si="486"/>
        <v/>
      </c>
      <c r="DB322" s="239" t="str">
        <f t="shared" si="487"/>
        <v/>
      </c>
      <c r="DC322" s="239" t="str">
        <f t="shared" si="488"/>
        <v/>
      </c>
      <c r="DD322" s="239" t="str">
        <f t="shared" si="489"/>
        <v/>
      </c>
      <c r="DE322" s="239" t="str">
        <f t="shared" si="490"/>
        <v/>
      </c>
      <c r="DF322" s="239" t="str">
        <f t="shared" si="491"/>
        <v/>
      </c>
      <c r="DG322" s="239" t="str">
        <f t="shared" si="492"/>
        <v/>
      </c>
      <c r="DH322" s="239" t="str">
        <f t="shared" si="493"/>
        <v/>
      </c>
      <c r="DI322" s="239" t="str">
        <f t="shared" si="494"/>
        <v/>
      </c>
      <c r="DJ322" s="239" t="str">
        <f t="shared" si="495"/>
        <v/>
      </c>
      <c r="DK322" s="239" t="str">
        <f t="shared" si="496"/>
        <v/>
      </c>
      <c r="DL322" s="239" t="str">
        <f t="shared" si="497"/>
        <v/>
      </c>
      <c r="DM322" s="239" t="str">
        <f t="shared" si="498"/>
        <v/>
      </c>
      <c r="DN322" s="239" t="str">
        <f t="shared" si="499"/>
        <v/>
      </c>
      <c r="DO322" s="239" t="str">
        <f t="shared" si="500"/>
        <v/>
      </c>
      <c r="DP322" s="239" t="str">
        <f t="shared" si="501"/>
        <v/>
      </c>
    </row>
    <row r="323" spans="1:120" ht="35.25" hidden="1" customHeight="1" x14ac:dyDescent="0.25">
      <c r="A323" s="49" t="s">
        <v>4522</v>
      </c>
      <c r="B323" s="49">
        <v>73</v>
      </c>
      <c r="C323" s="49" t="s">
        <v>51</v>
      </c>
      <c r="D323" s="49" t="s">
        <v>1389</v>
      </c>
      <c r="E323" s="49">
        <v>1</v>
      </c>
      <c r="F323" s="49" t="s">
        <v>1441</v>
      </c>
      <c r="G323" s="49" t="str">
        <f t="shared" si="503"/>
        <v>73-4</v>
      </c>
      <c r="H323" s="49" t="s">
        <v>75</v>
      </c>
      <c r="I323" s="49" t="s">
        <v>76</v>
      </c>
      <c r="J323" s="49" t="s">
        <v>123</v>
      </c>
      <c r="K323" s="49" t="s">
        <v>197</v>
      </c>
      <c r="L323" s="49" t="s">
        <v>79</v>
      </c>
      <c r="M323" s="49" t="s">
        <v>583</v>
      </c>
      <c r="N323" s="49" t="s">
        <v>1293</v>
      </c>
      <c r="O323" s="49" t="s">
        <v>243</v>
      </c>
      <c r="P323" s="49" t="s">
        <v>1442</v>
      </c>
      <c r="Q323" s="50">
        <v>0.2</v>
      </c>
      <c r="R323" s="50"/>
      <c r="S323" s="49">
        <v>1</v>
      </c>
      <c r="T323" s="49" t="s">
        <v>84</v>
      </c>
      <c r="U323" s="49" t="s">
        <v>1443</v>
      </c>
      <c r="V323" s="51">
        <v>44972</v>
      </c>
      <c r="W323" s="51">
        <v>45260</v>
      </c>
      <c r="X323" s="49" t="s">
        <v>1444</v>
      </c>
      <c r="Y323" s="49" t="s">
        <v>87</v>
      </c>
      <c r="Z323" s="59" t="s">
        <v>100</v>
      </c>
      <c r="AA323" s="168">
        <v>1</v>
      </c>
      <c r="AB323" s="111" t="s">
        <v>1445</v>
      </c>
      <c r="AC323" s="111">
        <v>45260</v>
      </c>
      <c r="AD323" s="52">
        <v>1</v>
      </c>
      <c r="AE323" s="23" t="s">
        <v>1446</v>
      </c>
      <c r="AF323" s="111">
        <v>45260</v>
      </c>
      <c r="AG323" s="52"/>
      <c r="AH323" s="52" t="s">
        <v>92</v>
      </c>
      <c r="AI323" s="52">
        <f t="shared" si="419"/>
        <v>0.2</v>
      </c>
      <c r="AJ323" s="52"/>
      <c r="AK323" s="52"/>
      <c r="AL323" s="239" t="str">
        <f t="shared" si="439"/>
        <v/>
      </c>
      <c r="AM323" s="239" t="str">
        <f t="shared" si="440"/>
        <v/>
      </c>
      <c r="AN323" s="239" t="str">
        <f t="shared" si="441"/>
        <v/>
      </c>
      <c r="AO323" s="239" t="str">
        <f t="shared" si="442"/>
        <v/>
      </c>
      <c r="AP323" s="239" t="str">
        <f t="shared" si="443"/>
        <v/>
      </c>
      <c r="AQ323" s="239" t="str">
        <f t="shared" si="444"/>
        <v/>
      </c>
      <c r="AR323" s="239" t="str">
        <f t="shared" si="445"/>
        <v/>
      </c>
      <c r="AS323" s="239" t="str">
        <f t="shared" si="446"/>
        <v/>
      </c>
      <c r="AT323" s="239" t="str">
        <f t="shared" si="447"/>
        <v/>
      </c>
      <c r="AU323" s="239" t="str">
        <f t="shared" si="420"/>
        <v/>
      </c>
      <c r="AV323" s="239" t="str">
        <f t="shared" si="421"/>
        <v/>
      </c>
      <c r="AW323" s="239" t="str">
        <f t="shared" si="422"/>
        <v/>
      </c>
      <c r="AX323" s="239" t="str">
        <f t="shared" si="423"/>
        <v/>
      </c>
      <c r="AY323" s="239" t="str">
        <f t="shared" si="424"/>
        <v/>
      </c>
      <c r="AZ323" s="239" t="str">
        <f t="shared" si="425"/>
        <v/>
      </c>
      <c r="BA323" s="239" t="str">
        <f t="shared" si="426"/>
        <v/>
      </c>
      <c r="BB323" s="239" t="str">
        <f t="shared" si="427"/>
        <v/>
      </c>
      <c r="BC323" s="239" t="str">
        <f t="shared" si="428"/>
        <v/>
      </c>
      <c r="BD323" s="239" t="str">
        <f t="shared" si="429"/>
        <v/>
      </c>
      <c r="BE323" s="239" t="str">
        <f t="shared" si="430"/>
        <v/>
      </c>
      <c r="BF323" s="239" t="str">
        <f t="shared" si="431"/>
        <v/>
      </c>
      <c r="BG323" s="239" t="str">
        <f t="shared" si="432"/>
        <v/>
      </c>
      <c r="BH323" s="239" t="str">
        <f t="shared" si="433"/>
        <v/>
      </c>
      <c r="BI323" s="239" t="str">
        <f t="shared" si="434"/>
        <v/>
      </c>
      <c r="BJ323" s="239" t="str">
        <f t="shared" si="435"/>
        <v/>
      </c>
      <c r="BK323" s="239" t="str">
        <f t="shared" si="436"/>
        <v/>
      </c>
      <c r="BL323" s="239" t="str">
        <f t="shared" si="437"/>
        <v/>
      </c>
      <c r="BN323" s="239" t="str">
        <f t="shared" si="448"/>
        <v/>
      </c>
      <c r="BO323" s="239" t="str">
        <f t="shared" si="449"/>
        <v/>
      </c>
      <c r="BP323" s="239" t="str">
        <f t="shared" si="450"/>
        <v/>
      </c>
      <c r="BQ323" s="239" t="str">
        <f t="shared" si="451"/>
        <v/>
      </c>
      <c r="BR323" s="239" t="str">
        <f t="shared" si="452"/>
        <v/>
      </c>
      <c r="BS323" s="239" t="str">
        <f t="shared" si="453"/>
        <v/>
      </c>
      <c r="BT323" s="239" t="str">
        <f t="shared" si="454"/>
        <v/>
      </c>
      <c r="BU323" s="239" t="str">
        <f t="shared" si="455"/>
        <v/>
      </c>
      <c r="BV323" s="239" t="str">
        <f t="shared" si="456"/>
        <v/>
      </c>
      <c r="BW323" s="239" t="str">
        <f t="shared" si="457"/>
        <v/>
      </c>
      <c r="BX323" s="239" t="str">
        <f t="shared" si="458"/>
        <v/>
      </c>
      <c r="BY323" s="239" t="str">
        <f t="shared" si="459"/>
        <v/>
      </c>
      <c r="BZ323" s="239" t="str">
        <f t="shared" si="460"/>
        <v/>
      </c>
      <c r="CA323" s="239" t="str">
        <f t="shared" si="461"/>
        <v/>
      </c>
      <c r="CB323" s="239" t="str">
        <f t="shared" si="462"/>
        <v/>
      </c>
      <c r="CC323" s="239" t="str">
        <f t="shared" si="463"/>
        <v/>
      </c>
      <c r="CD323" s="239" t="str">
        <f t="shared" si="464"/>
        <v/>
      </c>
      <c r="CE323" s="239" t="str">
        <f t="shared" si="465"/>
        <v/>
      </c>
      <c r="CF323" s="239" t="str">
        <f t="shared" si="466"/>
        <v/>
      </c>
      <c r="CG323" s="239" t="str">
        <f t="shared" si="467"/>
        <v/>
      </c>
      <c r="CH323" s="239" t="str">
        <f t="shared" si="468"/>
        <v/>
      </c>
      <c r="CI323" s="239" t="str">
        <f t="shared" si="469"/>
        <v/>
      </c>
      <c r="CJ323" s="239" t="str">
        <f t="shared" si="470"/>
        <v/>
      </c>
      <c r="CK323" s="239" t="str">
        <f t="shared" si="471"/>
        <v/>
      </c>
      <c r="CL323" s="239" t="str">
        <f t="shared" si="472"/>
        <v/>
      </c>
      <c r="CM323" s="239" t="str">
        <f t="shared" si="473"/>
        <v/>
      </c>
      <c r="CN323" s="239" t="str">
        <f t="shared" si="474"/>
        <v/>
      </c>
      <c r="CP323" s="239" t="str">
        <f t="shared" si="475"/>
        <v/>
      </c>
      <c r="CQ323" s="239" t="str">
        <f t="shared" si="476"/>
        <v/>
      </c>
      <c r="CR323" s="239" t="str">
        <f t="shared" si="477"/>
        <v/>
      </c>
      <c r="CS323" s="239" t="str">
        <f t="shared" si="478"/>
        <v/>
      </c>
      <c r="CT323" s="239" t="str">
        <f t="shared" si="479"/>
        <v/>
      </c>
      <c r="CU323" s="239" t="str">
        <f t="shared" si="480"/>
        <v/>
      </c>
      <c r="CV323" s="239" t="str">
        <f t="shared" si="481"/>
        <v/>
      </c>
      <c r="CW323" s="239" t="str">
        <f t="shared" si="482"/>
        <v/>
      </c>
      <c r="CX323" s="239" t="str">
        <f t="shared" si="483"/>
        <v/>
      </c>
      <c r="CY323" s="239" t="str">
        <f t="shared" si="484"/>
        <v/>
      </c>
      <c r="CZ323" s="239" t="str">
        <f t="shared" si="485"/>
        <v/>
      </c>
      <c r="DA323" s="239" t="str">
        <f t="shared" si="486"/>
        <v/>
      </c>
      <c r="DB323" s="239" t="str">
        <f t="shared" si="487"/>
        <v/>
      </c>
      <c r="DC323" s="239" t="str">
        <f t="shared" si="488"/>
        <v/>
      </c>
      <c r="DD323" s="239" t="str">
        <f t="shared" si="489"/>
        <v/>
      </c>
      <c r="DE323" s="239" t="str">
        <f t="shared" si="490"/>
        <v/>
      </c>
      <c r="DF323" s="239" t="str">
        <f t="shared" si="491"/>
        <v/>
      </c>
      <c r="DG323" s="239" t="str">
        <f t="shared" si="492"/>
        <v/>
      </c>
      <c r="DH323" s="239" t="str">
        <f t="shared" si="493"/>
        <v/>
      </c>
      <c r="DI323" s="239" t="str">
        <f t="shared" si="494"/>
        <v/>
      </c>
      <c r="DJ323" s="239" t="str">
        <f t="shared" si="495"/>
        <v/>
      </c>
      <c r="DK323" s="239" t="str">
        <f t="shared" si="496"/>
        <v/>
      </c>
      <c r="DL323" s="239" t="str">
        <f t="shared" si="497"/>
        <v/>
      </c>
      <c r="DM323" s="239" t="str">
        <f t="shared" si="498"/>
        <v/>
      </c>
      <c r="DN323" s="239" t="str">
        <f t="shared" si="499"/>
        <v/>
      </c>
      <c r="DO323" s="239" t="str">
        <f t="shared" si="500"/>
        <v/>
      </c>
      <c r="DP323" s="239" t="str">
        <f t="shared" si="501"/>
        <v/>
      </c>
    </row>
    <row r="324" spans="1:120" ht="35.25" hidden="1" customHeight="1" x14ac:dyDescent="0.25">
      <c r="A324" s="53" t="s">
        <v>4522</v>
      </c>
      <c r="B324" s="53">
        <v>73</v>
      </c>
      <c r="C324" s="53" t="s">
        <v>51</v>
      </c>
      <c r="D324" s="53" t="s">
        <v>1389</v>
      </c>
      <c r="E324" s="53">
        <v>1</v>
      </c>
      <c r="F324" s="53" t="s">
        <v>1447</v>
      </c>
      <c r="G324" s="53" t="str">
        <f t="shared" si="503"/>
        <v>73-4</v>
      </c>
      <c r="H324" s="53" t="s">
        <v>94</v>
      </c>
      <c r="I324" s="53" t="s">
        <v>76</v>
      </c>
      <c r="J324" s="53" t="s">
        <v>80</v>
      </c>
      <c r="K324" s="53" t="s">
        <v>80</v>
      </c>
      <c r="L324" s="53" t="s">
        <v>80</v>
      </c>
      <c r="M324" s="53" t="s">
        <v>80</v>
      </c>
      <c r="N324" s="53" t="s">
        <v>80</v>
      </c>
      <c r="O324" s="53" t="s">
        <v>80</v>
      </c>
      <c r="P324" s="53" t="s">
        <v>1448</v>
      </c>
      <c r="Q324" s="52">
        <v>0.1</v>
      </c>
      <c r="R324" s="52">
        <f>+Q324*Q323</f>
        <v>2.0000000000000004E-2</v>
      </c>
      <c r="S324" s="53">
        <v>1</v>
      </c>
      <c r="T324" s="53" t="s">
        <v>84</v>
      </c>
      <c r="U324" s="53" t="s">
        <v>1449</v>
      </c>
      <c r="V324" s="23">
        <v>44972</v>
      </c>
      <c r="W324" s="23">
        <v>44985</v>
      </c>
      <c r="X324" s="53" t="s">
        <v>390</v>
      </c>
      <c r="Y324" s="49" t="s">
        <v>97</v>
      </c>
      <c r="Z324" s="59" t="s">
        <v>100</v>
      </c>
      <c r="AA324" s="60">
        <v>1</v>
      </c>
      <c r="AB324" s="62" t="s">
        <v>1451</v>
      </c>
      <c r="AC324" s="62">
        <v>44966</v>
      </c>
      <c r="AD324" s="60">
        <v>1</v>
      </c>
      <c r="AE324" s="62" t="s">
        <v>1450</v>
      </c>
      <c r="AF324" s="62">
        <v>44966</v>
      </c>
      <c r="AG324" s="60" t="s">
        <v>79</v>
      </c>
      <c r="AH324" s="60">
        <v>1</v>
      </c>
      <c r="AI324" s="52">
        <f t="shared" si="419"/>
        <v>2.0000000000000004E-2</v>
      </c>
      <c r="AJ324" s="52">
        <f>+AI324/R324</f>
        <v>1</v>
      </c>
      <c r="AK324" s="52"/>
      <c r="AL324" s="239" t="str">
        <f t="shared" si="439"/>
        <v/>
      </c>
      <c r="AM324" s="239" t="str">
        <f t="shared" si="440"/>
        <v/>
      </c>
      <c r="AN324" s="239" t="str">
        <f t="shared" si="441"/>
        <v/>
      </c>
      <c r="AO324" s="239" t="str">
        <f t="shared" si="442"/>
        <v/>
      </c>
      <c r="AP324" s="239" t="str">
        <f t="shared" si="443"/>
        <v/>
      </c>
      <c r="AQ324" s="239" t="str">
        <f t="shared" si="444"/>
        <v/>
      </c>
      <c r="AR324" s="239" t="str">
        <f t="shared" si="445"/>
        <v/>
      </c>
      <c r="AS324" s="239" t="str">
        <f t="shared" si="446"/>
        <v/>
      </c>
      <c r="AT324" s="239" t="str">
        <f t="shared" si="447"/>
        <v/>
      </c>
      <c r="AU324" s="239" t="str">
        <f t="shared" si="420"/>
        <v/>
      </c>
      <c r="AV324" s="239" t="str">
        <f t="shared" si="421"/>
        <v/>
      </c>
      <c r="AW324" s="239" t="str">
        <f t="shared" si="422"/>
        <v/>
      </c>
      <c r="AX324" s="239" t="str">
        <f t="shared" si="423"/>
        <v/>
      </c>
      <c r="AY324" s="239" t="str">
        <f t="shared" si="424"/>
        <v/>
      </c>
      <c r="AZ324" s="239" t="str">
        <f t="shared" si="425"/>
        <v/>
      </c>
      <c r="BA324" s="239" t="str">
        <f t="shared" si="426"/>
        <v/>
      </c>
      <c r="BB324" s="239" t="str">
        <f t="shared" si="427"/>
        <v/>
      </c>
      <c r="BC324" s="239" t="str">
        <f t="shared" si="428"/>
        <v/>
      </c>
      <c r="BD324" s="239" t="str">
        <f t="shared" si="429"/>
        <v/>
      </c>
      <c r="BE324" s="239" t="str">
        <f t="shared" si="430"/>
        <v/>
      </c>
      <c r="BF324" s="239" t="str">
        <f t="shared" si="431"/>
        <v/>
      </c>
      <c r="BG324" s="239" t="str">
        <f t="shared" si="432"/>
        <v/>
      </c>
      <c r="BH324" s="239" t="str">
        <f t="shared" si="433"/>
        <v/>
      </c>
      <c r="BI324" s="239" t="str">
        <f t="shared" si="434"/>
        <v/>
      </c>
      <c r="BJ324" s="239" t="str">
        <f t="shared" si="435"/>
        <v/>
      </c>
      <c r="BK324" s="239" t="str">
        <f t="shared" si="436"/>
        <v/>
      </c>
      <c r="BL324" s="239" t="str">
        <f t="shared" si="437"/>
        <v/>
      </c>
      <c r="BN324" s="239" t="str">
        <f t="shared" si="448"/>
        <v/>
      </c>
      <c r="BO324" s="239" t="str">
        <f t="shared" si="449"/>
        <v/>
      </c>
      <c r="BP324" s="239" t="str">
        <f t="shared" si="450"/>
        <v/>
      </c>
      <c r="BQ324" s="239" t="str">
        <f t="shared" si="451"/>
        <v/>
      </c>
      <c r="BR324" s="239" t="str">
        <f t="shared" si="452"/>
        <v/>
      </c>
      <c r="BS324" s="239" t="str">
        <f t="shared" si="453"/>
        <v/>
      </c>
      <c r="BT324" s="239" t="str">
        <f t="shared" si="454"/>
        <v/>
      </c>
      <c r="BU324" s="239" t="str">
        <f t="shared" si="455"/>
        <v/>
      </c>
      <c r="BV324" s="239" t="str">
        <f t="shared" si="456"/>
        <v/>
      </c>
      <c r="BW324" s="239" t="str">
        <f t="shared" si="457"/>
        <v/>
      </c>
      <c r="BX324" s="239" t="str">
        <f t="shared" si="458"/>
        <v/>
      </c>
      <c r="BY324" s="239" t="str">
        <f t="shared" si="459"/>
        <v/>
      </c>
      <c r="BZ324" s="239" t="str">
        <f t="shared" si="460"/>
        <v/>
      </c>
      <c r="CA324" s="239" t="str">
        <f t="shared" si="461"/>
        <v/>
      </c>
      <c r="CB324" s="239" t="str">
        <f t="shared" si="462"/>
        <v/>
      </c>
      <c r="CC324" s="239" t="str">
        <f t="shared" si="463"/>
        <v/>
      </c>
      <c r="CD324" s="239" t="str">
        <f t="shared" si="464"/>
        <v/>
      </c>
      <c r="CE324" s="239" t="str">
        <f t="shared" si="465"/>
        <v/>
      </c>
      <c r="CF324" s="239" t="str">
        <f t="shared" si="466"/>
        <v/>
      </c>
      <c r="CG324" s="239" t="str">
        <f t="shared" si="467"/>
        <v/>
      </c>
      <c r="CH324" s="239" t="str">
        <f t="shared" si="468"/>
        <v/>
      </c>
      <c r="CI324" s="239" t="str">
        <f t="shared" si="469"/>
        <v/>
      </c>
      <c r="CJ324" s="239" t="str">
        <f t="shared" si="470"/>
        <v/>
      </c>
      <c r="CK324" s="239" t="str">
        <f t="shared" si="471"/>
        <v/>
      </c>
      <c r="CL324" s="239" t="str">
        <f t="shared" si="472"/>
        <v/>
      </c>
      <c r="CM324" s="239" t="str">
        <f t="shared" si="473"/>
        <v/>
      </c>
      <c r="CN324" s="239" t="str">
        <f t="shared" si="474"/>
        <v/>
      </c>
      <c r="CP324" s="239" t="str">
        <f t="shared" si="475"/>
        <v/>
      </c>
      <c r="CQ324" s="239" t="str">
        <f t="shared" si="476"/>
        <v/>
      </c>
      <c r="CR324" s="239" t="str">
        <f t="shared" si="477"/>
        <v/>
      </c>
      <c r="CS324" s="239" t="str">
        <f t="shared" si="478"/>
        <v/>
      </c>
      <c r="CT324" s="239" t="str">
        <f t="shared" si="479"/>
        <v/>
      </c>
      <c r="CU324" s="239" t="str">
        <f t="shared" si="480"/>
        <v/>
      </c>
      <c r="CV324" s="239" t="str">
        <f t="shared" si="481"/>
        <v/>
      </c>
      <c r="CW324" s="239" t="str">
        <f t="shared" si="482"/>
        <v/>
      </c>
      <c r="CX324" s="239" t="str">
        <f t="shared" si="483"/>
        <v/>
      </c>
      <c r="CY324" s="239" t="str">
        <f t="shared" si="484"/>
        <v/>
      </c>
      <c r="CZ324" s="239" t="str">
        <f t="shared" si="485"/>
        <v/>
      </c>
      <c r="DA324" s="239" t="str">
        <f t="shared" si="486"/>
        <v/>
      </c>
      <c r="DB324" s="239" t="str">
        <f t="shared" si="487"/>
        <v/>
      </c>
      <c r="DC324" s="239" t="str">
        <f t="shared" si="488"/>
        <v/>
      </c>
      <c r="DD324" s="239" t="str">
        <f t="shared" si="489"/>
        <v/>
      </c>
      <c r="DE324" s="239" t="str">
        <f t="shared" si="490"/>
        <v/>
      </c>
      <c r="DF324" s="239" t="str">
        <f t="shared" si="491"/>
        <v/>
      </c>
      <c r="DG324" s="239" t="str">
        <f t="shared" si="492"/>
        <v/>
      </c>
      <c r="DH324" s="239" t="str">
        <f t="shared" si="493"/>
        <v/>
      </c>
      <c r="DI324" s="239" t="str">
        <f t="shared" si="494"/>
        <v/>
      </c>
      <c r="DJ324" s="239" t="str">
        <f t="shared" si="495"/>
        <v/>
      </c>
      <c r="DK324" s="239" t="str">
        <f t="shared" si="496"/>
        <v/>
      </c>
      <c r="DL324" s="239" t="str">
        <f t="shared" si="497"/>
        <v/>
      </c>
      <c r="DM324" s="239" t="str">
        <f t="shared" si="498"/>
        <v/>
      </c>
      <c r="DN324" s="239" t="str">
        <f t="shared" si="499"/>
        <v/>
      </c>
      <c r="DO324" s="239" t="str">
        <f t="shared" si="500"/>
        <v/>
      </c>
      <c r="DP324" s="239" t="str">
        <f t="shared" si="501"/>
        <v/>
      </c>
    </row>
    <row r="325" spans="1:120" ht="35.25" hidden="1" customHeight="1" x14ac:dyDescent="0.25">
      <c r="A325" s="53" t="s">
        <v>4522</v>
      </c>
      <c r="B325" s="53">
        <v>73</v>
      </c>
      <c r="C325" s="53" t="s">
        <v>51</v>
      </c>
      <c r="D325" s="53" t="s">
        <v>1389</v>
      </c>
      <c r="E325" s="53">
        <v>1</v>
      </c>
      <c r="F325" s="53" t="s">
        <v>1452</v>
      </c>
      <c r="G325" s="53" t="str">
        <f t="shared" si="503"/>
        <v>73-4</v>
      </c>
      <c r="H325" s="53" t="s">
        <v>102</v>
      </c>
      <c r="I325" s="53" t="s">
        <v>76</v>
      </c>
      <c r="J325" s="53" t="s">
        <v>80</v>
      </c>
      <c r="K325" s="53" t="s">
        <v>80</v>
      </c>
      <c r="L325" s="53" t="s">
        <v>80</v>
      </c>
      <c r="M325" s="53" t="s">
        <v>80</v>
      </c>
      <c r="N325" s="53" t="s">
        <v>80</v>
      </c>
      <c r="O325" s="53" t="s">
        <v>80</v>
      </c>
      <c r="P325" s="53" t="s">
        <v>1453</v>
      </c>
      <c r="Q325" s="52">
        <v>0</v>
      </c>
      <c r="R325" s="52">
        <f>+Q325*Q323</f>
        <v>0</v>
      </c>
      <c r="S325" s="53">
        <v>1</v>
      </c>
      <c r="T325" s="53" t="s">
        <v>84</v>
      </c>
      <c r="U325" s="53" t="s">
        <v>1454</v>
      </c>
      <c r="V325" s="23">
        <v>44986</v>
      </c>
      <c r="W325" s="23">
        <v>45016</v>
      </c>
      <c r="X325" s="53" t="s">
        <v>129</v>
      </c>
      <c r="Y325" s="49" t="s">
        <v>97</v>
      </c>
      <c r="Z325" s="59" t="s">
        <v>100</v>
      </c>
      <c r="AA325" s="60">
        <v>1</v>
      </c>
      <c r="AB325" s="62" t="s">
        <v>1455</v>
      </c>
      <c r="AC325" s="62">
        <v>45048</v>
      </c>
      <c r="AD325" s="60">
        <v>1</v>
      </c>
      <c r="AE325" s="62" t="s">
        <v>1456</v>
      </c>
      <c r="AF325" s="62">
        <v>45048</v>
      </c>
      <c r="AG325" s="60" t="s">
        <v>125</v>
      </c>
      <c r="AH325" s="60">
        <v>0.9</v>
      </c>
      <c r="AI325" s="52">
        <f t="shared" si="419"/>
        <v>0</v>
      </c>
      <c r="AJ325" s="52"/>
      <c r="AK325" s="52"/>
      <c r="AL325" s="239">
        <f t="shared" si="439"/>
        <v>1</v>
      </c>
      <c r="AM325" s="239" t="str">
        <f t="shared" si="440"/>
        <v/>
      </c>
      <c r="AN325" s="239" t="str">
        <f t="shared" si="441"/>
        <v/>
      </c>
      <c r="AO325" s="239" t="str">
        <f t="shared" si="442"/>
        <v/>
      </c>
      <c r="AP325" s="239" t="str">
        <f t="shared" si="443"/>
        <v/>
      </c>
      <c r="AQ325" s="239" t="str">
        <f t="shared" si="444"/>
        <v/>
      </c>
      <c r="AR325" s="239" t="str">
        <f t="shared" si="445"/>
        <v/>
      </c>
      <c r="AS325" s="239" t="str">
        <f t="shared" si="446"/>
        <v/>
      </c>
      <c r="AT325" s="239" t="str">
        <f t="shared" si="447"/>
        <v/>
      </c>
      <c r="AU325" s="239" t="str">
        <f t="shared" si="420"/>
        <v/>
      </c>
      <c r="AV325" s="239" t="str">
        <f t="shared" si="421"/>
        <v/>
      </c>
      <c r="AW325" s="239" t="str">
        <f t="shared" si="422"/>
        <v/>
      </c>
      <c r="AX325" s="239" t="str">
        <f t="shared" si="423"/>
        <v/>
      </c>
      <c r="AY325" s="239" t="str">
        <f t="shared" si="424"/>
        <v/>
      </c>
      <c r="AZ325" s="239" t="str">
        <f t="shared" si="425"/>
        <v/>
      </c>
      <c r="BA325" s="239" t="str">
        <f t="shared" si="426"/>
        <v/>
      </c>
      <c r="BB325" s="239" t="str">
        <f t="shared" si="427"/>
        <v/>
      </c>
      <c r="BC325" s="239" t="str">
        <f t="shared" si="428"/>
        <v/>
      </c>
      <c r="BD325" s="239" t="str">
        <f t="shared" si="429"/>
        <v/>
      </c>
      <c r="BE325" s="239" t="str">
        <f t="shared" si="430"/>
        <v/>
      </c>
      <c r="BF325" s="239" t="str">
        <f t="shared" si="431"/>
        <v/>
      </c>
      <c r="BG325" s="239" t="str">
        <f t="shared" si="432"/>
        <v/>
      </c>
      <c r="BH325" s="239" t="str">
        <f t="shared" si="433"/>
        <v/>
      </c>
      <c r="BI325" s="239" t="str">
        <f t="shared" si="434"/>
        <v/>
      </c>
      <c r="BJ325" s="239" t="str">
        <f t="shared" si="435"/>
        <v/>
      </c>
      <c r="BK325" s="239" t="str">
        <f t="shared" si="436"/>
        <v/>
      </c>
      <c r="BL325" s="239" t="str">
        <f t="shared" si="437"/>
        <v/>
      </c>
      <c r="BN325" s="239">
        <f t="shared" si="448"/>
        <v>0.9</v>
      </c>
      <c r="BO325" s="239" t="str">
        <f t="shared" si="449"/>
        <v/>
      </c>
      <c r="BP325" s="239" t="str">
        <f t="shared" si="450"/>
        <v/>
      </c>
      <c r="BQ325" s="239" t="str">
        <f t="shared" si="451"/>
        <v/>
      </c>
      <c r="BR325" s="239" t="str">
        <f t="shared" si="452"/>
        <v/>
      </c>
      <c r="BS325" s="239" t="str">
        <f t="shared" si="453"/>
        <v/>
      </c>
      <c r="BT325" s="239" t="str">
        <f t="shared" si="454"/>
        <v/>
      </c>
      <c r="BU325" s="239" t="str">
        <f t="shared" si="455"/>
        <v/>
      </c>
      <c r="BV325" s="239" t="str">
        <f t="shared" si="456"/>
        <v/>
      </c>
      <c r="BW325" s="239" t="str">
        <f t="shared" si="457"/>
        <v/>
      </c>
      <c r="BX325" s="239" t="str">
        <f t="shared" si="458"/>
        <v/>
      </c>
      <c r="BY325" s="239" t="str">
        <f t="shared" si="459"/>
        <v/>
      </c>
      <c r="BZ325" s="239" t="str">
        <f t="shared" si="460"/>
        <v/>
      </c>
      <c r="CA325" s="239" t="str">
        <f t="shared" si="461"/>
        <v/>
      </c>
      <c r="CB325" s="239" t="str">
        <f t="shared" si="462"/>
        <v/>
      </c>
      <c r="CC325" s="239" t="str">
        <f t="shared" si="463"/>
        <v/>
      </c>
      <c r="CD325" s="239" t="str">
        <f t="shared" si="464"/>
        <v/>
      </c>
      <c r="CE325" s="239" t="str">
        <f t="shared" si="465"/>
        <v/>
      </c>
      <c r="CF325" s="239" t="str">
        <f t="shared" si="466"/>
        <v/>
      </c>
      <c r="CG325" s="239" t="str">
        <f t="shared" si="467"/>
        <v/>
      </c>
      <c r="CH325" s="239" t="str">
        <f t="shared" si="468"/>
        <v/>
      </c>
      <c r="CI325" s="239" t="str">
        <f t="shared" si="469"/>
        <v/>
      </c>
      <c r="CJ325" s="239" t="str">
        <f t="shared" si="470"/>
        <v/>
      </c>
      <c r="CK325" s="239" t="str">
        <f t="shared" si="471"/>
        <v/>
      </c>
      <c r="CL325" s="239" t="str">
        <f t="shared" si="472"/>
        <v/>
      </c>
      <c r="CM325" s="239" t="str">
        <f t="shared" si="473"/>
        <v/>
      </c>
      <c r="CN325" s="239" t="str">
        <f t="shared" si="474"/>
        <v/>
      </c>
      <c r="CP325" s="239" t="str">
        <f t="shared" si="475"/>
        <v>1er trimestre</v>
      </c>
      <c r="CQ325" s="239" t="str">
        <f t="shared" si="476"/>
        <v/>
      </c>
      <c r="CR325" s="239" t="str">
        <f t="shared" si="477"/>
        <v/>
      </c>
      <c r="CS325" s="239" t="str">
        <f t="shared" si="478"/>
        <v/>
      </c>
      <c r="CT325" s="239" t="str">
        <f t="shared" si="479"/>
        <v/>
      </c>
      <c r="CU325" s="239" t="str">
        <f t="shared" si="480"/>
        <v/>
      </c>
      <c r="CV325" s="239" t="str">
        <f t="shared" si="481"/>
        <v/>
      </c>
      <c r="CW325" s="239" t="str">
        <f t="shared" si="482"/>
        <v/>
      </c>
      <c r="CX325" s="239" t="str">
        <f t="shared" si="483"/>
        <v/>
      </c>
      <c r="CY325" s="239" t="str">
        <f t="shared" si="484"/>
        <v/>
      </c>
      <c r="CZ325" s="239" t="str">
        <f t="shared" si="485"/>
        <v/>
      </c>
      <c r="DA325" s="239" t="str">
        <f t="shared" si="486"/>
        <v/>
      </c>
      <c r="DB325" s="239" t="str">
        <f t="shared" si="487"/>
        <v/>
      </c>
      <c r="DC325" s="239" t="str">
        <f t="shared" si="488"/>
        <v/>
      </c>
      <c r="DD325" s="239" t="str">
        <f t="shared" si="489"/>
        <v/>
      </c>
      <c r="DE325" s="239" t="str">
        <f t="shared" si="490"/>
        <v/>
      </c>
      <c r="DF325" s="239" t="str">
        <f t="shared" si="491"/>
        <v/>
      </c>
      <c r="DG325" s="239" t="str">
        <f t="shared" si="492"/>
        <v/>
      </c>
      <c r="DH325" s="239" t="str">
        <f t="shared" si="493"/>
        <v/>
      </c>
      <c r="DI325" s="239" t="str">
        <f t="shared" si="494"/>
        <v/>
      </c>
      <c r="DJ325" s="239" t="str">
        <f t="shared" si="495"/>
        <v/>
      </c>
      <c r="DK325" s="239" t="str">
        <f t="shared" si="496"/>
        <v/>
      </c>
      <c r="DL325" s="239" t="str">
        <f t="shared" si="497"/>
        <v/>
      </c>
      <c r="DM325" s="239" t="str">
        <f t="shared" si="498"/>
        <v/>
      </c>
      <c r="DN325" s="239" t="str">
        <f t="shared" si="499"/>
        <v/>
      </c>
      <c r="DO325" s="239" t="str">
        <f t="shared" si="500"/>
        <v/>
      </c>
      <c r="DP325" s="239" t="str">
        <f t="shared" si="501"/>
        <v/>
      </c>
    </row>
    <row r="326" spans="1:120" ht="35.25" hidden="1" customHeight="1" x14ac:dyDescent="0.25">
      <c r="A326" s="53" t="s">
        <v>4522</v>
      </c>
      <c r="B326" s="53">
        <v>73</v>
      </c>
      <c r="C326" s="53" t="s">
        <v>51</v>
      </c>
      <c r="D326" s="53" t="s">
        <v>1389</v>
      </c>
      <c r="E326" s="53">
        <v>1</v>
      </c>
      <c r="F326" s="53" t="s">
        <v>1457</v>
      </c>
      <c r="G326" s="53" t="str">
        <f t="shared" si="503"/>
        <v>73-4</v>
      </c>
      <c r="H326" s="53" t="s">
        <v>94</v>
      </c>
      <c r="I326" s="53" t="s">
        <v>76</v>
      </c>
      <c r="J326" s="53" t="s">
        <v>80</v>
      </c>
      <c r="K326" s="53" t="s">
        <v>80</v>
      </c>
      <c r="L326" s="53" t="s">
        <v>80</v>
      </c>
      <c r="M326" s="53" t="s">
        <v>80</v>
      </c>
      <c r="N326" s="53" t="s">
        <v>80</v>
      </c>
      <c r="O326" s="53" t="s">
        <v>80</v>
      </c>
      <c r="P326" s="53" t="s">
        <v>1458</v>
      </c>
      <c r="Q326" s="52">
        <v>0.3</v>
      </c>
      <c r="R326" s="52">
        <f>+Q326*Q323</f>
        <v>0.06</v>
      </c>
      <c r="S326" s="53">
        <v>1</v>
      </c>
      <c r="T326" s="53" t="s">
        <v>84</v>
      </c>
      <c r="U326" s="53" t="s">
        <v>1398</v>
      </c>
      <c r="V326" s="23">
        <v>45019</v>
      </c>
      <c r="W326" s="23">
        <v>45044</v>
      </c>
      <c r="X326" s="53" t="s">
        <v>1459</v>
      </c>
      <c r="Y326" s="49" t="s">
        <v>167</v>
      </c>
      <c r="Z326" s="59" t="s">
        <v>100</v>
      </c>
      <c r="AA326" s="60">
        <v>1</v>
      </c>
      <c r="AB326" s="62" t="s">
        <v>1460</v>
      </c>
      <c r="AC326" s="62">
        <v>45044</v>
      </c>
      <c r="AD326" s="60">
        <v>1</v>
      </c>
      <c r="AE326" s="62" t="s">
        <v>1461</v>
      </c>
      <c r="AF326" s="62">
        <v>45044</v>
      </c>
      <c r="AG326" s="60" t="s">
        <v>79</v>
      </c>
      <c r="AH326" s="60">
        <v>1</v>
      </c>
      <c r="AI326" s="52">
        <f t="shared" si="419"/>
        <v>0.06</v>
      </c>
      <c r="AJ326" s="52">
        <f t="shared" ref="AJ326:AJ327" si="515">+AI326/R326</f>
        <v>1</v>
      </c>
      <c r="AK326" s="52"/>
      <c r="AL326" s="239" t="str">
        <f t="shared" si="439"/>
        <v/>
      </c>
      <c r="AM326" s="239" t="str">
        <f t="shared" si="440"/>
        <v/>
      </c>
      <c r="AN326" s="239" t="str">
        <f t="shared" si="441"/>
        <v/>
      </c>
      <c r="AO326" s="239" t="str">
        <f t="shared" si="442"/>
        <v/>
      </c>
      <c r="AP326" s="239" t="str">
        <f t="shared" si="443"/>
        <v/>
      </c>
      <c r="AQ326" s="239" t="str">
        <f t="shared" si="444"/>
        <v/>
      </c>
      <c r="AR326" s="239" t="str">
        <f t="shared" si="445"/>
        <v/>
      </c>
      <c r="AS326" s="239" t="str">
        <f t="shared" si="446"/>
        <v/>
      </c>
      <c r="AT326" s="239" t="str">
        <f t="shared" si="447"/>
        <v/>
      </c>
      <c r="AU326" s="239">
        <f t="shared" si="420"/>
        <v>1</v>
      </c>
      <c r="AV326" s="239" t="str">
        <f t="shared" si="421"/>
        <v/>
      </c>
      <c r="AW326" s="239" t="str">
        <f t="shared" si="422"/>
        <v/>
      </c>
      <c r="AX326" s="239" t="str">
        <f t="shared" si="423"/>
        <v/>
      </c>
      <c r="AY326" s="239" t="str">
        <f t="shared" si="424"/>
        <v/>
      </c>
      <c r="AZ326" s="239" t="str">
        <f t="shared" si="425"/>
        <v/>
      </c>
      <c r="BA326" s="239" t="str">
        <f t="shared" si="426"/>
        <v/>
      </c>
      <c r="BB326" s="239" t="str">
        <f t="shared" si="427"/>
        <v/>
      </c>
      <c r="BC326" s="239" t="str">
        <f t="shared" si="428"/>
        <v/>
      </c>
      <c r="BD326" s="239" t="str">
        <f t="shared" si="429"/>
        <v/>
      </c>
      <c r="BE326" s="239" t="str">
        <f t="shared" si="430"/>
        <v/>
      </c>
      <c r="BF326" s="239" t="str">
        <f t="shared" si="431"/>
        <v/>
      </c>
      <c r="BG326" s="239" t="str">
        <f t="shared" si="432"/>
        <v/>
      </c>
      <c r="BH326" s="239" t="str">
        <f t="shared" si="433"/>
        <v/>
      </c>
      <c r="BI326" s="239" t="str">
        <f t="shared" si="434"/>
        <v/>
      </c>
      <c r="BJ326" s="239" t="str">
        <f t="shared" si="435"/>
        <v/>
      </c>
      <c r="BK326" s="239" t="str">
        <f t="shared" si="436"/>
        <v/>
      </c>
      <c r="BL326" s="239" t="str">
        <f t="shared" si="437"/>
        <v/>
      </c>
      <c r="BN326" s="239" t="str">
        <f t="shared" si="448"/>
        <v/>
      </c>
      <c r="BO326" s="239" t="str">
        <f t="shared" si="449"/>
        <v/>
      </c>
      <c r="BP326" s="239" t="str">
        <f t="shared" si="450"/>
        <v/>
      </c>
      <c r="BQ326" s="239" t="str">
        <f t="shared" si="451"/>
        <v/>
      </c>
      <c r="BR326" s="239" t="str">
        <f t="shared" si="452"/>
        <v/>
      </c>
      <c r="BS326" s="239" t="str">
        <f t="shared" si="453"/>
        <v/>
      </c>
      <c r="BT326" s="239" t="str">
        <f t="shared" si="454"/>
        <v/>
      </c>
      <c r="BU326" s="239" t="str">
        <f t="shared" si="455"/>
        <v/>
      </c>
      <c r="BV326" s="239" t="str">
        <f t="shared" si="456"/>
        <v/>
      </c>
      <c r="BW326" s="239">
        <f t="shared" si="457"/>
        <v>1</v>
      </c>
      <c r="BX326" s="239" t="str">
        <f t="shared" si="458"/>
        <v/>
      </c>
      <c r="BY326" s="239" t="str">
        <f t="shared" si="459"/>
        <v/>
      </c>
      <c r="BZ326" s="239" t="str">
        <f t="shared" si="460"/>
        <v/>
      </c>
      <c r="CA326" s="239" t="str">
        <f t="shared" si="461"/>
        <v/>
      </c>
      <c r="CB326" s="239" t="str">
        <f t="shared" si="462"/>
        <v/>
      </c>
      <c r="CC326" s="239" t="str">
        <f t="shared" si="463"/>
        <v/>
      </c>
      <c r="CD326" s="239" t="str">
        <f t="shared" si="464"/>
        <v/>
      </c>
      <c r="CE326" s="239" t="str">
        <f t="shared" si="465"/>
        <v/>
      </c>
      <c r="CF326" s="239" t="str">
        <f t="shared" si="466"/>
        <v/>
      </c>
      <c r="CG326" s="239" t="str">
        <f t="shared" si="467"/>
        <v/>
      </c>
      <c r="CH326" s="239" t="str">
        <f t="shared" si="468"/>
        <v/>
      </c>
      <c r="CI326" s="239" t="str">
        <f t="shared" si="469"/>
        <v/>
      </c>
      <c r="CJ326" s="239" t="str">
        <f t="shared" si="470"/>
        <v/>
      </c>
      <c r="CK326" s="239" t="str">
        <f t="shared" si="471"/>
        <v/>
      </c>
      <c r="CL326" s="239" t="str">
        <f t="shared" si="472"/>
        <v/>
      </c>
      <c r="CM326" s="239" t="str">
        <f t="shared" si="473"/>
        <v/>
      </c>
      <c r="CN326" s="239" t="str">
        <f t="shared" si="474"/>
        <v/>
      </c>
      <c r="CP326" s="239" t="str">
        <f t="shared" si="475"/>
        <v/>
      </c>
      <c r="CQ326" s="239" t="str">
        <f t="shared" si="476"/>
        <v/>
      </c>
      <c r="CR326" s="239" t="str">
        <f t="shared" si="477"/>
        <v/>
      </c>
      <c r="CS326" s="239" t="str">
        <f t="shared" si="478"/>
        <v/>
      </c>
      <c r="CT326" s="239" t="str">
        <f t="shared" si="479"/>
        <v/>
      </c>
      <c r="CU326" s="239" t="str">
        <f t="shared" si="480"/>
        <v/>
      </c>
      <c r="CV326" s="239" t="str">
        <f t="shared" si="481"/>
        <v/>
      </c>
      <c r="CW326" s="239" t="str">
        <f t="shared" si="482"/>
        <v/>
      </c>
      <c r="CX326" s="239" t="str">
        <f t="shared" si="483"/>
        <v/>
      </c>
      <c r="CY326" s="239" t="str">
        <f t="shared" si="484"/>
        <v>2do trimestre</v>
      </c>
      <c r="CZ326" s="239" t="str">
        <f t="shared" si="485"/>
        <v/>
      </c>
      <c r="DA326" s="239" t="str">
        <f t="shared" si="486"/>
        <v/>
      </c>
      <c r="DB326" s="239" t="str">
        <f t="shared" si="487"/>
        <v/>
      </c>
      <c r="DC326" s="239" t="str">
        <f t="shared" si="488"/>
        <v/>
      </c>
      <c r="DD326" s="239" t="str">
        <f t="shared" si="489"/>
        <v/>
      </c>
      <c r="DE326" s="239" t="str">
        <f t="shared" si="490"/>
        <v/>
      </c>
      <c r="DF326" s="239" t="str">
        <f t="shared" si="491"/>
        <v/>
      </c>
      <c r="DG326" s="239" t="str">
        <f t="shared" si="492"/>
        <v/>
      </c>
      <c r="DH326" s="239" t="str">
        <f t="shared" si="493"/>
        <v/>
      </c>
      <c r="DI326" s="239" t="str">
        <f t="shared" si="494"/>
        <v/>
      </c>
      <c r="DJ326" s="239" t="str">
        <f t="shared" si="495"/>
        <v/>
      </c>
      <c r="DK326" s="239" t="str">
        <f t="shared" si="496"/>
        <v/>
      </c>
      <c r="DL326" s="239" t="str">
        <f t="shared" si="497"/>
        <v/>
      </c>
      <c r="DM326" s="239" t="str">
        <f t="shared" si="498"/>
        <v/>
      </c>
      <c r="DN326" s="239" t="str">
        <f t="shared" si="499"/>
        <v/>
      </c>
      <c r="DO326" s="239" t="str">
        <f t="shared" si="500"/>
        <v/>
      </c>
      <c r="DP326" s="239" t="str">
        <f t="shared" si="501"/>
        <v/>
      </c>
    </row>
    <row r="327" spans="1:120" ht="35.25" hidden="1" customHeight="1" x14ac:dyDescent="0.25">
      <c r="A327" s="53" t="s">
        <v>4522</v>
      </c>
      <c r="B327" s="53">
        <v>73</v>
      </c>
      <c r="C327" s="53" t="s">
        <v>51</v>
      </c>
      <c r="D327" s="53" t="s">
        <v>1389</v>
      </c>
      <c r="E327" s="53">
        <v>1</v>
      </c>
      <c r="F327" s="53" t="s">
        <v>1462</v>
      </c>
      <c r="G327" s="53" t="str">
        <f t="shared" si="503"/>
        <v>73-4</v>
      </c>
      <c r="H327" s="53" t="s">
        <v>94</v>
      </c>
      <c r="I327" s="53" t="s">
        <v>76</v>
      </c>
      <c r="J327" s="53" t="s">
        <v>80</v>
      </c>
      <c r="K327" s="53" t="s">
        <v>80</v>
      </c>
      <c r="L327" s="53" t="s">
        <v>80</v>
      </c>
      <c r="M327" s="53" t="s">
        <v>80</v>
      </c>
      <c r="N327" s="53" t="s">
        <v>80</v>
      </c>
      <c r="O327" s="53" t="s">
        <v>80</v>
      </c>
      <c r="P327" s="53" t="s">
        <v>1463</v>
      </c>
      <c r="Q327" s="52">
        <v>0.6</v>
      </c>
      <c r="R327" s="52">
        <f>+Q327*Q323</f>
        <v>0.12</v>
      </c>
      <c r="S327" s="53">
        <v>2</v>
      </c>
      <c r="T327" s="53" t="s">
        <v>84</v>
      </c>
      <c r="U327" s="53" t="s">
        <v>1464</v>
      </c>
      <c r="V327" s="23">
        <v>45048</v>
      </c>
      <c r="W327" s="23">
        <v>45260</v>
      </c>
      <c r="X327" s="53" t="s">
        <v>1459</v>
      </c>
      <c r="Y327" s="49" t="s">
        <v>87</v>
      </c>
      <c r="Z327" s="59" t="s">
        <v>100</v>
      </c>
      <c r="AA327" s="168">
        <v>1</v>
      </c>
      <c r="AB327" s="111" t="s">
        <v>1465</v>
      </c>
      <c r="AC327" s="111">
        <v>45260</v>
      </c>
      <c r="AD327" s="52">
        <v>1</v>
      </c>
      <c r="AE327" s="23" t="s">
        <v>1466</v>
      </c>
      <c r="AF327" s="111">
        <v>45260</v>
      </c>
      <c r="AG327" s="52" t="s">
        <v>79</v>
      </c>
      <c r="AH327" s="52">
        <v>1</v>
      </c>
      <c r="AI327" s="52">
        <f t="shared" si="419"/>
        <v>0.12</v>
      </c>
      <c r="AJ327" s="52">
        <f t="shared" si="515"/>
        <v>1</v>
      </c>
      <c r="AK327" s="52"/>
      <c r="AL327" s="239" t="str">
        <f t="shared" si="439"/>
        <v/>
      </c>
      <c r="AM327" s="239" t="str">
        <f t="shared" si="440"/>
        <v/>
      </c>
      <c r="AN327" s="239" t="str">
        <f t="shared" si="441"/>
        <v/>
      </c>
      <c r="AO327" s="239" t="str">
        <f t="shared" si="442"/>
        <v/>
      </c>
      <c r="AP327" s="239" t="str">
        <f t="shared" si="443"/>
        <v/>
      </c>
      <c r="AQ327" s="239" t="str">
        <f t="shared" si="444"/>
        <v/>
      </c>
      <c r="AR327" s="239" t="str">
        <f t="shared" si="445"/>
        <v/>
      </c>
      <c r="AS327" s="239" t="str">
        <f t="shared" si="446"/>
        <v/>
      </c>
      <c r="AT327" s="239" t="str">
        <f t="shared" si="447"/>
        <v/>
      </c>
      <c r="AU327" s="239">
        <f t="shared" si="420"/>
        <v>1</v>
      </c>
      <c r="AV327" s="239" t="str">
        <f t="shared" si="421"/>
        <v/>
      </c>
      <c r="AW327" s="239" t="str">
        <f t="shared" si="422"/>
        <v/>
      </c>
      <c r="AX327" s="239" t="str">
        <f t="shared" si="423"/>
        <v/>
      </c>
      <c r="AY327" s="239" t="str">
        <f t="shared" si="424"/>
        <v/>
      </c>
      <c r="AZ327" s="239" t="str">
        <f t="shared" si="425"/>
        <v/>
      </c>
      <c r="BA327" s="239" t="str">
        <f t="shared" si="426"/>
        <v/>
      </c>
      <c r="BB327" s="239" t="str">
        <f t="shared" si="427"/>
        <v/>
      </c>
      <c r="BC327" s="239" t="str">
        <f t="shared" si="428"/>
        <v/>
      </c>
      <c r="BD327" s="239" t="str">
        <f t="shared" si="429"/>
        <v/>
      </c>
      <c r="BE327" s="239" t="str">
        <f t="shared" si="430"/>
        <v/>
      </c>
      <c r="BF327" s="239" t="str">
        <f t="shared" si="431"/>
        <v/>
      </c>
      <c r="BG327" s="239" t="str">
        <f t="shared" si="432"/>
        <v/>
      </c>
      <c r="BH327" s="239" t="str">
        <f t="shared" si="433"/>
        <v/>
      </c>
      <c r="BI327" s="239" t="str">
        <f t="shared" si="434"/>
        <v/>
      </c>
      <c r="BJ327" s="239" t="str">
        <f t="shared" si="435"/>
        <v/>
      </c>
      <c r="BK327" s="239" t="str">
        <f t="shared" si="436"/>
        <v/>
      </c>
      <c r="BL327" s="239" t="str">
        <f t="shared" si="437"/>
        <v/>
      </c>
      <c r="BN327" s="239" t="str">
        <f t="shared" si="448"/>
        <v/>
      </c>
      <c r="BO327" s="239" t="str">
        <f t="shared" si="449"/>
        <v/>
      </c>
      <c r="BP327" s="239" t="str">
        <f t="shared" si="450"/>
        <v/>
      </c>
      <c r="BQ327" s="239" t="str">
        <f t="shared" si="451"/>
        <v/>
      </c>
      <c r="BR327" s="239" t="str">
        <f t="shared" si="452"/>
        <v/>
      </c>
      <c r="BS327" s="239" t="str">
        <f t="shared" si="453"/>
        <v/>
      </c>
      <c r="BT327" s="239" t="str">
        <f t="shared" si="454"/>
        <v/>
      </c>
      <c r="BU327" s="239" t="str">
        <f t="shared" si="455"/>
        <v/>
      </c>
      <c r="BV327" s="239" t="str">
        <f t="shared" si="456"/>
        <v/>
      </c>
      <c r="BW327" s="239">
        <f t="shared" si="457"/>
        <v>1</v>
      </c>
      <c r="BX327" s="239" t="str">
        <f t="shared" si="458"/>
        <v/>
      </c>
      <c r="BY327" s="239" t="str">
        <f t="shared" si="459"/>
        <v/>
      </c>
      <c r="BZ327" s="239" t="str">
        <f t="shared" si="460"/>
        <v/>
      </c>
      <c r="CA327" s="239" t="str">
        <f t="shared" si="461"/>
        <v/>
      </c>
      <c r="CB327" s="239" t="str">
        <f t="shared" si="462"/>
        <v/>
      </c>
      <c r="CC327" s="239" t="str">
        <f t="shared" si="463"/>
        <v/>
      </c>
      <c r="CD327" s="239" t="str">
        <f t="shared" si="464"/>
        <v/>
      </c>
      <c r="CE327" s="239" t="str">
        <f t="shared" si="465"/>
        <v/>
      </c>
      <c r="CF327" s="239" t="str">
        <f t="shared" si="466"/>
        <v/>
      </c>
      <c r="CG327" s="239" t="str">
        <f t="shared" si="467"/>
        <v/>
      </c>
      <c r="CH327" s="239" t="str">
        <f t="shared" si="468"/>
        <v/>
      </c>
      <c r="CI327" s="239" t="str">
        <f t="shared" si="469"/>
        <v/>
      </c>
      <c r="CJ327" s="239" t="str">
        <f t="shared" si="470"/>
        <v/>
      </c>
      <c r="CK327" s="239" t="str">
        <f t="shared" si="471"/>
        <v/>
      </c>
      <c r="CL327" s="239" t="str">
        <f t="shared" si="472"/>
        <v/>
      </c>
      <c r="CM327" s="239" t="str">
        <f t="shared" si="473"/>
        <v/>
      </c>
      <c r="CN327" s="239" t="str">
        <f t="shared" si="474"/>
        <v/>
      </c>
      <c r="CP327" s="239" t="str">
        <f t="shared" si="475"/>
        <v/>
      </c>
      <c r="CQ327" s="239" t="str">
        <f t="shared" si="476"/>
        <v/>
      </c>
      <c r="CR327" s="239" t="str">
        <f t="shared" si="477"/>
        <v/>
      </c>
      <c r="CS327" s="239" t="str">
        <f t="shared" si="478"/>
        <v/>
      </c>
      <c r="CT327" s="239" t="str">
        <f t="shared" si="479"/>
        <v/>
      </c>
      <c r="CU327" s="239" t="str">
        <f t="shared" si="480"/>
        <v/>
      </c>
      <c r="CV327" s="239" t="str">
        <f t="shared" si="481"/>
        <v/>
      </c>
      <c r="CW327" s="239" t="str">
        <f t="shared" si="482"/>
        <v/>
      </c>
      <c r="CX327" s="239" t="str">
        <f t="shared" si="483"/>
        <v/>
      </c>
      <c r="CY327" s="239" t="str">
        <f t="shared" si="484"/>
        <v>4to Trimestre</v>
      </c>
      <c r="CZ327" s="239" t="str">
        <f t="shared" si="485"/>
        <v/>
      </c>
      <c r="DA327" s="239" t="str">
        <f t="shared" si="486"/>
        <v/>
      </c>
      <c r="DB327" s="239" t="str">
        <f t="shared" si="487"/>
        <v/>
      </c>
      <c r="DC327" s="239" t="str">
        <f t="shared" si="488"/>
        <v/>
      </c>
      <c r="DD327" s="239" t="str">
        <f t="shared" si="489"/>
        <v/>
      </c>
      <c r="DE327" s="239" t="str">
        <f t="shared" si="490"/>
        <v/>
      </c>
      <c r="DF327" s="239" t="str">
        <f t="shared" si="491"/>
        <v/>
      </c>
      <c r="DG327" s="239" t="str">
        <f t="shared" si="492"/>
        <v/>
      </c>
      <c r="DH327" s="239" t="str">
        <f t="shared" si="493"/>
        <v/>
      </c>
      <c r="DI327" s="239" t="str">
        <f t="shared" si="494"/>
        <v/>
      </c>
      <c r="DJ327" s="239" t="str">
        <f t="shared" si="495"/>
        <v/>
      </c>
      <c r="DK327" s="239" t="str">
        <f t="shared" si="496"/>
        <v/>
      </c>
      <c r="DL327" s="239" t="str">
        <f t="shared" si="497"/>
        <v/>
      </c>
      <c r="DM327" s="239" t="str">
        <f t="shared" si="498"/>
        <v/>
      </c>
      <c r="DN327" s="239" t="str">
        <f t="shared" si="499"/>
        <v/>
      </c>
      <c r="DO327" s="239" t="str">
        <f t="shared" si="500"/>
        <v/>
      </c>
      <c r="DP327" s="239" t="str">
        <f t="shared" si="501"/>
        <v/>
      </c>
    </row>
    <row r="328" spans="1:120" ht="35.25" hidden="1" customHeight="1" x14ac:dyDescent="0.25">
      <c r="A328" s="49" t="s">
        <v>4522</v>
      </c>
      <c r="B328" s="49">
        <v>73</v>
      </c>
      <c r="C328" s="49" t="s">
        <v>51</v>
      </c>
      <c r="D328" s="49" t="s">
        <v>1389</v>
      </c>
      <c r="E328" s="49">
        <v>1</v>
      </c>
      <c r="F328" s="49" t="s">
        <v>1467</v>
      </c>
      <c r="G328" s="49" t="str">
        <f t="shared" si="503"/>
        <v>73-5</v>
      </c>
      <c r="H328" s="49" t="s">
        <v>75</v>
      </c>
      <c r="I328" s="49" t="s">
        <v>76</v>
      </c>
      <c r="J328" s="49" t="s">
        <v>582</v>
      </c>
      <c r="K328" s="49" t="s">
        <v>144</v>
      </c>
      <c r="L328" s="49" t="s">
        <v>79</v>
      </c>
      <c r="M328" s="49" t="s">
        <v>583</v>
      </c>
      <c r="N328" s="49" t="s">
        <v>1293</v>
      </c>
      <c r="O328" s="49" t="s">
        <v>243</v>
      </c>
      <c r="P328" s="49" t="s">
        <v>1468</v>
      </c>
      <c r="Q328" s="50">
        <v>0.1</v>
      </c>
      <c r="R328" s="50"/>
      <c r="S328" s="49">
        <v>2</v>
      </c>
      <c r="T328" s="49" t="s">
        <v>84</v>
      </c>
      <c r="U328" s="49" t="s">
        <v>1469</v>
      </c>
      <c r="V328" s="51">
        <v>44986</v>
      </c>
      <c r="W328" s="51">
        <v>45275</v>
      </c>
      <c r="X328" s="49" t="s">
        <v>1459</v>
      </c>
      <c r="Y328" s="49" t="s">
        <v>87</v>
      </c>
      <c r="Z328" s="59" t="s">
        <v>100</v>
      </c>
      <c r="AA328" s="168">
        <v>1</v>
      </c>
      <c r="AB328" s="111" t="s">
        <v>1470</v>
      </c>
      <c r="AC328" s="111">
        <v>45275</v>
      </c>
      <c r="AD328" s="52">
        <v>1</v>
      </c>
      <c r="AE328" s="23" t="s">
        <v>1471</v>
      </c>
      <c r="AF328" s="111">
        <v>45275</v>
      </c>
      <c r="AG328" s="52"/>
      <c r="AH328" s="52" t="s">
        <v>92</v>
      </c>
      <c r="AI328" s="52">
        <f t="shared" si="419"/>
        <v>0.1</v>
      </c>
      <c r="AJ328" s="52"/>
      <c r="AK328" s="52"/>
      <c r="AL328" s="239" t="str">
        <f t="shared" si="439"/>
        <v/>
      </c>
      <c r="AM328" s="239" t="str">
        <f t="shared" si="440"/>
        <v/>
      </c>
      <c r="AN328" s="239" t="str">
        <f t="shared" si="441"/>
        <v/>
      </c>
      <c r="AO328" s="239" t="str">
        <f t="shared" si="442"/>
        <v/>
      </c>
      <c r="AP328" s="239" t="str">
        <f t="shared" si="443"/>
        <v/>
      </c>
      <c r="AQ328" s="239" t="str">
        <f t="shared" si="444"/>
        <v/>
      </c>
      <c r="AR328" s="239" t="str">
        <f t="shared" si="445"/>
        <v/>
      </c>
      <c r="AS328" s="239" t="str">
        <f t="shared" si="446"/>
        <v/>
      </c>
      <c r="AT328" s="239" t="str">
        <f t="shared" si="447"/>
        <v/>
      </c>
      <c r="AU328" s="239" t="str">
        <f t="shared" si="420"/>
        <v/>
      </c>
      <c r="AV328" s="239" t="str">
        <f t="shared" si="421"/>
        <v/>
      </c>
      <c r="AW328" s="239" t="str">
        <f t="shared" si="422"/>
        <v/>
      </c>
      <c r="AX328" s="239" t="str">
        <f t="shared" si="423"/>
        <v/>
      </c>
      <c r="AY328" s="239" t="str">
        <f t="shared" si="424"/>
        <v/>
      </c>
      <c r="AZ328" s="239" t="str">
        <f t="shared" si="425"/>
        <v/>
      </c>
      <c r="BA328" s="239" t="str">
        <f t="shared" si="426"/>
        <v/>
      </c>
      <c r="BB328" s="239" t="str">
        <f t="shared" si="427"/>
        <v/>
      </c>
      <c r="BC328" s="239" t="str">
        <f t="shared" si="428"/>
        <v/>
      </c>
      <c r="BD328" s="239" t="str">
        <f t="shared" si="429"/>
        <v/>
      </c>
      <c r="BE328" s="239" t="str">
        <f t="shared" si="430"/>
        <v/>
      </c>
      <c r="BF328" s="239" t="str">
        <f t="shared" si="431"/>
        <v/>
      </c>
      <c r="BG328" s="239" t="str">
        <f t="shared" si="432"/>
        <v/>
      </c>
      <c r="BH328" s="239" t="str">
        <f t="shared" si="433"/>
        <v/>
      </c>
      <c r="BI328" s="239" t="str">
        <f t="shared" si="434"/>
        <v/>
      </c>
      <c r="BJ328" s="239" t="str">
        <f t="shared" si="435"/>
        <v/>
      </c>
      <c r="BK328" s="239" t="str">
        <f t="shared" si="436"/>
        <v/>
      </c>
      <c r="BL328" s="239" t="str">
        <f t="shared" si="437"/>
        <v/>
      </c>
      <c r="BN328" s="239" t="str">
        <f t="shared" si="448"/>
        <v/>
      </c>
      <c r="BO328" s="239" t="str">
        <f t="shared" si="449"/>
        <v/>
      </c>
      <c r="BP328" s="239" t="str">
        <f t="shared" si="450"/>
        <v/>
      </c>
      <c r="BQ328" s="239" t="str">
        <f t="shared" si="451"/>
        <v/>
      </c>
      <c r="BR328" s="239" t="str">
        <f t="shared" si="452"/>
        <v/>
      </c>
      <c r="BS328" s="239" t="str">
        <f t="shared" si="453"/>
        <v/>
      </c>
      <c r="BT328" s="239" t="str">
        <f t="shared" si="454"/>
        <v/>
      </c>
      <c r="BU328" s="239" t="str">
        <f t="shared" si="455"/>
        <v/>
      </c>
      <c r="BV328" s="239" t="str">
        <f t="shared" si="456"/>
        <v/>
      </c>
      <c r="BW328" s="239" t="str">
        <f t="shared" si="457"/>
        <v/>
      </c>
      <c r="BX328" s="239" t="str">
        <f t="shared" si="458"/>
        <v/>
      </c>
      <c r="BY328" s="239" t="str">
        <f t="shared" si="459"/>
        <v/>
      </c>
      <c r="BZ328" s="239" t="str">
        <f t="shared" si="460"/>
        <v/>
      </c>
      <c r="CA328" s="239" t="str">
        <f t="shared" si="461"/>
        <v/>
      </c>
      <c r="CB328" s="239" t="str">
        <f t="shared" si="462"/>
        <v/>
      </c>
      <c r="CC328" s="239" t="str">
        <f t="shared" si="463"/>
        <v/>
      </c>
      <c r="CD328" s="239" t="str">
        <f t="shared" si="464"/>
        <v/>
      </c>
      <c r="CE328" s="239" t="str">
        <f t="shared" si="465"/>
        <v/>
      </c>
      <c r="CF328" s="239" t="str">
        <f t="shared" si="466"/>
        <v/>
      </c>
      <c r="CG328" s="239" t="str">
        <f t="shared" si="467"/>
        <v/>
      </c>
      <c r="CH328" s="239" t="str">
        <f t="shared" si="468"/>
        <v/>
      </c>
      <c r="CI328" s="239" t="str">
        <f t="shared" si="469"/>
        <v/>
      </c>
      <c r="CJ328" s="239" t="str">
        <f t="shared" si="470"/>
        <v/>
      </c>
      <c r="CK328" s="239" t="str">
        <f t="shared" si="471"/>
        <v/>
      </c>
      <c r="CL328" s="239" t="str">
        <f t="shared" si="472"/>
        <v/>
      </c>
      <c r="CM328" s="239" t="str">
        <f t="shared" si="473"/>
        <v/>
      </c>
      <c r="CN328" s="239" t="str">
        <f t="shared" si="474"/>
        <v/>
      </c>
      <c r="CP328" s="239" t="str">
        <f t="shared" si="475"/>
        <v/>
      </c>
      <c r="CQ328" s="239" t="str">
        <f t="shared" si="476"/>
        <v/>
      </c>
      <c r="CR328" s="239" t="str">
        <f t="shared" si="477"/>
        <v/>
      </c>
      <c r="CS328" s="239" t="str">
        <f t="shared" si="478"/>
        <v/>
      </c>
      <c r="CT328" s="239" t="str">
        <f t="shared" si="479"/>
        <v/>
      </c>
      <c r="CU328" s="239" t="str">
        <f t="shared" si="480"/>
        <v/>
      </c>
      <c r="CV328" s="239" t="str">
        <f t="shared" si="481"/>
        <v/>
      </c>
      <c r="CW328" s="239" t="str">
        <f t="shared" si="482"/>
        <v/>
      </c>
      <c r="CX328" s="239" t="str">
        <f t="shared" si="483"/>
        <v/>
      </c>
      <c r="CY328" s="239" t="str">
        <f t="shared" si="484"/>
        <v/>
      </c>
      <c r="CZ328" s="239" t="str">
        <f t="shared" si="485"/>
        <v/>
      </c>
      <c r="DA328" s="239" t="str">
        <f t="shared" si="486"/>
        <v/>
      </c>
      <c r="DB328" s="239" t="str">
        <f t="shared" si="487"/>
        <v/>
      </c>
      <c r="DC328" s="239" t="str">
        <f t="shared" si="488"/>
        <v/>
      </c>
      <c r="DD328" s="239" t="str">
        <f t="shared" si="489"/>
        <v/>
      </c>
      <c r="DE328" s="239" t="str">
        <f t="shared" si="490"/>
        <v/>
      </c>
      <c r="DF328" s="239" t="str">
        <f t="shared" si="491"/>
        <v/>
      </c>
      <c r="DG328" s="239" t="str">
        <f t="shared" si="492"/>
        <v/>
      </c>
      <c r="DH328" s="239" t="str">
        <f t="shared" si="493"/>
        <v/>
      </c>
      <c r="DI328" s="239" t="str">
        <f t="shared" si="494"/>
        <v/>
      </c>
      <c r="DJ328" s="239" t="str">
        <f t="shared" si="495"/>
        <v/>
      </c>
      <c r="DK328" s="239" t="str">
        <f t="shared" si="496"/>
        <v/>
      </c>
      <c r="DL328" s="239" t="str">
        <f t="shared" si="497"/>
        <v/>
      </c>
      <c r="DM328" s="239" t="str">
        <f t="shared" si="498"/>
        <v/>
      </c>
      <c r="DN328" s="239" t="str">
        <f t="shared" si="499"/>
        <v/>
      </c>
      <c r="DO328" s="239" t="str">
        <f t="shared" si="500"/>
        <v/>
      </c>
      <c r="DP328" s="239" t="str">
        <f t="shared" si="501"/>
        <v/>
      </c>
    </row>
    <row r="329" spans="1:120" ht="35.25" hidden="1" customHeight="1" x14ac:dyDescent="0.25">
      <c r="A329" s="53" t="s">
        <v>4522</v>
      </c>
      <c r="B329" s="53">
        <v>73</v>
      </c>
      <c r="C329" s="53" t="s">
        <v>51</v>
      </c>
      <c r="D329" s="53" t="s">
        <v>1389</v>
      </c>
      <c r="E329" s="53">
        <v>1</v>
      </c>
      <c r="F329" s="53" t="s">
        <v>1472</v>
      </c>
      <c r="G329" s="53" t="str">
        <f t="shared" si="503"/>
        <v>73-5</v>
      </c>
      <c r="H329" s="53" t="s">
        <v>94</v>
      </c>
      <c r="I329" s="53" t="s">
        <v>76</v>
      </c>
      <c r="J329" s="53" t="s">
        <v>80</v>
      </c>
      <c r="K329" s="53" t="s">
        <v>80</v>
      </c>
      <c r="L329" s="53" t="s">
        <v>80</v>
      </c>
      <c r="M329" s="53" t="s">
        <v>80</v>
      </c>
      <c r="N329" s="53" t="s">
        <v>80</v>
      </c>
      <c r="O329" s="53" t="s">
        <v>80</v>
      </c>
      <c r="P329" s="53" t="s">
        <v>1473</v>
      </c>
      <c r="Q329" s="52">
        <v>0.1</v>
      </c>
      <c r="R329" s="52">
        <f>+Q329*Q328</f>
        <v>1.0000000000000002E-2</v>
      </c>
      <c r="S329" s="53">
        <v>1</v>
      </c>
      <c r="T329" s="53" t="s">
        <v>84</v>
      </c>
      <c r="U329" s="53" t="s">
        <v>1474</v>
      </c>
      <c r="V329" s="23">
        <v>44986</v>
      </c>
      <c r="W329" s="23">
        <v>45001</v>
      </c>
      <c r="X329" s="53" t="s">
        <v>1459</v>
      </c>
      <c r="Y329" s="49" t="s">
        <v>97</v>
      </c>
      <c r="Z329" s="59" t="s">
        <v>100</v>
      </c>
      <c r="AA329" s="60">
        <v>1</v>
      </c>
      <c r="AB329" s="62" t="s">
        <v>1475</v>
      </c>
      <c r="AC329" s="62">
        <v>44991</v>
      </c>
      <c r="AD329" s="60">
        <v>1</v>
      </c>
      <c r="AE329" s="62" t="s">
        <v>1450</v>
      </c>
      <c r="AF329" s="62">
        <v>44991</v>
      </c>
      <c r="AG329" s="60" t="s">
        <v>79</v>
      </c>
      <c r="AH329" s="60">
        <v>1</v>
      </c>
      <c r="AI329" s="52">
        <f t="shared" ref="AI329:AI392" si="516">+IF(H329="Producto",AD329*Q329,AD329*R329)</f>
        <v>1.0000000000000002E-2</v>
      </c>
      <c r="AJ329" s="52">
        <f t="shared" ref="AJ329:AJ332" si="517">+AI329/R329</f>
        <v>1</v>
      </c>
      <c r="AK329" s="52"/>
      <c r="AL329" s="239" t="str">
        <f t="shared" si="439"/>
        <v/>
      </c>
      <c r="AM329" s="239" t="str">
        <f t="shared" si="440"/>
        <v/>
      </c>
      <c r="AN329" s="239" t="str">
        <f t="shared" si="441"/>
        <v/>
      </c>
      <c r="AO329" s="239" t="str">
        <f t="shared" si="442"/>
        <v/>
      </c>
      <c r="AP329" s="239" t="str">
        <f t="shared" si="443"/>
        <v/>
      </c>
      <c r="AQ329" s="239" t="str">
        <f t="shared" si="444"/>
        <v/>
      </c>
      <c r="AR329" s="239" t="str">
        <f t="shared" si="445"/>
        <v/>
      </c>
      <c r="AS329" s="239" t="str">
        <f t="shared" si="446"/>
        <v/>
      </c>
      <c r="AT329" s="239" t="str">
        <f t="shared" si="447"/>
        <v/>
      </c>
      <c r="AU329" s="239">
        <f t="shared" ref="AU329:AU392" si="518">IF(AU$8=$C329,"",IF($H329="Producto","",IF(ISNUMBER(FIND(AU$8,$X329,1)),AD329,"")))</f>
        <v>1</v>
      </c>
      <c r="AV329" s="239" t="str">
        <f t="shared" ref="AV329:AV392" si="519">IF(AV$8=$C329,"",IF($H329="Producto","",IF(ISNUMBER(FIND(AV$8,$X329,1)),AD329,"")))</f>
        <v/>
      </c>
      <c r="AW329" s="239" t="str">
        <f t="shared" ref="AW329:AW392" si="520">IF(AW$8=$C329,"",IF($H329="Producto","",IF(ISNUMBER(FIND(AW$8,$X329,1)),AD329,"")))</f>
        <v/>
      </c>
      <c r="AX329" s="239" t="str">
        <f t="shared" ref="AX329:AX392" si="521">IF(AX$8=$C329,"",IF($H329="Producto","",IF(ISNUMBER(FIND(AX$8,$X329,1)),AD329,"")))</f>
        <v/>
      </c>
      <c r="AY329" s="239" t="str">
        <f t="shared" ref="AY329:AY392" si="522">IF(AY$8=$C329,"",IF($H329="Producto","",IF(ISNUMBER(FIND(AY$8,$X329,1)),AD329,"")))</f>
        <v/>
      </c>
      <c r="AZ329" s="239" t="str">
        <f t="shared" ref="AZ329:AZ392" si="523">IF(AZ$8=$C329,"",IF($H329="Producto","",IF(ISNUMBER(FIND(AZ$8,$X329,1)),AD329,"")))</f>
        <v/>
      </c>
      <c r="BA329" s="239" t="str">
        <f t="shared" ref="BA329:BA392" si="524">IF(BA$8=$C329,"",IF($H329="Producto","",IF(ISNUMBER(FIND(BA$8,$X329,1)),AD329,"")))</f>
        <v/>
      </c>
      <c r="BB329" s="239" t="str">
        <f t="shared" ref="BB329:BB392" si="525">IF(BB$8=$C329,"",IF($H329="Producto","",IF(ISNUMBER(FIND(BB$8,$X329,1)),AD329,"")))</f>
        <v/>
      </c>
      <c r="BC329" s="239" t="str">
        <f t="shared" ref="BC329:BC392" si="526">IF(BC$8=$C329,"",IF($H329="Producto","",IF(ISNUMBER(FIND(BC$8,$X329,1)),AD329,"")))</f>
        <v/>
      </c>
      <c r="BD329" s="239" t="str">
        <f t="shared" ref="BD329:BD392" si="527">IF(BD$8=$C329,"",IF($H329="Producto","",IF(ISNUMBER(FIND(BD$8,$X329,1)),AD329,"")))</f>
        <v/>
      </c>
      <c r="BE329" s="239" t="str">
        <f t="shared" ref="BE329:BE392" si="528">IF(BE$8=$C329,"",IF($H329="Producto","",IF(ISNUMBER(FIND(BE$8,$X329,1)),AD329,"")))</f>
        <v/>
      </c>
      <c r="BF329" s="239" t="str">
        <f t="shared" ref="BF329:BF392" si="529">IF(BF$8=$C329,"",IF($H329="Producto","",IF(ISNUMBER(FIND(BF$8,$X329,1)),AD329,"")))</f>
        <v/>
      </c>
      <c r="BG329" s="239" t="str">
        <f t="shared" ref="BG329:BG392" si="530">IF(BG$8=$C329,"",IF($H329="Producto","",IF(ISNUMBER(FIND(BG$8,$X329,1)),AD329,"")))</f>
        <v/>
      </c>
      <c r="BH329" s="239" t="str">
        <f t="shared" ref="BH329:BH392" si="531">IF(BH$8=$C329,"",IF($H329="Producto","",IF(ISNUMBER(FIND(BH$8,$X329,1)),AD329,"")))</f>
        <v/>
      </c>
      <c r="BI329" s="239" t="str">
        <f t="shared" ref="BI329:BI392" si="532">IF(BI$8=$C329,"",IF($H329="Producto","",IF(ISNUMBER(FIND(BI$8,$X329,1)),AD329,"")))</f>
        <v/>
      </c>
      <c r="BJ329" s="239" t="str">
        <f t="shared" ref="BJ329:BJ392" si="533">IF(BJ$8=$C329,"",IF($H329="Producto","",IF(ISNUMBER(FIND(BJ$8,$X329,1)),AD329,"")))</f>
        <v/>
      </c>
      <c r="BK329" s="239" t="str">
        <f t="shared" ref="BK329:BK392" si="534">IF(BK$8=$C329,"",IF($H329="Producto","",IF(ISNUMBER(FIND(BK$8,$X329,1)),AD329,"")))</f>
        <v/>
      </c>
      <c r="BL329" s="239" t="str">
        <f t="shared" ref="BL329:BL392" si="535">IF(BL$8=$C329,"",IF($H329="Producto","",IF(ISNUMBER(FIND(BL$8,$X329,1)),AD329,"")))</f>
        <v/>
      </c>
      <c r="BN329" s="239" t="str">
        <f t="shared" si="448"/>
        <v/>
      </c>
      <c r="BO329" s="239" t="str">
        <f t="shared" si="449"/>
        <v/>
      </c>
      <c r="BP329" s="239" t="str">
        <f t="shared" si="450"/>
        <v/>
      </c>
      <c r="BQ329" s="239" t="str">
        <f t="shared" si="451"/>
        <v/>
      </c>
      <c r="BR329" s="239" t="str">
        <f t="shared" si="452"/>
        <v/>
      </c>
      <c r="BS329" s="239" t="str">
        <f t="shared" si="453"/>
        <v/>
      </c>
      <c r="BT329" s="239" t="str">
        <f t="shared" si="454"/>
        <v/>
      </c>
      <c r="BU329" s="239" t="str">
        <f t="shared" si="455"/>
        <v/>
      </c>
      <c r="BV329" s="239" t="str">
        <f t="shared" si="456"/>
        <v/>
      </c>
      <c r="BW329" s="239">
        <f t="shared" si="457"/>
        <v>1</v>
      </c>
      <c r="BX329" s="239" t="str">
        <f t="shared" si="458"/>
        <v/>
      </c>
      <c r="BY329" s="239" t="str">
        <f t="shared" si="459"/>
        <v/>
      </c>
      <c r="BZ329" s="239" t="str">
        <f t="shared" si="460"/>
        <v/>
      </c>
      <c r="CA329" s="239" t="str">
        <f t="shared" si="461"/>
        <v/>
      </c>
      <c r="CB329" s="239" t="str">
        <f t="shared" si="462"/>
        <v/>
      </c>
      <c r="CC329" s="239" t="str">
        <f t="shared" si="463"/>
        <v/>
      </c>
      <c r="CD329" s="239" t="str">
        <f t="shared" si="464"/>
        <v/>
      </c>
      <c r="CE329" s="239" t="str">
        <f t="shared" si="465"/>
        <v/>
      </c>
      <c r="CF329" s="239" t="str">
        <f t="shared" si="466"/>
        <v/>
      </c>
      <c r="CG329" s="239" t="str">
        <f t="shared" si="467"/>
        <v/>
      </c>
      <c r="CH329" s="239" t="str">
        <f t="shared" si="468"/>
        <v/>
      </c>
      <c r="CI329" s="239" t="str">
        <f t="shared" si="469"/>
        <v/>
      </c>
      <c r="CJ329" s="239" t="str">
        <f t="shared" si="470"/>
        <v/>
      </c>
      <c r="CK329" s="239" t="str">
        <f t="shared" si="471"/>
        <v/>
      </c>
      <c r="CL329" s="239" t="str">
        <f t="shared" si="472"/>
        <v/>
      </c>
      <c r="CM329" s="239" t="str">
        <f t="shared" si="473"/>
        <v/>
      </c>
      <c r="CN329" s="239" t="str">
        <f t="shared" si="474"/>
        <v/>
      </c>
      <c r="CP329" s="239" t="str">
        <f t="shared" si="475"/>
        <v/>
      </c>
      <c r="CQ329" s="239" t="str">
        <f t="shared" si="476"/>
        <v/>
      </c>
      <c r="CR329" s="239" t="str">
        <f t="shared" si="477"/>
        <v/>
      </c>
      <c r="CS329" s="239" t="str">
        <f t="shared" si="478"/>
        <v/>
      </c>
      <c r="CT329" s="239" t="str">
        <f t="shared" si="479"/>
        <v/>
      </c>
      <c r="CU329" s="239" t="str">
        <f t="shared" si="480"/>
        <v/>
      </c>
      <c r="CV329" s="239" t="str">
        <f t="shared" si="481"/>
        <v/>
      </c>
      <c r="CW329" s="239" t="str">
        <f t="shared" si="482"/>
        <v/>
      </c>
      <c r="CX329" s="239" t="str">
        <f t="shared" si="483"/>
        <v/>
      </c>
      <c r="CY329" s="239" t="str">
        <f t="shared" si="484"/>
        <v>1er trimestre</v>
      </c>
      <c r="CZ329" s="239" t="str">
        <f t="shared" si="485"/>
        <v/>
      </c>
      <c r="DA329" s="239" t="str">
        <f t="shared" si="486"/>
        <v/>
      </c>
      <c r="DB329" s="239" t="str">
        <f t="shared" si="487"/>
        <v/>
      </c>
      <c r="DC329" s="239" t="str">
        <f t="shared" si="488"/>
        <v/>
      </c>
      <c r="DD329" s="239" t="str">
        <f t="shared" si="489"/>
        <v/>
      </c>
      <c r="DE329" s="239" t="str">
        <f t="shared" si="490"/>
        <v/>
      </c>
      <c r="DF329" s="239" t="str">
        <f t="shared" si="491"/>
        <v/>
      </c>
      <c r="DG329" s="239" t="str">
        <f t="shared" si="492"/>
        <v/>
      </c>
      <c r="DH329" s="239" t="str">
        <f t="shared" si="493"/>
        <v/>
      </c>
      <c r="DI329" s="239" t="str">
        <f t="shared" si="494"/>
        <v/>
      </c>
      <c r="DJ329" s="239" t="str">
        <f t="shared" si="495"/>
        <v/>
      </c>
      <c r="DK329" s="239" t="str">
        <f t="shared" si="496"/>
        <v/>
      </c>
      <c r="DL329" s="239" t="str">
        <f t="shared" si="497"/>
        <v/>
      </c>
      <c r="DM329" s="239" t="str">
        <f t="shared" si="498"/>
        <v/>
      </c>
      <c r="DN329" s="239" t="str">
        <f t="shared" si="499"/>
        <v/>
      </c>
      <c r="DO329" s="239" t="str">
        <f t="shared" si="500"/>
        <v/>
      </c>
      <c r="DP329" s="239" t="str">
        <f t="shared" si="501"/>
        <v/>
      </c>
    </row>
    <row r="330" spans="1:120" ht="35.25" hidden="1" customHeight="1" x14ac:dyDescent="0.25">
      <c r="A330" s="53" t="s">
        <v>4522</v>
      </c>
      <c r="B330" s="53">
        <v>73</v>
      </c>
      <c r="C330" s="53" t="s">
        <v>51</v>
      </c>
      <c r="D330" s="53" t="s">
        <v>1389</v>
      </c>
      <c r="E330" s="53">
        <v>1</v>
      </c>
      <c r="F330" s="53" t="s">
        <v>1476</v>
      </c>
      <c r="G330" s="53" t="str">
        <f t="shared" si="503"/>
        <v>73-5</v>
      </c>
      <c r="H330" s="53" t="s">
        <v>94</v>
      </c>
      <c r="I330" s="53" t="s">
        <v>76</v>
      </c>
      <c r="J330" s="53" t="s">
        <v>80</v>
      </c>
      <c r="K330" s="53" t="s">
        <v>80</v>
      </c>
      <c r="L330" s="53" t="s">
        <v>80</v>
      </c>
      <c r="M330" s="53" t="s">
        <v>80</v>
      </c>
      <c r="N330" s="53" t="s">
        <v>80</v>
      </c>
      <c r="O330" s="53" t="s">
        <v>80</v>
      </c>
      <c r="P330" s="53" t="s">
        <v>1477</v>
      </c>
      <c r="Q330" s="52">
        <v>0.4</v>
      </c>
      <c r="R330" s="52">
        <f>+Q330*Q328</f>
        <v>4.0000000000000008E-2</v>
      </c>
      <c r="S330" s="53">
        <v>1</v>
      </c>
      <c r="T330" s="53" t="s">
        <v>84</v>
      </c>
      <c r="U330" s="53" t="s">
        <v>1478</v>
      </c>
      <c r="V330" s="23">
        <v>45002</v>
      </c>
      <c r="W330" s="23">
        <v>45107</v>
      </c>
      <c r="X330" s="53" t="s">
        <v>390</v>
      </c>
      <c r="Y330" s="49" t="s">
        <v>167</v>
      </c>
      <c r="Z330" s="59" t="s">
        <v>100</v>
      </c>
      <c r="AA330" s="60">
        <v>1</v>
      </c>
      <c r="AB330" s="62" t="s">
        <v>1479</v>
      </c>
      <c r="AC330" s="62">
        <v>45107</v>
      </c>
      <c r="AD330" s="60">
        <v>1</v>
      </c>
      <c r="AE330" s="62" t="s">
        <v>1480</v>
      </c>
      <c r="AF330" s="62">
        <v>45107</v>
      </c>
      <c r="AG330" s="60" t="s">
        <v>79</v>
      </c>
      <c r="AH330" s="60">
        <v>1</v>
      </c>
      <c r="AI330" s="52">
        <f t="shared" si="516"/>
        <v>4.0000000000000008E-2</v>
      </c>
      <c r="AJ330" s="52">
        <f t="shared" si="517"/>
        <v>1</v>
      </c>
      <c r="AK330" s="52"/>
      <c r="AL330" s="239" t="str">
        <f t="shared" ref="AL330:AL393" si="536">IF(AL$8=$C330,"",IF($H330="Producto","",IF(ISNUMBER(FIND(AL$8,$X330,1)),AD330,"")))</f>
        <v/>
      </c>
      <c r="AM330" s="239" t="str">
        <f t="shared" ref="AM330:AM393" si="537">IF(AM$8=$C330,"",IF($H330="Producto","",IF(ISNUMBER(FIND(AM$8,$X330,1)),AD330,"")))</f>
        <v/>
      </c>
      <c r="AN330" s="239" t="str">
        <f t="shared" ref="AN330:AN393" si="538">IF(AN$8=$C330,"",IF($H330="Producto","",IF(ISNUMBER(FIND(AN$8,$X330,1)),AD330,"")))</f>
        <v/>
      </c>
      <c r="AO330" s="239" t="str">
        <f t="shared" ref="AO330:AO393" si="539">IF(AO$8=$C330,"",IF($H330="Producto","",IF(ISNUMBER(FIND(AO$8,$X330,1)),AD330,"")))</f>
        <v/>
      </c>
      <c r="AP330" s="239" t="str">
        <f t="shared" ref="AP330:AP393" si="540">IF(AP$8=$C330,"",IF($H330="Producto","",IF(ISNUMBER(FIND(AP$8,$X330,1)),AD330,"")))</f>
        <v/>
      </c>
      <c r="AQ330" s="239" t="str">
        <f t="shared" ref="AQ330:AQ393" si="541">IF(AQ$8=$C330,"",IF($H330="Producto","",IF(ISNUMBER(FIND(AQ$8,$X330,1)),AD330,"")))</f>
        <v/>
      </c>
      <c r="AR330" s="239" t="str">
        <f t="shared" ref="AR330:AR393" si="542">IF(AR$8=$C330,"",IF($H330="Producto","",IF(ISNUMBER(FIND(AR$8,$X330,1)),AD330,"")))</f>
        <v/>
      </c>
      <c r="AS330" s="239" t="str">
        <f t="shared" ref="AS330:AS393" si="543">IF(AS$8=$C330,"",IF($H330="Producto","",IF(ISNUMBER(FIND(AS$8,$X330,1)),AD330,"")))</f>
        <v/>
      </c>
      <c r="AT330" s="239" t="str">
        <f t="shared" ref="AT330:AT393" si="544">IF(AT$8=$C330,"",IF($H330="Producto","",IF(ISNUMBER(FIND(AT$8,$X330,1)),AD330,"")))</f>
        <v/>
      </c>
      <c r="AU330" s="239" t="str">
        <f t="shared" si="518"/>
        <v/>
      </c>
      <c r="AV330" s="239" t="str">
        <f t="shared" si="519"/>
        <v/>
      </c>
      <c r="AW330" s="239" t="str">
        <f t="shared" si="520"/>
        <v/>
      </c>
      <c r="AX330" s="239" t="str">
        <f t="shared" si="521"/>
        <v/>
      </c>
      <c r="AY330" s="239" t="str">
        <f t="shared" si="522"/>
        <v/>
      </c>
      <c r="AZ330" s="239" t="str">
        <f t="shared" si="523"/>
        <v/>
      </c>
      <c r="BA330" s="239" t="str">
        <f t="shared" si="524"/>
        <v/>
      </c>
      <c r="BB330" s="239" t="str">
        <f t="shared" si="525"/>
        <v/>
      </c>
      <c r="BC330" s="239" t="str">
        <f t="shared" si="526"/>
        <v/>
      </c>
      <c r="BD330" s="239" t="str">
        <f t="shared" si="527"/>
        <v/>
      </c>
      <c r="BE330" s="239" t="str">
        <f t="shared" si="528"/>
        <v/>
      </c>
      <c r="BF330" s="239" t="str">
        <f t="shared" si="529"/>
        <v/>
      </c>
      <c r="BG330" s="239" t="str">
        <f t="shared" si="530"/>
        <v/>
      </c>
      <c r="BH330" s="239" t="str">
        <f t="shared" si="531"/>
        <v/>
      </c>
      <c r="BI330" s="239" t="str">
        <f t="shared" si="532"/>
        <v/>
      </c>
      <c r="BJ330" s="239" t="str">
        <f t="shared" si="533"/>
        <v/>
      </c>
      <c r="BK330" s="239" t="str">
        <f t="shared" si="534"/>
        <v/>
      </c>
      <c r="BL330" s="239" t="str">
        <f t="shared" si="535"/>
        <v/>
      </c>
      <c r="BN330" s="239" t="str">
        <f t="shared" ref="BN330:BN393" si="545">IF(AL$8=$C330,"",IF($H330="Producto","",IF(ISNUMBER(FIND(AL$8,$X330,1)),AH330,"")))</f>
        <v/>
      </c>
      <c r="BO330" s="239" t="str">
        <f t="shared" ref="BO330:BO393" si="546">IF(AM$8=$C330,"",IF($H330="Producto","",IF(ISNUMBER(FIND(AM$8,$X330,1)),AH330,"")))</f>
        <v/>
      </c>
      <c r="BP330" s="239" t="str">
        <f t="shared" ref="BP330:BP393" si="547">IF(AN$8=$C330,"",IF($H330="Producto","",IF(ISNUMBER(FIND(AN$8,$X330,1)),AH330,"")))</f>
        <v/>
      </c>
      <c r="BQ330" s="239" t="str">
        <f t="shared" ref="BQ330:BQ393" si="548">IF(AO$8=$C330,"",IF($H330="Producto","",IF(ISNUMBER(FIND(AO$8,$X330,1)),AH330,"")))</f>
        <v/>
      </c>
      <c r="BR330" s="239" t="str">
        <f t="shared" ref="BR330:BR393" si="549">IF(AP$8=$C330,"",IF($H330="Producto","",IF(ISNUMBER(FIND(AP$8,$X330,1)),AH330,"")))</f>
        <v/>
      </c>
      <c r="BS330" s="239" t="str">
        <f t="shared" ref="BS330:BS393" si="550">IF(AQ$8=$C330,"",IF($H330="Producto","",IF(ISNUMBER(FIND(AQ$8,$X330,1)),AH330,"")))</f>
        <v/>
      </c>
      <c r="BT330" s="239" t="str">
        <f t="shared" ref="BT330:BT393" si="551">IF(AR$8=$C330,"",IF($H330="Producto","",IF(ISNUMBER(FIND(AR$8,$X330,1)),AH330,"")))</f>
        <v/>
      </c>
      <c r="BU330" s="239" t="str">
        <f t="shared" ref="BU330:BU393" si="552">IF(AS$8=$C330,"",IF($H330="Producto","",IF(ISNUMBER(FIND(AS$8,$X330,1)),AH330,"")))</f>
        <v/>
      </c>
      <c r="BV330" s="239" t="str">
        <f t="shared" ref="BV330:BV393" si="553">IF(AT$8=$C330,"",IF($H330="Producto","",IF(ISNUMBER(FIND(AT$8,$X330,1)),AH330,"")))</f>
        <v/>
      </c>
      <c r="BW330" s="239" t="str">
        <f t="shared" ref="BW330:BW393" si="554">IF(AU$8=$C330,"",IF($H330="Producto","",IF(ISNUMBER(FIND(AU$8,$X330,1)),AH330,"")))</f>
        <v/>
      </c>
      <c r="BX330" s="239" t="str">
        <f t="shared" ref="BX330:BX393" si="555">IF(AV$8=$C330,"",IF($H330="Producto","",IF(ISNUMBER(FIND(AV$8,$X330,1)),AH330,"")))</f>
        <v/>
      </c>
      <c r="BY330" s="239" t="str">
        <f t="shared" ref="BY330:BY393" si="556">IF(AW$8=$C330,"",IF($H330="Producto","",IF(ISNUMBER(FIND(AW$8,$X330,1)),AH330,"")))</f>
        <v/>
      </c>
      <c r="BZ330" s="239" t="str">
        <f t="shared" ref="BZ330:BZ393" si="557">IF(AX$8=$C330,"",IF($H330="Producto","",IF(ISNUMBER(FIND(AX$8,$X330,1)),AH330,"")))</f>
        <v/>
      </c>
      <c r="CA330" s="239" t="str">
        <f t="shared" ref="CA330:CA393" si="558">IF(AY$8=$C330,"",IF($H330="Producto","",IF(ISNUMBER(FIND(AY$8,$X330,1)),AH330,"")))</f>
        <v/>
      </c>
      <c r="CB330" s="239" t="str">
        <f t="shared" ref="CB330:CB393" si="559">IF(AZ$8=$C330,"",IF($H330="Producto","",IF(ISNUMBER(FIND(AZ$8,$X330,1)),AH330,"")))</f>
        <v/>
      </c>
      <c r="CC330" s="239" t="str">
        <f t="shared" ref="CC330:CC393" si="560">IF(BA$8=$C330,"",IF($H330="Producto","",IF(ISNUMBER(FIND(BA$8,$X330,1)),AH330,"")))</f>
        <v/>
      </c>
      <c r="CD330" s="239" t="str">
        <f t="shared" ref="CD330:CD393" si="561">IF(BB$8=$C330,"",IF($H330="Producto","",IF(ISNUMBER(FIND(BB$8,$X330,1)),AH330,"")))</f>
        <v/>
      </c>
      <c r="CE330" s="239" t="str">
        <f t="shared" ref="CE330:CE393" si="562">IF(BC$8=$C330,"",IF($H330="Producto","",IF(ISNUMBER(FIND(BC$8,$X330,1)),AH330,"")))</f>
        <v/>
      </c>
      <c r="CF330" s="239" t="str">
        <f t="shared" ref="CF330:CF393" si="563">IF(BD$8=$C330,"",IF($H330="Producto","",IF(ISNUMBER(FIND(BD$8,$X330,1)),AH330,"")))</f>
        <v/>
      </c>
      <c r="CG330" s="239" t="str">
        <f t="shared" ref="CG330:CG393" si="564">IF(BE$8=$C330,"",IF($H330="Producto","",IF(ISNUMBER(FIND(BE$8,$X330,1)),AH330,"")))</f>
        <v/>
      </c>
      <c r="CH330" s="239" t="str">
        <f t="shared" ref="CH330:CH393" si="565">IF(BF$8=$C330,"",IF($H330="Producto","",IF(ISNUMBER(FIND(BF$8,$X330,1)),AH330,"")))</f>
        <v/>
      </c>
      <c r="CI330" s="239" t="str">
        <f t="shared" ref="CI330:CI393" si="566">IF(BG$8=$C330,"",IF($H330="Producto","",IF(ISNUMBER(FIND(BG$8,$X330,1)),AH330,"")))</f>
        <v/>
      </c>
      <c r="CJ330" s="239" t="str">
        <f t="shared" ref="CJ330:CJ393" si="567">IF(BH$8=$C330,"",IF($H330="Producto","",IF(ISNUMBER(FIND(BH$8,$X330,1)),AH330,"")))</f>
        <v/>
      </c>
      <c r="CK330" s="239" t="str">
        <f t="shared" ref="CK330:CK393" si="568">IF(BI$8=$C330,"",IF($H330="Producto","",IF(ISNUMBER(FIND(BI$8,$X330,1)),AH330,"")))</f>
        <v/>
      </c>
      <c r="CL330" s="239" t="str">
        <f t="shared" ref="CL330:CL393" si="569">IF(BJ$8=$C330,"",IF($H330="Producto","",IF(ISNUMBER(FIND(BJ$8,$X330,1)),AH330,"")))</f>
        <v/>
      </c>
      <c r="CM330" s="239" t="str">
        <f t="shared" ref="CM330:CM393" si="570">IF(BK$8=$C330,"",IF($H330="Producto","",IF(ISNUMBER(FIND(BK$8,$X330,1)),AH330,"")))</f>
        <v/>
      </c>
      <c r="CN330" s="239" t="str">
        <f t="shared" ref="CN330:CN393" si="571">IF(BL$8=$C330,"",IF($H330="Producto","",IF(ISNUMBER(FIND(BL$8,$X330,1)),AH330,"")))</f>
        <v/>
      </c>
      <c r="CP330" s="239" t="str">
        <f t="shared" ref="CP330:CP393" si="572">IF(AL$8=$C330,"",IF($H330="Producto","",IF(ISNUMBER(FIND(AL$8,$X330,1)),$Y330,"")))</f>
        <v/>
      </c>
      <c r="CQ330" s="239" t="str">
        <f t="shared" ref="CQ330:CQ393" si="573">IF(AM$8=$C330,"",IF($H330="Producto","",IF(ISNUMBER(FIND(AM$8,$X330,1)),$Y330,"")))</f>
        <v/>
      </c>
      <c r="CR330" s="239" t="str">
        <f t="shared" ref="CR330:CR393" si="574">IF(AN$8=$C330,"",IF($H330="Producto","",IF(ISNUMBER(FIND(AN$8,$X330,1)),$Y330,"")))</f>
        <v/>
      </c>
      <c r="CS330" s="239" t="str">
        <f t="shared" ref="CS330:CS393" si="575">IF(AO$8=$C330,"",IF($H330="Producto","",IF(ISNUMBER(FIND(AO$8,$X330,1)),$Y330,"")))</f>
        <v/>
      </c>
      <c r="CT330" s="239" t="str">
        <f t="shared" ref="CT330:CT393" si="576">IF(AP$8=$C330,"",IF($H330="Producto","",IF(ISNUMBER(FIND(AP$8,$X330,1)),$Y330,"")))</f>
        <v/>
      </c>
      <c r="CU330" s="239" t="str">
        <f t="shared" ref="CU330:CU393" si="577">IF(AQ$8=$C330,"",IF($H330="Producto","",IF(ISNUMBER(FIND(AQ$8,$X330,1)),$Y330,"")))</f>
        <v/>
      </c>
      <c r="CV330" s="239" t="str">
        <f t="shared" ref="CV330:CV393" si="578">IF(AR$8=$C330,"",IF($H330="Producto","",IF(ISNUMBER(FIND(AR$8,$X330,1)),$Y330,"")))</f>
        <v/>
      </c>
      <c r="CW330" s="239" t="str">
        <f t="shared" ref="CW330:CW393" si="579">IF(AS$8=$C330,"",IF($H330="Producto","",IF(ISNUMBER(FIND(AS$8,$X330,1)),$Y330,"")))</f>
        <v/>
      </c>
      <c r="CX330" s="239" t="str">
        <f t="shared" ref="CX330:CX393" si="580">IF(AT$8=$C330,"",IF($H330="Producto","",IF(ISNUMBER(FIND(AT$8,$X330,1)),$Y330,"")))</f>
        <v/>
      </c>
      <c r="CY330" s="239" t="str">
        <f t="shared" ref="CY330:CY393" si="581">IF(AU$8=$C330,"",IF($H330="Producto","",IF(ISNUMBER(FIND(AU$8,$X330,1)),$Y330,"")))</f>
        <v/>
      </c>
      <c r="CZ330" s="239" t="str">
        <f t="shared" ref="CZ330:CZ393" si="582">IF(AV$8=$C330,"",IF($H330="Producto","",IF(ISNUMBER(FIND(AV$8,$X330,1)),$Y330,"")))</f>
        <v/>
      </c>
      <c r="DA330" s="239" t="str">
        <f t="shared" ref="DA330:DA393" si="583">IF(AW$8=$C330,"",IF($H330="Producto","",IF(ISNUMBER(FIND(AW$8,$X330,1)),$Y330,"")))</f>
        <v/>
      </c>
      <c r="DB330" s="239" t="str">
        <f t="shared" ref="DB330:DB393" si="584">IF(AX$8=$C330,"",IF($H330="Producto","",IF(ISNUMBER(FIND(AX$8,$X330,1)),$Y330,"")))</f>
        <v/>
      </c>
      <c r="DC330" s="239" t="str">
        <f t="shared" ref="DC330:DC393" si="585">IF(AY$8=$C330,"",IF($H330="Producto","",IF(ISNUMBER(FIND(AY$8,$X330,1)),$Y330,"")))</f>
        <v/>
      </c>
      <c r="DD330" s="239" t="str">
        <f t="shared" ref="DD330:DD393" si="586">IF(AZ$8=$C330,"",IF($H330="Producto","",IF(ISNUMBER(FIND(AZ$8,$X330,1)),$Y330,"")))</f>
        <v/>
      </c>
      <c r="DE330" s="239" t="str">
        <f t="shared" ref="DE330:DE393" si="587">IF(BA$8=$C330,"",IF($H330="Producto","",IF(ISNUMBER(FIND(BA$8,$X330,1)),$Y330,"")))</f>
        <v/>
      </c>
      <c r="DF330" s="239" t="str">
        <f t="shared" ref="DF330:DF393" si="588">IF(BB$8=$C330,"",IF($H330="Producto","",IF(ISNUMBER(FIND(BB$8,$X330,1)),$Y330,"")))</f>
        <v/>
      </c>
      <c r="DG330" s="239" t="str">
        <f t="shared" ref="DG330:DG393" si="589">IF(BC$8=$C330,"",IF($H330="Producto","",IF(ISNUMBER(FIND(BC$8,$X330,1)),$Y330,"")))</f>
        <v/>
      </c>
      <c r="DH330" s="239" t="str">
        <f t="shared" ref="DH330:DH393" si="590">IF(BD$8=$C330,"",IF($H330="Producto","",IF(ISNUMBER(FIND(BD$8,$X330,1)),$Y330,"")))</f>
        <v/>
      </c>
      <c r="DI330" s="239" t="str">
        <f t="shared" ref="DI330:DI393" si="591">IF(BE$8=$C330,"",IF($H330="Producto","",IF(ISNUMBER(FIND(BE$8,$X330,1)),$Y330,"")))</f>
        <v/>
      </c>
      <c r="DJ330" s="239" t="str">
        <f t="shared" ref="DJ330:DJ393" si="592">IF(BF$8=$C330,"",IF($H330="Producto","",IF(ISNUMBER(FIND(BF$8,$X330,1)),$Y330,"")))</f>
        <v/>
      </c>
      <c r="DK330" s="239" t="str">
        <f t="shared" ref="DK330:DK393" si="593">IF(BG$8=$C330,"",IF($H330="Producto","",IF(ISNUMBER(FIND(BG$8,$X330,1)),$Y330,"")))</f>
        <v/>
      </c>
      <c r="DL330" s="239" t="str">
        <f t="shared" ref="DL330:DL393" si="594">IF(BH$8=$C330,"",IF($H330="Producto","",IF(ISNUMBER(FIND(BH$8,$X330,1)),$Y330,"")))</f>
        <v/>
      </c>
      <c r="DM330" s="239" t="str">
        <f t="shared" ref="DM330:DM393" si="595">IF(BI$8=$C330,"",IF($H330="Producto","",IF(ISNUMBER(FIND(BI$8,$X330,1)),$Y330,"")))</f>
        <v/>
      </c>
      <c r="DN330" s="239" t="str">
        <f t="shared" ref="DN330:DN393" si="596">IF(BJ$8=$C330,"",IF($H330="Producto","",IF(ISNUMBER(FIND(BJ$8,$X330,1)),$Y330,"")))</f>
        <v/>
      </c>
      <c r="DO330" s="239" t="str">
        <f t="shared" ref="DO330:DO393" si="597">IF(BK$8=$C330,"",IF($H330="Producto","",IF(ISNUMBER(FIND(BK$8,$X330,1)),$Y330,"")))</f>
        <v/>
      </c>
      <c r="DP330" s="239" t="str">
        <f t="shared" ref="DP330:DP393" si="598">IF(BL$8=$C330,"",IF($H330="Producto","",IF(ISNUMBER(FIND(BL$8,$X330,1)),$Y330,"")))</f>
        <v/>
      </c>
    </row>
    <row r="331" spans="1:120" ht="35.25" hidden="1" customHeight="1" x14ac:dyDescent="0.25">
      <c r="A331" s="53" t="s">
        <v>4522</v>
      </c>
      <c r="B331" s="53">
        <v>73</v>
      </c>
      <c r="C331" s="53" t="s">
        <v>51</v>
      </c>
      <c r="D331" s="53" t="s">
        <v>1389</v>
      </c>
      <c r="E331" s="53">
        <v>1</v>
      </c>
      <c r="F331" s="53" t="s">
        <v>1481</v>
      </c>
      <c r="G331" s="53" t="str">
        <f t="shared" si="503"/>
        <v>73-5</v>
      </c>
      <c r="H331" s="53" t="s">
        <v>94</v>
      </c>
      <c r="I331" s="53" t="s">
        <v>76</v>
      </c>
      <c r="J331" s="53" t="s">
        <v>80</v>
      </c>
      <c r="K331" s="53" t="s">
        <v>80</v>
      </c>
      <c r="L331" s="53" t="s">
        <v>80</v>
      </c>
      <c r="M331" s="53" t="s">
        <v>80</v>
      </c>
      <c r="N331" s="53" t="s">
        <v>80</v>
      </c>
      <c r="O331" s="53" t="s">
        <v>80</v>
      </c>
      <c r="P331" s="53" t="s">
        <v>1482</v>
      </c>
      <c r="Q331" s="52">
        <v>0.3</v>
      </c>
      <c r="R331" s="52">
        <f>+Q331*Q328</f>
        <v>0.03</v>
      </c>
      <c r="S331" s="53">
        <v>2</v>
      </c>
      <c r="T331" s="53" t="s">
        <v>84</v>
      </c>
      <c r="U331" s="53" t="s">
        <v>1483</v>
      </c>
      <c r="V331" s="23">
        <v>45110</v>
      </c>
      <c r="W331" s="23">
        <v>45198</v>
      </c>
      <c r="X331" s="53" t="s">
        <v>390</v>
      </c>
      <c r="Y331" s="49" t="s">
        <v>202</v>
      </c>
      <c r="Z331" s="59" t="s">
        <v>100</v>
      </c>
      <c r="AA331" s="60">
        <v>1</v>
      </c>
      <c r="AB331" s="60" t="s">
        <v>1484</v>
      </c>
      <c r="AC331" s="69">
        <v>45199</v>
      </c>
      <c r="AD331" s="60">
        <v>1</v>
      </c>
      <c r="AE331" s="60" t="s">
        <v>1303</v>
      </c>
      <c r="AF331" s="69">
        <v>45199</v>
      </c>
      <c r="AG331" s="60" t="s">
        <v>79</v>
      </c>
      <c r="AH331" s="60">
        <v>1</v>
      </c>
      <c r="AI331" s="52">
        <f t="shared" si="516"/>
        <v>0.03</v>
      </c>
      <c r="AJ331" s="52">
        <f t="shared" si="517"/>
        <v>1</v>
      </c>
      <c r="AK331" s="52"/>
      <c r="AL331" s="239" t="str">
        <f t="shared" si="536"/>
        <v/>
      </c>
      <c r="AM331" s="239" t="str">
        <f t="shared" si="537"/>
        <v/>
      </c>
      <c r="AN331" s="239" t="str">
        <f t="shared" si="538"/>
        <v/>
      </c>
      <c r="AO331" s="239" t="str">
        <f t="shared" si="539"/>
        <v/>
      </c>
      <c r="AP331" s="239" t="str">
        <f t="shared" si="540"/>
        <v/>
      </c>
      <c r="AQ331" s="239" t="str">
        <f t="shared" si="541"/>
        <v/>
      </c>
      <c r="AR331" s="239" t="str">
        <f t="shared" si="542"/>
        <v/>
      </c>
      <c r="AS331" s="239" t="str">
        <f t="shared" si="543"/>
        <v/>
      </c>
      <c r="AT331" s="239" t="str">
        <f t="shared" si="544"/>
        <v/>
      </c>
      <c r="AU331" s="239" t="str">
        <f t="shared" si="518"/>
        <v/>
      </c>
      <c r="AV331" s="239" t="str">
        <f t="shared" si="519"/>
        <v/>
      </c>
      <c r="AW331" s="239" t="str">
        <f t="shared" si="520"/>
        <v/>
      </c>
      <c r="AX331" s="239" t="str">
        <f t="shared" si="521"/>
        <v/>
      </c>
      <c r="AY331" s="239" t="str">
        <f t="shared" si="522"/>
        <v/>
      </c>
      <c r="AZ331" s="239" t="str">
        <f t="shared" si="523"/>
        <v/>
      </c>
      <c r="BA331" s="239" t="str">
        <f t="shared" si="524"/>
        <v/>
      </c>
      <c r="BB331" s="239" t="str">
        <f t="shared" si="525"/>
        <v/>
      </c>
      <c r="BC331" s="239" t="str">
        <f t="shared" si="526"/>
        <v/>
      </c>
      <c r="BD331" s="239" t="str">
        <f t="shared" si="527"/>
        <v/>
      </c>
      <c r="BE331" s="239" t="str">
        <f t="shared" si="528"/>
        <v/>
      </c>
      <c r="BF331" s="239" t="str">
        <f t="shared" si="529"/>
        <v/>
      </c>
      <c r="BG331" s="239" t="str">
        <f t="shared" si="530"/>
        <v/>
      </c>
      <c r="BH331" s="239" t="str">
        <f t="shared" si="531"/>
        <v/>
      </c>
      <c r="BI331" s="239" t="str">
        <f t="shared" si="532"/>
        <v/>
      </c>
      <c r="BJ331" s="239" t="str">
        <f t="shared" si="533"/>
        <v/>
      </c>
      <c r="BK331" s="239" t="str">
        <f t="shared" si="534"/>
        <v/>
      </c>
      <c r="BL331" s="239" t="str">
        <f t="shared" si="535"/>
        <v/>
      </c>
      <c r="BN331" s="239" t="str">
        <f t="shared" si="545"/>
        <v/>
      </c>
      <c r="BO331" s="239" t="str">
        <f t="shared" si="546"/>
        <v/>
      </c>
      <c r="BP331" s="239" t="str">
        <f t="shared" si="547"/>
        <v/>
      </c>
      <c r="BQ331" s="239" t="str">
        <f t="shared" si="548"/>
        <v/>
      </c>
      <c r="BR331" s="239" t="str">
        <f t="shared" si="549"/>
        <v/>
      </c>
      <c r="BS331" s="239" t="str">
        <f t="shared" si="550"/>
        <v/>
      </c>
      <c r="BT331" s="239" t="str">
        <f t="shared" si="551"/>
        <v/>
      </c>
      <c r="BU331" s="239" t="str">
        <f t="shared" si="552"/>
        <v/>
      </c>
      <c r="BV331" s="239" t="str">
        <f t="shared" si="553"/>
        <v/>
      </c>
      <c r="BW331" s="239" t="str">
        <f t="shared" si="554"/>
        <v/>
      </c>
      <c r="BX331" s="239" t="str">
        <f t="shared" si="555"/>
        <v/>
      </c>
      <c r="BY331" s="239" t="str">
        <f t="shared" si="556"/>
        <v/>
      </c>
      <c r="BZ331" s="239" t="str">
        <f t="shared" si="557"/>
        <v/>
      </c>
      <c r="CA331" s="239" t="str">
        <f t="shared" si="558"/>
        <v/>
      </c>
      <c r="CB331" s="239" t="str">
        <f t="shared" si="559"/>
        <v/>
      </c>
      <c r="CC331" s="239" t="str">
        <f t="shared" si="560"/>
        <v/>
      </c>
      <c r="CD331" s="239" t="str">
        <f t="shared" si="561"/>
        <v/>
      </c>
      <c r="CE331" s="239" t="str">
        <f t="shared" si="562"/>
        <v/>
      </c>
      <c r="CF331" s="239" t="str">
        <f t="shared" si="563"/>
        <v/>
      </c>
      <c r="CG331" s="239" t="str">
        <f t="shared" si="564"/>
        <v/>
      </c>
      <c r="CH331" s="239" t="str">
        <f t="shared" si="565"/>
        <v/>
      </c>
      <c r="CI331" s="239" t="str">
        <f t="shared" si="566"/>
        <v/>
      </c>
      <c r="CJ331" s="239" t="str">
        <f t="shared" si="567"/>
        <v/>
      </c>
      <c r="CK331" s="239" t="str">
        <f t="shared" si="568"/>
        <v/>
      </c>
      <c r="CL331" s="239" t="str">
        <f t="shared" si="569"/>
        <v/>
      </c>
      <c r="CM331" s="239" t="str">
        <f t="shared" si="570"/>
        <v/>
      </c>
      <c r="CN331" s="239" t="str">
        <f t="shared" si="571"/>
        <v/>
      </c>
      <c r="CP331" s="239" t="str">
        <f t="shared" si="572"/>
        <v/>
      </c>
      <c r="CQ331" s="239" t="str">
        <f t="shared" si="573"/>
        <v/>
      </c>
      <c r="CR331" s="239" t="str">
        <f t="shared" si="574"/>
        <v/>
      </c>
      <c r="CS331" s="239" t="str">
        <f t="shared" si="575"/>
        <v/>
      </c>
      <c r="CT331" s="239" t="str">
        <f t="shared" si="576"/>
        <v/>
      </c>
      <c r="CU331" s="239" t="str">
        <f t="shared" si="577"/>
        <v/>
      </c>
      <c r="CV331" s="239" t="str">
        <f t="shared" si="578"/>
        <v/>
      </c>
      <c r="CW331" s="239" t="str">
        <f t="shared" si="579"/>
        <v/>
      </c>
      <c r="CX331" s="239" t="str">
        <f t="shared" si="580"/>
        <v/>
      </c>
      <c r="CY331" s="239" t="str">
        <f t="shared" si="581"/>
        <v/>
      </c>
      <c r="CZ331" s="239" t="str">
        <f t="shared" si="582"/>
        <v/>
      </c>
      <c r="DA331" s="239" t="str">
        <f t="shared" si="583"/>
        <v/>
      </c>
      <c r="DB331" s="239" t="str">
        <f t="shared" si="584"/>
        <v/>
      </c>
      <c r="DC331" s="239" t="str">
        <f t="shared" si="585"/>
        <v/>
      </c>
      <c r="DD331" s="239" t="str">
        <f t="shared" si="586"/>
        <v/>
      </c>
      <c r="DE331" s="239" t="str">
        <f t="shared" si="587"/>
        <v/>
      </c>
      <c r="DF331" s="239" t="str">
        <f t="shared" si="588"/>
        <v/>
      </c>
      <c r="DG331" s="239" t="str">
        <f t="shared" si="589"/>
        <v/>
      </c>
      <c r="DH331" s="239" t="str">
        <f t="shared" si="590"/>
        <v/>
      </c>
      <c r="DI331" s="239" t="str">
        <f t="shared" si="591"/>
        <v/>
      </c>
      <c r="DJ331" s="239" t="str">
        <f t="shared" si="592"/>
        <v/>
      </c>
      <c r="DK331" s="239" t="str">
        <f t="shared" si="593"/>
        <v/>
      </c>
      <c r="DL331" s="239" t="str">
        <f t="shared" si="594"/>
        <v/>
      </c>
      <c r="DM331" s="239" t="str">
        <f t="shared" si="595"/>
        <v/>
      </c>
      <c r="DN331" s="239" t="str">
        <f t="shared" si="596"/>
        <v/>
      </c>
      <c r="DO331" s="239" t="str">
        <f t="shared" si="597"/>
        <v/>
      </c>
      <c r="DP331" s="239" t="str">
        <f t="shared" si="598"/>
        <v/>
      </c>
    </row>
    <row r="332" spans="1:120" ht="35.25" hidden="1" customHeight="1" x14ac:dyDescent="0.25">
      <c r="A332" s="53" t="s">
        <v>4522</v>
      </c>
      <c r="B332" s="53">
        <v>73</v>
      </c>
      <c r="C332" s="53" t="s">
        <v>51</v>
      </c>
      <c r="D332" s="53" t="s">
        <v>1389</v>
      </c>
      <c r="E332" s="53">
        <v>1</v>
      </c>
      <c r="F332" s="53" t="s">
        <v>1485</v>
      </c>
      <c r="G332" s="53" t="str">
        <f t="shared" si="503"/>
        <v>73-5</v>
      </c>
      <c r="H332" s="53" t="s">
        <v>94</v>
      </c>
      <c r="I332" s="53" t="s">
        <v>76</v>
      </c>
      <c r="J332" s="53" t="s">
        <v>80</v>
      </c>
      <c r="K332" s="53" t="s">
        <v>80</v>
      </c>
      <c r="L332" s="53" t="s">
        <v>80</v>
      </c>
      <c r="M332" s="53" t="s">
        <v>80</v>
      </c>
      <c r="N332" s="53" t="s">
        <v>80</v>
      </c>
      <c r="O332" s="53" t="s">
        <v>80</v>
      </c>
      <c r="P332" s="53" t="s">
        <v>1486</v>
      </c>
      <c r="Q332" s="52">
        <v>0.2</v>
      </c>
      <c r="R332" s="52">
        <f>+Q332*Q328</f>
        <v>2.0000000000000004E-2</v>
      </c>
      <c r="S332" s="53">
        <v>2</v>
      </c>
      <c r="T332" s="53" t="s">
        <v>84</v>
      </c>
      <c r="U332" s="53" t="s">
        <v>1469</v>
      </c>
      <c r="V332" s="23">
        <v>45201</v>
      </c>
      <c r="W332" s="23">
        <v>45275</v>
      </c>
      <c r="X332" s="53" t="s">
        <v>390</v>
      </c>
      <c r="Y332" s="49" t="s">
        <v>87</v>
      </c>
      <c r="Z332" s="59" t="s">
        <v>100</v>
      </c>
      <c r="AA332" s="168">
        <v>1</v>
      </c>
      <c r="AB332" s="111" t="s">
        <v>1487</v>
      </c>
      <c r="AC332" s="111">
        <v>45275</v>
      </c>
      <c r="AD332" s="52">
        <v>1</v>
      </c>
      <c r="AE332" s="23" t="s">
        <v>1488</v>
      </c>
      <c r="AF332" s="111">
        <v>45275</v>
      </c>
      <c r="AG332" s="52" t="s">
        <v>79</v>
      </c>
      <c r="AH332" s="52">
        <v>1</v>
      </c>
      <c r="AI332" s="52">
        <f t="shared" si="516"/>
        <v>2.0000000000000004E-2</v>
      </c>
      <c r="AJ332" s="52">
        <f t="shared" si="517"/>
        <v>1</v>
      </c>
      <c r="AK332" s="52"/>
      <c r="AL332" s="239" t="str">
        <f t="shared" si="536"/>
        <v/>
      </c>
      <c r="AM332" s="239" t="str">
        <f t="shared" si="537"/>
        <v/>
      </c>
      <c r="AN332" s="239" t="str">
        <f t="shared" si="538"/>
        <v/>
      </c>
      <c r="AO332" s="239" t="str">
        <f t="shared" si="539"/>
        <v/>
      </c>
      <c r="AP332" s="239" t="str">
        <f t="shared" si="540"/>
        <v/>
      </c>
      <c r="AQ332" s="239" t="str">
        <f t="shared" si="541"/>
        <v/>
      </c>
      <c r="AR332" s="239" t="str">
        <f t="shared" si="542"/>
        <v/>
      </c>
      <c r="AS332" s="239" t="str">
        <f t="shared" si="543"/>
        <v/>
      </c>
      <c r="AT332" s="239" t="str">
        <f t="shared" si="544"/>
        <v/>
      </c>
      <c r="AU332" s="239" t="str">
        <f t="shared" si="518"/>
        <v/>
      </c>
      <c r="AV332" s="239" t="str">
        <f t="shared" si="519"/>
        <v/>
      </c>
      <c r="AW332" s="239" t="str">
        <f t="shared" si="520"/>
        <v/>
      </c>
      <c r="AX332" s="239" t="str">
        <f t="shared" si="521"/>
        <v/>
      </c>
      <c r="AY332" s="239" t="str">
        <f t="shared" si="522"/>
        <v/>
      </c>
      <c r="AZ332" s="239" t="str">
        <f t="shared" si="523"/>
        <v/>
      </c>
      <c r="BA332" s="239" t="str">
        <f t="shared" si="524"/>
        <v/>
      </c>
      <c r="BB332" s="239" t="str">
        <f t="shared" si="525"/>
        <v/>
      </c>
      <c r="BC332" s="239" t="str">
        <f t="shared" si="526"/>
        <v/>
      </c>
      <c r="BD332" s="239" t="str">
        <f t="shared" si="527"/>
        <v/>
      </c>
      <c r="BE332" s="239" t="str">
        <f t="shared" si="528"/>
        <v/>
      </c>
      <c r="BF332" s="239" t="str">
        <f t="shared" si="529"/>
        <v/>
      </c>
      <c r="BG332" s="239" t="str">
        <f t="shared" si="530"/>
        <v/>
      </c>
      <c r="BH332" s="239" t="str">
        <f t="shared" si="531"/>
        <v/>
      </c>
      <c r="BI332" s="239" t="str">
        <f t="shared" si="532"/>
        <v/>
      </c>
      <c r="BJ332" s="239" t="str">
        <f t="shared" si="533"/>
        <v/>
      </c>
      <c r="BK332" s="239" t="str">
        <f t="shared" si="534"/>
        <v/>
      </c>
      <c r="BL332" s="239" t="str">
        <f t="shared" si="535"/>
        <v/>
      </c>
      <c r="BN332" s="239" t="str">
        <f t="shared" si="545"/>
        <v/>
      </c>
      <c r="BO332" s="239" t="str">
        <f t="shared" si="546"/>
        <v/>
      </c>
      <c r="BP332" s="239" t="str">
        <f t="shared" si="547"/>
        <v/>
      </c>
      <c r="BQ332" s="239" t="str">
        <f t="shared" si="548"/>
        <v/>
      </c>
      <c r="BR332" s="239" t="str">
        <f t="shared" si="549"/>
        <v/>
      </c>
      <c r="BS332" s="239" t="str">
        <f t="shared" si="550"/>
        <v/>
      </c>
      <c r="BT332" s="239" t="str">
        <f t="shared" si="551"/>
        <v/>
      </c>
      <c r="BU332" s="239" t="str">
        <f t="shared" si="552"/>
        <v/>
      </c>
      <c r="BV332" s="239" t="str">
        <f t="shared" si="553"/>
        <v/>
      </c>
      <c r="BW332" s="239" t="str">
        <f t="shared" si="554"/>
        <v/>
      </c>
      <c r="BX332" s="239" t="str">
        <f t="shared" si="555"/>
        <v/>
      </c>
      <c r="BY332" s="239" t="str">
        <f t="shared" si="556"/>
        <v/>
      </c>
      <c r="BZ332" s="239" t="str">
        <f t="shared" si="557"/>
        <v/>
      </c>
      <c r="CA332" s="239" t="str">
        <f t="shared" si="558"/>
        <v/>
      </c>
      <c r="CB332" s="239" t="str">
        <f t="shared" si="559"/>
        <v/>
      </c>
      <c r="CC332" s="239" t="str">
        <f t="shared" si="560"/>
        <v/>
      </c>
      <c r="CD332" s="239" t="str">
        <f t="shared" si="561"/>
        <v/>
      </c>
      <c r="CE332" s="239" t="str">
        <f t="shared" si="562"/>
        <v/>
      </c>
      <c r="CF332" s="239" t="str">
        <f t="shared" si="563"/>
        <v/>
      </c>
      <c r="CG332" s="239" t="str">
        <f t="shared" si="564"/>
        <v/>
      </c>
      <c r="CH332" s="239" t="str">
        <f t="shared" si="565"/>
        <v/>
      </c>
      <c r="CI332" s="239" t="str">
        <f t="shared" si="566"/>
        <v/>
      </c>
      <c r="CJ332" s="239" t="str">
        <f t="shared" si="567"/>
        <v/>
      </c>
      <c r="CK332" s="239" t="str">
        <f t="shared" si="568"/>
        <v/>
      </c>
      <c r="CL332" s="239" t="str">
        <f t="shared" si="569"/>
        <v/>
      </c>
      <c r="CM332" s="239" t="str">
        <f t="shared" si="570"/>
        <v/>
      </c>
      <c r="CN332" s="239" t="str">
        <f t="shared" si="571"/>
        <v/>
      </c>
      <c r="CP332" s="239" t="str">
        <f t="shared" si="572"/>
        <v/>
      </c>
      <c r="CQ332" s="239" t="str">
        <f t="shared" si="573"/>
        <v/>
      </c>
      <c r="CR332" s="239" t="str">
        <f t="shared" si="574"/>
        <v/>
      </c>
      <c r="CS332" s="239" t="str">
        <f t="shared" si="575"/>
        <v/>
      </c>
      <c r="CT332" s="239" t="str">
        <f t="shared" si="576"/>
        <v/>
      </c>
      <c r="CU332" s="239" t="str">
        <f t="shared" si="577"/>
        <v/>
      </c>
      <c r="CV332" s="239" t="str">
        <f t="shared" si="578"/>
        <v/>
      </c>
      <c r="CW332" s="239" t="str">
        <f t="shared" si="579"/>
        <v/>
      </c>
      <c r="CX332" s="239" t="str">
        <f t="shared" si="580"/>
        <v/>
      </c>
      <c r="CY332" s="239" t="str">
        <f t="shared" si="581"/>
        <v/>
      </c>
      <c r="CZ332" s="239" t="str">
        <f t="shared" si="582"/>
        <v/>
      </c>
      <c r="DA332" s="239" t="str">
        <f t="shared" si="583"/>
        <v/>
      </c>
      <c r="DB332" s="239" t="str">
        <f t="shared" si="584"/>
        <v/>
      </c>
      <c r="DC332" s="239" t="str">
        <f t="shared" si="585"/>
        <v/>
      </c>
      <c r="DD332" s="239" t="str">
        <f t="shared" si="586"/>
        <v/>
      </c>
      <c r="DE332" s="239" t="str">
        <f t="shared" si="587"/>
        <v/>
      </c>
      <c r="DF332" s="239" t="str">
        <f t="shared" si="588"/>
        <v/>
      </c>
      <c r="DG332" s="239" t="str">
        <f t="shared" si="589"/>
        <v/>
      </c>
      <c r="DH332" s="239" t="str">
        <f t="shared" si="590"/>
        <v/>
      </c>
      <c r="DI332" s="239" t="str">
        <f t="shared" si="591"/>
        <v/>
      </c>
      <c r="DJ332" s="239" t="str">
        <f t="shared" si="592"/>
        <v/>
      </c>
      <c r="DK332" s="239" t="str">
        <f t="shared" si="593"/>
        <v/>
      </c>
      <c r="DL332" s="239" t="str">
        <f t="shared" si="594"/>
        <v/>
      </c>
      <c r="DM332" s="239" t="str">
        <f t="shared" si="595"/>
        <v/>
      </c>
      <c r="DN332" s="239" t="str">
        <f t="shared" si="596"/>
        <v/>
      </c>
      <c r="DO332" s="239" t="str">
        <f t="shared" si="597"/>
        <v/>
      </c>
      <c r="DP332" s="239" t="str">
        <f t="shared" si="598"/>
        <v/>
      </c>
    </row>
    <row r="333" spans="1:120" ht="78" hidden="1" customHeight="1" x14ac:dyDescent="0.25">
      <c r="A333" s="49" t="s">
        <v>4522</v>
      </c>
      <c r="B333" s="49">
        <v>73</v>
      </c>
      <c r="C333" s="49" t="s">
        <v>51</v>
      </c>
      <c r="D333" s="49" t="s">
        <v>1389</v>
      </c>
      <c r="E333" s="85">
        <v>1</v>
      </c>
      <c r="F333" s="49" t="s">
        <v>1489</v>
      </c>
      <c r="G333" s="49" t="str">
        <f t="shared" si="503"/>
        <v>73-6</v>
      </c>
      <c r="H333" s="49" t="s">
        <v>75</v>
      </c>
      <c r="I333" s="49" t="s">
        <v>196</v>
      </c>
      <c r="J333" s="49" t="s">
        <v>265</v>
      </c>
      <c r="K333" s="49" t="s">
        <v>931</v>
      </c>
      <c r="L333" s="49" t="s">
        <v>125</v>
      </c>
      <c r="M333" s="49" t="s">
        <v>583</v>
      </c>
      <c r="N333" s="49" t="s">
        <v>1165</v>
      </c>
      <c r="O333" s="49" t="s">
        <v>585</v>
      </c>
      <c r="P333" s="49" t="s">
        <v>1490</v>
      </c>
      <c r="Q333" s="86">
        <v>0.1</v>
      </c>
      <c r="R333" s="50"/>
      <c r="S333" s="49">
        <v>5</v>
      </c>
      <c r="T333" s="49" t="s">
        <v>84</v>
      </c>
      <c r="U333" s="49" t="s">
        <v>1491</v>
      </c>
      <c r="V333" s="51">
        <v>45017</v>
      </c>
      <c r="W333" s="51">
        <v>45282</v>
      </c>
      <c r="X333" s="49" t="s">
        <v>390</v>
      </c>
      <c r="Y333" s="49" t="s">
        <v>87</v>
      </c>
      <c r="Z333" s="59" t="s">
        <v>100</v>
      </c>
      <c r="AA333" s="168">
        <v>1</v>
      </c>
      <c r="AB333" s="111" t="s">
        <v>1492</v>
      </c>
      <c r="AC333" s="111">
        <v>45282</v>
      </c>
      <c r="AD333" s="52">
        <v>1</v>
      </c>
      <c r="AE333" s="23" t="s">
        <v>1493</v>
      </c>
      <c r="AF333" s="111">
        <v>45282</v>
      </c>
      <c r="AG333" s="52"/>
      <c r="AH333" s="52" t="s">
        <v>92</v>
      </c>
      <c r="AI333" s="52">
        <f t="shared" si="516"/>
        <v>0.1</v>
      </c>
      <c r="AJ333" s="52"/>
      <c r="AK333" s="52"/>
      <c r="AL333" s="239" t="str">
        <f t="shared" si="536"/>
        <v/>
      </c>
      <c r="AM333" s="239" t="str">
        <f t="shared" si="537"/>
        <v/>
      </c>
      <c r="AN333" s="239" t="str">
        <f t="shared" si="538"/>
        <v/>
      </c>
      <c r="AO333" s="239" t="str">
        <f t="shared" si="539"/>
        <v/>
      </c>
      <c r="AP333" s="239" t="str">
        <f t="shared" si="540"/>
        <v/>
      </c>
      <c r="AQ333" s="239" t="str">
        <f t="shared" si="541"/>
        <v/>
      </c>
      <c r="AR333" s="239" t="str">
        <f t="shared" si="542"/>
        <v/>
      </c>
      <c r="AS333" s="239" t="str">
        <f t="shared" si="543"/>
        <v/>
      </c>
      <c r="AT333" s="239" t="str">
        <f t="shared" si="544"/>
        <v/>
      </c>
      <c r="AU333" s="239" t="str">
        <f t="shared" si="518"/>
        <v/>
      </c>
      <c r="AV333" s="239" t="str">
        <f t="shared" si="519"/>
        <v/>
      </c>
      <c r="AW333" s="239" t="str">
        <f t="shared" si="520"/>
        <v/>
      </c>
      <c r="AX333" s="239" t="str">
        <f t="shared" si="521"/>
        <v/>
      </c>
      <c r="AY333" s="239" t="str">
        <f t="shared" si="522"/>
        <v/>
      </c>
      <c r="AZ333" s="239" t="str">
        <f t="shared" si="523"/>
        <v/>
      </c>
      <c r="BA333" s="239" t="str">
        <f t="shared" si="524"/>
        <v/>
      </c>
      <c r="BB333" s="239" t="str">
        <f t="shared" si="525"/>
        <v/>
      </c>
      <c r="BC333" s="239" t="str">
        <f t="shared" si="526"/>
        <v/>
      </c>
      <c r="BD333" s="239" t="str">
        <f t="shared" si="527"/>
        <v/>
      </c>
      <c r="BE333" s="239" t="str">
        <f t="shared" si="528"/>
        <v/>
      </c>
      <c r="BF333" s="239" t="str">
        <f t="shared" si="529"/>
        <v/>
      </c>
      <c r="BG333" s="239" t="str">
        <f t="shared" si="530"/>
        <v/>
      </c>
      <c r="BH333" s="239" t="str">
        <f t="shared" si="531"/>
        <v/>
      </c>
      <c r="BI333" s="239" t="str">
        <f t="shared" si="532"/>
        <v/>
      </c>
      <c r="BJ333" s="239" t="str">
        <f t="shared" si="533"/>
        <v/>
      </c>
      <c r="BK333" s="239" t="str">
        <f t="shared" si="534"/>
        <v/>
      </c>
      <c r="BL333" s="239" t="str">
        <f t="shared" si="535"/>
        <v/>
      </c>
      <c r="BN333" s="239" t="str">
        <f t="shared" si="545"/>
        <v/>
      </c>
      <c r="BO333" s="239" t="str">
        <f t="shared" si="546"/>
        <v/>
      </c>
      <c r="BP333" s="239" t="str">
        <f t="shared" si="547"/>
        <v/>
      </c>
      <c r="BQ333" s="239" t="str">
        <f t="shared" si="548"/>
        <v/>
      </c>
      <c r="BR333" s="239" t="str">
        <f t="shared" si="549"/>
        <v/>
      </c>
      <c r="BS333" s="239" t="str">
        <f t="shared" si="550"/>
        <v/>
      </c>
      <c r="BT333" s="239" t="str">
        <f t="shared" si="551"/>
        <v/>
      </c>
      <c r="BU333" s="239" t="str">
        <f t="shared" si="552"/>
        <v/>
      </c>
      <c r="BV333" s="239" t="str">
        <f t="shared" si="553"/>
        <v/>
      </c>
      <c r="BW333" s="239" t="str">
        <f t="shared" si="554"/>
        <v/>
      </c>
      <c r="BX333" s="239" t="str">
        <f t="shared" si="555"/>
        <v/>
      </c>
      <c r="BY333" s="239" t="str">
        <f t="shared" si="556"/>
        <v/>
      </c>
      <c r="BZ333" s="239" t="str">
        <f t="shared" si="557"/>
        <v/>
      </c>
      <c r="CA333" s="239" t="str">
        <f t="shared" si="558"/>
        <v/>
      </c>
      <c r="CB333" s="239" t="str">
        <f t="shared" si="559"/>
        <v/>
      </c>
      <c r="CC333" s="239" t="str">
        <f t="shared" si="560"/>
        <v/>
      </c>
      <c r="CD333" s="239" t="str">
        <f t="shared" si="561"/>
        <v/>
      </c>
      <c r="CE333" s="239" t="str">
        <f t="shared" si="562"/>
        <v/>
      </c>
      <c r="CF333" s="239" t="str">
        <f t="shared" si="563"/>
        <v/>
      </c>
      <c r="CG333" s="239" t="str">
        <f t="shared" si="564"/>
        <v/>
      </c>
      <c r="CH333" s="239" t="str">
        <f t="shared" si="565"/>
        <v/>
      </c>
      <c r="CI333" s="239" t="str">
        <f t="shared" si="566"/>
        <v/>
      </c>
      <c r="CJ333" s="239" t="str">
        <f t="shared" si="567"/>
        <v/>
      </c>
      <c r="CK333" s="239" t="str">
        <f t="shared" si="568"/>
        <v/>
      </c>
      <c r="CL333" s="239" t="str">
        <f t="shared" si="569"/>
        <v/>
      </c>
      <c r="CM333" s="239" t="str">
        <f t="shared" si="570"/>
        <v/>
      </c>
      <c r="CN333" s="239" t="str">
        <f t="shared" si="571"/>
        <v/>
      </c>
      <c r="CP333" s="239" t="str">
        <f t="shared" si="572"/>
        <v/>
      </c>
      <c r="CQ333" s="239" t="str">
        <f t="shared" si="573"/>
        <v/>
      </c>
      <c r="CR333" s="239" t="str">
        <f t="shared" si="574"/>
        <v/>
      </c>
      <c r="CS333" s="239" t="str">
        <f t="shared" si="575"/>
        <v/>
      </c>
      <c r="CT333" s="239" t="str">
        <f t="shared" si="576"/>
        <v/>
      </c>
      <c r="CU333" s="239" t="str">
        <f t="shared" si="577"/>
        <v/>
      </c>
      <c r="CV333" s="239" t="str">
        <f t="shared" si="578"/>
        <v/>
      </c>
      <c r="CW333" s="239" t="str">
        <f t="shared" si="579"/>
        <v/>
      </c>
      <c r="CX333" s="239" t="str">
        <f t="shared" si="580"/>
        <v/>
      </c>
      <c r="CY333" s="239" t="str">
        <f t="shared" si="581"/>
        <v/>
      </c>
      <c r="CZ333" s="239" t="str">
        <f t="shared" si="582"/>
        <v/>
      </c>
      <c r="DA333" s="239" t="str">
        <f t="shared" si="583"/>
        <v/>
      </c>
      <c r="DB333" s="239" t="str">
        <f t="shared" si="584"/>
        <v/>
      </c>
      <c r="DC333" s="239" t="str">
        <f t="shared" si="585"/>
        <v/>
      </c>
      <c r="DD333" s="239" t="str">
        <f t="shared" si="586"/>
        <v/>
      </c>
      <c r="DE333" s="239" t="str">
        <f t="shared" si="587"/>
        <v/>
      </c>
      <c r="DF333" s="239" t="str">
        <f t="shared" si="588"/>
        <v/>
      </c>
      <c r="DG333" s="239" t="str">
        <f t="shared" si="589"/>
        <v/>
      </c>
      <c r="DH333" s="239" t="str">
        <f t="shared" si="590"/>
        <v/>
      </c>
      <c r="DI333" s="239" t="str">
        <f t="shared" si="591"/>
        <v/>
      </c>
      <c r="DJ333" s="239" t="str">
        <f t="shared" si="592"/>
        <v/>
      </c>
      <c r="DK333" s="239" t="str">
        <f t="shared" si="593"/>
        <v/>
      </c>
      <c r="DL333" s="239" t="str">
        <f t="shared" si="594"/>
        <v/>
      </c>
      <c r="DM333" s="239" t="str">
        <f t="shared" si="595"/>
        <v/>
      </c>
      <c r="DN333" s="239" t="str">
        <f t="shared" si="596"/>
        <v/>
      </c>
      <c r="DO333" s="239" t="str">
        <f t="shared" si="597"/>
        <v/>
      </c>
      <c r="DP333" s="239" t="str">
        <f t="shared" si="598"/>
        <v/>
      </c>
    </row>
    <row r="334" spans="1:120" ht="35.25" hidden="1" customHeight="1" x14ac:dyDescent="0.25">
      <c r="A334" s="53" t="s">
        <v>4522</v>
      </c>
      <c r="B334" s="53">
        <v>73</v>
      </c>
      <c r="C334" s="53" t="s">
        <v>51</v>
      </c>
      <c r="D334" s="53" t="s">
        <v>1389</v>
      </c>
      <c r="E334" s="53">
        <v>1</v>
      </c>
      <c r="F334" s="53" t="s">
        <v>1494</v>
      </c>
      <c r="G334" s="53" t="str">
        <f t="shared" si="503"/>
        <v>73-6</v>
      </c>
      <c r="H334" s="53" t="s">
        <v>94</v>
      </c>
      <c r="I334" s="53" t="s">
        <v>196</v>
      </c>
      <c r="J334" s="53" t="s">
        <v>80</v>
      </c>
      <c r="K334" s="53" t="s">
        <v>80</v>
      </c>
      <c r="L334" s="53" t="s">
        <v>80</v>
      </c>
      <c r="M334" s="53" t="s">
        <v>80</v>
      </c>
      <c r="N334" s="53" t="s">
        <v>80</v>
      </c>
      <c r="O334" s="53" t="s">
        <v>80</v>
      </c>
      <c r="P334" s="53" t="s">
        <v>1495</v>
      </c>
      <c r="Q334" s="52">
        <v>0.2</v>
      </c>
      <c r="R334" s="52">
        <f>+Q334*Q333</f>
        <v>2.0000000000000004E-2</v>
      </c>
      <c r="S334" s="53">
        <v>5</v>
      </c>
      <c r="T334" s="53" t="s">
        <v>84</v>
      </c>
      <c r="U334" s="53" t="s">
        <v>1496</v>
      </c>
      <c r="V334" s="23">
        <v>45017</v>
      </c>
      <c r="W334" s="23">
        <v>45260</v>
      </c>
      <c r="X334" s="53" t="s">
        <v>390</v>
      </c>
      <c r="Y334" s="49" t="s">
        <v>87</v>
      </c>
      <c r="Z334" s="59" t="s">
        <v>100</v>
      </c>
      <c r="AA334" s="168">
        <v>1</v>
      </c>
      <c r="AB334" s="111" t="s">
        <v>1497</v>
      </c>
      <c r="AC334" s="111">
        <v>45260</v>
      </c>
      <c r="AD334" s="52">
        <v>1</v>
      </c>
      <c r="AE334" s="23" t="s">
        <v>1498</v>
      </c>
      <c r="AF334" s="111">
        <v>45260</v>
      </c>
      <c r="AG334" s="52" t="s">
        <v>79</v>
      </c>
      <c r="AH334" s="52">
        <v>1</v>
      </c>
      <c r="AI334" s="52">
        <f t="shared" si="516"/>
        <v>2.0000000000000004E-2</v>
      </c>
      <c r="AJ334" s="52">
        <f t="shared" ref="AJ334:AJ336" si="599">+AI334/R334</f>
        <v>1</v>
      </c>
      <c r="AK334" s="52"/>
      <c r="AL334" s="239" t="str">
        <f t="shared" si="536"/>
        <v/>
      </c>
      <c r="AM334" s="239" t="str">
        <f t="shared" si="537"/>
        <v/>
      </c>
      <c r="AN334" s="239" t="str">
        <f t="shared" si="538"/>
        <v/>
      </c>
      <c r="AO334" s="239" t="str">
        <f t="shared" si="539"/>
        <v/>
      </c>
      <c r="AP334" s="239" t="str">
        <f t="shared" si="540"/>
        <v/>
      </c>
      <c r="AQ334" s="239" t="str">
        <f t="shared" si="541"/>
        <v/>
      </c>
      <c r="AR334" s="239" t="str">
        <f t="shared" si="542"/>
        <v/>
      </c>
      <c r="AS334" s="239" t="str">
        <f t="shared" si="543"/>
        <v/>
      </c>
      <c r="AT334" s="239" t="str">
        <f t="shared" si="544"/>
        <v/>
      </c>
      <c r="AU334" s="239" t="str">
        <f t="shared" si="518"/>
        <v/>
      </c>
      <c r="AV334" s="239" t="str">
        <f t="shared" si="519"/>
        <v/>
      </c>
      <c r="AW334" s="239" t="str">
        <f t="shared" si="520"/>
        <v/>
      </c>
      <c r="AX334" s="239" t="str">
        <f t="shared" si="521"/>
        <v/>
      </c>
      <c r="AY334" s="239" t="str">
        <f t="shared" si="522"/>
        <v/>
      </c>
      <c r="AZ334" s="239" t="str">
        <f t="shared" si="523"/>
        <v/>
      </c>
      <c r="BA334" s="239" t="str">
        <f t="shared" si="524"/>
        <v/>
      </c>
      <c r="BB334" s="239" t="str">
        <f t="shared" si="525"/>
        <v/>
      </c>
      <c r="BC334" s="239" t="str">
        <f t="shared" si="526"/>
        <v/>
      </c>
      <c r="BD334" s="239" t="str">
        <f t="shared" si="527"/>
        <v/>
      </c>
      <c r="BE334" s="239" t="str">
        <f t="shared" si="528"/>
        <v/>
      </c>
      <c r="BF334" s="239" t="str">
        <f t="shared" si="529"/>
        <v/>
      </c>
      <c r="BG334" s="239" t="str">
        <f t="shared" si="530"/>
        <v/>
      </c>
      <c r="BH334" s="239" t="str">
        <f t="shared" si="531"/>
        <v/>
      </c>
      <c r="BI334" s="239" t="str">
        <f t="shared" si="532"/>
        <v/>
      </c>
      <c r="BJ334" s="239" t="str">
        <f t="shared" si="533"/>
        <v/>
      </c>
      <c r="BK334" s="239" t="str">
        <f t="shared" si="534"/>
        <v/>
      </c>
      <c r="BL334" s="239" t="str">
        <f t="shared" si="535"/>
        <v/>
      </c>
      <c r="BN334" s="239" t="str">
        <f t="shared" si="545"/>
        <v/>
      </c>
      <c r="BO334" s="239" t="str">
        <f t="shared" si="546"/>
        <v/>
      </c>
      <c r="BP334" s="239" t="str">
        <f t="shared" si="547"/>
        <v/>
      </c>
      <c r="BQ334" s="239" t="str">
        <f t="shared" si="548"/>
        <v/>
      </c>
      <c r="BR334" s="239" t="str">
        <f t="shared" si="549"/>
        <v/>
      </c>
      <c r="BS334" s="239" t="str">
        <f t="shared" si="550"/>
        <v/>
      </c>
      <c r="BT334" s="239" t="str">
        <f t="shared" si="551"/>
        <v/>
      </c>
      <c r="BU334" s="239" t="str">
        <f t="shared" si="552"/>
        <v/>
      </c>
      <c r="BV334" s="239" t="str">
        <f t="shared" si="553"/>
        <v/>
      </c>
      <c r="BW334" s="239" t="str">
        <f t="shared" si="554"/>
        <v/>
      </c>
      <c r="BX334" s="239" t="str">
        <f t="shared" si="555"/>
        <v/>
      </c>
      <c r="BY334" s="239" t="str">
        <f t="shared" si="556"/>
        <v/>
      </c>
      <c r="BZ334" s="239" t="str">
        <f t="shared" si="557"/>
        <v/>
      </c>
      <c r="CA334" s="239" t="str">
        <f t="shared" si="558"/>
        <v/>
      </c>
      <c r="CB334" s="239" t="str">
        <f t="shared" si="559"/>
        <v/>
      </c>
      <c r="CC334" s="239" t="str">
        <f t="shared" si="560"/>
        <v/>
      </c>
      <c r="CD334" s="239" t="str">
        <f t="shared" si="561"/>
        <v/>
      </c>
      <c r="CE334" s="239" t="str">
        <f t="shared" si="562"/>
        <v/>
      </c>
      <c r="CF334" s="239" t="str">
        <f t="shared" si="563"/>
        <v/>
      </c>
      <c r="CG334" s="239" t="str">
        <f t="shared" si="564"/>
        <v/>
      </c>
      <c r="CH334" s="239" t="str">
        <f t="shared" si="565"/>
        <v/>
      </c>
      <c r="CI334" s="239" t="str">
        <f t="shared" si="566"/>
        <v/>
      </c>
      <c r="CJ334" s="239" t="str">
        <f t="shared" si="567"/>
        <v/>
      </c>
      <c r="CK334" s="239" t="str">
        <f t="shared" si="568"/>
        <v/>
      </c>
      <c r="CL334" s="239" t="str">
        <f t="shared" si="569"/>
        <v/>
      </c>
      <c r="CM334" s="239" t="str">
        <f t="shared" si="570"/>
        <v/>
      </c>
      <c r="CN334" s="239" t="str">
        <f t="shared" si="571"/>
        <v/>
      </c>
      <c r="CP334" s="239" t="str">
        <f t="shared" si="572"/>
        <v/>
      </c>
      <c r="CQ334" s="239" t="str">
        <f t="shared" si="573"/>
        <v/>
      </c>
      <c r="CR334" s="239" t="str">
        <f t="shared" si="574"/>
        <v/>
      </c>
      <c r="CS334" s="239" t="str">
        <f t="shared" si="575"/>
        <v/>
      </c>
      <c r="CT334" s="239" t="str">
        <f t="shared" si="576"/>
        <v/>
      </c>
      <c r="CU334" s="239" t="str">
        <f t="shared" si="577"/>
        <v/>
      </c>
      <c r="CV334" s="239" t="str">
        <f t="shared" si="578"/>
        <v/>
      </c>
      <c r="CW334" s="239" t="str">
        <f t="shared" si="579"/>
        <v/>
      </c>
      <c r="CX334" s="239" t="str">
        <f t="shared" si="580"/>
        <v/>
      </c>
      <c r="CY334" s="239" t="str">
        <f t="shared" si="581"/>
        <v/>
      </c>
      <c r="CZ334" s="239" t="str">
        <f t="shared" si="582"/>
        <v/>
      </c>
      <c r="DA334" s="239" t="str">
        <f t="shared" si="583"/>
        <v/>
      </c>
      <c r="DB334" s="239" t="str">
        <f t="shared" si="584"/>
        <v/>
      </c>
      <c r="DC334" s="239" t="str">
        <f t="shared" si="585"/>
        <v/>
      </c>
      <c r="DD334" s="239" t="str">
        <f t="shared" si="586"/>
        <v/>
      </c>
      <c r="DE334" s="239" t="str">
        <f t="shared" si="587"/>
        <v/>
      </c>
      <c r="DF334" s="239" t="str">
        <f t="shared" si="588"/>
        <v/>
      </c>
      <c r="DG334" s="239" t="str">
        <f t="shared" si="589"/>
        <v/>
      </c>
      <c r="DH334" s="239" t="str">
        <f t="shared" si="590"/>
        <v/>
      </c>
      <c r="DI334" s="239" t="str">
        <f t="shared" si="591"/>
        <v/>
      </c>
      <c r="DJ334" s="239" t="str">
        <f t="shared" si="592"/>
        <v/>
      </c>
      <c r="DK334" s="239" t="str">
        <f t="shared" si="593"/>
        <v/>
      </c>
      <c r="DL334" s="239" t="str">
        <f t="shared" si="594"/>
        <v/>
      </c>
      <c r="DM334" s="239" t="str">
        <f t="shared" si="595"/>
        <v/>
      </c>
      <c r="DN334" s="239" t="str">
        <f t="shared" si="596"/>
        <v/>
      </c>
      <c r="DO334" s="239" t="str">
        <f t="shared" si="597"/>
        <v/>
      </c>
      <c r="DP334" s="239" t="str">
        <f t="shared" si="598"/>
        <v/>
      </c>
    </row>
    <row r="335" spans="1:120" ht="35.25" hidden="1" customHeight="1" x14ac:dyDescent="0.25">
      <c r="A335" s="53" t="s">
        <v>4522</v>
      </c>
      <c r="B335" s="53">
        <v>73</v>
      </c>
      <c r="C335" s="53" t="s">
        <v>51</v>
      </c>
      <c r="D335" s="53" t="s">
        <v>1389</v>
      </c>
      <c r="E335" s="53">
        <v>1</v>
      </c>
      <c r="F335" s="53" t="s">
        <v>1499</v>
      </c>
      <c r="G335" s="53" t="str">
        <f t="shared" si="503"/>
        <v>73-6</v>
      </c>
      <c r="H335" s="53" t="s">
        <v>94</v>
      </c>
      <c r="I335" s="53" t="s">
        <v>196</v>
      </c>
      <c r="J335" s="53" t="s">
        <v>80</v>
      </c>
      <c r="K335" s="53" t="s">
        <v>80</v>
      </c>
      <c r="L335" s="53" t="s">
        <v>80</v>
      </c>
      <c r="M335" s="53" t="s">
        <v>80</v>
      </c>
      <c r="N335" s="53" t="s">
        <v>80</v>
      </c>
      <c r="O335" s="53" t="s">
        <v>80</v>
      </c>
      <c r="P335" s="53" t="s">
        <v>388</v>
      </c>
      <c r="Q335" s="52">
        <v>0.2</v>
      </c>
      <c r="R335" s="52">
        <f>+Q335*Q333</f>
        <v>2.0000000000000004E-2</v>
      </c>
      <c r="S335" s="53">
        <v>5</v>
      </c>
      <c r="T335" s="53" t="s">
        <v>84</v>
      </c>
      <c r="U335" s="53" t="s">
        <v>1500</v>
      </c>
      <c r="V335" s="23">
        <v>45017</v>
      </c>
      <c r="W335" s="23">
        <v>45275</v>
      </c>
      <c r="X335" s="53" t="s">
        <v>390</v>
      </c>
      <c r="Y335" s="49" t="s">
        <v>87</v>
      </c>
      <c r="Z335" s="59" t="s">
        <v>100</v>
      </c>
      <c r="AA335" s="168">
        <v>1</v>
      </c>
      <c r="AB335" s="111" t="s">
        <v>1501</v>
      </c>
      <c r="AC335" s="111">
        <v>45275</v>
      </c>
      <c r="AD335" s="52">
        <v>1</v>
      </c>
      <c r="AE335" s="23" t="s">
        <v>1502</v>
      </c>
      <c r="AF335" s="111">
        <v>45275</v>
      </c>
      <c r="AG335" s="52" t="s">
        <v>79</v>
      </c>
      <c r="AH335" s="52">
        <v>1</v>
      </c>
      <c r="AI335" s="52">
        <f t="shared" si="516"/>
        <v>2.0000000000000004E-2</v>
      </c>
      <c r="AJ335" s="52">
        <f t="shared" si="599"/>
        <v>1</v>
      </c>
      <c r="AK335" s="52"/>
      <c r="AL335" s="239" t="str">
        <f t="shared" si="536"/>
        <v/>
      </c>
      <c r="AM335" s="239" t="str">
        <f t="shared" si="537"/>
        <v/>
      </c>
      <c r="AN335" s="239" t="str">
        <f t="shared" si="538"/>
        <v/>
      </c>
      <c r="AO335" s="239" t="str">
        <f t="shared" si="539"/>
        <v/>
      </c>
      <c r="AP335" s="239" t="str">
        <f t="shared" si="540"/>
        <v/>
      </c>
      <c r="AQ335" s="239" t="str">
        <f t="shared" si="541"/>
        <v/>
      </c>
      <c r="AR335" s="239" t="str">
        <f t="shared" si="542"/>
        <v/>
      </c>
      <c r="AS335" s="239" t="str">
        <f t="shared" si="543"/>
        <v/>
      </c>
      <c r="AT335" s="239" t="str">
        <f t="shared" si="544"/>
        <v/>
      </c>
      <c r="AU335" s="239" t="str">
        <f t="shared" si="518"/>
        <v/>
      </c>
      <c r="AV335" s="239" t="str">
        <f t="shared" si="519"/>
        <v/>
      </c>
      <c r="AW335" s="239" t="str">
        <f t="shared" si="520"/>
        <v/>
      </c>
      <c r="AX335" s="239" t="str">
        <f t="shared" si="521"/>
        <v/>
      </c>
      <c r="AY335" s="239" t="str">
        <f t="shared" si="522"/>
        <v/>
      </c>
      <c r="AZ335" s="239" t="str">
        <f t="shared" si="523"/>
        <v/>
      </c>
      <c r="BA335" s="239" t="str">
        <f t="shared" si="524"/>
        <v/>
      </c>
      <c r="BB335" s="239" t="str">
        <f t="shared" si="525"/>
        <v/>
      </c>
      <c r="BC335" s="239" t="str">
        <f t="shared" si="526"/>
        <v/>
      </c>
      <c r="BD335" s="239" t="str">
        <f t="shared" si="527"/>
        <v/>
      </c>
      <c r="BE335" s="239" t="str">
        <f t="shared" si="528"/>
        <v/>
      </c>
      <c r="BF335" s="239" t="str">
        <f t="shared" si="529"/>
        <v/>
      </c>
      <c r="BG335" s="239" t="str">
        <f t="shared" si="530"/>
        <v/>
      </c>
      <c r="BH335" s="239" t="str">
        <f t="shared" si="531"/>
        <v/>
      </c>
      <c r="BI335" s="239" t="str">
        <f t="shared" si="532"/>
        <v/>
      </c>
      <c r="BJ335" s="239" t="str">
        <f t="shared" si="533"/>
        <v/>
      </c>
      <c r="BK335" s="239" t="str">
        <f t="shared" si="534"/>
        <v/>
      </c>
      <c r="BL335" s="239" t="str">
        <f t="shared" si="535"/>
        <v/>
      </c>
      <c r="BN335" s="239" t="str">
        <f t="shared" si="545"/>
        <v/>
      </c>
      <c r="BO335" s="239" t="str">
        <f t="shared" si="546"/>
        <v/>
      </c>
      <c r="BP335" s="239" t="str">
        <f t="shared" si="547"/>
        <v/>
      </c>
      <c r="BQ335" s="239" t="str">
        <f t="shared" si="548"/>
        <v/>
      </c>
      <c r="BR335" s="239" t="str">
        <f t="shared" si="549"/>
        <v/>
      </c>
      <c r="BS335" s="239" t="str">
        <f t="shared" si="550"/>
        <v/>
      </c>
      <c r="BT335" s="239" t="str">
        <f t="shared" si="551"/>
        <v/>
      </c>
      <c r="BU335" s="239" t="str">
        <f t="shared" si="552"/>
        <v/>
      </c>
      <c r="BV335" s="239" t="str">
        <f t="shared" si="553"/>
        <v/>
      </c>
      <c r="BW335" s="239" t="str">
        <f t="shared" si="554"/>
        <v/>
      </c>
      <c r="BX335" s="239" t="str">
        <f t="shared" si="555"/>
        <v/>
      </c>
      <c r="BY335" s="239" t="str">
        <f t="shared" si="556"/>
        <v/>
      </c>
      <c r="BZ335" s="239" t="str">
        <f t="shared" si="557"/>
        <v/>
      </c>
      <c r="CA335" s="239" t="str">
        <f t="shared" si="558"/>
        <v/>
      </c>
      <c r="CB335" s="239" t="str">
        <f t="shared" si="559"/>
        <v/>
      </c>
      <c r="CC335" s="239" t="str">
        <f t="shared" si="560"/>
        <v/>
      </c>
      <c r="CD335" s="239" t="str">
        <f t="shared" si="561"/>
        <v/>
      </c>
      <c r="CE335" s="239" t="str">
        <f t="shared" si="562"/>
        <v/>
      </c>
      <c r="CF335" s="239" t="str">
        <f t="shared" si="563"/>
        <v/>
      </c>
      <c r="CG335" s="239" t="str">
        <f t="shared" si="564"/>
        <v/>
      </c>
      <c r="CH335" s="239" t="str">
        <f t="shared" si="565"/>
        <v/>
      </c>
      <c r="CI335" s="239" t="str">
        <f t="shared" si="566"/>
        <v/>
      </c>
      <c r="CJ335" s="239" t="str">
        <f t="shared" si="567"/>
        <v/>
      </c>
      <c r="CK335" s="239" t="str">
        <f t="shared" si="568"/>
        <v/>
      </c>
      <c r="CL335" s="239" t="str">
        <f t="shared" si="569"/>
        <v/>
      </c>
      <c r="CM335" s="239" t="str">
        <f t="shared" si="570"/>
        <v/>
      </c>
      <c r="CN335" s="239" t="str">
        <f t="shared" si="571"/>
        <v/>
      </c>
      <c r="CP335" s="239" t="str">
        <f t="shared" si="572"/>
        <v/>
      </c>
      <c r="CQ335" s="239" t="str">
        <f t="shared" si="573"/>
        <v/>
      </c>
      <c r="CR335" s="239" t="str">
        <f t="shared" si="574"/>
        <v/>
      </c>
      <c r="CS335" s="239" t="str">
        <f t="shared" si="575"/>
        <v/>
      </c>
      <c r="CT335" s="239" t="str">
        <f t="shared" si="576"/>
        <v/>
      </c>
      <c r="CU335" s="239" t="str">
        <f t="shared" si="577"/>
        <v/>
      </c>
      <c r="CV335" s="239" t="str">
        <f t="shared" si="578"/>
        <v/>
      </c>
      <c r="CW335" s="239" t="str">
        <f t="shared" si="579"/>
        <v/>
      </c>
      <c r="CX335" s="239" t="str">
        <f t="shared" si="580"/>
        <v/>
      </c>
      <c r="CY335" s="239" t="str">
        <f t="shared" si="581"/>
        <v/>
      </c>
      <c r="CZ335" s="239" t="str">
        <f t="shared" si="582"/>
        <v/>
      </c>
      <c r="DA335" s="239" t="str">
        <f t="shared" si="583"/>
        <v/>
      </c>
      <c r="DB335" s="239" t="str">
        <f t="shared" si="584"/>
        <v/>
      </c>
      <c r="DC335" s="239" t="str">
        <f t="shared" si="585"/>
        <v/>
      </c>
      <c r="DD335" s="239" t="str">
        <f t="shared" si="586"/>
        <v/>
      </c>
      <c r="DE335" s="239" t="str">
        <f t="shared" si="587"/>
        <v/>
      </c>
      <c r="DF335" s="239" t="str">
        <f t="shared" si="588"/>
        <v/>
      </c>
      <c r="DG335" s="239" t="str">
        <f t="shared" si="589"/>
        <v/>
      </c>
      <c r="DH335" s="239" t="str">
        <f t="shared" si="590"/>
        <v/>
      </c>
      <c r="DI335" s="239" t="str">
        <f t="shared" si="591"/>
        <v/>
      </c>
      <c r="DJ335" s="239" t="str">
        <f t="shared" si="592"/>
        <v/>
      </c>
      <c r="DK335" s="239" t="str">
        <f t="shared" si="593"/>
        <v/>
      </c>
      <c r="DL335" s="239" t="str">
        <f t="shared" si="594"/>
        <v/>
      </c>
      <c r="DM335" s="239" t="str">
        <f t="shared" si="595"/>
        <v/>
      </c>
      <c r="DN335" s="239" t="str">
        <f t="shared" si="596"/>
        <v/>
      </c>
      <c r="DO335" s="239" t="str">
        <f t="shared" si="597"/>
        <v/>
      </c>
      <c r="DP335" s="239" t="str">
        <f t="shared" si="598"/>
        <v/>
      </c>
    </row>
    <row r="336" spans="1:120" ht="35.25" hidden="1" customHeight="1" x14ac:dyDescent="0.25">
      <c r="A336" s="53" t="s">
        <v>4522</v>
      </c>
      <c r="B336" s="53">
        <v>73</v>
      </c>
      <c r="C336" s="53" t="s">
        <v>51</v>
      </c>
      <c r="D336" s="53" t="s">
        <v>1389</v>
      </c>
      <c r="E336" s="53">
        <v>1</v>
      </c>
      <c r="F336" s="53" t="s">
        <v>1503</v>
      </c>
      <c r="G336" s="53" t="str">
        <f t="shared" si="503"/>
        <v>73-6</v>
      </c>
      <c r="H336" s="53" t="s">
        <v>94</v>
      </c>
      <c r="I336" s="53" t="s">
        <v>196</v>
      </c>
      <c r="J336" s="53" t="s">
        <v>80</v>
      </c>
      <c r="K336" s="53" t="s">
        <v>80</v>
      </c>
      <c r="L336" s="53" t="s">
        <v>80</v>
      </c>
      <c r="M336" s="53" t="s">
        <v>80</v>
      </c>
      <c r="N336" s="53" t="s">
        <v>80</v>
      </c>
      <c r="O336" s="53" t="s">
        <v>80</v>
      </c>
      <c r="P336" s="53" t="s">
        <v>1504</v>
      </c>
      <c r="Q336" s="52">
        <v>0.6</v>
      </c>
      <c r="R336" s="52">
        <f>+Q336*Q333</f>
        <v>0.06</v>
      </c>
      <c r="S336" s="53">
        <v>5</v>
      </c>
      <c r="T336" s="53" t="s">
        <v>84</v>
      </c>
      <c r="U336" s="53" t="s">
        <v>1505</v>
      </c>
      <c r="V336" s="23">
        <v>45017</v>
      </c>
      <c r="W336" s="23">
        <v>45282</v>
      </c>
      <c r="X336" s="53" t="s">
        <v>390</v>
      </c>
      <c r="Y336" s="49" t="s">
        <v>87</v>
      </c>
      <c r="Z336" s="59" t="s">
        <v>100</v>
      </c>
      <c r="AA336" s="52">
        <v>1</v>
      </c>
      <c r="AB336" s="23" t="s">
        <v>1506</v>
      </c>
      <c r="AC336" s="23">
        <v>45282</v>
      </c>
      <c r="AD336" s="52">
        <v>1</v>
      </c>
      <c r="AE336" s="23" t="s">
        <v>1507</v>
      </c>
      <c r="AF336" s="23">
        <v>45282</v>
      </c>
      <c r="AG336" s="52" t="s">
        <v>79</v>
      </c>
      <c r="AH336" s="52">
        <v>1</v>
      </c>
      <c r="AI336" s="52">
        <f t="shared" si="516"/>
        <v>0.06</v>
      </c>
      <c r="AJ336" s="52">
        <f t="shared" si="599"/>
        <v>1</v>
      </c>
      <c r="AK336" s="52"/>
      <c r="AL336" s="239" t="str">
        <f t="shared" si="536"/>
        <v/>
      </c>
      <c r="AM336" s="239" t="str">
        <f t="shared" si="537"/>
        <v/>
      </c>
      <c r="AN336" s="239" t="str">
        <f t="shared" si="538"/>
        <v/>
      </c>
      <c r="AO336" s="239" t="str">
        <f t="shared" si="539"/>
        <v/>
      </c>
      <c r="AP336" s="239" t="str">
        <f t="shared" si="540"/>
        <v/>
      </c>
      <c r="AQ336" s="239" t="str">
        <f t="shared" si="541"/>
        <v/>
      </c>
      <c r="AR336" s="239" t="str">
        <f t="shared" si="542"/>
        <v/>
      </c>
      <c r="AS336" s="239" t="str">
        <f t="shared" si="543"/>
        <v/>
      </c>
      <c r="AT336" s="239" t="str">
        <f t="shared" si="544"/>
        <v/>
      </c>
      <c r="AU336" s="239" t="str">
        <f t="shared" si="518"/>
        <v/>
      </c>
      <c r="AV336" s="239" t="str">
        <f t="shared" si="519"/>
        <v/>
      </c>
      <c r="AW336" s="239" t="str">
        <f t="shared" si="520"/>
        <v/>
      </c>
      <c r="AX336" s="239" t="str">
        <f t="shared" si="521"/>
        <v/>
      </c>
      <c r="AY336" s="239" t="str">
        <f t="shared" si="522"/>
        <v/>
      </c>
      <c r="AZ336" s="239" t="str">
        <f t="shared" si="523"/>
        <v/>
      </c>
      <c r="BA336" s="239" t="str">
        <f t="shared" si="524"/>
        <v/>
      </c>
      <c r="BB336" s="239" t="str">
        <f t="shared" si="525"/>
        <v/>
      </c>
      <c r="BC336" s="239" t="str">
        <f t="shared" si="526"/>
        <v/>
      </c>
      <c r="BD336" s="239" t="str">
        <f t="shared" si="527"/>
        <v/>
      </c>
      <c r="BE336" s="239" t="str">
        <f t="shared" si="528"/>
        <v/>
      </c>
      <c r="BF336" s="239" t="str">
        <f t="shared" si="529"/>
        <v/>
      </c>
      <c r="BG336" s="239" t="str">
        <f t="shared" si="530"/>
        <v/>
      </c>
      <c r="BH336" s="239" t="str">
        <f t="shared" si="531"/>
        <v/>
      </c>
      <c r="BI336" s="239" t="str">
        <f t="shared" si="532"/>
        <v/>
      </c>
      <c r="BJ336" s="239" t="str">
        <f t="shared" si="533"/>
        <v/>
      </c>
      <c r="BK336" s="239" t="str">
        <f t="shared" si="534"/>
        <v/>
      </c>
      <c r="BL336" s="239" t="str">
        <f t="shared" si="535"/>
        <v/>
      </c>
      <c r="BN336" s="239" t="str">
        <f t="shared" si="545"/>
        <v/>
      </c>
      <c r="BO336" s="239" t="str">
        <f t="shared" si="546"/>
        <v/>
      </c>
      <c r="BP336" s="239" t="str">
        <f t="shared" si="547"/>
        <v/>
      </c>
      <c r="BQ336" s="239" t="str">
        <f t="shared" si="548"/>
        <v/>
      </c>
      <c r="BR336" s="239" t="str">
        <f t="shared" si="549"/>
        <v/>
      </c>
      <c r="BS336" s="239" t="str">
        <f t="shared" si="550"/>
        <v/>
      </c>
      <c r="BT336" s="239" t="str">
        <f t="shared" si="551"/>
        <v/>
      </c>
      <c r="BU336" s="239" t="str">
        <f t="shared" si="552"/>
        <v/>
      </c>
      <c r="BV336" s="239" t="str">
        <f t="shared" si="553"/>
        <v/>
      </c>
      <c r="BW336" s="239" t="str">
        <f t="shared" si="554"/>
        <v/>
      </c>
      <c r="BX336" s="239" t="str">
        <f t="shared" si="555"/>
        <v/>
      </c>
      <c r="BY336" s="239" t="str">
        <f t="shared" si="556"/>
        <v/>
      </c>
      <c r="BZ336" s="239" t="str">
        <f t="shared" si="557"/>
        <v/>
      </c>
      <c r="CA336" s="239" t="str">
        <f t="shared" si="558"/>
        <v/>
      </c>
      <c r="CB336" s="239" t="str">
        <f t="shared" si="559"/>
        <v/>
      </c>
      <c r="CC336" s="239" t="str">
        <f t="shared" si="560"/>
        <v/>
      </c>
      <c r="CD336" s="239" t="str">
        <f t="shared" si="561"/>
        <v/>
      </c>
      <c r="CE336" s="239" t="str">
        <f t="shared" si="562"/>
        <v/>
      </c>
      <c r="CF336" s="239" t="str">
        <f t="shared" si="563"/>
        <v/>
      </c>
      <c r="CG336" s="239" t="str">
        <f t="shared" si="564"/>
        <v/>
      </c>
      <c r="CH336" s="239" t="str">
        <f t="shared" si="565"/>
        <v/>
      </c>
      <c r="CI336" s="239" t="str">
        <f t="shared" si="566"/>
        <v/>
      </c>
      <c r="CJ336" s="239" t="str">
        <f t="shared" si="567"/>
        <v/>
      </c>
      <c r="CK336" s="239" t="str">
        <f t="shared" si="568"/>
        <v/>
      </c>
      <c r="CL336" s="239" t="str">
        <f t="shared" si="569"/>
        <v/>
      </c>
      <c r="CM336" s="239" t="str">
        <f t="shared" si="570"/>
        <v/>
      </c>
      <c r="CN336" s="239" t="str">
        <f t="shared" si="571"/>
        <v/>
      </c>
      <c r="CP336" s="239" t="str">
        <f t="shared" si="572"/>
        <v/>
      </c>
      <c r="CQ336" s="239" t="str">
        <f t="shared" si="573"/>
        <v/>
      </c>
      <c r="CR336" s="239" t="str">
        <f t="shared" si="574"/>
        <v/>
      </c>
      <c r="CS336" s="239" t="str">
        <f t="shared" si="575"/>
        <v/>
      </c>
      <c r="CT336" s="239" t="str">
        <f t="shared" si="576"/>
        <v/>
      </c>
      <c r="CU336" s="239" t="str">
        <f t="shared" si="577"/>
        <v/>
      </c>
      <c r="CV336" s="239" t="str">
        <f t="shared" si="578"/>
        <v/>
      </c>
      <c r="CW336" s="239" t="str">
        <f t="shared" si="579"/>
        <v/>
      </c>
      <c r="CX336" s="239" t="str">
        <f t="shared" si="580"/>
        <v/>
      </c>
      <c r="CY336" s="239" t="str">
        <f t="shared" si="581"/>
        <v/>
      </c>
      <c r="CZ336" s="239" t="str">
        <f t="shared" si="582"/>
        <v/>
      </c>
      <c r="DA336" s="239" t="str">
        <f t="shared" si="583"/>
        <v/>
      </c>
      <c r="DB336" s="239" t="str">
        <f t="shared" si="584"/>
        <v/>
      </c>
      <c r="DC336" s="239" t="str">
        <f t="shared" si="585"/>
        <v/>
      </c>
      <c r="DD336" s="239" t="str">
        <f t="shared" si="586"/>
        <v/>
      </c>
      <c r="DE336" s="239" t="str">
        <f t="shared" si="587"/>
        <v/>
      </c>
      <c r="DF336" s="239" t="str">
        <f t="shared" si="588"/>
        <v/>
      </c>
      <c r="DG336" s="239" t="str">
        <f t="shared" si="589"/>
        <v/>
      </c>
      <c r="DH336" s="239" t="str">
        <f t="shared" si="590"/>
        <v/>
      </c>
      <c r="DI336" s="239" t="str">
        <f t="shared" si="591"/>
        <v/>
      </c>
      <c r="DJ336" s="239" t="str">
        <f t="shared" si="592"/>
        <v/>
      </c>
      <c r="DK336" s="239" t="str">
        <f t="shared" si="593"/>
        <v/>
      </c>
      <c r="DL336" s="239" t="str">
        <f t="shared" si="594"/>
        <v/>
      </c>
      <c r="DM336" s="239" t="str">
        <f t="shared" si="595"/>
        <v/>
      </c>
      <c r="DN336" s="239" t="str">
        <f t="shared" si="596"/>
        <v/>
      </c>
      <c r="DO336" s="239" t="str">
        <f t="shared" si="597"/>
        <v/>
      </c>
      <c r="DP336" s="239" t="str">
        <f t="shared" si="598"/>
        <v/>
      </c>
    </row>
    <row r="337" spans="1:2048 2053:3059 3077:4094 4112:5120 5123:6143 6146:7167 7169:8189 8194:9200 9218:10235 10253:12287 12290:14335 14337:16293" s="3" customFormat="1" ht="35.25" hidden="1" customHeight="1" x14ac:dyDescent="0.25">
      <c r="A337" s="63" t="s">
        <v>4522</v>
      </c>
      <c r="B337" s="63">
        <v>73</v>
      </c>
      <c r="C337" s="63" t="s">
        <v>51</v>
      </c>
      <c r="D337" s="63" t="s">
        <v>1389</v>
      </c>
      <c r="E337" s="63">
        <v>1</v>
      </c>
      <c r="F337" s="63" t="s">
        <v>1508</v>
      </c>
      <c r="G337" s="63" t="str">
        <f t="shared" ref="G337:G400" si="600">+IF(H337="Producto",F337,IF(H337="Producto Act Compartidas",F337,G336))</f>
        <v>73-7</v>
      </c>
      <c r="H337" s="63" t="s">
        <v>155</v>
      </c>
      <c r="I337" s="63" t="s">
        <v>155</v>
      </c>
      <c r="J337" s="63" t="s">
        <v>80</v>
      </c>
      <c r="K337" s="63" t="s">
        <v>80</v>
      </c>
      <c r="L337" s="63" t="s">
        <v>80</v>
      </c>
      <c r="M337" s="63" t="s">
        <v>80</v>
      </c>
      <c r="N337" s="63" t="s">
        <v>80</v>
      </c>
      <c r="O337" s="63" t="s">
        <v>80</v>
      </c>
      <c r="P337" s="63" t="s">
        <v>156</v>
      </c>
      <c r="Q337" s="64">
        <v>1</v>
      </c>
      <c r="R337" s="64"/>
      <c r="S337" s="65">
        <f>SUBTOTAL(9,S338:S341)</f>
        <v>21</v>
      </c>
      <c r="T337" s="63" t="s">
        <v>84</v>
      </c>
      <c r="U337" s="63" t="s">
        <v>162</v>
      </c>
      <c r="V337" s="66">
        <v>44927</v>
      </c>
      <c r="W337" s="66">
        <v>45290</v>
      </c>
      <c r="X337" s="63" t="s">
        <v>390</v>
      </c>
      <c r="Y337" s="49" t="s">
        <v>87</v>
      </c>
      <c r="Z337" s="63" t="s">
        <v>89</v>
      </c>
      <c r="AA337" s="119">
        <f>VLOOKUP(B337,RANKING!$C$15:$K$47,5,0)</f>
        <v>1</v>
      </c>
      <c r="AB337" s="23" t="str">
        <f>VLOOKUP(B337,RANKING!$C$15:$N$47,12,0)</f>
        <v xml:space="preserve">La ficha del Grupo de Comunicación ejecutó al 100,00% las actividades programadas en otras fichas </v>
      </c>
      <c r="AC337" s="23">
        <v>45291</v>
      </c>
      <c r="AD337" s="119">
        <f>VLOOKUP(B337,RANKING!$C$15:$K$47,5,0)</f>
        <v>1</v>
      </c>
      <c r="AE337" s="23" t="str">
        <f>+AB337</f>
        <v xml:space="preserve">La ficha del Grupo de Comunicación ejecutó al 100,00% las actividades programadas en otras fichas </v>
      </c>
      <c r="AF337" s="23">
        <v>45291</v>
      </c>
      <c r="AG337" s="406" t="s">
        <v>125</v>
      </c>
      <c r="AH337" s="119">
        <f>VLOOKUP(B337,RANKING!$C$15:$K$47,6,0)</f>
        <v>0.998</v>
      </c>
      <c r="AI337" s="119">
        <f>AD337*Q337</f>
        <v>1</v>
      </c>
      <c r="AJ337" s="52"/>
      <c r="AK337" s="52"/>
      <c r="AL337" s="239" t="str">
        <f t="shared" si="536"/>
        <v/>
      </c>
      <c r="AM337" s="239" t="str">
        <f t="shared" si="537"/>
        <v/>
      </c>
      <c r="AN337" s="239" t="str">
        <f t="shared" si="538"/>
        <v/>
      </c>
      <c r="AO337" s="239" t="str">
        <f t="shared" si="539"/>
        <v/>
      </c>
      <c r="AP337" s="239" t="str">
        <f t="shared" si="540"/>
        <v/>
      </c>
      <c r="AQ337" s="239" t="str">
        <f t="shared" si="541"/>
        <v/>
      </c>
      <c r="AR337" s="239" t="str">
        <f t="shared" si="542"/>
        <v/>
      </c>
      <c r="AS337" s="239" t="str">
        <f t="shared" si="543"/>
        <v/>
      </c>
      <c r="AT337" s="239" t="str">
        <f t="shared" si="544"/>
        <v/>
      </c>
      <c r="AU337" s="239" t="str">
        <f t="shared" si="518"/>
        <v/>
      </c>
      <c r="AV337" s="239" t="str">
        <f t="shared" si="519"/>
        <v/>
      </c>
      <c r="AW337" s="239" t="str">
        <f t="shared" si="520"/>
        <v/>
      </c>
      <c r="AX337" s="239" t="str">
        <f t="shared" si="521"/>
        <v/>
      </c>
      <c r="AY337" s="239" t="str">
        <f t="shared" si="522"/>
        <v/>
      </c>
      <c r="AZ337" s="239" t="str">
        <f t="shared" si="523"/>
        <v/>
      </c>
      <c r="BA337" s="239" t="str">
        <f t="shared" si="524"/>
        <v/>
      </c>
      <c r="BB337" s="239" t="str">
        <f t="shared" si="525"/>
        <v/>
      </c>
      <c r="BC337" s="239" t="str">
        <f t="shared" si="526"/>
        <v/>
      </c>
      <c r="BD337" s="239" t="str">
        <f t="shared" si="527"/>
        <v/>
      </c>
      <c r="BE337" s="239" t="str">
        <f t="shared" si="528"/>
        <v/>
      </c>
      <c r="BF337" s="239" t="str">
        <f t="shared" si="529"/>
        <v/>
      </c>
      <c r="BG337" s="239" t="str">
        <f t="shared" si="530"/>
        <v/>
      </c>
      <c r="BH337" s="239" t="str">
        <f t="shared" si="531"/>
        <v/>
      </c>
      <c r="BI337" s="239" t="str">
        <f t="shared" si="532"/>
        <v/>
      </c>
      <c r="BJ337" s="239" t="str">
        <f t="shared" si="533"/>
        <v/>
      </c>
      <c r="BK337" s="239" t="str">
        <f t="shared" si="534"/>
        <v/>
      </c>
      <c r="BL337" s="239" t="str">
        <f t="shared" si="535"/>
        <v/>
      </c>
      <c r="BM337" s="82"/>
      <c r="BN337" s="239" t="str">
        <f t="shared" si="545"/>
        <v/>
      </c>
      <c r="BO337" s="239" t="str">
        <f t="shared" si="546"/>
        <v/>
      </c>
      <c r="BP337" s="239" t="str">
        <f t="shared" si="547"/>
        <v/>
      </c>
      <c r="BQ337" s="239" t="str">
        <f t="shared" si="548"/>
        <v/>
      </c>
      <c r="BR337" s="239" t="str">
        <f t="shared" si="549"/>
        <v/>
      </c>
      <c r="BS337" s="239" t="str">
        <f t="shared" si="550"/>
        <v/>
      </c>
      <c r="BT337" s="239" t="str">
        <f t="shared" si="551"/>
        <v/>
      </c>
      <c r="BU337" s="239" t="str">
        <f t="shared" si="552"/>
        <v/>
      </c>
      <c r="BV337" s="239" t="str">
        <f t="shared" si="553"/>
        <v/>
      </c>
      <c r="BW337" s="239" t="str">
        <f t="shared" si="554"/>
        <v/>
      </c>
      <c r="BX337" s="239" t="str">
        <f t="shared" si="555"/>
        <v/>
      </c>
      <c r="BY337" s="239" t="str">
        <f t="shared" si="556"/>
        <v/>
      </c>
      <c r="BZ337" s="239" t="str">
        <f t="shared" si="557"/>
        <v/>
      </c>
      <c r="CA337" s="239" t="str">
        <f t="shared" si="558"/>
        <v/>
      </c>
      <c r="CB337" s="239" t="str">
        <f t="shared" si="559"/>
        <v/>
      </c>
      <c r="CC337" s="239" t="str">
        <f t="shared" si="560"/>
        <v/>
      </c>
      <c r="CD337" s="239" t="str">
        <f t="shared" si="561"/>
        <v/>
      </c>
      <c r="CE337" s="239" t="str">
        <f t="shared" si="562"/>
        <v/>
      </c>
      <c r="CF337" s="239" t="str">
        <f t="shared" si="563"/>
        <v/>
      </c>
      <c r="CG337" s="239" t="str">
        <f t="shared" si="564"/>
        <v/>
      </c>
      <c r="CH337" s="239" t="str">
        <f t="shared" si="565"/>
        <v/>
      </c>
      <c r="CI337" s="239" t="str">
        <f t="shared" si="566"/>
        <v/>
      </c>
      <c r="CJ337" s="239" t="str">
        <f t="shared" si="567"/>
        <v/>
      </c>
      <c r="CK337" s="239" t="str">
        <f t="shared" si="568"/>
        <v/>
      </c>
      <c r="CL337" s="239" t="str">
        <f t="shared" si="569"/>
        <v/>
      </c>
      <c r="CM337" s="239" t="str">
        <f t="shared" si="570"/>
        <v/>
      </c>
      <c r="CN337" s="239" t="str">
        <f t="shared" si="571"/>
        <v/>
      </c>
      <c r="CP337" s="239" t="str">
        <f t="shared" si="572"/>
        <v/>
      </c>
      <c r="CQ337" s="239" t="str">
        <f t="shared" si="573"/>
        <v/>
      </c>
      <c r="CR337" s="239" t="str">
        <f t="shared" si="574"/>
        <v/>
      </c>
      <c r="CS337" s="239" t="str">
        <f t="shared" si="575"/>
        <v/>
      </c>
      <c r="CT337" s="239" t="str">
        <f t="shared" si="576"/>
        <v/>
      </c>
      <c r="CU337" s="239" t="str">
        <f t="shared" si="577"/>
        <v/>
      </c>
      <c r="CV337" s="239" t="str">
        <f t="shared" si="578"/>
        <v/>
      </c>
      <c r="CW337" s="239" t="str">
        <f t="shared" si="579"/>
        <v/>
      </c>
      <c r="CX337" s="239" t="str">
        <f t="shared" si="580"/>
        <v/>
      </c>
      <c r="CY337" s="239" t="str">
        <f t="shared" si="581"/>
        <v/>
      </c>
      <c r="CZ337" s="239" t="str">
        <f t="shared" si="582"/>
        <v/>
      </c>
      <c r="DA337" s="239" t="str">
        <f t="shared" si="583"/>
        <v/>
      </c>
      <c r="DB337" s="239" t="str">
        <f t="shared" si="584"/>
        <v/>
      </c>
      <c r="DC337" s="239" t="str">
        <f t="shared" si="585"/>
        <v/>
      </c>
      <c r="DD337" s="239" t="str">
        <f t="shared" si="586"/>
        <v/>
      </c>
      <c r="DE337" s="239" t="str">
        <f t="shared" si="587"/>
        <v/>
      </c>
      <c r="DF337" s="239" t="str">
        <f t="shared" si="588"/>
        <v/>
      </c>
      <c r="DG337" s="239" t="str">
        <f t="shared" si="589"/>
        <v/>
      </c>
      <c r="DH337" s="239" t="str">
        <f t="shared" si="590"/>
        <v/>
      </c>
      <c r="DI337" s="239" t="str">
        <f t="shared" si="591"/>
        <v/>
      </c>
      <c r="DJ337" s="239" t="str">
        <f t="shared" si="592"/>
        <v/>
      </c>
      <c r="DK337" s="239" t="str">
        <f t="shared" si="593"/>
        <v/>
      </c>
      <c r="DL337" s="239" t="str">
        <f t="shared" si="594"/>
        <v/>
      </c>
      <c r="DM337" s="239" t="str">
        <f t="shared" si="595"/>
        <v/>
      </c>
      <c r="DN337" s="239" t="str">
        <f t="shared" si="596"/>
        <v/>
      </c>
      <c r="DO337" s="239" t="str">
        <f t="shared" si="597"/>
        <v/>
      </c>
      <c r="DP337" s="239" t="str">
        <f t="shared" si="598"/>
        <v/>
      </c>
      <c r="DQ337" s="82"/>
      <c r="DS337" s="7"/>
      <c r="DT337" s="82"/>
      <c r="DV337" s="7"/>
      <c r="DW337" s="82"/>
      <c r="DX337" s="82"/>
      <c r="DY337" s="83"/>
      <c r="EA337" s="82"/>
      <c r="EB337" s="80"/>
      <c r="EC337" s="81"/>
      <c r="ED337" s="82"/>
      <c r="EG337" s="82"/>
      <c r="EH337" s="82"/>
      <c r="EJ337" s="82"/>
      <c r="EM337" s="82"/>
      <c r="EP337" s="82"/>
      <c r="EQ337" s="82"/>
      <c r="EV337" s="82"/>
      <c r="EY337" s="82"/>
      <c r="EZ337" s="82"/>
      <c r="FA337" s="82"/>
      <c r="FB337" s="82"/>
      <c r="FC337" s="82"/>
      <c r="FD337" s="82"/>
      <c r="FE337" s="82"/>
      <c r="FW337" s="82"/>
      <c r="FX337" s="82"/>
      <c r="FY337" s="6"/>
      <c r="GB337" s="7"/>
      <c r="GC337" s="7"/>
      <c r="GH337" s="82"/>
      <c r="GJ337" s="7"/>
      <c r="GK337" s="82"/>
      <c r="GM337" s="7"/>
      <c r="GN337" s="82"/>
      <c r="GO337" s="82"/>
      <c r="GP337" s="83"/>
      <c r="GR337" s="82"/>
      <c r="GS337" s="80"/>
      <c r="GT337" s="81"/>
      <c r="GU337" s="82"/>
      <c r="GX337" s="82"/>
      <c r="GY337" s="82"/>
      <c r="HA337" s="82"/>
      <c r="HD337" s="82"/>
      <c r="HG337" s="82"/>
      <c r="HH337" s="82"/>
      <c r="HM337" s="82"/>
      <c r="HP337" s="82"/>
      <c r="HQ337" s="82"/>
      <c r="HR337" s="82"/>
      <c r="HS337" s="82"/>
      <c r="HT337" s="82"/>
      <c r="HU337" s="82"/>
      <c r="HV337" s="82"/>
      <c r="IN337" s="82"/>
      <c r="IO337" s="82"/>
      <c r="IP337" s="6"/>
      <c r="IS337" s="7"/>
      <c r="IT337" s="7"/>
      <c r="IY337" s="82"/>
      <c r="JA337" s="7"/>
      <c r="JB337" s="82"/>
      <c r="JD337" s="7"/>
      <c r="JE337" s="82"/>
      <c r="JF337" s="82"/>
      <c r="JG337" s="83"/>
      <c r="JI337" s="82"/>
      <c r="JJ337" s="80"/>
      <c r="JK337" s="81"/>
      <c r="JL337" s="82"/>
      <c r="JO337" s="82"/>
      <c r="JP337" s="82"/>
      <c r="JR337" s="82"/>
      <c r="JU337" s="82"/>
      <c r="JX337" s="82"/>
      <c r="JY337" s="82"/>
      <c r="KD337" s="82"/>
      <c r="KG337" s="82"/>
      <c r="KH337" s="82"/>
      <c r="KI337" s="82"/>
      <c r="KJ337" s="82"/>
      <c r="KK337" s="82"/>
      <c r="KL337" s="82"/>
      <c r="KM337" s="82"/>
      <c r="LE337" s="82"/>
      <c r="LF337" s="82"/>
      <c r="LG337" s="6"/>
      <c r="LJ337" s="7"/>
      <c r="LK337" s="7"/>
      <c r="LP337" s="82"/>
      <c r="LR337" s="7"/>
      <c r="LS337" s="82"/>
      <c r="LU337" s="7"/>
      <c r="LV337" s="82"/>
      <c r="LW337" s="82"/>
      <c r="LX337" s="83"/>
      <c r="LZ337" s="82"/>
      <c r="MA337" s="80"/>
      <c r="MB337" s="81"/>
      <c r="MC337" s="82"/>
      <c r="MF337" s="82"/>
      <c r="MG337" s="82"/>
      <c r="MI337" s="82"/>
      <c r="ML337" s="82"/>
      <c r="MO337" s="82"/>
      <c r="MP337" s="82"/>
      <c r="MU337" s="82"/>
      <c r="MX337" s="82"/>
      <c r="MY337" s="82"/>
      <c r="MZ337" s="82"/>
      <c r="NA337" s="82"/>
      <c r="NB337" s="82"/>
      <c r="NC337" s="82"/>
      <c r="ND337" s="82"/>
      <c r="NV337" s="82"/>
      <c r="NW337" s="82"/>
      <c r="NX337" s="6"/>
      <c r="OA337" s="7"/>
      <c r="OB337" s="7"/>
      <c r="OG337" s="82"/>
      <c r="OI337" s="7"/>
      <c r="OJ337" s="82"/>
      <c r="OL337" s="7"/>
      <c r="OM337" s="82"/>
      <c r="ON337" s="82"/>
      <c r="OO337" s="83"/>
      <c r="OQ337" s="82"/>
      <c r="OR337" s="80"/>
      <c r="OS337" s="81"/>
      <c r="OT337" s="82"/>
      <c r="OW337" s="82"/>
      <c r="OX337" s="82"/>
      <c r="OZ337" s="82"/>
      <c r="PC337" s="82"/>
      <c r="PF337" s="82"/>
      <c r="PG337" s="82"/>
      <c r="PL337" s="82"/>
      <c r="PO337" s="82"/>
      <c r="PP337" s="82"/>
      <c r="PQ337" s="82"/>
      <c r="PR337" s="82"/>
      <c r="PS337" s="82"/>
      <c r="PT337" s="82"/>
      <c r="PU337" s="82"/>
      <c r="QM337" s="82"/>
      <c r="QN337" s="82"/>
      <c r="QO337" s="6"/>
      <c r="QR337" s="7"/>
      <c r="QS337" s="7"/>
      <c r="QX337" s="82"/>
      <c r="QZ337" s="7"/>
      <c r="RA337" s="82"/>
      <c r="RC337" s="7"/>
      <c r="RD337" s="82"/>
      <c r="RE337" s="82"/>
      <c r="RF337" s="83"/>
      <c r="RH337" s="82"/>
      <c r="RI337" s="80"/>
      <c r="RJ337" s="81"/>
      <c r="RK337" s="82"/>
      <c r="RN337" s="82"/>
      <c r="RO337" s="82"/>
      <c r="RQ337" s="82"/>
      <c r="RT337" s="82"/>
      <c r="RW337" s="82"/>
      <c r="RX337" s="82"/>
      <c r="SC337" s="82"/>
      <c r="SF337" s="82"/>
      <c r="SG337" s="82"/>
      <c r="SH337" s="82"/>
      <c r="SI337" s="82"/>
      <c r="SJ337" s="82"/>
      <c r="SK337" s="82"/>
      <c r="SL337" s="82"/>
      <c r="TD337" s="82"/>
      <c r="TE337" s="82"/>
      <c r="TF337" s="6"/>
      <c r="TI337" s="7"/>
      <c r="TJ337" s="7"/>
      <c r="TO337" s="82"/>
      <c r="TQ337" s="7"/>
      <c r="TR337" s="82"/>
      <c r="TT337" s="7"/>
      <c r="TU337" s="82"/>
      <c r="TV337" s="82"/>
      <c r="TW337" s="83"/>
      <c r="TY337" s="82"/>
      <c r="TZ337" s="80"/>
      <c r="UA337" s="81"/>
      <c r="UB337" s="82"/>
      <c r="UE337" s="82"/>
      <c r="UF337" s="82"/>
      <c r="UH337" s="82"/>
      <c r="UK337" s="82"/>
      <c r="UN337" s="82"/>
      <c r="UO337" s="82"/>
      <c r="UT337" s="82"/>
      <c r="UW337" s="82"/>
      <c r="UX337" s="82"/>
      <c r="UY337" s="82"/>
      <c r="UZ337" s="82"/>
      <c r="VA337" s="82"/>
      <c r="VB337" s="82"/>
      <c r="VC337" s="82"/>
      <c r="VU337" s="82"/>
      <c r="VV337" s="82"/>
      <c r="VW337" s="6"/>
      <c r="VZ337" s="7"/>
      <c r="WA337" s="7"/>
      <c r="WF337" s="82"/>
      <c r="WH337" s="7"/>
      <c r="WI337" s="82"/>
      <c r="WK337" s="7"/>
      <c r="WL337" s="82"/>
      <c r="WM337" s="82"/>
      <c r="WN337" s="83"/>
      <c r="WP337" s="82"/>
      <c r="WQ337" s="80"/>
      <c r="WR337" s="81"/>
      <c r="WS337" s="82"/>
      <c r="WV337" s="82"/>
      <c r="WW337" s="82"/>
      <c r="WY337" s="82"/>
      <c r="XB337" s="82"/>
      <c r="XE337" s="82"/>
      <c r="XF337" s="82"/>
      <c r="XK337" s="82"/>
      <c r="XN337" s="82"/>
      <c r="XO337" s="82"/>
      <c r="XP337" s="82"/>
      <c r="XQ337" s="82"/>
      <c r="XR337" s="82"/>
      <c r="XS337" s="82"/>
      <c r="XT337" s="82"/>
      <c r="YL337" s="82"/>
      <c r="YM337" s="82"/>
      <c r="YN337" s="6"/>
      <c r="YQ337" s="7"/>
      <c r="YR337" s="7"/>
      <c r="YW337" s="82"/>
      <c r="YY337" s="7"/>
      <c r="YZ337" s="82"/>
      <c r="ZB337" s="7"/>
      <c r="ZC337" s="82"/>
      <c r="ZD337" s="82"/>
      <c r="ZE337" s="83"/>
      <c r="ZG337" s="82"/>
      <c r="ZH337" s="80"/>
      <c r="ZI337" s="81"/>
      <c r="ZJ337" s="82"/>
      <c r="ZM337" s="82"/>
      <c r="ZN337" s="82"/>
      <c r="ZP337" s="82"/>
      <c r="ZS337" s="82"/>
      <c r="ZV337" s="82"/>
      <c r="ZW337" s="82"/>
      <c r="AAB337" s="82"/>
      <c r="AAE337" s="82"/>
      <c r="AAF337" s="82"/>
      <c r="AAG337" s="82"/>
      <c r="AAH337" s="82"/>
      <c r="AAI337" s="82"/>
      <c r="AAJ337" s="82"/>
      <c r="AAK337" s="82"/>
      <c r="ABC337" s="82"/>
      <c r="ABD337" s="82"/>
      <c r="ABE337" s="6"/>
      <c r="ABH337" s="7"/>
      <c r="ABI337" s="7"/>
      <c r="ABN337" s="82"/>
      <c r="ABP337" s="7"/>
      <c r="ABQ337" s="82"/>
      <c r="ABS337" s="7"/>
      <c r="ABT337" s="82"/>
      <c r="ABU337" s="82"/>
      <c r="ABV337" s="83"/>
      <c r="ABX337" s="82"/>
      <c r="ABY337" s="80"/>
      <c r="ABZ337" s="81"/>
      <c r="ACA337" s="82"/>
      <c r="ACD337" s="82"/>
      <c r="ACE337" s="82"/>
      <c r="ACG337" s="82"/>
      <c r="ACJ337" s="82"/>
      <c r="ACM337" s="82"/>
      <c r="ACN337" s="82"/>
      <c r="ACS337" s="82"/>
      <c r="ACV337" s="82"/>
      <c r="ACW337" s="82"/>
      <c r="ACX337" s="82"/>
      <c r="ACY337" s="82"/>
      <c r="ACZ337" s="82"/>
      <c r="ADA337" s="82"/>
      <c r="ADB337" s="82"/>
      <c r="ADT337" s="82"/>
      <c r="ADU337" s="82"/>
      <c r="ADV337" s="6"/>
      <c r="ADY337" s="7"/>
      <c r="ADZ337" s="7"/>
      <c r="AEE337" s="82"/>
      <c r="AEG337" s="7"/>
      <c r="AEH337" s="82"/>
      <c r="AEJ337" s="7"/>
      <c r="AEK337" s="82"/>
      <c r="AEL337" s="82"/>
      <c r="AEM337" s="83"/>
      <c r="AEO337" s="82"/>
      <c r="AEP337" s="80"/>
      <c r="AEQ337" s="81"/>
      <c r="AER337" s="82"/>
      <c r="AEU337" s="82"/>
      <c r="AEV337" s="82"/>
      <c r="AEX337" s="82"/>
      <c r="AFA337" s="82"/>
      <c r="AFD337" s="82"/>
      <c r="AFE337" s="82"/>
      <c r="AFJ337" s="82"/>
      <c r="AFM337" s="82"/>
      <c r="AFN337" s="82"/>
      <c r="AFO337" s="82"/>
      <c r="AFP337" s="82"/>
      <c r="AFQ337" s="82"/>
      <c r="AFR337" s="82"/>
      <c r="AFS337" s="82"/>
      <c r="AGK337" s="82"/>
      <c r="AGL337" s="82"/>
      <c r="AGM337" s="6"/>
      <c r="AGP337" s="7"/>
      <c r="AGQ337" s="7"/>
      <c r="AGV337" s="82"/>
      <c r="AGX337" s="7"/>
      <c r="AGY337" s="82"/>
      <c r="AHA337" s="7"/>
      <c r="AHB337" s="82"/>
      <c r="AHC337" s="82"/>
      <c r="AHD337" s="83"/>
      <c r="AHF337" s="82"/>
      <c r="AHG337" s="80"/>
      <c r="AHH337" s="81"/>
      <c r="AHI337" s="82"/>
      <c r="AHL337" s="82"/>
      <c r="AHM337" s="82"/>
      <c r="AHO337" s="82"/>
      <c r="AHR337" s="82"/>
      <c r="AHU337" s="82"/>
      <c r="AHV337" s="82"/>
      <c r="AIA337" s="82"/>
      <c r="AID337" s="82"/>
      <c r="AIE337" s="82"/>
      <c r="AIF337" s="82"/>
      <c r="AIG337" s="82"/>
      <c r="AIH337" s="82"/>
      <c r="AII337" s="82"/>
      <c r="AIJ337" s="82"/>
      <c r="AJB337" s="82"/>
      <c r="AJC337" s="82"/>
      <c r="AJD337" s="6"/>
      <c r="AJG337" s="7"/>
      <c r="AJH337" s="7"/>
      <c r="AJM337" s="82"/>
      <c r="AJO337" s="7"/>
      <c r="AJP337" s="82"/>
      <c r="AJR337" s="7"/>
      <c r="AJS337" s="82"/>
      <c r="AJT337" s="82"/>
      <c r="AJU337" s="83"/>
      <c r="AJW337" s="82"/>
      <c r="AJX337" s="80"/>
      <c r="AJY337" s="81"/>
      <c r="AJZ337" s="82"/>
      <c r="AKC337" s="82"/>
      <c r="AKD337" s="82"/>
      <c r="AKF337" s="82"/>
      <c r="AKI337" s="82"/>
      <c r="AKL337" s="82"/>
      <c r="AKM337" s="82"/>
      <c r="AKR337" s="82"/>
      <c r="AKU337" s="82"/>
      <c r="AKV337" s="82"/>
      <c r="AKW337" s="82"/>
      <c r="AKX337" s="82"/>
      <c r="AKY337" s="82"/>
      <c r="AKZ337" s="82"/>
      <c r="ALA337" s="82"/>
      <c r="ALS337" s="82"/>
      <c r="ALT337" s="82"/>
      <c r="ALU337" s="6"/>
      <c r="ALX337" s="7"/>
      <c r="ALY337" s="7"/>
      <c r="AMD337" s="82"/>
      <c r="AMF337" s="7"/>
      <c r="AMG337" s="82"/>
      <c r="AMI337" s="7"/>
      <c r="AMJ337" s="82"/>
      <c r="AMK337" s="82"/>
      <c r="AML337" s="83"/>
      <c r="AMN337" s="82"/>
      <c r="AMO337" s="80"/>
      <c r="AMP337" s="81"/>
      <c r="AMQ337" s="82"/>
      <c r="AMT337" s="82"/>
      <c r="AMU337" s="82"/>
      <c r="AMW337" s="82"/>
      <c r="AMZ337" s="82"/>
      <c r="ANC337" s="82"/>
      <c r="AND337" s="82"/>
      <c r="ANI337" s="82"/>
      <c r="ANL337" s="82"/>
      <c r="ANM337" s="82"/>
      <c r="ANN337" s="82"/>
      <c r="ANO337" s="82"/>
      <c r="ANP337" s="82"/>
      <c r="ANQ337" s="82"/>
      <c r="ANR337" s="82"/>
      <c r="AOJ337" s="82"/>
      <c r="AOK337" s="82"/>
      <c r="AOL337" s="6"/>
      <c r="AOO337" s="7"/>
      <c r="AOP337" s="7"/>
      <c r="AOU337" s="82"/>
      <c r="AOW337" s="7"/>
      <c r="AOX337" s="82"/>
      <c r="AOZ337" s="7"/>
      <c r="APA337" s="82"/>
      <c r="APB337" s="82"/>
      <c r="APC337" s="83"/>
      <c r="APE337" s="82"/>
      <c r="APF337" s="80"/>
      <c r="APG337" s="81"/>
      <c r="APH337" s="82"/>
      <c r="APK337" s="82"/>
      <c r="APL337" s="82"/>
      <c r="APN337" s="82"/>
      <c r="APQ337" s="82"/>
      <c r="APT337" s="82"/>
      <c r="APU337" s="82"/>
      <c r="APZ337" s="82"/>
      <c r="AQC337" s="82"/>
      <c r="AQD337" s="82"/>
      <c r="AQE337" s="82"/>
      <c r="AQF337" s="82"/>
      <c r="AQG337" s="82"/>
      <c r="AQH337" s="82"/>
      <c r="AQI337" s="82"/>
      <c r="ARA337" s="82"/>
      <c r="ARB337" s="82"/>
      <c r="ARC337" s="6"/>
      <c r="ARF337" s="7"/>
      <c r="ARG337" s="7"/>
      <c r="ARL337" s="82"/>
      <c r="ARN337" s="7"/>
      <c r="ARO337" s="82"/>
      <c r="ARQ337" s="7"/>
      <c r="ARR337" s="82"/>
      <c r="ARS337" s="82"/>
      <c r="ART337" s="83"/>
      <c r="ARV337" s="82"/>
      <c r="ARW337" s="80"/>
      <c r="ARX337" s="81"/>
      <c r="ARY337" s="82"/>
      <c r="ASB337" s="82"/>
      <c r="ASC337" s="82"/>
      <c r="ASE337" s="82"/>
      <c r="ASH337" s="82"/>
      <c r="ASK337" s="82"/>
      <c r="ASL337" s="82"/>
      <c r="ASQ337" s="82"/>
      <c r="AST337" s="82"/>
      <c r="ASU337" s="82"/>
      <c r="ASV337" s="82"/>
      <c r="ASW337" s="82"/>
      <c r="ASX337" s="82"/>
      <c r="ASY337" s="82"/>
      <c r="ASZ337" s="82"/>
      <c r="ATR337" s="82"/>
      <c r="ATS337" s="82"/>
      <c r="ATT337" s="6"/>
      <c r="ATW337" s="7"/>
      <c r="ATX337" s="7"/>
      <c r="AUC337" s="82"/>
      <c r="AUE337" s="7"/>
      <c r="AUF337" s="82"/>
      <c r="AUH337" s="7"/>
      <c r="AUI337" s="82"/>
      <c r="AUJ337" s="82"/>
      <c r="AUK337" s="83"/>
      <c r="AUM337" s="82"/>
      <c r="AUN337" s="80"/>
      <c r="AUO337" s="81"/>
      <c r="AUP337" s="82"/>
      <c r="AUS337" s="82"/>
      <c r="AUT337" s="82"/>
      <c r="AUV337" s="82"/>
      <c r="AUY337" s="82"/>
      <c r="AVB337" s="82"/>
      <c r="AVC337" s="82"/>
      <c r="AVH337" s="82"/>
      <c r="AVK337" s="82"/>
      <c r="AVL337" s="82"/>
      <c r="AVM337" s="82"/>
      <c r="AVN337" s="82"/>
      <c r="AVO337" s="82"/>
      <c r="AVP337" s="82"/>
      <c r="AVQ337" s="82"/>
      <c r="AWI337" s="82"/>
      <c r="AWJ337" s="82"/>
      <c r="AWK337" s="6"/>
      <c r="AWN337" s="7"/>
      <c r="AWO337" s="7"/>
      <c r="AWT337" s="82"/>
      <c r="AWV337" s="7"/>
      <c r="AWW337" s="82"/>
      <c r="AWY337" s="7"/>
      <c r="AWZ337" s="82"/>
      <c r="AXA337" s="82"/>
      <c r="AXB337" s="83"/>
      <c r="AXD337" s="82"/>
      <c r="AXE337" s="80"/>
      <c r="AXF337" s="81"/>
      <c r="AXG337" s="82"/>
      <c r="AXJ337" s="82"/>
      <c r="AXK337" s="82"/>
      <c r="AXM337" s="82"/>
      <c r="AXP337" s="82"/>
      <c r="AXS337" s="82"/>
      <c r="AXT337" s="82"/>
      <c r="AXY337" s="82"/>
      <c r="AYB337" s="82"/>
      <c r="AYC337" s="82"/>
      <c r="AYD337" s="82"/>
      <c r="AYE337" s="82"/>
      <c r="AYF337" s="82"/>
      <c r="AYG337" s="82"/>
      <c r="AYH337" s="82"/>
      <c r="AYZ337" s="82"/>
      <c r="AZA337" s="82"/>
      <c r="AZB337" s="6"/>
      <c r="AZE337" s="7"/>
      <c r="AZF337" s="7"/>
      <c r="AZK337" s="82"/>
      <c r="AZM337" s="7"/>
      <c r="AZN337" s="82"/>
      <c r="AZP337" s="7"/>
      <c r="AZQ337" s="82"/>
      <c r="AZR337" s="82"/>
      <c r="AZS337" s="83"/>
      <c r="AZU337" s="82"/>
      <c r="AZV337" s="80"/>
      <c r="AZW337" s="81"/>
      <c r="AZX337" s="82"/>
      <c r="BAA337" s="82"/>
      <c r="BAB337" s="82"/>
      <c r="BAD337" s="82"/>
      <c r="BAG337" s="82"/>
      <c r="BAJ337" s="82"/>
      <c r="BAK337" s="82"/>
      <c r="BAP337" s="82"/>
      <c r="BAS337" s="82"/>
      <c r="BAT337" s="82"/>
      <c r="BAU337" s="82"/>
      <c r="BAV337" s="82"/>
      <c r="BAW337" s="82"/>
      <c r="BAX337" s="82"/>
      <c r="BAY337" s="82"/>
      <c r="BBQ337" s="82"/>
      <c r="BBR337" s="82"/>
      <c r="BBS337" s="6"/>
      <c r="BBV337" s="7"/>
      <c r="BBW337" s="7"/>
      <c r="BCB337" s="82"/>
      <c r="BCD337" s="7"/>
      <c r="BCE337" s="82"/>
      <c r="BCG337" s="7"/>
      <c r="BCH337" s="82"/>
      <c r="BCI337" s="82"/>
      <c r="BCJ337" s="83"/>
      <c r="BCL337" s="82"/>
      <c r="BCM337" s="80"/>
      <c r="BCN337" s="81"/>
      <c r="BCO337" s="82"/>
      <c r="BCR337" s="82"/>
      <c r="BCS337" s="82"/>
      <c r="BCU337" s="82"/>
      <c r="BCX337" s="82"/>
      <c r="BDA337" s="82"/>
      <c r="BDB337" s="82"/>
      <c r="BDG337" s="82"/>
      <c r="BDJ337" s="82"/>
      <c r="BDK337" s="82"/>
      <c r="BDL337" s="82"/>
      <c r="BDM337" s="82"/>
      <c r="BDN337" s="82"/>
      <c r="BDO337" s="82"/>
      <c r="BDP337" s="82"/>
      <c r="BEH337" s="82"/>
      <c r="BEI337" s="82"/>
      <c r="BEJ337" s="6"/>
      <c r="BEM337" s="7"/>
      <c r="BEN337" s="7"/>
      <c r="BES337" s="82"/>
      <c r="BEU337" s="7"/>
      <c r="BEV337" s="82"/>
      <c r="BEX337" s="7"/>
      <c r="BEY337" s="82"/>
      <c r="BEZ337" s="82"/>
      <c r="BFA337" s="83"/>
      <c r="BFC337" s="82"/>
      <c r="BFD337" s="80"/>
      <c r="BFE337" s="81"/>
      <c r="BFF337" s="82"/>
      <c r="BFI337" s="82"/>
      <c r="BFJ337" s="82"/>
      <c r="BFL337" s="82"/>
      <c r="BFO337" s="82"/>
      <c r="BFR337" s="82"/>
      <c r="BFS337" s="82"/>
      <c r="BFX337" s="82"/>
      <c r="BGA337" s="82"/>
      <c r="BGB337" s="82"/>
      <c r="BGC337" s="82"/>
      <c r="BGD337" s="82"/>
      <c r="BGE337" s="82"/>
      <c r="BGF337" s="82"/>
      <c r="BGG337" s="82"/>
      <c r="BGY337" s="82"/>
      <c r="BGZ337" s="82"/>
      <c r="BHA337" s="6"/>
      <c r="BHD337" s="7"/>
      <c r="BHE337" s="7"/>
      <c r="BHJ337" s="82"/>
      <c r="BHL337" s="7"/>
      <c r="BHM337" s="82"/>
      <c r="BHO337" s="7"/>
      <c r="BHP337" s="82"/>
      <c r="BHQ337" s="82"/>
      <c r="BHR337" s="83"/>
      <c r="BHT337" s="82"/>
      <c r="BHU337" s="80"/>
      <c r="BHV337" s="81"/>
      <c r="BHW337" s="82"/>
      <c r="BHZ337" s="82"/>
      <c r="BIA337" s="82"/>
      <c r="BIC337" s="82"/>
      <c r="BIF337" s="82"/>
      <c r="BII337" s="82"/>
      <c r="BIJ337" s="82"/>
      <c r="BIO337" s="82"/>
      <c r="BIR337" s="82"/>
      <c r="BIS337" s="82"/>
      <c r="BIT337" s="82"/>
      <c r="BIU337" s="82"/>
      <c r="BIV337" s="82"/>
      <c r="BIW337" s="82"/>
      <c r="BIX337" s="82"/>
      <c r="BJP337" s="82"/>
      <c r="BJQ337" s="82"/>
      <c r="BJR337" s="6"/>
      <c r="BJU337" s="7"/>
      <c r="BJV337" s="7"/>
      <c r="BKA337" s="82"/>
      <c r="BKC337" s="7"/>
      <c r="BKD337" s="82"/>
      <c r="BKF337" s="7"/>
      <c r="BKG337" s="82"/>
      <c r="BKH337" s="82"/>
      <c r="BKI337" s="83"/>
      <c r="BKK337" s="82"/>
      <c r="BKL337" s="80"/>
      <c r="BKM337" s="81"/>
      <c r="BKN337" s="82"/>
      <c r="BKQ337" s="82"/>
      <c r="BKR337" s="82"/>
      <c r="BKT337" s="82"/>
      <c r="BKW337" s="82"/>
      <c r="BKZ337" s="82"/>
      <c r="BLA337" s="82"/>
      <c r="BLF337" s="82"/>
      <c r="BLI337" s="82"/>
      <c r="BLJ337" s="82"/>
      <c r="BLK337" s="82"/>
      <c r="BLL337" s="82"/>
      <c r="BLM337" s="82"/>
      <c r="BLN337" s="82"/>
      <c r="BLO337" s="82"/>
      <c r="BMG337" s="82"/>
      <c r="BMH337" s="82"/>
      <c r="BMI337" s="6"/>
      <c r="BML337" s="7"/>
      <c r="BMM337" s="7"/>
      <c r="BMR337" s="82"/>
      <c r="BMT337" s="7"/>
      <c r="BMU337" s="82"/>
      <c r="BMW337" s="7"/>
      <c r="BMX337" s="82"/>
      <c r="BMY337" s="82"/>
      <c r="BMZ337" s="83"/>
      <c r="BNB337" s="82"/>
      <c r="BNC337" s="80"/>
      <c r="BND337" s="81"/>
      <c r="BNE337" s="82"/>
      <c r="BNH337" s="82"/>
      <c r="BNI337" s="82"/>
      <c r="BNK337" s="82"/>
      <c r="BNN337" s="82"/>
      <c r="BNQ337" s="82"/>
      <c r="BNR337" s="82"/>
      <c r="BNW337" s="82"/>
      <c r="BNZ337" s="82"/>
      <c r="BOA337" s="82"/>
      <c r="BOB337" s="82"/>
      <c r="BOC337" s="82"/>
      <c r="BOD337" s="82"/>
      <c r="BOE337" s="82"/>
      <c r="BOF337" s="82"/>
      <c r="BOX337" s="82"/>
      <c r="BOY337" s="82"/>
      <c r="BOZ337" s="6"/>
      <c r="BPC337" s="7"/>
      <c r="BPD337" s="7"/>
      <c r="BPI337" s="82"/>
      <c r="BPK337" s="7"/>
      <c r="BPL337" s="82"/>
      <c r="BPN337" s="7"/>
      <c r="BPO337" s="82"/>
      <c r="BPP337" s="82"/>
      <c r="BPQ337" s="83"/>
      <c r="BPS337" s="82"/>
      <c r="BPT337" s="80"/>
      <c r="BPU337" s="81"/>
      <c r="BPV337" s="82"/>
      <c r="BPY337" s="82"/>
      <c r="BPZ337" s="82"/>
      <c r="BQB337" s="82"/>
      <c r="BQE337" s="82"/>
      <c r="BQH337" s="82"/>
      <c r="BQI337" s="82"/>
      <c r="BQN337" s="82"/>
      <c r="BQQ337" s="82"/>
      <c r="BQR337" s="82"/>
      <c r="BQS337" s="82"/>
      <c r="BQT337" s="82"/>
      <c r="BQU337" s="82"/>
      <c r="BQV337" s="82"/>
      <c r="BQW337" s="82"/>
      <c r="BRO337" s="82"/>
      <c r="BRP337" s="82"/>
      <c r="BRQ337" s="6"/>
      <c r="BRT337" s="7"/>
      <c r="BRU337" s="7"/>
      <c r="BRZ337" s="82"/>
      <c r="BSB337" s="7"/>
      <c r="BSC337" s="82"/>
      <c r="BSE337" s="7"/>
      <c r="BSF337" s="82"/>
      <c r="BSG337" s="82"/>
      <c r="BSH337" s="83"/>
      <c r="BSJ337" s="82"/>
      <c r="BSK337" s="80"/>
      <c r="BSL337" s="81"/>
      <c r="BSM337" s="82"/>
      <c r="BSP337" s="82"/>
      <c r="BSQ337" s="82"/>
      <c r="BSS337" s="82"/>
      <c r="BSV337" s="82"/>
      <c r="BSY337" s="82"/>
      <c r="BSZ337" s="82"/>
      <c r="BTE337" s="82"/>
      <c r="BTH337" s="82"/>
      <c r="BTI337" s="82"/>
      <c r="BTJ337" s="82"/>
      <c r="BTK337" s="82"/>
      <c r="BTL337" s="82"/>
      <c r="BTM337" s="82"/>
      <c r="BTN337" s="82"/>
      <c r="BUF337" s="82"/>
      <c r="BUG337" s="82"/>
      <c r="BUH337" s="6"/>
      <c r="BUK337" s="7"/>
      <c r="BUL337" s="7"/>
      <c r="BUQ337" s="82"/>
      <c r="BUS337" s="7"/>
      <c r="BUT337" s="82"/>
      <c r="BUV337" s="7"/>
      <c r="BUW337" s="82"/>
      <c r="BUX337" s="82"/>
      <c r="BUY337" s="83"/>
      <c r="BVA337" s="82"/>
      <c r="BVB337" s="80"/>
      <c r="BVC337" s="81"/>
      <c r="BVD337" s="82"/>
      <c r="BVG337" s="82"/>
      <c r="BVH337" s="82"/>
      <c r="BVJ337" s="82"/>
      <c r="BVM337" s="82"/>
      <c r="BVP337" s="82"/>
      <c r="BVQ337" s="82"/>
      <c r="BVV337" s="82"/>
      <c r="BVY337" s="82"/>
      <c r="BVZ337" s="82"/>
      <c r="BWA337" s="82"/>
      <c r="BWB337" s="82"/>
      <c r="BWC337" s="82"/>
      <c r="BWD337" s="82"/>
      <c r="BWE337" s="82"/>
      <c r="BWW337" s="82"/>
      <c r="BWX337" s="82"/>
      <c r="BWY337" s="6"/>
      <c r="BXB337" s="7"/>
      <c r="BXC337" s="7"/>
      <c r="BXH337" s="82"/>
      <c r="BXJ337" s="7"/>
      <c r="BXK337" s="82"/>
      <c r="BXM337" s="7"/>
      <c r="BXN337" s="82"/>
      <c r="BXO337" s="82"/>
      <c r="BXP337" s="83"/>
      <c r="BXR337" s="82"/>
      <c r="BXS337" s="80"/>
      <c r="BXT337" s="81"/>
      <c r="BXU337" s="82"/>
      <c r="BXX337" s="82"/>
      <c r="BXY337" s="82"/>
      <c r="BYA337" s="82"/>
      <c r="BYD337" s="82"/>
      <c r="BYG337" s="82"/>
      <c r="BYH337" s="82"/>
      <c r="BYM337" s="82"/>
      <c r="BYP337" s="82"/>
      <c r="BYQ337" s="82"/>
      <c r="BYR337" s="82"/>
      <c r="BYS337" s="82"/>
      <c r="BYT337" s="82"/>
      <c r="BYU337" s="82"/>
      <c r="BYV337" s="82"/>
      <c r="BZN337" s="82"/>
      <c r="BZO337" s="82"/>
      <c r="BZP337" s="6"/>
      <c r="BZS337" s="7"/>
      <c r="BZT337" s="7"/>
      <c r="BZY337" s="82"/>
      <c r="CAA337" s="7"/>
      <c r="CAB337" s="82"/>
      <c r="CAD337" s="7"/>
      <c r="CAE337" s="82"/>
      <c r="CAF337" s="82"/>
      <c r="CAG337" s="83"/>
      <c r="CAI337" s="82"/>
      <c r="CAJ337" s="80"/>
      <c r="CAK337" s="81"/>
      <c r="CAL337" s="82"/>
      <c r="CAO337" s="82"/>
      <c r="CAP337" s="82"/>
      <c r="CAR337" s="82"/>
      <c r="CAU337" s="82"/>
      <c r="CAX337" s="82"/>
      <c r="CAY337" s="82"/>
      <c r="CBD337" s="82"/>
      <c r="CBG337" s="82"/>
      <c r="CBH337" s="82"/>
      <c r="CBI337" s="82"/>
      <c r="CBJ337" s="82"/>
      <c r="CBK337" s="82"/>
      <c r="CBL337" s="82"/>
      <c r="CBM337" s="82"/>
      <c r="CCE337" s="82"/>
      <c r="CCF337" s="82"/>
      <c r="CCG337" s="6"/>
      <c r="CCJ337" s="7"/>
      <c r="CCK337" s="7"/>
      <c r="CCP337" s="82"/>
      <c r="CCR337" s="7"/>
      <c r="CCS337" s="82"/>
      <c r="CCU337" s="7"/>
      <c r="CCV337" s="82"/>
      <c r="CCW337" s="82"/>
      <c r="CCX337" s="83"/>
      <c r="CCZ337" s="82"/>
      <c r="CDA337" s="80"/>
      <c r="CDB337" s="81"/>
      <c r="CDC337" s="82"/>
      <c r="CDF337" s="82"/>
      <c r="CDG337" s="82"/>
      <c r="CDI337" s="82"/>
      <c r="CDL337" s="82"/>
      <c r="CDO337" s="82"/>
      <c r="CDP337" s="82"/>
      <c r="CDU337" s="82"/>
      <c r="CDX337" s="82"/>
      <c r="CDY337" s="82"/>
      <c r="CDZ337" s="82"/>
      <c r="CEA337" s="82"/>
      <c r="CEB337" s="82"/>
      <c r="CEC337" s="82"/>
      <c r="CED337" s="82"/>
      <c r="CEV337" s="82"/>
      <c r="CEW337" s="82"/>
      <c r="CEX337" s="6"/>
      <c r="CFA337" s="7"/>
      <c r="CFB337" s="7"/>
      <c r="CFG337" s="82"/>
      <c r="CFI337" s="7"/>
      <c r="CFJ337" s="82"/>
      <c r="CFL337" s="7"/>
      <c r="CFM337" s="82"/>
      <c r="CFN337" s="82"/>
      <c r="CFO337" s="83"/>
      <c r="CFQ337" s="82"/>
      <c r="CFR337" s="80"/>
      <c r="CFS337" s="81"/>
      <c r="CFT337" s="82"/>
      <c r="CFW337" s="82"/>
      <c r="CFX337" s="82"/>
      <c r="CFZ337" s="82"/>
      <c r="CGC337" s="82"/>
      <c r="CGF337" s="82"/>
      <c r="CGG337" s="82"/>
      <c r="CGL337" s="82"/>
      <c r="CGO337" s="82"/>
      <c r="CGP337" s="82"/>
      <c r="CGQ337" s="82"/>
      <c r="CGR337" s="82"/>
      <c r="CGS337" s="82"/>
      <c r="CGT337" s="82"/>
      <c r="CGU337" s="82"/>
      <c r="CHM337" s="82"/>
      <c r="CHN337" s="82"/>
      <c r="CHO337" s="6"/>
      <c r="CHR337" s="7"/>
      <c r="CHS337" s="7"/>
      <c r="CHX337" s="82"/>
      <c r="CHZ337" s="7"/>
      <c r="CIA337" s="82"/>
      <c r="CIC337" s="7"/>
      <c r="CID337" s="82"/>
      <c r="CIE337" s="82"/>
      <c r="CIF337" s="83"/>
      <c r="CIH337" s="82"/>
      <c r="CII337" s="80"/>
      <c r="CIJ337" s="81"/>
      <c r="CIK337" s="82"/>
      <c r="CIN337" s="82"/>
      <c r="CIO337" s="82"/>
      <c r="CIQ337" s="82"/>
      <c r="CIT337" s="82"/>
      <c r="CIW337" s="82"/>
      <c r="CIX337" s="82"/>
      <c r="CJC337" s="82"/>
      <c r="CJF337" s="82"/>
      <c r="CJG337" s="82"/>
      <c r="CJH337" s="82"/>
      <c r="CJI337" s="82"/>
      <c r="CJJ337" s="82"/>
      <c r="CJK337" s="82"/>
      <c r="CJL337" s="82"/>
      <c r="CKD337" s="82"/>
      <c r="CKE337" s="82"/>
      <c r="CKF337" s="6"/>
      <c r="CKI337" s="7"/>
      <c r="CKJ337" s="7"/>
      <c r="CKO337" s="82"/>
      <c r="CKQ337" s="7"/>
      <c r="CKR337" s="82"/>
      <c r="CKT337" s="7"/>
      <c r="CKU337" s="82"/>
      <c r="CKV337" s="82"/>
      <c r="CKW337" s="83"/>
      <c r="CKY337" s="82"/>
      <c r="CKZ337" s="80"/>
      <c r="CLA337" s="81"/>
      <c r="CLB337" s="82"/>
      <c r="CLE337" s="82"/>
      <c r="CLF337" s="82"/>
      <c r="CLH337" s="82"/>
      <c r="CLK337" s="82"/>
      <c r="CLN337" s="82"/>
      <c r="CLO337" s="82"/>
      <c r="CLT337" s="82"/>
      <c r="CLW337" s="82"/>
      <c r="CLX337" s="82"/>
      <c r="CLY337" s="82"/>
      <c r="CLZ337" s="82"/>
      <c r="CMA337" s="82"/>
      <c r="CMB337" s="82"/>
      <c r="CMC337" s="82"/>
      <c r="CMU337" s="82"/>
      <c r="CMV337" s="82"/>
      <c r="CMW337" s="6"/>
      <c r="CMZ337" s="7"/>
      <c r="CNA337" s="7"/>
      <c r="CNF337" s="82"/>
      <c r="CNH337" s="7"/>
      <c r="CNI337" s="82"/>
      <c r="CNK337" s="7"/>
      <c r="CNL337" s="82"/>
      <c r="CNM337" s="82"/>
      <c r="CNN337" s="83"/>
      <c r="CNP337" s="82"/>
      <c r="CNQ337" s="80"/>
      <c r="CNR337" s="81"/>
      <c r="CNS337" s="82"/>
      <c r="CNV337" s="82"/>
      <c r="CNW337" s="82"/>
      <c r="CNY337" s="82"/>
      <c r="COB337" s="82"/>
      <c r="COE337" s="82"/>
      <c r="COF337" s="82"/>
      <c r="COK337" s="82"/>
      <c r="CON337" s="82"/>
      <c r="COO337" s="82"/>
      <c r="COP337" s="82"/>
      <c r="COQ337" s="82"/>
      <c r="COR337" s="82"/>
      <c r="COS337" s="82"/>
      <c r="COT337" s="82"/>
      <c r="CPL337" s="82"/>
      <c r="CPM337" s="82"/>
      <c r="CPN337" s="6"/>
      <c r="CPQ337" s="7"/>
      <c r="CPR337" s="7"/>
      <c r="CPW337" s="82"/>
      <c r="CPY337" s="7"/>
      <c r="CPZ337" s="82"/>
      <c r="CQB337" s="7"/>
      <c r="CQC337" s="82"/>
      <c r="CQD337" s="82"/>
      <c r="CQE337" s="83"/>
      <c r="CQG337" s="82"/>
      <c r="CQH337" s="80"/>
      <c r="CQI337" s="81"/>
      <c r="CQJ337" s="82"/>
      <c r="CQM337" s="82"/>
      <c r="CQN337" s="82"/>
      <c r="CQP337" s="82"/>
      <c r="CQS337" s="82"/>
      <c r="CQV337" s="82"/>
      <c r="CQW337" s="82"/>
      <c r="CRB337" s="82"/>
      <c r="CRE337" s="82"/>
      <c r="CRF337" s="82"/>
      <c r="CRG337" s="82"/>
      <c r="CRH337" s="82"/>
      <c r="CRI337" s="82"/>
      <c r="CRJ337" s="82"/>
      <c r="CRK337" s="82"/>
      <c r="CSC337" s="82"/>
      <c r="CSD337" s="82"/>
      <c r="CSE337" s="6"/>
      <c r="CSH337" s="7"/>
      <c r="CSI337" s="7"/>
      <c r="CSN337" s="82"/>
      <c r="CSP337" s="7"/>
      <c r="CSQ337" s="82"/>
      <c r="CSS337" s="7"/>
      <c r="CST337" s="82"/>
      <c r="CSU337" s="82"/>
      <c r="CSV337" s="83"/>
      <c r="CSX337" s="82"/>
      <c r="CSY337" s="80"/>
      <c r="CSZ337" s="81"/>
      <c r="CTA337" s="82"/>
      <c r="CTD337" s="82"/>
      <c r="CTE337" s="82"/>
      <c r="CTG337" s="82"/>
      <c r="CTJ337" s="82"/>
      <c r="CTM337" s="82"/>
      <c r="CTN337" s="82"/>
      <c r="CTS337" s="82"/>
      <c r="CTV337" s="82"/>
      <c r="CTW337" s="82"/>
      <c r="CTX337" s="82"/>
      <c r="CTY337" s="82"/>
      <c r="CTZ337" s="82"/>
      <c r="CUA337" s="82"/>
      <c r="CUB337" s="82"/>
      <c r="CUT337" s="82"/>
      <c r="CUU337" s="82"/>
      <c r="CUV337" s="6"/>
      <c r="CUY337" s="7"/>
      <c r="CUZ337" s="7"/>
      <c r="CVE337" s="82"/>
      <c r="CVG337" s="7"/>
      <c r="CVH337" s="82"/>
      <c r="CVJ337" s="7"/>
      <c r="CVK337" s="82"/>
      <c r="CVL337" s="82"/>
      <c r="CVM337" s="83"/>
      <c r="CVO337" s="82"/>
      <c r="CVP337" s="80"/>
      <c r="CVQ337" s="81"/>
      <c r="CVR337" s="82"/>
      <c r="CVU337" s="82"/>
      <c r="CVV337" s="82"/>
      <c r="CVX337" s="82"/>
      <c r="CWA337" s="82"/>
      <c r="CWD337" s="82"/>
      <c r="CWE337" s="82"/>
      <c r="CWJ337" s="82"/>
      <c r="CWM337" s="82"/>
      <c r="CWN337" s="82"/>
      <c r="CWO337" s="82"/>
      <c r="CWP337" s="82"/>
      <c r="CWQ337" s="82"/>
      <c r="CWR337" s="82"/>
      <c r="CWS337" s="82"/>
      <c r="CXK337" s="82"/>
      <c r="CXL337" s="82"/>
      <c r="CXM337" s="6"/>
      <c r="CXP337" s="7"/>
      <c r="CXQ337" s="7"/>
      <c r="CXV337" s="82"/>
      <c r="CXX337" s="7"/>
      <c r="CXY337" s="82"/>
      <c r="CYA337" s="7"/>
      <c r="CYB337" s="82"/>
      <c r="CYC337" s="82"/>
      <c r="CYD337" s="83"/>
      <c r="CYF337" s="82"/>
      <c r="CYG337" s="80"/>
      <c r="CYH337" s="81"/>
      <c r="CYI337" s="82"/>
      <c r="CYL337" s="82"/>
      <c r="CYM337" s="82"/>
      <c r="CYO337" s="82"/>
      <c r="CYR337" s="82"/>
      <c r="CYU337" s="82"/>
      <c r="CYV337" s="82"/>
      <c r="CZA337" s="82"/>
      <c r="CZD337" s="82"/>
      <c r="CZE337" s="82"/>
      <c r="CZF337" s="82"/>
      <c r="CZG337" s="82"/>
      <c r="CZH337" s="82"/>
      <c r="CZI337" s="82"/>
      <c r="CZJ337" s="82"/>
      <c r="DAB337" s="82"/>
      <c r="DAC337" s="82"/>
      <c r="DAD337" s="6"/>
      <c r="DAG337" s="7"/>
      <c r="DAH337" s="7"/>
      <c r="DAM337" s="82"/>
      <c r="DAO337" s="7"/>
      <c r="DAP337" s="82"/>
      <c r="DAR337" s="7"/>
      <c r="DAS337" s="82"/>
      <c r="DAT337" s="82"/>
      <c r="DAU337" s="83"/>
      <c r="DAW337" s="82"/>
      <c r="DAX337" s="80"/>
      <c r="DAY337" s="81"/>
      <c r="DAZ337" s="82"/>
      <c r="DBC337" s="82"/>
      <c r="DBD337" s="82"/>
      <c r="DBF337" s="82"/>
      <c r="DBI337" s="82"/>
      <c r="DBL337" s="82"/>
      <c r="DBM337" s="82"/>
      <c r="DBR337" s="82"/>
      <c r="DBU337" s="82"/>
      <c r="DBV337" s="82"/>
      <c r="DBW337" s="82"/>
      <c r="DBX337" s="82"/>
      <c r="DBY337" s="82"/>
      <c r="DBZ337" s="82"/>
      <c r="DCA337" s="82"/>
      <c r="DCS337" s="82"/>
      <c r="DCT337" s="82"/>
      <c r="DCU337" s="6"/>
      <c r="DCX337" s="7"/>
      <c r="DCY337" s="7"/>
      <c r="DDD337" s="82"/>
      <c r="DDF337" s="7"/>
      <c r="DDG337" s="82"/>
      <c r="DDI337" s="7"/>
      <c r="DDJ337" s="82"/>
      <c r="DDK337" s="82"/>
      <c r="DDL337" s="83"/>
      <c r="DDN337" s="82"/>
      <c r="DDO337" s="80"/>
      <c r="DDP337" s="81"/>
      <c r="DDQ337" s="82"/>
      <c r="DDT337" s="82"/>
      <c r="DDU337" s="82"/>
      <c r="DDW337" s="82"/>
      <c r="DDZ337" s="82"/>
      <c r="DEC337" s="82"/>
      <c r="DED337" s="82"/>
      <c r="DEI337" s="82"/>
      <c r="DEL337" s="82"/>
      <c r="DEM337" s="82"/>
      <c r="DEN337" s="82"/>
      <c r="DEO337" s="82"/>
      <c r="DEP337" s="82"/>
      <c r="DEQ337" s="82"/>
      <c r="DER337" s="82"/>
      <c r="DFJ337" s="82"/>
      <c r="DFK337" s="82"/>
      <c r="DFL337" s="6"/>
      <c r="DFO337" s="7"/>
      <c r="DFP337" s="7"/>
      <c r="DFU337" s="82"/>
      <c r="DFW337" s="7"/>
      <c r="DFX337" s="82"/>
      <c r="DFZ337" s="7"/>
      <c r="DGA337" s="82"/>
      <c r="DGB337" s="82"/>
      <c r="DGC337" s="83"/>
      <c r="DGE337" s="82"/>
      <c r="DGF337" s="80"/>
      <c r="DGG337" s="81"/>
      <c r="DGH337" s="82"/>
      <c r="DGK337" s="82"/>
      <c r="DGL337" s="82"/>
      <c r="DGN337" s="82"/>
      <c r="DGQ337" s="82"/>
      <c r="DGT337" s="82"/>
      <c r="DGU337" s="82"/>
      <c r="DGZ337" s="82"/>
      <c r="DHC337" s="82"/>
      <c r="DHD337" s="82"/>
      <c r="DHE337" s="82"/>
      <c r="DHF337" s="82"/>
      <c r="DHG337" s="82"/>
      <c r="DHH337" s="82"/>
      <c r="DHI337" s="82"/>
      <c r="DIA337" s="82"/>
      <c r="DIB337" s="82"/>
      <c r="DIC337" s="6"/>
      <c r="DIF337" s="7"/>
      <c r="DIG337" s="7"/>
      <c r="DIL337" s="82"/>
      <c r="DIN337" s="7"/>
      <c r="DIO337" s="82"/>
      <c r="DIQ337" s="7"/>
      <c r="DIR337" s="82"/>
      <c r="DIS337" s="82"/>
      <c r="DIT337" s="83"/>
      <c r="DIV337" s="82"/>
      <c r="DIW337" s="80"/>
      <c r="DIX337" s="81"/>
      <c r="DIY337" s="82"/>
      <c r="DJB337" s="82"/>
      <c r="DJC337" s="82"/>
      <c r="DJE337" s="82"/>
      <c r="DJH337" s="82"/>
      <c r="DJK337" s="82"/>
      <c r="DJL337" s="82"/>
      <c r="DJQ337" s="82"/>
      <c r="DJT337" s="82"/>
      <c r="DJU337" s="82"/>
      <c r="DJV337" s="82"/>
      <c r="DJW337" s="82"/>
      <c r="DJX337" s="82"/>
      <c r="DJY337" s="82"/>
      <c r="DJZ337" s="82"/>
      <c r="DKR337" s="82"/>
      <c r="DKS337" s="82"/>
      <c r="DKT337" s="6"/>
      <c r="DKW337" s="7"/>
      <c r="DKX337" s="7"/>
      <c r="DLC337" s="82"/>
      <c r="DLE337" s="7"/>
      <c r="DLF337" s="82"/>
      <c r="DLH337" s="7"/>
      <c r="DLI337" s="82"/>
      <c r="DLJ337" s="82"/>
      <c r="DLK337" s="83"/>
      <c r="DLM337" s="82"/>
      <c r="DLN337" s="80"/>
      <c r="DLO337" s="81"/>
      <c r="DLP337" s="82"/>
      <c r="DLS337" s="82"/>
      <c r="DLT337" s="82"/>
      <c r="DLV337" s="82"/>
      <c r="DLY337" s="82"/>
      <c r="DMB337" s="82"/>
      <c r="DMC337" s="82"/>
      <c r="DMH337" s="82"/>
      <c r="DMK337" s="82"/>
      <c r="DML337" s="82"/>
      <c r="DMM337" s="82"/>
      <c r="DMN337" s="82"/>
      <c r="DMO337" s="82"/>
      <c r="DMP337" s="82"/>
      <c r="DMQ337" s="82"/>
      <c r="DNI337" s="82"/>
      <c r="DNJ337" s="82"/>
      <c r="DNK337" s="6"/>
      <c r="DNN337" s="7"/>
      <c r="DNO337" s="7"/>
      <c r="DNT337" s="82"/>
      <c r="DNV337" s="7"/>
      <c r="DNW337" s="82"/>
      <c r="DNY337" s="7"/>
      <c r="DNZ337" s="82"/>
      <c r="DOA337" s="82"/>
      <c r="DOB337" s="83"/>
      <c r="DOD337" s="82"/>
      <c r="DOE337" s="80"/>
      <c r="DOF337" s="81"/>
      <c r="DOG337" s="82"/>
      <c r="DOJ337" s="82"/>
      <c r="DOK337" s="82"/>
      <c r="DOM337" s="82"/>
      <c r="DOP337" s="82"/>
      <c r="DOS337" s="82"/>
      <c r="DOT337" s="82"/>
      <c r="DOY337" s="82"/>
      <c r="DPB337" s="82"/>
      <c r="DPC337" s="82"/>
      <c r="DPD337" s="82"/>
      <c r="DPE337" s="82"/>
      <c r="DPF337" s="82"/>
      <c r="DPG337" s="82"/>
      <c r="DPH337" s="82"/>
      <c r="DPZ337" s="82"/>
      <c r="DQA337" s="82"/>
      <c r="DQB337" s="6"/>
      <c r="DQE337" s="7"/>
      <c r="DQF337" s="7"/>
      <c r="DQK337" s="82"/>
      <c r="DQM337" s="7"/>
      <c r="DQN337" s="82"/>
      <c r="DQP337" s="7"/>
      <c r="DQQ337" s="82"/>
      <c r="DQR337" s="82"/>
      <c r="DQS337" s="83"/>
      <c r="DQU337" s="82"/>
      <c r="DQV337" s="80"/>
      <c r="DQW337" s="81"/>
      <c r="DQX337" s="82"/>
      <c r="DRA337" s="82"/>
      <c r="DRB337" s="82"/>
      <c r="DRD337" s="82"/>
      <c r="DRG337" s="82"/>
      <c r="DRJ337" s="82"/>
      <c r="DRK337" s="82"/>
      <c r="DRP337" s="82"/>
      <c r="DRS337" s="82"/>
      <c r="DRT337" s="82"/>
      <c r="DRU337" s="82"/>
      <c r="DRV337" s="82"/>
      <c r="DRW337" s="82"/>
      <c r="DRX337" s="82"/>
      <c r="DRY337" s="82"/>
      <c r="DSQ337" s="82"/>
      <c r="DSR337" s="82"/>
      <c r="DSS337" s="6"/>
      <c r="DSV337" s="7"/>
      <c r="DSW337" s="7"/>
      <c r="DTB337" s="82"/>
      <c r="DTD337" s="7"/>
      <c r="DTE337" s="82"/>
      <c r="DTG337" s="7"/>
      <c r="DTH337" s="82"/>
      <c r="DTI337" s="82"/>
      <c r="DTJ337" s="83"/>
      <c r="DTL337" s="82"/>
      <c r="DTM337" s="80"/>
      <c r="DTN337" s="81"/>
      <c r="DTO337" s="82"/>
      <c r="DTR337" s="82"/>
      <c r="DTS337" s="82"/>
      <c r="DTU337" s="82"/>
      <c r="DTX337" s="82"/>
      <c r="DUA337" s="82"/>
      <c r="DUB337" s="82"/>
      <c r="DUG337" s="82"/>
      <c r="DUJ337" s="82"/>
      <c r="DUK337" s="82"/>
      <c r="DUL337" s="82"/>
      <c r="DUM337" s="82"/>
      <c r="DUN337" s="82"/>
      <c r="DUO337" s="82"/>
      <c r="DUP337" s="82"/>
      <c r="DVH337" s="82"/>
      <c r="DVI337" s="82"/>
      <c r="DVJ337" s="6"/>
      <c r="DVM337" s="7"/>
      <c r="DVN337" s="7"/>
      <c r="DVS337" s="82"/>
      <c r="DVU337" s="7"/>
      <c r="DVV337" s="82"/>
      <c r="DVX337" s="7"/>
      <c r="DVY337" s="82"/>
      <c r="DVZ337" s="82"/>
      <c r="DWA337" s="83"/>
      <c r="DWC337" s="82"/>
      <c r="DWD337" s="80"/>
      <c r="DWE337" s="81"/>
      <c r="DWF337" s="82"/>
      <c r="DWI337" s="82"/>
      <c r="DWJ337" s="82"/>
      <c r="DWL337" s="82"/>
      <c r="DWO337" s="82"/>
      <c r="DWR337" s="82"/>
      <c r="DWS337" s="82"/>
      <c r="DWX337" s="82"/>
      <c r="DXA337" s="82"/>
      <c r="DXB337" s="82"/>
      <c r="DXC337" s="82"/>
      <c r="DXD337" s="82"/>
      <c r="DXE337" s="82"/>
      <c r="DXF337" s="82"/>
      <c r="DXG337" s="82"/>
      <c r="DXY337" s="82"/>
      <c r="DXZ337" s="82"/>
      <c r="DYA337" s="6"/>
      <c r="DYD337" s="7"/>
      <c r="DYE337" s="7"/>
      <c r="DYJ337" s="82"/>
      <c r="DYL337" s="7"/>
      <c r="DYM337" s="82"/>
      <c r="DYO337" s="7"/>
      <c r="DYP337" s="82"/>
      <c r="DYQ337" s="82"/>
      <c r="DYR337" s="83"/>
      <c r="DYT337" s="82"/>
      <c r="DYU337" s="80"/>
      <c r="DYV337" s="81"/>
      <c r="DYW337" s="82"/>
      <c r="DYZ337" s="82"/>
      <c r="DZA337" s="82"/>
      <c r="DZC337" s="82"/>
      <c r="DZF337" s="82"/>
      <c r="DZI337" s="82"/>
      <c r="DZJ337" s="82"/>
      <c r="DZO337" s="82"/>
      <c r="DZR337" s="82"/>
      <c r="DZS337" s="82"/>
      <c r="DZT337" s="82"/>
      <c r="DZU337" s="82"/>
      <c r="DZV337" s="82"/>
      <c r="DZW337" s="82"/>
      <c r="DZX337" s="82"/>
      <c r="EAP337" s="82"/>
      <c r="EAQ337" s="82"/>
      <c r="EAR337" s="6"/>
      <c r="EAU337" s="7"/>
      <c r="EAV337" s="7"/>
      <c r="EBA337" s="82"/>
      <c r="EBC337" s="7"/>
      <c r="EBD337" s="82"/>
      <c r="EBF337" s="7"/>
      <c r="EBG337" s="82"/>
      <c r="EBH337" s="82"/>
      <c r="EBI337" s="83"/>
      <c r="EBK337" s="82"/>
      <c r="EBL337" s="80"/>
      <c r="EBM337" s="81"/>
      <c r="EBN337" s="82"/>
      <c r="EBQ337" s="82"/>
      <c r="EBR337" s="82"/>
      <c r="EBT337" s="82"/>
      <c r="EBW337" s="82"/>
      <c r="EBZ337" s="82"/>
      <c r="ECA337" s="82"/>
      <c r="ECF337" s="82"/>
      <c r="ECI337" s="82"/>
      <c r="ECJ337" s="82"/>
      <c r="ECK337" s="82"/>
      <c r="ECL337" s="82"/>
      <c r="ECM337" s="82"/>
      <c r="ECN337" s="82"/>
      <c r="ECO337" s="82"/>
      <c r="EDG337" s="82"/>
      <c r="EDH337" s="82"/>
      <c r="EDI337" s="6"/>
      <c r="EDL337" s="7"/>
      <c r="EDM337" s="7"/>
      <c r="EDR337" s="82"/>
      <c r="EDT337" s="7"/>
      <c r="EDU337" s="82"/>
      <c r="EDW337" s="7"/>
      <c r="EDX337" s="82"/>
      <c r="EDY337" s="82"/>
      <c r="EDZ337" s="83"/>
      <c r="EEB337" s="82"/>
      <c r="EEC337" s="80"/>
      <c r="EED337" s="81"/>
      <c r="EEE337" s="82"/>
      <c r="EEH337" s="82"/>
      <c r="EEI337" s="82"/>
      <c r="EEK337" s="82"/>
      <c r="EEN337" s="82"/>
      <c r="EEQ337" s="82"/>
      <c r="EER337" s="82"/>
      <c r="EEW337" s="82"/>
      <c r="EEZ337" s="82"/>
      <c r="EFA337" s="82"/>
      <c r="EFB337" s="82"/>
      <c r="EFC337" s="82"/>
      <c r="EFD337" s="82"/>
      <c r="EFE337" s="82"/>
      <c r="EFF337" s="82"/>
      <c r="EFX337" s="82"/>
      <c r="EFY337" s="82"/>
      <c r="EFZ337" s="6"/>
      <c r="EGC337" s="7"/>
      <c r="EGD337" s="7"/>
      <c r="EGI337" s="82"/>
      <c r="EGK337" s="7"/>
      <c r="EGL337" s="82"/>
      <c r="EGN337" s="7"/>
      <c r="EGO337" s="82"/>
      <c r="EGP337" s="82"/>
      <c r="EGQ337" s="83"/>
      <c r="EGS337" s="82"/>
      <c r="EGT337" s="80"/>
      <c r="EGU337" s="81"/>
      <c r="EGV337" s="82"/>
      <c r="EGY337" s="82"/>
      <c r="EGZ337" s="82"/>
      <c r="EHB337" s="82"/>
      <c r="EHE337" s="82"/>
      <c r="EHH337" s="82"/>
      <c r="EHI337" s="82"/>
      <c r="EHN337" s="82"/>
      <c r="EHQ337" s="82"/>
      <c r="EHR337" s="82"/>
      <c r="EHS337" s="82"/>
      <c r="EHT337" s="82"/>
      <c r="EHU337" s="82"/>
      <c r="EHV337" s="82"/>
      <c r="EHW337" s="82"/>
      <c r="EIO337" s="82"/>
      <c r="EIP337" s="82"/>
      <c r="EIQ337" s="6"/>
      <c r="EIT337" s="7"/>
      <c r="EIU337" s="7"/>
      <c r="EIZ337" s="82"/>
      <c r="EJB337" s="7"/>
      <c r="EJC337" s="82"/>
      <c r="EJE337" s="7"/>
      <c r="EJF337" s="82"/>
      <c r="EJG337" s="82"/>
      <c r="EJH337" s="83"/>
      <c r="EJJ337" s="82"/>
      <c r="EJK337" s="80"/>
      <c r="EJL337" s="81"/>
      <c r="EJM337" s="82"/>
      <c r="EJP337" s="82"/>
      <c r="EJQ337" s="82"/>
      <c r="EJS337" s="82"/>
      <c r="EJV337" s="82"/>
      <c r="EJY337" s="82"/>
      <c r="EJZ337" s="82"/>
      <c r="EKE337" s="82"/>
      <c r="EKH337" s="82"/>
      <c r="EKI337" s="82"/>
      <c r="EKJ337" s="82"/>
      <c r="EKK337" s="82"/>
      <c r="EKL337" s="82"/>
      <c r="EKM337" s="82"/>
      <c r="EKN337" s="82"/>
      <c r="ELF337" s="82"/>
      <c r="ELG337" s="82"/>
      <c r="ELH337" s="6"/>
      <c r="ELK337" s="7"/>
      <c r="ELL337" s="7"/>
      <c r="ELQ337" s="82"/>
      <c r="ELS337" s="7"/>
      <c r="ELT337" s="82"/>
      <c r="ELV337" s="7"/>
      <c r="ELW337" s="82"/>
      <c r="ELX337" s="82"/>
      <c r="ELY337" s="83"/>
      <c r="EMA337" s="82"/>
      <c r="EMB337" s="80"/>
      <c r="EMC337" s="81"/>
      <c r="EMD337" s="82"/>
      <c r="EMG337" s="82"/>
      <c r="EMH337" s="82"/>
      <c r="EMJ337" s="82"/>
      <c r="EMM337" s="82"/>
      <c r="EMP337" s="82"/>
      <c r="EMQ337" s="82"/>
      <c r="EMV337" s="82"/>
      <c r="EMY337" s="82"/>
      <c r="EMZ337" s="82"/>
      <c r="ENA337" s="82"/>
      <c r="ENB337" s="82"/>
      <c r="ENC337" s="82"/>
      <c r="END337" s="82"/>
      <c r="ENE337" s="82"/>
      <c r="ENW337" s="82"/>
      <c r="ENX337" s="82"/>
      <c r="ENY337" s="6"/>
      <c r="EOB337" s="7"/>
      <c r="EOC337" s="7"/>
      <c r="EOH337" s="82"/>
      <c r="EOJ337" s="7"/>
      <c r="EOK337" s="82"/>
      <c r="EOM337" s="7"/>
      <c r="EON337" s="82"/>
      <c r="EOO337" s="82"/>
      <c r="EOP337" s="83"/>
      <c r="EOR337" s="82"/>
      <c r="EOS337" s="80"/>
      <c r="EOT337" s="81"/>
      <c r="EOU337" s="82"/>
      <c r="EOX337" s="82"/>
      <c r="EOY337" s="82"/>
      <c r="EPA337" s="82"/>
      <c r="EPD337" s="82"/>
      <c r="EPG337" s="82"/>
      <c r="EPH337" s="82"/>
      <c r="EPM337" s="82"/>
      <c r="EPP337" s="82"/>
      <c r="EPQ337" s="82"/>
      <c r="EPR337" s="82"/>
      <c r="EPS337" s="82"/>
      <c r="EPT337" s="82"/>
      <c r="EPU337" s="82"/>
      <c r="EPV337" s="82"/>
      <c r="EQN337" s="82"/>
      <c r="EQO337" s="82"/>
      <c r="EQP337" s="6"/>
      <c r="EQS337" s="7"/>
      <c r="EQT337" s="7"/>
      <c r="EQY337" s="82"/>
      <c r="ERA337" s="7"/>
      <c r="ERB337" s="82"/>
      <c r="ERD337" s="7"/>
      <c r="ERE337" s="82"/>
      <c r="ERF337" s="82"/>
      <c r="ERG337" s="83"/>
      <c r="ERI337" s="82"/>
      <c r="ERJ337" s="80"/>
      <c r="ERK337" s="81"/>
      <c r="ERL337" s="82"/>
      <c r="ERO337" s="82"/>
      <c r="ERP337" s="82"/>
      <c r="ERR337" s="82"/>
      <c r="ERU337" s="82"/>
      <c r="ERX337" s="82"/>
      <c r="ERY337" s="82"/>
      <c r="ESD337" s="82"/>
      <c r="ESG337" s="82"/>
      <c r="ESH337" s="82"/>
      <c r="ESI337" s="82"/>
      <c r="ESJ337" s="82"/>
      <c r="ESK337" s="82"/>
      <c r="ESL337" s="82"/>
      <c r="ESM337" s="82"/>
      <c r="ETE337" s="82"/>
      <c r="ETF337" s="82"/>
      <c r="ETG337" s="6"/>
      <c r="ETJ337" s="7"/>
      <c r="ETK337" s="7"/>
      <c r="ETP337" s="82"/>
      <c r="ETR337" s="7"/>
      <c r="ETS337" s="82"/>
      <c r="ETU337" s="7"/>
      <c r="ETV337" s="82"/>
      <c r="ETW337" s="82"/>
      <c r="ETX337" s="83"/>
      <c r="ETZ337" s="82"/>
      <c r="EUA337" s="80"/>
      <c r="EUB337" s="81"/>
      <c r="EUC337" s="82"/>
      <c r="EUF337" s="82"/>
      <c r="EUG337" s="82"/>
      <c r="EUI337" s="82"/>
      <c r="EUL337" s="82"/>
      <c r="EUO337" s="82"/>
      <c r="EUP337" s="82"/>
      <c r="EUU337" s="82"/>
      <c r="EUX337" s="82"/>
      <c r="EUY337" s="82"/>
      <c r="EUZ337" s="82"/>
      <c r="EVA337" s="82"/>
      <c r="EVB337" s="82"/>
      <c r="EVC337" s="82"/>
      <c r="EVD337" s="82"/>
      <c r="EVV337" s="82"/>
      <c r="EVW337" s="82"/>
      <c r="EVX337" s="6"/>
      <c r="EWA337" s="7"/>
      <c r="EWB337" s="7"/>
      <c r="EWG337" s="82"/>
      <c r="EWI337" s="7"/>
      <c r="EWJ337" s="82"/>
      <c r="EWL337" s="7"/>
      <c r="EWM337" s="82"/>
      <c r="EWN337" s="82"/>
      <c r="EWO337" s="83"/>
      <c r="EWQ337" s="82"/>
      <c r="EWR337" s="80"/>
      <c r="EWS337" s="81"/>
      <c r="EWT337" s="82"/>
      <c r="EWW337" s="82"/>
      <c r="EWX337" s="82"/>
      <c r="EWZ337" s="82"/>
      <c r="EXC337" s="82"/>
      <c r="EXF337" s="82"/>
      <c r="EXG337" s="82"/>
      <c r="EXL337" s="82"/>
      <c r="EXO337" s="82"/>
      <c r="EXP337" s="82"/>
      <c r="EXQ337" s="82"/>
      <c r="EXR337" s="82"/>
      <c r="EXS337" s="82"/>
      <c r="EXT337" s="82"/>
      <c r="EXU337" s="82"/>
      <c r="EYM337" s="82"/>
      <c r="EYN337" s="82"/>
      <c r="EYO337" s="6"/>
      <c r="EYR337" s="7"/>
      <c r="EYS337" s="7"/>
      <c r="EYX337" s="82"/>
      <c r="EYZ337" s="7"/>
      <c r="EZA337" s="82"/>
      <c r="EZC337" s="7"/>
      <c r="EZD337" s="82"/>
      <c r="EZE337" s="82"/>
      <c r="EZF337" s="83"/>
      <c r="EZH337" s="82"/>
      <c r="EZI337" s="80"/>
      <c r="EZJ337" s="81"/>
      <c r="EZK337" s="82"/>
      <c r="EZN337" s="82"/>
      <c r="EZO337" s="82"/>
      <c r="EZQ337" s="82"/>
      <c r="EZT337" s="82"/>
      <c r="EZW337" s="82"/>
      <c r="EZX337" s="82"/>
      <c r="FAC337" s="82"/>
      <c r="FAF337" s="82"/>
      <c r="FAG337" s="82"/>
      <c r="FAH337" s="82"/>
      <c r="FAI337" s="82"/>
      <c r="FAJ337" s="82"/>
      <c r="FAK337" s="82"/>
      <c r="FAL337" s="82"/>
      <c r="FBD337" s="82"/>
      <c r="FBE337" s="82"/>
      <c r="FBF337" s="6"/>
      <c r="FBI337" s="7"/>
      <c r="FBJ337" s="7"/>
      <c r="FBO337" s="82"/>
      <c r="FBQ337" s="7"/>
      <c r="FBR337" s="82"/>
      <c r="FBT337" s="7"/>
      <c r="FBU337" s="82"/>
      <c r="FBV337" s="82"/>
      <c r="FBW337" s="83"/>
      <c r="FBY337" s="82"/>
      <c r="FBZ337" s="80"/>
      <c r="FCA337" s="81"/>
      <c r="FCB337" s="82"/>
      <c r="FCE337" s="82"/>
      <c r="FCF337" s="82"/>
      <c r="FCH337" s="82"/>
      <c r="FCK337" s="82"/>
      <c r="FCN337" s="82"/>
      <c r="FCO337" s="82"/>
      <c r="FCT337" s="82"/>
      <c r="FCW337" s="82"/>
      <c r="FCX337" s="82"/>
      <c r="FCY337" s="82"/>
      <c r="FCZ337" s="82"/>
      <c r="FDA337" s="82"/>
      <c r="FDB337" s="82"/>
      <c r="FDC337" s="82"/>
      <c r="FDU337" s="82"/>
      <c r="FDV337" s="82"/>
      <c r="FDW337" s="6"/>
      <c r="FDZ337" s="7"/>
      <c r="FEA337" s="7"/>
      <c r="FEF337" s="82"/>
      <c r="FEH337" s="7"/>
      <c r="FEI337" s="82"/>
      <c r="FEK337" s="7"/>
      <c r="FEL337" s="82"/>
      <c r="FEM337" s="82"/>
      <c r="FEN337" s="83"/>
      <c r="FEP337" s="82"/>
      <c r="FEQ337" s="80"/>
      <c r="FER337" s="81"/>
      <c r="FES337" s="82"/>
      <c r="FEV337" s="82"/>
      <c r="FEW337" s="82"/>
      <c r="FEY337" s="82"/>
      <c r="FFB337" s="82"/>
      <c r="FFE337" s="82"/>
      <c r="FFF337" s="82"/>
      <c r="FFK337" s="82"/>
      <c r="FFN337" s="82"/>
      <c r="FFO337" s="82"/>
      <c r="FFP337" s="82"/>
      <c r="FFQ337" s="82"/>
      <c r="FFR337" s="82"/>
      <c r="FFS337" s="82"/>
      <c r="FFT337" s="82"/>
      <c r="FGL337" s="82"/>
      <c r="FGM337" s="82"/>
      <c r="FGN337" s="6"/>
      <c r="FGQ337" s="7"/>
      <c r="FGR337" s="7"/>
      <c r="FGW337" s="82"/>
      <c r="FGY337" s="7"/>
      <c r="FGZ337" s="82"/>
      <c r="FHB337" s="7"/>
      <c r="FHC337" s="82"/>
      <c r="FHD337" s="82"/>
      <c r="FHE337" s="83"/>
      <c r="FHG337" s="82"/>
      <c r="FHH337" s="80"/>
      <c r="FHI337" s="81"/>
      <c r="FHJ337" s="82"/>
      <c r="FHM337" s="82"/>
      <c r="FHN337" s="82"/>
      <c r="FHP337" s="82"/>
      <c r="FHS337" s="82"/>
      <c r="FHV337" s="82"/>
      <c r="FHW337" s="82"/>
      <c r="FIB337" s="82"/>
      <c r="FIE337" s="82"/>
      <c r="FIF337" s="82"/>
      <c r="FIG337" s="82"/>
      <c r="FIH337" s="82"/>
      <c r="FII337" s="82"/>
      <c r="FIJ337" s="82"/>
      <c r="FIK337" s="82"/>
      <c r="FJC337" s="82"/>
      <c r="FJD337" s="82"/>
      <c r="FJE337" s="6"/>
      <c r="FJH337" s="7"/>
      <c r="FJI337" s="7"/>
      <c r="FJN337" s="82"/>
      <c r="FJP337" s="7"/>
      <c r="FJQ337" s="82"/>
      <c r="FJS337" s="7"/>
      <c r="FJT337" s="82"/>
      <c r="FJU337" s="82"/>
      <c r="FJV337" s="83"/>
      <c r="FJX337" s="82"/>
      <c r="FJY337" s="80"/>
      <c r="FJZ337" s="81"/>
      <c r="FKA337" s="82"/>
      <c r="FKD337" s="82"/>
      <c r="FKE337" s="82"/>
      <c r="FKG337" s="82"/>
      <c r="FKJ337" s="82"/>
      <c r="FKM337" s="82"/>
      <c r="FKN337" s="82"/>
      <c r="FKS337" s="82"/>
      <c r="FKV337" s="82"/>
      <c r="FKW337" s="82"/>
      <c r="FKX337" s="82"/>
      <c r="FKY337" s="82"/>
      <c r="FKZ337" s="82"/>
      <c r="FLA337" s="82"/>
      <c r="FLB337" s="82"/>
      <c r="FLT337" s="82"/>
      <c r="FLU337" s="82"/>
      <c r="FLV337" s="6"/>
      <c r="FLY337" s="7"/>
      <c r="FLZ337" s="7"/>
      <c r="FME337" s="82"/>
      <c r="FMG337" s="7"/>
      <c r="FMH337" s="82"/>
      <c r="FMJ337" s="7"/>
      <c r="FMK337" s="82"/>
      <c r="FML337" s="82"/>
      <c r="FMM337" s="83"/>
      <c r="FMO337" s="82"/>
      <c r="FMP337" s="80"/>
      <c r="FMQ337" s="81"/>
      <c r="FMR337" s="82"/>
      <c r="FMU337" s="82"/>
      <c r="FMV337" s="82"/>
      <c r="FMX337" s="82"/>
      <c r="FNA337" s="82"/>
      <c r="FND337" s="82"/>
      <c r="FNE337" s="82"/>
      <c r="FNJ337" s="82"/>
      <c r="FNM337" s="82"/>
      <c r="FNN337" s="82"/>
      <c r="FNO337" s="82"/>
      <c r="FNP337" s="82"/>
      <c r="FNQ337" s="82"/>
      <c r="FNR337" s="82"/>
      <c r="FNS337" s="82"/>
      <c r="FOK337" s="82"/>
      <c r="FOL337" s="82"/>
      <c r="FOM337" s="6"/>
      <c r="FOP337" s="7"/>
      <c r="FOQ337" s="7"/>
      <c r="FOV337" s="82"/>
      <c r="FOX337" s="7"/>
      <c r="FOY337" s="82"/>
      <c r="FPA337" s="7"/>
      <c r="FPB337" s="82"/>
      <c r="FPC337" s="82"/>
      <c r="FPD337" s="83"/>
      <c r="FPF337" s="82"/>
      <c r="FPG337" s="80"/>
      <c r="FPH337" s="81"/>
      <c r="FPI337" s="82"/>
      <c r="FPL337" s="82"/>
      <c r="FPM337" s="82"/>
      <c r="FPO337" s="82"/>
      <c r="FPR337" s="82"/>
      <c r="FPU337" s="82"/>
      <c r="FPV337" s="82"/>
      <c r="FQA337" s="82"/>
      <c r="FQD337" s="82"/>
      <c r="FQE337" s="82"/>
      <c r="FQF337" s="82"/>
      <c r="FQG337" s="82"/>
      <c r="FQH337" s="82"/>
      <c r="FQI337" s="82"/>
      <c r="FQJ337" s="82"/>
      <c r="FRB337" s="82"/>
      <c r="FRC337" s="82"/>
      <c r="FRD337" s="6"/>
      <c r="FRG337" s="7"/>
      <c r="FRH337" s="7"/>
      <c r="FRM337" s="82"/>
      <c r="FRO337" s="7"/>
      <c r="FRP337" s="82"/>
      <c r="FRR337" s="7"/>
      <c r="FRS337" s="82"/>
      <c r="FRT337" s="82"/>
      <c r="FRU337" s="83"/>
      <c r="FRW337" s="82"/>
      <c r="FRX337" s="80"/>
      <c r="FRY337" s="81"/>
      <c r="FRZ337" s="82"/>
      <c r="FSC337" s="82"/>
      <c r="FSD337" s="82"/>
      <c r="FSF337" s="82"/>
      <c r="FSI337" s="82"/>
      <c r="FSL337" s="82"/>
      <c r="FSM337" s="82"/>
      <c r="FSR337" s="82"/>
      <c r="FSU337" s="82"/>
      <c r="FSV337" s="82"/>
      <c r="FSW337" s="82"/>
      <c r="FSX337" s="82"/>
      <c r="FSY337" s="82"/>
      <c r="FSZ337" s="82"/>
      <c r="FTA337" s="82"/>
      <c r="FTS337" s="82"/>
      <c r="FTT337" s="82"/>
      <c r="FTU337" s="6"/>
      <c r="FTX337" s="7"/>
      <c r="FTY337" s="7"/>
      <c r="FUD337" s="82"/>
      <c r="FUF337" s="7"/>
      <c r="FUG337" s="82"/>
      <c r="FUI337" s="7"/>
      <c r="FUJ337" s="82"/>
      <c r="FUK337" s="82"/>
      <c r="FUL337" s="83"/>
      <c r="FUN337" s="82"/>
      <c r="FUO337" s="80"/>
      <c r="FUP337" s="81"/>
      <c r="FUQ337" s="82"/>
      <c r="FUT337" s="82"/>
      <c r="FUU337" s="82"/>
      <c r="FUW337" s="82"/>
      <c r="FUZ337" s="82"/>
      <c r="FVC337" s="82"/>
      <c r="FVD337" s="82"/>
      <c r="FVI337" s="82"/>
      <c r="FVL337" s="82"/>
      <c r="FVM337" s="82"/>
      <c r="FVN337" s="82"/>
      <c r="FVO337" s="82"/>
      <c r="FVP337" s="82"/>
      <c r="FVQ337" s="82"/>
      <c r="FVR337" s="82"/>
      <c r="FWJ337" s="82"/>
      <c r="FWK337" s="82"/>
      <c r="FWL337" s="6"/>
      <c r="FWO337" s="7"/>
      <c r="FWP337" s="7"/>
      <c r="FWU337" s="82"/>
      <c r="FWW337" s="7"/>
      <c r="FWX337" s="82"/>
      <c r="FWZ337" s="7"/>
      <c r="FXA337" s="82"/>
      <c r="FXB337" s="82"/>
      <c r="FXC337" s="83"/>
      <c r="FXE337" s="82"/>
      <c r="FXF337" s="80"/>
      <c r="FXG337" s="81"/>
      <c r="FXH337" s="82"/>
      <c r="FXK337" s="82"/>
      <c r="FXL337" s="82"/>
      <c r="FXN337" s="82"/>
      <c r="FXQ337" s="82"/>
      <c r="FXT337" s="82"/>
      <c r="FXU337" s="82"/>
      <c r="FXZ337" s="82"/>
      <c r="FYC337" s="82"/>
      <c r="FYD337" s="82"/>
      <c r="FYE337" s="82"/>
      <c r="FYF337" s="82"/>
      <c r="FYG337" s="82"/>
      <c r="FYH337" s="82"/>
      <c r="FYI337" s="82"/>
      <c r="FZA337" s="82"/>
      <c r="FZB337" s="82"/>
      <c r="FZC337" s="6"/>
      <c r="FZF337" s="7"/>
      <c r="FZG337" s="7"/>
      <c r="FZL337" s="82"/>
      <c r="FZN337" s="7"/>
      <c r="FZO337" s="82"/>
      <c r="FZQ337" s="7"/>
      <c r="FZR337" s="82"/>
      <c r="FZS337" s="82"/>
      <c r="FZT337" s="83"/>
      <c r="FZV337" s="82"/>
      <c r="FZW337" s="80"/>
      <c r="FZX337" s="81"/>
      <c r="FZY337" s="82"/>
      <c r="GAB337" s="82"/>
      <c r="GAC337" s="82"/>
      <c r="GAE337" s="82"/>
      <c r="GAH337" s="82"/>
      <c r="GAK337" s="82"/>
      <c r="GAL337" s="82"/>
      <c r="GAQ337" s="82"/>
      <c r="GAT337" s="82"/>
      <c r="GAU337" s="82"/>
      <c r="GAV337" s="82"/>
      <c r="GAW337" s="82"/>
      <c r="GAX337" s="82"/>
      <c r="GAY337" s="82"/>
      <c r="GAZ337" s="82"/>
      <c r="GBR337" s="82"/>
      <c r="GBS337" s="82"/>
      <c r="GBT337" s="6"/>
      <c r="GBW337" s="7"/>
      <c r="GBX337" s="7"/>
      <c r="GCC337" s="82"/>
      <c r="GCE337" s="7"/>
      <c r="GCF337" s="82"/>
      <c r="GCH337" s="7"/>
      <c r="GCI337" s="82"/>
      <c r="GCJ337" s="82"/>
      <c r="GCK337" s="83"/>
      <c r="GCM337" s="82"/>
      <c r="GCN337" s="80"/>
      <c r="GCO337" s="81"/>
      <c r="GCP337" s="82"/>
      <c r="GCS337" s="82"/>
      <c r="GCT337" s="82"/>
      <c r="GCV337" s="82"/>
      <c r="GCY337" s="82"/>
      <c r="GDB337" s="82"/>
      <c r="GDC337" s="82"/>
      <c r="GDH337" s="82"/>
      <c r="GDK337" s="82"/>
      <c r="GDL337" s="82"/>
      <c r="GDM337" s="82"/>
      <c r="GDN337" s="82"/>
      <c r="GDO337" s="82"/>
      <c r="GDP337" s="82"/>
      <c r="GDQ337" s="82"/>
      <c r="GEI337" s="82"/>
      <c r="GEJ337" s="82"/>
      <c r="GEK337" s="6"/>
      <c r="GEN337" s="7"/>
      <c r="GEO337" s="7"/>
      <c r="GET337" s="82"/>
      <c r="GEV337" s="7"/>
      <c r="GEW337" s="82"/>
      <c r="GEY337" s="7"/>
      <c r="GEZ337" s="82"/>
      <c r="GFA337" s="82"/>
      <c r="GFB337" s="83"/>
      <c r="GFD337" s="82"/>
      <c r="GFE337" s="80"/>
      <c r="GFF337" s="81"/>
      <c r="GFG337" s="82"/>
      <c r="GFJ337" s="82"/>
      <c r="GFK337" s="82"/>
      <c r="GFM337" s="82"/>
      <c r="GFP337" s="82"/>
      <c r="GFS337" s="82"/>
      <c r="GFT337" s="82"/>
      <c r="GFY337" s="82"/>
      <c r="GGB337" s="82"/>
      <c r="GGC337" s="82"/>
      <c r="GGD337" s="82"/>
      <c r="GGE337" s="82"/>
      <c r="GGF337" s="82"/>
      <c r="GGG337" s="82"/>
      <c r="GGH337" s="82"/>
      <c r="GGZ337" s="82"/>
      <c r="GHA337" s="82"/>
      <c r="GHB337" s="6"/>
      <c r="GHE337" s="7"/>
      <c r="GHF337" s="7"/>
      <c r="GHK337" s="82"/>
      <c r="GHM337" s="7"/>
      <c r="GHN337" s="82"/>
      <c r="GHP337" s="7"/>
      <c r="GHQ337" s="82"/>
      <c r="GHR337" s="82"/>
      <c r="GHS337" s="83"/>
      <c r="GHU337" s="82"/>
      <c r="GHV337" s="80"/>
      <c r="GHW337" s="81"/>
      <c r="GHX337" s="82"/>
      <c r="GIA337" s="82"/>
      <c r="GIB337" s="82"/>
      <c r="GID337" s="82"/>
      <c r="GIG337" s="82"/>
      <c r="GIJ337" s="82"/>
      <c r="GIK337" s="82"/>
      <c r="GIP337" s="82"/>
      <c r="GIS337" s="82"/>
      <c r="GIT337" s="82"/>
      <c r="GIU337" s="82"/>
      <c r="GIV337" s="82"/>
      <c r="GIW337" s="82"/>
      <c r="GIX337" s="82"/>
      <c r="GIY337" s="82"/>
      <c r="GJQ337" s="82"/>
      <c r="GJR337" s="82"/>
      <c r="GJS337" s="6"/>
      <c r="GJV337" s="7"/>
      <c r="GJW337" s="7"/>
      <c r="GKB337" s="82"/>
      <c r="GKD337" s="7"/>
      <c r="GKE337" s="82"/>
      <c r="GKG337" s="7"/>
      <c r="GKH337" s="82"/>
      <c r="GKI337" s="82"/>
      <c r="GKJ337" s="83"/>
      <c r="GKL337" s="82"/>
      <c r="GKM337" s="80"/>
      <c r="GKN337" s="81"/>
      <c r="GKO337" s="82"/>
      <c r="GKR337" s="82"/>
      <c r="GKS337" s="82"/>
      <c r="GKU337" s="82"/>
      <c r="GKX337" s="82"/>
      <c r="GLA337" s="82"/>
      <c r="GLB337" s="82"/>
      <c r="GLG337" s="82"/>
      <c r="GLJ337" s="82"/>
      <c r="GLK337" s="82"/>
      <c r="GLL337" s="82"/>
      <c r="GLM337" s="82"/>
      <c r="GLN337" s="82"/>
      <c r="GLO337" s="82"/>
      <c r="GLP337" s="82"/>
      <c r="GMH337" s="82"/>
      <c r="GMI337" s="82"/>
      <c r="GMJ337" s="6"/>
      <c r="GMM337" s="7"/>
      <c r="GMN337" s="7"/>
      <c r="GMS337" s="82"/>
      <c r="GMU337" s="7"/>
      <c r="GMV337" s="82"/>
      <c r="GMX337" s="7"/>
      <c r="GMY337" s="82"/>
      <c r="GMZ337" s="82"/>
      <c r="GNA337" s="83"/>
      <c r="GNC337" s="82"/>
      <c r="GND337" s="80"/>
      <c r="GNE337" s="81"/>
      <c r="GNF337" s="82"/>
      <c r="GNI337" s="82"/>
      <c r="GNJ337" s="82"/>
      <c r="GNL337" s="82"/>
      <c r="GNO337" s="82"/>
      <c r="GNR337" s="82"/>
      <c r="GNS337" s="82"/>
      <c r="GNX337" s="82"/>
      <c r="GOA337" s="82"/>
      <c r="GOB337" s="82"/>
      <c r="GOC337" s="82"/>
      <c r="GOD337" s="82"/>
      <c r="GOE337" s="82"/>
      <c r="GOF337" s="82"/>
      <c r="GOG337" s="82"/>
      <c r="GOY337" s="82"/>
      <c r="GOZ337" s="82"/>
      <c r="GPA337" s="6"/>
      <c r="GPD337" s="7"/>
      <c r="GPE337" s="7"/>
      <c r="GPJ337" s="82"/>
      <c r="GPL337" s="7"/>
      <c r="GPM337" s="82"/>
      <c r="GPO337" s="7"/>
      <c r="GPP337" s="82"/>
      <c r="GPQ337" s="82"/>
      <c r="GPR337" s="83"/>
      <c r="GPT337" s="82"/>
      <c r="GPU337" s="80"/>
      <c r="GPV337" s="81"/>
      <c r="GPW337" s="82"/>
      <c r="GPZ337" s="82"/>
      <c r="GQA337" s="82"/>
      <c r="GQC337" s="82"/>
      <c r="GQF337" s="82"/>
      <c r="GQI337" s="82"/>
      <c r="GQJ337" s="82"/>
      <c r="GQO337" s="82"/>
      <c r="GQR337" s="82"/>
      <c r="GQS337" s="82"/>
      <c r="GQT337" s="82"/>
      <c r="GQU337" s="82"/>
      <c r="GQV337" s="82"/>
      <c r="GQW337" s="82"/>
      <c r="GQX337" s="82"/>
      <c r="GRP337" s="82"/>
      <c r="GRQ337" s="82"/>
      <c r="GRR337" s="6"/>
      <c r="GRU337" s="7"/>
      <c r="GRV337" s="7"/>
      <c r="GSA337" s="82"/>
      <c r="GSC337" s="7"/>
      <c r="GSD337" s="82"/>
      <c r="GSF337" s="7"/>
      <c r="GSG337" s="82"/>
      <c r="GSH337" s="82"/>
      <c r="GSI337" s="83"/>
      <c r="GSK337" s="82"/>
      <c r="GSL337" s="80"/>
      <c r="GSM337" s="81"/>
      <c r="GSN337" s="82"/>
      <c r="GSQ337" s="82"/>
      <c r="GSR337" s="82"/>
      <c r="GST337" s="82"/>
      <c r="GSW337" s="82"/>
      <c r="GSZ337" s="82"/>
      <c r="GTA337" s="82"/>
      <c r="GTF337" s="82"/>
      <c r="GTI337" s="82"/>
      <c r="GTJ337" s="82"/>
      <c r="GTK337" s="82"/>
      <c r="GTL337" s="82"/>
      <c r="GTM337" s="82"/>
      <c r="GTN337" s="82"/>
      <c r="GTO337" s="82"/>
      <c r="GUG337" s="82"/>
      <c r="GUH337" s="82"/>
      <c r="GUI337" s="6"/>
      <c r="GUL337" s="7"/>
      <c r="GUM337" s="7"/>
      <c r="GUR337" s="82"/>
      <c r="GUT337" s="7"/>
      <c r="GUU337" s="82"/>
      <c r="GUW337" s="7"/>
      <c r="GUX337" s="82"/>
      <c r="GUY337" s="82"/>
      <c r="GUZ337" s="83"/>
      <c r="GVB337" s="82"/>
      <c r="GVC337" s="80"/>
      <c r="GVD337" s="81"/>
      <c r="GVE337" s="82"/>
      <c r="GVH337" s="82"/>
      <c r="GVI337" s="82"/>
      <c r="GVK337" s="82"/>
      <c r="GVN337" s="82"/>
      <c r="GVQ337" s="82"/>
      <c r="GVR337" s="82"/>
      <c r="GVW337" s="82"/>
      <c r="GVZ337" s="82"/>
      <c r="GWA337" s="82"/>
      <c r="GWB337" s="82"/>
      <c r="GWC337" s="82"/>
      <c r="GWD337" s="82"/>
      <c r="GWE337" s="82"/>
      <c r="GWF337" s="82"/>
      <c r="GWX337" s="82"/>
      <c r="GWY337" s="82"/>
      <c r="GWZ337" s="6"/>
      <c r="GXC337" s="7"/>
      <c r="GXD337" s="7"/>
      <c r="GXI337" s="82"/>
      <c r="GXK337" s="7"/>
      <c r="GXL337" s="82"/>
      <c r="GXN337" s="7"/>
      <c r="GXO337" s="82"/>
      <c r="GXP337" s="82"/>
      <c r="GXQ337" s="83"/>
      <c r="GXS337" s="82"/>
      <c r="GXT337" s="80"/>
      <c r="GXU337" s="81"/>
      <c r="GXV337" s="82"/>
      <c r="GXY337" s="82"/>
      <c r="GXZ337" s="82"/>
      <c r="GYB337" s="82"/>
      <c r="GYE337" s="82"/>
      <c r="GYH337" s="82"/>
      <c r="GYI337" s="82"/>
      <c r="GYN337" s="82"/>
      <c r="GYQ337" s="82"/>
      <c r="GYR337" s="82"/>
      <c r="GYS337" s="82"/>
      <c r="GYT337" s="82"/>
      <c r="GYU337" s="82"/>
      <c r="GYV337" s="82"/>
      <c r="GYW337" s="82"/>
      <c r="GZO337" s="82"/>
      <c r="GZP337" s="82"/>
      <c r="GZQ337" s="6"/>
      <c r="GZT337" s="7"/>
      <c r="GZU337" s="7"/>
      <c r="GZZ337" s="82"/>
      <c r="HAB337" s="7"/>
      <c r="HAC337" s="82"/>
      <c r="HAE337" s="7"/>
      <c r="HAF337" s="82"/>
      <c r="HAG337" s="82"/>
      <c r="HAH337" s="83"/>
      <c r="HAJ337" s="82"/>
      <c r="HAK337" s="80"/>
      <c r="HAL337" s="81"/>
      <c r="HAM337" s="82"/>
      <c r="HAP337" s="82"/>
      <c r="HAQ337" s="82"/>
      <c r="HAS337" s="82"/>
      <c r="HAV337" s="82"/>
      <c r="HAY337" s="82"/>
      <c r="HAZ337" s="82"/>
      <c r="HBE337" s="82"/>
      <c r="HBH337" s="82"/>
      <c r="HBI337" s="82"/>
      <c r="HBJ337" s="82"/>
      <c r="HBK337" s="82"/>
      <c r="HBL337" s="82"/>
      <c r="HBM337" s="82"/>
      <c r="HBN337" s="82"/>
      <c r="HCF337" s="82"/>
      <c r="HCG337" s="82"/>
      <c r="HCH337" s="6"/>
      <c r="HCK337" s="7"/>
      <c r="HCL337" s="7"/>
      <c r="HCQ337" s="82"/>
      <c r="HCS337" s="7"/>
      <c r="HCT337" s="82"/>
      <c r="HCV337" s="7"/>
      <c r="HCW337" s="82"/>
      <c r="HCX337" s="82"/>
      <c r="HCY337" s="83"/>
      <c r="HDA337" s="82"/>
      <c r="HDB337" s="80"/>
      <c r="HDC337" s="81"/>
      <c r="HDD337" s="82"/>
      <c r="HDG337" s="82"/>
      <c r="HDH337" s="82"/>
      <c r="HDJ337" s="82"/>
      <c r="HDM337" s="82"/>
      <c r="HDP337" s="82"/>
      <c r="HDQ337" s="82"/>
      <c r="HDV337" s="82"/>
      <c r="HDY337" s="82"/>
      <c r="HDZ337" s="82"/>
      <c r="HEA337" s="82"/>
      <c r="HEB337" s="82"/>
      <c r="HEC337" s="82"/>
      <c r="HED337" s="82"/>
      <c r="HEE337" s="82"/>
      <c r="HEW337" s="82"/>
      <c r="HEX337" s="82"/>
      <c r="HEY337" s="6"/>
      <c r="HFB337" s="7"/>
      <c r="HFC337" s="7"/>
      <c r="HFH337" s="82"/>
      <c r="HFJ337" s="7"/>
      <c r="HFK337" s="82"/>
      <c r="HFM337" s="7"/>
      <c r="HFN337" s="82"/>
      <c r="HFO337" s="82"/>
      <c r="HFP337" s="83"/>
      <c r="HFR337" s="82"/>
      <c r="HFS337" s="80"/>
      <c r="HFT337" s="81"/>
      <c r="HFU337" s="82"/>
      <c r="HFX337" s="82"/>
      <c r="HFY337" s="82"/>
      <c r="HGA337" s="82"/>
      <c r="HGD337" s="82"/>
      <c r="HGG337" s="82"/>
      <c r="HGH337" s="82"/>
      <c r="HGM337" s="82"/>
      <c r="HGP337" s="82"/>
      <c r="HGQ337" s="82"/>
      <c r="HGR337" s="82"/>
      <c r="HGS337" s="82"/>
      <c r="HGT337" s="82"/>
      <c r="HGU337" s="82"/>
      <c r="HGV337" s="82"/>
      <c r="HHN337" s="82"/>
      <c r="HHO337" s="82"/>
      <c r="HHP337" s="6"/>
      <c r="HHS337" s="7"/>
      <c r="HHT337" s="7"/>
      <c r="HHY337" s="82"/>
      <c r="HIA337" s="7"/>
      <c r="HIB337" s="82"/>
      <c r="HID337" s="7"/>
      <c r="HIE337" s="82"/>
      <c r="HIF337" s="82"/>
      <c r="HIG337" s="83"/>
      <c r="HII337" s="82"/>
      <c r="HIJ337" s="80"/>
      <c r="HIK337" s="81"/>
      <c r="HIL337" s="82"/>
      <c r="HIO337" s="82"/>
      <c r="HIP337" s="82"/>
      <c r="HIR337" s="82"/>
      <c r="HIU337" s="82"/>
      <c r="HIX337" s="82"/>
      <c r="HIY337" s="82"/>
      <c r="HJD337" s="82"/>
      <c r="HJG337" s="82"/>
      <c r="HJH337" s="82"/>
      <c r="HJI337" s="82"/>
      <c r="HJJ337" s="82"/>
      <c r="HJK337" s="82"/>
      <c r="HJL337" s="82"/>
      <c r="HJM337" s="82"/>
      <c r="HKE337" s="82"/>
      <c r="HKF337" s="82"/>
      <c r="HKG337" s="6"/>
      <c r="HKJ337" s="7"/>
      <c r="HKK337" s="7"/>
      <c r="HKP337" s="82"/>
      <c r="HKR337" s="7"/>
      <c r="HKS337" s="82"/>
      <c r="HKU337" s="7"/>
      <c r="HKV337" s="82"/>
      <c r="HKW337" s="82"/>
      <c r="HKX337" s="83"/>
      <c r="HKZ337" s="82"/>
      <c r="HLA337" s="80"/>
      <c r="HLB337" s="81"/>
      <c r="HLC337" s="82"/>
      <c r="HLF337" s="82"/>
      <c r="HLG337" s="82"/>
      <c r="HLI337" s="82"/>
      <c r="HLL337" s="82"/>
      <c r="HLO337" s="82"/>
      <c r="HLP337" s="82"/>
      <c r="HLU337" s="82"/>
      <c r="HLX337" s="82"/>
      <c r="HLY337" s="82"/>
      <c r="HLZ337" s="82"/>
      <c r="HMA337" s="82"/>
      <c r="HMB337" s="82"/>
      <c r="HMC337" s="82"/>
      <c r="HMD337" s="82"/>
      <c r="HMV337" s="82"/>
      <c r="HMW337" s="82"/>
      <c r="HMX337" s="6"/>
      <c r="HNA337" s="7"/>
      <c r="HNB337" s="7"/>
      <c r="HNG337" s="82"/>
      <c r="HNI337" s="7"/>
      <c r="HNJ337" s="82"/>
      <c r="HNL337" s="7"/>
      <c r="HNM337" s="82"/>
      <c r="HNN337" s="82"/>
      <c r="HNO337" s="83"/>
      <c r="HNQ337" s="82"/>
      <c r="HNR337" s="80"/>
      <c r="HNS337" s="81"/>
      <c r="HNT337" s="82"/>
      <c r="HNW337" s="82"/>
      <c r="HNX337" s="82"/>
      <c r="HNZ337" s="82"/>
      <c r="HOC337" s="82"/>
      <c r="HOF337" s="82"/>
      <c r="HOG337" s="82"/>
      <c r="HOL337" s="82"/>
      <c r="HOO337" s="82"/>
      <c r="HOP337" s="82"/>
      <c r="HOQ337" s="82"/>
      <c r="HOR337" s="82"/>
      <c r="HOS337" s="82"/>
      <c r="HOT337" s="82"/>
      <c r="HOU337" s="82"/>
      <c r="HPM337" s="82"/>
      <c r="HPN337" s="82"/>
      <c r="HPO337" s="6"/>
      <c r="HPR337" s="7"/>
      <c r="HPS337" s="7"/>
      <c r="HPX337" s="82"/>
      <c r="HPZ337" s="7"/>
      <c r="HQA337" s="82"/>
      <c r="HQC337" s="7"/>
      <c r="HQD337" s="82"/>
      <c r="HQE337" s="82"/>
      <c r="HQF337" s="83"/>
      <c r="HQH337" s="82"/>
      <c r="HQI337" s="80"/>
      <c r="HQJ337" s="81"/>
      <c r="HQK337" s="82"/>
      <c r="HQN337" s="82"/>
      <c r="HQO337" s="82"/>
      <c r="HQQ337" s="82"/>
      <c r="HQT337" s="82"/>
      <c r="HQW337" s="82"/>
      <c r="HQX337" s="82"/>
      <c r="HRC337" s="82"/>
      <c r="HRF337" s="82"/>
      <c r="HRG337" s="82"/>
      <c r="HRH337" s="82"/>
      <c r="HRI337" s="82"/>
      <c r="HRJ337" s="82"/>
      <c r="HRK337" s="82"/>
      <c r="HRL337" s="82"/>
      <c r="HSD337" s="82"/>
      <c r="HSE337" s="82"/>
      <c r="HSF337" s="6"/>
      <c r="HSI337" s="7"/>
      <c r="HSJ337" s="7"/>
      <c r="HSO337" s="82"/>
      <c r="HSQ337" s="7"/>
      <c r="HSR337" s="82"/>
      <c r="HST337" s="7"/>
      <c r="HSU337" s="82"/>
      <c r="HSV337" s="82"/>
      <c r="HSW337" s="83"/>
      <c r="HSY337" s="82"/>
      <c r="HSZ337" s="80"/>
      <c r="HTA337" s="81"/>
      <c r="HTB337" s="82"/>
      <c r="HTE337" s="82"/>
      <c r="HTF337" s="82"/>
      <c r="HTH337" s="82"/>
      <c r="HTK337" s="82"/>
      <c r="HTN337" s="82"/>
      <c r="HTO337" s="82"/>
      <c r="HTT337" s="82"/>
      <c r="HTW337" s="82"/>
      <c r="HTX337" s="82"/>
      <c r="HTY337" s="82"/>
      <c r="HTZ337" s="82"/>
      <c r="HUA337" s="82"/>
      <c r="HUB337" s="82"/>
      <c r="HUC337" s="82"/>
      <c r="HUU337" s="82"/>
      <c r="HUV337" s="82"/>
      <c r="HUW337" s="6"/>
      <c r="HUZ337" s="7"/>
      <c r="HVA337" s="7"/>
      <c r="HVF337" s="82"/>
      <c r="HVH337" s="7"/>
      <c r="HVI337" s="82"/>
      <c r="HVK337" s="7"/>
      <c r="HVL337" s="82"/>
      <c r="HVM337" s="82"/>
      <c r="HVN337" s="83"/>
      <c r="HVP337" s="82"/>
      <c r="HVQ337" s="80"/>
      <c r="HVR337" s="81"/>
      <c r="HVS337" s="82"/>
      <c r="HVV337" s="82"/>
      <c r="HVW337" s="82"/>
      <c r="HVY337" s="82"/>
      <c r="HWB337" s="82"/>
      <c r="HWE337" s="82"/>
      <c r="HWF337" s="82"/>
      <c r="HWK337" s="82"/>
      <c r="HWN337" s="82"/>
      <c r="HWO337" s="82"/>
      <c r="HWP337" s="82"/>
      <c r="HWQ337" s="82"/>
      <c r="HWR337" s="82"/>
      <c r="HWS337" s="82"/>
      <c r="HWT337" s="82"/>
      <c r="HXL337" s="82"/>
      <c r="HXM337" s="82"/>
      <c r="HXN337" s="6"/>
      <c r="HXQ337" s="7"/>
      <c r="HXR337" s="7"/>
      <c r="HXW337" s="82"/>
      <c r="HXY337" s="7"/>
      <c r="HXZ337" s="82"/>
      <c r="HYB337" s="7"/>
      <c r="HYC337" s="82"/>
      <c r="HYD337" s="82"/>
      <c r="HYE337" s="83"/>
      <c r="HYG337" s="82"/>
      <c r="HYH337" s="80"/>
      <c r="HYI337" s="81"/>
      <c r="HYJ337" s="82"/>
      <c r="HYM337" s="82"/>
      <c r="HYN337" s="82"/>
      <c r="HYP337" s="82"/>
      <c r="HYS337" s="82"/>
      <c r="HYV337" s="82"/>
      <c r="HYW337" s="82"/>
      <c r="HZB337" s="82"/>
      <c r="HZE337" s="82"/>
      <c r="HZF337" s="82"/>
      <c r="HZG337" s="82"/>
      <c r="HZH337" s="82"/>
      <c r="HZI337" s="82"/>
      <c r="HZJ337" s="82"/>
      <c r="HZK337" s="82"/>
      <c r="IAC337" s="82"/>
      <c r="IAD337" s="82"/>
      <c r="IAE337" s="6"/>
      <c r="IAH337" s="7"/>
      <c r="IAI337" s="7"/>
      <c r="IAN337" s="82"/>
      <c r="IAP337" s="7"/>
      <c r="IAQ337" s="82"/>
      <c r="IAS337" s="7"/>
      <c r="IAT337" s="82"/>
      <c r="IAU337" s="82"/>
      <c r="IAV337" s="83"/>
      <c r="IAX337" s="82"/>
      <c r="IAY337" s="80"/>
      <c r="IAZ337" s="81"/>
      <c r="IBA337" s="82"/>
      <c r="IBD337" s="82"/>
      <c r="IBE337" s="82"/>
      <c r="IBG337" s="82"/>
      <c r="IBJ337" s="82"/>
      <c r="IBM337" s="82"/>
      <c r="IBN337" s="82"/>
      <c r="IBS337" s="82"/>
      <c r="IBV337" s="82"/>
      <c r="IBW337" s="82"/>
      <c r="IBX337" s="82"/>
      <c r="IBY337" s="82"/>
      <c r="IBZ337" s="82"/>
      <c r="ICA337" s="82"/>
      <c r="ICB337" s="82"/>
      <c r="ICT337" s="82"/>
      <c r="ICU337" s="82"/>
      <c r="ICV337" s="6"/>
      <c r="ICY337" s="7"/>
      <c r="ICZ337" s="7"/>
      <c r="IDE337" s="82"/>
      <c r="IDG337" s="7"/>
      <c r="IDH337" s="82"/>
      <c r="IDJ337" s="7"/>
      <c r="IDK337" s="82"/>
      <c r="IDL337" s="82"/>
      <c r="IDM337" s="83"/>
      <c r="IDO337" s="82"/>
      <c r="IDP337" s="80"/>
      <c r="IDQ337" s="81"/>
      <c r="IDR337" s="82"/>
      <c r="IDU337" s="82"/>
      <c r="IDV337" s="82"/>
      <c r="IDX337" s="82"/>
      <c r="IEA337" s="82"/>
      <c r="IED337" s="82"/>
      <c r="IEE337" s="82"/>
      <c r="IEJ337" s="82"/>
      <c r="IEM337" s="82"/>
      <c r="IEN337" s="82"/>
      <c r="IEO337" s="82"/>
      <c r="IEP337" s="82"/>
      <c r="IEQ337" s="82"/>
      <c r="IER337" s="82"/>
      <c r="IES337" s="82"/>
      <c r="IFK337" s="82"/>
      <c r="IFL337" s="82"/>
      <c r="IFM337" s="6"/>
      <c r="IFP337" s="7"/>
      <c r="IFQ337" s="7"/>
      <c r="IFV337" s="82"/>
      <c r="IFX337" s="7"/>
      <c r="IFY337" s="82"/>
      <c r="IGA337" s="7"/>
      <c r="IGB337" s="82"/>
      <c r="IGC337" s="82"/>
      <c r="IGD337" s="83"/>
      <c r="IGF337" s="82"/>
      <c r="IGG337" s="80"/>
      <c r="IGH337" s="81"/>
      <c r="IGI337" s="82"/>
      <c r="IGL337" s="82"/>
      <c r="IGM337" s="82"/>
      <c r="IGO337" s="82"/>
      <c r="IGR337" s="82"/>
      <c r="IGU337" s="82"/>
      <c r="IGV337" s="82"/>
      <c r="IHA337" s="82"/>
      <c r="IHD337" s="82"/>
      <c r="IHE337" s="82"/>
      <c r="IHF337" s="82"/>
      <c r="IHG337" s="82"/>
      <c r="IHH337" s="82"/>
      <c r="IHI337" s="82"/>
      <c r="IHJ337" s="82"/>
      <c r="IIB337" s="82"/>
      <c r="IIC337" s="82"/>
      <c r="IID337" s="6"/>
      <c r="IIG337" s="7"/>
      <c r="IIH337" s="7"/>
      <c r="IIM337" s="82"/>
      <c r="IIO337" s="7"/>
      <c r="IIP337" s="82"/>
      <c r="IIR337" s="7"/>
      <c r="IIS337" s="82"/>
      <c r="IIT337" s="82"/>
      <c r="IIU337" s="83"/>
      <c r="IIW337" s="82"/>
      <c r="IIX337" s="80"/>
      <c r="IIY337" s="81"/>
      <c r="IIZ337" s="82"/>
      <c r="IJC337" s="82"/>
      <c r="IJD337" s="82"/>
      <c r="IJF337" s="82"/>
      <c r="IJI337" s="82"/>
      <c r="IJL337" s="82"/>
      <c r="IJM337" s="82"/>
      <c r="IJR337" s="82"/>
      <c r="IJU337" s="82"/>
      <c r="IJV337" s="82"/>
      <c r="IJW337" s="82"/>
      <c r="IJX337" s="82"/>
      <c r="IJY337" s="82"/>
      <c r="IJZ337" s="82"/>
      <c r="IKA337" s="82"/>
      <c r="IKS337" s="82"/>
      <c r="IKT337" s="82"/>
      <c r="IKU337" s="6"/>
      <c r="IKX337" s="7"/>
      <c r="IKY337" s="7"/>
      <c r="ILD337" s="82"/>
      <c r="ILF337" s="7"/>
      <c r="ILG337" s="82"/>
      <c r="ILI337" s="7"/>
      <c r="ILJ337" s="82"/>
      <c r="ILK337" s="82"/>
      <c r="ILL337" s="83"/>
      <c r="ILN337" s="82"/>
      <c r="ILO337" s="80"/>
      <c r="ILP337" s="81"/>
      <c r="ILQ337" s="82"/>
      <c r="ILT337" s="82"/>
      <c r="ILU337" s="82"/>
      <c r="ILW337" s="82"/>
      <c r="ILZ337" s="82"/>
      <c r="IMC337" s="82"/>
      <c r="IMD337" s="82"/>
      <c r="IMI337" s="82"/>
      <c r="IML337" s="82"/>
      <c r="IMM337" s="82"/>
      <c r="IMN337" s="82"/>
      <c r="IMO337" s="82"/>
      <c r="IMP337" s="82"/>
      <c r="IMQ337" s="82"/>
      <c r="IMR337" s="82"/>
      <c r="INJ337" s="82"/>
      <c r="INK337" s="82"/>
      <c r="INL337" s="6"/>
      <c r="INO337" s="7"/>
      <c r="INP337" s="7"/>
      <c r="INU337" s="82"/>
      <c r="INW337" s="7"/>
      <c r="INX337" s="82"/>
      <c r="INZ337" s="7"/>
      <c r="IOA337" s="82"/>
      <c r="IOB337" s="82"/>
      <c r="IOC337" s="83"/>
      <c r="IOE337" s="82"/>
      <c r="IOF337" s="80"/>
      <c r="IOG337" s="81"/>
      <c r="IOH337" s="82"/>
      <c r="IOK337" s="82"/>
      <c r="IOL337" s="82"/>
      <c r="ION337" s="82"/>
      <c r="IOQ337" s="82"/>
      <c r="IOT337" s="82"/>
      <c r="IOU337" s="82"/>
      <c r="IOZ337" s="82"/>
      <c r="IPC337" s="82"/>
      <c r="IPD337" s="82"/>
      <c r="IPE337" s="82"/>
      <c r="IPF337" s="82"/>
      <c r="IPG337" s="82"/>
      <c r="IPH337" s="82"/>
      <c r="IPI337" s="82"/>
      <c r="IQA337" s="82"/>
      <c r="IQB337" s="82"/>
      <c r="IQC337" s="6"/>
      <c r="IQF337" s="7"/>
      <c r="IQG337" s="7"/>
      <c r="IQL337" s="82"/>
      <c r="IQN337" s="7"/>
      <c r="IQO337" s="82"/>
      <c r="IQQ337" s="7"/>
      <c r="IQR337" s="82"/>
      <c r="IQS337" s="82"/>
      <c r="IQT337" s="83"/>
      <c r="IQV337" s="82"/>
      <c r="IQW337" s="80"/>
      <c r="IQX337" s="81"/>
      <c r="IQY337" s="82"/>
      <c r="IRB337" s="82"/>
      <c r="IRC337" s="82"/>
      <c r="IRE337" s="82"/>
      <c r="IRH337" s="82"/>
      <c r="IRK337" s="82"/>
      <c r="IRL337" s="82"/>
      <c r="IRQ337" s="82"/>
      <c r="IRT337" s="82"/>
      <c r="IRU337" s="82"/>
      <c r="IRV337" s="82"/>
      <c r="IRW337" s="82"/>
      <c r="IRX337" s="82"/>
      <c r="IRY337" s="82"/>
      <c r="IRZ337" s="82"/>
      <c r="ISR337" s="82"/>
      <c r="ISS337" s="82"/>
      <c r="IST337" s="6"/>
      <c r="ISW337" s="7"/>
      <c r="ISX337" s="7"/>
      <c r="ITC337" s="82"/>
      <c r="ITE337" s="7"/>
      <c r="ITF337" s="82"/>
      <c r="ITH337" s="7"/>
      <c r="ITI337" s="82"/>
      <c r="ITJ337" s="82"/>
      <c r="ITK337" s="83"/>
      <c r="ITM337" s="82"/>
      <c r="ITN337" s="80"/>
      <c r="ITO337" s="81"/>
      <c r="ITP337" s="82"/>
      <c r="ITS337" s="82"/>
      <c r="ITT337" s="82"/>
      <c r="ITV337" s="82"/>
      <c r="ITY337" s="82"/>
      <c r="IUB337" s="82"/>
      <c r="IUC337" s="82"/>
      <c r="IUH337" s="82"/>
      <c r="IUK337" s="82"/>
      <c r="IUL337" s="82"/>
      <c r="IUM337" s="82"/>
      <c r="IUN337" s="82"/>
      <c r="IUO337" s="82"/>
      <c r="IUP337" s="82"/>
      <c r="IUQ337" s="82"/>
      <c r="IVI337" s="82"/>
      <c r="IVJ337" s="82"/>
      <c r="IVK337" s="6"/>
      <c r="IVN337" s="7"/>
      <c r="IVO337" s="7"/>
      <c r="IVT337" s="82"/>
      <c r="IVV337" s="7"/>
      <c r="IVW337" s="82"/>
      <c r="IVY337" s="7"/>
      <c r="IVZ337" s="82"/>
      <c r="IWA337" s="82"/>
      <c r="IWB337" s="83"/>
      <c r="IWD337" s="82"/>
      <c r="IWE337" s="80"/>
      <c r="IWF337" s="81"/>
      <c r="IWG337" s="82"/>
      <c r="IWJ337" s="82"/>
      <c r="IWK337" s="82"/>
      <c r="IWM337" s="82"/>
      <c r="IWP337" s="82"/>
      <c r="IWS337" s="82"/>
      <c r="IWT337" s="82"/>
      <c r="IWY337" s="82"/>
      <c r="IXB337" s="82"/>
      <c r="IXC337" s="82"/>
      <c r="IXD337" s="82"/>
      <c r="IXE337" s="82"/>
      <c r="IXF337" s="82"/>
      <c r="IXG337" s="82"/>
      <c r="IXH337" s="82"/>
      <c r="IXZ337" s="82"/>
      <c r="IYA337" s="82"/>
      <c r="IYB337" s="6"/>
      <c r="IYE337" s="7"/>
      <c r="IYF337" s="7"/>
      <c r="IYK337" s="82"/>
      <c r="IYM337" s="7"/>
      <c r="IYN337" s="82"/>
      <c r="IYP337" s="7"/>
      <c r="IYQ337" s="82"/>
      <c r="IYR337" s="82"/>
      <c r="IYS337" s="83"/>
      <c r="IYU337" s="82"/>
      <c r="IYV337" s="80"/>
      <c r="IYW337" s="81"/>
      <c r="IYX337" s="82"/>
      <c r="IZA337" s="82"/>
      <c r="IZB337" s="82"/>
      <c r="IZD337" s="82"/>
      <c r="IZG337" s="82"/>
      <c r="IZJ337" s="82"/>
      <c r="IZK337" s="82"/>
      <c r="IZP337" s="82"/>
      <c r="IZS337" s="82"/>
      <c r="IZT337" s="82"/>
      <c r="IZU337" s="82"/>
      <c r="IZV337" s="82"/>
      <c r="IZW337" s="82"/>
      <c r="IZX337" s="82"/>
      <c r="IZY337" s="82"/>
      <c r="JAQ337" s="82"/>
      <c r="JAR337" s="82"/>
      <c r="JAS337" s="6"/>
      <c r="JAV337" s="7"/>
      <c r="JAW337" s="7"/>
      <c r="JBB337" s="82"/>
      <c r="JBD337" s="7"/>
      <c r="JBE337" s="82"/>
      <c r="JBG337" s="7"/>
      <c r="JBH337" s="82"/>
      <c r="JBI337" s="82"/>
      <c r="JBJ337" s="83"/>
      <c r="JBL337" s="82"/>
      <c r="JBM337" s="80"/>
      <c r="JBN337" s="81"/>
      <c r="JBO337" s="82"/>
      <c r="JBR337" s="82"/>
      <c r="JBS337" s="82"/>
      <c r="JBU337" s="82"/>
      <c r="JBX337" s="82"/>
      <c r="JCA337" s="82"/>
      <c r="JCB337" s="82"/>
      <c r="JCG337" s="82"/>
      <c r="JCJ337" s="82"/>
      <c r="JCK337" s="82"/>
      <c r="JCL337" s="82"/>
      <c r="JCM337" s="82"/>
      <c r="JCN337" s="82"/>
      <c r="JCO337" s="82"/>
      <c r="JCP337" s="82"/>
      <c r="JDH337" s="82"/>
      <c r="JDI337" s="82"/>
      <c r="JDJ337" s="6"/>
      <c r="JDM337" s="7"/>
      <c r="JDN337" s="7"/>
      <c r="JDS337" s="82"/>
      <c r="JDU337" s="7"/>
      <c r="JDV337" s="82"/>
      <c r="JDX337" s="7"/>
      <c r="JDY337" s="82"/>
      <c r="JDZ337" s="82"/>
      <c r="JEA337" s="83"/>
      <c r="JEC337" s="82"/>
      <c r="JED337" s="80"/>
      <c r="JEE337" s="81"/>
      <c r="JEF337" s="82"/>
      <c r="JEI337" s="82"/>
      <c r="JEJ337" s="82"/>
      <c r="JEL337" s="82"/>
      <c r="JEO337" s="82"/>
      <c r="JER337" s="82"/>
      <c r="JES337" s="82"/>
      <c r="JEX337" s="82"/>
      <c r="JFA337" s="82"/>
      <c r="JFB337" s="82"/>
      <c r="JFC337" s="82"/>
      <c r="JFD337" s="82"/>
      <c r="JFE337" s="82"/>
      <c r="JFF337" s="82"/>
      <c r="JFG337" s="82"/>
      <c r="JFY337" s="82"/>
      <c r="JFZ337" s="82"/>
      <c r="JGA337" s="6"/>
      <c r="JGD337" s="7"/>
      <c r="JGE337" s="7"/>
      <c r="JGJ337" s="82"/>
      <c r="JGL337" s="7"/>
      <c r="JGM337" s="82"/>
      <c r="JGO337" s="7"/>
      <c r="JGP337" s="82"/>
      <c r="JGQ337" s="82"/>
      <c r="JGR337" s="83"/>
      <c r="JGT337" s="82"/>
      <c r="JGU337" s="80"/>
      <c r="JGV337" s="81"/>
      <c r="JGW337" s="82"/>
      <c r="JGZ337" s="82"/>
      <c r="JHA337" s="82"/>
      <c r="JHC337" s="82"/>
      <c r="JHF337" s="82"/>
      <c r="JHI337" s="82"/>
      <c r="JHJ337" s="82"/>
      <c r="JHO337" s="82"/>
      <c r="JHR337" s="82"/>
      <c r="JHS337" s="82"/>
      <c r="JHT337" s="82"/>
      <c r="JHU337" s="82"/>
      <c r="JHV337" s="82"/>
      <c r="JHW337" s="82"/>
      <c r="JHX337" s="82"/>
      <c r="JIP337" s="82"/>
      <c r="JIQ337" s="82"/>
      <c r="JIR337" s="6"/>
      <c r="JIU337" s="7"/>
      <c r="JIV337" s="7"/>
      <c r="JJA337" s="82"/>
      <c r="JJC337" s="7"/>
      <c r="JJD337" s="82"/>
      <c r="JJF337" s="7"/>
      <c r="JJG337" s="82"/>
      <c r="JJH337" s="82"/>
      <c r="JJI337" s="83"/>
      <c r="JJK337" s="82"/>
      <c r="JJL337" s="80"/>
      <c r="JJM337" s="81"/>
      <c r="JJN337" s="82"/>
      <c r="JJQ337" s="82"/>
      <c r="JJR337" s="82"/>
      <c r="JJT337" s="82"/>
      <c r="JJW337" s="82"/>
      <c r="JJZ337" s="82"/>
      <c r="JKA337" s="82"/>
      <c r="JKF337" s="82"/>
      <c r="JKI337" s="82"/>
      <c r="JKJ337" s="82"/>
      <c r="JKK337" s="82"/>
      <c r="JKL337" s="82"/>
      <c r="JKM337" s="82"/>
      <c r="JKN337" s="82"/>
      <c r="JKO337" s="82"/>
      <c r="JLG337" s="82"/>
      <c r="JLH337" s="82"/>
      <c r="JLI337" s="6"/>
      <c r="JLL337" s="7"/>
      <c r="JLM337" s="7"/>
      <c r="JLR337" s="82"/>
      <c r="JLT337" s="7"/>
      <c r="JLU337" s="82"/>
      <c r="JLW337" s="7"/>
      <c r="JLX337" s="82"/>
      <c r="JLY337" s="82"/>
      <c r="JLZ337" s="83"/>
      <c r="JMB337" s="82"/>
      <c r="JMC337" s="80"/>
      <c r="JMD337" s="81"/>
      <c r="JME337" s="82"/>
      <c r="JMH337" s="82"/>
      <c r="JMI337" s="82"/>
      <c r="JMK337" s="82"/>
      <c r="JMN337" s="82"/>
      <c r="JMQ337" s="82"/>
      <c r="JMR337" s="82"/>
      <c r="JMW337" s="82"/>
      <c r="JMZ337" s="82"/>
      <c r="JNA337" s="82"/>
      <c r="JNB337" s="82"/>
      <c r="JNC337" s="82"/>
      <c r="JND337" s="82"/>
      <c r="JNE337" s="82"/>
      <c r="JNF337" s="82"/>
      <c r="JNX337" s="82"/>
      <c r="JNY337" s="82"/>
      <c r="JNZ337" s="6"/>
      <c r="JOC337" s="7"/>
      <c r="JOD337" s="7"/>
      <c r="JOI337" s="82"/>
      <c r="JOK337" s="7"/>
      <c r="JOL337" s="82"/>
      <c r="JON337" s="7"/>
      <c r="JOO337" s="82"/>
      <c r="JOP337" s="82"/>
      <c r="JOQ337" s="83"/>
      <c r="JOS337" s="82"/>
      <c r="JOT337" s="80"/>
      <c r="JOU337" s="81"/>
      <c r="JOV337" s="82"/>
      <c r="JOY337" s="82"/>
      <c r="JOZ337" s="82"/>
      <c r="JPB337" s="82"/>
      <c r="JPE337" s="82"/>
      <c r="JPH337" s="82"/>
      <c r="JPI337" s="82"/>
      <c r="JPN337" s="82"/>
      <c r="JPQ337" s="82"/>
      <c r="JPR337" s="82"/>
      <c r="JPS337" s="82"/>
      <c r="JPT337" s="82"/>
      <c r="JPU337" s="82"/>
      <c r="JPV337" s="82"/>
      <c r="JPW337" s="82"/>
      <c r="JQO337" s="82"/>
      <c r="JQP337" s="82"/>
      <c r="JQQ337" s="6"/>
      <c r="JQT337" s="7"/>
      <c r="JQU337" s="7"/>
      <c r="JQZ337" s="82"/>
      <c r="JRB337" s="7"/>
      <c r="JRC337" s="82"/>
      <c r="JRE337" s="7"/>
      <c r="JRF337" s="82"/>
      <c r="JRG337" s="82"/>
      <c r="JRH337" s="83"/>
      <c r="JRJ337" s="82"/>
      <c r="JRK337" s="80"/>
      <c r="JRL337" s="81"/>
      <c r="JRM337" s="82"/>
      <c r="JRP337" s="82"/>
      <c r="JRQ337" s="82"/>
      <c r="JRS337" s="82"/>
      <c r="JRV337" s="82"/>
      <c r="JRY337" s="82"/>
      <c r="JRZ337" s="82"/>
      <c r="JSE337" s="82"/>
      <c r="JSH337" s="82"/>
      <c r="JSI337" s="82"/>
      <c r="JSJ337" s="82"/>
      <c r="JSK337" s="82"/>
      <c r="JSL337" s="82"/>
      <c r="JSM337" s="82"/>
      <c r="JSN337" s="82"/>
      <c r="JTF337" s="82"/>
      <c r="JTG337" s="82"/>
      <c r="JTH337" s="6"/>
      <c r="JTK337" s="7"/>
      <c r="JTL337" s="7"/>
      <c r="JTQ337" s="82"/>
      <c r="JTS337" s="7"/>
      <c r="JTT337" s="82"/>
      <c r="JTV337" s="7"/>
      <c r="JTW337" s="82"/>
      <c r="JTX337" s="82"/>
      <c r="JTY337" s="83"/>
      <c r="JUA337" s="82"/>
      <c r="JUB337" s="80"/>
      <c r="JUC337" s="81"/>
      <c r="JUD337" s="82"/>
      <c r="JUG337" s="82"/>
      <c r="JUH337" s="82"/>
      <c r="JUJ337" s="82"/>
      <c r="JUM337" s="82"/>
      <c r="JUP337" s="82"/>
      <c r="JUQ337" s="82"/>
      <c r="JUV337" s="82"/>
      <c r="JUY337" s="82"/>
      <c r="JUZ337" s="82"/>
      <c r="JVA337" s="82"/>
      <c r="JVB337" s="82"/>
      <c r="JVC337" s="82"/>
      <c r="JVD337" s="82"/>
      <c r="JVE337" s="82"/>
      <c r="JVW337" s="82"/>
      <c r="JVX337" s="82"/>
      <c r="JVY337" s="6"/>
      <c r="JWB337" s="7"/>
      <c r="JWC337" s="7"/>
      <c r="JWH337" s="82"/>
      <c r="JWJ337" s="7"/>
      <c r="JWK337" s="82"/>
      <c r="JWM337" s="7"/>
      <c r="JWN337" s="82"/>
      <c r="JWO337" s="82"/>
      <c r="JWP337" s="83"/>
      <c r="JWR337" s="82"/>
      <c r="JWS337" s="80"/>
      <c r="JWT337" s="81"/>
      <c r="JWU337" s="82"/>
      <c r="JWX337" s="82"/>
      <c r="JWY337" s="82"/>
      <c r="JXA337" s="82"/>
      <c r="JXD337" s="82"/>
      <c r="JXG337" s="82"/>
      <c r="JXH337" s="82"/>
      <c r="JXM337" s="82"/>
      <c r="JXP337" s="82"/>
      <c r="JXQ337" s="82"/>
      <c r="JXR337" s="82"/>
      <c r="JXS337" s="82"/>
      <c r="JXT337" s="82"/>
      <c r="JXU337" s="82"/>
      <c r="JXV337" s="82"/>
      <c r="JYN337" s="82"/>
      <c r="JYO337" s="82"/>
      <c r="JYP337" s="6"/>
      <c r="JYS337" s="7"/>
      <c r="JYT337" s="7"/>
      <c r="JYY337" s="82"/>
      <c r="JZA337" s="7"/>
      <c r="JZB337" s="82"/>
      <c r="JZD337" s="7"/>
      <c r="JZE337" s="82"/>
      <c r="JZF337" s="82"/>
      <c r="JZG337" s="83"/>
      <c r="JZI337" s="82"/>
      <c r="JZJ337" s="80"/>
      <c r="JZK337" s="81"/>
      <c r="JZL337" s="82"/>
      <c r="JZO337" s="82"/>
      <c r="JZP337" s="82"/>
      <c r="JZR337" s="82"/>
      <c r="JZU337" s="82"/>
      <c r="JZX337" s="82"/>
      <c r="JZY337" s="82"/>
      <c r="KAD337" s="82"/>
      <c r="KAG337" s="82"/>
      <c r="KAH337" s="82"/>
      <c r="KAI337" s="82"/>
      <c r="KAJ337" s="82"/>
      <c r="KAK337" s="82"/>
      <c r="KAL337" s="82"/>
      <c r="KAM337" s="82"/>
      <c r="KBE337" s="82"/>
      <c r="KBF337" s="82"/>
      <c r="KBG337" s="6"/>
      <c r="KBJ337" s="7"/>
      <c r="KBK337" s="7"/>
      <c r="KBP337" s="82"/>
      <c r="KBR337" s="7"/>
      <c r="KBS337" s="82"/>
      <c r="KBU337" s="7"/>
      <c r="KBV337" s="82"/>
      <c r="KBW337" s="82"/>
      <c r="KBX337" s="83"/>
      <c r="KBZ337" s="82"/>
      <c r="KCA337" s="80"/>
      <c r="KCB337" s="81"/>
      <c r="KCC337" s="82"/>
      <c r="KCF337" s="82"/>
      <c r="KCG337" s="82"/>
      <c r="KCI337" s="82"/>
      <c r="KCL337" s="82"/>
      <c r="KCO337" s="82"/>
      <c r="KCP337" s="82"/>
      <c r="KCU337" s="82"/>
      <c r="KCX337" s="82"/>
      <c r="KCY337" s="82"/>
      <c r="KCZ337" s="82"/>
      <c r="KDA337" s="82"/>
      <c r="KDB337" s="82"/>
      <c r="KDC337" s="82"/>
      <c r="KDD337" s="82"/>
      <c r="KDV337" s="82"/>
      <c r="KDW337" s="82"/>
      <c r="KDX337" s="6"/>
      <c r="KEA337" s="7"/>
      <c r="KEB337" s="7"/>
      <c r="KEG337" s="82"/>
      <c r="KEI337" s="7"/>
      <c r="KEJ337" s="82"/>
      <c r="KEL337" s="7"/>
      <c r="KEM337" s="82"/>
      <c r="KEN337" s="82"/>
      <c r="KEO337" s="83"/>
      <c r="KEQ337" s="82"/>
      <c r="KER337" s="80"/>
      <c r="KES337" s="81"/>
      <c r="KET337" s="82"/>
      <c r="KEW337" s="82"/>
      <c r="KEX337" s="82"/>
      <c r="KEZ337" s="82"/>
      <c r="KFC337" s="82"/>
      <c r="KFF337" s="82"/>
      <c r="KFG337" s="82"/>
      <c r="KFL337" s="82"/>
      <c r="KFO337" s="82"/>
      <c r="KFP337" s="82"/>
      <c r="KFQ337" s="82"/>
      <c r="KFR337" s="82"/>
      <c r="KFS337" s="82"/>
      <c r="KFT337" s="82"/>
      <c r="KFU337" s="82"/>
      <c r="KGM337" s="82"/>
      <c r="KGN337" s="82"/>
      <c r="KGO337" s="6"/>
      <c r="KGR337" s="7"/>
      <c r="KGS337" s="7"/>
      <c r="KGX337" s="82"/>
      <c r="KGZ337" s="7"/>
      <c r="KHA337" s="82"/>
      <c r="KHC337" s="7"/>
      <c r="KHD337" s="82"/>
      <c r="KHE337" s="82"/>
      <c r="KHF337" s="83"/>
      <c r="KHH337" s="82"/>
      <c r="KHI337" s="80"/>
      <c r="KHJ337" s="81"/>
      <c r="KHK337" s="82"/>
      <c r="KHN337" s="82"/>
      <c r="KHO337" s="82"/>
      <c r="KHQ337" s="82"/>
      <c r="KHT337" s="82"/>
      <c r="KHW337" s="82"/>
      <c r="KHX337" s="82"/>
      <c r="KIC337" s="82"/>
      <c r="KIF337" s="82"/>
      <c r="KIG337" s="82"/>
      <c r="KIH337" s="82"/>
      <c r="KII337" s="82"/>
      <c r="KIJ337" s="82"/>
      <c r="KIK337" s="82"/>
      <c r="KIL337" s="82"/>
      <c r="KJD337" s="82"/>
      <c r="KJE337" s="82"/>
      <c r="KJF337" s="6"/>
      <c r="KJI337" s="7"/>
      <c r="KJJ337" s="7"/>
      <c r="KJO337" s="82"/>
      <c r="KJQ337" s="7"/>
      <c r="KJR337" s="82"/>
      <c r="KJT337" s="7"/>
      <c r="KJU337" s="82"/>
      <c r="KJV337" s="82"/>
      <c r="KJW337" s="83"/>
      <c r="KJY337" s="82"/>
      <c r="KJZ337" s="80"/>
      <c r="KKA337" s="81"/>
      <c r="KKB337" s="82"/>
      <c r="KKE337" s="82"/>
      <c r="KKF337" s="82"/>
      <c r="KKH337" s="82"/>
      <c r="KKK337" s="82"/>
      <c r="KKN337" s="82"/>
      <c r="KKO337" s="82"/>
      <c r="KKT337" s="82"/>
      <c r="KKW337" s="82"/>
      <c r="KKX337" s="82"/>
      <c r="KKY337" s="82"/>
      <c r="KKZ337" s="82"/>
      <c r="KLA337" s="82"/>
      <c r="KLB337" s="82"/>
      <c r="KLC337" s="82"/>
      <c r="KLU337" s="82"/>
      <c r="KLV337" s="82"/>
      <c r="KLW337" s="6"/>
      <c r="KLZ337" s="7"/>
      <c r="KMA337" s="7"/>
      <c r="KMF337" s="82"/>
      <c r="KMH337" s="7"/>
      <c r="KMI337" s="82"/>
      <c r="KMK337" s="7"/>
      <c r="KML337" s="82"/>
      <c r="KMM337" s="82"/>
      <c r="KMN337" s="83"/>
      <c r="KMP337" s="82"/>
      <c r="KMQ337" s="80"/>
      <c r="KMR337" s="81"/>
      <c r="KMS337" s="82"/>
      <c r="KMV337" s="82"/>
      <c r="KMW337" s="82"/>
      <c r="KMY337" s="82"/>
      <c r="KNB337" s="82"/>
      <c r="KNE337" s="82"/>
      <c r="KNF337" s="82"/>
      <c r="KNK337" s="82"/>
      <c r="KNN337" s="82"/>
      <c r="KNO337" s="82"/>
      <c r="KNP337" s="82"/>
      <c r="KNQ337" s="82"/>
      <c r="KNR337" s="82"/>
      <c r="KNS337" s="82"/>
      <c r="KNT337" s="82"/>
      <c r="KOL337" s="82"/>
      <c r="KOM337" s="82"/>
      <c r="KON337" s="6"/>
      <c r="KOQ337" s="7"/>
      <c r="KOR337" s="7"/>
      <c r="KOW337" s="82"/>
      <c r="KOY337" s="7"/>
      <c r="KOZ337" s="82"/>
      <c r="KPB337" s="7"/>
      <c r="KPC337" s="82"/>
      <c r="KPD337" s="82"/>
      <c r="KPE337" s="83"/>
      <c r="KPG337" s="82"/>
      <c r="KPH337" s="80"/>
      <c r="KPI337" s="81"/>
      <c r="KPJ337" s="82"/>
      <c r="KPM337" s="82"/>
      <c r="KPN337" s="82"/>
      <c r="KPP337" s="82"/>
      <c r="KPS337" s="82"/>
      <c r="KPV337" s="82"/>
      <c r="KPW337" s="82"/>
      <c r="KQB337" s="82"/>
      <c r="KQE337" s="82"/>
      <c r="KQF337" s="82"/>
      <c r="KQG337" s="82"/>
      <c r="KQH337" s="82"/>
      <c r="KQI337" s="82"/>
      <c r="KQJ337" s="82"/>
      <c r="KQK337" s="82"/>
      <c r="KRC337" s="82"/>
      <c r="KRD337" s="82"/>
      <c r="KRE337" s="6"/>
      <c r="KRH337" s="7"/>
      <c r="KRI337" s="7"/>
      <c r="KRN337" s="82"/>
      <c r="KRP337" s="7"/>
      <c r="KRQ337" s="82"/>
      <c r="KRS337" s="7"/>
      <c r="KRT337" s="82"/>
      <c r="KRU337" s="82"/>
      <c r="KRV337" s="83"/>
      <c r="KRX337" s="82"/>
      <c r="KRY337" s="80"/>
      <c r="KRZ337" s="81"/>
      <c r="KSA337" s="82"/>
      <c r="KSD337" s="82"/>
      <c r="KSE337" s="82"/>
      <c r="KSG337" s="82"/>
      <c r="KSJ337" s="82"/>
      <c r="KSM337" s="82"/>
      <c r="KSN337" s="82"/>
      <c r="KSS337" s="82"/>
      <c r="KSV337" s="82"/>
      <c r="KSW337" s="82"/>
      <c r="KSX337" s="82"/>
      <c r="KSY337" s="82"/>
      <c r="KSZ337" s="82"/>
      <c r="KTA337" s="82"/>
      <c r="KTB337" s="82"/>
      <c r="KTT337" s="82"/>
      <c r="KTU337" s="82"/>
      <c r="KTV337" s="6"/>
      <c r="KTY337" s="7"/>
      <c r="KTZ337" s="7"/>
      <c r="KUE337" s="82"/>
      <c r="KUG337" s="7"/>
      <c r="KUH337" s="82"/>
      <c r="KUJ337" s="7"/>
      <c r="KUK337" s="82"/>
      <c r="KUL337" s="82"/>
      <c r="KUM337" s="83"/>
      <c r="KUO337" s="82"/>
      <c r="KUP337" s="80"/>
      <c r="KUQ337" s="81"/>
      <c r="KUR337" s="82"/>
      <c r="KUU337" s="82"/>
      <c r="KUV337" s="82"/>
      <c r="KUX337" s="82"/>
      <c r="KVA337" s="82"/>
      <c r="KVD337" s="82"/>
      <c r="KVE337" s="82"/>
      <c r="KVJ337" s="82"/>
      <c r="KVM337" s="82"/>
      <c r="KVN337" s="82"/>
      <c r="KVO337" s="82"/>
      <c r="KVP337" s="82"/>
      <c r="KVQ337" s="82"/>
      <c r="KVR337" s="82"/>
      <c r="KVS337" s="82"/>
      <c r="KWK337" s="82"/>
      <c r="KWL337" s="82"/>
      <c r="KWM337" s="6"/>
      <c r="KWP337" s="7"/>
      <c r="KWQ337" s="7"/>
      <c r="KWV337" s="82"/>
      <c r="KWX337" s="7"/>
      <c r="KWY337" s="82"/>
      <c r="KXA337" s="7"/>
      <c r="KXB337" s="82"/>
      <c r="KXC337" s="82"/>
      <c r="KXD337" s="83"/>
      <c r="KXF337" s="82"/>
      <c r="KXG337" s="80"/>
      <c r="KXH337" s="81"/>
      <c r="KXI337" s="82"/>
      <c r="KXL337" s="82"/>
      <c r="KXM337" s="82"/>
      <c r="KXO337" s="82"/>
      <c r="KXR337" s="82"/>
      <c r="KXU337" s="82"/>
      <c r="KXV337" s="82"/>
      <c r="KYA337" s="82"/>
      <c r="KYD337" s="82"/>
      <c r="KYE337" s="82"/>
      <c r="KYF337" s="82"/>
      <c r="KYG337" s="82"/>
      <c r="KYH337" s="82"/>
      <c r="KYI337" s="82"/>
      <c r="KYJ337" s="82"/>
      <c r="KZB337" s="82"/>
      <c r="KZC337" s="82"/>
      <c r="KZD337" s="6"/>
      <c r="KZG337" s="7"/>
      <c r="KZH337" s="7"/>
      <c r="KZM337" s="82"/>
      <c r="KZO337" s="7"/>
      <c r="KZP337" s="82"/>
      <c r="KZR337" s="7"/>
      <c r="KZS337" s="82"/>
      <c r="KZT337" s="82"/>
      <c r="KZU337" s="83"/>
      <c r="KZW337" s="82"/>
      <c r="KZX337" s="80"/>
      <c r="KZY337" s="81"/>
      <c r="KZZ337" s="82"/>
      <c r="LAC337" s="82"/>
      <c r="LAD337" s="82"/>
      <c r="LAF337" s="82"/>
      <c r="LAI337" s="82"/>
      <c r="LAL337" s="82"/>
      <c r="LAM337" s="82"/>
      <c r="LAR337" s="82"/>
      <c r="LAU337" s="82"/>
      <c r="LAV337" s="82"/>
      <c r="LAW337" s="82"/>
      <c r="LAX337" s="82"/>
      <c r="LAY337" s="82"/>
      <c r="LAZ337" s="82"/>
      <c r="LBA337" s="82"/>
      <c r="LBS337" s="82"/>
      <c r="LBT337" s="82"/>
      <c r="LBU337" s="6"/>
      <c r="LBX337" s="7"/>
      <c r="LBY337" s="7"/>
      <c r="LCD337" s="82"/>
      <c r="LCF337" s="7"/>
      <c r="LCG337" s="82"/>
      <c r="LCI337" s="7"/>
      <c r="LCJ337" s="82"/>
      <c r="LCK337" s="82"/>
      <c r="LCL337" s="83"/>
      <c r="LCN337" s="82"/>
      <c r="LCO337" s="80"/>
      <c r="LCP337" s="81"/>
      <c r="LCQ337" s="82"/>
      <c r="LCT337" s="82"/>
      <c r="LCU337" s="82"/>
      <c r="LCW337" s="82"/>
      <c r="LCZ337" s="82"/>
      <c r="LDC337" s="82"/>
      <c r="LDD337" s="82"/>
      <c r="LDI337" s="82"/>
      <c r="LDL337" s="82"/>
      <c r="LDM337" s="82"/>
      <c r="LDN337" s="82"/>
      <c r="LDO337" s="82"/>
      <c r="LDP337" s="82"/>
      <c r="LDQ337" s="82"/>
      <c r="LDR337" s="82"/>
      <c r="LEJ337" s="82"/>
      <c r="LEK337" s="82"/>
      <c r="LEL337" s="6"/>
      <c r="LEO337" s="7"/>
      <c r="LEP337" s="7"/>
      <c r="LEU337" s="82"/>
      <c r="LEW337" s="7"/>
      <c r="LEX337" s="82"/>
      <c r="LEZ337" s="7"/>
      <c r="LFA337" s="82"/>
      <c r="LFB337" s="82"/>
      <c r="LFC337" s="83"/>
      <c r="LFE337" s="82"/>
      <c r="LFF337" s="80"/>
      <c r="LFG337" s="81"/>
      <c r="LFH337" s="82"/>
      <c r="LFK337" s="82"/>
      <c r="LFL337" s="82"/>
      <c r="LFN337" s="82"/>
      <c r="LFQ337" s="82"/>
      <c r="LFT337" s="82"/>
      <c r="LFU337" s="82"/>
      <c r="LFZ337" s="82"/>
      <c r="LGC337" s="82"/>
      <c r="LGD337" s="82"/>
      <c r="LGE337" s="82"/>
      <c r="LGF337" s="82"/>
      <c r="LGG337" s="82"/>
      <c r="LGH337" s="82"/>
      <c r="LGI337" s="82"/>
      <c r="LHA337" s="82"/>
      <c r="LHB337" s="82"/>
      <c r="LHC337" s="6"/>
      <c r="LHF337" s="7"/>
      <c r="LHG337" s="7"/>
      <c r="LHL337" s="82"/>
      <c r="LHN337" s="7"/>
      <c r="LHO337" s="82"/>
      <c r="LHQ337" s="7"/>
      <c r="LHR337" s="82"/>
      <c r="LHS337" s="82"/>
      <c r="LHT337" s="83"/>
      <c r="LHV337" s="82"/>
      <c r="LHW337" s="80"/>
      <c r="LHX337" s="81"/>
      <c r="LHY337" s="82"/>
      <c r="LIB337" s="82"/>
      <c r="LIC337" s="82"/>
      <c r="LIE337" s="82"/>
      <c r="LIH337" s="82"/>
      <c r="LIK337" s="82"/>
      <c r="LIL337" s="82"/>
      <c r="LIQ337" s="82"/>
      <c r="LIT337" s="82"/>
      <c r="LIU337" s="82"/>
      <c r="LIV337" s="82"/>
      <c r="LIW337" s="82"/>
      <c r="LIX337" s="82"/>
      <c r="LIY337" s="82"/>
      <c r="LIZ337" s="82"/>
      <c r="LJR337" s="82"/>
      <c r="LJS337" s="82"/>
      <c r="LJT337" s="6"/>
      <c r="LJW337" s="7"/>
      <c r="LJX337" s="7"/>
      <c r="LKC337" s="82"/>
      <c r="LKE337" s="7"/>
      <c r="LKF337" s="82"/>
      <c r="LKH337" s="7"/>
      <c r="LKI337" s="82"/>
      <c r="LKJ337" s="82"/>
      <c r="LKK337" s="83"/>
      <c r="LKM337" s="82"/>
      <c r="LKN337" s="80"/>
      <c r="LKO337" s="81"/>
      <c r="LKP337" s="82"/>
      <c r="LKS337" s="82"/>
      <c r="LKT337" s="82"/>
      <c r="LKV337" s="82"/>
      <c r="LKY337" s="82"/>
      <c r="LLB337" s="82"/>
      <c r="LLC337" s="82"/>
      <c r="LLH337" s="82"/>
      <c r="LLK337" s="82"/>
      <c r="LLL337" s="82"/>
      <c r="LLM337" s="82"/>
      <c r="LLN337" s="82"/>
      <c r="LLO337" s="82"/>
      <c r="LLP337" s="82"/>
      <c r="LLQ337" s="82"/>
      <c r="LMI337" s="82"/>
      <c r="LMJ337" s="82"/>
      <c r="LMK337" s="6"/>
      <c r="LMN337" s="7"/>
      <c r="LMO337" s="7"/>
      <c r="LMT337" s="82"/>
      <c r="LMV337" s="7"/>
      <c r="LMW337" s="82"/>
      <c r="LMY337" s="7"/>
      <c r="LMZ337" s="82"/>
      <c r="LNA337" s="82"/>
      <c r="LNB337" s="83"/>
      <c r="LND337" s="82"/>
      <c r="LNE337" s="80"/>
      <c r="LNF337" s="81"/>
      <c r="LNG337" s="82"/>
      <c r="LNJ337" s="82"/>
      <c r="LNK337" s="82"/>
      <c r="LNM337" s="82"/>
      <c r="LNP337" s="82"/>
      <c r="LNS337" s="82"/>
      <c r="LNT337" s="82"/>
      <c r="LNY337" s="82"/>
      <c r="LOB337" s="82"/>
      <c r="LOC337" s="82"/>
      <c r="LOD337" s="82"/>
      <c r="LOE337" s="82"/>
      <c r="LOF337" s="82"/>
      <c r="LOG337" s="82"/>
      <c r="LOH337" s="82"/>
      <c r="LOZ337" s="82"/>
      <c r="LPA337" s="82"/>
      <c r="LPB337" s="6"/>
      <c r="LPE337" s="7"/>
      <c r="LPF337" s="7"/>
      <c r="LPK337" s="82"/>
      <c r="LPM337" s="7"/>
      <c r="LPN337" s="82"/>
      <c r="LPP337" s="7"/>
      <c r="LPQ337" s="82"/>
      <c r="LPR337" s="82"/>
      <c r="LPS337" s="83"/>
      <c r="LPU337" s="82"/>
      <c r="LPV337" s="80"/>
      <c r="LPW337" s="81"/>
      <c r="LPX337" s="82"/>
      <c r="LQA337" s="82"/>
      <c r="LQB337" s="82"/>
      <c r="LQD337" s="82"/>
      <c r="LQG337" s="82"/>
      <c r="LQJ337" s="82"/>
      <c r="LQK337" s="82"/>
      <c r="LQP337" s="82"/>
      <c r="LQS337" s="82"/>
      <c r="LQT337" s="82"/>
      <c r="LQU337" s="82"/>
      <c r="LQV337" s="82"/>
      <c r="LQW337" s="82"/>
      <c r="LQX337" s="82"/>
      <c r="LQY337" s="82"/>
      <c r="LRQ337" s="82"/>
      <c r="LRR337" s="82"/>
      <c r="LRS337" s="6"/>
      <c r="LRV337" s="7"/>
      <c r="LRW337" s="7"/>
      <c r="LSB337" s="82"/>
      <c r="LSD337" s="7"/>
      <c r="LSE337" s="82"/>
      <c r="LSG337" s="7"/>
      <c r="LSH337" s="82"/>
      <c r="LSI337" s="82"/>
      <c r="LSJ337" s="83"/>
      <c r="LSL337" s="82"/>
      <c r="LSM337" s="80"/>
      <c r="LSN337" s="81"/>
      <c r="LSO337" s="82"/>
      <c r="LSR337" s="82"/>
      <c r="LSS337" s="82"/>
      <c r="LSU337" s="82"/>
      <c r="LSX337" s="82"/>
      <c r="LTA337" s="82"/>
      <c r="LTB337" s="82"/>
      <c r="LTG337" s="82"/>
      <c r="LTJ337" s="82"/>
      <c r="LTK337" s="82"/>
      <c r="LTL337" s="82"/>
      <c r="LTM337" s="82"/>
      <c r="LTN337" s="82"/>
      <c r="LTO337" s="82"/>
      <c r="LTP337" s="82"/>
      <c r="LUH337" s="82"/>
      <c r="LUI337" s="82"/>
      <c r="LUJ337" s="6"/>
      <c r="LUM337" s="7"/>
      <c r="LUN337" s="7"/>
      <c r="LUS337" s="82"/>
      <c r="LUU337" s="7"/>
      <c r="LUV337" s="82"/>
      <c r="LUX337" s="7"/>
      <c r="LUY337" s="82"/>
      <c r="LUZ337" s="82"/>
      <c r="LVA337" s="83"/>
      <c r="LVC337" s="82"/>
      <c r="LVD337" s="80"/>
      <c r="LVE337" s="81"/>
      <c r="LVF337" s="82"/>
      <c r="LVI337" s="82"/>
      <c r="LVJ337" s="82"/>
      <c r="LVL337" s="82"/>
      <c r="LVO337" s="82"/>
      <c r="LVR337" s="82"/>
      <c r="LVS337" s="82"/>
      <c r="LVX337" s="82"/>
      <c r="LWA337" s="82"/>
      <c r="LWB337" s="82"/>
      <c r="LWC337" s="82"/>
      <c r="LWD337" s="82"/>
      <c r="LWE337" s="82"/>
      <c r="LWF337" s="82"/>
      <c r="LWG337" s="82"/>
      <c r="LWY337" s="82"/>
      <c r="LWZ337" s="82"/>
      <c r="LXA337" s="6"/>
      <c r="LXD337" s="7"/>
      <c r="LXE337" s="7"/>
      <c r="LXJ337" s="82"/>
      <c r="LXL337" s="7"/>
      <c r="LXM337" s="82"/>
      <c r="LXO337" s="7"/>
      <c r="LXP337" s="82"/>
      <c r="LXQ337" s="82"/>
      <c r="LXR337" s="83"/>
      <c r="LXT337" s="82"/>
      <c r="LXU337" s="80"/>
      <c r="LXV337" s="81"/>
      <c r="LXW337" s="82"/>
      <c r="LXZ337" s="82"/>
      <c r="LYA337" s="82"/>
      <c r="LYC337" s="82"/>
      <c r="LYF337" s="82"/>
      <c r="LYI337" s="82"/>
      <c r="LYJ337" s="82"/>
      <c r="LYO337" s="82"/>
      <c r="LYR337" s="82"/>
      <c r="LYS337" s="82"/>
      <c r="LYT337" s="82"/>
      <c r="LYU337" s="82"/>
      <c r="LYV337" s="82"/>
      <c r="LYW337" s="82"/>
      <c r="LYX337" s="82"/>
      <c r="LZP337" s="82"/>
      <c r="LZQ337" s="82"/>
      <c r="LZR337" s="6"/>
      <c r="LZU337" s="7"/>
      <c r="LZV337" s="7"/>
      <c r="MAA337" s="82"/>
      <c r="MAC337" s="7"/>
      <c r="MAD337" s="82"/>
      <c r="MAF337" s="7"/>
      <c r="MAG337" s="82"/>
      <c r="MAH337" s="82"/>
      <c r="MAI337" s="83"/>
      <c r="MAK337" s="82"/>
      <c r="MAL337" s="80"/>
      <c r="MAM337" s="81"/>
      <c r="MAN337" s="82"/>
      <c r="MAQ337" s="82"/>
      <c r="MAR337" s="82"/>
      <c r="MAT337" s="82"/>
      <c r="MAW337" s="82"/>
      <c r="MAZ337" s="82"/>
      <c r="MBA337" s="82"/>
      <c r="MBF337" s="82"/>
      <c r="MBI337" s="82"/>
      <c r="MBJ337" s="82"/>
      <c r="MBK337" s="82"/>
      <c r="MBL337" s="82"/>
      <c r="MBM337" s="82"/>
      <c r="MBN337" s="82"/>
      <c r="MBO337" s="82"/>
      <c r="MCG337" s="82"/>
      <c r="MCH337" s="82"/>
      <c r="MCI337" s="6"/>
      <c r="MCL337" s="7"/>
      <c r="MCM337" s="7"/>
      <c r="MCR337" s="82"/>
      <c r="MCT337" s="7"/>
      <c r="MCU337" s="82"/>
      <c r="MCW337" s="7"/>
      <c r="MCX337" s="82"/>
      <c r="MCY337" s="82"/>
      <c r="MCZ337" s="83"/>
      <c r="MDB337" s="82"/>
      <c r="MDC337" s="80"/>
      <c r="MDD337" s="81"/>
      <c r="MDE337" s="82"/>
      <c r="MDH337" s="82"/>
      <c r="MDI337" s="82"/>
      <c r="MDK337" s="82"/>
      <c r="MDN337" s="82"/>
      <c r="MDQ337" s="82"/>
      <c r="MDR337" s="82"/>
      <c r="MDW337" s="82"/>
      <c r="MDZ337" s="82"/>
      <c r="MEA337" s="82"/>
      <c r="MEB337" s="82"/>
      <c r="MEC337" s="82"/>
      <c r="MED337" s="82"/>
      <c r="MEE337" s="82"/>
      <c r="MEF337" s="82"/>
      <c r="MEX337" s="82"/>
      <c r="MEY337" s="82"/>
      <c r="MEZ337" s="6"/>
      <c r="MFC337" s="7"/>
      <c r="MFD337" s="7"/>
      <c r="MFI337" s="82"/>
      <c r="MFK337" s="7"/>
      <c r="MFL337" s="82"/>
      <c r="MFN337" s="7"/>
      <c r="MFO337" s="82"/>
      <c r="MFP337" s="82"/>
      <c r="MFQ337" s="83"/>
      <c r="MFS337" s="82"/>
      <c r="MFT337" s="80"/>
      <c r="MFU337" s="81"/>
      <c r="MFV337" s="82"/>
      <c r="MFY337" s="82"/>
      <c r="MFZ337" s="82"/>
      <c r="MGB337" s="82"/>
      <c r="MGE337" s="82"/>
      <c r="MGH337" s="82"/>
      <c r="MGI337" s="82"/>
      <c r="MGN337" s="82"/>
      <c r="MGQ337" s="82"/>
      <c r="MGR337" s="82"/>
      <c r="MGS337" s="82"/>
      <c r="MGT337" s="82"/>
      <c r="MGU337" s="82"/>
      <c r="MGV337" s="82"/>
      <c r="MGW337" s="82"/>
      <c r="MHO337" s="82"/>
      <c r="MHP337" s="82"/>
      <c r="MHQ337" s="6"/>
      <c r="MHT337" s="7"/>
      <c r="MHU337" s="7"/>
      <c r="MHZ337" s="82"/>
      <c r="MIB337" s="7"/>
      <c r="MIC337" s="82"/>
      <c r="MIE337" s="7"/>
      <c r="MIF337" s="82"/>
      <c r="MIG337" s="82"/>
      <c r="MIH337" s="83"/>
      <c r="MIJ337" s="82"/>
      <c r="MIK337" s="80"/>
      <c r="MIL337" s="81"/>
      <c r="MIM337" s="82"/>
      <c r="MIP337" s="82"/>
      <c r="MIQ337" s="82"/>
      <c r="MIS337" s="82"/>
      <c r="MIV337" s="82"/>
      <c r="MIY337" s="82"/>
      <c r="MIZ337" s="82"/>
      <c r="MJE337" s="82"/>
      <c r="MJH337" s="82"/>
      <c r="MJI337" s="82"/>
      <c r="MJJ337" s="82"/>
      <c r="MJK337" s="82"/>
      <c r="MJL337" s="82"/>
      <c r="MJM337" s="82"/>
      <c r="MJN337" s="82"/>
      <c r="MKF337" s="82"/>
      <c r="MKG337" s="82"/>
      <c r="MKH337" s="6"/>
      <c r="MKK337" s="7"/>
      <c r="MKL337" s="7"/>
      <c r="MKQ337" s="82"/>
      <c r="MKS337" s="7"/>
      <c r="MKT337" s="82"/>
      <c r="MKV337" s="7"/>
      <c r="MKW337" s="82"/>
      <c r="MKX337" s="82"/>
      <c r="MKY337" s="83"/>
      <c r="MLA337" s="82"/>
      <c r="MLB337" s="80"/>
      <c r="MLC337" s="81"/>
      <c r="MLD337" s="82"/>
      <c r="MLG337" s="82"/>
      <c r="MLH337" s="82"/>
      <c r="MLJ337" s="82"/>
      <c r="MLM337" s="82"/>
      <c r="MLP337" s="82"/>
      <c r="MLQ337" s="82"/>
      <c r="MLV337" s="82"/>
      <c r="MLY337" s="82"/>
      <c r="MLZ337" s="82"/>
      <c r="MMA337" s="82"/>
      <c r="MMB337" s="82"/>
      <c r="MMC337" s="82"/>
      <c r="MMD337" s="82"/>
      <c r="MME337" s="82"/>
      <c r="MMW337" s="82"/>
      <c r="MMX337" s="82"/>
      <c r="MMY337" s="6"/>
      <c r="MNB337" s="7"/>
      <c r="MNC337" s="7"/>
      <c r="MNH337" s="82"/>
      <c r="MNJ337" s="7"/>
      <c r="MNK337" s="82"/>
      <c r="MNM337" s="7"/>
      <c r="MNN337" s="82"/>
      <c r="MNO337" s="82"/>
      <c r="MNP337" s="83"/>
      <c r="MNR337" s="82"/>
      <c r="MNS337" s="80"/>
      <c r="MNT337" s="81"/>
      <c r="MNU337" s="82"/>
      <c r="MNX337" s="82"/>
      <c r="MNY337" s="82"/>
      <c r="MOA337" s="82"/>
      <c r="MOD337" s="82"/>
      <c r="MOG337" s="82"/>
      <c r="MOH337" s="82"/>
      <c r="MOM337" s="82"/>
      <c r="MOP337" s="82"/>
      <c r="MOQ337" s="82"/>
      <c r="MOR337" s="82"/>
      <c r="MOS337" s="82"/>
      <c r="MOT337" s="82"/>
      <c r="MOU337" s="82"/>
      <c r="MOV337" s="82"/>
      <c r="MPN337" s="82"/>
      <c r="MPO337" s="82"/>
      <c r="MPP337" s="6"/>
      <c r="MPS337" s="7"/>
      <c r="MPT337" s="7"/>
      <c r="MPY337" s="82"/>
      <c r="MQA337" s="7"/>
      <c r="MQB337" s="82"/>
      <c r="MQD337" s="7"/>
      <c r="MQE337" s="82"/>
      <c r="MQF337" s="82"/>
      <c r="MQG337" s="83"/>
      <c r="MQI337" s="82"/>
      <c r="MQJ337" s="80"/>
      <c r="MQK337" s="81"/>
      <c r="MQL337" s="82"/>
      <c r="MQO337" s="82"/>
      <c r="MQP337" s="82"/>
      <c r="MQR337" s="82"/>
      <c r="MQU337" s="82"/>
      <c r="MQX337" s="82"/>
      <c r="MQY337" s="82"/>
      <c r="MRD337" s="82"/>
      <c r="MRG337" s="82"/>
      <c r="MRH337" s="82"/>
      <c r="MRI337" s="82"/>
      <c r="MRJ337" s="82"/>
      <c r="MRK337" s="82"/>
      <c r="MRL337" s="82"/>
      <c r="MRM337" s="82"/>
      <c r="MSE337" s="82"/>
      <c r="MSF337" s="82"/>
      <c r="MSG337" s="6"/>
      <c r="MSJ337" s="7"/>
      <c r="MSK337" s="7"/>
      <c r="MSP337" s="82"/>
      <c r="MSR337" s="7"/>
      <c r="MSS337" s="82"/>
      <c r="MSU337" s="7"/>
      <c r="MSV337" s="82"/>
      <c r="MSW337" s="82"/>
      <c r="MSX337" s="83"/>
      <c r="MSZ337" s="82"/>
      <c r="MTA337" s="80"/>
      <c r="MTB337" s="81"/>
      <c r="MTC337" s="82"/>
      <c r="MTF337" s="82"/>
      <c r="MTG337" s="82"/>
      <c r="MTI337" s="82"/>
      <c r="MTL337" s="82"/>
      <c r="MTO337" s="82"/>
      <c r="MTP337" s="82"/>
      <c r="MTU337" s="82"/>
      <c r="MTX337" s="82"/>
      <c r="MTY337" s="82"/>
      <c r="MTZ337" s="82"/>
      <c r="MUA337" s="82"/>
      <c r="MUB337" s="82"/>
      <c r="MUC337" s="82"/>
      <c r="MUD337" s="82"/>
      <c r="MUV337" s="82"/>
      <c r="MUW337" s="82"/>
      <c r="MUX337" s="6"/>
      <c r="MVA337" s="7"/>
      <c r="MVB337" s="7"/>
      <c r="MVG337" s="82"/>
      <c r="MVI337" s="7"/>
      <c r="MVJ337" s="82"/>
      <c r="MVL337" s="7"/>
      <c r="MVM337" s="82"/>
      <c r="MVN337" s="82"/>
      <c r="MVO337" s="83"/>
      <c r="MVQ337" s="82"/>
      <c r="MVR337" s="80"/>
      <c r="MVS337" s="81"/>
      <c r="MVT337" s="82"/>
      <c r="MVW337" s="82"/>
      <c r="MVX337" s="82"/>
      <c r="MVZ337" s="82"/>
      <c r="MWC337" s="82"/>
      <c r="MWF337" s="82"/>
      <c r="MWG337" s="82"/>
      <c r="MWL337" s="82"/>
      <c r="MWO337" s="82"/>
      <c r="MWP337" s="82"/>
      <c r="MWQ337" s="82"/>
      <c r="MWR337" s="82"/>
      <c r="MWS337" s="82"/>
      <c r="MWT337" s="82"/>
      <c r="MWU337" s="82"/>
      <c r="MXM337" s="82"/>
      <c r="MXN337" s="82"/>
      <c r="MXO337" s="6"/>
      <c r="MXR337" s="7"/>
      <c r="MXS337" s="7"/>
      <c r="MXX337" s="82"/>
      <c r="MXZ337" s="7"/>
      <c r="MYA337" s="82"/>
      <c r="MYC337" s="7"/>
      <c r="MYD337" s="82"/>
      <c r="MYE337" s="82"/>
      <c r="MYF337" s="83"/>
      <c r="MYH337" s="82"/>
      <c r="MYI337" s="80"/>
      <c r="MYJ337" s="81"/>
      <c r="MYK337" s="82"/>
      <c r="MYN337" s="82"/>
      <c r="MYO337" s="82"/>
      <c r="MYQ337" s="82"/>
      <c r="MYT337" s="82"/>
      <c r="MYW337" s="82"/>
      <c r="MYX337" s="82"/>
      <c r="MZC337" s="82"/>
      <c r="MZF337" s="82"/>
      <c r="MZG337" s="82"/>
      <c r="MZH337" s="82"/>
      <c r="MZI337" s="82"/>
      <c r="MZJ337" s="82"/>
      <c r="MZK337" s="82"/>
      <c r="MZL337" s="82"/>
      <c r="NAD337" s="82"/>
      <c r="NAE337" s="82"/>
      <c r="NAF337" s="6"/>
      <c r="NAI337" s="7"/>
      <c r="NAJ337" s="7"/>
      <c r="NAO337" s="82"/>
      <c r="NAQ337" s="7"/>
      <c r="NAR337" s="82"/>
      <c r="NAT337" s="7"/>
      <c r="NAU337" s="82"/>
      <c r="NAV337" s="82"/>
      <c r="NAW337" s="83"/>
      <c r="NAY337" s="82"/>
      <c r="NAZ337" s="80"/>
      <c r="NBA337" s="81"/>
      <c r="NBB337" s="82"/>
      <c r="NBE337" s="82"/>
      <c r="NBF337" s="82"/>
      <c r="NBH337" s="82"/>
      <c r="NBK337" s="82"/>
      <c r="NBN337" s="82"/>
      <c r="NBO337" s="82"/>
      <c r="NBT337" s="82"/>
      <c r="NBW337" s="82"/>
      <c r="NBX337" s="82"/>
      <c r="NBY337" s="82"/>
      <c r="NBZ337" s="82"/>
      <c r="NCA337" s="82"/>
      <c r="NCB337" s="82"/>
      <c r="NCC337" s="82"/>
      <c r="NCU337" s="82"/>
      <c r="NCV337" s="82"/>
      <c r="NCW337" s="6"/>
      <c r="NCZ337" s="7"/>
      <c r="NDA337" s="7"/>
      <c r="NDF337" s="82"/>
      <c r="NDH337" s="7"/>
      <c r="NDI337" s="82"/>
      <c r="NDK337" s="7"/>
      <c r="NDL337" s="82"/>
      <c r="NDM337" s="82"/>
      <c r="NDN337" s="83"/>
      <c r="NDP337" s="82"/>
      <c r="NDQ337" s="80"/>
      <c r="NDR337" s="81"/>
      <c r="NDS337" s="82"/>
      <c r="NDV337" s="82"/>
      <c r="NDW337" s="82"/>
      <c r="NDY337" s="82"/>
      <c r="NEB337" s="82"/>
      <c r="NEE337" s="82"/>
      <c r="NEF337" s="82"/>
      <c r="NEK337" s="82"/>
      <c r="NEN337" s="82"/>
      <c r="NEO337" s="82"/>
      <c r="NEP337" s="82"/>
      <c r="NEQ337" s="82"/>
      <c r="NER337" s="82"/>
      <c r="NES337" s="82"/>
      <c r="NET337" s="82"/>
      <c r="NFL337" s="82"/>
      <c r="NFM337" s="82"/>
      <c r="NFN337" s="6"/>
      <c r="NFQ337" s="7"/>
      <c r="NFR337" s="7"/>
      <c r="NFW337" s="82"/>
      <c r="NFY337" s="7"/>
      <c r="NFZ337" s="82"/>
      <c r="NGB337" s="7"/>
      <c r="NGC337" s="82"/>
      <c r="NGD337" s="82"/>
      <c r="NGE337" s="83"/>
      <c r="NGG337" s="82"/>
      <c r="NGH337" s="80"/>
      <c r="NGI337" s="81"/>
      <c r="NGJ337" s="82"/>
      <c r="NGM337" s="82"/>
      <c r="NGN337" s="82"/>
      <c r="NGP337" s="82"/>
      <c r="NGS337" s="82"/>
      <c r="NGV337" s="82"/>
      <c r="NGW337" s="82"/>
      <c r="NHB337" s="82"/>
      <c r="NHE337" s="82"/>
      <c r="NHF337" s="82"/>
      <c r="NHG337" s="82"/>
      <c r="NHH337" s="82"/>
      <c r="NHI337" s="82"/>
      <c r="NHJ337" s="82"/>
      <c r="NHK337" s="82"/>
      <c r="NIC337" s="82"/>
      <c r="NID337" s="82"/>
      <c r="NIE337" s="6"/>
      <c r="NIH337" s="7"/>
      <c r="NII337" s="7"/>
      <c r="NIN337" s="82"/>
      <c r="NIP337" s="7"/>
      <c r="NIQ337" s="82"/>
      <c r="NIS337" s="7"/>
      <c r="NIT337" s="82"/>
      <c r="NIU337" s="82"/>
      <c r="NIV337" s="83"/>
      <c r="NIX337" s="82"/>
      <c r="NIY337" s="80"/>
      <c r="NIZ337" s="81"/>
      <c r="NJA337" s="82"/>
      <c r="NJD337" s="82"/>
      <c r="NJE337" s="82"/>
      <c r="NJG337" s="82"/>
      <c r="NJJ337" s="82"/>
      <c r="NJM337" s="82"/>
      <c r="NJN337" s="82"/>
      <c r="NJS337" s="82"/>
      <c r="NJV337" s="82"/>
      <c r="NJW337" s="82"/>
      <c r="NJX337" s="82"/>
      <c r="NJY337" s="82"/>
      <c r="NJZ337" s="82"/>
      <c r="NKA337" s="82"/>
      <c r="NKB337" s="82"/>
      <c r="NKT337" s="82"/>
      <c r="NKU337" s="82"/>
      <c r="NKV337" s="6"/>
      <c r="NKY337" s="7"/>
      <c r="NKZ337" s="7"/>
      <c r="NLE337" s="82"/>
      <c r="NLG337" s="7"/>
      <c r="NLH337" s="82"/>
      <c r="NLJ337" s="7"/>
      <c r="NLK337" s="82"/>
      <c r="NLL337" s="82"/>
      <c r="NLM337" s="83"/>
      <c r="NLO337" s="82"/>
      <c r="NLP337" s="80"/>
      <c r="NLQ337" s="81"/>
      <c r="NLR337" s="82"/>
      <c r="NLU337" s="82"/>
      <c r="NLV337" s="82"/>
      <c r="NLX337" s="82"/>
      <c r="NMA337" s="82"/>
      <c r="NMD337" s="82"/>
      <c r="NME337" s="82"/>
      <c r="NMJ337" s="82"/>
      <c r="NMM337" s="82"/>
      <c r="NMN337" s="82"/>
      <c r="NMO337" s="82"/>
      <c r="NMP337" s="82"/>
      <c r="NMQ337" s="82"/>
      <c r="NMR337" s="82"/>
      <c r="NMS337" s="82"/>
      <c r="NNK337" s="82"/>
      <c r="NNL337" s="82"/>
      <c r="NNM337" s="6"/>
      <c r="NNP337" s="7"/>
      <c r="NNQ337" s="7"/>
      <c r="NNV337" s="82"/>
      <c r="NNX337" s="7"/>
      <c r="NNY337" s="82"/>
      <c r="NOA337" s="7"/>
      <c r="NOB337" s="82"/>
      <c r="NOC337" s="82"/>
      <c r="NOD337" s="83"/>
      <c r="NOF337" s="82"/>
      <c r="NOG337" s="80"/>
      <c r="NOH337" s="81"/>
      <c r="NOI337" s="82"/>
      <c r="NOL337" s="82"/>
      <c r="NOM337" s="82"/>
      <c r="NOO337" s="82"/>
      <c r="NOR337" s="82"/>
      <c r="NOU337" s="82"/>
      <c r="NOV337" s="82"/>
      <c r="NPA337" s="82"/>
      <c r="NPD337" s="82"/>
      <c r="NPE337" s="82"/>
      <c r="NPF337" s="82"/>
      <c r="NPG337" s="82"/>
      <c r="NPH337" s="82"/>
      <c r="NPI337" s="82"/>
      <c r="NPJ337" s="82"/>
      <c r="NQB337" s="82"/>
      <c r="NQC337" s="82"/>
      <c r="NQD337" s="6"/>
      <c r="NQG337" s="7"/>
      <c r="NQH337" s="7"/>
      <c r="NQM337" s="82"/>
      <c r="NQO337" s="7"/>
      <c r="NQP337" s="82"/>
      <c r="NQR337" s="7"/>
      <c r="NQS337" s="82"/>
      <c r="NQT337" s="82"/>
      <c r="NQU337" s="83"/>
      <c r="NQW337" s="82"/>
      <c r="NQX337" s="80"/>
      <c r="NQY337" s="81"/>
      <c r="NQZ337" s="82"/>
      <c r="NRC337" s="82"/>
      <c r="NRD337" s="82"/>
      <c r="NRF337" s="82"/>
      <c r="NRI337" s="82"/>
      <c r="NRL337" s="82"/>
      <c r="NRM337" s="82"/>
      <c r="NRR337" s="82"/>
      <c r="NRU337" s="82"/>
      <c r="NRV337" s="82"/>
      <c r="NRW337" s="82"/>
      <c r="NRX337" s="82"/>
      <c r="NRY337" s="82"/>
      <c r="NRZ337" s="82"/>
      <c r="NSA337" s="82"/>
      <c r="NSS337" s="82"/>
      <c r="NST337" s="82"/>
      <c r="NSU337" s="6"/>
      <c r="NSX337" s="7"/>
      <c r="NSY337" s="7"/>
      <c r="NTD337" s="82"/>
      <c r="NTF337" s="7"/>
      <c r="NTG337" s="82"/>
      <c r="NTI337" s="7"/>
      <c r="NTJ337" s="82"/>
      <c r="NTK337" s="82"/>
      <c r="NTL337" s="83"/>
      <c r="NTN337" s="82"/>
      <c r="NTO337" s="80"/>
      <c r="NTP337" s="81"/>
      <c r="NTQ337" s="82"/>
      <c r="NTT337" s="82"/>
      <c r="NTU337" s="82"/>
      <c r="NTW337" s="82"/>
      <c r="NTZ337" s="82"/>
      <c r="NUC337" s="82"/>
      <c r="NUD337" s="82"/>
      <c r="NUI337" s="82"/>
      <c r="NUL337" s="82"/>
      <c r="NUM337" s="82"/>
      <c r="NUN337" s="82"/>
      <c r="NUO337" s="82"/>
      <c r="NUP337" s="82"/>
      <c r="NUQ337" s="82"/>
      <c r="NUR337" s="82"/>
      <c r="NVJ337" s="82"/>
      <c r="NVK337" s="82"/>
      <c r="NVL337" s="6"/>
      <c r="NVO337" s="7"/>
      <c r="NVP337" s="7"/>
      <c r="NVU337" s="82"/>
      <c r="NVW337" s="7"/>
      <c r="NVX337" s="82"/>
      <c r="NVZ337" s="7"/>
      <c r="NWA337" s="82"/>
      <c r="NWB337" s="82"/>
      <c r="NWC337" s="83"/>
      <c r="NWE337" s="82"/>
      <c r="NWF337" s="80"/>
      <c r="NWG337" s="81"/>
      <c r="NWH337" s="82"/>
      <c r="NWK337" s="82"/>
      <c r="NWL337" s="82"/>
      <c r="NWN337" s="82"/>
      <c r="NWQ337" s="82"/>
      <c r="NWT337" s="82"/>
      <c r="NWU337" s="82"/>
      <c r="NWZ337" s="82"/>
      <c r="NXC337" s="82"/>
      <c r="NXD337" s="82"/>
      <c r="NXE337" s="82"/>
      <c r="NXF337" s="82"/>
      <c r="NXG337" s="82"/>
      <c r="NXH337" s="82"/>
      <c r="NXI337" s="82"/>
      <c r="NYA337" s="82"/>
      <c r="NYB337" s="82"/>
      <c r="NYC337" s="6"/>
      <c r="NYF337" s="7"/>
      <c r="NYG337" s="7"/>
      <c r="NYL337" s="82"/>
      <c r="NYN337" s="7"/>
      <c r="NYO337" s="82"/>
      <c r="NYQ337" s="7"/>
      <c r="NYR337" s="82"/>
      <c r="NYS337" s="82"/>
      <c r="NYT337" s="83"/>
      <c r="NYV337" s="82"/>
      <c r="NYW337" s="80"/>
      <c r="NYX337" s="81"/>
      <c r="NYY337" s="82"/>
      <c r="NZB337" s="82"/>
      <c r="NZC337" s="82"/>
      <c r="NZE337" s="82"/>
      <c r="NZH337" s="82"/>
      <c r="NZK337" s="82"/>
      <c r="NZL337" s="82"/>
      <c r="NZQ337" s="82"/>
      <c r="NZT337" s="82"/>
      <c r="NZU337" s="82"/>
      <c r="NZV337" s="82"/>
      <c r="NZW337" s="82"/>
      <c r="NZX337" s="82"/>
      <c r="NZY337" s="82"/>
      <c r="NZZ337" s="82"/>
      <c r="OAR337" s="82"/>
      <c r="OAS337" s="82"/>
      <c r="OAT337" s="6"/>
      <c r="OAW337" s="7"/>
      <c r="OAX337" s="7"/>
      <c r="OBC337" s="82"/>
      <c r="OBE337" s="7"/>
      <c r="OBF337" s="82"/>
      <c r="OBH337" s="7"/>
      <c r="OBI337" s="82"/>
      <c r="OBJ337" s="82"/>
      <c r="OBK337" s="83"/>
      <c r="OBM337" s="82"/>
      <c r="OBN337" s="80"/>
      <c r="OBO337" s="81"/>
      <c r="OBP337" s="82"/>
      <c r="OBS337" s="82"/>
      <c r="OBT337" s="82"/>
      <c r="OBV337" s="82"/>
      <c r="OBY337" s="82"/>
      <c r="OCB337" s="82"/>
      <c r="OCC337" s="82"/>
      <c r="OCH337" s="82"/>
      <c r="OCK337" s="82"/>
      <c r="OCL337" s="82"/>
      <c r="OCM337" s="82"/>
      <c r="OCN337" s="82"/>
      <c r="OCO337" s="82"/>
      <c r="OCP337" s="82"/>
      <c r="OCQ337" s="82"/>
      <c r="ODI337" s="82"/>
      <c r="ODJ337" s="82"/>
      <c r="ODK337" s="6"/>
      <c r="ODN337" s="7"/>
      <c r="ODO337" s="7"/>
      <c r="ODT337" s="82"/>
      <c r="ODV337" s="7"/>
      <c r="ODW337" s="82"/>
      <c r="ODY337" s="7"/>
      <c r="ODZ337" s="82"/>
      <c r="OEA337" s="82"/>
      <c r="OEB337" s="83"/>
      <c r="OED337" s="82"/>
      <c r="OEE337" s="80"/>
      <c r="OEF337" s="81"/>
      <c r="OEG337" s="82"/>
      <c r="OEJ337" s="82"/>
      <c r="OEK337" s="82"/>
      <c r="OEM337" s="82"/>
      <c r="OEP337" s="82"/>
      <c r="OES337" s="82"/>
      <c r="OET337" s="82"/>
      <c r="OEY337" s="82"/>
      <c r="OFB337" s="82"/>
      <c r="OFC337" s="82"/>
      <c r="OFD337" s="82"/>
      <c r="OFE337" s="82"/>
      <c r="OFF337" s="82"/>
      <c r="OFG337" s="82"/>
      <c r="OFH337" s="82"/>
      <c r="OFZ337" s="82"/>
      <c r="OGA337" s="82"/>
      <c r="OGB337" s="6"/>
      <c r="OGE337" s="7"/>
      <c r="OGF337" s="7"/>
      <c r="OGK337" s="82"/>
      <c r="OGM337" s="7"/>
      <c r="OGN337" s="82"/>
      <c r="OGP337" s="7"/>
      <c r="OGQ337" s="82"/>
      <c r="OGR337" s="82"/>
      <c r="OGS337" s="83"/>
      <c r="OGU337" s="82"/>
      <c r="OGV337" s="80"/>
      <c r="OGW337" s="81"/>
      <c r="OGX337" s="82"/>
      <c r="OHA337" s="82"/>
      <c r="OHB337" s="82"/>
      <c r="OHD337" s="82"/>
      <c r="OHG337" s="82"/>
      <c r="OHJ337" s="82"/>
      <c r="OHK337" s="82"/>
      <c r="OHP337" s="82"/>
      <c r="OHS337" s="82"/>
      <c r="OHT337" s="82"/>
      <c r="OHU337" s="82"/>
      <c r="OHV337" s="82"/>
      <c r="OHW337" s="82"/>
      <c r="OHX337" s="82"/>
      <c r="OHY337" s="82"/>
      <c r="OIQ337" s="82"/>
      <c r="OIR337" s="82"/>
      <c r="OIS337" s="6"/>
      <c r="OIV337" s="7"/>
      <c r="OIW337" s="7"/>
      <c r="OJB337" s="82"/>
      <c r="OJD337" s="7"/>
      <c r="OJE337" s="82"/>
      <c r="OJG337" s="7"/>
      <c r="OJH337" s="82"/>
      <c r="OJI337" s="82"/>
      <c r="OJJ337" s="83"/>
      <c r="OJL337" s="82"/>
      <c r="OJM337" s="80"/>
      <c r="OJN337" s="81"/>
      <c r="OJO337" s="82"/>
      <c r="OJR337" s="82"/>
      <c r="OJS337" s="82"/>
      <c r="OJU337" s="82"/>
      <c r="OJX337" s="82"/>
      <c r="OKA337" s="82"/>
      <c r="OKB337" s="82"/>
      <c r="OKG337" s="82"/>
      <c r="OKJ337" s="82"/>
      <c r="OKK337" s="82"/>
      <c r="OKL337" s="82"/>
      <c r="OKM337" s="82"/>
      <c r="OKN337" s="82"/>
      <c r="OKO337" s="82"/>
      <c r="OKP337" s="82"/>
      <c r="OLH337" s="82"/>
      <c r="OLI337" s="82"/>
      <c r="OLJ337" s="6"/>
      <c r="OLM337" s="7"/>
      <c r="OLN337" s="7"/>
      <c r="OLS337" s="82"/>
      <c r="OLU337" s="7"/>
      <c r="OLV337" s="82"/>
      <c r="OLX337" s="7"/>
      <c r="OLY337" s="82"/>
      <c r="OLZ337" s="82"/>
      <c r="OMA337" s="83"/>
      <c r="OMC337" s="82"/>
      <c r="OMD337" s="80"/>
      <c r="OME337" s="81"/>
      <c r="OMF337" s="82"/>
      <c r="OMI337" s="82"/>
      <c r="OMJ337" s="82"/>
      <c r="OML337" s="82"/>
      <c r="OMO337" s="82"/>
      <c r="OMR337" s="82"/>
      <c r="OMS337" s="82"/>
      <c r="OMX337" s="82"/>
      <c r="ONA337" s="82"/>
      <c r="ONB337" s="82"/>
      <c r="ONC337" s="82"/>
      <c r="OND337" s="82"/>
      <c r="ONE337" s="82"/>
      <c r="ONF337" s="82"/>
      <c r="ONG337" s="82"/>
      <c r="ONY337" s="82"/>
      <c r="ONZ337" s="82"/>
      <c r="OOA337" s="6"/>
      <c r="OOD337" s="7"/>
      <c r="OOE337" s="7"/>
      <c r="OOJ337" s="82"/>
      <c r="OOL337" s="7"/>
      <c r="OOM337" s="82"/>
      <c r="OOO337" s="7"/>
      <c r="OOP337" s="82"/>
      <c r="OOQ337" s="82"/>
      <c r="OOR337" s="83"/>
      <c r="OOT337" s="82"/>
      <c r="OOU337" s="80"/>
      <c r="OOV337" s="81"/>
      <c r="OOW337" s="82"/>
      <c r="OOZ337" s="82"/>
      <c r="OPA337" s="82"/>
      <c r="OPC337" s="82"/>
      <c r="OPF337" s="82"/>
      <c r="OPI337" s="82"/>
      <c r="OPJ337" s="82"/>
      <c r="OPO337" s="82"/>
      <c r="OPR337" s="82"/>
      <c r="OPS337" s="82"/>
      <c r="OPT337" s="82"/>
      <c r="OPU337" s="82"/>
      <c r="OPV337" s="82"/>
      <c r="OPW337" s="82"/>
      <c r="OPX337" s="82"/>
      <c r="OQP337" s="82"/>
      <c r="OQQ337" s="82"/>
      <c r="OQR337" s="6"/>
      <c r="OQU337" s="7"/>
      <c r="OQV337" s="7"/>
      <c r="ORA337" s="82"/>
      <c r="ORC337" s="7"/>
      <c r="ORD337" s="82"/>
      <c r="ORF337" s="7"/>
      <c r="ORG337" s="82"/>
      <c r="ORH337" s="82"/>
      <c r="ORI337" s="83"/>
      <c r="ORK337" s="82"/>
      <c r="ORL337" s="80"/>
      <c r="ORM337" s="81"/>
      <c r="ORN337" s="82"/>
      <c r="ORQ337" s="82"/>
      <c r="ORR337" s="82"/>
      <c r="ORT337" s="82"/>
      <c r="ORW337" s="82"/>
      <c r="ORZ337" s="82"/>
      <c r="OSA337" s="82"/>
      <c r="OSF337" s="82"/>
      <c r="OSI337" s="82"/>
      <c r="OSJ337" s="82"/>
      <c r="OSK337" s="82"/>
      <c r="OSL337" s="82"/>
      <c r="OSM337" s="82"/>
      <c r="OSN337" s="82"/>
      <c r="OSO337" s="82"/>
      <c r="OTG337" s="82"/>
      <c r="OTH337" s="82"/>
      <c r="OTI337" s="6"/>
      <c r="OTL337" s="7"/>
      <c r="OTM337" s="7"/>
      <c r="OTR337" s="82"/>
      <c r="OTT337" s="7"/>
      <c r="OTU337" s="82"/>
      <c r="OTW337" s="7"/>
      <c r="OTX337" s="82"/>
      <c r="OTY337" s="82"/>
      <c r="OTZ337" s="83"/>
      <c r="OUB337" s="82"/>
      <c r="OUC337" s="80"/>
      <c r="OUD337" s="81"/>
      <c r="OUE337" s="82"/>
      <c r="OUH337" s="82"/>
      <c r="OUI337" s="82"/>
      <c r="OUK337" s="82"/>
      <c r="OUN337" s="82"/>
      <c r="OUQ337" s="82"/>
      <c r="OUR337" s="82"/>
      <c r="OUW337" s="82"/>
      <c r="OUZ337" s="82"/>
      <c r="OVA337" s="82"/>
      <c r="OVB337" s="82"/>
      <c r="OVC337" s="82"/>
      <c r="OVD337" s="82"/>
      <c r="OVE337" s="82"/>
      <c r="OVF337" s="82"/>
      <c r="OVX337" s="82"/>
      <c r="OVY337" s="82"/>
      <c r="OVZ337" s="6"/>
      <c r="OWC337" s="7"/>
      <c r="OWD337" s="7"/>
      <c r="OWI337" s="82"/>
      <c r="OWK337" s="7"/>
      <c r="OWL337" s="82"/>
      <c r="OWN337" s="7"/>
      <c r="OWO337" s="82"/>
      <c r="OWP337" s="82"/>
      <c r="OWQ337" s="83"/>
      <c r="OWS337" s="82"/>
      <c r="OWT337" s="80"/>
      <c r="OWU337" s="81"/>
      <c r="OWV337" s="82"/>
      <c r="OWY337" s="82"/>
      <c r="OWZ337" s="82"/>
      <c r="OXB337" s="82"/>
      <c r="OXE337" s="82"/>
      <c r="OXH337" s="82"/>
      <c r="OXI337" s="82"/>
      <c r="OXN337" s="82"/>
      <c r="OXQ337" s="82"/>
      <c r="OXR337" s="82"/>
      <c r="OXS337" s="82"/>
      <c r="OXT337" s="82"/>
      <c r="OXU337" s="82"/>
      <c r="OXV337" s="82"/>
      <c r="OXW337" s="82"/>
      <c r="OYO337" s="82"/>
      <c r="OYP337" s="82"/>
      <c r="OYQ337" s="6"/>
      <c r="OYT337" s="7"/>
      <c r="OYU337" s="7"/>
      <c r="OYZ337" s="82"/>
      <c r="OZB337" s="7"/>
      <c r="OZC337" s="82"/>
      <c r="OZE337" s="7"/>
      <c r="OZF337" s="82"/>
      <c r="OZG337" s="82"/>
      <c r="OZH337" s="83"/>
      <c r="OZJ337" s="82"/>
      <c r="OZK337" s="80"/>
      <c r="OZL337" s="81"/>
      <c r="OZM337" s="82"/>
      <c r="OZP337" s="82"/>
      <c r="OZQ337" s="82"/>
      <c r="OZS337" s="82"/>
      <c r="OZV337" s="82"/>
      <c r="OZY337" s="82"/>
      <c r="OZZ337" s="82"/>
      <c r="PAE337" s="82"/>
      <c r="PAH337" s="82"/>
      <c r="PAI337" s="82"/>
      <c r="PAJ337" s="82"/>
      <c r="PAK337" s="82"/>
      <c r="PAL337" s="82"/>
      <c r="PAM337" s="82"/>
      <c r="PAN337" s="82"/>
      <c r="PBF337" s="82"/>
      <c r="PBG337" s="82"/>
      <c r="PBH337" s="6"/>
      <c r="PBK337" s="7"/>
      <c r="PBL337" s="7"/>
      <c r="PBQ337" s="82"/>
      <c r="PBS337" s="7"/>
      <c r="PBT337" s="82"/>
      <c r="PBV337" s="7"/>
      <c r="PBW337" s="82"/>
      <c r="PBX337" s="82"/>
      <c r="PBY337" s="83"/>
      <c r="PCA337" s="82"/>
      <c r="PCB337" s="80"/>
      <c r="PCC337" s="81"/>
      <c r="PCD337" s="82"/>
      <c r="PCG337" s="82"/>
      <c r="PCH337" s="82"/>
      <c r="PCJ337" s="82"/>
      <c r="PCM337" s="82"/>
      <c r="PCP337" s="82"/>
      <c r="PCQ337" s="82"/>
      <c r="PCV337" s="82"/>
      <c r="PCY337" s="82"/>
      <c r="PCZ337" s="82"/>
      <c r="PDA337" s="82"/>
      <c r="PDB337" s="82"/>
      <c r="PDC337" s="82"/>
      <c r="PDD337" s="82"/>
      <c r="PDE337" s="82"/>
      <c r="PDW337" s="82"/>
      <c r="PDX337" s="82"/>
      <c r="PDY337" s="6"/>
      <c r="PEB337" s="7"/>
      <c r="PEC337" s="7"/>
      <c r="PEH337" s="82"/>
      <c r="PEJ337" s="7"/>
      <c r="PEK337" s="82"/>
      <c r="PEM337" s="7"/>
      <c r="PEN337" s="82"/>
      <c r="PEO337" s="82"/>
      <c r="PEP337" s="83"/>
      <c r="PER337" s="82"/>
      <c r="PES337" s="80"/>
      <c r="PET337" s="81"/>
      <c r="PEU337" s="82"/>
      <c r="PEX337" s="82"/>
      <c r="PEY337" s="82"/>
      <c r="PFA337" s="82"/>
      <c r="PFD337" s="82"/>
      <c r="PFG337" s="82"/>
      <c r="PFH337" s="82"/>
      <c r="PFM337" s="82"/>
      <c r="PFP337" s="82"/>
      <c r="PFQ337" s="82"/>
      <c r="PFR337" s="82"/>
      <c r="PFS337" s="82"/>
      <c r="PFT337" s="82"/>
      <c r="PFU337" s="82"/>
      <c r="PFV337" s="82"/>
      <c r="PGN337" s="82"/>
      <c r="PGO337" s="82"/>
      <c r="PGP337" s="6"/>
      <c r="PGS337" s="7"/>
      <c r="PGT337" s="7"/>
      <c r="PGY337" s="82"/>
      <c r="PHA337" s="7"/>
      <c r="PHB337" s="82"/>
      <c r="PHD337" s="7"/>
      <c r="PHE337" s="82"/>
      <c r="PHF337" s="82"/>
      <c r="PHG337" s="83"/>
      <c r="PHI337" s="82"/>
      <c r="PHJ337" s="80"/>
      <c r="PHK337" s="81"/>
      <c r="PHL337" s="82"/>
      <c r="PHO337" s="82"/>
      <c r="PHP337" s="82"/>
      <c r="PHR337" s="82"/>
      <c r="PHU337" s="82"/>
      <c r="PHX337" s="82"/>
      <c r="PHY337" s="82"/>
      <c r="PID337" s="82"/>
      <c r="PIG337" s="82"/>
      <c r="PIH337" s="82"/>
      <c r="PII337" s="82"/>
      <c r="PIJ337" s="82"/>
      <c r="PIK337" s="82"/>
      <c r="PIL337" s="82"/>
      <c r="PIM337" s="82"/>
      <c r="PJE337" s="82"/>
      <c r="PJF337" s="82"/>
      <c r="PJG337" s="6"/>
      <c r="PJJ337" s="7"/>
      <c r="PJK337" s="7"/>
      <c r="PJP337" s="82"/>
      <c r="PJR337" s="7"/>
      <c r="PJS337" s="82"/>
      <c r="PJU337" s="7"/>
      <c r="PJV337" s="82"/>
      <c r="PJW337" s="82"/>
      <c r="PJX337" s="83"/>
      <c r="PJZ337" s="82"/>
      <c r="PKA337" s="80"/>
      <c r="PKB337" s="81"/>
      <c r="PKC337" s="82"/>
      <c r="PKF337" s="82"/>
      <c r="PKG337" s="82"/>
      <c r="PKI337" s="82"/>
      <c r="PKL337" s="82"/>
      <c r="PKO337" s="82"/>
      <c r="PKP337" s="82"/>
      <c r="PKU337" s="82"/>
      <c r="PKX337" s="82"/>
      <c r="PKY337" s="82"/>
      <c r="PKZ337" s="82"/>
      <c r="PLA337" s="82"/>
      <c r="PLB337" s="82"/>
      <c r="PLC337" s="82"/>
      <c r="PLD337" s="82"/>
      <c r="PLV337" s="82"/>
      <c r="PLW337" s="82"/>
      <c r="PLX337" s="6"/>
      <c r="PMA337" s="7"/>
      <c r="PMB337" s="7"/>
      <c r="PMG337" s="82"/>
      <c r="PMI337" s="7"/>
      <c r="PMJ337" s="82"/>
      <c r="PML337" s="7"/>
      <c r="PMM337" s="82"/>
      <c r="PMN337" s="82"/>
      <c r="PMO337" s="83"/>
      <c r="PMQ337" s="82"/>
      <c r="PMR337" s="80"/>
      <c r="PMS337" s="81"/>
      <c r="PMT337" s="82"/>
      <c r="PMW337" s="82"/>
      <c r="PMX337" s="82"/>
      <c r="PMZ337" s="82"/>
      <c r="PNC337" s="82"/>
      <c r="PNF337" s="82"/>
      <c r="PNG337" s="82"/>
      <c r="PNL337" s="82"/>
      <c r="PNO337" s="82"/>
      <c r="PNP337" s="82"/>
      <c r="PNQ337" s="82"/>
      <c r="PNR337" s="82"/>
      <c r="PNS337" s="82"/>
      <c r="PNT337" s="82"/>
      <c r="PNU337" s="82"/>
      <c r="POM337" s="82"/>
      <c r="PON337" s="82"/>
      <c r="POO337" s="6"/>
      <c r="POR337" s="7"/>
      <c r="POS337" s="7"/>
      <c r="POX337" s="82"/>
      <c r="POZ337" s="7"/>
      <c r="PPA337" s="82"/>
      <c r="PPC337" s="7"/>
      <c r="PPD337" s="82"/>
      <c r="PPE337" s="82"/>
      <c r="PPF337" s="83"/>
      <c r="PPH337" s="82"/>
      <c r="PPI337" s="80"/>
      <c r="PPJ337" s="81"/>
      <c r="PPK337" s="82"/>
      <c r="PPN337" s="82"/>
      <c r="PPO337" s="82"/>
      <c r="PPQ337" s="82"/>
      <c r="PPT337" s="82"/>
      <c r="PPW337" s="82"/>
      <c r="PPX337" s="82"/>
      <c r="PQC337" s="82"/>
      <c r="PQF337" s="82"/>
      <c r="PQG337" s="82"/>
      <c r="PQH337" s="82"/>
      <c r="PQI337" s="82"/>
      <c r="PQJ337" s="82"/>
      <c r="PQK337" s="82"/>
      <c r="PQL337" s="82"/>
      <c r="PRD337" s="82"/>
      <c r="PRE337" s="82"/>
      <c r="PRF337" s="6"/>
      <c r="PRI337" s="7"/>
      <c r="PRJ337" s="7"/>
      <c r="PRO337" s="82"/>
      <c r="PRQ337" s="7"/>
      <c r="PRR337" s="82"/>
      <c r="PRT337" s="7"/>
      <c r="PRU337" s="82"/>
      <c r="PRV337" s="82"/>
      <c r="PRW337" s="83"/>
      <c r="PRY337" s="82"/>
      <c r="PRZ337" s="80"/>
      <c r="PSA337" s="81"/>
      <c r="PSB337" s="82"/>
      <c r="PSE337" s="82"/>
      <c r="PSF337" s="82"/>
      <c r="PSH337" s="82"/>
      <c r="PSK337" s="82"/>
      <c r="PSN337" s="82"/>
      <c r="PSO337" s="82"/>
      <c r="PST337" s="82"/>
      <c r="PSW337" s="82"/>
      <c r="PSX337" s="82"/>
      <c r="PSY337" s="82"/>
      <c r="PSZ337" s="82"/>
      <c r="PTA337" s="82"/>
      <c r="PTB337" s="82"/>
      <c r="PTC337" s="82"/>
      <c r="PTU337" s="82"/>
      <c r="PTV337" s="82"/>
      <c r="PTW337" s="6"/>
      <c r="PTZ337" s="7"/>
      <c r="PUA337" s="7"/>
      <c r="PUF337" s="82"/>
      <c r="PUH337" s="7"/>
      <c r="PUI337" s="82"/>
      <c r="PUK337" s="7"/>
      <c r="PUL337" s="82"/>
      <c r="PUM337" s="82"/>
      <c r="PUN337" s="83"/>
      <c r="PUP337" s="82"/>
      <c r="PUQ337" s="80"/>
      <c r="PUR337" s="81"/>
      <c r="PUS337" s="82"/>
      <c r="PUV337" s="82"/>
      <c r="PUW337" s="82"/>
      <c r="PUY337" s="82"/>
      <c r="PVB337" s="82"/>
      <c r="PVE337" s="82"/>
      <c r="PVF337" s="82"/>
      <c r="PVK337" s="82"/>
      <c r="PVN337" s="82"/>
      <c r="PVO337" s="82"/>
      <c r="PVP337" s="82"/>
      <c r="PVQ337" s="82"/>
      <c r="PVR337" s="82"/>
      <c r="PVS337" s="82"/>
      <c r="PVT337" s="82"/>
      <c r="PWL337" s="82"/>
      <c r="PWM337" s="82"/>
      <c r="PWN337" s="6"/>
      <c r="PWQ337" s="7"/>
      <c r="PWR337" s="7"/>
      <c r="PWW337" s="82"/>
      <c r="PWY337" s="7"/>
      <c r="PWZ337" s="82"/>
      <c r="PXB337" s="7"/>
      <c r="PXC337" s="82"/>
      <c r="PXD337" s="82"/>
      <c r="PXE337" s="83"/>
      <c r="PXG337" s="82"/>
      <c r="PXH337" s="80"/>
      <c r="PXI337" s="81"/>
      <c r="PXJ337" s="82"/>
      <c r="PXM337" s="82"/>
      <c r="PXN337" s="82"/>
      <c r="PXP337" s="82"/>
      <c r="PXS337" s="82"/>
      <c r="PXV337" s="82"/>
      <c r="PXW337" s="82"/>
      <c r="PYB337" s="82"/>
      <c r="PYE337" s="82"/>
      <c r="PYF337" s="82"/>
      <c r="PYG337" s="82"/>
      <c r="PYH337" s="82"/>
      <c r="PYI337" s="82"/>
      <c r="PYJ337" s="82"/>
      <c r="PYK337" s="82"/>
      <c r="PZC337" s="82"/>
      <c r="PZD337" s="82"/>
      <c r="PZE337" s="6"/>
      <c r="PZH337" s="7"/>
      <c r="PZI337" s="7"/>
      <c r="PZN337" s="82"/>
      <c r="PZP337" s="7"/>
      <c r="PZQ337" s="82"/>
      <c r="PZS337" s="7"/>
      <c r="PZT337" s="82"/>
      <c r="PZU337" s="82"/>
      <c r="PZV337" s="83"/>
      <c r="PZX337" s="82"/>
      <c r="PZY337" s="80"/>
      <c r="PZZ337" s="81"/>
      <c r="QAA337" s="82"/>
      <c r="QAD337" s="82"/>
      <c r="QAE337" s="82"/>
      <c r="QAG337" s="82"/>
      <c r="QAJ337" s="82"/>
      <c r="QAM337" s="82"/>
      <c r="QAN337" s="82"/>
      <c r="QAS337" s="82"/>
      <c r="QAV337" s="82"/>
      <c r="QAW337" s="82"/>
      <c r="QAX337" s="82"/>
      <c r="QAY337" s="82"/>
      <c r="QAZ337" s="82"/>
      <c r="QBA337" s="82"/>
      <c r="QBB337" s="82"/>
      <c r="QBT337" s="82"/>
      <c r="QBU337" s="82"/>
      <c r="QBV337" s="6"/>
      <c r="QBY337" s="7"/>
      <c r="QBZ337" s="7"/>
      <c r="QCE337" s="82"/>
      <c r="QCG337" s="7"/>
      <c r="QCH337" s="82"/>
      <c r="QCJ337" s="7"/>
      <c r="QCK337" s="82"/>
      <c r="QCL337" s="82"/>
      <c r="QCM337" s="83"/>
      <c r="QCO337" s="82"/>
      <c r="QCP337" s="80"/>
      <c r="QCQ337" s="81"/>
      <c r="QCR337" s="82"/>
      <c r="QCU337" s="82"/>
      <c r="QCV337" s="82"/>
      <c r="QCX337" s="82"/>
      <c r="QDA337" s="82"/>
      <c r="QDD337" s="82"/>
      <c r="QDE337" s="82"/>
      <c r="QDJ337" s="82"/>
      <c r="QDM337" s="82"/>
      <c r="QDN337" s="82"/>
      <c r="QDO337" s="82"/>
      <c r="QDP337" s="82"/>
      <c r="QDQ337" s="82"/>
      <c r="QDR337" s="82"/>
      <c r="QDS337" s="82"/>
      <c r="QEK337" s="82"/>
      <c r="QEL337" s="82"/>
      <c r="QEM337" s="6"/>
      <c r="QEP337" s="7"/>
      <c r="QEQ337" s="7"/>
      <c r="QEV337" s="82"/>
      <c r="QEX337" s="7"/>
      <c r="QEY337" s="82"/>
      <c r="QFA337" s="7"/>
      <c r="QFB337" s="82"/>
      <c r="QFC337" s="82"/>
      <c r="QFD337" s="83"/>
      <c r="QFF337" s="82"/>
      <c r="QFG337" s="80"/>
      <c r="QFH337" s="81"/>
      <c r="QFI337" s="82"/>
      <c r="QFL337" s="82"/>
      <c r="QFM337" s="82"/>
      <c r="QFO337" s="82"/>
      <c r="QFR337" s="82"/>
      <c r="QFU337" s="82"/>
      <c r="QFV337" s="82"/>
      <c r="QGA337" s="82"/>
      <c r="QGD337" s="82"/>
      <c r="QGE337" s="82"/>
      <c r="QGF337" s="82"/>
      <c r="QGG337" s="82"/>
      <c r="QGH337" s="82"/>
      <c r="QGI337" s="82"/>
      <c r="QGJ337" s="82"/>
      <c r="QHB337" s="82"/>
      <c r="QHC337" s="82"/>
      <c r="QHD337" s="6"/>
      <c r="QHG337" s="7"/>
      <c r="QHH337" s="7"/>
      <c r="QHM337" s="82"/>
      <c r="QHO337" s="7"/>
      <c r="QHP337" s="82"/>
      <c r="QHR337" s="7"/>
      <c r="QHS337" s="82"/>
      <c r="QHT337" s="82"/>
      <c r="QHU337" s="83"/>
      <c r="QHW337" s="82"/>
      <c r="QHX337" s="80"/>
      <c r="QHY337" s="81"/>
      <c r="QHZ337" s="82"/>
      <c r="QIC337" s="82"/>
      <c r="QID337" s="82"/>
      <c r="QIF337" s="82"/>
      <c r="QII337" s="82"/>
      <c r="QIL337" s="82"/>
      <c r="QIM337" s="82"/>
      <c r="QIR337" s="82"/>
      <c r="QIU337" s="82"/>
      <c r="QIV337" s="82"/>
      <c r="QIW337" s="82"/>
      <c r="QIX337" s="82"/>
      <c r="QIY337" s="82"/>
      <c r="QIZ337" s="82"/>
      <c r="QJA337" s="82"/>
      <c r="QJS337" s="82"/>
      <c r="QJT337" s="82"/>
      <c r="QJU337" s="6"/>
      <c r="QJX337" s="7"/>
      <c r="QJY337" s="7"/>
      <c r="QKD337" s="82"/>
      <c r="QKF337" s="7"/>
      <c r="QKG337" s="82"/>
      <c r="QKI337" s="7"/>
      <c r="QKJ337" s="82"/>
      <c r="QKK337" s="82"/>
      <c r="QKL337" s="83"/>
      <c r="QKN337" s="82"/>
      <c r="QKO337" s="80"/>
      <c r="QKP337" s="81"/>
      <c r="QKQ337" s="82"/>
      <c r="QKT337" s="82"/>
      <c r="QKU337" s="82"/>
      <c r="QKW337" s="82"/>
      <c r="QKZ337" s="82"/>
      <c r="QLC337" s="82"/>
      <c r="QLD337" s="82"/>
      <c r="QLI337" s="82"/>
      <c r="QLL337" s="82"/>
      <c r="QLM337" s="82"/>
      <c r="QLN337" s="82"/>
      <c r="QLO337" s="82"/>
      <c r="QLP337" s="82"/>
      <c r="QLQ337" s="82"/>
      <c r="QLR337" s="82"/>
      <c r="QMJ337" s="82"/>
      <c r="QMK337" s="82"/>
      <c r="QML337" s="6"/>
      <c r="QMO337" s="7"/>
      <c r="QMP337" s="7"/>
      <c r="QMU337" s="82"/>
      <c r="QMW337" s="7"/>
      <c r="QMX337" s="82"/>
      <c r="QMZ337" s="7"/>
      <c r="QNA337" s="82"/>
      <c r="QNB337" s="82"/>
      <c r="QNC337" s="83"/>
      <c r="QNE337" s="82"/>
      <c r="QNF337" s="80"/>
      <c r="QNG337" s="81"/>
      <c r="QNH337" s="82"/>
      <c r="QNK337" s="82"/>
      <c r="QNL337" s="82"/>
      <c r="QNN337" s="82"/>
      <c r="QNQ337" s="82"/>
      <c r="QNT337" s="82"/>
      <c r="QNU337" s="82"/>
      <c r="QNZ337" s="82"/>
      <c r="QOC337" s="82"/>
      <c r="QOD337" s="82"/>
      <c r="QOE337" s="82"/>
      <c r="QOF337" s="82"/>
      <c r="QOG337" s="82"/>
      <c r="QOH337" s="82"/>
      <c r="QOI337" s="82"/>
      <c r="QPA337" s="82"/>
      <c r="QPB337" s="82"/>
      <c r="QPC337" s="6"/>
      <c r="QPF337" s="7"/>
      <c r="QPG337" s="7"/>
      <c r="QPL337" s="82"/>
      <c r="QPN337" s="7"/>
      <c r="QPO337" s="82"/>
      <c r="QPQ337" s="7"/>
      <c r="QPR337" s="82"/>
      <c r="QPS337" s="82"/>
      <c r="QPT337" s="83"/>
      <c r="QPV337" s="82"/>
      <c r="QPW337" s="80"/>
      <c r="QPX337" s="81"/>
      <c r="QPY337" s="82"/>
      <c r="QQB337" s="82"/>
      <c r="QQC337" s="82"/>
      <c r="QQE337" s="82"/>
      <c r="QQH337" s="82"/>
      <c r="QQK337" s="82"/>
      <c r="QQL337" s="82"/>
      <c r="QQQ337" s="82"/>
      <c r="QQT337" s="82"/>
      <c r="QQU337" s="82"/>
      <c r="QQV337" s="82"/>
      <c r="QQW337" s="82"/>
      <c r="QQX337" s="82"/>
      <c r="QQY337" s="82"/>
      <c r="QQZ337" s="82"/>
      <c r="QRR337" s="82"/>
      <c r="QRS337" s="82"/>
      <c r="QRT337" s="6"/>
      <c r="QRW337" s="7"/>
      <c r="QRX337" s="7"/>
      <c r="QSC337" s="82"/>
      <c r="QSE337" s="7"/>
      <c r="QSF337" s="82"/>
      <c r="QSH337" s="7"/>
      <c r="QSI337" s="82"/>
      <c r="QSJ337" s="82"/>
      <c r="QSK337" s="83"/>
      <c r="QSM337" s="82"/>
      <c r="QSN337" s="80"/>
      <c r="QSO337" s="81"/>
      <c r="QSP337" s="82"/>
      <c r="QSS337" s="82"/>
      <c r="QST337" s="82"/>
      <c r="QSV337" s="82"/>
      <c r="QSY337" s="82"/>
      <c r="QTB337" s="82"/>
      <c r="QTC337" s="82"/>
      <c r="QTH337" s="82"/>
      <c r="QTK337" s="82"/>
      <c r="QTL337" s="82"/>
      <c r="QTM337" s="82"/>
      <c r="QTN337" s="82"/>
      <c r="QTO337" s="82"/>
      <c r="QTP337" s="82"/>
      <c r="QTQ337" s="82"/>
      <c r="QUI337" s="82"/>
      <c r="QUJ337" s="82"/>
      <c r="QUK337" s="6"/>
      <c r="QUN337" s="7"/>
      <c r="QUO337" s="7"/>
      <c r="QUT337" s="82"/>
      <c r="QUV337" s="7"/>
      <c r="QUW337" s="82"/>
      <c r="QUY337" s="7"/>
      <c r="QUZ337" s="82"/>
      <c r="QVA337" s="82"/>
      <c r="QVB337" s="83"/>
      <c r="QVD337" s="82"/>
      <c r="QVE337" s="80"/>
      <c r="QVF337" s="81"/>
      <c r="QVG337" s="82"/>
      <c r="QVJ337" s="82"/>
      <c r="QVK337" s="82"/>
      <c r="QVM337" s="82"/>
      <c r="QVP337" s="82"/>
      <c r="QVS337" s="82"/>
      <c r="QVT337" s="82"/>
      <c r="QVY337" s="82"/>
      <c r="QWB337" s="82"/>
      <c r="QWC337" s="82"/>
      <c r="QWD337" s="82"/>
      <c r="QWE337" s="82"/>
      <c r="QWF337" s="82"/>
      <c r="QWG337" s="82"/>
      <c r="QWH337" s="82"/>
      <c r="QWZ337" s="82"/>
      <c r="QXA337" s="82"/>
      <c r="QXB337" s="6"/>
      <c r="QXE337" s="7"/>
      <c r="QXF337" s="7"/>
      <c r="QXK337" s="82"/>
      <c r="QXM337" s="7"/>
      <c r="QXN337" s="82"/>
      <c r="QXP337" s="7"/>
      <c r="QXQ337" s="82"/>
      <c r="QXR337" s="82"/>
      <c r="QXS337" s="83"/>
      <c r="QXU337" s="82"/>
      <c r="QXV337" s="80"/>
      <c r="QXW337" s="81"/>
      <c r="QXX337" s="82"/>
      <c r="QYA337" s="82"/>
      <c r="QYB337" s="82"/>
      <c r="QYD337" s="82"/>
      <c r="QYG337" s="82"/>
      <c r="QYJ337" s="82"/>
      <c r="QYK337" s="82"/>
      <c r="QYP337" s="82"/>
      <c r="QYS337" s="82"/>
      <c r="QYT337" s="82"/>
      <c r="QYU337" s="82"/>
      <c r="QYV337" s="82"/>
      <c r="QYW337" s="82"/>
      <c r="QYX337" s="82"/>
      <c r="QYY337" s="82"/>
      <c r="QZQ337" s="82"/>
      <c r="QZR337" s="82"/>
      <c r="QZS337" s="6"/>
      <c r="QZV337" s="7"/>
      <c r="QZW337" s="7"/>
      <c r="RAB337" s="82"/>
      <c r="RAD337" s="7"/>
      <c r="RAE337" s="82"/>
      <c r="RAG337" s="7"/>
      <c r="RAH337" s="82"/>
      <c r="RAI337" s="82"/>
      <c r="RAJ337" s="83"/>
      <c r="RAL337" s="82"/>
      <c r="RAM337" s="80"/>
      <c r="RAN337" s="81"/>
      <c r="RAO337" s="82"/>
      <c r="RAR337" s="82"/>
      <c r="RAS337" s="82"/>
      <c r="RAU337" s="82"/>
      <c r="RAX337" s="82"/>
      <c r="RBA337" s="82"/>
      <c r="RBB337" s="82"/>
      <c r="RBG337" s="82"/>
      <c r="RBJ337" s="82"/>
      <c r="RBK337" s="82"/>
      <c r="RBL337" s="82"/>
      <c r="RBM337" s="82"/>
      <c r="RBN337" s="82"/>
      <c r="RBO337" s="82"/>
      <c r="RBP337" s="82"/>
      <c r="RCH337" s="82"/>
      <c r="RCI337" s="82"/>
      <c r="RCJ337" s="6"/>
      <c r="RCM337" s="7"/>
      <c r="RCN337" s="7"/>
      <c r="RCS337" s="82"/>
      <c r="RCU337" s="7"/>
      <c r="RCV337" s="82"/>
      <c r="RCX337" s="7"/>
      <c r="RCY337" s="82"/>
      <c r="RCZ337" s="82"/>
      <c r="RDA337" s="83"/>
      <c r="RDC337" s="82"/>
      <c r="RDD337" s="80"/>
      <c r="RDE337" s="81"/>
      <c r="RDF337" s="82"/>
      <c r="RDI337" s="82"/>
      <c r="RDJ337" s="82"/>
      <c r="RDL337" s="82"/>
      <c r="RDO337" s="82"/>
      <c r="RDR337" s="82"/>
      <c r="RDS337" s="82"/>
      <c r="RDX337" s="82"/>
      <c r="REA337" s="82"/>
      <c r="REB337" s="82"/>
      <c r="REC337" s="82"/>
      <c r="RED337" s="82"/>
      <c r="REE337" s="82"/>
      <c r="REF337" s="82"/>
      <c r="REG337" s="82"/>
      <c r="REY337" s="82"/>
      <c r="REZ337" s="82"/>
      <c r="RFA337" s="6"/>
      <c r="RFD337" s="7"/>
      <c r="RFE337" s="7"/>
      <c r="RFJ337" s="82"/>
      <c r="RFL337" s="7"/>
      <c r="RFM337" s="82"/>
      <c r="RFO337" s="7"/>
      <c r="RFP337" s="82"/>
      <c r="RFQ337" s="82"/>
      <c r="RFR337" s="83"/>
      <c r="RFT337" s="82"/>
      <c r="RFU337" s="80"/>
      <c r="RFV337" s="81"/>
      <c r="RFW337" s="82"/>
      <c r="RFZ337" s="82"/>
      <c r="RGA337" s="82"/>
      <c r="RGC337" s="82"/>
      <c r="RGF337" s="82"/>
      <c r="RGI337" s="82"/>
      <c r="RGJ337" s="82"/>
      <c r="RGO337" s="82"/>
      <c r="RGR337" s="82"/>
      <c r="RGS337" s="82"/>
      <c r="RGT337" s="82"/>
      <c r="RGU337" s="82"/>
      <c r="RGV337" s="82"/>
      <c r="RGW337" s="82"/>
      <c r="RGX337" s="82"/>
      <c r="RHP337" s="82"/>
      <c r="RHQ337" s="82"/>
      <c r="RHR337" s="6"/>
      <c r="RHU337" s="7"/>
      <c r="RHV337" s="7"/>
      <c r="RIA337" s="82"/>
      <c r="RIC337" s="7"/>
      <c r="RID337" s="82"/>
      <c r="RIF337" s="7"/>
      <c r="RIG337" s="82"/>
      <c r="RIH337" s="82"/>
      <c r="RII337" s="83"/>
      <c r="RIK337" s="82"/>
      <c r="RIL337" s="80"/>
      <c r="RIM337" s="81"/>
      <c r="RIN337" s="82"/>
      <c r="RIQ337" s="82"/>
      <c r="RIR337" s="82"/>
      <c r="RIT337" s="82"/>
      <c r="RIW337" s="82"/>
      <c r="RIZ337" s="82"/>
      <c r="RJA337" s="82"/>
      <c r="RJF337" s="82"/>
      <c r="RJI337" s="82"/>
      <c r="RJJ337" s="82"/>
      <c r="RJK337" s="82"/>
      <c r="RJL337" s="82"/>
      <c r="RJM337" s="82"/>
      <c r="RJN337" s="82"/>
      <c r="RJO337" s="82"/>
      <c r="RKG337" s="82"/>
      <c r="RKH337" s="82"/>
      <c r="RKI337" s="6"/>
      <c r="RKL337" s="7"/>
      <c r="RKM337" s="7"/>
      <c r="RKR337" s="82"/>
      <c r="RKT337" s="7"/>
      <c r="RKU337" s="82"/>
      <c r="RKW337" s="7"/>
      <c r="RKX337" s="82"/>
      <c r="RKY337" s="82"/>
      <c r="RKZ337" s="83"/>
      <c r="RLB337" s="82"/>
      <c r="RLC337" s="80"/>
      <c r="RLD337" s="81"/>
      <c r="RLE337" s="82"/>
      <c r="RLH337" s="82"/>
      <c r="RLI337" s="82"/>
      <c r="RLK337" s="82"/>
      <c r="RLN337" s="82"/>
      <c r="RLQ337" s="82"/>
      <c r="RLR337" s="82"/>
      <c r="RLW337" s="82"/>
      <c r="RLZ337" s="82"/>
      <c r="RMA337" s="82"/>
      <c r="RMB337" s="82"/>
      <c r="RMC337" s="82"/>
      <c r="RMD337" s="82"/>
      <c r="RME337" s="82"/>
      <c r="RMF337" s="82"/>
      <c r="RMX337" s="82"/>
      <c r="RMY337" s="82"/>
      <c r="RMZ337" s="6"/>
      <c r="RNC337" s="7"/>
      <c r="RND337" s="7"/>
      <c r="RNI337" s="82"/>
      <c r="RNK337" s="7"/>
      <c r="RNL337" s="82"/>
      <c r="RNN337" s="7"/>
      <c r="RNO337" s="82"/>
      <c r="RNP337" s="82"/>
      <c r="RNQ337" s="83"/>
      <c r="RNS337" s="82"/>
      <c r="RNT337" s="80"/>
      <c r="RNU337" s="81"/>
      <c r="RNV337" s="82"/>
      <c r="RNY337" s="82"/>
      <c r="RNZ337" s="82"/>
      <c r="ROB337" s="82"/>
      <c r="ROE337" s="82"/>
      <c r="ROH337" s="82"/>
      <c r="ROI337" s="82"/>
      <c r="RON337" s="82"/>
      <c r="ROQ337" s="82"/>
      <c r="ROR337" s="82"/>
      <c r="ROS337" s="82"/>
      <c r="ROT337" s="82"/>
      <c r="ROU337" s="82"/>
      <c r="ROV337" s="82"/>
      <c r="ROW337" s="82"/>
      <c r="RPO337" s="82"/>
      <c r="RPP337" s="82"/>
      <c r="RPQ337" s="6"/>
      <c r="RPT337" s="7"/>
      <c r="RPU337" s="7"/>
      <c r="RPZ337" s="82"/>
      <c r="RQB337" s="7"/>
      <c r="RQC337" s="82"/>
      <c r="RQE337" s="7"/>
      <c r="RQF337" s="82"/>
      <c r="RQG337" s="82"/>
      <c r="RQH337" s="83"/>
      <c r="RQJ337" s="82"/>
      <c r="RQK337" s="80"/>
      <c r="RQL337" s="81"/>
      <c r="RQM337" s="82"/>
      <c r="RQP337" s="82"/>
      <c r="RQQ337" s="82"/>
      <c r="RQS337" s="82"/>
      <c r="RQV337" s="82"/>
      <c r="RQY337" s="82"/>
      <c r="RQZ337" s="82"/>
      <c r="RRE337" s="82"/>
      <c r="RRH337" s="82"/>
      <c r="RRI337" s="82"/>
      <c r="RRJ337" s="82"/>
      <c r="RRK337" s="82"/>
      <c r="RRL337" s="82"/>
      <c r="RRM337" s="82"/>
      <c r="RRN337" s="82"/>
      <c r="RSF337" s="82"/>
      <c r="RSG337" s="82"/>
      <c r="RSH337" s="6"/>
      <c r="RSK337" s="7"/>
      <c r="RSL337" s="7"/>
      <c r="RSQ337" s="82"/>
      <c r="RSS337" s="7"/>
      <c r="RST337" s="82"/>
      <c r="RSV337" s="7"/>
      <c r="RSW337" s="82"/>
      <c r="RSX337" s="82"/>
      <c r="RSY337" s="83"/>
      <c r="RTA337" s="82"/>
      <c r="RTB337" s="80"/>
      <c r="RTC337" s="81"/>
      <c r="RTD337" s="82"/>
      <c r="RTG337" s="82"/>
      <c r="RTH337" s="82"/>
      <c r="RTJ337" s="82"/>
      <c r="RTM337" s="82"/>
      <c r="RTP337" s="82"/>
      <c r="RTQ337" s="82"/>
      <c r="RTV337" s="82"/>
      <c r="RTY337" s="82"/>
      <c r="RTZ337" s="82"/>
      <c r="RUA337" s="82"/>
      <c r="RUB337" s="82"/>
      <c r="RUC337" s="82"/>
      <c r="RUD337" s="82"/>
      <c r="RUE337" s="82"/>
      <c r="RUW337" s="82"/>
      <c r="RUX337" s="82"/>
      <c r="RUY337" s="6"/>
      <c r="RVB337" s="7"/>
      <c r="RVC337" s="7"/>
      <c r="RVH337" s="82"/>
      <c r="RVJ337" s="7"/>
      <c r="RVK337" s="82"/>
      <c r="RVM337" s="7"/>
      <c r="RVN337" s="82"/>
      <c r="RVO337" s="82"/>
      <c r="RVP337" s="83"/>
      <c r="RVR337" s="82"/>
      <c r="RVS337" s="80"/>
      <c r="RVT337" s="81"/>
      <c r="RVU337" s="82"/>
      <c r="RVX337" s="82"/>
      <c r="RVY337" s="82"/>
      <c r="RWA337" s="82"/>
      <c r="RWD337" s="82"/>
      <c r="RWG337" s="82"/>
      <c r="RWH337" s="82"/>
      <c r="RWM337" s="82"/>
      <c r="RWP337" s="82"/>
      <c r="RWQ337" s="82"/>
      <c r="RWR337" s="82"/>
      <c r="RWS337" s="82"/>
      <c r="RWT337" s="82"/>
      <c r="RWU337" s="82"/>
      <c r="RWV337" s="82"/>
      <c r="RXN337" s="82"/>
      <c r="RXO337" s="82"/>
      <c r="RXP337" s="6"/>
      <c r="RXS337" s="7"/>
      <c r="RXT337" s="7"/>
      <c r="RXY337" s="82"/>
      <c r="RYA337" s="7"/>
      <c r="RYB337" s="82"/>
      <c r="RYD337" s="7"/>
      <c r="RYE337" s="82"/>
      <c r="RYF337" s="82"/>
      <c r="RYG337" s="83"/>
      <c r="RYI337" s="82"/>
      <c r="RYJ337" s="80"/>
      <c r="RYK337" s="81"/>
      <c r="RYL337" s="82"/>
      <c r="RYO337" s="82"/>
      <c r="RYP337" s="82"/>
      <c r="RYR337" s="82"/>
      <c r="RYU337" s="82"/>
      <c r="RYX337" s="82"/>
      <c r="RYY337" s="82"/>
      <c r="RZD337" s="82"/>
      <c r="RZG337" s="82"/>
      <c r="RZH337" s="82"/>
      <c r="RZI337" s="82"/>
      <c r="RZJ337" s="82"/>
      <c r="RZK337" s="82"/>
      <c r="RZL337" s="82"/>
      <c r="RZM337" s="82"/>
      <c r="SAE337" s="82"/>
      <c r="SAF337" s="82"/>
      <c r="SAG337" s="6"/>
      <c r="SAJ337" s="7"/>
      <c r="SAK337" s="7"/>
      <c r="SAP337" s="82"/>
      <c r="SAR337" s="7"/>
      <c r="SAS337" s="82"/>
      <c r="SAU337" s="7"/>
      <c r="SAV337" s="82"/>
      <c r="SAW337" s="82"/>
      <c r="SAX337" s="83"/>
      <c r="SAZ337" s="82"/>
      <c r="SBA337" s="80"/>
      <c r="SBB337" s="81"/>
      <c r="SBC337" s="82"/>
      <c r="SBF337" s="82"/>
      <c r="SBG337" s="82"/>
      <c r="SBI337" s="82"/>
      <c r="SBL337" s="82"/>
      <c r="SBO337" s="82"/>
      <c r="SBP337" s="82"/>
      <c r="SBU337" s="82"/>
      <c r="SBX337" s="82"/>
      <c r="SBY337" s="82"/>
      <c r="SBZ337" s="82"/>
      <c r="SCA337" s="82"/>
      <c r="SCB337" s="82"/>
      <c r="SCC337" s="82"/>
      <c r="SCD337" s="82"/>
      <c r="SCV337" s="82"/>
      <c r="SCW337" s="82"/>
      <c r="SCX337" s="6"/>
      <c r="SDA337" s="7"/>
      <c r="SDB337" s="7"/>
      <c r="SDG337" s="82"/>
      <c r="SDI337" s="7"/>
      <c r="SDJ337" s="82"/>
      <c r="SDL337" s="7"/>
      <c r="SDM337" s="82"/>
      <c r="SDN337" s="82"/>
      <c r="SDO337" s="83"/>
      <c r="SDQ337" s="82"/>
      <c r="SDR337" s="80"/>
      <c r="SDS337" s="81"/>
      <c r="SDT337" s="82"/>
      <c r="SDW337" s="82"/>
      <c r="SDX337" s="82"/>
      <c r="SDZ337" s="82"/>
      <c r="SEC337" s="82"/>
      <c r="SEF337" s="82"/>
      <c r="SEG337" s="82"/>
      <c r="SEL337" s="82"/>
      <c r="SEO337" s="82"/>
      <c r="SEP337" s="82"/>
      <c r="SEQ337" s="82"/>
      <c r="SER337" s="82"/>
      <c r="SES337" s="82"/>
      <c r="SET337" s="82"/>
      <c r="SEU337" s="82"/>
      <c r="SFM337" s="82"/>
      <c r="SFN337" s="82"/>
      <c r="SFO337" s="6"/>
      <c r="SFR337" s="7"/>
      <c r="SFS337" s="7"/>
      <c r="SFX337" s="82"/>
      <c r="SFZ337" s="7"/>
      <c r="SGA337" s="82"/>
      <c r="SGC337" s="7"/>
      <c r="SGD337" s="82"/>
      <c r="SGE337" s="82"/>
      <c r="SGF337" s="83"/>
      <c r="SGH337" s="82"/>
      <c r="SGI337" s="80"/>
      <c r="SGJ337" s="81"/>
      <c r="SGK337" s="82"/>
      <c r="SGN337" s="82"/>
      <c r="SGO337" s="82"/>
      <c r="SGQ337" s="82"/>
      <c r="SGT337" s="82"/>
      <c r="SGW337" s="82"/>
      <c r="SGX337" s="82"/>
      <c r="SHC337" s="82"/>
      <c r="SHF337" s="82"/>
      <c r="SHG337" s="82"/>
      <c r="SHH337" s="82"/>
      <c r="SHI337" s="82"/>
      <c r="SHJ337" s="82"/>
      <c r="SHK337" s="82"/>
      <c r="SHL337" s="82"/>
      <c r="SID337" s="82"/>
      <c r="SIE337" s="82"/>
      <c r="SIF337" s="6"/>
      <c r="SII337" s="7"/>
      <c r="SIJ337" s="7"/>
      <c r="SIO337" s="82"/>
      <c r="SIQ337" s="7"/>
      <c r="SIR337" s="82"/>
      <c r="SIT337" s="7"/>
      <c r="SIU337" s="82"/>
      <c r="SIV337" s="82"/>
      <c r="SIW337" s="83"/>
      <c r="SIY337" s="82"/>
      <c r="SIZ337" s="80"/>
      <c r="SJA337" s="81"/>
      <c r="SJB337" s="82"/>
      <c r="SJE337" s="82"/>
      <c r="SJF337" s="82"/>
      <c r="SJH337" s="82"/>
      <c r="SJK337" s="82"/>
      <c r="SJN337" s="82"/>
      <c r="SJO337" s="82"/>
      <c r="SJT337" s="82"/>
      <c r="SJW337" s="82"/>
      <c r="SJX337" s="82"/>
      <c r="SJY337" s="82"/>
      <c r="SJZ337" s="82"/>
      <c r="SKA337" s="82"/>
      <c r="SKB337" s="82"/>
      <c r="SKC337" s="82"/>
      <c r="SKU337" s="82"/>
      <c r="SKV337" s="82"/>
      <c r="SKW337" s="6"/>
      <c r="SKZ337" s="7"/>
      <c r="SLA337" s="7"/>
      <c r="SLF337" s="82"/>
      <c r="SLH337" s="7"/>
      <c r="SLI337" s="82"/>
      <c r="SLK337" s="7"/>
      <c r="SLL337" s="82"/>
      <c r="SLM337" s="82"/>
      <c r="SLN337" s="83"/>
      <c r="SLP337" s="82"/>
      <c r="SLQ337" s="80"/>
      <c r="SLR337" s="81"/>
      <c r="SLS337" s="82"/>
      <c r="SLV337" s="82"/>
      <c r="SLW337" s="82"/>
      <c r="SLY337" s="82"/>
      <c r="SMB337" s="82"/>
      <c r="SME337" s="82"/>
      <c r="SMF337" s="82"/>
      <c r="SMK337" s="82"/>
      <c r="SMN337" s="82"/>
      <c r="SMO337" s="82"/>
      <c r="SMP337" s="82"/>
      <c r="SMQ337" s="82"/>
      <c r="SMR337" s="82"/>
      <c r="SMS337" s="82"/>
      <c r="SMT337" s="82"/>
      <c r="SNL337" s="82"/>
      <c r="SNM337" s="82"/>
      <c r="SNN337" s="6"/>
      <c r="SNQ337" s="7"/>
      <c r="SNR337" s="7"/>
      <c r="SNW337" s="82"/>
      <c r="SNY337" s="7"/>
      <c r="SNZ337" s="82"/>
      <c r="SOB337" s="7"/>
      <c r="SOC337" s="82"/>
      <c r="SOD337" s="82"/>
      <c r="SOE337" s="83"/>
      <c r="SOG337" s="82"/>
      <c r="SOH337" s="80"/>
      <c r="SOI337" s="81"/>
      <c r="SOJ337" s="82"/>
      <c r="SOM337" s="82"/>
      <c r="SON337" s="82"/>
      <c r="SOP337" s="82"/>
      <c r="SOS337" s="82"/>
      <c r="SOV337" s="82"/>
      <c r="SOW337" s="82"/>
      <c r="SPB337" s="82"/>
      <c r="SPE337" s="82"/>
      <c r="SPF337" s="82"/>
      <c r="SPG337" s="82"/>
      <c r="SPH337" s="82"/>
      <c r="SPI337" s="82"/>
      <c r="SPJ337" s="82"/>
      <c r="SPK337" s="82"/>
      <c r="SQC337" s="82"/>
      <c r="SQD337" s="82"/>
      <c r="SQE337" s="6"/>
      <c r="SQH337" s="7"/>
      <c r="SQI337" s="7"/>
      <c r="SQN337" s="82"/>
      <c r="SQP337" s="7"/>
      <c r="SQQ337" s="82"/>
      <c r="SQS337" s="7"/>
      <c r="SQT337" s="82"/>
      <c r="SQU337" s="82"/>
      <c r="SQV337" s="83"/>
      <c r="SQX337" s="82"/>
      <c r="SQY337" s="80"/>
      <c r="SQZ337" s="81"/>
      <c r="SRA337" s="82"/>
      <c r="SRD337" s="82"/>
      <c r="SRE337" s="82"/>
      <c r="SRG337" s="82"/>
      <c r="SRJ337" s="82"/>
      <c r="SRM337" s="82"/>
      <c r="SRN337" s="82"/>
      <c r="SRS337" s="82"/>
      <c r="SRV337" s="82"/>
      <c r="SRW337" s="82"/>
      <c r="SRX337" s="82"/>
      <c r="SRY337" s="82"/>
      <c r="SRZ337" s="82"/>
      <c r="SSA337" s="82"/>
      <c r="SSB337" s="82"/>
      <c r="SST337" s="82"/>
      <c r="SSU337" s="82"/>
      <c r="SSV337" s="6"/>
      <c r="SSY337" s="7"/>
      <c r="SSZ337" s="7"/>
      <c r="STE337" s="82"/>
      <c r="STG337" s="7"/>
      <c r="STH337" s="82"/>
      <c r="STJ337" s="7"/>
      <c r="STK337" s="82"/>
      <c r="STL337" s="82"/>
      <c r="STM337" s="83"/>
      <c r="STO337" s="82"/>
      <c r="STP337" s="80"/>
      <c r="STQ337" s="81"/>
      <c r="STR337" s="82"/>
      <c r="STU337" s="82"/>
      <c r="STV337" s="82"/>
      <c r="STX337" s="82"/>
      <c r="SUA337" s="82"/>
      <c r="SUD337" s="82"/>
      <c r="SUE337" s="82"/>
      <c r="SUJ337" s="82"/>
      <c r="SUM337" s="82"/>
      <c r="SUN337" s="82"/>
      <c r="SUO337" s="82"/>
      <c r="SUP337" s="82"/>
      <c r="SUQ337" s="82"/>
      <c r="SUR337" s="82"/>
      <c r="SUS337" s="82"/>
      <c r="SVK337" s="82"/>
      <c r="SVL337" s="82"/>
      <c r="SVM337" s="6"/>
      <c r="SVP337" s="7"/>
      <c r="SVQ337" s="7"/>
      <c r="SVV337" s="82"/>
      <c r="SVX337" s="7"/>
      <c r="SVY337" s="82"/>
      <c r="SWA337" s="7"/>
      <c r="SWB337" s="82"/>
      <c r="SWC337" s="82"/>
      <c r="SWD337" s="83"/>
      <c r="SWF337" s="82"/>
      <c r="SWG337" s="80"/>
      <c r="SWH337" s="81"/>
      <c r="SWI337" s="82"/>
      <c r="SWL337" s="82"/>
      <c r="SWM337" s="82"/>
      <c r="SWO337" s="82"/>
      <c r="SWR337" s="82"/>
      <c r="SWU337" s="82"/>
      <c r="SWV337" s="82"/>
      <c r="SXA337" s="82"/>
      <c r="SXD337" s="82"/>
      <c r="SXE337" s="82"/>
      <c r="SXF337" s="82"/>
      <c r="SXG337" s="82"/>
      <c r="SXH337" s="82"/>
      <c r="SXI337" s="82"/>
      <c r="SXJ337" s="82"/>
      <c r="SYB337" s="82"/>
      <c r="SYC337" s="82"/>
      <c r="SYD337" s="6"/>
      <c r="SYG337" s="7"/>
      <c r="SYH337" s="7"/>
      <c r="SYM337" s="82"/>
      <c r="SYO337" s="7"/>
      <c r="SYP337" s="82"/>
      <c r="SYR337" s="7"/>
      <c r="SYS337" s="82"/>
      <c r="SYT337" s="82"/>
      <c r="SYU337" s="83"/>
      <c r="SYW337" s="82"/>
      <c r="SYX337" s="80"/>
      <c r="SYY337" s="81"/>
      <c r="SYZ337" s="82"/>
      <c r="SZC337" s="82"/>
      <c r="SZD337" s="82"/>
      <c r="SZF337" s="82"/>
      <c r="SZI337" s="82"/>
      <c r="SZL337" s="82"/>
      <c r="SZM337" s="82"/>
      <c r="SZR337" s="82"/>
      <c r="SZU337" s="82"/>
      <c r="SZV337" s="82"/>
      <c r="SZW337" s="82"/>
      <c r="SZX337" s="82"/>
      <c r="SZY337" s="82"/>
      <c r="SZZ337" s="82"/>
      <c r="TAA337" s="82"/>
      <c r="TAS337" s="82"/>
      <c r="TAT337" s="82"/>
      <c r="TAU337" s="6"/>
      <c r="TAX337" s="7"/>
      <c r="TAY337" s="7"/>
      <c r="TBD337" s="82"/>
      <c r="TBF337" s="7"/>
      <c r="TBG337" s="82"/>
      <c r="TBI337" s="7"/>
      <c r="TBJ337" s="82"/>
      <c r="TBK337" s="82"/>
      <c r="TBL337" s="83"/>
      <c r="TBN337" s="82"/>
      <c r="TBO337" s="80"/>
      <c r="TBP337" s="81"/>
      <c r="TBQ337" s="82"/>
      <c r="TBT337" s="82"/>
      <c r="TBU337" s="82"/>
      <c r="TBW337" s="82"/>
      <c r="TBZ337" s="82"/>
      <c r="TCC337" s="82"/>
      <c r="TCD337" s="82"/>
      <c r="TCI337" s="82"/>
      <c r="TCL337" s="82"/>
      <c r="TCM337" s="82"/>
      <c r="TCN337" s="82"/>
      <c r="TCO337" s="82"/>
      <c r="TCP337" s="82"/>
      <c r="TCQ337" s="82"/>
      <c r="TCR337" s="82"/>
      <c r="TDJ337" s="82"/>
      <c r="TDK337" s="82"/>
      <c r="TDL337" s="6"/>
      <c r="TDO337" s="7"/>
      <c r="TDP337" s="7"/>
      <c r="TDU337" s="82"/>
      <c r="TDW337" s="7"/>
      <c r="TDX337" s="82"/>
      <c r="TDZ337" s="7"/>
      <c r="TEA337" s="82"/>
      <c r="TEB337" s="82"/>
      <c r="TEC337" s="83"/>
      <c r="TEE337" s="82"/>
      <c r="TEF337" s="80"/>
      <c r="TEG337" s="81"/>
      <c r="TEH337" s="82"/>
      <c r="TEK337" s="82"/>
      <c r="TEL337" s="82"/>
      <c r="TEN337" s="82"/>
      <c r="TEQ337" s="82"/>
      <c r="TET337" s="82"/>
      <c r="TEU337" s="82"/>
      <c r="TEZ337" s="82"/>
      <c r="TFC337" s="82"/>
      <c r="TFD337" s="82"/>
      <c r="TFE337" s="82"/>
      <c r="TFF337" s="82"/>
      <c r="TFG337" s="82"/>
      <c r="TFH337" s="82"/>
      <c r="TFI337" s="82"/>
      <c r="TGA337" s="82"/>
      <c r="TGB337" s="82"/>
      <c r="TGC337" s="6"/>
      <c r="TGF337" s="7"/>
      <c r="TGG337" s="7"/>
      <c r="TGL337" s="82"/>
      <c r="TGN337" s="7"/>
      <c r="TGO337" s="82"/>
      <c r="TGQ337" s="7"/>
      <c r="TGR337" s="82"/>
      <c r="TGS337" s="82"/>
      <c r="TGT337" s="83"/>
      <c r="TGV337" s="82"/>
      <c r="TGW337" s="80"/>
      <c r="TGX337" s="81"/>
      <c r="TGY337" s="82"/>
      <c r="THB337" s="82"/>
      <c r="THC337" s="82"/>
      <c r="THE337" s="82"/>
      <c r="THH337" s="82"/>
      <c r="THK337" s="82"/>
      <c r="THL337" s="82"/>
      <c r="THQ337" s="82"/>
      <c r="THT337" s="82"/>
      <c r="THU337" s="82"/>
      <c r="THV337" s="82"/>
      <c r="THW337" s="82"/>
      <c r="THX337" s="82"/>
      <c r="THY337" s="82"/>
      <c r="THZ337" s="82"/>
      <c r="TIR337" s="82"/>
      <c r="TIS337" s="82"/>
      <c r="TIT337" s="6"/>
      <c r="TIW337" s="7"/>
      <c r="TIX337" s="7"/>
      <c r="TJC337" s="82"/>
      <c r="TJE337" s="7"/>
      <c r="TJF337" s="82"/>
      <c r="TJH337" s="7"/>
      <c r="TJI337" s="82"/>
      <c r="TJJ337" s="82"/>
      <c r="TJK337" s="83"/>
      <c r="TJM337" s="82"/>
      <c r="TJN337" s="80"/>
      <c r="TJO337" s="81"/>
      <c r="TJP337" s="82"/>
      <c r="TJS337" s="82"/>
      <c r="TJT337" s="82"/>
      <c r="TJV337" s="82"/>
      <c r="TJY337" s="82"/>
      <c r="TKB337" s="82"/>
      <c r="TKC337" s="82"/>
      <c r="TKH337" s="82"/>
      <c r="TKK337" s="82"/>
      <c r="TKL337" s="82"/>
      <c r="TKM337" s="82"/>
      <c r="TKN337" s="82"/>
      <c r="TKO337" s="82"/>
      <c r="TKP337" s="82"/>
      <c r="TKQ337" s="82"/>
      <c r="TLI337" s="82"/>
      <c r="TLJ337" s="82"/>
      <c r="TLK337" s="6"/>
      <c r="TLN337" s="7"/>
      <c r="TLO337" s="7"/>
      <c r="TLT337" s="82"/>
      <c r="TLV337" s="7"/>
      <c r="TLW337" s="82"/>
      <c r="TLY337" s="7"/>
      <c r="TLZ337" s="82"/>
      <c r="TMA337" s="82"/>
      <c r="TMB337" s="83"/>
      <c r="TMD337" s="82"/>
      <c r="TME337" s="80"/>
      <c r="TMF337" s="81"/>
      <c r="TMG337" s="82"/>
      <c r="TMJ337" s="82"/>
      <c r="TMK337" s="82"/>
      <c r="TMM337" s="82"/>
      <c r="TMP337" s="82"/>
      <c r="TMS337" s="82"/>
      <c r="TMT337" s="82"/>
      <c r="TMY337" s="82"/>
      <c r="TNB337" s="82"/>
      <c r="TNC337" s="82"/>
      <c r="TND337" s="82"/>
      <c r="TNE337" s="82"/>
      <c r="TNF337" s="82"/>
      <c r="TNG337" s="82"/>
      <c r="TNH337" s="82"/>
      <c r="TNZ337" s="82"/>
      <c r="TOA337" s="82"/>
      <c r="TOB337" s="6"/>
      <c r="TOE337" s="7"/>
      <c r="TOF337" s="7"/>
      <c r="TOK337" s="82"/>
      <c r="TOM337" s="7"/>
      <c r="TON337" s="82"/>
      <c r="TOP337" s="7"/>
      <c r="TOQ337" s="82"/>
      <c r="TOR337" s="82"/>
      <c r="TOS337" s="83"/>
      <c r="TOU337" s="82"/>
      <c r="TOV337" s="80"/>
      <c r="TOW337" s="81"/>
      <c r="TOX337" s="82"/>
      <c r="TPA337" s="82"/>
      <c r="TPB337" s="82"/>
      <c r="TPD337" s="82"/>
      <c r="TPG337" s="82"/>
      <c r="TPJ337" s="82"/>
      <c r="TPK337" s="82"/>
      <c r="TPP337" s="82"/>
      <c r="TPS337" s="82"/>
      <c r="TPT337" s="82"/>
      <c r="TPU337" s="82"/>
      <c r="TPV337" s="82"/>
      <c r="TPW337" s="82"/>
      <c r="TPX337" s="82"/>
      <c r="TPY337" s="82"/>
      <c r="TQQ337" s="82"/>
      <c r="TQR337" s="82"/>
      <c r="TQS337" s="6"/>
      <c r="TQV337" s="7"/>
      <c r="TQW337" s="7"/>
      <c r="TRB337" s="82"/>
      <c r="TRD337" s="7"/>
      <c r="TRE337" s="82"/>
      <c r="TRG337" s="7"/>
      <c r="TRH337" s="82"/>
      <c r="TRI337" s="82"/>
      <c r="TRJ337" s="83"/>
      <c r="TRL337" s="82"/>
      <c r="TRM337" s="80"/>
      <c r="TRN337" s="81"/>
      <c r="TRO337" s="82"/>
      <c r="TRR337" s="82"/>
      <c r="TRS337" s="82"/>
      <c r="TRU337" s="82"/>
      <c r="TRX337" s="82"/>
      <c r="TSA337" s="82"/>
      <c r="TSB337" s="82"/>
      <c r="TSG337" s="82"/>
      <c r="TSJ337" s="82"/>
      <c r="TSK337" s="82"/>
      <c r="TSL337" s="82"/>
      <c r="TSM337" s="82"/>
      <c r="TSN337" s="82"/>
      <c r="TSO337" s="82"/>
      <c r="TSP337" s="82"/>
      <c r="TTH337" s="82"/>
      <c r="TTI337" s="82"/>
      <c r="TTJ337" s="6"/>
      <c r="TTM337" s="7"/>
      <c r="TTN337" s="7"/>
      <c r="TTS337" s="82"/>
      <c r="TTU337" s="7"/>
      <c r="TTV337" s="82"/>
      <c r="TTX337" s="7"/>
      <c r="TTY337" s="82"/>
      <c r="TTZ337" s="82"/>
      <c r="TUA337" s="83"/>
      <c r="TUC337" s="82"/>
      <c r="TUD337" s="80"/>
      <c r="TUE337" s="81"/>
      <c r="TUF337" s="82"/>
      <c r="TUI337" s="82"/>
      <c r="TUJ337" s="82"/>
      <c r="TUL337" s="82"/>
      <c r="TUO337" s="82"/>
      <c r="TUR337" s="82"/>
      <c r="TUS337" s="82"/>
      <c r="TUX337" s="82"/>
      <c r="TVA337" s="82"/>
      <c r="TVB337" s="82"/>
      <c r="TVC337" s="82"/>
      <c r="TVD337" s="82"/>
      <c r="TVE337" s="82"/>
      <c r="TVF337" s="82"/>
      <c r="TVG337" s="82"/>
      <c r="TVY337" s="82"/>
      <c r="TVZ337" s="82"/>
      <c r="TWA337" s="6"/>
      <c r="TWD337" s="7"/>
      <c r="TWE337" s="7"/>
      <c r="TWJ337" s="82"/>
      <c r="TWL337" s="7"/>
      <c r="TWM337" s="82"/>
      <c r="TWO337" s="7"/>
      <c r="TWP337" s="82"/>
      <c r="TWQ337" s="82"/>
      <c r="TWR337" s="83"/>
      <c r="TWT337" s="82"/>
      <c r="TWU337" s="80"/>
      <c r="TWV337" s="81"/>
      <c r="TWW337" s="82"/>
      <c r="TWZ337" s="82"/>
      <c r="TXA337" s="82"/>
      <c r="TXC337" s="82"/>
      <c r="TXF337" s="82"/>
      <c r="TXI337" s="82"/>
      <c r="TXJ337" s="82"/>
      <c r="TXO337" s="82"/>
      <c r="TXR337" s="82"/>
      <c r="TXS337" s="82"/>
      <c r="TXT337" s="82"/>
      <c r="TXU337" s="82"/>
      <c r="TXV337" s="82"/>
      <c r="TXW337" s="82"/>
      <c r="TXX337" s="82"/>
      <c r="TYP337" s="82"/>
      <c r="TYQ337" s="82"/>
      <c r="TYR337" s="6"/>
      <c r="TYU337" s="7"/>
      <c r="TYV337" s="7"/>
      <c r="TZA337" s="82"/>
      <c r="TZC337" s="7"/>
      <c r="TZD337" s="82"/>
      <c r="TZF337" s="7"/>
      <c r="TZG337" s="82"/>
      <c r="TZH337" s="82"/>
      <c r="TZI337" s="83"/>
      <c r="TZK337" s="82"/>
      <c r="TZL337" s="80"/>
      <c r="TZM337" s="81"/>
      <c r="TZN337" s="82"/>
      <c r="TZQ337" s="82"/>
      <c r="TZR337" s="82"/>
      <c r="TZT337" s="82"/>
      <c r="TZW337" s="82"/>
      <c r="TZZ337" s="82"/>
      <c r="UAA337" s="82"/>
      <c r="UAF337" s="82"/>
      <c r="UAI337" s="82"/>
      <c r="UAJ337" s="82"/>
      <c r="UAK337" s="82"/>
      <c r="UAL337" s="82"/>
      <c r="UAM337" s="82"/>
      <c r="UAN337" s="82"/>
      <c r="UAO337" s="82"/>
      <c r="UBG337" s="82"/>
      <c r="UBH337" s="82"/>
      <c r="UBI337" s="6"/>
      <c r="UBL337" s="7"/>
      <c r="UBM337" s="7"/>
      <c r="UBR337" s="82"/>
      <c r="UBT337" s="7"/>
      <c r="UBU337" s="82"/>
      <c r="UBW337" s="7"/>
      <c r="UBX337" s="82"/>
      <c r="UBY337" s="82"/>
      <c r="UBZ337" s="83"/>
      <c r="UCB337" s="82"/>
      <c r="UCC337" s="80"/>
      <c r="UCD337" s="81"/>
      <c r="UCE337" s="82"/>
      <c r="UCH337" s="82"/>
      <c r="UCI337" s="82"/>
      <c r="UCK337" s="82"/>
      <c r="UCN337" s="82"/>
      <c r="UCQ337" s="82"/>
      <c r="UCR337" s="82"/>
      <c r="UCW337" s="82"/>
      <c r="UCZ337" s="82"/>
      <c r="UDA337" s="82"/>
      <c r="UDB337" s="82"/>
      <c r="UDC337" s="82"/>
      <c r="UDD337" s="82"/>
      <c r="UDE337" s="82"/>
      <c r="UDF337" s="82"/>
      <c r="UDX337" s="82"/>
      <c r="UDY337" s="82"/>
      <c r="UDZ337" s="6"/>
      <c r="UEC337" s="7"/>
      <c r="UED337" s="7"/>
      <c r="UEI337" s="82"/>
      <c r="UEK337" s="7"/>
      <c r="UEL337" s="82"/>
      <c r="UEN337" s="7"/>
      <c r="UEO337" s="82"/>
      <c r="UEP337" s="82"/>
      <c r="UEQ337" s="83"/>
      <c r="UES337" s="82"/>
      <c r="UET337" s="80"/>
      <c r="UEU337" s="81"/>
      <c r="UEV337" s="82"/>
      <c r="UEY337" s="82"/>
      <c r="UEZ337" s="82"/>
      <c r="UFB337" s="82"/>
      <c r="UFE337" s="82"/>
      <c r="UFH337" s="82"/>
      <c r="UFI337" s="82"/>
      <c r="UFN337" s="82"/>
      <c r="UFQ337" s="82"/>
      <c r="UFR337" s="82"/>
      <c r="UFS337" s="82"/>
      <c r="UFT337" s="82"/>
      <c r="UFU337" s="82"/>
      <c r="UFV337" s="82"/>
      <c r="UFW337" s="82"/>
      <c r="UGO337" s="82"/>
      <c r="UGP337" s="82"/>
      <c r="UGQ337" s="6"/>
      <c r="UGT337" s="7"/>
      <c r="UGU337" s="7"/>
      <c r="UGZ337" s="82"/>
      <c r="UHB337" s="7"/>
      <c r="UHC337" s="82"/>
      <c r="UHE337" s="7"/>
      <c r="UHF337" s="82"/>
      <c r="UHG337" s="82"/>
      <c r="UHH337" s="83"/>
      <c r="UHJ337" s="82"/>
      <c r="UHK337" s="80"/>
      <c r="UHL337" s="81"/>
      <c r="UHM337" s="82"/>
      <c r="UHP337" s="82"/>
      <c r="UHQ337" s="82"/>
      <c r="UHS337" s="82"/>
      <c r="UHV337" s="82"/>
      <c r="UHY337" s="82"/>
      <c r="UHZ337" s="82"/>
      <c r="UIE337" s="82"/>
      <c r="UIH337" s="82"/>
      <c r="UII337" s="82"/>
      <c r="UIJ337" s="82"/>
      <c r="UIK337" s="82"/>
      <c r="UIL337" s="82"/>
      <c r="UIM337" s="82"/>
      <c r="UIN337" s="82"/>
      <c r="UJF337" s="82"/>
      <c r="UJG337" s="82"/>
      <c r="UJH337" s="6"/>
      <c r="UJK337" s="7"/>
      <c r="UJL337" s="7"/>
      <c r="UJQ337" s="82"/>
      <c r="UJS337" s="7"/>
      <c r="UJT337" s="82"/>
      <c r="UJV337" s="7"/>
      <c r="UJW337" s="82"/>
      <c r="UJX337" s="82"/>
      <c r="UJY337" s="83"/>
      <c r="UKA337" s="82"/>
      <c r="UKB337" s="80"/>
      <c r="UKC337" s="81"/>
      <c r="UKD337" s="82"/>
      <c r="UKG337" s="82"/>
      <c r="UKH337" s="82"/>
      <c r="UKJ337" s="82"/>
      <c r="UKM337" s="82"/>
      <c r="UKP337" s="82"/>
      <c r="UKQ337" s="82"/>
      <c r="UKV337" s="82"/>
      <c r="UKY337" s="82"/>
      <c r="UKZ337" s="82"/>
      <c r="ULA337" s="82"/>
      <c r="ULB337" s="82"/>
      <c r="ULC337" s="82"/>
      <c r="ULD337" s="82"/>
      <c r="ULE337" s="82"/>
      <c r="ULW337" s="82"/>
      <c r="ULX337" s="82"/>
      <c r="ULY337" s="6"/>
      <c r="UMB337" s="7"/>
      <c r="UMC337" s="7"/>
      <c r="UMH337" s="82"/>
      <c r="UMJ337" s="7"/>
      <c r="UMK337" s="82"/>
      <c r="UMM337" s="7"/>
      <c r="UMN337" s="82"/>
      <c r="UMO337" s="82"/>
      <c r="UMP337" s="83"/>
      <c r="UMR337" s="82"/>
      <c r="UMS337" s="80"/>
      <c r="UMT337" s="81"/>
      <c r="UMU337" s="82"/>
      <c r="UMX337" s="82"/>
      <c r="UMY337" s="82"/>
      <c r="UNA337" s="82"/>
      <c r="UND337" s="82"/>
      <c r="UNG337" s="82"/>
      <c r="UNH337" s="82"/>
      <c r="UNM337" s="82"/>
      <c r="UNP337" s="82"/>
      <c r="UNQ337" s="82"/>
      <c r="UNR337" s="82"/>
      <c r="UNS337" s="82"/>
      <c r="UNT337" s="82"/>
      <c r="UNU337" s="82"/>
      <c r="UNV337" s="82"/>
      <c r="UON337" s="82"/>
      <c r="UOO337" s="82"/>
      <c r="UOP337" s="6"/>
      <c r="UOS337" s="7"/>
      <c r="UOT337" s="7"/>
      <c r="UOY337" s="82"/>
      <c r="UPA337" s="7"/>
      <c r="UPB337" s="82"/>
      <c r="UPD337" s="7"/>
      <c r="UPE337" s="82"/>
      <c r="UPF337" s="82"/>
      <c r="UPG337" s="83"/>
      <c r="UPI337" s="82"/>
      <c r="UPJ337" s="80"/>
      <c r="UPK337" s="81"/>
      <c r="UPL337" s="82"/>
      <c r="UPO337" s="82"/>
      <c r="UPP337" s="82"/>
      <c r="UPR337" s="82"/>
      <c r="UPU337" s="82"/>
      <c r="UPX337" s="82"/>
      <c r="UPY337" s="82"/>
      <c r="UQD337" s="82"/>
      <c r="UQG337" s="82"/>
      <c r="UQH337" s="82"/>
      <c r="UQI337" s="82"/>
      <c r="UQJ337" s="82"/>
      <c r="UQK337" s="82"/>
      <c r="UQL337" s="82"/>
      <c r="UQM337" s="82"/>
      <c r="URE337" s="82"/>
      <c r="URF337" s="82"/>
      <c r="URG337" s="6"/>
      <c r="URJ337" s="7"/>
      <c r="URK337" s="7"/>
      <c r="URP337" s="82"/>
      <c r="URR337" s="7"/>
      <c r="URS337" s="82"/>
      <c r="URU337" s="7"/>
      <c r="URV337" s="82"/>
      <c r="URW337" s="82"/>
      <c r="URX337" s="83"/>
      <c r="URZ337" s="82"/>
      <c r="USA337" s="80"/>
      <c r="USB337" s="81"/>
      <c r="USC337" s="82"/>
      <c r="USF337" s="82"/>
      <c r="USG337" s="82"/>
      <c r="USI337" s="82"/>
      <c r="USL337" s="82"/>
      <c r="USO337" s="82"/>
      <c r="USP337" s="82"/>
      <c r="USU337" s="82"/>
      <c r="USX337" s="82"/>
      <c r="USY337" s="82"/>
      <c r="USZ337" s="82"/>
      <c r="UTA337" s="82"/>
      <c r="UTB337" s="82"/>
      <c r="UTC337" s="82"/>
      <c r="UTD337" s="82"/>
      <c r="UTV337" s="82"/>
      <c r="UTW337" s="82"/>
      <c r="UTX337" s="6"/>
      <c r="UUA337" s="7"/>
      <c r="UUB337" s="7"/>
      <c r="UUG337" s="82"/>
      <c r="UUI337" s="7"/>
      <c r="UUJ337" s="82"/>
      <c r="UUL337" s="7"/>
      <c r="UUM337" s="82"/>
      <c r="UUN337" s="82"/>
      <c r="UUO337" s="83"/>
      <c r="UUQ337" s="82"/>
      <c r="UUR337" s="80"/>
      <c r="UUS337" s="81"/>
      <c r="UUT337" s="82"/>
      <c r="UUW337" s="82"/>
      <c r="UUX337" s="82"/>
      <c r="UUZ337" s="82"/>
      <c r="UVC337" s="82"/>
      <c r="UVF337" s="82"/>
      <c r="UVG337" s="82"/>
      <c r="UVL337" s="82"/>
      <c r="UVO337" s="82"/>
      <c r="UVP337" s="82"/>
      <c r="UVQ337" s="82"/>
      <c r="UVR337" s="82"/>
      <c r="UVS337" s="82"/>
      <c r="UVT337" s="82"/>
      <c r="UVU337" s="82"/>
      <c r="UWM337" s="82"/>
      <c r="UWN337" s="82"/>
      <c r="UWO337" s="6"/>
      <c r="UWR337" s="7"/>
      <c r="UWS337" s="7"/>
      <c r="UWX337" s="82"/>
      <c r="UWZ337" s="7"/>
      <c r="UXA337" s="82"/>
      <c r="UXC337" s="7"/>
      <c r="UXD337" s="82"/>
      <c r="UXE337" s="82"/>
      <c r="UXF337" s="83"/>
      <c r="UXH337" s="82"/>
      <c r="UXI337" s="80"/>
      <c r="UXJ337" s="81"/>
      <c r="UXK337" s="82"/>
      <c r="UXN337" s="82"/>
      <c r="UXO337" s="82"/>
      <c r="UXQ337" s="82"/>
      <c r="UXT337" s="82"/>
      <c r="UXW337" s="82"/>
      <c r="UXX337" s="82"/>
      <c r="UYC337" s="82"/>
      <c r="UYF337" s="82"/>
      <c r="UYG337" s="82"/>
      <c r="UYH337" s="82"/>
      <c r="UYI337" s="82"/>
      <c r="UYJ337" s="82"/>
      <c r="UYK337" s="82"/>
      <c r="UYL337" s="82"/>
      <c r="UZD337" s="82"/>
      <c r="UZE337" s="82"/>
      <c r="UZF337" s="6"/>
      <c r="UZI337" s="7"/>
      <c r="UZJ337" s="7"/>
      <c r="UZO337" s="82"/>
      <c r="UZQ337" s="7"/>
      <c r="UZR337" s="82"/>
      <c r="UZT337" s="7"/>
      <c r="UZU337" s="82"/>
      <c r="UZV337" s="82"/>
      <c r="UZW337" s="83"/>
      <c r="UZY337" s="82"/>
      <c r="UZZ337" s="80"/>
      <c r="VAA337" s="81"/>
      <c r="VAB337" s="82"/>
      <c r="VAE337" s="82"/>
      <c r="VAF337" s="82"/>
      <c r="VAH337" s="82"/>
      <c r="VAK337" s="82"/>
      <c r="VAN337" s="82"/>
      <c r="VAO337" s="82"/>
      <c r="VAT337" s="82"/>
      <c r="VAW337" s="82"/>
      <c r="VAX337" s="82"/>
      <c r="VAY337" s="82"/>
      <c r="VAZ337" s="82"/>
      <c r="VBA337" s="82"/>
      <c r="VBB337" s="82"/>
      <c r="VBC337" s="82"/>
      <c r="VBU337" s="82"/>
      <c r="VBV337" s="82"/>
      <c r="VBW337" s="6"/>
      <c r="VBZ337" s="7"/>
      <c r="VCA337" s="7"/>
      <c r="VCF337" s="82"/>
      <c r="VCH337" s="7"/>
      <c r="VCI337" s="82"/>
      <c r="VCK337" s="7"/>
      <c r="VCL337" s="82"/>
      <c r="VCM337" s="82"/>
      <c r="VCN337" s="83"/>
      <c r="VCP337" s="82"/>
      <c r="VCQ337" s="80"/>
      <c r="VCR337" s="81"/>
      <c r="VCS337" s="82"/>
      <c r="VCV337" s="82"/>
      <c r="VCW337" s="82"/>
      <c r="VCY337" s="82"/>
      <c r="VDB337" s="82"/>
      <c r="VDE337" s="82"/>
      <c r="VDF337" s="82"/>
      <c r="VDK337" s="82"/>
      <c r="VDN337" s="82"/>
      <c r="VDO337" s="82"/>
      <c r="VDP337" s="82"/>
      <c r="VDQ337" s="82"/>
      <c r="VDR337" s="82"/>
      <c r="VDS337" s="82"/>
      <c r="VDT337" s="82"/>
      <c r="VEL337" s="82"/>
      <c r="VEM337" s="82"/>
      <c r="VEN337" s="6"/>
      <c r="VEQ337" s="7"/>
      <c r="VER337" s="7"/>
      <c r="VEW337" s="82"/>
      <c r="VEY337" s="7"/>
      <c r="VEZ337" s="82"/>
      <c r="VFB337" s="7"/>
      <c r="VFC337" s="82"/>
      <c r="VFD337" s="82"/>
      <c r="VFE337" s="83"/>
      <c r="VFG337" s="82"/>
      <c r="VFH337" s="80"/>
      <c r="VFI337" s="81"/>
      <c r="VFJ337" s="82"/>
      <c r="VFM337" s="82"/>
      <c r="VFN337" s="82"/>
      <c r="VFP337" s="82"/>
      <c r="VFS337" s="82"/>
      <c r="VFV337" s="82"/>
      <c r="VFW337" s="82"/>
      <c r="VGB337" s="82"/>
      <c r="VGE337" s="82"/>
      <c r="VGF337" s="82"/>
      <c r="VGG337" s="82"/>
      <c r="VGH337" s="82"/>
      <c r="VGI337" s="82"/>
      <c r="VGJ337" s="82"/>
      <c r="VGK337" s="82"/>
      <c r="VHC337" s="82"/>
      <c r="VHD337" s="82"/>
      <c r="VHE337" s="6"/>
      <c r="VHH337" s="7"/>
      <c r="VHI337" s="7"/>
      <c r="VHN337" s="82"/>
      <c r="VHP337" s="7"/>
      <c r="VHQ337" s="82"/>
      <c r="VHS337" s="7"/>
      <c r="VHT337" s="82"/>
      <c r="VHU337" s="82"/>
      <c r="VHV337" s="83"/>
      <c r="VHX337" s="82"/>
      <c r="VHY337" s="80"/>
      <c r="VHZ337" s="81"/>
      <c r="VIA337" s="82"/>
      <c r="VID337" s="82"/>
      <c r="VIE337" s="82"/>
      <c r="VIG337" s="82"/>
      <c r="VIJ337" s="82"/>
      <c r="VIM337" s="82"/>
      <c r="VIN337" s="82"/>
      <c r="VIS337" s="82"/>
      <c r="VIV337" s="82"/>
      <c r="VIW337" s="82"/>
      <c r="VIX337" s="82"/>
      <c r="VIY337" s="82"/>
      <c r="VIZ337" s="82"/>
      <c r="VJA337" s="82"/>
      <c r="VJB337" s="82"/>
      <c r="VJT337" s="82"/>
      <c r="VJU337" s="82"/>
      <c r="VJV337" s="6"/>
      <c r="VJY337" s="7"/>
      <c r="VJZ337" s="7"/>
      <c r="VKE337" s="82"/>
      <c r="VKG337" s="7"/>
      <c r="VKH337" s="82"/>
      <c r="VKJ337" s="7"/>
      <c r="VKK337" s="82"/>
      <c r="VKL337" s="82"/>
      <c r="VKM337" s="83"/>
      <c r="VKO337" s="82"/>
      <c r="VKP337" s="80"/>
      <c r="VKQ337" s="81"/>
      <c r="VKR337" s="82"/>
      <c r="VKU337" s="82"/>
      <c r="VKV337" s="82"/>
      <c r="VKX337" s="82"/>
      <c r="VLA337" s="82"/>
      <c r="VLD337" s="82"/>
      <c r="VLE337" s="82"/>
      <c r="VLJ337" s="82"/>
      <c r="VLM337" s="82"/>
      <c r="VLN337" s="82"/>
      <c r="VLO337" s="82"/>
      <c r="VLP337" s="82"/>
      <c r="VLQ337" s="82"/>
      <c r="VLR337" s="82"/>
      <c r="VLS337" s="82"/>
      <c r="VMK337" s="82"/>
      <c r="VML337" s="82"/>
      <c r="VMM337" s="6"/>
      <c r="VMP337" s="7"/>
      <c r="VMQ337" s="7"/>
      <c r="VMV337" s="82"/>
      <c r="VMX337" s="7"/>
      <c r="VMY337" s="82"/>
      <c r="VNA337" s="7"/>
      <c r="VNB337" s="82"/>
      <c r="VNC337" s="82"/>
      <c r="VND337" s="83"/>
      <c r="VNF337" s="82"/>
      <c r="VNG337" s="80"/>
      <c r="VNH337" s="81"/>
      <c r="VNI337" s="82"/>
      <c r="VNL337" s="82"/>
      <c r="VNM337" s="82"/>
      <c r="VNO337" s="82"/>
      <c r="VNR337" s="82"/>
      <c r="VNU337" s="82"/>
      <c r="VNV337" s="82"/>
      <c r="VOA337" s="82"/>
      <c r="VOD337" s="82"/>
      <c r="VOE337" s="82"/>
      <c r="VOF337" s="82"/>
      <c r="VOG337" s="82"/>
      <c r="VOH337" s="82"/>
      <c r="VOI337" s="82"/>
      <c r="VOJ337" s="82"/>
      <c r="VPB337" s="82"/>
      <c r="VPC337" s="82"/>
      <c r="VPD337" s="6"/>
      <c r="VPG337" s="7"/>
      <c r="VPH337" s="7"/>
      <c r="VPM337" s="82"/>
      <c r="VPO337" s="7"/>
      <c r="VPP337" s="82"/>
      <c r="VPR337" s="7"/>
      <c r="VPS337" s="82"/>
      <c r="VPT337" s="82"/>
      <c r="VPU337" s="83"/>
      <c r="VPW337" s="82"/>
      <c r="VPX337" s="80"/>
      <c r="VPY337" s="81"/>
      <c r="VPZ337" s="82"/>
      <c r="VQC337" s="82"/>
      <c r="VQD337" s="82"/>
      <c r="VQF337" s="82"/>
      <c r="VQI337" s="82"/>
      <c r="VQL337" s="82"/>
      <c r="VQM337" s="82"/>
      <c r="VQR337" s="82"/>
      <c r="VQU337" s="82"/>
      <c r="VQV337" s="82"/>
      <c r="VQW337" s="82"/>
      <c r="VQX337" s="82"/>
      <c r="VQY337" s="82"/>
      <c r="VQZ337" s="82"/>
      <c r="VRA337" s="82"/>
      <c r="VRS337" s="82"/>
      <c r="VRT337" s="82"/>
      <c r="VRU337" s="6"/>
      <c r="VRX337" s="7"/>
      <c r="VRY337" s="7"/>
      <c r="VSD337" s="82"/>
      <c r="VSF337" s="7"/>
      <c r="VSG337" s="82"/>
      <c r="VSI337" s="7"/>
      <c r="VSJ337" s="82"/>
      <c r="VSK337" s="82"/>
      <c r="VSL337" s="83"/>
      <c r="VSN337" s="82"/>
      <c r="VSO337" s="80"/>
      <c r="VSP337" s="81"/>
      <c r="VSQ337" s="82"/>
      <c r="VST337" s="82"/>
      <c r="VSU337" s="82"/>
      <c r="VSW337" s="82"/>
      <c r="VSZ337" s="82"/>
      <c r="VTC337" s="82"/>
      <c r="VTD337" s="82"/>
      <c r="VTI337" s="82"/>
      <c r="VTL337" s="82"/>
      <c r="VTM337" s="82"/>
      <c r="VTN337" s="82"/>
      <c r="VTO337" s="82"/>
      <c r="VTP337" s="82"/>
      <c r="VTQ337" s="82"/>
      <c r="VTR337" s="82"/>
      <c r="VUJ337" s="82"/>
      <c r="VUK337" s="82"/>
      <c r="VUL337" s="6"/>
      <c r="VUO337" s="7"/>
      <c r="VUP337" s="7"/>
      <c r="VUU337" s="82"/>
      <c r="VUW337" s="7"/>
      <c r="VUX337" s="82"/>
      <c r="VUZ337" s="7"/>
      <c r="VVA337" s="82"/>
      <c r="VVB337" s="82"/>
      <c r="VVC337" s="83"/>
      <c r="VVE337" s="82"/>
      <c r="VVF337" s="80"/>
      <c r="VVG337" s="81"/>
      <c r="VVH337" s="82"/>
      <c r="VVK337" s="82"/>
      <c r="VVL337" s="82"/>
      <c r="VVN337" s="82"/>
      <c r="VVQ337" s="82"/>
      <c r="VVT337" s="82"/>
      <c r="VVU337" s="82"/>
      <c r="VVZ337" s="82"/>
      <c r="VWC337" s="82"/>
      <c r="VWD337" s="82"/>
      <c r="VWE337" s="82"/>
      <c r="VWF337" s="82"/>
      <c r="VWG337" s="82"/>
      <c r="VWH337" s="82"/>
      <c r="VWI337" s="82"/>
      <c r="VXA337" s="82"/>
      <c r="VXB337" s="82"/>
      <c r="VXC337" s="6"/>
      <c r="VXF337" s="7"/>
      <c r="VXG337" s="7"/>
      <c r="VXL337" s="82"/>
      <c r="VXN337" s="7"/>
      <c r="VXO337" s="82"/>
      <c r="VXQ337" s="7"/>
      <c r="VXR337" s="82"/>
      <c r="VXS337" s="82"/>
      <c r="VXT337" s="83"/>
      <c r="VXV337" s="82"/>
      <c r="VXW337" s="80"/>
      <c r="VXX337" s="81"/>
      <c r="VXY337" s="82"/>
      <c r="VYB337" s="82"/>
      <c r="VYC337" s="82"/>
      <c r="VYE337" s="82"/>
      <c r="VYH337" s="82"/>
      <c r="VYK337" s="82"/>
      <c r="VYL337" s="82"/>
      <c r="VYQ337" s="82"/>
      <c r="VYT337" s="82"/>
      <c r="VYU337" s="82"/>
      <c r="VYV337" s="82"/>
      <c r="VYW337" s="82"/>
      <c r="VYX337" s="82"/>
      <c r="VYY337" s="82"/>
      <c r="VYZ337" s="82"/>
      <c r="VZR337" s="82"/>
      <c r="VZS337" s="82"/>
      <c r="VZT337" s="6"/>
      <c r="VZW337" s="7"/>
      <c r="VZX337" s="7"/>
      <c r="WAC337" s="82"/>
      <c r="WAE337" s="7"/>
      <c r="WAF337" s="82"/>
      <c r="WAH337" s="7"/>
      <c r="WAI337" s="82"/>
      <c r="WAJ337" s="82"/>
      <c r="WAK337" s="83"/>
      <c r="WAM337" s="82"/>
      <c r="WAN337" s="80"/>
      <c r="WAO337" s="81"/>
      <c r="WAP337" s="82"/>
      <c r="WAS337" s="82"/>
      <c r="WAT337" s="82"/>
      <c r="WAV337" s="82"/>
      <c r="WAY337" s="82"/>
      <c r="WBB337" s="82"/>
      <c r="WBC337" s="82"/>
      <c r="WBH337" s="82"/>
      <c r="WBK337" s="82"/>
      <c r="WBL337" s="82"/>
      <c r="WBM337" s="82"/>
      <c r="WBN337" s="82"/>
      <c r="WBO337" s="82"/>
      <c r="WBP337" s="82"/>
      <c r="WBQ337" s="82"/>
      <c r="WCI337" s="82"/>
      <c r="WCJ337" s="82"/>
      <c r="WCK337" s="6"/>
      <c r="WCN337" s="7"/>
      <c r="WCO337" s="7"/>
      <c r="WCT337" s="82"/>
      <c r="WCV337" s="7"/>
      <c r="WCW337" s="82"/>
      <c r="WCY337" s="7"/>
      <c r="WCZ337" s="82"/>
      <c r="WDA337" s="82"/>
      <c r="WDB337" s="83"/>
      <c r="WDD337" s="82"/>
      <c r="WDE337" s="80"/>
      <c r="WDF337" s="81"/>
      <c r="WDG337" s="82"/>
      <c r="WDJ337" s="82"/>
      <c r="WDK337" s="82"/>
      <c r="WDM337" s="82"/>
      <c r="WDP337" s="82"/>
      <c r="WDS337" s="82"/>
      <c r="WDT337" s="82"/>
      <c r="WDY337" s="82"/>
      <c r="WEB337" s="82"/>
      <c r="WEC337" s="82"/>
      <c r="WED337" s="82"/>
      <c r="WEE337" s="82"/>
      <c r="WEF337" s="82"/>
      <c r="WEG337" s="82"/>
      <c r="WEH337" s="82"/>
      <c r="WEZ337" s="82"/>
      <c r="WFA337" s="82"/>
      <c r="WFB337" s="6"/>
      <c r="WFE337" s="7"/>
      <c r="WFF337" s="7"/>
      <c r="WFK337" s="82"/>
      <c r="WFM337" s="7"/>
      <c r="WFN337" s="82"/>
      <c r="WFP337" s="7"/>
      <c r="WFQ337" s="82"/>
      <c r="WFR337" s="82"/>
      <c r="WFS337" s="83"/>
      <c r="WFU337" s="82"/>
      <c r="WFV337" s="80"/>
      <c r="WFW337" s="81"/>
      <c r="WFX337" s="82"/>
      <c r="WGA337" s="82"/>
      <c r="WGB337" s="82"/>
      <c r="WGD337" s="82"/>
      <c r="WGG337" s="82"/>
      <c r="WGJ337" s="82"/>
      <c r="WGK337" s="82"/>
      <c r="WGP337" s="82"/>
      <c r="WGS337" s="82"/>
      <c r="WGT337" s="82"/>
      <c r="WGU337" s="82"/>
      <c r="WGV337" s="82"/>
      <c r="WGW337" s="82"/>
      <c r="WGX337" s="82"/>
      <c r="WGY337" s="82"/>
      <c r="WHQ337" s="82"/>
      <c r="WHR337" s="82"/>
      <c r="WHS337" s="6"/>
      <c r="WHV337" s="7"/>
      <c r="WHW337" s="7"/>
      <c r="WIB337" s="82"/>
      <c r="WID337" s="7"/>
      <c r="WIE337" s="82"/>
      <c r="WIG337" s="7"/>
      <c r="WIH337" s="82"/>
      <c r="WII337" s="82"/>
      <c r="WIJ337" s="83"/>
      <c r="WIL337" s="82"/>
      <c r="WIM337" s="80"/>
      <c r="WIN337" s="81"/>
      <c r="WIO337" s="82"/>
      <c r="WIR337" s="82"/>
      <c r="WIS337" s="82"/>
      <c r="WIU337" s="82"/>
      <c r="WIX337" s="82"/>
      <c r="WJA337" s="82"/>
      <c r="WJB337" s="82"/>
      <c r="WJG337" s="82"/>
      <c r="WJJ337" s="82"/>
      <c r="WJK337" s="82"/>
      <c r="WJL337" s="82"/>
      <c r="WJM337" s="82"/>
      <c r="WJN337" s="82"/>
      <c r="WJO337" s="82"/>
      <c r="WJP337" s="82"/>
      <c r="WKH337" s="82"/>
      <c r="WKI337" s="82"/>
      <c r="WKJ337" s="6"/>
      <c r="WKM337" s="7"/>
      <c r="WKN337" s="7"/>
      <c r="WKS337" s="82"/>
      <c r="WKU337" s="7"/>
      <c r="WKV337" s="82"/>
      <c r="WKX337" s="7"/>
      <c r="WKY337" s="82"/>
      <c r="WKZ337" s="82"/>
      <c r="WLA337" s="83"/>
      <c r="WLC337" s="82"/>
      <c r="WLD337" s="80"/>
      <c r="WLE337" s="81"/>
      <c r="WLF337" s="82"/>
      <c r="WLI337" s="82"/>
      <c r="WLJ337" s="82"/>
      <c r="WLL337" s="82"/>
      <c r="WLO337" s="82"/>
      <c r="WLR337" s="82"/>
      <c r="WLS337" s="82"/>
      <c r="WLX337" s="82"/>
      <c r="WMA337" s="82"/>
      <c r="WMB337" s="82"/>
      <c r="WMC337" s="82"/>
      <c r="WMD337" s="82"/>
      <c r="WME337" s="82"/>
      <c r="WMF337" s="82"/>
      <c r="WMG337" s="82"/>
      <c r="WMY337" s="82"/>
      <c r="WMZ337" s="82"/>
      <c r="WNA337" s="6"/>
      <c r="WND337" s="7"/>
      <c r="WNE337" s="7"/>
      <c r="WNJ337" s="82"/>
      <c r="WNL337" s="7"/>
      <c r="WNM337" s="82"/>
      <c r="WNO337" s="7"/>
      <c r="WNP337" s="82"/>
      <c r="WNQ337" s="82"/>
      <c r="WNR337" s="83"/>
      <c r="WNT337" s="82"/>
      <c r="WNU337" s="80"/>
      <c r="WNV337" s="81"/>
      <c r="WNW337" s="82"/>
      <c r="WNZ337" s="82"/>
      <c r="WOA337" s="82"/>
      <c r="WOC337" s="82"/>
      <c r="WOF337" s="82"/>
      <c r="WOI337" s="82"/>
      <c r="WOJ337" s="82"/>
      <c r="WOO337" s="82"/>
      <c r="WOR337" s="82"/>
      <c r="WOS337" s="82"/>
      <c r="WOT337" s="82"/>
      <c r="WOU337" s="82"/>
      <c r="WOV337" s="82"/>
      <c r="WOW337" s="82"/>
      <c r="WOX337" s="82"/>
      <c r="WPP337" s="82"/>
      <c r="WPQ337" s="82"/>
      <c r="WPR337" s="6"/>
      <c r="WPU337" s="7"/>
      <c r="WPV337" s="7"/>
      <c r="WQA337" s="82"/>
      <c r="WQC337" s="7"/>
      <c r="WQD337" s="82"/>
      <c r="WQF337" s="7"/>
      <c r="WQG337" s="82"/>
      <c r="WQH337" s="82"/>
      <c r="WQI337" s="83"/>
      <c r="WQK337" s="82"/>
      <c r="WQL337" s="80"/>
      <c r="WQM337" s="81"/>
      <c r="WQN337" s="82"/>
      <c r="WQQ337" s="82"/>
      <c r="WQR337" s="82"/>
      <c r="WQT337" s="82"/>
      <c r="WQW337" s="82"/>
      <c r="WQZ337" s="82"/>
      <c r="WRA337" s="82"/>
      <c r="WRF337" s="82"/>
      <c r="WRI337" s="82"/>
      <c r="WRJ337" s="82"/>
      <c r="WRK337" s="82"/>
      <c r="WRL337" s="82"/>
      <c r="WRM337" s="82"/>
      <c r="WRN337" s="82"/>
      <c r="WRO337" s="82"/>
      <c r="WSG337" s="82"/>
      <c r="WSH337" s="82"/>
      <c r="WSI337" s="6"/>
      <c r="WSL337" s="7"/>
      <c r="WSM337" s="7"/>
      <c r="WSR337" s="82"/>
      <c r="WST337" s="7"/>
      <c r="WSU337" s="82"/>
      <c r="WSW337" s="7"/>
      <c r="WSX337" s="82"/>
      <c r="WSY337" s="82"/>
      <c r="WSZ337" s="83"/>
      <c r="WTB337" s="82"/>
      <c r="WTC337" s="80"/>
      <c r="WTD337" s="81"/>
      <c r="WTE337" s="82"/>
      <c r="WTH337" s="82"/>
      <c r="WTI337" s="82"/>
      <c r="WTK337" s="82"/>
      <c r="WTN337" s="82"/>
      <c r="WTQ337" s="82"/>
      <c r="WTR337" s="82"/>
      <c r="WTW337" s="82"/>
      <c r="WTZ337" s="82"/>
      <c r="WUA337" s="82"/>
      <c r="WUB337" s="82"/>
      <c r="WUC337" s="82"/>
      <c r="WUD337" s="82"/>
      <c r="WUE337" s="82"/>
      <c r="WUF337" s="82"/>
      <c r="WUX337" s="82"/>
      <c r="WUY337" s="82"/>
      <c r="WUZ337" s="6"/>
      <c r="WVC337" s="7"/>
      <c r="WVD337" s="7"/>
      <c r="WVI337" s="82"/>
      <c r="WVK337" s="7"/>
      <c r="WVL337" s="82"/>
      <c r="WVN337" s="7"/>
      <c r="WVO337" s="82"/>
      <c r="WVP337" s="82"/>
      <c r="WVQ337" s="83"/>
      <c r="WVS337" s="82"/>
      <c r="WVT337" s="80"/>
      <c r="WVU337" s="81"/>
      <c r="WVV337" s="82"/>
      <c r="WVY337" s="82"/>
      <c r="WVZ337" s="82"/>
      <c r="WWB337" s="82"/>
      <c r="WWE337" s="82"/>
      <c r="WWH337" s="82"/>
      <c r="WWI337" s="82"/>
      <c r="WWN337" s="82"/>
      <c r="WWQ337" s="82"/>
      <c r="WWR337" s="82"/>
      <c r="WWS337" s="82"/>
      <c r="WWT337" s="82"/>
      <c r="WWU337" s="82"/>
      <c r="WWV337" s="82"/>
      <c r="WWW337" s="82"/>
      <c r="WXO337" s="82"/>
      <c r="WXP337" s="82"/>
      <c r="WXQ337" s="6"/>
      <c r="WXT337" s="7"/>
      <c r="WXU337" s="7"/>
      <c r="WXZ337" s="82"/>
      <c r="WYB337" s="7"/>
      <c r="WYC337" s="82"/>
      <c r="WYE337" s="7"/>
      <c r="WYF337" s="82"/>
      <c r="WYG337" s="82"/>
      <c r="WYH337" s="83"/>
      <c r="WYJ337" s="82"/>
      <c r="WYK337" s="80"/>
      <c r="WYL337" s="81"/>
      <c r="WYM337" s="82"/>
      <c r="WYP337" s="82"/>
      <c r="WYQ337" s="82"/>
      <c r="WYS337" s="82"/>
      <c r="WYV337" s="82"/>
      <c r="WYY337" s="82"/>
      <c r="WYZ337" s="82"/>
      <c r="WZE337" s="82"/>
      <c r="WZH337" s="82"/>
      <c r="WZI337" s="82"/>
      <c r="WZJ337" s="82"/>
      <c r="WZK337" s="82"/>
      <c r="WZL337" s="82"/>
      <c r="WZM337" s="82"/>
      <c r="WZN337" s="82"/>
      <c r="XAF337" s="82"/>
      <c r="XAG337" s="82"/>
      <c r="XAH337" s="6"/>
      <c r="XAK337" s="7"/>
      <c r="XAL337" s="7"/>
      <c r="XAQ337" s="82"/>
      <c r="XAS337" s="7"/>
      <c r="XAT337" s="82"/>
      <c r="XAV337" s="7"/>
      <c r="XAW337" s="82"/>
      <c r="XAX337" s="82"/>
      <c r="XAY337" s="83"/>
      <c r="XBA337" s="82"/>
      <c r="XBB337" s="80"/>
      <c r="XBC337" s="81"/>
      <c r="XBD337" s="82"/>
      <c r="XBG337" s="82"/>
      <c r="XBH337" s="82"/>
      <c r="XBJ337" s="82"/>
      <c r="XBM337" s="82"/>
      <c r="XBP337" s="82"/>
      <c r="XBQ337" s="82"/>
    </row>
    <row r="338" spans="1:2048 2053:3059 3077:4094 4112:5120 5123:6143 6146:7167 7169:8189 8194:9200 9218:10235 10253:12287 12290:14335 14337:16293" ht="35.25" hidden="1" customHeight="1" x14ac:dyDescent="0.25">
      <c r="A338" s="53" t="s">
        <v>4522</v>
      </c>
      <c r="B338" s="53">
        <v>73</v>
      </c>
      <c r="C338" s="53" t="s">
        <v>51</v>
      </c>
      <c r="D338" s="53" t="s">
        <v>1389</v>
      </c>
      <c r="E338" s="53">
        <v>1</v>
      </c>
      <c r="F338" s="53" t="s">
        <v>1509</v>
      </c>
      <c r="G338" s="53" t="str">
        <f t="shared" si="600"/>
        <v>73-7</v>
      </c>
      <c r="H338" s="53" t="s">
        <v>159</v>
      </c>
      <c r="I338" s="53" t="s">
        <v>160</v>
      </c>
      <c r="J338" s="53" t="s">
        <v>80</v>
      </c>
      <c r="K338" s="53" t="s">
        <v>80</v>
      </c>
      <c r="L338" s="53" t="s">
        <v>80</v>
      </c>
      <c r="M338" s="53" t="s">
        <v>80</v>
      </c>
      <c r="N338" s="53" t="s">
        <v>80</v>
      </c>
      <c r="O338" s="53" t="s">
        <v>80</v>
      </c>
      <c r="P338" s="53" t="s">
        <v>161</v>
      </c>
      <c r="Q338" s="52">
        <f>+R338</f>
        <v>9.5238095238095233E-2</v>
      </c>
      <c r="R338" s="52">
        <f>+S338/$S$337</f>
        <v>9.5238095238095233E-2</v>
      </c>
      <c r="S338" s="53">
        <f>+[35]COMPARTIDAS!AQ116</f>
        <v>2</v>
      </c>
      <c r="T338" s="53" t="s">
        <v>84</v>
      </c>
      <c r="U338" s="63" t="s">
        <v>162</v>
      </c>
      <c r="V338" s="23">
        <v>44927</v>
      </c>
      <c r="W338" s="23">
        <v>45016</v>
      </c>
      <c r="X338" s="53" t="s">
        <v>390</v>
      </c>
      <c r="Y338" s="49" t="s">
        <v>97</v>
      </c>
      <c r="Z338" s="59" t="s">
        <v>100</v>
      </c>
      <c r="AA338" s="60">
        <v>1</v>
      </c>
      <c r="AB338" s="62" t="s">
        <v>788</v>
      </c>
      <c r="AC338" s="62">
        <v>45016</v>
      </c>
      <c r="AD338" s="60">
        <v>1</v>
      </c>
      <c r="AE338" s="62" t="s">
        <v>230</v>
      </c>
      <c r="AF338" s="62">
        <v>45016</v>
      </c>
      <c r="AG338" s="60" t="s">
        <v>79</v>
      </c>
      <c r="AH338" s="60">
        <v>1</v>
      </c>
      <c r="AI338" s="52">
        <f t="shared" si="516"/>
        <v>9.5238095238095233E-2</v>
      </c>
      <c r="AJ338" s="52"/>
      <c r="AK338" s="52"/>
      <c r="AL338" s="239" t="str">
        <f t="shared" si="536"/>
        <v/>
      </c>
      <c r="AM338" s="239" t="str">
        <f t="shared" si="537"/>
        <v/>
      </c>
      <c r="AN338" s="239" t="str">
        <f t="shared" si="538"/>
        <v/>
      </c>
      <c r="AO338" s="239" t="str">
        <f t="shared" si="539"/>
        <v/>
      </c>
      <c r="AP338" s="239" t="str">
        <f t="shared" si="540"/>
        <v/>
      </c>
      <c r="AQ338" s="239" t="str">
        <f t="shared" si="541"/>
        <v/>
      </c>
      <c r="AR338" s="239" t="str">
        <f t="shared" si="542"/>
        <v/>
      </c>
      <c r="AS338" s="239" t="str">
        <f t="shared" si="543"/>
        <v/>
      </c>
      <c r="AT338" s="239" t="str">
        <f t="shared" si="544"/>
        <v/>
      </c>
      <c r="AU338" s="239" t="str">
        <f t="shared" si="518"/>
        <v/>
      </c>
      <c r="AV338" s="239" t="str">
        <f t="shared" si="519"/>
        <v/>
      </c>
      <c r="AW338" s="239" t="str">
        <f t="shared" si="520"/>
        <v/>
      </c>
      <c r="AX338" s="239" t="str">
        <f t="shared" si="521"/>
        <v/>
      </c>
      <c r="AY338" s="239" t="str">
        <f t="shared" si="522"/>
        <v/>
      </c>
      <c r="AZ338" s="239" t="str">
        <f t="shared" si="523"/>
        <v/>
      </c>
      <c r="BA338" s="239" t="str">
        <f t="shared" si="524"/>
        <v/>
      </c>
      <c r="BB338" s="239" t="str">
        <f t="shared" si="525"/>
        <v/>
      </c>
      <c r="BC338" s="239" t="str">
        <f t="shared" si="526"/>
        <v/>
      </c>
      <c r="BD338" s="239" t="str">
        <f t="shared" si="527"/>
        <v/>
      </c>
      <c r="BE338" s="239" t="str">
        <f t="shared" si="528"/>
        <v/>
      </c>
      <c r="BF338" s="239" t="str">
        <f t="shared" si="529"/>
        <v/>
      </c>
      <c r="BG338" s="239" t="str">
        <f t="shared" si="530"/>
        <v/>
      </c>
      <c r="BH338" s="239" t="str">
        <f t="shared" si="531"/>
        <v/>
      </c>
      <c r="BI338" s="239" t="str">
        <f t="shared" si="532"/>
        <v/>
      </c>
      <c r="BJ338" s="239" t="str">
        <f t="shared" si="533"/>
        <v/>
      </c>
      <c r="BK338" s="239" t="str">
        <f t="shared" si="534"/>
        <v/>
      </c>
      <c r="BL338" s="239" t="str">
        <f t="shared" si="535"/>
        <v/>
      </c>
      <c r="BN338" s="239" t="str">
        <f t="shared" si="545"/>
        <v/>
      </c>
      <c r="BO338" s="239" t="str">
        <f t="shared" si="546"/>
        <v/>
      </c>
      <c r="BP338" s="239" t="str">
        <f t="shared" si="547"/>
        <v/>
      </c>
      <c r="BQ338" s="239" t="str">
        <f t="shared" si="548"/>
        <v/>
      </c>
      <c r="BR338" s="239" t="str">
        <f t="shared" si="549"/>
        <v/>
      </c>
      <c r="BS338" s="239" t="str">
        <f t="shared" si="550"/>
        <v/>
      </c>
      <c r="BT338" s="239" t="str">
        <f t="shared" si="551"/>
        <v/>
      </c>
      <c r="BU338" s="239" t="str">
        <f t="shared" si="552"/>
        <v/>
      </c>
      <c r="BV338" s="239" t="str">
        <f t="shared" si="553"/>
        <v/>
      </c>
      <c r="BW338" s="239" t="str">
        <f t="shared" si="554"/>
        <v/>
      </c>
      <c r="BX338" s="239" t="str">
        <f t="shared" si="555"/>
        <v/>
      </c>
      <c r="BY338" s="239" t="str">
        <f t="shared" si="556"/>
        <v/>
      </c>
      <c r="BZ338" s="239" t="str">
        <f t="shared" si="557"/>
        <v/>
      </c>
      <c r="CA338" s="239" t="str">
        <f t="shared" si="558"/>
        <v/>
      </c>
      <c r="CB338" s="239" t="str">
        <f t="shared" si="559"/>
        <v/>
      </c>
      <c r="CC338" s="239" t="str">
        <f t="shared" si="560"/>
        <v/>
      </c>
      <c r="CD338" s="239" t="str">
        <f t="shared" si="561"/>
        <v/>
      </c>
      <c r="CE338" s="239" t="str">
        <f t="shared" si="562"/>
        <v/>
      </c>
      <c r="CF338" s="239" t="str">
        <f t="shared" si="563"/>
        <v/>
      </c>
      <c r="CG338" s="239" t="str">
        <f t="shared" si="564"/>
        <v/>
      </c>
      <c r="CH338" s="239" t="str">
        <f t="shared" si="565"/>
        <v/>
      </c>
      <c r="CI338" s="239" t="str">
        <f t="shared" si="566"/>
        <v/>
      </c>
      <c r="CJ338" s="239" t="str">
        <f t="shared" si="567"/>
        <v/>
      </c>
      <c r="CK338" s="239" t="str">
        <f t="shared" si="568"/>
        <v/>
      </c>
      <c r="CL338" s="239" t="str">
        <f t="shared" si="569"/>
        <v/>
      </c>
      <c r="CM338" s="239" t="str">
        <f t="shared" si="570"/>
        <v/>
      </c>
      <c r="CN338" s="239" t="str">
        <f t="shared" si="571"/>
        <v/>
      </c>
      <c r="CP338" s="239" t="str">
        <f t="shared" si="572"/>
        <v/>
      </c>
      <c r="CQ338" s="239" t="str">
        <f t="shared" si="573"/>
        <v/>
      </c>
      <c r="CR338" s="239" t="str">
        <f t="shared" si="574"/>
        <v/>
      </c>
      <c r="CS338" s="239" t="str">
        <f t="shared" si="575"/>
        <v/>
      </c>
      <c r="CT338" s="239" t="str">
        <f t="shared" si="576"/>
        <v/>
      </c>
      <c r="CU338" s="239" t="str">
        <f t="shared" si="577"/>
        <v/>
      </c>
      <c r="CV338" s="239" t="str">
        <f t="shared" si="578"/>
        <v/>
      </c>
      <c r="CW338" s="239" t="str">
        <f t="shared" si="579"/>
        <v/>
      </c>
      <c r="CX338" s="239" t="str">
        <f t="shared" si="580"/>
        <v/>
      </c>
      <c r="CY338" s="239" t="str">
        <f t="shared" si="581"/>
        <v/>
      </c>
      <c r="CZ338" s="239" t="str">
        <f t="shared" si="582"/>
        <v/>
      </c>
      <c r="DA338" s="239" t="str">
        <f t="shared" si="583"/>
        <v/>
      </c>
      <c r="DB338" s="239" t="str">
        <f t="shared" si="584"/>
        <v/>
      </c>
      <c r="DC338" s="239" t="str">
        <f t="shared" si="585"/>
        <v/>
      </c>
      <c r="DD338" s="239" t="str">
        <f t="shared" si="586"/>
        <v/>
      </c>
      <c r="DE338" s="239" t="str">
        <f t="shared" si="587"/>
        <v/>
      </c>
      <c r="DF338" s="239" t="str">
        <f t="shared" si="588"/>
        <v/>
      </c>
      <c r="DG338" s="239" t="str">
        <f t="shared" si="589"/>
        <v/>
      </c>
      <c r="DH338" s="239" t="str">
        <f t="shared" si="590"/>
        <v/>
      </c>
      <c r="DI338" s="239" t="str">
        <f t="shared" si="591"/>
        <v/>
      </c>
      <c r="DJ338" s="239" t="str">
        <f t="shared" si="592"/>
        <v/>
      </c>
      <c r="DK338" s="239" t="str">
        <f t="shared" si="593"/>
        <v/>
      </c>
      <c r="DL338" s="239" t="str">
        <f t="shared" si="594"/>
        <v/>
      </c>
      <c r="DM338" s="239" t="str">
        <f t="shared" si="595"/>
        <v/>
      </c>
      <c r="DN338" s="239" t="str">
        <f t="shared" si="596"/>
        <v/>
      </c>
      <c r="DO338" s="239" t="str">
        <f t="shared" si="597"/>
        <v/>
      </c>
      <c r="DP338" s="239" t="str">
        <f t="shared" si="598"/>
        <v/>
      </c>
    </row>
    <row r="339" spans="1:2048 2053:3059 3077:4094 4112:5120 5123:6143 6146:7167 7169:8189 8194:9200 9218:10235 10253:12287 12290:14335 14337:16293" ht="35.25" hidden="1" customHeight="1" x14ac:dyDescent="0.25">
      <c r="A339" s="53" t="s">
        <v>4522</v>
      </c>
      <c r="B339" s="53">
        <v>73</v>
      </c>
      <c r="C339" s="53" t="s">
        <v>51</v>
      </c>
      <c r="D339" s="53" t="s">
        <v>1389</v>
      </c>
      <c r="E339" s="53">
        <v>1</v>
      </c>
      <c r="F339" s="53" t="s">
        <v>1510</v>
      </c>
      <c r="G339" s="53" t="str">
        <f t="shared" si="600"/>
        <v>73-7</v>
      </c>
      <c r="H339" s="53" t="s">
        <v>165</v>
      </c>
      <c r="I339" s="53" t="s">
        <v>160</v>
      </c>
      <c r="J339" s="53" t="s">
        <v>80</v>
      </c>
      <c r="K339" s="53" t="s">
        <v>80</v>
      </c>
      <c r="L339" s="53" t="s">
        <v>80</v>
      </c>
      <c r="M339" s="53" t="s">
        <v>80</v>
      </c>
      <c r="N339" s="53" t="s">
        <v>80</v>
      </c>
      <c r="O339" s="53" t="s">
        <v>80</v>
      </c>
      <c r="P339" s="53" t="s">
        <v>166</v>
      </c>
      <c r="Q339" s="52">
        <f>+R339</f>
        <v>0.38095238095238093</v>
      </c>
      <c r="R339" s="52">
        <f>+S339/$S$337</f>
        <v>0.38095238095238093</v>
      </c>
      <c r="S339" s="101">
        <v>8</v>
      </c>
      <c r="T339" s="53" t="s">
        <v>84</v>
      </c>
      <c r="U339" s="63" t="s">
        <v>162</v>
      </c>
      <c r="V339" s="23">
        <v>45017</v>
      </c>
      <c r="W339" s="23">
        <v>45107</v>
      </c>
      <c r="X339" s="53" t="s">
        <v>390</v>
      </c>
      <c r="Y339" s="49" t="s">
        <v>167</v>
      </c>
      <c r="Z339" s="59" t="s">
        <v>100</v>
      </c>
      <c r="AA339" s="60">
        <v>1</v>
      </c>
      <c r="AB339" s="62" t="s">
        <v>1511</v>
      </c>
      <c r="AC339" s="62">
        <v>45107</v>
      </c>
      <c r="AD339" s="60">
        <v>1</v>
      </c>
      <c r="AE339" s="62" t="s">
        <v>1511</v>
      </c>
      <c r="AF339" s="62">
        <v>45107</v>
      </c>
      <c r="AG339" s="60" t="s">
        <v>79</v>
      </c>
      <c r="AH339" s="60">
        <v>1</v>
      </c>
      <c r="AI339" s="52">
        <f t="shared" si="516"/>
        <v>0.38095238095238093</v>
      </c>
      <c r="AJ339" s="52"/>
      <c r="AK339" s="52"/>
      <c r="AL339" s="239" t="str">
        <f t="shared" si="536"/>
        <v/>
      </c>
      <c r="AM339" s="239" t="str">
        <f t="shared" si="537"/>
        <v/>
      </c>
      <c r="AN339" s="239" t="str">
        <f t="shared" si="538"/>
        <v/>
      </c>
      <c r="AO339" s="239" t="str">
        <f t="shared" si="539"/>
        <v/>
      </c>
      <c r="AP339" s="239" t="str">
        <f t="shared" si="540"/>
        <v/>
      </c>
      <c r="AQ339" s="239" t="str">
        <f t="shared" si="541"/>
        <v/>
      </c>
      <c r="AR339" s="239" t="str">
        <f t="shared" si="542"/>
        <v/>
      </c>
      <c r="AS339" s="239" t="str">
        <f t="shared" si="543"/>
        <v/>
      </c>
      <c r="AT339" s="239" t="str">
        <f t="shared" si="544"/>
        <v/>
      </c>
      <c r="AU339" s="239" t="str">
        <f t="shared" si="518"/>
        <v/>
      </c>
      <c r="AV339" s="239" t="str">
        <f t="shared" si="519"/>
        <v/>
      </c>
      <c r="AW339" s="239" t="str">
        <f t="shared" si="520"/>
        <v/>
      </c>
      <c r="AX339" s="239" t="str">
        <f t="shared" si="521"/>
        <v/>
      </c>
      <c r="AY339" s="239" t="str">
        <f t="shared" si="522"/>
        <v/>
      </c>
      <c r="AZ339" s="239" t="str">
        <f t="shared" si="523"/>
        <v/>
      </c>
      <c r="BA339" s="239" t="str">
        <f t="shared" si="524"/>
        <v/>
      </c>
      <c r="BB339" s="239" t="str">
        <f t="shared" si="525"/>
        <v/>
      </c>
      <c r="BC339" s="239" t="str">
        <f t="shared" si="526"/>
        <v/>
      </c>
      <c r="BD339" s="239" t="str">
        <f t="shared" si="527"/>
        <v/>
      </c>
      <c r="BE339" s="239" t="str">
        <f t="shared" si="528"/>
        <v/>
      </c>
      <c r="BF339" s="239" t="str">
        <f t="shared" si="529"/>
        <v/>
      </c>
      <c r="BG339" s="239" t="str">
        <f t="shared" si="530"/>
        <v/>
      </c>
      <c r="BH339" s="239" t="str">
        <f t="shared" si="531"/>
        <v/>
      </c>
      <c r="BI339" s="239" t="str">
        <f t="shared" si="532"/>
        <v/>
      </c>
      <c r="BJ339" s="239" t="str">
        <f t="shared" si="533"/>
        <v/>
      </c>
      <c r="BK339" s="239" t="str">
        <f t="shared" si="534"/>
        <v/>
      </c>
      <c r="BL339" s="239" t="str">
        <f t="shared" si="535"/>
        <v/>
      </c>
      <c r="BN339" s="239" t="str">
        <f t="shared" si="545"/>
        <v/>
      </c>
      <c r="BO339" s="239" t="str">
        <f t="shared" si="546"/>
        <v/>
      </c>
      <c r="BP339" s="239" t="str">
        <f t="shared" si="547"/>
        <v/>
      </c>
      <c r="BQ339" s="239" t="str">
        <f t="shared" si="548"/>
        <v/>
      </c>
      <c r="BR339" s="239" t="str">
        <f t="shared" si="549"/>
        <v/>
      </c>
      <c r="BS339" s="239" t="str">
        <f t="shared" si="550"/>
        <v/>
      </c>
      <c r="BT339" s="239" t="str">
        <f t="shared" si="551"/>
        <v/>
      </c>
      <c r="BU339" s="239" t="str">
        <f t="shared" si="552"/>
        <v/>
      </c>
      <c r="BV339" s="239" t="str">
        <f t="shared" si="553"/>
        <v/>
      </c>
      <c r="BW339" s="239" t="str">
        <f t="shared" si="554"/>
        <v/>
      </c>
      <c r="BX339" s="239" t="str">
        <f t="shared" si="555"/>
        <v/>
      </c>
      <c r="BY339" s="239" t="str">
        <f t="shared" si="556"/>
        <v/>
      </c>
      <c r="BZ339" s="239" t="str">
        <f t="shared" si="557"/>
        <v/>
      </c>
      <c r="CA339" s="239" t="str">
        <f t="shared" si="558"/>
        <v/>
      </c>
      <c r="CB339" s="239" t="str">
        <f t="shared" si="559"/>
        <v/>
      </c>
      <c r="CC339" s="239" t="str">
        <f t="shared" si="560"/>
        <v/>
      </c>
      <c r="CD339" s="239" t="str">
        <f t="shared" si="561"/>
        <v/>
      </c>
      <c r="CE339" s="239" t="str">
        <f t="shared" si="562"/>
        <v/>
      </c>
      <c r="CF339" s="239" t="str">
        <f t="shared" si="563"/>
        <v/>
      </c>
      <c r="CG339" s="239" t="str">
        <f t="shared" si="564"/>
        <v/>
      </c>
      <c r="CH339" s="239" t="str">
        <f t="shared" si="565"/>
        <v/>
      </c>
      <c r="CI339" s="239" t="str">
        <f t="shared" si="566"/>
        <v/>
      </c>
      <c r="CJ339" s="239" t="str">
        <f t="shared" si="567"/>
        <v/>
      </c>
      <c r="CK339" s="239" t="str">
        <f t="shared" si="568"/>
        <v/>
      </c>
      <c r="CL339" s="239" t="str">
        <f t="shared" si="569"/>
        <v/>
      </c>
      <c r="CM339" s="239" t="str">
        <f t="shared" si="570"/>
        <v/>
      </c>
      <c r="CN339" s="239" t="str">
        <f t="shared" si="571"/>
        <v/>
      </c>
      <c r="CP339" s="239" t="str">
        <f t="shared" si="572"/>
        <v/>
      </c>
      <c r="CQ339" s="239" t="str">
        <f t="shared" si="573"/>
        <v/>
      </c>
      <c r="CR339" s="239" t="str">
        <f t="shared" si="574"/>
        <v/>
      </c>
      <c r="CS339" s="239" t="str">
        <f t="shared" si="575"/>
        <v/>
      </c>
      <c r="CT339" s="239" t="str">
        <f t="shared" si="576"/>
        <v/>
      </c>
      <c r="CU339" s="239" t="str">
        <f t="shared" si="577"/>
        <v/>
      </c>
      <c r="CV339" s="239" t="str">
        <f t="shared" si="578"/>
        <v/>
      </c>
      <c r="CW339" s="239" t="str">
        <f t="shared" si="579"/>
        <v/>
      </c>
      <c r="CX339" s="239" t="str">
        <f t="shared" si="580"/>
        <v/>
      </c>
      <c r="CY339" s="239" t="str">
        <f t="shared" si="581"/>
        <v/>
      </c>
      <c r="CZ339" s="239" t="str">
        <f t="shared" si="582"/>
        <v/>
      </c>
      <c r="DA339" s="239" t="str">
        <f t="shared" si="583"/>
        <v/>
      </c>
      <c r="DB339" s="239" t="str">
        <f t="shared" si="584"/>
        <v/>
      </c>
      <c r="DC339" s="239" t="str">
        <f t="shared" si="585"/>
        <v/>
      </c>
      <c r="DD339" s="239" t="str">
        <f t="shared" si="586"/>
        <v/>
      </c>
      <c r="DE339" s="239" t="str">
        <f t="shared" si="587"/>
        <v/>
      </c>
      <c r="DF339" s="239" t="str">
        <f t="shared" si="588"/>
        <v/>
      </c>
      <c r="DG339" s="239" t="str">
        <f t="shared" si="589"/>
        <v/>
      </c>
      <c r="DH339" s="239" t="str">
        <f t="shared" si="590"/>
        <v/>
      </c>
      <c r="DI339" s="239" t="str">
        <f t="shared" si="591"/>
        <v/>
      </c>
      <c r="DJ339" s="239" t="str">
        <f t="shared" si="592"/>
        <v/>
      </c>
      <c r="DK339" s="239" t="str">
        <f t="shared" si="593"/>
        <v/>
      </c>
      <c r="DL339" s="239" t="str">
        <f t="shared" si="594"/>
        <v/>
      </c>
      <c r="DM339" s="239" t="str">
        <f t="shared" si="595"/>
        <v/>
      </c>
      <c r="DN339" s="239" t="str">
        <f t="shared" si="596"/>
        <v/>
      </c>
      <c r="DO339" s="239" t="str">
        <f t="shared" si="597"/>
        <v/>
      </c>
      <c r="DP339" s="239" t="str">
        <f t="shared" si="598"/>
        <v/>
      </c>
    </row>
    <row r="340" spans="1:2048 2053:3059 3077:4094 4112:5120 5123:6143 6146:7167 7169:8189 8194:9200 9218:10235 10253:12287 12290:14335 14337:16293" ht="35.25" hidden="1" customHeight="1" x14ac:dyDescent="0.25">
      <c r="A340" s="53" t="s">
        <v>4522</v>
      </c>
      <c r="B340" s="53">
        <v>73</v>
      </c>
      <c r="C340" s="53" t="s">
        <v>51</v>
      </c>
      <c r="D340" s="53" t="s">
        <v>1389</v>
      </c>
      <c r="E340" s="53">
        <v>1</v>
      </c>
      <c r="F340" s="53" t="s">
        <v>1512</v>
      </c>
      <c r="G340" s="53" t="str">
        <f t="shared" si="600"/>
        <v>73-7</v>
      </c>
      <c r="H340" s="53" t="s">
        <v>235</v>
      </c>
      <c r="I340" s="53" t="s">
        <v>160</v>
      </c>
      <c r="J340" s="53" t="s">
        <v>80</v>
      </c>
      <c r="K340" s="53" t="s">
        <v>80</v>
      </c>
      <c r="L340" s="53" t="s">
        <v>80</v>
      </c>
      <c r="M340" s="53" t="s">
        <v>80</v>
      </c>
      <c r="N340" s="53" t="s">
        <v>80</v>
      </c>
      <c r="O340" s="53" t="s">
        <v>80</v>
      </c>
      <c r="P340" s="53" t="s">
        <v>236</v>
      </c>
      <c r="Q340" s="52">
        <f>+R340</f>
        <v>0.90476190476190477</v>
      </c>
      <c r="R340" s="52">
        <f>+S340/$S$337</f>
        <v>0.90476190476190477</v>
      </c>
      <c r="S340" s="101">
        <v>19</v>
      </c>
      <c r="T340" s="53" t="s">
        <v>84</v>
      </c>
      <c r="U340" s="63" t="s">
        <v>162</v>
      </c>
      <c r="V340" s="23">
        <v>45108</v>
      </c>
      <c r="W340" s="23">
        <v>45199</v>
      </c>
      <c r="X340" s="53" t="s">
        <v>390</v>
      </c>
      <c r="Y340" s="49" t="s">
        <v>202</v>
      </c>
      <c r="Z340" s="59" t="s">
        <v>100</v>
      </c>
      <c r="AA340" s="60">
        <v>1</v>
      </c>
      <c r="AB340" s="60" t="s">
        <v>1513</v>
      </c>
      <c r="AC340" s="69">
        <v>45199</v>
      </c>
      <c r="AD340" s="60">
        <v>1</v>
      </c>
      <c r="AE340" s="60" t="s">
        <v>1514</v>
      </c>
      <c r="AF340" s="69">
        <v>45199</v>
      </c>
      <c r="AG340" s="90" t="s">
        <v>79</v>
      </c>
      <c r="AH340" s="90">
        <v>1</v>
      </c>
      <c r="AI340" s="52">
        <f t="shared" si="516"/>
        <v>0.90476190476190477</v>
      </c>
      <c r="AJ340" s="52"/>
      <c r="AK340" s="52"/>
      <c r="AL340" s="239" t="str">
        <f t="shared" si="536"/>
        <v/>
      </c>
      <c r="AM340" s="239" t="str">
        <f t="shared" si="537"/>
        <v/>
      </c>
      <c r="AN340" s="239" t="str">
        <f t="shared" si="538"/>
        <v/>
      </c>
      <c r="AO340" s="239" t="str">
        <f t="shared" si="539"/>
        <v/>
      </c>
      <c r="AP340" s="239" t="str">
        <f t="shared" si="540"/>
        <v/>
      </c>
      <c r="AQ340" s="239" t="str">
        <f t="shared" si="541"/>
        <v/>
      </c>
      <c r="AR340" s="239" t="str">
        <f t="shared" si="542"/>
        <v/>
      </c>
      <c r="AS340" s="239" t="str">
        <f t="shared" si="543"/>
        <v/>
      </c>
      <c r="AT340" s="239" t="str">
        <f t="shared" si="544"/>
        <v/>
      </c>
      <c r="AU340" s="239" t="str">
        <f t="shared" si="518"/>
        <v/>
      </c>
      <c r="AV340" s="239" t="str">
        <f t="shared" si="519"/>
        <v/>
      </c>
      <c r="AW340" s="239" t="str">
        <f t="shared" si="520"/>
        <v/>
      </c>
      <c r="AX340" s="239" t="str">
        <f t="shared" si="521"/>
        <v/>
      </c>
      <c r="AY340" s="239" t="str">
        <f t="shared" si="522"/>
        <v/>
      </c>
      <c r="AZ340" s="239" t="str">
        <f t="shared" si="523"/>
        <v/>
      </c>
      <c r="BA340" s="239" t="str">
        <f t="shared" si="524"/>
        <v/>
      </c>
      <c r="BB340" s="239" t="str">
        <f t="shared" si="525"/>
        <v/>
      </c>
      <c r="BC340" s="239" t="str">
        <f t="shared" si="526"/>
        <v/>
      </c>
      <c r="BD340" s="239" t="str">
        <f t="shared" si="527"/>
        <v/>
      </c>
      <c r="BE340" s="239" t="str">
        <f t="shared" si="528"/>
        <v/>
      </c>
      <c r="BF340" s="239" t="str">
        <f t="shared" si="529"/>
        <v/>
      </c>
      <c r="BG340" s="239" t="str">
        <f t="shared" si="530"/>
        <v/>
      </c>
      <c r="BH340" s="239" t="str">
        <f t="shared" si="531"/>
        <v/>
      </c>
      <c r="BI340" s="239" t="str">
        <f t="shared" si="532"/>
        <v/>
      </c>
      <c r="BJ340" s="239" t="str">
        <f t="shared" si="533"/>
        <v/>
      </c>
      <c r="BK340" s="239" t="str">
        <f t="shared" si="534"/>
        <v/>
      </c>
      <c r="BL340" s="239" t="str">
        <f t="shared" si="535"/>
        <v/>
      </c>
      <c r="BN340" s="239" t="str">
        <f t="shared" si="545"/>
        <v/>
      </c>
      <c r="BO340" s="239" t="str">
        <f t="shared" si="546"/>
        <v/>
      </c>
      <c r="BP340" s="239" t="str">
        <f t="shared" si="547"/>
        <v/>
      </c>
      <c r="BQ340" s="239" t="str">
        <f t="shared" si="548"/>
        <v/>
      </c>
      <c r="BR340" s="239" t="str">
        <f t="shared" si="549"/>
        <v/>
      </c>
      <c r="BS340" s="239" t="str">
        <f t="shared" si="550"/>
        <v/>
      </c>
      <c r="BT340" s="239" t="str">
        <f t="shared" si="551"/>
        <v/>
      </c>
      <c r="BU340" s="239" t="str">
        <f t="shared" si="552"/>
        <v/>
      </c>
      <c r="BV340" s="239" t="str">
        <f t="shared" si="553"/>
        <v/>
      </c>
      <c r="BW340" s="239" t="str">
        <f t="shared" si="554"/>
        <v/>
      </c>
      <c r="BX340" s="239" t="str">
        <f t="shared" si="555"/>
        <v/>
      </c>
      <c r="BY340" s="239" t="str">
        <f t="shared" si="556"/>
        <v/>
      </c>
      <c r="BZ340" s="239" t="str">
        <f t="shared" si="557"/>
        <v/>
      </c>
      <c r="CA340" s="239" t="str">
        <f t="shared" si="558"/>
        <v/>
      </c>
      <c r="CB340" s="239" t="str">
        <f t="shared" si="559"/>
        <v/>
      </c>
      <c r="CC340" s="239" t="str">
        <f t="shared" si="560"/>
        <v/>
      </c>
      <c r="CD340" s="239" t="str">
        <f t="shared" si="561"/>
        <v/>
      </c>
      <c r="CE340" s="239" t="str">
        <f t="shared" si="562"/>
        <v/>
      </c>
      <c r="CF340" s="239" t="str">
        <f t="shared" si="563"/>
        <v/>
      </c>
      <c r="CG340" s="239" t="str">
        <f t="shared" si="564"/>
        <v/>
      </c>
      <c r="CH340" s="239" t="str">
        <f t="shared" si="565"/>
        <v/>
      </c>
      <c r="CI340" s="239" t="str">
        <f t="shared" si="566"/>
        <v/>
      </c>
      <c r="CJ340" s="239" t="str">
        <f t="shared" si="567"/>
        <v/>
      </c>
      <c r="CK340" s="239" t="str">
        <f t="shared" si="568"/>
        <v/>
      </c>
      <c r="CL340" s="239" t="str">
        <f t="shared" si="569"/>
        <v/>
      </c>
      <c r="CM340" s="239" t="str">
        <f t="shared" si="570"/>
        <v/>
      </c>
      <c r="CN340" s="239" t="str">
        <f t="shared" si="571"/>
        <v/>
      </c>
      <c r="CP340" s="239" t="str">
        <f t="shared" si="572"/>
        <v/>
      </c>
      <c r="CQ340" s="239" t="str">
        <f t="shared" si="573"/>
        <v/>
      </c>
      <c r="CR340" s="239" t="str">
        <f t="shared" si="574"/>
        <v/>
      </c>
      <c r="CS340" s="239" t="str">
        <f t="shared" si="575"/>
        <v/>
      </c>
      <c r="CT340" s="239" t="str">
        <f t="shared" si="576"/>
        <v/>
      </c>
      <c r="CU340" s="239" t="str">
        <f t="shared" si="577"/>
        <v/>
      </c>
      <c r="CV340" s="239" t="str">
        <f t="shared" si="578"/>
        <v/>
      </c>
      <c r="CW340" s="239" t="str">
        <f t="shared" si="579"/>
        <v/>
      </c>
      <c r="CX340" s="239" t="str">
        <f t="shared" si="580"/>
        <v/>
      </c>
      <c r="CY340" s="239" t="str">
        <f t="shared" si="581"/>
        <v/>
      </c>
      <c r="CZ340" s="239" t="str">
        <f t="shared" si="582"/>
        <v/>
      </c>
      <c r="DA340" s="239" t="str">
        <f t="shared" si="583"/>
        <v/>
      </c>
      <c r="DB340" s="239" t="str">
        <f t="shared" si="584"/>
        <v/>
      </c>
      <c r="DC340" s="239" t="str">
        <f t="shared" si="585"/>
        <v/>
      </c>
      <c r="DD340" s="239" t="str">
        <f t="shared" si="586"/>
        <v/>
      </c>
      <c r="DE340" s="239" t="str">
        <f t="shared" si="587"/>
        <v/>
      </c>
      <c r="DF340" s="239" t="str">
        <f t="shared" si="588"/>
        <v/>
      </c>
      <c r="DG340" s="239" t="str">
        <f t="shared" si="589"/>
        <v/>
      </c>
      <c r="DH340" s="239" t="str">
        <f t="shared" si="590"/>
        <v/>
      </c>
      <c r="DI340" s="239" t="str">
        <f t="shared" si="591"/>
        <v/>
      </c>
      <c r="DJ340" s="239" t="str">
        <f t="shared" si="592"/>
        <v/>
      </c>
      <c r="DK340" s="239" t="str">
        <f t="shared" si="593"/>
        <v/>
      </c>
      <c r="DL340" s="239" t="str">
        <f t="shared" si="594"/>
        <v/>
      </c>
      <c r="DM340" s="239" t="str">
        <f t="shared" si="595"/>
        <v/>
      </c>
      <c r="DN340" s="239" t="str">
        <f t="shared" si="596"/>
        <v/>
      </c>
      <c r="DO340" s="239" t="str">
        <f t="shared" si="597"/>
        <v/>
      </c>
      <c r="DP340" s="239" t="str">
        <f t="shared" si="598"/>
        <v/>
      </c>
    </row>
    <row r="341" spans="1:2048 2053:3059 3077:4094 4112:5120 5123:6143 6146:7167 7169:8189 8194:9200 9218:10235 10253:12287 12290:14335 14337:16293" ht="35.25" customHeight="1" x14ac:dyDescent="0.25">
      <c r="A341" s="53" t="s">
        <v>4522</v>
      </c>
      <c r="B341" s="53">
        <v>73</v>
      </c>
      <c r="C341" s="53" t="s">
        <v>51</v>
      </c>
      <c r="D341" s="53" t="s">
        <v>1389</v>
      </c>
      <c r="E341" s="53">
        <v>1</v>
      </c>
      <c r="F341" s="53" t="s">
        <v>1515</v>
      </c>
      <c r="G341" s="53" t="str">
        <f t="shared" si="600"/>
        <v>73-7</v>
      </c>
      <c r="H341" s="53" t="s">
        <v>170</v>
      </c>
      <c r="I341" s="53" t="s">
        <v>160</v>
      </c>
      <c r="J341" s="53" t="s">
        <v>80</v>
      </c>
      <c r="K341" s="53" t="s">
        <v>80</v>
      </c>
      <c r="L341" s="53" t="s">
        <v>80</v>
      </c>
      <c r="M341" s="53" t="s">
        <v>80</v>
      </c>
      <c r="N341" s="53" t="s">
        <v>80</v>
      </c>
      <c r="O341" s="53" t="s">
        <v>80</v>
      </c>
      <c r="P341" s="53" t="s">
        <v>171</v>
      </c>
      <c r="Q341" s="52">
        <f>+R341</f>
        <v>1</v>
      </c>
      <c r="R341" s="52">
        <f>+S341/$S$337</f>
        <v>1</v>
      </c>
      <c r="S341" s="101">
        <f>+[35]COMPARTIDAS!AQ119</f>
        <v>21</v>
      </c>
      <c r="T341" s="53" t="s">
        <v>84</v>
      </c>
      <c r="U341" s="63" t="s">
        <v>162</v>
      </c>
      <c r="V341" s="23">
        <v>45200</v>
      </c>
      <c r="W341" s="23">
        <v>45290</v>
      </c>
      <c r="X341" s="53" t="s">
        <v>390</v>
      </c>
      <c r="Y341" s="49" t="s">
        <v>87</v>
      </c>
      <c r="Z341" s="53" t="s">
        <v>89</v>
      </c>
      <c r="AA341" s="52">
        <f>VLOOKUP(B341,RANKING!$C$15:$H$47,5,0)</f>
        <v>1</v>
      </c>
      <c r="AB341" s="23" t="str">
        <f>HLOOKUP(B341,$AL$2:$BL$3,2,0)</f>
        <v>Reportaron cumplimiento del 100%, 50 de las 50 actividades que tiene el plan</v>
      </c>
      <c r="AC341" s="23">
        <v>45291</v>
      </c>
      <c r="AD341" s="52">
        <f>VLOOKUP(B23,RANKING!$C$15:$H$47,5,0)</f>
        <v>1</v>
      </c>
      <c r="AE341" s="23" t="str">
        <f>+AB341</f>
        <v>Reportaron cumplimiento del 100%, 50 de las 50 actividades que tiene el plan</v>
      </c>
      <c r="AF341" s="23" t="s">
        <v>92</v>
      </c>
      <c r="AG341" s="23" t="s">
        <v>92</v>
      </c>
      <c r="AH341" s="52">
        <f>VLOOKUP(B341,RANKING!$C$15:$H$47,6,0)</f>
        <v>0.998</v>
      </c>
      <c r="AI341" s="52">
        <f>+AD341*R341</f>
        <v>1</v>
      </c>
      <c r="AJ341" s="52"/>
      <c r="AK341" s="52"/>
      <c r="AL341" s="239" t="str">
        <f t="shared" si="536"/>
        <v/>
      </c>
      <c r="AM341" s="239" t="str">
        <f t="shared" si="537"/>
        <v/>
      </c>
      <c r="AN341" s="239" t="str">
        <f t="shared" si="538"/>
        <v/>
      </c>
      <c r="AO341" s="239" t="str">
        <f t="shared" si="539"/>
        <v/>
      </c>
      <c r="AP341" s="239" t="str">
        <f t="shared" si="540"/>
        <v/>
      </c>
      <c r="AQ341" s="239" t="str">
        <f t="shared" si="541"/>
        <v/>
      </c>
      <c r="AR341" s="239" t="str">
        <f t="shared" si="542"/>
        <v/>
      </c>
      <c r="AS341" s="239" t="str">
        <f t="shared" si="543"/>
        <v/>
      </c>
      <c r="AT341" s="239" t="str">
        <f t="shared" si="544"/>
        <v/>
      </c>
      <c r="AU341" s="239" t="str">
        <f t="shared" si="518"/>
        <v/>
      </c>
      <c r="AV341" s="239" t="str">
        <f t="shared" si="519"/>
        <v/>
      </c>
      <c r="AW341" s="239" t="str">
        <f t="shared" si="520"/>
        <v/>
      </c>
      <c r="AX341" s="239" t="str">
        <f t="shared" si="521"/>
        <v/>
      </c>
      <c r="AY341" s="239" t="str">
        <f t="shared" si="522"/>
        <v/>
      </c>
      <c r="AZ341" s="239" t="str">
        <f t="shared" si="523"/>
        <v/>
      </c>
      <c r="BA341" s="239" t="str">
        <f t="shared" si="524"/>
        <v/>
      </c>
      <c r="BB341" s="239" t="str">
        <f t="shared" si="525"/>
        <v/>
      </c>
      <c r="BC341" s="239" t="str">
        <f t="shared" si="526"/>
        <v/>
      </c>
      <c r="BD341" s="239" t="str">
        <f t="shared" si="527"/>
        <v/>
      </c>
      <c r="BE341" s="239" t="str">
        <f t="shared" si="528"/>
        <v/>
      </c>
      <c r="BF341" s="239" t="str">
        <f t="shared" si="529"/>
        <v/>
      </c>
      <c r="BG341" s="239" t="str">
        <f t="shared" si="530"/>
        <v/>
      </c>
      <c r="BH341" s="239" t="str">
        <f t="shared" si="531"/>
        <v/>
      </c>
      <c r="BI341" s="239" t="str">
        <f t="shared" si="532"/>
        <v/>
      </c>
      <c r="BJ341" s="239" t="str">
        <f t="shared" si="533"/>
        <v/>
      </c>
      <c r="BK341" s="239" t="str">
        <f t="shared" si="534"/>
        <v/>
      </c>
      <c r="BL341" s="239" t="str">
        <f t="shared" si="535"/>
        <v/>
      </c>
      <c r="BN341" s="239" t="str">
        <f t="shared" si="545"/>
        <v/>
      </c>
      <c r="BO341" s="239" t="str">
        <f t="shared" si="546"/>
        <v/>
      </c>
      <c r="BP341" s="239" t="str">
        <f t="shared" si="547"/>
        <v/>
      </c>
      <c r="BQ341" s="239" t="str">
        <f t="shared" si="548"/>
        <v/>
      </c>
      <c r="BR341" s="239" t="str">
        <f t="shared" si="549"/>
        <v/>
      </c>
      <c r="BS341" s="239" t="str">
        <f t="shared" si="550"/>
        <v/>
      </c>
      <c r="BT341" s="239" t="str">
        <f t="shared" si="551"/>
        <v/>
      </c>
      <c r="BU341" s="239" t="str">
        <f t="shared" si="552"/>
        <v/>
      </c>
      <c r="BV341" s="239" t="str">
        <f t="shared" si="553"/>
        <v/>
      </c>
      <c r="BW341" s="239" t="str">
        <f t="shared" si="554"/>
        <v/>
      </c>
      <c r="BX341" s="239" t="str">
        <f t="shared" si="555"/>
        <v/>
      </c>
      <c r="BY341" s="239" t="str">
        <f t="shared" si="556"/>
        <v/>
      </c>
      <c r="BZ341" s="239" t="str">
        <f t="shared" si="557"/>
        <v/>
      </c>
      <c r="CA341" s="239" t="str">
        <f t="shared" si="558"/>
        <v/>
      </c>
      <c r="CB341" s="239" t="str">
        <f t="shared" si="559"/>
        <v/>
      </c>
      <c r="CC341" s="239" t="str">
        <f t="shared" si="560"/>
        <v/>
      </c>
      <c r="CD341" s="239" t="str">
        <f t="shared" si="561"/>
        <v/>
      </c>
      <c r="CE341" s="239" t="str">
        <f t="shared" si="562"/>
        <v/>
      </c>
      <c r="CF341" s="239" t="str">
        <f t="shared" si="563"/>
        <v/>
      </c>
      <c r="CG341" s="239" t="str">
        <f t="shared" si="564"/>
        <v/>
      </c>
      <c r="CH341" s="239" t="str">
        <f t="shared" si="565"/>
        <v/>
      </c>
      <c r="CI341" s="239" t="str">
        <f t="shared" si="566"/>
        <v/>
      </c>
      <c r="CJ341" s="239" t="str">
        <f t="shared" si="567"/>
        <v/>
      </c>
      <c r="CK341" s="239" t="str">
        <f t="shared" si="568"/>
        <v/>
      </c>
      <c r="CL341" s="239" t="str">
        <f t="shared" si="569"/>
        <v/>
      </c>
      <c r="CM341" s="239" t="str">
        <f t="shared" si="570"/>
        <v/>
      </c>
      <c r="CN341" s="239" t="str">
        <f t="shared" si="571"/>
        <v/>
      </c>
      <c r="CP341" s="239" t="str">
        <f t="shared" si="572"/>
        <v/>
      </c>
      <c r="CQ341" s="239" t="str">
        <f t="shared" si="573"/>
        <v/>
      </c>
      <c r="CR341" s="239" t="str">
        <f t="shared" si="574"/>
        <v/>
      </c>
      <c r="CS341" s="239" t="str">
        <f t="shared" si="575"/>
        <v/>
      </c>
      <c r="CT341" s="239" t="str">
        <f t="shared" si="576"/>
        <v/>
      </c>
      <c r="CU341" s="239" t="str">
        <f t="shared" si="577"/>
        <v/>
      </c>
      <c r="CV341" s="239" t="str">
        <f t="shared" si="578"/>
        <v/>
      </c>
      <c r="CW341" s="239" t="str">
        <f t="shared" si="579"/>
        <v/>
      </c>
      <c r="CX341" s="239" t="str">
        <f t="shared" si="580"/>
        <v/>
      </c>
      <c r="CY341" s="239" t="str">
        <f t="shared" si="581"/>
        <v/>
      </c>
      <c r="CZ341" s="239" t="str">
        <f t="shared" si="582"/>
        <v/>
      </c>
      <c r="DA341" s="239" t="str">
        <f t="shared" si="583"/>
        <v/>
      </c>
      <c r="DB341" s="239" t="str">
        <f t="shared" si="584"/>
        <v/>
      </c>
      <c r="DC341" s="239" t="str">
        <f t="shared" si="585"/>
        <v/>
      </c>
      <c r="DD341" s="239" t="str">
        <f t="shared" si="586"/>
        <v/>
      </c>
      <c r="DE341" s="239" t="str">
        <f t="shared" si="587"/>
        <v/>
      </c>
      <c r="DF341" s="239" t="str">
        <f t="shared" si="588"/>
        <v/>
      </c>
      <c r="DG341" s="239" t="str">
        <f t="shared" si="589"/>
        <v/>
      </c>
      <c r="DH341" s="239" t="str">
        <f t="shared" si="590"/>
        <v/>
      </c>
      <c r="DI341" s="239" t="str">
        <f t="shared" si="591"/>
        <v/>
      </c>
      <c r="DJ341" s="239" t="str">
        <f t="shared" si="592"/>
        <v/>
      </c>
      <c r="DK341" s="239" t="str">
        <f t="shared" si="593"/>
        <v/>
      </c>
      <c r="DL341" s="239" t="str">
        <f t="shared" si="594"/>
        <v/>
      </c>
      <c r="DM341" s="239" t="str">
        <f t="shared" si="595"/>
        <v/>
      </c>
      <c r="DN341" s="239" t="str">
        <f t="shared" si="596"/>
        <v/>
      </c>
      <c r="DO341" s="239" t="str">
        <f t="shared" si="597"/>
        <v/>
      </c>
      <c r="DP341" s="239" t="str">
        <f t="shared" si="598"/>
        <v/>
      </c>
    </row>
    <row r="342" spans="1:2048 2053:3059 3077:4094 4112:5120 5123:6143 6146:7167 7169:8189 8194:9200 9218:10235 10253:12287 12290:14335 14337:16293" ht="35.25" hidden="1" customHeight="1" x14ac:dyDescent="0.25">
      <c r="A342" s="49" t="s">
        <v>4522</v>
      </c>
      <c r="B342" s="49">
        <v>73</v>
      </c>
      <c r="C342" s="49" t="s">
        <v>51</v>
      </c>
      <c r="D342" s="49" t="s">
        <v>1389</v>
      </c>
      <c r="E342" s="85">
        <v>1</v>
      </c>
      <c r="F342" s="49" t="s">
        <v>1516</v>
      </c>
      <c r="G342" s="49" t="s">
        <v>1516</v>
      </c>
      <c r="H342" s="49" t="s">
        <v>75</v>
      </c>
      <c r="I342" s="98" t="s">
        <v>196</v>
      </c>
      <c r="J342" s="98" t="s">
        <v>265</v>
      </c>
      <c r="K342" s="98" t="s">
        <v>931</v>
      </c>
      <c r="L342" s="98" t="s">
        <v>125</v>
      </c>
      <c r="M342" s="98" t="s">
        <v>583</v>
      </c>
      <c r="N342" s="98" t="s">
        <v>1165</v>
      </c>
      <c r="O342" s="98" t="s">
        <v>1517</v>
      </c>
      <c r="P342" s="137" t="s">
        <v>1518</v>
      </c>
      <c r="Q342" s="138">
        <v>0.1</v>
      </c>
      <c r="R342" s="50"/>
      <c r="S342" s="98">
        <v>100</v>
      </c>
      <c r="T342" s="98" t="s">
        <v>301</v>
      </c>
      <c r="U342" s="98" t="s">
        <v>1519</v>
      </c>
      <c r="V342" s="139">
        <v>45200</v>
      </c>
      <c r="W342" s="139">
        <v>45291</v>
      </c>
      <c r="X342" s="98" t="s">
        <v>390</v>
      </c>
      <c r="Y342" s="49" t="s">
        <v>87</v>
      </c>
      <c r="Z342" s="59" t="s">
        <v>100</v>
      </c>
      <c r="AA342" s="52">
        <v>1</v>
      </c>
      <c r="AB342" s="23" t="s">
        <v>1520</v>
      </c>
      <c r="AC342" s="23">
        <v>45291</v>
      </c>
      <c r="AD342" s="52">
        <v>1</v>
      </c>
      <c r="AE342" s="23" t="s">
        <v>1521</v>
      </c>
      <c r="AF342" s="23">
        <v>45291</v>
      </c>
      <c r="AG342" s="52"/>
      <c r="AH342" s="52" t="s">
        <v>92</v>
      </c>
      <c r="AI342" s="52">
        <f t="shared" si="516"/>
        <v>0.1</v>
      </c>
      <c r="AJ342" s="52"/>
      <c r="AK342" s="52"/>
      <c r="AL342" s="239" t="str">
        <f t="shared" si="536"/>
        <v/>
      </c>
      <c r="AM342" s="239" t="str">
        <f t="shared" si="537"/>
        <v/>
      </c>
      <c r="AN342" s="239" t="str">
        <f t="shared" si="538"/>
        <v/>
      </c>
      <c r="AO342" s="239" t="str">
        <f t="shared" si="539"/>
        <v/>
      </c>
      <c r="AP342" s="239" t="str">
        <f t="shared" si="540"/>
        <v/>
      </c>
      <c r="AQ342" s="239" t="str">
        <f t="shared" si="541"/>
        <v/>
      </c>
      <c r="AR342" s="239" t="str">
        <f t="shared" si="542"/>
        <v/>
      </c>
      <c r="AS342" s="239" t="str">
        <f t="shared" si="543"/>
        <v/>
      </c>
      <c r="AT342" s="239" t="str">
        <f t="shared" si="544"/>
        <v/>
      </c>
      <c r="AU342" s="239" t="str">
        <f t="shared" si="518"/>
        <v/>
      </c>
      <c r="AV342" s="239" t="str">
        <f t="shared" si="519"/>
        <v/>
      </c>
      <c r="AW342" s="239" t="str">
        <f t="shared" si="520"/>
        <v/>
      </c>
      <c r="AX342" s="239" t="str">
        <f t="shared" si="521"/>
        <v/>
      </c>
      <c r="AY342" s="239" t="str">
        <f t="shared" si="522"/>
        <v/>
      </c>
      <c r="AZ342" s="239" t="str">
        <f t="shared" si="523"/>
        <v/>
      </c>
      <c r="BA342" s="239" t="str">
        <f t="shared" si="524"/>
        <v/>
      </c>
      <c r="BB342" s="239" t="str">
        <f t="shared" si="525"/>
        <v/>
      </c>
      <c r="BC342" s="239" t="str">
        <f t="shared" si="526"/>
        <v/>
      </c>
      <c r="BD342" s="239" t="str">
        <f t="shared" si="527"/>
        <v/>
      </c>
      <c r="BE342" s="239" t="str">
        <f t="shared" si="528"/>
        <v/>
      </c>
      <c r="BF342" s="239" t="str">
        <f t="shared" si="529"/>
        <v/>
      </c>
      <c r="BG342" s="239" t="str">
        <f t="shared" si="530"/>
        <v/>
      </c>
      <c r="BH342" s="239" t="str">
        <f t="shared" si="531"/>
        <v/>
      </c>
      <c r="BI342" s="239" t="str">
        <f t="shared" si="532"/>
        <v/>
      </c>
      <c r="BJ342" s="239" t="str">
        <f t="shared" si="533"/>
        <v/>
      </c>
      <c r="BK342" s="239" t="str">
        <f t="shared" si="534"/>
        <v/>
      </c>
      <c r="BL342" s="239" t="str">
        <f t="shared" si="535"/>
        <v/>
      </c>
      <c r="BN342" s="239" t="str">
        <f t="shared" si="545"/>
        <v/>
      </c>
      <c r="BO342" s="239" t="str">
        <f t="shared" si="546"/>
        <v/>
      </c>
      <c r="BP342" s="239" t="str">
        <f t="shared" si="547"/>
        <v/>
      </c>
      <c r="BQ342" s="239" t="str">
        <f t="shared" si="548"/>
        <v/>
      </c>
      <c r="BR342" s="239" t="str">
        <f t="shared" si="549"/>
        <v/>
      </c>
      <c r="BS342" s="239" t="str">
        <f t="shared" si="550"/>
        <v/>
      </c>
      <c r="BT342" s="239" t="str">
        <f t="shared" si="551"/>
        <v/>
      </c>
      <c r="BU342" s="239" t="str">
        <f t="shared" si="552"/>
        <v/>
      </c>
      <c r="BV342" s="239" t="str">
        <f t="shared" si="553"/>
        <v/>
      </c>
      <c r="BW342" s="239" t="str">
        <f t="shared" si="554"/>
        <v/>
      </c>
      <c r="BX342" s="239" t="str">
        <f t="shared" si="555"/>
        <v/>
      </c>
      <c r="BY342" s="239" t="str">
        <f t="shared" si="556"/>
        <v/>
      </c>
      <c r="BZ342" s="239" t="str">
        <f t="shared" si="557"/>
        <v/>
      </c>
      <c r="CA342" s="239" t="str">
        <f t="shared" si="558"/>
        <v/>
      </c>
      <c r="CB342" s="239" t="str">
        <f t="shared" si="559"/>
        <v/>
      </c>
      <c r="CC342" s="239" t="str">
        <f t="shared" si="560"/>
        <v/>
      </c>
      <c r="CD342" s="239" t="str">
        <f t="shared" si="561"/>
        <v/>
      </c>
      <c r="CE342" s="239" t="str">
        <f t="shared" si="562"/>
        <v/>
      </c>
      <c r="CF342" s="239" t="str">
        <f t="shared" si="563"/>
        <v/>
      </c>
      <c r="CG342" s="239" t="str">
        <f t="shared" si="564"/>
        <v/>
      </c>
      <c r="CH342" s="239" t="str">
        <f t="shared" si="565"/>
        <v/>
      </c>
      <c r="CI342" s="239" t="str">
        <f t="shared" si="566"/>
        <v/>
      </c>
      <c r="CJ342" s="239" t="str">
        <f t="shared" si="567"/>
        <v/>
      </c>
      <c r="CK342" s="239" t="str">
        <f t="shared" si="568"/>
        <v/>
      </c>
      <c r="CL342" s="239" t="str">
        <f t="shared" si="569"/>
        <v/>
      </c>
      <c r="CM342" s="239" t="str">
        <f t="shared" si="570"/>
        <v/>
      </c>
      <c r="CN342" s="239" t="str">
        <f t="shared" si="571"/>
        <v/>
      </c>
      <c r="CP342" s="239" t="str">
        <f t="shared" si="572"/>
        <v/>
      </c>
      <c r="CQ342" s="239" t="str">
        <f t="shared" si="573"/>
        <v/>
      </c>
      <c r="CR342" s="239" t="str">
        <f t="shared" si="574"/>
        <v/>
      </c>
      <c r="CS342" s="239" t="str">
        <f t="shared" si="575"/>
        <v/>
      </c>
      <c r="CT342" s="239" t="str">
        <f t="shared" si="576"/>
        <v/>
      </c>
      <c r="CU342" s="239" t="str">
        <f t="shared" si="577"/>
        <v/>
      </c>
      <c r="CV342" s="239" t="str">
        <f t="shared" si="578"/>
        <v/>
      </c>
      <c r="CW342" s="239" t="str">
        <f t="shared" si="579"/>
        <v/>
      </c>
      <c r="CX342" s="239" t="str">
        <f t="shared" si="580"/>
        <v/>
      </c>
      <c r="CY342" s="239" t="str">
        <f t="shared" si="581"/>
        <v/>
      </c>
      <c r="CZ342" s="239" t="str">
        <f t="shared" si="582"/>
        <v/>
      </c>
      <c r="DA342" s="239" t="str">
        <f t="shared" si="583"/>
        <v/>
      </c>
      <c r="DB342" s="239" t="str">
        <f t="shared" si="584"/>
        <v/>
      </c>
      <c r="DC342" s="239" t="str">
        <f t="shared" si="585"/>
        <v/>
      </c>
      <c r="DD342" s="239" t="str">
        <f t="shared" si="586"/>
        <v/>
      </c>
      <c r="DE342" s="239" t="str">
        <f t="shared" si="587"/>
        <v/>
      </c>
      <c r="DF342" s="239" t="str">
        <f t="shared" si="588"/>
        <v/>
      </c>
      <c r="DG342" s="239" t="str">
        <f t="shared" si="589"/>
        <v/>
      </c>
      <c r="DH342" s="239" t="str">
        <f t="shared" si="590"/>
        <v/>
      </c>
      <c r="DI342" s="239" t="str">
        <f t="shared" si="591"/>
        <v/>
      </c>
      <c r="DJ342" s="239" t="str">
        <f t="shared" si="592"/>
        <v/>
      </c>
      <c r="DK342" s="239" t="str">
        <f t="shared" si="593"/>
        <v/>
      </c>
      <c r="DL342" s="239" t="str">
        <f t="shared" si="594"/>
        <v/>
      </c>
      <c r="DM342" s="239" t="str">
        <f t="shared" si="595"/>
        <v/>
      </c>
      <c r="DN342" s="239" t="str">
        <f t="shared" si="596"/>
        <v/>
      </c>
      <c r="DO342" s="239" t="str">
        <f t="shared" si="597"/>
        <v/>
      </c>
      <c r="DP342" s="239" t="str">
        <f t="shared" si="598"/>
        <v/>
      </c>
    </row>
    <row r="343" spans="1:2048 2053:3059 3077:4094 4112:5120 5123:6143 6146:7167 7169:8189 8194:9200 9218:10235 10253:12287 12290:14335 14337:16293" ht="35.25" hidden="1" customHeight="1" x14ac:dyDescent="0.25">
      <c r="A343" s="53" t="s">
        <v>4522</v>
      </c>
      <c r="B343" s="53">
        <v>73</v>
      </c>
      <c r="C343" s="53" t="s">
        <v>51</v>
      </c>
      <c r="D343" s="53" t="s">
        <v>1389</v>
      </c>
      <c r="E343" s="87">
        <v>1</v>
      </c>
      <c r="F343" s="53" t="s">
        <v>1522</v>
      </c>
      <c r="G343" s="53" t="s">
        <v>1516</v>
      </c>
      <c r="H343" s="3" t="s">
        <v>94</v>
      </c>
      <c r="I343" s="3" t="s">
        <v>196</v>
      </c>
      <c r="J343" s="53" t="s">
        <v>80</v>
      </c>
      <c r="K343" s="3" t="s">
        <v>842</v>
      </c>
      <c r="L343" s="53" t="s">
        <v>80</v>
      </c>
      <c r="M343" s="3" t="s">
        <v>80</v>
      </c>
      <c r="N343" s="3" t="s">
        <v>80</v>
      </c>
      <c r="O343" s="3" t="s">
        <v>80</v>
      </c>
      <c r="P343" s="131" t="s">
        <v>1523</v>
      </c>
      <c r="Q343" s="140">
        <v>1</v>
      </c>
      <c r="R343" s="52">
        <v>0.1</v>
      </c>
      <c r="S343" s="3">
        <v>100</v>
      </c>
      <c r="T343" s="3" t="s">
        <v>301</v>
      </c>
      <c r="U343" s="3" t="s">
        <v>1519</v>
      </c>
      <c r="V343" s="23">
        <v>45200</v>
      </c>
      <c r="W343" s="23">
        <v>45291</v>
      </c>
      <c r="X343" s="141" t="s">
        <v>390</v>
      </c>
      <c r="Y343" s="49" t="s">
        <v>87</v>
      </c>
      <c r="Z343" s="59" t="s">
        <v>100</v>
      </c>
      <c r="AA343" s="52">
        <v>1</v>
      </c>
      <c r="AB343" s="23" t="s">
        <v>1524</v>
      </c>
      <c r="AC343" s="23">
        <v>45291</v>
      </c>
      <c r="AD343" s="52">
        <v>1</v>
      </c>
      <c r="AE343" s="23" t="s">
        <v>1525</v>
      </c>
      <c r="AF343" s="23">
        <v>45291</v>
      </c>
      <c r="AG343" s="23" t="s">
        <v>79</v>
      </c>
      <c r="AH343" s="52">
        <v>1</v>
      </c>
      <c r="AI343" s="52">
        <f t="shared" si="516"/>
        <v>0.1</v>
      </c>
      <c r="AJ343" s="52">
        <f>+AI343/R343</f>
        <v>1</v>
      </c>
      <c r="AK343" s="52"/>
      <c r="AL343" s="239" t="str">
        <f t="shared" si="536"/>
        <v/>
      </c>
      <c r="AM343" s="239" t="str">
        <f t="shared" si="537"/>
        <v/>
      </c>
      <c r="AN343" s="239" t="str">
        <f t="shared" si="538"/>
        <v/>
      </c>
      <c r="AO343" s="239" t="str">
        <f t="shared" si="539"/>
        <v/>
      </c>
      <c r="AP343" s="239" t="str">
        <f t="shared" si="540"/>
        <v/>
      </c>
      <c r="AQ343" s="239" t="str">
        <f t="shared" si="541"/>
        <v/>
      </c>
      <c r="AR343" s="239" t="str">
        <f t="shared" si="542"/>
        <v/>
      </c>
      <c r="AS343" s="239" t="str">
        <f t="shared" si="543"/>
        <v/>
      </c>
      <c r="AT343" s="239" t="str">
        <f t="shared" si="544"/>
        <v/>
      </c>
      <c r="AU343" s="239" t="str">
        <f t="shared" si="518"/>
        <v/>
      </c>
      <c r="AV343" s="239" t="str">
        <f t="shared" si="519"/>
        <v/>
      </c>
      <c r="AW343" s="239" t="str">
        <f t="shared" si="520"/>
        <v/>
      </c>
      <c r="AX343" s="239" t="str">
        <f t="shared" si="521"/>
        <v/>
      </c>
      <c r="AY343" s="239" t="str">
        <f t="shared" si="522"/>
        <v/>
      </c>
      <c r="AZ343" s="239" t="str">
        <f t="shared" si="523"/>
        <v/>
      </c>
      <c r="BA343" s="239" t="str">
        <f t="shared" si="524"/>
        <v/>
      </c>
      <c r="BB343" s="239" t="str">
        <f t="shared" si="525"/>
        <v/>
      </c>
      <c r="BC343" s="239" t="str">
        <f t="shared" si="526"/>
        <v/>
      </c>
      <c r="BD343" s="239" t="str">
        <f t="shared" si="527"/>
        <v/>
      </c>
      <c r="BE343" s="239" t="str">
        <f t="shared" si="528"/>
        <v/>
      </c>
      <c r="BF343" s="239" t="str">
        <f t="shared" si="529"/>
        <v/>
      </c>
      <c r="BG343" s="239" t="str">
        <f t="shared" si="530"/>
        <v/>
      </c>
      <c r="BH343" s="239" t="str">
        <f t="shared" si="531"/>
        <v/>
      </c>
      <c r="BI343" s="239" t="str">
        <f t="shared" si="532"/>
        <v/>
      </c>
      <c r="BJ343" s="239" t="str">
        <f t="shared" si="533"/>
        <v/>
      </c>
      <c r="BK343" s="239" t="str">
        <f t="shared" si="534"/>
        <v/>
      </c>
      <c r="BL343" s="239" t="str">
        <f t="shared" si="535"/>
        <v/>
      </c>
      <c r="BN343" s="239" t="str">
        <f t="shared" si="545"/>
        <v/>
      </c>
      <c r="BO343" s="239" t="str">
        <f t="shared" si="546"/>
        <v/>
      </c>
      <c r="BP343" s="239" t="str">
        <f t="shared" si="547"/>
        <v/>
      </c>
      <c r="BQ343" s="239" t="str">
        <f t="shared" si="548"/>
        <v/>
      </c>
      <c r="BR343" s="239" t="str">
        <f t="shared" si="549"/>
        <v/>
      </c>
      <c r="BS343" s="239" t="str">
        <f t="shared" si="550"/>
        <v/>
      </c>
      <c r="BT343" s="239" t="str">
        <f t="shared" si="551"/>
        <v/>
      </c>
      <c r="BU343" s="239" t="str">
        <f t="shared" si="552"/>
        <v/>
      </c>
      <c r="BV343" s="239" t="str">
        <f t="shared" si="553"/>
        <v/>
      </c>
      <c r="BW343" s="239" t="str">
        <f t="shared" si="554"/>
        <v/>
      </c>
      <c r="BX343" s="239" t="str">
        <f t="shared" si="555"/>
        <v/>
      </c>
      <c r="BY343" s="239" t="str">
        <f t="shared" si="556"/>
        <v/>
      </c>
      <c r="BZ343" s="239" t="str">
        <f t="shared" si="557"/>
        <v/>
      </c>
      <c r="CA343" s="239" t="str">
        <f t="shared" si="558"/>
        <v/>
      </c>
      <c r="CB343" s="239" t="str">
        <f t="shared" si="559"/>
        <v/>
      </c>
      <c r="CC343" s="239" t="str">
        <f t="shared" si="560"/>
        <v/>
      </c>
      <c r="CD343" s="239" t="str">
        <f t="shared" si="561"/>
        <v/>
      </c>
      <c r="CE343" s="239" t="str">
        <f t="shared" si="562"/>
        <v/>
      </c>
      <c r="CF343" s="239" t="str">
        <f t="shared" si="563"/>
        <v/>
      </c>
      <c r="CG343" s="239" t="str">
        <f t="shared" si="564"/>
        <v/>
      </c>
      <c r="CH343" s="239" t="str">
        <f t="shared" si="565"/>
        <v/>
      </c>
      <c r="CI343" s="239" t="str">
        <f t="shared" si="566"/>
        <v/>
      </c>
      <c r="CJ343" s="239" t="str">
        <f t="shared" si="567"/>
        <v/>
      </c>
      <c r="CK343" s="239" t="str">
        <f t="shared" si="568"/>
        <v/>
      </c>
      <c r="CL343" s="239" t="str">
        <f t="shared" si="569"/>
        <v/>
      </c>
      <c r="CM343" s="239" t="str">
        <f t="shared" si="570"/>
        <v/>
      </c>
      <c r="CN343" s="239" t="str">
        <f t="shared" si="571"/>
        <v/>
      </c>
      <c r="CP343" s="239" t="str">
        <f t="shared" si="572"/>
        <v/>
      </c>
      <c r="CQ343" s="239" t="str">
        <f t="shared" si="573"/>
        <v/>
      </c>
      <c r="CR343" s="239" t="str">
        <f t="shared" si="574"/>
        <v/>
      </c>
      <c r="CS343" s="239" t="str">
        <f t="shared" si="575"/>
        <v/>
      </c>
      <c r="CT343" s="239" t="str">
        <f t="shared" si="576"/>
        <v/>
      </c>
      <c r="CU343" s="239" t="str">
        <f t="shared" si="577"/>
        <v/>
      </c>
      <c r="CV343" s="239" t="str">
        <f t="shared" si="578"/>
        <v/>
      </c>
      <c r="CW343" s="239" t="str">
        <f t="shared" si="579"/>
        <v/>
      </c>
      <c r="CX343" s="239" t="str">
        <f t="shared" si="580"/>
        <v/>
      </c>
      <c r="CY343" s="239" t="str">
        <f t="shared" si="581"/>
        <v/>
      </c>
      <c r="CZ343" s="239" t="str">
        <f t="shared" si="582"/>
        <v/>
      </c>
      <c r="DA343" s="239" t="str">
        <f t="shared" si="583"/>
        <v/>
      </c>
      <c r="DB343" s="239" t="str">
        <f t="shared" si="584"/>
        <v/>
      </c>
      <c r="DC343" s="239" t="str">
        <f t="shared" si="585"/>
        <v/>
      </c>
      <c r="DD343" s="239" t="str">
        <f t="shared" si="586"/>
        <v/>
      </c>
      <c r="DE343" s="239" t="str">
        <f t="shared" si="587"/>
        <v/>
      </c>
      <c r="DF343" s="239" t="str">
        <f t="shared" si="588"/>
        <v/>
      </c>
      <c r="DG343" s="239" t="str">
        <f t="shared" si="589"/>
        <v/>
      </c>
      <c r="DH343" s="239" t="str">
        <f t="shared" si="590"/>
        <v/>
      </c>
      <c r="DI343" s="239" t="str">
        <f t="shared" si="591"/>
        <v/>
      </c>
      <c r="DJ343" s="239" t="str">
        <f t="shared" si="592"/>
        <v/>
      </c>
      <c r="DK343" s="239" t="str">
        <f t="shared" si="593"/>
        <v/>
      </c>
      <c r="DL343" s="239" t="str">
        <f t="shared" si="594"/>
        <v/>
      </c>
      <c r="DM343" s="239" t="str">
        <f t="shared" si="595"/>
        <v/>
      </c>
      <c r="DN343" s="239" t="str">
        <f t="shared" si="596"/>
        <v/>
      </c>
      <c r="DO343" s="239" t="str">
        <f t="shared" si="597"/>
        <v/>
      </c>
      <c r="DP343" s="239" t="str">
        <f t="shared" si="598"/>
        <v/>
      </c>
    </row>
    <row r="344" spans="1:2048 2053:3059 3077:4094 4112:5120 5123:6143 6146:7167 7169:8189 8194:9200 9218:10235 10253:12287 12290:14335 14337:16293" ht="35.25" hidden="1" customHeight="1" x14ac:dyDescent="0.25">
      <c r="A344" s="49" t="s">
        <v>4509</v>
      </c>
      <c r="B344" s="49">
        <v>100</v>
      </c>
      <c r="C344" s="49" t="s">
        <v>52</v>
      </c>
      <c r="D344" s="49" t="s">
        <v>1526</v>
      </c>
      <c r="E344" s="49">
        <v>0</v>
      </c>
      <c r="F344" s="49" t="s">
        <v>1527</v>
      </c>
      <c r="G344" s="49" t="str">
        <f>+IF(H344="Producto",F344,IF(H344="Producto Act Compartidas",F344,G341))</f>
        <v>100-1</v>
      </c>
      <c r="H344" s="49" t="s">
        <v>75</v>
      </c>
      <c r="I344" s="49" t="s">
        <v>76</v>
      </c>
      <c r="J344" s="49" t="s">
        <v>566</v>
      </c>
      <c r="K344" s="49" t="s">
        <v>1274</v>
      </c>
      <c r="L344" s="49" t="s">
        <v>79</v>
      </c>
      <c r="M344" s="49" t="s">
        <v>80</v>
      </c>
      <c r="N344" s="49" t="s">
        <v>1528</v>
      </c>
      <c r="O344" s="49" t="s">
        <v>735</v>
      </c>
      <c r="P344" s="49" t="s">
        <v>1529</v>
      </c>
      <c r="Q344" s="50">
        <v>0.6</v>
      </c>
      <c r="R344" s="50"/>
      <c r="S344" s="49">
        <v>100</v>
      </c>
      <c r="T344" s="49" t="s">
        <v>301</v>
      </c>
      <c r="U344" s="49" t="s">
        <v>1530</v>
      </c>
      <c r="V344" s="51">
        <v>44958</v>
      </c>
      <c r="W344" s="51">
        <v>45289</v>
      </c>
      <c r="X344" s="49" t="s">
        <v>1531</v>
      </c>
      <c r="Y344" s="49" t="s">
        <v>87</v>
      </c>
      <c r="Z344" s="49" t="s">
        <v>89</v>
      </c>
      <c r="AA344" s="201">
        <v>0.85</v>
      </c>
      <c r="AB344" s="200" t="s">
        <v>1532</v>
      </c>
      <c r="AC344" s="200" t="s">
        <v>269</v>
      </c>
      <c r="AD344" s="201">
        <v>0.85</v>
      </c>
      <c r="AE344" s="200" t="s">
        <v>1533</v>
      </c>
      <c r="AF344" s="200" t="s">
        <v>269</v>
      </c>
      <c r="AG344" s="200" t="s">
        <v>79</v>
      </c>
      <c r="AH344" s="200" t="s">
        <v>92</v>
      </c>
      <c r="AI344" s="52">
        <f t="shared" si="516"/>
        <v>0.51</v>
      </c>
      <c r="AJ344" s="52"/>
      <c r="AK344" s="52"/>
      <c r="AL344" s="239" t="str">
        <f t="shared" si="536"/>
        <v/>
      </c>
      <c r="AM344" s="239" t="str">
        <f t="shared" si="537"/>
        <v/>
      </c>
      <c r="AN344" s="239" t="str">
        <f t="shared" si="538"/>
        <v/>
      </c>
      <c r="AO344" s="239" t="str">
        <f t="shared" si="539"/>
        <v/>
      </c>
      <c r="AP344" s="239" t="str">
        <f t="shared" si="540"/>
        <v/>
      </c>
      <c r="AQ344" s="239" t="str">
        <f t="shared" si="541"/>
        <v/>
      </c>
      <c r="AR344" s="239" t="str">
        <f t="shared" si="542"/>
        <v/>
      </c>
      <c r="AS344" s="239" t="str">
        <f t="shared" si="543"/>
        <v/>
      </c>
      <c r="AT344" s="239" t="str">
        <f t="shared" si="544"/>
        <v/>
      </c>
      <c r="AU344" s="239" t="str">
        <f t="shared" si="518"/>
        <v/>
      </c>
      <c r="AV344" s="239" t="str">
        <f t="shared" si="519"/>
        <v/>
      </c>
      <c r="AW344" s="239" t="str">
        <f t="shared" si="520"/>
        <v/>
      </c>
      <c r="AX344" s="239" t="str">
        <f t="shared" si="521"/>
        <v/>
      </c>
      <c r="AY344" s="239" t="str">
        <f t="shared" si="522"/>
        <v/>
      </c>
      <c r="AZ344" s="239" t="str">
        <f t="shared" si="523"/>
        <v/>
      </c>
      <c r="BA344" s="239" t="str">
        <f t="shared" si="524"/>
        <v/>
      </c>
      <c r="BB344" s="239" t="str">
        <f t="shared" si="525"/>
        <v/>
      </c>
      <c r="BC344" s="239" t="str">
        <f t="shared" si="526"/>
        <v/>
      </c>
      <c r="BD344" s="239" t="str">
        <f t="shared" si="527"/>
        <v/>
      </c>
      <c r="BE344" s="239" t="str">
        <f t="shared" si="528"/>
        <v/>
      </c>
      <c r="BF344" s="239" t="str">
        <f t="shared" si="529"/>
        <v/>
      </c>
      <c r="BG344" s="239" t="str">
        <f t="shared" si="530"/>
        <v/>
      </c>
      <c r="BH344" s="239" t="str">
        <f t="shared" si="531"/>
        <v/>
      </c>
      <c r="BI344" s="239" t="str">
        <f t="shared" si="532"/>
        <v/>
      </c>
      <c r="BJ344" s="239" t="str">
        <f t="shared" si="533"/>
        <v/>
      </c>
      <c r="BK344" s="239" t="str">
        <f t="shared" si="534"/>
        <v/>
      </c>
      <c r="BL344" s="239" t="str">
        <f t="shared" si="535"/>
        <v/>
      </c>
      <c r="BN344" s="239" t="str">
        <f t="shared" si="545"/>
        <v/>
      </c>
      <c r="BO344" s="239" t="str">
        <f t="shared" si="546"/>
        <v/>
      </c>
      <c r="BP344" s="239" t="str">
        <f t="shared" si="547"/>
        <v/>
      </c>
      <c r="BQ344" s="239" t="str">
        <f t="shared" si="548"/>
        <v/>
      </c>
      <c r="BR344" s="239" t="str">
        <f t="shared" si="549"/>
        <v/>
      </c>
      <c r="BS344" s="239" t="str">
        <f t="shared" si="550"/>
        <v/>
      </c>
      <c r="BT344" s="239" t="str">
        <f t="shared" si="551"/>
        <v/>
      </c>
      <c r="BU344" s="239" t="str">
        <f t="shared" si="552"/>
        <v/>
      </c>
      <c r="BV344" s="239" t="str">
        <f t="shared" si="553"/>
        <v/>
      </c>
      <c r="BW344" s="239" t="str">
        <f t="shared" si="554"/>
        <v/>
      </c>
      <c r="BX344" s="239" t="str">
        <f t="shared" si="555"/>
        <v/>
      </c>
      <c r="BY344" s="239" t="str">
        <f t="shared" si="556"/>
        <v/>
      </c>
      <c r="BZ344" s="239" t="str">
        <f t="shared" si="557"/>
        <v/>
      </c>
      <c r="CA344" s="239" t="str">
        <f t="shared" si="558"/>
        <v/>
      </c>
      <c r="CB344" s="239" t="str">
        <f t="shared" si="559"/>
        <v/>
      </c>
      <c r="CC344" s="239" t="str">
        <f t="shared" si="560"/>
        <v/>
      </c>
      <c r="CD344" s="239" t="str">
        <f t="shared" si="561"/>
        <v/>
      </c>
      <c r="CE344" s="239" t="str">
        <f t="shared" si="562"/>
        <v/>
      </c>
      <c r="CF344" s="239" t="str">
        <f t="shared" si="563"/>
        <v/>
      </c>
      <c r="CG344" s="239" t="str">
        <f t="shared" si="564"/>
        <v/>
      </c>
      <c r="CH344" s="239" t="str">
        <f t="shared" si="565"/>
        <v/>
      </c>
      <c r="CI344" s="239" t="str">
        <f t="shared" si="566"/>
        <v/>
      </c>
      <c r="CJ344" s="239" t="str">
        <f t="shared" si="567"/>
        <v/>
      </c>
      <c r="CK344" s="239" t="str">
        <f t="shared" si="568"/>
        <v/>
      </c>
      <c r="CL344" s="239" t="str">
        <f t="shared" si="569"/>
        <v/>
      </c>
      <c r="CM344" s="239" t="str">
        <f t="shared" si="570"/>
        <v/>
      </c>
      <c r="CN344" s="239" t="str">
        <f t="shared" si="571"/>
        <v/>
      </c>
      <c r="CP344" s="239" t="str">
        <f t="shared" si="572"/>
        <v/>
      </c>
      <c r="CQ344" s="239" t="str">
        <f t="shared" si="573"/>
        <v/>
      </c>
      <c r="CR344" s="239" t="str">
        <f t="shared" si="574"/>
        <v/>
      </c>
      <c r="CS344" s="239" t="str">
        <f t="shared" si="575"/>
        <v/>
      </c>
      <c r="CT344" s="239" t="str">
        <f t="shared" si="576"/>
        <v/>
      </c>
      <c r="CU344" s="239" t="str">
        <f t="shared" si="577"/>
        <v/>
      </c>
      <c r="CV344" s="239" t="str">
        <f t="shared" si="578"/>
        <v/>
      </c>
      <c r="CW344" s="239" t="str">
        <f t="shared" si="579"/>
        <v/>
      </c>
      <c r="CX344" s="239" t="str">
        <f t="shared" si="580"/>
        <v/>
      </c>
      <c r="CY344" s="239" t="str">
        <f t="shared" si="581"/>
        <v/>
      </c>
      <c r="CZ344" s="239" t="str">
        <f t="shared" si="582"/>
        <v/>
      </c>
      <c r="DA344" s="239" t="str">
        <f t="shared" si="583"/>
        <v/>
      </c>
      <c r="DB344" s="239" t="str">
        <f t="shared" si="584"/>
        <v/>
      </c>
      <c r="DC344" s="239" t="str">
        <f t="shared" si="585"/>
        <v/>
      </c>
      <c r="DD344" s="239" t="str">
        <f t="shared" si="586"/>
        <v/>
      </c>
      <c r="DE344" s="239" t="str">
        <f t="shared" si="587"/>
        <v/>
      </c>
      <c r="DF344" s="239" t="str">
        <f t="shared" si="588"/>
        <v/>
      </c>
      <c r="DG344" s="239" t="str">
        <f t="shared" si="589"/>
        <v/>
      </c>
      <c r="DH344" s="239" t="str">
        <f t="shared" si="590"/>
        <v/>
      </c>
      <c r="DI344" s="239" t="str">
        <f t="shared" si="591"/>
        <v/>
      </c>
      <c r="DJ344" s="239" t="str">
        <f t="shared" si="592"/>
        <v/>
      </c>
      <c r="DK344" s="239" t="str">
        <f t="shared" si="593"/>
        <v/>
      </c>
      <c r="DL344" s="239" t="str">
        <f t="shared" si="594"/>
        <v/>
      </c>
      <c r="DM344" s="239" t="str">
        <f t="shared" si="595"/>
        <v/>
      </c>
      <c r="DN344" s="239" t="str">
        <f t="shared" si="596"/>
        <v/>
      </c>
      <c r="DO344" s="239" t="str">
        <f t="shared" si="597"/>
        <v/>
      </c>
      <c r="DP344" s="239" t="str">
        <f t="shared" si="598"/>
        <v/>
      </c>
    </row>
    <row r="345" spans="1:2048 2053:3059 3077:4094 4112:5120 5123:6143 6146:7167 7169:8189 8194:9200 9218:10235 10253:12287 12290:14335 14337:16293" ht="35.25" hidden="1" customHeight="1" x14ac:dyDescent="0.25">
      <c r="A345" s="53" t="s">
        <v>4509</v>
      </c>
      <c r="B345" s="53">
        <v>100</v>
      </c>
      <c r="C345" s="53" t="s">
        <v>52</v>
      </c>
      <c r="D345" s="53" t="s">
        <v>1526</v>
      </c>
      <c r="E345" s="53">
        <v>0</v>
      </c>
      <c r="F345" s="53" t="s">
        <v>1534</v>
      </c>
      <c r="G345" s="53" t="str">
        <f t="shared" si="600"/>
        <v>100-1</v>
      </c>
      <c r="H345" s="53" t="s">
        <v>94</v>
      </c>
      <c r="I345" s="53" t="s">
        <v>76</v>
      </c>
      <c r="J345" s="53" t="s">
        <v>80</v>
      </c>
      <c r="K345" s="53" t="s">
        <v>80</v>
      </c>
      <c r="L345" s="53" t="s">
        <v>80</v>
      </c>
      <c r="M345" s="53" t="s">
        <v>80</v>
      </c>
      <c r="N345" s="53" t="s">
        <v>80</v>
      </c>
      <c r="O345" s="53" t="s">
        <v>80</v>
      </c>
      <c r="P345" s="53" t="s">
        <v>1535</v>
      </c>
      <c r="Q345" s="52">
        <v>0.1</v>
      </c>
      <c r="R345" s="52">
        <f>+Q345*Q344</f>
        <v>0.06</v>
      </c>
      <c r="S345" s="53">
        <v>1</v>
      </c>
      <c r="T345" s="53" t="s">
        <v>84</v>
      </c>
      <c r="U345" s="53" t="s">
        <v>406</v>
      </c>
      <c r="V345" s="23">
        <v>44958</v>
      </c>
      <c r="W345" s="23">
        <v>44967</v>
      </c>
      <c r="X345" s="53" t="s">
        <v>1531</v>
      </c>
      <c r="Y345" s="49" t="s">
        <v>97</v>
      </c>
      <c r="Z345" s="59" t="s">
        <v>100</v>
      </c>
      <c r="AA345" s="60">
        <v>1</v>
      </c>
      <c r="AB345" s="62" t="s">
        <v>1536</v>
      </c>
      <c r="AC345" s="62">
        <v>44998</v>
      </c>
      <c r="AD345" s="60">
        <v>1</v>
      </c>
      <c r="AE345" s="62" t="s">
        <v>1537</v>
      </c>
      <c r="AF345" s="62">
        <v>44967</v>
      </c>
      <c r="AG345" s="60" t="s">
        <v>79</v>
      </c>
      <c r="AH345" s="60">
        <v>1</v>
      </c>
      <c r="AI345" s="52">
        <f t="shared" si="516"/>
        <v>0.06</v>
      </c>
      <c r="AJ345" s="52">
        <f t="shared" ref="AJ345:AJ347" si="601">+AI345/R345</f>
        <v>1</v>
      </c>
      <c r="AK345" s="52"/>
      <c r="AL345" s="239" t="str">
        <f t="shared" si="536"/>
        <v/>
      </c>
      <c r="AM345" s="239" t="str">
        <f t="shared" si="537"/>
        <v/>
      </c>
      <c r="AN345" s="239" t="str">
        <f t="shared" si="538"/>
        <v/>
      </c>
      <c r="AO345" s="239" t="str">
        <f t="shared" si="539"/>
        <v/>
      </c>
      <c r="AP345" s="239">
        <f t="shared" si="540"/>
        <v>1</v>
      </c>
      <c r="AQ345" s="239" t="str">
        <f t="shared" si="541"/>
        <v/>
      </c>
      <c r="AR345" s="239" t="str">
        <f t="shared" si="542"/>
        <v/>
      </c>
      <c r="AS345" s="239" t="str">
        <f t="shared" si="543"/>
        <v/>
      </c>
      <c r="AT345" s="239" t="str">
        <f t="shared" si="544"/>
        <v/>
      </c>
      <c r="AU345" s="239" t="str">
        <f t="shared" si="518"/>
        <v/>
      </c>
      <c r="AV345" s="239" t="str">
        <f t="shared" si="519"/>
        <v/>
      </c>
      <c r="AW345" s="239" t="str">
        <f t="shared" si="520"/>
        <v/>
      </c>
      <c r="AX345" s="239" t="str">
        <f t="shared" si="521"/>
        <v/>
      </c>
      <c r="AY345" s="239">
        <f t="shared" si="522"/>
        <v>1</v>
      </c>
      <c r="AZ345" s="239">
        <f t="shared" si="523"/>
        <v>1</v>
      </c>
      <c r="BA345" s="239" t="str">
        <f t="shared" si="524"/>
        <v/>
      </c>
      <c r="BB345" s="239" t="str">
        <f t="shared" si="525"/>
        <v/>
      </c>
      <c r="BC345" s="239" t="str">
        <f t="shared" si="526"/>
        <v/>
      </c>
      <c r="BD345" s="239" t="str">
        <f t="shared" si="527"/>
        <v/>
      </c>
      <c r="BE345" s="239" t="str">
        <f t="shared" si="528"/>
        <v/>
      </c>
      <c r="BF345" s="239" t="str">
        <f t="shared" si="529"/>
        <v/>
      </c>
      <c r="BG345" s="239" t="str">
        <f t="shared" si="530"/>
        <v/>
      </c>
      <c r="BH345" s="239" t="str">
        <f t="shared" si="531"/>
        <v/>
      </c>
      <c r="BI345" s="239" t="str">
        <f t="shared" si="532"/>
        <v/>
      </c>
      <c r="BJ345" s="239" t="str">
        <f t="shared" si="533"/>
        <v/>
      </c>
      <c r="BK345" s="239" t="str">
        <f t="shared" si="534"/>
        <v/>
      </c>
      <c r="BL345" s="239" t="str">
        <f t="shared" si="535"/>
        <v/>
      </c>
      <c r="BN345" s="239" t="str">
        <f t="shared" si="545"/>
        <v/>
      </c>
      <c r="BO345" s="239" t="str">
        <f t="shared" si="546"/>
        <v/>
      </c>
      <c r="BP345" s="239" t="str">
        <f t="shared" si="547"/>
        <v/>
      </c>
      <c r="BQ345" s="239" t="str">
        <f t="shared" si="548"/>
        <v/>
      </c>
      <c r="BR345" s="239">
        <f t="shared" si="549"/>
        <v>1</v>
      </c>
      <c r="BS345" s="239" t="str">
        <f t="shared" si="550"/>
        <v/>
      </c>
      <c r="BT345" s="239" t="str">
        <f t="shared" si="551"/>
        <v/>
      </c>
      <c r="BU345" s="239" t="str">
        <f t="shared" si="552"/>
        <v/>
      </c>
      <c r="BV345" s="239" t="str">
        <f t="shared" si="553"/>
        <v/>
      </c>
      <c r="BW345" s="239" t="str">
        <f t="shared" si="554"/>
        <v/>
      </c>
      <c r="BX345" s="239" t="str">
        <f t="shared" si="555"/>
        <v/>
      </c>
      <c r="BY345" s="239" t="str">
        <f t="shared" si="556"/>
        <v/>
      </c>
      <c r="BZ345" s="239" t="str">
        <f t="shared" si="557"/>
        <v/>
      </c>
      <c r="CA345" s="239">
        <f t="shared" si="558"/>
        <v>1</v>
      </c>
      <c r="CB345" s="239">
        <f t="shared" si="559"/>
        <v>1</v>
      </c>
      <c r="CC345" s="239" t="str">
        <f t="shared" si="560"/>
        <v/>
      </c>
      <c r="CD345" s="239" t="str">
        <f t="shared" si="561"/>
        <v/>
      </c>
      <c r="CE345" s="239" t="str">
        <f t="shared" si="562"/>
        <v/>
      </c>
      <c r="CF345" s="239" t="str">
        <f t="shared" si="563"/>
        <v/>
      </c>
      <c r="CG345" s="239" t="str">
        <f t="shared" si="564"/>
        <v/>
      </c>
      <c r="CH345" s="239" t="str">
        <f t="shared" si="565"/>
        <v/>
      </c>
      <c r="CI345" s="239" t="str">
        <f t="shared" si="566"/>
        <v/>
      </c>
      <c r="CJ345" s="239" t="str">
        <f t="shared" si="567"/>
        <v/>
      </c>
      <c r="CK345" s="239" t="str">
        <f t="shared" si="568"/>
        <v/>
      </c>
      <c r="CL345" s="239" t="str">
        <f t="shared" si="569"/>
        <v/>
      </c>
      <c r="CM345" s="239" t="str">
        <f t="shared" si="570"/>
        <v/>
      </c>
      <c r="CN345" s="239" t="str">
        <f t="shared" si="571"/>
        <v/>
      </c>
      <c r="CP345" s="239" t="str">
        <f t="shared" si="572"/>
        <v/>
      </c>
      <c r="CQ345" s="239" t="str">
        <f t="shared" si="573"/>
        <v/>
      </c>
      <c r="CR345" s="239" t="str">
        <f t="shared" si="574"/>
        <v/>
      </c>
      <c r="CS345" s="239" t="str">
        <f t="shared" si="575"/>
        <v/>
      </c>
      <c r="CT345" s="239" t="str">
        <f t="shared" si="576"/>
        <v>1er trimestre</v>
      </c>
      <c r="CU345" s="239" t="str">
        <f t="shared" si="577"/>
        <v/>
      </c>
      <c r="CV345" s="239" t="str">
        <f t="shared" si="578"/>
        <v/>
      </c>
      <c r="CW345" s="239" t="str">
        <f t="shared" si="579"/>
        <v/>
      </c>
      <c r="CX345" s="239" t="str">
        <f t="shared" si="580"/>
        <v/>
      </c>
      <c r="CY345" s="239" t="str">
        <f t="shared" si="581"/>
        <v/>
      </c>
      <c r="CZ345" s="239" t="str">
        <f t="shared" si="582"/>
        <v/>
      </c>
      <c r="DA345" s="239" t="str">
        <f t="shared" si="583"/>
        <v/>
      </c>
      <c r="DB345" s="239" t="str">
        <f t="shared" si="584"/>
        <v/>
      </c>
      <c r="DC345" s="239" t="str">
        <f t="shared" si="585"/>
        <v>1er trimestre</v>
      </c>
      <c r="DD345" s="239" t="str">
        <f t="shared" si="586"/>
        <v>1er trimestre</v>
      </c>
      <c r="DE345" s="239" t="str">
        <f t="shared" si="587"/>
        <v/>
      </c>
      <c r="DF345" s="239" t="str">
        <f t="shared" si="588"/>
        <v/>
      </c>
      <c r="DG345" s="239" t="str">
        <f t="shared" si="589"/>
        <v/>
      </c>
      <c r="DH345" s="239" t="str">
        <f t="shared" si="590"/>
        <v/>
      </c>
      <c r="DI345" s="239" t="str">
        <f t="shared" si="591"/>
        <v/>
      </c>
      <c r="DJ345" s="239" t="str">
        <f t="shared" si="592"/>
        <v/>
      </c>
      <c r="DK345" s="239" t="str">
        <f t="shared" si="593"/>
        <v/>
      </c>
      <c r="DL345" s="239" t="str">
        <f t="shared" si="594"/>
        <v/>
      </c>
      <c r="DM345" s="239" t="str">
        <f t="shared" si="595"/>
        <v/>
      </c>
      <c r="DN345" s="239" t="str">
        <f t="shared" si="596"/>
        <v/>
      </c>
      <c r="DO345" s="239" t="str">
        <f t="shared" si="597"/>
        <v/>
      </c>
      <c r="DP345" s="239" t="str">
        <f t="shared" si="598"/>
        <v/>
      </c>
    </row>
    <row r="346" spans="1:2048 2053:3059 3077:4094 4112:5120 5123:6143 6146:7167 7169:8189 8194:9200 9218:10235 10253:12287 12290:14335 14337:16293" ht="35.25" hidden="1" customHeight="1" x14ac:dyDescent="0.25">
      <c r="A346" s="53" t="s">
        <v>4509</v>
      </c>
      <c r="B346" s="53">
        <v>100</v>
      </c>
      <c r="C346" s="53" t="s">
        <v>52</v>
      </c>
      <c r="D346" s="53" t="s">
        <v>1526</v>
      </c>
      <c r="E346" s="53">
        <v>0</v>
      </c>
      <c r="F346" s="53" t="s">
        <v>1538</v>
      </c>
      <c r="G346" s="53" t="str">
        <f t="shared" si="600"/>
        <v>100-1</v>
      </c>
      <c r="H346" s="53" t="s">
        <v>94</v>
      </c>
      <c r="I346" s="53" t="s">
        <v>76</v>
      </c>
      <c r="J346" s="53" t="s">
        <v>80</v>
      </c>
      <c r="K346" s="53" t="s">
        <v>80</v>
      </c>
      <c r="L346" s="53" t="s">
        <v>80</v>
      </c>
      <c r="M346" s="53" t="s">
        <v>80</v>
      </c>
      <c r="N346" s="53" t="s">
        <v>80</v>
      </c>
      <c r="O346" s="53" t="s">
        <v>80</v>
      </c>
      <c r="P346" s="53" t="s">
        <v>1539</v>
      </c>
      <c r="Q346" s="52">
        <v>0.8</v>
      </c>
      <c r="R346" s="52">
        <f>+Q346*Q344</f>
        <v>0.48</v>
      </c>
      <c r="S346" s="53">
        <v>100</v>
      </c>
      <c r="T346" s="53" t="s">
        <v>301</v>
      </c>
      <c r="U346" s="53" t="s">
        <v>1540</v>
      </c>
      <c r="V346" s="23">
        <v>44968</v>
      </c>
      <c r="W346" s="23">
        <v>45275</v>
      </c>
      <c r="X346" s="53" t="s">
        <v>1531</v>
      </c>
      <c r="Y346" s="49" t="s">
        <v>87</v>
      </c>
      <c r="Z346" s="53" t="s">
        <v>89</v>
      </c>
      <c r="AA346" s="201">
        <v>0.85</v>
      </c>
      <c r="AB346" s="200" t="s">
        <v>1541</v>
      </c>
      <c r="AC346" s="202">
        <v>45289</v>
      </c>
      <c r="AD346" s="201">
        <v>0.85</v>
      </c>
      <c r="AE346" s="200" t="s">
        <v>1542</v>
      </c>
      <c r="AF346" s="202">
        <v>45289</v>
      </c>
      <c r="AG346" s="200" t="s">
        <v>79</v>
      </c>
      <c r="AH346" s="201">
        <v>0.85</v>
      </c>
      <c r="AI346" s="52">
        <f t="shared" si="516"/>
        <v>0.40799999999999997</v>
      </c>
      <c r="AJ346" s="52">
        <f t="shared" si="601"/>
        <v>0.85</v>
      </c>
      <c r="AK346" s="52"/>
      <c r="AL346" s="239" t="str">
        <f t="shared" si="536"/>
        <v/>
      </c>
      <c r="AM346" s="239" t="str">
        <f t="shared" si="537"/>
        <v/>
      </c>
      <c r="AN346" s="239" t="str">
        <f t="shared" si="538"/>
        <v/>
      </c>
      <c r="AO346" s="239" t="str">
        <f t="shared" si="539"/>
        <v/>
      </c>
      <c r="AP346" s="239">
        <f t="shared" si="540"/>
        <v>0.85</v>
      </c>
      <c r="AQ346" s="239" t="str">
        <f t="shared" si="541"/>
        <v/>
      </c>
      <c r="AR346" s="239" t="str">
        <f t="shared" si="542"/>
        <v/>
      </c>
      <c r="AS346" s="239" t="str">
        <f t="shared" si="543"/>
        <v/>
      </c>
      <c r="AT346" s="239" t="str">
        <f t="shared" si="544"/>
        <v/>
      </c>
      <c r="AU346" s="239" t="str">
        <f t="shared" si="518"/>
        <v/>
      </c>
      <c r="AV346" s="239" t="str">
        <f t="shared" si="519"/>
        <v/>
      </c>
      <c r="AW346" s="239" t="str">
        <f t="shared" si="520"/>
        <v/>
      </c>
      <c r="AX346" s="239" t="str">
        <f t="shared" si="521"/>
        <v/>
      </c>
      <c r="AY346" s="239">
        <f t="shared" si="522"/>
        <v>0.85</v>
      </c>
      <c r="AZ346" s="239">
        <f t="shared" si="523"/>
        <v>0.85</v>
      </c>
      <c r="BA346" s="239" t="str">
        <f t="shared" si="524"/>
        <v/>
      </c>
      <c r="BB346" s="239" t="str">
        <f t="shared" si="525"/>
        <v/>
      </c>
      <c r="BC346" s="239" t="str">
        <f t="shared" si="526"/>
        <v/>
      </c>
      <c r="BD346" s="239" t="str">
        <f t="shared" si="527"/>
        <v/>
      </c>
      <c r="BE346" s="239" t="str">
        <f t="shared" si="528"/>
        <v/>
      </c>
      <c r="BF346" s="239" t="str">
        <f t="shared" si="529"/>
        <v/>
      </c>
      <c r="BG346" s="239" t="str">
        <f t="shared" si="530"/>
        <v/>
      </c>
      <c r="BH346" s="239" t="str">
        <f t="shared" si="531"/>
        <v/>
      </c>
      <c r="BI346" s="239" t="str">
        <f t="shared" si="532"/>
        <v/>
      </c>
      <c r="BJ346" s="239" t="str">
        <f t="shared" si="533"/>
        <v/>
      </c>
      <c r="BK346" s="239" t="str">
        <f t="shared" si="534"/>
        <v/>
      </c>
      <c r="BL346" s="239" t="str">
        <f t="shared" si="535"/>
        <v/>
      </c>
      <c r="BN346" s="239" t="str">
        <f t="shared" si="545"/>
        <v/>
      </c>
      <c r="BO346" s="239" t="str">
        <f t="shared" si="546"/>
        <v/>
      </c>
      <c r="BP346" s="239" t="str">
        <f t="shared" si="547"/>
        <v/>
      </c>
      <c r="BQ346" s="239" t="str">
        <f t="shared" si="548"/>
        <v/>
      </c>
      <c r="BR346" s="239">
        <f t="shared" si="549"/>
        <v>0.85</v>
      </c>
      <c r="BS346" s="239" t="str">
        <f t="shared" si="550"/>
        <v/>
      </c>
      <c r="BT346" s="239" t="str">
        <f t="shared" si="551"/>
        <v/>
      </c>
      <c r="BU346" s="239" t="str">
        <f t="shared" si="552"/>
        <v/>
      </c>
      <c r="BV346" s="239" t="str">
        <f t="shared" si="553"/>
        <v/>
      </c>
      <c r="BW346" s="239" t="str">
        <f t="shared" si="554"/>
        <v/>
      </c>
      <c r="BX346" s="239" t="str">
        <f t="shared" si="555"/>
        <v/>
      </c>
      <c r="BY346" s="239" t="str">
        <f t="shared" si="556"/>
        <v/>
      </c>
      <c r="BZ346" s="239" t="str">
        <f t="shared" si="557"/>
        <v/>
      </c>
      <c r="CA346" s="239">
        <f t="shared" si="558"/>
        <v>0.85</v>
      </c>
      <c r="CB346" s="239">
        <f t="shared" si="559"/>
        <v>0.85</v>
      </c>
      <c r="CC346" s="239" t="str">
        <f t="shared" si="560"/>
        <v/>
      </c>
      <c r="CD346" s="239" t="str">
        <f t="shared" si="561"/>
        <v/>
      </c>
      <c r="CE346" s="239" t="str">
        <f t="shared" si="562"/>
        <v/>
      </c>
      <c r="CF346" s="239" t="str">
        <f t="shared" si="563"/>
        <v/>
      </c>
      <c r="CG346" s="239" t="str">
        <f t="shared" si="564"/>
        <v/>
      </c>
      <c r="CH346" s="239" t="str">
        <f t="shared" si="565"/>
        <v/>
      </c>
      <c r="CI346" s="239" t="str">
        <f t="shared" si="566"/>
        <v/>
      </c>
      <c r="CJ346" s="239" t="str">
        <f t="shared" si="567"/>
        <v/>
      </c>
      <c r="CK346" s="239" t="str">
        <f t="shared" si="568"/>
        <v/>
      </c>
      <c r="CL346" s="239" t="str">
        <f t="shared" si="569"/>
        <v/>
      </c>
      <c r="CM346" s="239" t="str">
        <f t="shared" si="570"/>
        <v/>
      </c>
      <c r="CN346" s="239" t="str">
        <f t="shared" si="571"/>
        <v/>
      </c>
      <c r="CP346" s="239" t="str">
        <f t="shared" si="572"/>
        <v/>
      </c>
      <c r="CQ346" s="239" t="str">
        <f t="shared" si="573"/>
        <v/>
      </c>
      <c r="CR346" s="239" t="str">
        <f t="shared" si="574"/>
        <v/>
      </c>
      <c r="CS346" s="239" t="str">
        <f t="shared" si="575"/>
        <v/>
      </c>
      <c r="CT346" s="239" t="str">
        <f t="shared" si="576"/>
        <v>4to Trimestre</v>
      </c>
      <c r="CU346" s="239" t="str">
        <f t="shared" si="577"/>
        <v/>
      </c>
      <c r="CV346" s="239" t="str">
        <f t="shared" si="578"/>
        <v/>
      </c>
      <c r="CW346" s="239" t="str">
        <f t="shared" si="579"/>
        <v/>
      </c>
      <c r="CX346" s="239" t="str">
        <f t="shared" si="580"/>
        <v/>
      </c>
      <c r="CY346" s="239" t="str">
        <f t="shared" si="581"/>
        <v/>
      </c>
      <c r="CZ346" s="239" t="str">
        <f t="shared" si="582"/>
        <v/>
      </c>
      <c r="DA346" s="239" t="str">
        <f t="shared" si="583"/>
        <v/>
      </c>
      <c r="DB346" s="239" t="str">
        <f t="shared" si="584"/>
        <v/>
      </c>
      <c r="DC346" s="239" t="str">
        <f t="shared" si="585"/>
        <v>4to Trimestre</v>
      </c>
      <c r="DD346" s="239" t="str">
        <f t="shared" si="586"/>
        <v>4to Trimestre</v>
      </c>
      <c r="DE346" s="239" t="str">
        <f t="shared" si="587"/>
        <v/>
      </c>
      <c r="DF346" s="239" t="str">
        <f t="shared" si="588"/>
        <v/>
      </c>
      <c r="DG346" s="239" t="str">
        <f t="shared" si="589"/>
        <v/>
      </c>
      <c r="DH346" s="239" t="str">
        <f t="shared" si="590"/>
        <v/>
      </c>
      <c r="DI346" s="239" t="str">
        <f t="shared" si="591"/>
        <v/>
      </c>
      <c r="DJ346" s="239" t="str">
        <f t="shared" si="592"/>
        <v/>
      </c>
      <c r="DK346" s="239" t="str">
        <f t="shared" si="593"/>
        <v/>
      </c>
      <c r="DL346" s="239" t="str">
        <f t="shared" si="594"/>
        <v/>
      </c>
      <c r="DM346" s="239" t="str">
        <f t="shared" si="595"/>
        <v/>
      </c>
      <c r="DN346" s="239" t="str">
        <f t="shared" si="596"/>
        <v/>
      </c>
      <c r="DO346" s="239" t="str">
        <f t="shared" si="597"/>
        <v/>
      </c>
      <c r="DP346" s="239" t="str">
        <f t="shared" si="598"/>
        <v/>
      </c>
    </row>
    <row r="347" spans="1:2048 2053:3059 3077:4094 4112:5120 5123:6143 6146:7167 7169:8189 8194:9200 9218:10235 10253:12287 12290:14335 14337:16293" ht="35.25" hidden="1" customHeight="1" x14ac:dyDescent="0.25">
      <c r="A347" s="53" t="s">
        <v>4509</v>
      </c>
      <c r="B347" s="53">
        <v>100</v>
      </c>
      <c r="C347" s="53" t="s">
        <v>52</v>
      </c>
      <c r="D347" s="53" t="s">
        <v>1526</v>
      </c>
      <c r="E347" s="53">
        <v>0</v>
      </c>
      <c r="F347" s="53" t="s">
        <v>1543</v>
      </c>
      <c r="G347" s="53" t="str">
        <f t="shared" si="600"/>
        <v>100-1</v>
      </c>
      <c r="H347" s="53" t="s">
        <v>94</v>
      </c>
      <c r="I347" s="53" t="s">
        <v>76</v>
      </c>
      <c r="J347" s="53" t="s">
        <v>80</v>
      </c>
      <c r="K347" s="53" t="s">
        <v>80</v>
      </c>
      <c r="L347" s="53" t="s">
        <v>80</v>
      </c>
      <c r="M347" s="53" t="s">
        <v>80</v>
      </c>
      <c r="N347" s="53" t="s">
        <v>80</v>
      </c>
      <c r="O347" s="53" t="s">
        <v>80</v>
      </c>
      <c r="P347" s="53" t="s">
        <v>1544</v>
      </c>
      <c r="Q347" s="52">
        <v>0.1</v>
      </c>
      <c r="R347" s="52">
        <f>+Q347*Q344</f>
        <v>0.06</v>
      </c>
      <c r="S347" s="53">
        <v>1</v>
      </c>
      <c r="T347" s="53" t="s">
        <v>84</v>
      </c>
      <c r="U347" s="53" t="s">
        <v>406</v>
      </c>
      <c r="V347" s="23">
        <v>45276</v>
      </c>
      <c r="W347" s="23">
        <v>45289</v>
      </c>
      <c r="X347" s="53" t="s">
        <v>1531</v>
      </c>
      <c r="Y347" s="49" t="s">
        <v>87</v>
      </c>
      <c r="Z347" s="53" t="s">
        <v>89</v>
      </c>
      <c r="AA347" s="201">
        <v>0.85</v>
      </c>
      <c r="AB347" s="200" t="s">
        <v>1545</v>
      </c>
      <c r="AC347" s="202">
        <v>45289</v>
      </c>
      <c r="AD347" s="201">
        <v>0.85</v>
      </c>
      <c r="AE347" s="200" t="s">
        <v>1542</v>
      </c>
      <c r="AF347" s="202">
        <v>45289</v>
      </c>
      <c r="AG347" s="200" t="s">
        <v>79</v>
      </c>
      <c r="AH347" s="201">
        <v>0.85</v>
      </c>
      <c r="AI347" s="52">
        <f t="shared" si="516"/>
        <v>5.0999999999999997E-2</v>
      </c>
      <c r="AJ347" s="52">
        <f t="shared" si="601"/>
        <v>0.85</v>
      </c>
      <c r="AK347" s="52"/>
      <c r="AL347" s="239" t="str">
        <f t="shared" si="536"/>
        <v/>
      </c>
      <c r="AM347" s="239" t="str">
        <f t="shared" si="537"/>
        <v/>
      </c>
      <c r="AN347" s="239" t="str">
        <f t="shared" si="538"/>
        <v/>
      </c>
      <c r="AO347" s="239" t="str">
        <f t="shared" si="539"/>
        <v/>
      </c>
      <c r="AP347" s="239">
        <f t="shared" si="540"/>
        <v>0.85</v>
      </c>
      <c r="AQ347" s="239" t="str">
        <f t="shared" si="541"/>
        <v/>
      </c>
      <c r="AR347" s="239" t="str">
        <f t="shared" si="542"/>
        <v/>
      </c>
      <c r="AS347" s="239" t="str">
        <f t="shared" si="543"/>
        <v/>
      </c>
      <c r="AT347" s="239" t="str">
        <f t="shared" si="544"/>
        <v/>
      </c>
      <c r="AU347" s="239" t="str">
        <f t="shared" si="518"/>
        <v/>
      </c>
      <c r="AV347" s="239" t="str">
        <f t="shared" si="519"/>
        <v/>
      </c>
      <c r="AW347" s="239" t="str">
        <f t="shared" si="520"/>
        <v/>
      </c>
      <c r="AX347" s="239" t="str">
        <f t="shared" si="521"/>
        <v/>
      </c>
      <c r="AY347" s="239">
        <f t="shared" si="522"/>
        <v>0.85</v>
      </c>
      <c r="AZ347" s="239">
        <f t="shared" si="523"/>
        <v>0.85</v>
      </c>
      <c r="BA347" s="239" t="str">
        <f t="shared" si="524"/>
        <v/>
      </c>
      <c r="BB347" s="239" t="str">
        <f t="shared" si="525"/>
        <v/>
      </c>
      <c r="BC347" s="239" t="str">
        <f t="shared" si="526"/>
        <v/>
      </c>
      <c r="BD347" s="239" t="str">
        <f t="shared" si="527"/>
        <v/>
      </c>
      <c r="BE347" s="239" t="str">
        <f t="shared" si="528"/>
        <v/>
      </c>
      <c r="BF347" s="239" t="str">
        <f t="shared" si="529"/>
        <v/>
      </c>
      <c r="BG347" s="239" t="str">
        <f t="shared" si="530"/>
        <v/>
      </c>
      <c r="BH347" s="239" t="str">
        <f t="shared" si="531"/>
        <v/>
      </c>
      <c r="BI347" s="239" t="str">
        <f t="shared" si="532"/>
        <v/>
      </c>
      <c r="BJ347" s="239" t="str">
        <f t="shared" si="533"/>
        <v/>
      </c>
      <c r="BK347" s="239" t="str">
        <f t="shared" si="534"/>
        <v/>
      </c>
      <c r="BL347" s="239" t="str">
        <f t="shared" si="535"/>
        <v/>
      </c>
      <c r="BN347" s="239" t="str">
        <f t="shared" si="545"/>
        <v/>
      </c>
      <c r="BO347" s="239" t="str">
        <f t="shared" si="546"/>
        <v/>
      </c>
      <c r="BP347" s="239" t="str">
        <f t="shared" si="547"/>
        <v/>
      </c>
      <c r="BQ347" s="239" t="str">
        <f t="shared" si="548"/>
        <v/>
      </c>
      <c r="BR347" s="239">
        <f t="shared" si="549"/>
        <v>0.85</v>
      </c>
      <c r="BS347" s="239" t="str">
        <f t="shared" si="550"/>
        <v/>
      </c>
      <c r="BT347" s="239" t="str">
        <f t="shared" si="551"/>
        <v/>
      </c>
      <c r="BU347" s="239" t="str">
        <f t="shared" si="552"/>
        <v/>
      </c>
      <c r="BV347" s="239" t="str">
        <f t="shared" si="553"/>
        <v/>
      </c>
      <c r="BW347" s="239" t="str">
        <f t="shared" si="554"/>
        <v/>
      </c>
      <c r="BX347" s="239" t="str">
        <f t="shared" si="555"/>
        <v/>
      </c>
      <c r="BY347" s="239" t="str">
        <f t="shared" si="556"/>
        <v/>
      </c>
      <c r="BZ347" s="239" t="str">
        <f t="shared" si="557"/>
        <v/>
      </c>
      <c r="CA347" s="239">
        <f t="shared" si="558"/>
        <v>0.85</v>
      </c>
      <c r="CB347" s="239">
        <f t="shared" si="559"/>
        <v>0.85</v>
      </c>
      <c r="CC347" s="239" t="str">
        <f t="shared" si="560"/>
        <v/>
      </c>
      <c r="CD347" s="239" t="str">
        <f t="shared" si="561"/>
        <v/>
      </c>
      <c r="CE347" s="239" t="str">
        <f t="shared" si="562"/>
        <v/>
      </c>
      <c r="CF347" s="239" t="str">
        <f t="shared" si="563"/>
        <v/>
      </c>
      <c r="CG347" s="239" t="str">
        <f t="shared" si="564"/>
        <v/>
      </c>
      <c r="CH347" s="239" t="str">
        <f t="shared" si="565"/>
        <v/>
      </c>
      <c r="CI347" s="239" t="str">
        <f t="shared" si="566"/>
        <v/>
      </c>
      <c r="CJ347" s="239" t="str">
        <f t="shared" si="567"/>
        <v/>
      </c>
      <c r="CK347" s="239" t="str">
        <f t="shared" si="568"/>
        <v/>
      </c>
      <c r="CL347" s="239" t="str">
        <f t="shared" si="569"/>
        <v/>
      </c>
      <c r="CM347" s="239" t="str">
        <f t="shared" si="570"/>
        <v/>
      </c>
      <c r="CN347" s="239" t="str">
        <f t="shared" si="571"/>
        <v/>
      </c>
      <c r="CP347" s="239" t="str">
        <f t="shared" si="572"/>
        <v/>
      </c>
      <c r="CQ347" s="239" t="str">
        <f t="shared" si="573"/>
        <v/>
      </c>
      <c r="CR347" s="239" t="str">
        <f t="shared" si="574"/>
        <v/>
      </c>
      <c r="CS347" s="239" t="str">
        <f t="shared" si="575"/>
        <v/>
      </c>
      <c r="CT347" s="239" t="str">
        <f t="shared" si="576"/>
        <v>4to Trimestre</v>
      </c>
      <c r="CU347" s="239" t="str">
        <f t="shared" si="577"/>
        <v/>
      </c>
      <c r="CV347" s="239" t="str">
        <f t="shared" si="578"/>
        <v/>
      </c>
      <c r="CW347" s="239" t="str">
        <f t="shared" si="579"/>
        <v/>
      </c>
      <c r="CX347" s="239" t="str">
        <f t="shared" si="580"/>
        <v/>
      </c>
      <c r="CY347" s="239" t="str">
        <f t="shared" si="581"/>
        <v/>
      </c>
      <c r="CZ347" s="239" t="str">
        <f t="shared" si="582"/>
        <v/>
      </c>
      <c r="DA347" s="239" t="str">
        <f t="shared" si="583"/>
        <v/>
      </c>
      <c r="DB347" s="239" t="str">
        <f t="shared" si="584"/>
        <v/>
      </c>
      <c r="DC347" s="239" t="str">
        <f t="shared" si="585"/>
        <v>4to Trimestre</v>
      </c>
      <c r="DD347" s="239" t="str">
        <f t="shared" si="586"/>
        <v>4to Trimestre</v>
      </c>
      <c r="DE347" s="239" t="str">
        <f t="shared" si="587"/>
        <v/>
      </c>
      <c r="DF347" s="239" t="str">
        <f t="shared" si="588"/>
        <v/>
      </c>
      <c r="DG347" s="239" t="str">
        <f t="shared" si="589"/>
        <v/>
      </c>
      <c r="DH347" s="239" t="str">
        <f t="shared" si="590"/>
        <v/>
      </c>
      <c r="DI347" s="239" t="str">
        <f t="shared" si="591"/>
        <v/>
      </c>
      <c r="DJ347" s="239" t="str">
        <f t="shared" si="592"/>
        <v/>
      </c>
      <c r="DK347" s="239" t="str">
        <f t="shared" si="593"/>
        <v/>
      </c>
      <c r="DL347" s="239" t="str">
        <f t="shared" si="594"/>
        <v/>
      </c>
      <c r="DM347" s="239" t="str">
        <f t="shared" si="595"/>
        <v/>
      </c>
      <c r="DN347" s="239" t="str">
        <f t="shared" si="596"/>
        <v/>
      </c>
      <c r="DO347" s="239" t="str">
        <f t="shared" si="597"/>
        <v/>
      </c>
      <c r="DP347" s="239" t="str">
        <f t="shared" si="598"/>
        <v/>
      </c>
    </row>
    <row r="348" spans="1:2048 2053:3059 3077:4094 4112:5120 5123:6143 6146:7167 7169:8189 8194:9200 9218:10235 10253:12287 12290:14335 14337:16293" ht="70.5" hidden="1" customHeight="1" x14ac:dyDescent="0.25">
      <c r="A348" s="49" t="s">
        <v>4509</v>
      </c>
      <c r="B348" s="49">
        <v>100</v>
      </c>
      <c r="C348" s="49" t="s">
        <v>52</v>
      </c>
      <c r="D348" s="49" t="s">
        <v>1526</v>
      </c>
      <c r="E348" s="49">
        <v>0</v>
      </c>
      <c r="F348" s="49" t="s">
        <v>1546</v>
      </c>
      <c r="G348" s="49" t="str">
        <f t="shared" si="600"/>
        <v>100-2</v>
      </c>
      <c r="H348" s="49" t="s">
        <v>75</v>
      </c>
      <c r="I348" s="49" t="s">
        <v>196</v>
      </c>
      <c r="J348" s="49" t="s">
        <v>582</v>
      </c>
      <c r="K348" s="49" t="s">
        <v>144</v>
      </c>
      <c r="L348" s="49" t="s">
        <v>125</v>
      </c>
      <c r="M348" s="49" t="s">
        <v>80</v>
      </c>
      <c r="N348" s="49" t="s">
        <v>1547</v>
      </c>
      <c r="O348" s="49" t="s">
        <v>1548</v>
      </c>
      <c r="P348" s="49" t="s">
        <v>1549</v>
      </c>
      <c r="Q348" s="50">
        <v>0.4</v>
      </c>
      <c r="R348" s="50"/>
      <c r="S348" s="49">
        <v>100</v>
      </c>
      <c r="T348" s="49" t="s">
        <v>301</v>
      </c>
      <c r="U348" s="49" t="s">
        <v>1550</v>
      </c>
      <c r="V348" s="51">
        <v>44958</v>
      </c>
      <c r="W348" s="51">
        <v>45289</v>
      </c>
      <c r="X348" s="49" t="s">
        <v>1551</v>
      </c>
      <c r="Y348" s="49" t="s">
        <v>87</v>
      </c>
      <c r="Z348" s="49" t="s">
        <v>89</v>
      </c>
      <c r="AA348" s="200" t="s">
        <v>269</v>
      </c>
      <c r="AB348" s="200" t="s">
        <v>269</v>
      </c>
      <c r="AC348" s="200" t="s">
        <v>269</v>
      </c>
      <c r="AD348" s="201">
        <v>0.95</v>
      </c>
      <c r="AE348" s="200" t="s">
        <v>1552</v>
      </c>
      <c r="AF348" s="200" t="s">
        <v>269</v>
      </c>
      <c r="AG348" s="200" t="s">
        <v>79</v>
      </c>
      <c r="AH348" s="200" t="s">
        <v>92</v>
      </c>
      <c r="AI348" s="52">
        <f t="shared" si="516"/>
        <v>0.38</v>
      </c>
      <c r="AJ348" s="52"/>
      <c r="AK348" s="52"/>
      <c r="AL348" s="239" t="str">
        <f t="shared" si="536"/>
        <v/>
      </c>
      <c r="AM348" s="239" t="str">
        <f t="shared" si="537"/>
        <v/>
      </c>
      <c r="AN348" s="239" t="str">
        <f t="shared" si="538"/>
        <v/>
      </c>
      <c r="AO348" s="239" t="str">
        <f t="shared" si="539"/>
        <v/>
      </c>
      <c r="AP348" s="239" t="str">
        <f t="shared" si="540"/>
        <v/>
      </c>
      <c r="AQ348" s="239" t="str">
        <f t="shared" si="541"/>
        <v/>
      </c>
      <c r="AR348" s="239" t="str">
        <f t="shared" si="542"/>
        <v/>
      </c>
      <c r="AS348" s="239" t="str">
        <f t="shared" si="543"/>
        <v/>
      </c>
      <c r="AT348" s="239" t="str">
        <f t="shared" si="544"/>
        <v/>
      </c>
      <c r="AU348" s="239" t="str">
        <f t="shared" si="518"/>
        <v/>
      </c>
      <c r="AV348" s="239" t="str">
        <f t="shared" si="519"/>
        <v/>
      </c>
      <c r="AW348" s="239" t="str">
        <f t="shared" si="520"/>
        <v/>
      </c>
      <c r="AX348" s="239" t="str">
        <f t="shared" si="521"/>
        <v/>
      </c>
      <c r="AY348" s="239" t="str">
        <f t="shared" si="522"/>
        <v/>
      </c>
      <c r="AZ348" s="239" t="str">
        <f t="shared" si="523"/>
        <v/>
      </c>
      <c r="BA348" s="239" t="str">
        <f t="shared" si="524"/>
        <v/>
      </c>
      <c r="BB348" s="239" t="str">
        <f t="shared" si="525"/>
        <v/>
      </c>
      <c r="BC348" s="239" t="str">
        <f t="shared" si="526"/>
        <v/>
      </c>
      <c r="BD348" s="239" t="str">
        <f t="shared" si="527"/>
        <v/>
      </c>
      <c r="BE348" s="239" t="str">
        <f t="shared" si="528"/>
        <v/>
      </c>
      <c r="BF348" s="239" t="str">
        <f t="shared" si="529"/>
        <v/>
      </c>
      <c r="BG348" s="239" t="str">
        <f t="shared" si="530"/>
        <v/>
      </c>
      <c r="BH348" s="239" t="str">
        <f t="shared" si="531"/>
        <v/>
      </c>
      <c r="BI348" s="239" t="str">
        <f t="shared" si="532"/>
        <v/>
      </c>
      <c r="BJ348" s="239" t="str">
        <f t="shared" si="533"/>
        <v/>
      </c>
      <c r="BK348" s="239" t="str">
        <f t="shared" si="534"/>
        <v/>
      </c>
      <c r="BL348" s="239" t="str">
        <f t="shared" si="535"/>
        <v/>
      </c>
      <c r="BN348" s="239" t="str">
        <f t="shared" si="545"/>
        <v/>
      </c>
      <c r="BO348" s="239" t="str">
        <f t="shared" si="546"/>
        <v/>
      </c>
      <c r="BP348" s="239" t="str">
        <f t="shared" si="547"/>
        <v/>
      </c>
      <c r="BQ348" s="239" t="str">
        <f t="shared" si="548"/>
        <v/>
      </c>
      <c r="BR348" s="239" t="str">
        <f t="shared" si="549"/>
        <v/>
      </c>
      <c r="BS348" s="239" t="str">
        <f t="shared" si="550"/>
        <v/>
      </c>
      <c r="BT348" s="239" t="str">
        <f t="shared" si="551"/>
        <v/>
      </c>
      <c r="BU348" s="239" t="str">
        <f t="shared" si="552"/>
        <v/>
      </c>
      <c r="BV348" s="239" t="str">
        <f t="shared" si="553"/>
        <v/>
      </c>
      <c r="BW348" s="239" t="str">
        <f t="shared" si="554"/>
        <v/>
      </c>
      <c r="BX348" s="239" t="str">
        <f t="shared" si="555"/>
        <v/>
      </c>
      <c r="BY348" s="239" t="str">
        <f t="shared" si="556"/>
        <v/>
      </c>
      <c r="BZ348" s="239" t="str">
        <f t="shared" si="557"/>
        <v/>
      </c>
      <c r="CA348" s="239" t="str">
        <f t="shared" si="558"/>
        <v/>
      </c>
      <c r="CB348" s="239" t="str">
        <f t="shared" si="559"/>
        <v/>
      </c>
      <c r="CC348" s="239" t="str">
        <f t="shared" si="560"/>
        <v/>
      </c>
      <c r="CD348" s="239" t="str">
        <f t="shared" si="561"/>
        <v/>
      </c>
      <c r="CE348" s="239" t="str">
        <f t="shared" si="562"/>
        <v/>
      </c>
      <c r="CF348" s="239" t="str">
        <f t="shared" si="563"/>
        <v/>
      </c>
      <c r="CG348" s="239" t="str">
        <f t="shared" si="564"/>
        <v/>
      </c>
      <c r="CH348" s="239" t="str">
        <f t="shared" si="565"/>
        <v/>
      </c>
      <c r="CI348" s="239" t="str">
        <f t="shared" si="566"/>
        <v/>
      </c>
      <c r="CJ348" s="239" t="str">
        <f t="shared" si="567"/>
        <v/>
      </c>
      <c r="CK348" s="239" t="str">
        <f t="shared" si="568"/>
        <v/>
      </c>
      <c r="CL348" s="239" t="str">
        <f t="shared" si="569"/>
        <v/>
      </c>
      <c r="CM348" s="239" t="str">
        <f t="shared" si="570"/>
        <v/>
      </c>
      <c r="CN348" s="239" t="str">
        <f t="shared" si="571"/>
        <v/>
      </c>
      <c r="CP348" s="239" t="str">
        <f t="shared" si="572"/>
        <v/>
      </c>
      <c r="CQ348" s="239" t="str">
        <f t="shared" si="573"/>
        <v/>
      </c>
      <c r="CR348" s="239" t="str">
        <f t="shared" si="574"/>
        <v/>
      </c>
      <c r="CS348" s="239" t="str">
        <f t="shared" si="575"/>
        <v/>
      </c>
      <c r="CT348" s="239" t="str">
        <f t="shared" si="576"/>
        <v/>
      </c>
      <c r="CU348" s="239" t="str">
        <f t="shared" si="577"/>
        <v/>
      </c>
      <c r="CV348" s="239" t="str">
        <f t="shared" si="578"/>
        <v/>
      </c>
      <c r="CW348" s="239" t="str">
        <f t="shared" si="579"/>
        <v/>
      </c>
      <c r="CX348" s="239" t="str">
        <f t="shared" si="580"/>
        <v/>
      </c>
      <c r="CY348" s="239" t="str">
        <f t="shared" si="581"/>
        <v/>
      </c>
      <c r="CZ348" s="239" t="str">
        <f t="shared" si="582"/>
        <v/>
      </c>
      <c r="DA348" s="239" t="str">
        <f t="shared" si="583"/>
        <v/>
      </c>
      <c r="DB348" s="239" t="str">
        <f t="shared" si="584"/>
        <v/>
      </c>
      <c r="DC348" s="239" t="str">
        <f t="shared" si="585"/>
        <v/>
      </c>
      <c r="DD348" s="239" t="str">
        <f t="shared" si="586"/>
        <v/>
      </c>
      <c r="DE348" s="239" t="str">
        <f t="shared" si="587"/>
        <v/>
      </c>
      <c r="DF348" s="239" t="str">
        <f t="shared" si="588"/>
        <v/>
      </c>
      <c r="DG348" s="239" t="str">
        <f t="shared" si="589"/>
        <v/>
      </c>
      <c r="DH348" s="239" t="str">
        <f t="shared" si="590"/>
        <v/>
      </c>
      <c r="DI348" s="239" t="str">
        <f t="shared" si="591"/>
        <v/>
      </c>
      <c r="DJ348" s="239" t="str">
        <f t="shared" si="592"/>
        <v/>
      </c>
      <c r="DK348" s="239" t="str">
        <f t="shared" si="593"/>
        <v/>
      </c>
      <c r="DL348" s="239" t="str">
        <f t="shared" si="594"/>
        <v/>
      </c>
      <c r="DM348" s="239" t="str">
        <f t="shared" si="595"/>
        <v/>
      </c>
      <c r="DN348" s="239" t="str">
        <f t="shared" si="596"/>
        <v/>
      </c>
      <c r="DO348" s="239" t="str">
        <f t="shared" si="597"/>
        <v/>
      </c>
      <c r="DP348" s="239" t="str">
        <f t="shared" si="598"/>
        <v/>
      </c>
    </row>
    <row r="349" spans="1:2048 2053:3059 3077:4094 4112:5120 5123:6143 6146:7167 7169:8189 8194:9200 9218:10235 10253:12287 12290:14335 14337:16293" ht="55.5" hidden="1" customHeight="1" x14ac:dyDescent="0.25">
      <c r="A349" s="53" t="s">
        <v>4509</v>
      </c>
      <c r="B349" s="53">
        <v>100</v>
      </c>
      <c r="C349" s="53" t="s">
        <v>52</v>
      </c>
      <c r="D349" s="53" t="s">
        <v>1526</v>
      </c>
      <c r="E349" s="53">
        <v>0</v>
      </c>
      <c r="F349" s="53" t="s">
        <v>1553</v>
      </c>
      <c r="G349" s="53" t="str">
        <f t="shared" si="600"/>
        <v>100-2</v>
      </c>
      <c r="H349" s="53" t="s">
        <v>94</v>
      </c>
      <c r="I349" s="53" t="s">
        <v>196</v>
      </c>
      <c r="J349" s="53" t="s">
        <v>80</v>
      </c>
      <c r="K349" s="53" t="s">
        <v>80</v>
      </c>
      <c r="L349" s="53" t="s">
        <v>80</v>
      </c>
      <c r="M349" s="53" t="s">
        <v>80</v>
      </c>
      <c r="N349" s="53" t="s">
        <v>80</v>
      </c>
      <c r="O349" s="53" t="s">
        <v>80</v>
      </c>
      <c r="P349" s="53" t="s">
        <v>1554</v>
      </c>
      <c r="Q349" s="52">
        <v>1</v>
      </c>
      <c r="R349" s="52">
        <f>+Q349*Q348</f>
        <v>0.4</v>
      </c>
      <c r="S349" s="53">
        <v>100</v>
      </c>
      <c r="T349" s="53" t="s">
        <v>301</v>
      </c>
      <c r="U349" s="53" t="s">
        <v>1555</v>
      </c>
      <c r="V349" s="23">
        <v>44958</v>
      </c>
      <c r="W349" s="23">
        <v>45289</v>
      </c>
      <c r="X349" s="53" t="s">
        <v>1551</v>
      </c>
      <c r="Y349" s="49" t="s">
        <v>87</v>
      </c>
      <c r="Z349" s="53" t="s">
        <v>89</v>
      </c>
      <c r="AA349" s="200" t="s">
        <v>269</v>
      </c>
      <c r="AB349" s="200" t="s">
        <v>269</v>
      </c>
      <c r="AC349" s="200" t="s">
        <v>269</v>
      </c>
      <c r="AD349" s="201">
        <v>0.95</v>
      </c>
      <c r="AE349" s="200" t="s">
        <v>1556</v>
      </c>
      <c r="AF349" s="200" t="s">
        <v>269</v>
      </c>
      <c r="AG349" s="200" t="s">
        <v>79</v>
      </c>
      <c r="AH349" s="201">
        <f>+AD349</f>
        <v>0.95</v>
      </c>
      <c r="AI349" s="52">
        <f t="shared" si="516"/>
        <v>0.38</v>
      </c>
      <c r="AJ349" s="52">
        <f>+AI349/R349</f>
        <v>0.95</v>
      </c>
      <c r="AK349" s="52"/>
      <c r="AL349" s="239" t="str">
        <f t="shared" si="536"/>
        <v/>
      </c>
      <c r="AM349" s="239" t="str">
        <f t="shared" si="537"/>
        <v/>
      </c>
      <c r="AN349" s="239" t="str">
        <f t="shared" si="538"/>
        <v/>
      </c>
      <c r="AO349" s="239" t="str">
        <f t="shared" si="539"/>
        <v/>
      </c>
      <c r="AP349" s="239" t="str">
        <f t="shared" si="540"/>
        <v/>
      </c>
      <c r="AQ349" s="239" t="str">
        <f t="shared" si="541"/>
        <v/>
      </c>
      <c r="AR349" s="239" t="str">
        <f t="shared" si="542"/>
        <v/>
      </c>
      <c r="AS349" s="239" t="str">
        <f t="shared" si="543"/>
        <v/>
      </c>
      <c r="AT349" s="239" t="str">
        <f t="shared" si="544"/>
        <v/>
      </c>
      <c r="AU349" s="239" t="str">
        <f t="shared" si="518"/>
        <v/>
      </c>
      <c r="AV349" s="239" t="str">
        <f t="shared" si="519"/>
        <v/>
      </c>
      <c r="AW349" s="239" t="str">
        <f t="shared" si="520"/>
        <v/>
      </c>
      <c r="AX349" s="239" t="str">
        <f t="shared" si="521"/>
        <v/>
      </c>
      <c r="AY349" s="239" t="str">
        <f t="shared" si="522"/>
        <v/>
      </c>
      <c r="AZ349" s="239" t="str">
        <f t="shared" si="523"/>
        <v/>
      </c>
      <c r="BA349" s="239" t="str">
        <f t="shared" si="524"/>
        <v/>
      </c>
      <c r="BB349" s="239" t="str">
        <f t="shared" si="525"/>
        <v/>
      </c>
      <c r="BC349" s="239" t="str">
        <f t="shared" si="526"/>
        <v/>
      </c>
      <c r="BD349" s="239" t="str">
        <f t="shared" si="527"/>
        <v/>
      </c>
      <c r="BE349" s="239" t="str">
        <f t="shared" si="528"/>
        <v/>
      </c>
      <c r="BF349" s="239" t="str">
        <f t="shared" si="529"/>
        <v/>
      </c>
      <c r="BG349" s="239" t="str">
        <f t="shared" si="530"/>
        <v/>
      </c>
      <c r="BH349" s="239" t="str">
        <f t="shared" si="531"/>
        <v/>
      </c>
      <c r="BI349" s="239" t="str">
        <f t="shared" si="532"/>
        <v/>
      </c>
      <c r="BJ349" s="239" t="str">
        <f t="shared" si="533"/>
        <v/>
      </c>
      <c r="BK349" s="239" t="str">
        <f t="shared" si="534"/>
        <v/>
      </c>
      <c r="BL349" s="239" t="str">
        <f t="shared" si="535"/>
        <v/>
      </c>
      <c r="BN349" s="239" t="str">
        <f t="shared" si="545"/>
        <v/>
      </c>
      <c r="BO349" s="239" t="str">
        <f t="shared" si="546"/>
        <v/>
      </c>
      <c r="BP349" s="239" t="str">
        <f t="shared" si="547"/>
        <v/>
      </c>
      <c r="BQ349" s="239" t="str">
        <f t="shared" si="548"/>
        <v/>
      </c>
      <c r="BR349" s="239" t="str">
        <f t="shared" si="549"/>
        <v/>
      </c>
      <c r="BS349" s="239" t="str">
        <f t="shared" si="550"/>
        <v/>
      </c>
      <c r="BT349" s="239" t="str">
        <f t="shared" si="551"/>
        <v/>
      </c>
      <c r="BU349" s="239" t="str">
        <f t="shared" si="552"/>
        <v/>
      </c>
      <c r="BV349" s="239" t="str">
        <f t="shared" si="553"/>
        <v/>
      </c>
      <c r="BW349" s="239" t="str">
        <f t="shared" si="554"/>
        <v/>
      </c>
      <c r="BX349" s="239" t="str">
        <f t="shared" si="555"/>
        <v/>
      </c>
      <c r="BY349" s="239" t="str">
        <f t="shared" si="556"/>
        <v/>
      </c>
      <c r="BZ349" s="239" t="str">
        <f t="shared" si="557"/>
        <v/>
      </c>
      <c r="CA349" s="239" t="str">
        <f t="shared" si="558"/>
        <v/>
      </c>
      <c r="CB349" s="239" t="str">
        <f t="shared" si="559"/>
        <v/>
      </c>
      <c r="CC349" s="239" t="str">
        <f t="shared" si="560"/>
        <v/>
      </c>
      <c r="CD349" s="239" t="str">
        <f t="shared" si="561"/>
        <v/>
      </c>
      <c r="CE349" s="239" t="str">
        <f t="shared" si="562"/>
        <v/>
      </c>
      <c r="CF349" s="239" t="str">
        <f t="shared" si="563"/>
        <v/>
      </c>
      <c r="CG349" s="239" t="str">
        <f t="shared" si="564"/>
        <v/>
      </c>
      <c r="CH349" s="239" t="str">
        <f t="shared" si="565"/>
        <v/>
      </c>
      <c r="CI349" s="239" t="str">
        <f t="shared" si="566"/>
        <v/>
      </c>
      <c r="CJ349" s="239" t="str">
        <f t="shared" si="567"/>
        <v/>
      </c>
      <c r="CK349" s="239" t="str">
        <f t="shared" si="568"/>
        <v/>
      </c>
      <c r="CL349" s="239" t="str">
        <f t="shared" si="569"/>
        <v/>
      </c>
      <c r="CM349" s="239" t="str">
        <f t="shared" si="570"/>
        <v/>
      </c>
      <c r="CN349" s="239" t="str">
        <f t="shared" si="571"/>
        <v/>
      </c>
      <c r="CP349" s="239" t="str">
        <f t="shared" si="572"/>
        <v/>
      </c>
      <c r="CQ349" s="239" t="str">
        <f t="shared" si="573"/>
        <v/>
      </c>
      <c r="CR349" s="239" t="str">
        <f t="shared" si="574"/>
        <v/>
      </c>
      <c r="CS349" s="239" t="str">
        <f t="shared" si="575"/>
        <v/>
      </c>
      <c r="CT349" s="239" t="str">
        <f t="shared" si="576"/>
        <v/>
      </c>
      <c r="CU349" s="239" t="str">
        <f t="shared" si="577"/>
        <v/>
      </c>
      <c r="CV349" s="239" t="str">
        <f t="shared" si="578"/>
        <v/>
      </c>
      <c r="CW349" s="239" t="str">
        <f t="shared" si="579"/>
        <v/>
      </c>
      <c r="CX349" s="239" t="str">
        <f t="shared" si="580"/>
        <v/>
      </c>
      <c r="CY349" s="239" t="str">
        <f t="shared" si="581"/>
        <v/>
      </c>
      <c r="CZ349" s="239" t="str">
        <f t="shared" si="582"/>
        <v/>
      </c>
      <c r="DA349" s="239" t="str">
        <f t="shared" si="583"/>
        <v/>
      </c>
      <c r="DB349" s="239" t="str">
        <f t="shared" si="584"/>
        <v/>
      </c>
      <c r="DC349" s="239" t="str">
        <f t="shared" si="585"/>
        <v/>
      </c>
      <c r="DD349" s="239" t="str">
        <f t="shared" si="586"/>
        <v/>
      </c>
      <c r="DE349" s="239" t="str">
        <f t="shared" si="587"/>
        <v/>
      </c>
      <c r="DF349" s="239" t="str">
        <f t="shared" si="588"/>
        <v/>
      </c>
      <c r="DG349" s="239" t="str">
        <f t="shared" si="589"/>
        <v/>
      </c>
      <c r="DH349" s="239" t="str">
        <f t="shared" si="590"/>
        <v/>
      </c>
      <c r="DI349" s="239" t="str">
        <f t="shared" si="591"/>
        <v/>
      </c>
      <c r="DJ349" s="239" t="str">
        <f t="shared" si="592"/>
        <v/>
      </c>
      <c r="DK349" s="239" t="str">
        <f t="shared" si="593"/>
        <v/>
      </c>
      <c r="DL349" s="239" t="str">
        <f t="shared" si="594"/>
        <v/>
      </c>
      <c r="DM349" s="239" t="str">
        <f t="shared" si="595"/>
        <v/>
      </c>
      <c r="DN349" s="239" t="str">
        <f t="shared" si="596"/>
        <v/>
      </c>
      <c r="DO349" s="239" t="str">
        <f t="shared" si="597"/>
        <v/>
      </c>
      <c r="DP349" s="239" t="str">
        <f t="shared" si="598"/>
        <v/>
      </c>
    </row>
    <row r="350" spans="1:2048 2053:3059 3077:4094 4112:5120 5123:6143 6146:7167 7169:8189 8194:9200 9218:10235 10253:12287 12290:14335 14337:16293" ht="113.25" hidden="1" customHeight="1" x14ac:dyDescent="0.25">
      <c r="A350" s="49" t="s">
        <v>4509</v>
      </c>
      <c r="B350" s="49">
        <v>103</v>
      </c>
      <c r="C350" s="49" t="s">
        <v>53</v>
      </c>
      <c r="D350" s="49" t="s">
        <v>1557</v>
      </c>
      <c r="E350" s="49">
        <v>0</v>
      </c>
      <c r="F350" s="49" t="s">
        <v>1558</v>
      </c>
      <c r="G350" s="49" t="str">
        <f t="shared" si="600"/>
        <v>103-1</v>
      </c>
      <c r="H350" s="49" t="s">
        <v>75</v>
      </c>
      <c r="I350" s="49" t="s">
        <v>196</v>
      </c>
      <c r="J350" s="49" t="s">
        <v>143</v>
      </c>
      <c r="K350" s="49" t="s">
        <v>1052</v>
      </c>
      <c r="L350" s="49" t="s">
        <v>125</v>
      </c>
      <c r="M350" s="49" t="s">
        <v>80</v>
      </c>
      <c r="N350" s="49" t="s">
        <v>1559</v>
      </c>
      <c r="O350" s="49" t="s">
        <v>80</v>
      </c>
      <c r="P350" s="49" t="s">
        <v>1560</v>
      </c>
      <c r="Q350" s="50">
        <v>0.35</v>
      </c>
      <c r="R350" s="50"/>
      <c r="S350" s="49">
        <v>1</v>
      </c>
      <c r="T350" s="49" t="s">
        <v>84</v>
      </c>
      <c r="U350" s="49" t="s">
        <v>1561</v>
      </c>
      <c r="V350" s="51">
        <v>44963</v>
      </c>
      <c r="W350" s="51">
        <v>45184</v>
      </c>
      <c r="X350" s="49" t="s">
        <v>1562</v>
      </c>
      <c r="Y350" s="49" t="s">
        <v>202</v>
      </c>
      <c r="Z350" s="59" t="s">
        <v>100</v>
      </c>
      <c r="AA350" s="60">
        <v>0</v>
      </c>
      <c r="AB350" s="60">
        <v>0</v>
      </c>
      <c r="AC350" s="60">
        <v>0</v>
      </c>
      <c r="AD350" s="60">
        <v>1</v>
      </c>
      <c r="AE350" s="60" t="s">
        <v>1563</v>
      </c>
      <c r="AF350" s="69">
        <v>0</v>
      </c>
      <c r="AG350" s="60" t="s">
        <v>80</v>
      </c>
      <c r="AH350" s="52" t="s">
        <v>92</v>
      </c>
      <c r="AI350" s="52">
        <f t="shared" si="516"/>
        <v>0.35</v>
      </c>
      <c r="AJ350" s="52"/>
      <c r="AK350" s="52"/>
      <c r="AL350" s="239" t="str">
        <f t="shared" si="536"/>
        <v/>
      </c>
      <c r="AM350" s="239" t="str">
        <f t="shared" si="537"/>
        <v/>
      </c>
      <c r="AN350" s="239" t="str">
        <f t="shared" si="538"/>
        <v/>
      </c>
      <c r="AO350" s="239" t="str">
        <f t="shared" si="539"/>
        <v/>
      </c>
      <c r="AP350" s="239" t="str">
        <f t="shared" si="540"/>
        <v/>
      </c>
      <c r="AQ350" s="239" t="str">
        <f t="shared" si="541"/>
        <v/>
      </c>
      <c r="AR350" s="239" t="str">
        <f t="shared" si="542"/>
        <v/>
      </c>
      <c r="AS350" s="239" t="str">
        <f t="shared" si="543"/>
        <v/>
      </c>
      <c r="AT350" s="239" t="str">
        <f t="shared" si="544"/>
        <v/>
      </c>
      <c r="AU350" s="239" t="str">
        <f t="shared" si="518"/>
        <v/>
      </c>
      <c r="AV350" s="239" t="str">
        <f t="shared" si="519"/>
        <v/>
      </c>
      <c r="AW350" s="239" t="str">
        <f t="shared" si="520"/>
        <v/>
      </c>
      <c r="AX350" s="239" t="str">
        <f t="shared" si="521"/>
        <v/>
      </c>
      <c r="AY350" s="239" t="str">
        <f t="shared" si="522"/>
        <v/>
      </c>
      <c r="AZ350" s="239" t="str">
        <f t="shared" si="523"/>
        <v/>
      </c>
      <c r="BA350" s="239" t="str">
        <f t="shared" si="524"/>
        <v/>
      </c>
      <c r="BB350" s="239" t="str">
        <f t="shared" si="525"/>
        <v/>
      </c>
      <c r="BC350" s="239" t="str">
        <f t="shared" si="526"/>
        <v/>
      </c>
      <c r="BD350" s="239" t="str">
        <f t="shared" si="527"/>
        <v/>
      </c>
      <c r="BE350" s="239" t="str">
        <f t="shared" si="528"/>
        <v/>
      </c>
      <c r="BF350" s="239" t="str">
        <f t="shared" si="529"/>
        <v/>
      </c>
      <c r="BG350" s="239" t="str">
        <f t="shared" si="530"/>
        <v/>
      </c>
      <c r="BH350" s="239" t="str">
        <f t="shared" si="531"/>
        <v/>
      </c>
      <c r="BI350" s="239" t="str">
        <f t="shared" si="532"/>
        <v/>
      </c>
      <c r="BJ350" s="239" t="str">
        <f t="shared" si="533"/>
        <v/>
      </c>
      <c r="BK350" s="239" t="str">
        <f t="shared" si="534"/>
        <v/>
      </c>
      <c r="BL350" s="239" t="str">
        <f t="shared" si="535"/>
        <v/>
      </c>
      <c r="BN350" s="239" t="str">
        <f t="shared" si="545"/>
        <v/>
      </c>
      <c r="BO350" s="239" t="str">
        <f t="shared" si="546"/>
        <v/>
      </c>
      <c r="BP350" s="239" t="str">
        <f t="shared" si="547"/>
        <v/>
      </c>
      <c r="BQ350" s="239" t="str">
        <f t="shared" si="548"/>
        <v/>
      </c>
      <c r="BR350" s="239" t="str">
        <f t="shared" si="549"/>
        <v/>
      </c>
      <c r="BS350" s="239" t="str">
        <f t="shared" si="550"/>
        <v/>
      </c>
      <c r="BT350" s="239" t="str">
        <f t="shared" si="551"/>
        <v/>
      </c>
      <c r="BU350" s="239" t="str">
        <f t="shared" si="552"/>
        <v/>
      </c>
      <c r="BV350" s="239" t="str">
        <f t="shared" si="553"/>
        <v/>
      </c>
      <c r="BW350" s="239" t="str">
        <f t="shared" si="554"/>
        <v/>
      </c>
      <c r="BX350" s="239" t="str">
        <f t="shared" si="555"/>
        <v/>
      </c>
      <c r="BY350" s="239" t="str">
        <f t="shared" si="556"/>
        <v/>
      </c>
      <c r="BZ350" s="239" t="str">
        <f t="shared" si="557"/>
        <v/>
      </c>
      <c r="CA350" s="239" t="str">
        <f t="shared" si="558"/>
        <v/>
      </c>
      <c r="CB350" s="239" t="str">
        <f t="shared" si="559"/>
        <v/>
      </c>
      <c r="CC350" s="239" t="str">
        <f t="shared" si="560"/>
        <v/>
      </c>
      <c r="CD350" s="239" t="str">
        <f t="shared" si="561"/>
        <v/>
      </c>
      <c r="CE350" s="239" t="str">
        <f t="shared" si="562"/>
        <v/>
      </c>
      <c r="CF350" s="239" t="str">
        <f t="shared" si="563"/>
        <v/>
      </c>
      <c r="CG350" s="239" t="str">
        <f t="shared" si="564"/>
        <v/>
      </c>
      <c r="CH350" s="239" t="str">
        <f t="shared" si="565"/>
        <v/>
      </c>
      <c r="CI350" s="239" t="str">
        <f t="shared" si="566"/>
        <v/>
      </c>
      <c r="CJ350" s="239" t="str">
        <f t="shared" si="567"/>
        <v/>
      </c>
      <c r="CK350" s="239" t="str">
        <f t="shared" si="568"/>
        <v/>
      </c>
      <c r="CL350" s="239" t="str">
        <f t="shared" si="569"/>
        <v/>
      </c>
      <c r="CM350" s="239" t="str">
        <f t="shared" si="570"/>
        <v/>
      </c>
      <c r="CN350" s="239" t="str">
        <f t="shared" si="571"/>
        <v/>
      </c>
      <c r="CP350" s="239" t="str">
        <f t="shared" si="572"/>
        <v/>
      </c>
      <c r="CQ350" s="239" t="str">
        <f t="shared" si="573"/>
        <v/>
      </c>
      <c r="CR350" s="239" t="str">
        <f t="shared" si="574"/>
        <v/>
      </c>
      <c r="CS350" s="239" t="str">
        <f t="shared" si="575"/>
        <v/>
      </c>
      <c r="CT350" s="239" t="str">
        <f t="shared" si="576"/>
        <v/>
      </c>
      <c r="CU350" s="239" t="str">
        <f t="shared" si="577"/>
        <v/>
      </c>
      <c r="CV350" s="239" t="str">
        <f t="shared" si="578"/>
        <v/>
      </c>
      <c r="CW350" s="239" t="str">
        <f t="shared" si="579"/>
        <v/>
      </c>
      <c r="CX350" s="239" t="str">
        <f t="shared" si="580"/>
        <v/>
      </c>
      <c r="CY350" s="239" t="str">
        <f t="shared" si="581"/>
        <v/>
      </c>
      <c r="CZ350" s="239" t="str">
        <f t="shared" si="582"/>
        <v/>
      </c>
      <c r="DA350" s="239" t="str">
        <f t="shared" si="583"/>
        <v/>
      </c>
      <c r="DB350" s="239" t="str">
        <f t="shared" si="584"/>
        <v/>
      </c>
      <c r="DC350" s="239" t="str">
        <f t="shared" si="585"/>
        <v/>
      </c>
      <c r="DD350" s="239" t="str">
        <f t="shared" si="586"/>
        <v/>
      </c>
      <c r="DE350" s="239" t="str">
        <f t="shared" si="587"/>
        <v/>
      </c>
      <c r="DF350" s="239" t="str">
        <f t="shared" si="588"/>
        <v/>
      </c>
      <c r="DG350" s="239" t="str">
        <f t="shared" si="589"/>
        <v/>
      </c>
      <c r="DH350" s="239" t="str">
        <f t="shared" si="590"/>
        <v/>
      </c>
      <c r="DI350" s="239" t="str">
        <f t="shared" si="591"/>
        <v/>
      </c>
      <c r="DJ350" s="239" t="str">
        <f t="shared" si="592"/>
        <v/>
      </c>
      <c r="DK350" s="239" t="str">
        <f t="shared" si="593"/>
        <v/>
      </c>
      <c r="DL350" s="239" t="str">
        <f t="shared" si="594"/>
        <v/>
      </c>
      <c r="DM350" s="239" t="str">
        <f t="shared" si="595"/>
        <v/>
      </c>
      <c r="DN350" s="239" t="str">
        <f t="shared" si="596"/>
        <v/>
      </c>
      <c r="DO350" s="239" t="str">
        <f t="shared" si="597"/>
        <v/>
      </c>
      <c r="DP350" s="239" t="str">
        <f t="shared" si="598"/>
        <v/>
      </c>
    </row>
    <row r="351" spans="1:2048 2053:3059 3077:4094 4112:5120 5123:6143 6146:7167 7169:8189 8194:9200 9218:10235 10253:12287 12290:14335 14337:16293" ht="35.25" hidden="1" customHeight="1" x14ac:dyDescent="0.25">
      <c r="A351" s="53" t="s">
        <v>4509</v>
      </c>
      <c r="B351" s="53">
        <v>103</v>
      </c>
      <c r="C351" s="53" t="s">
        <v>53</v>
      </c>
      <c r="D351" s="53" t="s">
        <v>1557</v>
      </c>
      <c r="E351" s="53">
        <v>0</v>
      </c>
      <c r="F351" s="53" t="s">
        <v>1564</v>
      </c>
      <c r="G351" s="53" t="str">
        <f t="shared" si="600"/>
        <v>103-1</v>
      </c>
      <c r="H351" s="53" t="s">
        <v>94</v>
      </c>
      <c r="I351" s="53" t="s">
        <v>196</v>
      </c>
      <c r="J351" s="53" t="s">
        <v>80</v>
      </c>
      <c r="K351" s="53" t="s">
        <v>80</v>
      </c>
      <c r="L351" s="53" t="s">
        <v>80</v>
      </c>
      <c r="M351" s="53" t="s">
        <v>80</v>
      </c>
      <c r="N351" s="53" t="s">
        <v>80</v>
      </c>
      <c r="O351" s="53" t="s">
        <v>80</v>
      </c>
      <c r="P351" s="53" t="s">
        <v>1565</v>
      </c>
      <c r="Q351" s="52">
        <v>0.3</v>
      </c>
      <c r="R351" s="52">
        <f>+Q351*Q350</f>
        <v>0.105</v>
      </c>
      <c r="S351" s="53">
        <v>4</v>
      </c>
      <c r="T351" s="53" t="s">
        <v>84</v>
      </c>
      <c r="U351" s="53" t="s">
        <v>1566</v>
      </c>
      <c r="V351" s="23">
        <v>44998</v>
      </c>
      <c r="W351" s="23">
        <v>45107</v>
      </c>
      <c r="X351" s="53" t="s">
        <v>1562</v>
      </c>
      <c r="Y351" s="49" t="s">
        <v>167</v>
      </c>
      <c r="Z351" s="59" t="s">
        <v>100</v>
      </c>
      <c r="AA351" s="60">
        <v>1</v>
      </c>
      <c r="AB351" s="62" t="s">
        <v>1567</v>
      </c>
      <c r="AC351" s="62"/>
      <c r="AD351" s="60">
        <v>1</v>
      </c>
      <c r="AE351" s="62" t="s">
        <v>1568</v>
      </c>
      <c r="AF351" s="62">
        <v>45100</v>
      </c>
      <c r="AG351" s="60" t="s">
        <v>79</v>
      </c>
      <c r="AH351" s="60">
        <v>1</v>
      </c>
      <c r="AI351" s="52">
        <f t="shared" si="516"/>
        <v>0.105</v>
      </c>
      <c r="AJ351" s="52">
        <f t="shared" ref="AJ351:AJ355" si="602">+AI351/R351</f>
        <v>1</v>
      </c>
      <c r="AK351" s="52"/>
      <c r="AL351" s="239" t="str">
        <f t="shared" si="536"/>
        <v/>
      </c>
      <c r="AM351" s="239" t="str">
        <f t="shared" si="537"/>
        <v/>
      </c>
      <c r="AN351" s="239" t="str">
        <f t="shared" si="538"/>
        <v/>
      </c>
      <c r="AO351" s="239" t="str">
        <f t="shared" si="539"/>
        <v/>
      </c>
      <c r="AP351" s="239" t="str">
        <f t="shared" si="540"/>
        <v/>
      </c>
      <c r="AQ351" s="239" t="str">
        <f t="shared" si="541"/>
        <v/>
      </c>
      <c r="AR351" s="239" t="str">
        <f t="shared" si="542"/>
        <v/>
      </c>
      <c r="AS351" s="239" t="str">
        <f t="shared" si="543"/>
        <v/>
      </c>
      <c r="AT351" s="239" t="str">
        <f t="shared" si="544"/>
        <v/>
      </c>
      <c r="AU351" s="239" t="str">
        <f t="shared" si="518"/>
        <v/>
      </c>
      <c r="AV351" s="239" t="str">
        <f t="shared" si="519"/>
        <v/>
      </c>
      <c r="AW351" s="239" t="str">
        <f t="shared" si="520"/>
        <v/>
      </c>
      <c r="AX351" s="239" t="str">
        <f t="shared" si="521"/>
        <v/>
      </c>
      <c r="AY351" s="239" t="str">
        <f t="shared" si="522"/>
        <v/>
      </c>
      <c r="AZ351" s="239" t="str">
        <f t="shared" si="523"/>
        <v/>
      </c>
      <c r="BA351" s="239" t="str">
        <f t="shared" si="524"/>
        <v/>
      </c>
      <c r="BB351" s="239" t="str">
        <f t="shared" si="525"/>
        <v/>
      </c>
      <c r="BC351" s="239" t="str">
        <f t="shared" si="526"/>
        <v/>
      </c>
      <c r="BD351" s="239" t="str">
        <f t="shared" si="527"/>
        <v/>
      </c>
      <c r="BE351" s="239" t="str">
        <f t="shared" si="528"/>
        <v/>
      </c>
      <c r="BF351" s="239" t="str">
        <f t="shared" si="529"/>
        <v/>
      </c>
      <c r="BG351" s="239" t="str">
        <f t="shared" si="530"/>
        <v/>
      </c>
      <c r="BH351" s="239" t="str">
        <f t="shared" si="531"/>
        <v/>
      </c>
      <c r="BI351" s="239" t="str">
        <f t="shared" si="532"/>
        <v/>
      </c>
      <c r="BJ351" s="239" t="str">
        <f t="shared" si="533"/>
        <v/>
      </c>
      <c r="BK351" s="239" t="str">
        <f t="shared" si="534"/>
        <v/>
      </c>
      <c r="BL351" s="239" t="str">
        <f t="shared" si="535"/>
        <v/>
      </c>
      <c r="BN351" s="239" t="str">
        <f t="shared" si="545"/>
        <v/>
      </c>
      <c r="BO351" s="239" t="str">
        <f t="shared" si="546"/>
        <v/>
      </c>
      <c r="BP351" s="239" t="str">
        <f t="shared" si="547"/>
        <v/>
      </c>
      <c r="BQ351" s="239" t="str">
        <f t="shared" si="548"/>
        <v/>
      </c>
      <c r="BR351" s="239" t="str">
        <f t="shared" si="549"/>
        <v/>
      </c>
      <c r="BS351" s="239" t="str">
        <f t="shared" si="550"/>
        <v/>
      </c>
      <c r="BT351" s="239" t="str">
        <f t="shared" si="551"/>
        <v/>
      </c>
      <c r="BU351" s="239" t="str">
        <f t="shared" si="552"/>
        <v/>
      </c>
      <c r="BV351" s="239" t="str">
        <f t="shared" si="553"/>
        <v/>
      </c>
      <c r="BW351" s="239" t="str">
        <f t="shared" si="554"/>
        <v/>
      </c>
      <c r="BX351" s="239" t="str">
        <f t="shared" si="555"/>
        <v/>
      </c>
      <c r="BY351" s="239" t="str">
        <f t="shared" si="556"/>
        <v/>
      </c>
      <c r="BZ351" s="239" t="str">
        <f t="shared" si="557"/>
        <v/>
      </c>
      <c r="CA351" s="239" t="str">
        <f t="shared" si="558"/>
        <v/>
      </c>
      <c r="CB351" s="239" t="str">
        <f t="shared" si="559"/>
        <v/>
      </c>
      <c r="CC351" s="239" t="str">
        <f t="shared" si="560"/>
        <v/>
      </c>
      <c r="CD351" s="239" t="str">
        <f t="shared" si="561"/>
        <v/>
      </c>
      <c r="CE351" s="239" t="str">
        <f t="shared" si="562"/>
        <v/>
      </c>
      <c r="CF351" s="239" t="str">
        <f t="shared" si="563"/>
        <v/>
      </c>
      <c r="CG351" s="239" t="str">
        <f t="shared" si="564"/>
        <v/>
      </c>
      <c r="CH351" s="239" t="str">
        <f t="shared" si="565"/>
        <v/>
      </c>
      <c r="CI351" s="239" t="str">
        <f t="shared" si="566"/>
        <v/>
      </c>
      <c r="CJ351" s="239" t="str">
        <f t="shared" si="567"/>
        <v/>
      </c>
      <c r="CK351" s="239" t="str">
        <f t="shared" si="568"/>
        <v/>
      </c>
      <c r="CL351" s="239" t="str">
        <f t="shared" si="569"/>
        <v/>
      </c>
      <c r="CM351" s="239" t="str">
        <f t="shared" si="570"/>
        <v/>
      </c>
      <c r="CN351" s="239" t="str">
        <f t="shared" si="571"/>
        <v/>
      </c>
      <c r="CP351" s="239" t="str">
        <f t="shared" si="572"/>
        <v/>
      </c>
      <c r="CQ351" s="239" t="str">
        <f t="shared" si="573"/>
        <v/>
      </c>
      <c r="CR351" s="239" t="str">
        <f t="shared" si="574"/>
        <v/>
      </c>
      <c r="CS351" s="239" t="str">
        <f t="shared" si="575"/>
        <v/>
      </c>
      <c r="CT351" s="239" t="str">
        <f t="shared" si="576"/>
        <v/>
      </c>
      <c r="CU351" s="239" t="str">
        <f t="shared" si="577"/>
        <v/>
      </c>
      <c r="CV351" s="239" t="str">
        <f t="shared" si="578"/>
        <v/>
      </c>
      <c r="CW351" s="239" t="str">
        <f t="shared" si="579"/>
        <v/>
      </c>
      <c r="CX351" s="239" t="str">
        <f t="shared" si="580"/>
        <v/>
      </c>
      <c r="CY351" s="239" t="str">
        <f t="shared" si="581"/>
        <v/>
      </c>
      <c r="CZ351" s="239" t="str">
        <f t="shared" si="582"/>
        <v/>
      </c>
      <c r="DA351" s="239" t="str">
        <f t="shared" si="583"/>
        <v/>
      </c>
      <c r="DB351" s="239" t="str">
        <f t="shared" si="584"/>
        <v/>
      </c>
      <c r="DC351" s="239" t="str">
        <f t="shared" si="585"/>
        <v/>
      </c>
      <c r="DD351" s="239" t="str">
        <f t="shared" si="586"/>
        <v/>
      </c>
      <c r="DE351" s="239" t="str">
        <f t="shared" si="587"/>
        <v/>
      </c>
      <c r="DF351" s="239" t="str">
        <f t="shared" si="588"/>
        <v/>
      </c>
      <c r="DG351" s="239" t="str">
        <f t="shared" si="589"/>
        <v/>
      </c>
      <c r="DH351" s="239" t="str">
        <f t="shared" si="590"/>
        <v/>
      </c>
      <c r="DI351" s="239" t="str">
        <f t="shared" si="591"/>
        <v/>
      </c>
      <c r="DJ351" s="239" t="str">
        <f t="shared" si="592"/>
        <v/>
      </c>
      <c r="DK351" s="239" t="str">
        <f t="shared" si="593"/>
        <v/>
      </c>
      <c r="DL351" s="239" t="str">
        <f t="shared" si="594"/>
        <v/>
      </c>
      <c r="DM351" s="239" t="str">
        <f t="shared" si="595"/>
        <v/>
      </c>
      <c r="DN351" s="239" t="str">
        <f t="shared" si="596"/>
        <v/>
      </c>
      <c r="DO351" s="239" t="str">
        <f t="shared" si="597"/>
        <v/>
      </c>
      <c r="DP351" s="239" t="str">
        <f t="shared" si="598"/>
        <v/>
      </c>
    </row>
    <row r="352" spans="1:2048 2053:3059 3077:4094 4112:5120 5123:6143 6146:7167 7169:8189 8194:9200 9218:10235 10253:12287 12290:14335 14337:16293" ht="35.25" hidden="1" customHeight="1" x14ac:dyDescent="0.25">
      <c r="A352" s="53" t="s">
        <v>4509</v>
      </c>
      <c r="B352" s="53">
        <v>103</v>
      </c>
      <c r="C352" s="53" t="s">
        <v>53</v>
      </c>
      <c r="D352" s="53" t="s">
        <v>1557</v>
      </c>
      <c r="E352" s="53">
        <v>0</v>
      </c>
      <c r="F352" s="53" t="s">
        <v>1569</v>
      </c>
      <c r="G352" s="53" t="str">
        <f t="shared" si="600"/>
        <v>103-1</v>
      </c>
      <c r="H352" s="53" t="s">
        <v>94</v>
      </c>
      <c r="I352" s="53" t="s">
        <v>196</v>
      </c>
      <c r="J352" s="53" t="s">
        <v>80</v>
      </c>
      <c r="K352" s="53" t="s">
        <v>80</v>
      </c>
      <c r="L352" s="53" t="s">
        <v>80</v>
      </c>
      <c r="M352" s="53" t="s">
        <v>80</v>
      </c>
      <c r="N352" s="53" t="s">
        <v>80</v>
      </c>
      <c r="O352" s="53" t="s">
        <v>80</v>
      </c>
      <c r="P352" s="53" t="s">
        <v>1570</v>
      </c>
      <c r="Q352" s="52">
        <v>0.2</v>
      </c>
      <c r="R352" s="52">
        <f>+Q352*Q350</f>
        <v>6.9999999999999993E-2</v>
      </c>
      <c r="S352" s="53">
        <v>1</v>
      </c>
      <c r="T352" s="53" t="s">
        <v>84</v>
      </c>
      <c r="U352" s="53" t="s">
        <v>1571</v>
      </c>
      <c r="V352" s="23">
        <v>44963</v>
      </c>
      <c r="W352" s="23">
        <v>44981</v>
      </c>
      <c r="X352" s="53" t="s">
        <v>1562</v>
      </c>
      <c r="Y352" s="49" t="s">
        <v>97</v>
      </c>
      <c r="Z352" s="59" t="s">
        <v>100</v>
      </c>
      <c r="AA352" s="60">
        <v>1</v>
      </c>
      <c r="AB352" s="62" t="s">
        <v>1572</v>
      </c>
      <c r="AC352" s="62">
        <v>44979</v>
      </c>
      <c r="AD352" s="60">
        <v>1</v>
      </c>
      <c r="AE352" s="62" t="s">
        <v>1573</v>
      </c>
      <c r="AF352" s="62">
        <v>44979</v>
      </c>
      <c r="AG352" s="60" t="s">
        <v>79</v>
      </c>
      <c r="AH352" s="60">
        <v>1</v>
      </c>
      <c r="AI352" s="52">
        <f t="shared" si="516"/>
        <v>6.9999999999999993E-2</v>
      </c>
      <c r="AJ352" s="52">
        <f t="shared" si="602"/>
        <v>1</v>
      </c>
      <c r="AK352" s="52"/>
      <c r="AL352" s="239" t="str">
        <f t="shared" si="536"/>
        <v/>
      </c>
      <c r="AM352" s="239" t="str">
        <f t="shared" si="537"/>
        <v/>
      </c>
      <c r="AN352" s="239" t="str">
        <f t="shared" si="538"/>
        <v/>
      </c>
      <c r="AO352" s="239" t="str">
        <f t="shared" si="539"/>
        <v/>
      </c>
      <c r="AP352" s="239" t="str">
        <f t="shared" si="540"/>
        <v/>
      </c>
      <c r="AQ352" s="239" t="str">
        <f t="shared" si="541"/>
        <v/>
      </c>
      <c r="AR352" s="239" t="str">
        <f t="shared" si="542"/>
        <v/>
      </c>
      <c r="AS352" s="239" t="str">
        <f t="shared" si="543"/>
        <v/>
      </c>
      <c r="AT352" s="239" t="str">
        <f t="shared" si="544"/>
        <v/>
      </c>
      <c r="AU352" s="239" t="str">
        <f t="shared" si="518"/>
        <v/>
      </c>
      <c r="AV352" s="239" t="str">
        <f t="shared" si="519"/>
        <v/>
      </c>
      <c r="AW352" s="239" t="str">
        <f t="shared" si="520"/>
        <v/>
      </c>
      <c r="AX352" s="239" t="str">
        <f t="shared" si="521"/>
        <v/>
      </c>
      <c r="AY352" s="239" t="str">
        <f t="shared" si="522"/>
        <v/>
      </c>
      <c r="AZ352" s="239" t="str">
        <f t="shared" si="523"/>
        <v/>
      </c>
      <c r="BA352" s="239" t="str">
        <f t="shared" si="524"/>
        <v/>
      </c>
      <c r="BB352" s="239" t="str">
        <f t="shared" si="525"/>
        <v/>
      </c>
      <c r="BC352" s="239" t="str">
        <f t="shared" si="526"/>
        <v/>
      </c>
      <c r="BD352" s="239" t="str">
        <f t="shared" si="527"/>
        <v/>
      </c>
      <c r="BE352" s="239" t="str">
        <f t="shared" si="528"/>
        <v/>
      </c>
      <c r="BF352" s="239" t="str">
        <f t="shared" si="529"/>
        <v/>
      </c>
      <c r="BG352" s="239" t="str">
        <f t="shared" si="530"/>
        <v/>
      </c>
      <c r="BH352" s="239" t="str">
        <f t="shared" si="531"/>
        <v/>
      </c>
      <c r="BI352" s="239" t="str">
        <f t="shared" si="532"/>
        <v/>
      </c>
      <c r="BJ352" s="239" t="str">
        <f t="shared" si="533"/>
        <v/>
      </c>
      <c r="BK352" s="239" t="str">
        <f t="shared" si="534"/>
        <v/>
      </c>
      <c r="BL352" s="239" t="str">
        <f t="shared" si="535"/>
        <v/>
      </c>
      <c r="BN352" s="239" t="str">
        <f t="shared" si="545"/>
        <v/>
      </c>
      <c r="BO352" s="239" t="str">
        <f t="shared" si="546"/>
        <v/>
      </c>
      <c r="BP352" s="239" t="str">
        <f t="shared" si="547"/>
        <v/>
      </c>
      <c r="BQ352" s="239" t="str">
        <f t="shared" si="548"/>
        <v/>
      </c>
      <c r="BR352" s="239" t="str">
        <f t="shared" si="549"/>
        <v/>
      </c>
      <c r="BS352" s="239" t="str">
        <f t="shared" si="550"/>
        <v/>
      </c>
      <c r="BT352" s="239" t="str">
        <f t="shared" si="551"/>
        <v/>
      </c>
      <c r="BU352" s="239" t="str">
        <f t="shared" si="552"/>
        <v/>
      </c>
      <c r="BV352" s="239" t="str">
        <f t="shared" si="553"/>
        <v/>
      </c>
      <c r="BW352" s="239" t="str">
        <f t="shared" si="554"/>
        <v/>
      </c>
      <c r="BX352" s="239" t="str">
        <f t="shared" si="555"/>
        <v/>
      </c>
      <c r="BY352" s="239" t="str">
        <f t="shared" si="556"/>
        <v/>
      </c>
      <c r="BZ352" s="239" t="str">
        <f t="shared" si="557"/>
        <v/>
      </c>
      <c r="CA352" s="239" t="str">
        <f t="shared" si="558"/>
        <v/>
      </c>
      <c r="CB352" s="239" t="str">
        <f t="shared" si="559"/>
        <v/>
      </c>
      <c r="CC352" s="239" t="str">
        <f t="shared" si="560"/>
        <v/>
      </c>
      <c r="CD352" s="239" t="str">
        <f t="shared" si="561"/>
        <v/>
      </c>
      <c r="CE352" s="239" t="str">
        <f t="shared" si="562"/>
        <v/>
      </c>
      <c r="CF352" s="239" t="str">
        <f t="shared" si="563"/>
        <v/>
      </c>
      <c r="CG352" s="239" t="str">
        <f t="shared" si="564"/>
        <v/>
      </c>
      <c r="CH352" s="239" t="str">
        <f t="shared" si="565"/>
        <v/>
      </c>
      <c r="CI352" s="239" t="str">
        <f t="shared" si="566"/>
        <v/>
      </c>
      <c r="CJ352" s="239" t="str">
        <f t="shared" si="567"/>
        <v/>
      </c>
      <c r="CK352" s="239" t="str">
        <f t="shared" si="568"/>
        <v/>
      </c>
      <c r="CL352" s="239" t="str">
        <f t="shared" si="569"/>
        <v/>
      </c>
      <c r="CM352" s="239" t="str">
        <f t="shared" si="570"/>
        <v/>
      </c>
      <c r="CN352" s="239" t="str">
        <f t="shared" si="571"/>
        <v/>
      </c>
      <c r="CP352" s="239" t="str">
        <f t="shared" si="572"/>
        <v/>
      </c>
      <c r="CQ352" s="239" t="str">
        <f t="shared" si="573"/>
        <v/>
      </c>
      <c r="CR352" s="239" t="str">
        <f t="shared" si="574"/>
        <v/>
      </c>
      <c r="CS352" s="239" t="str">
        <f t="shared" si="575"/>
        <v/>
      </c>
      <c r="CT352" s="239" t="str">
        <f t="shared" si="576"/>
        <v/>
      </c>
      <c r="CU352" s="239" t="str">
        <f t="shared" si="577"/>
        <v/>
      </c>
      <c r="CV352" s="239" t="str">
        <f t="shared" si="578"/>
        <v/>
      </c>
      <c r="CW352" s="239" t="str">
        <f t="shared" si="579"/>
        <v/>
      </c>
      <c r="CX352" s="239" t="str">
        <f t="shared" si="580"/>
        <v/>
      </c>
      <c r="CY352" s="239" t="str">
        <f t="shared" si="581"/>
        <v/>
      </c>
      <c r="CZ352" s="239" t="str">
        <f t="shared" si="582"/>
        <v/>
      </c>
      <c r="DA352" s="239" t="str">
        <f t="shared" si="583"/>
        <v/>
      </c>
      <c r="DB352" s="239" t="str">
        <f t="shared" si="584"/>
        <v/>
      </c>
      <c r="DC352" s="239" t="str">
        <f t="shared" si="585"/>
        <v/>
      </c>
      <c r="DD352" s="239" t="str">
        <f t="shared" si="586"/>
        <v/>
      </c>
      <c r="DE352" s="239" t="str">
        <f t="shared" si="587"/>
        <v/>
      </c>
      <c r="DF352" s="239" t="str">
        <f t="shared" si="588"/>
        <v/>
      </c>
      <c r="DG352" s="239" t="str">
        <f t="shared" si="589"/>
        <v/>
      </c>
      <c r="DH352" s="239" t="str">
        <f t="shared" si="590"/>
        <v/>
      </c>
      <c r="DI352" s="239" t="str">
        <f t="shared" si="591"/>
        <v/>
      </c>
      <c r="DJ352" s="239" t="str">
        <f t="shared" si="592"/>
        <v/>
      </c>
      <c r="DK352" s="239" t="str">
        <f t="shared" si="593"/>
        <v/>
      </c>
      <c r="DL352" s="239" t="str">
        <f t="shared" si="594"/>
        <v/>
      </c>
      <c r="DM352" s="239" t="str">
        <f t="shared" si="595"/>
        <v/>
      </c>
      <c r="DN352" s="239" t="str">
        <f t="shared" si="596"/>
        <v/>
      </c>
      <c r="DO352" s="239" t="str">
        <f t="shared" si="597"/>
        <v/>
      </c>
      <c r="DP352" s="239" t="str">
        <f t="shared" si="598"/>
        <v/>
      </c>
    </row>
    <row r="353" spans="1:120" ht="35.25" hidden="1" customHeight="1" x14ac:dyDescent="0.25">
      <c r="A353" s="53" t="s">
        <v>4509</v>
      </c>
      <c r="B353" s="53">
        <v>103</v>
      </c>
      <c r="C353" s="53" t="s">
        <v>53</v>
      </c>
      <c r="D353" s="53" t="s">
        <v>1557</v>
      </c>
      <c r="E353" s="53">
        <v>0</v>
      </c>
      <c r="F353" s="53" t="s">
        <v>1574</v>
      </c>
      <c r="G353" s="53" t="str">
        <f t="shared" si="600"/>
        <v>103-1</v>
      </c>
      <c r="H353" s="53" t="s">
        <v>94</v>
      </c>
      <c r="I353" s="53" t="s">
        <v>196</v>
      </c>
      <c r="J353" s="53" t="s">
        <v>80</v>
      </c>
      <c r="K353" s="53" t="s">
        <v>80</v>
      </c>
      <c r="L353" s="53" t="s">
        <v>80</v>
      </c>
      <c r="M353" s="53" t="s">
        <v>80</v>
      </c>
      <c r="N353" s="53" t="s">
        <v>80</v>
      </c>
      <c r="O353" s="53" t="s">
        <v>80</v>
      </c>
      <c r="P353" s="53" t="s">
        <v>1575</v>
      </c>
      <c r="Q353" s="52">
        <v>0.1</v>
      </c>
      <c r="R353" s="52">
        <f>+Q353*Q350</f>
        <v>3.4999999999999996E-2</v>
      </c>
      <c r="S353" s="53">
        <v>1</v>
      </c>
      <c r="T353" s="53" t="s">
        <v>84</v>
      </c>
      <c r="U353" s="53" t="s">
        <v>1576</v>
      </c>
      <c r="V353" s="23">
        <v>44984</v>
      </c>
      <c r="W353" s="23">
        <v>45009</v>
      </c>
      <c r="X353" s="53" t="s">
        <v>1562</v>
      </c>
      <c r="Y353" s="49" t="s">
        <v>97</v>
      </c>
      <c r="Z353" s="59" t="s">
        <v>100</v>
      </c>
      <c r="AA353" s="60">
        <v>1</v>
      </c>
      <c r="AB353" s="62" t="s">
        <v>1577</v>
      </c>
      <c r="AC353" s="62">
        <v>45008</v>
      </c>
      <c r="AD353" s="60">
        <v>1</v>
      </c>
      <c r="AE353" s="62" t="s">
        <v>1578</v>
      </c>
      <c r="AF353" s="62">
        <v>45008</v>
      </c>
      <c r="AG353" s="60" t="s">
        <v>79</v>
      </c>
      <c r="AH353" s="60">
        <v>1</v>
      </c>
      <c r="AI353" s="52">
        <f t="shared" si="516"/>
        <v>3.4999999999999996E-2</v>
      </c>
      <c r="AJ353" s="52">
        <f t="shared" si="602"/>
        <v>1</v>
      </c>
      <c r="AK353" s="52"/>
      <c r="AL353" s="239" t="str">
        <f t="shared" si="536"/>
        <v/>
      </c>
      <c r="AM353" s="239" t="str">
        <f t="shared" si="537"/>
        <v/>
      </c>
      <c r="AN353" s="239" t="str">
        <f t="shared" si="538"/>
        <v/>
      </c>
      <c r="AO353" s="239" t="str">
        <f t="shared" si="539"/>
        <v/>
      </c>
      <c r="AP353" s="239" t="str">
        <f t="shared" si="540"/>
        <v/>
      </c>
      <c r="AQ353" s="239" t="str">
        <f t="shared" si="541"/>
        <v/>
      </c>
      <c r="AR353" s="239" t="str">
        <f t="shared" si="542"/>
        <v/>
      </c>
      <c r="AS353" s="239" t="str">
        <f t="shared" si="543"/>
        <v/>
      </c>
      <c r="AT353" s="239" t="str">
        <f t="shared" si="544"/>
        <v/>
      </c>
      <c r="AU353" s="239" t="str">
        <f t="shared" si="518"/>
        <v/>
      </c>
      <c r="AV353" s="239" t="str">
        <f t="shared" si="519"/>
        <v/>
      </c>
      <c r="AW353" s="239" t="str">
        <f t="shared" si="520"/>
        <v/>
      </c>
      <c r="AX353" s="239" t="str">
        <f t="shared" si="521"/>
        <v/>
      </c>
      <c r="AY353" s="239" t="str">
        <f t="shared" si="522"/>
        <v/>
      </c>
      <c r="AZ353" s="239" t="str">
        <f t="shared" si="523"/>
        <v/>
      </c>
      <c r="BA353" s="239" t="str">
        <f t="shared" si="524"/>
        <v/>
      </c>
      <c r="BB353" s="239" t="str">
        <f t="shared" si="525"/>
        <v/>
      </c>
      <c r="BC353" s="239" t="str">
        <f t="shared" si="526"/>
        <v/>
      </c>
      <c r="BD353" s="239" t="str">
        <f t="shared" si="527"/>
        <v/>
      </c>
      <c r="BE353" s="239" t="str">
        <f t="shared" si="528"/>
        <v/>
      </c>
      <c r="BF353" s="239" t="str">
        <f t="shared" si="529"/>
        <v/>
      </c>
      <c r="BG353" s="239" t="str">
        <f t="shared" si="530"/>
        <v/>
      </c>
      <c r="BH353" s="239" t="str">
        <f t="shared" si="531"/>
        <v/>
      </c>
      <c r="BI353" s="239" t="str">
        <f t="shared" si="532"/>
        <v/>
      </c>
      <c r="BJ353" s="239" t="str">
        <f t="shared" si="533"/>
        <v/>
      </c>
      <c r="BK353" s="239" t="str">
        <f t="shared" si="534"/>
        <v/>
      </c>
      <c r="BL353" s="239" t="str">
        <f t="shared" si="535"/>
        <v/>
      </c>
      <c r="BN353" s="239" t="str">
        <f t="shared" si="545"/>
        <v/>
      </c>
      <c r="BO353" s="239" t="str">
        <f t="shared" si="546"/>
        <v/>
      </c>
      <c r="BP353" s="239" t="str">
        <f t="shared" si="547"/>
        <v/>
      </c>
      <c r="BQ353" s="239" t="str">
        <f t="shared" si="548"/>
        <v/>
      </c>
      <c r="BR353" s="239" t="str">
        <f t="shared" si="549"/>
        <v/>
      </c>
      <c r="BS353" s="239" t="str">
        <f t="shared" si="550"/>
        <v/>
      </c>
      <c r="BT353" s="239" t="str">
        <f t="shared" si="551"/>
        <v/>
      </c>
      <c r="BU353" s="239" t="str">
        <f t="shared" si="552"/>
        <v/>
      </c>
      <c r="BV353" s="239" t="str">
        <f t="shared" si="553"/>
        <v/>
      </c>
      <c r="BW353" s="239" t="str">
        <f t="shared" si="554"/>
        <v/>
      </c>
      <c r="BX353" s="239" t="str">
        <f t="shared" si="555"/>
        <v/>
      </c>
      <c r="BY353" s="239" t="str">
        <f t="shared" si="556"/>
        <v/>
      </c>
      <c r="BZ353" s="239" t="str">
        <f t="shared" si="557"/>
        <v/>
      </c>
      <c r="CA353" s="239" t="str">
        <f t="shared" si="558"/>
        <v/>
      </c>
      <c r="CB353" s="239" t="str">
        <f t="shared" si="559"/>
        <v/>
      </c>
      <c r="CC353" s="239" t="str">
        <f t="shared" si="560"/>
        <v/>
      </c>
      <c r="CD353" s="239" t="str">
        <f t="shared" si="561"/>
        <v/>
      </c>
      <c r="CE353" s="239" t="str">
        <f t="shared" si="562"/>
        <v/>
      </c>
      <c r="CF353" s="239" t="str">
        <f t="shared" si="563"/>
        <v/>
      </c>
      <c r="CG353" s="239" t="str">
        <f t="shared" si="564"/>
        <v/>
      </c>
      <c r="CH353" s="239" t="str">
        <f t="shared" si="565"/>
        <v/>
      </c>
      <c r="CI353" s="239" t="str">
        <f t="shared" si="566"/>
        <v/>
      </c>
      <c r="CJ353" s="239" t="str">
        <f t="shared" si="567"/>
        <v/>
      </c>
      <c r="CK353" s="239" t="str">
        <f t="shared" si="568"/>
        <v/>
      </c>
      <c r="CL353" s="239" t="str">
        <f t="shared" si="569"/>
        <v/>
      </c>
      <c r="CM353" s="239" t="str">
        <f t="shared" si="570"/>
        <v/>
      </c>
      <c r="CN353" s="239" t="str">
        <f t="shared" si="571"/>
        <v/>
      </c>
      <c r="CP353" s="239" t="str">
        <f t="shared" si="572"/>
        <v/>
      </c>
      <c r="CQ353" s="239" t="str">
        <f t="shared" si="573"/>
        <v/>
      </c>
      <c r="CR353" s="239" t="str">
        <f t="shared" si="574"/>
        <v/>
      </c>
      <c r="CS353" s="239" t="str">
        <f t="shared" si="575"/>
        <v/>
      </c>
      <c r="CT353" s="239" t="str">
        <f t="shared" si="576"/>
        <v/>
      </c>
      <c r="CU353" s="239" t="str">
        <f t="shared" si="577"/>
        <v/>
      </c>
      <c r="CV353" s="239" t="str">
        <f t="shared" si="578"/>
        <v/>
      </c>
      <c r="CW353" s="239" t="str">
        <f t="shared" si="579"/>
        <v/>
      </c>
      <c r="CX353" s="239" t="str">
        <f t="shared" si="580"/>
        <v/>
      </c>
      <c r="CY353" s="239" t="str">
        <f t="shared" si="581"/>
        <v/>
      </c>
      <c r="CZ353" s="239" t="str">
        <f t="shared" si="582"/>
        <v/>
      </c>
      <c r="DA353" s="239" t="str">
        <f t="shared" si="583"/>
        <v/>
      </c>
      <c r="DB353" s="239" t="str">
        <f t="shared" si="584"/>
        <v/>
      </c>
      <c r="DC353" s="239" t="str">
        <f t="shared" si="585"/>
        <v/>
      </c>
      <c r="DD353" s="239" t="str">
        <f t="shared" si="586"/>
        <v/>
      </c>
      <c r="DE353" s="239" t="str">
        <f t="shared" si="587"/>
        <v/>
      </c>
      <c r="DF353" s="239" t="str">
        <f t="shared" si="588"/>
        <v/>
      </c>
      <c r="DG353" s="239" t="str">
        <f t="shared" si="589"/>
        <v/>
      </c>
      <c r="DH353" s="239" t="str">
        <f t="shared" si="590"/>
        <v/>
      </c>
      <c r="DI353" s="239" t="str">
        <f t="shared" si="591"/>
        <v/>
      </c>
      <c r="DJ353" s="239" t="str">
        <f t="shared" si="592"/>
        <v/>
      </c>
      <c r="DK353" s="239" t="str">
        <f t="shared" si="593"/>
        <v/>
      </c>
      <c r="DL353" s="239" t="str">
        <f t="shared" si="594"/>
        <v/>
      </c>
      <c r="DM353" s="239" t="str">
        <f t="shared" si="595"/>
        <v/>
      </c>
      <c r="DN353" s="239" t="str">
        <f t="shared" si="596"/>
        <v/>
      </c>
      <c r="DO353" s="239" t="str">
        <f t="shared" si="597"/>
        <v/>
      </c>
      <c r="DP353" s="239" t="str">
        <f t="shared" si="598"/>
        <v/>
      </c>
    </row>
    <row r="354" spans="1:120" ht="35.25" hidden="1" customHeight="1" x14ac:dyDescent="0.25">
      <c r="A354" s="53" t="s">
        <v>4509</v>
      </c>
      <c r="B354" s="53">
        <v>103</v>
      </c>
      <c r="C354" s="53" t="s">
        <v>53</v>
      </c>
      <c r="D354" s="53" t="s">
        <v>1557</v>
      </c>
      <c r="E354" s="53">
        <v>0</v>
      </c>
      <c r="F354" s="53" t="s">
        <v>1579</v>
      </c>
      <c r="G354" s="53" t="str">
        <f t="shared" si="600"/>
        <v>103-1</v>
      </c>
      <c r="H354" s="53" t="s">
        <v>94</v>
      </c>
      <c r="I354" s="53" t="s">
        <v>196</v>
      </c>
      <c r="J354" s="53" t="s">
        <v>80</v>
      </c>
      <c r="K354" s="53" t="s">
        <v>80</v>
      </c>
      <c r="L354" s="53" t="s">
        <v>80</v>
      </c>
      <c r="M354" s="53" t="s">
        <v>80</v>
      </c>
      <c r="N354" s="53" t="s">
        <v>80</v>
      </c>
      <c r="O354" s="53" t="s">
        <v>80</v>
      </c>
      <c r="P354" s="53" t="s">
        <v>1580</v>
      </c>
      <c r="Q354" s="52">
        <v>0.15</v>
      </c>
      <c r="R354" s="52">
        <f>+Q354*Q350</f>
        <v>5.2499999999999998E-2</v>
      </c>
      <c r="S354" s="53">
        <v>1</v>
      </c>
      <c r="T354" s="53" t="s">
        <v>84</v>
      </c>
      <c r="U354" s="53" t="s">
        <v>1581</v>
      </c>
      <c r="V354" s="23">
        <v>45110</v>
      </c>
      <c r="W354" s="23">
        <v>45163</v>
      </c>
      <c r="X354" s="53" t="s">
        <v>1562</v>
      </c>
      <c r="Y354" s="49" t="s">
        <v>202</v>
      </c>
      <c r="Z354" s="59" t="s">
        <v>100</v>
      </c>
      <c r="AA354" s="60">
        <v>1</v>
      </c>
      <c r="AB354" s="60" t="s">
        <v>1582</v>
      </c>
      <c r="AC354" s="69">
        <v>45111</v>
      </c>
      <c r="AD354" s="60">
        <v>1</v>
      </c>
      <c r="AE354" s="60" t="s">
        <v>1583</v>
      </c>
      <c r="AF354" s="69">
        <v>45111</v>
      </c>
      <c r="AG354" s="60" t="s">
        <v>79</v>
      </c>
      <c r="AH354" s="60">
        <v>1</v>
      </c>
      <c r="AI354" s="52">
        <f t="shared" si="516"/>
        <v>5.2499999999999998E-2</v>
      </c>
      <c r="AJ354" s="52">
        <f t="shared" si="602"/>
        <v>1</v>
      </c>
      <c r="AK354" s="52"/>
      <c r="AL354" s="239" t="str">
        <f t="shared" si="536"/>
        <v/>
      </c>
      <c r="AM354" s="239" t="str">
        <f t="shared" si="537"/>
        <v/>
      </c>
      <c r="AN354" s="239" t="str">
        <f t="shared" si="538"/>
        <v/>
      </c>
      <c r="AO354" s="239" t="str">
        <f t="shared" si="539"/>
        <v/>
      </c>
      <c r="AP354" s="239" t="str">
        <f t="shared" si="540"/>
        <v/>
      </c>
      <c r="AQ354" s="239" t="str">
        <f t="shared" si="541"/>
        <v/>
      </c>
      <c r="AR354" s="239" t="str">
        <f t="shared" si="542"/>
        <v/>
      </c>
      <c r="AS354" s="239" t="str">
        <f t="shared" si="543"/>
        <v/>
      </c>
      <c r="AT354" s="239" t="str">
        <f t="shared" si="544"/>
        <v/>
      </c>
      <c r="AU354" s="239" t="str">
        <f t="shared" si="518"/>
        <v/>
      </c>
      <c r="AV354" s="239" t="str">
        <f t="shared" si="519"/>
        <v/>
      </c>
      <c r="AW354" s="239" t="str">
        <f t="shared" si="520"/>
        <v/>
      </c>
      <c r="AX354" s="239" t="str">
        <f t="shared" si="521"/>
        <v/>
      </c>
      <c r="AY354" s="239" t="str">
        <f t="shared" si="522"/>
        <v/>
      </c>
      <c r="AZ354" s="239" t="str">
        <f t="shared" si="523"/>
        <v/>
      </c>
      <c r="BA354" s="239" t="str">
        <f t="shared" si="524"/>
        <v/>
      </c>
      <c r="BB354" s="239" t="str">
        <f t="shared" si="525"/>
        <v/>
      </c>
      <c r="BC354" s="239" t="str">
        <f t="shared" si="526"/>
        <v/>
      </c>
      <c r="BD354" s="239" t="str">
        <f t="shared" si="527"/>
        <v/>
      </c>
      <c r="BE354" s="239" t="str">
        <f t="shared" si="528"/>
        <v/>
      </c>
      <c r="BF354" s="239" t="str">
        <f t="shared" si="529"/>
        <v/>
      </c>
      <c r="BG354" s="239" t="str">
        <f t="shared" si="530"/>
        <v/>
      </c>
      <c r="BH354" s="239" t="str">
        <f t="shared" si="531"/>
        <v/>
      </c>
      <c r="BI354" s="239" t="str">
        <f t="shared" si="532"/>
        <v/>
      </c>
      <c r="BJ354" s="239" t="str">
        <f t="shared" si="533"/>
        <v/>
      </c>
      <c r="BK354" s="239" t="str">
        <f t="shared" si="534"/>
        <v/>
      </c>
      <c r="BL354" s="239" t="str">
        <f t="shared" si="535"/>
        <v/>
      </c>
      <c r="BN354" s="239" t="str">
        <f t="shared" si="545"/>
        <v/>
      </c>
      <c r="BO354" s="239" t="str">
        <f t="shared" si="546"/>
        <v/>
      </c>
      <c r="BP354" s="239" t="str">
        <f t="shared" si="547"/>
        <v/>
      </c>
      <c r="BQ354" s="239" t="str">
        <f t="shared" si="548"/>
        <v/>
      </c>
      <c r="BR354" s="239" t="str">
        <f t="shared" si="549"/>
        <v/>
      </c>
      <c r="BS354" s="239" t="str">
        <f t="shared" si="550"/>
        <v/>
      </c>
      <c r="BT354" s="239" t="str">
        <f t="shared" si="551"/>
        <v/>
      </c>
      <c r="BU354" s="239" t="str">
        <f t="shared" si="552"/>
        <v/>
      </c>
      <c r="BV354" s="239" t="str">
        <f t="shared" si="553"/>
        <v/>
      </c>
      <c r="BW354" s="239" t="str">
        <f t="shared" si="554"/>
        <v/>
      </c>
      <c r="BX354" s="239" t="str">
        <f t="shared" si="555"/>
        <v/>
      </c>
      <c r="BY354" s="239" t="str">
        <f t="shared" si="556"/>
        <v/>
      </c>
      <c r="BZ354" s="239" t="str">
        <f t="shared" si="557"/>
        <v/>
      </c>
      <c r="CA354" s="239" t="str">
        <f t="shared" si="558"/>
        <v/>
      </c>
      <c r="CB354" s="239" t="str">
        <f t="shared" si="559"/>
        <v/>
      </c>
      <c r="CC354" s="239" t="str">
        <f t="shared" si="560"/>
        <v/>
      </c>
      <c r="CD354" s="239" t="str">
        <f t="shared" si="561"/>
        <v/>
      </c>
      <c r="CE354" s="239" t="str">
        <f t="shared" si="562"/>
        <v/>
      </c>
      <c r="CF354" s="239" t="str">
        <f t="shared" si="563"/>
        <v/>
      </c>
      <c r="CG354" s="239" t="str">
        <f t="shared" si="564"/>
        <v/>
      </c>
      <c r="CH354" s="239" t="str">
        <f t="shared" si="565"/>
        <v/>
      </c>
      <c r="CI354" s="239" t="str">
        <f t="shared" si="566"/>
        <v/>
      </c>
      <c r="CJ354" s="239" t="str">
        <f t="shared" si="567"/>
        <v/>
      </c>
      <c r="CK354" s="239" t="str">
        <f t="shared" si="568"/>
        <v/>
      </c>
      <c r="CL354" s="239" t="str">
        <f t="shared" si="569"/>
        <v/>
      </c>
      <c r="CM354" s="239" t="str">
        <f t="shared" si="570"/>
        <v/>
      </c>
      <c r="CN354" s="239" t="str">
        <f t="shared" si="571"/>
        <v/>
      </c>
      <c r="CP354" s="239" t="str">
        <f t="shared" si="572"/>
        <v/>
      </c>
      <c r="CQ354" s="239" t="str">
        <f t="shared" si="573"/>
        <v/>
      </c>
      <c r="CR354" s="239" t="str">
        <f t="shared" si="574"/>
        <v/>
      </c>
      <c r="CS354" s="239" t="str">
        <f t="shared" si="575"/>
        <v/>
      </c>
      <c r="CT354" s="239" t="str">
        <f t="shared" si="576"/>
        <v/>
      </c>
      <c r="CU354" s="239" t="str">
        <f t="shared" si="577"/>
        <v/>
      </c>
      <c r="CV354" s="239" t="str">
        <f t="shared" si="578"/>
        <v/>
      </c>
      <c r="CW354" s="239" t="str">
        <f t="shared" si="579"/>
        <v/>
      </c>
      <c r="CX354" s="239" t="str">
        <f t="shared" si="580"/>
        <v/>
      </c>
      <c r="CY354" s="239" t="str">
        <f t="shared" si="581"/>
        <v/>
      </c>
      <c r="CZ354" s="239" t="str">
        <f t="shared" si="582"/>
        <v/>
      </c>
      <c r="DA354" s="239" t="str">
        <f t="shared" si="583"/>
        <v/>
      </c>
      <c r="DB354" s="239" t="str">
        <f t="shared" si="584"/>
        <v/>
      </c>
      <c r="DC354" s="239" t="str">
        <f t="shared" si="585"/>
        <v/>
      </c>
      <c r="DD354" s="239" t="str">
        <f t="shared" si="586"/>
        <v/>
      </c>
      <c r="DE354" s="239" t="str">
        <f t="shared" si="587"/>
        <v/>
      </c>
      <c r="DF354" s="239" t="str">
        <f t="shared" si="588"/>
        <v/>
      </c>
      <c r="DG354" s="239" t="str">
        <f t="shared" si="589"/>
        <v/>
      </c>
      <c r="DH354" s="239" t="str">
        <f t="shared" si="590"/>
        <v/>
      </c>
      <c r="DI354" s="239" t="str">
        <f t="shared" si="591"/>
        <v/>
      </c>
      <c r="DJ354" s="239" t="str">
        <f t="shared" si="592"/>
        <v/>
      </c>
      <c r="DK354" s="239" t="str">
        <f t="shared" si="593"/>
        <v/>
      </c>
      <c r="DL354" s="239" t="str">
        <f t="shared" si="594"/>
        <v/>
      </c>
      <c r="DM354" s="239" t="str">
        <f t="shared" si="595"/>
        <v/>
      </c>
      <c r="DN354" s="239" t="str">
        <f t="shared" si="596"/>
        <v/>
      </c>
      <c r="DO354" s="239" t="str">
        <f t="shared" si="597"/>
        <v/>
      </c>
      <c r="DP354" s="239" t="str">
        <f t="shared" si="598"/>
        <v/>
      </c>
    </row>
    <row r="355" spans="1:120" ht="35.25" hidden="1" customHeight="1" x14ac:dyDescent="0.25">
      <c r="A355" s="53" t="s">
        <v>4509</v>
      </c>
      <c r="B355" s="53">
        <v>103</v>
      </c>
      <c r="C355" s="53" t="s">
        <v>53</v>
      </c>
      <c r="D355" s="53" t="s">
        <v>1557</v>
      </c>
      <c r="E355" s="53">
        <v>0</v>
      </c>
      <c r="F355" s="53" t="s">
        <v>1584</v>
      </c>
      <c r="G355" s="53" t="str">
        <f t="shared" si="600"/>
        <v>103-1</v>
      </c>
      <c r="H355" s="53" t="s">
        <v>94</v>
      </c>
      <c r="I355" s="53" t="s">
        <v>196</v>
      </c>
      <c r="J355" s="53" t="s">
        <v>80</v>
      </c>
      <c r="K355" s="53" t="s">
        <v>80</v>
      </c>
      <c r="L355" s="53" t="s">
        <v>80</v>
      </c>
      <c r="M355" s="53" t="s">
        <v>80</v>
      </c>
      <c r="N355" s="53" t="s">
        <v>80</v>
      </c>
      <c r="O355" s="53" t="s">
        <v>80</v>
      </c>
      <c r="P355" s="53" t="s">
        <v>1585</v>
      </c>
      <c r="Q355" s="52">
        <v>0.25</v>
      </c>
      <c r="R355" s="52">
        <f>+Q355*Q350</f>
        <v>8.7499999999999994E-2</v>
      </c>
      <c r="S355" s="53">
        <v>1</v>
      </c>
      <c r="T355" s="53" t="s">
        <v>84</v>
      </c>
      <c r="U355" s="53" t="s">
        <v>1586</v>
      </c>
      <c r="V355" s="23">
        <v>45166</v>
      </c>
      <c r="W355" s="23">
        <v>45184</v>
      </c>
      <c r="X355" s="53" t="s">
        <v>1562</v>
      </c>
      <c r="Y355" s="49" t="s">
        <v>202</v>
      </c>
      <c r="Z355" s="59" t="s">
        <v>100</v>
      </c>
      <c r="AA355" s="60">
        <v>1</v>
      </c>
      <c r="AB355" s="60" t="s">
        <v>1587</v>
      </c>
      <c r="AC355" s="69">
        <v>45210</v>
      </c>
      <c r="AD355" s="60">
        <v>1</v>
      </c>
      <c r="AE355" s="60" t="s">
        <v>1588</v>
      </c>
      <c r="AF355" s="69">
        <v>45210</v>
      </c>
      <c r="AG355" s="60" t="s">
        <v>125</v>
      </c>
      <c r="AH355" s="60">
        <v>0.95</v>
      </c>
      <c r="AI355" s="52">
        <f t="shared" si="516"/>
        <v>8.7499999999999994E-2</v>
      </c>
      <c r="AJ355" s="52">
        <f t="shared" si="602"/>
        <v>1</v>
      </c>
      <c r="AK355" s="52"/>
      <c r="AL355" s="239" t="str">
        <f t="shared" si="536"/>
        <v/>
      </c>
      <c r="AM355" s="239" t="str">
        <f t="shared" si="537"/>
        <v/>
      </c>
      <c r="AN355" s="239" t="str">
        <f t="shared" si="538"/>
        <v/>
      </c>
      <c r="AO355" s="239" t="str">
        <f t="shared" si="539"/>
        <v/>
      </c>
      <c r="AP355" s="239" t="str">
        <f t="shared" si="540"/>
        <v/>
      </c>
      <c r="AQ355" s="239" t="str">
        <f t="shared" si="541"/>
        <v/>
      </c>
      <c r="AR355" s="239" t="str">
        <f t="shared" si="542"/>
        <v/>
      </c>
      <c r="AS355" s="239" t="str">
        <f t="shared" si="543"/>
        <v/>
      </c>
      <c r="AT355" s="239" t="str">
        <f t="shared" si="544"/>
        <v/>
      </c>
      <c r="AU355" s="239" t="str">
        <f t="shared" si="518"/>
        <v/>
      </c>
      <c r="AV355" s="239" t="str">
        <f t="shared" si="519"/>
        <v/>
      </c>
      <c r="AW355" s="239" t="str">
        <f t="shared" si="520"/>
        <v/>
      </c>
      <c r="AX355" s="239" t="str">
        <f t="shared" si="521"/>
        <v/>
      </c>
      <c r="AY355" s="239" t="str">
        <f t="shared" si="522"/>
        <v/>
      </c>
      <c r="AZ355" s="239" t="str">
        <f t="shared" si="523"/>
        <v/>
      </c>
      <c r="BA355" s="239" t="str">
        <f t="shared" si="524"/>
        <v/>
      </c>
      <c r="BB355" s="239" t="str">
        <f t="shared" si="525"/>
        <v/>
      </c>
      <c r="BC355" s="239" t="str">
        <f t="shared" si="526"/>
        <v/>
      </c>
      <c r="BD355" s="239" t="str">
        <f t="shared" si="527"/>
        <v/>
      </c>
      <c r="BE355" s="239" t="str">
        <f t="shared" si="528"/>
        <v/>
      </c>
      <c r="BF355" s="239" t="str">
        <f t="shared" si="529"/>
        <v/>
      </c>
      <c r="BG355" s="239" t="str">
        <f t="shared" si="530"/>
        <v/>
      </c>
      <c r="BH355" s="239" t="str">
        <f t="shared" si="531"/>
        <v/>
      </c>
      <c r="BI355" s="239" t="str">
        <f t="shared" si="532"/>
        <v/>
      </c>
      <c r="BJ355" s="239" t="str">
        <f t="shared" si="533"/>
        <v/>
      </c>
      <c r="BK355" s="239" t="str">
        <f t="shared" si="534"/>
        <v/>
      </c>
      <c r="BL355" s="239" t="str">
        <f t="shared" si="535"/>
        <v/>
      </c>
      <c r="BN355" s="239" t="str">
        <f t="shared" si="545"/>
        <v/>
      </c>
      <c r="BO355" s="239" t="str">
        <f t="shared" si="546"/>
        <v/>
      </c>
      <c r="BP355" s="239" t="str">
        <f t="shared" si="547"/>
        <v/>
      </c>
      <c r="BQ355" s="239" t="str">
        <f t="shared" si="548"/>
        <v/>
      </c>
      <c r="BR355" s="239" t="str">
        <f t="shared" si="549"/>
        <v/>
      </c>
      <c r="BS355" s="239" t="str">
        <f t="shared" si="550"/>
        <v/>
      </c>
      <c r="BT355" s="239" t="str">
        <f t="shared" si="551"/>
        <v/>
      </c>
      <c r="BU355" s="239" t="str">
        <f t="shared" si="552"/>
        <v/>
      </c>
      <c r="BV355" s="239" t="str">
        <f t="shared" si="553"/>
        <v/>
      </c>
      <c r="BW355" s="239" t="str">
        <f t="shared" si="554"/>
        <v/>
      </c>
      <c r="BX355" s="239" t="str">
        <f t="shared" si="555"/>
        <v/>
      </c>
      <c r="BY355" s="239" t="str">
        <f t="shared" si="556"/>
        <v/>
      </c>
      <c r="BZ355" s="239" t="str">
        <f t="shared" si="557"/>
        <v/>
      </c>
      <c r="CA355" s="239" t="str">
        <f t="shared" si="558"/>
        <v/>
      </c>
      <c r="CB355" s="239" t="str">
        <f t="shared" si="559"/>
        <v/>
      </c>
      <c r="CC355" s="239" t="str">
        <f t="shared" si="560"/>
        <v/>
      </c>
      <c r="CD355" s="239" t="str">
        <f t="shared" si="561"/>
        <v/>
      </c>
      <c r="CE355" s="239" t="str">
        <f t="shared" si="562"/>
        <v/>
      </c>
      <c r="CF355" s="239" t="str">
        <f t="shared" si="563"/>
        <v/>
      </c>
      <c r="CG355" s="239" t="str">
        <f t="shared" si="564"/>
        <v/>
      </c>
      <c r="CH355" s="239" t="str">
        <f t="shared" si="565"/>
        <v/>
      </c>
      <c r="CI355" s="239" t="str">
        <f t="shared" si="566"/>
        <v/>
      </c>
      <c r="CJ355" s="239" t="str">
        <f t="shared" si="567"/>
        <v/>
      </c>
      <c r="CK355" s="239" t="str">
        <f t="shared" si="568"/>
        <v/>
      </c>
      <c r="CL355" s="239" t="str">
        <f t="shared" si="569"/>
        <v/>
      </c>
      <c r="CM355" s="239" t="str">
        <f t="shared" si="570"/>
        <v/>
      </c>
      <c r="CN355" s="239" t="str">
        <f t="shared" si="571"/>
        <v/>
      </c>
      <c r="CP355" s="239" t="str">
        <f t="shared" si="572"/>
        <v/>
      </c>
      <c r="CQ355" s="239" t="str">
        <f t="shared" si="573"/>
        <v/>
      </c>
      <c r="CR355" s="239" t="str">
        <f t="shared" si="574"/>
        <v/>
      </c>
      <c r="CS355" s="239" t="str">
        <f t="shared" si="575"/>
        <v/>
      </c>
      <c r="CT355" s="239" t="str">
        <f t="shared" si="576"/>
        <v/>
      </c>
      <c r="CU355" s="239" t="str">
        <f t="shared" si="577"/>
        <v/>
      </c>
      <c r="CV355" s="239" t="str">
        <f t="shared" si="578"/>
        <v/>
      </c>
      <c r="CW355" s="239" t="str">
        <f t="shared" si="579"/>
        <v/>
      </c>
      <c r="CX355" s="239" t="str">
        <f t="shared" si="580"/>
        <v/>
      </c>
      <c r="CY355" s="239" t="str">
        <f t="shared" si="581"/>
        <v/>
      </c>
      <c r="CZ355" s="239" t="str">
        <f t="shared" si="582"/>
        <v/>
      </c>
      <c r="DA355" s="239" t="str">
        <f t="shared" si="583"/>
        <v/>
      </c>
      <c r="DB355" s="239" t="str">
        <f t="shared" si="584"/>
        <v/>
      </c>
      <c r="DC355" s="239" t="str">
        <f t="shared" si="585"/>
        <v/>
      </c>
      <c r="DD355" s="239" t="str">
        <f t="shared" si="586"/>
        <v/>
      </c>
      <c r="DE355" s="239" t="str">
        <f t="shared" si="587"/>
        <v/>
      </c>
      <c r="DF355" s="239" t="str">
        <f t="shared" si="588"/>
        <v/>
      </c>
      <c r="DG355" s="239" t="str">
        <f t="shared" si="589"/>
        <v/>
      </c>
      <c r="DH355" s="239" t="str">
        <f t="shared" si="590"/>
        <v/>
      </c>
      <c r="DI355" s="239" t="str">
        <f t="shared" si="591"/>
        <v/>
      </c>
      <c r="DJ355" s="239" t="str">
        <f t="shared" si="592"/>
        <v/>
      </c>
      <c r="DK355" s="239" t="str">
        <f t="shared" si="593"/>
        <v/>
      </c>
      <c r="DL355" s="239" t="str">
        <f t="shared" si="594"/>
        <v/>
      </c>
      <c r="DM355" s="239" t="str">
        <f t="shared" si="595"/>
        <v/>
      </c>
      <c r="DN355" s="239" t="str">
        <f t="shared" si="596"/>
        <v/>
      </c>
      <c r="DO355" s="239" t="str">
        <f t="shared" si="597"/>
        <v/>
      </c>
      <c r="DP355" s="239" t="str">
        <f t="shared" si="598"/>
        <v/>
      </c>
    </row>
    <row r="356" spans="1:120" ht="35.25" hidden="1" customHeight="1" x14ac:dyDescent="0.25">
      <c r="A356" s="49" t="s">
        <v>4509</v>
      </c>
      <c r="B356" s="49">
        <v>103</v>
      </c>
      <c r="C356" s="49" t="s">
        <v>53</v>
      </c>
      <c r="D356" s="49" t="s">
        <v>1557</v>
      </c>
      <c r="E356" s="49">
        <v>0</v>
      </c>
      <c r="F356" s="49" t="s">
        <v>1589</v>
      </c>
      <c r="G356" s="49" t="str">
        <f t="shared" si="600"/>
        <v>103-2</v>
      </c>
      <c r="H356" s="49" t="s">
        <v>75</v>
      </c>
      <c r="I356" s="49" t="s">
        <v>196</v>
      </c>
      <c r="J356" s="49" t="s">
        <v>143</v>
      </c>
      <c r="K356" s="49" t="s">
        <v>1052</v>
      </c>
      <c r="L356" s="49" t="s">
        <v>125</v>
      </c>
      <c r="M356" s="49" t="s">
        <v>80</v>
      </c>
      <c r="N356" s="49" t="s">
        <v>1590</v>
      </c>
      <c r="O356" s="49" t="s">
        <v>80</v>
      </c>
      <c r="P356" s="49" t="s">
        <v>1591</v>
      </c>
      <c r="Q356" s="50">
        <v>0.35</v>
      </c>
      <c r="R356" s="50"/>
      <c r="S356" s="49">
        <v>1</v>
      </c>
      <c r="T356" s="49" t="s">
        <v>84</v>
      </c>
      <c r="U356" s="49" t="s">
        <v>1592</v>
      </c>
      <c r="V356" s="51">
        <v>44963</v>
      </c>
      <c r="W356" s="51">
        <v>45254</v>
      </c>
      <c r="X356" s="49" t="s">
        <v>1562</v>
      </c>
      <c r="Y356" s="49" t="s">
        <v>87</v>
      </c>
      <c r="Z356" s="59" t="s">
        <v>100</v>
      </c>
      <c r="AA356" s="201">
        <v>1</v>
      </c>
      <c r="AB356" s="200" t="s">
        <v>1593</v>
      </c>
      <c r="AC356" s="202">
        <v>45273</v>
      </c>
      <c r="AD356" s="201">
        <v>1</v>
      </c>
      <c r="AE356" s="200" t="s">
        <v>495</v>
      </c>
      <c r="AF356" s="202">
        <v>45273</v>
      </c>
      <c r="AG356" s="200" t="s">
        <v>79</v>
      </c>
      <c r="AH356" s="200" t="s">
        <v>92</v>
      </c>
      <c r="AI356" s="52">
        <f t="shared" si="516"/>
        <v>0.35</v>
      </c>
      <c r="AJ356" s="52"/>
      <c r="AK356" s="52"/>
      <c r="AL356" s="239" t="str">
        <f t="shared" si="536"/>
        <v/>
      </c>
      <c r="AM356" s="239" t="str">
        <f t="shared" si="537"/>
        <v/>
      </c>
      <c r="AN356" s="239" t="str">
        <f t="shared" si="538"/>
        <v/>
      </c>
      <c r="AO356" s="239" t="str">
        <f t="shared" si="539"/>
        <v/>
      </c>
      <c r="AP356" s="239" t="str">
        <f t="shared" si="540"/>
        <v/>
      </c>
      <c r="AQ356" s="239" t="str">
        <f t="shared" si="541"/>
        <v/>
      </c>
      <c r="AR356" s="239" t="str">
        <f t="shared" si="542"/>
        <v/>
      </c>
      <c r="AS356" s="239" t="str">
        <f t="shared" si="543"/>
        <v/>
      </c>
      <c r="AT356" s="239" t="str">
        <f t="shared" si="544"/>
        <v/>
      </c>
      <c r="AU356" s="239" t="str">
        <f t="shared" si="518"/>
        <v/>
      </c>
      <c r="AV356" s="239" t="str">
        <f t="shared" si="519"/>
        <v/>
      </c>
      <c r="AW356" s="239" t="str">
        <f t="shared" si="520"/>
        <v/>
      </c>
      <c r="AX356" s="239" t="str">
        <f t="shared" si="521"/>
        <v/>
      </c>
      <c r="AY356" s="239" t="str">
        <f t="shared" si="522"/>
        <v/>
      </c>
      <c r="AZ356" s="239" t="str">
        <f t="shared" si="523"/>
        <v/>
      </c>
      <c r="BA356" s="239" t="str">
        <f t="shared" si="524"/>
        <v/>
      </c>
      <c r="BB356" s="239" t="str">
        <f t="shared" si="525"/>
        <v/>
      </c>
      <c r="BC356" s="239" t="str">
        <f t="shared" si="526"/>
        <v/>
      </c>
      <c r="BD356" s="239" t="str">
        <f t="shared" si="527"/>
        <v/>
      </c>
      <c r="BE356" s="239" t="str">
        <f t="shared" si="528"/>
        <v/>
      </c>
      <c r="BF356" s="239" t="str">
        <f t="shared" si="529"/>
        <v/>
      </c>
      <c r="BG356" s="239" t="str">
        <f t="shared" si="530"/>
        <v/>
      </c>
      <c r="BH356" s="239" t="str">
        <f t="shared" si="531"/>
        <v/>
      </c>
      <c r="BI356" s="239" t="str">
        <f t="shared" si="532"/>
        <v/>
      </c>
      <c r="BJ356" s="239" t="str">
        <f t="shared" si="533"/>
        <v/>
      </c>
      <c r="BK356" s="239" t="str">
        <f t="shared" si="534"/>
        <v/>
      </c>
      <c r="BL356" s="239" t="str">
        <f t="shared" si="535"/>
        <v/>
      </c>
      <c r="BN356" s="239" t="str">
        <f t="shared" si="545"/>
        <v/>
      </c>
      <c r="BO356" s="239" t="str">
        <f t="shared" si="546"/>
        <v/>
      </c>
      <c r="BP356" s="239" t="str">
        <f t="shared" si="547"/>
        <v/>
      </c>
      <c r="BQ356" s="239" t="str">
        <f t="shared" si="548"/>
        <v/>
      </c>
      <c r="BR356" s="239" t="str">
        <f t="shared" si="549"/>
        <v/>
      </c>
      <c r="BS356" s="239" t="str">
        <f t="shared" si="550"/>
        <v/>
      </c>
      <c r="BT356" s="239" t="str">
        <f t="shared" si="551"/>
        <v/>
      </c>
      <c r="BU356" s="239" t="str">
        <f t="shared" si="552"/>
        <v/>
      </c>
      <c r="BV356" s="239" t="str">
        <f t="shared" si="553"/>
        <v/>
      </c>
      <c r="BW356" s="239" t="str">
        <f t="shared" si="554"/>
        <v/>
      </c>
      <c r="BX356" s="239" t="str">
        <f t="shared" si="555"/>
        <v/>
      </c>
      <c r="BY356" s="239" t="str">
        <f t="shared" si="556"/>
        <v/>
      </c>
      <c r="BZ356" s="239" t="str">
        <f t="shared" si="557"/>
        <v/>
      </c>
      <c r="CA356" s="239" t="str">
        <f t="shared" si="558"/>
        <v/>
      </c>
      <c r="CB356" s="239" t="str">
        <f t="shared" si="559"/>
        <v/>
      </c>
      <c r="CC356" s="239" t="str">
        <f t="shared" si="560"/>
        <v/>
      </c>
      <c r="CD356" s="239" t="str">
        <f t="shared" si="561"/>
        <v/>
      </c>
      <c r="CE356" s="239" t="str">
        <f t="shared" si="562"/>
        <v/>
      </c>
      <c r="CF356" s="239" t="str">
        <f t="shared" si="563"/>
        <v/>
      </c>
      <c r="CG356" s="239" t="str">
        <f t="shared" si="564"/>
        <v/>
      </c>
      <c r="CH356" s="239" t="str">
        <f t="shared" si="565"/>
        <v/>
      </c>
      <c r="CI356" s="239" t="str">
        <f t="shared" si="566"/>
        <v/>
      </c>
      <c r="CJ356" s="239" t="str">
        <f t="shared" si="567"/>
        <v/>
      </c>
      <c r="CK356" s="239" t="str">
        <f t="shared" si="568"/>
        <v/>
      </c>
      <c r="CL356" s="239" t="str">
        <f t="shared" si="569"/>
        <v/>
      </c>
      <c r="CM356" s="239" t="str">
        <f t="shared" si="570"/>
        <v/>
      </c>
      <c r="CN356" s="239" t="str">
        <f t="shared" si="571"/>
        <v/>
      </c>
      <c r="CP356" s="239" t="str">
        <f t="shared" si="572"/>
        <v/>
      </c>
      <c r="CQ356" s="239" t="str">
        <f t="shared" si="573"/>
        <v/>
      </c>
      <c r="CR356" s="239" t="str">
        <f t="shared" si="574"/>
        <v/>
      </c>
      <c r="CS356" s="239" t="str">
        <f t="shared" si="575"/>
        <v/>
      </c>
      <c r="CT356" s="239" t="str">
        <f t="shared" si="576"/>
        <v/>
      </c>
      <c r="CU356" s="239" t="str">
        <f t="shared" si="577"/>
        <v/>
      </c>
      <c r="CV356" s="239" t="str">
        <f t="shared" si="578"/>
        <v/>
      </c>
      <c r="CW356" s="239" t="str">
        <f t="shared" si="579"/>
        <v/>
      </c>
      <c r="CX356" s="239" t="str">
        <f t="shared" si="580"/>
        <v/>
      </c>
      <c r="CY356" s="239" t="str">
        <f t="shared" si="581"/>
        <v/>
      </c>
      <c r="CZ356" s="239" t="str">
        <f t="shared" si="582"/>
        <v/>
      </c>
      <c r="DA356" s="239" t="str">
        <f t="shared" si="583"/>
        <v/>
      </c>
      <c r="DB356" s="239" t="str">
        <f t="shared" si="584"/>
        <v/>
      </c>
      <c r="DC356" s="239" t="str">
        <f t="shared" si="585"/>
        <v/>
      </c>
      <c r="DD356" s="239" t="str">
        <f t="shared" si="586"/>
        <v/>
      </c>
      <c r="DE356" s="239" t="str">
        <f t="shared" si="587"/>
        <v/>
      </c>
      <c r="DF356" s="239" t="str">
        <f t="shared" si="588"/>
        <v/>
      </c>
      <c r="DG356" s="239" t="str">
        <f t="shared" si="589"/>
        <v/>
      </c>
      <c r="DH356" s="239" t="str">
        <f t="shared" si="590"/>
        <v/>
      </c>
      <c r="DI356" s="239" t="str">
        <f t="shared" si="591"/>
        <v/>
      </c>
      <c r="DJ356" s="239" t="str">
        <f t="shared" si="592"/>
        <v/>
      </c>
      <c r="DK356" s="239" t="str">
        <f t="shared" si="593"/>
        <v/>
      </c>
      <c r="DL356" s="239" t="str">
        <f t="shared" si="594"/>
        <v/>
      </c>
      <c r="DM356" s="239" t="str">
        <f t="shared" si="595"/>
        <v/>
      </c>
      <c r="DN356" s="239" t="str">
        <f t="shared" si="596"/>
        <v/>
      </c>
      <c r="DO356" s="239" t="str">
        <f t="shared" si="597"/>
        <v/>
      </c>
      <c r="DP356" s="239" t="str">
        <f t="shared" si="598"/>
        <v/>
      </c>
    </row>
    <row r="357" spans="1:120" ht="35.25" hidden="1" customHeight="1" x14ac:dyDescent="0.25">
      <c r="A357" s="53" t="s">
        <v>4509</v>
      </c>
      <c r="B357" s="53">
        <v>103</v>
      </c>
      <c r="C357" s="53" t="s">
        <v>53</v>
      </c>
      <c r="D357" s="53" t="s">
        <v>1557</v>
      </c>
      <c r="E357" s="53">
        <v>0</v>
      </c>
      <c r="F357" s="53" t="s">
        <v>1594</v>
      </c>
      <c r="G357" s="53" t="str">
        <f t="shared" si="600"/>
        <v>103-2</v>
      </c>
      <c r="H357" s="53" t="s">
        <v>94</v>
      </c>
      <c r="I357" s="53" t="s">
        <v>196</v>
      </c>
      <c r="J357" s="53" t="s">
        <v>80</v>
      </c>
      <c r="K357" s="53" t="s">
        <v>80</v>
      </c>
      <c r="L357" s="53" t="s">
        <v>80</v>
      </c>
      <c r="M357" s="53" t="s">
        <v>80</v>
      </c>
      <c r="N357" s="53" t="s">
        <v>80</v>
      </c>
      <c r="O357" s="53" t="s">
        <v>80</v>
      </c>
      <c r="P357" s="53" t="s">
        <v>1595</v>
      </c>
      <c r="Q357" s="52">
        <v>0.2</v>
      </c>
      <c r="R357" s="52">
        <f>+Q357*Q356</f>
        <v>6.9999999999999993E-2</v>
      </c>
      <c r="S357" s="53">
        <v>3</v>
      </c>
      <c r="T357" s="53" t="s">
        <v>84</v>
      </c>
      <c r="U357" s="53" t="s">
        <v>1596</v>
      </c>
      <c r="V357" s="23">
        <v>44963</v>
      </c>
      <c r="W357" s="23">
        <v>45233</v>
      </c>
      <c r="X357" s="53" t="s">
        <v>1562</v>
      </c>
      <c r="Y357" s="49" t="s">
        <v>87</v>
      </c>
      <c r="Z357" s="59" t="s">
        <v>100</v>
      </c>
      <c r="AA357" s="201">
        <v>1</v>
      </c>
      <c r="AB357" s="200" t="s">
        <v>1597</v>
      </c>
      <c r="AC357" s="202">
        <v>45233</v>
      </c>
      <c r="AD357" s="201">
        <v>1</v>
      </c>
      <c r="AE357" s="200" t="s">
        <v>386</v>
      </c>
      <c r="AF357" s="202">
        <v>45233</v>
      </c>
      <c r="AG357" s="200" t="s">
        <v>79</v>
      </c>
      <c r="AH357" s="201">
        <v>1</v>
      </c>
      <c r="AI357" s="52">
        <f t="shared" si="516"/>
        <v>6.9999999999999993E-2</v>
      </c>
      <c r="AJ357" s="52">
        <f t="shared" ref="AJ357:AJ359" si="603">+AI357/R357</f>
        <v>1</v>
      </c>
      <c r="AK357" s="52"/>
      <c r="AL357" s="239" t="str">
        <f t="shared" si="536"/>
        <v/>
      </c>
      <c r="AM357" s="239" t="str">
        <f t="shared" si="537"/>
        <v/>
      </c>
      <c r="AN357" s="239" t="str">
        <f t="shared" si="538"/>
        <v/>
      </c>
      <c r="AO357" s="239" t="str">
        <f t="shared" si="539"/>
        <v/>
      </c>
      <c r="AP357" s="239" t="str">
        <f t="shared" si="540"/>
        <v/>
      </c>
      <c r="AQ357" s="239" t="str">
        <f t="shared" si="541"/>
        <v/>
      </c>
      <c r="AR357" s="239" t="str">
        <f t="shared" si="542"/>
        <v/>
      </c>
      <c r="AS357" s="239" t="str">
        <f t="shared" si="543"/>
        <v/>
      </c>
      <c r="AT357" s="239" t="str">
        <f t="shared" si="544"/>
        <v/>
      </c>
      <c r="AU357" s="239" t="str">
        <f t="shared" si="518"/>
        <v/>
      </c>
      <c r="AV357" s="239" t="str">
        <f t="shared" si="519"/>
        <v/>
      </c>
      <c r="AW357" s="239" t="str">
        <f t="shared" si="520"/>
        <v/>
      </c>
      <c r="AX357" s="239" t="str">
        <f t="shared" si="521"/>
        <v/>
      </c>
      <c r="AY357" s="239" t="str">
        <f t="shared" si="522"/>
        <v/>
      </c>
      <c r="AZ357" s="239" t="str">
        <f t="shared" si="523"/>
        <v/>
      </c>
      <c r="BA357" s="239" t="str">
        <f t="shared" si="524"/>
        <v/>
      </c>
      <c r="BB357" s="239" t="str">
        <f t="shared" si="525"/>
        <v/>
      </c>
      <c r="BC357" s="239" t="str">
        <f t="shared" si="526"/>
        <v/>
      </c>
      <c r="BD357" s="239" t="str">
        <f t="shared" si="527"/>
        <v/>
      </c>
      <c r="BE357" s="239" t="str">
        <f t="shared" si="528"/>
        <v/>
      </c>
      <c r="BF357" s="239" t="str">
        <f t="shared" si="529"/>
        <v/>
      </c>
      <c r="BG357" s="239" t="str">
        <f t="shared" si="530"/>
        <v/>
      </c>
      <c r="BH357" s="239" t="str">
        <f t="shared" si="531"/>
        <v/>
      </c>
      <c r="BI357" s="239" t="str">
        <f t="shared" si="532"/>
        <v/>
      </c>
      <c r="BJ357" s="239" t="str">
        <f t="shared" si="533"/>
        <v/>
      </c>
      <c r="BK357" s="239" t="str">
        <f t="shared" si="534"/>
        <v/>
      </c>
      <c r="BL357" s="239" t="str">
        <f t="shared" si="535"/>
        <v/>
      </c>
      <c r="BN357" s="239" t="str">
        <f t="shared" si="545"/>
        <v/>
      </c>
      <c r="BO357" s="239" t="str">
        <f t="shared" si="546"/>
        <v/>
      </c>
      <c r="BP357" s="239" t="str">
        <f t="shared" si="547"/>
        <v/>
      </c>
      <c r="BQ357" s="239" t="str">
        <f t="shared" si="548"/>
        <v/>
      </c>
      <c r="BR357" s="239" t="str">
        <f t="shared" si="549"/>
        <v/>
      </c>
      <c r="BS357" s="239" t="str">
        <f t="shared" si="550"/>
        <v/>
      </c>
      <c r="BT357" s="239" t="str">
        <f t="shared" si="551"/>
        <v/>
      </c>
      <c r="BU357" s="239" t="str">
        <f t="shared" si="552"/>
        <v/>
      </c>
      <c r="BV357" s="239" t="str">
        <f t="shared" si="553"/>
        <v/>
      </c>
      <c r="BW357" s="239" t="str">
        <f t="shared" si="554"/>
        <v/>
      </c>
      <c r="BX357" s="239" t="str">
        <f t="shared" si="555"/>
        <v/>
      </c>
      <c r="BY357" s="239" t="str">
        <f t="shared" si="556"/>
        <v/>
      </c>
      <c r="BZ357" s="239" t="str">
        <f t="shared" si="557"/>
        <v/>
      </c>
      <c r="CA357" s="239" t="str">
        <f t="shared" si="558"/>
        <v/>
      </c>
      <c r="CB357" s="239" t="str">
        <f t="shared" si="559"/>
        <v/>
      </c>
      <c r="CC357" s="239" t="str">
        <f t="shared" si="560"/>
        <v/>
      </c>
      <c r="CD357" s="239" t="str">
        <f t="shared" si="561"/>
        <v/>
      </c>
      <c r="CE357" s="239" t="str">
        <f t="shared" si="562"/>
        <v/>
      </c>
      <c r="CF357" s="239" t="str">
        <f t="shared" si="563"/>
        <v/>
      </c>
      <c r="CG357" s="239" t="str">
        <f t="shared" si="564"/>
        <v/>
      </c>
      <c r="CH357" s="239" t="str">
        <f t="shared" si="565"/>
        <v/>
      </c>
      <c r="CI357" s="239" t="str">
        <f t="shared" si="566"/>
        <v/>
      </c>
      <c r="CJ357" s="239" t="str">
        <f t="shared" si="567"/>
        <v/>
      </c>
      <c r="CK357" s="239" t="str">
        <f t="shared" si="568"/>
        <v/>
      </c>
      <c r="CL357" s="239" t="str">
        <f t="shared" si="569"/>
        <v/>
      </c>
      <c r="CM357" s="239" t="str">
        <f t="shared" si="570"/>
        <v/>
      </c>
      <c r="CN357" s="239" t="str">
        <f t="shared" si="571"/>
        <v/>
      </c>
      <c r="CP357" s="239" t="str">
        <f t="shared" si="572"/>
        <v/>
      </c>
      <c r="CQ357" s="239" t="str">
        <f t="shared" si="573"/>
        <v/>
      </c>
      <c r="CR357" s="239" t="str">
        <f t="shared" si="574"/>
        <v/>
      </c>
      <c r="CS357" s="239" t="str">
        <f t="shared" si="575"/>
        <v/>
      </c>
      <c r="CT357" s="239" t="str">
        <f t="shared" si="576"/>
        <v/>
      </c>
      <c r="CU357" s="239" t="str">
        <f t="shared" si="577"/>
        <v/>
      </c>
      <c r="CV357" s="239" t="str">
        <f t="shared" si="578"/>
        <v/>
      </c>
      <c r="CW357" s="239" t="str">
        <f t="shared" si="579"/>
        <v/>
      </c>
      <c r="CX357" s="239" t="str">
        <f t="shared" si="580"/>
        <v/>
      </c>
      <c r="CY357" s="239" t="str">
        <f t="shared" si="581"/>
        <v/>
      </c>
      <c r="CZ357" s="239" t="str">
        <f t="shared" si="582"/>
        <v/>
      </c>
      <c r="DA357" s="239" t="str">
        <f t="shared" si="583"/>
        <v/>
      </c>
      <c r="DB357" s="239" t="str">
        <f t="shared" si="584"/>
        <v/>
      </c>
      <c r="DC357" s="239" t="str">
        <f t="shared" si="585"/>
        <v/>
      </c>
      <c r="DD357" s="239" t="str">
        <f t="shared" si="586"/>
        <v/>
      </c>
      <c r="DE357" s="239" t="str">
        <f t="shared" si="587"/>
        <v/>
      </c>
      <c r="DF357" s="239" t="str">
        <f t="shared" si="588"/>
        <v/>
      </c>
      <c r="DG357" s="239" t="str">
        <f t="shared" si="589"/>
        <v/>
      </c>
      <c r="DH357" s="239" t="str">
        <f t="shared" si="590"/>
        <v/>
      </c>
      <c r="DI357" s="239" t="str">
        <f t="shared" si="591"/>
        <v/>
      </c>
      <c r="DJ357" s="239" t="str">
        <f t="shared" si="592"/>
        <v/>
      </c>
      <c r="DK357" s="239" t="str">
        <f t="shared" si="593"/>
        <v/>
      </c>
      <c r="DL357" s="239" t="str">
        <f t="shared" si="594"/>
        <v/>
      </c>
      <c r="DM357" s="239" t="str">
        <f t="shared" si="595"/>
        <v/>
      </c>
      <c r="DN357" s="239" t="str">
        <f t="shared" si="596"/>
        <v/>
      </c>
      <c r="DO357" s="239" t="str">
        <f t="shared" si="597"/>
        <v/>
      </c>
      <c r="DP357" s="239" t="str">
        <f t="shared" si="598"/>
        <v/>
      </c>
    </row>
    <row r="358" spans="1:120" ht="35.25" hidden="1" customHeight="1" x14ac:dyDescent="0.25">
      <c r="A358" s="53" t="s">
        <v>4509</v>
      </c>
      <c r="B358" s="53">
        <v>103</v>
      </c>
      <c r="C358" s="53" t="s">
        <v>53</v>
      </c>
      <c r="D358" s="53" t="s">
        <v>1557</v>
      </c>
      <c r="E358" s="53">
        <v>0</v>
      </c>
      <c r="F358" s="53" t="s">
        <v>1598</v>
      </c>
      <c r="G358" s="53" t="str">
        <f t="shared" si="600"/>
        <v>103-2</v>
      </c>
      <c r="H358" s="53" t="s">
        <v>94</v>
      </c>
      <c r="I358" s="53" t="s">
        <v>196</v>
      </c>
      <c r="J358" s="53" t="s">
        <v>80</v>
      </c>
      <c r="K358" s="53" t="s">
        <v>80</v>
      </c>
      <c r="L358" s="53" t="s">
        <v>80</v>
      </c>
      <c r="M358" s="53" t="s">
        <v>80</v>
      </c>
      <c r="N358" s="53" t="s">
        <v>80</v>
      </c>
      <c r="O358" s="53" t="s">
        <v>80</v>
      </c>
      <c r="P358" s="53" t="s">
        <v>1599</v>
      </c>
      <c r="Q358" s="52">
        <v>0.2</v>
      </c>
      <c r="R358" s="52">
        <f>+Q358*Q356</f>
        <v>6.9999999999999993E-2</v>
      </c>
      <c r="S358" s="53">
        <v>3</v>
      </c>
      <c r="T358" s="53" t="s">
        <v>84</v>
      </c>
      <c r="U358" s="53" t="s">
        <v>1600</v>
      </c>
      <c r="V358" s="23">
        <v>44963</v>
      </c>
      <c r="W358" s="23">
        <v>45233</v>
      </c>
      <c r="X358" s="53" t="s">
        <v>1562</v>
      </c>
      <c r="Y358" s="49" t="s">
        <v>87</v>
      </c>
      <c r="Z358" s="59" t="s">
        <v>100</v>
      </c>
      <c r="AA358" s="201">
        <v>1</v>
      </c>
      <c r="AB358" s="200" t="s">
        <v>1601</v>
      </c>
      <c r="AC358" s="202">
        <v>45233</v>
      </c>
      <c r="AD358" s="201">
        <v>1</v>
      </c>
      <c r="AE358" s="200" t="s">
        <v>386</v>
      </c>
      <c r="AF358" s="202">
        <v>45233</v>
      </c>
      <c r="AG358" s="200" t="s">
        <v>79</v>
      </c>
      <c r="AH358" s="201">
        <v>1</v>
      </c>
      <c r="AI358" s="52">
        <f t="shared" si="516"/>
        <v>6.9999999999999993E-2</v>
      </c>
      <c r="AJ358" s="52">
        <f t="shared" si="603"/>
        <v>1</v>
      </c>
      <c r="AK358" s="52"/>
      <c r="AL358" s="239" t="str">
        <f t="shared" si="536"/>
        <v/>
      </c>
      <c r="AM358" s="239" t="str">
        <f t="shared" si="537"/>
        <v/>
      </c>
      <c r="AN358" s="239" t="str">
        <f t="shared" si="538"/>
        <v/>
      </c>
      <c r="AO358" s="239" t="str">
        <f t="shared" si="539"/>
        <v/>
      </c>
      <c r="AP358" s="239" t="str">
        <f t="shared" si="540"/>
        <v/>
      </c>
      <c r="AQ358" s="239" t="str">
        <f t="shared" si="541"/>
        <v/>
      </c>
      <c r="AR358" s="239" t="str">
        <f t="shared" si="542"/>
        <v/>
      </c>
      <c r="AS358" s="239" t="str">
        <f t="shared" si="543"/>
        <v/>
      </c>
      <c r="AT358" s="239" t="str">
        <f t="shared" si="544"/>
        <v/>
      </c>
      <c r="AU358" s="239" t="str">
        <f t="shared" si="518"/>
        <v/>
      </c>
      <c r="AV358" s="239" t="str">
        <f t="shared" si="519"/>
        <v/>
      </c>
      <c r="AW358" s="239" t="str">
        <f t="shared" si="520"/>
        <v/>
      </c>
      <c r="AX358" s="239" t="str">
        <f t="shared" si="521"/>
        <v/>
      </c>
      <c r="AY358" s="239" t="str">
        <f t="shared" si="522"/>
        <v/>
      </c>
      <c r="AZ358" s="239" t="str">
        <f t="shared" si="523"/>
        <v/>
      </c>
      <c r="BA358" s="239" t="str">
        <f t="shared" si="524"/>
        <v/>
      </c>
      <c r="BB358" s="239" t="str">
        <f t="shared" si="525"/>
        <v/>
      </c>
      <c r="BC358" s="239" t="str">
        <f t="shared" si="526"/>
        <v/>
      </c>
      <c r="BD358" s="239" t="str">
        <f t="shared" si="527"/>
        <v/>
      </c>
      <c r="BE358" s="239" t="str">
        <f t="shared" si="528"/>
        <v/>
      </c>
      <c r="BF358" s="239" t="str">
        <f t="shared" si="529"/>
        <v/>
      </c>
      <c r="BG358" s="239" t="str">
        <f t="shared" si="530"/>
        <v/>
      </c>
      <c r="BH358" s="239" t="str">
        <f t="shared" si="531"/>
        <v/>
      </c>
      <c r="BI358" s="239" t="str">
        <f t="shared" si="532"/>
        <v/>
      </c>
      <c r="BJ358" s="239" t="str">
        <f t="shared" si="533"/>
        <v/>
      </c>
      <c r="BK358" s="239" t="str">
        <f t="shared" si="534"/>
        <v/>
      </c>
      <c r="BL358" s="239" t="str">
        <f t="shared" si="535"/>
        <v/>
      </c>
      <c r="BN358" s="239" t="str">
        <f t="shared" si="545"/>
        <v/>
      </c>
      <c r="BO358" s="239" t="str">
        <f t="shared" si="546"/>
        <v/>
      </c>
      <c r="BP358" s="239" t="str">
        <f t="shared" si="547"/>
        <v/>
      </c>
      <c r="BQ358" s="239" t="str">
        <f t="shared" si="548"/>
        <v/>
      </c>
      <c r="BR358" s="239" t="str">
        <f t="shared" si="549"/>
        <v/>
      </c>
      <c r="BS358" s="239" t="str">
        <f t="shared" si="550"/>
        <v/>
      </c>
      <c r="BT358" s="239" t="str">
        <f t="shared" si="551"/>
        <v/>
      </c>
      <c r="BU358" s="239" t="str">
        <f t="shared" si="552"/>
        <v/>
      </c>
      <c r="BV358" s="239" t="str">
        <f t="shared" si="553"/>
        <v/>
      </c>
      <c r="BW358" s="239" t="str">
        <f t="shared" si="554"/>
        <v/>
      </c>
      <c r="BX358" s="239" t="str">
        <f t="shared" si="555"/>
        <v/>
      </c>
      <c r="BY358" s="239" t="str">
        <f t="shared" si="556"/>
        <v/>
      </c>
      <c r="BZ358" s="239" t="str">
        <f t="shared" si="557"/>
        <v/>
      </c>
      <c r="CA358" s="239" t="str">
        <f t="shared" si="558"/>
        <v/>
      </c>
      <c r="CB358" s="239" t="str">
        <f t="shared" si="559"/>
        <v/>
      </c>
      <c r="CC358" s="239" t="str">
        <f t="shared" si="560"/>
        <v/>
      </c>
      <c r="CD358" s="239" t="str">
        <f t="shared" si="561"/>
        <v/>
      </c>
      <c r="CE358" s="239" t="str">
        <f t="shared" si="562"/>
        <v/>
      </c>
      <c r="CF358" s="239" t="str">
        <f t="shared" si="563"/>
        <v/>
      </c>
      <c r="CG358" s="239" t="str">
        <f t="shared" si="564"/>
        <v/>
      </c>
      <c r="CH358" s="239" t="str">
        <f t="shared" si="565"/>
        <v/>
      </c>
      <c r="CI358" s="239" t="str">
        <f t="shared" si="566"/>
        <v/>
      </c>
      <c r="CJ358" s="239" t="str">
        <f t="shared" si="567"/>
        <v/>
      </c>
      <c r="CK358" s="239" t="str">
        <f t="shared" si="568"/>
        <v/>
      </c>
      <c r="CL358" s="239" t="str">
        <f t="shared" si="569"/>
        <v/>
      </c>
      <c r="CM358" s="239" t="str">
        <f t="shared" si="570"/>
        <v/>
      </c>
      <c r="CN358" s="239" t="str">
        <f t="shared" si="571"/>
        <v/>
      </c>
      <c r="CP358" s="239" t="str">
        <f t="shared" si="572"/>
        <v/>
      </c>
      <c r="CQ358" s="239" t="str">
        <f t="shared" si="573"/>
        <v/>
      </c>
      <c r="CR358" s="239" t="str">
        <f t="shared" si="574"/>
        <v/>
      </c>
      <c r="CS358" s="239" t="str">
        <f t="shared" si="575"/>
        <v/>
      </c>
      <c r="CT358" s="239" t="str">
        <f t="shared" si="576"/>
        <v/>
      </c>
      <c r="CU358" s="239" t="str">
        <f t="shared" si="577"/>
        <v/>
      </c>
      <c r="CV358" s="239" t="str">
        <f t="shared" si="578"/>
        <v/>
      </c>
      <c r="CW358" s="239" t="str">
        <f t="shared" si="579"/>
        <v/>
      </c>
      <c r="CX358" s="239" t="str">
        <f t="shared" si="580"/>
        <v/>
      </c>
      <c r="CY358" s="239" t="str">
        <f t="shared" si="581"/>
        <v/>
      </c>
      <c r="CZ358" s="239" t="str">
        <f t="shared" si="582"/>
        <v/>
      </c>
      <c r="DA358" s="239" t="str">
        <f t="shared" si="583"/>
        <v/>
      </c>
      <c r="DB358" s="239" t="str">
        <f t="shared" si="584"/>
        <v/>
      </c>
      <c r="DC358" s="239" t="str">
        <f t="shared" si="585"/>
        <v/>
      </c>
      <c r="DD358" s="239" t="str">
        <f t="shared" si="586"/>
        <v/>
      </c>
      <c r="DE358" s="239" t="str">
        <f t="shared" si="587"/>
        <v/>
      </c>
      <c r="DF358" s="239" t="str">
        <f t="shared" si="588"/>
        <v/>
      </c>
      <c r="DG358" s="239" t="str">
        <f t="shared" si="589"/>
        <v/>
      </c>
      <c r="DH358" s="239" t="str">
        <f t="shared" si="590"/>
        <v/>
      </c>
      <c r="DI358" s="239" t="str">
        <f t="shared" si="591"/>
        <v/>
      </c>
      <c r="DJ358" s="239" t="str">
        <f t="shared" si="592"/>
        <v/>
      </c>
      <c r="DK358" s="239" t="str">
        <f t="shared" si="593"/>
        <v/>
      </c>
      <c r="DL358" s="239" t="str">
        <f t="shared" si="594"/>
        <v/>
      </c>
      <c r="DM358" s="239" t="str">
        <f t="shared" si="595"/>
        <v/>
      </c>
      <c r="DN358" s="239" t="str">
        <f t="shared" si="596"/>
        <v/>
      </c>
      <c r="DO358" s="239" t="str">
        <f t="shared" si="597"/>
        <v/>
      </c>
      <c r="DP358" s="239" t="str">
        <f t="shared" si="598"/>
        <v/>
      </c>
    </row>
    <row r="359" spans="1:120" ht="35.25" hidden="1" customHeight="1" x14ac:dyDescent="0.25">
      <c r="A359" s="53" t="s">
        <v>4509</v>
      </c>
      <c r="B359" s="53">
        <v>103</v>
      </c>
      <c r="C359" s="53" t="s">
        <v>53</v>
      </c>
      <c r="D359" s="53" t="s">
        <v>1557</v>
      </c>
      <c r="E359" s="53">
        <v>0</v>
      </c>
      <c r="F359" s="53" t="s">
        <v>1602</v>
      </c>
      <c r="G359" s="53" t="str">
        <f t="shared" si="600"/>
        <v>103-2</v>
      </c>
      <c r="H359" s="53" t="s">
        <v>94</v>
      </c>
      <c r="I359" s="53" t="s">
        <v>196</v>
      </c>
      <c r="J359" s="53" t="s">
        <v>80</v>
      </c>
      <c r="K359" s="53" t="s">
        <v>80</v>
      </c>
      <c r="L359" s="53" t="s">
        <v>80</v>
      </c>
      <c r="M359" s="53" t="s">
        <v>80</v>
      </c>
      <c r="N359" s="53" t="s">
        <v>80</v>
      </c>
      <c r="O359" s="53" t="s">
        <v>80</v>
      </c>
      <c r="P359" s="53" t="s">
        <v>1603</v>
      </c>
      <c r="Q359" s="52">
        <v>0.6</v>
      </c>
      <c r="R359" s="52">
        <f>+Q359*Q356</f>
        <v>0.21</v>
      </c>
      <c r="S359" s="53">
        <v>1</v>
      </c>
      <c r="T359" s="53" t="s">
        <v>84</v>
      </c>
      <c r="U359" s="53" t="s">
        <v>646</v>
      </c>
      <c r="V359" s="23">
        <v>45236</v>
      </c>
      <c r="W359" s="23">
        <v>45254</v>
      </c>
      <c r="X359" s="53" t="s">
        <v>1562</v>
      </c>
      <c r="Y359" s="49" t="s">
        <v>87</v>
      </c>
      <c r="Z359" s="59" t="s">
        <v>100</v>
      </c>
      <c r="AA359" s="201">
        <v>1</v>
      </c>
      <c r="AB359" s="200" t="s">
        <v>1604</v>
      </c>
      <c r="AC359" s="202">
        <v>45271</v>
      </c>
      <c r="AD359" s="201">
        <v>1</v>
      </c>
      <c r="AE359" s="200" t="s">
        <v>386</v>
      </c>
      <c r="AF359" s="202">
        <v>45271</v>
      </c>
      <c r="AG359" s="200" t="s">
        <v>79</v>
      </c>
      <c r="AH359" s="201">
        <v>1</v>
      </c>
      <c r="AI359" s="52">
        <f t="shared" si="516"/>
        <v>0.21</v>
      </c>
      <c r="AJ359" s="52">
        <f t="shared" si="603"/>
        <v>1</v>
      </c>
      <c r="AK359" s="52"/>
      <c r="AL359" s="239" t="str">
        <f t="shared" si="536"/>
        <v/>
      </c>
      <c r="AM359" s="239" t="str">
        <f t="shared" si="537"/>
        <v/>
      </c>
      <c r="AN359" s="239" t="str">
        <f t="shared" si="538"/>
        <v/>
      </c>
      <c r="AO359" s="239" t="str">
        <f t="shared" si="539"/>
        <v/>
      </c>
      <c r="AP359" s="239" t="str">
        <f t="shared" si="540"/>
        <v/>
      </c>
      <c r="AQ359" s="239" t="str">
        <f t="shared" si="541"/>
        <v/>
      </c>
      <c r="AR359" s="239" t="str">
        <f t="shared" si="542"/>
        <v/>
      </c>
      <c r="AS359" s="239" t="str">
        <f t="shared" si="543"/>
        <v/>
      </c>
      <c r="AT359" s="239" t="str">
        <f t="shared" si="544"/>
        <v/>
      </c>
      <c r="AU359" s="239" t="str">
        <f t="shared" si="518"/>
        <v/>
      </c>
      <c r="AV359" s="239" t="str">
        <f t="shared" si="519"/>
        <v/>
      </c>
      <c r="AW359" s="239" t="str">
        <f t="shared" si="520"/>
        <v/>
      </c>
      <c r="AX359" s="239" t="str">
        <f t="shared" si="521"/>
        <v/>
      </c>
      <c r="AY359" s="239" t="str">
        <f t="shared" si="522"/>
        <v/>
      </c>
      <c r="AZ359" s="239" t="str">
        <f t="shared" si="523"/>
        <v/>
      </c>
      <c r="BA359" s="239" t="str">
        <f t="shared" si="524"/>
        <v/>
      </c>
      <c r="BB359" s="239" t="str">
        <f t="shared" si="525"/>
        <v/>
      </c>
      <c r="BC359" s="239" t="str">
        <f t="shared" si="526"/>
        <v/>
      </c>
      <c r="BD359" s="239" t="str">
        <f t="shared" si="527"/>
        <v/>
      </c>
      <c r="BE359" s="239" t="str">
        <f t="shared" si="528"/>
        <v/>
      </c>
      <c r="BF359" s="239" t="str">
        <f t="shared" si="529"/>
        <v/>
      </c>
      <c r="BG359" s="239" t="str">
        <f t="shared" si="530"/>
        <v/>
      </c>
      <c r="BH359" s="239" t="str">
        <f t="shared" si="531"/>
        <v/>
      </c>
      <c r="BI359" s="239" t="str">
        <f t="shared" si="532"/>
        <v/>
      </c>
      <c r="BJ359" s="239" t="str">
        <f t="shared" si="533"/>
        <v/>
      </c>
      <c r="BK359" s="239" t="str">
        <f t="shared" si="534"/>
        <v/>
      </c>
      <c r="BL359" s="239" t="str">
        <f t="shared" si="535"/>
        <v/>
      </c>
      <c r="BN359" s="239" t="str">
        <f t="shared" si="545"/>
        <v/>
      </c>
      <c r="BO359" s="239" t="str">
        <f t="shared" si="546"/>
        <v/>
      </c>
      <c r="BP359" s="239" t="str">
        <f t="shared" si="547"/>
        <v/>
      </c>
      <c r="BQ359" s="239" t="str">
        <f t="shared" si="548"/>
        <v/>
      </c>
      <c r="BR359" s="239" t="str">
        <f t="shared" si="549"/>
        <v/>
      </c>
      <c r="BS359" s="239" t="str">
        <f t="shared" si="550"/>
        <v/>
      </c>
      <c r="BT359" s="239" t="str">
        <f t="shared" si="551"/>
        <v/>
      </c>
      <c r="BU359" s="239" t="str">
        <f t="shared" si="552"/>
        <v/>
      </c>
      <c r="BV359" s="239" t="str">
        <f t="shared" si="553"/>
        <v/>
      </c>
      <c r="BW359" s="239" t="str">
        <f t="shared" si="554"/>
        <v/>
      </c>
      <c r="BX359" s="239" t="str">
        <f t="shared" si="555"/>
        <v/>
      </c>
      <c r="BY359" s="239" t="str">
        <f t="shared" si="556"/>
        <v/>
      </c>
      <c r="BZ359" s="239" t="str">
        <f t="shared" si="557"/>
        <v/>
      </c>
      <c r="CA359" s="239" t="str">
        <f t="shared" si="558"/>
        <v/>
      </c>
      <c r="CB359" s="239" t="str">
        <f t="shared" si="559"/>
        <v/>
      </c>
      <c r="CC359" s="239" t="str">
        <f t="shared" si="560"/>
        <v/>
      </c>
      <c r="CD359" s="239" t="str">
        <f t="shared" si="561"/>
        <v/>
      </c>
      <c r="CE359" s="239" t="str">
        <f t="shared" si="562"/>
        <v/>
      </c>
      <c r="CF359" s="239" t="str">
        <f t="shared" si="563"/>
        <v/>
      </c>
      <c r="CG359" s="239" t="str">
        <f t="shared" si="564"/>
        <v/>
      </c>
      <c r="CH359" s="239" t="str">
        <f t="shared" si="565"/>
        <v/>
      </c>
      <c r="CI359" s="239" t="str">
        <f t="shared" si="566"/>
        <v/>
      </c>
      <c r="CJ359" s="239" t="str">
        <f t="shared" si="567"/>
        <v/>
      </c>
      <c r="CK359" s="239" t="str">
        <f t="shared" si="568"/>
        <v/>
      </c>
      <c r="CL359" s="239" t="str">
        <f t="shared" si="569"/>
        <v/>
      </c>
      <c r="CM359" s="239" t="str">
        <f t="shared" si="570"/>
        <v/>
      </c>
      <c r="CN359" s="239" t="str">
        <f t="shared" si="571"/>
        <v/>
      </c>
      <c r="CP359" s="239" t="str">
        <f t="shared" si="572"/>
        <v/>
      </c>
      <c r="CQ359" s="239" t="str">
        <f t="shared" si="573"/>
        <v/>
      </c>
      <c r="CR359" s="239" t="str">
        <f t="shared" si="574"/>
        <v/>
      </c>
      <c r="CS359" s="239" t="str">
        <f t="shared" si="575"/>
        <v/>
      </c>
      <c r="CT359" s="239" t="str">
        <f t="shared" si="576"/>
        <v/>
      </c>
      <c r="CU359" s="239" t="str">
        <f t="shared" si="577"/>
        <v/>
      </c>
      <c r="CV359" s="239" t="str">
        <f t="shared" si="578"/>
        <v/>
      </c>
      <c r="CW359" s="239" t="str">
        <f t="shared" si="579"/>
        <v/>
      </c>
      <c r="CX359" s="239" t="str">
        <f t="shared" si="580"/>
        <v/>
      </c>
      <c r="CY359" s="239" t="str">
        <f t="shared" si="581"/>
        <v/>
      </c>
      <c r="CZ359" s="239" t="str">
        <f t="shared" si="582"/>
        <v/>
      </c>
      <c r="DA359" s="239" t="str">
        <f t="shared" si="583"/>
        <v/>
      </c>
      <c r="DB359" s="239" t="str">
        <f t="shared" si="584"/>
        <v/>
      </c>
      <c r="DC359" s="239" t="str">
        <f t="shared" si="585"/>
        <v/>
      </c>
      <c r="DD359" s="239" t="str">
        <f t="shared" si="586"/>
        <v/>
      </c>
      <c r="DE359" s="239" t="str">
        <f t="shared" si="587"/>
        <v/>
      </c>
      <c r="DF359" s="239" t="str">
        <f t="shared" si="588"/>
        <v/>
      </c>
      <c r="DG359" s="239" t="str">
        <f t="shared" si="589"/>
        <v/>
      </c>
      <c r="DH359" s="239" t="str">
        <f t="shared" si="590"/>
        <v/>
      </c>
      <c r="DI359" s="239" t="str">
        <f t="shared" si="591"/>
        <v/>
      </c>
      <c r="DJ359" s="239" t="str">
        <f t="shared" si="592"/>
        <v/>
      </c>
      <c r="DK359" s="239" t="str">
        <f t="shared" si="593"/>
        <v/>
      </c>
      <c r="DL359" s="239" t="str">
        <f t="shared" si="594"/>
        <v/>
      </c>
      <c r="DM359" s="239" t="str">
        <f t="shared" si="595"/>
        <v/>
      </c>
      <c r="DN359" s="239" t="str">
        <f t="shared" si="596"/>
        <v/>
      </c>
      <c r="DO359" s="239" t="str">
        <f t="shared" si="597"/>
        <v/>
      </c>
      <c r="DP359" s="239" t="str">
        <f t="shared" si="598"/>
        <v/>
      </c>
    </row>
    <row r="360" spans="1:120" ht="35.25" hidden="1" customHeight="1" x14ac:dyDescent="0.25">
      <c r="A360" s="49" t="s">
        <v>4509</v>
      </c>
      <c r="B360" s="49">
        <v>103</v>
      </c>
      <c r="C360" s="49" t="s">
        <v>53</v>
      </c>
      <c r="D360" s="49" t="s">
        <v>1557</v>
      </c>
      <c r="E360" s="49">
        <v>0</v>
      </c>
      <c r="F360" s="49" t="s">
        <v>1605</v>
      </c>
      <c r="G360" s="49" t="str">
        <f t="shared" si="600"/>
        <v>103-3</v>
      </c>
      <c r="H360" s="49" t="s">
        <v>75</v>
      </c>
      <c r="I360" s="49" t="s">
        <v>196</v>
      </c>
      <c r="J360" s="49" t="s">
        <v>143</v>
      </c>
      <c r="K360" s="49" t="s">
        <v>1052</v>
      </c>
      <c r="L360" s="49" t="s">
        <v>125</v>
      </c>
      <c r="M360" s="49" t="s">
        <v>80</v>
      </c>
      <c r="N360" s="49" t="s">
        <v>1606</v>
      </c>
      <c r="O360" s="49" t="s">
        <v>80</v>
      </c>
      <c r="P360" s="49" t="s">
        <v>1607</v>
      </c>
      <c r="Q360" s="50">
        <v>0.3</v>
      </c>
      <c r="R360" s="50"/>
      <c r="S360" s="49">
        <v>1</v>
      </c>
      <c r="T360" s="49" t="s">
        <v>84</v>
      </c>
      <c r="U360" s="49" t="s">
        <v>1608</v>
      </c>
      <c r="V360" s="51">
        <v>44991</v>
      </c>
      <c r="W360" s="51">
        <v>45065</v>
      </c>
      <c r="X360" s="49" t="s">
        <v>1562</v>
      </c>
      <c r="Y360" s="49" t="s">
        <v>167</v>
      </c>
      <c r="Z360" s="59" t="s">
        <v>100</v>
      </c>
      <c r="AA360" s="60">
        <v>1</v>
      </c>
      <c r="AB360" s="62" t="s">
        <v>1609</v>
      </c>
      <c r="AC360" s="62">
        <v>45051</v>
      </c>
      <c r="AD360" s="60">
        <v>1</v>
      </c>
      <c r="AE360" s="62" t="s">
        <v>1610</v>
      </c>
      <c r="AF360" s="62">
        <v>45065</v>
      </c>
      <c r="AG360" s="57" t="s">
        <v>79</v>
      </c>
      <c r="AH360" s="52" t="s">
        <v>92</v>
      </c>
      <c r="AI360" s="52">
        <f t="shared" si="516"/>
        <v>0.3</v>
      </c>
      <c r="AJ360" s="52"/>
      <c r="AK360" s="52"/>
      <c r="AL360" s="239" t="str">
        <f t="shared" si="536"/>
        <v/>
      </c>
      <c r="AM360" s="239" t="str">
        <f t="shared" si="537"/>
        <v/>
      </c>
      <c r="AN360" s="239" t="str">
        <f t="shared" si="538"/>
        <v/>
      </c>
      <c r="AO360" s="239" t="str">
        <f t="shared" si="539"/>
        <v/>
      </c>
      <c r="AP360" s="239" t="str">
        <f t="shared" si="540"/>
        <v/>
      </c>
      <c r="AQ360" s="239" t="str">
        <f t="shared" si="541"/>
        <v/>
      </c>
      <c r="AR360" s="239" t="str">
        <f t="shared" si="542"/>
        <v/>
      </c>
      <c r="AS360" s="239" t="str">
        <f t="shared" si="543"/>
        <v/>
      </c>
      <c r="AT360" s="239" t="str">
        <f t="shared" si="544"/>
        <v/>
      </c>
      <c r="AU360" s="239" t="str">
        <f t="shared" si="518"/>
        <v/>
      </c>
      <c r="AV360" s="239" t="str">
        <f t="shared" si="519"/>
        <v/>
      </c>
      <c r="AW360" s="239" t="str">
        <f t="shared" si="520"/>
        <v/>
      </c>
      <c r="AX360" s="239" t="str">
        <f t="shared" si="521"/>
        <v/>
      </c>
      <c r="AY360" s="239" t="str">
        <f t="shared" si="522"/>
        <v/>
      </c>
      <c r="AZ360" s="239" t="str">
        <f t="shared" si="523"/>
        <v/>
      </c>
      <c r="BA360" s="239" t="str">
        <f t="shared" si="524"/>
        <v/>
      </c>
      <c r="BB360" s="239" t="str">
        <f t="shared" si="525"/>
        <v/>
      </c>
      <c r="BC360" s="239" t="str">
        <f t="shared" si="526"/>
        <v/>
      </c>
      <c r="BD360" s="239" t="str">
        <f t="shared" si="527"/>
        <v/>
      </c>
      <c r="BE360" s="239" t="str">
        <f t="shared" si="528"/>
        <v/>
      </c>
      <c r="BF360" s="239" t="str">
        <f t="shared" si="529"/>
        <v/>
      </c>
      <c r="BG360" s="239" t="str">
        <f t="shared" si="530"/>
        <v/>
      </c>
      <c r="BH360" s="239" t="str">
        <f t="shared" si="531"/>
        <v/>
      </c>
      <c r="BI360" s="239" t="str">
        <f t="shared" si="532"/>
        <v/>
      </c>
      <c r="BJ360" s="239" t="str">
        <f t="shared" si="533"/>
        <v/>
      </c>
      <c r="BK360" s="239" t="str">
        <f t="shared" si="534"/>
        <v/>
      </c>
      <c r="BL360" s="239" t="str">
        <f t="shared" si="535"/>
        <v/>
      </c>
      <c r="BN360" s="239" t="str">
        <f t="shared" si="545"/>
        <v/>
      </c>
      <c r="BO360" s="239" t="str">
        <f t="shared" si="546"/>
        <v/>
      </c>
      <c r="BP360" s="239" t="str">
        <f t="shared" si="547"/>
        <v/>
      </c>
      <c r="BQ360" s="239" t="str">
        <f t="shared" si="548"/>
        <v/>
      </c>
      <c r="BR360" s="239" t="str">
        <f t="shared" si="549"/>
        <v/>
      </c>
      <c r="BS360" s="239" t="str">
        <f t="shared" si="550"/>
        <v/>
      </c>
      <c r="BT360" s="239" t="str">
        <f t="shared" si="551"/>
        <v/>
      </c>
      <c r="BU360" s="239" t="str">
        <f t="shared" si="552"/>
        <v/>
      </c>
      <c r="BV360" s="239" t="str">
        <f t="shared" si="553"/>
        <v/>
      </c>
      <c r="BW360" s="239" t="str">
        <f t="shared" si="554"/>
        <v/>
      </c>
      <c r="BX360" s="239" t="str">
        <f t="shared" si="555"/>
        <v/>
      </c>
      <c r="BY360" s="239" t="str">
        <f t="shared" si="556"/>
        <v/>
      </c>
      <c r="BZ360" s="239" t="str">
        <f t="shared" si="557"/>
        <v/>
      </c>
      <c r="CA360" s="239" t="str">
        <f t="shared" si="558"/>
        <v/>
      </c>
      <c r="CB360" s="239" t="str">
        <f t="shared" si="559"/>
        <v/>
      </c>
      <c r="CC360" s="239" t="str">
        <f t="shared" si="560"/>
        <v/>
      </c>
      <c r="CD360" s="239" t="str">
        <f t="shared" si="561"/>
        <v/>
      </c>
      <c r="CE360" s="239" t="str">
        <f t="shared" si="562"/>
        <v/>
      </c>
      <c r="CF360" s="239" t="str">
        <f t="shared" si="563"/>
        <v/>
      </c>
      <c r="CG360" s="239" t="str">
        <f t="shared" si="564"/>
        <v/>
      </c>
      <c r="CH360" s="239" t="str">
        <f t="shared" si="565"/>
        <v/>
      </c>
      <c r="CI360" s="239" t="str">
        <f t="shared" si="566"/>
        <v/>
      </c>
      <c r="CJ360" s="239" t="str">
        <f t="shared" si="567"/>
        <v/>
      </c>
      <c r="CK360" s="239" t="str">
        <f t="shared" si="568"/>
        <v/>
      </c>
      <c r="CL360" s="239" t="str">
        <f t="shared" si="569"/>
        <v/>
      </c>
      <c r="CM360" s="239" t="str">
        <f t="shared" si="570"/>
        <v/>
      </c>
      <c r="CN360" s="239" t="str">
        <f t="shared" si="571"/>
        <v/>
      </c>
      <c r="CP360" s="239" t="str">
        <f t="shared" si="572"/>
        <v/>
      </c>
      <c r="CQ360" s="239" t="str">
        <f t="shared" si="573"/>
        <v/>
      </c>
      <c r="CR360" s="239" t="str">
        <f t="shared" si="574"/>
        <v/>
      </c>
      <c r="CS360" s="239" t="str">
        <f t="shared" si="575"/>
        <v/>
      </c>
      <c r="CT360" s="239" t="str">
        <f t="shared" si="576"/>
        <v/>
      </c>
      <c r="CU360" s="239" t="str">
        <f t="shared" si="577"/>
        <v/>
      </c>
      <c r="CV360" s="239" t="str">
        <f t="shared" si="578"/>
        <v/>
      </c>
      <c r="CW360" s="239" t="str">
        <f t="shared" si="579"/>
        <v/>
      </c>
      <c r="CX360" s="239" t="str">
        <f t="shared" si="580"/>
        <v/>
      </c>
      <c r="CY360" s="239" t="str">
        <f t="shared" si="581"/>
        <v/>
      </c>
      <c r="CZ360" s="239" t="str">
        <f t="shared" si="582"/>
        <v/>
      </c>
      <c r="DA360" s="239" t="str">
        <f t="shared" si="583"/>
        <v/>
      </c>
      <c r="DB360" s="239" t="str">
        <f t="shared" si="584"/>
        <v/>
      </c>
      <c r="DC360" s="239" t="str">
        <f t="shared" si="585"/>
        <v/>
      </c>
      <c r="DD360" s="239" t="str">
        <f t="shared" si="586"/>
        <v/>
      </c>
      <c r="DE360" s="239" t="str">
        <f t="shared" si="587"/>
        <v/>
      </c>
      <c r="DF360" s="239" t="str">
        <f t="shared" si="588"/>
        <v/>
      </c>
      <c r="DG360" s="239" t="str">
        <f t="shared" si="589"/>
        <v/>
      </c>
      <c r="DH360" s="239" t="str">
        <f t="shared" si="590"/>
        <v/>
      </c>
      <c r="DI360" s="239" t="str">
        <f t="shared" si="591"/>
        <v/>
      </c>
      <c r="DJ360" s="239" t="str">
        <f t="shared" si="592"/>
        <v/>
      </c>
      <c r="DK360" s="239" t="str">
        <f t="shared" si="593"/>
        <v/>
      </c>
      <c r="DL360" s="239" t="str">
        <f t="shared" si="594"/>
        <v/>
      </c>
      <c r="DM360" s="239" t="str">
        <f t="shared" si="595"/>
        <v/>
      </c>
      <c r="DN360" s="239" t="str">
        <f t="shared" si="596"/>
        <v/>
      </c>
      <c r="DO360" s="239" t="str">
        <f t="shared" si="597"/>
        <v/>
      </c>
      <c r="DP360" s="239" t="str">
        <f t="shared" si="598"/>
        <v/>
      </c>
    </row>
    <row r="361" spans="1:120" ht="35.25" hidden="1" customHeight="1" x14ac:dyDescent="0.25">
      <c r="A361" s="53" t="s">
        <v>4509</v>
      </c>
      <c r="B361" s="53">
        <v>103</v>
      </c>
      <c r="C361" s="53" t="s">
        <v>53</v>
      </c>
      <c r="D361" s="53" t="s">
        <v>1557</v>
      </c>
      <c r="E361" s="53">
        <v>0</v>
      </c>
      <c r="F361" s="53" t="s">
        <v>1611</v>
      </c>
      <c r="G361" s="53" t="str">
        <f t="shared" si="600"/>
        <v>103-3</v>
      </c>
      <c r="H361" s="53" t="s">
        <v>94</v>
      </c>
      <c r="I361" s="53" t="s">
        <v>196</v>
      </c>
      <c r="J361" s="53" t="s">
        <v>80</v>
      </c>
      <c r="K361" s="53" t="s">
        <v>80</v>
      </c>
      <c r="L361" s="53" t="s">
        <v>80</v>
      </c>
      <c r="M361" s="53" t="s">
        <v>80</v>
      </c>
      <c r="N361" s="53" t="s">
        <v>80</v>
      </c>
      <c r="O361" s="53" t="s">
        <v>80</v>
      </c>
      <c r="P361" s="53" t="s">
        <v>1612</v>
      </c>
      <c r="Q361" s="52">
        <v>0.3</v>
      </c>
      <c r="R361" s="52">
        <f>+Q361*Q360</f>
        <v>0.09</v>
      </c>
      <c r="S361" s="53">
        <v>1</v>
      </c>
      <c r="T361" s="53" t="s">
        <v>84</v>
      </c>
      <c r="U361" s="53" t="s">
        <v>1613</v>
      </c>
      <c r="V361" s="23">
        <v>44991</v>
      </c>
      <c r="W361" s="23">
        <v>45016</v>
      </c>
      <c r="X361" s="53" t="s">
        <v>1562</v>
      </c>
      <c r="Y361" s="49" t="s">
        <v>97</v>
      </c>
      <c r="Z361" s="59" t="s">
        <v>100</v>
      </c>
      <c r="AA361" s="60">
        <v>1</v>
      </c>
      <c r="AB361" s="62" t="s">
        <v>1614</v>
      </c>
      <c r="AC361" s="62">
        <v>45007</v>
      </c>
      <c r="AD361" s="60">
        <v>1</v>
      </c>
      <c r="AE361" s="62" t="s">
        <v>1615</v>
      </c>
      <c r="AF361" s="62">
        <v>45007</v>
      </c>
      <c r="AG361" s="60" t="s">
        <v>79</v>
      </c>
      <c r="AH361" s="60">
        <v>1</v>
      </c>
      <c r="AI361" s="52">
        <f t="shared" si="516"/>
        <v>0.09</v>
      </c>
      <c r="AJ361" s="52">
        <f t="shared" ref="AJ361:AJ363" si="604">+AI361/R361</f>
        <v>1</v>
      </c>
      <c r="AK361" s="52"/>
      <c r="AL361" s="239" t="str">
        <f t="shared" si="536"/>
        <v/>
      </c>
      <c r="AM361" s="239" t="str">
        <f t="shared" si="537"/>
        <v/>
      </c>
      <c r="AN361" s="239" t="str">
        <f t="shared" si="538"/>
        <v/>
      </c>
      <c r="AO361" s="239" t="str">
        <f t="shared" si="539"/>
        <v/>
      </c>
      <c r="AP361" s="239" t="str">
        <f t="shared" si="540"/>
        <v/>
      </c>
      <c r="AQ361" s="239" t="str">
        <f t="shared" si="541"/>
        <v/>
      </c>
      <c r="AR361" s="239" t="str">
        <f t="shared" si="542"/>
        <v/>
      </c>
      <c r="AS361" s="239" t="str">
        <f t="shared" si="543"/>
        <v/>
      </c>
      <c r="AT361" s="239" t="str">
        <f t="shared" si="544"/>
        <v/>
      </c>
      <c r="AU361" s="239" t="str">
        <f t="shared" si="518"/>
        <v/>
      </c>
      <c r="AV361" s="239" t="str">
        <f t="shared" si="519"/>
        <v/>
      </c>
      <c r="AW361" s="239" t="str">
        <f t="shared" si="520"/>
        <v/>
      </c>
      <c r="AX361" s="239" t="str">
        <f t="shared" si="521"/>
        <v/>
      </c>
      <c r="AY361" s="239" t="str">
        <f t="shared" si="522"/>
        <v/>
      </c>
      <c r="AZ361" s="239" t="str">
        <f t="shared" si="523"/>
        <v/>
      </c>
      <c r="BA361" s="239" t="str">
        <f t="shared" si="524"/>
        <v/>
      </c>
      <c r="BB361" s="239" t="str">
        <f t="shared" si="525"/>
        <v/>
      </c>
      <c r="BC361" s="239" t="str">
        <f t="shared" si="526"/>
        <v/>
      </c>
      <c r="BD361" s="239" t="str">
        <f t="shared" si="527"/>
        <v/>
      </c>
      <c r="BE361" s="239" t="str">
        <f t="shared" si="528"/>
        <v/>
      </c>
      <c r="BF361" s="239" t="str">
        <f t="shared" si="529"/>
        <v/>
      </c>
      <c r="BG361" s="239" t="str">
        <f t="shared" si="530"/>
        <v/>
      </c>
      <c r="BH361" s="239" t="str">
        <f t="shared" si="531"/>
        <v/>
      </c>
      <c r="BI361" s="239" t="str">
        <f t="shared" si="532"/>
        <v/>
      </c>
      <c r="BJ361" s="239" t="str">
        <f t="shared" si="533"/>
        <v/>
      </c>
      <c r="BK361" s="239" t="str">
        <f t="shared" si="534"/>
        <v/>
      </c>
      <c r="BL361" s="239" t="str">
        <f t="shared" si="535"/>
        <v/>
      </c>
      <c r="BN361" s="239" t="str">
        <f t="shared" si="545"/>
        <v/>
      </c>
      <c r="BO361" s="239" t="str">
        <f t="shared" si="546"/>
        <v/>
      </c>
      <c r="BP361" s="239" t="str">
        <f t="shared" si="547"/>
        <v/>
      </c>
      <c r="BQ361" s="239" t="str">
        <f t="shared" si="548"/>
        <v/>
      </c>
      <c r="BR361" s="239" t="str">
        <f t="shared" si="549"/>
        <v/>
      </c>
      <c r="BS361" s="239" t="str">
        <f t="shared" si="550"/>
        <v/>
      </c>
      <c r="BT361" s="239" t="str">
        <f t="shared" si="551"/>
        <v/>
      </c>
      <c r="BU361" s="239" t="str">
        <f t="shared" si="552"/>
        <v/>
      </c>
      <c r="BV361" s="239" t="str">
        <f t="shared" si="553"/>
        <v/>
      </c>
      <c r="BW361" s="239" t="str">
        <f t="shared" si="554"/>
        <v/>
      </c>
      <c r="BX361" s="239" t="str">
        <f t="shared" si="555"/>
        <v/>
      </c>
      <c r="BY361" s="239" t="str">
        <f t="shared" si="556"/>
        <v/>
      </c>
      <c r="BZ361" s="239" t="str">
        <f t="shared" si="557"/>
        <v/>
      </c>
      <c r="CA361" s="239" t="str">
        <f t="shared" si="558"/>
        <v/>
      </c>
      <c r="CB361" s="239" t="str">
        <f t="shared" si="559"/>
        <v/>
      </c>
      <c r="CC361" s="239" t="str">
        <f t="shared" si="560"/>
        <v/>
      </c>
      <c r="CD361" s="239" t="str">
        <f t="shared" si="561"/>
        <v/>
      </c>
      <c r="CE361" s="239" t="str">
        <f t="shared" si="562"/>
        <v/>
      </c>
      <c r="CF361" s="239" t="str">
        <f t="shared" si="563"/>
        <v/>
      </c>
      <c r="CG361" s="239" t="str">
        <f t="shared" si="564"/>
        <v/>
      </c>
      <c r="CH361" s="239" t="str">
        <f t="shared" si="565"/>
        <v/>
      </c>
      <c r="CI361" s="239" t="str">
        <f t="shared" si="566"/>
        <v/>
      </c>
      <c r="CJ361" s="239" t="str">
        <f t="shared" si="567"/>
        <v/>
      </c>
      <c r="CK361" s="239" t="str">
        <f t="shared" si="568"/>
        <v/>
      </c>
      <c r="CL361" s="239" t="str">
        <f t="shared" si="569"/>
        <v/>
      </c>
      <c r="CM361" s="239" t="str">
        <f t="shared" si="570"/>
        <v/>
      </c>
      <c r="CN361" s="239" t="str">
        <f t="shared" si="571"/>
        <v/>
      </c>
      <c r="CP361" s="239" t="str">
        <f t="shared" si="572"/>
        <v/>
      </c>
      <c r="CQ361" s="239" t="str">
        <f t="shared" si="573"/>
        <v/>
      </c>
      <c r="CR361" s="239" t="str">
        <f t="shared" si="574"/>
        <v/>
      </c>
      <c r="CS361" s="239" t="str">
        <f t="shared" si="575"/>
        <v/>
      </c>
      <c r="CT361" s="239" t="str">
        <f t="shared" si="576"/>
        <v/>
      </c>
      <c r="CU361" s="239" t="str">
        <f t="shared" si="577"/>
        <v/>
      </c>
      <c r="CV361" s="239" t="str">
        <f t="shared" si="578"/>
        <v/>
      </c>
      <c r="CW361" s="239" t="str">
        <f t="shared" si="579"/>
        <v/>
      </c>
      <c r="CX361" s="239" t="str">
        <f t="shared" si="580"/>
        <v/>
      </c>
      <c r="CY361" s="239" t="str">
        <f t="shared" si="581"/>
        <v/>
      </c>
      <c r="CZ361" s="239" t="str">
        <f t="shared" si="582"/>
        <v/>
      </c>
      <c r="DA361" s="239" t="str">
        <f t="shared" si="583"/>
        <v/>
      </c>
      <c r="DB361" s="239" t="str">
        <f t="shared" si="584"/>
        <v/>
      </c>
      <c r="DC361" s="239" t="str">
        <f t="shared" si="585"/>
        <v/>
      </c>
      <c r="DD361" s="239" t="str">
        <f t="shared" si="586"/>
        <v/>
      </c>
      <c r="DE361" s="239" t="str">
        <f t="shared" si="587"/>
        <v/>
      </c>
      <c r="DF361" s="239" t="str">
        <f t="shared" si="588"/>
        <v/>
      </c>
      <c r="DG361" s="239" t="str">
        <f t="shared" si="589"/>
        <v/>
      </c>
      <c r="DH361" s="239" t="str">
        <f t="shared" si="590"/>
        <v/>
      </c>
      <c r="DI361" s="239" t="str">
        <f t="shared" si="591"/>
        <v/>
      </c>
      <c r="DJ361" s="239" t="str">
        <f t="shared" si="592"/>
        <v/>
      </c>
      <c r="DK361" s="239" t="str">
        <f t="shared" si="593"/>
        <v/>
      </c>
      <c r="DL361" s="239" t="str">
        <f t="shared" si="594"/>
        <v/>
      </c>
      <c r="DM361" s="239" t="str">
        <f t="shared" si="595"/>
        <v/>
      </c>
      <c r="DN361" s="239" t="str">
        <f t="shared" si="596"/>
        <v/>
      </c>
      <c r="DO361" s="239" t="str">
        <f t="shared" si="597"/>
        <v/>
      </c>
      <c r="DP361" s="239" t="str">
        <f t="shared" si="598"/>
        <v/>
      </c>
    </row>
    <row r="362" spans="1:120" ht="35.25" hidden="1" customHeight="1" x14ac:dyDescent="0.25">
      <c r="A362" s="53" t="s">
        <v>4509</v>
      </c>
      <c r="B362" s="53">
        <v>103</v>
      </c>
      <c r="C362" s="53" t="s">
        <v>53</v>
      </c>
      <c r="D362" s="53" t="s">
        <v>1557</v>
      </c>
      <c r="E362" s="53">
        <v>0</v>
      </c>
      <c r="F362" s="53" t="s">
        <v>1616</v>
      </c>
      <c r="G362" s="53" t="str">
        <f t="shared" si="600"/>
        <v>103-3</v>
      </c>
      <c r="H362" s="53" t="s">
        <v>94</v>
      </c>
      <c r="I362" s="53" t="s">
        <v>196</v>
      </c>
      <c r="J362" s="53" t="s">
        <v>80</v>
      </c>
      <c r="K362" s="53" t="s">
        <v>80</v>
      </c>
      <c r="L362" s="53" t="s">
        <v>80</v>
      </c>
      <c r="M362" s="53" t="s">
        <v>80</v>
      </c>
      <c r="N362" s="53" t="s">
        <v>80</v>
      </c>
      <c r="O362" s="53" t="s">
        <v>80</v>
      </c>
      <c r="P362" s="53" t="s">
        <v>1617</v>
      </c>
      <c r="Q362" s="52">
        <v>0.4</v>
      </c>
      <c r="R362" s="52">
        <f>+Q362*Q360</f>
        <v>0.12</v>
      </c>
      <c r="S362" s="53">
        <v>1</v>
      </c>
      <c r="T362" s="53" t="s">
        <v>84</v>
      </c>
      <c r="U362" s="53" t="s">
        <v>1618</v>
      </c>
      <c r="V362" s="23">
        <v>45019</v>
      </c>
      <c r="W362" s="23">
        <v>45044</v>
      </c>
      <c r="X362" s="53" t="s">
        <v>1562</v>
      </c>
      <c r="Y362" s="49" t="s">
        <v>167</v>
      </c>
      <c r="Z362" s="59" t="s">
        <v>100</v>
      </c>
      <c r="AA362" s="60">
        <v>1</v>
      </c>
      <c r="AB362" s="62"/>
      <c r="AC362" s="62"/>
      <c r="AD362" s="60">
        <v>1</v>
      </c>
      <c r="AE362" s="62" t="s">
        <v>1619</v>
      </c>
      <c r="AF362" s="62">
        <v>45044</v>
      </c>
      <c r="AG362" s="60" t="s">
        <v>79</v>
      </c>
      <c r="AH362" s="60">
        <v>1</v>
      </c>
      <c r="AI362" s="52">
        <f t="shared" si="516"/>
        <v>0.12</v>
      </c>
      <c r="AJ362" s="52">
        <f t="shared" si="604"/>
        <v>1</v>
      </c>
      <c r="AK362" s="52"/>
      <c r="AL362" s="239" t="str">
        <f t="shared" si="536"/>
        <v/>
      </c>
      <c r="AM362" s="239" t="str">
        <f t="shared" si="537"/>
        <v/>
      </c>
      <c r="AN362" s="239" t="str">
        <f t="shared" si="538"/>
        <v/>
      </c>
      <c r="AO362" s="239" t="str">
        <f t="shared" si="539"/>
        <v/>
      </c>
      <c r="AP362" s="239" t="str">
        <f t="shared" si="540"/>
        <v/>
      </c>
      <c r="AQ362" s="239" t="str">
        <f t="shared" si="541"/>
        <v/>
      </c>
      <c r="AR362" s="239" t="str">
        <f t="shared" si="542"/>
        <v/>
      </c>
      <c r="AS362" s="239" t="str">
        <f t="shared" si="543"/>
        <v/>
      </c>
      <c r="AT362" s="239" t="str">
        <f t="shared" si="544"/>
        <v/>
      </c>
      <c r="AU362" s="239" t="str">
        <f t="shared" si="518"/>
        <v/>
      </c>
      <c r="AV362" s="239" t="str">
        <f t="shared" si="519"/>
        <v/>
      </c>
      <c r="AW362" s="239" t="str">
        <f t="shared" si="520"/>
        <v/>
      </c>
      <c r="AX362" s="239" t="str">
        <f t="shared" si="521"/>
        <v/>
      </c>
      <c r="AY362" s="239" t="str">
        <f t="shared" si="522"/>
        <v/>
      </c>
      <c r="AZ362" s="239" t="str">
        <f t="shared" si="523"/>
        <v/>
      </c>
      <c r="BA362" s="239" t="str">
        <f t="shared" si="524"/>
        <v/>
      </c>
      <c r="BB362" s="239" t="str">
        <f t="shared" si="525"/>
        <v/>
      </c>
      <c r="BC362" s="239" t="str">
        <f t="shared" si="526"/>
        <v/>
      </c>
      <c r="BD362" s="239" t="str">
        <f t="shared" si="527"/>
        <v/>
      </c>
      <c r="BE362" s="239" t="str">
        <f t="shared" si="528"/>
        <v/>
      </c>
      <c r="BF362" s="239" t="str">
        <f t="shared" si="529"/>
        <v/>
      </c>
      <c r="BG362" s="239" t="str">
        <f t="shared" si="530"/>
        <v/>
      </c>
      <c r="BH362" s="239" t="str">
        <f t="shared" si="531"/>
        <v/>
      </c>
      <c r="BI362" s="239" t="str">
        <f t="shared" si="532"/>
        <v/>
      </c>
      <c r="BJ362" s="239" t="str">
        <f t="shared" si="533"/>
        <v/>
      </c>
      <c r="BK362" s="239" t="str">
        <f t="shared" si="534"/>
        <v/>
      </c>
      <c r="BL362" s="239" t="str">
        <f t="shared" si="535"/>
        <v/>
      </c>
      <c r="BN362" s="239" t="str">
        <f t="shared" si="545"/>
        <v/>
      </c>
      <c r="BO362" s="239" t="str">
        <f t="shared" si="546"/>
        <v/>
      </c>
      <c r="BP362" s="239" t="str">
        <f t="shared" si="547"/>
        <v/>
      </c>
      <c r="BQ362" s="239" t="str">
        <f t="shared" si="548"/>
        <v/>
      </c>
      <c r="BR362" s="239" t="str">
        <f t="shared" si="549"/>
        <v/>
      </c>
      <c r="BS362" s="239" t="str">
        <f t="shared" si="550"/>
        <v/>
      </c>
      <c r="BT362" s="239" t="str">
        <f t="shared" si="551"/>
        <v/>
      </c>
      <c r="BU362" s="239" t="str">
        <f t="shared" si="552"/>
        <v/>
      </c>
      <c r="BV362" s="239" t="str">
        <f t="shared" si="553"/>
        <v/>
      </c>
      <c r="BW362" s="239" t="str">
        <f t="shared" si="554"/>
        <v/>
      </c>
      <c r="BX362" s="239" t="str">
        <f t="shared" si="555"/>
        <v/>
      </c>
      <c r="BY362" s="239" t="str">
        <f t="shared" si="556"/>
        <v/>
      </c>
      <c r="BZ362" s="239" t="str">
        <f t="shared" si="557"/>
        <v/>
      </c>
      <c r="CA362" s="239" t="str">
        <f t="shared" si="558"/>
        <v/>
      </c>
      <c r="CB362" s="239" t="str">
        <f t="shared" si="559"/>
        <v/>
      </c>
      <c r="CC362" s="239" t="str">
        <f t="shared" si="560"/>
        <v/>
      </c>
      <c r="CD362" s="239" t="str">
        <f t="shared" si="561"/>
        <v/>
      </c>
      <c r="CE362" s="239" t="str">
        <f t="shared" si="562"/>
        <v/>
      </c>
      <c r="CF362" s="239" t="str">
        <f t="shared" si="563"/>
        <v/>
      </c>
      <c r="CG362" s="239" t="str">
        <f t="shared" si="564"/>
        <v/>
      </c>
      <c r="CH362" s="239" t="str">
        <f t="shared" si="565"/>
        <v/>
      </c>
      <c r="CI362" s="239" t="str">
        <f t="shared" si="566"/>
        <v/>
      </c>
      <c r="CJ362" s="239" t="str">
        <f t="shared" si="567"/>
        <v/>
      </c>
      <c r="CK362" s="239" t="str">
        <f t="shared" si="568"/>
        <v/>
      </c>
      <c r="CL362" s="239" t="str">
        <f t="shared" si="569"/>
        <v/>
      </c>
      <c r="CM362" s="239" t="str">
        <f t="shared" si="570"/>
        <v/>
      </c>
      <c r="CN362" s="239" t="str">
        <f t="shared" si="571"/>
        <v/>
      </c>
      <c r="CP362" s="239" t="str">
        <f t="shared" si="572"/>
        <v/>
      </c>
      <c r="CQ362" s="239" t="str">
        <f t="shared" si="573"/>
        <v/>
      </c>
      <c r="CR362" s="239" t="str">
        <f t="shared" si="574"/>
        <v/>
      </c>
      <c r="CS362" s="239" t="str">
        <f t="shared" si="575"/>
        <v/>
      </c>
      <c r="CT362" s="239" t="str">
        <f t="shared" si="576"/>
        <v/>
      </c>
      <c r="CU362" s="239" t="str">
        <f t="shared" si="577"/>
        <v/>
      </c>
      <c r="CV362" s="239" t="str">
        <f t="shared" si="578"/>
        <v/>
      </c>
      <c r="CW362" s="239" t="str">
        <f t="shared" si="579"/>
        <v/>
      </c>
      <c r="CX362" s="239" t="str">
        <f t="shared" si="580"/>
        <v/>
      </c>
      <c r="CY362" s="239" t="str">
        <f t="shared" si="581"/>
        <v/>
      </c>
      <c r="CZ362" s="239" t="str">
        <f t="shared" si="582"/>
        <v/>
      </c>
      <c r="DA362" s="239" t="str">
        <f t="shared" si="583"/>
        <v/>
      </c>
      <c r="DB362" s="239" t="str">
        <f t="shared" si="584"/>
        <v/>
      </c>
      <c r="DC362" s="239" t="str">
        <f t="shared" si="585"/>
        <v/>
      </c>
      <c r="DD362" s="239" t="str">
        <f t="shared" si="586"/>
        <v/>
      </c>
      <c r="DE362" s="239" t="str">
        <f t="shared" si="587"/>
        <v/>
      </c>
      <c r="DF362" s="239" t="str">
        <f t="shared" si="588"/>
        <v/>
      </c>
      <c r="DG362" s="239" t="str">
        <f t="shared" si="589"/>
        <v/>
      </c>
      <c r="DH362" s="239" t="str">
        <f t="shared" si="590"/>
        <v/>
      </c>
      <c r="DI362" s="239" t="str">
        <f t="shared" si="591"/>
        <v/>
      </c>
      <c r="DJ362" s="239" t="str">
        <f t="shared" si="592"/>
        <v/>
      </c>
      <c r="DK362" s="239" t="str">
        <f t="shared" si="593"/>
        <v/>
      </c>
      <c r="DL362" s="239" t="str">
        <f t="shared" si="594"/>
        <v/>
      </c>
      <c r="DM362" s="239" t="str">
        <f t="shared" si="595"/>
        <v/>
      </c>
      <c r="DN362" s="239" t="str">
        <f t="shared" si="596"/>
        <v/>
      </c>
      <c r="DO362" s="239" t="str">
        <f t="shared" si="597"/>
        <v/>
      </c>
      <c r="DP362" s="239" t="str">
        <f t="shared" si="598"/>
        <v/>
      </c>
    </row>
    <row r="363" spans="1:120" ht="65.25" hidden="1" customHeight="1" x14ac:dyDescent="0.25">
      <c r="A363" s="53" t="s">
        <v>4509</v>
      </c>
      <c r="B363" s="53">
        <v>103</v>
      </c>
      <c r="C363" s="53" t="s">
        <v>53</v>
      </c>
      <c r="D363" s="53" t="s">
        <v>1557</v>
      </c>
      <c r="E363" s="53">
        <v>0</v>
      </c>
      <c r="F363" s="53" t="s">
        <v>1620</v>
      </c>
      <c r="G363" s="53" t="str">
        <f t="shared" si="600"/>
        <v>103-3</v>
      </c>
      <c r="H363" s="53" t="s">
        <v>94</v>
      </c>
      <c r="I363" s="53" t="s">
        <v>196</v>
      </c>
      <c r="J363" s="53" t="s">
        <v>80</v>
      </c>
      <c r="K363" s="53" t="s">
        <v>80</v>
      </c>
      <c r="L363" s="53" t="s">
        <v>80</v>
      </c>
      <c r="M363" s="53" t="s">
        <v>80</v>
      </c>
      <c r="N363" s="53" t="s">
        <v>80</v>
      </c>
      <c r="O363" s="53" t="s">
        <v>80</v>
      </c>
      <c r="P363" s="53" t="s">
        <v>1621</v>
      </c>
      <c r="Q363" s="52">
        <v>0.3</v>
      </c>
      <c r="R363" s="52">
        <f>+Q363*Q360</f>
        <v>0.09</v>
      </c>
      <c r="S363" s="53">
        <v>1</v>
      </c>
      <c r="T363" s="53" t="s">
        <v>84</v>
      </c>
      <c r="U363" s="53" t="s">
        <v>1622</v>
      </c>
      <c r="V363" s="23">
        <v>45047</v>
      </c>
      <c r="W363" s="23">
        <v>45065</v>
      </c>
      <c r="X363" s="53" t="s">
        <v>1562</v>
      </c>
      <c r="Y363" s="49" t="s">
        <v>167</v>
      </c>
      <c r="Z363" s="59" t="s">
        <v>100</v>
      </c>
      <c r="AA363" s="60">
        <v>1</v>
      </c>
      <c r="AB363" s="60" t="s">
        <v>1623</v>
      </c>
      <c r="AC363" s="69">
        <v>45065</v>
      </c>
      <c r="AD363" s="60">
        <v>1</v>
      </c>
      <c r="AE363" s="60" t="s">
        <v>1624</v>
      </c>
      <c r="AF363" s="69">
        <v>45065</v>
      </c>
      <c r="AG363" s="60" t="s">
        <v>79</v>
      </c>
      <c r="AH363" s="60">
        <v>1</v>
      </c>
      <c r="AI363" s="52">
        <f t="shared" si="516"/>
        <v>0.09</v>
      </c>
      <c r="AJ363" s="52">
        <f t="shared" si="604"/>
        <v>1</v>
      </c>
      <c r="AK363" s="52"/>
      <c r="AL363" s="239" t="str">
        <f t="shared" si="536"/>
        <v/>
      </c>
      <c r="AM363" s="239" t="str">
        <f t="shared" si="537"/>
        <v/>
      </c>
      <c r="AN363" s="239" t="str">
        <f t="shared" si="538"/>
        <v/>
      </c>
      <c r="AO363" s="239" t="str">
        <f t="shared" si="539"/>
        <v/>
      </c>
      <c r="AP363" s="239" t="str">
        <f t="shared" si="540"/>
        <v/>
      </c>
      <c r="AQ363" s="239" t="str">
        <f t="shared" si="541"/>
        <v/>
      </c>
      <c r="AR363" s="239" t="str">
        <f t="shared" si="542"/>
        <v/>
      </c>
      <c r="AS363" s="239" t="str">
        <f t="shared" si="543"/>
        <v/>
      </c>
      <c r="AT363" s="239" t="str">
        <f t="shared" si="544"/>
        <v/>
      </c>
      <c r="AU363" s="239" t="str">
        <f t="shared" si="518"/>
        <v/>
      </c>
      <c r="AV363" s="239" t="str">
        <f t="shared" si="519"/>
        <v/>
      </c>
      <c r="AW363" s="239" t="str">
        <f t="shared" si="520"/>
        <v/>
      </c>
      <c r="AX363" s="239" t="str">
        <f t="shared" si="521"/>
        <v/>
      </c>
      <c r="AY363" s="239" t="str">
        <f t="shared" si="522"/>
        <v/>
      </c>
      <c r="AZ363" s="239" t="str">
        <f t="shared" si="523"/>
        <v/>
      </c>
      <c r="BA363" s="239" t="str">
        <f t="shared" si="524"/>
        <v/>
      </c>
      <c r="BB363" s="239" t="str">
        <f t="shared" si="525"/>
        <v/>
      </c>
      <c r="BC363" s="239" t="str">
        <f t="shared" si="526"/>
        <v/>
      </c>
      <c r="BD363" s="239" t="str">
        <f t="shared" si="527"/>
        <v/>
      </c>
      <c r="BE363" s="239" t="str">
        <f t="shared" si="528"/>
        <v/>
      </c>
      <c r="BF363" s="239" t="str">
        <f t="shared" si="529"/>
        <v/>
      </c>
      <c r="BG363" s="239" t="str">
        <f t="shared" si="530"/>
        <v/>
      </c>
      <c r="BH363" s="239" t="str">
        <f t="shared" si="531"/>
        <v/>
      </c>
      <c r="BI363" s="239" t="str">
        <f t="shared" si="532"/>
        <v/>
      </c>
      <c r="BJ363" s="239" t="str">
        <f t="shared" si="533"/>
        <v/>
      </c>
      <c r="BK363" s="239" t="str">
        <f t="shared" si="534"/>
        <v/>
      </c>
      <c r="BL363" s="239" t="str">
        <f t="shared" si="535"/>
        <v/>
      </c>
      <c r="BN363" s="239" t="str">
        <f t="shared" si="545"/>
        <v/>
      </c>
      <c r="BO363" s="239" t="str">
        <f t="shared" si="546"/>
        <v/>
      </c>
      <c r="BP363" s="239" t="str">
        <f t="shared" si="547"/>
        <v/>
      </c>
      <c r="BQ363" s="239" t="str">
        <f t="shared" si="548"/>
        <v/>
      </c>
      <c r="BR363" s="239" t="str">
        <f t="shared" si="549"/>
        <v/>
      </c>
      <c r="BS363" s="239" t="str">
        <f t="shared" si="550"/>
        <v/>
      </c>
      <c r="BT363" s="239" t="str">
        <f t="shared" si="551"/>
        <v/>
      </c>
      <c r="BU363" s="239" t="str">
        <f t="shared" si="552"/>
        <v/>
      </c>
      <c r="BV363" s="239" t="str">
        <f t="shared" si="553"/>
        <v/>
      </c>
      <c r="BW363" s="239" t="str">
        <f t="shared" si="554"/>
        <v/>
      </c>
      <c r="BX363" s="239" t="str">
        <f t="shared" si="555"/>
        <v/>
      </c>
      <c r="BY363" s="239" t="str">
        <f t="shared" si="556"/>
        <v/>
      </c>
      <c r="BZ363" s="239" t="str">
        <f t="shared" si="557"/>
        <v/>
      </c>
      <c r="CA363" s="239" t="str">
        <f t="shared" si="558"/>
        <v/>
      </c>
      <c r="CB363" s="239" t="str">
        <f t="shared" si="559"/>
        <v/>
      </c>
      <c r="CC363" s="239" t="str">
        <f t="shared" si="560"/>
        <v/>
      </c>
      <c r="CD363" s="239" t="str">
        <f t="shared" si="561"/>
        <v/>
      </c>
      <c r="CE363" s="239" t="str">
        <f t="shared" si="562"/>
        <v/>
      </c>
      <c r="CF363" s="239" t="str">
        <f t="shared" si="563"/>
        <v/>
      </c>
      <c r="CG363" s="239" t="str">
        <f t="shared" si="564"/>
        <v/>
      </c>
      <c r="CH363" s="239" t="str">
        <f t="shared" si="565"/>
        <v/>
      </c>
      <c r="CI363" s="239" t="str">
        <f t="shared" si="566"/>
        <v/>
      </c>
      <c r="CJ363" s="239" t="str">
        <f t="shared" si="567"/>
        <v/>
      </c>
      <c r="CK363" s="239" t="str">
        <f t="shared" si="568"/>
        <v/>
      </c>
      <c r="CL363" s="239" t="str">
        <f t="shared" si="569"/>
        <v/>
      </c>
      <c r="CM363" s="239" t="str">
        <f t="shared" si="570"/>
        <v/>
      </c>
      <c r="CN363" s="239" t="str">
        <f t="shared" si="571"/>
        <v/>
      </c>
      <c r="CP363" s="239" t="str">
        <f t="shared" si="572"/>
        <v/>
      </c>
      <c r="CQ363" s="239" t="str">
        <f t="shared" si="573"/>
        <v/>
      </c>
      <c r="CR363" s="239" t="str">
        <f t="shared" si="574"/>
        <v/>
      </c>
      <c r="CS363" s="239" t="str">
        <f t="shared" si="575"/>
        <v/>
      </c>
      <c r="CT363" s="239" t="str">
        <f t="shared" si="576"/>
        <v/>
      </c>
      <c r="CU363" s="239" t="str">
        <f t="shared" si="577"/>
        <v/>
      </c>
      <c r="CV363" s="239" t="str">
        <f t="shared" si="578"/>
        <v/>
      </c>
      <c r="CW363" s="239" t="str">
        <f t="shared" si="579"/>
        <v/>
      </c>
      <c r="CX363" s="239" t="str">
        <f t="shared" si="580"/>
        <v/>
      </c>
      <c r="CY363" s="239" t="str">
        <f t="shared" si="581"/>
        <v/>
      </c>
      <c r="CZ363" s="239" t="str">
        <f t="shared" si="582"/>
        <v/>
      </c>
      <c r="DA363" s="239" t="str">
        <f t="shared" si="583"/>
        <v/>
      </c>
      <c r="DB363" s="239" t="str">
        <f t="shared" si="584"/>
        <v/>
      </c>
      <c r="DC363" s="239" t="str">
        <f t="shared" si="585"/>
        <v/>
      </c>
      <c r="DD363" s="239" t="str">
        <f t="shared" si="586"/>
        <v/>
      </c>
      <c r="DE363" s="239" t="str">
        <f t="shared" si="587"/>
        <v/>
      </c>
      <c r="DF363" s="239" t="str">
        <f t="shared" si="588"/>
        <v/>
      </c>
      <c r="DG363" s="239" t="str">
        <f t="shared" si="589"/>
        <v/>
      </c>
      <c r="DH363" s="239" t="str">
        <f t="shared" si="590"/>
        <v/>
      </c>
      <c r="DI363" s="239" t="str">
        <f t="shared" si="591"/>
        <v/>
      </c>
      <c r="DJ363" s="239" t="str">
        <f t="shared" si="592"/>
        <v/>
      </c>
      <c r="DK363" s="239" t="str">
        <f t="shared" si="593"/>
        <v/>
      </c>
      <c r="DL363" s="239" t="str">
        <f t="shared" si="594"/>
        <v/>
      </c>
      <c r="DM363" s="239" t="str">
        <f t="shared" si="595"/>
        <v/>
      </c>
      <c r="DN363" s="239" t="str">
        <f t="shared" si="596"/>
        <v/>
      </c>
      <c r="DO363" s="239" t="str">
        <f t="shared" si="597"/>
        <v/>
      </c>
      <c r="DP363" s="239" t="str">
        <f t="shared" si="598"/>
        <v/>
      </c>
    </row>
    <row r="364" spans="1:120" ht="35.25" hidden="1" customHeight="1" x14ac:dyDescent="0.25">
      <c r="A364" s="49" t="s">
        <v>4509</v>
      </c>
      <c r="B364" s="49">
        <v>104</v>
      </c>
      <c r="C364" s="49" t="s">
        <v>54</v>
      </c>
      <c r="D364" s="49" t="s">
        <v>1625</v>
      </c>
      <c r="E364" s="85">
        <v>1</v>
      </c>
      <c r="F364" s="49" t="s">
        <v>1626</v>
      </c>
      <c r="G364" s="49" t="str">
        <f t="shared" si="600"/>
        <v>104-1</v>
      </c>
      <c r="H364" s="49" t="s">
        <v>75</v>
      </c>
      <c r="I364" s="49" t="s">
        <v>196</v>
      </c>
      <c r="J364" s="49" t="s">
        <v>77</v>
      </c>
      <c r="K364" s="49" t="s">
        <v>78</v>
      </c>
      <c r="L364" s="49" t="s">
        <v>79</v>
      </c>
      <c r="M364" s="49" t="s">
        <v>297</v>
      </c>
      <c r="N364" s="49" t="s">
        <v>1627</v>
      </c>
      <c r="O364" s="49" t="s">
        <v>82</v>
      </c>
      <c r="P364" s="49" t="s">
        <v>1628</v>
      </c>
      <c r="Q364" s="50">
        <v>0.25</v>
      </c>
      <c r="R364" s="50"/>
      <c r="S364" s="49">
        <v>1</v>
      </c>
      <c r="T364" s="49" t="s">
        <v>84</v>
      </c>
      <c r="U364" s="49" t="s">
        <v>1629</v>
      </c>
      <c r="V364" s="51">
        <v>44958</v>
      </c>
      <c r="W364" s="71">
        <v>45168</v>
      </c>
      <c r="X364" s="49" t="s">
        <v>1630</v>
      </c>
      <c r="Y364" s="49" t="s">
        <v>202</v>
      </c>
      <c r="Z364" s="59" t="s">
        <v>100</v>
      </c>
      <c r="AA364" s="60">
        <v>1</v>
      </c>
      <c r="AB364" s="60" t="s">
        <v>1631</v>
      </c>
      <c r="AC364" s="69">
        <v>45168</v>
      </c>
      <c r="AD364" s="60">
        <v>1</v>
      </c>
      <c r="AE364" s="60" t="s">
        <v>1632</v>
      </c>
      <c r="AF364" s="69">
        <v>45168</v>
      </c>
      <c r="AG364" s="57" t="s">
        <v>79</v>
      </c>
      <c r="AH364" s="52" t="s">
        <v>92</v>
      </c>
      <c r="AI364" s="52">
        <f t="shared" si="516"/>
        <v>0.25</v>
      </c>
      <c r="AJ364" s="52"/>
      <c r="AK364" s="52"/>
      <c r="AL364" s="239" t="str">
        <f t="shared" si="536"/>
        <v/>
      </c>
      <c r="AM364" s="239" t="str">
        <f t="shared" si="537"/>
        <v/>
      </c>
      <c r="AN364" s="239" t="str">
        <f t="shared" si="538"/>
        <v/>
      </c>
      <c r="AO364" s="239" t="str">
        <f t="shared" si="539"/>
        <v/>
      </c>
      <c r="AP364" s="239" t="str">
        <f t="shared" si="540"/>
        <v/>
      </c>
      <c r="AQ364" s="239" t="str">
        <f t="shared" si="541"/>
        <v/>
      </c>
      <c r="AR364" s="239" t="str">
        <f t="shared" si="542"/>
        <v/>
      </c>
      <c r="AS364" s="239" t="str">
        <f t="shared" si="543"/>
        <v/>
      </c>
      <c r="AT364" s="239" t="str">
        <f t="shared" si="544"/>
        <v/>
      </c>
      <c r="AU364" s="239" t="str">
        <f t="shared" si="518"/>
        <v/>
      </c>
      <c r="AV364" s="239" t="str">
        <f t="shared" si="519"/>
        <v/>
      </c>
      <c r="AW364" s="239" t="str">
        <f t="shared" si="520"/>
        <v/>
      </c>
      <c r="AX364" s="239" t="str">
        <f t="shared" si="521"/>
        <v/>
      </c>
      <c r="AY364" s="239" t="str">
        <f t="shared" si="522"/>
        <v/>
      </c>
      <c r="AZ364" s="239" t="str">
        <f t="shared" si="523"/>
        <v/>
      </c>
      <c r="BA364" s="239" t="str">
        <f t="shared" si="524"/>
        <v/>
      </c>
      <c r="BB364" s="239" t="str">
        <f t="shared" si="525"/>
        <v/>
      </c>
      <c r="BC364" s="239" t="str">
        <f t="shared" si="526"/>
        <v/>
      </c>
      <c r="BD364" s="239" t="str">
        <f t="shared" si="527"/>
        <v/>
      </c>
      <c r="BE364" s="239" t="str">
        <f t="shared" si="528"/>
        <v/>
      </c>
      <c r="BF364" s="239" t="str">
        <f t="shared" si="529"/>
        <v/>
      </c>
      <c r="BG364" s="239" t="str">
        <f t="shared" si="530"/>
        <v/>
      </c>
      <c r="BH364" s="239" t="str">
        <f t="shared" si="531"/>
        <v/>
      </c>
      <c r="BI364" s="239" t="str">
        <f t="shared" si="532"/>
        <v/>
      </c>
      <c r="BJ364" s="239" t="str">
        <f t="shared" si="533"/>
        <v/>
      </c>
      <c r="BK364" s="239" t="str">
        <f t="shared" si="534"/>
        <v/>
      </c>
      <c r="BL364" s="239" t="str">
        <f t="shared" si="535"/>
        <v/>
      </c>
      <c r="BN364" s="239" t="str">
        <f t="shared" si="545"/>
        <v/>
      </c>
      <c r="BO364" s="239" t="str">
        <f t="shared" si="546"/>
        <v/>
      </c>
      <c r="BP364" s="239" t="str">
        <f t="shared" si="547"/>
        <v/>
      </c>
      <c r="BQ364" s="239" t="str">
        <f t="shared" si="548"/>
        <v/>
      </c>
      <c r="BR364" s="239" t="str">
        <f t="shared" si="549"/>
        <v/>
      </c>
      <c r="BS364" s="239" t="str">
        <f t="shared" si="550"/>
        <v/>
      </c>
      <c r="BT364" s="239" t="str">
        <f t="shared" si="551"/>
        <v/>
      </c>
      <c r="BU364" s="239" t="str">
        <f t="shared" si="552"/>
        <v/>
      </c>
      <c r="BV364" s="239" t="str">
        <f t="shared" si="553"/>
        <v/>
      </c>
      <c r="BW364" s="239" t="str">
        <f t="shared" si="554"/>
        <v/>
      </c>
      <c r="BX364" s="239" t="str">
        <f t="shared" si="555"/>
        <v/>
      </c>
      <c r="BY364" s="239" t="str">
        <f t="shared" si="556"/>
        <v/>
      </c>
      <c r="BZ364" s="239" t="str">
        <f t="shared" si="557"/>
        <v/>
      </c>
      <c r="CA364" s="239" t="str">
        <f t="shared" si="558"/>
        <v/>
      </c>
      <c r="CB364" s="239" t="str">
        <f t="shared" si="559"/>
        <v/>
      </c>
      <c r="CC364" s="239" t="str">
        <f t="shared" si="560"/>
        <v/>
      </c>
      <c r="CD364" s="239" t="str">
        <f t="shared" si="561"/>
        <v/>
      </c>
      <c r="CE364" s="239" t="str">
        <f t="shared" si="562"/>
        <v/>
      </c>
      <c r="CF364" s="239" t="str">
        <f t="shared" si="563"/>
        <v/>
      </c>
      <c r="CG364" s="239" t="str">
        <f t="shared" si="564"/>
        <v/>
      </c>
      <c r="CH364" s="239" t="str">
        <f t="shared" si="565"/>
        <v/>
      </c>
      <c r="CI364" s="239" t="str">
        <f t="shared" si="566"/>
        <v/>
      </c>
      <c r="CJ364" s="239" t="str">
        <f t="shared" si="567"/>
        <v/>
      </c>
      <c r="CK364" s="239" t="str">
        <f t="shared" si="568"/>
        <v/>
      </c>
      <c r="CL364" s="239" t="str">
        <f t="shared" si="569"/>
        <v/>
      </c>
      <c r="CM364" s="239" t="str">
        <f t="shared" si="570"/>
        <v/>
      </c>
      <c r="CN364" s="239" t="str">
        <f t="shared" si="571"/>
        <v/>
      </c>
      <c r="CP364" s="239" t="str">
        <f t="shared" si="572"/>
        <v/>
      </c>
      <c r="CQ364" s="239" t="str">
        <f t="shared" si="573"/>
        <v/>
      </c>
      <c r="CR364" s="239" t="str">
        <f t="shared" si="574"/>
        <v/>
      </c>
      <c r="CS364" s="239" t="str">
        <f t="shared" si="575"/>
        <v/>
      </c>
      <c r="CT364" s="239" t="str">
        <f t="shared" si="576"/>
        <v/>
      </c>
      <c r="CU364" s="239" t="str">
        <f t="shared" si="577"/>
        <v/>
      </c>
      <c r="CV364" s="239" t="str">
        <f t="shared" si="578"/>
        <v/>
      </c>
      <c r="CW364" s="239" t="str">
        <f t="shared" si="579"/>
        <v/>
      </c>
      <c r="CX364" s="239" t="str">
        <f t="shared" si="580"/>
        <v/>
      </c>
      <c r="CY364" s="239" t="str">
        <f t="shared" si="581"/>
        <v/>
      </c>
      <c r="CZ364" s="239" t="str">
        <f t="shared" si="582"/>
        <v/>
      </c>
      <c r="DA364" s="239" t="str">
        <f t="shared" si="583"/>
        <v/>
      </c>
      <c r="DB364" s="239" t="str">
        <f t="shared" si="584"/>
        <v/>
      </c>
      <c r="DC364" s="239" t="str">
        <f t="shared" si="585"/>
        <v/>
      </c>
      <c r="DD364" s="239" t="str">
        <f t="shared" si="586"/>
        <v/>
      </c>
      <c r="DE364" s="239" t="str">
        <f t="shared" si="587"/>
        <v/>
      </c>
      <c r="DF364" s="239" t="str">
        <f t="shared" si="588"/>
        <v/>
      </c>
      <c r="DG364" s="239" t="str">
        <f t="shared" si="589"/>
        <v/>
      </c>
      <c r="DH364" s="239" t="str">
        <f t="shared" si="590"/>
        <v/>
      </c>
      <c r="DI364" s="239" t="str">
        <f t="shared" si="591"/>
        <v/>
      </c>
      <c r="DJ364" s="239" t="str">
        <f t="shared" si="592"/>
        <v/>
      </c>
      <c r="DK364" s="239" t="str">
        <f t="shared" si="593"/>
        <v/>
      </c>
      <c r="DL364" s="239" t="str">
        <f t="shared" si="594"/>
        <v/>
      </c>
      <c r="DM364" s="239" t="str">
        <f t="shared" si="595"/>
        <v/>
      </c>
      <c r="DN364" s="239" t="str">
        <f t="shared" si="596"/>
        <v/>
      </c>
      <c r="DO364" s="239" t="str">
        <f t="shared" si="597"/>
        <v/>
      </c>
      <c r="DP364" s="239" t="str">
        <f t="shared" si="598"/>
        <v/>
      </c>
    </row>
    <row r="365" spans="1:120" ht="35.25" hidden="1" customHeight="1" x14ac:dyDescent="0.25">
      <c r="A365" s="53" t="s">
        <v>4509</v>
      </c>
      <c r="B365" s="53">
        <v>104</v>
      </c>
      <c r="C365" s="53" t="s">
        <v>54</v>
      </c>
      <c r="D365" s="53" t="s">
        <v>1625</v>
      </c>
      <c r="E365" s="49">
        <v>1</v>
      </c>
      <c r="F365" s="53" t="s">
        <v>1633</v>
      </c>
      <c r="G365" s="53" t="str">
        <f t="shared" si="600"/>
        <v>104-1</v>
      </c>
      <c r="H365" s="53" t="s">
        <v>94</v>
      </c>
      <c r="I365" s="53" t="s">
        <v>196</v>
      </c>
      <c r="J365" s="53" t="s">
        <v>80</v>
      </c>
      <c r="K365" s="53" t="s">
        <v>842</v>
      </c>
      <c r="L365" s="53" t="s">
        <v>80</v>
      </c>
      <c r="M365" s="53" t="s">
        <v>80</v>
      </c>
      <c r="N365" s="53" t="s">
        <v>80</v>
      </c>
      <c r="O365" s="53" t="s">
        <v>80</v>
      </c>
      <c r="P365" s="53" t="s">
        <v>95</v>
      </c>
      <c r="Q365" s="52">
        <v>0.2</v>
      </c>
      <c r="R365" s="52">
        <f>+Q365*Q364</f>
        <v>0.05</v>
      </c>
      <c r="S365" s="53">
        <v>2</v>
      </c>
      <c r="T365" s="53" t="s">
        <v>84</v>
      </c>
      <c r="U365" s="53" t="s">
        <v>96</v>
      </c>
      <c r="V365" s="74">
        <v>44958</v>
      </c>
      <c r="W365" s="74">
        <v>45016</v>
      </c>
      <c r="X365" s="76" t="s">
        <v>1630</v>
      </c>
      <c r="Y365" s="49" t="s">
        <v>97</v>
      </c>
      <c r="Z365" s="59" t="s">
        <v>100</v>
      </c>
      <c r="AA365" s="60">
        <v>1</v>
      </c>
      <c r="AB365" s="62" t="s">
        <v>1634</v>
      </c>
      <c r="AC365" s="62">
        <v>45016</v>
      </c>
      <c r="AD365" s="60">
        <v>1</v>
      </c>
      <c r="AE365" s="62" t="s">
        <v>1635</v>
      </c>
      <c r="AF365" s="62">
        <v>45016</v>
      </c>
      <c r="AG365" s="60" t="s">
        <v>79</v>
      </c>
      <c r="AH365" s="60">
        <v>1</v>
      </c>
      <c r="AI365" s="52">
        <f t="shared" si="516"/>
        <v>0.05</v>
      </c>
      <c r="AJ365" s="52">
        <f>+AI365/R365</f>
        <v>1</v>
      </c>
      <c r="AK365" s="52"/>
      <c r="AL365" s="239" t="str">
        <f t="shared" si="536"/>
        <v/>
      </c>
      <c r="AM365" s="239">
        <f t="shared" si="537"/>
        <v>1</v>
      </c>
      <c r="AN365" s="239" t="str">
        <f t="shared" si="538"/>
        <v/>
      </c>
      <c r="AO365" s="239">
        <f t="shared" si="539"/>
        <v>1</v>
      </c>
      <c r="AP365" s="239" t="str">
        <f t="shared" si="540"/>
        <v/>
      </c>
      <c r="AQ365" s="239" t="str">
        <f t="shared" si="541"/>
        <v/>
      </c>
      <c r="AR365" s="239" t="str">
        <f t="shared" si="542"/>
        <v/>
      </c>
      <c r="AS365" s="239" t="str">
        <f t="shared" si="543"/>
        <v/>
      </c>
      <c r="AT365" s="239" t="str">
        <f t="shared" si="544"/>
        <v/>
      </c>
      <c r="AU365" s="239" t="str">
        <f t="shared" si="518"/>
        <v/>
      </c>
      <c r="AV365" s="239" t="str">
        <f t="shared" si="519"/>
        <v/>
      </c>
      <c r="AW365" s="239" t="str">
        <f t="shared" si="520"/>
        <v/>
      </c>
      <c r="AX365" s="239" t="str">
        <f t="shared" si="521"/>
        <v/>
      </c>
      <c r="AY365" s="239" t="str">
        <f t="shared" si="522"/>
        <v/>
      </c>
      <c r="AZ365" s="239" t="str">
        <f t="shared" si="523"/>
        <v/>
      </c>
      <c r="BA365" s="239">
        <f t="shared" si="524"/>
        <v>1</v>
      </c>
      <c r="BB365" s="239" t="str">
        <f t="shared" si="525"/>
        <v/>
      </c>
      <c r="BC365" s="239" t="str">
        <f t="shared" si="526"/>
        <v/>
      </c>
      <c r="BD365" s="239" t="str">
        <f t="shared" si="527"/>
        <v/>
      </c>
      <c r="BE365" s="239" t="str">
        <f t="shared" si="528"/>
        <v/>
      </c>
      <c r="BF365" s="239" t="str">
        <f t="shared" si="529"/>
        <v/>
      </c>
      <c r="BG365" s="239" t="str">
        <f t="shared" si="530"/>
        <v/>
      </c>
      <c r="BH365" s="239" t="str">
        <f t="shared" si="531"/>
        <v/>
      </c>
      <c r="BI365" s="239" t="str">
        <f t="shared" si="532"/>
        <v/>
      </c>
      <c r="BJ365" s="239" t="str">
        <f t="shared" si="533"/>
        <v/>
      </c>
      <c r="BK365" s="239" t="str">
        <f t="shared" si="534"/>
        <v/>
      </c>
      <c r="BL365" s="239" t="str">
        <f t="shared" si="535"/>
        <v/>
      </c>
      <c r="BN365" s="239" t="str">
        <f t="shared" si="545"/>
        <v/>
      </c>
      <c r="BO365" s="239">
        <f t="shared" si="546"/>
        <v>1</v>
      </c>
      <c r="BP365" s="239" t="str">
        <f t="shared" si="547"/>
        <v/>
      </c>
      <c r="BQ365" s="239">
        <f t="shared" si="548"/>
        <v>1</v>
      </c>
      <c r="BR365" s="239" t="str">
        <f t="shared" si="549"/>
        <v/>
      </c>
      <c r="BS365" s="239" t="str">
        <f t="shared" si="550"/>
        <v/>
      </c>
      <c r="BT365" s="239" t="str">
        <f t="shared" si="551"/>
        <v/>
      </c>
      <c r="BU365" s="239" t="str">
        <f t="shared" si="552"/>
        <v/>
      </c>
      <c r="BV365" s="239" t="str">
        <f t="shared" si="553"/>
        <v/>
      </c>
      <c r="BW365" s="239" t="str">
        <f t="shared" si="554"/>
        <v/>
      </c>
      <c r="BX365" s="239" t="str">
        <f t="shared" si="555"/>
        <v/>
      </c>
      <c r="BY365" s="239" t="str">
        <f t="shared" si="556"/>
        <v/>
      </c>
      <c r="BZ365" s="239" t="str">
        <f t="shared" si="557"/>
        <v/>
      </c>
      <c r="CA365" s="239" t="str">
        <f t="shared" si="558"/>
        <v/>
      </c>
      <c r="CB365" s="239" t="str">
        <f t="shared" si="559"/>
        <v/>
      </c>
      <c r="CC365" s="239">
        <f t="shared" si="560"/>
        <v>1</v>
      </c>
      <c r="CD365" s="239" t="str">
        <f t="shared" si="561"/>
        <v/>
      </c>
      <c r="CE365" s="239" t="str">
        <f t="shared" si="562"/>
        <v/>
      </c>
      <c r="CF365" s="239" t="str">
        <f t="shared" si="563"/>
        <v/>
      </c>
      <c r="CG365" s="239" t="str">
        <f t="shared" si="564"/>
        <v/>
      </c>
      <c r="CH365" s="239" t="str">
        <f t="shared" si="565"/>
        <v/>
      </c>
      <c r="CI365" s="239" t="str">
        <f t="shared" si="566"/>
        <v/>
      </c>
      <c r="CJ365" s="239" t="str">
        <f t="shared" si="567"/>
        <v/>
      </c>
      <c r="CK365" s="239" t="str">
        <f t="shared" si="568"/>
        <v/>
      </c>
      <c r="CL365" s="239" t="str">
        <f t="shared" si="569"/>
        <v/>
      </c>
      <c r="CM365" s="239" t="str">
        <f t="shared" si="570"/>
        <v/>
      </c>
      <c r="CN365" s="239" t="str">
        <f t="shared" si="571"/>
        <v/>
      </c>
      <c r="CP365" s="239" t="str">
        <f t="shared" si="572"/>
        <v/>
      </c>
      <c r="CQ365" s="239" t="str">
        <f t="shared" si="573"/>
        <v>1er trimestre</v>
      </c>
      <c r="CR365" s="239" t="str">
        <f t="shared" si="574"/>
        <v/>
      </c>
      <c r="CS365" s="239" t="str">
        <f t="shared" si="575"/>
        <v>1er trimestre</v>
      </c>
      <c r="CT365" s="239" t="str">
        <f t="shared" si="576"/>
        <v/>
      </c>
      <c r="CU365" s="239" t="str">
        <f t="shared" si="577"/>
        <v/>
      </c>
      <c r="CV365" s="239" t="str">
        <f t="shared" si="578"/>
        <v/>
      </c>
      <c r="CW365" s="239" t="str">
        <f t="shared" si="579"/>
        <v/>
      </c>
      <c r="CX365" s="239" t="str">
        <f t="shared" si="580"/>
        <v/>
      </c>
      <c r="CY365" s="239" t="str">
        <f t="shared" si="581"/>
        <v/>
      </c>
      <c r="CZ365" s="239" t="str">
        <f t="shared" si="582"/>
        <v/>
      </c>
      <c r="DA365" s="239" t="str">
        <f t="shared" si="583"/>
        <v/>
      </c>
      <c r="DB365" s="239" t="str">
        <f t="shared" si="584"/>
        <v/>
      </c>
      <c r="DC365" s="239" t="str">
        <f t="shared" si="585"/>
        <v/>
      </c>
      <c r="DD365" s="239" t="str">
        <f t="shared" si="586"/>
        <v/>
      </c>
      <c r="DE365" s="239" t="str">
        <f t="shared" si="587"/>
        <v>1er trimestre</v>
      </c>
      <c r="DF365" s="239" t="str">
        <f t="shared" si="588"/>
        <v/>
      </c>
      <c r="DG365" s="239" t="str">
        <f t="shared" si="589"/>
        <v/>
      </c>
      <c r="DH365" s="239" t="str">
        <f t="shared" si="590"/>
        <v/>
      </c>
      <c r="DI365" s="239" t="str">
        <f t="shared" si="591"/>
        <v/>
      </c>
      <c r="DJ365" s="239" t="str">
        <f t="shared" si="592"/>
        <v/>
      </c>
      <c r="DK365" s="239" t="str">
        <f t="shared" si="593"/>
        <v/>
      </c>
      <c r="DL365" s="239" t="str">
        <f t="shared" si="594"/>
        <v/>
      </c>
      <c r="DM365" s="239" t="str">
        <f t="shared" si="595"/>
        <v/>
      </c>
      <c r="DN365" s="239" t="str">
        <f t="shared" si="596"/>
        <v/>
      </c>
      <c r="DO365" s="239" t="str">
        <f t="shared" si="597"/>
        <v/>
      </c>
      <c r="DP365" s="239" t="str">
        <f t="shared" si="598"/>
        <v/>
      </c>
    </row>
    <row r="366" spans="1:120" ht="35.25" hidden="1" customHeight="1" x14ac:dyDescent="0.25">
      <c r="A366" s="53" t="s">
        <v>4509</v>
      </c>
      <c r="B366" s="53">
        <v>104</v>
      </c>
      <c r="C366" s="53" t="s">
        <v>54</v>
      </c>
      <c r="D366" s="53" t="s">
        <v>1625</v>
      </c>
      <c r="E366" s="49">
        <v>1</v>
      </c>
      <c r="F366" s="53" t="s">
        <v>1636</v>
      </c>
      <c r="G366" s="53" t="str">
        <f t="shared" si="600"/>
        <v>104-1</v>
      </c>
      <c r="H366" s="53" t="s">
        <v>102</v>
      </c>
      <c r="I366" s="53" t="s">
        <v>196</v>
      </c>
      <c r="J366" s="53" t="s">
        <v>80</v>
      </c>
      <c r="K366" s="53" t="s">
        <v>842</v>
      </c>
      <c r="L366" s="53" t="s">
        <v>80</v>
      </c>
      <c r="M366" s="53" t="s">
        <v>80</v>
      </c>
      <c r="N366" s="53" t="s">
        <v>80</v>
      </c>
      <c r="O366" s="53" t="s">
        <v>80</v>
      </c>
      <c r="P366" s="53" t="s">
        <v>103</v>
      </c>
      <c r="Q366" s="52">
        <v>0</v>
      </c>
      <c r="R366" s="52">
        <f>+Q366*Q364</f>
        <v>0</v>
      </c>
      <c r="S366" s="53">
        <v>1</v>
      </c>
      <c r="T366" s="53" t="s">
        <v>84</v>
      </c>
      <c r="U366" s="53" t="s">
        <v>406</v>
      </c>
      <c r="V366" s="74">
        <v>44988</v>
      </c>
      <c r="W366" s="74">
        <v>45044</v>
      </c>
      <c r="X366" s="76" t="s">
        <v>105</v>
      </c>
      <c r="Y366" s="49" t="s">
        <v>167</v>
      </c>
      <c r="Z366" s="59" t="s">
        <v>100</v>
      </c>
      <c r="AA366" s="60">
        <v>1</v>
      </c>
      <c r="AB366" s="62" t="s">
        <v>1637</v>
      </c>
      <c r="AC366" s="62">
        <v>45041</v>
      </c>
      <c r="AD366" s="60">
        <v>1</v>
      </c>
      <c r="AE366" s="62" t="s">
        <v>1638</v>
      </c>
      <c r="AF366" s="62">
        <v>45041</v>
      </c>
      <c r="AG366" s="60" t="s">
        <v>79</v>
      </c>
      <c r="AH366" s="60">
        <v>1</v>
      </c>
      <c r="AI366" s="52">
        <f t="shared" si="516"/>
        <v>0</v>
      </c>
      <c r="AJ366" s="52"/>
      <c r="AK366" s="52"/>
      <c r="AL366" s="239" t="str">
        <f t="shared" si="536"/>
        <v/>
      </c>
      <c r="AM366" s="239" t="str">
        <f t="shared" si="537"/>
        <v/>
      </c>
      <c r="AN366" s="239" t="str">
        <f t="shared" si="538"/>
        <v/>
      </c>
      <c r="AO366" s="239">
        <f t="shared" si="539"/>
        <v>1</v>
      </c>
      <c r="AP366" s="239" t="str">
        <f t="shared" si="540"/>
        <v/>
      </c>
      <c r="AQ366" s="239" t="str">
        <f t="shared" si="541"/>
        <v/>
      </c>
      <c r="AR366" s="239" t="str">
        <f t="shared" si="542"/>
        <v/>
      </c>
      <c r="AS366" s="239" t="str">
        <f t="shared" si="543"/>
        <v/>
      </c>
      <c r="AT366" s="239" t="str">
        <f t="shared" si="544"/>
        <v/>
      </c>
      <c r="AU366" s="239" t="str">
        <f t="shared" si="518"/>
        <v/>
      </c>
      <c r="AV366" s="239" t="str">
        <f t="shared" si="519"/>
        <v/>
      </c>
      <c r="AW366" s="239" t="str">
        <f t="shared" si="520"/>
        <v/>
      </c>
      <c r="AX366" s="239" t="str">
        <f t="shared" si="521"/>
        <v/>
      </c>
      <c r="AY366" s="239" t="str">
        <f t="shared" si="522"/>
        <v/>
      </c>
      <c r="AZ366" s="239" t="str">
        <f t="shared" si="523"/>
        <v/>
      </c>
      <c r="BA366" s="239" t="str">
        <f t="shared" si="524"/>
        <v/>
      </c>
      <c r="BB366" s="239" t="str">
        <f t="shared" si="525"/>
        <v/>
      </c>
      <c r="BC366" s="239" t="str">
        <f t="shared" si="526"/>
        <v/>
      </c>
      <c r="BD366" s="239" t="str">
        <f t="shared" si="527"/>
        <v/>
      </c>
      <c r="BE366" s="239" t="str">
        <f t="shared" si="528"/>
        <v/>
      </c>
      <c r="BF366" s="239" t="str">
        <f t="shared" si="529"/>
        <v/>
      </c>
      <c r="BG366" s="239" t="str">
        <f t="shared" si="530"/>
        <v/>
      </c>
      <c r="BH366" s="239" t="str">
        <f t="shared" si="531"/>
        <v/>
      </c>
      <c r="BI366" s="239" t="str">
        <f t="shared" si="532"/>
        <v/>
      </c>
      <c r="BJ366" s="239" t="str">
        <f t="shared" si="533"/>
        <v/>
      </c>
      <c r="BK366" s="239" t="str">
        <f t="shared" si="534"/>
        <v/>
      </c>
      <c r="BL366" s="239" t="str">
        <f t="shared" si="535"/>
        <v/>
      </c>
      <c r="BN366" s="239" t="str">
        <f t="shared" si="545"/>
        <v/>
      </c>
      <c r="BO366" s="239" t="str">
        <f t="shared" si="546"/>
        <v/>
      </c>
      <c r="BP366" s="239" t="str">
        <f t="shared" si="547"/>
        <v/>
      </c>
      <c r="BQ366" s="239">
        <f t="shared" si="548"/>
        <v>1</v>
      </c>
      <c r="BR366" s="239" t="str">
        <f t="shared" si="549"/>
        <v/>
      </c>
      <c r="BS366" s="239" t="str">
        <f t="shared" si="550"/>
        <v/>
      </c>
      <c r="BT366" s="239" t="str">
        <f t="shared" si="551"/>
        <v/>
      </c>
      <c r="BU366" s="239" t="str">
        <f t="shared" si="552"/>
        <v/>
      </c>
      <c r="BV366" s="239" t="str">
        <f t="shared" si="553"/>
        <v/>
      </c>
      <c r="BW366" s="239" t="str">
        <f t="shared" si="554"/>
        <v/>
      </c>
      <c r="BX366" s="239" t="str">
        <f t="shared" si="555"/>
        <v/>
      </c>
      <c r="BY366" s="239" t="str">
        <f t="shared" si="556"/>
        <v/>
      </c>
      <c r="BZ366" s="239" t="str">
        <f t="shared" si="557"/>
        <v/>
      </c>
      <c r="CA366" s="239" t="str">
        <f t="shared" si="558"/>
        <v/>
      </c>
      <c r="CB366" s="239" t="str">
        <f t="shared" si="559"/>
        <v/>
      </c>
      <c r="CC366" s="239" t="str">
        <f t="shared" si="560"/>
        <v/>
      </c>
      <c r="CD366" s="239" t="str">
        <f t="shared" si="561"/>
        <v/>
      </c>
      <c r="CE366" s="239" t="str">
        <f t="shared" si="562"/>
        <v/>
      </c>
      <c r="CF366" s="239" t="str">
        <f t="shared" si="563"/>
        <v/>
      </c>
      <c r="CG366" s="239" t="str">
        <f t="shared" si="564"/>
        <v/>
      </c>
      <c r="CH366" s="239" t="str">
        <f t="shared" si="565"/>
        <v/>
      </c>
      <c r="CI366" s="239" t="str">
        <f t="shared" si="566"/>
        <v/>
      </c>
      <c r="CJ366" s="239" t="str">
        <f t="shared" si="567"/>
        <v/>
      </c>
      <c r="CK366" s="239" t="str">
        <f t="shared" si="568"/>
        <v/>
      </c>
      <c r="CL366" s="239" t="str">
        <f t="shared" si="569"/>
        <v/>
      </c>
      <c r="CM366" s="239" t="str">
        <f t="shared" si="570"/>
        <v/>
      </c>
      <c r="CN366" s="239" t="str">
        <f t="shared" si="571"/>
        <v/>
      </c>
      <c r="CP366" s="239" t="str">
        <f t="shared" si="572"/>
        <v/>
      </c>
      <c r="CQ366" s="239" t="str">
        <f t="shared" si="573"/>
        <v/>
      </c>
      <c r="CR366" s="239" t="str">
        <f t="shared" si="574"/>
        <v/>
      </c>
      <c r="CS366" s="239" t="str">
        <f t="shared" si="575"/>
        <v>2do trimestre</v>
      </c>
      <c r="CT366" s="239" t="str">
        <f t="shared" si="576"/>
        <v/>
      </c>
      <c r="CU366" s="239" t="str">
        <f t="shared" si="577"/>
        <v/>
      </c>
      <c r="CV366" s="239" t="str">
        <f t="shared" si="578"/>
        <v/>
      </c>
      <c r="CW366" s="239" t="str">
        <f t="shared" si="579"/>
        <v/>
      </c>
      <c r="CX366" s="239" t="str">
        <f t="shared" si="580"/>
        <v/>
      </c>
      <c r="CY366" s="239" t="str">
        <f t="shared" si="581"/>
        <v/>
      </c>
      <c r="CZ366" s="239" t="str">
        <f t="shared" si="582"/>
        <v/>
      </c>
      <c r="DA366" s="239" t="str">
        <f t="shared" si="583"/>
        <v/>
      </c>
      <c r="DB366" s="239" t="str">
        <f t="shared" si="584"/>
        <v/>
      </c>
      <c r="DC366" s="239" t="str">
        <f t="shared" si="585"/>
        <v/>
      </c>
      <c r="DD366" s="239" t="str">
        <f t="shared" si="586"/>
        <v/>
      </c>
      <c r="DE366" s="239" t="str">
        <f t="shared" si="587"/>
        <v/>
      </c>
      <c r="DF366" s="239" t="str">
        <f t="shared" si="588"/>
        <v/>
      </c>
      <c r="DG366" s="239" t="str">
        <f t="shared" si="589"/>
        <v/>
      </c>
      <c r="DH366" s="239" t="str">
        <f t="shared" si="590"/>
        <v/>
      </c>
      <c r="DI366" s="239" t="str">
        <f t="shared" si="591"/>
        <v/>
      </c>
      <c r="DJ366" s="239" t="str">
        <f t="shared" si="592"/>
        <v/>
      </c>
      <c r="DK366" s="239" t="str">
        <f t="shared" si="593"/>
        <v/>
      </c>
      <c r="DL366" s="239" t="str">
        <f t="shared" si="594"/>
        <v/>
      </c>
      <c r="DM366" s="239" t="str">
        <f t="shared" si="595"/>
        <v/>
      </c>
      <c r="DN366" s="239" t="str">
        <f t="shared" si="596"/>
        <v/>
      </c>
      <c r="DO366" s="239" t="str">
        <f t="shared" si="597"/>
        <v/>
      </c>
      <c r="DP366" s="239" t="str">
        <f t="shared" si="598"/>
        <v/>
      </c>
    </row>
    <row r="367" spans="1:120" ht="35.25" hidden="1" customHeight="1" x14ac:dyDescent="0.25">
      <c r="A367" s="53" t="s">
        <v>4509</v>
      </c>
      <c r="B367" s="53">
        <v>104</v>
      </c>
      <c r="C367" s="53" t="s">
        <v>54</v>
      </c>
      <c r="D367" s="53" t="s">
        <v>1625</v>
      </c>
      <c r="E367" s="49">
        <v>1</v>
      </c>
      <c r="F367" s="53" t="s">
        <v>1639</v>
      </c>
      <c r="G367" s="53" t="str">
        <f t="shared" si="600"/>
        <v>104-1</v>
      </c>
      <c r="H367" s="53" t="s">
        <v>94</v>
      </c>
      <c r="I367" s="53" t="s">
        <v>196</v>
      </c>
      <c r="J367" s="53" t="s">
        <v>80</v>
      </c>
      <c r="K367" s="53" t="s">
        <v>842</v>
      </c>
      <c r="L367" s="53" t="s">
        <v>80</v>
      </c>
      <c r="M367" s="53" t="s">
        <v>80</v>
      </c>
      <c r="N367" s="53" t="s">
        <v>80</v>
      </c>
      <c r="O367" s="53" t="s">
        <v>80</v>
      </c>
      <c r="P367" s="53" t="s">
        <v>109</v>
      </c>
      <c r="Q367" s="52">
        <v>0.25</v>
      </c>
      <c r="R367" s="52">
        <f>+Q367*Q364</f>
        <v>6.25E-2</v>
      </c>
      <c r="S367" s="53">
        <v>2</v>
      </c>
      <c r="T367" s="53" t="s">
        <v>84</v>
      </c>
      <c r="U367" s="53" t="s">
        <v>110</v>
      </c>
      <c r="V367" s="74">
        <v>44958</v>
      </c>
      <c r="W367" s="74">
        <v>45044</v>
      </c>
      <c r="X367" s="76" t="s">
        <v>1630</v>
      </c>
      <c r="Y367" s="49" t="s">
        <v>167</v>
      </c>
      <c r="Z367" s="59" t="s">
        <v>100</v>
      </c>
      <c r="AA367" s="60">
        <v>1</v>
      </c>
      <c r="AB367" s="62" t="s">
        <v>1640</v>
      </c>
      <c r="AC367" s="62">
        <v>45044</v>
      </c>
      <c r="AD367" s="60">
        <v>1</v>
      </c>
      <c r="AE367" s="62" t="s">
        <v>1641</v>
      </c>
      <c r="AF367" s="62">
        <v>45044</v>
      </c>
      <c r="AG367" s="60" t="s">
        <v>79</v>
      </c>
      <c r="AH367" s="60">
        <v>1</v>
      </c>
      <c r="AI367" s="52">
        <f t="shared" si="516"/>
        <v>6.25E-2</v>
      </c>
      <c r="AJ367" s="52">
        <f t="shared" ref="AJ367:AJ370" si="605">+AI367/R367</f>
        <v>1</v>
      </c>
      <c r="AK367" s="52"/>
      <c r="AL367" s="239" t="str">
        <f t="shared" si="536"/>
        <v/>
      </c>
      <c r="AM367" s="239">
        <f t="shared" si="537"/>
        <v>1</v>
      </c>
      <c r="AN367" s="239" t="str">
        <f t="shared" si="538"/>
        <v/>
      </c>
      <c r="AO367" s="239">
        <f t="shared" si="539"/>
        <v>1</v>
      </c>
      <c r="AP367" s="239" t="str">
        <f t="shared" si="540"/>
        <v/>
      </c>
      <c r="AQ367" s="239" t="str">
        <f t="shared" si="541"/>
        <v/>
      </c>
      <c r="AR367" s="239" t="str">
        <f t="shared" si="542"/>
        <v/>
      </c>
      <c r="AS367" s="239" t="str">
        <f t="shared" si="543"/>
        <v/>
      </c>
      <c r="AT367" s="239" t="str">
        <f t="shared" si="544"/>
        <v/>
      </c>
      <c r="AU367" s="239" t="str">
        <f t="shared" si="518"/>
        <v/>
      </c>
      <c r="AV367" s="239" t="str">
        <f t="shared" si="519"/>
        <v/>
      </c>
      <c r="AW367" s="239" t="str">
        <f t="shared" si="520"/>
        <v/>
      </c>
      <c r="AX367" s="239" t="str">
        <f t="shared" si="521"/>
        <v/>
      </c>
      <c r="AY367" s="239" t="str">
        <f t="shared" si="522"/>
        <v/>
      </c>
      <c r="AZ367" s="239" t="str">
        <f t="shared" si="523"/>
        <v/>
      </c>
      <c r="BA367" s="239">
        <f t="shared" si="524"/>
        <v>1</v>
      </c>
      <c r="BB367" s="239" t="str">
        <f t="shared" si="525"/>
        <v/>
      </c>
      <c r="BC367" s="239" t="str">
        <f t="shared" si="526"/>
        <v/>
      </c>
      <c r="BD367" s="239" t="str">
        <f t="shared" si="527"/>
        <v/>
      </c>
      <c r="BE367" s="239" t="str">
        <f t="shared" si="528"/>
        <v/>
      </c>
      <c r="BF367" s="239" t="str">
        <f t="shared" si="529"/>
        <v/>
      </c>
      <c r="BG367" s="239" t="str">
        <f t="shared" si="530"/>
        <v/>
      </c>
      <c r="BH367" s="239" t="str">
        <f t="shared" si="531"/>
        <v/>
      </c>
      <c r="BI367" s="239" t="str">
        <f t="shared" si="532"/>
        <v/>
      </c>
      <c r="BJ367" s="239" t="str">
        <f t="shared" si="533"/>
        <v/>
      </c>
      <c r="BK367" s="239" t="str">
        <f t="shared" si="534"/>
        <v/>
      </c>
      <c r="BL367" s="239" t="str">
        <f t="shared" si="535"/>
        <v/>
      </c>
      <c r="BN367" s="239" t="str">
        <f t="shared" si="545"/>
        <v/>
      </c>
      <c r="BO367" s="239">
        <f t="shared" si="546"/>
        <v>1</v>
      </c>
      <c r="BP367" s="239" t="str">
        <f t="shared" si="547"/>
        <v/>
      </c>
      <c r="BQ367" s="239">
        <f t="shared" si="548"/>
        <v>1</v>
      </c>
      <c r="BR367" s="239" t="str">
        <f t="shared" si="549"/>
        <v/>
      </c>
      <c r="BS367" s="239" t="str">
        <f t="shared" si="550"/>
        <v/>
      </c>
      <c r="BT367" s="239" t="str">
        <f t="shared" si="551"/>
        <v/>
      </c>
      <c r="BU367" s="239" t="str">
        <f t="shared" si="552"/>
        <v/>
      </c>
      <c r="BV367" s="239" t="str">
        <f t="shared" si="553"/>
        <v/>
      </c>
      <c r="BW367" s="239" t="str">
        <f t="shared" si="554"/>
        <v/>
      </c>
      <c r="BX367" s="239" t="str">
        <f t="shared" si="555"/>
        <v/>
      </c>
      <c r="BY367" s="239" t="str">
        <f t="shared" si="556"/>
        <v/>
      </c>
      <c r="BZ367" s="239" t="str">
        <f t="shared" si="557"/>
        <v/>
      </c>
      <c r="CA367" s="239" t="str">
        <f t="shared" si="558"/>
        <v/>
      </c>
      <c r="CB367" s="239" t="str">
        <f t="shared" si="559"/>
        <v/>
      </c>
      <c r="CC367" s="239">
        <f t="shared" si="560"/>
        <v>1</v>
      </c>
      <c r="CD367" s="239" t="str">
        <f t="shared" si="561"/>
        <v/>
      </c>
      <c r="CE367" s="239" t="str">
        <f t="shared" si="562"/>
        <v/>
      </c>
      <c r="CF367" s="239" t="str">
        <f t="shared" si="563"/>
        <v/>
      </c>
      <c r="CG367" s="239" t="str">
        <f t="shared" si="564"/>
        <v/>
      </c>
      <c r="CH367" s="239" t="str">
        <f t="shared" si="565"/>
        <v/>
      </c>
      <c r="CI367" s="239" t="str">
        <f t="shared" si="566"/>
        <v/>
      </c>
      <c r="CJ367" s="239" t="str">
        <f t="shared" si="567"/>
        <v/>
      </c>
      <c r="CK367" s="239" t="str">
        <f t="shared" si="568"/>
        <v/>
      </c>
      <c r="CL367" s="239" t="str">
        <f t="shared" si="569"/>
        <v/>
      </c>
      <c r="CM367" s="239" t="str">
        <f t="shared" si="570"/>
        <v/>
      </c>
      <c r="CN367" s="239" t="str">
        <f t="shared" si="571"/>
        <v/>
      </c>
      <c r="CP367" s="239" t="str">
        <f t="shared" si="572"/>
        <v/>
      </c>
      <c r="CQ367" s="239" t="str">
        <f t="shared" si="573"/>
        <v>2do trimestre</v>
      </c>
      <c r="CR367" s="239" t="str">
        <f t="shared" si="574"/>
        <v/>
      </c>
      <c r="CS367" s="239" t="str">
        <f t="shared" si="575"/>
        <v>2do trimestre</v>
      </c>
      <c r="CT367" s="239" t="str">
        <f t="shared" si="576"/>
        <v/>
      </c>
      <c r="CU367" s="239" t="str">
        <f t="shared" si="577"/>
        <v/>
      </c>
      <c r="CV367" s="239" t="str">
        <f t="shared" si="578"/>
        <v/>
      </c>
      <c r="CW367" s="239" t="str">
        <f t="shared" si="579"/>
        <v/>
      </c>
      <c r="CX367" s="239" t="str">
        <f t="shared" si="580"/>
        <v/>
      </c>
      <c r="CY367" s="239" t="str">
        <f t="shared" si="581"/>
        <v/>
      </c>
      <c r="CZ367" s="239" t="str">
        <f t="shared" si="582"/>
        <v/>
      </c>
      <c r="DA367" s="239" t="str">
        <f t="shared" si="583"/>
        <v/>
      </c>
      <c r="DB367" s="239" t="str">
        <f t="shared" si="584"/>
        <v/>
      </c>
      <c r="DC367" s="239" t="str">
        <f t="shared" si="585"/>
        <v/>
      </c>
      <c r="DD367" s="239" t="str">
        <f t="shared" si="586"/>
        <v/>
      </c>
      <c r="DE367" s="239" t="str">
        <f t="shared" si="587"/>
        <v>2do trimestre</v>
      </c>
      <c r="DF367" s="239" t="str">
        <f t="shared" si="588"/>
        <v/>
      </c>
      <c r="DG367" s="239" t="str">
        <f t="shared" si="589"/>
        <v/>
      </c>
      <c r="DH367" s="239" t="str">
        <f t="shared" si="590"/>
        <v/>
      </c>
      <c r="DI367" s="239" t="str">
        <f t="shared" si="591"/>
        <v/>
      </c>
      <c r="DJ367" s="239" t="str">
        <f t="shared" si="592"/>
        <v/>
      </c>
      <c r="DK367" s="239" t="str">
        <f t="shared" si="593"/>
        <v/>
      </c>
      <c r="DL367" s="239" t="str">
        <f t="shared" si="594"/>
        <v/>
      </c>
      <c r="DM367" s="239" t="str">
        <f t="shared" si="595"/>
        <v/>
      </c>
      <c r="DN367" s="239" t="str">
        <f t="shared" si="596"/>
        <v/>
      </c>
      <c r="DO367" s="239" t="str">
        <f t="shared" si="597"/>
        <v/>
      </c>
      <c r="DP367" s="239" t="str">
        <f t="shared" si="598"/>
        <v/>
      </c>
    </row>
    <row r="368" spans="1:120" ht="35.25" hidden="1" customHeight="1" x14ac:dyDescent="0.25">
      <c r="A368" s="53" t="s">
        <v>4509</v>
      </c>
      <c r="B368" s="53">
        <v>104</v>
      </c>
      <c r="C368" s="53" t="s">
        <v>54</v>
      </c>
      <c r="D368" s="53" t="s">
        <v>1625</v>
      </c>
      <c r="E368" s="85">
        <v>1</v>
      </c>
      <c r="F368" s="53" t="s">
        <v>1642</v>
      </c>
      <c r="G368" s="53" t="str">
        <f t="shared" si="600"/>
        <v>104-1</v>
      </c>
      <c r="H368" s="53" t="s">
        <v>94</v>
      </c>
      <c r="I368" s="53" t="s">
        <v>196</v>
      </c>
      <c r="J368" s="53" t="s">
        <v>80</v>
      </c>
      <c r="K368" s="53" t="s">
        <v>842</v>
      </c>
      <c r="L368" s="53" t="s">
        <v>80</v>
      </c>
      <c r="M368" s="53" t="s">
        <v>80</v>
      </c>
      <c r="N368" s="53" t="s">
        <v>80</v>
      </c>
      <c r="O368" s="53" t="s">
        <v>80</v>
      </c>
      <c r="P368" s="53" t="s">
        <v>114</v>
      </c>
      <c r="Q368" s="52">
        <v>0.15</v>
      </c>
      <c r="R368" s="52">
        <f>+Q368*Q364</f>
        <v>3.7499999999999999E-2</v>
      </c>
      <c r="S368" s="53">
        <v>4</v>
      </c>
      <c r="T368" s="53" t="s">
        <v>84</v>
      </c>
      <c r="U368" s="53" t="s">
        <v>1643</v>
      </c>
      <c r="V368" s="74">
        <v>45048</v>
      </c>
      <c r="W368" s="71">
        <v>45153</v>
      </c>
      <c r="X368" s="76" t="s">
        <v>1630</v>
      </c>
      <c r="Y368" s="49" t="s">
        <v>202</v>
      </c>
      <c r="Z368" s="59" t="s">
        <v>100</v>
      </c>
      <c r="AA368" s="60">
        <v>1</v>
      </c>
      <c r="AB368" s="60" t="s">
        <v>1644</v>
      </c>
      <c r="AC368" s="69">
        <v>45153</v>
      </c>
      <c r="AD368" s="60">
        <v>1</v>
      </c>
      <c r="AE368" s="60" t="s">
        <v>1645</v>
      </c>
      <c r="AF368" s="69">
        <v>45061</v>
      </c>
      <c r="AG368" s="60" t="s">
        <v>79</v>
      </c>
      <c r="AH368" s="60">
        <v>1</v>
      </c>
      <c r="AI368" s="52">
        <f t="shared" si="516"/>
        <v>3.7499999999999999E-2</v>
      </c>
      <c r="AJ368" s="52">
        <f t="shared" si="605"/>
        <v>1</v>
      </c>
      <c r="AK368" s="52"/>
      <c r="AL368" s="239" t="str">
        <f t="shared" si="536"/>
        <v/>
      </c>
      <c r="AM368" s="239">
        <f t="shared" si="537"/>
        <v>1</v>
      </c>
      <c r="AN368" s="239" t="str">
        <f t="shared" si="538"/>
        <v/>
      </c>
      <c r="AO368" s="239">
        <f t="shared" si="539"/>
        <v>1</v>
      </c>
      <c r="AP368" s="239" t="str">
        <f t="shared" si="540"/>
        <v/>
      </c>
      <c r="AQ368" s="239" t="str">
        <f t="shared" si="541"/>
        <v/>
      </c>
      <c r="AR368" s="239" t="str">
        <f t="shared" si="542"/>
        <v/>
      </c>
      <c r="AS368" s="239" t="str">
        <f t="shared" si="543"/>
        <v/>
      </c>
      <c r="AT368" s="239" t="str">
        <f t="shared" si="544"/>
        <v/>
      </c>
      <c r="AU368" s="239" t="str">
        <f t="shared" si="518"/>
        <v/>
      </c>
      <c r="AV368" s="239" t="str">
        <f t="shared" si="519"/>
        <v/>
      </c>
      <c r="AW368" s="239" t="str">
        <f t="shared" si="520"/>
        <v/>
      </c>
      <c r="AX368" s="239" t="str">
        <f t="shared" si="521"/>
        <v/>
      </c>
      <c r="AY368" s="239" t="str">
        <f t="shared" si="522"/>
        <v/>
      </c>
      <c r="AZ368" s="239" t="str">
        <f t="shared" si="523"/>
        <v/>
      </c>
      <c r="BA368" s="239">
        <f t="shared" si="524"/>
        <v>1</v>
      </c>
      <c r="BB368" s="239" t="str">
        <f t="shared" si="525"/>
        <v/>
      </c>
      <c r="BC368" s="239" t="str">
        <f t="shared" si="526"/>
        <v/>
      </c>
      <c r="BD368" s="239" t="str">
        <f t="shared" si="527"/>
        <v/>
      </c>
      <c r="BE368" s="239" t="str">
        <f t="shared" si="528"/>
        <v/>
      </c>
      <c r="BF368" s="239" t="str">
        <f t="shared" si="529"/>
        <v/>
      </c>
      <c r="BG368" s="239" t="str">
        <f t="shared" si="530"/>
        <v/>
      </c>
      <c r="BH368" s="239" t="str">
        <f t="shared" si="531"/>
        <v/>
      </c>
      <c r="BI368" s="239" t="str">
        <f t="shared" si="532"/>
        <v/>
      </c>
      <c r="BJ368" s="239" t="str">
        <f t="shared" si="533"/>
        <v/>
      </c>
      <c r="BK368" s="239" t="str">
        <f t="shared" si="534"/>
        <v/>
      </c>
      <c r="BL368" s="239" t="str">
        <f t="shared" si="535"/>
        <v/>
      </c>
      <c r="BN368" s="239" t="str">
        <f t="shared" si="545"/>
        <v/>
      </c>
      <c r="BO368" s="239">
        <f t="shared" si="546"/>
        <v>1</v>
      </c>
      <c r="BP368" s="239" t="str">
        <f t="shared" si="547"/>
        <v/>
      </c>
      <c r="BQ368" s="239">
        <f t="shared" si="548"/>
        <v>1</v>
      </c>
      <c r="BR368" s="239" t="str">
        <f t="shared" si="549"/>
        <v/>
      </c>
      <c r="BS368" s="239" t="str">
        <f t="shared" si="550"/>
        <v/>
      </c>
      <c r="BT368" s="239" t="str">
        <f t="shared" si="551"/>
        <v/>
      </c>
      <c r="BU368" s="239" t="str">
        <f t="shared" si="552"/>
        <v/>
      </c>
      <c r="BV368" s="239" t="str">
        <f t="shared" si="553"/>
        <v/>
      </c>
      <c r="BW368" s="239" t="str">
        <f t="shared" si="554"/>
        <v/>
      </c>
      <c r="BX368" s="239" t="str">
        <f t="shared" si="555"/>
        <v/>
      </c>
      <c r="BY368" s="239" t="str">
        <f t="shared" si="556"/>
        <v/>
      </c>
      <c r="BZ368" s="239" t="str">
        <f t="shared" si="557"/>
        <v/>
      </c>
      <c r="CA368" s="239" t="str">
        <f t="shared" si="558"/>
        <v/>
      </c>
      <c r="CB368" s="239" t="str">
        <f t="shared" si="559"/>
        <v/>
      </c>
      <c r="CC368" s="239">
        <f t="shared" si="560"/>
        <v>1</v>
      </c>
      <c r="CD368" s="239" t="str">
        <f t="shared" si="561"/>
        <v/>
      </c>
      <c r="CE368" s="239" t="str">
        <f t="shared" si="562"/>
        <v/>
      </c>
      <c r="CF368" s="239" t="str">
        <f t="shared" si="563"/>
        <v/>
      </c>
      <c r="CG368" s="239" t="str">
        <f t="shared" si="564"/>
        <v/>
      </c>
      <c r="CH368" s="239" t="str">
        <f t="shared" si="565"/>
        <v/>
      </c>
      <c r="CI368" s="239" t="str">
        <f t="shared" si="566"/>
        <v/>
      </c>
      <c r="CJ368" s="239" t="str">
        <f t="shared" si="567"/>
        <v/>
      </c>
      <c r="CK368" s="239" t="str">
        <f t="shared" si="568"/>
        <v/>
      </c>
      <c r="CL368" s="239" t="str">
        <f t="shared" si="569"/>
        <v/>
      </c>
      <c r="CM368" s="239" t="str">
        <f t="shared" si="570"/>
        <v/>
      </c>
      <c r="CN368" s="239" t="str">
        <f t="shared" si="571"/>
        <v/>
      </c>
      <c r="CP368" s="239" t="str">
        <f t="shared" si="572"/>
        <v/>
      </c>
      <c r="CQ368" s="239" t="str">
        <f t="shared" si="573"/>
        <v>3er Trimestre</v>
      </c>
      <c r="CR368" s="239" t="str">
        <f t="shared" si="574"/>
        <v/>
      </c>
      <c r="CS368" s="239" t="str">
        <f t="shared" si="575"/>
        <v>3er Trimestre</v>
      </c>
      <c r="CT368" s="239" t="str">
        <f t="shared" si="576"/>
        <v/>
      </c>
      <c r="CU368" s="239" t="str">
        <f t="shared" si="577"/>
        <v/>
      </c>
      <c r="CV368" s="239" t="str">
        <f t="shared" si="578"/>
        <v/>
      </c>
      <c r="CW368" s="239" t="str">
        <f t="shared" si="579"/>
        <v/>
      </c>
      <c r="CX368" s="239" t="str">
        <f t="shared" si="580"/>
        <v/>
      </c>
      <c r="CY368" s="239" t="str">
        <f t="shared" si="581"/>
        <v/>
      </c>
      <c r="CZ368" s="239" t="str">
        <f t="shared" si="582"/>
        <v/>
      </c>
      <c r="DA368" s="239" t="str">
        <f t="shared" si="583"/>
        <v/>
      </c>
      <c r="DB368" s="239" t="str">
        <f t="shared" si="584"/>
        <v/>
      </c>
      <c r="DC368" s="239" t="str">
        <f t="shared" si="585"/>
        <v/>
      </c>
      <c r="DD368" s="239" t="str">
        <f t="shared" si="586"/>
        <v/>
      </c>
      <c r="DE368" s="239" t="str">
        <f t="shared" si="587"/>
        <v>3er Trimestre</v>
      </c>
      <c r="DF368" s="239" t="str">
        <f t="shared" si="588"/>
        <v/>
      </c>
      <c r="DG368" s="239" t="str">
        <f t="shared" si="589"/>
        <v/>
      </c>
      <c r="DH368" s="239" t="str">
        <f t="shared" si="590"/>
        <v/>
      </c>
      <c r="DI368" s="239" t="str">
        <f t="shared" si="591"/>
        <v/>
      </c>
      <c r="DJ368" s="239" t="str">
        <f t="shared" si="592"/>
        <v/>
      </c>
      <c r="DK368" s="239" t="str">
        <f t="shared" si="593"/>
        <v/>
      </c>
      <c r="DL368" s="239" t="str">
        <f t="shared" si="594"/>
        <v/>
      </c>
      <c r="DM368" s="239" t="str">
        <f t="shared" si="595"/>
        <v/>
      </c>
      <c r="DN368" s="239" t="str">
        <f t="shared" si="596"/>
        <v/>
      </c>
      <c r="DO368" s="239" t="str">
        <f t="shared" si="597"/>
        <v/>
      </c>
      <c r="DP368" s="239" t="str">
        <f t="shared" si="598"/>
        <v/>
      </c>
    </row>
    <row r="369" spans="1:120" ht="35.25" hidden="1" customHeight="1" x14ac:dyDescent="0.25">
      <c r="A369" s="53" t="s">
        <v>4509</v>
      </c>
      <c r="B369" s="53">
        <v>104</v>
      </c>
      <c r="C369" s="53" t="s">
        <v>54</v>
      </c>
      <c r="D369" s="53" t="s">
        <v>1625</v>
      </c>
      <c r="E369" s="85">
        <v>1</v>
      </c>
      <c r="F369" s="53" t="s">
        <v>1646</v>
      </c>
      <c r="G369" s="53" t="str">
        <f t="shared" si="600"/>
        <v>104-1</v>
      </c>
      <c r="H369" s="53" t="s">
        <v>94</v>
      </c>
      <c r="I369" s="53" t="s">
        <v>196</v>
      </c>
      <c r="J369" s="53" t="s">
        <v>80</v>
      </c>
      <c r="K369" s="53" t="s">
        <v>842</v>
      </c>
      <c r="L369" s="53" t="s">
        <v>80</v>
      </c>
      <c r="M369" s="53" t="s">
        <v>80</v>
      </c>
      <c r="N369" s="53" t="s">
        <v>80</v>
      </c>
      <c r="O369" s="53" t="s">
        <v>80</v>
      </c>
      <c r="P369" s="53" t="s">
        <v>119</v>
      </c>
      <c r="Q369" s="52">
        <v>0.2</v>
      </c>
      <c r="R369" s="52">
        <f>+Q369*Q364</f>
        <v>0.05</v>
      </c>
      <c r="S369" s="53">
        <v>2</v>
      </c>
      <c r="T369" s="53" t="s">
        <v>84</v>
      </c>
      <c r="U369" s="53" t="s">
        <v>110</v>
      </c>
      <c r="V369" s="71">
        <v>45154</v>
      </c>
      <c r="W369" s="71">
        <v>45162</v>
      </c>
      <c r="X369" s="76" t="s">
        <v>1630</v>
      </c>
      <c r="Y369" s="49" t="s">
        <v>202</v>
      </c>
      <c r="Z369" s="59" t="s">
        <v>100</v>
      </c>
      <c r="AA369" s="60">
        <v>1</v>
      </c>
      <c r="AB369" s="60" t="s">
        <v>1647</v>
      </c>
      <c r="AC369" s="69">
        <v>45162</v>
      </c>
      <c r="AD369" s="60">
        <v>1</v>
      </c>
      <c r="AE369" s="60" t="s">
        <v>1648</v>
      </c>
      <c r="AF369" s="69">
        <v>45162</v>
      </c>
      <c r="AG369" s="60" t="s">
        <v>79</v>
      </c>
      <c r="AH369" s="60">
        <v>1</v>
      </c>
      <c r="AI369" s="52">
        <f t="shared" si="516"/>
        <v>0.05</v>
      </c>
      <c r="AJ369" s="52">
        <f t="shared" si="605"/>
        <v>1</v>
      </c>
      <c r="AK369" s="52"/>
      <c r="AL369" s="239" t="str">
        <f t="shared" si="536"/>
        <v/>
      </c>
      <c r="AM369" s="239">
        <f t="shared" si="537"/>
        <v>1</v>
      </c>
      <c r="AN369" s="239" t="str">
        <f t="shared" si="538"/>
        <v/>
      </c>
      <c r="AO369" s="239">
        <f t="shared" si="539"/>
        <v>1</v>
      </c>
      <c r="AP369" s="239" t="str">
        <f t="shared" si="540"/>
        <v/>
      </c>
      <c r="AQ369" s="239" t="str">
        <f t="shared" si="541"/>
        <v/>
      </c>
      <c r="AR369" s="239" t="str">
        <f t="shared" si="542"/>
        <v/>
      </c>
      <c r="AS369" s="239" t="str">
        <f t="shared" si="543"/>
        <v/>
      </c>
      <c r="AT369" s="239" t="str">
        <f t="shared" si="544"/>
        <v/>
      </c>
      <c r="AU369" s="239" t="str">
        <f t="shared" si="518"/>
        <v/>
      </c>
      <c r="AV369" s="239" t="str">
        <f t="shared" si="519"/>
        <v/>
      </c>
      <c r="AW369" s="239" t="str">
        <f t="shared" si="520"/>
        <v/>
      </c>
      <c r="AX369" s="239" t="str">
        <f t="shared" si="521"/>
        <v/>
      </c>
      <c r="AY369" s="239" t="str">
        <f t="shared" si="522"/>
        <v/>
      </c>
      <c r="AZ369" s="239" t="str">
        <f t="shared" si="523"/>
        <v/>
      </c>
      <c r="BA369" s="239">
        <f t="shared" si="524"/>
        <v>1</v>
      </c>
      <c r="BB369" s="239" t="str">
        <f t="shared" si="525"/>
        <v/>
      </c>
      <c r="BC369" s="239" t="str">
        <f t="shared" si="526"/>
        <v/>
      </c>
      <c r="BD369" s="239" t="str">
        <f t="shared" si="527"/>
        <v/>
      </c>
      <c r="BE369" s="239" t="str">
        <f t="shared" si="528"/>
        <v/>
      </c>
      <c r="BF369" s="239" t="str">
        <f t="shared" si="529"/>
        <v/>
      </c>
      <c r="BG369" s="239" t="str">
        <f t="shared" si="530"/>
        <v/>
      </c>
      <c r="BH369" s="239" t="str">
        <f t="shared" si="531"/>
        <v/>
      </c>
      <c r="BI369" s="239" t="str">
        <f t="shared" si="532"/>
        <v/>
      </c>
      <c r="BJ369" s="239" t="str">
        <f t="shared" si="533"/>
        <v/>
      </c>
      <c r="BK369" s="239" t="str">
        <f t="shared" si="534"/>
        <v/>
      </c>
      <c r="BL369" s="239" t="str">
        <f t="shared" si="535"/>
        <v/>
      </c>
      <c r="BN369" s="239" t="str">
        <f t="shared" si="545"/>
        <v/>
      </c>
      <c r="BO369" s="239">
        <f t="shared" si="546"/>
        <v>1</v>
      </c>
      <c r="BP369" s="239" t="str">
        <f t="shared" si="547"/>
        <v/>
      </c>
      <c r="BQ369" s="239">
        <f t="shared" si="548"/>
        <v>1</v>
      </c>
      <c r="BR369" s="239" t="str">
        <f t="shared" si="549"/>
        <v/>
      </c>
      <c r="BS369" s="239" t="str">
        <f t="shared" si="550"/>
        <v/>
      </c>
      <c r="BT369" s="239" t="str">
        <f t="shared" si="551"/>
        <v/>
      </c>
      <c r="BU369" s="239" t="str">
        <f t="shared" si="552"/>
        <v/>
      </c>
      <c r="BV369" s="239" t="str">
        <f t="shared" si="553"/>
        <v/>
      </c>
      <c r="BW369" s="239" t="str">
        <f t="shared" si="554"/>
        <v/>
      </c>
      <c r="BX369" s="239" t="str">
        <f t="shared" si="555"/>
        <v/>
      </c>
      <c r="BY369" s="239" t="str">
        <f t="shared" si="556"/>
        <v/>
      </c>
      <c r="BZ369" s="239" t="str">
        <f t="shared" si="557"/>
        <v/>
      </c>
      <c r="CA369" s="239" t="str">
        <f t="shared" si="558"/>
        <v/>
      </c>
      <c r="CB369" s="239" t="str">
        <f t="shared" si="559"/>
        <v/>
      </c>
      <c r="CC369" s="239">
        <f t="shared" si="560"/>
        <v>1</v>
      </c>
      <c r="CD369" s="239" t="str">
        <f t="shared" si="561"/>
        <v/>
      </c>
      <c r="CE369" s="239" t="str">
        <f t="shared" si="562"/>
        <v/>
      </c>
      <c r="CF369" s="239" t="str">
        <f t="shared" si="563"/>
        <v/>
      </c>
      <c r="CG369" s="239" t="str">
        <f t="shared" si="564"/>
        <v/>
      </c>
      <c r="CH369" s="239" t="str">
        <f t="shared" si="565"/>
        <v/>
      </c>
      <c r="CI369" s="239" t="str">
        <f t="shared" si="566"/>
        <v/>
      </c>
      <c r="CJ369" s="239" t="str">
        <f t="shared" si="567"/>
        <v/>
      </c>
      <c r="CK369" s="239" t="str">
        <f t="shared" si="568"/>
        <v/>
      </c>
      <c r="CL369" s="239" t="str">
        <f t="shared" si="569"/>
        <v/>
      </c>
      <c r="CM369" s="239" t="str">
        <f t="shared" si="570"/>
        <v/>
      </c>
      <c r="CN369" s="239" t="str">
        <f t="shared" si="571"/>
        <v/>
      </c>
      <c r="CP369" s="239" t="str">
        <f t="shared" si="572"/>
        <v/>
      </c>
      <c r="CQ369" s="239" t="str">
        <f t="shared" si="573"/>
        <v>3er Trimestre</v>
      </c>
      <c r="CR369" s="239" t="str">
        <f t="shared" si="574"/>
        <v/>
      </c>
      <c r="CS369" s="239" t="str">
        <f t="shared" si="575"/>
        <v>3er Trimestre</v>
      </c>
      <c r="CT369" s="239" t="str">
        <f t="shared" si="576"/>
        <v/>
      </c>
      <c r="CU369" s="239" t="str">
        <f t="shared" si="577"/>
        <v/>
      </c>
      <c r="CV369" s="239" t="str">
        <f t="shared" si="578"/>
        <v/>
      </c>
      <c r="CW369" s="239" t="str">
        <f t="shared" si="579"/>
        <v/>
      </c>
      <c r="CX369" s="239" t="str">
        <f t="shared" si="580"/>
        <v/>
      </c>
      <c r="CY369" s="239" t="str">
        <f t="shared" si="581"/>
        <v/>
      </c>
      <c r="CZ369" s="239" t="str">
        <f t="shared" si="582"/>
        <v/>
      </c>
      <c r="DA369" s="239" t="str">
        <f t="shared" si="583"/>
        <v/>
      </c>
      <c r="DB369" s="239" t="str">
        <f t="shared" si="584"/>
        <v/>
      </c>
      <c r="DC369" s="239" t="str">
        <f t="shared" si="585"/>
        <v/>
      </c>
      <c r="DD369" s="239" t="str">
        <f t="shared" si="586"/>
        <v/>
      </c>
      <c r="DE369" s="239" t="str">
        <f t="shared" si="587"/>
        <v>3er Trimestre</v>
      </c>
      <c r="DF369" s="239" t="str">
        <f t="shared" si="588"/>
        <v/>
      </c>
      <c r="DG369" s="239" t="str">
        <f t="shared" si="589"/>
        <v/>
      </c>
      <c r="DH369" s="239" t="str">
        <f t="shared" si="590"/>
        <v/>
      </c>
      <c r="DI369" s="239" t="str">
        <f t="shared" si="591"/>
        <v/>
      </c>
      <c r="DJ369" s="239" t="str">
        <f t="shared" si="592"/>
        <v/>
      </c>
      <c r="DK369" s="239" t="str">
        <f t="shared" si="593"/>
        <v/>
      </c>
      <c r="DL369" s="239" t="str">
        <f t="shared" si="594"/>
        <v/>
      </c>
      <c r="DM369" s="239" t="str">
        <f t="shared" si="595"/>
        <v/>
      </c>
      <c r="DN369" s="239" t="str">
        <f t="shared" si="596"/>
        <v/>
      </c>
      <c r="DO369" s="239" t="str">
        <f t="shared" si="597"/>
        <v/>
      </c>
      <c r="DP369" s="239" t="str">
        <f t="shared" si="598"/>
        <v/>
      </c>
    </row>
    <row r="370" spans="1:120" ht="35.25" hidden="1" customHeight="1" x14ac:dyDescent="0.25">
      <c r="A370" s="53" t="s">
        <v>4509</v>
      </c>
      <c r="B370" s="53">
        <v>104</v>
      </c>
      <c r="C370" s="53" t="s">
        <v>54</v>
      </c>
      <c r="D370" s="53" t="s">
        <v>1625</v>
      </c>
      <c r="E370" s="85">
        <v>1</v>
      </c>
      <c r="F370" s="53" t="s">
        <v>1649</v>
      </c>
      <c r="G370" s="53" t="str">
        <f t="shared" si="600"/>
        <v>104-1</v>
      </c>
      <c r="H370" s="53" t="s">
        <v>94</v>
      </c>
      <c r="I370" s="53" t="s">
        <v>196</v>
      </c>
      <c r="J370" s="53" t="s">
        <v>80</v>
      </c>
      <c r="K370" s="53" t="s">
        <v>842</v>
      </c>
      <c r="L370" s="53" t="s">
        <v>80</v>
      </c>
      <c r="M370" s="53" t="s">
        <v>80</v>
      </c>
      <c r="N370" s="53" t="s">
        <v>80</v>
      </c>
      <c r="O370" s="53" t="s">
        <v>80</v>
      </c>
      <c r="P370" s="53" t="s">
        <v>613</v>
      </c>
      <c r="Q370" s="52">
        <v>0.2</v>
      </c>
      <c r="R370" s="52">
        <f>+Q370*Q364</f>
        <v>0.05</v>
      </c>
      <c r="S370" s="53">
        <v>2</v>
      </c>
      <c r="T370" s="53" t="s">
        <v>84</v>
      </c>
      <c r="U370" s="53" t="s">
        <v>110</v>
      </c>
      <c r="V370" s="71">
        <v>45162</v>
      </c>
      <c r="W370" s="71">
        <v>45168</v>
      </c>
      <c r="X370" s="76" t="s">
        <v>1630</v>
      </c>
      <c r="Y370" s="49" t="s">
        <v>202</v>
      </c>
      <c r="Z370" s="59" t="s">
        <v>100</v>
      </c>
      <c r="AA370" s="60">
        <v>1</v>
      </c>
      <c r="AB370" s="60" t="s">
        <v>1650</v>
      </c>
      <c r="AC370" s="69">
        <v>45168</v>
      </c>
      <c r="AD370" s="60">
        <v>1</v>
      </c>
      <c r="AE370" s="60" t="s">
        <v>1651</v>
      </c>
      <c r="AF370" s="69">
        <v>45168</v>
      </c>
      <c r="AG370" s="60" t="s">
        <v>79</v>
      </c>
      <c r="AH370" s="60">
        <v>1</v>
      </c>
      <c r="AI370" s="52">
        <f t="shared" si="516"/>
        <v>0.05</v>
      </c>
      <c r="AJ370" s="52">
        <f t="shared" si="605"/>
        <v>1</v>
      </c>
      <c r="AK370" s="52"/>
      <c r="AL370" s="239" t="str">
        <f t="shared" si="536"/>
        <v/>
      </c>
      <c r="AM370" s="239">
        <f t="shared" si="537"/>
        <v>1</v>
      </c>
      <c r="AN370" s="239" t="str">
        <f t="shared" si="538"/>
        <v/>
      </c>
      <c r="AO370" s="239">
        <f t="shared" si="539"/>
        <v>1</v>
      </c>
      <c r="AP370" s="239" t="str">
        <f t="shared" si="540"/>
        <v/>
      </c>
      <c r="AQ370" s="239" t="str">
        <f t="shared" si="541"/>
        <v/>
      </c>
      <c r="AR370" s="239" t="str">
        <f t="shared" si="542"/>
        <v/>
      </c>
      <c r="AS370" s="239" t="str">
        <f t="shared" si="543"/>
        <v/>
      </c>
      <c r="AT370" s="239" t="str">
        <f t="shared" si="544"/>
        <v/>
      </c>
      <c r="AU370" s="239" t="str">
        <f t="shared" si="518"/>
        <v/>
      </c>
      <c r="AV370" s="239" t="str">
        <f t="shared" si="519"/>
        <v/>
      </c>
      <c r="AW370" s="239" t="str">
        <f t="shared" si="520"/>
        <v/>
      </c>
      <c r="AX370" s="239" t="str">
        <f t="shared" si="521"/>
        <v/>
      </c>
      <c r="AY370" s="239" t="str">
        <f t="shared" si="522"/>
        <v/>
      </c>
      <c r="AZ370" s="239" t="str">
        <f t="shared" si="523"/>
        <v/>
      </c>
      <c r="BA370" s="239">
        <f t="shared" si="524"/>
        <v>1</v>
      </c>
      <c r="BB370" s="239" t="str">
        <f t="shared" si="525"/>
        <v/>
      </c>
      <c r="BC370" s="239" t="str">
        <f t="shared" si="526"/>
        <v/>
      </c>
      <c r="BD370" s="239" t="str">
        <f t="shared" si="527"/>
        <v/>
      </c>
      <c r="BE370" s="239" t="str">
        <f t="shared" si="528"/>
        <v/>
      </c>
      <c r="BF370" s="239" t="str">
        <f t="shared" si="529"/>
        <v/>
      </c>
      <c r="BG370" s="239" t="str">
        <f t="shared" si="530"/>
        <v/>
      </c>
      <c r="BH370" s="239" t="str">
        <f t="shared" si="531"/>
        <v/>
      </c>
      <c r="BI370" s="239" t="str">
        <f t="shared" si="532"/>
        <v/>
      </c>
      <c r="BJ370" s="239" t="str">
        <f t="shared" si="533"/>
        <v/>
      </c>
      <c r="BK370" s="239" t="str">
        <f t="shared" si="534"/>
        <v/>
      </c>
      <c r="BL370" s="239" t="str">
        <f t="shared" si="535"/>
        <v/>
      </c>
      <c r="BN370" s="239" t="str">
        <f t="shared" si="545"/>
        <v/>
      </c>
      <c r="BO370" s="239">
        <f t="shared" si="546"/>
        <v>1</v>
      </c>
      <c r="BP370" s="239" t="str">
        <f t="shared" si="547"/>
        <v/>
      </c>
      <c r="BQ370" s="239">
        <f t="shared" si="548"/>
        <v>1</v>
      </c>
      <c r="BR370" s="239" t="str">
        <f t="shared" si="549"/>
        <v/>
      </c>
      <c r="BS370" s="239" t="str">
        <f t="shared" si="550"/>
        <v/>
      </c>
      <c r="BT370" s="239" t="str">
        <f t="shared" si="551"/>
        <v/>
      </c>
      <c r="BU370" s="239" t="str">
        <f t="shared" si="552"/>
        <v/>
      </c>
      <c r="BV370" s="239" t="str">
        <f t="shared" si="553"/>
        <v/>
      </c>
      <c r="BW370" s="239" t="str">
        <f t="shared" si="554"/>
        <v/>
      </c>
      <c r="BX370" s="239" t="str">
        <f t="shared" si="555"/>
        <v/>
      </c>
      <c r="BY370" s="239" t="str">
        <f t="shared" si="556"/>
        <v/>
      </c>
      <c r="BZ370" s="239" t="str">
        <f t="shared" si="557"/>
        <v/>
      </c>
      <c r="CA370" s="239" t="str">
        <f t="shared" si="558"/>
        <v/>
      </c>
      <c r="CB370" s="239" t="str">
        <f t="shared" si="559"/>
        <v/>
      </c>
      <c r="CC370" s="239">
        <f t="shared" si="560"/>
        <v>1</v>
      </c>
      <c r="CD370" s="239" t="str">
        <f t="shared" si="561"/>
        <v/>
      </c>
      <c r="CE370" s="239" t="str">
        <f t="shared" si="562"/>
        <v/>
      </c>
      <c r="CF370" s="239" t="str">
        <f t="shared" si="563"/>
        <v/>
      </c>
      <c r="CG370" s="239" t="str">
        <f t="shared" si="564"/>
        <v/>
      </c>
      <c r="CH370" s="239" t="str">
        <f t="shared" si="565"/>
        <v/>
      </c>
      <c r="CI370" s="239" t="str">
        <f t="shared" si="566"/>
        <v/>
      </c>
      <c r="CJ370" s="239" t="str">
        <f t="shared" si="567"/>
        <v/>
      </c>
      <c r="CK370" s="239" t="str">
        <f t="shared" si="568"/>
        <v/>
      </c>
      <c r="CL370" s="239" t="str">
        <f t="shared" si="569"/>
        <v/>
      </c>
      <c r="CM370" s="239" t="str">
        <f t="shared" si="570"/>
        <v/>
      </c>
      <c r="CN370" s="239" t="str">
        <f t="shared" si="571"/>
        <v/>
      </c>
      <c r="CP370" s="239" t="str">
        <f t="shared" si="572"/>
        <v/>
      </c>
      <c r="CQ370" s="239" t="str">
        <f t="shared" si="573"/>
        <v>3er Trimestre</v>
      </c>
      <c r="CR370" s="239" t="str">
        <f t="shared" si="574"/>
        <v/>
      </c>
      <c r="CS370" s="239" t="str">
        <f t="shared" si="575"/>
        <v>3er Trimestre</v>
      </c>
      <c r="CT370" s="239" t="str">
        <f t="shared" si="576"/>
        <v/>
      </c>
      <c r="CU370" s="239" t="str">
        <f t="shared" si="577"/>
        <v/>
      </c>
      <c r="CV370" s="239" t="str">
        <f t="shared" si="578"/>
        <v/>
      </c>
      <c r="CW370" s="239" t="str">
        <f t="shared" si="579"/>
        <v/>
      </c>
      <c r="CX370" s="239" t="str">
        <f t="shared" si="580"/>
        <v/>
      </c>
      <c r="CY370" s="239" t="str">
        <f t="shared" si="581"/>
        <v/>
      </c>
      <c r="CZ370" s="239" t="str">
        <f t="shared" si="582"/>
        <v/>
      </c>
      <c r="DA370" s="239" t="str">
        <f t="shared" si="583"/>
        <v/>
      </c>
      <c r="DB370" s="239" t="str">
        <f t="shared" si="584"/>
        <v/>
      </c>
      <c r="DC370" s="239" t="str">
        <f t="shared" si="585"/>
        <v/>
      </c>
      <c r="DD370" s="239" t="str">
        <f t="shared" si="586"/>
        <v/>
      </c>
      <c r="DE370" s="239" t="str">
        <f t="shared" si="587"/>
        <v>3er Trimestre</v>
      </c>
      <c r="DF370" s="239" t="str">
        <f t="shared" si="588"/>
        <v/>
      </c>
      <c r="DG370" s="239" t="str">
        <f t="shared" si="589"/>
        <v/>
      </c>
      <c r="DH370" s="239" t="str">
        <f t="shared" si="590"/>
        <v/>
      </c>
      <c r="DI370" s="239" t="str">
        <f t="shared" si="591"/>
        <v/>
      </c>
      <c r="DJ370" s="239" t="str">
        <f t="shared" si="592"/>
        <v/>
      </c>
      <c r="DK370" s="239" t="str">
        <f t="shared" si="593"/>
        <v/>
      </c>
      <c r="DL370" s="239" t="str">
        <f t="shared" si="594"/>
        <v/>
      </c>
      <c r="DM370" s="239" t="str">
        <f t="shared" si="595"/>
        <v/>
      </c>
      <c r="DN370" s="239" t="str">
        <f t="shared" si="596"/>
        <v/>
      </c>
      <c r="DO370" s="239" t="str">
        <f t="shared" si="597"/>
        <v/>
      </c>
      <c r="DP370" s="239" t="str">
        <f t="shared" si="598"/>
        <v/>
      </c>
    </row>
    <row r="371" spans="1:120" ht="35.25" hidden="1" customHeight="1" x14ac:dyDescent="0.25">
      <c r="A371" s="49" t="s">
        <v>4509</v>
      </c>
      <c r="B371" s="49">
        <v>104</v>
      </c>
      <c r="C371" s="49" t="s">
        <v>54</v>
      </c>
      <c r="D371" s="49" t="s">
        <v>1625</v>
      </c>
      <c r="E371" s="85">
        <v>1</v>
      </c>
      <c r="F371" s="49" t="s">
        <v>1652</v>
      </c>
      <c r="G371" s="49" t="str">
        <f t="shared" si="600"/>
        <v>104-2</v>
      </c>
      <c r="H371" s="49" t="s">
        <v>75</v>
      </c>
      <c r="I371" s="49" t="s">
        <v>76</v>
      </c>
      <c r="J371" s="49" t="s">
        <v>296</v>
      </c>
      <c r="K371" s="49" t="s">
        <v>78</v>
      </c>
      <c r="L371" s="49" t="s">
        <v>79</v>
      </c>
      <c r="M371" s="49" t="s">
        <v>297</v>
      </c>
      <c r="N371" s="49" t="s">
        <v>1653</v>
      </c>
      <c r="O371" s="49" t="s">
        <v>82</v>
      </c>
      <c r="P371" s="49" t="s">
        <v>1654</v>
      </c>
      <c r="Q371" s="50">
        <v>0.25</v>
      </c>
      <c r="R371" s="50"/>
      <c r="S371" s="49">
        <v>2</v>
      </c>
      <c r="T371" s="49" t="s">
        <v>84</v>
      </c>
      <c r="U371" s="49" t="s">
        <v>1655</v>
      </c>
      <c r="V371" s="51">
        <v>44958</v>
      </c>
      <c r="W371" s="71">
        <v>45180</v>
      </c>
      <c r="X371" s="49" t="s">
        <v>1656</v>
      </c>
      <c r="Y371" s="49" t="s">
        <v>202</v>
      </c>
      <c r="Z371" s="59" t="s">
        <v>100</v>
      </c>
      <c r="AA371" s="60">
        <v>1</v>
      </c>
      <c r="AB371" s="60" t="s">
        <v>1657</v>
      </c>
      <c r="AC371" s="69">
        <v>45180</v>
      </c>
      <c r="AD371" s="60">
        <v>1</v>
      </c>
      <c r="AE371" s="60" t="s">
        <v>1658</v>
      </c>
      <c r="AF371" s="69">
        <v>45180</v>
      </c>
      <c r="AG371" s="57" t="s">
        <v>79</v>
      </c>
      <c r="AH371" s="52" t="s">
        <v>92</v>
      </c>
      <c r="AI371" s="52">
        <f t="shared" si="516"/>
        <v>0.25</v>
      </c>
      <c r="AJ371" s="52"/>
      <c r="AK371" s="52"/>
      <c r="AL371" s="239" t="str">
        <f t="shared" si="536"/>
        <v/>
      </c>
      <c r="AM371" s="239" t="str">
        <f t="shared" si="537"/>
        <v/>
      </c>
      <c r="AN371" s="239" t="str">
        <f t="shared" si="538"/>
        <v/>
      </c>
      <c r="AO371" s="239" t="str">
        <f t="shared" si="539"/>
        <v/>
      </c>
      <c r="AP371" s="239" t="str">
        <f t="shared" si="540"/>
        <v/>
      </c>
      <c r="AQ371" s="239" t="str">
        <f t="shared" si="541"/>
        <v/>
      </c>
      <c r="AR371" s="239" t="str">
        <f t="shared" si="542"/>
        <v/>
      </c>
      <c r="AS371" s="239" t="str">
        <f t="shared" si="543"/>
        <v/>
      </c>
      <c r="AT371" s="239" t="str">
        <f t="shared" si="544"/>
        <v/>
      </c>
      <c r="AU371" s="239" t="str">
        <f t="shared" si="518"/>
        <v/>
      </c>
      <c r="AV371" s="239" t="str">
        <f t="shared" si="519"/>
        <v/>
      </c>
      <c r="AW371" s="239" t="str">
        <f t="shared" si="520"/>
        <v/>
      </c>
      <c r="AX371" s="239" t="str">
        <f t="shared" si="521"/>
        <v/>
      </c>
      <c r="AY371" s="239" t="str">
        <f t="shared" si="522"/>
        <v/>
      </c>
      <c r="AZ371" s="239" t="str">
        <f t="shared" si="523"/>
        <v/>
      </c>
      <c r="BA371" s="239" t="str">
        <f t="shared" si="524"/>
        <v/>
      </c>
      <c r="BB371" s="239" t="str">
        <f t="shared" si="525"/>
        <v/>
      </c>
      <c r="BC371" s="239" t="str">
        <f t="shared" si="526"/>
        <v/>
      </c>
      <c r="BD371" s="239" t="str">
        <f t="shared" si="527"/>
        <v/>
      </c>
      <c r="BE371" s="239" t="str">
        <f t="shared" si="528"/>
        <v/>
      </c>
      <c r="BF371" s="239" t="str">
        <f t="shared" si="529"/>
        <v/>
      </c>
      <c r="BG371" s="239" t="str">
        <f t="shared" si="530"/>
        <v/>
      </c>
      <c r="BH371" s="239" t="str">
        <f t="shared" si="531"/>
        <v/>
      </c>
      <c r="BI371" s="239" t="str">
        <f t="shared" si="532"/>
        <v/>
      </c>
      <c r="BJ371" s="239" t="str">
        <f t="shared" si="533"/>
        <v/>
      </c>
      <c r="BK371" s="239" t="str">
        <f t="shared" si="534"/>
        <v/>
      </c>
      <c r="BL371" s="239" t="str">
        <f t="shared" si="535"/>
        <v/>
      </c>
      <c r="BN371" s="239" t="str">
        <f t="shared" si="545"/>
        <v/>
      </c>
      <c r="BO371" s="239" t="str">
        <f t="shared" si="546"/>
        <v/>
      </c>
      <c r="BP371" s="239" t="str">
        <f t="shared" si="547"/>
        <v/>
      </c>
      <c r="BQ371" s="239" t="str">
        <f t="shared" si="548"/>
        <v/>
      </c>
      <c r="BR371" s="239" t="str">
        <f t="shared" si="549"/>
        <v/>
      </c>
      <c r="BS371" s="239" t="str">
        <f t="shared" si="550"/>
        <v/>
      </c>
      <c r="BT371" s="239" t="str">
        <f t="shared" si="551"/>
        <v/>
      </c>
      <c r="BU371" s="239" t="str">
        <f t="shared" si="552"/>
        <v/>
      </c>
      <c r="BV371" s="239" t="str">
        <f t="shared" si="553"/>
        <v/>
      </c>
      <c r="BW371" s="239" t="str">
        <f t="shared" si="554"/>
        <v/>
      </c>
      <c r="BX371" s="239" t="str">
        <f t="shared" si="555"/>
        <v/>
      </c>
      <c r="BY371" s="239" t="str">
        <f t="shared" si="556"/>
        <v/>
      </c>
      <c r="BZ371" s="239" t="str">
        <f t="shared" si="557"/>
        <v/>
      </c>
      <c r="CA371" s="239" t="str">
        <f t="shared" si="558"/>
        <v/>
      </c>
      <c r="CB371" s="239" t="str">
        <f t="shared" si="559"/>
        <v/>
      </c>
      <c r="CC371" s="239" t="str">
        <f t="shared" si="560"/>
        <v/>
      </c>
      <c r="CD371" s="239" t="str">
        <f t="shared" si="561"/>
        <v/>
      </c>
      <c r="CE371" s="239" t="str">
        <f t="shared" si="562"/>
        <v/>
      </c>
      <c r="CF371" s="239" t="str">
        <f t="shared" si="563"/>
        <v/>
      </c>
      <c r="CG371" s="239" t="str">
        <f t="shared" si="564"/>
        <v/>
      </c>
      <c r="CH371" s="239" t="str">
        <f t="shared" si="565"/>
        <v/>
      </c>
      <c r="CI371" s="239" t="str">
        <f t="shared" si="566"/>
        <v/>
      </c>
      <c r="CJ371" s="239" t="str">
        <f t="shared" si="567"/>
        <v/>
      </c>
      <c r="CK371" s="239" t="str">
        <f t="shared" si="568"/>
        <v/>
      </c>
      <c r="CL371" s="239" t="str">
        <f t="shared" si="569"/>
        <v/>
      </c>
      <c r="CM371" s="239" t="str">
        <f t="shared" si="570"/>
        <v/>
      </c>
      <c r="CN371" s="239" t="str">
        <f t="shared" si="571"/>
        <v/>
      </c>
      <c r="CP371" s="239" t="str">
        <f t="shared" si="572"/>
        <v/>
      </c>
      <c r="CQ371" s="239" t="str">
        <f t="shared" si="573"/>
        <v/>
      </c>
      <c r="CR371" s="239" t="str">
        <f t="shared" si="574"/>
        <v/>
      </c>
      <c r="CS371" s="239" t="str">
        <f t="shared" si="575"/>
        <v/>
      </c>
      <c r="CT371" s="239" t="str">
        <f t="shared" si="576"/>
        <v/>
      </c>
      <c r="CU371" s="239" t="str">
        <f t="shared" si="577"/>
        <v/>
      </c>
      <c r="CV371" s="239" t="str">
        <f t="shared" si="578"/>
        <v/>
      </c>
      <c r="CW371" s="239" t="str">
        <f t="shared" si="579"/>
        <v/>
      </c>
      <c r="CX371" s="239" t="str">
        <f t="shared" si="580"/>
        <v/>
      </c>
      <c r="CY371" s="239" t="str">
        <f t="shared" si="581"/>
        <v/>
      </c>
      <c r="CZ371" s="239" t="str">
        <f t="shared" si="582"/>
        <v/>
      </c>
      <c r="DA371" s="239" t="str">
        <f t="shared" si="583"/>
        <v/>
      </c>
      <c r="DB371" s="239" t="str">
        <f t="shared" si="584"/>
        <v/>
      </c>
      <c r="DC371" s="239" t="str">
        <f t="shared" si="585"/>
        <v/>
      </c>
      <c r="DD371" s="239" t="str">
        <f t="shared" si="586"/>
        <v/>
      </c>
      <c r="DE371" s="239" t="str">
        <f t="shared" si="587"/>
        <v/>
      </c>
      <c r="DF371" s="239" t="str">
        <f t="shared" si="588"/>
        <v/>
      </c>
      <c r="DG371" s="239" t="str">
        <f t="shared" si="589"/>
        <v/>
      </c>
      <c r="DH371" s="239" t="str">
        <f t="shared" si="590"/>
        <v/>
      </c>
      <c r="DI371" s="239" t="str">
        <f t="shared" si="591"/>
        <v/>
      </c>
      <c r="DJ371" s="239" t="str">
        <f t="shared" si="592"/>
        <v/>
      </c>
      <c r="DK371" s="239" t="str">
        <f t="shared" si="593"/>
        <v/>
      </c>
      <c r="DL371" s="239" t="str">
        <f t="shared" si="594"/>
        <v/>
      </c>
      <c r="DM371" s="239" t="str">
        <f t="shared" si="595"/>
        <v/>
      </c>
      <c r="DN371" s="239" t="str">
        <f t="shared" si="596"/>
        <v/>
      </c>
      <c r="DO371" s="239" t="str">
        <f t="shared" si="597"/>
        <v/>
      </c>
      <c r="DP371" s="239" t="str">
        <f t="shared" si="598"/>
        <v/>
      </c>
    </row>
    <row r="372" spans="1:120" ht="35.25" hidden="1" customHeight="1" x14ac:dyDescent="0.25">
      <c r="A372" s="53" t="s">
        <v>4509</v>
      </c>
      <c r="B372" s="53">
        <v>104</v>
      </c>
      <c r="C372" s="53" t="s">
        <v>54</v>
      </c>
      <c r="D372" s="53" t="s">
        <v>1625</v>
      </c>
      <c r="E372" s="49">
        <v>1</v>
      </c>
      <c r="F372" s="53" t="s">
        <v>1659</v>
      </c>
      <c r="G372" s="53" t="str">
        <f t="shared" si="600"/>
        <v>104-2</v>
      </c>
      <c r="H372" s="53" t="s">
        <v>94</v>
      </c>
      <c r="I372" s="53" t="s">
        <v>76</v>
      </c>
      <c r="J372" s="53" t="s">
        <v>80</v>
      </c>
      <c r="K372" s="53" t="s">
        <v>842</v>
      </c>
      <c r="L372" s="53" t="s">
        <v>80</v>
      </c>
      <c r="M372" s="53" t="s">
        <v>80</v>
      </c>
      <c r="N372" s="53" t="s">
        <v>80</v>
      </c>
      <c r="O372" s="53" t="s">
        <v>80</v>
      </c>
      <c r="P372" s="53" t="s">
        <v>95</v>
      </c>
      <c r="Q372" s="52">
        <v>0.2</v>
      </c>
      <c r="R372" s="52">
        <f>+Q372*Q371</f>
        <v>0.05</v>
      </c>
      <c r="S372" s="53">
        <v>2</v>
      </c>
      <c r="T372" s="53" t="s">
        <v>84</v>
      </c>
      <c r="U372" s="53" t="s">
        <v>96</v>
      </c>
      <c r="V372" s="74">
        <v>44958</v>
      </c>
      <c r="W372" s="74">
        <v>45016</v>
      </c>
      <c r="X372" s="76" t="s">
        <v>1656</v>
      </c>
      <c r="Y372" s="49" t="s">
        <v>97</v>
      </c>
      <c r="Z372" s="59" t="s">
        <v>100</v>
      </c>
      <c r="AA372" s="60">
        <v>1</v>
      </c>
      <c r="AB372" s="62" t="s">
        <v>1634</v>
      </c>
      <c r="AC372" s="62">
        <v>45016</v>
      </c>
      <c r="AD372" s="60">
        <v>1</v>
      </c>
      <c r="AE372" s="62" t="s">
        <v>1635</v>
      </c>
      <c r="AF372" s="62">
        <v>45016</v>
      </c>
      <c r="AG372" s="60" t="s">
        <v>79</v>
      </c>
      <c r="AH372" s="60">
        <v>1</v>
      </c>
      <c r="AI372" s="52">
        <f t="shared" si="516"/>
        <v>0.05</v>
      </c>
      <c r="AJ372" s="52">
        <f>+AI372/R372</f>
        <v>1</v>
      </c>
      <c r="AK372" s="52"/>
      <c r="AL372" s="239" t="str">
        <f t="shared" si="536"/>
        <v/>
      </c>
      <c r="AM372" s="239" t="str">
        <f t="shared" si="537"/>
        <v/>
      </c>
      <c r="AN372" s="239" t="str">
        <f t="shared" si="538"/>
        <v/>
      </c>
      <c r="AO372" s="239">
        <f t="shared" si="539"/>
        <v>1</v>
      </c>
      <c r="AP372" s="239" t="str">
        <f t="shared" si="540"/>
        <v/>
      </c>
      <c r="AQ372" s="239" t="str">
        <f t="shared" si="541"/>
        <v/>
      </c>
      <c r="AR372" s="239" t="str">
        <f t="shared" si="542"/>
        <v/>
      </c>
      <c r="AS372" s="239" t="str">
        <f t="shared" si="543"/>
        <v/>
      </c>
      <c r="AT372" s="239" t="str">
        <f t="shared" si="544"/>
        <v/>
      </c>
      <c r="AU372" s="239" t="str">
        <f t="shared" si="518"/>
        <v/>
      </c>
      <c r="AV372" s="239" t="str">
        <f t="shared" si="519"/>
        <v/>
      </c>
      <c r="AW372" s="239" t="str">
        <f t="shared" si="520"/>
        <v/>
      </c>
      <c r="AX372" s="239" t="str">
        <f t="shared" si="521"/>
        <v/>
      </c>
      <c r="AY372" s="239" t="str">
        <f t="shared" si="522"/>
        <v/>
      </c>
      <c r="AZ372" s="239" t="str">
        <f t="shared" si="523"/>
        <v/>
      </c>
      <c r="BA372" s="239" t="str">
        <f t="shared" si="524"/>
        <v/>
      </c>
      <c r="BB372" s="239" t="str">
        <f t="shared" si="525"/>
        <v/>
      </c>
      <c r="BC372" s="239" t="str">
        <f t="shared" si="526"/>
        <v/>
      </c>
      <c r="BD372" s="239" t="str">
        <f t="shared" si="527"/>
        <v/>
      </c>
      <c r="BE372" s="239" t="str">
        <f t="shared" si="528"/>
        <v/>
      </c>
      <c r="BF372" s="239" t="str">
        <f t="shared" si="529"/>
        <v/>
      </c>
      <c r="BG372" s="239" t="str">
        <f t="shared" si="530"/>
        <v/>
      </c>
      <c r="BH372" s="239" t="str">
        <f t="shared" si="531"/>
        <v/>
      </c>
      <c r="BI372" s="239" t="str">
        <f t="shared" si="532"/>
        <v/>
      </c>
      <c r="BJ372" s="239" t="str">
        <f t="shared" si="533"/>
        <v/>
      </c>
      <c r="BK372" s="239" t="str">
        <f t="shared" si="534"/>
        <v/>
      </c>
      <c r="BL372" s="239" t="str">
        <f t="shared" si="535"/>
        <v/>
      </c>
      <c r="BN372" s="239" t="str">
        <f t="shared" si="545"/>
        <v/>
      </c>
      <c r="BO372" s="239" t="str">
        <f t="shared" si="546"/>
        <v/>
      </c>
      <c r="BP372" s="239" t="str">
        <f t="shared" si="547"/>
        <v/>
      </c>
      <c r="BQ372" s="239">
        <f t="shared" si="548"/>
        <v>1</v>
      </c>
      <c r="BR372" s="239" t="str">
        <f t="shared" si="549"/>
        <v/>
      </c>
      <c r="BS372" s="239" t="str">
        <f t="shared" si="550"/>
        <v/>
      </c>
      <c r="BT372" s="239" t="str">
        <f t="shared" si="551"/>
        <v/>
      </c>
      <c r="BU372" s="239" t="str">
        <f t="shared" si="552"/>
        <v/>
      </c>
      <c r="BV372" s="239" t="str">
        <f t="shared" si="553"/>
        <v/>
      </c>
      <c r="BW372" s="239" t="str">
        <f t="shared" si="554"/>
        <v/>
      </c>
      <c r="BX372" s="239" t="str">
        <f t="shared" si="555"/>
        <v/>
      </c>
      <c r="BY372" s="239" t="str">
        <f t="shared" si="556"/>
        <v/>
      </c>
      <c r="BZ372" s="239" t="str">
        <f t="shared" si="557"/>
        <v/>
      </c>
      <c r="CA372" s="239" t="str">
        <f t="shared" si="558"/>
        <v/>
      </c>
      <c r="CB372" s="239" t="str">
        <f t="shared" si="559"/>
        <v/>
      </c>
      <c r="CC372" s="239" t="str">
        <f t="shared" si="560"/>
        <v/>
      </c>
      <c r="CD372" s="239" t="str">
        <f t="shared" si="561"/>
        <v/>
      </c>
      <c r="CE372" s="239" t="str">
        <f t="shared" si="562"/>
        <v/>
      </c>
      <c r="CF372" s="239" t="str">
        <f t="shared" si="563"/>
        <v/>
      </c>
      <c r="CG372" s="239" t="str">
        <f t="shared" si="564"/>
        <v/>
      </c>
      <c r="CH372" s="239" t="str">
        <f t="shared" si="565"/>
        <v/>
      </c>
      <c r="CI372" s="239" t="str">
        <f t="shared" si="566"/>
        <v/>
      </c>
      <c r="CJ372" s="239" t="str">
        <f t="shared" si="567"/>
        <v/>
      </c>
      <c r="CK372" s="239" t="str">
        <f t="shared" si="568"/>
        <v/>
      </c>
      <c r="CL372" s="239" t="str">
        <f t="shared" si="569"/>
        <v/>
      </c>
      <c r="CM372" s="239" t="str">
        <f t="shared" si="570"/>
        <v/>
      </c>
      <c r="CN372" s="239" t="str">
        <f t="shared" si="571"/>
        <v/>
      </c>
      <c r="CP372" s="239" t="str">
        <f t="shared" si="572"/>
        <v/>
      </c>
      <c r="CQ372" s="239" t="str">
        <f t="shared" si="573"/>
        <v/>
      </c>
      <c r="CR372" s="239" t="str">
        <f t="shared" si="574"/>
        <v/>
      </c>
      <c r="CS372" s="239" t="str">
        <f t="shared" si="575"/>
        <v>1er trimestre</v>
      </c>
      <c r="CT372" s="239" t="str">
        <f t="shared" si="576"/>
        <v/>
      </c>
      <c r="CU372" s="239" t="str">
        <f t="shared" si="577"/>
        <v/>
      </c>
      <c r="CV372" s="239" t="str">
        <f t="shared" si="578"/>
        <v/>
      </c>
      <c r="CW372" s="239" t="str">
        <f t="shared" si="579"/>
        <v/>
      </c>
      <c r="CX372" s="239" t="str">
        <f t="shared" si="580"/>
        <v/>
      </c>
      <c r="CY372" s="239" t="str">
        <f t="shared" si="581"/>
        <v/>
      </c>
      <c r="CZ372" s="239" t="str">
        <f t="shared" si="582"/>
        <v/>
      </c>
      <c r="DA372" s="239" t="str">
        <f t="shared" si="583"/>
        <v/>
      </c>
      <c r="DB372" s="239" t="str">
        <f t="shared" si="584"/>
        <v/>
      </c>
      <c r="DC372" s="239" t="str">
        <f t="shared" si="585"/>
        <v/>
      </c>
      <c r="DD372" s="239" t="str">
        <f t="shared" si="586"/>
        <v/>
      </c>
      <c r="DE372" s="239" t="str">
        <f t="shared" si="587"/>
        <v/>
      </c>
      <c r="DF372" s="239" t="str">
        <f t="shared" si="588"/>
        <v/>
      </c>
      <c r="DG372" s="239" t="str">
        <f t="shared" si="589"/>
        <v/>
      </c>
      <c r="DH372" s="239" t="str">
        <f t="shared" si="590"/>
        <v/>
      </c>
      <c r="DI372" s="239" t="str">
        <f t="shared" si="591"/>
        <v/>
      </c>
      <c r="DJ372" s="239" t="str">
        <f t="shared" si="592"/>
        <v/>
      </c>
      <c r="DK372" s="239" t="str">
        <f t="shared" si="593"/>
        <v/>
      </c>
      <c r="DL372" s="239" t="str">
        <f t="shared" si="594"/>
        <v/>
      </c>
      <c r="DM372" s="239" t="str">
        <f t="shared" si="595"/>
        <v/>
      </c>
      <c r="DN372" s="239" t="str">
        <f t="shared" si="596"/>
        <v/>
      </c>
      <c r="DO372" s="239" t="str">
        <f t="shared" si="597"/>
        <v/>
      </c>
      <c r="DP372" s="239" t="str">
        <f t="shared" si="598"/>
        <v/>
      </c>
    </row>
    <row r="373" spans="1:120" ht="35.25" hidden="1" customHeight="1" x14ac:dyDescent="0.25">
      <c r="A373" s="53" t="s">
        <v>4509</v>
      </c>
      <c r="B373" s="53">
        <v>104</v>
      </c>
      <c r="C373" s="53" t="s">
        <v>54</v>
      </c>
      <c r="D373" s="53" t="s">
        <v>1625</v>
      </c>
      <c r="E373" s="49">
        <v>1</v>
      </c>
      <c r="F373" s="53" t="s">
        <v>1660</v>
      </c>
      <c r="G373" s="53" t="str">
        <f t="shared" si="600"/>
        <v>104-2</v>
      </c>
      <c r="H373" s="53" t="s">
        <v>102</v>
      </c>
      <c r="I373" s="53" t="s">
        <v>76</v>
      </c>
      <c r="J373" s="53" t="s">
        <v>80</v>
      </c>
      <c r="K373" s="53" t="s">
        <v>842</v>
      </c>
      <c r="L373" s="53" t="s">
        <v>80</v>
      </c>
      <c r="M373" s="53" t="s">
        <v>80</v>
      </c>
      <c r="N373" s="53" t="s">
        <v>80</v>
      </c>
      <c r="O373" s="53" t="s">
        <v>80</v>
      </c>
      <c r="P373" s="53" t="s">
        <v>103</v>
      </c>
      <c r="Q373" s="52">
        <v>0</v>
      </c>
      <c r="R373" s="52">
        <f>+Q373*Q371</f>
        <v>0</v>
      </c>
      <c r="S373" s="53">
        <v>1</v>
      </c>
      <c r="T373" s="53" t="s">
        <v>84</v>
      </c>
      <c r="U373" s="53" t="s">
        <v>406</v>
      </c>
      <c r="V373" s="74">
        <v>45019</v>
      </c>
      <c r="W373" s="74">
        <v>45030</v>
      </c>
      <c r="X373" s="76" t="s">
        <v>105</v>
      </c>
      <c r="Y373" s="49" t="s">
        <v>167</v>
      </c>
      <c r="Z373" s="59" t="s">
        <v>100</v>
      </c>
      <c r="AA373" s="60">
        <v>1</v>
      </c>
      <c r="AB373" s="62" t="s">
        <v>1637</v>
      </c>
      <c r="AC373" s="62">
        <v>45030</v>
      </c>
      <c r="AD373" s="60">
        <v>1</v>
      </c>
      <c r="AE373" s="62" t="s">
        <v>1638</v>
      </c>
      <c r="AF373" s="62">
        <v>45030</v>
      </c>
      <c r="AG373" s="60" t="s">
        <v>79</v>
      </c>
      <c r="AH373" s="60">
        <v>1</v>
      </c>
      <c r="AI373" s="52">
        <f t="shared" si="516"/>
        <v>0</v>
      </c>
      <c r="AJ373" s="52"/>
      <c r="AK373" s="52"/>
      <c r="AL373" s="239" t="str">
        <f t="shared" si="536"/>
        <v/>
      </c>
      <c r="AM373" s="239" t="str">
        <f t="shared" si="537"/>
        <v/>
      </c>
      <c r="AN373" s="239" t="str">
        <f t="shared" si="538"/>
        <v/>
      </c>
      <c r="AO373" s="239">
        <f t="shared" si="539"/>
        <v>1</v>
      </c>
      <c r="AP373" s="239" t="str">
        <f t="shared" si="540"/>
        <v/>
      </c>
      <c r="AQ373" s="239" t="str">
        <f t="shared" si="541"/>
        <v/>
      </c>
      <c r="AR373" s="239" t="str">
        <f t="shared" si="542"/>
        <v/>
      </c>
      <c r="AS373" s="239" t="str">
        <f t="shared" si="543"/>
        <v/>
      </c>
      <c r="AT373" s="239" t="str">
        <f t="shared" si="544"/>
        <v/>
      </c>
      <c r="AU373" s="239" t="str">
        <f t="shared" si="518"/>
        <v/>
      </c>
      <c r="AV373" s="239" t="str">
        <f t="shared" si="519"/>
        <v/>
      </c>
      <c r="AW373" s="239" t="str">
        <f t="shared" si="520"/>
        <v/>
      </c>
      <c r="AX373" s="239" t="str">
        <f t="shared" si="521"/>
        <v/>
      </c>
      <c r="AY373" s="239" t="str">
        <f t="shared" si="522"/>
        <v/>
      </c>
      <c r="AZ373" s="239" t="str">
        <f t="shared" si="523"/>
        <v/>
      </c>
      <c r="BA373" s="239" t="str">
        <f t="shared" si="524"/>
        <v/>
      </c>
      <c r="BB373" s="239" t="str">
        <f t="shared" si="525"/>
        <v/>
      </c>
      <c r="BC373" s="239" t="str">
        <f t="shared" si="526"/>
        <v/>
      </c>
      <c r="BD373" s="239" t="str">
        <f t="shared" si="527"/>
        <v/>
      </c>
      <c r="BE373" s="239" t="str">
        <f t="shared" si="528"/>
        <v/>
      </c>
      <c r="BF373" s="239" t="str">
        <f t="shared" si="529"/>
        <v/>
      </c>
      <c r="BG373" s="239" t="str">
        <f t="shared" si="530"/>
        <v/>
      </c>
      <c r="BH373" s="239" t="str">
        <f t="shared" si="531"/>
        <v/>
      </c>
      <c r="BI373" s="239" t="str">
        <f t="shared" si="532"/>
        <v/>
      </c>
      <c r="BJ373" s="239" t="str">
        <f t="shared" si="533"/>
        <v/>
      </c>
      <c r="BK373" s="239" t="str">
        <f t="shared" si="534"/>
        <v/>
      </c>
      <c r="BL373" s="239" t="str">
        <f t="shared" si="535"/>
        <v/>
      </c>
      <c r="BN373" s="239" t="str">
        <f t="shared" si="545"/>
        <v/>
      </c>
      <c r="BO373" s="239" t="str">
        <f t="shared" si="546"/>
        <v/>
      </c>
      <c r="BP373" s="239" t="str">
        <f t="shared" si="547"/>
        <v/>
      </c>
      <c r="BQ373" s="239">
        <f t="shared" si="548"/>
        <v>1</v>
      </c>
      <c r="BR373" s="239" t="str">
        <f t="shared" si="549"/>
        <v/>
      </c>
      <c r="BS373" s="239" t="str">
        <f t="shared" si="550"/>
        <v/>
      </c>
      <c r="BT373" s="239" t="str">
        <f t="shared" si="551"/>
        <v/>
      </c>
      <c r="BU373" s="239" t="str">
        <f t="shared" si="552"/>
        <v/>
      </c>
      <c r="BV373" s="239" t="str">
        <f t="shared" si="553"/>
        <v/>
      </c>
      <c r="BW373" s="239" t="str">
        <f t="shared" si="554"/>
        <v/>
      </c>
      <c r="BX373" s="239" t="str">
        <f t="shared" si="555"/>
        <v/>
      </c>
      <c r="BY373" s="239" t="str">
        <f t="shared" si="556"/>
        <v/>
      </c>
      <c r="BZ373" s="239" t="str">
        <f t="shared" si="557"/>
        <v/>
      </c>
      <c r="CA373" s="239" t="str">
        <f t="shared" si="558"/>
        <v/>
      </c>
      <c r="CB373" s="239" t="str">
        <f t="shared" si="559"/>
        <v/>
      </c>
      <c r="CC373" s="239" t="str">
        <f t="shared" si="560"/>
        <v/>
      </c>
      <c r="CD373" s="239" t="str">
        <f t="shared" si="561"/>
        <v/>
      </c>
      <c r="CE373" s="239" t="str">
        <f t="shared" si="562"/>
        <v/>
      </c>
      <c r="CF373" s="239" t="str">
        <f t="shared" si="563"/>
        <v/>
      </c>
      <c r="CG373" s="239" t="str">
        <f t="shared" si="564"/>
        <v/>
      </c>
      <c r="CH373" s="239" t="str">
        <f t="shared" si="565"/>
        <v/>
      </c>
      <c r="CI373" s="239" t="str">
        <f t="shared" si="566"/>
        <v/>
      </c>
      <c r="CJ373" s="239" t="str">
        <f t="shared" si="567"/>
        <v/>
      </c>
      <c r="CK373" s="239" t="str">
        <f t="shared" si="568"/>
        <v/>
      </c>
      <c r="CL373" s="239" t="str">
        <f t="shared" si="569"/>
        <v/>
      </c>
      <c r="CM373" s="239" t="str">
        <f t="shared" si="570"/>
        <v/>
      </c>
      <c r="CN373" s="239" t="str">
        <f t="shared" si="571"/>
        <v/>
      </c>
      <c r="CP373" s="239" t="str">
        <f t="shared" si="572"/>
        <v/>
      </c>
      <c r="CQ373" s="239" t="str">
        <f t="shared" si="573"/>
        <v/>
      </c>
      <c r="CR373" s="239" t="str">
        <f t="shared" si="574"/>
        <v/>
      </c>
      <c r="CS373" s="239" t="str">
        <f t="shared" si="575"/>
        <v>2do trimestre</v>
      </c>
      <c r="CT373" s="239" t="str">
        <f t="shared" si="576"/>
        <v/>
      </c>
      <c r="CU373" s="239" t="str">
        <f t="shared" si="577"/>
        <v/>
      </c>
      <c r="CV373" s="239" t="str">
        <f t="shared" si="578"/>
        <v/>
      </c>
      <c r="CW373" s="239" t="str">
        <f t="shared" si="579"/>
        <v/>
      </c>
      <c r="CX373" s="239" t="str">
        <f t="shared" si="580"/>
        <v/>
      </c>
      <c r="CY373" s="239" t="str">
        <f t="shared" si="581"/>
        <v/>
      </c>
      <c r="CZ373" s="239" t="str">
        <f t="shared" si="582"/>
        <v/>
      </c>
      <c r="DA373" s="239" t="str">
        <f t="shared" si="583"/>
        <v/>
      </c>
      <c r="DB373" s="239" t="str">
        <f t="shared" si="584"/>
        <v/>
      </c>
      <c r="DC373" s="239" t="str">
        <f t="shared" si="585"/>
        <v/>
      </c>
      <c r="DD373" s="239" t="str">
        <f t="shared" si="586"/>
        <v/>
      </c>
      <c r="DE373" s="239" t="str">
        <f t="shared" si="587"/>
        <v/>
      </c>
      <c r="DF373" s="239" t="str">
        <f t="shared" si="588"/>
        <v/>
      </c>
      <c r="DG373" s="239" t="str">
        <f t="shared" si="589"/>
        <v/>
      </c>
      <c r="DH373" s="239" t="str">
        <f t="shared" si="590"/>
        <v/>
      </c>
      <c r="DI373" s="239" t="str">
        <f t="shared" si="591"/>
        <v/>
      </c>
      <c r="DJ373" s="239" t="str">
        <f t="shared" si="592"/>
        <v/>
      </c>
      <c r="DK373" s="239" t="str">
        <f t="shared" si="593"/>
        <v/>
      </c>
      <c r="DL373" s="239" t="str">
        <f t="shared" si="594"/>
        <v/>
      </c>
      <c r="DM373" s="239" t="str">
        <f t="shared" si="595"/>
        <v/>
      </c>
      <c r="DN373" s="239" t="str">
        <f t="shared" si="596"/>
        <v/>
      </c>
      <c r="DO373" s="239" t="str">
        <f t="shared" si="597"/>
        <v/>
      </c>
      <c r="DP373" s="239" t="str">
        <f t="shared" si="598"/>
        <v/>
      </c>
    </row>
    <row r="374" spans="1:120" ht="35.25" hidden="1" customHeight="1" x14ac:dyDescent="0.25">
      <c r="A374" s="53" t="s">
        <v>4509</v>
      </c>
      <c r="B374" s="53">
        <v>104</v>
      </c>
      <c r="C374" s="53" t="s">
        <v>54</v>
      </c>
      <c r="D374" s="53" t="s">
        <v>1625</v>
      </c>
      <c r="E374" s="49">
        <v>1</v>
      </c>
      <c r="F374" s="53" t="s">
        <v>1661</v>
      </c>
      <c r="G374" s="53" t="str">
        <f t="shared" si="600"/>
        <v>104-2</v>
      </c>
      <c r="H374" s="53" t="s">
        <v>94</v>
      </c>
      <c r="I374" s="53" t="s">
        <v>76</v>
      </c>
      <c r="J374" s="53" t="s">
        <v>80</v>
      </c>
      <c r="K374" s="53" t="s">
        <v>842</v>
      </c>
      <c r="L374" s="53" t="s">
        <v>80</v>
      </c>
      <c r="M374" s="53" t="s">
        <v>80</v>
      </c>
      <c r="N374" s="53" t="s">
        <v>80</v>
      </c>
      <c r="O374" s="53" t="s">
        <v>80</v>
      </c>
      <c r="P374" s="53" t="s">
        <v>109</v>
      </c>
      <c r="Q374" s="52">
        <v>0.25</v>
      </c>
      <c r="R374" s="52">
        <f>+Q374*Q371</f>
        <v>6.25E-2</v>
      </c>
      <c r="S374" s="53">
        <v>2</v>
      </c>
      <c r="T374" s="53" t="s">
        <v>84</v>
      </c>
      <c r="U374" s="53" t="s">
        <v>110</v>
      </c>
      <c r="V374" s="74">
        <v>44958</v>
      </c>
      <c r="W374" s="74">
        <v>45044</v>
      </c>
      <c r="X374" s="76" t="s">
        <v>1656</v>
      </c>
      <c r="Y374" s="49" t="s">
        <v>167</v>
      </c>
      <c r="Z374" s="59" t="s">
        <v>100</v>
      </c>
      <c r="AA374" s="60">
        <v>1</v>
      </c>
      <c r="AB374" s="62" t="s">
        <v>1662</v>
      </c>
      <c r="AC374" s="62">
        <v>45044</v>
      </c>
      <c r="AD374" s="60">
        <v>1</v>
      </c>
      <c r="AE374" s="62" t="s">
        <v>1663</v>
      </c>
      <c r="AF374" s="62">
        <v>45044</v>
      </c>
      <c r="AG374" s="60" t="s">
        <v>79</v>
      </c>
      <c r="AH374" s="60">
        <v>1</v>
      </c>
      <c r="AI374" s="52">
        <f t="shared" si="516"/>
        <v>6.25E-2</v>
      </c>
      <c r="AJ374" s="52">
        <f t="shared" ref="AJ374:AJ377" si="606">+AI374/R374</f>
        <v>1</v>
      </c>
      <c r="AK374" s="52"/>
      <c r="AL374" s="239" t="str">
        <f t="shared" si="536"/>
        <v/>
      </c>
      <c r="AM374" s="239" t="str">
        <f t="shared" si="537"/>
        <v/>
      </c>
      <c r="AN374" s="239" t="str">
        <f t="shared" si="538"/>
        <v/>
      </c>
      <c r="AO374" s="239">
        <f t="shared" si="539"/>
        <v>1</v>
      </c>
      <c r="AP374" s="239" t="str">
        <f t="shared" si="540"/>
        <v/>
      </c>
      <c r="AQ374" s="239" t="str">
        <f t="shared" si="541"/>
        <v/>
      </c>
      <c r="AR374" s="239" t="str">
        <f t="shared" si="542"/>
        <v/>
      </c>
      <c r="AS374" s="239" t="str">
        <f t="shared" si="543"/>
        <v/>
      </c>
      <c r="AT374" s="239" t="str">
        <f t="shared" si="544"/>
        <v/>
      </c>
      <c r="AU374" s="239" t="str">
        <f t="shared" si="518"/>
        <v/>
      </c>
      <c r="AV374" s="239" t="str">
        <f t="shared" si="519"/>
        <v/>
      </c>
      <c r="AW374" s="239" t="str">
        <f t="shared" si="520"/>
        <v/>
      </c>
      <c r="AX374" s="239" t="str">
        <f t="shared" si="521"/>
        <v/>
      </c>
      <c r="AY374" s="239" t="str">
        <f t="shared" si="522"/>
        <v/>
      </c>
      <c r="AZ374" s="239" t="str">
        <f t="shared" si="523"/>
        <v/>
      </c>
      <c r="BA374" s="239" t="str">
        <f t="shared" si="524"/>
        <v/>
      </c>
      <c r="BB374" s="239" t="str">
        <f t="shared" si="525"/>
        <v/>
      </c>
      <c r="BC374" s="239" t="str">
        <f t="shared" si="526"/>
        <v/>
      </c>
      <c r="BD374" s="239" t="str">
        <f t="shared" si="527"/>
        <v/>
      </c>
      <c r="BE374" s="239" t="str">
        <f t="shared" si="528"/>
        <v/>
      </c>
      <c r="BF374" s="239" t="str">
        <f t="shared" si="529"/>
        <v/>
      </c>
      <c r="BG374" s="239" t="str">
        <f t="shared" si="530"/>
        <v/>
      </c>
      <c r="BH374" s="239" t="str">
        <f t="shared" si="531"/>
        <v/>
      </c>
      <c r="BI374" s="239" t="str">
        <f t="shared" si="532"/>
        <v/>
      </c>
      <c r="BJ374" s="239" t="str">
        <f t="shared" si="533"/>
        <v/>
      </c>
      <c r="BK374" s="239" t="str">
        <f t="shared" si="534"/>
        <v/>
      </c>
      <c r="BL374" s="239" t="str">
        <f t="shared" si="535"/>
        <v/>
      </c>
      <c r="BN374" s="239" t="str">
        <f t="shared" si="545"/>
        <v/>
      </c>
      <c r="BO374" s="239" t="str">
        <f t="shared" si="546"/>
        <v/>
      </c>
      <c r="BP374" s="239" t="str">
        <f t="shared" si="547"/>
        <v/>
      </c>
      <c r="BQ374" s="239">
        <f t="shared" si="548"/>
        <v>1</v>
      </c>
      <c r="BR374" s="239" t="str">
        <f t="shared" si="549"/>
        <v/>
      </c>
      <c r="BS374" s="239" t="str">
        <f t="shared" si="550"/>
        <v/>
      </c>
      <c r="BT374" s="239" t="str">
        <f t="shared" si="551"/>
        <v/>
      </c>
      <c r="BU374" s="239" t="str">
        <f t="shared" si="552"/>
        <v/>
      </c>
      <c r="BV374" s="239" t="str">
        <f t="shared" si="553"/>
        <v/>
      </c>
      <c r="BW374" s="239" t="str">
        <f t="shared" si="554"/>
        <v/>
      </c>
      <c r="BX374" s="239" t="str">
        <f t="shared" si="555"/>
        <v/>
      </c>
      <c r="BY374" s="239" t="str">
        <f t="shared" si="556"/>
        <v/>
      </c>
      <c r="BZ374" s="239" t="str">
        <f t="shared" si="557"/>
        <v/>
      </c>
      <c r="CA374" s="239" t="str">
        <f t="shared" si="558"/>
        <v/>
      </c>
      <c r="CB374" s="239" t="str">
        <f t="shared" si="559"/>
        <v/>
      </c>
      <c r="CC374" s="239" t="str">
        <f t="shared" si="560"/>
        <v/>
      </c>
      <c r="CD374" s="239" t="str">
        <f t="shared" si="561"/>
        <v/>
      </c>
      <c r="CE374" s="239" t="str">
        <f t="shared" si="562"/>
        <v/>
      </c>
      <c r="CF374" s="239" t="str">
        <f t="shared" si="563"/>
        <v/>
      </c>
      <c r="CG374" s="239" t="str">
        <f t="shared" si="564"/>
        <v/>
      </c>
      <c r="CH374" s="239" t="str">
        <f t="shared" si="565"/>
        <v/>
      </c>
      <c r="CI374" s="239" t="str">
        <f t="shared" si="566"/>
        <v/>
      </c>
      <c r="CJ374" s="239" t="str">
        <f t="shared" si="567"/>
        <v/>
      </c>
      <c r="CK374" s="239" t="str">
        <f t="shared" si="568"/>
        <v/>
      </c>
      <c r="CL374" s="239" t="str">
        <f t="shared" si="569"/>
        <v/>
      </c>
      <c r="CM374" s="239" t="str">
        <f t="shared" si="570"/>
        <v/>
      </c>
      <c r="CN374" s="239" t="str">
        <f t="shared" si="571"/>
        <v/>
      </c>
      <c r="CP374" s="239" t="str">
        <f t="shared" si="572"/>
        <v/>
      </c>
      <c r="CQ374" s="239" t="str">
        <f t="shared" si="573"/>
        <v/>
      </c>
      <c r="CR374" s="239" t="str">
        <f t="shared" si="574"/>
        <v/>
      </c>
      <c r="CS374" s="239" t="str">
        <f t="shared" si="575"/>
        <v>2do trimestre</v>
      </c>
      <c r="CT374" s="239" t="str">
        <f t="shared" si="576"/>
        <v/>
      </c>
      <c r="CU374" s="239" t="str">
        <f t="shared" si="577"/>
        <v/>
      </c>
      <c r="CV374" s="239" t="str">
        <f t="shared" si="578"/>
        <v/>
      </c>
      <c r="CW374" s="239" t="str">
        <f t="shared" si="579"/>
        <v/>
      </c>
      <c r="CX374" s="239" t="str">
        <f t="shared" si="580"/>
        <v/>
      </c>
      <c r="CY374" s="239" t="str">
        <f t="shared" si="581"/>
        <v/>
      </c>
      <c r="CZ374" s="239" t="str">
        <f t="shared" si="582"/>
        <v/>
      </c>
      <c r="DA374" s="239" t="str">
        <f t="shared" si="583"/>
        <v/>
      </c>
      <c r="DB374" s="239" t="str">
        <f t="shared" si="584"/>
        <v/>
      </c>
      <c r="DC374" s="239" t="str">
        <f t="shared" si="585"/>
        <v/>
      </c>
      <c r="DD374" s="239" t="str">
        <f t="shared" si="586"/>
        <v/>
      </c>
      <c r="DE374" s="239" t="str">
        <f t="shared" si="587"/>
        <v/>
      </c>
      <c r="DF374" s="239" t="str">
        <f t="shared" si="588"/>
        <v/>
      </c>
      <c r="DG374" s="239" t="str">
        <f t="shared" si="589"/>
        <v/>
      </c>
      <c r="DH374" s="239" t="str">
        <f t="shared" si="590"/>
        <v/>
      </c>
      <c r="DI374" s="239" t="str">
        <f t="shared" si="591"/>
        <v/>
      </c>
      <c r="DJ374" s="239" t="str">
        <f t="shared" si="592"/>
        <v/>
      </c>
      <c r="DK374" s="239" t="str">
        <f t="shared" si="593"/>
        <v/>
      </c>
      <c r="DL374" s="239" t="str">
        <f t="shared" si="594"/>
        <v/>
      </c>
      <c r="DM374" s="239" t="str">
        <f t="shared" si="595"/>
        <v/>
      </c>
      <c r="DN374" s="239" t="str">
        <f t="shared" si="596"/>
        <v/>
      </c>
      <c r="DO374" s="239" t="str">
        <f t="shared" si="597"/>
        <v/>
      </c>
      <c r="DP374" s="239" t="str">
        <f t="shared" si="598"/>
        <v/>
      </c>
    </row>
    <row r="375" spans="1:120" ht="35.25" hidden="1" customHeight="1" x14ac:dyDescent="0.25">
      <c r="A375" s="53" t="s">
        <v>4509</v>
      </c>
      <c r="B375" s="53">
        <v>104</v>
      </c>
      <c r="C375" s="53" t="s">
        <v>54</v>
      </c>
      <c r="D375" s="53" t="s">
        <v>1625</v>
      </c>
      <c r="E375" s="85">
        <v>1</v>
      </c>
      <c r="F375" s="53" t="s">
        <v>1664</v>
      </c>
      <c r="G375" s="53" t="str">
        <f t="shared" si="600"/>
        <v>104-2</v>
      </c>
      <c r="H375" s="53" t="s">
        <v>94</v>
      </c>
      <c r="I375" s="53" t="s">
        <v>76</v>
      </c>
      <c r="J375" s="53" t="s">
        <v>80</v>
      </c>
      <c r="K375" s="53" t="s">
        <v>842</v>
      </c>
      <c r="L375" s="53" t="s">
        <v>80</v>
      </c>
      <c r="M375" s="53" t="s">
        <v>80</v>
      </c>
      <c r="N375" s="53" t="s">
        <v>80</v>
      </c>
      <c r="O375" s="53" t="s">
        <v>80</v>
      </c>
      <c r="P375" s="53" t="s">
        <v>114</v>
      </c>
      <c r="Q375" s="52">
        <v>0.15</v>
      </c>
      <c r="R375" s="52">
        <f>+Q375*Q371</f>
        <v>3.7499999999999999E-2</v>
      </c>
      <c r="S375" s="53">
        <v>4</v>
      </c>
      <c r="T375" s="53" t="s">
        <v>84</v>
      </c>
      <c r="U375" s="53" t="s">
        <v>1643</v>
      </c>
      <c r="V375" s="74">
        <v>45033</v>
      </c>
      <c r="W375" s="71">
        <v>45169</v>
      </c>
      <c r="X375" s="76" t="s">
        <v>1656</v>
      </c>
      <c r="Y375" s="49" t="s">
        <v>202</v>
      </c>
      <c r="Z375" s="59" t="s">
        <v>100</v>
      </c>
      <c r="AA375" s="60">
        <v>1</v>
      </c>
      <c r="AB375" s="60" t="s">
        <v>1644</v>
      </c>
      <c r="AC375" s="69">
        <v>45169</v>
      </c>
      <c r="AD375" s="60">
        <v>1</v>
      </c>
      <c r="AE375" s="60" t="s">
        <v>1665</v>
      </c>
      <c r="AF375" s="69">
        <v>45169</v>
      </c>
      <c r="AG375" s="60" t="s">
        <v>79</v>
      </c>
      <c r="AH375" s="60">
        <v>1</v>
      </c>
      <c r="AI375" s="52">
        <f t="shared" si="516"/>
        <v>3.7499999999999999E-2</v>
      </c>
      <c r="AJ375" s="52">
        <f t="shared" si="606"/>
        <v>1</v>
      </c>
      <c r="AK375" s="52"/>
      <c r="AL375" s="239" t="str">
        <f t="shared" si="536"/>
        <v/>
      </c>
      <c r="AM375" s="239" t="str">
        <f t="shared" si="537"/>
        <v/>
      </c>
      <c r="AN375" s="239" t="str">
        <f t="shared" si="538"/>
        <v/>
      </c>
      <c r="AO375" s="239">
        <f t="shared" si="539"/>
        <v>1</v>
      </c>
      <c r="AP375" s="239" t="str">
        <f t="shared" si="540"/>
        <v/>
      </c>
      <c r="AQ375" s="239" t="str">
        <f t="shared" si="541"/>
        <v/>
      </c>
      <c r="AR375" s="239" t="str">
        <f t="shared" si="542"/>
        <v/>
      </c>
      <c r="AS375" s="239" t="str">
        <f t="shared" si="543"/>
        <v/>
      </c>
      <c r="AT375" s="239" t="str">
        <f t="shared" si="544"/>
        <v/>
      </c>
      <c r="AU375" s="239" t="str">
        <f t="shared" si="518"/>
        <v/>
      </c>
      <c r="AV375" s="239" t="str">
        <f t="shared" si="519"/>
        <v/>
      </c>
      <c r="AW375" s="239" t="str">
        <f t="shared" si="520"/>
        <v/>
      </c>
      <c r="AX375" s="239" t="str">
        <f t="shared" si="521"/>
        <v/>
      </c>
      <c r="AY375" s="239" t="str">
        <f t="shared" si="522"/>
        <v/>
      </c>
      <c r="AZ375" s="239" t="str">
        <f t="shared" si="523"/>
        <v/>
      </c>
      <c r="BA375" s="239" t="str">
        <f t="shared" si="524"/>
        <v/>
      </c>
      <c r="BB375" s="239" t="str">
        <f t="shared" si="525"/>
        <v/>
      </c>
      <c r="BC375" s="239" t="str">
        <f t="shared" si="526"/>
        <v/>
      </c>
      <c r="BD375" s="239" t="str">
        <f t="shared" si="527"/>
        <v/>
      </c>
      <c r="BE375" s="239" t="str">
        <f t="shared" si="528"/>
        <v/>
      </c>
      <c r="BF375" s="239" t="str">
        <f t="shared" si="529"/>
        <v/>
      </c>
      <c r="BG375" s="239" t="str">
        <f t="shared" si="530"/>
        <v/>
      </c>
      <c r="BH375" s="239" t="str">
        <f t="shared" si="531"/>
        <v/>
      </c>
      <c r="BI375" s="239" t="str">
        <f t="shared" si="532"/>
        <v/>
      </c>
      <c r="BJ375" s="239" t="str">
        <f t="shared" si="533"/>
        <v/>
      </c>
      <c r="BK375" s="239" t="str">
        <f t="shared" si="534"/>
        <v/>
      </c>
      <c r="BL375" s="239" t="str">
        <f t="shared" si="535"/>
        <v/>
      </c>
      <c r="BN375" s="239" t="str">
        <f t="shared" si="545"/>
        <v/>
      </c>
      <c r="BO375" s="239" t="str">
        <f t="shared" si="546"/>
        <v/>
      </c>
      <c r="BP375" s="239" t="str">
        <f t="shared" si="547"/>
        <v/>
      </c>
      <c r="BQ375" s="239">
        <f t="shared" si="548"/>
        <v>1</v>
      </c>
      <c r="BR375" s="239" t="str">
        <f t="shared" si="549"/>
        <v/>
      </c>
      <c r="BS375" s="239" t="str">
        <f t="shared" si="550"/>
        <v/>
      </c>
      <c r="BT375" s="239" t="str">
        <f t="shared" si="551"/>
        <v/>
      </c>
      <c r="BU375" s="239" t="str">
        <f t="shared" si="552"/>
        <v/>
      </c>
      <c r="BV375" s="239" t="str">
        <f t="shared" si="553"/>
        <v/>
      </c>
      <c r="BW375" s="239" t="str">
        <f t="shared" si="554"/>
        <v/>
      </c>
      <c r="BX375" s="239" t="str">
        <f t="shared" si="555"/>
        <v/>
      </c>
      <c r="BY375" s="239" t="str">
        <f t="shared" si="556"/>
        <v/>
      </c>
      <c r="BZ375" s="239" t="str">
        <f t="shared" si="557"/>
        <v/>
      </c>
      <c r="CA375" s="239" t="str">
        <f t="shared" si="558"/>
        <v/>
      </c>
      <c r="CB375" s="239" t="str">
        <f t="shared" si="559"/>
        <v/>
      </c>
      <c r="CC375" s="239" t="str">
        <f t="shared" si="560"/>
        <v/>
      </c>
      <c r="CD375" s="239" t="str">
        <f t="shared" si="561"/>
        <v/>
      </c>
      <c r="CE375" s="239" t="str">
        <f t="shared" si="562"/>
        <v/>
      </c>
      <c r="CF375" s="239" t="str">
        <f t="shared" si="563"/>
        <v/>
      </c>
      <c r="CG375" s="239" t="str">
        <f t="shared" si="564"/>
        <v/>
      </c>
      <c r="CH375" s="239" t="str">
        <f t="shared" si="565"/>
        <v/>
      </c>
      <c r="CI375" s="239" t="str">
        <f t="shared" si="566"/>
        <v/>
      </c>
      <c r="CJ375" s="239" t="str">
        <f t="shared" si="567"/>
        <v/>
      </c>
      <c r="CK375" s="239" t="str">
        <f t="shared" si="568"/>
        <v/>
      </c>
      <c r="CL375" s="239" t="str">
        <f t="shared" si="569"/>
        <v/>
      </c>
      <c r="CM375" s="239" t="str">
        <f t="shared" si="570"/>
        <v/>
      </c>
      <c r="CN375" s="239" t="str">
        <f t="shared" si="571"/>
        <v/>
      </c>
      <c r="CP375" s="239" t="str">
        <f t="shared" si="572"/>
        <v/>
      </c>
      <c r="CQ375" s="239" t="str">
        <f t="shared" si="573"/>
        <v/>
      </c>
      <c r="CR375" s="239" t="str">
        <f t="shared" si="574"/>
        <v/>
      </c>
      <c r="CS375" s="239" t="str">
        <f t="shared" si="575"/>
        <v>3er Trimestre</v>
      </c>
      <c r="CT375" s="239" t="str">
        <f t="shared" si="576"/>
        <v/>
      </c>
      <c r="CU375" s="239" t="str">
        <f t="shared" si="577"/>
        <v/>
      </c>
      <c r="CV375" s="239" t="str">
        <f t="shared" si="578"/>
        <v/>
      </c>
      <c r="CW375" s="239" t="str">
        <f t="shared" si="579"/>
        <v/>
      </c>
      <c r="CX375" s="239" t="str">
        <f t="shared" si="580"/>
        <v/>
      </c>
      <c r="CY375" s="239" t="str">
        <f t="shared" si="581"/>
        <v/>
      </c>
      <c r="CZ375" s="239" t="str">
        <f t="shared" si="582"/>
        <v/>
      </c>
      <c r="DA375" s="239" t="str">
        <f t="shared" si="583"/>
        <v/>
      </c>
      <c r="DB375" s="239" t="str">
        <f t="shared" si="584"/>
        <v/>
      </c>
      <c r="DC375" s="239" t="str">
        <f t="shared" si="585"/>
        <v/>
      </c>
      <c r="DD375" s="239" t="str">
        <f t="shared" si="586"/>
        <v/>
      </c>
      <c r="DE375" s="239" t="str">
        <f t="shared" si="587"/>
        <v/>
      </c>
      <c r="DF375" s="239" t="str">
        <f t="shared" si="588"/>
        <v/>
      </c>
      <c r="DG375" s="239" t="str">
        <f t="shared" si="589"/>
        <v/>
      </c>
      <c r="DH375" s="239" t="str">
        <f t="shared" si="590"/>
        <v/>
      </c>
      <c r="DI375" s="239" t="str">
        <f t="shared" si="591"/>
        <v/>
      </c>
      <c r="DJ375" s="239" t="str">
        <f t="shared" si="592"/>
        <v/>
      </c>
      <c r="DK375" s="239" t="str">
        <f t="shared" si="593"/>
        <v/>
      </c>
      <c r="DL375" s="239" t="str">
        <f t="shared" si="594"/>
        <v/>
      </c>
      <c r="DM375" s="239" t="str">
        <f t="shared" si="595"/>
        <v/>
      </c>
      <c r="DN375" s="239" t="str">
        <f t="shared" si="596"/>
        <v/>
      </c>
      <c r="DO375" s="239" t="str">
        <f t="shared" si="597"/>
        <v/>
      </c>
      <c r="DP375" s="239" t="str">
        <f t="shared" si="598"/>
        <v/>
      </c>
    </row>
    <row r="376" spans="1:120" ht="35.25" hidden="1" customHeight="1" x14ac:dyDescent="0.25">
      <c r="A376" s="53" t="s">
        <v>4509</v>
      </c>
      <c r="B376" s="53">
        <v>104</v>
      </c>
      <c r="C376" s="53" t="s">
        <v>54</v>
      </c>
      <c r="D376" s="53" t="s">
        <v>1625</v>
      </c>
      <c r="E376" s="85">
        <v>1</v>
      </c>
      <c r="F376" s="53" t="s">
        <v>1666</v>
      </c>
      <c r="G376" s="53" t="str">
        <f t="shared" si="600"/>
        <v>104-2</v>
      </c>
      <c r="H376" s="53" t="s">
        <v>94</v>
      </c>
      <c r="I376" s="53" t="s">
        <v>76</v>
      </c>
      <c r="J376" s="53" t="s">
        <v>80</v>
      </c>
      <c r="K376" s="53" t="s">
        <v>842</v>
      </c>
      <c r="L376" s="53" t="s">
        <v>80</v>
      </c>
      <c r="M376" s="53" t="s">
        <v>80</v>
      </c>
      <c r="N376" s="53" t="s">
        <v>80</v>
      </c>
      <c r="O376" s="53" t="s">
        <v>80</v>
      </c>
      <c r="P376" s="53" t="s">
        <v>119</v>
      </c>
      <c r="Q376" s="52">
        <v>0.2</v>
      </c>
      <c r="R376" s="52">
        <f>+Q376*Q371</f>
        <v>0.05</v>
      </c>
      <c r="S376" s="53">
        <v>2</v>
      </c>
      <c r="T376" s="53" t="s">
        <v>84</v>
      </c>
      <c r="U376" s="53" t="s">
        <v>110</v>
      </c>
      <c r="V376" s="142">
        <v>45048</v>
      </c>
      <c r="W376" s="71">
        <v>45177</v>
      </c>
      <c r="X376" s="76" t="s">
        <v>1656</v>
      </c>
      <c r="Y376" s="49" t="s">
        <v>202</v>
      </c>
      <c r="Z376" s="59" t="s">
        <v>100</v>
      </c>
      <c r="AA376" s="60">
        <v>1</v>
      </c>
      <c r="AB376" s="60" t="s">
        <v>1647</v>
      </c>
      <c r="AC376" s="69">
        <v>45177</v>
      </c>
      <c r="AD376" s="60">
        <v>1</v>
      </c>
      <c r="AE376" s="60" t="s">
        <v>1667</v>
      </c>
      <c r="AF376" s="69">
        <v>45177</v>
      </c>
      <c r="AG376" s="60" t="s">
        <v>79</v>
      </c>
      <c r="AH376" s="60">
        <v>1</v>
      </c>
      <c r="AI376" s="52">
        <f t="shared" si="516"/>
        <v>0.05</v>
      </c>
      <c r="AJ376" s="52">
        <f t="shared" si="606"/>
        <v>1</v>
      </c>
      <c r="AK376" s="52"/>
      <c r="AL376" s="239" t="str">
        <f t="shared" si="536"/>
        <v/>
      </c>
      <c r="AM376" s="239" t="str">
        <f t="shared" si="537"/>
        <v/>
      </c>
      <c r="AN376" s="239" t="str">
        <f t="shared" si="538"/>
        <v/>
      </c>
      <c r="AO376" s="239">
        <f t="shared" si="539"/>
        <v>1</v>
      </c>
      <c r="AP376" s="239" t="str">
        <f t="shared" si="540"/>
        <v/>
      </c>
      <c r="AQ376" s="239" t="str">
        <f t="shared" si="541"/>
        <v/>
      </c>
      <c r="AR376" s="239" t="str">
        <f t="shared" si="542"/>
        <v/>
      </c>
      <c r="AS376" s="239" t="str">
        <f t="shared" si="543"/>
        <v/>
      </c>
      <c r="AT376" s="239" t="str">
        <f t="shared" si="544"/>
        <v/>
      </c>
      <c r="AU376" s="239" t="str">
        <f t="shared" si="518"/>
        <v/>
      </c>
      <c r="AV376" s="239" t="str">
        <f t="shared" si="519"/>
        <v/>
      </c>
      <c r="AW376" s="239" t="str">
        <f t="shared" si="520"/>
        <v/>
      </c>
      <c r="AX376" s="239" t="str">
        <f t="shared" si="521"/>
        <v/>
      </c>
      <c r="AY376" s="239" t="str">
        <f t="shared" si="522"/>
        <v/>
      </c>
      <c r="AZ376" s="239" t="str">
        <f t="shared" si="523"/>
        <v/>
      </c>
      <c r="BA376" s="239" t="str">
        <f t="shared" si="524"/>
        <v/>
      </c>
      <c r="BB376" s="239" t="str">
        <f t="shared" si="525"/>
        <v/>
      </c>
      <c r="BC376" s="239" t="str">
        <f t="shared" si="526"/>
        <v/>
      </c>
      <c r="BD376" s="239" t="str">
        <f t="shared" si="527"/>
        <v/>
      </c>
      <c r="BE376" s="239" t="str">
        <f t="shared" si="528"/>
        <v/>
      </c>
      <c r="BF376" s="239" t="str">
        <f t="shared" si="529"/>
        <v/>
      </c>
      <c r="BG376" s="239" t="str">
        <f t="shared" si="530"/>
        <v/>
      </c>
      <c r="BH376" s="239" t="str">
        <f t="shared" si="531"/>
        <v/>
      </c>
      <c r="BI376" s="239" t="str">
        <f t="shared" si="532"/>
        <v/>
      </c>
      <c r="BJ376" s="239" t="str">
        <f t="shared" si="533"/>
        <v/>
      </c>
      <c r="BK376" s="239" t="str">
        <f t="shared" si="534"/>
        <v/>
      </c>
      <c r="BL376" s="239" t="str">
        <f t="shared" si="535"/>
        <v/>
      </c>
      <c r="BN376" s="239" t="str">
        <f t="shared" si="545"/>
        <v/>
      </c>
      <c r="BO376" s="239" t="str">
        <f t="shared" si="546"/>
        <v/>
      </c>
      <c r="BP376" s="239" t="str">
        <f t="shared" si="547"/>
        <v/>
      </c>
      <c r="BQ376" s="239">
        <f t="shared" si="548"/>
        <v>1</v>
      </c>
      <c r="BR376" s="239" t="str">
        <f t="shared" si="549"/>
        <v/>
      </c>
      <c r="BS376" s="239" t="str">
        <f t="shared" si="550"/>
        <v/>
      </c>
      <c r="BT376" s="239" t="str">
        <f t="shared" si="551"/>
        <v/>
      </c>
      <c r="BU376" s="239" t="str">
        <f t="shared" si="552"/>
        <v/>
      </c>
      <c r="BV376" s="239" t="str">
        <f t="shared" si="553"/>
        <v/>
      </c>
      <c r="BW376" s="239" t="str">
        <f t="shared" si="554"/>
        <v/>
      </c>
      <c r="BX376" s="239" t="str">
        <f t="shared" si="555"/>
        <v/>
      </c>
      <c r="BY376" s="239" t="str">
        <f t="shared" si="556"/>
        <v/>
      </c>
      <c r="BZ376" s="239" t="str">
        <f t="shared" si="557"/>
        <v/>
      </c>
      <c r="CA376" s="239" t="str">
        <f t="shared" si="558"/>
        <v/>
      </c>
      <c r="CB376" s="239" t="str">
        <f t="shared" si="559"/>
        <v/>
      </c>
      <c r="CC376" s="239" t="str">
        <f t="shared" si="560"/>
        <v/>
      </c>
      <c r="CD376" s="239" t="str">
        <f t="shared" si="561"/>
        <v/>
      </c>
      <c r="CE376" s="239" t="str">
        <f t="shared" si="562"/>
        <v/>
      </c>
      <c r="CF376" s="239" t="str">
        <f t="shared" si="563"/>
        <v/>
      </c>
      <c r="CG376" s="239" t="str">
        <f t="shared" si="564"/>
        <v/>
      </c>
      <c r="CH376" s="239" t="str">
        <f t="shared" si="565"/>
        <v/>
      </c>
      <c r="CI376" s="239" t="str">
        <f t="shared" si="566"/>
        <v/>
      </c>
      <c r="CJ376" s="239" t="str">
        <f t="shared" si="567"/>
        <v/>
      </c>
      <c r="CK376" s="239" t="str">
        <f t="shared" si="568"/>
        <v/>
      </c>
      <c r="CL376" s="239" t="str">
        <f t="shared" si="569"/>
        <v/>
      </c>
      <c r="CM376" s="239" t="str">
        <f t="shared" si="570"/>
        <v/>
      </c>
      <c r="CN376" s="239" t="str">
        <f t="shared" si="571"/>
        <v/>
      </c>
      <c r="CP376" s="239" t="str">
        <f t="shared" si="572"/>
        <v/>
      </c>
      <c r="CQ376" s="239" t="str">
        <f t="shared" si="573"/>
        <v/>
      </c>
      <c r="CR376" s="239" t="str">
        <f t="shared" si="574"/>
        <v/>
      </c>
      <c r="CS376" s="239" t="str">
        <f t="shared" si="575"/>
        <v>3er Trimestre</v>
      </c>
      <c r="CT376" s="239" t="str">
        <f t="shared" si="576"/>
        <v/>
      </c>
      <c r="CU376" s="239" t="str">
        <f t="shared" si="577"/>
        <v/>
      </c>
      <c r="CV376" s="239" t="str">
        <f t="shared" si="578"/>
        <v/>
      </c>
      <c r="CW376" s="239" t="str">
        <f t="shared" si="579"/>
        <v/>
      </c>
      <c r="CX376" s="239" t="str">
        <f t="shared" si="580"/>
        <v/>
      </c>
      <c r="CY376" s="239" t="str">
        <f t="shared" si="581"/>
        <v/>
      </c>
      <c r="CZ376" s="239" t="str">
        <f t="shared" si="582"/>
        <v/>
      </c>
      <c r="DA376" s="239" t="str">
        <f t="shared" si="583"/>
        <v/>
      </c>
      <c r="DB376" s="239" t="str">
        <f t="shared" si="584"/>
        <v/>
      </c>
      <c r="DC376" s="239" t="str">
        <f t="shared" si="585"/>
        <v/>
      </c>
      <c r="DD376" s="239" t="str">
        <f t="shared" si="586"/>
        <v/>
      </c>
      <c r="DE376" s="239" t="str">
        <f t="shared" si="587"/>
        <v/>
      </c>
      <c r="DF376" s="239" t="str">
        <f t="shared" si="588"/>
        <v/>
      </c>
      <c r="DG376" s="239" t="str">
        <f t="shared" si="589"/>
        <v/>
      </c>
      <c r="DH376" s="239" t="str">
        <f t="shared" si="590"/>
        <v/>
      </c>
      <c r="DI376" s="239" t="str">
        <f t="shared" si="591"/>
        <v/>
      </c>
      <c r="DJ376" s="239" t="str">
        <f t="shared" si="592"/>
        <v/>
      </c>
      <c r="DK376" s="239" t="str">
        <f t="shared" si="593"/>
        <v/>
      </c>
      <c r="DL376" s="239" t="str">
        <f t="shared" si="594"/>
        <v/>
      </c>
      <c r="DM376" s="239" t="str">
        <f t="shared" si="595"/>
        <v/>
      </c>
      <c r="DN376" s="239" t="str">
        <f t="shared" si="596"/>
        <v/>
      </c>
      <c r="DO376" s="239" t="str">
        <f t="shared" si="597"/>
        <v/>
      </c>
      <c r="DP376" s="239" t="str">
        <f t="shared" si="598"/>
        <v/>
      </c>
    </row>
    <row r="377" spans="1:120" ht="35.25" hidden="1" customHeight="1" x14ac:dyDescent="0.25">
      <c r="A377" s="53" t="s">
        <v>4509</v>
      </c>
      <c r="B377" s="53">
        <v>104</v>
      </c>
      <c r="C377" s="53" t="s">
        <v>54</v>
      </c>
      <c r="D377" s="53" t="s">
        <v>1625</v>
      </c>
      <c r="E377" s="85">
        <v>1</v>
      </c>
      <c r="F377" s="53" t="s">
        <v>1668</v>
      </c>
      <c r="G377" s="53" t="str">
        <f t="shared" si="600"/>
        <v>104-2</v>
      </c>
      <c r="H377" s="53" t="s">
        <v>94</v>
      </c>
      <c r="I377" s="53" t="s">
        <v>76</v>
      </c>
      <c r="J377" s="53" t="s">
        <v>80</v>
      </c>
      <c r="K377" s="53" t="s">
        <v>842</v>
      </c>
      <c r="L377" s="53" t="s">
        <v>80</v>
      </c>
      <c r="M377" s="53" t="s">
        <v>80</v>
      </c>
      <c r="N377" s="53" t="s">
        <v>80</v>
      </c>
      <c r="O377" s="53" t="s">
        <v>80</v>
      </c>
      <c r="P377" s="53" t="s">
        <v>613</v>
      </c>
      <c r="Q377" s="52">
        <v>0.2</v>
      </c>
      <c r="R377" s="52">
        <f>+Q377*Q371</f>
        <v>0.05</v>
      </c>
      <c r="S377" s="53">
        <v>2</v>
      </c>
      <c r="T377" s="53" t="s">
        <v>84</v>
      </c>
      <c r="U377" s="53" t="s">
        <v>110</v>
      </c>
      <c r="V377" s="71">
        <v>45173</v>
      </c>
      <c r="W377" s="71">
        <v>45180</v>
      </c>
      <c r="X377" s="76" t="s">
        <v>1656</v>
      </c>
      <c r="Y377" s="49" t="s">
        <v>202</v>
      </c>
      <c r="Z377" s="59" t="s">
        <v>100</v>
      </c>
      <c r="AA377" s="60">
        <v>1</v>
      </c>
      <c r="AB377" s="60" t="s">
        <v>1650</v>
      </c>
      <c r="AC377" s="69">
        <v>45180</v>
      </c>
      <c r="AD377" s="60">
        <v>1</v>
      </c>
      <c r="AE377" s="60" t="s">
        <v>1669</v>
      </c>
      <c r="AF377" s="69">
        <v>45180</v>
      </c>
      <c r="AG377" s="60" t="s">
        <v>79</v>
      </c>
      <c r="AH377" s="60">
        <v>1</v>
      </c>
      <c r="AI377" s="52">
        <f t="shared" si="516"/>
        <v>0.05</v>
      </c>
      <c r="AJ377" s="52">
        <f t="shared" si="606"/>
        <v>1</v>
      </c>
      <c r="AK377" s="52"/>
      <c r="AL377" s="239" t="str">
        <f t="shared" si="536"/>
        <v/>
      </c>
      <c r="AM377" s="239" t="str">
        <f t="shared" si="537"/>
        <v/>
      </c>
      <c r="AN377" s="239" t="str">
        <f t="shared" si="538"/>
        <v/>
      </c>
      <c r="AO377" s="239">
        <f t="shared" si="539"/>
        <v>1</v>
      </c>
      <c r="AP377" s="239" t="str">
        <f t="shared" si="540"/>
        <v/>
      </c>
      <c r="AQ377" s="239" t="str">
        <f t="shared" si="541"/>
        <v/>
      </c>
      <c r="AR377" s="239" t="str">
        <f t="shared" si="542"/>
        <v/>
      </c>
      <c r="AS377" s="239" t="str">
        <f t="shared" si="543"/>
        <v/>
      </c>
      <c r="AT377" s="239" t="str">
        <f t="shared" si="544"/>
        <v/>
      </c>
      <c r="AU377" s="239" t="str">
        <f t="shared" si="518"/>
        <v/>
      </c>
      <c r="AV377" s="239" t="str">
        <f t="shared" si="519"/>
        <v/>
      </c>
      <c r="AW377" s="239" t="str">
        <f t="shared" si="520"/>
        <v/>
      </c>
      <c r="AX377" s="239" t="str">
        <f t="shared" si="521"/>
        <v/>
      </c>
      <c r="AY377" s="239" t="str">
        <f t="shared" si="522"/>
        <v/>
      </c>
      <c r="AZ377" s="239" t="str">
        <f t="shared" si="523"/>
        <v/>
      </c>
      <c r="BA377" s="239" t="str">
        <f t="shared" si="524"/>
        <v/>
      </c>
      <c r="BB377" s="239" t="str">
        <f t="shared" si="525"/>
        <v/>
      </c>
      <c r="BC377" s="239" t="str">
        <f t="shared" si="526"/>
        <v/>
      </c>
      <c r="BD377" s="239" t="str">
        <f t="shared" si="527"/>
        <v/>
      </c>
      <c r="BE377" s="239" t="str">
        <f t="shared" si="528"/>
        <v/>
      </c>
      <c r="BF377" s="239" t="str">
        <f t="shared" si="529"/>
        <v/>
      </c>
      <c r="BG377" s="239" t="str">
        <f t="shared" si="530"/>
        <v/>
      </c>
      <c r="BH377" s="239" t="str">
        <f t="shared" si="531"/>
        <v/>
      </c>
      <c r="BI377" s="239" t="str">
        <f t="shared" si="532"/>
        <v/>
      </c>
      <c r="BJ377" s="239" t="str">
        <f t="shared" si="533"/>
        <v/>
      </c>
      <c r="BK377" s="239" t="str">
        <f t="shared" si="534"/>
        <v/>
      </c>
      <c r="BL377" s="239" t="str">
        <f t="shared" si="535"/>
        <v/>
      </c>
      <c r="BN377" s="239" t="str">
        <f t="shared" si="545"/>
        <v/>
      </c>
      <c r="BO377" s="239" t="str">
        <f t="shared" si="546"/>
        <v/>
      </c>
      <c r="BP377" s="239" t="str">
        <f t="shared" si="547"/>
        <v/>
      </c>
      <c r="BQ377" s="239">
        <f t="shared" si="548"/>
        <v>1</v>
      </c>
      <c r="BR377" s="239" t="str">
        <f t="shared" si="549"/>
        <v/>
      </c>
      <c r="BS377" s="239" t="str">
        <f t="shared" si="550"/>
        <v/>
      </c>
      <c r="BT377" s="239" t="str">
        <f t="shared" si="551"/>
        <v/>
      </c>
      <c r="BU377" s="239" t="str">
        <f t="shared" si="552"/>
        <v/>
      </c>
      <c r="BV377" s="239" t="str">
        <f t="shared" si="553"/>
        <v/>
      </c>
      <c r="BW377" s="239" t="str">
        <f t="shared" si="554"/>
        <v/>
      </c>
      <c r="BX377" s="239" t="str">
        <f t="shared" si="555"/>
        <v/>
      </c>
      <c r="BY377" s="239" t="str">
        <f t="shared" si="556"/>
        <v/>
      </c>
      <c r="BZ377" s="239" t="str">
        <f t="shared" si="557"/>
        <v/>
      </c>
      <c r="CA377" s="239" t="str">
        <f t="shared" si="558"/>
        <v/>
      </c>
      <c r="CB377" s="239" t="str">
        <f t="shared" si="559"/>
        <v/>
      </c>
      <c r="CC377" s="239" t="str">
        <f t="shared" si="560"/>
        <v/>
      </c>
      <c r="CD377" s="239" t="str">
        <f t="shared" si="561"/>
        <v/>
      </c>
      <c r="CE377" s="239" t="str">
        <f t="shared" si="562"/>
        <v/>
      </c>
      <c r="CF377" s="239" t="str">
        <f t="shared" si="563"/>
        <v/>
      </c>
      <c r="CG377" s="239" t="str">
        <f t="shared" si="564"/>
        <v/>
      </c>
      <c r="CH377" s="239" t="str">
        <f t="shared" si="565"/>
        <v/>
      </c>
      <c r="CI377" s="239" t="str">
        <f t="shared" si="566"/>
        <v/>
      </c>
      <c r="CJ377" s="239" t="str">
        <f t="shared" si="567"/>
        <v/>
      </c>
      <c r="CK377" s="239" t="str">
        <f t="shared" si="568"/>
        <v/>
      </c>
      <c r="CL377" s="239" t="str">
        <f t="shared" si="569"/>
        <v/>
      </c>
      <c r="CM377" s="239" t="str">
        <f t="shared" si="570"/>
        <v/>
      </c>
      <c r="CN377" s="239" t="str">
        <f t="shared" si="571"/>
        <v/>
      </c>
      <c r="CP377" s="239" t="str">
        <f t="shared" si="572"/>
        <v/>
      </c>
      <c r="CQ377" s="239" t="str">
        <f t="shared" si="573"/>
        <v/>
      </c>
      <c r="CR377" s="239" t="str">
        <f t="shared" si="574"/>
        <v/>
      </c>
      <c r="CS377" s="239" t="str">
        <f t="shared" si="575"/>
        <v>3er Trimestre</v>
      </c>
      <c r="CT377" s="239" t="str">
        <f t="shared" si="576"/>
        <v/>
      </c>
      <c r="CU377" s="239" t="str">
        <f t="shared" si="577"/>
        <v/>
      </c>
      <c r="CV377" s="239" t="str">
        <f t="shared" si="578"/>
        <v/>
      </c>
      <c r="CW377" s="239" t="str">
        <f t="shared" si="579"/>
        <v/>
      </c>
      <c r="CX377" s="239" t="str">
        <f t="shared" si="580"/>
        <v/>
      </c>
      <c r="CY377" s="239" t="str">
        <f t="shared" si="581"/>
        <v/>
      </c>
      <c r="CZ377" s="239" t="str">
        <f t="shared" si="582"/>
        <v/>
      </c>
      <c r="DA377" s="239" t="str">
        <f t="shared" si="583"/>
        <v/>
      </c>
      <c r="DB377" s="239" t="str">
        <f t="shared" si="584"/>
        <v/>
      </c>
      <c r="DC377" s="239" t="str">
        <f t="shared" si="585"/>
        <v/>
      </c>
      <c r="DD377" s="239" t="str">
        <f t="shared" si="586"/>
        <v/>
      </c>
      <c r="DE377" s="239" t="str">
        <f t="shared" si="587"/>
        <v/>
      </c>
      <c r="DF377" s="239" t="str">
        <f t="shared" si="588"/>
        <v/>
      </c>
      <c r="DG377" s="239" t="str">
        <f t="shared" si="589"/>
        <v/>
      </c>
      <c r="DH377" s="239" t="str">
        <f t="shared" si="590"/>
        <v/>
      </c>
      <c r="DI377" s="239" t="str">
        <f t="shared" si="591"/>
        <v/>
      </c>
      <c r="DJ377" s="239" t="str">
        <f t="shared" si="592"/>
        <v/>
      </c>
      <c r="DK377" s="239" t="str">
        <f t="shared" si="593"/>
        <v/>
      </c>
      <c r="DL377" s="239" t="str">
        <f t="shared" si="594"/>
        <v/>
      </c>
      <c r="DM377" s="239" t="str">
        <f t="shared" si="595"/>
        <v/>
      </c>
      <c r="DN377" s="239" t="str">
        <f t="shared" si="596"/>
        <v/>
      </c>
      <c r="DO377" s="239" t="str">
        <f t="shared" si="597"/>
        <v/>
      </c>
      <c r="DP377" s="239" t="str">
        <f t="shared" si="598"/>
        <v/>
      </c>
    </row>
    <row r="378" spans="1:120" ht="35.25" hidden="1" customHeight="1" x14ac:dyDescent="0.25">
      <c r="A378" s="49" t="s">
        <v>4509</v>
      </c>
      <c r="B378" s="49">
        <v>104</v>
      </c>
      <c r="C378" s="49" t="s">
        <v>54</v>
      </c>
      <c r="D378" s="49" t="s">
        <v>1625</v>
      </c>
      <c r="E378" s="49">
        <v>1</v>
      </c>
      <c r="F378" s="49" t="s">
        <v>1670</v>
      </c>
      <c r="G378" s="49" t="str">
        <f t="shared" si="600"/>
        <v>104-3</v>
      </c>
      <c r="H378" s="49" t="s">
        <v>75</v>
      </c>
      <c r="I378" s="49" t="s">
        <v>196</v>
      </c>
      <c r="J378" s="49" t="s">
        <v>1671</v>
      </c>
      <c r="K378" s="49" t="s">
        <v>78</v>
      </c>
      <c r="L378" s="49" t="s">
        <v>79</v>
      </c>
      <c r="M378" s="49" t="s">
        <v>1672</v>
      </c>
      <c r="N378" s="49" t="s">
        <v>1673</v>
      </c>
      <c r="O378" s="49" t="s">
        <v>82</v>
      </c>
      <c r="P378" s="49" t="s">
        <v>1674</v>
      </c>
      <c r="Q378" s="50">
        <v>0.5</v>
      </c>
      <c r="R378" s="50"/>
      <c r="S378" s="49">
        <v>2</v>
      </c>
      <c r="T378" s="49" t="s">
        <v>84</v>
      </c>
      <c r="U378" s="49" t="s">
        <v>1655</v>
      </c>
      <c r="V378" s="51">
        <v>44958</v>
      </c>
      <c r="W378" s="51">
        <v>45260</v>
      </c>
      <c r="X378" s="49" t="s">
        <v>1656</v>
      </c>
      <c r="Y378" s="49" t="s">
        <v>87</v>
      </c>
      <c r="Z378" s="59" t="s">
        <v>100</v>
      </c>
      <c r="AA378" s="201">
        <v>1</v>
      </c>
      <c r="AB378" s="200" t="s">
        <v>1675</v>
      </c>
      <c r="AC378" s="202">
        <v>45260</v>
      </c>
      <c r="AD378" s="201">
        <v>1</v>
      </c>
      <c r="AE378" s="200" t="s">
        <v>495</v>
      </c>
      <c r="AF378" s="202">
        <v>45260</v>
      </c>
      <c r="AG378" s="200" t="s">
        <v>79</v>
      </c>
      <c r="AH378" s="200" t="s">
        <v>92</v>
      </c>
      <c r="AI378" s="52">
        <f t="shared" si="516"/>
        <v>0.5</v>
      </c>
      <c r="AJ378" s="52"/>
      <c r="AK378" s="52"/>
      <c r="AL378" s="239" t="str">
        <f t="shared" si="536"/>
        <v/>
      </c>
      <c r="AM378" s="239" t="str">
        <f t="shared" si="537"/>
        <v/>
      </c>
      <c r="AN378" s="239" t="str">
        <f t="shared" si="538"/>
        <v/>
      </c>
      <c r="AO378" s="239" t="str">
        <f t="shared" si="539"/>
        <v/>
      </c>
      <c r="AP378" s="239" t="str">
        <f t="shared" si="540"/>
        <v/>
      </c>
      <c r="AQ378" s="239" t="str">
        <f t="shared" si="541"/>
        <v/>
      </c>
      <c r="AR378" s="239" t="str">
        <f t="shared" si="542"/>
        <v/>
      </c>
      <c r="AS378" s="239" t="str">
        <f t="shared" si="543"/>
        <v/>
      </c>
      <c r="AT378" s="239" t="str">
        <f t="shared" si="544"/>
        <v/>
      </c>
      <c r="AU378" s="239" t="str">
        <f t="shared" si="518"/>
        <v/>
      </c>
      <c r="AV378" s="239" t="str">
        <f t="shared" si="519"/>
        <v/>
      </c>
      <c r="AW378" s="239" t="str">
        <f t="shared" si="520"/>
        <v/>
      </c>
      <c r="AX378" s="239" t="str">
        <f t="shared" si="521"/>
        <v/>
      </c>
      <c r="AY378" s="239" t="str">
        <f t="shared" si="522"/>
        <v/>
      </c>
      <c r="AZ378" s="239" t="str">
        <f t="shared" si="523"/>
        <v/>
      </c>
      <c r="BA378" s="239" t="str">
        <f t="shared" si="524"/>
        <v/>
      </c>
      <c r="BB378" s="239" t="str">
        <f t="shared" si="525"/>
        <v/>
      </c>
      <c r="BC378" s="239" t="str">
        <f t="shared" si="526"/>
        <v/>
      </c>
      <c r="BD378" s="239" t="str">
        <f t="shared" si="527"/>
        <v/>
      </c>
      <c r="BE378" s="239" t="str">
        <f t="shared" si="528"/>
        <v/>
      </c>
      <c r="BF378" s="239" t="str">
        <f t="shared" si="529"/>
        <v/>
      </c>
      <c r="BG378" s="239" t="str">
        <f t="shared" si="530"/>
        <v/>
      </c>
      <c r="BH378" s="239" t="str">
        <f t="shared" si="531"/>
        <v/>
      </c>
      <c r="BI378" s="239" t="str">
        <f t="shared" si="532"/>
        <v/>
      </c>
      <c r="BJ378" s="239" t="str">
        <f t="shared" si="533"/>
        <v/>
      </c>
      <c r="BK378" s="239" t="str">
        <f t="shared" si="534"/>
        <v/>
      </c>
      <c r="BL378" s="239" t="str">
        <f t="shared" si="535"/>
        <v/>
      </c>
      <c r="BN378" s="239" t="str">
        <f t="shared" si="545"/>
        <v/>
      </c>
      <c r="BO378" s="239" t="str">
        <f t="shared" si="546"/>
        <v/>
      </c>
      <c r="BP378" s="239" t="str">
        <f t="shared" si="547"/>
        <v/>
      </c>
      <c r="BQ378" s="239" t="str">
        <f t="shared" si="548"/>
        <v/>
      </c>
      <c r="BR378" s="239" t="str">
        <f t="shared" si="549"/>
        <v/>
      </c>
      <c r="BS378" s="239" t="str">
        <f t="shared" si="550"/>
        <v/>
      </c>
      <c r="BT378" s="239" t="str">
        <f t="shared" si="551"/>
        <v/>
      </c>
      <c r="BU378" s="239" t="str">
        <f t="shared" si="552"/>
        <v/>
      </c>
      <c r="BV378" s="239" t="str">
        <f t="shared" si="553"/>
        <v/>
      </c>
      <c r="BW378" s="239" t="str">
        <f t="shared" si="554"/>
        <v/>
      </c>
      <c r="BX378" s="239" t="str">
        <f t="shared" si="555"/>
        <v/>
      </c>
      <c r="BY378" s="239" t="str">
        <f t="shared" si="556"/>
        <v/>
      </c>
      <c r="BZ378" s="239" t="str">
        <f t="shared" si="557"/>
        <v/>
      </c>
      <c r="CA378" s="239" t="str">
        <f t="shared" si="558"/>
        <v/>
      </c>
      <c r="CB378" s="239" t="str">
        <f t="shared" si="559"/>
        <v/>
      </c>
      <c r="CC378" s="239" t="str">
        <f t="shared" si="560"/>
        <v/>
      </c>
      <c r="CD378" s="239" t="str">
        <f t="shared" si="561"/>
        <v/>
      </c>
      <c r="CE378" s="239" t="str">
        <f t="shared" si="562"/>
        <v/>
      </c>
      <c r="CF378" s="239" t="str">
        <f t="shared" si="563"/>
        <v/>
      </c>
      <c r="CG378" s="239" t="str">
        <f t="shared" si="564"/>
        <v/>
      </c>
      <c r="CH378" s="239" t="str">
        <f t="shared" si="565"/>
        <v/>
      </c>
      <c r="CI378" s="239" t="str">
        <f t="shared" si="566"/>
        <v/>
      </c>
      <c r="CJ378" s="239" t="str">
        <f t="shared" si="567"/>
        <v/>
      </c>
      <c r="CK378" s="239" t="str">
        <f t="shared" si="568"/>
        <v/>
      </c>
      <c r="CL378" s="239" t="str">
        <f t="shared" si="569"/>
        <v/>
      </c>
      <c r="CM378" s="239" t="str">
        <f t="shared" si="570"/>
        <v/>
      </c>
      <c r="CN378" s="239" t="str">
        <f t="shared" si="571"/>
        <v/>
      </c>
      <c r="CP378" s="239" t="str">
        <f t="shared" si="572"/>
        <v/>
      </c>
      <c r="CQ378" s="239" t="str">
        <f t="shared" si="573"/>
        <v/>
      </c>
      <c r="CR378" s="239" t="str">
        <f t="shared" si="574"/>
        <v/>
      </c>
      <c r="CS378" s="239" t="str">
        <f t="shared" si="575"/>
        <v/>
      </c>
      <c r="CT378" s="239" t="str">
        <f t="shared" si="576"/>
        <v/>
      </c>
      <c r="CU378" s="239" t="str">
        <f t="shared" si="577"/>
        <v/>
      </c>
      <c r="CV378" s="239" t="str">
        <f t="shared" si="578"/>
        <v/>
      </c>
      <c r="CW378" s="239" t="str">
        <f t="shared" si="579"/>
        <v/>
      </c>
      <c r="CX378" s="239" t="str">
        <f t="shared" si="580"/>
        <v/>
      </c>
      <c r="CY378" s="239" t="str">
        <f t="shared" si="581"/>
        <v/>
      </c>
      <c r="CZ378" s="239" t="str">
        <f t="shared" si="582"/>
        <v/>
      </c>
      <c r="DA378" s="239" t="str">
        <f t="shared" si="583"/>
        <v/>
      </c>
      <c r="DB378" s="239" t="str">
        <f t="shared" si="584"/>
        <v/>
      </c>
      <c r="DC378" s="239" t="str">
        <f t="shared" si="585"/>
        <v/>
      </c>
      <c r="DD378" s="239" t="str">
        <f t="shared" si="586"/>
        <v/>
      </c>
      <c r="DE378" s="239" t="str">
        <f t="shared" si="587"/>
        <v/>
      </c>
      <c r="DF378" s="239" t="str">
        <f t="shared" si="588"/>
        <v/>
      </c>
      <c r="DG378" s="239" t="str">
        <f t="shared" si="589"/>
        <v/>
      </c>
      <c r="DH378" s="239" t="str">
        <f t="shared" si="590"/>
        <v/>
      </c>
      <c r="DI378" s="239" t="str">
        <f t="shared" si="591"/>
        <v/>
      </c>
      <c r="DJ378" s="239" t="str">
        <f t="shared" si="592"/>
        <v/>
      </c>
      <c r="DK378" s="239" t="str">
        <f t="shared" si="593"/>
        <v/>
      </c>
      <c r="DL378" s="239" t="str">
        <f t="shared" si="594"/>
        <v/>
      </c>
      <c r="DM378" s="239" t="str">
        <f t="shared" si="595"/>
        <v/>
      </c>
      <c r="DN378" s="239" t="str">
        <f t="shared" si="596"/>
        <v/>
      </c>
      <c r="DO378" s="239" t="str">
        <f t="shared" si="597"/>
        <v/>
      </c>
      <c r="DP378" s="239" t="str">
        <f t="shared" si="598"/>
        <v/>
      </c>
    </row>
    <row r="379" spans="1:120" ht="35.25" hidden="1" customHeight="1" x14ac:dyDescent="0.25">
      <c r="A379" s="53" t="s">
        <v>4509</v>
      </c>
      <c r="B379" s="53">
        <v>104</v>
      </c>
      <c r="C379" s="53" t="s">
        <v>54</v>
      </c>
      <c r="D379" s="53" t="s">
        <v>1625</v>
      </c>
      <c r="E379" s="49">
        <v>1</v>
      </c>
      <c r="F379" s="53" t="s">
        <v>1676</v>
      </c>
      <c r="G379" s="53" t="str">
        <f t="shared" si="600"/>
        <v>104-3</v>
      </c>
      <c r="H379" s="53" t="s">
        <v>94</v>
      </c>
      <c r="I379" s="53" t="s">
        <v>196</v>
      </c>
      <c r="J379" s="53" t="s">
        <v>80</v>
      </c>
      <c r="K379" s="53" t="s">
        <v>842</v>
      </c>
      <c r="L379" s="53" t="s">
        <v>80</v>
      </c>
      <c r="M379" s="53" t="s">
        <v>80</v>
      </c>
      <c r="N379" s="53" t="s">
        <v>80</v>
      </c>
      <c r="O379" s="53" t="s">
        <v>80</v>
      </c>
      <c r="P379" s="53" t="s">
        <v>95</v>
      </c>
      <c r="Q379" s="52">
        <v>0.2</v>
      </c>
      <c r="R379" s="52">
        <f>+Q379*Q378</f>
        <v>0.1</v>
      </c>
      <c r="S379" s="53">
        <v>2</v>
      </c>
      <c r="T379" s="53" t="s">
        <v>84</v>
      </c>
      <c r="U379" s="53" t="s">
        <v>96</v>
      </c>
      <c r="V379" s="23">
        <v>44958</v>
      </c>
      <c r="W379" s="23">
        <v>44985</v>
      </c>
      <c r="X379" s="53" t="s">
        <v>1656</v>
      </c>
      <c r="Y379" s="49" t="s">
        <v>97</v>
      </c>
      <c r="Z379" s="59" t="s">
        <v>100</v>
      </c>
      <c r="AA379" s="60">
        <v>1</v>
      </c>
      <c r="AB379" s="62" t="s">
        <v>1634</v>
      </c>
      <c r="AC379" s="62">
        <v>44985</v>
      </c>
      <c r="AD379" s="60">
        <v>1</v>
      </c>
      <c r="AE379" s="62" t="s">
        <v>1635</v>
      </c>
      <c r="AF379" s="62">
        <v>44985</v>
      </c>
      <c r="AG379" s="60" t="s">
        <v>79</v>
      </c>
      <c r="AH379" s="60">
        <v>1</v>
      </c>
      <c r="AI379" s="52">
        <f t="shared" si="516"/>
        <v>0.1</v>
      </c>
      <c r="AJ379" s="52">
        <f>+AI379/R379</f>
        <v>1</v>
      </c>
      <c r="AK379" s="52"/>
      <c r="AL379" s="239" t="str">
        <f t="shared" si="536"/>
        <v/>
      </c>
      <c r="AM379" s="239" t="str">
        <f t="shared" si="537"/>
        <v/>
      </c>
      <c r="AN379" s="239" t="str">
        <f t="shared" si="538"/>
        <v/>
      </c>
      <c r="AO379" s="239">
        <f t="shared" si="539"/>
        <v>1</v>
      </c>
      <c r="AP379" s="239" t="str">
        <f t="shared" si="540"/>
        <v/>
      </c>
      <c r="AQ379" s="239" t="str">
        <f t="shared" si="541"/>
        <v/>
      </c>
      <c r="AR379" s="239" t="str">
        <f t="shared" si="542"/>
        <v/>
      </c>
      <c r="AS379" s="239" t="str">
        <f t="shared" si="543"/>
        <v/>
      </c>
      <c r="AT379" s="239" t="str">
        <f t="shared" si="544"/>
        <v/>
      </c>
      <c r="AU379" s="239" t="str">
        <f t="shared" si="518"/>
        <v/>
      </c>
      <c r="AV379" s="239" t="str">
        <f t="shared" si="519"/>
        <v/>
      </c>
      <c r="AW379" s="239" t="str">
        <f t="shared" si="520"/>
        <v/>
      </c>
      <c r="AX379" s="239" t="str">
        <f t="shared" si="521"/>
        <v/>
      </c>
      <c r="AY379" s="239" t="str">
        <f t="shared" si="522"/>
        <v/>
      </c>
      <c r="AZ379" s="239" t="str">
        <f t="shared" si="523"/>
        <v/>
      </c>
      <c r="BA379" s="239" t="str">
        <f t="shared" si="524"/>
        <v/>
      </c>
      <c r="BB379" s="239" t="str">
        <f t="shared" si="525"/>
        <v/>
      </c>
      <c r="BC379" s="239" t="str">
        <f t="shared" si="526"/>
        <v/>
      </c>
      <c r="BD379" s="239" t="str">
        <f t="shared" si="527"/>
        <v/>
      </c>
      <c r="BE379" s="239" t="str">
        <f t="shared" si="528"/>
        <v/>
      </c>
      <c r="BF379" s="239" t="str">
        <f t="shared" si="529"/>
        <v/>
      </c>
      <c r="BG379" s="239" t="str">
        <f t="shared" si="530"/>
        <v/>
      </c>
      <c r="BH379" s="239" t="str">
        <f t="shared" si="531"/>
        <v/>
      </c>
      <c r="BI379" s="239" t="str">
        <f t="shared" si="532"/>
        <v/>
      </c>
      <c r="BJ379" s="239" t="str">
        <f t="shared" si="533"/>
        <v/>
      </c>
      <c r="BK379" s="239" t="str">
        <f t="shared" si="534"/>
        <v/>
      </c>
      <c r="BL379" s="239" t="str">
        <f t="shared" si="535"/>
        <v/>
      </c>
      <c r="BN379" s="239" t="str">
        <f t="shared" si="545"/>
        <v/>
      </c>
      <c r="BO379" s="239" t="str">
        <f t="shared" si="546"/>
        <v/>
      </c>
      <c r="BP379" s="239" t="str">
        <f t="shared" si="547"/>
        <v/>
      </c>
      <c r="BQ379" s="239">
        <f t="shared" si="548"/>
        <v>1</v>
      </c>
      <c r="BR379" s="239" t="str">
        <f t="shared" si="549"/>
        <v/>
      </c>
      <c r="BS379" s="239" t="str">
        <f t="shared" si="550"/>
        <v/>
      </c>
      <c r="BT379" s="239" t="str">
        <f t="shared" si="551"/>
        <v/>
      </c>
      <c r="BU379" s="239" t="str">
        <f t="shared" si="552"/>
        <v/>
      </c>
      <c r="BV379" s="239" t="str">
        <f t="shared" si="553"/>
        <v/>
      </c>
      <c r="BW379" s="239" t="str">
        <f t="shared" si="554"/>
        <v/>
      </c>
      <c r="BX379" s="239" t="str">
        <f t="shared" si="555"/>
        <v/>
      </c>
      <c r="BY379" s="239" t="str">
        <f t="shared" si="556"/>
        <v/>
      </c>
      <c r="BZ379" s="239" t="str">
        <f t="shared" si="557"/>
        <v/>
      </c>
      <c r="CA379" s="239" t="str">
        <f t="shared" si="558"/>
        <v/>
      </c>
      <c r="CB379" s="239" t="str">
        <f t="shared" si="559"/>
        <v/>
      </c>
      <c r="CC379" s="239" t="str">
        <f t="shared" si="560"/>
        <v/>
      </c>
      <c r="CD379" s="239" t="str">
        <f t="shared" si="561"/>
        <v/>
      </c>
      <c r="CE379" s="239" t="str">
        <f t="shared" si="562"/>
        <v/>
      </c>
      <c r="CF379" s="239" t="str">
        <f t="shared" si="563"/>
        <v/>
      </c>
      <c r="CG379" s="239" t="str">
        <f t="shared" si="564"/>
        <v/>
      </c>
      <c r="CH379" s="239" t="str">
        <f t="shared" si="565"/>
        <v/>
      </c>
      <c r="CI379" s="239" t="str">
        <f t="shared" si="566"/>
        <v/>
      </c>
      <c r="CJ379" s="239" t="str">
        <f t="shared" si="567"/>
        <v/>
      </c>
      <c r="CK379" s="239" t="str">
        <f t="shared" si="568"/>
        <v/>
      </c>
      <c r="CL379" s="239" t="str">
        <f t="shared" si="569"/>
        <v/>
      </c>
      <c r="CM379" s="239" t="str">
        <f t="shared" si="570"/>
        <v/>
      </c>
      <c r="CN379" s="239" t="str">
        <f t="shared" si="571"/>
        <v/>
      </c>
      <c r="CP379" s="239" t="str">
        <f t="shared" si="572"/>
        <v/>
      </c>
      <c r="CQ379" s="239" t="str">
        <f t="shared" si="573"/>
        <v/>
      </c>
      <c r="CR379" s="239" t="str">
        <f t="shared" si="574"/>
        <v/>
      </c>
      <c r="CS379" s="239" t="str">
        <f t="shared" si="575"/>
        <v>1er trimestre</v>
      </c>
      <c r="CT379" s="239" t="str">
        <f t="shared" si="576"/>
        <v/>
      </c>
      <c r="CU379" s="239" t="str">
        <f t="shared" si="577"/>
        <v/>
      </c>
      <c r="CV379" s="239" t="str">
        <f t="shared" si="578"/>
        <v/>
      </c>
      <c r="CW379" s="239" t="str">
        <f t="shared" si="579"/>
        <v/>
      </c>
      <c r="CX379" s="239" t="str">
        <f t="shared" si="580"/>
        <v/>
      </c>
      <c r="CY379" s="239" t="str">
        <f t="shared" si="581"/>
        <v/>
      </c>
      <c r="CZ379" s="239" t="str">
        <f t="shared" si="582"/>
        <v/>
      </c>
      <c r="DA379" s="239" t="str">
        <f t="shared" si="583"/>
        <v/>
      </c>
      <c r="DB379" s="239" t="str">
        <f t="shared" si="584"/>
        <v/>
      </c>
      <c r="DC379" s="239" t="str">
        <f t="shared" si="585"/>
        <v/>
      </c>
      <c r="DD379" s="239" t="str">
        <f t="shared" si="586"/>
        <v/>
      </c>
      <c r="DE379" s="239" t="str">
        <f t="shared" si="587"/>
        <v/>
      </c>
      <c r="DF379" s="239" t="str">
        <f t="shared" si="588"/>
        <v/>
      </c>
      <c r="DG379" s="239" t="str">
        <f t="shared" si="589"/>
        <v/>
      </c>
      <c r="DH379" s="239" t="str">
        <f t="shared" si="590"/>
        <v/>
      </c>
      <c r="DI379" s="239" t="str">
        <f t="shared" si="591"/>
        <v/>
      </c>
      <c r="DJ379" s="239" t="str">
        <f t="shared" si="592"/>
        <v/>
      </c>
      <c r="DK379" s="239" t="str">
        <f t="shared" si="593"/>
        <v/>
      </c>
      <c r="DL379" s="239" t="str">
        <f t="shared" si="594"/>
        <v/>
      </c>
      <c r="DM379" s="239" t="str">
        <f t="shared" si="595"/>
        <v/>
      </c>
      <c r="DN379" s="239" t="str">
        <f t="shared" si="596"/>
        <v/>
      </c>
      <c r="DO379" s="239" t="str">
        <f t="shared" si="597"/>
        <v/>
      </c>
      <c r="DP379" s="239" t="str">
        <f t="shared" si="598"/>
        <v/>
      </c>
    </row>
    <row r="380" spans="1:120" ht="35.25" hidden="1" customHeight="1" x14ac:dyDescent="0.25">
      <c r="A380" s="53" t="s">
        <v>4509</v>
      </c>
      <c r="B380" s="53">
        <v>104</v>
      </c>
      <c r="C380" s="53" t="s">
        <v>54</v>
      </c>
      <c r="D380" s="53" t="s">
        <v>1625</v>
      </c>
      <c r="E380" s="49">
        <v>1</v>
      </c>
      <c r="F380" s="53" t="s">
        <v>1677</v>
      </c>
      <c r="G380" s="53" t="str">
        <f t="shared" si="600"/>
        <v>104-3</v>
      </c>
      <c r="H380" s="53" t="s">
        <v>102</v>
      </c>
      <c r="I380" s="53" t="s">
        <v>196</v>
      </c>
      <c r="J380" s="53" t="s">
        <v>80</v>
      </c>
      <c r="K380" s="53" t="s">
        <v>842</v>
      </c>
      <c r="L380" s="53" t="s">
        <v>80</v>
      </c>
      <c r="M380" s="53" t="s">
        <v>80</v>
      </c>
      <c r="N380" s="53" t="s">
        <v>80</v>
      </c>
      <c r="O380" s="53" t="s">
        <v>80</v>
      </c>
      <c r="P380" s="53" t="s">
        <v>103</v>
      </c>
      <c r="Q380" s="52">
        <v>0</v>
      </c>
      <c r="R380" s="52">
        <f>+Q380*Q378</f>
        <v>0</v>
      </c>
      <c r="S380" s="53">
        <v>1</v>
      </c>
      <c r="T380" s="53" t="s">
        <v>84</v>
      </c>
      <c r="U380" s="53" t="s">
        <v>406</v>
      </c>
      <c r="V380" s="23">
        <v>44986</v>
      </c>
      <c r="W380" s="23">
        <v>45016</v>
      </c>
      <c r="X380" s="53" t="s">
        <v>105</v>
      </c>
      <c r="Y380" s="49" t="s">
        <v>97</v>
      </c>
      <c r="Z380" s="59" t="s">
        <v>100</v>
      </c>
      <c r="AA380" s="60">
        <v>1</v>
      </c>
      <c r="AB380" s="62" t="s">
        <v>1678</v>
      </c>
      <c r="AC380" s="62">
        <v>45016</v>
      </c>
      <c r="AD380" s="60">
        <v>1</v>
      </c>
      <c r="AE380" s="62" t="s">
        <v>1679</v>
      </c>
      <c r="AF380" s="62">
        <v>45016</v>
      </c>
      <c r="AG380" s="60" t="s">
        <v>79</v>
      </c>
      <c r="AH380" s="60">
        <v>1</v>
      </c>
      <c r="AI380" s="52">
        <f t="shared" si="516"/>
        <v>0</v>
      </c>
      <c r="AJ380" s="52"/>
      <c r="AK380" s="52"/>
      <c r="AL380" s="239" t="str">
        <f t="shared" si="536"/>
        <v/>
      </c>
      <c r="AM380" s="239" t="str">
        <f t="shared" si="537"/>
        <v/>
      </c>
      <c r="AN380" s="239" t="str">
        <f t="shared" si="538"/>
        <v/>
      </c>
      <c r="AO380" s="239">
        <f t="shared" si="539"/>
        <v>1</v>
      </c>
      <c r="AP380" s="239" t="str">
        <f t="shared" si="540"/>
        <v/>
      </c>
      <c r="AQ380" s="239" t="str">
        <f t="shared" si="541"/>
        <v/>
      </c>
      <c r="AR380" s="239" t="str">
        <f t="shared" si="542"/>
        <v/>
      </c>
      <c r="AS380" s="239" t="str">
        <f t="shared" si="543"/>
        <v/>
      </c>
      <c r="AT380" s="239" t="str">
        <f t="shared" si="544"/>
        <v/>
      </c>
      <c r="AU380" s="239" t="str">
        <f t="shared" si="518"/>
        <v/>
      </c>
      <c r="AV380" s="239" t="str">
        <f t="shared" si="519"/>
        <v/>
      </c>
      <c r="AW380" s="239" t="str">
        <f t="shared" si="520"/>
        <v/>
      </c>
      <c r="AX380" s="239" t="str">
        <f t="shared" si="521"/>
        <v/>
      </c>
      <c r="AY380" s="239" t="str">
        <f t="shared" si="522"/>
        <v/>
      </c>
      <c r="AZ380" s="239" t="str">
        <f t="shared" si="523"/>
        <v/>
      </c>
      <c r="BA380" s="239" t="str">
        <f t="shared" si="524"/>
        <v/>
      </c>
      <c r="BB380" s="239" t="str">
        <f t="shared" si="525"/>
        <v/>
      </c>
      <c r="BC380" s="239" t="str">
        <f t="shared" si="526"/>
        <v/>
      </c>
      <c r="BD380" s="239" t="str">
        <f t="shared" si="527"/>
        <v/>
      </c>
      <c r="BE380" s="239" t="str">
        <f t="shared" si="528"/>
        <v/>
      </c>
      <c r="BF380" s="239" t="str">
        <f t="shared" si="529"/>
        <v/>
      </c>
      <c r="BG380" s="239" t="str">
        <f t="shared" si="530"/>
        <v/>
      </c>
      <c r="BH380" s="239" t="str">
        <f t="shared" si="531"/>
        <v/>
      </c>
      <c r="BI380" s="239" t="str">
        <f t="shared" si="532"/>
        <v/>
      </c>
      <c r="BJ380" s="239" t="str">
        <f t="shared" si="533"/>
        <v/>
      </c>
      <c r="BK380" s="239" t="str">
        <f t="shared" si="534"/>
        <v/>
      </c>
      <c r="BL380" s="239" t="str">
        <f t="shared" si="535"/>
        <v/>
      </c>
      <c r="BN380" s="239" t="str">
        <f t="shared" si="545"/>
        <v/>
      </c>
      <c r="BO380" s="239" t="str">
        <f t="shared" si="546"/>
        <v/>
      </c>
      <c r="BP380" s="239" t="str">
        <f t="shared" si="547"/>
        <v/>
      </c>
      <c r="BQ380" s="239">
        <f t="shared" si="548"/>
        <v>1</v>
      </c>
      <c r="BR380" s="239" t="str">
        <f t="shared" si="549"/>
        <v/>
      </c>
      <c r="BS380" s="239" t="str">
        <f t="shared" si="550"/>
        <v/>
      </c>
      <c r="BT380" s="239" t="str">
        <f t="shared" si="551"/>
        <v/>
      </c>
      <c r="BU380" s="239" t="str">
        <f t="shared" si="552"/>
        <v/>
      </c>
      <c r="BV380" s="239" t="str">
        <f t="shared" si="553"/>
        <v/>
      </c>
      <c r="BW380" s="239" t="str">
        <f t="shared" si="554"/>
        <v/>
      </c>
      <c r="BX380" s="239" t="str">
        <f t="shared" si="555"/>
        <v/>
      </c>
      <c r="BY380" s="239" t="str">
        <f t="shared" si="556"/>
        <v/>
      </c>
      <c r="BZ380" s="239" t="str">
        <f t="shared" si="557"/>
        <v/>
      </c>
      <c r="CA380" s="239" t="str">
        <f t="shared" si="558"/>
        <v/>
      </c>
      <c r="CB380" s="239" t="str">
        <f t="shared" si="559"/>
        <v/>
      </c>
      <c r="CC380" s="239" t="str">
        <f t="shared" si="560"/>
        <v/>
      </c>
      <c r="CD380" s="239" t="str">
        <f t="shared" si="561"/>
        <v/>
      </c>
      <c r="CE380" s="239" t="str">
        <f t="shared" si="562"/>
        <v/>
      </c>
      <c r="CF380" s="239" t="str">
        <f t="shared" si="563"/>
        <v/>
      </c>
      <c r="CG380" s="239" t="str">
        <f t="shared" si="564"/>
        <v/>
      </c>
      <c r="CH380" s="239" t="str">
        <f t="shared" si="565"/>
        <v/>
      </c>
      <c r="CI380" s="239" t="str">
        <f t="shared" si="566"/>
        <v/>
      </c>
      <c r="CJ380" s="239" t="str">
        <f t="shared" si="567"/>
        <v/>
      </c>
      <c r="CK380" s="239" t="str">
        <f t="shared" si="568"/>
        <v/>
      </c>
      <c r="CL380" s="239" t="str">
        <f t="shared" si="569"/>
        <v/>
      </c>
      <c r="CM380" s="239" t="str">
        <f t="shared" si="570"/>
        <v/>
      </c>
      <c r="CN380" s="239" t="str">
        <f t="shared" si="571"/>
        <v/>
      </c>
      <c r="CP380" s="239" t="str">
        <f t="shared" si="572"/>
        <v/>
      </c>
      <c r="CQ380" s="239" t="str">
        <f t="shared" si="573"/>
        <v/>
      </c>
      <c r="CR380" s="239" t="str">
        <f t="shared" si="574"/>
        <v/>
      </c>
      <c r="CS380" s="239" t="str">
        <f t="shared" si="575"/>
        <v>1er trimestre</v>
      </c>
      <c r="CT380" s="239" t="str">
        <f t="shared" si="576"/>
        <v/>
      </c>
      <c r="CU380" s="239" t="str">
        <f t="shared" si="577"/>
        <v/>
      </c>
      <c r="CV380" s="239" t="str">
        <f t="shared" si="578"/>
        <v/>
      </c>
      <c r="CW380" s="239" t="str">
        <f t="shared" si="579"/>
        <v/>
      </c>
      <c r="CX380" s="239" t="str">
        <f t="shared" si="580"/>
        <v/>
      </c>
      <c r="CY380" s="239" t="str">
        <f t="shared" si="581"/>
        <v/>
      </c>
      <c r="CZ380" s="239" t="str">
        <f t="shared" si="582"/>
        <v/>
      </c>
      <c r="DA380" s="239" t="str">
        <f t="shared" si="583"/>
        <v/>
      </c>
      <c r="DB380" s="239" t="str">
        <f t="shared" si="584"/>
        <v/>
      </c>
      <c r="DC380" s="239" t="str">
        <f t="shared" si="585"/>
        <v/>
      </c>
      <c r="DD380" s="239" t="str">
        <f t="shared" si="586"/>
        <v/>
      </c>
      <c r="DE380" s="239" t="str">
        <f t="shared" si="587"/>
        <v/>
      </c>
      <c r="DF380" s="239" t="str">
        <f t="shared" si="588"/>
        <v/>
      </c>
      <c r="DG380" s="239" t="str">
        <f t="shared" si="589"/>
        <v/>
      </c>
      <c r="DH380" s="239" t="str">
        <f t="shared" si="590"/>
        <v/>
      </c>
      <c r="DI380" s="239" t="str">
        <f t="shared" si="591"/>
        <v/>
      </c>
      <c r="DJ380" s="239" t="str">
        <f t="shared" si="592"/>
        <v/>
      </c>
      <c r="DK380" s="239" t="str">
        <f t="shared" si="593"/>
        <v/>
      </c>
      <c r="DL380" s="239" t="str">
        <f t="shared" si="594"/>
        <v/>
      </c>
      <c r="DM380" s="239" t="str">
        <f t="shared" si="595"/>
        <v/>
      </c>
      <c r="DN380" s="239" t="str">
        <f t="shared" si="596"/>
        <v/>
      </c>
      <c r="DO380" s="239" t="str">
        <f t="shared" si="597"/>
        <v/>
      </c>
      <c r="DP380" s="239" t="str">
        <f t="shared" si="598"/>
        <v/>
      </c>
    </row>
    <row r="381" spans="1:120" ht="35.25" hidden="1" customHeight="1" x14ac:dyDescent="0.25">
      <c r="A381" s="53" t="s">
        <v>4509</v>
      </c>
      <c r="B381" s="53">
        <v>104</v>
      </c>
      <c r="C381" s="53" t="s">
        <v>54</v>
      </c>
      <c r="D381" s="53" t="s">
        <v>1625</v>
      </c>
      <c r="E381" s="49">
        <v>1</v>
      </c>
      <c r="F381" s="53" t="s">
        <v>1680</v>
      </c>
      <c r="G381" s="53" t="str">
        <f t="shared" si="600"/>
        <v>104-3</v>
      </c>
      <c r="H381" s="53" t="s">
        <v>94</v>
      </c>
      <c r="I381" s="53" t="s">
        <v>196</v>
      </c>
      <c r="J381" s="53" t="s">
        <v>80</v>
      </c>
      <c r="K381" s="53" t="s">
        <v>842</v>
      </c>
      <c r="L381" s="53" t="s">
        <v>80</v>
      </c>
      <c r="M381" s="53" t="s">
        <v>80</v>
      </c>
      <c r="N381" s="53" t="s">
        <v>80</v>
      </c>
      <c r="O381" s="53" t="s">
        <v>80</v>
      </c>
      <c r="P381" s="53" t="s">
        <v>109</v>
      </c>
      <c r="Q381" s="52">
        <v>0.25</v>
      </c>
      <c r="R381" s="52">
        <f>+Q381*Q378</f>
        <v>0.125</v>
      </c>
      <c r="S381" s="53">
        <v>2</v>
      </c>
      <c r="T381" s="53" t="s">
        <v>84</v>
      </c>
      <c r="U381" s="53" t="s">
        <v>110</v>
      </c>
      <c r="V381" s="23">
        <v>45019</v>
      </c>
      <c r="W381" s="23">
        <v>45077</v>
      </c>
      <c r="X381" s="53" t="s">
        <v>1656</v>
      </c>
      <c r="Y381" s="49" t="s">
        <v>167</v>
      </c>
      <c r="Z381" s="59" t="s">
        <v>100</v>
      </c>
      <c r="AA381" s="60">
        <v>1</v>
      </c>
      <c r="AB381" s="62" t="s">
        <v>1640</v>
      </c>
      <c r="AC381" s="62">
        <v>45077</v>
      </c>
      <c r="AD381" s="60">
        <v>1</v>
      </c>
      <c r="AE381" s="62" t="s">
        <v>1681</v>
      </c>
      <c r="AF381" s="62">
        <v>45077</v>
      </c>
      <c r="AG381" s="60" t="s">
        <v>79</v>
      </c>
      <c r="AH381" s="60">
        <v>1</v>
      </c>
      <c r="AI381" s="52">
        <f t="shared" si="516"/>
        <v>0.125</v>
      </c>
      <c r="AJ381" s="52">
        <f t="shared" ref="AJ381:AJ384" si="607">+AI381/R381</f>
        <v>1</v>
      </c>
      <c r="AK381" s="52"/>
      <c r="AL381" s="239" t="str">
        <f t="shared" si="536"/>
        <v/>
      </c>
      <c r="AM381" s="239" t="str">
        <f t="shared" si="537"/>
        <v/>
      </c>
      <c r="AN381" s="239" t="str">
        <f t="shared" si="538"/>
        <v/>
      </c>
      <c r="AO381" s="239">
        <f t="shared" si="539"/>
        <v>1</v>
      </c>
      <c r="AP381" s="239" t="str">
        <f t="shared" si="540"/>
        <v/>
      </c>
      <c r="AQ381" s="239" t="str">
        <f t="shared" si="541"/>
        <v/>
      </c>
      <c r="AR381" s="239" t="str">
        <f t="shared" si="542"/>
        <v/>
      </c>
      <c r="AS381" s="239" t="str">
        <f t="shared" si="543"/>
        <v/>
      </c>
      <c r="AT381" s="239" t="str">
        <f t="shared" si="544"/>
        <v/>
      </c>
      <c r="AU381" s="239" t="str">
        <f t="shared" si="518"/>
        <v/>
      </c>
      <c r="AV381" s="239" t="str">
        <f t="shared" si="519"/>
        <v/>
      </c>
      <c r="AW381" s="239" t="str">
        <f t="shared" si="520"/>
        <v/>
      </c>
      <c r="AX381" s="239" t="str">
        <f t="shared" si="521"/>
        <v/>
      </c>
      <c r="AY381" s="239" t="str">
        <f t="shared" si="522"/>
        <v/>
      </c>
      <c r="AZ381" s="239" t="str">
        <f t="shared" si="523"/>
        <v/>
      </c>
      <c r="BA381" s="239" t="str">
        <f t="shared" si="524"/>
        <v/>
      </c>
      <c r="BB381" s="239" t="str">
        <f t="shared" si="525"/>
        <v/>
      </c>
      <c r="BC381" s="239" t="str">
        <f t="shared" si="526"/>
        <v/>
      </c>
      <c r="BD381" s="239" t="str">
        <f t="shared" si="527"/>
        <v/>
      </c>
      <c r="BE381" s="239" t="str">
        <f t="shared" si="528"/>
        <v/>
      </c>
      <c r="BF381" s="239" t="str">
        <f t="shared" si="529"/>
        <v/>
      </c>
      <c r="BG381" s="239" t="str">
        <f t="shared" si="530"/>
        <v/>
      </c>
      <c r="BH381" s="239" t="str">
        <f t="shared" si="531"/>
        <v/>
      </c>
      <c r="BI381" s="239" t="str">
        <f t="shared" si="532"/>
        <v/>
      </c>
      <c r="BJ381" s="239" t="str">
        <f t="shared" si="533"/>
        <v/>
      </c>
      <c r="BK381" s="239" t="str">
        <f t="shared" si="534"/>
        <v/>
      </c>
      <c r="BL381" s="239" t="str">
        <f t="shared" si="535"/>
        <v/>
      </c>
      <c r="BN381" s="239" t="str">
        <f t="shared" si="545"/>
        <v/>
      </c>
      <c r="BO381" s="239" t="str">
        <f t="shared" si="546"/>
        <v/>
      </c>
      <c r="BP381" s="239" t="str">
        <f t="shared" si="547"/>
        <v/>
      </c>
      <c r="BQ381" s="239">
        <f t="shared" si="548"/>
        <v>1</v>
      </c>
      <c r="BR381" s="239" t="str">
        <f t="shared" si="549"/>
        <v/>
      </c>
      <c r="BS381" s="239" t="str">
        <f t="shared" si="550"/>
        <v/>
      </c>
      <c r="BT381" s="239" t="str">
        <f t="shared" si="551"/>
        <v/>
      </c>
      <c r="BU381" s="239" t="str">
        <f t="shared" si="552"/>
        <v/>
      </c>
      <c r="BV381" s="239" t="str">
        <f t="shared" si="553"/>
        <v/>
      </c>
      <c r="BW381" s="239" t="str">
        <f t="shared" si="554"/>
        <v/>
      </c>
      <c r="BX381" s="239" t="str">
        <f t="shared" si="555"/>
        <v/>
      </c>
      <c r="BY381" s="239" t="str">
        <f t="shared" si="556"/>
        <v/>
      </c>
      <c r="BZ381" s="239" t="str">
        <f t="shared" si="557"/>
        <v/>
      </c>
      <c r="CA381" s="239" t="str">
        <f t="shared" si="558"/>
        <v/>
      </c>
      <c r="CB381" s="239" t="str">
        <f t="shared" si="559"/>
        <v/>
      </c>
      <c r="CC381" s="239" t="str">
        <f t="shared" si="560"/>
        <v/>
      </c>
      <c r="CD381" s="239" t="str">
        <f t="shared" si="561"/>
        <v/>
      </c>
      <c r="CE381" s="239" t="str">
        <f t="shared" si="562"/>
        <v/>
      </c>
      <c r="CF381" s="239" t="str">
        <f t="shared" si="563"/>
        <v/>
      </c>
      <c r="CG381" s="239" t="str">
        <f t="shared" si="564"/>
        <v/>
      </c>
      <c r="CH381" s="239" t="str">
        <f t="shared" si="565"/>
        <v/>
      </c>
      <c r="CI381" s="239" t="str">
        <f t="shared" si="566"/>
        <v/>
      </c>
      <c r="CJ381" s="239" t="str">
        <f t="shared" si="567"/>
        <v/>
      </c>
      <c r="CK381" s="239" t="str">
        <f t="shared" si="568"/>
        <v/>
      </c>
      <c r="CL381" s="239" t="str">
        <f t="shared" si="569"/>
        <v/>
      </c>
      <c r="CM381" s="239" t="str">
        <f t="shared" si="570"/>
        <v/>
      </c>
      <c r="CN381" s="239" t="str">
        <f t="shared" si="571"/>
        <v/>
      </c>
      <c r="CP381" s="239" t="str">
        <f t="shared" si="572"/>
        <v/>
      </c>
      <c r="CQ381" s="239" t="str">
        <f t="shared" si="573"/>
        <v/>
      </c>
      <c r="CR381" s="239" t="str">
        <f t="shared" si="574"/>
        <v/>
      </c>
      <c r="CS381" s="239" t="str">
        <f t="shared" si="575"/>
        <v>2do trimestre</v>
      </c>
      <c r="CT381" s="239" t="str">
        <f t="shared" si="576"/>
        <v/>
      </c>
      <c r="CU381" s="239" t="str">
        <f t="shared" si="577"/>
        <v/>
      </c>
      <c r="CV381" s="239" t="str">
        <f t="shared" si="578"/>
        <v/>
      </c>
      <c r="CW381" s="239" t="str">
        <f t="shared" si="579"/>
        <v/>
      </c>
      <c r="CX381" s="239" t="str">
        <f t="shared" si="580"/>
        <v/>
      </c>
      <c r="CY381" s="239" t="str">
        <f t="shared" si="581"/>
        <v/>
      </c>
      <c r="CZ381" s="239" t="str">
        <f t="shared" si="582"/>
        <v/>
      </c>
      <c r="DA381" s="239" t="str">
        <f t="shared" si="583"/>
        <v/>
      </c>
      <c r="DB381" s="239" t="str">
        <f t="shared" si="584"/>
        <v/>
      </c>
      <c r="DC381" s="239" t="str">
        <f t="shared" si="585"/>
        <v/>
      </c>
      <c r="DD381" s="239" t="str">
        <f t="shared" si="586"/>
        <v/>
      </c>
      <c r="DE381" s="239" t="str">
        <f t="shared" si="587"/>
        <v/>
      </c>
      <c r="DF381" s="239" t="str">
        <f t="shared" si="588"/>
        <v/>
      </c>
      <c r="DG381" s="239" t="str">
        <f t="shared" si="589"/>
        <v/>
      </c>
      <c r="DH381" s="239" t="str">
        <f t="shared" si="590"/>
        <v/>
      </c>
      <c r="DI381" s="239" t="str">
        <f t="shared" si="591"/>
        <v/>
      </c>
      <c r="DJ381" s="239" t="str">
        <f t="shared" si="592"/>
        <v/>
      </c>
      <c r="DK381" s="239" t="str">
        <f t="shared" si="593"/>
        <v/>
      </c>
      <c r="DL381" s="239" t="str">
        <f t="shared" si="594"/>
        <v/>
      </c>
      <c r="DM381" s="239" t="str">
        <f t="shared" si="595"/>
        <v/>
      </c>
      <c r="DN381" s="239" t="str">
        <f t="shared" si="596"/>
        <v/>
      </c>
      <c r="DO381" s="239" t="str">
        <f t="shared" si="597"/>
        <v/>
      </c>
      <c r="DP381" s="239" t="str">
        <f t="shared" si="598"/>
        <v/>
      </c>
    </row>
    <row r="382" spans="1:120" ht="35.25" hidden="1" customHeight="1" x14ac:dyDescent="0.25">
      <c r="A382" s="53" t="s">
        <v>4509</v>
      </c>
      <c r="B382" s="53">
        <v>104</v>
      </c>
      <c r="C382" s="53" t="s">
        <v>54</v>
      </c>
      <c r="D382" s="53" t="s">
        <v>1625</v>
      </c>
      <c r="E382" s="49">
        <v>1</v>
      </c>
      <c r="F382" s="53" t="s">
        <v>1682</v>
      </c>
      <c r="G382" s="53" t="str">
        <f t="shared" si="600"/>
        <v>104-3</v>
      </c>
      <c r="H382" s="53" t="s">
        <v>94</v>
      </c>
      <c r="I382" s="53" t="s">
        <v>196</v>
      </c>
      <c r="J382" s="53" t="s">
        <v>80</v>
      </c>
      <c r="K382" s="53" t="s">
        <v>842</v>
      </c>
      <c r="L382" s="53" t="s">
        <v>80</v>
      </c>
      <c r="M382" s="53" t="s">
        <v>80</v>
      </c>
      <c r="N382" s="53" t="s">
        <v>80</v>
      </c>
      <c r="O382" s="53" t="s">
        <v>80</v>
      </c>
      <c r="P382" s="53" t="s">
        <v>114</v>
      </c>
      <c r="Q382" s="52">
        <v>0.15</v>
      </c>
      <c r="R382" s="52">
        <f>+Q382*Q378</f>
        <v>7.4999999999999997E-2</v>
      </c>
      <c r="S382" s="53">
        <v>4</v>
      </c>
      <c r="T382" s="53" t="s">
        <v>84</v>
      </c>
      <c r="U382" s="53" t="s">
        <v>1643</v>
      </c>
      <c r="V382" s="23">
        <v>45078</v>
      </c>
      <c r="W382" s="23">
        <v>45230</v>
      </c>
      <c r="X382" s="53" t="s">
        <v>1656</v>
      </c>
      <c r="Y382" s="49" t="s">
        <v>87</v>
      </c>
      <c r="Z382" s="59" t="s">
        <v>100</v>
      </c>
      <c r="AA382" s="201">
        <v>1</v>
      </c>
      <c r="AB382" s="200" t="s">
        <v>1683</v>
      </c>
      <c r="AC382" s="202">
        <v>45230</v>
      </c>
      <c r="AD382" s="201">
        <v>1</v>
      </c>
      <c r="AE382" s="200" t="s">
        <v>386</v>
      </c>
      <c r="AF382" s="202">
        <v>45230</v>
      </c>
      <c r="AG382" s="200" t="s">
        <v>79</v>
      </c>
      <c r="AH382" s="201">
        <v>1</v>
      </c>
      <c r="AI382" s="52">
        <f t="shared" si="516"/>
        <v>7.4999999999999997E-2</v>
      </c>
      <c r="AJ382" s="52">
        <f t="shared" si="607"/>
        <v>1</v>
      </c>
      <c r="AK382" s="52"/>
      <c r="AL382" s="239" t="str">
        <f t="shared" si="536"/>
        <v/>
      </c>
      <c r="AM382" s="239" t="str">
        <f t="shared" si="537"/>
        <v/>
      </c>
      <c r="AN382" s="239" t="str">
        <f t="shared" si="538"/>
        <v/>
      </c>
      <c r="AO382" s="239">
        <f t="shared" si="539"/>
        <v>1</v>
      </c>
      <c r="AP382" s="239" t="str">
        <f t="shared" si="540"/>
        <v/>
      </c>
      <c r="AQ382" s="239" t="str">
        <f t="shared" si="541"/>
        <v/>
      </c>
      <c r="AR382" s="239" t="str">
        <f t="shared" si="542"/>
        <v/>
      </c>
      <c r="AS382" s="239" t="str">
        <f t="shared" si="543"/>
        <v/>
      </c>
      <c r="AT382" s="239" t="str">
        <f t="shared" si="544"/>
        <v/>
      </c>
      <c r="AU382" s="239" t="str">
        <f t="shared" si="518"/>
        <v/>
      </c>
      <c r="AV382" s="239" t="str">
        <f t="shared" si="519"/>
        <v/>
      </c>
      <c r="AW382" s="239" t="str">
        <f t="shared" si="520"/>
        <v/>
      </c>
      <c r="AX382" s="239" t="str">
        <f t="shared" si="521"/>
        <v/>
      </c>
      <c r="AY382" s="239" t="str">
        <f t="shared" si="522"/>
        <v/>
      </c>
      <c r="AZ382" s="239" t="str">
        <f t="shared" si="523"/>
        <v/>
      </c>
      <c r="BA382" s="239" t="str">
        <f t="shared" si="524"/>
        <v/>
      </c>
      <c r="BB382" s="239" t="str">
        <f t="shared" si="525"/>
        <v/>
      </c>
      <c r="BC382" s="239" t="str">
        <f t="shared" si="526"/>
        <v/>
      </c>
      <c r="BD382" s="239" t="str">
        <f t="shared" si="527"/>
        <v/>
      </c>
      <c r="BE382" s="239" t="str">
        <f t="shared" si="528"/>
        <v/>
      </c>
      <c r="BF382" s="239" t="str">
        <f t="shared" si="529"/>
        <v/>
      </c>
      <c r="BG382" s="239" t="str">
        <f t="shared" si="530"/>
        <v/>
      </c>
      <c r="BH382" s="239" t="str">
        <f t="shared" si="531"/>
        <v/>
      </c>
      <c r="BI382" s="239" t="str">
        <f t="shared" si="532"/>
        <v/>
      </c>
      <c r="BJ382" s="239" t="str">
        <f t="shared" si="533"/>
        <v/>
      </c>
      <c r="BK382" s="239" t="str">
        <f t="shared" si="534"/>
        <v/>
      </c>
      <c r="BL382" s="239" t="str">
        <f t="shared" si="535"/>
        <v/>
      </c>
      <c r="BN382" s="239" t="str">
        <f t="shared" si="545"/>
        <v/>
      </c>
      <c r="BO382" s="239" t="str">
        <f t="shared" si="546"/>
        <v/>
      </c>
      <c r="BP382" s="239" t="str">
        <f t="shared" si="547"/>
        <v/>
      </c>
      <c r="BQ382" s="239">
        <f t="shared" si="548"/>
        <v>1</v>
      </c>
      <c r="BR382" s="239" t="str">
        <f t="shared" si="549"/>
        <v/>
      </c>
      <c r="BS382" s="239" t="str">
        <f t="shared" si="550"/>
        <v/>
      </c>
      <c r="BT382" s="239" t="str">
        <f t="shared" si="551"/>
        <v/>
      </c>
      <c r="BU382" s="239" t="str">
        <f t="shared" si="552"/>
        <v/>
      </c>
      <c r="BV382" s="239" t="str">
        <f t="shared" si="553"/>
        <v/>
      </c>
      <c r="BW382" s="239" t="str">
        <f t="shared" si="554"/>
        <v/>
      </c>
      <c r="BX382" s="239" t="str">
        <f t="shared" si="555"/>
        <v/>
      </c>
      <c r="BY382" s="239" t="str">
        <f t="shared" si="556"/>
        <v/>
      </c>
      <c r="BZ382" s="239" t="str">
        <f t="shared" si="557"/>
        <v/>
      </c>
      <c r="CA382" s="239" t="str">
        <f t="shared" si="558"/>
        <v/>
      </c>
      <c r="CB382" s="239" t="str">
        <f t="shared" si="559"/>
        <v/>
      </c>
      <c r="CC382" s="239" t="str">
        <f t="shared" si="560"/>
        <v/>
      </c>
      <c r="CD382" s="239" t="str">
        <f t="shared" si="561"/>
        <v/>
      </c>
      <c r="CE382" s="239" t="str">
        <f t="shared" si="562"/>
        <v/>
      </c>
      <c r="CF382" s="239" t="str">
        <f t="shared" si="563"/>
        <v/>
      </c>
      <c r="CG382" s="239" t="str">
        <f t="shared" si="564"/>
        <v/>
      </c>
      <c r="CH382" s="239" t="str">
        <f t="shared" si="565"/>
        <v/>
      </c>
      <c r="CI382" s="239" t="str">
        <f t="shared" si="566"/>
        <v/>
      </c>
      <c r="CJ382" s="239" t="str">
        <f t="shared" si="567"/>
        <v/>
      </c>
      <c r="CK382" s="239" t="str">
        <f t="shared" si="568"/>
        <v/>
      </c>
      <c r="CL382" s="239" t="str">
        <f t="shared" si="569"/>
        <v/>
      </c>
      <c r="CM382" s="239" t="str">
        <f t="shared" si="570"/>
        <v/>
      </c>
      <c r="CN382" s="239" t="str">
        <f t="shared" si="571"/>
        <v/>
      </c>
      <c r="CP382" s="239" t="str">
        <f t="shared" si="572"/>
        <v/>
      </c>
      <c r="CQ382" s="239" t="str">
        <f t="shared" si="573"/>
        <v/>
      </c>
      <c r="CR382" s="239" t="str">
        <f t="shared" si="574"/>
        <v/>
      </c>
      <c r="CS382" s="239" t="str">
        <f t="shared" si="575"/>
        <v>4to Trimestre</v>
      </c>
      <c r="CT382" s="239" t="str">
        <f t="shared" si="576"/>
        <v/>
      </c>
      <c r="CU382" s="239" t="str">
        <f t="shared" si="577"/>
        <v/>
      </c>
      <c r="CV382" s="239" t="str">
        <f t="shared" si="578"/>
        <v/>
      </c>
      <c r="CW382" s="239" t="str">
        <f t="shared" si="579"/>
        <v/>
      </c>
      <c r="CX382" s="239" t="str">
        <f t="shared" si="580"/>
        <v/>
      </c>
      <c r="CY382" s="239" t="str">
        <f t="shared" si="581"/>
        <v/>
      </c>
      <c r="CZ382" s="239" t="str">
        <f t="shared" si="582"/>
        <v/>
      </c>
      <c r="DA382" s="239" t="str">
        <f t="shared" si="583"/>
        <v/>
      </c>
      <c r="DB382" s="239" t="str">
        <f t="shared" si="584"/>
        <v/>
      </c>
      <c r="DC382" s="239" t="str">
        <f t="shared" si="585"/>
        <v/>
      </c>
      <c r="DD382" s="239" t="str">
        <f t="shared" si="586"/>
        <v/>
      </c>
      <c r="DE382" s="239" t="str">
        <f t="shared" si="587"/>
        <v/>
      </c>
      <c r="DF382" s="239" t="str">
        <f t="shared" si="588"/>
        <v/>
      </c>
      <c r="DG382" s="239" t="str">
        <f t="shared" si="589"/>
        <v/>
      </c>
      <c r="DH382" s="239" t="str">
        <f t="shared" si="590"/>
        <v/>
      </c>
      <c r="DI382" s="239" t="str">
        <f t="shared" si="591"/>
        <v/>
      </c>
      <c r="DJ382" s="239" t="str">
        <f t="shared" si="592"/>
        <v/>
      </c>
      <c r="DK382" s="239" t="str">
        <f t="shared" si="593"/>
        <v/>
      </c>
      <c r="DL382" s="239" t="str">
        <f t="shared" si="594"/>
        <v/>
      </c>
      <c r="DM382" s="239" t="str">
        <f t="shared" si="595"/>
        <v/>
      </c>
      <c r="DN382" s="239" t="str">
        <f t="shared" si="596"/>
        <v/>
      </c>
      <c r="DO382" s="239" t="str">
        <f t="shared" si="597"/>
        <v/>
      </c>
      <c r="DP382" s="239" t="str">
        <f t="shared" si="598"/>
        <v/>
      </c>
    </row>
    <row r="383" spans="1:120" ht="35.25" hidden="1" customHeight="1" x14ac:dyDescent="0.25">
      <c r="A383" s="53" t="s">
        <v>4509</v>
      </c>
      <c r="B383" s="53">
        <v>104</v>
      </c>
      <c r="C383" s="53" t="s">
        <v>54</v>
      </c>
      <c r="D383" s="53" t="s">
        <v>1625</v>
      </c>
      <c r="E383" s="49">
        <v>1</v>
      </c>
      <c r="F383" s="53" t="s">
        <v>1684</v>
      </c>
      <c r="G383" s="53" t="str">
        <f t="shared" si="600"/>
        <v>104-3</v>
      </c>
      <c r="H383" s="53" t="s">
        <v>94</v>
      </c>
      <c r="I383" s="53" t="s">
        <v>196</v>
      </c>
      <c r="J383" s="53" t="s">
        <v>80</v>
      </c>
      <c r="K383" s="53" t="s">
        <v>842</v>
      </c>
      <c r="L383" s="53" t="s">
        <v>80</v>
      </c>
      <c r="M383" s="53" t="s">
        <v>80</v>
      </c>
      <c r="N383" s="53" t="s">
        <v>80</v>
      </c>
      <c r="O383" s="53" t="s">
        <v>80</v>
      </c>
      <c r="P383" s="53" t="s">
        <v>119</v>
      </c>
      <c r="Q383" s="52">
        <v>0.2</v>
      </c>
      <c r="R383" s="52">
        <f>+Q383*Q378</f>
        <v>0.1</v>
      </c>
      <c r="S383" s="53">
        <v>2</v>
      </c>
      <c r="T383" s="53" t="s">
        <v>84</v>
      </c>
      <c r="U383" s="53" t="s">
        <v>110</v>
      </c>
      <c r="V383" s="23">
        <v>45231</v>
      </c>
      <c r="W383" s="23">
        <v>45260</v>
      </c>
      <c r="X383" s="53" t="s">
        <v>1656</v>
      </c>
      <c r="Y383" s="49" t="s">
        <v>87</v>
      </c>
      <c r="Z383" s="59" t="s">
        <v>100</v>
      </c>
      <c r="AA383" s="201">
        <v>1</v>
      </c>
      <c r="AB383" s="200" t="s">
        <v>1647</v>
      </c>
      <c r="AC383" s="202">
        <v>45260</v>
      </c>
      <c r="AD383" s="201">
        <v>1</v>
      </c>
      <c r="AE383" s="200" t="s">
        <v>386</v>
      </c>
      <c r="AF383" s="202">
        <v>45260</v>
      </c>
      <c r="AG383" s="200" t="s">
        <v>79</v>
      </c>
      <c r="AH383" s="201">
        <v>1</v>
      </c>
      <c r="AI383" s="52">
        <f t="shared" si="516"/>
        <v>0.1</v>
      </c>
      <c r="AJ383" s="52">
        <f t="shared" si="607"/>
        <v>1</v>
      </c>
      <c r="AK383" s="52"/>
      <c r="AL383" s="239" t="str">
        <f t="shared" si="536"/>
        <v/>
      </c>
      <c r="AM383" s="239" t="str">
        <f t="shared" si="537"/>
        <v/>
      </c>
      <c r="AN383" s="239" t="str">
        <f t="shared" si="538"/>
        <v/>
      </c>
      <c r="AO383" s="239">
        <f t="shared" si="539"/>
        <v>1</v>
      </c>
      <c r="AP383" s="239" t="str">
        <f t="shared" si="540"/>
        <v/>
      </c>
      <c r="AQ383" s="239" t="str">
        <f t="shared" si="541"/>
        <v/>
      </c>
      <c r="AR383" s="239" t="str">
        <f t="shared" si="542"/>
        <v/>
      </c>
      <c r="AS383" s="239" t="str">
        <f t="shared" si="543"/>
        <v/>
      </c>
      <c r="AT383" s="239" t="str">
        <f t="shared" si="544"/>
        <v/>
      </c>
      <c r="AU383" s="239" t="str">
        <f t="shared" si="518"/>
        <v/>
      </c>
      <c r="AV383" s="239" t="str">
        <f t="shared" si="519"/>
        <v/>
      </c>
      <c r="AW383" s="239" t="str">
        <f t="shared" si="520"/>
        <v/>
      </c>
      <c r="AX383" s="239" t="str">
        <f t="shared" si="521"/>
        <v/>
      </c>
      <c r="AY383" s="239" t="str">
        <f t="shared" si="522"/>
        <v/>
      </c>
      <c r="AZ383" s="239" t="str">
        <f t="shared" si="523"/>
        <v/>
      </c>
      <c r="BA383" s="239" t="str">
        <f t="shared" si="524"/>
        <v/>
      </c>
      <c r="BB383" s="239" t="str">
        <f t="shared" si="525"/>
        <v/>
      </c>
      <c r="BC383" s="239" t="str">
        <f t="shared" si="526"/>
        <v/>
      </c>
      <c r="BD383" s="239" t="str">
        <f t="shared" si="527"/>
        <v/>
      </c>
      <c r="BE383" s="239" t="str">
        <f t="shared" si="528"/>
        <v/>
      </c>
      <c r="BF383" s="239" t="str">
        <f t="shared" si="529"/>
        <v/>
      </c>
      <c r="BG383" s="239" t="str">
        <f t="shared" si="530"/>
        <v/>
      </c>
      <c r="BH383" s="239" t="str">
        <f t="shared" si="531"/>
        <v/>
      </c>
      <c r="BI383" s="239" t="str">
        <f t="shared" si="532"/>
        <v/>
      </c>
      <c r="BJ383" s="239" t="str">
        <f t="shared" si="533"/>
        <v/>
      </c>
      <c r="BK383" s="239" t="str">
        <f t="shared" si="534"/>
        <v/>
      </c>
      <c r="BL383" s="239" t="str">
        <f t="shared" si="535"/>
        <v/>
      </c>
      <c r="BN383" s="239" t="str">
        <f t="shared" si="545"/>
        <v/>
      </c>
      <c r="BO383" s="239" t="str">
        <f t="shared" si="546"/>
        <v/>
      </c>
      <c r="BP383" s="239" t="str">
        <f t="shared" si="547"/>
        <v/>
      </c>
      <c r="BQ383" s="239">
        <f t="shared" si="548"/>
        <v>1</v>
      </c>
      <c r="BR383" s="239" t="str">
        <f t="shared" si="549"/>
        <v/>
      </c>
      <c r="BS383" s="239" t="str">
        <f t="shared" si="550"/>
        <v/>
      </c>
      <c r="BT383" s="239" t="str">
        <f t="shared" si="551"/>
        <v/>
      </c>
      <c r="BU383" s="239" t="str">
        <f t="shared" si="552"/>
        <v/>
      </c>
      <c r="BV383" s="239" t="str">
        <f t="shared" si="553"/>
        <v/>
      </c>
      <c r="BW383" s="239" t="str">
        <f t="shared" si="554"/>
        <v/>
      </c>
      <c r="BX383" s="239" t="str">
        <f t="shared" si="555"/>
        <v/>
      </c>
      <c r="BY383" s="239" t="str">
        <f t="shared" si="556"/>
        <v/>
      </c>
      <c r="BZ383" s="239" t="str">
        <f t="shared" si="557"/>
        <v/>
      </c>
      <c r="CA383" s="239" t="str">
        <f t="shared" si="558"/>
        <v/>
      </c>
      <c r="CB383" s="239" t="str">
        <f t="shared" si="559"/>
        <v/>
      </c>
      <c r="CC383" s="239" t="str">
        <f t="shared" si="560"/>
        <v/>
      </c>
      <c r="CD383" s="239" t="str">
        <f t="shared" si="561"/>
        <v/>
      </c>
      <c r="CE383" s="239" t="str">
        <f t="shared" si="562"/>
        <v/>
      </c>
      <c r="CF383" s="239" t="str">
        <f t="shared" si="563"/>
        <v/>
      </c>
      <c r="CG383" s="239" t="str">
        <f t="shared" si="564"/>
        <v/>
      </c>
      <c r="CH383" s="239" t="str">
        <f t="shared" si="565"/>
        <v/>
      </c>
      <c r="CI383" s="239" t="str">
        <f t="shared" si="566"/>
        <v/>
      </c>
      <c r="CJ383" s="239" t="str">
        <f t="shared" si="567"/>
        <v/>
      </c>
      <c r="CK383" s="239" t="str">
        <f t="shared" si="568"/>
        <v/>
      </c>
      <c r="CL383" s="239" t="str">
        <f t="shared" si="569"/>
        <v/>
      </c>
      <c r="CM383" s="239" t="str">
        <f t="shared" si="570"/>
        <v/>
      </c>
      <c r="CN383" s="239" t="str">
        <f t="shared" si="571"/>
        <v/>
      </c>
      <c r="CP383" s="239" t="str">
        <f t="shared" si="572"/>
        <v/>
      </c>
      <c r="CQ383" s="239" t="str">
        <f t="shared" si="573"/>
        <v/>
      </c>
      <c r="CR383" s="239" t="str">
        <f t="shared" si="574"/>
        <v/>
      </c>
      <c r="CS383" s="239" t="str">
        <f t="shared" si="575"/>
        <v>4to Trimestre</v>
      </c>
      <c r="CT383" s="239" t="str">
        <f t="shared" si="576"/>
        <v/>
      </c>
      <c r="CU383" s="239" t="str">
        <f t="shared" si="577"/>
        <v/>
      </c>
      <c r="CV383" s="239" t="str">
        <f t="shared" si="578"/>
        <v/>
      </c>
      <c r="CW383" s="239" t="str">
        <f t="shared" si="579"/>
        <v/>
      </c>
      <c r="CX383" s="239" t="str">
        <f t="shared" si="580"/>
        <v/>
      </c>
      <c r="CY383" s="239" t="str">
        <f t="shared" si="581"/>
        <v/>
      </c>
      <c r="CZ383" s="239" t="str">
        <f t="shared" si="582"/>
        <v/>
      </c>
      <c r="DA383" s="239" t="str">
        <f t="shared" si="583"/>
        <v/>
      </c>
      <c r="DB383" s="239" t="str">
        <f t="shared" si="584"/>
        <v/>
      </c>
      <c r="DC383" s="239" t="str">
        <f t="shared" si="585"/>
        <v/>
      </c>
      <c r="DD383" s="239" t="str">
        <f t="shared" si="586"/>
        <v/>
      </c>
      <c r="DE383" s="239" t="str">
        <f t="shared" si="587"/>
        <v/>
      </c>
      <c r="DF383" s="239" t="str">
        <f t="shared" si="588"/>
        <v/>
      </c>
      <c r="DG383" s="239" t="str">
        <f t="shared" si="589"/>
        <v/>
      </c>
      <c r="DH383" s="239" t="str">
        <f t="shared" si="590"/>
        <v/>
      </c>
      <c r="DI383" s="239" t="str">
        <f t="shared" si="591"/>
        <v/>
      </c>
      <c r="DJ383" s="239" t="str">
        <f t="shared" si="592"/>
        <v/>
      </c>
      <c r="DK383" s="239" t="str">
        <f t="shared" si="593"/>
        <v/>
      </c>
      <c r="DL383" s="239" t="str">
        <f t="shared" si="594"/>
        <v/>
      </c>
      <c r="DM383" s="239" t="str">
        <f t="shared" si="595"/>
        <v/>
      </c>
      <c r="DN383" s="239" t="str">
        <f t="shared" si="596"/>
        <v/>
      </c>
      <c r="DO383" s="239" t="str">
        <f t="shared" si="597"/>
        <v/>
      </c>
      <c r="DP383" s="239" t="str">
        <f t="shared" si="598"/>
        <v/>
      </c>
    </row>
    <row r="384" spans="1:120" ht="35.25" hidden="1" customHeight="1" x14ac:dyDescent="0.25">
      <c r="A384" s="53" t="s">
        <v>4509</v>
      </c>
      <c r="B384" s="53">
        <v>104</v>
      </c>
      <c r="C384" s="53" t="s">
        <v>54</v>
      </c>
      <c r="D384" s="53" t="s">
        <v>1625</v>
      </c>
      <c r="E384" s="49">
        <v>1</v>
      </c>
      <c r="F384" s="53" t="s">
        <v>1685</v>
      </c>
      <c r="G384" s="53" t="str">
        <f t="shared" si="600"/>
        <v>104-3</v>
      </c>
      <c r="H384" s="53" t="s">
        <v>94</v>
      </c>
      <c r="I384" s="53" t="s">
        <v>196</v>
      </c>
      <c r="J384" s="53" t="s">
        <v>80</v>
      </c>
      <c r="K384" s="53" t="s">
        <v>842</v>
      </c>
      <c r="L384" s="53" t="s">
        <v>80</v>
      </c>
      <c r="M384" s="53" t="s">
        <v>80</v>
      </c>
      <c r="N384" s="53" t="s">
        <v>80</v>
      </c>
      <c r="O384" s="53" t="s">
        <v>80</v>
      </c>
      <c r="P384" s="53" t="s">
        <v>613</v>
      </c>
      <c r="Q384" s="52">
        <v>0.2</v>
      </c>
      <c r="R384" s="52">
        <f>+Q384*Q378</f>
        <v>0.1</v>
      </c>
      <c r="S384" s="53">
        <v>2</v>
      </c>
      <c r="T384" s="53" t="s">
        <v>84</v>
      </c>
      <c r="U384" s="53" t="s">
        <v>110</v>
      </c>
      <c r="V384" s="23">
        <v>45231</v>
      </c>
      <c r="W384" s="23">
        <v>45260</v>
      </c>
      <c r="X384" s="53" t="s">
        <v>1656</v>
      </c>
      <c r="Y384" s="49" t="s">
        <v>87</v>
      </c>
      <c r="Z384" s="59" t="s">
        <v>100</v>
      </c>
      <c r="AA384" s="201">
        <v>1</v>
      </c>
      <c r="AB384" s="200" t="s">
        <v>1650</v>
      </c>
      <c r="AC384" s="202">
        <v>45260</v>
      </c>
      <c r="AD384" s="201">
        <v>1</v>
      </c>
      <c r="AE384" s="200" t="s">
        <v>386</v>
      </c>
      <c r="AF384" s="202">
        <v>45260</v>
      </c>
      <c r="AG384" s="200" t="s">
        <v>79</v>
      </c>
      <c r="AH384" s="201">
        <v>1</v>
      </c>
      <c r="AI384" s="52">
        <f t="shared" si="516"/>
        <v>0.1</v>
      </c>
      <c r="AJ384" s="52">
        <f t="shared" si="607"/>
        <v>1</v>
      </c>
      <c r="AK384" s="52"/>
      <c r="AL384" s="239" t="str">
        <f t="shared" si="536"/>
        <v/>
      </c>
      <c r="AM384" s="239" t="str">
        <f t="shared" si="537"/>
        <v/>
      </c>
      <c r="AN384" s="239" t="str">
        <f t="shared" si="538"/>
        <v/>
      </c>
      <c r="AO384" s="239">
        <f t="shared" si="539"/>
        <v>1</v>
      </c>
      <c r="AP384" s="239" t="str">
        <f t="shared" si="540"/>
        <v/>
      </c>
      <c r="AQ384" s="239" t="str">
        <f t="shared" si="541"/>
        <v/>
      </c>
      <c r="AR384" s="239" t="str">
        <f t="shared" si="542"/>
        <v/>
      </c>
      <c r="AS384" s="239" t="str">
        <f t="shared" si="543"/>
        <v/>
      </c>
      <c r="AT384" s="239" t="str">
        <f t="shared" si="544"/>
        <v/>
      </c>
      <c r="AU384" s="239" t="str">
        <f t="shared" si="518"/>
        <v/>
      </c>
      <c r="AV384" s="239" t="str">
        <f t="shared" si="519"/>
        <v/>
      </c>
      <c r="AW384" s="239" t="str">
        <f t="shared" si="520"/>
        <v/>
      </c>
      <c r="AX384" s="239" t="str">
        <f t="shared" si="521"/>
        <v/>
      </c>
      <c r="AY384" s="239" t="str">
        <f t="shared" si="522"/>
        <v/>
      </c>
      <c r="AZ384" s="239" t="str">
        <f t="shared" si="523"/>
        <v/>
      </c>
      <c r="BA384" s="239" t="str">
        <f t="shared" si="524"/>
        <v/>
      </c>
      <c r="BB384" s="239" t="str">
        <f t="shared" si="525"/>
        <v/>
      </c>
      <c r="BC384" s="239" t="str">
        <f t="shared" si="526"/>
        <v/>
      </c>
      <c r="BD384" s="239" t="str">
        <f t="shared" si="527"/>
        <v/>
      </c>
      <c r="BE384" s="239" t="str">
        <f t="shared" si="528"/>
        <v/>
      </c>
      <c r="BF384" s="239" t="str">
        <f t="shared" si="529"/>
        <v/>
      </c>
      <c r="BG384" s="239" t="str">
        <f t="shared" si="530"/>
        <v/>
      </c>
      <c r="BH384" s="239" t="str">
        <f t="shared" si="531"/>
        <v/>
      </c>
      <c r="BI384" s="239" t="str">
        <f t="shared" si="532"/>
        <v/>
      </c>
      <c r="BJ384" s="239" t="str">
        <f t="shared" si="533"/>
        <v/>
      </c>
      <c r="BK384" s="239" t="str">
        <f t="shared" si="534"/>
        <v/>
      </c>
      <c r="BL384" s="239" t="str">
        <f t="shared" si="535"/>
        <v/>
      </c>
      <c r="BN384" s="239" t="str">
        <f t="shared" si="545"/>
        <v/>
      </c>
      <c r="BO384" s="239" t="str">
        <f t="shared" si="546"/>
        <v/>
      </c>
      <c r="BP384" s="239" t="str">
        <f t="shared" si="547"/>
        <v/>
      </c>
      <c r="BQ384" s="239">
        <f t="shared" si="548"/>
        <v>1</v>
      </c>
      <c r="BR384" s="239" t="str">
        <f t="shared" si="549"/>
        <v/>
      </c>
      <c r="BS384" s="239" t="str">
        <f t="shared" si="550"/>
        <v/>
      </c>
      <c r="BT384" s="239" t="str">
        <f t="shared" si="551"/>
        <v/>
      </c>
      <c r="BU384" s="239" t="str">
        <f t="shared" si="552"/>
        <v/>
      </c>
      <c r="BV384" s="239" t="str">
        <f t="shared" si="553"/>
        <v/>
      </c>
      <c r="BW384" s="239" t="str">
        <f t="shared" si="554"/>
        <v/>
      </c>
      <c r="BX384" s="239" t="str">
        <f t="shared" si="555"/>
        <v/>
      </c>
      <c r="BY384" s="239" t="str">
        <f t="shared" si="556"/>
        <v/>
      </c>
      <c r="BZ384" s="239" t="str">
        <f t="shared" si="557"/>
        <v/>
      </c>
      <c r="CA384" s="239" t="str">
        <f t="shared" si="558"/>
        <v/>
      </c>
      <c r="CB384" s="239" t="str">
        <f t="shared" si="559"/>
        <v/>
      </c>
      <c r="CC384" s="239" t="str">
        <f t="shared" si="560"/>
        <v/>
      </c>
      <c r="CD384" s="239" t="str">
        <f t="shared" si="561"/>
        <v/>
      </c>
      <c r="CE384" s="239" t="str">
        <f t="shared" si="562"/>
        <v/>
      </c>
      <c r="CF384" s="239" t="str">
        <f t="shared" si="563"/>
        <v/>
      </c>
      <c r="CG384" s="239" t="str">
        <f t="shared" si="564"/>
        <v/>
      </c>
      <c r="CH384" s="239" t="str">
        <f t="shared" si="565"/>
        <v/>
      </c>
      <c r="CI384" s="239" t="str">
        <f t="shared" si="566"/>
        <v/>
      </c>
      <c r="CJ384" s="239" t="str">
        <f t="shared" si="567"/>
        <v/>
      </c>
      <c r="CK384" s="239" t="str">
        <f t="shared" si="568"/>
        <v/>
      </c>
      <c r="CL384" s="239" t="str">
        <f t="shared" si="569"/>
        <v/>
      </c>
      <c r="CM384" s="239" t="str">
        <f t="shared" si="570"/>
        <v/>
      </c>
      <c r="CN384" s="239" t="str">
        <f t="shared" si="571"/>
        <v/>
      </c>
      <c r="CP384" s="239" t="str">
        <f t="shared" si="572"/>
        <v/>
      </c>
      <c r="CQ384" s="239" t="str">
        <f t="shared" si="573"/>
        <v/>
      </c>
      <c r="CR384" s="239" t="str">
        <f t="shared" si="574"/>
        <v/>
      </c>
      <c r="CS384" s="239" t="str">
        <f t="shared" si="575"/>
        <v>4to Trimestre</v>
      </c>
      <c r="CT384" s="239" t="str">
        <f t="shared" si="576"/>
        <v/>
      </c>
      <c r="CU384" s="239" t="str">
        <f t="shared" si="577"/>
        <v/>
      </c>
      <c r="CV384" s="239" t="str">
        <f t="shared" si="578"/>
        <v/>
      </c>
      <c r="CW384" s="239" t="str">
        <f t="shared" si="579"/>
        <v/>
      </c>
      <c r="CX384" s="239" t="str">
        <f t="shared" si="580"/>
        <v/>
      </c>
      <c r="CY384" s="239" t="str">
        <f t="shared" si="581"/>
        <v/>
      </c>
      <c r="CZ384" s="239" t="str">
        <f t="shared" si="582"/>
        <v/>
      </c>
      <c r="DA384" s="239" t="str">
        <f t="shared" si="583"/>
        <v/>
      </c>
      <c r="DB384" s="239" t="str">
        <f t="shared" si="584"/>
        <v/>
      </c>
      <c r="DC384" s="239" t="str">
        <f t="shared" si="585"/>
        <v/>
      </c>
      <c r="DD384" s="239" t="str">
        <f t="shared" si="586"/>
        <v/>
      </c>
      <c r="DE384" s="239" t="str">
        <f t="shared" si="587"/>
        <v/>
      </c>
      <c r="DF384" s="239" t="str">
        <f t="shared" si="588"/>
        <v/>
      </c>
      <c r="DG384" s="239" t="str">
        <f t="shared" si="589"/>
        <v/>
      </c>
      <c r="DH384" s="239" t="str">
        <f t="shared" si="590"/>
        <v/>
      </c>
      <c r="DI384" s="239" t="str">
        <f t="shared" si="591"/>
        <v/>
      </c>
      <c r="DJ384" s="239" t="str">
        <f t="shared" si="592"/>
        <v/>
      </c>
      <c r="DK384" s="239" t="str">
        <f t="shared" si="593"/>
        <v/>
      </c>
      <c r="DL384" s="239" t="str">
        <f t="shared" si="594"/>
        <v/>
      </c>
      <c r="DM384" s="239" t="str">
        <f t="shared" si="595"/>
        <v/>
      </c>
      <c r="DN384" s="239" t="str">
        <f t="shared" si="596"/>
        <v/>
      </c>
      <c r="DO384" s="239" t="str">
        <f t="shared" si="597"/>
        <v/>
      </c>
      <c r="DP384" s="239" t="str">
        <f t="shared" si="598"/>
        <v/>
      </c>
    </row>
    <row r="385" spans="1:120" ht="35.25" hidden="1" customHeight="1" x14ac:dyDescent="0.25">
      <c r="A385" s="63" t="s">
        <v>4509</v>
      </c>
      <c r="B385" s="63">
        <v>104</v>
      </c>
      <c r="C385" s="63" t="s">
        <v>54</v>
      </c>
      <c r="D385" s="63" t="s">
        <v>1625</v>
      </c>
      <c r="E385" s="63">
        <v>1</v>
      </c>
      <c r="F385" s="63" t="s">
        <v>1686</v>
      </c>
      <c r="G385" s="63" t="str">
        <f t="shared" si="600"/>
        <v>104-4</v>
      </c>
      <c r="H385" s="63" t="s">
        <v>155</v>
      </c>
      <c r="I385" s="63" t="s">
        <v>155</v>
      </c>
      <c r="J385" s="63" t="s">
        <v>80</v>
      </c>
      <c r="K385" s="63" t="s">
        <v>80</v>
      </c>
      <c r="L385" s="63" t="s">
        <v>80</v>
      </c>
      <c r="M385" s="63" t="s">
        <v>80</v>
      </c>
      <c r="N385" s="63" t="s">
        <v>80</v>
      </c>
      <c r="O385" s="63" t="s">
        <v>80</v>
      </c>
      <c r="P385" s="63" t="s">
        <v>156</v>
      </c>
      <c r="Q385" s="64">
        <v>1</v>
      </c>
      <c r="R385" s="64"/>
      <c r="S385" s="65">
        <f>SUBTOTAL(9,S386:S387)</f>
        <v>2</v>
      </c>
      <c r="T385" s="63" t="s">
        <v>84</v>
      </c>
      <c r="U385" s="63" t="s">
        <v>162</v>
      </c>
      <c r="V385" s="66">
        <v>44927</v>
      </c>
      <c r="W385" s="66">
        <v>45290</v>
      </c>
      <c r="X385" s="63" t="s">
        <v>1687</v>
      </c>
      <c r="Y385" s="49" t="s">
        <v>87</v>
      </c>
      <c r="Z385" s="63" t="s">
        <v>89</v>
      </c>
      <c r="AA385" s="119">
        <f>VLOOKUP(B385,RANKING!$C$15:$K$47,5,0)</f>
        <v>1</v>
      </c>
      <c r="AB385" s="23" t="str">
        <f>VLOOKUP(B385,RANKING!$C$15:$N$47,12,0)</f>
        <v xml:space="preserve">La ficha del Grupo de Trabajo de Notificaciones y Certificaciones ejecutó al 100,00% las actividades programadas en otras fichas </v>
      </c>
      <c r="AC385" s="23">
        <v>45291</v>
      </c>
      <c r="AD385" s="119">
        <f>VLOOKUP(B385,RANKING!$C$15:$K$47,5,0)</f>
        <v>1</v>
      </c>
      <c r="AE385" s="23" t="str">
        <f>+AB385</f>
        <v xml:space="preserve">La ficha del Grupo de Trabajo de Notificaciones y Certificaciones ejecutó al 100,00% las actividades programadas en otras fichas </v>
      </c>
      <c r="AF385" s="23">
        <v>45291</v>
      </c>
      <c r="AG385" s="406" t="s">
        <v>79</v>
      </c>
      <c r="AH385" s="119">
        <f>VLOOKUP(B385,RANKING!$C$15:$K$47,6,0)</f>
        <v>1</v>
      </c>
      <c r="AI385" s="119">
        <f>AD385*Q385</f>
        <v>1</v>
      </c>
      <c r="AJ385" s="52"/>
      <c r="AK385" s="52"/>
      <c r="AL385" s="239" t="str">
        <f t="shared" si="536"/>
        <v/>
      </c>
      <c r="AM385" s="239" t="str">
        <f t="shared" si="537"/>
        <v/>
      </c>
      <c r="AN385" s="239" t="str">
        <f t="shared" si="538"/>
        <v/>
      </c>
      <c r="AO385" s="239" t="str">
        <f t="shared" si="539"/>
        <v/>
      </c>
      <c r="AP385" s="239" t="str">
        <f t="shared" si="540"/>
        <v/>
      </c>
      <c r="AQ385" s="239" t="str">
        <f t="shared" si="541"/>
        <v/>
      </c>
      <c r="AR385" s="239" t="str">
        <f t="shared" si="542"/>
        <v/>
      </c>
      <c r="AS385" s="239" t="str">
        <f t="shared" si="543"/>
        <v/>
      </c>
      <c r="AT385" s="239" t="str">
        <f t="shared" si="544"/>
        <v/>
      </c>
      <c r="AU385" s="239" t="str">
        <f t="shared" si="518"/>
        <v/>
      </c>
      <c r="AV385" s="239" t="str">
        <f t="shared" si="519"/>
        <v/>
      </c>
      <c r="AW385" s="239" t="str">
        <f t="shared" si="520"/>
        <v/>
      </c>
      <c r="AX385" s="239" t="str">
        <f t="shared" si="521"/>
        <v/>
      </c>
      <c r="AY385" s="239" t="str">
        <f t="shared" si="522"/>
        <v/>
      </c>
      <c r="AZ385" s="239" t="str">
        <f t="shared" si="523"/>
        <v/>
      </c>
      <c r="BA385" s="239" t="str">
        <f t="shared" si="524"/>
        <v/>
      </c>
      <c r="BB385" s="239" t="str">
        <f t="shared" si="525"/>
        <v/>
      </c>
      <c r="BC385" s="239" t="str">
        <f t="shared" si="526"/>
        <v/>
      </c>
      <c r="BD385" s="239" t="str">
        <f t="shared" si="527"/>
        <v/>
      </c>
      <c r="BE385" s="239" t="str">
        <f t="shared" si="528"/>
        <v/>
      </c>
      <c r="BF385" s="239" t="str">
        <f t="shared" si="529"/>
        <v/>
      </c>
      <c r="BG385" s="239" t="str">
        <f t="shared" si="530"/>
        <v/>
      </c>
      <c r="BH385" s="239" t="str">
        <f t="shared" si="531"/>
        <v/>
      </c>
      <c r="BI385" s="239" t="str">
        <f t="shared" si="532"/>
        <v/>
      </c>
      <c r="BJ385" s="239" t="str">
        <f t="shared" si="533"/>
        <v/>
      </c>
      <c r="BK385" s="239" t="str">
        <f t="shared" si="534"/>
        <v/>
      </c>
      <c r="BL385" s="239" t="str">
        <f t="shared" si="535"/>
        <v/>
      </c>
      <c r="BN385" s="239" t="str">
        <f t="shared" si="545"/>
        <v/>
      </c>
      <c r="BO385" s="239" t="str">
        <f t="shared" si="546"/>
        <v/>
      </c>
      <c r="BP385" s="239" t="str">
        <f t="shared" si="547"/>
        <v/>
      </c>
      <c r="BQ385" s="239" t="str">
        <f t="shared" si="548"/>
        <v/>
      </c>
      <c r="BR385" s="239" t="str">
        <f t="shared" si="549"/>
        <v/>
      </c>
      <c r="BS385" s="239" t="str">
        <f t="shared" si="550"/>
        <v/>
      </c>
      <c r="BT385" s="239" t="str">
        <f t="shared" si="551"/>
        <v/>
      </c>
      <c r="BU385" s="239" t="str">
        <f t="shared" si="552"/>
        <v/>
      </c>
      <c r="BV385" s="239" t="str">
        <f t="shared" si="553"/>
        <v/>
      </c>
      <c r="BW385" s="239" t="str">
        <f t="shared" si="554"/>
        <v/>
      </c>
      <c r="BX385" s="239" t="str">
        <f t="shared" si="555"/>
        <v/>
      </c>
      <c r="BY385" s="239" t="str">
        <f t="shared" si="556"/>
        <v/>
      </c>
      <c r="BZ385" s="239" t="str">
        <f t="shared" si="557"/>
        <v/>
      </c>
      <c r="CA385" s="239" t="str">
        <f t="shared" si="558"/>
        <v/>
      </c>
      <c r="CB385" s="239" t="str">
        <f t="shared" si="559"/>
        <v/>
      </c>
      <c r="CC385" s="239" t="str">
        <f t="shared" si="560"/>
        <v/>
      </c>
      <c r="CD385" s="239" t="str">
        <f t="shared" si="561"/>
        <v/>
      </c>
      <c r="CE385" s="239" t="str">
        <f t="shared" si="562"/>
        <v/>
      </c>
      <c r="CF385" s="239" t="str">
        <f t="shared" si="563"/>
        <v/>
      </c>
      <c r="CG385" s="239" t="str">
        <f t="shared" si="564"/>
        <v/>
      </c>
      <c r="CH385" s="239" t="str">
        <f t="shared" si="565"/>
        <v/>
      </c>
      <c r="CI385" s="239" t="str">
        <f t="shared" si="566"/>
        <v/>
      </c>
      <c r="CJ385" s="239" t="str">
        <f t="shared" si="567"/>
        <v/>
      </c>
      <c r="CK385" s="239" t="str">
        <f t="shared" si="568"/>
        <v/>
      </c>
      <c r="CL385" s="239" t="str">
        <f t="shared" si="569"/>
        <v/>
      </c>
      <c r="CM385" s="239" t="str">
        <f t="shared" si="570"/>
        <v/>
      </c>
      <c r="CN385" s="239" t="str">
        <f t="shared" si="571"/>
        <v/>
      </c>
      <c r="CP385" s="239" t="str">
        <f t="shared" si="572"/>
        <v/>
      </c>
      <c r="CQ385" s="239" t="str">
        <f t="shared" si="573"/>
        <v/>
      </c>
      <c r="CR385" s="239" t="str">
        <f t="shared" si="574"/>
        <v/>
      </c>
      <c r="CS385" s="239" t="str">
        <f t="shared" si="575"/>
        <v/>
      </c>
      <c r="CT385" s="239" t="str">
        <f t="shared" si="576"/>
        <v/>
      </c>
      <c r="CU385" s="239" t="str">
        <f t="shared" si="577"/>
        <v/>
      </c>
      <c r="CV385" s="239" t="str">
        <f t="shared" si="578"/>
        <v/>
      </c>
      <c r="CW385" s="239" t="str">
        <f t="shared" si="579"/>
        <v/>
      </c>
      <c r="CX385" s="239" t="str">
        <f t="shared" si="580"/>
        <v/>
      </c>
      <c r="CY385" s="239" t="str">
        <f t="shared" si="581"/>
        <v/>
      </c>
      <c r="CZ385" s="239" t="str">
        <f t="shared" si="582"/>
        <v/>
      </c>
      <c r="DA385" s="239" t="str">
        <f t="shared" si="583"/>
        <v/>
      </c>
      <c r="DB385" s="239" t="str">
        <f t="shared" si="584"/>
        <v/>
      </c>
      <c r="DC385" s="239" t="str">
        <f t="shared" si="585"/>
        <v/>
      </c>
      <c r="DD385" s="239" t="str">
        <f t="shared" si="586"/>
        <v/>
      </c>
      <c r="DE385" s="239" t="str">
        <f t="shared" si="587"/>
        <v/>
      </c>
      <c r="DF385" s="239" t="str">
        <f t="shared" si="588"/>
        <v/>
      </c>
      <c r="DG385" s="239" t="str">
        <f t="shared" si="589"/>
        <v/>
      </c>
      <c r="DH385" s="239" t="str">
        <f t="shared" si="590"/>
        <v/>
      </c>
      <c r="DI385" s="239" t="str">
        <f t="shared" si="591"/>
        <v/>
      </c>
      <c r="DJ385" s="239" t="str">
        <f t="shared" si="592"/>
        <v/>
      </c>
      <c r="DK385" s="239" t="str">
        <f t="shared" si="593"/>
        <v/>
      </c>
      <c r="DL385" s="239" t="str">
        <f t="shared" si="594"/>
        <v/>
      </c>
      <c r="DM385" s="239" t="str">
        <f t="shared" si="595"/>
        <v/>
      </c>
      <c r="DN385" s="239" t="str">
        <f t="shared" si="596"/>
        <v/>
      </c>
      <c r="DO385" s="239" t="str">
        <f t="shared" si="597"/>
        <v/>
      </c>
      <c r="DP385" s="239" t="str">
        <f t="shared" si="598"/>
        <v/>
      </c>
    </row>
    <row r="386" spans="1:120" ht="35.25" hidden="1" customHeight="1" x14ac:dyDescent="0.25">
      <c r="A386" s="53" t="s">
        <v>4509</v>
      </c>
      <c r="B386" s="53">
        <v>104</v>
      </c>
      <c r="C386" s="53" t="s">
        <v>54</v>
      </c>
      <c r="D386" s="53" t="s">
        <v>1625</v>
      </c>
      <c r="E386" s="49">
        <v>1</v>
      </c>
      <c r="F386" s="53" t="s">
        <v>1688</v>
      </c>
      <c r="G386" s="53" t="str">
        <f t="shared" si="600"/>
        <v>104-4</v>
      </c>
      <c r="H386" s="53" t="s">
        <v>165</v>
      </c>
      <c r="I386" s="53" t="s">
        <v>160</v>
      </c>
      <c r="J386" s="53" t="s">
        <v>80</v>
      </c>
      <c r="K386" s="53" t="s">
        <v>80</v>
      </c>
      <c r="L386" s="53" t="s">
        <v>80</v>
      </c>
      <c r="M386" s="53" t="s">
        <v>80</v>
      </c>
      <c r="N386" s="53" t="s">
        <v>80</v>
      </c>
      <c r="O386" s="53" t="s">
        <v>80</v>
      </c>
      <c r="P386" s="53" t="s">
        <v>166</v>
      </c>
      <c r="Q386" s="52">
        <v>0.33333333333333331</v>
      </c>
      <c r="R386" s="52">
        <f>+Q386*Q385</f>
        <v>0.33333333333333331</v>
      </c>
      <c r="S386" s="67">
        <f>+[35]COMPARTIDAS!AQ147</f>
        <v>1</v>
      </c>
      <c r="T386" s="53" t="s">
        <v>84</v>
      </c>
      <c r="U386" s="63" t="s">
        <v>162</v>
      </c>
      <c r="V386" s="23">
        <v>45017</v>
      </c>
      <c r="W386" s="23">
        <v>45107</v>
      </c>
      <c r="X386" s="53" t="s">
        <v>1687</v>
      </c>
      <c r="Y386" s="49" t="s">
        <v>167</v>
      </c>
      <c r="Z386" s="59" t="s">
        <v>100</v>
      </c>
      <c r="AA386" s="60">
        <v>1</v>
      </c>
      <c r="AB386" s="60" t="s">
        <v>1387</v>
      </c>
      <c r="AC386" s="62">
        <v>45107</v>
      </c>
      <c r="AD386" s="60">
        <v>1</v>
      </c>
      <c r="AE386" s="60" t="s">
        <v>1387</v>
      </c>
      <c r="AF386" s="62">
        <v>45107</v>
      </c>
      <c r="AG386" s="62" t="s">
        <v>79</v>
      </c>
      <c r="AH386" s="60">
        <v>1</v>
      </c>
      <c r="AI386" s="52">
        <f t="shared" si="516"/>
        <v>0.33333333333333331</v>
      </c>
      <c r="AJ386" s="52"/>
      <c r="AK386" s="52"/>
      <c r="AL386" s="239" t="str">
        <f t="shared" si="536"/>
        <v/>
      </c>
      <c r="AM386" s="239" t="str">
        <f t="shared" si="537"/>
        <v/>
      </c>
      <c r="AN386" s="239" t="str">
        <f t="shared" si="538"/>
        <v/>
      </c>
      <c r="AO386" s="239" t="str">
        <f t="shared" si="539"/>
        <v/>
      </c>
      <c r="AP386" s="239" t="str">
        <f t="shared" si="540"/>
        <v/>
      </c>
      <c r="AQ386" s="239" t="str">
        <f t="shared" si="541"/>
        <v/>
      </c>
      <c r="AR386" s="239" t="str">
        <f t="shared" si="542"/>
        <v/>
      </c>
      <c r="AS386" s="239" t="str">
        <f t="shared" si="543"/>
        <v/>
      </c>
      <c r="AT386" s="239" t="str">
        <f t="shared" si="544"/>
        <v/>
      </c>
      <c r="AU386" s="239" t="str">
        <f t="shared" si="518"/>
        <v/>
      </c>
      <c r="AV386" s="239" t="str">
        <f t="shared" si="519"/>
        <v/>
      </c>
      <c r="AW386" s="239" t="str">
        <f t="shared" si="520"/>
        <v/>
      </c>
      <c r="AX386" s="239" t="str">
        <f t="shared" si="521"/>
        <v/>
      </c>
      <c r="AY386" s="239" t="str">
        <f t="shared" si="522"/>
        <v/>
      </c>
      <c r="AZ386" s="239" t="str">
        <f t="shared" si="523"/>
        <v/>
      </c>
      <c r="BA386" s="239" t="str">
        <f t="shared" si="524"/>
        <v/>
      </c>
      <c r="BB386" s="239" t="str">
        <f t="shared" si="525"/>
        <v/>
      </c>
      <c r="BC386" s="239" t="str">
        <f t="shared" si="526"/>
        <v/>
      </c>
      <c r="BD386" s="239" t="str">
        <f t="shared" si="527"/>
        <v/>
      </c>
      <c r="BE386" s="239" t="str">
        <f t="shared" si="528"/>
        <v/>
      </c>
      <c r="BF386" s="239" t="str">
        <f t="shared" si="529"/>
        <v/>
      </c>
      <c r="BG386" s="239" t="str">
        <f t="shared" si="530"/>
        <v/>
      </c>
      <c r="BH386" s="239" t="str">
        <f t="shared" si="531"/>
        <v/>
      </c>
      <c r="BI386" s="239" t="str">
        <f t="shared" si="532"/>
        <v/>
      </c>
      <c r="BJ386" s="239" t="str">
        <f t="shared" si="533"/>
        <v/>
      </c>
      <c r="BK386" s="239" t="str">
        <f t="shared" si="534"/>
        <v/>
      </c>
      <c r="BL386" s="239" t="str">
        <f t="shared" si="535"/>
        <v/>
      </c>
      <c r="BN386" s="239" t="str">
        <f t="shared" si="545"/>
        <v/>
      </c>
      <c r="BO386" s="239" t="str">
        <f t="shared" si="546"/>
        <v/>
      </c>
      <c r="BP386" s="239" t="str">
        <f t="shared" si="547"/>
        <v/>
      </c>
      <c r="BQ386" s="239" t="str">
        <f t="shared" si="548"/>
        <v/>
      </c>
      <c r="BR386" s="239" t="str">
        <f t="shared" si="549"/>
        <v/>
      </c>
      <c r="BS386" s="239" t="str">
        <f t="shared" si="550"/>
        <v/>
      </c>
      <c r="BT386" s="239" t="str">
        <f t="shared" si="551"/>
        <v/>
      </c>
      <c r="BU386" s="239" t="str">
        <f t="shared" si="552"/>
        <v/>
      </c>
      <c r="BV386" s="239" t="str">
        <f t="shared" si="553"/>
        <v/>
      </c>
      <c r="BW386" s="239" t="str">
        <f t="shared" si="554"/>
        <v/>
      </c>
      <c r="BX386" s="239" t="str">
        <f t="shared" si="555"/>
        <v/>
      </c>
      <c r="BY386" s="239" t="str">
        <f t="shared" si="556"/>
        <v/>
      </c>
      <c r="BZ386" s="239" t="str">
        <f t="shared" si="557"/>
        <v/>
      </c>
      <c r="CA386" s="239" t="str">
        <f t="shared" si="558"/>
        <v/>
      </c>
      <c r="CB386" s="239" t="str">
        <f t="shared" si="559"/>
        <v/>
      </c>
      <c r="CC386" s="239" t="str">
        <f t="shared" si="560"/>
        <v/>
      </c>
      <c r="CD386" s="239" t="str">
        <f t="shared" si="561"/>
        <v/>
      </c>
      <c r="CE386" s="239" t="str">
        <f t="shared" si="562"/>
        <v/>
      </c>
      <c r="CF386" s="239" t="str">
        <f t="shared" si="563"/>
        <v/>
      </c>
      <c r="CG386" s="239" t="str">
        <f t="shared" si="564"/>
        <v/>
      </c>
      <c r="CH386" s="239" t="str">
        <f t="shared" si="565"/>
        <v/>
      </c>
      <c r="CI386" s="239" t="str">
        <f t="shared" si="566"/>
        <v/>
      </c>
      <c r="CJ386" s="239" t="str">
        <f t="shared" si="567"/>
        <v/>
      </c>
      <c r="CK386" s="239" t="str">
        <f t="shared" si="568"/>
        <v/>
      </c>
      <c r="CL386" s="239" t="str">
        <f t="shared" si="569"/>
        <v/>
      </c>
      <c r="CM386" s="239" t="str">
        <f t="shared" si="570"/>
        <v/>
      </c>
      <c r="CN386" s="239" t="str">
        <f t="shared" si="571"/>
        <v/>
      </c>
      <c r="CP386" s="239" t="str">
        <f t="shared" si="572"/>
        <v/>
      </c>
      <c r="CQ386" s="239" t="str">
        <f t="shared" si="573"/>
        <v/>
      </c>
      <c r="CR386" s="239" t="str">
        <f t="shared" si="574"/>
        <v/>
      </c>
      <c r="CS386" s="239" t="str">
        <f t="shared" si="575"/>
        <v/>
      </c>
      <c r="CT386" s="239" t="str">
        <f t="shared" si="576"/>
        <v/>
      </c>
      <c r="CU386" s="239" t="str">
        <f t="shared" si="577"/>
        <v/>
      </c>
      <c r="CV386" s="239" t="str">
        <f t="shared" si="578"/>
        <v/>
      </c>
      <c r="CW386" s="239" t="str">
        <f t="shared" si="579"/>
        <v/>
      </c>
      <c r="CX386" s="239" t="str">
        <f t="shared" si="580"/>
        <v/>
      </c>
      <c r="CY386" s="239" t="str">
        <f t="shared" si="581"/>
        <v/>
      </c>
      <c r="CZ386" s="239" t="str">
        <f t="shared" si="582"/>
        <v/>
      </c>
      <c r="DA386" s="239" t="str">
        <f t="shared" si="583"/>
        <v/>
      </c>
      <c r="DB386" s="239" t="str">
        <f t="shared" si="584"/>
        <v/>
      </c>
      <c r="DC386" s="239" t="str">
        <f t="shared" si="585"/>
        <v/>
      </c>
      <c r="DD386" s="239" t="str">
        <f t="shared" si="586"/>
        <v/>
      </c>
      <c r="DE386" s="239" t="str">
        <f t="shared" si="587"/>
        <v/>
      </c>
      <c r="DF386" s="239" t="str">
        <f t="shared" si="588"/>
        <v/>
      </c>
      <c r="DG386" s="239" t="str">
        <f t="shared" si="589"/>
        <v/>
      </c>
      <c r="DH386" s="239" t="str">
        <f t="shared" si="590"/>
        <v/>
      </c>
      <c r="DI386" s="239" t="str">
        <f t="shared" si="591"/>
        <v/>
      </c>
      <c r="DJ386" s="239" t="str">
        <f t="shared" si="592"/>
        <v/>
      </c>
      <c r="DK386" s="239" t="str">
        <f t="shared" si="593"/>
        <v/>
      </c>
      <c r="DL386" s="239" t="str">
        <f t="shared" si="594"/>
        <v/>
      </c>
      <c r="DM386" s="239" t="str">
        <f t="shared" si="595"/>
        <v/>
      </c>
      <c r="DN386" s="239" t="str">
        <f t="shared" si="596"/>
        <v/>
      </c>
      <c r="DO386" s="239" t="str">
        <f t="shared" si="597"/>
        <v/>
      </c>
      <c r="DP386" s="239" t="str">
        <f t="shared" si="598"/>
        <v/>
      </c>
    </row>
    <row r="387" spans="1:120" ht="35.25" customHeight="1" x14ac:dyDescent="0.25">
      <c r="A387" s="53" t="s">
        <v>4509</v>
      </c>
      <c r="B387" s="53">
        <v>104</v>
      </c>
      <c r="C387" s="53" t="s">
        <v>54</v>
      </c>
      <c r="D387" s="53" t="s">
        <v>1625</v>
      </c>
      <c r="E387" s="49">
        <v>1</v>
      </c>
      <c r="F387" s="53" t="s">
        <v>1689</v>
      </c>
      <c r="G387" s="53" t="str">
        <f t="shared" si="600"/>
        <v>104-4</v>
      </c>
      <c r="H387" s="53" t="s">
        <v>170</v>
      </c>
      <c r="I387" s="53" t="s">
        <v>160</v>
      </c>
      <c r="J387" s="53" t="s">
        <v>80</v>
      </c>
      <c r="K387" s="53" t="s">
        <v>80</v>
      </c>
      <c r="L387" s="53" t="s">
        <v>80</v>
      </c>
      <c r="M387" s="53" t="s">
        <v>80</v>
      </c>
      <c r="N387" s="53" t="s">
        <v>80</v>
      </c>
      <c r="O387" s="53" t="s">
        <v>80</v>
      </c>
      <c r="P387" s="53" t="s">
        <v>171</v>
      </c>
      <c r="Q387" s="52">
        <v>0.66666666666666663</v>
      </c>
      <c r="R387" s="52">
        <f>+Q387*Q385</f>
        <v>0.66666666666666663</v>
      </c>
      <c r="S387" s="67">
        <f>+[35]COMPARTIDAS!AQ149</f>
        <v>2</v>
      </c>
      <c r="T387" s="53" t="s">
        <v>84</v>
      </c>
      <c r="U387" s="63" t="s">
        <v>162</v>
      </c>
      <c r="V387" s="23">
        <v>45200</v>
      </c>
      <c r="W387" s="23">
        <v>45290</v>
      </c>
      <c r="X387" s="53" t="s">
        <v>1687</v>
      </c>
      <c r="Y387" s="49" t="s">
        <v>87</v>
      </c>
      <c r="Z387" s="53" t="s">
        <v>89</v>
      </c>
      <c r="AA387" s="52">
        <f>VLOOKUP(B387,RANKING!$C$15:$H$47,5,0)</f>
        <v>1</v>
      </c>
      <c r="AB387" s="23" t="str">
        <f>HLOOKUP(B387,$AL$2:$BL$3,2,0)</f>
        <v>Reportaron cumplimiento del 100%, 3 de las 3 actividades que tiene el plan</v>
      </c>
      <c r="AC387" s="23">
        <v>45291</v>
      </c>
      <c r="AD387" s="52">
        <f>VLOOKUP(B23,RANKING!$C$15:$H$47,5,0)</f>
        <v>1</v>
      </c>
      <c r="AE387" s="23" t="str">
        <f>+AB387</f>
        <v>Reportaron cumplimiento del 100%, 3 de las 3 actividades que tiene el plan</v>
      </c>
      <c r="AF387" s="23" t="s">
        <v>92</v>
      </c>
      <c r="AG387" s="23" t="s">
        <v>92</v>
      </c>
      <c r="AH387" s="52">
        <f>VLOOKUP(B387,RANKING!$C$15:$H$47,6,0)</f>
        <v>1</v>
      </c>
      <c r="AI387" s="52">
        <f>+AD387*R387</f>
        <v>0.66666666666666663</v>
      </c>
      <c r="AJ387" s="52"/>
      <c r="AK387" s="52"/>
      <c r="AL387" s="239" t="str">
        <f t="shared" si="536"/>
        <v/>
      </c>
      <c r="AM387" s="239" t="str">
        <f t="shared" si="537"/>
        <v/>
      </c>
      <c r="AN387" s="239" t="str">
        <f t="shared" si="538"/>
        <v/>
      </c>
      <c r="AO387" s="239" t="str">
        <f t="shared" si="539"/>
        <v/>
      </c>
      <c r="AP387" s="239" t="str">
        <f t="shared" si="540"/>
        <v/>
      </c>
      <c r="AQ387" s="239" t="str">
        <f t="shared" si="541"/>
        <v/>
      </c>
      <c r="AR387" s="239" t="str">
        <f t="shared" si="542"/>
        <v/>
      </c>
      <c r="AS387" s="239" t="str">
        <f t="shared" si="543"/>
        <v/>
      </c>
      <c r="AT387" s="239" t="str">
        <f t="shared" si="544"/>
        <v/>
      </c>
      <c r="AU387" s="239" t="str">
        <f t="shared" si="518"/>
        <v/>
      </c>
      <c r="AV387" s="239" t="str">
        <f t="shared" si="519"/>
        <v/>
      </c>
      <c r="AW387" s="239" t="str">
        <f t="shared" si="520"/>
        <v/>
      </c>
      <c r="AX387" s="239" t="str">
        <f t="shared" si="521"/>
        <v/>
      </c>
      <c r="AY387" s="239" t="str">
        <f t="shared" si="522"/>
        <v/>
      </c>
      <c r="AZ387" s="239" t="str">
        <f t="shared" si="523"/>
        <v/>
      </c>
      <c r="BA387" s="239" t="str">
        <f t="shared" si="524"/>
        <v/>
      </c>
      <c r="BB387" s="239" t="str">
        <f t="shared" si="525"/>
        <v/>
      </c>
      <c r="BC387" s="239" t="str">
        <f t="shared" si="526"/>
        <v/>
      </c>
      <c r="BD387" s="239" t="str">
        <f t="shared" si="527"/>
        <v/>
      </c>
      <c r="BE387" s="239" t="str">
        <f t="shared" si="528"/>
        <v/>
      </c>
      <c r="BF387" s="239" t="str">
        <f t="shared" si="529"/>
        <v/>
      </c>
      <c r="BG387" s="239" t="str">
        <f t="shared" si="530"/>
        <v/>
      </c>
      <c r="BH387" s="239" t="str">
        <f t="shared" si="531"/>
        <v/>
      </c>
      <c r="BI387" s="239" t="str">
        <f t="shared" si="532"/>
        <v/>
      </c>
      <c r="BJ387" s="239" t="str">
        <f t="shared" si="533"/>
        <v/>
      </c>
      <c r="BK387" s="239" t="str">
        <f t="shared" si="534"/>
        <v/>
      </c>
      <c r="BL387" s="239" t="str">
        <f t="shared" si="535"/>
        <v/>
      </c>
      <c r="BN387" s="239" t="str">
        <f t="shared" si="545"/>
        <v/>
      </c>
      <c r="BO387" s="239" t="str">
        <f t="shared" si="546"/>
        <v/>
      </c>
      <c r="BP387" s="239" t="str">
        <f t="shared" si="547"/>
        <v/>
      </c>
      <c r="BQ387" s="239" t="str">
        <f t="shared" si="548"/>
        <v/>
      </c>
      <c r="BR387" s="239" t="str">
        <f t="shared" si="549"/>
        <v/>
      </c>
      <c r="BS387" s="239" t="str">
        <f t="shared" si="550"/>
        <v/>
      </c>
      <c r="BT387" s="239" t="str">
        <f t="shared" si="551"/>
        <v/>
      </c>
      <c r="BU387" s="239" t="str">
        <f t="shared" si="552"/>
        <v/>
      </c>
      <c r="BV387" s="239" t="str">
        <f t="shared" si="553"/>
        <v/>
      </c>
      <c r="BW387" s="239" t="str">
        <f t="shared" si="554"/>
        <v/>
      </c>
      <c r="BX387" s="239" t="str">
        <f t="shared" si="555"/>
        <v/>
      </c>
      <c r="BY387" s="239" t="str">
        <f t="shared" si="556"/>
        <v/>
      </c>
      <c r="BZ387" s="239" t="str">
        <f t="shared" si="557"/>
        <v/>
      </c>
      <c r="CA387" s="239" t="str">
        <f t="shared" si="558"/>
        <v/>
      </c>
      <c r="CB387" s="239" t="str">
        <f t="shared" si="559"/>
        <v/>
      </c>
      <c r="CC387" s="239" t="str">
        <f t="shared" si="560"/>
        <v/>
      </c>
      <c r="CD387" s="239" t="str">
        <f t="shared" si="561"/>
        <v/>
      </c>
      <c r="CE387" s="239" t="str">
        <f t="shared" si="562"/>
        <v/>
      </c>
      <c r="CF387" s="239" t="str">
        <f t="shared" si="563"/>
        <v/>
      </c>
      <c r="CG387" s="239" t="str">
        <f t="shared" si="564"/>
        <v/>
      </c>
      <c r="CH387" s="239" t="str">
        <f t="shared" si="565"/>
        <v/>
      </c>
      <c r="CI387" s="239" t="str">
        <f t="shared" si="566"/>
        <v/>
      </c>
      <c r="CJ387" s="239" t="str">
        <f t="shared" si="567"/>
        <v/>
      </c>
      <c r="CK387" s="239" t="str">
        <f t="shared" si="568"/>
        <v/>
      </c>
      <c r="CL387" s="239" t="str">
        <f t="shared" si="569"/>
        <v/>
      </c>
      <c r="CM387" s="239" t="str">
        <f t="shared" si="570"/>
        <v/>
      </c>
      <c r="CN387" s="239" t="str">
        <f t="shared" si="571"/>
        <v/>
      </c>
      <c r="CP387" s="239" t="str">
        <f t="shared" si="572"/>
        <v/>
      </c>
      <c r="CQ387" s="239" t="str">
        <f t="shared" si="573"/>
        <v/>
      </c>
      <c r="CR387" s="239" t="str">
        <f t="shared" si="574"/>
        <v/>
      </c>
      <c r="CS387" s="239" t="str">
        <f t="shared" si="575"/>
        <v/>
      </c>
      <c r="CT387" s="239" t="str">
        <f t="shared" si="576"/>
        <v/>
      </c>
      <c r="CU387" s="239" t="str">
        <f t="shared" si="577"/>
        <v/>
      </c>
      <c r="CV387" s="239" t="str">
        <f t="shared" si="578"/>
        <v/>
      </c>
      <c r="CW387" s="239" t="str">
        <f t="shared" si="579"/>
        <v/>
      </c>
      <c r="CX387" s="239" t="str">
        <f t="shared" si="580"/>
        <v/>
      </c>
      <c r="CY387" s="239" t="str">
        <f t="shared" si="581"/>
        <v/>
      </c>
      <c r="CZ387" s="239" t="str">
        <f t="shared" si="582"/>
        <v/>
      </c>
      <c r="DA387" s="239" t="str">
        <f t="shared" si="583"/>
        <v/>
      </c>
      <c r="DB387" s="239" t="str">
        <f t="shared" si="584"/>
        <v/>
      </c>
      <c r="DC387" s="239" t="str">
        <f t="shared" si="585"/>
        <v/>
      </c>
      <c r="DD387" s="239" t="str">
        <f t="shared" si="586"/>
        <v/>
      </c>
      <c r="DE387" s="239" t="str">
        <f t="shared" si="587"/>
        <v/>
      </c>
      <c r="DF387" s="239" t="str">
        <f t="shared" si="588"/>
        <v/>
      </c>
      <c r="DG387" s="239" t="str">
        <f t="shared" si="589"/>
        <v/>
      </c>
      <c r="DH387" s="239" t="str">
        <f t="shared" si="590"/>
        <v/>
      </c>
      <c r="DI387" s="239" t="str">
        <f t="shared" si="591"/>
        <v/>
      </c>
      <c r="DJ387" s="239" t="str">
        <f t="shared" si="592"/>
        <v/>
      </c>
      <c r="DK387" s="239" t="str">
        <f t="shared" si="593"/>
        <v/>
      </c>
      <c r="DL387" s="239" t="str">
        <f t="shared" si="594"/>
        <v/>
      </c>
      <c r="DM387" s="239" t="str">
        <f t="shared" si="595"/>
        <v/>
      </c>
      <c r="DN387" s="239" t="str">
        <f t="shared" si="596"/>
        <v/>
      </c>
      <c r="DO387" s="239" t="str">
        <f t="shared" si="597"/>
        <v/>
      </c>
      <c r="DP387" s="239" t="str">
        <f t="shared" si="598"/>
        <v/>
      </c>
    </row>
    <row r="388" spans="1:120" ht="35.25" hidden="1" customHeight="1" x14ac:dyDescent="0.25">
      <c r="A388" s="49" t="s">
        <v>4509</v>
      </c>
      <c r="B388" s="49">
        <v>105</v>
      </c>
      <c r="C388" s="49" t="s">
        <v>55</v>
      </c>
      <c r="D388" s="49" t="s">
        <v>1690</v>
      </c>
      <c r="E388" s="49">
        <v>0</v>
      </c>
      <c r="F388" s="49" t="s">
        <v>1691</v>
      </c>
      <c r="G388" s="49" t="str">
        <f t="shared" si="600"/>
        <v>105-1</v>
      </c>
      <c r="H388" s="49" t="s">
        <v>75</v>
      </c>
      <c r="I388" s="49" t="s">
        <v>196</v>
      </c>
      <c r="J388" s="49" t="s">
        <v>123</v>
      </c>
      <c r="K388" s="49" t="s">
        <v>1079</v>
      </c>
      <c r="L388" s="49" t="s">
        <v>125</v>
      </c>
      <c r="M388" s="49" t="s">
        <v>80</v>
      </c>
      <c r="N388" s="49" t="s">
        <v>1692</v>
      </c>
      <c r="O388" s="49" t="s">
        <v>1693</v>
      </c>
      <c r="P388" s="49" t="s">
        <v>1694</v>
      </c>
      <c r="Q388" s="50">
        <v>0.2</v>
      </c>
      <c r="R388" s="50"/>
      <c r="S388" s="49">
        <v>3</v>
      </c>
      <c r="T388" s="49" t="s">
        <v>84</v>
      </c>
      <c r="U388" s="49" t="s">
        <v>1695</v>
      </c>
      <c r="V388" s="51">
        <v>44929</v>
      </c>
      <c r="W388" s="51">
        <v>45260</v>
      </c>
      <c r="X388" s="49" t="s">
        <v>1696</v>
      </c>
      <c r="Y388" s="49" t="s">
        <v>87</v>
      </c>
      <c r="Z388" s="59" t="s">
        <v>100</v>
      </c>
      <c r="AA388" s="60">
        <v>1</v>
      </c>
      <c r="AB388" s="60" t="s">
        <v>1697</v>
      </c>
      <c r="AC388" s="69">
        <v>45260</v>
      </c>
      <c r="AD388" s="60">
        <v>1</v>
      </c>
      <c r="AE388" s="60" t="s">
        <v>1698</v>
      </c>
      <c r="AF388" s="69">
        <v>45260</v>
      </c>
      <c r="AG388" s="57" t="s">
        <v>79</v>
      </c>
      <c r="AH388" s="52" t="s">
        <v>92</v>
      </c>
      <c r="AI388" s="52">
        <f t="shared" si="516"/>
        <v>0.2</v>
      </c>
      <c r="AJ388" s="52"/>
      <c r="AK388" s="52"/>
      <c r="AL388" s="239" t="str">
        <f t="shared" si="536"/>
        <v/>
      </c>
      <c r="AM388" s="239" t="str">
        <f t="shared" si="537"/>
        <v/>
      </c>
      <c r="AN388" s="239" t="str">
        <f t="shared" si="538"/>
        <v/>
      </c>
      <c r="AO388" s="239" t="str">
        <f t="shared" si="539"/>
        <v/>
      </c>
      <c r="AP388" s="239" t="str">
        <f t="shared" si="540"/>
        <v/>
      </c>
      <c r="AQ388" s="239" t="str">
        <f t="shared" si="541"/>
        <v/>
      </c>
      <c r="AR388" s="239" t="str">
        <f t="shared" si="542"/>
        <v/>
      </c>
      <c r="AS388" s="239" t="str">
        <f t="shared" si="543"/>
        <v/>
      </c>
      <c r="AT388" s="239" t="str">
        <f t="shared" si="544"/>
        <v/>
      </c>
      <c r="AU388" s="239" t="str">
        <f t="shared" si="518"/>
        <v/>
      </c>
      <c r="AV388" s="239" t="str">
        <f t="shared" si="519"/>
        <v/>
      </c>
      <c r="AW388" s="239" t="str">
        <f t="shared" si="520"/>
        <v/>
      </c>
      <c r="AX388" s="239" t="str">
        <f t="shared" si="521"/>
        <v/>
      </c>
      <c r="AY388" s="239" t="str">
        <f t="shared" si="522"/>
        <v/>
      </c>
      <c r="AZ388" s="239" t="str">
        <f t="shared" si="523"/>
        <v/>
      </c>
      <c r="BA388" s="239" t="str">
        <f t="shared" si="524"/>
        <v/>
      </c>
      <c r="BB388" s="239" t="str">
        <f t="shared" si="525"/>
        <v/>
      </c>
      <c r="BC388" s="239" t="str">
        <f t="shared" si="526"/>
        <v/>
      </c>
      <c r="BD388" s="239" t="str">
        <f t="shared" si="527"/>
        <v/>
      </c>
      <c r="BE388" s="239" t="str">
        <f t="shared" si="528"/>
        <v/>
      </c>
      <c r="BF388" s="239" t="str">
        <f t="shared" si="529"/>
        <v/>
      </c>
      <c r="BG388" s="239" t="str">
        <f t="shared" si="530"/>
        <v/>
      </c>
      <c r="BH388" s="239" t="str">
        <f t="shared" si="531"/>
        <v/>
      </c>
      <c r="BI388" s="239" t="str">
        <f t="shared" si="532"/>
        <v/>
      </c>
      <c r="BJ388" s="239" t="str">
        <f t="shared" si="533"/>
        <v/>
      </c>
      <c r="BK388" s="239" t="str">
        <f t="shared" si="534"/>
        <v/>
      </c>
      <c r="BL388" s="239" t="str">
        <f t="shared" si="535"/>
        <v/>
      </c>
      <c r="BN388" s="239" t="str">
        <f t="shared" si="545"/>
        <v/>
      </c>
      <c r="BO388" s="239" t="str">
        <f t="shared" si="546"/>
        <v/>
      </c>
      <c r="BP388" s="239" t="str">
        <f t="shared" si="547"/>
        <v/>
      </c>
      <c r="BQ388" s="239" t="str">
        <f t="shared" si="548"/>
        <v/>
      </c>
      <c r="BR388" s="239" t="str">
        <f t="shared" si="549"/>
        <v/>
      </c>
      <c r="BS388" s="239" t="str">
        <f t="shared" si="550"/>
        <v/>
      </c>
      <c r="BT388" s="239" t="str">
        <f t="shared" si="551"/>
        <v/>
      </c>
      <c r="BU388" s="239" t="str">
        <f t="shared" si="552"/>
        <v/>
      </c>
      <c r="BV388" s="239" t="str">
        <f t="shared" si="553"/>
        <v/>
      </c>
      <c r="BW388" s="239" t="str">
        <f t="shared" si="554"/>
        <v/>
      </c>
      <c r="BX388" s="239" t="str">
        <f t="shared" si="555"/>
        <v/>
      </c>
      <c r="BY388" s="239" t="str">
        <f t="shared" si="556"/>
        <v/>
      </c>
      <c r="BZ388" s="239" t="str">
        <f t="shared" si="557"/>
        <v/>
      </c>
      <c r="CA388" s="239" t="str">
        <f t="shared" si="558"/>
        <v/>
      </c>
      <c r="CB388" s="239" t="str">
        <f t="shared" si="559"/>
        <v/>
      </c>
      <c r="CC388" s="239" t="str">
        <f t="shared" si="560"/>
        <v/>
      </c>
      <c r="CD388" s="239" t="str">
        <f t="shared" si="561"/>
        <v/>
      </c>
      <c r="CE388" s="239" t="str">
        <f t="shared" si="562"/>
        <v/>
      </c>
      <c r="CF388" s="239" t="str">
        <f t="shared" si="563"/>
        <v/>
      </c>
      <c r="CG388" s="239" t="str">
        <f t="shared" si="564"/>
        <v/>
      </c>
      <c r="CH388" s="239" t="str">
        <f t="shared" si="565"/>
        <v/>
      </c>
      <c r="CI388" s="239" t="str">
        <f t="shared" si="566"/>
        <v/>
      </c>
      <c r="CJ388" s="239" t="str">
        <f t="shared" si="567"/>
        <v/>
      </c>
      <c r="CK388" s="239" t="str">
        <f t="shared" si="568"/>
        <v/>
      </c>
      <c r="CL388" s="239" t="str">
        <f t="shared" si="569"/>
        <v/>
      </c>
      <c r="CM388" s="239" t="str">
        <f t="shared" si="570"/>
        <v/>
      </c>
      <c r="CN388" s="239" t="str">
        <f t="shared" si="571"/>
        <v/>
      </c>
      <c r="CP388" s="239" t="str">
        <f t="shared" si="572"/>
        <v/>
      </c>
      <c r="CQ388" s="239" t="str">
        <f t="shared" si="573"/>
        <v/>
      </c>
      <c r="CR388" s="239" t="str">
        <f t="shared" si="574"/>
        <v/>
      </c>
      <c r="CS388" s="239" t="str">
        <f t="shared" si="575"/>
        <v/>
      </c>
      <c r="CT388" s="239" t="str">
        <f t="shared" si="576"/>
        <v/>
      </c>
      <c r="CU388" s="239" t="str">
        <f t="shared" si="577"/>
        <v/>
      </c>
      <c r="CV388" s="239" t="str">
        <f t="shared" si="578"/>
        <v/>
      </c>
      <c r="CW388" s="239" t="str">
        <f t="shared" si="579"/>
        <v/>
      </c>
      <c r="CX388" s="239" t="str">
        <f t="shared" si="580"/>
        <v/>
      </c>
      <c r="CY388" s="239" t="str">
        <f t="shared" si="581"/>
        <v/>
      </c>
      <c r="CZ388" s="239" t="str">
        <f t="shared" si="582"/>
        <v/>
      </c>
      <c r="DA388" s="239" t="str">
        <f t="shared" si="583"/>
        <v/>
      </c>
      <c r="DB388" s="239" t="str">
        <f t="shared" si="584"/>
        <v/>
      </c>
      <c r="DC388" s="239" t="str">
        <f t="shared" si="585"/>
        <v/>
      </c>
      <c r="DD388" s="239" t="str">
        <f t="shared" si="586"/>
        <v/>
      </c>
      <c r="DE388" s="239" t="str">
        <f t="shared" si="587"/>
        <v/>
      </c>
      <c r="DF388" s="239" t="str">
        <f t="shared" si="588"/>
        <v/>
      </c>
      <c r="DG388" s="239" t="str">
        <f t="shared" si="589"/>
        <v/>
      </c>
      <c r="DH388" s="239" t="str">
        <f t="shared" si="590"/>
        <v/>
      </c>
      <c r="DI388" s="239" t="str">
        <f t="shared" si="591"/>
        <v/>
      </c>
      <c r="DJ388" s="239" t="str">
        <f t="shared" si="592"/>
        <v/>
      </c>
      <c r="DK388" s="239" t="str">
        <f t="shared" si="593"/>
        <v/>
      </c>
      <c r="DL388" s="239" t="str">
        <f t="shared" si="594"/>
        <v/>
      </c>
      <c r="DM388" s="239" t="str">
        <f t="shared" si="595"/>
        <v/>
      </c>
      <c r="DN388" s="239" t="str">
        <f t="shared" si="596"/>
        <v/>
      </c>
      <c r="DO388" s="239" t="str">
        <f t="shared" si="597"/>
        <v/>
      </c>
      <c r="DP388" s="239" t="str">
        <f t="shared" si="598"/>
        <v/>
      </c>
    </row>
    <row r="389" spans="1:120" ht="35.25" hidden="1" customHeight="1" x14ac:dyDescent="0.25">
      <c r="A389" s="53" t="s">
        <v>4509</v>
      </c>
      <c r="B389" s="53">
        <v>105</v>
      </c>
      <c r="C389" s="53" t="s">
        <v>55</v>
      </c>
      <c r="D389" s="53" t="s">
        <v>1690</v>
      </c>
      <c r="E389" s="53">
        <v>0</v>
      </c>
      <c r="F389" s="53" t="s">
        <v>1699</v>
      </c>
      <c r="G389" s="53" t="str">
        <f t="shared" si="600"/>
        <v>105-1</v>
      </c>
      <c r="H389" s="53" t="s">
        <v>94</v>
      </c>
      <c r="I389" s="53" t="s">
        <v>196</v>
      </c>
      <c r="J389" s="53" t="s">
        <v>80</v>
      </c>
      <c r="K389" s="53" t="s">
        <v>80</v>
      </c>
      <c r="L389" s="53" t="s">
        <v>80</v>
      </c>
      <c r="M389" s="53" t="s">
        <v>80</v>
      </c>
      <c r="N389" s="53" t="s">
        <v>80</v>
      </c>
      <c r="O389" s="53" t="s">
        <v>80</v>
      </c>
      <c r="P389" s="53" t="s">
        <v>1700</v>
      </c>
      <c r="Q389" s="52">
        <v>0.5</v>
      </c>
      <c r="R389" s="52">
        <f>+Q389*Q388</f>
        <v>0.1</v>
      </c>
      <c r="S389" s="53">
        <v>1</v>
      </c>
      <c r="T389" s="53" t="s">
        <v>84</v>
      </c>
      <c r="U389" s="53" t="s">
        <v>1701</v>
      </c>
      <c r="V389" s="23">
        <v>44929</v>
      </c>
      <c r="W389" s="23">
        <v>44985</v>
      </c>
      <c r="X389" s="53" t="s">
        <v>1696</v>
      </c>
      <c r="Y389" s="49" t="s">
        <v>97</v>
      </c>
      <c r="Z389" s="59" t="s">
        <v>100</v>
      </c>
      <c r="AA389" s="60">
        <v>1</v>
      </c>
      <c r="AB389" s="62" t="s">
        <v>1702</v>
      </c>
      <c r="AC389" s="62">
        <v>44985</v>
      </c>
      <c r="AD389" s="60">
        <v>1</v>
      </c>
      <c r="AE389" s="62" t="s">
        <v>1703</v>
      </c>
      <c r="AF389" s="62">
        <v>44985</v>
      </c>
      <c r="AG389" s="60" t="s">
        <v>79</v>
      </c>
      <c r="AH389" s="60">
        <v>1</v>
      </c>
      <c r="AI389" s="52">
        <f t="shared" si="516"/>
        <v>0.1</v>
      </c>
      <c r="AJ389" s="52">
        <f t="shared" ref="AJ389:AJ390" si="608">+AI389/R389</f>
        <v>1</v>
      </c>
      <c r="AK389" s="52"/>
      <c r="AL389" s="239" t="str">
        <f t="shared" si="536"/>
        <v/>
      </c>
      <c r="AM389" s="239" t="str">
        <f t="shared" si="537"/>
        <v/>
      </c>
      <c r="AN389" s="239" t="str">
        <f t="shared" si="538"/>
        <v/>
      </c>
      <c r="AO389" s="239" t="str">
        <f t="shared" si="539"/>
        <v/>
      </c>
      <c r="AP389" s="239" t="str">
        <f t="shared" si="540"/>
        <v/>
      </c>
      <c r="AQ389" s="239" t="str">
        <f t="shared" si="541"/>
        <v/>
      </c>
      <c r="AR389" s="239" t="str">
        <f t="shared" si="542"/>
        <v/>
      </c>
      <c r="AS389" s="239" t="str">
        <f t="shared" si="543"/>
        <v/>
      </c>
      <c r="AT389" s="239" t="str">
        <f t="shared" si="544"/>
        <v/>
      </c>
      <c r="AU389" s="239" t="str">
        <f t="shared" si="518"/>
        <v/>
      </c>
      <c r="AV389" s="239" t="str">
        <f t="shared" si="519"/>
        <v/>
      </c>
      <c r="AW389" s="239" t="str">
        <f t="shared" si="520"/>
        <v/>
      </c>
      <c r="AX389" s="239" t="str">
        <f t="shared" si="521"/>
        <v/>
      </c>
      <c r="AY389" s="239" t="str">
        <f t="shared" si="522"/>
        <v/>
      </c>
      <c r="AZ389" s="239" t="str">
        <f t="shared" si="523"/>
        <v/>
      </c>
      <c r="BA389" s="239" t="str">
        <f t="shared" si="524"/>
        <v/>
      </c>
      <c r="BB389" s="239" t="str">
        <f t="shared" si="525"/>
        <v/>
      </c>
      <c r="BC389" s="239" t="str">
        <f t="shared" si="526"/>
        <v/>
      </c>
      <c r="BD389" s="239" t="str">
        <f t="shared" si="527"/>
        <v/>
      </c>
      <c r="BE389" s="239" t="str">
        <f t="shared" si="528"/>
        <v/>
      </c>
      <c r="BF389" s="239" t="str">
        <f t="shared" si="529"/>
        <v/>
      </c>
      <c r="BG389" s="239" t="str">
        <f t="shared" si="530"/>
        <v/>
      </c>
      <c r="BH389" s="239" t="str">
        <f t="shared" si="531"/>
        <v/>
      </c>
      <c r="BI389" s="239" t="str">
        <f t="shared" si="532"/>
        <v/>
      </c>
      <c r="BJ389" s="239" t="str">
        <f t="shared" si="533"/>
        <v/>
      </c>
      <c r="BK389" s="239" t="str">
        <f t="shared" si="534"/>
        <v/>
      </c>
      <c r="BL389" s="239" t="str">
        <f t="shared" si="535"/>
        <v/>
      </c>
      <c r="BN389" s="239" t="str">
        <f t="shared" si="545"/>
        <v/>
      </c>
      <c r="BO389" s="239" t="str">
        <f t="shared" si="546"/>
        <v/>
      </c>
      <c r="BP389" s="239" t="str">
        <f t="shared" si="547"/>
        <v/>
      </c>
      <c r="BQ389" s="239" t="str">
        <f t="shared" si="548"/>
        <v/>
      </c>
      <c r="BR389" s="239" t="str">
        <f t="shared" si="549"/>
        <v/>
      </c>
      <c r="BS389" s="239" t="str">
        <f t="shared" si="550"/>
        <v/>
      </c>
      <c r="BT389" s="239" t="str">
        <f t="shared" si="551"/>
        <v/>
      </c>
      <c r="BU389" s="239" t="str">
        <f t="shared" si="552"/>
        <v/>
      </c>
      <c r="BV389" s="239" t="str">
        <f t="shared" si="553"/>
        <v/>
      </c>
      <c r="BW389" s="239" t="str">
        <f t="shared" si="554"/>
        <v/>
      </c>
      <c r="BX389" s="239" t="str">
        <f t="shared" si="555"/>
        <v/>
      </c>
      <c r="BY389" s="239" t="str">
        <f t="shared" si="556"/>
        <v/>
      </c>
      <c r="BZ389" s="239" t="str">
        <f t="shared" si="557"/>
        <v/>
      </c>
      <c r="CA389" s="239" t="str">
        <f t="shared" si="558"/>
        <v/>
      </c>
      <c r="CB389" s="239" t="str">
        <f t="shared" si="559"/>
        <v/>
      </c>
      <c r="CC389" s="239" t="str">
        <f t="shared" si="560"/>
        <v/>
      </c>
      <c r="CD389" s="239" t="str">
        <f t="shared" si="561"/>
        <v/>
      </c>
      <c r="CE389" s="239" t="str">
        <f t="shared" si="562"/>
        <v/>
      </c>
      <c r="CF389" s="239" t="str">
        <f t="shared" si="563"/>
        <v/>
      </c>
      <c r="CG389" s="239" t="str">
        <f t="shared" si="564"/>
        <v/>
      </c>
      <c r="CH389" s="239" t="str">
        <f t="shared" si="565"/>
        <v/>
      </c>
      <c r="CI389" s="239" t="str">
        <f t="shared" si="566"/>
        <v/>
      </c>
      <c r="CJ389" s="239" t="str">
        <f t="shared" si="567"/>
        <v/>
      </c>
      <c r="CK389" s="239" t="str">
        <f t="shared" si="568"/>
        <v/>
      </c>
      <c r="CL389" s="239" t="str">
        <f t="shared" si="569"/>
        <v/>
      </c>
      <c r="CM389" s="239" t="str">
        <f t="shared" si="570"/>
        <v/>
      </c>
      <c r="CN389" s="239" t="str">
        <f t="shared" si="571"/>
        <v/>
      </c>
      <c r="CP389" s="239" t="str">
        <f t="shared" si="572"/>
        <v/>
      </c>
      <c r="CQ389" s="239" t="str">
        <f t="shared" si="573"/>
        <v/>
      </c>
      <c r="CR389" s="239" t="str">
        <f t="shared" si="574"/>
        <v/>
      </c>
      <c r="CS389" s="239" t="str">
        <f t="shared" si="575"/>
        <v/>
      </c>
      <c r="CT389" s="239" t="str">
        <f t="shared" si="576"/>
        <v/>
      </c>
      <c r="CU389" s="239" t="str">
        <f t="shared" si="577"/>
        <v/>
      </c>
      <c r="CV389" s="239" t="str">
        <f t="shared" si="578"/>
        <v/>
      </c>
      <c r="CW389" s="239" t="str">
        <f t="shared" si="579"/>
        <v/>
      </c>
      <c r="CX389" s="239" t="str">
        <f t="shared" si="580"/>
        <v/>
      </c>
      <c r="CY389" s="239" t="str">
        <f t="shared" si="581"/>
        <v/>
      </c>
      <c r="CZ389" s="239" t="str">
        <f t="shared" si="582"/>
        <v/>
      </c>
      <c r="DA389" s="239" t="str">
        <f t="shared" si="583"/>
        <v/>
      </c>
      <c r="DB389" s="239" t="str">
        <f t="shared" si="584"/>
        <v/>
      </c>
      <c r="DC389" s="239" t="str">
        <f t="shared" si="585"/>
        <v/>
      </c>
      <c r="DD389" s="239" t="str">
        <f t="shared" si="586"/>
        <v/>
      </c>
      <c r="DE389" s="239" t="str">
        <f t="shared" si="587"/>
        <v/>
      </c>
      <c r="DF389" s="239" t="str">
        <f t="shared" si="588"/>
        <v/>
      </c>
      <c r="DG389" s="239" t="str">
        <f t="shared" si="589"/>
        <v/>
      </c>
      <c r="DH389" s="239" t="str">
        <f t="shared" si="590"/>
        <v/>
      </c>
      <c r="DI389" s="239" t="str">
        <f t="shared" si="591"/>
        <v/>
      </c>
      <c r="DJ389" s="239" t="str">
        <f t="shared" si="592"/>
        <v/>
      </c>
      <c r="DK389" s="239" t="str">
        <f t="shared" si="593"/>
        <v/>
      </c>
      <c r="DL389" s="239" t="str">
        <f t="shared" si="594"/>
        <v/>
      </c>
      <c r="DM389" s="239" t="str">
        <f t="shared" si="595"/>
        <v/>
      </c>
      <c r="DN389" s="239" t="str">
        <f t="shared" si="596"/>
        <v/>
      </c>
      <c r="DO389" s="239" t="str">
        <f t="shared" si="597"/>
        <v/>
      </c>
      <c r="DP389" s="239" t="str">
        <f t="shared" si="598"/>
        <v/>
      </c>
    </row>
    <row r="390" spans="1:120" ht="35.25" hidden="1" customHeight="1" x14ac:dyDescent="0.25">
      <c r="A390" s="53" t="s">
        <v>4509</v>
      </c>
      <c r="B390" s="53">
        <v>105</v>
      </c>
      <c r="C390" s="53" t="s">
        <v>55</v>
      </c>
      <c r="D390" s="53" t="s">
        <v>1690</v>
      </c>
      <c r="E390" s="53">
        <v>0</v>
      </c>
      <c r="F390" s="53" t="s">
        <v>1704</v>
      </c>
      <c r="G390" s="53" t="str">
        <f t="shared" si="600"/>
        <v>105-1</v>
      </c>
      <c r="H390" s="53" t="s">
        <v>94</v>
      </c>
      <c r="I390" s="53" t="s">
        <v>196</v>
      </c>
      <c r="J390" s="53" t="s">
        <v>80</v>
      </c>
      <c r="K390" s="53" t="s">
        <v>80</v>
      </c>
      <c r="L390" s="53" t="s">
        <v>80</v>
      </c>
      <c r="M390" s="53" t="s">
        <v>80</v>
      </c>
      <c r="N390" s="53" t="s">
        <v>80</v>
      </c>
      <c r="O390" s="53" t="s">
        <v>80</v>
      </c>
      <c r="P390" s="53" t="s">
        <v>1705</v>
      </c>
      <c r="Q390" s="52">
        <v>0.5</v>
      </c>
      <c r="R390" s="52">
        <f>+Q390*Q388</f>
        <v>0.1</v>
      </c>
      <c r="S390" s="53">
        <v>3</v>
      </c>
      <c r="T390" s="53" t="s">
        <v>84</v>
      </c>
      <c r="U390" s="53" t="s">
        <v>1706</v>
      </c>
      <c r="V390" s="23">
        <v>44986</v>
      </c>
      <c r="W390" s="23">
        <v>45260</v>
      </c>
      <c r="X390" s="53" t="s">
        <v>1696</v>
      </c>
      <c r="Y390" s="49" t="s">
        <v>87</v>
      </c>
      <c r="Z390" s="59" t="s">
        <v>100</v>
      </c>
      <c r="AA390" s="60">
        <v>1</v>
      </c>
      <c r="AB390" s="60" t="s">
        <v>1707</v>
      </c>
      <c r="AC390" s="69">
        <v>45260</v>
      </c>
      <c r="AD390" s="60">
        <v>1</v>
      </c>
      <c r="AE390" s="60" t="s">
        <v>1708</v>
      </c>
      <c r="AF390" s="69">
        <v>45260</v>
      </c>
      <c r="AG390" s="60" t="s">
        <v>79</v>
      </c>
      <c r="AH390" s="60">
        <v>1</v>
      </c>
      <c r="AI390" s="52">
        <f t="shared" si="516"/>
        <v>0.1</v>
      </c>
      <c r="AJ390" s="52">
        <f t="shared" si="608"/>
        <v>1</v>
      </c>
      <c r="AK390" s="52"/>
      <c r="AL390" s="239" t="str">
        <f t="shared" si="536"/>
        <v/>
      </c>
      <c r="AM390" s="239" t="str">
        <f t="shared" si="537"/>
        <v/>
      </c>
      <c r="AN390" s="239" t="str">
        <f t="shared" si="538"/>
        <v/>
      </c>
      <c r="AO390" s="239" t="str">
        <f t="shared" si="539"/>
        <v/>
      </c>
      <c r="AP390" s="239" t="str">
        <f t="shared" si="540"/>
        <v/>
      </c>
      <c r="AQ390" s="239" t="str">
        <f t="shared" si="541"/>
        <v/>
      </c>
      <c r="AR390" s="239" t="str">
        <f t="shared" si="542"/>
        <v/>
      </c>
      <c r="AS390" s="239" t="str">
        <f t="shared" si="543"/>
        <v/>
      </c>
      <c r="AT390" s="239" t="str">
        <f t="shared" si="544"/>
        <v/>
      </c>
      <c r="AU390" s="239" t="str">
        <f t="shared" si="518"/>
        <v/>
      </c>
      <c r="AV390" s="239" t="str">
        <f t="shared" si="519"/>
        <v/>
      </c>
      <c r="AW390" s="239" t="str">
        <f t="shared" si="520"/>
        <v/>
      </c>
      <c r="AX390" s="239" t="str">
        <f t="shared" si="521"/>
        <v/>
      </c>
      <c r="AY390" s="239" t="str">
        <f t="shared" si="522"/>
        <v/>
      </c>
      <c r="AZ390" s="239" t="str">
        <f t="shared" si="523"/>
        <v/>
      </c>
      <c r="BA390" s="239" t="str">
        <f t="shared" si="524"/>
        <v/>
      </c>
      <c r="BB390" s="239" t="str">
        <f t="shared" si="525"/>
        <v/>
      </c>
      <c r="BC390" s="239" t="str">
        <f t="shared" si="526"/>
        <v/>
      </c>
      <c r="BD390" s="239" t="str">
        <f t="shared" si="527"/>
        <v/>
      </c>
      <c r="BE390" s="239" t="str">
        <f t="shared" si="528"/>
        <v/>
      </c>
      <c r="BF390" s="239" t="str">
        <f t="shared" si="529"/>
        <v/>
      </c>
      <c r="BG390" s="239" t="str">
        <f t="shared" si="530"/>
        <v/>
      </c>
      <c r="BH390" s="239" t="str">
        <f t="shared" si="531"/>
        <v/>
      </c>
      <c r="BI390" s="239" t="str">
        <f t="shared" si="532"/>
        <v/>
      </c>
      <c r="BJ390" s="239" t="str">
        <f t="shared" si="533"/>
        <v/>
      </c>
      <c r="BK390" s="239" t="str">
        <f t="shared" si="534"/>
        <v/>
      </c>
      <c r="BL390" s="239" t="str">
        <f t="shared" si="535"/>
        <v/>
      </c>
      <c r="BN390" s="239" t="str">
        <f t="shared" si="545"/>
        <v/>
      </c>
      <c r="BO390" s="239" t="str">
        <f t="shared" si="546"/>
        <v/>
      </c>
      <c r="BP390" s="239" t="str">
        <f t="shared" si="547"/>
        <v/>
      </c>
      <c r="BQ390" s="239" t="str">
        <f t="shared" si="548"/>
        <v/>
      </c>
      <c r="BR390" s="239" t="str">
        <f t="shared" si="549"/>
        <v/>
      </c>
      <c r="BS390" s="239" t="str">
        <f t="shared" si="550"/>
        <v/>
      </c>
      <c r="BT390" s="239" t="str">
        <f t="shared" si="551"/>
        <v/>
      </c>
      <c r="BU390" s="239" t="str">
        <f t="shared" si="552"/>
        <v/>
      </c>
      <c r="BV390" s="239" t="str">
        <f t="shared" si="553"/>
        <v/>
      </c>
      <c r="BW390" s="239" t="str">
        <f t="shared" si="554"/>
        <v/>
      </c>
      <c r="BX390" s="239" t="str">
        <f t="shared" si="555"/>
        <v/>
      </c>
      <c r="BY390" s="239" t="str">
        <f t="shared" si="556"/>
        <v/>
      </c>
      <c r="BZ390" s="239" t="str">
        <f t="shared" si="557"/>
        <v/>
      </c>
      <c r="CA390" s="239" t="str">
        <f t="shared" si="558"/>
        <v/>
      </c>
      <c r="CB390" s="239" t="str">
        <f t="shared" si="559"/>
        <v/>
      </c>
      <c r="CC390" s="239" t="str">
        <f t="shared" si="560"/>
        <v/>
      </c>
      <c r="CD390" s="239" t="str">
        <f t="shared" si="561"/>
        <v/>
      </c>
      <c r="CE390" s="239" t="str">
        <f t="shared" si="562"/>
        <v/>
      </c>
      <c r="CF390" s="239" t="str">
        <f t="shared" si="563"/>
        <v/>
      </c>
      <c r="CG390" s="239" t="str">
        <f t="shared" si="564"/>
        <v/>
      </c>
      <c r="CH390" s="239" t="str">
        <f t="shared" si="565"/>
        <v/>
      </c>
      <c r="CI390" s="239" t="str">
        <f t="shared" si="566"/>
        <v/>
      </c>
      <c r="CJ390" s="239" t="str">
        <f t="shared" si="567"/>
        <v/>
      </c>
      <c r="CK390" s="239" t="str">
        <f t="shared" si="568"/>
        <v/>
      </c>
      <c r="CL390" s="239" t="str">
        <f t="shared" si="569"/>
        <v/>
      </c>
      <c r="CM390" s="239" t="str">
        <f t="shared" si="570"/>
        <v/>
      </c>
      <c r="CN390" s="239" t="str">
        <f t="shared" si="571"/>
        <v/>
      </c>
      <c r="CP390" s="239" t="str">
        <f t="shared" si="572"/>
        <v/>
      </c>
      <c r="CQ390" s="239" t="str">
        <f t="shared" si="573"/>
        <v/>
      </c>
      <c r="CR390" s="239" t="str">
        <f t="shared" si="574"/>
        <v/>
      </c>
      <c r="CS390" s="239" t="str">
        <f t="shared" si="575"/>
        <v/>
      </c>
      <c r="CT390" s="239" t="str">
        <f t="shared" si="576"/>
        <v/>
      </c>
      <c r="CU390" s="239" t="str">
        <f t="shared" si="577"/>
        <v/>
      </c>
      <c r="CV390" s="239" t="str">
        <f t="shared" si="578"/>
        <v/>
      </c>
      <c r="CW390" s="239" t="str">
        <f t="shared" si="579"/>
        <v/>
      </c>
      <c r="CX390" s="239" t="str">
        <f t="shared" si="580"/>
        <v/>
      </c>
      <c r="CY390" s="239" t="str">
        <f t="shared" si="581"/>
        <v/>
      </c>
      <c r="CZ390" s="239" t="str">
        <f t="shared" si="582"/>
        <v/>
      </c>
      <c r="DA390" s="239" t="str">
        <f t="shared" si="583"/>
        <v/>
      </c>
      <c r="DB390" s="239" t="str">
        <f t="shared" si="584"/>
        <v/>
      </c>
      <c r="DC390" s="239" t="str">
        <f t="shared" si="585"/>
        <v/>
      </c>
      <c r="DD390" s="239" t="str">
        <f t="shared" si="586"/>
        <v/>
      </c>
      <c r="DE390" s="239" t="str">
        <f t="shared" si="587"/>
        <v/>
      </c>
      <c r="DF390" s="239" t="str">
        <f t="shared" si="588"/>
        <v/>
      </c>
      <c r="DG390" s="239" t="str">
        <f t="shared" si="589"/>
        <v/>
      </c>
      <c r="DH390" s="239" t="str">
        <f t="shared" si="590"/>
        <v/>
      </c>
      <c r="DI390" s="239" t="str">
        <f t="shared" si="591"/>
        <v/>
      </c>
      <c r="DJ390" s="239" t="str">
        <f t="shared" si="592"/>
        <v/>
      </c>
      <c r="DK390" s="239" t="str">
        <f t="shared" si="593"/>
        <v/>
      </c>
      <c r="DL390" s="239" t="str">
        <f t="shared" si="594"/>
        <v/>
      </c>
      <c r="DM390" s="239" t="str">
        <f t="shared" si="595"/>
        <v/>
      </c>
      <c r="DN390" s="239" t="str">
        <f t="shared" si="596"/>
        <v/>
      </c>
      <c r="DO390" s="239" t="str">
        <f t="shared" si="597"/>
        <v/>
      </c>
      <c r="DP390" s="239" t="str">
        <f t="shared" si="598"/>
        <v/>
      </c>
    </row>
    <row r="391" spans="1:120" ht="35.25" hidden="1" customHeight="1" x14ac:dyDescent="0.25">
      <c r="A391" s="49" t="s">
        <v>4509</v>
      </c>
      <c r="B391" s="49">
        <v>105</v>
      </c>
      <c r="C391" s="49" t="s">
        <v>55</v>
      </c>
      <c r="D391" s="49" t="s">
        <v>1690</v>
      </c>
      <c r="E391" s="49">
        <v>0</v>
      </c>
      <c r="F391" s="49" t="s">
        <v>1709</v>
      </c>
      <c r="G391" s="49" t="str">
        <f t="shared" si="600"/>
        <v>105-2</v>
      </c>
      <c r="H391" s="49" t="s">
        <v>75</v>
      </c>
      <c r="I391" s="49" t="s">
        <v>196</v>
      </c>
      <c r="J391" s="49" t="s">
        <v>80</v>
      </c>
      <c r="K391" s="49" t="s">
        <v>144</v>
      </c>
      <c r="L391" s="49" t="s">
        <v>79</v>
      </c>
      <c r="M391" s="49" t="s">
        <v>80</v>
      </c>
      <c r="N391" s="49" t="s">
        <v>126</v>
      </c>
      <c r="O391" s="49" t="s">
        <v>80</v>
      </c>
      <c r="P391" s="49" t="s">
        <v>1710</v>
      </c>
      <c r="Q391" s="50">
        <v>0.2</v>
      </c>
      <c r="R391" s="50"/>
      <c r="S391" s="49">
        <v>1</v>
      </c>
      <c r="T391" s="49" t="s">
        <v>84</v>
      </c>
      <c r="U391" s="49" t="s">
        <v>1711</v>
      </c>
      <c r="V391" s="51">
        <v>44986</v>
      </c>
      <c r="W391" s="51">
        <v>45058</v>
      </c>
      <c r="X391" s="49" t="s">
        <v>1712</v>
      </c>
      <c r="Y391" s="49" t="s">
        <v>167</v>
      </c>
      <c r="Z391" s="59" t="s">
        <v>100</v>
      </c>
      <c r="AA391" s="60">
        <v>1</v>
      </c>
      <c r="AB391" s="60" t="s">
        <v>1713</v>
      </c>
      <c r="AC391" s="69">
        <v>45058</v>
      </c>
      <c r="AD391" s="60">
        <v>1</v>
      </c>
      <c r="AE391" s="60" t="s">
        <v>1714</v>
      </c>
      <c r="AF391" s="69">
        <v>45072</v>
      </c>
      <c r="AG391" s="57" t="s">
        <v>79</v>
      </c>
      <c r="AH391" s="52" t="s">
        <v>92</v>
      </c>
      <c r="AI391" s="52">
        <f t="shared" si="516"/>
        <v>0.2</v>
      </c>
      <c r="AJ391" s="52"/>
      <c r="AK391" s="52"/>
      <c r="AL391" s="239" t="str">
        <f t="shared" si="536"/>
        <v/>
      </c>
      <c r="AM391" s="239" t="str">
        <f t="shared" si="537"/>
        <v/>
      </c>
      <c r="AN391" s="239" t="str">
        <f t="shared" si="538"/>
        <v/>
      </c>
      <c r="AO391" s="239" t="str">
        <f t="shared" si="539"/>
        <v/>
      </c>
      <c r="AP391" s="239" t="str">
        <f t="shared" si="540"/>
        <v/>
      </c>
      <c r="AQ391" s="239" t="str">
        <f t="shared" si="541"/>
        <v/>
      </c>
      <c r="AR391" s="239" t="str">
        <f t="shared" si="542"/>
        <v/>
      </c>
      <c r="AS391" s="239" t="str">
        <f t="shared" si="543"/>
        <v/>
      </c>
      <c r="AT391" s="239" t="str">
        <f t="shared" si="544"/>
        <v/>
      </c>
      <c r="AU391" s="239" t="str">
        <f t="shared" si="518"/>
        <v/>
      </c>
      <c r="AV391" s="239" t="str">
        <f t="shared" si="519"/>
        <v/>
      </c>
      <c r="AW391" s="239" t="str">
        <f t="shared" si="520"/>
        <v/>
      </c>
      <c r="AX391" s="239" t="str">
        <f t="shared" si="521"/>
        <v/>
      </c>
      <c r="AY391" s="239" t="str">
        <f t="shared" si="522"/>
        <v/>
      </c>
      <c r="AZ391" s="239" t="str">
        <f t="shared" si="523"/>
        <v/>
      </c>
      <c r="BA391" s="239" t="str">
        <f t="shared" si="524"/>
        <v/>
      </c>
      <c r="BB391" s="239" t="str">
        <f t="shared" si="525"/>
        <v/>
      </c>
      <c r="BC391" s="239" t="str">
        <f t="shared" si="526"/>
        <v/>
      </c>
      <c r="BD391" s="239" t="str">
        <f t="shared" si="527"/>
        <v/>
      </c>
      <c r="BE391" s="239" t="str">
        <f t="shared" si="528"/>
        <v/>
      </c>
      <c r="BF391" s="239" t="str">
        <f t="shared" si="529"/>
        <v/>
      </c>
      <c r="BG391" s="239" t="str">
        <f t="shared" si="530"/>
        <v/>
      </c>
      <c r="BH391" s="239" t="str">
        <f t="shared" si="531"/>
        <v/>
      </c>
      <c r="BI391" s="239" t="str">
        <f t="shared" si="532"/>
        <v/>
      </c>
      <c r="BJ391" s="239" t="str">
        <f t="shared" si="533"/>
        <v/>
      </c>
      <c r="BK391" s="239" t="str">
        <f t="shared" si="534"/>
        <v/>
      </c>
      <c r="BL391" s="239" t="str">
        <f t="shared" si="535"/>
        <v/>
      </c>
      <c r="BN391" s="239" t="str">
        <f t="shared" si="545"/>
        <v/>
      </c>
      <c r="BO391" s="239" t="str">
        <f t="shared" si="546"/>
        <v/>
      </c>
      <c r="BP391" s="239" t="str">
        <f t="shared" si="547"/>
        <v/>
      </c>
      <c r="BQ391" s="239" t="str">
        <f t="shared" si="548"/>
        <v/>
      </c>
      <c r="BR391" s="239" t="str">
        <f t="shared" si="549"/>
        <v/>
      </c>
      <c r="BS391" s="239" t="str">
        <f t="shared" si="550"/>
        <v/>
      </c>
      <c r="BT391" s="239" t="str">
        <f t="shared" si="551"/>
        <v/>
      </c>
      <c r="BU391" s="239" t="str">
        <f t="shared" si="552"/>
        <v/>
      </c>
      <c r="BV391" s="239" t="str">
        <f t="shared" si="553"/>
        <v/>
      </c>
      <c r="BW391" s="239" t="str">
        <f t="shared" si="554"/>
        <v/>
      </c>
      <c r="BX391" s="239" t="str">
        <f t="shared" si="555"/>
        <v/>
      </c>
      <c r="BY391" s="239" t="str">
        <f t="shared" si="556"/>
        <v/>
      </c>
      <c r="BZ391" s="239" t="str">
        <f t="shared" si="557"/>
        <v/>
      </c>
      <c r="CA391" s="239" t="str">
        <f t="shared" si="558"/>
        <v/>
      </c>
      <c r="CB391" s="239" t="str">
        <f t="shared" si="559"/>
        <v/>
      </c>
      <c r="CC391" s="239" t="str">
        <f t="shared" si="560"/>
        <v/>
      </c>
      <c r="CD391" s="239" t="str">
        <f t="shared" si="561"/>
        <v/>
      </c>
      <c r="CE391" s="239" t="str">
        <f t="shared" si="562"/>
        <v/>
      </c>
      <c r="CF391" s="239" t="str">
        <f t="shared" si="563"/>
        <v/>
      </c>
      <c r="CG391" s="239" t="str">
        <f t="shared" si="564"/>
        <v/>
      </c>
      <c r="CH391" s="239" t="str">
        <f t="shared" si="565"/>
        <v/>
      </c>
      <c r="CI391" s="239" t="str">
        <f t="shared" si="566"/>
        <v/>
      </c>
      <c r="CJ391" s="239" t="str">
        <f t="shared" si="567"/>
        <v/>
      </c>
      <c r="CK391" s="239" t="str">
        <f t="shared" si="568"/>
        <v/>
      </c>
      <c r="CL391" s="239" t="str">
        <f t="shared" si="569"/>
        <v/>
      </c>
      <c r="CM391" s="239" t="str">
        <f t="shared" si="570"/>
        <v/>
      </c>
      <c r="CN391" s="239" t="str">
        <f t="shared" si="571"/>
        <v/>
      </c>
      <c r="CP391" s="239" t="str">
        <f t="shared" si="572"/>
        <v/>
      </c>
      <c r="CQ391" s="239" t="str">
        <f t="shared" si="573"/>
        <v/>
      </c>
      <c r="CR391" s="239" t="str">
        <f t="shared" si="574"/>
        <v/>
      </c>
      <c r="CS391" s="239" t="str">
        <f t="shared" si="575"/>
        <v/>
      </c>
      <c r="CT391" s="239" t="str">
        <f t="shared" si="576"/>
        <v/>
      </c>
      <c r="CU391" s="239" t="str">
        <f t="shared" si="577"/>
        <v/>
      </c>
      <c r="CV391" s="239" t="str">
        <f t="shared" si="578"/>
        <v/>
      </c>
      <c r="CW391" s="239" t="str">
        <f t="shared" si="579"/>
        <v/>
      </c>
      <c r="CX391" s="239" t="str">
        <f t="shared" si="580"/>
        <v/>
      </c>
      <c r="CY391" s="239" t="str">
        <f t="shared" si="581"/>
        <v/>
      </c>
      <c r="CZ391" s="239" t="str">
        <f t="shared" si="582"/>
        <v/>
      </c>
      <c r="DA391" s="239" t="str">
        <f t="shared" si="583"/>
        <v/>
      </c>
      <c r="DB391" s="239" t="str">
        <f t="shared" si="584"/>
        <v/>
      </c>
      <c r="DC391" s="239" t="str">
        <f t="shared" si="585"/>
        <v/>
      </c>
      <c r="DD391" s="239" t="str">
        <f t="shared" si="586"/>
        <v/>
      </c>
      <c r="DE391" s="239" t="str">
        <f t="shared" si="587"/>
        <v/>
      </c>
      <c r="DF391" s="239" t="str">
        <f t="shared" si="588"/>
        <v/>
      </c>
      <c r="DG391" s="239" t="str">
        <f t="shared" si="589"/>
        <v/>
      </c>
      <c r="DH391" s="239" t="str">
        <f t="shared" si="590"/>
        <v/>
      </c>
      <c r="DI391" s="239" t="str">
        <f t="shared" si="591"/>
        <v/>
      </c>
      <c r="DJ391" s="239" t="str">
        <f t="shared" si="592"/>
        <v/>
      </c>
      <c r="DK391" s="239" t="str">
        <f t="shared" si="593"/>
        <v/>
      </c>
      <c r="DL391" s="239" t="str">
        <f t="shared" si="594"/>
        <v/>
      </c>
      <c r="DM391" s="239" t="str">
        <f t="shared" si="595"/>
        <v/>
      </c>
      <c r="DN391" s="239" t="str">
        <f t="shared" si="596"/>
        <v/>
      </c>
      <c r="DO391" s="239" t="str">
        <f t="shared" si="597"/>
        <v/>
      </c>
      <c r="DP391" s="239" t="str">
        <f t="shared" si="598"/>
        <v/>
      </c>
    </row>
    <row r="392" spans="1:120" ht="35.25" hidden="1" customHeight="1" x14ac:dyDescent="0.25">
      <c r="A392" s="53" t="s">
        <v>4509</v>
      </c>
      <c r="B392" s="53">
        <v>105</v>
      </c>
      <c r="C392" s="53" t="s">
        <v>55</v>
      </c>
      <c r="D392" s="53" t="s">
        <v>1690</v>
      </c>
      <c r="E392" s="53">
        <v>0</v>
      </c>
      <c r="F392" s="53" t="s">
        <v>1715</v>
      </c>
      <c r="G392" s="53" t="str">
        <f t="shared" si="600"/>
        <v>105-2</v>
      </c>
      <c r="H392" s="53" t="s">
        <v>94</v>
      </c>
      <c r="I392" s="53" t="s">
        <v>196</v>
      </c>
      <c r="J392" s="53" t="s">
        <v>80</v>
      </c>
      <c r="K392" s="53" t="s">
        <v>80</v>
      </c>
      <c r="L392" s="53" t="s">
        <v>80</v>
      </c>
      <c r="M392" s="53" t="s">
        <v>80</v>
      </c>
      <c r="N392" s="53" t="s">
        <v>80</v>
      </c>
      <c r="O392" s="53" t="s">
        <v>80</v>
      </c>
      <c r="P392" s="53" t="s">
        <v>1716</v>
      </c>
      <c r="Q392" s="52">
        <v>0.5</v>
      </c>
      <c r="R392" s="52">
        <f>+Q392*Q391</f>
        <v>0.1</v>
      </c>
      <c r="S392" s="53">
        <v>1</v>
      </c>
      <c r="T392" s="53" t="s">
        <v>84</v>
      </c>
      <c r="U392" s="53" t="s">
        <v>1717</v>
      </c>
      <c r="V392" s="23">
        <v>44986</v>
      </c>
      <c r="W392" s="23">
        <v>45009</v>
      </c>
      <c r="X392" s="53" t="s">
        <v>1696</v>
      </c>
      <c r="Y392" s="49" t="s">
        <v>97</v>
      </c>
      <c r="Z392" s="59" t="s">
        <v>100</v>
      </c>
      <c r="AA392" s="60">
        <v>1</v>
      </c>
      <c r="AB392" s="62" t="s">
        <v>1718</v>
      </c>
      <c r="AC392" s="62">
        <v>45009</v>
      </c>
      <c r="AD392" s="60">
        <v>1</v>
      </c>
      <c r="AE392" s="62" t="s">
        <v>1719</v>
      </c>
      <c r="AF392" s="62">
        <v>45016</v>
      </c>
      <c r="AG392" s="60" t="s">
        <v>79</v>
      </c>
      <c r="AH392" s="60">
        <v>1</v>
      </c>
      <c r="AI392" s="52">
        <f t="shared" si="516"/>
        <v>0.1</v>
      </c>
      <c r="AJ392" s="52">
        <f>+AI392/R392</f>
        <v>1</v>
      </c>
      <c r="AK392" s="52"/>
      <c r="AL392" s="239" t="str">
        <f t="shared" si="536"/>
        <v/>
      </c>
      <c r="AM392" s="239" t="str">
        <f t="shared" si="537"/>
        <v/>
      </c>
      <c r="AN392" s="239" t="str">
        <f t="shared" si="538"/>
        <v/>
      </c>
      <c r="AO392" s="239" t="str">
        <f t="shared" si="539"/>
        <v/>
      </c>
      <c r="AP392" s="239" t="str">
        <f t="shared" si="540"/>
        <v/>
      </c>
      <c r="AQ392" s="239" t="str">
        <f t="shared" si="541"/>
        <v/>
      </c>
      <c r="AR392" s="239" t="str">
        <f t="shared" si="542"/>
        <v/>
      </c>
      <c r="AS392" s="239" t="str">
        <f t="shared" si="543"/>
        <v/>
      </c>
      <c r="AT392" s="239" t="str">
        <f t="shared" si="544"/>
        <v/>
      </c>
      <c r="AU392" s="239" t="str">
        <f t="shared" si="518"/>
        <v/>
      </c>
      <c r="AV392" s="239" t="str">
        <f t="shared" si="519"/>
        <v/>
      </c>
      <c r="AW392" s="239" t="str">
        <f t="shared" si="520"/>
        <v/>
      </c>
      <c r="AX392" s="239" t="str">
        <f t="shared" si="521"/>
        <v/>
      </c>
      <c r="AY392" s="239" t="str">
        <f t="shared" si="522"/>
        <v/>
      </c>
      <c r="AZ392" s="239" t="str">
        <f t="shared" si="523"/>
        <v/>
      </c>
      <c r="BA392" s="239" t="str">
        <f t="shared" si="524"/>
        <v/>
      </c>
      <c r="BB392" s="239" t="str">
        <f t="shared" si="525"/>
        <v/>
      </c>
      <c r="BC392" s="239" t="str">
        <f t="shared" si="526"/>
        <v/>
      </c>
      <c r="BD392" s="239" t="str">
        <f t="shared" si="527"/>
        <v/>
      </c>
      <c r="BE392" s="239" t="str">
        <f t="shared" si="528"/>
        <v/>
      </c>
      <c r="BF392" s="239" t="str">
        <f t="shared" si="529"/>
        <v/>
      </c>
      <c r="BG392" s="239" t="str">
        <f t="shared" si="530"/>
        <v/>
      </c>
      <c r="BH392" s="239" t="str">
        <f t="shared" si="531"/>
        <v/>
      </c>
      <c r="BI392" s="239" t="str">
        <f t="shared" si="532"/>
        <v/>
      </c>
      <c r="BJ392" s="239" t="str">
        <f t="shared" si="533"/>
        <v/>
      </c>
      <c r="BK392" s="239" t="str">
        <f t="shared" si="534"/>
        <v/>
      </c>
      <c r="BL392" s="239" t="str">
        <f t="shared" si="535"/>
        <v/>
      </c>
      <c r="BN392" s="239" t="str">
        <f t="shared" si="545"/>
        <v/>
      </c>
      <c r="BO392" s="239" t="str">
        <f t="shared" si="546"/>
        <v/>
      </c>
      <c r="BP392" s="239" t="str">
        <f t="shared" si="547"/>
        <v/>
      </c>
      <c r="BQ392" s="239" t="str">
        <f t="shared" si="548"/>
        <v/>
      </c>
      <c r="BR392" s="239" t="str">
        <f t="shared" si="549"/>
        <v/>
      </c>
      <c r="BS392" s="239" t="str">
        <f t="shared" si="550"/>
        <v/>
      </c>
      <c r="BT392" s="239" t="str">
        <f t="shared" si="551"/>
        <v/>
      </c>
      <c r="BU392" s="239" t="str">
        <f t="shared" si="552"/>
        <v/>
      </c>
      <c r="BV392" s="239" t="str">
        <f t="shared" si="553"/>
        <v/>
      </c>
      <c r="BW392" s="239" t="str">
        <f t="shared" si="554"/>
        <v/>
      </c>
      <c r="BX392" s="239" t="str">
        <f t="shared" si="555"/>
        <v/>
      </c>
      <c r="BY392" s="239" t="str">
        <f t="shared" si="556"/>
        <v/>
      </c>
      <c r="BZ392" s="239" t="str">
        <f t="shared" si="557"/>
        <v/>
      </c>
      <c r="CA392" s="239" t="str">
        <f t="shared" si="558"/>
        <v/>
      </c>
      <c r="CB392" s="239" t="str">
        <f t="shared" si="559"/>
        <v/>
      </c>
      <c r="CC392" s="239" t="str">
        <f t="shared" si="560"/>
        <v/>
      </c>
      <c r="CD392" s="239" t="str">
        <f t="shared" si="561"/>
        <v/>
      </c>
      <c r="CE392" s="239" t="str">
        <f t="shared" si="562"/>
        <v/>
      </c>
      <c r="CF392" s="239" t="str">
        <f t="shared" si="563"/>
        <v/>
      </c>
      <c r="CG392" s="239" t="str">
        <f t="shared" si="564"/>
        <v/>
      </c>
      <c r="CH392" s="239" t="str">
        <f t="shared" si="565"/>
        <v/>
      </c>
      <c r="CI392" s="239" t="str">
        <f t="shared" si="566"/>
        <v/>
      </c>
      <c r="CJ392" s="239" t="str">
        <f t="shared" si="567"/>
        <v/>
      </c>
      <c r="CK392" s="239" t="str">
        <f t="shared" si="568"/>
        <v/>
      </c>
      <c r="CL392" s="239" t="str">
        <f t="shared" si="569"/>
        <v/>
      </c>
      <c r="CM392" s="239" t="str">
        <f t="shared" si="570"/>
        <v/>
      </c>
      <c r="CN392" s="239" t="str">
        <f t="shared" si="571"/>
        <v/>
      </c>
      <c r="CP392" s="239" t="str">
        <f t="shared" si="572"/>
        <v/>
      </c>
      <c r="CQ392" s="239" t="str">
        <f t="shared" si="573"/>
        <v/>
      </c>
      <c r="CR392" s="239" t="str">
        <f t="shared" si="574"/>
        <v/>
      </c>
      <c r="CS392" s="239" t="str">
        <f t="shared" si="575"/>
        <v/>
      </c>
      <c r="CT392" s="239" t="str">
        <f t="shared" si="576"/>
        <v/>
      </c>
      <c r="CU392" s="239" t="str">
        <f t="shared" si="577"/>
        <v/>
      </c>
      <c r="CV392" s="239" t="str">
        <f t="shared" si="578"/>
        <v/>
      </c>
      <c r="CW392" s="239" t="str">
        <f t="shared" si="579"/>
        <v/>
      </c>
      <c r="CX392" s="239" t="str">
        <f t="shared" si="580"/>
        <v/>
      </c>
      <c r="CY392" s="239" t="str">
        <f t="shared" si="581"/>
        <v/>
      </c>
      <c r="CZ392" s="239" t="str">
        <f t="shared" si="582"/>
        <v/>
      </c>
      <c r="DA392" s="239" t="str">
        <f t="shared" si="583"/>
        <v/>
      </c>
      <c r="DB392" s="239" t="str">
        <f t="shared" si="584"/>
        <v/>
      </c>
      <c r="DC392" s="239" t="str">
        <f t="shared" si="585"/>
        <v/>
      </c>
      <c r="DD392" s="239" t="str">
        <f t="shared" si="586"/>
        <v/>
      </c>
      <c r="DE392" s="239" t="str">
        <f t="shared" si="587"/>
        <v/>
      </c>
      <c r="DF392" s="239" t="str">
        <f t="shared" si="588"/>
        <v/>
      </c>
      <c r="DG392" s="239" t="str">
        <f t="shared" si="589"/>
        <v/>
      </c>
      <c r="DH392" s="239" t="str">
        <f t="shared" si="590"/>
        <v/>
      </c>
      <c r="DI392" s="239" t="str">
        <f t="shared" si="591"/>
        <v/>
      </c>
      <c r="DJ392" s="239" t="str">
        <f t="shared" si="592"/>
        <v/>
      </c>
      <c r="DK392" s="239" t="str">
        <f t="shared" si="593"/>
        <v/>
      </c>
      <c r="DL392" s="239" t="str">
        <f t="shared" si="594"/>
        <v/>
      </c>
      <c r="DM392" s="239" t="str">
        <f t="shared" si="595"/>
        <v/>
      </c>
      <c r="DN392" s="239" t="str">
        <f t="shared" si="596"/>
        <v/>
      </c>
      <c r="DO392" s="239" t="str">
        <f t="shared" si="597"/>
        <v/>
      </c>
      <c r="DP392" s="239" t="str">
        <f t="shared" si="598"/>
        <v/>
      </c>
    </row>
    <row r="393" spans="1:120" ht="35.25" hidden="1" customHeight="1" x14ac:dyDescent="0.25">
      <c r="A393" s="53" t="s">
        <v>4509</v>
      </c>
      <c r="B393" s="53">
        <v>105</v>
      </c>
      <c r="C393" s="53" t="s">
        <v>55</v>
      </c>
      <c r="D393" s="53" t="s">
        <v>1690</v>
      </c>
      <c r="E393" s="53">
        <v>0</v>
      </c>
      <c r="F393" s="53" t="s">
        <v>1720</v>
      </c>
      <c r="G393" s="53" t="str">
        <f t="shared" si="600"/>
        <v>105-2</v>
      </c>
      <c r="H393" s="53" t="s">
        <v>102</v>
      </c>
      <c r="I393" s="53" t="s">
        <v>196</v>
      </c>
      <c r="J393" s="53" t="s">
        <v>80</v>
      </c>
      <c r="K393" s="53" t="s">
        <v>80</v>
      </c>
      <c r="L393" s="53" t="s">
        <v>80</v>
      </c>
      <c r="M393" s="53" t="s">
        <v>80</v>
      </c>
      <c r="N393" s="53" t="s">
        <v>80</v>
      </c>
      <c r="O393" s="53" t="s">
        <v>80</v>
      </c>
      <c r="P393" s="53" t="s">
        <v>1721</v>
      </c>
      <c r="Q393" s="52">
        <v>0</v>
      </c>
      <c r="R393" s="52">
        <f>+Q393*Q391</f>
        <v>0</v>
      </c>
      <c r="S393" s="53">
        <v>1</v>
      </c>
      <c r="T393" s="53" t="s">
        <v>84</v>
      </c>
      <c r="U393" s="53" t="s">
        <v>1722</v>
      </c>
      <c r="V393" s="23">
        <v>45012</v>
      </c>
      <c r="W393" s="23">
        <v>45027</v>
      </c>
      <c r="X393" s="53" t="s">
        <v>214</v>
      </c>
      <c r="Y393" s="49" t="s">
        <v>167</v>
      </c>
      <c r="Z393" s="59" t="s">
        <v>100</v>
      </c>
      <c r="AA393" s="60">
        <v>1</v>
      </c>
      <c r="AB393" s="62" t="s">
        <v>1723</v>
      </c>
      <c r="AC393" s="62">
        <v>45029</v>
      </c>
      <c r="AD393" s="60">
        <v>1</v>
      </c>
      <c r="AE393" s="62" t="s">
        <v>1724</v>
      </c>
      <c r="AF393" s="62">
        <v>45029</v>
      </c>
      <c r="AG393" s="60" t="s">
        <v>79</v>
      </c>
      <c r="AH393" s="60">
        <v>1</v>
      </c>
      <c r="AI393" s="52">
        <f t="shared" ref="AI393:AI455" si="609">+IF(H393="Producto",AD393*Q393,AD393*R393)</f>
        <v>0</v>
      </c>
      <c r="AJ393" s="52"/>
      <c r="AK393" s="52"/>
      <c r="AL393" s="239" t="str">
        <f t="shared" si="536"/>
        <v/>
      </c>
      <c r="AM393" s="239" t="str">
        <f t="shared" si="537"/>
        <v/>
      </c>
      <c r="AN393" s="239" t="str">
        <f t="shared" si="538"/>
        <v/>
      </c>
      <c r="AO393" s="239" t="str">
        <f t="shared" si="539"/>
        <v/>
      </c>
      <c r="AP393" s="239">
        <f t="shared" si="540"/>
        <v>1</v>
      </c>
      <c r="AQ393" s="239" t="str">
        <f t="shared" si="541"/>
        <v/>
      </c>
      <c r="AR393" s="239" t="str">
        <f t="shared" si="542"/>
        <v/>
      </c>
      <c r="AS393" s="239" t="str">
        <f t="shared" si="543"/>
        <v/>
      </c>
      <c r="AT393" s="239" t="str">
        <f t="shared" si="544"/>
        <v/>
      </c>
      <c r="AU393" s="239" t="str">
        <f t="shared" ref="AU393:AU456" si="610">IF(AU$8=$C393,"",IF($H393="Producto","",IF(ISNUMBER(FIND(AU$8,$X393,1)),AD393,"")))</f>
        <v/>
      </c>
      <c r="AV393" s="239" t="str">
        <f t="shared" ref="AV393:AV456" si="611">IF(AV$8=$C393,"",IF($H393="Producto","",IF(ISNUMBER(FIND(AV$8,$X393,1)),AD393,"")))</f>
        <v/>
      </c>
      <c r="AW393" s="239" t="str">
        <f t="shared" ref="AW393:AW456" si="612">IF(AW$8=$C393,"",IF($H393="Producto","",IF(ISNUMBER(FIND(AW$8,$X393,1)),AD393,"")))</f>
        <v/>
      </c>
      <c r="AX393" s="239" t="str">
        <f t="shared" ref="AX393:AX456" si="613">IF(AX$8=$C393,"",IF($H393="Producto","",IF(ISNUMBER(FIND(AX$8,$X393,1)),AD393,"")))</f>
        <v/>
      </c>
      <c r="AY393" s="239" t="str">
        <f t="shared" ref="AY393:AY456" si="614">IF(AY$8=$C393,"",IF($H393="Producto","",IF(ISNUMBER(FIND(AY$8,$X393,1)),AD393,"")))</f>
        <v/>
      </c>
      <c r="AZ393" s="239" t="str">
        <f t="shared" ref="AZ393:AZ456" si="615">IF(AZ$8=$C393,"",IF($H393="Producto","",IF(ISNUMBER(FIND(AZ$8,$X393,1)),AD393,"")))</f>
        <v/>
      </c>
      <c r="BA393" s="239" t="str">
        <f t="shared" ref="BA393:BA456" si="616">IF(BA$8=$C393,"",IF($H393="Producto","",IF(ISNUMBER(FIND(BA$8,$X393,1)),AD393,"")))</f>
        <v/>
      </c>
      <c r="BB393" s="239" t="str">
        <f t="shared" ref="BB393:BB456" si="617">IF(BB$8=$C393,"",IF($H393="Producto","",IF(ISNUMBER(FIND(BB$8,$X393,1)),AD393,"")))</f>
        <v/>
      </c>
      <c r="BC393" s="239" t="str">
        <f t="shared" ref="BC393:BC456" si="618">IF(BC$8=$C393,"",IF($H393="Producto","",IF(ISNUMBER(FIND(BC$8,$X393,1)),AD393,"")))</f>
        <v/>
      </c>
      <c r="BD393" s="239" t="str">
        <f t="shared" ref="BD393:BD456" si="619">IF(BD$8=$C393,"",IF($H393="Producto","",IF(ISNUMBER(FIND(BD$8,$X393,1)),AD393,"")))</f>
        <v/>
      </c>
      <c r="BE393" s="239" t="str">
        <f t="shared" ref="BE393:BE456" si="620">IF(BE$8=$C393,"",IF($H393="Producto","",IF(ISNUMBER(FIND(BE$8,$X393,1)),AD393,"")))</f>
        <v/>
      </c>
      <c r="BF393" s="239" t="str">
        <f t="shared" ref="BF393:BF456" si="621">IF(BF$8=$C393,"",IF($H393="Producto","",IF(ISNUMBER(FIND(BF$8,$X393,1)),AD393,"")))</f>
        <v/>
      </c>
      <c r="BG393" s="239" t="str">
        <f t="shared" ref="BG393:BG456" si="622">IF(BG$8=$C393,"",IF($H393="Producto","",IF(ISNUMBER(FIND(BG$8,$X393,1)),AD393,"")))</f>
        <v/>
      </c>
      <c r="BH393" s="239" t="str">
        <f t="shared" ref="BH393:BH456" si="623">IF(BH$8=$C393,"",IF($H393="Producto","",IF(ISNUMBER(FIND(BH$8,$X393,1)),AD393,"")))</f>
        <v/>
      </c>
      <c r="BI393" s="239" t="str">
        <f t="shared" ref="BI393:BI456" si="624">IF(BI$8=$C393,"",IF($H393="Producto","",IF(ISNUMBER(FIND(BI$8,$X393,1)),AD393,"")))</f>
        <v/>
      </c>
      <c r="BJ393" s="239" t="str">
        <f t="shared" ref="BJ393:BJ456" si="625">IF(BJ$8=$C393,"",IF($H393="Producto","",IF(ISNUMBER(FIND(BJ$8,$X393,1)),AD393,"")))</f>
        <v/>
      </c>
      <c r="BK393" s="239" t="str">
        <f t="shared" ref="BK393:BK456" si="626">IF(BK$8=$C393,"",IF($H393="Producto","",IF(ISNUMBER(FIND(BK$8,$X393,1)),AD393,"")))</f>
        <v/>
      </c>
      <c r="BL393" s="239" t="str">
        <f t="shared" ref="BL393:BL456" si="627">IF(BL$8=$C393,"",IF($H393="Producto","",IF(ISNUMBER(FIND(BL$8,$X393,1)),AD393,"")))</f>
        <v/>
      </c>
      <c r="BN393" s="239" t="str">
        <f t="shared" si="545"/>
        <v/>
      </c>
      <c r="BO393" s="239" t="str">
        <f t="shared" si="546"/>
        <v/>
      </c>
      <c r="BP393" s="239" t="str">
        <f t="shared" si="547"/>
        <v/>
      </c>
      <c r="BQ393" s="239" t="str">
        <f t="shared" si="548"/>
        <v/>
      </c>
      <c r="BR393" s="239">
        <f t="shared" si="549"/>
        <v>1</v>
      </c>
      <c r="BS393" s="239" t="str">
        <f t="shared" si="550"/>
        <v/>
      </c>
      <c r="BT393" s="239" t="str">
        <f t="shared" si="551"/>
        <v/>
      </c>
      <c r="BU393" s="239" t="str">
        <f t="shared" si="552"/>
        <v/>
      </c>
      <c r="BV393" s="239" t="str">
        <f t="shared" si="553"/>
        <v/>
      </c>
      <c r="BW393" s="239" t="str">
        <f t="shared" si="554"/>
        <v/>
      </c>
      <c r="BX393" s="239" t="str">
        <f t="shared" si="555"/>
        <v/>
      </c>
      <c r="BY393" s="239" t="str">
        <f t="shared" si="556"/>
        <v/>
      </c>
      <c r="BZ393" s="239" t="str">
        <f t="shared" si="557"/>
        <v/>
      </c>
      <c r="CA393" s="239" t="str">
        <f t="shared" si="558"/>
        <v/>
      </c>
      <c r="CB393" s="239" t="str">
        <f t="shared" si="559"/>
        <v/>
      </c>
      <c r="CC393" s="239" t="str">
        <f t="shared" si="560"/>
        <v/>
      </c>
      <c r="CD393" s="239" t="str">
        <f t="shared" si="561"/>
        <v/>
      </c>
      <c r="CE393" s="239" t="str">
        <f t="shared" si="562"/>
        <v/>
      </c>
      <c r="CF393" s="239" t="str">
        <f t="shared" si="563"/>
        <v/>
      </c>
      <c r="CG393" s="239" t="str">
        <f t="shared" si="564"/>
        <v/>
      </c>
      <c r="CH393" s="239" t="str">
        <f t="shared" si="565"/>
        <v/>
      </c>
      <c r="CI393" s="239" t="str">
        <f t="shared" si="566"/>
        <v/>
      </c>
      <c r="CJ393" s="239" t="str">
        <f t="shared" si="567"/>
        <v/>
      </c>
      <c r="CK393" s="239" t="str">
        <f t="shared" si="568"/>
        <v/>
      </c>
      <c r="CL393" s="239" t="str">
        <f t="shared" si="569"/>
        <v/>
      </c>
      <c r="CM393" s="239" t="str">
        <f t="shared" si="570"/>
        <v/>
      </c>
      <c r="CN393" s="239" t="str">
        <f t="shared" si="571"/>
        <v/>
      </c>
      <c r="CP393" s="239" t="str">
        <f t="shared" si="572"/>
        <v/>
      </c>
      <c r="CQ393" s="239" t="str">
        <f t="shared" si="573"/>
        <v/>
      </c>
      <c r="CR393" s="239" t="str">
        <f t="shared" si="574"/>
        <v/>
      </c>
      <c r="CS393" s="239" t="str">
        <f t="shared" si="575"/>
        <v/>
      </c>
      <c r="CT393" s="239" t="str">
        <f t="shared" si="576"/>
        <v>2do trimestre</v>
      </c>
      <c r="CU393" s="239" t="str">
        <f t="shared" si="577"/>
        <v/>
      </c>
      <c r="CV393" s="239" t="str">
        <f t="shared" si="578"/>
        <v/>
      </c>
      <c r="CW393" s="239" t="str">
        <f t="shared" si="579"/>
        <v/>
      </c>
      <c r="CX393" s="239" t="str">
        <f t="shared" si="580"/>
        <v/>
      </c>
      <c r="CY393" s="239" t="str">
        <f t="shared" si="581"/>
        <v/>
      </c>
      <c r="CZ393" s="239" t="str">
        <f t="shared" si="582"/>
        <v/>
      </c>
      <c r="DA393" s="239" t="str">
        <f t="shared" si="583"/>
        <v/>
      </c>
      <c r="DB393" s="239" t="str">
        <f t="shared" si="584"/>
        <v/>
      </c>
      <c r="DC393" s="239" t="str">
        <f t="shared" si="585"/>
        <v/>
      </c>
      <c r="DD393" s="239" t="str">
        <f t="shared" si="586"/>
        <v/>
      </c>
      <c r="DE393" s="239" t="str">
        <f t="shared" si="587"/>
        <v/>
      </c>
      <c r="DF393" s="239" t="str">
        <f t="shared" si="588"/>
        <v/>
      </c>
      <c r="DG393" s="239" t="str">
        <f t="shared" si="589"/>
        <v/>
      </c>
      <c r="DH393" s="239" t="str">
        <f t="shared" si="590"/>
        <v/>
      </c>
      <c r="DI393" s="239" t="str">
        <f t="shared" si="591"/>
        <v/>
      </c>
      <c r="DJ393" s="239" t="str">
        <f t="shared" si="592"/>
        <v/>
      </c>
      <c r="DK393" s="239" t="str">
        <f t="shared" si="593"/>
        <v/>
      </c>
      <c r="DL393" s="239" t="str">
        <f t="shared" si="594"/>
        <v/>
      </c>
      <c r="DM393" s="239" t="str">
        <f t="shared" si="595"/>
        <v/>
      </c>
      <c r="DN393" s="239" t="str">
        <f t="shared" si="596"/>
        <v/>
      </c>
      <c r="DO393" s="239" t="str">
        <f t="shared" si="597"/>
        <v/>
      </c>
      <c r="DP393" s="239" t="str">
        <f t="shared" si="598"/>
        <v/>
      </c>
    </row>
    <row r="394" spans="1:120" ht="35.25" hidden="1" customHeight="1" x14ac:dyDescent="0.25">
      <c r="A394" s="53" t="s">
        <v>4509</v>
      </c>
      <c r="B394" s="53">
        <v>105</v>
      </c>
      <c r="C394" s="53" t="s">
        <v>55</v>
      </c>
      <c r="D394" s="53" t="s">
        <v>1690</v>
      </c>
      <c r="E394" s="53">
        <v>0</v>
      </c>
      <c r="F394" s="53" t="s">
        <v>1725</v>
      </c>
      <c r="G394" s="53" t="str">
        <f t="shared" si="600"/>
        <v>105-2</v>
      </c>
      <c r="H394" s="53" t="s">
        <v>94</v>
      </c>
      <c r="I394" s="53" t="s">
        <v>196</v>
      </c>
      <c r="J394" s="53" t="s">
        <v>80</v>
      </c>
      <c r="K394" s="53" t="s">
        <v>80</v>
      </c>
      <c r="L394" s="53" t="s">
        <v>80</v>
      </c>
      <c r="M394" s="53" t="s">
        <v>80</v>
      </c>
      <c r="N394" s="53" t="s">
        <v>80</v>
      </c>
      <c r="O394" s="53" t="s">
        <v>80</v>
      </c>
      <c r="P394" s="53" t="s">
        <v>1726</v>
      </c>
      <c r="Q394" s="52">
        <v>0.5</v>
      </c>
      <c r="R394" s="52">
        <f>+Q394*Q391</f>
        <v>0.1</v>
      </c>
      <c r="S394" s="53">
        <v>1</v>
      </c>
      <c r="T394" s="53" t="s">
        <v>84</v>
      </c>
      <c r="U394" s="53" t="s">
        <v>1727</v>
      </c>
      <c r="V394" s="23">
        <v>45028</v>
      </c>
      <c r="W394" s="23">
        <v>45044</v>
      </c>
      <c r="X394" s="53" t="s">
        <v>1696</v>
      </c>
      <c r="Y394" s="49" t="s">
        <v>167</v>
      </c>
      <c r="Z394" s="59" t="s">
        <v>100</v>
      </c>
      <c r="AA394" s="60">
        <v>1</v>
      </c>
      <c r="AB394" s="62" t="s">
        <v>1728</v>
      </c>
      <c r="AC394" s="62">
        <v>45044</v>
      </c>
      <c r="AD394" s="60">
        <v>1</v>
      </c>
      <c r="AE394" s="62" t="s">
        <v>1729</v>
      </c>
      <c r="AF394" s="62">
        <v>45054</v>
      </c>
      <c r="AG394" s="60" t="s">
        <v>125</v>
      </c>
      <c r="AH394" s="60">
        <v>0.95</v>
      </c>
      <c r="AI394" s="52">
        <f t="shared" si="609"/>
        <v>0.1</v>
      </c>
      <c r="AJ394" s="52">
        <f>+AI394/R394</f>
        <v>1</v>
      </c>
      <c r="AK394" s="52"/>
      <c r="AL394" s="239" t="str">
        <f t="shared" ref="AL394:AL457" si="628">IF(AL$8=$C394,"",IF($H394="Producto","",IF(ISNUMBER(FIND(AL$8,$X394,1)),AD394,"")))</f>
        <v/>
      </c>
      <c r="AM394" s="239" t="str">
        <f t="shared" ref="AM394:AM457" si="629">IF(AM$8=$C394,"",IF($H394="Producto","",IF(ISNUMBER(FIND(AM$8,$X394,1)),AD394,"")))</f>
        <v/>
      </c>
      <c r="AN394" s="239" t="str">
        <f t="shared" ref="AN394:AN457" si="630">IF(AN$8=$C394,"",IF($H394="Producto","",IF(ISNUMBER(FIND(AN$8,$X394,1)),AD394,"")))</f>
        <v/>
      </c>
      <c r="AO394" s="239" t="str">
        <f t="shared" ref="AO394:AO457" si="631">IF(AO$8=$C394,"",IF($H394="Producto","",IF(ISNUMBER(FIND(AO$8,$X394,1)),AD394,"")))</f>
        <v/>
      </c>
      <c r="AP394" s="239" t="str">
        <f t="shared" ref="AP394:AP457" si="632">IF(AP$8=$C394,"",IF($H394="Producto","",IF(ISNUMBER(FIND(AP$8,$X394,1)),AD394,"")))</f>
        <v/>
      </c>
      <c r="AQ394" s="239" t="str">
        <f t="shared" ref="AQ394:AQ457" si="633">IF(AQ$8=$C394,"",IF($H394="Producto","",IF(ISNUMBER(FIND(AQ$8,$X394,1)),AD394,"")))</f>
        <v/>
      </c>
      <c r="AR394" s="239" t="str">
        <f t="shared" ref="AR394:AR457" si="634">IF(AR$8=$C394,"",IF($H394="Producto","",IF(ISNUMBER(FIND(AR$8,$X394,1)),AD394,"")))</f>
        <v/>
      </c>
      <c r="AS394" s="239" t="str">
        <f t="shared" ref="AS394:AS457" si="635">IF(AS$8=$C394,"",IF($H394="Producto","",IF(ISNUMBER(FIND(AS$8,$X394,1)),AD394,"")))</f>
        <v/>
      </c>
      <c r="AT394" s="239" t="str">
        <f t="shared" ref="AT394:AT457" si="636">IF(AT$8=$C394,"",IF($H394="Producto","",IF(ISNUMBER(FIND(AT$8,$X394,1)),AD394,"")))</f>
        <v/>
      </c>
      <c r="AU394" s="239" t="str">
        <f t="shared" si="610"/>
        <v/>
      </c>
      <c r="AV394" s="239" t="str">
        <f t="shared" si="611"/>
        <v/>
      </c>
      <c r="AW394" s="239" t="str">
        <f t="shared" si="612"/>
        <v/>
      </c>
      <c r="AX394" s="239" t="str">
        <f t="shared" si="613"/>
        <v/>
      </c>
      <c r="AY394" s="239" t="str">
        <f t="shared" si="614"/>
        <v/>
      </c>
      <c r="AZ394" s="239" t="str">
        <f t="shared" si="615"/>
        <v/>
      </c>
      <c r="BA394" s="239" t="str">
        <f t="shared" si="616"/>
        <v/>
      </c>
      <c r="BB394" s="239" t="str">
        <f t="shared" si="617"/>
        <v/>
      </c>
      <c r="BC394" s="239" t="str">
        <f t="shared" si="618"/>
        <v/>
      </c>
      <c r="BD394" s="239" t="str">
        <f t="shared" si="619"/>
        <v/>
      </c>
      <c r="BE394" s="239" t="str">
        <f t="shared" si="620"/>
        <v/>
      </c>
      <c r="BF394" s="239" t="str">
        <f t="shared" si="621"/>
        <v/>
      </c>
      <c r="BG394" s="239" t="str">
        <f t="shared" si="622"/>
        <v/>
      </c>
      <c r="BH394" s="239" t="str">
        <f t="shared" si="623"/>
        <v/>
      </c>
      <c r="BI394" s="239" t="str">
        <f t="shared" si="624"/>
        <v/>
      </c>
      <c r="BJ394" s="239" t="str">
        <f t="shared" si="625"/>
        <v/>
      </c>
      <c r="BK394" s="239" t="str">
        <f t="shared" si="626"/>
        <v/>
      </c>
      <c r="BL394" s="239" t="str">
        <f t="shared" si="627"/>
        <v/>
      </c>
      <c r="BN394" s="239" t="str">
        <f t="shared" ref="BN394:BN457" si="637">IF(AL$8=$C394,"",IF($H394="Producto","",IF(ISNUMBER(FIND(AL$8,$X394,1)),AH394,"")))</f>
        <v/>
      </c>
      <c r="BO394" s="239" t="str">
        <f t="shared" ref="BO394:BO457" si="638">IF(AM$8=$C394,"",IF($H394="Producto","",IF(ISNUMBER(FIND(AM$8,$X394,1)),AH394,"")))</f>
        <v/>
      </c>
      <c r="BP394" s="239" t="str">
        <f t="shared" ref="BP394:BP457" si="639">IF(AN$8=$C394,"",IF($H394="Producto","",IF(ISNUMBER(FIND(AN$8,$X394,1)),AH394,"")))</f>
        <v/>
      </c>
      <c r="BQ394" s="239" t="str">
        <f t="shared" ref="BQ394:BQ457" si="640">IF(AO$8=$C394,"",IF($H394="Producto","",IF(ISNUMBER(FIND(AO$8,$X394,1)),AH394,"")))</f>
        <v/>
      </c>
      <c r="BR394" s="239" t="str">
        <f t="shared" ref="BR394:BR457" si="641">IF(AP$8=$C394,"",IF($H394="Producto","",IF(ISNUMBER(FIND(AP$8,$X394,1)),AH394,"")))</f>
        <v/>
      </c>
      <c r="BS394" s="239" t="str">
        <f t="shared" ref="BS394:BS457" si="642">IF(AQ$8=$C394,"",IF($H394="Producto","",IF(ISNUMBER(FIND(AQ$8,$X394,1)),AH394,"")))</f>
        <v/>
      </c>
      <c r="BT394" s="239" t="str">
        <f t="shared" ref="BT394:BT457" si="643">IF(AR$8=$C394,"",IF($H394="Producto","",IF(ISNUMBER(FIND(AR$8,$X394,1)),AH394,"")))</f>
        <v/>
      </c>
      <c r="BU394" s="239" t="str">
        <f t="shared" ref="BU394:BU457" si="644">IF(AS$8=$C394,"",IF($H394="Producto","",IF(ISNUMBER(FIND(AS$8,$X394,1)),AH394,"")))</f>
        <v/>
      </c>
      <c r="BV394" s="239" t="str">
        <f t="shared" ref="BV394:BV457" si="645">IF(AT$8=$C394,"",IF($H394="Producto","",IF(ISNUMBER(FIND(AT$8,$X394,1)),AH394,"")))</f>
        <v/>
      </c>
      <c r="BW394" s="239" t="str">
        <f t="shared" ref="BW394:BW457" si="646">IF(AU$8=$C394,"",IF($H394="Producto","",IF(ISNUMBER(FIND(AU$8,$X394,1)),AH394,"")))</f>
        <v/>
      </c>
      <c r="BX394" s="239" t="str">
        <f t="shared" ref="BX394:BX457" si="647">IF(AV$8=$C394,"",IF($H394="Producto","",IF(ISNUMBER(FIND(AV$8,$X394,1)),AH394,"")))</f>
        <v/>
      </c>
      <c r="BY394" s="239" t="str">
        <f t="shared" ref="BY394:BY457" si="648">IF(AW$8=$C394,"",IF($H394="Producto","",IF(ISNUMBER(FIND(AW$8,$X394,1)),AH394,"")))</f>
        <v/>
      </c>
      <c r="BZ394" s="239" t="str">
        <f t="shared" ref="BZ394:BZ457" si="649">IF(AX$8=$C394,"",IF($H394="Producto","",IF(ISNUMBER(FIND(AX$8,$X394,1)),AH394,"")))</f>
        <v/>
      </c>
      <c r="CA394" s="239" t="str">
        <f t="shared" ref="CA394:CA457" si="650">IF(AY$8=$C394,"",IF($H394="Producto","",IF(ISNUMBER(FIND(AY$8,$X394,1)),AH394,"")))</f>
        <v/>
      </c>
      <c r="CB394" s="239" t="str">
        <f t="shared" ref="CB394:CB457" si="651">IF(AZ$8=$C394,"",IF($H394="Producto","",IF(ISNUMBER(FIND(AZ$8,$X394,1)),AH394,"")))</f>
        <v/>
      </c>
      <c r="CC394" s="239" t="str">
        <f t="shared" ref="CC394:CC457" si="652">IF(BA$8=$C394,"",IF($H394="Producto","",IF(ISNUMBER(FIND(BA$8,$X394,1)),AH394,"")))</f>
        <v/>
      </c>
      <c r="CD394" s="239" t="str">
        <f t="shared" ref="CD394:CD457" si="653">IF(BB$8=$C394,"",IF($H394="Producto","",IF(ISNUMBER(FIND(BB$8,$X394,1)),AH394,"")))</f>
        <v/>
      </c>
      <c r="CE394" s="239" t="str">
        <f t="shared" ref="CE394:CE457" si="654">IF(BC$8=$C394,"",IF($H394="Producto","",IF(ISNUMBER(FIND(BC$8,$X394,1)),AH394,"")))</f>
        <v/>
      </c>
      <c r="CF394" s="239" t="str">
        <f t="shared" ref="CF394:CF457" si="655">IF(BD$8=$C394,"",IF($H394="Producto","",IF(ISNUMBER(FIND(BD$8,$X394,1)),AH394,"")))</f>
        <v/>
      </c>
      <c r="CG394" s="239" t="str">
        <f t="shared" ref="CG394:CG457" si="656">IF(BE$8=$C394,"",IF($H394="Producto","",IF(ISNUMBER(FIND(BE$8,$X394,1)),AH394,"")))</f>
        <v/>
      </c>
      <c r="CH394" s="239" t="str">
        <f t="shared" ref="CH394:CH457" si="657">IF(BF$8=$C394,"",IF($H394="Producto","",IF(ISNUMBER(FIND(BF$8,$X394,1)),AH394,"")))</f>
        <v/>
      </c>
      <c r="CI394" s="239" t="str">
        <f t="shared" ref="CI394:CI457" si="658">IF(BG$8=$C394,"",IF($H394="Producto","",IF(ISNUMBER(FIND(BG$8,$X394,1)),AH394,"")))</f>
        <v/>
      </c>
      <c r="CJ394" s="239" t="str">
        <f t="shared" ref="CJ394:CJ457" si="659">IF(BH$8=$C394,"",IF($H394="Producto","",IF(ISNUMBER(FIND(BH$8,$X394,1)),AH394,"")))</f>
        <v/>
      </c>
      <c r="CK394" s="239" t="str">
        <f t="shared" ref="CK394:CK457" si="660">IF(BI$8=$C394,"",IF($H394="Producto","",IF(ISNUMBER(FIND(BI$8,$X394,1)),AH394,"")))</f>
        <v/>
      </c>
      <c r="CL394" s="239" t="str">
        <f t="shared" ref="CL394:CL457" si="661">IF(BJ$8=$C394,"",IF($H394="Producto","",IF(ISNUMBER(FIND(BJ$8,$X394,1)),AH394,"")))</f>
        <v/>
      </c>
      <c r="CM394" s="239" t="str">
        <f t="shared" ref="CM394:CM457" si="662">IF(BK$8=$C394,"",IF($H394="Producto","",IF(ISNUMBER(FIND(BK$8,$X394,1)),AH394,"")))</f>
        <v/>
      </c>
      <c r="CN394" s="239" t="str">
        <f t="shared" ref="CN394:CN457" si="663">IF(BL$8=$C394,"",IF($H394="Producto","",IF(ISNUMBER(FIND(BL$8,$X394,1)),AH394,"")))</f>
        <v/>
      </c>
      <c r="CP394" s="239" t="str">
        <f t="shared" ref="CP394:CP457" si="664">IF(AL$8=$C394,"",IF($H394="Producto","",IF(ISNUMBER(FIND(AL$8,$X394,1)),$Y394,"")))</f>
        <v/>
      </c>
      <c r="CQ394" s="239" t="str">
        <f t="shared" ref="CQ394:CQ457" si="665">IF(AM$8=$C394,"",IF($H394="Producto","",IF(ISNUMBER(FIND(AM$8,$X394,1)),$Y394,"")))</f>
        <v/>
      </c>
      <c r="CR394" s="239" t="str">
        <f t="shared" ref="CR394:CR457" si="666">IF(AN$8=$C394,"",IF($H394="Producto","",IF(ISNUMBER(FIND(AN$8,$X394,1)),$Y394,"")))</f>
        <v/>
      </c>
      <c r="CS394" s="239" t="str">
        <f t="shared" ref="CS394:CS457" si="667">IF(AO$8=$C394,"",IF($H394="Producto","",IF(ISNUMBER(FIND(AO$8,$X394,1)),$Y394,"")))</f>
        <v/>
      </c>
      <c r="CT394" s="239" t="str">
        <f t="shared" ref="CT394:CT457" si="668">IF(AP$8=$C394,"",IF($H394="Producto","",IF(ISNUMBER(FIND(AP$8,$X394,1)),$Y394,"")))</f>
        <v/>
      </c>
      <c r="CU394" s="239" t="str">
        <f t="shared" ref="CU394:CU457" si="669">IF(AQ$8=$C394,"",IF($H394="Producto","",IF(ISNUMBER(FIND(AQ$8,$X394,1)),$Y394,"")))</f>
        <v/>
      </c>
      <c r="CV394" s="239" t="str">
        <f t="shared" ref="CV394:CV457" si="670">IF(AR$8=$C394,"",IF($H394="Producto","",IF(ISNUMBER(FIND(AR$8,$X394,1)),$Y394,"")))</f>
        <v/>
      </c>
      <c r="CW394" s="239" t="str">
        <f t="shared" ref="CW394:CW457" si="671">IF(AS$8=$C394,"",IF($H394="Producto","",IF(ISNUMBER(FIND(AS$8,$X394,1)),$Y394,"")))</f>
        <v/>
      </c>
      <c r="CX394" s="239" t="str">
        <f t="shared" ref="CX394:CX457" si="672">IF(AT$8=$C394,"",IF($H394="Producto","",IF(ISNUMBER(FIND(AT$8,$X394,1)),$Y394,"")))</f>
        <v/>
      </c>
      <c r="CY394" s="239" t="str">
        <f t="shared" ref="CY394:CY457" si="673">IF(AU$8=$C394,"",IF($H394="Producto","",IF(ISNUMBER(FIND(AU$8,$X394,1)),$Y394,"")))</f>
        <v/>
      </c>
      <c r="CZ394" s="239" t="str">
        <f t="shared" ref="CZ394:CZ457" si="674">IF(AV$8=$C394,"",IF($H394="Producto","",IF(ISNUMBER(FIND(AV$8,$X394,1)),$Y394,"")))</f>
        <v/>
      </c>
      <c r="DA394" s="239" t="str">
        <f t="shared" ref="DA394:DA457" si="675">IF(AW$8=$C394,"",IF($H394="Producto","",IF(ISNUMBER(FIND(AW$8,$X394,1)),$Y394,"")))</f>
        <v/>
      </c>
      <c r="DB394" s="239" t="str">
        <f t="shared" ref="DB394:DB457" si="676">IF(AX$8=$C394,"",IF($H394="Producto","",IF(ISNUMBER(FIND(AX$8,$X394,1)),$Y394,"")))</f>
        <v/>
      </c>
      <c r="DC394" s="239" t="str">
        <f t="shared" ref="DC394:DC457" si="677">IF(AY$8=$C394,"",IF($H394="Producto","",IF(ISNUMBER(FIND(AY$8,$X394,1)),$Y394,"")))</f>
        <v/>
      </c>
      <c r="DD394" s="239" t="str">
        <f t="shared" ref="DD394:DD457" si="678">IF(AZ$8=$C394,"",IF($H394="Producto","",IF(ISNUMBER(FIND(AZ$8,$X394,1)),$Y394,"")))</f>
        <v/>
      </c>
      <c r="DE394" s="239" t="str">
        <f t="shared" ref="DE394:DE457" si="679">IF(BA$8=$C394,"",IF($H394="Producto","",IF(ISNUMBER(FIND(BA$8,$X394,1)),$Y394,"")))</f>
        <v/>
      </c>
      <c r="DF394" s="239" t="str">
        <f t="shared" ref="DF394:DF457" si="680">IF(BB$8=$C394,"",IF($H394="Producto","",IF(ISNUMBER(FIND(BB$8,$X394,1)),$Y394,"")))</f>
        <v/>
      </c>
      <c r="DG394" s="239" t="str">
        <f t="shared" ref="DG394:DG457" si="681">IF(BC$8=$C394,"",IF($H394="Producto","",IF(ISNUMBER(FIND(BC$8,$X394,1)),$Y394,"")))</f>
        <v/>
      </c>
      <c r="DH394" s="239" t="str">
        <f t="shared" ref="DH394:DH457" si="682">IF(BD$8=$C394,"",IF($H394="Producto","",IF(ISNUMBER(FIND(BD$8,$X394,1)),$Y394,"")))</f>
        <v/>
      </c>
      <c r="DI394" s="239" t="str">
        <f t="shared" ref="DI394:DI457" si="683">IF(BE$8=$C394,"",IF($H394="Producto","",IF(ISNUMBER(FIND(BE$8,$X394,1)),$Y394,"")))</f>
        <v/>
      </c>
      <c r="DJ394" s="239" t="str">
        <f t="shared" ref="DJ394:DJ457" si="684">IF(BF$8=$C394,"",IF($H394="Producto","",IF(ISNUMBER(FIND(BF$8,$X394,1)),$Y394,"")))</f>
        <v/>
      </c>
      <c r="DK394" s="239" t="str">
        <f t="shared" ref="DK394:DK457" si="685">IF(BG$8=$C394,"",IF($H394="Producto","",IF(ISNUMBER(FIND(BG$8,$X394,1)),$Y394,"")))</f>
        <v/>
      </c>
      <c r="DL394" s="239" t="str">
        <f t="shared" ref="DL394:DL457" si="686">IF(BH$8=$C394,"",IF($H394="Producto","",IF(ISNUMBER(FIND(BH$8,$X394,1)),$Y394,"")))</f>
        <v/>
      </c>
      <c r="DM394" s="239" t="str">
        <f t="shared" ref="DM394:DM457" si="687">IF(BI$8=$C394,"",IF($H394="Producto","",IF(ISNUMBER(FIND(BI$8,$X394,1)),$Y394,"")))</f>
        <v/>
      </c>
      <c r="DN394" s="239" t="str">
        <f t="shared" ref="DN394:DN457" si="688">IF(BJ$8=$C394,"",IF($H394="Producto","",IF(ISNUMBER(FIND(BJ$8,$X394,1)),$Y394,"")))</f>
        <v/>
      </c>
      <c r="DO394" s="239" t="str">
        <f t="shared" ref="DO394:DO457" si="689">IF(BK$8=$C394,"",IF($H394="Producto","",IF(ISNUMBER(FIND(BK$8,$X394,1)),$Y394,"")))</f>
        <v/>
      </c>
      <c r="DP394" s="239" t="str">
        <f t="shared" ref="DP394:DP457" si="690">IF(BL$8=$C394,"",IF($H394="Producto","",IF(ISNUMBER(FIND(BL$8,$X394,1)),$Y394,"")))</f>
        <v/>
      </c>
    </row>
    <row r="395" spans="1:120" ht="35.25" hidden="1" customHeight="1" x14ac:dyDescent="0.25">
      <c r="A395" s="53" t="s">
        <v>4509</v>
      </c>
      <c r="B395" s="53">
        <v>105</v>
      </c>
      <c r="C395" s="53" t="s">
        <v>55</v>
      </c>
      <c r="D395" s="53" t="s">
        <v>1690</v>
      </c>
      <c r="E395" s="53">
        <v>0</v>
      </c>
      <c r="F395" s="53" t="s">
        <v>1730</v>
      </c>
      <c r="G395" s="53" t="str">
        <f t="shared" si="600"/>
        <v>105-2</v>
      </c>
      <c r="H395" s="53" t="s">
        <v>102</v>
      </c>
      <c r="I395" s="53" t="s">
        <v>196</v>
      </c>
      <c r="J395" s="53" t="s">
        <v>80</v>
      </c>
      <c r="K395" s="53" t="s">
        <v>80</v>
      </c>
      <c r="L395" s="53" t="s">
        <v>80</v>
      </c>
      <c r="M395" s="53" t="s">
        <v>80</v>
      </c>
      <c r="N395" s="53" t="s">
        <v>80</v>
      </c>
      <c r="O395" s="53" t="s">
        <v>80</v>
      </c>
      <c r="P395" s="53" t="s">
        <v>1731</v>
      </c>
      <c r="Q395" s="52">
        <v>0</v>
      </c>
      <c r="R395" s="52">
        <f>+Q395*Q391</f>
        <v>0</v>
      </c>
      <c r="S395" s="53">
        <v>1</v>
      </c>
      <c r="T395" s="53" t="s">
        <v>84</v>
      </c>
      <c r="U395" s="53" t="s">
        <v>1732</v>
      </c>
      <c r="V395" s="23">
        <v>45048</v>
      </c>
      <c r="W395" s="23">
        <v>45059</v>
      </c>
      <c r="X395" s="53" t="s">
        <v>214</v>
      </c>
      <c r="Y395" s="49" t="s">
        <v>167</v>
      </c>
      <c r="Z395" s="59" t="s">
        <v>100</v>
      </c>
      <c r="AA395" s="60">
        <v>1</v>
      </c>
      <c r="AB395" s="62" t="s">
        <v>1733</v>
      </c>
      <c r="AC395" s="62">
        <v>45059</v>
      </c>
      <c r="AD395" s="60">
        <v>1</v>
      </c>
      <c r="AE395" s="62" t="s">
        <v>1734</v>
      </c>
      <c r="AF395" s="62">
        <v>45072</v>
      </c>
      <c r="AG395" s="60" t="s">
        <v>79</v>
      </c>
      <c r="AH395" s="60">
        <v>1</v>
      </c>
      <c r="AI395" s="52">
        <f t="shared" si="609"/>
        <v>0</v>
      </c>
      <c r="AJ395" s="52"/>
      <c r="AK395" s="52"/>
      <c r="AL395" s="239" t="str">
        <f t="shared" si="628"/>
        <v/>
      </c>
      <c r="AM395" s="239" t="str">
        <f t="shared" si="629"/>
        <v/>
      </c>
      <c r="AN395" s="239" t="str">
        <f t="shared" si="630"/>
        <v/>
      </c>
      <c r="AO395" s="239" t="str">
        <f t="shared" si="631"/>
        <v/>
      </c>
      <c r="AP395" s="239">
        <f t="shared" si="632"/>
        <v>1</v>
      </c>
      <c r="AQ395" s="239" t="str">
        <f t="shared" si="633"/>
        <v/>
      </c>
      <c r="AR395" s="239" t="str">
        <f t="shared" si="634"/>
        <v/>
      </c>
      <c r="AS395" s="239" t="str">
        <f t="shared" si="635"/>
        <v/>
      </c>
      <c r="AT395" s="239" t="str">
        <f t="shared" si="636"/>
        <v/>
      </c>
      <c r="AU395" s="239" t="str">
        <f t="shared" si="610"/>
        <v/>
      </c>
      <c r="AV395" s="239" t="str">
        <f t="shared" si="611"/>
        <v/>
      </c>
      <c r="AW395" s="239" t="str">
        <f t="shared" si="612"/>
        <v/>
      </c>
      <c r="AX395" s="239" t="str">
        <f t="shared" si="613"/>
        <v/>
      </c>
      <c r="AY395" s="239" t="str">
        <f t="shared" si="614"/>
        <v/>
      </c>
      <c r="AZ395" s="239" t="str">
        <f t="shared" si="615"/>
        <v/>
      </c>
      <c r="BA395" s="239" t="str">
        <f t="shared" si="616"/>
        <v/>
      </c>
      <c r="BB395" s="239" t="str">
        <f t="shared" si="617"/>
        <v/>
      </c>
      <c r="BC395" s="239" t="str">
        <f t="shared" si="618"/>
        <v/>
      </c>
      <c r="BD395" s="239" t="str">
        <f t="shared" si="619"/>
        <v/>
      </c>
      <c r="BE395" s="239" t="str">
        <f t="shared" si="620"/>
        <v/>
      </c>
      <c r="BF395" s="239" t="str">
        <f t="shared" si="621"/>
        <v/>
      </c>
      <c r="BG395" s="239" t="str">
        <f t="shared" si="622"/>
        <v/>
      </c>
      <c r="BH395" s="239" t="str">
        <f t="shared" si="623"/>
        <v/>
      </c>
      <c r="BI395" s="239" t="str">
        <f t="shared" si="624"/>
        <v/>
      </c>
      <c r="BJ395" s="239" t="str">
        <f t="shared" si="625"/>
        <v/>
      </c>
      <c r="BK395" s="239" t="str">
        <f t="shared" si="626"/>
        <v/>
      </c>
      <c r="BL395" s="239" t="str">
        <f t="shared" si="627"/>
        <v/>
      </c>
      <c r="BN395" s="239" t="str">
        <f t="shared" si="637"/>
        <v/>
      </c>
      <c r="BO395" s="239" t="str">
        <f t="shared" si="638"/>
        <v/>
      </c>
      <c r="BP395" s="239" t="str">
        <f t="shared" si="639"/>
        <v/>
      </c>
      <c r="BQ395" s="239" t="str">
        <f t="shared" si="640"/>
        <v/>
      </c>
      <c r="BR395" s="239">
        <f t="shared" si="641"/>
        <v>1</v>
      </c>
      <c r="BS395" s="239" t="str">
        <f t="shared" si="642"/>
        <v/>
      </c>
      <c r="BT395" s="239" t="str">
        <f t="shared" si="643"/>
        <v/>
      </c>
      <c r="BU395" s="239" t="str">
        <f t="shared" si="644"/>
        <v/>
      </c>
      <c r="BV395" s="239" t="str">
        <f t="shared" si="645"/>
        <v/>
      </c>
      <c r="BW395" s="239" t="str">
        <f t="shared" si="646"/>
        <v/>
      </c>
      <c r="BX395" s="239" t="str">
        <f t="shared" si="647"/>
        <v/>
      </c>
      <c r="BY395" s="239" t="str">
        <f t="shared" si="648"/>
        <v/>
      </c>
      <c r="BZ395" s="239" t="str">
        <f t="shared" si="649"/>
        <v/>
      </c>
      <c r="CA395" s="239" t="str">
        <f t="shared" si="650"/>
        <v/>
      </c>
      <c r="CB395" s="239" t="str">
        <f t="shared" si="651"/>
        <v/>
      </c>
      <c r="CC395" s="239" t="str">
        <f t="shared" si="652"/>
        <v/>
      </c>
      <c r="CD395" s="239" t="str">
        <f t="shared" si="653"/>
        <v/>
      </c>
      <c r="CE395" s="239" t="str">
        <f t="shared" si="654"/>
        <v/>
      </c>
      <c r="CF395" s="239" t="str">
        <f t="shared" si="655"/>
        <v/>
      </c>
      <c r="CG395" s="239" t="str">
        <f t="shared" si="656"/>
        <v/>
      </c>
      <c r="CH395" s="239" t="str">
        <f t="shared" si="657"/>
        <v/>
      </c>
      <c r="CI395" s="239" t="str">
        <f t="shared" si="658"/>
        <v/>
      </c>
      <c r="CJ395" s="239" t="str">
        <f t="shared" si="659"/>
        <v/>
      </c>
      <c r="CK395" s="239" t="str">
        <f t="shared" si="660"/>
        <v/>
      </c>
      <c r="CL395" s="239" t="str">
        <f t="shared" si="661"/>
        <v/>
      </c>
      <c r="CM395" s="239" t="str">
        <f t="shared" si="662"/>
        <v/>
      </c>
      <c r="CN395" s="239" t="str">
        <f t="shared" si="663"/>
        <v/>
      </c>
      <c r="CP395" s="239" t="str">
        <f t="shared" si="664"/>
        <v/>
      </c>
      <c r="CQ395" s="239" t="str">
        <f t="shared" si="665"/>
        <v/>
      </c>
      <c r="CR395" s="239" t="str">
        <f t="shared" si="666"/>
        <v/>
      </c>
      <c r="CS395" s="239" t="str">
        <f t="shared" si="667"/>
        <v/>
      </c>
      <c r="CT395" s="239" t="str">
        <f t="shared" si="668"/>
        <v>2do trimestre</v>
      </c>
      <c r="CU395" s="239" t="str">
        <f t="shared" si="669"/>
        <v/>
      </c>
      <c r="CV395" s="239" t="str">
        <f t="shared" si="670"/>
        <v/>
      </c>
      <c r="CW395" s="239" t="str">
        <f t="shared" si="671"/>
        <v/>
      </c>
      <c r="CX395" s="239" t="str">
        <f t="shared" si="672"/>
        <v/>
      </c>
      <c r="CY395" s="239" t="str">
        <f t="shared" si="673"/>
        <v/>
      </c>
      <c r="CZ395" s="239" t="str">
        <f t="shared" si="674"/>
        <v/>
      </c>
      <c r="DA395" s="239" t="str">
        <f t="shared" si="675"/>
        <v/>
      </c>
      <c r="DB395" s="239" t="str">
        <f t="shared" si="676"/>
        <v/>
      </c>
      <c r="DC395" s="239" t="str">
        <f t="shared" si="677"/>
        <v/>
      </c>
      <c r="DD395" s="239" t="str">
        <f t="shared" si="678"/>
        <v/>
      </c>
      <c r="DE395" s="239" t="str">
        <f t="shared" si="679"/>
        <v/>
      </c>
      <c r="DF395" s="239" t="str">
        <f t="shared" si="680"/>
        <v/>
      </c>
      <c r="DG395" s="239" t="str">
        <f t="shared" si="681"/>
        <v/>
      </c>
      <c r="DH395" s="239" t="str">
        <f t="shared" si="682"/>
        <v/>
      </c>
      <c r="DI395" s="239" t="str">
        <f t="shared" si="683"/>
        <v/>
      </c>
      <c r="DJ395" s="239" t="str">
        <f t="shared" si="684"/>
        <v/>
      </c>
      <c r="DK395" s="239" t="str">
        <f t="shared" si="685"/>
        <v/>
      </c>
      <c r="DL395" s="239" t="str">
        <f t="shared" si="686"/>
        <v/>
      </c>
      <c r="DM395" s="239" t="str">
        <f t="shared" si="687"/>
        <v/>
      </c>
      <c r="DN395" s="239" t="str">
        <f t="shared" si="688"/>
        <v/>
      </c>
      <c r="DO395" s="239" t="str">
        <f t="shared" si="689"/>
        <v/>
      </c>
      <c r="DP395" s="239" t="str">
        <f t="shared" si="690"/>
        <v/>
      </c>
    </row>
    <row r="396" spans="1:120" ht="35.25" hidden="1" customHeight="1" x14ac:dyDescent="0.25">
      <c r="A396" s="49" t="s">
        <v>4509</v>
      </c>
      <c r="B396" s="49">
        <v>105</v>
      </c>
      <c r="C396" s="49" t="s">
        <v>55</v>
      </c>
      <c r="D396" s="49" t="s">
        <v>1690</v>
      </c>
      <c r="E396" s="49">
        <v>0</v>
      </c>
      <c r="F396" s="49" t="s">
        <v>1735</v>
      </c>
      <c r="G396" s="49" t="str">
        <f t="shared" si="600"/>
        <v>105-3</v>
      </c>
      <c r="H396" s="49" t="s">
        <v>75</v>
      </c>
      <c r="I396" s="49" t="s">
        <v>196</v>
      </c>
      <c r="J396" s="49" t="s">
        <v>80</v>
      </c>
      <c r="K396" s="49" t="s">
        <v>144</v>
      </c>
      <c r="L396" s="49" t="s">
        <v>79</v>
      </c>
      <c r="M396" s="49" t="s">
        <v>80</v>
      </c>
      <c r="N396" s="49" t="s">
        <v>126</v>
      </c>
      <c r="O396" s="49" t="s">
        <v>80</v>
      </c>
      <c r="P396" s="49" t="s">
        <v>1736</v>
      </c>
      <c r="Q396" s="50">
        <v>0.2</v>
      </c>
      <c r="R396" s="50"/>
      <c r="S396" s="49">
        <v>2</v>
      </c>
      <c r="T396" s="49" t="s">
        <v>84</v>
      </c>
      <c r="U396" s="49" t="s">
        <v>1737</v>
      </c>
      <c r="V396" s="51">
        <v>45061</v>
      </c>
      <c r="W396" s="51">
        <v>45138</v>
      </c>
      <c r="X396" s="49" t="s">
        <v>1712</v>
      </c>
      <c r="Y396" s="49" t="s">
        <v>202</v>
      </c>
      <c r="Z396" s="59" t="s">
        <v>100</v>
      </c>
      <c r="AA396" s="60">
        <v>1</v>
      </c>
      <c r="AB396" s="60" t="s">
        <v>1738</v>
      </c>
      <c r="AC396" s="69">
        <v>45138</v>
      </c>
      <c r="AD396" s="60">
        <v>1</v>
      </c>
      <c r="AE396" s="60" t="s">
        <v>493</v>
      </c>
      <c r="AF396" s="69">
        <v>45138</v>
      </c>
      <c r="AG396" s="57" t="s">
        <v>79</v>
      </c>
      <c r="AH396" s="52" t="s">
        <v>92</v>
      </c>
      <c r="AI396" s="52">
        <f t="shared" si="609"/>
        <v>0.2</v>
      </c>
      <c r="AJ396" s="52"/>
      <c r="AK396" s="52"/>
      <c r="AL396" s="239" t="str">
        <f t="shared" si="628"/>
        <v/>
      </c>
      <c r="AM396" s="239" t="str">
        <f t="shared" si="629"/>
        <v/>
      </c>
      <c r="AN396" s="239" t="str">
        <f t="shared" si="630"/>
        <v/>
      </c>
      <c r="AO396" s="239" t="str">
        <f t="shared" si="631"/>
        <v/>
      </c>
      <c r="AP396" s="239" t="str">
        <f t="shared" si="632"/>
        <v/>
      </c>
      <c r="AQ396" s="239" t="str">
        <f t="shared" si="633"/>
        <v/>
      </c>
      <c r="AR396" s="239" t="str">
        <f t="shared" si="634"/>
        <v/>
      </c>
      <c r="AS396" s="239" t="str">
        <f t="shared" si="635"/>
        <v/>
      </c>
      <c r="AT396" s="239" t="str">
        <f t="shared" si="636"/>
        <v/>
      </c>
      <c r="AU396" s="239" t="str">
        <f t="shared" si="610"/>
        <v/>
      </c>
      <c r="AV396" s="239" t="str">
        <f t="shared" si="611"/>
        <v/>
      </c>
      <c r="AW396" s="239" t="str">
        <f t="shared" si="612"/>
        <v/>
      </c>
      <c r="AX396" s="239" t="str">
        <f t="shared" si="613"/>
        <v/>
      </c>
      <c r="AY396" s="239" t="str">
        <f t="shared" si="614"/>
        <v/>
      </c>
      <c r="AZ396" s="239" t="str">
        <f t="shared" si="615"/>
        <v/>
      </c>
      <c r="BA396" s="239" t="str">
        <f t="shared" si="616"/>
        <v/>
      </c>
      <c r="BB396" s="239" t="str">
        <f t="shared" si="617"/>
        <v/>
      </c>
      <c r="BC396" s="239" t="str">
        <f t="shared" si="618"/>
        <v/>
      </c>
      <c r="BD396" s="239" t="str">
        <f t="shared" si="619"/>
        <v/>
      </c>
      <c r="BE396" s="239" t="str">
        <f t="shared" si="620"/>
        <v/>
      </c>
      <c r="BF396" s="239" t="str">
        <f t="shared" si="621"/>
        <v/>
      </c>
      <c r="BG396" s="239" t="str">
        <f t="shared" si="622"/>
        <v/>
      </c>
      <c r="BH396" s="239" t="str">
        <f t="shared" si="623"/>
        <v/>
      </c>
      <c r="BI396" s="239" t="str">
        <f t="shared" si="624"/>
        <v/>
      </c>
      <c r="BJ396" s="239" t="str">
        <f t="shared" si="625"/>
        <v/>
      </c>
      <c r="BK396" s="239" t="str">
        <f t="shared" si="626"/>
        <v/>
      </c>
      <c r="BL396" s="239" t="str">
        <f t="shared" si="627"/>
        <v/>
      </c>
      <c r="BN396" s="239" t="str">
        <f t="shared" si="637"/>
        <v/>
      </c>
      <c r="BO396" s="239" t="str">
        <f t="shared" si="638"/>
        <v/>
      </c>
      <c r="BP396" s="239" t="str">
        <f t="shared" si="639"/>
        <v/>
      </c>
      <c r="BQ396" s="239" t="str">
        <f t="shared" si="640"/>
        <v/>
      </c>
      <c r="BR396" s="239" t="str">
        <f t="shared" si="641"/>
        <v/>
      </c>
      <c r="BS396" s="239" t="str">
        <f t="shared" si="642"/>
        <v/>
      </c>
      <c r="BT396" s="239" t="str">
        <f t="shared" si="643"/>
        <v/>
      </c>
      <c r="BU396" s="239" t="str">
        <f t="shared" si="644"/>
        <v/>
      </c>
      <c r="BV396" s="239" t="str">
        <f t="shared" si="645"/>
        <v/>
      </c>
      <c r="BW396" s="239" t="str">
        <f t="shared" si="646"/>
        <v/>
      </c>
      <c r="BX396" s="239" t="str">
        <f t="shared" si="647"/>
        <v/>
      </c>
      <c r="BY396" s="239" t="str">
        <f t="shared" si="648"/>
        <v/>
      </c>
      <c r="BZ396" s="239" t="str">
        <f t="shared" si="649"/>
        <v/>
      </c>
      <c r="CA396" s="239" t="str">
        <f t="shared" si="650"/>
        <v/>
      </c>
      <c r="CB396" s="239" t="str">
        <f t="shared" si="651"/>
        <v/>
      </c>
      <c r="CC396" s="239" t="str">
        <f t="shared" si="652"/>
        <v/>
      </c>
      <c r="CD396" s="239" t="str">
        <f t="shared" si="653"/>
        <v/>
      </c>
      <c r="CE396" s="239" t="str">
        <f t="shared" si="654"/>
        <v/>
      </c>
      <c r="CF396" s="239" t="str">
        <f t="shared" si="655"/>
        <v/>
      </c>
      <c r="CG396" s="239" t="str">
        <f t="shared" si="656"/>
        <v/>
      </c>
      <c r="CH396" s="239" t="str">
        <f t="shared" si="657"/>
        <v/>
      </c>
      <c r="CI396" s="239" t="str">
        <f t="shared" si="658"/>
        <v/>
      </c>
      <c r="CJ396" s="239" t="str">
        <f t="shared" si="659"/>
        <v/>
      </c>
      <c r="CK396" s="239" t="str">
        <f t="shared" si="660"/>
        <v/>
      </c>
      <c r="CL396" s="239" t="str">
        <f t="shared" si="661"/>
        <v/>
      </c>
      <c r="CM396" s="239" t="str">
        <f t="shared" si="662"/>
        <v/>
      </c>
      <c r="CN396" s="239" t="str">
        <f t="shared" si="663"/>
        <v/>
      </c>
      <c r="CP396" s="239" t="str">
        <f t="shared" si="664"/>
        <v/>
      </c>
      <c r="CQ396" s="239" t="str">
        <f t="shared" si="665"/>
        <v/>
      </c>
      <c r="CR396" s="239" t="str">
        <f t="shared" si="666"/>
        <v/>
      </c>
      <c r="CS396" s="239" t="str">
        <f t="shared" si="667"/>
        <v/>
      </c>
      <c r="CT396" s="239" t="str">
        <f t="shared" si="668"/>
        <v/>
      </c>
      <c r="CU396" s="239" t="str">
        <f t="shared" si="669"/>
        <v/>
      </c>
      <c r="CV396" s="239" t="str">
        <f t="shared" si="670"/>
        <v/>
      </c>
      <c r="CW396" s="239" t="str">
        <f t="shared" si="671"/>
        <v/>
      </c>
      <c r="CX396" s="239" t="str">
        <f t="shared" si="672"/>
        <v/>
      </c>
      <c r="CY396" s="239" t="str">
        <f t="shared" si="673"/>
        <v/>
      </c>
      <c r="CZ396" s="239" t="str">
        <f t="shared" si="674"/>
        <v/>
      </c>
      <c r="DA396" s="239" t="str">
        <f t="shared" si="675"/>
        <v/>
      </c>
      <c r="DB396" s="239" t="str">
        <f t="shared" si="676"/>
        <v/>
      </c>
      <c r="DC396" s="239" t="str">
        <f t="shared" si="677"/>
        <v/>
      </c>
      <c r="DD396" s="239" t="str">
        <f t="shared" si="678"/>
        <v/>
      </c>
      <c r="DE396" s="239" t="str">
        <f t="shared" si="679"/>
        <v/>
      </c>
      <c r="DF396" s="239" t="str">
        <f t="shared" si="680"/>
        <v/>
      </c>
      <c r="DG396" s="239" t="str">
        <f t="shared" si="681"/>
        <v/>
      </c>
      <c r="DH396" s="239" t="str">
        <f t="shared" si="682"/>
        <v/>
      </c>
      <c r="DI396" s="239" t="str">
        <f t="shared" si="683"/>
        <v/>
      </c>
      <c r="DJ396" s="239" t="str">
        <f t="shared" si="684"/>
        <v/>
      </c>
      <c r="DK396" s="239" t="str">
        <f t="shared" si="685"/>
        <v/>
      </c>
      <c r="DL396" s="239" t="str">
        <f t="shared" si="686"/>
        <v/>
      </c>
      <c r="DM396" s="239" t="str">
        <f t="shared" si="687"/>
        <v/>
      </c>
      <c r="DN396" s="239" t="str">
        <f t="shared" si="688"/>
        <v/>
      </c>
      <c r="DO396" s="239" t="str">
        <f t="shared" si="689"/>
        <v/>
      </c>
      <c r="DP396" s="239" t="str">
        <f t="shared" si="690"/>
        <v/>
      </c>
    </row>
    <row r="397" spans="1:120" ht="35.25" hidden="1" customHeight="1" x14ac:dyDescent="0.25">
      <c r="A397" s="53" t="s">
        <v>4509</v>
      </c>
      <c r="B397" s="53">
        <v>105</v>
      </c>
      <c r="C397" s="53" t="s">
        <v>55</v>
      </c>
      <c r="D397" s="53" t="s">
        <v>1690</v>
      </c>
      <c r="E397" s="53">
        <v>0</v>
      </c>
      <c r="F397" s="53" t="s">
        <v>1739</v>
      </c>
      <c r="G397" s="53" t="str">
        <f t="shared" si="600"/>
        <v>105-3</v>
      </c>
      <c r="H397" s="53" t="s">
        <v>94</v>
      </c>
      <c r="I397" s="53" t="s">
        <v>196</v>
      </c>
      <c r="J397" s="53" t="s">
        <v>80</v>
      </c>
      <c r="K397" s="53" t="s">
        <v>80</v>
      </c>
      <c r="L397" s="53" t="s">
        <v>80</v>
      </c>
      <c r="M397" s="53" t="s">
        <v>80</v>
      </c>
      <c r="N397" s="53" t="s">
        <v>80</v>
      </c>
      <c r="O397" s="53" t="s">
        <v>80</v>
      </c>
      <c r="P397" s="53" t="s">
        <v>1740</v>
      </c>
      <c r="Q397" s="52">
        <v>0.5</v>
      </c>
      <c r="R397" s="52">
        <f>+Q397*Q396</f>
        <v>0.1</v>
      </c>
      <c r="S397" s="53">
        <v>2</v>
      </c>
      <c r="T397" s="53" t="s">
        <v>84</v>
      </c>
      <c r="U397" s="53" t="s">
        <v>1741</v>
      </c>
      <c r="V397" s="23">
        <v>45061</v>
      </c>
      <c r="W397" s="23">
        <v>45079</v>
      </c>
      <c r="X397" s="53" t="s">
        <v>1696</v>
      </c>
      <c r="Y397" s="49" t="s">
        <v>167</v>
      </c>
      <c r="Z397" s="59" t="s">
        <v>100</v>
      </c>
      <c r="AA397" s="60">
        <v>1</v>
      </c>
      <c r="AB397" s="62" t="s">
        <v>1742</v>
      </c>
      <c r="AC397" s="62">
        <v>45079</v>
      </c>
      <c r="AD397" s="60">
        <v>1</v>
      </c>
      <c r="AE397" s="62" t="s">
        <v>1743</v>
      </c>
      <c r="AF397" s="62">
        <v>45079</v>
      </c>
      <c r="AG397" s="60" t="s">
        <v>79</v>
      </c>
      <c r="AH397" s="60">
        <v>1</v>
      </c>
      <c r="AI397" s="52">
        <f t="shared" si="609"/>
        <v>0.1</v>
      </c>
      <c r="AJ397" s="52">
        <f>+AI397/R397</f>
        <v>1</v>
      </c>
      <c r="AK397" s="52"/>
      <c r="AL397" s="239" t="str">
        <f t="shared" si="628"/>
        <v/>
      </c>
      <c r="AM397" s="239" t="str">
        <f t="shared" si="629"/>
        <v/>
      </c>
      <c r="AN397" s="239" t="str">
        <f t="shared" si="630"/>
        <v/>
      </c>
      <c r="AO397" s="239" t="str">
        <f t="shared" si="631"/>
        <v/>
      </c>
      <c r="AP397" s="239" t="str">
        <f t="shared" si="632"/>
        <v/>
      </c>
      <c r="AQ397" s="239" t="str">
        <f t="shared" si="633"/>
        <v/>
      </c>
      <c r="AR397" s="239" t="str">
        <f t="shared" si="634"/>
        <v/>
      </c>
      <c r="AS397" s="239" t="str">
        <f t="shared" si="635"/>
        <v/>
      </c>
      <c r="AT397" s="239" t="str">
        <f t="shared" si="636"/>
        <v/>
      </c>
      <c r="AU397" s="239" t="str">
        <f t="shared" si="610"/>
        <v/>
      </c>
      <c r="AV397" s="239" t="str">
        <f t="shared" si="611"/>
        <v/>
      </c>
      <c r="AW397" s="239" t="str">
        <f t="shared" si="612"/>
        <v/>
      </c>
      <c r="AX397" s="239" t="str">
        <f t="shared" si="613"/>
        <v/>
      </c>
      <c r="AY397" s="239" t="str">
        <f t="shared" si="614"/>
        <v/>
      </c>
      <c r="AZ397" s="239" t="str">
        <f t="shared" si="615"/>
        <v/>
      </c>
      <c r="BA397" s="239" t="str">
        <f t="shared" si="616"/>
        <v/>
      </c>
      <c r="BB397" s="239" t="str">
        <f t="shared" si="617"/>
        <v/>
      </c>
      <c r="BC397" s="239" t="str">
        <f t="shared" si="618"/>
        <v/>
      </c>
      <c r="BD397" s="239" t="str">
        <f t="shared" si="619"/>
        <v/>
      </c>
      <c r="BE397" s="239" t="str">
        <f t="shared" si="620"/>
        <v/>
      </c>
      <c r="BF397" s="239" t="str">
        <f t="shared" si="621"/>
        <v/>
      </c>
      <c r="BG397" s="239" t="str">
        <f t="shared" si="622"/>
        <v/>
      </c>
      <c r="BH397" s="239" t="str">
        <f t="shared" si="623"/>
        <v/>
      </c>
      <c r="BI397" s="239" t="str">
        <f t="shared" si="624"/>
        <v/>
      </c>
      <c r="BJ397" s="239" t="str">
        <f t="shared" si="625"/>
        <v/>
      </c>
      <c r="BK397" s="239" t="str">
        <f t="shared" si="626"/>
        <v/>
      </c>
      <c r="BL397" s="239" t="str">
        <f t="shared" si="627"/>
        <v/>
      </c>
      <c r="BN397" s="239" t="str">
        <f t="shared" si="637"/>
        <v/>
      </c>
      <c r="BO397" s="239" t="str">
        <f t="shared" si="638"/>
        <v/>
      </c>
      <c r="BP397" s="239" t="str">
        <f t="shared" si="639"/>
        <v/>
      </c>
      <c r="BQ397" s="239" t="str">
        <f t="shared" si="640"/>
        <v/>
      </c>
      <c r="BR397" s="239" t="str">
        <f t="shared" si="641"/>
        <v/>
      </c>
      <c r="BS397" s="239" t="str">
        <f t="shared" si="642"/>
        <v/>
      </c>
      <c r="BT397" s="239" t="str">
        <f t="shared" si="643"/>
        <v/>
      </c>
      <c r="BU397" s="239" t="str">
        <f t="shared" si="644"/>
        <v/>
      </c>
      <c r="BV397" s="239" t="str">
        <f t="shared" si="645"/>
        <v/>
      </c>
      <c r="BW397" s="239" t="str">
        <f t="shared" si="646"/>
        <v/>
      </c>
      <c r="BX397" s="239" t="str">
        <f t="shared" si="647"/>
        <v/>
      </c>
      <c r="BY397" s="239" t="str">
        <f t="shared" si="648"/>
        <v/>
      </c>
      <c r="BZ397" s="239" t="str">
        <f t="shared" si="649"/>
        <v/>
      </c>
      <c r="CA397" s="239" t="str">
        <f t="shared" si="650"/>
        <v/>
      </c>
      <c r="CB397" s="239" t="str">
        <f t="shared" si="651"/>
        <v/>
      </c>
      <c r="CC397" s="239" t="str">
        <f t="shared" si="652"/>
        <v/>
      </c>
      <c r="CD397" s="239" t="str">
        <f t="shared" si="653"/>
        <v/>
      </c>
      <c r="CE397" s="239" t="str">
        <f t="shared" si="654"/>
        <v/>
      </c>
      <c r="CF397" s="239" t="str">
        <f t="shared" si="655"/>
        <v/>
      </c>
      <c r="CG397" s="239" t="str">
        <f t="shared" si="656"/>
        <v/>
      </c>
      <c r="CH397" s="239" t="str">
        <f t="shared" si="657"/>
        <v/>
      </c>
      <c r="CI397" s="239" t="str">
        <f t="shared" si="658"/>
        <v/>
      </c>
      <c r="CJ397" s="239" t="str">
        <f t="shared" si="659"/>
        <v/>
      </c>
      <c r="CK397" s="239" t="str">
        <f t="shared" si="660"/>
        <v/>
      </c>
      <c r="CL397" s="239" t="str">
        <f t="shared" si="661"/>
        <v/>
      </c>
      <c r="CM397" s="239" t="str">
        <f t="shared" si="662"/>
        <v/>
      </c>
      <c r="CN397" s="239" t="str">
        <f t="shared" si="663"/>
        <v/>
      </c>
      <c r="CP397" s="239" t="str">
        <f t="shared" si="664"/>
        <v/>
      </c>
      <c r="CQ397" s="239" t="str">
        <f t="shared" si="665"/>
        <v/>
      </c>
      <c r="CR397" s="239" t="str">
        <f t="shared" si="666"/>
        <v/>
      </c>
      <c r="CS397" s="239" t="str">
        <f t="shared" si="667"/>
        <v/>
      </c>
      <c r="CT397" s="239" t="str">
        <f t="shared" si="668"/>
        <v/>
      </c>
      <c r="CU397" s="239" t="str">
        <f t="shared" si="669"/>
        <v/>
      </c>
      <c r="CV397" s="239" t="str">
        <f t="shared" si="670"/>
        <v/>
      </c>
      <c r="CW397" s="239" t="str">
        <f t="shared" si="671"/>
        <v/>
      </c>
      <c r="CX397" s="239" t="str">
        <f t="shared" si="672"/>
        <v/>
      </c>
      <c r="CY397" s="239" t="str">
        <f t="shared" si="673"/>
        <v/>
      </c>
      <c r="CZ397" s="239" t="str">
        <f t="shared" si="674"/>
        <v/>
      </c>
      <c r="DA397" s="239" t="str">
        <f t="shared" si="675"/>
        <v/>
      </c>
      <c r="DB397" s="239" t="str">
        <f t="shared" si="676"/>
        <v/>
      </c>
      <c r="DC397" s="239" t="str">
        <f t="shared" si="677"/>
        <v/>
      </c>
      <c r="DD397" s="239" t="str">
        <f t="shared" si="678"/>
        <v/>
      </c>
      <c r="DE397" s="239" t="str">
        <f t="shared" si="679"/>
        <v/>
      </c>
      <c r="DF397" s="239" t="str">
        <f t="shared" si="680"/>
        <v/>
      </c>
      <c r="DG397" s="239" t="str">
        <f t="shared" si="681"/>
        <v/>
      </c>
      <c r="DH397" s="239" t="str">
        <f t="shared" si="682"/>
        <v/>
      </c>
      <c r="DI397" s="239" t="str">
        <f t="shared" si="683"/>
        <v/>
      </c>
      <c r="DJ397" s="239" t="str">
        <f t="shared" si="684"/>
        <v/>
      </c>
      <c r="DK397" s="239" t="str">
        <f t="shared" si="685"/>
        <v/>
      </c>
      <c r="DL397" s="239" t="str">
        <f t="shared" si="686"/>
        <v/>
      </c>
      <c r="DM397" s="239" t="str">
        <f t="shared" si="687"/>
        <v/>
      </c>
      <c r="DN397" s="239" t="str">
        <f t="shared" si="688"/>
        <v/>
      </c>
      <c r="DO397" s="239" t="str">
        <f t="shared" si="689"/>
        <v/>
      </c>
      <c r="DP397" s="239" t="str">
        <f t="shared" si="690"/>
        <v/>
      </c>
    </row>
    <row r="398" spans="1:120" ht="35.25" hidden="1" customHeight="1" x14ac:dyDescent="0.25">
      <c r="A398" s="53" t="s">
        <v>4509</v>
      </c>
      <c r="B398" s="53">
        <v>105</v>
      </c>
      <c r="C398" s="53" t="s">
        <v>55</v>
      </c>
      <c r="D398" s="53" t="s">
        <v>1690</v>
      </c>
      <c r="E398" s="53">
        <v>0</v>
      </c>
      <c r="F398" s="53" t="s">
        <v>1744</v>
      </c>
      <c r="G398" s="53" t="str">
        <f t="shared" si="600"/>
        <v>105-3</v>
      </c>
      <c r="H398" s="53" t="s">
        <v>102</v>
      </c>
      <c r="I398" s="53" t="s">
        <v>196</v>
      </c>
      <c r="J398" s="53" t="s">
        <v>80</v>
      </c>
      <c r="K398" s="53" t="s">
        <v>80</v>
      </c>
      <c r="L398" s="53" t="s">
        <v>80</v>
      </c>
      <c r="M398" s="53" t="s">
        <v>80</v>
      </c>
      <c r="N398" s="53" t="s">
        <v>80</v>
      </c>
      <c r="O398" s="53" t="s">
        <v>80</v>
      </c>
      <c r="P398" s="53" t="s">
        <v>1745</v>
      </c>
      <c r="Q398" s="52">
        <v>0</v>
      </c>
      <c r="R398" s="52">
        <f>+Q398*Q396</f>
        <v>0</v>
      </c>
      <c r="S398" s="53">
        <v>2</v>
      </c>
      <c r="T398" s="53" t="s">
        <v>84</v>
      </c>
      <c r="U398" s="53" t="s">
        <v>1746</v>
      </c>
      <c r="V398" s="23">
        <v>45082</v>
      </c>
      <c r="W398" s="23">
        <v>45097</v>
      </c>
      <c r="X398" s="53" t="s">
        <v>214</v>
      </c>
      <c r="Y398" s="49" t="s">
        <v>167</v>
      </c>
      <c r="Z398" s="59" t="s">
        <v>100</v>
      </c>
      <c r="AA398" s="60">
        <v>1</v>
      </c>
      <c r="AB398" s="62" t="s">
        <v>1747</v>
      </c>
      <c r="AC398" s="62">
        <v>45097</v>
      </c>
      <c r="AD398" s="60">
        <v>1</v>
      </c>
      <c r="AE398" s="62" t="s">
        <v>1748</v>
      </c>
      <c r="AF398" s="62">
        <v>45099</v>
      </c>
      <c r="AG398" s="60" t="s">
        <v>79</v>
      </c>
      <c r="AH398" s="60">
        <v>1</v>
      </c>
      <c r="AI398" s="52">
        <f t="shared" si="609"/>
        <v>0</v>
      </c>
      <c r="AJ398" s="52"/>
      <c r="AK398" s="52"/>
      <c r="AL398" s="239" t="str">
        <f t="shared" si="628"/>
        <v/>
      </c>
      <c r="AM398" s="239" t="str">
        <f t="shared" si="629"/>
        <v/>
      </c>
      <c r="AN398" s="239" t="str">
        <f t="shared" si="630"/>
        <v/>
      </c>
      <c r="AO398" s="239" t="str">
        <f t="shared" si="631"/>
        <v/>
      </c>
      <c r="AP398" s="239">
        <f t="shared" si="632"/>
        <v>1</v>
      </c>
      <c r="AQ398" s="239" t="str">
        <f t="shared" si="633"/>
        <v/>
      </c>
      <c r="AR398" s="239" t="str">
        <f t="shared" si="634"/>
        <v/>
      </c>
      <c r="AS398" s="239" t="str">
        <f t="shared" si="635"/>
        <v/>
      </c>
      <c r="AT398" s="239" t="str">
        <f t="shared" si="636"/>
        <v/>
      </c>
      <c r="AU398" s="239" t="str">
        <f t="shared" si="610"/>
        <v/>
      </c>
      <c r="AV398" s="239" t="str">
        <f t="shared" si="611"/>
        <v/>
      </c>
      <c r="AW398" s="239" t="str">
        <f t="shared" si="612"/>
        <v/>
      </c>
      <c r="AX398" s="239" t="str">
        <f t="shared" si="613"/>
        <v/>
      </c>
      <c r="AY398" s="239" t="str">
        <f t="shared" si="614"/>
        <v/>
      </c>
      <c r="AZ398" s="239" t="str">
        <f t="shared" si="615"/>
        <v/>
      </c>
      <c r="BA398" s="239" t="str">
        <f t="shared" si="616"/>
        <v/>
      </c>
      <c r="BB398" s="239" t="str">
        <f t="shared" si="617"/>
        <v/>
      </c>
      <c r="BC398" s="239" t="str">
        <f t="shared" si="618"/>
        <v/>
      </c>
      <c r="BD398" s="239" t="str">
        <f t="shared" si="619"/>
        <v/>
      </c>
      <c r="BE398" s="239" t="str">
        <f t="shared" si="620"/>
        <v/>
      </c>
      <c r="BF398" s="239" t="str">
        <f t="shared" si="621"/>
        <v/>
      </c>
      <c r="BG398" s="239" t="str">
        <f t="shared" si="622"/>
        <v/>
      </c>
      <c r="BH398" s="239" t="str">
        <f t="shared" si="623"/>
        <v/>
      </c>
      <c r="BI398" s="239" t="str">
        <f t="shared" si="624"/>
        <v/>
      </c>
      <c r="BJ398" s="239" t="str">
        <f t="shared" si="625"/>
        <v/>
      </c>
      <c r="BK398" s="239" t="str">
        <f t="shared" si="626"/>
        <v/>
      </c>
      <c r="BL398" s="239" t="str">
        <f t="shared" si="627"/>
        <v/>
      </c>
      <c r="BN398" s="239" t="str">
        <f t="shared" si="637"/>
        <v/>
      </c>
      <c r="BO398" s="239" t="str">
        <f t="shared" si="638"/>
        <v/>
      </c>
      <c r="BP398" s="239" t="str">
        <f t="shared" si="639"/>
        <v/>
      </c>
      <c r="BQ398" s="239" t="str">
        <f t="shared" si="640"/>
        <v/>
      </c>
      <c r="BR398" s="239">
        <f t="shared" si="641"/>
        <v>1</v>
      </c>
      <c r="BS398" s="239" t="str">
        <f t="shared" si="642"/>
        <v/>
      </c>
      <c r="BT398" s="239" t="str">
        <f t="shared" si="643"/>
        <v/>
      </c>
      <c r="BU398" s="239" t="str">
        <f t="shared" si="644"/>
        <v/>
      </c>
      <c r="BV398" s="239" t="str">
        <f t="shared" si="645"/>
        <v/>
      </c>
      <c r="BW398" s="239" t="str">
        <f t="shared" si="646"/>
        <v/>
      </c>
      <c r="BX398" s="239" t="str">
        <f t="shared" si="647"/>
        <v/>
      </c>
      <c r="BY398" s="239" t="str">
        <f t="shared" si="648"/>
        <v/>
      </c>
      <c r="BZ398" s="239" t="str">
        <f t="shared" si="649"/>
        <v/>
      </c>
      <c r="CA398" s="239" t="str">
        <f t="shared" si="650"/>
        <v/>
      </c>
      <c r="CB398" s="239" t="str">
        <f t="shared" si="651"/>
        <v/>
      </c>
      <c r="CC398" s="239" t="str">
        <f t="shared" si="652"/>
        <v/>
      </c>
      <c r="CD398" s="239" t="str">
        <f t="shared" si="653"/>
        <v/>
      </c>
      <c r="CE398" s="239" t="str">
        <f t="shared" si="654"/>
        <v/>
      </c>
      <c r="CF398" s="239" t="str">
        <f t="shared" si="655"/>
        <v/>
      </c>
      <c r="CG398" s="239" t="str">
        <f t="shared" si="656"/>
        <v/>
      </c>
      <c r="CH398" s="239" t="str">
        <f t="shared" si="657"/>
        <v/>
      </c>
      <c r="CI398" s="239" t="str">
        <f t="shared" si="658"/>
        <v/>
      </c>
      <c r="CJ398" s="239" t="str">
        <f t="shared" si="659"/>
        <v/>
      </c>
      <c r="CK398" s="239" t="str">
        <f t="shared" si="660"/>
        <v/>
      </c>
      <c r="CL398" s="239" t="str">
        <f t="shared" si="661"/>
        <v/>
      </c>
      <c r="CM398" s="239" t="str">
        <f t="shared" si="662"/>
        <v/>
      </c>
      <c r="CN398" s="239" t="str">
        <f t="shared" si="663"/>
        <v/>
      </c>
      <c r="CP398" s="239" t="str">
        <f t="shared" si="664"/>
        <v/>
      </c>
      <c r="CQ398" s="239" t="str">
        <f t="shared" si="665"/>
        <v/>
      </c>
      <c r="CR398" s="239" t="str">
        <f t="shared" si="666"/>
        <v/>
      </c>
      <c r="CS398" s="239" t="str">
        <f t="shared" si="667"/>
        <v/>
      </c>
      <c r="CT398" s="239" t="str">
        <f t="shared" si="668"/>
        <v>2do trimestre</v>
      </c>
      <c r="CU398" s="239" t="str">
        <f t="shared" si="669"/>
        <v/>
      </c>
      <c r="CV398" s="239" t="str">
        <f t="shared" si="670"/>
        <v/>
      </c>
      <c r="CW398" s="239" t="str">
        <f t="shared" si="671"/>
        <v/>
      </c>
      <c r="CX398" s="239" t="str">
        <f t="shared" si="672"/>
        <v/>
      </c>
      <c r="CY398" s="239" t="str">
        <f t="shared" si="673"/>
        <v/>
      </c>
      <c r="CZ398" s="239" t="str">
        <f t="shared" si="674"/>
        <v/>
      </c>
      <c r="DA398" s="239" t="str">
        <f t="shared" si="675"/>
        <v/>
      </c>
      <c r="DB398" s="239" t="str">
        <f t="shared" si="676"/>
        <v/>
      </c>
      <c r="DC398" s="239" t="str">
        <f t="shared" si="677"/>
        <v/>
      </c>
      <c r="DD398" s="239" t="str">
        <f t="shared" si="678"/>
        <v/>
      </c>
      <c r="DE398" s="239" t="str">
        <f t="shared" si="679"/>
        <v/>
      </c>
      <c r="DF398" s="239" t="str">
        <f t="shared" si="680"/>
        <v/>
      </c>
      <c r="DG398" s="239" t="str">
        <f t="shared" si="681"/>
        <v/>
      </c>
      <c r="DH398" s="239" t="str">
        <f t="shared" si="682"/>
        <v/>
      </c>
      <c r="DI398" s="239" t="str">
        <f t="shared" si="683"/>
        <v/>
      </c>
      <c r="DJ398" s="239" t="str">
        <f t="shared" si="684"/>
        <v/>
      </c>
      <c r="DK398" s="239" t="str">
        <f t="shared" si="685"/>
        <v/>
      </c>
      <c r="DL398" s="239" t="str">
        <f t="shared" si="686"/>
        <v/>
      </c>
      <c r="DM398" s="239" t="str">
        <f t="shared" si="687"/>
        <v/>
      </c>
      <c r="DN398" s="239" t="str">
        <f t="shared" si="688"/>
        <v/>
      </c>
      <c r="DO398" s="239" t="str">
        <f t="shared" si="689"/>
        <v/>
      </c>
      <c r="DP398" s="239" t="str">
        <f t="shared" si="690"/>
        <v/>
      </c>
    </row>
    <row r="399" spans="1:120" ht="35.25" hidden="1" customHeight="1" x14ac:dyDescent="0.25">
      <c r="A399" s="53" t="s">
        <v>4509</v>
      </c>
      <c r="B399" s="53">
        <v>105</v>
      </c>
      <c r="C399" s="53" t="s">
        <v>55</v>
      </c>
      <c r="D399" s="53" t="s">
        <v>1690</v>
      </c>
      <c r="E399" s="53">
        <v>0</v>
      </c>
      <c r="F399" s="53" t="s">
        <v>1749</v>
      </c>
      <c r="G399" s="53" t="str">
        <f t="shared" si="600"/>
        <v>105-3</v>
      </c>
      <c r="H399" s="53" t="s">
        <v>94</v>
      </c>
      <c r="I399" s="53" t="s">
        <v>196</v>
      </c>
      <c r="J399" s="53" t="s">
        <v>80</v>
      </c>
      <c r="K399" s="53" t="s">
        <v>80</v>
      </c>
      <c r="L399" s="53" t="s">
        <v>80</v>
      </c>
      <c r="M399" s="53" t="s">
        <v>80</v>
      </c>
      <c r="N399" s="53" t="s">
        <v>80</v>
      </c>
      <c r="O399" s="53" t="s">
        <v>80</v>
      </c>
      <c r="P399" s="53" t="s">
        <v>1750</v>
      </c>
      <c r="Q399" s="52">
        <v>0.5</v>
      </c>
      <c r="R399" s="52">
        <f>+Q399*Q396</f>
        <v>0.1</v>
      </c>
      <c r="S399" s="53">
        <v>2</v>
      </c>
      <c r="T399" s="53" t="s">
        <v>84</v>
      </c>
      <c r="U399" s="53" t="s">
        <v>1751</v>
      </c>
      <c r="V399" s="23">
        <v>45098</v>
      </c>
      <c r="W399" s="23">
        <v>45121</v>
      </c>
      <c r="X399" s="53" t="s">
        <v>1696</v>
      </c>
      <c r="Y399" s="49" t="s">
        <v>202</v>
      </c>
      <c r="Z399" s="59" t="s">
        <v>100</v>
      </c>
      <c r="AA399" s="60">
        <v>1</v>
      </c>
      <c r="AB399" s="60" t="s">
        <v>1752</v>
      </c>
      <c r="AC399" s="69">
        <v>45121</v>
      </c>
      <c r="AD399" s="60">
        <v>1</v>
      </c>
      <c r="AE399" s="60" t="s">
        <v>386</v>
      </c>
      <c r="AF399" s="69">
        <v>45121</v>
      </c>
      <c r="AG399" s="60" t="s">
        <v>79</v>
      </c>
      <c r="AH399" s="60">
        <v>1</v>
      </c>
      <c r="AI399" s="52">
        <f t="shared" si="609"/>
        <v>0.1</v>
      </c>
      <c r="AJ399" s="52">
        <f>+AI399/R399</f>
        <v>1</v>
      </c>
      <c r="AK399" s="52"/>
      <c r="AL399" s="239" t="str">
        <f t="shared" si="628"/>
        <v/>
      </c>
      <c r="AM399" s="239" t="str">
        <f t="shared" si="629"/>
        <v/>
      </c>
      <c r="AN399" s="239" t="str">
        <f t="shared" si="630"/>
        <v/>
      </c>
      <c r="AO399" s="239" t="str">
        <f t="shared" si="631"/>
        <v/>
      </c>
      <c r="AP399" s="239" t="str">
        <f t="shared" si="632"/>
        <v/>
      </c>
      <c r="AQ399" s="239" t="str">
        <f t="shared" si="633"/>
        <v/>
      </c>
      <c r="AR399" s="239" t="str">
        <f t="shared" si="634"/>
        <v/>
      </c>
      <c r="AS399" s="239" t="str">
        <f t="shared" si="635"/>
        <v/>
      </c>
      <c r="AT399" s="239" t="str">
        <f t="shared" si="636"/>
        <v/>
      </c>
      <c r="AU399" s="239" t="str">
        <f t="shared" si="610"/>
        <v/>
      </c>
      <c r="AV399" s="239" t="str">
        <f t="shared" si="611"/>
        <v/>
      </c>
      <c r="AW399" s="239" t="str">
        <f t="shared" si="612"/>
        <v/>
      </c>
      <c r="AX399" s="239" t="str">
        <f t="shared" si="613"/>
        <v/>
      </c>
      <c r="AY399" s="239" t="str">
        <f t="shared" si="614"/>
        <v/>
      </c>
      <c r="AZ399" s="239" t="str">
        <f t="shared" si="615"/>
        <v/>
      </c>
      <c r="BA399" s="239" t="str">
        <f t="shared" si="616"/>
        <v/>
      </c>
      <c r="BB399" s="239" t="str">
        <f t="shared" si="617"/>
        <v/>
      </c>
      <c r="BC399" s="239" t="str">
        <f t="shared" si="618"/>
        <v/>
      </c>
      <c r="BD399" s="239" t="str">
        <f t="shared" si="619"/>
        <v/>
      </c>
      <c r="BE399" s="239" t="str">
        <f t="shared" si="620"/>
        <v/>
      </c>
      <c r="BF399" s="239" t="str">
        <f t="shared" si="621"/>
        <v/>
      </c>
      <c r="BG399" s="239" t="str">
        <f t="shared" si="622"/>
        <v/>
      </c>
      <c r="BH399" s="239" t="str">
        <f t="shared" si="623"/>
        <v/>
      </c>
      <c r="BI399" s="239" t="str">
        <f t="shared" si="624"/>
        <v/>
      </c>
      <c r="BJ399" s="239" t="str">
        <f t="shared" si="625"/>
        <v/>
      </c>
      <c r="BK399" s="239" t="str">
        <f t="shared" si="626"/>
        <v/>
      </c>
      <c r="BL399" s="239" t="str">
        <f t="shared" si="627"/>
        <v/>
      </c>
      <c r="BN399" s="239" t="str">
        <f t="shared" si="637"/>
        <v/>
      </c>
      <c r="BO399" s="239" t="str">
        <f t="shared" si="638"/>
        <v/>
      </c>
      <c r="BP399" s="239" t="str">
        <f t="shared" si="639"/>
        <v/>
      </c>
      <c r="BQ399" s="239" t="str">
        <f t="shared" si="640"/>
        <v/>
      </c>
      <c r="BR399" s="239" t="str">
        <f t="shared" si="641"/>
        <v/>
      </c>
      <c r="BS399" s="239" t="str">
        <f t="shared" si="642"/>
        <v/>
      </c>
      <c r="BT399" s="239" t="str">
        <f t="shared" si="643"/>
        <v/>
      </c>
      <c r="BU399" s="239" t="str">
        <f t="shared" si="644"/>
        <v/>
      </c>
      <c r="BV399" s="239" t="str">
        <f t="shared" si="645"/>
        <v/>
      </c>
      <c r="BW399" s="239" t="str">
        <f t="shared" si="646"/>
        <v/>
      </c>
      <c r="BX399" s="239" t="str">
        <f t="shared" si="647"/>
        <v/>
      </c>
      <c r="BY399" s="239" t="str">
        <f t="shared" si="648"/>
        <v/>
      </c>
      <c r="BZ399" s="239" t="str">
        <f t="shared" si="649"/>
        <v/>
      </c>
      <c r="CA399" s="239" t="str">
        <f t="shared" si="650"/>
        <v/>
      </c>
      <c r="CB399" s="239" t="str">
        <f t="shared" si="651"/>
        <v/>
      </c>
      <c r="CC399" s="239" t="str">
        <f t="shared" si="652"/>
        <v/>
      </c>
      <c r="CD399" s="239" t="str">
        <f t="shared" si="653"/>
        <v/>
      </c>
      <c r="CE399" s="239" t="str">
        <f t="shared" si="654"/>
        <v/>
      </c>
      <c r="CF399" s="239" t="str">
        <f t="shared" si="655"/>
        <v/>
      </c>
      <c r="CG399" s="239" t="str">
        <f t="shared" si="656"/>
        <v/>
      </c>
      <c r="CH399" s="239" t="str">
        <f t="shared" si="657"/>
        <v/>
      </c>
      <c r="CI399" s="239" t="str">
        <f t="shared" si="658"/>
        <v/>
      </c>
      <c r="CJ399" s="239" t="str">
        <f t="shared" si="659"/>
        <v/>
      </c>
      <c r="CK399" s="239" t="str">
        <f t="shared" si="660"/>
        <v/>
      </c>
      <c r="CL399" s="239" t="str">
        <f t="shared" si="661"/>
        <v/>
      </c>
      <c r="CM399" s="239" t="str">
        <f t="shared" si="662"/>
        <v/>
      </c>
      <c r="CN399" s="239" t="str">
        <f t="shared" si="663"/>
        <v/>
      </c>
      <c r="CP399" s="239" t="str">
        <f t="shared" si="664"/>
        <v/>
      </c>
      <c r="CQ399" s="239" t="str">
        <f t="shared" si="665"/>
        <v/>
      </c>
      <c r="CR399" s="239" t="str">
        <f t="shared" si="666"/>
        <v/>
      </c>
      <c r="CS399" s="239" t="str">
        <f t="shared" si="667"/>
        <v/>
      </c>
      <c r="CT399" s="239" t="str">
        <f t="shared" si="668"/>
        <v/>
      </c>
      <c r="CU399" s="239" t="str">
        <f t="shared" si="669"/>
        <v/>
      </c>
      <c r="CV399" s="239" t="str">
        <f t="shared" si="670"/>
        <v/>
      </c>
      <c r="CW399" s="239" t="str">
        <f t="shared" si="671"/>
        <v/>
      </c>
      <c r="CX399" s="239" t="str">
        <f t="shared" si="672"/>
        <v/>
      </c>
      <c r="CY399" s="239" t="str">
        <f t="shared" si="673"/>
        <v/>
      </c>
      <c r="CZ399" s="239" t="str">
        <f t="shared" si="674"/>
        <v/>
      </c>
      <c r="DA399" s="239" t="str">
        <f t="shared" si="675"/>
        <v/>
      </c>
      <c r="DB399" s="239" t="str">
        <f t="shared" si="676"/>
        <v/>
      </c>
      <c r="DC399" s="239" t="str">
        <f t="shared" si="677"/>
        <v/>
      </c>
      <c r="DD399" s="239" t="str">
        <f t="shared" si="678"/>
        <v/>
      </c>
      <c r="DE399" s="239" t="str">
        <f t="shared" si="679"/>
        <v/>
      </c>
      <c r="DF399" s="239" t="str">
        <f t="shared" si="680"/>
        <v/>
      </c>
      <c r="DG399" s="239" t="str">
        <f t="shared" si="681"/>
        <v/>
      </c>
      <c r="DH399" s="239" t="str">
        <f t="shared" si="682"/>
        <v/>
      </c>
      <c r="DI399" s="239" t="str">
        <f t="shared" si="683"/>
        <v/>
      </c>
      <c r="DJ399" s="239" t="str">
        <f t="shared" si="684"/>
        <v/>
      </c>
      <c r="DK399" s="239" t="str">
        <f t="shared" si="685"/>
        <v/>
      </c>
      <c r="DL399" s="239" t="str">
        <f t="shared" si="686"/>
        <v/>
      </c>
      <c r="DM399" s="239" t="str">
        <f t="shared" si="687"/>
        <v/>
      </c>
      <c r="DN399" s="239" t="str">
        <f t="shared" si="688"/>
        <v/>
      </c>
      <c r="DO399" s="239" t="str">
        <f t="shared" si="689"/>
        <v/>
      </c>
      <c r="DP399" s="239" t="str">
        <f t="shared" si="690"/>
        <v/>
      </c>
    </row>
    <row r="400" spans="1:120" ht="35.25" hidden="1" customHeight="1" x14ac:dyDescent="0.25">
      <c r="A400" s="53" t="s">
        <v>4509</v>
      </c>
      <c r="B400" s="53">
        <v>105</v>
      </c>
      <c r="C400" s="53" t="s">
        <v>55</v>
      </c>
      <c r="D400" s="53" t="s">
        <v>1690</v>
      </c>
      <c r="E400" s="53">
        <v>0</v>
      </c>
      <c r="F400" s="53" t="s">
        <v>1753</v>
      </c>
      <c r="G400" s="53" t="str">
        <f t="shared" si="600"/>
        <v>105-3</v>
      </c>
      <c r="H400" s="53" t="s">
        <v>102</v>
      </c>
      <c r="I400" s="53" t="s">
        <v>196</v>
      </c>
      <c r="J400" s="53" t="s">
        <v>80</v>
      </c>
      <c r="K400" s="53" t="s">
        <v>80</v>
      </c>
      <c r="L400" s="53" t="s">
        <v>80</v>
      </c>
      <c r="M400" s="53" t="s">
        <v>80</v>
      </c>
      <c r="N400" s="53" t="s">
        <v>80</v>
      </c>
      <c r="O400" s="53" t="s">
        <v>80</v>
      </c>
      <c r="P400" s="53" t="s">
        <v>1754</v>
      </c>
      <c r="Q400" s="52">
        <v>0</v>
      </c>
      <c r="R400" s="52">
        <f>+Q400*Q396</f>
        <v>0</v>
      </c>
      <c r="S400" s="53">
        <v>2</v>
      </c>
      <c r="T400" s="53" t="s">
        <v>84</v>
      </c>
      <c r="U400" s="53" t="s">
        <v>1755</v>
      </c>
      <c r="V400" s="23">
        <v>45124</v>
      </c>
      <c r="W400" s="23">
        <v>45138</v>
      </c>
      <c r="X400" s="53" t="s">
        <v>214</v>
      </c>
      <c r="Y400" s="49" t="s">
        <v>202</v>
      </c>
      <c r="Z400" s="59" t="s">
        <v>100</v>
      </c>
      <c r="AA400" s="60">
        <v>1</v>
      </c>
      <c r="AB400" s="60" t="s">
        <v>1756</v>
      </c>
      <c r="AC400" s="69">
        <v>45138</v>
      </c>
      <c r="AD400" s="60">
        <v>1</v>
      </c>
      <c r="AE400" s="60" t="s">
        <v>1757</v>
      </c>
      <c r="AF400" s="69">
        <v>45198</v>
      </c>
      <c r="AG400" s="60" t="s">
        <v>79</v>
      </c>
      <c r="AH400" s="60">
        <v>1</v>
      </c>
      <c r="AI400" s="52">
        <f t="shared" si="609"/>
        <v>0</v>
      </c>
      <c r="AJ400" s="52"/>
      <c r="AK400" s="52"/>
      <c r="AL400" s="239" t="str">
        <f t="shared" si="628"/>
        <v/>
      </c>
      <c r="AM400" s="239" t="str">
        <f t="shared" si="629"/>
        <v/>
      </c>
      <c r="AN400" s="239" t="str">
        <f t="shared" si="630"/>
        <v/>
      </c>
      <c r="AO400" s="239" t="str">
        <f t="shared" si="631"/>
        <v/>
      </c>
      <c r="AP400" s="239">
        <f t="shared" si="632"/>
        <v>1</v>
      </c>
      <c r="AQ400" s="239" t="str">
        <f t="shared" si="633"/>
        <v/>
      </c>
      <c r="AR400" s="239" t="str">
        <f t="shared" si="634"/>
        <v/>
      </c>
      <c r="AS400" s="239" t="str">
        <f t="shared" si="635"/>
        <v/>
      </c>
      <c r="AT400" s="239" t="str">
        <f t="shared" si="636"/>
        <v/>
      </c>
      <c r="AU400" s="239" t="str">
        <f t="shared" si="610"/>
        <v/>
      </c>
      <c r="AV400" s="239" t="str">
        <f t="shared" si="611"/>
        <v/>
      </c>
      <c r="AW400" s="239" t="str">
        <f t="shared" si="612"/>
        <v/>
      </c>
      <c r="AX400" s="239" t="str">
        <f t="shared" si="613"/>
        <v/>
      </c>
      <c r="AY400" s="239" t="str">
        <f t="shared" si="614"/>
        <v/>
      </c>
      <c r="AZ400" s="239" t="str">
        <f t="shared" si="615"/>
        <v/>
      </c>
      <c r="BA400" s="239" t="str">
        <f t="shared" si="616"/>
        <v/>
      </c>
      <c r="BB400" s="239" t="str">
        <f t="shared" si="617"/>
        <v/>
      </c>
      <c r="BC400" s="239" t="str">
        <f t="shared" si="618"/>
        <v/>
      </c>
      <c r="BD400" s="239" t="str">
        <f t="shared" si="619"/>
        <v/>
      </c>
      <c r="BE400" s="239" t="str">
        <f t="shared" si="620"/>
        <v/>
      </c>
      <c r="BF400" s="239" t="str">
        <f t="shared" si="621"/>
        <v/>
      </c>
      <c r="BG400" s="239" t="str">
        <f t="shared" si="622"/>
        <v/>
      </c>
      <c r="BH400" s="239" t="str">
        <f t="shared" si="623"/>
        <v/>
      </c>
      <c r="BI400" s="239" t="str">
        <f t="shared" si="624"/>
        <v/>
      </c>
      <c r="BJ400" s="239" t="str">
        <f t="shared" si="625"/>
        <v/>
      </c>
      <c r="BK400" s="239" t="str">
        <f t="shared" si="626"/>
        <v/>
      </c>
      <c r="BL400" s="239" t="str">
        <f t="shared" si="627"/>
        <v/>
      </c>
      <c r="BN400" s="239" t="str">
        <f t="shared" si="637"/>
        <v/>
      </c>
      <c r="BO400" s="239" t="str">
        <f t="shared" si="638"/>
        <v/>
      </c>
      <c r="BP400" s="239" t="str">
        <f t="shared" si="639"/>
        <v/>
      </c>
      <c r="BQ400" s="239" t="str">
        <f t="shared" si="640"/>
        <v/>
      </c>
      <c r="BR400" s="239">
        <f t="shared" si="641"/>
        <v>1</v>
      </c>
      <c r="BS400" s="239" t="str">
        <f t="shared" si="642"/>
        <v/>
      </c>
      <c r="BT400" s="239" t="str">
        <f t="shared" si="643"/>
        <v/>
      </c>
      <c r="BU400" s="239" t="str">
        <f t="shared" si="644"/>
        <v/>
      </c>
      <c r="BV400" s="239" t="str">
        <f t="shared" si="645"/>
        <v/>
      </c>
      <c r="BW400" s="239" t="str">
        <f t="shared" si="646"/>
        <v/>
      </c>
      <c r="BX400" s="239" t="str">
        <f t="shared" si="647"/>
        <v/>
      </c>
      <c r="BY400" s="239" t="str">
        <f t="shared" si="648"/>
        <v/>
      </c>
      <c r="BZ400" s="239" t="str">
        <f t="shared" si="649"/>
        <v/>
      </c>
      <c r="CA400" s="239" t="str">
        <f t="shared" si="650"/>
        <v/>
      </c>
      <c r="CB400" s="239" t="str">
        <f t="shared" si="651"/>
        <v/>
      </c>
      <c r="CC400" s="239" t="str">
        <f t="shared" si="652"/>
        <v/>
      </c>
      <c r="CD400" s="239" t="str">
        <f t="shared" si="653"/>
        <v/>
      </c>
      <c r="CE400" s="239" t="str">
        <f t="shared" si="654"/>
        <v/>
      </c>
      <c r="CF400" s="239" t="str">
        <f t="shared" si="655"/>
        <v/>
      </c>
      <c r="CG400" s="239" t="str">
        <f t="shared" si="656"/>
        <v/>
      </c>
      <c r="CH400" s="239" t="str">
        <f t="shared" si="657"/>
        <v/>
      </c>
      <c r="CI400" s="239" t="str">
        <f t="shared" si="658"/>
        <v/>
      </c>
      <c r="CJ400" s="239" t="str">
        <f t="shared" si="659"/>
        <v/>
      </c>
      <c r="CK400" s="239" t="str">
        <f t="shared" si="660"/>
        <v/>
      </c>
      <c r="CL400" s="239" t="str">
        <f t="shared" si="661"/>
        <v/>
      </c>
      <c r="CM400" s="239" t="str">
        <f t="shared" si="662"/>
        <v/>
      </c>
      <c r="CN400" s="239" t="str">
        <f t="shared" si="663"/>
        <v/>
      </c>
      <c r="CP400" s="239" t="str">
        <f t="shared" si="664"/>
        <v/>
      </c>
      <c r="CQ400" s="239" t="str">
        <f t="shared" si="665"/>
        <v/>
      </c>
      <c r="CR400" s="239" t="str">
        <f t="shared" si="666"/>
        <v/>
      </c>
      <c r="CS400" s="239" t="str">
        <f t="shared" si="667"/>
        <v/>
      </c>
      <c r="CT400" s="239" t="str">
        <f t="shared" si="668"/>
        <v>3er Trimestre</v>
      </c>
      <c r="CU400" s="239" t="str">
        <f t="shared" si="669"/>
        <v/>
      </c>
      <c r="CV400" s="239" t="str">
        <f t="shared" si="670"/>
        <v/>
      </c>
      <c r="CW400" s="239" t="str">
        <f t="shared" si="671"/>
        <v/>
      </c>
      <c r="CX400" s="239" t="str">
        <f t="shared" si="672"/>
        <v/>
      </c>
      <c r="CY400" s="239" t="str">
        <f t="shared" si="673"/>
        <v/>
      </c>
      <c r="CZ400" s="239" t="str">
        <f t="shared" si="674"/>
        <v/>
      </c>
      <c r="DA400" s="239" t="str">
        <f t="shared" si="675"/>
        <v/>
      </c>
      <c r="DB400" s="239" t="str">
        <f t="shared" si="676"/>
        <v/>
      </c>
      <c r="DC400" s="239" t="str">
        <f t="shared" si="677"/>
        <v/>
      </c>
      <c r="DD400" s="239" t="str">
        <f t="shared" si="678"/>
        <v/>
      </c>
      <c r="DE400" s="239" t="str">
        <f t="shared" si="679"/>
        <v/>
      </c>
      <c r="DF400" s="239" t="str">
        <f t="shared" si="680"/>
        <v/>
      </c>
      <c r="DG400" s="239" t="str">
        <f t="shared" si="681"/>
        <v/>
      </c>
      <c r="DH400" s="239" t="str">
        <f t="shared" si="682"/>
        <v/>
      </c>
      <c r="DI400" s="239" t="str">
        <f t="shared" si="683"/>
        <v/>
      </c>
      <c r="DJ400" s="239" t="str">
        <f t="shared" si="684"/>
        <v/>
      </c>
      <c r="DK400" s="239" t="str">
        <f t="shared" si="685"/>
        <v/>
      </c>
      <c r="DL400" s="239" t="str">
        <f t="shared" si="686"/>
        <v/>
      </c>
      <c r="DM400" s="239" t="str">
        <f t="shared" si="687"/>
        <v/>
      </c>
      <c r="DN400" s="239" t="str">
        <f t="shared" si="688"/>
        <v/>
      </c>
      <c r="DO400" s="239" t="str">
        <f t="shared" si="689"/>
        <v/>
      </c>
      <c r="DP400" s="239" t="str">
        <f t="shared" si="690"/>
        <v/>
      </c>
    </row>
    <row r="401" spans="1:120" ht="35.25" hidden="1" customHeight="1" x14ac:dyDescent="0.25">
      <c r="A401" s="49" t="s">
        <v>4509</v>
      </c>
      <c r="B401" s="49">
        <v>105</v>
      </c>
      <c r="C401" s="49" t="s">
        <v>55</v>
      </c>
      <c r="D401" s="49" t="s">
        <v>1690</v>
      </c>
      <c r="E401" s="49">
        <v>0</v>
      </c>
      <c r="F401" s="49" t="s">
        <v>1758</v>
      </c>
      <c r="G401" s="49" t="str">
        <f t="shared" ref="G401:G464" si="691">+IF(H401="Producto",F401,IF(H401="Producto Act Compartidas",F401,G400))</f>
        <v>105-4</v>
      </c>
      <c r="H401" s="49" t="s">
        <v>75</v>
      </c>
      <c r="I401" s="49" t="s">
        <v>196</v>
      </c>
      <c r="J401" s="49" t="s">
        <v>80</v>
      </c>
      <c r="K401" s="49" t="s">
        <v>144</v>
      </c>
      <c r="L401" s="49" t="s">
        <v>79</v>
      </c>
      <c r="M401" s="49" t="s">
        <v>80</v>
      </c>
      <c r="N401" s="49" t="s">
        <v>126</v>
      </c>
      <c r="O401" s="49" t="s">
        <v>80</v>
      </c>
      <c r="P401" s="49" t="s">
        <v>1759</v>
      </c>
      <c r="Q401" s="50">
        <v>0.2</v>
      </c>
      <c r="R401" s="50"/>
      <c r="S401" s="49">
        <v>2</v>
      </c>
      <c r="T401" s="49" t="s">
        <v>84</v>
      </c>
      <c r="U401" s="49" t="s">
        <v>1737</v>
      </c>
      <c r="V401" s="51">
        <v>45139</v>
      </c>
      <c r="W401" s="51">
        <v>45198</v>
      </c>
      <c r="X401" s="49" t="s">
        <v>1712</v>
      </c>
      <c r="Y401" s="49" t="s">
        <v>202</v>
      </c>
      <c r="Z401" s="59" t="s">
        <v>100</v>
      </c>
      <c r="AA401" s="60">
        <v>1</v>
      </c>
      <c r="AB401" s="60" t="s">
        <v>1738</v>
      </c>
      <c r="AC401" s="69">
        <v>45198</v>
      </c>
      <c r="AD401" s="60">
        <v>1</v>
      </c>
      <c r="AE401" s="60" t="s">
        <v>1757</v>
      </c>
      <c r="AF401" s="69">
        <v>45149</v>
      </c>
      <c r="AG401" s="57" t="s">
        <v>79</v>
      </c>
      <c r="AH401" s="52" t="s">
        <v>92</v>
      </c>
      <c r="AI401" s="52">
        <f t="shared" si="609"/>
        <v>0.2</v>
      </c>
      <c r="AJ401" s="52"/>
      <c r="AK401" s="52"/>
      <c r="AL401" s="239" t="str">
        <f t="shared" si="628"/>
        <v/>
      </c>
      <c r="AM401" s="239" t="str">
        <f t="shared" si="629"/>
        <v/>
      </c>
      <c r="AN401" s="239" t="str">
        <f t="shared" si="630"/>
        <v/>
      </c>
      <c r="AO401" s="239" t="str">
        <f t="shared" si="631"/>
        <v/>
      </c>
      <c r="AP401" s="239" t="str">
        <f t="shared" si="632"/>
        <v/>
      </c>
      <c r="AQ401" s="239" t="str">
        <f t="shared" si="633"/>
        <v/>
      </c>
      <c r="AR401" s="239" t="str">
        <f t="shared" si="634"/>
        <v/>
      </c>
      <c r="AS401" s="239" t="str">
        <f t="shared" si="635"/>
        <v/>
      </c>
      <c r="AT401" s="239" t="str">
        <f t="shared" si="636"/>
        <v/>
      </c>
      <c r="AU401" s="239" t="str">
        <f t="shared" si="610"/>
        <v/>
      </c>
      <c r="AV401" s="239" t="str">
        <f t="shared" si="611"/>
        <v/>
      </c>
      <c r="AW401" s="239" t="str">
        <f t="shared" si="612"/>
        <v/>
      </c>
      <c r="AX401" s="239" t="str">
        <f t="shared" si="613"/>
        <v/>
      </c>
      <c r="AY401" s="239" t="str">
        <f t="shared" si="614"/>
        <v/>
      </c>
      <c r="AZ401" s="239" t="str">
        <f t="shared" si="615"/>
        <v/>
      </c>
      <c r="BA401" s="239" t="str">
        <f t="shared" si="616"/>
        <v/>
      </c>
      <c r="BB401" s="239" t="str">
        <f t="shared" si="617"/>
        <v/>
      </c>
      <c r="BC401" s="239" t="str">
        <f t="shared" si="618"/>
        <v/>
      </c>
      <c r="BD401" s="239" t="str">
        <f t="shared" si="619"/>
        <v/>
      </c>
      <c r="BE401" s="239" t="str">
        <f t="shared" si="620"/>
        <v/>
      </c>
      <c r="BF401" s="239" t="str">
        <f t="shared" si="621"/>
        <v/>
      </c>
      <c r="BG401" s="239" t="str">
        <f t="shared" si="622"/>
        <v/>
      </c>
      <c r="BH401" s="239" t="str">
        <f t="shared" si="623"/>
        <v/>
      </c>
      <c r="BI401" s="239" t="str">
        <f t="shared" si="624"/>
        <v/>
      </c>
      <c r="BJ401" s="239" t="str">
        <f t="shared" si="625"/>
        <v/>
      </c>
      <c r="BK401" s="239" t="str">
        <f t="shared" si="626"/>
        <v/>
      </c>
      <c r="BL401" s="239" t="str">
        <f t="shared" si="627"/>
        <v/>
      </c>
      <c r="BN401" s="239" t="str">
        <f t="shared" si="637"/>
        <v/>
      </c>
      <c r="BO401" s="239" t="str">
        <f t="shared" si="638"/>
        <v/>
      </c>
      <c r="BP401" s="239" t="str">
        <f t="shared" si="639"/>
        <v/>
      </c>
      <c r="BQ401" s="239" t="str">
        <f t="shared" si="640"/>
        <v/>
      </c>
      <c r="BR401" s="239" t="str">
        <f t="shared" si="641"/>
        <v/>
      </c>
      <c r="BS401" s="239" t="str">
        <f t="shared" si="642"/>
        <v/>
      </c>
      <c r="BT401" s="239" t="str">
        <f t="shared" si="643"/>
        <v/>
      </c>
      <c r="BU401" s="239" t="str">
        <f t="shared" si="644"/>
        <v/>
      </c>
      <c r="BV401" s="239" t="str">
        <f t="shared" si="645"/>
        <v/>
      </c>
      <c r="BW401" s="239" t="str">
        <f t="shared" si="646"/>
        <v/>
      </c>
      <c r="BX401" s="239" t="str">
        <f t="shared" si="647"/>
        <v/>
      </c>
      <c r="BY401" s="239" t="str">
        <f t="shared" si="648"/>
        <v/>
      </c>
      <c r="BZ401" s="239" t="str">
        <f t="shared" si="649"/>
        <v/>
      </c>
      <c r="CA401" s="239" t="str">
        <f t="shared" si="650"/>
        <v/>
      </c>
      <c r="CB401" s="239" t="str">
        <f t="shared" si="651"/>
        <v/>
      </c>
      <c r="CC401" s="239" t="str">
        <f t="shared" si="652"/>
        <v/>
      </c>
      <c r="CD401" s="239" t="str">
        <f t="shared" si="653"/>
        <v/>
      </c>
      <c r="CE401" s="239" t="str">
        <f t="shared" si="654"/>
        <v/>
      </c>
      <c r="CF401" s="239" t="str">
        <f t="shared" si="655"/>
        <v/>
      </c>
      <c r="CG401" s="239" t="str">
        <f t="shared" si="656"/>
        <v/>
      </c>
      <c r="CH401" s="239" t="str">
        <f t="shared" si="657"/>
        <v/>
      </c>
      <c r="CI401" s="239" t="str">
        <f t="shared" si="658"/>
        <v/>
      </c>
      <c r="CJ401" s="239" t="str">
        <f t="shared" si="659"/>
        <v/>
      </c>
      <c r="CK401" s="239" t="str">
        <f t="shared" si="660"/>
        <v/>
      </c>
      <c r="CL401" s="239" t="str">
        <f t="shared" si="661"/>
        <v/>
      </c>
      <c r="CM401" s="239" t="str">
        <f t="shared" si="662"/>
        <v/>
      </c>
      <c r="CN401" s="239" t="str">
        <f t="shared" si="663"/>
        <v/>
      </c>
      <c r="CP401" s="239" t="str">
        <f t="shared" si="664"/>
        <v/>
      </c>
      <c r="CQ401" s="239" t="str">
        <f t="shared" si="665"/>
        <v/>
      </c>
      <c r="CR401" s="239" t="str">
        <f t="shared" si="666"/>
        <v/>
      </c>
      <c r="CS401" s="239" t="str">
        <f t="shared" si="667"/>
        <v/>
      </c>
      <c r="CT401" s="239" t="str">
        <f t="shared" si="668"/>
        <v/>
      </c>
      <c r="CU401" s="239" t="str">
        <f t="shared" si="669"/>
        <v/>
      </c>
      <c r="CV401" s="239" t="str">
        <f t="shared" si="670"/>
        <v/>
      </c>
      <c r="CW401" s="239" t="str">
        <f t="shared" si="671"/>
        <v/>
      </c>
      <c r="CX401" s="239" t="str">
        <f t="shared" si="672"/>
        <v/>
      </c>
      <c r="CY401" s="239" t="str">
        <f t="shared" si="673"/>
        <v/>
      </c>
      <c r="CZ401" s="239" t="str">
        <f t="shared" si="674"/>
        <v/>
      </c>
      <c r="DA401" s="239" t="str">
        <f t="shared" si="675"/>
        <v/>
      </c>
      <c r="DB401" s="239" t="str">
        <f t="shared" si="676"/>
        <v/>
      </c>
      <c r="DC401" s="239" t="str">
        <f t="shared" si="677"/>
        <v/>
      </c>
      <c r="DD401" s="239" t="str">
        <f t="shared" si="678"/>
        <v/>
      </c>
      <c r="DE401" s="239" t="str">
        <f t="shared" si="679"/>
        <v/>
      </c>
      <c r="DF401" s="239" t="str">
        <f t="shared" si="680"/>
        <v/>
      </c>
      <c r="DG401" s="239" t="str">
        <f t="shared" si="681"/>
        <v/>
      </c>
      <c r="DH401" s="239" t="str">
        <f t="shared" si="682"/>
        <v/>
      </c>
      <c r="DI401" s="239" t="str">
        <f t="shared" si="683"/>
        <v/>
      </c>
      <c r="DJ401" s="239" t="str">
        <f t="shared" si="684"/>
        <v/>
      </c>
      <c r="DK401" s="239" t="str">
        <f t="shared" si="685"/>
        <v/>
      </c>
      <c r="DL401" s="239" t="str">
        <f t="shared" si="686"/>
        <v/>
      </c>
      <c r="DM401" s="239" t="str">
        <f t="shared" si="687"/>
        <v/>
      </c>
      <c r="DN401" s="239" t="str">
        <f t="shared" si="688"/>
        <v/>
      </c>
      <c r="DO401" s="239" t="str">
        <f t="shared" si="689"/>
        <v/>
      </c>
      <c r="DP401" s="239" t="str">
        <f t="shared" si="690"/>
        <v/>
      </c>
    </row>
    <row r="402" spans="1:120" ht="35.25" hidden="1" customHeight="1" x14ac:dyDescent="0.25">
      <c r="A402" s="53" t="s">
        <v>4509</v>
      </c>
      <c r="B402" s="53">
        <v>105</v>
      </c>
      <c r="C402" s="53" t="s">
        <v>55</v>
      </c>
      <c r="D402" s="53" t="s">
        <v>1690</v>
      </c>
      <c r="E402" s="53">
        <v>0</v>
      </c>
      <c r="F402" s="53" t="s">
        <v>1760</v>
      </c>
      <c r="G402" s="53" t="str">
        <f t="shared" si="691"/>
        <v>105-4</v>
      </c>
      <c r="H402" s="53" t="s">
        <v>94</v>
      </c>
      <c r="I402" s="53" t="s">
        <v>196</v>
      </c>
      <c r="J402" s="53" t="s">
        <v>80</v>
      </c>
      <c r="K402" s="53" t="s">
        <v>80</v>
      </c>
      <c r="L402" s="53" t="s">
        <v>80</v>
      </c>
      <c r="M402" s="53" t="s">
        <v>80</v>
      </c>
      <c r="N402" s="53" t="s">
        <v>80</v>
      </c>
      <c r="O402" s="53" t="s">
        <v>80</v>
      </c>
      <c r="P402" s="53" t="s">
        <v>1761</v>
      </c>
      <c r="Q402" s="52">
        <v>0.5</v>
      </c>
      <c r="R402" s="52">
        <f>+Q402*Q401</f>
        <v>0.1</v>
      </c>
      <c r="S402" s="53">
        <v>2</v>
      </c>
      <c r="T402" s="53" t="s">
        <v>84</v>
      </c>
      <c r="U402" s="53" t="s">
        <v>1741</v>
      </c>
      <c r="V402" s="23">
        <v>45139</v>
      </c>
      <c r="W402" s="23">
        <v>45149</v>
      </c>
      <c r="X402" s="53" t="s">
        <v>1696</v>
      </c>
      <c r="Y402" s="49" t="s">
        <v>202</v>
      </c>
      <c r="Z402" s="59" t="s">
        <v>100</v>
      </c>
      <c r="AA402" s="60">
        <v>1</v>
      </c>
      <c r="AB402" s="60" t="s">
        <v>1762</v>
      </c>
      <c r="AC402" s="69">
        <v>45149</v>
      </c>
      <c r="AD402" s="60">
        <v>1</v>
      </c>
      <c r="AE402" s="60" t="s">
        <v>1757</v>
      </c>
      <c r="AF402" s="69">
        <v>45163</v>
      </c>
      <c r="AG402" s="60" t="s">
        <v>79</v>
      </c>
      <c r="AH402" s="60">
        <v>1</v>
      </c>
      <c r="AI402" s="52">
        <f t="shared" si="609"/>
        <v>0.1</v>
      </c>
      <c r="AJ402" s="52">
        <f>+AI402/R402</f>
        <v>1</v>
      </c>
      <c r="AK402" s="52"/>
      <c r="AL402" s="239" t="str">
        <f t="shared" si="628"/>
        <v/>
      </c>
      <c r="AM402" s="239" t="str">
        <f t="shared" si="629"/>
        <v/>
      </c>
      <c r="AN402" s="239" t="str">
        <f t="shared" si="630"/>
        <v/>
      </c>
      <c r="AO402" s="239" t="str">
        <f t="shared" si="631"/>
        <v/>
      </c>
      <c r="AP402" s="239" t="str">
        <f t="shared" si="632"/>
        <v/>
      </c>
      <c r="AQ402" s="239" t="str">
        <f t="shared" si="633"/>
        <v/>
      </c>
      <c r="AR402" s="239" t="str">
        <f t="shared" si="634"/>
        <v/>
      </c>
      <c r="AS402" s="239" t="str">
        <f t="shared" si="635"/>
        <v/>
      </c>
      <c r="AT402" s="239" t="str">
        <f t="shared" si="636"/>
        <v/>
      </c>
      <c r="AU402" s="239" t="str">
        <f t="shared" si="610"/>
        <v/>
      </c>
      <c r="AV402" s="239" t="str">
        <f t="shared" si="611"/>
        <v/>
      </c>
      <c r="AW402" s="239" t="str">
        <f t="shared" si="612"/>
        <v/>
      </c>
      <c r="AX402" s="239" t="str">
        <f t="shared" si="613"/>
        <v/>
      </c>
      <c r="AY402" s="239" t="str">
        <f t="shared" si="614"/>
        <v/>
      </c>
      <c r="AZ402" s="239" t="str">
        <f t="shared" si="615"/>
        <v/>
      </c>
      <c r="BA402" s="239" t="str">
        <f t="shared" si="616"/>
        <v/>
      </c>
      <c r="BB402" s="239" t="str">
        <f t="shared" si="617"/>
        <v/>
      </c>
      <c r="BC402" s="239" t="str">
        <f t="shared" si="618"/>
        <v/>
      </c>
      <c r="BD402" s="239" t="str">
        <f t="shared" si="619"/>
        <v/>
      </c>
      <c r="BE402" s="239" t="str">
        <f t="shared" si="620"/>
        <v/>
      </c>
      <c r="BF402" s="239" t="str">
        <f t="shared" si="621"/>
        <v/>
      </c>
      <c r="BG402" s="239" t="str">
        <f t="shared" si="622"/>
        <v/>
      </c>
      <c r="BH402" s="239" t="str">
        <f t="shared" si="623"/>
        <v/>
      </c>
      <c r="BI402" s="239" t="str">
        <f t="shared" si="624"/>
        <v/>
      </c>
      <c r="BJ402" s="239" t="str">
        <f t="shared" si="625"/>
        <v/>
      </c>
      <c r="BK402" s="239" t="str">
        <f t="shared" si="626"/>
        <v/>
      </c>
      <c r="BL402" s="239" t="str">
        <f t="shared" si="627"/>
        <v/>
      </c>
      <c r="BN402" s="239" t="str">
        <f t="shared" si="637"/>
        <v/>
      </c>
      <c r="BO402" s="239" t="str">
        <f t="shared" si="638"/>
        <v/>
      </c>
      <c r="BP402" s="239" t="str">
        <f t="shared" si="639"/>
        <v/>
      </c>
      <c r="BQ402" s="239" t="str">
        <f t="shared" si="640"/>
        <v/>
      </c>
      <c r="BR402" s="239" t="str">
        <f t="shared" si="641"/>
        <v/>
      </c>
      <c r="BS402" s="239" t="str">
        <f t="shared" si="642"/>
        <v/>
      </c>
      <c r="BT402" s="239" t="str">
        <f t="shared" si="643"/>
        <v/>
      </c>
      <c r="BU402" s="239" t="str">
        <f t="shared" si="644"/>
        <v/>
      </c>
      <c r="BV402" s="239" t="str">
        <f t="shared" si="645"/>
        <v/>
      </c>
      <c r="BW402" s="239" t="str">
        <f t="shared" si="646"/>
        <v/>
      </c>
      <c r="BX402" s="239" t="str">
        <f t="shared" si="647"/>
        <v/>
      </c>
      <c r="BY402" s="239" t="str">
        <f t="shared" si="648"/>
        <v/>
      </c>
      <c r="BZ402" s="239" t="str">
        <f t="shared" si="649"/>
        <v/>
      </c>
      <c r="CA402" s="239" t="str">
        <f t="shared" si="650"/>
        <v/>
      </c>
      <c r="CB402" s="239" t="str">
        <f t="shared" si="651"/>
        <v/>
      </c>
      <c r="CC402" s="239" t="str">
        <f t="shared" si="652"/>
        <v/>
      </c>
      <c r="CD402" s="239" t="str">
        <f t="shared" si="653"/>
        <v/>
      </c>
      <c r="CE402" s="239" t="str">
        <f t="shared" si="654"/>
        <v/>
      </c>
      <c r="CF402" s="239" t="str">
        <f t="shared" si="655"/>
        <v/>
      </c>
      <c r="CG402" s="239" t="str">
        <f t="shared" si="656"/>
        <v/>
      </c>
      <c r="CH402" s="239" t="str">
        <f t="shared" si="657"/>
        <v/>
      </c>
      <c r="CI402" s="239" t="str">
        <f t="shared" si="658"/>
        <v/>
      </c>
      <c r="CJ402" s="239" t="str">
        <f t="shared" si="659"/>
        <v/>
      </c>
      <c r="CK402" s="239" t="str">
        <f t="shared" si="660"/>
        <v/>
      </c>
      <c r="CL402" s="239" t="str">
        <f t="shared" si="661"/>
        <v/>
      </c>
      <c r="CM402" s="239" t="str">
        <f t="shared" si="662"/>
        <v/>
      </c>
      <c r="CN402" s="239" t="str">
        <f t="shared" si="663"/>
        <v/>
      </c>
      <c r="CP402" s="239" t="str">
        <f t="shared" si="664"/>
        <v/>
      </c>
      <c r="CQ402" s="239" t="str">
        <f t="shared" si="665"/>
        <v/>
      </c>
      <c r="CR402" s="239" t="str">
        <f t="shared" si="666"/>
        <v/>
      </c>
      <c r="CS402" s="239" t="str">
        <f t="shared" si="667"/>
        <v/>
      </c>
      <c r="CT402" s="239" t="str">
        <f t="shared" si="668"/>
        <v/>
      </c>
      <c r="CU402" s="239" t="str">
        <f t="shared" si="669"/>
        <v/>
      </c>
      <c r="CV402" s="239" t="str">
        <f t="shared" si="670"/>
        <v/>
      </c>
      <c r="CW402" s="239" t="str">
        <f t="shared" si="671"/>
        <v/>
      </c>
      <c r="CX402" s="239" t="str">
        <f t="shared" si="672"/>
        <v/>
      </c>
      <c r="CY402" s="239" t="str">
        <f t="shared" si="673"/>
        <v/>
      </c>
      <c r="CZ402" s="239" t="str">
        <f t="shared" si="674"/>
        <v/>
      </c>
      <c r="DA402" s="239" t="str">
        <f t="shared" si="675"/>
        <v/>
      </c>
      <c r="DB402" s="239" t="str">
        <f t="shared" si="676"/>
        <v/>
      </c>
      <c r="DC402" s="239" t="str">
        <f t="shared" si="677"/>
        <v/>
      </c>
      <c r="DD402" s="239" t="str">
        <f t="shared" si="678"/>
        <v/>
      </c>
      <c r="DE402" s="239" t="str">
        <f t="shared" si="679"/>
        <v/>
      </c>
      <c r="DF402" s="239" t="str">
        <f t="shared" si="680"/>
        <v/>
      </c>
      <c r="DG402" s="239" t="str">
        <f t="shared" si="681"/>
        <v/>
      </c>
      <c r="DH402" s="239" t="str">
        <f t="shared" si="682"/>
        <v/>
      </c>
      <c r="DI402" s="239" t="str">
        <f t="shared" si="683"/>
        <v/>
      </c>
      <c r="DJ402" s="239" t="str">
        <f t="shared" si="684"/>
        <v/>
      </c>
      <c r="DK402" s="239" t="str">
        <f t="shared" si="685"/>
        <v/>
      </c>
      <c r="DL402" s="239" t="str">
        <f t="shared" si="686"/>
        <v/>
      </c>
      <c r="DM402" s="239" t="str">
        <f t="shared" si="687"/>
        <v/>
      </c>
      <c r="DN402" s="239" t="str">
        <f t="shared" si="688"/>
        <v/>
      </c>
      <c r="DO402" s="239" t="str">
        <f t="shared" si="689"/>
        <v/>
      </c>
      <c r="DP402" s="239" t="str">
        <f t="shared" si="690"/>
        <v/>
      </c>
    </row>
    <row r="403" spans="1:120" ht="35.25" hidden="1" customHeight="1" x14ac:dyDescent="0.25">
      <c r="A403" s="53" t="s">
        <v>4509</v>
      </c>
      <c r="B403" s="53">
        <v>105</v>
      </c>
      <c r="C403" s="53" t="s">
        <v>55</v>
      </c>
      <c r="D403" s="53" t="s">
        <v>1690</v>
      </c>
      <c r="E403" s="53">
        <v>0</v>
      </c>
      <c r="F403" s="53" t="s">
        <v>1763</v>
      </c>
      <c r="G403" s="53" t="str">
        <f t="shared" si="691"/>
        <v>105-4</v>
      </c>
      <c r="H403" s="53" t="s">
        <v>102</v>
      </c>
      <c r="I403" s="53" t="s">
        <v>196</v>
      </c>
      <c r="J403" s="53" t="s">
        <v>80</v>
      </c>
      <c r="K403" s="53" t="s">
        <v>80</v>
      </c>
      <c r="L403" s="53" t="s">
        <v>80</v>
      </c>
      <c r="M403" s="53" t="s">
        <v>80</v>
      </c>
      <c r="N403" s="53" t="s">
        <v>80</v>
      </c>
      <c r="O403" s="53" t="s">
        <v>80</v>
      </c>
      <c r="P403" s="53" t="s">
        <v>1764</v>
      </c>
      <c r="Q403" s="52">
        <v>0</v>
      </c>
      <c r="R403" s="52">
        <f>+Q403*Q401</f>
        <v>0</v>
      </c>
      <c r="S403" s="53">
        <v>2</v>
      </c>
      <c r="T403" s="53" t="s">
        <v>84</v>
      </c>
      <c r="U403" s="53" t="s">
        <v>1746</v>
      </c>
      <c r="V403" s="23">
        <v>45152</v>
      </c>
      <c r="W403" s="23">
        <v>45163</v>
      </c>
      <c r="X403" s="53" t="s">
        <v>214</v>
      </c>
      <c r="Y403" s="49" t="s">
        <v>202</v>
      </c>
      <c r="Z403" s="59" t="s">
        <v>100</v>
      </c>
      <c r="AA403" s="60">
        <v>1</v>
      </c>
      <c r="AB403" s="60" t="s">
        <v>1765</v>
      </c>
      <c r="AC403" s="69">
        <v>45163</v>
      </c>
      <c r="AD403" s="60">
        <v>1</v>
      </c>
      <c r="AE403" s="60" t="s">
        <v>1757</v>
      </c>
      <c r="AF403" s="69">
        <v>45184</v>
      </c>
      <c r="AG403" s="60" t="s">
        <v>79</v>
      </c>
      <c r="AH403" s="60">
        <v>1</v>
      </c>
      <c r="AI403" s="52">
        <f t="shared" si="609"/>
        <v>0</v>
      </c>
      <c r="AJ403" s="52"/>
      <c r="AK403" s="52"/>
      <c r="AL403" s="239" t="str">
        <f t="shared" si="628"/>
        <v/>
      </c>
      <c r="AM403" s="239" t="str">
        <f t="shared" si="629"/>
        <v/>
      </c>
      <c r="AN403" s="239" t="str">
        <f t="shared" si="630"/>
        <v/>
      </c>
      <c r="AO403" s="239" t="str">
        <f t="shared" si="631"/>
        <v/>
      </c>
      <c r="AP403" s="239">
        <f t="shared" si="632"/>
        <v>1</v>
      </c>
      <c r="AQ403" s="239" t="str">
        <f t="shared" si="633"/>
        <v/>
      </c>
      <c r="AR403" s="239" t="str">
        <f t="shared" si="634"/>
        <v/>
      </c>
      <c r="AS403" s="239" t="str">
        <f t="shared" si="635"/>
        <v/>
      </c>
      <c r="AT403" s="239" t="str">
        <f t="shared" si="636"/>
        <v/>
      </c>
      <c r="AU403" s="239" t="str">
        <f t="shared" si="610"/>
        <v/>
      </c>
      <c r="AV403" s="239" t="str">
        <f t="shared" si="611"/>
        <v/>
      </c>
      <c r="AW403" s="239" t="str">
        <f t="shared" si="612"/>
        <v/>
      </c>
      <c r="AX403" s="239" t="str">
        <f t="shared" si="613"/>
        <v/>
      </c>
      <c r="AY403" s="239" t="str">
        <f t="shared" si="614"/>
        <v/>
      </c>
      <c r="AZ403" s="239" t="str">
        <f t="shared" si="615"/>
        <v/>
      </c>
      <c r="BA403" s="239" t="str">
        <f t="shared" si="616"/>
        <v/>
      </c>
      <c r="BB403" s="239" t="str">
        <f t="shared" si="617"/>
        <v/>
      </c>
      <c r="BC403" s="239" t="str">
        <f t="shared" si="618"/>
        <v/>
      </c>
      <c r="BD403" s="239" t="str">
        <f t="shared" si="619"/>
        <v/>
      </c>
      <c r="BE403" s="239" t="str">
        <f t="shared" si="620"/>
        <v/>
      </c>
      <c r="BF403" s="239" t="str">
        <f t="shared" si="621"/>
        <v/>
      </c>
      <c r="BG403" s="239" t="str">
        <f t="shared" si="622"/>
        <v/>
      </c>
      <c r="BH403" s="239" t="str">
        <f t="shared" si="623"/>
        <v/>
      </c>
      <c r="BI403" s="239" t="str">
        <f t="shared" si="624"/>
        <v/>
      </c>
      <c r="BJ403" s="239" t="str">
        <f t="shared" si="625"/>
        <v/>
      </c>
      <c r="BK403" s="239" t="str">
        <f t="shared" si="626"/>
        <v/>
      </c>
      <c r="BL403" s="239" t="str">
        <f t="shared" si="627"/>
        <v/>
      </c>
      <c r="BN403" s="239" t="str">
        <f t="shared" si="637"/>
        <v/>
      </c>
      <c r="BO403" s="239" t="str">
        <f t="shared" si="638"/>
        <v/>
      </c>
      <c r="BP403" s="239" t="str">
        <f t="shared" si="639"/>
        <v/>
      </c>
      <c r="BQ403" s="239" t="str">
        <f t="shared" si="640"/>
        <v/>
      </c>
      <c r="BR403" s="239">
        <f t="shared" si="641"/>
        <v>1</v>
      </c>
      <c r="BS403" s="239" t="str">
        <f t="shared" si="642"/>
        <v/>
      </c>
      <c r="BT403" s="239" t="str">
        <f t="shared" si="643"/>
        <v/>
      </c>
      <c r="BU403" s="239" t="str">
        <f t="shared" si="644"/>
        <v/>
      </c>
      <c r="BV403" s="239" t="str">
        <f t="shared" si="645"/>
        <v/>
      </c>
      <c r="BW403" s="239" t="str">
        <f t="shared" si="646"/>
        <v/>
      </c>
      <c r="BX403" s="239" t="str">
        <f t="shared" si="647"/>
        <v/>
      </c>
      <c r="BY403" s="239" t="str">
        <f t="shared" si="648"/>
        <v/>
      </c>
      <c r="BZ403" s="239" t="str">
        <f t="shared" si="649"/>
        <v/>
      </c>
      <c r="CA403" s="239" t="str">
        <f t="shared" si="650"/>
        <v/>
      </c>
      <c r="CB403" s="239" t="str">
        <f t="shared" si="651"/>
        <v/>
      </c>
      <c r="CC403" s="239" t="str">
        <f t="shared" si="652"/>
        <v/>
      </c>
      <c r="CD403" s="239" t="str">
        <f t="shared" si="653"/>
        <v/>
      </c>
      <c r="CE403" s="239" t="str">
        <f t="shared" si="654"/>
        <v/>
      </c>
      <c r="CF403" s="239" t="str">
        <f t="shared" si="655"/>
        <v/>
      </c>
      <c r="CG403" s="239" t="str">
        <f t="shared" si="656"/>
        <v/>
      </c>
      <c r="CH403" s="239" t="str">
        <f t="shared" si="657"/>
        <v/>
      </c>
      <c r="CI403" s="239" t="str">
        <f t="shared" si="658"/>
        <v/>
      </c>
      <c r="CJ403" s="239" t="str">
        <f t="shared" si="659"/>
        <v/>
      </c>
      <c r="CK403" s="239" t="str">
        <f t="shared" si="660"/>
        <v/>
      </c>
      <c r="CL403" s="239" t="str">
        <f t="shared" si="661"/>
        <v/>
      </c>
      <c r="CM403" s="239" t="str">
        <f t="shared" si="662"/>
        <v/>
      </c>
      <c r="CN403" s="239" t="str">
        <f t="shared" si="663"/>
        <v/>
      </c>
      <c r="CP403" s="239" t="str">
        <f t="shared" si="664"/>
        <v/>
      </c>
      <c r="CQ403" s="239" t="str">
        <f t="shared" si="665"/>
        <v/>
      </c>
      <c r="CR403" s="239" t="str">
        <f t="shared" si="666"/>
        <v/>
      </c>
      <c r="CS403" s="239" t="str">
        <f t="shared" si="667"/>
        <v/>
      </c>
      <c r="CT403" s="239" t="str">
        <f t="shared" si="668"/>
        <v>3er Trimestre</v>
      </c>
      <c r="CU403" s="239" t="str">
        <f t="shared" si="669"/>
        <v/>
      </c>
      <c r="CV403" s="239" t="str">
        <f t="shared" si="670"/>
        <v/>
      </c>
      <c r="CW403" s="239" t="str">
        <f t="shared" si="671"/>
        <v/>
      </c>
      <c r="CX403" s="239" t="str">
        <f t="shared" si="672"/>
        <v/>
      </c>
      <c r="CY403" s="239" t="str">
        <f t="shared" si="673"/>
        <v/>
      </c>
      <c r="CZ403" s="239" t="str">
        <f t="shared" si="674"/>
        <v/>
      </c>
      <c r="DA403" s="239" t="str">
        <f t="shared" si="675"/>
        <v/>
      </c>
      <c r="DB403" s="239" t="str">
        <f t="shared" si="676"/>
        <v/>
      </c>
      <c r="DC403" s="239" t="str">
        <f t="shared" si="677"/>
        <v/>
      </c>
      <c r="DD403" s="239" t="str">
        <f t="shared" si="678"/>
        <v/>
      </c>
      <c r="DE403" s="239" t="str">
        <f t="shared" si="679"/>
        <v/>
      </c>
      <c r="DF403" s="239" t="str">
        <f t="shared" si="680"/>
        <v/>
      </c>
      <c r="DG403" s="239" t="str">
        <f t="shared" si="681"/>
        <v/>
      </c>
      <c r="DH403" s="239" t="str">
        <f t="shared" si="682"/>
        <v/>
      </c>
      <c r="DI403" s="239" t="str">
        <f t="shared" si="683"/>
        <v/>
      </c>
      <c r="DJ403" s="239" t="str">
        <f t="shared" si="684"/>
        <v/>
      </c>
      <c r="DK403" s="239" t="str">
        <f t="shared" si="685"/>
        <v/>
      </c>
      <c r="DL403" s="239" t="str">
        <f t="shared" si="686"/>
        <v/>
      </c>
      <c r="DM403" s="239" t="str">
        <f t="shared" si="687"/>
        <v/>
      </c>
      <c r="DN403" s="239" t="str">
        <f t="shared" si="688"/>
        <v/>
      </c>
      <c r="DO403" s="239" t="str">
        <f t="shared" si="689"/>
        <v/>
      </c>
      <c r="DP403" s="239" t="str">
        <f t="shared" si="690"/>
        <v/>
      </c>
    </row>
    <row r="404" spans="1:120" ht="35.25" hidden="1" customHeight="1" x14ac:dyDescent="0.25">
      <c r="A404" s="53" t="s">
        <v>4509</v>
      </c>
      <c r="B404" s="53">
        <v>105</v>
      </c>
      <c r="C404" s="53" t="s">
        <v>55</v>
      </c>
      <c r="D404" s="53" t="s">
        <v>1690</v>
      </c>
      <c r="E404" s="53">
        <v>0</v>
      </c>
      <c r="F404" s="53" t="s">
        <v>1766</v>
      </c>
      <c r="G404" s="53" t="str">
        <f t="shared" si="691"/>
        <v>105-4</v>
      </c>
      <c r="H404" s="53" t="s">
        <v>94</v>
      </c>
      <c r="I404" s="53" t="s">
        <v>196</v>
      </c>
      <c r="J404" s="53" t="s">
        <v>80</v>
      </c>
      <c r="K404" s="53" t="s">
        <v>80</v>
      </c>
      <c r="L404" s="53" t="s">
        <v>80</v>
      </c>
      <c r="M404" s="53" t="s">
        <v>80</v>
      </c>
      <c r="N404" s="53" t="s">
        <v>80</v>
      </c>
      <c r="O404" s="53" t="s">
        <v>80</v>
      </c>
      <c r="P404" s="53" t="s">
        <v>1767</v>
      </c>
      <c r="Q404" s="52">
        <v>0.5</v>
      </c>
      <c r="R404" s="52">
        <f>+Q404*Q401</f>
        <v>0.1</v>
      </c>
      <c r="S404" s="53">
        <v>2</v>
      </c>
      <c r="T404" s="53" t="s">
        <v>84</v>
      </c>
      <c r="U404" s="53" t="s">
        <v>1751</v>
      </c>
      <c r="V404" s="23">
        <v>45166</v>
      </c>
      <c r="W404" s="23">
        <v>45184</v>
      </c>
      <c r="X404" s="53" t="s">
        <v>1696</v>
      </c>
      <c r="Y404" s="49" t="s">
        <v>202</v>
      </c>
      <c r="Z404" s="59" t="s">
        <v>100</v>
      </c>
      <c r="AA404" s="60">
        <v>1</v>
      </c>
      <c r="AB404" s="60" t="s">
        <v>1768</v>
      </c>
      <c r="AC404" s="69">
        <v>45184</v>
      </c>
      <c r="AD404" s="60">
        <v>1</v>
      </c>
      <c r="AE404" s="60" t="s">
        <v>1757</v>
      </c>
      <c r="AF404" s="69">
        <v>45198</v>
      </c>
      <c r="AG404" s="60" t="s">
        <v>79</v>
      </c>
      <c r="AH404" s="60">
        <v>1</v>
      </c>
      <c r="AI404" s="52">
        <f t="shared" si="609"/>
        <v>0.1</v>
      </c>
      <c r="AJ404" s="52">
        <f>+AI404/R404</f>
        <v>1</v>
      </c>
      <c r="AK404" s="52"/>
      <c r="AL404" s="239" t="str">
        <f t="shared" si="628"/>
        <v/>
      </c>
      <c r="AM404" s="239" t="str">
        <f t="shared" si="629"/>
        <v/>
      </c>
      <c r="AN404" s="239" t="str">
        <f t="shared" si="630"/>
        <v/>
      </c>
      <c r="AO404" s="239" t="str">
        <f t="shared" si="631"/>
        <v/>
      </c>
      <c r="AP404" s="239" t="str">
        <f t="shared" si="632"/>
        <v/>
      </c>
      <c r="AQ404" s="239" t="str">
        <f t="shared" si="633"/>
        <v/>
      </c>
      <c r="AR404" s="239" t="str">
        <f t="shared" si="634"/>
        <v/>
      </c>
      <c r="AS404" s="239" t="str">
        <f t="shared" si="635"/>
        <v/>
      </c>
      <c r="AT404" s="239" t="str">
        <f t="shared" si="636"/>
        <v/>
      </c>
      <c r="AU404" s="239" t="str">
        <f t="shared" si="610"/>
        <v/>
      </c>
      <c r="AV404" s="239" t="str">
        <f t="shared" si="611"/>
        <v/>
      </c>
      <c r="AW404" s="239" t="str">
        <f t="shared" si="612"/>
        <v/>
      </c>
      <c r="AX404" s="239" t="str">
        <f t="shared" si="613"/>
        <v/>
      </c>
      <c r="AY404" s="239" t="str">
        <f t="shared" si="614"/>
        <v/>
      </c>
      <c r="AZ404" s="239" t="str">
        <f t="shared" si="615"/>
        <v/>
      </c>
      <c r="BA404" s="239" t="str">
        <f t="shared" si="616"/>
        <v/>
      </c>
      <c r="BB404" s="239" t="str">
        <f t="shared" si="617"/>
        <v/>
      </c>
      <c r="BC404" s="239" t="str">
        <f t="shared" si="618"/>
        <v/>
      </c>
      <c r="BD404" s="239" t="str">
        <f t="shared" si="619"/>
        <v/>
      </c>
      <c r="BE404" s="239" t="str">
        <f t="shared" si="620"/>
        <v/>
      </c>
      <c r="BF404" s="239" t="str">
        <f t="shared" si="621"/>
        <v/>
      </c>
      <c r="BG404" s="239" t="str">
        <f t="shared" si="622"/>
        <v/>
      </c>
      <c r="BH404" s="239" t="str">
        <f t="shared" si="623"/>
        <v/>
      </c>
      <c r="BI404" s="239" t="str">
        <f t="shared" si="624"/>
        <v/>
      </c>
      <c r="BJ404" s="239" t="str">
        <f t="shared" si="625"/>
        <v/>
      </c>
      <c r="BK404" s="239" t="str">
        <f t="shared" si="626"/>
        <v/>
      </c>
      <c r="BL404" s="239" t="str">
        <f t="shared" si="627"/>
        <v/>
      </c>
      <c r="BN404" s="239" t="str">
        <f t="shared" si="637"/>
        <v/>
      </c>
      <c r="BO404" s="239" t="str">
        <f t="shared" si="638"/>
        <v/>
      </c>
      <c r="BP404" s="239" t="str">
        <f t="shared" si="639"/>
        <v/>
      </c>
      <c r="BQ404" s="239" t="str">
        <f t="shared" si="640"/>
        <v/>
      </c>
      <c r="BR404" s="239" t="str">
        <f t="shared" si="641"/>
        <v/>
      </c>
      <c r="BS404" s="239" t="str">
        <f t="shared" si="642"/>
        <v/>
      </c>
      <c r="BT404" s="239" t="str">
        <f t="shared" si="643"/>
        <v/>
      </c>
      <c r="BU404" s="239" t="str">
        <f t="shared" si="644"/>
        <v/>
      </c>
      <c r="BV404" s="239" t="str">
        <f t="shared" si="645"/>
        <v/>
      </c>
      <c r="BW404" s="239" t="str">
        <f t="shared" si="646"/>
        <v/>
      </c>
      <c r="BX404" s="239" t="str">
        <f t="shared" si="647"/>
        <v/>
      </c>
      <c r="BY404" s="239" t="str">
        <f t="shared" si="648"/>
        <v/>
      </c>
      <c r="BZ404" s="239" t="str">
        <f t="shared" si="649"/>
        <v/>
      </c>
      <c r="CA404" s="239" t="str">
        <f t="shared" si="650"/>
        <v/>
      </c>
      <c r="CB404" s="239" t="str">
        <f t="shared" si="651"/>
        <v/>
      </c>
      <c r="CC404" s="239" t="str">
        <f t="shared" si="652"/>
        <v/>
      </c>
      <c r="CD404" s="239" t="str">
        <f t="shared" si="653"/>
        <v/>
      </c>
      <c r="CE404" s="239" t="str">
        <f t="shared" si="654"/>
        <v/>
      </c>
      <c r="CF404" s="239" t="str">
        <f t="shared" si="655"/>
        <v/>
      </c>
      <c r="CG404" s="239" t="str">
        <f t="shared" si="656"/>
        <v/>
      </c>
      <c r="CH404" s="239" t="str">
        <f t="shared" si="657"/>
        <v/>
      </c>
      <c r="CI404" s="239" t="str">
        <f t="shared" si="658"/>
        <v/>
      </c>
      <c r="CJ404" s="239" t="str">
        <f t="shared" si="659"/>
        <v/>
      </c>
      <c r="CK404" s="239" t="str">
        <f t="shared" si="660"/>
        <v/>
      </c>
      <c r="CL404" s="239" t="str">
        <f t="shared" si="661"/>
        <v/>
      </c>
      <c r="CM404" s="239" t="str">
        <f t="shared" si="662"/>
        <v/>
      </c>
      <c r="CN404" s="239" t="str">
        <f t="shared" si="663"/>
        <v/>
      </c>
      <c r="CP404" s="239" t="str">
        <f t="shared" si="664"/>
        <v/>
      </c>
      <c r="CQ404" s="239" t="str">
        <f t="shared" si="665"/>
        <v/>
      </c>
      <c r="CR404" s="239" t="str">
        <f t="shared" si="666"/>
        <v/>
      </c>
      <c r="CS404" s="239" t="str">
        <f t="shared" si="667"/>
        <v/>
      </c>
      <c r="CT404" s="239" t="str">
        <f t="shared" si="668"/>
        <v/>
      </c>
      <c r="CU404" s="239" t="str">
        <f t="shared" si="669"/>
        <v/>
      </c>
      <c r="CV404" s="239" t="str">
        <f t="shared" si="670"/>
        <v/>
      </c>
      <c r="CW404" s="239" t="str">
        <f t="shared" si="671"/>
        <v/>
      </c>
      <c r="CX404" s="239" t="str">
        <f t="shared" si="672"/>
        <v/>
      </c>
      <c r="CY404" s="239" t="str">
        <f t="shared" si="673"/>
        <v/>
      </c>
      <c r="CZ404" s="239" t="str">
        <f t="shared" si="674"/>
        <v/>
      </c>
      <c r="DA404" s="239" t="str">
        <f t="shared" si="675"/>
        <v/>
      </c>
      <c r="DB404" s="239" t="str">
        <f t="shared" si="676"/>
        <v/>
      </c>
      <c r="DC404" s="239" t="str">
        <f t="shared" si="677"/>
        <v/>
      </c>
      <c r="DD404" s="239" t="str">
        <f t="shared" si="678"/>
        <v/>
      </c>
      <c r="DE404" s="239" t="str">
        <f t="shared" si="679"/>
        <v/>
      </c>
      <c r="DF404" s="239" t="str">
        <f t="shared" si="680"/>
        <v/>
      </c>
      <c r="DG404" s="239" t="str">
        <f t="shared" si="681"/>
        <v/>
      </c>
      <c r="DH404" s="239" t="str">
        <f t="shared" si="682"/>
        <v/>
      </c>
      <c r="DI404" s="239" t="str">
        <f t="shared" si="683"/>
        <v/>
      </c>
      <c r="DJ404" s="239" t="str">
        <f t="shared" si="684"/>
        <v/>
      </c>
      <c r="DK404" s="239" t="str">
        <f t="shared" si="685"/>
        <v/>
      </c>
      <c r="DL404" s="239" t="str">
        <f t="shared" si="686"/>
        <v/>
      </c>
      <c r="DM404" s="239" t="str">
        <f t="shared" si="687"/>
        <v/>
      </c>
      <c r="DN404" s="239" t="str">
        <f t="shared" si="688"/>
        <v/>
      </c>
      <c r="DO404" s="239" t="str">
        <f t="shared" si="689"/>
        <v/>
      </c>
      <c r="DP404" s="239" t="str">
        <f t="shared" si="690"/>
        <v/>
      </c>
    </row>
    <row r="405" spans="1:120" ht="35.25" hidden="1" customHeight="1" x14ac:dyDescent="0.25">
      <c r="A405" s="53" t="s">
        <v>4509</v>
      </c>
      <c r="B405" s="53">
        <v>105</v>
      </c>
      <c r="C405" s="53" t="s">
        <v>55</v>
      </c>
      <c r="D405" s="53" t="s">
        <v>1690</v>
      </c>
      <c r="E405" s="53">
        <v>0</v>
      </c>
      <c r="F405" s="53" t="s">
        <v>1769</v>
      </c>
      <c r="G405" s="53" t="str">
        <f t="shared" si="691"/>
        <v>105-4</v>
      </c>
      <c r="H405" s="53" t="s">
        <v>102</v>
      </c>
      <c r="I405" s="53" t="s">
        <v>196</v>
      </c>
      <c r="J405" s="53" t="s">
        <v>80</v>
      </c>
      <c r="K405" s="53" t="s">
        <v>80</v>
      </c>
      <c r="L405" s="53" t="s">
        <v>80</v>
      </c>
      <c r="M405" s="53" t="s">
        <v>80</v>
      </c>
      <c r="N405" s="53" t="s">
        <v>80</v>
      </c>
      <c r="O405" s="53" t="s">
        <v>80</v>
      </c>
      <c r="P405" s="53" t="s">
        <v>1770</v>
      </c>
      <c r="Q405" s="52">
        <v>0</v>
      </c>
      <c r="R405" s="52">
        <f>+Q405*Q401</f>
        <v>0</v>
      </c>
      <c r="S405" s="53">
        <v>2</v>
      </c>
      <c r="T405" s="53" t="s">
        <v>84</v>
      </c>
      <c r="U405" s="53" t="s">
        <v>1755</v>
      </c>
      <c r="V405" s="23">
        <v>45187</v>
      </c>
      <c r="W405" s="23">
        <v>45198</v>
      </c>
      <c r="X405" s="53" t="s">
        <v>214</v>
      </c>
      <c r="Y405" s="49" t="s">
        <v>202</v>
      </c>
      <c r="Z405" s="59" t="s">
        <v>100</v>
      </c>
      <c r="AA405" s="60">
        <v>1</v>
      </c>
      <c r="AB405" s="60" t="s">
        <v>1738</v>
      </c>
      <c r="AC405" s="69">
        <v>45198</v>
      </c>
      <c r="AD405" s="60">
        <v>1</v>
      </c>
      <c r="AE405" s="60" t="s">
        <v>386</v>
      </c>
      <c r="AF405" s="69">
        <v>45198</v>
      </c>
      <c r="AG405" s="60" t="s">
        <v>79</v>
      </c>
      <c r="AH405" s="60">
        <v>1</v>
      </c>
      <c r="AI405" s="52">
        <f t="shared" si="609"/>
        <v>0</v>
      </c>
      <c r="AJ405" s="52"/>
      <c r="AK405" s="52"/>
      <c r="AL405" s="239" t="str">
        <f t="shared" si="628"/>
        <v/>
      </c>
      <c r="AM405" s="239" t="str">
        <f t="shared" si="629"/>
        <v/>
      </c>
      <c r="AN405" s="239" t="str">
        <f t="shared" si="630"/>
        <v/>
      </c>
      <c r="AO405" s="239" t="str">
        <f t="shared" si="631"/>
        <v/>
      </c>
      <c r="AP405" s="239">
        <f t="shared" si="632"/>
        <v>1</v>
      </c>
      <c r="AQ405" s="239" t="str">
        <f t="shared" si="633"/>
        <v/>
      </c>
      <c r="AR405" s="239" t="str">
        <f t="shared" si="634"/>
        <v/>
      </c>
      <c r="AS405" s="239" t="str">
        <f t="shared" si="635"/>
        <v/>
      </c>
      <c r="AT405" s="239" t="str">
        <f t="shared" si="636"/>
        <v/>
      </c>
      <c r="AU405" s="239" t="str">
        <f t="shared" si="610"/>
        <v/>
      </c>
      <c r="AV405" s="239" t="str">
        <f t="shared" si="611"/>
        <v/>
      </c>
      <c r="AW405" s="239" t="str">
        <f t="shared" si="612"/>
        <v/>
      </c>
      <c r="AX405" s="239" t="str">
        <f t="shared" si="613"/>
        <v/>
      </c>
      <c r="AY405" s="239" t="str">
        <f t="shared" si="614"/>
        <v/>
      </c>
      <c r="AZ405" s="239" t="str">
        <f t="shared" si="615"/>
        <v/>
      </c>
      <c r="BA405" s="239" t="str">
        <f t="shared" si="616"/>
        <v/>
      </c>
      <c r="BB405" s="239" t="str">
        <f t="shared" si="617"/>
        <v/>
      </c>
      <c r="BC405" s="239" t="str">
        <f t="shared" si="618"/>
        <v/>
      </c>
      <c r="BD405" s="239" t="str">
        <f t="shared" si="619"/>
        <v/>
      </c>
      <c r="BE405" s="239" t="str">
        <f t="shared" si="620"/>
        <v/>
      </c>
      <c r="BF405" s="239" t="str">
        <f t="shared" si="621"/>
        <v/>
      </c>
      <c r="BG405" s="239" t="str">
        <f t="shared" si="622"/>
        <v/>
      </c>
      <c r="BH405" s="239" t="str">
        <f t="shared" si="623"/>
        <v/>
      </c>
      <c r="BI405" s="239" t="str">
        <f t="shared" si="624"/>
        <v/>
      </c>
      <c r="BJ405" s="239" t="str">
        <f t="shared" si="625"/>
        <v/>
      </c>
      <c r="BK405" s="239" t="str">
        <f t="shared" si="626"/>
        <v/>
      </c>
      <c r="BL405" s="239" t="str">
        <f t="shared" si="627"/>
        <v/>
      </c>
      <c r="BN405" s="239" t="str">
        <f t="shared" si="637"/>
        <v/>
      </c>
      <c r="BO405" s="239" t="str">
        <f t="shared" si="638"/>
        <v/>
      </c>
      <c r="BP405" s="239" t="str">
        <f t="shared" si="639"/>
        <v/>
      </c>
      <c r="BQ405" s="239" t="str">
        <f t="shared" si="640"/>
        <v/>
      </c>
      <c r="BR405" s="239">
        <f t="shared" si="641"/>
        <v>1</v>
      </c>
      <c r="BS405" s="239" t="str">
        <f t="shared" si="642"/>
        <v/>
      </c>
      <c r="BT405" s="239" t="str">
        <f t="shared" si="643"/>
        <v/>
      </c>
      <c r="BU405" s="239" t="str">
        <f t="shared" si="644"/>
        <v/>
      </c>
      <c r="BV405" s="239" t="str">
        <f t="shared" si="645"/>
        <v/>
      </c>
      <c r="BW405" s="239" t="str">
        <f t="shared" si="646"/>
        <v/>
      </c>
      <c r="BX405" s="239" t="str">
        <f t="shared" si="647"/>
        <v/>
      </c>
      <c r="BY405" s="239" t="str">
        <f t="shared" si="648"/>
        <v/>
      </c>
      <c r="BZ405" s="239" t="str">
        <f t="shared" si="649"/>
        <v/>
      </c>
      <c r="CA405" s="239" t="str">
        <f t="shared" si="650"/>
        <v/>
      </c>
      <c r="CB405" s="239" t="str">
        <f t="shared" si="651"/>
        <v/>
      </c>
      <c r="CC405" s="239" t="str">
        <f t="shared" si="652"/>
        <v/>
      </c>
      <c r="CD405" s="239" t="str">
        <f t="shared" si="653"/>
        <v/>
      </c>
      <c r="CE405" s="239" t="str">
        <f t="shared" si="654"/>
        <v/>
      </c>
      <c r="CF405" s="239" t="str">
        <f t="shared" si="655"/>
        <v/>
      </c>
      <c r="CG405" s="239" t="str">
        <f t="shared" si="656"/>
        <v/>
      </c>
      <c r="CH405" s="239" t="str">
        <f t="shared" si="657"/>
        <v/>
      </c>
      <c r="CI405" s="239" t="str">
        <f t="shared" si="658"/>
        <v/>
      </c>
      <c r="CJ405" s="239" t="str">
        <f t="shared" si="659"/>
        <v/>
      </c>
      <c r="CK405" s="239" t="str">
        <f t="shared" si="660"/>
        <v/>
      </c>
      <c r="CL405" s="239" t="str">
        <f t="shared" si="661"/>
        <v/>
      </c>
      <c r="CM405" s="239" t="str">
        <f t="shared" si="662"/>
        <v/>
      </c>
      <c r="CN405" s="239" t="str">
        <f t="shared" si="663"/>
        <v/>
      </c>
      <c r="CP405" s="239" t="str">
        <f t="shared" si="664"/>
        <v/>
      </c>
      <c r="CQ405" s="239" t="str">
        <f t="shared" si="665"/>
        <v/>
      </c>
      <c r="CR405" s="239" t="str">
        <f t="shared" si="666"/>
        <v/>
      </c>
      <c r="CS405" s="239" t="str">
        <f t="shared" si="667"/>
        <v/>
      </c>
      <c r="CT405" s="239" t="str">
        <f t="shared" si="668"/>
        <v>3er Trimestre</v>
      </c>
      <c r="CU405" s="239" t="str">
        <f t="shared" si="669"/>
        <v/>
      </c>
      <c r="CV405" s="239" t="str">
        <f t="shared" si="670"/>
        <v/>
      </c>
      <c r="CW405" s="239" t="str">
        <f t="shared" si="671"/>
        <v/>
      </c>
      <c r="CX405" s="239" t="str">
        <f t="shared" si="672"/>
        <v/>
      </c>
      <c r="CY405" s="239" t="str">
        <f t="shared" si="673"/>
        <v/>
      </c>
      <c r="CZ405" s="239" t="str">
        <f t="shared" si="674"/>
        <v/>
      </c>
      <c r="DA405" s="239" t="str">
        <f t="shared" si="675"/>
        <v/>
      </c>
      <c r="DB405" s="239" t="str">
        <f t="shared" si="676"/>
        <v/>
      </c>
      <c r="DC405" s="239" t="str">
        <f t="shared" si="677"/>
        <v/>
      </c>
      <c r="DD405" s="239" t="str">
        <f t="shared" si="678"/>
        <v/>
      </c>
      <c r="DE405" s="239" t="str">
        <f t="shared" si="679"/>
        <v/>
      </c>
      <c r="DF405" s="239" t="str">
        <f t="shared" si="680"/>
        <v/>
      </c>
      <c r="DG405" s="239" t="str">
        <f t="shared" si="681"/>
        <v/>
      </c>
      <c r="DH405" s="239" t="str">
        <f t="shared" si="682"/>
        <v/>
      </c>
      <c r="DI405" s="239" t="str">
        <f t="shared" si="683"/>
        <v/>
      </c>
      <c r="DJ405" s="239" t="str">
        <f t="shared" si="684"/>
        <v/>
      </c>
      <c r="DK405" s="239" t="str">
        <f t="shared" si="685"/>
        <v/>
      </c>
      <c r="DL405" s="239" t="str">
        <f t="shared" si="686"/>
        <v/>
      </c>
      <c r="DM405" s="239" t="str">
        <f t="shared" si="687"/>
        <v/>
      </c>
      <c r="DN405" s="239" t="str">
        <f t="shared" si="688"/>
        <v/>
      </c>
      <c r="DO405" s="239" t="str">
        <f t="shared" si="689"/>
        <v/>
      </c>
      <c r="DP405" s="239" t="str">
        <f t="shared" si="690"/>
        <v/>
      </c>
    </row>
    <row r="406" spans="1:120" ht="35.25" hidden="1" customHeight="1" x14ac:dyDescent="0.25">
      <c r="A406" s="49" t="s">
        <v>4509</v>
      </c>
      <c r="B406" s="49">
        <v>105</v>
      </c>
      <c r="C406" s="49" t="s">
        <v>55</v>
      </c>
      <c r="D406" s="49" t="s">
        <v>1690</v>
      </c>
      <c r="E406" s="49">
        <v>0</v>
      </c>
      <c r="F406" s="49" t="s">
        <v>1771</v>
      </c>
      <c r="G406" s="49" t="str">
        <f t="shared" si="691"/>
        <v>105-5</v>
      </c>
      <c r="H406" s="49" t="s">
        <v>75</v>
      </c>
      <c r="I406" s="49" t="s">
        <v>196</v>
      </c>
      <c r="J406" s="49" t="s">
        <v>80</v>
      </c>
      <c r="K406" s="49" t="s">
        <v>144</v>
      </c>
      <c r="L406" s="49" t="s">
        <v>79</v>
      </c>
      <c r="M406" s="49" t="s">
        <v>80</v>
      </c>
      <c r="N406" s="49" t="s">
        <v>126</v>
      </c>
      <c r="O406" s="49" t="s">
        <v>80</v>
      </c>
      <c r="P406" s="49" t="s">
        <v>1772</v>
      </c>
      <c r="Q406" s="50">
        <v>0.2</v>
      </c>
      <c r="R406" s="50"/>
      <c r="S406" s="49">
        <v>2</v>
      </c>
      <c r="T406" s="49" t="s">
        <v>84</v>
      </c>
      <c r="U406" s="49" t="s">
        <v>1737</v>
      </c>
      <c r="V406" s="51">
        <v>45201</v>
      </c>
      <c r="W406" s="51">
        <v>45260</v>
      </c>
      <c r="X406" s="49" t="s">
        <v>1712</v>
      </c>
      <c r="Y406" s="49" t="s">
        <v>87</v>
      </c>
      <c r="Z406" s="59" t="s">
        <v>100</v>
      </c>
      <c r="AA406" s="201">
        <v>1</v>
      </c>
      <c r="AB406" s="200" t="s">
        <v>269</v>
      </c>
      <c r="AC406" s="200" t="s">
        <v>269</v>
      </c>
      <c r="AD406" s="201">
        <v>1</v>
      </c>
      <c r="AE406" s="200" t="s">
        <v>1773</v>
      </c>
      <c r="AF406" s="202">
        <v>45260</v>
      </c>
      <c r="AG406" s="200" t="s">
        <v>79</v>
      </c>
      <c r="AH406" s="200" t="s">
        <v>92</v>
      </c>
      <c r="AI406" s="52">
        <f t="shared" si="609"/>
        <v>0.2</v>
      </c>
      <c r="AJ406" s="52"/>
      <c r="AK406" s="52"/>
      <c r="AL406" s="239" t="str">
        <f t="shared" si="628"/>
        <v/>
      </c>
      <c r="AM406" s="239" t="str">
        <f t="shared" si="629"/>
        <v/>
      </c>
      <c r="AN406" s="239" t="str">
        <f t="shared" si="630"/>
        <v/>
      </c>
      <c r="AO406" s="239" t="str">
        <f t="shared" si="631"/>
        <v/>
      </c>
      <c r="AP406" s="239" t="str">
        <f t="shared" si="632"/>
        <v/>
      </c>
      <c r="AQ406" s="239" t="str">
        <f t="shared" si="633"/>
        <v/>
      </c>
      <c r="AR406" s="239" t="str">
        <f t="shared" si="634"/>
        <v/>
      </c>
      <c r="AS406" s="239" t="str">
        <f t="shared" si="635"/>
        <v/>
      </c>
      <c r="AT406" s="239" t="str">
        <f t="shared" si="636"/>
        <v/>
      </c>
      <c r="AU406" s="239" t="str">
        <f t="shared" si="610"/>
        <v/>
      </c>
      <c r="AV406" s="239" t="str">
        <f t="shared" si="611"/>
        <v/>
      </c>
      <c r="AW406" s="239" t="str">
        <f t="shared" si="612"/>
        <v/>
      </c>
      <c r="AX406" s="239" t="str">
        <f t="shared" si="613"/>
        <v/>
      </c>
      <c r="AY406" s="239" t="str">
        <f t="shared" si="614"/>
        <v/>
      </c>
      <c r="AZ406" s="239" t="str">
        <f t="shared" si="615"/>
        <v/>
      </c>
      <c r="BA406" s="239" t="str">
        <f t="shared" si="616"/>
        <v/>
      </c>
      <c r="BB406" s="239" t="str">
        <f t="shared" si="617"/>
        <v/>
      </c>
      <c r="BC406" s="239" t="str">
        <f t="shared" si="618"/>
        <v/>
      </c>
      <c r="BD406" s="239" t="str">
        <f t="shared" si="619"/>
        <v/>
      </c>
      <c r="BE406" s="239" t="str">
        <f t="shared" si="620"/>
        <v/>
      </c>
      <c r="BF406" s="239" t="str">
        <f t="shared" si="621"/>
        <v/>
      </c>
      <c r="BG406" s="239" t="str">
        <f t="shared" si="622"/>
        <v/>
      </c>
      <c r="BH406" s="239" t="str">
        <f t="shared" si="623"/>
        <v/>
      </c>
      <c r="BI406" s="239" t="str">
        <f t="shared" si="624"/>
        <v/>
      </c>
      <c r="BJ406" s="239" t="str">
        <f t="shared" si="625"/>
        <v/>
      </c>
      <c r="BK406" s="239" t="str">
        <f t="shared" si="626"/>
        <v/>
      </c>
      <c r="BL406" s="239" t="str">
        <f t="shared" si="627"/>
        <v/>
      </c>
      <c r="BN406" s="239" t="str">
        <f t="shared" si="637"/>
        <v/>
      </c>
      <c r="BO406" s="239" t="str">
        <f t="shared" si="638"/>
        <v/>
      </c>
      <c r="BP406" s="239" t="str">
        <f t="shared" si="639"/>
        <v/>
      </c>
      <c r="BQ406" s="239" t="str">
        <f t="shared" si="640"/>
        <v/>
      </c>
      <c r="BR406" s="239" t="str">
        <f t="shared" si="641"/>
        <v/>
      </c>
      <c r="BS406" s="239" t="str">
        <f t="shared" si="642"/>
        <v/>
      </c>
      <c r="BT406" s="239" t="str">
        <f t="shared" si="643"/>
        <v/>
      </c>
      <c r="BU406" s="239" t="str">
        <f t="shared" si="644"/>
        <v/>
      </c>
      <c r="BV406" s="239" t="str">
        <f t="shared" si="645"/>
        <v/>
      </c>
      <c r="BW406" s="239" t="str">
        <f t="shared" si="646"/>
        <v/>
      </c>
      <c r="BX406" s="239" t="str">
        <f t="shared" si="647"/>
        <v/>
      </c>
      <c r="BY406" s="239" t="str">
        <f t="shared" si="648"/>
        <v/>
      </c>
      <c r="BZ406" s="239" t="str">
        <f t="shared" si="649"/>
        <v/>
      </c>
      <c r="CA406" s="239" t="str">
        <f t="shared" si="650"/>
        <v/>
      </c>
      <c r="CB406" s="239" t="str">
        <f t="shared" si="651"/>
        <v/>
      </c>
      <c r="CC406" s="239" t="str">
        <f t="shared" si="652"/>
        <v/>
      </c>
      <c r="CD406" s="239" t="str">
        <f t="shared" si="653"/>
        <v/>
      </c>
      <c r="CE406" s="239" t="str">
        <f t="shared" si="654"/>
        <v/>
      </c>
      <c r="CF406" s="239" t="str">
        <f t="shared" si="655"/>
        <v/>
      </c>
      <c r="CG406" s="239" t="str">
        <f t="shared" si="656"/>
        <v/>
      </c>
      <c r="CH406" s="239" t="str">
        <f t="shared" si="657"/>
        <v/>
      </c>
      <c r="CI406" s="239" t="str">
        <f t="shared" si="658"/>
        <v/>
      </c>
      <c r="CJ406" s="239" t="str">
        <f t="shared" si="659"/>
        <v/>
      </c>
      <c r="CK406" s="239" t="str">
        <f t="shared" si="660"/>
        <v/>
      </c>
      <c r="CL406" s="239" t="str">
        <f t="shared" si="661"/>
        <v/>
      </c>
      <c r="CM406" s="239" t="str">
        <f t="shared" si="662"/>
        <v/>
      </c>
      <c r="CN406" s="239" t="str">
        <f t="shared" si="663"/>
        <v/>
      </c>
      <c r="CP406" s="239" t="str">
        <f t="shared" si="664"/>
        <v/>
      </c>
      <c r="CQ406" s="239" t="str">
        <f t="shared" si="665"/>
        <v/>
      </c>
      <c r="CR406" s="239" t="str">
        <f t="shared" si="666"/>
        <v/>
      </c>
      <c r="CS406" s="239" t="str">
        <f t="shared" si="667"/>
        <v/>
      </c>
      <c r="CT406" s="239" t="str">
        <f t="shared" si="668"/>
        <v/>
      </c>
      <c r="CU406" s="239" t="str">
        <f t="shared" si="669"/>
        <v/>
      </c>
      <c r="CV406" s="239" t="str">
        <f t="shared" si="670"/>
        <v/>
      </c>
      <c r="CW406" s="239" t="str">
        <f t="shared" si="671"/>
        <v/>
      </c>
      <c r="CX406" s="239" t="str">
        <f t="shared" si="672"/>
        <v/>
      </c>
      <c r="CY406" s="239" t="str">
        <f t="shared" si="673"/>
        <v/>
      </c>
      <c r="CZ406" s="239" t="str">
        <f t="shared" si="674"/>
        <v/>
      </c>
      <c r="DA406" s="239" t="str">
        <f t="shared" si="675"/>
        <v/>
      </c>
      <c r="DB406" s="239" t="str">
        <f t="shared" si="676"/>
        <v/>
      </c>
      <c r="DC406" s="239" t="str">
        <f t="shared" si="677"/>
        <v/>
      </c>
      <c r="DD406" s="239" t="str">
        <f t="shared" si="678"/>
        <v/>
      </c>
      <c r="DE406" s="239" t="str">
        <f t="shared" si="679"/>
        <v/>
      </c>
      <c r="DF406" s="239" t="str">
        <f t="shared" si="680"/>
        <v/>
      </c>
      <c r="DG406" s="239" t="str">
        <f t="shared" si="681"/>
        <v/>
      </c>
      <c r="DH406" s="239" t="str">
        <f t="shared" si="682"/>
        <v/>
      </c>
      <c r="DI406" s="239" t="str">
        <f t="shared" si="683"/>
        <v/>
      </c>
      <c r="DJ406" s="239" t="str">
        <f t="shared" si="684"/>
        <v/>
      </c>
      <c r="DK406" s="239" t="str">
        <f t="shared" si="685"/>
        <v/>
      </c>
      <c r="DL406" s="239" t="str">
        <f t="shared" si="686"/>
        <v/>
      </c>
      <c r="DM406" s="239" t="str">
        <f t="shared" si="687"/>
        <v/>
      </c>
      <c r="DN406" s="239" t="str">
        <f t="shared" si="688"/>
        <v/>
      </c>
      <c r="DO406" s="239" t="str">
        <f t="shared" si="689"/>
        <v/>
      </c>
      <c r="DP406" s="239" t="str">
        <f t="shared" si="690"/>
        <v/>
      </c>
    </row>
    <row r="407" spans="1:120" ht="35.25" hidden="1" customHeight="1" x14ac:dyDescent="0.25">
      <c r="A407" s="53" t="s">
        <v>4509</v>
      </c>
      <c r="B407" s="53">
        <v>105</v>
      </c>
      <c r="C407" s="53" t="s">
        <v>55</v>
      </c>
      <c r="D407" s="53" t="s">
        <v>1690</v>
      </c>
      <c r="E407" s="53">
        <v>0</v>
      </c>
      <c r="F407" s="53" t="s">
        <v>1774</v>
      </c>
      <c r="G407" s="53" t="str">
        <f t="shared" si="691"/>
        <v>105-5</v>
      </c>
      <c r="H407" s="53" t="s">
        <v>94</v>
      </c>
      <c r="I407" s="53" t="s">
        <v>196</v>
      </c>
      <c r="J407" s="53" t="s">
        <v>80</v>
      </c>
      <c r="K407" s="53" t="s">
        <v>80</v>
      </c>
      <c r="L407" s="53" t="s">
        <v>80</v>
      </c>
      <c r="M407" s="53" t="s">
        <v>80</v>
      </c>
      <c r="N407" s="53" t="s">
        <v>80</v>
      </c>
      <c r="O407" s="53" t="s">
        <v>80</v>
      </c>
      <c r="P407" s="53" t="s">
        <v>1775</v>
      </c>
      <c r="Q407" s="52">
        <v>0.5</v>
      </c>
      <c r="R407" s="52">
        <f>+Q407*Q406</f>
        <v>0.1</v>
      </c>
      <c r="S407" s="53">
        <v>2</v>
      </c>
      <c r="T407" s="53" t="s">
        <v>84</v>
      </c>
      <c r="U407" s="53" t="s">
        <v>1741</v>
      </c>
      <c r="V407" s="23">
        <v>45201</v>
      </c>
      <c r="W407" s="23">
        <v>45213</v>
      </c>
      <c r="X407" s="53" t="s">
        <v>1696</v>
      </c>
      <c r="Y407" s="49" t="s">
        <v>87</v>
      </c>
      <c r="Z407" s="59" t="s">
        <v>100</v>
      </c>
      <c r="AA407" s="201">
        <v>1</v>
      </c>
      <c r="AB407" s="200" t="s">
        <v>269</v>
      </c>
      <c r="AC407" s="200" t="s">
        <v>269</v>
      </c>
      <c r="AD407" s="201">
        <v>1</v>
      </c>
      <c r="AE407" s="200" t="s">
        <v>1773</v>
      </c>
      <c r="AF407" s="202">
        <v>45212</v>
      </c>
      <c r="AG407" s="200" t="s">
        <v>79</v>
      </c>
      <c r="AH407" s="201">
        <v>1</v>
      </c>
      <c r="AI407" s="52">
        <f t="shared" si="609"/>
        <v>0.1</v>
      </c>
      <c r="AJ407" s="52">
        <f>+AI407/R407</f>
        <v>1</v>
      </c>
      <c r="AK407" s="52"/>
      <c r="AL407" s="239" t="str">
        <f t="shared" si="628"/>
        <v/>
      </c>
      <c r="AM407" s="239" t="str">
        <f t="shared" si="629"/>
        <v/>
      </c>
      <c r="AN407" s="239" t="str">
        <f t="shared" si="630"/>
        <v/>
      </c>
      <c r="AO407" s="239" t="str">
        <f t="shared" si="631"/>
        <v/>
      </c>
      <c r="AP407" s="239" t="str">
        <f t="shared" si="632"/>
        <v/>
      </c>
      <c r="AQ407" s="239" t="str">
        <f t="shared" si="633"/>
        <v/>
      </c>
      <c r="AR407" s="239" t="str">
        <f t="shared" si="634"/>
        <v/>
      </c>
      <c r="AS407" s="239" t="str">
        <f t="shared" si="635"/>
        <v/>
      </c>
      <c r="AT407" s="239" t="str">
        <f t="shared" si="636"/>
        <v/>
      </c>
      <c r="AU407" s="239" t="str">
        <f t="shared" si="610"/>
        <v/>
      </c>
      <c r="AV407" s="239" t="str">
        <f t="shared" si="611"/>
        <v/>
      </c>
      <c r="AW407" s="239" t="str">
        <f t="shared" si="612"/>
        <v/>
      </c>
      <c r="AX407" s="239" t="str">
        <f t="shared" si="613"/>
        <v/>
      </c>
      <c r="AY407" s="239" t="str">
        <f t="shared" si="614"/>
        <v/>
      </c>
      <c r="AZ407" s="239" t="str">
        <f t="shared" si="615"/>
        <v/>
      </c>
      <c r="BA407" s="239" t="str">
        <f t="shared" si="616"/>
        <v/>
      </c>
      <c r="BB407" s="239" t="str">
        <f t="shared" si="617"/>
        <v/>
      </c>
      <c r="BC407" s="239" t="str">
        <f t="shared" si="618"/>
        <v/>
      </c>
      <c r="BD407" s="239" t="str">
        <f t="shared" si="619"/>
        <v/>
      </c>
      <c r="BE407" s="239" t="str">
        <f t="shared" si="620"/>
        <v/>
      </c>
      <c r="BF407" s="239" t="str">
        <f t="shared" si="621"/>
        <v/>
      </c>
      <c r="BG407" s="239" t="str">
        <f t="shared" si="622"/>
        <v/>
      </c>
      <c r="BH407" s="239" t="str">
        <f t="shared" si="623"/>
        <v/>
      </c>
      <c r="BI407" s="239" t="str">
        <f t="shared" si="624"/>
        <v/>
      </c>
      <c r="BJ407" s="239" t="str">
        <f t="shared" si="625"/>
        <v/>
      </c>
      <c r="BK407" s="239" t="str">
        <f t="shared" si="626"/>
        <v/>
      </c>
      <c r="BL407" s="239" t="str">
        <f t="shared" si="627"/>
        <v/>
      </c>
      <c r="BN407" s="239" t="str">
        <f t="shared" si="637"/>
        <v/>
      </c>
      <c r="BO407" s="239" t="str">
        <f t="shared" si="638"/>
        <v/>
      </c>
      <c r="BP407" s="239" t="str">
        <f t="shared" si="639"/>
        <v/>
      </c>
      <c r="BQ407" s="239" t="str">
        <f t="shared" si="640"/>
        <v/>
      </c>
      <c r="BR407" s="239" t="str">
        <f t="shared" si="641"/>
        <v/>
      </c>
      <c r="BS407" s="239" t="str">
        <f t="shared" si="642"/>
        <v/>
      </c>
      <c r="BT407" s="239" t="str">
        <f t="shared" si="643"/>
        <v/>
      </c>
      <c r="BU407" s="239" t="str">
        <f t="shared" si="644"/>
        <v/>
      </c>
      <c r="BV407" s="239" t="str">
        <f t="shared" si="645"/>
        <v/>
      </c>
      <c r="BW407" s="239" t="str">
        <f t="shared" si="646"/>
        <v/>
      </c>
      <c r="BX407" s="239" t="str">
        <f t="shared" si="647"/>
        <v/>
      </c>
      <c r="BY407" s="239" t="str">
        <f t="shared" si="648"/>
        <v/>
      </c>
      <c r="BZ407" s="239" t="str">
        <f t="shared" si="649"/>
        <v/>
      </c>
      <c r="CA407" s="239" t="str">
        <f t="shared" si="650"/>
        <v/>
      </c>
      <c r="CB407" s="239" t="str">
        <f t="shared" si="651"/>
        <v/>
      </c>
      <c r="CC407" s="239" t="str">
        <f t="shared" si="652"/>
        <v/>
      </c>
      <c r="CD407" s="239" t="str">
        <f t="shared" si="653"/>
        <v/>
      </c>
      <c r="CE407" s="239" t="str">
        <f t="shared" si="654"/>
        <v/>
      </c>
      <c r="CF407" s="239" t="str">
        <f t="shared" si="655"/>
        <v/>
      </c>
      <c r="CG407" s="239" t="str">
        <f t="shared" si="656"/>
        <v/>
      </c>
      <c r="CH407" s="239" t="str">
        <f t="shared" si="657"/>
        <v/>
      </c>
      <c r="CI407" s="239" t="str">
        <f t="shared" si="658"/>
        <v/>
      </c>
      <c r="CJ407" s="239" t="str">
        <f t="shared" si="659"/>
        <v/>
      </c>
      <c r="CK407" s="239" t="str">
        <f t="shared" si="660"/>
        <v/>
      </c>
      <c r="CL407" s="239" t="str">
        <f t="shared" si="661"/>
        <v/>
      </c>
      <c r="CM407" s="239" t="str">
        <f t="shared" si="662"/>
        <v/>
      </c>
      <c r="CN407" s="239" t="str">
        <f t="shared" si="663"/>
        <v/>
      </c>
      <c r="CP407" s="239" t="str">
        <f t="shared" si="664"/>
        <v/>
      </c>
      <c r="CQ407" s="239" t="str">
        <f t="shared" si="665"/>
        <v/>
      </c>
      <c r="CR407" s="239" t="str">
        <f t="shared" si="666"/>
        <v/>
      </c>
      <c r="CS407" s="239" t="str">
        <f t="shared" si="667"/>
        <v/>
      </c>
      <c r="CT407" s="239" t="str">
        <f t="shared" si="668"/>
        <v/>
      </c>
      <c r="CU407" s="239" t="str">
        <f t="shared" si="669"/>
        <v/>
      </c>
      <c r="CV407" s="239" t="str">
        <f t="shared" si="670"/>
        <v/>
      </c>
      <c r="CW407" s="239" t="str">
        <f t="shared" si="671"/>
        <v/>
      </c>
      <c r="CX407" s="239" t="str">
        <f t="shared" si="672"/>
        <v/>
      </c>
      <c r="CY407" s="239" t="str">
        <f t="shared" si="673"/>
        <v/>
      </c>
      <c r="CZ407" s="239" t="str">
        <f t="shared" si="674"/>
        <v/>
      </c>
      <c r="DA407" s="239" t="str">
        <f t="shared" si="675"/>
        <v/>
      </c>
      <c r="DB407" s="239" t="str">
        <f t="shared" si="676"/>
        <v/>
      </c>
      <c r="DC407" s="239" t="str">
        <f t="shared" si="677"/>
        <v/>
      </c>
      <c r="DD407" s="239" t="str">
        <f t="shared" si="678"/>
        <v/>
      </c>
      <c r="DE407" s="239" t="str">
        <f t="shared" si="679"/>
        <v/>
      </c>
      <c r="DF407" s="239" t="str">
        <f t="shared" si="680"/>
        <v/>
      </c>
      <c r="DG407" s="239" t="str">
        <f t="shared" si="681"/>
        <v/>
      </c>
      <c r="DH407" s="239" t="str">
        <f t="shared" si="682"/>
        <v/>
      </c>
      <c r="DI407" s="239" t="str">
        <f t="shared" si="683"/>
        <v/>
      </c>
      <c r="DJ407" s="239" t="str">
        <f t="shared" si="684"/>
        <v/>
      </c>
      <c r="DK407" s="239" t="str">
        <f t="shared" si="685"/>
        <v/>
      </c>
      <c r="DL407" s="239" t="str">
        <f t="shared" si="686"/>
        <v/>
      </c>
      <c r="DM407" s="239" t="str">
        <f t="shared" si="687"/>
        <v/>
      </c>
      <c r="DN407" s="239" t="str">
        <f t="shared" si="688"/>
        <v/>
      </c>
      <c r="DO407" s="239" t="str">
        <f t="shared" si="689"/>
        <v/>
      </c>
      <c r="DP407" s="239" t="str">
        <f t="shared" si="690"/>
        <v/>
      </c>
    </row>
    <row r="408" spans="1:120" ht="35.25" hidden="1" customHeight="1" x14ac:dyDescent="0.25">
      <c r="A408" s="53" t="s">
        <v>4509</v>
      </c>
      <c r="B408" s="53">
        <v>105</v>
      </c>
      <c r="C408" s="53" t="s">
        <v>55</v>
      </c>
      <c r="D408" s="53" t="s">
        <v>1690</v>
      </c>
      <c r="E408" s="53">
        <v>0</v>
      </c>
      <c r="F408" s="53" t="s">
        <v>1776</v>
      </c>
      <c r="G408" s="53" t="str">
        <f t="shared" si="691"/>
        <v>105-5</v>
      </c>
      <c r="H408" s="53" t="s">
        <v>102</v>
      </c>
      <c r="I408" s="53" t="s">
        <v>196</v>
      </c>
      <c r="J408" s="53" t="s">
        <v>80</v>
      </c>
      <c r="K408" s="53" t="s">
        <v>80</v>
      </c>
      <c r="L408" s="53" t="s">
        <v>80</v>
      </c>
      <c r="M408" s="53" t="s">
        <v>80</v>
      </c>
      <c r="N408" s="53" t="s">
        <v>80</v>
      </c>
      <c r="O408" s="53" t="s">
        <v>80</v>
      </c>
      <c r="P408" s="53" t="s">
        <v>1777</v>
      </c>
      <c r="Q408" s="52">
        <v>0</v>
      </c>
      <c r="R408" s="52">
        <f>+Q408*Q406</f>
        <v>0</v>
      </c>
      <c r="S408" s="53">
        <v>2</v>
      </c>
      <c r="T408" s="53" t="s">
        <v>84</v>
      </c>
      <c r="U408" s="53" t="s">
        <v>1746</v>
      </c>
      <c r="V408" s="23">
        <v>45216</v>
      </c>
      <c r="W408" s="23">
        <v>45230</v>
      </c>
      <c r="X408" s="53" t="s">
        <v>214</v>
      </c>
      <c r="Y408" s="49" t="s">
        <v>87</v>
      </c>
      <c r="Z408" s="59" t="s">
        <v>100</v>
      </c>
      <c r="AA408" s="201">
        <v>1</v>
      </c>
      <c r="AB408" s="200" t="s">
        <v>269</v>
      </c>
      <c r="AC408" s="200" t="s">
        <v>269</v>
      </c>
      <c r="AD408" s="201">
        <v>1</v>
      </c>
      <c r="AE408" s="200" t="s">
        <v>1773</v>
      </c>
      <c r="AF408" s="202">
        <v>45212</v>
      </c>
      <c r="AG408" s="200" t="s">
        <v>79</v>
      </c>
      <c r="AH408" s="201">
        <v>1</v>
      </c>
      <c r="AI408" s="52">
        <f t="shared" si="609"/>
        <v>0</v>
      </c>
      <c r="AJ408" s="52"/>
      <c r="AK408" s="52"/>
      <c r="AL408" s="239" t="str">
        <f t="shared" si="628"/>
        <v/>
      </c>
      <c r="AM408" s="239" t="str">
        <f t="shared" si="629"/>
        <v/>
      </c>
      <c r="AN408" s="239" t="str">
        <f t="shared" si="630"/>
        <v/>
      </c>
      <c r="AO408" s="239" t="str">
        <f t="shared" si="631"/>
        <v/>
      </c>
      <c r="AP408" s="239">
        <f t="shared" si="632"/>
        <v>1</v>
      </c>
      <c r="AQ408" s="239" t="str">
        <f t="shared" si="633"/>
        <v/>
      </c>
      <c r="AR408" s="239" t="str">
        <f t="shared" si="634"/>
        <v/>
      </c>
      <c r="AS408" s="239" t="str">
        <f t="shared" si="635"/>
        <v/>
      </c>
      <c r="AT408" s="239" t="str">
        <f t="shared" si="636"/>
        <v/>
      </c>
      <c r="AU408" s="239" t="str">
        <f t="shared" si="610"/>
        <v/>
      </c>
      <c r="AV408" s="239" t="str">
        <f t="shared" si="611"/>
        <v/>
      </c>
      <c r="AW408" s="239" t="str">
        <f t="shared" si="612"/>
        <v/>
      </c>
      <c r="AX408" s="239" t="str">
        <f t="shared" si="613"/>
        <v/>
      </c>
      <c r="AY408" s="239" t="str">
        <f t="shared" si="614"/>
        <v/>
      </c>
      <c r="AZ408" s="239" t="str">
        <f t="shared" si="615"/>
        <v/>
      </c>
      <c r="BA408" s="239" t="str">
        <f t="shared" si="616"/>
        <v/>
      </c>
      <c r="BB408" s="239" t="str">
        <f t="shared" si="617"/>
        <v/>
      </c>
      <c r="BC408" s="239" t="str">
        <f t="shared" si="618"/>
        <v/>
      </c>
      <c r="BD408" s="239" t="str">
        <f t="shared" si="619"/>
        <v/>
      </c>
      <c r="BE408" s="239" t="str">
        <f t="shared" si="620"/>
        <v/>
      </c>
      <c r="BF408" s="239" t="str">
        <f t="shared" si="621"/>
        <v/>
      </c>
      <c r="BG408" s="239" t="str">
        <f t="shared" si="622"/>
        <v/>
      </c>
      <c r="BH408" s="239" t="str">
        <f t="shared" si="623"/>
        <v/>
      </c>
      <c r="BI408" s="239" t="str">
        <f t="shared" si="624"/>
        <v/>
      </c>
      <c r="BJ408" s="239" t="str">
        <f t="shared" si="625"/>
        <v/>
      </c>
      <c r="BK408" s="239" t="str">
        <f t="shared" si="626"/>
        <v/>
      </c>
      <c r="BL408" s="239" t="str">
        <f t="shared" si="627"/>
        <v/>
      </c>
      <c r="BN408" s="239" t="str">
        <f t="shared" si="637"/>
        <v/>
      </c>
      <c r="BO408" s="239" t="str">
        <f t="shared" si="638"/>
        <v/>
      </c>
      <c r="BP408" s="239" t="str">
        <f t="shared" si="639"/>
        <v/>
      </c>
      <c r="BQ408" s="239" t="str">
        <f t="shared" si="640"/>
        <v/>
      </c>
      <c r="BR408" s="239">
        <f t="shared" si="641"/>
        <v>1</v>
      </c>
      <c r="BS408" s="239" t="str">
        <f t="shared" si="642"/>
        <v/>
      </c>
      <c r="BT408" s="239" t="str">
        <f t="shared" si="643"/>
        <v/>
      </c>
      <c r="BU408" s="239" t="str">
        <f t="shared" si="644"/>
        <v/>
      </c>
      <c r="BV408" s="239" t="str">
        <f t="shared" si="645"/>
        <v/>
      </c>
      <c r="BW408" s="239" t="str">
        <f t="shared" si="646"/>
        <v/>
      </c>
      <c r="BX408" s="239" t="str">
        <f t="shared" si="647"/>
        <v/>
      </c>
      <c r="BY408" s="239" t="str">
        <f t="shared" si="648"/>
        <v/>
      </c>
      <c r="BZ408" s="239" t="str">
        <f t="shared" si="649"/>
        <v/>
      </c>
      <c r="CA408" s="239" t="str">
        <f t="shared" si="650"/>
        <v/>
      </c>
      <c r="CB408" s="239" t="str">
        <f t="shared" si="651"/>
        <v/>
      </c>
      <c r="CC408" s="239" t="str">
        <f t="shared" si="652"/>
        <v/>
      </c>
      <c r="CD408" s="239" t="str">
        <f t="shared" si="653"/>
        <v/>
      </c>
      <c r="CE408" s="239" t="str">
        <f t="shared" si="654"/>
        <v/>
      </c>
      <c r="CF408" s="239" t="str">
        <f t="shared" si="655"/>
        <v/>
      </c>
      <c r="CG408" s="239" t="str">
        <f t="shared" si="656"/>
        <v/>
      </c>
      <c r="CH408" s="239" t="str">
        <f t="shared" si="657"/>
        <v/>
      </c>
      <c r="CI408" s="239" t="str">
        <f t="shared" si="658"/>
        <v/>
      </c>
      <c r="CJ408" s="239" t="str">
        <f t="shared" si="659"/>
        <v/>
      </c>
      <c r="CK408" s="239" t="str">
        <f t="shared" si="660"/>
        <v/>
      </c>
      <c r="CL408" s="239" t="str">
        <f t="shared" si="661"/>
        <v/>
      </c>
      <c r="CM408" s="239" t="str">
        <f t="shared" si="662"/>
        <v/>
      </c>
      <c r="CN408" s="239" t="str">
        <f t="shared" si="663"/>
        <v/>
      </c>
      <c r="CP408" s="239" t="str">
        <f t="shared" si="664"/>
        <v/>
      </c>
      <c r="CQ408" s="239" t="str">
        <f t="shared" si="665"/>
        <v/>
      </c>
      <c r="CR408" s="239" t="str">
        <f t="shared" si="666"/>
        <v/>
      </c>
      <c r="CS408" s="239" t="str">
        <f t="shared" si="667"/>
        <v/>
      </c>
      <c r="CT408" s="239" t="str">
        <f t="shared" si="668"/>
        <v>4to Trimestre</v>
      </c>
      <c r="CU408" s="239" t="str">
        <f t="shared" si="669"/>
        <v/>
      </c>
      <c r="CV408" s="239" t="str">
        <f t="shared" si="670"/>
        <v/>
      </c>
      <c r="CW408" s="239" t="str">
        <f t="shared" si="671"/>
        <v/>
      </c>
      <c r="CX408" s="239" t="str">
        <f t="shared" si="672"/>
        <v/>
      </c>
      <c r="CY408" s="239" t="str">
        <f t="shared" si="673"/>
        <v/>
      </c>
      <c r="CZ408" s="239" t="str">
        <f t="shared" si="674"/>
        <v/>
      </c>
      <c r="DA408" s="239" t="str">
        <f t="shared" si="675"/>
        <v/>
      </c>
      <c r="DB408" s="239" t="str">
        <f t="shared" si="676"/>
        <v/>
      </c>
      <c r="DC408" s="239" t="str">
        <f t="shared" si="677"/>
        <v/>
      </c>
      <c r="DD408" s="239" t="str">
        <f t="shared" si="678"/>
        <v/>
      </c>
      <c r="DE408" s="239" t="str">
        <f t="shared" si="679"/>
        <v/>
      </c>
      <c r="DF408" s="239" t="str">
        <f t="shared" si="680"/>
        <v/>
      </c>
      <c r="DG408" s="239" t="str">
        <f t="shared" si="681"/>
        <v/>
      </c>
      <c r="DH408" s="239" t="str">
        <f t="shared" si="682"/>
        <v/>
      </c>
      <c r="DI408" s="239" t="str">
        <f t="shared" si="683"/>
        <v/>
      </c>
      <c r="DJ408" s="239" t="str">
        <f t="shared" si="684"/>
        <v/>
      </c>
      <c r="DK408" s="239" t="str">
        <f t="shared" si="685"/>
        <v/>
      </c>
      <c r="DL408" s="239" t="str">
        <f t="shared" si="686"/>
        <v/>
      </c>
      <c r="DM408" s="239" t="str">
        <f t="shared" si="687"/>
        <v/>
      </c>
      <c r="DN408" s="239" t="str">
        <f t="shared" si="688"/>
        <v/>
      </c>
      <c r="DO408" s="239" t="str">
        <f t="shared" si="689"/>
        <v/>
      </c>
      <c r="DP408" s="239" t="str">
        <f t="shared" si="690"/>
        <v/>
      </c>
    </row>
    <row r="409" spans="1:120" ht="35.25" hidden="1" customHeight="1" x14ac:dyDescent="0.25">
      <c r="A409" s="53" t="s">
        <v>4509</v>
      </c>
      <c r="B409" s="53">
        <v>105</v>
      </c>
      <c r="C409" s="53" t="s">
        <v>55</v>
      </c>
      <c r="D409" s="53" t="s">
        <v>1690</v>
      </c>
      <c r="E409" s="53">
        <v>0</v>
      </c>
      <c r="F409" s="53" t="s">
        <v>1778</v>
      </c>
      <c r="G409" s="53" t="str">
        <f t="shared" si="691"/>
        <v>105-5</v>
      </c>
      <c r="H409" s="53" t="s">
        <v>94</v>
      </c>
      <c r="I409" s="53" t="s">
        <v>196</v>
      </c>
      <c r="J409" s="53" t="s">
        <v>80</v>
      </c>
      <c r="K409" s="53" t="s">
        <v>80</v>
      </c>
      <c r="L409" s="53" t="s">
        <v>80</v>
      </c>
      <c r="M409" s="53" t="s">
        <v>80</v>
      </c>
      <c r="N409" s="53" t="s">
        <v>80</v>
      </c>
      <c r="O409" s="53" t="s">
        <v>80</v>
      </c>
      <c r="P409" s="53" t="s">
        <v>1779</v>
      </c>
      <c r="Q409" s="52">
        <v>0.5</v>
      </c>
      <c r="R409" s="52">
        <f>+Q409*Q406</f>
        <v>0.1</v>
      </c>
      <c r="S409" s="53">
        <v>2</v>
      </c>
      <c r="T409" s="53" t="s">
        <v>84</v>
      </c>
      <c r="U409" s="53" t="s">
        <v>1751</v>
      </c>
      <c r="V409" s="23">
        <v>45231</v>
      </c>
      <c r="W409" s="23">
        <v>45244</v>
      </c>
      <c r="X409" s="53" t="s">
        <v>1696</v>
      </c>
      <c r="Y409" s="49" t="s">
        <v>87</v>
      </c>
      <c r="Z409" s="59" t="s">
        <v>100</v>
      </c>
      <c r="AA409" s="201">
        <v>1</v>
      </c>
      <c r="AB409" s="200" t="s">
        <v>269</v>
      </c>
      <c r="AC409" s="200" t="s">
        <v>269</v>
      </c>
      <c r="AD409" s="201">
        <v>1</v>
      </c>
      <c r="AE409" s="200" t="s">
        <v>1773</v>
      </c>
      <c r="AF409" s="202">
        <v>45260</v>
      </c>
      <c r="AG409" s="200" t="s">
        <v>79</v>
      </c>
      <c r="AH409" s="201">
        <v>1</v>
      </c>
      <c r="AI409" s="52">
        <f t="shared" si="609"/>
        <v>0.1</v>
      </c>
      <c r="AJ409" s="52">
        <f>+AI409/R409</f>
        <v>1</v>
      </c>
      <c r="AK409" s="52"/>
      <c r="AL409" s="239" t="str">
        <f t="shared" si="628"/>
        <v/>
      </c>
      <c r="AM409" s="239" t="str">
        <f t="shared" si="629"/>
        <v/>
      </c>
      <c r="AN409" s="239" t="str">
        <f t="shared" si="630"/>
        <v/>
      </c>
      <c r="AO409" s="239" t="str">
        <f t="shared" si="631"/>
        <v/>
      </c>
      <c r="AP409" s="239" t="str">
        <f t="shared" si="632"/>
        <v/>
      </c>
      <c r="AQ409" s="239" t="str">
        <f t="shared" si="633"/>
        <v/>
      </c>
      <c r="AR409" s="239" t="str">
        <f t="shared" si="634"/>
        <v/>
      </c>
      <c r="AS409" s="239" t="str">
        <f t="shared" si="635"/>
        <v/>
      </c>
      <c r="AT409" s="239" t="str">
        <f t="shared" si="636"/>
        <v/>
      </c>
      <c r="AU409" s="239" t="str">
        <f t="shared" si="610"/>
        <v/>
      </c>
      <c r="AV409" s="239" t="str">
        <f t="shared" si="611"/>
        <v/>
      </c>
      <c r="AW409" s="239" t="str">
        <f t="shared" si="612"/>
        <v/>
      </c>
      <c r="AX409" s="239" t="str">
        <f t="shared" si="613"/>
        <v/>
      </c>
      <c r="AY409" s="239" t="str">
        <f t="shared" si="614"/>
        <v/>
      </c>
      <c r="AZ409" s="239" t="str">
        <f t="shared" si="615"/>
        <v/>
      </c>
      <c r="BA409" s="239" t="str">
        <f t="shared" si="616"/>
        <v/>
      </c>
      <c r="BB409" s="239" t="str">
        <f t="shared" si="617"/>
        <v/>
      </c>
      <c r="BC409" s="239" t="str">
        <f t="shared" si="618"/>
        <v/>
      </c>
      <c r="BD409" s="239" t="str">
        <f t="shared" si="619"/>
        <v/>
      </c>
      <c r="BE409" s="239" t="str">
        <f t="shared" si="620"/>
        <v/>
      </c>
      <c r="BF409" s="239" t="str">
        <f t="shared" si="621"/>
        <v/>
      </c>
      <c r="BG409" s="239" t="str">
        <f t="shared" si="622"/>
        <v/>
      </c>
      <c r="BH409" s="239" t="str">
        <f t="shared" si="623"/>
        <v/>
      </c>
      <c r="BI409" s="239" t="str">
        <f t="shared" si="624"/>
        <v/>
      </c>
      <c r="BJ409" s="239" t="str">
        <f t="shared" si="625"/>
        <v/>
      </c>
      <c r="BK409" s="239" t="str">
        <f t="shared" si="626"/>
        <v/>
      </c>
      <c r="BL409" s="239" t="str">
        <f t="shared" si="627"/>
        <v/>
      </c>
      <c r="BN409" s="239" t="str">
        <f t="shared" si="637"/>
        <v/>
      </c>
      <c r="BO409" s="239" t="str">
        <f t="shared" si="638"/>
        <v/>
      </c>
      <c r="BP409" s="239" t="str">
        <f t="shared" si="639"/>
        <v/>
      </c>
      <c r="BQ409" s="239" t="str">
        <f t="shared" si="640"/>
        <v/>
      </c>
      <c r="BR409" s="239" t="str">
        <f t="shared" si="641"/>
        <v/>
      </c>
      <c r="BS409" s="239" t="str">
        <f t="shared" si="642"/>
        <v/>
      </c>
      <c r="BT409" s="239" t="str">
        <f t="shared" si="643"/>
        <v/>
      </c>
      <c r="BU409" s="239" t="str">
        <f t="shared" si="644"/>
        <v/>
      </c>
      <c r="BV409" s="239" t="str">
        <f t="shared" si="645"/>
        <v/>
      </c>
      <c r="BW409" s="239" t="str">
        <f t="shared" si="646"/>
        <v/>
      </c>
      <c r="BX409" s="239" t="str">
        <f t="shared" si="647"/>
        <v/>
      </c>
      <c r="BY409" s="239" t="str">
        <f t="shared" si="648"/>
        <v/>
      </c>
      <c r="BZ409" s="239" t="str">
        <f t="shared" si="649"/>
        <v/>
      </c>
      <c r="CA409" s="239" t="str">
        <f t="shared" si="650"/>
        <v/>
      </c>
      <c r="CB409" s="239" t="str">
        <f t="shared" si="651"/>
        <v/>
      </c>
      <c r="CC409" s="239" t="str">
        <f t="shared" si="652"/>
        <v/>
      </c>
      <c r="CD409" s="239" t="str">
        <f t="shared" si="653"/>
        <v/>
      </c>
      <c r="CE409" s="239" t="str">
        <f t="shared" si="654"/>
        <v/>
      </c>
      <c r="CF409" s="239" t="str">
        <f t="shared" si="655"/>
        <v/>
      </c>
      <c r="CG409" s="239" t="str">
        <f t="shared" si="656"/>
        <v/>
      </c>
      <c r="CH409" s="239" t="str">
        <f t="shared" si="657"/>
        <v/>
      </c>
      <c r="CI409" s="239" t="str">
        <f t="shared" si="658"/>
        <v/>
      </c>
      <c r="CJ409" s="239" t="str">
        <f t="shared" si="659"/>
        <v/>
      </c>
      <c r="CK409" s="239" t="str">
        <f t="shared" si="660"/>
        <v/>
      </c>
      <c r="CL409" s="239" t="str">
        <f t="shared" si="661"/>
        <v/>
      </c>
      <c r="CM409" s="239" t="str">
        <f t="shared" si="662"/>
        <v/>
      </c>
      <c r="CN409" s="239" t="str">
        <f t="shared" si="663"/>
        <v/>
      </c>
      <c r="CP409" s="239" t="str">
        <f t="shared" si="664"/>
        <v/>
      </c>
      <c r="CQ409" s="239" t="str">
        <f t="shared" si="665"/>
        <v/>
      </c>
      <c r="CR409" s="239" t="str">
        <f t="shared" si="666"/>
        <v/>
      </c>
      <c r="CS409" s="239" t="str">
        <f t="shared" si="667"/>
        <v/>
      </c>
      <c r="CT409" s="239" t="str">
        <f t="shared" si="668"/>
        <v/>
      </c>
      <c r="CU409" s="239" t="str">
        <f t="shared" si="669"/>
        <v/>
      </c>
      <c r="CV409" s="239" t="str">
        <f t="shared" si="670"/>
        <v/>
      </c>
      <c r="CW409" s="239" t="str">
        <f t="shared" si="671"/>
        <v/>
      </c>
      <c r="CX409" s="239" t="str">
        <f t="shared" si="672"/>
        <v/>
      </c>
      <c r="CY409" s="239" t="str">
        <f t="shared" si="673"/>
        <v/>
      </c>
      <c r="CZ409" s="239" t="str">
        <f t="shared" si="674"/>
        <v/>
      </c>
      <c r="DA409" s="239" t="str">
        <f t="shared" si="675"/>
        <v/>
      </c>
      <c r="DB409" s="239" t="str">
        <f t="shared" si="676"/>
        <v/>
      </c>
      <c r="DC409" s="239" t="str">
        <f t="shared" si="677"/>
        <v/>
      </c>
      <c r="DD409" s="239" t="str">
        <f t="shared" si="678"/>
        <v/>
      </c>
      <c r="DE409" s="239" t="str">
        <f t="shared" si="679"/>
        <v/>
      </c>
      <c r="DF409" s="239" t="str">
        <f t="shared" si="680"/>
        <v/>
      </c>
      <c r="DG409" s="239" t="str">
        <f t="shared" si="681"/>
        <v/>
      </c>
      <c r="DH409" s="239" t="str">
        <f t="shared" si="682"/>
        <v/>
      </c>
      <c r="DI409" s="239" t="str">
        <f t="shared" si="683"/>
        <v/>
      </c>
      <c r="DJ409" s="239" t="str">
        <f t="shared" si="684"/>
        <v/>
      </c>
      <c r="DK409" s="239" t="str">
        <f t="shared" si="685"/>
        <v/>
      </c>
      <c r="DL409" s="239" t="str">
        <f t="shared" si="686"/>
        <v/>
      </c>
      <c r="DM409" s="239" t="str">
        <f t="shared" si="687"/>
        <v/>
      </c>
      <c r="DN409" s="239" t="str">
        <f t="shared" si="688"/>
        <v/>
      </c>
      <c r="DO409" s="239" t="str">
        <f t="shared" si="689"/>
        <v/>
      </c>
      <c r="DP409" s="239" t="str">
        <f t="shared" si="690"/>
        <v/>
      </c>
    </row>
    <row r="410" spans="1:120" ht="35.25" hidden="1" customHeight="1" x14ac:dyDescent="0.25">
      <c r="A410" s="53" t="s">
        <v>4509</v>
      </c>
      <c r="B410" s="53">
        <v>105</v>
      </c>
      <c r="C410" s="53" t="s">
        <v>55</v>
      </c>
      <c r="D410" s="53" t="s">
        <v>1690</v>
      </c>
      <c r="E410" s="53">
        <v>0</v>
      </c>
      <c r="F410" s="53" t="s">
        <v>1780</v>
      </c>
      <c r="G410" s="53" t="str">
        <f t="shared" si="691"/>
        <v>105-5</v>
      </c>
      <c r="H410" s="53" t="s">
        <v>102</v>
      </c>
      <c r="I410" s="53" t="s">
        <v>196</v>
      </c>
      <c r="J410" s="53" t="s">
        <v>80</v>
      </c>
      <c r="K410" s="53" t="s">
        <v>80</v>
      </c>
      <c r="L410" s="53" t="s">
        <v>80</v>
      </c>
      <c r="M410" s="53" t="s">
        <v>80</v>
      </c>
      <c r="N410" s="53" t="s">
        <v>80</v>
      </c>
      <c r="O410" s="53" t="s">
        <v>80</v>
      </c>
      <c r="P410" s="53" t="s">
        <v>1781</v>
      </c>
      <c r="Q410" s="52">
        <v>0</v>
      </c>
      <c r="R410" s="52">
        <f>+Q410*Q406</f>
        <v>0</v>
      </c>
      <c r="S410" s="53">
        <v>2</v>
      </c>
      <c r="T410" s="53" t="s">
        <v>84</v>
      </c>
      <c r="U410" s="53" t="s">
        <v>1755</v>
      </c>
      <c r="V410" s="23">
        <v>45245</v>
      </c>
      <c r="W410" s="23">
        <v>45260</v>
      </c>
      <c r="X410" s="53" t="s">
        <v>214</v>
      </c>
      <c r="Y410" s="49" t="s">
        <v>87</v>
      </c>
      <c r="Z410" s="59" t="s">
        <v>100</v>
      </c>
      <c r="AA410" s="201">
        <v>1</v>
      </c>
      <c r="AB410" s="200" t="s">
        <v>269</v>
      </c>
      <c r="AC410" s="200" t="s">
        <v>269</v>
      </c>
      <c r="AD410" s="201">
        <v>1</v>
      </c>
      <c r="AE410" s="200" t="s">
        <v>1773</v>
      </c>
      <c r="AF410" s="202">
        <v>45260</v>
      </c>
      <c r="AG410" s="200" t="s">
        <v>79</v>
      </c>
      <c r="AH410" s="201">
        <v>1</v>
      </c>
      <c r="AI410" s="52">
        <f t="shared" si="609"/>
        <v>0</v>
      </c>
      <c r="AJ410" s="52"/>
      <c r="AK410" s="52"/>
      <c r="AL410" s="239" t="str">
        <f t="shared" si="628"/>
        <v/>
      </c>
      <c r="AM410" s="239" t="str">
        <f t="shared" si="629"/>
        <v/>
      </c>
      <c r="AN410" s="239" t="str">
        <f t="shared" si="630"/>
        <v/>
      </c>
      <c r="AO410" s="239" t="str">
        <f t="shared" si="631"/>
        <v/>
      </c>
      <c r="AP410" s="239">
        <f t="shared" si="632"/>
        <v>1</v>
      </c>
      <c r="AQ410" s="239" t="str">
        <f t="shared" si="633"/>
        <v/>
      </c>
      <c r="AR410" s="239" t="str">
        <f t="shared" si="634"/>
        <v/>
      </c>
      <c r="AS410" s="239" t="str">
        <f t="shared" si="635"/>
        <v/>
      </c>
      <c r="AT410" s="239" t="str">
        <f t="shared" si="636"/>
        <v/>
      </c>
      <c r="AU410" s="239" t="str">
        <f t="shared" si="610"/>
        <v/>
      </c>
      <c r="AV410" s="239" t="str">
        <f t="shared" si="611"/>
        <v/>
      </c>
      <c r="AW410" s="239" t="str">
        <f t="shared" si="612"/>
        <v/>
      </c>
      <c r="AX410" s="239" t="str">
        <f t="shared" si="613"/>
        <v/>
      </c>
      <c r="AY410" s="239" t="str">
        <f t="shared" si="614"/>
        <v/>
      </c>
      <c r="AZ410" s="239" t="str">
        <f t="shared" si="615"/>
        <v/>
      </c>
      <c r="BA410" s="239" t="str">
        <f t="shared" si="616"/>
        <v/>
      </c>
      <c r="BB410" s="239" t="str">
        <f t="shared" si="617"/>
        <v/>
      </c>
      <c r="BC410" s="239" t="str">
        <f t="shared" si="618"/>
        <v/>
      </c>
      <c r="BD410" s="239" t="str">
        <f t="shared" si="619"/>
        <v/>
      </c>
      <c r="BE410" s="239" t="str">
        <f t="shared" si="620"/>
        <v/>
      </c>
      <c r="BF410" s="239" t="str">
        <f t="shared" si="621"/>
        <v/>
      </c>
      <c r="BG410" s="239" t="str">
        <f t="shared" si="622"/>
        <v/>
      </c>
      <c r="BH410" s="239" t="str">
        <f t="shared" si="623"/>
        <v/>
      </c>
      <c r="BI410" s="239" t="str">
        <f t="shared" si="624"/>
        <v/>
      </c>
      <c r="BJ410" s="239" t="str">
        <f t="shared" si="625"/>
        <v/>
      </c>
      <c r="BK410" s="239" t="str">
        <f t="shared" si="626"/>
        <v/>
      </c>
      <c r="BL410" s="239" t="str">
        <f t="shared" si="627"/>
        <v/>
      </c>
      <c r="BN410" s="239" t="str">
        <f t="shared" si="637"/>
        <v/>
      </c>
      <c r="BO410" s="239" t="str">
        <f t="shared" si="638"/>
        <v/>
      </c>
      <c r="BP410" s="239" t="str">
        <f t="shared" si="639"/>
        <v/>
      </c>
      <c r="BQ410" s="239" t="str">
        <f t="shared" si="640"/>
        <v/>
      </c>
      <c r="BR410" s="239">
        <f t="shared" si="641"/>
        <v>1</v>
      </c>
      <c r="BS410" s="239" t="str">
        <f t="shared" si="642"/>
        <v/>
      </c>
      <c r="BT410" s="239" t="str">
        <f t="shared" si="643"/>
        <v/>
      </c>
      <c r="BU410" s="239" t="str">
        <f t="shared" si="644"/>
        <v/>
      </c>
      <c r="BV410" s="239" t="str">
        <f t="shared" si="645"/>
        <v/>
      </c>
      <c r="BW410" s="239" t="str">
        <f t="shared" si="646"/>
        <v/>
      </c>
      <c r="BX410" s="239" t="str">
        <f t="shared" si="647"/>
        <v/>
      </c>
      <c r="BY410" s="239" t="str">
        <f t="shared" si="648"/>
        <v/>
      </c>
      <c r="BZ410" s="239" t="str">
        <f t="shared" si="649"/>
        <v/>
      </c>
      <c r="CA410" s="239" t="str">
        <f t="shared" si="650"/>
        <v/>
      </c>
      <c r="CB410" s="239" t="str">
        <f t="shared" si="651"/>
        <v/>
      </c>
      <c r="CC410" s="239" t="str">
        <f t="shared" si="652"/>
        <v/>
      </c>
      <c r="CD410" s="239" t="str">
        <f t="shared" si="653"/>
        <v/>
      </c>
      <c r="CE410" s="239" t="str">
        <f t="shared" si="654"/>
        <v/>
      </c>
      <c r="CF410" s="239" t="str">
        <f t="shared" si="655"/>
        <v/>
      </c>
      <c r="CG410" s="239" t="str">
        <f t="shared" si="656"/>
        <v/>
      </c>
      <c r="CH410" s="239" t="str">
        <f t="shared" si="657"/>
        <v/>
      </c>
      <c r="CI410" s="239" t="str">
        <f t="shared" si="658"/>
        <v/>
      </c>
      <c r="CJ410" s="239" t="str">
        <f t="shared" si="659"/>
        <v/>
      </c>
      <c r="CK410" s="239" t="str">
        <f t="shared" si="660"/>
        <v/>
      </c>
      <c r="CL410" s="239" t="str">
        <f t="shared" si="661"/>
        <v/>
      </c>
      <c r="CM410" s="239" t="str">
        <f t="shared" si="662"/>
        <v/>
      </c>
      <c r="CN410" s="239" t="str">
        <f t="shared" si="663"/>
        <v/>
      </c>
      <c r="CP410" s="239" t="str">
        <f t="shared" si="664"/>
        <v/>
      </c>
      <c r="CQ410" s="239" t="str">
        <f t="shared" si="665"/>
        <v/>
      </c>
      <c r="CR410" s="239" t="str">
        <f t="shared" si="666"/>
        <v/>
      </c>
      <c r="CS410" s="239" t="str">
        <f t="shared" si="667"/>
        <v/>
      </c>
      <c r="CT410" s="239" t="str">
        <f t="shared" si="668"/>
        <v>4to Trimestre</v>
      </c>
      <c r="CU410" s="239" t="str">
        <f t="shared" si="669"/>
        <v/>
      </c>
      <c r="CV410" s="239" t="str">
        <f t="shared" si="670"/>
        <v/>
      </c>
      <c r="CW410" s="239" t="str">
        <f t="shared" si="671"/>
        <v/>
      </c>
      <c r="CX410" s="239" t="str">
        <f t="shared" si="672"/>
        <v/>
      </c>
      <c r="CY410" s="239" t="str">
        <f t="shared" si="673"/>
        <v/>
      </c>
      <c r="CZ410" s="239" t="str">
        <f t="shared" si="674"/>
        <v/>
      </c>
      <c r="DA410" s="239" t="str">
        <f t="shared" si="675"/>
        <v/>
      </c>
      <c r="DB410" s="239" t="str">
        <f t="shared" si="676"/>
        <v/>
      </c>
      <c r="DC410" s="239" t="str">
        <f t="shared" si="677"/>
        <v/>
      </c>
      <c r="DD410" s="239" t="str">
        <f t="shared" si="678"/>
        <v/>
      </c>
      <c r="DE410" s="239" t="str">
        <f t="shared" si="679"/>
        <v/>
      </c>
      <c r="DF410" s="239" t="str">
        <f t="shared" si="680"/>
        <v/>
      </c>
      <c r="DG410" s="239" t="str">
        <f t="shared" si="681"/>
        <v/>
      </c>
      <c r="DH410" s="239" t="str">
        <f t="shared" si="682"/>
        <v/>
      </c>
      <c r="DI410" s="239" t="str">
        <f t="shared" si="683"/>
        <v/>
      </c>
      <c r="DJ410" s="239" t="str">
        <f t="shared" si="684"/>
        <v/>
      </c>
      <c r="DK410" s="239" t="str">
        <f t="shared" si="685"/>
        <v/>
      </c>
      <c r="DL410" s="239" t="str">
        <f t="shared" si="686"/>
        <v/>
      </c>
      <c r="DM410" s="239" t="str">
        <f t="shared" si="687"/>
        <v/>
      </c>
      <c r="DN410" s="239" t="str">
        <f t="shared" si="688"/>
        <v/>
      </c>
      <c r="DO410" s="239" t="str">
        <f t="shared" si="689"/>
        <v/>
      </c>
      <c r="DP410" s="239" t="str">
        <f t="shared" si="690"/>
        <v/>
      </c>
    </row>
    <row r="411" spans="1:120" ht="35.25" hidden="1" customHeight="1" x14ac:dyDescent="0.25">
      <c r="A411" s="63" t="s">
        <v>4509</v>
      </c>
      <c r="B411" s="63">
        <v>105</v>
      </c>
      <c r="C411" s="63" t="s">
        <v>55</v>
      </c>
      <c r="D411" s="63" t="s">
        <v>1690</v>
      </c>
      <c r="E411" s="63">
        <v>0</v>
      </c>
      <c r="F411" s="63" t="s">
        <v>1782</v>
      </c>
      <c r="G411" s="63" t="str">
        <f t="shared" si="691"/>
        <v>105-6</v>
      </c>
      <c r="H411" s="63" t="s">
        <v>155</v>
      </c>
      <c r="I411" s="63" t="s">
        <v>155</v>
      </c>
      <c r="J411" s="63" t="s">
        <v>80</v>
      </c>
      <c r="K411" s="63" t="s">
        <v>80</v>
      </c>
      <c r="L411" s="63" t="s">
        <v>80</v>
      </c>
      <c r="M411" s="63" t="s">
        <v>80</v>
      </c>
      <c r="N411" s="63" t="s">
        <v>80</v>
      </c>
      <c r="O411" s="63" t="s">
        <v>80</v>
      </c>
      <c r="P411" s="63" t="s">
        <v>156</v>
      </c>
      <c r="Q411" s="64">
        <v>1</v>
      </c>
      <c r="R411" s="64"/>
      <c r="S411" s="65">
        <f>SUBTOTAL(9,S412:S414)</f>
        <v>4</v>
      </c>
      <c r="T411" s="63" t="s">
        <v>84</v>
      </c>
      <c r="U411" s="63" t="s">
        <v>162</v>
      </c>
      <c r="V411" s="66">
        <v>44927</v>
      </c>
      <c r="W411" s="66">
        <v>45290</v>
      </c>
      <c r="X411" s="63" t="s">
        <v>1696</v>
      </c>
      <c r="Y411" s="49" t="s">
        <v>87</v>
      </c>
      <c r="Z411" s="63" t="s">
        <v>89</v>
      </c>
      <c r="AA411" s="119">
        <f>VLOOKUP(B411,RANKING!$C$15:$K$47,5,0)</f>
        <v>1</v>
      </c>
      <c r="AB411" s="23" t="str">
        <f>VLOOKUP(B411,RANKING!$C$15:$N$47,12,0)</f>
        <v xml:space="preserve">La ficha del Grupo de Trabajo  Contratación ejecutó al 100,00% las actividades programadas en otras fichas </v>
      </c>
      <c r="AC411" s="23">
        <v>45291</v>
      </c>
      <c r="AD411" s="119">
        <f>VLOOKUP(B411,RANKING!$C$15:$K$47,5,0)</f>
        <v>1</v>
      </c>
      <c r="AE411" s="23" t="str">
        <f>+AB411</f>
        <v xml:space="preserve">La ficha del Grupo de Trabajo  Contratación ejecutó al 100,00% las actividades programadas en otras fichas </v>
      </c>
      <c r="AF411" s="23">
        <v>45291</v>
      </c>
      <c r="AG411" s="406" t="s">
        <v>125</v>
      </c>
      <c r="AH411" s="119">
        <f>VLOOKUP(B411,RANKING!$C$15:$K$47,6,0)</f>
        <v>0.99090909090909096</v>
      </c>
      <c r="AI411" s="119">
        <f>AD411*Q411</f>
        <v>1</v>
      </c>
      <c r="AJ411" s="52"/>
      <c r="AK411" s="52"/>
      <c r="AL411" s="239" t="str">
        <f t="shared" si="628"/>
        <v/>
      </c>
      <c r="AM411" s="239" t="str">
        <f t="shared" si="629"/>
        <v/>
      </c>
      <c r="AN411" s="239" t="str">
        <f t="shared" si="630"/>
        <v/>
      </c>
      <c r="AO411" s="239" t="str">
        <f t="shared" si="631"/>
        <v/>
      </c>
      <c r="AP411" s="239" t="str">
        <f t="shared" si="632"/>
        <v/>
      </c>
      <c r="AQ411" s="239" t="str">
        <f t="shared" si="633"/>
        <v/>
      </c>
      <c r="AR411" s="239" t="str">
        <f t="shared" si="634"/>
        <v/>
      </c>
      <c r="AS411" s="239" t="str">
        <f t="shared" si="635"/>
        <v/>
      </c>
      <c r="AT411" s="239" t="str">
        <f t="shared" si="636"/>
        <v/>
      </c>
      <c r="AU411" s="239" t="str">
        <f t="shared" si="610"/>
        <v/>
      </c>
      <c r="AV411" s="239" t="str">
        <f t="shared" si="611"/>
        <v/>
      </c>
      <c r="AW411" s="239" t="str">
        <f t="shared" si="612"/>
        <v/>
      </c>
      <c r="AX411" s="239" t="str">
        <f t="shared" si="613"/>
        <v/>
      </c>
      <c r="AY411" s="239" t="str">
        <f t="shared" si="614"/>
        <v/>
      </c>
      <c r="AZ411" s="239" t="str">
        <f t="shared" si="615"/>
        <v/>
      </c>
      <c r="BA411" s="239" t="str">
        <f t="shared" si="616"/>
        <v/>
      </c>
      <c r="BB411" s="239" t="str">
        <f t="shared" si="617"/>
        <v/>
      </c>
      <c r="BC411" s="239" t="str">
        <f t="shared" si="618"/>
        <v/>
      </c>
      <c r="BD411" s="239" t="str">
        <f t="shared" si="619"/>
        <v/>
      </c>
      <c r="BE411" s="239" t="str">
        <f t="shared" si="620"/>
        <v/>
      </c>
      <c r="BF411" s="239" t="str">
        <f t="shared" si="621"/>
        <v/>
      </c>
      <c r="BG411" s="239" t="str">
        <f t="shared" si="622"/>
        <v/>
      </c>
      <c r="BH411" s="239" t="str">
        <f t="shared" si="623"/>
        <v/>
      </c>
      <c r="BI411" s="239" t="str">
        <f t="shared" si="624"/>
        <v/>
      </c>
      <c r="BJ411" s="239" t="str">
        <f t="shared" si="625"/>
        <v/>
      </c>
      <c r="BK411" s="239" t="str">
        <f t="shared" si="626"/>
        <v/>
      </c>
      <c r="BL411" s="239" t="str">
        <f t="shared" si="627"/>
        <v/>
      </c>
      <c r="BN411" s="239" t="str">
        <f t="shared" si="637"/>
        <v/>
      </c>
      <c r="BO411" s="239" t="str">
        <f t="shared" si="638"/>
        <v/>
      </c>
      <c r="BP411" s="239" t="str">
        <f t="shared" si="639"/>
        <v/>
      </c>
      <c r="BQ411" s="239" t="str">
        <f t="shared" si="640"/>
        <v/>
      </c>
      <c r="BR411" s="239" t="str">
        <f t="shared" si="641"/>
        <v/>
      </c>
      <c r="BS411" s="239" t="str">
        <f t="shared" si="642"/>
        <v/>
      </c>
      <c r="BT411" s="239" t="str">
        <f t="shared" si="643"/>
        <v/>
      </c>
      <c r="BU411" s="239" t="str">
        <f t="shared" si="644"/>
        <v/>
      </c>
      <c r="BV411" s="239" t="str">
        <f t="shared" si="645"/>
        <v/>
      </c>
      <c r="BW411" s="239" t="str">
        <f t="shared" si="646"/>
        <v/>
      </c>
      <c r="BX411" s="239" t="str">
        <f t="shared" si="647"/>
        <v/>
      </c>
      <c r="BY411" s="239" t="str">
        <f t="shared" si="648"/>
        <v/>
      </c>
      <c r="BZ411" s="239" t="str">
        <f t="shared" si="649"/>
        <v/>
      </c>
      <c r="CA411" s="239" t="str">
        <f t="shared" si="650"/>
        <v/>
      </c>
      <c r="CB411" s="239" t="str">
        <f t="shared" si="651"/>
        <v/>
      </c>
      <c r="CC411" s="239" t="str">
        <f t="shared" si="652"/>
        <v/>
      </c>
      <c r="CD411" s="239" t="str">
        <f t="shared" si="653"/>
        <v/>
      </c>
      <c r="CE411" s="239" t="str">
        <f t="shared" si="654"/>
        <v/>
      </c>
      <c r="CF411" s="239" t="str">
        <f t="shared" si="655"/>
        <v/>
      </c>
      <c r="CG411" s="239" t="str">
        <f t="shared" si="656"/>
        <v/>
      </c>
      <c r="CH411" s="239" t="str">
        <f t="shared" si="657"/>
        <v/>
      </c>
      <c r="CI411" s="239" t="str">
        <f t="shared" si="658"/>
        <v/>
      </c>
      <c r="CJ411" s="239" t="str">
        <f t="shared" si="659"/>
        <v/>
      </c>
      <c r="CK411" s="239" t="str">
        <f t="shared" si="660"/>
        <v/>
      </c>
      <c r="CL411" s="239" t="str">
        <f t="shared" si="661"/>
        <v/>
      </c>
      <c r="CM411" s="239" t="str">
        <f t="shared" si="662"/>
        <v/>
      </c>
      <c r="CN411" s="239" t="str">
        <f t="shared" si="663"/>
        <v/>
      </c>
      <c r="CP411" s="239" t="str">
        <f t="shared" si="664"/>
        <v/>
      </c>
      <c r="CQ411" s="239" t="str">
        <f t="shared" si="665"/>
        <v/>
      </c>
      <c r="CR411" s="239" t="str">
        <f t="shared" si="666"/>
        <v/>
      </c>
      <c r="CS411" s="239" t="str">
        <f t="shared" si="667"/>
        <v/>
      </c>
      <c r="CT411" s="239" t="str">
        <f t="shared" si="668"/>
        <v/>
      </c>
      <c r="CU411" s="239" t="str">
        <f t="shared" si="669"/>
        <v/>
      </c>
      <c r="CV411" s="239" t="str">
        <f t="shared" si="670"/>
        <v/>
      </c>
      <c r="CW411" s="239" t="str">
        <f t="shared" si="671"/>
        <v/>
      </c>
      <c r="CX411" s="239" t="str">
        <f t="shared" si="672"/>
        <v/>
      </c>
      <c r="CY411" s="239" t="str">
        <f t="shared" si="673"/>
        <v/>
      </c>
      <c r="CZ411" s="239" t="str">
        <f t="shared" si="674"/>
        <v/>
      </c>
      <c r="DA411" s="239" t="str">
        <f t="shared" si="675"/>
        <v/>
      </c>
      <c r="DB411" s="239" t="str">
        <f t="shared" si="676"/>
        <v/>
      </c>
      <c r="DC411" s="239" t="str">
        <f t="shared" si="677"/>
        <v/>
      </c>
      <c r="DD411" s="239" t="str">
        <f t="shared" si="678"/>
        <v/>
      </c>
      <c r="DE411" s="239" t="str">
        <f t="shared" si="679"/>
        <v/>
      </c>
      <c r="DF411" s="239" t="str">
        <f t="shared" si="680"/>
        <v/>
      </c>
      <c r="DG411" s="239" t="str">
        <f t="shared" si="681"/>
        <v/>
      </c>
      <c r="DH411" s="239" t="str">
        <f t="shared" si="682"/>
        <v/>
      </c>
      <c r="DI411" s="239" t="str">
        <f t="shared" si="683"/>
        <v/>
      </c>
      <c r="DJ411" s="239" t="str">
        <f t="shared" si="684"/>
        <v/>
      </c>
      <c r="DK411" s="239" t="str">
        <f t="shared" si="685"/>
        <v/>
      </c>
      <c r="DL411" s="239" t="str">
        <f t="shared" si="686"/>
        <v/>
      </c>
      <c r="DM411" s="239" t="str">
        <f t="shared" si="687"/>
        <v/>
      </c>
      <c r="DN411" s="239" t="str">
        <f t="shared" si="688"/>
        <v/>
      </c>
      <c r="DO411" s="239" t="str">
        <f t="shared" si="689"/>
        <v/>
      </c>
      <c r="DP411" s="239" t="str">
        <f t="shared" si="690"/>
        <v/>
      </c>
    </row>
    <row r="412" spans="1:120" ht="35.25" hidden="1" customHeight="1" x14ac:dyDescent="0.25">
      <c r="A412" s="53" t="s">
        <v>4509</v>
      </c>
      <c r="B412" s="53">
        <v>105</v>
      </c>
      <c r="C412" s="53" t="s">
        <v>55</v>
      </c>
      <c r="D412" s="53" t="s">
        <v>1690</v>
      </c>
      <c r="E412" s="53">
        <v>0</v>
      </c>
      <c r="F412" s="53" t="s">
        <v>1783</v>
      </c>
      <c r="G412" s="53" t="str">
        <f t="shared" si="691"/>
        <v>105-6</v>
      </c>
      <c r="H412" s="53" t="s">
        <v>159</v>
      </c>
      <c r="I412" s="53" t="s">
        <v>160</v>
      </c>
      <c r="J412" s="53" t="s">
        <v>80</v>
      </c>
      <c r="K412" s="53" t="s">
        <v>80</v>
      </c>
      <c r="L412" s="53" t="s">
        <v>80</v>
      </c>
      <c r="M412" s="53" t="s">
        <v>80</v>
      </c>
      <c r="N412" s="53" t="s">
        <v>80</v>
      </c>
      <c r="O412" s="53" t="s">
        <v>80</v>
      </c>
      <c r="P412" s="53" t="s">
        <v>161</v>
      </c>
      <c r="Q412" s="52">
        <f>+S412/S411</f>
        <v>0.75</v>
      </c>
      <c r="R412" s="52">
        <f>+Q412*Q411</f>
        <v>0.75</v>
      </c>
      <c r="S412" s="67">
        <f>+[35]COMPARTIDAS!AQ156</f>
        <v>3</v>
      </c>
      <c r="T412" s="53" t="s">
        <v>84</v>
      </c>
      <c r="U412" s="63" t="s">
        <v>162</v>
      </c>
      <c r="V412" s="23">
        <v>44927</v>
      </c>
      <c r="W412" s="23">
        <v>45016</v>
      </c>
      <c r="X412" s="53" t="s">
        <v>1696</v>
      </c>
      <c r="Y412" s="49" t="s">
        <v>97</v>
      </c>
      <c r="Z412" s="59" t="s">
        <v>100</v>
      </c>
      <c r="AA412" s="60">
        <v>1</v>
      </c>
      <c r="AB412" s="62" t="s">
        <v>229</v>
      </c>
      <c r="AC412" s="62">
        <v>45016</v>
      </c>
      <c r="AD412" s="60">
        <v>1</v>
      </c>
      <c r="AE412" s="62" t="s">
        <v>230</v>
      </c>
      <c r="AF412" s="62">
        <v>45016</v>
      </c>
      <c r="AG412" s="60" t="s">
        <v>79</v>
      </c>
      <c r="AH412" s="60">
        <v>1</v>
      </c>
      <c r="AI412" s="52">
        <f t="shared" si="609"/>
        <v>0.75</v>
      </c>
      <c r="AJ412" s="52"/>
      <c r="AK412" s="52"/>
      <c r="AL412" s="239" t="str">
        <f t="shared" si="628"/>
        <v/>
      </c>
      <c r="AM412" s="239" t="str">
        <f t="shared" si="629"/>
        <v/>
      </c>
      <c r="AN412" s="239" t="str">
        <f t="shared" si="630"/>
        <v/>
      </c>
      <c r="AO412" s="239" t="str">
        <f t="shared" si="631"/>
        <v/>
      </c>
      <c r="AP412" s="239" t="str">
        <f t="shared" si="632"/>
        <v/>
      </c>
      <c r="AQ412" s="239" t="str">
        <f t="shared" si="633"/>
        <v/>
      </c>
      <c r="AR412" s="239" t="str">
        <f t="shared" si="634"/>
        <v/>
      </c>
      <c r="AS412" s="239" t="str">
        <f t="shared" si="635"/>
        <v/>
      </c>
      <c r="AT412" s="239" t="str">
        <f t="shared" si="636"/>
        <v/>
      </c>
      <c r="AU412" s="239" t="str">
        <f t="shared" si="610"/>
        <v/>
      </c>
      <c r="AV412" s="239" t="str">
        <f t="shared" si="611"/>
        <v/>
      </c>
      <c r="AW412" s="239" t="str">
        <f t="shared" si="612"/>
        <v/>
      </c>
      <c r="AX412" s="239" t="str">
        <f t="shared" si="613"/>
        <v/>
      </c>
      <c r="AY412" s="239" t="str">
        <f t="shared" si="614"/>
        <v/>
      </c>
      <c r="AZ412" s="239" t="str">
        <f t="shared" si="615"/>
        <v/>
      </c>
      <c r="BA412" s="239" t="str">
        <f t="shared" si="616"/>
        <v/>
      </c>
      <c r="BB412" s="239" t="str">
        <f t="shared" si="617"/>
        <v/>
      </c>
      <c r="BC412" s="239" t="str">
        <f t="shared" si="618"/>
        <v/>
      </c>
      <c r="BD412" s="239" t="str">
        <f t="shared" si="619"/>
        <v/>
      </c>
      <c r="BE412" s="239" t="str">
        <f t="shared" si="620"/>
        <v/>
      </c>
      <c r="BF412" s="239" t="str">
        <f t="shared" si="621"/>
        <v/>
      </c>
      <c r="BG412" s="239" t="str">
        <f t="shared" si="622"/>
        <v/>
      </c>
      <c r="BH412" s="239" t="str">
        <f t="shared" si="623"/>
        <v/>
      </c>
      <c r="BI412" s="239" t="str">
        <f t="shared" si="624"/>
        <v/>
      </c>
      <c r="BJ412" s="239" t="str">
        <f t="shared" si="625"/>
        <v/>
      </c>
      <c r="BK412" s="239" t="str">
        <f t="shared" si="626"/>
        <v/>
      </c>
      <c r="BL412" s="239" t="str">
        <f t="shared" si="627"/>
        <v/>
      </c>
      <c r="BN412" s="239" t="str">
        <f t="shared" si="637"/>
        <v/>
      </c>
      <c r="BO412" s="239" t="str">
        <f t="shared" si="638"/>
        <v/>
      </c>
      <c r="BP412" s="239" t="str">
        <f t="shared" si="639"/>
        <v/>
      </c>
      <c r="BQ412" s="239" t="str">
        <f t="shared" si="640"/>
        <v/>
      </c>
      <c r="BR412" s="239" t="str">
        <f t="shared" si="641"/>
        <v/>
      </c>
      <c r="BS412" s="239" t="str">
        <f t="shared" si="642"/>
        <v/>
      </c>
      <c r="BT412" s="239" t="str">
        <f t="shared" si="643"/>
        <v/>
      </c>
      <c r="BU412" s="239" t="str">
        <f t="shared" si="644"/>
        <v/>
      </c>
      <c r="BV412" s="239" t="str">
        <f t="shared" si="645"/>
        <v/>
      </c>
      <c r="BW412" s="239" t="str">
        <f t="shared" si="646"/>
        <v/>
      </c>
      <c r="BX412" s="239" t="str">
        <f t="shared" si="647"/>
        <v/>
      </c>
      <c r="BY412" s="239" t="str">
        <f t="shared" si="648"/>
        <v/>
      </c>
      <c r="BZ412" s="239" t="str">
        <f t="shared" si="649"/>
        <v/>
      </c>
      <c r="CA412" s="239" t="str">
        <f t="shared" si="650"/>
        <v/>
      </c>
      <c r="CB412" s="239" t="str">
        <f t="shared" si="651"/>
        <v/>
      </c>
      <c r="CC412" s="239" t="str">
        <f t="shared" si="652"/>
        <v/>
      </c>
      <c r="CD412" s="239" t="str">
        <f t="shared" si="653"/>
        <v/>
      </c>
      <c r="CE412" s="239" t="str">
        <f t="shared" si="654"/>
        <v/>
      </c>
      <c r="CF412" s="239" t="str">
        <f t="shared" si="655"/>
        <v/>
      </c>
      <c r="CG412" s="239" t="str">
        <f t="shared" si="656"/>
        <v/>
      </c>
      <c r="CH412" s="239" t="str">
        <f t="shared" si="657"/>
        <v/>
      </c>
      <c r="CI412" s="239" t="str">
        <f t="shared" si="658"/>
        <v/>
      </c>
      <c r="CJ412" s="239" t="str">
        <f t="shared" si="659"/>
        <v/>
      </c>
      <c r="CK412" s="239" t="str">
        <f t="shared" si="660"/>
        <v/>
      </c>
      <c r="CL412" s="239" t="str">
        <f t="shared" si="661"/>
        <v/>
      </c>
      <c r="CM412" s="239" t="str">
        <f t="shared" si="662"/>
        <v/>
      </c>
      <c r="CN412" s="239" t="str">
        <f t="shared" si="663"/>
        <v/>
      </c>
      <c r="CP412" s="239" t="str">
        <f t="shared" si="664"/>
        <v/>
      </c>
      <c r="CQ412" s="239" t="str">
        <f t="shared" si="665"/>
        <v/>
      </c>
      <c r="CR412" s="239" t="str">
        <f t="shared" si="666"/>
        <v/>
      </c>
      <c r="CS412" s="239" t="str">
        <f t="shared" si="667"/>
        <v/>
      </c>
      <c r="CT412" s="239" t="str">
        <f t="shared" si="668"/>
        <v/>
      </c>
      <c r="CU412" s="239" t="str">
        <f t="shared" si="669"/>
        <v/>
      </c>
      <c r="CV412" s="239" t="str">
        <f t="shared" si="670"/>
        <v/>
      </c>
      <c r="CW412" s="239" t="str">
        <f t="shared" si="671"/>
        <v/>
      </c>
      <c r="CX412" s="239" t="str">
        <f t="shared" si="672"/>
        <v/>
      </c>
      <c r="CY412" s="239" t="str">
        <f t="shared" si="673"/>
        <v/>
      </c>
      <c r="CZ412" s="239" t="str">
        <f t="shared" si="674"/>
        <v/>
      </c>
      <c r="DA412" s="239" t="str">
        <f t="shared" si="675"/>
        <v/>
      </c>
      <c r="DB412" s="239" t="str">
        <f t="shared" si="676"/>
        <v/>
      </c>
      <c r="DC412" s="239" t="str">
        <f t="shared" si="677"/>
        <v/>
      </c>
      <c r="DD412" s="239" t="str">
        <f t="shared" si="678"/>
        <v/>
      </c>
      <c r="DE412" s="239" t="str">
        <f t="shared" si="679"/>
        <v/>
      </c>
      <c r="DF412" s="239" t="str">
        <f t="shared" si="680"/>
        <v/>
      </c>
      <c r="DG412" s="239" t="str">
        <f t="shared" si="681"/>
        <v/>
      </c>
      <c r="DH412" s="239" t="str">
        <f t="shared" si="682"/>
        <v/>
      </c>
      <c r="DI412" s="239" t="str">
        <f t="shared" si="683"/>
        <v/>
      </c>
      <c r="DJ412" s="239" t="str">
        <f t="shared" si="684"/>
        <v/>
      </c>
      <c r="DK412" s="239" t="str">
        <f t="shared" si="685"/>
        <v/>
      </c>
      <c r="DL412" s="239" t="str">
        <f t="shared" si="686"/>
        <v/>
      </c>
      <c r="DM412" s="239" t="str">
        <f t="shared" si="687"/>
        <v/>
      </c>
      <c r="DN412" s="239" t="str">
        <f t="shared" si="688"/>
        <v/>
      </c>
      <c r="DO412" s="239" t="str">
        <f t="shared" si="689"/>
        <v/>
      </c>
      <c r="DP412" s="239" t="str">
        <f t="shared" si="690"/>
        <v/>
      </c>
    </row>
    <row r="413" spans="1:120" ht="35.25" hidden="1" customHeight="1" x14ac:dyDescent="0.25">
      <c r="A413" s="53" t="s">
        <v>4509</v>
      </c>
      <c r="B413" s="53">
        <v>105</v>
      </c>
      <c r="C413" s="53" t="s">
        <v>55</v>
      </c>
      <c r="D413" s="53" t="s">
        <v>1690</v>
      </c>
      <c r="E413" s="53">
        <v>0</v>
      </c>
      <c r="F413" s="53" t="s">
        <v>1784</v>
      </c>
      <c r="G413" s="53" t="str">
        <f t="shared" si="691"/>
        <v>105-6</v>
      </c>
      <c r="H413" s="53" t="s">
        <v>165</v>
      </c>
      <c r="I413" s="53" t="s">
        <v>160</v>
      </c>
      <c r="J413" s="53" t="s">
        <v>80</v>
      </c>
      <c r="K413" s="53" t="s">
        <v>80</v>
      </c>
      <c r="L413" s="53" t="s">
        <v>80</v>
      </c>
      <c r="M413" s="53" t="s">
        <v>80</v>
      </c>
      <c r="N413" s="53" t="s">
        <v>80</v>
      </c>
      <c r="O413" s="53" t="s">
        <v>80</v>
      </c>
      <c r="P413" s="53" t="s">
        <v>166</v>
      </c>
      <c r="Q413" s="52">
        <f>+S413/S411</f>
        <v>1</v>
      </c>
      <c r="R413" s="52">
        <f>+Q413*Q411</f>
        <v>1</v>
      </c>
      <c r="S413" s="67">
        <f>+[35]COMPARTIDAS!AQ157</f>
        <v>4</v>
      </c>
      <c r="T413" s="53" t="s">
        <v>84</v>
      </c>
      <c r="U413" s="63" t="s">
        <v>162</v>
      </c>
      <c r="V413" s="23">
        <v>45017</v>
      </c>
      <c r="W413" s="23">
        <v>45107</v>
      </c>
      <c r="X413" s="53" t="s">
        <v>1696</v>
      </c>
      <c r="Y413" s="49" t="s">
        <v>167</v>
      </c>
      <c r="Z413" s="59" t="s">
        <v>100</v>
      </c>
      <c r="AA413" s="60">
        <v>1</v>
      </c>
      <c r="AB413" s="62" t="s">
        <v>291</v>
      </c>
      <c r="AC413" s="62">
        <v>45107</v>
      </c>
      <c r="AD413" s="60">
        <v>1</v>
      </c>
      <c r="AE413" s="62" t="s">
        <v>291</v>
      </c>
      <c r="AF413" s="62">
        <v>45107</v>
      </c>
      <c r="AG413" s="60" t="s">
        <v>79</v>
      </c>
      <c r="AH413" s="60">
        <v>1</v>
      </c>
      <c r="AI413" s="52">
        <f t="shared" si="609"/>
        <v>1</v>
      </c>
      <c r="AJ413" s="52"/>
      <c r="AK413" s="52"/>
      <c r="AL413" s="239" t="str">
        <f t="shared" si="628"/>
        <v/>
      </c>
      <c r="AM413" s="239" t="str">
        <f t="shared" si="629"/>
        <v/>
      </c>
      <c r="AN413" s="239" t="str">
        <f t="shared" si="630"/>
        <v/>
      </c>
      <c r="AO413" s="239" t="str">
        <f t="shared" si="631"/>
        <v/>
      </c>
      <c r="AP413" s="239" t="str">
        <f t="shared" si="632"/>
        <v/>
      </c>
      <c r="AQ413" s="239" t="str">
        <f t="shared" si="633"/>
        <v/>
      </c>
      <c r="AR413" s="239" t="str">
        <f t="shared" si="634"/>
        <v/>
      </c>
      <c r="AS413" s="239" t="str">
        <f t="shared" si="635"/>
        <v/>
      </c>
      <c r="AT413" s="239" t="str">
        <f t="shared" si="636"/>
        <v/>
      </c>
      <c r="AU413" s="239" t="str">
        <f t="shared" si="610"/>
        <v/>
      </c>
      <c r="AV413" s="239" t="str">
        <f t="shared" si="611"/>
        <v/>
      </c>
      <c r="AW413" s="239" t="str">
        <f t="shared" si="612"/>
        <v/>
      </c>
      <c r="AX413" s="239" t="str">
        <f t="shared" si="613"/>
        <v/>
      </c>
      <c r="AY413" s="239" t="str">
        <f t="shared" si="614"/>
        <v/>
      </c>
      <c r="AZ413" s="239" t="str">
        <f t="shared" si="615"/>
        <v/>
      </c>
      <c r="BA413" s="239" t="str">
        <f t="shared" si="616"/>
        <v/>
      </c>
      <c r="BB413" s="239" t="str">
        <f t="shared" si="617"/>
        <v/>
      </c>
      <c r="BC413" s="239" t="str">
        <f t="shared" si="618"/>
        <v/>
      </c>
      <c r="BD413" s="239" t="str">
        <f t="shared" si="619"/>
        <v/>
      </c>
      <c r="BE413" s="239" t="str">
        <f t="shared" si="620"/>
        <v/>
      </c>
      <c r="BF413" s="239" t="str">
        <f t="shared" si="621"/>
        <v/>
      </c>
      <c r="BG413" s="239" t="str">
        <f t="shared" si="622"/>
        <v/>
      </c>
      <c r="BH413" s="239" t="str">
        <f t="shared" si="623"/>
        <v/>
      </c>
      <c r="BI413" s="239" t="str">
        <f t="shared" si="624"/>
        <v/>
      </c>
      <c r="BJ413" s="239" t="str">
        <f t="shared" si="625"/>
        <v/>
      </c>
      <c r="BK413" s="239" t="str">
        <f t="shared" si="626"/>
        <v/>
      </c>
      <c r="BL413" s="239" t="str">
        <f t="shared" si="627"/>
        <v/>
      </c>
      <c r="BN413" s="239" t="str">
        <f t="shared" si="637"/>
        <v/>
      </c>
      <c r="BO413" s="239" t="str">
        <f t="shared" si="638"/>
        <v/>
      </c>
      <c r="BP413" s="239" t="str">
        <f t="shared" si="639"/>
        <v/>
      </c>
      <c r="BQ413" s="239" t="str">
        <f t="shared" si="640"/>
        <v/>
      </c>
      <c r="BR413" s="239" t="str">
        <f t="shared" si="641"/>
        <v/>
      </c>
      <c r="BS413" s="239" t="str">
        <f t="shared" si="642"/>
        <v/>
      </c>
      <c r="BT413" s="239" t="str">
        <f t="shared" si="643"/>
        <v/>
      </c>
      <c r="BU413" s="239" t="str">
        <f t="shared" si="644"/>
        <v/>
      </c>
      <c r="BV413" s="239" t="str">
        <f t="shared" si="645"/>
        <v/>
      </c>
      <c r="BW413" s="239" t="str">
        <f t="shared" si="646"/>
        <v/>
      </c>
      <c r="BX413" s="239" t="str">
        <f t="shared" si="647"/>
        <v/>
      </c>
      <c r="BY413" s="239" t="str">
        <f t="shared" si="648"/>
        <v/>
      </c>
      <c r="BZ413" s="239" t="str">
        <f t="shared" si="649"/>
        <v/>
      </c>
      <c r="CA413" s="239" t="str">
        <f t="shared" si="650"/>
        <v/>
      </c>
      <c r="CB413" s="239" t="str">
        <f t="shared" si="651"/>
        <v/>
      </c>
      <c r="CC413" s="239" t="str">
        <f t="shared" si="652"/>
        <v/>
      </c>
      <c r="CD413" s="239" t="str">
        <f t="shared" si="653"/>
        <v/>
      </c>
      <c r="CE413" s="239" t="str">
        <f t="shared" si="654"/>
        <v/>
      </c>
      <c r="CF413" s="239" t="str">
        <f t="shared" si="655"/>
        <v/>
      </c>
      <c r="CG413" s="239" t="str">
        <f t="shared" si="656"/>
        <v/>
      </c>
      <c r="CH413" s="239" t="str">
        <f t="shared" si="657"/>
        <v/>
      </c>
      <c r="CI413" s="239" t="str">
        <f t="shared" si="658"/>
        <v/>
      </c>
      <c r="CJ413" s="239" t="str">
        <f t="shared" si="659"/>
        <v/>
      </c>
      <c r="CK413" s="239" t="str">
        <f t="shared" si="660"/>
        <v/>
      </c>
      <c r="CL413" s="239" t="str">
        <f t="shared" si="661"/>
        <v/>
      </c>
      <c r="CM413" s="239" t="str">
        <f t="shared" si="662"/>
        <v/>
      </c>
      <c r="CN413" s="239" t="str">
        <f t="shared" si="663"/>
        <v/>
      </c>
      <c r="CP413" s="239" t="str">
        <f t="shared" si="664"/>
        <v/>
      </c>
      <c r="CQ413" s="239" t="str">
        <f t="shared" si="665"/>
        <v/>
      </c>
      <c r="CR413" s="239" t="str">
        <f t="shared" si="666"/>
        <v/>
      </c>
      <c r="CS413" s="239" t="str">
        <f t="shared" si="667"/>
        <v/>
      </c>
      <c r="CT413" s="239" t="str">
        <f t="shared" si="668"/>
        <v/>
      </c>
      <c r="CU413" s="239" t="str">
        <f t="shared" si="669"/>
        <v/>
      </c>
      <c r="CV413" s="239" t="str">
        <f t="shared" si="670"/>
        <v/>
      </c>
      <c r="CW413" s="239" t="str">
        <f t="shared" si="671"/>
        <v/>
      </c>
      <c r="CX413" s="239" t="str">
        <f t="shared" si="672"/>
        <v/>
      </c>
      <c r="CY413" s="239" t="str">
        <f t="shared" si="673"/>
        <v/>
      </c>
      <c r="CZ413" s="239" t="str">
        <f t="shared" si="674"/>
        <v/>
      </c>
      <c r="DA413" s="239" t="str">
        <f t="shared" si="675"/>
        <v/>
      </c>
      <c r="DB413" s="239" t="str">
        <f t="shared" si="676"/>
        <v/>
      </c>
      <c r="DC413" s="239" t="str">
        <f t="shared" si="677"/>
        <v/>
      </c>
      <c r="DD413" s="239" t="str">
        <f t="shared" si="678"/>
        <v/>
      </c>
      <c r="DE413" s="239" t="str">
        <f t="shared" si="679"/>
        <v/>
      </c>
      <c r="DF413" s="239" t="str">
        <f t="shared" si="680"/>
        <v/>
      </c>
      <c r="DG413" s="239" t="str">
        <f t="shared" si="681"/>
        <v/>
      </c>
      <c r="DH413" s="239" t="str">
        <f t="shared" si="682"/>
        <v/>
      </c>
      <c r="DI413" s="239" t="str">
        <f t="shared" si="683"/>
        <v/>
      </c>
      <c r="DJ413" s="239" t="str">
        <f t="shared" si="684"/>
        <v/>
      </c>
      <c r="DK413" s="239" t="str">
        <f t="shared" si="685"/>
        <v/>
      </c>
      <c r="DL413" s="239" t="str">
        <f t="shared" si="686"/>
        <v/>
      </c>
      <c r="DM413" s="239" t="str">
        <f t="shared" si="687"/>
        <v/>
      </c>
      <c r="DN413" s="239" t="str">
        <f t="shared" si="688"/>
        <v/>
      </c>
      <c r="DO413" s="239" t="str">
        <f t="shared" si="689"/>
        <v/>
      </c>
      <c r="DP413" s="239" t="str">
        <f t="shared" si="690"/>
        <v/>
      </c>
    </row>
    <row r="414" spans="1:120" ht="35.25" customHeight="1" x14ac:dyDescent="0.25">
      <c r="A414" s="53" t="s">
        <v>4509</v>
      </c>
      <c r="B414" s="53">
        <v>105</v>
      </c>
      <c r="C414" s="53" t="s">
        <v>55</v>
      </c>
      <c r="D414" s="53" t="s">
        <v>1690</v>
      </c>
      <c r="E414" s="53">
        <v>0</v>
      </c>
      <c r="F414" s="53" t="s">
        <v>1785</v>
      </c>
      <c r="G414" s="53" t="str">
        <f t="shared" si="691"/>
        <v>105-6</v>
      </c>
      <c r="H414" s="53" t="s">
        <v>170</v>
      </c>
      <c r="I414" s="53" t="s">
        <v>160</v>
      </c>
      <c r="J414" s="53" t="s">
        <v>80</v>
      </c>
      <c r="K414" s="53" t="s">
        <v>80</v>
      </c>
      <c r="L414" s="53" t="s">
        <v>80</v>
      </c>
      <c r="M414" s="53" t="s">
        <v>80</v>
      </c>
      <c r="N414" s="53" t="s">
        <v>80</v>
      </c>
      <c r="O414" s="53" t="s">
        <v>80</v>
      </c>
      <c r="P414" s="53" t="s">
        <v>171</v>
      </c>
      <c r="Q414" s="52">
        <f>+S414/S411</f>
        <v>1</v>
      </c>
      <c r="R414" s="52">
        <f>+Q414*Q411</f>
        <v>1</v>
      </c>
      <c r="S414" s="67">
        <f>+[35]COMPARTIDAS!AQ159</f>
        <v>4</v>
      </c>
      <c r="T414" s="53" t="s">
        <v>84</v>
      </c>
      <c r="U414" s="63" t="s">
        <v>162</v>
      </c>
      <c r="V414" s="23">
        <v>45200</v>
      </c>
      <c r="W414" s="23">
        <v>45290</v>
      </c>
      <c r="X414" s="53" t="s">
        <v>1696</v>
      </c>
      <c r="Y414" s="49" t="s">
        <v>87</v>
      </c>
      <c r="Z414" s="53" t="s">
        <v>89</v>
      </c>
      <c r="AA414" s="52">
        <f>VLOOKUP(B414,RANKING!$C$15:$H$47,5,0)</f>
        <v>1</v>
      </c>
      <c r="AB414" s="23" t="str">
        <f>HLOOKUP(B414,$AL$2:$BL$3,2,0)</f>
        <v>Reportaron cumplimiento del 100%, 11 de las 11 actividades que tiene el plan</v>
      </c>
      <c r="AC414" s="23">
        <v>45291</v>
      </c>
      <c r="AD414" s="52">
        <f>VLOOKUP(B23,RANKING!$C$15:$H$47,5,0)</f>
        <v>1</v>
      </c>
      <c r="AE414" s="23" t="str">
        <f>+AB414</f>
        <v>Reportaron cumplimiento del 100%, 11 de las 11 actividades que tiene el plan</v>
      </c>
      <c r="AF414" s="23" t="s">
        <v>92</v>
      </c>
      <c r="AG414" s="23" t="s">
        <v>92</v>
      </c>
      <c r="AH414" s="52">
        <f>VLOOKUP(B414,RANKING!$C$15:$H$47,6,0)</f>
        <v>0.99090909090909096</v>
      </c>
      <c r="AI414" s="52">
        <f>+AD414*R414</f>
        <v>1</v>
      </c>
      <c r="AJ414" s="52"/>
      <c r="AK414" s="52"/>
      <c r="AL414" s="239" t="str">
        <f t="shared" si="628"/>
        <v/>
      </c>
      <c r="AM414" s="239" t="str">
        <f t="shared" si="629"/>
        <v/>
      </c>
      <c r="AN414" s="239" t="str">
        <f t="shared" si="630"/>
        <v/>
      </c>
      <c r="AO414" s="239" t="str">
        <f t="shared" si="631"/>
        <v/>
      </c>
      <c r="AP414" s="239" t="str">
        <f t="shared" si="632"/>
        <v/>
      </c>
      <c r="AQ414" s="239" t="str">
        <f t="shared" si="633"/>
        <v/>
      </c>
      <c r="AR414" s="239" t="str">
        <f t="shared" si="634"/>
        <v/>
      </c>
      <c r="AS414" s="239" t="str">
        <f t="shared" si="635"/>
        <v/>
      </c>
      <c r="AT414" s="239" t="str">
        <f t="shared" si="636"/>
        <v/>
      </c>
      <c r="AU414" s="239" t="str">
        <f t="shared" si="610"/>
        <v/>
      </c>
      <c r="AV414" s="239" t="str">
        <f t="shared" si="611"/>
        <v/>
      </c>
      <c r="AW414" s="239" t="str">
        <f t="shared" si="612"/>
        <v/>
      </c>
      <c r="AX414" s="239" t="str">
        <f t="shared" si="613"/>
        <v/>
      </c>
      <c r="AY414" s="239" t="str">
        <f t="shared" si="614"/>
        <v/>
      </c>
      <c r="AZ414" s="239" t="str">
        <f t="shared" si="615"/>
        <v/>
      </c>
      <c r="BA414" s="239" t="str">
        <f t="shared" si="616"/>
        <v/>
      </c>
      <c r="BB414" s="239" t="str">
        <f t="shared" si="617"/>
        <v/>
      </c>
      <c r="BC414" s="239" t="str">
        <f t="shared" si="618"/>
        <v/>
      </c>
      <c r="BD414" s="239" t="str">
        <f t="shared" si="619"/>
        <v/>
      </c>
      <c r="BE414" s="239" t="str">
        <f t="shared" si="620"/>
        <v/>
      </c>
      <c r="BF414" s="239" t="str">
        <f t="shared" si="621"/>
        <v/>
      </c>
      <c r="BG414" s="239" t="str">
        <f t="shared" si="622"/>
        <v/>
      </c>
      <c r="BH414" s="239" t="str">
        <f t="shared" si="623"/>
        <v/>
      </c>
      <c r="BI414" s="239" t="str">
        <f t="shared" si="624"/>
        <v/>
      </c>
      <c r="BJ414" s="239" t="str">
        <f t="shared" si="625"/>
        <v/>
      </c>
      <c r="BK414" s="239" t="str">
        <f t="shared" si="626"/>
        <v/>
      </c>
      <c r="BL414" s="239" t="str">
        <f t="shared" si="627"/>
        <v/>
      </c>
      <c r="BN414" s="239" t="str">
        <f t="shared" si="637"/>
        <v/>
      </c>
      <c r="BO414" s="239" t="str">
        <f t="shared" si="638"/>
        <v/>
      </c>
      <c r="BP414" s="239" t="str">
        <f t="shared" si="639"/>
        <v/>
      </c>
      <c r="BQ414" s="239" t="str">
        <f t="shared" si="640"/>
        <v/>
      </c>
      <c r="BR414" s="239" t="str">
        <f t="shared" si="641"/>
        <v/>
      </c>
      <c r="BS414" s="239" t="str">
        <f t="shared" si="642"/>
        <v/>
      </c>
      <c r="BT414" s="239" t="str">
        <f t="shared" si="643"/>
        <v/>
      </c>
      <c r="BU414" s="239" t="str">
        <f t="shared" si="644"/>
        <v/>
      </c>
      <c r="BV414" s="239" t="str">
        <f t="shared" si="645"/>
        <v/>
      </c>
      <c r="BW414" s="239" t="str">
        <f t="shared" si="646"/>
        <v/>
      </c>
      <c r="BX414" s="239" t="str">
        <f t="shared" si="647"/>
        <v/>
      </c>
      <c r="BY414" s="239" t="str">
        <f t="shared" si="648"/>
        <v/>
      </c>
      <c r="BZ414" s="239" t="str">
        <f t="shared" si="649"/>
        <v/>
      </c>
      <c r="CA414" s="239" t="str">
        <f t="shared" si="650"/>
        <v/>
      </c>
      <c r="CB414" s="239" t="str">
        <f t="shared" si="651"/>
        <v/>
      </c>
      <c r="CC414" s="239" t="str">
        <f t="shared" si="652"/>
        <v/>
      </c>
      <c r="CD414" s="239" t="str">
        <f t="shared" si="653"/>
        <v/>
      </c>
      <c r="CE414" s="239" t="str">
        <f t="shared" si="654"/>
        <v/>
      </c>
      <c r="CF414" s="239" t="str">
        <f t="shared" si="655"/>
        <v/>
      </c>
      <c r="CG414" s="239" t="str">
        <f t="shared" si="656"/>
        <v/>
      </c>
      <c r="CH414" s="239" t="str">
        <f t="shared" si="657"/>
        <v/>
      </c>
      <c r="CI414" s="239" t="str">
        <f t="shared" si="658"/>
        <v/>
      </c>
      <c r="CJ414" s="239" t="str">
        <f t="shared" si="659"/>
        <v/>
      </c>
      <c r="CK414" s="239" t="str">
        <f t="shared" si="660"/>
        <v/>
      </c>
      <c r="CL414" s="239" t="str">
        <f t="shared" si="661"/>
        <v/>
      </c>
      <c r="CM414" s="239" t="str">
        <f t="shared" si="662"/>
        <v/>
      </c>
      <c r="CN414" s="239" t="str">
        <f t="shared" si="663"/>
        <v/>
      </c>
      <c r="CP414" s="239" t="str">
        <f t="shared" si="664"/>
        <v/>
      </c>
      <c r="CQ414" s="239" t="str">
        <f t="shared" si="665"/>
        <v/>
      </c>
      <c r="CR414" s="239" t="str">
        <f t="shared" si="666"/>
        <v/>
      </c>
      <c r="CS414" s="239" t="str">
        <f t="shared" si="667"/>
        <v/>
      </c>
      <c r="CT414" s="239" t="str">
        <f t="shared" si="668"/>
        <v/>
      </c>
      <c r="CU414" s="239" t="str">
        <f t="shared" si="669"/>
        <v/>
      </c>
      <c r="CV414" s="239" t="str">
        <f t="shared" si="670"/>
        <v/>
      </c>
      <c r="CW414" s="239" t="str">
        <f t="shared" si="671"/>
        <v/>
      </c>
      <c r="CX414" s="239" t="str">
        <f t="shared" si="672"/>
        <v/>
      </c>
      <c r="CY414" s="239" t="str">
        <f t="shared" si="673"/>
        <v/>
      </c>
      <c r="CZ414" s="239" t="str">
        <f t="shared" si="674"/>
        <v/>
      </c>
      <c r="DA414" s="239" t="str">
        <f t="shared" si="675"/>
        <v/>
      </c>
      <c r="DB414" s="239" t="str">
        <f t="shared" si="676"/>
        <v/>
      </c>
      <c r="DC414" s="239" t="str">
        <f t="shared" si="677"/>
        <v/>
      </c>
      <c r="DD414" s="239" t="str">
        <f t="shared" si="678"/>
        <v/>
      </c>
      <c r="DE414" s="239" t="str">
        <f t="shared" si="679"/>
        <v/>
      </c>
      <c r="DF414" s="239" t="str">
        <f t="shared" si="680"/>
        <v/>
      </c>
      <c r="DG414" s="239" t="str">
        <f t="shared" si="681"/>
        <v/>
      </c>
      <c r="DH414" s="239" t="str">
        <f t="shared" si="682"/>
        <v/>
      </c>
      <c r="DI414" s="239" t="str">
        <f t="shared" si="683"/>
        <v/>
      </c>
      <c r="DJ414" s="239" t="str">
        <f t="shared" si="684"/>
        <v/>
      </c>
      <c r="DK414" s="239" t="str">
        <f t="shared" si="685"/>
        <v/>
      </c>
      <c r="DL414" s="239" t="str">
        <f t="shared" si="686"/>
        <v/>
      </c>
      <c r="DM414" s="239" t="str">
        <f t="shared" si="687"/>
        <v/>
      </c>
      <c r="DN414" s="239" t="str">
        <f t="shared" si="688"/>
        <v/>
      </c>
      <c r="DO414" s="239" t="str">
        <f t="shared" si="689"/>
        <v/>
      </c>
      <c r="DP414" s="239" t="str">
        <f t="shared" si="690"/>
        <v/>
      </c>
    </row>
    <row r="415" spans="1:120" ht="35.25" hidden="1" customHeight="1" x14ac:dyDescent="0.25">
      <c r="A415" s="49" t="s">
        <v>4509</v>
      </c>
      <c r="B415" s="49">
        <v>111</v>
      </c>
      <c r="C415" s="49" t="s">
        <v>56</v>
      </c>
      <c r="D415" s="49" t="s">
        <v>1786</v>
      </c>
      <c r="E415" s="85">
        <v>1</v>
      </c>
      <c r="F415" s="49" t="s">
        <v>1787</v>
      </c>
      <c r="G415" s="49" t="str">
        <f t="shared" si="691"/>
        <v>111-1</v>
      </c>
      <c r="H415" s="49" t="s">
        <v>75</v>
      </c>
      <c r="I415" s="49" t="s">
        <v>196</v>
      </c>
      <c r="J415" s="49" t="s">
        <v>1788</v>
      </c>
      <c r="K415" s="49" t="s">
        <v>144</v>
      </c>
      <c r="L415" s="49" t="s">
        <v>125</v>
      </c>
      <c r="M415" s="49" t="s">
        <v>80</v>
      </c>
      <c r="N415" s="49" t="s">
        <v>1528</v>
      </c>
      <c r="O415" s="49" t="s">
        <v>1789</v>
      </c>
      <c r="P415" s="49" t="s">
        <v>1790</v>
      </c>
      <c r="Q415" s="143">
        <v>0.3</v>
      </c>
      <c r="R415" s="50"/>
      <c r="S415" s="49">
        <v>1</v>
      </c>
      <c r="T415" s="49" t="s">
        <v>84</v>
      </c>
      <c r="U415" s="49" t="s">
        <v>1791</v>
      </c>
      <c r="V415" s="51">
        <v>44941</v>
      </c>
      <c r="W415" s="51">
        <v>45016</v>
      </c>
      <c r="X415" s="49" t="s">
        <v>1792</v>
      </c>
      <c r="Y415" s="49" t="s">
        <v>97</v>
      </c>
      <c r="Z415" s="59" t="s">
        <v>100</v>
      </c>
      <c r="AA415" s="60">
        <v>1</v>
      </c>
      <c r="AB415" s="62" t="s">
        <v>1793</v>
      </c>
      <c r="AC415" s="62">
        <v>44985</v>
      </c>
      <c r="AD415" s="60">
        <v>1</v>
      </c>
      <c r="AE415" s="62" t="s">
        <v>1794</v>
      </c>
      <c r="AF415" s="62">
        <v>44985</v>
      </c>
      <c r="AG415" s="57" t="s">
        <v>79</v>
      </c>
      <c r="AH415" s="52" t="s">
        <v>92</v>
      </c>
      <c r="AI415" s="52">
        <f t="shared" si="609"/>
        <v>0.3</v>
      </c>
      <c r="AJ415" s="52"/>
      <c r="AK415" s="52"/>
      <c r="AL415" s="239" t="str">
        <f t="shared" si="628"/>
        <v/>
      </c>
      <c r="AM415" s="239" t="str">
        <f t="shared" si="629"/>
        <v/>
      </c>
      <c r="AN415" s="239" t="str">
        <f t="shared" si="630"/>
        <v/>
      </c>
      <c r="AO415" s="239" t="str">
        <f t="shared" si="631"/>
        <v/>
      </c>
      <c r="AP415" s="239" t="str">
        <f t="shared" si="632"/>
        <v/>
      </c>
      <c r="AQ415" s="239" t="str">
        <f t="shared" si="633"/>
        <v/>
      </c>
      <c r="AR415" s="239" t="str">
        <f t="shared" si="634"/>
        <v/>
      </c>
      <c r="AS415" s="239" t="str">
        <f t="shared" si="635"/>
        <v/>
      </c>
      <c r="AT415" s="239" t="str">
        <f t="shared" si="636"/>
        <v/>
      </c>
      <c r="AU415" s="239" t="str">
        <f t="shared" si="610"/>
        <v/>
      </c>
      <c r="AV415" s="239" t="str">
        <f t="shared" si="611"/>
        <v/>
      </c>
      <c r="AW415" s="239" t="str">
        <f t="shared" si="612"/>
        <v/>
      </c>
      <c r="AX415" s="239" t="str">
        <f t="shared" si="613"/>
        <v/>
      </c>
      <c r="AY415" s="239" t="str">
        <f t="shared" si="614"/>
        <v/>
      </c>
      <c r="AZ415" s="239" t="str">
        <f t="shared" si="615"/>
        <v/>
      </c>
      <c r="BA415" s="239" t="str">
        <f t="shared" si="616"/>
        <v/>
      </c>
      <c r="BB415" s="239" t="str">
        <f t="shared" si="617"/>
        <v/>
      </c>
      <c r="BC415" s="239" t="str">
        <f t="shared" si="618"/>
        <v/>
      </c>
      <c r="BD415" s="239" t="str">
        <f t="shared" si="619"/>
        <v/>
      </c>
      <c r="BE415" s="239" t="str">
        <f t="shared" si="620"/>
        <v/>
      </c>
      <c r="BF415" s="239" t="str">
        <f t="shared" si="621"/>
        <v/>
      </c>
      <c r="BG415" s="239" t="str">
        <f t="shared" si="622"/>
        <v/>
      </c>
      <c r="BH415" s="239" t="str">
        <f t="shared" si="623"/>
        <v/>
      </c>
      <c r="BI415" s="239" t="str">
        <f t="shared" si="624"/>
        <v/>
      </c>
      <c r="BJ415" s="239" t="str">
        <f t="shared" si="625"/>
        <v/>
      </c>
      <c r="BK415" s="239" t="str">
        <f t="shared" si="626"/>
        <v/>
      </c>
      <c r="BL415" s="239" t="str">
        <f t="shared" si="627"/>
        <v/>
      </c>
      <c r="BN415" s="239" t="str">
        <f t="shared" si="637"/>
        <v/>
      </c>
      <c r="BO415" s="239" t="str">
        <f t="shared" si="638"/>
        <v/>
      </c>
      <c r="BP415" s="239" t="str">
        <f t="shared" si="639"/>
        <v/>
      </c>
      <c r="BQ415" s="239" t="str">
        <f t="shared" si="640"/>
        <v/>
      </c>
      <c r="BR415" s="239" t="str">
        <f t="shared" si="641"/>
        <v/>
      </c>
      <c r="BS415" s="239" t="str">
        <f t="shared" si="642"/>
        <v/>
      </c>
      <c r="BT415" s="239" t="str">
        <f t="shared" si="643"/>
        <v/>
      </c>
      <c r="BU415" s="239" t="str">
        <f t="shared" si="644"/>
        <v/>
      </c>
      <c r="BV415" s="239" t="str">
        <f t="shared" si="645"/>
        <v/>
      </c>
      <c r="BW415" s="239" t="str">
        <f t="shared" si="646"/>
        <v/>
      </c>
      <c r="BX415" s="239" t="str">
        <f t="shared" si="647"/>
        <v/>
      </c>
      <c r="BY415" s="239" t="str">
        <f t="shared" si="648"/>
        <v/>
      </c>
      <c r="BZ415" s="239" t="str">
        <f t="shared" si="649"/>
        <v/>
      </c>
      <c r="CA415" s="239" t="str">
        <f t="shared" si="650"/>
        <v/>
      </c>
      <c r="CB415" s="239" t="str">
        <f t="shared" si="651"/>
        <v/>
      </c>
      <c r="CC415" s="239" t="str">
        <f t="shared" si="652"/>
        <v/>
      </c>
      <c r="CD415" s="239" t="str">
        <f t="shared" si="653"/>
        <v/>
      </c>
      <c r="CE415" s="239" t="str">
        <f t="shared" si="654"/>
        <v/>
      </c>
      <c r="CF415" s="239" t="str">
        <f t="shared" si="655"/>
        <v/>
      </c>
      <c r="CG415" s="239" t="str">
        <f t="shared" si="656"/>
        <v/>
      </c>
      <c r="CH415" s="239" t="str">
        <f t="shared" si="657"/>
        <v/>
      </c>
      <c r="CI415" s="239" t="str">
        <f t="shared" si="658"/>
        <v/>
      </c>
      <c r="CJ415" s="239" t="str">
        <f t="shared" si="659"/>
        <v/>
      </c>
      <c r="CK415" s="239" t="str">
        <f t="shared" si="660"/>
        <v/>
      </c>
      <c r="CL415" s="239" t="str">
        <f t="shared" si="661"/>
        <v/>
      </c>
      <c r="CM415" s="239" t="str">
        <f t="shared" si="662"/>
        <v/>
      </c>
      <c r="CN415" s="239" t="str">
        <f t="shared" si="663"/>
        <v/>
      </c>
      <c r="CP415" s="239" t="str">
        <f t="shared" si="664"/>
        <v/>
      </c>
      <c r="CQ415" s="239" t="str">
        <f t="shared" si="665"/>
        <v/>
      </c>
      <c r="CR415" s="239" t="str">
        <f t="shared" si="666"/>
        <v/>
      </c>
      <c r="CS415" s="239" t="str">
        <f t="shared" si="667"/>
        <v/>
      </c>
      <c r="CT415" s="239" t="str">
        <f t="shared" si="668"/>
        <v/>
      </c>
      <c r="CU415" s="239" t="str">
        <f t="shared" si="669"/>
        <v/>
      </c>
      <c r="CV415" s="239" t="str">
        <f t="shared" si="670"/>
        <v/>
      </c>
      <c r="CW415" s="239" t="str">
        <f t="shared" si="671"/>
        <v/>
      </c>
      <c r="CX415" s="239" t="str">
        <f t="shared" si="672"/>
        <v/>
      </c>
      <c r="CY415" s="239" t="str">
        <f t="shared" si="673"/>
        <v/>
      </c>
      <c r="CZ415" s="239" t="str">
        <f t="shared" si="674"/>
        <v/>
      </c>
      <c r="DA415" s="239" t="str">
        <f t="shared" si="675"/>
        <v/>
      </c>
      <c r="DB415" s="239" t="str">
        <f t="shared" si="676"/>
        <v/>
      </c>
      <c r="DC415" s="239" t="str">
        <f t="shared" si="677"/>
        <v/>
      </c>
      <c r="DD415" s="239" t="str">
        <f t="shared" si="678"/>
        <v/>
      </c>
      <c r="DE415" s="239" t="str">
        <f t="shared" si="679"/>
        <v/>
      </c>
      <c r="DF415" s="239" t="str">
        <f t="shared" si="680"/>
        <v/>
      </c>
      <c r="DG415" s="239" t="str">
        <f t="shared" si="681"/>
        <v/>
      </c>
      <c r="DH415" s="239" t="str">
        <f t="shared" si="682"/>
        <v/>
      </c>
      <c r="DI415" s="239" t="str">
        <f t="shared" si="683"/>
        <v/>
      </c>
      <c r="DJ415" s="239" t="str">
        <f t="shared" si="684"/>
        <v/>
      </c>
      <c r="DK415" s="239" t="str">
        <f t="shared" si="685"/>
        <v/>
      </c>
      <c r="DL415" s="239" t="str">
        <f t="shared" si="686"/>
        <v/>
      </c>
      <c r="DM415" s="239" t="str">
        <f t="shared" si="687"/>
        <v/>
      </c>
      <c r="DN415" s="239" t="str">
        <f t="shared" si="688"/>
        <v/>
      </c>
      <c r="DO415" s="239" t="str">
        <f t="shared" si="689"/>
        <v/>
      </c>
      <c r="DP415" s="239" t="str">
        <f t="shared" si="690"/>
        <v/>
      </c>
    </row>
    <row r="416" spans="1:120" ht="35.25" hidden="1" customHeight="1" x14ac:dyDescent="0.25">
      <c r="A416" s="53" t="s">
        <v>4509</v>
      </c>
      <c r="B416" s="53">
        <v>111</v>
      </c>
      <c r="C416" s="53" t="s">
        <v>56</v>
      </c>
      <c r="D416" s="53" t="s">
        <v>1786</v>
      </c>
      <c r="E416" s="53">
        <v>1</v>
      </c>
      <c r="F416" s="53" t="s">
        <v>1795</v>
      </c>
      <c r="G416" s="53" t="str">
        <f t="shared" si="691"/>
        <v>111-1</v>
      </c>
      <c r="H416" s="53" t="s">
        <v>94</v>
      </c>
      <c r="I416" s="53" t="s">
        <v>196</v>
      </c>
      <c r="J416" s="53" t="s">
        <v>80</v>
      </c>
      <c r="K416" s="53" t="s">
        <v>80</v>
      </c>
      <c r="L416" s="53" t="s">
        <v>80</v>
      </c>
      <c r="M416" s="53" t="s">
        <v>80</v>
      </c>
      <c r="N416" s="53" t="s">
        <v>80</v>
      </c>
      <c r="O416" s="53" t="s">
        <v>80</v>
      </c>
      <c r="P416" s="53" t="s">
        <v>1796</v>
      </c>
      <c r="Q416" s="144">
        <v>0.6</v>
      </c>
      <c r="R416" s="52">
        <f>+Q416*Q415</f>
        <v>0.18</v>
      </c>
      <c r="S416" s="53">
        <v>1</v>
      </c>
      <c r="T416" s="53" t="s">
        <v>84</v>
      </c>
      <c r="U416" s="53" t="s">
        <v>1797</v>
      </c>
      <c r="V416" s="23">
        <v>44941</v>
      </c>
      <c r="W416" s="23">
        <v>45000</v>
      </c>
      <c r="X416" s="53" t="s">
        <v>1792</v>
      </c>
      <c r="Y416" s="49" t="s">
        <v>97</v>
      </c>
      <c r="Z416" s="59" t="s">
        <v>100</v>
      </c>
      <c r="AA416" s="60">
        <v>1</v>
      </c>
      <c r="AB416" s="62" t="s">
        <v>1798</v>
      </c>
      <c r="AC416" s="62">
        <v>44985</v>
      </c>
      <c r="AD416" s="60">
        <v>1</v>
      </c>
      <c r="AE416" s="62" t="s">
        <v>1799</v>
      </c>
      <c r="AF416" s="62">
        <v>44985</v>
      </c>
      <c r="AG416" s="60" t="s">
        <v>79</v>
      </c>
      <c r="AH416" s="60">
        <v>1</v>
      </c>
      <c r="AI416" s="52">
        <f t="shared" si="609"/>
        <v>0.18</v>
      </c>
      <c r="AJ416" s="52">
        <f t="shared" ref="AJ416:AJ417" si="692">+AI416/R416</f>
        <v>1</v>
      </c>
      <c r="AK416" s="52"/>
      <c r="AL416" s="239" t="str">
        <f t="shared" si="628"/>
        <v/>
      </c>
      <c r="AM416" s="239" t="str">
        <f t="shared" si="629"/>
        <v/>
      </c>
      <c r="AN416" s="239" t="str">
        <f t="shared" si="630"/>
        <v/>
      </c>
      <c r="AO416" s="239" t="str">
        <f t="shared" si="631"/>
        <v/>
      </c>
      <c r="AP416" s="239" t="str">
        <f t="shared" si="632"/>
        <v/>
      </c>
      <c r="AQ416" s="239" t="str">
        <f t="shared" si="633"/>
        <v/>
      </c>
      <c r="AR416" s="239" t="str">
        <f t="shared" si="634"/>
        <v/>
      </c>
      <c r="AS416" s="239" t="str">
        <f t="shared" si="635"/>
        <v/>
      </c>
      <c r="AT416" s="239" t="str">
        <f t="shared" si="636"/>
        <v/>
      </c>
      <c r="AU416" s="239" t="str">
        <f t="shared" si="610"/>
        <v/>
      </c>
      <c r="AV416" s="239" t="str">
        <f t="shared" si="611"/>
        <v/>
      </c>
      <c r="AW416" s="239" t="str">
        <f t="shared" si="612"/>
        <v/>
      </c>
      <c r="AX416" s="239" t="str">
        <f t="shared" si="613"/>
        <v/>
      </c>
      <c r="AY416" s="239" t="str">
        <f t="shared" si="614"/>
        <v/>
      </c>
      <c r="AZ416" s="239" t="str">
        <f t="shared" si="615"/>
        <v/>
      </c>
      <c r="BA416" s="239" t="str">
        <f t="shared" si="616"/>
        <v/>
      </c>
      <c r="BB416" s="239" t="str">
        <f t="shared" si="617"/>
        <v/>
      </c>
      <c r="BC416" s="239" t="str">
        <f t="shared" si="618"/>
        <v/>
      </c>
      <c r="BD416" s="239" t="str">
        <f t="shared" si="619"/>
        <v/>
      </c>
      <c r="BE416" s="239" t="str">
        <f t="shared" si="620"/>
        <v/>
      </c>
      <c r="BF416" s="239" t="str">
        <f t="shared" si="621"/>
        <v/>
      </c>
      <c r="BG416" s="239" t="str">
        <f t="shared" si="622"/>
        <v/>
      </c>
      <c r="BH416" s="239" t="str">
        <f t="shared" si="623"/>
        <v/>
      </c>
      <c r="BI416" s="239" t="str">
        <f t="shared" si="624"/>
        <v/>
      </c>
      <c r="BJ416" s="239" t="str">
        <f t="shared" si="625"/>
        <v/>
      </c>
      <c r="BK416" s="239" t="str">
        <f t="shared" si="626"/>
        <v/>
      </c>
      <c r="BL416" s="239" t="str">
        <f t="shared" si="627"/>
        <v/>
      </c>
      <c r="BN416" s="239" t="str">
        <f t="shared" si="637"/>
        <v/>
      </c>
      <c r="BO416" s="239" t="str">
        <f t="shared" si="638"/>
        <v/>
      </c>
      <c r="BP416" s="239" t="str">
        <f t="shared" si="639"/>
        <v/>
      </c>
      <c r="BQ416" s="239" t="str">
        <f t="shared" si="640"/>
        <v/>
      </c>
      <c r="BR416" s="239" t="str">
        <f t="shared" si="641"/>
        <v/>
      </c>
      <c r="BS416" s="239" t="str">
        <f t="shared" si="642"/>
        <v/>
      </c>
      <c r="BT416" s="239" t="str">
        <f t="shared" si="643"/>
        <v/>
      </c>
      <c r="BU416" s="239" t="str">
        <f t="shared" si="644"/>
        <v/>
      </c>
      <c r="BV416" s="239" t="str">
        <f t="shared" si="645"/>
        <v/>
      </c>
      <c r="BW416" s="239" t="str">
        <f t="shared" si="646"/>
        <v/>
      </c>
      <c r="BX416" s="239" t="str">
        <f t="shared" si="647"/>
        <v/>
      </c>
      <c r="BY416" s="239" t="str">
        <f t="shared" si="648"/>
        <v/>
      </c>
      <c r="BZ416" s="239" t="str">
        <f t="shared" si="649"/>
        <v/>
      </c>
      <c r="CA416" s="239" t="str">
        <f t="shared" si="650"/>
        <v/>
      </c>
      <c r="CB416" s="239" t="str">
        <f t="shared" si="651"/>
        <v/>
      </c>
      <c r="CC416" s="239" t="str">
        <f t="shared" si="652"/>
        <v/>
      </c>
      <c r="CD416" s="239" t="str">
        <f t="shared" si="653"/>
        <v/>
      </c>
      <c r="CE416" s="239" t="str">
        <f t="shared" si="654"/>
        <v/>
      </c>
      <c r="CF416" s="239" t="str">
        <f t="shared" si="655"/>
        <v/>
      </c>
      <c r="CG416" s="239" t="str">
        <f t="shared" si="656"/>
        <v/>
      </c>
      <c r="CH416" s="239" t="str">
        <f t="shared" si="657"/>
        <v/>
      </c>
      <c r="CI416" s="239" t="str">
        <f t="shared" si="658"/>
        <v/>
      </c>
      <c r="CJ416" s="239" t="str">
        <f t="shared" si="659"/>
        <v/>
      </c>
      <c r="CK416" s="239" t="str">
        <f t="shared" si="660"/>
        <v/>
      </c>
      <c r="CL416" s="239" t="str">
        <f t="shared" si="661"/>
        <v/>
      </c>
      <c r="CM416" s="239" t="str">
        <f t="shared" si="662"/>
        <v/>
      </c>
      <c r="CN416" s="239" t="str">
        <f t="shared" si="663"/>
        <v/>
      </c>
      <c r="CP416" s="239" t="str">
        <f t="shared" si="664"/>
        <v/>
      </c>
      <c r="CQ416" s="239" t="str">
        <f t="shared" si="665"/>
        <v/>
      </c>
      <c r="CR416" s="239" t="str">
        <f t="shared" si="666"/>
        <v/>
      </c>
      <c r="CS416" s="239" t="str">
        <f t="shared" si="667"/>
        <v/>
      </c>
      <c r="CT416" s="239" t="str">
        <f t="shared" si="668"/>
        <v/>
      </c>
      <c r="CU416" s="239" t="str">
        <f t="shared" si="669"/>
        <v/>
      </c>
      <c r="CV416" s="239" t="str">
        <f t="shared" si="670"/>
        <v/>
      </c>
      <c r="CW416" s="239" t="str">
        <f t="shared" si="671"/>
        <v/>
      </c>
      <c r="CX416" s="239" t="str">
        <f t="shared" si="672"/>
        <v/>
      </c>
      <c r="CY416" s="239" t="str">
        <f t="shared" si="673"/>
        <v/>
      </c>
      <c r="CZ416" s="239" t="str">
        <f t="shared" si="674"/>
        <v/>
      </c>
      <c r="DA416" s="239" t="str">
        <f t="shared" si="675"/>
        <v/>
      </c>
      <c r="DB416" s="239" t="str">
        <f t="shared" si="676"/>
        <v/>
      </c>
      <c r="DC416" s="239" t="str">
        <f t="shared" si="677"/>
        <v/>
      </c>
      <c r="DD416" s="239" t="str">
        <f t="shared" si="678"/>
        <v/>
      </c>
      <c r="DE416" s="239" t="str">
        <f t="shared" si="679"/>
        <v/>
      </c>
      <c r="DF416" s="239" t="str">
        <f t="shared" si="680"/>
        <v/>
      </c>
      <c r="DG416" s="239" t="str">
        <f t="shared" si="681"/>
        <v/>
      </c>
      <c r="DH416" s="239" t="str">
        <f t="shared" si="682"/>
        <v/>
      </c>
      <c r="DI416" s="239" t="str">
        <f t="shared" si="683"/>
        <v/>
      </c>
      <c r="DJ416" s="239" t="str">
        <f t="shared" si="684"/>
        <v/>
      </c>
      <c r="DK416" s="239" t="str">
        <f t="shared" si="685"/>
        <v/>
      </c>
      <c r="DL416" s="239" t="str">
        <f t="shared" si="686"/>
        <v/>
      </c>
      <c r="DM416" s="239" t="str">
        <f t="shared" si="687"/>
        <v/>
      </c>
      <c r="DN416" s="239" t="str">
        <f t="shared" si="688"/>
        <v/>
      </c>
      <c r="DO416" s="239" t="str">
        <f t="shared" si="689"/>
        <v/>
      </c>
      <c r="DP416" s="239" t="str">
        <f t="shared" si="690"/>
        <v/>
      </c>
    </row>
    <row r="417" spans="1:120" ht="35.25" hidden="1" customHeight="1" x14ac:dyDescent="0.25">
      <c r="A417" s="53" t="s">
        <v>4509</v>
      </c>
      <c r="B417" s="53">
        <v>111</v>
      </c>
      <c r="C417" s="53" t="s">
        <v>56</v>
      </c>
      <c r="D417" s="53" t="s">
        <v>1786</v>
      </c>
      <c r="E417" s="53">
        <v>1</v>
      </c>
      <c r="F417" s="53" t="s">
        <v>1800</v>
      </c>
      <c r="G417" s="53" t="str">
        <f t="shared" si="691"/>
        <v>111-1</v>
      </c>
      <c r="H417" s="53" t="s">
        <v>94</v>
      </c>
      <c r="I417" s="53" t="s">
        <v>196</v>
      </c>
      <c r="J417" s="53" t="s">
        <v>80</v>
      </c>
      <c r="K417" s="53" t="s">
        <v>80</v>
      </c>
      <c r="L417" s="53" t="s">
        <v>80</v>
      </c>
      <c r="M417" s="53" t="s">
        <v>80</v>
      </c>
      <c r="N417" s="53" t="s">
        <v>80</v>
      </c>
      <c r="O417" s="53" t="s">
        <v>80</v>
      </c>
      <c r="P417" s="53" t="s">
        <v>1801</v>
      </c>
      <c r="Q417" s="144">
        <v>0.4</v>
      </c>
      <c r="R417" s="52">
        <f>+Q417*Q415</f>
        <v>0.12</v>
      </c>
      <c r="S417" s="53">
        <v>1</v>
      </c>
      <c r="T417" s="53" t="s">
        <v>84</v>
      </c>
      <c r="U417" s="53" t="s">
        <v>1802</v>
      </c>
      <c r="V417" s="23">
        <v>45001</v>
      </c>
      <c r="W417" s="23">
        <v>45016</v>
      </c>
      <c r="X417" s="53" t="s">
        <v>1792</v>
      </c>
      <c r="Y417" s="49" t="s">
        <v>97</v>
      </c>
      <c r="Z417" s="59" t="s">
        <v>100</v>
      </c>
      <c r="AA417" s="60">
        <v>1</v>
      </c>
      <c r="AB417" s="62" t="s">
        <v>1803</v>
      </c>
      <c r="AC417" s="62">
        <v>44986</v>
      </c>
      <c r="AD417" s="60">
        <v>1</v>
      </c>
      <c r="AE417" s="62" t="s">
        <v>1804</v>
      </c>
      <c r="AF417" s="62">
        <v>44986</v>
      </c>
      <c r="AG417" s="60" t="s">
        <v>79</v>
      </c>
      <c r="AH417" s="60">
        <v>1</v>
      </c>
      <c r="AI417" s="52">
        <f t="shared" si="609"/>
        <v>0.12</v>
      </c>
      <c r="AJ417" s="52">
        <f t="shared" si="692"/>
        <v>1</v>
      </c>
      <c r="AK417" s="52"/>
      <c r="AL417" s="239" t="str">
        <f t="shared" si="628"/>
        <v/>
      </c>
      <c r="AM417" s="239" t="str">
        <f t="shared" si="629"/>
        <v/>
      </c>
      <c r="AN417" s="239" t="str">
        <f t="shared" si="630"/>
        <v/>
      </c>
      <c r="AO417" s="239" t="str">
        <f t="shared" si="631"/>
        <v/>
      </c>
      <c r="AP417" s="239" t="str">
        <f t="shared" si="632"/>
        <v/>
      </c>
      <c r="AQ417" s="239" t="str">
        <f t="shared" si="633"/>
        <v/>
      </c>
      <c r="AR417" s="239" t="str">
        <f t="shared" si="634"/>
        <v/>
      </c>
      <c r="AS417" s="239" t="str">
        <f t="shared" si="635"/>
        <v/>
      </c>
      <c r="AT417" s="239" t="str">
        <f t="shared" si="636"/>
        <v/>
      </c>
      <c r="AU417" s="239" t="str">
        <f t="shared" si="610"/>
        <v/>
      </c>
      <c r="AV417" s="239" t="str">
        <f t="shared" si="611"/>
        <v/>
      </c>
      <c r="AW417" s="239" t="str">
        <f t="shared" si="612"/>
        <v/>
      </c>
      <c r="AX417" s="239" t="str">
        <f t="shared" si="613"/>
        <v/>
      </c>
      <c r="AY417" s="239" t="str">
        <f t="shared" si="614"/>
        <v/>
      </c>
      <c r="AZ417" s="239" t="str">
        <f t="shared" si="615"/>
        <v/>
      </c>
      <c r="BA417" s="239" t="str">
        <f t="shared" si="616"/>
        <v/>
      </c>
      <c r="BB417" s="239" t="str">
        <f t="shared" si="617"/>
        <v/>
      </c>
      <c r="BC417" s="239" t="str">
        <f t="shared" si="618"/>
        <v/>
      </c>
      <c r="BD417" s="239" t="str">
        <f t="shared" si="619"/>
        <v/>
      </c>
      <c r="BE417" s="239" t="str">
        <f t="shared" si="620"/>
        <v/>
      </c>
      <c r="BF417" s="239" t="str">
        <f t="shared" si="621"/>
        <v/>
      </c>
      <c r="BG417" s="239" t="str">
        <f t="shared" si="622"/>
        <v/>
      </c>
      <c r="BH417" s="239" t="str">
        <f t="shared" si="623"/>
        <v/>
      </c>
      <c r="BI417" s="239" t="str">
        <f t="shared" si="624"/>
        <v/>
      </c>
      <c r="BJ417" s="239" t="str">
        <f t="shared" si="625"/>
        <v/>
      </c>
      <c r="BK417" s="239" t="str">
        <f t="shared" si="626"/>
        <v/>
      </c>
      <c r="BL417" s="239" t="str">
        <f t="shared" si="627"/>
        <v/>
      </c>
      <c r="BN417" s="239" t="str">
        <f t="shared" si="637"/>
        <v/>
      </c>
      <c r="BO417" s="239" t="str">
        <f t="shared" si="638"/>
        <v/>
      </c>
      <c r="BP417" s="239" t="str">
        <f t="shared" si="639"/>
        <v/>
      </c>
      <c r="BQ417" s="239" t="str">
        <f t="shared" si="640"/>
        <v/>
      </c>
      <c r="BR417" s="239" t="str">
        <f t="shared" si="641"/>
        <v/>
      </c>
      <c r="BS417" s="239" t="str">
        <f t="shared" si="642"/>
        <v/>
      </c>
      <c r="BT417" s="239" t="str">
        <f t="shared" si="643"/>
        <v/>
      </c>
      <c r="BU417" s="239" t="str">
        <f t="shared" si="644"/>
        <v/>
      </c>
      <c r="BV417" s="239" t="str">
        <f t="shared" si="645"/>
        <v/>
      </c>
      <c r="BW417" s="239" t="str">
        <f t="shared" si="646"/>
        <v/>
      </c>
      <c r="BX417" s="239" t="str">
        <f t="shared" si="647"/>
        <v/>
      </c>
      <c r="BY417" s="239" t="str">
        <f t="shared" si="648"/>
        <v/>
      </c>
      <c r="BZ417" s="239" t="str">
        <f t="shared" si="649"/>
        <v/>
      </c>
      <c r="CA417" s="239" t="str">
        <f t="shared" si="650"/>
        <v/>
      </c>
      <c r="CB417" s="239" t="str">
        <f t="shared" si="651"/>
        <v/>
      </c>
      <c r="CC417" s="239" t="str">
        <f t="shared" si="652"/>
        <v/>
      </c>
      <c r="CD417" s="239" t="str">
        <f t="shared" si="653"/>
        <v/>
      </c>
      <c r="CE417" s="239" t="str">
        <f t="shared" si="654"/>
        <v/>
      </c>
      <c r="CF417" s="239" t="str">
        <f t="shared" si="655"/>
        <v/>
      </c>
      <c r="CG417" s="239" t="str">
        <f t="shared" si="656"/>
        <v/>
      </c>
      <c r="CH417" s="239" t="str">
        <f t="shared" si="657"/>
        <v/>
      </c>
      <c r="CI417" s="239" t="str">
        <f t="shared" si="658"/>
        <v/>
      </c>
      <c r="CJ417" s="239" t="str">
        <f t="shared" si="659"/>
        <v/>
      </c>
      <c r="CK417" s="239" t="str">
        <f t="shared" si="660"/>
        <v/>
      </c>
      <c r="CL417" s="239" t="str">
        <f t="shared" si="661"/>
        <v/>
      </c>
      <c r="CM417" s="239" t="str">
        <f t="shared" si="662"/>
        <v/>
      </c>
      <c r="CN417" s="239" t="str">
        <f t="shared" si="663"/>
        <v/>
      </c>
      <c r="CP417" s="239" t="str">
        <f t="shared" si="664"/>
        <v/>
      </c>
      <c r="CQ417" s="239" t="str">
        <f t="shared" si="665"/>
        <v/>
      </c>
      <c r="CR417" s="239" t="str">
        <f t="shared" si="666"/>
        <v/>
      </c>
      <c r="CS417" s="239" t="str">
        <f t="shared" si="667"/>
        <v/>
      </c>
      <c r="CT417" s="239" t="str">
        <f t="shared" si="668"/>
        <v/>
      </c>
      <c r="CU417" s="239" t="str">
        <f t="shared" si="669"/>
        <v/>
      </c>
      <c r="CV417" s="239" t="str">
        <f t="shared" si="670"/>
        <v/>
      </c>
      <c r="CW417" s="239" t="str">
        <f t="shared" si="671"/>
        <v/>
      </c>
      <c r="CX417" s="239" t="str">
        <f t="shared" si="672"/>
        <v/>
      </c>
      <c r="CY417" s="239" t="str">
        <f t="shared" si="673"/>
        <v/>
      </c>
      <c r="CZ417" s="239" t="str">
        <f t="shared" si="674"/>
        <v/>
      </c>
      <c r="DA417" s="239" t="str">
        <f t="shared" si="675"/>
        <v/>
      </c>
      <c r="DB417" s="239" t="str">
        <f t="shared" si="676"/>
        <v/>
      </c>
      <c r="DC417" s="239" t="str">
        <f t="shared" si="677"/>
        <v/>
      </c>
      <c r="DD417" s="239" t="str">
        <f t="shared" si="678"/>
        <v/>
      </c>
      <c r="DE417" s="239" t="str">
        <f t="shared" si="679"/>
        <v/>
      </c>
      <c r="DF417" s="239" t="str">
        <f t="shared" si="680"/>
        <v/>
      </c>
      <c r="DG417" s="239" t="str">
        <f t="shared" si="681"/>
        <v/>
      </c>
      <c r="DH417" s="239" t="str">
        <f t="shared" si="682"/>
        <v/>
      </c>
      <c r="DI417" s="239" t="str">
        <f t="shared" si="683"/>
        <v/>
      </c>
      <c r="DJ417" s="239" t="str">
        <f t="shared" si="684"/>
        <v/>
      </c>
      <c r="DK417" s="239" t="str">
        <f t="shared" si="685"/>
        <v/>
      </c>
      <c r="DL417" s="239" t="str">
        <f t="shared" si="686"/>
        <v/>
      </c>
      <c r="DM417" s="239" t="str">
        <f t="shared" si="687"/>
        <v/>
      </c>
      <c r="DN417" s="239" t="str">
        <f t="shared" si="688"/>
        <v/>
      </c>
      <c r="DO417" s="239" t="str">
        <f t="shared" si="689"/>
        <v/>
      </c>
      <c r="DP417" s="239" t="str">
        <f t="shared" si="690"/>
        <v/>
      </c>
    </row>
    <row r="418" spans="1:120" ht="35.25" hidden="1" customHeight="1" x14ac:dyDescent="0.25">
      <c r="A418" s="49" t="s">
        <v>4509</v>
      </c>
      <c r="B418" s="49">
        <v>111</v>
      </c>
      <c r="C418" s="49" t="s">
        <v>56</v>
      </c>
      <c r="D418" s="49" t="s">
        <v>1786</v>
      </c>
      <c r="E418" s="85">
        <v>1</v>
      </c>
      <c r="F418" s="49" t="s">
        <v>1805</v>
      </c>
      <c r="G418" s="49" t="str">
        <f t="shared" si="691"/>
        <v>111-2</v>
      </c>
      <c r="H418" s="49" t="s">
        <v>75</v>
      </c>
      <c r="I418" s="49" t="s">
        <v>196</v>
      </c>
      <c r="J418" s="49" t="s">
        <v>1788</v>
      </c>
      <c r="K418" s="49" t="s">
        <v>144</v>
      </c>
      <c r="L418" s="49" t="s">
        <v>125</v>
      </c>
      <c r="M418" s="49" t="s">
        <v>80</v>
      </c>
      <c r="N418" s="49" t="s">
        <v>1528</v>
      </c>
      <c r="O418" s="49" t="s">
        <v>1806</v>
      </c>
      <c r="P418" s="49" t="s">
        <v>1807</v>
      </c>
      <c r="Q418" s="143">
        <v>0.3</v>
      </c>
      <c r="R418" s="50"/>
      <c r="S418" s="49">
        <v>1</v>
      </c>
      <c r="T418" s="49" t="s">
        <v>84</v>
      </c>
      <c r="U418" s="49" t="s">
        <v>1808</v>
      </c>
      <c r="V418" s="51">
        <v>44941</v>
      </c>
      <c r="W418" s="51">
        <v>45016</v>
      </c>
      <c r="X418" s="49" t="s">
        <v>1792</v>
      </c>
      <c r="Y418" s="49" t="s">
        <v>97</v>
      </c>
      <c r="Z418" s="59" t="s">
        <v>100</v>
      </c>
      <c r="AA418" s="60">
        <v>1</v>
      </c>
      <c r="AB418" s="62" t="s">
        <v>1809</v>
      </c>
      <c r="AC418" s="62">
        <v>44985</v>
      </c>
      <c r="AD418" s="60">
        <v>1</v>
      </c>
      <c r="AE418" s="62" t="s">
        <v>1810</v>
      </c>
      <c r="AF418" s="62">
        <v>44985</v>
      </c>
      <c r="AG418" s="57" t="s">
        <v>79</v>
      </c>
      <c r="AH418" s="52" t="s">
        <v>92</v>
      </c>
      <c r="AI418" s="52">
        <f t="shared" si="609"/>
        <v>0.3</v>
      </c>
      <c r="AJ418" s="52"/>
      <c r="AK418" s="52"/>
      <c r="AL418" s="239" t="str">
        <f t="shared" si="628"/>
        <v/>
      </c>
      <c r="AM418" s="239" t="str">
        <f t="shared" si="629"/>
        <v/>
      </c>
      <c r="AN418" s="239" t="str">
        <f t="shared" si="630"/>
        <v/>
      </c>
      <c r="AO418" s="239" t="str">
        <f t="shared" si="631"/>
        <v/>
      </c>
      <c r="AP418" s="239" t="str">
        <f t="shared" si="632"/>
        <v/>
      </c>
      <c r="AQ418" s="239" t="str">
        <f t="shared" si="633"/>
        <v/>
      </c>
      <c r="AR418" s="239" t="str">
        <f t="shared" si="634"/>
        <v/>
      </c>
      <c r="AS418" s="239" t="str">
        <f t="shared" si="635"/>
        <v/>
      </c>
      <c r="AT418" s="239" t="str">
        <f t="shared" si="636"/>
        <v/>
      </c>
      <c r="AU418" s="239" t="str">
        <f t="shared" si="610"/>
        <v/>
      </c>
      <c r="AV418" s="239" t="str">
        <f t="shared" si="611"/>
        <v/>
      </c>
      <c r="AW418" s="239" t="str">
        <f t="shared" si="612"/>
        <v/>
      </c>
      <c r="AX418" s="239" t="str">
        <f t="shared" si="613"/>
        <v/>
      </c>
      <c r="AY418" s="239" t="str">
        <f t="shared" si="614"/>
        <v/>
      </c>
      <c r="AZ418" s="239" t="str">
        <f t="shared" si="615"/>
        <v/>
      </c>
      <c r="BA418" s="239" t="str">
        <f t="shared" si="616"/>
        <v/>
      </c>
      <c r="BB418" s="239" t="str">
        <f t="shared" si="617"/>
        <v/>
      </c>
      <c r="BC418" s="239" t="str">
        <f t="shared" si="618"/>
        <v/>
      </c>
      <c r="BD418" s="239" t="str">
        <f t="shared" si="619"/>
        <v/>
      </c>
      <c r="BE418" s="239" t="str">
        <f t="shared" si="620"/>
        <v/>
      </c>
      <c r="BF418" s="239" t="str">
        <f t="shared" si="621"/>
        <v/>
      </c>
      <c r="BG418" s="239" t="str">
        <f t="shared" si="622"/>
        <v/>
      </c>
      <c r="BH418" s="239" t="str">
        <f t="shared" si="623"/>
        <v/>
      </c>
      <c r="BI418" s="239" t="str">
        <f t="shared" si="624"/>
        <v/>
      </c>
      <c r="BJ418" s="239" t="str">
        <f t="shared" si="625"/>
        <v/>
      </c>
      <c r="BK418" s="239" t="str">
        <f t="shared" si="626"/>
        <v/>
      </c>
      <c r="BL418" s="239" t="str">
        <f t="shared" si="627"/>
        <v/>
      </c>
      <c r="BN418" s="239" t="str">
        <f t="shared" si="637"/>
        <v/>
      </c>
      <c r="BO418" s="239" t="str">
        <f t="shared" si="638"/>
        <v/>
      </c>
      <c r="BP418" s="239" t="str">
        <f t="shared" si="639"/>
        <v/>
      </c>
      <c r="BQ418" s="239" t="str">
        <f t="shared" si="640"/>
        <v/>
      </c>
      <c r="BR418" s="239" t="str">
        <f t="shared" si="641"/>
        <v/>
      </c>
      <c r="BS418" s="239" t="str">
        <f t="shared" si="642"/>
        <v/>
      </c>
      <c r="BT418" s="239" t="str">
        <f t="shared" si="643"/>
        <v/>
      </c>
      <c r="BU418" s="239" t="str">
        <f t="shared" si="644"/>
        <v/>
      </c>
      <c r="BV418" s="239" t="str">
        <f t="shared" si="645"/>
        <v/>
      </c>
      <c r="BW418" s="239" t="str">
        <f t="shared" si="646"/>
        <v/>
      </c>
      <c r="BX418" s="239" t="str">
        <f t="shared" si="647"/>
        <v/>
      </c>
      <c r="BY418" s="239" t="str">
        <f t="shared" si="648"/>
        <v/>
      </c>
      <c r="BZ418" s="239" t="str">
        <f t="shared" si="649"/>
        <v/>
      </c>
      <c r="CA418" s="239" t="str">
        <f t="shared" si="650"/>
        <v/>
      </c>
      <c r="CB418" s="239" t="str">
        <f t="shared" si="651"/>
        <v/>
      </c>
      <c r="CC418" s="239" t="str">
        <f t="shared" si="652"/>
        <v/>
      </c>
      <c r="CD418" s="239" t="str">
        <f t="shared" si="653"/>
        <v/>
      </c>
      <c r="CE418" s="239" t="str">
        <f t="shared" si="654"/>
        <v/>
      </c>
      <c r="CF418" s="239" t="str">
        <f t="shared" si="655"/>
        <v/>
      </c>
      <c r="CG418" s="239" t="str">
        <f t="shared" si="656"/>
        <v/>
      </c>
      <c r="CH418" s="239" t="str">
        <f t="shared" si="657"/>
        <v/>
      </c>
      <c r="CI418" s="239" t="str">
        <f t="shared" si="658"/>
        <v/>
      </c>
      <c r="CJ418" s="239" t="str">
        <f t="shared" si="659"/>
        <v/>
      </c>
      <c r="CK418" s="239" t="str">
        <f t="shared" si="660"/>
        <v/>
      </c>
      <c r="CL418" s="239" t="str">
        <f t="shared" si="661"/>
        <v/>
      </c>
      <c r="CM418" s="239" t="str">
        <f t="shared" si="662"/>
        <v/>
      </c>
      <c r="CN418" s="239" t="str">
        <f t="shared" si="663"/>
        <v/>
      </c>
      <c r="CP418" s="239" t="str">
        <f t="shared" si="664"/>
        <v/>
      </c>
      <c r="CQ418" s="239" t="str">
        <f t="shared" si="665"/>
        <v/>
      </c>
      <c r="CR418" s="239" t="str">
        <f t="shared" si="666"/>
        <v/>
      </c>
      <c r="CS418" s="239" t="str">
        <f t="shared" si="667"/>
        <v/>
      </c>
      <c r="CT418" s="239" t="str">
        <f t="shared" si="668"/>
        <v/>
      </c>
      <c r="CU418" s="239" t="str">
        <f t="shared" si="669"/>
        <v/>
      </c>
      <c r="CV418" s="239" t="str">
        <f t="shared" si="670"/>
        <v/>
      </c>
      <c r="CW418" s="239" t="str">
        <f t="shared" si="671"/>
        <v/>
      </c>
      <c r="CX418" s="239" t="str">
        <f t="shared" si="672"/>
        <v/>
      </c>
      <c r="CY418" s="239" t="str">
        <f t="shared" si="673"/>
        <v/>
      </c>
      <c r="CZ418" s="239" t="str">
        <f t="shared" si="674"/>
        <v/>
      </c>
      <c r="DA418" s="239" t="str">
        <f t="shared" si="675"/>
        <v/>
      </c>
      <c r="DB418" s="239" t="str">
        <f t="shared" si="676"/>
        <v/>
      </c>
      <c r="DC418" s="239" t="str">
        <f t="shared" si="677"/>
        <v/>
      </c>
      <c r="DD418" s="239" t="str">
        <f t="shared" si="678"/>
        <v/>
      </c>
      <c r="DE418" s="239" t="str">
        <f t="shared" si="679"/>
        <v/>
      </c>
      <c r="DF418" s="239" t="str">
        <f t="shared" si="680"/>
        <v/>
      </c>
      <c r="DG418" s="239" t="str">
        <f t="shared" si="681"/>
        <v/>
      </c>
      <c r="DH418" s="239" t="str">
        <f t="shared" si="682"/>
        <v/>
      </c>
      <c r="DI418" s="239" t="str">
        <f t="shared" si="683"/>
        <v/>
      </c>
      <c r="DJ418" s="239" t="str">
        <f t="shared" si="684"/>
        <v/>
      </c>
      <c r="DK418" s="239" t="str">
        <f t="shared" si="685"/>
        <v/>
      </c>
      <c r="DL418" s="239" t="str">
        <f t="shared" si="686"/>
        <v/>
      </c>
      <c r="DM418" s="239" t="str">
        <f t="shared" si="687"/>
        <v/>
      </c>
      <c r="DN418" s="239" t="str">
        <f t="shared" si="688"/>
        <v/>
      </c>
      <c r="DO418" s="239" t="str">
        <f t="shared" si="689"/>
        <v/>
      </c>
      <c r="DP418" s="239" t="str">
        <f t="shared" si="690"/>
        <v/>
      </c>
    </row>
    <row r="419" spans="1:120" ht="35.25" hidden="1" customHeight="1" x14ac:dyDescent="0.25">
      <c r="A419" s="53" t="s">
        <v>4509</v>
      </c>
      <c r="B419" s="53">
        <v>111</v>
      </c>
      <c r="C419" s="53" t="s">
        <v>56</v>
      </c>
      <c r="D419" s="53" t="s">
        <v>1786</v>
      </c>
      <c r="E419" s="53">
        <v>1</v>
      </c>
      <c r="F419" s="53" t="s">
        <v>1811</v>
      </c>
      <c r="G419" s="53" t="str">
        <f t="shared" si="691"/>
        <v>111-2</v>
      </c>
      <c r="H419" s="53" t="s">
        <v>94</v>
      </c>
      <c r="I419" s="53" t="s">
        <v>196</v>
      </c>
      <c r="J419" s="53" t="s">
        <v>80</v>
      </c>
      <c r="K419" s="53" t="s">
        <v>80</v>
      </c>
      <c r="L419" s="53" t="s">
        <v>80</v>
      </c>
      <c r="M419" s="53" t="s">
        <v>80</v>
      </c>
      <c r="N419" s="53" t="s">
        <v>80</v>
      </c>
      <c r="O419" s="53" t="s">
        <v>80</v>
      </c>
      <c r="P419" s="53" t="s">
        <v>1812</v>
      </c>
      <c r="Q419" s="52">
        <v>0.6</v>
      </c>
      <c r="R419" s="52">
        <f>+Q419*Q418</f>
        <v>0.18</v>
      </c>
      <c r="S419" s="53">
        <v>1</v>
      </c>
      <c r="T419" s="53" t="s">
        <v>84</v>
      </c>
      <c r="U419" s="53" t="s">
        <v>1813</v>
      </c>
      <c r="V419" s="23">
        <v>44941</v>
      </c>
      <c r="W419" s="23">
        <v>45000</v>
      </c>
      <c r="X419" s="53" t="s">
        <v>1792</v>
      </c>
      <c r="Y419" s="49" t="s">
        <v>97</v>
      </c>
      <c r="Z419" s="59" t="s">
        <v>100</v>
      </c>
      <c r="AA419" s="60">
        <v>1</v>
      </c>
      <c r="AB419" s="62" t="s">
        <v>1814</v>
      </c>
      <c r="AC419" s="62">
        <v>44985</v>
      </c>
      <c r="AD419" s="60">
        <v>1</v>
      </c>
      <c r="AE419" s="62" t="s">
        <v>1815</v>
      </c>
      <c r="AF419" s="62">
        <v>44985</v>
      </c>
      <c r="AG419" s="60" t="s">
        <v>79</v>
      </c>
      <c r="AH419" s="60">
        <v>1</v>
      </c>
      <c r="AI419" s="52">
        <f t="shared" si="609"/>
        <v>0.18</v>
      </c>
      <c r="AJ419" s="52">
        <f t="shared" ref="AJ419:AJ420" si="693">+AI419/R419</f>
        <v>1</v>
      </c>
      <c r="AK419" s="52"/>
      <c r="AL419" s="239" t="str">
        <f t="shared" si="628"/>
        <v/>
      </c>
      <c r="AM419" s="239" t="str">
        <f t="shared" si="629"/>
        <v/>
      </c>
      <c r="AN419" s="239" t="str">
        <f t="shared" si="630"/>
        <v/>
      </c>
      <c r="AO419" s="239" t="str">
        <f t="shared" si="631"/>
        <v/>
      </c>
      <c r="AP419" s="239" t="str">
        <f t="shared" si="632"/>
        <v/>
      </c>
      <c r="AQ419" s="239" t="str">
        <f t="shared" si="633"/>
        <v/>
      </c>
      <c r="AR419" s="239" t="str">
        <f t="shared" si="634"/>
        <v/>
      </c>
      <c r="AS419" s="239" t="str">
        <f t="shared" si="635"/>
        <v/>
      </c>
      <c r="AT419" s="239" t="str">
        <f t="shared" si="636"/>
        <v/>
      </c>
      <c r="AU419" s="239" t="str">
        <f t="shared" si="610"/>
        <v/>
      </c>
      <c r="AV419" s="239" t="str">
        <f t="shared" si="611"/>
        <v/>
      </c>
      <c r="AW419" s="239" t="str">
        <f t="shared" si="612"/>
        <v/>
      </c>
      <c r="AX419" s="239" t="str">
        <f t="shared" si="613"/>
        <v/>
      </c>
      <c r="AY419" s="239" t="str">
        <f t="shared" si="614"/>
        <v/>
      </c>
      <c r="AZ419" s="239" t="str">
        <f t="shared" si="615"/>
        <v/>
      </c>
      <c r="BA419" s="239" t="str">
        <f t="shared" si="616"/>
        <v/>
      </c>
      <c r="BB419" s="239" t="str">
        <f t="shared" si="617"/>
        <v/>
      </c>
      <c r="BC419" s="239" t="str">
        <f t="shared" si="618"/>
        <v/>
      </c>
      <c r="BD419" s="239" t="str">
        <f t="shared" si="619"/>
        <v/>
      </c>
      <c r="BE419" s="239" t="str">
        <f t="shared" si="620"/>
        <v/>
      </c>
      <c r="BF419" s="239" t="str">
        <f t="shared" si="621"/>
        <v/>
      </c>
      <c r="BG419" s="239" t="str">
        <f t="shared" si="622"/>
        <v/>
      </c>
      <c r="BH419" s="239" t="str">
        <f t="shared" si="623"/>
        <v/>
      </c>
      <c r="BI419" s="239" t="str">
        <f t="shared" si="624"/>
        <v/>
      </c>
      <c r="BJ419" s="239" t="str">
        <f t="shared" si="625"/>
        <v/>
      </c>
      <c r="BK419" s="239" t="str">
        <f t="shared" si="626"/>
        <v/>
      </c>
      <c r="BL419" s="239" t="str">
        <f t="shared" si="627"/>
        <v/>
      </c>
      <c r="BN419" s="239" t="str">
        <f t="shared" si="637"/>
        <v/>
      </c>
      <c r="BO419" s="239" t="str">
        <f t="shared" si="638"/>
        <v/>
      </c>
      <c r="BP419" s="239" t="str">
        <f t="shared" si="639"/>
        <v/>
      </c>
      <c r="BQ419" s="239" t="str">
        <f t="shared" si="640"/>
        <v/>
      </c>
      <c r="BR419" s="239" t="str">
        <f t="shared" si="641"/>
        <v/>
      </c>
      <c r="BS419" s="239" t="str">
        <f t="shared" si="642"/>
        <v/>
      </c>
      <c r="BT419" s="239" t="str">
        <f t="shared" si="643"/>
        <v/>
      </c>
      <c r="BU419" s="239" t="str">
        <f t="shared" si="644"/>
        <v/>
      </c>
      <c r="BV419" s="239" t="str">
        <f t="shared" si="645"/>
        <v/>
      </c>
      <c r="BW419" s="239" t="str">
        <f t="shared" si="646"/>
        <v/>
      </c>
      <c r="BX419" s="239" t="str">
        <f t="shared" si="647"/>
        <v/>
      </c>
      <c r="BY419" s="239" t="str">
        <f t="shared" si="648"/>
        <v/>
      </c>
      <c r="BZ419" s="239" t="str">
        <f t="shared" si="649"/>
        <v/>
      </c>
      <c r="CA419" s="239" t="str">
        <f t="shared" si="650"/>
        <v/>
      </c>
      <c r="CB419" s="239" t="str">
        <f t="shared" si="651"/>
        <v/>
      </c>
      <c r="CC419" s="239" t="str">
        <f t="shared" si="652"/>
        <v/>
      </c>
      <c r="CD419" s="239" t="str">
        <f t="shared" si="653"/>
        <v/>
      </c>
      <c r="CE419" s="239" t="str">
        <f t="shared" si="654"/>
        <v/>
      </c>
      <c r="CF419" s="239" t="str">
        <f t="shared" si="655"/>
        <v/>
      </c>
      <c r="CG419" s="239" t="str">
        <f t="shared" si="656"/>
        <v/>
      </c>
      <c r="CH419" s="239" t="str">
        <f t="shared" si="657"/>
        <v/>
      </c>
      <c r="CI419" s="239" t="str">
        <f t="shared" si="658"/>
        <v/>
      </c>
      <c r="CJ419" s="239" t="str">
        <f t="shared" si="659"/>
        <v/>
      </c>
      <c r="CK419" s="239" t="str">
        <f t="shared" si="660"/>
        <v/>
      </c>
      <c r="CL419" s="239" t="str">
        <f t="shared" si="661"/>
        <v/>
      </c>
      <c r="CM419" s="239" t="str">
        <f t="shared" si="662"/>
        <v/>
      </c>
      <c r="CN419" s="239" t="str">
        <f t="shared" si="663"/>
        <v/>
      </c>
      <c r="CP419" s="239" t="str">
        <f t="shared" si="664"/>
        <v/>
      </c>
      <c r="CQ419" s="239" t="str">
        <f t="shared" si="665"/>
        <v/>
      </c>
      <c r="CR419" s="239" t="str">
        <f t="shared" si="666"/>
        <v/>
      </c>
      <c r="CS419" s="239" t="str">
        <f t="shared" si="667"/>
        <v/>
      </c>
      <c r="CT419" s="239" t="str">
        <f t="shared" si="668"/>
        <v/>
      </c>
      <c r="CU419" s="239" t="str">
        <f t="shared" si="669"/>
        <v/>
      </c>
      <c r="CV419" s="239" t="str">
        <f t="shared" si="670"/>
        <v/>
      </c>
      <c r="CW419" s="239" t="str">
        <f t="shared" si="671"/>
        <v/>
      </c>
      <c r="CX419" s="239" t="str">
        <f t="shared" si="672"/>
        <v/>
      </c>
      <c r="CY419" s="239" t="str">
        <f t="shared" si="673"/>
        <v/>
      </c>
      <c r="CZ419" s="239" t="str">
        <f t="shared" si="674"/>
        <v/>
      </c>
      <c r="DA419" s="239" t="str">
        <f t="shared" si="675"/>
        <v/>
      </c>
      <c r="DB419" s="239" t="str">
        <f t="shared" si="676"/>
        <v/>
      </c>
      <c r="DC419" s="239" t="str">
        <f t="shared" si="677"/>
        <v/>
      </c>
      <c r="DD419" s="239" t="str">
        <f t="shared" si="678"/>
        <v/>
      </c>
      <c r="DE419" s="239" t="str">
        <f t="shared" si="679"/>
        <v/>
      </c>
      <c r="DF419" s="239" t="str">
        <f t="shared" si="680"/>
        <v/>
      </c>
      <c r="DG419" s="239" t="str">
        <f t="shared" si="681"/>
        <v/>
      </c>
      <c r="DH419" s="239" t="str">
        <f t="shared" si="682"/>
        <v/>
      </c>
      <c r="DI419" s="239" t="str">
        <f t="shared" si="683"/>
        <v/>
      </c>
      <c r="DJ419" s="239" t="str">
        <f t="shared" si="684"/>
        <v/>
      </c>
      <c r="DK419" s="239" t="str">
        <f t="shared" si="685"/>
        <v/>
      </c>
      <c r="DL419" s="239" t="str">
        <f t="shared" si="686"/>
        <v/>
      </c>
      <c r="DM419" s="239" t="str">
        <f t="shared" si="687"/>
        <v/>
      </c>
      <c r="DN419" s="239" t="str">
        <f t="shared" si="688"/>
        <v/>
      </c>
      <c r="DO419" s="239" t="str">
        <f t="shared" si="689"/>
        <v/>
      </c>
      <c r="DP419" s="239" t="str">
        <f t="shared" si="690"/>
        <v/>
      </c>
    </row>
    <row r="420" spans="1:120" ht="35.25" hidden="1" customHeight="1" x14ac:dyDescent="0.25">
      <c r="A420" s="53" t="s">
        <v>4509</v>
      </c>
      <c r="B420" s="53">
        <v>111</v>
      </c>
      <c r="C420" s="53" t="s">
        <v>56</v>
      </c>
      <c r="D420" s="53" t="s">
        <v>1786</v>
      </c>
      <c r="E420" s="53">
        <v>1</v>
      </c>
      <c r="F420" s="53" t="s">
        <v>1816</v>
      </c>
      <c r="G420" s="53" t="str">
        <f t="shared" si="691"/>
        <v>111-2</v>
      </c>
      <c r="H420" s="53" t="s">
        <v>94</v>
      </c>
      <c r="I420" s="53" t="s">
        <v>196</v>
      </c>
      <c r="J420" s="53" t="s">
        <v>80</v>
      </c>
      <c r="K420" s="53" t="s">
        <v>80</v>
      </c>
      <c r="L420" s="53" t="s">
        <v>80</v>
      </c>
      <c r="M420" s="53" t="s">
        <v>80</v>
      </c>
      <c r="N420" s="53" t="s">
        <v>80</v>
      </c>
      <c r="O420" s="53" t="s">
        <v>80</v>
      </c>
      <c r="P420" s="53" t="s">
        <v>1817</v>
      </c>
      <c r="Q420" s="52">
        <v>0.4</v>
      </c>
      <c r="R420" s="52">
        <f>+Q420*Q418</f>
        <v>0.12</v>
      </c>
      <c r="S420" s="53">
        <v>1</v>
      </c>
      <c r="T420" s="53" t="s">
        <v>84</v>
      </c>
      <c r="U420" s="53" t="s">
        <v>1818</v>
      </c>
      <c r="V420" s="23">
        <v>45001</v>
      </c>
      <c r="W420" s="23">
        <v>45016</v>
      </c>
      <c r="X420" s="53" t="s">
        <v>1792</v>
      </c>
      <c r="Y420" s="49" t="s">
        <v>97</v>
      </c>
      <c r="Z420" s="59" t="s">
        <v>100</v>
      </c>
      <c r="AA420" s="60">
        <v>1</v>
      </c>
      <c r="AB420" s="62" t="s">
        <v>1819</v>
      </c>
      <c r="AC420" s="62">
        <v>44986</v>
      </c>
      <c r="AD420" s="60">
        <v>1</v>
      </c>
      <c r="AE420" s="62" t="s">
        <v>1820</v>
      </c>
      <c r="AF420" s="62">
        <v>44986</v>
      </c>
      <c r="AG420" s="60" t="s">
        <v>79</v>
      </c>
      <c r="AH420" s="60">
        <v>1</v>
      </c>
      <c r="AI420" s="52">
        <f t="shared" si="609"/>
        <v>0.12</v>
      </c>
      <c r="AJ420" s="52">
        <f t="shared" si="693"/>
        <v>1</v>
      </c>
      <c r="AK420" s="52"/>
      <c r="AL420" s="239" t="str">
        <f t="shared" si="628"/>
        <v/>
      </c>
      <c r="AM420" s="239" t="str">
        <f t="shared" si="629"/>
        <v/>
      </c>
      <c r="AN420" s="239" t="str">
        <f t="shared" si="630"/>
        <v/>
      </c>
      <c r="AO420" s="239" t="str">
        <f t="shared" si="631"/>
        <v/>
      </c>
      <c r="AP420" s="239" t="str">
        <f t="shared" si="632"/>
        <v/>
      </c>
      <c r="AQ420" s="239" t="str">
        <f t="shared" si="633"/>
        <v/>
      </c>
      <c r="AR420" s="239" t="str">
        <f t="shared" si="634"/>
        <v/>
      </c>
      <c r="AS420" s="239" t="str">
        <f t="shared" si="635"/>
        <v/>
      </c>
      <c r="AT420" s="239" t="str">
        <f t="shared" si="636"/>
        <v/>
      </c>
      <c r="AU420" s="239" t="str">
        <f t="shared" si="610"/>
        <v/>
      </c>
      <c r="AV420" s="239" t="str">
        <f t="shared" si="611"/>
        <v/>
      </c>
      <c r="AW420" s="239" t="str">
        <f t="shared" si="612"/>
        <v/>
      </c>
      <c r="AX420" s="239" t="str">
        <f t="shared" si="613"/>
        <v/>
      </c>
      <c r="AY420" s="239" t="str">
        <f t="shared" si="614"/>
        <v/>
      </c>
      <c r="AZ420" s="239" t="str">
        <f t="shared" si="615"/>
        <v/>
      </c>
      <c r="BA420" s="239" t="str">
        <f t="shared" si="616"/>
        <v/>
      </c>
      <c r="BB420" s="239" t="str">
        <f t="shared" si="617"/>
        <v/>
      </c>
      <c r="BC420" s="239" t="str">
        <f t="shared" si="618"/>
        <v/>
      </c>
      <c r="BD420" s="239" t="str">
        <f t="shared" si="619"/>
        <v/>
      </c>
      <c r="BE420" s="239" t="str">
        <f t="shared" si="620"/>
        <v/>
      </c>
      <c r="BF420" s="239" t="str">
        <f t="shared" si="621"/>
        <v/>
      </c>
      <c r="BG420" s="239" t="str">
        <f t="shared" si="622"/>
        <v/>
      </c>
      <c r="BH420" s="239" t="str">
        <f t="shared" si="623"/>
        <v/>
      </c>
      <c r="BI420" s="239" t="str">
        <f t="shared" si="624"/>
        <v/>
      </c>
      <c r="BJ420" s="239" t="str">
        <f t="shared" si="625"/>
        <v/>
      </c>
      <c r="BK420" s="239" t="str">
        <f t="shared" si="626"/>
        <v/>
      </c>
      <c r="BL420" s="239" t="str">
        <f t="shared" si="627"/>
        <v/>
      </c>
      <c r="BN420" s="239" t="str">
        <f t="shared" si="637"/>
        <v/>
      </c>
      <c r="BO420" s="239" t="str">
        <f t="shared" si="638"/>
        <v/>
      </c>
      <c r="BP420" s="239" t="str">
        <f t="shared" si="639"/>
        <v/>
      </c>
      <c r="BQ420" s="239" t="str">
        <f t="shared" si="640"/>
        <v/>
      </c>
      <c r="BR420" s="239" t="str">
        <f t="shared" si="641"/>
        <v/>
      </c>
      <c r="BS420" s="239" t="str">
        <f t="shared" si="642"/>
        <v/>
      </c>
      <c r="BT420" s="239" t="str">
        <f t="shared" si="643"/>
        <v/>
      </c>
      <c r="BU420" s="239" t="str">
        <f t="shared" si="644"/>
        <v/>
      </c>
      <c r="BV420" s="239" t="str">
        <f t="shared" si="645"/>
        <v/>
      </c>
      <c r="BW420" s="239" t="str">
        <f t="shared" si="646"/>
        <v/>
      </c>
      <c r="BX420" s="239" t="str">
        <f t="shared" si="647"/>
        <v/>
      </c>
      <c r="BY420" s="239" t="str">
        <f t="shared" si="648"/>
        <v/>
      </c>
      <c r="BZ420" s="239" t="str">
        <f t="shared" si="649"/>
        <v/>
      </c>
      <c r="CA420" s="239" t="str">
        <f t="shared" si="650"/>
        <v/>
      </c>
      <c r="CB420" s="239" t="str">
        <f t="shared" si="651"/>
        <v/>
      </c>
      <c r="CC420" s="239" t="str">
        <f t="shared" si="652"/>
        <v/>
      </c>
      <c r="CD420" s="239" t="str">
        <f t="shared" si="653"/>
        <v/>
      </c>
      <c r="CE420" s="239" t="str">
        <f t="shared" si="654"/>
        <v/>
      </c>
      <c r="CF420" s="239" t="str">
        <f t="shared" si="655"/>
        <v/>
      </c>
      <c r="CG420" s="239" t="str">
        <f t="shared" si="656"/>
        <v/>
      </c>
      <c r="CH420" s="239" t="str">
        <f t="shared" si="657"/>
        <v/>
      </c>
      <c r="CI420" s="239" t="str">
        <f t="shared" si="658"/>
        <v/>
      </c>
      <c r="CJ420" s="239" t="str">
        <f t="shared" si="659"/>
        <v/>
      </c>
      <c r="CK420" s="239" t="str">
        <f t="shared" si="660"/>
        <v/>
      </c>
      <c r="CL420" s="239" t="str">
        <f t="shared" si="661"/>
        <v/>
      </c>
      <c r="CM420" s="239" t="str">
        <f t="shared" si="662"/>
        <v/>
      </c>
      <c r="CN420" s="239" t="str">
        <f t="shared" si="663"/>
        <v/>
      </c>
      <c r="CP420" s="239" t="str">
        <f t="shared" si="664"/>
        <v/>
      </c>
      <c r="CQ420" s="239" t="str">
        <f t="shared" si="665"/>
        <v/>
      </c>
      <c r="CR420" s="239" t="str">
        <f t="shared" si="666"/>
        <v/>
      </c>
      <c r="CS420" s="239" t="str">
        <f t="shared" si="667"/>
        <v/>
      </c>
      <c r="CT420" s="239" t="str">
        <f t="shared" si="668"/>
        <v/>
      </c>
      <c r="CU420" s="239" t="str">
        <f t="shared" si="669"/>
        <v/>
      </c>
      <c r="CV420" s="239" t="str">
        <f t="shared" si="670"/>
        <v/>
      </c>
      <c r="CW420" s="239" t="str">
        <f t="shared" si="671"/>
        <v/>
      </c>
      <c r="CX420" s="239" t="str">
        <f t="shared" si="672"/>
        <v/>
      </c>
      <c r="CY420" s="239" t="str">
        <f t="shared" si="673"/>
        <v/>
      </c>
      <c r="CZ420" s="239" t="str">
        <f t="shared" si="674"/>
        <v/>
      </c>
      <c r="DA420" s="239" t="str">
        <f t="shared" si="675"/>
        <v/>
      </c>
      <c r="DB420" s="239" t="str">
        <f t="shared" si="676"/>
        <v/>
      </c>
      <c r="DC420" s="239" t="str">
        <f t="shared" si="677"/>
        <v/>
      </c>
      <c r="DD420" s="239" t="str">
        <f t="shared" si="678"/>
        <v/>
      </c>
      <c r="DE420" s="239" t="str">
        <f t="shared" si="679"/>
        <v/>
      </c>
      <c r="DF420" s="239" t="str">
        <f t="shared" si="680"/>
        <v/>
      </c>
      <c r="DG420" s="239" t="str">
        <f t="shared" si="681"/>
        <v/>
      </c>
      <c r="DH420" s="239" t="str">
        <f t="shared" si="682"/>
        <v/>
      </c>
      <c r="DI420" s="239" t="str">
        <f t="shared" si="683"/>
        <v/>
      </c>
      <c r="DJ420" s="239" t="str">
        <f t="shared" si="684"/>
        <v/>
      </c>
      <c r="DK420" s="239" t="str">
        <f t="shared" si="685"/>
        <v/>
      </c>
      <c r="DL420" s="239" t="str">
        <f t="shared" si="686"/>
        <v/>
      </c>
      <c r="DM420" s="239" t="str">
        <f t="shared" si="687"/>
        <v/>
      </c>
      <c r="DN420" s="239" t="str">
        <f t="shared" si="688"/>
        <v/>
      </c>
      <c r="DO420" s="239" t="str">
        <f t="shared" si="689"/>
        <v/>
      </c>
      <c r="DP420" s="239" t="str">
        <f t="shared" si="690"/>
        <v/>
      </c>
    </row>
    <row r="421" spans="1:120" ht="35.25" hidden="1" customHeight="1" x14ac:dyDescent="0.25">
      <c r="A421" s="49" t="s">
        <v>4509</v>
      </c>
      <c r="B421" s="49">
        <v>111</v>
      </c>
      <c r="C421" s="49" t="s">
        <v>56</v>
      </c>
      <c r="D421" s="49" t="s">
        <v>1786</v>
      </c>
      <c r="E421" s="49">
        <v>1</v>
      </c>
      <c r="F421" s="49" t="s">
        <v>1821</v>
      </c>
      <c r="G421" s="49" t="str">
        <f t="shared" si="691"/>
        <v>111-3</v>
      </c>
      <c r="H421" s="49" t="s">
        <v>75</v>
      </c>
      <c r="I421" s="49" t="s">
        <v>76</v>
      </c>
      <c r="J421" s="49" t="s">
        <v>77</v>
      </c>
      <c r="K421" s="49" t="s">
        <v>78</v>
      </c>
      <c r="L421" s="49" t="s">
        <v>79</v>
      </c>
      <c r="M421" s="49" t="s">
        <v>80</v>
      </c>
      <c r="N421" s="49" t="s">
        <v>1528</v>
      </c>
      <c r="O421" s="49" t="s">
        <v>82</v>
      </c>
      <c r="P421" s="49" t="s">
        <v>1822</v>
      </c>
      <c r="Q421" s="50">
        <v>0.3</v>
      </c>
      <c r="R421" s="50"/>
      <c r="S421" s="49">
        <v>1</v>
      </c>
      <c r="T421" s="49" t="s">
        <v>84</v>
      </c>
      <c r="U421" s="49" t="s">
        <v>1823</v>
      </c>
      <c r="V421" s="51">
        <v>44941</v>
      </c>
      <c r="W421" s="51">
        <v>45138</v>
      </c>
      <c r="X421" s="49" t="s">
        <v>1824</v>
      </c>
      <c r="Y421" s="49" t="s">
        <v>202</v>
      </c>
      <c r="Z421" s="59" t="s">
        <v>100</v>
      </c>
      <c r="AA421" s="60">
        <v>1</v>
      </c>
      <c r="AB421" s="60" t="s">
        <v>1825</v>
      </c>
      <c r="AC421" s="69">
        <v>45120</v>
      </c>
      <c r="AD421" s="60">
        <v>1</v>
      </c>
      <c r="AE421" s="60" t="s">
        <v>1826</v>
      </c>
      <c r="AF421" s="69">
        <v>45120</v>
      </c>
      <c r="AG421" s="57" t="s">
        <v>79</v>
      </c>
      <c r="AH421" s="52" t="s">
        <v>92</v>
      </c>
      <c r="AI421" s="52">
        <f t="shared" si="609"/>
        <v>0.3</v>
      </c>
      <c r="AJ421" s="52"/>
      <c r="AK421" s="52"/>
      <c r="AL421" s="239" t="str">
        <f t="shared" si="628"/>
        <v/>
      </c>
      <c r="AM421" s="239" t="str">
        <f t="shared" si="629"/>
        <v/>
      </c>
      <c r="AN421" s="239" t="str">
        <f t="shared" si="630"/>
        <v/>
      </c>
      <c r="AO421" s="239" t="str">
        <f t="shared" si="631"/>
        <v/>
      </c>
      <c r="AP421" s="239" t="str">
        <f t="shared" si="632"/>
        <v/>
      </c>
      <c r="AQ421" s="239" t="str">
        <f t="shared" si="633"/>
        <v/>
      </c>
      <c r="AR421" s="239" t="str">
        <f t="shared" si="634"/>
        <v/>
      </c>
      <c r="AS421" s="239" t="str">
        <f t="shared" si="635"/>
        <v/>
      </c>
      <c r="AT421" s="239" t="str">
        <f t="shared" si="636"/>
        <v/>
      </c>
      <c r="AU421" s="239" t="str">
        <f t="shared" si="610"/>
        <v/>
      </c>
      <c r="AV421" s="239" t="str">
        <f t="shared" si="611"/>
        <v/>
      </c>
      <c r="AW421" s="239" t="str">
        <f t="shared" si="612"/>
        <v/>
      </c>
      <c r="AX421" s="239" t="str">
        <f t="shared" si="613"/>
        <v/>
      </c>
      <c r="AY421" s="239" t="str">
        <f t="shared" si="614"/>
        <v/>
      </c>
      <c r="AZ421" s="239" t="str">
        <f t="shared" si="615"/>
        <v/>
      </c>
      <c r="BA421" s="239" t="str">
        <f t="shared" si="616"/>
        <v/>
      </c>
      <c r="BB421" s="239" t="str">
        <f t="shared" si="617"/>
        <v/>
      </c>
      <c r="BC421" s="239" t="str">
        <f t="shared" si="618"/>
        <v/>
      </c>
      <c r="BD421" s="239" t="str">
        <f t="shared" si="619"/>
        <v/>
      </c>
      <c r="BE421" s="239" t="str">
        <f t="shared" si="620"/>
        <v/>
      </c>
      <c r="BF421" s="239" t="str">
        <f t="shared" si="621"/>
        <v/>
      </c>
      <c r="BG421" s="239" t="str">
        <f t="shared" si="622"/>
        <v/>
      </c>
      <c r="BH421" s="239" t="str">
        <f t="shared" si="623"/>
        <v/>
      </c>
      <c r="BI421" s="239" t="str">
        <f t="shared" si="624"/>
        <v/>
      </c>
      <c r="BJ421" s="239" t="str">
        <f t="shared" si="625"/>
        <v/>
      </c>
      <c r="BK421" s="239" t="str">
        <f t="shared" si="626"/>
        <v/>
      </c>
      <c r="BL421" s="239" t="str">
        <f t="shared" si="627"/>
        <v/>
      </c>
      <c r="BN421" s="239" t="str">
        <f t="shared" si="637"/>
        <v/>
      </c>
      <c r="BO421" s="239" t="str">
        <f t="shared" si="638"/>
        <v/>
      </c>
      <c r="BP421" s="239" t="str">
        <f t="shared" si="639"/>
        <v/>
      </c>
      <c r="BQ421" s="239" t="str">
        <f t="shared" si="640"/>
        <v/>
      </c>
      <c r="BR421" s="239" t="str">
        <f t="shared" si="641"/>
        <v/>
      </c>
      <c r="BS421" s="239" t="str">
        <f t="shared" si="642"/>
        <v/>
      </c>
      <c r="BT421" s="239" t="str">
        <f t="shared" si="643"/>
        <v/>
      </c>
      <c r="BU421" s="239" t="str">
        <f t="shared" si="644"/>
        <v/>
      </c>
      <c r="BV421" s="239" t="str">
        <f t="shared" si="645"/>
        <v/>
      </c>
      <c r="BW421" s="239" t="str">
        <f t="shared" si="646"/>
        <v/>
      </c>
      <c r="BX421" s="239" t="str">
        <f t="shared" si="647"/>
        <v/>
      </c>
      <c r="BY421" s="239" t="str">
        <f t="shared" si="648"/>
        <v/>
      </c>
      <c r="BZ421" s="239" t="str">
        <f t="shared" si="649"/>
        <v/>
      </c>
      <c r="CA421" s="239" t="str">
        <f t="shared" si="650"/>
        <v/>
      </c>
      <c r="CB421" s="239" t="str">
        <f t="shared" si="651"/>
        <v/>
      </c>
      <c r="CC421" s="239" t="str">
        <f t="shared" si="652"/>
        <v/>
      </c>
      <c r="CD421" s="239" t="str">
        <f t="shared" si="653"/>
        <v/>
      </c>
      <c r="CE421" s="239" t="str">
        <f t="shared" si="654"/>
        <v/>
      </c>
      <c r="CF421" s="239" t="str">
        <f t="shared" si="655"/>
        <v/>
      </c>
      <c r="CG421" s="239" t="str">
        <f t="shared" si="656"/>
        <v/>
      </c>
      <c r="CH421" s="239" t="str">
        <f t="shared" si="657"/>
        <v/>
      </c>
      <c r="CI421" s="239" t="str">
        <f t="shared" si="658"/>
        <v/>
      </c>
      <c r="CJ421" s="239" t="str">
        <f t="shared" si="659"/>
        <v/>
      </c>
      <c r="CK421" s="239" t="str">
        <f t="shared" si="660"/>
        <v/>
      </c>
      <c r="CL421" s="239" t="str">
        <f t="shared" si="661"/>
        <v/>
      </c>
      <c r="CM421" s="239" t="str">
        <f t="shared" si="662"/>
        <v/>
      </c>
      <c r="CN421" s="239" t="str">
        <f t="shared" si="663"/>
        <v/>
      </c>
      <c r="CP421" s="239" t="str">
        <f t="shared" si="664"/>
        <v/>
      </c>
      <c r="CQ421" s="239" t="str">
        <f t="shared" si="665"/>
        <v/>
      </c>
      <c r="CR421" s="239" t="str">
        <f t="shared" si="666"/>
        <v/>
      </c>
      <c r="CS421" s="239" t="str">
        <f t="shared" si="667"/>
        <v/>
      </c>
      <c r="CT421" s="239" t="str">
        <f t="shared" si="668"/>
        <v/>
      </c>
      <c r="CU421" s="239" t="str">
        <f t="shared" si="669"/>
        <v/>
      </c>
      <c r="CV421" s="239" t="str">
        <f t="shared" si="670"/>
        <v/>
      </c>
      <c r="CW421" s="239" t="str">
        <f t="shared" si="671"/>
        <v/>
      </c>
      <c r="CX421" s="239" t="str">
        <f t="shared" si="672"/>
        <v/>
      </c>
      <c r="CY421" s="239" t="str">
        <f t="shared" si="673"/>
        <v/>
      </c>
      <c r="CZ421" s="239" t="str">
        <f t="shared" si="674"/>
        <v/>
      </c>
      <c r="DA421" s="239" t="str">
        <f t="shared" si="675"/>
        <v/>
      </c>
      <c r="DB421" s="239" t="str">
        <f t="shared" si="676"/>
        <v/>
      </c>
      <c r="DC421" s="239" t="str">
        <f t="shared" si="677"/>
        <v/>
      </c>
      <c r="DD421" s="239" t="str">
        <f t="shared" si="678"/>
        <v/>
      </c>
      <c r="DE421" s="239" t="str">
        <f t="shared" si="679"/>
        <v/>
      </c>
      <c r="DF421" s="239" t="str">
        <f t="shared" si="680"/>
        <v/>
      </c>
      <c r="DG421" s="239" t="str">
        <f t="shared" si="681"/>
        <v/>
      </c>
      <c r="DH421" s="239" t="str">
        <f t="shared" si="682"/>
        <v/>
      </c>
      <c r="DI421" s="239" t="str">
        <f t="shared" si="683"/>
        <v/>
      </c>
      <c r="DJ421" s="239" t="str">
        <f t="shared" si="684"/>
        <v/>
      </c>
      <c r="DK421" s="239" t="str">
        <f t="shared" si="685"/>
        <v/>
      </c>
      <c r="DL421" s="239" t="str">
        <f t="shared" si="686"/>
        <v/>
      </c>
      <c r="DM421" s="239" t="str">
        <f t="shared" si="687"/>
        <v/>
      </c>
      <c r="DN421" s="239" t="str">
        <f t="shared" si="688"/>
        <v/>
      </c>
      <c r="DO421" s="239" t="str">
        <f t="shared" si="689"/>
        <v/>
      </c>
      <c r="DP421" s="239" t="str">
        <f t="shared" si="690"/>
        <v/>
      </c>
    </row>
    <row r="422" spans="1:120" ht="35.25" hidden="1" customHeight="1" x14ac:dyDescent="0.25">
      <c r="A422" s="53" t="s">
        <v>4509</v>
      </c>
      <c r="B422" s="53">
        <v>111</v>
      </c>
      <c r="C422" s="53" t="s">
        <v>56</v>
      </c>
      <c r="D422" s="53" t="s">
        <v>1786</v>
      </c>
      <c r="E422" s="53">
        <v>1</v>
      </c>
      <c r="F422" s="53" t="s">
        <v>1827</v>
      </c>
      <c r="G422" s="53" t="str">
        <f t="shared" si="691"/>
        <v>111-3</v>
      </c>
      <c r="H422" s="53" t="s">
        <v>94</v>
      </c>
      <c r="I422" s="53" t="s">
        <v>76</v>
      </c>
      <c r="J422" s="53" t="s">
        <v>80</v>
      </c>
      <c r="K422" s="53" t="s">
        <v>80</v>
      </c>
      <c r="L422" s="53" t="s">
        <v>80</v>
      </c>
      <c r="M422" s="53" t="s">
        <v>80</v>
      </c>
      <c r="N422" s="53" t="s">
        <v>80</v>
      </c>
      <c r="O422" s="53" t="s">
        <v>80</v>
      </c>
      <c r="P422" s="53" t="s">
        <v>95</v>
      </c>
      <c r="Q422" s="52">
        <v>0.2</v>
      </c>
      <c r="R422" s="52">
        <f>+Q422*Q421</f>
        <v>0.06</v>
      </c>
      <c r="S422" s="53">
        <v>1</v>
      </c>
      <c r="T422" s="53" t="s">
        <v>84</v>
      </c>
      <c r="U422" s="53" t="s">
        <v>96</v>
      </c>
      <c r="V422" s="23">
        <v>44958</v>
      </c>
      <c r="W422" s="23">
        <v>44977</v>
      </c>
      <c r="X422" s="53" t="s">
        <v>1824</v>
      </c>
      <c r="Y422" s="49" t="s">
        <v>97</v>
      </c>
      <c r="Z422" s="59" t="s">
        <v>100</v>
      </c>
      <c r="AA422" s="60">
        <v>1</v>
      </c>
      <c r="AB422" s="62" t="s">
        <v>1828</v>
      </c>
      <c r="AC422" s="62">
        <v>44970</v>
      </c>
      <c r="AD422" s="60">
        <v>1</v>
      </c>
      <c r="AE422" s="62" t="s">
        <v>1829</v>
      </c>
      <c r="AF422" s="62">
        <v>44970</v>
      </c>
      <c r="AG422" s="60" t="s">
        <v>79</v>
      </c>
      <c r="AH422" s="60">
        <v>1</v>
      </c>
      <c r="AI422" s="52">
        <f t="shared" si="609"/>
        <v>0.06</v>
      </c>
      <c r="AJ422" s="52">
        <f>+AI422/R422</f>
        <v>1</v>
      </c>
      <c r="AK422" s="52"/>
      <c r="AL422" s="239" t="str">
        <f t="shared" si="628"/>
        <v/>
      </c>
      <c r="AM422" s="239" t="str">
        <f t="shared" si="629"/>
        <v/>
      </c>
      <c r="AN422" s="239" t="str">
        <f t="shared" si="630"/>
        <v/>
      </c>
      <c r="AO422" s="239">
        <f t="shared" si="631"/>
        <v>1</v>
      </c>
      <c r="AP422" s="239" t="str">
        <f t="shared" si="632"/>
        <v/>
      </c>
      <c r="AQ422" s="239" t="str">
        <f t="shared" si="633"/>
        <v/>
      </c>
      <c r="AR422" s="239" t="str">
        <f t="shared" si="634"/>
        <v/>
      </c>
      <c r="AS422" s="239" t="str">
        <f t="shared" si="635"/>
        <v/>
      </c>
      <c r="AT422" s="239" t="str">
        <f t="shared" si="636"/>
        <v/>
      </c>
      <c r="AU422" s="239" t="str">
        <f t="shared" si="610"/>
        <v/>
      </c>
      <c r="AV422" s="239" t="str">
        <f t="shared" si="611"/>
        <v/>
      </c>
      <c r="AW422" s="239" t="str">
        <f t="shared" si="612"/>
        <v/>
      </c>
      <c r="AX422" s="239" t="str">
        <f t="shared" si="613"/>
        <v/>
      </c>
      <c r="AY422" s="239" t="str">
        <f t="shared" si="614"/>
        <v/>
      </c>
      <c r="AZ422" s="239" t="str">
        <f t="shared" si="615"/>
        <v/>
      </c>
      <c r="BA422" s="239" t="str">
        <f t="shared" si="616"/>
        <v/>
      </c>
      <c r="BB422" s="239" t="str">
        <f t="shared" si="617"/>
        <v/>
      </c>
      <c r="BC422" s="239" t="str">
        <f t="shared" si="618"/>
        <v/>
      </c>
      <c r="BD422" s="239" t="str">
        <f t="shared" si="619"/>
        <v/>
      </c>
      <c r="BE422" s="239" t="str">
        <f t="shared" si="620"/>
        <v/>
      </c>
      <c r="BF422" s="239" t="str">
        <f t="shared" si="621"/>
        <v/>
      </c>
      <c r="BG422" s="239" t="str">
        <f t="shared" si="622"/>
        <v/>
      </c>
      <c r="BH422" s="239" t="str">
        <f t="shared" si="623"/>
        <v/>
      </c>
      <c r="BI422" s="239" t="str">
        <f t="shared" si="624"/>
        <v/>
      </c>
      <c r="BJ422" s="239" t="str">
        <f t="shared" si="625"/>
        <v/>
      </c>
      <c r="BK422" s="239" t="str">
        <f t="shared" si="626"/>
        <v/>
      </c>
      <c r="BL422" s="239" t="str">
        <f t="shared" si="627"/>
        <v/>
      </c>
      <c r="BN422" s="239" t="str">
        <f t="shared" si="637"/>
        <v/>
      </c>
      <c r="BO422" s="239" t="str">
        <f t="shared" si="638"/>
        <v/>
      </c>
      <c r="BP422" s="239" t="str">
        <f t="shared" si="639"/>
        <v/>
      </c>
      <c r="BQ422" s="239">
        <f t="shared" si="640"/>
        <v>1</v>
      </c>
      <c r="BR422" s="239" t="str">
        <f t="shared" si="641"/>
        <v/>
      </c>
      <c r="BS422" s="239" t="str">
        <f t="shared" si="642"/>
        <v/>
      </c>
      <c r="BT422" s="239" t="str">
        <f t="shared" si="643"/>
        <v/>
      </c>
      <c r="BU422" s="239" t="str">
        <f t="shared" si="644"/>
        <v/>
      </c>
      <c r="BV422" s="239" t="str">
        <f t="shared" si="645"/>
        <v/>
      </c>
      <c r="BW422" s="239" t="str">
        <f t="shared" si="646"/>
        <v/>
      </c>
      <c r="BX422" s="239" t="str">
        <f t="shared" si="647"/>
        <v/>
      </c>
      <c r="BY422" s="239" t="str">
        <f t="shared" si="648"/>
        <v/>
      </c>
      <c r="BZ422" s="239" t="str">
        <f t="shared" si="649"/>
        <v/>
      </c>
      <c r="CA422" s="239" t="str">
        <f t="shared" si="650"/>
        <v/>
      </c>
      <c r="CB422" s="239" t="str">
        <f t="shared" si="651"/>
        <v/>
      </c>
      <c r="CC422" s="239" t="str">
        <f t="shared" si="652"/>
        <v/>
      </c>
      <c r="CD422" s="239" t="str">
        <f t="shared" si="653"/>
        <v/>
      </c>
      <c r="CE422" s="239" t="str">
        <f t="shared" si="654"/>
        <v/>
      </c>
      <c r="CF422" s="239" t="str">
        <f t="shared" si="655"/>
        <v/>
      </c>
      <c r="CG422" s="239" t="str">
        <f t="shared" si="656"/>
        <v/>
      </c>
      <c r="CH422" s="239" t="str">
        <f t="shared" si="657"/>
        <v/>
      </c>
      <c r="CI422" s="239" t="str">
        <f t="shared" si="658"/>
        <v/>
      </c>
      <c r="CJ422" s="239" t="str">
        <f t="shared" si="659"/>
        <v/>
      </c>
      <c r="CK422" s="239" t="str">
        <f t="shared" si="660"/>
        <v/>
      </c>
      <c r="CL422" s="239" t="str">
        <f t="shared" si="661"/>
        <v/>
      </c>
      <c r="CM422" s="239" t="str">
        <f t="shared" si="662"/>
        <v/>
      </c>
      <c r="CN422" s="239" t="str">
        <f t="shared" si="663"/>
        <v/>
      </c>
      <c r="CP422" s="239" t="str">
        <f t="shared" si="664"/>
        <v/>
      </c>
      <c r="CQ422" s="239" t="str">
        <f t="shared" si="665"/>
        <v/>
      </c>
      <c r="CR422" s="239" t="str">
        <f t="shared" si="666"/>
        <v/>
      </c>
      <c r="CS422" s="239" t="str">
        <f t="shared" si="667"/>
        <v>1er trimestre</v>
      </c>
      <c r="CT422" s="239" t="str">
        <f t="shared" si="668"/>
        <v/>
      </c>
      <c r="CU422" s="239" t="str">
        <f t="shared" si="669"/>
        <v/>
      </c>
      <c r="CV422" s="239" t="str">
        <f t="shared" si="670"/>
        <v/>
      </c>
      <c r="CW422" s="239" t="str">
        <f t="shared" si="671"/>
        <v/>
      </c>
      <c r="CX422" s="239" t="str">
        <f t="shared" si="672"/>
        <v/>
      </c>
      <c r="CY422" s="239" t="str">
        <f t="shared" si="673"/>
        <v/>
      </c>
      <c r="CZ422" s="239" t="str">
        <f t="shared" si="674"/>
        <v/>
      </c>
      <c r="DA422" s="239" t="str">
        <f t="shared" si="675"/>
        <v/>
      </c>
      <c r="DB422" s="239" t="str">
        <f t="shared" si="676"/>
        <v/>
      </c>
      <c r="DC422" s="239" t="str">
        <f t="shared" si="677"/>
        <v/>
      </c>
      <c r="DD422" s="239" t="str">
        <f t="shared" si="678"/>
        <v/>
      </c>
      <c r="DE422" s="239" t="str">
        <f t="shared" si="679"/>
        <v/>
      </c>
      <c r="DF422" s="239" t="str">
        <f t="shared" si="680"/>
        <v/>
      </c>
      <c r="DG422" s="239" t="str">
        <f t="shared" si="681"/>
        <v/>
      </c>
      <c r="DH422" s="239" t="str">
        <f t="shared" si="682"/>
        <v/>
      </c>
      <c r="DI422" s="239" t="str">
        <f t="shared" si="683"/>
        <v/>
      </c>
      <c r="DJ422" s="239" t="str">
        <f t="shared" si="684"/>
        <v/>
      </c>
      <c r="DK422" s="239" t="str">
        <f t="shared" si="685"/>
        <v/>
      </c>
      <c r="DL422" s="239" t="str">
        <f t="shared" si="686"/>
        <v/>
      </c>
      <c r="DM422" s="239" t="str">
        <f t="shared" si="687"/>
        <v/>
      </c>
      <c r="DN422" s="239" t="str">
        <f t="shared" si="688"/>
        <v/>
      </c>
      <c r="DO422" s="239" t="str">
        <f t="shared" si="689"/>
        <v/>
      </c>
      <c r="DP422" s="239" t="str">
        <f t="shared" si="690"/>
        <v/>
      </c>
    </row>
    <row r="423" spans="1:120" ht="35.25" hidden="1" customHeight="1" x14ac:dyDescent="0.25">
      <c r="A423" s="53" t="s">
        <v>4509</v>
      </c>
      <c r="B423" s="53">
        <v>111</v>
      </c>
      <c r="C423" s="53" t="s">
        <v>56</v>
      </c>
      <c r="D423" s="53" t="s">
        <v>1786</v>
      </c>
      <c r="E423" s="53">
        <v>1</v>
      </c>
      <c r="F423" s="53" t="s">
        <v>1830</v>
      </c>
      <c r="G423" s="53" t="str">
        <f t="shared" si="691"/>
        <v>111-3</v>
      </c>
      <c r="H423" s="53" t="s">
        <v>102</v>
      </c>
      <c r="I423" s="53" t="s">
        <v>76</v>
      </c>
      <c r="J423" s="53" t="s">
        <v>80</v>
      </c>
      <c r="K423" s="53" t="s">
        <v>80</v>
      </c>
      <c r="L423" s="53" t="s">
        <v>80</v>
      </c>
      <c r="M423" s="53" t="s">
        <v>80</v>
      </c>
      <c r="N423" s="53" t="s">
        <v>80</v>
      </c>
      <c r="O423" s="53" t="s">
        <v>80</v>
      </c>
      <c r="P423" s="53" t="s">
        <v>103</v>
      </c>
      <c r="Q423" s="52">
        <v>0.15</v>
      </c>
      <c r="R423" s="52">
        <f>+Q423*Q421</f>
        <v>4.4999999999999998E-2</v>
      </c>
      <c r="S423" s="53">
        <v>1</v>
      </c>
      <c r="T423" s="53" t="s">
        <v>84</v>
      </c>
      <c r="U423" s="53" t="s">
        <v>104</v>
      </c>
      <c r="V423" s="23">
        <v>44978</v>
      </c>
      <c r="W423" s="23">
        <v>44995</v>
      </c>
      <c r="X423" s="53" t="s">
        <v>105</v>
      </c>
      <c r="Y423" s="49" t="s">
        <v>97</v>
      </c>
      <c r="Z423" s="59" t="s">
        <v>100</v>
      </c>
      <c r="AA423" s="60">
        <v>1</v>
      </c>
      <c r="AB423" s="62" t="s">
        <v>1831</v>
      </c>
      <c r="AC423" s="62">
        <v>44995</v>
      </c>
      <c r="AD423" s="60">
        <v>1</v>
      </c>
      <c r="AE423" s="62" t="s">
        <v>1832</v>
      </c>
      <c r="AF423" s="62">
        <v>44995</v>
      </c>
      <c r="AG423" s="60" t="s">
        <v>79</v>
      </c>
      <c r="AH423" s="60">
        <v>1</v>
      </c>
      <c r="AI423" s="52">
        <f t="shared" si="609"/>
        <v>4.4999999999999998E-2</v>
      </c>
      <c r="AJ423" s="52"/>
      <c r="AK423" s="52"/>
      <c r="AL423" s="239" t="str">
        <f t="shared" si="628"/>
        <v/>
      </c>
      <c r="AM423" s="239" t="str">
        <f t="shared" si="629"/>
        <v/>
      </c>
      <c r="AN423" s="239" t="str">
        <f t="shared" si="630"/>
        <v/>
      </c>
      <c r="AO423" s="239">
        <f t="shared" si="631"/>
        <v>1</v>
      </c>
      <c r="AP423" s="239" t="str">
        <f t="shared" si="632"/>
        <v/>
      </c>
      <c r="AQ423" s="239" t="str">
        <f t="shared" si="633"/>
        <v/>
      </c>
      <c r="AR423" s="239" t="str">
        <f t="shared" si="634"/>
        <v/>
      </c>
      <c r="AS423" s="239" t="str">
        <f t="shared" si="635"/>
        <v/>
      </c>
      <c r="AT423" s="239" t="str">
        <f t="shared" si="636"/>
        <v/>
      </c>
      <c r="AU423" s="239" t="str">
        <f t="shared" si="610"/>
        <v/>
      </c>
      <c r="AV423" s="239" t="str">
        <f t="shared" si="611"/>
        <v/>
      </c>
      <c r="AW423" s="239" t="str">
        <f t="shared" si="612"/>
        <v/>
      </c>
      <c r="AX423" s="239" t="str">
        <f t="shared" si="613"/>
        <v/>
      </c>
      <c r="AY423" s="239" t="str">
        <f t="shared" si="614"/>
        <v/>
      </c>
      <c r="AZ423" s="239" t="str">
        <f t="shared" si="615"/>
        <v/>
      </c>
      <c r="BA423" s="239" t="str">
        <f t="shared" si="616"/>
        <v/>
      </c>
      <c r="BB423" s="239" t="str">
        <f t="shared" si="617"/>
        <v/>
      </c>
      <c r="BC423" s="239" t="str">
        <f t="shared" si="618"/>
        <v/>
      </c>
      <c r="BD423" s="239" t="str">
        <f t="shared" si="619"/>
        <v/>
      </c>
      <c r="BE423" s="239" t="str">
        <f t="shared" si="620"/>
        <v/>
      </c>
      <c r="BF423" s="239" t="str">
        <f t="shared" si="621"/>
        <v/>
      </c>
      <c r="BG423" s="239" t="str">
        <f t="shared" si="622"/>
        <v/>
      </c>
      <c r="BH423" s="239" t="str">
        <f t="shared" si="623"/>
        <v/>
      </c>
      <c r="BI423" s="239" t="str">
        <f t="shared" si="624"/>
        <v/>
      </c>
      <c r="BJ423" s="239" t="str">
        <f t="shared" si="625"/>
        <v/>
      </c>
      <c r="BK423" s="239" t="str">
        <f t="shared" si="626"/>
        <v/>
      </c>
      <c r="BL423" s="239" t="str">
        <f t="shared" si="627"/>
        <v/>
      </c>
      <c r="BN423" s="239" t="str">
        <f t="shared" si="637"/>
        <v/>
      </c>
      <c r="BO423" s="239" t="str">
        <f t="shared" si="638"/>
        <v/>
      </c>
      <c r="BP423" s="239" t="str">
        <f t="shared" si="639"/>
        <v/>
      </c>
      <c r="BQ423" s="239">
        <f t="shared" si="640"/>
        <v>1</v>
      </c>
      <c r="BR423" s="239" t="str">
        <f t="shared" si="641"/>
        <v/>
      </c>
      <c r="BS423" s="239" t="str">
        <f t="shared" si="642"/>
        <v/>
      </c>
      <c r="BT423" s="239" t="str">
        <f t="shared" si="643"/>
        <v/>
      </c>
      <c r="BU423" s="239" t="str">
        <f t="shared" si="644"/>
        <v/>
      </c>
      <c r="BV423" s="239" t="str">
        <f t="shared" si="645"/>
        <v/>
      </c>
      <c r="BW423" s="239" t="str">
        <f t="shared" si="646"/>
        <v/>
      </c>
      <c r="BX423" s="239" t="str">
        <f t="shared" si="647"/>
        <v/>
      </c>
      <c r="BY423" s="239" t="str">
        <f t="shared" si="648"/>
        <v/>
      </c>
      <c r="BZ423" s="239" t="str">
        <f t="shared" si="649"/>
        <v/>
      </c>
      <c r="CA423" s="239" t="str">
        <f t="shared" si="650"/>
        <v/>
      </c>
      <c r="CB423" s="239" t="str">
        <f t="shared" si="651"/>
        <v/>
      </c>
      <c r="CC423" s="239" t="str">
        <f t="shared" si="652"/>
        <v/>
      </c>
      <c r="CD423" s="239" t="str">
        <f t="shared" si="653"/>
        <v/>
      </c>
      <c r="CE423" s="239" t="str">
        <f t="shared" si="654"/>
        <v/>
      </c>
      <c r="CF423" s="239" t="str">
        <f t="shared" si="655"/>
        <v/>
      </c>
      <c r="CG423" s="239" t="str">
        <f t="shared" si="656"/>
        <v/>
      </c>
      <c r="CH423" s="239" t="str">
        <f t="shared" si="657"/>
        <v/>
      </c>
      <c r="CI423" s="239" t="str">
        <f t="shared" si="658"/>
        <v/>
      </c>
      <c r="CJ423" s="239" t="str">
        <f t="shared" si="659"/>
        <v/>
      </c>
      <c r="CK423" s="239" t="str">
        <f t="shared" si="660"/>
        <v/>
      </c>
      <c r="CL423" s="239" t="str">
        <f t="shared" si="661"/>
        <v/>
      </c>
      <c r="CM423" s="239" t="str">
        <f t="shared" si="662"/>
        <v/>
      </c>
      <c r="CN423" s="239" t="str">
        <f t="shared" si="663"/>
        <v/>
      </c>
      <c r="CP423" s="239" t="str">
        <f t="shared" si="664"/>
        <v/>
      </c>
      <c r="CQ423" s="239" t="str">
        <f t="shared" si="665"/>
        <v/>
      </c>
      <c r="CR423" s="239" t="str">
        <f t="shared" si="666"/>
        <v/>
      </c>
      <c r="CS423" s="239" t="str">
        <f t="shared" si="667"/>
        <v>1er trimestre</v>
      </c>
      <c r="CT423" s="239" t="str">
        <f t="shared" si="668"/>
        <v/>
      </c>
      <c r="CU423" s="239" t="str">
        <f t="shared" si="669"/>
        <v/>
      </c>
      <c r="CV423" s="239" t="str">
        <f t="shared" si="670"/>
        <v/>
      </c>
      <c r="CW423" s="239" t="str">
        <f t="shared" si="671"/>
        <v/>
      </c>
      <c r="CX423" s="239" t="str">
        <f t="shared" si="672"/>
        <v/>
      </c>
      <c r="CY423" s="239" t="str">
        <f t="shared" si="673"/>
        <v/>
      </c>
      <c r="CZ423" s="239" t="str">
        <f t="shared" si="674"/>
        <v/>
      </c>
      <c r="DA423" s="239" t="str">
        <f t="shared" si="675"/>
        <v/>
      </c>
      <c r="DB423" s="239" t="str">
        <f t="shared" si="676"/>
        <v/>
      </c>
      <c r="DC423" s="239" t="str">
        <f t="shared" si="677"/>
        <v/>
      </c>
      <c r="DD423" s="239" t="str">
        <f t="shared" si="678"/>
        <v/>
      </c>
      <c r="DE423" s="239" t="str">
        <f t="shared" si="679"/>
        <v/>
      </c>
      <c r="DF423" s="239" t="str">
        <f t="shared" si="680"/>
        <v/>
      </c>
      <c r="DG423" s="239" t="str">
        <f t="shared" si="681"/>
        <v/>
      </c>
      <c r="DH423" s="239" t="str">
        <f t="shared" si="682"/>
        <v/>
      </c>
      <c r="DI423" s="239" t="str">
        <f t="shared" si="683"/>
        <v/>
      </c>
      <c r="DJ423" s="239" t="str">
        <f t="shared" si="684"/>
        <v/>
      </c>
      <c r="DK423" s="239" t="str">
        <f t="shared" si="685"/>
        <v/>
      </c>
      <c r="DL423" s="239" t="str">
        <f t="shared" si="686"/>
        <v/>
      </c>
      <c r="DM423" s="239" t="str">
        <f t="shared" si="687"/>
        <v/>
      </c>
      <c r="DN423" s="239" t="str">
        <f t="shared" si="688"/>
        <v/>
      </c>
      <c r="DO423" s="239" t="str">
        <f t="shared" si="689"/>
        <v/>
      </c>
      <c r="DP423" s="239" t="str">
        <f t="shared" si="690"/>
        <v/>
      </c>
    </row>
    <row r="424" spans="1:120" ht="35.25" hidden="1" customHeight="1" x14ac:dyDescent="0.25">
      <c r="A424" s="53" t="s">
        <v>4509</v>
      </c>
      <c r="B424" s="53">
        <v>111</v>
      </c>
      <c r="C424" s="53" t="s">
        <v>56</v>
      </c>
      <c r="D424" s="53" t="s">
        <v>1786</v>
      </c>
      <c r="E424" s="53">
        <v>1</v>
      </c>
      <c r="F424" s="53" t="s">
        <v>1833</v>
      </c>
      <c r="G424" s="53" t="str">
        <f t="shared" si="691"/>
        <v>111-3</v>
      </c>
      <c r="H424" s="53" t="s">
        <v>94</v>
      </c>
      <c r="I424" s="53" t="s">
        <v>76</v>
      </c>
      <c r="J424" s="53" t="s">
        <v>80</v>
      </c>
      <c r="K424" s="53" t="s">
        <v>80</v>
      </c>
      <c r="L424" s="53" t="s">
        <v>80</v>
      </c>
      <c r="M424" s="53" t="s">
        <v>80</v>
      </c>
      <c r="N424" s="53" t="s">
        <v>80</v>
      </c>
      <c r="O424" s="53" t="s">
        <v>80</v>
      </c>
      <c r="P424" s="53" t="s">
        <v>1834</v>
      </c>
      <c r="Q424" s="52">
        <v>0.15</v>
      </c>
      <c r="R424" s="52">
        <f>+Q424*Q421</f>
        <v>4.4999999999999998E-2</v>
      </c>
      <c r="S424" s="53">
        <v>1</v>
      </c>
      <c r="T424" s="53" t="s">
        <v>84</v>
      </c>
      <c r="U424" s="53" t="s">
        <v>110</v>
      </c>
      <c r="V424" s="23">
        <v>44986</v>
      </c>
      <c r="W424" s="23">
        <v>45076</v>
      </c>
      <c r="X424" s="53" t="s">
        <v>1824</v>
      </c>
      <c r="Y424" s="49" t="s">
        <v>167</v>
      </c>
      <c r="Z424" s="59" t="s">
        <v>100</v>
      </c>
      <c r="AA424" s="60">
        <v>1</v>
      </c>
      <c r="AB424" s="62" t="s">
        <v>1835</v>
      </c>
      <c r="AC424" s="62">
        <v>45076</v>
      </c>
      <c r="AD424" s="60">
        <v>1</v>
      </c>
      <c r="AE424" s="62" t="s">
        <v>1836</v>
      </c>
      <c r="AF424" s="62">
        <v>45076</v>
      </c>
      <c r="AG424" s="60" t="s">
        <v>79</v>
      </c>
      <c r="AH424" s="60">
        <v>1</v>
      </c>
      <c r="AI424" s="52">
        <f t="shared" si="609"/>
        <v>4.4999999999999998E-2</v>
      </c>
      <c r="AJ424" s="52">
        <f t="shared" ref="AJ424:AJ427" si="694">+AI424/R424</f>
        <v>1</v>
      </c>
      <c r="AK424" s="52"/>
      <c r="AL424" s="239" t="str">
        <f t="shared" si="628"/>
        <v/>
      </c>
      <c r="AM424" s="239" t="str">
        <f t="shared" si="629"/>
        <v/>
      </c>
      <c r="AN424" s="239" t="str">
        <f t="shared" si="630"/>
        <v/>
      </c>
      <c r="AO424" s="239">
        <f t="shared" si="631"/>
        <v>1</v>
      </c>
      <c r="AP424" s="239" t="str">
        <f t="shared" si="632"/>
        <v/>
      </c>
      <c r="AQ424" s="239" t="str">
        <f t="shared" si="633"/>
        <v/>
      </c>
      <c r="AR424" s="239" t="str">
        <f t="shared" si="634"/>
        <v/>
      </c>
      <c r="AS424" s="239" t="str">
        <f t="shared" si="635"/>
        <v/>
      </c>
      <c r="AT424" s="239" t="str">
        <f t="shared" si="636"/>
        <v/>
      </c>
      <c r="AU424" s="239" t="str">
        <f t="shared" si="610"/>
        <v/>
      </c>
      <c r="AV424" s="239" t="str">
        <f t="shared" si="611"/>
        <v/>
      </c>
      <c r="AW424" s="239" t="str">
        <f t="shared" si="612"/>
        <v/>
      </c>
      <c r="AX424" s="239" t="str">
        <f t="shared" si="613"/>
        <v/>
      </c>
      <c r="AY424" s="239" t="str">
        <f t="shared" si="614"/>
        <v/>
      </c>
      <c r="AZ424" s="239" t="str">
        <f t="shared" si="615"/>
        <v/>
      </c>
      <c r="BA424" s="239" t="str">
        <f t="shared" si="616"/>
        <v/>
      </c>
      <c r="BB424" s="239" t="str">
        <f t="shared" si="617"/>
        <v/>
      </c>
      <c r="BC424" s="239" t="str">
        <f t="shared" si="618"/>
        <v/>
      </c>
      <c r="BD424" s="239" t="str">
        <f t="shared" si="619"/>
        <v/>
      </c>
      <c r="BE424" s="239" t="str">
        <f t="shared" si="620"/>
        <v/>
      </c>
      <c r="BF424" s="239" t="str">
        <f t="shared" si="621"/>
        <v/>
      </c>
      <c r="BG424" s="239" t="str">
        <f t="shared" si="622"/>
        <v/>
      </c>
      <c r="BH424" s="239" t="str">
        <f t="shared" si="623"/>
        <v/>
      </c>
      <c r="BI424" s="239" t="str">
        <f t="shared" si="624"/>
        <v/>
      </c>
      <c r="BJ424" s="239" t="str">
        <f t="shared" si="625"/>
        <v/>
      </c>
      <c r="BK424" s="239" t="str">
        <f t="shared" si="626"/>
        <v/>
      </c>
      <c r="BL424" s="239" t="str">
        <f t="shared" si="627"/>
        <v/>
      </c>
      <c r="BN424" s="239" t="str">
        <f t="shared" si="637"/>
        <v/>
      </c>
      <c r="BO424" s="239" t="str">
        <f t="shared" si="638"/>
        <v/>
      </c>
      <c r="BP424" s="239" t="str">
        <f t="shared" si="639"/>
        <v/>
      </c>
      <c r="BQ424" s="239">
        <f t="shared" si="640"/>
        <v>1</v>
      </c>
      <c r="BR424" s="239" t="str">
        <f t="shared" si="641"/>
        <v/>
      </c>
      <c r="BS424" s="239" t="str">
        <f t="shared" si="642"/>
        <v/>
      </c>
      <c r="BT424" s="239" t="str">
        <f t="shared" si="643"/>
        <v/>
      </c>
      <c r="BU424" s="239" t="str">
        <f t="shared" si="644"/>
        <v/>
      </c>
      <c r="BV424" s="239" t="str">
        <f t="shared" si="645"/>
        <v/>
      </c>
      <c r="BW424" s="239" t="str">
        <f t="shared" si="646"/>
        <v/>
      </c>
      <c r="BX424" s="239" t="str">
        <f t="shared" si="647"/>
        <v/>
      </c>
      <c r="BY424" s="239" t="str">
        <f t="shared" si="648"/>
        <v/>
      </c>
      <c r="BZ424" s="239" t="str">
        <f t="shared" si="649"/>
        <v/>
      </c>
      <c r="CA424" s="239" t="str">
        <f t="shared" si="650"/>
        <v/>
      </c>
      <c r="CB424" s="239" t="str">
        <f t="shared" si="651"/>
        <v/>
      </c>
      <c r="CC424" s="239" t="str">
        <f t="shared" si="652"/>
        <v/>
      </c>
      <c r="CD424" s="239" t="str">
        <f t="shared" si="653"/>
        <v/>
      </c>
      <c r="CE424" s="239" t="str">
        <f t="shared" si="654"/>
        <v/>
      </c>
      <c r="CF424" s="239" t="str">
        <f t="shared" si="655"/>
        <v/>
      </c>
      <c r="CG424" s="239" t="str">
        <f t="shared" si="656"/>
        <v/>
      </c>
      <c r="CH424" s="239" t="str">
        <f t="shared" si="657"/>
        <v/>
      </c>
      <c r="CI424" s="239" t="str">
        <f t="shared" si="658"/>
        <v/>
      </c>
      <c r="CJ424" s="239" t="str">
        <f t="shared" si="659"/>
        <v/>
      </c>
      <c r="CK424" s="239" t="str">
        <f t="shared" si="660"/>
        <v/>
      </c>
      <c r="CL424" s="239" t="str">
        <f t="shared" si="661"/>
        <v/>
      </c>
      <c r="CM424" s="239" t="str">
        <f t="shared" si="662"/>
        <v/>
      </c>
      <c r="CN424" s="239" t="str">
        <f t="shared" si="663"/>
        <v/>
      </c>
      <c r="CP424" s="239" t="str">
        <f t="shared" si="664"/>
        <v/>
      </c>
      <c r="CQ424" s="239" t="str">
        <f t="shared" si="665"/>
        <v/>
      </c>
      <c r="CR424" s="239" t="str">
        <f t="shared" si="666"/>
        <v/>
      </c>
      <c r="CS424" s="239" t="str">
        <f t="shared" si="667"/>
        <v>2do trimestre</v>
      </c>
      <c r="CT424" s="239" t="str">
        <f t="shared" si="668"/>
        <v/>
      </c>
      <c r="CU424" s="239" t="str">
        <f t="shared" si="669"/>
        <v/>
      </c>
      <c r="CV424" s="239" t="str">
        <f t="shared" si="670"/>
        <v/>
      </c>
      <c r="CW424" s="239" t="str">
        <f t="shared" si="671"/>
        <v/>
      </c>
      <c r="CX424" s="239" t="str">
        <f t="shared" si="672"/>
        <v/>
      </c>
      <c r="CY424" s="239" t="str">
        <f t="shared" si="673"/>
        <v/>
      </c>
      <c r="CZ424" s="239" t="str">
        <f t="shared" si="674"/>
        <v/>
      </c>
      <c r="DA424" s="239" t="str">
        <f t="shared" si="675"/>
        <v/>
      </c>
      <c r="DB424" s="239" t="str">
        <f t="shared" si="676"/>
        <v/>
      </c>
      <c r="DC424" s="239" t="str">
        <f t="shared" si="677"/>
        <v/>
      </c>
      <c r="DD424" s="239" t="str">
        <f t="shared" si="678"/>
        <v/>
      </c>
      <c r="DE424" s="239" t="str">
        <f t="shared" si="679"/>
        <v/>
      </c>
      <c r="DF424" s="239" t="str">
        <f t="shared" si="680"/>
        <v/>
      </c>
      <c r="DG424" s="239" t="str">
        <f t="shared" si="681"/>
        <v/>
      </c>
      <c r="DH424" s="239" t="str">
        <f t="shared" si="682"/>
        <v/>
      </c>
      <c r="DI424" s="239" t="str">
        <f t="shared" si="683"/>
        <v/>
      </c>
      <c r="DJ424" s="239" t="str">
        <f t="shared" si="684"/>
        <v/>
      </c>
      <c r="DK424" s="239" t="str">
        <f t="shared" si="685"/>
        <v/>
      </c>
      <c r="DL424" s="239" t="str">
        <f t="shared" si="686"/>
        <v/>
      </c>
      <c r="DM424" s="239" t="str">
        <f t="shared" si="687"/>
        <v/>
      </c>
      <c r="DN424" s="239" t="str">
        <f t="shared" si="688"/>
        <v/>
      </c>
      <c r="DO424" s="239" t="str">
        <f t="shared" si="689"/>
        <v/>
      </c>
      <c r="DP424" s="239" t="str">
        <f t="shared" si="690"/>
        <v/>
      </c>
    </row>
    <row r="425" spans="1:120" ht="35.25" hidden="1" customHeight="1" x14ac:dyDescent="0.25">
      <c r="A425" s="53" t="s">
        <v>4509</v>
      </c>
      <c r="B425" s="53">
        <v>111</v>
      </c>
      <c r="C425" s="53" t="s">
        <v>56</v>
      </c>
      <c r="D425" s="53" t="s">
        <v>1786</v>
      </c>
      <c r="E425" s="53">
        <v>1</v>
      </c>
      <c r="F425" s="53" t="s">
        <v>1837</v>
      </c>
      <c r="G425" s="53" t="str">
        <f t="shared" si="691"/>
        <v>111-3</v>
      </c>
      <c r="H425" s="53" t="s">
        <v>94</v>
      </c>
      <c r="I425" s="53" t="s">
        <v>76</v>
      </c>
      <c r="J425" s="53" t="s">
        <v>80</v>
      </c>
      <c r="K425" s="53" t="s">
        <v>80</v>
      </c>
      <c r="L425" s="53" t="s">
        <v>80</v>
      </c>
      <c r="M425" s="53" t="s">
        <v>80</v>
      </c>
      <c r="N425" s="53" t="s">
        <v>80</v>
      </c>
      <c r="O425" s="53" t="s">
        <v>80</v>
      </c>
      <c r="P425" s="53" t="s">
        <v>1838</v>
      </c>
      <c r="Q425" s="52">
        <v>0.15</v>
      </c>
      <c r="R425" s="52">
        <f>+Q425*Q421</f>
        <v>4.4999999999999998E-2</v>
      </c>
      <c r="S425" s="53">
        <v>1</v>
      </c>
      <c r="T425" s="53" t="s">
        <v>84</v>
      </c>
      <c r="U425" s="53" t="s">
        <v>115</v>
      </c>
      <c r="V425" s="23">
        <v>45026</v>
      </c>
      <c r="W425" s="23">
        <v>45124</v>
      </c>
      <c r="X425" s="53" t="s">
        <v>1824</v>
      </c>
      <c r="Y425" s="49" t="s">
        <v>202</v>
      </c>
      <c r="Z425" s="59" t="s">
        <v>100</v>
      </c>
      <c r="AA425" s="60">
        <v>1</v>
      </c>
      <c r="AB425" s="60" t="s">
        <v>1839</v>
      </c>
      <c r="AC425" s="69">
        <v>45119</v>
      </c>
      <c r="AD425" s="60">
        <v>1</v>
      </c>
      <c r="AE425" s="60" t="s">
        <v>1840</v>
      </c>
      <c r="AF425" s="69">
        <v>45119</v>
      </c>
      <c r="AG425" s="60" t="s">
        <v>79</v>
      </c>
      <c r="AH425" s="60">
        <v>1</v>
      </c>
      <c r="AI425" s="52">
        <f t="shared" si="609"/>
        <v>4.4999999999999998E-2</v>
      </c>
      <c r="AJ425" s="52">
        <f t="shared" si="694"/>
        <v>1</v>
      </c>
      <c r="AK425" s="52"/>
      <c r="AL425" s="239" t="str">
        <f t="shared" si="628"/>
        <v/>
      </c>
      <c r="AM425" s="239" t="str">
        <f t="shared" si="629"/>
        <v/>
      </c>
      <c r="AN425" s="239" t="str">
        <f t="shared" si="630"/>
        <v/>
      </c>
      <c r="AO425" s="239">
        <f t="shared" si="631"/>
        <v>1</v>
      </c>
      <c r="AP425" s="239" t="str">
        <f t="shared" si="632"/>
        <v/>
      </c>
      <c r="AQ425" s="239" t="str">
        <f t="shared" si="633"/>
        <v/>
      </c>
      <c r="AR425" s="239" t="str">
        <f t="shared" si="634"/>
        <v/>
      </c>
      <c r="AS425" s="239" t="str">
        <f t="shared" si="635"/>
        <v/>
      </c>
      <c r="AT425" s="239" t="str">
        <f t="shared" si="636"/>
        <v/>
      </c>
      <c r="AU425" s="239" t="str">
        <f t="shared" si="610"/>
        <v/>
      </c>
      <c r="AV425" s="239" t="str">
        <f t="shared" si="611"/>
        <v/>
      </c>
      <c r="AW425" s="239" t="str">
        <f t="shared" si="612"/>
        <v/>
      </c>
      <c r="AX425" s="239" t="str">
        <f t="shared" si="613"/>
        <v/>
      </c>
      <c r="AY425" s="239" t="str">
        <f t="shared" si="614"/>
        <v/>
      </c>
      <c r="AZ425" s="239" t="str">
        <f t="shared" si="615"/>
        <v/>
      </c>
      <c r="BA425" s="239" t="str">
        <f t="shared" si="616"/>
        <v/>
      </c>
      <c r="BB425" s="239" t="str">
        <f t="shared" si="617"/>
        <v/>
      </c>
      <c r="BC425" s="239" t="str">
        <f t="shared" si="618"/>
        <v/>
      </c>
      <c r="BD425" s="239" t="str">
        <f t="shared" si="619"/>
        <v/>
      </c>
      <c r="BE425" s="239" t="str">
        <f t="shared" si="620"/>
        <v/>
      </c>
      <c r="BF425" s="239" t="str">
        <f t="shared" si="621"/>
        <v/>
      </c>
      <c r="BG425" s="239" t="str">
        <f t="shared" si="622"/>
        <v/>
      </c>
      <c r="BH425" s="239" t="str">
        <f t="shared" si="623"/>
        <v/>
      </c>
      <c r="BI425" s="239" t="str">
        <f t="shared" si="624"/>
        <v/>
      </c>
      <c r="BJ425" s="239" t="str">
        <f t="shared" si="625"/>
        <v/>
      </c>
      <c r="BK425" s="239" t="str">
        <f t="shared" si="626"/>
        <v/>
      </c>
      <c r="BL425" s="239" t="str">
        <f t="shared" si="627"/>
        <v/>
      </c>
      <c r="BN425" s="239" t="str">
        <f t="shared" si="637"/>
        <v/>
      </c>
      <c r="BO425" s="239" t="str">
        <f t="shared" si="638"/>
        <v/>
      </c>
      <c r="BP425" s="239" t="str">
        <f t="shared" si="639"/>
        <v/>
      </c>
      <c r="BQ425" s="239">
        <f t="shared" si="640"/>
        <v>1</v>
      </c>
      <c r="BR425" s="239" t="str">
        <f t="shared" si="641"/>
        <v/>
      </c>
      <c r="BS425" s="239" t="str">
        <f t="shared" si="642"/>
        <v/>
      </c>
      <c r="BT425" s="239" t="str">
        <f t="shared" si="643"/>
        <v/>
      </c>
      <c r="BU425" s="239" t="str">
        <f t="shared" si="644"/>
        <v/>
      </c>
      <c r="BV425" s="239" t="str">
        <f t="shared" si="645"/>
        <v/>
      </c>
      <c r="BW425" s="239" t="str">
        <f t="shared" si="646"/>
        <v/>
      </c>
      <c r="BX425" s="239" t="str">
        <f t="shared" si="647"/>
        <v/>
      </c>
      <c r="BY425" s="239" t="str">
        <f t="shared" si="648"/>
        <v/>
      </c>
      <c r="BZ425" s="239" t="str">
        <f t="shared" si="649"/>
        <v/>
      </c>
      <c r="CA425" s="239" t="str">
        <f t="shared" si="650"/>
        <v/>
      </c>
      <c r="CB425" s="239" t="str">
        <f t="shared" si="651"/>
        <v/>
      </c>
      <c r="CC425" s="239" t="str">
        <f t="shared" si="652"/>
        <v/>
      </c>
      <c r="CD425" s="239" t="str">
        <f t="shared" si="653"/>
        <v/>
      </c>
      <c r="CE425" s="239" t="str">
        <f t="shared" si="654"/>
        <v/>
      </c>
      <c r="CF425" s="239" t="str">
        <f t="shared" si="655"/>
        <v/>
      </c>
      <c r="CG425" s="239" t="str">
        <f t="shared" si="656"/>
        <v/>
      </c>
      <c r="CH425" s="239" t="str">
        <f t="shared" si="657"/>
        <v/>
      </c>
      <c r="CI425" s="239" t="str">
        <f t="shared" si="658"/>
        <v/>
      </c>
      <c r="CJ425" s="239" t="str">
        <f t="shared" si="659"/>
        <v/>
      </c>
      <c r="CK425" s="239" t="str">
        <f t="shared" si="660"/>
        <v/>
      </c>
      <c r="CL425" s="239" t="str">
        <f t="shared" si="661"/>
        <v/>
      </c>
      <c r="CM425" s="239" t="str">
        <f t="shared" si="662"/>
        <v/>
      </c>
      <c r="CN425" s="239" t="str">
        <f t="shared" si="663"/>
        <v/>
      </c>
      <c r="CP425" s="239" t="str">
        <f t="shared" si="664"/>
        <v/>
      </c>
      <c r="CQ425" s="239" t="str">
        <f t="shared" si="665"/>
        <v/>
      </c>
      <c r="CR425" s="239" t="str">
        <f t="shared" si="666"/>
        <v/>
      </c>
      <c r="CS425" s="239" t="str">
        <f t="shared" si="667"/>
        <v>3er Trimestre</v>
      </c>
      <c r="CT425" s="239" t="str">
        <f t="shared" si="668"/>
        <v/>
      </c>
      <c r="CU425" s="239" t="str">
        <f t="shared" si="669"/>
        <v/>
      </c>
      <c r="CV425" s="239" t="str">
        <f t="shared" si="670"/>
        <v/>
      </c>
      <c r="CW425" s="239" t="str">
        <f t="shared" si="671"/>
        <v/>
      </c>
      <c r="CX425" s="239" t="str">
        <f t="shared" si="672"/>
        <v/>
      </c>
      <c r="CY425" s="239" t="str">
        <f t="shared" si="673"/>
        <v/>
      </c>
      <c r="CZ425" s="239" t="str">
        <f t="shared" si="674"/>
        <v/>
      </c>
      <c r="DA425" s="239" t="str">
        <f t="shared" si="675"/>
        <v/>
      </c>
      <c r="DB425" s="239" t="str">
        <f t="shared" si="676"/>
        <v/>
      </c>
      <c r="DC425" s="239" t="str">
        <f t="shared" si="677"/>
        <v/>
      </c>
      <c r="DD425" s="239" t="str">
        <f t="shared" si="678"/>
        <v/>
      </c>
      <c r="DE425" s="239" t="str">
        <f t="shared" si="679"/>
        <v/>
      </c>
      <c r="DF425" s="239" t="str">
        <f t="shared" si="680"/>
        <v/>
      </c>
      <c r="DG425" s="239" t="str">
        <f t="shared" si="681"/>
        <v/>
      </c>
      <c r="DH425" s="239" t="str">
        <f t="shared" si="682"/>
        <v/>
      </c>
      <c r="DI425" s="239" t="str">
        <f t="shared" si="683"/>
        <v/>
      </c>
      <c r="DJ425" s="239" t="str">
        <f t="shared" si="684"/>
        <v/>
      </c>
      <c r="DK425" s="239" t="str">
        <f t="shared" si="685"/>
        <v/>
      </c>
      <c r="DL425" s="239" t="str">
        <f t="shared" si="686"/>
        <v/>
      </c>
      <c r="DM425" s="239" t="str">
        <f t="shared" si="687"/>
        <v/>
      </c>
      <c r="DN425" s="239" t="str">
        <f t="shared" si="688"/>
        <v/>
      </c>
      <c r="DO425" s="239" t="str">
        <f t="shared" si="689"/>
        <v/>
      </c>
      <c r="DP425" s="239" t="str">
        <f t="shared" si="690"/>
        <v/>
      </c>
    </row>
    <row r="426" spans="1:120" ht="35.25" hidden="1" customHeight="1" x14ac:dyDescent="0.25">
      <c r="A426" s="53" t="s">
        <v>4509</v>
      </c>
      <c r="B426" s="53">
        <v>111</v>
      </c>
      <c r="C426" s="53" t="s">
        <v>56</v>
      </c>
      <c r="D426" s="53" t="s">
        <v>1786</v>
      </c>
      <c r="E426" s="53">
        <v>1</v>
      </c>
      <c r="F426" s="53" t="s">
        <v>1841</v>
      </c>
      <c r="G426" s="53" t="str">
        <f t="shared" si="691"/>
        <v>111-3</v>
      </c>
      <c r="H426" s="53" t="s">
        <v>94</v>
      </c>
      <c r="I426" s="53" t="s">
        <v>76</v>
      </c>
      <c r="J426" s="53" t="s">
        <v>80</v>
      </c>
      <c r="K426" s="53" t="s">
        <v>80</v>
      </c>
      <c r="L426" s="53" t="s">
        <v>80</v>
      </c>
      <c r="M426" s="53" t="s">
        <v>80</v>
      </c>
      <c r="N426" s="53" t="s">
        <v>80</v>
      </c>
      <c r="O426" s="53" t="s">
        <v>80</v>
      </c>
      <c r="P426" s="53" t="s">
        <v>1842</v>
      </c>
      <c r="Q426" s="52">
        <v>0.15</v>
      </c>
      <c r="R426" s="52">
        <f>+Q426*Q421</f>
        <v>4.4999999999999998E-2</v>
      </c>
      <c r="S426" s="53">
        <v>2</v>
      </c>
      <c r="T426" s="53" t="s">
        <v>84</v>
      </c>
      <c r="U426" s="53" t="s">
        <v>96</v>
      </c>
      <c r="V426" s="23">
        <v>45125</v>
      </c>
      <c r="W426" s="23">
        <v>45135</v>
      </c>
      <c r="X426" s="53" t="s">
        <v>1824</v>
      </c>
      <c r="Y426" s="49" t="s">
        <v>202</v>
      </c>
      <c r="Z426" s="59" t="s">
        <v>100</v>
      </c>
      <c r="AA426" s="60">
        <v>1</v>
      </c>
      <c r="AB426" s="60" t="s">
        <v>1843</v>
      </c>
      <c r="AC426" s="69">
        <v>45084</v>
      </c>
      <c r="AD426" s="60">
        <v>1</v>
      </c>
      <c r="AE426" s="60" t="s">
        <v>1844</v>
      </c>
      <c r="AF426" s="69">
        <v>45084</v>
      </c>
      <c r="AG426" s="60" t="s">
        <v>79</v>
      </c>
      <c r="AH426" s="60">
        <v>1</v>
      </c>
      <c r="AI426" s="52">
        <f t="shared" si="609"/>
        <v>4.4999999999999998E-2</v>
      </c>
      <c r="AJ426" s="52">
        <f t="shared" si="694"/>
        <v>1</v>
      </c>
      <c r="AK426" s="52"/>
      <c r="AL426" s="239" t="str">
        <f t="shared" si="628"/>
        <v/>
      </c>
      <c r="AM426" s="239" t="str">
        <f t="shared" si="629"/>
        <v/>
      </c>
      <c r="AN426" s="239" t="str">
        <f t="shared" si="630"/>
        <v/>
      </c>
      <c r="AO426" s="239">
        <f t="shared" si="631"/>
        <v>1</v>
      </c>
      <c r="AP426" s="239" t="str">
        <f t="shared" si="632"/>
        <v/>
      </c>
      <c r="AQ426" s="239" t="str">
        <f t="shared" si="633"/>
        <v/>
      </c>
      <c r="AR426" s="239" t="str">
        <f t="shared" si="634"/>
        <v/>
      </c>
      <c r="AS426" s="239" t="str">
        <f t="shared" si="635"/>
        <v/>
      </c>
      <c r="AT426" s="239" t="str">
        <f t="shared" si="636"/>
        <v/>
      </c>
      <c r="AU426" s="239" t="str">
        <f t="shared" si="610"/>
        <v/>
      </c>
      <c r="AV426" s="239" t="str">
        <f t="shared" si="611"/>
        <v/>
      </c>
      <c r="AW426" s="239" t="str">
        <f t="shared" si="612"/>
        <v/>
      </c>
      <c r="AX426" s="239" t="str">
        <f t="shared" si="613"/>
        <v/>
      </c>
      <c r="AY426" s="239" t="str">
        <f t="shared" si="614"/>
        <v/>
      </c>
      <c r="AZ426" s="239" t="str">
        <f t="shared" si="615"/>
        <v/>
      </c>
      <c r="BA426" s="239" t="str">
        <f t="shared" si="616"/>
        <v/>
      </c>
      <c r="BB426" s="239" t="str">
        <f t="shared" si="617"/>
        <v/>
      </c>
      <c r="BC426" s="239" t="str">
        <f t="shared" si="618"/>
        <v/>
      </c>
      <c r="BD426" s="239" t="str">
        <f t="shared" si="619"/>
        <v/>
      </c>
      <c r="BE426" s="239" t="str">
        <f t="shared" si="620"/>
        <v/>
      </c>
      <c r="BF426" s="239" t="str">
        <f t="shared" si="621"/>
        <v/>
      </c>
      <c r="BG426" s="239" t="str">
        <f t="shared" si="622"/>
        <v/>
      </c>
      <c r="BH426" s="239" t="str">
        <f t="shared" si="623"/>
        <v/>
      </c>
      <c r="BI426" s="239" t="str">
        <f t="shared" si="624"/>
        <v/>
      </c>
      <c r="BJ426" s="239" t="str">
        <f t="shared" si="625"/>
        <v/>
      </c>
      <c r="BK426" s="239" t="str">
        <f t="shared" si="626"/>
        <v/>
      </c>
      <c r="BL426" s="239" t="str">
        <f t="shared" si="627"/>
        <v/>
      </c>
      <c r="BN426" s="239" t="str">
        <f t="shared" si="637"/>
        <v/>
      </c>
      <c r="BO426" s="239" t="str">
        <f t="shared" si="638"/>
        <v/>
      </c>
      <c r="BP426" s="239" t="str">
        <f t="shared" si="639"/>
        <v/>
      </c>
      <c r="BQ426" s="239">
        <f t="shared" si="640"/>
        <v>1</v>
      </c>
      <c r="BR426" s="239" t="str">
        <f t="shared" si="641"/>
        <v/>
      </c>
      <c r="BS426" s="239" t="str">
        <f t="shared" si="642"/>
        <v/>
      </c>
      <c r="BT426" s="239" t="str">
        <f t="shared" si="643"/>
        <v/>
      </c>
      <c r="BU426" s="239" t="str">
        <f t="shared" si="644"/>
        <v/>
      </c>
      <c r="BV426" s="239" t="str">
        <f t="shared" si="645"/>
        <v/>
      </c>
      <c r="BW426" s="239" t="str">
        <f t="shared" si="646"/>
        <v/>
      </c>
      <c r="BX426" s="239" t="str">
        <f t="shared" si="647"/>
        <v/>
      </c>
      <c r="BY426" s="239" t="str">
        <f t="shared" si="648"/>
        <v/>
      </c>
      <c r="BZ426" s="239" t="str">
        <f t="shared" si="649"/>
        <v/>
      </c>
      <c r="CA426" s="239" t="str">
        <f t="shared" si="650"/>
        <v/>
      </c>
      <c r="CB426" s="239" t="str">
        <f t="shared" si="651"/>
        <v/>
      </c>
      <c r="CC426" s="239" t="str">
        <f t="shared" si="652"/>
        <v/>
      </c>
      <c r="CD426" s="239" t="str">
        <f t="shared" si="653"/>
        <v/>
      </c>
      <c r="CE426" s="239" t="str">
        <f t="shared" si="654"/>
        <v/>
      </c>
      <c r="CF426" s="239" t="str">
        <f t="shared" si="655"/>
        <v/>
      </c>
      <c r="CG426" s="239" t="str">
        <f t="shared" si="656"/>
        <v/>
      </c>
      <c r="CH426" s="239" t="str">
        <f t="shared" si="657"/>
        <v/>
      </c>
      <c r="CI426" s="239" t="str">
        <f t="shared" si="658"/>
        <v/>
      </c>
      <c r="CJ426" s="239" t="str">
        <f t="shared" si="659"/>
        <v/>
      </c>
      <c r="CK426" s="239" t="str">
        <f t="shared" si="660"/>
        <v/>
      </c>
      <c r="CL426" s="239" t="str">
        <f t="shared" si="661"/>
        <v/>
      </c>
      <c r="CM426" s="239" t="str">
        <f t="shared" si="662"/>
        <v/>
      </c>
      <c r="CN426" s="239" t="str">
        <f t="shared" si="663"/>
        <v/>
      </c>
      <c r="CP426" s="239" t="str">
        <f t="shared" si="664"/>
        <v/>
      </c>
      <c r="CQ426" s="239" t="str">
        <f t="shared" si="665"/>
        <v/>
      </c>
      <c r="CR426" s="239" t="str">
        <f t="shared" si="666"/>
        <v/>
      </c>
      <c r="CS426" s="239" t="str">
        <f t="shared" si="667"/>
        <v>3er Trimestre</v>
      </c>
      <c r="CT426" s="239" t="str">
        <f t="shared" si="668"/>
        <v/>
      </c>
      <c r="CU426" s="239" t="str">
        <f t="shared" si="669"/>
        <v/>
      </c>
      <c r="CV426" s="239" t="str">
        <f t="shared" si="670"/>
        <v/>
      </c>
      <c r="CW426" s="239" t="str">
        <f t="shared" si="671"/>
        <v/>
      </c>
      <c r="CX426" s="239" t="str">
        <f t="shared" si="672"/>
        <v/>
      </c>
      <c r="CY426" s="239" t="str">
        <f t="shared" si="673"/>
        <v/>
      </c>
      <c r="CZ426" s="239" t="str">
        <f t="shared" si="674"/>
        <v/>
      </c>
      <c r="DA426" s="239" t="str">
        <f t="shared" si="675"/>
        <v/>
      </c>
      <c r="DB426" s="239" t="str">
        <f t="shared" si="676"/>
        <v/>
      </c>
      <c r="DC426" s="239" t="str">
        <f t="shared" si="677"/>
        <v/>
      </c>
      <c r="DD426" s="239" t="str">
        <f t="shared" si="678"/>
        <v/>
      </c>
      <c r="DE426" s="239" t="str">
        <f t="shared" si="679"/>
        <v/>
      </c>
      <c r="DF426" s="239" t="str">
        <f t="shared" si="680"/>
        <v/>
      </c>
      <c r="DG426" s="239" t="str">
        <f t="shared" si="681"/>
        <v/>
      </c>
      <c r="DH426" s="239" t="str">
        <f t="shared" si="682"/>
        <v/>
      </c>
      <c r="DI426" s="239" t="str">
        <f t="shared" si="683"/>
        <v/>
      </c>
      <c r="DJ426" s="239" t="str">
        <f t="shared" si="684"/>
        <v/>
      </c>
      <c r="DK426" s="239" t="str">
        <f t="shared" si="685"/>
        <v/>
      </c>
      <c r="DL426" s="239" t="str">
        <f t="shared" si="686"/>
        <v/>
      </c>
      <c r="DM426" s="239" t="str">
        <f t="shared" si="687"/>
        <v/>
      </c>
      <c r="DN426" s="239" t="str">
        <f t="shared" si="688"/>
        <v/>
      </c>
      <c r="DO426" s="239" t="str">
        <f t="shared" si="689"/>
        <v/>
      </c>
      <c r="DP426" s="239" t="str">
        <f t="shared" si="690"/>
        <v/>
      </c>
    </row>
    <row r="427" spans="1:120" ht="35.25" hidden="1" customHeight="1" x14ac:dyDescent="0.25">
      <c r="A427" s="53" t="s">
        <v>4509</v>
      </c>
      <c r="B427" s="53">
        <v>111</v>
      </c>
      <c r="C427" s="53" t="s">
        <v>56</v>
      </c>
      <c r="D427" s="53" t="s">
        <v>1786</v>
      </c>
      <c r="E427" s="53">
        <v>1</v>
      </c>
      <c r="F427" s="53" t="s">
        <v>1845</v>
      </c>
      <c r="G427" s="53" t="str">
        <f t="shared" si="691"/>
        <v>111-3</v>
      </c>
      <c r="H427" s="53" t="s">
        <v>94</v>
      </c>
      <c r="I427" s="53" t="s">
        <v>76</v>
      </c>
      <c r="J427" s="53" t="s">
        <v>80</v>
      </c>
      <c r="K427" s="53" t="s">
        <v>80</v>
      </c>
      <c r="L427" s="53" t="s">
        <v>80</v>
      </c>
      <c r="M427" s="53" t="s">
        <v>80</v>
      </c>
      <c r="N427" s="53" t="s">
        <v>80</v>
      </c>
      <c r="O427" s="53" t="s">
        <v>80</v>
      </c>
      <c r="P427" s="53" t="s">
        <v>613</v>
      </c>
      <c r="Q427" s="52">
        <v>0.2</v>
      </c>
      <c r="R427" s="52">
        <f>+Q427*Q421</f>
        <v>0.06</v>
      </c>
      <c r="S427" s="53">
        <v>1</v>
      </c>
      <c r="T427" s="53" t="s">
        <v>84</v>
      </c>
      <c r="U427" s="53" t="s">
        <v>96</v>
      </c>
      <c r="V427" s="23">
        <v>45128</v>
      </c>
      <c r="W427" s="23">
        <v>45138</v>
      </c>
      <c r="X427" s="53" t="s">
        <v>1824</v>
      </c>
      <c r="Y427" s="49" t="s">
        <v>202</v>
      </c>
      <c r="Z427" s="59" t="s">
        <v>100</v>
      </c>
      <c r="AA427" s="60">
        <v>1</v>
      </c>
      <c r="AB427" s="60" t="s">
        <v>1846</v>
      </c>
      <c r="AC427" s="69">
        <v>45120</v>
      </c>
      <c r="AD427" s="60">
        <v>1</v>
      </c>
      <c r="AE427" s="60" t="s">
        <v>1847</v>
      </c>
      <c r="AF427" s="69">
        <v>45120</v>
      </c>
      <c r="AG427" s="60" t="s">
        <v>79</v>
      </c>
      <c r="AH427" s="60">
        <v>1</v>
      </c>
      <c r="AI427" s="52">
        <f t="shared" si="609"/>
        <v>0.06</v>
      </c>
      <c r="AJ427" s="52">
        <f t="shared" si="694"/>
        <v>1</v>
      </c>
      <c r="AK427" s="52"/>
      <c r="AL427" s="239" t="str">
        <f t="shared" si="628"/>
        <v/>
      </c>
      <c r="AM427" s="239" t="str">
        <f t="shared" si="629"/>
        <v/>
      </c>
      <c r="AN427" s="239" t="str">
        <f t="shared" si="630"/>
        <v/>
      </c>
      <c r="AO427" s="239">
        <f t="shared" si="631"/>
        <v>1</v>
      </c>
      <c r="AP427" s="239" t="str">
        <f t="shared" si="632"/>
        <v/>
      </c>
      <c r="AQ427" s="239" t="str">
        <f t="shared" si="633"/>
        <v/>
      </c>
      <c r="AR427" s="239" t="str">
        <f t="shared" si="634"/>
        <v/>
      </c>
      <c r="AS427" s="239" t="str">
        <f t="shared" si="635"/>
        <v/>
      </c>
      <c r="AT427" s="239" t="str">
        <f t="shared" si="636"/>
        <v/>
      </c>
      <c r="AU427" s="239" t="str">
        <f t="shared" si="610"/>
        <v/>
      </c>
      <c r="AV427" s="239" t="str">
        <f t="shared" si="611"/>
        <v/>
      </c>
      <c r="AW427" s="239" t="str">
        <f t="shared" si="612"/>
        <v/>
      </c>
      <c r="AX427" s="239" t="str">
        <f t="shared" si="613"/>
        <v/>
      </c>
      <c r="AY427" s="239" t="str">
        <f t="shared" si="614"/>
        <v/>
      </c>
      <c r="AZ427" s="239" t="str">
        <f t="shared" si="615"/>
        <v/>
      </c>
      <c r="BA427" s="239" t="str">
        <f t="shared" si="616"/>
        <v/>
      </c>
      <c r="BB427" s="239" t="str">
        <f t="shared" si="617"/>
        <v/>
      </c>
      <c r="BC427" s="239" t="str">
        <f t="shared" si="618"/>
        <v/>
      </c>
      <c r="BD427" s="239" t="str">
        <f t="shared" si="619"/>
        <v/>
      </c>
      <c r="BE427" s="239" t="str">
        <f t="shared" si="620"/>
        <v/>
      </c>
      <c r="BF427" s="239" t="str">
        <f t="shared" si="621"/>
        <v/>
      </c>
      <c r="BG427" s="239" t="str">
        <f t="shared" si="622"/>
        <v/>
      </c>
      <c r="BH427" s="239" t="str">
        <f t="shared" si="623"/>
        <v/>
      </c>
      <c r="BI427" s="239" t="str">
        <f t="shared" si="624"/>
        <v/>
      </c>
      <c r="BJ427" s="239" t="str">
        <f t="shared" si="625"/>
        <v/>
      </c>
      <c r="BK427" s="239" t="str">
        <f t="shared" si="626"/>
        <v/>
      </c>
      <c r="BL427" s="239" t="str">
        <f t="shared" si="627"/>
        <v/>
      </c>
      <c r="BN427" s="239" t="str">
        <f t="shared" si="637"/>
        <v/>
      </c>
      <c r="BO427" s="239" t="str">
        <f t="shared" si="638"/>
        <v/>
      </c>
      <c r="BP427" s="239" t="str">
        <f t="shared" si="639"/>
        <v/>
      </c>
      <c r="BQ427" s="239">
        <f t="shared" si="640"/>
        <v>1</v>
      </c>
      <c r="BR427" s="239" t="str">
        <f t="shared" si="641"/>
        <v/>
      </c>
      <c r="BS427" s="239" t="str">
        <f t="shared" si="642"/>
        <v/>
      </c>
      <c r="BT427" s="239" t="str">
        <f t="shared" si="643"/>
        <v/>
      </c>
      <c r="BU427" s="239" t="str">
        <f t="shared" si="644"/>
        <v/>
      </c>
      <c r="BV427" s="239" t="str">
        <f t="shared" si="645"/>
        <v/>
      </c>
      <c r="BW427" s="239" t="str">
        <f t="shared" si="646"/>
        <v/>
      </c>
      <c r="BX427" s="239" t="str">
        <f t="shared" si="647"/>
        <v/>
      </c>
      <c r="BY427" s="239" t="str">
        <f t="shared" si="648"/>
        <v/>
      </c>
      <c r="BZ427" s="239" t="str">
        <f t="shared" si="649"/>
        <v/>
      </c>
      <c r="CA427" s="239" t="str">
        <f t="shared" si="650"/>
        <v/>
      </c>
      <c r="CB427" s="239" t="str">
        <f t="shared" si="651"/>
        <v/>
      </c>
      <c r="CC427" s="239" t="str">
        <f t="shared" si="652"/>
        <v/>
      </c>
      <c r="CD427" s="239" t="str">
        <f t="shared" si="653"/>
        <v/>
      </c>
      <c r="CE427" s="239" t="str">
        <f t="shared" si="654"/>
        <v/>
      </c>
      <c r="CF427" s="239" t="str">
        <f t="shared" si="655"/>
        <v/>
      </c>
      <c r="CG427" s="239" t="str">
        <f t="shared" si="656"/>
        <v/>
      </c>
      <c r="CH427" s="239" t="str">
        <f t="shared" si="657"/>
        <v/>
      </c>
      <c r="CI427" s="239" t="str">
        <f t="shared" si="658"/>
        <v/>
      </c>
      <c r="CJ427" s="239" t="str">
        <f t="shared" si="659"/>
        <v/>
      </c>
      <c r="CK427" s="239" t="str">
        <f t="shared" si="660"/>
        <v/>
      </c>
      <c r="CL427" s="239" t="str">
        <f t="shared" si="661"/>
        <v/>
      </c>
      <c r="CM427" s="239" t="str">
        <f t="shared" si="662"/>
        <v/>
      </c>
      <c r="CN427" s="239" t="str">
        <f t="shared" si="663"/>
        <v/>
      </c>
      <c r="CP427" s="239" t="str">
        <f t="shared" si="664"/>
        <v/>
      </c>
      <c r="CQ427" s="239" t="str">
        <f t="shared" si="665"/>
        <v/>
      </c>
      <c r="CR427" s="239" t="str">
        <f t="shared" si="666"/>
        <v/>
      </c>
      <c r="CS427" s="239" t="str">
        <f t="shared" si="667"/>
        <v>3er Trimestre</v>
      </c>
      <c r="CT427" s="239" t="str">
        <f t="shared" si="668"/>
        <v/>
      </c>
      <c r="CU427" s="239" t="str">
        <f t="shared" si="669"/>
        <v/>
      </c>
      <c r="CV427" s="239" t="str">
        <f t="shared" si="670"/>
        <v/>
      </c>
      <c r="CW427" s="239" t="str">
        <f t="shared" si="671"/>
        <v/>
      </c>
      <c r="CX427" s="239" t="str">
        <f t="shared" si="672"/>
        <v/>
      </c>
      <c r="CY427" s="239" t="str">
        <f t="shared" si="673"/>
        <v/>
      </c>
      <c r="CZ427" s="239" t="str">
        <f t="shared" si="674"/>
        <v/>
      </c>
      <c r="DA427" s="239" t="str">
        <f t="shared" si="675"/>
        <v/>
      </c>
      <c r="DB427" s="239" t="str">
        <f t="shared" si="676"/>
        <v/>
      </c>
      <c r="DC427" s="239" t="str">
        <f t="shared" si="677"/>
        <v/>
      </c>
      <c r="DD427" s="239" t="str">
        <f t="shared" si="678"/>
        <v/>
      </c>
      <c r="DE427" s="239" t="str">
        <f t="shared" si="679"/>
        <v/>
      </c>
      <c r="DF427" s="239" t="str">
        <f t="shared" si="680"/>
        <v/>
      </c>
      <c r="DG427" s="239" t="str">
        <f t="shared" si="681"/>
        <v/>
      </c>
      <c r="DH427" s="239" t="str">
        <f t="shared" si="682"/>
        <v/>
      </c>
      <c r="DI427" s="239" t="str">
        <f t="shared" si="683"/>
        <v/>
      </c>
      <c r="DJ427" s="239" t="str">
        <f t="shared" si="684"/>
        <v/>
      </c>
      <c r="DK427" s="239" t="str">
        <f t="shared" si="685"/>
        <v/>
      </c>
      <c r="DL427" s="239" t="str">
        <f t="shared" si="686"/>
        <v/>
      </c>
      <c r="DM427" s="239" t="str">
        <f t="shared" si="687"/>
        <v/>
      </c>
      <c r="DN427" s="239" t="str">
        <f t="shared" si="688"/>
        <v/>
      </c>
      <c r="DO427" s="239" t="str">
        <f t="shared" si="689"/>
        <v/>
      </c>
      <c r="DP427" s="239" t="str">
        <f t="shared" si="690"/>
        <v/>
      </c>
    </row>
    <row r="428" spans="1:120" ht="35.25" hidden="1" customHeight="1" x14ac:dyDescent="0.25">
      <c r="A428" s="63" t="s">
        <v>4509</v>
      </c>
      <c r="B428" s="63">
        <v>111</v>
      </c>
      <c r="C428" s="63" t="s">
        <v>56</v>
      </c>
      <c r="D428" s="63" t="s">
        <v>1786</v>
      </c>
      <c r="E428" s="63">
        <v>1</v>
      </c>
      <c r="F428" s="63" t="s">
        <v>1848</v>
      </c>
      <c r="G428" s="63" t="str">
        <f t="shared" si="691"/>
        <v>111-4</v>
      </c>
      <c r="H428" s="63" t="s">
        <v>155</v>
      </c>
      <c r="I428" s="63" t="s">
        <v>155</v>
      </c>
      <c r="J428" s="63" t="s">
        <v>80</v>
      </c>
      <c r="K428" s="63" t="s">
        <v>80</v>
      </c>
      <c r="L428" s="63" t="s">
        <v>80</v>
      </c>
      <c r="M428" s="63" t="s">
        <v>80</v>
      </c>
      <c r="N428" s="63" t="s">
        <v>80</v>
      </c>
      <c r="O428" s="63" t="s">
        <v>80</v>
      </c>
      <c r="P428" s="63" t="s">
        <v>156</v>
      </c>
      <c r="Q428" s="64">
        <v>1</v>
      </c>
      <c r="R428" s="64"/>
      <c r="S428" s="65">
        <f>SUBTOTAL(9,S429:S430)</f>
        <v>2</v>
      </c>
      <c r="T428" s="63" t="s">
        <v>84</v>
      </c>
      <c r="U428" s="63" t="s">
        <v>162</v>
      </c>
      <c r="V428" s="66">
        <v>44927</v>
      </c>
      <c r="W428" s="66">
        <v>45290</v>
      </c>
      <c r="X428" s="63" t="s">
        <v>1792</v>
      </c>
      <c r="Y428" s="49" t="s">
        <v>87</v>
      </c>
      <c r="Z428" s="63" t="s">
        <v>89</v>
      </c>
      <c r="AA428" s="119">
        <f>VLOOKUP(B428,RANKING!$C$15:$K$47,5,0)</f>
        <v>0.9</v>
      </c>
      <c r="AB428" s="23" t="str">
        <f>VLOOKUP(B428,RANKING!$C$15:$N$47,12,0)</f>
        <v xml:space="preserve">La ficha del Grupo de Trabajo de Administración de Personal ejecutó al 90,00% las actividades programadas en otras fichas </v>
      </c>
      <c r="AC428" s="23">
        <v>45291</v>
      </c>
      <c r="AD428" s="119">
        <f>VLOOKUP(B428,RANKING!$C$15:$K$47,5,0)</f>
        <v>0.9</v>
      </c>
      <c r="AE428" s="23" t="str">
        <f>+AB428</f>
        <v xml:space="preserve">La ficha del Grupo de Trabajo de Administración de Personal ejecutó al 90,00% las actividades programadas en otras fichas </v>
      </c>
      <c r="AF428" s="23">
        <v>45291</v>
      </c>
      <c r="AG428" s="406" t="s">
        <v>125</v>
      </c>
      <c r="AH428" s="119">
        <f>VLOOKUP(B428,RANKING!$C$15:$K$47,6,0)</f>
        <v>0.9</v>
      </c>
      <c r="AI428" s="119">
        <f>AD428*Q428</f>
        <v>0.9</v>
      </c>
      <c r="AJ428" s="52"/>
      <c r="AK428" s="52"/>
      <c r="AL428" s="239" t="str">
        <f t="shared" si="628"/>
        <v/>
      </c>
      <c r="AM428" s="239" t="str">
        <f t="shared" si="629"/>
        <v/>
      </c>
      <c r="AN428" s="239" t="str">
        <f t="shared" si="630"/>
        <v/>
      </c>
      <c r="AO428" s="239" t="str">
        <f t="shared" si="631"/>
        <v/>
      </c>
      <c r="AP428" s="239" t="str">
        <f t="shared" si="632"/>
        <v/>
      </c>
      <c r="AQ428" s="239" t="str">
        <f t="shared" si="633"/>
        <v/>
      </c>
      <c r="AR428" s="239" t="str">
        <f t="shared" si="634"/>
        <v/>
      </c>
      <c r="AS428" s="239" t="str">
        <f t="shared" si="635"/>
        <v/>
      </c>
      <c r="AT428" s="239" t="str">
        <f t="shared" si="636"/>
        <v/>
      </c>
      <c r="AU428" s="239" t="str">
        <f t="shared" si="610"/>
        <v/>
      </c>
      <c r="AV428" s="239" t="str">
        <f t="shared" si="611"/>
        <v/>
      </c>
      <c r="AW428" s="239" t="str">
        <f t="shared" si="612"/>
        <v/>
      </c>
      <c r="AX428" s="239" t="str">
        <f t="shared" si="613"/>
        <v/>
      </c>
      <c r="AY428" s="239" t="str">
        <f t="shared" si="614"/>
        <v/>
      </c>
      <c r="AZ428" s="239" t="str">
        <f t="shared" si="615"/>
        <v/>
      </c>
      <c r="BA428" s="239" t="str">
        <f t="shared" si="616"/>
        <v/>
      </c>
      <c r="BB428" s="239" t="str">
        <f t="shared" si="617"/>
        <v/>
      </c>
      <c r="BC428" s="239" t="str">
        <f t="shared" si="618"/>
        <v/>
      </c>
      <c r="BD428" s="239" t="str">
        <f t="shared" si="619"/>
        <v/>
      </c>
      <c r="BE428" s="239" t="str">
        <f t="shared" si="620"/>
        <v/>
      </c>
      <c r="BF428" s="239" t="str">
        <f t="shared" si="621"/>
        <v/>
      </c>
      <c r="BG428" s="239" t="str">
        <f t="shared" si="622"/>
        <v/>
      </c>
      <c r="BH428" s="239" t="str">
        <f t="shared" si="623"/>
        <v/>
      </c>
      <c r="BI428" s="239" t="str">
        <f t="shared" si="624"/>
        <v/>
      </c>
      <c r="BJ428" s="239" t="str">
        <f t="shared" si="625"/>
        <v/>
      </c>
      <c r="BK428" s="239" t="str">
        <f t="shared" si="626"/>
        <v/>
      </c>
      <c r="BL428" s="239" t="str">
        <f t="shared" si="627"/>
        <v/>
      </c>
      <c r="BN428" s="239" t="str">
        <f t="shared" si="637"/>
        <v/>
      </c>
      <c r="BO428" s="239" t="str">
        <f t="shared" si="638"/>
        <v/>
      </c>
      <c r="BP428" s="239" t="str">
        <f t="shared" si="639"/>
        <v/>
      </c>
      <c r="BQ428" s="239" t="str">
        <f t="shared" si="640"/>
        <v/>
      </c>
      <c r="BR428" s="239" t="str">
        <f t="shared" si="641"/>
        <v/>
      </c>
      <c r="BS428" s="239" t="str">
        <f t="shared" si="642"/>
        <v/>
      </c>
      <c r="BT428" s="239" t="str">
        <f t="shared" si="643"/>
        <v/>
      </c>
      <c r="BU428" s="239" t="str">
        <f t="shared" si="644"/>
        <v/>
      </c>
      <c r="BV428" s="239" t="str">
        <f t="shared" si="645"/>
        <v/>
      </c>
      <c r="BW428" s="239" t="str">
        <f t="shared" si="646"/>
        <v/>
      </c>
      <c r="BX428" s="239" t="str">
        <f t="shared" si="647"/>
        <v/>
      </c>
      <c r="BY428" s="239" t="str">
        <f t="shared" si="648"/>
        <v/>
      </c>
      <c r="BZ428" s="239" t="str">
        <f t="shared" si="649"/>
        <v/>
      </c>
      <c r="CA428" s="239" t="str">
        <f t="shared" si="650"/>
        <v/>
      </c>
      <c r="CB428" s="239" t="str">
        <f t="shared" si="651"/>
        <v/>
      </c>
      <c r="CC428" s="239" t="str">
        <f t="shared" si="652"/>
        <v/>
      </c>
      <c r="CD428" s="239" t="str">
        <f t="shared" si="653"/>
        <v/>
      </c>
      <c r="CE428" s="239" t="str">
        <f t="shared" si="654"/>
        <v/>
      </c>
      <c r="CF428" s="239" t="str">
        <f t="shared" si="655"/>
        <v/>
      </c>
      <c r="CG428" s="239" t="str">
        <f t="shared" si="656"/>
        <v/>
      </c>
      <c r="CH428" s="239" t="str">
        <f t="shared" si="657"/>
        <v/>
      </c>
      <c r="CI428" s="239" t="str">
        <f t="shared" si="658"/>
        <v/>
      </c>
      <c r="CJ428" s="239" t="str">
        <f t="shared" si="659"/>
        <v/>
      </c>
      <c r="CK428" s="239" t="str">
        <f t="shared" si="660"/>
        <v/>
      </c>
      <c r="CL428" s="239" t="str">
        <f t="shared" si="661"/>
        <v/>
      </c>
      <c r="CM428" s="239" t="str">
        <f t="shared" si="662"/>
        <v/>
      </c>
      <c r="CN428" s="239" t="str">
        <f t="shared" si="663"/>
        <v/>
      </c>
      <c r="CP428" s="239" t="str">
        <f t="shared" si="664"/>
        <v/>
      </c>
      <c r="CQ428" s="239" t="str">
        <f t="shared" si="665"/>
        <v/>
      </c>
      <c r="CR428" s="239" t="str">
        <f t="shared" si="666"/>
        <v/>
      </c>
      <c r="CS428" s="239" t="str">
        <f t="shared" si="667"/>
        <v/>
      </c>
      <c r="CT428" s="239" t="str">
        <f t="shared" si="668"/>
        <v/>
      </c>
      <c r="CU428" s="239" t="str">
        <f t="shared" si="669"/>
        <v/>
      </c>
      <c r="CV428" s="239" t="str">
        <f t="shared" si="670"/>
        <v/>
      </c>
      <c r="CW428" s="239" t="str">
        <f t="shared" si="671"/>
        <v/>
      </c>
      <c r="CX428" s="239" t="str">
        <f t="shared" si="672"/>
        <v/>
      </c>
      <c r="CY428" s="239" t="str">
        <f t="shared" si="673"/>
        <v/>
      </c>
      <c r="CZ428" s="239" t="str">
        <f t="shared" si="674"/>
        <v/>
      </c>
      <c r="DA428" s="239" t="str">
        <f t="shared" si="675"/>
        <v/>
      </c>
      <c r="DB428" s="239" t="str">
        <f t="shared" si="676"/>
        <v/>
      </c>
      <c r="DC428" s="239" t="str">
        <f t="shared" si="677"/>
        <v/>
      </c>
      <c r="DD428" s="239" t="str">
        <f t="shared" si="678"/>
        <v/>
      </c>
      <c r="DE428" s="239" t="str">
        <f t="shared" si="679"/>
        <v/>
      </c>
      <c r="DF428" s="239" t="str">
        <f t="shared" si="680"/>
        <v/>
      </c>
      <c r="DG428" s="239" t="str">
        <f t="shared" si="681"/>
        <v/>
      </c>
      <c r="DH428" s="239" t="str">
        <f t="shared" si="682"/>
        <v/>
      </c>
      <c r="DI428" s="239" t="str">
        <f t="shared" si="683"/>
        <v/>
      </c>
      <c r="DJ428" s="239" t="str">
        <f t="shared" si="684"/>
        <v/>
      </c>
      <c r="DK428" s="239" t="str">
        <f t="shared" si="685"/>
        <v/>
      </c>
      <c r="DL428" s="239" t="str">
        <f t="shared" si="686"/>
        <v/>
      </c>
      <c r="DM428" s="239" t="str">
        <f t="shared" si="687"/>
        <v/>
      </c>
      <c r="DN428" s="239" t="str">
        <f t="shared" si="688"/>
        <v/>
      </c>
      <c r="DO428" s="239" t="str">
        <f t="shared" si="689"/>
        <v/>
      </c>
      <c r="DP428" s="239" t="str">
        <f t="shared" si="690"/>
        <v/>
      </c>
    </row>
    <row r="429" spans="1:120" ht="35.25" hidden="1" customHeight="1" x14ac:dyDescent="0.25">
      <c r="A429" s="53" t="s">
        <v>4509</v>
      </c>
      <c r="B429" s="53">
        <v>111</v>
      </c>
      <c r="C429" s="53" t="s">
        <v>56</v>
      </c>
      <c r="D429" s="53" t="s">
        <v>1786</v>
      </c>
      <c r="E429" s="53">
        <v>1</v>
      </c>
      <c r="F429" s="53" t="s">
        <v>1849</v>
      </c>
      <c r="G429" s="53" t="str">
        <f t="shared" si="691"/>
        <v>111-4</v>
      </c>
      <c r="H429" s="53" t="s">
        <v>159</v>
      </c>
      <c r="I429" s="53" t="s">
        <v>160</v>
      </c>
      <c r="J429" s="53" t="s">
        <v>80</v>
      </c>
      <c r="K429" s="53" t="s">
        <v>80</v>
      </c>
      <c r="L429" s="53" t="s">
        <v>80</v>
      </c>
      <c r="M429" s="53" t="s">
        <v>80</v>
      </c>
      <c r="N429" s="53" t="s">
        <v>80</v>
      </c>
      <c r="O429" s="53" t="s">
        <v>80</v>
      </c>
      <c r="P429" s="53" t="s">
        <v>161</v>
      </c>
      <c r="Q429" s="52">
        <v>0.33333333333333331</v>
      </c>
      <c r="R429" s="52">
        <f>+Q429*Q428</f>
        <v>0.33333333333333331</v>
      </c>
      <c r="S429" s="67">
        <f>+[35]COMPARTIDAS!AQ166</f>
        <v>1</v>
      </c>
      <c r="T429" s="53" t="s">
        <v>84</v>
      </c>
      <c r="U429" s="63" t="s">
        <v>162</v>
      </c>
      <c r="V429" s="23">
        <v>44927</v>
      </c>
      <c r="W429" s="23">
        <v>45016</v>
      </c>
      <c r="X429" s="53" t="s">
        <v>1792</v>
      </c>
      <c r="Y429" s="49" t="s">
        <v>97</v>
      </c>
      <c r="Z429" s="59" t="s">
        <v>100</v>
      </c>
      <c r="AA429" s="60">
        <v>1</v>
      </c>
      <c r="AB429" s="62" t="s">
        <v>993</v>
      </c>
      <c r="AC429" s="62">
        <v>45016</v>
      </c>
      <c r="AD429" s="60">
        <v>1</v>
      </c>
      <c r="AE429" s="62" t="s">
        <v>230</v>
      </c>
      <c r="AF429" s="62">
        <v>45016</v>
      </c>
      <c r="AG429" s="60" t="s">
        <v>79</v>
      </c>
      <c r="AH429" s="60">
        <v>1</v>
      </c>
      <c r="AI429" s="52">
        <f t="shared" si="609"/>
        <v>0.33333333333333331</v>
      </c>
      <c r="AJ429" s="52"/>
      <c r="AK429" s="52"/>
      <c r="AL429" s="239" t="str">
        <f t="shared" si="628"/>
        <v/>
      </c>
      <c r="AM429" s="239" t="str">
        <f t="shared" si="629"/>
        <v/>
      </c>
      <c r="AN429" s="239" t="str">
        <f t="shared" si="630"/>
        <v/>
      </c>
      <c r="AO429" s="239" t="str">
        <f t="shared" si="631"/>
        <v/>
      </c>
      <c r="AP429" s="239" t="str">
        <f t="shared" si="632"/>
        <v/>
      </c>
      <c r="AQ429" s="239" t="str">
        <f t="shared" si="633"/>
        <v/>
      </c>
      <c r="AR429" s="239" t="str">
        <f t="shared" si="634"/>
        <v/>
      </c>
      <c r="AS429" s="239" t="str">
        <f t="shared" si="635"/>
        <v/>
      </c>
      <c r="AT429" s="239" t="str">
        <f t="shared" si="636"/>
        <v/>
      </c>
      <c r="AU429" s="239" t="str">
        <f t="shared" si="610"/>
        <v/>
      </c>
      <c r="AV429" s="239" t="str">
        <f t="shared" si="611"/>
        <v/>
      </c>
      <c r="AW429" s="239" t="str">
        <f t="shared" si="612"/>
        <v/>
      </c>
      <c r="AX429" s="239" t="str">
        <f t="shared" si="613"/>
        <v/>
      </c>
      <c r="AY429" s="239" t="str">
        <f t="shared" si="614"/>
        <v/>
      </c>
      <c r="AZ429" s="239" t="str">
        <f t="shared" si="615"/>
        <v/>
      </c>
      <c r="BA429" s="239" t="str">
        <f t="shared" si="616"/>
        <v/>
      </c>
      <c r="BB429" s="239" t="str">
        <f t="shared" si="617"/>
        <v/>
      </c>
      <c r="BC429" s="239" t="str">
        <f t="shared" si="618"/>
        <v/>
      </c>
      <c r="BD429" s="239" t="str">
        <f t="shared" si="619"/>
        <v/>
      </c>
      <c r="BE429" s="239" t="str">
        <f t="shared" si="620"/>
        <v/>
      </c>
      <c r="BF429" s="239" t="str">
        <f t="shared" si="621"/>
        <v/>
      </c>
      <c r="BG429" s="239" t="str">
        <f t="shared" si="622"/>
        <v/>
      </c>
      <c r="BH429" s="239" t="str">
        <f t="shared" si="623"/>
        <v/>
      </c>
      <c r="BI429" s="239" t="str">
        <f t="shared" si="624"/>
        <v/>
      </c>
      <c r="BJ429" s="239" t="str">
        <f t="shared" si="625"/>
        <v/>
      </c>
      <c r="BK429" s="239" t="str">
        <f t="shared" si="626"/>
        <v/>
      </c>
      <c r="BL429" s="239" t="str">
        <f t="shared" si="627"/>
        <v/>
      </c>
      <c r="BN429" s="239" t="str">
        <f t="shared" si="637"/>
        <v/>
      </c>
      <c r="BO429" s="239" t="str">
        <f t="shared" si="638"/>
        <v/>
      </c>
      <c r="BP429" s="239" t="str">
        <f t="shared" si="639"/>
        <v/>
      </c>
      <c r="BQ429" s="239" t="str">
        <f t="shared" si="640"/>
        <v/>
      </c>
      <c r="BR429" s="239" t="str">
        <f t="shared" si="641"/>
        <v/>
      </c>
      <c r="BS429" s="239" t="str">
        <f t="shared" si="642"/>
        <v/>
      </c>
      <c r="BT429" s="239" t="str">
        <f t="shared" si="643"/>
        <v/>
      </c>
      <c r="BU429" s="239" t="str">
        <f t="shared" si="644"/>
        <v/>
      </c>
      <c r="BV429" s="239" t="str">
        <f t="shared" si="645"/>
        <v/>
      </c>
      <c r="BW429" s="239" t="str">
        <f t="shared" si="646"/>
        <v/>
      </c>
      <c r="BX429" s="239" t="str">
        <f t="shared" si="647"/>
        <v/>
      </c>
      <c r="BY429" s="239" t="str">
        <f t="shared" si="648"/>
        <v/>
      </c>
      <c r="BZ429" s="239" t="str">
        <f t="shared" si="649"/>
        <v/>
      </c>
      <c r="CA429" s="239" t="str">
        <f t="shared" si="650"/>
        <v/>
      </c>
      <c r="CB429" s="239" t="str">
        <f t="shared" si="651"/>
        <v/>
      </c>
      <c r="CC429" s="239" t="str">
        <f t="shared" si="652"/>
        <v/>
      </c>
      <c r="CD429" s="239" t="str">
        <f t="shared" si="653"/>
        <v/>
      </c>
      <c r="CE429" s="239" t="str">
        <f t="shared" si="654"/>
        <v/>
      </c>
      <c r="CF429" s="239" t="str">
        <f t="shared" si="655"/>
        <v/>
      </c>
      <c r="CG429" s="239" t="str">
        <f t="shared" si="656"/>
        <v/>
      </c>
      <c r="CH429" s="239" t="str">
        <f t="shared" si="657"/>
        <v/>
      </c>
      <c r="CI429" s="239" t="str">
        <f t="shared" si="658"/>
        <v/>
      </c>
      <c r="CJ429" s="239" t="str">
        <f t="shared" si="659"/>
        <v/>
      </c>
      <c r="CK429" s="239" t="str">
        <f t="shared" si="660"/>
        <v/>
      </c>
      <c r="CL429" s="239" t="str">
        <f t="shared" si="661"/>
        <v/>
      </c>
      <c r="CM429" s="239" t="str">
        <f t="shared" si="662"/>
        <v/>
      </c>
      <c r="CN429" s="239" t="str">
        <f t="shared" si="663"/>
        <v/>
      </c>
      <c r="CP429" s="239" t="str">
        <f t="shared" si="664"/>
        <v/>
      </c>
      <c r="CQ429" s="239" t="str">
        <f t="shared" si="665"/>
        <v/>
      </c>
      <c r="CR429" s="239" t="str">
        <f t="shared" si="666"/>
        <v/>
      </c>
      <c r="CS429" s="239" t="str">
        <f t="shared" si="667"/>
        <v/>
      </c>
      <c r="CT429" s="239" t="str">
        <f t="shared" si="668"/>
        <v/>
      </c>
      <c r="CU429" s="239" t="str">
        <f t="shared" si="669"/>
        <v/>
      </c>
      <c r="CV429" s="239" t="str">
        <f t="shared" si="670"/>
        <v/>
      </c>
      <c r="CW429" s="239" t="str">
        <f t="shared" si="671"/>
        <v/>
      </c>
      <c r="CX429" s="239" t="str">
        <f t="shared" si="672"/>
        <v/>
      </c>
      <c r="CY429" s="239" t="str">
        <f t="shared" si="673"/>
        <v/>
      </c>
      <c r="CZ429" s="239" t="str">
        <f t="shared" si="674"/>
        <v/>
      </c>
      <c r="DA429" s="239" t="str">
        <f t="shared" si="675"/>
        <v/>
      </c>
      <c r="DB429" s="239" t="str">
        <f t="shared" si="676"/>
        <v/>
      </c>
      <c r="DC429" s="239" t="str">
        <f t="shared" si="677"/>
        <v/>
      </c>
      <c r="DD429" s="239" t="str">
        <f t="shared" si="678"/>
        <v/>
      </c>
      <c r="DE429" s="239" t="str">
        <f t="shared" si="679"/>
        <v/>
      </c>
      <c r="DF429" s="239" t="str">
        <f t="shared" si="680"/>
        <v/>
      </c>
      <c r="DG429" s="239" t="str">
        <f t="shared" si="681"/>
        <v/>
      </c>
      <c r="DH429" s="239" t="str">
        <f t="shared" si="682"/>
        <v/>
      </c>
      <c r="DI429" s="239" t="str">
        <f t="shared" si="683"/>
        <v/>
      </c>
      <c r="DJ429" s="239" t="str">
        <f t="shared" si="684"/>
        <v/>
      </c>
      <c r="DK429" s="239" t="str">
        <f t="shared" si="685"/>
        <v/>
      </c>
      <c r="DL429" s="239" t="str">
        <f t="shared" si="686"/>
        <v/>
      </c>
      <c r="DM429" s="239" t="str">
        <f t="shared" si="687"/>
        <v/>
      </c>
      <c r="DN429" s="239" t="str">
        <f t="shared" si="688"/>
        <v/>
      </c>
      <c r="DO429" s="239" t="str">
        <f t="shared" si="689"/>
        <v/>
      </c>
      <c r="DP429" s="239" t="str">
        <f t="shared" si="690"/>
        <v/>
      </c>
    </row>
    <row r="430" spans="1:120" ht="35.25" customHeight="1" x14ac:dyDescent="0.25">
      <c r="A430" s="53" t="s">
        <v>4509</v>
      </c>
      <c r="B430" s="53">
        <v>111</v>
      </c>
      <c r="C430" s="53" t="s">
        <v>56</v>
      </c>
      <c r="D430" s="53" t="s">
        <v>1786</v>
      </c>
      <c r="E430" s="53">
        <v>1</v>
      </c>
      <c r="F430" s="53" t="s">
        <v>1850</v>
      </c>
      <c r="G430" s="53" t="str">
        <f t="shared" si="691"/>
        <v>111-4</v>
      </c>
      <c r="H430" s="53" t="s">
        <v>170</v>
      </c>
      <c r="I430" s="53" t="s">
        <v>160</v>
      </c>
      <c r="J430" s="53" t="s">
        <v>80</v>
      </c>
      <c r="K430" s="53" t="s">
        <v>80</v>
      </c>
      <c r="L430" s="53" t="s">
        <v>80</v>
      </c>
      <c r="M430" s="53" t="s">
        <v>80</v>
      </c>
      <c r="N430" s="53" t="s">
        <v>80</v>
      </c>
      <c r="O430" s="53" t="s">
        <v>80</v>
      </c>
      <c r="P430" s="53" t="s">
        <v>171</v>
      </c>
      <c r="Q430" s="52">
        <v>0.66666666666666663</v>
      </c>
      <c r="R430" s="52">
        <f>+Q430*Q428</f>
        <v>0.66666666666666663</v>
      </c>
      <c r="S430" s="67">
        <f>+[35]COMPARTIDAS!AQ169</f>
        <v>2</v>
      </c>
      <c r="T430" s="53" t="s">
        <v>84</v>
      </c>
      <c r="U430" s="63" t="s">
        <v>162</v>
      </c>
      <c r="V430" s="23">
        <v>45200</v>
      </c>
      <c r="W430" s="23">
        <v>45290</v>
      </c>
      <c r="X430" s="53" t="s">
        <v>1792</v>
      </c>
      <c r="Y430" s="49" t="s">
        <v>87</v>
      </c>
      <c r="Z430" s="53" t="s">
        <v>89</v>
      </c>
      <c r="AA430" s="52">
        <f>VLOOKUP(B430,RANKING!$C$15:$H$47,5,0)</f>
        <v>0.9</v>
      </c>
      <c r="AB430" s="23" t="str">
        <f>HLOOKUP(B430,$AL$2:$BL$3,2,0)</f>
        <v>Reportaron cumplimiento del 100%, 1 de las 3 actividades que tiene el plan</v>
      </c>
      <c r="AC430" s="23">
        <v>45291</v>
      </c>
      <c r="AD430" s="52">
        <f>VLOOKUP(B23,RANKING!$C$15:$H$47,5,0)</f>
        <v>1</v>
      </c>
      <c r="AE430" s="23" t="str">
        <f>+AB430</f>
        <v>Reportaron cumplimiento del 100%, 1 de las 3 actividades que tiene el plan</v>
      </c>
      <c r="AF430" s="23" t="s">
        <v>92</v>
      </c>
      <c r="AG430" s="23" t="s">
        <v>92</v>
      </c>
      <c r="AH430" s="52">
        <f>VLOOKUP(B430,RANKING!$C$15:$H$47,6,0)</f>
        <v>0.9</v>
      </c>
      <c r="AI430" s="52">
        <f>+AD430*R430</f>
        <v>0.66666666666666663</v>
      </c>
      <c r="AJ430" s="52"/>
      <c r="AK430" s="52"/>
      <c r="AL430" s="239" t="str">
        <f t="shared" si="628"/>
        <v/>
      </c>
      <c r="AM430" s="239" t="str">
        <f t="shared" si="629"/>
        <v/>
      </c>
      <c r="AN430" s="239" t="str">
        <f t="shared" si="630"/>
        <v/>
      </c>
      <c r="AO430" s="239" t="str">
        <f t="shared" si="631"/>
        <v/>
      </c>
      <c r="AP430" s="239" t="str">
        <f t="shared" si="632"/>
        <v/>
      </c>
      <c r="AQ430" s="239" t="str">
        <f t="shared" si="633"/>
        <v/>
      </c>
      <c r="AR430" s="239" t="str">
        <f t="shared" si="634"/>
        <v/>
      </c>
      <c r="AS430" s="239" t="str">
        <f t="shared" si="635"/>
        <v/>
      </c>
      <c r="AT430" s="239" t="str">
        <f t="shared" si="636"/>
        <v/>
      </c>
      <c r="AU430" s="239" t="str">
        <f t="shared" si="610"/>
        <v/>
      </c>
      <c r="AV430" s="239" t="str">
        <f t="shared" si="611"/>
        <v/>
      </c>
      <c r="AW430" s="239" t="str">
        <f t="shared" si="612"/>
        <v/>
      </c>
      <c r="AX430" s="239" t="str">
        <f t="shared" si="613"/>
        <v/>
      </c>
      <c r="AY430" s="239" t="str">
        <f t="shared" si="614"/>
        <v/>
      </c>
      <c r="AZ430" s="239" t="str">
        <f t="shared" si="615"/>
        <v/>
      </c>
      <c r="BA430" s="239" t="str">
        <f t="shared" si="616"/>
        <v/>
      </c>
      <c r="BB430" s="239" t="str">
        <f t="shared" si="617"/>
        <v/>
      </c>
      <c r="BC430" s="239" t="str">
        <f t="shared" si="618"/>
        <v/>
      </c>
      <c r="BD430" s="239" t="str">
        <f t="shared" si="619"/>
        <v/>
      </c>
      <c r="BE430" s="239" t="str">
        <f t="shared" si="620"/>
        <v/>
      </c>
      <c r="BF430" s="239" t="str">
        <f t="shared" si="621"/>
        <v/>
      </c>
      <c r="BG430" s="239" t="str">
        <f t="shared" si="622"/>
        <v/>
      </c>
      <c r="BH430" s="239" t="str">
        <f t="shared" si="623"/>
        <v/>
      </c>
      <c r="BI430" s="239" t="str">
        <f t="shared" si="624"/>
        <v/>
      </c>
      <c r="BJ430" s="239" t="str">
        <f t="shared" si="625"/>
        <v/>
      </c>
      <c r="BK430" s="239" t="str">
        <f t="shared" si="626"/>
        <v/>
      </c>
      <c r="BL430" s="239" t="str">
        <f t="shared" si="627"/>
        <v/>
      </c>
      <c r="BN430" s="239" t="str">
        <f t="shared" si="637"/>
        <v/>
      </c>
      <c r="BO430" s="239" t="str">
        <f t="shared" si="638"/>
        <v/>
      </c>
      <c r="BP430" s="239" t="str">
        <f t="shared" si="639"/>
        <v/>
      </c>
      <c r="BQ430" s="239" t="str">
        <f t="shared" si="640"/>
        <v/>
      </c>
      <c r="BR430" s="239" t="str">
        <f t="shared" si="641"/>
        <v/>
      </c>
      <c r="BS430" s="239" t="str">
        <f t="shared" si="642"/>
        <v/>
      </c>
      <c r="BT430" s="239" t="str">
        <f t="shared" si="643"/>
        <v/>
      </c>
      <c r="BU430" s="239" t="str">
        <f t="shared" si="644"/>
        <v/>
      </c>
      <c r="BV430" s="239" t="str">
        <f t="shared" si="645"/>
        <v/>
      </c>
      <c r="BW430" s="239" t="str">
        <f t="shared" si="646"/>
        <v/>
      </c>
      <c r="BX430" s="239" t="str">
        <f t="shared" si="647"/>
        <v/>
      </c>
      <c r="BY430" s="239" t="str">
        <f t="shared" si="648"/>
        <v/>
      </c>
      <c r="BZ430" s="239" t="str">
        <f t="shared" si="649"/>
        <v/>
      </c>
      <c r="CA430" s="239" t="str">
        <f t="shared" si="650"/>
        <v/>
      </c>
      <c r="CB430" s="239" t="str">
        <f t="shared" si="651"/>
        <v/>
      </c>
      <c r="CC430" s="239" t="str">
        <f t="shared" si="652"/>
        <v/>
      </c>
      <c r="CD430" s="239" t="str">
        <f t="shared" si="653"/>
        <v/>
      </c>
      <c r="CE430" s="239" t="str">
        <f t="shared" si="654"/>
        <v/>
      </c>
      <c r="CF430" s="239" t="str">
        <f t="shared" si="655"/>
        <v/>
      </c>
      <c r="CG430" s="239" t="str">
        <f t="shared" si="656"/>
        <v/>
      </c>
      <c r="CH430" s="239" t="str">
        <f t="shared" si="657"/>
        <v/>
      </c>
      <c r="CI430" s="239" t="str">
        <f t="shared" si="658"/>
        <v/>
      </c>
      <c r="CJ430" s="239" t="str">
        <f t="shared" si="659"/>
        <v/>
      </c>
      <c r="CK430" s="239" t="str">
        <f t="shared" si="660"/>
        <v/>
      </c>
      <c r="CL430" s="239" t="str">
        <f t="shared" si="661"/>
        <v/>
      </c>
      <c r="CM430" s="239" t="str">
        <f t="shared" si="662"/>
        <v/>
      </c>
      <c r="CN430" s="239" t="str">
        <f t="shared" si="663"/>
        <v/>
      </c>
      <c r="CP430" s="239" t="str">
        <f t="shared" si="664"/>
        <v/>
      </c>
      <c r="CQ430" s="239" t="str">
        <f t="shared" si="665"/>
        <v/>
      </c>
      <c r="CR430" s="239" t="str">
        <f t="shared" si="666"/>
        <v/>
      </c>
      <c r="CS430" s="239" t="str">
        <f t="shared" si="667"/>
        <v/>
      </c>
      <c r="CT430" s="239" t="str">
        <f t="shared" si="668"/>
        <v/>
      </c>
      <c r="CU430" s="239" t="str">
        <f t="shared" si="669"/>
        <v/>
      </c>
      <c r="CV430" s="239" t="str">
        <f t="shared" si="670"/>
        <v/>
      </c>
      <c r="CW430" s="239" t="str">
        <f t="shared" si="671"/>
        <v/>
      </c>
      <c r="CX430" s="239" t="str">
        <f t="shared" si="672"/>
        <v/>
      </c>
      <c r="CY430" s="239" t="str">
        <f t="shared" si="673"/>
        <v/>
      </c>
      <c r="CZ430" s="239" t="str">
        <f t="shared" si="674"/>
        <v/>
      </c>
      <c r="DA430" s="239" t="str">
        <f t="shared" si="675"/>
        <v/>
      </c>
      <c r="DB430" s="239" t="str">
        <f t="shared" si="676"/>
        <v/>
      </c>
      <c r="DC430" s="239" t="str">
        <f t="shared" si="677"/>
        <v/>
      </c>
      <c r="DD430" s="239" t="str">
        <f t="shared" si="678"/>
        <v/>
      </c>
      <c r="DE430" s="239" t="str">
        <f t="shared" si="679"/>
        <v/>
      </c>
      <c r="DF430" s="239" t="str">
        <f t="shared" si="680"/>
        <v/>
      </c>
      <c r="DG430" s="239" t="str">
        <f t="shared" si="681"/>
        <v/>
      </c>
      <c r="DH430" s="239" t="str">
        <f t="shared" si="682"/>
        <v/>
      </c>
      <c r="DI430" s="239" t="str">
        <f t="shared" si="683"/>
        <v/>
      </c>
      <c r="DJ430" s="239" t="str">
        <f t="shared" si="684"/>
        <v/>
      </c>
      <c r="DK430" s="239" t="str">
        <f t="shared" si="685"/>
        <v/>
      </c>
      <c r="DL430" s="239" t="str">
        <f t="shared" si="686"/>
        <v/>
      </c>
      <c r="DM430" s="239" t="str">
        <f t="shared" si="687"/>
        <v/>
      </c>
      <c r="DN430" s="239" t="str">
        <f t="shared" si="688"/>
        <v/>
      </c>
      <c r="DO430" s="239" t="str">
        <f t="shared" si="689"/>
        <v/>
      </c>
      <c r="DP430" s="239" t="str">
        <f t="shared" si="690"/>
        <v/>
      </c>
    </row>
    <row r="431" spans="1:120" ht="35.25" hidden="1" customHeight="1" x14ac:dyDescent="0.25">
      <c r="A431" s="49" t="s">
        <v>4509</v>
      </c>
      <c r="B431" s="49">
        <v>111</v>
      </c>
      <c r="C431" s="49" t="s">
        <v>56</v>
      </c>
      <c r="D431" s="49" t="s">
        <v>1786</v>
      </c>
      <c r="E431" s="85">
        <v>1</v>
      </c>
      <c r="F431" s="49" t="s">
        <v>1851</v>
      </c>
      <c r="G431" s="49" t="s">
        <v>1851</v>
      </c>
      <c r="H431" s="49" t="s">
        <v>75</v>
      </c>
      <c r="I431" s="145" t="s">
        <v>76</v>
      </c>
      <c r="J431" s="146" t="s">
        <v>1852</v>
      </c>
      <c r="K431" s="147" t="s">
        <v>931</v>
      </c>
      <c r="L431" s="146" t="s">
        <v>125</v>
      </c>
      <c r="M431" s="143" t="s">
        <v>92</v>
      </c>
      <c r="N431" s="143" t="s">
        <v>1528</v>
      </c>
      <c r="O431" s="148" t="s">
        <v>1806</v>
      </c>
      <c r="P431" s="143" t="s">
        <v>1853</v>
      </c>
      <c r="Q431" s="143">
        <v>0.1</v>
      </c>
      <c r="R431" s="1"/>
      <c r="S431" s="149">
        <v>100</v>
      </c>
      <c r="T431" s="146" t="s">
        <v>301</v>
      </c>
      <c r="U431" s="148" t="s">
        <v>1854</v>
      </c>
      <c r="V431" s="148">
        <v>45231</v>
      </c>
      <c r="W431" s="148">
        <v>45291</v>
      </c>
      <c r="X431" s="150" t="s">
        <v>1792</v>
      </c>
      <c r="Y431" s="49" t="s">
        <v>87</v>
      </c>
      <c r="Z431" s="59" t="s">
        <v>100</v>
      </c>
      <c r="AA431" s="52">
        <v>1</v>
      </c>
      <c r="AB431" s="23" t="s">
        <v>1855</v>
      </c>
      <c r="AC431" s="23">
        <v>45291</v>
      </c>
      <c r="AD431" s="196">
        <v>1</v>
      </c>
      <c r="AE431" s="197" t="s">
        <v>1855</v>
      </c>
      <c r="AF431" s="23">
        <v>45291</v>
      </c>
      <c r="AG431" s="23"/>
      <c r="AH431" s="52" t="s">
        <v>92</v>
      </c>
      <c r="AI431" s="52">
        <f t="shared" si="609"/>
        <v>0.1</v>
      </c>
      <c r="AJ431" s="52"/>
      <c r="AK431" s="52"/>
      <c r="AL431" s="239" t="str">
        <f t="shared" si="628"/>
        <v/>
      </c>
      <c r="AM431" s="239" t="str">
        <f t="shared" si="629"/>
        <v/>
      </c>
      <c r="AN431" s="239" t="str">
        <f t="shared" si="630"/>
        <v/>
      </c>
      <c r="AO431" s="239" t="str">
        <f t="shared" si="631"/>
        <v/>
      </c>
      <c r="AP431" s="239" t="str">
        <f t="shared" si="632"/>
        <v/>
      </c>
      <c r="AQ431" s="239" t="str">
        <f t="shared" si="633"/>
        <v/>
      </c>
      <c r="AR431" s="239" t="str">
        <f t="shared" si="634"/>
        <v/>
      </c>
      <c r="AS431" s="239" t="str">
        <f t="shared" si="635"/>
        <v/>
      </c>
      <c r="AT431" s="239" t="str">
        <f t="shared" si="636"/>
        <v/>
      </c>
      <c r="AU431" s="239" t="str">
        <f t="shared" si="610"/>
        <v/>
      </c>
      <c r="AV431" s="239" t="str">
        <f t="shared" si="611"/>
        <v/>
      </c>
      <c r="AW431" s="239" t="str">
        <f t="shared" si="612"/>
        <v/>
      </c>
      <c r="AX431" s="239" t="str">
        <f t="shared" si="613"/>
        <v/>
      </c>
      <c r="AY431" s="239" t="str">
        <f t="shared" si="614"/>
        <v/>
      </c>
      <c r="AZ431" s="239" t="str">
        <f t="shared" si="615"/>
        <v/>
      </c>
      <c r="BA431" s="239" t="str">
        <f t="shared" si="616"/>
        <v/>
      </c>
      <c r="BB431" s="239" t="str">
        <f t="shared" si="617"/>
        <v/>
      </c>
      <c r="BC431" s="239" t="str">
        <f t="shared" si="618"/>
        <v/>
      </c>
      <c r="BD431" s="239" t="str">
        <f t="shared" si="619"/>
        <v/>
      </c>
      <c r="BE431" s="239" t="str">
        <f t="shared" si="620"/>
        <v/>
      </c>
      <c r="BF431" s="239" t="str">
        <f t="shared" si="621"/>
        <v/>
      </c>
      <c r="BG431" s="239" t="str">
        <f t="shared" si="622"/>
        <v/>
      </c>
      <c r="BH431" s="239" t="str">
        <f t="shared" si="623"/>
        <v/>
      </c>
      <c r="BI431" s="239" t="str">
        <f t="shared" si="624"/>
        <v/>
      </c>
      <c r="BJ431" s="239" t="str">
        <f t="shared" si="625"/>
        <v/>
      </c>
      <c r="BK431" s="239" t="str">
        <f t="shared" si="626"/>
        <v/>
      </c>
      <c r="BL431" s="239" t="str">
        <f t="shared" si="627"/>
        <v/>
      </c>
      <c r="BN431" s="239" t="str">
        <f t="shared" si="637"/>
        <v/>
      </c>
      <c r="BO431" s="239" t="str">
        <f t="shared" si="638"/>
        <v/>
      </c>
      <c r="BP431" s="239" t="str">
        <f t="shared" si="639"/>
        <v/>
      </c>
      <c r="BQ431" s="239" t="str">
        <f t="shared" si="640"/>
        <v/>
      </c>
      <c r="BR431" s="239" t="str">
        <f t="shared" si="641"/>
        <v/>
      </c>
      <c r="BS431" s="239" t="str">
        <f t="shared" si="642"/>
        <v/>
      </c>
      <c r="BT431" s="239" t="str">
        <f t="shared" si="643"/>
        <v/>
      </c>
      <c r="BU431" s="239" t="str">
        <f t="shared" si="644"/>
        <v/>
      </c>
      <c r="BV431" s="239" t="str">
        <f t="shared" si="645"/>
        <v/>
      </c>
      <c r="BW431" s="239" t="str">
        <f t="shared" si="646"/>
        <v/>
      </c>
      <c r="BX431" s="239" t="str">
        <f t="shared" si="647"/>
        <v/>
      </c>
      <c r="BY431" s="239" t="str">
        <f t="shared" si="648"/>
        <v/>
      </c>
      <c r="BZ431" s="239" t="str">
        <f t="shared" si="649"/>
        <v/>
      </c>
      <c r="CA431" s="239" t="str">
        <f t="shared" si="650"/>
        <v/>
      </c>
      <c r="CB431" s="239" t="str">
        <f t="shared" si="651"/>
        <v/>
      </c>
      <c r="CC431" s="239" t="str">
        <f t="shared" si="652"/>
        <v/>
      </c>
      <c r="CD431" s="239" t="str">
        <f t="shared" si="653"/>
        <v/>
      </c>
      <c r="CE431" s="239" t="str">
        <f t="shared" si="654"/>
        <v/>
      </c>
      <c r="CF431" s="239" t="str">
        <f t="shared" si="655"/>
        <v/>
      </c>
      <c r="CG431" s="239" t="str">
        <f t="shared" si="656"/>
        <v/>
      </c>
      <c r="CH431" s="239" t="str">
        <f t="shared" si="657"/>
        <v/>
      </c>
      <c r="CI431" s="239" t="str">
        <f t="shared" si="658"/>
        <v/>
      </c>
      <c r="CJ431" s="239" t="str">
        <f t="shared" si="659"/>
        <v/>
      </c>
      <c r="CK431" s="239" t="str">
        <f t="shared" si="660"/>
        <v/>
      </c>
      <c r="CL431" s="239" t="str">
        <f t="shared" si="661"/>
        <v/>
      </c>
      <c r="CM431" s="239" t="str">
        <f t="shared" si="662"/>
        <v/>
      </c>
      <c r="CN431" s="239" t="str">
        <f t="shared" si="663"/>
        <v/>
      </c>
      <c r="CP431" s="239" t="str">
        <f t="shared" si="664"/>
        <v/>
      </c>
      <c r="CQ431" s="239" t="str">
        <f t="shared" si="665"/>
        <v/>
      </c>
      <c r="CR431" s="239" t="str">
        <f t="shared" si="666"/>
        <v/>
      </c>
      <c r="CS431" s="239" t="str">
        <f t="shared" si="667"/>
        <v/>
      </c>
      <c r="CT431" s="239" t="str">
        <f t="shared" si="668"/>
        <v/>
      </c>
      <c r="CU431" s="239" t="str">
        <f t="shared" si="669"/>
        <v/>
      </c>
      <c r="CV431" s="239" t="str">
        <f t="shared" si="670"/>
        <v/>
      </c>
      <c r="CW431" s="239" t="str">
        <f t="shared" si="671"/>
        <v/>
      </c>
      <c r="CX431" s="239" t="str">
        <f t="shared" si="672"/>
        <v/>
      </c>
      <c r="CY431" s="239" t="str">
        <f t="shared" si="673"/>
        <v/>
      </c>
      <c r="CZ431" s="239" t="str">
        <f t="shared" si="674"/>
        <v/>
      </c>
      <c r="DA431" s="239" t="str">
        <f t="shared" si="675"/>
        <v/>
      </c>
      <c r="DB431" s="239" t="str">
        <f t="shared" si="676"/>
        <v/>
      </c>
      <c r="DC431" s="239" t="str">
        <f t="shared" si="677"/>
        <v/>
      </c>
      <c r="DD431" s="239" t="str">
        <f t="shared" si="678"/>
        <v/>
      </c>
      <c r="DE431" s="239" t="str">
        <f t="shared" si="679"/>
        <v/>
      </c>
      <c r="DF431" s="239" t="str">
        <f t="shared" si="680"/>
        <v/>
      </c>
      <c r="DG431" s="239" t="str">
        <f t="shared" si="681"/>
        <v/>
      </c>
      <c r="DH431" s="239" t="str">
        <f t="shared" si="682"/>
        <v/>
      </c>
      <c r="DI431" s="239" t="str">
        <f t="shared" si="683"/>
        <v/>
      </c>
      <c r="DJ431" s="239" t="str">
        <f t="shared" si="684"/>
        <v/>
      </c>
      <c r="DK431" s="239" t="str">
        <f t="shared" si="685"/>
        <v/>
      </c>
      <c r="DL431" s="239" t="str">
        <f t="shared" si="686"/>
        <v/>
      </c>
      <c r="DM431" s="239" t="str">
        <f t="shared" si="687"/>
        <v/>
      </c>
      <c r="DN431" s="239" t="str">
        <f t="shared" si="688"/>
        <v/>
      </c>
      <c r="DO431" s="239" t="str">
        <f t="shared" si="689"/>
        <v/>
      </c>
      <c r="DP431" s="239" t="str">
        <f t="shared" si="690"/>
        <v/>
      </c>
    </row>
    <row r="432" spans="1:120" ht="35.25" hidden="1" customHeight="1" x14ac:dyDescent="0.25">
      <c r="A432" s="53" t="s">
        <v>4509</v>
      </c>
      <c r="B432" s="53">
        <v>111</v>
      </c>
      <c r="C432" s="53" t="s">
        <v>56</v>
      </c>
      <c r="D432" s="53" t="s">
        <v>1786</v>
      </c>
      <c r="E432" s="87">
        <v>1</v>
      </c>
      <c r="F432" s="53" t="s">
        <v>1856</v>
      </c>
      <c r="G432" s="53" t="s">
        <v>1851</v>
      </c>
      <c r="H432" s="146" t="s">
        <v>94</v>
      </c>
      <c r="I432" s="145" t="s">
        <v>76</v>
      </c>
      <c r="J432" s="53" t="s">
        <v>80</v>
      </c>
      <c r="K432" s="146" t="s">
        <v>80</v>
      </c>
      <c r="L432" s="146" t="s">
        <v>80</v>
      </c>
      <c r="M432" s="146" t="s">
        <v>80</v>
      </c>
      <c r="N432" s="146" t="s">
        <v>80</v>
      </c>
      <c r="O432" s="146" t="s">
        <v>80</v>
      </c>
      <c r="P432" s="143" t="s">
        <v>1857</v>
      </c>
      <c r="Q432" s="143">
        <v>1</v>
      </c>
      <c r="R432" s="151">
        <v>0.1</v>
      </c>
      <c r="S432" s="149">
        <v>100</v>
      </c>
      <c r="T432" s="146" t="s">
        <v>301</v>
      </c>
      <c r="U432" s="148" t="s">
        <v>1854</v>
      </c>
      <c r="V432" s="148">
        <v>45231</v>
      </c>
      <c r="W432" s="148">
        <v>45291</v>
      </c>
      <c r="X432" s="150" t="s">
        <v>1792</v>
      </c>
      <c r="Y432" s="49" t="s">
        <v>87</v>
      </c>
      <c r="Z432" s="59" t="s">
        <v>100</v>
      </c>
      <c r="AA432" s="52">
        <v>1</v>
      </c>
      <c r="AB432" s="23" t="s">
        <v>1855</v>
      </c>
      <c r="AC432" s="23">
        <v>45291</v>
      </c>
      <c r="AD432" s="196">
        <v>1</v>
      </c>
      <c r="AE432" s="197" t="s">
        <v>1855</v>
      </c>
      <c r="AF432" s="23">
        <v>45291</v>
      </c>
      <c r="AG432" s="23" t="s">
        <v>79</v>
      </c>
      <c r="AH432" s="52">
        <v>1</v>
      </c>
      <c r="AI432" s="52">
        <f t="shared" si="609"/>
        <v>0.1</v>
      </c>
      <c r="AJ432" s="52">
        <f>+AI432/R432</f>
        <v>1</v>
      </c>
      <c r="AK432" s="52"/>
      <c r="AL432" s="239" t="str">
        <f t="shared" si="628"/>
        <v/>
      </c>
      <c r="AM432" s="239" t="str">
        <f t="shared" si="629"/>
        <v/>
      </c>
      <c r="AN432" s="239" t="str">
        <f t="shared" si="630"/>
        <v/>
      </c>
      <c r="AO432" s="239" t="str">
        <f t="shared" si="631"/>
        <v/>
      </c>
      <c r="AP432" s="239" t="str">
        <f t="shared" si="632"/>
        <v/>
      </c>
      <c r="AQ432" s="239" t="str">
        <f t="shared" si="633"/>
        <v/>
      </c>
      <c r="AR432" s="239" t="str">
        <f t="shared" si="634"/>
        <v/>
      </c>
      <c r="AS432" s="239" t="str">
        <f t="shared" si="635"/>
        <v/>
      </c>
      <c r="AT432" s="239" t="str">
        <f t="shared" si="636"/>
        <v/>
      </c>
      <c r="AU432" s="239" t="str">
        <f t="shared" si="610"/>
        <v/>
      </c>
      <c r="AV432" s="239" t="str">
        <f t="shared" si="611"/>
        <v/>
      </c>
      <c r="AW432" s="239" t="str">
        <f t="shared" si="612"/>
        <v/>
      </c>
      <c r="AX432" s="239" t="str">
        <f t="shared" si="613"/>
        <v/>
      </c>
      <c r="AY432" s="239" t="str">
        <f t="shared" si="614"/>
        <v/>
      </c>
      <c r="AZ432" s="239" t="str">
        <f t="shared" si="615"/>
        <v/>
      </c>
      <c r="BA432" s="239" t="str">
        <f t="shared" si="616"/>
        <v/>
      </c>
      <c r="BB432" s="239" t="str">
        <f t="shared" si="617"/>
        <v/>
      </c>
      <c r="BC432" s="239" t="str">
        <f t="shared" si="618"/>
        <v/>
      </c>
      <c r="BD432" s="239" t="str">
        <f t="shared" si="619"/>
        <v/>
      </c>
      <c r="BE432" s="239" t="str">
        <f t="shared" si="620"/>
        <v/>
      </c>
      <c r="BF432" s="239" t="str">
        <f t="shared" si="621"/>
        <v/>
      </c>
      <c r="BG432" s="239" t="str">
        <f t="shared" si="622"/>
        <v/>
      </c>
      <c r="BH432" s="239" t="str">
        <f t="shared" si="623"/>
        <v/>
      </c>
      <c r="BI432" s="239" t="str">
        <f t="shared" si="624"/>
        <v/>
      </c>
      <c r="BJ432" s="239" t="str">
        <f t="shared" si="625"/>
        <v/>
      </c>
      <c r="BK432" s="239" t="str">
        <f t="shared" si="626"/>
        <v/>
      </c>
      <c r="BL432" s="239" t="str">
        <f t="shared" si="627"/>
        <v/>
      </c>
      <c r="BN432" s="239" t="str">
        <f t="shared" si="637"/>
        <v/>
      </c>
      <c r="BO432" s="239" t="str">
        <f t="shared" si="638"/>
        <v/>
      </c>
      <c r="BP432" s="239" t="str">
        <f t="shared" si="639"/>
        <v/>
      </c>
      <c r="BQ432" s="239" t="str">
        <f t="shared" si="640"/>
        <v/>
      </c>
      <c r="BR432" s="239" t="str">
        <f t="shared" si="641"/>
        <v/>
      </c>
      <c r="BS432" s="239" t="str">
        <f t="shared" si="642"/>
        <v/>
      </c>
      <c r="BT432" s="239" t="str">
        <f t="shared" si="643"/>
        <v/>
      </c>
      <c r="BU432" s="239" t="str">
        <f t="shared" si="644"/>
        <v/>
      </c>
      <c r="BV432" s="239" t="str">
        <f t="shared" si="645"/>
        <v/>
      </c>
      <c r="BW432" s="239" t="str">
        <f t="shared" si="646"/>
        <v/>
      </c>
      <c r="BX432" s="239" t="str">
        <f t="shared" si="647"/>
        <v/>
      </c>
      <c r="BY432" s="239" t="str">
        <f t="shared" si="648"/>
        <v/>
      </c>
      <c r="BZ432" s="239" t="str">
        <f t="shared" si="649"/>
        <v/>
      </c>
      <c r="CA432" s="239" t="str">
        <f t="shared" si="650"/>
        <v/>
      </c>
      <c r="CB432" s="239" t="str">
        <f t="shared" si="651"/>
        <v/>
      </c>
      <c r="CC432" s="239" t="str">
        <f t="shared" si="652"/>
        <v/>
      </c>
      <c r="CD432" s="239" t="str">
        <f t="shared" si="653"/>
        <v/>
      </c>
      <c r="CE432" s="239" t="str">
        <f t="shared" si="654"/>
        <v/>
      </c>
      <c r="CF432" s="239" t="str">
        <f t="shared" si="655"/>
        <v/>
      </c>
      <c r="CG432" s="239" t="str">
        <f t="shared" si="656"/>
        <v/>
      </c>
      <c r="CH432" s="239" t="str">
        <f t="shared" si="657"/>
        <v/>
      </c>
      <c r="CI432" s="239" t="str">
        <f t="shared" si="658"/>
        <v/>
      </c>
      <c r="CJ432" s="239" t="str">
        <f t="shared" si="659"/>
        <v/>
      </c>
      <c r="CK432" s="239" t="str">
        <f t="shared" si="660"/>
        <v/>
      </c>
      <c r="CL432" s="239" t="str">
        <f t="shared" si="661"/>
        <v/>
      </c>
      <c r="CM432" s="239" t="str">
        <f t="shared" si="662"/>
        <v/>
      </c>
      <c r="CN432" s="239" t="str">
        <f t="shared" si="663"/>
        <v/>
      </c>
      <c r="CP432" s="239" t="str">
        <f t="shared" si="664"/>
        <v/>
      </c>
      <c r="CQ432" s="239" t="str">
        <f t="shared" si="665"/>
        <v/>
      </c>
      <c r="CR432" s="239" t="str">
        <f t="shared" si="666"/>
        <v/>
      </c>
      <c r="CS432" s="239" t="str">
        <f t="shared" si="667"/>
        <v/>
      </c>
      <c r="CT432" s="239" t="str">
        <f t="shared" si="668"/>
        <v/>
      </c>
      <c r="CU432" s="239" t="str">
        <f t="shared" si="669"/>
        <v/>
      </c>
      <c r="CV432" s="239" t="str">
        <f t="shared" si="670"/>
        <v/>
      </c>
      <c r="CW432" s="239" t="str">
        <f t="shared" si="671"/>
        <v/>
      </c>
      <c r="CX432" s="239" t="str">
        <f t="shared" si="672"/>
        <v/>
      </c>
      <c r="CY432" s="239" t="str">
        <f t="shared" si="673"/>
        <v/>
      </c>
      <c r="CZ432" s="239" t="str">
        <f t="shared" si="674"/>
        <v/>
      </c>
      <c r="DA432" s="239" t="str">
        <f t="shared" si="675"/>
        <v/>
      </c>
      <c r="DB432" s="239" t="str">
        <f t="shared" si="676"/>
        <v/>
      </c>
      <c r="DC432" s="239" t="str">
        <f t="shared" si="677"/>
        <v/>
      </c>
      <c r="DD432" s="239" t="str">
        <f t="shared" si="678"/>
        <v/>
      </c>
      <c r="DE432" s="239" t="str">
        <f t="shared" si="679"/>
        <v/>
      </c>
      <c r="DF432" s="239" t="str">
        <f t="shared" si="680"/>
        <v/>
      </c>
      <c r="DG432" s="239" t="str">
        <f t="shared" si="681"/>
        <v/>
      </c>
      <c r="DH432" s="239" t="str">
        <f t="shared" si="682"/>
        <v/>
      </c>
      <c r="DI432" s="239" t="str">
        <f t="shared" si="683"/>
        <v/>
      </c>
      <c r="DJ432" s="239" t="str">
        <f t="shared" si="684"/>
        <v/>
      </c>
      <c r="DK432" s="239" t="str">
        <f t="shared" si="685"/>
        <v/>
      </c>
      <c r="DL432" s="239" t="str">
        <f t="shared" si="686"/>
        <v/>
      </c>
      <c r="DM432" s="239" t="str">
        <f t="shared" si="687"/>
        <v/>
      </c>
      <c r="DN432" s="239" t="str">
        <f t="shared" si="688"/>
        <v/>
      </c>
      <c r="DO432" s="239" t="str">
        <f t="shared" si="689"/>
        <v/>
      </c>
      <c r="DP432" s="239" t="str">
        <f t="shared" si="690"/>
        <v/>
      </c>
    </row>
    <row r="433" spans="1:120" ht="35.25" hidden="1" customHeight="1" x14ac:dyDescent="0.25">
      <c r="A433" s="49" t="s">
        <v>4509</v>
      </c>
      <c r="B433" s="49">
        <v>117</v>
      </c>
      <c r="C433" s="49" t="s">
        <v>57</v>
      </c>
      <c r="D433" s="49" t="s">
        <v>1858</v>
      </c>
      <c r="E433" s="49">
        <v>2</v>
      </c>
      <c r="F433" s="49" t="s">
        <v>1859</v>
      </c>
      <c r="G433" s="49" t="str">
        <f>+IF(H433="Producto",F433,IF(H433="Producto Act Compartidas",F433,G430))</f>
        <v>117-1</v>
      </c>
      <c r="H433" s="49" t="s">
        <v>75</v>
      </c>
      <c r="I433" s="49" t="s">
        <v>196</v>
      </c>
      <c r="J433" s="49" t="s">
        <v>1788</v>
      </c>
      <c r="K433" s="49" t="s">
        <v>144</v>
      </c>
      <c r="L433" s="49" t="s">
        <v>125</v>
      </c>
      <c r="M433" s="49" t="s">
        <v>80</v>
      </c>
      <c r="N433" s="49" t="s">
        <v>1528</v>
      </c>
      <c r="O433" s="49" t="s">
        <v>1806</v>
      </c>
      <c r="P433" s="49" t="s">
        <v>1860</v>
      </c>
      <c r="Q433" s="50">
        <v>0.14000000000000001</v>
      </c>
      <c r="R433" s="50"/>
      <c r="S433" s="49">
        <v>1</v>
      </c>
      <c r="T433" s="49" t="s">
        <v>84</v>
      </c>
      <c r="U433" s="49" t="s">
        <v>1861</v>
      </c>
      <c r="V433" s="51">
        <v>44958</v>
      </c>
      <c r="W433" s="51">
        <v>45016</v>
      </c>
      <c r="X433" s="49" t="s">
        <v>1862</v>
      </c>
      <c r="Y433" s="49" t="s">
        <v>97</v>
      </c>
      <c r="Z433" s="59" t="s">
        <v>100</v>
      </c>
      <c r="AA433" s="60">
        <v>1</v>
      </c>
      <c r="AB433" s="62" t="s">
        <v>1863</v>
      </c>
      <c r="AC433" s="62">
        <v>44972</v>
      </c>
      <c r="AD433" s="60">
        <v>1</v>
      </c>
      <c r="AE433" s="62" t="s">
        <v>1864</v>
      </c>
      <c r="AF433" s="62">
        <v>44972</v>
      </c>
      <c r="AG433" s="57" t="s">
        <v>79</v>
      </c>
      <c r="AH433" s="52" t="s">
        <v>92</v>
      </c>
      <c r="AI433" s="52">
        <f t="shared" si="609"/>
        <v>0.14000000000000001</v>
      </c>
      <c r="AJ433" s="52"/>
      <c r="AK433" s="52"/>
      <c r="AL433" s="239" t="str">
        <f t="shared" si="628"/>
        <v/>
      </c>
      <c r="AM433" s="239" t="str">
        <f t="shared" si="629"/>
        <v/>
      </c>
      <c r="AN433" s="239" t="str">
        <f t="shared" si="630"/>
        <v/>
      </c>
      <c r="AO433" s="239" t="str">
        <f t="shared" si="631"/>
        <v/>
      </c>
      <c r="AP433" s="239" t="str">
        <f t="shared" si="632"/>
        <v/>
      </c>
      <c r="AQ433" s="239" t="str">
        <f t="shared" si="633"/>
        <v/>
      </c>
      <c r="AR433" s="239" t="str">
        <f t="shared" si="634"/>
        <v/>
      </c>
      <c r="AS433" s="239" t="str">
        <f t="shared" si="635"/>
        <v/>
      </c>
      <c r="AT433" s="239" t="str">
        <f t="shared" si="636"/>
        <v/>
      </c>
      <c r="AU433" s="239" t="str">
        <f t="shared" si="610"/>
        <v/>
      </c>
      <c r="AV433" s="239" t="str">
        <f t="shared" si="611"/>
        <v/>
      </c>
      <c r="AW433" s="239" t="str">
        <f t="shared" si="612"/>
        <v/>
      </c>
      <c r="AX433" s="239" t="str">
        <f t="shared" si="613"/>
        <v/>
      </c>
      <c r="AY433" s="239" t="str">
        <f t="shared" si="614"/>
        <v/>
      </c>
      <c r="AZ433" s="239" t="str">
        <f t="shared" si="615"/>
        <v/>
      </c>
      <c r="BA433" s="239" t="str">
        <f t="shared" si="616"/>
        <v/>
      </c>
      <c r="BB433" s="239" t="str">
        <f t="shared" si="617"/>
        <v/>
      </c>
      <c r="BC433" s="239" t="str">
        <f t="shared" si="618"/>
        <v/>
      </c>
      <c r="BD433" s="239" t="str">
        <f t="shared" si="619"/>
        <v/>
      </c>
      <c r="BE433" s="239" t="str">
        <f t="shared" si="620"/>
        <v/>
      </c>
      <c r="BF433" s="239" t="str">
        <f t="shared" si="621"/>
        <v/>
      </c>
      <c r="BG433" s="239" t="str">
        <f t="shared" si="622"/>
        <v/>
      </c>
      <c r="BH433" s="239" t="str">
        <f t="shared" si="623"/>
        <v/>
      </c>
      <c r="BI433" s="239" t="str">
        <f t="shared" si="624"/>
        <v/>
      </c>
      <c r="BJ433" s="239" t="str">
        <f t="shared" si="625"/>
        <v/>
      </c>
      <c r="BK433" s="239" t="str">
        <f t="shared" si="626"/>
        <v/>
      </c>
      <c r="BL433" s="239" t="str">
        <f t="shared" si="627"/>
        <v/>
      </c>
      <c r="BN433" s="239" t="str">
        <f t="shared" si="637"/>
        <v/>
      </c>
      <c r="BO433" s="239" t="str">
        <f t="shared" si="638"/>
        <v/>
      </c>
      <c r="BP433" s="239" t="str">
        <f t="shared" si="639"/>
        <v/>
      </c>
      <c r="BQ433" s="239" t="str">
        <f t="shared" si="640"/>
        <v/>
      </c>
      <c r="BR433" s="239" t="str">
        <f t="shared" si="641"/>
        <v/>
      </c>
      <c r="BS433" s="239" t="str">
        <f t="shared" si="642"/>
        <v/>
      </c>
      <c r="BT433" s="239" t="str">
        <f t="shared" si="643"/>
        <v/>
      </c>
      <c r="BU433" s="239" t="str">
        <f t="shared" si="644"/>
        <v/>
      </c>
      <c r="BV433" s="239" t="str">
        <f t="shared" si="645"/>
        <v/>
      </c>
      <c r="BW433" s="239" t="str">
        <f t="shared" si="646"/>
        <v/>
      </c>
      <c r="BX433" s="239" t="str">
        <f t="shared" si="647"/>
        <v/>
      </c>
      <c r="BY433" s="239" t="str">
        <f t="shared" si="648"/>
        <v/>
      </c>
      <c r="BZ433" s="239" t="str">
        <f t="shared" si="649"/>
        <v/>
      </c>
      <c r="CA433" s="239" t="str">
        <f t="shared" si="650"/>
        <v/>
      </c>
      <c r="CB433" s="239" t="str">
        <f t="shared" si="651"/>
        <v/>
      </c>
      <c r="CC433" s="239" t="str">
        <f t="shared" si="652"/>
        <v/>
      </c>
      <c r="CD433" s="239" t="str">
        <f t="shared" si="653"/>
        <v/>
      </c>
      <c r="CE433" s="239" t="str">
        <f t="shared" si="654"/>
        <v/>
      </c>
      <c r="CF433" s="239" t="str">
        <f t="shared" si="655"/>
        <v/>
      </c>
      <c r="CG433" s="239" t="str">
        <f t="shared" si="656"/>
        <v/>
      </c>
      <c r="CH433" s="239" t="str">
        <f t="shared" si="657"/>
        <v/>
      </c>
      <c r="CI433" s="239" t="str">
        <f t="shared" si="658"/>
        <v/>
      </c>
      <c r="CJ433" s="239" t="str">
        <f t="shared" si="659"/>
        <v/>
      </c>
      <c r="CK433" s="239" t="str">
        <f t="shared" si="660"/>
        <v/>
      </c>
      <c r="CL433" s="239" t="str">
        <f t="shared" si="661"/>
        <v/>
      </c>
      <c r="CM433" s="239" t="str">
        <f t="shared" si="662"/>
        <v/>
      </c>
      <c r="CN433" s="239" t="str">
        <f t="shared" si="663"/>
        <v/>
      </c>
      <c r="CP433" s="239" t="str">
        <f t="shared" si="664"/>
        <v/>
      </c>
      <c r="CQ433" s="239" t="str">
        <f t="shared" si="665"/>
        <v/>
      </c>
      <c r="CR433" s="239" t="str">
        <f t="shared" si="666"/>
        <v/>
      </c>
      <c r="CS433" s="239" t="str">
        <f t="shared" si="667"/>
        <v/>
      </c>
      <c r="CT433" s="239" t="str">
        <f t="shared" si="668"/>
        <v/>
      </c>
      <c r="CU433" s="239" t="str">
        <f t="shared" si="669"/>
        <v/>
      </c>
      <c r="CV433" s="239" t="str">
        <f t="shared" si="670"/>
        <v/>
      </c>
      <c r="CW433" s="239" t="str">
        <f t="shared" si="671"/>
        <v/>
      </c>
      <c r="CX433" s="239" t="str">
        <f t="shared" si="672"/>
        <v/>
      </c>
      <c r="CY433" s="239" t="str">
        <f t="shared" si="673"/>
        <v/>
      </c>
      <c r="CZ433" s="239" t="str">
        <f t="shared" si="674"/>
        <v/>
      </c>
      <c r="DA433" s="239" t="str">
        <f t="shared" si="675"/>
        <v/>
      </c>
      <c r="DB433" s="239" t="str">
        <f t="shared" si="676"/>
        <v/>
      </c>
      <c r="DC433" s="239" t="str">
        <f t="shared" si="677"/>
        <v/>
      </c>
      <c r="DD433" s="239" t="str">
        <f t="shared" si="678"/>
        <v/>
      </c>
      <c r="DE433" s="239" t="str">
        <f t="shared" si="679"/>
        <v/>
      </c>
      <c r="DF433" s="239" t="str">
        <f t="shared" si="680"/>
        <v/>
      </c>
      <c r="DG433" s="239" t="str">
        <f t="shared" si="681"/>
        <v/>
      </c>
      <c r="DH433" s="239" t="str">
        <f t="shared" si="682"/>
        <v/>
      </c>
      <c r="DI433" s="239" t="str">
        <f t="shared" si="683"/>
        <v/>
      </c>
      <c r="DJ433" s="239" t="str">
        <f t="shared" si="684"/>
        <v/>
      </c>
      <c r="DK433" s="239" t="str">
        <f t="shared" si="685"/>
        <v/>
      </c>
      <c r="DL433" s="239" t="str">
        <f t="shared" si="686"/>
        <v/>
      </c>
      <c r="DM433" s="239" t="str">
        <f t="shared" si="687"/>
        <v/>
      </c>
      <c r="DN433" s="239" t="str">
        <f t="shared" si="688"/>
        <v/>
      </c>
      <c r="DO433" s="239" t="str">
        <f t="shared" si="689"/>
        <v/>
      </c>
      <c r="DP433" s="239" t="str">
        <f t="shared" si="690"/>
        <v/>
      </c>
    </row>
    <row r="434" spans="1:120" ht="35.25" hidden="1" customHeight="1" x14ac:dyDescent="0.25">
      <c r="A434" s="53" t="s">
        <v>4509</v>
      </c>
      <c r="B434" s="53">
        <v>117</v>
      </c>
      <c r="C434" s="53" t="s">
        <v>57</v>
      </c>
      <c r="D434" s="53" t="s">
        <v>1858</v>
      </c>
      <c r="E434" s="49">
        <v>2</v>
      </c>
      <c r="F434" s="53" t="s">
        <v>1865</v>
      </c>
      <c r="G434" s="53" t="str">
        <f t="shared" si="691"/>
        <v>117-1</v>
      </c>
      <c r="H434" s="53" t="s">
        <v>94</v>
      </c>
      <c r="I434" s="53" t="s">
        <v>196</v>
      </c>
      <c r="J434" s="53" t="s">
        <v>80</v>
      </c>
      <c r="K434" s="53" t="s">
        <v>80</v>
      </c>
      <c r="L434" s="53" t="s">
        <v>80</v>
      </c>
      <c r="M434" s="53" t="s">
        <v>80</v>
      </c>
      <c r="N434" s="53" t="s">
        <v>80</v>
      </c>
      <c r="O434" s="53" t="s">
        <v>80</v>
      </c>
      <c r="P434" s="53" t="s">
        <v>1866</v>
      </c>
      <c r="Q434" s="52">
        <v>0.6</v>
      </c>
      <c r="R434" s="52">
        <f>+Q434*Q433</f>
        <v>8.4000000000000005E-2</v>
      </c>
      <c r="S434" s="53">
        <v>1</v>
      </c>
      <c r="T434" s="53" t="s">
        <v>84</v>
      </c>
      <c r="U434" s="53" t="s">
        <v>1867</v>
      </c>
      <c r="V434" s="23">
        <v>44958</v>
      </c>
      <c r="W434" s="23">
        <v>45000</v>
      </c>
      <c r="X434" s="53" t="s">
        <v>1862</v>
      </c>
      <c r="Y434" s="49" t="s">
        <v>97</v>
      </c>
      <c r="Z434" s="59" t="s">
        <v>100</v>
      </c>
      <c r="AA434" s="60">
        <v>1</v>
      </c>
      <c r="AB434" s="62" t="s">
        <v>1868</v>
      </c>
      <c r="AC434" s="62">
        <v>44957</v>
      </c>
      <c r="AD434" s="60">
        <v>1</v>
      </c>
      <c r="AE434" s="62" t="s">
        <v>1869</v>
      </c>
      <c r="AF434" s="62">
        <v>44957</v>
      </c>
      <c r="AG434" s="60" t="s">
        <v>79</v>
      </c>
      <c r="AH434" s="60">
        <v>1</v>
      </c>
      <c r="AI434" s="52">
        <f t="shared" si="609"/>
        <v>8.4000000000000005E-2</v>
      </c>
      <c r="AJ434" s="52">
        <f t="shared" ref="AJ434:AJ435" si="695">+AI434/R434</f>
        <v>1</v>
      </c>
      <c r="AK434" s="52"/>
      <c r="AL434" s="239" t="str">
        <f t="shared" si="628"/>
        <v/>
      </c>
      <c r="AM434" s="239" t="str">
        <f t="shared" si="629"/>
        <v/>
      </c>
      <c r="AN434" s="239" t="str">
        <f t="shared" si="630"/>
        <v/>
      </c>
      <c r="AO434" s="239" t="str">
        <f t="shared" si="631"/>
        <v/>
      </c>
      <c r="AP434" s="239" t="str">
        <f t="shared" si="632"/>
        <v/>
      </c>
      <c r="AQ434" s="239" t="str">
        <f t="shared" si="633"/>
        <v/>
      </c>
      <c r="AR434" s="239" t="str">
        <f t="shared" si="634"/>
        <v/>
      </c>
      <c r="AS434" s="239" t="str">
        <f t="shared" si="635"/>
        <v/>
      </c>
      <c r="AT434" s="239" t="str">
        <f t="shared" si="636"/>
        <v/>
      </c>
      <c r="AU434" s="239" t="str">
        <f t="shared" si="610"/>
        <v/>
      </c>
      <c r="AV434" s="239" t="str">
        <f t="shared" si="611"/>
        <v/>
      </c>
      <c r="AW434" s="239" t="str">
        <f t="shared" si="612"/>
        <v/>
      </c>
      <c r="AX434" s="239" t="str">
        <f t="shared" si="613"/>
        <v/>
      </c>
      <c r="AY434" s="239" t="str">
        <f t="shared" si="614"/>
        <v/>
      </c>
      <c r="AZ434" s="239" t="str">
        <f t="shared" si="615"/>
        <v/>
      </c>
      <c r="BA434" s="239" t="str">
        <f t="shared" si="616"/>
        <v/>
      </c>
      <c r="BB434" s="239" t="str">
        <f t="shared" si="617"/>
        <v/>
      </c>
      <c r="BC434" s="239" t="str">
        <f t="shared" si="618"/>
        <v/>
      </c>
      <c r="BD434" s="239" t="str">
        <f t="shared" si="619"/>
        <v/>
      </c>
      <c r="BE434" s="239" t="str">
        <f t="shared" si="620"/>
        <v/>
      </c>
      <c r="BF434" s="239" t="str">
        <f t="shared" si="621"/>
        <v/>
      </c>
      <c r="BG434" s="239" t="str">
        <f t="shared" si="622"/>
        <v/>
      </c>
      <c r="BH434" s="239" t="str">
        <f t="shared" si="623"/>
        <v/>
      </c>
      <c r="BI434" s="239" t="str">
        <f t="shared" si="624"/>
        <v/>
      </c>
      <c r="BJ434" s="239" t="str">
        <f t="shared" si="625"/>
        <v/>
      </c>
      <c r="BK434" s="239" t="str">
        <f t="shared" si="626"/>
        <v/>
      </c>
      <c r="BL434" s="239" t="str">
        <f t="shared" si="627"/>
        <v/>
      </c>
      <c r="BN434" s="239" t="str">
        <f t="shared" si="637"/>
        <v/>
      </c>
      <c r="BO434" s="239" t="str">
        <f t="shared" si="638"/>
        <v/>
      </c>
      <c r="BP434" s="239" t="str">
        <f t="shared" si="639"/>
        <v/>
      </c>
      <c r="BQ434" s="239" t="str">
        <f t="shared" si="640"/>
        <v/>
      </c>
      <c r="BR434" s="239" t="str">
        <f t="shared" si="641"/>
        <v/>
      </c>
      <c r="BS434" s="239" t="str">
        <f t="shared" si="642"/>
        <v/>
      </c>
      <c r="BT434" s="239" t="str">
        <f t="shared" si="643"/>
        <v/>
      </c>
      <c r="BU434" s="239" t="str">
        <f t="shared" si="644"/>
        <v/>
      </c>
      <c r="BV434" s="239" t="str">
        <f t="shared" si="645"/>
        <v/>
      </c>
      <c r="BW434" s="239" t="str">
        <f t="shared" si="646"/>
        <v/>
      </c>
      <c r="BX434" s="239" t="str">
        <f t="shared" si="647"/>
        <v/>
      </c>
      <c r="BY434" s="239" t="str">
        <f t="shared" si="648"/>
        <v/>
      </c>
      <c r="BZ434" s="239" t="str">
        <f t="shared" si="649"/>
        <v/>
      </c>
      <c r="CA434" s="239" t="str">
        <f t="shared" si="650"/>
        <v/>
      </c>
      <c r="CB434" s="239" t="str">
        <f t="shared" si="651"/>
        <v/>
      </c>
      <c r="CC434" s="239" t="str">
        <f t="shared" si="652"/>
        <v/>
      </c>
      <c r="CD434" s="239" t="str">
        <f t="shared" si="653"/>
        <v/>
      </c>
      <c r="CE434" s="239" t="str">
        <f t="shared" si="654"/>
        <v/>
      </c>
      <c r="CF434" s="239" t="str">
        <f t="shared" si="655"/>
        <v/>
      </c>
      <c r="CG434" s="239" t="str">
        <f t="shared" si="656"/>
        <v/>
      </c>
      <c r="CH434" s="239" t="str">
        <f t="shared" si="657"/>
        <v/>
      </c>
      <c r="CI434" s="239" t="str">
        <f t="shared" si="658"/>
        <v/>
      </c>
      <c r="CJ434" s="239" t="str">
        <f t="shared" si="659"/>
        <v/>
      </c>
      <c r="CK434" s="239" t="str">
        <f t="shared" si="660"/>
        <v/>
      </c>
      <c r="CL434" s="239" t="str">
        <f t="shared" si="661"/>
        <v/>
      </c>
      <c r="CM434" s="239" t="str">
        <f t="shared" si="662"/>
        <v/>
      </c>
      <c r="CN434" s="239" t="str">
        <f t="shared" si="663"/>
        <v/>
      </c>
      <c r="CP434" s="239" t="str">
        <f t="shared" si="664"/>
        <v/>
      </c>
      <c r="CQ434" s="239" t="str">
        <f t="shared" si="665"/>
        <v/>
      </c>
      <c r="CR434" s="239" t="str">
        <f t="shared" si="666"/>
        <v/>
      </c>
      <c r="CS434" s="239" t="str">
        <f t="shared" si="667"/>
        <v/>
      </c>
      <c r="CT434" s="239" t="str">
        <f t="shared" si="668"/>
        <v/>
      </c>
      <c r="CU434" s="239" t="str">
        <f t="shared" si="669"/>
        <v/>
      </c>
      <c r="CV434" s="239" t="str">
        <f t="shared" si="670"/>
        <v/>
      </c>
      <c r="CW434" s="239" t="str">
        <f t="shared" si="671"/>
        <v/>
      </c>
      <c r="CX434" s="239" t="str">
        <f t="shared" si="672"/>
        <v/>
      </c>
      <c r="CY434" s="239" t="str">
        <f t="shared" si="673"/>
        <v/>
      </c>
      <c r="CZ434" s="239" t="str">
        <f t="shared" si="674"/>
        <v/>
      </c>
      <c r="DA434" s="239" t="str">
        <f t="shared" si="675"/>
        <v/>
      </c>
      <c r="DB434" s="239" t="str">
        <f t="shared" si="676"/>
        <v/>
      </c>
      <c r="DC434" s="239" t="str">
        <f t="shared" si="677"/>
        <v/>
      </c>
      <c r="DD434" s="239" t="str">
        <f t="shared" si="678"/>
        <v/>
      </c>
      <c r="DE434" s="239" t="str">
        <f t="shared" si="679"/>
        <v/>
      </c>
      <c r="DF434" s="239" t="str">
        <f t="shared" si="680"/>
        <v/>
      </c>
      <c r="DG434" s="239" t="str">
        <f t="shared" si="681"/>
        <v/>
      </c>
      <c r="DH434" s="239" t="str">
        <f t="shared" si="682"/>
        <v/>
      </c>
      <c r="DI434" s="239" t="str">
        <f t="shared" si="683"/>
        <v/>
      </c>
      <c r="DJ434" s="239" t="str">
        <f t="shared" si="684"/>
        <v/>
      </c>
      <c r="DK434" s="239" t="str">
        <f t="shared" si="685"/>
        <v/>
      </c>
      <c r="DL434" s="239" t="str">
        <f t="shared" si="686"/>
        <v/>
      </c>
      <c r="DM434" s="239" t="str">
        <f t="shared" si="687"/>
        <v/>
      </c>
      <c r="DN434" s="239" t="str">
        <f t="shared" si="688"/>
        <v/>
      </c>
      <c r="DO434" s="239" t="str">
        <f t="shared" si="689"/>
        <v/>
      </c>
      <c r="DP434" s="239" t="str">
        <f t="shared" si="690"/>
        <v/>
      </c>
    </row>
    <row r="435" spans="1:120" ht="35.25" hidden="1" customHeight="1" x14ac:dyDescent="0.25">
      <c r="A435" s="53" t="s">
        <v>4509</v>
      </c>
      <c r="B435" s="53">
        <v>117</v>
      </c>
      <c r="C435" s="53" t="s">
        <v>57</v>
      </c>
      <c r="D435" s="53" t="s">
        <v>1858</v>
      </c>
      <c r="E435" s="49">
        <v>2</v>
      </c>
      <c r="F435" s="53" t="s">
        <v>1870</v>
      </c>
      <c r="G435" s="53" t="str">
        <f t="shared" si="691"/>
        <v>117-1</v>
      </c>
      <c r="H435" s="53" t="s">
        <v>94</v>
      </c>
      <c r="I435" s="53" t="s">
        <v>196</v>
      </c>
      <c r="J435" s="53" t="s">
        <v>80</v>
      </c>
      <c r="K435" s="53" t="s">
        <v>80</v>
      </c>
      <c r="L435" s="53" t="s">
        <v>80</v>
      </c>
      <c r="M435" s="53" t="s">
        <v>80</v>
      </c>
      <c r="N435" s="53" t="s">
        <v>80</v>
      </c>
      <c r="O435" s="53" t="s">
        <v>80</v>
      </c>
      <c r="P435" s="53" t="s">
        <v>1871</v>
      </c>
      <c r="Q435" s="52">
        <v>0.4</v>
      </c>
      <c r="R435" s="52">
        <f>+Q435*Q433</f>
        <v>5.6000000000000008E-2</v>
      </c>
      <c r="S435" s="53">
        <v>1</v>
      </c>
      <c r="T435" s="53" t="s">
        <v>84</v>
      </c>
      <c r="U435" s="53" t="s">
        <v>1872</v>
      </c>
      <c r="V435" s="23">
        <v>45001</v>
      </c>
      <c r="W435" s="23">
        <v>45016</v>
      </c>
      <c r="X435" s="53" t="s">
        <v>1862</v>
      </c>
      <c r="Y435" s="49" t="s">
        <v>97</v>
      </c>
      <c r="Z435" s="59" t="s">
        <v>100</v>
      </c>
      <c r="AA435" s="60">
        <v>1</v>
      </c>
      <c r="AB435" s="62" t="s">
        <v>1873</v>
      </c>
      <c r="AC435" s="62">
        <v>44972</v>
      </c>
      <c r="AD435" s="60">
        <v>1</v>
      </c>
      <c r="AE435" s="62" t="s">
        <v>1874</v>
      </c>
      <c r="AF435" s="62">
        <v>44972</v>
      </c>
      <c r="AG435" s="60" t="s">
        <v>79</v>
      </c>
      <c r="AH435" s="60">
        <v>1</v>
      </c>
      <c r="AI435" s="52">
        <f t="shared" si="609"/>
        <v>5.6000000000000008E-2</v>
      </c>
      <c r="AJ435" s="52">
        <f t="shared" si="695"/>
        <v>1</v>
      </c>
      <c r="AK435" s="52"/>
      <c r="AL435" s="239" t="str">
        <f t="shared" si="628"/>
        <v/>
      </c>
      <c r="AM435" s="239" t="str">
        <f t="shared" si="629"/>
        <v/>
      </c>
      <c r="AN435" s="239" t="str">
        <f t="shared" si="630"/>
        <v/>
      </c>
      <c r="AO435" s="239" t="str">
        <f t="shared" si="631"/>
        <v/>
      </c>
      <c r="AP435" s="239" t="str">
        <f t="shared" si="632"/>
        <v/>
      </c>
      <c r="AQ435" s="239" t="str">
        <f t="shared" si="633"/>
        <v/>
      </c>
      <c r="AR435" s="239" t="str">
        <f t="shared" si="634"/>
        <v/>
      </c>
      <c r="AS435" s="239" t="str">
        <f t="shared" si="635"/>
        <v/>
      </c>
      <c r="AT435" s="239" t="str">
        <f t="shared" si="636"/>
        <v/>
      </c>
      <c r="AU435" s="239" t="str">
        <f t="shared" si="610"/>
        <v/>
      </c>
      <c r="AV435" s="239" t="str">
        <f t="shared" si="611"/>
        <v/>
      </c>
      <c r="AW435" s="239" t="str">
        <f t="shared" si="612"/>
        <v/>
      </c>
      <c r="AX435" s="239" t="str">
        <f t="shared" si="613"/>
        <v/>
      </c>
      <c r="AY435" s="239" t="str">
        <f t="shared" si="614"/>
        <v/>
      </c>
      <c r="AZ435" s="239" t="str">
        <f t="shared" si="615"/>
        <v/>
      </c>
      <c r="BA435" s="239" t="str">
        <f t="shared" si="616"/>
        <v/>
      </c>
      <c r="BB435" s="239" t="str">
        <f t="shared" si="617"/>
        <v/>
      </c>
      <c r="BC435" s="239" t="str">
        <f t="shared" si="618"/>
        <v/>
      </c>
      <c r="BD435" s="239" t="str">
        <f t="shared" si="619"/>
        <v/>
      </c>
      <c r="BE435" s="239" t="str">
        <f t="shared" si="620"/>
        <v/>
      </c>
      <c r="BF435" s="239" t="str">
        <f t="shared" si="621"/>
        <v/>
      </c>
      <c r="BG435" s="239" t="str">
        <f t="shared" si="622"/>
        <v/>
      </c>
      <c r="BH435" s="239" t="str">
        <f t="shared" si="623"/>
        <v/>
      </c>
      <c r="BI435" s="239" t="str">
        <f t="shared" si="624"/>
        <v/>
      </c>
      <c r="BJ435" s="239" t="str">
        <f t="shared" si="625"/>
        <v/>
      </c>
      <c r="BK435" s="239" t="str">
        <f t="shared" si="626"/>
        <v/>
      </c>
      <c r="BL435" s="239" t="str">
        <f t="shared" si="627"/>
        <v/>
      </c>
      <c r="BN435" s="239" t="str">
        <f t="shared" si="637"/>
        <v/>
      </c>
      <c r="BO435" s="239" t="str">
        <f t="shared" si="638"/>
        <v/>
      </c>
      <c r="BP435" s="239" t="str">
        <f t="shared" si="639"/>
        <v/>
      </c>
      <c r="BQ435" s="239" t="str">
        <f t="shared" si="640"/>
        <v/>
      </c>
      <c r="BR435" s="239" t="str">
        <f t="shared" si="641"/>
        <v/>
      </c>
      <c r="BS435" s="239" t="str">
        <f t="shared" si="642"/>
        <v/>
      </c>
      <c r="BT435" s="239" t="str">
        <f t="shared" si="643"/>
        <v/>
      </c>
      <c r="BU435" s="239" t="str">
        <f t="shared" si="644"/>
        <v/>
      </c>
      <c r="BV435" s="239" t="str">
        <f t="shared" si="645"/>
        <v/>
      </c>
      <c r="BW435" s="239" t="str">
        <f t="shared" si="646"/>
        <v/>
      </c>
      <c r="BX435" s="239" t="str">
        <f t="shared" si="647"/>
        <v/>
      </c>
      <c r="BY435" s="239" t="str">
        <f t="shared" si="648"/>
        <v/>
      </c>
      <c r="BZ435" s="239" t="str">
        <f t="shared" si="649"/>
        <v/>
      </c>
      <c r="CA435" s="239" t="str">
        <f t="shared" si="650"/>
        <v/>
      </c>
      <c r="CB435" s="239" t="str">
        <f t="shared" si="651"/>
        <v/>
      </c>
      <c r="CC435" s="239" t="str">
        <f t="shared" si="652"/>
        <v/>
      </c>
      <c r="CD435" s="239" t="str">
        <f t="shared" si="653"/>
        <v/>
      </c>
      <c r="CE435" s="239" t="str">
        <f t="shared" si="654"/>
        <v/>
      </c>
      <c r="CF435" s="239" t="str">
        <f t="shared" si="655"/>
        <v/>
      </c>
      <c r="CG435" s="239" t="str">
        <f t="shared" si="656"/>
        <v/>
      </c>
      <c r="CH435" s="239" t="str">
        <f t="shared" si="657"/>
        <v/>
      </c>
      <c r="CI435" s="239" t="str">
        <f t="shared" si="658"/>
        <v/>
      </c>
      <c r="CJ435" s="239" t="str">
        <f t="shared" si="659"/>
        <v/>
      </c>
      <c r="CK435" s="239" t="str">
        <f t="shared" si="660"/>
        <v/>
      </c>
      <c r="CL435" s="239" t="str">
        <f t="shared" si="661"/>
        <v/>
      </c>
      <c r="CM435" s="239" t="str">
        <f t="shared" si="662"/>
        <v/>
      </c>
      <c r="CN435" s="239" t="str">
        <f t="shared" si="663"/>
        <v/>
      </c>
      <c r="CP435" s="239" t="str">
        <f t="shared" si="664"/>
        <v/>
      </c>
      <c r="CQ435" s="239" t="str">
        <f t="shared" si="665"/>
        <v/>
      </c>
      <c r="CR435" s="239" t="str">
        <f t="shared" si="666"/>
        <v/>
      </c>
      <c r="CS435" s="239" t="str">
        <f t="shared" si="667"/>
        <v/>
      </c>
      <c r="CT435" s="239" t="str">
        <f t="shared" si="668"/>
        <v/>
      </c>
      <c r="CU435" s="239" t="str">
        <f t="shared" si="669"/>
        <v/>
      </c>
      <c r="CV435" s="239" t="str">
        <f t="shared" si="670"/>
        <v/>
      </c>
      <c r="CW435" s="239" t="str">
        <f t="shared" si="671"/>
        <v/>
      </c>
      <c r="CX435" s="239" t="str">
        <f t="shared" si="672"/>
        <v/>
      </c>
      <c r="CY435" s="239" t="str">
        <f t="shared" si="673"/>
        <v/>
      </c>
      <c r="CZ435" s="239" t="str">
        <f t="shared" si="674"/>
        <v/>
      </c>
      <c r="DA435" s="239" t="str">
        <f t="shared" si="675"/>
        <v/>
      </c>
      <c r="DB435" s="239" t="str">
        <f t="shared" si="676"/>
        <v/>
      </c>
      <c r="DC435" s="239" t="str">
        <f t="shared" si="677"/>
        <v/>
      </c>
      <c r="DD435" s="239" t="str">
        <f t="shared" si="678"/>
        <v/>
      </c>
      <c r="DE435" s="239" t="str">
        <f t="shared" si="679"/>
        <v/>
      </c>
      <c r="DF435" s="239" t="str">
        <f t="shared" si="680"/>
        <v/>
      </c>
      <c r="DG435" s="239" t="str">
        <f t="shared" si="681"/>
        <v/>
      </c>
      <c r="DH435" s="239" t="str">
        <f t="shared" si="682"/>
        <v/>
      </c>
      <c r="DI435" s="239" t="str">
        <f t="shared" si="683"/>
        <v/>
      </c>
      <c r="DJ435" s="239" t="str">
        <f t="shared" si="684"/>
        <v/>
      </c>
      <c r="DK435" s="239" t="str">
        <f t="shared" si="685"/>
        <v/>
      </c>
      <c r="DL435" s="239" t="str">
        <f t="shared" si="686"/>
        <v/>
      </c>
      <c r="DM435" s="239" t="str">
        <f t="shared" si="687"/>
        <v/>
      </c>
      <c r="DN435" s="239" t="str">
        <f t="shared" si="688"/>
        <v/>
      </c>
      <c r="DO435" s="239" t="str">
        <f t="shared" si="689"/>
        <v/>
      </c>
      <c r="DP435" s="239" t="str">
        <f t="shared" si="690"/>
        <v/>
      </c>
    </row>
    <row r="436" spans="1:120" ht="35.25" hidden="1" customHeight="1" x14ac:dyDescent="0.25">
      <c r="A436" s="49" t="s">
        <v>4509</v>
      </c>
      <c r="B436" s="49">
        <v>117</v>
      </c>
      <c r="C436" s="49" t="s">
        <v>57</v>
      </c>
      <c r="D436" s="49" t="s">
        <v>1858</v>
      </c>
      <c r="E436" s="49">
        <v>2</v>
      </c>
      <c r="F436" s="49" t="s">
        <v>1875</v>
      </c>
      <c r="G436" s="49" t="str">
        <f t="shared" si="691"/>
        <v>117-2</v>
      </c>
      <c r="H436" s="49" t="s">
        <v>75</v>
      </c>
      <c r="I436" s="49" t="s">
        <v>196</v>
      </c>
      <c r="J436" s="49" t="s">
        <v>123</v>
      </c>
      <c r="K436" s="49" t="s">
        <v>144</v>
      </c>
      <c r="L436" s="49" t="s">
        <v>125</v>
      </c>
      <c r="M436" s="49" t="s">
        <v>836</v>
      </c>
      <c r="N436" s="49" t="s">
        <v>1528</v>
      </c>
      <c r="O436" s="49" t="s">
        <v>1876</v>
      </c>
      <c r="P436" s="49" t="s">
        <v>1877</v>
      </c>
      <c r="Q436" s="50">
        <v>0.14000000000000001</v>
      </c>
      <c r="R436" s="50"/>
      <c r="S436" s="49">
        <v>100</v>
      </c>
      <c r="T436" s="49" t="s">
        <v>301</v>
      </c>
      <c r="U436" s="49" t="s">
        <v>1878</v>
      </c>
      <c r="V436" s="51">
        <v>44958</v>
      </c>
      <c r="W436" s="51">
        <v>45289</v>
      </c>
      <c r="X436" s="49" t="s">
        <v>1862</v>
      </c>
      <c r="Y436" s="49" t="s">
        <v>87</v>
      </c>
      <c r="Z436" s="59" t="s">
        <v>100</v>
      </c>
      <c r="AA436" s="52">
        <v>1</v>
      </c>
      <c r="AB436" s="23" t="s">
        <v>1879</v>
      </c>
      <c r="AC436" s="23">
        <v>45288</v>
      </c>
      <c r="AD436" s="52">
        <v>1</v>
      </c>
      <c r="AE436" s="23" t="s">
        <v>1880</v>
      </c>
      <c r="AF436" s="23">
        <v>45288</v>
      </c>
      <c r="AG436" s="52"/>
      <c r="AH436" s="52" t="s">
        <v>92</v>
      </c>
      <c r="AI436" s="52">
        <f t="shared" si="609"/>
        <v>0.14000000000000001</v>
      </c>
      <c r="AJ436" s="52"/>
      <c r="AK436" s="52"/>
      <c r="AL436" s="239" t="str">
        <f t="shared" si="628"/>
        <v/>
      </c>
      <c r="AM436" s="239" t="str">
        <f t="shared" si="629"/>
        <v/>
      </c>
      <c r="AN436" s="239" t="str">
        <f t="shared" si="630"/>
        <v/>
      </c>
      <c r="AO436" s="239" t="str">
        <f t="shared" si="631"/>
        <v/>
      </c>
      <c r="AP436" s="239" t="str">
        <f t="shared" si="632"/>
        <v/>
      </c>
      <c r="AQ436" s="239" t="str">
        <f t="shared" si="633"/>
        <v/>
      </c>
      <c r="AR436" s="239" t="str">
        <f t="shared" si="634"/>
        <v/>
      </c>
      <c r="AS436" s="239" t="str">
        <f t="shared" si="635"/>
        <v/>
      </c>
      <c r="AT436" s="239" t="str">
        <f t="shared" si="636"/>
        <v/>
      </c>
      <c r="AU436" s="239" t="str">
        <f t="shared" si="610"/>
        <v/>
      </c>
      <c r="AV436" s="239" t="str">
        <f t="shared" si="611"/>
        <v/>
      </c>
      <c r="AW436" s="239" t="str">
        <f t="shared" si="612"/>
        <v/>
      </c>
      <c r="AX436" s="239" t="str">
        <f t="shared" si="613"/>
        <v/>
      </c>
      <c r="AY436" s="239" t="str">
        <f t="shared" si="614"/>
        <v/>
      </c>
      <c r="AZ436" s="239" t="str">
        <f t="shared" si="615"/>
        <v/>
      </c>
      <c r="BA436" s="239" t="str">
        <f t="shared" si="616"/>
        <v/>
      </c>
      <c r="BB436" s="239" t="str">
        <f t="shared" si="617"/>
        <v/>
      </c>
      <c r="BC436" s="239" t="str">
        <f t="shared" si="618"/>
        <v/>
      </c>
      <c r="BD436" s="239" t="str">
        <f t="shared" si="619"/>
        <v/>
      </c>
      <c r="BE436" s="239" t="str">
        <f t="shared" si="620"/>
        <v/>
      </c>
      <c r="BF436" s="239" t="str">
        <f t="shared" si="621"/>
        <v/>
      </c>
      <c r="BG436" s="239" t="str">
        <f t="shared" si="622"/>
        <v/>
      </c>
      <c r="BH436" s="239" t="str">
        <f t="shared" si="623"/>
        <v/>
      </c>
      <c r="BI436" s="239" t="str">
        <f t="shared" si="624"/>
        <v/>
      </c>
      <c r="BJ436" s="239" t="str">
        <f t="shared" si="625"/>
        <v/>
      </c>
      <c r="BK436" s="239" t="str">
        <f t="shared" si="626"/>
        <v/>
      </c>
      <c r="BL436" s="239" t="str">
        <f t="shared" si="627"/>
        <v/>
      </c>
      <c r="BN436" s="239" t="str">
        <f t="shared" si="637"/>
        <v/>
      </c>
      <c r="BO436" s="239" t="str">
        <f t="shared" si="638"/>
        <v/>
      </c>
      <c r="BP436" s="239" t="str">
        <f t="shared" si="639"/>
        <v/>
      </c>
      <c r="BQ436" s="239" t="str">
        <f t="shared" si="640"/>
        <v/>
      </c>
      <c r="BR436" s="239" t="str">
        <f t="shared" si="641"/>
        <v/>
      </c>
      <c r="BS436" s="239" t="str">
        <f t="shared" si="642"/>
        <v/>
      </c>
      <c r="BT436" s="239" t="str">
        <f t="shared" si="643"/>
        <v/>
      </c>
      <c r="BU436" s="239" t="str">
        <f t="shared" si="644"/>
        <v/>
      </c>
      <c r="BV436" s="239" t="str">
        <f t="shared" si="645"/>
        <v/>
      </c>
      <c r="BW436" s="239" t="str">
        <f t="shared" si="646"/>
        <v/>
      </c>
      <c r="BX436" s="239" t="str">
        <f t="shared" si="647"/>
        <v/>
      </c>
      <c r="BY436" s="239" t="str">
        <f t="shared" si="648"/>
        <v/>
      </c>
      <c r="BZ436" s="239" t="str">
        <f t="shared" si="649"/>
        <v/>
      </c>
      <c r="CA436" s="239" t="str">
        <f t="shared" si="650"/>
        <v/>
      </c>
      <c r="CB436" s="239" t="str">
        <f t="shared" si="651"/>
        <v/>
      </c>
      <c r="CC436" s="239" t="str">
        <f t="shared" si="652"/>
        <v/>
      </c>
      <c r="CD436" s="239" t="str">
        <f t="shared" si="653"/>
        <v/>
      </c>
      <c r="CE436" s="239" t="str">
        <f t="shared" si="654"/>
        <v/>
      </c>
      <c r="CF436" s="239" t="str">
        <f t="shared" si="655"/>
        <v/>
      </c>
      <c r="CG436" s="239" t="str">
        <f t="shared" si="656"/>
        <v/>
      </c>
      <c r="CH436" s="239" t="str">
        <f t="shared" si="657"/>
        <v/>
      </c>
      <c r="CI436" s="239" t="str">
        <f t="shared" si="658"/>
        <v/>
      </c>
      <c r="CJ436" s="239" t="str">
        <f t="shared" si="659"/>
        <v/>
      </c>
      <c r="CK436" s="239" t="str">
        <f t="shared" si="660"/>
        <v/>
      </c>
      <c r="CL436" s="239" t="str">
        <f t="shared" si="661"/>
        <v/>
      </c>
      <c r="CM436" s="239" t="str">
        <f t="shared" si="662"/>
        <v/>
      </c>
      <c r="CN436" s="239" t="str">
        <f t="shared" si="663"/>
        <v/>
      </c>
      <c r="CP436" s="239" t="str">
        <f t="shared" si="664"/>
        <v/>
      </c>
      <c r="CQ436" s="239" t="str">
        <f t="shared" si="665"/>
        <v/>
      </c>
      <c r="CR436" s="239" t="str">
        <f t="shared" si="666"/>
        <v/>
      </c>
      <c r="CS436" s="239" t="str">
        <f t="shared" si="667"/>
        <v/>
      </c>
      <c r="CT436" s="239" t="str">
        <f t="shared" si="668"/>
        <v/>
      </c>
      <c r="CU436" s="239" t="str">
        <f t="shared" si="669"/>
        <v/>
      </c>
      <c r="CV436" s="239" t="str">
        <f t="shared" si="670"/>
        <v/>
      </c>
      <c r="CW436" s="239" t="str">
        <f t="shared" si="671"/>
        <v/>
      </c>
      <c r="CX436" s="239" t="str">
        <f t="shared" si="672"/>
        <v/>
      </c>
      <c r="CY436" s="239" t="str">
        <f t="shared" si="673"/>
        <v/>
      </c>
      <c r="CZ436" s="239" t="str">
        <f t="shared" si="674"/>
        <v/>
      </c>
      <c r="DA436" s="239" t="str">
        <f t="shared" si="675"/>
        <v/>
      </c>
      <c r="DB436" s="239" t="str">
        <f t="shared" si="676"/>
        <v/>
      </c>
      <c r="DC436" s="239" t="str">
        <f t="shared" si="677"/>
        <v/>
      </c>
      <c r="DD436" s="239" t="str">
        <f t="shared" si="678"/>
        <v/>
      </c>
      <c r="DE436" s="239" t="str">
        <f t="shared" si="679"/>
        <v/>
      </c>
      <c r="DF436" s="239" t="str">
        <f t="shared" si="680"/>
        <v/>
      </c>
      <c r="DG436" s="239" t="str">
        <f t="shared" si="681"/>
        <v/>
      </c>
      <c r="DH436" s="239" t="str">
        <f t="shared" si="682"/>
        <v/>
      </c>
      <c r="DI436" s="239" t="str">
        <f t="shared" si="683"/>
        <v/>
      </c>
      <c r="DJ436" s="239" t="str">
        <f t="shared" si="684"/>
        <v/>
      </c>
      <c r="DK436" s="239" t="str">
        <f t="shared" si="685"/>
        <v/>
      </c>
      <c r="DL436" s="239" t="str">
        <f t="shared" si="686"/>
        <v/>
      </c>
      <c r="DM436" s="239" t="str">
        <f t="shared" si="687"/>
        <v/>
      </c>
      <c r="DN436" s="239" t="str">
        <f t="shared" si="688"/>
        <v/>
      </c>
      <c r="DO436" s="239" t="str">
        <f t="shared" si="689"/>
        <v/>
      </c>
      <c r="DP436" s="239" t="str">
        <f t="shared" si="690"/>
        <v/>
      </c>
    </row>
    <row r="437" spans="1:120" ht="35.25" hidden="1" customHeight="1" x14ac:dyDescent="0.25">
      <c r="A437" s="53" t="s">
        <v>4509</v>
      </c>
      <c r="B437" s="53">
        <v>117</v>
      </c>
      <c r="C437" s="53" t="s">
        <v>57</v>
      </c>
      <c r="D437" s="53" t="s">
        <v>1858</v>
      </c>
      <c r="E437" s="49">
        <v>2</v>
      </c>
      <c r="F437" s="53" t="s">
        <v>1881</v>
      </c>
      <c r="G437" s="53" t="str">
        <f t="shared" si="691"/>
        <v>117-2</v>
      </c>
      <c r="H437" s="53" t="s">
        <v>94</v>
      </c>
      <c r="I437" s="53" t="s">
        <v>196</v>
      </c>
      <c r="J437" s="53" t="s">
        <v>80</v>
      </c>
      <c r="K437" s="53" t="s">
        <v>80</v>
      </c>
      <c r="L437" s="53" t="s">
        <v>80</v>
      </c>
      <c r="M437" s="53" t="s">
        <v>80</v>
      </c>
      <c r="N437" s="53" t="s">
        <v>80</v>
      </c>
      <c r="O437" s="53" t="s">
        <v>80</v>
      </c>
      <c r="P437" s="53" t="s">
        <v>1882</v>
      </c>
      <c r="Q437" s="52">
        <v>0.8</v>
      </c>
      <c r="R437" s="52">
        <f>+Q437*Q436</f>
        <v>0.11200000000000002</v>
      </c>
      <c r="S437" s="53">
        <v>1</v>
      </c>
      <c r="T437" s="53" t="s">
        <v>84</v>
      </c>
      <c r="U437" s="53" t="s">
        <v>1883</v>
      </c>
      <c r="V437" s="23">
        <v>44958</v>
      </c>
      <c r="W437" s="23">
        <v>44985</v>
      </c>
      <c r="X437" s="53" t="s">
        <v>1862</v>
      </c>
      <c r="Y437" s="49" t="s">
        <v>97</v>
      </c>
      <c r="Z437" s="59" t="s">
        <v>100</v>
      </c>
      <c r="AA437" s="52">
        <v>1</v>
      </c>
      <c r="AB437" s="23" t="s">
        <v>1885</v>
      </c>
      <c r="AC437" s="23">
        <v>45288</v>
      </c>
      <c r="AD437" s="52">
        <v>1</v>
      </c>
      <c r="AE437" s="62" t="s">
        <v>1884</v>
      </c>
      <c r="AF437" s="23">
        <v>45288</v>
      </c>
      <c r="AG437" s="60" t="s">
        <v>79</v>
      </c>
      <c r="AH437" s="60">
        <v>1</v>
      </c>
      <c r="AI437" s="52">
        <f t="shared" si="609"/>
        <v>0.11200000000000002</v>
      </c>
      <c r="AJ437" s="52">
        <f t="shared" ref="AJ437:AJ438" si="696">+AI437/R437</f>
        <v>1</v>
      </c>
      <c r="AK437" s="52"/>
      <c r="AL437" s="239" t="str">
        <f t="shared" si="628"/>
        <v/>
      </c>
      <c r="AM437" s="239" t="str">
        <f t="shared" si="629"/>
        <v/>
      </c>
      <c r="AN437" s="239" t="str">
        <f t="shared" si="630"/>
        <v/>
      </c>
      <c r="AO437" s="239" t="str">
        <f t="shared" si="631"/>
        <v/>
      </c>
      <c r="AP437" s="239" t="str">
        <f t="shared" si="632"/>
        <v/>
      </c>
      <c r="AQ437" s="239" t="str">
        <f t="shared" si="633"/>
        <v/>
      </c>
      <c r="AR437" s="239" t="str">
        <f t="shared" si="634"/>
        <v/>
      </c>
      <c r="AS437" s="239" t="str">
        <f t="shared" si="635"/>
        <v/>
      </c>
      <c r="AT437" s="239" t="str">
        <f t="shared" si="636"/>
        <v/>
      </c>
      <c r="AU437" s="239" t="str">
        <f t="shared" si="610"/>
        <v/>
      </c>
      <c r="AV437" s="239" t="str">
        <f t="shared" si="611"/>
        <v/>
      </c>
      <c r="AW437" s="239" t="str">
        <f t="shared" si="612"/>
        <v/>
      </c>
      <c r="AX437" s="239" t="str">
        <f t="shared" si="613"/>
        <v/>
      </c>
      <c r="AY437" s="239" t="str">
        <f t="shared" si="614"/>
        <v/>
      </c>
      <c r="AZ437" s="239" t="str">
        <f t="shared" si="615"/>
        <v/>
      </c>
      <c r="BA437" s="239" t="str">
        <f t="shared" si="616"/>
        <v/>
      </c>
      <c r="BB437" s="239" t="str">
        <f t="shared" si="617"/>
        <v/>
      </c>
      <c r="BC437" s="239" t="str">
        <f t="shared" si="618"/>
        <v/>
      </c>
      <c r="BD437" s="239" t="str">
        <f t="shared" si="619"/>
        <v/>
      </c>
      <c r="BE437" s="239" t="str">
        <f t="shared" si="620"/>
        <v/>
      </c>
      <c r="BF437" s="239" t="str">
        <f t="shared" si="621"/>
        <v/>
      </c>
      <c r="BG437" s="239" t="str">
        <f t="shared" si="622"/>
        <v/>
      </c>
      <c r="BH437" s="239" t="str">
        <f t="shared" si="623"/>
        <v/>
      </c>
      <c r="BI437" s="239" t="str">
        <f t="shared" si="624"/>
        <v/>
      </c>
      <c r="BJ437" s="239" t="str">
        <f t="shared" si="625"/>
        <v/>
      </c>
      <c r="BK437" s="239" t="str">
        <f t="shared" si="626"/>
        <v/>
      </c>
      <c r="BL437" s="239" t="str">
        <f t="shared" si="627"/>
        <v/>
      </c>
      <c r="BN437" s="239" t="str">
        <f t="shared" si="637"/>
        <v/>
      </c>
      <c r="BO437" s="239" t="str">
        <f t="shared" si="638"/>
        <v/>
      </c>
      <c r="BP437" s="239" t="str">
        <f t="shared" si="639"/>
        <v/>
      </c>
      <c r="BQ437" s="239" t="str">
        <f t="shared" si="640"/>
        <v/>
      </c>
      <c r="BR437" s="239" t="str">
        <f t="shared" si="641"/>
        <v/>
      </c>
      <c r="BS437" s="239" t="str">
        <f t="shared" si="642"/>
        <v/>
      </c>
      <c r="BT437" s="239" t="str">
        <f t="shared" si="643"/>
        <v/>
      </c>
      <c r="BU437" s="239" t="str">
        <f t="shared" si="644"/>
        <v/>
      </c>
      <c r="BV437" s="239" t="str">
        <f t="shared" si="645"/>
        <v/>
      </c>
      <c r="BW437" s="239" t="str">
        <f t="shared" si="646"/>
        <v/>
      </c>
      <c r="BX437" s="239" t="str">
        <f t="shared" si="647"/>
        <v/>
      </c>
      <c r="BY437" s="239" t="str">
        <f t="shared" si="648"/>
        <v/>
      </c>
      <c r="BZ437" s="239" t="str">
        <f t="shared" si="649"/>
        <v/>
      </c>
      <c r="CA437" s="239" t="str">
        <f t="shared" si="650"/>
        <v/>
      </c>
      <c r="CB437" s="239" t="str">
        <f t="shared" si="651"/>
        <v/>
      </c>
      <c r="CC437" s="239" t="str">
        <f t="shared" si="652"/>
        <v/>
      </c>
      <c r="CD437" s="239" t="str">
        <f t="shared" si="653"/>
        <v/>
      </c>
      <c r="CE437" s="239" t="str">
        <f t="shared" si="654"/>
        <v/>
      </c>
      <c r="CF437" s="239" t="str">
        <f t="shared" si="655"/>
        <v/>
      </c>
      <c r="CG437" s="239" t="str">
        <f t="shared" si="656"/>
        <v/>
      </c>
      <c r="CH437" s="239" t="str">
        <f t="shared" si="657"/>
        <v/>
      </c>
      <c r="CI437" s="239" t="str">
        <f t="shared" si="658"/>
        <v/>
      </c>
      <c r="CJ437" s="239" t="str">
        <f t="shared" si="659"/>
        <v/>
      </c>
      <c r="CK437" s="239" t="str">
        <f t="shared" si="660"/>
        <v/>
      </c>
      <c r="CL437" s="239" t="str">
        <f t="shared" si="661"/>
        <v/>
      </c>
      <c r="CM437" s="239" t="str">
        <f t="shared" si="662"/>
        <v/>
      </c>
      <c r="CN437" s="239" t="str">
        <f t="shared" si="663"/>
        <v/>
      </c>
      <c r="CP437" s="239" t="str">
        <f t="shared" si="664"/>
        <v/>
      </c>
      <c r="CQ437" s="239" t="str">
        <f t="shared" si="665"/>
        <v/>
      </c>
      <c r="CR437" s="239" t="str">
        <f t="shared" si="666"/>
        <v/>
      </c>
      <c r="CS437" s="239" t="str">
        <f t="shared" si="667"/>
        <v/>
      </c>
      <c r="CT437" s="239" t="str">
        <f t="shared" si="668"/>
        <v/>
      </c>
      <c r="CU437" s="239" t="str">
        <f t="shared" si="669"/>
        <v/>
      </c>
      <c r="CV437" s="239" t="str">
        <f t="shared" si="670"/>
        <v/>
      </c>
      <c r="CW437" s="239" t="str">
        <f t="shared" si="671"/>
        <v/>
      </c>
      <c r="CX437" s="239" t="str">
        <f t="shared" si="672"/>
        <v/>
      </c>
      <c r="CY437" s="239" t="str">
        <f t="shared" si="673"/>
        <v/>
      </c>
      <c r="CZ437" s="239" t="str">
        <f t="shared" si="674"/>
        <v/>
      </c>
      <c r="DA437" s="239" t="str">
        <f t="shared" si="675"/>
        <v/>
      </c>
      <c r="DB437" s="239" t="str">
        <f t="shared" si="676"/>
        <v/>
      </c>
      <c r="DC437" s="239" t="str">
        <f t="shared" si="677"/>
        <v/>
      </c>
      <c r="DD437" s="239" t="str">
        <f t="shared" si="678"/>
        <v/>
      </c>
      <c r="DE437" s="239" t="str">
        <f t="shared" si="679"/>
        <v/>
      </c>
      <c r="DF437" s="239" t="str">
        <f t="shared" si="680"/>
        <v/>
      </c>
      <c r="DG437" s="239" t="str">
        <f t="shared" si="681"/>
        <v/>
      </c>
      <c r="DH437" s="239" t="str">
        <f t="shared" si="682"/>
        <v/>
      </c>
      <c r="DI437" s="239" t="str">
        <f t="shared" si="683"/>
        <v/>
      </c>
      <c r="DJ437" s="239" t="str">
        <f t="shared" si="684"/>
        <v/>
      </c>
      <c r="DK437" s="239" t="str">
        <f t="shared" si="685"/>
        <v/>
      </c>
      <c r="DL437" s="239" t="str">
        <f t="shared" si="686"/>
        <v/>
      </c>
      <c r="DM437" s="239" t="str">
        <f t="shared" si="687"/>
        <v/>
      </c>
      <c r="DN437" s="239" t="str">
        <f t="shared" si="688"/>
        <v/>
      </c>
      <c r="DO437" s="239" t="str">
        <f t="shared" si="689"/>
        <v/>
      </c>
      <c r="DP437" s="239" t="str">
        <f t="shared" si="690"/>
        <v/>
      </c>
    </row>
    <row r="438" spans="1:120" ht="35.25" hidden="1" customHeight="1" x14ac:dyDescent="0.25">
      <c r="A438" s="53" t="s">
        <v>4509</v>
      </c>
      <c r="B438" s="53">
        <v>117</v>
      </c>
      <c r="C438" s="53" t="s">
        <v>57</v>
      </c>
      <c r="D438" s="53" t="s">
        <v>1858</v>
      </c>
      <c r="E438" s="49">
        <v>2</v>
      </c>
      <c r="F438" s="53" t="s">
        <v>1886</v>
      </c>
      <c r="G438" s="53" t="str">
        <f t="shared" si="691"/>
        <v>117-2</v>
      </c>
      <c r="H438" s="53" t="s">
        <v>94</v>
      </c>
      <c r="I438" s="53" t="s">
        <v>196</v>
      </c>
      <c r="J438" s="53" t="s">
        <v>80</v>
      </c>
      <c r="K438" s="53" t="s">
        <v>80</v>
      </c>
      <c r="L438" s="53" t="s">
        <v>80</v>
      </c>
      <c r="M438" s="53" t="s">
        <v>80</v>
      </c>
      <c r="N438" s="53" t="s">
        <v>80</v>
      </c>
      <c r="O438" s="53" t="s">
        <v>80</v>
      </c>
      <c r="P438" s="53" t="s">
        <v>1887</v>
      </c>
      <c r="Q438" s="52">
        <v>0.2</v>
      </c>
      <c r="R438" s="52">
        <f>+Q438*Q436</f>
        <v>2.8000000000000004E-2</v>
      </c>
      <c r="S438" s="53">
        <v>100</v>
      </c>
      <c r="T438" s="53" t="s">
        <v>301</v>
      </c>
      <c r="U438" s="53" t="s">
        <v>987</v>
      </c>
      <c r="V438" s="23">
        <v>44986</v>
      </c>
      <c r="W438" s="23">
        <v>45289</v>
      </c>
      <c r="X438" s="53" t="s">
        <v>1862</v>
      </c>
      <c r="Y438" s="49" t="s">
        <v>87</v>
      </c>
      <c r="Z438" s="59" t="s">
        <v>100</v>
      </c>
      <c r="AA438" s="52">
        <v>1</v>
      </c>
      <c r="AB438" s="23" t="s">
        <v>1885</v>
      </c>
      <c r="AC438" s="23">
        <v>45288</v>
      </c>
      <c r="AD438" s="52">
        <v>1</v>
      </c>
      <c r="AE438" s="23" t="s">
        <v>1888</v>
      </c>
      <c r="AF438" s="23">
        <v>45288</v>
      </c>
      <c r="AG438" s="52" t="s">
        <v>79</v>
      </c>
      <c r="AH438" s="52">
        <v>1</v>
      </c>
      <c r="AI438" s="52">
        <f t="shared" si="609"/>
        <v>2.8000000000000004E-2</v>
      </c>
      <c r="AJ438" s="52">
        <f t="shared" si="696"/>
        <v>1</v>
      </c>
      <c r="AK438" s="52"/>
      <c r="AL438" s="239" t="str">
        <f t="shared" si="628"/>
        <v/>
      </c>
      <c r="AM438" s="239" t="str">
        <f t="shared" si="629"/>
        <v/>
      </c>
      <c r="AN438" s="239" t="str">
        <f t="shared" si="630"/>
        <v/>
      </c>
      <c r="AO438" s="239" t="str">
        <f t="shared" si="631"/>
        <v/>
      </c>
      <c r="AP438" s="239" t="str">
        <f t="shared" si="632"/>
        <v/>
      </c>
      <c r="AQ438" s="239" t="str">
        <f t="shared" si="633"/>
        <v/>
      </c>
      <c r="AR438" s="239" t="str">
        <f t="shared" si="634"/>
        <v/>
      </c>
      <c r="AS438" s="239" t="str">
        <f t="shared" si="635"/>
        <v/>
      </c>
      <c r="AT438" s="239" t="str">
        <f t="shared" si="636"/>
        <v/>
      </c>
      <c r="AU438" s="239" t="str">
        <f t="shared" si="610"/>
        <v/>
      </c>
      <c r="AV438" s="239" t="str">
        <f t="shared" si="611"/>
        <v/>
      </c>
      <c r="AW438" s="239" t="str">
        <f t="shared" si="612"/>
        <v/>
      </c>
      <c r="AX438" s="239" t="str">
        <f t="shared" si="613"/>
        <v/>
      </c>
      <c r="AY438" s="239" t="str">
        <f t="shared" si="614"/>
        <v/>
      </c>
      <c r="AZ438" s="239" t="str">
        <f t="shared" si="615"/>
        <v/>
      </c>
      <c r="BA438" s="239" t="str">
        <f t="shared" si="616"/>
        <v/>
      </c>
      <c r="BB438" s="239" t="str">
        <f t="shared" si="617"/>
        <v/>
      </c>
      <c r="BC438" s="239" t="str">
        <f t="shared" si="618"/>
        <v/>
      </c>
      <c r="BD438" s="239" t="str">
        <f t="shared" si="619"/>
        <v/>
      </c>
      <c r="BE438" s="239" t="str">
        <f t="shared" si="620"/>
        <v/>
      </c>
      <c r="BF438" s="239" t="str">
        <f t="shared" si="621"/>
        <v/>
      </c>
      <c r="BG438" s="239" t="str">
        <f t="shared" si="622"/>
        <v/>
      </c>
      <c r="BH438" s="239" t="str">
        <f t="shared" si="623"/>
        <v/>
      </c>
      <c r="BI438" s="239" t="str">
        <f t="shared" si="624"/>
        <v/>
      </c>
      <c r="BJ438" s="239" t="str">
        <f t="shared" si="625"/>
        <v/>
      </c>
      <c r="BK438" s="239" t="str">
        <f t="shared" si="626"/>
        <v/>
      </c>
      <c r="BL438" s="239" t="str">
        <f t="shared" si="627"/>
        <v/>
      </c>
      <c r="BN438" s="239" t="str">
        <f t="shared" si="637"/>
        <v/>
      </c>
      <c r="BO438" s="239" t="str">
        <f t="shared" si="638"/>
        <v/>
      </c>
      <c r="BP438" s="239" t="str">
        <f t="shared" si="639"/>
        <v/>
      </c>
      <c r="BQ438" s="239" t="str">
        <f t="shared" si="640"/>
        <v/>
      </c>
      <c r="BR438" s="239" t="str">
        <f t="shared" si="641"/>
        <v/>
      </c>
      <c r="BS438" s="239" t="str">
        <f t="shared" si="642"/>
        <v/>
      </c>
      <c r="BT438" s="239" t="str">
        <f t="shared" si="643"/>
        <v/>
      </c>
      <c r="BU438" s="239" t="str">
        <f t="shared" si="644"/>
        <v/>
      </c>
      <c r="BV438" s="239" t="str">
        <f t="shared" si="645"/>
        <v/>
      </c>
      <c r="BW438" s="239" t="str">
        <f t="shared" si="646"/>
        <v/>
      </c>
      <c r="BX438" s="239" t="str">
        <f t="shared" si="647"/>
        <v/>
      </c>
      <c r="BY438" s="239" t="str">
        <f t="shared" si="648"/>
        <v/>
      </c>
      <c r="BZ438" s="239" t="str">
        <f t="shared" si="649"/>
        <v/>
      </c>
      <c r="CA438" s="239" t="str">
        <f t="shared" si="650"/>
        <v/>
      </c>
      <c r="CB438" s="239" t="str">
        <f t="shared" si="651"/>
        <v/>
      </c>
      <c r="CC438" s="239" t="str">
        <f t="shared" si="652"/>
        <v/>
      </c>
      <c r="CD438" s="239" t="str">
        <f t="shared" si="653"/>
        <v/>
      </c>
      <c r="CE438" s="239" t="str">
        <f t="shared" si="654"/>
        <v/>
      </c>
      <c r="CF438" s="239" t="str">
        <f t="shared" si="655"/>
        <v/>
      </c>
      <c r="CG438" s="239" t="str">
        <f t="shared" si="656"/>
        <v/>
      </c>
      <c r="CH438" s="239" t="str">
        <f t="shared" si="657"/>
        <v/>
      </c>
      <c r="CI438" s="239" t="str">
        <f t="shared" si="658"/>
        <v/>
      </c>
      <c r="CJ438" s="239" t="str">
        <f t="shared" si="659"/>
        <v/>
      </c>
      <c r="CK438" s="239" t="str">
        <f t="shared" si="660"/>
        <v/>
      </c>
      <c r="CL438" s="239" t="str">
        <f t="shared" si="661"/>
        <v/>
      </c>
      <c r="CM438" s="239" t="str">
        <f t="shared" si="662"/>
        <v/>
      </c>
      <c r="CN438" s="239" t="str">
        <f t="shared" si="663"/>
        <v/>
      </c>
      <c r="CP438" s="239" t="str">
        <f t="shared" si="664"/>
        <v/>
      </c>
      <c r="CQ438" s="239" t="str">
        <f t="shared" si="665"/>
        <v/>
      </c>
      <c r="CR438" s="239" t="str">
        <f t="shared" si="666"/>
        <v/>
      </c>
      <c r="CS438" s="239" t="str">
        <f t="shared" si="667"/>
        <v/>
      </c>
      <c r="CT438" s="239" t="str">
        <f t="shared" si="668"/>
        <v/>
      </c>
      <c r="CU438" s="239" t="str">
        <f t="shared" si="669"/>
        <v/>
      </c>
      <c r="CV438" s="239" t="str">
        <f t="shared" si="670"/>
        <v/>
      </c>
      <c r="CW438" s="239" t="str">
        <f t="shared" si="671"/>
        <v/>
      </c>
      <c r="CX438" s="239" t="str">
        <f t="shared" si="672"/>
        <v/>
      </c>
      <c r="CY438" s="239" t="str">
        <f t="shared" si="673"/>
        <v/>
      </c>
      <c r="CZ438" s="239" t="str">
        <f t="shared" si="674"/>
        <v/>
      </c>
      <c r="DA438" s="239" t="str">
        <f t="shared" si="675"/>
        <v/>
      </c>
      <c r="DB438" s="239" t="str">
        <f t="shared" si="676"/>
        <v/>
      </c>
      <c r="DC438" s="239" t="str">
        <f t="shared" si="677"/>
        <v/>
      </c>
      <c r="DD438" s="239" t="str">
        <f t="shared" si="678"/>
        <v/>
      </c>
      <c r="DE438" s="239" t="str">
        <f t="shared" si="679"/>
        <v/>
      </c>
      <c r="DF438" s="239" t="str">
        <f t="shared" si="680"/>
        <v/>
      </c>
      <c r="DG438" s="239" t="str">
        <f t="shared" si="681"/>
        <v/>
      </c>
      <c r="DH438" s="239" t="str">
        <f t="shared" si="682"/>
        <v/>
      </c>
      <c r="DI438" s="239" t="str">
        <f t="shared" si="683"/>
        <v/>
      </c>
      <c r="DJ438" s="239" t="str">
        <f t="shared" si="684"/>
        <v/>
      </c>
      <c r="DK438" s="239" t="str">
        <f t="shared" si="685"/>
        <v/>
      </c>
      <c r="DL438" s="239" t="str">
        <f t="shared" si="686"/>
        <v/>
      </c>
      <c r="DM438" s="239" t="str">
        <f t="shared" si="687"/>
        <v/>
      </c>
      <c r="DN438" s="239" t="str">
        <f t="shared" si="688"/>
        <v/>
      </c>
      <c r="DO438" s="239" t="str">
        <f t="shared" si="689"/>
        <v/>
      </c>
      <c r="DP438" s="239" t="str">
        <f t="shared" si="690"/>
        <v/>
      </c>
    </row>
    <row r="439" spans="1:120" ht="35.25" hidden="1" customHeight="1" x14ac:dyDescent="0.25">
      <c r="A439" s="49" t="s">
        <v>4509</v>
      </c>
      <c r="B439" s="49">
        <v>117</v>
      </c>
      <c r="C439" s="49" t="s">
        <v>57</v>
      </c>
      <c r="D439" s="49" t="s">
        <v>1858</v>
      </c>
      <c r="E439" s="49">
        <v>2</v>
      </c>
      <c r="F439" s="49" t="s">
        <v>1889</v>
      </c>
      <c r="G439" s="49" t="str">
        <f t="shared" si="691"/>
        <v>117-3</v>
      </c>
      <c r="H439" s="49" t="s">
        <v>75</v>
      </c>
      <c r="I439" s="49" t="s">
        <v>196</v>
      </c>
      <c r="J439" s="49" t="s">
        <v>123</v>
      </c>
      <c r="K439" s="49" t="s">
        <v>144</v>
      </c>
      <c r="L439" s="49" t="s">
        <v>125</v>
      </c>
      <c r="M439" s="49" t="s">
        <v>836</v>
      </c>
      <c r="N439" s="49" t="s">
        <v>1528</v>
      </c>
      <c r="O439" s="49" t="s">
        <v>1876</v>
      </c>
      <c r="P439" s="49" t="s">
        <v>1890</v>
      </c>
      <c r="Q439" s="50">
        <v>0.15</v>
      </c>
      <c r="R439" s="50"/>
      <c r="S439" s="49">
        <v>100</v>
      </c>
      <c r="T439" s="49" t="s">
        <v>301</v>
      </c>
      <c r="U439" s="49" t="s">
        <v>1891</v>
      </c>
      <c r="V439" s="51">
        <v>44936</v>
      </c>
      <c r="W439" s="51">
        <v>45289</v>
      </c>
      <c r="X439" s="49" t="s">
        <v>1862</v>
      </c>
      <c r="Y439" s="49" t="s">
        <v>87</v>
      </c>
      <c r="Z439" s="59" t="s">
        <v>100</v>
      </c>
      <c r="AA439" s="52">
        <v>1</v>
      </c>
      <c r="AB439" s="23" t="s">
        <v>1892</v>
      </c>
      <c r="AC439" s="23">
        <v>45288</v>
      </c>
      <c r="AD439" s="52">
        <v>1</v>
      </c>
      <c r="AE439" s="23" t="s">
        <v>1893</v>
      </c>
      <c r="AF439" s="23">
        <v>45288</v>
      </c>
      <c r="AG439" s="52"/>
      <c r="AH439" s="52" t="s">
        <v>92</v>
      </c>
      <c r="AI439" s="52">
        <f t="shared" si="609"/>
        <v>0.15</v>
      </c>
      <c r="AJ439" s="52"/>
      <c r="AK439" s="52"/>
      <c r="AL439" s="239" t="str">
        <f t="shared" si="628"/>
        <v/>
      </c>
      <c r="AM439" s="239" t="str">
        <f t="shared" si="629"/>
        <v/>
      </c>
      <c r="AN439" s="239" t="str">
        <f t="shared" si="630"/>
        <v/>
      </c>
      <c r="AO439" s="239" t="str">
        <f t="shared" si="631"/>
        <v/>
      </c>
      <c r="AP439" s="239" t="str">
        <f t="shared" si="632"/>
        <v/>
      </c>
      <c r="AQ439" s="239" t="str">
        <f t="shared" si="633"/>
        <v/>
      </c>
      <c r="AR439" s="239" t="str">
        <f t="shared" si="634"/>
        <v/>
      </c>
      <c r="AS439" s="239" t="str">
        <f t="shared" si="635"/>
        <v/>
      </c>
      <c r="AT439" s="239" t="str">
        <f t="shared" si="636"/>
        <v/>
      </c>
      <c r="AU439" s="239" t="str">
        <f t="shared" si="610"/>
        <v/>
      </c>
      <c r="AV439" s="239" t="str">
        <f t="shared" si="611"/>
        <v/>
      </c>
      <c r="AW439" s="239" t="str">
        <f t="shared" si="612"/>
        <v/>
      </c>
      <c r="AX439" s="239" t="str">
        <f t="shared" si="613"/>
        <v/>
      </c>
      <c r="AY439" s="239" t="str">
        <f t="shared" si="614"/>
        <v/>
      </c>
      <c r="AZ439" s="239" t="str">
        <f t="shared" si="615"/>
        <v/>
      </c>
      <c r="BA439" s="239" t="str">
        <f t="shared" si="616"/>
        <v/>
      </c>
      <c r="BB439" s="239" t="str">
        <f t="shared" si="617"/>
        <v/>
      </c>
      <c r="BC439" s="239" t="str">
        <f t="shared" si="618"/>
        <v/>
      </c>
      <c r="BD439" s="239" t="str">
        <f t="shared" si="619"/>
        <v/>
      </c>
      <c r="BE439" s="239" t="str">
        <f t="shared" si="620"/>
        <v/>
      </c>
      <c r="BF439" s="239" t="str">
        <f t="shared" si="621"/>
        <v/>
      </c>
      <c r="BG439" s="239" t="str">
        <f t="shared" si="622"/>
        <v/>
      </c>
      <c r="BH439" s="239" t="str">
        <f t="shared" si="623"/>
        <v/>
      </c>
      <c r="BI439" s="239" t="str">
        <f t="shared" si="624"/>
        <v/>
      </c>
      <c r="BJ439" s="239" t="str">
        <f t="shared" si="625"/>
        <v/>
      </c>
      <c r="BK439" s="239" t="str">
        <f t="shared" si="626"/>
        <v/>
      </c>
      <c r="BL439" s="239" t="str">
        <f t="shared" si="627"/>
        <v/>
      </c>
      <c r="BN439" s="239" t="str">
        <f t="shared" si="637"/>
        <v/>
      </c>
      <c r="BO439" s="239" t="str">
        <f t="shared" si="638"/>
        <v/>
      </c>
      <c r="BP439" s="239" t="str">
        <f t="shared" si="639"/>
        <v/>
      </c>
      <c r="BQ439" s="239" t="str">
        <f t="shared" si="640"/>
        <v/>
      </c>
      <c r="BR439" s="239" t="str">
        <f t="shared" si="641"/>
        <v/>
      </c>
      <c r="BS439" s="239" t="str">
        <f t="shared" si="642"/>
        <v/>
      </c>
      <c r="BT439" s="239" t="str">
        <f t="shared" si="643"/>
        <v/>
      </c>
      <c r="BU439" s="239" t="str">
        <f t="shared" si="644"/>
        <v/>
      </c>
      <c r="BV439" s="239" t="str">
        <f t="shared" si="645"/>
        <v/>
      </c>
      <c r="BW439" s="239" t="str">
        <f t="shared" si="646"/>
        <v/>
      </c>
      <c r="BX439" s="239" t="str">
        <f t="shared" si="647"/>
        <v/>
      </c>
      <c r="BY439" s="239" t="str">
        <f t="shared" si="648"/>
        <v/>
      </c>
      <c r="BZ439" s="239" t="str">
        <f t="shared" si="649"/>
        <v/>
      </c>
      <c r="CA439" s="239" t="str">
        <f t="shared" si="650"/>
        <v/>
      </c>
      <c r="CB439" s="239" t="str">
        <f t="shared" si="651"/>
        <v/>
      </c>
      <c r="CC439" s="239" t="str">
        <f t="shared" si="652"/>
        <v/>
      </c>
      <c r="CD439" s="239" t="str">
        <f t="shared" si="653"/>
        <v/>
      </c>
      <c r="CE439" s="239" t="str">
        <f t="shared" si="654"/>
        <v/>
      </c>
      <c r="CF439" s="239" t="str">
        <f t="shared" si="655"/>
        <v/>
      </c>
      <c r="CG439" s="239" t="str">
        <f t="shared" si="656"/>
        <v/>
      </c>
      <c r="CH439" s="239" t="str">
        <f t="shared" si="657"/>
        <v/>
      </c>
      <c r="CI439" s="239" t="str">
        <f t="shared" si="658"/>
        <v/>
      </c>
      <c r="CJ439" s="239" t="str">
        <f t="shared" si="659"/>
        <v/>
      </c>
      <c r="CK439" s="239" t="str">
        <f t="shared" si="660"/>
        <v/>
      </c>
      <c r="CL439" s="239" t="str">
        <f t="shared" si="661"/>
        <v/>
      </c>
      <c r="CM439" s="239" t="str">
        <f t="shared" si="662"/>
        <v/>
      </c>
      <c r="CN439" s="239" t="str">
        <f t="shared" si="663"/>
        <v/>
      </c>
      <c r="CP439" s="239" t="str">
        <f t="shared" si="664"/>
        <v/>
      </c>
      <c r="CQ439" s="239" t="str">
        <f t="shared" si="665"/>
        <v/>
      </c>
      <c r="CR439" s="239" t="str">
        <f t="shared" si="666"/>
        <v/>
      </c>
      <c r="CS439" s="239" t="str">
        <f t="shared" si="667"/>
        <v/>
      </c>
      <c r="CT439" s="239" t="str">
        <f t="shared" si="668"/>
        <v/>
      </c>
      <c r="CU439" s="239" t="str">
        <f t="shared" si="669"/>
        <v/>
      </c>
      <c r="CV439" s="239" t="str">
        <f t="shared" si="670"/>
        <v/>
      </c>
      <c r="CW439" s="239" t="str">
        <f t="shared" si="671"/>
        <v/>
      </c>
      <c r="CX439" s="239" t="str">
        <f t="shared" si="672"/>
        <v/>
      </c>
      <c r="CY439" s="239" t="str">
        <f t="shared" si="673"/>
        <v/>
      </c>
      <c r="CZ439" s="239" t="str">
        <f t="shared" si="674"/>
        <v/>
      </c>
      <c r="DA439" s="239" t="str">
        <f t="shared" si="675"/>
        <v/>
      </c>
      <c r="DB439" s="239" t="str">
        <f t="shared" si="676"/>
        <v/>
      </c>
      <c r="DC439" s="239" t="str">
        <f t="shared" si="677"/>
        <v/>
      </c>
      <c r="DD439" s="239" t="str">
        <f t="shared" si="678"/>
        <v/>
      </c>
      <c r="DE439" s="239" t="str">
        <f t="shared" si="679"/>
        <v/>
      </c>
      <c r="DF439" s="239" t="str">
        <f t="shared" si="680"/>
        <v/>
      </c>
      <c r="DG439" s="239" t="str">
        <f t="shared" si="681"/>
        <v/>
      </c>
      <c r="DH439" s="239" t="str">
        <f t="shared" si="682"/>
        <v/>
      </c>
      <c r="DI439" s="239" t="str">
        <f t="shared" si="683"/>
        <v/>
      </c>
      <c r="DJ439" s="239" t="str">
        <f t="shared" si="684"/>
        <v/>
      </c>
      <c r="DK439" s="239" t="str">
        <f t="shared" si="685"/>
        <v/>
      </c>
      <c r="DL439" s="239" t="str">
        <f t="shared" si="686"/>
        <v/>
      </c>
      <c r="DM439" s="239" t="str">
        <f t="shared" si="687"/>
        <v/>
      </c>
      <c r="DN439" s="239" t="str">
        <f t="shared" si="688"/>
        <v/>
      </c>
      <c r="DO439" s="239" t="str">
        <f t="shared" si="689"/>
        <v/>
      </c>
      <c r="DP439" s="239" t="str">
        <f t="shared" si="690"/>
        <v/>
      </c>
    </row>
    <row r="440" spans="1:120" ht="35.25" hidden="1" customHeight="1" x14ac:dyDescent="0.25">
      <c r="A440" s="53" t="s">
        <v>4509</v>
      </c>
      <c r="B440" s="53">
        <v>117</v>
      </c>
      <c r="C440" s="53" t="s">
        <v>57</v>
      </c>
      <c r="D440" s="53" t="s">
        <v>1858</v>
      </c>
      <c r="E440" s="49">
        <v>2</v>
      </c>
      <c r="F440" s="53" t="s">
        <v>1894</v>
      </c>
      <c r="G440" s="53" t="str">
        <f t="shared" si="691"/>
        <v>117-3</v>
      </c>
      <c r="H440" s="53" t="s">
        <v>94</v>
      </c>
      <c r="I440" s="53" t="s">
        <v>196</v>
      </c>
      <c r="J440" s="53" t="s">
        <v>80</v>
      </c>
      <c r="K440" s="53" t="s">
        <v>80</v>
      </c>
      <c r="L440" s="53" t="s">
        <v>80</v>
      </c>
      <c r="M440" s="53" t="s">
        <v>80</v>
      </c>
      <c r="N440" s="53" t="s">
        <v>80</v>
      </c>
      <c r="O440" s="53" t="s">
        <v>80</v>
      </c>
      <c r="P440" s="53" t="s">
        <v>1895</v>
      </c>
      <c r="Q440" s="52">
        <v>0.3</v>
      </c>
      <c r="R440" s="52">
        <f>+Q440*Q439</f>
        <v>4.4999999999999998E-2</v>
      </c>
      <c r="S440" s="53">
        <v>2</v>
      </c>
      <c r="T440" s="53" t="s">
        <v>84</v>
      </c>
      <c r="U440" s="53" t="s">
        <v>1896</v>
      </c>
      <c r="V440" s="23">
        <v>44936</v>
      </c>
      <c r="W440" s="23">
        <v>44957</v>
      </c>
      <c r="X440" s="53" t="s">
        <v>1862</v>
      </c>
      <c r="Y440" s="49" t="s">
        <v>97</v>
      </c>
      <c r="Z440" s="59" t="s">
        <v>100</v>
      </c>
      <c r="AA440" s="60">
        <v>1</v>
      </c>
      <c r="AB440" s="62" t="s">
        <v>1897</v>
      </c>
      <c r="AC440" s="62">
        <v>44957</v>
      </c>
      <c r="AD440" s="60">
        <v>1</v>
      </c>
      <c r="AE440" s="62" t="s">
        <v>1898</v>
      </c>
      <c r="AF440" s="62">
        <v>44957</v>
      </c>
      <c r="AG440" s="60" t="s">
        <v>79</v>
      </c>
      <c r="AH440" s="60">
        <v>1</v>
      </c>
      <c r="AI440" s="52">
        <f t="shared" si="609"/>
        <v>4.4999999999999998E-2</v>
      </c>
      <c r="AJ440" s="52">
        <f t="shared" ref="AJ440:AJ441" si="697">+AI440/R440</f>
        <v>1</v>
      </c>
      <c r="AK440" s="52"/>
      <c r="AL440" s="239" t="str">
        <f t="shared" si="628"/>
        <v/>
      </c>
      <c r="AM440" s="239" t="str">
        <f t="shared" si="629"/>
        <v/>
      </c>
      <c r="AN440" s="239" t="str">
        <f t="shared" si="630"/>
        <v/>
      </c>
      <c r="AO440" s="239" t="str">
        <f t="shared" si="631"/>
        <v/>
      </c>
      <c r="AP440" s="239" t="str">
        <f t="shared" si="632"/>
        <v/>
      </c>
      <c r="AQ440" s="239" t="str">
        <f t="shared" si="633"/>
        <v/>
      </c>
      <c r="AR440" s="239" t="str">
        <f t="shared" si="634"/>
        <v/>
      </c>
      <c r="AS440" s="239" t="str">
        <f t="shared" si="635"/>
        <v/>
      </c>
      <c r="AT440" s="239" t="str">
        <f t="shared" si="636"/>
        <v/>
      </c>
      <c r="AU440" s="239" t="str">
        <f t="shared" si="610"/>
        <v/>
      </c>
      <c r="AV440" s="239" t="str">
        <f t="shared" si="611"/>
        <v/>
      </c>
      <c r="AW440" s="239" t="str">
        <f t="shared" si="612"/>
        <v/>
      </c>
      <c r="AX440" s="239" t="str">
        <f t="shared" si="613"/>
        <v/>
      </c>
      <c r="AY440" s="239" t="str">
        <f t="shared" si="614"/>
        <v/>
      </c>
      <c r="AZ440" s="239" t="str">
        <f t="shared" si="615"/>
        <v/>
      </c>
      <c r="BA440" s="239" t="str">
        <f t="shared" si="616"/>
        <v/>
      </c>
      <c r="BB440" s="239" t="str">
        <f t="shared" si="617"/>
        <v/>
      </c>
      <c r="BC440" s="239" t="str">
        <f t="shared" si="618"/>
        <v/>
      </c>
      <c r="BD440" s="239" t="str">
        <f t="shared" si="619"/>
        <v/>
      </c>
      <c r="BE440" s="239" t="str">
        <f t="shared" si="620"/>
        <v/>
      </c>
      <c r="BF440" s="239" t="str">
        <f t="shared" si="621"/>
        <v/>
      </c>
      <c r="BG440" s="239" t="str">
        <f t="shared" si="622"/>
        <v/>
      </c>
      <c r="BH440" s="239" t="str">
        <f t="shared" si="623"/>
        <v/>
      </c>
      <c r="BI440" s="239" t="str">
        <f t="shared" si="624"/>
        <v/>
      </c>
      <c r="BJ440" s="239" t="str">
        <f t="shared" si="625"/>
        <v/>
      </c>
      <c r="BK440" s="239" t="str">
        <f t="shared" si="626"/>
        <v/>
      </c>
      <c r="BL440" s="239" t="str">
        <f t="shared" si="627"/>
        <v/>
      </c>
      <c r="BN440" s="239" t="str">
        <f t="shared" si="637"/>
        <v/>
      </c>
      <c r="BO440" s="239" t="str">
        <f t="shared" si="638"/>
        <v/>
      </c>
      <c r="BP440" s="239" t="str">
        <f t="shared" si="639"/>
        <v/>
      </c>
      <c r="BQ440" s="239" t="str">
        <f t="shared" si="640"/>
        <v/>
      </c>
      <c r="BR440" s="239" t="str">
        <f t="shared" si="641"/>
        <v/>
      </c>
      <c r="BS440" s="239" t="str">
        <f t="shared" si="642"/>
        <v/>
      </c>
      <c r="BT440" s="239" t="str">
        <f t="shared" si="643"/>
        <v/>
      </c>
      <c r="BU440" s="239" t="str">
        <f t="shared" si="644"/>
        <v/>
      </c>
      <c r="BV440" s="239" t="str">
        <f t="shared" si="645"/>
        <v/>
      </c>
      <c r="BW440" s="239" t="str">
        <f t="shared" si="646"/>
        <v/>
      </c>
      <c r="BX440" s="239" t="str">
        <f t="shared" si="647"/>
        <v/>
      </c>
      <c r="BY440" s="239" t="str">
        <f t="shared" si="648"/>
        <v/>
      </c>
      <c r="BZ440" s="239" t="str">
        <f t="shared" si="649"/>
        <v/>
      </c>
      <c r="CA440" s="239" t="str">
        <f t="shared" si="650"/>
        <v/>
      </c>
      <c r="CB440" s="239" t="str">
        <f t="shared" si="651"/>
        <v/>
      </c>
      <c r="CC440" s="239" t="str">
        <f t="shared" si="652"/>
        <v/>
      </c>
      <c r="CD440" s="239" t="str">
        <f t="shared" si="653"/>
        <v/>
      </c>
      <c r="CE440" s="239" t="str">
        <f t="shared" si="654"/>
        <v/>
      </c>
      <c r="CF440" s="239" t="str">
        <f t="shared" si="655"/>
        <v/>
      </c>
      <c r="CG440" s="239" t="str">
        <f t="shared" si="656"/>
        <v/>
      </c>
      <c r="CH440" s="239" t="str">
        <f t="shared" si="657"/>
        <v/>
      </c>
      <c r="CI440" s="239" t="str">
        <f t="shared" si="658"/>
        <v/>
      </c>
      <c r="CJ440" s="239" t="str">
        <f t="shared" si="659"/>
        <v/>
      </c>
      <c r="CK440" s="239" t="str">
        <f t="shared" si="660"/>
        <v/>
      </c>
      <c r="CL440" s="239" t="str">
        <f t="shared" si="661"/>
        <v/>
      </c>
      <c r="CM440" s="239" t="str">
        <f t="shared" si="662"/>
        <v/>
      </c>
      <c r="CN440" s="239" t="str">
        <f t="shared" si="663"/>
        <v/>
      </c>
      <c r="CP440" s="239" t="str">
        <f t="shared" si="664"/>
        <v/>
      </c>
      <c r="CQ440" s="239" t="str">
        <f t="shared" si="665"/>
        <v/>
      </c>
      <c r="CR440" s="239" t="str">
        <f t="shared" si="666"/>
        <v/>
      </c>
      <c r="CS440" s="239" t="str">
        <f t="shared" si="667"/>
        <v/>
      </c>
      <c r="CT440" s="239" t="str">
        <f t="shared" si="668"/>
        <v/>
      </c>
      <c r="CU440" s="239" t="str">
        <f t="shared" si="669"/>
        <v/>
      </c>
      <c r="CV440" s="239" t="str">
        <f t="shared" si="670"/>
        <v/>
      </c>
      <c r="CW440" s="239" t="str">
        <f t="shared" si="671"/>
        <v/>
      </c>
      <c r="CX440" s="239" t="str">
        <f t="shared" si="672"/>
        <v/>
      </c>
      <c r="CY440" s="239" t="str">
        <f t="shared" si="673"/>
        <v/>
      </c>
      <c r="CZ440" s="239" t="str">
        <f t="shared" si="674"/>
        <v/>
      </c>
      <c r="DA440" s="239" t="str">
        <f t="shared" si="675"/>
        <v/>
      </c>
      <c r="DB440" s="239" t="str">
        <f t="shared" si="676"/>
        <v/>
      </c>
      <c r="DC440" s="239" t="str">
        <f t="shared" si="677"/>
        <v/>
      </c>
      <c r="DD440" s="239" t="str">
        <f t="shared" si="678"/>
        <v/>
      </c>
      <c r="DE440" s="239" t="str">
        <f t="shared" si="679"/>
        <v/>
      </c>
      <c r="DF440" s="239" t="str">
        <f t="shared" si="680"/>
        <v/>
      </c>
      <c r="DG440" s="239" t="str">
        <f t="shared" si="681"/>
        <v/>
      </c>
      <c r="DH440" s="239" t="str">
        <f t="shared" si="682"/>
        <v/>
      </c>
      <c r="DI440" s="239" t="str">
        <f t="shared" si="683"/>
        <v/>
      </c>
      <c r="DJ440" s="239" t="str">
        <f t="shared" si="684"/>
        <v/>
      </c>
      <c r="DK440" s="239" t="str">
        <f t="shared" si="685"/>
        <v/>
      </c>
      <c r="DL440" s="239" t="str">
        <f t="shared" si="686"/>
        <v/>
      </c>
      <c r="DM440" s="239" t="str">
        <f t="shared" si="687"/>
        <v/>
      </c>
      <c r="DN440" s="239" t="str">
        <f t="shared" si="688"/>
        <v/>
      </c>
      <c r="DO440" s="239" t="str">
        <f t="shared" si="689"/>
        <v/>
      </c>
      <c r="DP440" s="239" t="str">
        <f t="shared" si="690"/>
        <v/>
      </c>
    </row>
    <row r="441" spans="1:120" ht="35.25" hidden="1" customHeight="1" x14ac:dyDescent="0.25">
      <c r="A441" s="53" t="s">
        <v>4509</v>
      </c>
      <c r="B441" s="53">
        <v>117</v>
      </c>
      <c r="C441" s="53" t="s">
        <v>57</v>
      </c>
      <c r="D441" s="53" t="s">
        <v>1858</v>
      </c>
      <c r="E441" s="49">
        <v>2</v>
      </c>
      <c r="F441" s="53" t="s">
        <v>1899</v>
      </c>
      <c r="G441" s="53" t="str">
        <f t="shared" si="691"/>
        <v>117-3</v>
      </c>
      <c r="H441" s="53" t="s">
        <v>94</v>
      </c>
      <c r="I441" s="53" t="s">
        <v>196</v>
      </c>
      <c r="J441" s="53" t="s">
        <v>80</v>
      </c>
      <c r="K441" s="53" t="s">
        <v>80</v>
      </c>
      <c r="L441" s="53" t="s">
        <v>80</v>
      </c>
      <c r="M441" s="53" t="s">
        <v>80</v>
      </c>
      <c r="N441" s="53" t="s">
        <v>80</v>
      </c>
      <c r="O441" s="53" t="s">
        <v>80</v>
      </c>
      <c r="P441" s="53" t="s">
        <v>1900</v>
      </c>
      <c r="Q441" s="52">
        <v>0.7</v>
      </c>
      <c r="R441" s="52">
        <f>+Q441*Q439</f>
        <v>0.105</v>
      </c>
      <c r="S441" s="53">
        <v>100</v>
      </c>
      <c r="T441" s="53" t="s">
        <v>301</v>
      </c>
      <c r="U441" s="53" t="s">
        <v>1901</v>
      </c>
      <c r="V441" s="23">
        <v>44958</v>
      </c>
      <c r="W441" s="23">
        <v>45289</v>
      </c>
      <c r="X441" s="53" t="s">
        <v>1862</v>
      </c>
      <c r="Y441" s="49" t="s">
        <v>87</v>
      </c>
      <c r="Z441" s="59" t="s">
        <v>100</v>
      </c>
      <c r="AA441" s="52">
        <v>1</v>
      </c>
      <c r="AB441" s="23" t="s">
        <v>1902</v>
      </c>
      <c r="AC441" s="23">
        <v>45288</v>
      </c>
      <c r="AD441" s="52">
        <v>1</v>
      </c>
      <c r="AE441" s="23" t="s">
        <v>1903</v>
      </c>
      <c r="AF441" s="23">
        <v>45288</v>
      </c>
      <c r="AG441" s="52" t="s">
        <v>79</v>
      </c>
      <c r="AH441" s="52">
        <v>1</v>
      </c>
      <c r="AI441" s="52">
        <f t="shared" si="609"/>
        <v>0.105</v>
      </c>
      <c r="AJ441" s="52">
        <f t="shared" si="697"/>
        <v>1</v>
      </c>
      <c r="AK441" s="52"/>
      <c r="AL441" s="239" t="str">
        <f t="shared" si="628"/>
        <v/>
      </c>
      <c r="AM441" s="239" t="str">
        <f t="shared" si="629"/>
        <v/>
      </c>
      <c r="AN441" s="239" t="str">
        <f t="shared" si="630"/>
        <v/>
      </c>
      <c r="AO441" s="239" t="str">
        <f t="shared" si="631"/>
        <v/>
      </c>
      <c r="AP441" s="239" t="str">
        <f t="shared" si="632"/>
        <v/>
      </c>
      <c r="AQ441" s="239" t="str">
        <f t="shared" si="633"/>
        <v/>
      </c>
      <c r="AR441" s="239" t="str">
        <f t="shared" si="634"/>
        <v/>
      </c>
      <c r="AS441" s="239" t="str">
        <f t="shared" si="635"/>
        <v/>
      </c>
      <c r="AT441" s="239" t="str">
        <f t="shared" si="636"/>
        <v/>
      </c>
      <c r="AU441" s="239" t="str">
        <f t="shared" si="610"/>
        <v/>
      </c>
      <c r="AV441" s="239" t="str">
        <f t="shared" si="611"/>
        <v/>
      </c>
      <c r="AW441" s="239" t="str">
        <f t="shared" si="612"/>
        <v/>
      </c>
      <c r="AX441" s="239" t="str">
        <f t="shared" si="613"/>
        <v/>
      </c>
      <c r="AY441" s="239" t="str">
        <f t="shared" si="614"/>
        <v/>
      </c>
      <c r="AZ441" s="239" t="str">
        <f t="shared" si="615"/>
        <v/>
      </c>
      <c r="BA441" s="239" t="str">
        <f t="shared" si="616"/>
        <v/>
      </c>
      <c r="BB441" s="239" t="str">
        <f t="shared" si="617"/>
        <v/>
      </c>
      <c r="BC441" s="239" t="str">
        <f t="shared" si="618"/>
        <v/>
      </c>
      <c r="BD441" s="239" t="str">
        <f t="shared" si="619"/>
        <v/>
      </c>
      <c r="BE441" s="239" t="str">
        <f t="shared" si="620"/>
        <v/>
      </c>
      <c r="BF441" s="239" t="str">
        <f t="shared" si="621"/>
        <v/>
      </c>
      <c r="BG441" s="239" t="str">
        <f t="shared" si="622"/>
        <v/>
      </c>
      <c r="BH441" s="239" t="str">
        <f t="shared" si="623"/>
        <v/>
      </c>
      <c r="BI441" s="239" t="str">
        <f t="shared" si="624"/>
        <v/>
      </c>
      <c r="BJ441" s="239" t="str">
        <f t="shared" si="625"/>
        <v/>
      </c>
      <c r="BK441" s="239" t="str">
        <f t="shared" si="626"/>
        <v/>
      </c>
      <c r="BL441" s="239" t="str">
        <f t="shared" si="627"/>
        <v/>
      </c>
      <c r="BN441" s="239" t="str">
        <f t="shared" si="637"/>
        <v/>
      </c>
      <c r="BO441" s="239" t="str">
        <f t="shared" si="638"/>
        <v/>
      </c>
      <c r="BP441" s="239" t="str">
        <f t="shared" si="639"/>
        <v/>
      </c>
      <c r="BQ441" s="239" t="str">
        <f t="shared" si="640"/>
        <v/>
      </c>
      <c r="BR441" s="239" t="str">
        <f t="shared" si="641"/>
        <v/>
      </c>
      <c r="BS441" s="239" t="str">
        <f t="shared" si="642"/>
        <v/>
      </c>
      <c r="BT441" s="239" t="str">
        <f t="shared" si="643"/>
        <v/>
      </c>
      <c r="BU441" s="239" t="str">
        <f t="shared" si="644"/>
        <v/>
      </c>
      <c r="BV441" s="239" t="str">
        <f t="shared" si="645"/>
        <v/>
      </c>
      <c r="BW441" s="239" t="str">
        <f t="shared" si="646"/>
        <v/>
      </c>
      <c r="BX441" s="239" t="str">
        <f t="shared" si="647"/>
        <v/>
      </c>
      <c r="BY441" s="239" t="str">
        <f t="shared" si="648"/>
        <v/>
      </c>
      <c r="BZ441" s="239" t="str">
        <f t="shared" si="649"/>
        <v/>
      </c>
      <c r="CA441" s="239" t="str">
        <f t="shared" si="650"/>
        <v/>
      </c>
      <c r="CB441" s="239" t="str">
        <f t="shared" si="651"/>
        <v/>
      </c>
      <c r="CC441" s="239" t="str">
        <f t="shared" si="652"/>
        <v/>
      </c>
      <c r="CD441" s="239" t="str">
        <f t="shared" si="653"/>
        <v/>
      </c>
      <c r="CE441" s="239" t="str">
        <f t="shared" si="654"/>
        <v/>
      </c>
      <c r="CF441" s="239" t="str">
        <f t="shared" si="655"/>
        <v/>
      </c>
      <c r="CG441" s="239" t="str">
        <f t="shared" si="656"/>
        <v/>
      </c>
      <c r="CH441" s="239" t="str">
        <f t="shared" si="657"/>
        <v/>
      </c>
      <c r="CI441" s="239" t="str">
        <f t="shared" si="658"/>
        <v/>
      </c>
      <c r="CJ441" s="239" t="str">
        <f t="shared" si="659"/>
        <v/>
      </c>
      <c r="CK441" s="239" t="str">
        <f t="shared" si="660"/>
        <v/>
      </c>
      <c r="CL441" s="239" t="str">
        <f t="shared" si="661"/>
        <v/>
      </c>
      <c r="CM441" s="239" t="str">
        <f t="shared" si="662"/>
        <v/>
      </c>
      <c r="CN441" s="239" t="str">
        <f t="shared" si="663"/>
        <v/>
      </c>
      <c r="CP441" s="239" t="str">
        <f t="shared" si="664"/>
        <v/>
      </c>
      <c r="CQ441" s="239" t="str">
        <f t="shared" si="665"/>
        <v/>
      </c>
      <c r="CR441" s="239" t="str">
        <f t="shared" si="666"/>
        <v/>
      </c>
      <c r="CS441" s="239" t="str">
        <f t="shared" si="667"/>
        <v/>
      </c>
      <c r="CT441" s="239" t="str">
        <f t="shared" si="668"/>
        <v/>
      </c>
      <c r="CU441" s="239" t="str">
        <f t="shared" si="669"/>
        <v/>
      </c>
      <c r="CV441" s="239" t="str">
        <f t="shared" si="670"/>
        <v/>
      </c>
      <c r="CW441" s="239" t="str">
        <f t="shared" si="671"/>
        <v/>
      </c>
      <c r="CX441" s="239" t="str">
        <f t="shared" si="672"/>
        <v/>
      </c>
      <c r="CY441" s="239" t="str">
        <f t="shared" si="673"/>
        <v/>
      </c>
      <c r="CZ441" s="239" t="str">
        <f t="shared" si="674"/>
        <v/>
      </c>
      <c r="DA441" s="239" t="str">
        <f t="shared" si="675"/>
        <v/>
      </c>
      <c r="DB441" s="239" t="str">
        <f t="shared" si="676"/>
        <v/>
      </c>
      <c r="DC441" s="239" t="str">
        <f t="shared" si="677"/>
        <v/>
      </c>
      <c r="DD441" s="239" t="str">
        <f t="shared" si="678"/>
        <v/>
      </c>
      <c r="DE441" s="239" t="str">
        <f t="shared" si="679"/>
        <v/>
      </c>
      <c r="DF441" s="239" t="str">
        <f t="shared" si="680"/>
        <v/>
      </c>
      <c r="DG441" s="239" t="str">
        <f t="shared" si="681"/>
        <v/>
      </c>
      <c r="DH441" s="239" t="str">
        <f t="shared" si="682"/>
        <v/>
      </c>
      <c r="DI441" s="239" t="str">
        <f t="shared" si="683"/>
        <v/>
      </c>
      <c r="DJ441" s="239" t="str">
        <f t="shared" si="684"/>
        <v/>
      </c>
      <c r="DK441" s="239" t="str">
        <f t="shared" si="685"/>
        <v/>
      </c>
      <c r="DL441" s="239" t="str">
        <f t="shared" si="686"/>
        <v/>
      </c>
      <c r="DM441" s="239" t="str">
        <f t="shared" si="687"/>
        <v/>
      </c>
      <c r="DN441" s="239" t="str">
        <f t="shared" si="688"/>
        <v/>
      </c>
      <c r="DO441" s="239" t="str">
        <f t="shared" si="689"/>
        <v/>
      </c>
      <c r="DP441" s="239" t="str">
        <f t="shared" si="690"/>
        <v/>
      </c>
    </row>
    <row r="442" spans="1:120" ht="35.25" hidden="1" customHeight="1" x14ac:dyDescent="0.25">
      <c r="A442" s="49" t="s">
        <v>4509</v>
      </c>
      <c r="B442" s="49">
        <v>117</v>
      </c>
      <c r="C442" s="49" t="s">
        <v>57</v>
      </c>
      <c r="D442" s="49" t="s">
        <v>1858</v>
      </c>
      <c r="E442" s="49">
        <v>2</v>
      </c>
      <c r="F442" s="49" t="s">
        <v>1904</v>
      </c>
      <c r="G442" s="49" t="str">
        <f t="shared" si="691"/>
        <v>117-4</v>
      </c>
      <c r="H442" s="49" t="s">
        <v>75</v>
      </c>
      <c r="I442" s="49" t="s">
        <v>196</v>
      </c>
      <c r="J442" s="49" t="s">
        <v>123</v>
      </c>
      <c r="K442" s="49" t="s">
        <v>144</v>
      </c>
      <c r="L442" s="49" t="s">
        <v>125</v>
      </c>
      <c r="M442" s="49" t="s">
        <v>836</v>
      </c>
      <c r="N442" s="49" t="s">
        <v>1528</v>
      </c>
      <c r="O442" s="49" t="s">
        <v>1693</v>
      </c>
      <c r="P442" s="49" t="s">
        <v>1905</v>
      </c>
      <c r="Q442" s="50">
        <v>0.15</v>
      </c>
      <c r="R442" s="50"/>
      <c r="S442" s="49">
        <v>100</v>
      </c>
      <c r="T442" s="49" t="s">
        <v>301</v>
      </c>
      <c r="U442" s="49" t="s">
        <v>1906</v>
      </c>
      <c r="V442" s="51">
        <v>44936</v>
      </c>
      <c r="W442" s="51">
        <v>45289</v>
      </c>
      <c r="X442" s="49" t="s">
        <v>1862</v>
      </c>
      <c r="Y442" s="49" t="s">
        <v>87</v>
      </c>
      <c r="Z442" s="59" t="s">
        <v>100</v>
      </c>
      <c r="AA442" s="52">
        <v>1</v>
      </c>
      <c r="AB442" s="23" t="s">
        <v>1907</v>
      </c>
      <c r="AC442" s="23">
        <v>45288</v>
      </c>
      <c r="AD442" s="52">
        <v>1</v>
      </c>
      <c r="AE442" s="23" t="s">
        <v>1908</v>
      </c>
      <c r="AF442" s="23">
        <v>45288</v>
      </c>
      <c r="AG442" s="52"/>
      <c r="AH442" s="52" t="s">
        <v>92</v>
      </c>
      <c r="AI442" s="52">
        <f t="shared" si="609"/>
        <v>0.15</v>
      </c>
      <c r="AJ442" s="52"/>
      <c r="AK442" s="52"/>
      <c r="AL442" s="239" t="str">
        <f t="shared" si="628"/>
        <v/>
      </c>
      <c r="AM442" s="239" t="str">
        <f t="shared" si="629"/>
        <v/>
      </c>
      <c r="AN442" s="239" t="str">
        <f t="shared" si="630"/>
        <v/>
      </c>
      <c r="AO442" s="239" t="str">
        <f t="shared" si="631"/>
        <v/>
      </c>
      <c r="AP442" s="239" t="str">
        <f t="shared" si="632"/>
        <v/>
      </c>
      <c r="AQ442" s="239" t="str">
        <f t="shared" si="633"/>
        <v/>
      </c>
      <c r="AR442" s="239" t="str">
        <f t="shared" si="634"/>
        <v/>
      </c>
      <c r="AS442" s="239" t="str">
        <f t="shared" si="635"/>
        <v/>
      </c>
      <c r="AT442" s="239" t="str">
        <f t="shared" si="636"/>
        <v/>
      </c>
      <c r="AU442" s="239" t="str">
        <f t="shared" si="610"/>
        <v/>
      </c>
      <c r="AV442" s="239" t="str">
        <f t="shared" si="611"/>
        <v/>
      </c>
      <c r="AW442" s="239" t="str">
        <f t="shared" si="612"/>
        <v/>
      </c>
      <c r="AX442" s="239" t="str">
        <f t="shared" si="613"/>
        <v/>
      </c>
      <c r="AY442" s="239" t="str">
        <f t="shared" si="614"/>
        <v/>
      </c>
      <c r="AZ442" s="239" t="str">
        <f t="shared" si="615"/>
        <v/>
      </c>
      <c r="BA442" s="239" t="str">
        <f t="shared" si="616"/>
        <v/>
      </c>
      <c r="BB442" s="239" t="str">
        <f t="shared" si="617"/>
        <v/>
      </c>
      <c r="BC442" s="239" t="str">
        <f t="shared" si="618"/>
        <v/>
      </c>
      <c r="BD442" s="239" t="str">
        <f t="shared" si="619"/>
        <v/>
      </c>
      <c r="BE442" s="239" t="str">
        <f t="shared" si="620"/>
        <v/>
      </c>
      <c r="BF442" s="239" t="str">
        <f t="shared" si="621"/>
        <v/>
      </c>
      <c r="BG442" s="239" t="str">
        <f t="shared" si="622"/>
        <v/>
      </c>
      <c r="BH442" s="239" t="str">
        <f t="shared" si="623"/>
        <v/>
      </c>
      <c r="BI442" s="239" t="str">
        <f t="shared" si="624"/>
        <v/>
      </c>
      <c r="BJ442" s="239" t="str">
        <f t="shared" si="625"/>
        <v/>
      </c>
      <c r="BK442" s="239" t="str">
        <f t="shared" si="626"/>
        <v/>
      </c>
      <c r="BL442" s="239" t="str">
        <f t="shared" si="627"/>
        <v/>
      </c>
      <c r="BN442" s="239" t="str">
        <f t="shared" si="637"/>
        <v/>
      </c>
      <c r="BO442" s="239" t="str">
        <f t="shared" si="638"/>
        <v/>
      </c>
      <c r="BP442" s="239" t="str">
        <f t="shared" si="639"/>
        <v/>
      </c>
      <c r="BQ442" s="239" t="str">
        <f t="shared" si="640"/>
        <v/>
      </c>
      <c r="BR442" s="239" t="str">
        <f t="shared" si="641"/>
        <v/>
      </c>
      <c r="BS442" s="239" t="str">
        <f t="shared" si="642"/>
        <v/>
      </c>
      <c r="BT442" s="239" t="str">
        <f t="shared" si="643"/>
        <v/>
      </c>
      <c r="BU442" s="239" t="str">
        <f t="shared" si="644"/>
        <v/>
      </c>
      <c r="BV442" s="239" t="str">
        <f t="shared" si="645"/>
        <v/>
      </c>
      <c r="BW442" s="239" t="str">
        <f t="shared" si="646"/>
        <v/>
      </c>
      <c r="BX442" s="239" t="str">
        <f t="shared" si="647"/>
        <v/>
      </c>
      <c r="BY442" s="239" t="str">
        <f t="shared" si="648"/>
        <v/>
      </c>
      <c r="BZ442" s="239" t="str">
        <f t="shared" si="649"/>
        <v/>
      </c>
      <c r="CA442" s="239" t="str">
        <f t="shared" si="650"/>
        <v/>
      </c>
      <c r="CB442" s="239" t="str">
        <f t="shared" si="651"/>
        <v/>
      </c>
      <c r="CC442" s="239" t="str">
        <f t="shared" si="652"/>
        <v/>
      </c>
      <c r="CD442" s="239" t="str">
        <f t="shared" si="653"/>
        <v/>
      </c>
      <c r="CE442" s="239" t="str">
        <f t="shared" si="654"/>
        <v/>
      </c>
      <c r="CF442" s="239" t="str">
        <f t="shared" si="655"/>
        <v/>
      </c>
      <c r="CG442" s="239" t="str">
        <f t="shared" si="656"/>
        <v/>
      </c>
      <c r="CH442" s="239" t="str">
        <f t="shared" si="657"/>
        <v/>
      </c>
      <c r="CI442" s="239" t="str">
        <f t="shared" si="658"/>
        <v/>
      </c>
      <c r="CJ442" s="239" t="str">
        <f t="shared" si="659"/>
        <v/>
      </c>
      <c r="CK442" s="239" t="str">
        <f t="shared" si="660"/>
        <v/>
      </c>
      <c r="CL442" s="239" t="str">
        <f t="shared" si="661"/>
        <v/>
      </c>
      <c r="CM442" s="239" t="str">
        <f t="shared" si="662"/>
        <v/>
      </c>
      <c r="CN442" s="239" t="str">
        <f t="shared" si="663"/>
        <v/>
      </c>
      <c r="CP442" s="239" t="str">
        <f t="shared" si="664"/>
        <v/>
      </c>
      <c r="CQ442" s="239" t="str">
        <f t="shared" si="665"/>
        <v/>
      </c>
      <c r="CR442" s="239" t="str">
        <f t="shared" si="666"/>
        <v/>
      </c>
      <c r="CS442" s="239" t="str">
        <f t="shared" si="667"/>
        <v/>
      </c>
      <c r="CT442" s="239" t="str">
        <f t="shared" si="668"/>
        <v/>
      </c>
      <c r="CU442" s="239" t="str">
        <f t="shared" si="669"/>
        <v/>
      </c>
      <c r="CV442" s="239" t="str">
        <f t="shared" si="670"/>
        <v/>
      </c>
      <c r="CW442" s="239" t="str">
        <f t="shared" si="671"/>
        <v/>
      </c>
      <c r="CX442" s="239" t="str">
        <f t="shared" si="672"/>
        <v/>
      </c>
      <c r="CY442" s="239" t="str">
        <f t="shared" si="673"/>
        <v/>
      </c>
      <c r="CZ442" s="239" t="str">
        <f t="shared" si="674"/>
        <v/>
      </c>
      <c r="DA442" s="239" t="str">
        <f t="shared" si="675"/>
        <v/>
      </c>
      <c r="DB442" s="239" t="str">
        <f t="shared" si="676"/>
        <v/>
      </c>
      <c r="DC442" s="239" t="str">
        <f t="shared" si="677"/>
        <v/>
      </c>
      <c r="DD442" s="239" t="str">
        <f t="shared" si="678"/>
        <v/>
      </c>
      <c r="DE442" s="239" t="str">
        <f t="shared" si="679"/>
        <v/>
      </c>
      <c r="DF442" s="239" t="str">
        <f t="shared" si="680"/>
        <v/>
      </c>
      <c r="DG442" s="239" t="str">
        <f t="shared" si="681"/>
        <v/>
      </c>
      <c r="DH442" s="239" t="str">
        <f t="shared" si="682"/>
        <v/>
      </c>
      <c r="DI442" s="239" t="str">
        <f t="shared" si="683"/>
        <v/>
      </c>
      <c r="DJ442" s="239" t="str">
        <f t="shared" si="684"/>
        <v/>
      </c>
      <c r="DK442" s="239" t="str">
        <f t="shared" si="685"/>
        <v/>
      </c>
      <c r="DL442" s="239" t="str">
        <f t="shared" si="686"/>
        <v/>
      </c>
      <c r="DM442" s="239" t="str">
        <f t="shared" si="687"/>
        <v/>
      </c>
      <c r="DN442" s="239" t="str">
        <f t="shared" si="688"/>
        <v/>
      </c>
      <c r="DO442" s="239" t="str">
        <f t="shared" si="689"/>
        <v/>
      </c>
      <c r="DP442" s="239" t="str">
        <f t="shared" si="690"/>
        <v/>
      </c>
    </row>
    <row r="443" spans="1:120" ht="35.25" hidden="1" customHeight="1" x14ac:dyDescent="0.25">
      <c r="A443" s="53" t="s">
        <v>4509</v>
      </c>
      <c r="B443" s="53">
        <v>117</v>
      </c>
      <c r="C443" s="53" t="s">
        <v>57</v>
      </c>
      <c r="D443" s="53" t="s">
        <v>1858</v>
      </c>
      <c r="E443" s="49">
        <v>2</v>
      </c>
      <c r="F443" s="53" t="s">
        <v>1909</v>
      </c>
      <c r="G443" s="53" t="str">
        <f t="shared" si="691"/>
        <v>117-4</v>
      </c>
      <c r="H443" s="53" t="s">
        <v>94</v>
      </c>
      <c r="I443" s="53" t="s">
        <v>196</v>
      </c>
      <c r="J443" s="53" t="s">
        <v>80</v>
      </c>
      <c r="K443" s="53" t="s">
        <v>80</v>
      </c>
      <c r="L443" s="53" t="s">
        <v>80</v>
      </c>
      <c r="M443" s="53" t="s">
        <v>80</v>
      </c>
      <c r="N443" s="53" t="s">
        <v>80</v>
      </c>
      <c r="O443" s="53" t="s">
        <v>80</v>
      </c>
      <c r="P443" s="53" t="s">
        <v>1910</v>
      </c>
      <c r="Q443" s="52">
        <v>0.3</v>
      </c>
      <c r="R443" s="52">
        <f>+Q443*Q442</f>
        <v>4.4999999999999998E-2</v>
      </c>
      <c r="S443" s="53">
        <v>2</v>
      </c>
      <c r="T443" s="53" t="s">
        <v>84</v>
      </c>
      <c r="U443" s="53" t="s">
        <v>1911</v>
      </c>
      <c r="V443" s="23">
        <v>44936</v>
      </c>
      <c r="W443" s="23">
        <v>44957</v>
      </c>
      <c r="X443" s="53" t="s">
        <v>1862</v>
      </c>
      <c r="Y443" s="49" t="s">
        <v>97</v>
      </c>
      <c r="Z443" s="59" t="s">
        <v>100</v>
      </c>
      <c r="AA443" s="52">
        <v>1</v>
      </c>
      <c r="AB443" s="23" t="s">
        <v>1913</v>
      </c>
      <c r="AC443" s="23">
        <v>45288</v>
      </c>
      <c r="AD443" s="60">
        <v>1</v>
      </c>
      <c r="AE443" s="62" t="s">
        <v>1912</v>
      </c>
      <c r="AF443" s="23">
        <v>45288</v>
      </c>
      <c r="AG443" s="60" t="s">
        <v>79</v>
      </c>
      <c r="AH443" s="60">
        <v>1</v>
      </c>
      <c r="AI443" s="52">
        <f t="shared" si="609"/>
        <v>4.4999999999999998E-2</v>
      </c>
      <c r="AJ443" s="52">
        <f t="shared" ref="AJ443:AJ444" si="698">+AI443/R443</f>
        <v>1</v>
      </c>
      <c r="AK443" s="52"/>
      <c r="AL443" s="239" t="str">
        <f t="shared" si="628"/>
        <v/>
      </c>
      <c r="AM443" s="239" t="str">
        <f t="shared" si="629"/>
        <v/>
      </c>
      <c r="AN443" s="239" t="str">
        <f t="shared" si="630"/>
        <v/>
      </c>
      <c r="AO443" s="239" t="str">
        <f t="shared" si="631"/>
        <v/>
      </c>
      <c r="AP443" s="239" t="str">
        <f t="shared" si="632"/>
        <v/>
      </c>
      <c r="AQ443" s="239" t="str">
        <f t="shared" si="633"/>
        <v/>
      </c>
      <c r="AR443" s="239" t="str">
        <f t="shared" si="634"/>
        <v/>
      </c>
      <c r="AS443" s="239" t="str">
        <f t="shared" si="635"/>
        <v/>
      </c>
      <c r="AT443" s="239" t="str">
        <f t="shared" si="636"/>
        <v/>
      </c>
      <c r="AU443" s="239" t="str">
        <f t="shared" si="610"/>
        <v/>
      </c>
      <c r="AV443" s="239" t="str">
        <f t="shared" si="611"/>
        <v/>
      </c>
      <c r="AW443" s="239" t="str">
        <f t="shared" si="612"/>
        <v/>
      </c>
      <c r="AX443" s="239" t="str">
        <f t="shared" si="613"/>
        <v/>
      </c>
      <c r="AY443" s="239" t="str">
        <f t="shared" si="614"/>
        <v/>
      </c>
      <c r="AZ443" s="239" t="str">
        <f t="shared" si="615"/>
        <v/>
      </c>
      <c r="BA443" s="239" t="str">
        <f t="shared" si="616"/>
        <v/>
      </c>
      <c r="BB443" s="239" t="str">
        <f t="shared" si="617"/>
        <v/>
      </c>
      <c r="BC443" s="239" t="str">
        <f t="shared" si="618"/>
        <v/>
      </c>
      <c r="BD443" s="239" t="str">
        <f t="shared" si="619"/>
        <v/>
      </c>
      <c r="BE443" s="239" t="str">
        <f t="shared" si="620"/>
        <v/>
      </c>
      <c r="BF443" s="239" t="str">
        <f t="shared" si="621"/>
        <v/>
      </c>
      <c r="BG443" s="239" t="str">
        <f t="shared" si="622"/>
        <v/>
      </c>
      <c r="BH443" s="239" t="str">
        <f t="shared" si="623"/>
        <v/>
      </c>
      <c r="BI443" s="239" t="str">
        <f t="shared" si="624"/>
        <v/>
      </c>
      <c r="BJ443" s="239" t="str">
        <f t="shared" si="625"/>
        <v/>
      </c>
      <c r="BK443" s="239" t="str">
        <f t="shared" si="626"/>
        <v/>
      </c>
      <c r="BL443" s="239" t="str">
        <f t="shared" si="627"/>
        <v/>
      </c>
      <c r="BN443" s="239" t="str">
        <f t="shared" si="637"/>
        <v/>
      </c>
      <c r="BO443" s="239" t="str">
        <f t="shared" si="638"/>
        <v/>
      </c>
      <c r="BP443" s="239" t="str">
        <f t="shared" si="639"/>
        <v/>
      </c>
      <c r="BQ443" s="239" t="str">
        <f t="shared" si="640"/>
        <v/>
      </c>
      <c r="BR443" s="239" t="str">
        <f t="shared" si="641"/>
        <v/>
      </c>
      <c r="BS443" s="239" t="str">
        <f t="shared" si="642"/>
        <v/>
      </c>
      <c r="BT443" s="239" t="str">
        <f t="shared" si="643"/>
        <v/>
      </c>
      <c r="BU443" s="239" t="str">
        <f t="shared" si="644"/>
        <v/>
      </c>
      <c r="BV443" s="239" t="str">
        <f t="shared" si="645"/>
        <v/>
      </c>
      <c r="BW443" s="239" t="str">
        <f t="shared" si="646"/>
        <v/>
      </c>
      <c r="BX443" s="239" t="str">
        <f t="shared" si="647"/>
        <v/>
      </c>
      <c r="BY443" s="239" t="str">
        <f t="shared" si="648"/>
        <v/>
      </c>
      <c r="BZ443" s="239" t="str">
        <f t="shared" si="649"/>
        <v/>
      </c>
      <c r="CA443" s="239" t="str">
        <f t="shared" si="650"/>
        <v/>
      </c>
      <c r="CB443" s="239" t="str">
        <f t="shared" si="651"/>
        <v/>
      </c>
      <c r="CC443" s="239" t="str">
        <f t="shared" si="652"/>
        <v/>
      </c>
      <c r="CD443" s="239" t="str">
        <f t="shared" si="653"/>
        <v/>
      </c>
      <c r="CE443" s="239" t="str">
        <f t="shared" si="654"/>
        <v/>
      </c>
      <c r="CF443" s="239" t="str">
        <f t="shared" si="655"/>
        <v/>
      </c>
      <c r="CG443" s="239" t="str">
        <f t="shared" si="656"/>
        <v/>
      </c>
      <c r="CH443" s="239" t="str">
        <f t="shared" si="657"/>
        <v/>
      </c>
      <c r="CI443" s="239" t="str">
        <f t="shared" si="658"/>
        <v/>
      </c>
      <c r="CJ443" s="239" t="str">
        <f t="shared" si="659"/>
        <v/>
      </c>
      <c r="CK443" s="239" t="str">
        <f t="shared" si="660"/>
        <v/>
      </c>
      <c r="CL443" s="239" t="str">
        <f t="shared" si="661"/>
        <v/>
      </c>
      <c r="CM443" s="239" t="str">
        <f t="shared" si="662"/>
        <v/>
      </c>
      <c r="CN443" s="239" t="str">
        <f t="shared" si="663"/>
        <v/>
      </c>
      <c r="CP443" s="239" t="str">
        <f t="shared" si="664"/>
        <v/>
      </c>
      <c r="CQ443" s="239" t="str">
        <f t="shared" si="665"/>
        <v/>
      </c>
      <c r="CR443" s="239" t="str">
        <f t="shared" si="666"/>
        <v/>
      </c>
      <c r="CS443" s="239" t="str">
        <f t="shared" si="667"/>
        <v/>
      </c>
      <c r="CT443" s="239" t="str">
        <f t="shared" si="668"/>
        <v/>
      </c>
      <c r="CU443" s="239" t="str">
        <f t="shared" si="669"/>
        <v/>
      </c>
      <c r="CV443" s="239" t="str">
        <f t="shared" si="670"/>
        <v/>
      </c>
      <c r="CW443" s="239" t="str">
        <f t="shared" si="671"/>
        <v/>
      </c>
      <c r="CX443" s="239" t="str">
        <f t="shared" si="672"/>
        <v/>
      </c>
      <c r="CY443" s="239" t="str">
        <f t="shared" si="673"/>
        <v/>
      </c>
      <c r="CZ443" s="239" t="str">
        <f t="shared" si="674"/>
        <v/>
      </c>
      <c r="DA443" s="239" t="str">
        <f t="shared" si="675"/>
        <v/>
      </c>
      <c r="DB443" s="239" t="str">
        <f t="shared" si="676"/>
        <v/>
      </c>
      <c r="DC443" s="239" t="str">
        <f t="shared" si="677"/>
        <v/>
      </c>
      <c r="DD443" s="239" t="str">
        <f t="shared" si="678"/>
        <v/>
      </c>
      <c r="DE443" s="239" t="str">
        <f t="shared" si="679"/>
        <v/>
      </c>
      <c r="DF443" s="239" t="str">
        <f t="shared" si="680"/>
        <v/>
      </c>
      <c r="DG443" s="239" t="str">
        <f t="shared" si="681"/>
        <v/>
      </c>
      <c r="DH443" s="239" t="str">
        <f t="shared" si="682"/>
        <v/>
      </c>
      <c r="DI443" s="239" t="str">
        <f t="shared" si="683"/>
        <v/>
      </c>
      <c r="DJ443" s="239" t="str">
        <f t="shared" si="684"/>
        <v/>
      </c>
      <c r="DK443" s="239" t="str">
        <f t="shared" si="685"/>
        <v/>
      </c>
      <c r="DL443" s="239" t="str">
        <f t="shared" si="686"/>
        <v/>
      </c>
      <c r="DM443" s="239" t="str">
        <f t="shared" si="687"/>
        <v/>
      </c>
      <c r="DN443" s="239" t="str">
        <f t="shared" si="688"/>
        <v/>
      </c>
      <c r="DO443" s="239" t="str">
        <f t="shared" si="689"/>
        <v/>
      </c>
      <c r="DP443" s="239" t="str">
        <f t="shared" si="690"/>
        <v/>
      </c>
    </row>
    <row r="444" spans="1:120" ht="35.25" hidden="1" customHeight="1" x14ac:dyDescent="0.25">
      <c r="A444" s="53" t="s">
        <v>4509</v>
      </c>
      <c r="B444" s="53">
        <v>117</v>
      </c>
      <c r="C444" s="53" t="s">
        <v>57</v>
      </c>
      <c r="D444" s="53" t="s">
        <v>1858</v>
      </c>
      <c r="E444" s="49">
        <v>2</v>
      </c>
      <c r="F444" s="53" t="s">
        <v>1914</v>
      </c>
      <c r="G444" s="53" t="str">
        <f t="shared" si="691"/>
        <v>117-4</v>
      </c>
      <c r="H444" s="53" t="s">
        <v>94</v>
      </c>
      <c r="I444" s="53" t="s">
        <v>196</v>
      </c>
      <c r="J444" s="53" t="s">
        <v>80</v>
      </c>
      <c r="K444" s="53" t="s">
        <v>80</v>
      </c>
      <c r="L444" s="53" t="s">
        <v>80</v>
      </c>
      <c r="M444" s="53" t="s">
        <v>80</v>
      </c>
      <c r="N444" s="53" t="s">
        <v>80</v>
      </c>
      <c r="O444" s="53" t="s">
        <v>80</v>
      </c>
      <c r="P444" s="53" t="s">
        <v>1915</v>
      </c>
      <c r="Q444" s="52">
        <v>0.7</v>
      </c>
      <c r="R444" s="52">
        <f>+Q444*Q442</f>
        <v>0.105</v>
      </c>
      <c r="S444" s="53">
        <v>100</v>
      </c>
      <c r="T444" s="53" t="s">
        <v>301</v>
      </c>
      <c r="U444" s="53" t="s">
        <v>1901</v>
      </c>
      <c r="V444" s="23">
        <v>44958</v>
      </c>
      <c r="W444" s="23">
        <v>45289</v>
      </c>
      <c r="X444" s="53" t="s">
        <v>1862</v>
      </c>
      <c r="Y444" s="49" t="s">
        <v>87</v>
      </c>
      <c r="Z444" s="59" t="s">
        <v>100</v>
      </c>
      <c r="AA444" s="52">
        <v>1</v>
      </c>
      <c r="AB444" s="23" t="s">
        <v>1913</v>
      </c>
      <c r="AC444" s="23">
        <v>45288</v>
      </c>
      <c r="AD444" s="52">
        <v>1</v>
      </c>
      <c r="AE444" s="23" t="s">
        <v>1916</v>
      </c>
      <c r="AF444" s="23">
        <v>45288</v>
      </c>
      <c r="AG444" s="52" t="s">
        <v>79</v>
      </c>
      <c r="AH444" s="52">
        <v>1</v>
      </c>
      <c r="AI444" s="52">
        <f t="shared" si="609"/>
        <v>0.105</v>
      </c>
      <c r="AJ444" s="52">
        <f t="shared" si="698"/>
        <v>1</v>
      </c>
      <c r="AK444" s="52"/>
      <c r="AL444" s="239" t="str">
        <f t="shared" si="628"/>
        <v/>
      </c>
      <c r="AM444" s="239" t="str">
        <f t="shared" si="629"/>
        <v/>
      </c>
      <c r="AN444" s="239" t="str">
        <f t="shared" si="630"/>
        <v/>
      </c>
      <c r="AO444" s="239" t="str">
        <f t="shared" si="631"/>
        <v/>
      </c>
      <c r="AP444" s="239" t="str">
        <f t="shared" si="632"/>
        <v/>
      </c>
      <c r="AQ444" s="239" t="str">
        <f t="shared" si="633"/>
        <v/>
      </c>
      <c r="AR444" s="239" t="str">
        <f t="shared" si="634"/>
        <v/>
      </c>
      <c r="AS444" s="239" t="str">
        <f t="shared" si="635"/>
        <v/>
      </c>
      <c r="AT444" s="239" t="str">
        <f t="shared" si="636"/>
        <v/>
      </c>
      <c r="AU444" s="239" t="str">
        <f t="shared" si="610"/>
        <v/>
      </c>
      <c r="AV444" s="239" t="str">
        <f t="shared" si="611"/>
        <v/>
      </c>
      <c r="AW444" s="239" t="str">
        <f t="shared" si="612"/>
        <v/>
      </c>
      <c r="AX444" s="239" t="str">
        <f t="shared" si="613"/>
        <v/>
      </c>
      <c r="AY444" s="239" t="str">
        <f t="shared" si="614"/>
        <v/>
      </c>
      <c r="AZ444" s="239" t="str">
        <f t="shared" si="615"/>
        <v/>
      </c>
      <c r="BA444" s="239" t="str">
        <f t="shared" si="616"/>
        <v/>
      </c>
      <c r="BB444" s="239" t="str">
        <f t="shared" si="617"/>
        <v/>
      </c>
      <c r="BC444" s="239" t="str">
        <f t="shared" si="618"/>
        <v/>
      </c>
      <c r="BD444" s="239" t="str">
        <f t="shared" si="619"/>
        <v/>
      </c>
      <c r="BE444" s="239" t="str">
        <f t="shared" si="620"/>
        <v/>
      </c>
      <c r="BF444" s="239" t="str">
        <f t="shared" si="621"/>
        <v/>
      </c>
      <c r="BG444" s="239" t="str">
        <f t="shared" si="622"/>
        <v/>
      </c>
      <c r="BH444" s="239" t="str">
        <f t="shared" si="623"/>
        <v/>
      </c>
      <c r="BI444" s="239" t="str">
        <f t="shared" si="624"/>
        <v/>
      </c>
      <c r="BJ444" s="239" t="str">
        <f t="shared" si="625"/>
        <v/>
      </c>
      <c r="BK444" s="239" t="str">
        <f t="shared" si="626"/>
        <v/>
      </c>
      <c r="BL444" s="239" t="str">
        <f t="shared" si="627"/>
        <v/>
      </c>
      <c r="BN444" s="239" t="str">
        <f t="shared" si="637"/>
        <v/>
      </c>
      <c r="BO444" s="239" t="str">
        <f t="shared" si="638"/>
        <v/>
      </c>
      <c r="BP444" s="239" t="str">
        <f t="shared" si="639"/>
        <v/>
      </c>
      <c r="BQ444" s="239" t="str">
        <f t="shared" si="640"/>
        <v/>
      </c>
      <c r="BR444" s="239" t="str">
        <f t="shared" si="641"/>
        <v/>
      </c>
      <c r="BS444" s="239" t="str">
        <f t="shared" si="642"/>
        <v/>
      </c>
      <c r="BT444" s="239" t="str">
        <f t="shared" si="643"/>
        <v/>
      </c>
      <c r="BU444" s="239" t="str">
        <f t="shared" si="644"/>
        <v/>
      </c>
      <c r="BV444" s="239" t="str">
        <f t="shared" si="645"/>
        <v/>
      </c>
      <c r="BW444" s="239" t="str">
        <f t="shared" si="646"/>
        <v/>
      </c>
      <c r="BX444" s="239" t="str">
        <f t="shared" si="647"/>
        <v/>
      </c>
      <c r="BY444" s="239" t="str">
        <f t="shared" si="648"/>
        <v/>
      </c>
      <c r="BZ444" s="239" t="str">
        <f t="shared" si="649"/>
        <v/>
      </c>
      <c r="CA444" s="239" t="str">
        <f t="shared" si="650"/>
        <v/>
      </c>
      <c r="CB444" s="239" t="str">
        <f t="shared" si="651"/>
        <v/>
      </c>
      <c r="CC444" s="239" t="str">
        <f t="shared" si="652"/>
        <v/>
      </c>
      <c r="CD444" s="239" t="str">
        <f t="shared" si="653"/>
        <v/>
      </c>
      <c r="CE444" s="239" t="str">
        <f t="shared" si="654"/>
        <v/>
      </c>
      <c r="CF444" s="239" t="str">
        <f t="shared" si="655"/>
        <v/>
      </c>
      <c r="CG444" s="239" t="str">
        <f t="shared" si="656"/>
        <v/>
      </c>
      <c r="CH444" s="239" t="str">
        <f t="shared" si="657"/>
        <v/>
      </c>
      <c r="CI444" s="239" t="str">
        <f t="shared" si="658"/>
        <v/>
      </c>
      <c r="CJ444" s="239" t="str">
        <f t="shared" si="659"/>
        <v/>
      </c>
      <c r="CK444" s="239" t="str">
        <f t="shared" si="660"/>
        <v/>
      </c>
      <c r="CL444" s="239" t="str">
        <f t="shared" si="661"/>
        <v/>
      </c>
      <c r="CM444" s="239" t="str">
        <f t="shared" si="662"/>
        <v/>
      </c>
      <c r="CN444" s="239" t="str">
        <f t="shared" si="663"/>
        <v/>
      </c>
      <c r="CP444" s="239" t="str">
        <f t="shared" si="664"/>
        <v/>
      </c>
      <c r="CQ444" s="239" t="str">
        <f t="shared" si="665"/>
        <v/>
      </c>
      <c r="CR444" s="239" t="str">
        <f t="shared" si="666"/>
        <v/>
      </c>
      <c r="CS444" s="239" t="str">
        <f t="shared" si="667"/>
        <v/>
      </c>
      <c r="CT444" s="239" t="str">
        <f t="shared" si="668"/>
        <v/>
      </c>
      <c r="CU444" s="239" t="str">
        <f t="shared" si="669"/>
        <v/>
      </c>
      <c r="CV444" s="239" t="str">
        <f t="shared" si="670"/>
        <v/>
      </c>
      <c r="CW444" s="239" t="str">
        <f t="shared" si="671"/>
        <v/>
      </c>
      <c r="CX444" s="239" t="str">
        <f t="shared" si="672"/>
        <v/>
      </c>
      <c r="CY444" s="239" t="str">
        <f t="shared" si="673"/>
        <v/>
      </c>
      <c r="CZ444" s="239" t="str">
        <f t="shared" si="674"/>
        <v/>
      </c>
      <c r="DA444" s="239" t="str">
        <f t="shared" si="675"/>
        <v/>
      </c>
      <c r="DB444" s="239" t="str">
        <f t="shared" si="676"/>
        <v/>
      </c>
      <c r="DC444" s="239" t="str">
        <f t="shared" si="677"/>
        <v/>
      </c>
      <c r="DD444" s="239" t="str">
        <f t="shared" si="678"/>
        <v/>
      </c>
      <c r="DE444" s="239" t="str">
        <f t="shared" si="679"/>
        <v/>
      </c>
      <c r="DF444" s="239" t="str">
        <f t="shared" si="680"/>
        <v/>
      </c>
      <c r="DG444" s="239" t="str">
        <f t="shared" si="681"/>
        <v/>
      </c>
      <c r="DH444" s="239" t="str">
        <f t="shared" si="682"/>
        <v/>
      </c>
      <c r="DI444" s="239" t="str">
        <f t="shared" si="683"/>
        <v/>
      </c>
      <c r="DJ444" s="239" t="str">
        <f t="shared" si="684"/>
        <v/>
      </c>
      <c r="DK444" s="239" t="str">
        <f t="shared" si="685"/>
        <v/>
      </c>
      <c r="DL444" s="239" t="str">
        <f t="shared" si="686"/>
        <v/>
      </c>
      <c r="DM444" s="239" t="str">
        <f t="shared" si="687"/>
        <v/>
      </c>
      <c r="DN444" s="239" t="str">
        <f t="shared" si="688"/>
        <v/>
      </c>
      <c r="DO444" s="239" t="str">
        <f t="shared" si="689"/>
        <v/>
      </c>
      <c r="DP444" s="239" t="str">
        <f t="shared" si="690"/>
        <v/>
      </c>
    </row>
    <row r="445" spans="1:120" ht="35.25" hidden="1" customHeight="1" x14ac:dyDescent="0.25">
      <c r="A445" s="49" t="s">
        <v>4509</v>
      </c>
      <c r="B445" s="49">
        <v>117</v>
      </c>
      <c r="C445" s="49" t="s">
        <v>57</v>
      </c>
      <c r="D445" s="49" t="s">
        <v>1858</v>
      </c>
      <c r="E445" s="49">
        <v>2</v>
      </c>
      <c r="F445" s="49" t="s">
        <v>1917</v>
      </c>
      <c r="G445" s="49" t="str">
        <f t="shared" si="691"/>
        <v>117-5</v>
      </c>
      <c r="H445" s="49" t="s">
        <v>75</v>
      </c>
      <c r="I445" s="49" t="s">
        <v>196</v>
      </c>
      <c r="J445" s="49" t="s">
        <v>123</v>
      </c>
      <c r="K445" s="49" t="s">
        <v>144</v>
      </c>
      <c r="L445" s="49" t="s">
        <v>125</v>
      </c>
      <c r="M445" s="49" t="s">
        <v>836</v>
      </c>
      <c r="N445" s="49" t="s">
        <v>1528</v>
      </c>
      <c r="O445" s="49" t="s">
        <v>1918</v>
      </c>
      <c r="P445" s="49" t="s">
        <v>1919</v>
      </c>
      <c r="Q445" s="50">
        <v>0.15</v>
      </c>
      <c r="R445" s="50"/>
      <c r="S445" s="49">
        <v>100</v>
      </c>
      <c r="T445" s="49" t="s">
        <v>301</v>
      </c>
      <c r="U445" s="49" t="s">
        <v>1920</v>
      </c>
      <c r="V445" s="51">
        <v>44936</v>
      </c>
      <c r="W445" s="51">
        <v>45289</v>
      </c>
      <c r="X445" s="49" t="s">
        <v>1862</v>
      </c>
      <c r="Y445" s="49" t="s">
        <v>87</v>
      </c>
      <c r="Z445" s="59" t="s">
        <v>100</v>
      </c>
      <c r="AA445" s="52">
        <v>1</v>
      </c>
      <c r="AB445" s="23" t="s">
        <v>1921</v>
      </c>
      <c r="AC445" s="23">
        <v>45288</v>
      </c>
      <c r="AD445" s="52">
        <v>1</v>
      </c>
      <c r="AE445" s="23" t="s">
        <v>1922</v>
      </c>
      <c r="AF445" s="23">
        <v>45288</v>
      </c>
      <c r="AG445" s="52"/>
      <c r="AH445" s="52" t="s">
        <v>92</v>
      </c>
      <c r="AI445" s="52">
        <f t="shared" si="609"/>
        <v>0.15</v>
      </c>
      <c r="AJ445" s="52"/>
      <c r="AK445" s="52"/>
      <c r="AL445" s="239" t="str">
        <f t="shared" si="628"/>
        <v/>
      </c>
      <c r="AM445" s="239" t="str">
        <f t="shared" si="629"/>
        <v/>
      </c>
      <c r="AN445" s="239" t="str">
        <f t="shared" si="630"/>
        <v/>
      </c>
      <c r="AO445" s="239" t="str">
        <f t="shared" si="631"/>
        <v/>
      </c>
      <c r="AP445" s="239" t="str">
        <f t="shared" si="632"/>
        <v/>
      </c>
      <c r="AQ445" s="239" t="str">
        <f t="shared" si="633"/>
        <v/>
      </c>
      <c r="AR445" s="239" t="str">
        <f t="shared" si="634"/>
        <v/>
      </c>
      <c r="AS445" s="239" t="str">
        <f t="shared" si="635"/>
        <v/>
      </c>
      <c r="AT445" s="239" t="str">
        <f t="shared" si="636"/>
        <v/>
      </c>
      <c r="AU445" s="239" t="str">
        <f t="shared" si="610"/>
        <v/>
      </c>
      <c r="AV445" s="239" t="str">
        <f t="shared" si="611"/>
        <v/>
      </c>
      <c r="AW445" s="239" t="str">
        <f t="shared" si="612"/>
        <v/>
      </c>
      <c r="AX445" s="239" t="str">
        <f t="shared" si="613"/>
        <v/>
      </c>
      <c r="AY445" s="239" t="str">
        <f t="shared" si="614"/>
        <v/>
      </c>
      <c r="AZ445" s="239" t="str">
        <f t="shared" si="615"/>
        <v/>
      </c>
      <c r="BA445" s="239" t="str">
        <f t="shared" si="616"/>
        <v/>
      </c>
      <c r="BB445" s="239" t="str">
        <f t="shared" si="617"/>
        <v/>
      </c>
      <c r="BC445" s="239" t="str">
        <f t="shared" si="618"/>
        <v/>
      </c>
      <c r="BD445" s="239" t="str">
        <f t="shared" si="619"/>
        <v/>
      </c>
      <c r="BE445" s="239" t="str">
        <f t="shared" si="620"/>
        <v/>
      </c>
      <c r="BF445" s="239" t="str">
        <f t="shared" si="621"/>
        <v/>
      </c>
      <c r="BG445" s="239" t="str">
        <f t="shared" si="622"/>
        <v/>
      </c>
      <c r="BH445" s="239" t="str">
        <f t="shared" si="623"/>
        <v/>
      </c>
      <c r="BI445" s="239" t="str">
        <f t="shared" si="624"/>
        <v/>
      </c>
      <c r="BJ445" s="239" t="str">
        <f t="shared" si="625"/>
        <v/>
      </c>
      <c r="BK445" s="239" t="str">
        <f t="shared" si="626"/>
        <v/>
      </c>
      <c r="BL445" s="239" t="str">
        <f t="shared" si="627"/>
        <v/>
      </c>
      <c r="BN445" s="239" t="str">
        <f t="shared" si="637"/>
        <v/>
      </c>
      <c r="BO445" s="239" t="str">
        <f t="shared" si="638"/>
        <v/>
      </c>
      <c r="BP445" s="239" t="str">
        <f t="shared" si="639"/>
        <v/>
      </c>
      <c r="BQ445" s="239" t="str">
        <f t="shared" si="640"/>
        <v/>
      </c>
      <c r="BR445" s="239" t="str">
        <f t="shared" si="641"/>
        <v/>
      </c>
      <c r="BS445" s="239" t="str">
        <f t="shared" si="642"/>
        <v/>
      </c>
      <c r="BT445" s="239" t="str">
        <f t="shared" si="643"/>
        <v/>
      </c>
      <c r="BU445" s="239" t="str">
        <f t="shared" si="644"/>
        <v/>
      </c>
      <c r="BV445" s="239" t="str">
        <f t="shared" si="645"/>
        <v/>
      </c>
      <c r="BW445" s="239" t="str">
        <f t="shared" si="646"/>
        <v/>
      </c>
      <c r="BX445" s="239" t="str">
        <f t="shared" si="647"/>
        <v/>
      </c>
      <c r="BY445" s="239" t="str">
        <f t="shared" si="648"/>
        <v/>
      </c>
      <c r="BZ445" s="239" t="str">
        <f t="shared" si="649"/>
        <v/>
      </c>
      <c r="CA445" s="239" t="str">
        <f t="shared" si="650"/>
        <v/>
      </c>
      <c r="CB445" s="239" t="str">
        <f t="shared" si="651"/>
        <v/>
      </c>
      <c r="CC445" s="239" t="str">
        <f t="shared" si="652"/>
        <v/>
      </c>
      <c r="CD445" s="239" t="str">
        <f t="shared" si="653"/>
        <v/>
      </c>
      <c r="CE445" s="239" t="str">
        <f t="shared" si="654"/>
        <v/>
      </c>
      <c r="CF445" s="239" t="str">
        <f t="shared" si="655"/>
        <v/>
      </c>
      <c r="CG445" s="239" t="str">
        <f t="shared" si="656"/>
        <v/>
      </c>
      <c r="CH445" s="239" t="str">
        <f t="shared" si="657"/>
        <v/>
      </c>
      <c r="CI445" s="239" t="str">
        <f t="shared" si="658"/>
        <v/>
      </c>
      <c r="CJ445" s="239" t="str">
        <f t="shared" si="659"/>
        <v/>
      </c>
      <c r="CK445" s="239" t="str">
        <f t="shared" si="660"/>
        <v/>
      </c>
      <c r="CL445" s="239" t="str">
        <f t="shared" si="661"/>
        <v/>
      </c>
      <c r="CM445" s="239" t="str">
        <f t="shared" si="662"/>
        <v/>
      </c>
      <c r="CN445" s="239" t="str">
        <f t="shared" si="663"/>
        <v/>
      </c>
      <c r="CP445" s="239" t="str">
        <f t="shared" si="664"/>
        <v/>
      </c>
      <c r="CQ445" s="239" t="str">
        <f t="shared" si="665"/>
        <v/>
      </c>
      <c r="CR445" s="239" t="str">
        <f t="shared" si="666"/>
        <v/>
      </c>
      <c r="CS445" s="239" t="str">
        <f t="shared" si="667"/>
        <v/>
      </c>
      <c r="CT445" s="239" t="str">
        <f t="shared" si="668"/>
        <v/>
      </c>
      <c r="CU445" s="239" t="str">
        <f t="shared" si="669"/>
        <v/>
      </c>
      <c r="CV445" s="239" t="str">
        <f t="shared" si="670"/>
        <v/>
      </c>
      <c r="CW445" s="239" t="str">
        <f t="shared" si="671"/>
        <v/>
      </c>
      <c r="CX445" s="239" t="str">
        <f t="shared" si="672"/>
        <v/>
      </c>
      <c r="CY445" s="239" t="str">
        <f t="shared" si="673"/>
        <v/>
      </c>
      <c r="CZ445" s="239" t="str">
        <f t="shared" si="674"/>
        <v/>
      </c>
      <c r="DA445" s="239" t="str">
        <f t="shared" si="675"/>
        <v/>
      </c>
      <c r="DB445" s="239" t="str">
        <f t="shared" si="676"/>
        <v/>
      </c>
      <c r="DC445" s="239" t="str">
        <f t="shared" si="677"/>
        <v/>
      </c>
      <c r="DD445" s="239" t="str">
        <f t="shared" si="678"/>
        <v/>
      </c>
      <c r="DE445" s="239" t="str">
        <f t="shared" si="679"/>
        <v/>
      </c>
      <c r="DF445" s="239" t="str">
        <f t="shared" si="680"/>
        <v/>
      </c>
      <c r="DG445" s="239" t="str">
        <f t="shared" si="681"/>
        <v/>
      </c>
      <c r="DH445" s="239" t="str">
        <f t="shared" si="682"/>
        <v/>
      </c>
      <c r="DI445" s="239" t="str">
        <f t="shared" si="683"/>
        <v/>
      </c>
      <c r="DJ445" s="239" t="str">
        <f t="shared" si="684"/>
        <v/>
      </c>
      <c r="DK445" s="239" t="str">
        <f t="shared" si="685"/>
        <v/>
      </c>
      <c r="DL445" s="239" t="str">
        <f t="shared" si="686"/>
        <v/>
      </c>
      <c r="DM445" s="239" t="str">
        <f t="shared" si="687"/>
        <v/>
      </c>
      <c r="DN445" s="239" t="str">
        <f t="shared" si="688"/>
        <v/>
      </c>
      <c r="DO445" s="239" t="str">
        <f t="shared" si="689"/>
        <v/>
      </c>
      <c r="DP445" s="239" t="str">
        <f t="shared" si="690"/>
        <v/>
      </c>
    </row>
    <row r="446" spans="1:120" ht="35.25" hidden="1" customHeight="1" x14ac:dyDescent="0.25">
      <c r="A446" s="53" t="s">
        <v>4509</v>
      </c>
      <c r="B446" s="53">
        <v>117</v>
      </c>
      <c r="C446" s="53" t="s">
        <v>57</v>
      </c>
      <c r="D446" s="53" t="s">
        <v>1858</v>
      </c>
      <c r="E446" s="49">
        <v>2</v>
      </c>
      <c r="F446" s="53" t="s">
        <v>1923</v>
      </c>
      <c r="G446" s="53" t="str">
        <f t="shared" si="691"/>
        <v>117-5</v>
      </c>
      <c r="H446" s="53" t="s">
        <v>94</v>
      </c>
      <c r="I446" s="53" t="s">
        <v>196</v>
      </c>
      <c r="J446" s="53" t="s">
        <v>80</v>
      </c>
      <c r="K446" s="53" t="s">
        <v>80</v>
      </c>
      <c r="L446" s="53" t="s">
        <v>80</v>
      </c>
      <c r="M446" s="53" t="s">
        <v>80</v>
      </c>
      <c r="N446" s="53" t="s">
        <v>80</v>
      </c>
      <c r="O446" s="53" t="s">
        <v>80</v>
      </c>
      <c r="P446" s="53" t="s">
        <v>1924</v>
      </c>
      <c r="Q446" s="52">
        <v>0.3</v>
      </c>
      <c r="R446" s="52">
        <f>+Q446*Q445</f>
        <v>4.4999999999999998E-2</v>
      </c>
      <c r="S446" s="53">
        <v>1</v>
      </c>
      <c r="T446" s="53" t="s">
        <v>84</v>
      </c>
      <c r="U446" s="53" t="s">
        <v>1925</v>
      </c>
      <c r="V446" s="23">
        <v>44936</v>
      </c>
      <c r="W446" s="23">
        <v>44957</v>
      </c>
      <c r="X446" s="53" t="s">
        <v>1862</v>
      </c>
      <c r="Y446" s="49" t="s">
        <v>97</v>
      </c>
      <c r="Z446" s="59" t="s">
        <v>100</v>
      </c>
      <c r="AA446" s="60">
        <v>1</v>
      </c>
      <c r="AB446" s="62" t="s">
        <v>1926</v>
      </c>
      <c r="AC446" s="62">
        <v>44957</v>
      </c>
      <c r="AD446" s="60">
        <v>1</v>
      </c>
      <c r="AE446" s="23" t="s">
        <v>1927</v>
      </c>
      <c r="AF446" s="62">
        <v>44957</v>
      </c>
      <c r="AG446" s="60" t="s">
        <v>79</v>
      </c>
      <c r="AH446" s="60">
        <v>1</v>
      </c>
      <c r="AI446" s="52">
        <f t="shared" si="609"/>
        <v>4.4999999999999998E-2</v>
      </c>
      <c r="AJ446" s="52">
        <f t="shared" ref="AJ446:AJ447" si="699">+AI446/R446</f>
        <v>1</v>
      </c>
      <c r="AK446" s="52"/>
      <c r="AL446" s="239" t="str">
        <f t="shared" si="628"/>
        <v/>
      </c>
      <c r="AM446" s="239" t="str">
        <f t="shared" si="629"/>
        <v/>
      </c>
      <c r="AN446" s="239" t="str">
        <f t="shared" si="630"/>
        <v/>
      </c>
      <c r="AO446" s="239" t="str">
        <f t="shared" si="631"/>
        <v/>
      </c>
      <c r="AP446" s="239" t="str">
        <f t="shared" si="632"/>
        <v/>
      </c>
      <c r="AQ446" s="239" t="str">
        <f t="shared" si="633"/>
        <v/>
      </c>
      <c r="AR446" s="239" t="str">
        <f t="shared" si="634"/>
        <v/>
      </c>
      <c r="AS446" s="239" t="str">
        <f t="shared" si="635"/>
        <v/>
      </c>
      <c r="AT446" s="239" t="str">
        <f t="shared" si="636"/>
        <v/>
      </c>
      <c r="AU446" s="239" t="str">
        <f t="shared" si="610"/>
        <v/>
      </c>
      <c r="AV446" s="239" t="str">
        <f t="shared" si="611"/>
        <v/>
      </c>
      <c r="AW446" s="239" t="str">
        <f t="shared" si="612"/>
        <v/>
      </c>
      <c r="AX446" s="239" t="str">
        <f t="shared" si="613"/>
        <v/>
      </c>
      <c r="AY446" s="239" t="str">
        <f t="shared" si="614"/>
        <v/>
      </c>
      <c r="AZ446" s="239" t="str">
        <f t="shared" si="615"/>
        <v/>
      </c>
      <c r="BA446" s="239" t="str">
        <f t="shared" si="616"/>
        <v/>
      </c>
      <c r="BB446" s="239" t="str">
        <f t="shared" si="617"/>
        <v/>
      </c>
      <c r="BC446" s="239" t="str">
        <f t="shared" si="618"/>
        <v/>
      </c>
      <c r="BD446" s="239" t="str">
        <f t="shared" si="619"/>
        <v/>
      </c>
      <c r="BE446" s="239" t="str">
        <f t="shared" si="620"/>
        <v/>
      </c>
      <c r="BF446" s="239" t="str">
        <f t="shared" si="621"/>
        <v/>
      </c>
      <c r="BG446" s="239" t="str">
        <f t="shared" si="622"/>
        <v/>
      </c>
      <c r="BH446" s="239" t="str">
        <f t="shared" si="623"/>
        <v/>
      </c>
      <c r="BI446" s="239" t="str">
        <f t="shared" si="624"/>
        <v/>
      </c>
      <c r="BJ446" s="239" t="str">
        <f t="shared" si="625"/>
        <v/>
      </c>
      <c r="BK446" s="239" t="str">
        <f t="shared" si="626"/>
        <v/>
      </c>
      <c r="BL446" s="239" t="str">
        <f t="shared" si="627"/>
        <v/>
      </c>
      <c r="BN446" s="239" t="str">
        <f t="shared" si="637"/>
        <v/>
      </c>
      <c r="BO446" s="239" t="str">
        <f t="shared" si="638"/>
        <v/>
      </c>
      <c r="BP446" s="239" t="str">
        <f t="shared" si="639"/>
        <v/>
      </c>
      <c r="BQ446" s="239" t="str">
        <f t="shared" si="640"/>
        <v/>
      </c>
      <c r="BR446" s="239" t="str">
        <f t="shared" si="641"/>
        <v/>
      </c>
      <c r="BS446" s="239" t="str">
        <f t="shared" si="642"/>
        <v/>
      </c>
      <c r="BT446" s="239" t="str">
        <f t="shared" si="643"/>
        <v/>
      </c>
      <c r="BU446" s="239" t="str">
        <f t="shared" si="644"/>
        <v/>
      </c>
      <c r="BV446" s="239" t="str">
        <f t="shared" si="645"/>
        <v/>
      </c>
      <c r="BW446" s="239" t="str">
        <f t="shared" si="646"/>
        <v/>
      </c>
      <c r="BX446" s="239" t="str">
        <f t="shared" si="647"/>
        <v/>
      </c>
      <c r="BY446" s="239" t="str">
        <f t="shared" si="648"/>
        <v/>
      </c>
      <c r="BZ446" s="239" t="str">
        <f t="shared" si="649"/>
        <v/>
      </c>
      <c r="CA446" s="239" t="str">
        <f t="shared" si="650"/>
        <v/>
      </c>
      <c r="CB446" s="239" t="str">
        <f t="shared" si="651"/>
        <v/>
      </c>
      <c r="CC446" s="239" t="str">
        <f t="shared" si="652"/>
        <v/>
      </c>
      <c r="CD446" s="239" t="str">
        <f t="shared" si="653"/>
        <v/>
      </c>
      <c r="CE446" s="239" t="str">
        <f t="shared" si="654"/>
        <v/>
      </c>
      <c r="CF446" s="239" t="str">
        <f t="shared" si="655"/>
        <v/>
      </c>
      <c r="CG446" s="239" t="str">
        <f t="shared" si="656"/>
        <v/>
      </c>
      <c r="CH446" s="239" t="str">
        <f t="shared" si="657"/>
        <v/>
      </c>
      <c r="CI446" s="239" t="str">
        <f t="shared" si="658"/>
        <v/>
      </c>
      <c r="CJ446" s="239" t="str">
        <f t="shared" si="659"/>
        <v/>
      </c>
      <c r="CK446" s="239" t="str">
        <f t="shared" si="660"/>
        <v/>
      </c>
      <c r="CL446" s="239" t="str">
        <f t="shared" si="661"/>
        <v/>
      </c>
      <c r="CM446" s="239" t="str">
        <f t="shared" si="662"/>
        <v/>
      </c>
      <c r="CN446" s="239" t="str">
        <f t="shared" si="663"/>
        <v/>
      </c>
      <c r="CP446" s="239" t="str">
        <f t="shared" si="664"/>
        <v/>
      </c>
      <c r="CQ446" s="239" t="str">
        <f t="shared" si="665"/>
        <v/>
      </c>
      <c r="CR446" s="239" t="str">
        <f t="shared" si="666"/>
        <v/>
      </c>
      <c r="CS446" s="239" t="str">
        <f t="shared" si="667"/>
        <v/>
      </c>
      <c r="CT446" s="239" t="str">
        <f t="shared" si="668"/>
        <v/>
      </c>
      <c r="CU446" s="239" t="str">
        <f t="shared" si="669"/>
        <v/>
      </c>
      <c r="CV446" s="239" t="str">
        <f t="shared" si="670"/>
        <v/>
      </c>
      <c r="CW446" s="239" t="str">
        <f t="shared" si="671"/>
        <v/>
      </c>
      <c r="CX446" s="239" t="str">
        <f t="shared" si="672"/>
        <v/>
      </c>
      <c r="CY446" s="239" t="str">
        <f t="shared" si="673"/>
        <v/>
      </c>
      <c r="CZ446" s="239" t="str">
        <f t="shared" si="674"/>
        <v/>
      </c>
      <c r="DA446" s="239" t="str">
        <f t="shared" si="675"/>
        <v/>
      </c>
      <c r="DB446" s="239" t="str">
        <f t="shared" si="676"/>
        <v/>
      </c>
      <c r="DC446" s="239" t="str">
        <f t="shared" si="677"/>
        <v/>
      </c>
      <c r="DD446" s="239" t="str">
        <f t="shared" si="678"/>
        <v/>
      </c>
      <c r="DE446" s="239" t="str">
        <f t="shared" si="679"/>
        <v/>
      </c>
      <c r="DF446" s="239" t="str">
        <f t="shared" si="680"/>
        <v/>
      </c>
      <c r="DG446" s="239" t="str">
        <f t="shared" si="681"/>
        <v/>
      </c>
      <c r="DH446" s="239" t="str">
        <f t="shared" si="682"/>
        <v/>
      </c>
      <c r="DI446" s="239" t="str">
        <f t="shared" si="683"/>
        <v/>
      </c>
      <c r="DJ446" s="239" t="str">
        <f t="shared" si="684"/>
        <v/>
      </c>
      <c r="DK446" s="239" t="str">
        <f t="shared" si="685"/>
        <v/>
      </c>
      <c r="DL446" s="239" t="str">
        <f t="shared" si="686"/>
        <v/>
      </c>
      <c r="DM446" s="239" t="str">
        <f t="shared" si="687"/>
        <v/>
      </c>
      <c r="DN446" s="239" t="str">
        <f t="shared" si="688"/>
        <v/>
      </c>
      <c r="DO446" s="239" t="str">
        <f t="shared" si="689"/>
        <v/>
      </c>
      <c r="DP446" s="239" t="str">
        <f t="shared" si="690"/>
        <v/>
      </c>
    </row>
    <row r="447" spans="1:120" ht="35.25" hidden="1" customHeight="1" x14ac:dyDescent="0.25">
      <c r="A447" s="53" t="s">
        <v>4509</v>
      </c>
      <c r="B447" s="53">
        <v>117</v>
      </c>
      <c r="C447" s="53" t="s">
        <v>57</v>
      </c>
      <c r="D447" s="53" t="s">
        <v>1858</v>
      </c>
      <c r="E447" s="49">
        <v>2</v>
      </c>
      <c r="F447" s="53" t="s">
        <v>1928</v>
      </c>
      <c r="G447" s="53" t="str">
        <f t="shared" si="691"/>
        <v>117-5</v>
      </c>
      <c r="H447" s="53" t="s">
        <v>94</v>
      </c>
      <c r="I447" s="53" t="s">
        <v>196</v>
      </c>
      <c r="J447" s="53" t="s">
        <v>80</v>
      </c>
      <c r="K447" s="53" t="s">
        <v>80</v>
      </c>
      <c r="L447" s="53" t="s">
        <v>80</v>
      </c>
      <c r="M447" s="53" t="s">
        <v>80</v>
      </c>
      <c r="N447" s="53" t="s">
        <v>80</v>
      </c>
      <c r="O447" s="53" t="s">
        <v>80</v>
      </c>
      <c r="P447" s="53" t="s">
        <v>1929</v>
      </c>
      <c r="Q447" s="52">
        <v>0.7</v>
      </c>
      <c r="R447" s="52">
        <f>+Q447*Q445</f>
        <v>0.105</v>
      </c>
      <c r="S447" s="53">
        <v>100</v>
      </c>
      <c r="T447" s="53" t="s">
        <v>301</v>
      </c>
      <c r="U447" s="53" t="s">
        <v>1930</v>
      </c>
      <c r="V447" s="23">
        <v>44958</v>
      </c>
      <c r="W447" s="23">
        <v>45289</v>
      </c>
      <c r="X447" s="53" t="s">
        <v>1862</v>
      </c>
      <c r="Y447" s="49" t="s">
        <v>87</v>
      </c>
      <c r="Z447" s="59" t="s">
        <v>100</v>
      </c>
      <c r="AA447" s="52">
        <v>1</v>
      </c>
      <c r="AB447" s="23" t="s">
        <v>1931</v>
      </c>
      <c r="AC447" s="23">
        <v>45288</v>
      </c>
      <c r="AD447" s="52">
        <v>1</v>
      </c>
      <c r="AE447" s="23" t="s">
        <v>1932</v>
      </c>
      <c r="AF447" s="23">
        <v>45288</v>
      </c>
      <c r="AG447" s="52" t="s">
        <v>79</v>
      </c>
      <c r="AH447" s="52">
        <v>1</v>
      </c>
      <c r="AI447" s="52">
        <f t="shared" si="609"/>
        <v>0.105</v>
      </c>
      <c r="AJ447" s="52">
        <f t="shared" si="699"/>
        <v>1</v>
      </c>
      <c r="AK447" s="52"/>
      <c r="AL447" s="239" t="str">
        <f t="shared" si="628"/>
        <v/>
      </c>
      <c r="AM447" s="239" t="str">
        <f t="shared" si="629"/>
        <v/>
      </c>
      <c r="AN447" s="239" t="str">
        <f t="shared" si="630"/>
        <v/>
      </c>
      <c r="AO447" s="239" t="str">
        <f t="shared" si="631"/>
        <v/>
      </c>
      <c r="AP447" s="239" t="str">
        <f t="shared" si="632"/>
        <v/>
      </c>
      <c r="AQ447" s="239" t="str">
        <f t="shared" si="633"/>
        <v/>
      </c>
      <c r="AR447" s="239" t="str">
        <f t="shared" si="634"/>
        <v/>
      </c>
      <c r="AS447" s="239" t="str">
        <f t="shared" si="635"/>
        <v/>
      </c>
      <c r="AT447" s="239" t="str">
        <f t="shared" si="636"/>
        <v/>
      </c>
      <c r="AU447" s="239" t="str">
        <f t="shared" si="610"/>
        <v/>
      </c>
      <c r="AV447" s="239" t="str">
        <f t="shared" si="611"/>
        <v/>
      </c>
      <c r="AW447" s="239" t="str">
        <f t="shared" si="612"/>
        <v/>
      </c>
      <c r="AX447" s="239" t="str">
        <f t="shared" si="613"/>
        <v/>
      </c>
      <c r="AY447" s="239" t="str">
        <f t="shared" si="614"/>
        <v/>
      </c>
      <c r="AZ447" s="239" t="str">
        <f t="shared" si="615"/>
        <v/>
      </c>
      <c r="BA447" s="239" t="str">
        <f t="shared" si="616"/>
        <v/>
      </c>
      <c r="BB447" s="239" t="str">
        <f t="shared" si="617"/>
        <v/>
      </c>
      <c r="BC447" s="239" t="str">
        <f t="shared" si="618"/>
        <v/>
      </c>
      <c r="BD447" s="239" t="str">
        <f t="shared" si="619"/>
        <v/>
      </c>
      <c r="BE447" s="239" t="str">
        <f t="shared" si="620"/>
        <v/>
      </c>
      <c r="BF447" s="239" t="str">
        <f t="shared" si="621"/>
        <v/>
      </c>
      <c r="BG447" s="239" t="str">
        <f t="shared" si="622"/>
        <v/>
      </c>
      <c r="BH447" s="239" t="str">
        <f t="shared" si="623"/>
        <v/>
      </c>
      <c r="BI447" s="239" t="str">
        <f t="shared" si="624"/>
        <v/>
      </c>
      <c r="BJ447" s="239" t="str">
        <f t="shared" si="625"/>
        <v/>
      </c>
      <c r="BK447" s="239" t="str">
        <f t="shared" si="626"/>
        <v/>
      </c>
      <c r="BL447" s="239" t="str">
        <f t="shared" si="627"/>
        <v/>
      </c>
      <c r="BN447" s="239" t="str">
        <f t="shared" si="637"/>
        <v/>
      </c>
      <c r="BO447" s="239" t="str">
        <f t="shared" si="638"/>
        <v/>
      </c>
      <c r="BP447" s="239" t="str">
        <f t="shared" si="639"/>
        <v/>
      </c>
      <c r="BQ447" s="239" t="str">
        <f t="shared" si="640"/>
        <v/>
      </c>
      <c r="BR447" s="239" t="str">
        <f t="shared" si="641"/>
        <v/>
      </c>
      <c r="BS447" s="239" t="str">
        <f t="shared" si="642"/>
        <v/>
      </c>
      <c r="BT447" s="239" t="str">
        <f t="shared" si="643"/>
        <v/>
      </c>
      <c r="BU447" s="239" t="str">
        <f t="shared" si="644"/>
        <v/>
      </c>
      <c r="BV447" s="239" t="str">
        <f t="shared" si="645"/>
        <v/>
      </c>
      <c r="BW447" s="239" t="str">
        <f t="shared" si="646"/>
        <v/>
      </c>
      <c r="BX447" s="239" t="str">
        <f t="shared" si="647"/>
        <v/>
      </c>
      <c r="BY447" s="239" t="str">
        <f t="shared" si="648"/>
        <v/>
      </c>
      <c r="BZ447" s="239" t="str">
        <f t="shared" si="649"/>
        <v/>
      </c>
      <c r="CA447" s="239" t="str">
        <f t="shared" si="650"/>
        <v/>
      </c>
      <c r="CB447" s="239" t="str">
        <f t="shared" si="651"/>
        <v/>
      </c>
      <c r="CC447" s="239" t="str">
        <f t="shared" si="652"/>
        <v/>
      </c>
      <c r="CD447" s="239" t="str">
        <f t="shared" si="653"/>
        <v/>
      </c>
      <c r="CE447" s="239" t="str">
        <f t="shared" si="654"/>
        <v/>
      </c>
      <c r="CF447" s="239" t="str">
        <f t="shared" si="655"/>
        <v/>
      </c>
      <c r="CG447" s="239" t="str">
        <f t="shared" si="656"/>
        <v/>
      </c>
      <c r="CH447" s="239" t="str">
        <f t="shared" si="657"/>
        <v/>
      </c>
      <c r="CI447" s="239" t="str">
        <f t="shared" si="658"/>
        <v/>
      </c>
      <c r="CJ447" s="239" t="str">
        <f t="shared" si="659"/>
        <v/>
      </c>
      <c r="CK447" s="239" t="str">
        <f t="shared" si="660"/>
        <v/>
      </c>
      <c r="CL447" s="239" t="str">
        <f t="shared" si="661"/>
        <v/>
      </c>
      <c r="CM447" s="239" t="str">
        <f t="shared" si="662"/>
        <v/>
      </c>
      <c r="CN447" s="239" t="str">
        <f t="shared" si="663"/>
        <v/>
      </c>
      <c r="CP447" s="239" t="str">
        <f t="shared" si="664"/>
        <v/>
      </c>
      <c r="CQ447" s="239" t="str">
        <f t="shared" si="665"/>
        <v/>
      </c>
      <c r="CR447" s="239" t="str">
        <f t="shared" si="666"/>
        <v/>
      </c>
      <c r="CS447" s="239" t="str">
        <f t="shared" si="667"/>
        <v/>
      </c>
      <c r="CT447" s="239" t="str">
        <f t="shared" si="668"/>
        <v/>
      </c>
      <c r="CU447" s="239" t="str">
        <f t="shared" si="669"/>
        <v/>
      </c>
      <c r="CV447" s="239" t="str">
        <f t="shared" si="670"/>
        <v/>
      </c>
      <c r="CW447" s="239" t="str">
        <f t="shared" si="671"/>
        <v/>
      </c>
      <c r="CX447" s="239" t="str">
        <f t="shared" si="672"/>
        <v/>
      </c>
      <c r="CY447" s="239" t="str">
        <f t="shared" si="673"/>
        <v/>
      </c>
      <c r="CZ447" s="239" t="str">
        <f t="shared" si="674"/>
        <v/>
      </c>
      <c r="DA447" s="239" t="str">
        <f t="shared" si="675"/>
        <v/>
      </c>
      <c r="DB447" s="239" t="str">
        <f t="shared" si="676"/>
        <v/>
      </c>
      <c r="DC447" s="239" t="str">
        <f t="shared" si="677"/>
        <v/>
      </c>
      <c r="DD447" s="239" t="str">
        <f t="shared" si="678"/>
        <v/>
      </c>
      <c r="DE447" s="239" t="str">
        <f t="shared" si="679"/>
        <v/>
      </c>
      <c r="DF447" s="239" t="str">
        <f t="shared" si="680"/>
        <v/>
      </c>
      <c r="DG447" s="239" t="str">
        <f t="shared" si="681"/>
        <v/>
      </c>
      <c r="DH447" s="239" t="str">
        <f t="shared" si="682"/>
        <v/>
      </c>
      <c r="DI447" s="239" t="str">
        <f t="shared" si="683"/>
        <v/>
      </c>
      <c r="DJ447" s="239" t="str">
        <f t="shared" si="684"/>
        <v/>
      </c>
      <c r="DK447" s="239" t="str">
        <f t="shared" si="685"/>
        <v/>
      </c>
      <c r="DL447" s="239" t="str">
        <f t="shared" si="686"/>
        <v/>
      </c>
      <c r="DM447" s="239" t="str">
        <f t="shared" si="687"/>
        <v/>
      </c>
      <c r="DN447" s="239" t="str">
        <f t="shared" si="688"/>
        <v/>
      </c>
      <c r="DO447" s="239" t="str">
        <f t="shared" si="689"/>
        <v/>
      </c>
      <c r="DP447" s="239" t="str">
        <f t="shared" si="690"/>
        <v/>
      </c>
    </row>
    <row r="448" spans="1:120" ht="35.25" hidden="1" customHeight="1" x14ac:dyDescent="0.25">
      <c r="A448" s="49" t="s">
        <v>4509</v>
      </c>
      <c r="B448" s="49">
        <v>117</v>
      </c>
      <c r="C448" s="49" t="s">
        <v>57</v>
      </c>
      <c r="D448" s="49" t="s">
        <v>1858</v>
      </c>
      <c r="E448" s="85">
        <v>2</v>
      </c>
      <c r="F448" s="49" t="s">
        <v>1933</v>
      </c>
      <c r="G448" s="49" t="str">
        <f t="shared" si="691"/>
        <v>117-6</v>
      </c>
      <c r="H448" s="49" t="s">
        <v>75</v>
      </c>
      <c r="I448" s="49" t="s">
        <v>196</v>
      </c>
      <c r="J448" s="49" t="s">
        <v>123</v>
      </c>
      <c r="K448" s="49" t="s">
        <v>144</v>
      </c>
      <c r="L448" s="49" t="s">
        <v>125</v>
      </c>
      <c r="M448" s="49" t="s">
        <v>80</v>
      </c>
      <c r="N448" s="49" t="s">
        <v>1528</v>
      </c>
      <c r="O448" s="49" t="s">
        <v>1806</v>
      </c>
      <c r="P448" s="49" t="s">
        <v>1934</v>
      </c>
      <c r="Q448" s="50">
        <v>0.14000000000000001</v>
      </c>
      <c r="R448" s="50"/>
      <c r="S448" s="49">
        <v>100</v>
      </c>
      <c r="T448" s="49" t="s">
        <v>301</v>
      </c>
      <c r="U448" s="49" t="s">
        <v>1935</v>
      </c>
      <c r="V448" s="51">
        <v>44936</v>
      </c>
      <c r="W448" s="132">
        <v>45291</v>
      </c>
      <c r="X448" s="49" t="s">
        <v>1862</v>
      </c>
      <c r="Y448" s="49" t="s">
        <v>87</v>
      </c>
      <c r="Z448" s="59" t="s">
        <v>100</v>
      </c>
      <c r="AA448" s="52">
        <v>1</v>
      </c>
      <c r="AB448" s="23" t="s">
        <v>1936</v>
      </c>
      <c r="AC448" s="23">
        <v>45229</v>
      </c>
      <c r="AD448" s="52">
        <v>1</v>
      </c>
      <c r="AE448" s="52" t="s">
        <v>1936</v>
      </c>
      <c r="AF448" s="75">
        <v>45229</v>
      </c>
      <c r="AG448" s="52" t="s">
        <v>79</v>
      </c>
      <c r="AH448" s="52" t="s">
        <v>92</v>
      </c>
      <c r="AI448" s="52">
        <f t="shared" si="609"/>
        <v>0.14000000000000001</v>
      </c>
      <c r="AJ448" s="52"/>
      <c r="AK448" s="52"/>
      <c r="AL448" s="239" t="str">
        <f t="shared" si="628"/>
        <v/>
      </c>
      <c r="AM448" s="239" t="str">
        <f t="shared" si="629"/>
        <v/>
      </c>
      <c r="AN448" s="239" t="str">
        <f t="shared" si="630"/>
        <v/>
      </c>
      <c r="AO448" s="239" t="str">
        <f t="shared" si="631"/>
        <v/>
      </c>
      <c r="AP448" s="239" t="str">
        <f t="shared" si="632"/>
        <v/>
      </c>
      <c r="AQ448" s="239" t="str">
        <f t="shared" si="633"/>
        <v/>
      </c>
      <c r="AR448" s="239" t="str">
        <f t="shared" si="634"/>
        <v/>
      </c>
      <c r="AS448" s="239" t="str">
        <f t="shared" si="635"/>
        <v/>
      </c>
      <c r="AT448" s="239" t="str">
        <f t="shared" si="636"/>
        <v/>
      </c>
      <c r="AU448" s="239" t="str">
        <f t="shared" si="610"/>
        <v/>
      </c>
      <c r="AV448" s="239" t="str">
        <f t="shared" si="611"/>
        <v/>
      </c>
      <c r="AW448" s="239" t="str">
        <f t="shared" si="612"/>
        <v/>
      </c>
      <c r="AX448" s="239" t="str">
        <f t="shared" si="613"/>
        <v/>
      </c>
      <c r="AY448" s="239" t="str">
        <f t="shared" si="614"/>
        <v/>
      </c>
      <c r="AZ448" s="239" t="str">
        <f t="shared" si="615"/>
        <v/>
      </c>
      <c r="BA448" s="239" t="str">
        <f t="shared" si="616"/>
        <v/>
      </c>
      <c r="BB448" s="239" t="str">
        <f t="shared" si="617"/>
        <v/>
      </c>
      <c r="BC448" s="239" t="str">
        <f t="shared" si="618"/>
        <v/>
      </c>
      <c r="BD448" s="239" t="str">
        <f t="shared" si="619"/>
        <v/>
      </c>
      <c r="BE448" s="239" t="str">
        <f t="shared" si="620"/>
        <v/>
      </c>
      <c r="BF448" s="239" t="str">
        <f t="shared" si="621"/>
        <v/>
      </c>
      <c r="BG448" s="239" t="str">
        <f t="shared" si="622"/>
        <v/>
      </c>
      <c r="BH448" s="239" t="str">
        <f t="shared" si="623"/>
        <v/>
      </c>
      <c r="BI448" s="239" t="str">
        <f t="shared" si="624"/>
        <v/>
      </c>
      <c r="BJ448" s="239" t="str">
        <f t="shared" si="625"/>
        <v/>
      </c>
      <c r="BK448" s="239" t="str">
        <f t="shared" si="626"/>
        <v/>
      </c>
      <c r="BL448" s="239" t="str">
        <f t="shared" si="627"/>
        <v/>
      </c>
      <c r="BN448" s="239" t="str">
        <f t="shared" si="637"/>
        <v/>
      </c>
      <c r="BO448" s="239" t="str">
        <f t="shared" si="638"/>
        <v/>
      </c>
      <c r="BP448" s="239" t="str">
        <f t="shared" si="639"/>
        <v/>
      </c>
      <c r="BQ448" s="239" t="str">
        <f t="shared" si="640"/>
        <v/>
      </c>
      <c r="BR448" s="239" t="str">
        <f t="shared" si="641"/>
        <v/>
      </c>
      <c r="BS448" s="239" t="str">
        <f t="shared" si="642"/>
        <v/>
      </c>
      <c r="BT448" s="239" t="str">
        <f t="shared" si="643"/>
        <v/>
      </c>
      <c r="BU448" s="239" t="str">
        <f t="shared" si="644"/>
        <v/>
      </c>
      <c r="BV448" s="239" t="str">
        <f t="shared" si="645"/>
        <v/>
      </c>
      <c r="BW448" s="239" t="str">
        <f t="shared" si="646"/>
        <v/>
      </c>
      <c r="BX448" s="239" t="str">
        <f t="shared" si="647"/>
        <v/>
      </c>
      <c r="BY448" s="239" t="str">
        <f t="shared" si="648"/>
        <v/>
      </c>
      <c r="BZ448" s="239" t="str">
        <f t="shared" si="649"/>
        <v/>
      </c>
      <c r="CA448" s="239" t="str">
        <f t="shared" si="650"/>
        <v/>
      </c>
      <c r="CB448" s="239" t="str">
        <f t="shared" si="651"/>
        <v/>
      </c>
      <c r="CC448" s="239" t="str">
        <f t="shared" si="652"/>
        <v/>
      </c>
      <c r="CD448" s="239" t="str">
        <f t="shared" si="653"/>
        <v/>
      </c>
      <c r="CE448" s="239" t="str">
        <f t="shared" si="654"/>
        <v/>
      </c>
      <c r="CF448" s="239" t="str">
        <f t="shared" si="655"/>
        <v/>
      </c>
      <c r="CG448" s="239" t="str">
        <f t="shared" si="656"/>
        <v/>
      </c>
      <c r="CH448" s="239" t="str">
        <f t="shared" si="657"/>
        <v/>
      </c>
      <c r="CI448" s="239" t="str">
        <f t="shared" si="658"/>
        <v/>
      </c>
      <c r="CJ448" s="239" t="str">
        <f t="shared" si="659"/>
        <v/>
      </c>
      <c r="CK448" s="239" t="str">
        <f t="shared" si="660"/>
        <v/>
      </c>
      <c r="CL448" s="239" t="str">
        <f t="shared" si="661"/>
        <v/>
      </c>
      <c r="CM448" s="239" t="str">
        <f t="shared" si="662"/>
        <v/>
      </c>
      <c r="CN448" s="239" t="str">
        <f t="shared" si="663"/>
        <v/>
      </c>
      <c r="CP448" s="239" t="str">
        <f t="shared" si="664"/>
        <v/>
      </c>
      <c r="CQ448" s="239" t="str">
        <f t="shared" si="665"/>
        <v/>
      </c>
      <c r="CR448" s="239" t="str">
        <f t="shared" si="666"/>
        <v/>
      </c>
      <c r="CS448" s="239" t="str">
        <f t="shared" si="667"/>
        <v/>
      </c>
      <c r="CT448" s="239" t="str">
        <f t="shared" si="668"/>
        <v/>
      </c>
      <c r="CU448" s="239" t="str">
        <f t="shared" si="669"/>
        <v/>
      </c>
      <c r="CV448" s="239" t="str">
        <f t="shared" si="670"/>
        <v/>
      </c>
      <c r="CW448" s="239" t="str">
        <f t="shared" si="671"/>
        <v/>
      </c>
      <c r="CX448" s="239" t="str">
        <f t="shared" si="672"/>
        <v/>
      </c>
      <c r="CY448" s="239" t="str">
        <f t="shared" si="673"/>
        <v/>
      </c>
      <c r="CZ448" s="239" t="str">
        <f t="shared" si="674"/>
        <v/>
      </c>
      <c r="DA448" s="239" t="str">
        <f t="shared" si="675"/>
        <v/>
      </c>
      <c r="DB448" s="239" t="str">
        <f t="shared" si="676"/>
        <v/>
      </c>
      <c r="DC448" s="239" t="str">
        <f t="shared" si="677"/>
        <v/>
      </c>
      <c r="DD448" s="239" t="str">
        <f t="shared" si="678"/>
        <v/>
      </c>
      <c r="DE448" s="239" t="str">
        <f t="shared" si="679"/>
        <v/>
      </c>
      <c r="DF448" s="239" t="str">
        <f t="shared" si="680"/>
        <v/>
      </c>
      <c r="DG448" s="239" t="str">
        <f t="shared" si="681"/>
        <v/>
      </c>
      <c r="DH448" s="239" t="str">
        <f t="shared" si="682"/>
        <v/>
      </c>
      <c r="DI448" s="239" t="str">
        <f t="shared" si="683"/>
        <v/>
      </c>
      <c r="DJ448" s="239" t="str">
        <f t="shared" si="684"/>
        <v/>
      </c>
      <c r="DK448" s="239" t="str">
        <f t="shared" si="685"/>
        <v/>
      </c>
      <c r="DL448" s="239" t="str">
        <f t="shared" si="686"/>
        <v/>
      </c>
      <c r="DM448" s="239" t="str">
        <f t="shared" si="687"/>
        <v/>
      </c>
      <c r="DN448" s="239" t="str">
        <f t="shared" si="688"/>
        <v/>
      </c>
      <c r="DO448" s="239" t="str">
        <f t="shared" si="689"/>
        <v/>
      </c>
      <c r="DP448" s="239" t="str">
        <f t="shared" si="690"/>
        <v/>
      </c>
    </row>
    <row r="449" spans="1:120" ht="35.25" hidden="1" customHeight="1" x14ac:dyDescent="0.25">
      <c r="A449" s="53" t="s">
        <v>4509</v>
      </c>
      <c r="B449" s="53">
        <v>117</v>
      </c>
      <c r="C449" s="53" t="s">
        <v>57</v>
      </c>
      <c r="D449" s="53" t="s">
        <v>1858</v>
      </c>
      <c r="E449" s="85">
        <v>2</v>
      </c>
      <c r="F449" s="53" t="s">
        <v>1937</v>
      </c>
      <c r="G449" s="53" t="str">
        <f t="shared" si="691"/>
        <v>117-6</v>
      </c>
      <c r="H449" s="53" t="s">
        <v>94</v>
      </c>
      <c r="I449" s="53" t="s">
        <v>196</v>
      </c>
      <c r="J449" s="53" t="s">
        <v>80</v>
      </c>
      <c r="K449" s="53" t="s">
        <v>80</v>
      </c>
      <c r="L449" s="53" t="s">
        <v>80</v>
      </c>
      <c r="M449" s="53" t="s">
        <v>80</v>
      </c>
      <c r="N449" s="53" t="s">
        <v>80</v>
      </c>
      <c r="O449" s="53" t="s">
        <v>80</v>
      </c>
      <c r="P449" s="53" t="s">
        <v>152</v>
      </c>
      <c r="Q449" s="52">
        <v>1</v>
      </c>
      <c r="R449" s="52">
        <f>+Q449*Q448</f>
        <v>0.14000000000000001</v>
      </c>
      <c r="S449" s="53">
        <v>100</v>
      </c>
      <c r="T449" s="53" t="s">
        <v>301</v>
      </c>
      <c r="U449" s="53" t="s">
        <v>1938</v>
      </c>
      <c r="V449" s="23">
        <v>44936</v>
      </c>
      <c r="W449" s="132">
        <v>45291</v>
      </c>
      <c r="X449" s="8" t="s">
        <v>1862</v>
      </c>
      <c r="Y449" s="49" t="s">
        <v>87</v>
      </c>
      <c r="Z449" s="59" t="s">
        <v>100</v>
      </c>
      <c r="AA449" s="52">
        <v>1</v>
      </c>
      <c r="AB449" s="23" t="s">
        <v>1939</v>
      </c>
      <c r="AC449" s="23">
        <v>45229</v>
      </c>
      <c r="AD449" s="52">
        <v>1</v>
      </c>
      <c r="AE449" s="52" t="s">
        <v>1939</v>
      </c>
      <c r="AF449" s="75">
        <v>45229</v>
      </c>
      <c r="AG449" s="52" t="s">
        <v>79</v>
      </c>
      <c r="AH449" s="52">
        <v>1</v>
      </c>
      <c r="AI449" s="52">
        <f t="shared" si="609"/>
        <v>0.14000000000000001</v>
      </c>
      <c r="AJ449" s="52">
        <f>+AI449/R449</f>
        <v>1</v>
      </c>
      <c r="AK449" s="52"/>
      <c r="AL449" s="239" t="str">
        <f t="shared" si="628"/>
        <v/>
      </c>
      <c r="AM449" s="239" t="str">
        <f t="shared" si="629"/>
        <v/>
      </c>
      <c r="AN449" s="239" t="str">
        <f t="shared" si="630"/>
        <v/>
      </c>
      <c r="AO449" s="239" t="str">
        <f t="shared" si="631"/>
        <v/>
      </c>
      <c r="AP449" s="239" t="str">
        <f t="shared" si="632"/>
        <v/>
      </c>
      <c r="AQ449" s="239" t="str">
        <f t="shared" si="633"/>
        <v/>
      </c>
      <c r="AR449" s="239" t="str">
        <f t="shared" si="634"/>
        <v/>
      </c>
      <c r="AS449" s="239" t="str">
        <f t="shared" si="635"/>
        <v/>
      </c>
      <c r="AT449" s="239" t="str">
        <f t="shared" si="636"/>
        <v/>
      </c>
      <c r="AU449" s="239" t="str">
        <f t="shared" si="610"/>
        <v/>
      </c>
      <c r="AV449" s="239" t="str">
        <f t="shared" si="611"/>
        <v/>
      </c>
      <c r="AW449" s="239" t="str">
        <f t="shared" si="612"/>
        <v/>
      </c>
      <c r="AX449" s="239" t="str">
        <f t="shared" si="613"/>
        <v/>
      </c>
      <c r="AY449" s="239" t="str">
        <f t="shared" si="614"/>
        <v/>
      </c>
      <c r="AZ449" s="239" t="str">
        <f t="shared" si="615"/>
        <v/>
      </c>
      <c r="BA449" s="239" t="str">
        <f t="shared" si="616"/>
        <v/>
      </c>
      <c r="BB449" s="239" t="str">
        <f t="shared" si="617"/>
        <v/>
      </c>
      <c r="BC449" s="239" t="str">
        <f t="shared" si="618"/>
        <v/>
      </c>
      <c r="BD449" s="239" t="str">
        <f t="shared" si="619"/>
        <v/>
      </c>
      <c r="BE449" s="239" t="str">
        <f t="shared" si="620"/>
        <v/>
      </c>
      <c r="BF449" s="239" t="str">
        <f t="shared" si="621"/>
        <v/>
      </c>
      <c r="BG449" s="239" t="str">
        <f t="shared" si="622"/>
        <v/>
      </c>
      <c r="BH449" s="239" t="str">
        <f t="shared" si="623"/>
        <v/>
      </c>
      <c r="BI449" s="239" t="str">
        <f t="shared" si="624"/>
        <v/>
      </c>
      <c r="BJ449" s="239" t="str">
        <f t="shared" si="625"/>
        <v/>
      </c>
      <c r="BK449" s="239" t="str">
        <f t="shared" si="626"/>
        <v/>
      </c>
      <c r="BL449" s="239" t="str">
        <f t="shared" si="627"/>
        <v/>
      </c>
      <c r="BN449" s="239" t="str">
        <f t="shared" si="637"/>
        <v/>
      </c>
      <c r="BO449" s="239" t="str">
        <f t="shared" si="638"/>
        <v/>
      </c>
      <c r="BP449" s="239" t="str">
        <f t="shared" si="639"/>
        <v/>
      </c>
      <c r="BQ449" s="239" t="str">
        <f t="shared" si="640"/>
        <v/>
      </c>
      <c r="BR449" s="239" t="str">
        <f t="shared" si="641"/>
        <v/>
      </c>
      <c r="BS449" s="239" t="str">
        <f t="shared" si="642"/>
        <v/>
      </c>
      <c r="BT449" s="239" t="str">
        <f t="shared" si="643"/>
        <v/>
      </c>
      <c r="BU449" s="239" t="str">
        <f t="shared" si="644"/>
        <v/>
      </c>
      <c r="BV449" s="239" t="str">
        <f t="shared" si="645"/>
        <v/>
      </c>
      <c r="BW449" s="239" t="str">
        <f t="shared" si="646"/>
        <v/>
      </c>
      <c r="BX449" s="239" t="str">
        <f t="shared" si="647"/>
        <v/>
      </c>
      <c r="BY449" s="239" t="str">
        <f t="shared" si="648"/>
        <v/>
      </c>
      <c r="BZ449" s="239" t="str">
        <f t="shared" si="649"/>
        <v/>
      </c>
      <c r="CA449" s="239" t="str">
        <f t="shared" si="650"/>
        <v/>
      </c>
      <c r="CB449" s="239" t="str">
        <f t="shared" si="651"/>
        <v/>
      </c>
      <c r="CC449" s="239" t="str">
        <f t="shared" si="652"/>
        <v/>
      </c>
      <c r="CD449" s="239" t="str">
        <f t="shared" si="653"/>
        <v/>
      </c>
      <c r="CE449" s="239" t="str">
        <f t="shared" si="654"/>
        <v/>
      </c>
      <c r="CF449" s="239" t="str">
        <f t="shared" si="655"/>
        <v/>
      </c>
      <c r="CG449" s="239" t="str">
        <f t="shared" si="656"/>
        <v/>
      </c>
      <c r="CH449" s="239" t="str">
        <f t="shared" si="657"/>
        <v/>
      </c>
      <c r="CI449" s="239" t="str">
        <f t="shared" si="658"/>
        <v/>
      </c>
      <c r="CJ449" s="239" t="str">
        <f t="shared" si="659"/>
        <v/>
      </c>
      <c r="CK449" s="239" t="str">
        <f t="shared" si="660"/>
        <v/>
      </c>
      <c r="CL449" s="239" t="str">
        <f t="shared" si="661"/>
        <v/>
      </c>
      <c r="CM449" s="239" t="str">
        <f t="shared" si="662"/>
        <v/>
      </c>
      <c r="CN449" s="239" t="str">
        <f t="shared" si="663"/>
        <v/>
      </c>
      <c r="CP449" s="239" t="str">
        <f t="shared" si="664"/>
        <v/>
      </c>
      <c r="CQ449" s="239" t="str">
        <f t="shared" si="665"/>
        <v/>
      </c>
      <c r="CR449" s="239" t="str">
        <f t="shared" si="666"/>
        <v/>
      </c>
      <c r="CS449" s="239" t="str">
        <f t="shared" si="667"/>
        <v/>
      </c>
      <c r="CT449" s="239" t="str">
        <f t="shared" si="668"/>
        <v/>
      </c>
      <c r="CU449" s="239" t="str">
        <f t="shared" si="669"/>
        <v/>
      </c>
      <c r="CV449" s="239" t="str">
        <f t="shared" si="670"/>
        <v/>
      </c>
      <c r="CW449" s="239" t="str">
        <f t="shared" si="671"/>
        <v/>
      </c>
      <c r="CX449" s="239" t="str">
        <f t="shared" si="672"/>
        <v/>
      </c>
      <c r="CY449" s="239" t="str">
        <f t="shared" si="673"/>
        <v/>
      </c>
      <c r="CZ449" s="239" t="str">
        <f t="shared" si="674"/>
        <v/>
      </c>
      <c r="DA449" s="239" t="str">
        <f t="shared" si="675"/>
        <v/>
      </c>
      <c r="DB449" s="239" t="str">
        <f t="shared" si="676"/>
        <v/>
      </c>
      <c r="DC449" s="239" t="str">
        <f t="shared" si="677"/>
        <v/>
      </c>
      <c r="DD449" s="239" t="str">
        <f t="shared" si="678"/>
        <v/>
      </c>
      <c r="DE449" s="239" t="str">
        <f t="shared" si="679"/>
        <v/>
      </c>
      <c r="DF449" s="239" t="str">
        <f t="shared" si="680"/>
        <v/>
      </c>
      <c r="DG449" s="239" t="str">
        <f t="shared" si="681"/>
        <v/>
      </c>
      <c r="DH449" s="239" t="str">
        <f t="shared" si="682"/>
        <v/>
      </c>
      <c r="DI449" s="239" t="str">
        <f t="shared" si="683"/>
        <v/>
      </c>
      <c r="DJ449" s="239" t="str">
        <f t="shared" si="684"/>
        <v/>
      </c>
      <c r="DK449" s="239" t="str">
        <f t="shared" si="685"/>
        <v/>
      </c>
      <c r="DL449" s="239" t="str">
        <f t="shared" si="686"/>
        <v/>
      </c>
      <c r="DM449" s="239" t="str">
        <f t="shared" si="687"/>
        <v/>
      </c>
      <c r="DN449" s="239" t="str">
        <f t="shared" si="688"/>
        <v/>
      </c>
      <c r="DO449" s="239" t="str">
        <f t="shared" si="689"/>
        <v/>
      </c>
      <c r="DP449" s="239" t="str">
        <f t="shared" si="690"/>
        <v/>
      </c>
    </row>
    <row r="450" spans="1:120" ht="35.25" hidden="1" customHeight="1" x14ac:dyDescent="0.25">
      <c r="A450" s="49" t="s">
        <v>4509</v>
      </c>
      <c r="B450" s="49">
        <v>117</v>
      </c>
      <c r="C450" s="49" t="s">
        <v>57</v>
      </c>
      <c r="D450" s="49" t="s">
        <v>1858</v>
      </c>
      <c r="E450" s="49">
        <v>2</v>
      </c>
      <c r="F450" s="49" t="s">
        <v>1940</v>
      </c>
      <c r="G450" s="49" t="str">
        <f t="shared" si="691"/>
        <v>117-7</v>
      </c>
      <c r="H450" s="49" t="s">
        <v>75</v>
      </c>
      <c r="I450" s="49" t="s">
        <v>196</v>
      </c>
      <c r="J450" s="49" t="s">
        <v>123</v>
      </c>
      <c r="K450" s="49" t="s">
        <v>144</v>
      </c>
      <c r="L450" s="49" t="s">
        <v>125</v>
      </c>
      <c r="M450" s="49" t="s">
        <v>80</v>
      </c>
      <c r="N450" s="49" t="s">
        <v>1528</v>
      </c>
      <c r="O450" s="49" t="s">
        <v>1806</v>
      </c>
      <c r="P450" s="49" t="s">
        <v>1941</v>
      </c>
      <c r="Q450" s="50">
        <v>0.13</v>
      </c>
      <c r="R450" s="50"/>
      <c r="S450" s="49">
        <v>1</v>
      </c>
      <c r="T450" s="49" t="s">
        <v>84</v>
      </c>
      <c r="U450" s="49" t="s">
        <v>1942</v>
      </c>
      <c r="V450" s="51">
        <v>44942</v>
      </c>
      <c r="W450" s="51">
        <v>45290</v>
      </c>
      <c r="X450" s="49" t="s">
        <v>1862</v>
      </c>
      <c r="Y450" s="49" t="s">
        <v>87</v>
      </c>
      <c r="Z450" s="59" t="s">
        <v>100</v>
      </c>
      <c r="AA450" s="52">
        <v>1</v>
      </c>
      <c r="AB450" s="23" t="s">
        <v>1943</v>
      </c>
      <c r="AC450" s="23">
        <v>45288</v>
      </c>
      <c r="AD450" s="52">
        <v>1</v>
      </c>
      <c r="AE450" s="23" t="s">
        <v>1944</v>
      </c>
      <c r="AF450" s="23">
        <v>45288</v>
      </c>
      <c r="AG450" s="52"/>
      <c r="AH450" s="52" t="s">
        <v>92</v>
      </c>
      <c r="AI450" s="52">
        <f t="shared" si="609"/>
        <v>0.13</v>
      </c>
      <c r="AJ450" s="52"/>
      <c r="AK450" s="52"/>
      <c r="AL450" s="239" t="str">
        <f t="shared" si="628"/>
        <v/>
      </c>
      <c r="AM450" s="239" t="str">
        <f t="shared" si="629"/>
        <v/>
      </c>
      <c r="AN450" s="239" t="str">
        <f t="shared" si="630"/>
        <v/>
      </c>
      <c r="AO450" s="239" t="str">
        <f t="shared" si="631"/>
        <v/>
      </c>
      <c r="AP450" s="239" t="str">
        <f t="shared" si="632"/>
        <v/>
      </c>
      <c r="AQ450" s="239" t="str">
        <f t="shared" si="633"/>
        <v/>
      </c>
      <c r="AR450" s="239" t="str">
        <f t="shared" si="634"/>
        <v/>
      </c>
      <c r="AS450" s="239" t="str">
        <f t="shared" si="635"/>
        <v/>
      </c>
      <c r="AT450" s="239" t="str">
        <f t="shared" si="636"/>
        <v/>
      </c>
      <c r="AU450" s="239" t="str">
        <f t="shared" si="610"/>
        <v/>
      </c>
      <c r="AV450" s="239" t="str">
        <f t="shared" si="611"/>
        <v/>
      </c>
      <c r="AW450" s="239" t="str">
        <f t="shared" si="612"/>
        <v/>
      </c>
      <c r="AX450" s="239" t="str">
        <f t="shared" si="613"/>
        <v/>
      </c>
      <c r="AY450" s="239" t="str">
        <f t="shared" si="614"/>
        <v/>
      </c>
      <c r="AZ450" s="239" t="str">
        <f t="shared" si="615"/>
        <v/>
      </c>
      <c r="BA450" s="239" t="str">
        <f t="shared" si="616"/>
        <v/>
      </c>
      <c r="BB450" s="239" t="str">
        <f t="shared" si="617"/>
        <v/>
      </c>
      <c r="BC450" s="239" t="str">
        <f t="shared" si="618"/>
        <v/>
      </c>
      <c r="BD450" s="239" t="str">
        <f t="shared" si="619"/>
        <v/>
      </c>
      <c r="BE450" s="239" t="str">
        <f t="shared" si="620"/>
        <v/>
      </c>
      <c r="BF450" s="239" t="str">
        <f t="shared" si="621"/>
        <v/>
      </c>
      <c r="BG450" s="239" t="str">
        <f t="shared" si="622"/>
        <v/>
      </c>
      <c r="BH450" s="239" t="str">
        <f t="shared" si="623"/>
        <v/>
      </c>
      <c r="BI450" s="239" t="str">
        <f t="shared" si="624"/>
        <v/>
      </c>
      <c r="BJ450" s="239" t="str">
        <f t="shared" si="625"/>
        <v/>
      </c>
      <c r="BK450" s="239" t="str">
        <f t="shared" si="626"/>
        <v/>
      </c>
      <c r="BL450" s="239" t="str">
        <f t="shared" si="627"/>
        <v/>
      </c>
      <c r="BN450" s="239" t="str">
        <f t="shared" si="637"/>
        <v/>
      </c>
      <c r="BO450" s="239" t="str">
        <f t="shared" si="638"/>
        <v/>
      </c>
      <c r="BP450" s="239" t="str">
        <f t="shared" si="639"/>
        <v/>
      </c>
      <c r="BQ450" s="239" t="str">
        <f t="shared" si="640"/>
        <v/>
      </c>
      <c r="BR450" s="239" t="str">
        <f t="shared" si="641"/>
        <v/>
      </c>
      <c r="BS450" s="239" t="str">
        <f t="shared" si="642"/>
        <v/>
      </c>
      <c r="BT450" s="239" t="str">
        <f t="shared" si="643"/>
        <v/>
      </c>
      <c r="BU450" s="239" t="str">
        <f t="shared" si="644"/>
        <v/>
      </c>
      <c r="BV450" s="239" t="str">
        <f t="shared" si="645"/>
        <v/>
      </c>
      <c r="BW450" s="239" t="str">
        <f t="shared" si="646"/>
        <v/>
      </c>
      <c r="BX450" s="239" t="str">
        <f t="shared" si="647"/>
        <v/>
      </c>
      <c r="BY450" s="239" t="str">
        <f t="shared" si="648"/>
        <v/>
      </c>
      <c r="BZ450" s="239" t="str">
        <f t="shared" si="649"/>
        <v/>
      </c>
      <c r="CA450" s="239" t="str">
        <f t="shared" si="650"/>
        <v/>
      </c>
      <c r="CB450" s="239" t="str">
        <f t="shared" si="651"/>
        <v/>
      </c>
      <c r="CC450" s="239" t="str">
        <f t="shared" si="652"/>
        <v/>
      </c>
      <c r="CD450" s="239" t="str">
        <f t="shared" si="653"/>
        <v/>
      </c>
      <c r="CE450" s="239" t="str">
        <f t="shared" si="654"/>
        <v/>
      </c>
      <c r="CF450" s="239" t="str">
        <f t="shared" si="655"/>
        <v/>
      </c>
      <c r="CG450" s="239" t="str">
        <f t="shared" si="656"/>
        <v/>
      </c>
      <c r="CH450" s="239" t="str">
        <f t="shared" si="657"/>
        <v/>
      </c>
      <c r="CI450" s="239" t="str">
        <f t="shared" si="658"/>
        <v/>
      </c>
      <c r="CJ450" s="239" t="str">
        <f t="shared" si="659"/>
        <v/>
      </c>
      <c r="CK450" s="239" t="str">
        <f t="shared" si="660"/>
        <v/>
      </c>
      <c r="CL450" s="239" t="str">
        <f t="shared" si="661"/>
        <v/>
      </c>
      <c r="CM450" s="239" t="str">
        <f t="shared" si="662"/>
        <v/>
      </c>
      <c r="CN450" s="239" t="str">
        <f t="shared" si="663"/>
        <v/>
      </c>
      <c r="CP450" s="239" t="str">
        <f t="shared" si="664"/>
        <v/>
      </c>
      <c r="CQ450" s="239" t="str">
        <f t="shared" si="665"/>
        <v/>
      </c>
      <c r="CR450" s="239" t="str">
        <f t="shared" si="666"/>
        <v/>
      </c>
      <c r="CS450" s="239" t="str">
        <f t="shared" si="667"/>
        <v/>
      </c>
      <c r="CT450" s="239" t="str">
        <f t="shared" si="668"/>
        <v/>
      </c>
      <c r="CU450" s="239" t="str">
        <f t="shared" si="669"/>
        <v/>
      </c>
      <c r="CV450" s="239" t="str">
        <f t="shared" si="670"/>
        <v/>
      </c>
      <c r="CW450" s="239" t="str">
        <f t="shared" si="671"/>
        <v/>
      </c>
      <c r="CX450" s="239" t="str">
        <f t="shared" si="672"/>
        <v/>
      </c>
      <c r="CY450" s="239" t="str">
        <f t="shared" si="673"/>
        <v/>
      </c>
      <c r="CZ450" s="239" t="str">
        <f t="shared" si="674"/>
        <v/>
      </c>
      <c r="DA450" s="239" t="str">
        <f t="shared" si="675"/>
        <v/>
      </c>
      <c r="DB450" s="239" t="str">
        <f t="shared" si="676"/>
        <v/>
      </c>
      <c r="DC450" s="239" t="str">
        <f t="shared" si="677"/>
        <v/>
      </c>
      <c r="DD450" s="239" t="str">
        <f t="shared" si="678"/>
        <v/>
      </c>
      <c r="DE450" s="239" t="str">
        <f t="shared" si="679"/>
        <v/>
      </c>
      <c r="DF450" s="239" t="str">
        <f t="shared" si="680"/>
        <v/>
      </c>
      <c r="DG450" s="239" t="str">
        <f t="shared" si="681"/>
        <v/>
      </c>
      <c r="DH450" s="239" t="str">
        <f t="shared" si="682"/>
        <v/>
      </c>
      <c r="DI450" s="239" t="str">
        <f t="shared" si="683"/>
        <v/>
      </c>
      <c r="DJ450" s="239" t="str">
        <f t="shared" si="684"/>
        <v/>
      </c>
      <c r="DK450" s="239" t="str">
        <f t="shared" si="685"/>
        <v/>
      </c>
      <c r="DL450" s="239" t="str">
        <f t="shared" si="686"/>
        <v/>
      </c>
      <c r="DM450" s="239" t="str">
        <f t="shared" si="687"/>
        <v/>
      </c>
      <c r="DN450" s="239" t="str">
        <f t="shared" si="688"/>
        <v/>
      </c>
      <c r="DO450" s="239" t="str">
        <f t="shared" si="689"/>
        <v/>
      </c>
      <c r="DP450" s="239" t="str">
        <f t="shared" si="690"/>
        <v/>
      </c>
    </row>
    <row r="451" spans="1:120" ht="35.25" hidden="1" customHeight="1" x14ac:dyDescent="0.25">
      <c r="A451" s="53" t="s">
        <v>4509</v>
      </c>
      <c r="B451" s="53">
        <v>117</v>
      </c>
      <c r="C451" s="53" t="s">
        <v>57</v>
      </c>
      <c r="D451" s="53" t="s">
        <v>1858</v>
      </c>
      <c r="E451" s="49">
        <v>2</v>
      </c>
      <c r="F451" s="53" t="s">
        <v>1945</v>
      </c>
      <c r="G451" s="53" t="str">
        <f t="shared" si="691"/>
        <v>117-7</v>
      </c>
      <c r="H451" s="53" t="s">
        <v>94</v>
      </c>
      <c r="I451" s="53" t="s">
        <v>196</v>
      </c>
      <c r="J451" s="53" t="s">
        <v>80</v>
      </c>
      <c r="K451" s="53" t="s">
        <v>80</v>
      </c>
      <c r="L451" s="53" t="s">
        <v>80</v>
      </c>
      <c r="M451" s="53" t="s">
        <v>80</v>
      </c>
      <c r="N451" s="53" t="s">
        <v>80</v>
      </c>
      <c r="O451" s="53" t="s">
        <v>80</v>
      </c>
      <c r="P451" s="53" t="s">
        <v>1946</v>
      </c>
      <c r="Q451" s="52">
        <v>0.3</v>
      </c>
      <c r="R451" s="52">
        <f>+Q451*Q450</f>
        <v>3.9E-2</v>
      </c>
      <c r="S451" s="53">
        <v>1</v>
      </c>
      <c r="T451" s="53" t="s">
        <v>84</v>
      </c>
      <c r="U451" s="53" t="s">
        <v>1947</v>
      </c>
      <c r="V451" s="74">
        <v>44942</v>
      </c>
      <c r="W451" s="74">
        <v>44957</v>
      </c>
      <c r="X451" s="76" t="s">
        <v>1862</v>
      </c>
      <c r="Y451" s="49" t="s">
        <v>97</v>
      </c>
      <c r="Z451" s="59" t="s">
        <v>100</v>
      </c>
      <c r="AA451" s="60">
        <v>1</v>
      </c>
      <c r="AB451" s="62" t="s">
        <v>1948</v>
      </c>
      <c r="AC451" s="62">
        <v>44957</v>
      </c>
      <c r="AD451" s="60">
        <v>1</v>
      </c>
      <c r="AE451" s="62" t="s">
        <v>1949</v>
      </c>
      <c r="AF451" s="62">
        <v>44957</v>
      </c>
      <c r="AG451" s="60" t="s">
        <v>79</v>
      </c>
      <c r="AH451" s="60">
        <v>1</v>
      </c>
      <c r="AI451" s="52">
        <f t="shared" si="609"/>
        <v>3.9E-2</v>
      </c>
      <c r="AJ451" s="52">
        <f t="shared" ref="AJ451:AJ453" si="700">+AI451/R451</f>
        <v>1</v>
      </c>
      <c r="AK451" s="52"/>
      <c r="AL451" s="239" t="str">
        <f t="shared" si="628"/>
        <v/>
      </c>
      <c r="AM451" s="239" t="str">
        <f t="shared" si="629"/>
        <v/>
      </c>
      <c r="AN451" s="239" t="str">
        <f t="shared" si="630"/>
        <v/>
      </c>
      <c r="AO451" s="239" t="str">
        <f t="shared" si="631"/>
        <v/>
      </c>
      <c r="AP451" s="239" t="str">
        <f t="shared" si="632"/>
        <v/>
      </c>
      <c r="AQ451" s="239" t="str">
        <f t="shared" si="633"/>
        <v/>
      </c>
      <c r="AR451" s="239" t="str">
        <f t="shared" si="634"/>
        <v/>
      </c>
      <c r="AS451" s="239" t="str">
        <f t="shared" si="635"/>
        <v/>
      </c>
      <c r="AT451" s="239" t="str">
        <f t="shared" si="636"/>
        <v/>
      </c>
      <c r="AU451" s="239" t="str">
        <f t="shared" si="610"/>
        <v/>
      </c>
      <c r="AV451" s="239" t="str">
        <f t="shared" si="611"/>
        <v/>
      </c>
      <c r="AW451" s="239" t="str">
        <f t="shared" si="612"/>
        <v/>
      </c>
      <c r="AX451" s="239" t="str">
        <f t="shared" si="613"/>
        <v/>
      </c>
      <c r="AY451" s="239" t="str">
        <f t="shared" si="614"/>
        <v/>
      </c>
      <c r="AZ451" s="239" t="str">
        <f t="shared" si="615"/>
        <v/>
      </c>
      <c r="BA451" s="239" t="str">
        <f t="shared" si="616"/>
        <v/>
      </c>
      <c r="BB451" s="239" t="str">
        <f t="shared" si="617"/>
        <v/>
      </c>
      <c r="BC451" s="239" t="str">
        <f t="shared" si="618"/>
        <v/>
      </c>
      <c r="BD451" s="239" t="str">
        <f t="shared" si="619"/>
        <v/>
      </c>
      <c r="BE451" s="239" t="str">
        <f t="shared" si="620"/>
        <v/>
      </c>
      <c r="BF451" s="239" t="str">
        <f t="shared" si="621"/>
        <v/>
      </c>
      <c r="BG451" s="239" t="str">
        <f t="shared" si="622"/>
        <v/>
      </c>
      <c r="BH451" s="239" t="str">
        <f t="shared" si="623"/>
        <v/>
      </c>
      <c r="BI451" s="239" t="str">
        <f t="shared" si="624"/>
        <v/>
      </c>
      <c r="BJ451" s="239" t="str">
        <f t="shared" si="625"/>
        <v/>
      </c>
      <c r="BK451" s="239" t="str">
        <f t="shared" si="626"/>
        <v/>
      </c>
      <c r="BL451" s="239" t="str">
        <f t="shared" si="627"/>
        <v/>
      </c>
      <c r="BN451" s="239" t="str">
        <f t="shared" si="637"/>
        <v/>
      </c>
      <c r="BO451" s="239" t="str">
        <f t="shared" si="638"/>
        <v/>
      </c>
      <c r="BP451" s="239" t="str">
        <f t="shared" si="639"/>
        <v/>
      </c>
      <c r="BQ451" s="239" t="str">
        <f t="shared" si="640"/>
        <v/>
      </c>
      <c r="BR451" s="239" t="str">
        <f t="shared" si="641"/>
        <v/>
      </c>
      <c r="BS451" s="239" t="str">
        <f t="shared" si="642"/>
        <v/>
      </c>
      <c r="BT451" s="239" t="str">
        <f t="shared" si="643"/>
        <v/>
      </c>
      <c r="BU451" s="239" t="str">
        <f t="shared" si="644"/>
        <v/>
      </c>
      <c r="BV451" s="239" t="str">
        <f t="shared" si="645"/>
        <v/>
      </c>
      <c r="BW451" s="239" t="str">
        <f t="shared" si="646"/>
        <v/>
      </c>
      <c r="BX451" s="239" t="str">
        <f t="shared" si="647"/>
        <v/>
      </c>
      <c r="BY451" s="239" t="str">
        <f t="shared" si="648"/>
        <v/>
      </c>
      <c r="BZ451" s="239" t="str">
        <f t="shared" si="649"/>
        <v/>
      </c>
      <c r="CA451" s="239" t="str">
        <f t="shared" si="650"/>
        <v/>
      </c>
      <c r="CB451" s="239" t="str">
        <f t="shared" si="651"/>
        <v/>
      </c>
      <c r="CC451" s="239" t="str">
        <f t="shared" si="652"/>
        <v/>
      </c>
      <c r="CD451" s="239" t="str">
        <f t="shared" si="653"/>
        <v/>
      </c>
      <c r="CE451" s="239" t="str">
        <f t="shared" si="654"/>
        <v/>
      </c>
      <c r="CF451" s="239" t="str">
        <f t="shared" si="655"/>
        <v/>
      </c>
      <c r="CG451" s="239" t="str">
        <f t="shared" si="656"/>
        <v/>
      </c>
      <c r="CH451" s="239" t="str">
        <f t="shared" si="657"/>
        <v/>
      </c>
      <c r="CI451" s="239" t="str">
        <f t="shared" si="658"/>
        <v/>
      </c>
      <c r="CJ451" s="239" t="str">
        <f t="shared" si="659"/>
        <v/>
      </c>
      <c r="CK451" s="239" t="str">
        <f t="shared" si="660"/>
        <v/>
      </c>
      <c r="CL451" s="239" t="str">
        <f t="shared" si="661"/>
        <v/>
      </c>
      <c r="CM451" s="239" t="str">
        <f t="shared" si="662"/>
        <v/>
      </c>
      <c r="CN451" s="239" t="str">
        <f t="shared" si="663"/>
        <v/>
      </c>
      <c r="CP451" s="239" t="str">
        <f t="shared" si="664"/>
        <v/>
      </c>
      <c r="CQ451" s="239" t="str">
        <f t="shared" si="665"/>
        <v/>
      </c>
      <c r="CR451" s="239" t="str">
        <f t="shared" si="666"/>
        <v/>
      </c>
      <c r="CS451" s="239" t="str">
        <f t="shared" si="667"/>
        <v/>
      </c>
      <c r="CT451" s="239" t="str">
        <f t="shared" si="668"/>
        <v/>
      </c>
      <c r="CU451" s="239" t="str">
        <f t="shared" si="669"/>
        <v/>
      </c>
      <c r="CV451" s="239" t="str">
        <f t="shared" si="670"/>
        <v/>
      </c>
      <c r="CW451" s="239" t="str">
        <f t="shared" si="671"/>
        <v/>
      </c>
      <c r="CX451" s="239" t="str">
        <f t="shared" si="672"/>
        <v/>
      </c>
      <c r="CY451" s="239" t="str">
        <f t="shared" si="673"/>
        <v/>
      </c>
      <c r="CZ451" s="239" t="str">
        <f t="shared" si="674"/>
        <v/>
      </c>
      <c r="DA451" s="239" t="str">
        <f t="shared" si="675"/>
        <v/>
      </c>
      <c r="DB451" s="239" t="str">
        <f t="shared" si="676"/>
        <v/>
      </c>
      <c r="DC451" s="239" t="str">
        <f t="shared" si="677"/>
        <v/>
      </c>
      <c r="DD451" s="239" t="str">
        <f t="shared" si="678"/>
        <v/>
      </c>
      <c r="DE451" s="239" t="str">
        <f t="shared" si="679"/>
        <v/>
      </c>
      <c r="DF451" s="239" t="str">
        <f t="shared" si="680"/>
        <v/>
      </c>
      <c r="DG451" s="239" t="str">
        <f t="shared" si="681"/>
        <v/>
      </c>
      <c r="DH451" s="239" t="str">
        <f t="shared" si="682"/>
        <v/>
      </c>
      <c r="DI451" s="239" t="str">
        <f t="shared" si="683"/>
        <v/>
      </c>
      <c r="DJ451" s="239" t="str">
        <f t="shared" si="684"/>
        <v/>
      </c>
      <c r="DK451" s="239" t="str">
        <f t="shared" si="685"/>
        <v/>
      </c>
      <c r="DL451" s="239" t="str">
        <f t="shared" si="686"/>
        <v/>
      </c>
      <c r="DM451" s="239" t="str">
        <f t="shared" si="687"/>
        <v/>
      </c>
      <c r="DN451" s="239" t="str">
        <f t="shared" si="688"/>
        <v/>
      </c>
      <c r="DO451" s="239" t="str">
        <f t="shared" si="689"/>
        <v/>
      </c>
      <c r="DP451" s="239" t="str">
        <f t="shared" si="690"/>
        <v/>
      </c>
    </row>
    <row r="452" spans="1:120" ht="35.25" hidden="1" customHeight="1" x14ac:dyDescent="0.25">
      <c r="A452" s="53" t="s">
        <v>4509</v>
      </c>
      <c r="B452" s="53">
        <v>117</v>
      </c>
      <c r="C452" s="53" t="s">
        <v>57</v>
      </c>
      <c r="D452" s="53" t="s">
        <v>1858</v>
      </c>
      <c r="E452" s="85">
        <v>2</v>
      </c>
      <c r="F452" s="53" t="s">
        <v>1950</v>
      </c>
      <c r="G452" s="53" t="str">
        <f t="shared" si="691"/>
        <v>117-7</v>
      </c>
      <c r="H452" s="53" t="s">
        <v>94</v>
      </c>
      <c r="I452" s="53" t="s">
        <v>196</v>
      </c>
      <c r="J452" s="53" t="s">
        <v>80</v>
      </c>
      <c r="K452" s="53" t="s">
        <v>80</v>
      </c>
      <c r="L452" s="53" t="s">
        <v>80</v>
      </c>
      <c r="M452" s="53" t="s">
        <v>80</v>
      </c>
      <c r="N452" s="53" t="s">
        <v>80</v>
      </c>
      <c r="O452" s="53" t="s">
        <v>80</v>
      </c>
      <c r="P452" s="53" t="s">
        <v>1951</v>
      </c>
      <c r="Q452" s="52">
        <v>0.35</v>
      </c>
      <c r="R452" s="52">
        <f>+Q452*Q450</f>
        <v>4.5499999999999999E-2</v>
      </c>
      <c r="S452" s="53">
        <v>1</v>
      </c>
      <c r="T452" s="53" t="s">
        <v>84</v>
      </c>
      <c r="U452" s="53" t="s">
        <v>1952</v>
      </c>
      <c r="V452" s="74">
        <v>44958</v>
      </c>
      <c r="W452" s="71">
        <v>45168</v>
      </c>
      <c r="X452" s="76" t="s">
        <v>1862</v>
      </c>
      <c r="Y452" s="49" t="s">
        <v>202</v>
      </c>
      <c r="Z452" s="59" t="s">
        <v>100</v>
      </c>
      <c r="AA452" s="60">
        <v>1</v>
      </c>
      <c r="AB452" s="60" t="s">
        <v>1953</v>
      </c>
      <c r="AC452" s="69">
        <v>45168</v>
      </c>
      <c r="AD452" s="60">
        <v>1</v>
      </c>
      <c r="AE452" s="60" t="s">
        <v>1954</v>
      </c>
      <c r="AF452" s="69">
        <v>45168</v>
      </c>
      <c r="AG452" s="90" t="s">
        <v>79</v>
      </c>
      <c r="AH452" s="90">
        <v>1</v>
      </c>
      <c r="AI452" s="52">
        <f t="shared" si="609"/>
        <v>4.5499999999999999E-2</v>
      </c>
      <c r="AJ452" s="52">
        <f t="shared" si="700"/>
        <v>1</v>
      </c>
      <c r="AK452" s="52"/>
      <c r="AL452" s="239" t="str">
        <f t="shared" si="628"/>
        <v/>
      </c>
      <c r="AM452" s="239" t="str">
        <f t="shared" si="629"/>
        <v/>
      </c>
      <c r="AN452" s="239" t="str">
        <f t="shared" si="630"/>
        <v/>
      </c>
      <c r="AO452" s="239" t="str">
        <f t="shared" si="631"/>
        <v/>
      </c>
      <c r="AP452" s="239" t="str">
        <f t="shared" si="632"/>
        <v/>
      </c>
      <c r="AQ452" s="239" t="str">
        <f t="shared" si="633"/>
        <v/>
      </c>
      <c r="AR452" s="239" t="str">
        <f t="shared" si="634"/>
        <v/>
      </c>
      <c r="AS452" s="239" t="str">
        <f t="shared" si="635"/>
        <v/>
      </c>
      <c r="AT452" s="239" t="str">
        <f t="shared" si="636"/>
        <v/>
      </c>
      <c r="AU452" s="239" t="str">
        <f t="shared" si="610"/>
        <v/>
      </c>
      <c r="AV452" s="239" t="str">
        <f t="shared" si="611"/>
        <v/>
      </c>
      <c r="AW452" s="239" t="str">
        <f t="shared" si="612"/>
        <v/>
      </c>
      <c r="AX452" s="239" t="str">
        <f t="shared" si="613"/>
        <v/>
      </c>
      <c r="AY452" s="239" t="str">
        <f t="shared" si="614"/>
        <v/>
      </c>
      <c r="AZ452" s="239" t="str">
        <f t="shared" si="615"/>
        <v/>
      </c>
      <c r="BA452" s="239" t="str">
        <f t="shared" si="616"/>
        <v/>
      </c>
      <c r="BB452" s="239" t="str">
        <f t="shared" si="617"/>
        <v/>
      </c>
      <c r="BC452" s="239" t="str">
        <f t="shared" si="618"/>
        <v/>
      </c>
      <c r="BD452" s="239" t="str">
        <f t="shared" si="619"/>
        <v/>
      </c>
      <c r="BE452" s="239" t="str">
        <f t="shared" si="620"/>
        <v/>
      </c>
      <c r="BF452" s="239" t="str">
        <f t="shared" si="621"/>
        <v/>
      </c>
      <c r="BG452" s="239" t="str">
        <f t="shared" si="622"/>
        <v/>
      </c>
      <c r="BH452" s="239" t="str">
        <f t="shared" si="623"/>
        <v/>
      </c>
      <c r="BI452" s="239" t="str">
        <f t="shared" si="624"/>
        <v/>
      </c>
      <c r="BJ452" s="239" t="str">
        <f t="shared" si="625"/>
        <v/>
      </c>
      <c r="BK452" s="239" t="str">
        <f t="shared" si="626"/>
        <v/>
      </c>
      <c r="BL452" s="239" t="str">
        <f t="shared" si="627"/>
        <v/>
      </c>
      <c r="BN452" s="239" t="str">
        <f t="shared" si="637"/>
        <v/>
      </c>
      <c r="BO452" s="239" t="str">
        <f t="shared" si="638"/>
        <v/>
      </c>
      <c r="BP452" s="239" t="str">
        <f t="shared" si="639"/>
        <v/>
      </c>
      <c r="BQ452" s="239" t="str">
        <f t="shared" si="640"/>
        <v/>
      </c>
      <c r="BR452" s="239" t="str">
        <f t="shared" si="641"/>
        <v/>
      </c>
      <c r="BS452" s="239" t="str">
        <f t="shared" si="642"/>
        <v/>
      </c>
      <c r="BT452" s="239" t="str">
        <f t="shared" si="643"/>
        <v/>
      </c>
      <c r="BU452" s="239" t="str">
        <f t="shared" si="644"/>
        <v/>
      </c>
      <c r="BV452" s="239" t="str">
        <f t="shared" si="645"/>
        <v/>
      </c>
      <c r="BW452" s="239" t="str">
        <f t="shared" si="646"/>
        <v/>
      </c>
      <c r="BX452" s="239" t="str">
        <f t="shared" si="647"/>
        <v/>
      </c>
      <c r="BY452" s="239" t="str">
        <f t="shared" si="648"/>
        <v/>
      </c>
      <c r="BZ452" s="239" t="str">
        <f t="shared" si="649"/>
        <v/>
      </c>
      <c r="CA452" s="239" t="str">
        <f t="shared" si="650"/>
        <v/>
      </c>
      <c r="CB452" s="239" t="str">
        <f t="shared" si="651"/>
        <v/>
      </c>
      <c r="CC452" s="239" t="str">
        <f t="shared" si="652"/>
        <v/>
      </c>
      <c r="CD452" s="239" t="str">
        <f t="shared" si="653"/>
        <v/>
      </c>
      <c r="CE452" s="239" t="str">
        <f t="shared" si="654"/>
        <v/>
      </c>
      <c r="CF452" s="239" t="str">
        <f t="shared" si="655"/>
        <v/>
      </c>
      <c r="CG452" s="239" t="str">
        <f t="shared" si="656"/>
        <v/>
      </c>
      <c r="CH452" s="239" t="str">
        <f t="shared" si="657"/>
        <v/>
      </c>
      <c r="CI452" s="239" t="str">
        <f t="shared" si="658"/>
        <v/>
      </c>
      <c r="CJ452" s="239" t="str">
        <f t="shared" si="659"/>
        <v/>
      </c>
      <c r="CK452" s="239" t="str">
        <f t="shared" si="660"/>
        <v/>
      </c>
      <c r="CL452" s="239" t="str">
        <f t="shared" si="661"/>
        <v/>
      </c>
      <c r="CM452" s="239" t="str">
        <f t="shared" si="662"/>
        <v/>
      </c>
      <c r="CN452" s="239" t="str">
        <f t="shared" si="663"/>
        <v/>
      </c>
      <c r="CP452" s="239" t="str">
        <f t="shared" si="664"/>
        <v/>
      </c>
      <c r="CQ452" s="239" t="str">
        <f t="shared" si="665"/>
        <v/>
      </c>
      <c r="CR452" s="239" t="str">
        <f t="shared" si="666"/>
        <v/>
      </c>
      <c r="CS452" s="239" t="str">
        <f t="shared" si="667"/>
        <v/>
      </c>
      <c r="CT452" s="239" t="str">
        <f t="shared" si="668"/>
        <v/>
      </c>
      <c r="CU452" s="239" t="str">
        <f t="shared" si="669"/>
        <v/>
      </c>
      <c r="CV452" s="239" t="str">
        <f t="shared" si="670"/>
        <v/>
      </c>
      <c r="CW452" s="239" t="str">
        <f t="shared" si="671"/>
        <v/>
      </c>
      <c r="CX452" s="239" t="str">
        <f t="shared" si="672"/>
        <v/>
      </c>
      <c r="CY452" s="239" t="str">
        <f t="shared" si="673"/>
        <v/>
      </c>
      <c r="CZ452" s="239" t="str">
        <f t="shared" si="674"/>
        <v/>
      </c>
      <c r="DA452" s="239" t="str">
        <f t="shared" si="675"/>
        <v/>
      </c>
      <c r="DB452" s="239" t="str">
        <f t="shared" si="676"/>
        <v/>
      </c>
      <c r="DC452" s="239" t="str">
        <f t="shared" si="677"/>
        <v/>
      </c>
      <c r="DD452" s="239" t="str">
        <f t="shared" si="678"/>
        <v/>
      </c>
      <c r="DE452" s="239" t="str">
        <f t="shared" si="679"/>
        <v/>
      </c>
      <c r="DF452" s="239" t="str">
        <f t="shared" si="680"/>
        <v/>
      </c>
      <c r="DG452" s="239" t="str">
        <f t="shared" si="681"/>
        <v/>
      </c>
      <c r="DH452" s="239" t="str">
        <f t="shared" si="682"/>
        <v/>
      </c>
      <c r="DI452" s="239" t="str">
        <f t="shared" si="683"/>
        <v/>
      </c>
      <c r="DJ452" s="239" t="str">
        <f t="shared" si="684"/>
        <v/>
      </c>
      <c r="DK452" s="239" t="str">
        <f t="shared" si="685"/>
        <v/>
      </c>
      <c r="DL452" s="239" t="str">
        <f t="shared" si="686"/>
        <v/>
      </c>
      <c r="DM452" s="239" t="str">
        <f t="shared" si="687"/>
        <v/>
      </c>
      <c r="DN452" s="239" t="str">
        <f t="shared" si="688"/>
        <v/>
      </c>
      <c r="DO452" s="239" t="str">
        <f t="shared" si="689"/>
        <v/>
      </c>
      <c r="DP452" s="239" t="str">
        <f t="shared" si="690"/>
        <v/>
      </c>
    </row>
    <row r="453" spans="1:120" ht="35.25" hidden="1" customHeight="1" x14ac:dyDescent="0.25">
      <c r="A453" s="53" t="s">
        <v>4509</v>
      </c>
      <c r="B453" s="53">
        <v>117</v>
      </c>
      <c r="C453" s="53" t="s">
        <v>57</v>
      </c>
      <c r="D453" s="53" t="s">
        <v>1858</v>
      </c>
      <c r="E453" s="85">
        <v>2</v>
      </c>
      <c r="F453" s="53" t="s">
        <v>1955</v>
      </c>
      <c r="G453" s="53" t="str">
        <f t="shared" si="691"/>
        <v>117-7</v>
      </c>
      <c r="H453" s="53" t="s">
        <v>94</v>
      </c>
      <c r="I453" s="53" t="s">
        <v>196</v>
      </c>
      <c r="J453" s="53" t="s">
        <v>80</v>
      </c>
      <c r="K453" s="53" t="s">
        <v>80</v>
      </c>
      <c r="L453" s="53" t="s">
        <v>80</v>
      </c>
      <c r="M453" s="53" t="s">
        <v>80</v>
      </c>
      <c r="N453" s="53" t="s">
        <v>80</v>
      </c>
      <c r="O453" s="53" t="s">
        <v>80</v>
      </c>
      <c r="P453" s="53" t="s">
        <v>1956</v>
      </c>
      <c r="Q453" s="52">
        <v>0.35</v>
      </c>
      <c r="R453" s="52">
        <f>+Q453*Q450</f>
        <v>4.5499999999999999E-2</v>
      </c>
      <c r="S453" s="53">
        <v>1</v>
      </c>
      <c r="T453" s="53" t="s">
        <v>84</v>
      </c>
      <c r="U453" s="53" t="s">
        <v>1957</v>
      </c>
      <c r="V453" s="71">
        <v>45170</v>
      </c>
      <c r="W453" s="74">
        <v>45290</v>
      </c>
      <c r="X453" s="76" t="s">
        <v>1862</v>
      </c>
      <c r="Y453" s="49" t="s">
        <v>87</v>
      </c>
      <c r="Z453" s="59" t="s">
        <v>100</v>
      </c>
      <c r="AA453" s="52">
        <v>1</v>
      </c>
      <c r="AB453" s="23" t="s">
        <v>1958</v>
      </c>
      <c r="AC453" s="23">
        <v>45288</v>
      </c>
      <c r="AD453" s="52">
        <v>1</v>
      </c>
      <c r="AE453" s="23" t="s">
        <v>1959</v>
      </c>
      <c r="AF453" s="23">
        <v>45288</v>
      </c>
      <c r="AG453" s="52" t="s">
        <v>79</v>
      </c>
      <c r="AH453" s="52">
        <v>1</v>
      </c>
      <c r="AI453" s="52">
        <f t="shared" si="609"/>
        <v>4.5499999999999999E-2</v>
      </c>
      <c r="AJ453" s="52">
        <f t="shared" si="700"/>
        <v>1</v>
      </c>
      <c r="AK453" s="52"/>
      <c r="AL453" s="239" t="str">
        <f t="shared" si="628"/>
        <v/>
      </c>
      <c r="AM453" s="239" t="str">
        <f t="shared" si="629"/>
        <v/>
      </c>
      <c r="AN453" s="239" t="str">
        <f t="shared" si="630"/>
        <v/>
      </c>
      <c r="AO453" s="239" t="str">
        <f t="shared" si="631"/>
        <v/>
      </c>
      <c r="AP453" s="239" t="str">
        <f t="shared" si="632"/>
        <v/>
      </c>
      <c r="AQ453" s="239" t="str">
        <f t="shared" si="633"/>
        <v/>
      </c>
      <c r="AR453" s="239" t="str">
        <f t="shared" si="634"/>
        <v/>
      </c>
      <c r="AS453" s="239" t="str">
        <f t="shared" si="635"/>
        <v/>
      </c>
      <c r="AT453" s="239" t="str">
        <f t="shared" si="636"/>
        <v/>
      </c>
      <c r="AU453" s="239" t="str">
        <f t="shared" si="610"/>
        <v/>
      </c>
      <c r="AV453" s="239" t="str">
        <f t="shared" si="611"/>
        <v/>
      </c>
      <c r="AW453" s="239" t="str">
        <f t="shared" si="612"/>
        <v/>
      </c>
      <c r="AX453" s="239" t="str">
        <f t="shared" si="613"/>
        <v/>
      </c>
      <c r="AY453" s="239" t="str">
        <f t="shared" si="614"/>
        <v/>
      </c>
      <c r="AZ453" s="239" t="str">
        <f t="shared" si="615"/>
        <v/>
      </c>
      <c r="BA453" s="239" t="str">
        <f t="shared" si="616"/>
        <v/>
      </c>
      <c r="BB453" s="239" t="str">
        <f t="shared" si="617"/>
        <v/>
      </c>
      <c r="BC453" s="239" t="str">
        <f t="shared" si="618"/>
        <v/>
      </c>
      <c r="BD453" s="239" t="str">
        <f t="shared" si="619"/>
        <v/>
      </c>
      <c r="BE453" s="239" t="str">
        <f t="shared" si="620"/>
        <v/>
      </c>
      <c r="BF453" s="239" t="str">
        <f t="shared" si="621"/>
        <v/>
      </c>
      <c r="BG453" s="239" t="str">
        <f t="shared" si="622"/>
        <v/>
      </c>
      <c r="BH453" s="239" t="str">
        <f t="shared" si="623"/>
        <v/>
      </c>
      <c r="BI453" s="239" t="str">
        <f t="shared" si="624"/>
        <v/>
      </c>
      <c r="BJ453" s="239" t="str">
        <f t="shared" si="625"/>
        <v/>
      </c>
      <c r="BK453" s="239" t="str">
        <f t="shared" si="626"/>
        <v/>
      </c>
      <c r="BL453" s="239" t="str">
        <f t="shared" si="627"/>
        <v/>
      </c>
      <c r="BN453" s="239" t="str">
        <f t="shared" si="637"/>
        <v/>
      </c>
      <c r="BO453" s="239" t="str">
        <f t="shared" si="638"/>
        <v/>
      </c>
      <c r="BP453" s="239" t="str">
        <f t="shared" si="639"/>
        <v/>
      </c>
      <c r="BQ453" s="239" t="str">
        <f t="shared" si="640"/>
        <v/>
      </c>
      <c r="BR453" s="239" t="str">
        <f t="shared" si="641"/>
        <v/>
      </c>
      <c r="BS453" s="239" t="str">
        <f t="shared" si="642"/>
        <v/>
      </c>
      <c r="BT453" s="239" t="str">
        <f t="shared" si="643"/>
        <v/>
      </c>
      <c r="BU453" s="239" t="str">
        <f t="shared" si="644"/>
        <v/>
      </c>
      <c r="BV453" s="239" t="str">
        <f t="shared" si="645"/>
        <v/>
      </c>
      <c r="BW453" s="239" t="str">
        <f t="shared" si="646"/>
        <v/>
      </c>
      <c r="BX453" s="239" t="str">
        <f t="shared" si="647"/>
        <v/>
      </c>
      <c r="BY453" s="239" t="str">
        <f t="shared" si="648"/>
        <v/>
      </c>
      <c r="BZ453" s="239" t="str">
        <f t="shared" si="649"/>
        <v/>
      </c>
      <c r="CA453" s="239" t="str">
        <f t="shared" si="650"/>
        <v/>
      </c>
      <c r="CB453" s="239" t="str">
        <f t="shared" si="651"/>
        <v/>
      </c>
      <c r="CC453" s="239" t="str">
        <f t="shared" si="652"/>
        <v/>
      </c>
      <c r="CD453" s="239" t="str">
        <f t="shared" si="653"/>
        <v/>
      </c>
      <c r="CE453" s="239" t="str">
        <f t="shared" si="654"/>
        <v/>
      </c>
      <c r="CF453" s="239" t="str">
        <f t="shared" si="655"/>
        <v/>
      </c>
      <c r="CG453" s="239" t="str">
        <f t="shared" si="656"/>
        <v/>
      </c>
      <c r="CH453" s="239" t="str">
        <f t="shared" si="657"/>
        <v/>
      </c>
      <c r="CI453" s="239" t="str">
        <f t="shared" si="658"/>
        <v/>
      </c>
      <c r="CJ453" s="239" t="str">
        <f t="shared" si="659"/>
        <v/>
      </c>
      <c r="CK453" s="239" t="str">
        <f t="shared" si="660"/>
        <v/>
      </c>
      <c r="CL453" s="239" t="str">
        <f t="shared" si="661"/>
        <v/>
      </c>
      <c r="CM453" s="239" t="str">
        <f t="shared" si="662"/>
        <v/>
      </c>
      <c r="CN453" s="239" t="str">
        <f t="shared" si="663"/>
        <v/>
      </c>
      <c r="CP453" s="239" t="str">
        <f t="shared" si="664"/>
        <v/>
      </c>
      <c r="CQ453" s="239" t="str">
        <f t="shared" si="665"/>
        <v/>
      </c>
      <c r="CR453" s="239" t="str">
        <f t="shared" si="666"/>
        <v/>
      </c>
      <c r="CS453" s="239" t="str">
        <f t="shared" si="667"/>
        <v/>
      </c>
      <c r="CT453" s="239" t="str">
        <f t="shared" si="668"/>
        <v/>
      </c>
      <c r="CU453" s="239" t="str">
        <f t="shared" si="669"/>
        <v/>
      </c>
      <c r="CV453" s="239" t="str">
        <f t="shared" si="670"/>
        <v/>
      </c>
      <c r="CW453" s="239" t="str">
        <f t="shared" si="671"/>
        <v/>
      </c>
      <c r="CX453" s="239" t="str">
        <f t="shared" si="672"/>
        <v/>
      </c>
      <c r="CY453" s="239" t="str">
        <f t="shared" si="673"/>
        <v/>
      </c>
      <c r="CZ453" s="239" t="str">
        <f t="shared" si="674"/>
        <v/>
      </c>
      <c r="DA453" s="239" t="str">
        <f t="shared" si="675"/>
        <v/>
      </c>
      <c r="DB453" s="239" t="str">
        <f t="shared" si="676"/>
        <v/>
      </c>
      <c r="DC453" s="239" t="str">
        <f t="shared" si="677"/>
        <v/>
      </c>
      <c r="DD453" s="239" t="str">
        <f t="shared" si="678"/>
        <v/>
      </c>
      <c r="DE453" s="239" t="str">
        <f t="shared" si="679"/>
        <v/>
      </c>
      <c r="DF453" s="239" t="str">
        <f t="shared" si="680"/>
        <v/>
      </c>
      <c r="DG453" s="239" t="str">
        <f t="shared" si="681"/>
        <v/>
      </c>
      <c r="DH453" s="239" t="str">
        <f t="shared" si="682"/>
        <v/>
      </c>
      <c r="DI453" s="239" t="str">
        <f t="shared" si="683"/>
        <v/>
      </c>
      <c r="DJ453" s="239" t="str">
        <f t="shared" si="684"/>
        <v/>
      </c>
      <c r="DK453" s="239" t="str">
        <f t="shared" si="685"/>
        <v/>
      </c>
      <c r="DL453" s="239" t="str">
        <f t="shared" si="686"/>
        <v/>
      </c>
      <c r="DM453" s="239" t="str">
        <f t="shared" si="687"/>
        <v/>
      </c>
      <c r="DN453" s="239" t="str">
        <f t="shared" si="688"/>
        <v/>
      </c>
      <c r="DO453" s="239" t="str">
        <f t="shared" si="689"/>
        <v/>
      </c>
      <c r="DP453" s="239" t="str">
        <f t="shared" si="690"/>
        <v/>
      </c>
    </row>
    <row r="454" spans="1:120" ht="35.25" hidden="1" customHeight="1" x14ac:dyDescent="0.25">
      <c r="A454" s="63" t="s">
        <v>4509</v>
      </c>
      <c r="B454" s="63">
        <v>117</v>
      </c>
      <c r="C454" s="63" t="s">
        <v>57</v>
      </c>
      <c r="D454" s="63" t="s">
        <v>1858</v>
      </c>
      <c r="E454" s="63">
        <v>2</v>
      </c>
      <c r="F454" s="63" t="s">
        <v>1960</v>
      </c>
      <c r="G454" s="63" t="str">
        <f t="shared" si="691"/>
        <v>117-8</v>
      </c>
      <c r="H454" s="63" t="s">
        <v>155</v>
      </c>
      <c r="I454" s="63" t="s">
        <v>155</v>
      </c>
      <c r="J454" s="63" t="s">
        <v>80</v>
      </c>
      <c r="K454" s="63" t="s">
        <v>80</v>
      </c>
      <c r="L454" s="63" t="s">
        <v>80</v>
      </c>
      <c r="M454" s="63" t="s">
        <v>80</v>
      </c>
      <c r="N454" s="63" t="s">
        <v>80</v>
      </c>
      <c r="O454" s="63" t="s">
        <v>80</v>
      </c>
      <c r="P454" s="63" t="s">
        <v>156</v>
      </c>
      <c r="Q454" s="64">
        <v>1</v>
      </c>
      <c r="R454" s="64"/>
      <c r="S454" s="65">
        <f>SUBTOTAL(9,S455:S456)</f>
        <v>2</v>
      </c>
      <c r="T454" s="63" t="s">
        <v>84</v>
      </c>
      <c r="U454" s="63" t="s">
        <v>162</v>
      </c>
      <c r="V454" s="66">
        <v>44927</v>
      </c>
      <c r="W454" s="66">
        <v>45290</v>
      </c>
      <c r="X454" s="63" t="s">
        <v>1862</v>
      </c>
      <c r="Y454" s="49" t="s">
        <v>87</v>
      </c>
      <c r="Z454" s="63" t="s">
        <v>89</v>
      </c>
      <c r="AA454" s="119">
        <f>VLOOKUP(B454,RANKING!$C$15:$K$47,5,0)</f>
        <v>0.9</v>
      </c>
      <c r="AB454" s="23" t="str">
        <f>VLOOKUP(B454,RANKING!$C$15:$N$47,12,0)</f>
        <v xml:space="preserve">La ficha del Grupo de Trabajo de Desarrollo del Talento Humano ejecutó al 90,00% las actividades programadas en otras fichas </v>
      </c>
      <c r="AC454" s="23">
        <v>45291</v>
      </c>
      <c r="AD454" s="119">
        <f>VLOOKUP(B454,RANKING!$C$15:$K$47,5,0)</f>
        <v>0.9</v>
      </c>
      <c r="AE454" s="23" t="str">
        <f>+AB454</f>
        <v xml:space="preserve">La ficha del Grupo de Trabajo de Desarrollo del Talento Humano ejecutó al 90,00% las actividades programadas en otras fichas </v>
      </c>
      <c r="AF454" s="23">
        <v>45291</v>
      </c>
      <c r="AG454" s="406" t="s">
        <v>125</v>
      </c>
      <c r="AH454" s="119">
        <f>VLOOKUP(B454,RANKING!$C$15:$K$47,6,0)</f>
        <v>0.9</v>
      </c>
      <c r="AI454" s="119">
        <f>AD454*Q454</f>
        <v>0.9</v>
      </c>
      <c r="AJ454" s="52"/>
      <c r="AK454" s="52"/>
      <c r="AL454" s="239" t="str">
        <f t="shared" si="628"/>
        <v/>
      </c>
      <c r="AM454" s="239" t="str">
        <f t="shared" si="629"/>
        <v/>
      </c>
      <c r="AN454" s="239" t="str">
        <f t="shared" si="630"/>
        <v/>
      </c>
      <c r="AO454" s="239" t="str">
        <f t="shared" si="631"/>
        <v/>
      </c>
      <c r="AP454" s="239" t="str">
        <f t="shared" si="632"/>
        <v/>
      </c>
      <c r="AQ454" s="239" t="str">
        <f t="shared" si="633"/>
        <v/>
      </c>
      <c r="AR454" s="239" t="str">
        <f t="shared" si="634"/>
        <v/>
      </c>
      <c r="AS454" s="239" t="str">
        <f t="shared" si="635"/>
        <v/>
      </c>
      <c r="AT454" s="239" t="str">
        <f t="shared" si="636"/>
        <v/>
      </c>
      <c r="AU454" s="239" t="str">
        <f t="shared" si="610"/>
        <v/>
      </c>
      <c r="AV454" s="239" t="str">
        <f t="shared" si="611"/>
        <v/>
      </c>
      <c r="AW454" s="239" t="str">
        <f t="shared" si="612"/>
        <v/>
      </c>
      <c r="AX454" s="239" t="str">
        <f t="shared" si="613"/>
        <v/>
      </c>
      <c r="AY454" s="239" t="str">
        <f t="shared" si="614"/>
        <v/>
      </c>
      <c r="AZ454" s="239" t="str">
        <f t="shared" si="615"/>
        <v/>
      </c>
      <c r="BA454" s="239" t="str">
        <f t="shared" si="616"/>
        <v/>
      </c>
      <c r="BB454" s="239" t="str">
        <f t="shared" si="617"/>
        <v/>
      </c>
      <c r="BC454" s="239" t="str">
        <f t="shared" si="618"/>
        <v/>
      </c>
      <c r="BD454" s="239" t="str">
        <f t="shared" si="619"/>
        <v/>
      </c>
      <c r="BE454" s="239" t="str">
        <f t="shared" si="620"/>
        <v/>
      </c>
      <c r="BF454" s="239" t="str">
        <f t="shared" si="621"/>
        <v/>
      </c>
      <c r="BG454" s="239" t="str">
        <f t="shared" si="622"/>
        <v/>
      </c>
      <c r="BH454" s="239" t="str">
        <f t="shared" si="623"/>
        <v/>
      </c>
      <c r="BI454" s="239" t="str">
        <f t="shared" si="624"/>
        <v/>
      </c>
      <c r="BJ454" s="239" t="str">
        <f t="shared" si="625"/>
        <v/>
      </c>
      <c r="BK454" s="239" t="str">
        <f t="shared" si="626"/>
        <v/>
      </c>
      <c r="BL454" s="239" t="str">
        <f t="shared" si="627"/>
        <v/>
      </c>
      <c r="BN454" s="239" t="str">
        <f t="shared" si="637"/>
        <v/>
      </c>
      <c r="BO454" s="239" t="str">
        <f t="shared" si="638"/>
        <v/>
      </c>
      <c r="BP454" s="239" t="str">
        <f t="shared" si="639"/>
        <v/>
      </c>
      <c r="BQ454" s="239" t="str">
        <f t="shared" si="640"/>
        <v/>
      </c>
      <c r="BR454" s="239" t="str">
        <f t="shared" si="641"/>
        <v/>
      </c>
      <c r="BS454" s="239" t="str">
        <f t="shared" si="642"/>
        <v/>
      </c>
      <c r="BT454" s="239" t="str">
        <f t="shared" si="643"/>
        <v/>
      </c>
      <c r="BU454" s="239" t="str">
        <f t="shared" si="644"/>
        <v/>
      </c>
      <c r="BV454" s="239" t="str">
        <f t="shared" si="645"/>
        <v/>
      </c>
      <c r="BW454" s="239" t="str">
        <f t="shared" si="646"/>
        <v/>
      </c>
      <c r="BX454" s="239" t="str">
        <f t="shared" si="647"/>
        <v/>
      </c>
      <c r="BY454" s="239" t="str">
        <f t="shared" si="648"/>
        <v/>
      </c>
      <c r="BZ454" s="239" t="str">
        <f t="shared" si="649"/>
        <v/>
      </c>
      <c r="CA454" s="239" t="str">
        <f t="shared" si="650"/>
        <v/>
      </c>
      <c r="CB454" s="239" t="str">
        <f t="shared" si="651"/>
        <v/>
      </c>
      <c r="CC454" s="239" t="str">
        <f t="shared" si="652"/>
        <v/>
      </c>
      <c r="CD454" s="239" t="str">
        <f t="shared" si="653"/>
        <v/>
      </c>
      <c r="CE454" s="239" t="str">
        <f t="shared" si="654"/>
        <v/>
      </c>
      <c r="CF454" s="239" t="str">
        <f t="shared" si="655"/>
        <v/>
      </c>
      <c r="CG454" s="239" t="str">
        <f t="shared" si="656"/>
        <v/>
      </c>
      <c r="CH454" s="239" t="str">
        <f t="shared" si="657"/>
        <v/>
      </c>
      <c r="CI454" s="239" t="str">
        <f t="shared" si="658"/>
        <v/>
      </c>
      <c r="CJ454" s="239" t="str">
        <f t="shared" si="659"/>
        <v/>
      </c>
      <c r="CK454" s="239" t="str">
        <f t="shared" si="660"/>
        <v/>
      </c>
      <c r="CL454" s="239" t="str">
        <f t="shared" si="661"/>
        <v/>
      </c>
      <c r="CM454" s="239" t="str">
        <f t="shared" si="662"/>
        <v/>
      </c>
      <c r="CN454" s="239" t="str">
        <f t="shared" si="663"/>
        <v/>
      </c>
      <c r="CP454" s="239" t="str">
        <f t="shared" si="664"/>
        <v/>
      </c>
      <c r="CQ454" s="239" t="str">
        <f t="shared" si="665"/>
        <v/>
      </c>
      <c r="CR454" s="239" t="str">
        <f t="shared" si="666"/>
        <v/>
      </c>
      <c r="CS454" s="239" t="str">
        <f t="shared" si="667"/>
        <v/>
      </c>
      <c r="CT454" s="239" t="str">
        <f t="shared" si="668"/>
        <v/>
      </c>
      <c r="CU454" s="239" t="str">
        <f t="shared" si="669"/>
        <v/>
      </c>
      <c r="CV454" s="239" t="str">
        <f t="shared" si="670"/>
        <v/>
      </c>
      <c r="CW454" s="239" t="str">
        <f t="shared" si="671"/>
        <v/>
      </c>
      <c r="CX454" s="239" t="str">
        <f t="shared" si="672"/>
        <v/>
      </c>
      <c r="CY454" s="239" t="str">
        <f t="shared" si="673"/>
        <v/>
      </c>
      <c r="CZ454" s="239" t="str">
        <f t="shared" si="674"/>
        <v/>
      </c>
      <c r="DA454" s="239" t="str">
        <f t="shared" si="675"/>
        <v/>
      </c>
      <c r="DB454" s="239" t="str">
        <f t="shared" si="676"/>
        <v/>
      </c>
      <c r="DC454" s="239" t="str">
        <f t="shared" si="677"/>
        <v/>
      </c>
      <c r="DD454" s="239" t="str">
        <f t="shared" si="678"/>
        <v/>
      </c>
      <c r="DE454" s="239" t="str">
        <f t="shared" si="679"/>
        <v/>
      </c>
      <c r="DF454" s="239" t="str">
        <f t="shared" si="680"/>
        <v/>
      </c>
      <c r="DG454" s="239" t="str">
        <f t="shared" si="681"/>
        <v/>
      </c>
      <c r="DH454" s="239" t="str">
        <f t="shared" si="682"/>
        <v/>
      </c>
      <c r="DI454" s="239" t="str">
        <f t="shared" si="683"/>
        <v/>
      </c>
      <c r="DJ454" s="239" t="str">
        <f t="shared" si="684"/>
        <v/>
      </c>
      <c r="DK454" s="239" t="str">
        <f t="shared" si="685"/>
        <v/>
      </c>
      <c r="DL454" s="239" t="str">
        <f t="shared" si="686"/>
        <v/>
      </c>
      <c r="DM454" s="239" t="str">
        <f t="shared" si="687"/>
        <v/>
      </c>
      <c r="DN454" s="239" t="str">
        <f t="shared" si="688"/>
        <v/>
      </c>
      <c r="DO454" s="239" t="str">
        <f t="shared" si="689"/>
        <v/>
      </c>
      <c r="DP454" s="239" t="str">
        <f t="shared" si="690"/>
        <v/>
      </c>
    </row>
    <row r="455" spans="1:120" ht="35.25" hidden="1" customHeight="1" x14ac:dyDescent="0.25">
      <c r="A455" s="53" t="s">
        <v>4509</v>
      </c>
      <c r="B455" s="53">
        <v>117</v>
      </c>
      <c r="C455" s="53" t="s">
        <v>57</v>
      </c>
      <c r="D455" s="53" t="s">
        <v>1858</v>
      </c>
      <c r="E455" s="49">
        <v>2</v>
      </c>
      <c r="F455" s="53" t="s">
        <v>1961</v>
      </c>
      <c r="G455" s="53" t="str">
        <f t="shared" si="691"/>
        <v>117-8</v>
      </c>
      <c r="H455" s="53" t="s">
        <v>159</v>
      </c>
      <c r="I455" s="53" t="s">
        <v>160</v>
      </c>
      <c r="J455" s="53" t="s">
        <v>80</v>
      </c>
      <c r="K455" s="53" t="s">
        <v>80</v>
      </c>
      <c r="L455" s="53" t="s">
        <v>80</v>
      </c>
      <c r="M455" s="53" t="s">
        <v>80</v>
      </c>
      <c r="N455" s="53" t="s">
        <v>80</v>
      </c>
      <c r="O455" s="53" t="s">
        <v>80</v>
      </c>
      <c r="P455" s="53" t="s">
        <v>161</v>
      </c>
      <c r="Q455" s="52">
        <v>0.33333333333333331</v>
      </c>
      <c r="R455" s="52">
        <f>+Q455*Q454</f>
        <v>0.33333333333333331</v>
      </c>
      <c r="S455" s="67">
        <f>+[35]COMPARTIDAS!AQ176</f>
        <v>1</v>
      </c>
      <c r="T455" s="53" t="s">
        <v>84</v>
      </c>
      <c r="U455" s="63" t="s">
        <v>162</v>
      </c>
      <c r="V455" s="23">
        <v>44927</v>
      </c>
      <c r="W455" s="23">
        <v>45016</v>
      </c>
      <c r="X455" s="53" t="s">
        <v>1862</v>
      </c>
      <c r="Y455" s="49" t="s">
        <v>97</v>
      </c>
      <c r="Z455" s="59" t="s">
        <v>100</v>
      </c>
      <c r="AA455" s="60">
        <v>1</v>
      </c>
      <c r="AB455" s="62" t="s">
        <v>993</v>
      </c>
      <c r="AC455" s="62">
        <v>45016</v>
      </c>
      <c r="AD455" s="60">
        <v>1</v>
      </c>
      <c r="AE455" s="62" t="s">
        <v>230</v>
      </c>
      <c r="AF455" s="62">
        <v>45016</v>
      </c>
      <c r="AG455" s="60" t="s">
        <v>79</v>
      </c>
      <c r="AH455" s="60">
        <v>1</v>
      </c>
      <c r="AI455" s="52">
        <f t="shared" si="609"/>
        <v>0.33333333333333331</v>
      </c>
      <c r="AJ455" s="52"/>
      <c r="AK455" s="52"/>
      <c r="AL455" s="239" t="str">
        <f t="shared" si="628"/>
        <v/>
      </c>
      <c r="AM455" s="239" t="str">
        <f t="shared" si="629"/>
        <v/>
      </c>
      <c r="AN455" s="239" t="str">
        <f t="shared" si="630"/>
        <v/>
      </c>
      <c r="AO455" s="239" t="str">
        <f t="shared" si="631"/>
        <v/>
      </c>
      <c r="AP455" s="239" t="str">
        <f t="shared" si="632"/>
        <v/>
      </c>
      <c r="AQ455" s="239" t="str">
        <f t="shared" si="633"/>
        <v/>
      </c>
      <c r="AR455" s="239" t="str">
        <f t="shared" si="634"/>
        <v/>
      </c>
      <c r="AS455" s="239" t="str">
        <f t="shared" si="635"/>
        <v/>
      </c>
      <c r="AT455" s="239" t="str">
        <f t="shared" si="636"/>
        <v/>
      </c>
      <c r="AU455" s="239" t="str">
        <f t="shared" si="610"/>
        <v/>
      </c>
      <c r="AV455" s="239" t="str">
        <f t="shared" si="611"/>
        <v/>
      </c>
      <c r="AW455" s="239" t="str">
        <f t="shared" si="612"/>
        <v/>
      </c>
      <c r="AX455" s="239" t="str">
        <f t="shared" si="613"/>
        <v/>
      </c>
      <c r="AY455" s="239" t="str">
        <f t="shared" si="614"/>
        <v/>
      </c>
      <c r="AZ455" s="239" t="str">
        <f t="shared" si="615"/>
        <v/>
      </c>
      <c r="BA455" s="239" t="str">
        <f t="shared" si="616"/>
        <v/>
      </c>
      <c r="BB455" s="239" t="str">
        <f t="shared" si="617"/>
        <v/>
      </c>
      <c r="BC455" s="239" t="str">
        <f t="shared" si="618"/>
        <v/>
      </c>
      <c r="BD455" s="239" t="str">
        <f t="shared" si="619"/>
        <v/>
      </c>
      <c r="BE455" s="239" t="str">
        <f t="shared" si="620"/>
        <v/>
      </c>
      <c r="BF455" s="239" t="str">
        <f t="shared" si="621"/>
        <v/>
      </c>
      <c r="BG455" s="239" t="str">
        <f t="shared" si="622"/>
        <v/>
      </c>
      <c r="BH455" s="239" t="str">
        <f t="shared" si="623"/>
        <v/>
      </c>
      <c r="BI455" s="239" t="str">
        <f t="shared" si="624"/>
        <v/>
      </c>
      <c r="BJ455" s="239" t="str">
        <f t="shared" si="625"/>
        <v/>
      </c>
      <c r="BK455" s="239" t="str">
        <f t="shared" si="626"/>
        <v/>
      </c>
      <c r="BL455" s="239" t="str">
        <f t="shared" si="627"/>
        <v/>
      </c>
      <c r="BN455" s="239" t="str">
        <f t="shared" si="637"/>
        <v/>
      </c>
      <c r="BO455" s="239" t="str">
        <f t="shared" si="638"/>
        <v/>
      </c>
      <c r="BP455" s="239" t="str">
        <f t="shared" si="639"/>
        <v/>
      </c>
      <c r="BQ455" s="239" t="str">
        <f t="shared" si="640"/>
        <v/>
      </c>
      <c r="BR455" s="239" t="str">
        <f t="shared" si="641"/>
        <v/>
      </c>
      <c r="BS455" s="239" t="str">
        <f t="shared" si="642"/>
        <v/>
      </c>
      <c r="BT455" s="239" t="str">
        <f t="shared" si="643"/>
        <v/>
      </c>
      <c r="BU455" s="239" t="str">
        <f t="shared" si="644"/>
        <v/>
      </c>
      <c r="BV455" s="239" t="str">
        <f t="shared" si="645"/>
        <v/>
      </c>
      <c r="BW455" s="239" t="str">
        <f t="shared" si="646"/>
        <v/>
      </c>
      <c r="BX455" s="239" t="str">
        <f t="shared" si="647"/>
        <v/>
      </c>
      <c r="BY455" s="239" t="str">
        <f t="shared" si="648"/>
        <v/>
      </c>
      <c r="BZ455" s="239" t="str">
        <f t="shared" si="649"/>
        <v/>
      </c>
      <c r="CA455" s="239" t="str">
        <f t="shared" si="650"/>
        <v/>
      </c>
      <c r="CB455" s="239" t="str">
        <f t="shared" si="651"/>
        <v/>
      </c>
      <c r="CC455" s="239" t="str">
        <f t="shared" si="652"/>
        <v/>
      </c>
      <c r="CD455" s="239" t="str">
        <f t="shared" si="653"/>
        <v/>
      </c>
      <c r="CE455" s="239" t="str">
        <f t="shared" si="654"/>
        <v/>
      </c>
      <c r="CF455" s="239" t="str">
        <f t="shared" si="655"/>
        <v/>
      </c>
      <c r="CG455" s="239" t="str">
        <f t="shared" si="656"/>
        <v/>
      </c>
      <c r="CH455" s="239" t="str">
        <f t="shared" si="657"/>
        <v/>
      </c>
      <c r="CI455" s="239" t="str">
        <f t="shared" si="658"/>
        <v/>
      </c>
      <c r="CJ455" s="239" t="str">
        <f t="shared" si="659"/>
        <v/>
      </c>
      <c r="CK455" s="239" t="str">
        <f t="shared" si="660"/>
        <v/>
      </c>
      <c r="CL455" s="239" t="str">
        <f t="shared" si="661"/>
        <v/>
      </c>
      <c r="CM455" s="239" t="str">
        <f t="shared" si="662"/>
        <v/>
      </c>
      <c r="CN455" s="239" t="str">
        <f t="shared" si="663"/>
        <v/>
      </c>
      <c r="CP455" s="239" t="str">
        <f t="shared" si="664"/>
        <v/>
      </c>
      <c r="CQ455" s="239" t="str">
        <f t="shared" si="665"/>
        <v/>
      </c>
      <c r="CR455" s="239" t="str">
        <f t="shared" si="666"/>
        <v/>
      </c>
      <c r="CS455" s="239" t="str">
        <f t="shared" si="667"/>
        <v/>
      </c>
      <c r="CT455" s="239" t="str">
        <f t="shared" si="668"/>
        <v/>
      </c>
      <c r="CU455" s="239" t="str">
        <f t="shared" si="669"/>
        <v/>
      </c>
      <c r="CV455" s="239" t="str">
        <f t="shared" si="670"/>
        <v/>
      </c>
      <c r="CW455" s="239" t="str">
        <f t="shared" si="671"/>
        <v/>
      </c>
      <c r="CX455" s="239" t="str">
        <f t="shared" si="672"/>
        <v/>
      </c>
      <c r="CY455" s="239" t="str">
        <f t="shared" si="673"/>
        <v/>
      </c>
      <c r="CZ455" s="239" t="str">
        <f t="shared" si="674"/>
        <v/>
      </c>
      <c r="DA455" s="239" t="str">
        <f t="shared" si="675"/>
        <v/>
      </c>
      <c r="DB455" s="239" t="str">
        <f t="shared" si="676"/>
        <v/>
      </c>
      <c r="DC455" s="239" t="str">
        <f t="shared" si="677"/>
        <v/>
      </c>
      <c r="DD455" s="239" t="str">
        <f t="shared" si="678"/>
        <v/>
      </c>
      <c r="DE455" s="239" t="str">
        <f t="shared" si="679"/>
        <v/>
      </c>
      <c r="DF455" s="239" t="str">
        <f t="shared" si="680"/>
        <v/>
      </c>
      <c r="DG455" s="239" t="str">
        <f t="shared" si="681"/>
        <v/>
      </c>
      <c r="DH455" s="239" t="str">
        <f t="shared" si="682"/>
        <v/>
      </c>
      <c r="DI455" s="239" t="str">
        <f t="shared" si="683"/>
        <v/>
      </c>
      <c r="DJ455" s="239" t="str">
        <f t="shared" si="684"/>
        <v/>
      </c>
      <c r="DK455" s="239" t="str">
        <f t="shared" si="685"/>
        <v/>
      </c>
      <c r="DL455" s="239" t="str">
        <f t="shared" si="686"/>
        <v/>
      </c>
      <c r="DM455" s="239" t="str">
        <f t="shared" si="687"/>
        <v/>
      </c>
      <c r="DN455" s="239" t="str">
        <f t="shared" si="688"/>
        <v/>
      </c>
      <c r="DO455" s="239" t="str">
        <f t="shared" si="689"/>
        <v/>
      </c>
      <c r="DP455" s="239" t="str">
        <f t="shared" si="690"/>
        <v/>
      </c>
    </row>
    <row r="456" spans="1:120" ht="35.25" customHeight="1" x14ac:dyDescent="0.25">
      <c r="A456" s="53" t="s">
        <v>4509</v>
      </c>
      <c r="B456" s="53">
        <v>117</v>
      </c>
      <c r="C456" s="53" t="s">
        <v>57</v>
      </c>
      <c r="D456" s="53" t="s">
        <v>1858</v>
      </c>
      <c r="E456" s="49">
        <v>2</v>
      </c>
      <c r="F456" s="53" t="s">
        <v>1962</v>
      </c>
      <c r="G456" s="53" t="str">
        <f t="shared" si="691"/>
        <v>117-8</v>
      </c>
      <c r="H456" s="53" t="s">
        <v>170</v>
      </c>
      <c r="I456" s="53" t="s">
        <v>160</v>
      </c>
      <c r="J456" s="53" t="s">
        <v>80</v>
      </c>
      <c r="K456" s="53" t="s">
        <v>80</v>
      </c>
      <c r="L456" s="53" t="s">
        <v>80</v>
      </c>
      <c r="M456" s="53" t="s">
        <v>80</v>
      </c>
      <c r="N456" s="53" t="s">
        <v>80</v>
      </c>
      <c r="O456" s="53" t="s">
        <v>80</v>
      </c>
      <c r="P456" s="53" t="s">
        <v>171</v>
      </c>
      <c r="Q456" s="52">
        <v>0.66666666666666663</v>
      </c>
      <c r="R456" s="52">
        <f>+Q456*Q454</f>
        <v>0.66666666666666663</v>
      </c>
      <c r="S456" s="67">
        <f>+[35]COMPARTIDAS!AQ179</f>
        <v>2</v>
      </c>
      <c r="T456" s="53" t="s">
        <v>84</v>
      </c>
      <c r="U456" s="63" t="s">
        <v>162</v>
      </c>
      <c r="V456" s="23">
        <v>45200</v>
      </c>
      <c r="W456" s="23">
        <v>45290</v>
      </c>
      <c r="X456" s="53" t="s">
        <v>1862</v>
      </c>
      <c r="Y456" s="49" t="s">
        <v>87</v>
      </c>
      <c r="Z456" s="53" t="s">
        <v>89</v>
      </c>
      <c r="AA456" s="52">
        <f>VLOOKUP(B456,RANKING!$C$15:$H$47,5,0)</f>
        <v>0.9</v>
      </c>
      <c r="AB456" s="23" t="str">
        <f>HLOOKUP(B456,$AL$2:$BL$3,2,0)</f>
        <v>Reportaron cumplimiento del 100%, 1 de las 3 actividades que tiene el plan</v>
      </c>
      <c r="AC456" s="23">
        <v>45291</v>
      </c>
      <c r="AD456" s="52">
        <f>VLOOKUP(B23,RANKING!$C$15:$H$47,5,0)</f>
        <v>1</v>
      </c>
      <c r="AE456" s="23" t="str">
        <f>+AB456</f>
        <v>Reportaron cumplimiento del 100%, 1 de las 3 actividades que tiene el plan</v>
      </c>
      <c r="AF456" s="23" t="s">
        <v>92</v>
      </c>
      <c r="AG456" s="23" t="s">
        <v>92</v>
      </c>
      <c r="AH456" s="52">
        <f>VLOOKUP(B456,RANKING!$C$15:$H$47,6,0)</f>
        <v>0.9</v>
      </c>
      <c r="AI456" s="52">
        <f>+AD456*R456</f>
        <v>0.66666666666666663</v>
      </c>
      <c r="AJ456" s="52"/>
      <c r="AK456" s="52"/>
      <c r="AL456" s="239" t="str">
        <f t="shared" si="628"/>
        <v/>
      </c>
      <c r="AM456" s="239" t="str">
        <f t="shared" si="629"/>
        <v/>
      </c>
      <c r="AN456" s="239" t="str">
        <f t="shared" si="630"/>
        <v/>
      </c>
      <c r="AO456" s="239" t="str">
        <f t="shared" si="631"/>
        <v/>
      </c>
      <c r="AP456" s="239" t="str">
        <f t="shared" si="632"/>
        <v/>
      </c>
      <c r="AQ456" s="239" t="str">
        <f t="shared" si="633"/>
        <v/>
      </c>
      <c r="AR456" s="239" t="str">
        <f t="shared" si="634"/>
        <v/>
      </c>
      <c r="AS456" s="239" t="str">
        <f t="shared" si="635"/>
        <v/>
      </c>
      <c r="AT456" s="239" t="str">
        <f t="shared" si="636"/>
        <v/>
      </c>
      <c r="AU456" s="239" t="str">
        <f t="shared" si="610"/>
        <v/>
      </c>
      <c r="AV456" s="239" t="str">
        <f t="shared" si="611"/>
        <v/>
      </c>
      <c r="AW456" s="239" t="str">
        <f t="shared" si="612"/>
        <v/>
      </c>
      <c r="AX456" s="239" t="str">
        <f t="shared" si="613"/>
        <v/>
      </c>
      <c r="AY456" s="239" t="str">
        <f t="shared" si="614"/>
        <v/>
      </c>
      <c r="AZ456" s="239" t="str">
        <f t="shared" si="615"/>
        <v/>
      </c>
      <c r="BA456" s="239" t="str">
        <f t="shared" si="616"/>
        <v/>
      </c>
      <c r="BB456" s="239" t="str">
        <f t="shared" si="617"/>
        <v/>
      </c>
      <c r="BC456" s="239" t="str">
        <f t="shared" si="618"/>
        <v/>
      </c>
      <c r="BD456" s="239" t="str">
        <f t="shared" si="619"/>
        <v/>
      </c>
      <c r="BE456" s="239" t="str">
        <f t="shared" si="620"/>
        <v/>
      </c>
      <c r="BF456" s="239" t="str">
        <f t="shared" si="621"/>
        <v/>
      </c>
      <c r="BG456" s="239" t="str">
        <f t="shared" si="622"/>
        <v/>
      </c>
      <c r="BH456" s="239" t="str">
        <f t="shared" si="623"/>
        <v/>
      </c>
      <c r="BI456" s="239" t="str">
        <f t="shared" si="624"/>
        <v/>
      </c>
      <c r="BJ456" s="239" t="str">
        <f t="shared" si="625"/>
        <v/>
      </c>
      <c r="BK456" s="239" t="str">
        <f t="shared" si="626"/>
        <v/>
      </c>
      <c r="BL456" s="239" t="str">
        <f t="shared" si="627"/>
        <v/>
      </c>
      <c r="BN456" s="239" t="str">
        <f t="shared" si="637"/>
        <v/>
      </c>
      <c r="BO456" s="239" t="str">
        <f t="shared" si="638"/>
        <v/>
      </c>
      <c r="BP456" s="239" t="str">
        <f t="shared" si="639"/>
        <v/>
      </c>
      <c r="BQ456" s="239" t="str">
        <f t="shared" si="640"/>
        <v/>
      </c>
      <c r="BR456" s="239" t="str">
        <f t="shared" si="641"/>
        <v/>
      </c>
      <c r="BS456" s="239" t="str">
        <f t="shared" si="642"/>
        <v/>
      </c>
      <c r="BT456" s="239" t="str">
        <f t="shared" si="643"/>
        <v/>
      </c>
      <c r="BU456" s="239" t="str">
        <f t="shared" si="644"/>
        <v/>
      </c>
      <c r="BV456" s="239" t="str">
        <f t="shared" si="645"/>
        <v/>
      </c>
      <c r="BW456" s="239" t="str">
        <f t="shared" si="646"/>
        <v/>
      </c>
      <c r="BX456" s="239" t="str">
        <f t="shared" si="647"/>
        <v/>
      </c>
      <c r="BY456" s="239" t="str">
        <f t="shared" si="648"/>
        <v/>
      </c>
      <c r="BZ456" s="239" t="str">
        <f t="shared" si="649"/>
        <v/>
      </c>
      <c r="CA456" s="239" t="str">
        <f t="shared" si="650"/>
        <v/>
      </c>
      <c r="CB456" s="239" t="str">
        <f t="shared" si="651"/>
        <v/>
      </c>
      <c r="CC456" s="239" t="str">
        <f t="shared" si="652"/>
        <v/>
      </c>
      <c r="CD456" s="239" t="str">
        <f t="shared" si="653"/>
        <v/>
      </c>
      <c r="CE456" s="239" t="str">
        <f t="shared" si="654"/>
        <v/>
      </c>
      <c r="CF456" s="239" t="str">
        <f t="shared" si="655"/>
        <v/>
      </c>
      <c r="CG456" s="239" t="str">
        <f t="shared" si="656"/>
        <v/>
      </c>
      <c r="CH456" s="239" t="str">
        <f t="shared" si="657"/>
        <v/>
      </c>
      <c r="CI456" s="239" t="str">
        <f t="shared" si="658"/>
        <v/>
      </c>
      <c r="CJ456" s="239" t="str">
        <f t="shared" si="659"/>
        <v/>
      </c>
      <c r="CK456" s="239" t="str">
        <f t="shared" si="660"/>
        <v/>
      </c>
      <c r="CL456" s="239" t="str">
        <f t="shared" si="661"/>
        <v/>
      </c>
      <c r="CM456" s="239" t="str">
        <f t="shared" si="662"/>
        <v/>
      </c>
      <c r="CN456" s="239" t="str">
        <f t="shared" si="663"/>
        <v/>
      </c>
      <c r="CP456" s="239" t="str">
        <f t="shared" si="664"/>
        <v/>
      </c>
      <c r="CQ456" s="239" t="str">
        <f t="shared" si="665"/>
        <v/>
      </c>
      <c r="CR456" s="239" t="str">
        <f t="shared" si="666"/>
        <v/>
      </c>
      <c r="CS456" s="239" t="str">
        <f t="shared" si="667"/>
        <v/>
      </c>
      <c r="CT456" s="239" t="str">
        <f t="shared" si="668"/>
        <v/>
      </c>
      <c r="CU456" s="239" t="str">
        <f t="shared" si="669"/>
        <v/>
      </c>
      <c r="CV456" s="239" t="str">
        <f t="shared" si="670"/>
        <v/>
      </c>
      <c r="CW456" s="239" t="str">
        <f t="shared" si="671"/>
        <v/>
      </c>
      <c r="CX456" s="239" t="str">
        <f t="shared" si="672"/>
        <v/>
      </c>
      <c r="CY456" s="239" t="str">
        <f t="shared" si="673"/>
        <v/>
      </c>
      <c r="CZ456" s="239" t="str">
        <f t="shared" si="674"/>
        <v/>
      </c>
      <c r="DA456" s="239" t="str">
        <f t="shared" si="675"/>
        <v/>
      </c>
      <c r="DB456" s="239" t="str">
        <f t="shared" si="676"/>
        <v/>
      </c>
      <c r="DC456" s="239" t="str">
        <f t="shared" si="677"/>
        <v/>
      </c>
      <c r="DD456" s="239" t="str">
        <f t="shared" si="678"/>
        <v/>
      </c>
      <c r="DE456" s="239" t="str">
        <f t="shared" si="679"/>
        <v/>
      </c>
      <c r="DF456" s="239" t="str">
        <f t="shared" si="680"/>
        <v/>
      </c>
      <c r="DG456" s="239" t="str">
        <f t="shared" si="681"/>
        <v/>
      </c>
      <c r="DH456" s="239" t="str">
        <f t="shared" si="682"/>
        <v/>
      </c>
      <c r="DI456" s="239" t="str">
        <f t="shared" si="683"/>
        <v/>
      </c>
      <c r="DJ456" s="239" t="str">
        <f t="shared" si="684"/>
        <v/>
      </c>
      <c r="DK456" s="239" t="str">
        <f t="shared" si="685"/>
        <v/>
      </c>
      <c r="DL456" s="239" t="str">
        <f t="shared" si="686"/>
        <v/>
      </c>
      <c r="DM456" s="239" t="str">
        <f t="shared" si="687"/>
        <v/>
      </c>
      <c r="DN456" s="239" t="str">
        <f t="shared" si="688"/>
        <v/>
      </c>
      <c r="DO456" s="239" t="str">
        <f t="shared" si="689"/>
        <v/>
      </c>
      <c r="DP456" s="239" t="str">
        <f t="shared" si="690"/>
        <v/>
      </c>
    </row>
    <row r="457" spans="1:120" ht="35.25" hidden="1" customHeight="1" x14ac:dyDescent="0.25">
      <c r="A457" s="49" t="s">
        <v>4509</v>
      </c>
      <c r="B457" s="49">
        <v>130</v>
      </c>
      <c r="C457" s="49" t="s">
        <v>58</v>
      </c>
      <c r="D457" s="49" t="s">
        <v>1963</v>
      </c>
      <c r="E457" s="49">
        <v>3</v>
      </c>
      <c r="F457" s="49" t="s">
        <v>1964</v>
      </c>
      <c r="G457" s="49" t="str">
        <f t="shared" si="691"/>
        <v>130-1</v>
      </c>
      <c r="H457" s="49" t="s">
        <v>75</v>
      </c>
      <c r="I457" s="49" t="s">
        <v>76</v>
      </c>
      <c r="J457" s="49" t="s">
        <v>77</v>
      </c>
      <c r="K457" s="49" t="s">
        <v>78</v>
      </c>
      <c r="L457" s="49" t="s">
        <v>79</v>
      </c>
      <c r="M457" s="49" t="s">
        <v>80</v>
      </c>
      <c r="N457" s="49" t="s">
        <v>659</v>
      </c>
      <c r="O457" s="49" t="s">
        <v>82</v>
      </c>
      <c r="P457" s="49" t="s">
        <v>1965</v>
      </c>
      <c r="Q457" s="50">
        <v>0.15</v>
      </c>
      <c r="R457" s="50"/>
      <c r="S457" s="49">
        <v>1</v>
      </c>
      <c r="T457" s="49" t="s">
        <v>84</v>
      </c>
      <c r="U457" s="49" t="s">
        <v>1966</v>
      </c>
      <c r="V457" s="51">
        <v>44949</v>
      </c>
      <c r="W457" s="51">
        <v>45229</v>
      </c>
      <c r="X457" s="49" t="s">
        <v>1967</v>
      </c>
      <c r="Y457" s="49" t="s">
        <v>87</v>
      </c>
      <c r="Z457" s="59" t="s">
        <v>100</v>
      </c>
      <c r="AA457" s="201">
        <v>1</v>
      </c>
      <c r="AB457" s="200" t="s">
        <v>1968</v>
      </c>
      <c r="AC457" s="202">
        <v>45226</v>
      </c>
      <c r="AD457" s="52">
        <v>1</v>
      </c>
      <c r="AE457" s="200" t="s">
        <v>1969</v>
      </c>
      <c r="AF457" s="202">
        <v>45226</v>
      </c>
      <c r="AG457" s="52" t="s">
        <v>125</v>
      </c>
      <c r="AH457" s="52" t="s">
        <v>92</v>
      </c>
      <c r="AI457" s="52">
        <f t="shared" ref="AI457:AI520" si="701">+IF(H457="Producto",AD457*Q457,AD457*R457)</f>
        <v>0.15</v>
      </c>
      <c r="AJ457" s="52"/>
      <c r="AK457" s="52"/>
      <c r="AL457" s="239" t="str">
        <f t="shared" si="628"/>
        <v/>
      </c>
      <c r="AM457" s="239" t="str">
        <f t="shared" si="629"/>
        <v/>
      </c>
      <c r="AN457" s="239" t="str">
        <f t="shared" si="630"/>
        <v/>
      </c>
      <c r="AO457" s="239" t="str">
        <f t="shared" si="631"/>
        <v/>
      </c>
      <c r="AP457" s="239" t="str">
        <f t="shared" si="632"/>
        <v/>
      </c>
      <c r="AQ457" s="239" t="str">
        <f t="shared" si="633"/>
        <v/>
      </c>
      <c r="AR457" s="239" t="str">
        <f t="shared" si="634"/>
        <v/>
      </c>
      <c r="AS457" s="239" t="str">
        <f t="shared" si="635"/>
        <v/>
      </c>
      <c r="AT457" s="239" t="str">
        <f t="shared" si="636"/>
        <v/>
      </c>
      <c r="AU457" s="239" t="str">
        <f t="shared" ref="AU457:AU520" si="702">IF(AU$8=$C457,"",IF($H457="Producto","",IF(ISNUMBER(FIND(AU$8,$X457,1)),AD457,"")))</f>
        <v/>
      </c>
      <c r="AV457" s="239" t="str">
        <f t="shared" ref="AV457:AV520" si="703">IF(AV$8=$C457,"",IF($H457="Producto","",IF(ISNUMBER(FIND(AV$8,$X457,1)),AD457,"")))</f>
        <v/>
      </c>
      <c r="AW457" s="239" t="str">
        <f t="shared" ref="AW457:AW520" si="704">IF(AW$8=$C457,"",IF($H457="Producto","",IF(ISNUMBER(FIND(AW$8,$X457,1)),AD457,"")))</f>
        <v/>
      </c>
      <c r="AX457" s="239" t="str">
        <f t="shared" ref="AX457:AX520" si="705">IF(AX$8=$C457,"",IF($H457="Producto","",IF(ISNUMBER(FIND(AX$8,$X457,1)),AD457,"")))</f>
        <v/>
      </c>
      <c r="AY457" s="239" t="str">
        <f t="shared" ref="AY457:AY520" si="706">IF(AY$8=$C457,"",IF($H457="Producto","",IF(ISNUMBER(FIND(AY$8,$X457,1)),AD457,"")))</f>
        <v/>
      </c>
      <c r="AZ457" s="239" t="str">
        <f t="shared" ref="AZ457:AZ520" si="707">IF(AZ$8=$C457,"",IF($H457="Producto","",IF(ISNUMBER(FIND(AZ$8,$X457,1)),AD457,"")))</f>
        <v/>
      </c>
      <c r="BA457" s="239" t="str">
        <f t="shared" ref="BA457:BA520" si="708">IF(BA$8=$C457,"",IF($H457="Producto","",IF(ISNUMBER(FIND(BA$8,$X457,1)),AD457,"")))</f>
        <v/>
      </c>
      <c r="BB457" s="239" t="str">
        <f t="shared" ref="BB457:BB520" si="709">IF(BB$8=$C457,"",IF($H457="Producto","",IF(ISNUMBER(FIND(BB$8,$X457,1)),AD457,"")))</f>
        <v/>
      </c>
      <c r="BC457" s="239" t="str">
        <f t="shared" ref="BC457:BC520" si="710">IF(BC$8=$C457,"",IF($H457="Producto","",IF(ISNUMBER(FIND(BC$8,$X457,1)),AD457,"")))</f>
        <v/>
      </c>
      <c r="BD457" s="239" t="str">
        <f t="shared" ref="BD457:BD520" si="711">IF(BD$8=$C457,"",IF($H457="Producto","",IF(ISNUMBER(FIND(BD$8,$X457,1)),AD457,"")))</f>
        <v/>
      </c>
      <c r="BE457" s="239" t="str">
        <f t="shared" ref="BE457:BE520" si="712">IF(BE$8=$C457,"",IF($H457="Producto","",IF(ISNUMBER(FIND(BE$8,$X457,1)),AD457,"")))</f>
        <v/>
      </c>
      <c r="BF457" s="239" t="str">
        <f t="shared" ref="BF457:BF520" si="713">IF(BF$8=$C457,"",IF($H457="Producto","",IF(ISNUMBER(FIND(BF$8,$X457,1)),AD457,"")))</f>
        <v/>
      </c>
      <c r="BG457" s="239" t="str">
        <f t="shared" ref="BG457:BG520" si="714">IF(BG$8=$C457,"",IF($H457="Producto","",IF(ISNUMBER(FIND(BG$8,$X457,1)),AD457,"")))</f>
        <v/>
      </c>
      <c r="BH457" s="239" t="str">
        <f t="shared" ref="BH457:BH520" si="715">IF(BH$8=$C457,"",IF($H457="Producto","",IF(ISNUMBER(FIND(BH$8,$X457,1)),AD457,"")))</f>
        <v/>
      </c>
      <c r="BI457" s="239" t="str">
        <f t="shared" ref="BI457:BI520" si="716">IF(BI$8=$C457,"",IF($H457="Producto","",IF(ISNUMBER(FIND(BI$8,$X457,1)),AD457,"")))</f>
        <v/>
      </c>
      <c r="BJ457" s="239" t="str">
        <f t="shared" ref="BJ457:BJ520" si="717">IF(BJ$8=$C457,"",IF($H457="Producto","",IF(ISNUMBER(FIND(BJ$8,$X457,1)),AD457,"")))</f>
        <v/>
      </c>
      <c r="BK457" s="239" t="str">
        <f t="shared" ref="BK457:BK520" si="718">IF(BK$8=$C457,"",IF($H457="Producto","",IF(ISNUMBER(FIND(BK$8,$X457,1)),AD457,"")))</f>
        <v/>
      </c>
      <c r="BL457" s="239" t="str">
        <f t="shared" ref="BL457:BL520" si="719">IF(BL$8=$C457,"",IF($H457="Producto","",IF(ISNUMBER(FIND(BL$8,$X457,1)),AD457,"")))</f>
        <v/>
      </c>
      <c r="BN457" s="239" t="str">
        <f t="shared" si="637"/>
        <v/>
      </c>
      <c r="BO457" s="239" t="str">
        <f t="shared" si="638"/>
        <v/>
      </c>
      <c r="BP457" s="239" t="str">
        <f t="shared" si="639"/>
        <v/>
      </c>
      <c r="BQ457" s="239" t="str">
        <f t="shared" si="640"/>
        <v/>
      </c>
      <c r="BR457" s="239" t="str">
        <f t="shared" si="641"/>
        <v/>
      </c>
      <c r="BS457" s="239" t="str">
        <f t="shared" si="642"/>
        <v/>
      </c>
      <c r="BT457" s="239" t="str">
        <f t="shared" si="643"/>
        <v/>
      </c>
      <c r="BU457" s="239" t="str">
        <f t="shared" si="644"/>
        <v/>
      </c>
      <c r="BV457" s="239" t="str">
        <f t="shared" si="645"/>
        <v/>
      </c>
      <c r="BW457" s="239" t="str">
        <f t="shared" si="646"/>
        <v/>
      </c>
      <c r="BX457" s="239" t="str">
        <f t="shared" si="647"/>
        <v/>
      </c>
      <c r="BY457" s="239" t="str">
        <f t="shared" si="648"/>
        <v/>
      </c>
      <c r="BZ457" s="239" t="str">
        <f t="shared" si="649"/>
        <v/>
      </c>
      <c r="CA457" s="239" t="str">
        <f t="shared" si="650"/>
        <v/>
      </c>
      <c r="CB457" s="239" t="str">
        <f t="shared" si="651"/>
        <v/>
      </c>
      <c r="CC457" s="239" t="str">
        <f t="shared" si="652"/>
        <v/>
      </c>
      <c r="CD457" s="239" t="str">
        <f t="shared" si="653"/>
        <v/>
      </c>
      <c r="CE457" s="239" t="str">
        <f t="shared" si="654"/>
        <v/>
      </c>
      <c r="CF457" s="239" t="str">
        <f t="shared" si="655"/>
        <v/>
      </c>
      <c r="CG457" s="239" t="str">
        <f t="shared" si="656"/>
        <v/>
      </c>
      <c r="CH457" s="239" t="str">
        <f t="shared" si="657"/>
        <v/>
      </c>
      <c r="CI457" s="239" t="str">
        <f t="shared" si="658"/>
        <v/>
      </c>
      <c r="CJ457" s="239" t="str">
        <f t="shared" si="659"/>
        <v/>
      </c>
      <c r="CK457" s="239" t="str">
        <f t="shared" si="660"/>
        <v/>
      </c>
      <c r="CL457" s="239" t="str">
        <f t="shared" si="661"/>
        <v/>
      </c>
      <c r="CM457" s="239" t="str">
        <f t="shared" si="662"/>
        <v/>
      </c>
      <c r="CN457" s="239" t="str">
        <f t="shared" si="663"/>
        <v/>
      </c>
      <c r="CP457" s="239" t="str">
        <f t="shared" si="664"/>
        <v/>
      </c>
      <c r="CQ457" s="239" t="str">
        <f t="shared" si="665"/>
        <v/>
      </c>
      <c r="CR457" s="239" t="str">
        <f t="shared" si="666"/>
        <v/>
      </c>
      <c r="CS457" s="239" t="str">
        <f t="shared" si="667"/>
        <v/>
      </c>
      <c r="CT457" s="239" t="str">
        <f t="shared" si="668"/>
        <v/>
      </c>
      <c r="CU457" s="239" t="str">
        <f t="shared" si="669"/>
        <v/>
      </c>
      <c r="CV457" s="239" t="str">
        <f t="shared" si="670"/>
        <v/>
      </c>
      <c r="CW457" s="239" t="str">
        <f t="shared" si="671"/>
        <v/>
      </c>
      <c r="CX457" s="239" t="str">
        <f t="shared" si="672"/>
        <v/>
      </c>
      <c r="CY457" s="239" t="str">
        <f t="shared" si="673"/>
        <v/>
      </c>
      <c r="CZ457" s="239" t="str">
        <f t="shared" si="674"/>
        <v/>
      </c>
      <c r="DA457" s="239" t="str">
        <f t="shared" si="675"/>
        <v/>
      </c>
      <c r="DB457" s="239" t="str">
        <f t="shared" si="676"/>
        <v/>
      </c>
      <c r="DC457" s="239" t="str">
        <f t="shared" si="677"/>
        <v/>
      </c>
      <c r="DD457" s="239" t="str">
        <f t="shared" si="678"/>
        <v/>
      </c>
      <c r="DE457" s="239" t="str">
        <f t="shared" si="679"/>
        <v/>
      </c>
      <c r="DF457" s="239" t="str">
        <f t="shared" si="680"/>
        <v/>
      </c>
      <c r="DG457" s="239" t="str">
        <f t="shared" si="681"/>
        <v/>
      </c>
      <c r="DH457" s="239" t="str">
        <f t="shared" si="682"/>
        <v/>
      </c>
      <c r="DI457" s="239" t="str">
        <f t="shared" si="683"/>
        <v/>
      </c>
      <c r="DJ457" s="239" t="str">
        <f t="shared" si="684"/>
        <v/>
      </c>
      <c r="DK457" s="239" t="str">
        <f t="shared" si="685"/>
        <v/>
      </c>
      <c r="DL457" s="239" t="str">
        <f t="shared" si="686"/>
        <v/>
      </c>
      <c r="DM457" s="239" t="str">
        <f t="shared" si="687"/>
        <v/>
      </c>
      <c r="DN457" s="239" t="str">
        <f t="shared" si="688"/>
        <v/>
      </c>
      <c r="DO457" s="239" t="str">
        <f t="shared" si="689"/>
        <v/>
      </c>
      <c r="DP457" s="239" t="str">
        <f t="shared" si="690"/>
        <v/>
      </c>
    </row>
    <row r="458" spans="1:120" ht="35.25" hidden="1" customHeight="1" x14ac:dyDescent="0.25">
      <c r="A458" s="53" t="s">
        <v>4509</v>
      </c>
      <c r="B458" s="53">
        <v>130</v>
      </c>
      <c r="C458" s="53" t="s">
        <v>58</v>
      </c>
      <c r="D458" s="53" t="s">
        <v>1963</v>
      </c>
      <c r="E458" s="49">
        <v>3</v>
      </c>
      <c r="F458" s="53" t="s">
        <v>1970</v>
      </c>
      <c r="G458" s="53" t="str">
        <f t="shared" si="691"/>
        <v>130-1</v>
      </c>
      <c r="H458" s="53" t="s">
        <v>94</v>
      </c>
      <c r="I458" s="53" t="s">
        <v>76</v>
      </c>
      <c r="J458" s="53" t="s">
        <v>80</v>
      </c>
      <c r="K458" s="53" t="s">
        <v>80</v>
      </c>
      <c r="L458" s="53" t="s">
        <v>80</v>
      </c>
      <c r="M458" s="53" t="s">
        <v>80</v>
      </c>
      <c r="N458" s="53" t="s">
        <v>80</v>
      </c>
      <c r="O458" s="53" t="s">
        <v>80</v>
      </c>
      <c r="P458" s="53" t="s">
        <v>95</v>
      </c>
      <c r="Q458" s="52">
        <v>0.12</v>
      </c>
      <c r="R458" s="52">
        <f>+Q458*Q457</f>
        <v>1.7999999999999999E-2</v>
      </c>
      <c r="S458" s="53">
        <v>2</v>
      </c>
      <c r="T458" s="53" t="s">
        <v>84</v>
      </c>
      <c r="U458" s="53" t="s">
        <v>96</v>
      </c>
      <c r="V458" s="23">
        <v>44949</v>
      </c>
      <c r="W458" s="23">
        <v>44981</v>
      </c>
      <c r="X458" s="53" t="s">
        <v>1967</v>
      </c>
      <c r="Y458" s="49" t="s">
        <v>97</v>
      </c>
      <c r="Z458" s="59" t="s">
        <v>100</v>
      </c>
      <c r="AA458" s="60">
        <v>1</v>
      </c>
      <c r="AB458" s="217" t="s">
        <v>1971</v>
      </c>
      <c r="AC458" s="211">
        <v>44981</v>
      </c>
      <c r="AD458" s="60">
        <v>1</v>
      </c>
      <c r="AE458" s="62" t="s">
        <v>1972</v>
      </c>
      <c r="AF458" s="211">
        <v>44981</v>
      </c>
      <c r="AG458" s="60" t="s">
        <v>79</v>
      </c>
      <c r="AH458" s="60">
        <v>1</v>
      </c>
      <c r="AI458" s="52">
        <f t="shared" si="701"/>
        <v>1.7999999999999999E-2</v>
      </c>
      <c r="AJ458" s="52">
        <f>+AI458/R458</f>
        <v>1</v>
      </c>
      <c r="AK458" s="52"/>
      <c r="AL458" s="239" t="str">
        <f t="shared" ref="AL458:AL521" si="720">IF(AL$8=$C458,"",IF($H458="Producto","",IF(ISNUMBER(FIND(AL$8,$X458,1)),AD458,"")))</f>
        <v/>
      </c>
      <c r="AM458" s="239" t="str">
        <f t="shared" ref="AM458:AM521" si="721">IF(AM$8=$C458,"",IF($H458="Producto","",IF(ISNUMBER(FIND(AM$8,$X458,1)),AD458,"")))</f>
        <v/>
      </c>
      <c r="AN458" s="239" t="str">
        <f t="shared" ref="AN458:AN521" si="722">IF(AN$8=$C458,"",IF($H458="Producto","",IF(ISNUMBER(FIND(AN$8,$X458,1)),AD458,"")))</f>
        <v/>
      </c>
      <c r="AO458" s="239">
        <f t="shared" ref="AO458:AO521" si="723">IF(AO$8=$C458,"",IF($H458="Producto","",IF(ISNUMBER(FIND(AO$8,$X458,1)),AD458,"")))</f>
        <v>1</v>
      </c>
      <c r="AP458" s="239" t="str">
        <f t="shared" ref="AP458:AP521" si="724">IF(AP$8=$C458,"",IF($H458="Producto","",IF(ISNUMBER(FIND(AP$8,$X458,1)),AD458,"")))</f>
        <v/>
      </c>
      <c r="AQ458" s="239" t="str">
        <f t="shared" ref="AQ458:AQ521" si="725">IF(AQ$8=$C458,"",IF($H458="Producto","",IF(ISNUMBER(FIND(AQ$8,$X458,1)),AD458,"")))</f>
        <v/>
      </c>
      <c r="AR458" s="239" t="str">
        <f t="shared" ref="AR458:AR521" si="726">IF(AR$8=$C458,"",IF($H458="Producto","",IF(ISNUMBER(FIND(AR$8,$X458,1)),AD458,"")))</f>
        <v/>
      </c>
      <c r="AS458" s="239" t="str">
        <f t="shared" ref="AS458:AS521" si="727">IF(AS$8=$C458,"",IF($H458="Producto","",IF(ISNUMBER(FIND(AS$8,$X458,1)),AD458,"")))</f>
        <v/>
      </c>
      <c r="AT458" s="239" t="str">
        <f t="shared" ref="AT458:AT521" si="728">IF(AT$8=$C458,"",IF($H458="Producto","",IF(ISNUMBER(FIND(AT$8,$X458,1)),AD458,"")))</f>
        <v/>
      </c>
      <c r="AU458" s="239" t="str">
        <f t="shared" si="702"/>
        <v/>
      </c>
      <c r="AV458" s="239" t="str">
        <f t="shared" si="703"/>
        <v/>
      </c>
      <c r="AW458" s="239" t="str">
        <f t="shared" si="704"/>
        <v/>
      </c>
      <c r="AX458" s="239" t="str">
        <f t="shared" si="705"/>
        <v/>
      </c>
      <c r="AY458" s="239" t="str">
        <f t="shared" si="706"/>
        <v/>
      </c>
      <c r="AZ458" s="239" t="str">
        <f t="shared" si="707"/>
        <v/>
      </c>
      <c r="BA458" s="239" t="str">
        <f t="shared" si="708"/>
        <v/>
      </c>
      <c r="BB458" s="239" t="str">
        <f t="shared" si="709"/>
        <v/>
      </c>
      <c r="BC458" s="239" t="str">
        <f t="shared" si="710"/>
        <v/>
      </c>
      <c r="BD458" s="239" t="str">
        <f t="shared" si="711"/>
        <v/>
      </c>
      <c r="BE458" s="239" t="str">
        <f t="shared" si="712"/>
        <v/>
      </c>
      <c r="BF458" s="239" t="str">
        <f t="shared" si="713"/>
        <v/>
      </c>
      <c r="BG458" s="239" t="str">
        <f t="shared" si="714"/>
        <v/>
      </c>
      <c r="BH458" s="239" t="str">
        <f t="shared" si="715"/>
        <v/>
      </c>
      <c r="BI458" s="239" t="str">
        <f t="shared" si="716"/>
        <v/>
      </c>
      <c r="BJ458" s="239" t="str">
        <f t="shared" si="717"/>
        <v/>
      </c>
      <c r="BK458" s="239" t="str">
        <f t="shared" si="718"/>
        <v/>
      </c>
      <c r="BL458" s="239" t="str">
        <f t="shared" si="719"/>
        <v/>
      </c>
      <c r="BN458" s="239" t="str">
        <f t="shared" ref="BN458:BN521" si="729">IF(AL$8=$C458,"",IF($H458="Producto","",IF(ISNUMBER(FIND(AL$8,$X458,1)),AH458,"")))</f>
        <v/>
      </c>
      <c r="BO458" s="239" t="str">
        <f t="shared" ref="BO458:BO521" si="730">IF(AM$8=$C458,"",IF($H458="Producto","",IF(ISNUMBER(FIND(AM$8,$X458,1)),AH458,"")))</f>
        <v/>
      </c>
      <c r="BP458" s="239" t="str">
        <f t="shared" ref="BP458:BP521" si="731">IF(AN$8=$C458,"",IF($H458="Producto","",IF(ISNUMBER(FIND(AN$8,$X458,1)),AH458,"")))</f>
        <v/>
      </c>
      <c r="BQ458" s="239">
        <f t="shared" ref="BQ458:BQ521" si="732">IF(AO$8=$C458,"",IF($H458="Producto","",IF(ISNUMBER(FIND(AO$8,$X458,1)),AH458,"")))</f>
        <v>1</v>
      </c>
      <c r="BR458" s="239" t="str">
        <f t="shared" ref="BR458:BR521" si="733">IF(AP$8=$C458,"",IF($H458="Producto","",IF(ISNUMBER(FIND(AP$8,$X458,1)),AH458,"")))</f>
        <v/>
      </c>
      <c r="BS458" s="239" t="str">
        <f t="shared" ref="BS458:BS521" si="734">IF(AQ$8=$C458,"",IF($H458="Producto","",IF(ISNUMBER(FIND(AQ$8,$X458,1)),AH458,"")))</f>
        <v/>
      </c>
      <c r="BT458" s="239" t="str">
        <f t="shared" ref="BT458:BT521" si="735">IF(AR$8=$C458,"",IF($H458="Producto","",IF(ISNUMBER(FIND(AR$8,$X458,1)),AH458,"")))</f>
        <v/>
      </c>
      <c r="BU458" s="239" t="str">
        <f t="shared" ref="BU458:BU521" si="736">IF(AS$8=$C458,"",IF($H458="Producto","",IF(ISNUMBER(FIND(AS$8,$X458,1)),AH458,"")))</f>
        <v/>
      </c>
      <c r="BV458" s="239" t="str">
        <f t="shared" ref="BV458:BV521" si="737">IF(AT$8=$C458,"",IF($H458="Producto","",IF(ISNUMBER(FIND(AT$8,$X458,1)),AH458,"")))</f>
        <v/>
      </c>
      <c r="BW458" s="239" t="str">
        <f t="shared" ref="BW458:BW521" si="738">IF(AU$8=$C458,"",IF($H458="Producto","",IF(ISNUMBER(FIND(AU$8,$X458,1)),AH458,"")))</f>
        <v/>
      </c>
      <c r="BX458" s="239" t="str">
        <f t="shared" ref="BX458:BX521" si="739">IF(AV$8=$C458,"",IF($H458="Producto","",IF(ISNUMBER(FIND(AV$8,$X458,1)),AH458,"")))</f>
        <v/>
      </c>
      <c r="BY458" s="239" t="str">
        <f t="shared" ref="BY458:BY521" si="740">IF(AW$8=$C458,"",IF($H458="Producto","",IF(ISNUMBER(FIND(AW$8,$X458,1)),AH458,"")))</f>
        <v/>
      </c>
      <c r="BZ458" s="239" t="str">
        <f t="shared" ref="BZ458:BZ521" si="741">IF(AX$8=$C458,"",IF($H458="Producto","",IF(ISNUMBER(FIND(AX$8,$X458,1)),AH458,"")))</f>
        <v/>
      </c>
      <c r="CA458" s="239" t="str">
        <f t="shared" ref="CA458:CA521" si="742">IF(AY$8=$C458,"",IF($H458="Producto","",IF(ISNUMBER(FIND(AY$8,$X458,1)),AH458,"")))</f>
        <v/>
      </c>
      <c r="CB458" s="239" t="str">
        <f t="shared" ref="CB458:CB521" si="743">IF(AZ$8=$C458,"",IF($H458="Producto","",IF(ISNUMBER(FIND(AZ$8,$X458,1)),AH458,"")))</f>
        <v/>
      </c>
      <c r="CC458" s="239" t="str">
        <f t="shared" ref="CC458:CC521" si="744">IF(BA$8=$C458,"",IF($H458="Producto","",IF(ISNUMBER(FIND(BA$8,$X458,1)),AH458,"")))</f>
        <v/>
      </c>
      <c r="CD458" s="239" t="str">
        <f t="shared" ref="CD458:CD521" si="745">IF(BB$8=$C458,"",IF($H458="Producto","",IF(ISNUMBER(FIND(BB$8,$X458,1)),AH458,"")))</f>
        <v/>
      </c>
      <c r="CE458" s="239" t="str">
        <f t="shared" ref="CE458:CE521" si="746">IF(BC$8=$C458,"",IF($H458="Producto","",IF(ISNUMBER(FIND(BC$8,$X458,1)),AH458,"")))</f>
        <v/>
      </c>
      <c r="CF458" s="239" t="str">
        <f t="shared" ref="CF458:CF521" si="747">IF(BD$8=$C458,"",IF($H458="Producto","",IF(ISNUMBER(FIND(BD$8,$X458,1)),AH458,"")))</f>
        <v/>
      </c>
      <c r="CG458" s="239" t="str">
        <f t="shared" ref="CG458:CG521" si="748">IF(BE$8=$C458,"",IF($H458="Producto","",IF(ISNUMBER(FIND(BE$8,$X458,1)),AH458,"")))</f>
        <v/>
      </c>
      <c r="CH458" s="239" t="str">
        <f t="shared" ref="CH458:CH521" si="749">IF(BF$8=$C458,"",IF($H458="Producto","",IF(ISNUMBER(FIND(BF$8,$X458,1)),AH458,"")))</f>
        <v/>
      </c>
      <c r="CI458" s="239" t="str">
        <f t="shared" ref="CI458:CI521" si="750">IF(BG$8=$C458,"",IF($H458="Producto","",IF(ISNUMBER(FIND(BG$8,$X458,1)),AH458,"")))</f>
        <v/>
      </c>
      <c r="CJ458" s="239" t="str">
        <f t="shared" ref="CJ458:CJ521" si="751">IF(BH$8=$C458,"",IF($H458="Producto","",IF(ISNUMBER(FIND(BH$8,$X458,1)),AH458,"")))</f>
        <v/>
      </c>
      <c r="CK458" s="239" t="str">
        <f t="shared" ref="CK458:CK521" si="752">IF(BI$8=$C458,"",IF($H458="Producto","",IF(ISNUMBER(FIND(BI$8,$X458,1)),AH458,"")))</f>
        <v/>
      </c>
      <c r="CL458" s="239" t="str">
        <f t="shared" ref="CL458:CL521" si="753">IF(BJ$8=$C458,"",IF($H458="Producto","",IF(ISNUMBER(FIND(BJ$8,$X458,1)),AH458,"")))</f>
        <v/>
      </c>
      <c r="CM458" s="239" t="str">
        <f t="shared" ref="CM458:CM521" si="754">IF(BK$8=$C458,"",IF($H458="Producto","",IF(ISNUMBER(FIND(BK$8,$X458,1)),AH458,"")))</f>
        <v/>
      </c>
      <c r="CN458" s="239" t="str">
        <f t="shared" ref="CN458:CN521" si="755">IF(BL$8=$C458,"",IF($H458="Producto","",IF(ISNUMBER(FIND(BL$8,$X458,1)),AH458,"")))</f>
        <v/>
      </c>
      <c r="CP458" s="239" t="str">
        <f t="shared" ref="CP458:CP521" si="756">IF(AL$8=$C458,"",IF($H458="Producto","",IF(ISNUMBER(FIND(AL$8,$X458,1)),$Y458,"")))</f>
        <v/>
      </c>
      <c r="CQ458" s="239" t="str">
        <f t="shared" ref="CQ458:CQ521" si="757">IF(AM$8=$C458,"",IF($H458="Producto","",IF(ISNUMBER(FIND(AM$8,$X458,1)),$Y458,"")))</f>
        <v/>
      </c>
      <c r="CR458" s="239" t="str">
        <f t="shared" ref="CR458:CR521" si="758">IF(AN$8=$C458,"",IF($H458="Producto","",IF(ISNUMBER(FIND(AN$8,$X458,1)),$Y458,"")))</f>
        <v/>
      </c>
      <c r="CS458" s="239" t="str">
        <f t="shared" ref="CS458:CS521" si="759">IF(AO$8=$C458,"",IF($H458="Producto","",IF(ISNUMBER(FIND(AO$8,$X458,1)),$Y458,"")))</f>
        <v>1er trimestre</v>
      </c>
      <c r="CT458" s="239" t="str">
        <f t="shared" ref="CT458:CT521" si="760">IF(AP$8=$C458,"",IF($H458="Producto","",IF(ISNUMBER(FIND(AP$8,$X458,1)),$Y458,"")))</f>
        <v/>
      </c>
      <c r="CU458" s="239" t="str">
        <f t="shared" ref="CU458:CU521" si="761">IF(AQ$8=$C458,"",IF($H458="Producto","",IF(ISNUMBER(FIND(AQ$8,$X458,1)),$Y458,"")))</f>
        <v/>
      </c>
      <c r="CV458" s="239" t="str">
        <f t="shared" ref="CV458:CV521" si="762">IF(AR$8=$C458,"",IF($H458="Producto","",IF(ISNUMBER(FIND(AR$8,$X458,1)),$Y458,"")))</f>
        <v/>
      </c>
      <c r="CW458" s="239" t="str">
        <f t="shared" ref="CW458:CW521" si="763">IF(AS$8=$C458,"",IF($H458="Producto","",IF(ISNUMBER(FIND(AS$8,$X458,1)),$Y458,"")))</f>
        <v/>
      </c>
      <c r="CX458" s="239" t="str">
        <f t="shared" ref="CX458:CX521" si="764">IF(AT$8=$C458,"",IF($H458="Producto","",IF(ISNUMBER(FIND(AT$8,$X458,1)),$Y458,"")))</f>
        <v/>
      </c>
      <c r="CY458" s="239" t="str">
        <f t="shared" ref="CY458:CY521" si="765">IF(AU$8=$C458,"",IF($H458="Producto","",IF(ISNUMBER(FIND(AU$8,$X458,1)),$Y458,"")))</f>
        <v/>
      </c>
      <c r="CZ458" s="239" t="str">
        <f t="shared" ref="CZ458:CZ521" si="766">IF(AV$8=$C458,"",IF($H458="Producto","",IF(ISNUMBER(FIND(AV$8,$X458,1)),$Y458,"")))</f>
        <v/>
      </c>
      <c r="DA458" s="239" t="str">
        <f t="shared" ref="DA458:DA521" si="767">IF(AW$8=$C458,"",IF($H458="Producto","",IF(ISNUMBER(FIND(AW$8,$X458,1)),$Y458,"")))</f>
        <v/>
      </c>
      <c r="DB458" s="239" t="str">
        <f t="shared" ref="DB458:DB521" si="768">IF(AX$8=$C458,"",IF($H458="Producto","",IF(ISNUMBER(FIND(AX$8,$X458,1)),$Y458,"")))</f>
        <v/>
      </c>
      <c r="DC458" s="239" t="str">
        <f t="shared" ref="DC458:DC521" si="769">IF(AY$8=$C458,"",IF($H458="Producto","",IF(ISNUMBER(FIND(AY$8,$X458,1)),$Y458,"")))</f>
        <v/>
      </c>
      <c r="DD458" s="239" t="str">
        <f t="shared" ref="DD458:DD521" si="770">IF(AZ$8=$C458,"",IF($H458="Producto","",IF(ISNUMBER(FIND(AZ$8,$X458,1)),$Y458,"")))</f>
        <v/>
      </c>
      <c r="DE458" s="239" t="str">
        <f t="shared" ref="DE458:DE521" si="771">IF(BA$8=$C458,"",IF($H458="Producto","",IF(ISNUMBER(FIND(BA$8,$X458,1)),$Y458,"")))</f>
        <v/>
      </c>
      <c r="DF458" s="239" t="str">
        <f t="shared" ref="DF458:DF521" si="772">IF(BB$8=$C458,"",IF($H458="Producto","",IF(ISNUMBER(FIND(BB$8,$X458,1)),$Y458,"")))</f>
        <v/>
      </c>
      <c r="DG458" s="239" t="str">
        <f t="shared" ref="DG458:DG521" si="773">IF(BC$8=$C458,"",IF($H458="Producto","",IF(ISNUMBER(FIND(BC$8,$X458,1)),$Y458,"")))</f>
        <v/>
      </c>
      <c r="DH458" s="239" t="str">
        <f t="shared" ref="DH458:DH521" si="774">IF(BD$8=$C458,"",IF($H458="Producto","",IF(ISNUMBER(FIND(BD$8,$X458,1)),$Y458,"")))</f>
        <v/>
      </c>
      <c r="DI458" s="239" t="str">
        <f t="shared" ref="DI458:DI521" si="775">IF(BE$8=$C458,"",IF($H458="Producto","",IF(ISNUMBER(FIND(BE$8,$X458,1)),$Y458,"")))</f>
        <v/>
      </c>
      <c r="DJ458" s="239" t="str">
        <f t="shared" ref="DJ458:DJ521" si="776">IF(BF$8=$C458,"",IF($H458="Producto","",IF(ISNUMBER(FIND(BF$8,$X458,1)),$Y458,"")))</f>
        <v/>
      </c>
      <c r="DK458" s="239" t="str">
        <f t="shared" ref="DK458:DK521" si="777">IF(BG$8=$C458,"",IF($H458="Producto","",IF(ISNUMBER(FIND(BG$8,$X458,1)),$Y458,"")))</f>
        <v/>
      </c>
      <c r="DL458" s="239" t="str">
        <f t="shared" ref="DL458:DL521" si="778">IF(BH$8=$C458,"",IF($H458="Producto","",IF(ISNUMBER(FIND(BH$8,$X458,1)),$Y458,"")))</f>
        <v/>
      </c>
      <c r="DM458" s="239" t="str">
        <f t="shared" ref="DM458:DM521" si="779">IF(BI$8=$C458,"",IF($H458="Producto","",IF(ISNUMBER(FIND(BI$8,$X458,1)),$Y458,"")))</f>
        <v/>
      </c>
      <c r="DN458" s="239" t="str">
        <f t="shared" ref="DN458:DN521" si="780">IF(BJ$8=$C458,"",IF($H458="Producto","",IF(ISNUMBER(FIND(BJ$8,$X458,1)),$Y458,"")))</f>
        <v/>
      </c>
      <c r="DO458" s="239" t="str">
        <f t="shared" ref="DO458:DO521" si="781">IF(BK$8=$C458,"",IF($H458="Producto","",IF(ISNUMBER(FIND(BK$8,$X458,1)),$Y458,"")))</f>
        <v/>
      </c>
      <c r="DP458" s="239" t="str">
        <f t="shared" ref="DP458:DP521" si="782">IF(BL$8=$C458,"",IF($H458="Producto","",IF(ISNUMBER(FIND(BL$8,$X458,1)),$Y458,"")))</f>
        <v/>
      </c>
    </row>
    <row r="459" spans="1:120" ht="35.25" hidden="1" customHeight="1" x14ac:dyDescent="0.25">
      <c r="A459" s="53" t="s">
        <v>4509</v>
      </c>
      <c r="B459" s="53">
        <v>130</v>
      </c>
      <c r="C459" s="53" t="s">
        <v>58</v>
      </c>
      <c r="D459" s="53" t="s">
        <v>1963</v>
      </c>
      <c r="E459" s="49">
        <v>3</v>
      </c>
      <c r="F459" s="53" t="s">
        <v>1973</v>
      </c>
      <c r="G459" s="53" t="str">
        <f t="shared" si="691"/>
        <v>130-1</v>
      </c>
      <c r="H459" s="53" t="s">
        <v>102</v>
      </c>
      <c r="I459" s="53" t="s">
        <v>76</v>
      </c>
      <c r="J459" s="53" t="s">
        <v>80</v>
      </c>
      <c r="K459" s="53" t="s">
        <v>80</v>
      </c>
      <c r="L459" s="53" t="s">
        <v>80</v>
      </c>
      <c r="M459" s="53" t="s">
        <v>80</v>
      </c>
      <c r="N459" s="53" t="s">
        <v>80</v>
      </c>
      <c r="O459" s="53" t="s">
        <v>80</v>
      </c>
      <c r="P459" s="53" t="s">
        <v>103</v>
      </c>
      <c r="Q459" s="52">
        <v>0</v>
      </c>
      <c r="R459" s="52">
        <f>+Q459*Q457</f>
        <v>0</v>
      </c>
      <c r="S459" s="53">
        <v>1</v>
      </c>
      <c r="T459" s="53" t="s">
        <v>84</v>
      </c>
      <c r="U459" s="53" t="s">
        <v>104</v>
      </c>
      <c r="V459" s="23">
        <v>44984</v>
      </c>
      <c r="W459" s="23">
        <v>44988</v>
      </c>
      <c r="X459" s="53" t="s">
        <v>105</v>
      </c>
      <c r="Y459" s="49" t="s">
        <v>97</v>
      </c>
      <c r="Z459" s="59" t="s">
        <v>100</v>
      </c>
      <c r="AA459" s="60">
        <v>1</v>
      </c>
      <c r="AB459" s="217" t="s">
        <v>1974</v>
      </c>
      <c r="AC459" s="211">
        <v>44986</v>
      </c>
      <c r="AD459" s="60">
        <v>1</v>
      </c>
      <c r="AE459" s="62" t="s">
        <v>1975</v>
      </c>
      <c r="AF459" s="211">
        <v>44986</v>
      </c>
      <c r="AG459" s="60" t="s">
        <v>79</v>
      </c>
      <c r="AH459" s="60">
        <v>1</v>
      </c>
      <c r="AI459" s="52">
        <f t="shared" si="701"/>
        <v>0</v>
      </c>
      <c r="AJ459" s="52"/>
      <c r="AK459" s="52"/>
      <c r="AL459" s="239" t="str">
        <f t="shared" si="720"/>
        <v/>
      </c>
      <c r="AM459" s="239" t="str">
        <f t="shared" si="721"/>
        <v/>
      </c>
      <c r="AN459" s="239" t="str">
        <f t="shared" si="722"/>
        <v/>
      </c>
      <c r="AO459" s="239">
        <f t="shared" si="723"/>
        <v>1</v>
      </c>
      <c r="AP459" s="239" t="str">
        <f t="shared" si="724"/>
        <v/>
      </c>
      <c r="AQ459" s="239" t="str">
        <f t="shared" si="725"/>
        <v/>
      </c>
      <c r="AR459" s="239" t="str">
        <f t="shared" si="726"/>
        <v/>
      </c>
      <c r="AS459" s="239" t="str">
        <f t="shared" si="727"/>
        <v/>
      </c>
      <c r="AT459" s="239" t="str">
        <f t="shared" si="728"/>
        <v/>
      </c>
      <c r="AU459" s="239" t="str">
        <f t="shared" si="702"/>
        <v/>
      </c>
      <c r="AV459" s="239" t="str">
        <f t="shared" si="703"/>
        <v/>
      </c>
      <c r="AW459" s="239" t="str">
        <f t="shared" si="704"/>
        <v/>
      </c>
      <c r="AX459" s="239" t="str">
        <f t="shared" si="705"/>
        <v/>
      </c>
      <c r="AY459" s="239" t="str">
        <f t="shared" si="706"/>
        <v/>
      </c>
      <c r="AZ459" s="239" t="str">
        <f t="shared" si="707"/>
        <v/>
      </c>
      <c r="BA459" s="239" t="str">
        <f t="shared" si="708"/>
        <v/>
      </c>
      <c r="BB459" s="239" t="str">
        <f t="shared" si="709"/>
        <v/>
      </c>
      <c r="BC459" s="239" t="str">
        <f t="shared" si="710"/>
        <v/>
      </c>
      <c r="BD459" s="239" t="str">
        <f t="shared" si="711"/>
        <v/>
      </c>
      <c r="BE459" s="239" t="str">
        <f t="shared" si="712"/>
        <v/>
      </c>
      <c r="BF459" s="239" t="str">
        <f t="shared" si="713"/>
        <v/>
      </c>
      <c r="BG459" s="239" t="str">
        <f t="shared" si="714"/>
        <v/>
      </c>
      <c r="BH459" s="239" t="str">
        <f t="shared" si="715"/>
        <v/>
      </c>
      <c r="BI459" s="239" t="str">
        <f t="shared" si="716"/>
        <v/>
      </c>
      <c r="BJ459" s="239" t="str">
        <f t="shared" si="717"/>
        <v/>
      </c>
      <c r="BK459" s="239" t="str">
        <f t="shared" si="718"/>
        <v/>
      </c>
      <c r="BL459" s="239" t="str">
        <f t="shared" si="719"/>
        <v/>
      </c>
      <c r="BN459" s="239" t="str">
        <f t="shared" si="729"/>
        <v/>
      </c>
      <c r="BO459" s="239" t="str">
        <f t="shared" si="730"/>
        <v/>
      </c>
      <c r="BP459" s="239" t="str">
        <f t="shared" si="731"/>
        <v/>
      </c>
      <c r="BQ459" s="239">
        <f t="shared" si="732"/>
        <v>1</v>
      </c>
      <c r="BR459" s="239" t="str">
        <f t="shared" si="733"/>
        <v/>
      </c>
      <c r="BS459" s="239" t="str">
        <f t="shared" si="734"/>
        <v/>
      </c>
      <c r="BT459" s="239" t="str">
        <f t="shared" si="735"/>
        <v/>
      </c>
      <c r="BU459" s="239" t="str">
        <f t="shared" si="736"/>
        <v/>
      </c>
      <c r="BV459" s="239" t="str">
        <f t="shared" si="737"/>
        <v/>
      </c>
      <c r="BW459" s="239" t="str">
        <f t="shared" si="738"/>
        <v/>
      </c>
      <c r="BX459" s="239" t="str">
        <f t="shared" si="739"/>
        <v/>
      </c>
      <c r="BY459" s="239" t="str">
        <f t="shared" si="740"/>
        <v/>
      </c>
      <c r="BZ459" s="239" t="str">
        <f t="shared" si="741"/>
        <v/>
      </c>
      <c r="CA459" s="239" t="str">
        <f t="shared" si="742"/>
        <v/>
      </c>
      <c r="CB459" s="239" t="str">
        <f t="shared" si="743"/>
        <v/>
      </c>
      <c r="CC459" s="239" t="str">
        <f t="shared" si="744"/>
        <v/>
      </c>
      <c r="CD459" s="239" t="str">
        <f t="shared" si="745"/>
        <v/>
      </c>
      <c r="CE459" s="239" t="str">
        <f t="shared" si="746"/>
        <v/>
      </c>
      <c r="CF459" s="239" t="str">
        <f t="shared" si="747"/>
        <v/>
      </c>
      <c r="CG459" s="239" t="str">
        <f t="shared" si="748"/>
        <v/>
      </c>
      <c r="CH459" s="239" t="str">
        <f t="shared" si="749"/>
        <v/>
      </c>
      <c r="CI459" s="239" t="str">
        <f t="shared" si="750"/>
        <v/>
      </c>
      <c r="CJ459" s="239" t="str">
        <f t="shared" si="751"/>
        <v/>
      </c>
      <c r="CK459" s="239" t="str">
        <f t="shared" si="752"/>
        <v/>
      </c>
      <c r="CL459" s="239" t="str">
        <f t="shared" si="753"/>
        <v/>
      </c>
      <c r="CM459" s="239" t="str">
        <f t="shared" si="754"/>
        <v/>
      </c>
      <c r="CN459" s="239" t="str">
        <f t="shared" si="755"/>
        <v/>
      </c>
      <c r="CP459" s="239" t="str">
        <f t="shared" si="756"/>
        <v/>
      </c>
      <c r="CQ459" s="239" t="str">
        <f t="shared" si="757"/>
        <v/>
      </c>
      <c r="CR459" s="239" t="str">
        <f t="shared" si="758"/>
        <v/>
      </c>
      <c r="CS459" s="239" t="str">
        <f t="shared" si="759"/>
        <v>1er trimestre</v>
      </c>
      <c r="CT459" s="239" t="str">
        <f t="shared" si="760"/>
        <v/>
      </c>
      <c r="CU459" s="239" t="str">
        <f t="shared" si="761"/>
        <v/>
      </c>
      <c r="CV459" s="239" t="str">
        <f t="shared" si="762"/>
        <v/>
      </c>
      <c r="CW459" s="239" t="str">
        <f t="shared" si="763"/>
        <v/>
      </c>
      <c r="CX459" s="239" t="str">
        <f t="shared" si="764"/>
        <v/>
      </c>
      <c r="CY459" s="239" t="str">
        <f t="shared" si="765"/>
        <v/>
      </c>
      <c r="CZ459" s="239" t="str">
        <f t="shared" si="766"/>
        <v/>
      </c>
      <c r="DA459" s="239" t="str">
        <f t="shared" si="767"/>
        <v/>
      </c>
      <c r="DB459" s="239" t="str">
        <f t="shared" si="768"/>
        <v/>
      </c>
      <c r="DC459" s="239" t="str">
        <f t="shared" si="769"/>
        <v/>
      </c>
      <c r="DD459" s="239" t="str">
        <f t="shared" si="770"/>
        <v/>
      </c>
      <c r="DE459" s="239" t="str">
        <f t="shared" si="771"/>
        <v/>
      </c>
      <c r="DF459" s="239" t="str">
        <f t="shared" si="772"/>
        <v/>
      </c>
      <c r="DG459" s="239" t="str">
        <f t="shared" si="773"/>
        <v/>
      </c>
      <c r="DH459" s="239" t="str">
        <f t="shared" si="774"/>
        <v/>
      </c>
      <c r="DI459" s="239" t="str">
        <f t="shared" si="775"/>
        <v/>
      </c>
      <c r="DJ459" s="239" t="str">
        <f t="shared" si="776"/>
        <v/>
      </c>
      <c r="DK459" s="239" t="str">
        <f t="shared" si="777"/>
        <v/>
      </c>
      <c r="DL459" s="239" t="str">
        <f t="shared" si="778"/>
        <v/>
      </c>
      <c r="DM459" s="239" t="str">
        <f t="shared" si="779"/>
        <v/>
      </c>
      <c r="DN459" s="239" t="str">
        <f t="shared" si="780"/>
        <v/>
      </c>
      <c r="DO459" s="239" t="str">
        <f t="shared" si="781"/>
        <v/>
      </c>
      <c r="DP459" s="239" t="str">
        <f t="shared" si="782"/>
        <v/>
      </c>
    </row>
    <row r="460" spans="1:120" ht="35.25" hidden="1" customHeight="1" x14ac:dyDescent="0.25">
      <c r="A460" s="53" t="s">
        <v>4509</v>
      </c>
      <c r="B460" s="53">
        <v>130</v>
      </c>
      <c r="C460" s="53" t="s">
        <v>58</v>
      </c>
      <c r="D460" s="53" t="s">
        <v>1963</v>
      </c>
      <c r="E460" s="49">
        <v>3</v>
      </c>
      <c r="F460" s="53" t="s">
        <v>1976</v>
      </c>
      <c r="G460" s="53" t="str">
        <f t="shared" si="691"/>
        <v>130-1</v>
      </c>
      <c r="H460" s="53" t="s">
        <v>94</v>
      </c>
      <c r="I460" s="53" t="s">
        <v>76</v>
      </c>
      <c r="J460" s="53" t="s">
        <v>80</v>
      </c>
      <c r="K460" s="53" t="s">
        <v>80</v>
      </c>
      <c r="L460" s="53" t="s">
        <v>80</v>
      </c>
      <c r="M460" s="53" t="s">
        <v>80</v>
      </c>
      <c r="N460" s="53" t="s">
        <v>80</v>
      </c>
      <c r="O460" s="53" t="s">
        <v>80</v>
      </c>
      <c r="P460" s="53" t="s">
        <v>109</v>
      </c>
      <c r="Q460" s="52">
        <v>0.11</v>
      </c>
      <c r="R460" s="52">
        <f>+Q460*Q457</f>
        <v>1.6500000000000001E-2</v>
      </c>
      <c r="S460" s="53">
        <v>2</v>
      </c>
      <c r="T460" s="53" t="s">
        <v>84</v>
      </c>
      <c r="U460" s="53" t="s">
        <v>110</v>
      </c>
      <c r="V460" s="23">
        <v>44991</v>
      </c>
      <c r="W460" s="23">
        <v>45021</v>
      </c>
      <c r="X460" s="53" t="s">
        <v>1967</v>
      </c>
      <c r="Y460" s="49" t="s">
        <v>167</v>
      </c>
      <c r="Z460" s="59" t="s">
        <v>100</v>
      </c>
      <c r="AA460" s="60">
        <v>1</v>
      </c>
      <c r="AB460" s="217" t="s">
        <v>1977</v>
      </c>
      <c r="AC460" s="211">
        <v>45021</v>
      </c>
      <c r="AD460" s="60">
        <v>1</v>
      </c>
      <c r="AE460" s="62" t="s">
        <v>1978</v>
      </c>
      <c r="AF460" s="211">
        <v>45021</v>
      </c>
      <c r="AG460" s="60" t="s">
        <v>79</v>
      </c>
      <c r="AH460" s="60">
        <v>1</v>
      </c>
      <c r="AI460" s="52">
        <f t="shared" si="701"/>
        <v>1.6500000000000001E-2</v>
      </c>
      <c r="AJ460" s="52">
        <f t="shared" ref="AJ460:AJ463" si="783">+AI460/R460</f>
        <v>1</v>
      </c>
      <c r="AK460" s="52"/>
      <c r="AL460" s="239" t="str">
        <f t="shared" si="720"/>
        <v/>
      </c>
      <c r="AM460" s="239" t="str">
        <f t="shared" si="721"/>
        <v/>
      </c>
      <c r="AN460" s="239" t="str">
        <f t="shared" si="722"/>
        <v/>
      </c>
      <c r="AO460" s="239">
        <f t="shared" si="723"/>
        <v>1</v>
      </c>
      <c r="AP460" s="239" t="str">
        <f t="shared" si="724"/>
        <v/>
      </c>
      <c r="AQ460" s="239" t="str">
        <f t="shared" si="725"/>
        <v/>
      </c>
      <c r="AR460" s="239" t="str">
        <f t="shared" si="726"/>
        <v/>
      </c>
      <c r="AS460" s="239" t="str">
        <f t="shared" si="727"/>
        <v/>
      </c>
      <c r="AT460" s="239" t="str">
        <f t="shared" si="728"/>
        <v/>
      </c>
      <c r="AU460" s="239" t="str">
        <f t="shared" si="702"/>
        <v/>
      </c>
      <c r="AV460" s="239" t="str">
        <f t="shared" si="703"/>
        <v/>
      </c>
      <c r="AW460" s="239" t="str">
        <f t="shared" si="704"/>
        <v/>
      </c>
      <c r="AX460" s="239" t="str">
        <f t="shared" si="705"/>
        <v/>
      </c>
      <c r="AY460" s="239" t="str">
        <f t="shared" si="706"/>
        <v/>
      </c>
      <c r="AZ460" s="239" t="str">
        <f t="shared" si="707"/>
        <v/>
      </c>
      <c r="BA460" s="239" t="str">
        <f t="shared" si="708"/>
        <v/>
      </c>
      <c r="BB460" s="239" t="str">
        <f t="shared" si="709"/>
        <v/>
      </c>
      <c r="BC460" s="239" t="str">
        <f t="shared" si="710"/>
        <v/>
      </c>
      <c r="BD460" s="239" t="str">
        <f t="shared" si="711"/>
        <v/>
      </c>
      <c r="BE460" s="239" t="str">
        <f t="shared" si="712"/>
        <v/>
      </c>
      <c r="BF460" s="239" t="str">
        <f t="shared" si="713"/>
        <v/>
      </c>
      <c r="BG460" s="239" t="str">
        <f t="shared" si="714"/>
        <v/>
      </c>
      <c r="BH460" s="239" t="str">
        <f t="shared" si="715"/>
        <v/>
      </c>
      <c r="BI460" s="239" t="str">
        <f t="shared" si="716"/>
        <v/>
      </c>
      <c r="BJ460" s="239" t="str">
        <f t="shared" si="717"/>
        <v/>
      </c>
      <c r="BK460" s="239" t="str">
        <f t="shared" si="718"/>
        <v/>
      </c>
      <c r="BL460" s="239" t="str">
        <f t="shared" si="719"/>
        <v/>
      </c>
      <c r="BN460" s="239" t="str">
        <f t="shared" si="729"/>
        <v/>
      </c>
      <c r="BO460" s="239" t="str">
        <f t="shared" si="730"/>
        <v/>
      </c>
      <c r="BP460" s="239" t="str">
        <f t="shared" si="731"/>
        <v/>
      </c>
      <c r="BQ460" s="239">
        <f t="shared" si="732"/>
        <v>1</v>
      </c>
      <c r="BR460" s="239" t="str">
        <f t="shared" si="733"/>
        <v/>
      </c>
      <c r="BS460" s="239" t="str">
        <f t="shared" si="734"/>
        <v/>
      </c>
      <c r="BT460" s="239" t="str">
        <f t="shared" si="735"/>
        <v/>
      </c>
      <c r="BU460" s="239" t="str">
        <f t="shared" si="736"/>
        <v/>
      </c>
      <c r="BV460" s="239" t="str">
        <f t="shared" si="737"/>
        <v/>
      </c>
      <c r="BW460" s="239" t="str">
        <f t="shared" si="738"/>
        <v/>
      </c>
      <c r="BX460" s="239" t="str">
        <f t="shared" si="739"/>
        <v/>
      </c>
      <c r="BY460" s="239" t="str">
        <f t="shared" si="740"/>
        <v/>
      </c>
      <c r="BZ460" s="239" t="str">
        <f t="shared" si="741"/>
        <v/>
      </c>
      <c r="CA460" s="239" t="str">
        <f t="shared" si="742"/>
        <v/>
      </c>
      <c r="CB460" s="239" t="str">
        <f t="shared" si="743"/>
        <v/>
      </c>
      <c r="CC460" s="239" t="str">
        <f t="shared" si="744"/>
        <v/>
      </c>
      <c r="CD460" s="239" t="str">
        <f t="shared" si="745"/>
        <v/>
      </c>
      <c r="CE460" s="239" t="str">
        <f t="shared" si="746"/>
        <v/>
      </c>
      <c r="CF460" s="239" t="str">
        <f t="shared" si="747"/>
        <v/>
      </c>
      <c r="CG460" s="239" t="str">
        <f t="shared" si="748"/>
        <v/>
      </c>
      <c r="CH460" s="239" t="str">
        <f t="shared" si="749"/>
        <v/>
      </c>
      <c r="CI460" s="239" t="str">
        <f t="shared" si="750"/>
        <v/>
      </c>
      <c r="CJ460" s="239" t="str">
        <f t="shared" si="751"/>
        <v/>
      </c>
      <c r="CK460" s="239" t="str">
        <f t="shared" si="752"/>
        <v/>
      </c>
      <c r="CL460" s="239" t="str">
        <f t="shared" si="753"/>
        <v/>
      </c>
      <c r="CM460" s="239" t="str">
        <f t="shared" si="754"/>
        <v/>
      </c>
      <c r="CN460" s="239" t="str">
        <f t="shared" si="755"/>
        <v/>
      </c>
      <c r="CP460" s="239" t="str">
        <f t="shared" si="756"/>
        <v/>
      </c>
      <c r="CQ460" s="239" t="str">
        <f t="shared" si="757"/>
        <v/>
      </c>
      <c r="CR460" s="239" t="str">
        <f t="shared" si="758"/>
        <v/>
      </c>
      <c r="CS460" s="239" t="str">
        <f t="shared" si="759"/>
        <v>2do trimestre</v>
      </c>
      <c r="CT460" s="239" t="str">
        <f t="shared" si="760"/>
        <v/>
      </c>
      <c r="CU460" s="239" t="str">
        <f t="shared" si="761"/>
        <v/>
      </c>
      <c r="CV460" s="239" t="str">
        <f t="shared" si="762"/>
        <v/>
      </c>
      <c r="CW460" s="239" t="str">
        <f t="shared" si="763"/>
        <v/>
      </c>
      <c r="CX460" s="239" t="str">
        <f t="shared" si="764"/>
        <v/>
      </c>
      <c r="CY460" s="239" t="str">
        <f t="shared" si="765"/>
        <v/>
      </c>
      <c r="CZ460" s="239" t="str">
        <f t="shared" si="766"/>
        <v/>
      </c>
      <c r="DA460" s="239" t="str">
        <f t="shared" si="767"/>
        <v/>
      </c>
      <c r="DB460" s="239" t="str">
        <f t="shared" si="768"/>
        <v/>
      </c>
      <c r="DC460" s="239" t="str">
        <f t="shared" si="769"/>
        <v/>
      </c>
      <c r="DD460" s="239" t="str">
        <f t="shared" si="770"/>
        <v/>
      </c>
      <c r="DE460" s="239" t="str">
        <f t="shared" si="771"/>
        <v/>
      </c>
      <c r="DF460" s="239" t="str">
        <f t="shared" si="772"/>
        <v/>
      </c>
      <c r="DG460" s="239" t="str">
        <f t="shared" si="773"/>
        <v/>
      </c>
      <c r="DH460" s="239" t="str">
        <f t="shared" si="774"/>
        <v/>
      </c>
      <c r="DI460" s="239" t="str">
        <f t="shared" si="775"/>
        <v/>
      </c>
      <c r="DJ460" s="239" t="str">
        <f t="shared" si="776"/>
        <v/>
      </c>
      <c r="DK460" s="239" t="str">
        <f t="shared" si="777"/>
        <v/>
      </c>
      <c r="DL460" s="239" t="str">
        <f t="shared" si="778"/>
        <v/>
      </c>
      <c r="DM460" s="239" t="str">
        <f t="shared" si="779"/>
        <v/>
      </c>
      <c r="DN460" s="239" t="str">
        <f t="shared" si="780"/>
        <v/>
      </c>
      <c r="DO460" s="239" t="str">
        <f t="shared" si="781"/>
        <v/>
      </c>
      <c r="DP460" s="239" t="str">
        <f t="shared" si="782"/>
        <v/>
      </c>
    </row>
    <row r="461" spans="1:120" ht="35.25" hidden="1" customHeight="1" x14ac:dyDescent="0.25">
      <c r="A461" s="53" t="s">
        <v>4509</v>
      </c>
      <c r="B461" s="53">
        <v>130</v>
      </c>
      <c r="C461" s="53" t="s">
        <v>58</v>
      </c>
      <c r="D461" s="53" t="s">
        <v>1963</v>
      </c>
      <c r="E461" s="49">
        <v>3</v>
      </c>
      <c r="F461" s="53" t="s">
        <v>1979</v>
      </c>
      <c r="G461" s="53" t="str">
        <f t="shared" si="691"/>
        <v>130-1</v>
      </c>
      <c r="H461" s="53" t="s">
        <v>94</v>
      </c>
      <c r="I461" s="53" t="s">
        <v>76</v>
      </c>
      <c r="J461" s="53" t="s">
        <v>80</v>
      </c>
      <c r="K461" s="53" t="s">
        <v>80</v>
      </c>
      <c r="L461" s="53" t="s">
        <v>80</v>
      </c>
      <c r="M461" s="53" t="s">
        <v>80</v>
      </c>
      <c r="N461" s="53" t="s">
        <v>80</v>
      </c>
      <c r="O461" s="53" t="s">
        <v>80</v>
      </c>
      <c r="P461" s="53" t="s">
        <v>114</v>
      </c>
      <c r="Q461" s="52">
        <v>0.62</v>
      </c>
      <c r="R461" s="52">
        <f>+Q461*Q457</f>
        <v>9.2999999999999999E-2</v>
      </c>
      <c r="S461" s="53">
        <v>4</v>
      </c>
      <c r="T461" s="53" t="s">
        <v>84</v>
      </c>
      <c r="U461" s="53" t="s">
        <v>115</v>
      </c>
      <c r="V461" s="23">
        <v>45026</v>
      </c>
      <c r="W461" s="23">
        <v>45198</v>
      </c>
      <c r="X461" s="53" t="s">
        <v>1980</v>
      </c>
      <c r="Y461" s="49" t="s">
        <v>202</v>
      </c>
      <c r="Z461" s="59" t="s">
        <v>100</v>
      </c>
      <c r="AA461" s="60">
        <v>1</v>
      </c>
      <c r="AB461" s="217" t="s">
        <v>1981</v>
      </c>
      <c r="AC461" s="211">
        <v>45198</v>
      </c>
      <c r="AD461" s="60">
        <v>1</v>
      </c>
      <c r="AE461" s="60" t="s">
        <v>386</v>
      </c>
      <c r="AF461" s="211">
        <v>45198</v>
      </c>
      <c r="AG461" s="60" t="s">
        <v>79</v>
      </c>
      <c r="AH461" s="60">
        <v>1</v>
      </c>
      <c r="AI461" s="52">
        <f t="shared" si="701"/>
        <v>9.2999999999999999E-2</v>
      </c>
      <c r="AJ461" s="52">
        <f t="shared" si="783"/>
        <v>1</v>
      </c>
      <c r="AK461" s="52"/>
      <c r="AL461" s="239" t="str">
        <f t="shared" si="720"/>
        <v/>
      </c>
      <c r="AM461" s="239" t="str">
        <f t="shared" si="721"/>
        <v/>
      </c>
      <c r="AN461" s="239" t="str">
        <f t="shared" si="722"/>
        <v/>
      </c>
      <c r="AO461" s="239">
        <f t="shared" si="723"/>
        <v>1</v>
      </c>
      <c r="AP461" s="239" t="str">
        <f t="shared" si="724"/>
        <v/>
      </c>
      <c r="AQ461" s="239" t="str">
        <f t="shared" si="725"/>
        <v/>
      </c>
      <c r="AR461" s="239" t="str">
        <f t="shared" si="726"/>
        <v/>
      </c>
      <c r="AS461" s="239" t="str">
        <f t="shared" si="727"/>
        <v/>
      </c>
      <c r="AT461" s="239" t="str">
        <f t="shared" si="728"/>
        <v/>
      </c>
      <c r="AU461" s="239" t="str">
        <f t="shared" si="702"/>
        <v/>
      </c>
      <c r="AV461" s="239" t="str">
        <f t="shared" si="703"/>
        <v/>
      </c>
      <c r="AW461" s="239" t="str">
        <f t="shared" si="704"/>
        <v/>
      </c>
      <c r="AX461" s="239" t="str">
        <f t="shared" si="705"/>
        <v/>
      </c>
      <c r="AY461" s="239" t="str">
        <f t="shared" si="706"/>
        <v/>
      </c>
      <c r="AZ461" s="239" t="str">
        <f t="shared" si="707"/>
        <v/>
      </c>
      <c r="BA461" s="239" t="str">
        <f t="shared" si="708"/>
        <v/>
      </c>
      <c r="BB461" s="239" t="str">
        <f t="shared" si="709"/>
        <v/>
      </c>
      <c r="BC461" s="239" t="str">
        <f t="shared" si="710"/>
        <v/>
      </c>
      <c r="BD461" s="239" t="str">
        <f t="shared" si="711"/>
        <v/>
      </c>
      <c r="BE461" s="239" t="str">
        <f t="shared" si="712"/>
        <v/>
      </c>
      <c r="BF461" s="239" t="str">
        <f t="shared" si="713"/>
        <v/>
      </c>
      <c r="BG461" s="239" t="str">
        <f t="shared" si="714"/>
        <v/>
      </c>
      <c r="BH461" s="239" t="str">
        <f t="shared" si="715"/>
        <v/>
      </c>
      <c r="BI461" s="239" t="str">
        <f t="shared" si="716"/>
        <v/>
      </c>
      <c r="BJ461" s="239" t="str">
        <f t="shared" si="717"/>
        <v/>
      </c>
      <c r="BK461" s="239" t="str">
        <f t="shared" si="718"/>
        <v/>
      </c>
      <c r="BL461" s="239" t="str">
        <f t="shared" si="719"/>
        <v/>
      </c>
      <c r="BN461" s="239" t="str">
        <f t="shared" si="729"/>
        <v/>
      </c>
      <c r="BO461" s="239" t="str">
        <f t="shared" si="730"/>
        <v/>
      </c>
      <c r="BP461" s="239" t="str">
        <f t="shared" si="731"/>
        <v/>
      </c>
      <c r="BQ461" s="239">
        <f t="shared" si="732"/>
        <v>1</v>
      </c>
      <c r="BR461" s="239" t="str">
        <f t="shared" si="733"/>
        <v/>
      </c>
      <c r="BS461" s="239" t="str">
        <f t="shared" si="734"/>
        <v/>
      </c>
      <c r="BT461" s="239" t="str">
        <f t="shared" si="735"/>
        <v/>
      </c>
      <c r="BU461" s="239" t="str">
        <f t="shared" si="736"/>
        <v/>
      </c>
      <c r="BV461" s="239" t="str">
        <f t="shared" si="737"/>
        <v/>
      </c>
      <c r="BW461" s="239" t="str">
        <f t="shared" si="738"/>
        <v/>
      </c>
      <c r="BX461" s="239" t="str">
        <f t="shared" si="739"/>
        <v/>
      </c>
      <c r="BY461" s="239" t="str">
        <f t="shared" si="740"/>
        <v/>
      </c>
      <c r="BZ461" s="239" t="str">
        <f t="shared" si="741"/>
        <v/>
      </c>
      <c r="CA461" s="239" t="str">
        <f t="shared" si="742"/>
        <v/>
      </c>
      <c r="CB461" s="239" t="str">
        <f t="shared" si="743"/>
        <v/>
      </c>
      <c r="CC461" s="239" t="str">
        <f t="shared" si="744"/>
        <v/>
      </c>
      <c r="CD461" s="239" t="str">
        <f t="shared" si="745"/>
        <v/>
      </c>
      <c r="CE461" s="239" t="str">
        <f t="shared" si="746"/>
        <v/>
      </c>
      <c r="CF461" s="239" t="str">
        <f t="shared" si="747"/>
        <v/>
      </c>
      <c r="CG461" s="239" t="str">
        <f t="shared" si="748"/>
        <v/>
      </c>
      <c r="CH461" s="239" t="str">
        <f t="shared" si="749"/>
        <v/>
      </c>
      <c r="CI461" s="239" t="str">
        <f t="shared" si="750"/>
        <v/>
      </c>
      <c r="CJ461" s="239" t="str">
        <f t="shared" si="751"/>
        <v/>
      </c>
      <c r="CK461" s="239" t="str">
        <f t="shared" si="752"/>
        <v/>
      </c>
      <c r="CL461" s="239" t="str">
        <f t="shared" si="753"/>
        <v/>
      </c>
      <c r="CM461" s="239" t="str">
        <f t="shared" si="754"/>
        <v/>
      </c>
      <c r="CN461" s="239" t="str">
        <f t="shared" si="755"/>
        <v/>
      </c>
      <c r="CP461" s="239" t="str">
        <f t="shared" si="756"/>
        <v/>
      </c>
      <c r="CQ461" s="239" t="str">
        <f t="shared" si="757"/>
        <v/>
      </c>
      <c r="CR461" s="239" t="str">
        <f t="shared" si="758"/>
        <v/>
      </c>
      <c r="CS461" s="239" t="str">
        <f t="shared" si="759"/>
        <v>3er Trimestre</v>
      </c>
      <c r="CT461" s="239" t="str">
        <f t="shared" si="760"/>
        <v/>
      </c>
      <c r="CU461" s="239" t="str">
        <f t="shared" si="761"/>
        <v/>
      </c>
      <c r="CV461" s="239" t="str">
        <f t="shared" si="762"/>
        <v/>
      </c>
      <c r="CW461" s="239" t="str">
        <f t="shared" si="763"/>
        <v/>
      </c>
      <c r="CX461" s="239" t="str">
        <f t="shared" si="764"/>
        <v/>
      </c>
      <c r="CY461" s="239" t="str">
        <f t="shared" si="765"/>
        <v/>
      </c>
      <c r="CZ461" s="239" t="str">
        <f t="shared" si="766"/>
        <v/>
      </c>
      <c r="DA461" s="239" t="str">
        <f t="shared" si="767"/>
        <v/>
      </c>
      <c r="DB461" s="239" t="str">
        <f t="shared" si="768"/>
        <v/>
      </c>
      <c r="DC461" s="239" t="str">
        <f t="shared" si="769"/>
        <v/>
      </c>
      <c r="DD461" s="239" t="str">
        <f t="shared" si="770"/>
        <v/>
      </c>
      <c r="DE461" s="239" t="str">
        <f t="shared" si="771"/>
        <v/>
      </c>
      <c r="DF461" s="239" t="str">
        <f t="shared" si="772"/>
        <v/>
      </c>
      <c r="DG461" s="239" t="str">
        <f t="shared" si="773"/>
        <v/>
      </c>
      <c r="DH461" s="239" t="str">
        <f t="shared" si="774"/>
        <v/>
      </c>
      <c r="DI461" s="239" t="str">
        <f t="shared" si="775"/>
        <v/>
      </c>
      <c r="DJ461" s="239" t="str">
        <f t="shared" si="776"/>
        <v/>
      </c>
      <c r="DK461" s="239" t="str">
        <f t="shared" si="777"/>
        <v/>
      </c>
      <c r="DL461" s="239" t="str">
        <f t="shared" si="778"/>
        <v/>
      </c>
      <c r="DM461" s="239" t="str">
        <f t="shared" si="779"/>
        <v/>
      </c>
      <c r="DN461" s="239" t="str">
        <f t="shared" si="780"/>
        <v/>
      </c>
      <c r="DO461" s="239" t="str">
        <f t="shared" si="781"/>
        <v/>
      </c>
      <c r="DP461" s="239" t="str">
        <f t="shared" si="782"/>
        <v/>
      </c>
    </row>
    <row r="462" spans="1:120" ht="35.25" hidden="1" customHeight="1" x14ac:dyDescent="0.25">
      <c r="A462" s="53" t="s">
        <v>4509</v>
      </c>
      <c r="B462" s="53">
        <v>130</v>
      </c>
      <c r="C462" s="53" t="s">
        <v>58</v>
      </c>
      <c r="D462" s="53" t="s">
        <v>1963</v>
      </c>
      <c r="E462" s="49">
        <v>3</v>
      </c>
      <c r="F462" s="53" t="s">
        <v>1982</v>
      </c>
      <c r="G462" s="53" t="str">
        <f t="shared" si="691"/>
        <v>130-1</v>
      </c>
      <c r="H462" s="53" t="s">
        <v>94</v>
      </c>
      <c r="I462" s="53" t="s">
        <v>76</v>
      </c>
      <c r="J462" s="53" t="s">
        <v>80</v>
      </c>
      <c r="K462" s="53" t="s">
        <v>80</v>
      </c>
      <c r="L462" s="53" t="s">
        <v>80</v>
      </c>
      <c r="M462" s="53" t="s">
        <v>80</v>
      </c>
      <c r="N462" s="53" t="s">
        <v>80</v>
      </c>
      <c r="O462" s="53" t="s">
        <v>80</v>
      </c>
      <c r="P462" s="53" t="s">
        <v>119</v>
      </c>
      <c r="Q462" s="52">
        <v>7.0000000000000007E-2</v>
      </c>
      <c r="R462" s="52">
        <f>+Q462*Q457</f>
        <v>1.0500000000000001E-2</v>
      </c>
      <c r="S462" s="53">
        <v>2</v>
      </c>
      <c r="T462" s="53" t="s">
        <v>84</v>
      </c>
      <c r="U462" s="53" t="s">
        <v>96</v>
      </c>
      <c r="V462" s="23">
        <v>45201</v>
      </c>
      <c r="W462" s="23">
        <v>45219</v>
      </c>
      <c r="X462" s="53" t="s">
        <v>1980</v>
      </c>
      <c r="Y462" s="49" t="s">
        <v>87</v>
      </c>
      <c r="Z462" s="59" t="s">
        <v>100</v>
      </c>
      <c r="AA462" s="201">
        <v>1</v>
      </c>
      <c r="AB462" s="200" t="s">
        <v>1983</v>
      </c>
      <c r="AC462" s="202">
        <v>45219</v>
      </c>
      <c r="AD462" s="52">
        <v>1</v>
      </c>
      <c r="AE462" s="200" t="s">
        <v>1984</v>
      </c>
      <c r="AF462" s="202">
        <v>45219</v>
      </c>
      <c r="AG462" s="52" t="s">
        <v>125</v>
      </c>
      <c r="AH462" s="52">
        <v>0.95</v>
      </c>
      <c r="AI462" s="52">
        <f t="shared" si="701"/>
        <v>1.0500000000000001E-2</v>
      </c>
      <c r="AJ462" s="52">
        <f t="shared" si="783"/>
        <v>1</v>
      </c>
      <c r="AK462" s="52"/>
      <c r="AL462" s="239" t="str">
        <f t="shared" si="720"/>
        <v/>
      </c>
      <c r="AM462" s="239" t="str">
        <f t="shared" si="721"/>
        <v/>
      </c>
      <c r="AN462" s="239" t="str">
        <f t="shared" si="722"/>
        <v/>
      </c>
      <c r="AO462" s="239">
        <f t="shared" si="723"/>
        <v>1</v>
      </c>
      <c r="AP462" s="239" t="str">
        <f t="shared" si="724"/>
        <v/>
      </c>
      <c r="AQ462" s="239" t="str">
        <f t="shared" si="725"/>
        <v/>
      </c>
      <c r="AR462" s="239" t="str">
        <f t="shared" si="726"/>
        <v/>
      </c>
      <c r="AS462" s="239" t="str">
        <f t="shared" si="727"/>
        <v/>
      </c>
      <c r="AT462" s="239" t="str">
        <f t="shared" si="728"/>
        <v/>
      </c>
      <c r="AU462" s="239" t="str">
        <f t="shared" si="702"/>
        <v/>
      </c>
      <c r="AV462" s="239" t="str">
        <f t="shared" si="703"/>
        <v/>
      </c>
      <c r="AW462" s="239" t="str">
        <f t="shared" si="704"/>
        <v/>
      </c>
      <c r="AX462" s="239" t="str">
        <f t="shared" si="705"/>
        <v/>
      </c>
      <c r="AY462" s="239" t="str">
        <f t="shared" si="706"/>
        <v/>
      </c>
      <c r="AZ462" s="239" t="str">
        <f t="shared" si="707"/>
        <v/>
      </c>
      <c r="BA462" s="239" t="str">
        <f t="shared" si="708"/>
        <v/>
      </c>
      <c r="BB462" s="239" t="str">
        <f t="shared" si="709"/>
        <v/>
      </c>
      <c r="BC462" s="239" t="str">
        <f t="shared" si="710"/>
        <v/>
      </c>
      <c r="BD462" s="239" t="str">
        <f t="shared" si="711"/>
        <v/>
      </c>
      <c r="BE462" s="239" t="str">
        <f t="shared" si="712"/>
        <v/>
      </c>
      <c r="BF462" s="239" t="str">
        <f t="shared" si="713"/>
        <v/>
      </c>
      <c r="BG462" s="239" t="str">
        <f t="shared" si="714"/>
        <v/>
      </c>
      <c r="BH462" s="239" t="str">
        <f t="shared" si="715"/>
        <v/>
      </c>
      <c r="BI462" s="239" t="str">
        <f t="shared" si="716"/>
        <v/>
      </c>
      <c r="BJ462" s="239" t="str">
        <f t="shared" si="717"/>
        <v/>
      </c>
      <c r="BK462" s="239" t="str">
        <f t="shared" si="718"/>
        <v/>
      </c>
      <c r="BL462" s="239" t="str">
        <f t="shared" si="719"/>
        <v/>
      </c>
      <c r="BN462" s="239" t="str">
        <f t="shared" si="729"/>
        <v/>
      </c>
      <c r="BO462" s="239" t="str">
        <f t="shared" si="730"/>
        <v/>
      </c>
      <c r="BP462" s="239" t="str">
        <f t="shared" si="731"/>
        <v/>
      </c>
      <c r="BQ462" s="239">
        <f t="shared" si="732"/>
        <v>0.95</v>
      </c>
      <c r="BR462" s="239" t="str">
        <f t="shared" si="733"/>
        <v/>
      </c>
      <c r="BS462" s="239" t="str">
        <f t="shared" si="734"/>
        <v/>
      </c>
      <c r="BT462" s="239" t="str">
        <f t="shared" si="735"/>
        <v/>
      </c>
      <c r="BU462" s="239" t="str">
        <f t="shared" si="736"/>
        <v/>
      </c>
      <c r="BV462" s="239" t="str">
        <f t="shared" si="737"/>
        <v/>
      </c>
      <c r="BW462" s="239" t="str">
        <f t="shared" si="738"/>
        <v/>
      </c>
      <c r="BX462" s="239" t="str">
        <f t="shared" si="739"/>
        <v/>
      </c>
      <c r="BY462" s="239" t="str">
        <f t="shared" si="740"/>
        <v/>
      </c>
      <c r="BZ462" s="239" t="str">
        <f t="shared" si="741"/>
        <v/>
      </c>
      <c r="CA462" s="239" t="str">
        <f t="shared" si="742"/>
        <v/>
      </c>
      <c r="CB462" s="239" t="str">
        <f t="shared" si="743"/>
        <v/>
      </c>
      <c r="CC462" s="239" t="str">
        <f t="shared" si="744"/>
        <v/>
      </c>
      <c r="CD462" s="239" t="str">
        <f t="shared" si="745"/>
        <v/>
      </c>
      <c r="CE462" s="239" t="str">
        <f t="shared" si="746"/>
        <v/>
      </c>
      <c r="CF462" s="239" t="str">
        <f t="shared" si="747"/>
        <v/>
      </c>
      <c r="CG462" s="239" t="str">
        <f t="shared" si="748"/>
        <v/>
      </c>
      <c r="CH462" s="239" t="str">
        <f t="shared" si="749"/>
        <v/>
      </c>
      <c r="CI462" s="239" t="str">
        <f t="shared" si="750"/>
        <v/>
      </c>
      <c r="CJ462" s="239" t="str">
        <f t="shared" si="751"/>
        <v/>
      </c>
      <c r="CK462" s="239" t="str">
        <f t="shared" si="752"/>
        <v/>
      </c>
      <c r="CL462" s="239" t="str">
        <f t="shared" si="753"/>
        <v/>
      </c>
      <c r="CM462" s="239" t="str">
        <f t="shared" si="754"/>
        <v/>
      </c>
      <c r="CN462" s="239" t="str">
        <f t="shared" si="755"/>
        <v/>
      </c>
      <c r="CP462" s="239" t="str">
        <f t="shared" si="756"/>
        <v/>
      </c>
      <c r="CQ462" s="239" t="str">
        <f t="shared" si="757"/>
        <v/>
      </c>
      <c r="CR462" s="239" t="str">
        <f t="shared" si="758"/>
        <v/>
      </c>
      <c r="CS462" s="239" t="str">
        <f t="shared" si="759"/>
        <v>4to Trimestre</v>
      </c>
      <c r="CT462" s="239" t="str">
        <f t="shared" si="760"/>
        <v/>
      </c>
      <c r="CU462" s="239" t="str">
        <f t="shared" si="761"/>
        <v/>
      </c>
      <c r="CV462" s="239" t="str">
        <f t="shared" si="762"/>
        <v/>
      </c>
      <c r="CW462" s="239" t="str">
        <f t="shared" si="763"/>
        <v/>
      </c>
      <c r="CX462" s="239" t="str">
        <f t="shared" si="764"/>
        <v/>
      </c>
      <c r="CY462" s="239" t="str">
        <f t="shared" si="765"/>
        <v/>
      </c>
      <c r="CZ462" s="239" t="str">
        <f t="shared" si="766"/>
        <v/>
      </c>
      <c r="DA462" s="239" t="str">
        <f t="shared" si="767"/>
        <v/>
      </c>
      <c r="DB462" s="239" t="str">
        <f t="shared" si="768"/>
        <v/>
      </c>
      <c r="DC462" s="239" t="str">
        <f t="shared" si="769"/>
        <v/>
      </c>
      <c r="DD462" s="239" t="str">
        <f t="shared" si="770"/>
        <v/>
      </c>
      <c r="DE462" s="239" t="str">
        <f t="shared" si="771"/>
        <v/>
      </c>
      <c r="DF462" s="239" t="str">
        <f t="shared" si="772"/>
        <v/>
      </c>
      <c r="DG462" s="239" t="str">
        <f t="shared" si="773"/>
        <v/>
      </c>
      <c r="DH462" s="239" t="str">
        <f t="shared" si="774"/>
        <v/>
      </c>
      <c r="DI462" s="239" t="str">
        <f t="shared" si="775"/>
        <v/>
      </c>
      <c r="DJ462" s="239" t="str">
        <f t="shared" si="776"/>
        <v/>
      </c>
      <c r="DK462" s="239" t="str">
        <f t="shared" si="777"/>
        <v/>
      </c>
      <c r="DL462" s="239" t="str">
        <f t="shared" si="778"/>
        <v/>
      </c>
      <c r="DM462" s="239" t="str">
        <f t="shared" si="779"/>
        <v/>
      </c>
      <c r="DN462" s="239" t="str">
        <f t="shared" si="780"/>
        <v/>
      </c>
      <c r="DO462" s="239" t="str">
        <f t="shared" si="781"/>
        <v/>
      </c>
      <c r="DP462" s="239" t="str">
        <f t="shared" si="782"/>
        <v/>
      </c>
    </row>
    <row r="463" spans="1:120" ht="35.25" hidden="1" customHeight="1" x14ac:dyDescent="0.25">
      <c r="A463" s="53" t="s">
        <v>4509</v>
      </c>
      <c r="B463" s="53">
        <v>130</v>
      </c>
      <c r="C463" s="53" t="s">
        <v>58</v>
      </c>
      <c r="D463" s="53" t="s">
        <v>1963</v>
      </c>
      <c r="E463" s="49">
        <v>3</v>
      </c>
      <c r="F463" s="53" t="s">
        <v>1985</v>
      </c>
      <c r="G463" s="53" t="str">
        <f t="shared" si="691"/>
        <v>130-1</v>
      </c>
      <c r="H463" s="53" t="s">
        <v>94</v>
      </c>
      <c r="I463" s="53" t="s">
        <v>76</v>
      </c>
      <c r="J463" s="53" t="s">
        <v>80</v>
      </c>
      <c r="K463" s="53" t="s">
        <v>80</v>
      </c>
      <c r="L463" s="53" t="s">
        <v>80</v>
      </c>
      <c r="M463" s="53" t="s">
        <v>80</v>
      </c>
      <c r="N463" s="53" t="s">
        <v>80</v>
      </c>
      <c r="O463" s="53" t="s">
        <v>80</v>
      </c>
      <c r="P463" s="53" t="s">
        <v>613</v>
      </c>
      <c r="Q463" s="52">
        <v>0.08</v>
      </c>
      <c r="R463" s="52">
        <f>+Q463*Q457</f>
        <v>1.2E-2</v>
      </c>
      <c r="S463" s="53">
        <v>2</v>
      </c>
      <c r="T463" s="53" t="s">
        <v>84</v>
      </c>
      <c r="U463" s="53" t="s">
        <v>96</v>
      </c>
      <c r="V463" s="23">
        <v>45208</v>
      </c>
      <c r="W463" s="23">
        <v>45229</v>
      </c>
      <c r="X463" s="53" t="s">
        <v>1980</v>
      </c>
      <c r="Y463" s="49" t="s">
        <v>87</v>
      </c>
      <c r="Z463" s="59" t="s">
        <v>100</v>
      </c>
      <c r="AA463" s="201">
        <v>1</v>
      </c>
      <c r="AB463" s="200" t="s">
        <v>1968</v>
      </c>
      <c r="AC463" s="202">
        <v>45226</v>
      </c>
      <c r="AD463" s="52">
        <v>1</v>
      </c>
      <c r="AE463" s="200" t="s">
        <v>1984</v>
      </c>
      <c r="AF463" s="202">
        <v>45226</v>
      </c>
      <c r="AG463" s="52" t="s">
        <v>125</v>
      </c>
      <c r="AH463" s="52">
        <v>0.95</v>
      </c>
      <c r="AI463" s="52">
        <f t="shared" si="701"/>
        <v>1.2E-2</v>
      </c>
      <c r="AJ463" s="52">
        <f t="shared" si="783"/>
        <v>1</v>
      </c>
      <c r="AK463" s="52"/>
      <c r="AL463" s="239" t="str">
        <f t="shared" si="720"/>
        <v/>
      </c>
      <c r="AM463" s="239" t="str">
        <f t="shared" si="721"/>
        <v/>
      </c>
      <c r="AN463" s="239" t="str">
        <f t="shared" si="722"/>
        <v/>
      </c>
      <c r="AO463" s="239">
        <f t="shared" si="723"/>
        <v>1</v>
      </c>
      <c r="AP463" s="239" t="str">
        <f t="shared" si="724"/>
        <v/>
      </c>
      <c r="AQ463" s="239" t="str">
        <f t="shared" si="725"/>
        <v/>
      </c>
      <c r="AR463" s="239" t="str">
        <f t="shared" si="726"/>
        <v/>
      </c>
      <c r="AS463" s="239" t="str">
        <f t="shared" si="727"/>
        <v/>
      </c>
      <c r="AT463" s="239" t="str">
        <f t="shared" si="728"/>
        <v/>
      </c>
      <c r="AU463" s="239" t="str">
        <f t="shared" si="702"/>
        <v/>
      </c>
      <c r="AV463" s="239" t="str">
        <f t="shared" si="703"/>
        <v/>
      </c>
      <c r="AW463" s="239" t="str">
        <f t="shared" si="704"/>
        <v/>
      </c>
      <c r="AX463" s="239" t="str">
        <f t="shared" si="705"/>
        <v/>
      </c>
      <c r="AY463" s="239" t="str">
        <f t="shared" si="706"/>
        <v/>
      </c>
      <c r="AZ463" s="239" t="str">
        <f t="shared" si="707"/>
        <v/>
      </c>
      <c r="BA463" s="239" t="str">
        <f t="shared" si="708"/>
        <v/>
      </c>
      <c r="BB463" s="239" t="str">
        <f t="shared" si="709"/>
        <v/>
      </c>
      <c r="BC463" s="239" t="str">
        <f t="shared" si="710"/>
        <v/>
      </c>
      <c r="BD463" s="239" t="str">
        <f t="shared" si="711"/>
        <v/>
      </c>
      <c r="BE463" s="239" t="str">
        <f t="shared" si="712"/>
        <v/>
      </c>
      <c r="BF463" s="239" t="str">
        <f t="shared" si="713"/>
        <v/>
      </c>
      <c r="BG463" s="239" t="str">
        <f t="shared" si="714"/>
        <v/>
      </c>
      <c r="BH463" s="239" t="str">
        <f t="shared" si="715"/>
        <v/>
      </c>
      <c r="BI463" s="239" t="str">
        <f t="shared" si="716"/>
        <v/>
      </c>
      <c r="BJ463" s="239" t="str">
        <f t="shared" si="717"/>
        <v/>
      </c>
      <c r="BK463" s="239" t="str">
        <f t="shared" si="718"/>
        <v/>
      </c>
      <c r="BL463" s="239" t="str">
        <f t="shared" si="719"/>
        <v/>
      </c>
      <c r="BN463" s="239" t="str">
        <f t="shared" si="729"/>
        <v/>
      </c>
      <c r="BO463" s="239" t="str">
        <f t="shared" si="730"/>
        <v/>
      </c>
      <c r="BP463" s="239" t="str">
        <f t="shared" si="731"/>
        <v/>
      </c>
      <c r="BQ463" s="239">
        <f t="shared" si="732"/>
        <v>0.95</v>
      </c>
      <c r="BR463" s="239" t="str">
        <f t="shared" si="733"/>
        <v/>
      </c>
      <c r="BS463" s="239" t="str">
        <f t="shared" si="734"/>
        <v/>
      </c>
      <c r="BT463" s="239" t="str">
        <f t="shared" si="735"/>
        <v/>
      </c>
      <c r="BU463" s="239" t="str">
        <f t="shared" si="736"/>
        <v/>
      </c>
      <c r="BV463" s="239" t="str">
        <f t="shared" si="737"/>
        <v/>
      </c>
      <c r="BW463" s="239" t="str">
        <f t="shared" si="738"/>
        <v/>
      </c>
      <c r="BX463" s="239" t="str">
        <f t="shared" si="739"/>
        <v/>
      </c>
      <c r="BY463" s="239" t="str">
        <f t="shared" si="740"/>
        <v/>
      </c>
      <c r="BZ463" s="239" t="str">
        <f t="shared" si="741"/>
        <v/>
      </c>
      <c r="CA463" s="239" t="str">
        <f t="shared" si="742"/>
        <v/>
      </c>
      <c r="CB463" s="239" t="str">
        <f t="shared" si="743"/>
        <v/>
      </c>
      <c r="CC463" s="239" t="str">
        <f t="shared" si="744"/>
        <v/>
      </c>
      <c r="CD463" s="239" t="str">
        <f t="shared" si="745"/>
        <v/>
      </c>
      <c r="CE463" s="239" t="str">
        <f t="shared" si="746"/>
        <v/>
      </c>
      <c r="CF463" s="239" t="str">
        <f t="shared" si="747"/>
        <v/>
      </c>
      <c r="CG463" s="239" t="str">
        <f t="shared" si="748"/>
        <v/>
      </c>
      <c r="CH463" s="239" t="str">
        <f t="shared" si="749"/>
        <v/>
      </c>
      <c r="CI463" s="239" t="str">
        <f t="shared" si="750"/>
        <v/>
      </c>
      <c r="CJ463" s="239" t="str">
        <f t="shared" si="751"/>
        <v/>
      </c>
      <c r="CK463" s="239" t="str">
        <f t="shared" si="752"/>
        <v/>
      </c>
      <c r="CL463" s="239" t="str">
        <f t="shared" si="753"/>
        <v/>
      </c>
      <c r="CM463" s="239" t="str">
        <f t="shared" si="754"/>
        <v/>
      </c>
      <c r="CN463" s="239" t="str">
        <f t="shared" si="755"/>
        <v/>
      </c>
      <c r="CP463" s="239" t="str">
        <f t="shared" si="756"/>
        <v/>
      </c>
      <c r="CQ463" s="239" t="str">
        <f t="shared" si="757"/>
        <v/>
      </c>
      <c r="CR463" s="239" t="str">
        <f t="shared" si="758"/>
        <v/>
      </c>
      <c r="CS463" s="239" t="str">
        <f t="shared" si="759"/>
        <v>4to Trimestre</v>
      </c>
      <c r="CT463" s="239" t="str">
        <f t="shared" si="760"/>
        <v/>
      </c>
      <c r="CU463" s="239" t="str">
        <f t="shared" si="761"/>
        <v/>
      </c>
      <c r="CV463" s="239" t="str">
        <f t="shared" si="762"/>
        <v/>
      </c>
      <c r="CW463" s="239" t="str">
        <f t="shared" si="763"/>
        <v/>
      </c>
      <c r="CX463" s="239" t="str">
        <f t="shared" si="764"/>
        <v/>
      </c>
      <c r="CY463" s="239" t="str">
        <f t="shared" si="765"/>
        <v/>
      </c>
      <c r="CZ463" s="239" t="str">
        <f t="shared" si="766"/>
        <v/>
      </c>
      <c r="DA463" s="239" t="str">
        <f t="shared" si="767"/>
        <v/>
      </c>
      <c r="DB463" s="239" t="str">
        <f t="shared" si="768"/>
        <v/>
      </c>
      <c r="DC463" s="239" t="str">
        <f t="shared" si="769"/>
        <v/>
      </c>
      <c r="DD463" s="239" t="str">
        <f t="shared" si="770"/>
        <v/>
      </c>
      <c r="DE463" s="239" t="str">
        <f t="shared" si="771"/>
        <v/>
      </c>
      <c r="DF463" s="239" t="str">
        <f t="shared" si="772"/>
        <v/>
      </c>
      <c r="DG463" s="239" t="str">
        <f t="shared" si="773"/>
        <v/>
      </c>
      <c r="DH463" s="239" t="str">
        <f t="shared" si="774"/>
        <v/>
      </c>
      <c r="DI463" s="239" t="str">
        <f t="shared" si="775"/>
        <v/>
      </c>
      <c r="DJ463" s="239" t="str">
        <f t="shared" si="776"/>
        <v/>
      </c>
      <c r="DK463" s="239" t="str">
        <f t="shared" si="777"/>
        <v/>
      </c>
      <c r="DL463" s="239" t="str">
        <f t="shared" si="778"/>
        <v/>
      </c>
      <c r="DM463" s="239" t="str">
        <f t="shared" si="779"/>
        <v/>
      </c>
      <c r="DN463" s="239" t="str">
        <f t="shared" si="780"/>
        <v/>
      </c>
      <c r="DO463" s="239" t="str">
        <f t="shared" si="781"/>
        <v/>
      </c>
      <c r="DP463" s="239" t="str">
        <f t="shared" si="782"/>
        <v/>
      </c>
    </row>
    <row r="464" spans="1:120" ht="31.5" hidden="1" customHeight="1" x14ac:dyDescent="0.25">
      <c r="A464" s="49" t="s">
        <v>4509</v>
      </c>
      <c r="B464" s="49">
        <v>130</v>
      </c>
      <c r="C464" s="49" t="s">
        <v>58</v>
      </c>
      <c r="D464" s="49" t="s">
        <v>1963</v>
      </c>
      <c r="E464" s="49">
        <v>3</v>
      </c>
      <c r="F464" s="49" t="s">
        <v>1986</v>
      </c>
      <c r="G464" s="49" t="str">
        <f t="shared" si="691"/>
        <v>130-2</v>
      </c>
      <c r="H464" s="49" t="s">
        <v>75</v>
      </c>
      <c r="I464" s="49" t="s">
        <v>76</v>
      </c>
      <c r="J464" s="49" t="s">
        <v>77</v>
      </c>
      <c r="K464" s="49" t="s">
        <v>78</v>
      </c>
      <c r="L464" s="49" t="s">
        <v>79</v>
      </c>
      <c r="M464" s="49" t="s">
        <v>80</v>
      </c>
      <c r="N464" s="49" t="s">
        <v>659</v>
      </c>
      <c r="O464" s="49" t="s">
        <v>82</v>
      </c>
      <c r="P464" s="49" t="s">
        <v>1987</v>
      </c>
      <c r="Q464" s="50">
        <v>0.25</v>
      </c>
      <c r="R464" s="50"/>
      <c r="S464" s="49">
        <v>1</v>
      </c>
      <c r="T464" s="49" t="s">
        <v>84</v>
      </c>
      <c r="U464" s="49" t="s">
        <v>1966</v>
      </c>
      <c r="V464" s="51">
        <v>44942</v>
      </c>
      <c r="W464" s="71">
        <v>45282</v>
      </c>
      <c r="X464" s="49" t="s">
        <v>1988</v>
      </c>
      <c r="Y464" s="49" t="s">
        <v>87</v>
      </c>
      <c r="Z464" s="59" t="s">
        <v>100</v>
      </c>
      <c r="AA464" s="52">
        <v>1</v>
      </c>
      <c r="AB464" s="200" t="s">
        <v>1968</v>
      </c>
      <c r="AC464" s="202">
        <v>45282</v>
      </c>
      <c r="AD464" s="52">
        <v>1</v>
      </c>
      <c r="AE464" s="200" t="s">
        <v>1969</v>
      </c>
      <c r="AF464" s="202">
        <v>45282</v>
      </c>
      <c r="AG464" s="52" t="s">
        <v>125</v>
      </c>
      <c r="AH464" s="52" t="s">
        <v>92</v>
      </c>
      <c r="AI464" s="52">
        <f t="shared" si="701"/>
        <v>0.25</v>
      </c>
      <c r="AJ464" s="52"/>
      <c r="AK464" s="52"/>
      <c r="AL464" s="239" t="str">
        <f t="shared" si="720"/>
        <v/>
      </c>
      <c r="AM464" s="239" t="str">
        <f t="shared" si="721"/>
        <v/>
      </c>
      <c r="AN464" s="239" t="str">
        <f t="shared" si="722"/>
        <v/>
      </c>
      <c r="AO464" s="239" t="str">
        <f t="shared" si="723"/>
        <v/>
      </c>
      <c r="AP464" s="239" t="str">
        <f t="shared" si="724"/>
        <v/>
      </c>
      <c r="AQ464" s="239" t="str">
        <f t="shared" si="725"/>
        <v/>
      </c>
      <c r="AR464" s="239" t="str">
        <f t="shared" si="726"/>
        <v/>
      </c>
      <c r="AS464" s="239" t="str">
        <f t="shared" si="727"/>
        <v/>
      </c>
      <c r="AT464" s="239" t="str">
        <f t="shared" si="728"/>
        <v/>
      </c>
      <c r="AU464" s="239" t="str">
        <f t="shared" si="702"/>
        <v/>
      </c>
      <c r="AV464" s="239" t="str">
        <f t="shared" si="703"/>
        <v/>
      </c>
      <c r="AW464" s="239" t="str">
        <f t="shared" si="704"/>
        <v/>
      </c>
      <c r="AX464" s="239" t="str">
        <f t="shared" si="705"/>
        <v/>
      </c>
      <c r="AY464" s="239" t="str">
        <f t="shared" si="706"/>
        <v/>
      </c>
      <c r="AZ464" s="239" t="str">
        <f t="shared" si="707"/>
        <v/>
      </c>
      <c r="BA464" s="239" t="str">
        <f t="shared" si="708"/>
        <v/>
      </c>
      <c r="BB464" s="239" t="str">
        <f t="shared" si="709"/>
        <v/>
      </c>
      <c r="BC464" s="239" t="str">
        <f t="shared" si="710"/>
        <v/>
      </c>
      <c r="BD464" s="239" t="str">
        <f t="shared" si="711"/>
        <v/>
      </c>
      <c r="BE464" s="239" t="str">
        <f t="shared" si="712"/>
        <v/>
      </c>
      <c r="BF464" s="239" t="str">
        <f t="shared" si="713"/>
        <v/>
      </c>
      <c r="BG464" s="239" t="str">
        <f t="shared" si="714"/>
        <v/>
      </c>
      <c r="BH464" s="239" t="str">
        <f t="shared" si="715"/>
        <v/>
      </c>
      <c r="BI464" s="239" t="str">
        <f t="shared" si="716"/>
        <v/>
      </c>
      <c r="BJ464" s="239" t="str">
        <f t="shared" si="717"/>
        <v/>
      </c>
      <c r="BK464" s="239" t="str">
        <f t="shared" si="718"/>
        <v/>
      </c>
      <c r="BL464" s="239" t="str">
        <f t="shared" si="719"/>
        <v/>
      </c>
      <c r="BN464" s="239" t="str">
        <f t="shared" si="729"/>
        <v/>
      </c>
      <c r="BO464" s="239" t="str">
        <f t="shared" si="730"/>
        <v/>
      </c>
      <c r="BP464" s="239" t="str">
        <f t="shared" si="731"/>
        <v/>
      </c>
      <c r="BQ464" s="239" t="str">
        <f t="shared" si="732"/>
        <v/>
      </c>
      <c r="BR464" s="239" t="str">
        <f t="shared" si="733"/>
        <v/>
      </c>
      <c r="BS464" s="239" t="str">
        <f t="shared" si="734"/>
        <v/>
      </c>
      <c r="BT464" s="239" t="str">
        <f t="shared" si="735"/>
        <v/>
      </c>
      <c r="BU464" s="239" t="str">
        <f t="shared" si="736"/>
        <v/>
      </c>
      <c r="BV464" s="239" t="str">
        <f t="shared" si="737"/>
        <v/>
      </c>
      <c r="BW464" s="239" t="str">
        <f t="shared" si="738"/>
        <v/>
      </c>
      <c r="BX464" s="239" t="str">
        <f t="shared" si="739"/>
        <v/>
      </c>
      <c r="BY464" s="239" t="str">
        <f t="shared" si="740"/>
        <v/>
      </c>
      <c r="BZ464" s="239" t="str">
        <f t="shared" si="741"/>
        <v/>
      </c>
      <c r="CA464" s="239" t="str">
        <f t="shared" si="742"/>
        <v/>
      </c>
      <c r="CB464" s="239" t="str">
        <f t="shared" si="743"/>
        <v/>
      </c>
      <c r="CC464" s="239" t="str">
        <f t="shared" si="744"/>
        <v/>
      </c>
      <c r="CD464" s="239" t="str">
        <f t="shared" si="745"/>
        <v/>
      </c>
      <c r="CE464" s="239" t="str">
        <f t="shared" si="746"/>
        <v/>
      </c>
      <c r="CF464" s="239" t="str">
        <f t="shared" si="747"/>
        <v/>
      </c>
      <c r="CG464" s="239" t="str">
        <f t="shared" si="748"/>
        <v/>
      </c>
      <c r="CH464" s="239" t="str">
        <f t="shared" si="749"/>
        <v/>
      </c>
      <c r="CI464" s="239" t="str">
        <f t="shared" si="750"/>
        <v/>
      </c>
      <c r="CJ464" s="239" t="str">
        <f t="shared" si="751"/>
        <v/>
      </c>
      <c r="CK464" s="239" t="str">
        <f t="shared" si="752"/>
        <v/>
      </c>
      <c r="CL464" s="239" t="str">
        <f t="shared" si="753"/>
        <v/>
      </c>
      <c r="CM464" s="239" t="str">
        <f t="shared" si="754"/>
        <v/>
      </c>
      <c r="CN464" s="239" t="str">
        <f t="shared" si="755"/>
        <v/>
      </c>
      <c r="CP464" s="239" t="str">
        <f t="shared" si="756"/>
        <v/>
      </c>
      <c r="CQ464" s="239" t="str">
        <f t="shared" si="757"/>
        <v/>
      </c>
      <c r="CR464" s="239" t="str">
        <f t="shared" si="758"/>
        <v/>
      </c>
      <c r="CS464" s="239" t="str">
        <f t="shared" si="759"/>
        <v/>
      </c>
      <c r="CT464" s="239" t="str">
        <f t="shared" si="760"/>
        <v/>
      </c>
      <c r="CU464" s="239" t="str">
        <f t="shared" si="761"/>
        <v/>
      </c>
      <c r="CV464" s="239" t="str">
        <f t="shared" si="762"/>
        <v/>
      </c>
      <c r="CW464" s="239" t="str">
        <f t="shared" si="763"/>
        <v/>
      </c>
      <c r="CX464" s="239" t="str">
        <f t="shared" si="764"/>
        <v/>
      </c>
      <c r="CY464" s="239" t="str">
        <f t="shared" si="765"/>
        <v/>
      </c>
      <c r="CZ464" s="239" t="str">
        <f t="shared" si="766"/>
        <v/>
      </c>
      <c r="DA464" s="239" t="str">
        <f t="shared" si="767"/>
        <v/>
      </c>
      <c r="DB464" s="239" t="str">
        <f t="shared" si="768"/>
        <v/>
      </c>
      <c r="DC464" s="239" t="str">
        <f t="shared" si="769"/>
        <v/>
      </c>
      <c r="DD464" s="239" t="str">
        <f t="shared" si="770"/>
        <v/>
      </c>
      <c r="DE464" s="239" t="str">
        <f t="shared" si="771"/>
        <v/>
      </c>
      <c r="DF464" s="239" t="str">
        <f t="shared" si="772"/>
        <v/>
      </c>
      <c r="DG464" s="239" t="str">
        <f t="shared" si="773"/>
        <v/>
      </c>
      <c r="DH464" s="239" t="str">
        <f t="shared" si="774"/>
        <v/>
      </c>
      <c r="DI464" s="239" t="str">
        <f t="shared" si="775"/>
        <v/>
      </c>
      <c r="DJ464" s="239" t="str">
        <f t="shared" si="776"/>
        <v/>
      </c>
      <c r="DK464" s="239" t="str">
        <f t="shared" si="777"/>
        <v/>
      </c>
      <c r="DL464" s="239" t="str">
        <f t="shared" si="778"/>
        <v/>
      </c>
      <c r="DM464" s="239" t="str">
        <f t="shared" si="779"/>
        <v/>
      </c>
      <c r="DN464" s="239" t="str">
        <f t="shared" si="780"/>
        <v/>
      </c>
      <c r="DO464" s="239" t="str">
        <f t="shared" si="781"/>
        <v/>
      </c>
      <c r="DP464" s="239" t="str">
        <f t="shared" si="782"/>
        <v/>
      </c>
    </row>
    <row r="465" spans="1:120" ht="31.5" hidden="1" customHeight="1" x14ac:dyDescent="0.25">
      <c r="A465" s="53" t="s">
        <v>4509</v>
      </c>
      <c r="B465" s="53">
        <v>130</v>
      </c>
      <c r="C465" s="53" t="s">
        <v>58</v>
      </c>
      <c r="D465" s="53" t="s">
        <v>1963</v>
      </c>
      <c r="E465" s="49">
        <v>3</v>
      </c>
      <c r="F465" s="53" t="s">
        <v>1989</v>
      </c>
      <c r="G465" s="53" t="str">
        <f t="shared" ref="G465:G528" si="784">+IF(H465="Producto",F465,IF(H465="Producto Act Compartidas",F465,G464))</f>
        <v>130-2</v>
      </c>
      <c r="H465" s="53" t="s">
        <v>94</v>
      </c>
      <c r="I465" s="53" t="s">
        <v>76</v>
      </c>
      <c r="J465" s="53" t="s">
        <v>80</v>
      </c>
      <c r="K465" s="53" t="s">
        <v>80</v>
      </c>
      <c r="L465" s="53" t="s">
        <v>80</v>
      </c>
      <c r="M465" s="53" t="s">
        <v>80</v>
      </c>
      <c r="N465" s="53" t="s">
        <v>80</v>
      </c>
      <c r="O465" s="53" t="s">
        <v>80</v>
      </c>
      <c r="P465" s="53" t="s">
        <v>95</v>
      </c>
      <c r="Q465" s="52">
        <v>7.0000000000000007E-2</v>
      </c>
      <c r="R465" s="52">
        <f>+Q465*Q464</f>
        <v>1.7500000000000002E-2</v>
      </c>
      <c r="S465" s="53">
        <v>2</v>
      </c>
      <c r="T465" s="53" t="s">
        <v>84</v>
      </c>
      <c r="U465" s="53" t="s">
        <v>96</v>
      </c>
      <c r="V465" s="74">
        <v>44942</v>
      </c>
      <c r="W465" s="74">
        <v>44960</v>
      </c>
      <c r="X465" s="76" t="s">
        <v>1988</v>
      </c>
      <c r="Y465" s="49" t="s">
        <v>97</v>
      </c>
      <c r="Z465" s="59" t="s">
        <v>100</v>
      </c>
      <c r="AA465" s="60">
        <v>1</v>
      </c>
      <c r="AB465" s="217" t="s">
        <v>1971</v>
      </c>
      <c r="AC465" s="211">
        <v>44960</v>
      </c>
      <c r="AD465" s="60">
        <v>1</v>
      </c>
      <c r="AE465" s="62" t="s">
        <v>1972</v>
      </c>
      <c r="AF465" s="211">
        <v>44960</v>
      </c>
      <c r="AG465" s="60" t="s">
        <v>79</v>
      </c>
      <c r="AH465" s="60">
        <v>1</v>
      </c>
      <c r="AI465" s="52">
        <f t="shared" si="701"/>
        <v>1.7500000000000002E-2</v>
      </c>
      <c r="AJ465" s="52">
        <f>+AI465/R465</f>
        <v>1</v>
      </c>
      <c r="AK465" s="52"/>
      <c r="AL465" s="239" t="str">
        <f t="shared" si="720"/>
        <v/>
      </c>
      <c r="AM465" s="239">
        <f t="shared" si="721"/>
        <v>1</v>
      </c>
      <c r="AN465" s="239" t="str">
        <f t="shared" si="722"/>
        <v/>
      </c>
      <c r="AO465" s="239">
        <f t="shared" si="723"/>
        <v>1</v>
      </c>
      <c r="AP465" s="239" t="str">
        <f t="shared" si="724"/>
        <v/>
      </c>
      <c r="AQ465" s="239" t="str">
        <f t="shared" si="725"/>
        <v/>
      </c>
      <c r="AR465" s="239" t="str">
        <f t="shared" si="726"/>
        <v/>
      </c>
      <c r="AS465" s="239" t="str">
        <f t="shared" si="727"/>
        <v/>
      </c>
      <c r="AT465" s="239" t="str">
        <f t="shared" si="728"/>
        <v/>
      </c>
      <c r="AU465" s="239" t="str">
        <f t="shared" si="702"/>
        <v/>
      </c>
      <c r="AV465" s="239" t="str">
        <f t="shared" si="703"/>
        <v/>
      </c>
      <c r="AW465" s="239" t="str">
        <f t="shared" si="704"/>
        <v/>
      </c>
      <c r="AX465" s="239" t="str">
        <f t="shared" si="705"/>
        <v/>
      </c>
      <c r="AY465" s="239" t="str">
        <f t="shared" si="706"/>
        <v/>
      </c>
      <c r="AZ465" s="239" t="str">
        <f t="shared" si="707"/>
        <v/>
      </c>
      <c r="BA465" s="239" t="str">
        <f t="shared" si="708"/>
        <v/>
      </c>
      <c r="BB465" s="239" t="str">
        <f t="shared" si="709"/>
        <v/>
      </c>
      <c r="BC465" s="239" t="str">
        <f t="shared" si="710"/>
        <v/>
      </c>
      <c r="BD465" s="239" t="str">
        <f t="shared" si="711"/>
        <v/>
      </c>
      <c r="BE465" s="239" t="str">
        <f t="shared" si="712"/>
        <v/>
      </c>
      <c r="BF465" s="239" t="str">
        <f t="shared" si="713"/>
        <v/>
      </c>
      <c r="BG465" s="239" t="str">
        <f t="shared" si="714"/>
        <v/>
      </c>
      <c r="BH465" s="239" t="str">
        <f t="shared" si="715"/>
        <v/>
      </c>
      <c r="BI465" s="239" t="str">
        <f t="shared" si="716"/>
        <v/>
      </c>
      <c r="BJ465" s="239" t="str">
        <f t="shared" si="717"/>
        <v/>
      </c>
      <c r="BK465" s="239" t="str">
        <f t="shared" si="718"/>
        <v/>
      </c>
      <c r="BL465" s="239" t="str">
        <f t="shared" si="719"/>
        <v/>
      </c>
      <c r="BN465" s="239" t="str">
        <f t="shared" si="729"/>
        <v/>
      </c>
      <c r="BO465" s="239">
        <f t="shared" si="730"/>
        <v>1</v>
      </c>
      <c r="BP465" s="239" t="str">
        <f t="shared" si="731"/>
        <v/>
      </c>
      <c r="BQ465" s="239">
        <f t="shared" si="732"/>
        <v>1</v>
      </c>
      <c r="BR465" s="239" t="str">
        <f t="shared" si="733"/>
        <v/>
      </c>
      <c r="BS465" s="239" t="str">
        <f t="shared" si="734"/>
        <v/>
      </c>
      <c r="BT465" s="239" t="str">
        <f t="shared" si="735"/>
        <v/>
      </c>
      <c r="BU465" s="239" t="str">
        <f t="shared" si="736"/>
        <v/>
      </c>
      <c r="BV465" s="239" t="str">
        <f t="shared" si="737"/>
        <v/>
      </c>
      <c r="BW465" s="239" t="str">
        <f t="shared" si="738"/>
        <v/>
      </c>
      <c r="BX465" s="239" t="str">
        <f t="shared" si="739"/>
        <v/>
      </c>
      <c r="BY465" s="239" t="str">
        <f t="shared" si="740"/>
        <v/>
      </c>
      <c r="BZ465" s="239" t="str">
        <f t="shared" si="741"/>
        <v/>
      </c>
      <c r="CA465" s="239" t="str">
        <f t="shared" si="742"/>
        <v/>
      </c>
      <c r="CB465" s="239" t="str">
        <f t="shared" si="743"/>
        <v/>
      </c>
      <c r="CC465" s="239" t="str">
        <f t="shared" si="744"/>
        <v/>
      </c>
      <c r="CD465" s="239" t="str">
        <f t="shared" si="745"/>
        <v/>
      </c>
      <c r="CE465" s="239" t="str">
        <f t="shared" si="746"/>
        <v/>
      </c>
      <c r="CF465" s="239" t="str">
        <f t="shared" si="747"/>
        <v/>
      </c>
      <c r="CG465" s="239" t="str">
        <f t="shared" si="748"/>
        <v/>
      </c>
      <c r="CH465" s="239" t="str">
        <f t="shared" si="749"/>
        <v/>
      </c>
      <c r="CI465" s="239" t="str">
        <f t="shared" si="750"/>
        <v/>
      </c>
      <c r="CJ465" s="239" t="str">
        <f t="shared" si="751"/>
        <v/>
      </c>
      <c r="CK465" s="239" t="str">
        <f t="shared" si="752"/>
        <v/>
      </c>
      <c r="CL465" s="239" t="str">
        <f t="shared" si="753"/>
        <v/>
      </c>
      <c r="CM465" s="239" t="str">
        <f t="shared" si="754"/>
        <v/>
      </c>
      <c r="CN465" s="239" t="str">
        <f t="shared" si="755"/>
        <v/>
      </c>
      <c r="CP465" s="239" t="str">
        <f t="shared" si="756"/>
        <v/>
      </c>
      <c r="CQ465" s="239" t="str">
        <f t="shared" si="757"/>
        <v>1er trimestre</v>
      </c>
      <c r="CR465" s="239" t="str">
        <f t="shared" si="758"/>
        <v/>
      </c>
      <c r="CS465" s="239" t="str">
        <f t="shared" si="759"/>
        <v>1er trimestre</v>
      </c>
      <c r="CT465" s="239" t="str">
        <f t="shared" si="760"/>
        <v/>
      </c>
      <c r="CU465" s="239" t="str">
        <f t="shared" si="761"/>
        <v/>
      </c>
      <c r="CV465" s="239" t="str">
        <f t="shared" si="762"/>
        <v/>
      </c>
      <c r="CW465" s="239" t="str">
        <f t="shared" si="763"/>
        <v/>
      </c>
      <c r="CX465" s="239" t="str">
        <f t="shared" si="764"/>
        <v/>
      </c>
      <c r="CY465" s="239" t="str">
        <f t="shared" si="765"/>
        <v/>
      </c>
      <c r="CZ465" s="239" t="str">
        <f t="shared" si="766"/>
        <v/>
      </c>
      <c r="DA465" s="239" t="str">
        <f t="shared" si="767"/>
        <v/>
      </c>
      <c r="DB465" s="239" t="str">
        <f t="shared" si="768"/>
        <v/>
      </c>
      <c r="DC465" s="239" t="str">
        <f t="shared" si="769"/>
        <v/>
      </c>
      <c r="DD465" s="239" t="str">
        <f t="shared" si="770"/>
        <v/>
      </c>
      <c r="DE465" s="239" t="str">
        <f t="shared" si="771"/>
        <v/>
      </c>
      <c r="DF465" s="239" t="str">
        <f t="shared" si="772"/>
        <v/>
      </c>
      <c r="DG465" s="239" t="str">
        <f t="shared" si="773"/>
        <v/>
      </c>
      <c r="DH465" s="239" t="str">
        <f t="shared" si="774"/>
        <v/>
      </c>
      <c r="DI465" s="239" t="str">
        <f t="shared" si="775"/>
        <v/>
      </c>
      <c r="DJ465" s="239" t="str">
        <f t="shared" si="776"/>
        <v/>
      </c>
      <c r="DK465" s="239" t="str">
        <f t="shared" si="777"/>
        <v/>
      </c>
      <c r="DL465" s="239" t="str">
        <f t="shared" si="778"/>
        <v/>
      </c>
      <c r="DM465" s="239" t="str">
        <f t="shared" si="779"/>
        <v/>
      </c>
      <c r="DN465" s="239" t="str">
        <f t="shared" si="780"/>
        <v/>
      </c>
      <c r="DO465" s="239" t="str">
        <f t="shared" si="781"/>
        <v/>
      </c>
      <c r="DP465" s="239" t="str">
        <f t="shared" si="782"/>
        <v/>
      </c>
    </row>
    <row r="466" spans="1:120" ht="30" hidden="1" customHeight="1" x14ac:dyDescent="0.25">
      <c r="A466" s="53" t="s">
        <v>4509</v>
      </c>
      <c r="B466" s="53">
        <v>130</v>
      </c>
      <c r="C466" s="53" t="s">
        <v>58</v>
      </c>
      <c r="D466" s="53" t="s">
        <v>1963</v>
      </c>
      <c r="E466" s="49">
        <v>3</v>
      </c>
      <c r="F466" s="53" t="s">
        <v>1990</v>
      </c>
      <c r="G466" s="53" t="str">
        <f t="shared" si="784"/>
        <v>130-2</v>
      </c>
      <c r="H466" s="53" t="s">
        <v>102</v>
      </c>
      <c r="I466" s="53" t="s">
        <v>76</v>
      </c>
      <c r="J466" s="53" t="s">
        <v>80</v>
      </c>
      <c r="K466" s="53" t="s">
        <v>80</v>
      </c>
      <c r="L466" s="53" t="s">
        <v>80</v>
      </c>
      <c r="M466" s="53" t="s">
        <v>80</v>
      </c>
      <c r="N466" s="53" t="s">
        <v>80</v>
      </c>
      <c r="O466" s="53" t="s">
        <v>80</v>
      </c>
      <c r="P466" s="53" t="s">
        <v>103</v>
      </c>
      <c r="Q466" s="52">
        <v>0</v>
      </c>
      <c r="R466" s="52">
        <f>+Q466*Q464</f>
        <v>0</v>
      </c>
      <c r="S466" s="53">
        <v>1</v>
      </c>
      <c r="T466" s="53" t="s">
        <v>84</v>
      </c>
      <c r="U466" s="53" t="s">
        <v>104</v>
      </c>
      <c r="V466" s="74">
        <v>44963</v>
      </c>
      <c r="W466" s="74">
        <v>44981</v>
      </c>
      <c r="X466" s="76" t="s">
        <v>105</v>
      </c>
      <c r="Y466" s="49" t="s">
        <v>97</v>
      </c>
      <c r="Z466" s="59" t="s">
        <v>100</v>
      </c>
      <c r="AA466" s="60">
        <v>1</v>
      </c>
      <c r="AB466" s="217" t="s">
        <v>1974</v>
      </c>
      <c r="AC466" s="211">
        <v>44979</v>
      </c>
      <c r="AD466" s="60">
        <v>1</v>
      </c>
      <c r="AE466" s="62" t="s">
        <v>1975</v>
      </c>
      <c r="AF466" s="211">
        <v>44979</v>
      </c>
      <c r="AG466" s="60" t="s">
        <v>79</v>
      </c>
      <c r="AH466" s="60">
        <v>1</v>
      </c>
      <c r="AI466" s="52">
        <f t="shared" si="701"/>
        <v>0</v>
      </c>
      <c r="AJ466" s="52"/>
      <c r="AK466" s="52"/>
      <c r="AL466" s="239" t="str">
        <f t="shared" si="720"/>
        <v/>
      </c>
      <c r="AM466" s="239" t="str">
        <f t="shared" si="721"/>
        <v/>
      </c>
      <c r="AN466" s="239" t="str">
        <f t="shared" si="722"/>
        <v/>
      </c>
      <c r="AO466" s="239">
        <f t="shared" si="723"/>
        <v>1</v>
      </c>
      <c r="AP466" s="239" t="str">
        <f t="shared" si="724"/>
        <v/>
      </c>
      <c r="AQ466" s="239" t="str">
        <f t="shared" si="725"/>
        <v/>
      </c>
      <c r="AR466" s="239" t="str">
        <f t="shared" si="726"/>
        <v/>
      </c>
      <c r="AS466" s="239" t="str">
        <f t="shared" si="727"/>
        <v/>
      </c>
      <c r="AT466" s="239" t="str">
        <f t="shared" si="728"/>
        <v/>
      </c>
      <c r="AU466" s="239" t="str">
        <f t="shared" si="702"/>
        <v/>
      </c>
      <c r="AV466" s="239" t="str">
        <f t="shared" si="703"/>
        <v/>
      </c>
      <c r="AW466" s="239" t="str">
        <f t="shared" si="704"/>
        <v/>
      </c>
      <c r="AX466" s="239" t="str">
        <f t="shared" si="705"/>
        <v/>
      </c>
      <c r="AY466" s="239" t="str">
        <f t="shared" si="706"/>
        <v/>
      </c>
      <c r="AZ466" s="239" t="str">
        <f t="shared" si="707"/>
        <v/>
      </c>
      <c r="BA466" s="239" t="str">
        <f t="shared" si="708"/>
        <v/>
      </c>
      <c r="BB466" s="239" t="str">
        <f t="shared" si="709"/>
        <v/>
      </c>
      <c r="BC466" s="239" t="str">
        <f t="shared" si="710"/>
        <v/>
      </c>
      <c r="BD466" s="239" t="str">
        <f t="shared" si="711"/>
        <v/>
      </c>
      <c r="BE466" s="239" t="str">
        <f t="shared" si="712"/>
        <v/>
      </c>
      <c r="BF466" s="239" t="str">
        <f t="shared" si="713"/>
        <v/>
      </c>
      <c r="BG466" s="239" t="str">
        <f t="shared" si="714"/>
        <v/>
      </c>
      <c r="BH466" s="239" t="str">
        <f t="shared" si="715"/>
        <v/>
      </c>
      <c r="BI466" s="239" t="str">
        <f t="shared" si="716"/>
        <v/>
      </c>
      <c r="BJ466" s="239" t="str">
        <f t="shared" si="717"/>
        <v/>
      </c>
      <c r="BK466" s="239" t="str">
        <f t="shared" si="718"/>
        <v/>
      </c>
      <c r="BL466" s="239" t="str">
        <f t="shared" si="719"/>
        <v/>
      </c>
      <c r="BN466" s="239" t="str">
        <f t="shared" si="729"/>
        <v/>
      </c>
      <c r="BO466" s="239" t="str">
        <f t="shared" si="730"/>
        <v/>
      </c>
      <c r="BP466" s="239" t="str">
        <f t="shared" si="731"/>
        <v/>
      </c>
      <c r="BQ466" s="239">
        <f t="shared" si="732"/>
        <v>1</v>
      </c>
      <c r="BR466" s="239" t="str">
        <f t="shared" si="733"/>
        <v/>
      </c>
      <c r="BS466" s="239" t="str">
        <f t="shared" si="734"/>
        <v/>
      </c>
      <c r="BT466" s="239" t="str">
        <f t="shared" si="735"/>
        <v/>
      </c>
      <c r="BU466" s="239" t="str">
        <f t="shared" si="736"/>
        <v/>
      </c>
      <c r="BV466" s="239" t="str">
        <f t="shared" si="737"/>
        <v/>
      </c>
      <c r="BW466" s="239" t="str">
        <f t="shared" si="738"/>
        <v/>
      </c>
      <c r="BX466" s="239" t="str">
        <f t="shared" si="739"/>
        <v/>
      </c>
      <c r="BY466" s="239" t="str">
        <f t="shared" si="740"/>
        <v/>
      </c>
      <c r="BZ466" s="239" t="str">
        <f t="shared" si="741"/>
        <v/>
      </c>
      <c r="CA466" s="239" t="str">
        <f t="shared" si="742"/>
        <v/>
      </c>
      <c r="CB466" s="239" t="str">
        <f t="shared" si="743"/>
        <v/>
      </c>
      <c r="CC466" s="239" t="str">
        <f t="shared" si="744"/>
        <v/>
      </c>
      <c r="CD466" s="239" t="str">
        <f t="shared" si="745"/>
        <v/>
      </c>
      <c r="CE466" s="239" t="str">
        <f t="shared" si="746"/>
        <v/>
      </c>
      <c r="CF466" s="239" t="str">
        <f t="shared" si="747"/>
        <v/>
      </c>
      <c r="CG466" s="239" t="str">
        <f t="shared" si="748"/>
        <v/>
      </c>
      <c r="CH466" s="239" t="str">
        <f t="shared" si="749"/>
        <v/>
      </c>
      <c r="CI466" s="239" t="str">
        <f t="shared" si="750"/>
        <v/>
      </c>
      <c r="CJ466" s="239" t="str">
        <f t="shared" si="751"/>
        <v/>
      </c>
      <c r="CK466" s="239" t="str">
        <f t="shared" si="752"/>
        <v/>
      </c>
      <c r="CL466" s="239" t="str">
        <f t="shared" si="753"/>
        <v/>
      </c>
      <c r="CM466" s="239" t="str">
        <f t="shared" si="754"/>
        <v/>
      </c>
      <c r="CN466" s="239" t="str">
        <f t="shared" si="755"/>
        <v/>
      </c>
      <c r="CP466" s="239" t="str">
        <f t="shared" si="756"/>
        <v/>
      </c>
      <c r="CQ466" s="239" t="str">
        <f t="shared" si="757"/>
        <v/>
      </c>
      <c r="CR466" s="239" t="str">
        <f t="shared" si="758"/>
        <v/>
      </c>
      <c r="CS466" s="239" t="str">
        <f t="shared" si="759"/>
        <v>1er trimestre</v>
      </c>
      <c r="CT466" s="239" t="str">
        <f t="shared" si="760"/>
        <v/>
      </c>
      <c r="CU466" s="239" t="str">
        <f t="shared" si="761"/>
        <v/>
      </c>
      <c r="CV466" s="239" t="str">
        <f t="shared" si="762"/>
        <v/>
      </c>
      <c r="CW466" s="239" t="str">
        <f t="shared" si="763"/>
        <v/>
      </c>
      <c r="CX466" s="239" t="str">
        <f t="shared" si="764"/>
        <v/>
      </c>
      <c r="CY466" s="239" t="str">
        <f t="shared" si="765"/>
        <v/>
      </c>
      <c r="CZ466" s="239" t="str">
        <f t="shared" si="766"/>
        <v/>
      </c>
      <c r="DA466" s="239" t="str">
        <f t="shared" si="767"/>
        <v/>
      </c>
      <c r="DB466" s="239" t="str">
        <f t="shared" si="768"/>
        <v/>
      </c>
      <c r="DC466" s="239" t="str">
        <f t="shared" si="769"/>
        <v/>
      </c>
      <c r="DD466" s="239" t="str">
        <f t="shared" si="770"/>
        <v/>
      </c>
      <c r="DE466" s="239" t="str">
        <f t="shared" si="771"/>
        <v/>
      </c>
      <c r="DF466" s="239" t="str">
        <f t="shared" si="772"/>
        <v/>
      </c>
      <c r="DG466" s="239" t="str">
        <f t="shared" si="773"/>
        <v/>
      </c>
      <c r="DH466" s="239" t="str">
        <f t="shared" si="774"/>
        <v/>
      </c>
      <c r="DI466" s="239" t="str">
        <f t="shared" si="775"/>
        <v/>
      </c>
      <c r="DJ466" s="239" t="str">
        <f t="shared" si="776"/>
        <v/>
      </c>
      <c r="DK466" s="239" t="str">
        <f t="shared" si="777"/>
        <v/>
      </c>
      <c r="DL466" s="239" t="str">
        <f t="shared" si="778"/>
        <v/>
      </c>
      <c r="DM466" s="239" t="str">
        <f t="shared" si="779"/>
        <v/>
      </c>
      <c r="DN466" s="239" t="str">
        <f t="shared" si="780"/>
        <v/>
      </c>
      <c r="DO466" s="239" t="str">
        <f t="shared" si="781"/>
        <v/>
      </c>
      <c r="DP466" s="239" t="str">
        <f t="shared" si="782"/>
        <v/>
      </c>
    </row>
    <row r="467" spans="1:120" ht="27" hidden="1" customHeight="1" x14ac:dyDescent="0.25">
      <c r="A467" s="53" t="s">
        <v>4509</v>
      </c>
      <c r="B467" s="53">
        <v>130</v>
      </c>
      <c r="C467" s="53" t="s">
        <v>58</v>
      </c>
      <c r="D467" s="53" t="s">
        <v>1963</v>
      </c>
      <c r="E467" s="49">
        <v>3</v>
      </c>
      <c r="F467" s="53" t="s">
        <v>1991</v>
      </c>
      <c r="G467" s="53" t="str">
        <f t="shared" si="784"/>
        <v>130-2</v>
      </c>
      <c r="H467" s="53" t="s">
        <v>94</v>
      </c>
      <c r="I467" s="53" t="s">
        <v>76</v>
      </c>
      <c r="J467" s="53" t="s">
        <v>80</v>
      </c>
      <c r="K467" s="53" t="s">
        <v>80</v>
      </c>
      <c r="L467" s="53" t="s">
        <v>80</v>
      </c>
      <c r="M467" s="53" t="s">
        <v>80</v>
      </c>
      <c r="N467" s="53" t="s">
        <v>80</v>
      </c>
      <c r="O467" s="53" t="s">
        <v>80</v>
      </c>
      <c r="P467" s="53" t="s">
        <v>109</v>
      </c>
      <c r="Q467" s="52">
        <v>0.22</v>
      </c>
      <c r="R467" s="52">
        <f>+Q467*Q464</f>
        <v>5.5E-2</v>
      </c>
      <c r="S467" s="53">
        <v>2</v>
      </c>
      <c r="T467" s="53" t="s">
        <v>84</v>
      </c>
      <c r="U467" s="53" t="s">
        <v>110</v>
      </c>
      <c r="V467" s="74">
        <v>44984</v>
      </c>
      <c r="W467" s="74">
        <v>45044</v>
      </c>
      <c r="X467" s="76" t="s">
        <v>1967</v>
      </c>
      <c r="Y467" s="49" t="s">
        <v>167</v>
      </c>
      <c r="Z467" s="59" t="s">
        <v>100</v>
      </c>
      <c r="AA467" s="60">
        <v>1</v>
      </c>
      <c r="AB467" s="217" t="s">
        <v>1977</v>
      </c>
      <c r="AC467" s="211">
        <v>45044</v>
      </c>
      <c r="AD467" s="60">
        <v>1</v>
      </c>
      <c r="AE467" s="62" t="s">
        <v>1992</v>
      </c>
      <c r="AF467" s="211">
        <v>45044</v>
      </c>
      <c r="AG467" s="60" t="s">
        <v>79</v>
      </c>
      <c r="AH467" s="60">
        <v>1</v>
      </c>
      <c r="AI467" s="52">
        <f t="shared" si="701"/>
        <v>5.5E-2</v>
      </c>
      <c r="AJ467" s="52">
        <f t="shared" ref="AJ467:AJ470" si="785">+AI467/R467</f>
        <v>1</v>
      </c>
      <c r="AK467" s="52"/>
      <c r="AL467" s="239" t="str">
        <f t="shared" si="720"/>
        <v/>
      </c>
      <c r="AM467" s="239" t="str">
        <f t="shared" si="721"/>
        <v/>
      </c>
      <c r="AN467" s="239" t="str">
        <f t="shared" si="722"/>
        <v/>
      </c>
      <c r="AO467" s="239">
        <f t="shared" si="723"/>
        <v>1</v>
      </c>
      <c r="AP467" s="239" t="str">
        <f t="shared" si="724"/>
        <v/>
      </c>
      <c r="AQ467" s="239" t="str">
        <f t="shared" si="725"/>
        <v/>
      </c>
      <c r="AR467" s="239" t="str">
        <f t="shared" si="726"/>
        <v/>
      </c>
      <c r="AS467" s="239" t="str">
        <f t="shared" si="727"/>
        <v/>
      </c>
      <c r="AT467" s="239" t="str">
        <f t="shared" si="728"/>
        <v/>
      </c>
      <c r="AU467" s="239" t="str">
        <f t="shared" si="702"/>
        <v/>
      </c>
      <c r="AV467" s="239" t="str">
        <f t="shared" si="703"/>
        <v/>
      </c>
      <c r="AW467" s="239" t="str">
        <f t="shared" si="704"/>
        <v/>
      </c>
      <c r="AX467" s="239" t="str">
        <f t="shared" si="705"/>
        <v/>
      </c>
      <c r="AY467" s="239" t="str">
        <f t="shared" si="706"/>
        <v/>
      </c>
      <c r="AZ467" s="239" t="str">
        <f t="shared" si="707"/>
        <v/>
      </c>
      <c r="BA467" s="239" t="str">
        <f t="shared" si="708"/>
        <v/>
      </c>
      <c r="BB467" s="239" t="str">
        <f t="shared" si="709"/>
        <v/>
      </c>
      <c r="BC467" s="239" t="str">
        <f t="shared" si="710"/>
        <v/>
      </c>
      <c r="BD467" s="239" t="str">
        <f t="shared" si="711"/>
        <v/>
      </c>
      <c r="BE467" s="239" t="str">
        <f t="shared" si="712"/>
        <v/>
      </c>
      <c r="BF467" s="239" t="str">
        <f t="shared" si="713"/>
        <v/>
      </c>
      <c r="BG467" s="239" t="str">
        <f t="shared" si="714"/>
        <v/>
      </c>
      <c r="BH467" s="239" t="str">
        <f t="shared" si="715"/>
        <v/>
      </c>
      <c r="BI467" s="239" t="str">
        <f t="shared" si="716"/>
        <v/>
      </c>
      <c r="BJ467" s="239" t="str">
        <f t="shared" si="717"/>
        <v/>
      </c>
      <c r="BK467" s="239" t="str">
        <f t="shared" si="718"/>
        <v/>
      </c>
      <c r="BL467" s="239" t="str">
        <f t="shared" si="719"/>
        <v/>
      </c>
      <c r="BN467" s="239" t="str">
        <f t="shared" si="729"/>
        <v/>
      </c>
      <c r="BO467" s="239" t="str">
        <f t="shared" si="730"/>
        <v/>
      </c>
      <c r="BP467" s="239" t="str">
        <f t="shared" si="731"/>
        <v/>
      </c>
      <c r="BQ467" s="239">
        <f t="shared" si="732"/>
        <v>1</v>
      </c>
      <c r="BR467" s="239" t="str">
        <f t="shared" si="733"/>
        <v/>
      </c>
      <c r="BS467" s="239" t="str">
        <f t="shared" si="734"/>
        <v/>
      </c>
      <c r="BT467" s="239" t="str">
        <f t="shared" si="735"/>
        <v/>
      </c>
      <c r="BU467" s="239" t="str">
        <f t="shared" si="736"/>
        <v/>
      </c>
      <c r="BV467" s="239" t="str">
        <f t="shared" si="737"/>
        <v/>
      </c>
      <c r="BW467" s="239" t="str">
        <f t="shared" si="738"/>
        <v/>
      </c>
      <c r="BX467" s="239" t="str">
        <f t="shared" si="739"/>
        <v/>
      </c>
      <c r="BY467" s="239" t="str">
        <f t="shared" si="740"/>
        <v/>
      </c>
      <c r="BZ467" s="239" t="str">
        <f t="shared" si="741"/>
        <v/>
      </c>
      <c r="CA467" s="239" t="str">
        <f t="shared" si="742"/>
        <v/>
      </c>
      <c r="CB467" s="239" t="str">
        <f t="shared" si="743"/>
        <v/>
      </c>
      <c r="CC467" s="239" t="str">
        <f t="shared" si="744"/>
        <v/>
      </c>
      <c r="CD467" s="239" t="str">
        <f t="shared" si="745"/>
        <v/>
      </c>
      <c r="CE467" s="239" t="str">
        <f t="shared" si="746"/>
        <v/>
      </c>
      <c r="CF467" s="239" t="str">
        <f t="shared" si="747"/>
        <v/>
      </c>
      <c r="CG467" s="239" t="str">
        <f t="shared" si="748"/>
        <v/>
      </c>
      <c r="CH467" s="239" t="str">
        <f t="shared" si="749"/>
        <v/>
      </c>
      <c r="CI467" s="239" t="str">
        <f t="shared" si="750"/>
        <v/>
      </c>
      <c r="CJ467" s="239" t="str">
        <f t="shared" si="751"/>
        <v/>
      </c>
      <c r="CK467" s="239" t="str">
        <f t="shared" si="752"/>
        <v/>
      </c>
      <c r="CL467" s="239" t="str">
        <f t="shared" si="753"/>
        <v/>
      </c>
      <c r="CM467" s="239" t="str">
        <f t="shared" si="754"/>
        <v/>
      </c>
      <c r="CN467" s="239" t="str">
        <f t="shared" si="755"/>
        <v/>
      </c>
      <c r="CP467" s="239" t="str">
        <f t="shared" si="756"/>
        <v/>
      </c>
      <c r="CQ467" s="239" t="str">
        <f t="shared" si="757"/>
        <v/>
      </c>
      <c r="CR467" s="239" t="str">
        <f t="shared" si="758"/>
        <v/>
      </c>
      <c r="CS467" s="239" t="str">
        <f t="shared" si="759"/>
        <v>2do trimestre</v>
      </c>
      <c r="CT467" s="239" t="str">
        <f t="shared" si="760"/>
        <v/>
      </c>
      <c r="CU467" s="239" t="str">
        <f t="shared" si="761"/>
        <v/>
      </c>
      <c r="CV467" s="239" t="str">
        <f t="shared" si="762"/>
        <v/>
      </c>
      <c r="CW467" s="239" t="str">
        <f t="shared" si="763"/>
        <v/>
      </c>
      <c r="CX467" s="239" t="str">
        <f t="shared" si="764"/>
        <v/>
      </c>
      <c r="CY467" s="239" t="str">
        <f t="shared" si="765"/>
        <v/>
      </c>
      <c r="CZ467" s="239" t="str">
        <f t="shared" si="766"/>
        <v/>
      </c>
      <c r="DA467" s="239" t="str">
        <f t="shared" si="767"/>
        <v/>
      </c>
      <c r="DB467" s="239" t="str">
        <f t="shared" si="768"/>
        <v/>
      </c>
      <c r="DC467" s="239" t="str">
        <f t="shared" si="769"/>
        <v/>
      </c>
      <c r="DD467" s="239" t="str">
        <f t="shared" si="770"/>
        <v/>
      </c>
      <c r="DE467" s="239" t="str">
        <f t="shared" si="771"/>
        <v/>
      </c>
      <c r="DF467" s="239" t="str">
        <f t="shared" si="772"/>
        <v/>
      </c>
      <c r="DG467" s="239" t="str">
        <f t="shared" si="773"/>
        <v/>
      </c>
      <c r="DH467" s="239" t="str">
        <f t="shared" si="774"/>
        <v/>
      </c>
      <c r="DI467" s="239" t="str">
        <f t="shared" si="775"/>
        <v/>
      </c>
      <c r="DJ467" s="239" t="str">
        <f t="shared" si="776"/>
        <v/>
      </c>
      <c r="DK467" s="239" t="str">
        <f t="shared" si="777"/>
        <v/>
      </c>
      <c r="DL467" s="239" t="str">
        <f t="shared" si="778"/>
        <v/>
      </c>
      <c r="DM467" s="239" t="str">
        <f t="shared" si="779"/>
        <v/>
      </c>
      <c r="DN467" s="239" t="str">
        <f t="shared" si="780"/>
        <v/>
      </c>
      <c r="DO467" s="239" t="str">
        <f t="shared" si="781"/>
        <v/>
      </c>
      <c r="DP467" s="239" t="str">
        <f t="shared" si="782"/>
        <v/>
      </c>
    </row>
    <row r="468" spans="1:120" ht="31.5" hidden="1" customHeight="1" x14ac:dyDescent="0.25">
      <c r="A468" s="53" t="s">
        <v>4509</v>
      </c>
      <c r="B468" s="53">
        <v>130</v>
      </c>
      <c r="C468" s="53" t="s">
        <v>58</v>
      </c>
      <c r="D468" s="53" t="s">
        <v>1963</v>
      </c>
      <c r="E468" s="49">
        <v>3</v>
      </c>
      <c r="F468" s="53" t="s">
        <v>1993</v>
      </c>
      <c r="G468" s="53" t="str">
        <f t="shared" si="784"/>
        <v>130-2</v>
      </c>
      <c r="H468" s="53" t="s">
        <v>94</v>
      </c>
      <c r="I468" s="53" t="s">
        <v>76</v>
      </c>
      <c r="J468" s="53" t="s">
        <v>80</v>
      </c>
      <c r="K468" s="53" t="s">
        <v>80</v>
      </c>
      <c r="L468" s="53" t="s">
        <v>80</v>
      </c>
      <c r="M468" s="53" t="s">
        <v>80</v>
      </c>
      <c r="N468" s="53" t="s">
        <v>80</v>
      </c>
      <c r="O468" s="53" t="s">
        <v>80</v>
      </c>
      <c r="P468" s="53" t="s">
        <v>114</v>
      </c>
      <c r="Q468" s="52">
        <v>0.59</v>
      </c>
      <c r="R468" s="52">
        <f>+Q468*Q464</f>
        <v>0.14749999999999999</v>
      </c>
      <c r="S468" s="53">
        <v>4</v>
      </c>
      <c r="T468" s="53" t="s">
        <v>84</v>
      </c>
      <c r="U468" s="53" t="s">
        <v>115</v>
      </c>
      <c r="V468" s="152">
        <v>45048</v>
      </c>
      <c r="W468" s="71">
        <v>45260</v>
      </c>
      <c r="X468" s="76" t="s">
        <v>1967</v>
      </c>
      <c r="Y468" s="49" t="s">
        <v>87</v>
      </c>
      <c r="Z468" s="59" t="s">
        <v>100</v>
      </c>
      <c r="AA468" s="52">
        <v>1</v>
      </c>
      <c r="AB468" s="200" t="s">
        <v>1994</v>
      </c>
      <c r="AC468" s="202">
        <v>45260</v>
      </c>
      <c r="AD468" s="52">
        <v>1</v>
      </c>
      <c r="AE468" s="200" t="s">
        <v>1984</v>
      </c>
      <c r="AF468" s="202">
        <v>45260</v>
      </c>
      <c r="AG468" s="52" t="s">
        <v>125</v>
      </c>
      <c r="AH468" s="52">
        <v>0.95</v>
      </c>
      <c r="AI468" s="52">
        <f t="shared" si="701"/>
        <v>0.14749999999999999</v>
      </c>
      <c r="AJ468" s="52">
        <f t="shared" si="785"/>
        <v>1</v>
      </c>
      <c r="AK468" s="52"/>
      <c r="AL468" s="239" t="str">
        <f t="shared" si="720"/>
        <v/>
      </c>
      <c r="AM468" s="239" t="str">
        <f t="shared" si="721"/>
        <v/>
      </c>
      <c r="AN468" s="239" t="str">
        <f t="shared" si="722"/>
        <v/>
      </c>
      <c r="AO468" s="239">
        <f t="shared" si="723"/>
        <v>1</v>
      </c>
      <c r="AP468" s="239" t="str">
        <f t="shared" si="724"/>
        <v/>
      </c>
      <c r="AQ468" s="239" t="str">
        <f t="shared" si="725"/>
        <v/>
      </c>
      <c r="AR468" s="239" t="str">
        <f t="shared" si="726"/>
        <v/>
      </c>
      <c r="AS468" s="239" t="str">
        <f t="shared" si="727"/>
        <v/>
      </c>
      <c r="AT468" s="239" t="str">
        <f t="shared" si="728"/>
        <v/>
      </c>
      <c r="AU468" s="239" t="str">
        <f t="shared" si="702"/>
        <v/>
      </c>
      <c r="AV468" s="239" t="str">
        <f t="shared" si="703"/>
        <v/>
      </c>
      <c r="AW468" s="239" t="str">
        <f t="shared" si="704"/>
        <v/>
      </c>
      <c r="AX468" s="239" t="str">
        <f t="shared" si="705"/>
        <v/>
      </c>
      <c r="AY468" s="239" t="str">
        <f t="shared" si="706"/>
        <v/>
      </c>
      <c r="AZ468" s="239" t="str">
        <f t="shared" si="707"/>
        <v/>
      </c>
      <c r="BA468" s="239" t="str">
        <f t="shared" si="708"/>
        <v/>
      </c>
      <c r="BB468" s="239" t="str">
        <f t="shared" si="709"/>
        <v/>
      </c>
      <c r="BC468" s="239" t="str">
        <f t="shared" si="710"/>
        <v/>
      </c>
      <c r="BD468" s="239" t="str">
        <f t="shared" si="711"/>
        <v/>
      </c>
      <c r="BE468" s="239" t="str">
        <f t="shared" si="712"/>
        <v/>
      </c>
      <c r="BF468" s="239" t="str">
        <f t="shared" si="713"/>
        <v/>
      </c>
      <c r="BG468" s="239" t="str">
        <f t="shared" si="714"/>
        <v/>
      </c>
      <c r="BH468" s="239" t="str">
        <f t="shared" si="715"/>
        <v/>
      </c>
      <c r="BI468" s="239" t="str">
        <f t="shared" si="716"/>
        <v/>
      </c>
      <c r="BJ468" s="239" t="str">
        <f t="shared" si="717"/>
        <v/>
      </c>
      <c r="BK468" s="239" t="str">
        <f t="shared" si="718"/>
        <v/>
      </c>
      <c r="BL468" s="239" t="str">
        <f t="shared" si="719"/>
        <v/>
      </c>
      <c r="BN468" s="239" t="str">
        <f t="shared" si="729"/>
        <v/>
      </c>
      <c r="BO468" s="239" t="str">
        <f t="shared" si="730"/>
        <v/>
      </c>
      <c r="BP468" s="239" t="str">
        <f t="shared" si="731"/>
        <v/>
      </c>
      <c r="BQ468" s="239">
        <f t="shared" si="732"/>
        <v>0.95</v>
      </c>
      <c r="BR468" s="239" t="str">
        <f t="shared" si="733"/>
        <v/>
      </c>
      <c r="BS468" s="239" t="str">
        <f t="shared" si="734"/>
        <v/>
      </c>
      <c r="BT468" s="239" t="str">
        <f t="shared" si="735"/>
        <v/>
      </c>
      <c r="BU468" s="239" t="str">
        <f t="shared" si="736"/>
        <v/>
      </c>
      <c r="BV468" s="239" t="str">
        <f t="shared" si="737"/>
        <v/>
      </c>
      <c r="BW468" s="239" t="str">
        <f t="shared" si="738"/>
        <v/>
      </c>
      <c r="BX468" s="239" t="str">
        <f t="shared" si="739"/>
        <v/>
      </c>
      <c r="BY468" s="239" t="str">
        <f t="shared" si="740"/>
        <v/>
      </c>
      <c r="BZ468" s="239" t="str">
        <f t="shared" si="741"/>
        <v/>
      </c>
      <c r="CA468" s="239" t="str">
        <f t="shared" si="742"/>
        <v/>
      </c>
      <c r="CB468" s="239" t="str">
        <f t="shared" si="743"/>
        <v/>
      </c>
      <c r="CC468" s="239" t="str">
        <f t="shared" si="744"/>
        <v/>
      </c>
      <c r="CD468" s="239" t="str">
        <f t="shared" si="745"/>
        <v/>
      </c>
      <c r="CE468" s="239" t="str">
        <f t="shared" si="746"/>
        <v/>
      </c>
      <c r="CF468" s="239" t="str">
        <f t="shared" si="747"/>
        <v/>
      </c>
      <c r="CG468" s="239" t="str">
        <f t="shared" si="748"/>
        <v/>
      </c>
      <c r="CH468" s="239" t="str">
        <f t="shared" si="749"/>
        <v/>
      </c>
      <c r="CI468" s="239" t="str">
        <f t="shared" si="750"/>
        <v/>
      </c>
      <c r="CJ468" s="239" t="str">
        <f t="shared" si="751"/>
        <v/>
      </c>
      <c r="CK468" s="239" t="str">
        <f t="shared" si="752"/>
        <v/>
      </c>
      <c r="CL468" s="239" t="str">
        <f t="shared" si="753"/>
        <v/>
      </c>
      <c r="CM468" s="239" t="str">
        <f t="shared" si="754"/>
        <v/>
      </c>
      <c r="CN468" s="239" t="str">
        <f t="shared" si="755"/>
        <v/>
      </c>
      <c r="CP468" s="239" t="str">
        <f t="shared" si="756"/>
        <v/>
      </c>
      <c r="CQ468" s="239" t="str">
        <f t="shared" si="757"/>
        <v/>
      </c>
      <c r="CR468" s="239" t="str">
        <f t="shared" si="758"/>
        <v/>
      </c>
      <c r="CS468" s="239" t="str">
        <f t="shared" si="759"/>
        <v>4to Trimestre</v>
      </c>
      <c r="CT468" s="239" t="str">
        <f t="shared" si="760"/>
        <v/>
      </c>
      <c r="CU468" s="239" t="str">
        <f t="shared" si="761"/>
        <v/>
      </c>
      <c r="CV468" s="239" t="str">
        <f t="shared" si="762"/>
        <v/>
      </c>
      <c r="CW468" s="239" t="str">
        <f t="shared" si="763"/>
        <v/>
      </c>
      <c r="CX468" s="239" t="str">
        <f t="shared" si="764"/>
        <v/>
      </c>
      <c r="CY468" s="239" t="str">
        <f t="shared" si="765"/>
        <v/>
      </c>
      <c r="CZ468" s="239" t="str">
        <f t="shared" si="766"/>
        <v/>
      </c>
      <c r="DA468" s="239" t="str">
        <f t="shared" si="767"/>
        <v/>
      </c>
      <c r="DB468" s="239" t="str">
        <f t="shared" si="768"/>
        <v/>
      </c>
      <c r="DC468" s="239" t="str">
        <f t="shared" si="769"/>
        <v/>
      </c>
      <c r="DD468" s="239" t="str">
        <f t="shared" si="770"/>
        <v/>
      </c>
      <c r="DE468" s="239" t="str">
        <f t="shared" si="771"/>
        <v/>
      </c>
      <c r="DF468" s="239" t="str">
        <f t="shared" si="772"/>
        <v/>
      </c>
      <c r="DG468" s="239" t="str">
        <f t="shared" si="773"/>
        <v/>
      </c>
      <c r="DH468" s="239" t="str">
        <f t="shared" si="774"/>
        <v/>
      </c>
      <c r="DI468" s="239" t="str">
        <f t="shared" si="775"/>
        <v/>
      </c>
      <c r="DJ468" s="239" t="str">
        <f t="shared" si="776"/>
        <v/>
      </c>
      <c r="DK468" s="239" t="str">
        <f t="shared" si="777"/>
        <v/>
      </c>
      <c r="DL468" s="239" t="str">
        <f t="shared" si="778"/>
        <v/>
      </c>
      <c r="DM468" s="239" t="str">
        <f t="shared" si="779"/>
        <v/>
      </c>
      <c r="DN468" s="239" t="str">
        <f t="shared" si="780"/>
        <v/>
      </c>
      <c r="DO468" s="239" t="str">
        <f t="shared" si="781"/>
        <v/>
      </c>
      <c r="DP468" s="239" t="str">
        <f t="shared" si="782"/>
        <v/>
      </c>
    </row>
    <row r="469" spans="1:120" ht="35.25" hidden="1" customHeight="1" x14ac:dyDescent="0.25">
      <c r="A469" s="53" t="s">
        <v>4509</v>
      </c>
      <c r="B469" s="53">
        <v>130</v>
      </c>
      <c r="C469" s="53" t="s">
        <v>58</v>
      </c>
      <c r="D469" s="53" t="s">
        <v>1963</v>
      </c>
      <c r="E469" s="49">
        <v>3</v>
      </c>
      <c r="F469" s="53" t="s">
        <v>1995</v>
      </c>
      <c r="G469" s="53" t="str">
        <f t="shared" si="784"/>
        <v>130-2</v>
      </c>
      <c r="H469" s="53" t="s">
        <v>94</v>
      </c>
      <c r="I469" s="53" t="s">
        <v>76</v>
      </c>
      <c r="J469" s="53" t="s">
        <v>80</v>
      </c>
      <c r="K469" s="53" t="s">
        <v>80</v>
      </c>
      <c r="L469" s="53" t="s">
        <v>80</v>
      </c>
      <c r="M469" s="53" t="s">
        <v>80</v>
      </c>
      <c r="N469" s="53" t="s">
        <v>80</v>
      </c>
      <c r="O469" s="53" t="s">
        <v>80</v>
      </c>
      <c r="P469" s="53" t="s">
        <v>119</v>
      </c>
      <c r="Q469" s="52">
        <v>0.06</v>
      </c>
      <c r="R469" s="52">
        <f>+Q469*Q464</f>
        <v>1.4999999999999999E-2</v>
      </c>
      <c r="S469" s="53">
        <v>2</v>
      </c>
      <c r="T469" s="53" t="s">
        <v>84</v>
      </c>
      <c r="U469" s="53" t="s">
        <v>96</v>
      </c>
      <c r="V469" s="71">
        <v>45261</v>
      </c>
      <c r="W469" s="71">
        <v>45268</v>
      </c>
      <c r="X469" s="76" t="s">
        <v>1980</v>
      </c>
      <c r="Y469" s="49" t="s">
        <v>87</v>
      </c>
      <c r="Z469" s="59" t="s">
        <v>100</v>
      </c>
      <c r="AA469" s="52">
        <v>1</v>
      </c>
      <c r="AB469" s="200" t="s">
        <v>1996</v>
      </c>
      <c r="AC469" s="202">
        <v>45261</v>
      </c>
      <c r="AD469" s="52">
        <v>1</v>
      </c>
      <c r="AE469" s="200" t="s">
        <v>1984</v>
      </c>
      <c r="AF469" s="202">
        <v>45261</v>
      </c>
      <c r="AG469" s="52" t="s">
        <v>125</v>
      </c>
      <c r="AH469" s="52">
        <v>0.95</v>
      </c>
      <c r="AI469" s="52">
        <f t="shared" si="701"/>
        <v>1.4999999999999999E-2</v>
      </c>
      <c r="AJ469" s="52">
        <f t="shared" si="785"/>
        <v>1</v>
      </c>
      <c r="AK469" s="52"/>
      <c r="AL469" s="239" t="str">
        <f t="shared" si="720"/>
        <v/>
      </c>
      <c r="AM469" s="239" t="str">
        <f t="shared" si="721"/>
        <v/>
      </c>
      <c r="AN469" s="239" t="str">
        <f t="shared" si="722"/>
        <v/>
      </c>
      <c r="AO469" s="239">
        <f t="shared" si="723"/>
        <v>1</v>
      </c>
      <c r="AP469" s="239" t="str">
        <f t="shared" si="724"/>
        <v/>
      </c>
      <c r="AQ469" s="239" t="str">
        <f t="shared" si="725"/>
        <v/>
      </c>
      <c r="AR469" s="239" t="str">
        <f t="shared" si="726"/>
        <v/>
      </c>
      <c r="AS469" s="239" t="str">
        <f t="shared" si="727"/>
        <v/>
      </c>
      <c r="AT469" s="239" t="str">
        <f t="shared" si="728"/>
        <v/>
      </c>
      <c r="AU469" s="239" t="str">
        <f t="shared" si="702"/>
        <v/>
      </c>
      <c r="AV469" s="239" t="str">
        <f t="shared" si="703"/>
        <v/>
      </c>
      <c r="AW469" s="239" t="str">
        <f t="shared" si="704"/>
        <v/>
      </c>
      <c r="AX469" s="239" t="str">
        <f t="shared" si="705"/>
        <v/>
      </c>
      <c r="AY469" s="239" t="str">
        <f t="shared" si="706"/>
        <v/>
      </c>
      <c r="AZ469" s="239" t="str">
        <f t="shared" si="707"/>
        <v/>
      </c>
      <c r="BA469" s="239" t="str">
        <f t="shared" si="708"/>
        <v/>
      </c>
      <c r="BB469" s="239" t="str">
        <f t="shared" si="709"/>
        <v/>
      </c>
      <c r="BC469" s="239" t="str">
        <f t="shared" si="710"/>
        <v/>
      </c>
      <c r="BD469" s="239" t="str">
        <f t="shared" si="711"/>
        <v/>
      </c>
      <c r="BE469" s="239" t="str">
        <f t="shared" si="712"/>
        <v/>
      </c>
      <c r="BF469" s="239" t="str">
        <f t="shared" si="713"/>
        <v/>
      </c>
      <c r="BG469" s="239" t="str">
        <f t="shared" si="714"/>
        <v/>
      </c>
      <c r="BH469" s="239" t="str">
        <f t="shared" si="715"/>
        <v/>
      </c>
      <c r="BI469" s="239" t="str">
        <f t="shared" si="716"/>
        <v/>
      </c>
      <c r="BJ469" s="239" t="str">
        <f t="shared" si="717"/>
        <v/>
      </c>
      <c r="BK469" s="239" t="str">
        <f t="shared" si="718"/>
        <v/>
      </c>
      <c r="BL469" s="239" t="str">
        <f t="shared" si="719"/>
        <v/>
      </c>
      <c r="BN469" s="239" t="str">
        <f t="shared" si="729"/>
        <v/>
      </c>
      <c r="BO469" s="239" t="str">
        <f t="shared" si="730"/>
        <v/>
      </c>
      <c r="BP469" s="239" t="str">
        <f t="shared" si="731"/>
        <v/>
      </c>
      <c r="BQ469" s="239">
        <f t="shared" si="732"/>
        <v>0.95</v>
      </c>
      <c r="BR469" s="239" t="str">
        <f t="shared" si="733"/>
        <v/>
      </c>
      <c r="BS469" s="239" t="str">
        <f t="shared" si="734"/>
        <v/>
      </c>
      <c r="BT469" s="239" t="str">
        <f t="shared" si="735"/>
        <v/>
      </c>
      <c r="BU469" s="239" t="str">
        <f t="shared" si="736"/>
        <v/>
      </c>
      <c r="BV469" s="239" t="str">
        <f t="shared" si="737"/>
        <v/>
      </c>
      <c r="BW469" s="239" t="str">
        <f t="shared" si="738"/>
        <v/>
      </c>
      <c r="BX469" s="239" t="str">
        <f t="shared" si="739"/>
        <v/>
      </c>
      <c r="BY469" s="239" t="str">
        <f t="shared" si="740"/>
        <v/>
      </c>
      <c r="BZ469" s="239" t="str">
        <f t="shared" si="741"/>
        <v/>
      </c>
      <c r="CA469" s="239" t="str">
        <f t="shared" si="742"/>
        <v/>
      </c>
      <c r="CB469" s="239" t="str">
        <f t="shared" si="743"/>
        <v/>
      </c>
      <c r="CC469" s="239" t="str">
        <f t="shared" si="744"/>
        <v/>
      </c>
      <c r="CD469" s="239" t="str">
        <f t="shared" si="745"/>
        <v/>
      </c>
      <c r="CE469" s="239" t="str">
        <f t="shared" si="746"/>
        <v/>
      </c>
      <c r="CF469" s="239" t="str">
        <f t="shared" si="747"/>
        <v/>
      </c>
      <c r="CG469" s="239" t="str">
        <f t="shared" si="748"/>
        <v/>
      </c>
      <c r="CH469" s="239" t="str">
        <f t="shared" si="749"/>
        <v/>
      </c>
      <c r="CI469" s="239" t="str">
        <f t="shared" si="750"/>
        <v/>
      </c>
      <c r="CJ469" s="239" t="str">
        <f t="shared" si="751"/>
        <v/>
      </c>
      <c r="CK469" s="239" t="str">
        <f t="shared" si="752"/>
        <v/>
      </c>
      <c r="CL469" s="239" t="str">
        <f t="shared" si="753"/>
        <v/>
      </c>
      <c r="CM469" s="239" t="str">
        <f t="shared" si="754"/>
        <v/>
      </c>
      <c r="CN469" s="239" t="str">
        <f t="shared" si="755"/>
        <v/>
      </c>
      <c r="CP469" s="239" t="str">
        <f t="shared" si="756"/>
        <v/>
      </c>
      <c r="CQ469" s="239" t="str">
        <f t="shared" si="757"/>
        <v/>
      </c>
      <c r="CR469" s="239" t="str">
        <f t="shared" si="758"/>
        <v/>
      </c>
      <c r="CS469" s="239" t="str">
        <f t="shared" si="759"/>
        <v>4to Trimestre</v>
      </c>
      <c r="CT469" s="239" t="str">
        <f t="shared" si="760"/>
        <v/>
      </c>
      <c r="CU469" s="239" t="str">
        <f t="shared" si="761"/>
        <v/>
      </c>
      <c r="CV469" s="239" t="str">
        <f t="shared" si="762"/>
        <v/>
      </c>
      <c r="CW469" s="239" t="str">
        <f t="shared" si="763"/>
        <v/>
      </c>
      <c r="CX469" s="239" t="str">
        <f t="shared" si="764"/>
        <v/>
      </c>
      <c r="CY469" s="239" t="str">
        <f t="shared" si="765"/>
        <v/>
      </c>
      <c r="CZ469" s="239" t="str">
        <f t="shared" si="766"/>
        <v/>
      </c>
      <c r="DA469" s="239" t="str">
        <f t="shared" si="767"/>
        <v/>
      </c>
      <c r="DB469" s="239" t="str">
        <f t="shared" si="768"/>
        <v/>
      </c>
      <c r="DC469" s="239" t="str">
        <f t="shared" si="769"/>
        <v/>
      </c>
      <c r="DD469" s="239" t="str">
        <f t="shared" si="770"/>
        <v/>
      </c>
      <c r="DE469" s="239" t="str">
        <f t="shared" si="771"/>
        <v/>
      </c>
      <c r="DF469" s="239" t="str">
        <f t="shared" si="772"/>
        <v/>
      </c>
      <c r="DG469" s="239" t="str">
        <f t="shared" si="773"/>
        <v/>
      </c>
      <c r="DH469" s="239" t="str">
        <f t="shared" si="774"/>
        <v/>
      </c>
      <c r="DI469" s="239" t="str">
        <f t="shared" si="775"/>
        <v/>
      </c>
      <c r="DJ469" s="239" t="str">
        <f t="shared" si="776"/>
        <v/>
      </c>
      <c r="DK469" s="239" t="str">
        <f t="shared" si="777"/>
        <v/>
      </c>
      <c r="DL469" s="239" t="str">
        <f t="shared" si="778"/>
        <v/>
      </c>
      <c r="DM469" s="239" t="str">
        <f t="shared" si="779"/>
        <v/>
      </c>
      <c r="DN469" s="239" t="str">
        <f t="shared" si="780"/>
        <v/>
      </c>
      <c r="DO469" s="239" t="str">
        <f t="shared" si="781"/>
        <v/>
      </c>
      <c r="DP469" s="239" t="str">
        <f t="shared" si="782"/>
        <v/>
      </c>
    </row>
    <row r="470" spans="1:120" ht="35.25" hidden="1" customHeight="1" x14ac:dyDescent="0.25">
      <c r="A470" s="53" t="s">
        <v>4509</v>
      </c>
      <c r="B470" s="53">
        <v>130</v>
      </c>
      <c r="C470" s="53" t="s">
        <v>58</v>
      </c>
      <c r="D470" s="53" t="s">
        <v>1963</v>
      </c>
      <c r="E470" s="49">
        <v>3</v>
      </c>
      <c r="F470" s="53" t="s">
        <v>1997</v>
      </c>
      <c r="G470" s="53" t="str">
        <f t="shared" si="784"/>
        <v>130-2</v>
      </c>
      <c r="H470" s="53" t="s">
        <v>94</v>
      </c>
      <c r="I470" s="53" t="s">
        <v>76</v>
      </c>
      <c r="J470" s="53" t="s">
        <v>80</v>
      </c>
      <c r="K470" s="53" t="s">
        <v>80</v>
      </c>
      <c r="L470" s="53" t="s">
        <v>80</v>
      </c>
      <c r="M470" s="53" t="s">
        <v>80</v>
      </c>
      <c r="N470" s="53" t="s">
        <v>80</v>
      </c>
      <c r="O470" s="53" t="s">
        <v>80</v>
      </c>
      <c r="P470" s="53" t="s">
        <v>613</v>
      </c>
      <c r="Q470" s="52">
        <v>0.06</v>
      </c>
      <c r="R470" s="52">
        <f>+Q470*Q464</f>
        <v>1.4999999999999999E-2</v>
      </c>
      <c r="S470" s="53">
        <v>2</v>
      </c>
      <c r="T470" s="53" t="s">
        <v>84</v>
      </c>
      <c r="U470" s="53" t="s">
        <v>96</v>
      </c>
      <c r="V470" s="71">
        <v>45271</v>
      </c>
      <c r="W470" s="71">
        <v>45282</v>
      </c>
      <c r="X470" s="76" t="s">
        <v>1980</v>
      </c>
      <c r="Y470" s="49" t="s">
        <v>87</v>
      </c>
      <c r="Z470" s="59" t="s">
        <v>100</v>
      </c>
      <c r="AA470" s="52">
        <v>1</v>
      </c>
      <c r="AB470" s="200" t="s">
        <v>1968</v>
      </c>
      <c r="AC470" s="202">
        <v>45282</v>
      </c>
      <c r="AD470" s="52">
        <v>1</v>
      </c>
      <c r="AE470" s="200" t="s">
        <v>1984</v>
      </c>
      <c r="AF470" s="202">
        <v>45282</v>
      </c>
      <c r="AG470" s="52" t="s">
        <v>125</v>
      </c>
      <c r="AH470" s="52">
        <v>0.95</v>
      </c>
      <c r="AI470" s="52">
        <f t="shared" si="701"/>
        <v>1.4999999999999999E-2</v>
      </c>
      <c r="AJ470" s="52">
        <f t="shared" si="785"/>
        <v>1</v>
      </c>
      <c r="AK470" s="52"/>
      <c r="AL470" s="239" t="str">
        <f t="shared" si="720"/>
        <v/>
      </c>
      <c r="AM470" s="239" t="str">
        <f t="shared" si="721"/>
        <v/>
      </c>
      <c r="AN470" s="239" t="str">
        <f t="shared" si="722"/>
        <v/>
      </c>
      <c r="AO470" s="239">
        <f t="shared" si="723"/>
        <v>1</v>
      </c>
      <c r="AP470" s="239" t="str">
        <f t="shared" si="724"/>
        <v/>
      </c>
      <c r="AQ470" s="239" t="str">
        <f t="shared" si="725"/>
        <v/>
      </c>
      <c r="AR470" s="239" t="str">
        <f t="shared" si="726"/>
        <v/>
      </c>
      <c r="AS470" s="239" t="str">
        <f t="shared" si="727"/>
        <v/>
      </c>
      <c r="AT470" s="239" t="str">
        <f t="shared" si="728"/>
        <v/>
      </c>
      <c r="AU470" s="239" t="str">
        <f t="shared" si="702"/>
        <v/>
      </c>
      <c r="AV470" s="239" t="str">
        <f t="shared" si="703"/>
        <v/>
      </c>
      <c r="AW470" s="239" t="str">
        <f t="shared" si="704"/>
        <v/>
      </c>
      <c r="AX470" s="239" t="str">
        <f t="shared" si="705"/>
        <v/>
      </c>
      <c r="AY470" s="239" t="str">
        <f t="shared" si="706"/>
        <v/>
      </c>
      <c r="AZ470" s="239" t="str">
        <f t="shared" si="707"/>
        <v/>
      </c>
      <c r="BA470" s="239" t="str">
        <f t="shared" si="708"/>
        <v/>
      </c>
      <c r="BB470" s="239" t="str">
        <f t="shared" si="709"/>
        <v/>
      </c>
      <c r="BC470" s="239" t="str">
        <f t="shared" si="710"/>
        <v/>
      </c>
      <c r="BD470" s="239" t="str">
        <f t="shared" si="711"/>
        <v/>
      </c>
      <c r="BE470" s="239" t="str">
        <f t="shared" si="712"/>
        <v/>
      </c>
      <c r="BF470" s="239" t="str">
        <f t="shared" si="713"/>
        <v/>
      </c>
      <c r="BG470" s="239" t="str">
        <f t="shared" si="714"/>
        <v/>
      </c>
      <c r="BH470" s="239" t="str">
        <f t="shared" si="715"/>
        <v/>
      </c>
      <c r="BI470" s="239" t="str">
        <f t="shared" si="716"/>
        <v/>
      </c>
      <c r="BJ470" s="239" t="str">
        <f t="shared" si="717"/>
        <v/>
      </c>
      <c r="BK470" s="239" t="str">
        <f t="shared" si="718"/>
        <v/>
      </c>
      <c r="BL470" s="239" t="str">
        <f t="shared" si="719"/>
        <v/>
      </c>
      <c r="BN470" s="239" t="str">
        <f t="shared" si="729"/>
        <v/>
      </c>
      <c r="BO470" s="239" t="str">
        <f t="shared" si="730"/>
        <v/>
      </c>
      <c r="BP470" s="239" t="str">
        <f t="shared" si="731"/>
        <v/>
      </c>
      <c r="BQ470" s="239">
        <f t="shared" si="732"/>
        <v>0.95</v>
      </c>
      <c r="BR470" s="239" t="str">
        <f t="shared" si="733"/>
        <v/>
      </c>
      <c r="BS470" s="239" t="str">
        <f t="shared" si="734"/>
        <v/>
      </c>
      <c r="BT470" s="239" t="str">
        <f t="shared" si="735"/>
        <v/>
      </c>
      <c r="BU470" s="239" t="str">
        <f t="shared" si="736"/>
        <v/>
      </c>
      <c r="BV470" s="239" t="str">
        <f t="shared" si="737"/>
        <v/>
      </c>
      <c r="BW470" s="239" t="str">
        <f t="shared" si="738"/>
        <v/>
      </c>
      <c r="BX470" s="239" t="str">
        <f t="shared" si="739"/>
        <v/>
      </c>
      <c r="BY470" s="239" t="str">
        <f t="shared" si="740"/>
        <v/>
      </c>
      <c r="BZ470" s="239" t="str">
        <f t="shared" si="741"/>
        <v/>
      </c>
      <c r="CA470" s="239" t="str">
        <f t="shared" si="742"/>
        <v/>
      </c>
      <c r="CB470" s="239" t="str">
        <f t="shared" si="743"/>
        <v/>
      </c>
      <c r="CC470" s="239" t="str">
        <f t="shared" si="744"/>
        <v/>
      </c>
      <c r="CD470" s="239" t="str">
        <f t="shared" si="745"/>
        <v/>
      </c>
      <c r="CE470" s="239" t="str">
        <f t="shared" si="746"/>
        <v/>
      </c>
      <c r="CF470" s="239" t="str">
        <f t="shared" si="747"/>
        <v/>
      </c>
      <c r="CG470" s="239" t="str">
        <f t="shared" si="748"/>
        <v/>
      </c>
      <c r="CH470" s="239" t="str">
        <f t="shared" si="749"/>
        <v/>
      </c>
      <c r="CI470" s="239" t="str">
        <f t="shared" si="750"/>
        <v/>
      </c>
      <c r="CJ470" s="239" t="str">
        <f t="shared" si="751"/>
        <v/>
      </c>
      <c r="CK470" s="239" t="str">
        <f t="shared" si="752"/>
        <v/>
      </c>
      <c r="CL470" s="239" t="str">
        <f t="shared" si="753"/>
        <v/>
      </c>
      <c r="CM470" s="239" t="str">
        <f t="shared" si="754"/>
        <v/>
      </c>
      <c r="CN470" s="239" t="str">
        <f t="shared" si="755"/>
        <v/>
      </c>
      <c r="CP470" s="239" t="str">
        <f t="shared" si="756"/>
        <v/>
      </c>
      <c r="CQ470" s="239" t="str">
        <f t="shared" si="757"/>
        <v/>
      </c>
      <c r="CR470" s="239" t="str">
        <f t="shared" si="758"/>
        <v/>
      </c>
      <c r="CS470" s="239" t="str">
        <f t="shared" si="759"/>
        <v>4to Trimestre</v>
      </c>
      <c r="CT470" s="239" t="str">
        <f t="shared" si="760"/>
        <v/>
      </c>
      <c r="CU470" s="239" t="str">
        <f t="shared" si="761"/>
        <v/>
      </c>
      <c r="CV470" s="239" t="str">
        <f t="shared" si="762"/>
        <v/>
      </c>
      <c r="CW470" s="239" t="str">
        <f t="shared" si="763"/>
        <v/>
      </c>
      <c r="CX470" s="239" t="str">
        <f t="shared" si="764"/>
        <v/>
      </c>
      <c r="CY470" s="239" t="str">
        <f t="shared" si="765"/>
        <v/>
      </c>
      <c r="CZ470" s="239" t="str">
        <f t="shared" si="766"/>
        <v/>
      </c>
      <c r="DA470" s="239" t="str">
        <f t="shared" si="767"/>
        <v/>
      </c>
      <c r="DB470" s="239" t="str">
        <f t="shared" si="768"/>
        <v/>
      </c>
      <c r="DC470" s="239" t="str">
        <f t="shared" si="769"/>
        <v/>
      </c>
      <c r="DD470" s="239" t="str">
        <f t="shared" si="770"/>
        <v/>
      </c>
      <c r="DE470" s="239" t="str">
        <f t="shared" si="771"/>
        <v/>
      </c>
      <c r="DF470" s="239" t="str">
        <f t="shared" si="772"/>
        <v/>
      </c>
      <c r="DG470" s="239" t="str">
        <f t="shared" si="773"/>
        <v/>
      </c>
      <c r="DH470" s="239" t="str">
        <f t="shared" si="774"/>
        <v/>
      </c>
      <c r="DI470" s="239" t="str">
        <f t="shared" si="775"/>
        <v/>
      </c>
      <c r="DJ470" s="239" t="str">
        <f t="shared" si="776"/>
        <v/>
      </c>
      <c r="DK470" s="239" t="str">
        <f t="shared" si="777"/>
        <v/>
      </c>
      <c r="DL470" s="239" t="str">
        <f t="shared" si="778"/>
        <v/>
      </c>
      <c r="DM470" s="239" t="str">
        <f t="shared" si="779"/>
        <v/>
      </c>
      <c r="DN470" s="239" t="str">
        <f t="shared" si="780"/>
        <v/>
      </c>
      <c r="DO470" s="239" t="str">
        <f t="shared" si="781"/>
        <v/>
      </c>
      <c r="DP470" s="239" t="str">
        <f t="shared" si="782"/>
        <v/>
      </c>
    </row>
    <row r="471" spans="1:120" ht="35.25" hidden="1" customHeight="1" x14ac:dyDescent="0.25">
      <c r="A471" s="49" t="s">
        <v>4509</v>
      </c>
      <c r="B471" s="49">
        <v>130</v>
      </c>
      <c r="C471" s="49" t="s">
        <v>58</v>
      </c>
      <c r="D471" s="49" t="s">
        <v>1963</v>
      </c>
      <c r="E471" s="49">
        <v>3</v>
      </c>
      <c r="F471" s="49" t="s">
        <v>1998</v>
      </c>
      <c r="G471" s="49" t="str">
        <f t="shared" si="784"/>
        <v>130-3</v>
      </c>
      <c r="H471" s="49" t="s">
        <v>75</v>
      </c>
      <c r="I471" s="49" t="s">
        <v>76</v>
      </c>
      <c r="J471" s="49" t="s">
        <v>77</v>
      </c>
      <c r="K471" s="49" t="s">
        <v>78</v>
      </c>
      <c r="L471" s="49" t="s">
        <v>79</v>
      </c>
      <c r="M471" s="49" t="s">
        <v>80</v>
      </c>
      <c r="N471" s="49" t="s">
        <v>659</v>
      </c>
      <c r="O471" s="49" t="s">
        <v>82</v>
      </c>
      <c r="P471" s="49" t="s">
        <v>1999</v>
      </c>
      <c r="Q471" s="50">
        <v>0.15</v>
      </c>
      <c r="R471" s="50"/>
      <c r="S471" s="49">
        <v>1</v>
      </c>
      <c r="T471" s="49" t="s">
        <v>84</v>
      </c>
      <c r="U471" s="49" t="s">
        <v>1966</v>
      </c>
      <c r="V471" s="51">
        <v>44958</v>
      </c>
      <c r="W471" s="51">
        <v>45247</v>
      </c>
      <c r="X471" s="49" t="s">
        <v>2000</v>
      </c>
      <c r="Y471" s="49" t="s">
        <v>87</v>
      </c>
      <c r="Z471" s="59" t="s">
        <v>100</v>
      </c>
      <c r="AA471" s="52">
        <v>1</v>
      </c>
      <c r="AB471" s="200" t="s">
        <v>2001</v>
      </c>
      <c r="AC471" s="202">
        <v>45247</v>
      </c>
      <c r="AD471" s="52">
        <v>1</v>
      </c>
      <c r="AE471" s="200" t="s">
        <v>1969</v>
      </c>
      <c r="AF471" s="202">
        <v>45247</v>
      </c>
      <c r="AG471" s="52" t="s">
        <v>125</v>
      </c>
      <c r="AH471" s="52" t="s">
        <v>92</v>
      </c>
      <c r="AI471" s="52">
        <f t="shared" si="701"/>
        <v>0.15</v>
      </c>
      <c r="AJ471" s="52"/>
      <c r="AK471" s="52"/>
      <c r="AL471" s="239" t="str">
        <f t="shared" si="720"/>
        <v/>
      </c>
      <c r="AM471" s="239" t="str">
        <f t="shared" si="721"/>
        <v/>
      </c>
      <c r="AN471" s="239" t="str">
        <f t="shared" si="722"/>
        <v/>
      </c>
      <c r="AO471" s="239" t="str">
        <f t="shared" si="723"/>
        <v/>
      </c>
      <c r="AP471" s="239" t="str">
        <f t="shared" si="724"/>
        <v/>
      </c>
      <c r="AQ471" s="239" t="str">
        <f t="shared" si="725"/>
        <v/>
      </c>
      <c r="AR471" s="239" t="str">
        <f t="shared" si="726"/>
        <v/>
      </c>
      <c r="AS471" s="239" t="str">
        <f t="shared" si="727"/>
        <v/>
      </c>
      <c r="AT471" s="239" t="str">
        <f t="shared" si="728"/>
        <v/>
      </c>
      <c r="AU471" s="239" t="str">
        <f t="shared" si="702"/>
        <v/>
      </c>
      <c r="AV471" s="239" t="str">
        <f t="shared" si="703"/>
        <v/>
      </c>
      <c r="AW471" s="239" t="str">
        <f t="shared" si="704"/>
        <v/>
      </c>
      <c r="AX471" s="239" t="str">
        <f t="shared" si="705"/>
        <v/>
      </c>
      <c r="AY471" s="239" t="str">
        <f t="shared" si="706"/>
        <v/>
      </c>
      <c r="AZ471" s="239" t="str">
        <f t="shared" si="707"/>
        <v/>
      </c>
      <c r="BA471" s="239" t="str">
        <f t="shared" si="708"/>
        <v/>
      </c>
      <c r="BB471" s="239" t="str">
        <f t="shared" si="709"/>
        <v/>
      </c>
      <c r="BC471" s="239" t="str">
        <f t="shared" si="710"/>
        <v/>
      </c>
      <c r="BD471" s="239" t="str">
        <f t="shared" si="711"/>
        <v/>
      </c>
      <c r="BE471" s="239" t="str">
        <f t="shared" si="712"/>
        <v/>
      </c>
      <c r="BF471" s="239" t="str">
        <f t="shared" si="713"/>
        <v/>
      </c>
      <c r="BG471" s="239" t="str">
        <f t="shared" si="714"/>
        <v/>
      </c>
      <c r="BH471" s="239" t="str">
        <f t="shared" si="715"/>
        <v/>
      </c>
      <c r="BI471" s="239" t="str">
        <f t="shared" si="716"/>
        <v/>
      </c>
      <c r="BJ471" s="239" t="str">
        <f t="shared" si="717"/>
        <v/>
      </c>
      <c r="BK471" s="239" t="str">
        <f t="shared" si="718"/>
        <v/>
      </c>
      <c r="BL471" s="239" t="str">
        <f t="shared" si="719"/>
        <v/>
      </c>
      <c r="BN471" s="239" t="str">
        <f t="shared" si="729"/>
        <v/>
      </c>
      <c r="BO471" s="239" t="str">
        <f t="shared" si="730"/>
        <v/>
      </c>
      <c r="BP471" s="239" t="str">
        <f t="shared" si="731"/>
        <v/>
      </c>
      <c r="BQ471" s="239" t="str">
        <f t="shared" si="732"/>
        <v/>
      </c>
      <c r="BR471" s="239" t="str">
        <f t="shared" si="733"/>
        <v/>
      </c>
      <c r="BS471" s="239" t="str">
        <f t="shared" si="734"/>
        <v/>
      </c>
      <c r="BT471" s="239" t="str">
        <f t="shared" si="735"/>
        <v/>
      </c>
      <c r="BU471" s="239" t="str">
        <f t="shared" si="736"/>
        <v/>
      </c>
      <c r="BV471" s="239" t="str">
        <f t="shared" si="737"/>
        <v/>
      </c>
      <c r="BW471" s="239" t="str">
        <f t="shared" si="738"/>
        <v/>
      </c>
      <c r="BX471" s="239" t="str">
        <f t="shared" si="739"/>
        <v/>
      </c>
      <c r="BY471" s="239" t="str">
        <f t="shared" si="740"/>
        <v/>
      </c>
      <c r="BZ471" s="239" t="str">
        <f t="shared" si="741"/>
        <v/>
      </c>
      <c r="CA471" s="239" t="str">
        <f t="shared" si="742"/>
        <v/>
      </c>
      <c r="CB471" s="239" t="str">
        <f t="shared" si="743"/>
        <v/>
      </c>
      <c r="CC471" s="239" t="str">
        <f t="shared" si="744"/>
        <v/>
      </c>
      <c r="CD471" s="239" t="str">
        <f t="shared" si="745"/>
        <v/>
      </c>
      <c r="CE471" s="239" t="str">
        <f t="shared" si="746"/>
        <v/>
      </c>
      <c r="CF471" s="239" t="str">
        <f t="shared" si="747"/>
        <v/>
      </c>
      <c r="CG471" s="239" t="str">
        <f t="shared" si="748"/>
        <v/>
      </c>
      <c r="CH471" s="239" t="str">
        <f t="shared" si="749"/>
        <v/>
      </c>
      <c r="CI471" s="239" t="str">
        <f t="shared" si="750"/>
        <v/>
      </c>
      <c r="CJ471" s="239" t="str">
        <f t="shared" si="751"/>
        <v/>
      </c>
      <c r="CK471" s="239" t="str">
        <f t="shared" si="752"/>
        <v/>
      </c>
      <c r="CL471" s="239" t="str">
        <f t="shared" si="753"/>
        <v/>
      </c>
      <c r="CM471" s="239" t="str">
        <f t="shared" si="754"/>
        <v/>
      </c>
      <c r="CN471" s="239" t="str">
        <f t="shared" si="755"/>
        <v/>
      </c>
      <c r="CP471" s="239" t="str">
        <f t="shared" si="756"/>
        <v/>
      </c>
      <c r="CQ471" s="239" t="str">
        <f t="shared" si="757"/>
        <v/>
      </c>
      <c r="CR471" s="239" t="str">
        <f t="shared" si="758"/>
        <v/>
      </c>
      <c r="CS471" s="239" t="str">
        <f t="shared" si="759"/>
        <v/>
      </c>
      <c r="CT471" s="239" t="str">
        <f t="shared" si="760"/>
        <v/>
      </c>
      <c r="CU471" s="239" t="str">
        <f t="shared" si="761"/>
        <v/>
      </c>
      <c r="CV471" s="239" t="str">
        <f t="shared" si="762"/>
        <v/>
      </c>
      <c r="CW471" s="239" t="str">
        <f t="shared" si="763"/>
        <v/>
      </c>
      <c r="CX471" s="239" t="str">
        <f t="shared" si="764"/>
        <v/>
      </c>
      <c r="CY471" s="239" t="str">
        <f t="shared" si="765"/>
        <v/>
      </c>
      <c r="CZ471" s="239" t="str">
        <f t="shared" si="766"/>
        <v/>
      </c>
      <c r="DA471" s="239" t="str">
        <f t="shared" si="767"/>
        <v/>
      </c>
      <c r="DB471" s="239" t="str">
        <f t="shared" si="768"/>
        <v/>
      </c>
      <c r="DC471" s="239" t="str">
        <f t="shared" si="769"/>
        <v/>
      </c>
      <c r="DD471" s="239" t="str">
        <f t="shared" si="770"/>
        <v/>
      </c>
      <c r="DE471" s="239" t="str">
        <f t="shared" si="771"/>
        <v/>
      </c>
      <c r="DF471" s="239" t="str">
        <f t="shared" si="772"/>
        <v/>
      </c>
      <c r="DG471" s="239" t="str">
        <f t="shared" si="773"/>
        <v/>
      </c>
      <c r="DH471" s="239" t="str">
        <f t="shared" si="774"/>
        <v/>
      </c>
      <c r="DI471" s="239" t="str">
        <f t="shared" si="775"/>
        <v/>
      </c>
      <c r="DJ471" s="239" t="str">
        <f t="shared" si="776"/>
        <v/>
      </c>
      <c r="DK471" s="239" t="str">
        <f t="shared" si="777"/>
        <v/>
      </c>
      <c r="DL471" s="239" t="str">
        <f t="shared" si="778"/>
        <v/>
      </c>
      <c r="DM471" s="239" t="str">
        <f t="shared" si="779"/>
        <v/>
      </c>
      <c r="DN471" s="239" t="str">
        <f t="shared" si="780"/>
        <v/>
      </c>
      <c r="DO471" s="239" t="str">
        <f t="shared" si="781"/>
        <v/>
      </c>
      <c r="DP471" s="239" t="str">
        <f t="shared" si="782"/>
        <v/>
      </c>
    </row>
    <row r="472" spans="1:120" ht="35.25" hidden="1" customHeight="1" x14ac:dyDescent="0.25">
      <c r="A472" s="53" t="s">
        <v>4509</v>
      </c>
      <c r="B472" s="53">
        <v>130</v>
      </c>
      <c r="C472" s="53" t="s">
        <v>58</v>
      </c>
      <c r="D472" s="53" t="s">
        <v>1963</v>
      </c>
      <c r="E472" s="49">
        <v>3</v>
      </c>
      <c r="F472" s="53" t="s">
        <v>2002</v>
      </c>
      <c r="G472" s="53" t="str">
        <f t="shared" si="784"/>
        <v>130-3</v>
      </c>
      <c r="H472" s="53" t="s">
        <v>94</v>
      </c>
      <c r="I472" s="53" t="s">
        <v>76</v>
      </c>
      <c r="J472" s="53" t="s">
        <v>80</v>
      </c>
      <c r="K472" s="53" t="s">
        <v>80</v>
      </c>
      <c r="L472" s="53" t="s">
        <v>80</v>
      </c>
      <c r="M472" s="53" t="s">
        <v>80</v>
      </c>
      <c r="N472" s="53" t="s">
        <v>80</v>
      </c>
      <c r="O472" s="53" t="s">
        <v>80</v>
      </c>
      <c r="P472" s="53" t="s">
        <v>109</v>
      </c>
      <c r="Q472" s="52">
        <v>0.1</v>
      </c>
      <c r="R472" s="52">
        <f>+Q472*Q471</f>
        <v>1.4999999999999999E-2</v>
      </c>
      <c r="S472" s="53">
        <v>2</v>
      </c>
      <c r="T472" s="53" t="s">
        <v>84</v>
      </c>
      <c r="U472" s="53" t="s">
        <v>110</v>
      </c>
      <c r="V472" s="23">
        <v>44958</v>
      </c>
      <c r="W472" s="23">
        <v>44985</v>
      </c>
      <c r="X472" s="53" t="s">
        <v>2000</v>
      </c>
      <c r="Y472" s="49" t="s">
        <v>97</v>
      </c>
      <c r="Z472" s="59" t="s">
        <v>100</v>
      </c>
      <c r="AA472" s="60">
        <v>1</v>
      </c>
      <c r="AB472" s="217" t="s">
        <v>2003</v>
      </c>
      <c r="AC472" s="211">
        <v>44985</v>
      </c>
      <c r="AD472" s="60">
        <v>1</v>
      </c>
      <c r="AE472" s="62" t="s">
        <v>1972</v>
      </c>
      <c r="AF472" s="211">
        <v>44985</v>
      </c>
      <c r="AG472" s="60" t="s">
        <v>79</v>
      </c>
      <c r="AH472" s="60">
        <v>1</v>
      </c>
      <c r="AI472" s="52">
        <f t="shared" si="701"/>
        <v>1.4999999999999999E-2</v>
      </c>
      <c r="AJ472" s="52">
        <f t="shared" ref="AJ472:AJ475" si="786">+AI472/R472</f>
        <v>1</v>
      </c>
      <c r="AK472" s="52"/>
      <c r="AL472" s="239" t="str">
        <f t="shared" si="720"/>
        <v/>
      </c>
      <c r="AM472" s="239" t="str">
        <f t="shared" si="721"/>
        <v/>
      </c>
      <c r="AN472" s="239" t="str">
        <f t="shared" si="722"/>
        <v/>
      </c>
      <c r="AO472" s="239">
        <f t="shared" si="723"/>
        <v>1</v>
      </c>
      <c r="AP472" s="239" t="str">
        <f t="shared" si="724"/>
        <v/>
      </c>
      <c r="AQ472" s="239" t="str">
        <f t="shared" si="725"/>
        <v/>
      </c>
      <c r="AR472" s="239" t="str">
        <f t="shared" si="726"/>
        <v/>
      </c>
      <c r="AS472" s="239" t="str">
        <f t="shared" si="727"/>
        <v/>
      </c>
      <c r="AT472" s="239" t="str">
        <f t="shared" si="728"/>
        <v/>
      </c>
      <c r="AU472" s="239" t="str">
        <f t="shared" si="702"/>
        <v/>
      </c>
      <c r="AV472" s="239" t="str">
        <f t="shared" si="703"/>
        <v/>
      </c>
      <c r="AW472" s="239" t="str">
        <f t="shared" si="704"/>
        <v/>
      </c>
      <c r="AX472" s="239">
        <f t="shared" si="705"/>
        <v>1</v>
      </c>
      <c r="AY472" s="239" t="str">
        <f t="shared" si="706"/>
        <v/>
      </c>
      <c r="AZ472" s="239" t="str">
        <f t="shared" si="707"/>
        <v/>
      </c>
      <c r="BA472" s="239" t="str">
        <f t="shared" si="708"/>
        <v/>
      </c>
      <c r="BB472" s="239" t="str">
        <f t="shared" si="709"/>
        <v/>
      </c>
      <c r="BC472" s="239" t="str">
        <f t="shared" si="710"/>
        <v/>
      </c>
      <c r="BD472" s="239" t="str">
        <f t="shared" si="711"/>
        <v/>
      </c>
      <c r="BE472" s="239" t="str">
        <f t="shared" si="712"/>
        <v/>
      </c>
      <c r="BF472" s="239" t="str">
        <f t="shared" si="713"/>
        <v/>
      </c>
      <c r="BG472" s="239" t="str">
        <f t="shared" si="714"/>
        <v/>
      </c>
      <c r="BH472" s="239" t="str">
        <f t="shared" si="715"/>
        <v/>
      </c>
      <c r="BI472" s="239" t="str">
        <f t="shared" si="716"/>
        <v/>
      </c>
      <c r="BJ472" s="239" t="str">
        <f t="shared" si="717"/>
        <v/>
      </c>
      <c r="BK472" s="239" t="str">
        <f t="shared" si="718"/>
        <v/>
      </c>
      <c r="BL472" s="239" t="str">
        <f t="shared" si="719"/>
        <v/>
      </c>
      <c r="BN472" s="239" t="str">
        <f t="shared" si="729"/>
        <v/>
      </c>
      <c r="BO472" s="239" t="str">
        <f t="shared" si="730"/>
        <v/>
      </c>
      <c r="BP472" s="239" t="str">
        <f t="shared" si="731"/>
        <v/>
      </c>
      <c r="BQ472" s="239">
        <f t="shared" si="732"/>
        <v>1</v>
      </c>
      <c r="BR472" s="239" t="str">
        <f t="shared" si="733"/>
        <v/>
      </c>
      <c r="BS472" s="239" t="str">
        <f t="shared" si="734"/>
        <v/>
      </c>
      <c r="BT472" s="239" t="str">
        <f t="shared" si="735"/>
        <v/>
      </c>
      <c r="BU472" s="239" t="str">
        <f t="shared" si="736"/>
        <v/>
      </c>
      <c r="BV472" s="239" t="str">
        <f t="shared" si="737"/>
        <v/>
      </c>
      <c r="BW472" s="239" t="str">
        <f t="shared" si="738"/>
        <v/>
      </c>
      <c r="BX472" s="239" t="str">
        <f t="shared" si="739"/>
        <v/>
      </c>
      <c r="BY472" s="239" t="str">
        <f t="shared" si="740"/>
        <v/>
      </c>
      <c r="BZ472" s="239">
        <f t="shared" si="741"/>
        <v>1</v>
      </c>
      <c r="CA472" s="239" t="str">
        <f t="shared" si="742"/>
        <v/>
      </c>
      <c r="CB472" s="239" t="str">
        <f t="shared" si="743"/>
        <v/>
      </c>
      <c r="CC472" s="239" t="str">
        <f t="shared" si="744"/>
        <v/>
      </c>
      <c r="CD472" s="239" t="str">
        <f t="shared" si="745"/>
        <v/>
      </c>
      <c r="CE472" s="239" t="str">
        <f t="shared" si="746"/>
        <v/>
      </c>
      <c r="CF472" s="239" t="str">
        <f t="shared" si="747"/>
        <v/>
      </c>
      <c r="CG472" s="239" t="str">
        <f t="shared" si="748"/>
        <v/>
      </c>
      <c r="CH472" s="239" t="str">
        <f t="shared" si="749"/>
        <v/>
      </c>
      <c r="CI472" s="239" t="str">
        <f t="shared" si="750"/>
        <v/>
      </c>
      <c r="CJ472" s="239" t="str">
        <f t="shared" si="751"/>
        <v/>
      </c>
      <c r="CK472" s="239" t="str">
        <f t="shared" si="752"/>
        <v/>
      </c>
      <c r="CL472" s="239" t="str">
        <f t="shared" si="753"/>
        <v/>
      </c>
      <c r="CM472" s="239" t="str">
        <f t="shared" si="754"/>
        <v/>
      </c>
      <c r="CN472" s="239" t="str">
        <f t="shared" si="755"/>
        <v/>
      </c>
      <c r="CP472" s="239" t="str">
        <f t="shared" si="756"/>
        <v/>
      </c>
      <c r="CQ472" s="239" t="str">
        <f t="shared" si="757"/>
        <v/>
      </c>
      <c r="CR472" s="239" t="str">
        <f t="shared" si="758"/>
        <v/>
      </c>
      <c r="CS472" s="239" t="str">
        <f t="shared" si="759"/>
        <v>1er trimestre</v>
      </c>
      <c r="CT472" s="239" t="str">
        <f t="shared" si="760"/>
        <v/>
      </c>
      <c r="CU472" s="239" t="str">
        <f t="shared" si="761"/>
        <v/>
      </c>
      <c r="CV472" s="239" t="str">
        <f t="shared" si="762"/>
        <v/>
      </c>
      <c r="CW472" s="239" t="str">
        <f t="shared" si="763"/>
        <v/>
      </c>
      <c r="CX472" s="239" t="str">
        <f t="shared" si="764"/>
        <v/>
      </c>
      <c r="CY472" s="239" t="str">
        <f t="shared" si="765"/>
        <v/>
      </c>
      <c r="CZ472" s="239" t="str">
        <f t="shared" si="766"/>
        <v/>
      </c>
      <c r="DA472" s="239" t="str">
        <f t="shared" si="767"/>
        <v/>
      </c>
      <c r="DB472" s="239" t="str">
        <f t="shared" si="768"/>
        <v>1er trimestre</v>
      </c>
      <c r="DC472" s="239" t="str">
        <f t="shared" si="769"/>
        <v/>
      </c>
      <c r="DD472" s="239" t="str">
        <f t="shared" si="770"/>
        <v/>
      </c>
      <c r="DE472" s="239" t="str">
        <f t="shared" si="771"/>
        <v/>
      </c>
      <c r="DF472" s="239" t="str">
        <f t="shared" si="772"/>
        <v/>
      </c>
      <c r="DG472" s="239" t="str">
        <f t="shared" si="773"/>
        <v/>
      </c>
      <c r="DH472" s="239" t="str">
        <f t="shared" si="774"/>
        <v/>
      </c>
      <c r="DI472" s="239" t="str">
        <f t="shared" si="775"/>
        <v/>
      </c>
      <c r="DJ472" s="239" t="str">
        <f t="shared" si="776"/>
        <v/>
      </c>
      <c r="DK472" s="239" t="str">
        <f t="shared" si="777"/>
        <v/>
      </c>
      <c r="DL472" s="239" t="str">
        <f t="shared" si="778"/>
        <v/>
      </c>
      <c r="DM472" s="239" t="str">
        <f t="shared" si="779"/>
        <v/>
      </c>
      <c r="DN472" s="239" t="str">
        <f t="shared" si="780"/>
        <v/>
      </c>
      <c r="DO472" s="239" t="str">
        <f t="shared" si="781"/>
        <v/>
      </c>
      <c r="DP472" s="239" t="str">
        <f t="shared" si="782"/>
        <v/>
      </c>
    </row>
    <row r="473" spans="1:120" ht="35.25" hidden="1" customHeight="1" x14ac:dyDescent="0.25">
      <c r="A473" s="53" t="s">
        <v>4509</v>
      </c>
      <c r="B473" s="53">
        <v>130</v>
      </c>
      <c r="C473" s="53" t="s">
        <v>58</v>
      </c>
      <c r="D473" s="53" t="s">
        <v>1963</v>
      </c>
      <c r="E473" s="49">
        <v>3</v>
      </c>
      <c r="F473" s="53" t="s">
        <v>2004</v>
      </c>
      <c r="G473" s="53" t="str">
        <f t="shared" si="784"/>
        <v>130-3</v>
      </c>
      <c r="H473" s="53" t="s">
        <v>94</v>
      </c>
      <c r="I473" s="53" t="s">
        <v>76</v>
      </c>
      <c r="J473" s="53" t="s">
        <v>80</v>
      </c>
      <c r="K473" s="53" t="s">
        <v>80</v>
      </c>
      <c r="L473" s="53" t="s">
        <v>80</v>
      </c>
      <c r="M473" s="53" t="s">
        <v>80</v>
      </c>
      <c r="N473" s="53" t="s">
        <v>80</v>
      </c>
      <c r="O473" s="53" t="s">
        <v>80</v>
      </c>
      <c r="P473" s="53" t="s">
        <v>114</v>
      </c>
      <c r="Q473" s="52">
        <v>0.8</v>
      </c>
      <c r="R473" s="52">
        <f>+Q473*Q471</f>
        <v>0.12</v>
      </c>
      <c r="S473" s="53">
        <v>4</v>
      </c>
      <c r="T473" s="53" t="s">
        <v>84</v>
      </c>
      <c r="U473" s="53" t="s">
        <v>115</v>
      </c>
      <c r="V473" s="23">
        <v>44986</v>
      </c>
      <c r="W473" s="23">
        <v>45212</v>
      </c>
      <c r="X473" s="53" t="s">
        <v>2005</v>
      </c>
      <c r="Y473" s="49" t="s">
        <v>87</v>
      </c>
      <c r="Z473" s="59" t="s">
        <v>100</v>
      </c>
      <c r="AA473" s="52">
        <v>1</v>
      </c>
      <c r="AB473" s="200" t="s">
        <v>2006</v>
      </c>
      <c r="AC473" s="202">
        <v>45212</v>
      </c>
      <c r="AD473" s="52">
        <v>1</v>
      </c>
      <c r="AE473" s="200" t="s">
        <v>1984</v>
      </c>
      <c r="AF473" s="202">
        <v>45212</v>
      </c>
      <c r="AG473" s="52" t="s">
        <v>125</v>
      </c>
      <c r="AH473" s="52">
        <v>0.95</v>
      </c>
      <c r="AI473" s="52">
        <f t="shared" si="701"/>
        <v>0.12</v>
      </c>
      <c r="AJ473" s="52">
        <f t="shared" si="786"/>
        <v>1</v>
      </c>
      <c r="AK473" s="52"/>
      <c r="AL473" s="239" t="str">
        <f t="shared" si="720"/>
        <v/>
      </c>
      <c r="AM473" s="239" t="str">
        <f t="shared" si="721"/>
        <v/>
      </c>
      <c r="AN473" s="239" t="str">
        <f t="shared" si="722"/>
        <v/>
      </c>
      <c r="AO473" s="239">
        <f t="shared" si="723"/>
        <v>1</v>
      </c>
      <c r="AP473" s="239" t="str">
        <f t="shared" si="724"/>
        <v/>
      </c>
      <c r="AQ473" s="239" t="str">
        <f t="shared" si="725"/>
        <v/>
      </c>
      <c r="AR473" s="239" t="str">
        <f t="shared" si="726"/>
        <v/>
      </c>
      <c r="AS473" s="239" t="str">
        <f t="shared" si="727"/>
        <v/>
      </c>
      <c r="AT473" s="239" t="str">
        <f t="shared" si="728"/>
        <v/>
      </c>
      <c r="AU473" s="239" t="str">
        <f t="shared" si="702"/>
        <v/>
      </c>
      <c r="AV473" s="239" t="str">
        <f t="shared" si="703"/>
        <v/>
      </c>
      <c r="AW473" s="239" t="str">
        <f t="shared" si="704"/>
        <v/>
      </c>
      <c r="AX473" s="239">
        <f t="shared" si="705"/>
        <v>1</v>
      </c>
      <c r="AY473" s="239" t="str">
        <f t="shared" si="706"/>
        <v/>
      </c>
      <c r="AZ473" s="239" t="str">
        <f t="shared" si="707"/>
        <v/>
      </c>
      <c r="BA473" s="239" t="str">
        <f t="shared" si="708"/>
        <v/>
      </c>
      <c r="BB473" s="239" t="str">
        <f t="shared" si="709"/>
        <v/>
      </c>
      <c r="BC473" s="239" t="str">
        <f t="shared" si="710"/>
        <v/>
      </c>
      <c r="BD473" s="239" t="str">
        <f t="shared" si="711"/>
        <v/>
      </c>
      <c r="BE473" s="239" t="str">
        <f t="shared" si="712"/>
        <v/>
      </c>
      <c r="BF473" s="239" t="str">
        <f t="shared" si="713"/>
        <v/>
      </c>
      <c r="BG473" s="239" t="str">
        <f t="shared" si="714"/>
        <v/>
      </c>
      <c r="BH473" s="239" t="str">
        <f t="shared" si="715"/>
        <v/>
      </c>
      <c r="BI473" s="239" t="str">
        <f t="shared" si="716"/>
        <v/>
      </c>
      <c r="BJ473" s="239" t="str">
        <f t="shared" si="717"/>
        <v/>
      </c>
      <c r="BK473" s="239" t="str">
        <f t="shared" si="718"/>
        <v/>
      </c>
      <c r="BL473" s="239" t="str">
        <f t="shared" si="719"/>
        <v/>
      </c>
      <c r="BN473" s="239" t="str">
        <f t="shared" si="729"/>
        <v/>
      </c>
      <c r="BO473" s="239" t="str">
        <f t="shared" si="730"/>
        <v/>
      </c>
      <c r="BP473" s="239" t="str">
        <f t="shared" si="731"/>
        <v/>
      </c>
      <c r="BQ473" s="239">
        <f t="shared" si="732"/>
        <v>0.95</v>
      </c>
      <c r="BR473" s="239" t="str">
        <f t="shared" si="733"/>
        <v/>
      </c>
      <c r="BS473" s="239" t="str">
        <f t="shared" si="734"/>
        <v/>
      </c>
      <c r="BT473" s="239" t="str">
        <f t="shared" si="735"/>
        <v/>
      </c>
      <c r="BU473" s="239" t="str">
        <f t="shared" si="736"/>
        <v/>
      </c>
      <c r="BV473" s="239" t="str">
        <f t="shared" si="737"/>
        <v/>
      </c>
      <c r="BW473" s="239" t="str">
        <f t="shared" si="738"/>
        <v/>
      </c>
      <c r="BX473" s="239" t="str">
        <f t="shared" si="739"/>
        <v/>
      </c>
      <c r="BY473" s="239" t="str">
        <f t="shared" si="740"/>
        <v/>
      </c>
      <c r="BZ473" s="239">
        <f t="shared" si="741"/>
        <v>0.95</v>
      </c>
      <c r="CA473" s="239" t="str">
        <f t="shared" si="742"/>
        <v/>
      </c>
      <c r="CB473" s="239" t="str">
        <f t="shared" si="743"/>
        <v/>
      </c>
      <c r="CC473" s="239" t="str">
        <f t="shared" si="744"/>
        <v/>
      </c>
      <c r="CD473" s="239" t="str">
        <f t="shared" si="745"/>
        <v/>
      </c>
      <c r="CE473" s="239" t="str">
        <f t="shared" si="746"/>
        <v/>
      </c>
      <c r="CF473" s="239" t="str">
        <f t="shared" si="747"/>
        <v/>
      </c>
      <c r="CG473" s="239" t="str">
        <f t="shared" si="748"/>
        <v/>
      </c>
      <c r="CH473" s="239" t="str">
        <f t="shared" si="749"/>
        <v/>
      </c>
      <c r="CI473" s="239" t="str">
        <f t="shared" si="750"/>
        <v/>
      </c>
      <c r="CJ473" s="239" t="str">
        <f t="shared" si="751"/>
        <v/>
      </c>
      <c r="CK473" s="239" t="str">
        <f t="shared" si="752"/>
        <v/>
      </c>
      <c r="CL473" s="239" t="str">
        <f t="shared" si="753"/>
        <v/>
      </c>
      <c r="CM473" s="239" t="str">
        <f t="shared" si="754"/>
        <v/>
      </c>
      <c r="CN473" s="239" t="str">
        <f t="shared" si="755"/>
        <v/>
      </c>
      <c r="CP473" s="239" t="str">
        <f t="shared" si="756"/>
        <v/>
      </c>
      <c r="CQ473" s="239" t="str">
        <f t="shared" si="757"/>
        <v/>
      </c>
      <c r="CR473" s="239" t="str">
        <f t="shared" si="758"/>
        <v/>
      </c>
      <c r="CS473" s="239" t="str">
        <f t="shared" si="759"/>
        <v>4to Trimestre</v>
      </c>
      <c r="CT473" s="239" t="str">
        <f t="shared" si="760"/>
        <v/>
      </c>
      <c r="CU473" s="239" t="str">
        <f t="shared" si="761"/>
        <v/>
      </c>
      <c r="CV473" s="239" t="str">
        <f t="shared" si="762"/>
        <v/>
      </c>
      <c r="CW473" s="239" t="str">
        <f t="shared" si="763"/>
        <v/>
      </c>
      <c r="CX473" s="239" t="str">
        <f t="shared" si="764"/>
        <v/>
      </c>
      <c r="CY473" s="239" t="str">
        <f t="shared" si="765"/>
        <v/>
      </c>
      <c r="CZ473" s="239" t="str">
        <f t="shared" si="766"/>
        <v/>
      </c>
      <c r="DA473" s="239" t="str">
        <f t="shared" si="767"/>
        <v/>
      </c>
      <c r="DB473" s="239" t="str">
        <f t="shared" si="768"/>
        <v>4to Trimestre</v>
      </c>
      <c r="DC473" s="239" t="str">
        <f t="shared" si="769"/>
        <v/>
      </c>
      <c r="DD473" s="239" t="str">
        <f t="shared" si="770"/>
        <v/>
      </c>
      <c r="DE473" s="239" t="str">
        <f t="shared" si="771"/>
        <v/>
      </c>
      <c r="DF473" s="239" t="str">
        <f t="shared" si="772"/>
        <v/>
      </c>
      <c r="DG473" s="239" t="str">
        <f t="shared" si="773"/>
        <v/>
      </c>
      <c r="DH473" s="239" t="str">
        <f t="shared" si="774"/>
        <v/>
      </c>
      <c r="DI473" s="239" t="str">
        <f t="shared" si="775"/>
        <v/>
      </c>
      <c r="DJ473" s="239" t="str">
        <f t="shared" si="776"/>
        <v/>
      </c>
      <c r="DK473" s="239" t="str">
        <f t="shared" si="777"/>
        <v/>
      </c>
      <c r="DL473" s="239" t="str">
        <f t="shared" si="778"/>
        <v/>
      </c>
      <c r="DM473" s="239" t="str">
        <f t="shared" si="779"/>
        <v/>
      </c>
      <c r="DN473" s="239" t="str">
        <f t="shared" si="780"/>
        <v/>
      </c>
      <c r="DO473" s="239" t="str">
        <f t="shared" si="781"/>
        <v/>
      </c>
      <c r="DP473" s="239" t="str">
        <f t="shared" si="782"/>
        <v/>
      </c>
    </row>
    <row r="474" spans="1:120" ht="35.25" hidden="1" customHeight="1" x14ac:dyDescent="0.25">
      <c r="A474" s="53" t="s">
        <v>4509</v>
      </c>
      <c r="B474" s="53">
        <v>130</v>
      </c>
      <c r="C474" s="53" t="s">
        <v>58</v>
      </c>
      <c r="D474" s="53" t="s">
        <v>1963</v>
      </c>
      <c r="E474" s="49">
        <v>3</v>
      </c>
      <c r="F474" s="53" t="s">
        <v>2007</v>
      </c>
      <c r="G474" s="53" t="str">
        <f t="shared" si="784"/>
        <v>130-3</v>
      </c>
      <c r="H474" s="53" t="s">
        <v>94</v>
      </c>
      <c r="I474" s="53" t="s">
        <v>76</v>
      </c>
      <c r="J474" s="53" t="s">
        <v>80</v>
      </c>
      <c r="K474" s="53" t="s">
        <v>80</v>
      </c>
      <c r="L474" s="53" t="s">
        <v>80</v>
      </c>
      <c r="M474" s="53" t="s">
        <v>80</v>
      </c>
      <c r="N474" s="53" t="s">
        <v>80</v>
      </c>
      <c r="O474" s="53" t="s">
        <v>80</v>
      </c>
      <c r="P474" s="53" t="s">
        <v>119</v>
      </c>
      <c r="Q474" s="52">
        <v>0.06</v>
      </c>
      <c r="R474" s="52">
        <f>+Q474*Q471</f>
        <v>8.9999999999999993E-3</v>
      </c>
      <c r="S474" s="53">
        <v>2</v>
      </c>
      <c r="T474" s="53" t="s">
        <v>84</v>
      </c>
      <c r="U474" s="53" t="s">
        <v>96</v>
      </c>
      <c r="V474" s="23">
        <v>45216</v>
      </c>
      <c r="W474" s="23">
        <v>45233</v>
      </c>
      <c r="X474" s="53" t="s">
        <v>1980</v>
      </c>
      <c r="Y474" s="49" t="s">
        <v>87</v>
      </c>
      <c r="Z474" s="59" t="s">
        <v>100</v>
      </c>
      <c r="AA474" s="52">
        <v>1</v>
      </c>
      <c r="AB474" s="200" t="s">
        <v>2008</v>
      </c>
      <c r="AC474" s="202">
        <v>45233</v>
      </c>
      <c r="AD474" s="52">
        <v>1</v>
      </c>
      <c r="AE474" s="200" t="s">
        <v>1984</v>
      </c>
      <c r="AF474" s="202">
        <v>45233</v>
      </c>
      <c r="AG474" s="52" t="s">
        <v>125</v>
      </c>
      <c r="AH474" s="52">
        <v>0.95</v>
      </c>
      <c r="AI474" s="52">
        <f t="shared" si="701"/>
        <v>8.9999999999999993E-3</v>
      </c>
      <c r="AJ474" s="52">
        <f t="shared" si="786"/>
        <v>1</v>
      </c>
      <c r="AK474" s="52"/>
      <c r="AL474" s="239" t="str">
        <f t="shared" si="720"/>
        <v/>
      </c>
      <c r="AM474" s="239" t="str">
        <f t="shared" si="721"/>
        <v/>
      </c>
      <c r="AN474" s="239" t="str">
        <f t="shared" si="722"/>
        <v/>
      </c>
      <c r="AO474" s="239">
        <f t="shared" si="723"/>
        <v>1</v>
      </c>
      <c r="AP474" s="239" t="str">
        <f t="shared" si="724"/>
        <v/>
      </c>
      <c r="AQ474" s="239" t="str">
        <f t="shared" si="725"/>
        <v/>
      </c>
      <c r="AR474" s="239" t="str">
        <f t="shared" si="726"/>
        <v/>
      </c>
      <c r="AS474" s="239" t="str">
        <f t="shared" si="727"/>
        <v/>
      </c>
      <c r="AT474" s="239" t="str">
        <f t="shared" si="728"/>
        <v/>
      </c>
      <c r="AU474" s="239" t="str">
        <f t="shared" si="702"/>
        <v/>
      </c>
      <c r="AV474" s="239" t="str">
        <f t="shared" si="703"/>
        <v/>
      </c>
      <c r="AW474" s="239" t="str">
        <f t="shared" si="704"/>
        <v/>
      </c>
      <c r="AX474" s="239" t="str">
        <f t="shared" si="705"/>
        <v/>
      </c>
      <c r="AY474" s="239" t="str">
        <f t="shared" si="706"/>
        <v/>
      </c>
      <c r="AZ474" s="239" t="str">
        <f t="shared" si="707"/>
        <v/>
      </c>
      <c r="BA474" s="239" t="str">
        <f t="shared" si="708"/>
        <v/>
      </c>
      <c r="BB474" s="239" t="str">
        <f t="shared" si="709"/>
        <v/>
      </c>
      <c r="BC474" s="239" t="str">
        <f t="shared" si="710"/>
        <v/>
      </c>
      <c r="BD474" s="239" t="str">
        <f t="shared" si="711"/>
        <v/>
      </c>
      <c r="BE474" s="239" t="str">
        <f t="shared" si="712"/>
        <v/>
      </c>
      <c r="BF474" s="239" t="str">
        <f t="shared" si="713"/>
        <v/>
      </c>
      <c r="BG474" s="239" t="str">
        <f t="shared" si="714"/>
        <v/>
      </c>
      <c r="BH474" s="239" t="str">
        <f t="shared" si="715"/>
        <v/>
      </c>
      <c r="BI474" s="239" t="str">
        <f t="shared" si="716"/>
        <v/>
      </c>
      <c r="BJ474" s="239" t="str">
        <f t="shared" si="717"/>
        <v/>
      </c>
      <c r="BK474" s="239" t="str">
        <f t="shared" si="718"/>
        <v/>
      </c>
      <c r="BL474" s="239" t="str">
        <f t="shared" si="719"/>
        <v/>
      </c>
      <c r="BN474" s="239" t="str">
        <f t="shared" si="729"/>
        <v/>
      </c>
      <c r="BO474" s="239" t="str">
        <f t="shared" si="730"/>
        <v/>
      </c>
      <c r="BP474" s="239" t="str">
        <f t="shared" si="731"/>
        <v/>
      </c>
      <c r="BQ474" s="239">
        <f t="shared" si="732"/>
        <v>0.95</v>
      </c>
      <c r="BR474" s="239" t="str">
        <f t="shared" si="733"/>
        <v/>
      </c>
      <c r="BS474" s="239" t="str">
        <f t="shared" si="734"/>
        <v/>
      </c>
      <c r="BT474" s="239" t="str">
        <f t="shared" si="735"/>
        <v/>
      </c>
      <c r="BU474" s="239" t="str">
        <f t="shared" si="736"/>
        <v/>
      </c>
      <c r="BV474" s="239" t="str">
        <f t="shared" si="737"/>
        <v/>
      </c>
      <c r="BW474" s="239" t="str">
        <f t="shared" si="738"/>
        <v/>
      </c>
      <c r="BX474" s="239" t="str">
        <f t="shared" si="739"/>
        <v/>
      </c>
      <c r="BY474" s="239" t="str">
        <f t="shared" si="740"/>
        <v/>
      </c>
      <c r="BZ474" s="239" t="str">
        <f t="shared" si="741"/>
        <v/>
      </c>
      <c r="CA474" s="239" t="str">
        <f t="shared" si="742"/>
        <v/>
      </c>
      <c r="CB474" s="239" t="str">
        <f t="shared" si="743"/>
        <v/>
      </c>
      <c r="CC474" s="239" t="str">
        <f t="shared" si="744"/>
        <v/>
      </c>
      <c r="CD474" s="239" t="str">
        <f t="shared" si="745"/>
        <v/>
      </c>
      <c r="CE474" s="239" t="str">
        <f t="shared" si="746"/>
        <v/>
      </c>
      <c r="CF474" s="239" t="str">
        <f t="shared" si="747"/>
        <v/>
      </c>
      <c r="CG474" s="239" t="str">
        <f t="shared" si="748"/>
        <v/>
      </c>
      <c r="CH474" s="239" t="str">
        <f t="shared" si="749"/>
        <v/>
      </c>
      <c r="CI474" s="239" t="str">
        <f t="shared" si="750"/>
        <v/>
      </c>
      <c r="CJ474" s="239" t="str">
        <f t="shared" si="751"/>
        <v/>
      </c>
      <c r="CK474" s="239" t="str">
        <f t="shared" si="752"/>
        <v/>
      </c>
      <c r="CL474" s="239" t="str">
        <f t="shared" si="753"/>
        <v/>
      </c>
      <c r="CM474" s="239" t="str">
        <f t="shared" si="754"/>
        <v/>
      </c>
      <c r="CN474" s="239" t="str">
        <f t="shared" si="755"/>
        <v/>
      </c>
      <c r="CP474" s="239" t="str">
        <f t="shared" si="756"/>
        <v/>
      </c>
      <c r="CQ474" s="239" t="str">
        <f t="shared" si="757"/>
        <v/>
      </c>
      <c r="CR474" s="239" t="str">
        <f t="shared" si="758"/>
        <v/>
      </c>
      <c r="CS474" s="239" t="str">
        <f t="shared" si="759"/>
        <v>4to Trimestre</v>
      </c>
      <c r="CT474" s="239" t="str">
        <f t="shared" si="760"/>
        <v/>
      </c>
      <c r="CU474" s="239" t="str">
        <f t="shared" si="761"/>
        <v/>
      </c>
      <c r="CV474" s="239" t="str">
        <f t="shared" si="762"/>
        <v/>
      </c>
      <c r="CW474" s="239" t="str">
        <f t="shared" si="763"/>
        <v/>
      </c>
      <c r="CX474" s="239" t="str">
        <f t="shared" si="764"/>
        <v/>
      </c>
      <c r="CY474" s="239" t="str">
        <f t="shared" si="765"/>
        <v/>
      </c>
      <c r="CZ474" s="239" t="str">
        <f t="shared" si="766"/>
        <v/>
      </c>
      <c r="DA474" s="239" t="str">
        <f t="shared" si="767"/>
        <v/>
      </c>
      <c r="DB474" s="239" t="str">
        <f t="shared" si="768"/>
        <v/>
      </c>
      <c r="DC474" s="239" t="str">
        <f t="shared" si="769"/>
        <v/>
      </c>
      <c r="DD474" s="239" t="str">
        <f t="shared" si="770"/>
        <v/>
      </c>
      <c r="DE474" s="239" t="str">
        <f t="shared" si="771"/>
        <v/>
      </c>
      <c r="DF474" s="239" t="str">
        <f t="shared" si="772"/>
        <v/>
      </c>
      <c r="DG474" s="239" t="str">
        <f t="shared" si="773"/>
        <v/>
      </c>
      <c r="DH474" s="239" t="str">
        <f t="shared" si="774"/>
        <v/>
      </c>
      <c r="DI474" s="239" t="str">
        <f t="shared" si="775"/>
        <v/>
      </c>
      <c r="DJ474" s="239" t="str">
        <f t="shared" si="776"/>
        <v/>
      </c>
      <c r="DK474" s="239" t="str">
        <f t="shared" si="777"/>
        <v/>
      </c>
      <c r="DL474" s="239" t="str">
        <f t="shared" si="778"/>
        <v/>
      </c>
      <c r="DM474" s="239" t="str">
        <f t="shared" si="779"/>
        <v/>
      </c>
      <c r="DN474" s="239" t="str">
        <f t="shared" si="780"/>
        <v/>
      </c>
      <c r="DO474" s="239" t="str">
        <f t="shared" si="781"/>
        <v/>
      </c>
      <c r="DP474" s="239" t="str">
        <f t="shared" si="782"/>
        <v/>
      </c>
    </row>
    <row r="475" spans="1:120" ht="35.25" hidden="1" customHeight="1" x14ac:dyDescent="0.25">
      <c r="A475" s="53" t="s">
        <v>4509</v>
      </c>
      <c r="B475" s="53">
        <v>130</v>
      </c>
      <c r="C475" s="53" t="s">
        <v>58</v>
      </c>
      <c r="D475" s="53" t="s">
        <v>1963</v>
      </c>
      <c r="E475" s="49">
        <v>3</v>
      </c>
      <c r="F475" s="53" t="s">
        <v>2009</v>
      </c>
      <c r="G475" s="53" t="str">
        <f t="shared" si="784"/>
        <v>130-3</v>
      </c>
      <c r="H475" s="53" t="s">
        <v>94</v>
      </c>
      <c r="I475" s="53" t="s">
        <v>76</v>
      </c>
      <c r="J475" s="53" t="s">
        <v>80</v>
      </c>
      <c r="K475" s="53" t="s">
        <v>80</v>
      </c>
      <c r="L475" s="53" t="s">
        <v>80</v>
      </c>
      <c r="M475" s="53" t="s">
        <v>80</v>
      </c>
      <c r="N475" s="53" t="s">
        <v>80</v>
      </c>
      <c r="O475" s="53" t="s">
        <v>80</v>
      </c>
      <c r="P475" s="53" t="s">
        <v>613</v>
      </c>
      <c r="Q475" s="52">
        <v>0.04</v>
      </c>
      <c r="R475" s="52">
        <f>+Q475*Q471</f>
        <v>6.0000000000000001E-3</v>
      </c>
      <c r="S475" s="53">
        <v>2</v>
      </c>
      <c r="T475" s="53" t="s">
        <v>84</v>
      </c>
      <c r="U475" s="53" t="s">
        <v>96</v>
      </c>
      <c r="V475" s="23">
        <v>45237</v>
      </c>
      <c r="W475" s="23">
        <v>45247</v>
      </c>
      <c r="X475" s="53" t="s">
        <v>2005</v>
      </c>
      <c r="Y475" s="49" t="s">
        <v>87</v>
      </c>
      <c r="Z475" s="59" t="s">
        <v>100</v>
      </c>
      <c r="AA475" s="52">
        <v>1</v>
      </c>
      <c r="AB475" s="200" t="s">
        <v>2001</v>
      </c>
      <c r="AC475" s="202">
        <v>45247</v>
      </c>
      <c r="AD475" s="52">
        <v>1</v>
      </c>
      <c r="AE475" s="200" t="s">
        <v>1984</v>
      </c>
      <c r="AF475" s="202">
        <v>45247</v>
      </c>
      <c r="AG475" s="52" t="s">
        <v>125</v>
      </c>
      <c r="AH475" s="52">
        <v>0.95</v>
      </c>
      <c r="AI475" s="52">
        <f t="shared" si="701"/>
        <v>6.0000000000000001E-3</v>
      </c>
      <c r="AJ475" s="52">
        <f t="shared" si="786"/>
        <v>1</v>
      </c>
      <c r="AK475" s="52"/>
      <c r="AL475" s="239" t="str">
        <f t="shared" si="720"/>
        <v/>
      </c>
      <c r="AM475" s="239" t="str">
        <f t="shared" si="721"/>
        <v/>
      </c>
      <c r="AN475" s="239" t="str">
        <f t="shared" si="722"/>
        <v/>
      </c>
      <c r="AO475" s="239">
        <f t="shared" si="723"/>
        <v>1</v>
      </c>
      <c r="AP475" s="239" t="str">
        <f t="shared" si="724"/>
        <v/>
      </c>
      <c r="AQ475" s="239" t="str">
        <f t="shared" si="725"/>
        <v/>
      </c>
      <c r="AR475" s="239" t="str">
        <f t="shared" si="726"/>
        <v/>
      </c>
      <c r="AS475" s="239" t="str">
        <f t="shared" si="727"/>
        <v/>
      </c>
      <c r="AT475" s="239" t="str">
        <f t="shared" si="728"/>
        <v/>
      </c>
      <c r="AU475" s="239" t="str">
        <f t="shared" si="702"/>
        <v/>
      </c>
      <c r="AV475" s="239" t="str">
        <f t="shared" si="703"/>
        <v/>
      </c>
      <c r="AW475" s="239" t="str">
        <f t="shared" si="704"/>
        <v/>
      </c>
      <c r="AX475" s="239">
        <f t="shared" si="705"/>
        <v>1</v>
      </c>
      <c r="AY475" s="239" t="str">
        <f t="shared" si="706"/>
        <v/>
      </c>
      <c r="AZ475" s="239" t="str">
        <f t="shared" si="707"/>
        <v/>
      </c>
      <c r="BA475" s="239" t="str">
        <f t="shared" si="708"/>
        <v/>
      </c>
      <c r="BB475" s="239" t="str">
        <f t="shared" si="709"/>
        <v/>
      </c>
      <c r="BC475" s="239" t="str">
        <f t="shared" si="710"/>
        <v/>
      </c>
      <c r="BD475" s="239" t="str">
        <f t="shared" si="711"/>
        <v/>
      </c>
      <c r="BE475" s="239" t="str">
        <f t="shared" si="712"/>
        <v/>
      </c>
      <c r="BF475" s="239" t="str">
        <f t="shared" si="713"/>
        <v/>
      </c>
      <c r="BG475" s="239" t="str">
        <f t="shared" si="714"/>
        <v/>
      </c>
      <c r="BH475" s="239" t="str">
        <f t="shared" si="715"/>
        <v/>
      </c>
      <c r="BI475" s="239" t="str">
        <f t="shared" si="716"/>
        <v/>
      </c>
      <c r="BJ475" s="239" t="str">
        <f t="shared" si="717"/>
        <v/>
      </c>
      <c r="BK475" s="239" t="str">
        <f t="shared" si="718"/>
        <v/>
      </c>
      <c r="BL475" s="239" t="str">
        <f t="shared" si="719"/>
        <v/>
      </c>
      <c r="BN475" s="239" t="str">
        <f t="shared" si="729"/>
        <v/>
      </c>
      <c r="BO475" s="239" t="str">
        <f t="shared" si="730"/>
        <v/>
      </c>
      <c r="BP475" s="239" t="str">
        <f t="shared" si="731"/>
        <v/>
      </c>
      <c r="BQ475" s="239">
        <f t="shared" si="732"/>
        <v>0.95</v>
      </c>
      <c r="BR475" s="239" t="str">
        <f t="shared" si="733"/>
        <v/>
      </c>
      <c r="BS475" s="239" t="str">
        <f t="shared" si="734"/>
        <v/>
      </c>
      <c r="BT475" s="239" t="str">
        <f t="shared" si="735"/>
        <v/>
      </c>
      <c r="BU475" s="239" t="str">
        <f t="shared" si="736"/>
        <v/>
      </c>
      <c r="BV475" s="239" t="str">
        <f t="shared" si="737"/>
        <v/>
      </c>
      <c r="BW475" s="239" t="str">
        <f t="shared" si="738"/>
        <v/>
      </c>
      <c r="BX475" s="239" t="str">
        <f t="shared" si="739"/>
        <v/>
      </c>
      <c r="BY475" s="239" t="str">
        <f t="shared" si="740"/>
        <v/>
      </c>
      <c r="BZ475" s="239">
        <f t="shared" si="741"/>
        <v>0.95</v>
      </c>
      <c r="CA475" s="239" t="str">
        <f t="shared" si="742"/>
        <v/>
      </c>
      <c r="CB475" s="239" t="str">
        <f t="shared" si="743"/>
        <v/>
      </c>
      <c r="CC475" s="239" t="str">
        <f t="shared" si="744"/>
        <v/>
      </c>
      <c r="CD475" s="239" t="str">
        <f t="shared" si="745"/>
        <v/>
      </c>
      <c r="CE475" s="239" t="str">
        <f t="shared" si="746"/>
        <v/>
      </c>
      <c r="CF475" s="239" t="str">
        <f t="shared" si="747"/>
        <v/>
      </c>
      <c r="CG475" s="239" t="str">
        <f t="shared" si="748"/>
        <v/>
      </c>
      <c r="CH475" s="239" t="str">
        <f t="shared" si="749"/>
        <v/>
      </c>
      <c r="CI475" s="239" t="str">
        <f t="shared" si="750"/>
        <v/>
      </c>
      <c r="CJ475" s="239" t="str">
        <f t="shared" si="751"/>
        <v/>
      </c>
      <c r="CK475" s="239" t="str">
        <f t="shared" si="752"/>
        <v/>
      </c>
      <c r="CL475" s="239" t="str">
        <f t="shared" si="753"/>
        <v/>
      </c>
      <c r="CM475" s="239" t="str">
        <f t="shared" si="754"/>
        <v/>
      </c>
      <c r="CN475" s="239" t="str">
        <f t="shared" si="755"/>
        <v/>
      </c>
      <c r="CP475" s="239" t="str">
        <f t="shared" si="756"/>
        <v/>
      </c>
      <c r="CQ475" s="239" t="str">
        <f t="shared" si="757"/>
        <v/>
      </c>
      <c r="CR475" s="239" t="str">
        <f t="shared" si="758"/>
        <v/>
      </c>
      <c r="CS475" s="239" t="str">
        <f t="shared" si="759"/>
        <v>4to Trimestre</v>
      </c>
      <c r="CT475" s="239" t="str">
        <f t="shared" si="760"/>
        <v/>
      </c>
      <c r="CU475" s="239" t="str">
        <f t="shared" si="761"/>
        <v/>
      </c>
      <c r="CV475" s="239" t="str">
        <f t="shared" si="762"/>
        <v/>
      </c>
      <c r="CW475" s="239" t="str">
        <f t="shared" si="763"/>
        <v/>
      </c>
      <c r="CX475" s="239" t="str">
        <f t="shared" si="764"/>
        <v/>
      </c>
      <c r="CY475" s="239" t="str">
        <f t="shared" si="765"/>
        <v/>
      </c>
      <c r="CZ475" s="239" t="str">
        <f t="shared" si="766"/>
        <v/>
      </c>
      <c r="DA475" s="239" t="str">
        <f t="shared" si="767"/>
        <v/>
      </c>
      <c r="DB475" s="239" t="str">
        <f t="shared" si="768"/>
        <v>4to Trimestre</v>
      </c>
      <c r="DC475" s="239" t="str">
        <f t="shared" si="769"/>
        <v/>
      </c>
      <c r="DD475" s="239" t="str">
        <f t="shared" si="770"/>
        <v/>
      </c>
      <c r="DE475" s="239" t="str">
        <f t="shared" si="771"/>
        <v/>
      </c>
      <c r="DF475" s="239" t="str">
        <f t="shared" si="772"/>
        <v/>
      </c>
      <c r="DG475" s="239" t="str">
        <f t="shared" si="773"/>
        <v/>
      </c>
      <c r="DH475" s="239" t="str">
        <f t="shared" si="774"/>
        <v/>
      </c>
      <c r="DI475" s="239" t="str">
        <f t="shared" si="775"/>
        <v/>
      </c>
      <c r="DJ475" s="239" t="str">
        <f t="shared" si="776"/>
        <v/>
      </c>
      <c r="DK475" s="239" t="str">
        <f t="shared" si="777"/>
        <v/>
      </c>
      <c r="DL475" s="239" t="str">
        <f t="shared" si="778"/>
        <v/>
      </c>
      <c r="DM475" s="239" t="str">
        <f t="shared" si="779"/>
        <v/>
      </c>
      <c r="DN475" s="239" t="str">
        <f t="shared" si="780"/>
        <v/>
      </c>
      <c r="DO475" s="239" t="str">
        <f t="shared" si="781"/>
        <v/>
      </c>
      <c r="DP475" s="239" t="str">
        <f t="shared" si="782"/>
        <v/>
      </c>
    </row>
    <row r="476" spans="1:120" ht="35.25" hidden="1" customHeight="1" x14ac:dyDescent="0.25">
      <c r="A476" s="49" t="s">
        <v>4509</v>
      </c>
      <c r="B476" s="49">
        <v>130</v>
      </c>
      <c r="C476" s="49" t="s">
        <v>58</v>
      </c>
      <c r="D476" s="49" t="s">
        <v>1963</v>
      </c>
      <c r="E476" s="49">
        <v>3</v>
      </c>
      <c r="F476" s="49" t="s">
        <v>2010</v>
      </c>
      <c r="G476" s="49" t="str">
        <f t="shared" si="784"/>
        <v>130-4</v>
      </c>
      <c r="H476" s="49" t="s">
        <v>75</v>
      </c>
      <c r="I476" s="49" t="s">
        <v>76</v>
      </c>
      <c r="J476" s="49" t="s">
        <v>77</v>
      </c>
      <c r="K476" s="49" t="s">
        <v>78</v>
      </c>
      <c r="L476" s="49" t="s">
        <v>79</v>
      </c>
      <c r="M476" s="49" t="s">
        <v>80</v>
      </c>
      <c r="N476" s="49" t="s">
        <v>659</v>
      </c>
      <c r="O476" s="49" t="s">
        <v>82</v>
      </c>
      <c r="P476" s="49" t="s">
        <v>2011</v>
      </c>
      <c r="Q476" s="50">
        <v>0.1</v>
      </c>
      <c r="R476" s="50"/>
      <c r="S476" s="49">
        <v>1</v>
      </c>
      <c r="T476" s="49" t="s">
        <v>84</v>
      </c>
      <c r="U476" s="49" t="s">
        <v>1966</v>
      </c>
      <c r="V476" s="51">
        <v>44958</v>
      </c>
      <c r="W476" s="132">
        <v>45247</v>
      </c>
      <c r="X476" s="49" t="s">
        <v>1967</v>
      </c>
      <c r="Y476" s="49" t="s">
        <v>87</v>
      </c>
      <c r="Z476" s="59" t="s">
        <v>100</v>
      </c>
      <c r="AA476" s="52">
        <v>1</v>
      </c>
      <c r="AB476" s="200" t="s">
        <v>2012</v>
      </c>
      <c r="AC476" s="202">
        <v>45247</v>
      </c>
      <c r="AD476" s="52">
        <v>1</v>
      </c>
      <c r="AE476" s="200" t="s">
        <v>1969</v>
      </c>
      <c r="AF476" s="202">
        <v>45247</v>
      </c>
      <c r="AG476" s="52" t="s">
        <v>125</v>
      </c>
      <c r="AH476" s="52" t="s">
        <v>92</v>
      </c>
      <c r="AI476" s="52">
        <f t="shared" si="701"/>
        <v>0.1</v>
      </c>
      <c r="AJ476" s="52"/>
      <c r="AK476" s="52"/>
      <c r="AL476" s="239" t="str">
        <f t="shared" si="720"/>
        <v/>
      </c>
      <c r="AM476" s="239" t="str">
        <f t="shared" si="721"/>
        <v/>
      </c>
      <c r="AN476" s="239" t="str">
        <f t="shared" si="722"/>
        <v/>
      </c>
      <c r="AO476" s="239" t="str">
        <f t="shared" si="723"/>
        <v/>
      </c>
      <c r="AP476" s="239" t="str">
        <f t="shared" si="724"/>
        <v/>
      </c>
      <c r="AQ476" s="239" t="str">
        <f t="shared" si="725"/>
        <v/>
      </c>
      <c r="AR476" s="239" t="str">
        <f t="shared" si="726"/>
        <v/>
      </c>
      <c r="AS476" s="239" t="str">
        <f t="shared" si="727"/>
        <v/>
      </c>
      <c r="AT476" s="239" t="str">
        <f t="shared" si="728"/>
        <v/>
      </c>
      <c r="AU476" s="239" t="str">
        <f t="shared" si="702"/>
        <v/>
      </c>
      <c r="AV476" s="239" t="str">
        <f t="shared" si="703"/>
        <v/>
      </c>
      <c r="AW476" s="239" t="str">
        <f t="shared" si="704"/>
        <v/>
      </c>
      <c r="AX476" s="239" t="str">
        <f t="shared" si="705"/>
        <v/>
      </c>
      <c r="AY476" s="239" t="str">
        <f t="shared" si="706"/>
        <v/>
      </c>
      <c r="AZ476" s="239" t="str">
        <f t="shared" si="707"/>
        <v/>
      </c>
      <c r="BA476" s="239" t="str">
        <f t="shared" si="708"/>
        <v/>
      </c>
      <c r="BB476" s="239" t="str">
        <f t="shared" si="709"/>
        <v/>
      </c>
      <c r="BC476" s="239" t="str">
        <f t="shared" si="710"/>
        <v/>
      </c>
      <c r="BD476" s="239" t="str">
        <f t="shared" si="711"/>
        <v/>
      </c>
      <c r="BE476" s="239" t="str">
        <f t="shared" si="712"/>
        <v/>
      </c>
      <c r="BF476" s="239" t="str">
        <f t="shared" si="713"/>
        <v/>
      </c>
      <c r="BG476" s="239" t="str">
        <f t="shared" si="714"/>
        <v/>
      </c>
      <c r="BH476" s="239" t="str">
        <f t="shared" si="715"/>
        <v/>
      </c>
      <c r="BI476" s="239" t="str">
        <f t="shared" si="716"/>
        <v/>
      </c>
      <c r="BJ476" s="239" t="str">
        <f t="shared" si="717"/>
        <v/>
      </c>
      <c r="BK476" s="239" t="str">
        <f t="shared" si="718"/>
        <v/>
      </c>
      <c r="BL476" s="239" t="str">
        <f t="shared" si="719"/>
        <v/>
      </c>
      <c r="BN476" s="239" t="str">
        <f t="shared" si="729"/>
        <v/>
      </c>
      <c r="BO476" s="239" t="str">
        <f t="shared" si="730"/>
        <v/>
      </c>
      <c r="BP476" s="239" t="str">
        <f t="shared" si="731"/>
        <v/>
      </c>
      <c r="BQ476" s="239" t="str">
        <f t="shared" si="732"/>
        <v/>
      </c>
      <c r="BR476" s="239" t="str">
        <f t="shared" si="733"/>
        <v/>
      </c>
      <c r="BS476" s="239" t="str">
        <f t="shared" si="734"/>
        <v/>
      </c>
      <c r="BT476" s="239" t="str">
        <f t="shared" si="735"/>
        <v/>
      </c>
      <c r="BU476" s="239" t="str">
        <f t="shared" si="736"/>
        <v/>
      </c>
      <c r="BV476" s="239" t="str">
        <f t="shared" si="737"/>
        <v/>
      </c>
      <c r="BW476" s="239" t="str">
        <f t="shared" si="738"/>
        <v/>
      </c>
      <c r="BX476" s="239" t="str">
        <f t="shared" si="739"/>
        <v/>
      </c>
      <c r="BY476" s="239" t="str">
        <f t="shared" si="740"/>
        <v/>
      </c>
      <c r="BZ476" s="239" t="str">
        <f t="shared" si="741"/>
        <v/>
      </c>
      <c r="CA476" s="239" t="str">
        <f t="shared" si="742"/>
        <v/>
      </c>
      <c r="CB476" s="239" t="str">
        <f t="shared" si="743"/>
        <v/>
      </c>
      <c r="CC476" s="239" t="str">
        <f t="shared" si="744"/>
        <v/>
      </c>
      <c r="CD476" s="239" t="str">
        <f t="shared" si="745"/>
        <v/>
      </c>
      <c r="CE476" s="239" t="str">
        <f t="shared" si="746"/>
        <v/>
      </c>
      <c r="CF476" s="239" t="str">
        <f t="shared" si="747"/>
        <v/>
      </c>
      <c r="CG476" s="239" t="str">
        <f t="shared" si="748"/>
        <v/>
      </c>
      <c r="CH476" s="239" t="str">
        <f t="shared" si="749"/>
        <v/>
      </c>
      <c r="CI476" s="239" t="str">
        <f t="shared" si="750"/>
        <v/>
      </c>
      <c r="CJ476" s="239" t="str">
        <f t="shared" si="751"/>
        <v/>
      </c>
      <c r="CK476" s="239" t="str">
        <f t="shared" si="752"/>
        <v/>
      </c>
      <c r="CL476" s="239" t="str">
        <f t="shared" si="753"/>
        <v/>
      </c>
      <c r="CM476" s="239" t="str">
        <f t="shared" si="754"/>
        <v/>
      </c>
      <c r="CN476" s="239" t="str">
        <f t="shared" si="755"/>
        <v/>
      </c>
      <c r="CP476" s="239" t="str">
        <f t="shared" si="756"/>
        <v/>
      </c>
      <c r="CQ476" s="239" t="str">
        <f t="shared" si="757"/>
        <v/>
      </c>
      <c r="CR476" s="239" t="str">
        <f t="shared" si="758"/>
        <v/>
      </c>
      <c r="CS476" s="239" t="str">
        <f t="shared" si="759"/>
        <v/>
      </c>
      <c r="CT476" s="239" t="str">
        <f t="shared" si="760"/>
        <v/>
      </c>
      <c r="CU476" s="239" t="str">
        <f t="shared" si="761"/>
        <v/>
      </c>
      <c r="CV476" s="239" t="str">
        <f t="shared" si="762"/>
        <v/>
      </c>
      <c r="CW476" s="239" t="str">
        <f t="shared" si="763"/>
        <v/>
      </c>
      <c r="CX476" s="239" t="str">
        <f t="shared" si="764"/>
        <v/>
      </c>
      <c r="CY476" s="239" t="str">
        <f t="shared" si="765"/>
        <v/>
      </c>
      <c r="CZ476" s="239" t="str">
        <f t="shared" si="766"/>
        <v/>
      </c>
      <c r="DA476" s="239" t="str">
        <f t="shared" si="767"/>
        <v/>
      </c>
      <c r="DB476" s="239" t="str">
        <f t="shared" si="768"/>
        <v/>
      </c>
      <c r="DC476" s="239" t="str">
        <f t="shared" si="769"/>
        <v/>
      </c>
      <c r="DD476" s="239" t="str">
        <f t="shared" si="770"/>
        <v/>
      </c>
      <c r="DE476" s="239" t="str">
        <f t="shared" si="771"/>
        <v/>
      </c>
      <c r="DF476" s="239" t="str">
        <f t="shared" si="772"/>
        <v/>
      </c>
      <c r="DG476" s="239" t="str">
        <f t="shared" si="773"/>
        <v/>
      </c>
      <c r="DH476" s="239" t="str">
        <f t="shared" si="774"/>
        <v/>
      </c>
      <c r="DI476" s="239" t="str">
        <f t="shared" si="775"/>
        <v/>
      </c>
      <c r="DJ476" s="239" t="str">
        <f t="shared" si="776"/>
        <v/>
      </c>
      <c r="DK476" s="239" t="str">
        <f t="shared" si="777"/>
        <v/>
      </c>
      <c r="DL476" s="239" t="str">
        <f t="shared" si="778"/>
        <v/>
      </c>
      <c r="DM476" s="239" t="str">
        <f t="shared" si="779"/>
        <v/>
      </c>
      <c r="DN476" s="239" t="str">
        <f t="shared" si="780"/>
        <v/>
      </c>
      <c r="DO476" s="239" t="str">
        <f t="shared" si="781"/>
        <v/>
      </c>
      <c r="DP476" s="239" t="str">
        <f t="shared" si="782"/>
        <v/>
      </c>
    </row>
    <row r="477" spans="1:120" ht="35.25" hidden="1" customHeight="1" x14ac:dyDescent="0.25">
      <c r="A477" s="53" t="s">
        <v>4509</v>
      </c>
      <c r="B477" s="53">
        <v>130</v>
      </c>
      <c r="C477" s="53" t="s">
        <v>58</v>
      </c>
      <c r="D477" s="53" t="s">
        <v>1963</v>
      </c>
      <c r="E477" s="49">
        <v>3</v>
      </c>
      <c r="F477" s="53" t="s">
        <v>2013</v>
      </c>
      <c r="G477" s="53" t="str">
        <f t="shared" si="784"/>
        <v>130-4</v>
      </c>
      <c r="H477" s="53" t="s">
        <v>94</v>
      </c>
      <c r="I477" s="53" t="s">
        <v>76</v>
      </c>
      <c r="J477" s="53" t="s">
        <v>80</v>
      </c>
      <c r="K477" s="53" t="s">
        <v>80</v>
      </c>
      <c r="L477" s="53" t="s">
        <v>80</v>
      </c>
      <c r="M477" s="53" t="s">
        <v>80</v>
      </c>
      <c r="N477" s="53" t="s">
        <v>80</v>
      </c>
      <c r="O477" s="53" t="s">
        <v>80</v>
      </c>
      <c r="P477" s="53" t="s">
        <v>95</v>
      </c>
      <c r="Q477" s="52">
        <v>0.1</v>
      </c>
      <c r="R477" s="52">
        <f>+Q477*Q476</f>
        <v>1.0000000000000002E-2</v>
      </c>
      <c r="S477" s="53">
        <v>2</v>
      </c>
      <c r="T477" s="53" t="s">
        <v>84</v>
      </c>
      <c r="U477" s="53" t="s">
        <v>96</v>
      </c>
      <c r="V477" s="9">
        <v>44958</v>
      </c>
      <c r="W477" s="9">
        <v>44981</v>
      </c>
      <c r="X477" s="53" t="s">
        <v>1967</v>
      </c>
      <c r="Y477" s="49" t="s">
        <v>97</v>
      </c>
      <c r="Z477" s="59" t="s">
        <v>100</v>
      </c>
      <c r="AA477" s="60">
        <v>1</v>
      </c>
      <c r="AB477" s="217" t="s">
        <v>1971</v>
      </c>
      <c r="AC477" s="211">
        <v>44972</v>
      </c>
      <c r="AD477" s="60">
        <v>1</v>
      </c>
      <c r="AE477" s="62" t="s">
        <v>1972</v>
      </c>
      <c r="AF477" s="211">
        <v>44972</v>
      </c>
      <c r="AG477" s="60" t="s">
        <v>79</v>
      </c>
      <c r="AH477" s="60">
        <v>1</v>
      </c>
      <c r="AI477" s="52">
        <f t="shared" si="701"/>
        <v>1.0000000000000002E-2</v>
      </c>
      <c r="AJ477" s="52">
        <f>+AI477/R477</f>
        <v>1</v>
      </c>
      <c r="AK477" s="52"/>
      <c r="AL477" s="239" t="str">
        <f t="shared" si="720"/>
        <v/>
      </c>
      <c r="AM477" s="239" t="str">
        <f t="shared" si="721"/>
        <v/>
      </c>
      <c r="AN477" s="239" t="str">
        <f t="shared" si="722"/>
        <v/>
      </c>
      <c r="AO477" s="239">
        <f t="shared" si="723"/>
        <v>1</v>
      </c>
      <c r="AP477" s="239" t="str">
        <f t="shared" si="724"/>
        <v/>
      </c>
      <c r="AQ477" s="239" t="str">
        <f t="shared" si="725"/>
        <v/>
      </c>
      <c r="AR477" s="239" t="str">
        <f t="shared" si="726"/>
        <v/>
      </c>
      <c r="AS477" s="239" t="str">
        <f t="shared" si="727"/>
        <v/>
      </c>
      <c r="AT477" s="239" t="str">
        <f t="shared" si="728"/>
        <v/>
      </c>
      <c r="AU477" s="239" t="str">
        <f t="shared" si="702"/>
        <v/>
      </c>
      <c r="AV477" s="239" t="str">
        <f t="shared" si="703"/>
        <v/>
      </c>
      <c r="AW477" s="239" t="str">
        <f t="shared" si="704"/>
        <v/>
      </c>
      <c r="AX477" s="239" t="str">
        <f t="shared" si="705"/>
        <v/>
      </c>
      <c r="AY477" s="239" t="str">
        <f t="shared" si="706"/>
        <v/>
      </c>
      <c r="AZ477" s="239" t="str">
        <f t="shared" si="707"/>
        <v/>
      </c>
      <c r="BA477" s="239" t="str">
        <f t="shared" si="708"/>
        <v/>
      </c>
      <c r="BB477" s="239" t="str">
        <f t="shared" si="709"/>
        <v/>
      </c>
      <c r="BC477" s="239" t="str">
        <f t="shared" si="710"/>
        <v/>
      </c>
      <c r="BD477" s="239" t="str">
        <f t="shared" si="711"/>
        <v/>
      </c>
      <c r="BE477" s="239" t="str">
        <f t="shared" si="712"/>
        <v/>
      </c>
      <c r="BF477" s="239" t="str">
        <f t="shared" si="713"/>
        <v/>
      </c>
      <c r="BG477" s="239" t="str">
        <f t="shared" si="714"/>
        <v/>
      </c>
      <c r="BH477" s="239" t="str">
        <f t="shared" si="715"/>
        <v/>
      </c>
      <c r="BI477" s="239" t="str">
        <f t="shared" si="716"/>
        <v/>
      </c>
      <c r="BJ477" s="239" t="str">
        <f t="shared" si="717"/>
        <v/>
      </c>
      <c r="BK477" s="239" t="str">
        <f t="shared" si="718"/>
        <v/>
      </c>
      <c r="BL477" s="239" t="str">
        <f t="shared" si="719"/>
        <v/>
      </c>
      <c r="BN477" s="239" t="str">
        <f t="shared" si="729"/>
        <v/>
      </c>
      <c r="BO477" s="239" t="str">
        <f t="shared" si="730"/>
        <v/>
      </c>
      <c r="BP477" s="239" t="str">
        <f t="shared" si="731"/>
        <v/>
      </c>
      <c r="BQ477" s="239">
        <f t="shared" si="732"/>
        <v>1</v>
      </c>
      <c r="BR477" s="239" t="str">
        <f t="shared" si="733"/>
        <v/>
      </c>
      <c r="BS477" s="239" t="str">
        <f t="shared" si="734"/>
        <v/>
      </c>
      <c r="BT477" s="239" t="str">
        <f t="shared" si="735"/>
        <v/>
      </c>
      <c r="BU477" s="239" t="str">
        <f t="shared" si="736"/>
        <v/>
      </c>
      <c r="BV477" s="239" t="str">
        <f t="shared" si="737"/>
        <v/>
      </c>
      <c r="BW477" s="239" t="str">
        <f t="shared" si="738"/>
        <v/>
      </c>
      <c r="BX477" s="239" t="str">
        <f t="shared" si="739"/>
        <v/>
      </c>
      <c r="BY477" s="239" t="str">
        <f t="shared" si="740"/>
        <v/>
      </c>
      <c r="BZ477" s="239" t="str">
        <f t="shared" si="741"/>
        <v/>
      </c>
      <c r="CA477" s="239" t="str">
        <f t="shared" si="742"/>
        <v/>
      </c>
      <c r="CB477" s="239" t="str">
        <f t="shared" si="743"/>
        <v/>
      </c>
      <c r="CC477" s="239" t="str">
        <f t="shared" si="744"/>
        <v/>
      </c>
      <c r="CD477" s="239" t="str">
        <f t="shared" si="745"/>
        <v/>
      </c>
      <c r="CE477" s="239" t="str">
        <f t="shared" si="746"/>
        <v/>
      </c>
      <c r="CF477" s="239" t="str">
        <f t="shared" si="747"/>
        <v/>
      </c>
      <c r="CG477" s="239" t="str">
        <f t="shared" si="748"/>
        <v/>
      </c>
      <c r="CH477" s="239" t="str">
        <f t="shared" si="749"/>
        <v/>
      </c>
      <c r="CI477" s="239" t="str">
        <f t="shared" si="750"/>
        <v/>
      </c>
      <c r="CJ477" s="239" t="str">
        <f t="shared" si="751"/>
        <v/>
      </c>
      <c r="CK477" s="239" t="str">
        <f t="shared" si="752"/>
        <v/>
      </c>
      <c r="CL477" s="239" t="str">
        <f t="shared" si="753"/>
        <v/>
      </c>
      <c r="CM477" s="239" t="str">
        <f t="shared" si="754"/>
        <v/>
      </c>
      <c r="CN477" s="239" t="str">
        <f t="shared" si="755"/>
        <v/>
      </c>
      <c r="CP477" s="239" t="str">
        <f t="shared" si="756"/>
        <v/>
      </c>
      <c r="CQ477" s="239" t="str">
        <f t="shared" si="757"/>
        <v/>
      </c>
      <c r="CR477" s="239" t="str">
        <f t="shared" si="758"/>
        <v/>
      </c>
      <c r="CS477" s="239" t="str">
        <f t="shared" si="759"/>
        <v>1er trimestre</v>
      </c>
      <c r="CT477" s="239" t="str">
        <f t="shared" si="760"/>
        <v/>
      </c>
      <c r="CU477" s="239" t="str">
        <f t="shared" si="761"/>
        <v/>
      </c>
      <c r="CV477" s="239" t="str">
        <f t="shared" si="762"/>
        <v/>
      </c>
      <c r="CW477" s="239" t="str">
        <f t="shared" si="763"/>
        <v/>
      </c>
      <c r="CX477" s="239" t="str">
        <f t="shared" si="764"/>
        <v/>
      </c>
      <c r="CY477" s="239" t="str">
        <f t="shared" si="765"/>
        <v/>
      </c>
      <c r="CZ477" s="239" t="str">
        <f t="shared" si="766"/>
        <v/>
      </c>
      <c r="DA477" s="239" t="str">
        <f t="shared" si="767"/>
        <v/>
      </c>
      <c r="DB477" s="239" t="str">
        <f t="shared" si="768"/>
        <v/>
      </c>
      <c r="DC477" s="239" t="str">
        <f t="shared" si="769"/>
        <v/>
      </c>
      <c r="DD477" s="239" t="str">
        <f t="shared" si="770"/>
        <v/>
      </c>
      <c r="DE477" s="239" t="str">
        <f t="shared" si="771"/>
        <v/>
      </c>
      <c r="DF477" s="239" t="str">
        <f t="shared" si="772"/>
        <v/>
      </c>
      <c r="DG477" s="239" t="str">
        <f t="shared" si="773"/>
        <v/>
      </c>
      <c r="DH477" s="239" t="str">
        <f t="shared" si="774"/>
        <v/>
      </c>
      <c r="DI477" s="239" t="str">
        <f t="shared" si="775"/>
        <v/>
      </c>
      <c r="DJ477" s="239" t="str">
        <f t="shared" si="776"/>
        <v/>
      </c>
      <c r="DK477" s="239" t="str">
        <f t="shared" si="777"/>
        <v/>
      </c>
      <c r="DL477" s="239" t="str">
        <f t="shared" si="778"/>
        <v/>
      </c>
      <c r="DM477" s="239" t="str">
        <f t="shared" si="779"/>
        <v/>
      </c>
      <c r="DN477" s="239" t="str">
        <f t="shared" si="780"/>
        <v/>
      </c>
      <c r="DO477" s="239" t="str">
        <f t="shared" si="781"/>
        <v/>
      </c>
      <c r="DP477" s="239" t="str">
        <f t="shared" si="782"/>
        <v/>
      </c>
    </row>
    <row r="478" spans="1:120" ht="35.25" hidden="1" customHeight="1" x14ac:dyDescent="0.25">
      <c r="A478" s="53" t="s">
        <v>4509</v>
      </c>
      <c r="B478" s="53">
        <v>130</v>
      </c>
      <c r="C478" s="53" t="s">
        <v>58</v>
      </c>
      <c r="D478" s="53" t="s">
        <v>1963</v>
      </c>
      <c r="E478" s="49">
        <v>3</v>
      </c>
      <c r="F478" s="53" t="s">
        <v>2014</v>
      </c>
      <c r="G478" s="53" t="str">
        <f t="shared" si="784"/>
        <v>130-4</v>
      </c>
      <c r="H478" s="53" t="s">
        <v>102</v>
      </c>
      <c r="I478" s="53" t="s">
        <v>76</v>
      </c>
      <c r="J478" s="53" t="s">
        <v>80</v>
      </c>
      <c r="K478" s="53" t="s">
        <v>80</v>
      </c>
      <c r="L478" s="53" t="s">
        <v>80</v>
      </c>
      <c r="M478" s="53" t="s">
        <v>80</v>
      </c>
      <c r="N478" s="53" t="s">
        <v>80</v>
      </c>
      <c r="O478" s="53" t="s">
        <v>80</v>
      </c>
      <c r="P478" s="53" t="s">
        <v>103</v>
      </c>
      <c r="Q478" s="52">
        <v>0</v>
      </c>
      <c r="R478" s="52">
        <f>+Q478*Q476</f>
        <v>0</v>
      </c>
      <c r="S478" s="53">
        <v>1</v>
      </c>
      <c r="T478" s="53" t="s">
        <v>84</v>
      </c>
      <c r="U478" s="53" t="s">
        <v>104</v>
      </c>
      <c r="V478" s="9">
        <v>44984</v>
      </c>
      <c r="W478" s="9">
        <v>44995</v>
      </c>
      <c r="X478" s="53" t="s">
        <v>105</v>
      </c>
      <c r="Y478" s="49" t="s">
        <v>97</v>
      </c>
      <c r="Z478" s="59" t="s">
        <v>100</v>
      </c>
      <c r="AA478" s="60">
        <v>1</v>
      </c>
      <c r="AB478" s="217" t="s">
        <v>1974</v>
      </c>
      <c r="AC478" s="211">
        <v>44993</v>
      </c>
      <c r="AD478" s="60">
        <v>1</v>
      </c>
      <c r="AE478" s="62" t="s">
        <v>1975</v>
      </c>
      <c r="AF478" s="211">
        <v>44993</v>
      </c>
      <c r="AG478" s="60" t="s">
        <v>79</v>
      </c>
      <c r="AH478" s="60">
        <v>1</v>
      </c>
      <c r="AI478" s="52">
        <f t="shared" si="701"/>
        <v>0</v>
      </c>
      <c r="AJ478" s="52"/>
      <c r="AK478" s="52"/>
      <c r="AL478" s="239" t="str">
        <f t="shared" si="720"/>
        <v/>
      </c>
      <c r="AM478" s="239" t="str">
        <f t="shared" si="721"/>
        <v/>
      </c>
      <c r="AN478" s="239" t="str">
        <f t="shared" si="722"/>
        <v/>
      </c>
      <c r="AO478" s="239">
        <f t="shared" si="723"/>
        <v>1</v>
      </c>
      <c r="AP478" s="239" t="str">
        <f t="shared" si="724"/>
        <v/>
      </c>
      <c r="AQ478" s="239" t="str">
        <f t="shared" si="725"/>
        <v/>
      </c>
      <c r="AR478" s="239" t="str">
        <f t="shared" si="726"/>
        <v/>
      </c>
      <c r="AS478" s="239" t="str">
        <f t="shared" si="727"/>
        <v/>
      </c>
      <c r="AT478" s="239" t="str">
        <f t="shared" si="728"/>
        <v/>
      </c>
      <c r="AU478" s="239" t="str">
        <f t="shared" si="702"/>
        <v/>
      </c>
      <c r="AV478" s="239" t="str">
        <f t="shared" si="703"/>
        <v/>
      </c>
      <c r="AW478" s="239" t="str">
        <f t="shared" si="704"/>
        <v/>
      </c>
      <c r="AX478" s="239" t="str">
        <f t="shared" si="705"/>
        <v/>
      </c>
      <c r="AY478" s="239" t="str">
        <f t="shared" si="706"/>
        <v/>
      </c>
      <c r="AZ478" s="239" t="str">
        <f t="shared" si="707"/>
        <v/>
      </c>
      <c r="BA478" s="239" t="str">
        <f t="shared" si="708"/>
        <v/>
      </c>
      <c r="BB478" s="239" t="str">
        <f t="shared" si="709"/>
        <v/>
      </c>
      <c r="BC478" s="239" t="str">
        <f t="shared" si="710"/>
        <v/>
      </c>
      <c r="BD478" s="239" t="str">
        <f t="shared" si="711"/>
        <v/>
      </c>
      <c r="BE478" s="239" t="str">
        <f t="shared" si="712"/>
        <v/>
      </c>
      <c r="BF478" s="239" t="str">
        <f t="shared" si="713"/>
        <v/>
      </c>
      <c r="BG478" s="239" t="str">
        <f t="shared" si="714"/>
        <v/>
      </c>
      <c r="BH478" s="239" t="str">
        <f t="shared" si="715"/>
        <v/>
      </c>
      <c r="BI478" s="239" t="str">
        <f t="shared" si="716"/>
        <v/>
      </c>
      <c r="BJ478" s="239" t="str">
        <f t="shared" si="717"/>
        <v/>
      </c>
      <c r="BK478" s="239" t="str">
        <f t="shared" si="718"/>
        <v/>
      </c>
      <c r="BL478" s="239" t="str">
        <f t="shared" si="719"/>
        <v/>
      </c>
      <c r="BN478" s="239" t="str">
        <f t="shared" si="729"/>
        <v/>
      </c>
      <c r="BO478" s="239" t="str">
        <f t="shared" si="730"/>
        <v/>
      </c>
      <c r="BP478" s="239" t="str">
        <f t="shared" si="731"/>
        <v/>
      </c>
      <c r="BQ478" s="239">
        <f t="shared" si="732"/>
        <v>1</v>
      </c>
      <c r="BR478" s="239" t="str">
        <f t="shared" si="733"/>
        <v/>
      </c>
      <c r="BS478" s="239" t="str">
        <f t="shared" si="734"/>
        <v/>
      </c>
      <c r="BT478" s="239" t="str">
        <f t="shared" si="735"/>
        <v/>
      </c>
      <c r="BU478" s="239" t="str">
        <f t="shared" si="736"/>
        <v/>
      </c>
      <c r="BV478" s="239" t="str">
        <f t="shared" si="737"/>
        <v/>
      </c>
      <c r="BW478" s="239" t="str">
        <f t="shared" si="738"/>
        <v/>
      </c>
      <c r="BX478" s="239" t="str">
        <f t="shared" si="739"/>
        <v/>
      </c>
      <c r="BY478" s="239" t="str">
        <f t="shared" si="740"/>
        <v/>
      </c>
      <c r="BZ478" s="239" t="str">
        <f t="shared" si="741"/>
        <v/>
      </c>
      <c r="CA478" s="239" t="str">
        <f t="shared" si="742"/>
        <v/>
      </c>
      <c r="CB478" s="239" t="str">
        <f t="shared" si="743"/>
        <v/>
      </c>
      <c r="CC478" s="239" t="str">
        <f t="shared" si="744"/>
        <v/>
      </c>
      <c r="CD478" s="239" t="str">
        <f t="shared" si="745"/>
        <v/>
      </c>
      <c r="CE478" s="239" t="str">
        <f t="shared" si="746"/>
        <v/>
      </c>
      <c r="CF478" s="239" t="str">
        <f t="shared" si="747"/>
        <v/>
      </c>
      <c r="CG478" s="239" t="str">
        <f t="shared" si="748"/>
        <v/>
      </c>
      <c r="CH478" s="239" t="str">
        <f t="shared" si="749"/>
        <v/>
      </c>
      <c r="CI478" s="239" t="str">
        <f t="shared" si="750"/>
        <v/>
      </c>
      <c r="CJ478" s="239" t="str">
        <f t="shared" si="751"/>
        <v/>
      </c>
      <c r="CK478" s="239" t="str">
        <f t="shared" si="752"/>
        <v/>
      </c>
      <c r="CL478" s="239" t="str">
        <f t="shared" si="753"/>
        <v/>
      </c>
      <c r="CM478" s="239" t="str">
        <f t="shared" si="754"/>
        <v/>
      </c>
      <c r="CN478" s="239" t="str">
        <f t="shared" si="755"/>
        <v/>
      </c>
      <c r="CP478" s="239" t="str">
        <f t="shared" si="756"/>
        <v/>
      </c>
      <c r="CQ478" s="239" t="str">
        <f t="shared" si="757"/>
        <v/>
      </c>
      <c r="CR478" s="239" t="str">
        <f t="shared" si="758"/>
        <v/>
      </c>
      <c r="CS478" s="239" t="str">
        <f t="shared" si="759"/>
        <v>1er trimestre</v>
      </c>
      <c r="CT478" s="239" t="str">
        <f t="shared" si="760"/>
        <v/>
      </c>
      <c r="CU478" s="239" t="str">
        <f t="shared" si="761"/>
        <v/>
      </c>
      <c r="CV478" s="239" t="str">
        <f t="shared" si="762"/>
        <v/>
      </c>
      <c r="CW478" s="239" t="str">
        <f t="shared" si="763"/>
        <v/>
      </c>
      <c r="CX478" s="239" t="str">
        <f t="shared" si="764"/>
        <v/>
      </c>
      <c r="CY478" s="239" t="str">
        <f t="shared" si="765"/>
        <v/>
      </c>
      <c r="CZ478" s="239" t="str">
        <f t="shared" si="766"/>
        <v/>
      </c>
      <c r="DA478" s="239" t="str">
        <f t="shared" si="767"/>
        <v/>
      </c>
      <c r="DB478" s="239" t="str">
        <f t="shared" si="768"/>
        <v/>
      </c>
      <c r="DC478" s="239" t="str">
        <f t="shared" si="769"/>
        <v/>
      </c>
      <c r="DD478" s="239" t="str">
        <f t="shared" si="770"/>
        <v/>
      </c>
      <c r="DE478" s="239" t="str">
        <f t="shared" si="771"/>
        <v/>
      </c>
      <c r="DF478" s="239" t="str">
        <f t="shared" si="772"/>
        <v/>
      </c>
      <c r="DG478" s="239" t="str">
        <f t="shared" si="773"/>
        <v/>
      </c>
      <c r="DH478" s="239" t="str">
        <f t="shared" si="774"/>
        <v/>
      </c>
      <c r="DI478" s="239" t="str">
        <f t="shared" si="775"/>
        <v/>
      </c>
      <c r="DJ478" s="239" t="str">
        <f t="shared" si="776"/>
        <v/>
      </c>
      <c r="DK478" s="239" t="str">
        <f t="shared" si="777"/>
        <v/>
      </c>
      <c r="DL478" s="239" t="str">
        <f t="shared" si="778"/>
        <v/>
      </c>
      <c r="DM478" s="239" t="str">
        <f t="shared" si="779"/>
        <v/>
      </c>
      <c r="DN478" s="239" t="str">
        <f t="shared" si="780"/>
        <v/>
      </c>
      <c r="DO478" s="239" t="str">
        <f t="shared" si="781"/>
        <v/>
      </c>
      <c r="DP478" s="239" t="str">
        <f t="shared" si="782"/>
        <v/>
      </c>
    </row>
    <row r="479" spans="1:120" ht="35.25" hidden="1" customHeight="1" x14ac:dyDescent="0.25">
      <c r="A479" s="53" t="s">
        <v>4509</v>
      </c>
      <c r="B479" s="53">
        <v>130</v>
      </c>
      <c r="C479" s="53" t="s">
        <v>58</v>
      </c>
      <c r="D479" s="53" t="s">
        <v>1963</v>
      </c>
      <c r="E479" s="49">
        <v>3</v>
      </c>
      <c r="F479" s="53" t="s">
        <v>2015</v>
      </c>
      <c r="G479" s="53" t="str">
        <f t="shared" si="784"/>
        <v>130-4</v>
      </c>
      <c r="H479" s="53" t="s">
        <v>94</v>
      </c>
      <c r="I479" s="53" t="s">
        <v>76</v>
      </c>
      <c r="J479" s="53" t="s">
        <v>80</v>
      </c>
      <c r="K479" s="53" t="s">
        <v>80</v>
      </c>
      <c r="L479" s="53" t="s">
        <v>80</v>
      </c>
      <c r="M479" s="53" t="s">
        <v>80</v>
      </c>
      <c r="N479" s="53" t="s">
        <v>80</v>
      </c>
      <c r="O479" s="53" t="s">
        <v>80</v>
      </c>
      <c r="P479" s="53" t="s">
        <v>109</v>
      </c>
      <c r="Q479" s="52">
        <v>0.12</v>
      </c>
      <c r="R479" s="52">
        <f>+Q479*Q476</f>
        <v>1.2E-2</v>
      </c>
      <c r="S479" s="53">
        <v>2</v>
      </c>
      <c r="T479" s="53" t="s">
        <v>84</v>
      </c>
      <c r="U479" s="53" t="s">
        <v>110</v>
      </c>
      <c r="V479" s="9">
        <v>44998</v>
      </c>
      <c r="W479" s="9">
        <v>45026</v>
      </c>
      <c r="X479" s="53" t="s">
        <v>1967</v>
      </c>
      <c r="Y479" s="49" t="s">
        <v>167</v>
      </c>
      <c r="Z479" s="59" t="s">
        <v>100</v>
      </c>
      <c r="AA479" s="60">
        <v>1</v>
      </c>
      <c r="AB479" s="217" t="s">
        <v>1977</v>
      </c>
      <c r="AC479" s="211">
        <v>45026</v>
      </c>
      <c r="AD479" s="60">
        <v>1</v>
      </c>
      <c r="AE479" s="62" t="s">
        <v>1992</v>
      </c>
      <c r="AF479" s="211">
        <v>45026</v>
      </c>
      <c r="AG479" s="60" t="s">
        <v>79</v>
      </c>
      <c r="AH479" s="60">
        <v>1</v>
      </c>
      <c r="AI479" s="52">
        <f t="shared" si="701"/>
        <v>1.2E-2</v>
      </c>
      <c r="AJ479" s="52">
        <f t="shared" ref="AJ479:AJ482" si="787">+AI479/R479</f>
        <v>1</v>
      </c>
      <c r="AK479" s="52"/>
      <c r="AL479" s="239" t="str">
        <f t="shared" si="720"/>
        <v/>
      </c>
      <c r="AM479" s="239" t="str">
        <f t="shared" si="721"/>
        <v/>
      </c>
      <c r="AN479" s="239" t="str">
        <f t="shared" si="722"/>
        <v/>
      </c>
      <c r="AO479" s="239">
        <f t="shared" si="723"/>
        <v>1</v>
      </c>
      <c r="AP479" s="239" t="str">
        <f t="shared" si="724"/>
        <v/>
      </c>
      <c r="AQ479" s="239" t="str">
        <f t="shared" si="725"/>
        <v/>
      </c>
      <c r="AR479" s="239" t="str">
        <f t="shared" si="726"/>
        <v/>
      </c>
      <c r="AS479" s="239" t="str">
        <f t="shared" si="727"/>
        <v/>
      </c>
      <c r="AT479" s="239" t="str">
        <f t="shared" si="728"/>
        <v/>
      </c>
      <c r="AU479" s="239" t="str">
        <f t="shared" si="702"/>
        <v/>
      </c>
      <c r="AV479" s="239" t="str">
        <f t="shared" si="703"/>
        <v/>
      </c>
      <c r="AW479" s="239" t="str">
        <f t="shared" si="704"/>
        <v/>
      </c>
      <c r="AX479" s="239" t="str">
        <f t="shared" si="705"/>
        <v/>
      </c>
      <c r="AY479" s="239" t="str">
        <f t="shared" si="706"/>
        <v/>
      </c>
      <c r="AZ479" s="239" t="str">
        <f t="shared" si="707"/>
        <v/>
      </c>
      <c r="BA479" s="239" t="str">
        <f t="shared" si="708"/>
        <v/>
      </c>
      <c r="BB479" s="239" t="str">
        <f t="shared" si="709"/>
        <v/>
      </c>
      <c r="BC479" s="239" t="str">
        <f t="shared" si="710"/>
        <v/>
      </c>
      <c r="BD479" s="239" t="str">
        <f t="shared" si="711"/>
        <v/>
      </c>
      <c r="BE479" s="239" t="str">
        <f t="shared" si="712"/>
        <v/>
      </c>
      <c r="BF479" s="239" t="str">
        <f t="shared" si="713"/>
        <v/>
      </c>
      <c r="BG479" s="239" t="str">
        <f t="shared" si="714"/>
        <v/>
      </c>
      <c r="BH479" s="239" t="str">
        <f t="shared" si="715"/>
        <v/>
      </c>
      <c r="BI479" s="239" t="str">
        <f t="shared" si="716"/>
        <v/>
      </c>
      <c r="BJ479" s="239" t="str">
        <f t="shared" si="717"/>
        <v/>
      </c>
      <c r="BK479" s="239" t="str">
        <f t="shared" si="718"/>
        <v/>
      </c>
      <c r="BL479" s="239" t="str">
        <f t="shared" si="719"/>
        <v/>
      </c>
      <c r="BN479" s="239" t="str">
        <f t="shared" si="729"/>
        <v/>
      </c>
      <c r="BO479" s="239" t="str">
        <f t="shared" si="730"/>
        <v/>
      </c>
      <c r="BP479" s="239" t="str">
        <f t="shared" si="731"/>
        <v/>
      </c>
      <c r="BQ479" s="239">
        <f t="shared" si="732"/>
        <v>1</v>
      </c>
      <c r="BR479" s="239" t="str">
        <f t="shared" si="733"/>
        <v/>
      </c>
      <c r="BS479" s="239" t="str">
        <f t="shared" si="734"/>
        <v/>
      </c>
      <c r="BT479" s="239" t="str">
        <f t="shared" si="735"/>
        <v/>
      </c>
      <c r="BU479" s="239" t="str">
        <f t="shared" si="736"/>
        <v/>
      </c>
      <c r="BV479" s="239" t="str">
        <f t="shared" si="737"/>
        <v/>
      </c>
      <c r="BW479" s="239" t="str">
        <f t="shared" si="738"/>
        <v/>
      </c>
      <c r="BX479" s="239" t="str">
        <f t="shared" si="739"/>
        <v/>
      </c>
      <c r="BY479" s="239" t="str">
        <f t="shared" si="740"/>
        <v/>
      </c>
      <c r="BZ479" s="239" t="str">
        <f t="shared" si="741"/>
        <v/>
      </c>
      <c r="CA479" s="239" t="str">
        <f t="shared" si="742"/>
        <v/>
      </c>
      <c r="CB479" s="239" t="str">
        <f t="shared" si="743"/>
        <v/>
      </c>
      <c r="CC479" s="239" t="str">
        <f t="shared" si="744"/>
        <v/>
      </c>
      <c r="CD479" s="239" t="str">
        <f t="shared" si="745"/>
        <v/>
      </c>
      <c r="CE479" s="239" t="str">
        <f t="shared" si="746"/>
        <v/>
      </c>
      <c r="CF479" s="239" t="str">
        <f t="shared" si="747"/>
        <v/>
      </c>
      <c r="CG479" s="239" t="str">
        <f t="shared" si="748"/>
        <v/>
      </c>
      <c r="CH479" s="239" t="str">
        <f t="shared" si="749"/>
        <v/>
      </c>
      <c r="CI479" s="239" t="str">
        <f t="shared" si="750"/>
        <v/>
      </c>
      <c r="CJ479" s="239" t="str">
        <f t="shared" si="751"/>
        <v/>
      </c>
      <c r="CK479" s="239" t="str">
        <f t="shared" si="752"/>
        <v/>
      </c>
      <c r="CL479" s="239" t="str">
        <f t="shared" si="753"/>
        <v/>
      </c>
      <c r="CM479" s="239" t="str">
        <f t="shared" si="754"/>
        <v/>
      </c>
      <c r="CN479" s="239" t="str">
        <f t="shared" si="755"/>
        <v/>
      </c>
      <c r="CP479" s="239" t="str">
        <f t="shared" si="756"/>
        <v/>
      </c>
      <c r="CQ479" s="239" t="str">
        <f t="shared" si="757"/>
        <v/>
      </c>
      <c r="CR479" s="239" t="str">
        <f t="shared" si="758"/>
        <v/>
      </c>
      <c r="CS479" s="239" t="str">
        <f t="shared" si="759"/>
        <v>2do trimestre</v>
      </c>
      <c r="CT479" s="239" t="str">
        <f t="shared" si="760"/>
        <v/>
      </c>
      <c r="CU479" s="239" t="str">
        <f t="shared" si="761"/>
        <v/>
      </c>
      <c r="CV479" s="239" t="str">
        <f t="shared" si="762"/>
        <v/>
      </c>
      <c r="CW479" s="239" t="str">
        <f t="shared" si="763"/>
        <v/>
      </c>
      <c r="CX479" s="239" t="str">
        <f t="shared" si="764"/>
        <v/>
      </c>
      <c r="CY479" s="239" t="str">
        <f t="shared" si="765"/>
        <v/>
      </c>
      <c r="CZ479" s="239" t="str">
        <f t="shared" si="766"/>
        <v/>
      </c>
      <c r="DA479" s="239" t="str">
        <f t="shared" si="767"/>
        <v/>
      </c>
      <c r="DB479" s="239" t="str">
        <f t="shared" si="768"/>
        <v/>
      </c>
      <c r="DC479" s="239" t="str">
        <f t="shared" si="769"/>
        <v/>
      </c>
      <c r="DD479" s="239" t="str">
        <f t="shared" si="770"/>
        <v/>
      </c>
      <c r="DE479" s="239" t="str">
        <f t="shared" si="771"/>
        <v/>
      </c>
      <c r="DF479" s="239" t="str">
        <f t="shared" si="772"/>
        <v/>
      </c>
      <c r="DG479" s="239" t="str">
        <f t="shared" si="773"/>
        <v/>
      </c>
      <c r="DH479" s="239" t="str">
        <f t="shared" si="774"/>
        <v/>
      </c>
      <c r="DI479" s="239" t="str">
        <f t="shared" si="775"/>
        <v/>
      </c>
      <c r="DJ479" s="239" t="str">
        <f t="shared" si="776"/>
        <v/>
      </c>
      <c r="DK479" s="239" t="str">
        <f t="shared" si="777"/>
        <v/>
      </c>
      <c r="DL479" s="239" t="str">
        <f t="shared" si="778"/>
        <v/>
      </c>
      <c r="DM479" s="239" t="str">
        <f t="shared" si="779"/>
        <v/>
      </c>
      <c r="DN479" s="239" t="str">
        <f t="shared" si="780"/>
        <v/>
      </c>
      <c r="DO479" s="239" t="str">
        <f t="shared" si="781"/>
        <v/>
      </c>
      <c r="DP479" s="239" t="str">
        <f t="shared" si="782"/>
        <v/>
      </c>
    </row>
    <row r="480" spans="1:120" ht="35.25" hidden="1" customHeight="1" x14ac:dyDescent="0.25">
      <c r="A480" s="53" t="s">
        <v>4509</v>
      </c>
      <c r="B480" s="53">
        <v>130</v>
      </c>
      <c r="C480" s="53" t="s">
        <v>58</v>
      </c>
      <c r="D480" s="53" t="s">
        <v>1963</v>
      </c>
      <c r="E480" s="49">
        <v>3</v>
      </c>
      <c r="F480" s="53" t="s">
        <v>2016</v>
      </c>
      <c r="G480" s="53" t="str">
        <f t="shared" si="784"/>
        <v>130-4</v>
      </c>
      <c r="H480" s="53" t="s">
        <v>94</v>
      </c>
      <c r="I480" s="53" t="s">
        <v>76</v>
      </c>
      <c r="J480" s="53" t="s">
        <v>80</v>
      </c>
      <c r="K480" s="53" t="s">
        <v>80</v>
      </c>
      <c r="L480" s="53" t="s">
        <v>80</v>
      </c>
      <c r="M480" s="53" t="s">
        <v>80</v>
      </c>
      <c r="N480" s="53" t="s">
        <v>80</v>
      </c>
      <c r="O480" s="53" t="s">
        <v>80</v>
      </c>
      <c r="P480" s="53" t="s">
        <v>114</v>
      </c>
      <c r="Q480" s="52">
        <v>0.61</v>
      </c>
      <c r="R480" s="52">
        <f>+Q480*Q476</f>
        <v>6.0999999999999999E-2</v>
      </c>
      <c r="S480" s="53">
        <v>4</v>
      </c>
      <c r="T480" s="53" t="s">
        <v>84</v>
      </c>
      <c r="U480" s="53" t="s">
        <v>115</v>
      </c>
      <c r="V480" s="9">
        <v>45027</v>
      </c>
      <c r="W480" s="132">
        <v>45219</v>
      </c>
      <c r="X480" s="53" t="s">
        <v>1980</v>
      </c>
      <c r="Y480" s="49" t="s">
        <v>87</v>
      </c>
      <c r="Z480" s="59" t="s">
        <v>100</v>
      </c>
      <c r="AA480" s="52">
        <v>1</v>
      </c>
      <c r="AB480" s="200" t="s">
        <v>2017</v>
      </c>
      <c r="AC480" s="202">
        <v>45219</v>
      </c>
      <c r="AD480" s="52">
        <v>1</v>
      </c>
      <c r="AE480" s="200" t="s">
        <v>1984</v>
      </c>
      <c r="AF480" s="202">
        <v>45219</v>
      </c>
      <c r="AG480" s="52" t="s">
        <v>125</v>
      </c>
      <c r="AH480" s="52">
        <v>0.95</v>
      </c>
      <c r="AI480" s="52">
        <f t="shared" si="701"/>
        <v>6.0999999999999999E-2</v>
      </c>
      <c r="AJ480" s="52">
        <f t="shared" si="787"/>
        <v>1</v>
      </c>
      <c r="AK480" s="52"/>
      <c r="AL480" s="239" t="str">
        <f t="shared" si="720"/>
        <v/>
      </c>
      <c r="AM480" s="239" t="str">
        <f t="shared" si="721"/>
        <v/>
      </c>
      <c r="AN480" s="239" t="str">
        <f t="shared" si="722"/>
        <v/>
      </c>
      <c r="AO480" s="239">
        <f t="shared" si="723"/>
        <v>1</v>
      </c>
      <c r="AP480" s="239" t="str">
        <f t="shared" si="724"/>
        <v/>
      </c>
      <c r="AQ480" s="239" t="str">
        <f t="shared" si="725"/>
        <v/>
      </c>
      <c r="AR480" s="239" t="str">
        <f t="shared" si="726"/>
        <v/>
      </c>
      <c r="AS480" s="239" t="str">
        <f t="shared" si="727"/>
        <v/>
      </c>
      <c r="AT480" s="239" t="str">
        <f t="shared" si="728"/>
        <v/>
      </c>
      <c r="AU480" s="239" t="str">
        <f t="shared" si="702"/>
        <v/>
      </c>
      <c r="AV480" s="239" t="str">
        <f t="shared" si="703"/>
        <v/>
      </c>
      <c r="AW480" s="239" t="str">
        <f t="shared" si="704"/>
        <v/>
      </c>
      <c r="AX480" s="239" t="str">
        <f t="shared" si="705"/>
        <v/>
      </c>
      <c r="AY480" s="239" t="str">
        <f t="shared" si="706"/>
        <v/>
      </c>
      <c r="AZ480" s="239" t="str">
        <f t="shared" si="707"/>
        <v/>
      </c>
      <c r="BA480" s="239" t="str">
        <f t="shared" si="708"/>
        <v/>
      </c>
      <c r="BB480" s="239" t="str">
        <f t="shared" si="709"/>
        <v/>
      </c>
      <c r="BC480" s="239" t="str">
        <f t="shared" si="710"/>
        <v/>
      </c>
      <c r="BD480" s="239" t="str">
        <f t="shared" si="711"/>
        <v/>
      </c>
      <c r="BE480" s="239" t="str">
        <f t="shared" si="712"/>
        <v/>
      </c>
      <c r="BF480" s="239" t="str">
        <f t="shared" si="713"/>
        <v/>
      </c>
      <c r="BG480" s="239" t="str">
        <f t="shared" si="714"/>
        <v/>
      </c>
      <c r="BH480" s="239" t="str">
        <f t="shared" si="715"/>
        <v/>
      </c>
      <c r="BI480" s="239" t="str">
        <f t="shared" si="716"/>
        <v/>
      </c>
      <c r="BJ480" s="239" t="str">
        <f t="shared" si="717"/>
        <v/>
      </c>
      <c r="BK480" s="239" t="str">
        <f t="shared" si="718"/>
        <v/>
      </c>
      <c r="BL480" s="239" t="str">
        <f t="shared" si="719"/>
        <v/>
      </c>
      <c r="BN480" s="239" t="str">
        <f t="shared" si="729"/>
        <v/>
      </c>
      <c r="BO480" s="239" t="str">
        <f t="shared" si="730"/>
        <v/>
      </c>
      <c r="BP480" s="239" t="str">
        <f t="shared" si="731"/>
        <v/>
      </c>
      <c r="BQ480" s="239">
        <f t="shared" si="732"/>
        <v>0.95</v>
      </c>
      <c r="BR480" s="239" t="str">
        <f t="shared" si="733"/>
        <v/>
      </c>
      <c r="BS480" s="239" t="str">
        <f t="shared" si="734"/>
        <v/>
      </c>
      <c r="BT480" s="239" t="str">
        <f t="shared" si="735"/>
        <v/>
      </c>
      <c r="BU480" s="239" t="str">
        <f t="shared" si="736"/>
        <v/>
      </c>
      <c r="BV480" s="239" t="str">
        <f t="shared" si="737"/>
        <v/>
      </c>
      <c r="BW480" s="239" t="str">
        <f t="shared" si="738"/>
        <v/>
      </c>
      <c r="BX480" s="239" t="str">
        <f t="shared" si="739"/>
        <v/>
      </c>
      <c r="BY480" s="239" t="str">
        <f t="shared" si="740"/>
        <v/>
      </c>
      <c r="BZ480" s="239" t="str">
        <f t="shared" si="741"/>
        <v/>
      </c>
      <c r="CA480" s="239" t="str">
        <f t="shared" si="742"/>
        <v/>
      </c>
      <c r="CB480" s="239" t="str">
        <f t="shared" si="743"/>
        <v/>
      </c>
      <c r="CC480" s="239" t="str">
        <f t="shared" si="744"/>
        <v/>
      </c>
      <c r="CD480" s="239" t="str">
        <f t="shared" si="745"/>
        <v/>
      </c>
      <c r="CE480" s="239" t="str">
        <f t="shared" si="746"/>
        <v/>
      </c>
      <c r="CF480" s="239" t="str">
        <f t="shared" si="747"/>
        <v/>
      </c>
      <c r="CG480" s="239" t="str">
        <f t="shared" si="748"/>
        <v/>
      </c>
      <c r="CH480" s="239" t="str">
        <f t="shared" si="749"/>
        <v/>
      </c>
      <c r="CI480" s="239" t="str">
        <f t="shared" si="750"/>
        <v/>
      </c>
      <c r="CJ480" s="239" t="str">
        <f t="shared" si="751"/>
        <v/>
      </c>
      <c r="CK480" s="239" t="str">
        <f t="shared" si="752"/>
        <v/>
      </c>
      <c r="CL480" s="239" t="str">
        <f t="shared" si="753"/>
        <v/>
      </c>
      <c r="CM480" s="239" t="str">
        <f t="shared" si="754"/>
        <v/>
      </c>
      <c r="CN480" s="239" t="str">
        <f t="shared" si="755"/>
        <v/>
      </c>
      <c r="CP480" s="239" t="str">
        <f t="shared" si="756"/>
        <v/>
      </c>
      <c r="CQ480" s="239" t="str">
        <f t="shared" si="757"/>
        <v/>
      </c>
      <c r="CR480" s="239" t="str">
        <f t="shared" si="758"/>
        <v/>
      </c>
      <c r="CS480" s="239" t="str">
        <f t="shared" si="759"/>
        <v>4to Trimestre</v>
      </c>
      <c r="CT480" s="239" t="str">
        <f t="shared" si="760"/>
        <v/>
      </c>
      <c r="CU480" s="239" t="str">
        <f t="shared" si="761"/>
        <v/>
      </c>
      <c r="CV480" s="239" t="str">
        <f t="shared" si="762"/>
        <v/>
      </c>
      <c r="CW480" s="239" t="str">
        <f t="shared" si="763"/>
        <v/>
      </c>
      <c r="CX480" s="239" t="str">
        <f t="shared" si="764"/>
        <v/>
      </c>
      <c r="CY480" s="239" t="str">
        <f t="shared" si="765"/>
        <v/>
      </c>
      <c r="CZ480" s="239" t="str">
        <f t="shared" si="766"/>
        <v/>
      </c>
      <c r="DA480" s="239" t="str">
        <f t="shared" si="767"/>
        <v/>
      </c>
      <c r="DB480" s="239" t="str">
        <f t="shared" si="768"/>
        <v/>
      </c>
      <c r="DC480" s="239" t="str">
        <f t="shared" si="769"/>
        <v/>
      </c>
      <c r="DD480" s="239" t="str">
        <f t="shared" si="770"/>
        <v/>
      </c>
      <c r="DE480" s="239" t="str">
        <f t="shared" si="771"/>
        <v/>
      </c>
      <c r="DF480" s="239" t="str">
        <f t="shared" si="772"/>
        <v/>
      </c>
      <c r="DG480" s="239" t="str">
        <f t="shared" si="773"/>
        <v/>
      </c>
      <c r="DH480" s="239" t="str">
        <f t="shared" si="774"/>
        <v/>
      </c>
      <c r="DI480" s="239" t="str">
        <f t="shared" si="775"/>
        <v/>
      </c>
      <c r="DJ480" s="239" t="str">
        <f t="shared" si="776"/>
        <v/>
      </c>
      <c r="DK480" s="239" t="str">
        <f t="shared" si="777"/>
        <v/>
      </c>
      <c r="DL480" s="239" t="str">
        <f t="shared" si="778"/>
        <v/>
      </c>
      <c r="DM480" s="239" t="str">
        <f t="shared" si="779"/>
        <v/>
      </c>
      <c r="DN480" s="239" t="str">
        <f t="shared" si="780"/>
        <v/>
      </c>
      <c r="DO480" s="239" t="str">
        <f t="shared" si="781"/>
        <v/>
      </c>
      <c r="DP480" s="239" t="str">
        <f t="shared" si="782"/>
        <v/>
      </c>
    </row>
    <row r="481" spans="1:120" ht="35.25" hidden="1" customHeight="1" x14ac:dyDescent="0.25">
      <c r="A481" s="53" t="s">
        <v>4509</v>
      </c>
      <c r="B481" s="53">
        <v>130</v>
      </c>
      <c r="C481" s="53" t="s">
        <v>58</v>
      </c>
      <c r="D481" s="53" t="s">
        <v>1963</v>
      </c>
      <c r="E481" s="49">
        <v>3</v>
      </c>
      <c r="F481" s="53" t="s">
        <v>2018</v>
      </c>
      <c r="G481" s="53" t="str">
        <f t="shared" si="784"/>
        <v>130-4</v>
      </c>
      <c r="H481" s="53" t="s">
        <v>94</v>
      </c>
      <c r="I481" s="53" t="s">
        <v>76</v>
      </c>
      <c r="J481" s="53" t="s">
        <v>80</v>
      </c>
      <c r="K481" s="53" t="s">
        <v>80</v>
      </c>
      <c r="L481" s="53" t="s">
        <v>80</v>
      </c>
      <c r="M481" s="53" t="s">
        <v>80</v>
      </c>
      <c r="N481" s="53" t="s">
        <v>80</v>
      </c>
      <c r="O481" s="53" t="s">
        <v>80</v>
      </c>
      <c r="P481" s="53" t="s">
        <v>119</v>
      </c>
      <c r="Q481" s="52">
        <v>0.09</v>
      </c>
      <c r="R481" s="52">
        <f>+Q481*Q476</f>
        <v>8.9999999999999993E-3</v>
      </c>
      <c r="S481" s="53">
        <v>2</v>
      </c>
      <c r="T481" s="53" t="s">
        <v>84</v>
      </c>
      <c r="U481" s="53" t="s">
        <v>96</v>
      </c>
      <c r="V481" s="132">
        <v>45222</v>
      </c>
      <c r="W481" s="132">
        <v>45240</v>
      </c>
      <c r="X481" s="53" t="s">
        <v>1980</v>
      </c>
      <c r="Y481" s="49" t="s">
        <v>87</v>
      </c>
      <c r="Z481" s="59" t="s">
        <v>100</v>
      </c>
      <c r="AA481" s="52">
        <v>1</v>
      </c>
      <c r="AB481" s="200" t="s">
        <v>2019</v>
      </c>
      <c r="AC481" s="202">
        <v>45210</v>
      </c>
      <c r="AD481" s="52">
        <v>1</v>
      </c>
      <c r="AE481" s="200" t="s">
        <v>1984</v>
      </c>
      <c r="AF481" s="202">
        <v>45210</v>
      </c>
      <c r="AG481" s="52" t="s">
        <v>125</v>
      </c>
      <c r="AH481" s="52">
        <v>0.95</v>
      </c>
      <c r="AI481" s="52">
        <f t="shared" si="701"/>
        <v>8.9999999999999993E-3</v>
      </c>
      <c r="AJ481" s="52">
        <f t="shared" si="787"/>
        <v>1</v>
      </c>
      <c r="AK481" s="52"/>
      <c r="AL481" s="239" t="str">
        <f t="shared" si="720"/>
        <v/>
      </c>
      <c r="AM481" s="239" t="str">
        <f t="shared" si="721"/>
        <v/>
      </c>
      <c r="AN481" s="239" t="str">
        <f t="shared" si="722"/>
        <v/>
      </c>
      <c r="AO481" s="239">
        <f t="shared" si="723"/>
        <v>1</v>
      </c>
      <c r="AP481" s="239" t="str">
        <f t="shared" si="724"/>
        <v/>
      </c>
      <c r="AQ481" s="239" t="str">
        <f t="shared" si="725"/>
        <v/>
      </c>
      <c r="AR481" s="239" t="str">
        <f t="shared" si="726"/>
        <v/>
      </c>
      <c r="AS481" s="239" t="str">
        <f t="shared" si="727"/>
        <v/>
      </c>
      <c r="AT481" s="239" t="str">
        <f t="shared" si="728"/>
        <v/>
      </c>
      <c r="AU481" s="239" t="str">
        <f t="shared" si="702"/>
        <v/>
      </c>
      <c r="AV481" s="239" t="str">
        <f t="shared" si="703"/>
        <v/>
      </c>
      <c r="AW481" s="239" t="str">
        <f t="shared" si="704"/>
        <v/>
      </c>
      <c r="AX481" s="239" t="str">
        <f t="shared" si="705"/>
        <v/>
      </c>
      <c r="AY481" s="239" t="str">
        <f t="shared" si="706"/>
        <v/>
      </c>
      <c r="AZ481" s="239" t="str">
        <f t="shared" si="707"/>
        <v/>
      </c>
      <c r="BA481" s="239" t="str">
        <f t="shared" si="708"/>
        <v/>
      </c>
      <c r="BB481" s="239" t="str">
        <f t="shared" si="709"/>
        <v/>
      </c>
      <c r="BC481" s="239" t="str">
        <f t="shared" si="710"/>
        <v/>
      </c>
      <c r="BD481" s="239" t="str">
        <f t="shared" si="711"/>
        <v/>
      </c>
      <c r="BE481" s="239" t="str">
        <f t="shared" si="712"/>
        <v/>
      </c>
      <c r="BF481" s="239" t="str">
        <f t="shared" si="713"/>
        <v/>
      </c>
      <c r="BG481" s="239" t="str">
        <f t="shared" si="714"/>
        <v/>
      </c>
      <c r="BH481" s="239" t="str">
        <f t="shared" si="715"/>
        <v/>
      </c>
      <c r="BI481" s="239" t="str">
        <f t="shared" si="716"/>
        <v/>
      </c>
      <c r="BJ481" s="239" t="str">
        <f t="shared" si="717"/>
        <v/>
      </c>
      <c r="BK481" s="239" t="str">
        <f t="shared" si="718"/>
        <v/>
      </c>
      <c r="BL481" s="239" t="str">
        <f t="shared" si="719"/>
        <v/>
      </c>
      <c r="BN481" s="239" t="str">
        <f t="shared" si="729"/>
        <v/>
      </c>
      <c r="BO481" s="239" t="str">
        <f t="shared" si="730"/>
        <v/>
      </c>
      <c r="BP481" s="239" t="str">
        <f t="shared" si="731"/>
        <v/>
      </c>
      <c r="BQ481" s="239">
        <f t="shared" si="732"/>
        <v>0.95</v>
      </c>
      <c r="BR481" s="239" t="str">
        <f t="shared" si="733"/>
        <v/>
      </c>
      <c r="BS481" s="239" t="str">
        <f t="shared" si="734"/>
        <v/>
      </c>
      <c r="BT481" s="239" t="str">
        <f t="shared" si="735"/>
        <v/>
      </c>
      <c r="BU481" s="239" t="str">
        <f t="shared" si="736"/>
        <v/>
      </c>
      <c r="BV481" s="239" t="str">
        <f t="shared" si="737"/>
        <v/>
      </c>
      <c r="BW481" s="239" t="str">
        <f t="shared" si="738"/>
        <v/>
      </c>
      <c r="BX481" s="239" t="str">
        <f t="shared" si="739"/>
        <v/>
      </c>
      <c r="BY481" s="239" t="str">
        <f t="shared" si="740"/>
        <v/>
      </c>
      <c r="BZ481" s="239" t="str">
        <f t="shared" si="741"/>
        <v/>
      </c>
      <c r="CA481" s="239" t="str">
        <f t="shared" si="742"/>
        <v/>
      </c>
      <c r="CB481" s="239" t="str">
        <f t="shared" si="743"/>
        <v/>
      </c>
      <c r="CC481" s="239" t="str">
        <f t="shared" si="744"/>
        <v/>
      </c>
      <c r="CD481" s="239" t="str">
        <f t="shared" si="745"/>
        <v/>
      </c>
      <c r="CE481" s="239" t="str">
        <f t="shared" si="746"/>
        <v/>
      </c>
      <c r="CF481" s="239" t="str">
        <f t="shared" si="747"/>
        <v/>
      </c>
      <c r="CG481" s="239" t="str">
        <f t="shared" si="748"/>
        <v/>
      </c>
      <c r="CH481" s="239" t="str">
        <f t="shared" si="749"/>
        <v/>
      </c>
      <c r="CI481" s="239" t="str">
        <f t="shared" si="750"/>
        <v/>
      </c>
      <c r="CJ481" s="239" t="str">
        <f t="shared" si="751"/>
        <v/>
      </c>
      <c r="CK481" s="239" t="str">
        <f t="shared" si="752"/>
        <v/>
      </c>
      <c r="CL481" s="239" t="str">
        <f t="shared" si="753"/>
        <v/>
      </c>
      <c r="CM481" s="239" t="str">
        <f t="shared" si="754"/>
        <v/>
      </c>
      <c r="CN481" s="239" t="str">
        <f t="shared" si="755"/>
        <v/>
      </c>
      <c r="CP481" s="239" t="str">
        <f t="shared" si="756"/>
        <v/>
      </c>
      <c r="CQ481" s="239" t="str">
        <f t="shared" si="757"/>
        <v/>
      </c>
      <c r="CR481" s="239" t="str">
        <f t="shared" si="758"/>
        <v/>
      </c>
      <c r="CS481" s="239" t="str">
        <f t="shared" si="759"/>
        <v>4to Trimestre</v>
      </c>
      <c r="CT481" s="239" t="str">
        <f t="shared" si="760"/>
        <v/>
      </c>
      <c r="CU481" s="239" t="str">
        <f t="shared" si="761"/>
        <v/>
      </c>
      <c r="CV481" s="239" t="str">
        <f t="shared" si="762"/>
        <v/>
      </c>
      <c r="CW481" s="239" t="str">
        <f t="shared" si="763"/>
        <v/>
      </c>
      <c r="CX481" s="239" t="str">
        <f t="shared" si="764"/>
        <v/>
      </c>
      <c r="CY481" s="239" t="str">
        <f t="shared" si="765"/>
        <v/>
      </c>
      <c r="CZ481" s="239" t="str">
        <f t="shared" si="766"/>
        <v/>
      </c>
      <c r="DA481" s="239" t="str">
        <f t="shared" si="767"/>
        <v/>
      </c>
      <c r="DB481" s="239" t="str">
        <f t="shared" si="768"/>
        <v/>
      </c>
      <c r="DC481" s="239" t="str">
        <f t="shared" si="769"/>
        <v/>
      </c>
      <c r="DD481" s="239" t="str">
        <f t="shared" si="770"/>
        <v/>
      </c>
      <c r="DE481" s="239" t="str">
        <f t="shared" si="771"/>
        <v/>
      </c>
      <c r="DF481" s="239" t="str">
        <f t="shared" si="772"/>
        <v/>
      </c>
      <c r="DG481" s="239" t="str">
        <f t="shared" si="773"/>
        <v/>
      </c>
      <c r="DH481" s="239" t="str">
        <f t="shared" si="774"/>
        <v/>
      </c>
      <c r="DI481" s="239" t="str">
        <f t="shared" si="775"/>
        <v/>
      </c>
      <c r="DJ481" s="239" t="str">
        <f t="shared" si="776"/>
        <v/>
      </c>
      <c r="DK481" s="239" t="str">
        <f t="shared" si="777"/>
        <v/>
      </c>
      <c r="DL481" s="239" t="str">
        <f t="shared" si="778"/>
        <v/>
      </c>
      <c r="DM481" s="239" t="str">
        <f t="shared" si="779"/>
        <v/>
      </c>
      <c r="DN481" s="239" t="str">
        <f t="shared" si="780"/>
        <v/>
      </c>
      <c r="DO481" s="239" t="str">
        <f t="shared" si="781"/>
        <v/>
      </c>
      <c r="DP481" s="239" t="str">
        <f t="shared" si="782"/>
        <v/>
      </c>
    </row>
    <row r="482" spans="1:120" ht="35.25" hidden="1" customHeight="1" x14ac:dyDescent="0.25">
      <c r="A482" s="53" t="s">
        <v>4509</v>
      </c>
      <c r="B482" s="53">
        <v>130</v>
      </c>
      <c r="C482" s="53" t="s">
        <v>58</v>
      </c>
      <c r="D482" s="53" t="s">
        <v>1963</v>
      </c>
      <c r="E482" s="49">
        <v>3</v>
      </c>
      <c r="F482" s="53" t="s">
        <v>2020</v>
      </c>
      <c r="G482" s="53" t="str">
        <f t="shared" si="784"/>
        <v>130-4</v>
      </c>
      <c r="H482" s="53" t="s">
        <v>94</v>
      </c>
      <c r="I482" s="53" t="s">
        <v>76</v>
      </c>
      <c r="J482" s="53" t="s">
        <v>80</v>
      </c>
      <c r="K482" s="53" t="s">
        <v>80</v>
      </c>
      <c r="L482" s="53" t="s">
        <v>80</v>
      </c>
      <c r="M482" s="53" t="s">
        <v>80</v>
      </c>
      <c r="N482" s="53" t="s">
        <v>80</v>
      </c>
      <c r="O482" s="53" t="s">
        <v>80</v>
      </c>
      <c r="P482" s="53" t="s">
        <v>613</v>
      </c>
      <c r="Q482" s="52">
        <v>0.08</v>
      </c>
      <c r="R482" s="52">
        <f>+Q482*Q476</f>
        <v>8.0000000000000002E-3</v>
      </c>
      <c r="S482" s="53">
        <v>2</v>
      </c>
      <c r="T482" s="53" t="s">
        <v>84</v>
      </c>
      <c r="U482" s="53" t="s">
        <v>96</v>
      </c>
      <c r="V482" s="132">
        <v>45243</v>
      </c>
      <c r="W482" s="132">
        <v>45247</v>
      </c>
      <c r="X482" s="53" t="s">
        <v>1980</v>
      </c>
      <c r="Y482" s="49" t="s">
        <v>87</v>
      </c>
      <c r="Z482" s="59" t="s">
        <v>100</v>
      </c>
      <c r="AA482" s="52">
        <v>1</v>
      </c>
      <c r="AB482" s="200" t="s">
        <v>2012</v>
      </c>
      <c r="AC482" s="202">
        <v>45247</v>
      </c>
      <c r="AD482" s="52">
        <v>1</v>
      </c>
      <c r="AE482" s="200" t="s">
        <v>1984</v>
      </c>
      <c r="AF482" s="202">
        <v>45247</v>
      </c>
      <c r="AG482" s="52" t="s">
        <v>125</v>
      </c>
      <c r="AH482" s="52">
        <v>0.95</v>
      </c>
      <c r="AI482" s="52">
        <f t="shared" si="701"/>
        <v>8.0000000000000002E-3</v>
      </c>
      <c r="AJ482" s="52">
        <f t="shared" si="787"/>
        <v>1</v>
      </c>
      <c r="AK482" s="52"/>
      <c r="AL482" s="239" t="str">
        <f t="shared" si="720"/>
        <v/>
      </c>
      <c r="AM482" s="239" t="str">
        <f t="shared" si="721"/>
        <v/>
      </c>
      <c r="AN482" s="239" t="str">
        <f t="shared" si="722"/>
        <v/>
      </c>
      <c r="AO482" s="239">
        <f t="shared" si="723"/>
        <v>1</v>
      </c>
      <c r="AP482" s="239" t="str">
        <f t="shared" si="724"/>
        <v/>
      </c>
      <c r="AQ482" s="239" t="str">
        <f t="shared" si="725"/>
        <v/>
      </c>
      <c r="AR482" s="239" t="str">
        <f t="shared" si="726"/>
        <v/>
      </c>
      <c r="AS482" s="239" t="str">
        <f t="shared" si="727"/>
        <v/>
      </c>
      <c r="AT482" s="239" t="str">
        <f t="shared" si="728"/>
        <v/>
      </c>
      <c r="AU482" s="239" t="str">
        <f t="shared" si="702"/>
        <v/>
      </c>
      <c r="AV482" s="239" t="str">
        <f t="shared" si="703"/>
        <v/>
      </c>
      <c r="AW482" s="239" t="str">
        <f t="shared" si="704"/>
        <v/>
      </c>
      <c r="AX482" s="239" t="str">
        <f t="shared" si="705"/>
        <v/>
      </c>
      <c r="AY482" s="239" t="str">
        <f t="shared" si="706"/>
        <v/>
      </c>
      <c r="AZ482" s="239" t="str">
        <f t="shared" si="707"/>
        <v/>
      </c>
      <c r="BA482" s="239" t="str">
        <f t="shared" si="708"/>
        <v/>
      </c>
      <c r="BB482" s="239" t="str">
        <f t="shared" si="709"/>
        <v/>
      </c>
      <c r="BC482" s="239" t="str">
        <f t="shared" si="710"/>
        <v/>
      </c>
      <c r="BD482" s="239" t="str">
        <f t="shared" si="711"/>
        <v/>
      </c>
      <c r="BE482" s="239" t="str">
        <f t="shared" si="712"/>
        <v/>
      </c>
      <c r="BF482" s="239" t="str">
        <f t="shared" si="713"/>
        <v/>
      </c>
      <c r="BG482" s="239" t="str">
        <f t="shared" si="714"/>
        <v/>
      </c>
      <c r="BH482" s="239" t="str">
        <f t="shared" si="715"/>
        <v/>
      </c>
      <c r="BI482" s="239" t="str">
        <f t="shared" si="716"/>
        <v/>
      </c>
      <c r="BJ482" s="239" t="str">
        <f t="shared" si="717"/>
        <v/>
      </c>
      <c r="BK482" s="239" t="str">
        <f t="shared" si="718"/>
        <v/>
      </c>
      <c r="BL482" s="239" t="str">
        <f t="shared" si="719"/>
        <v/>
      </c>
      <c r="BN482" s="239" t="str">
        <f t="shared" si="729"/>
        <v/>
      </c>
      <c r="BO482" s="239" t="str">
        <f t="shared" si="730"/>
        <v/>
      </c>
      <c r="BP482" s="239" t="str">
        <f t="shared" si="731"/>
        <v/>
      </c>
      <c r="BQ482" s="239">
        <f t="shared" si="732"/>
        <v>0.95</v>
      </c>
      <c r="BR482" s="239" t="str">
        <f t="shared" si="733"/>
        <v/>
      </c>
      <c r="BS482" s="239" t="str">
        <f t="shared" si="734"/>
        <v/>
      </c>
      <c r="BT482" s="239" t="str">
        <f t="shared" si="735"/>
        <v/>
      </c>
      <c r="BU482" s="239" t="str">
        <f t="shared" si="736"/>
        <v/>
      </c>
      <c r="BV482" s="239" t="str">
        <f t="shared" si="737"/>
        <v/>
      </c>
      <c r="BW482" s="239" t="str">
        <f t="shared" si="738"/>
        <v/>
      </c>
      <c r="BX482" s="239" t="str">
        <f t="shared" si="739"/>
        <v/>
      </c>
      <c r="BY482" s="239" t="str">
        <f t="shared" si="740"/>
        <v/>
      </c>
      <c r="BZ482" s="239" t="str">
        <f t="shared" si="741"/>
        <v/>
      </c>
      <c r="CA482" s="239" t="str">
        <f t="shared" si="742"/>
        <v/>
      </c>
      <c r="CB482" s="239" t="str">
        <f t="shared" si="743"/>
        <v/>
      </c>
      <c r="CC482" s="239" t="str">
        <f t="shared" si="744"/>
        <v/>
      </c>
      <c r="CD482" s="239" t="str">
        <f t="shared" si="745"/>
        <v/>
      </c>
      <c r="CE482" s="239" t="str">
        <f t="shared" si="746"/>
        <v/>
      </c>
      <c r="CF482" s="239" t="str">
        <f t="shared" si="747"/>
        <v/>
      </c>
      <c r="CG482" s="239" t="str">
        <f t="shared" si="748"/>
        <v/>
      </c>
      <c r="CH482" s="239" t="str">
        <f t="shared" si="749"/>
        <v/>
      </c>
      <c r="CI482" s="239" t="str">
        <f t="shared" si="750"/>
        <v/>
      </c>
      <c r="CJ482" s="239" t="str">
        <f t="shared" si="751"/>
        <v/>
      </c>
      <c r="CK482" s="239" t="str">
        <f t="shared" si="752"/>
        <v/>
      </c>
      <c r="CL482" s="239" t="str">
        <f t="shared" si="753"/>
        <v/>
      </c>
      <c r="CM482" s="239" t="str">
        <f t="shared" si="754"/>
        <v/>
      </c>
      <c r="CN482" s="239" t="str">
        <f t="shared" si="755"/>
        <v/>
      </c>
      <c r="CP482" s="239" t="str">
        <f t="shared" si="756"/>
        <v/>
      </c>
      <c r="CQ482" s="239" t="str">
        <f t="shared" si="757"/>
        <v/>
      </c>
      <c r="CR482" s="239" t="str">
        <f t="shared" si="758"/>
        <v/>
      </c>
      <c r="CS482" s="239" t="str">
        <f t="shared" si="759"/>
        <v>4to Trimestre</v>
      </c>
      <c r="CT482" s="239" t="str">
        <f t="shared" si="760"/>
        <v/>
      </c>
      <c r="CU482" s="239" t="str">
        <f t="shared" si="761"/>
        <v/>
      </c>
      <c r="CV482" s="239" t="str">
        <f t="shared" si="762"/>
        <v/>
      </c>
      <c r="CW482" s="239" t="str">
        <f t="shared" si="763"/>
        <v/>
      </c>
      <c r="CX482" s="239" t="str">
        <f t="shared" si="764"/>
        <v/>
      </c>
      <c r="CY482" s="239" t="str">
        <f t="shared" si="765"/>
        <v/>
      </c>
      <c r="CZ482" s="239" t="str">
        <f t="shared" si="766"/>
        <v/>
      </c>
      <c r="DA482" s="239" t="str">
        <f t="shared" si="767"/>
        <v/>
      </c>
      <c r="DB482" s="239" t="str">
        <f t="shared" si="768"/>
        <v/>
      </c>
      <c r="DC482" s="239" t="str">
        <f t="shared" si="769"/>
        <v/>
      </c>
      <c r="DD482" s="239" t="str">
        <f t="shared" si="770"/>
        <v/>
      </c>
      <c r="DE482" s="239" t="str">
        <f t="shared" si="771"/>
        <v/>
      </c>
      <c r="DF482" s="239" t="str">
        <f t="shared" si="772"/>
        <v/>
      </c>
      <c r="DG482" s="239" t="str">
        <f t="shared" si="773"/>
        <v/>
      </c>
      <c r="DH482" s="239" t="str">
        <f t="shared" si="774"/>
        <v/>
      </c>
      <c r="DI482" s="239" t="str">
        <f t="shared" si="775"/>
        <v/>
      </c>
      <c r="DJ482" s="239" t="str">
        <f t="shared" si="776"/>
        <v/>
      </c>
      <c r="DK482" s="239" t="str">
        <f t="shared" si="777"/>
        <v/>
      </c>
      <c r="DL482" s="239" t="str">
        <f t="shared" si="778"/>
        <v/>
      </c>
      <c r="DM482" s="239" t="str">
        <f t="shared" si="779"/>
        <v/>
      </c>
      <c r="DN482" s="239" t="str">
        <f t="shared" si="780"/>
        <v/>
      </c>
      <c r="DO482" s="239" t="str">
        <f t="shared" si="781"/>
        <v/>
      </c>
      <c r="DP482" s="239" t="str">
        <f t="shared" si="782"/>
        <v/>
      </c>
    </row>
    <row r="483" spans="1:120" ht="35.25" hidden="1" customHeight="1" x14ac:dyDescent="0.25">
      <c r="A483" s="49" t="s">
        <v>4509</v>
      </c>
      <c r="B483" s="49">
        <v>130</v>
      </c>
      <c r="C483" s="49" t="s">
        <v>58</v>
      </c>
      <c r="D483" s="49" t="s">
        <v>1963</v>
      </c>
      <c r="E483" s="49">
        <v>3</v>
      </c>
      <c r="F483" s="49" t="s">
        <v>2021</v>
      </c>
      <c r="G483" s="49" t="str">
        <f t="shared" si="784"/>
        <v>130-5</v>
      </c>
      <c r="H483" s="49" t="s">
        <v>75</v>
      </c>
      <c r="I483" s="49" t="s">
        <v>76</v>
      </c>
      <c r="J483" s="49" t="s">
        <v>77</v>
      </c>
      <c r="K483" s="49" t="s">
        <v>78</v>
      </c>
      <c r="L483" s="49" t="s">
        <v>79</v>
      </c>
      <c r="M483" s="49" t="s">
        <v>80</v>
      </c>
      <c r="N483" s="49" t="s">
        <v>659</v>
      </c>
      <c r="O483" s="49" t="s">
        <v>82</v>
      </c>
      <c r="P483" s="49" t="s">
        <v>2022</v>
      </c>
      <c r="Q483" s="50">
        <v>0.05</v>
      </c>
      <c r="R483" s="50"/>
      <c r="S483" s="49">
        <v>1</v>
      </c>
      <c r="T483" s="49" t="s">
        <v>84</v>
      </c>
      <c r="U483" s="49" t="s">
        <v>1966</v>
      </c>
      <c r="V483" s="51">
        <v>45048</v>
      </c>
      <c r="W483" s="51">
        <v>45230</v>
      </c>
      <c r="X483" s="49" t="s">
        <v>1967</v>
      </c>
      <c r="Y483" s="49" t="s">
        <v>87</v>
      </c>
      <c r="Z483" s="59" t="s">
        <v>100</v>
      </c>
      <c r="AA483" s="52">
        <v>1</v>
      </c>
      <c r="AB483" s="200" t="s">
        <v>2023</v>
      </c>
      <c r="AC483" s="202">
        <v>45230</v>
      </c>
      <c r="AD483" s="52">
        <v>1</v>
      </c>
      <c r="AE483" s="200" t="s">
        <v>1969</v>
      </c>
      <c r="AF483" s="202">
        <v>45230</v>
      </c>
      <c r="AG483" s="52" t="s">
        <v>125</v>
      </c>
      <c r="AH483" s="52" t="s">
        <v>92</v>
      </c>
      <c r="AI483" s="52">
        <f t="shared" si="701"/>
        <v>0.05</v>
      </c>
      <c r="AJ483" s="52"/>
      <c r="AK483" s="52"/>
      <c r="AL483" s="239" t="str">
        <f t="shared" si="720"/>
        <v/>
      </c>
      <c r="AM483" s="239" t="str">
        <f t="shared" si="721"/>
        <v/>
      </c>
      <c r="AN483" s="239" t="str">
        <f t="shared" si="722"/>
        <v/>
      </c>
      <c r="AO483" s="239" t="str">
        <f t="shared" si="723"/>
        <v/>
      </c>
      <c r="AP483" s="239" t="str">
        <f t="shared" si="724"/>
        <v/>
      </c>
      <c r="AQ483" s="239" t="str">
        <f t="shared" si="725"/>
        <v/>
      </c>
      <c r="AR483" s="239" t="str">
        <f t="shared" si="726"/>
        <v/>
      </c>
      <c r="AS483" s="239" t="str">
        <f t="shared" si="727"/>
        <v/>
      </c>
      <c r="AT483" s="239" t="str">
        <f t="shared" si="728"/>
        <v/>
      </c>
      <c r="AU483" s="239" t="str">
        <f t="shared" si="702"/>
        <v/>
      </c>
      <c r="AV483" s="239" t="str">
        <f t="shared" si="703"/>
        <v/>
      </c>
      <c r="AW483" s="239" t="str">
        <f t="shared" si="704"/>
        <v/>
      </c>
      <c r="AX483" s="239" t="str">
        <f t="shared" si="705"/>
        <v/>
      </c>
      <c r="AY483" s="239" t="str">
        <f t="shared" si="706"/>
        <v/>
      </c>
      <c r="AZ483" s="239" t="str">
        <f t="shared" si="707"/>
        <v/>
      </c>
      <c r="BA483" s="239" t="str">
        <f t="shared" si="708"/>
        <v/>
      </c>
      <c r="BB483" s="239" t="str">
        <f t="shared" si="709"/>
        <v/>
      </c>
      <c r="BC483" s="239" t="str">
        <f t="shared" si="710"/>
        <v/>
      </c>
      <c r="BD483" s="239" t="str">
        <f t="shared" si="711"/>
        <v/>
      </c>
      <c r="BE483" s="239" t="str">
        <f t="shared" si="712"/>
        <v/>
      </c>
      <c r="BF483" s="239" t="str">
        <f t="shared" si="713"/>
        <v/>
      </c>
      <c r="BG483" s="239" t="str">
        <f t="shared" si="714"/>
        <v/>
      </c>
      <c r="BH483" s="239" t="str">
        <f t="shared" si="715"/>
        <v/>
      </c>
      <c r="BI483" s="239" t="str">
        <f t="shared" si="716"/>
        <v/>
      </c>
      <c r="BJ483" s="239" t="str">
        <f t="shared" si="717"/>
        <v/>
      </c>
      <c r="BK483" s="239" t="str">
        <f t="shared" si="718"/>
        <v/>
      </c>
      <c r="BL483" s="239" t="str">
        <f t="shared" si="719"/>
        <v/>
      </c>
      <c r="BN483" s="239" t="str">
        <f t="shared" si="729"/>
        <v/>
      </c>
      <c r="BO483" s="239" t="str">
        <f t="shared" si="730"/>
        <v/>
      </c>
      <c r="BP483" s="239" t="str">
        <f t="shared" si="731"/>
        <v/>
      </c>
      <c r="BQ483" s="239" t="str">
        <f t="shared" si="732"/>
        <v/>
      </c>
      <c r="BR483" s="239" t="str">
        <f t="shared" si="733"/>
        <v/>
      </c>
      <c r="BS483" s="239" t="str">
        <f t="shared" si="734"/>
        <v/>
      </c>
      <c r="BT483" s="239" t="str">
        <f t="shared" si="735"/>
        <v/>
      </c>
      <c r="BU483" s="239" t="str">
        <f t="shared" si="736"/>
        <v/>
      </c>
      <c r="BV483" s="239" t="str">
        <f t="shared" si="737"/>
        <v/>
      </c>
      <c r="BW483" s="239" t="str">
        <f t="shared" si="738"/>
        <v/>
      </c>
      <c r="BX483" s="239" t="str">
        <f t="shared" si="739"/>
        <v/>
      </c>
      <c r="BY483" s="239" t="str">
        <f t="shared" si="740"/>
        <v/>
      </c>
      <c r="BZ483" s="239" t="str">
        <f t="shared" si="741"/>
        <v/>
      </c>
      <c r="CA483" s="239" t="str">
        <f t="shared" si="742"/>
        <v/>
      </c>
      <c r="CB483" s="239" t="str">
        <f t="shared" si="743"/>
        <v/>
      </c>
      <c r="CC483" s="239" t="str">
        <f t="shared" si="744"/>
        <v/>
      </c>
      <c r="CD483" s="239" t="str">
        <f t="shared" si="745"/>
        <v/>
      </c>
      <c r="CE483" s="239" t="str">
        <f t="shared" si="746"/>
        <v/>
      </c>
      <c r="CF483" s="239" t="str">
        <f t="shared" si="747"/>
        <v/>
      </c>
      <c r="CG483" s="239" t="str">
        <f t="shared" si="748"/>
        <v/>
      </c>
      <c r="CH483" s="239" t="str">
        <f t="shared" si="749"/>
        <v/>
      </c>
      <c r="CI483" s="239" t="str">
        <f t="shared" si="750"/>
        <v/>
      </c>
      <c r="CJ483" s="239" t="str">
        <f t="shared" si="751"/>
        <v/>
      </c>
      <c r="CK483" s="239" t="str">
        <f t="shared" si="752"/>
        <v/>
      </c>
      <c r="CL483" s="239" t="str">
        <f t="shared" si="753"/>
        <v/>
      </c>
      <c r="CM483" s="239" t="str">
        <f t="shared" si="754"/>
        <v/>
      </c>
      <c r="CN483" s="239" t="str">
        <f t="shared" si="755"/>
        <v/>
      </c>
      <c r="CP483" s="239" t="str">
        <f t="shared" si="756"/>
        <v/>
      </c>
      <c r="CQ483" s="239" t="str">
        <f t="shared" si="757"/>
        <v/>
      </c>
      <c r="CR483" s="239" t="str">
        <f t="shared" si="758"/>
        <v/>
      </c>
      <c r="CS483" s="239" t="str">
        <f t="shared" si="759"/>
        <v/>
      </c>
      <c r="CT483" s="239" t="str">
        <f t="shared" si="760"/>
        <v/>
      </c>
      <c r="CU483" s="239" t="str">
        <f t="shared" si="761"/>
        <v/>
      </c>
      <c r="CV483" s="239" t="str">
        <f t="shared" si="762"/>
        <v/>
      </c>
      <c r="CW483" s="239" t="str">
        <f t="shared" si="763"/>
        <v/>
      </c>
      <c r="CX483" s="239" t="str">
        <f t="shared" si="764"/>
        <v/>
      </c>
      <c r="CY483" s="239" t="str">
        <f t="shared" si="765"/>
        <v/>
      </c>
      <c r="CZ483" s="239" t="str">
        <f t="shared" si="766"/>
        <v/>
      </c>
      <c r="DA483" s="239" t="str">
        <f t="shared" si="767"/>
        <v/>
      </c>
      <c r="DB483" s="239" t="str">
        <f t="shared" si="768"/>
        <v/>
      </c>
      <c r="DC483" s="239" t="str">
        <f t="shared" si="769"/>
        <v/>
      </c>
      <c r="DD483" s="239" t="str">
        <f t="shared" si="770"/>
        <v/>
      </c>
      <c r="DE483" s="239" t="str">
        <f t="shared" si="771"/>
        <v/>
      </c>
      <c r="DF483" s="239" t="str">
        <f t="shared" si="772"/>
        <v/>
      </c>
      <c r="DG483" s="239" t="str">
        <f t="shared" si="773"/>
        <v/>
      </c>
      <c r="DH483" s="239" t="str">
        <f t="shared" si="774"/>
        <v/>
      </c>
      <c r="DI483" s="239" t="str">
        <f t="shared" si="775"/>
        <v/>
      </c>
      <c r="DJ483" s="239" t="str">
        <f t="shared" si="776"/>
        <v/>
      </c>
      <c r="DK483" s="239" t="str">
        <f t="shared" si="777"/>
        <v/>
      </c>
      <c r="DL483" s="239" t="str">
        <f t="shared" si="778"/>
        <v/>
      </c>
      <c r="DM483" s="239" t="str">
        <f t="shared" si="779"/>
        <v/>
      </c>
      <c r="DN483" s="239" t="str">
        <f t="shared" si="780"/>
        <v/>
      </c>
      <c r="DO483" s="239" t="str">
        <f t="shared" si="781"/>
        <v/>
      </c>
      <c r="DP483" s="239" t="str">
        <f t="shared" si="782"/>
        <v/>
      </c>
    </row>
    <row r="484" spans="1:120" ht="35.25" hidden="1" customHeight="1" x14ac:dyDescent="0.25">
      <c r="A484" s="53" t="s">
        <v>4509</v>
      </c>
      <c r="B484" s="53">
        <v>130</v>
      </c>
      <c r="C484" s="53" t="s">
        <v>58</v>
      </c>
      <c r="D484" s="53" t="s">
        <v>1963</v>
      </c>
      <c r="E484" s="49">
        <v>3</v>
      </c>
      <c r="F484" s="53" t="s">
        <v>2024</v>
      </c>
      <c r="G484" s="53" t="str">
        <f t="shared" si="784"/>
        <v>130-5</v>
      </c>
      <c r="H484" s="53" t="s">
        <v>94</v>
      </c>
      <c r="I484" s="53" t="s">
        <v>76</v>
      </c>
      <c r="J484" s="53" t="s">
        <v>80</v>
      </c>
      <c r="K484" s="53" t="s">
        <v>80</v>
      </c>
      <c r="L484" s="53" t="s">
        <v>80</v>
      </c>
      <c r="M484" s="53" t="s">
        <v>80</v>
      </c>
      <c r="N484" s="53" t="s">
        <v>80</v>
      </c>
      <c r="O484" s="53" t="s">
        <v>80</v>
      </c>
      <c r="P484" s="53" t="s">
        <v>95</v>
      </c>
      <c r="Q484" s="52">
        <v>0.12</v>
      </c>
      <c r="R484" s="52">
        <f>+Q484*Q483</f>
        <v>6.0000000000000001E-3</v>
      </c>
      <c r="S484" s="53">
        <v>2</v>
      </c>
      <c r="T484" s="53" t="s">
        <v>84</v>
      </c>
      <c r="U484" s="53" t="s">
        <v>96</v>
      </c>
      <c r="V484" s="23">
        <v>45048</v>
      </c>
      <c r="W484" s="23">
        <v>45065</v>
      </c>
      <c r="X484" s="53" t="s">
        <v>1967</v>
      </c>
      <c r="Y484" s="49" t="s">
        <v>167</v>
      </c>
      <c r="Z484" s="59" t="s">
        <v>100</v>
      </c>
      <c r="AA484" s="60">
        <v>1</v>
      </c>
      <c r="AB484" s="217" t="s">
        <v>1971</v>
      </c>
      <c r="AC484" s="211">
        <v>45064</v>
      </c>
      <c r="AD484" s="60">
        <v>1</v>
      </c>
      <c r="AE484" s="62" t="s">
        <v>2025</v>
      </c>
      <c r="AF484" s="211">
        <v>45065</v>
      </c>
      <c r="AG484" s="60" t="s">
        <v>79</v>
      </c>
      <c r="AH484" s="60">
        <v>1</v>
      </c>
      <c r="AI484" s="52">
        <f t="shared" si="701"/>
        <v>6.0000000000000001E-3</v>
      </c>
      <c r="AJ484" s="52">
        <f>+AI484/R484</f>
        <v>1</v>
      </c>
      <c r="AK484" s="52"/>
      <c r="AL484" s="239" t="str">
        <f t="shared" si="720"/>
        <v/>
      </c>
      <c r="AM484" s="239" t="str">
        <f t="shared" si="721"/>
        <v/>
      </c>
      <c r="AN484" s="239" t="str">
        <f t="shared" si="722"/>
        <v/>
      </c>
      <c r="AO484" s="239">
        <f t="shared" si="723"/>
        <v>1</v>
      </c>
      <c r="AP484" s="239" t="str">
        <f t="shared" si="724"/>
        <v/>
      </c>
      <c r="AQ484" s="239" t="str">
        <f t="shared" si="725"/>
        <v/>
      </c>
      <c r="AR484" s="239" t="str">
        <f t="shared" si="726"/>
        <v/>
      </c>
      <c r="AS484" s="239" t="str">
        <f t="shared" si="727"/>
        <v/>
      </c>
      <c r="AT484" s="239" t="str">
        <f t="shared" si="728"/>
        <v/>
      </c>
      <c r="AU484" s="239" t="str">
        <f t="shared" si="702"/>
        <v/>
      </c>
      <c r="AV484" s="239" t="str">
        <f t="shared" si="703"/>
        <v/>
      </c>
      <c r="AW484" s="239" t="str">
        <f t="shared" si="704"/>
        <v/>
      </c>
      <c r="AX484" s="239" t="str">
        <f t="shared" si="705"/>
        <v/>
      </c>
      <c r="AY484" s="239" t="str">
        <f t="shared" si="706"/>
        <v/>
      </c>
      <c r="AZ484" s="239" t="str">
        <f t="shared" si="707"/>
        <v/>
      </c>
      <c r="BA484" s="239" t="str">
        <f t="shared" si="708"/>
        <v/>
      </c>
      <c r="BB484" s="239" t="str">
        <f t="shared" si="709"/>
        <v/>
      </c>
      <c r="BC484" s="239" t="str">
        <f t="shared" si="710"/>
        <v/>
      </c>
      <c r="BD484" s="239" t="str">
        <f t="shared" si="711"/>
        <v/>
      </c>
      <c r="BE484" s="239" t="str">
        <f t="shared" si="712"/>
        <v/>
      </c>
      <c r="BF484" s="239" t="str">
        <f t="shared" si="713"/>
        <v/>
      </c>
      <c r="BG484" s="239" t="str">
        <f t="shared" si="714"/>
        <v/>
      </c>
      <c r="BH484" s="239" t="str">
        <f t="shared" si="715"/>
        <v/>
      </c>
      <c r="BI484" s="239" t="str">
        <f t="shared" si="716"/>
        <v/>
      </c>
      <c r="BJ484" s="239" t="str">
        <f t="shared" si="717"/>
        <v/>
      </c>
      <c r="BK484" s="239" t="str">
        <f t="shared" si="718"/>
        <v/>
      </c>
      <c r="BL484" s="239" t="str">
        <f t="shared" si="719"/>
        <v/>
      </c>
      <c r="BN484" s="239" t="str">
        <f t="shared" si="729"/>
        <v/>
      </c>
      <c r="BO484" s="239" t="str">
        <f t="shared" si="730"/>
        <v/>
      </c>
      <c r="BP484" s="239" t="str">
        <f t="shared" si="731"/>
        <v/>
      </c>
      <c r="BQ484" s="239">
        <f t="shared" si="732"/>
        <v>1</v>
      </c>
      <c r="BR484" s="239" t="str">
        <f t="shared" si="733"/>
        <v/>
      </c>
      <c r="BS484" s="239" t="str">
        <f t="shared" si="734"/>
        <v/>
      </c>
      <c r="BT484" s="239" t="str">
        <f t="shared" si="735"/>
        <v/>
      </c>
      <c r="BU484" s="239" t="str">
        <f t="shared" si="736"/>
        <v/>
      </c>
      <c r="BV484" s="239" t="str">
        <f t="shared" si="737"/>
        <v/>
      </c>
      <c r="BW484" s="239" t="str">
        <f t="shared" si="738"/>
        <v/>
      </c>
      <c r="BX484" s="239" t="str">
        <f t="shared" si="739"/>
        <v/>
      </c>
      <c r="BY484" s="239" t="str">
        <f t="shared" si="740"/>
        <v/>
      </c>
      <c r="BZ484" s="239" t="str">
        <f t="shared" si="741"/>
        <v/>
      </c>
      <c r="CA484" s="239" t="str">
        <f t="shared" si="742"/>
        <v/>
      </c>
      <c r="CB484" s="239" t="str">
        <f t="shared" si="743"/>
        <v/>
      </c>
      <c r="CC484" s="239" t="str">
        <f t="shared" si="744"/>
        <v/>
      </c>
      <c r="CD484" s="239" t="str">
        <f t="shared" si="745"/>
        <v/>
      </c>
      <c r="CE484" s="239" t="str">
        <f t="shared" si="746"/>
        <v/>
      </c>
      <c r="CF484" s="239" t="str">
        <f t="shared" si="747"/>
        <v/>
      </c>
      <c r="CG484" s="239" t="str">
        <f t="shared" si="748"/>
        <v/>
      </c>
      <c r="CH484" s="239" t="str">
        <f t="shared" si="749"/>
        <v/>
      </c>
      <c r="CI484" s="239" t="str">
        <f t="shared" si="750"/>
        <v/>
      </c>
      <c r="CJ484" s="239" t="str">
        <f t="shared" si="751"/>
        <v/>
      </c>
      <c r="CK484" s="239" t="str">
        <f t="shared" si="752"/>
        <v/>
      </c>
      <c r="CL484" s="239" t="str">
        <f t="shared" si="753"/>
        <v/>
      </c>
      <c r="CM484" s="239" t="str">
        <f t="shared" si="754"/>
        <v/>
      </c>
      <c r="CN484" s="239" t="str">
        <f t="shared" si="755"/>
        <v/>
      </c>
      <c r="CP484" s="239" t="str">
        <f t="shared" si="756"/>
        <v/>
      </c>
      <c r="CQ484" s="239" t="str">
        <f t="shared" si="757"/>
        <v/>
      </c>
      <c r="CR484" s="239" t="str">
        <f t="shared" si="758"/>
        <v/>
      </c>
      <c r="CS484" s="239" t="str">
        <f t="shared" si="759"/>
        <v>2do trimestre</v>
      </c>
      <c r="CT484" s="239" t="str">
        <f t="shared" si="760"/>
        <v/>
      </c>
      <c r="CU484" s="239" t="str">
        <f t="shared" si="761"/>
        <v/>
      </c>
      <c r="CV484" s="239" t="str">
        <f t="shared" si="762"/>
        <v/>
      </c>
      <c r="CW484" s="239" t="str">
        <f t="shared" si="763"/>
        <v/>
      </c>
      <c r="CX484" s="239" t="str">
        <f t="shared" si="764"/>
        <v/>
      </c>
      <c r="CY484" s="239" t="str">
        <f t="shared" si="765"/>
        <v/>
      </c>
      <c r="CZ484" s="239" t="str">
        <f t="shared" si="766"/>
        <v/>
      </c>
      <c r="DA484" s="239" t="str">
        <f t="shared" si="767"/>
        <v/>
      </c>
      <c r="DB484" s="239" t="str">
        <f t="shared" si="768"/>
        <v/>
      </c>
      <c r="DC484" s="239" t="str">
        <f t="shared" si="769"/>
        <v/>
      </c>
      <c r="DD484" s="239" t="str">
        <f t="shared" si="770"/>
        <v/>
      </c>
      <c r="DE484" s="239" t="str">
        <f t="shared" si="771"/>
        <v/>
      </c>
      <c r="DF484" s="239" t="str">
        <f t="shared" si="772"/>
        <v/>
      </c>
      <c r="DG484" s="239" t="str">
        <f t="shared" si="773"/>
        <v/>
      </c>
      <c r="DH484" s="239" t="str">
        <f t="shared" si="774"/>
        <v/>
      </c>
      <c r="DI484" s="239" t="str">
        <f t="shared" si="775"/>
        <v/>
      </c>
      <c r="DJ484" s="239" t="str">
        <f t="shared" si="776"/>
        <v/>
      </c>
      <c r="DK484" s="239" t="str">
        <f t="shared" si="777"/>
        <v/>
      </c>
      <c r="DL484" s="239" t="str">
        <f t="shared" si="778"/>
        <v/>
      </c>
      <c r="DM484" s="239" t="str">
        <f t="shared" si="779"/>
        <v/>
      </c>
      <c r="DN484" s="239" t="str">
        <f t="shared" si="780"/>
        <v/>
      </c>
      <c r="DO484" s="239" t="str">
        <f t="shared" si="781"/>
        <v/>
      </c>
      <c r="DP484" s="239" t="str">
        <f t="shared" si="782"/>
        <v/>
      </c>
    </row>
    <row r="485" spans="1:120" ht="35.25" hidden="1" customHeight="1" x14ac:dyDescent="0.25">
      <c r="A485" s="53" t="s">
        <v>4509</v>
      </c>
      <c r="B485" s="53">
        <v>130</v>
      </c>
      <c r="C485" s="53" t="s">
        <v>58</v>
      </c>
      <c r="D485" s="53" t="s">
        <v>1963</v>
      </c>
      <c r="E485" s="49">
        <v>3</v>
      </c>
      <c r="F485" s="53" t="s">
        <v>2026</v>
      </c>
      <c r="G485" s="53" t="str">
        <f t="shared" si="784"/>
        <v>130-5</v>
      </c>
      <c r="H485" s="53" t="s">
        <v>102</v>
      </c>
      <c r="I485" s="53" t="s">
        <v>76</v>
      </c>
      <c r="J485" s="53" t="s">
        <v>80</v>
      </c>
      <c r="K485" s="53" t="s">
        <v>80</v>
      </c>
      <c r="L485" s="53" t="s">
        <v>80</v>
      </c>
      <c r="M485" s="53" t="s">
        <v>80</v>
      </c>
      <c r="N485" s="53" t="s">
        <v>80</v>
      </c>
      <c r="O485" s="53" t="s">
        <v>80</v>
      </c>
      <c r="P485" s="53" t="s">
        <v>103</v>
      </c>
      <c r="Q485" s="52">
        <v>0</v>
      </c>
      <c r="R485" s="52">
        <f>+Q485*Q483</f>
        <v>0</v>
      </c>
      <c r="S485" s="53">
        <v>1</v>
      </c>
      <c r="T485" s="53" t="s">
        <v>84</v>
      </c>
      <c r="U485" s="53" t="s">
        <v>104</v>
      </c>
      <c r="V485" s="23">
        <v>45069</v>
      </c>
      <c r="W485" s="23">
        <v>45090</v>
      </c>
      <c r="X485" s="53" t="s">
        <v>105</v>
      </c>
      <c r="Y485" s="49" t="s">
        <v>167</v>
      </c>
      <c r="Z485" s="59" t="s">
        <v>100</v>
      </c>
      <c r="AA485" s="60">
        <v>1</v>
      </c>
      <c r="AB485" s="217" t="s">
        <v>1975</v>
      </c>
      <c r="AC485" s="211">
        <v>45090</v>
      </c>
      <c r="AD485" s="60">
        <v>1</v>
      </c>
      <c r="AE485" s="62" t="s">
        <v>2027</v>
      </c>
      <c r="AF485" s="211">
        <v>45090</v>
      </c>
      <c r="AG485" s="60" t="s">
        <v>79</v>
      </c>
      <c r="AH485" s="60">
        <v>1</v>
      </c>
      <c r="AI485" s="52">
        <f t="shared" si="701"/>
        <v>0</v>
      </c>
      <c r="AJ485" s="52"/>
      <c r="AK485" s="52"/>
      <c r="AL485" s="239" t="str">
        <f t="shared" si="720"/>
        <v/>
      </c>
      <c r="AM485" s="239" t="str">
        <f t="shared" si="721"/>
        <v/>
      </c>
      <c r="AN485" s="239" t="str">
        <f t="shared" si="722"/>
        <v/>
      </c>
      <c r="AO485" s="239">
        <f t="shared" si="723"/>
        <v>1</v>
      </c>
      <c r="AP485" s="239" t="str">
        <f t="shared" si="724"/>
        <v/>
      </c>
      <c r="AQ485" s="239" t="str">
        <f t="shared" si="725"/>
        <v/>
      </c>
      <c r="AR485" s="239" t="str">
        <f t="shared" si="726"/>
        <v/>
      </c>
      <c r="AS485" s="239" t="str">
        <f t="shared" si="727"/>
        <v/>
      </c>
      <c r="AT485" s="239" t="str">
        <f t="shared" si="728"/>
        <v/>
      </c>
      <c r="AU485" s="239" t="str">
        <f t="shared" si="702"/>
        <v/>
      </c>
      <c r="AV485" s="239" t="str">
        <f t="shared" si="703"/>
        <v/>
      </c>
      <c r="AW485" s="239" t="str">
        <f t="shared" si="704"/>
        <v/>
      </c>
      <c r="AX485" s="239" t="str">
        <f t="shared" si="705"/>
        <v/>
      </c>
      <c r="AY485" s="239" t="str">
        <f t="shared" si="706"/>
        <v/>
      </c>
      <c r="AZ485" s="239" t="str">
        <f t="shared" si="707"/>
        <v/>
      </c>
      <c r="BA485" s="239" t="str">
        <f t="shared" si="708"/>
        <v/>
      </c>
      <c r="BB485" s="239" t="str">
        <f t="shared" si="709"/>
        <v/>
      </c>
      <c r="BC485" s="239" t="str">
        <f t="shared" si="710"/>
        <v/>
      </c>
      <c r="BD485" s="239" t="str">
        <f t="shared" si="711"/>
        <v/>
      </c>
      <c r="BE485" s="239" t="str">
        <f t="shared" si="712"/>
        <v/>
      </c>
      <c r="BF485" s="239" t="str">
        <f t="shared" si="713"/>
        <v/>
      </c>
      <c r="BG485" s="239" t="str">
        <f t="shared" si="714"/>
        <v/>
      </c>
      <c r="BH485" s="239" t="str">
        <f t="shared" si="715"/>
        <v/>
      </c>
      <c r="BI485" s="239" t="str">
        <f t="shared" si="716"/>
        <v/>
      </c>
      <c r="BJ485" s="239" t="str">
        <f t="shared" si="717"/>
        <v/>
      </c>
      <c r="BK485" s="239" t="str">
        <f t="shared" si="718"/>
        <v/>
      </c>
      <c r="BL485" s="239" t="str">
        <f t="shared" si="719"/>
        <v/>
      </c>
      <c r="BN485" s="239" t="str">
        <f t="shared" si="729"/>
        <v/>
      </c>
      <c r="BO485" s="239" t="str">
        <f t="shared" si="730"/>
        <v/>
      </c>
      <c r="BP485" s="239" t="str">
        <f t="shared" si="731"/>
        <v/>
      </c>
      <c r="BQ485" s="239">
        <f t="shared" si="732"/>
        <v>1</v>
      </c>
      <c r="BR485" s="239" t="str">
        <f t="shared" si="733"/>
        <v/>
      </c>
      <c r="BS485" s="239" t="str">
        <f t="shared" si="734"/>
        <v/>
      </c>
      <c r="BT485" s="239" t="str">
        <f t="shared" si="735"/>
        <v/>
      </c>
      <c r="BU485" s="239" t="str">
        <f t="shared" si="736"/>
        <v/>
      </c>
      <c r="BV485" s="239" t="str">
        <f t="shared" si="737"/>
        <v/>
      </c>
      <c r="BW485" s="239" t="str">
        <f t="shared" si="738"/>
        <v/>
      </c>
      <c r="BX485" s="239" t="str">
        <f t="shared" si="739"/>
        <v/>
      </c>
      <c r="BY485" s="239" t="str">
        <f t="shared" si="740"/>
        <v/>
      </c>
      <c r="BZ485" s="239" t="str">
        <f t="shared" si="741"/>
        <v/>
      </c>
      <c r="CA485" s="239" t="str">
        <f t="shared" si="742"/>
        <v/>
      </c>
      <c r="CB485" s="239" t="str">
        <f t="shared" si="743"/>
        <v/>
      </c>
      <c r="CC485" s="239" t="str">
        <f t="shared" si="744"/>
        <v/>
      </c>
      <c r="CD485" s="239" t="str">
        <f t="shared" si="745"/>
        <v/>
      </c>
      <c r="CE485" s="239" t="str">
        <f t="shared" si="746"/>
        <v/>
      </c>
      <c r="CF485" s="239" t="str">
        <f t="shared" si="747"/>
        <v/>
      </c>
      <c r="CG485" s="239" t="str">
        <f t="shared" si="748"/>
        <v/>
      </c>
      <c r="CH485" s="239" t="str">
        <f t="shared" si="749"/>
        <v/>
      </c>
      <c r="CI485" s="239" t="str">
        <f t="shared" si="750"/>
        <v/>
      </c>
      <c r="CJ485" s="239" t="str">
        <f t="shared" si="751"/>
        <v/>
      </c>
      <c r="CK485" s="239" t="str">
        <f t="shared" si="752"/>
        <v/>
      </c>
      <c r="CL485" s="239" t="str">
        <f t="shared" si="753"/>
        <v/>
      </c>
      <c r="CM485" s="239" t="str">
        <f t="shared" si="754"/>
        <v/>
      </c>
      <c r="CN485" s="239" t="str">
        <f t="shared" si="755"/>
        <v/>
      </c>
      <c r="CP485" s="239" t="str">
        <f t="shared" si="756"/>
        <v/>
      </c>
      <c r="CQ485" s="239" t="str">
        <f t="shared" si="757"/>
        <v/>
      </c>
      <c r="CR485" s="239" t="str">
        <f t="shared" si="758"/>
        <v/>
      </c>
      <c r="CS485" s="239" t="str">
        <f t="shared" si="759"/>
        <v>2do trimestre</v>
      </c>
      <c r="CT485" s="239" t="str">
        <f t="shared" si="760"/>
        <v/>
      </c>
      <c r="CU485" s="239" t="str">
        <f t="shared" si="761"/>
        <v/>
      </c>
      <c r="CV485" s="239" t="str">
        <f t="shared" si="762"/>
        <v/>
      </c>
      <c r="CW485" s="239" t="str">
        <f t="shared" si="763"/>
        <v/>
      </c>
      <c r="CX485" s="239" t="str">
        <f t="shared" si="764"/>
        <v/>
      </c>
      <c r="CY485" s="239" t="str">
        <f t="shared" si="765"/>
        <v/>
      </c>
      <c r="CZ485" s="239" t="str">
        <f t="shared" si="766"/>
        <v/>
      </c>
      <c r="DA485" s="239" t="str">
        <f t="shared" si="767"/>
        <v/>
      </c>
      <c r="DB485" s="239" t="str">
        <f t="shared" si="768"/>
        <v/>
      </c>
      <c r="DC485" s="239" t="str">
        <f t="shared" si="769"/>
        <v/>
      </c>
      <c r="DD485" s="239" t="str">
        <f t="shared" si="770"/>
        <v/>
      </c>
      <c r="DE485" s="239" t="str">
        <f t="shared" si="771"/>
        <v/>
      </c>
      <c r="DF485" s="239" t="str">
        <f t="shared" si="772"/>
        <v/>
      </c>
      <c r="DG485" s="239" t="str">
        <f t="shared" si="773"/>
        <v/>
      </c>
      <c r="DH485" s="239" t="str">
        <f t="shared" si="774"/>
        <v/>
      </c>
      <c r="DI485" s="239" t="str">
        <f t="shared" si="775"/>
        <v/>
      </c>
      <c r="DJ485" s="239" t="str">
        <f t="shared" si="776"/>
        <v/>
      </c>
      <c r="DK485" s="239" t="str">
        <f t="shared" si="777"/>
        <v/>
      </c>
      <c r="DL485" s="239" t="str">
        <f t="shared" si="778"/>
        <v/>
      </c>
      <c r="DM485" s="239" t="str">
        <f t="shared" si="779"/>
        <v/>
      </c>
      <c r="DN485" s="239" t="str">
        <f t="shared" si="780"/>
        <v/>
      </c>
      <c r="DO485" s="239" t="str">
        <f t="shared" si="781"/>
        <v/>
      </c>
      <c r="DP485" s="239" t="str">
        <f t="shared" si="782"/>
        <v/>
      </c>
    </row>
    <row r="486" spans="1:120" ht="35.25" hidden="1" customHeight="1" x14ac:dyDescent="0.25">
      <c r="A486" s="53" t="s">
        <v>4509</v>
      </c>
      <c r="B486" s="53">
        <v>130</v>
      </c>
      <c r="C486" s="53" t="s">
        <v>58</v>
      </c>
      <c r="D486" s="53" t="s">
        <v>1963</v>
      </c>
      <c r="E486" s="49">
        <v>3</v>
      </c>
      <c r="F486" s="53" t="s">
        <v>2028</v>
      </c>
      <c r="G486" s="53" t="str">
        <f t="shared" si="784"/>
        <v>130-5</v>
      </c>
      <c r="H486" s="53" t="s">
        <v>94</v>
      </c>
      <c r="I486" s="53" t="s">
        <v>76</v>
      </c>
      <c r="J486" s="53" t="s">
        <v>80</v>
      </c>
      <c r="K486" s="53" t="s">
        <v>80</v>
      </c>
      <c r="L486" s="53" t="s">
        <v>80</v>
      </c>
      <c r="M486" s="53" t="s">
        <v>80</v>
      </c>
      <c r="N486" s="53" t="s">
        <v>80</v>
      </c>
      <c r="O486" s="53" t="s">
        <v>80</v>
      </c>
      <c r="P486" s="53" t="s">
        <v>109</v>
      </c>
      <c r="Q486" s="52">
        <v>0.24</v>
      </c>
      <c r="R486" s="52">
        <f>+Q486*Q483</f>
        <v>1.2E-2</v>
      </c>
      <c r="S486" s="53">
        <v>2</v>
      </c>
      <c r="T486" s="53" t="s">
        <v>84</v>
      </c>
      <c r="U486" s="53" t="s">
        <v>110</v>
      </c>
      <c r="V486" s="23">
        <v>45091</v>
      </c>
      <c r="W486" s="23">
        <v>45126</v>
      </c>
      <c r="X486" s="53" t="s">
        <v>1967</v>
      </c>
      <c r="Y486" s="49" t="s">
        <v>202</v>
      </c>
      <c r="Z486" s="59" t="s">
        <v>100</v>
      </c>
      <c r="AA486" s="60">
        <v>1</v>
      </c>
      <c r="AB486" s="217" t="s">
        <v>2029</v>
      </c>
      <c r="AC486" s="211">
        <v>45126</v>
      </c>
      <c r="AD486" s="60">
        <v>1</v>
      </c>
      <c r="AE486" s="60" t="s">
        <v>386</v>
      </c>
      <c r="AF486" s="211">
        <v>45126</v>
      </c>
      <c r="AG486" s="60" t="s">
        <v>79</v>
      </c>
      <c r="AH486" s="60">
        <v>1</v>
      </c>
      <c r="AI486" s="52">
        <f t="shared" si="701"/>
        <v>1.2E-2</v>
      </c>
      <c r="AJ486" s="52">
        <f t="shared" ref="AJ486:AJ489" si="788">+AI486/R486</f>
        <v>1</v>
      </c>
      <c r="AK486" s="52"/>
      <c r="AL486" s="239" t="str">
        <f t="shared" si="720"/>
        <v/>
      </c>
      <c r="AM486" s="239" t="str">
        <f t="shared" si="721"/>
        <v/>
      </c>
      <c r="AN486" s="239" t="str">
        <f t="shared" si="722"/>
        <v/>
      </c>
      <c r="AO486" s="239">
        <f t="shared" si="723"/>
        <v>1</v>
      </c>
      <c r="AP486" s="239" t="str">
        <f t="shared" si="724"/>
        <v/>
      </c>
      <c r="AQ486" s="239" t="str">
        <f t="shared" si="725"/>
        <v/>
      </c>
      <c r="AR486" s="239" t="str">
        <f t="shared" si="726"/>
        <v/>
      </c>
      <c r="AS486" s="239" t="str">
        <f t="shared" si="727"/>
        <v/>
      </c>
      <c r="AT486" s="239" t="str">
        <f t="shared" si="728"/>
        <v/>
      </c>
      <c r="AU486" s="239" t="str">
        <f t="shared" si="702"/>
        <v/>
      </c>
      <c r="AV486" s="239" t="str">
        <f t="shared" si="703"/>
        <v/>
      </c>
      <c r="AW486" s="239" t="str">
        <f t="shared" si="704"/>
        <v/>
      </c>
      <c r="AX486" s="239" t="str">
        <f t="shared" si="705"/>
        <v/>
      </c>
      <c r="AY486" s="239" t="str">
        <f t="shared" si="706"/>
        <v/>
      </c>
      <c r="AZ486" s="239" t="str">
        <f t="shared" si="707"/>
        <v/>
      </c>
      <c r="BA486" s="239" t="str">
        <f t="shared" si="708"/>
        <v/>
      </c>
      <c r="BB486" s="239" t="str">
        <f t="shared" si="709"/>
        <v/>
      </c>
      <c r="BC486" s="239" t="str">
        <f t="shared" si="710"/>
        <v/>
      </c>
      <c r="BD486" s="239" t="str">
        <f t="shared" si="711"/>
        <v/>
      </c>
      <c r="BE486" s="239" t="str">
        <f t="shared" si="712"/>
        <v/>
      </c>
      <c r="BF486" s="239" t="str">
        <f t="shared" si="713"/>
        <v/>
      </c>
      <c r="BG486" s="239" t="str">
        <f t="shared" si="714"/>
        <v/>
      </c>
      <c r="BH486" s="239" t="str">
        <f t="shared" si="715"/>
        <v/>
      </c>
      <c r="BI486" s="239" t="str">
        <f t="shared" si="716"/>
        <v/>
      </c>
      <c r="BJ486" s="239" t="str">
        <f t="shared" si="717"/>
        <v/>
      </c>
      <c r="BK486" s="239" t="str">
        <f t="shared" si="718"/>
        <v/>
      </c>
      <c r="BL486" s="239" t="str">
        <f t="shared" si="719"/>
        <v/>
      </c>
      <c r="BN486" s="239" t="str">
        <f t="shared" si="729"/>
        <v/>
      </c>
      <c r="BO486" s="239" t="str">
        <f t="shared" si="730"/>
        <v/>
      </c>
      <c r="BP486" s="239" t="str">
        <f t="shared" si="731"/>
        <v/>
      </c>
      <c r="BQ486" s="239">
        <f t="shared" si="732"/>
        <v>1</v>
      </c>
      <c r="BR486" s="239" t="str">
        <f t="shared" si="733"/>
        <v/>
      </c>
      <c r="BS486" s="239" t="str">
        <f t="shared" si="734"/>
        <v/>
      </c>
      <c r="BT486" s="239" t="str">
        <f t="shared" si="735"/>
        <v/>
      </c>
      <c r="BU486" s="239" t="str">
        <f t="shared" si="736"/>
        <v/>
      </c>
      <c r="BV486" s="239" t="str">
        <f t="shared" si="737"/>
        <v/>
      </c>
      <c r="BW486" s="239" t="str">
        <f t="shared" si="738"/>
        <v/>
      </c>
      <c r="BX486" s="239" t="str">
        <f t="shared" si="739"/>
        <v/>
      </c>
      <c r="BY486" s="239" t="str">
        <f t="shared" si="740"/>
        <v/>
      </c>
      <c r="BZ486" s="239" t="str">
        <f t="shared" si="741"/>
        <v/>
      </c>
      <c r="CA486" s="239" t="str">
        <f t="shared" si="742"/>
        <v/>
      </c>
      <c r="CB486" s="239" t="str">
        <f t="shared" si="743"/>
        <v/>
      </c>
      <c r="CC486" s="239" t="str">
        <f t="shared" si="744"/>
        <v/>
      </c>
      <c r="CD486" s="239" t="str">
        <f t="shared" si="745"/>
        <v/>
      </c>
      <c r="CE486" s="239" t="str">
        <f t="shared" si="746"/>
        <v/>
      </c>
      <c r="CF486" s="239" t="str">
        <f t="shared" si="747"/>
        <v/>
      </c>
      <c r="CG486" s="239" t="str">
        <f t="shared" si="748"/>
        <v/>
      </c>
      <c r="CH486" s="239" t="str">
        <f t="shared" si="749"/>
        <v/>
      </c>
      <c r="CI486" s="239" t="str">
        <f t="shared" si="750"/>
        <v/>
      </c>
      <c r="CJ486" s="239" t="str">
        <f t="shared" si="751"/>
        <v/>
      </c>
      <c r="CK486" s="239" t="str">
        <f t="shared" si="752"/>
        <v/>
      </c>
      <c r="CL486" s="239" t="str">
        <f t="shared" si="753"/>
        <v/>
      </c>
      <c r="CM486" s="239" t="str">
        <f t="shared" si="754"/>
        <v/>
      </c>
      <c r="CN486" s="239" t="str">
        <f t="shared" si="755"/>
        <v/>
      </c>
      <c r="CP486" s="239" t="str">
        <f t="shared" si="756"/>
        <v/>
      </c>
      <c r="CQ486" s="239" t="str">
        <f t="shared" si="757"/>
        <v/>
      </c>
      <c r="CR486" s="239" t="str">
        <f t="shared" si="758"/>
        <v/>
      </c>
      <c r="CS486" s="239" t="str">
        <f t="shared" si="759"/>
        <v>3er Trimestre</v>
      </c>
      <c r="CT486" s="239" t="str">
        <f t="shared" si="760"/>
        <v/>
      </c>
      <c r="CU486" s="239" t="str">
        <f t="shared" si="761"/>
        <v/>
      </c>
      <c r="CV486" s="239" t="str">
        <f t="shared" si="762"/>
        <v/>
      </c>
      <c r="CW486" s="239" t="str">
        <f t="shared" si="763"/>
        <v/>
      </c>
      <c r="CX486" s="239" t="str">
        <f t="shared" si="764"/>
        <v/>
      </c>
      <c r="CY486" s="239" t="str">
        <f t="shared" si="765"/>
        <v/>
      </c>
      <c r="CZ486" s="239" t="str">
        <f t="shared" si="766"/>
        <v/>
      </c>
      <c r="DA486" s="239" t="str">
        <f t="shared" si="767"/>
        <v/>
      </c>
      <c r="DB486" s="239" t="str">
        <f t="shared" si="768"/>
        <v/>
      </c>
      <c r="DC486" s="239" t="str">
        <f t="shared" si="769"/>
        <v/>
      </c>
      <c r="DD486" s="239" t="str">
        <f t="shared" si="770"/>
        <v/>
      </c>
      <c r="DE486" s="239" t="str">
        <f t="shared" si="771"/>
        <v/>
      </c>
      <c r="DF486" s="239" t="str">
        <f t="shared" si="772"/>
        <v/>
      </c>
      <c r="DG486" s="239" t="str">
        <f t="shared" si="773"/>
        <v/>
      </c>
      <c r="DH486" s="239" t="str">
        <f t="shared" si="774"/>
        <v/>
      </c>
      <c r="DI486" s="239" t="str">
        <f t="shared" si="775"/>
        <v/>
      </c>
      <c r="DJ486" s="239" t="str">
        <f t="shared" si="776"/>
        <v/>
      </c>
      <c r="DK486" s="239" t="str">
        <f t="shared" si="777"/>
        <v/>
      </c>
      <c r="DL486" s="239" t="str">
        <f t="shared" si="778"/>
        <v/>
      </c>
      <c r="DM486" s="239" t="str">
        <f t="shared" si="779"/>
        <v/>
      </c>
      <c r="DN486" s="239" t="str">
        <f t="shared" si="780"/>
        <v/>
      </c>
      <c r="DO486" s="239" t="str">
        <f t="shared" si="781"/>
        <v/>
      </c>
      <c r="DP486" s="239" t="str">
        <f t="shared" si="782"/>
        <v/>
      </c>
    </row>
    <row r="487" spans="1:120" ht="35.25" hidden="1" customHeight="1" x14ac:dyDescent="0.25">
      <c r="A487" s="53" t="s">
        <v>4509</v>
      </c>
      <c r="B487" s="53">
        <v>130</v>
      </c>
      <c r="C487" s="53" t="s">
        <v>58</v>
      </c>
      <c r="D487" s="53" t="s">
        <v>1963</v>
      </c>
      <c r="E487" s="49">
        <v>3</v>
      </c>
      <c r="F487" s="53" t="s">
        <v>2030</v>
      </c>
      <c r="G487" s="53" t="str">
        <f t="shared" si="784"/>
        <v>130-5</v>
      </c>
      <c r="H487" s="53" t="s">
        <v>94</v>
      </c>
      <c r="I487" s="53" t="s">
        <v>76</v>
      </c>
      <c r="J487" s="53" t="s">
        <v>80</v>
      </c>
      <c r="K487" s="53" t="s">
        <v>80</v>
      </c>
      <c r="L487" s="53" t="s">
        <v>80</v>
      </c>
      <c r="M487" s="53" t="s">
        <v>80</v>
      </c>
      <c r="N487" s="53" t="s">
        <v>80</v>
      </c>
      <c r="O487" s="53" t="s">
        <v>80</v>
      </c>
      <c r="P487" s="53" t="s">
        <v>114</v>
      </c>
      <c r="Q487" s="52">
        <v>0.41</v>
      </c>
      <c r="R487" s="52">
        <f>+Q487*Q483</f>
        <v>2.0500000000000001E-2</v>
      </c>
      <c r="S487" s="53">
        <v>4</v>
      </c>
      <c r="T487" s="53" t="s">
        <v>84</v>
      </c>
      <c r="U487" s="53" t="s">
        <v>115</v>
      </c>
      <c r="V487" s="23">
        <v>45131</v>
      </c>
      <c r="W487" s="23">
        <v>45191</v>
      </c>
      <c r="X487" s="53" t="s">
        <v>1967</v>
      </c>
      <c r="Y487" s="49" t="s">
        <v>202</v>
      </c>
      <c r="Z487" s="59" t="s">
        <v>100</v>
      </c>
      <c r="AA487" s="60">
        <v>1</v>
      </c>
      <c r="AB487" s="217" t="s">
        <v>2031</v>
      </c>
      <c r="AC487" s="211">
        <v>45191</v>
      </c>
      <c r="AD487" s="60">
        <v>1</v>
      </c>
      <c r="AE487" s="60" t="s">
        <v>386</v>
      </c>
      <c r="AF487" s="211">
        <v>45191</v>
      </c>
      <c r="AG487" s="60" t="s">
        <v>79</v>
      </c>
      <c r="AH487" s="60">
        <v>1</v>
      </c>
      <c r="AI487" s="52">
        <f t="shared" si="701"/>
        <v>2.0500000000000001E-2</v>
      </c>
      <c r="AJ487" s="52">
        <f t="shared" si="788"/>
        <v>1</v>
      </c>
      <c r="AK487" s="52"/>
      <c r="AL487" s="239" t="str">
        <f t="shared" si="720"/>
        <v/>
      </c>
      <c r="AM487" s="239" t="str">
        <f t="shared" si="721"/>
        <v/>
      </c>
      <c r="AN487" s="239" t="str">
        <f t="shared" si="722"/>
        <v/>
      </c>
      <c r="AO487" s="239">
        <f t="shared" si="723"/>
        <v>1</v>
      </c>
      <c r="AP487" s="239" t="str">
        <f t="shared" si="724"/>
        <v/>
      </c>
      <c r="AQ487" s="239" t="str">
        <f t="shared" si="725"/>
        <v/>
      </c>
      <c r="AR487" s="239" t="str">
        <f t="shared" si="726"/>
        <v/>
      </c>
      <c r="AS487" s="239" t="str">
        <f t="shared" si="727"/>
        <v/>
      </c>
      <c r="AT487" s="239" t="str">
        <f t="shared" si="728"/>
        <v/>
      </c>
      <c r="AU487" s="239" t="str">
        <f t="shared" si="702"/>
        <v/>
      </c>
      <c r="AV487" s="239" t="str">
        <f t="shared" si="703"/>
        <v/>
      </c>
      <c r="AW487" s="239" t="str">
        <f t="shared" si="704"/>
        <v/>
      </c>
      <c r="AX487" s="239" t="str">
        <f t="shared" si="705"/>
        <v/>
      </c>
      <c r="AY487" s="239" t="str">
        <f t="shared" si="706"/>
        <v/>
      </c>
      <c r="AZ487" s="239" t="str">
        <f t="shared" si="707"/>
        <v/>
      </c>
      <c r="BA487" s="239" t="str">
        <f t="shared" si="708"/>
        <v/>
      </c>
      <c r="BB487" s="239" t="str">
        <f t="shared" si="709"/>
        <v/>
      </c>
      <c r="BC487" s="239" t="str">
        <f t="shared" si="710"/>
        <v/>
      </c>
      <c r="BD487" s="239" t="str">
        <f t="shared" si="711"/>
        <v/>
      </c>
      <c r="BE487" s="239" t="str">
        <f t="shared" si="712"/>
        <v/>
      </c>
      <c r="BF487" s="239" t="str">
        <f t="shared" si="713"/>
        <v/>
      </c>
      <c r="BG487" s="239" t="str">
        <f t="shared" si="714"/>
        <v/>
      </c>
      <c r="BH487" s="239" t="str">
        <f t="shared" si="715"/>
        <v/>
      </c>
      <c r="BI487" s="239" t="str">
        <f t="shared" si="716"/>
        <v/>
      </c>
      <c r="BJ487" s="239" t="str">
        <f t="shared" si="717"/>
        <v/>
      </c>
      <c r="BK487" s="239" t="str">
        <f t="shared" si="718"/>
        <v/>
      </c>
      <c r="BL487" s="239" t="str">
        <f t="shared" si="719"/>
        <v/>
      </c>
      <c r="BN487" s="239" t="str">
        <f t="shared" si="729"/>
        <v/>
      </c>
      <c r="BO487" s="239" t="str">
        <f t="shared" si="730"/>
        <v/>
      </c>
      <c r="BP487" s="239" t="str">
        <f t="shared" si="731"/>
        <v/>
      </c>
      <c r="BQ487" s="239">
        <f t="shared" si="732"/>
        <v>1</v>
      </c>
      <c r="BR487" s="239" t="str">
        <f t="shared" si="733"/>
        <v/>
      </c>
      <c r="BS487" s="239" t="str">
        <f t="shared" si="734"/>
        <v/>
      </c>
      <c r="BT487" s="239" t="str">
        <f t="shared" si="735"/>
        <v/>
      </c>
      <c r="BU487" s="239" t="str">
        <f t="shared" si="736"/>
        <v/>
      </c>
      <c r="BV487" s="239" t="str">
        <f t="shared" si="737"/>
        <v/>
      </c>
      <c r="BW487" s="239" t="str">
        <f t="shared" si="738"/>
        <v/>
      </c>
      <c r="BX487" s="239" t="str">
        <f t="shared" si="739"/>
        <v/>
      </c>
      <c r="BY487" s="239" t="str">
        <f t="shared" si="740"/>
        <v/>
      </c>
      <c r="BZ487" s="239" t="str">
        <f t="shared" si="741"/>
        <v/>
      </c>
      <c r="CA487" s="239" t="str">
        <f t="shared" si="742"/>
        <v/>
      </c>
      <c r="CB487" s="239" t="str">
        <f t="shared" si="743"/>
        <v/>
      </c>
      <c r="CC487" s="239" t="str">
        <f t="shared" si="744"/>
        <v/>
      </c>
      <c r="CD487" s="239" t="str">
        <f t="shared" si="745"/>
        <v/>
      </c>
      <c r="CE487" s="239" t="str">
        <f t="shared" si="746"/>
        <v/>
      </c>
      <c r="CF487" s="239" t="str">
        <f t="shared" si="747"/>
        <v/>
      </c>
      <c r="CG487" s="239" t="str">
        <f t="shared" si="748"/>
        <v/>
      </c>
      <c r="CH487" s="239" t="str">
        <f t="shared" si="749"/>
        <v/>
      </c>
      <c r="CI487" s="239" t="str">
        <f t="shared" si="750"/>
        <v/>
      </c>
      <c r="CJ487" s="239" t="str">
        <f t="shared" si="751"/>
        <v/>
      </c>
      <c r="CK487" s="239" t="str">
        <f t="shared" si="752"/>
        <v/>
      </c>
      <c r="CL487" s="239" t="str">
        <f t="shared" si="753"/>
        <v/>
      </c>
      <c r="CM487" s="239" t="str">
        <f t="shared" si="754"/>
        <v/>
      </c>
      <c r="CN487" s="239" t="str">
        <f t="shared" si="755"/>
        <v/>
      </c>
      <c r="CP487" s="239" t="str">
        <f t="shared" si="756"/>
        <v/>
      </c>
      <c r="CQ487" s="239" t="str">
        <f t="shared" si="757"/>
        <v/>
      </c>
      <c r="CR487" s="239" t="str">
        <f t="shared" si="758"/>
        <v/>
      </c>
      <c r="CS487" s="239" t="str">
        <f t="shared" si="759"/>
        <v>3er Trimestre</v>
      </c>
      <c r="CT487" s="239" t="str">
        <f t="shared" si="760"/>
        <v/>
      </c>
      <c r="CU487" s="239" t="str">
        <f t="shared" si="761"/>
        <v/>
      </c>
      <c r="CV487" s="239" t="str">
        <f t="shared" si="762"/>
        <v/>
      </c>
      <c r="CW487" s="239" t="str">
        <f t="shared" si="763"/>
        <v/>
      </c>
      <c r="CX487" s="239" t="str">
        <f t="shared" si="764"/>
        <v/>
      </c>
      <c r="CY487" s="239" t="str">
        <f t="shared" si="765"/>
        <v/>
      </c>
      <c r="CZ487" s="239" t="str">
        <f t="shared" si="766"/>
        <v/>
      </c>
      <c r="DA487" s="239" t="str">
        <f t="shared" si="767"/>
        <v/>
      </c>
      <c r="DB487" s="239" t="str">
        <f t="shared" si="768"/>
        <v/>
      </c>
      <c r="DC487" s="239" t="str">
        <f t="shared" si="769"/>
        <v/>
      </c>
      <c r="DD487" s="239" t="str">
        <f t="shared" si="770"/>
        <v/>
      </c>
      <c r="DE487" s="239" t="str">
        <f t="shared" si="771"/>
        <v/>
      </c>
      <c r="DF487" s="239" t="str">
        <f t="shared" si="772"/>
        <v/>
      </c>
      <c r="DG487" s="239" t="str">
        <f t="shared" si="773"/>
        <v/>
      </c>
      <c r="DH487" s="239" t="str">
        <f t="shared" si="774"/>
        <v/>
      </c>
      <c r="DI487" s="239" t="str">
        <f t="shared" si="775"/>
        <v/>
      </c>
      <c r="DJ487" s="239" t="str">
        <f t="shared" si="776"/>
        <v/>
      </c>
      <c r="DK487" s="239" t="str">
        <f t="shared" si="777"/>
        <v/>
      </c>
      <c r="DL487" s="239" t="str">
        <f t="shared" si="778"/>
        <v/>
      </c>
      <c r="DM487" s="239" t="str">
        <f t="shared" si="779"/>
        <v/>
      </c>
      <c r="DN487" s="239" t="str">
        <f t="shared" si="780"/>
        <v/>
      </c>
      <c r="DO487" s="239" t="str">
        <f t="shared" si="781"/>
        <v/>
      </c>
      <c r="DP487" s="239" t="str">
        <f t="shared" si="782"/>
        <v/>
      </c>
    </row>
    <row r="488" spans="1:120" ht="35.25" hidden="1" customHeight="1" x14ac:dyDescent="0.25">
      <c r="A488" s="53" t="s">
        <v>4509</v>
      </c>
      <c r="B488" s="53">
        <v>130</v>
      </c>
      <c r="C488" s="53" t="s">
        <v>58</v>
      </c>
      <c r="D488" s="53" t="s">
        <v>1963</v>
      </c>
      <c r="E488" s="49">
        <v>3</v>
      </c>
      <c r="F488" s="53" t="s">
        <v>2032</v>
      </c>
      <c r="G488" s="53" t="str">
        <f t="shared" si="784"/>
        <v>130-5</v>
      </c>
      <c r="H488" s="53" t="s">
        <v>94</v>
      </c>
      <c r="I488" s="53" t="s">
        <v>76</v>
      </c>
      <c r="J488" s="53" t="s">
        <v>80</v>
      </c>
      <c r="K488" s="53" t="s">
        <v>80</v>
      </c>
      <c r="L488" s="53" t="s">
        <v>80</v>
      </c>
      <c r="M488" s="53" t="s">
        <v>80</v>
      </c>
      <c r="N488" s="53" t="s">
        <v>80</v>
      </c>
      <c r="O488" s="53" t="s">
        <v>80</v>
      </c>
      <c r="P488" s="53" t="s">
        <v>119</v>
      </c>
      <c r="Q488" s="52">
        <v>0.13</v>
      </c>
      <c r="R488" s="52">
        <f>+Q488*Q483</f>
        <v>6.5000000000000006E-3</v>
      </c>
      <c r="S488" s="53">
        <v>2</v>
      </c>
      <c r="T488" s="53" t="s">
        <v>84</v>
      </c>
      <c r="U488" s="53" t="s">
        <v>96</v>
      </c>
      <c r="V488" s="23">
        <v>45194</v>
      </c>
      <c r="W488" s="23">
        <v>45212</v>
      </c>
      <c r="X488" s="53" t="s">
        <v>1967</v>
      </c>
      <c r="Y488" s="49" t="s">
        <v>87</v>
      </c>
      <c r="Z488" s="59" t="s">
        <v>100</v>
      </c>
      <c r="AA488" s="52">
        <v>1</v>
      </c>
      <c r="AB488" s="200" t="s">
        <v>2033</v>
      </c>
      <c r="AC488" s="202">
        <v>45212</v>
      </c>
      <c r="AD488" s="52">
        <v>1</v>
      </c>
      <c r="AE488" s="200" t="s">
        <v>1984</v>
      </c>
      <c r="AF488" s="202">
        <v>45212</v>
      </c>
      <c r="AG488" s="52" t="s">
        <v>125</v>
      </c>
      <c r="AH488" s="52">
        <v>0.95</v>
      </c>
      <c r="AI488" s="52">
        <f t="shared" si="701"/>
        <v>6.5000000000000006E-3</v>
      </c>
      <c r="AJ488" s="52">
        <f t="shared" si="788"/>
        <v>1</v>
      </c>
      <c r="AK488" s="52"/>
      <c r="AL488" s="239" t="str">
        <f t="shared" si="720"/>
        <v/>
      </c>
      <c r="AM488" s="239" t="str">
        <f t="shared" si="721"/>
        <v/>
      </c>
      <c r="AN488" s="239" t="str">
        <f t="shared" si="722"/>
        <v/>
      </c>
      <c r="AO488" s="239">
        <f t="shared" si="723"/>
        <v>1</v>
      </c>
      <c r="AP488" s="239" t="str">
        <f t="shared" si="724"/>
        <v/>
      </c>
      <c r="AQ488" s="239" t="str">
        <f t="shared" si="725"/>
        <v/>
      </c>
      <c r="AR488" s="239" t="str">
        <f t="shared" si="726"/>
        <v/>
      </c>
      <c r="AS488" s="239" t="str">
        <f t="shared" si="727"/>
        <v/>
      </c>
      <c r="AT488" s="239" t="str">
        <f t="shared" si="728"/>
        <v/>
      </c>
      <c r="AU488" s="239" t="str">
        <f t="shared" si="702"/>
        <v/>
      </c>
      <c r="AV488" s="239" t="str">
        <f t="shared" si="703"/>
        <v/>
      </c>
      <c r="AW488" s="239" t="str">
        <f t="shared" si="704"/>
        <v/>
      </c>
      <c r="AX488" s="239" t="str">
        <f t="shared" si="705"/>
        <v/>
      </c>
      <c r="AY488" s="239" t="str">
        <f t="shared" si="706"/>
        <v/>
      </c>
      <c r="AZ488" s="239" t="str">
        <f t="shared" si="707"/>
        <v/>
      </c>
      <c r="BA488" s="239" t="str">
        <f t="shared" si="708"/>
        <v/>
      </c>
      <c r="BB488" s="239" t="str">
        <f t="shared" si="709"/>
        <v/>
      </c>
      <c r="BC488" s="239" t="str">
        <f t="shared" si="710"/>
        <v/>
      </c>
      <c r="BD488" s="239" t="str">
        <f t="shared" si="711"/>
        <v/>
      </c>
      <c r="BE488" s="239" t="str">
        <f t="shared" si="712"/>
        <v/>
      </c>
      <c r="BF488" s="239" t="str">
        <f t="shared" si="713"/>
        <v/>
      </c>
      <c r="BG488" s="239" t="str">
        <f t="shared" si="714"/>
        <v/>
      </c>
      <c r="BH488" s="239" t="str">
        <f t="shared" si="715"/>
        <v/>
      </c>
      <c r="BI488" s="239" t="str">
        <f t="shared" si="716"/>
        <v/>
      </c>
      <c r="BJ488" s="239" t="str">
        <f t="shared" si="717"/>
        <v/>
      </c>
      <c r="BK488" s="239" t="str">
        <f t="shared" si="718"/>
        <v/>
      </c>
      <c r="BL488" s="239" t="str">
        <f t="shared" si="719"/>
        <v/>
      </c>
      <c r="BN488" s="239" t="str">
        <f t="shared" si="729"/>
        <v/>
      </c>
      <c r="BO488" s="239" t="str">
        <f t="shared" si="730"/>
        <v/>
      </c>
      <c r="BP488" s="239" t="str">
        <f t="shared" si="731"/>
        <v/>
      </c>
      <c r="BQ488" s="239">
        <f t="shared" si="732"/>
        <v>0.95</v>
      </c>
      <c r="BR488" s="239" t="str">
        <f t="shared" si="733"/>
        <v/>
      </c>
      <c r="BS488" s="239" t="str">
        <f t="shared" si="734"/>
        <v/>
      </c>
      <c r="BT488" s="239" t="str">
        <f t="shared" si="735"/>
        <v/>
      </c>
      <c r="BU488" s="239" t="str">
        <f t="shared" si="736"/>
        <v/>
      </c>
      <c r="BV488" s="239" t="str">
        <f t="shared" si="737"/>
        <v/>
      </c>
      <c r="BW488" s="239" t="str">
        <f t="shared" si="738"/>
        <v/>
      </c>
      <c r="BX488" s="239" t="str">
        <f t="shared" si="739"/>
        <v/>
      </c>
      <c r="BY488" s="239" t="str">
        <f t="shared" si="740"/>
        <v/>
      </c>
      <c r="BZ488" s="239" t="str">
        <f t="shared" si="741"/>
        <v/>
      </c>
      <c r="CA488" s="239" t="str">
        <f t="shared" si="742"/>
        <v/>
      </c>
      <c r="CB488" s="239" t="str">
        <f t="shared" si="743"/>
        <v/>
      </c>
      <c r="CC488" s="239" t="str">
        <f t="shared" si="744"/>
        <v/>
      </c>
      <c r="CD488" s="239" t="str">
        <f t="shared" si="745"/>
        <v/>
      </c>
      <c r="CE488" s="239" t="str">
        <f t="shared" si="746"/>
        <v/>
      </c>
      <c r="CF488" s="239" t="str">
        <f t="shared" si="747"/>
        <v/>
      </c>
      <c r="CG488" s="239" t="str">
        <f t="shared" si="748"/>
        <v/>
      </c>
      <c r="CH488" s="239" t="str">
        <f t="shared" si="749"/>
        <v/>
      </c>
      <c r="CI488" s="239" t="str">
        <f t="shared" si="750"/>
        <v/>
      </c>
      <c r="CJ488" s="239" t="str">
        <f t="shared" si="751"/>
        <v/>
      </c>
      <c r="CK488" s="239" t="str">
        <f t="shared" si="752"/>
        <v/>
      </c>
      <c r="CL488" s="239" t="str">
        <f t="shared" si="753"/>
        <v/>
      </c>
      <c r="CM488" s="239" t="str">
        <f t="shared" si="754"/>
        <v/>
      </c>
      <c r="CN488" s="239" t="str">
        <f t="shared" si="755"/>
        <v/>
      </c>
      <c r="CP488" s="239" t="str">
        <f t="shared" si="756"/>
        <v/>
      </c>
      <c r="CQ488" s="239" t="str">
        <f t="shared" si="757"/>
        <v/>
      </c>
      <c r="CR488" s="239" t="str">
        <f t="shared" si="758"/>
        <v/>
      </c>
      <c r="CS488" s="239" t="str">
        <f t="shared" si="759"/>
        <v>4to Trimestre</v>
      </c>
      <c r="CT488" s="239" t="str">
        <f t="shared" si="760"/>
        <v/>
      </c>
      <c r="CU488" s="239" t="str">
        <f t="shared" si="761"/>
        <v/>
      </c>
      <c r="CV488" s="239" t="str">
        <f t="shared" si="762"/>
        <v/>
      </c>
      <c r="CW488" s="239" t="str">
        <f t="shared" si="763"/>
        <v/>
      </c>
      <c r="CX488" s="239" t="str">
        <f t="shared" si="764"/>
        <v/>
      </c>
      <c r="CY488" s="239" t="str">
        <f t="shared" si="765"/>
        <v/>
      </c>
      <c r="CZ488" s="239" t="str">
        <f t="shared" si="766"/>
        <v/>
      </c>
      <c r="DA488" s="239" t="str">
        <f t="shared" si="767"/>
        <v/>
      </c>
      <c r="DB488" s="239" t="str">
        <f t="shared" si="768"/>
        <v/>
      </c>
      <c r="DC488" s="239" t="str">
        <f t="shared" si="769"/>
        <v/>
      </c>
      <c r="DD488" s="239" t="str">
        <f t="shared" si="770"/>
        <v/>
      </c>
      <c r="DE488" s="239" t="str">
        <f t="shared" si="771"/>
        <v/>
      </c>
      <c r="DF488" s="239" t="str">
        <f t="shared" si="772"/>
        <v/>
      </c>
      <c r="DG488" s="239" t="str">
        <f t="shared" si="773"/>
        <v/>
      </c>
      <c r="DH488" s="239" t="str">
        <f t="shared" si="774"/>
        <v/>
      </c>
      <c r="DI488" s="239" t="str">
        <f t="shared" si="775"/>
        <v/>
      </c>
      <c r="DJ488" s="239" t="str">
        <f t="shared" si="776"/>
        <v/>
      </c>
      <c r="DK488" s="239" t="str">
        <f t="shared" si="777"/>
        <v/>
      </c>
      <c r="DL488" s="239" t="str">
        <f t="shared" si="778"/>
        <v/>
      </c>
      <c r="DM488" s="239" t="str">
        <f t="shared" si="779"/>
        <v/>
      </c>
      <c r="DN488" s="239" t="str">
        <f t="shared" si="780"/>
        <v/>
      </c>
      <c r="DO488" s="239" t="str">
        <f t="shared" si="781"/>
        <v/>
      </c>
      <c r="DP488" s="239" t="str">
        <f t="shared" si="782"/>
        <v/>
      </c>
    </row>
    <row r="489" spans="1:120" ht="35.25" hidden="1" customHeight="1" x14ac:dyDescent="0.25">
      <c r="A489" s="53" t="s">
        <v>4509</v>
      </c>
      <c r="B489" s="53">
        <v>130</v>
      </c>
      <c r="C489" s="53" t="s">
        <v>58</v>
      </c>
      <c r="D489" s="53" t="s">
        <v>1963</v>
      </c>
      <c r="E489" s="49">
        <v>3</v>
      </c>
      <c r="F489" s="53" t="s">
        <v>2034</v>
      </c>
      <c r="G489" s="53" t="str">
        <f t="shared" si="784"/>
        <v>130-5</v>
      </c>
      <c r="H489" s="53" t="s">
        <v>94</v>
      </c>
      <c r="I489" s="53" t="s">
        <v>76</v>
      </c>
      <c r="J489" s="53" t="s">
        <v>80</v>
      </c>
      <c r="K489" s="53" t="s">
        <v>80</v>
      </c>
      <c r="L489" s="53" t="s">
        <v>80</v>
      </c>
      <c r="M489" s="53" t="s">
        <v>80</v>
      </c>
      <c r="N489" s="53" t="s">
        <v>80</v>
      </c>
      <c r="O489" s="53" t="s">
        <v>80</v>
      </c>
      <c r="P489" s="53" t="s">
        <v>613</v>
      </c>
      <c r="Q489" s="52">
        <v>0.1</v>
      </c>
      <c r="R489" s="52">
        <f>+Q489*Q483</f>
        <v>5.000000000000001E-3</v>
      </c>
      <c r="S489" s="53">
        <v>2</v>
      </c>
      <c r="T489" s="53" t="s">
        <v>84</v>
      </c>
      <c r="U489" s="53" t="s">
        <v>96</v>
      </c>
      <c r="V489" s="23">
        <v>45216</v>
      </c>
      <c r="W489" s="23">
        <v>45230</v>
      </c>
      <c r="X489" s="53" t="s">
        <v>1967</v>
      </c>
      <c r="Y489" s="49" t="s">
        <v>87</v>
      </c>
      <c r="Z489" s="59" t="s">
        <v>100</v>
      </c>
      <c r="AA489" s="52">
        <v>1</v>
      </c>
      <c r="AB489" s="200" t="s">
        <v>2023</v>
      </c>
      <c r="AC489" s="202">
        <v>45230</v>
      </c>
      <c r="AD489" s="52">
        <v>1</v>
      </c>
      <c r="AE489" s="200" t="s">
        <v>1984</v>
      </c>
      <c r="AF489" s="202">
        <v>45230</v>
      </c>
      <c r="AG489" s="52" t="s">
        <v>125</v>
      </c>
      <c r="AH489" s="52">
        <v>0.95</v>
      </c>
      <c r="AI489" s="52">
        <f t="shared" si="701"/>
        <v>5.000000000000001E-3</v>
      </c>
      <c r="AJ489" s="52">
        <f t="shared" si="788"/>
        <v>1</v>
      </c>
      <c r="AK489" s="52"/>
      <c r="AL489" s="239" t="str">
        <f t="shared" si="720"/>
        <v/>
      </c>
      <c r="AM489" s="239" t="str">
        <f t="shared" si="721"/>
        <v/>
      </c>
      <c r="AN489" s="239" t="str">
        <f t="shared" si="722"/>
        <v/>
      </c>
      <c r="AO489" s="239">
        <f t="shared" si="723"/>
        <v>1</v>
      </c>
      <c r="AP489" s="239" t="str">
        <f t="shared" si="724"/>
        <v/>
      </c>
      <c r="AQ489" s="239" t="str">
        <f t="shared" si="725"/>
        <v/>
      </c>
      <c r="AR489" s="239" t="str">
        <f t="shared" si="726"/>
        <v/>
      </c>
      <c r="AS489" s="239" t="str">
        <f t="shared" si="727"/>
        <v/>
      </c>
      <c r="AT489" s="239" t="str">
        <f t="shared" si="728"/>
        <v/>
      </c>
      <c r="AU489" s="239" t="str">
        <f t="shared" si="702"/>
        <v/>
      </c>
      <c r="AV489" s="239" t="str">
        <f t="shared" si="703"/>
        <v/>
      </c>
      <c r="AW489" s="239" t="str">
        <f t="shared" si="704"/>
        <v/>
      </c>
      <c r="AX489" s="239" t="str">
        <f t="shared" si="705"/>
        <v/>
      </c>
      <c r="AY489" s="239" t="str">
        <f t="shared" si="706"/>
        <v/>
      </c>
      <c r="AZ489" s="239" t="str">
        <f t="shared" si="707"/>
        <v/>
      </c>
      <c r="BA489" s="239" t="str">
        <f t="shared" si="708"/>
        <v/>
      </c>
      <c r="BB489" s="239" t="str">
        <f t="shared" si="709"/>
        <v/>
      </c>
      <c r="BC489" s="239" t="str">
        <f t="shared" si="710"/>
        <v/>
      </c>
      <c r="BD489" s="239" t="str">
        <f t="shared" si="711"/>
        <v/>
      </c>
      <c r="BE489" s="239" t="str">
        <f t="shared" si="712"/>
        <v/>
      </c>
      <c r="BF489" s="239" t="str">
        <f t="shared" si="713"/>
        <v/>
      </c>
      <c r="BG489" s="239" t="str">
        <f t="shared" si="714"/>
        <v/>
      </c>
      <c r="BH489" s="239" t="str">
        <f t="shared" si="715"/>
        <v/>
      </c>
      <c r="BI489" s="239" t="str">
        <f t="shared" si="716"/>
        <v/>
      </c>
      <c r="BJ489" s="239" t="str">
        <f t="shared" si="717"/>
        <v/>
      </c>
      <c r="BK489" s="239" t="str">
        <f t="shared" si="718"/>
        <v/>
      </c>
      <c r="BL489" s="239" t="str">
        <f t="shared" si="719"/>
        <v/>
      </c>
      <c r="BN489" s="239" t="str">
        <f t="shared" si="729"/>
        <v/>
      </c>
      <c r="BO489" s="239" t="str">
        <f t="shared" si="730"/>
        <v/>
      </c>
      <c r="BP489" s="239" t="str">
        <f t="shared" si="731"/>
        <v/>
      </c>
      <c r="BQ489" s="239">
        <f t="shared" si="732"/>
        <v>0.95</v>
      </c>
      <c r="BR489" s="239" t="str">
        <f t="shared" si="733"/>
        <v/>
      </c>
      <c r="BS489" s="239" t="str">
        <f t="shared" si="734"/>
        <v/>
      </c>
      <c r="BT489" s="239" t="str">
        <f t="shared" si="735"/>
        <v/>
      </c>
      <c r="BU489" s="239" t="str">
        <f t="shared" si="736"/>
        <v/>
      </c>
      <c r="BV489" s="239" t="str">
        <f t="shared" si="737"/>
        <v/>
      </c>
      <c r="BW489" s="239" t="str">
        <f t="shared" si="738"/>
        <v/>
      </c>
      <c r="BX489" s="239" t="str">
        <f t="shared" si="739"/>
        <v/>
      </c>
      <c r="BY489" s="239" t="str">
        <f t="shared" si="740"/>
        <v/>
      </c>
      <c r="BZ489" s="239" t="str">
        <f t="shared" si="741"/>
        <v/>
      </c>
      <c r="CA489" s="239" t="str">
        <f t="shared" si="742"/>
        <v/>
      </c>
      <c r="CB489" s="239" t="str">
        <f t="shared" si="743"/>
        <v/>
      </c>
      <c r="CC489" s="239" t="str">
        <f t="shared" si="744"/>
        <v/>
      </c>
      <c r="CD489" s="239" t="str">
        <f t="shared" si="745"/>
        <v/>
      </c>
      <c r="CE489" s="239" t="str">
        <f t="shared" si="746"/>
        <v/>
      </c>
      <c r="CF489" s="239" t="str">
        <f t="shared" si="747"/>
        <v/>
      </c>
      <c r="CG489" s="239" t="str">
        <f t="shared" si="748"/>
        <v/>
      </c>
      <c r="CH489" s="239" t="str">
        <f t="shared" si="749"/>
        <v/>
      </c>
      <c r="CI489" s="239" t="str">
        <f t="shared" si="750"/>
        <v/>
      </c>
      <c r="CJ489" s="239" t="str">
        <f t="shared" si="751"/>
        <v/>
      </c>
      <c r="CK489" s="239" t="str">
        <f t="shared" si="752"/>
        <v/>
      </c>
      <c r="CL489" s="239" t="str">
        <f t="shared" si="753"/>
        <v/>
      </c>
      <c r="CM489" s="239" t="str">
        <f t="shared" si="754"/>
        <v/>
      </c>
      <c r="CN489" s="239" t="str">
        <f t="shared" si="755"/>
        <v/>
      </c>
      <c r="CP489" s="239" t="str">
        <f t="shared" si="756"/>
        <v/>
      </c>
      <c r="CQ489" s="239" t="str">
        <f t="shared" si="757"/>
        <v/>
      </c>
      <c r="CR489" s="239" t="str">
        <f t="shared" si="758"/>
        <v/>
      </c>
      <c r="CS489" s="239" t="str">
        <f t="shared" si="759"/>
        <v>4to Trimestre</v>
      </c>
      <c r="CT489" s="239" t="str">
        <f t="shared" si="760"/>
        <v/>
      </c>
      <c r="CU489" s="239" t="str">
        <f t="shared" si="761"/>
        <v/>
      </c>
      <c r="CV489" s="239" t="str">
        <f t="shared" si="762"/>
        <v/>
      </c>
      <c r="CW489" s="239" t="str">
        <f t="shared" si="763"/>
        <v/>
      </c>
      <c r="CX489" s="239" t="str">
        <f t="shared" si="764"/>
        <v/>
      </c>
      <c r="CY489" s="239" t="str">
        <f t="shared" si="765"/>
        <v/>
      </c>
      <c r="CZ489" s="239" t="str">
        <f t="shared" si="766"/>
        <v/>
      </c>
      <c r="DA489" s="239" t="str">
        <f t="shared" si="767"/>
        <v/>
      </c>
      <c r="DB489" s="239" t="str">
        <f t="shared" si="768"/>
        <v/>
      </c>
      <c r="DC489" s="239" t="str">
        <f t="shared" si="769"/>
        <v/>
      </c>
      <c r="DD489" s="239" t="str">
        <f t="shared" si="770"/>
        <v/>
      </c>
      <c r="DE489" s="239" t="str">
        <f t="shared" si="771"/>
        <v/>
      </c>
      <c r="DF489" s="239" t="str">
        <f t="shared" si="772"/>
        <v/>
      </c>
      <c r="DG489" s="239" t="str">
        <f t="shared" si="773"/>
        <v/>
      </c>
      <c r="DH489" s="239" t="str">
        <f t="shared" si="774"/>
        <v/>
      </c>
      <c r="DI489" s="239" t="str">
        <f t="shared" si="775"/>
        <v/>
      </c>
      <c r="DJ489" s="239" t="str">
        <f t="shared" si="776"/>
        <v/>
      </c>
      <c r="DK489" s="239" t="str">
        <f t="shared" si="777"/>
        <v/>
      </c>
      <c r="DL489" s="239" t="str">
        <f t="shared" si="778"/>
        <v/>
      </c>
      <c r="DM489" s="239" t="str">
        <f t="shared" si="779"/>
        <v/>
      </c>
      <c r="DN489" s="239" t="str">
        <f t="shared" si="780"/>
        <v/>
      </c>
      <c r="DO489" s="239" t="str">
        <f t="shared" si="781"/>
        <v/>
      </c>
      <c r="DP489" s="239" t="str">
        <f t="shared" si="782"/>
        <v/>
      </c>
    </row>
    <row r="490" spans="1:120" s="50" customFormat="1" ht="51" hidden="1" customHeight="1" x14ac:dyDescent="0.25">
      <c r="A490" s="153" t="s">
        <v>4509</v>
      </c>
      <c r="B490" s="153">
        <v>130</v>
      </c>
      <c r="C490" s="50" t="s">
        <v>58</v>
      </c>
      <c r="D490" s="50" t="s">
        <v>1963</v>
      </c>
      <c r="E490" s="49">
        <v>3</v>
      </c>
      <c r="F490" s="50" t="s">
        <v>2035</v>
      </c>
      <c r="G490" s="50" t="str">
        <f t="shared" si="784"/>
        <v>130-6</v>
      </c>
      <c r="H490" s="49" t="s">
        <v>75</v>
      </c>
      <c r="I490" s="50" t="s">
        <v>76</v>
      </c>
      <c r="J490" s="50" t="s">
        <v>1671</v>
      </c>
      <c r="K490" s="50" t="s">
        <v>78</v>
      </c>
      <c r="L490" s="50" t="s">
        <v>79</v>
      </c>
      <c r="M490" s="50" t="s">
        <v>80</v>
      </c>
      <c r="N490" s="50" t="s">
        <v>659</v>
      </c>
      <c r="O490" s="50" t="s">
        <v>82</v>
      </c>
      <c r="P490" s="50" t="s">
        <v>2036</v>
      </c>
      <c r="Q490" s="50">
        <v>0.15</v>
      </c>
      <c r="S490" s="50">
        <v>1</v>
      </c>
      <c r="T490" s="50" t="s">
        <v>84</v>
      </c>
      <c r="U490" s="50" t="s">
        <v>2037</v>
      </c>
      <c r="V490" s="51">
        <v>44942</v>
      </c>
      <c r="W490" s="51">
        <v>45168</v>
      </c>
      <c r="X490" s="50" t="s">
        <v>1967</v>
      </c>
      <c r="Y490" s="49" t="s">
        <v>202</v>
      </c>
      <c r="Z490" s="59" t="s">
        <v>100</v>
      </c>
      <c r="AA490" s="60">
        <v>1.0000000000000002</v>
      </c>
      <c r="AB490" s="217" t="s">
        <v>2038</v>
      </c>
      <c r="AC490" s="218">
        <v>45168</v>
      </c>
      <c r="AD490" s="60">
        <v>1</v>
      </c>
      <c r="AE490" s="60" t="s">
        <v>2039</v>
      </c>
      <c r="AF490" s="218">
        <v>45168</v>
      </c>
      <c r="AG490" s="57" t="s">
        <v>79</v>
      </c>
      <c r="AH490" s="52" t="s">
        <v>92</v>
      </c>
      <c r="AI490" s="52">
        <f t="shared" si="701"/>
        <v>0.15</v>
      </c>
      <c r="AJ490" s="52"/>
      <c r="AK490" s="52"/>
      <c r="AL490" s="239" t="str">
        <f t="shared" si="720"/>
        <v/>
      </c>
      <c r="AM490" s="239" t="str">
        <f t="shared" si="721"/>
        <v/>
      </c>
      <c r="AN490" s="239" t="str">
        <f t="shared" si="722"/>
        <v/>
      </c>
      <c r="AO490" s="239" t="str">
        <f t="shared" si="723"/>
        <v/>
      </c>
      <c r="AP490" s="239" t="str">
        <f t="shared" si="724"/>
        <v/>
      </c>
      <c r="AQ490" s="239" t="str">
        <f t="shared" si="725"/>
        <v/>
      </c>
      <c r="AR490" s="239" t="str">
        <f t="shared" si="726"/>
        <v/>
      </c>
      <c r="AS490" s="239" t="str">
        <f t="shared" si="727"/>
        <v/>
      </c>
      <c r="AT490" s="239" t="str">
        <f t="shared" si="728"/>
        <v/>
      </c>
      <c r="AU490" s="239" t="str">
        <f t="shared" si="702"/>
        <v/>
      </c>
      <c r="AV490" s="239" t="str">
        <f t="shared" si="703"/>
        <v/>
      </c>
      <c r="AW490" s="239" t="str">
        <f t="shared" si="704"/>
        <v/>
      </c>
      <c r="AX490" s="239" t="str">
        <f t="shared" si="705"/>
        <v/>
      </c>
      <c r="AY490" s="239" t="str">
        <f t="shared" si="706"/>
        <v/>
      </c>
      <c r="AZ490" s="239" t="str">
        <f t="shared" si="707"/>
        <v/>
      </c>
      <c r="BA490" s="239" t="str">
        <f t="shared" si="708"/>
        <v/>
      </c>
      <c r="BB490" s="239" t="str">
        <f t="shared" si="709"/>
        <v/>
      </c>
      <c r="BC490" s="239" t="str">
        <f t="shared" si="710"/>
        <v/>
      </c>
      <c r="BD490" s="239" t="str">
        <f t="shared" si="711"/>
        <v/>
      </c>
      <c r="BE490" s="239" t="str">
        <f t="shared" si="712"/>
        <v/>
      </c>
      <c r="BF490" s="239" t="str">
        <f t="shared" si="713"/>
        <v/>
      </c>
      <c r="BG490" s="239" t="str">
        <f t="shared" si="714"/>
        <v/>
      </c>
      <c r="BH490" s="239" t="str">
        <f t="shared" si="715"/>
        <v/>
      </c>
      <c r="BI490" s="239" t="str">
        <f t="shared" si="716"/>
        <v/>
      </c>
      <c r="BJ490" s="239" t="str">
        <f t="shared" si="717"/>
        <v/>
      </c>
      <c r="BK490" s="239" t="str">
        <f t="shared" si="718"/>
        <v/>
      </c>
      <c r="BL490" s="239" t="str">
        <f t="shared" si="719"/>
        <v/>
      </c>
      <c r="BN490" s="239" t="str">
        <f t="shared" si="729"/>
        <v/>
      </c>
      <c r="BO490" s="239" t="str">
        <f t="shared" si="730"/>
        <v/>
      </c>
      <c r="BP490" s="239" t="str">
        <f t="shared" si="731"/>
        <v/>
      </c>
      <c r="BQ490" s="239" t="str">
        <f t="shared" si="732"/>
        <v/>
      </c>
      <c r="BR490" s="239" t="str">
        <f t="shared" si="733"/>
        <v/>
      </c>
      <c r="BS490" s="239" t="str">
        <f t="shared" si="734"/>
        <v/>
      </c>
      <c r="BT490" s="239" t="str">
        <f t="shared" si="735"/>
        <v/>
      </c>
      <c r="BU490" s="239" t="str">
        <f t="shared" si="736"/>
        <v/>
      </c>
      <c r="BV490" s="239" t="str">
        <f t="shared" si="737"/>
        <v/>
      </c>
      <c r="BW490" s="239" t="str">
        <f t="shared" si="738"/>
        <v/>
      </c>
      <c r="BX490" s="239" t="str">
        <f t="shared" si="739"/>
        <v/>
      </c>
      <c r="BY490" s="239" t="str">
        <f t="shared" si="740"/>
        <v/>
      </c>
      <c r="BZ490" s="239" t="str">
        <f t="shared" si="741"/>
        <v/>
      </c>
      <c r="CA490" s="239" t="str">
        <f t="shared" si="742"/>
        <v/>
      </c>
      <c r="CB490" s="239" t="str">
        <f t="shared" si="743"/>
        <v/>
      </c>
      <c r="CC490" s="239" t="str">
        <f t="shared" si="744"/>
        <v/>
      </c>
      <c r="CD490" s="239" t="str">
        <f t="shared" si="745"/>
        <v/>
      </c>
      <c r="CE490" s="239" t="str">
        <f t="shared" si="746"/>
        <v/>
      </c>
      <c r="CF490" s="239" t="str">
        <f t="shared" si="747"/>
        <v/>
      </c>
      <c r="CG490" s="239" t="str">
        <f t="shared" si="748"/>
        <v/>
      </c>
      <c r="CH490" s="239" t="str">
        <f t="shared" si="749"/>
        <v/>
      </c>
      <c r="CI490" s="239" t="str">
        <f t="shared" si="750"/>
        <v/>
      </c>
      <c r="CJ490" s="239" t="str">
        <f t="shared" si="751"/>
        <v/>
      </c>
      <c r="CK490" s="239" t="str">
        <f t="shared" si="752"/>
        <v/>
      </c>
      <c r="CL490" s="239" t="str">
        <f t="shared" si="753"/>
        <v/>
      </c>
      <c r="CM490" s="239" t="str">
        <f t="shared" si="754"/>
        <v/>
      </c>
      <c r="CN490" s="239" t="str">
        <f t="shared" si="755"/>
        <v/>
      </c>
      <c r="CP490" s="239" t="str">
        <f t="shared" si="756"/>
        <v/>
      </c>
      <c r="CQ490" s="239" t="str">
        <f t="shared" si="757"/>
        <v/>
      </c>
      <c r="CR490" s="239" t="str">
        <f t="shared" si="758"/>
        <v/>
      </c>
      <c r="CS490" s="239" t="str">
        <f t="shared" si="759"/>
        <v/>
      </c>
      <c r="CT490" s="239" t="str">
        <f t="shared" si="760"/>
        <v/>
      </c>
      <c r="CU490" s="239" t="str">
        <f t="shared" si="761"/>
        <v/>
      </c>
      <c r="CV490" s="239" t="str">
        <f t="shared" si="762"/>
        <v/>
      </c>
      <c r="CW490" s="239" t="str">
        <f t="shared" si="763"/>
        <v/>
      </c>
      <c r="CX490" s="239" t="str">
        <f t="shared" si="764"/>
        <v/>
      </c>
      <c r="CY490" s="239" t="str">
        <f t="shared" si="765"/>
        <v/>
      </c>
      <c r="CZ490" s="239" t="str">
        <f t="shared" si="766"/>
        <v/>
      </c>
      <c r="DA490" s="239" t="str">
        <f t="shared" si="767"/>
        <v/>
      </c>
      <c r="DB490" s="239" t="str">
        <f t="shared" si="768"/>
        <v/>
      </c>
      <c r="DC490" s="239" t="str">
        <f t="shared" si="769"/>
        <v/>
      </c>
      <c r="DD490" s="239" t="str">
        <f t="shared" si="770"/>
        <v/>
      </c>
      <c r="DE490" s="239" t="str">
        <f t="shared" si="771"/>
        <v/>
      </c>
      <c r="DF490" s="239" t="str">
        <f t="shared" si="772"/>
        <v/>
      </c>
      <c r="DG490" s="239" t="str">
        <f t="shared" si="773"/>
        <v/>
      </c>
      <c r="DH490" s="239" t="str">
        <f t="shared" si="774"/>
        <v/>
      </c>
      <c r="DI490" s="239" t="str">
        <f t="shared" si="775"/>
        <v/>
      </c>
      <c r="DJ490" s="239" t="str">
        <f t="shared" si="776"/>
        <v/>
      </c>
      <c r="DK490" s="239" t="str">
        <f t="shared" si="777"/>
        <v/>
      </c>
      <c r="DL490" s="239" t="str">
        <f t="shared" si="778"/>
        <v/>
      </c>
      <c r="DM490" s="239" t="str">
        <f t="shared" si="779"/>
        <v/>
      </c>
      <c r="DN490" s="239" t="str">
        <f t="shared" si="780"/>
        <v/>
      </c>
      <c r="DO490" s="239" t="str">
        <f t="shared" si="781"/>
        <v/>
      </c>
      <c r="DP490" s="239" t="str">
        <f t="shared" si="782"/>
        <v/>
      </c>
    </row>
    <row r="491" spans="1:120" ht="49.5" hidden="1" customHeight="1" x14ac:dyDescent="0.25">
      <c r="A491" s="53" t="s">
        <v>4509</v>
      </c>
      <c r="B491" s="53">
        <v>130</v>
      </c>
      <c r="C491" s="53" t="s">
        <v>58</v>
      </c>
      <c r="D491" s="53" t="s">
        <v>1963</v>
      </c>
      <c r="E491" s="49">
        <v>3</v>
      </c>
      <c r="F491" s="53" t="s">
        <v>2040</v>
      </c>
      <c r="G491" s="53" t="str">
        <f t="shared" si="784"/>
        <v>130-6</v>
      </c>
      <c r="H491" s="53" t="s">
        <v>94</v>
      </c>
      <c r="I491" s="53" t="s">
        <v>76</v>
      </c>
      <c r="J491" s="53" t="s">
        <v>80</v>
      </c>
      <c r="K491" s="53" t="s">
        <v>80</v>
      </c>
      <c r="L491" s="53" t="s">
        <v>80</v>
      </c>
      <c r="M491" s="53" t="s">
        <v>80</v>
      </c>
      <c r="N491" s="53" t="s">
        <v>80</v>
      </c>
      <c r="O491" s="53" t="s">
        <v>80</v>
      </c>
      <c r="P491" s="53" t="s">
        <v>95</v>
      </c>
      <c r="Q491" s="52">
        <v>0.11</v>
      </c>
      <c r="R491" s="52">
        <f>+Q491*Q490</f>
        <v>1.6500000000000001E-2</v>
      </c>
      <c r="S491" s="53">
        <v>2</v>
      </c>
      <c r="T491" s="53" t="s">
        <v>84</v>
      </c>
      <c r="U491" s="53" t="s">
        <v>96</v>
      </c>
      <c r="V491" s="74">
        <v>44942</v>
      </c>
      <c r="W491" s="74">
        <v>44972</v>
      </c>
      <c r="X491" s="76" t="s">
        <v>1967</v>
      </c>
      <c r="Y491" s="49" t="s">
        <v>97</v>
      </c>
      <c r="Z491" s="59" t="s">
        <v>100</v>
      </c>
      <c r="AA491" s="60">
        <v>1</v>
      </c>
      <c r="AB491" s="217" t="s">
        <v>1971</v>
      </c>
      <c r="AC491" s="211">
        <v>44972</v>
      </c>
      <c r="AD491" s="60">
        <v>1</v>
      </c>
      <c r="AE491" s="62" t="s">
        <v>1972</v>
      </c>
      <c r="AF491" s="211">
        <v>44972</v>
      </c>
      <c r="AG491" s="60" t="s">
        <v>79</v>
      </c>
      <c r="AH491" s="60">
        <v>1</v>
      </c>
      <c r="AI491" s="52">
        <f t="shared" si="701"/>
        <v>1.6500000000000001E-2</v>
      </c>
      <c r="AJ491" s="52">
        <f>+AI491/R491</f>
        <v>1</v>
      </c>
      <c r="AK491" s="52"/>
      <c r="AL491" s="239" t="str">
        <f t="shared" si="720"/>
        <v/>
      </c>
      <c r="AM491" s="239" t="str">
        <f t="shared" si="721"/>
        <v/>
      </c>
      <c r="AN491" s="239" t="str">
        <f t="shared" si="722"/>
        <v/>
      </c>
      <c r="AO491" s="239">
        <f t="shared" si="723"/>
        <v>1</v>
      </c>
      <c r="AP491" s="239" t="str">
        <f t="shared" si="724"/>
        <v/>
      </c>
      <c r="AQ491" s="239" t="str">
        <f t="shared" si="725"/>
        <v/>
      </c>
      <c r="AR491" s="239" t="str">
        <f t="shared" si="726"/>
        <v/>
      </c>
      <c r="AS491" s="239" t="str">
        <f t="shared" si="727"/>
        <v/>
      </c>
      <c r="AT491" s="239" t="str">
        <f t="shared" si="728"/>
        <v/>
      </c>
      <c r="AU491" s="239" t="str">
        <f t="shared" si="702"/>
        <v/>
      </c>
      <c r="AV491" s="239" t="str">
        <f t="shared" si="703"/>
        <v/>
      </c>
      <c r="AW491" s="239" t="str">
        <f t="shared" si="704"/>
        <v/>
      </c>
      <c r="AX491" s="239" t="str">
        <f t="shared" si="705"/>
        <v/>
      </c>
      <c r="AY491" s="239" t="str">
        <f t="shared" si="706"/>
        <v/>
      </c>
      <c r="AZ491" s="239" t="str">
        <f t="shared" si="707"/>
        <v/>
      </c>
      <c r="BA491" s="239" t="str">
        <f t="shared" si="708"/>
        <v/>
      </c>
      <c r="BB491" s="239" t="str">
        <f t="shared" si="709"/>
        <v/>
      </c>
      <c r="BC491" s="239" t="str">
        <f t="shared" si="710"/>
        <v/>
      </c>
      <c r="BD491" s="239" t="str">
        <f t="shared" si="711"/>
        <v/>
      </c>
      <c r="BE491" s="239" t="str">
        <f t="shared" si="712"/>
        <v/>
      </c>
      <c r="BF491" s="239" t="str">
        <f t="shared" si="713"/>
        <v/>
      </c>
      <c r="BG491" s="239" t="str">
        <f t="shared" si="714"/>
        <v/>
      </c>
      <c r="BH491" s="239" t="str">
        <f t="shared" si="715"/>
        <v/>
      </c>
      <c r="BI491" s="239" t="str">
        <f t="shared" si="716"/>
        <v/>
      </c>
      <c r="BJ491" s="239" t="str">
        <f t="shared" si="717"/>
        <v/>
      </c>
      <c r="BK491" s="239" t="str">
        <f t="shared" si="718"/>
        <v/>
      </c>
      <c r="BL491" s="239" t="str">
        <f t="shared" si="719"/>
        <v/>
      </c>
      <c r="BN491" s="239" t="str">
        <f t="shared" si="729"/>
        <v/>
      </c>
      <c r="BO491" s="239" t="str">
        <f t="shared" si="730"/>
        <v/>
      </c>
      <c r="BP491" s="239" t="str">
        <f t="shared" si="731"/>
        <v/>
      </c>
      <c r="BQ491" s="239">
        <f t="shared" si="732"/>
        <v>1</v>
      </c>
      <c r="BR491" s="239" t="str">
        <f t="shared" si="733"/>
        <v/>
      </c>
      <c r="BS491" s="239" t="str">
        <f t="shared" si="734"/>
        <v/>
      </c>
      <c r="BT491" s="239" t="str">
        <f t="shared" si="735"/>
        <v/>
      </c>
      <c r="BU491" s="239" t="str">
        <f t="shared" si="736"/>
        <v/>
      </c>
      <c r="BV491" s="239" t="str">
        <f t="shared" si="737"/>
        <v/>
      </c>
      <c r="BW491" s="239" t="str">
        <f t="shared" si="738"/>
        <v/>
      </c>
      <c r="BX491" s="239" t="str">
        <f t="shared" si="739"/>
        <v/>
      </c>
      <c r="BY491" s="239" t="str">
        <f t="shared" si="740"/>
        <v/>
      </c>
      <c r="BZ491" s="239" t="str">
        <f t="shared" si="741"/>
        <v/>
      </c>
      <c r="CA491" s="239" t="str">
        <f t="shared" si="742"/>
        <v/>
      </c>
      <c r="CB491" s="239" t="str">
        <f t="shared" si="743"/>
        <v/>
      </c>
      <c r="CC491" s="239" t="str">
        <f t="shared" si="744"/>
        <v/>
      </c>
      <c r="CD491" s="239" t="str">
        <f t="shared" si="745"/>
        <v/>
      </c>
      <c r="CE491" s="239" t="str">
        <f t="shared" si="746"/>
        <v/>
      </c>
      <c r="CF491" s="239" t="str">
        <f t="shared" si="747"/>
        <v/>
      </c>
      <c r="CG491" s="239" t="str">
        <f t="shared" si="748"/>
        <v/>
      </c>
      <c r="CH491" s="239" t="str">
        <f t="shared" si="749"/>
        <v/>
      </c>
      <c r="CI491" s="239" t="str">
        <f t="shared" si="750"/>
        <v/>
      </c>
      <c r="CJ491" s="239" t="str">
        <f t="shared" si="751"/>
        <v/>
      </c>
      <c r="CK491" s="239" t="str">
        <f t="shared" si="752"/>
        <v/>
      </c>
      <c r="CL491" s="239" t="str">
        <f t="shared" si="753"/>
        <v/>
      </c>
      <c r="CM491" s="239" t="str">
        <f t="shared" si="754"/>
        <v/>
      </c>
      <c r="CN491" s="239" t="str">
        <f t="shared" si="755"/>
        <v/>
      </c>
      <c r="CP491" s="239" t="str">
        <f t="shared" si="756"/>
        <v/>
      </c>
      <c r="CQ491" s="239" t="str">
        <f t="shared" si="757"/>
        <v/>
      </c>
      <c r="CR491" s="239" t="str">
        <f t="shared" si="758"/>
        <v/>
      </c>
      <c r="CS491" s="239" t="str">
        <f t="shared" si="759"/>
        <v>1er trimestre</v>
      </c>
      <c r="CT491" s="239" t="str">
        <f t="shared" si="760"/>
        <v/>
      </c>
      <c r="CU491" s="239" t="str">
        <f t="shared" si="761"/>
        <v/>
      </c>
      <c r="CV491" s="239" t="str">
        <f t="shared" si="762"/>
        <v/>
      </c>
      <c r="CW491" s="239" t="str">
        <f t="shared" si="763"/>
        <v/>
      </c>
      <c r="CX491" s="239" t="str">
        <f t="shared" si="764"/>
        <v/>
      </c>
      <c r="CY491" s="239" t="str">
        <f t="shared" si="765"/>
        <v/>
      </c>
      <c r="CZ491" s="239" t="str">
        <f t="shared" si="766"/>
        <v/>
      </c>
      <c r="DA491" s="239" t="str">
        <f t="shared" si="767"/>
        <v/>
      </c>
      <c r="DB491" s="239" t="str">
        <f t="shared" si="768"/>
        <v/>
      </c>
      <c r="DC491" s="239" t="str">
        <f t="shared" si="769"/>
        <v/>
      </c>
      <c r="DD491" s="239" t="str">
        <f t="shared" si="770"/>
        <v/>
      </c>
      <c r="DE491" s="239" t="str">
        <f t="shared" si="771"/>
        <v/>
      </c>
      <c r="DF491" s="239" t="str">
        <f t="shared" si="772"/>
        <v/>
      </c>
      <c r="DG491" s="239" t="str">
        <f t="shared" si="773"/>
        <v/>
      </c>
      <c r="DH491" s="239" t="str">
        <f t="shared" si="774"/>
        <v/>
      </c>
      <c r="DI491" s="239" t="str">
        <f t="shared" si="775"/>
        <v/>
      </c>
      <c r="DJ491" s="239" t="str">
        <f t="shared" si="776"/>
        <v/>
      </c>
      <c r="DK491" s="239" t="str">
        <f t="shared" si="777"/>
        <v/>
      </c>
      <c r="DL491" s="239" t="str">
        <f t="shared" si="778"/>
        <v/>
      </c>
      <c r="DM491" s="239" t="str">
        <f t="shared" si="779"/>
        <v/>
      </c>
      <c r="DN491" s="239" t="str">
        <f t="shared" si="780"/>
        <v/>
      </c>
      <c r="DO491" s="239" t="str">
        <f t="shared" si="781"/>
        <v/>
      </c>
      <c r="DP491" s="239" t="str">
        <f t="shared" si="782"/>
        <v/>
      </c>
    </row>
    <row r="492" spans="1:120" ht="38.25" hidden="1" customHeight="1" x14ac:dyDescent="0.25">
      <c r="A492" s="53" t="s">
        <v>4509</v>
      </c>
      <c r="B492" s="53">
        <v>130</v>
      </c>
      <c r="C492" s="53" t="s">
        <v>58</v>
      </c>
      <c r="D492" s="53" t="s">
        <v>1963</v>
      </c>
      <c r="E492" s="49">
        <v>3</v>
      </c>
      <c r="F492" s="53" t="s">
        <v>2041</v>
      </c>
      <c r="G492" s="53" t="str">
        <f t="shared" si="784"/>
        <v>130-6</v>
      </c>
      <c r="H492" s="53" t="s">
        <v>102</v>
      </c>
      <c r="I492" s="53" t="s">
        <v>76</v>
      </c>
      <c r="J492" s="53" t="s">
        <v>80</v>
      </c>
      <c r="K492" s="53" t="s">
        <v>80</v>
      </c>
      <c r="L492" s="53" t="s">
        <v>80</v>
      </c>
      <c r="M492" s="53" t="s">
        <v>80</v>
      </c>
      <c r="N492" s="53" t="s">
        <v>80</v>
      </c>
      <c r="O492" s="53" t="s">
        <v>80</v>
      </c>
      <c r="P492" s="53" t="s">
        <v>103</v>
      </c>
      <c r="Q492" s="52">
        <v>0</v>
      </c>
      <c r="R492" s="52">
        <f>+Q492*Q490</f>
        <v>0</v>
      </c>
      <c r="S492" s="53">
        <v>1</v>
      </c>
      <c r="T492" s="53" t="s">
        <v>84</v>
      </c>
      <c r="U492" s="53" t="s">
        <v>104</v>
      </c>
      <c r="V492" s="74">
        <v>44973</v>
      </c>
      <c r="W492" s="74">
        <v>44995</v>
      </c>
      <c r="X492" s="76" t="s">
        <v>105</v>
      </c>
      <c r="Y492" s="49" t="s">
        <v>97</v>
      </c>
      <c r="Z492" s="59" t="s">
        <v>100</v>
      </c>
      <c r="AA492" s="60">
        <v>1</v>
      </c>
      <c r="AB492" s="217" t="s">
        <v>1974</v>
      </c>
      <c r="AC492" s="211">
        <v>44992</v>
      </c>
      <c r="AD492" s="60">
        <v>1</v>
      </c>
      <c r="AE492" s="62" t="s">
        <v>1975</v>
      </c>
      <c r="AF492" s="211">
        <v>44992</v>
      </c>
      <c r="AG492" s="60" t="s">
        <v>79</v>
      </c>
      <c r="AH492" s="60">
        <v>1</v>
      </c>
      <c r="AI492" s="52">
        <f t="shared" si="701"/>
        <v>0</v>
      </c>
      <c r="AJ492" s="52"/>
      <c r="AK492" s="52"/>
      <c r="AL492" s="239" t="str">
        <f t="shared" si="720"/>
        <v/>
      </c>
      <c r="AM492" s="239" t="str">
        <f t="shared" si="721"/>
        <v/>
      </c>
      <c r="AN492" s="239" t="str">
        <f t="shared" si="722"/>
        <v/>
      </c>
      <c r="AO492" s="239">
        <f t="shared" si="723"/>
        <v>1</v>
      </c>
      <c r="AP492" s="239" t="str">
        <f t="shared" si="724"/>
        <v/>
      </c>
      <c r="AQ492" s="239" t="str">
        <f t="shared" si="725"/>
        <v/>
      </c>
      <c r="AR492" s="239" t="str">
        <f t="shared" si="726"/>
        <v/>
      </c>
      <c r="AS492" s="239" t="str">
        <f t="shared" si="727"/>
        <v/>
      </c>
      <c r="AT492" s="239" t="str">
        <f t="shared" si="728"/>
        <v/>
      </c>
      <c r="AU492" s="239" t="str">
        <f t="shared" si="702"/>
        <v/>
      </c>
      <c r="AV492" s="239" t="str">
        <f t="shared" si="703"/>
        <v/>
      </c>
      <c r="AW492" s="239" t="str">
        <f t="shared" si="704"/>
        <v/>
      </c>
      <c r="AX492" s="239" t="str">
        <f t="shared" si="705"/>
        <v/>
      </c>
      <c r="AY492" s="239" t="str">
        <f t="shared" si="706"/>
        <v/>
      </c>
      <c r="AZ492" s="239" t="str">
        <f t="shared" si="707"/>
        <v/>
      </c>
      <c r="BA492" s="239" t="str">
        <f t="shared" si="708"/>
        <v/>
      </c>
      <c r="BB492" s="239" t="str">
        <f t="shared" si="709"/>
        <v/>
      </c>
      <c r="BC492" s="239" t="str">
        <f t="shared" si="710"/>
        <v/>
      </c>
      <c r="BD492" s="239" t="str">
        <f t="shared" si="711"/>
        <v/>
      </c>
      <c r="BE492" s="239" t="str">
        <f t="shared" si="712"/>
        <v/>
      </c>
      <c r="BF492" s="239" t="str">
        <f t="shared" si="713"/>
        <v/>
      </c>
      <c r="BG492" s="239" t="str">
        <f t="shared" si="714"/>
        <v/>
      </c>
      <c r="BH492" s="239" t="str">
        <f t="shared" si="715"/>
        <v/>
      </c>
      <c r="BI492" s="239" t="str">
        <f t="shared" si="716"/>
        <v/>
      </c>
      <c r="BJ492" s="239" t="str">
        <f t="shared" si="717"/>
        <v/>
      </c>
      <c r="BK492" s="239" t="str">
        <f t="shared" si="718"/>
        <v/>
      </c>
      <c r="BL492" s="239" t="str">
        <f t="shared" si="719"/>
        <v/>
      </c>
      <c r="BN492" s="239" t="str">
        <f t="shared" si="729"/>
        <v/>
      </c>
      <c r="BO492" s="239" t="str">
        <f t="shared" si="730"/>
        <v/>
      </c>
      <c r="BP492" s="239" t="str">
        <f t="shared" si="731"/>
        <v/>
      </c>
      <c r="BQ492" s="239">
        <f t="shared" si="732"/>
        <v>1</v>
      </c>
      <c r="BR492" s="239" t="str">
        <f t="shared" si="733"/>
        <v/>
      </c>
      <c r="BS492" s="239" t="str">
        <f t="shared" si="734"/>
        <v/>
      </c>
      <c r="BT492" s="239" t="str">
        <f t="shared" si="735"/>
        <v/>
      </c>
      <c r="BU492" s="239" t="str">
        <f t="shared" si="736"/>
        <v/>
      </c>
      <c r="BV492" s="239" t="str">
        <f t="shared" si="737"/>
        <v/>
      </c>
      <c r="BW492" s="239" t="str">
        <f t="shared" si="738"/>
        <v/>
      </c>
      <c r="BX492" s="239" t="str">
        <f t="shared" si="739"/>
        <v/>
      </c>
      <c r="BY492" s="239" t="str">
        <f t="shared" si="740"/>
        <v/>
      </c>
      <c r="BZ492" s="239" t="str">
        <f t="shared" si="741"/>
        <v/>
      </c>
      <c r="CA492" s="239" t="str">
        <f t="shared" si="742"/>
        <v/>
      </c>
      <c r="CB492" s="239" t="str">
        <f t="shared" si="743"/>
        <v/>
      </c>
      <c r="CC492" s="239" t="str">
        <f t="shared" si="744"/>
        <v/>
      </c>
      <c r="CD492" s="239" t="str">
        <f t="shared" si="745"/>
        <v/>
      </c>
      <c r="CE492" s="239" t="str">
        <f t="shared" si="746"/>
        <v/>
      </c>
      <c r="CF492" s="239" t="str">
        <f t="shared" si="747"/>
        <v/>
      </c>
      <c r="CG492" s="239" t="str">
        <f t="shared" si="748"/>
        <v/>
      </c>
      <c r="CH492" s="239" t="str">
        <f t="shared" si="749"/>
        <v/>
      </c>
      <c r="CI492" s="239" t="str">
        <f t="shared" si="750"/>
        <v/>
      </c>
      <c r="CJ492" s="239" t="str">
        <f t="shared" si="751"/>
        <v/>
      </c>
      <c r="CK492" s="239" t="str">
        <f t="shared" si="752"/>
        <v/>
      </c>
      <c r="CL492" s="239" t="str">
        <f t="shared" si="753"/>
        <v/>
      </c>
      <c r="CM492" s="239" t="str">
        <f t="shared" si="754"/>
        <v/>
      </c>
      <c r="CN492" s="239" t="str">
        <f t="shared" si="755"/>
        <v/>
      </c>
      <c r="CP492" s="239" t="str">
        <f t="shared" si="756"/>
        <v/>
      </c>
      <c r="CQ492" s="239" t="str">
        <f t="shared" si="757"/>
        <v/>
      </c>
      <c r="CR492" s="239" t="str">
        <f t="shared" si="758"/>
        <v/>
      </c>
      <c r="CS492" s="239" t="str">
        <f t="shared" si="759"/>
        <v>1er trimestre</v>
      </c>
      <c r="CT492" s="239" t="str">
        <f t="shared" si="760"/>
        <v/>
      </c>
      <c r="CU492" s="239" t="str">
        <f t="shared" si="761"/>
        <v/>
      </c>
      <c r="CV492" s="239" t="str">
        <f t="shared" si="762"/>
        <v/>
      </c>
      <c r="CW492" s="239" t="str">
        <f t="shared" si="763"/>
        <v/>
      </c>
      <c r="CX492" s="239" t="str">
        <f t="shared" si="764"/>
        <v/>
      </c>
      <c r="CY492" s="239" t="str">
        <f t="shared" si="765"/>
        <v/>
      </c>
      <c r="CZ492" s="239" t="str">
        <f t="shared" si="766"/>
        <v/>
      </c>
      <c r="DA492" s="239" t="str">
        <f t="shared" si="767"/>
        <v/>
      </c>
      <c r="DB492" s="239" t="str">
        <f t="shared" si="768"/>
        <v/>
      </c>
      <c r="DC492" s="239" t="str">
        <f t="shared" si="769"/>
        <v/>
      </c>
      <c r="DD492" s="239" t="str">
        <f t="shared" si="770"/>
        <v/>
      </c>
      <c r="DE492" s="239" t="str">
        <f t="shared" si="771"/>
        <v/>
      </c>
      <c r="DF492" s="239" t="str">
        <f t="shared" si="772"/>
        <v/>
      </c>
      <c r="DG492" s="239" t="str">
        <f t="shared" si="773"/>
        <v/>
      </c>
      <c r="DH492" s="239" t="str">
        <f t="shared" si="774"/>
        <v/>
      </c>
      <c r="DI492" s="239" t="str">
        <f t="shared" si="775"/>
        <v/>
      </c>
      <c r="DJ492" s="239" t="str">
        <f t="shared" si="776"/>
        <v/>
      </c>
      <c r="DK492" s="239" t="str">
        <f t="shared" si="777"/>
        <v/>
      </c>
      <c r="DL492" s="239" t="str">
        <f t="shared" si="778"/>
        <v/>
      </c>
      <c r="DM492" s="239" t="str">
        <f t="shared" si="779"/>
        <v/>
      </c>
      <c r="DN492" s="239" t="str">
        <f t="shared" si="780"/>
        <v/>
      </c>
      <c r="DO492" s="239" t="str">
        <f t="shared" si="781"/>
        <v/>
      </c>
      <c r="DP492" s="239" t="str">
        <f t="shared" si="782"/>
        <v/>
      </c>
    </row>
    <row r="493" spans="1:120" ht="43.5" hidden="1" customHeight="1" x14ac:dyDescent="0.25">
      <c r="A493" s="53" t="s">
        <v>4509</v>
      </c>
      <c r="B493" s="53">
        <v>130</v>
      </c>
      <c r="C493" s="53" t="s">
        <v>58</v>
      </c>
      <c r="D493" s="53" t="s">
        <v>1963</v>
      </c>
      <c r="E493" s="49">
        <v>3</v>
      </c>
      <c r="F493" s="53" t="s">
        <v>2042</v>
      </c>
      <c r="G493" s="53" t="str">
        <f t="shared" si="784"/>
        <v>130-6</v>
      </c>
      <c r="H493" s="53" t="s">
        <v>94</v>
      </c>
      <c r="I493" s="53" t="s">
        <v>76</v>
      </c>
      <c r="J493" s="53" t="s">
        <v>80</v>
      </c>
      <c r="K493" s="53" t="s">
        <v>80</v>
      </c>
      <c r="L493" s="53" t="s">
        <v>80</v>
      </c>
      <c r="M493" s="53" t="s">
        <v>80</v>
      </c>
      <c r="N493" s="53" t="s">
        <v>80</v>
      </c>
      <c r="O493" s="53" t="s">
        <v>80</v>
      </c>
      <c r="P493" s="53" t="s">
        <v>109</v>
      </c>
      <c r="Q493" s="52">
        <v>0.19</v>
      </c>
      <c r="R493" s="52">
        <f>+Q493*Q490</f>
        <v>2.8499999999999998E-2</v>
      </c>
      <c r="S493" s="53">
        <v>2</v>
      </c>
      <c r="T493" s="53" t="s">
        <v>84</v>
      </c>
      <c r="U493" s="53" t="s">
        <v>110</v>
      </c>
      <c r="V493" s="74">
        <v>44998</v>
      </c>
      <c r="W493" s="74">
        <v>45051</v>
      </c>
      <c r="X493" s="76" t="s">
        <v>1967</v>
      </c>
      <c r="Y493" s="49" t="s">
        <v>167</v>
      </c>
      <c r="Z493" s="59" t="s">
        <v>100</v>
      </c>
      <c r="AA493" s="60">
        <v>1</v>
      </c>
      <c r="AB493" s="217" t="s">
        <v>1977</v>
      </c>
      <c r="AC493" s="211">
        <v>45051</v>
      </c>
      <c r="AD493" s="60">
        <v>1</v>
      </c>
      <c r="AE493" s="62" t="s">
        <v>1992</v>
      </c>
      <c r="AF493" s="211">
        <v>45051</v>
      </c>
      <c r="AG493" s="60" t="s">
        <v>79</v>
      </c>
      <c r="AH493" s="60">
        <v>1</v>
      </c>
      <c r="AI493" s="52">
        <f t="shared" si="701"/>
        <v>2.8499999999999998E-2</v>
      </c>
      <c r="AJ493" s="52">
        <f t="shared" ref="AJ493:AJ496" si="789">+AI493/R493</f>
        <v>1</v>
      </c>
      <c r="AK493" s="52"/>
      <c r="AL493" s="239" t="str">
        <f t="shared" si="720"/>
        <v/>
      </c>
      <c r="AM493" s="239" t="str">
        <f t="shared" si="721"/>
        <v/>
      </c>
      <c r="AN493" s="239" t="str">
        <f t="shared" si="722"/>
        <v/>
      </c>
      <c r="AO493" s="239">
        <f t="shared" si="723"/>
        <v>1</v>
      </c>
      <c r="AP493" s="239" t="str">
        <f t="shared" si="724"/>
        <v/>
      </c>
      <c r="AQ493" s="239" t="str">
        <f t="shared" si="725"/>
        <v/>
      </c>
      <c r="AR493" s="239" t="str">
        <f t="shared" si="726"/>
        <v/>
      </c>
      <c r="AS493" s="239" t="str">
        <f t="shared" si="727"/>
        <v/>
      </c>
      <c r="AT493" s="239" t="str">
        <f t="shared" si="728"/>
        <v/>
      </c>
      <c r="AU493" s="239" t="str">
        <f t="shared" si="702"/>
        <v/>
      </c>
      <c r="AV493" s="239" t="str">
        <f t="shared" si="703"/>
        <v/>
      </c>
      <c r="AW493" s="239" t="str">
        <f t="shared" si="704"/>
        <v/>
      </c>
      <c r="AX493" s="239" t="str">
        <f t="shared" si="705"/>
        <v/>
      </c>
      <c r="AY493" s="239" t="str">
        <f t="shared" si="706"/>
        <v/>
      </c>
      <c r="AZ493" s="239" t="str">
        <f t="shared" si="707"/>
        <v/>
      </c>
      <c r="BA493" s="239" t="str">
        <f t="shared" si="708"/>
        <v/>
      </c>
      <c r="BB493" s="239" t="str">
        <f t="shared" si="709"/>
        <v/>
      </c>
      <c r="BC493" s="239" t="str">
        <f t="shared" si="710"/>
        <v/>
      </c>
      <c r="BD493" s="239" t="str">
        <f t="shared" si="711"/>
        <v/>
      </c>
      <c r="BE493" s="239" t="str">
        <f t="shared" si="712"/>
        <v/>
      </c>
      <c r="BF493" s="239" t="str">
        <f t="shared" si="713"/>
        <v/>
      </c>
      <c r="BG493" s="239" t="str">
        <f t="shared" si="714"/>
        <v/>
      </c>
      <c r="BH493" s="239" t="str">
        <f t="shared" si="715"/>
        <v/>
      </c>
      <c r="BI493" s="239" t="str">
        <f t="shared" si="716"/>
        <v/>
      </c>
      <c r="BJ493" s="239" t="str">
        <f t="shared" si="717"/>
        <v/>
      </c>
      <c r="BK493" s="239" t="str">
        <f t="shared" si="718"/>
        <v/>
      </c>
      <c r="BL493" s="239" t="str">
        <f t="shared" si="719"/>
        <v/>
      </c>
      <c r="BN493" s="239" t="str">
        <f t="shared" si="729"/>
        <v/>
      </c>
      <c r="BO493" s="239" t="str">
        <f t="shared" si="730"/>
        <v/>
      </c>
      <c r="BP493" s="239" t="str">
        <f t="shared" si="731"/>
        <v/>
      </c>
      <c r="BQ493" s="239">
        <f t="shared" si="732"/>
        <v>1</v>
      </c>
      <c r="BR493" s="239" t="str">
        <f t="shared" si="733"/>
        <v/>
      </c>
      <c r="BS493" s="239" t="str">
        <f t="shared" si="734"/>
        <v/>
      </c>
      <c r="BT493" s="239" t="str">
        <f t="shared" si="735"/>
        <v/>
      </c>
      <c r="BU493" s="239" t="str">
        <f t="shared" si="736"/>
        <v/>
      </c>
      <c r="BV493" s="239" t="str">
        <f t="shared" si="737"/>
        <v/>
      </c>
      <c r="BW493" s="239" t="str">
        <f t="shared" si="738"/>
        <v/>
      </c>
      <c r="BX493" s="239" t="str">
        <f t="shared" si="739"/>
        <v/>
      </c>
      <c r="BY493" s="239" t="str">
        <f t="shared" si="740"/>
        <v/>
      </c>
      <c r="BZ493" s="239" t="str">
        <f t="shared" si="741"/>
        <v/>
      </c>
      <c r="CA493" s="239" t="str">
        <f t="shared" si="742"/>
        <v/>
      </c>
      <c r="CB493" s="239" t="str">
        <f t="shared" si="743"/>
        <v/>
      </c>
      <c r="CC493" s="239" t="str">
        <f t="shared" si="744"/>
        <v/>
      </c>
      <c r="CD493" s="239" t="str">
        <f t="shared" si="745"/>
        <v/>
      </c>
      <c r="CE493" s="239" t="str">
        <f t="shared" si="746"/>
        <v/>
      </c>
      <c r="CF493" s="239" t="str">
        <f t="shared" si="747"/>
        <v/>
      </c>
      <c r="CG493" s="239" t="str">
        <f t="shared" si="748"/>
        <v/>
      </c>
      <c r="CH493" s="239" t="str">
        <f t="shared" si="749"/>
        <v/>
      </c>
      <c r="CI493" s="239" t="str">
        <f t="shared" si="750"/>
        <v/>
      </c>
      <c r="CJ493" s="239" t="str">
        <f t="shared" si="751"/>
        <v/>
      </c>
      <c r="CK493" s="239" t="str">
        <f t="shared" si="752"/>
        <v/>
      </c>
      <c r="CL493" s="239" t="str">
        <f t="shared" si="753"/>
        <v/>
      </c>
      <c r="CM493" s="239" t="str">
        <f t="shared" si="754"/>
        <v/>
      </c>
      <c r="CN493" s="239" t="str">
        <f t="shared" si="755"/>
        <v/>
      </c>
      <c r="CP493" s="239" t="str">
        <f t="shared" si="756"/>
        <v/>
      </c>
      <c r="CQ493" s="239" t="str">
        <f t="shared" si="757"/>
        <v/>
      </c>
      <c r="CR493" s="239" t="str">
        <f t="shared" si="758"/>
        <v/>
      </c>
      <c r="CS493" s="239" t="str">
        <f t="shared" si="759"/>
        <v>2do trimestre</v>
      </c>
      <c r="CT493" s="239" t="str">
        <f t="shared" si="760"/>
        <v/>
      </c>
      <c r="CU493" s="239" t="str">
        <f t="shared" si="761"/>
        <v/>
      </c>
      <c r="CV493" s="239" t="str">
        <f t="shared" si="762"/>
        <v/>
      </c>
      <c r="CW493" s="239" t="str">
        <f t="shared" si="763"/>
        <v/>
      </c>
      <c r="CX493" s="239" t="str">
        <f t="shared" si="764"/>
        <v/>
      </c>
      <c r="CY493" s="239" t="str">
        <f t="shared" si="765"/>
        <v/>
      </c>
      <c r="CZ493" s="239" t="str">
        <f t="shared" si="766"/>
        <v/>
      </c>
      <c r="DA493" s="239" t="str">
        <f t="shared" si="767"/>
        <v/>
      </c>
      <c r="DB493" s="239" t="str">
        <f t="shared" si="768"/>
        <v/>
      </c>
      <c r="DC493" s="239" t="str">
        <f t="shared" si="769"/>
        <v/>
      </c>
      <c r="DD493" s="239" t="str">
        <f t="shared" si="770"/>
        <v/>
      </c>
      <c r="DE493" s="239" t="str">
        <f t="shared" si="771"/>
        <v/>
      </c>
      <c r="DF493" s="239" t="str">
        <f t="shared" si="772"/>
        <v/>
      </c>
      <c r="DG493" s="239" t="str">
        <f t="shared" si="773"/>
        <v/>
      </c>
      <c r="DH493" s="239" t="str">
        <f t="shared" si="774"/>
        <v/>
      </c>
      <c r="DI493" s="239" t="str">
        <f t="shared" si="775"/>
        <v/>
      </c>
      <c r="DJ493" s="239" t="str">
        <f t="shared" si="776"/>
        <v/>
      </c>
      <c r="DK493" s="239" t="str">
        <f t="shared" si="777"/>
        <v/>
      </c>
      <c r="DL493" s="239" t="str">
        <f t="shared" si="778"/>
        <v/>
      </c>
      <c r="DM493" s="239" t="str">
        <f t="shared" si="779"/>
        <v/>
      </c>
      <c r="DN493" s="239" t="str">
        <f t="shared" si="780"/>
        <v/>
      </c>
      <c r="DO493" s="239" t="str">
        <f t="shared" si="781"/>
        <v/>
      </c>
      <c r="DP493" s="239" t="str">
        <f t="shared" si="782"/>
        <v/>
      </c>
    </row>
    <row r="494" spans="1:120" ht="35.25" hidden="1" customHeight="1" x14ac:dyDescent="0.25">
      <c r="A494" s="53" t="s">
        <v>4509</v>
      </c>
      <c r="B494" s="53">
        <v>130</v>
      </c>
      <c r="C494" s="53" t="s">
        <v>58</v>
      </c>
      <c r="D494" s="53" t="s">
        <v>1963</v>
      </c>
      <c r="E494" s="49">
        <v>3</v>
      </c>
      <c r="F494" s="53" t="s">
        <v>2043</v>
      </c>
      <c r="G494" s="53" t="str">
        <f t="shared" si="784"/>
        <v>130-6</v>
      </c>
      <c r="H494" s="53" t="s">
        <v>94</v>
      </c>
      <c r="I494" s="53" t="s">
        <v>76</v>
      </c>
      <c r="J494" s="53" t="s">
        <v>80</v>
      </c>
      <c r="K494" s="53" t="s">
        <v>80</v>
      </c>
      <c r="L494" s="53" t="s">
        <v>80</v>
      </c>
      <c r="M494" s="53" t="s">
        <v>80</v>
      </c>
      <c r="N494" s="53" t="s">
        <v>80</v>
      </c>
      <c r="O494" s="53" t="s">
        <v>80</v>
      </c>
      <c r="P494" s="53" t="s">
        <v>114</v>
      </c>
      <c r="Q494" s="52">
        <v>0.56000000000000005</v>
      </c>
      <c r="R494" s="52">
        <f>+Q494*Q490</f>
        <v>8.4000000000000005E-2</v>
      </c>
      <c r="S494" s="53">
        <v>4</v>
      </c>
      <c r="T494" s="53" t="s">
        <v>84</v>
      </c>
      <c r="U494" s="53" t="s">
        <v>115</v>
      </c>
      <c r="V494" s="74">
        <v>45054</v>
      </c>
      <c r="W494" s="71">
        <v>45138</v>
      </c>
      <c r="X494" s="76" t="s">
        <v>1967</v>
      </c>
      <c r="Y494" s="49" t="s">
        <v>202</v>
      </c>
      <c r="Z494" s="59" t="s">
        <v>100</v>
      </c>
      <c r="AA494" s="60">
        <v>1</v>
      </c>
      <c r="AB494" s="217" t="s">
        <v>2044</v>
      </c>
      <c r="AC494" s="211">
        <v>45138</v>
      </c>
      <c r="AD494" s="60">
        <v>1</v>
      </c>
      <c r="AE494" s="60" t="s">
        <v>386</v>
      </c>
      <c r="AF494" s="211">
        <v>45138</v>
      </c>
      <c r="AG494" s="60" t="s">
        <v>79</v>
      </c>
      <c r="AH494" s="60">
        <v>1</v>
      </c>
      <c r="AI494" s="52">
        <f t="shared" si="701"/>
        <v>8.4000000000000005E-2</v>
      </c>
      <c r="AJ494" s="52">
        <f t="shared" si="789"/>
        <v>1</v>
      </c>
      <c r="AK494" s="52"/>
      <c r="AL494" s="239" t="str">
        <f t="shared" si="720"/>
        <v/>
      </c>
      <c r="AM494" s="239" t="str">
        <f t="shared" si="721"/>
        <v/>
      </c>
      <c r="AN494" s="239" t="str">
        <f t="shared" si="722"/>
        <v/>
      </c>
      <c r="AO494" s="239">
        <f t="shared" si="723"/>
        <v>1</v>
      </c>
      <c r="AP494" s="239" t="str">
        <f t="shared" si="724"/>
        <v/>
      </c>
      <c r="AQ494" s="239" t="str">
        <f t="shared" si="725"/>
        <v/>
      </c>
      <c r="AR494" s="239" t="str">
        <f t="shared" si="726"/>
        <v/>
      </c>
      <c r="AS494" s="239" t="str">
        <f t="shared" si="727"/>
        <v/>
      </c>
      <c r="AT494" s="239" t="str">
        <f t="shared" si="728"/>
        <v/>
      </c>
      <c r="AU494" s="239" t="str">
        <f t="shared" si="702"/>
        <v/>
      </c>
      <c r="AV494" s="239" t="str">
        <f t="shared" si="703"/>
        <v/>
      </c>
      <c r="AW494" s="239" t="str">
        <f t="shared" si="704"/>
        <v/>
      </c>
      <c r="AX494" s="239" t="str">
        <f t="shared" si="705"/>
        <v/>
      </c>
      <c r="AY494" s="239" t="str">
        <f t="shared" si="706"/>
        <v/>
      </c>
      <c r="AZ494" s="239" t="str">
        <f t="shared" si="707"/>
        <v/>
      </c>
      <c r="BA494" s="239" t="str">
        <f t="shared" si="708"/>
        <v/>
      </c>
      <c r="BB494" s="239" t="str">
        <f t="shared" si="709"/>
        <v/>
      </c>
      <c r="BC494" s="239" t="str">
        <f t="shared" si="710"/>
        <v/>
      </c>
      <c r="BD494" s="239" t="str">
        <f t="shared" si="711"/>
        <v/>
      </c>
      <c r="BE494" s="239" t="str">
        <f t="shared" si="712"/>
        <v/>
      </c>
      <c r="BF494" s="239" t="str">
        <f t="shared" si="713"/>
        <v/>
      </c>
      <c r="BG494" s="239" t="str">
        <f t="shared" si="714"/>
        <v/>
      </c>
      <c r="BH494" s="239" t="str">
        <f t="shared" si="715"/>
        <v/>
      </c>
      <c r="BI494" s="239" t="str">
        <f t="shared" si="716"/>
        <v/>
      </c>
      <c r="BJ494" s="239" t="str">
        <f t="shared" si="717"/>
        <v/>
      </c>
      <c r="BK494" s="239" t="str">
        <f t="shared" si="718"/>
        <v/>
      </c>
      <c r="BL494" s="239" t="str">
        <f t="shared" si="719"/>
        <v/>
      </c>
      <c r="BN494" s="239" t="str">
        <f t="shared" si="729"/>
        <v/>
      </c>
      <c r="BO494" s="239" t="str">
        <f t="shared" si="730"/>
        <v/>
      </c>
      <c r="BP494" s="239" t="str">
        <f t="shared" si="731"/>
        <v/>
      </c>
      <c r="BQ494" s="239">
        <f t="shared" si="732"/>
        <v>1</v>
      </c>
      <c r="BR494" s="239" t="str">
        <f t="shared" si="733"/>
        <v/>
      </c>
      <c r="BS494" s="239" t="str">
        <f t="shared" si="734"/>
        <v/>
      </c>
      <c r="BT494" s="239" t="str">
        <f t="shared" si="735"/>
        <v/>
      </c>
      <c r="BU494" s="239" t="str">
        <f t="shared" si="736"/>
        <v/>
      </c>
      <c r="BV494" s="239" t="str">
        <f t="shared" si="737"/>
        <v/>
      </c>
      <c r="BW494" s="239" t="str">
        <f t="shared" si="738"/>
        <v/>
      </c>
      <c r="BX494" s="239" t="str">
        <f t="shared" si="739"/>
        <v/>
      </c>
      <c r="BY494" s="239" t="str">
        <f t="shared" si="740"/>
        <v/>
      </c>
      <c r="BZ494" s="239" t="str">
        <f t="shared" si="741"/>
        <v/>
      </c>
      <c r="CA494" s="239" t="str">
        <f t="shared" si="742"/>
        <v/>
      </c>
      <c r="CB494" s="239" t="str">
        <f t="shared" si="743"/>
        <v/>
      </c>
      <c r="CC494" s="239" t="str">
        <f t="shared" si="744"/>
        <v/>
      </c>
      <c r="CD494" s="239" t="str">
        <f t="shared" si="745"/>
        <v/>
      </c>
      <c r="CE494" s="239" t="str">
        <f t="shared" si="746"/>
        <v/>
      </c>
      <c r="CF494" s="239" t="str">
        <f t="shared" si="747"/>
        <v/>
      </c>
      <c r="CG494" s="239" t="str">
        <f t="shared" si="748"/>
        <v/>
      </c>
      <c r="CH494" s="239" t="str">
        <f t="shared" si="749"/>
        <v/>
      </c>
      <c r="CI494" s="239" t="str">
        <f t="shared" si="750"/>
        <v/>
      </c>
      <c r="CJ494" s="239" t="str">
        <f t="shared" si="751"/>
        <v/>
      </c>
      <c r="CK494" s="239" t="str">
        <f t="shared" si="752"/>
        <v/>
      </c>
      <c r="CL494" s="239" t="str">
        <f t="shared" si="753"/>
        <v/>
      </c>
      <c r="CM494" s="239" t="str">
        <f t="shared" si="754"/>
        <v/>
      </c>
      <c r="CN494" s="239" t="str">
        <f t="shared" si="755"/>
        <v/>
      </c>
      <c r="CP494" s="239" t="str">
        <f t="shared" si="756"/>
        <v/>
      </c>
      <c r="CQ494" s="239" t="str">
        <f t="shared" si="757"/>
        <v/>
      </c>
      <c r="CR494" s="239" t="str">
        <f t="shared" si="758"/>
        <v/>
      </c>
      <c r="CS494" s="239" t="str">
        <f t="shared" si="759"/>
        <v>3er Trimestre</v>
      </c>
      <c r="CT494" s="239" t="str">
        <f t="shared" si="760"/>
        <v/>
      </c>
      <c r="CU494" s="239" t="str">
        <f t="shared" si="761"/>
        <v/>
      </c>
      <c r="CV494" s="239" t="str">
        <f t="shared" si="762"/>
        <v/>
      </c>
      <c r="CW494" s="239" t="str">
        <f t="shared" si="763"/>
        <v/>
      </c>
      <c r="CX494" s="239" t="str">
        <f t="shared" si="764"/>
        <v/>
      </c>
      <c r="CY494" s="239" t="str">
        <f t="shared" si="765"/>
        <v/>
      </c>
      <c r="CZ494" s="239" t="str">
        <f t="shared" si="766"/>
        <v/>
      </c>
      <c r="DA494" s="239" t="str">
        <f t="shared" si="767"/>
        <v/>
      </c>
      <c r="DB494" s="239" t="str">
        <f t="shared" si="768"/>
        <v/>
      </c>
      <c r="DC494" s="239" t="str">
        <f t="shared" si="769"/>
        <v/>
      </c>
      <c r="DD494" s="239" t="str">
        <f t="shared" si="770"/>
        <v/>
      </c>
      <c r="DE494" s="239" t="str">
        <f t="shared" si="771"/>
        <v/>
      </c>
      <c r="DF494" s="239" t="str">
        <f t="shared" si="772"/>
        <v/>
      </c>
      <c r="DG494" s="239" t="str">
        <f t="shared" si="773"/>
        <v/>
      </c>
      <c r="DH494" s="239" t="str">
        <f t="shared" si="774"/>
        <v/>
      </c>
      <c r="DI494" s="239" t="str">
        <f t="shared" si="775"/>
        <v/>
      </c>
      <c r="DJ494" s="239" t="str">
        <f t="shared" si="776"/>
        <v/>
      </c>
      <c r="DK494" s="239" t="str">
        <f t="shared" si="777"/>
        <v/>
      </c>
      <c r="DL494" s="239" t="str">
        <f t="shared" si="778"/>
        <v/>
      </c>
      <c r="DM494" s="239" t="str">
        <f t="shared" si="779"/>
        <v/>
      </c>
      <c r="DN494" s="239" t="str">
        <f t="shared" si="780"/>
        <v/>
      </c>
      <c r="DO494" s="239" t="str">
        <f t="shared" si="781"/>
        <v/>
      </c>
      <c r="DP494" s="239" t="str">
        <f t="shared" si="782"/>
        <v/>
      </c>
    </row>
    <row r="495" spans="1:120" ht="35.25" hidden="1" customHeight="1" x14ac:dyDescent="0.25">
      <c r="A495" s="53" t="s">
        <v>4509</v>
      </c>
      <c r="B495" s="53">
        <v>130</v>
      </c>
      <c r="C495" s="53" t="s">
        <v>58</v>
      </c>
      <c r="D495" s="53" t="s">
        <v>1963</v>
      </c>
      <c r="E495" s="49">
        <v>3</v>
      </c>
      <c r="F495" s="53" t="s">
        <v>2045</v>
      </c>
      <c r="G495" s="53" t="str">
        <f t="shared" si="784"/>
        <v>130-6</v>
      </c>
      <c r="H495" s="53" t="s">
        <v>94</v>
      </c>
      <c r="I495" s="53" t="s">
        <v>76</v>
      </c>
      <c r="J495" s="53" t="s">
        <v>80</v>
      </c>
      <c r="K495" s="53" t="s">
        <v>80</v>
      </c>
      <c r="L495" s="53" t="s">
        <v>80</v>
      </c>
      <c r="M495" s="53" t="s">
        <v>80</v>
      </c>
      <c r="N495" s="53" t="s">
        <v>80</v>
      </c>
      <c r="O495" s="53" t="s">
        <v>80</v>
      </c>
      <c r="P495" s="53" t="s">
        <v>119</v>
      </c>
      <c r="Q495" s="52">
        <v>0.06</v>
      </c>
      <c r="R495" s="52">
        <f>+Q495*Q490</f>
        <v>8.9999999999999993E-3</v>
      </c>
      <c r="S495" s="53">
        <v>2</v>
      </c>
      <c r="T495" s="53" t="s">
        <v>84</v>
      </c>
      <c r="U495" s="53" t="s">
        <v>96</v>
      </c>
      <c r="V495" s="71">
        <v>45139</v>
      </c>
      <c r="W495" s="71">
        <v>45153</v>
      </c>
      <c r="X495" s="76" t="s">
        <v>1967</v>
      </c>
      <c r="Y495" s="49" t="s">
        <v>202</v>
      </c>
      <c r="Z495" s="59" t="s">
        <v>100</v>
      </c>
      <c r="AA495" s="60">
        <v>1</v>
      </c>
      <c r="AB495" s="217" t="s">
        <v>2046</v>
      </c>
      <c r="AC495" s="211">
        <v>45153</v>
      </c>
      <c r="AD495" s="60">
        <v>1</v>
      </c>
      <c r="AE495" s="60" t="s">
        <v>386</v>
      </c>
      <c r="AF495" s="211">
        <v>45153</v>
      </c>
      <c r="AG495" s="60" t="s">
        <v>79</v>
      </c>
      <c r="AH495" s="60">
        <v>1</v>
      </c>
      <c r="AI495" s="52">
        <f t="shared" si="701"/>
        <v>8.9999999999999993E-3</v>
      </c>
      <c r="AJ495" s="52">
        <f t="shared" si="789"/>
        <v>1</v>
      </c>
      <c r="AK495" s="52"/>
      <c r="AL495" s="239" t="str">
        <f t="shared" si="720"/>
        <v/>
      </c>
      <c r="AM495" s="239" t="str">
        <f t="shared" si="721"/>
        <v/>
      </c>
      <c r="AN495" s="239" t="str">
        <f t="shared" si="722"/>
        <v/>
      </c>
      <c r="AO495" s="239">
        <f t="shared" si="723"/>
        <v>1</v>
      </c>
      <c r="AP495" s="239" t="str">
        <f t="shared" si="724"/>
        <v/>
      </c>
      <c r="AQ495" s="239" t="str">
        <f t="shared" si="725"/>
        <v/>
      </c>
      <c r="AR495" s="239" t="str">
        <f t="shared" si="726"/>
        <v/>
      </c>
      <c r="AS495" s="239" t="str">
        <f t="shared" si="727"/>
        <v/>
      </c>
      <c r="AT495" s="239" t="str">
        <f t="shared" si="728"/>
        <v/>
      </c>
      <c r="AU495" s="239" t="str">
        <f t="shared" si="702"/>
        <v/>
      </c>
      <c r="AV495" s="239" t="str">
        <f t="shared" si="703"/>
        <v/>
      </c>
      <c r="AW495" s="239" t="str">
        <f t="shared" si="704"/>
        <v/>
      </c>
      <c r="AX495" s="239" t="str">
        <f t="shared" si="705"/>
        <v/>
      </c>
      <c r="AY495" s="239" t="str">
        <f t="shared" si="706"/>
        <v/>
      </c>
      <c r="AZ495" s="239" t="str">
        <f t="shared" si="707"/>
        <v/>
      </c>
      <c r="BA495" s="239" t="str">
        <f t="shared" si="708"/>
        <v/>
      </c>
      <c r="BB495" s="239" t="str">
        <f t="shared" si="709"/>
        <v/>
      </c>
      <c r="BC495" s="239" t="str">
        <f t="shared" si="710"/>
        <v/>
      </c>
      <c r="BD495" s="239" t="str">
        <f t="shared" si="711"/>
        <v/>
      </c>
      <c r="BE495" s="239" t="str">
        <f t="shared" si="712"/>
        <v/>
      </c>
      <c r="BF495" s="239" t="str">
        <f t="shared" si="713"/>
        <v/>
      </c>
      <c r="BG495" s="239" t="str">
        <f t="shared" si="714"/>
        <v/>
      </c>
      <c r="BH495" s="239" t="str">
        <f t="shared" si="715"/>
        <v/>
      </c>
      <c r="BI495" s="239" t="str">
        <f t="shared" si="716"/>
        <v/>
      </c>
      <c r="BJ495" s="239" t="str">
        <f t="shared" si="717"/>
        <v/>
      </c>
      <c r="BK495" s="239" t="str">
        <f t="shared" si="718"/>
        <v/>
      </c>
      <c r="BL495" s="239" t="str">
        <f t="shared" si="719"/>
        <v/>
      </c>
      <c r="BN495" s="239" t="str">
        <f t="shared" si="729"/>
        <v/>
      </c>
      <c r="BO495" s="239" t="str">
        <f t="shared" si="730"/>
        <v/>
      </c>
      <c r="BP495" s="239" t="str">
        <f t="shared" si="731"/>
        <v/>
      </c>
      <c r="BQ495" s="239">
        <f t="shared" si="732"/>
        <v>1</v>
      </c>
      <c r="BR495" s="239" t="str">
        <f t="shared" si="733"/>
        <v/>
      </c>
      <c r="BS495" s="239" t="str">
        <f t="shared" si="734"/>
        <v/>
      </c>
      <c r="BT495" s="239" t="str">
        <f t="shared" si="735"/>
        <v/>
      </c>
      <c r="BU495" s="239" t="str">
        <f t="shared" si="736"/>
        <v/>
      </c>
      <c r="BV495" s="239" t="str">
        <f t="shared" si="737"/>
        <v/>
      </c>
      <c r="BW495" s="239" t="str">
        <f t="shared" si="738"/>
        <v/>
      </c>
      <c r="BX495" s="239" t="str">
        <f t="shared" si="739"/>
        <v/>
      </c>
      <c r="BY495" s="239" t="str">
        <f t="shared" si="740"/>
        <v/>
      </c>
      <c r="BZ495" s="239" t="str">
        <f t="shared" si="741"/>
        <v/>
      </c>
      <c r="CA495" s="239" t="str">
        <f t="shared" si="742"/>
        <v/>
      </c>
      <c r="CB495" s="239" t="str">
        <f t="shared" si="743"/>
        <v/>
      </c>
      <c r="CC495" s="239" t="str">
        <f t="shared" si="744"/>
        <v/>
      </c>
      <c r="CD495" s="239" t="str">
        <f t="shared" si="745"/>
        <v/>
      </c>
      <c r="CE495" s="239" t="str">
        <f t="shared" si="746"/>
        <v/>
      </c>
      <c r="CF495" s="239" t="str">
        <f t="shared" si="747"/>
        <v/>
      </c>
      <c r="CG495" s="239" t="str">
        <f t="shared" si="748"/>
        <v/>
      </c>
      <c r="CH495" s="239" t="str">
        <f t="shared" si="749"/>
        <v/>
      </c>
      <c r="CI495" s="239" t="str">
        <f t="shared" si="750"/>
        <v/>
      </c>
      <c r="CJ495" s="239" t="str">
        <f t="shared" si="751"/>
        <v/>
      </c>
      <c r="CK495" s="239" t="str">
        <f t="shared" si="752"/>
        <v/>
      </c>
      <c r="CL495" s="239" t="str">
        <f t="shared" si="753"/>
        <v/>
      </c>
      <c r="CM495" s="239" t="str">
        <f t="shared" si="754"/>
        <v/>
      </c>
      <c r="CN495" s="239" t="str">
        <f t="shared" si="755"/>
        <v/>
      </c>
      <c r="CP495" s="239" t="str">
        <f t="shared" si="756"/>
        <v/>
      </c>
      <c r="CQ495" s="239" t="str">
        <f t="shared" si="757"/>
        <v/>
      </c>
      <c r="CR495" s="239" t="str">
        <f t="shared" si="758"/>
        <v/>
      </c>
      <c r="CS495" s="239" t="str">
        <f t="shared" si="759"/>
        <v>3er Trimestre</v>
      </c>
      <c r="CT495" s="239" t="str">
        <f t="shared" si="760"/>
        <v/>
      </c>
      <c r="CU495" s="239" t="str">
        <f t="shared" si="761"/>
        <v/>
      </c>
      <c r="CV495" s="239" t="str">
        <f t="shared" si="762"/>
        <v/>
      </c>
      <c r="CW495" s="239" t="str">
        <f t="shared" si="763"/>
        <v/>
      </c>
      <c r="CX495" s="239" t="str">
        <f t="shared" si="764"/>
        <v/>
      </c>
      <c r="CY495" s="239" t="str">
        <f t="shared" si="765"/>
        <v/>
      </c>
      <c r="CZ495" s="239" t="str">
        <f t="shared" si="766"/>
        <v/>
      </c>
      <c r="DA495" s="239" t="str">
        <f t="shared" si="767"/>
        <v/>
      </c>
      <c r="DB495" s="239" t="str">
        <f t="shared" si="768"/>
        <v/>
      </c>
      <c r="DC495" s="239" t="str">
        <f t="shared" si="769"/>
        <v/>
      </c>
      <c r="DD495" s="239" t="str">
        <f t="shared" si="770"/>
        <v/>
      </c>
      <c r="DE495" s="239" t="str">
        <f t="shared" si="771"/>
        <v/>
      </c>
      <c r="DF495" s="239" t="str">
        <f t="shared" si="772"/>
        <v/>
      </c>
      <c r="DG495" s="239" t="str">
        <f t="shared" si="773"/>
        <v/>
      </c>
      <c r="DH495" s="239" t="str">
        <f t="shared" si="774"/>
        <v/>
      </c>
      <c r="DI495" s="239" t="str">
        <f t="shared" si="775"/>
        <v/>
      </c>
      <c r="DJ495" s="239" t="str">
        <f t="shared" si="776"/>
        <v/>
      </c>
      <c r="DK495" s="239" t="str">
        <f t="shared" si="777"/>
        <v/>
      </c>
      <c r="DL495" s="239" t="str">
        <f t="shared" si="778"/>
        <v/>
      </c>
      <c r="DM495" s="239" t="str">
        <f t="shared" si="779"/>
        <v/>
      </c>
      <c r="DN495" s="239" t="str">
        <f t="shared" si="780"/>
        <v/>
      </c>
      <c r="DO495" s="239" t="str">
        <f t="shared" si="781"/>
        <v/>
      </c>
      <c r="DP495" s="239" t="str">
        <f t="shared" si="782"/>
        <v/>
      </c>
    </row>
    <row r="496" spans="1:120" ht="35.25" hidden="1" customHeight="1" x14ac:dyDescent="0.25">
      <c r="A496" s="53" t="s">
        <v>4509</v>
      </c>
      <c r="B496" s="53">
        <v>130</v>
      </c>
      <c r="C496" s="53" t="s">
        <v>58</v>
      </c>
      <c r="D496" s="53" t="s">
        <v>1963</v>
      </c>
      <c r="E496" s="49">
        <v>3</v>
      </c>
      <c r="F496" s="53" t="s">
        <v>2047</v>
      </c>
      <c r="G496" s="53" t="str">
        <f t="shared" si="784"/>
        <v>130-6</v>
      </c>
      <c r="H496" s="53" t="s">
        <v>94</v>
      </c>
      <c r="I496" s="53" t="s">
        <v>76</v>
      </c>
      <c r="J496" s="53" t="s">
        <v>80</v>
      </c>
      <c r="K496" s="53" t="s">
        <v>80</v>
      </c>
      <c r="L496" s="53" t="s">
        <v>80</v>
      </c>
      <c r="M496" s="53" t="s">
        <v>80</v>
      </c>
      <c r="N496" s="53" t="s">
        <v>80</v>
      </c>
      <c r="O496" s="53" t="s">
        <v>80</v>
      </c>
      <c r="P496" s="53" t="s">
        <v>613</v>
      </c>
      <c r="Q496" s="52">
        <v>0.08</v>
      </c>
      <c r="R496" s="52">
        <f>+Q496*Q490</f>
        <v>1.2E-2</v>
      </c>
      <c r="S496" s="53">
        <v>2</v>
      </c>
      <c r="T496" s="53" t="s">
        <v>84</v>
      </c>
      <c r="U496" s="53" t="s">
        <v>96</v>
      </c>
      <c r="V496" s="71">
        <v>45154</v>
      </c>
      <c r="W496" s="71">
        <v>45168</v>
      </c>
      <c r="X496" s="76" t="s">
        <v>1967</v>
      </c>
      <c r="Y496" s="49" t="s">
        <v>202</v>
      </c>
      <c r="Z496" s="59" t="s">
        <v>100</v>
      </c>
      <c r="AA496" s="60">
        <v>1</v>
      </c>
      <c r="AB496" s="217" t="s">
        <v>2048</v>
      </c>
      <c r="AC496" s="211">
        <v>45168</v>
      </c>
      <c r="AD496" s="60">
        <v>1</v>
      </c>
      <c r="AE496" s="60" t="s">
        <v>386</v>
      </c>
      <c r="AF496" s="211">
        <v>45168</v>
      </c>
      <c r="AG496" s="60" t="s">
        <v>79</v>
      </c>
      <c r="AH496" s="60">
        <v>1</v>
      </c>
      <c r="AI496" s="52">
        <f t="shared" si="701"/>
        <v>1.2E-2</v>
      </c>
      <c r="AJ496" s="52">
        <f t="shared" si="789"/>
        <v>1</v>
      </c>
      <c r="AK496" s="52"/>
      <c r="AL496" s="239" t="str">
        <f t="shared" si="720"/>
        <v/>
      </c>
      <c r="AM496" s="239" t="str">
        <f t="shared" si="721"/>
        <v/>
      </c>
      <c r="AN496" s="239" t="str">
        <f t="shared" si="722"/>
        <v/>
      </c>
      <c r="AO496" s="239">
        <f t="shared" si="723"/>
        <v>1</v>
      </c>
      <c r="AP496" s="239" t="str">
        <f t="shared" si="724"/>
        <v/>
      </c>
      <c r="AQ496" s="239" t="str">
        <f t="shared" si="725"/>
        <v/>
      </c>
      <c r="AR496" s="239" t="str">
        <f t="shared" si="726"/>
        <v/>
      </c>
      <c r="AS496" s="239" t="str">
        <f t="shared" si="727"/>
        <v/>
      </c>
      <c r="AT496" s="239" t="str">
        <f t="shared" si="728"/>
        <v/>
      </c>
      <c r="AU496" s="239" t="str">
        <f t="shared" si="702"/>
        <v/>
      </c>
      <c r="AV496" s="239" t="str">
        <f t="shared" si="703"/>
        <v/>
      </c>
      <c r="AW496" s="239" t="str">
        <f t="shared" si="704"/>
        <v/>
      </c>
      <c r="AX496" s="239" t="str">
        <f t="shared" si="705"/>
        <v/>
      </c>
      <c r="AY496" s="239" t="str">
        <f t="shared" si="706"/>
        <v/>
      </c>
      <c r="AZ496" s="239" t="str">
        <f t="shared" si="707"/>
        <v/>
      </c>
      <c r="BA496" s="239" t="str">
        <f t="shared" si="708"/>
        <v/>
      </c>
      <c r="BB496" s="239" t="str">
        <f t="shared" si="709"/>
        <v/>
      </c>
      <c r="BC496" s="239" t="str">
        <f t="shared" si="710"/>
        <v/>
      </c>
      <c r="BD496" s="239" t="str">
        <f t="shared" si="711"/>
        <v/>
      </c>
      <c r="BE496" s="239" t="str">
        <f t="shared" si="712"/>
        <v/>
      </c>
      <c r="BF496" s="239" t="str">
        <f t="shared" si="713"/>
        <v/>
      </c>
      <c r="BG496" s="239" t="str">
        <f t="shared" si="714"/>
        <v/>
      </c>
      <c r="BH496" s="239" t="str">
        <f t="shared" si="715"/>
        <v/>
      </c>
      <c r="BI496" s="239" t="str">
        <f t="shared" si="716"/>
        <v/>
      </c>
      <c r="BJ496" s="239" t="str">
        <f t="shared" si="717"/>
        <v/>
      </c>
      <c r="BK496" s="239" t="str">
        <f t="shared" si="718"/>
        <v/>
      </c>
      <c r="BL496" s="239" t="str">
        <f t="shared" si="719"/>
        <v/>
      </c>
      <c r="BN496" s="239" t="str">
        <f t="shared" si="729"/>
        <v/>
      </c>
      <c r="BO496" s="239" t="str">
        <f t="shared" si="730"/>
        <v/>
      </c>
      <c r="BP496" s="239" t="str">
        <f t="shared" si="731"/>
        <v/>
      </c>
      <c r="BQ496" s="239">
        <f t="shared" si="732"/>
        <v>1</v>
      </c>
      <c r="BR496" s="239" t="str">
        <f t="shared" si="733"/>
        <v/>
      </c>
      <c r="BS496" s="239" t="str">
        <f t="shared" si="734"/>
        <v/>
      </c>
      <c r="BT496" s="239" t="str">
        <f t="shared" si="735"/>
        <v/>
      </c>
      <c r="BU496" s="239" t="str">
        <f t="shared" si="736"/>
        <v/>
      </c>
      <c r="BV496" s="239" t="str">
        <f t="shared" si="737"/>
        <v/>
      </c>
      <c r="BW496" s="239" t="str">
        <f t="shared" si="738"/>
        <v/>
      </c>
      <c r="BX496" s="239" t="str">
        <f t="shared" si="739"/>
        <v/>
      </c>
      <c r="BY496" s="239" t="str">
        <f t="shared" si="740"/>
        <v/>
      </c>
      <c r="BZ496" s="239" t="str">
        <f t="shared" si="741"/>
        <v/>
      </c>
      <c r="CA496" s="239" t="str">
        <f t="shared" si="742"/>
        <v/>
      </c>
      <c r="CB496" s="239" t="str">
        <f t="shared" si="743"/>
        <v/>
      </c>
      <c r="CC496" s="239" t="str">
        <f t="shared" si="744"/>
        <v/>
      </c>
      <c r="CD496" s="239" t="str">
        <f t="shared" si="745"/>
        <v/>
      </c>
      <c r="CE496" s="239" t="str">
        <f t="shared" si="746"/>
        <v/>
      </c>
      <c r="CF496" s="239" t="str">
        <f t="shared" si="747"/>
        <v/>
      </c>
      <c r="CG496" s="239" t="str">
        <f t="shared" si="748"/>
        <v/>
      </c>
      <c r="CH496" s="239" t="str">
        <f t="shared" si="749"/>
        <v/>
      </c>
      <c r="CI496" s="239" t="str">
        <f t="shared" si="750"/>
        <v/>
      </c>
      <c r="CJ496" s="239" t="str">
        <f t="shared" si="751"/>
        <v/>
      </c>
      <c r="CK496" s="239" t="str">
        <f t="shared" si="752"/>
        <v/>
      </c>
      <c r="CL496" s="239" t="str">
        <f t="shared" si="753"/>
        <v/>
      </c>
      <c r="CM496" s="239" t="str">
        <f t="shared" si="754"/>
        <v/>
      </c>
      <c r="CN496" s="239" t="str">
        <f t="shared" si="755"/>
        <v/>
      </c>
      <c r="CP496" s="239" t="str">
        <f t="shared" si="756"/>
        <v/>
      </c>
      <c r="CQ496" s="239" t="str">
        <f t="shared" si="757"/>
        <v/>
      </c>
      <c r="CR496" s="239" t="str">
        <f t="shared" si="758"/>
        <v/>
      </c>
      <c r="CS496" s="239" t="str">
        <f t="shared" si="759"/>
        <v>3er Trimestre</v>
      </c>
      <c r="CT496" s="239" t="str">
        <f t="shared" si="760"/>
        <v/>
      </c>
      <c r="CU496" s="239" t="str">
        <f t="shared" si="761"/>
        <v/>
      </c>
      <c r="CV496" s="239" t="str">
        <f t="shared" si="762"/>
        <v/>
      </c>
      <c r="CW496" s="239" t="str">
        <f t="shared" si="763"/>
        <v/>
      </c>
      <c r="CX496" s="239" t="str">
        <f t="shared" si="764"/>
        <v/>
      </c>
      <c r="CY496" s="239" t="str">
        <f t="shared" si="765"/>
        <v/>
      </c>
      <c r="CZ496" s="239" t="str">
        <f t="shared" si="766"/>
        <v/>
      </c>
      <c r="DA496" s="239" t="str">
        <f t="shared" si="767"/>
        <v/>
      </c>
      <c r="DB496" s="239" t="str">
        <f t="shared" si="768"/>
        <v/>
      </c>
      <c r="DC496" s="239" t="str">
        <f t="shared" si="769"/>
        <v/>
      </c>
      <c r="DD496" s="239" t="str">
        <f t="shared" si="770"/>
        <v/>
      </c>
      <c r="DE496" s="239" t="str">
        <f t="shared" si="771"/>
        <v/>
      </c>
      <c r="DF496" s="239" t="str">
        <f t="shared" si="772"/>
        <v/>
      </c>
      <c r="DG496" s="239" t="str">
        <f t="shared" si="773"/>
        <v/>
      </c>
      <c r="DH496" s="239" t="str">
        <f t="shared" si="774"/>
        <v/>
      </c>
      <c r="DI496" s="239" t="str">
        <f t="shared" si="775"/>
        <v/>
      </c>
      <c r="DJ496" s="239" t="str">
        <f t="shared" si="776"/>
        <v/>
      </c>
      <c r="DK496" s="239" t="str">
        <f t="shared" si="777"/>
        <v/>
      </c>
      <c r="DL496" s="239" t="str">
        <f t="shared" si="778"/>
        <v/>
      </c>
      <c r="DM496" s="239" t="str">
        <f t="shared" si="779"/>
        <v/>
      </c>
      <c r="DN496" s="239" t="str">
        <f t="shared" si="780"/>
        <v/>
      </c>
      <c r="DO496" s="239" t="str">
        <f t="shared" si="781"/>
        <v/>
      </c>
      <c r="DP496" s="239" t="str">
        <f t="shared" si="782"/>
        <v/>
      </c>
    </row>
    <row r="497" spans="1:120" ht="35.25" hidden="1" customHeight="1" x14ac:dyDescent="0.25">
      <c r="A497" s="49" t="s">
        <v>4509</v>
      </c>
      <c r="B497" s="49">
        <v>130</v>
      </c>
      <c r="C497" s="49" t="s">
        <v>58</v>
      </c>
      <c r="D497" s="49" t="s">
        <v>1963</v>
      </c>
      <c r="E497" s="49">
        <v>3</v>
      </c>
      <c r="F497" s="49" t="s">
        <v>2049</v>
      </c>
      <c r="G497" s="49" t="str">
        <f t="shared" si="784"/>
        <v>130-7</v>
      </c>
      <c r="H497" s="49" t="s">
        <v>75</v>
      </c>
      <c r="I497" s="49" t="s">
        <v>76</v>
      </c>
      <c r="J497" s="49" t="s">
        <v>1671</v>
      </c>
      <c r="K497" s="49" t="s">
        <v>78</v>
      </c>
      <c r="L497" s="49" t="s">
        <v>79</v>
      </c>
      <c r="M497" s="49" t="s">
        <v>80</v>
      </c>
      <c r="N497" s="49" t="s">
        <v>659</v>
      </c>
      <c r="O497" s="49" t="s">
        <v>82</v>
      </c>
      <c r="P497" s="49" t="s">
        <v>2050</v>
      </c>
      <c r="Q497" s="50">
        <v>0.1</v>
      </c>
      <c r="R497" s="50"/>
      <c r="S497" s="49">
        <v>1</v>
      </c>
      <c r="T497" s="49" t="s">
        <v>84</v>
      </c>
      <c r="U497" s="49" t="s">
        <v>2037</v>
      </c>
      <c r="V497" s="51">
        <v>44949</v>
      </c>
      <c r="W497" s="51">
        <v>45230</v>
      </c>
      <c r="X497" s="49" t="s">
        <v>1967</v>
      </c>
      <c r="Y497" s="49" t="s">
        <v>87</v>
      </c>
      <c r="Z497" s="59" t="s">
        <v>100</v>
      </c>
      <c r="AA497" s="52">
        <v>1</v>
      </c>
      <c r="AB497" s="200" t="s">
        <v>1968</v>
      </c>
      <c r="AC497" s="202">
        <v>45230</v>
      </c>
      <c r="AD497" s="52">
        <v>1</v>
      </c>
      <c r="AE497" s="200" t="s">
        <v>1969</v>
      </c>
      <c r="AF497" s="202">
        <v>45230</v>
      </c>
      <c r="AG497" s="52" t="s">
        <v>125</v>
      </c>
      <c r="AH497" s="52" t="s">
        <v>92</v>
      </c>
      <c r="AI497" s="52">
        <f t="shared" si="701"/>
        <v>0.1</v>
      </c>
      <c r="AJ497" s="52"/>
      <c r="AK497" s="52"/>
      <c r="AL497" s="239" t="str">
        <f t="shared" si="720"/>
        <v/>
      </c>
      <c r="AM497" s="239" t="str">
        <f t="shared" si="721"/>
        <v/>
      </c>
      <c r="AN497" s="239" t="str">
        <f t="shared" si="722"/>
        <v/>
      </c>
      <c r="AO497" s="239" t="str">
        <f t="shared" si="723"/>
        <v/>
      </c>
      <c r="AP497" s="239" t="str">
        <f t="shared" si="724"/>
        <v/>
      </c>
      <c r="AQ497" s="239" t="str">
        <f t="shared" si="725"/>
        <v/>
      </c>
      <c r="AR497" s="239" t="str">
        <f t="shared" si="726"/>
        <v/>
      </c>
      <c r="AS497" s="239" t="str">
        <f t="shared" si="727"/>
        <v/>
      </c>
      <c r="AT497" s="239" t="str">
        <f t="shared" si="728"/>
        <v/>
      </c>
      <c r="AU497" s="239" t="str">
        <f t="shared" si="702"/>
        <v/>
      </c>
      <c r="AV497" s="239" t="str">
        <f t="shared" si="703"/>
        <v/>
      </c>
      <c r="AW497" s="239" t="str">
        <f t="shared" si="704"/>
        <v/>
      </c>
      <c r="AX497" s="239" t="str">
        <f t="shared" si="705"/>
        <v/>
      </c>
      <c r="AY497" s="239" t="str">
        <f t="shared" si="706"/>
        <v/>
      </c>
      <c r="AZ497" s="239" t="str">
        <f t="shared" si="707"/>
        <v/>
      </c>
      <c r="BA497" s="239" t="str">
        <f t="shared" si="708"/>
        <v/>
      </c>
      <c r="BB497" s="239" t="str">
        <f t="shared" si="709"/>
        <v/>
      </c>
      <c r="BC497" s="239" t="str">
        <f t="shared" si="710"/>
        <v/>
      </c>
      <c r="BD497" s="239" t="str">
        <f t="shared" si="711"/>
        <v/>
      </c>
      <c r="BE497" s="239" t="str">
        <f t="shared" si="712"/>
        <v/>
      </c>
      <c r="BF497" s="239" t="str">
        <f t="shared" si="713"/>
        <v/>
      </c>
      <c r="BG497" s="239" t="str">
        <f t="shared" si="714"/>
        <v/>
      </c>
      <c r="BH497" s="239" t="str">
        <f t="shared" si="715"/>
        <v/>
      </c>
      <c r="BI497" s="239" t="str">
        <f t="shared" si="716"/>
        <v/>
      </c>
      <c r="BJ497" s="239" t="str">
        <f t="shared" si="717"/>
        <v/>
      </c>
      <c r="BK497" s="239" t="str">
        <f t="shared" si="718"/>
        <v/>
      </c>
      <c r="BL497" s="239" t="str">
        <f t="shared" si="719"/>
        <v/>
      </c>
      <c r="BN497" s="239" t="str">
        <f t="shared" si="729"/>
        <v/>
      </c>
      <c r="BO497" s="239" t="str">
        <f t="shared" si="730"/>
        <v/>
      </c>
      <c r="BP497" s="239" t="str">
        <f t="shared" si="731"/>
        <v/>
      </c>
      <c r="BQ497" s="239" t="str">
        <f t="shared" si="732"/>
        <v/>
      </c>
      <c r="BR497" s="239" t="str">
        <f t="shared" si="733"/>
        <v/>
      </c>
      <c r="BS497" s="239" t="str">
        <f t="shared" si="734"/>
        <v/>
      </c>
      <c r="BT497" s="239" t="str">
        <f t="shared" si="735"/>
        <v/>
      </c>
      <c r="BU497" s="239" t="str">
        <f t="shared" si="736"/>
        <v/>
      </c>
      <c r="BV497" s="239" t="str">
        <f t="shared" si="737"/>
        <v/>
      </c>
      <c r="BW497" s="239" t="str">
        <f t="shared" si="738"/>
        <v/>
      </c>
      <c r="BX497" s="239" t="str">
        <f t="shared" si="739"/>
        <v/>
      </c>
      <c r="BY497" s="239" t="str">
        <f t="shared" si="740"/>
        <v/>
      </c>
      <c r="BZ497" s="239" t="str">
        <f t="shared" si="741"/>
        <v/>
      </c>
      <c r="CA497" s="239" t="str">
        <f t="shared" si="742"/>
        <v/>
      </c>
      <c r="CB497" s="239" t="str">
        <f t="shared" si="743"/>
        <v/>
      </c>
      <c r="CC497" s="239" t="str">
        <f t="shared" si="744"/>
        <v/>
      </c>
      <c r="CD497" s="239" t="str">
        <f t="shared" si="745"/>
        <v/>
      </c>
      <c r="CE497" s="239" t="str">
        <f t="shared" si="746"/>
        <v/>
      </c>
      <c r="CF497" s="239" t="str">
        <f t="shared" si="747"/>
        <v/>
      </c>
      <c r="CG497" s="239" t="str">
        <f t="shared" si="748"/>
        <v/>
      </c>
      <c r="CH497" s="239" t="str">
        <f t="shared" si="749"/>
        <v/>
      </c>
      <c r="CI497" s="239" t="str">
        <f t="shared" si="750"/>
        <v/>
      </c>
      <c r="CJ497" s="239" t="str">
        <f t="shared" si="751"/>
        <v/>
      </c>
      <c r="CK497" s="239" t="str">
        <f t="shared" si="752"/>
        <v/>
      </c>
      <c r="CL497" s="239" t="str">
        <f t="shared" si="753"/>
        <v/>
      </c>
      <c r="CM497" s="239" t="str">
        <f t="shared" si="754"/>
        <v/>
      </c>
      <c r="CN497" s="239" t="str">
        <f t="shared" si="755"/>
        <v/>
      </c>
      <c r="CP497" s="239" t="str">
        <f t="shared" si="756"/>
        <v/>
      </c>
      <c r="CQ497" s="239" t="str">
        <f t="shared" si="757"/>
        <v/>
      </c>
      <c r="CR497" s="239" t="str">
        <f t="shared" si="758"/>
        <v/>
      </c>
      <c r="CS497" s="239" t="str">
        <f t="shared" si="759"/>
        <v/>
      </c>
      <c r="CT497" s="239" t="str">
        <f t="shared" si="760"/>
        <v/>
      </c>
      <c r="CU497" s="239" t="str">
        <f t="shared" si="761"/>
        <v/>
      </c>
      <c r="CV497" s="239" t="str">
        <f t="shared" si="762"/>
        <v/>
      </c>
      <c r="CW497" s="239" t="str">
        <f t="shared" si="763"/>
        <v/>
      </c>
      <c r="CX497" s="239" t="str">
        <f t="shared" si="764"/>
        <v/>
      </c>
      <c r="CY497" s="239" t="str">
        <f t="shared" si="765"/>
        <v/>
      </c>
      <c r="CZ497" s="239" t="str">
        <f t="shared" si="766"/>
        <v/>
      </c>
      <c r="DA497" s="239" t="str">
        <f t="shared" si="767"/>
        <v/>
      </c>
      <c r="DB497" s="239" t="str">
        <f t="shared" si="768"/>
        <v/>
      </c>
      <c r="DC497" s="239" t="str">
        <f t="shared" si="769"/>
        <v/>
      </c>
      <c r="DD497" s="239" t="str">
        <f t="shared" si="770"/>
        <v/>
      </c>
      <c r="DE497" s="239" t="str">
        <f t="shared" si="771"/>
        <v/>
      </c>
      <c r="DF497" s="239" t="str">
        <f t="shared" si="772"/>
        <v/>
      </c>
      <c r="DG497" s="239" t="str">
        <f t="shared" si="773"/>
        <v/>
      </c>
      <c r="DH497" s="239" t="str">
        <f t="shared" si="774"/>
        <v/>
      </c>
      <c r="DI497" s="239" t="str">
        <f t="shared" si="775"/>
        <v/>
      </c>
      <c r="DJ497" s="239" t="str">
        <f t="shared" si="776"/>
        <v/>
      </c>
      <c r="DK497" s="239" t="str">
        <f t="shared" si="777"/>
        <v/>
      </c>
      <c r="DL497" s="239" t="str">
        <f t="shared" si="778"/>
        <v/>
      </c>
      <c r="DM497" s="239" t="str">
        <f t="shared" si="779"/>
        <v/>
      </c>
      <c r="DN497" s="239" t="str">
        <f t="shared" si="780"/>
        <v/>
      </c>
      <c r="DO497" s="239" t="str">
        <f t="shared" si="781"/>
        <v/>
      </c>
      <c r="DP497" s="239" t="str">
        <f t="shared" si="782"/>
        <v/>
      </c>
    </row>
    <row r="498" spans="1:120" ht="35.25" hidden="1" customHeight="1" x14ac:dyDescent="0.25">
      <c r="A498" s="53" t="s">
        <v>4509</v>
      </c>
      <c r="B498" s="53">
        <v>130</v>
      </c>
      <c r="C498" s="53" t="s">
        <v>58</v>
      </c>
      <c r="D498" s="53" t="s">
        <v>1963</v>
      </c>
      <c r="E498" s="49">
        <v>3</v>
      </c>
      <c r="F498" s="53" t="s">
        <v>2051</v>
      </c>
      <c r="G498" s="53" t="str">
        <f t="shared" si="784"/>
        <v>130-7</v>
      </c>
      <c r="H498" s="53" t="s">
        <v>94</v>
      </c>
      <c r="I498" s="53" t="s">
        <v>76</v>
      </c>
      <c r="J498" s="53" t="s">
        <v>80</v>
      </c>
      <c r="K498" s="53" t="s">
        <v>80</v>
      </c>
      <c r="L498" s="53" t="s">
        <v>80</v>
      </c>
      <c r="M498" s="53" t="s">
        <v>80</v>
      </c>
      <c r="N498" s="53" t="s">
        <v>80</v>
      </c>
      <c r="O498" s="53" t="s">
        <v>80</v>
      </c>
      <c r="P498" s="53" t="s">
        <v>95</v>
      </c>
      <c r="Q498" s="52">
        <v>0.13</v>
      </c>
      <c r="R498" s="52">
        <f>+Q498*Q497</f>
        <v>1.3000000000000001E-2</v>
      </c>
      <c r="S498" s="53">
        <v>2</v>
      </c>
      <c r="T498" s="53" t="s">
        <v>84</v>
      </c>
      <c r="U498" s="53" t="s">
        <v>96</v>
      </c>
      <c r="V498" s="23">
        <v>44949</v>
      </c>
      <c r="W498" s="23">
        <v>44981</v>
      </c>
      <c r="X498" s="53" t="s">
        <v>1967</v>
      </c>
      <c r="Y498" s="49" t="s">
        <v>97</v>
      </c>
      <c r="Z498" s="59" t="s">
        <v>100</v>
      </c>
      <c r="AA498" s="60">
        <v>1</v>
      </c>
      <c r="AB498" s="217" t="s">
        <v>1971</v>
      </c>
      <c r="AC498" s="211">
        <v>44981</v>
      </c>
      <c r="AD498" s="60">
        <v>1</v>
      </c>
      <c r="AE498" s="62" t="s">
        <v>1972</v>
      </c>
      <c r="AF498" s="211">
        <v>44981</v>
      </c>
      <c r="AG498" s="60" t="s">
        <v>79</v>
      </c>
      <c r="AH498" s="60">
        <v>1</v>
      </c>
      <c r="AI498" s="52">
        <f t="shared" si="701"/>
        <v>1.3000000000000001E-2</v>
      </c>
      <c r="AJ498" s="52">
        <f>+AI498/R498</f>
        <v>1</v>
      </c>
      <c r="AK498" s="52"/>
      <c r="AL498" s="239" t="str">
        <f t="shared" si="720"/>
        <v/>
      </c>
      <c r="AM498" s="239" t="str">
        <f t="shared" si="721"/>
        <v/>
      </c>
      <c r="AN498" s="239" t="str">
        <f t="shared" si="722"/>
        <v/>
      </c>
      <c r="AO498" s="239">
        <f t="shared" si="723"/>
        <v>1</v>
      </c>
      <c r="AP498" s="239" t="str">
        <f t="shared" si="724"/>
        <v/>
      </c>
      <c r="AQ498" s="239" t="str">
        <f t="shared" si="725"/>
        <v/>
      </c>
      <c r="AR498" s="239" t="str">
        <f t="shared" si="726"/>
        <v/>
      </c>
      <c r="AS498" s="239" t="str">
        <f t="shared" si="727"/>
        <v/>
      </c>
      <c r="AT498" s="239" t="str">
        <f t="shared" si="728"/>
        <v/>
      </c>
      <c r="AU498" s="239" t="str">
        <f t="shared" si="702"/>
        <v/>
      </c>
      <c r="AV498" s="239" t="str">
        <f t="shared" si="703"/>
        <v/>
      </c>
      <c r="AW498" s="239" t="str">
        <f t="shared" si="704"/>
        <v/>
      </c>
      <c r="AX498" s="239" t="str">
        <f t="shared" si="705"/>
        <v/>
      </c>
      <c r="AY498" s="239" t="str">
        <f t="shared" si="706"/>
        <v/>
      </c>
      <c r="AZ498" s="239" t="str">
        <f t="shared" si="707"/>
        <v/>
      </c>
      <c r="BA498" s="239" t="str">
        <f t="shared" si="708"/>
        <v/>
      </c>
      <c r="BB498" s="239" t="str">
        <f t="shared" si="709"/>
        <v/>
      </c>
      <c r="BC498" s="239" t="str">
        <f t="shared" si="710"/>
        <v/>
      </c>
      <c r="BD498" s="239" t="str">
        <f t="shared" si="711"/>
        <v/>
      </c>
      <c r="BE498" s="239" t="str">
        <f t="shared" si="712"/>
        <v/>
      </c>
      <c r="BF498" s="239" t="str">
        <f t="shared" si="713"/>
        <v/>
      </c>
      <c r="BG498" s="239" t="str">
        <f t="shared" si="714"/>
        <v/>
      </c>
      <c r="BH498" s="239" t="str">
        <f t="shared" si="715"/>
        <v/>
      </c>
      <c r="BI498" s="239" t="str">
        <f t="shared" si="716"/>
        <v/>
      </c>
      <c r="BJ498" s="239" t="str">
        <f t="shared" si="717"/>
        <v/>
      </c>
      <c r="BK498" s="239" t="str">
        <f t="shared" si="718"/>
        <v/>
      </c>
      <c r="BL498" s="239" t="str">
        <f t="shared" si="719"/>
        <v/>
      </c>
      <c r="BN498" s="239" t="str">
        <f t="shared" si="729"/>
        <v/>
      </c>
      <c r="BO498" s="239" t="str">
        <f t="shared" si="730"/>
        <v/>
      </c>
      <c r="BP498" s="239" t="str">
        <f t="shared" si="731"/>
        <v/>
      </c>
      <c r="BQ498" s="239">
        <f t="shared" si="732"/>
        <v>1</v>
      </c>
      <c r="BR498" s="239" t="str">
        <f t="shared" si="733"/>
        <v/>
      </c>
      <c r="BS498" s="239" t="str">
        <f t="shared" si="734"/>
        <v/>
      </c>
      <c r="BT498" s="239" t="str">
        <f t="shared" si="735"/>
        <v/>
      </c>
      <c r="BU498" s="239" t="str">
        <f t="shared" si="736"/>
        <v/>
      </c>
      <c r="BV498" s="239" t="str">
        <f t="shared" si="737"/>
        <v/>
      </c>
      <c r="BW498" s="239" t="str">
        <f t="shared" si="738"/>
        <v/>
      </c>
      <c r="BX498" s="239" t="str">
        <f t="shared" si="739"/>
        <v/>
      </c>
      <c r="BY498" s="239" t="str">
        <f t="shared" si="740"/>
        <v/>
      </c>
      <c r="BZ498" s="239" t="str">
        <f t="shared" si="741"/>
        <v/>
      </c>
      <c r="CA498" s="239" t="str">
        <f t="shared" si="742"/>
        <v/>
      </c>
      <c r="CB498" s="239" t="str">
        <f t="shared" si="743"/>
        <v/>
      </c>
      <c r="CC498" s="239" t="str">
        <f t="shared" si="744"/>
        <v/>
      </c>
      <c r="CD498" s="239" t="str">
        <f t="shared" si="745"/>
        <v/>
      </c>
      <c r="CE498" s="239" t="str">
        <f t="shared" si="746"/>
        <v/>
      </c>
      <c r="CF498" s="239" t="str">
        <f t="shared" si="747"/>
        <v/>
      </c>
      <c r="CG498" s="239" t="str">
        <f t="shared" si="748"/>
        <v/>
      </c>
      <c r="CH498" s="239" t="str">
        <f t="shared" si="749"/>
        <v/>
      </c>
      <c r="CI498" s="239" t="str">
        <f t="shared" si="750"/>
        <v/>
      </c>
      <c r="CJ498" s="239" t="str">
        <f t="shared" si="751"/>
        <v/>
      </c>
      <c r="CK498" s="239" t="str">
        <f t="shared" si="752"/>
        <v/>
      </c>
      <c r="CL498" s="239" t="str">
        <f t="shared" si="753"/>
        <v/>
      </c>
      <c r="CM498" s="239" t="str">
        <f t="shared" si="754"/>
        <v/>
      </c>
      <c r="CN498" s="239" t="str">
        <f t="shared" si="755"/>
        <v/>
      </c>
      <c r="CP498" s="239" t="str">
        <f t="shared" si="756"/>
        <v/>
      </c>
      <c r="CQ498" s="239" t="str">
        <f t="shared" si="757"/>
        <v/>
      </c>
      <c r="CR498" s="239" t="str">
        <f t="shared" si="758"/>
        <v/>
      </c>
      <c r="CS498" s="239" t="str">
        <f t="shared" si="759"/>
        <v>1er trimestre</v>
      </c>
      <c r="CT498" s="239" t="str">
        <f t="shared" si="760"/>
        <v/>
      </c>
      <c r="CU498" s="239" t="str">
        <f t="shared" si="761"/>
        <v/>
      </c>
      <c r="CV498" s="239" t="str">
        <f t="shared" si="762"/>
        <v/>
      </c>
      <c r="CW498" s="239" t="str">
        <f t="shared" si="763"/>
        <v/>
      </c>
      <c r="CX498" s="239" t="str">
        <f t="shared" si="764"/>
        <v/>
      </c>
      <c r="CY498" s="239" t="str">
        <f t="shared" si="765"/>
        <v/>
      </c>
      <c r="CZ498" s="239" t="str">
        <f t="shared" si="766"/>
        <v/>
      </c>
      <c r="DA498" s="239" t="str">
        <f t="shared" si="767"/>
        <v/>
      </c>
      <c r="DB498" s="239" t="str">
        <f t="shared" si="768"/>
        <v/>
      </c>
      <c r="DC498" s="239" t="str">
        <f t="shared" si="769"/>
        <v/>
      </c>
      <c r="DD498" s="239" t="str">
        <f t="shared" si="770"/>
        <v/>
      </c>
      <c r="DE498" s="239" t="str">
        <f t="shared" si="771"/>
        <v/>
      </c>
      <c r="DF498" s="239" t="str">
        <f t="shared" si="772"/>
        <v/>
      </c>
      <c r="DG498" s="239" t="str">
        <f t="shared" si="773"/>
        <v/>
      </c>
      <c r="DH498" s="239" t="str">
        <f t="shared" si="774"/>
        <v/>
      </c>
      <c r="DI498" s="239" t="str">
        <f t="shared" si="775"/>
        <v/>
      </c>
      <c r="DJ498" s="239" t="str">
        <f t="shared" si="776"/>
        <v/>
      </c>
      <c r="DK498" s="239" t="str">
        <f t="shared" si="777"/>
        <v/>
      </c>
      <c r="DL498" s="239" t="str">
        <f t="shared" si="778"/>
        <v/>
      </c>
      <c r="DM498" s="239" t="str">
        <f t="shared" si="779"/>
        <v/>
      </c>
      <c r="DN498" s="239" t="str">
        <f t="shared" si="780"/>
        <v/>
      </c>
      <c r="DO498" s="239" t="str">
        <f t="shared" si="781"/>
        <v/>
      </c>
      <c r="DP498" s="239" t="str">
        <f t="shared" si="782"/>
        <v/>
      </c>
    </row>
    <row r="499" spans="1:120" ht="35.25" hidden="1" customHeight="1" x14ac:dyDescent="0.25">
      <c r="A499" s="53" t="s">
        <v>4509</v>
      </c>
      <c r="B499" s="53">
        <v>130</v>
      </c>
      <c r="C499" s="53" t="s">
        <v>58</v>
      </c>
      <c r="D499" s="53" t="s">
        <v>1963</v>
      </c>
      <c r="E499" s="49">
        <v>3</v>
      </c>
      <c r="F499" s="53" t="s">
        <v>2052</v>
      </c>
      <c r="G499" s="53" t="str">
        <f t="shared" si="784"/>
        <v>130-7</v>
      </c>
      <c r="H499" s="53" t="s">
        <v>102</v>
      </c>
      <c r="I499" s="53" t="s">
        <v>76</v>
      </c>
      <c r="J499" s="53" t="s">
        <v>80</v>
      </c>
      <c r="K499" s="53" t="s">
        <v>80</v>
      </c>
      <c r="L499" s="53" t="s">
        <v>80</v>
      </c>
      <c r="M499" s="53" t="s">
        <v>80</v>
      </c>
      <c r="N499" s="53" t="s">
        <v>80</v>
      </c>
      <c r="O499" s="53" t="s">
        <v>80</v>
      </c>
      <c r="P499" s="53" t="s">
        <v>103</v>
      </c>
      <c r="Q499" s="52">
        <v>0</v>
      </c>
      <c r="R499" s="52">
        <f>+Q499*Q497</f>
        <v>0</v>
      </c>
      <c r="S499" s="53">
        <v>1</v>
      </c>
      <c r="T499" s="53" t="s">
        <v>84</v>
      </c>
      <c r="U499" s="53" t="s">
        <v>104</v>
      </c>
      <c r="V499" s="23">
        <v>44984</v>
      </c>
      <c r="W499" s="23">
        <v>45002</v>
      </c>
      <c r="X499" s="53" t="s">
        <v>105</v>
      </c>
      <c r="Y499" s="49" t="s">
        <v>97</v>
      </c>
      <c r="Z499" s="59" t="s">
        <v>100</v>
      </c>
      <c r="AA499" s="60">
        <v>1</v>
      </c>
      <c r="AB499" s="217" t="s">
        <v>2053</v>
      </c>
      <c r="AC499" s="211">
        <v>45001</v>
      </c>
      <c r="AD499" s="60">
        <v>1</v>
      </c>
      <c r="AE499" s="62" t="s">
        <v>1975</v>
      </c>
      <c r="AF499" s="211">
        <v>45001</v>
      </c>
      <c r="AG499" s="60" t="s">
        <v>79</v>
      </c>
      <c r="AH499" s="60">
        <v>1</v>
      </c>
      <c r="AI499" s="52">
        <f t="shared" si="701"/>
        <v>0</v>
      </c>
      <c r="AJ499" s="52"/>
      <c r="AK499" s="52"/>
      <c r="AL499" s="239" t="str">
        <f t="shared" si="720"/>
        <v/>
      </c>
      <c r="AM499" s="239" t="str">
        <f t="shared" si="721"/>
        <v/>
      </c>
      <c r="AN499" s="239" t="str">
        <f t="shared" si="722"/>
        <v/>
      </c>
      <c r="AO499" s="239">
        <f t="shared" si="723"/>
        <v>1</v>
      </c>
      <c r="AP499" s="239" t="str">
        <f t="shared" si="724"/>
        <v/>
      </c>
      <c r="AQ499" s="239" t="str">
        <f t="shared" si="725"/>
        <v/>
      </c>
      <c r="AR499" s="239" t="str">
        <f t="shared" si="726"/>
        <v/>
      </c>
      <c r="AS499" s="239" t="str">
        <f t="shared" si="727"/>
        <v/>
      </c>
      <c r="AT499" s="239" t="str">
        <f t="shared" si="728"/>
        <v/>
      </c>
      <c r="AU499" s="239" t="str">
        <f t="shared" si="702"/>
        <v/>
      </c>
      <c r="AV499" s="239" t="str">
        <f t="shared" si="703"/>
        <v/>
      </c>
      <c r="AW499" s="239" t="str">
        <f t="shared" si="704"/>
        <v/>
      </c>
      <c r="AX499" s="239" t="str">
        <f t="shared" si="705"/>
        <v/>
      </c>
      <c r="AY499" s="239" t="str">
        <f t="shared" si="706"/>
        <v/>
      </c>
      <c r="AZ499" s="239" t="str">
        <f t="shared" si="707"/>
        <v/>
      </c>
      <c r="BA499" s="239" t="str">
        <f t="shared" si="708"/>
        <v/>
      </c>
      <c r="BB499" s="239" t="str">
        <f t="shared" si="709"/>
        <v/>
      </c>
      <c r="BC499" s="239" t="str">
        <f t="shared" si="710"/>
        <v/>
      </c>
      <c r="BD499" s="239" t="str">
        <f t="shared" si="711"/>
        <v/>
      </c>
      <c r="BE499" s="239" t="str">
        <f t="shared" si="712"/>
        <v/>
      </c>
      <c r="BF499" s="239" t="str">
        <f t="shared" si="713"/>
        <v/>
      </c>
      <c r="BG499" s="239" t="str">
        <f t="shared" si="714"/>
        <v/>
      </c>
      <c r="BH499" s="239" t="str">
        <f t="shared" si="715"/>
        <v/>
      </c>
      <c r="BI499" s="239" t="str">
        <f t="shared" si="716"/>
        <v/>
      </c>
      <c r="BJ499" s="239" t="str">
        <f t="shared" si="717"/>
        <v/>
      </c>
      <c r="BK499" s="239" t="str">
        <f t="shared" si="718"/>
        <v/>
      </c>
      <c r="BL499" s="239" t="str">
        <f t="shared" si="719"/>
        <v/>
      </c>
      <c r="BN499" s="239" t="str">
        <f t="shared" si="729"/>
        <v/>
      </c>
      <c r="BO499" s="239" t="str">
        <f t="shared" si="730"/>
        <v/>
      </c>
      <c r="BP499" s="239" t="str">
        <f t="shared" si="731"/>
        <v/>
      </c>
      <c r="BQ499" s="239">
        <f t="shared" si="732"/>
        <v>1</v>
      </c>
      <c r="BR499" s="239" t="str">
        <f t="shared" si="733"/>
        <v/>
      </c>
      <c r="BS499" s="239" t="str">
        <f t="shared" si="734"/>
        <v/>
      </c>
      <c r="BT499" s="239" t="str">
        <f t="shared" si="735"/>
        <v/>
      </c>
      <c r="BU499" s="239" t="str">
        <f t="shared" si="736"/>
        <v/>
      </c>
      <c r="BV499" s="239" t="str">
        <f t="shared" si="737"/>
        <v/>
      </c>
      <c r="BW499" s="239" t="str">
        <f t="shared" si="738"/>
        <v/>
      </c>
      <c r="BX499" s="239" t="str">
        <f t="shared" si="739"/>
        <v/>
      </c>
      <c r="BY499" s="239" t="str">
        <f t="shared" si="740"/>
        <v/>
      </c>
      <c r="BZ499" s="239" t="str">
        <f t="shared" si="741"/>
        <v/>
      </c>
      <c r="CA499" s="239" t="str">
        <f t="shared" si="742"/>
        <v/>
      </c>
      <c r="CB499" s="239" t="str">
        <f t="shared" si="743"/>
        <v/>
      </c>
      <c r="CC499" s="239" t="str">
        <f t="shared" si="744"/>
        <v/>
      </c>
      <c r="CD499" s="239" t="str">
        <f t="shared" si="745"/>
        <v/>
      </c>
      <c r="CE499" s="239" t="str">
        <f t="shared" si="746"/>
        <v/>
      </c>
      <c r="CF499" s="239" t="str">
        <f t="shared" si="747"/>
        <v/>
      </c>
      <c r="CG499" s="239" t="str">
        <f t="shared" si="748"/>
        <v/>
      </c>
      <c r="CH499" s="239" t="str">
        <f t="shared" si="749"/>
        <v/>
      </c>
      <c r="CI499" s="239" t="str">
        <f t="shared" si="750"/>
        <v/>
      </c>
      <c r="CJ499" s="239" t="str">
        <f t="shared" si="751"/>
        <v/>
      </c>
      <c r="CK499" s="239" t="str">
        <f t="shared" si="752"/>
        <v/>
      </c>
      <c r="CL499" s="239" t="str">
        <f t="shared" si="753"/>
        <v/>
      </c>
      <c r="CM499" s="239" t="str">
        <f t="shared" si="754"/>
        <v/>
      </c>
      <c r="CN499" s="239" t="str">
        <f t="shared" si="755"/>
        <v/>
      </c>
      <c r="CP499" s="239" t="str">
        <f t="shared" si="756"/>
        <v/>
      </c>
      <c r="CQ499" s="239" t="str">
        <f t="shared" si="757"/>
        <v/>
      </c>
      <c r="CR499" s="239" t="str">
        <f t="shared" si="758"/>
        <v/>
      </c>
      <c r="CS499" s="239" t="str">
        <f t="shared" si="759"/>
        <v>1er trimestre</v>
      </c>
      <c r="CT499" s="239" t="str">
        <f t="shared" si="760"/>
        <v/>
      </c>
      <c r="CU499" s="239" t="str">
        <f t="shared" si="761"/>
        <v/>
      </c>
      <c r="CV499" s="239" t="str">
        <f t="shared" si="762"/>
        <v/>
      </c>
      <c r="CW499" s="239" t="str">
        <f t="shared" si="763"/>
        <v/>
      </c>
      <c r="CX499" s="239" t="str">
        <f t="shared" si="764"/>
        <v/>
      </c>
      <c r="CY499" s="239" t="str">
        <f t="shared" si="765"/>
        <v/>
      </c>
      <c r="CZ499" s="239" t="str">
        <f t="shared" si="766"/>
        <v/>
      </c>
      <c r="DA499" s="239" t="str">
        <f t="shared" si="767"/>
        <v/>
      </c>
      <c r="DB499" s="239" t="str">
        <f t="shared" si="768"/>
        <v/>
      </c>
      <c r="DC499" s="239" t="str">
        <f t="shared" si="769"/>
        <v/>
      </c>
      <c r="DD499" s="239" t="str">
        <f t="shared" si="770"/>
        <v/>
      </c>
      <c r="DE499" s="239" t="str">
        <f t="shared" si="771"/>
        <v/>
      </c>
      <c r="DF499" s="239" t="str">
        <f t="shared" si="772"/>
        <v/>
      </c>
      <c r="DG499" s="239" t="str">
        <f t="shared" si="773"/>
        <v/>
      </c>
      <c r="DH499" s="239" t="str">
        <f t="shared" si="774"/>
        <v/>
      </c>
      <c r="DI499" s="239" t="str">
        <f t="shared" si="775"/>
        <v/>
      </c>
      <c r="DJ499" s="239" t="str">
        <f t="shared" si="776"/>
        <v/>
      </c>
      <c r="DK499" s="239" t="str">
        <f t="shared" si="777"/>
        <v/>
      </c>
      <c r="DL499" s="239" t="str">
        <f t="shared" si="778"/>
        <v/>
      </c>
      <c r="DM499" s="239" t="str">
        <f t="shared" si="779"/>
        <v/>
      </c>
      <c r="DN499" s="239" t="str">
        <f t="shared" si="780"/>
        <v/>
      </c>
      <c r="DO499" s="239" t="str">
        <f t="shared" si="781"/>
        <v/>
      </c>
      <c r="DP499" s="239" t="str">
        <f t="shared" si="782"/>
        <v/>
      </c>
    </row>
    <row r="500" spans="1:120" ht="35.25" hidden="1" customHeight="1" x14ac:dyDescent="0.25">
      <c r="A500" s="53" t="s">
        <v>4509</v>
      </c>
      <c r="B500" s="53">
        <v>130</v>
      </c>
      <c r="C500" s="53" t="s">
        <v>58</v>
      </c>
      <c r="D500" s="53" t="s">
        <v>1963</v>
      </c>
      <c r="E500" s="49">
        <v>3</v>
      </c>
      <c r="F500" s="53" t="s">
        <v>2054</v>
      </c>
      <c r="G500" s="53" t="str">
        <f t="shared" si="784"/>
        <v>130-7</v>
      </c>
      <c r="H500" s="53" t="s">
        <v>94</v>
      </c>
      <c r="I500" s="53" t="s">
        <v>76</v>
      </c>
      <c r="J500" s="53" t="s">
        <v>80</v>
      </c>
      <c r="K500" s="53" t="s">
        <v>80</v>
      </c>
      <c r="L500" s="53" t="s">
        <v>80</v>
      </c>
      <c r="M500" s="53" t="s">
        <v>80</v>
      </c>
      <c r="N500" s="53" t="s">
        <v>80</v>
      </c>
      <c r="O500" s="53" t="s">
        <v>80</v>
      </c>
      <c r="P500" s="53" t="s">
        <v>109</v>
      </c>
      <c r="Q500" s="52">
        <v>0.13</v>
      </c>
      <c r="R500" s="52">
        <f>+Q500*Q497</f>
        <v>1.3000000000000001E-2</v>
      </c>
      <c r="S500" s="53">
        <v>2</v>
      </c>
      <c r="T500" s="53" t="s">
        <v>84</v>
      </c>
      <c r="U500" s="53" t="s">
        <v>110</v>
      </c>
      <c r="V500" s="23">
        <v>45006</v>
      </c>
      <c r="W500" s="23">
        <v>45037</v>
      </c>
      <c r="X500" s="53" t="s">
        <v>1967</v>
      </c>
      <c r="Y500" s="49" t="s">
        <v>167</v>
      </c>
      <c r="Z500" s="59" t="s">
        <v>100</v>
      </c>
      <c r="AA500" s="60">
        <v>1</v>
      </c>
      <c r="AB500" s="217" t="s">
        <v>1977</v>
      </c>
      <c r="AC500" s="211">
        <v>45037</v>
      </c>
      <c r="AD500" s="60">
        <v>1</v>
      </c>
      <c r="AE500" s="62" t="s">
        <v>1992</v>
      </c>
      <c r="AF500" s="211">
        <v>45037</v>
      </c>
      <c r="AG500" s="60" t="s">
        <v>79</v>
      </c>
      <c r="AH500" s="60">
        <v>1</v>
      </c>
      <c r="AI500" s="52">
        <f t="shared" si="701"/>
        <v>1.3000000000000001E-2</v>
      </c>
      <c r="AJ500" s="52">
        <f t="shared" ref="AJ500:AJ503" si="790">+AI500/R500</f>
        <v>1</v>
      </c>
      <c r="AK500" s="52"/>
      <c r="AL500" s="239" t="str">
        <f t="shared" si="720"/>
        <v/>
      </c>
      <c r="AM500" s="239" t="str">
        <f t="shared" si="721"/>
        <v/>
      </c>
      <c r="AN500" s="239" t="str">
        <f t="shared" si="722"/>
        <v/>
      </c>
      <c r="AO500" s="239">
        <f t="shared" si="723"/>
        <v>1</v>
      </c>
      <c r="AP500" s="239" t="str">
        <f t="shared" si="724"/>
        <v/>
      </c>
      <c r="AQ500" s="239" t="str">
        <f t="shared" si="725"/>
        <v/>
      </c>
      <c r="AR500" s="239" t="str">
        <f t="shared" si="726"/>
        <v/>
      </c>
      <c r="AS500" s="239" t="str">
        <f t="shared" si="727"/>
        <v/>
      </c>
      <c r="AT500" s="239" t="str">
        <f t="shared" si="728"/>
        <v/>
      </c>
      <c r="AU500" s="239" t="str">
        <f t="shared" si="702"/>
        <v/>
      </c>
      <c r="AV500" s="239" t="str">
        <f t="shared" si="703"/>
        <v/>
      </c>
      <c r="AW500" s="239" t="str">
        <f t="shared" si="704"/>
        <v/>
      </c>
      <c r="AX500" s="239" t="str">
        <f t="shared" si="705"/>
        <v/>
      </c>
      <c r="AY500" s="239" t="str">
        <f t="shared" si="706"/>
        <v/>
      </c>
      <c r="AZ500" s="239" t="str">
        <f t="shared" si="707"/>
        <v/>
      </c>
      <c r="BA500" s="239" t="str">
        <f t="shared" si="708"/>
        <v/>
      </c>
      <c r="BB500" s="239" t="str">
        <f t="shared" si="709"/>
        <v/>
      </c>
      <c r="BC500" s="239" t="str">
        <f t="shared" si="710"/>
        <v/>
      </c>
      <c r="BD500" s="239" t="str">
        <f t="shared" si="711"/>
        <v/>
      </c>
      <c r="BE500" s="239" t="str">
        <f t="shared" si="712"/>
        <v/>
      </c>
      <c r="BF500" s="239" t="str">
        <f t="shared" si="713"/>
        <v/>
      </c>
      <c r="BG500" s="239" t="str">
        <f t="shared" si="714"/>
        <v/>
      </c>
      <c r="BH500" s="239" t="str">
        <f t="shared" si="715"/>
        <v/>
      </c>
      <c r="BI500" s="239" t="str">
        <f t="shared" si="716"/>
        <v/>
      </c>
      <c r="BJ500" s="239" t="str">
        <f t="shared" si="717"/>
        <v/>
      </c>
      <c r="BK500" s="239" t="str">
        <f t="shared" si="718"/>
        <v/>
      </c>
      <c r="BL500" s="239" t="str">
        <f t="shared" si="719"/>
        <v/>
      </c>
      <c r="BN500" s="239" t="str">
        <f t="shared" si="729"/>
        <v/>
      </c>
      <c r="BO500" s="239" t="str">
        <f t="shared" si="730"/>
        <v/>
      </c>
      <c r="BP500" s="239" t="str">
        <f t="shared" si="731"/>
        <v/>
      </c>
      <c r="BQ500" s="239">
        <f t="shared" si="732"/>
        <v>1</v>
      </c>
      <c r="BR500" s="239" t="str">
        <f t="shared" si="733"/>
        <v/>
      </c>
      <c r="BS500" s="239" t="str">
        <f t="shared" si="734"/>
        <v/>
      </c>
      <c r="BT500" s="239" t="str">
        <f t="shared" si="735"/>
        <v/>
      </c>
      <c r="BU500" s="239" t="str">
        <f t="shared" si="736"/>
        <v/>
      </c>
      <c r="BV500" s="239" t="str">
        <f t="shared" si="737"/>
        <v/>
      </c>
      <c r="BW500" s="239" t="str">
        <f t="shared" si="738"/>
        <v/>
      </c>
      <c r="BX500" s="239" t="str">
        <f t="shared" si="739"/>
        <v/>
      </c>
      <c r="BY500" s="239" t="str">
        <f t="shared" si="740"/>
        <v/>
      </c>
      <c r="BZ500" s="239" t="str">
        <f t="shared" si="741"/>
        <v/>
      </c>
      <c r="CA500" s="239" t="str">
        <f t="shared" si="742"/>
        <v/>
      </c>
      <c r="CB500" s="239" t="str">
        <f t="shared" si="743"/>
        <v/>
      </c>
      <c r="CC500" s="239" t="str">
        <f t="shared" si="744"/>
        <v/>
      </c>
      <c r="CD500" s="239" t="str">
        <f t="shared" si="745"/>
        <v/>
      </c>
      <c r="CE500" s="239" t="str">
        <f t="shared" si="746"/>
        <v/>
      </c>
      <c r="CF500" s="239" t="str">
        <f t="shared" si="747"/>
        <v/>
      </c>
      <c r="CG500" s="239" t="str">
        <f t="shared" si="748"/>
        <v/>
      </c>
      <c r="CH500" s="239" t="str">
        <f t="shared" si="749"/>
        <v/>
      </c>
      <c r="CI500" s="239" t="str">
        <f t="shared" si="750"/>
        <v/>
      </c>
      <c r="CJ500" s="239" t="str">
        <f t="shared" si="751"/>
        <v/>
      </c>
      <c r="CK500" s="239" t="str">
        <f t="shared" si="752"/>
        <v/>
      </c>
      <c r="CL500" s="239" t="str">
        <f t="shared" si="753"/>
        <v/>
      </c>
      <c r="CM500" s="239" t="str">
        <f t="shared" si="754"/>
        <v/>
      </c>
      <c r="CN500" s="239" t="str">
        <f t="shared" si="755"/>
        <v/>
      </c>
      <c r="CP500" s="239" t="str">
        <f t="shared" si="756"/>
        <v/>
      </c>
      <c r="CQ500" s="239" t="str">
        <f t="shared" si="757"/>
        <v/>
      </c>
      <c r="CR500" s="239" t="str">
        <f t="shared" si="758"/>
        <v/>
      </c>
      <c r="CS500" s="239" t="str">
        <f t="shared" si="759"/>
        <v>2do trimestre</v>
      </c>
      <c r="CT500" s="239" t="str">
        <f t="shared" si="760"/>
        <v/>
      </c>
      <c r="CU500" s="239" t="str">
        <f t="shared" si="761"/>
        <v/>
      </c>
      <c r="CV500" s="239" t="str">
        <f t="shared" si="762"/>
        <v/>
      </c>
      <c r="CW500" s="239" t="str">
        <f t="shared" si="763"/>
        <v/>
      </c>
      <c r="CX500" s="239" t="str">
        <f t="shared" si="764"/>
        <v/>
      </c>
      <c r="CY500" s="239" t="str">
        <f t="shared" si="765"/>
        <v/>
      </c>
      <c r="CZ500" s="239" t="str">
        <f t="shared" si="766"/>
        <v/>
      </c>
      <c r="DA500" s="239" t="str">
        <f t="shared" si="767"/>
        <v/>
      </c>
      <c r="DB500" s="239" t="str">
        <f t="shared" si="768"/>
        <v/>
      </c>
      <c r="DC500" s="239" t="str">
        <f t="shared" si="769"/>
        <v/>
      </c>
      <c r="DD500" s="239" t="str">
        <f t="shared" si="770"/>
        <v/>
      </c>
      <c r="DE500" s="239" t="str">
        <f t="shared" si="771"/>
        <v/>
      </c>
      <c r="DF500" s="239" t="str">
        <f t="shared" si="772"/>
        <v/>
      </c>
      <c r="DG500" s="239" t="str">
        <f t="shared" si="773"/>
        <v/>
      </c>
      <c r="DH500" s="239" t="str">
        <f t="shared" si="774"/>
        <v/>
      </c>
      <c r="DI500" s="239" t="str">
        <f t="shared" si="775"/>
        <v/>
      </c>
      <c r="DJ500" s="239" t="str">
        <f t="shared" si="776"/>
        <v/>
      </c>
      <c r="DK500" s="239" t="str">
        <f t="shared" si="777"/>
        <v/>
      </c>
      <c r="DL500" s="239" t="str">
        <f t="shared" si="778"/>
        <v/>
      </c>
      <c r="DM500" s="239" t="str">
        <f t="shared" si="779"/>
        <v/>
      </c>
      <c r="DN500" s="239" t="str">
        <f t="shared" si="780"/>
        <v/>
      </c>
      <c r="DO500" s="239" t="str">
        <f t="shared" si="781"/>
        <v/>
      </c>
      <c r="DP500" s="239" t="str">
        <f t="shared" si="782"/>
        <v/>
      </c>
    </row>
    <row r="501" spans="1:120" ht="35.25" hidden="1" customHeight="1" x14ac:dyDescent="0.25">
      <c r="A501" s="53" t="s">
        <v>4509</v>
      </c>
      <c r="B501" s="53">
        <v>130</v>
      </c>
      <c r="C501" s="53" t="s">
        <v>58</v>
      </c>
      <c r="D501" s="53" t="s">
        <v>1963</v>
      </c>
      <c r="E501" s="49">
        <v>3</v>
      </c>
      <c r="F501" s="53" t="s">
        <v>2055</v>
      </c>
      <c r="G501" s="53" t="str">
        <f t="shared" si="784"/>
        <v>130-7</v>
      </c>
      <c r="H501" s="53" t="s">
        <v>94</v>
      </c>
      <c r="I501" s="53" t="s">
        <v>76</v>
      </c>
      <c r="J501" s="53" t="s">
        <v>80</v>
      </c>
      <c r="K501" s="53" t="s">
        <v>80</v>
      </c>
      <c r="L501" s="53" t="s">
        <v>80</v>
      </c>
      <c r="M501" s="53" t="s">
        <v>80</v>
      </c>
      <c r="N501" s="53" t="s">
        <v>80</v>
      </c>
      <c r="O501" s="53" t="s">
        <v>80</v>
      </c>
      <c r="P501" s="53" t="s">
        <v>114</v>
      </c>
      <c r="Q501" s="52">
        <v>0.57999999999999996</v>
      </c>
      <c r="R501" s="52">
        <f>+Q501*Q497</f>
        <v>5.7999999999999996E-2</v>
      </c>
      <c r="S501" s="53">
        <v>4</v>
      </c>
      <c r="T501" s="53" t="s">
        <v>84</v>
      </c>
      <c r="U501" s="53" t="s">
        <v>115</v>
      </c>
      <c r="V501" s="23">
        <v>45040</v>
      </c>
      <c r="W501" s="23">
        <v>45184</v>
      </c>
      <c r="X501" s="53" t="s">
        <v>1967</v>
      </c>
      <c r="Y501" s="49" t="s">
        <v>202</v>
      </c>
      <c r="Z501" s="59" t="s">
        <v>100</v>
      </c>
      <c r="AA501" s="60">
        <v>1</v>
      </c>
      <c r="AB501" s="217" t="s">
        <v>1981</v>
      </c>
      <c r="AC501" s="211">
        <v>45184</v>
      </c>
      <c r="AD501" s="60">
        <v>1</v>
      </c>
      <c r="AE501" s="60" t="s">
        <v>386</v>
      </c>
      <c r="AF501" s="211">
        <v>45184</v>
      </c>
      <c r="AG501" s="60" t="s">
        <v>79</v>
      </c>
      <c r="AH501" s="60">
        <v>1</v>
      </c>
      <c r="AI501" s="52">
        <f t="shared" si="701"/>
        <v>5.7999999999999996E-2</v>
      </c>
      <c r="AJ501" s="52">
        <f t="shared" si="790"/>
        <v>1</v>
      </c>
      <c r="AK501" s="52"/>
      <c r="AL501" s="239" t="str">
        <f t="shared" si="720"/>
        <v/>
      </c>
      <c r="AM501" s="239" t="str">
        <f t="shared" si="721"/>
        <v/>
      </c>
      <c r="AN501" s="239" t="str">
        <f t="shared" si="722"/>
        <v/>
      </c>
      <c r="AO501" s="239">
        <f t="shared" si="723"/>
        <v>1</v>
      </c>
      <c r="AP501" s="239" t="str">
        <f t="shared" si="724"/>
        <v/>
      </c>
      <c r="AQ501" s="239" t="str">
        <f t="shared" si="725"/>
        <v/>
      </c>
      <c r="AR501" s="239" t="str">
        <f t="shared" si="726"/>
        <v/>
      </c>
      <c r="AS501" s="239" t="str">
        <f t="shared" si="727"/>
        <v/>
      </c>
      <c r="AT501" s="239" t="str">
        <f t="shared" si="728"/>
        <v/>
      </c>
      <c r="AU501" s="239" t="str">
        <f t="shared" si="702"/>
        <v/>
      </c>
      <c r="AV501" s="239" t="str">
        <f t="shared" si="703"/>
        <v/>
      </c>
      <c r="AW501" s="239" t="str">
        <f t="shared" si="704"/>
        <v/>
      </c>
      <c r="AX501" s="239" t="str">
        <f t="shared" si="705"/>
        <v/>
      </c>
      <c r="AY501" s="239" t="str">
        <f t="shared" si="706"/>
        <v/>
      </c>
      <c r="AZ501" s="239" t="str">
        <f t="shared" si="707"/>
        <v/>
      </c>
      <c r="BA501" s="239" t="str">
        <f t="shared" si="708"/>
        <v/>
      </c>
      <c r="BB501" s="239" t="str">
        <f t="shared" si="709"/>
        <v/>
      </c>
      <c r="BC501" s="239" t="str">
        <f t="shared" si="710"/>
        <v/>
      </c>
      <c r="BD501" s="239" t="str">
        <f t="shared" si="711"/>
        <v/>
      </c>
      <c r="BE501" s="239" t="str">
        <f t="shared" si="712"/>
        <v/>
      </c>
      <c r="BF501" s="239" t="str">
        <f t="shared" si="713"/>
        <v/>
      </c>
      <c r="BG501" s="239" t="str">
        <f t="shared" si="714"/>
        <v/>
      </c>
      <c r="BH501" s="239" t="str">
        <f t="shared" si="715"/>
        <v/>
      </c>
      <c r="BI501" s="239" t="str">
        <f t="shared" si="716"/>
        <v/>
      </c>
      <c r="BJ501" s="239" t="str">
        <f t="shared" si="717"/>
        <v/>
      </c>
      <c r="BK501" s="239" t="str">
        <f t="shared" si="718"/>
        <v/>
      </c>
      <c r="BL501" s="239" t="str">
        <f t="shared" si="719"/>
        <v/>
      </c>
      <c r="BN501" s="239" t="str">
        <f t="shared" si="729"/>
        <v/>
      </c>
      <c r="BO501" s="239" t="str">
        <f t="shared" si="730"/>
        <v/>
      </c>
      <c r="BP501" s="239" t="str">
        <f t="shared" si="731"/>
        <v/>
      </c>
      <c r="BQ501" s="239">
        <f t="shared" si="732"/>
        <v>1</v>
      </c>
      <c r="BR501" s="239" t="str">
        <f t="shared" si="733"/>
        <v/>
      </c>
      <c r="BS501" s="239" t="str">
        <f t="shared" si="734"/>
        <v/>
      </c>
      <c r="BT501" s="239" t="str">
        <f t="shared" si="735"/>
        <v/>
      </c>
      <c r="BU501" s="239" t="str">
        <f t="shared" si="736"/>
        <v/>
      </c>
      <c r="BV501" s="239" t="str">
        <f t="shared" si="737"/>
        <v/>
      </c>
      <c r="BW501" s="239" t="str">
        <f t="shared" si="738"/>
        <v/>
      </c>
      <c r="BX501" s="239" t="str">
        <f t="shared" si="739"/>
        <v/>
      </c>
      <c r="BY501" s="239" t="str">
        <f t="shared" si="740"/>
        <v/>
      </c>
      <c r="BZ501" s="239" t="str">
        <f t="shared" si="741"/>
        <v/>
      </c>
      <c r="CA501" s="239" t="str">
        <f t="shared" si="742"/>
        <v/>
      </c>
      <c r="CB501" s="239" t="str">
        <f t="shared" si="743"/>
        <v/>
      </c>
      <c r="CC501" s="239" t="str">
        <f t="shared" si="744"/>
        <v/>
      </c>
      <c r="CD501" s="239" t="str">
        <f t="shared" si="745"/>
        <v/>
      </c>
      <c r="CE501" s="239" t="str">
        <f t="shared" si="746"/>
        <v/>
      </c>
      <c r="CF501" s="239" t="str">
        <f t="shared" si="747"/>
        <v/>
      </c>
      <c r="CG501" s="239" t="str">
        <f t="shared" si="748"/>
        <v/>
      </c>
      <c r="CH501" s="239" t="str">
        <f t="shared" si="749"/>
        <v/>
      </c>
      <c r="CI501" s="239" t="str">
        <f t="shared" si="750"/>
        <v/>
      </c>
      <c r="CJ501" s="239" t="str">
        <f t="shared" si="751"/>
        <v/>
      </c>
      <c r="CK501" s="239" t="str">
        <f t="shared" si="752"/>
        <v/>
      </c>
      <c r="CL501" s="239" t="str">
        <f t="shared" si="753"/>
        <v/>
      </c>
      <c r="CM501" s="239" t="str">
        <f t="shared" si="754"/>
        <v/>
      </c>
      <c r="CN501" s="239" t="str">
        <f t="shared" si="755"/>
        <v/>
      </c>
      <c r="CP501" s="239" t="str">
        <f t="shared" si="756"/>
        <v/>
      </c>
      <c r="CQ501" s="239" t="str">
        <f t="shared" si="757"/>
        <v/>
      </c>
      <c r="CR501" s="239" t="str">
        <f t="shared" si="758"/>
        <v/>
      </c>
      <c r="CS501" s="239" t="str">
        <f t="shared" si="759"/>
        <v>3er Trimestre</v>
      </c>
      <c r="CT501" s="239" t="str">
        <f t="shared" si="760"/>
        <v/>
      </c>
      <c r="CU501" s="239" t="str">
        <f t="shared" si="761"/>
        <v/>
      </c>
      <c r="CV501" s="239" t="str">
        <f t="shared" si="762"/>
        <v/>
      </c>
      <c r="CW501" s="239" t="str">
        <f t="shared" si="763"/>
        <v/>
      </c>
      <c r="CX501" s="239" t="str">
        <f t="shared" si="764"/>
        <v/>
      </c>
      <c r="CY501" s="239" t="str">
        <f t="shared" si="765"/>
        <v/>
      </c>
      <c r="CZ501" s="239" t="str">
        <f t="shared" si="766"/>
        <v/>
      </c>
      <c r="DA501" s="239" t="str">
        <f t="shared" si="767"/>
        <v/>
      </c>
      <c r="DB501" s="239" t="str">
        <f t="shared" si="768"/>
        <v/>
      </c>
      <c r="DC501" s="239" t="str">
        <f t="shared" si="769"/>
        <v/>
      </c>
      <c r="DD501" s="239" t="str">
        <f t="shared" si="770"/>
        <v/>
      </c>
      <c r="DE501" s="239" t="str">
        <f t="shared" si="771"/>
        <v/>
      </c>
      <c r="DF501" s="239" t="str">
        <f t="shared" si="772"/>
        <v/>
      </c>
      <c r="DG501" s="239" t="str">
        <f t="shared" si="773"/>
        <v/>
      </c>
      <c r="DH501" s="239" t="str">
        <f t="shared" si="774"/>
        <v/>
      </c>
      <c r="DI501" s="239" t="str">
        <f t="shared" si="775"/>
        <v/>
      </c>
      <c r="DJ501" s="239" t="str">
        <f t="shared" si="776"/>
        <v/>
      </c>
      <c r="DK501" s="239" t="str">
        <f t="shared" si="777"/>
        <v/>
      </c>
      <c r="DL501" s="239" t="str">
        <f t="shared" si="778"/>
        <v/>
      </c>
      <c r="DM501" s="239" t="str">
        <f t="shared" si="779"/>
        <v/>
      </c>
      <c r="DN501" s="239" t="str">
        <f t="shared" si="780"/>
        <v/>
      </c>
      <c r="DO501" s="239" t="str">
        <f t="shared" si="781"/>
        <v/>
      </c>
      <c r="DP501" s="239" t="str">
        <f t="shared" si="782"/>
        <v/>
      </c>
    </row>
    <row r="502" spans="1:120" ht="35.25" hidden="1" customHeight="1" x14ac:dyDescent="0.25">
      <c r="A502" s="53" t="s">
        <v>4509</v>
      </c>
      <c r="B502" s="53">
        <v>130</v>
      </c>
      <c r="C502" s="53" t="s">
        <v>58</v>
      </c>
      <c r="D502" s="53" t="s">
        <v>1963</v>
      </c>
      <c r="E502" s="49">
        <v>3</v>
      </c>
      <c r="F502" s="53" t="s">
        <v>2056</v>
      </c>
      <c r="G502" s="53" t="str">
        <f t="shared" si="784"/>
        <v>130-7</v>
      </c>
      <c r="H502" s="53" t="s">
        <v>94</v>
      </c>
      <c r="I502" s="53" t="s">
        <v>76</v>
      </c>
      <c r="J502" s="53" t="s">
        <v>80</v>
      </c>
      <c r="K502" s="53" t="s">
        <v>80</v>
      </c>
      <c r="L502" s="53" t="s">
        <v>80</v>
      </c>
      <c r="M502" s="53" t="s">
        <v>80</v>
      </c>
      <c r="N502" s="53" t="s">
        <v>80</v>
      </c>
      <c r="O502" s="53" t="s">
        <v>80</v>
      </c>
      <c r="P502" s="53" t="s">
        <v>119</v>
      </c>
      <c r="Q502" s="52">
        <v>7.0000000000000007E-2</v>
      </c>
      <c r="R502" s="52">
        <f>+Q502*Q497</f>
        <v>7.000000000000001E-3</v>
      </c>
      <c r="S502" s="53">
        <v>2</v>
      </c>
      <c r="T502" s="53" t="s">
        <v>84</v>
      </c>
      <c r="U502" s="53" t="s">
        <v>96</v>
      </c>
      <c r="V502" s="23">
        <v>45187</v>
      </c>
      <c r="W502" s="23">
        <v>45205</v>
      </c>
      <c r="X502" s="53" t="s">
        <v>1967</v>
      </c>
      <c r="Y502" s="49" t="s">
        <v>87</v>
      </c>
      <c r="Z502" s="59" t="s">
        <v>100</v>
      </c>
      <c r="AA502" s="52">
        <v>1</v>
      </c>
      <c r="AB502" s="200" t="s">
        <v>1983</v>
      </c>
      <c r="AC502" s="202">
        <v>45205</v>
      </c>
      <c r="AD502" s="52">
        <v>1</v>
      </c>
      <c r="AE502" s="200" t="s">
        <v>1984</v>
      </c>
      <c r="AF502" s="202">
        <v>45205</v>
      </c>
      <c r="AG502" s="52" t="s">
        <v>125</v>
      </c>
      <c r="AH502" s="52">
        <v>0.95</v>
      </c>
      <c r="AI502" s="52">
        <f t="shared" si="701"/>
        <v>7.000000000000001E-3</v>
      </c>
      <c r="AJ502" s="52">
        <f t="shared" si="790"/>
        <v>1</v>
      </c>
      <c r="AK502" s="52"/>
      <c r="AL502" s="239" t="str">
        <f t="shared" si="720"/>
        <v/>
      </c>
      <c r="AM502" s="239" t="str">
        <f t="shared" si="721"/>
        <v/>
      </c>
      <c r="AN502" s="239" t="str">
        <f t="shared" si="722"/>
        <v/>
      </c>
      <c r="AO502" s="239">
        <f t="shared" si="723"/>
        <v>1</v>
      </c>
      <c r="AP502" s="239" t="str">
        <f t="shared" si="724"/>
        <v/>
      </c>
      <c r="AQ502" s="239" t="str">
        <f t="shared" si="725"/>
        <v/>
      </c>
      <c r="AR502" s="239" t="str">
        <f t="shared" si="726"/>
        <v/>
      </c>
      <c r="AS502" s="239" t="str">
        <f t="shared" si="727"/>
        <v/>
      </c>
      <c r="AT502" s="239" t="str">
        <f t="shared" si="728"/>
        <v/>
      </c>
      <c r="AU502" s="239" t="str">
        <f t="shared" si="702"/>
        <v/>
      </c>
      <c r="AV502" s="239" t="str">
        <f t="shared" si="703"/>
        <v/>
      </c>
      <c r="AW502" s="239" t="str">
        <f t="shared" si="704"/>
        <v/>
      </c>
      <c r="AX502" s="239" t="str">
        <f t="shared" si="705"/>
        <v/>
      </c>
      <c r="AY502" s="239" t="str">
        <f t="shared" si="706"/>
        <v/>
      </c>
      <c r="AZ502" s="239" t="str">
        <f t="shared" si="707"/>
        <v/>
      </c>
      <c r="BA502" s="239" t="str">
        <f t="shared" si="708"/>
        <v/>
      </c>
      <c r="BB502" s="239" t="str">
        <f t="shared" si="709"/>
        <v/>
      </c>
      <c r="BC502" s="239" t="str">
        <f t="shared" si="710"/>
        <v/>
      </c>
      <c r="BD502" s="239" t="str">
        <f t="shared" si="711"/>
        <v/>
      </c>
      <c r="BE502" s="239" t="str">
        <f t="shared" si="712"/>
        <v/>
      </c>
      <c r="BF502" s="239" t="str">
        <f t="shared" si="713"/>
        <v/>
      </c>
      <c r="BG502" s="239" t="str">
        <f t="shared" si="714"/>
        <v/>
      </c>
      <c r="BH502" s="239" t="str">
        <f t="shared" si="715"/>
        <v/>
      </c>
      <c r="BI502" s="239" t="str">
        <f t="shared" si="716"/>
        <v/>
      </c>
      <c r="BJ502" s="239" t="str">
        <f t="shared" si="717"/>
        <v/>
      </c>
      <c r="BK502" s="239" t="str">
        <f t="shared" si="718"/>
        <v/>
      </c>
      <c r="BL502" s="239" t="str">
        <f t="shared" si="719"/>
        <v/>
      </c>
      <c r="BN502" s="239" t="str">
        <f t="shared" si="729"/>
        <v/>
      </c>
      <c r="BO502" s="239" t="str">
        <f t="shared" si="730"/>
        <v/>
      </c>
      <c r="BP502" s="239" t="str">
        <f t="shared" si="731"/>
        <v/>
      </c>
      <c r="BQ502" s="239">
        <f t="shared" si="732"/>
        <v>0.95</v>
      </c>
      <c r="BR502" s="239" t="str">
        <f t="shared" si="733"/>
        <v/>
      </c>
      <c r="BS502" s="239" t="str">
        <f t="shared" si="734"/>
        <v/>
      </c>
      <c r="BT502" s="239" t="str">
        <f t="shared" si="735"/>
        <v/>
      </c>
      <c r="BU502" s="239" t="str">
        <f t="shared" si="736"/>
        <v/>
      </c>
      <c r="BV502" s="239" t="str">
        <f t="shared" si="737"/>
        <v/>
      </c>
      <c r="BW502" s="239" t="str">
        <f t="shared" si="738"/>
        <v/>
      </c>
      <c r="BX502" s="239" t="str">
        <f t="shared" si="739"/>
        <v/>
      </c>
      <c r="BY502" s="239" t="str">
        <f t="shared" si="740"/>
        <v/>
      </c>
      <c r="BZ502" s="239" t="str">
        <f t="shared" si="741"/>
        <v/>
      </c>
      <c r="CA502" s="239" t="str">
        <f t="shared" si="742"/>
        <v/>
      </c>
      <c r="CB502" s="239" t="str">
        <f t="shared" si="743"/>
        <v/>
      </c>
      <c r="CC502" s="239" t="str">
        <f t="shared" si="744"/>
        <v/>
      </c>
      <c r="CD502" s="239" t="str">
        <f t="shared" si="745"/>
        <v/>
      </c>
      <c r="CE502" s="239" t="str">
        <f t="shared" si="746"/>
        <v/>
      </c>
      <c r="CF502" s="239" t="str">
        <f t="shared" si="747"/>
        <v/>
      </c>
      <c r="CG502" s="239" t="str">
        <f t="shared" si="748"/>
        <v/>
      </c>
      <c r="CH502" s="239" t="str">
        <f t="shared" si="749"/>
        <v/>
      </c>
      <c r="CI502" s="239" t="str">
        <f t="shared" si="750"/>
        <v/>
      </c>
      <c r="CJ502" s="239" t="str">
        <f t="shared" si="751"/>
        <v/>
      </c>
      <c r="CK502" s="239" t="str">
        <f t="shared" si="752"/>
        <v/>
      </c>
      <c r="CL502" s="239" t="str">
        <f t="shared" si="753"/>
        <v/>
      </c>
      <c r="CM502" s="239" t="str">
        <f t="shared" si="754"/>
        <v/>
      </c>
      <c r="CN502" s="239" t="str">
        <f t="shared" si="755"/>
        <v/>
      </c>
      <c r="CP502" s="239" t="str">
        <f t="shared" si="756"/>
        <v/>
      </c>
      <c r="CQ502" s="239" t="str">
        <f t="shared" si="757"/>
        <v/>
      </c>
      <c r="CR502" s="239" t="str">
        <f t="shared" si="758"/>
        <v/>
      </c>
      <c r="CS502" s="239" t="str">
        <f t="shared" si="759"/>
        <v>4to Trimestre</v>
      </c>
      <c r="CT502" s="239" t="str">
        <f t="shared" si="760"/>
        <v/>
      </c>
      <c r="CU502" s="239" t="str">
        <f t="shared" si="761"/>
        <v/>
      </c>
      <c r="CV502" s="239" t="str">
        <f t="shared" si="762"/>
        <v/>
      </c>
      <c r="CW502" s="239" t="str">
        <f t="shared" si="763"/>
        <v/>
      </c>
      <c r="CX502" s="239" t="str">
        <f t="shared" si="764"/>
        <v/>
      </c>
      <c r="CY502" s="239" t="str">
        <f t="shared" si="765"/>
        <v/>
      </c>
      <c r="CZ502" s="239" t="str">
        <f t="shared" si="766"/>
        <v/>
      </c>
      <c r="DA502" s="239" t="str">
        <f t="shared" si="767"/>
        <v/>
      </c>
      <c r="DB502" s="239" t="str">
        <f t="shared" si="768"/>
        <v/>
      </c>
      <c r="DC502" s="239" t="str">
        <f t="shared" si="769"/>
        <v/>
      </c>
      <c r="DD502" s="239" t="str">
        <f t="shared" si="770"/>
        <v/>
      </c>
      <c r="DE502" s="239" t="str">
        <f t="shared" si="771"/>
        <v/>
      </c>
      <c r="DF502" s="239" t="str">
        <f t="shared" si="772"/>
        <v/>
      </c>
      <c r="DG502" s="239" t="str">
        <f t="shared" si="773"/>
        <v/>
      </c>
      <c r="DH502" s="239" t="str">
        <f t="shared" si="774"/>
        <v/>
      </c>
      <c r="DI502" s="239" t="str">
        <f t="shared" si="775"/>
        <v/>
      </c>
      <c r="DJ502" s="239" t="str">
        <f t="shared" si="776"/>
        <v/>
      </c>
      <c r="DK502" s="239" t="str">
        <f t="shared" si="777"/>
        <v/>
      </c>
      <c r="DL502" s="239" t="str">
        <f t="shared" si="778"/>
        <v/>
      </c>
      <c r="DM502" s="239" t="str">
        <f t="shared" si="779"/>
        <v/>
      </c>
      <c r="DN502" s="239" t="str">
        <f t="shared" si="780"/>
        <v/>
      </c>
      <c r="DO502" s="239" t="str">
        <f t="shared" si="781"/>
        <v/>
      </c>
      <c r="DP502" s="239" t="str">
        <f t="shared" si="782"/>
        <v/>
      </c>
    </row>
    <row r="503" spans="1:120" ht="35.25" hidden="1" customHeight="1" x14ac:dyDescent="0.25">
      <c r="A503" s="53" t="s">
        <v>4509</v>
      </c>
      <c r="B503" s="53">
        <v>130</v>
      </c>
      <c r="C503" s="53" t="s">
        <v>58</v>
      </c>
      <c r="D503" s="53" t="s">
        <v>1963</v>
      </c>
      <c r="E503" s="49">
        <v>3</v>
      </c>
      <c r="F503" s="53" t="s">
        <v>2057</v>
      </c>
      <c r="G503" s="53" t="str">
        <f t="shared" si="784"/>
        <v>130-7</v>
      </c>
      <c r="H503" s="53" t="s">
        <v>94</v>
      </c>
      <c r="I503" s="53" t="s">
        <v>76</v>
      </c>
      <c r="J503" s="53" t="s">
        <v>80</v>
      </c>
      <c r="K503" s="53" t="s">
        <v>80</v>
      </c>
      <c r="L503" s="53" t="s">
        <v>80</v>
      </c>
      <c r="M503" s="53" t="s">
        <v>80</v>
      </c>
      <c r="N503" s="53" t="s">
        <v>80</v>
      </c>
      <c r="O503" s="53" t="s">
        <v>80</v>
      </c>
      <c r="P503" s="53" t="s">
        <v>613</v>
      </c>
      <c r="Q503" s="52">
        <v>0.09</v>
      </c>
      <c r="R503" s="52">
        <f>+Q503*Q497</f>
        <v>8.9999999999999993E-3</v>
      </c>
      <c r="S503" s="53">
        <v>2</v>
      </c>
      <c r="T503" s="53" t="s">
        <v>84</v>
      </c>
      <c r="U503" s="53" t="s">
        <v>96</v>
      </c>
      <c r="V503" s="23">
        <v>45208</v>
      </c>
      <c r="W503" s="23">
        <v>45230</v>
      </c>
      <c r="X503" s="53" t="s">
        <v>1967</v>
      </c>
      <c r="Y503" s="49" t="s">
        <v>87</v>
      </c>
      <c r="Z503" s="59" t="s">
        <v>100</v>
      </c>
      <c r="AA503" s="52">
        <v>1</v>
      </c>
      <c r="AB503" s="200" t="s">
        <v>1968</v>
      </c>
      <c r="AC503" s="202">
        <v>45230</v>
      </c>
      <c r="AD503" s="52">
        <v>1</v>
      </c>
      <c r="AE503" s="200" t="s">
        <v>1984</v>
      </c>
      <c r="AF503" s="202">
        <v>45230</v>
      </c>
      <c r="AG503" s="52" t="s">
        <v>125</v>
      </c>
      <c r="AH503" s="52">
        <v>0.95</v>
      </c>
      <c r="AI503" s="52">
        <f t="shared" si="701"/>
        <v>8.9999999999999993E-3</v>
      </c>
      <c r="AJ503" s="52">
        <f t="shared" si="790"/>
        <v>1</v>
      </c>
      <c r="AK503" s="52"/>
      <c r="AL503" s="239" t="str">
        <f t="shared" si="720"/>
        <v/>
      </c>
      <c r="AM503" s="239" t="str">
        <f t="shared" si="721"/>
        <v/>
      </c>
      <c r="AN503" s="239" t="str">
        <f t="shared" si="722"/>
        <v/>
      </c>
      <c r="AO503" s="239">
        <f t="shared" si="723"/>
        <v>1</v>
      </c>
      <c r="AP503" s="239" t="str">
        <f t="shared" si="724"/>
        <v/>
      </c>
      <c r="AQ503" s="239" t="str">
        <f t="shared" si="725"/>
        <v/>
      </c>
      <c r="AR503" s="239" t="str">
        <f t="shared" si="726"/>
        <v/>
      </c>
      <c r="AS503" s="239" t="str">
        <f t="shared" si="727"/>
        <v/>
      </c>
      <c r="AT503" s="239" t="str">
        <f t="shared" si="728"/>
        <v/>
      </c>
      <c r="AU503" s="239" t="str">
        <f t="shared" si="702"/>
        <v/>
      </c>
      <c r="AV503" s="239" t="str">
        <f t="shared" si="703"/>
        <v/>
      </c>
      <c r="AW503" s="239" t="str">
        <f t="shared" si="704"/>
        <v/>
      </c>
      <c r="AX503" s="239" t="str">
        <f t="shared" si="705"/>
        <v/>
      </c>
      <c r="AY503" s="239" t="str">
        <f t="shared" si="706"/>
        <v/>
      </c>
      <c r="AZ503" s="239" t="str">
        <f t="shared" si="707"/>
        <v/>
      </c>
      <c r="BA503" s="239" t="str">
        <f t="shared" si="708"/>
        <v/>
      </c>
      <c r="BB503" s="239" t="str">
        <f t="shared" si="709"/>
        <v/>
      </c>
      <c r="BC503" s="239" t="str">
        <f t="shared" si="710"/>
        <v/>
      </c>
      <c r="BD503" s="239" t="str">
        <f t="shared" si="711"/>
        <v/>
      </c>
      <c r="BE503" s="239" t="str">
        <f t="shared" si="712"/>
        <v/>
      </c>
      <c r="BF503" s="239" t="str">
        <f t="shared" si="713"/>
        <v/>
      </c>
      <c r="BG503" s="239" t="str">
        <f t="shared" si="714"/>
        <v/>
      </c>
      <c r="BH503" s="239" t="str">
        <f t="shared" si="715"/>
        <v/>
      </c>
      <c r="BI503" s="239" t="str">
        <f t="shared" si="716"/>
        <v/>
      </c>
      <c r="BJ503" s="239" t="str">
        <f t="shared" si="717"/>
        <v/>
      </c>
      <c r="BK503" s="239" t="str">
        <f t="shared" si="718"/>
        <v/>
      </c>
      <c r="BL503" s="239" t="str">
        <f t="shared" si="719"/>
        <v/>
      </c>
      <c r="BN503" s="239" t="str">
        <f t="shared" si="729"/>
        <v/>
      </c>
      <c r="BO503" s="239" t="str">
        <f t="shared" si="730"/>
        <v/>
      </c>
      <c r="BP503" s="239" t="str">
        <f t="shared" si="731"/>
        <v/>
      </c>
      <c r="BQ503" s="239">
        <f t="shared" si="732"/>
        <v>0.95</v>
      </c>
      <c r="BR503" s="239" t="str">
        <f t="shared" si="733"/>
        <v/>
      </c>
      <c r="BS503" s="239" t="str">
        <f t="shared" si="734"/>
        <v/>
      </c>
      <c r="BT503" s="239" t="str">
        <f t="shared" si="735"/>
        <v/>
      </c>
      <c r="BU503" s="239" t="str">
        <f t="shared" si="736"/>
        <v/>
      </c>
      <c r="BV503" s="239" t="str">
        <f t="shared" si="737"/>
        <v/>
      </c>
      <c r="BW503" s="239" t="str">
        <f t="shared" si="738"/>
        <v/>
      </c>
      <c r="BX503" s="239" t="str">
        <f t="shared" si="739"/>
        <v/>
      </c>
      <c r="BY503" s="239" t="str">
        <f t="shared" si="740"/>
        <v/>
      </c>
      <c r="BZ503" s="239" t="str">
        <f t="shared" si="741"/>
        <v/>
      </c>
      <c r="CA503" s="239" t="str">
        <f t="shared" si="742"/>
        <v/>
      </c>
      <c r="CB503" s="239" t="str">
        <f t="shared" si="743"/>
        <v/>
      </c>
      <c r="CC503" s="239" t="str">
        <f t="shared" si="744"/>
        <v/>
      </c>
      <c r="CD503" s="239" t="str">
        <f t="shared" si="745"/>
        <v/>
      </c>
      <c r="CE503" s="239" t="str">
        <f t="shared" si="746"/>
        <v/>
      </c>
      <c r="CF503" s="239" t="str">
        <f t="shared" si="747"/>
        <v/>
      </c>
      <c r="CG503" s="239" t="str">
        <f t="shared" si="748"/>
        <v/>
      </c>
      <c r="CH503" s="239" t="str">
        <f t="shared" si="749"/>
        <v/>
      </c>
      <c r="CI503" s="239" t="str">
        <f t="shared" si="750"/>
        <v/>
      </c>
      <c r="CJ503" s="239" t="str">
        <f t="shared" si="751"/>
        <v/>
      </c>
      <c r="CK503" s="239" t="str">
        <f t="shared" si="752"/>
        <v/>
      </c>
      <c r="CL503" s="239" t="str">
        <f t="shared" si="753"/>
        <v/>
      </c>
      <c r="CM503" s="239" t="str">
        <f t="shared" si="754"/>
        <v/>
      </c>
      <c r="CN503" s="239" t="str">
        <f t="shared" si="755"/>
        <v/>
      </c>
      <c r="CP503" s="239" t="str">
        <f t="shared" si="756"/>
        <v/>
      </c>
      <c r="CQ503" s="239" t="str">
        <f t="shared" si="757"/>
        <v/>
      </c>
      <c r="CR503" s="239" t="str">
        <f t="shared" si="758"/>
        <v/>
      </c>
      <c r="CS503" s="239" t="str">
        <f t="shared" si="759"/>
        <v>4to Trimestre</v>
      </c>
      <c r="CT503" s="239" t="str">
        <f t="shared" si="760"/>
        <v/>
      </c>
      <c r="CU503" s="239" t="str">
        <f t="shared" si="761"/>
        <v/>
      </c>
      <c r="CV503" s="239" t="str">
        <f t="shared" si="762"/>
        <v/>
      </c>
      <c r="CW503" s="239" t="str">
        <f t="shared" si="763"/>
        <v/>
      </c>
      <c r="CX503" s="239" t="str">
        <f t="shared" si="764"/>
        <v/>
      </c>
      <c r="CY503" s="239" t="str">
        <f t="shared" si="765"/>
        <v/>
      </c>
      <c r="CZ503" s="239" t="str">
        <f t="shared" si="766"/>
        <v/>
      </c>
      <c r="DA503" s="239" t="str">
        <f t="shared" si="767"/>
        <v/>
      </c>
      <c r="DB503" s="239" t="str">
        <f t="shared" si="768"/>
        <v/>
      </c>
      <c r="DC503" s="239" t="str">
        <f t="shared" si="769"/>
        <v/>
      </c>
      <c r="DD503" s="239" t="str">
        <f t="shared" si="770"/>
        <v/>
      </c>
      <c r="DE503" s="239" t="str">
        <f t="shared" si="771"/>
        <v/>
      </c>
      <c r="DF503" s="239" t="str">
        <f t="shared" si="772"/>
        <v/>
      </c>
      <c r="DG503" s="239" t="str">
        <f t="shared" si="773"/>
        <v/>
      </c>
      <c r="DH503" s="239" t="str">
        <f t="shared" si="774"/>
        <v/>
      </c>
      <c r="DI503" s="239" t="str">
        <f t="shared" si="775"/>
        <v/>
      </c>
      <c r="DJ503" s="239" t="str">
        <f t="shared" si="776"/>
        <v/>
      </c>
      <c r="DK503" s="239" t="str">
        <f t="shared" si="777"/>
        <v/>
      </c>
      <c r="DL503" s="239" t="str">
        <f t="shared" si="778"/>
        <v/>
      </c>
      <c r="DM503" s="239" t="str">
        <f t="shared" si="779"/>
        <v/>
      </c>
      <c r="DN503" s="239" t="str">
        <f t="shared" si="780"/>
        <v/>
      </c>
      <c r="DO503" s="239" t="str">
        <f t="shared" si="781"/>
        <v/>
      </c>
      <c r="DP503" s="239" t="str">
        <f t="shared" si="782"/>
        <v/>
      </c>
    </row>
    <row r="504" spans="1:120" ht="35.25" hidden="1" customHeight="1" x14ac:dyDescent="0.25">
      <c r="A504" s="49" t="s">
        <v>4509</v>
      </c>
      <c r="B504" s="49">
        <v>130</v>
      </c>
      <c r="C504" s="49" t="s">
        <v>58</v>
      </c>
      <c r="D504" s="49" t="s">
        <v>1963</v>
      </c>
      <c r="E504" s="49">
        <v>3</v>
      </c>
      <c r="F504" s="49" t="s">
        <v>2058</v>
      </c>
      <c r="G504" s="49" t="str">
        <f t="shared" si="784"/>
        <v>130-8</v>
      </c>
      <c r="H504" s="49" t="s">
        <v>75</v>
      </c>
      <c r="I504" s="49" t="s">
        <v>76</v>
      </c>
      <c r="J504" s="49" t="s">
        <v>2059</v>
      </c>
      <c r="K504" s="49" t="s">
        <v>78</v>
      </c>
      <c r="L504" s="49" t="s">
        <v>79</v>
      </c>
      <c r="M504" s="49" t="s">
        <v>80</v>
      </c>
      <c r="N504" s="49" t="s">
        <v>659</v>
      </c>
      <c r="O504" s="49" t="s">
        <v>82</v>
      </c>
      <c r="P504" s="49" t="s">
        <v>2060</v>
      </c>
      <c r="Q504" s="50">
        <v>0.05</v>
      </c>
      <c r="R504" s="50"/>
      <c r="S504" s="49">
        <v>1</v>
      </c>
      <c r="T504" s="49" t="s">
        <v>84</v>
      </c>
      <c r="U504" s="49" t="s">
        <v>2037</v>
      </c>
      <c r="V504" s="51">
        <v>45047</v>
      </c>
      <c r="W504" s="51">
        <v>45230</v>
      </c>
      <c r="X504" s="49" t="s">
        <v>1967</v>
      </c>
      <c r="Y504" s="49" t="s">
        <v>87</v>
      </c>
      <c r="Z504" s="59" t="s">
        <v>100</v>
      </c>
      <c r="AA504" s="52">
        <v>1</v>
      </c>
      <c r="AB504" s="200" t="s">
        <v>1968</v>
      </c>
      <c r="AC504" s="202">
        <v>45230</v>
      </c>
      <c r="AD504" s="52">
        <v>1</v>
      </c>
      <c r="AE504" s="200" t="s">
        <v>1969</v>
      </c>
      <c r="AF504" s="202">
        <v>45230</v>
      </c>
      <c r="AG504" s="52" t="s">
        <v>125</v>
      </c>
      <c r="AH504" s="52" t="s">
        <v>92</v>
      </c>
      <c r="AI504" s="52">
        <f t="shared" si="701"/>
        <v>0.05</v>
      </c>
      <c r="AJ504" s="52"/>
      <c r="AK504" s="52"/>
      <c r="AL504" s="239" t="str">
        <f t="shared" si="720"/>
        <v/>
      </c>
      <c r="AM504" s="239" t="str">
        <f t="shared" si="721"/>
        <v/>
      </c>
      <c r="AN504" s="239" t="str">
        <f t="shared" si="722"/>
        <v/>
      </c>
      <c r="AO504" s="239" t="str">
        <f t="shared" si="723"/>
        <v/>
      </c>
      <c r="AP504" s="239" t="str">
        <f t="shared" si="724"/>
        <v/>
      </c>
      <c r="AQ504" s="239" t="str">
        <f t="shared" si="725"/>
        <v/>
      </c>
      <c r="AR504" s="239" t="str">
        <f t="shared" si="726"/>
        <v/>
      </c>
      <c r="AS504" s="239" t="str">
        <f t="shared" si="727"/>
        <v/>
      </c>
      <c r="AT504" s="239" t="str">
        <f t="shared" si="728"/>
        <v/>
      </c>
      <c r="AU504" s="239" t="str">
        <f t="shared" si="702"/>
        <v/>
      </c>
      <c r="AV504" s="239" t="str">
        <f t="shared" si="703"/>
        <v/>
      </c>
      <c r="AW504" s="239" t="str">
        <f t="shared" si="704"/>
        <v/>
      </c>
      <c r="AX504" s="239" t="str">
        <f t="shared" si="705"/>
        <v/>
      </c>
      <c r="AY504" s="239" t="str">
        <f t="shared" si="706"/>
        <v/>
      </c>
      <c r="AZ504" s="239" t="str">
        <f t="shared" si="707"/>
        <v/>
      </c>
      <c r="BA504" s="239" t="str">
        <f t="shared" si="708"/>
        <v/>
      </c>
      <c r="BB504" s="239" t="str">
        <f t="shared" si="709"/>
        <v/>
      </c>
      <c r="BC504" s="239" t="str">
        <f t="shared" si="710"/>
        <v/>
      </c>
      <c r="BD504" s="239" t="str">
        <f t="shared" si="711"/>
        <v/>
      </c>
      <c r="BE504" s="239" t="str">
        <f t="shared" si="712"/>
        <v/>
      </c>
      <c r="BF504" s="239" t="str">
        <f t="shared" si="713"/>
        <v/>
      </c>
      <c r="BG504" s="239" t="str">
        <f t="shared" si="714"/>
        <v/>
      </c>
      <c r="BH504" s="239" t="str">
        <f t="shared" si="715"/>
        <v/>
      </c>
      <c r="BI504" s="239" t="str">
        <f t="shared" si="716"/>
        <v/>
      </c>
      <c r="BJ504" s="239" t="str">
        <f t="shared" si="717"/>
        <v/>
      </c>
      <c r="BK504" s="239" t="str">
        <f t="shared" si="718"/>
        <v/>
      </c>
      <c r="BL504" s="239" t="str">
        <f t="shared" si="719"/>
        <v/>
      </c>
      <c r="BN504" s="239" t="str">
        <f t="shared" si="729"/>
        <v/>
      </c>
      <c r="BO504" s="239" t="str">
        <f t="shared" si="730"/>
        <v/>
      </c>
      <c r="BP504" s="239" t="str">
        <f t="shared" si="731"/>
        <v/>
      </c>
      <c r="BQ504" s="239" t="str">
        <f t="shared" si="732"/>
        <v/>
      </c>
      <c r="BR504" s="239" t="str">
        <f t="shared" si="733"/>
        <v/>
      </c>
      <c r="BS504" s="239" t="str">
        <f t="shared" si="734"/>
        <v/>
      </c>
      <c r="BT504" s="239" t="str">
        <f t="shared" si="735"/>
        <v/>
      </c>
      <c r="BU504" s="239" t="str">
        <f t="shared" si="736"/>
        <v/>
      </c>
      <c r="BV504" s="239" t="str">
        <f t="shared" si="737"/>
        <v/>
      </c>
      <c r="BW504" s="239" t="str">
        <f t="shared" si="738"/>
        <v/>
      </c>
      <c r="BX504" s="239" t="str">
        <f t="shared" si="739"/>
        <v/>
      </c>
      <c r="BY504" s="239" t="str">
        <f t="shared" si="740"/>
        <v/>
      </c>
      <c r="BZ504" s="239" t="str">
        <f t="shared" si="741"/>
        <v/>
      </c>
      <c r="CA504" s="239" t="str">
        <f t="shared" si="742"/>
        <v/>
      </c>
      <c r="CB504" s="239" t="str">
        <f t="shared" si="743"/>
        <v/>
      </c>
      <c r="CC504" s="239" t="str">
        <f t="shared" si="744"/>
        <v/>
      </c>
      <c r="CD504" s="239" t="str">
        <f t="shared" si="745"/>
        <v/>
      </c>
      <c r="CE504" s="239" t="str">
        <f t="shared" si="746"/>
        <v/>
      </c>
      <c r="CF504" s="239" t="str">
        <f t="shared" si="747"/>
        <v/>
      </c>
      <c r="CG504" s="239" t="str">
        <f t="shared" si="748"/>
        <v/>
      </c>
      <c r="CH504" s="239" t="str">
        <f t="shared" si="749"/>
        <v/>
      </c>
      <c r="CI504" s="239" t="str">
        <f t="shared" si="750"/>
        <v/>
      </c>
      <c r="CJ504" s="239" t="str">
        <f t="shared" si="751"/>
        <v/>
      </c>
      <c r="CK504" s="239" t="str">
        <f t="shared" si="752"/>
        <v/>
      </c>
      <c r="CL504" s="239" t="str">
        <f t="shared" si="753"/>
        <v/>
      </c>
      <c r="CM504" s="239" t="str">
        <f t="shared" si="754"/>
        <v/>
      </c>
      <c r="CN504" s="239" t="str">
        <f t="shared" si="755"/>
        <v/>
      </c>
      <c r="CP504" s="239" t="str">
        <f t="shared" si="756"/>
        <v/>
      </c>
      <c r="CQ504" s="239" t="str">
        <f t="shared" si="757"/>
        <v/>
      </c>
      <c r="CR504" s="239" t="str">
        <f t="shared" si="758"/>
        <v/>
      </c>
      <c r="CS504" s="239" t="str">
        <f t="shared" si="759"/>
        <v/>
      </c>
      <c r="CT504" s="239" t="str">
        <f t="shared" si="760"/>
        <v/>
      </c>
      <c r="CU504" s="239" t="str">
        <f t="shared" si="761"/>
        <v/>
      </c>
      <c r="CV504" s="239" t="str">
        <f t="shared" si="762"/>
        <v/>
      </c>
      <c r="CW504" s="239" t="str">
        <f t="shared" si="763"/>
        <v/>
      </c>
      <c r="CX504" s="239" t="str">
        <f t="shared" si="764"/>
        <v/>
      </c>
      <c r="CY504" s="239" t="str">
        <f t="shared" si="765"/>
        <v/>
      </c>
      <c r="CZ504" s="239" t="str">
        <f t="shared" si="766"/>
        <v/>
      </c>
      <c r="DA504" s="239" t="str">
        <f t="shared" si="767"/>
        <v/>
      </c>
      <c r="DB504" s="239" t="str">
        <f t="shared" si="768"/>
        <v/>
      </c>
      <c r="DC504" s="239" t="str">
        <f t="shared" si="769"/>
        <v/>
      </c>
      <c r="DD504" s="239" t="str">
        <f t="shared" si="770"/>
        <v/>
      </c>
      <c r="DE504" s="239" t="str">
        <f t="shared" si="771"/>
        <v/>
      </c>
      <c r="DF504" s="239" t="str">
        <f t="shared" si="772"/>
        <v/>
      </c>
      <c r="DG504" s="239" t="str">
        <f t="shared" si="773"/>
        <v/>
      </c>
      <c r="DH504" s="239" t="str">
        <f t="shared" si="774"/>
        <v/>
      </c>
      <c r="DI504" s="239" t="str">
        <f t="shared" si="775"/>
        <v/>
      </c>
      <c r="DJ504" s="239" t="str">
        <f t="shared" si="776"/>
        <v/>
      </c>
      <c r="DK504" s="239" t="str">
        <f t="shared" si="777"/>
        <v/>
      </c>
      <c r="DL504" s="239" t="str">
        <f t="shared" si="778"/>
        <v/>
      </c>
      <c r="DM504" s="239" t="str">
        <f t="shared" si="779"/>
        <v/>
      </c>
      <c r="DN504" s="239" t="str">
        <f t="shared" si="780"/>
        <v/>
      </c>
      <c r="DO504" s="239" t="str">
        <f t="shared" si="781"/>
        <v/>
      </c>
      <c r="DP504" s="239" t="str">
        <f t="shared" si="782"/>
        <v/>
      </c>
    </row>
    <row r="505" spans="1:120" ht="35.25" hidden="1" customHeight="1" x14ac:dyDescent="0.25">
      <c r="A505" s="53" t="s">
        <v>4509</v>
      </c>
      <c r="B505" s="53">
        <v>130</v>
      </c>
      <c r="C505" s="53" t="s">
        <v>58</v>
      </c>
      <c r="D505" s="53" t="s">
        <v>1963</v>
      </c>
      <c r="E505" s="49">
        <v>3</v>
      </c>
      <c r="F505" s="53" t="s">
        <v>2061</v>
      </c>
      <c r="G505" s="53" t="str">
        <f t="shared" si="784"/>
        <v>130-8</v>
      </c>
      <c r="H505" s="53" t="s">
        <v>94</v>
      </c>
      <c r="I505" s="53" t="s">
        <v>76</v>
      </c>
      <c r="J505" s="53" t="s">
        <v>80</v>
      </c>
      <c r="K505" s="53" t="s">
        <v>80</v>
      </c>
      <c r="L505" s="53" t="s">
        <v>80</v>
      </c>
      <c r="M505" s="53" t="s">
        <v>80</v>
      </c>
      <c r="N505" s="53" t="s">
        <v>80</v>
      </c>
      <c r="O505" s="53" t="s">
        <v>80</v>
      </c>
      <c r="P505" s="53" t="s">
        <v>95</v>
      </c>
      <c r="Q505" s="52">
        <v>0.16</v>
      </c>
      <c r="R505" s="52">
        <f>+Q505*Q504</f>
        <v>8.0000000000000002E-3</v>
      </c>
      <c r="S505" s="53">
        <v>2</v>
      </c>
      <c r="T505" s="53" t="s">
        <v>84</v>
      </c>
      <c r="U505" s="53" t="s">
        <v>96</v>
      </c>
      <c r="V505" s="23">
        <v>45047</v>
      </c>
      <c r="W505" s="23">
        <v>45072</v>
      </c>
      <c r="X505" s="53" t="s">
        <v>1967</v>
      </c>
      <c r="Y505" s="49" t="s">
        <v>167</v>
      </c>
      <c r="Z505" s="59" t="s">
        <v>100</v>
      </c>
      <c r="AA505" s="60">
        <v>1</v>
      </c>
      <c r="AB505" s="217" t="s">
        <v>1971</v>
      </c>
      <c r="AC505" s="211">
        <v>45070</v>
      </c>
      <c r="AD505" s="60">
        <v>1</v>
      </c>
      <c r="AE505" s="62" t="s">
        <v>2062</v>
      </c>
      <c r="AF505" s="211">
        <v>45070</v>
      </c>
      <c r="AG505" s="60" t="s">
        <v>79</v>
      </c>
      <c r="AH505" s="60">
        <v>1</v>
      </c>
      <c r="AI505" s="52">
        <f t="shared" si="701"/>
        <v>8.0000000000000002E-3</v>
      </c>
      <c r="AJ505" s="52">
        <f>+AI505/R505</f>
        <v>1</v>
      </c>
      <c r="AK505" s="52"/>
      <c r="AL505" s="239" t="str">
        <f t="shared" si="720"/>
        <v/>
      </c>
      <c r="AM505" s="239" t="str">
        <f t="shared" si="721"/>
        <v/>
      </c>
      <c r="AN505" s="239" t="str">
        <f t="shared" si="722"/>
        <v/>
      </c>
      <c r="AO505" s="239">
        <f t="shared" si="723"/>
        <v>1</v>
      </c>
      <c r="AP505" s="239" t="str">
        <f t="shared" si="724"/>
        <v/>
      </c>
      <c r="AQ505" s="239" t="str">
        <f t="shared" si="725"/>
        <v/>
      </c>
      <c r="AR505" s="239" t="str">
        <f t="shared" si="726"/>
        <v/>
      </c>
      <c r="AS505" s="239" t="str">
        <f t="shared" si="727"/>
        <v/>
      </c>
      <c r="AT505" s="239" t="str">
        <f t="shared" si="728"/>
        <v/>
      </c>
      <c r="AU505" s="239" t="str">
        <f t="shared" si="702"/>
        <v/>
      </c>
      <c r="AV505" s="239" t="str">
        <f t="shared" si="703"/>
        <v/>
      </c>
      <c r="AW505" s="239" t="str">
        <f t="shared" si="704"/>
        <v/>
      </c>
      <c r="AX505" s="239" t="str">
        <f t="shared" si="705"/>
        <v/>
      </c>
      <c r="AY505" s="239" t="str">
        <f t="shared" si="706"/>
        <v/>
      </c>
      <c r="AZ505" s="239" t="str">
        <f t="shared" si="707"/>
        <v/>
      </c>
      <c r="BA505" s="239" t="str">
        <f t="shared" si="708"/>
        <v/>
      </c>
      <c r="BB505" s="239" t="str">
        <f t="shared" si="709"/>
        <v/>
      </c>
      <c r="BC505" s="239" t="str">
        <f t="shared" si="710"/>
        <v/>
      </c>
      <c r="BD505" s="239" t="str">
        <f t="shared" si="711"/>
        <v/>
      </c>
      <c r="BE505" s="239" t="str">
        <f t="shared" si="712"/>
        <v/>
      </c>
      <c r="BF505" s="239" t="str">
        <f t="shared" si="713"/>
        <v/>
      </c>
      <c r="BG505" s="239" t="str">
        <f t="shared" si="714"/>
        <v/>
      </c>
      <c r="BH505" s="239" t="str">
        <f t="shared" si="715"/>
        <v/>
      </c>
      <c r="BI505" s="239" t="str">
        <f t="shared" si="716"/>
        <v/>
      </c>
      <c r="BJ505" s="239" t="str">
        <f t="shared" si="717"/>
        <v/>
      </c>
      <c r="BK505" s="239" t="str">
        <f t="shared" si="718"/>
        <v/>
      </c>
      <c r="BL505" s="239" t="str">
        <f t="shared" si="719"/>
        <v/>
      </c>
      <c r="BN505" s="239" t="str">
        <f t="shared" si="729"/>
        <v/>
      </c>
      <c r="BO505" s="239" t="str">
        <f t="shared" si="730"/>
        <v/>
      </c>
      <c r="BP505" s="239" t="str">
        <f t="shared" si="731"/>
        <v/>
      </c>
      <c r="BQ505" s="239">
        <f t="shared" si="732"/>
        <v>1</v>
      </c>
      <c r="BR505" s="239" t="str">
        <f t="shared" si="733"/>
        <v/>
      </c>
      <c r="BS505" s="239" t="str">
        <f t="shared" si="734"/>
        <v/>
      </c>
      <c r="BT505" s="239" t="str">
        <f t="shared" si="735"/>
        <v/>
      </c>
      <c r="BU505" s="239" t="str">
        <f t="shared" si="736"/>
        <v/>
      </c>
      <c r="BV505" s="239" t="str">
        <f t="shared" si="737"/>
        <v/>
      </c>
      <c r="BW505" s="239" t="str">
        <f t="shared" si="738"/>
        <v/>
      </c>
      <c r="BX505" s="239" t="str">
        <f t="shared" si="739"/>
        <v/>
      </c>
      <c r="BY505" s="239" t="str">
        <f t="shared" si="740"/>
        <v/>
      </c>
      <c r="BZ505" s="239" t="str">
        <f t="shared" si="741"/>
        <v/>
      </c>
      <c r="CA505" s="239" t="str">
        <f t="shared" si="742"/>
        <v/>
      </c>
      <c r="CB505" s="239" t="str">
        <f t="shared" si="743"/>
        <v/>
      </c>
      <c r="CC505" s="239" t="str">
        <f t="shared" si="744"/>
        <v/>
      </c>
      <c r="CD505" s="239" t="str">
        <f t="shared" si="745"/>
        <v/>
      </c>
      <c r="CE505" s="239" t="str">
        <f t="shared" si="746"/>
        <v/>
      </c>
      <c r="CF505" s="239" t="str">
        <f t="shared" si="747"/>
        <v/>
      </c>
      <c r="CG505" s="239" t="str">
        <f t="shared" si="748"/>
        <v/>
      </c>
      <c r="CH505" s="239" t="str">
        <f t="shared" si="749"/>
        <v/>
      </c>
      <c r="CI505" s="239" t="str">
        <f t="shared" si="750"/>
        <v/>
      </c>
      <c r="CJ505" s="239" t="str">
        <f t="shared" si="751"/>
        <v/>
      </c>
      <c r="CK505" s="239" t="str">
        <f t="shared" si="752"/>
        <v/>
      </c>
      <c r="CL505" s="239" t="str">
        <f t="shared" si="753"/>
        <v/>
      </c>
      <c r="CM505" s="239" t="str">
        <f t="shared" si="754"/>
        <v/>
      </c>
      <c r="CN505" s="239" t="str">
        <f t="shared" si="755"/>
        <v/>
      </c>
      <c r="CP505" s="239" t="str">
        <f t="shared" si="756"/>
        <v/>
      </c>
      <c r="CQ505" s="239" t="str">
        <f t="shared" si="757"/>
        <v/>
      </c>
      <c r="CR505" s="239" t="str">
        <f t="shared" si="758"/>
        <v/>
      </c>
      <c r="CS505" s="239" t="str">
        <f t="shared" si="759"/>
        <v>2do trimestre</v>
      </c>
      <c r="CT505" s="239" t="str">
        <f t="shared" si="760"/>
        <v/>
      </c>
      <c r="CU505" s="239" t="str">
        <f t="shared" si="761"/>
        <v/>
      </c>
      <c r="CV505" s="239" t="str">
        <f t="shared" si="762"/>
        <v/>
      </c>
      <c r="CW505" s="239" t="str">
        <f t="shared" si="763"/>
        <v/>
      </c>
      <c r="CX505" s="239" t="str">
        <f t="shared" si="764"/>
        <v/>
      </c>
      <c r="CY505" s="239" t="str">
        <f t="shared" si="765"/>
        <v/>
      </c>
      <c r="CZ505" s="239" t="str">
        <f t="shared" si="766"/>
        <v/>
      </c>
      <c r="DA505" s="239" t="str">
        <f t="shared" si="767"/>
        <v/>
      </c>
      <c r="DB505" s="239" t="str">
        <f t="shared" si="768"/>
        <v/>
      </c>
      <c r="DC505" s="239" t="str">
        <f t="shared" si="769"/>
        <v/>
      </c>
      <c r="DD505" s="239" t="str">
        <f t="shared" si="770"/>
        <v/>
      </c>
      <c r="DE505" s="239" t="str">
        <f t="shared" si="771"/>
        <v/>
      </c>
      <c r="DF505" s="239" t="str">
        <f t="shared" si="772"/>
        <v/>
      </c>
      <c r="DG505" s="239" t="str">
        <f t="shared" si="773"/>
        <v/>
      </c>
      <c r="DH505" s="239" t="str">
        <f t="shared" si="774"/>
        <v/>
      </c>
      <c r="DI505" s="239" t="str">
        <f t="shared" si="775"/>
        <v/>
      </c>
      <c r="DJ505" s="239" t="str">
        <f t="shared" si="776"/>
        <v/>
      </c>
      <c r="DK505" s="239" t="str">
        <f t="shared" si="777"/>
        <v/>
      </c>
      <c r="DL505" s="239" t="str">
        <f t="shared" si="778"/>
        <v/>
      </c>
      <c r="DM505" s="239" t="str">
        <f t="shared" si="779"/>
        <v/>
      </c>
      <c r="DN505" s="239" t="str">
        <f t="shared" si="780"/>
        <v/>
      </c>
      <c r="DO505" s="239" t="str">
        <f t="shared" si="781"/>
        <v/>
      </c>
      <c r="DP505" s="239" t="str">
        <f t="shared" si="782"/>
        <v/>
      </c>
    </row>
    <row r="506" spans="1:120" ht="35.25" hidden="1" customHeight="1" x14ac:dyDescent="0.25">
      <c r="A506" s="53" t="s">
        <v>4509</v>
      </c>
      <c r="B506" s="53">
        <v>130</v>
      </c>
      <c r="C506" s="53" t="s">
        <v>58</v>
      </c>
      <c r="D506" s="53" t="s">
        <v>1963</v>
      </c>
      <c r="E506" s="49">
        <v>3</v>
      </c>
      <c r="F506" s="53" t="s">
        <v>2063</v>
      </c>
      <c r="G506" s="53" t="str">
        <f t="shared" si="784"/>
        <v>130-8</v>
      </c>
      <c r="H506" s="53" t="s">
        <v>102</v>
      </c>
      <c r="I506" s="53" t="s">
        <v>76</v>
      </c>
      <c r="J506" s="53" t="s">
        <v>80</v>
      </c>
      <c r="K506" s="53" t="s">
        <v>80</v>
      </c>
      <c r="L506" s="53" t="s">
        <v>80</v>
      </c>
      <c r="M506" s="53" t="s">
        <v>80</v>
      </c>
      <c r="N506" s="53" t="s">
        <v>80</v>
      </c>
      <c r="O506" s="53" t="s">
        <v>80</v>
      </c>
      <c r="P506" s="53" t="s">
        <v>103</v>
      </c>
      <c r="Q506" s="52">
        <v>0</v>
      </c>
      <c r="R506" s="52">
        <f>+Q506*Q504</f>
        <v>0</v>
      </c>
      <c r="S506" s="53">
        <v>1</v>
      </c>
      <c r="T506" s="53" t="s">
        <v>84</v>
      </c>
      <c r="U506" s="53" t="s">
        <v>104</v>
      </c>
      <c r="V506" s="23">
        <v>45075</v>
      </c>
      <c r="W506" s="23">
        <v>45086</v>
      </c>
      <c r="X506" s="53" t="s">
        <v>105</v>
      </c>
      <c r="Y506" s="49" t="s">
        <v>167</v>
      </c>
      <c r="Z506" s="59" t="s">
        <v>100</v>
      </c>
      <c r="AA506" s="60">
        <v>1</v>
      </c>
      <c r="AB506" s="217" t="s">
        <v>1975</v>
      </c>
      <c r="AC506" s="211">
        <v>45086</v>
      </c>
      <c r="AD506" s="60">
        <v>1</v>
      </c>
      <c r="AE506" s="62" t="s">
        <v>2027</v>
      </c>
      <c r="AF506" s="211">
        <v>45086</v>
      </c>
      <c r="AG506" s="60" t="s">
        <v>79</v>
      </c>
      <c r="AH506" s="60">
        <v>1</v>
      </c>
      <c r="AI506" s="52">
        <f t="shared" si="701"/>
        <v>0</v>
      </c>
      <c r="AJ506" s="52"/>
      <c r="AK506" s="52"/>
      <c r="AL506" s="239" t="str">
        <f t="shared" si="720"/>
        <v/>
      </c>
      <c r="AM506" s="239" t="str">
        <f t="shared" si="721"/>
        <v/>
      </c>
      <c r="AN506" s="239" t="str">
        <f t="shared" si="722"/>
        <v/>
      </c>
      <c r="AO506" s="239">
        <f t="shared" si="723"/>
        <v>1</v>
      </c>
      <c r="AP506" s="239" t="str">
        <f t="shared" si="724"/>
        <v/>
      </c>
      <c r="AQ506" s="239" t="str">
        <f t="shared" si="725"/>
        <v/>
      </c>
      <c r="AR506" s="239" t="str">
        <f t="shared" si="726"/>
        <v/>
      </c>
      <c r="AS506" s="239" t="str">
        <f t="shared" si="727"/>
        <v/>
      </c>
      <c r="AT506" s="239" t="str">
        <f t="shared" si="728"/>
        <v/>
      </c>
      <c r="AU506" s="239" t="str">
        <f t="shared" si="702"/>
        <v/>
      </c>
      <c r="AV506" s="239" t="str">
        <f t="shared" si="703"/>
        <v/>
      </c>
      <c r="AW506" s="239" t="str">
        <f t="shared" si="704"/>
        <v/>
      </c>
      <c r="AX506" s="239" t="str">
        <f t="shared" si="705"/>
        <v/>
      </c>
      <c r="AY506" s="239" t="str">
        <f t="shared" si="706"/>
        <v/>
      </c>
      <c r="AZ506" s="239" t="str">
        <f t="shared" si="707"/>
        <v/>
      </c>
      <c r="BA506" s="239" t="str">
        <f t="shared" si="708"/>
        <v/>
      </c>
      <c r="BB506" s="239" t="str">
        <f t="shared" si="709"/>
        <v/>
      </c>
      <c r="BC506" s="239" t="str">
        <f t="shared" si="710"/>
        <v/>
      </c>
      <c r="BD506" s="239" t="str">
        <f t="shared" si="711"/>
        <v/>
      </c>
      <c r="BE506" s="239" t="str">
        <f t="shared" si="712"/>
        <v/>
      </c>
      <c r="BF506" s="239" t="str">
        <f t="shared" si="713"/>
        <v/>
      </c>
      <c r="BG506" s="239" t="str">
        <f t="shared" si="714"/>
        <v/>
      </c>
      <c r="BH506" s="239" t="str">
        <f t="shared" si="715"/>
        <v/>
      </c>
      <c r="BI506" s="239" t="str">
        <f t="shared" si="716"/>
        <v/>
      </c>
      <c r="BJ506" s="239" t="str">
        <f t="shared" si="717"/>
        <v/>
      </c>
      <c r="BK506" s="239" t="str">
        <f t="shared" si="718"/>
        <v/>
      </c>
      <c r="BL506" s="239" t="str">
        <f t="shared" si="719"/>
        <v/>
      </c>
      <c r="BN506" s="239" t="str">
        <f t="shared" si="729"/>
        <v/>
      </c>
      <c r="BO506" s="239" t="str">
        <f t="shared" si="730"/>
        <v/>
      </c>
      <c r="BP506" s="239" t="str">
        <f t="shared" si="731"/>
        <v/>
      </c>
      <c r="BQ506" s="239">
        <f t="shared" si="732"/>
        <v>1</v>
      </c>
      <c r="BR506" s="239" t="str">
        <f t="shared" si="733"/>
        <v/>
      </c>
      <c r="BS506" s="239" t="str">
        <f t="shared" si="734"/>
        <v/>
      </c>
      <c r="BT506" s="239" t="str">
        <f t="shared" si="735"/>
        <v/>
      </c>
      <c r="BU506" s="239" t="str">
        <f t="shared" si="736"/>
        <v/>
      </c>
      <c r="BV506" s="239" t="str">
        <f t="shared" si="737"/>
        <v/>
      </c>
      <c r="BW506" s="239" t="str">
        <f t="shared" si="738"/>
        <v/>
      </c>
      <c r="BX506" s="239" t="str">
        <f t="shared" si="739"/>
        <v/>
      </c>
      <c r="BY506" s="239" t="str">
        <f t="shared" si="740"/>
        <v/>
      </c>
      <c r="BZ506" s="239" t="str">
        <f t="shared" si="741"/>
        <v/>
      </c>
      <c r="CA506" s="239" t="str">
        <f t="shared" si="742"/>
        <v/>
      </c>
      <c r="CB506" s="239" t="str">
        <f t="shared" si="743"/>
        <v/>
      </c>
      <c r="CC506" s="239" t="str">
        <f t="shared" si="744"/>
        <v/>
      </c>
      <c r="CD506" s="239" t="str">
        <f t="shared" si="745"/>
        <v/>
      </c>
      <c r="CE506" s="239" t="str">
        <f t="shared" si="746"/>
        <v/>
      </c>
      <c r="CF506" s="239" t="str">
        <f t="shared" si="747"/>
        <v/>
      </c>
      <c r="CG506" s="239" t="str">
        <f t="shared" si="748"/>
        <v/>
      </c>
      <c r="CH506" s="239" t="str">
        <f t="shared" si="749"/>
        <v/>
      </c>
      <c r="CI506" s="239" t="str">
        <f t="shared" si="750"/>
        <v/>
      </c>
      <c r="CJ506" s="239" t="str">
        <f t="shared" si="751"/>
        <v/>
      </c>
      <c r="CK506" s="239" t="str">
        <f t="shared" si="752"/>
        <v/>
      </c>
      <c r="CL506" s="239" t="str">
        <f t="shared" si="753"/>
        <v/>
      </c>
      <c r="CM506" s="239" t="str">
        <f t="shared" si="754"/>
        <v/>
      </c>
      <c r="CN506" s="239" t="str">
        <f t="shared" si="755"/>
        <v/>
      </c>
      <c r="CP506" s="239" t="str">
        <f t="shared" si="756"/>
        <v/>
      </c>
      <c r="CQ506" s="239" t="str">
        <f t="shared" si="757"/>
        <v/>
      </c>
      <c r="CR506" s="239" t="str">
        <f t="shared" si="758"/>
        <v/>
      </c>
      <c r="CS506" s="239" t="str">
        <f t="shared" si="759"/>
        <v>2do trimestre</v>
      </c>
      <c r="CT506" s="239" t="str">
        <f t="shared" si="760"/>
        <v/>
      </c>
      <c r="CU506" s="239" t="str">
        <f t="shared" si="761"/>
        <v/>
      </c>
      <c r="CV506" s="239" t="str">
        <f t="shared" si="762"/>
        <v/>
      </c>
      <c r="CW506" s="239" t="str">
        <f t="shared" si="763"/>
        <v/>
      </c>
      <c r="CX506" s="239" t="str">
        <f t="shared" si="764"/>
        <v/>
      </c>
      <c r="CY506" s="239" t="str">
        <f t="shared" si="765"/>
        <v/>
      </c>
      <c r="CZ506" s="239" t="str">
        <f t="shared" si="766"/>
        <v/>
      </c>
      <c r="DA506" s="239" t="str">
        <f t="shared" si="767"/>
        <v/>
      </c>
      <c r="DB506" s="239" t="str">
        <f t="shared" si="768"/>
        <v/>
      </c>
      <c r="DC506" s="239" t="str">
        <f t="shared" si="769"/>
        <v/>
      </c>
      <c r="DD506" s="239" t="str">
        <f t="shared" si="770"/>
        <v/>
      </c>
      <c r="DE506" s="239" t="str">
        <f t="shared" si="771"/>
        <v/>
      </c>
      <c r="DF506" s="239" t="str">
        <f t="shared" si="772"/>
        <v/>
      </c>
      <c r="DG506" s="239" t="str">
        <f t="shared" si="773"/>
        <v/>
      </c>
      <c r="DH506" s="239" t="str">
        <f t="shared" si="774"/>
        <v/>
      </c>
      <c r="DI506" s="239" t="str">
        <f t="shared" si="775"/>
        <v/>
      </c>
      <c r="DJ506" s="239" t="str">
        <f t="shared" si="776"/>
        <v/>
      </c>
      <c r="DK506" s="239" t="str">
        <f t="shared" si="777"/>
        <v/>
      </c>
      <c r="DL506" s="239" t="str">
        <f t="shared" si="778"/>
        <v/>
      </c>
      <c r="DM506" s="239" t="str">
        <f t="shared" si="779"/>
        <v/>
      </c>
      <c r="DN506" s="239" t="str">
        <f t="shared" si="780"/>
        <v/>
      </c>
      <c r="DO506" s="239" t="str">
        <f t="shared" si="781"/>
        <v/>
      </c>
      <c r="DP506" s="239" t="str">
        <f t="shared" si="782"/>
        <v/>
      </c>
    </row>
    <row r="507" spans="1:120" ht="35.25" hidden="1" customHeight="1" x14ac:dyDescent="0.25">
      <c r="A507" s="53" t="s">
        <v>4509</v>
      </c>
      <c r="B507" s="53">
        <v>130</v>
      </c>
      <c r="C507" s="53" t="s">
        <v>58</v>
      </c>
      <c r="D507" s="53" t="s">
        <v>1963</v>
      </c>
      <c r="E507" s="49">
        <v>3</v>
      </c>
      <c r="F507" s="53" t="s">
        <v>2064</v>
      </c>
      <c r="G507" s="53" t="str">
        <f t="shared" si="784"/>
        <v>130-8</v>
      </c>
      <c r="H507" s="53" t="s">
        <v>94</v>
      </c>
      <c r="I507" s="53" t="s">
        <v>76</v>
      </c>
      <c r="J507" s="53" t="s">
        <v>80</v>
      </c>
      <c r="K507" s="53" t="s">
        <v>80</v>
      </c>
      <c r="L507" s="53" t="s">
        <v>80</v>
      </c>
      <c r="M507" s="53" t="s">
        <v>80</v>
      </c>
      <c r="N507" s="53" t="s">
        <v>80</v>
      </c>
      <c r="O507" s="53" t="s">
        <v>80</v>
      </c>
      <c r="P507" s="53" t="s">
        <v>109</v>
      </c>
      <c r="Q507" s="52">
        <v>0.2</v>
      </c>
      <c r="R507" s="52">
        <f>+Q507*Q504</f>
        <v>1.0000000000000002E-2</v>
      </c>
      <c r="S507" s="53">
        <v>2</v>
      </c>
      <c r="T507" s="53" t="s">
        <v>84</v>
      </c>
      <c r="U507" s="53" t="s">
        <v>110</v>
      </c>
      <c r="V507" s="23">
        <v>45090</v>
      </c>
      <c r="W507" s="23">
        <v>45121</v>
      </c>
      <c r="X507" s="53" t="s">
        <v>1967</v>
      </c>
      <c r="Y507" s="49" t="s">
        <v>202</v>
      </c>
      <c r="Z507" s="59" t="s">
        <v>100</v>
      </c>
      <c r="AA507" s="60">
        <v>1</v>
      </c>
      <c r="AB507" s="217" t="s">
        <v>2065</v>
      </c>
      <c r="AC507" s="211">
        <v>45121</v>
      </c>
      <c r="AD507" s="60">
        <v>1</v>
      </c>
      <c r="AE507" s="60" t="s">
        <v>386</v>
      </c>
      <c r="AF507" s="211">
        <v>45121</v>
      </c>
      <c r="AG507" s="60" t="s">
        <v>79</v>
      </c>
      <c r="AH507" s="60">
        <v>1</v>
      </c>
      <c r="AI507" s="52">
        <f t="shared" si="701"/>
        <v>1.0000000000000002E-2</v>
      </c>
      <c r="AJ507" s="52">
        <f t="shared" ref="AJ507:AJ510" si="791">+AI507/R507</f>
        <v>1</v>
      </c>
      <c r="AK507" s="52"/>
      <c r="AL507" s="239" t="str">
        <f t="shared" si="720"/>
        <v/>
      </c>
      <c r="AM507" s="239" t="str">
        <f t="shared" si="721"/>
        <v/>
      </c>
      <c r="AN507" s="239" t="str">
        <f t="shared" si="722"/>
        <v/>
      </c>
      <c r="AO507" s="239">
        <f t="shared" si="723"/>
        <v>1</v>
      </c>
      <c r="AP507" s="239" t="str">
        <f t="shared" si="724"/>
        <v/>
      </c>
      <c r="AQ507" s="239" t="str">
        <f t="shared" si="725"/>
        <v/>
      </c>
      <c r="AR507" s="239" t="str">
        <f t="shared" si="726"/>
        <v/>
      </c>
      <c r="AS507" s="239" t="str">
        <f t="shared" si="727"/>
        <v/>
      </c>
      <c r="AT507" s="239" t="str">
        <f t="shared" si="728"/>
        <v/>
      </c>
      <c r="AU507" s="239" t="str">
        <f t="shared" si="702"/>
        <v/>
      </c>
      <c r="AV507" s="239" t="str">
        <f t="shared" si="703"/>
        <v/>
      </c>
      <c r="AW507" s="239" t="str">
        <f t="shared" si="704"/>
        <v/>
      </c>
      <c r="AX507" s="239" t="str">
        <f t="shared" si="705"/>
        <v/>
      </c>
      <c r="AY507" s="239" t="str">
        <f t="shared" si="706"/>
        <v/>
      </c>
      <c r="AZ507" s="239" t="str">
        <f t="shared" si="707"/>
        <v/>
      </c>
      <c r="BA507" s="239" t="str">
        <f t="shared" si="708"/>
        <v/>
      </c>
      <c r="BB507" s="239" t="str">
        <f t="shared" si="709"/>
        <v/>
      </c>
      <c r="BC507" s="239" t="str">
        <f t="shared" si="710"/>
        <v/>
      </c>
      <c r="BD507" s="239" t="str">
        <f t="shared" si="711"/>
        <v/>
      </c>
      <c r="BE507" s="239" t="str">
        <f t="shared" si="712"/>
        <v/>
      </c>
      <c r="BF507" s="239" t="str">
        <f t="shared" si="713"/>
        <v/>
      </c>
      <c r="BG507" s="239" t="str">
        <f t="shared" si="714"/>
        <v/>
      </c>
      <c r="BH507" s="239" t="str">
        <f t="shared" si="715"/>
        <v/>
      </c>
      <c r="BI507" s="239" t="str">
        <f t="shared" si="716"/>
        <v/>
      </c>
      <c r="BJ507" s="239" t="str">
        <f t="shared" si="717"/>
        <v/>
      </c>
      <c r="BK507" s="239" t="str">
        <f t="shared" si="718"/>
        <v/>
      </c>
      <c r="BL507" s="239" t="str">
        <f t="shared" si="719"/>
        <v/>
      </c>
      <c r="BN507" s="239" t="str">
        <f t="shared" si="729"/>
        <v/>
      </c>
      <c r="BO507" s="239" t="str">
        <f t="shared" si="730"/>
        <v/>
      </c>
      <c r="BP507" s="239" t="str">
        <f t="shared" si="731"/>
        <v/>
      </c>
      <c r="BQ507" s="239">
        <f t="shared" si="732"/>
        <v>1</v>
      </c>
      <c r="BR507" s="239" t="str">
        <f t="shared" si="733"/>
        <v/>
      </c>
      <c r="BS507" s="239" t="str">
        <f t="shared" si="734"/>
        <v/>
      </c>
      <c r="BT507" s="239" t="str">
        <f t="shared" si="735"/>
        <v/>
      </c>
      <c r="BU507" s="239" t="str">
        <f t="shared" si="736"/>
        <v/>
      </c>
      <c r="BV507" s="239" t="str">
        <f t="shared" si="737"/>
        <v/>
      </c>
      <c r="BW507" s="239" t="str">
        <f t="shared" si="738"/>
        <v/>
      </c>
      <c r="BX507" s="239" t="str">
        <f t="shared" si="739"/>
        <v/>
      </c>
      <c r="BY507" s="239" t="str">
        <f t="shared" si="740"/>
        <v/>
      </c>
      <c r="BZ507" s="239" t="str">
        <f t="shared" si="741"/>
        <v/>
      </c>
      <c r="CA507" s="239" t="str">
        <f t="shared" si="742"/>
        <v/>
      </c>
      <c r="CB507" s="239" t="str">
        <f t="shared" si="743"/>
        <v/>
      </c>
      <c r="CC507" s="239" t="str">
        <f t="shared" si="744"/>
        <v/>
      </c>
      <c r="CD507" s="239" t="str">
        <f t="shared" si="745"/>
        <v/>
      </c>
      <c r="CE507" s="239" t="str">
        <f t="shared" si="746"/>
        <v/>
      </c>
      <c r="CF507" s="239" t="str">
        <f t="shared" si="747"/>
        <v/>
      </c>
      <c r="CG507" s="239" t="str">
        <f t="shared" si="748"/>
        <v/>
      </c>
      <c r="CH507" s="239" t="str">
        <f t="shared" si="749"/>
        <v/>
      </c>
      <c r="CI507" s="239" t="str">
        <f t="shared" si="750"/>
        <v/>
      </c>
      <c r="CJ507" s="239" t="str">
        <f t="shared" si="751"/>
        <v/>
      </c>
      <c r="CK507" s="239" t="str">
        <f t="shared" si="752"/>
        <v/>
      </c>
      <c r="CL507" s="239" t="str">
        <f t="shared" si="753"/>
        <v/>
      </c>
      <c r="CM507" s="239" t="str">
        <f t="shared" si="754"/>
        <v/>
      </c>
      <c r="CN507" s="239" t="str">
        <f t="shared" si="755"/>
        <v/>
      </c>
      <c r="CP507" s="239" t="str">
        <f t="shared" si="756"/>
        <v/>
      </c>
      <c r="CQ507" s="239" t="str">
        <f t="shared" si="757"/>
        <v/>
      </c>
      <c r="CR507" s="239" t="str">
        <f t="shared" si="758"/>
        <v/>
      </c>
      <c r="CS507" s="239" t="str">
        <f t="shared" si="759"/>
        <v>3er Trimestre</v>
      </c>
      <c r="CT507" s="239" t="str">
        <f t="shared" si="760"/>
        <v/>
      </c>
      <c r="CU507" s="239" t="str">
        <f t="shared" si="761"/>
        <v/>
      </c>
      <c r="CV507" s="239" t="str">
        <f t="shared" si="762"/>
        <v/>
      </c>
      <c r="CW507" s="239" t="str">
        <f t="shared" si="763"/>
        <v/>
      </c>
      <c r="CX507" s="239" t="str">
        <f t="shared" si="764"/>
        <v/>
      </c>
      <c r="CY507" s="239" t="str">
        <f t="shared" si="765"/>
        <v/>
      </c>
      <c r="CZ507" s="239" t="str">
        <f t="shared" si="766"/>
        <v/>
      </c>
      <c r="DA507" s="239" t="str">
        <f t="shared" si="767"/>
        <v/>
      </c>
      <c r="DB507" s="239" t="str">
        <f t="shared" si="768"/>
        <v/>
      </c>
      <c r="DC507" s="239" t="str">
        <f t="shared" si="769"/>
        <v/>
      </c>
      <c r="DD507" s="239" t="str">
        <f t="shared" si="770"/>
        <v/>
      </c>
      <c r="DE507" s="239" t="str">
        <f t="shared" si="771"/>
        <v/>
      </c>
      <c r="DF507" s="239" t="str">
        <f t="shared" si="772"/>
        <v/>
      </c>
      <c r="DG507" s="239" t="str">
        <f t="shared" si="773"/>
        <v/>
      </c>
      <c r="DH507" s="239" t="str">
        <f t="shared" si="774"/>
        <v/>
      </c>
      <c r="DI507" s="239" t="str">
        <f t="shared" si="775"/>
        <v/>
      </c>
      <c r="DJ507" s="239" t="str">
        <f t="shared" si="776"/>
        <v/>
      </c>
      <c r="DK507" s="239" t="str">
        <f t="shared" si="777"/>
        <v/>
      </c>
      <c r="DL507" s="239" t="str">
        <f t="shared" si="778"/>
        <v/>
      </c>
      <c r="DM507" s="239" t="str">
        <f t="shared" si="779"/>
        <v/>
      </c>
      <c r="DN507" s="239" t="str">
        <f t="shared" si="780"/>
        <v/>
      </c>
      <c r="DO507" s="239" t="str">
        <f t="shared" si="781"/>
        <v/>
      </c>
      <c r="DP507" s="239" t="str">
        <f t="shared" si="782"/>
        <v/>
      </c>
    </row>
    <row r="508" spans="1:120" ht="35.25" hidden="1" customHeight="1" x14ac:dyDescent="0.25">
      <c r="A508" s="53" t="s">
        <v>4509</v>
      </c>
      <c r="B508" s="53">
        <v>130</v>
      </c>
      <c r="C508" s="53" t="s">
        <v>58</v>
      </c>
      <c r="D508" s="53" t="s">
        <v>1963</v>
      </c>
      <c r="E508" s="49">
        <v>3</v>
      </c>
      <c r="F508" s="53" t="s">
        <v>2066</v>
      </c>
      <c r="G508" s="53" t="str">
        <f t="shared" si="784"/>
        <v>130-8</v>
      </c>
      <c r="H508" s="53" t="s">
        <v>94</v>
      </c>
      <c r="I508" s="53" t="s">
        <v>76</v>
      </c>
      <c r="J508" s="53" t="s">
        <v>80</v>
      </c>
      <c r="K508" s="53" t="s">
        <v>80</v>
      </c>
      <c r="L508" s="53" t="s">
        <v>80</v>
      </c>
      <c r="M508" s="53" t="s">
        <v>80</v>
      </c>
      <c r="N508" s="53" t="s">
        <v>80</v>
      </c>
      <c r="O508" s="53" t="s">
        <v>80</v>
      </c>
      <c r="P508" s="53" t="s">
        <v>114</v>
      </c>
      <c r="Q508" s="52">
        <v>0.43</v>
      </c>
      <c r="R508" s="52">
        <f>+Q508*Q504</f>
        <v>2.1500000000000002E-2</v>
      </c>
      <c r="S508" s="53">
        <v>4</v>
      </c>
      <c r="T508" s="53" t="s">
        <v>84</v>
      </c>
      <c r="U508" s="53" t="s">
        <v>115</v>
      </c>
      <c r="V508" s="23">
        <v>45124</v>
      </c>
      <c r="W508" s="23">
        <v>45191</v>
      </c>
      <c r="X508" s="53" t="s">
        <v>1967</v>
      </c>
      <c r="Y508" s="49" t="s">
        <v>202</v>
      </c>
      <c r="Z508" s="59" t="s">
        <v>100</v>
      </c>
      <c r="AA508" s="60">
        <v>1</v>
      </c>
      <c r="AB508" s="217" t="s">
        <v>1981</v>
      </c>
      <c r="AC508" s="211">
        <v>45191</v>
      </c>
      <c r="AD508" s="60">
        <v>1</v>
      </c>
      <c r="AE508" s="60" t="s">
        <v>386</v>
      </c>
      <c r="AF508" s="211">
        <v>45191</v>
      </c>
      <c r="AG508" s="60" t="s">
        <v>79</v>
      </c>
      <c r="AH508" s="60">
        <v>1</v>
      </c>
      <c r="AI508" s="52">
        <f t="shared" si="701"/>
        <v>2.1500000000000002E-2</v>
      </c>
      <c r="AJ508" s="52">
        <f t="shared" si="791"/>
        <v>1</v>
      </c>
      <c r="AK508" s="52"/>
      <c r="AL508" s="239" t="str">
        <f t="shared" si="720"/>
        <v/>
      </c>
      <c r="AM508" s="239" t="str">
        <f t="shared" si="721"/>
        <v/>
      </c>
      <c r="AN508" s="239" t="str">
        <f t="shared" si="722"/>
        <v/>
      </c>
      <c r="AO508" s="239">
        <f t="shared" si="723"/>
        <v>1</v>
      </c>
      <c r="AP508" s="239" t="str">
        <f t="shared" si="724"/>
        <v/>
      </c>
      <c r="AQ508" s="239" t="str">
        <f t="shared" si="725"/>
        <v/>
      </c>
      <c r="AR508" s="239" t="str">
        <f t="shared" si="726"/>
        <v/>
      </c>
      <c r="AS508" s="239" t="str">
        <f t="shared" si="727"/>
        <v/>
      </c>
      <c r="AT508" s="239" t="str">
        <f t="shared" si="728"/>
        <v/>
      </c>
      <c r="AU508" s="239" t="str">
        <f t="shared" si="702"/>
        <v/>
      </c>
      <c r="AV508" s="239" t="str">
        <f t="shared" si="703"/>
        <v/>
      </c>
      <c r="AW508" s="239" t="str">
        <f t="shared" si="704"/>
        <v/>
      </c>
      <c r="AX508" s="239" t="str">
        <f t="shared" si="705"/>
        <v/>
      </c>
      <c r="AY508" s="239" t="str">
        <f t="shared" si="706"/>
        <v/>
      </c>
      <c r="AZ508" s="239" t="str">
        <f t="shared" si="707"/>
        <v/>
      </c>
      <c r="BA508" s="239" t="str">
        <f t="shared" si="708"/>
        <v/>
      </c>
      <c r="BB508" s="239" t="str">
        <f t="shared" si="709"/>
        <v/>
      </c>
      <c r="BC508" s="239" t="str">
        <f t="shared" si="710"/>
        <v/>
      </c>
      <c r="BD508" s="239" t="str">
        <f t="shared" si="711"/>
        <v/>
      </c>
      <c r="BE508" s="239" t="str">
        <f t="shared" si="712"/>
        <v/>
      </c>
      <c r="BF508" s="239" t="str">
        <f t="shared" si="713"/>
        <v/>
      </c>
      <c r="BG508" s="239" t="str">
        <f t="shared" si="714"/>
        <v/>
      </c>
      <c r="BH508" s="239" t="str">
        <f t="shared" si="715"/>
        <v/>
      </c>
      <c r="BI508" s="239" t="str">
        <f t="shared" si="716"/>
        <v/>
      </c>
      <c r="BJ508" s="239" t="str">
        <f t="shared" si="717"/>
        <v/>
      </c>
      <c r="BK508" s="239" t="str">
        <f t="shared" si="718"/>
        <v/>
      </c>
      <c r="BL508" s="239" t="str">
        <f t="shared" si="719"/>
        <v/>
      </c>
      <c r="BN508" s="239" t="str">
        <f t="shared" si="729"/>
        <v/>
      </c>
      <c r="BO508" s="239" t="str">
        <f t="shared" si="730"/>
        <v/>
      </c>
      <c r="BP508" s="239" t="str">
        <f t="shared" si="731"/>
        <v/>
      </c>
      <c r="BQ508" s="239">
        <f t="shared" si="732"/>
        <v>1</v>
      </c>
      <c r="BR508" s="239" t="str">
        <f t="shared" si="733"/>
        <v/>
      </c>
      <c r="BS508" s="239" t="str">
        <f t="shared" si="734"/>
        <v/>
      </c>
      <c r="BT508" s="239" t="str">
        <f t="shared" si="735"/>
        <v/>
      </c>
      <c r="BU508" s="239" t="str">
        <f t="shared" si="736"/>
        <v/>
      </c>
      <c r="BV508" s="239" t="str">
        <f t="shared" si="737"/>
        <v/>
      </c>
      <c r="BW508" s="239" t="str">
        <f t="shared" si="738"/>
        <v/>
      </c>
      <c r="BX508" s="239" t="str">
        <f t="shared" si="739"/>
        <v/>
      </c>
      <c r="BY508" s="239" t="str">
        <f t="shared" si="740"/>
        <v/>
      </c>
      <c r="BZ508" s="239" t="str">
        <f t="shared" si="741"/>
        <v/>
      </c>
      <c r="CA508" s="239" t="str">
        <f t="shared" si="742"/>
        <v/>
      </c>
      <c r="CB508" s="239" t="str">
        <f t="shared" si="743"/>
        <v/>
      </c>
      <c r="CC508" s="239" t="str">
        <f t="shared" si="744"/>
        <v/>
      </c>
      <c r="CD508" s="239" t="str">
        <f t="shared" si="745"/>
        <v/>
      </c>
      <c r="CE508" s="239" t="str">
        <f t="shared" si="746"/>
        <v/>
      </c>
      <c r="CF508" s="239" t="str">
        <f t="shared" si="747"/>
        <v/>
      </c>
      <c r="CG508" s="239" t="str">
        <f t="shared" si="748"/>
        <v/>
      </c>
      <c r="CH508" s="239" t="str">
        <f t="shared" si="749"/>
        <v/>
      </c>
      <c r="CI508" s="239" t="str">
        <f t="shared" si="750"/>
        <v/>
      </c>
      <c r="CJ508" s="239" t="str">
        <f t="shared" si="751"/>
        <v/>
      </c>
      <c r="CK508" s="239" t="str">
        <f t="shared" si="752"/>
        <v/>
      </c>
      <c r="CL508" s="239" t="str">
        <f t="shared" si="753"/>
        <v/>
      </c>
      <c r="CM508" s="239" t="str">
        <f t="shared" si="754"/>
        <v/>
      </c>
      <c r="CN508" s="239" t="str">
        <f t="shared" si="755"/>
        <v/>
      </c>
      <c r="CP508" s="239" t="str">
        <f t="shared" si="756"/>
        <v/>
      </c>
      <c r="CQ508" s="239" t="str">
        <f t="shared" si="757"/>
        <v/>
      </c>
      <c r="CR508" s="239" t="str">
        <f t="shared" si="758"/>
        <v/>
      </c>
      <c r="CS508" s="239" t="str">
        <f t="shared" si="759"/>
        <v>3er Trimestre</v>
      </c>
      <c r="CT508" s="239" t="str">
        <f t="shared" si="760"/>
        <v/>
      </c>
      <c r="CU508" s="239" t="str">
        <f t="shared" si="761"/>
        <v/>
      </c>
      <c r="CV508" s="239" t="str">
        <f t="shared" si="762"/>
        <v/>
      </c>
      <c r="CW508" s="239" t="str">
        <f t="shared" si="763"/>
        <v/>
      </c>
      <c r="CX508" s="239" t="str">
        <f t="shared" si="764"/>
        <v/>
      </c>
      <c r="CY508" s="239" t="str">
        <f t="shared" si="765"/>
        <v/>
      </c>
      <c r="CZ508" s="239" t="str">
        <f t="shared" si="766"/>
        <v/>
      </c>
      <c r="DA508" s="239" t="str">
        <f t="shared" si="767"/>
        <v/>
      </c>
      <c r="DB508" s="239" t="str">
        <f t="shared" si="768"/>
        <v/>
      </c>
      <c r="DC508" s="239" t="str">
        <f t="shared" si="769"/>
        <v/>
      </c>
      <c r="DD508" s="239" t="str">
        <f t="shared" si="770"/>
        <v/>
      </c>
      <c r="DE508" s="239" t="str">
        <f t="shared" si="771"/>
        <v/>
      </c>
      <c r="DF508" s="239" t="str">
        <f t="shared" si="772"/>
        <v/>
      </c>
      <c r="DG508" s="239" t="str">
        <f t="shared" si="773"/>
        <v/>
      </c>
      <c r="DH508" s="239" t="str">
        <f t="shared" si="774"/>
        <v/>
      </c>
      <c r="DI508" s="239" t="str">
        <f t="shared" si="775"/>
        <v/>
      </c>
      <c r="DJ508" s="239" t="str">
        <f t="shared" si="776"/>
        <v/>
      </c>
      <c r="DK508" s="239" t="str">
        <f t="shared" si="777"/>
        <v/>
      </c>
      <c r="DL508" s="239" t="str">
        <f t="shared" si="778"/>
        <v/>
      </c>
      <c r="DM508" s="239" t="str">
        <f t="shared" si="779"/>
        <v/>
      </c>
      <c r="DN508" s="239" t="str">
        <f t="shared" si="780"/>
        <v/>
      </c>
      <c r="DO508" s="239" t="str">
        <f t="shared" si="781"/>
        <v/>
      </c>
      <c r="DP508" s="239" t="str">
        <f t="shared" si="782"/>
        <v/>
      </c>
    </row>
    <row r="509" spans="1:120" ht="35.25" hidden="1" customHeight="1" x14ac:dyDescent="0.25">
      <c r="A509" s="53" t="s">
        <v>4509</v>
      </c>
      <c r="B509" s="53">
        <v>130</v>
      </c>
      <c r="C509" s="53" t="s">
        <v>58</v>
      </c>
      <c r="D509" s="53" t="s">
        <v>1963</v>
      </c>
      <c r="E509" s="49">
        <v>3</v>
      </c>
      <c r="F509" s="53" t="s">
        <v>2067</v>
      </c>
      <c r="G509" s="53" t="str">
        <f t="shared" si="784"/>
        <v>130-8</v>
      </c>
      <c r="H509" s="53" t="s">
        <v>94</v>
      </c>
      <c r="I509" s="53" t="s">
        <v>76</v>
      </c>
      <c r="J509" s="53" t="s">
        <v>80</v>
      </c>
      <c r="K509" s="53" t="s">
        <v>80</v>
      </c>
      <c r="L509" s="53" t="s">
        <v>80</v>
      </c>
      <c r="M509" s="53" t="s">
        <v>80</v>
      </c>
      <c r="N509" s="53" t="s">
        <v>80</v>
      </c>
      <c r="O509" s="53" t="s">
        <v>80</v>
      </c>
      <c r="P509" s="53" t="s">
        <v>119</v>
      </c>
      <c r="Q509" s="52">
        <v>0.12</v>
      </c>
      <c r="R509" s="52">
        <f>+Q509*Q504</f>
        <v>6.0000000000000001E-3</v>
      </c>
      <c r="S509" s="53">
        <v>2</v>
      </c>
      <c r="T509" s="53" t="s">
        <v>84</v>
      </c>
      <c r="U509" s="53" t="s">
        <v>96</v>
      </c>
      <c r="V509" s="23">
        <v>45194</v>
      </c>
      <c r="W509" s="23">
        <v>45212</v>
      </c>
      <c r="X509" s="53" t="s">
        <v>1967</v>
      </c>
      <c r="Y509" s="49" t="s">
        <v>87</v>
      </c>
      <c r="Z509" s="59" t="s">
        <v>100</v>
      </c>
      <c r="AA509" s="52">
        <v>1</v>
      </c>
      <c r="AB509" s="200" t="s">
        <v>2068</v>
      </c>
      <c r="AC509" s="202">
        <v>45212</v>
      </c>
      <c r="AD509" s="52">
        <v>1</v>
      </c>
      <c r="AE509" s="200" t="s">
        <v>1984</v>
      </c>
      <c r="AF509" s="202">
        <v>45212</v>
      </c>
      <c r="AG509" s="52" t="s">
        <v>125</v>
      </c>
      <c r="AH509" s="52">
        <v>0.95</v>
      </c>
      <c r="AI509" s="52">
        <f t="shared" si="701"/>
        <v>6.0000000000000001E-3</v>
      </c>
      <c r="AJ509" s="52">
        <f t="shared" si="791"/>
        <v>1</v>
      </c>
      <c r="AK509" s="52"/>
      <c r="AL509" s="239" t="str">
        <f t="shared" si="720"/>
        <v/>
      </c>
      <c r="AM509" s="239" t="str">
        <f t="shared" si="721"/>
        <v/>
      </c>
      <c r="AN509" s="239" t="str">
        <f t="shared" si="722"/>
        <v/>
      </c>
      <c r="AO509" s="239">
        <f t="shared" si="723"/>
        <v>1</v>
      </c>
      <c r="AP509" s="239" t="str">
        <f t="shared" si="724"/>
        <v/>
      </c>
      <c r="AQ509" s="239" t="str">
        <f t="shared" si="725"/>
        <v/>
      </c>
      <c r="AR509" s="239" t="str">
        <f t="shared" si="726"/>
        <v/>
      </c>
      <c r="AS509" s="239" t="str">
        <f t="shared" si="727"/>
        <v/>
      </c>
      <c r="AT509" s="239" t="str">
        <f t="shared" si="728"/>
        <v/>
      </c>
      <c r="AU509" s="239" t="str">
        <f t="shared" si="702"/>
        <v/>
      </c>
      <c r="AV509" s="239" t="str">
        <f t="shared" si="703"/>
        <v/>
      </c>
      <c r="AW509" s="239" t="str">
        <f t="shared" si="704"/>
        <v/>
      </c>
      <c r="AX509" s="239" t="str">
        <f t="shared" si="705"/>
        <v/>
      </c>
      <c r="AY509" s="239" t="str">
        <f t="shared" si="706"/>
        <v/>
      </c>
      <c r="AZ509" s="239" t="str">
        <f t="shared" si="707"/>
        <v/>
      </c>
      <c r="BA509" s="239" t="str">
        <f t="shared" si="708"/>
        <v/>
      </c>
      <c r="BB509" s="239" t="str">
        <f t="shared" si="709"/>
        <v/>
      </c>
      <c r="BC509" s="239" t="str">
        <f t="shared" si="710"/>
        <v/>
      </c>
      <c r="BD509" s="239" t="str">
        <f t="shared" si="711"/>
        <v/>
      </c>
      <c r="BE509" s="239" t="str">
        <f t="shared" si="712"/>
        <v/>
      </c>
      <c r="BF509" s="239" t="str">
        <f t="shared" si="713"/>
        <v/>
      </c>
      <c r="BG509" s="239" t="str">
        <f t="shared" si="714"/>
        <v/>
      </c>
      <c r="BH509" s="239" t="str">
        <f t="shared" si="715"/>
        <v/>
      </c>
      <c r="BI509" s="239" t="str">
        <f t="shared" si="716"/>
        <v/>
      </c>
      <c r="BJ509" s="239" t="str">
        <f t="shared" si="717"/>
        <v/>
      </c>
      <c r="BK509" s="239" t="str">
        <f t="shared" si="718"/>
        <v/>
      </c>
      <c r="BL509" s="239" t="str">
        <f t="shared" si="719"/>
        <v/>
      </c>
      <c r="BN509" s="239" t="str">
        <f t="shared" si="729"/>
        <v/>
      </c>
      <c r="BO509" s="239" t="str">
        <f t="shared" si="730"/>
        <v/>
      </c>
      <c r="BP509" s="239" t="str">
        <f t="shared" si="731"/>
        <v/>
      </c>
      <c r="BQ509" s="239">
        <f t="shared" si="732"/>
        <v>0.95</v>
      </c>
      <c r="BR509" s="239" t="str">
        <f t="shared" si="733"/>
        <v/>
      </c>
      <c r="BS509" s="239" t="str">
        <f t="shared" si="734"/>
        <v/>
      </c>
      <c r="BT509" s="239" t="str">
        <f t="shared" si="735"/>
        <v/>
      </c>
      <c r="BU509" s="239" t="str">
        <f t="shared" si="736"/>
        <v/>
      </c>
      <c r="BV509" s="239" t="str">
        <f t="shared" si="737"/>
        <v/>
      </c>
      <c r="BW509" s="239" t="str">
        <f t="shared" si="738"/>
        <v/>
      </c>
      <c r="BX509" s="239" t="str">
        <f t="shared" si="739"/>
        <v/>
      </c>
      <c r="BY509" s="239" t="str">
        <f t="shared" si="740"/>
        <v/>
      </c>
      <c r="BZ509" s="239" t="str">
        <f t="shared" si="741"/>
        <v/>
      </c>
      <c r="CA509" s="239" t="str">
        <f t="shared" si="742"/>
        <v/>
      </c>
      <c r="CB509" s="239" t="str">
        <f t="shared" si="743"/>
        <v/>
      </c>
      <c r="CC509" s="239" t="str">
        <f t="shared" si="744"/>
        <v/>
      </c>
      <c r="CD509" s="239" t="str">
        <f t="shared" si="745"/>
        <v/>
      </c>
      <c r="CE509" s="239" t="str">
        <f t="shared" si="746"/>
        <v/>
      </c>
      <c r="CF509" s="239" t="str">
        <f t="shared" si="747"/>
        <v/>
      </c>
      <c r="CG509" s="239" t="str">
        <f t="shared" si="748"/>
        <v/>
      </c>
      <c r="CH509" s="239" t="str">
        <f t="shared" si="749"/>
        <v/>
      </c>
      <c r="CI509" s="239" t="str">
        <f t="shared" si="750"/>
        <v/>
      </c>
      <c r="CJ509" s="239" t="str">
        <f t="shared" si="751"/>
        <v/>
      </c>
      <c r="CK509" s="239" t="str">
        <f t="shared" si="752"/>
        <v/>
      </c>
      <c r="CL509" s="239" t="str">
        <f t="shared" si="753"/>
        <v/>
      </c>
      <c r="CM509" s="239" t="str">
        <f t="shared" si="754"/>
        <v/>
      </c>
      <c r="CN509" s="239" t="str">
        <f t="shared" si="755"/>
        <v/>
      </c>
      <c r="CP509" s="239" t="str">
        <f t="shared" si="756"/>
        <v/>
      </c>
      <c r="CQ509" s="239" t="str">
        <f t="shared" si="757"/>
        <v/>
      </c>
      <c r="CR509" s="239" t="str">
        <f t="shared" si="758"/>
        <v/>
      </c>
      <c r="CS509" s="239" t="str">
        <f t="shared" si="759"/>
        <v>4to Trimestre</v>
      </c>
      <c r="CT509" s="239" t="str">
        <f t="shared" si="760"/>
        <v/>
      </c>
      <c r="CU509" s="239" t="str">
        <f t="shared" si="761"/>
        <v/>
      </c>
      <c r="CV509" s="239" t="str">
        <f t="shared" si="762"/>
        <v/>
      </c>
      <c r="CW509" s="239" t="str">
        <f t="shared" si="763"/>
        <v/>
      </c>
      <c r="CX509" s="239" t="str">
        <f t="shared" si="764"/>
        <v/>
      </c>
      <c r="CY509" s="239" t="str">
        <f t="shared" si="765"/>
        <v/>
      </c>
      <c r="CZ509" s="239" t="str">
        <f t="shared" si="766"/>
        <v/>
      </c>
      <c r="DA509" s="239" t="str">
        <f t="shared" si="767"/>
        <v/>
      </c>
      <c r="DB509" s="239" t="str">
        <f t="shared" si="768"/>
        <v/>
      </c>
      <c r="DC509" s="239" t="str">
        <f t="shared" si="769"/>
        <v/>
      </c>
      <c r="DD509" s="239" t="str">
        <f t="shared" si="770"/>
        <v/>
      </c>
      <c r="DE509" s="239" t="str">
        <f t="shared" si="771"/>
        <v/>
      </c>
      <c r="DF509" s="239" t="str">
        <f t="shared" si="772"/>
        <v/>
      </c>
      <c r="DG509" s="239" t="str">
        <f t="shared" si="773"/>
        <v/>
      </c>
      <c r="DH509" s="239" t="str">
        <f t="shared" si="774"/>
        <v/>
      </c>
      <c r="DI509" s="239" t="str">
        <f t="shared" si="775"/>
        <v/>
      </c>
      <c r="DJ509" s="239" t="str">
        <f t="shared" si="776"/>
        <v/>
      </c>
      <c r="DK509" s="239" t="str">
        <f t="shared" si="777"/>
        <v/>
      </c>
      <c r="DL509" s="239" t="str">
        <f t="shared" si="778"/>
        <v/>
      </c>
      <c r="DM509" s="239" t="str">
        <f t="shared" si="779"/>
        <v/>
      </c>
      <c r="DN509" s="239" t="str">
        <f t="shared" si="780"/>
        <v/>
      </c>
      <c r="DO509" s="239" t="str">
        <f t="shared" si="781"/>
        <v/>
      </c>
      <c r="DP509" s="239" t="str">
        <f t="shared" si="782"/>
        <v/>
      </c>
    </row>
    <row r="510" spans="1:120" ht="35.25" hidden="1" customHeight="1" x14ac:dyDescent="0.25">
      <c r="A510" s="53" t="s">
        <v>4509</v>
      </c>
      <c r="B510" s="53">
        <v>130</v>
      </c>
      <c r="C510" s="53" t="s">
        <v>58</v>
      </c>
      <c r="D510" s="53" t="s">
        <v>1963</v>
      </c>
      <c r="E510" s="49">
        <v>3</v>
      </c>
      <c r="F510" s="53" t="s">
        <v>2069</v>
      </c>
      <c r="G510" s="53" t="str">
        <f t="shared" si="784"/>
        <v>130-8</v>
      </c>
      <c r="H510" s="53" t="s">
        <v>94</v>
      </c>
      <c r="I510" s="53" t="s">
        <v>76</v>
      </c>
      <c r="J510" s="53" t="s">
        <v>80</v>
      </c>
      <c r="K510" s="53" t="s">
        <v>80</v>
      </c>
      <c r="L510" s="53" t="s">
        <v>80</v>
      </c>
      <c r="M510" s="53" t="s">
        <v>80</v>
      </c>
      <c r="N510" s="53" t="s">
        <v>80</v>
      </c>
      <c r="O510" s="53" t="s">
        <v>80</v>
      </c>
      <c r="P510" s="53" t="s">
        <v>613</v>
      </c>
      <c r="Q510" s="52">
        <v>0.09</v>
      </c>
      <c r="R510" s="52">
        <f>+Q510*Q504</f>
        <v>4.4999999999999997E-3</v>
      </c>
      <c r="S510" s="53">
        <v>2</v>
      </c>
      <c r="T510" s="53" t="s">
        <v>84</v>
      </c>
      <c r="U510" s="53" t="s">
        <v>96</v>
      </c>
      <c r="V510" s="23">
        <v>45216</v>
      </c>
      <c r="W510" s="23">
        <v>45230</v>
      </c>
      <c r="X510" s="53" t="s">
        <v>1967</v>
      </c>
      <c r="Y510" s="49" t="s">
        <v>87</v>
      </c>
      <c r="Z510" s="59" t="s">
        <v>100</v>
      </c>
      <c r="AA510" s="52">
        <v>1</v>
      </c>
      <c r="AB510" s="200" t="s">
        <v>1968</v>
      </c>
      <c r="AC510" s="202">
        <v>45230</v>
      </c>
      <c r="AD510" s="52">
        <v>1</v>
      </c>
      <c r="AE510" s="200" t="s">
        <v>1984</v>
      </c>
      <c r="AF510" s="202">
        <v>45230</v>
      </c>
      <c r="AG510" s="52" t="s">
        <v>125</v>
      </c>
      <c r="AH510" s="52">
        <v>0.95</v>
      </c>
      <c r="AI510" s="52">
        <f t="shared" si="701"/>
        <v>4.4999999999999997E-3</v>
      </c>
      <c r="AJ510" s="52">
        <f t="shared" si="791"/>
        <v>1</v>
      </c>
      <c r="AK510" s="52"/>
      <c r="AL510" s="239" t="str">
        <f t="shared" si="720"/>
        <v/>
      </c>
      <c r="AM510" s="239" t="str">
        <f t="shared" si="721"/>
        <v/>
      </c>
      <c r="AN510" s="239" t="str">
        <f t="shared" si="722"/>
        <v/>
      </c>
      <c r="AO510" s="239">
        <f t="shared" si="723"/>
        <v>1</v>
      </c>
      <c r="AP510" s="239" t="str">
        <f t="shared" si="724"/>
        <v/>
      </c>
      <c r="AQ510" s="239" t="str">
        <f t="shared" si="725"/>
        <v/>
      </c>
      <c r="AR510" s="239" t="str">
        <f t="shared" si="726"/>
        <v/>
      </c>
      <c r="AS510" s="239" t="str">
        <f t="shared" si="727"/>
        <v/>
      </c>
      <c r="AT510" s="239" t="str">
        <f t="shared" si="728"/>
        <v/>
      </c>
      <c r="AU510" s="239" t="str">
        <f t="shared" si="702"/>
        <v/>
      </c>
      <c r="AV510" s="239" t="str">
        <f t="shared" si="703"/>
        <v/>
      </c>
      <c r="AW510" s="239" t="str">
        <f t="shared" si="704"/>
        <v/>
      </c>
      <c r="AX510" s="239" t="str">
        <f t="shared" si="705"/>
        <v/>
      </c>
      <c r="AY510" s="239" t="str">
        <f t="shared" si="706"/>
        <v/>
      </c>
      <c r="AZ510" s="239" t="str">
        <f t="shared" si="707"/>
        <v/>
      </c>
      <c r="BA510" s="239" t="str">
        <f t="shared" si="708"/>
        <v/>
      </c>
      <c r="BB510" s="239" t="str">
        <f t="shared" si="709"/>
        <v/>
      </c>
      <c r="BC510" s="239" t="str">
        <f t="shared" si="710"/>
        <v/>
      </c>
      <c r="BD510" s="239" t="str">
        <f t="shared" si="711"/>
        <v/>
      </c>
      <c r="BE510" s="239" t="str">
        <f t="shared" si="712"/>
        <v/>
      </c>
      <c r="BF510" s="239" t="str">
        <f t="shared" si="713"/>
        <v/>
      </c>
      <c r="BG510" s="239" t="str">
        <f t="shared" si="714"/>
        <v/>
      </c>
      <c r="BH510" s="239" t="str">
        <f t="shared" si="715"/>
        <v/>
      </c>
      <c r="BI510" s="239" t="str">
        <f t="shared" si="716"/>
        <v/>
      </c>
      <c r="BJ510" s="239" t="str">
        <f t="shared" si="717"/>
        <v/>
      </c>
      <c r="BK510" s="239" t="str">
        <f t="shared" si="718"/>
        <v/>
      </c>
      <c r="BL510" s="239" t="str">
        <f t="shared" si="719"/>
        <v/>
      </c>
      <c r="BN510" s="239" t="str">
        <f t="shared" si="729"/>
        <v/>
      </c>
      <c r="BO510" s="239" t="str">
        <f t="shared" si="730"/>
        <v/>
      </c>
      <c r="BP510" s="239" t="str">
        <f t="shared" si="731"/>
        <v/>
      </c>
      <c r="BQ510" s="239">
        <f t="shared" si="732"/>
        <v>0.95</v>
      </c>
      <c r="BR510" s="239" t="str">
        <f t="shared" si="733"/>
        <v/>
      </c>
      <c r="BS510" s="239" t="str">
        <f t="shared" si="734"/>
        <v/>
      </c>
      <c r="BT510" s="239" t="str">
        <f t="shared" si="735"/>
        <v/>
      </c>
      <c r="BU510" s="239" t="str">
        <f t="shared" si="736"/>
        <v/>
      </c>
      <c r="BV510" s="239" t="str">
        <f t="shared" si="737"/>
        <v/>
      </c>
      <c r="BW510" s="239" t="str">
        <f t="shared" si="738"/>
        <v/>
      </c>
      <c r="BX510" s="239" t="str">
        <f t="shared" si="739"/>
        <v/>
      </c>
      <c r="BY510" s="239" t="str">
        <f t="shared" si="740"/>
        <v/>
      </c>
      <c r="BZ510" s="239" t="str">
        <f t="shared" si="741"/>
        <v/>
      </c>
      <c r="CA510" s="239" t="str">
        <f t="shared" si="742"/>
        <v/>
      </c>
      <c r="CB510" s="239" t="str">
        <f t="shared" si="743"/>
        <v/>
      </c>
      <c r="CC510" s="239" t="str">
        <f t="shared" si="744"/>
        <v/>
      </c>
      <c r="CD510" s="239" t="str">
        <f t="shared" si="745"/>
        <v/>
      </c>
      <c r="CE510" s="239" t="str">
        <f t="shared" si="746"/>
        <v/>
      </c>
      <c r="CF510" s="239" t="str">
        <f t="shared" si="747"/>
        <v/>
      </c>
      <c r="CG510" s="239" t="str">
        <f t="shared" si="748"/>
        <v/>
      </c>
      <c r="CH510" s="239" t="str">
        <f t="shared" si="749"/>
        <v/>
      </c>
      <c r="CI510" s="239" t="str">
        <f t="shared" si="750"/>
        <v/>
      </c>
      <c r="CJ510" s="239" t="str">
        <f t="shared" si="751"/>
        <v/>
      </c>
      <c r="CK510" s="239" t="str">
        <f t="shared" si="752"/>
        <v/>
      </c>
      <c r="CL510" s="239" t="str">
        <f t="shared" si="753"/>
        <v/>
      </c>
      <c r="CM510" s="239" t="str">
        <f t="shared" si="754"/>
        <v/>
      </c>
      <c r="CN510" s="239" t="str">
        <f t="shared" si="755"/>
        <v/>
      </c>
      <c r="CP510" s="239" t="str">
        <f t="shared" si="756"/>
        <v/>
      </c>
      <c r="CQ510" s="239" t="str">
        <f t="shared" si="757"/>
        <v/>
      </c>
      <c r="CR510" s="239" t="str">
        <f t="shared" si="758"/>
        <v/>
      </c>
      <c r="CS510" s="239" t="str">
        <f t="shared" si="759"/>
        <v>4to Trimestre</v>
      </c>
      <c r="CT510" s="239" t="str">
        <f t="shared" si="760"/>
        <v/>
      </c>
      <c r="CU510" s="239" t="str">
        <f t="shared" si="761"/>
        <v/>
      </c>
      <c r="CV510" s="239" t="str">
        <f t="shared" si="762"/>
        <v/>
      </c>
      <c r="CW510" s="239" t="str">
        <f t="shared" si="763"/>
        <v/>
      </c>
      <c r="CX510" s="239" t="str">
        <f t="shared" si="764"/>
        <v/>
      </c>
      <c r="CY510" s="239" t="str">
        <f t="shared" si="765"/>
        <v/>
      </c>
      <c r="CZ510" s="239" t="str">
        <f t="shared" si="766"/>
        <v/>
      </c>
      <c r="DA510" s="239" t="str">
        <f t="shared" si="767"/>
        <v/>
      </c>
      <c r="DB510" s="239" t="str">
        <f t="shared" si="768"/>
        <v/>
      </c>
      <c r="DC510" s="239" t="str">
        <f t="shared" si="769"/>
        <v/>
      </c>
      <c r="DD510" s="239" t="str">
        <f t="shared" si="770"/>
        <v/>
      </c>
      <c r="DE510" s="239" t="str">
        <f t="shared" si="771"/>
        <v/>
      </c>
      <c r="DF510" s="239" t="str">
        <f t="shared" si="772"/>
        <v/>
      </c>
      <c r="DG510" s="239" t="str">
        <f t="shared" si="773"/>
        <v/>
      </c>
      <c r="DH510" s="239" t="str">
        <f t="shared" si="774"/>
        <v/>
      </c>
      <c r="DI510" s="239" t="str">
        <f t="shared" si="775"/>
        <v/>
      </c>
      <c r="DJ510" s="239" t="str">
        <f t="shared" si="776"/>
        <v/>
      </c>
      <c r="DK510" s="239" t="str">
        <f t="shared" si="777"/>
        <v/>
      </c>
      <c r="DL510" s="239" t="str">
        <f t="shared" si="778"/>
        <v/>
      </c>
      <c r="DM510" s="239" t="str">
        <f t="shared" si="779"/>
        <v/>
      </c>
      <c r="DN510" s="239" t="str">
        <f t="shared" si="780"/>
        <v/>
      </c>
      <c r="DO510" s="239" t="str">
        <f t="shared" si="781"/>
        <v/>
      </c>
      <c r="DP510" s="239" t="str">
        <f t="shared" si="782"/>
        <v/>
      </c>
    </row>
    <row r="511" spans="1:120" ht="35.25" hidden="1" customHeight="1" x14ac:dyDescent="0.25">
      <c r="A511" s="63" t="s">
        <v>4509</v>
      </c>
      <c r="B511" s="63">
        <v>130</v>
      </c>
      <c r="C511" s="63" t="s">
        <v>58</v>
      </c>
      <c r="D511" s="63" t="s">
        <v>1963</v>
      </c>
      <c r="E511" s="49">
        <v>3</v>
      </c>
      <c r="F511" s="63" t="s">
        <v>2070</v>
      </c>
      <c r="G511" s="63" t="str">
        <f t="shared" si="784"/>
        <v>130-9</v>
      </c>
      <c r="H511" s="63" t="s">
        <v>155</v>
      </c>
      <c r="I511" s="63" t="s">
        <v>155</v>
      </c>
      <c r="J511" s="63" t="s">
        <v>80</v>
      </c>
      <c r="K511" s="63" t="s">
        <v>80</v>
      </c>
      <c r="L511" s="63" t="s">
        <v>80</v>
      </c>
      <c r="M511" s="63" t="s">
        <v>80</v>
      </c>
      <c r="N511" s="63" t="s">
        <v>80</v>
      </c>
      <c r="O511" s="63" t="s">
        <v>80</v>
      </c>
      <c r="P511" s="63" t="s">
        <v>156</v>
      </c>
      <c r="Q511" s="64">
        <v>1</v>
      </c>
      <c r="R511" s="64"/>
      <c r="S511" s="65">
        <f>SUBTOTAL(9,S512:S515)</f>
        <v>6</v>
      </c>
      <c r="T511" s="63" t="s">
        <v>84</v>
      </c>
      <c r="U511" s="63" t="s">
        <v>162</v>
      </c>
      <c r="V511" s="66">
        <v>44927</v>
      </c>
      <c r="W511" s="66">
        <v>45290</v>
      </c>
      <c r="X511" s="63" t="s">
        <v>2071</v>
      </c>
      <c r="Y511" s="49" t="s">
        <v>87</v>
      </c>
      <c r="Z511" s="63" t="s">
        <v>89</v>
      </c>
      <c r="AA511" s="119">
        <f>VLOOKUP(B511,RANKING!$C$15:$K$47,5,0)</f>
        <v>1</v>
      </c>
      <c r="AB511" s="23" t="str">
        <f>VLOOKUP(B511,RANKING!$C$15:$N$47,12,0)</f>
        <v xml:space="preserve">La ficha del Dirección  Financiera ejecutó al 100,00% las actividades programadas en otras fichas </v>
      </c>
      <c r="AC511" s="23">
        <v>45291</v>
      </c>
      <c r="AD511" s="119">
        <f>VLOOKUP(B511,RANKING!$C$15:$K$47,5,0)</f>
        <v>1</v>
      </c>
      <c r="AE511" s="23" t="str">
        <f>+AB511</f>
        <v xml:space="preserve">La ficha del Dirección  Financiera ejecutó al 100,00% las actividades programadas en otras fichas </v>
      </c>
      <c r="AF511" s="23">
        <v>45291</v>
      </c>
      <c r="AG511" s="406" t="s">
        <v>79</v>
      </c>
      <c r="AH511" s="119">
        <f>VLOOKUP(B511,RANKING!$C$15:$K$47,6,0)</f>
        <v>1</v>
      </c>
      <c r="AI511" s="119">
        <f>AD511*Q511</f>
        <v>1</v>
      </c>
      <c r="AJ511" s="52"/>
      <c r="AK511" s="52"/>
      <c r="AL511" s="239" t="str">
        <f t="shared" si="720"/>
        <v/>
      </c>
      <c r="AM511" s="239" t="str">
        <f t="shared" si="721"/>
        <v/>
      </c>
      <c r="AN511" s="239" t="str">
        <f t="shared" si="722"/>
        <v/>
      </c>
      <c r="AO511" s="239" t="str">
        <f t="shared" si="723"/>
        <v/>
      </c>
      <c r="AP511" s="239" t="str">
        <f t="shared" si="724"/>
        <v/>
      </c>
      <c r="AQ511" s="239" t="str">
        <f t="shared" si="725"/>
        <v/>
      </c>
      <c r="AR511" s="239" t="str">
        <f t="shared" si="726"/>
        <v/>
      </c>
      <c r="AS511" s="239" t="str">
        <f t="shared" si="727"/>
        <v/>
      </c>
      <c r="AT511" s="239" t="str">
        <f t="shared" si="728"/>
        <v/>
      </c>
      <c r="AU511" s="239" t="str">
        <f t="shared" si="702"/>
        <v/>
      </c>
      <c r="AV511" s="239" t="str">
        <f t="shared" si="703"/>
        <v/>
      </c>
      <c r="AW511" s="239" t="str">
        <f t="shared" si="704"/>
        <v/>
      </c>
      <c r="AX511" s="239" t="str">
        <f t="shared" si="705"/>
        <v/>
      </c>
      <c r="AY511" s="239" t="str">
        <f t="shared" si="706"/>
        <v/>
      </c>
      <c r="AZ511" s="239" t="str">
        <f t="shared" si="707"/>
        <v/>
      </c>
      <c r="BA511" s="239" t="str">
        <f t="shared" si="708"/>
        <v/>
      </c>
      <c r="BB511" s="239" t="str">
        <f t="shared" si="709"/>
        <v/>
      </c>
      <c r="BC511" s="239" t="str">
        <f t="shared" si="710"/>
        <v/>
      </c>
      <c r="BD511" s="239" t="str">
        <f t="shared" si="711"/>
        <v/>
      </c>
      <c r="BE511" s="239" t="str">
        <f t="shared" si="712"/>
        <v/>
      </c>
      <c r="BF511" s="239" t="str">
        <f t="shared" si="713"/>
        <v/>
      </c>
      <c r="BG511" s="239" t="str">
        <f t="shared" si="714"/>
        <v/>
      </c>
      <c r="BH511" s="239" t="str">
        <f t="shared" si="715"/>
        <v/>
      </c>
      <c r="BI511" s="239" t="str">
        <f t="shared" si="716"/>
        <v/>
      </c>
      <c r="BJ511" s="239" t="str">
        <f t="shared" si="717"/>
        <v/>
      </c>
      <c r="BK511" s="239" t="str">
        <f t="shared" si="718"/>
        <v/>
      </c>
      <c r="BL511" s="239" t="str">
        <f t="shared" si="719"/>
        <v/>
      </c>
      <c r="BN511" s="239" t="str">
        <f t="shared" si="729"/>
        <v/>
      </c>
      <c r="BO511" s="239" t="str">
        <f t="shared" si="730"/>
        <v/>
      </c>
      <c r="BP511" s="239" t="str">
        <f t="shared" si="731"/>
        <v/>
      </c>
      <c r="BQ511" s="239" t="str">
        <f t="shared" si="732"/>
        <v/>
      </c>
      <c r="BR511" s="239" t="str">
        <f t="shared" si="733"/>
        <v/>
      </c>
      <c r="BS511" s="239" t="str">
        <f t="shared" si="734"/>
        <v/>
      </c>
      <c r="BT511" s="239" t="str">
        <f t="shared" si="735"/>
        <v/>
      </c>
      <c r="BU511" s="239" t="str">
        <f t="shared" si="736"/>
        <v/>
      </c>
      <c r="BV511" s="239" t="str">
        <f t="shared" si="737"/>
        <v/>
      </c>
      <c r="BW511" s="239" t="str">
        <f t="shared" si="738"/>
        <v/>
      </c>
      <c r="BX511" s="239" t="str">
        <f t="shared" si="739"/>
        <v/>
      </c>
      <c r="BY511" s="239" t="str">
        <f t="shared" si="740"/>
        <v/>
      </c>
      <c r="BZ511" s="239" t="str">
        <f t="shared" si="741"/>
        <v/>
      </c>
      <c r="CA511" s="239" t="str">
        <f t="shared" si="742"/>
        <v/>
      </c>
      <c r="CB511" s="239" t="str">
        <f t="shared" si="743"/>
        <v/>
      </c>
      <c r="CC511" s="239" t="str">
        <f t="shared" si="744"/>
        <v/>
      </c>
      <c r="CD511" s="239" t="str">
        <f t="shared" si="745"/>
        <v/>
      </c>
      <c r="CE511" s="239" t="str">
        <f t="shared" si="746"/>
        <v/>
      </c>
      <c r="CF511" s="239" t="str">
        <f t="shared" si="747"/>
        <v/>
      </c>
      <c r="CG511" s="239" t="str">
        <f t="shared" si="748"/>
        <v/>
      </c>
      <c r="CH511" s="239" t="str">
        <f t="shared" si="749"/>
        <v/>
      </c>
      <c r="CI511" s="239" t="str">
        <f t="shared" si="750"/>
        <v/>
      </c>
      <c r="CJ511" s="239" t="str">
        <f t="shared" si="751"/>
        <v/>
      </c>
      <c r="CK511" s="239" t="str">
        <f t="shared" si="752"/>
        <v/>
      </c>
      <c r="CL511" s="239" t="str">
        <f t="shared" si="753"/>
        <v/>
      </c>
      <c r="CM511" s="239" t="str">
        <f t="shared" si="754"/>
        <v/>
      </c>
      <c r="CN511" s="239" t="str">
        <f t="shared" si="755"/>
        <v/>
      </c>
      <c r="CP511" s="239" t="str">
        <f t="shared" si="756"/>
        <v/>
      </c>
      <c r="CQ511" s="239" t="str">
        <f t="shared" si="757"/>
        <v/>
      </c>
      <c r="CR511" s="239" t="str">
        <f t="shared" si="758"/>
        <v/>
      </c>
      <c r="CS511" s="239" t="str">
        <f t="shared" si="759"/>
        <v/>
      </c>
      <c r="CT511" s="239" t="str">
        <f t="shared" si="760"/>
        <v/>
      </c>
      <c r="CU511" s="239" t="str">
        <f t="shared" si="761"/>
        <v/>
      </c>
      <c r="CV511" s="239" t="str">
        <f t="shared" si="762"/>
        <v/>
      </c>
      <c r="CW511" s="239" t="str">
        <f t="shared" si="763"/>
        <v/>
      </c>
      <c r="CX511" s="239" t="str">
        <f t="shared" si="764"/>
        <v/>
      </c>
      <c r="CY511" s="239" t="str">
        <f t="shared" si="765"/>
        <v/>
      </c>
      <c r="CZ511" s="239" t="str">
        <f t="shared" si="766"/>
        <v/>
      </c>
      <c r="DA511" s="239" t="str">
        <f t="shared" si="767"/>
        <v/>
      </c>
      <c r="DB511" s="239" t="str">
        <f t="shared" si="768"/>
        <v/>
      </c>
      <c r="DC511" s="239" t="str">
        <f t="shared" si="769"/>
        <v/>
      </c>
      <c r="DD511" s="239" t="str">
        <f t="shared" si="770"/>
        <v/>
      </c>
      <c r="DE511" s="239" t="str">
        <f t="shared" si="771"/>
        <v/>
      </c>
      <c r="DF511" s="239" t="str">
        <f t="shared" si="772"/>
        <v/>
      </c>
      <c r="DG511" s="239" t="str">
        <f t="shared" si="773"/>
        <v/>
      </c>
      <c r="DH511" s="239" t="str">
        <f t="shared" si="774"/>
        <v/>
      </c>
      <c r="DI511" s="239" t="str">
        <f t="shared" si="775"/>
        <v/>
      </c>
      <c r="DJ511" s="239" t="str">
        <f t="shared" si="776"/>
        <v/>
      </c>
      <c r="DK511" s="239" t="str">
        <f t="shared" si="777"/>
        <v/>
      </c>
      <c r="DL511" s="239" t="str">
        <f t="shared" si="778"/>
        <v/>
      </c>
      <c r="DM511" s="239" t="str">
        <f t="shared" si="779"/>
        <v/>
      </c>
      <c r="DN511" s="239" t="str">
        <f t="shared" si="780"/>
        <v/>
      </c>
      <c r="DO511" s="239" t="str">
        <f t="shared" si="781"/>
        <v/>
      </c>
      <c r="DP511" s="239" t="str">
        <f t="shared" si="782"/>
        <v/>
      </c>
    </row>
    <row r="512" spans="1:120" ht="35.25" hidden="1" customHeight="1" x14ac:dyDescent="0.25">
      <c r="A512" s="53" t="s">
        <v>4509</v>
      </c>
      <c r="B512" s="53">
        <v>130</v>
      </c>
      <c r="C512" s="53" t="s">
        <v>58</v>
      </c>
      <c r="D512" s="53" t="s">
        <v>1963</v>
      </c>
      <c r="E512" s="49">
        <v>3</v>
      </c>
      <c r="F512" s="53" t="s">
        <v>2072</v>
      </c>
      <c r="G512" s="53" t="str">
        <f t="shared" si="784"/>
        <v>130-9</v>
      </c>
      <c r="H512" s="53" t="s">
        <v>159</v>
      </c>
      <c r="I512" s="53" t="s">
        <v>160</v>
      </c>
      <c r="J512" s="53" t="s">
        <v>80</v>
      </c>
      <c r="K512" s="53" t="s">
        <v>80</v>
      </c>
      <c r="L512" s="53" t="s">
        <v>80</v>
      </c>
      <c r="M512" s="53" t="s">
        <v>80</v>
      </c>
      <c r="N512" s="53" t="s">
        <v>80</v>
      </c>
      <c r="O512" s="53" t="s">
        <v>80</v>
      </c>
      <c r="P512" s="53" t="s">
        <v>161</v>
      </c>
      <c r="Q512" s="52">
        <f>+R512</f>
        <v>0.83333333333333337</v>
      </c>
      <c r="R512" s="52">
        <f>+S512/$S$511</f>
        <v>0.83333333333333337</v>
      </c>
      <c r="S512" s="67">
        <f>+[35]COMPARTIDAS!AQ186</f>
        <v>5</v>
      </c>
      <c r="T512" s="53" t="s">
        <v>84</v>
      </c>
      <c r="U512" s="63" t="s">
        <v>162</v>
      </c>
      <c r="V512" s="23">
        <v>44927</v>
      </c>
      <c r="W512" s="23">
        <v>45016</v>
      </c>
      <c r="X512" s="53" t="s">
        <v>2071</v>
      </c>
      <c r="Y512" s="49" t="s">
        <v>97</v>
      </c>
      <c r="Z512" s="59" t="s">
        <v>100</v>
      </c>
      <c r="AA512" s="60">
        <v>1</v>
      </c>
      <c r="AB512" s="62" t="s">
        <v>2073</v>
      </c>
      <c r="AC512" s="62">
        <v>45016</v>
      </c>
      <c r="AD512" s="60">
        <v>1</v>
      </c>
      <c r="AE512" s="62" t="s">
        <v>230</v>
      </c>
      <c r="AF512" s="62">
        <v>45016</v>
      </c>
      <c r="AG512" s="60" t="s">
        <v>79</v>
      </c>
      <c r="AH512" s="60">
        <v>1</v>
      </c>
      <c r="AI512" s="52">
        <f t="shared" si="701"/>
        <v>0.83333333333333337</v>
      </c>
      <c r="AJ512" s="52"/>
      <c r="AK512" s="52"/>
      <c r="AL512" s="239" t="str">
        <f t="shared" si="720"/>
        <v/>
      </c>
      <c r="AM512" s="239" t="str">
        <f t="shared" si="721"/>
        <v/>
      </c>
      <c r="AN512" s="239" t="str">
        <f t="shared" si="722"/>
        <v/>
      </c>
      <c r="AO512" s="239" t="str">
        <f t="shared" si="723"/>
        <v/>
      </c>
      <c r="AP512" s="239" t="str">
        <f t="shared" si="724"/>
        <v/>
      </c>
      <c r="AQ512" s="239" t="str">
        <f t="shared" si="725"/>
        <v/>
      </c>
      <c r="AR512" s="239" t="str">
        <f t="shared" si="726"/>
        <v/>
      </c>
      <c r="AS512" s="239" t="str">
        <f t="shared" si="727"/>
        <v/>
      </c>
      <c r="AT512" s="239" t="str">
        <f t="shared" si="728"/>
        <v/>
      </c>
      <c r="AU512" s="239" t="str">
        <f t="shared" si="702"/>
        <v/>
      </c>
      <c r="AV512" s="239" t="str">
        <f t="shared" si="703"/>
        <v/>
      </c>
      <c r="AW512" s="239" t="str">
        <f t="shared" si="704"/>
        <v/>
      </c>
      <c r="AX512" s="239" t="str">
        <f t="shared" si="705"/>
        <v/>
      </c>
      <c r="AY512" s="239" t="str">
        <f t="shared" si="706"/>
        <v/>
      </c>
      <c r="AZ512" s="239" t="str">
        <f t="shared" si="707"/>
        <v/>
      </c>
      <c r="BA512" s="239" t="str">
        <f t="shared" si="708"/>
        <v/>
      </c>
      <c r="BB512" s="239" t="str">
        <f t="shared" si="709"/>
        <v/>
      </c>
      <c r="BC512" s="239" t="str">
        <f t="shared" si="710"/>
        <v/>
      </c>
      <c r="BD512" s="239" t="str">
        <f t="shared" si="711"/>
        <v/>
      </c>
      <c r="BE512" s="239" t="str">
        <f t="shared" si="712"/>
        <v/>
      </c>
      <c r="BF512" s="239" t="str">
        <f t="shared" si="713"/>
        <v/>
      </c>
      <c r="BG512" s="239" t="str">
        <f t="shared" si="714"/>
        <v/>
      </c>
      <c r="BH512" s="239" t="str">
        <f t="shared" si="715"/>
        <v/>
      </c>
      <c r="BI512" s="239" t="str">
        <f t="shared" si="716"/>
        <v/>
      </c>
      <c r="BJ512" s="239" t="str">
        <f t="shared" si="717"/>
        <v/>
      </c>
      <c r="BK512" s="239" t="str">
        <f t="shared" si="718"/>
        <v/>
      </c>
      <c r="BL512" s="239" t="str">
        <f t="shared" si="719"/>
        <v/>
      </c>
      <c r="BN512" s="239" t="str">
        <f t="shared" si="729"/>
        <v/>
      </c>
      <c r="BO512" s="239" t="str">
        <f t="shared" si="730"/>
        <v/>
      </c>
      <c r="BP512" s="239" t="str">
        <f t="shared" si="731"/>
        <v/>
      </c>
      <c r="BQ512" s="239" t="str">
        <f t="shared" si="732"/>
        <v/>
      </c>
      <c r="BR512" s="239" t="str">
        <f t="shared" si="733"/>
        <v/>
      </c>
      <c r="BS512" s="239" t="str">
        <f t="shared" si="734"/>
        <v/>
      </c>
      <c r="BT512" s="239" t="str">
        <f t="shared" si="735"/>
        <v/>
      </c>
      <c r="BU512" s="239" t="str">
        <f t="shared" si="736"/>
        <v/>
      </c>
      <c r="BV512" s="239" t="str">
        <f t="shared" si="737"/>
        <v/>
      </c>
      <c r="BW512" s="239" t="str">
        <f t="shared" si="738"/>
        <v/>
      </c>
      <c r="BX512" s="239" t="str">
        <f t="shared" si="739"/>
        <v/>
      </c>
      <c r="BY512" s="239" t="str">
        <f t="shared" si="740"/>
        <v/>
      </c>
      <c r="BZ512" s="239" t="str">
        <f t="shared" si="741"/>
        <v/>
      </c>
      <c r="CA512" s="239" t="str">
        <f t="shared" si="742"/>
        <v/>
      </c>
      <c r="CB512" s="239" t="str">
        <f t="shared" si="743"/>
        <v/>
      </c>
      <c r="CC512" s="239" t="str">
        <f t="shared" si="744"/>
        <v/>
      </c>
      <c r="CD512" s="239" t="str">
        <f t="shared" si="745"/>
        <v/>
      </c>
      <c r="CE512" s="239" t="str">
        <f t="shared" si="746"/>
        <v/>
      </c>
      <c r="CF512" s="239" t="str">
        <f t="shared" si="747"/>
        <v/>
      </c>
      <c r="CG512" s="239" t="str">
        <f t="shared" si="748"/>
        <v/>
      </c>
      <c r="CH512" s="239" t="str">
        <f t="shared" si="749"/>
        <v/>
      </c>
      <c r="CI512" s="239" t="str">
        <f t="shared" si="750"/>
        <v/>
      </c>
      <c r="CJ512" s="239" t="str">
        <f t="shared" si="751"/>
        <v/>
      </c>
      <c r="CK512" s="239" t="str">
        <f t="shared" si="752"/>
        <v/>
      </c>
      <c r="CL512" s="239" t="str">
        <f t="shared" si="753"/>
        <v/>
      </c>
      <c r="CM512" s="239" t="str">
        <f t="shared" si="754"/>
        <v/>
      </c>
      <c r="CN512" s="239" t="str">
        <f t="shared" si="755"/>
        <v/>
      </c>
      <c r="CP512" s="239" t="str">
        <f t="shared" si="756"/>
        <v/>
      </c>
      <c r="CQ512" s="239" t="str">
        <f t="shared" si="757"/>
        <v/>
      </c>
      <c r="CR512" s="239" t="str">
        <f t="shared" si="758"/>
        <v/>
      </c>
      <c r="CS512" s="239" t="str">
        <f t="shared" si="759"/>
        <v/>
      </c>
      <c r="CT512" s="239" t="str">
        <f t="shared" si="760"/>
        <v/>
      </c>
      <c r="CU512" s="239" t="str">
        <f t="shared" si="761"/>
        <v/>
      </c>
      <c r="CV512" s="239" t="str">
        <f t="shared" si="762"/>
        <v/>
      </c>
      <c r="CW512" s="239" t="str">
        <f t="shared" si="763"/>
        <v/>
      </c>
      <c r="CX512" s="239" t="str">
        <f t="shared" si="764"/>
        <v/>
      </c>
      <c r="CY512" s="239" t="str">
        <f t="shared" si="765"/>
        <v/>
      </c>
      <c r="CZ512" s="239" t="str">
        <f t="shared" si="766"/>
        <v/>
      </c>
      <c r="DA512" s="239" t="str">
        <f t="shared" si="767"/>
        <v/>
      </c>
      <c r="DB512" s="239" t="str">
        <f t="shared" si="768"/>
        <v/>
      </c>
      <c r="DC512" s="239" t="str">
        <f t="shared" si="769"/>
        <v/>
      </c>
      <c r="DD512" s="239" t="str">
        <f t="shared" si="770"/>
        <v/>
      </c>
      <c r="DE512" s="239" t="str">
        <f t="shared" si="771"/>
        <v/>
      </c>
      <c r="DF512" s="239" t="str">
        <f t="shared" si="772"/>
        <v/>
      </c>
      <c r="DG512" s="239" t="str">
        <f t="shared" si="773"/>
        <v/>
      </c>
      <c r="DH512" s="239" t="str">
        <f t="shared" si="774"/>
        <v/>
      </c>
      <c r="DI512" s="239" t="str">
        <f t="shared" si="775"/>
        <v/>
      </c>
      <c r="DJ512" s="239" t="str">
        <f t="shared" si="776"/>
        <v/>
      </c>
      <c r="DK512" s="239" t="str">
        <f t="shared" si="777"/>
        <v/>
      </c>
      <c r="DL512" s="239" t="str">
        <f t="shared" si="778"/>
        <v/>
      </c>
      <c r="DM512" s="239" t="str">
        <f t="shared" si="779"/>
        <v/>
      </c>
      <c r="DN512" s="239" t="str">
        <f t="shared" si="780"/>
        <v/>
      </c>
      <c r="DO512" s="239" t="str">
        <f t="shared" si="781"/>
        <v/>
      </c>
      <c r="DP512" s="239" t="str">
        <f t="shared" si="782"/>
        <v/>
      </c>
    </row>
    <row r="513" spans="1:120" ht="35.25" hidden="1" customHeight="1" x14ac:dyDescent="0.25">
      <c r="A513" s="53" t="s">
        <v>4509</v>
      </c>
      <c r="B513" s="53">
        <v>130</v>
      </c>
      <c r="C513" s="53" t="s">
        <v>58</v>
      </c>
      <c r="D513" s="53" t="s">
        <v>1963</v>
      </c>
      <c r="E513" s="49">
        <v>3</v>
      </c>
      <c r="F513" s="53" t="s">
        <v>2074</v>
      </c>
      <c r="G513" s="53" t="str">
        <f t="shared" si="784"/>
        <v>130-9</v>
      </c>
      <c r="H513" s="53" t="s">
        <v>165</v>
      </c>
      <c r="I513" s="53" t="s">
        <v>160</v>
      </c>
      <c r="J513" s="53" t="s">
        <v>80</v>
      </c>
      <c r="K513" s="53" t="s">
        <v>80</v>
      </c>
      <c r="L513" s="53" t="s">
        <v>80</v>
      </c>
      <c r="M513" s="53" t="s">
        <v>80</v>
      </c>
      <c r="N513" s="53" t="s">
        <v>80</v>
      </c>
      <c r="O513" s="53" t="s">
        <v>80</v>
      </c>
      <c r="P513" s="53" t="s">
        <v>166</v>
      </c>
      <c r="Q513" s="52">
        <f>+R513</f>
        <v>0.33333333333333331</v>
      </c>
      <c r="R513" s="52">
        <f>+S513/$S$511</f>
        <v>0.33333333333333331</v>
      </c>
      <c r="S513" s="67">
        <f>+[35]COMPARTIDAS!AQ187</f>
        <v>2</v>
      </c>
      <c r="T513" s="53" t="s">
        <v>84</v>
      </c>
      <c r="U513" s="63" t="s">
        <v>162</v>
      </c>
      <c r="V513" s="23">
        <v>45017</v>
      </c>
      <c r="W513" s="23">
        <v>45107</v>
      </c>
      <c r="X513" s="53" t="s">
        <v>2071</v>
      </c>
      <c r="Y513" s="49" t="s">
        <v>167</v>
      </c>
      <c r="Z513" s="59" t="s">
        <v>100</v>
      </c>
      <c r="AA513" s="60">
        <v>1</v>
      </c>
      <c r="AB513" s="62" t="s">
        <v>233</v>
      </c>
      <c r="AC513" s="62">
        <v>45107</v>
      </c>
      <c r="AD513" s="60">
        <v>1</v>
      </c>
      <c r="AE513" s="62" t="s">
        <v>233</v>
      </c>
      <c r="AF513" s="62">
        <v>45107</v>
      </c>
      <c r="AG513" s="60" t="s">
        <v>79</v>
      </c>
      <c r="AH513" s="60">
        <v>1</v>
      </c>
      <c r="AI513" s="52">
        <f t="shared" si="701"/>
        <v>0.33333333333333331</v>
      </c>
      <c r="AJ513" s="52"/>
      <c r="AK513" s="52"/>
      <c r="AL513" s="239" t="str">
        <f t="shared" si="720"/>
        <v/>
      </c>
      <c r="AM513" s="239" t="str">
        <f t="shared" si="721"/>
        <v/>
      </c>
      <c r="AN513" s="239" t="str">
        <f t="shared" si="722"/>
        <v/>
      </c>
      <c r="AO513" s="239" t="str">
        <f t="shared" si="723"/>
        <v/>
      </c>
      <c r="AP513" s="239" t="str">
        <f t="shared" si="724"/>
        <v/>
      </c>
      <c r="AQ513" s="239" t="str">
        <f t="shared" si="725"/>
        <v/>
      </c>
      <c r="AR513" s="239" t="str">
        <f t="shared" si="726"/>
        <v/>
      </c>
      <c r="AS513" s="239" t="str">
        <f t="shared" si="727"/>
        <v/>
      </c>
      <c r="AT513" s="239" t="str">
        <f t="shared" si="728"/>
        <v/>
      </c>
      <c r="AU513" s="239" t="str">
        <f t="shared" si="702"/>
        <v/>
      </c>
      <c r="AV513" s="239" t="str">
        <f t="shared" si="703"/>
        <v/>
      </c>
      <c r="AW513" s="239" t="str">
        <f t="shared" si="704"/>
        <v/>
      </c>
      <c r="AX513" s="239" t="str">
        <f t="shared" si="705"/>
        <v/>
      </c>
      <c r="AY513" s="239" t="str">
        <f t="shared" si="706"/>
        <v/>
      </c>
      <c r="AZ513" s="239" t="str">
        <f t="shared" si="707"/>
        <v/>
      </c>
      <c r="BA513" s="239" t="str">
        <f t="shared" si="708"/>
        <v/>
      </c>
      <c r="BB513" s="239" t="str">
        <f t="shared" si="709"/>
        <v/>
      </c>
      <c r="BC513" s="239" t="str">
        <f t="shared" si="710"/>
        <v/>
      </c>
      <c r="BD513" s="239" t="str">
        <f t="shared" si="711"/>
        <v/>
      </c>
      <c r="BE513" s="239" t="str">
        <f t="shared" si="712"/>
        <v/>
      </c>
      <c r="BF513" s="239" t="str">
        <f t="shared" si="713"/>
        <v/>
      </c>
      <c r="BG513" s="239" t="str">
        <f t="shared" si="714"/>
        <v/>
      </c>
      <c r="BH513" s="239" t="str">
        <f t="shared" si="715"/>
        <v/>
      </c>
      <c r="BI513" s="239" t="str">
        <f t="shared" si="716"/>
        <v/>
      </c>
      <c r="BJ513" s="239" t="str">
        <f t="shared" si="717"/>
        <v/>
      </c>
      <c r="BK513" s="239" t="str">
        <f t="shared" si="718"/>
        <v/>
      </c>
      <c r="BL513" s="239" t="str">
        <f t="shared" si="719"/>
        <v/>
      </c>
      <c r="BN513" s="239" t="str">
        <f t="shared" si="729"/>
        <v/>
      </c>
      <c r="BO513" s="239" t="str">
        <f t="shared" si="730"/>
        <v/>
      </c>
      <c r="BP513" s="239" t="str">
        <f t="shared" si="731"/>
        <v/>
      </c>
      <c r="BQ513" s="239" t="str">
        <f t="shared" si="732"/>
        <v/>
      </c>
      <c r="BR513" s="239" t="str">
        <f t="shared" si="733"/>
        <v/>
      </c>
      <c r="BS513" s="239" t="str">
        <f t="shared" si="734"/>
        <v/>
      </c>
      <c r="BT513" s="239" t="str">
        <f t="shared" si="735"/>
        <v/>
      </c>
      <c r="BU513" s="239" t="str">
        <f t="shared" si="736"/>
        <v/>
      </c>
      <c r="BV513" s="239" t="str">
        <f t="shared" si="737"/>
        <v/>
      </c>
      <c r="BW513" s="239" t="str">
        <f t="shared" si="738"/>
        <v/>
      </c>
      <c r="BX513" s="239" t="str">
        <f t="shared" si="739"/>
        <v/>
      </c>
      <c r="BY513" s="239" t="str">
        <f t="shared" si="740"/>
        <v/>
      </c>
      <c r="BZ513" s="239" t="str">
        <f t="shared" si="741"/>
        <v/>
      </c>
      <c r="CA513" s="239" t="str">
        <f t="shared" si="742"/>
        <v/>
      </c>
      <c r="CB513" s="239" t="str">
        <f t="shared" si="743"/>
        <v/>
      </c>
      <c r="CC513" s="239" t="str">
        <f t="shared" si="744"/>
        <v/>
      </c>
      <c r="CD513" s="239" t="str">
        <f t="shared" si="745"/>
        <v/>
      </c>
      <c r="CE513" s="239" t="str">
        <f t="shared" si="746"/>
        <v/>
      </c>
      <c r="CF513" s="239" t="str">
        <f t="shared" si="747"/>
        <v/>
      </c>
      <c r="CG513" s="239" t="str">
        <f t="shared" si="748"/>
        <v/>
      </c>
      <c r="CH513" s="239" t="str">
        <f t="shared" si="749"/>
        <v/>
      </c>
      <c r="CI513" s="239" t="str">
        <f t="shared" si="750"/>
        <v/>
      </c>
      <c r="CJ513" s="239" t="str">
        <f t="shared" si="751"/>
        <v/>
      </c>
      <c r="CK513" s="239" t="str">
        <f t="shared" si="752"/>
        <v/>
      </c>
      <c r="CL513" s="239" t="str">
        <f t="shared" si="753"/>
        <v/>
      </c>
      <c r="CM513" s="239" t="str">
        <f t="shared" si="754"/>
        <v/>
      </c>
      <c r="CN513" s="239" t="str">
        <f t="shared" si="755"/>
        <v/>
      </c>
      <c r="CP513" s="239" t="str">
        <f t="shared" si="756"/>
        <v/>
      </c>
      <c r="CQ513" s="239" t="str">
        <f t="shared" si="757"/>
        <v/>
      </c>
      <c r="CR513" s="239" t="str">
        <f t="shared" si="758"/>
        <v/>
      </c>
      <c r="CS513" s="239" t="str">
        <f t="shared" si="759"/>
        <v/>
      </c>
      <c r="CT513" s="239" t="str">
        <f t="shared" si="760"/>
        <v/>
      </c>
      <c r="CU513" s="239" t="str">
        <f t="shared" si="761"/>
        <v/>
      </c>
      <c r="CV513" s="239" t="str">
        <f t="shared" si="762"/>
        <v/>
      </c>
      <c r="CW513" s="239" t="str">
        <f t="shared" si="763"/>
        <v/>
      </c>
      <c r="CX513" s="239" t="str">
        <f t="shared" si="764"/>
        <v/>
      </c>
      <c r="CY513" s="239" t="str">
        <f t="shared" si="765"/>
        <v/>
      </c>
      <c r="CZ513" s="239" t="str">
        <f t="shared" si="766"/>
        <v/>
      </c>
      <c r="DA513" s="239" t="str">
        <f t="shared" si="767"/>
        <v/>
      </c>
      <c r="DB513" s="239" t="str">
        <f t="shared" si="768"/>
        <v/>
      </c>
      <c r="DC513" s="239" t="str">
        <f t="shared" si="769"/>
        <v/>
      </c>
      <c r="DD513" s="239" t="str">
        <f t="shared" si="770"/>
        <v/>
      </c>
      <c r="DE513" s="239" t="str">
        <f t="shared" si="771"/>
        <v/>
      </c>
      <c r="DF513" s="239" t="str">
        <f t="shared" si="772"/>
        <v/>
      </c>
      <c r="DG513" s="239" t="str">
        <f t="shared" si="773"/>
        <v/>
      </c>
      <c r="DH513" s="239" t="str">
        <f t="shared" si="774"/>
        <v/>
      </c>
      <c r="DI513" s="239" t="str">
        <f t="shared" si="775"/>
        <v/>
      </c>
      <c r="DJ513" s="239" t="str">
        <f t="shared" si="776"/>
        <v/>
      </c>
      <c r="DK513" s="239" t="str">
        <f t="shared" si="777"/>
        <v/>
      </c>
      <c r="DL513" s="239" t="str">
        <f t="shared" si="778"/>
        <v/>
      </c>
      <c r="DM513" s="239" t="str">
        <f t="shared" si="779"/>
        <v/>
      </c>
      <c r="DN513" s="239" t="str">
        <f t="shared" si="780"/>
        <v/>
      </c>
      <c r="DO513" s="239" t="str">
        <f t="shared" si="781"/>
        <v/>
      </c>
      <c r="DP513" s="239" t="str">
        <f t="shared" si="782"/>
        <v/>
      </c>
    </row>
    <row r="514" spans="1:120" ht="35.25" hidden="1" customHeight="1" x14ac:dyDescent="0.25">
      <c r="A514" s="53" t="s">
        <v>4509</v>
      </c>
      <c r="B514" s="53">
        <v>130</v>
      </c>
      <c r="C514" s="53" t="s">
        <v>58</v>
      </c>
      <c r="D514" s="53" t="s">
        <v>1963</v>
      </c>
      <c r="E514" s="49">
        <v>3</v>
      </c>
      <c r="F514" s="53" t="s">
        <v>2075</v>
      </c>
      <c r="G514" s="53" t="str">
        <f>+IF(H514="Producto",F514,IF(H514="Producto Act Compartidas",F514,G512))</f>
        <v>130-9</v>
      </c>
      <c r="H514" s="53" t="s">
        <v>235</v>
      </c>
      <c r="I514" s="53" t="s">
        <v>160</v>
      </c>
      <c r="J514" s="53" t="s">
        <v>80</v>
      </c>
      <c r="K514" s="53" t="s">
        <v>80</v>
      </c>
      <c r="L514" s="53" t="s">
        <v>80</v>
      </c>
      <c r="M514" s="53" t="s">
        <v>80</v>
      </c>
      <c r="N514" s="53" t="s">
        <v>80</v>
      </c>
      <c r="O514" s="53" t="s">
        <v>80</v>
      </c>
      <c r="P514" s="53" t="s">
        <v>236</v>
      </c>
      <c r="Q514" s="52">
        <f>+R514</f>
        <v>0.5</v>
      </c>
      <c r="R514" s="52">
        <f>+S514/$S$511</f>
        <v>0.5</v>
      </c>
      <c r="S514" s="67">
        <f>+[35]COMPARTIDAS!AQ188</f>
        <v>3</v>
      </c>
      <c r="T514" s="53" t="s">
        <v>84</v>
      </c>
      <c r="U514" s="63" t="s">
        <v>162</v>
      </c>
      <c r="V514" s="23">
        <v>45200</v>
      </c>
      <c r="W514" s="23">
        <v>45290</v>
      </c>
      <c r="X514" s="53" t="s">
        <v>2071</v>
      </c>
      <c r="Y514" s="49" t="s">
        <v>87</v>
      </c>
      <c r="Z514" s="59" t="s">
        <v>100</v>
      </c>
      <c r="AA514" s="60">
        <v>1</v>
      </c>
      <c r="AB514" s="60" t="s">
        <v>238</v>
      </c>
      <c r="AC514" s="62">
        <v>45199</v>
      </c>
      <c r="AD514" s="60">
        <v>1</v>
      </c>
      <c r="AE514" s="60" t="s">
        <v>238</v>
      </c>
      <c r="AF514" s="69">
        <v>45199</v>
      </c>
      <c r="AG514" s="60" t="s">
        <v>79</v>
      </c>
      <c r="AH514" s="60">
        <v>1</v>
      </c>
      <c r="AI514" s="52">
        <f t="shared" si="701"/>
        <v>0.5</v>
      </c>
      <c r="AJ514" s="52"/>
      <c r="AK514" s="52"/>
      <c r="AL514" s="239" t="str">
        <f t="shared" si="720"/>
        <v/>
      </c>
      <c r="AM514" s="239" t="str">
        <f t="shared" si="721"/>
        <v/>
      </c>
      <c r="AN514" s="239" t="str">
        <f t="shared" si="722"/>
        <v/>
      </c>
      <c r="AO514" s="239" t="str">
        <f t="shared" si="723"/>
        <v/>
      </c>
      <c r="AP514" s="239" t="str">
        <f t="shared" si="724"/>
        <v/>
      </c>
      <c r="AQ514" s="239" t="str">
        <f t="shared" si="725"/>
        <v/>
      </c>
      <c r="AR514" s="239" t="str">
        <f t="shared" si="726"/>
        <v/>
      </c>
      <c r="AS514" s="239" t="str">
        <f t="shared" si="727"/>
        <v/>
      </c>
      <c r="AT514" s="239" t="str">
        <f t="shared" si="728"/>
        <v/>
      </c>
      <c r="AU514" s="239" t="str">
        <f t="shared" si="702"/>
        <v/>
      </c>
      <c r="AV514" s="239" t="str">
        <f t="shared" si="703"/>
        <v/>
      </c>
      <c r="AW514" s="239" t="str">
        <f t="shared" si="704"/>
        <v/>
      </c>
      <c r="AX514" s="239" t="str">
        <f t="shared" si="705"/>
        <v/>
      </c>
      <c r="AY514" s="239" t="str">
        <f t="shared" si="706"/>
        <v/>
      </c>
      <c r="AZ514" s="239" t="str">
        <f t="shared" si="707"/>
        <v/>
      </c>
      <c r="BA514" s="239" t="str">
        <f t="shared" si="708"/>
        <v/>
      </c>
      <c r="BB514" s="239" t="str">
        <f t="shared" si="709"/>
        <v/>
      </c>
      <c r="BC514" s="239" t="str">
        <f t="shared" si="710"/>
        <v/>
      </c>
      <c r="BD514" s="239" t="str">
        <f t="shared" si="711"/>
        <v/>
      </c>
      <c r="BE514" s="239" t="str">
        <f t="shared" si="712"/>
        <v/>
      </c>
      <c r="BF514" s="239" t="str">
        <f t="shared" si="713"/>
        <v/>
      </c>
      <c r="BG514" s="239" t="str">
        <f t="shared" si="714"/>
        <v/>
      </c>
      <c r="BH514" s="239" t="str">
        <f t="shared" si="715"/>
        <v/>
      </c>
      <c r="BI514" s="239" t="str">
        <f t="shared" si="716"/>
        <v/>
      </c>
      <c r="BJ514" s="239" t="str">
        <f t="shared" si="717"/>
        <v/>
      </c>
      <c r="BK514" s="239" t="str">
        <f t="shared" si="718"/>
        <v/>
      </c>
      <c r="BL514" s="239" t="str">
        <f t="shared" si="719"/>
        <v/>
      </c>
      <c r="BN514" s="239" t="str">
        <f t="shared" si="729"/>
        <v/>
      </c>
      <c r="BO514" s="239" t="str">
        <f t="shared" si="730"/>
        <v/>
      </c>
      <c r="BP514" s="239" t="str">
        <f t="shared" si="731"/>
        <v/>
      </c>
      <c r="BQ514" s="239" t="str">
        <f t="shared" si="732"/>
        <v/>
      </c>
      <c r="BR514" s="239" t="str">
        <f t="shared" si="733"/>
        <v/>
      </c>
      <c r="BS514" s="239" t="str">
        <f t="shared" si="734"/>
        <v/>
      </c>
      <c r="BT514" s="239" t="str">
        <f t="shared" si="735"/>
        <v/>
      </c>
      <c r="BU514" s="239" t="str">
        <f t="shared" si="736"/>
        <v/>
      </c>
      <c r="BV514" s="239" t="str">
        <f t="shared" si="737"/>
        <v/>
      </c>
      <c r="BW514" s="239" t="str">
        <f t="shared" si="738"/>
        <v/>
      </c>
      <c r="BX514" s="239" t="str">
        <f t="shared" si="739"/>
        <v/>
      </c>
      <c r="BY514" s="239" t="str">
        <f t="shared" si="740"/>
        <v/>
      </c>
      <c r="BZ514" s="239" t="str">
        <f t="shared" si="741"/>
        <v/>
      </c>
      <c r="CA514" s="239" t="str">
        <f t="shared" si="742"/>
        <v/>
      </c>
      <c r="CB514" s="239" t="str">
        <f t="shared" si="743"/>
        <v/>
      </c>
      <c r="CC514" s="239" t="str">
        <f t="shared" si="744"/>
        <v/>
      </c>
      <c r="CD514" s="239" t="str">
        <f t="shared" si="745"/>
        <v/>
      </c>
      <c r="CE514" s="239" t="str">
        <f t="shared" si="746"/>
        <v/>
      </c>
      <c r="CF514" s="239" t="str">
        <f t="shared" si="747"/>
        <v/>
      </c>
      <c r="CG514" s="239" t="str">
        <f t="shared" si="748"/>
        <v/>
      </c>
      <c r="CH514" s="239" t="str">
        <f t="shared" si="749"/>
        <v/>
      </c>
      <c r="CI514" s="239" t="str">
        <f t="shared" si="750"/>
        <v/>
      </c>
      <c r="CJ514" s="239" t="str">
        <f t="shared" si="751"/>
        <v/>
      </c>
      <c r="CK514" s="239" t="str">
        <f t="shared" si="752"/>
        <v/>
      </c>
      <c r="CL514" s="239" t="str">
        <f t="shared" si="753"/>
        <v/>
      </c>
      <c r="CM514" s="239" t="str">
        <f t="shared" si="754"/>
        <v/>
      </c>
      <c r="CN514" s="239" t="str">
        <f t="shared" si="755"/>
        <v/>
      </c>
      <c r="CP514" s="239" t="str">
        <f t="shared" si="756"/>
        <v/>
      </c>
      <c r="CQ514" s="239" t="str">
        <f t="shared" si="757"/>
        <v/>
      </c>
      <c r="CR514" s="239" t="str">
        <f t="shared" si="758"/>
        <v/>
      </c>
      <c r="CS514" s="239" t="str">
        <f t="shared" si="759"/>
        <v/>
      </c>
      <c r="CT514" s="239" t="str">
        <f t="shared" si="760"/>
        <v/>
      </c>
      <c r="CU514" s="239" t="str">
        <f t="shared" si="761"/>
        <v/>
      </c>
      <c r="CV514" s="239" t="str">
        <f t="shared" si="762"/>
        <v/>
      </c>
      <c r="CW514" s="239" t="str">
        <f t="shared" si="763"/>
        <v/>
      </c>
      <c r="CX514" s="239" t="str">
        <f t="shared" si="764"/>
        <v/>
      </c>
      <c r="CY514" s="239" t="str">
        <f t="shared" si="765"/>
        <v/>
      </c>
      <c r="CZ514" s="239" t="str">
        <f t="shared" si="766"/>
        <v/>
      </c>
      <c r="DA514" s="239" t="str">
        <f t="shared" si="767"/>
        <v/>
      </c>
      <c r="DB514" s="239" t="str">
        <f t="shared" si="768"/>
        <v/>
      </c>
      <c r="DC514" s="239" t="str">
        <f t="shared" si="769"/>
        <v/>
      </c>
      <c r="DD514" s="239" t="str">
        <f t="shared" si="770"/>
        <v/>
      </c>
      <c r="DE514" s="239" t="str">
        <f t="shared" si="771"/>
        <v/>
      </c>
      <c r="DF514" s="239" t="str">
        <f t="shared" si="772"/>
        <v/>
      </c>
      <c r="DG514" s="239" t="str">
        <f t="shared" si="773"/>
        <v/>
      </c>
      <c r="DH514" s="239" t="str">
        <f t="shared" si="774"/>
        <v/>
      </c>
      <c r="DI514" s="239" t="str">
        <f t="shared" si="775"/>
        <v/>
      </c>
      <c r="DJ514" s="239" t="str">
        <f t="shared" si="776"/>
        <v/>
      </c>
      <c r="DK514" s="239" t="str">
        <f t="shared" si="777"/>
        <v/>
      </c>
      <c r="DL514" s="239" t="str">
        <f t="shared" si="778"/>
        <v/>
      </c>
      <c r="DM514" s="239" t="str">
        <f t="shared" si="779"/>
        <v/>
      </c>
      <c r="DN514" s="239" t="str">
        <f t="shared" si="780"/>
        <v/>
      </c>
      <c r="DO514" s="239" t="str">
        <f t="shared" si="781"/>
        <v/>
      </c>
      <c r="DP514" s="239" t="str">
        <f t="shared" si="782"/>
        <v/>
      </c>
    </row>
    <row r="515" spans="1:120" ht="35.25" customHeight="1" x14ac:dyDescent="0.25">
      <c r="A515" s="53" t="s">
        <v>4509</v>
      </c>
      <c r="B515" s="53">
        <v>130</v>
      </c>
      <c r="C515" s="53" t="s">
        <v>58</v>
      </c>
      <c r="D515" s="53" t="s">
        <v>1963</v>
      </c>
      <c r="E515" s="49">
        <v>3</v>
      </c>
      <c r="F515" s="53" t="s">
        <v>2076</v>
      </c>
      <c r="G515" s="53" t="str">
        <f>+IF(H515="Producto",F515,IF(H515="Producto Act Compartidas",F515,G513))</f>
        <v>130-9</v>
      </c>
      <c r="H515" s="53" t="s">
        <v>170</v>
      </c>
      <c r="I515" s="53" t="s">
        <v>160</v>
      </c>
      <c r="J515" s="53" t="s">
        <v>80</v>
      </c>
      <c r="K515" s="53" t="s">
        <v>80</v>
      </c>
      <c r="L515" s="53" t="s">
        <v>80</v>
      </c>
      <c r="M515" s="53" t="s">
        <v>80</v>
      </c>
      <c r="N515" s="53" t="s">
        <v>80</v>
      </c>
      <c r="O515" s="53" t="s">
        <v>80</v>
      </c>
      <c r="P515" s="53" t="s">
        <v>171</v>
      </c>
      <c r="Q515" s="52">
        <f>+R515</f>
        <v>1</v>
      </c>
      <c r="R515" s="52">
        <f>+S515/$S$511</f>
        <v>1</v>
      </c>
      <c r="S515" s="67">
        <f>+[35]COMPARTIDAS!AQ189</f>
        <v>6</v>
      </c>
      <c r="T515" s="53" t="s">
        <v>84</v>
      </c>
      <c r="U515" s="63" t="s">
        <v>162</v>
      </c>
      <c r="V515" s="23">
        <v>45200</v>
      </c>
      <c r="W515" s="23">
        <v>45290</v>
      </c>
      <c r="X515" s="53" t="s">
        <v>2071</v>
      </c>
      <c r="Y515" s="49" t="s">
        <v>87</v>
      </c>
      <c r="Z515" s="53" t="s">
        <v>89</v>
      </c>
      <c r="AA515" s="52">
        <f>VLOOKUP(B515,RANKING!$C$15:$H$47,5,0)</f>
        <v>1</v>
      </c>
      <c r="AB515" s="23" t="str">
        <f>HLOOKUP(B515,$AL$2:$BL$3,2,0)</f>
        <v>Reportaron cumplimiento del 100%, 15 de las 15 actividades que tiene el plan</v>
      </c>
      <c r="AC515" s="23">
        <v>45291</v>
      </c>
      <c r="AD515" s="52">
        <f>VLOOKUP(B23,RANKING!$C$15:$H$47,5,0)</f>
        <v>1</v>
      </c>
      <c r="AE515" s="23" t="str">
        <f>+AB515</f>
        <v>Reportaron cumplimiento del 100%, 15 de las 15 actividades que tiene el plan</v>
      </c>
      <c r="AF515" s="23" t="s">
        <v>92</v>
      </c>
      <c r="AG515" s="23" t="s">
        <v>92</v>
      </c>
      <c r="AH515" s="52">
        <f>VLOOKUP(B515,RANKING!$C$15:$H$47,6,0)</f>
        <v>1</v>
      </c>
      <c r="AI515" s="52">
        <f>+AD515*R515</f>
        <v>1</v>
      </c>
      <c r="AJ515" s="52"/>
      <c r="AK515" s="52"/>
      <c r="AL515" s="239" t="str">
        <f t="shared" si="720"/>
        <v/>
      </c>
      <c r="AM515" s="239" t="str">
        <f t="shared" si="721"/>
        <v/>
      </c>
      <c r="AN515" s="239" t="str">
        <f t="shared" si="722"/>
        <v/>
      </c>
      <c r="AO515" s="239" t="str">
        <f t="shared" si="723"/>
        <v/>
      </c>
      <c r="AP515" s="239" t="str">
        <f t="shared" si="724"/>
        <v/>
      </c>
      <c r="AQ515" s="239" t="str">
        <f t="shared" si="725"/>
        <v/>
      </c>
      <c r="AR515" s="239" t="str">
        <f t="shared" si="726"/>
        <v/>
      </c>
      <c r="AS515" s="239" t="str">
        <f t="shared" si="727"/>
        <v/>
      </c>
      <c r="AT515" s="239" t="str">
        <f t="shared" si="728"/>
        <v/>
      </c>
      <c r="AU515" s="239" t="str">
        <f t="shared" si="702"/>
        <v/>
      </c>
      <c r="AV515" s="239" t="str">
        <f t="shared" si="703"/>
        <v/>
      </c>
      <c r="AW515" s="239" t="str">
        <f t="shared" si="704"/>
        <v/>
      </c>
      <c r="AX515" s="239" t="str">
        <f t="shared" si="705"/>
        <v/>
      </c>
      <c r="AY515" s="239" t="str">
        <f t="shared" si="706"/>
        <v/>
      </c>
      <c r="AZ515" s="239" t="str">
        <f t="shared" si="707"/>
        <v/>
      </c>
      <c r="BA515" s="239" t="str">
        <f t="shared" si="708"/>
        <v/>
      </c>
      <c r="BB515" s="239" t="str">
        <f t="shared" si="709"/>
        <v/>
      </c>
      <c r="BC515" s="239" t="str">
        <f t="shared" si="710"/>
        <v/>
      </c>
      <c r="BD515" s="239" t="str">
        <f t="shared" si="711"/>
        <v/>
      </c>
      <c r="BE515" s="239" t="str">
        <f t="shared" si="712"/>
        <v/>
      </c>
      <c r="BF515" s="239" t="str">
        <f t="shared" si="713"/>
        <v/>
      </c>
      <c r="BG515" s="239" t="str">
        <f t="shared" si="714"/>
        <v/>
      </c>
      <c r="BH515" s="239" t="str">
        <f t="shared" si="715"/>
        <v/>
      </c>
      <c r="BI515" s="239" t="str">
        <f t="shared" si="716"/>
        <v/>
      </c>
      <c r="BJ515" s="239" t="str">
        <f t="shared" si="717"/>
        <v/>
      </c>
      <c r="BK515" s="239" t="str">
        <f t="shared" si="718"/>
        <v/>
      </c>
      <c r="BL515" s="239" t="str">
        <f t="shared" si="719"/>
        <v/>
      </c>
      <c r="BN515" s="239" t="str">
        <f t="shared" si="729"/>
        <v/>
      </c>
      <c r="BO515" s="239" t="str">
        <f t="shared" si="730"/>
        <v/>
      </c>
      <c r="BP515" s="239" t="str">
        <f t="shared" si="731"/>
        <v/>
      </c>
      <c r="BQ515" s="239" t="str">
        <f t="shared" si="732"/>
        <v/>
      </c>
      <c r="BR515" s="239" t="str">
        <f t="shared" si="733"/>
        <v/>
      </c>
      <c r="BS515" s="239" t="str">
        <f t="shared" si="734"/>
        <v/>
      </c>
      <c r="BT515" s="239" t="str">
        <f t="shared" si="735"/>
        <v/>
      </c>
      <c r="BU515" s="239" t="str">
        <f t="shared" si="736"/>
        <v/>
      </c>
      <c r="BV515" s="239" t="str">
        <f t="shared" si="737"/>
        <v/>
      </c>
      <c r="BW515" s="239" t="str">
        <f t="shared" si="738"/>
        <v/>
      </c>
      <c r="BX515" s="239" t="str">
        <f t="shared" si="739"/>
        <v/>
      </c>
      <c r="BY515" s="239" t="str">
        <f t="shared" si="740"/>
        <v/>
      </c>
      <c r="BZ515" s="239" t="str">
        <f t="shared" si="741"/>
        <v/>
      </c>
      <c r="CA515" s="239" t="str">
        <f t="shared" si="742"/>
        <v/>
      </c>
      <c r="CB515" s="239" t="str">
        <f t="shared" si="743"/>
        <v/>
      </c>
      <c r="CC515" s="239" t="str">
        <f t="shared" si="744"/>
        <v/>
      </c>
      <c r="CD515" s="239" t="str">
        <f t="shared" si="745"/>
        <v/>
      </c>
      <c r="CE515" s="239" t="str">
        <f t="shared" si="746"/>
        <v/>
      </c>
      <c r="CF515" s="239" t="str">
        <f t="shared" si="747"/>
        <v/>
      </c>
      <c r="CG515" s="239" t="str">
        <f t="shared" si="748"/>
        <v/>
      </c>
      <c r="CH515" s="239" t="str">
        <f t="shared" si="749"/>
        <v/>
      </c>
      <c r="CI515" s="239" t="str">
        <f t="shared" si="750"/>
        <v/>
      </c>
      <c r="CJ515" s="239" t="str">
        <f t="shared" si="751"/>
        <v/>
      </c>
      <c r="CK515" s="239" t="str">
        <f t="shared" si="752"/>
        <v/>
      </c>
      <c r="CL515" s="239" t="str">
        <f t="shared" si="753"/>
        <v/>
      </c>
      <c r="CM515" s="239" t="str">
        <f t="shared" si="754"/>
        <v/>
      </c>
      <c r="CN515" s="239" t="str">
        <f t="shared" si="755"/>
        <v/>
      </c>
      <c r="CP515" s="239" t="str">
        <f t="shared" si="756"/>
        <v/>
      </c>
      <c r="CQ515" s="239" t="str">
        <f t="shared" si="757"/>
        <v/>
      </c>
      <c r="CR515" s="239" t="str">
        <f t="shared" si="758"/>
        <v/>
      </c>
      <c r="CS515" s="239" t="str">
        <f t="shared" si="759"/>
        <v/>
      </c>
      <c r="CT515" s="239" t="str">
        <f t="shared" si="760"/>
        <v/>
      </c>
      <c r="CU515" s="239" t="str">
        <f t="shared" si="761"/>
        <v/>
      </c>
      <c r="CV515" s="239" t="str">
        <f t="shared" si="762"/>
        <v/>
      </c>
      <c r="CW515" s="239" t="str">
        <f t="shared" si="763"/>
        <v/>
      </c>
      <c r="CX515" s="239" t="str">
        <f t="shared" si="764"/>
        <v/>
      </c>
      <c r="CY515" s="239" t="str">
        <f t="shared" si="765"/>
        <v/>
      </c>
      <c r="CZ515" s="239" t="str">
        <f t="shared" si="766"/>
        <v/>
      </c>
      <c r="DA515" s="239" t="str">
        <f t="shared" si="767"/>
        <v/>
      </c>
      <c r="DB515" s="239" t="str">
        <f t="shared" si="768"/>
        <v/>
      </c>
      <c r="DC515" s="239" t="str">
        <f t="shared" si="769"/>
        <v/>
      </c>
      <c r="DD515" s="239" t="str">
        <f t="shared" si="770"/>
        <v/>
      </c>
      <c r="DE515" s="239" t="str">
        <f t="shared" si="771"/>
        <v/>
      </c>
      <c r="DF515" s="239" t="str">
        <f t="shared" si="772"/>
        <v/>
      </c>
      <c r="DG515" s="239" t="str">
        <f t="shared" si="773"/>
        <v/>
      </c>
      <c r="DH515" s="239" t="str">
        <f t="shared" si="774"/>
        <v/>
      </c>
      <c r="DI515" s="239" t="str">
        <f t="shared" si="775"/>
        <v/>
      </c>
      <c r="DJ515" s="239" t="str">
        <f t="shared" si="776"/>
        <v/>
      </c>
      <c r="DK515" s="239" t="str">
        <f t="shared" si="777"/>
        <v/>
      </c>
      <c r="DL515" s="239" t="str">
        <f t="shared" si="778"/>
        <v/>
      </c>
      <c r="DM515" s="239" t="str">
        <f t="shared" si="779"/>
        <v/>
      </c>
      <c r="DN515" s="239" t="str">
        <f t="shared" si="780"/>
        <v/>
      </c>
      <c r="DO515" s="239" t="str">
        <f t="shared" si="781"/>
        <v/>
      </c>
      <c r="DP515" s="239" t="str">
        <f t="shared" si="782"/>
        <v/>
      </c>
    </row>
    <row r="516" spans="1:120" ht="35.25" hidden="1" customHeight="1" x14ac:dyDescent="0.25">
      <c r="A516" s="49" t="s">
        <v>4509</v>
      </c>
      <c r="B516" s="49">
        <v>141</v>
      </c>
      <c r="C516" s="49" t="s">
        <v>59</v>
      </c>
      <c r="D516" s="49" t="s">
        <v>2077</v>
      </c>
      <c r="E516" s="85">
        <v>1</v>
      </c>
      <c r="F516" s="49" t="s">
        <v>2078</v>
      </c>
      <c r="G516" s="49" t="str">
        <f t="shared" si="784"/>
        <v>141-1</v>
      </c>
      <c r="H516" s="49" t="s">
        <v>75</v>
      </c>
      <c r="I516" s="49" t="s">
        <v>730</v>
      </c>
      <c r="J516" s="49" t="s">
        <v>1221</v>
      </c>
      <c r="K516" s="49" t="s">
        <v>144</v>
      </c>
      <c r="L516" s="49" t="s">
        <v>125</v>
      </c>
      <c r="M516" s="49" t="s">
        <v>583</v>
      </c>
      <c r="N516" s="49" t="s">
        <v>198</v>
      </c>
      <c r="O516" s="49" t="s">
        <v>2079</v>
      </c>
      <c r="P516" s="49" t="s">
        <v>2080</v>
      </c>
      <c r="Q516" s="50">
        <v>0.13</v>
      </c>
      <c r="R516" s="50"/>
      <c r="S516" s="131">
        <v>2516686</v>
      </c>
      <c r="T516" s="98" t="s">
        <v>84</v>
      </c>
      <c r="U516" s="131" t="s">
        <v>2081</v>
      </c>
      <c r="V516" s="51">
        <v>44928</v>
      </c>
      <c r="W516" s="51">
        <v>45291</v>
      </c>
      <c r="X516" s="49" t="s">
        <v>2082</v>
      </c>
      <c r="Y516" s="49" t="s">
        <v>87</v>
      </c>
      <c r="Z516" s="59" t="s">
        <v>100</v>
      </c>
      <c r="AA516" s="201">
        <v>1</v>
      </c>
      <c r="AB516" s="200" t="s">
        <v>2084</v>
      </c>
      <c r="AC516" s="23">
        <v>45291</v>
      </c>
      <c r="AD516" s="52">
        <v>1</v>
      </c>
      <c r="AE516" s="200" t="s">
        <v>2084</v>
      </c>
      <c r="AF516" s="75">
        <v>45291</v>
      </c>
      <c r="AG516" s="52" t="s">
        <v>79</v>
      </c>
      <c r="AH516" s="52" t="s">
        <v>92</v>
      </c>
      <c r="AI516" s="52">
        <f t="shared" si="701"/>
        <v>0.13</v>
      </c>
      <c r="AJ516" s="52"/>
      <c r="AK516" s="52"/>
      <c r="AL516" s="239" t="str">
        <f t="shared" si="720"/>
        <v/>
      </c>
      <c r="AM516" s="239" t="str">
        <f t="shared" si="721"/>
        <v/>
      </c>
      <c r="AN516" s="239" t="str">
        <f t="shared" si="722"/>
        <v/>
      </c>
      <c r="AO516" s="239" t="str">
        <f t="shared" si="723"/>
        <v/>
      </c>
      <c r="AP516" s="239" t="str">
        <f t="shared" si="724"/>
        <v/>
      </c>
      <c r="AQ516" s="239" t="str">
        <f t="shared" si="725"/>
        <v/>
      </c>
      <c r="AR516" s="239" t="str">
        <f t="shared" si="726"/>
        <v/>
      </c>
      <c r="AS516" s="239" t="str">
        <f t="shared" si="727"/>
        <v/>
      </c>
      <c r="AT516" s="239" t="str">
        <f t="shared" si="728"/>
        <v/>
      </c>
      <c r="AU516" s="239" t="str">
        <f t="shared" si="702"/>
        <v/>
      </c>
      <c r="AV516" s="239" t="str">
        <f t="shared" si="703"/>
        <v/>
      </c>
      <c r="AW516" s="239" t="str">
        <f t="shared" si="704"/>
        <v/>
      </c>
      <c r="AX516" s="239" t="str">
        <f t="shared" si="705"/>
        <v/>
      </c>
      <c r="AY516" s="239" t="str">
        <f t="shared" si="706"/>
        <v/>
      </c>
      <c r="AZ516" s="239" t="str">
        <f t="shared" si="707"/>
        <v/>
      </c>
      <c r="BA516" s="239" t="str">
        <f t="shared" si="708"/>
        <v/>
      </c>
      <c r="BB516" s="239" t="str">
        <f t="shared" si="709"/>
        <v/>
      </c>
      <c r="BC516" s="239" t="str">
        <f t="shared" si="710"/>
        <v/>
      </c>
      <c r="BD516" s="239" t="str">
        <f t="shared" si="711"/>
        <v/>
      </c>
      <c r="BE516" s="239" t="str">
        <f t="shared" si="712"/>
        <v/>
      </c>
      <c r="BF516" s="239" t="str">
        <f t="shared" si="713"/>
        <v/>
      </c>
      <c r="BG516" s="239" t="str">
        <f t="shared" si="714"/>
        <v/>
      </c>
      <c r="BH516" s="239" t="str">
        <f t="shared" si="715"/>
        <v/>
      </c>
      <c r="BI516" s="239" t="str">
        <f t="shared" si="716"/>
        <v/>
      </c>
      <c r="BJ516" s="239" t="str">
        <f t="shared" si="717"/>
        <v/>
      </c>
      <c r="BK516" s="239" t="str">
        <f t="shared" si="718"/>
        <v/>
      </c>
      <c r="BL516" s="239" t="str">
        <f t="shared" si="719"/>
        <v/>
      </c>
      <c r="BN516" s="239" t="str">
        <f t="shared" si="729"/>
        <v/>
      </c>
      <c r="BO516" s="239" t="str">
        <f t="shared" si="730"/>
        <v/>
      </c>
      <c r="BP516" s="239" t="str">
        <f t="shared" si="731"/>
        <v/>
      </c>
      <c r="BQ516" s="239" t="str">
        <f t="shared" si="732"/>
        <v/>
      </c>
      <c r="BR516" s="239" t="str">
        <f t="shared" si="733"/>
        <v/>
      </c>
      <c r="BS516" s="239" t="str">
        <f t="shared" si="734"/>
        <v/>
      </c>
      <c r="BT516" s="239" t="str">
        <f t="shared" si="735"/>
        <v/>
      </c>
      <c r="BU516" s="239" t="str">
        <f t="shared" si="736"/>
        <v/>
      </c>
      <c r="BV516" s="239" t="str">
        <f t="shared" si="737"/>
        <v/>
      </c>
      <c r="BW516" s="239" t="str">
        <f t="shared" si="738"/>
        <v/>
      </c>
      <c r="BX516" s="239" t="str">
        <f t="shared" si="739"/>
        <v/>
      </c>
      <c r="BY516" s="239" t="str">
        <f t="shared" si="740"/>
        <v/>
      </c>
      <c r="BZ516" s="239" t="str">
        <f t="shared" si="741"/>
        <v/>
      </c>
      <c r="CA516" s="239" t="str">
        <f t="shared" si="742"/>
        <v/>
      </c>
      <c r="CB516" s="239" t="str">
        <f t="shared" si="743"/>
        <v/>
      </c>
      <c r="CC516" s="239" t="str">
        <f t="shared" si="744"/>
        <v/>
      </c>
      <c r="CD516" s="239" t="str">
        <f t="shared" si="745"/>
        <v/>
      </c>
      <c r="CE516" s="239" t="str">
        <f t="shared" si="746"/>
        <v/>
      </c>
      <c r="CF516" s="239" t="str">
        <f t="shared" si="747"/>
        <v/>
      </c>
      <c r="CG516" s="239" t="str">
        <f t="shared" si="748"/>
        <v/>
      </c>
      <c r="CH516" s="239" t="str">
        <f t="shared" si="749"/>
        <v/>
      </c>
      <c r="CI516" s="239" t="str">
        <f t="shared" si="750"/>
        <v/>
      </c>
      <c r="CJ516" s="239" t="str">
        <f t="shared" si="751"/>
        <v/>
      </c>
      <c r="CK516" s="239" t="str">
        <f t="shared" si="752"/>
        <v/>
      </c>
      <c r="CL516" s="239" t="str">
        <f t="shared" si="753"/>
        <v/>
      </c>
      <c r="CM516" s="239" t="str">
        <f t="shared" si="754"/>
        <v/>
      </c>
      <c r="CN516" s="239" t="str">
        <f t="shared" si="755"/>
        <v/>
      </c>
      <c r="CP516" s="239" t="str">
        <f t="shared" si="756"/>
        <v/>
      </c>
      <c r="CQ516" s="239" t="str">
        <f t="shared" si="757"/>
        <v/>
      </c>
      <c r="CR516" s="239" t="str">
        <f t="shared" si="758"/>
        <v/>
      </c>
      <c r="CS516" s="239" t="str">
        <f t="shared" si="759"/>
        <v/>
      </c>
      <c r="CT516" s="239" t="str">
        <f t="shared" si="760"/>
        <v/>
      </c>
      <c r="CU516" s="239" t="str">
        <f t="shared" si="761"/>
        <v/>
      </c>
      <c r="CV516" s="239" t="str">
        <f t="shared" si="762"/>
        <v/>
      </c>
      <c r="CW516" s="239" t="str">
        <f t="shared" si="763"/>
        <v/>
      </c>
      <c r="CX516" s="239" t="str">
        <f t="shared" si="764"/>
        <v/>
      </c>
      <c r="CY516" s="239" t="str">
        <f t="shared" si="765"/>
        <v/>
      </c>
      <c r="CZ516" s="239" t="str">
        <f t="shared" si="766"/>
        <v/>
      </c>
      <c r="DA516" s="239" t="str">
        <f t="shared" si="767"/>
        <v/>
      </c>
      <c r="DB516" s="239" t="str">
        <f t="shared" si="768"/>
        <v/>
      </c>
      <c r="DC516" s="239" t="str">
        <f t="shared" si="769"/>
        <v/>
      </c>
      <c r="DD516" s="239" t="str">
        <f t="shared" si="770"/>
        <v/>
      </c>
      <c r="DE516" s="239" t="str">
        <f t="shared" si="771"/>
        <v/>
      </c>
      <c r="DF516" s="239" t="str">
        <f t="shared" si="772"/>
        <v/>
      </c>
      <c r="DG516" s="239" t="str">
        <f t="shared" si="773"/>
        <v/>
      </c>
      <c r="DH516" s="239" t="str">
        <f t="shared" si="774"/>
        <v/>
      </c>
      <c r="DI516" s="239" t="str">
        <f t="shared" si="775"/>
        <v/>
      </c>
      <c r="DJ516" s="239" t="str">
        <f t="shared" si="776"/>
        <v/>
      </c>
      <c r="DK516" s="239" t="str">
        <f t="shared" si="777"/>
        <v/>
      </c>
      <c r="DL516" s="239" t="str">
        <f t="shared" si="778"/>
        <v/>
      </c>
      <c r="DM516" s="239" t="str">
        <f t="shared" si="779"/>
        <v/>
      </c>
      <c r="DN516" s="239" t="str">
        <f t="shared" si="780"/>
        <v/>
      </c>
      <c r="DO516" s="239" t="str">
        <f t="shared" si="781"/>
        <v/>
      </c>
      <c r="DP516" s="239" t="str">
        <f t="shared" si="782"/>
        <v/>
      </c>
    </row>
    <row r="517" spans="1:120" ht="35.25" hidden="1" customHeight="1" x14ac:dyDescent="0.25">
      <c r="A517" s="53" t="s">
        <v>4509</v>
      </c>
      <c r="B517" s="53">
        <v>141</v>
      </c>
      <c r="C517" s="53" t="s">
        <v>59</v>
      </c>
      <c r="D517" s="53" t="s">
        <v>2077</v>
      </c>
      <c r="E517" s="87">
        <v>1</v>
      </c>
      <c r="F517" s="53" t="s">
        <v>2085</v>
      </c>
      <c r="G517" s="53" t="str">
        <f t="shared" si="784"/>
        <v>141-1</v>
      </c>
      <c r="H517" s="53" t="s">
        <v>94</v>
      </c>
      <c r="I517" s="53" t="s">
        <v>730</v>
      </c>
      <c r="J517" s="53" t="s">
        <v>80</v>
      </c>
      <c r="K517" s="53" t="s">
        <v>80</v>
      </c>
      <c r="L517" s="53" t="s">
        <v>80</v>
      </c>
      <c r="M517" s="53" t="s">
        <v>80</v>
      </c>
      <c r="N517" s="53" t="s">
        <v>80</v>
      </c>
      <c r="O517" s="53" t="s">
        <v>80</v>
      </c>
      <c r="P517" s="53" t="s">
        <v>2086</v>
      </c>
      <c r="Q517" s="52">
        <v>1</v>
      </c>
      <c r="R517" s="52">
        <f>+Q517*Q516</f>
        <v>0.13</v>
      </c>
      <c r="S517" s="131">
        <v>2516686</v>
      </c>
      <c r="T517" s="3" t="s">
        <v>84</v>
      </c>
      <c r="U517" s="131" t="s">
        <v>2081</v>
      </c>
      <c r="V517" s="23">
        <v>44928</v>
      </c>
      <c r="W517" s="23">
        <v>45291</v>
      </c>
      <c r="X517" s="53" t="s">
        <v>2082</v>
      </c>
      <c r="Y517" s="49" t="s">
        <v>87</v>
      </c>
      <c r="Z517" s="59" t="s">
        <v>100</v>
      </c>
      <c r="AA517" s="201">
        <v>1.29</v>
      </c>
      <c r="AB517" s="200" t="s">
        <v>2087</v>
      </c>
      <c r="AC517" s="23">
        <v>45291</v>
      </c>
      <c r="AD517" s="52">
        <v>1</v>
      </c>
      <c r="AE517" s="200" t="s">
        <v>2088</v>
      </c>
      <c r="AF517" s="75">
        <v>45291</v>
      </c>
      <c r="AG517" s="52" t="s">
        <v>79</v>
      </c>
      <c r="AH517" s="52">
        <v>1</v>
      </c>
      <c r="AI517" s="52">
        <f t="shared" si="701"/>
        <v>0.13</v>
      </c>
      <c r="AJ517" s="52">
        <f>+AI517/R517</f>
        <v>1</v>
      </c>
      <c r="AK517" s="52"/>
      <c r="AL517" s="239" t="str">
        <f t="shared" si="720"/>
        <v/>
      </c>
      <c r="AM517" s="239" t="str">
        <f t="shared" si="721"/>
        <v/>
      </c>
      <c r="AN517" s="239" t="str">
        <f t="shared" si="722"/>
        <v/>
      </c>
      <c r="AO517" s="239" t="str">
        <f t="shared" si="723"/>
        <v/>
      </c>
      <c r="AP517" s="239" t="str">
        <f t="shared" si="724"/>
        <v/>
      </c>
      <c r="AQ517" s="239" t="str">
        <f t="shared" si="725"/>
        <v/>
      </c>
      <c r="AR517" s="239" t="str">
        <f t="shared" si="726"/>
        <v/>
      </c>
      <c r="AS517" s="239" t="str">
        <f t="shared" si="727"/>
        <v/>
      </c>
      <c r="AT517" s="239" t="str">
        <f t="shared" si="728"/>
        <v/>
      </c>
      <c r="AU517" s="239" t="str">
        <f t="shared" si="702"/>
        <v/>
      </c>
      <c r="AV517" s="239" t="str">
        <f t="shared" si="703"/>
        <v/>
      </c>
      <c r="AW517" s="239" t="str">
        <f t="shared" si="704"/>
        <v/>
      </c>
      <c r="AX517" s="239" t="str">
        <f t="shared" si="705"/>
        <v/>
      </c>
      <c r="AY517" s="239" t="str">
        <f t="shared" si="706"/>
        <v/>
      </c>
      <c r="AZ517" s="239" t="str">
        <f t="shared" si="707"/>
        <v/>
      </c>
      <c r="BA517" s="239" t="str">
        <f t="shared" si="708"/>
        <v/>
      </c>
      <c r="BB517" s="239" t="str">
        <f t="shared" si="709"/>
        <v/>
      </c>
      <c r="BC517" s="239" t="str">
        <f t="shared" si="710"/>
        <v/>
      </c>
      <c r="BD517" s="239" t="str">
        <f t="shared" si="711"/>
        <v/>
      </c>
      <c r="BE517" s="239" t="str">
        <f t="shared" si="712"/>
        <v/>
      </c>
      <c r="BF517" s="239" t="str">
        <f t="shared" si="713"/>
        <v/>
      </c>
      <c r="BG517" s="239" t="str">
        <f t="shared" si="714"/>
        <v/>
      </c>
      <c r="BH517" s="239" t="str">
        <f t="shared" si="715"/>
        <v/>
      </c>
      <c r="BI517" s="239" t="str">
        <f t="shared" si="716"/>
        <v/>
      </c>
      <c r="BJ517" s="239" t="str">
        <f t="shared" si="717"/>
        <v/>
      </c>
      <c r="BK517" s="239" t="str">
        <f t="shared" si="718"/>
        <v/>
      </c>
      <c r="BL517" s="239" t="str">
        <f t="shared" si="719"/>
        <v/>
      </c>
      <c r="BN517" s="239" t="str">
        <f t="shared" si="729"/>
        <v/>
      </c>
      <c r="BO517" s="239" t="str">
        <f t="shared" si="730"/>
        <v/>
      </c>
      <c r="BP517" s="239" t="str">
        <f t="shared" si="731"/>
        <v/>
      </c>
      <c r="BQ517" s="239" t="str">
        <f t="shared" si="732"/>
        <v/>
      </c>
      <c r="BR517" s="239" t="str">
        <f t="shared" si="733"/>
        <v/>
      </c>
      <c r="BS517" s="239" t="str">
        <f t="shared" si="734"/>
        <v/>
      </c>
      <c r="BT517" s="239" t="str">
        <f t="shared" si="735"/>
        <v/>
      </c>
      <c r="BU517" s="239" t="str">
        <f t="shared" si="736"/>
        <v/>
      </c>
      <c r="BV517" s="239" t="str">
        <f t="shared" si="737"/>
        <v/>
      </c>
      <c r="BW517" s="239" t="str">
        <f t="shared" si="738"/>
        <v/>
      </c>
      <c r="BX517" s="239" t="str">
        <f t="shared" si="739"/>
        <v/>
      </c>
      <c r="BY517" s="239" t="str">
        <f t="shared" si="740"/>
        <v/>
      </c>
      <c r="BZ517" s="239" t="str">
        <f t="shared" si="741"/>
        <v/>
      </c>
      <c r="CA517" s="239" t="str">
        <f t="shared" si="742"/>
        <v/>
      </c>
      <c r="CB517" s="239" t="str">
        <f t="shared" si="743"/>
        <v/>
      </c>
      <c r="CC517" s="239" t="str">
        <f t="shared" si="744"/>
        <v/>
      </c>
      <c r="CD517" s="239" t="str">
        <f t="shared" si="745"/>
        <v/>
      </c>
      <c r="CE517" s="239" t="str">
        <f t="shared" si="746"/>
        <v/>
      </c>
      <c r="CF517" s="239" t="str">
        <f t="shared" si="747"/>
        <v/>
      </c>
      <c r="CG517" s="239" t="str">
        <f t="shared" si="748"/>
        <v/>
      </c>
      <c r="CH517" s="239" t="str">
        <f t="shared" si="749"/>
        <v/>
      </c>
      <c r="CI517" s="239" t="str">
        <f t="shared" si="750"/>
        <v/>
      </c>
      <c r="CJ517" s="239" t="str">
        <f t="shared" si="751"/>
        <v/>
      </c>
      <c r="CK517" s="239" t="str">
        <f t="shared" si="752"/>
        <v/>
      </c>
      <c r="CL517" s="239" t="str">
        <f t="shared" si="753"/>
        <v/>
      </c>
      <c r="CM517" s="239" t="str">
        <f t="shared" si="754"/>
        <v/>
      </c>
      <c r="CN517" s="239" t="str">
        <f t="shared" si="755"/>
        <v/>
      </c>
      <c r="CP517" s="239" t="str">
        <f t="shared" si="756"/>
        <v/>
      </c>
      <c r="CQ517" s="239" t="str">
        <f t="shared" si="757"/>
        <v/>
      </c>
      <c r="CR517" s="239" t="str">
        <f t="shared" si="758"/>
        <v/>
      </c>
      <c r="CS517" s="239" t="str">
        <f t="shared" si="759"/>
        <v/>
      </c>
      <c r="CT517" s="239" t="str">
        <f t="shared" si="760"/>
        <v/>
      </c>
      <c r="CU517" s="239" t="str">
        <f t="shared" si="761"/>
        <v/>
      </c>
      <c r="CV517" s="239" t="str">
        <f t="shared" si="762"/>
        <v/>
      </c>
      <c r="CW517" s="239" t="str">
        <f t="shared" si="763"/>
        <v/>
      </c>
      <c r="CX517" s="239" t="str">
        <f t="shared" si="764"/>
        <v/>
      </c>
      <c r="CY517" s="239" t="str">
        <f t="shared" si="765"/>
        <v/>
      </c>
      <c r="CZ517" s="239" t="str">
        <f t="shared" si="766"/>
        <v/>
      </c>
      <c r="DA517" s="239" t="str">
        <f t="shared" si="767"/>
        <v/>
      </c>
      <c r="DB517" s="239" t="str">
        <f t="shared" si="768"/>
        <v/>
      </c>
      <c r="DC517" s="239" t="str">
        <f t="shared" si="769"/>
        <v/>
      </c>
      <c r="DD517" s="239" t="str">
        <f t="shared" si="770"/>
        <v/>
      </c>
      <c r="DE517" s="239" t="str">
        <f t="shared" si="771"/>
        <v/>
      </c>
      <c r="DF517" s="239" t="str">
        <f t="shared" si="772"/>
        <v/>
      </c>
      <c r="DG517" s="239" t="str">
        <f t="shared" si="773"/>
        <v/>
      </c>
      <c r="DH517" s="239" t="str">
        <f t="shared" si="774"/>
        <v/>
      </c>
      <c r="DI517" s="239" t="str">
        <f t="shared" si="775"/>
        <v/>
      </c>
      <c r="DJ517" s="239" t="str">
        <f t="shared" si="776"/>
        <v/>
      </c>
      <c r="DK517" s="239" t="str">
        <f t="shared" si="777"/>
        <v/>
      </c>
      <c r="DL517" s="239" t="str">
        <f t="shared" si="778"/>
        <v/>
      </c>
      <c r="DM517" s="239" t="str">
        <f t="shared" si="779"/>
        <v/>
      </c>
      <c r="DN517" s="239" t="str">
        <f t="shared" si="780"/>
        <v/>
      </c>
      <c r="DO517" s="239" t="str">
        <f t="shared" si="781"/>
        <v/>
      </c>
      <c r="DP517" s="239" t="str">
        <f t="shared" si="782"/>
        <v/>
      </c>
    </row>
    <row r="518" spans="1:120" ht="35.25" hidden="1" customHeight="1" x14ac:dyDescent="0.25">
      <c r="A518" s="49" t="s">
        <v>4509</v>
      </c>
      <c r="B518" s="49">
        <v>141</v>
      </c>
      <c r="C518" s="49" t="s">
        <v>59</v>
      </c>
      <c r="D518" s="49" t="s">
        <v>2077</v>
      </c>
      <c r="E518" s="49">
        <v>1</v>
      </c>
      <c r="F518" s="49" t="s">
        <v>2089</v>
      </c>
      <c r="G518" s="49" t="str">
        <f t="shared" si="784"/>
        <v>141-2</v>
      </c>
      <c r="H518" s="49" t="s">
        <v>75</v>
      </c>
      <c r="I518" s="49" t="s">
        <v>76</v>
      </c>
      <c r="J518" s="49" t="s">
        <v>582</v>
      </c>
      <c r="K518" s="49" t="s">
        <v>144</v>
      </c>
      <c r="L518" s="49" t="s">
        <v>125</v>
      </c>
      <c r="M518" s="49" t="s">
        <v>583</v>
      </c>
      <c r="N518" s="49" t="s">
        <v>198</v>
      </c>
      <c r="O518" s="49" t="s">
        <v>2090</v>
      </c>
      <c r="P518" s="49" t="s">
        <v>2091</v>
      </c>
      <c r="Q518" s="50">
        <v>0.13</v>
      </c>
      <c r="R518" s="50"/>
      <c r="S518" s="49">
        <v>100</v>
      </c>
      <c r="T518" s="49" t="s">
        <v>301</v>
      </c>
      <c r="U518" s="49" t="s">
        <v>2092</v>
      </c>
      <c r="V518" s="51">
        <v>44937</v>
      </c>
      <c r="W518" s="51">
        <v>45275</v>
      </c>
      <c r="X518" s="49" t="s">
        <v>2082</v>
      </c>
      <c r="Y518" s="49" t="s">
        <v>87</v>
      </c>
      <c r="Z518" s="49" t="s">
        <v>89</v>
      </c>
      <c r="AA518" s="52">
        <v>0.89</v>
      </c>
      <c r="AB518" s="23" t="s">
        <v>2093</v>
      </c>
      <c r="AC518" s="23">
        <v>45275</v>
      </c>
      <c r="AD518" s="52">
        <v>0.78</v>
      </c>
      <c r="AE518" s="23" t="s">
        <v>2094</v>
      </c>
      <c r="AF518" s="23">
        <v>45275</v>
      </c>
      <c r="AG518" s="52"/>
      <c r="AH518" s="52" t="s">
        <v>92</v>
      </c>
      <c r="AI518" s="52">
        <f t="shared" si="701"/>
        <v>0.1014</v>
      </c>
      <c r="AJ518" s="52"/>
      <c r="AK518" s="52"/>
      <c r="AL518" s="239" t="str">
        <f t="shared" si="720"/>
        <v/>
      </c>
      <c r="AM518" s="239" t="str">
        <f t="shared" si="721"/>
        <v/>
      </c>
      <c r="AN518" s="239" t="str">
        <f t="shared" si="722"/>
        <v/>
      </c>
      <c r="AO518" s="239" t="str">
        <f t="shared" si="723"/>
        <v/>
      </c>
      <c r="AP518" s="239" t="str">
        <f t="shared" si="724"/>
        <v/>
      </c>
      <c r="AQ518" s="239" t="str">
        <f t="shared" si="725"/>
        <v/>
      </c>
      <c r="AR518" s="239" t="str">
        <f t="shared" si="726"/>
        <v/>
      </c>
      <c r="AS518" s="239" t="str">
        <f t="shared" si="727"/>
        <v/>
      </c>
      <c r="AT518" s="239" t="str">
        <f t="shared" si="728"/>
        <v/>
      </c>
      <c r="AU518" s="239" t="str">
        <f t="shared" si="702"/>
        <v/>
      </c>
      <c r="AV518" s="239" t="str">
        <f t="shared" si="703"/>
        <v/>
      </c>
      <c r="AW518" s="239" t="str">
        <f t="shared" si="704"/>
        <v/>
      </c>
      <c r="AX518" s="239" t="str">
        <f t="shared" si="705"/>
        <v/>
      </c>
      <c r="AY518" s="239" t="str">
        <f t="shared" si="706"/>
        <v/>
      </c>
      <c r="AZ518" s="239" t="str">
        <f t="shared" si="707"/>
        <v/>
      </c>
      <c r="BA518" s="239" t="str">
        <f t="shared" si="708"/>
        <v/>
      </c>
      <c r="BB518" s="239" t="str">
        <f t="shared" si="709"/>
        <v/>
      </c>
      <c r="BC518" s="239" t="str">
        <f t="shared" si="710"/>
        <v/>
      </c>
      <c r="BD518" s="239" t="str">
        <f t="shared" si="711"/>
        <v/>
      </c>
      <c r="BE518" s="239" t="str">
        <f t="shared" si="712"/>
        <v/>
      </c>
      <c r="BF518" s="239" t="str">
        <f t="shared" si="713"/>
        <v/>
      </c>
      <c r="BG518" s="239" t="str">
        <f t="shared" si="714"/>
        <v/>
      </c>
      <c r="BH518" s="239" t="str">
        <f t="shared" si="715"/>
        <v/>
      </c>
      <c r="BI518" s="239" t="str">
        <f t="shared" si="716"/>
        <v/>
      </c>
      <c r="BJ518" s="239" t="str">
        <f t="shared" si="717"/>
        <v/>
      </c>
      <c r="BK518" s="239" t="str">
        <f t="shared" si="718"/>
        <v/>
      </c>
      <c r="BL518" s="239" t="str">
        <f t="shared" si="719"/>
        <v/>
      </c>
      <c r="BN518" s="239" t="str">
        <f t="shared" si="729"/>
        <v/>
      </c>
      <c r="BO518" s="239" t="str">
        <f t="shared" si="730"/>
        <v/>
      </c>
      <c r="BP518" s="239" t="str">
        <f t="shared" si="731"/>
        <v/>
      </c>
      <c r="BQ518" s="239" t="str">
        <f t="shared" si="732"/>
        <v/>
      </c>
      <c r="BR518" s="239" t="str">
        <f t="shared" si="733"/>
        <v/>
      </c>
      <c r="BS518" s="239" t="str">
        <f t="shared" si="734"/>
        <v/>
      </c>
      <c r="BT518" s="239" t="str">
        <f t="shared" si="735"/>
        <v/>
      </c>
      <c r="BU518" s="239" t="str">
        <f t="shared" si="736"/>
        <v/>
      </c>
      <c r="BV518" s="239" t="str">
        <f t="shared" si="737"/>
        <v/>
      </c>
      <c r="BW518" s="239" t="str">
        <f t="shared" si="738"/>
        <v/>
      </c>
      <c r="BX518" s="239" t="str">
        <f t="shared" si="739"/>
        <v/>
      </c>
      <c r="BY518" s="239" t="str">
        <f t="shared" si="740"/>
        <v/>
      </c>
      <c r="BZ518" s="239" t="str">
        <f t="shared" si="741"/>
        <v/>
      </c>
      <c r="CA518" s="239" t="str">
        <f t="shared" si="742"/>
        <v/>
      </c>
      <c r="CB518" s="239" t="str">
        <f t="shared" si="743"/>
        <v/>
      </c>
      <c r="CC518" s="239" t="str">
        <f t="shared" si="744"/>
        <v/>
      </c>
      <c r="CD518" s="239" t="str">
        <f t="shared" si="745"/>
        <v/>
      </c>
      <c r="CE518" s="239" t="str">
        <f t="shared" si="746"/>
        <v/>
      </c>
      <c r="CF518" s="239" t="str">
        <f t="shared" si="747"/>
        <v/>
      </c>
      <c r="CG518" s="239" t="str">
        <f t="shared" si="748"/>
        <v/>
      </c>
      <c r="CH518" s="239" t="str">
        <f t="shared" si="749"/>
        <v/>
      </c>
      <c r="CI518" s="239" t="str">
        <f t="shared" si="750"/>
        <v/>
      </c>
      <c r="CJ518" s="239" t="str">
        <f t="shared" si="751"/>
        <v/>
      </c>
      <c r="CK518" s="239" t="str">
        <f t="shared" si="752"/>
        <v/>
      </c>
      <c r="CL518" s="239" t="str">
        <f t="shared" si="753"/>
        <v/>
      </c>
      <c r="CM518" s="239" t="str">
        <f t="shared" si="754"/>
        <v/>
      </c>
      <c r="CN518" s="239" t="str">
        <f t="shared" si="755"/>
        <v/>
      </c>
      <c r="CP518" s="239" t="str">
        <f t="shared" si="756"/>
        <v/>
      </c>
      <c r="CQ518" s="239" t="str">
        <f t="shared" si="757"/>
        <v/>
      </c>
      <c r="CR518" s="239" t="str">
        <f t="shared" si="758"/>
        <v/>
      </c>
      <c r="CS518" s="239" t="str">
        <f t="shared" si="759"/>
        <v/>
      </c>
      <c r="CT518" s="239" t="str">
        <f t="shared" si="760"/>
        <v/>
      </c>
      <c r="CU518" s="239" t="str">
        <f t="shared" si="761"/>
        <v/>
      </c>
      <c r="CV518" s="239" t="str">
        <f t="shared" si="762"/>
        <v/>
      </c>
      <c r="CW518" s="239" t="str">
        <f t="shared" si="763"/>
        <v/>
      </c>
      <c r="CX518" s="239" t="str">
        <f t="shared" si="764"/>
        <v/>
      </c>
      <c r="CY518" s="239" t="str">
        <f t="shared" si="765"/>
        <v/>
      </c>
      <c r="CZ518" s="239" t="str">
        <f t="shared" si="766"/>
        <v/>
      </c>
      <c r="DA518" s="239" t="str">
        <f t="shared" si="767"/>
        <v/>
      </c>
      <c r="DB518" s="239" t="str">
        <f t="shared" si="768"/>
        <v/>
      </c>
      <c r="DC518" s="239" t="str">
        <f t="shared" si="769"/>
        <v/>
      </c>
      <c r="DD518" s="239" t="str">
        <f t="shared" si="770"/>
        <v/>
      </c>
      <c r="DE518" s="239" t="str">
        <f t="shared" si="771"/>
        <v/>
      </c>
      <c r="DF518" s="239" t="str">
        <f t="shared" si="772"/>
        <v/>
      </c>
      <c r="DG518" s="239" t="str">
        <f t="shared" si="773"/>
        <v/>
      </c>
      <c r="DH518" s="239" t="str">
        <f t="shared" si="774"/>
        <v/>
      </c>
      <c r="DI518" s="239" t="str">
        <f t="shared" si="775"/>
        <v/>
      </c>
      <c r="DJ518" s="239" t="str">
        <f t="shared" si="776"/>
        <v/>
      </c>
      <c r="DK518" s="239" t="str">
        <f t="shared" si="777"/>
        <v/>
      </c>
      <c r="DL518" s="239" t="str">
        <f t="shared" si="778"/>
        <v/>
      </c>
      <c r="DM518" s="239" t="str">
        <f t="shared" si="779"/>
        <v/>
      </c>
      <c r="DN518" s="239" t="str">
        <f t="shared" si="780"/>
        <v/>
      </c>
      <c r="DO518" s="239" t="str">
        <f t="shared" si="781"/>
        <v/>
      </c>
      <c r="DP518" s="239" t="str">
        <f t="shared" si="782"/>
        <v/>
      </c>
    </row>
    <row r="519" spans="1:120" ht="35.25" hidden="1" customHeight="1" x14ac:dyDescent="0.25">
      <c r="A519" s="53" t="s">
        <v>4509</v>
      </c>
      <c r="B519" s="53">
        <v>141</v>
      </c>
      <c r="C519" s="53" t="s">
        <v>59</v>
      </c>
      <c r="D519" s="53" t="s">
        <v>2077</v>
      </c>
      <c r="E519" s="53">
        <v>1</v>
      </c>
      <c r="F519" s="53" t="s">
        <v>2095</v>
      </c>
      <c r="G519" s="53" t="str">
        <f t="shared" si="784"/>
        <v>141-2</v>
      </c>
      <c r="H519" s="53" t="s">
        <v>94</v>
      </c>
      <c r="I519" s="53" t="s">
        <v>76</v>
      </c>
      <c r="J519" s="53" t="s">
        <v>80</v>
      </c>
      <c r="K519" s="53" t="s">
        <v>80</v>
      </c>
      <c r="L519" s="53" t="s">
        <v>80</v>
      </c>
      <c r="M519" s="53" t="s">
        <v>80</v>
      </c>
      <c r="N519" s="53" t="s">
        <v>80</v>
      </c>
      <c r="O519" s="53" t="s">
        <v>80</v>
      </c>
      <c r="P519" s="53" t="s">
        <v>2096</v>
      </c>
      <c r="Q519" s="52">
        <v>0.2</v>
      </c>
      <c r="R519" s="52">
        <f>+Q519*Q518</f>
        <v>2.6000000000000002E-2</v>
      </c>
      <c r="S519" s="53">
        <v>1</v>
      </c>
      <c r="T519" s="53" t="s">
        <v>84</v>
      </c>
      <c r="U519" s="53" t="s">
        <v>2097</v>
      </c>
      <c r="V519" s="23">
        <v>44937</v>
      </c>
      <c r="W519" s="23">
        <v>44973</v>
      </c>
      <c r="X519" s="53" t="s">
        <v>2082</v>
      </c>
      <c r="Y519" s="49" t="s">
        <v>97</v>
      </c>
      <c r="Z519" s="59" t="s">
        <v>100</v>
      </c>
      <c r="AA519" s="60">
        <v>1</v>
      </c>
      <c r="AB519" s="62" t="s">
        <v>2098</v>
      </c>
      <c r="AC519" s="62">
        <v>44971</v>
      </c>
      <c r="AD519" s="60">
        <v>1</v>
      </c>
      <c r="AE519" s="62" t="s">
        <v>2099</v>
      </c>
      <c r="AF519" s="62">
        <v>44971</v>
      </c>
      <c r="AG519" s="60" t="s">
        <v>79</v>
      </c>
      <c r="AH519" s="60">
        <v>1</v>
      </c>
      <c r="AI519" s="52">
        <f t="shared" si="701"/>
        <v>2.6000000000000002E-2</v>
      </c>
      <c r="AJ519" s="52">
        <f t="shared" ref="AJ519:AJ520" si="792">+AI519/R519</f>
        <v>1</v>
      </c>
      <c r="AK519" s="52"/>
      <c r="AL519" s="239" t="str">
        <f t="shared" si="720"/>
        <v/>
      </c>
      <c r="AM519" s="239" t="str">
        <f t="shared" si="721"/>
        <v/>
      </c>
      <c r="AN519" s="239" t="str">
        <f t="shared" si="722"/>
        <v/>
      </c>
      <c r="AO519" s="239" t="str">
        <f t="shared" si="723"/>
        <v/>
      </c>
      <c r="AP519" s="239" t="str">
        <f t="shared" si="724"/>
        <v/>
      </c>
      <c r="AQ519" s="239" t="str">
        <f t="shared" si="725"/>
        <v/>
      </c>
      <c r="AR519" s="239" t="str">
        <f t="shared" si="726"/>
        <v/>
      </c>
      <c r="AS519" s="239" t="str">
        <f t="shared" si="727"/>
        <v/>
      </c>
      <c r="AT519" s="239" t="str">
        <f t="shared" si="728"/>
        <v/>
      </c>
      <c r="AU519" s="239" t="str">
        <f t="shared" si="702"/>
        <v/>
      </c>
      <c r="AV519" s="239" t="str">
        <f t="shared" si="703"/>
        <v/>
      </c>
      <c r="AW519" s="239" t="str">
        <f t="shared" si="704"/>
        <v/>
      </c>
      <c r="AX519" s="239" t="str">
        <f t="shared" si="705"/>
        <v/>
      </c>
      <c r="AY519" s="239" t="str">
        <f t="shared" si="706"/>
        <v/>
      </c>
      <c r="AZ519" s="239" t="str">
        <f t="shared" si="707"/>
        <v/>
      </c>
      <c r="BA519" s="239" t="str">
        <f t="shared" si="708"/>
        <v/>
      </c>
      <c r="BB519" s="239" t="str">
        <f t="shared" si="709"/>
        <v/>
      </c>
      <c r="BC519" s="239" t="str">
        <f t="shared" si="710"/>
        <v/>
      </c>
      <c r="BD519" s="239" t="str">
        <f t="shared" si="711"/>
        <v/>
      </c>
      <c r="BE519" s="239" t="str">
        <f t="shared" si="712"/>
        <v/>
      </c>
      <c r="BF519" s="239" t="str">
        <f t="shared" si="713"/>
        <v/>
      </c>
      <c r="BG519" s="239" t="str">
        <f t="shared" si="714"/>
        <v/>
      </c>
      <c r="BH519" s="239" t="str">
        <f t="shared" si="715"/>
        <v/>
      </c>
      <c r="BI519" s="239" t="str">
        <f t="shared" si="716"/>
        <v/>
      </c>
      <c r="BJ519" s="239" t="str">
        <f t="shared" si="717"/>
        <v/>
      </c>
      <c r="BK519" s="239" t="str">
        <f t="shared" si="718"/>
        <v/>
      </c>
      <c r="BL519" s="239" t="str">
        <f t="shared" si="719"/>
        <v/>
      </c>
      <c r="BN519" s="239" t="str">
        <f t="shared" si="729"/>
        <v/>
      </c>
      <c r="BO519" s="239" t="str">
        <f t="shared" si="730"/>
        <v/>
      </c>
      <c r="BP519" s="239" t="str">
        <f t="shared" si="731"/>
        <v/>
      </c>
      <c r="BQ519" s="239" t="str">
        <f t="shared" si="732"/>
        <v/>
      </c>
      <c r="BR519" s="239" t="str">
        <f t="shared" si="733"/>
        <v/>
      </c>
      <c r="BS519" s="239" t="str">
        <f t="shared" si="734"/>
        <v/>
      </c>
      <c r="BT519" s="239" t="str">
        <f t="shared" si="735"/>
        <v/>
      </c>
      <c r="BU519" s="239" t="str">
        <f t="shared" si="736"/>
        <v/>
      </c>
      <c r="BV519" s="239" t="str">
        <f t="shared" si="737"/>
        <v/>
      </c>
      <c r="BW519" s="239" t="str">
        <f t="shared" si="738"/>
        <v/>
      </c>
      <c r="BX519" s="239" t="str">
        <f t="shared" si="739"/>
        <v/>
      </c>
      <c r="BY519" s="239" t="str">
        <f t="shared" si="740"/>
        <v/>
      </c>
      <c r="BZ519" s="239" t="str">
        <f t="shared" si="741"/>
        <v/>
      </c>
      <c r="CA519" s="239" t="str">
        <f t="shared" si="742"/>
        <v/>
      </c>
      <c r="CB519" s="239" t="str">
        <f t="shared" si="743"/>
        <v/>
      </c>
      <c r="CC519" s="239" t="str">
        <f t="shared" si="744"/>
        <v/>
      </c>
      <c r="CD519" s="239" t="str">
        <f t="shared" si="745"/>
        <v/>
      </c>
      <c r="CE519" s="239" t="str">
        <f t="shared" si="746"/>
        <v/>
      </c>
      <c r="CF519" s="239" t="str">
        <f t="shared" si="747"/>
        <v/>
      </c>
      <c r="CG519" s="239" t="str">
        <f t="shared" si="748"/>
        <v/>
      </c>
      <c r="CH519" s="239" t="str">
        <f t="shared" si="749"/>
        <v/>
      </c>
      <c r="CI519" s="239" t="str">
        <f t="shared" si="750"/>
        <v/>
      </c>
      <c r="CJ519" s="239" t="str">
        <f t="shared" si="751"/>
        <v/>
      </c>
      <c r="CK519" s="239" t="str">
        <f t="shared" si="752"/>
        <v/>
      </c>
      <c r="CL519" s="239" t="str">
        <f t="shared" si="753"/>
        <v/>
      </c>
      <c r="CM519" s="239" t="str">
        <f t="shared" si="754"/>
        <v/>
      </c>
      <c r="CN519" s="239" t="str">
        <f t="shared" si="755"/>
        <v/>
      </c>
      <c r="CP519" s="239" t="str">
        <f t="shared" si="756"/>
        <v/>
      </c>
      <c r="CQ519" s="239" t="str">
        <f t="shared" si="757"/>
        <v/>
      </c>
      <c r="CR519" s="239" t="str">
        <f t="shared" si="758"/>
        <v/>
      </c>
      <c r="CS519" s="239" t="str">
        <f t="shared" si="759"/>
        <v/>
      </c>
      <c r="CT519" s="239" t="str">
        <f t="shared" si="760"/>
        <v/>
      </c>
      <c r="CU519" s="239" t="str">
        <f t="shared" si="761"/>
        <v/>
      </c>
      <c r="CV519" s="239" t="str">
        <f t="shared" si="762"/>
        <v/>
      </c>
      <c r="CW519" s="239" t="str">
        <f t="shared" si="763"/>
        <v/>
      </c>
      <c r="CX519" s="239" t="str">
        <f t="shared" si="764"/>
        <v/>
      </c>
      <c r="CY519" s="239" t="str">
        <f t="shared" si="765"/>
        <v/>
      </c>
      <c r="CZ519" s="239" t="str">
        <f t="shared" si="766"/>
        <v/>
      </c>
      <c r="DA519" s="239" t="str">
        <f t="shared" si="767"/>
        <v/>
      </c>
      <c r="DB519" s="239" t="str">
        <f t="shared" si="768"/>
        <v/>
      </c>
      <c r="DC519" s="239" t="str">
        <f t="shared" si="769"/>
        <v/>
      </c>
      <c r="DD519" s="239" t="str">
        <f t="shared" si="770"/>
        <v/>
      </c>
      <c r="DE519" s="239" t="str">
        <f t="shared" si="771"/>
        <v/>
      </c>
      <c r="DF519" s="239" t="str">
        <f t="shared" si="772"/>
        <v/>
      </c>
      <c r="DG519" s="239" t="str">
        <f t="shared" si="773"/>
        <v/>
      </c>
      <c r="DH519" s="239" t="str">
        <f t="shared" si="774"/>
        <v/>
      </c>
      <c r="DI519" s="239" t="str">
        <f t="shared" si="775"/>
        <v/>
      </c>
      <c r="DJ519" s="239" t="str">
        <f t="shared" si="776"/>
        <v/>
      </c>
      <c r="DK519" s="239" t="str">
        <f t="shared" si="777"/>
        <v/>
      </c>
      <c r="DL519" s="239" t="str">
        <f t="shared" si="778"/>
        <v/>
      </c>
      <c r="DM519" s="239" t="str">
        <f t="shared" si="779"/>
        <v/>
      </c>
      <c r="DN519" s="239" t="str">
        <f t="shared" si="780"/>
        <v/>
      </c>
      <c r="DO519" s="239" t="str">
        <f t="shared" si="781"/>
        <v/>
      </c>
      <c r="DP519" s="239" t="str">
        <f t="shared" si="782"/>
        <v/>
      </c>
    </row>
    <row r="520" spans="1:120" ht="35.25" hidden="1" customHeight="1" x14ac:dyDescent="0.25">
      <c r="A520" s="53" t="s">
        <v>4509</v>
      </c>
      <c r="B520" s="53">
        <v>141</v>
      </c>
      <c r="C520" s="53" t="s">
        <v>59</v>
      </c>
      <c r="D520" s="53" t="s">
        <v>2077</v>
      </c>
      <c r="E520" s="53">
        <v>1</v>
      </c>
      <c r="F520" s="53" t="s">
        <v>2100</v>
      </c>
      <c r="G520" s="53" t="str">
        <f t="shared" si="784"/>
        <v>141-2</v>
      </c>
      <c r="H520" s="53" t="s">
        <v>94</v>
      </c>
      <c r="I520" s="53" t="s">
        <v>76</v>
      </c>
      <c r="J520" s="53" t="s">
        <v>80</v>
      </c>
      <c r="K520" s="53" t="s">
        <v>80</v>
      </c>
      <c r="L520" s="53" t="s">
        <v>80</v>
      </c>
      <c r="M520" s="53" t="s">
        <v>80</v>
      </c>
      <c r="N520" s="53" t="s">
        <v>80</v>
      </c>
      <c r="O520" s="53" t="s">
        <v>80</v>
      </c>
      <c r="P520" s="53" t="s">
        <v>2101</v>
      </c>
      <c r="Q520" s="52">
        <v>0.8</v>
      </c>
      <c r="R520" s="52">
        <f>+Q520*Q518</f>
        <v>0.10400000000000001</v>
      </c>
      <c r="S520" s="53">
        <v>100</v>
      </c>
      <c r="T520" s="53" t="s">
        <v>301</v>
      </c>
      <c r="U520" s="53" t="s">
        <v>486</v>
      </c>
      <c r="V520" s="23">
        <v>44973</v>
      </c>
      <c r="W520" s="23">
        <v>45275</v>
      </c>
      <c r="X520" s="53" t="s">
        <v>2082</v>
      </c>
      <c r="Y520" s="49" t="s">
        <v>87</v>
      </c>
      <c r="Z520" s="53" t="s">
        <v>89</v>
      </c>
      <c r="AA520" s="52">
        <v>0.78</v>
      </c>
      <c r="AB520" s="23" t="s">
        <v>2102</v>
      </c>
      <c r="AC520" s="23">
        <v>45275</v>
      </c>
      <c r="AD520" s="52">
        <v>0.78</v>
      </c>
      <c r="AE520" s="23" t="s">
        <v>2103</v>
      </c>
      <c r="AF520" s="23">
        <v>45275</v>
      </c>
      <c r="AG520" s="52"/>
      <c r="AH520" s="52">
        <v>0.78</v>
      </c>
      <c r="AI520" s="52">
        <f t="shared" si="701"/>
        <v>8.1120000000000012E-2</v>
      </c>
      <c r="AJ520" s="52">
        <f t="shared" si="792"/>
        <v>0.78</v>
      </c>
      <c r="AK520" s="52"/>
      <c r="AL520" s="239" t="str">
        <f t="shared" si="720"/>
        <v/>
      </c>
      <c r="AM520" s="239" t="str">
        <f t="shared" si="721"/>
        <v/>
      </c>
      <c r="AN520" s="239" t="str">
        <f t="shared" si="722"/>
        <v/>
      </c>
      <c r="AO520" s="239" t="str">
        <f t="shared" si="723"/>
        <v/>
      </c>
      <c r="AP520" s="239" t="str">
        <f t="shared" si="724"/>
        <v/>
      </c>
      <c r="AQ520" s="239" t="str">
        <f t="shared" si="725"/>
        <v/>
      </c>
      <c r="AR520" s="239" t="str">
        <f t="shared" si="726"/>
        <v/>
      </c>
      <c r="AS520" s="239" t="str">
        <f t="shared" si="727"/>
        <v/>
      </c>
      <c r="AT520" s="239" t="str">
        <f t="shared" si="728"/>
        <v/>
      </c>
      <c r="AU520" s="239" t="str">
        <f t="shared" si="702"/>
        <v/>
      </c>
      <c r="AV520" s="239" t="str">
        <f t="shared" si="703"/>
        <v/>
      </c>
      <c r="AW520" s="239" t="str">
        <f t="shared" si="704"/>
        <v/>
      </c>
      <c r="AX520" s="239" t="str">
        <f t="shared" si="705"/>
        <v/>
      </c>
      <c r="AY520" s="239" t="str">
        <f t="shared" si="706"/>
        <v/>
      </c>
      <c r="AZ520" s="239" t="str">
        <f t="shared" si="707"/>
        <v/>
      </c>
      <c r="BA520" s="239" t="str">
        <f t="shared" si="708"/>
        <v/>
      </c>
      <c r="BB520" s="239" t="str">
        <f t="shared" si="709"/>
        <v/>
      </c>
      <c r="BC520" s="239" t="str">
        <f t="shared" si="710"/>
        <v/>
      </c>
      <c r="BD520" s="239" t="str">
        <f t="shared" si="711"/>
        <v/>
      </c>
      <c r="BE520" s="239" t="str">
        <f t="shared" si="712"/>
        <v/>
      </c>
      <c r="BF520" s="239" t="str">
        <f t="shared" si="713"/>
        <v/>
      </c>
      <c r="BG520" s="239" t="str">
        <f t="shared" si="714"/>
        <v/>
      </c>
      <c r="BH520" s="239" t="str">
        <f t="shared" si="715"/>
        <v/>
      </c>
      <c r="BI520" s="239" t="str">
        <f t="shared" si="716"/>
        <v/>
      </c>
      <c r="BJ520" s="239" t="str">
        <f t="shared" si="717"/>
        <v/>
      </c>
      <c r="BK520" s="239" t="str">
        <f t="shared" si="718"/>
        <v/>
      </c>
      <c r="BL520" s="239" t="str">
        <f t="shared" si="719"/>
        <v/>
      </c>
      <c r="BN520" s="239" t="str">
        <f t="shared" si="729"/>
        <v/>
      </c>
      <c r="BO520" s="239" t="str">
        <f t="shared" si="730"/>
        <v/>
      </c>
      <c r="BP520" s="239" t="str">
        <f t="shared" si="731"/>
        <v/>
      </c>
      <c r="BQ520" s="239" t="str">
        <f t="shared" si="732"/>
        <v/>
      </c>
      <c r="BR520" s="239" t="str">
        <f t="shared" si="733"/>
        <v/>
      </c>
      <c r="BS520" s="239" t="str">
        <f t="shared" si="734"/>
        <v/>
      </c>
      <c r="BT520" s="239" t="str">
        <f t="shared" si="735"/>
        <v/>
      </c>
      <c r="BU520" s="239" t="str">
        <f t="shared" si="736"/>
        <v/>
      </c>
      <c r="BV520" s="239" t="str">
        <f t="shared" si="737"/>
        <v/>
      </c>
      <c r="BW520" s="239" t="str">
        <f t="shared" si="738"/>
        <v/>
      </c>
      <c r="BX520" s="239" t="str">
        <f t="shared" si="739"/>
        <v/>
      </c>
      <c r="BY520" s="239" t="str">
        <f t="shared" si="740"/>
        <v/>
      </c>
      <c r="BZ520" s="239" t="str">
        <f t="shared" si="741"/>
        <v/>
      </c>
      <c r="CA520" s="239" t="str">
        <f t="shared" si="742"/>
        <v/>
      </c>
      <c r="CB520" s="239" t="str">
        <f t="shared" si="743"/>
        <v/>
      </c>
      <c r="CC520" s="239" t="str">
        <f t="shared" si="744"/>
        <v/>
      </c>
      <c r="CD520" s="239" t="str">
        <f t="shared" si="745"/>
        <v/>
      </c>
      <c r="CE520" s="239" t="str">
        <f t="shared" si="746"/>
        <v/>
      </c>
      <c r="CF520" s="239" t="str">
        <f t="shared" si="747"/>
        <v/>
      </c>
      <c r="CG520" s="239" t="str">
        <f t="shared" si="748"/>
        <v/>
      </c>
      <c r="CH520" s="239" t="str">
        <f t="shared" si="749"/>
        <v/>
      </c>
      <c r="CI520" s="239" t="str">
        <f t="shared" si="750"/>
        <v/>
      </c>
      <c r="CJ520" s="239" t="str">
        <f t="shared" si="751"/>
        <v/>
      </c>
      <c r="CK520" s="239" t="str">
        <f t="shared" si="752"/>
        <v/>
      </c>
      <c r="CL520" s="239" t="str">
        <f t="shared" si="753"/>
        <v/>
      </c>
      <c r="CM520" s="239" t="str">
        <f t="shared" si="754"/>
        <v/>
      </c>
      <c r="CN520" s="239" t="str">
        <f t="shared" si="755"/>
        <v/>
      </c>
      <c r="CP520" s="239" t="str">
        <f t="shared" si="756"/>
        <v/>
      </c>
      <c r="CQ520" s="239" t="str">
        <f t="shared" si="757"/>
        <v/>
      </c>
      <c r="CR520" s="239" t="str">
        <f t="shared" si="758"/>
        <v/>
      </c>
      <c r="CS520" s="239" t="str">
        <f t="shared" si="759"/>
        <v/>
      </c>
      <c r="CT520" s="239" t="str">
        <f t="shared" si="760"/>
        <v/>
      </c>
      <c r="CU520" s="239" t="str">
        <f t="shared" si="761"/>
        <v/>
      </c>
      <c r="CV520" s="239" t="str">
        <f t="shared" si="762"/>
        <v/>
      </c>
      <c r="CW520" s="239" t="str">
        <f t="shared" si="763"/>
        <v/>
      </c>
      <c r="CX520" s="239" t="str">
        <f t="shared" si="764"/>
        <v/>
      </c>
      <c r="CY520" s="239" t="str">
        <f t="shared" si="765"/>
        <v/>
      </c>
      <c r="CZ520" s="239" t="str">
        <f t="shared" si="766"/>
        <v/>
      </c>
      <c r="DA520" s="239" t="str">
        <f t="shared" si="767"/>
        <v/>
      </c>
      <c r="DB520" s="239" t="str">
        <f t="shared" si="768"/>
        <v/>
      </c>
      <c r="DC520" s="239" t="str">
        <f t="shared" si="769"/>
        <v/>
      </c>
      <c r="DD520" s="239" t="str">
        <f t="shared" si="770"/>
        <v/>
      </c>
      <c r="DE520" s="239" t="str">
        <f t="shared" si="771"/>
        <v/>
      </c>
      <c r="DF520" s="239" t="str">
        <f t="shared" si="772"/>
        <v/>
      </c>
      <c r="DG520" s="239" t="str">
        <f t="shared" si="773"/>
        <v/>
      </c>
      <c r="DH520" s="239" t="str">
        <f t="shared" si="774"/>
        <v/>
      </c>
      <c r="DI520" s="239" t="str">
        <f t="shared" si="775"/>
        <v/>
      </c>
      <c r="DJ520" s="239" t="str">
        <f t="shared" si="776"/>
        <v/>
      </c>
      <c r="DK520" s="239" t="str">
        <f t="shared" si="777"/>
        <v/>
      </c>
      <c r="DL520" s="239" t="str">
        <f t="shared" si="778"/>
        <v/>
      </c>
      <c r="DM520" s="239" t="str">
        <f t="shared" si="779"/>
        <v/>
      </c>
      <c r="DN520" s="239" t="str">
        <f t="shared" si="780"/>
        <v/>
      </c>
      <c r="DO520" s="239" t="str">
        <f t="shared" si="781"/>
        <v/>
      </c>
      <c r="DP520" s="239" t="str">
        <f t="shared" si="782"/>
        <v/>
      </c>
    </row>
    <row r="521" spans="1:120" ht="35.25" hidden="1" customHeight="1" x14ac:dyDescent="0.25">
      <c r="A521" s="49" t="s">
        <v>4509</v>
      </c>
      <c r="B521" s="49">
        <v>141</v>
      </c>
      <c r="C521" s="49" t="s">
        <v>59</v>
      </c>
      <c r="D521" s="49" t="s">
        <v>2077</v>
      </c>
      <c r="E521" s="49">
        <v>1</v>
      </c>
      <c r="F521" s="49" t="s">
        <v>2104</v>
      </c>
      <c r="G521" s="49" t="str">
        <f t="shared" si="784"/>
        <v>141-3</v>
      </c>
      <c r="H521" s="49" t="s">
        <v>75</v>
      </c>
      <c r="I521" s="49" t="s">
        <v>196</v>
      </c>
      <c r="J521" s="49" t="s">
        <v>513</v>
      </c>
      <c r="K521" s="49" t="s">
        <v>144</v>
      </c>
      <c r="L521" s="49" t="s">
        <v>79</v>
      </c>
      <c r="M521" s="49" t="s">
        <v>583</v>
      </c>
      <c r="N521" s="49" t="s">
        <v>198</v>
      </c>
      <c r="O521" s="49" t="s">
        <v>2105</v>
      </c>
      <c r="P521" s="49" t="s">
        <v>2106</v>
      </c>
      <c r="Q521" s="50">
        <v>0.08</v>
      </c>
      <c r="R521" s="50"/>
      <c r="S521" s="49">
        <v>100</v>
      </c>
      <c r="T521" s="49" t="s">
        <v>301</v>
      </c>
      <c r="U521" s="49" t="s">
        <v>2107</v>
      </c>
      <c r="V521" s="51">
        <v>44942</v>
      </c>
      <c r="W521" s="51">
        <v>45275</v>
      </c>
      <c r="X521" s="49" t="s">
        <v>2108</v>
      </c>
      <c r="Y521" s="49" t="s">
        <v>87</v>
      </c>
      <c r="Z521" s="59" t="s">
        <v>100</v>
      </c>
      <c r="AA521" s="52">
        <v>1</v>
      </c>
      <c r="AB521" s="23" t="s">
        <v>2109</v>
      </c>
      <c r="AC521" s="23">
        <v>45275</v>
      </c>
      <c r="AD521" s="52">
        <v>1</v>
      </c>
      <c r="AE521" s="23" t="s">
        <v>2110</v>
      </c>
      <c r="AF521" s="23">
        <v>45275</v>
      </c>
      <c r="AG521" s="52"/>
      <c r="AH521" s="52" t="s">
        <v>92</v>
      </c>
      <c r="AI521" s="52">
        <f t="shared" ref="AI521:AI584" si="793">+IF(H521="Producto",AD521*Q521,AD521*R521)</f>
        <v>0.08</v>
      </c>
      <c r="AJ521" s="52"/>
      <c r="AK521" s="52"/>
      <c r="AL521" s="239" t="str">
        <f t="shared" si="720"/>
        <v/>
      </c>
      <c r="AM521" s="239" t="str">
        <f t="shared" si="721"/>
        <v/>
      </c>
      <c r="AN521" s="239" t="str">
        <f t="shared" si="722"/>
        <v/>
      </c>
      <c r="AO521" s="239" t="str">
        <f t="shared" si="723"/>
        <v/>
      </c>
      <c r="AP521" s="239" t="str">
        <f t="shared" si="724"/>
        <v/>
      </c>
      <c r="AQ521" s="239" t="str">
        <f t="shared" si="725"/>
        <v/>
      </c>
      <c r="AR521" s="239" t="str">
        <f t="shared" si="726"/>
        <v/>
      </c>
      <c r="AS521" s="239" t="str">
        <f t="shared" si="727"/>
        <v/>
      </c>
      <c r="AT521" s="239" t="str">
        <f t="shared" si="728"/>
        <v/>
      </c>
      <c r="AU521" s="239" t="str">
        <f t="shared" ref="AU521:AU584" si="794">IF(AU$8=$C521,"",IF($H521="Producto","",IF(ISNUMBER(FIND(AU$8,$X521,1)),AD521,"")))</f>
        <v/>
      </c>
      <c r="AV521" s="239" t="str">
        <f t="shared" ref="AV521:AV584" si="795">IF(AV$8=$C521,"",IF($H521="Producto","",IF(ISNUMBER(FIND(AV$8,$X521,1)),AD521,"")))</f>
        <v/>
      </c>
      <c r="AW521" s="239" t="str">
        <f t="shared" ref="AW521:AW584" si="796">IF(AW$8=$C521,"",IF($H521="Producto","",IF(ISNUMBER(FIND(AW$8,$X521,1)),AD521,"")))</f>
        <v/>
      </c>
      <c r="AX521" s="239" t="str">
        <f t="shared" ref="AX521:AX584" si="797">IF(AX$8=$C521,"",IF($H521="Producto","",IF(ISNUMBER(FIND(AX$8,$X521,1)),AD521,"")))</f>
        <v/>
      </c>
      <c r="AY521" s="239" t="str">
        <f t="shared" ref="AY521:AY584" si="798">IF(AY$8=$C521,"",IF($H521="Producto","",IF(ISNUMBER(FIND(AY$8,$X521,1)),AD521,"")))</f>
        <v/>
      </c>
      <c r="AZ521" s="239" t="str">
        <f t="shared" ref="AZ521:AZ584" si="799">IF(AZ$8=$C521,"",IF($H521="Producto","",IF(ISNUMBER(FIND(AZ$8,$X521,1)),AD521,"")))</f>
        <v/>
      </c>
      <c r="BA521" s="239" t="str">
        <f t="shared" ref="BA521:BA584" si="800">IF(BA$8=$C521,"",IF($H521="Producto","",IF(ISNUMBER(FIND(BA$8,$X521,1)),AD521,"")))</f>
        <v/>
      </c>
      <c r="BB521" s="239" t="str">
        <f t="shared" ref="BB521:BB584" si="801">IF(BB$8=$C521,"",IF($H521="Producto","",IF(ISNUMBER(FIND(BB$8,$X521,1)),AD521,"")))</f>
        <v/>
      </c>
      <c r="BC521" s="239" t="str">
        <f t="shared" ref="BC521:BC584" si="802">IF(BC$8=$C521,"",IF($H521="Producto","",IF(ISNUMBER(FIND(BC$8,$X521,1)),AD521,"")))</f>
        <v/>
      </c>
      <c r="BD521" s="239" t="str">
        <f t="shared" ref="BD521:BD584" si="803">IF(BD$8=$C521,"",IF($H521="Producto","",IF(ISNUMBER(FIND(BD$8,$X521,1)),AD521,"")))</f>
        <v/>
      </c>
      <c r="BE521" s="239" t="str">
        <f t="shared" ref="BE521:BE584" si="804">IF(BE$8=$C521,"",IF($H521="Producto","",IF(ISNUMBER(FIND(BE$8,$X521,1)),AD521,"")))</f>
        <v/>
      </c>
      <c r="BF521" s="239" t="str">
        <f t="shared" ref="BF521:BF584" si="805">IF(BF$8=$C521,"",IF($H521="Producto","",IF(ISNUMBER(FIND(BF$8,$X521,1)),AD521,"")))</f>
        <v/>
      </c>
      <c r="BG521" s="239" t="str">
        <f t="shared" ref="BG521:BG584" si="806">IF(BG$8=$C521,"",IF($H521="Producto","",IF(ISNUMBER(FIND(BG$8,$X521,1)),AD521,"")))</f>
        <v/>
      </c>
      <c r="BH521" s="239" t="str">
        <f t="shared" ref="BH521:BH584" si="807">IF(BH$8=$C521,"",IF($H521="Producto","",IF(ISNUMBER(FIND(BH$8,$X521,1)),AD521,"")))</f>
        <v/>
      </c>
      <c r="BI521" s="239" t="str">
        <f t="shared" ref="BI521:BI584" si="808">IF(BI$8=$C521,"",IF($H521="Producto","",IF(ISNUMBER(FIND(BI$8,$X521,1)),AD521,"")))</f>
        <v/>
      </c>
      <c r="BJ521" s="239" t="str">
        <f t="shared" ref="BJ521:BJ584" si="809">IF(BJ$8=$C521,"",IF($H521="Producto","",IF(ISNUMBER(FIND(BJ$8,$X521,1)),AD521,"")))</f>
        <v/>
      </c>
      <c r="BK521" s="239" t="str">
        <f t="shared" ref="BK521:BK584" si="810">IF(BK$8=$C521,"",IF($H521="Producto","",IF(ISNUMBER(FIND(BK$8,$X521,1)),AD521,"")))</f>
        <v/>
      </c>
      <c r="BL521" s="239" t="str">
        <f t="shared" ref="BL521:BL584" si="811">IF(BL$8=$C521,"",IF($H521="Producto","",IF(ISNUMBER(FIND(BL$8,$X521,1)),AD521,"")))</f>
        <v/>
      </c>
      <c r="BN521" s="239" t="str">
        <f t="shared" si="729"/>
        <v/>
      </c>
      <c r="BO521" s="239" t="str">
        <f t="shared" si="730"/>
        <v/>
      </c>
      <c r="BP521" s="239" t="str">
        <f t="shared" si="731"/>
        <v/>
      </c>
      <c r="BQ521" s="239" t="str">
        <f t="shared" si="732"/>
        <v/>
      </c>
      <c r="BR521" s="239" t="str">
        <f t="shared" si="733"/>
        <v/>
      </c>
      <c r="BS521" s="239" t="str">
        <f t="shared" si="734"/>
        <v/>
      </c>
      <c r="BT521" s="239" t="str">
        <f t="shared" si="735"/>
        <v/>
      </c>
      <c r="BU521" s="239" t="str">
        <f t="shared" si="736"/>
        <v/>
      </c>
      <c r="BV521" s="239" t="str">
        <f t="shared" si="737"/>
        <v/>
      </c>
      <c r="BW521" s="239" t="str">
        <f t="shared" si="738"/>
        <v/>
      </c>
      <c r="BX521" s="239" t="str">
        <f t="shared" si="739"/>
        <v/>
      </c>
      <c r="BY521" s="239" t="str">
        <f t="shared" si="740"/>
        <v/>
      </c>
      <c r="BZ521" s="239" t="str">
        <f t="shared" si="741"/>
        <v/>
      </c>
      <c r="CA521" s="239" t="str">
        <f t="shared" si="742"/>
        <v/>
      </c>
      <c r="CB521" s="239" t="str">
        <f t="shared" si="743"/>
        <v/>
      </c>
      <c r="CC521" s="239" t="str">
        <f t="shared" si="744"/>
        <v/>
      </c>
      <c r="CD521" s="239" t="str">
        <f t="shared" si="745"/>
        <v/>
      </c>
      <c r="CE521" s="239" t="str">
        <f t="shared" si="746"/>
        <v/>
      </c>
      <c r="CF521" s="239" t="str">
        <f t="shared" si="747"/>
        <v/>
      </c>
      <c r="CG521" s="239" t="str">
        <f t="shared" si="748"/>
        <v/>
      </c>
      <c r="CH521" s="239" t="str">
        <f t="shared" si="749"/>
        <v/>
      </c>
      <c r="CI521" s="239" t="str">
        <f t="shared" si="750"/>
        <v/>
      </c>
      <c r="CJ521" s="239" t="str">
        <f t="shared" si="751"/>
        <v/>
      </c>
      <c r="CK521" s="239" t="str">
        <f t="shared" si="752"/>
        <v/>
      </c>
      <c r="CL521" s="239" t="str">
        <f t="shared" si="753"/>
        <v/>
      </c>
      <c r="CM521" s="239" t="str">
        <f t="shared" si="754"/>
        <v/>
      </c>
      <c r="CN521" s="239" t="str">
        <f t="shared" si="755"/>
        <v/>
      </c>
      <c r="CP521" s="239" t="str">
        <f t="shared" si="756"/>
        <v/>
      </c>
      <c r="CQ521" s="239" t="str">
        <f t="shared" si="757"/>
        <v/>
      </c>
      <c r="CR521" s="239" t="str">
        <f t="shared" si="758"/>
        <v/>
      </c>
      <c r="CS521" s="239" t="str">
        <f t="shared" si="759"/>
        <v/>
      </c>
      <c r="CT521" s="239" t="str">
        <f t="shared" si="760"/>
        <v/>
      </c>
      <c r="CU521" s="239" t="str">
        <f t="shared" si="761"/>
        <v/>
      </c>
      <c r="CV521" s="239" t="str">
        <f t="shared" si="762"/>
        <v/>
      </c>
      <c r="CW521" s="239" t="str">
        <f t="shared" si="763"/>
        <v/>
      </c>
      <c r="CX521" s="239" t="str">
        <f t="shared" si="764"/>
        <v/>
      </c>
      <c r="CY521" s="239" t="str">
        <f t="shared" si="765"/>
        <v/>
      </c>
      <c r="CZ521" s="239" t="str">
        <f t="shared" si="766"/>
        <v/>
      </c>
      <c r="DA521" s="239" t="str">
        <f t="shared" si="767"/>
        <v/>
      </c>
      <c r="DB521" s="239" t="str">
        <f t="shared" si="768"/>
        <v/>
      </c>
      <c r="DC521" s="239" t="str">
        <f t="shared" si="769"/>
        <v/>
      </c>
      <c r="DD521" s="239" t="str">
        <f t="shared" si="770"/>
        <v/>
      </c>
      <c r="DE521" s="239" t="str">
        <f t="shared" si="771"/>
        <v/>
      </c>
      <c r="DF521" s="239" t="str">
        <f t="shared" si="772"/>
        <v/>
      </c>
      <c r="DG521" s="239" t="str">
        <f t="shared" si="773"/>
        <v/>
      </c>
      <c r="DH521" s="239" t="str">
        <f t="shared" si="774"/>
        <v/>
      </c>
      <c r="DI521" s="239" t="str">
        <f t="shared" si="775"/>
        <v/>
      </c>
      <c r="DJ521" s="239" t="str">
        <f t="shared" si="776"/>
        <v/>
      </c>
      <c r="DK521" s="239" t="str">
        <f t="shared" si="777"/>
        <v/>
      </c>
      <c r="DL521" s="239" t="str">
        <f t="shared" si="778"/>
        <v/>
      </c>
      <c r="DM521" s="239" t="str">
        <f t="shared" si="779"/>
        <v/>
      </c>
      <c r="DN521" s="239" t="str">
        <f t="shared" si="780"/>
        <v/>
      </c>
      <c r="DO521" s="239" t="str">
        <f t="shared" si="781"/>
        <v/>
      </c>
      <c r="DP521" s="239" t="str">
        <f t="shared" si="782"/>
        <v/>
      </c>
    </row>
    <row r="522" spans="1:120" ht="35.25" hidden="1" customHeight="1" x14ac:dyDescent="0.25">
      <c r="A522" s="53" t="s">
        <v>4509</v>
      </c>
      <c r="B522" s="53">
        <v>141</v>
      </c>
      <c r="C522" s="53" t="s">
        <v>59</v>
      </c>
      <c r="D522" s="53" t="s">
        <v>2077</v>
      </c>
      <c r="E522" s="53">
        <v>1</v>
      </c>
      <c r="F522" s="53" t="s">
        <v>2111</v>
      </c>
      <c r="G522" s="53" t="str">
        <f t="shared" si="784"/>
        <v>141-3</v>
      </c>
      <c r="H522" s="53" t="s">
        <v>102</v>
      </c>
      <c r="I522" s="53" t="s">
        <v>196</v>
      </c>
      <c r="J522" s="53" t="s">
        <v>80</v>
      </c>
      <c r="K522" s="53" t="s">
        <v>80</v>
      </c>
      <c r="L522" s="53" t="s">
        <v>80</v>
      </c>
      <c r="M522" s="53" t="s">
        <v>80</v>
      </c>
      <c r="N522" s="53" t="s">
        <v>80</v>
      </c>
      <c r="O522" s="53" t="s">
        <v>80</v>
      </c>
      <c r="P522" s="53" t="s">
        <v>2112</v>
      </c>
      <c r="Q522" s="52">
        <v>0</v>
      </c>
      <c r="R522" s="52">
        <f>+Q522*Q521</f>
        <v>0</v>
      </c>
      <c r="S522" s="53">
        <v>1</v>
      </c>
      <c r="T522" s="53" t="s">
        <v>84</v>
      </c>
      <c r="U522" s="53" t="s">
        <v>2113</v>
      </c>
      <c r="V522" s="23">
        <v>44942</v>
      </c>
      <c r="W522" s="23">
        <v>44972</v>
      </c>
      <c r="X522" s="53" t="s">
        <v>2114</v>
      </c>
      <c r="Y522" s="49" t="s">
        <v>97</v>
      </c>
      <c r="Z522" s="59" t="s">
        <v>100</v>
      </c>
      <c r="AA522" s="60">
        <v>1</v>
      </c>
      <c r="AB522" s="62" t="s">
        <v>2115</v>
      </c>
      <c r="AC522" s="62">
        <v>44972</v>
      </c>
      <c r="AD522" s="60">
        <v>1</v>
      </c>
      <c r="AE522" s="62" t="s">
        <v>2116</v>
      </c>
      <c r="AF522" s="62">
        <v>44972</v>
      </c>
      <c r="AG522" s="60" t="s">
        <v>79</v>
      </c>
      <c r="AH522" s="60">
        <v>1</v>
      </c>
      <c r="AI522" s="52">
        <f t="shared" si="793"/>
        <v>0</v>
      </c>
      <c r="AJ522" s="52"/>
      <c r="AK522" s="52"/>
      <c r="AL522" s="239" t="str">
        <f t="shared" ref="AL522:AL585" si="812">IF(AL$8=$C522,"",IF($H522="Producto","",IF(ISNUMBER(FIND(AL$8,$X522,1)),AD522,"")))</f>
        <v/>
      </c>
      <c r="AM522" s="239" t="str">
        <f t="shared" ref="AM522:AM585" si="813">IF(AM$8=$C522,"",IF($H522="Producto","",IF(ISNUMBER(FIND(AM$8,$X522,1)),AD522,"")))</f>
        <v/>
      </c>
      <c r="AN522" s="239" t="str">
        <f t="shared" ref="AN522:AN585" si="814">IF(AN$8=$C522,"",IF($H522="Producto","",IF(ISNUMBER(FIND(AN$8,$X522,1)),AD522,"")))</f>
        <v/>
      </c>
      <c r="AO522" s="239" t="str">
        <f t="shared" ref="AO522:AO585" si="815">IF(AO$8=$C522,"",IF($H522="Producto","",IF(ISNUMBER(FIND(AO$8,$X522,1)),AD522,"")))</f>
        <v/>
      </c>
      <c r="AP522" s="239" t="str">
        <f t="shared" ref="AP522:AP585" si="816">IF(AP$8=$C522,"",IF($H522="Producto","",IF(ISNUMBER(FIND(AP$8,$X522,1)),AD522,"")))</f>
        <v/>
      </c>
      <c r="AQ522" s="239" t="str">
        <f t="shared" ref="AQ522:AQ585" si="817">IF(AQ$8=$C522,"",IF($H522="Producto","",IF(ISNUMBER(FIND(AQ$8,$X522,1)),AD522,"")))</f>
        <v/>
      </c>
      <c r="AR522" s="239" t="str">
        <f t="shared" ref="AR522:AR585" si="818">IF(AR$8=$C522,"",IF($H522="Producto","",IF(ISNUMBER(FIND(AR$8,$X522,1)),AD522,"")))</f>
        <v/>
      </c>
      <c r="AS522" s="239" t="str">
        <f t="shared" ref="AS522:AS585" si="819">IF(AS$8=$C522,"",IF($H522="Producto","",IF(ISNUMBER(FIND(AS$8,$X522,1)),AD522,"")))</f>
        <v/>
      </c>
      <c r="AT522" s="239" t="str">
        <f t="shared" ref="AT522:AT585" si="820">IF(AT$8=$C522,"",IF($H522="Producto","",IF(ISNUMBER(FIND(AT$8,$X522,1)),AD522,"")))</f>
        <v/>
      </c>
      <c r="AU522" s="239" t="str">
        <f t="shared" si="794"/>
        <v/>
      </c>
      <c r="AV522" s="239" t="str">
        <f t="shared" si="795"/>
        <v/>
      </c>
      <c r="AW522" s="239" t="str">
        <f t="shared" si="796"/>
        <v/>
      </c>
      <c r="AX522" s="239" t="str">
        <f t="shared" si="797"/>
        <v/>
      </c>
      <c r="AY522" s="239" t="str">
        <f t="shared" si="798"/>
        <v/>
      </c>
      <c r="AZ522" s="239" t="str">
        <f t="shared" si="799"/>
        <v/>
      </c>
      <c r="BA522" s="239" t="str">
        <f t="shared" si="800"/>
        <v/>
      </c>
      <c r="BB522" s="239" t="str">
        <f t="shared" si="801"/>
        <v/>
      </c>
      <c r="BC522" s="239" t="str">
        <f t="shared" si="802"/>
        <v/>
      </c>
      <c r="BD522" s="239" t="str">
        <f t="shared" si="803"/>
        <v/>
      </c>
      <c r="BE522" s="239" t="str">
        <f t="shared" si="804"/>
        <v/>
      </c>
      <c r="BF522" s="239" t="str">
        <f t="shared" si="805"/>
        <v/>
      </c>
      <c r="BG522" s="239" t="str">
        <f t="shared" si="806"/>
        <v/>
      </c>
      <c r="BH522" s="239" t="str">
        <f t="shared" si="807"/>
        <v/>
      </c>
      <c r="BI522" s="239" t="str">
        <f t="shared" si="808"/>
        <v/>
      </c>
      <c r="BJ522" s="239" t="str">
        <f t="shared" si="809"/>
        <v/>
      </c>
      <c r="BK522" s="239" t="str">
        <f t="shared" si="810"/>
        <v/>
      </c>
      <c r="BL522" s="239">
        <f t="shared" si="811"/>
        <v>1</v>
      </c>
      <c r="BN522" s="239" t="str">
        <f t="shared" ref="BN522:BN585" si="821">IF(AL$8=$C522,"",IF($H522="Producto","",IF(ISNUMBER(FIND(AL$8,$X522,1)),AH522,"")))</f>
        <v/>
      </c>
      <c r="BO522" s="239" t="str">
        <f t="shared" ref="BO522:BO585" si="822">IF(AM$8=$C522,"",IF($H522="Producto","",IF(ISNUMBER(FIND(AM$8,$X522,1)),AH522,"")))</f>
        <v/>
      </c>
      <c r="BP522" s="239" t="str">
        <f t="shared" ref="BP522:BP585" si="823">IF(AN$8=$C522,"",IF($H522="Producto","",IF(ISNUMBER(FIND(AN$8,$X522,1)),AH522,"")))</f>
        <v/>
      </c>
      <c r="BQ522" s="239" t="str">
        <f t="shared" ref="BQ522:BQ585" si="824">IF(AO$8=$C522,"",IF($H522="Producto","",IF(ISNUMBER(FIND(AO$8,$X522,1)),AH522,"")))</f>
        <v/>
      </c>
      <c r="BR522" s="239" t="str">
        <f t="shared" ref="BR522:BR585" si="825">IF(AP$8=$C522,"",IF($H522="Producto","",IF(ISNUMBER(FIND(AP$8,$X522,1)),AH522,"")))</f>
        <v/>
      </c>
      <c r="BS522" s="239" t="str">
        <f t="shared" ref="BS522:BS585" si="826">IF(AQ$8=$C522,"",IF($H522="Producto","",IF(ISNUMBER(FIND(AQ$8,$X522,1)),AH522,"")))</f>
        <v/>
      </c>
      <c r="BT522" s="239" t="str">
        <f t="shared" ref="BT522:BT585" si="827">IF(AR$8=$C522,"",IF($H522="Producto","",IF(ISNUMBER(FIND(AR$8,$X522,1)),AH522,"")))</f>
        <v/>
      </c>
      <c r="BU522" s="239" t="str">
        <f t="shared" ref="BU522:BU585" si="828">IF(AS$8=$C522,"",IF($H522="Producto","",IF(ISNUMBER(FIND(AS$8,$X522,1)),AH522,"")))</f>
        <v/>
      </c>
      <c r="BV522" s="239" t="str">
        <f t="shared" ref="BV522:BV585" si="829">IF(AT$8=$C522,"",IF($H522="Producto","",IF(ISNUMBER(FIND(AT$8,$X522,1)),AH522,"")))</f>
        <v/>
      </c>
      <c r="BW522" s="239" t="str">
        <f t="shared" ref="BW522:BW585" si="830">IF(AU$8=$C522,"",IF($H522="Producto","",IF(ISNUMBER(FIND(AU$8,$X522,1)),AH522,"")))</f>
        <v/>
      </c>
      <c r="BX522" s="239" t="str">
        <f t="shared" ref="BX522:BX585" si="831">IF(AV$8=$C522,"",IF($H522="Producto","",IF(ISNUMBER(FIND(AV$8,$X522,1)),AH522,"")))</f>
        <v/>
      </c>
      <c r="BY522" s="239" t="str">
        <f t="shared" ref="BY522:BY585" si="832">IF(AW$8=$C522,"",IF($H522="Producto","",IF(ISNUMBER(FIND(AW$8,$X522,1)),AH522,"")))</f>
        <v/>
      </c>
      <c r="BZ522" s="239" t="str">
        <f t="shared" ref="BZ522:BZ585" si="833">IF(AX$8=$C522,"",IF($H522="Producto","",IF(ISNUMBER(FIND(AX$8,$X522,1)),AH522,"")))</f>
        <v/>
      </c>
      <c r="CA522" s="239" t="str">
        <f t="shared" ref="CA522:CA585" si="834">IF(AY$8=$C522,"",IF($H522="Producto","",IF(ISNUMBER(FIND(AY$8,$X522,1)),AH522,"")))</f>
        <v/>
      </c>
      <c r="CB522" s="239" t="str">
        <f t="shared" ref="CB522:CB585" si="835">IF(AZ$8=$C522,"",IF($H522="Producto","",IF(ISNUMBER(FIND(AZ$8,$X522,1)),AH522,"")))</f>
        <v/>
      </c>
      <c r="CC522" s="239" t="str">
        <f t="shared" ref="CC522:CC585" si="836">IF(BA$8=$C522,"",IF($H522="Producto","",IF(ISNUMBER(FIND(BA$8,$X522,1)),AH522,"")))</f>
        <v/>
      </c>
      <c r="CD522" s="239" t="str">
        <f t="shared" ref="CD522:CD585" si="837">IF(BB$8=$C522,"",IF($H522="Producto","",IF(ISNUMBER(FIND(BB$8,$X522,1)),AH522,"")))</f>
        <v/>
      </c>
      <c r="CE522" s="239" t="str">
        <f t="shared" ref="CE522:CE585" si="838">IF(BC$8=$C522,"",IF($H522="Producto","",IF(ISNUMBER(FIND(BC$8,$X522,1)),AH522,"")))</f>
        <v/>
      </c>
      <c r="CF522" s="239" t="str">
        <f t="shared" ref="CF522:CF585" si="839">IF(BD$8=$C522,"",IF($H522="Producto","",IF(ISNUMBER(FIND(BD$8,$X522,1)),AH522,"")))</f>
        <v/>
      </c>
      <c r="CG522" s="239" t="str">
        <f t="shared" ref="CG522:CG585" si="840">IF(BE$8=$C522,"",IF($H522="Producto","",IF(ISNUMBER(FIND(BE$8,$X522,1)),AH522,"")))</f>
        <v/>
      </c>
      <c r="CH522" s="239" t="str">
        <f t="shared" ref="CH522:CH585" si="841">IF(BF$8=$C522,"",IF($H522="Producto","",IF(ISNUMBER(FIND(BF$8,$X522,1)),AH522,"")))</f>
        <v/>
      </c>
      <c r="CI522" s="239" t="str">
        <f t="shared" ref="CI522:CI585" si="842">IF(BG$8=$C522,"",IF($H522="Producto","",IF(ISNUMBER(FIND(BG$8,$X522,1)),AH522,"")))</f>
        <v/>
      </c>
      <c r="CJ522" s="239" t="str">
        <f t="shared" ref="CJ522:CJ585" si="843">IF(BH$8=$C522,"",IF($H522="Producto","",IF(ISNUMBER(FIND(BH$8,$X522,1)),AH522,"")))</f>
        <v/>
      </c>
      <c r="CK522" s="239" t="str">
        <f t="shared" ref="CK522:CK585" si="844">IF(BI$8=$C522,"",IF($H522="Producto","",IF(ISNUMBER(FIND(BI$8,$X522,1)),AH522,"")))</f>
        <v/>
      </c>
      <c r="CL522" s="239" t="str">
        <f t="shared" ref="CL522:CL585" si="845">IF(BJ$8=$C522,"",IF($H522="Producto","",IF(ISNUMBER(FIND(BJ$8,$X522,1)),AH522,"")))</f>
        <v/>
      </c>
      <c r="CM522" s="239" t="str">
        <f t="shared" ref="CM522:CM585" si="846">IF(BK$8=$C522,"",IF($H522="Producto","",IF(ISNUMBER(FIND(BK$8,$X522,1)),AH522,"")))</f>
        <v/>
      </c>
      <c r="CN522" s="239">
        <f t="shared" ref="CN522:CN585" si="847">IF(BL$8=$C522,"",IF($H522="Producto","",IF(ISNUMBER(FIND(BL$8,$X522,1)),AH522,"")))</f>
        <v>1</v>
      </c>
      <c r="CP522" s="239" t="str">
        <f t="shared" ref="CP522:CP585" si="848">IF(AL$8=$C522,"",IF($H522="Producto","",IF(ISNUMBER(FIND(AL$8,$X522,1)),$Y522,"")))</f>
        <v/>
      </c>
      <c r="CQ522" s="239" t="str">
        <f t="shared" ref="CQ522:CQ585" si="849">IF(AM$8=$C522,"",IF($H522="Producto","",IF(ISNUMBER(FIND(AM$8,$X522,1)),$Y522,"")))</f>
        <v/>
      </c>
      <c r="CR522" s="239" t="str">
        <f t="shared" ref="CR522:CR585" si="850">IF(AN$8=$C522,"",IF($H522="Producto","",IF(ISNUMBER(FIND(AN$8,$X522,1)),$Y522,"")))</f>
        <v/>
      </c>
      <c r="CS522" s="239" t="str">
        <f t="shared" ref="CS522:CS585" si="851">IF(AO$8=$C522,"",IF($H522="Producto","",IF(ISNUMBER(FIND(AO$8,$X522,1)),$Y522,"")))</f>
        <v/>
      </c>
      <c r="CT522" s="239" t="str">
        <f t="shared" ref="CT522:CT585" si="852">IF(AP$8=$C522,"",IF($H522="Producto","",IF(ISNUMBER(FIND(AP$8,$X522,1)),$Y522,"")))</f>
        <v/>
      </c>
      <c r="CU522" s="239" t="str">
        <f t="shared" ref="CU522:CU585" si="853">IF(AQ$8=$C522,"",IF($H522="Producto","",IF(ISNUMBER(FIND(AQ$8,$X522,1)),$Y522,"")))</f>
        <v/>
      </c>
      <c r="CV522" s="239" t="str">
        <f t="shared" ref="CV522:CV585" si="854">IF(AR$8=$C522,"",IF($H522="Producto","",IF(ISNUMBER(FIND(AR$8,$X522,1)),$Y522,"")))</f>
        <v/>
      </c>
      <c r="CW522" s="239" t="str">
        <f t="shared" ref="CW522:CW585" si="855">IF(AS$8=$C522,"",IF($H522="Producto","",IF(ISNUMBER(FIND(AS$8,$X522,1)),$Y522,"")))</f>
        <v/>
      </c>
      <c r="CX522" s="239" t="str">
        <f t="shared" ref="CX522:CX585" si="856">IF(AT$8=$C522,"",IF($H522="Producto","",IF(ISNUMBER(FIND(AT$8,$X522,1)),$Y522,"")))</f>
        <v/>
      </c>
      <c r="CY522" s="239" t="str">
        <f t="shared" ref="CY522:CY585" si="857">IF(AU$8=$C522,"",IF($H522="Producto","",IF(ISNUMBER(FIND(AU$8,$X522,1)),$Y522,"")))</f>
        <v/>
      </c>
      <c r="CZ522" s="239" t="str">
        <f t="shared" ref="CZ522:CZ585" si="858">IF(AV$8=$C522,"",IF($H522="Producto","",IF(ISNUMBER(FIND(AV$8,$X522,1)),$Y522,"")))</f>
        <v/>
      </c>
      <c r="DA522" s="239" t="str">
        <f t="shared" ref="DA522:DA585" si="859">IF(AW$8=$C522,"",IF($H522="Producto","",IF(ISNUMBER(FIND(AW$8,$X522,1)),$Y522,"")))</f>
        <v/>
      </c>
      <c r="DB522" s="239" t="str">
        <f t="shared" ref="DB522:DB585" si="860">IF(AX$8=$C522,"",IF($H522="Producto","",IF(ISNUMBER(FIND(AX$8,$X522,1)),$Y522,"")))</f>
        <v/>
      </c>
      <c r="DC522" s="239" t="str">
        <f t="shared" ref="DC522:DC585" si="861">IF(AY$8=$C522,"",IF($H522="Producto","",IF(ISNUMBER(FIND(AY$8,$X522,1)),$Y522,"")))</f>
        <v/>
      </c>
      <c r="DD522" s="239" t="str">
        <f t="shared" ref="DD522:DD585" si="862">IF(AZ$8=$C522,"",IF($H522="Producto","",IF(ISNUMBER(FIND(AZ$8,$X522,1)),$Y522,"")))</f>
        <v/>
      </c>
      <c r="DE522" s="239" t="str">
        <f t="shared" ref="DE522:DE585" si="863">IF(BA$8=$C522,"",IF($H522="Producto","",IF(ISNUMBER(FIND(BA$8,$X522,1)),$Y522,"")))</f>
        <v/>
      </c>
      <c r="DF522" s="239" t="str">
        <f t="shared" ref="DF522:DF585" si="864">IF(BB$8=$C522,"",IF($H522="Producto","",IF(ISNUMBER(FIND(BB$8,$X522,1)),$Y522,"")))</f>
        <v/>
      </c>
      <c r="DG522" s="239" t="str">
        <f t="shared" ref="DG522:DG585" si="865">IF(BC$8=$C522,"",IF($H522="Producto","",IF(ISNUMBER(FIND(BC$8,$X522,1)),$Y522,"")))</f>
        <v/>
      </c>
      <c r="DH522" s="239" t="str">
        <f t="shared" ref="DH522:DH585" si="866">IF(BD$8=$C522,"",IF($H522="Producto","",IF(ISNUMBER(FIND(BD$8,$X522,1)),$Y522,"")))</f>
        <v/>
      </c>
      <c r="DI522" s="239" t="str">
        <f t="shared" ref="DI522:DI585" si="867">IF(BE$8=$C522,"",IF($H522="Producto","",IF(ISNUMBER(FIND(BE$8,$X522,1)),$Y522,"")))</f>
        <v/>
      </c>
      <c r="DJ522" s="239" t="str">
        <f t="shared" ref="DJ522:DJ585" si="868">IF(BF$8=$C522,"",IF($H522="Producto","",IF(ISNUMBER(FIND(BF$8,$X522,1)),$Y522,"")))</f>
        <v/>
      </c>
      <c r="DK522" s="239" t="str">
        <f t="shared" ref="DK522:DK585" si="869">IF(BG$8=$C522,"",IF($H522="Producto","",IF(ISNUMBER(FIND(BG$8,$X522,1)),$Y522,"")))</f>
        <v/>
      </c>
      <c r="DL522" s="239" t="str">
        <f t="shared" ref="DL522:DL585" si="870">IF(BH$8=$C522,"",IF($H522="Producto","",IF(ISNUMBER(FIND(BH$8,$X522,1)),$Y522,"")))</f>
        <v/>
      </c>
      <c r="DM522" s="239" t="str">
        <f t="shared" ref="DM522:DM585" si="871">IF(BI$8=$C522,"",IF($H522="Producto","",IF(ISNUMBER(FIND(BI$8,$X522,1)),$Y522,"")))</f>
        <v/>
      </c>
      <c r="DN522" s="239" t="str">
        <f t="shared" ref="DN522:DN585" si="872">IF(BJ$8=$C522,"",IF($H522="Producto","",IF(ISNUMBER(FIND(BJ$8,$X522,1)),$Y522,"")))</f>
        <v/>
      </c>
      <c r="DO522" s="239" t="str">
        <f t="shared" ref="DO522:DO585" si="873">IF(BK$8=$C522,"",IF($H522="Producto","",IF(ISNUMBER(FIND(BK$8,$X522,1)),$Y522,"")))</f>
        <v/>
      </c>
      <c r="DP522" s="239" t="str">
        <f t="shared" ref="DP522:DP585" si="874">IF(BL$8=$C522,"",IF($H522="Producto","",IF(ISNUMBER(FIND(BL$8,$X522,1)),$Y522,"")))</f>
        <v>1er trimestre</v>
      </c>
    </row>
    <row r="523" spans="1:120" ht="35.25" hidden="1" customHeight="1" x14ac:dyDescent="0.25">
      <c r="A523" s="53" t="s">
        <v>4509</v>
      </c>
      <c r="B523" s="53">
        <v>141</v>
      </c>
      <c r="C523" s="53" t="s">
        <v>59</v>
      </c>
      <c r="D523" s="53" t="s">
        <v>2077</v>
      </c>
      <c r="E523" s="53">
        <v>1</v>
      </c>
      <c r="F523" s="53" t="s">
        <v>2117</v>
      </c>
      <c r="G523" s="53" t="str">
        <f t="shared" si="784"/>
        <v>141-3</v>
      </c>
      <c r="H523" s="53" t="s">
        <v>94</v>
      </c>
      <c r="I523" s="53" t="s">
        <v>196</v>
      </c>
      <c r="J523" s="53" t="s">
        <v>80</v>
      </c>
      <c r="K523" s="53" t="s">
        <v>80</v>
      </c>
      <c r="L523" s="53" t="s">
        <v>80</v>
      </c>
      <c r="M523" s="53" t="s">
        <v>80</v>
      </c>
      <c r="N523" s="53" t="s">
        <v>80</v>
      </c>
      <c r="O523" s="53" t="s">
        <v>80</v>
      </c>
      <c r="P523" s="53" t="s">
        <v>2118</v>
      </c>
      <c r="Q523" s="52">
        <v>0.2</v>
      </c>
      <c r="R523" s="52">
        <f>+Q523*Q521</f>
        <v>1.6E-2</v>
      </c>
      <c r="S523" s="53">
        <v>1</v>
      </c>
      <c r="T523" s="53" t="s">
        <v>84</v>
      </c>
      <c r="U523" s="53" t="s">
        <v>2119</v>
      </c>
      <c r="V523" s="23">
        <v>44973</v>
      </c>
      <c r="W523" s="23">
        <v>44985</v>
      </c>
      <c r="X523" s="53" t="s">
        <v>2120</v>
      </c>
      <c r="Y523" s="49" t="s">
        <v>97</v>
      </c>
      <c r="Z523" s="59" t="s">
        <v>100</v>
      </c>
      <c r="AA523" s="60">
        <v>1</v>
      </c>
      <c r="AB523" s="62" t="s">
        <v>2121</v>
      </c>
      <c r="AC523" s="62">
        <v>44981</v>
      </c>
      <c r="AD523" s="60">
        <v>1</v>
      </c>
      <c r="AE523" s="62" t="s">
        <v>2122</v>
      </c>
      <c r="AF523" s="62">
        <v>44981</v>
      </c>
      <c r="AG523" s="60" t="s">
        <v>79</v>
      </c>
      <c r="AH523" s="60">
        <v>1</v>
      </c>
      <c r="AI523" s="52">
        <f t="shared" si="793"/>
        <v>1.6E-2</v>
      </c>
      <c r="AJ523" s="52">
        <f t="shared" ref="AJ523:AJ525" si="875">+AI523/R523</f>
        <v>1</v>
      </c>
      <c r="AK523" s="52"/>
      <c r="AL523" s="239" t="str">
        <f t="shared" si="812"/>
        <v/>
      </c>
      <c r="AM523" s="239" t="str">
        <f t="shared" si="813"/>
        <v/>
      </c>
      <c r="AN523" s="239" t="str">
        <f t="shared" si="814"/>
        <v/>
      </c>
      <c r="AO523" s="239">
        <f t="shared" si="815"/>
        <v>1</v>
      </c>
      <c r="AP523" s="239" t="str">
        <f t="shared" si="816"/>
        <v/>
      </c>
      <c r="AQ523" s="239" t="str">
        <f t="shared" si="817"/>
        <v/>
      </c>
      <c r="AR523" s="239" t="str">
        <f t="shared" si="818"/>
        <v/>
      </c>
      <c r="AS523" s="239" t="str">
        <f t="shared" si="819"/>
        <v/>
      </c>
      <c r="AT523" s="239" t="str">
        <f t="shared" si="820"/>
        <v/>
      </c>
      <c r="AU523" s="239" t="str">
        <f t="shared" si="794"/>
        <v/>
      </c>
      <c r="AV523" s="239" t="str">
        <f t="shared" si="795"/>
        <v/>
      </c>
      <c r="AW523" s="239" t="str">
        <f t="shared" si="796"/>
        <v/>
      </c>
      <c r="AX523" s="239" t="str">
        <f t="shared" si="797"/>
        <v/>
      </c>
      <c r="AY523" s="239" t="str">
        <f t="shared" si="798"/>
        <v/>
      </c>
      <c r="AZ523" s="239" t="str">
        <f t="shared" si="799"/>
        <v/>
      </c>
      <c r="BA523" s="239" t="str">
        <f t="shared" si="800"/>
        <v/>
      </c>
      <c r="BB523" s="239" t="str">
        <f t="shared" si="801"/>
        <v/>
      </c>
      <c r="BC523" s="239" t="str">
        <f t="shared" si="802"/>
        <v/>
      </c>
      <c r="BD523" s="239" t="str">
        <f t="shared" si="803"/>
        <v/>
      </c>
      <c r="BE523" s="239" t="str">
        <f t="shared" si="804"/>
        <v/>
      </c>
      <c r="BF523" s="239" t="str">
        <f t="shared" si="805"/>
        <v/>
      </c>
      <c r="BG523" s="239" t="str">
        <f t="shared" si="806"/>
        <v/>
      </c>
      <c r="BH523" s="239" t="str">
        <f t="shared" si="807"/>
        <v/>
      </c>
      <c r="BI523" s="239" t="str">
        <f t="shared" si="808"/>
        <v/>
      </c>
      <c r="BJ523" s="239" t="str">
        <f t="shared" si="809"/>
        <v/>
      </c>
      <c r="BK523" s="239" t="str">
        <f t="shared" si="810"/>
        <v/>
      </c>
      <c r="BL523" s="239">
        <f t="shared" si="811"/>
        <v>1</v>
      </c>
      <c r="BN523" s="239" t="str">
        <f t="shared" si="821"/>
        <v/>
      </c>
      <c r="BO523" s="239" t="str">
        <f t="shared" si="822"/>
        <v/>
      </c>
      <c r="BP523" s="239" t="str">
        <f t="shared" si="823"/>
        <v/>
      </c>
      <c r="BQ523" s="239">
        <f t="shared" si="824"/>
        <v>1</v>
      </c>
      <c r="BR523" s="239" t="str">
        <f t="shared" si="825"/>
        <v/>
      </c>
      <c r="BS523" s="239" t="str">
        <f t="shared" si="826"/>
        <v/>
      </c>
      <c r="BT523" s="239" t="str">
        <f t="shared" si="827"/>
        <v/>
      </c>
      <c r="BU523" s="239" t="str">
        <f t="shared" si="828"/>
        <v/>
      </c>
      <c r="BV523" s="239" t="str">
        <f t="shared" si="829"/>
        <v/>
      </c>
      <c r="BW523" s="239" t="str">
        <f t="shared" si="830"/>
        <v/>
      </c>
      <c r="BX523" s="239" t="str">
        <f t="shared" si="831"/>
        <v/>
      </c>
      <c r="BY523" s="239" t="str">
        <f t="shared" si="832"/>
        <v/>
      </c>
      <c r="BZ523" s="239" t="str">
        <f t="shared" si="833"/>
        <v/>
      </c>
      <c r="CA523" s="239" t="str">
        <f t="shared" si="834"/>
        <v/>
      </c>
      <c r="CB523" s="239" t="str">
        <f t="shared" si="835"/>
        <v/>
      </c>
      <c r="CC523" s="239" t="str">
        <f t="shared" si="836"/>
        <v/>
      </c>
      <c r="CD523" s="239" t="str">
        <f t="shared" si="837"/>
        <v/>
      </c>
      <c r="CE523" s="239" t="str">
        <f t="shared" si="838"/>
        <v/>
      </c>
      <c r="CF523" s="239" t="str">
        <f t="shared" si="839"/>
        <v/>
      </c>
      <c r="CG523" s="239" t="str">
        <f t="shared" si="840"/>
        <v/>
      </c>
      <c r="CH523" s="239" t="str">
        <f t="shared" si="841"/>
        <v/>
      </c>
      <c r="CI523" s="239" t="str">
        <f t="shared" si="842"/>
        <v/>
      </c>
      <c r="CJ523" s="239" t="str">
        <f t="shared" si="843"/>
        <v/>
      </c>
      <c r="CK523" s="239" t="str">
        <f t="shared" si="844"/>
        <v/>
      </c>
      <c r="CL523" s="239" t="str">
        <f t="shared" si="845"/>
        <v/>
      </c>
      <c r="CM523" s="239" t="str">
        <f t="shared" si="846"/>
        <v/>
      </c>
      <c r="CN523" s="239">
        <f t="shared" si="847"/>
        <v>1</v>
      </c>
      <c r="CP523" s="239" t="str">
        <f t="shared" si="848"/>
        <v/>
      </c>
      <c r="CQ523" s="239" t="str">
        <f t="shared" si="849"/>
        <v/>
      </c>
      <c r="CR523" s="239" t="str">
        <f t="shared" si="850"/>
        <v/>
      </c>
      <c r="CS523" s="239" t="str">
        <f t="shared" si="851"/>
        <v>1er trimestre</v>
      </c>
      <c r="CT523" s="239" t="str">
        <f t="shared" si="852"/>
        <v/>
      </c>
      <c r="CU523" s="239" t="str">
        <f t="shared" si="853"/>
        <v/>
      </c>
      <c r="CV523" s="239" t="str">
        <f t="shared" si="854"/>
        <v/>
      </c>
      <c r="CW523" s="239" t="str">
        <f t="shared" si="855"/>
        <v/>
      </c>
      <c r="CX523" s="239" t="str">
        <f t="shared" si="856"/>
        <v/>
      </c>
      <c r="CY523" s="239" t="str">
        <f t="shared" si="857"/>
        <v/>
      </c>
      <c r="CZ523" s="239" t="str">
        <f t="shared" si="858"/>
        <v/>
      </c>
      <c r="DA523" s="239" t="str">
        <f t="shared" si="859"/>
        <v/>
      </c>
      <c r="DB523" s="239" t="str">
        <f t="shared" si="860"/>
        <v/>
      </c>
      <c r="DC523" s="239" t="str">
        <f t="shared" si="861"/>
        <v/>
      </c>
      <c r="DD523" s="239" t="str">
        <f t="shared" si="862"/>
        <v/>
      </c>
      <c r="DE523" s="239" t="str">
        <f t="shared" si="863"/>
        <v/>
      </c>
      <c r="DF523" s="239" t="str">
        <f t="shared" si="864"/>
        <v/>
      </c>
      <c r="DG523" s="239" t="str">
        <f t="shared" si="865"/>
        <v/>
      </c>
      <c r="DH523" s="239" t="str">
        <f t="shared" si="866"/>
        <v/>
      </c>
      <c r="DI523" s="239" t="str">
        <f t="shared" si="867"/>
        <v/>
      </c>
      <c r="DJ523" s="239" t="str">
        <f t="shared" si="868"/>
        <v/>
      </c>
      <c r="DK523" s="239" t="str">
        <f t="shared" si="869"/>
        <v/>
      </c>
      <c r="DL523" s="239" t="str">
        <f t="shared" si="870"/>
        <v/>
      </c>
      <c r="DM523" s="239" t="str">
        <f t="shared" si="871"/>
        <v/>
      </c>
      <c r="DN523" s="239" t="str">
        <f t="shared" si="872"/>
        <v/>
      </c>
      <c r="DO523" s="239" t="str">
        <f t="shared" si="873"/>
        <v/>
      </c>
      <c r="DP523" s="239" t="str">
        <f t="shared" si="874"/>
        <v>1er trimestre</v>
      </c>
    </row>
    <row r="524" spans="1:120" ht="35.25" hidden="1" customHeight="1" x14ac:dyDescent="0.25">
      <c r="A524" s="53" t="s">
        <v>4509</v>
      </c>
      <c r="B524" s="53">
        <v>141</v>
      </c>
      <c r="C524" s="53" t="s">
        <v>59</v>
      </c>
      <c r="D524" s="53" t="s">
        <v>2077</v>
      </c>
      <c r="E524" s="53">
        <v>1</v>
      </c>
      <c r="F524" s="53" t="s">
        <v>2123</v>
      </c>
      <c r="G524" s="53" t="str">
        <f t="shared" si="784"/>
        <v>141-3</v>
      </c>
      <c r="H524" s="53" t="s">
        <v>94</v>
      </c>
      <c r="I524" s="53" t="s">
        <v>196</v>
      </c>
      <c r="J524" s="53" t="s">
        <v>80</v>
      </c>
      <c r="K524" s="53" t="s">
        <v>80</v>
      </c>
      <c r="L524" s="53" t="s">
        <v>80</v>
      </c>
      <c r="M524" s="53" t="s">
        <v>80</v>
      </c>
      <c r="N524" s="53" t="s">
        <v>80</v>
      </c>
      <c r="O524" s="53" t="s">
        <v>80</v>
      </c>
      <c r="P524" s="53" t="s">
        <v>2124</v>
      </c>
      <c r="Q524" s="52">
        <v>0.4</v>
      </c>
      <c r="R524" s="52">
        <f>+Q524*Q521</f>
        <v>3.2000000000000001E-2</v>
      </c>
      <c r="S524" s="53">
        <v>100</v>
      </c>
      <c r="T524" s="53" t="s">
        <v>301</v>
      </c>
      <c r="U524" s="53" t="s">
        <v>2125</v>
      </c>
      <c r="V524" s="23">
        <v>44986</v>
      </c>
      <c r="W524" s="23">
        <v>45138</v>
      </c>
      <c r="X524" s="53" t="s">
        <v>2126</v>
      </c>
      <c r="Y524" s="49" t="s">
        <v>202</v>
      </c>
      <c r="Z524" s="59" t="s">
        <v>100</v>
      </c>
      <c r="AA524" s="60">
        <v>1</v>
      </c>
      <c r="AB524" s="60" t="s">
        <v>2127</v>
      </c>
      <c r="AC524" s="69">
        <v>45138</v>
      </c>
      <c r="AD524" s="60">
        <v>1</v>
      </c>
      <c r="AE524" s="60" t="s">
        <v>1954</v>
      </c>
      <c r="AF524" s="69">
        <v>45138</v>
      </c>
      <c r="AG524" s="90" t="s">
        <v>79</v>
      </c>
      <c r="AH524" s="90">
        <v>1</v>
      </c>
      <c r="AI524" s="52">
        <f t="shared" si="793"/>
        <v>3.2000000000000001E-2</v>
      </c>
      <c r="AJ524" s="52">
        <f t="shared" si="875"/>
        <v>1</v>
      </c>
      <c r="AK524" s="52"/>
      <c r="AL524" s="239" t="str">
        <f t="shared" si="812"/>
        <v/>
      </c>
      <c r="AM524" s="239" t="str">
        <f t="shared" si="813"/>
        <v/>
      </c>
      <c r="AN524" s="239" t="str">
        <f t="shared" si="814"/>
        <v/>
      </c>
      <c r="AO524" s="239" t="str">
        <f t="shared" si="815"/>
        <v/>
      </c>
      <c r="AP524" s="239" t="str">
        <f t="shared" si="816"/>
        <v/>
      </c>
      <c r="AQ524" s="239" t="str">
        <f t="shared" si="817"/>
        <v/>
      </c>
      <c r="AR524" s="239" t="str">
        <f t="shared" si="818"/>
        <v/>
      </c>
      <c r="AS524" s="239" t="str">
        <f t="shared" si="819"/>
        <v/>
      </c>
      <c r="AT524" s="239" t="str">
        <f t="shared" si="820"/>
        <v/>
      </c>
      <c r="AU524" s="239" t="str">
        <f t="shared" si="794"/>
        <v/>
      </c>
      <c r="AV524" s="239" t="str">
        <f t="shared" si="795"/>
        <v/>
      </c>
      <c r="AW524" s="239" t="str">
        <f t="shared" si="796"/>
        <v/>
      </c>
      <c r="AX524" s="239" t="str">
        <f t="shared" si="797"/>
        <v/>
      </c>
      <c r="AY524" s="239" t="str">
        <f t="shared" si="798"/>
        <v/>
      </c>
      <c r="AZ524" s="239" t="str">
        <f t="shared" si="799"/>
        <v/>
      </c>
      <c r="BA524" s="239" t="str">
        <f t="shared" si="800"/>
        <v/>
      </c>
      <c r="BB524" s="239" t="str">
        <f t="shared" si="801"/>
        <v/>
      </c>
      <c r="BC524" s="239" t="str">
        <f t="shared" si="802"/>
        <v/>
      </c>
      <c r="BD524" s="239" t="str">
        <f t="shared" si="803"/>
        <v/>
      </c>
      <c r="BE524" s="239" t="str">
        <f t="shared" si="804"/>
        <v/>
      </c>
      <c r="BF524" s="239" t="str">
        <f t="shared" si="805"/>
        <v/>
      </c>
      <c r="BG524" s="239" t="str">
        <f t="shared" si="806"/>
        <v/>
      </c>
      <c r="BH524" s="239" t="str">
        <f t="shared" si="807"/>
        <v/>
      </c>
      <c r="BI524" s="239" t="str">
        <f t="shared" si="808"/>
        <v/>
      </c>
      <c r="BJ524" s="239" t="str">
        <f t="shared" si="809"/>
        <v/>
      </c>
      <c r="BK524" s="239" t="str">
        <f t="shared" si="810"/>
        <v/>
      </c>
      <c r="BL524" s="239">
        <f t="shared" si="811"/>
        <v>1</v>
      </c>
      <c r="BN524" s="239" t="str">
        <f t="shared" si="821"/>
        <v/>
      </c>
      <c r="BO524" s="239" t="str">
        <f t="shared" si="822"/>
        <v/>
      </c>
      <c r="BP524" s="239" t="str">
        <f t="shared" si="823"/>
        <v/>
      </c>
      <c r="BQ524" s="239" t="str">
        <f t="shared" si="824"/>
        <v/>
      </c>
      <c r="BR524" s="239" t="str">
        <f t="shared" si="825"/>
        <v/>
      </c>
      <c r="BS524" s="239" t="str">
        <f t="shared" si="826"/>
        <v/>
      </c>
      <c r="BT524" s="239" t="str">
        <f t="shared" si="827"/>
        <v/>
      </c>
      <c r="BU524" s="239" t="str">
        <f t="shared" si="828"/>
        <v/>
      </c>
      <c r="BV524" s="239" t="str">
        <f t="shared" si="829"/>
        <v/>
      </c>
      <c r="BW524" s="239" t="str">
        <f t="shared" si="830"/>
        <v/>
      </c>
      <c r="BX524" s="239" t="str">
        <f t="shared" si="831"/>
        <v/>
      </c>
      <c r="BY524" s="239" t="str">
        <f t="shared" si="832"/>
        <v/>
      </c>
      <c r="BZ524" s="239" t="str">
        <f t="shared" si="833"/>
        <v/>
      </c>
      <c r="CA524" s="239" t="str">
        <f t="shared" si="834"/>
        <v/>
      </c>
      <c r="CB524" s="239" t="str">
        <f t="shared" si="835"/>
        <v/>
      </c>
      <c r="CC524" s="239" t="str">
        <f t="shared" si="836"/>
        <v/>
      </c>
      <c r="CD524" s="239" t="str">
        <f t="shared" si="837"/>
        <v/>
      </c>
      <c r="CE524" s="239" t="str">
        <f t="shared" si="838"/>
        <v/>
      </c>
      <c r="CF524" s="239" t="str">
        <f t="shared" si="839"/>
        <v/>
      </c>
      <c r="CG524" s="239" t="str">
        <f t="shared" si="840"/>
        <v/>
      </c>
      <c r="CH524" s="239" t="str">
        <f t="shared" si="841"/>
        <v/>
      </c>
      <c r="CI524" s="239" t="str">
        <f t="shared" si="842"/>
        <v/>
      </c>
      <c r="CJ524" s="239" t="str">
        <f t="shared" si="843"/>
        <v/>
      </c>
      <c r="CK524" s="239" t="str">
        <f t="shared" si="844"/>
        <v/>
      </c>
      <c r="CL524" s="239" t="str">
        <f t="shared" si="845"/>
        <v/>
      </c>
      <c r="CM524" s="239" t="str">
        <f t="shared" si="846"/>
        <v/>
      </c>
      <c r="CN524" s="239">
        <f t="shared" si="847"/>
        <v>1</v>
      </c>
      <c r="CP524" s="239" t="str">
        <f t="shared" si="848"/>
        <v/>
      </c>
      <c r="CQ524" s="239" t="str">
        <f t="shared" si="849"/>
        <v/>
      </c>
      <c r="CR524" s="239" t="str">
        <f t="shared" si="850"/>
        <v/>
      </c>
      <c r="CS524" s="239" t="str">
        <f t="shared" si="851"/>
        <v/>
      </c>
      <c r="CT524" s="239" t="str">
        <f t="shared" si="852"/>
        <v/>
      </c>
      <c r="CU524" s="239" t="str">
        <f t="shared" si="853"/>
        <v/>
      </c>
      <c r="CV524" s="239" t="str">
        <f t="shared" si="854"/>
        <v/>
      </c>
      <c r="CW524" s="239" t="str">
        <f t="shared" si="855"/>
        <v/>
      </c>
      <c r="CX524" s="239" t="str">
        <f t="shared" si="856"/>
        <v/>
      </c>
      <c r="CY524" s="239" t="str">
        <f t="shared" si="857"/>
        <v/>
      </c>
      <c r="CZ524" s="239" t="str">
        <f t="shared" si="858"/>
        <v/>
      </c>
      <c r="DA524" s="239" t="str">
        <f t="shared" si="859"/>
        <v/>
      </c>
      <c r="DB524" s="239" t="str">
        <f t="shared" si="860"/>
        <v/>
      </c>
      <c r="DC524" s="239" t="str">
        <f t="shared" si="861"/>
        <v/>
      </c>
      <c r="DD524" s="239" t="str">
        <f t="shared" si="862"/>
        <v/>
      </c>
      <c r="DE524" s="239" t="str">
        <f t="shared" si="863"/>
        <v/>
      </c>
      <c r="DF524" s="239" t="str">
        <f t="shared" si="864"/>
        <v/>
      </c>
      <c r="DG524" s="239" t="str">
        <f t="shared" si="865"/>
        <v/>
      </c>
      <c r="DH524" s="239" t="str">
        <f t="shared" si="866"/>
        <v/>
      </c>
      <c r="DI524" s="239" t="str">
        <f t="shared" si="867"/>
        <v/>
      </c>
      <c r="DJ524" s="239" t="str">
        <f t="shared" si="868"/>
        <v/>
      </c>
      <c r="DK524" s="239" t="str">
        <f t="shared" si="869"/>
        <v/>
      </c>
      <c r="DL524" s="239" t="str">
        <f t="shared" si="870"/>
        <v/>
      </c>
      <c r="DM524" s="239" t="str">
        <f t="shared" si="871"/>
        <v/>
      </c>
      <c r="DN524" s="239" t="str">
        <f t="shared" si="872"/>
        <v/>
      </c>
      <c r="DO524" s="239" t="str">
        <f t="shared" si="873"/>
        <v/>
      </c>
      <c r="DP524" s="239" t="str">
        <f t="shared" si="874"/>
        <v>3er Trimestre</v>
      </c>
    </row>
    <row r="525" spans="1:120" ht="35.25" hidden="1" customHeight="1" x14ac:dyDescent="0.25">
      <c r="A525" s="53" t="s">
        <v>4509</v>
      </c>
      <c r="B525" s="53">
        <v>141</v>
      </c>
      <c r="C525" s="53" t="s">
        <v>59</v>
      </c>
      <c r="D525" s="53" t="s">
        <v>2077</v>
      </c>
      <c r="E525" s="53">
        <v>1</v>
      </c>
      <c r="F525" s="53" t="s">
        <v>2128</v>
      </c>
      <c r="G525" s="53" t="str">
        <f t="shared" si="784"/>
        <v>141-3</v>
      </c>
      <c r="H525" s="53" t="s">
        <v>94</v>
      </c>
      <c r="I525" s="53" t="s">
        <v>196</v>
      </c>
      <c r="J525" s="53" t="s">
        <v>80</v>
      </c>
      <c r="K525" s="53" t="s">
        <v>80</v>
      </c>
      <c r="L525" s="53" t="s">
        <v>80</v>
      </c>
      <c r="M525" s="53" t="s">
        <v>80</v>
      </c>
      <c r="N525" s="53" t="s">
        <v>80</v>
      </c>
      <c r="O525" s="53" t="s">
        <v>80</v>
      </c>
      <c r="P525" s="53" t="s">
        <v>2129</v>
      </c>
      <c r="Q525" s="52">
        <v>0.1</v>
      </c>
      <c r="R525" s="52">
        <f>+Q525*Q521</f>
        <v>8.0000000000000002E-3</v>
      </c>
      <c r="S525" s="53">
        <v>100</v>
      </c>
      <c r="T525" s="53" t="s">
        <v>301</v>
      </c>
      <c r="U525" s="53" t="s">
        <v>2130</v>
      </c>
      <c r="V525" s="23">
        <v>45124</v>
      </c>
      <c r="W525" s="23">
        <v>45170</v>
      </c>
      <c r="X525" s="53" t="s">
        <v>2126</v>
      </c>
      <c r="Y525" s="49" t="s">
        <v>202</v>
      </c>
      <c r="Z525" s="59" t="s">
        <v>100</v>
      </c>
      <c r="AA525" s="60">
        <v>1</v>
      </c>
      <c r="AB525" s="60" t="s">
        <v>2131</v>
      </c>
      <c r="AC525" s="69">
        <v>45170</v>
      </c>
      <c r="AD525" s="60">
        <v>1</v>
      </c>
      <c r="AE525" s="60" t="s">
        <v>2132</v>
      </c>
      <c r="AF525" s="69">
        <v>45170</v>
      </c>
      <c r="AG525" s="90" t="s">
        <v>79</v>
      </c>
      <c r="AH525" s="90">
        <v>1</v>
      </c>
      <c r="AI525" s="52">
        <f t="shared" si="793"/>
        <v>8.0000000000000002E-3</v>
      </c>
      <c r="AJ525" s="52">
        <f t="shared" si="875"/>
        <v>1</v>
      </c>
      <c r="AK525" s="52"/>
      <c r="AL525" s="239" t="str">
        <f t="shared" si="812"/>
        <v/>
      </c>
      <c r="AM525" s="239" t="str">
        <f t="shared" si="813"/>
        <v/>
      </c>
      <c r="AN525" s="239" t="str">
        <f t="shared" si="814"/>
        <v/>
      </c>
      <c r="AO525" s="239" t="str">
        <f t="shared" si="815"/>
        <v/>
      </c>
      <c r="AP525" s="239" t="str">
        <f t="shared" si="816"/>
        <v/>
      </c>
      <c r="AQ525" s="239" t="str">
        <f t="shared" si="817"/>
        <v/>
      </c>
      <c r="AR525" s="239" t="str">
        <f t="shared" si="818"/>
        <v/>
      </c>
      <c r="AS525" s="239" t="str">
        <f t="shared" si="819"/>
        <v/>
      </c>
      <c r="AT525" s="239" t="str">
        <f t="shared" si="820"/>
        <v/>
      </c>
      <c r="AU525" s="239" t="str">
        <f t="shared" si="794"/>
        <v/>
      </c>
      <c r="AV525" s="239" t="str">
        <f t="shared" si="795"/>
        <v/>
      </c>
      <c r="AW525" s="239" t="str">
        <f t="shared" si="796"/>
        <v/>
      </c>
      <c r="AX525" s="239" t="str">
        <f t="shared" si="797"/>
        <v/>
      </c>
      <c r="AY525" s="239" t="str">
        <f t="shared" si="798"/>
        <v/>
      </c>
      <c r="AZ525" s="239" t="str">
        <f t="shared" si="799"/>
        <v/>
      </c>
      <c r="BA525" s="239" t="str">
        <f t="shared" si="800"/>
        <v/>
      </c>
      <c r="BB525" s="239" t="str">
        <f t="shared" si="801"/>
        <v/>
      </c>
      <c r="BC525" s="239" t="str">
        <f t="shared" si="802"/>
        <v/>
      </c>
      <c r="BD525" s="239" t="str">
        <f t="shared" si="803"/>
        <v/>
      </c>
      <c r="BE525" s="239" t="str">
        <f t="shared" si="804"/>
        <v/>
      </c>
      <c r="BF525" s="239" t="str">
        <f t="shared" si="805"/>
        <v/>
      </c>
      <c r="BG525" s="239" t="str">
        <f t="shared" si="806"/>
        <v/>
      </c>
      <c r="BH525" s="239" t="str">
        <f t="shared" si="807"/>
        <v/>
      </c>
      <c r="BI525" s="239" t="str">
        <f t="shared" si="808"/>
        <v/>
      </c>
      <c r="BJ525" s="239" t="str">
        <f t="shared" si="809"/>
        <v/>
      </c>
      <c r="BK525" s="239" t="str">
        <f t="shared" si="810"/>
        <v/>
      </c>
      <c r="BL525" s="239">
        <f t="shared" si="811"/>
        <v>1</v>
      </c>
      <c r="BN525" s="239" t="str">
        <f t="shared" si="821"/>
        <v/>
      </c>
      <c r="BO525" s="239" t="str">
        <f t="shared" si="822"/>
        <v/>
      </c>
      <c r="BP525" s="239" t="str">
        <f t="shared" si="823"/>
        <v/>
      </c>
      <c r="BQ525" s="239" t="str">
        <f t="shared" si="824"/>
        <v/>
      </c>
      <c r="BR525" s="239" t="str">
        <f t="shared" si="825"/>
        <v/>
      </c>
      <c r="BS525" s="239" t="str">
        <f t="shared" si="826"/>
        <v/>
      </c>
      <c r="BT525" s="239" t="str">
        <f t="shared" si="827"/>
        <v/>
      </c>
      <c r="BU525" s="239" t="str">
        <f t="shared" si="828"/>
        <v/>
      </c>
      <c r="BV525" s="239" t="str">
        <f t="shared" si="829"/>
        <v/>
      </c>
      <c r="BW525" s="239" t="str">
        <f t="shared" si="830"/>
        <v/>
      </c>
      <c r="BX525" s="239" t="str">
        <f t="shared" si="831"/>
        <v/>
      </c>
      <c r="BY525" s="239" t="str">
        <f t="shared" si="832"/>
        <v/>
      </c>
      <c r="BZ525" s="239" t="str">
        <f t="shared" si="833"/>
        <v/>
      </c>
      <c r="CA525" s="239" t="str">
        <f t="shared" si="834"/>
        <v/>
      </c>
      <c r="CB525" s="239" t="str">
        <f t="shared" si="835"/>
        <v/>
      </c>
      <c r="CC525" s="239" t="str">
        <f t="shared" si="836"/>
        <v/>
      </c>
      <c r="CD525" s="239" t="str">
        <f t="shared" si="837"/>
        <v/>
      </c>
      <c r="CE525" s="239" t="str">
        <f t="shared" si="838"/>
        <v/>
      </c>
      <c r="CF525" s="239" t="str">
        <f t="shared" si="839"/>
        <v/>
      </c>
      <c r="CG525" s="239" t="str">
        <f t="shared" si="840"/>
        <v/>
      </c>
      <c r="CH525" s="239" t="str">
        <f t="shared" si="841"/>
        <v/>
      </c>
      <c r="CI525" s="239" t="str">
        <f t="shared" si="842"/>
        <v/>
      </c>
      <c r="CJ525" s="239" t="str">
        <f t="shared" si="843"/>
        <v/>
      </c>
      <c r="CK525" s="239" t="str">
        <f t="shared" si="844"/>
        <v/>
      </c>
      <c r="CL525" s="239" t="str">
        <f t="shared" si="845"/>
        <v/>
      </c>
      <c r="CM525" s="239" t="str">
        <f t="shared" si="846"/>
        <v/>
      </c>
      <c r="CN525" s="239">
        <f t="shared" si="847"/>
        <v>1</v>
      </c>
      <c r="CP525" s="239" t="str">
        <f t="shared" si="848"/>
        <v/>
      </c>
      <c r="CQ525" s="239" t="str">
        <f t="shared" si="849"/>
        <v/>
      </c>
      <c r="CR525" s="239" t="str">
        <f t="shared" si="850"/>
        <v/>
      </c>
      <c r="CS525" s="239" t="str">
        <f t="shared" si="851"/>
        <v/>
      </c>
      <c r="CT525" s="239" t="str">
        <f t="shared" si="852"/>
        <v/>
      </c>
      <c r="CU525" s="239" t="str">
        <f t="shared" si="853"/>
        <v/>
      </c>
      <c r="CV525" s="239" t="str">
        <f t="shared" si="854"/>
        <v/>
      </c>
      <c r="CW525" s="239" t="str">
        <f t="shared" si="855"/>
        <v/>
      </c>
      <c r="CX525" s="239" t="str">
        <f t="shared" si="856"/>
        <v/>
      </c>
      <c r="CY525" s="239" t="str">
        <f t="shared" si="857"/>
        <v/>
      </c>
      <c r="CZ525" s="239" t="str">
        <f t="shared" si="858"/>
        <v/>
      </c>
      <c r="DA525" s="239" t="str">
        <f t="shared" si="859"/>
        <v/>
      </c>
      <c r="DB525" s="239" t="str">
        <f t="shared" si="860"/>
        <v/>
      </c>
      <c r="DC525" s="239" t="str">
        <f t="shared" si="861"/>
        <v/>
      </c>
      <c r="DD525" s="239" t="str">
        <f t="shared" si="862"/>
        <v/>
      </c>
      <c r="DE525" s="239" t="str">
        <f t="shared" si="863"/>
        <v/>
      </c>
      <c r="DF525" s="239" t="str">
        <f t="shared" si="864"/>
        <v/>
      </c>
      <c r="DG525" s="239" t="str">
        <f t="shared" si="865"/>
        <v/>
      </c>
      <c r="DH525" s="239" t="str">
        <f t="shared" si="866"/>
        <v/>
      </c>
      <c r="DI525" s="239" t="str">
        <f t="shared" si="867"/>
        <v/>
      </c>
      <c r="DJ525" s="239" t="str">
        <f t="shared" si="868"/>
        <v/>
      </c>
      <c r="DK525" s="239" t="str">
        <f t="shared" si="869"/>
        <v/>
      </c>
      <c r="DL525" s="239" t="str">
        <f t="shared" si="870"/>
        <v/>
      </c>
      <c r="DM525" s="239" t="str">
        <f t="shared" si="871"/>
        <v/>
      </c>
      <c r="DN525" s="239" t="str">
        <f t="shared" si="872"/>
        <v/>
      </c>
      <c r="DO525" s="239" t="str">
        <f t="shared" si="873"/>
        <v/>
      </c>
      <c r="DP525" s="239" t="str">
        <f t="shared" si="874"/>
        <v>3er Trimestre</v>
      </c>
    </row>
    <row r="526" spans="1:120" ht="35.25" hidden="1" customHeight="1" x14ac:dyDescent="0.25">
      <c r="A526" s="53" t="s">
        <v>4509</v>
      </c>
      <c r="B526" s="53">
        <v>141</v>
      </c>
      <c r="C526" s="53" t="s">
        <v>59</v>
      </c>
      <c r="D526" s="53" t="s">
        <v>2077</v>
      </c>
      <c r="E526" s="53">
        <v>1</v>
      </c>
      <c r="F526" s="53" t="s">
        <v>2133</v>
      </c>
      <c r="G526" s="53" t="str">
        <f t="shared" si="784"/>
        <v>141-3</v>
      </c>
      <c r="H526" s="53" t="s">
        <v>102</v>
      </c>
      <c r="I526" s="53" t="s">
        <v>196</v>
      </c>
      <c r="J526" s="53" t="s">
        <v>80</v>
      </c>
      <c r="K526" s="53" t="s">
        <v>80</v>
      </c>
      <c r="L526" s="53" t="s">
        <v>80</v>
      </c>
      <c r="M526" s="53" t="s">
        <v>80</v>
      </c>
      <c r="N526" s="53" t="s">
        <v>80</v>
      </c>
      <c r="O526" s="53" t="s">
        <v>80</v>
      </c>
      <c r="P526" s="53" t="s">
        <v>2134</v>
      </c>
      <c r="Q526" s="52">
        <v>0</v>
      </c>
      <c r="R526" s="52">
        <f>+Q526*Q521</f>
        <v>0</v>
      </c>
      <c r="S526" s="53">
        <v>1</v>
      </c>
      <c r="T526" s="53" t="s">
        <v>84</v>
      </c>
      <c r="U526" s="53" t="s">
        <v>2135</v>
      </c>
      <c r="V526" s="23">
        <v>45173</v>
      </c>
      <c r="W526" s="23">
        <v>45205</v>
      </c>
      <c r="X526" s="53" t="s">
        <v>2136</v>
      </c>
      <c r="Y526" s="49" t="s">
        <v>87</v>
      </c>
      <c r="Z526" s="59" t="s">
        <v>100</v>
      </c>
      <c r="AA526" s="52">
        <v>1</v>
      </c>
      <c r="AB526" s="23" t="s">
        <v>2137</v>
      </c>
      <c r="AC526" s="23">
        <v>45205</v>
      </c>
      <c r="AD526" s="56">
        <v>1</v>
      </c>
      <c r="AE526" s="23" t="s">
        <v>2138</v>
      </c>
      <c r="AF526" s="23">
        <v>45205</v>
      </c>
      <c r="AG526" s="52" t="s">
        <v>79</v>
      </c>
      <c r="AH526" s="52">
        <v>1</v>
      </c>
      <c r="AI526" s="52">
        <f t="shared" si="793"/>
        <v>0</v>
      </c>
      <c r="AJ526" s="52"/>
      <c r="AK526" s="52"/>
      <c r="AL526" s="239" t="str">
        <f t="shared" si="812"/>
        <v/>
      </c>
      <c r="AM526" s="239" t="str">
        <f t="shared" si="813"/>
        <v/>
      </c>
      <c r="AN526" s="239" t="str">
        <f t="shared" si="814"/>
        <v/>
      </c>
      <c r="AO526" s="239">
        <f t="shared" si="815"/>
        <v>1</v>
      </c>
      <c r="AP526" s="239" t="str">
        <f t="shared" si="816"/>
        <v/>
      </c>
      <c r="AQ526" s="239" t="str">
        <f t="shared" si="817"/>
        <v/>
      </c>
      <c r="AR526" s="239" t="str">
        <f t="shared" si="818"/>
        <v/>
      </c>
      <c r="AS526" s="239" t="str">
        <f t="shared" si="819"/>
        <v/>
      </c>
      <c r="AT526" s="239" t="str">
        <f t="shared" si="820"/>
        <v/>
      </c>
      <c r="AU526" s="239" t="str">
        <f t="shared" si="794"/>
        <v/>
      </c>
      <c r="AV526" s="239" t="str">
        <f t="shared" si="795"/>
        <v/>
      </c>
      <c r="AW526" s="239" t="str">
        <f t="shared" si="796"/>
        <v/>
      </c>
      <c r="AX526" s="239" t="str">
        <f t="shared" si="797"/>
        <v/>
      </c>
      <c r="AY526" s="239" t="str">
        <f t="shared" si="798"/>
        <v/>
      </c>
      <c r="AZ526" s="239" t="str">
        <f t="shared" si="799"/>
        <v/>
      </c>
      <c r="BA526" s="239" t="str">
        <f t="shared" si="800"/>
        <v/>
      </c>
      <c r="BB526" s="239" t="str">
        <f t="shared" si="801"/>
        <v/>
      </c>
      <c r="BC526" s="239" t="str">
        <f t="shared" si="802"/>
        <v/>
      </c>
      <c r="BD526" s="239" t="str">
        <f t="shared" si="803"/>
        <v/>
      </c>
      <c r="BE526" s="239" t="str">
        <f t="shared" si="804"/>
        <v/>
      </c>
      <c r="BF526" s="239" t="str">
        <f t="shared" si="805"/>
        <v/>
      </c>
      <c r="BG526" s="239" t="str">
        <f t="shared" si="806"/>
        <v/>
      </c>
      <c r="BH526" s="239" t="str">
        <f t="shared" si="807"/>
        <v/>
      </c>
      <c r="BI526" s="239" t="str">
        <f t="shared" si="808"/>
        <v/>
      </c>
      <c r="BJ526" s="239" t="str">
        <f t="shared" si="809"/>
        <v/>
      </c>
      <c r="BK526" s="239" t="str">
        <f t="shared" si="810"/>
        <v/>
      </c>
      <c r="BL526" s="239">
        <f t="shared" si="811"/>
        <v>1</v>
      </c>
      <c r="BN526" s="239" t="str">
        <f t="shared" si="821"/>
        <v/>
      </c>
      <c r="BO526" s="239" t="str">
        <f t="shared" si="822"/>
        <v/>
      </c>
      <c r="BP526" s="239" t="str">
        <f t="shared" si="823"/>
        <v/>
      </c>
      <c r="BQ526" s="239">
        <f t="shared" si="824"/>
        <v>1</v>
      </c>
      <c r="BR526" s="239" t="str">
        <f t="shared" si="825"/>
        <v/>
      </c>
      <c r="BS526" s="239" t="str">
        <f t="shared" si="826"/>
        <v/>
      </c>
      <c r="BT526" s="239" t="str">
        <f t="shared" si="827"/>
        <v/>
      </c>
      <c r="BU526" s="239" t="str">
        <f t="shared" si="828"/>
        <v/>
      </c>
      <c r="BV526" s="239" t="str">
        <f t="shared" si="829"/>
        <v/>
      </c>
      <c r="BW526" s="239" t="str">
        <f t="shared" si="830"/>
        <v/>
      </c>
      <c r="BX526" s="239" t="str">
        <f t="shared" si="831"/>
        <v/>
      </c>
      <c r="BY526" s="239" t="str">
        <f t="shared" si="832"/>
        <v/>
      </c>
      <c r="BZ526" s="239" t="str">
        <f t="shared" si="833"/>
        <v/>
      </c>
      <c r="CA526" s="239" t="str">
        <f t="shared" si="834"/>
        <v/>
      </c>
      <c r="CB526" s="239" t="str">
        <f t="shared" si="835"/>
        <v/>
      </c>
      <c r="CC526" s="239" t="str">
        <f t="shared" si="836"/>
        <v/>
      </c>
      <c r="CD526" s="239" t="str">
        <f t="shared" si="837"/>
        <v/>
      </c>
      <c r="CE526" s="239" t="str">
        <f t="shared" si="838"/>
        <v/>
      </c>
      <c r="CF526" s="239" t="str">
        <f t="shared" si="839"/>
        <v/>
      </c>
      <c r="CG526" s="239" t="str">
        <f t="shared" si="840"/>
        <v/>
      </c>
      <c r="CH526" s="239" t="str">
        <f t="shared" si="841"/>
        <v/>
      </c>
      <c r="CI526" s="239" t="str">
        <f t="shared" si="842"/>
        <v/>
      </c>
      <c r="CJ526" s="239" t="str">
        <f t="shared" si="843"/>
        <v/>
      </c>
      <c r="CK526" s="239" t="str">
        <f t="shared" si="844"/>
        <v/>
      </c>
      <c r="CL526" s="239" t="str">
        <f t="shared" si="845"/>
        <v/>
      </c>
      <c r="CM526" s="239" t="str">
        <f t="shared" si="846"/>
        <v/>
      </c>
      <c r="CN526" s="239">
        <f t="shared" si="847"/>
        <v>1</v>
      </c>
      <c r="CP526" s="239" t="str">
        <f t="shared" si="848"/>
        <v/>
      </c>
      <c r="CQ526" s="239" t="str">
        <f t="shared" si="849"/>
        <v/>
      </c>
      <c r="CR526" s="239" t="str">
        <f t="shared" si="850"/>
        <v/>
      </c>
      <c r="CS526" s="239" t="str">
        <f t="shared" si="851"/>
        <v>4to Trimestre</v>
      </c>
      <c r="CT526" s="239" t="str">
        <f t="shared" si="852"/>
        <v/>
      </c>
      <c r="CU526" s="239" t="str">
        <f t="shared" si="853"/>
        <v/>
      </c>
      <c r="CV526" s="239" t="str">
        <f t="shared" si="854"/>
        <v/>
      </c>
      <c r="CW526" s="239" t="str">
        <f t="shared" si="855"/>
        <v/>
      </c>
      <c r="CX526" s="239" t="str">
        <f t="shared" si="856"/>
        <v/>
      </c>
      <c r="CY526" s="239" t="str">
        <f t="shared" si="857"/>
        <v/>
      </c>
      <c r="CZ526" s="239" t="str">
        <f t="shared" si="858"/>
        <v/>
      </c>
      <c r="DA526" s="239" t="str">
        <f t="shared" si="859"/>
        <v/>
      </c>
      <c r="DB526" s="239" t="str">
        <f t="shared" si="860"/>
        <v/>
      </c>
      <c r="DC526" s="239" t="str">
        <f t="shared" si="861"/>
        <v/>
      </c>
      <c r="DD526" s="239" t="str">
        <f t="shared" si="862"/>
        <v/>
      </c>
      <c r="DE526" s="239" t="str">
        <f t="shared" si="863"/>
        <v/>
      </c>
      <c r="DF526" s="239" t="str">
        <f t="shared" si="864"/>
        <v/>
      </c>
      <c r="DG526" s="239" t="str">
        <f t="shared" si="865"/>
        <v/>
      </c>
      <c r="DH526" s="239" t="str">
        <f t="shared" si="866"/>
        <v/>
      </c>
      <c r="DI526" s="239" t="str">
        <f t="shared" si="867"/>
        <v/>
      </c>
      <c r="DJ526" s="239" t="str">
        <f t="shared" si="868"/>
        <v/>
      </c>
      <c r="DK526" s="239" t="str">
        <f t="shared" si="869"/>
        <v/>
      </c>
      <c r="DL526" s="239" t="str">
        <f t="shared" si="870"/>
        <v/>
      </c>
      <c r="DM526" s="239" t="str">
        <f t="shared" si="871"/>
        <v/>
      </c>
      <c r="DN526" s="239" t="str">
        <f t="shared" si="872"/>
        <v/>
      </c>
      <c r="DO526" s="239" t="str">
        <f t="shared" si="873"/>
        <v/>
      </c>
      <c r="DP526" s="239" t="str">
        <f t="shared" si="874"/>
        <v>4to Trimestre</v>
      </c>
    </row>
    <row r="527" spans="1:120" ht="35.25" hidden="1" customHeight="1" x14ac:dyDescent="0.25">
      <c r="A527" s="53" t="s">
        <v>4509</v>
      </c>
      <c r="B527" s="53">
        <v>141</v>
      </c>
      <c r="C527" s="53" t="s">
        <v>59</v>
      </c>
      <c r="D527" s="53" t="s">
        <v>2077</v>
      </c>
      <c r="E527" s="53">
        <v>1</v>
      </c>
      <c r="F527" s="53" t="s">
        <v>2139</v>
      </c>
      <c r="G527" s="53" t="str">
        <f t="shared" si="784"/>
        <v>141-3</v>
      </c>
      <c r="H527" s="53" t="s">
        <v>102</v>
      </c>
      <c r="I527" s="53" t="s">
        <v>196</v>
      </c>
      <c r="J527" s="53" t="s">
        <v>80</v>
      </c>
      <c r="K527" s="53" t="s">
        <v>80</v>
      </c>
      <c r="L527" s="53" t="s">
        <v>80</v>
      </c>
      <c r="M527" s="53" t="s">
        <v>80</v>
      </c>
      <c r="N527" s="53" t="s">
        <v>80</v>
      </c>
      <c r="O527" s="53" t="s">
        <v>80</v>
      </c>
      <c r="P527" s="53" t="s">
        <v>2140</v>
      </c>
      <c r="Q527" s="52">
        <v>0</v>
      </c>
      <c r="R527" s="52">
        <f>+Q527*Q521</f>
        <v>0</v>
      </c>
      <c r="S527" s="53">
        <v>1</v>
      </c>
      <c r="T527" s="53" t="s">
        <v>84</v>
      </c>
      <c r="U527" s="53" t="s">
        <v>2141</v>
      </c>
      <c r="V527" s="23">
        <v>45208</v>
      </c>
      <c r="W527" s="23">
        <v>45226</v>
      </c>
      <c r="X527" s="53" t="s">
        <v>2136</v>
      </c>
      <c r="Y527" s="49" t="s">
        <v>87</v>
      </c>
      <c r="Z527" s="59" t="s">
        <v>100</v>
      </c>
      <c r="AA527" s="52">
        <v>1</v>
      </c>
      <c r="AB527" s="23" t="s">
        <v>2142</v>
      </c>
      <c r="AC527" s="23">
        <v>45226</v>
      </c>
      <c r="AD527" s="52">
        <v>1</v>
      </c>
      <c r="AE527" s="23" t="s">
        <v>2143</v>
      </c>
      <c r="AF527" s="23">
        <v>45226</v>
      </c>
      <c r="AG527" s="52" t="s">
        <v>79</v>
      </c>
      <c r="AH527" s="52">
        <v>1</v>
      </c>
      <c r="AI527" s="52">
        <f t="shared" si="793"/>
        <v>0</v>
      </c>
      <c r="AJ527" s="52"/>
      <c r="AK527" s="52"/>
      <c r="AL527" s="239" t="str">
        <f t="shared" si="812"/>
        <v/>
      </c>
      <c r="AM527" s="239" t="str">
        <f t="shared" si="813"/>
        <v/>
      </c>
      <c r="AN527" s="239" t="str">
        <f t="shared" si="814"/>
        <v/>
      </c>
      <c r="AO527" s="239">
        <f t="shared" si="815"/>
        <v>1</v>
      </c>
      <c r="AP527" s="239" t="str">
        <f t="shared" si="816"/>
        <v/>
      </c>
      <c r="AQ527" s="239" t="str">
        <f t="shared" si="817"/>
        <v/>
      </c>
      <c r="AR527" s="239" t="str">
        <f t="shared" si="818"/>
        <v/>
      </c>
      <c r="AS527" s="239" t="str">
        <f t="shared" si="819"/>
        <v/>
      </c>
      <c r="AT527" s="239" t="str">
        <f t="shared" si="820"/>
        <v/>
      </c>
      <c r="AU527" s="239" t="str">
        <f t="shared" si="794"/>
        <v/>
      </c>
      <c r="AV527" s="239" t="str">
        <f t="shared" si="795"/>
        <v/>
      </c>
      <c r="AW527" s="239" t="str">
        <f t="shared" si="796"/>
        <v/>
      </c>
      <c r="AX527" s="239" t="str">
        <f t="shared" si="797"/>
        <v/>
      </c>
      <c r="AY527" s="239" t="str">
        <f t="shared" si="798"/>
        <v/>
      </c>
      <c r="AZ527" s="239" t="str">
        <f t="shared" si="799"/>
        <v/>
      </c>
      <c r="BA527" s="239" t="str">
        <f t="shared" si="800"/>
        <v/>
      </c>
      <c r="BB527" s="239" t="str">
        <f t="shared" si="801"/>
        <v/>
      </c>
      <c r="BC527" s="239" t="str">
        <f t="shared" si="802"/>
        <v/>
      </c>
      <c r="BD527" s="239" t="str">
        <f t="shared" si="803"/>
        <v/>
      </c>
      <c r="BE527" s="239" t="str">
        <f t="shared" si="804"/>
        <v/>
      </c>
      <c r="BF527" s="239" t="str">
        <f t="shared" si="805"/>
        <v/>
      </c>
      <c r="BG527" s="239" t="str">
        <f t="shared" si="806"/>
        <v/>
      </c>
      <c r="BH527" s="239" t="str">
        <f t="shared" si="807"/>
        <v/>
      </c>
      <c r="BI527" s="239" t="str">
        <f t="shared" si="808"/>
        <v/>
      </c>
      <c r="BJ527" s="239" t="str">
        <f t="shared" si="809"/>
        <v/>
      </c>
      <c r="BK527" s="239" t="str">
        <f t="shared" si="810"/>
        <v/>
      </c>
      <c r="BL527" s="239">
        <f t="shared" si="811"/>
        <v>1</v>
      </c>
      <c r="BN527" s="239" t="str">
        <f t="shared" si="821"/>
        <v/>
      </c>
      <c r="BO527" s="239" t="str">
        <f t="shared" si="822"/>
        <v/>
      </c>
      <c r="BP527" s="239" t="str">
        <f t="shared" si="823"/>
        <v/>
      </c>
      <c r="BQ527" s="239">
        <f t="shared" si="824"/>
        <v>1</v>
      </c>
      <c r="BR527" s="239" t="str">
        <f t="shared" si="825"/>
        <v/>
      </c>
      <c r="BS527" s="239" t="str">
        <f t="shared" si="826"/>
        <v/>
      </c>
      <c r="BT527" s="239" t="str">
        <f t="shared" si="827"/>
        <v/>
      </c>
      <c r="BU527" s="239" t="str">
        <f t="shared" si="828"/>
        <v/>
      </c>
      <c r="BV527" s="239" t="str">
        <f t="shared" si="829"/>
        <v/>
      </c>
      <c r="BW527" s="239" t="str">
        <f t="shared" si="830"/>
        <v/>
      </c>
      <c r="BX527" s="239" t="str">
        <f t="shared" si="831"/>
        <v/>
      </c>
      <c r="BY527" s="239" t="str">
        <f t="shared" si="832"/>
        <v/>
      </c>
      <c r="BZ527" s="239" t="str">
        <f t="shared" si="833"/>
        <v/>
      </c>
      <c r="CA527" s="239" t="str">
        <f t="shared" si="834"/>
        <v/>
      </c>
      <c r="CB527" s="239" t="str">
        <f t="shared" si="835"/>
        <v/>
      </c>
      <c r="CC527" s="239" t="str">
        <f t="shared" si="836"/>
        <v/>
      </c>
      <c r="CD527" s="239" t="str">
        <f t="shared" si="837"/>
        <v/>
      </c>
      <c r="CE527" s="239" t="str">
        <f t="shared" si="838"/>
        <v/>
      </c>
      <c r="CF527" s="239" t="str">
        <f t="shared" si="839"/>
        <v/>
      </c>
      <c r="CG527" s="239" t="str">
        <f t="shared" si="840"/>
        <v/>
      </c>
      <c r="CH527" s="239" t="str">
        <f t="shared" si="841"/>
        <v/>
      </c>
      <c r="CI527" s="239" t="str">
        <f t="shared" si="842"/>
        <v/>
      </c>
      <c r="CJ527" s="239" t="str">
        <f t="shared" si="843"/>
        <v/>
      </c>
      <c r="CK527" s="239" t="str">
        <f t="shared" si="844"/>
        <v/>
      </c>
      <c r="CL527" s="239" t="str">
        <f t="shared" si="845"/>
        <v/>
      </c>
      <c r="CM527" s="239" t="str">
        <f t="shared" si="846"/>
        <v/>
      </c>
      <c r="CN527" s="239">
        <f t="shared" si="847"/>
        <v>1</v>
      </c>
      <c r="CP527" s="239" t="str">
        <f t="shared" si="848"/>
        <v/>
      </c>
      <c r="CQ527" s="239" t="str">
        <f t="shared" si="849"/>
        <v/>
      </c>
      <c r="CR527" s="239" t="str">
        <f t="shared" si="850"/>
        <v/>
      </c>
      <c r="CS527" s="239" t="str">
        <f t="shared" si="851"/>
        <v>4to Trimestre</v>
      </c>
      <c r="CT527" s="239" t="str">
        <f t="shared" si="852"/>
        <v/>
      </c>
      <c r="CU527" s="239" t="str">
        <f t="shared" si="853"/>
        <v/>
      </c>
      <c r="CV527" s="239" t="str">
        <f t="shared" si="854"/>
        <v/>
      </c>
      <c r="CW527" s="239" t="str">
        <f t="shared" si="855"/>
        <v/>
      </c>
      <c r="CX527" s="239" t="str">
        <f t="shared" si="856"/>
        <v/>
      </c>
      <c r="CY527" s="239" t="str">
        <f t="shared" si="857"/>
        <v/>
      </c>
      <c r="CZ527" s="239" t="str">
        <f t="shared" si="858"/>
        <v/>
      </c>
      <c r="DA527" s="239" t="str">
        <f t="shared" si="859"/>
        <v/>
      </c>
      <c r="DB527" s="239" t="str">
        <f t="shared" si="860"/>
        <v/>
      </c>
      <c r="DC527" s="239" t="str">
        <f t="shared" si="861"/>
        <v/>
      </c>
      <c r="DD527" s="239" t="str">
        <f t="shared" si="862"/>
        <v/>
      </c>
      <c r="DE527" s="239" t="str">
        <f t="shared" si="863"/>
        <v/>
      </c>
      <c r="DF527" s="239" t="str">
        <f t="shared" si="864"/>
        <v/>
      </c>
      <c r="DG527" s="239" t="str">
        <f t="shared" si="865"/>
        <v/>
      </c>
      <c r="DH527" s="239" t="str">
        <f t="shared" si="866"/>
        <v/>
      </c>
      <c r="DI527" s="239" t="str">
        <f t="shared" si="867"/>
        <v/>
      </c>
      <c r="DJ527" s="239" t="str">
        <f t="shared" si="868"/>
        <v/>
      </c>
      <c r="DK527" s="239" t="str">
        <f t="shared" si="869"/>
        <v/>
      </c>
      <c r="DL527" s="239" t="str">
        <f t="shared" si="870"/>
        <v/>
      </c>
      <c r="DM527" s="239" t="str">
        <f t="shared" si="871"/>
        <v/>
      </c>
      <c r="DN527" s="239" t="str">
        <f t="shared" si="872"/>
        <v/>
      </c>
      <c r="DO527" s="239" t="str">
        <f t="shared" si="873"/>
        <v/>
      </c>
      <c r="DP527" s="239" t="str">
        <f t="shared" si="874"/>
        <v>4to Trimestre</v>
      </c>
    </row>
    <row r="528" spans="1:120" ht="35.25" hidden="1" customHeight="1" x14ac:dyDescent="0.25">
      <c r="A528" s="53" t="s">
        <v>4509</v>
      </c>
      <c r="B528" s="53">
        <v>141</v>
      </c>
      <c r="C528" s="53" t="s">
        <v>59</v>
      </c>
      <c r="D528" s="53" t="s">
        <v>2077</v>
      </c>
      <c r="E528" s="53">
        <v>1</v>
      </c>
      <c r="F528" s="53" t="s">
        <v>2144</v>
      </c>
      <c r="G528" s="53" t="str">
        <f t="shared" si="784"/>
        <v>141-3</v>
      </c>
      <c r="H528" s="53" t="s">
        <v>102</v>
      </c>
      <c r="I528" s="53" t="s">
        <v>196</v>
      </c>
      <c r="J528" s="53" t="s">
        <v>80</v>
      </c>
      <c r="K528" s="53" t="s">
        <v>80</v>
      </c>
      <c r="L528" s="53" t="s">
        <v>80</v>
      </c>
      <c r="M528" s="53" t="s">
        <v>80</v>
      </c>
      <c r="N528" s="53" t="s">
        <v>80</v>
      </c>
      <c r="O528" s="53" t="s">
        <v>80</v>
      </c>
      <c r="P528" s="53" t="s">
        <v>2145</v>
      </c>
      <c r="Q528" s="52">
        <v>0</v>
      </c>
      <c r="R528" s="52">
        <f>+Q528*Q521</f>
        <v>0</v>
      </c>
      <c r="S528" s="53">
        <v>1</v>
      </c>
      <c r="T528" s="53" t="s">
        <v>84</v>
      </c>
      <c r="U528" s="53" t="s">
        <v>2146</v>
      </c>
      <c r="V528" s="23">
        <v>45229</v>
      </c>
      <c r="W528" s="23">
        <v>45247</v>
      </c>
      <c r="X528" s="53" t="s">
        <v>2136</v>
      </c>
      <c r="Y528" s="49" t="s">
        <v>87</v>
      </c>
      <c r="Z528" s="59" t="s">
        <v>100</v>
      </c>
      <c r="AA528" s="52">
        <v>1</v>
      </c>
      <c r="AB528" s="23" t="s">
        <v>2147</v>
      </c>
      <c r="AC528" s="23">
        <v>45247</v>
      </c>
      <c r="AD528" s="52">
        <v>1</v>
      </c>
      <c r="AE528" s="23" t="s">
        <v>2148</v>
      </c>
      <c r="AF528" s="23">
        <v>45247</v>
      </c>
      <c r="AG528" s="52" t="s">
        <v>79</v>
      </c>
      <c r="AH528" s="52">
        <v>1</v>
      </c>
      <c r="AI528" s="52">
        <f t="shared" si="793"/>
        <v>0</v>
      </c>
      <c r="AJ528" s="52"/>
      <c r="AK528" s="52"/>
      <c r="AL528" s="239" t="str">
        <f t="shared" si="812"/>
        <v/>
      </c>
      <c r="AM528" s="239" t="str">
        <f t="shared" si="813"/>
        <v/>
      </c>
      <c r="AN528" s="239" t="str">
        <f t="shared" si="814"/>
        <v/>
      </c>
      <c r="AO528" s="239">
        <f t="shared" si="815"/>
        <v>1</v>
      </c>
      <c r="AP528" s="239" t="str">
        <f t="shared" si="816"/>
        <v/>
      </c>
      <c r="AQ528" s="239" t="str">
        <f t="shared" si="817"/>
        <v/>
      </c>
      <c r="AR528" s="239" t="str">
        <f t="shared" si="818"/>
        <v/>
      </c>
      <c r="AS528" s="239" t="str">
        <f t="shared" si="819"/>
        <v/>
      </c>
      <c r="AT528" s="239" t="str">
        <f t="shared" si="820"/>
        <v/>
      </c>
      <c r="AU528" s="239" t="str">
        <f t="shared" si="794"/>
        <v/>
      </c>
      <c r="AV528" s="239" t="str">
        <f t="shared" si="795"/>
        <v/>
      </c>
      <c r="AW528" s="239" t="str">
        <f t="shared" si="796"/>
        <v/>
      </c>
      <c r="AX528" s="239" t="str">
        <f t="shared" si="797"/>
        <v/>
      </c>
      <c r="AY528" s="239" t="str">
        <f t="shared" si="798"/>
        <v/>
      </c>
      <c r="AZ528" s="239" t="str">
        <f t="shared" si="799"/>
        <v/>
      </c>
      <c r="BA528" s="239" t="str">
        <f t="shared" si="800"/>
        <v/>
      </c>
      <c r="BB528" s="239" t="str">
        <f t="shared" si="801"/>
        <v/>
      </c>
      <c r="BC528" s="239" t="str">
        <f t="shared" si="802"/>
        <v/>
      </c>
      <c r="BD528" s="239" t="str">
        <f t="shared" si="803"/>
        <v/>
      </c>
      <c r="BE528" s="239" t="str">
        <f t="shared" si="804"/>
        <v/>
      </c>
      <c r="BF528" s="239" t="str">
        <f t="shared" si="805"/>
        <v/>
      </c>
      <c r="BG528" s="239" t="str">
        <f t="shared" si="806"/>
        <v/>
      </c>
      <c r="BH528" s="239" t="str">
        <f t="shared" si="807"/>
        <v/>
      </c>
      <c r="BI528" s="239" t="str">
        <f t="shared" si="808"/>
        <v/>
      </c>
      <c r="BJ528" s="239" t="str">
        <f t="shared" si="809"/>
        <v/>
      </c>
      <c r="BK528" s="239" t="str">
        <f t="shared" si="810"/>
        <v/>
      </c>
      <c r="BL528" s="239">
        <f t="shared" si="811"/>
        <v>1</v>
      </c>
      <c r="BN528" s="239" t="str">
        <f t="shared" si="821"/>
        <v/>
      </c>
      <c r="BO528" s="239" t="str">
        <f t="shared" si="822"/>
        <v/>
      </c>
      <c r="BP528" s="239" t="str">
        <f t="shared" si="823"/>
        <v/>
      </c>
      <c r="BQ528" s="239">
        <f t="shared" si="824"/>
        <v>1</v>
      </c>
      <c r="BR528" s="239" t="str">
        <f t="shared" si="825"/>
        <v/>
      </c>
      <c r="BS528" s="239" t="str">
        <f t="shared" si="826"/>
        <v/>
      </c>
      <c r="BT528" s="239" t="str">
        <f t="shared" si="827"/>
        <v/>
      </c>
      <c r="BU528" s="239" t="str">
        <f t="shared" si="828"/>
        <v/>
      </c>
      <c r="BV528" s="239" t="str">
        <f t="shared" si="829"/>
        <v/>
      </c>
      <c r="BW528" s="239" t="str">
        <f t="shared" si="830"/>
        <v/>
      </c>
      <c r="BX528" s="239" t="str">
        <f t="shared" si="831"/>
        <v/>
      </c>
      <c r="BY528" s="239" t="str">
        <f t="shared" si="832"/>
        <v/>
      </c>
      <c r="BZ528" s="239" t="str">
        <f t="shared" si="833"/>
        <v/>
      </c>
      <c r="CA528" s="239" t="str">
        <f t="shared" si="834"/>
        <v/>
      </c>
      <c r="CB528" s="239" t="str">
        <f t="shared" si="835"/>
        <v/>
      </c>
      <c r="CC528" s="239" t="str">
        <f t="shared" si="836"/>
        <v/>
      </c>
      <c r="CD528" s="239" t="str">
        <f t="shared" si="837"/>
        <v/>
      </c>
      <c r="CE528" s="239" t="str">
        <f t="shared" si="838"/>
        <v/>
      </c>
      <c r="CF528" s="239" t="str">
        <f t="shared" si="839"/>
        <v/>
      </c>
      <c r="CG528" s="239" t="str">
        <f t="shared" si="840"/>
        <v/>
      </c>
      <c r="CH528" s="239" t="str">
        <f t="shared" si="841"/>
        <v/>
      </c>
      <c r="CI528" s="239" t="str">
        <f t="shared" si="842"/>
        <v/>
      </c>
      <c r="CJ528" s="239" t="str">
        <f t="shared" si="843"/>
        <v/>
      </c>
      <c r="CK528" s="239" t="str">
        <f t="shared" si="844"/>
        <v/>
      </c>
      <c r="CL528" s="239" t="str">
        <f t="shared" si="845"/>
        <v/>
      </c>
      <c r="CM528" s="239" t="str">
        <f t="shared" si="846"/>
        <v/>
      </c>
      <c r="CN528" s="239">
        <f t="shared" si="847"/>
        <v>1</v>
      </c>
      <c r="CP528" s="239" t="str">
        <f t="shared" si="848"/>
        <v/>
      </c>
      <c r="CQ528" s="239" t="str">
        <f t="shared" si="849"/>
        <v/>
      </c>
      <c r="CR528" s="239" t="str">
        <f t="shared" si="850"/>
        <v/>
      </c>
      <c r="CS528" s="239" t="str">
        <f t="shared" si="851"/>
        <v>4to Trimestre</v>
      </c>
      <c r="CT528" s="239" t="str">
        <f t="shared" si="852"/>
        <v/>
      </c>
      <c r="CU528" s="239" t="str">
        <f t="shared" si="853"/>
        <v/>
      </c>
      <c r="CV528" s="239" t="str">
        <f t="shared" si="854"/>
        <v/>
      </c>
      <c r="CW528" s="239" t="str">
        <f t="shared" si="855"/>
        <v/>
      </c>
      <c r="CX528" s="239" t="str">
        <f t="shared" si="856"/>
        <v/>
      </c>
      <c r="CY528" s="239" t="str">
        <f t="shared" si="857"/>
        <v/>
      </c>
      <c r="CZ528" s="239" t="str">
        <f t="shared" si="858"/>
        <v/>
      </c>
      <c r="DA528" s="239" t="str">
        <f t="shared" si="859"/>
        <v/>
      </c>
      <c r="DB528" s="239" t="str">
        <f t="shared" si="860"/>
        <v/>
      </c>
      <c r="DC528" s="239" t="str">
        <f t="shared" si="861"/>
        <v/>
      </c>
      <c r="DD528" s="239" t="str">
        <f t="shared" si="862"/>
        <v/>
      </c>
      <c r="DE528" s="239" t="str">
        <f t="shared" si="863"/>
        <v/>
      </c>
      <c r="DF528" s="239" t="str">
        <f t="shared" si="864"/>
        <v/>
      </c>
      <c r="DG528" s="239" t="str">
        <f t="shared" si="865"/>
        <v/>
      </c>
      <c r="DH528" s="239" t="str">
        <f t="shared" si="866"/>
        <v/>
      </c>
      <c r="DI528" s="239" t="str">
        <f t="shared" si="867"/>
        <v/>
      </c>
      <c r="DJ528" s="239" t="str">
        <f t="shared" si="868"/>
        <v/>
      </c>
      <c r="DK528" s="239" t="str">
        <f t="shared" si="869"/>
        <v/>
      </c>
      <c r="DL528" s="239" t="str">
        <f t="shared" si="870"/>
        <v/>
      </c>
      <c r="DM528" s="239" t="str">
        <f t="shared" si="871"/>
        <v/>
      </c>
      <c r="DN528" s="239" t="str">
        <f t="shared" si="872"/>
        <v/>
      </c>
      <c r="DO528" s="239" t="str">
        <f t="shared" si="873"/>
        <v/>
      </c>
      <c r="DP528" s="239" t="str">
        <f t="shared" si="874"/>
        <v>4to Trimestre</v>
      </c>
    </row>
    <row r="529" spans="1:120" ht="35.25" hidden="1" customHeight="1" x14ac:dyDescent="0.25">
      <c r="A529" s="53" t="s">
        <v>4509</v>
      </c>
      <c r="B529" s="53">
        <v>141</v>
      </c>
      <c r="C529" s="53" t="s">
        <v>59</v>
      </c>
      <c r="D529" s="53" t="s">
        <v>2077</v>
      </c>
      <c r="E529" s="53">
        <v>1</v>
      </c>
      <c r="F529" s="53" t="s">
        <v>2149</v>
      </c>
      <c r="G529" s="53" t="str">
        <f t="shared" ref="G529:G592" si="876">+IF(H529="Producto",F529,IF(H529="Producto Act Compartidas",F529,G528))</f>
        <v>141-3</v>
      </c>
      <c r="H529" s="53" t="s">
        <v>102</v>
      </c>
      <c r="I529" s="53" t="s">
        <v>196</v>
      </c>
      <c r="J529" s="53" t="s">
        <v>80</v>
      </c>
      <c r="K529" s="53" t="s">
        <v>80</v>
      </c>
      <c r="L529" s="53" t="s">
        <v>80</v>
      </c>
      <c r="M529" s="53" t="s">
        <v>80</v>
      </c>
      <c r="N529" s="53" t="s">
        <v>80</v>
      </c>
      <c r="O529" s="53" t="s">
        <v>80</v>
      </c>
      <c r="P529" s="53" t="s">
        <v>2150</v>
      </c>
      <c r="Q529" s="52">
        <v>0</v>
      </c>
      <c r="R529" s="52">
        <f>+Q529*Q521</f>
        <v>0</v>
      </c>
      <c r="S529" s="53">
        <v>100</v>
      </c>
      <c r="T529" s="53" t="s">
        <v>301</v>
      </c>
      <c r="U529" s="53" t="s">
        <v>2151</v>
      </c>
      <c r="V529" s="23">
        <v>45250</v>
      </c>
      <c r="W529" s="23">
        <v>45267</v>
      </c>
      <c r="X529" s="53" t="s">
        <v>2136</v>
      </c>
      <c r="Y529" s="49" t="s">
        <v>87</v>
      </c>
      <c r="Z529" s="59" t="s">
        <v>100</v>
      </c>
      <c r="AA529" s="52">
        <v>1</v>
      </c>
      <c r="AB529" s="23" t="s">
        <v>2152</v>
      </c>
      <c r="AC529" s="23">
        <v>45267</v>
      </c>
      <c r="AD529" s="52">
        <v>1</v>
      </c>
      <c r="AE529" s="23" t="s">
        <v>2153</v>
      </c>
      <c r="AF529" s="23">
        <v>45267</v>
      </c>
      <c r="AG529" s="52" t="s">
        <v>79</v>
      </c>
      <c r="AH529" s="52">
        <v>1</v>
      </c>
      <c r="AI529" s="52">
        <f t="shared" si="793"/>
        <v>0</v>
      </c>
      <c r="AJ529" s="52"/>
      <c r="AK529" s="52"/>
      <c r="AL529" s="239" t="str">
        <f t="shared" si="812"/>
        <v/>
      </c>
      <c r="AM529" s="239" t="str">
        <f t="shared" si="813"/>
        <v/>
      </c>
      <c r="AN529" s="239" t="str">
        <f t="shared" si="814"/>
        <v/>
      </c>
      <c r="AO529" s="239">
        <f t="shared" si="815"/>
        <v>1</v>
      </c>
      <c r="AP529" s="239" t="str">
        <f t="shared" si="816"/>
        <v/>
      </c>
      <c r="AQ529" s="239" t="str">
        <f t="shared" si="817"/>
        <v/>
      </c>
      <c r="AR529" s="239" t="str">
        <f t="shared" si="818"/>
        <v/>
      </c>
      <c r="AS529" s="239" t="str">
        <f t="shared" si="819"/>
        <v/>
      </c>
      <c r="AT529" s="239" t="str">
        <f t="shared" si="820"/>
        <v/>
      </c>
      <c r="AU529" s="239" t="str">
        <f t="shared" si="794"/>
        <v/>
      </c>
      <c r="AV529" s="239" t="str">
        <f t="shared" si="795"/>
        <v/>
      </c>
      <c r="AW529" s="239" t="str">
        <f t="shared" si="796"/>
        <v/>
      </c>
      <c r="AX529" s="239" t="str">
        <f t="shared" si="797"/>
        <v/>
      </c>
      <c r="AY529" s="239" t="str">
        <f t="shared" si="798"/>
        <v/>
      </c>
      <c r="AZ529" s="239" t="str">
        <f t="shared" si="799"/>
        <v/>
      </c>
      <c r="BA529" s="239" t="str">
        <f t="shared" si="800"/>
        <v/>
      </c>
      <c r="BB529" s="239" t="str">
        <f t="shared" si="801"/>
        <v/>
      </c>
      <c r="BC529" s="239" t="str">
        <f t="shared" si="802"/>
        <v/>
      </c>
      <c r="BD529" s="239" t="str">
        <f t="shared" si="803"/>
        <v/>
      </c>
      <c r="BE529" s="239" t="str">
        <f t="shared" si="804"/>
        <v/>
      </c>
      <c r="BF529" s="239" t="str">
        <f t="shared" si="805"/>
        <v/>
      </c>
      <c r="BG529" s="239" t="str">
        <f t="shared" si="806"/>
        <v/>
      </c>
      <c r="BH529" s="239" t="str">
        <f t="shared" si="807"/>
        <v/>
      </c>
      <c r="BI529" s="239" t="str">
        <f t="shared" si="808"/>
        <v/>
      </c>
      <c r="BJ529" s="239" t="str">
        <f t="shared" si="809"/>
        <v/>
      </c>
      <c r="BK529" s="239" t="str">
        <f t="shared" si="810"/>
        <v/>
      </c>
      <c r="BL529" s="239">
        <f t="shared" si="811"/>
        <v>1</v>
      </c>
      <c r="BN529" s="239" t="str">
        <f t="shared" si="821"/>
        <v/>
      </c>
      <c r="BO529" s="239" t="str">
        <f t="shared" si="822"/>
        <v/>
      </c>
      <c r="BP529" s="239" t="str">
        <f t="shared" si="823"/>
        <v/>
      </c>
      <c r="BQ529" s="239">
        <f t="shared" si="824"/>
        <v>1</v>
      </c>
      <c r="BR529" s="239" t="str">
        <f t="shared" si="825"/>
        <v/>
      </c>
      <c r="BS529" s="239" t="str">
        <f t="shared" si="826"/>
        <v/>
      </c>
      <c r="BT529" s="239" t="str">
        <f t="shared" si="827"/>
        <v/>
      </c>
      <c r="BU529" s="239" t="str">
        <f t="shared" si="828"/>
        <v/>
      </c>
      <c r="BV529" s="239" t="str">
        <f t="shared" si="829"/>
        <v/>
      </c>
      <c r="BW529" s="239" t="str">
        <f t="shared" si="830"/>
        <v/>
      </c>
      <c r="BX529" s="239" t="str">
        <f t="shared" si="831"/>
        <v/>
      </c>
      <c r="BY529" s="239" t="str">
        <f t="shared" si="832"/>
        <v/>
      </c>
      <c r="BZ529" s="239" t="str">
        <f t="shared" si="833"/>
        <v/>
      </c>
      <c r="CA529" s="239" t="str">
        <f t="shared" si="834"/>
        <v/>
      </c>
      <c r="CB529" s="239" t="str">
        <f t="shared" si="835"/>
        <v/>
      </c>
      <c r="CC529" s="239" t="str">
        <f t="shared" si="836"/>
        <v/>
      </c>
      <c r="CD529" s="239" t="str">
        <f t="shared" si="837"/>
        <v/>
      </c>
      <c r="CE529" s="239" t="str">
        <f t="shared" si="838"/>
        <v/>
      </c>
      <c r="CF529" s="239" t="str">
        <f t="shared" si="839"/>
        <v/>
      </c>
      <c r="CG529" s="239" t="str">
        <f t="shared" si="840"/>
        <v/>
      </c>
      <c r="CH529" s="239" t="str">
        <f t="shared" si="841"/>
        <v/>
      </c>
      <c r="CI529" s="239" t="str">
        <f t="shared" si="842"/>
        <v/>
      </c>
      <c r="CJ529" s="239" t="str">
        <f t="shared" si="843"/>
        <v/>
      </c>
      <c r="CK529" s="239" t="str">
        <f t="shared" si="844"/>
        <v/>
      </c>
      <c r="CL529" s="239" t="str">
        <f t="shared" si="845"/>
        <v/>
      </c>
      <c r="CM529" s="239" t="str">
        <f t="shared" si="846"/>
        <v/>
      </c>
      <c r="CN529" s="239">
        <f t="shared" si="847"/>
        <v>1</v>
      </c>
      <c r="CP529" s="239" t="str">
        <f t="shared" si="848"/>
        <v/>
      </c>
      <c r="CQ529" s="239" t="str">
        <f t="shared" si="849"/>
        <v/>
      </c>
      <c r="CR529" s="239" t="str">
        <f t="shared" si="850"/>
        <v/>
      </c>
      <c r="CS529" s="239" t="str">
        <f t="shared" si="851"/>
        <v>4to Trimestre</v>
      </c>
      <c r="CT529" s="239" t="str">
        <f t="shared" si="852"/>
        <v/>
      </c>
      <c r="CU529" s="239" t="str">
        <f t="shared" si="853"/>
        <v/>
      </c>
      <c r="CV529" s="239" t="str">
        <f t="shared" si="854"/>
        <v/>
      </c>
      <c r="CW529" s="239" t="str">
        <f t="shared" si="855"/>
        <v/>
      </c>
      <c r="CX529" s="239" t="str">
        <f t="shared" si="856"/>
        <v/>
      </c>
      <c r="CY529" s="239" t="str">
        <f t="shared" si="857"/>
        <v/>
      </c>
      <c r="CZ529" s="239" t="str">
        <f t="shared" si="858"/>
        <v/>
      </c>
      <c r="DA529" s="239" t="str">
        <f t="shared" si="859"/>
        <v/>
      </c>
      <c r="DB529" s="239" t="str">
        <f t="shared" si="860"/>
        <v/>
      </c>
      <c r="DC529" s="239" t="str">
        <f t="shared" si="861"/>
        <v/>
      </c>
      <c r="DD529" s="239" t="str">
        <f t="shared" si="862"/>
        <v/>
      </c>
      <c r="DE529" s="239" t="str">
        <f t="shared" si="863"/>
        <v/>
      </c>
      <c r="DF529" s="239" t="str">
        <f t="shared" si="864"/>
        <v/>
      </c>
      <c r="DG529" s="239" t="str">
        <f t="shared" si="865"/>
        <v/>
      </c>
      <c r="DH529" s="239" t="str">
        <f t="shared" si="866"/>
        <v/>
      </c>
      <c r="DI529" s="239" t="str">
        <f t="shared" si="867"/>
        <v/>
      </c>
      <c r="DJ529" s="239" t="str">
        <f t="shared" si="868"/>
        <v/>
      </c>
      <c r="DK529" s="239" t="str">
        <f t="shared" si="869"/>
        <v/>
      </c>
      <c r="DL529" s="239" t="str">
        <f t="shared" si="870"/>
        <v/>
      </c>
      <c r="DM529" s="239" t="str">
        <f t="shared" si="871"/>
        <v/>
      </c>
      <c r="DN529" s="239" t="str">
        <f t="shared" si="872"/>
        <v/>
      </c>
      <c r="DO529" s="239" t="str">
        <f t="shared" si="873"/>
        <v/>
      </c>
      <c r="DP529" s="239" t="str">
        <f t="shared" si="874"/>
        <v>4to Trimestre</v>
      </c>
    </row>
    <row r="530" spans="1:120" ht="35.25" hidden="1" customHeight="1" x14ac:dyDescent="0.25">
      <c r="A530" s="53" t="s">
        <v>4509</v>
      </c>
      <c r="B530" s="53">
        <v>141</v>
      </c>
      <c r="C530" s="53" t="s">
        <v>59</v>
      </c>
      <c r="D530" s="53" t="s">
        <v>2077</v>
      </c>
      <c r="E530" s="53">
        <v>1</v>
      </c>
      <c r="F530" s="53" t="s">
        <v>2154</v>
      </c>
      <c r="G530" s="53" t="str">
        <f t="shared" si="876"/>
        <v>141-3</v>
      </c>
      <c r="H530" s="53" t="s">
        <v>94</v>
      </c>
      <c r="I530" s="53" t="s">
        <v>196</v>
      </c>
      <c r="J530" s="53" t="s">
        <v>80</v>
      </c>
      <c r="K530" s="53" t="s">
        <v>80</v>
      </c>
      <c r="L530" s="53" t="s">
        <v>80</v>
      </c>
      <c r="M530" s="53" t="s">
        <v>80</v>
      </c>
      <c r="N530" s="53" t="s">
        <v>80</v>
      </c>
      <c r="O530" s="53" t="s">
        <v>80</v>
      </c>
      <c r="P530" s="53" t="s">
        <v>2155</v>
      </c>
      <c r="Q530" s="52">
        <v>0.3</v>
      </c>
      <c r="R530" s="52">
        <f>+Q530*Q521</f>
        <v>2.4E-2</v>
      </c>
      <c r="S530" s="53">
        <v>1</v>
      </c>
      <c r="T530" s="53" t="s">
        <v>84</v>
      </c>
      <c r="U530" s="53" t="s">
        <v>2156</v>
      </c>
      <c r="V530" s="23">
        <v>45257</v>
      </c>
      <c r="W530" s="23">
        <v>45275</v>
      </c>
      <c r="X530" s="53" t="s">
        <v>2082</v>
      </c>
      <c r="Y530" s="49" t="s">
        <v>87</v>
      </c>
      <c r="Z530" s="59" t="s">
        <v>100</v>
      </c>
      <c r="AA530" s="52">
        <v>1</v>
      </c>
      <c r="AB530" s="23" t="s">
        <v>2157</v>
      </c>
      <c r="AC530" s="23">
        <v>45275</v>
      </c>
      <c r="AD530" s="52">
        <v>1</v>
      </c>
      <c r="AE530" s="23" t="s">
        <v>2158</v>
      </c>
      <c r="AF530" s="23">
        <v>45275</v>
      </c>
      <c r="AG530" s="52" t="s">
        <v>79</v>
      </c>
      <c r="AH530" s="52">
        <v>1</v>
      </c>
      <c r="AI530" s="52">
        <f t="shared" si="793"/>
        <v>2.4E-2</v>
      </c>
      <c r="AJ530" s="52">
        <f>+AI530/R530</f>
        <v>1</v>
      </c>
      <c r="AK530" s="52"/>
      <c r="AL530" s="239" t="str">
        <f t="shared" si="812"/>
        <v/>
      </c>
      <c r="AM530" s="239" t="str">
        <f t="shared" si="813"/>
        <v/>
      </c>
      <c r="AN530" s="239" t="str">
        <f t="shared" si="814"/>
        <v/>
      </c>
      <c r="AO530" s="239" t="str">
        <f t="shared" si="815"/>
        <v/>
      </c>
      <c r="AP530" s="239" t="str">
        <f t="shared" si="816"/>
        <v/>
      </c>
      <c r="AQ530" s="239" t="str">
        <f t="shared" si="817"/>
        <v/>
      </c>
      <c r="AR530" s="239" t="str">
        <f t="shared" si="818"/>
        <v/>
      </c>
      <c r="AS530" s="239" t="str">
        <f t="shared" si="819"/>
        <v/>
      </c>
      <c r="AT530" s="239" t="str">
        <f t="shared" si="820"/>
        <v/>
      </c>
      <c r="AU530" s="239" t="str">
        <f t="shared" si="794"/>
        <v/>
      </c>
      <c r="AV530" s="239" t="str">
        <f t="shared" si="795"/>
        <v/>
      </c>
      <c r="AW530" s="239" t="str">
        <f t="shared" si="796"/>
        <v/>
      </c>
      <c r="AX530" s="239" t="str">
        <f t="shared" si="797"/>
        <v/>
      </c>
      <c r="AY530" s="239" t="str">
        <f t="shared" si="798"/>
        <v/>
      </c>
      <c r="AZ530" s="239" t="str">
        <f t="shared" si="799"/>
        <v/>
      </c>
      <c r="BA530" s="239" t="str">
        <f t="shared" si="800"/>
        <v/>
      </c>
      <c r="BB530" s="239" t="str">
        <f t="shared" si="801"/>
        <v/>
      </c>
      <c r="BC530" s="239" t="str">
        <f t="shared" si="802"/>
        <v/>
      </c>
      <c r="BD530" s="239" t="str">
        <f t="shared" si="803"/>
        <v/>
      </c>
      <c r="BE530" s="239" t="str">
        <f t="shared" si="804"/>
        <v/>
      </c>
      <c r="BF530" s="239" t="str">
        <f t="shared" si="805"/>
        <v/>
      </c>
      <c r="BG530" s="239" t="str">
        <f t="shared" si="806"/>
        <v/>
      </c>
      <c r="BH530" s="239" t="str">
        <f t="shared" si="807"/>
        <v/>
      </c>
      <c r="BI530" s="239" t="str">
        <f t="shared" si="808"/>
        <v/>
      </c>
      <c r="BJ530" s="239" t="str">
        <f t="shared" si="809"/>
        <v/>
      </c>
      <c r="BK530" s="239" t="str">
        <f t="shared" si="810"/>
        <v/>
      </c>
      <c r="BL530" s="239" t="str">
        <f t="shared" si="811"/>
        <v/>
      </c>
      <c r="BN530" s="239" t="str">
        <f t="shared" si="821"/>
        <v/>
      </c>
      <c r="BO530" s="239" t="str">
        <f t="shared" si="822"/>
        <v/>
      </c>
      <c r="BP530" s="239" t="str">
        <f t="shared" si="823"/>
        <v/>
      </c>
      <c r="BQ530" s="239" t="str">
        <f t="shared" si="824"/>
        <v/>
      </c>
      <c r="BR530" s="239" t="str">
        <f t="shared" si="825"/>
        <v/>
      </c>
      <c r="BS530" s="239" t="str">
        <f t="shared" si="826"/>
        <v/>
      </c>
      <c r="BT530" s="239" t="str">
        <f t="shared" si="827"/>
        <v/>
      </c>
      <c r="BU530" s="239" t="str">
        <f t="shared" si="828"/>
        <v/>
      </c>
      <c r="BV530" s="239" t="str">
        <f t="shared" si="829"/>
        <v/>
      </c>
      <c r="BW530" s="239" t="str">
        <f t="shared" si="830"/>
        <v/>
      </c>
      <c r="BX530" s="239" t="str">
        <f t="shared" si="831"/>
        <v/>
      </c>
      <c r="BY530" s="239" t="str">
        <f t="shared" si="832"/>
        <v/>
      </c>
      <c r="BZ530" s="239" t="str">
        <f t="shared" si="833"/>
        <v/>
      </c>
      <c r="CA530" s="239" t="str">
        <f t="shared" si="834"/>
        <v/>
      </c>
      <c r="CB530" s="239" t="str">
        <f t="shared" si="835"/>
        <v/>
      </c>
      <c r="CC530" s="239" t="str">
        <f t="shared" si="836"/>
        <v/>
      </c>
      <c r="CD530" s="239" t="str">
        <f t="shared" si="837"/>
        <v/>
      </c>
      <c r="CE530" s="239" t="str">
        <f t="shared" si="838"/>
        <v/>
      </c>
      <c r="CF530" s="239" t="str">
        <f t="shared" si="839"/>
        <v/>
      </c>
      <c r="CG530" s="239" t="str">
        <f t="shared" si="840"/>
        <v/>
      </c>
      <c r="CH530" s="239" t="str">
        <f t="shared" si="841"/>
        <v/>
      </c>
      <c r="CI530" s="239" t="str">
        <f t="shared" si="842"/>
        <v/>
      </c>
      <c r="CJ530" s="239" t="str">
        <f t="shared" si="843"/>
        <v/>
      </c>
      <c r="CK530" s="239" t="str">
        <f t="shared" si="844"/>
        <v/>
      </c>
      <c r="CL530" s="239" t="str">
        <f t="shared" si="845"/>
        <v/>
      </c>
      <c r="CM530" s="239" t="str">
        <f t="shared" si="846"/>
        <v/>
      </c>
      <c r="CN530" s="239" t="str">
        <f t="shared" si="847"/>
        <v/>
      </c>
      <c r="CP530" s="239" t="str">
        <f t="shared" si="848"/>
        <v/>
      </c>
      <c r="CQ530" s="239" t="str">
        <f t="shared" si="849"/>
        <v/>
      </c>
      <c r="CR530" s="239" t="str">
        <f t="shared" si="850"/>
        <v/>
      </c>
      <c r="CS530" s="239" t="str">
        <f t="shared" si="851"/>
        <v/>
      </c>
      <c r="CT530" s="239" t="str">
        <f t="shared" si="852"/>
        <v/>
      </c>
      <c r="CU530" s="239" t="str">
        <f t="shared" si="853"/>
        <v/>
      </c>
      <c r="CV530" s="239" t="str">
        <f t="shared" si="854"/>
        <v/>
      </c>
      <c r="CW530" s="239" t="str">
        <f t="shared" si="855"/>
        <v/>
      </c>
      <c r="CX530" s="239" t="str">
        <f t="shared" si="856"/>
        <v/>
      </c>
      <c r="CY530" s="239" t="str">
        <f t="shared" si="857"/>
        <v/>
      </c>
      <c r="CZ530" s="239" t="str">
        <f t="shared" si="858"/>
        <v/>
      </c>
      <c r="DA530" s="239" t="str">
        <f t="shared" si="859"/>
        <v/>
      </c>
      <c r="DB530" s="239" t="str">
        <f t="shared" si="860"/>
        <v/>
      </c>
      <c r="DC530" s="239" t="str">
        <f t="shared" si="861"/>
        <v/>
      </c>
      <c r="DD530" s="239" t="str">
        <f t="shared" si="862"/>
        <v/>
      </c>
      <c r="DE530" s="239" t="str">
        <f t="shared" si="863"/>
        <v/>
      </c>
      <c r="DF530" s="239" t="str">
        <f t="shared" si="864"/>
        <v/>
      </c>
      <c r="DG530" s="239" t="str">
        <f t="shared" si="865"/>
        <v/>
      </c>
      <c r="DH530" s="239" t="str">
        <f t="shared" si="866"/>
        <v/>
      </c>
      <c r="DI530" s="239" t="str">
        <f t="shared" si="867"/>
        <v/>
      </c>
      <c r="DJ530" s="239" t="str">
        <f t="shared" si="868"/>
        <v/>
      </c>
      <c r="DK530" s="239" t="str">
        <f t="shared" si="869"/>
        <v/>
      </c>
      <c r="DL530" s="239" t="str">
        <f t="shared" si="870"/>
        <v/>
      </c>
      <c r="DM530" s="239" t="str">
        <f t="shared" si="871"/>
        <v/>
      </c>
      <c r="DN530" s="239" t="str">
        <f t="shared" si="872"/>
        <v/>
      </c>
      <c r="DO530" s="239" t="str">
        <f t="shared" si="873"/>
        <v/>
      </c>
      <c r="DP530" s="239" t="str">
        <f t="shared" si="874"/>
        <v/>
      </c>
    </row>
    <row r="531" spans="1:120" ht="35.25" hidden="1" customHeight="1" x14ac:dyDescent="0.25">
      <c r="A531" s="49" t="s">
        <v>4509</v>
      </c>
      <c r="B531" s="49">
        <v>141</v>
      </c>
      <c r="C531" s="49" t="s">
        <v>59</v>
      </c>
      <c r="D531" s="49" t="s">
        <v>2077</v>
      </c>
      <c r="E531" s="49">
        <v>1</v>
      </c>
      <c r="F531" s="49" t="s">
        <v>2159</v>
      </c>
      <c r="G531" s="49" t="str">
        <f t="shared" si="876"/>
        <v>141-4</v>
      </c>
      <c r="H531" s="49" t="s">
        <v>75</v>
      </c>
      <c r="I531" s="49" t="s">
        <v>196</v>
      </c>
      <c r="J531" s="49" t="s">
        <v>513</v>
      </c>
      <c r="K531" s="49" t="s">
        <v>144</v>
      </c>
      <c r="L531" s="49" t="s">
        <v>79</v>
      </c>
      <c r="M531" s="49" t="s">
        <v>583</v>
      </c>
      <c r="N531" s="49" t="s">
        <v>198</v>
      </c>
      <c r="O531" s="49" t="s">
        <v>2105</v>
      </c>
      <c r="P531" s="49" t="s">
        <v>2160</v>
      </c>
      <c r="Q531" s="50">
        <v>0.08</v>
      </c>
      <c r="R531" s="50"/>
      <c r="S531" s="49">
        <v>100</v>
      </c>
      <c r="T531" s="49" t="s">
        <v>301</v>
      </c>
      <c r="U531" s="49" t="s">
        <v>2107</v>
      </c>
      <c r="V531" s="51">
        <v>44942</v>
      </c>
      <c r="W531" s="51">
        <v>45275</v>
      </c>
      <c r="X531" s="49" t="s">
        <v>2161</v>
      </c>
      <c r="Y531" s="49" t="s">
        <v>87</v>
      </c>
      <c r="Z531" s="59" t="s">
        <v>100</v>
      </c>
      <c r="AA531" s="52">
        <v>1</v>
      </c>
      <c r="AB531" s="23" t="s">
        <v>2162</v>
      </c>
      <c r="AC531" s="23">
        <v>45275</v>
      </c>
      <c r="AD531" s="52">
        <v>1</v>
      </c>
      <c r="AE531" s="23" t="s">
        <v>2163</v>
      </c>
      <c r="AF531" s="23">
        <v>45275</v>
      </c>
      <c r="AG531" s="52"/>
      <c r="AH531" s="52" t="s">
        <v>92</v>
      </c>
      <c r="AI531" s="52">
        <f t="shared" si="793"/>
        <v>0.08</v>
      </c>
      <c r="AJ531" s="52"/>
      <c r="AK531" s="52"/>
      <c r="AL531" s="239" t="str">
        <f t="shared" si="812"/>
        <v/>
      </c>
      <c r="AM531" s="239" t="str">
        <f t="shared" si="813"/>
        <v/>
      </c>
      <c r="AN531" s="239" t="str">
        <f t="shared" si="814"/>
        <v/>
      </c>
      <c r="AO531" s="239" t="str">
        <f t="shared" si="815"/>
        <v/>
      </c>
      <c r="AP531" s="239" t="str">
        <f t="shared" si="816"/>
        <v/>
      </c>
      <c r="AQ531" s="239" t="str">
        <f t="shared" si="817"/>
        <v/>
      </c>
      <c r="AR531" s="239" t="str">
        <f t="shared" si="818"/>
        <v/>
      </c>
      <c r="AS531" s="239" t="str">
        <f t="shared" si="819"/>
        <v/>
      </c>
      <c r="AT531" s="239" t="str">
        <f t="shared" si="820"/>
        <v/>
      </c>
      <c r="AU531" s="239" t="str">
        <f t="shared" si="794"/>
        <v/>
      </c>
      <c r="AV531" s="239" t="str">
        <f t="shared" si="795"/>
        <v/>
      </c>
      <c r="AW531" s="239" t="str">
        <f t="shared" si="796"/>
        <v/>
      </c>
      <c r="AX531" s="239" t="str">
        <f t="shared" si="797"/>
        <v/>
      </c>
      <c r="AY531" s="239" t="str">
        <f t="shared" si="798"/>
        <v/>
      </c>
      <c r="AZ531" s="239" t="str">
        <f t="shared" si="799"/>
        <v/>
      </c>
      <c r="BA531" s="239" t="str">
        <f t="shared" si="800"/>
        <v/>
      </c>
      <c r="BB531" s="239" t="str">
        <f t="shared" si="801"/>
        <v/>
      </c>
      <c r="BC531" s="239" t="str">
        <f t="shared" si="802"/>
        <v/>
      </c>
      <c r="BD531" s="239" t="str">
        <f t="shared" si="803"/>
        <v/>
      </c>
      <c r="BE531" s="239" t="str">
        <f t="shared" si="804"/>
        <v/>
      </c>
      <c r="BF531" s="239" t="str">
        <f t="shared" si="805"/>
        <v/>
      </c>
      <c r="BG531" s="239" t="str">
        <f t="shared" si="806"/>
        <v/>
      </c>
      <c r="BH531" s="239" t="str">
        <f t="shared" si="807"/>
        <v/>
      </c>
      <c r="BI531" s="239" t="str">
        <f t="shared" si="808"/>
        <v/>
      </c>
      <c r="BJ531" s="239" t="str">
        <f t="shared" si="809"/>
        <v/>
      </c>
      <c r="BK531" s="239" t="str">
        <f t="shared" si="810"/>
        <v/>
      </c>
      <c r="BL531" s="239" t="str">
        <f t="shared" si="811"/>
        <v/>
      </c>
      <c r="BN531" s="239" t="str">
        <f t="shared" si="821"/>
        <v/>
      </c>
      <c r="BO531" s="239" t="str">
        <f t="shared" si="822"/>
        <v/>
      </c>
      <c r="BP531" s="239" t="str">
        <f t="shared" si="823"/>
        <v/>
      </c>
      <c r="BQ531" s="239" t="str">
        <f t="shared" si="824"/>
        <v/>
      </c>
      <c r="BR531" s="239" t="str">
        <f t="shared" si="825"/>
        <v/>
      </c>
      <c r="BS531" s="239" t="str">
        <f t="shared" si="826"/>
        <v/>
      </c>
      <c r="BT531" s="239" t="str">
        <f t="shared" si="827"/>
        <v/>
      </c>
      <c r="BU531" s="239" t="str">
        <f t="shared" si="828"/>
        <v/>
      </c>
      <c r="BV531" s="239" t="str">
        <f t="shared" si="829"/>
        <v/>
      </c>
      <c r="BW531" s="239" t="str">
        <f t="shared" si="830"/>
        <v/>
      </c>
      <c r="BX531" s="239" t="str">
        <f t="shared" si="831"/>
        <v/>
      </c>
      <c r="BY531" s="239" t="str">
        <f t="shared" si="832"/>
        <v/>
      </c>
      <c r="BZ531" s="239" t="str">
        <f t="shared" si="833"/>
        <v/>
      </c>
      <c r="CA531" s="239" t="str">
        <f t="shared" si="834"/>
        <v/>
      </c>
      <c r="CB531" s="239" t="str">
        <f t="shared" si="835"/>
        <v/>
      </c>
      <c r="CC531" s="239" t="str">
        <f t="shared" si="836"/>
        <v/>
      </c>
      <c r="CD531" s="239" t="str">
        <f t="shared" si="837"/>
        <v/>
      </c>
      <c r="CE531" s="239" t="str">
        <f t="shared" si="838"/>
        <v/>
      </c>
      <c r="CF531" s="239" t="str">
        <f t="shared" si="839"/>
        <v/>
      </c>
      <c r="CG531" s="239" t="str">
        <f t="shared" si="840"/>
        <v/>
      </c>
      <c r="CH531" s="239" t="str">
        <f t="shared" si="841"/>
        <v/>
      </c>
      <c r="CI531" s="239" t="str">
        <f t="shared" si="842"/>
        <v/>
      </c>
      <c r="CJ531" s="239" t="str">
        <f t="shared" si="843"/>
        <v/>
      </c>
      <c r="CK531" s="239" t="str">
        <f t="shared" si="844"/>
        <v/>
      </c>
      <c r="CL531" s="239" t="str">
        <f t="shared" si="845"/>
        <v/>
      </c>
      <c r="CM531" s="239" t="str">
        <f t="shared" si="846"/>
        <v/>
      </c>
      <c r="CN531" s="239" t="str">
        <f t="shared" si="847"/>
        <v/>
      </c>
      <c r="CP531" s="239" t="str">
        <f t="shared" si="848"/>
        <v/>
      </c>
      <c r="CQ531" s="239" t="str">
        <f t="shared" si="849"/>
        <v/>
      </c>
      <c r="CR531" s="239" t="str">
        <f t="shared" si="850"/>
        <v/>
      </c>
      <c r="CS531" s="239" t="str">
        <f t="shared" si="851"/>
        <v/>
      </c>
      <c r="CT531" s="239" t="str">
        <f t="shared" si="852"/>
        <v/>
      </c>
      <c r="CU531" s="239" t="str">
        <f t="shared" si="853"/>
        <v/>
      </c>
      <c r="CV531" s="239" t="str">
        <f t="shared" si="854"/>
        <v/>
      </c>
      <c r="CW531" s="239" t="str">
        <f t="shared" si="855"/>
        <v/>
      </c>
      <c r="CX531" s="239" t="str">
        <f t="shared" si="856"/>
        <v/>
      </c>
      <c r="CY531" s="239" t="str">
        <f t="shared" si="857"/>
        <v/>
      </c>
      <c r="CZ531" s="239" t="str">
        <f t="shared" si="858"/>
        <v/>
      </c>
      <c r="DA531" s="239" t="str">
        <f t="shared" si="859"/>
        <v/>
      </c>
      <c r="DB531" s="239" t="str">
        <f t="shared" si="860"/>
        <v/>
      </c>
      <c r="DC531" s="239" t="str">
        <f t="shared" si="861"/>
        <v/>
      </c>
      <c r="DD531" s="239" t="str">
        <f t="shared" si="862"/>
        <v/>
      </c>
      <c r="DE531" s="239" t="str">
        <f t="shared" si="863"/>
        <v/>
      </c>
      <c r="DF531" s="239" t="str">
        <f t="shared" si="864"/>
        <v/>
      </c>
      <c r="DG531" s="239" t="str">
        <f t="shared" si="865"/>
        <v/>
      </c>
      <c r="DH531" s="239" t="str">
        <f t="shared" si="866"/>
        <v/>
      </c>
      <c r="DI531" s="239" t="str">
        <f t="shared" si="867"/>
        <v/>
      </c>
      <c r="DJ531" s="239" t="str">
        <f t="shared" si="868"/>
        <v/>
      </c>
      <c r="DK531" s="239" t="str">
        <f t="shared" si="869"/>
        <v/>
      </c>
      <c r="DL531" s="239" t="str">
        <f t="shared" si="870"/>
        <v/>
      </c>
      <c r="DM531" s="239" t="str">
        <f t="shared" si="871"/>
        <v/>
      </c>
      <c r="DN531" s="239" t="str">
        <f t="shared" si="872"/>
        <v/>
      </c>
      <c r="DO531" s="239" t="str">
        <f t="shared" si="873"/>
        <v/>
      </c>
      <c r="DP531" s="239" t="str">
        <f t="shared" si="874"/>
        <v/>
      </c>
    </row>
    <row r="532" spans="1:120" ht="35.25" hidden="1" customHeight="1" x14ac:dyDescent="0.25">
      <c r="A532" s="53" t="s">
        <v>4509</v>
      </c>
      <c r="B532" s="53">
        <v>141</v>
      </c>
      <c r="C532" s="53" t="s">
        <v>59</v>
      </c>
      <c r="D532" s="53" t="s">
        <v>2077</v>
      </c>
      <c r="E532" s="53">
        <v>1</v>
      </c>
      <c r="F532" s="53" t="s">
        <v>2164</v>
      </c>
      <c r="G532" s="53" t="str">
        <f t="shared" si="876"/>
        <v>141-4</v>
      </c>
      <c r="H532" s="53" t="s">
        <v>102</v>
      </c>
      <c r="I532" s="53" t="s">
        <v>196</v>
      </c>
      <c r="J532" s="53" t="s">
        <v>80</v>
      </c>
      <c r="K532" s="53" t="s">
        <v>80</v>
      </c>
      <c r="L532" s="53" t="s">
        <v>80</v>
      </c>
      <c r="M532" s="53" t="s">
        <v>80</v>
      </c>
      <c r="N532" s="53" t="s">
        <v>80</v>
      </c>
      <c r="O532" s="53" t="s">
        <v>80</v>
      </c>
      <c r="P532" s="53" t="s">
        <v>2165</v>
      </c>
      <c r="Q532" s="52">
        <v>0</v>
      </c>
      <c r="R532" s="52">
        <f>+Q532*Q531</f>
        <v>0</v>
      </c>
      <c r="S532" s="53">
        <v>1</v>
      </c>
      <c r="T532" s="53" t="s">
        <v>84</v>
      </c>
      <c r="U532" s="53" t="s">
        <v>2113</v>
      </c>
      <c r="V532" s="23">
        <v>44942</v>
      </c>
      <c r="W532" s="23">
        <v>44972</v>
      </c>
      <c r="X532" s="53" t="s">
        <v>2166</v>
      </c>
      <c r="Y532" s="49" t="s">
        <v>97</v>
      </c>
      <c r="Z532" s="59" t="s">
        <v>100</v>
      </c>
      <c r="AA532" s="60">
        <v>1</v>
      </c>
      <c r="AB532" s="62" t="s">
        <v>2115</v>
      </c>
      <c r="AC532" s="62">
        <v>44972</v>
      </c>
      <c r="AD532" s="60">
        <v>1</v>
      </c>
      <c r="AE532" s="62" t="s">
        <v>2167</v>
      </c>
      <c r="AF532" s="62">
        <v>44972</v>
      </c>
      <c r="AG532" s="60" t="s">
        <v>79</v>
      </c>
      <c r="AH532" s="60">
        <v>1</v>
      </c>
      <c r="AI532" s="52">
        <f t="shared" si="793"/>
        <v>0</v>
      </c>
      <c r="AJ532" s="52"/>
      <c r="AK532" s="52"/>
      <c r="AL532" s="239" t="str">
        <f t="shared" si="812"/>
        <v/>
      </c>
      <c r="AM532" s="239" t="str">
        <f t="shared" si="813"/>
        <v/>
      </c>
      <c r="AN532" s="239" t="str">
        <f t="shared" si="814"/>
        <v/>
      </c>
      <c r="AO532" s="239" t="str">
        <f t="shared" si="815"/>
        <v/>
      </c>
      <c r="AP532" s="239" t="str">
        <f t="shared" si="816"/>
        <v/>
      </c>
      <c r="AQ532" s="239" t="str">
        <f t="shared" si="817"/>
        <v/>
      </c>
      <c r="AR532" s="239" t="str">
        <f t="shared" si="818"/>
        <v/>
      </c>
      <c r="AS532" s="239" t="str">
        <f t="shared" si="819"/>
        <v/>
      </c>
      <c r="AT532" s="239" t="str">
        <f t="shared" si="820"/>
        <v/>
      </c>
      <c r="AU532" s="239" t="str">
        <f t="shared" si="794"/>
        <v/>
      </c>
      <c r="AV532" s="239" t="str">
        <f t="shared" si="795"/>
        <v/>
      </c>
      <c r="AW532" s="239" t="str">
        <f t="shared" si="796"/>
        <v/>
      </c>
      <c r="AX532" s="239" t="str">
        <f t="shared" si="797"/>
        <v/>
      </c>
      <c r="AY532" s="239" t="str">
        <f t="shared" si="798"/>
        <v/>
      </c>
      <c r="AZ532" s="239" t="str">
        <f t="shared" si="799"/>
        <v/>
      </c>
      <c r="BA532" s="239" t="str">
        <f t="shared" si="800"/>
        <v/>
      </c>
      <c r="BB532" s="239" t="str">
        <f t="shared" si="801"/>
        <v/>
      </c>
      <c r="BC532" s="239" t="str">
        <f t="shared" si="802"/>
        <v/>
      </c>
      <c r="BD532" s="239" t="str">
        <f t="shared" si="803"/>
        <v/>
      </c>
      <c r="BE532" s="239" t="str">
        <f t="shared" si="804"/>
        <v/>
      </c>
      <c r="BF532" s="239" t="str">
        <f t="shared" si="805"/>
        <v/>
      </c>
      <c r="BG532" s="239" t="str">
        <f t="shared" si="806"/>
        <v/>
      </c>
      <c r="BH532" s="239" t="str">
        <f t="shared" si="807"/>
        <v/>
      </c>
      <c r="BI532" s="239" t="str">
        <f t="shared" si="808"/>
        <v/>
      </c>
      <c r="BJ532" s="239">
        <f t="shared" si="809"/>
        <v>1</v>
      </c>
      <c r="BK532" s="239" t="str">
        <f t="shared" si="810"/>
        <v/>
      </c>
      <c r="BL532" s="239" t="str">
        <f t="shared" si="811"/>
        <v/>
      </c>
      <c r="BN532" s="239" t="str">
        <f t="shared" si="821"/>
        <v/>
      </c>
      <c r="BO532" s="239" t="str">
        <f t="shared" si="822"/>
        <v/>
      </c>
      <c r="BP532" s="239" t="str">
        <f t="shared" si="823"/>
        <v/>
      </c>
      <c r="BQ532" s="239" t="str">
        <f t="shared" si="824"/>
        <v/>
      </c>
      <c r="BR532" s="239" t="str">
        <f t="shared" si="825"/>
        <v/>
      </c>
      <c r="BS532" s="239" t="str">
        <f t="shared" si="826"/>
        <v/>
      </c>
      <c r="BT532" s="239" t="str">
        <f t="shared" si="827"/>
        <v/>
      </c>
      <c r="BU532" s="239" t="str">
        <f t="shared" si="828"/>
        <v/>
      </c>
      <c r="BV532" s="239" t="str">
        <f t="shared" si="829"/>
        <v/>
      </c>
      <c r="BW532" s="239" t="str">
        <f t="shared" si="830"/>
        <v/>
      </c>
      <c r="BX532" s="239" t="str">
        <f t="shared" si="831"/>
        <v/>
      </c>
      <c r="BY532" s="239" t="str">
        <f t="shared" si="832"/>
        <v/>
      </c>
      <c r="BZ532" s="239" t="str">
        <f t="shared" si="833"/>
        <v/>
      </c>
      <c r="CA532" s="239" t="str">
        <f t="shared" si="834"/>
        <v/>
      </c>
      <c r="CB532" s="239" t="str">
        <f t="shared" si="835"/>
        <v/>
      </c>
      <c r="CC532" s="239" t="str">
        <f t="shared" si="836"/>
        <v/>
      </c>
      <c r="CD532" s="239" t="str">
        <f t="shared" si="837"/>
        <v/>
      </c>
      <c r="CE532" s="239" t="str">
        <f t="shared" si="838"/>
        <v/>
      </c>
      <c r="CF532" s="239" t="str">
        <f t="shared" si="839"/>
        <v/>
      </c>
      <c r="CG532" s="239" t="str">
        <f t="shared" si="840"/>
        <v/>
      </c>
      <c r="CH532" s="239" t="str">
        <f t="shared" si="841"/>
        <v/>
      </c>
      <c r="CI532" s="239" t="str">
        <f t="shared" si="842"/>
        <v/>
      </c>
      <c r="CJ532" s="239" t="str">
        <f t="shared" si="843"/>
        <v/>
      </c>
      <c r="CK532" s="239" t="str">
        <f t="shared" si="844"/>
        <v/>
      </c>
      <c r="CL532" s="239">
        <f t="shared" si="845"/>
        <v>1</v>
      </c>
      <c r="CM532" s="239" t="str">
        <f t="shared" si="846"/>
        <v/>
      </c>
      <c r="CN532" s="239" t="str">
        <f t="shared" si="847"/>
        <v/>
      </c>
      <c r="CP532" s="239" t="str">
        <f t="shared" si="848"/>
        <v/>
      </c>
      <c r="CQ532" s="239" t="str">
        <f t="shared" si="849"/>
        <v/>
      </c>
      <c r="CR532" s="239" t="str">
        <f t="shared" si="850"/>
        <v/>
      </c>
      <c r="CS532" s="239" t="str">
        <f t="shared" si="851"/>
        <v/>
      </c>
      <c r="CT532" s="239" t="str">
        <f t="shared" si="852"/>
        <v/>
      </c>
      <c r="CU532" s="239" t="str">
        <f t="shared" si="853"/>
        <v/>
      </c>
      <c r="CV532" s="239" t="str">
        <f t="shared" si="854"/>
        <v/>
      </c>
      <c r="CW532" s="239" t="str">
        <f t="shared" si="855"/>
        <v/>
      </c>
      <c r="CX532" s="239" t="str">
        <f t="shared" si="856"/>
        <v/>
      </c>
      <c r="CY532" s="239" t="str">
        <f t="shared" si="857"/>
        <v/>
      </c>
      <c r="CZ532" s="239" t="str">
        <f t="shared" si="858"/>
        <v/>
      </c>
      <c r="DA532" s="239" t="str">
        <f t="shared" si="859"/>
        <v/>
      </c>
      <c r="DB532" s="239" t="str">
        <f t="shared" si="860"/>
        <v/>
      </c>
      <c r="DC532" s="239" t="str">
        <f t="shared" si="861"/>
        <v/>
      </c>
      <c r="DD532" s="239" t="str">
        <f t="shared" si="862"/>
        <v/>
      </c>
      <c r="DE532" s="239" t="str">
        <f t="shared" si="863"/>
        <v/>
      </c>
      <c r="DF532" s="239" t="str">
        <f t="shared" si="864"/>
        <v/>
      </c>
      <c r="DG532" s="239" t="str">
        <f t="shared" si="865"/>
        <v/>
      </c>
      <c r="DH532" s="239" t="str">
        <f t="shared" si="866"/>
        <v/>
      </c>
      <c r="DI532" s="239" t="str">
        <f t="shared" si="867"/>
        <v/>
      </c>
      <c r="DJ532" s="239" t="str">
        <f t="shared" si="868"/>
        <v/>
      </c>
      <c r="DK532" s="239" t="str">
        <f t="shared" si="869"/>
        <v/>
      </c>
      <c r="DL532" s="239" t="str">
        <f t="shared" si="870"/>
        <v/>
      </c>
      <c r="DM532" s="239" t="str">
        <f t="shared" si="871"/>
        <v/>
      </c>
      <c r="DN532" s="239" t="str">
        <f t="shared" si="872"/>
        <v>1er trimestre</v>
      </c>
      <c r="DO532" s="239" t="str">
        <f t="shared" si="873"/>
        <v/>
      </c>
      <c r="DP532" s="239" t="str">
        <f t="shared" si="874"/>
        <v/>
      </c>
    </row>
    <row r="533" spans="1:120" ht="35.25" hidden="1" customHeight="1" x14ac:dyDescent="0.25">
      <c r="A533" s="53" t="s">
        <v>4509</v>
      </c>
      <c r="B533" s="53">
        <v>141</v>
      </c>
      <c r="C533" s="53" t="s">
        <v>59</v>
      </c>
      <c r="D533" s="53" t="s">
        <v>2077</v>
      </c>
      <c r="E533" s="53">
        <v>1</v>
      </c>
      <c r="F533" s="53" t="s">
        <v>2168</v>
      </c>
      <c r="G533" s="53" t="str">
        <f t="shared" si="876"/>
        <v>141-4</v>
      </c>
      <c r="H533" s="53" t="s">
        <v>94</v>
      </c>
      <c r="I533" s="53" t="s">
        <v>196</v>
      </c>
      <c r="J533" s="53" t="s">
        <v>80</v>
      </c>
      <c r="K533" s="53" t="s">
        <v>80</v>
      </c>
      <c r="L533" s="53" t="s">
        <v>80</v>
      </c>
      <c r="M533" s="53" t="s">
        <v>80</v>
      </c>
      <c r="N533" s="53" t="s">
        <v>80</v>
      </c>
      <c r="O533" s="53" t="s">
        <v>80</v>
      </c>
      <c r="P533" s="53" t="s">
        <v>2169</v>
      </c>
      <c r="Q533" s="52">
        <v>0.2</v>
      </c>
      <c r="R533" s="52">
        <f>+Q533*Q531</f>
        <v>1.6E-2</v>
      </c>
      <c r="S533" s="53">
        <v>1</v>
      </c>
      <c r="T533" s="53" t="s">
        <v>84</v>
      </c>
      <c r="U533" s="53" t="s">
        <v>2119</v>
      </c>
      <c r="V533" s="23">
        <v>44973</v>
      </c>
      <c r="W533" s="23">
        <v>44988</v>
      </c>
      <c r="X533" s="53" t="s">
        <v>2161</v>
      </c>
      <c r="Y533" s="49" t="s">
        <v>97</v>
      </c>
      <c r="Z533" s="59" t="s">
        <v>100</v>
      </c>
      <c r="AA533" s="60">
        <v>1</v>
      </c>
      <c r="AB533" s="62" t="s">
        <v>2121</v>
      </c>
      <c r="AC533" s="62">
        <v>44984</v>
      </c>
      <c r="AD533" s="60">
        <v>1</v>
      </c>
      <c r="AE533" s="62" t="s">
        <v>2170</v>
      </c>
      <c r="AF533" s="62">
        <v>44984</v>
      </c>
      <c r="AG533" s="60" t="s">
        <v>79</v>
      </c>
      <c r="AH533" s="60">
        <v>1</v>
      </c>
      <c r="AI533" s="52">
        <f t="shared" si="793"/>
        <v>1.6E-2</v>
      </c>
      <c r="AJ533" s="52">
        <f t="shared" ref="AJ533:AJ535" si="877">+AI533/R533</f>
        <v>1</v>
      </c>
      <c r="AK533" s="52"/>
      <c r="AL533" s="239" t="str">
        <f t="shared" si="812"/>
        <v/>
      </c>
      <c r="AM533" s="239" t="str">
        <f t="shared" si="813"/>
        <v/>
      </c>
      <c r="AN533" s="239" t="str">
        <f t="shared" si="814"/>
        <v/>
      </c>
      <c r="AO533" s="239" t="str">
        <f t="shared" si="815"/>
        <v/>
      </c>
      <c r="AP533" s="239" t="str">
        <f t="shared" si="816"/>
        <v/>
      </c>
      <c r="AQ533" s="239" t="str">
        <f t="shared" si="817"/>
        <v/>
      </c>
      <c r="AR533" s="239" t="str">
        <f t="shared" si="818"/>
        <v/>
      </c>
      <c r="AS533" s="239" t="str">
        <f t="shared" si="819"/>
        <v/>
      </c>
      <c r="AT533" s="239" t="str">
        <f t="shared" si="820"/>
        <v/>
      </c>
      <c r="AU533" s="239" t="str">
        <f t="shared" si="794"/>
        <v/>
      </c>
      <c r="AV533" s="239" t="str">
        <f t="shared" si="795"/>
        <v/>
      </c>
      <c r="AW533" s="239" t="str">
        <f t="shared" si="796"/>
        <v/>
      </c>
      <c r="AX533" s="239" t="str">
        <f t="shared" si="797"/>
        <v/>
      </c>
      <c r="AY533" s="239" t="str">
        <f t="shared" si="798"/>
        <v/>
      </c>
      <c r="AZ533" s="239" t="str">
        <f t="shared" si="799"/>
        <v/>
      </c>
      <c r="BA533" s="239" t="str">
        <f t="shared" si="800"/>
        <v/>
      </c>
      <c r="BB533" s="239" t="str">
        <f t="shared" si="801"/>
        <v/>
      </c>
      <c r="BC533" s="239" t="str">
        <f t="shared" si="802"/>
        <v/>
      </c>
      <c r="BD533" s="239" t="str">
        <f t="shared" si="803"/>
        <v/>
      </c>
      <c r="BE533" s="239" t="str">
        <f t="shared" si="804"/>
        <v/>
      </c>
      <c r="BF533" s="239" t="str">
        <f t="shared" si="805"/>
        <v/>
      </c>
      <c r="BG533" s="239" t="str">
        <f t="shared" si="806"/>
        <v/>
      </c>
      <c r="BH533" s="239" t="str">
        <f t="shared" si="807"/>
        <v/>
      </c>
      <c r="BI533" s="239" t="str">
        <f t="shared" si="808"/>
        <v/>
      </c>
      <c r="BJ533" s="239">
        <f t="shared" si="809"/>
        <v>1</v>
      </c>
      <c r="BK533" s="239" t="str">
        <f t="shared" si="810"/>
        <v/>
      </c>
      <c r="BL533" s="239" t="str">
        <f t="shared" si="811"/>
        <v/>
      </c>
      <c r="BN533" s="239" t="str">
        <f t="shared" si="821"/>
        <v/>
      </c>
      <c r="BO533" s="239" t="str">
        <f t="shared" si="822"/>
        <v/>
      </c>
      <c r="BP533" s="239" t="str">
        <f t="shared" si="823"/>
        <v/>
      </c>
      <c r="BQ533" s="239" t="str">
        <f t="shared" si="824"/>
        <v/>
      </c>
      <c r="BR533" s="239" t="str">
        <f t="shared" si="825"/>
        <v/>
      </c>
      <c r="BS533" s="239" t="str">
        <f t="shared" si="826"/>
        <v/>
      </c>
      <c r="BT533" s="239" t="str">
        <f t="shared" si="827"/>
        <v/>
      </c>
      <c r="BU533" s="239" t="str">
        <f t="shared" si="828"/>
        <v/>
      </c>
      <c r="BV533" s="239" t="str">
        <f t="shared" si="829"/>
        <v/>
      </c>
      <c r="BW533" s="239" t="str">
        <f t="shared" si="830"/>
        <v/>
      </c>
      <c r="BX533" s="239" t="str">
        <f t="shared" si="831"/>
        <v/>
      </c>
      <c r="BY533" s="239" t="str">
        <f t="shared" si="832"/>
        <v/>
      </c>
      <c r="BZ533" s="239" t="str">
        <f t="shared" si="833"/>
        <v/>
      </c>
      <c r="CA533" s="239" t="str">
        <f t="shared" si="834"/>
        <v/>
      </c>
      <c r="CB533" s="239" t="str">
        <f t="shared" si="835"/>
        <v/>
      </c>
      <c r="CC533" s="239" t="str">
        <f t="shared" si="836"/>
        <v/>
      </c>
      <c r="CD533" s="239" t="str">
        <f t="shared" si="837"/>
        <v/>
      </c>
      <c r="CE533" s="239" t="str">
        <f t="shared" si="838"/>
        <v/>
      </c>
      <c r="CF533" s="239" t="str">
        <f t="shared" si="839"/>
        <v/>
      </c>
      <c r="CG533" s="239" t="str">
        <f t="shared" si="840"/>
        <v/>
      </c>
      <c r="CH533" s="239" t="str">
        <f t="shared" si="841"/>
        <v/>
      </c>
      <c r="CI533" s="239" t="str">
        <f t="shared" si="842"/>
        <v/>
      </c>
      <c r="CJ533" s="239" t="str">
        <f t="shared" si="843"/>
        <v/>
      </c>
      <c r="CK533" s="239" t="str">
        <f t="shared" si="844"/>
        <v/>
      </c>
      <c r="CL533" s="239">
        <f t="shared" si="845"/>
        <v>1</v>
      </c>
      <c r="CM533" s="239" t="str">
        <f t="shared" si="846"/>
        <v/>
      </c>
      <c r="CN533" s="239" t="str">
        <f t="shared" si="847"/>
        <v/>
      </c>
      <c r="CP533" s="239" t="str">
        <f t="shared" si="848"/>
        <v/>
      </c>
      <c r="CQ533" s="239" t="str">
        <f t="shared" si="849"/>
        <v/>
      </c>
      <c r="CR533" s="239" t="str">
        <f t="shared" si="850"/>
        <v/>
      </c>
      <c r="CS533" s="239" t="str">
        <f t="shared" si="851"/>
        <v/>
      </c>
      <c r="CT533" s="239" t="str">
        <f t="shared" si="852"/>
        <v/>
      </c>
      <c r="CU533" s="239" t="str">
        <f t="shared" si="853"/>
        <v/>
      </c>
      <c r="CV533" s="239" t="str">
        <f t="shared" si="854"/>
        <v/>
      </c>
      <c r="CW533" s="239" t="str">
        <f t="shared" si="855"/>
        <v/>
      </c>
      <c r="CX533" s="239" t="str">
        <f t="shared" si="856"/>
        <v/>
      </c>
      <c r="CY533" s="239" t="str">
        <f t="shared" si="857"/>
        <v/>
      </c>
      <c r="CZ533" s="239" t="str">
        <f t="shared" si="858"/>
        <v/>
      </c>
      <c r="DA533" s="239" t="str">
        <f t="shared" si="859"/>
        <v/>
      </c>
      <c r="DB533" s="239" t="str">
        <f t="shared" si="860"/>
        <v/>
      </c>
      <c r="DC533" s="239" t="str">
        <f t="shared" si="861"/>
        <v/>
      </c>
      <c r="DD533" s="239" t="str">
        <f t="shared" si="862"/>
        <v/>
      </c>
      <c r="DE533" s="239" t="str">
        <f t="shared" si="863"/>
        <v/>
      </c>
      <c r="DF533" s="239" t="str">
        <f t="shared" si="864"/>
        <v/>
      </c>
      <c r="DG533" s="239" t="str">
        <f t="shared" si="865"/>
        <v/>
      </c>
      <c r="DH533" s="239" t="str">
        <f t="shared" si="866"/>
        <v/>
      </c>
      <c r="DI533" s="239" t="str">
        <f t="shared" si="867"/>
        <v/>
      </c>
      <c r="DJ533" s="239" t="str">
        <f t="shared" si="868"/>
        <v/>
      </c>
      <c r="DK533" s="239" t="str">
        <f t="shared" si="869"/>
        <v/>
      </c>
      <c r="DL533" s="239" t="str">
        <f t="shared" si="870"/>
        <v/>
      </c>
      <c r="DM533" s="239" t="str">
        <f t="shared" si="871"/>
        <v/>
      </c>
      <c r="DN533" s="239" t="str">
        <f t="shared" si="872"/>
        <v>1er trimestre</v>
      </c>
      <c r="DO533" s="239" t="str">
        <f t="shared" si="873"/>
        <v/>
      </c>
      <c r="DP533" s="239" t="str">
        <f t="shared" si="874"/>
        <v/>
      </c>
    </row>
    <row r="534" spans="1:120" ht="35.25" hidden="1" customHeight="1" x14ac:dyDescent="0.25">
      <c r="A534" s="53" t="s">
        <v>4509</v>
      </c>
      <c r="B534" s="53">
        <v>141</v>
      </c>
      <c r="C534" s="53" t="s">
        <v>59</v>
      </c>
      <c r="D534" s="53" t="s">
        <v>2077</v>
      </c>
      <c r="E534" s="87">
        <v>1</v>
      </c>
      <c r="F534" s="53" t="s">
        <v>2171</v>
      </c>
      <c r="G534" s="53" t="str">
        <f t="shared" si="876"/>
        <v>141-4</v>
      </c>
      <c r="H534" s="53" t="s">
        <v>94</v>
      </c>
      <c r="I534" s="53" t="s">
        <v>196</v>
      </c>
      <c r="J534" s="53" t="s">
        <v>80</v>
      </c>
      <c r="K534" s="53" t="s">
        <v>80</v>
      </c>
      <c r="L534" s="53" t="s">
        <v>80</v>
      </c>
      <c r="M534" s="53" t="s">
        <v>80</v>
      </c>
      <c r="N534" s="53" t="s">
        <v>80</v>
      </c>
      <c r="O534" s="53" t="s">
        <v>80</v>
      </c>
      <c r="P534" s="53" t="s">
        <v>2172</v>
      </c>
      <c r="Q534" s="52">
        <v>0.4</v>
      </c>
      <c r="R534" s="52">
        <f>+Q534*Q531</f>
        <v>3.2000000000000001E-2</v>
      </c>
      <c r="S534" s="53">
        <v>100</v>
      </c>
      <c r="T534" s="53" t="s">
        <v>301</v>
      </c>
      <c r="U534" s="53" t="s">
        <v>2173</v>
      </c>
      <c r="V534" s="23">
        <v>44991</v>
      </c>
      <c r="W534" s="97">
        <v>45275</v>
      </c>
      <c r="X534" s="3" t="s">
        <v>2161</v>
      </c>
      <c r="Y534" s="49" t="s">
        <v>87</v>
      </c>
      <c r="Z534" s="59" t="s">
        <v>100</v>
      </c>
      <c r="AA534" s="52">
        <v>1</v>
      </c>
      <c r="AB534" s="23" t="s">
        <v>2174</v>
      </c>
      <c r="AC534" s="23">
        <v>45275</v>
      </c>
      <c r="AD534" s="52">
        <v>1</v>
      </c>
      <c r="AE534" s="23" t="s">
        <v>2175</v>
      </c>
      <c r="AF534" s="23">
        <v>45275</v>
      </c>
      <c r="AG534" s="52" t="s">
        <v>79</v>
      </c>
      <c r="AH534" s="52">
        <v>1</v>
      </c>
      <c r="AI534" s="52">
        <f t="shared" si="793"/>
        <v>3.2000000000000001E-2</v>
      </c>
      <c r="AJ534" s="52">
        <f t="shared" si="877"/>
        <v>1</v>
      </c>
      <c r="AK534" s="52"/>
      <c r="AL534" s="239" t="str">
        <f t="shared" si="812"/>
        <v/>
      </c>
      <c r="AM534" s="239" t="str">
        <f t="shared" si="813"/>
        <v/>
      </c>
      <c r="AN534" s="239" t="str">
        <f t="shared" si="814"/>
        <v/>
      </c>
      <c r="AO534" s="239" t="str">
        <f t="shared" si="815"/>
        <v/>
      </c>
      <c r="AP534" s="239" t="str">
        <f t="shared" si="816"/>
        <v/>
      </c>
      <c r="AQ534" s="239" t="str">
        <f t="shared" si="817"/>
        <v/>
      </c>
      <c r="AR534" s="239" t="str">
        <f t="shared" si="818"/>
        <v/>
      </c>
      <c r="AS534" s="239" t="str">
        <f t="shared" si="819"/>
        <v/>
      </c>
      <c r="AT534" s="239" t="str">
        <f t="shared" si="820"/>
        <v/>
      </c>
      <c r="AU534" s="239" t="str">
        <f t="shared" si="794"/>
        <v/>
      </c>
      <c r="AV534" s="239" t="str">
        <f t="shared" si="795"/>
        <v/>
      </c>
      <c r="AW534" s="239" t="str">
        <f t="shared" si="796"/>
        <v/>
      </c>
      <c r="AX534" s="239" t="str">
        <f t="shared" si="797"/>
        <v/>
      </c>
      <c r="AY534" s="239" t="str">
        <f t="shared" si="798"/>
        <v/>
      </c>
      <c r="AZ534" s="239" t="str">
        <f t="shared" si="799"/>
        <v/>
      </c>
      <c r="BA534" s="239" t="str">
        <f t="shared" si="800"/>
        <v/>
      </c>
      <c r="BB534" s="239" t="str">
        <f t="shared" si="801"/>
        <v/>
      </c>
      <c r="BC534" s="239" t="str">
        <f t="shared" si="802"/>
        <v/>
      </c>
      <c r="BD534" s="239" t="str">
        <f t="shared" si="803"/>
        <v/>
      </c>
      <c r="BE534" s="239" t="str">
        <f t="shared" si="804"/>
        <v/>
      </c>
      <c r="BF534" s="239" t="str">
        <f t="shared" si="805"/>
        <v/>
      </c>
      <c r="BG534" s="239" t="str">
        <f t="shared" si="806"/>
        <v/>
      </c>
      <c r="BH534" s="239" t="str">
        <f t="shared" si="807"/>
        <v/>
      </c>
      <c r="BI534" s="239" t="str">
        <f t="shared" si="808"/>
        <v/>
      </c>
      <c r="BJ534" s="239">
        <f t="shared" si="809"/>
        <v>1</v>
      </c>
      <c r="BK534" s="239" t="str">
        <f t="shared" si="810"/>
        <v/>
      </c>
      <c r="BL534" s="239" t="str">
        <f t="shared" si="811"/>
        <v/>
      </c>
      <c r="BN534" s="239" t="str">
        <f t="shared" si="821"/>
        <v/>
      </c>
      <c r="BO534" s="239" t="str">
        <f t="shared" si="822"/>
        <v/>
      </c>
      <c r="BP534" s="239" t="str">
        <f t="shared" si="823"/>
        <v/>
      </c>
      <c r="BQ534" s="239" t="str">
        <f t="shared" si="824"/>
        <v/>
      </c>
      <c r="BR534" s="239" t="str">
        <f t="shared" si="825"/>
        <v/>
      </c>
      <c r="BS534" s="239" t="str">
        <f t="shared" si="826"/>
        <v/>
      </c>
      <c r="BT534" s="239" t="str">
        <f t="shared" si="827"/>
        <v/>
      </c>
      <c r="BU534" s="239" t="str">
        <f t="shared" si="828"/>
        <v/>
      </c>
      <c r="BV534" s="239" t="str">
        <f t="shared" si="829"/>
        <v/>
      </c>
      <c r="BW534" s="239" t="str">
        <f t="shared" si="830"/>
        <v/>
      </c>
      <c r="BX534" s="239" t="str">
        <f t="shared" si="831"/>
        <v/>
      </c>
      <c r="BY534" s="239" t="str">
        <f t="shared" si="832"/>
        <v/>
      </c>
      <c r="BZ534" s="239" t="str">
        <f t="shared" si="833"/>
        <v/>
      </c>
      <c r="CA534" s="239" t="str">
        <f t="shared" si="834"/>
        <v/>
      </c>
      <c r="CB534" s="239" t="str">
        <f t="shared" si="835"/>
        <v/>
      </c>
      <c r="CC534" s="239" t="str">
        <f t="shared" si="836"/>
        <v/>
      </c>
      <c r="CD534" s="239" t="str">
        <f t="shared" si="837"/>
        <v/>
      </c>
      <c r="CE534" s="239" t="str">
        <f t="shared" si="838"/>
        <v/>
      </c>
      <c r="CF534" s="239" t="str">
        <f t="shared" si="839"/>
        <v/>
      </c>
      <c r="CG534" s="239" t="str">
        <f t="shared" si="840"/>
        <v/>
      </c>
      <c r="CH534" s="239" t="str">
        <f t="shared" si="841"/>
        <v/>
      </c>
      <c r="CI534" s="239" t="str">
        <f t="shared" si="842"/>
        <v/>
      </c>
      <c r="CJ534" s="239" t="str">
        <f t="shared" si="843"/>
        <v/>
      </c>
      <c r="CK534" s="239" t="str">
        <f t="shared" si="844"/>
        <v/>
      </c>
      <c r="CL534" s="239">
        <f t="shared" si="845"/>
        <v>1</v>
      </c>
      <c r="CM534" s="239" t="str">
        <f t="shared" si="846"/>
        <v/>
      </c>
      <c r="CN534" s="239" t="str">
        <f t="shared" si="847"/>
        <v/>
      </c>
      <c r="CP534" s="239" t="str">
        <f t="shared" si="848"/>
        <v/>
      </c>
      <c r="CQ534" s="239" t="str">
        <f t="shared" si="849"/>
        <v/>
      </c>
      <c r="CR534" s="239" t="str">
        <f t="shared" si="850"/>
        <v/>
      </c>
      <c r="CS534" s="239" t="str">
        <f t="shared" si="851"/>
        <v/>
      </c>
      <c r="CT534" s="239" t="str">
        <f t="shared" si="852"/>
        <v/>
      </c>
      <c r="CU534" s="239" t="str">
        <f t="shared" si="853"/>
        <v/>
      </c>
      <c r="CV534" s="239" t="str">
        <f t="shared" si="854"/>
        <v/>
      </c>
      <c r="CW534" s="239" t="str">
        <f t="shared" si="855"/>
        <v/>
      </c>
      <c r="CX534" s="239" t="str">
        <f t="shared" si="856"/>
        <v/>
      </c>
      <c r="CY534" s="239" t="str">
        <f t="shared" si="857"/>
        <v/>
      </c>
      <c r="CZ534" s="239" t="str">
        <f t="shared" si="858"/>
        <v/>
      </c>
      <c r="DA534" s="239" t="str">
        <f t="shared" si="859"/>
        <v/>
      </c>
      <c r="DB534" s="239" t="str">
        <f t="shared" si="860"/>
        <v/>
      </c>
      <c r="DC534" s="239" t="str">
        <f t="shared" si="861"/>
        <v/>
      </c>
      <c r="DD534" s="239" t="str">
        <f t="shared" si="862"/>
        <v/>
      </c>
      <c r="DE534" s="239" t="str">
        <f t="shared" si="863"/>
        <v/>
      </c>
      <c r="DF534" s="239" t="str">
        <f t="shared" si="864"/>
        <v/>
      </c>
      <c r="DG534" s="239" t="str">
        <f t="shared" si="865"/>
        <v/>
      </c>
      <c r="DH534" s="239" t="str">
        <f t="shared" si="866"/>
        <v/>
      </c>
      <c r="DI534" s="239" t="str">
        <f t="shared" si="867"/>
        <v/>
      </c>
      <c r="DJ534" s="239" t="str">
        <f t="shared" si="868"/>
        <v/>
      </c>
      <c r="DK534" s="239" t="str">
        <f t="shared" si="869"/>
        <v/>
      </c>
      <c r="DL534" s="239" t="str">
        <f t="shared" si="870"/>
        <v/>
      </c>
      <c r="DM534" s="239" t="str">
        <f t="shared" si="871"/>
        <v/>
      </c>
      <c r="DN534" s="239" t="str">
        <f t="shared" si="872"/>
        <v>4to Trimestre</v>
      </c>
      <c r="DO534" s="239" t="str">
        <f t="shared" si="873"/>
        <v/>
      </c>
      <c r="DP534" s="239" t="str">
        <f t="shared" si="874"/>
        <v/>
      </c>
    </row>
    <row r="535" spans="1:120" ht="35.25" hidden="1" customHeight="1" x14ac:dyDescent="0.25">
      <c r="A535" s="53" t="s">
        <v>4509</v>
      </c>
      <c r="B535" s="53">
        <v>141</v>
      </c>
      <c r="C535" s="53" t="s">
        <v>59</v>
      </c>
      <c r="D535" s="53" t="s">
        <v>2077</v>
      </c>
      <c r="E535" s="53">
        <v>1</v>
      </c>
      <c r="F535" s="53" t="s">
        <v>2176</v>
      </c>
      <c r="G535" s="53" t="str">
        <f t="shared" si="876"/>
        <v>141-4</v>
      </c>
      <c r="H535" s="53" t="s">
        <v>94</v>
      </c>
      <c r="I535" s="53" t="s">
        <v>196</v>
      </c>
      <c r="J535" s="53" t="s">
        <v>80</v>
      </c>
      <c r="K535" s="53" t="s">
        <v>80</v>
      </c>
      <c r="L535" s="53" t="s">
        <v>80</v>
      </c>
      <c r="M535" s="53" t="s">
        <v>80</v>
      </c>
      <c r="N535" s="53" t="s">
        <v>80</v>
      </c>
      <c r="O535" s="53" t="s">
        <v>80</v>
      </c>
      <c r="P535" s="53" t="s">
        <v>2177</v>
      </c>
      <c r="Q535" s="52">
        <v>0.4</v>
      </c>
      <c r="R535" s="52">
        <f>+Q535*Q531</f>
        <v>3.2000000000000001E-2</v>
      </c>
      <c r="S535" s="53">
        <v>1</v>
      </c>
      <c r="T535" s="53" t="s">
        <v>84</v>
      </c>
      <c r="U535" s="53" t="s">
        <v>2178</v>
      </c>
      <c r="V535" s="23">
        <v>45173</v>
      </c>
      <c r="W535" s="23">
        <v>45275</v>
      </c>
      <c r="X535" s="53" t="s">
        <v>2082</v>
      </c>
      <c r="Y535" s="49" t="s">
        <v>87</v>
      </c>
      <c r="Z535" s="59" t="s">
        <v>100</v>
      </c>
      <c r="AA535" s="52">
        <v>1</v>
      </c>
      <c r="AB535" s="23" t="s">
        <v>2179</v>
      </c>
      <c r="AC535" s="23">
        <v>45275</v>
      </c>
      <c r="AD535" s="52">
        <v>1</v>
      </c>
      <c r="AE535" s="23" t="s">
        <v>2180</v>
      </c>
      <c r="AF535" s="23">
        <v>45275</v>
      </c>
      <c r="AG535" s="52" t="s">
        <v>79</v>
      </c>
      <c r="AH535" s="52">
        <v>1</v>
      </c>
      <c r="AI535" s="52">
        <f t="shared" si="793"/>
        <v>3.2000000000000001E-2</v>
      </c>
      <c r="AJ535" s="52">
        <f t="shared" si="877"/>
        <v>1</v>
      </c>
      <c r="AK535" s="52"/>
      <c r="AL535" s="239" t="str">
        <f t="shared" si="812"/>
        <v/>
      </c>
      <c r="AM535" s="239" t="str">
        <f t="shared" si="813"/>
        <v/>
      </c>
      <c r="AN535" s="239" t="str">
        <f t="shared" si="814"/>
        <v/>
      </c>
      <c r="AO535" s="239" t="str">
        <f t="shared" si="815"/>
        <v/>
      </c>
      <c r="AP535" s="239" t="str">
        <f t="shared" si="816"/>
        <v/>
      </c>
      <c r="AQ535" s="239" t="str">
        <f t="shared" si="817"/>
        <v/>
      </c>
      <c r="AR535" s="239" t="str">
        <f t="shared" si="818"/>
        <v/>
      </c>
      <c r="AS535" s="239" t="str">
        <f t="shared" si="819"/>
        <v/>
      </c>
      <c r="AT535" s="239" t="str">
        <f t="shared" si="820"/>
        <v/>
      </c>
      <c r="AU535" s="239" t="str">
        <f t="shared" si="794"/>
        <v/>
      </c>
      <c r="AV535" s="239" t="str">
        <f t="shared" si="795"/>
        <v/>
      </c>
      <c r="AW535" s="239" t="str">
        <f t="shared" si="796"/>
        <v/>
      </c>
      <c r="AX535" s="239" t="str">
        <f t="shared" si="797"/>
        <v/>
      </c>
      <c r="AY535" s="239" t="str">
        <f t="shared" si="798"/>
        <v/>
      </c>
      <c r="AZ535" s="239" t="str">
        <f t="shared" si="799"/>
        <v/>
      </c>
      <c r="BA535" s="239" t="str">
        <f t="shared" si="800"/>
        <v/>
      </c>
      <c r="BB535" s="239" t="str">
        <f t="shared" si="801"/>
        <v/>
      </c>
      <c r="BC535" s="239" t="str">
        <f t="shared" si="802"/>
        <v/>
      </c>
      <c r="BD535" s="239" t="str">
        <f t="shared" si="803"/>
        <v/>
      </c>
      <c r="BE535" s="239" t="str">
        <f t="shared" si="804"/>
        <v/>
      </c>
      <c r="BF535" s="239" t="str">
        <f t="shared" si="805"/>
        <v/>
      </c>
      <c r="BG535" s="239" t="str">
        <f t="shared" si="806"/>
        <v/>
      </c>
      <c r="BH535" s="239" t="str">
        <f t="shared" si="807"/>
        <v/>
      </c>
      <c r="BI535" s="239" t="str">
        <f t="shared" si="808"/>
        <v/>
      </c>
      <c r="BJ535" s="239" t="str">
        <f t="shared" si="809"/>
        <v/>
      </c>
      <c r="BK535" s="239" t="str">
        <f t="shared" si="810"/>
        <v/>
      </c>
      <c r="BL535" s="239" t="str">
        <f t="shared" si="811"/>
        <v/>
      </c>
      <c r="BN535" s="239" t="str">
        <f t="shared" si="821"/>
        <v/>
      </c>
      <c r="BO535" s="239" t="str">
        <f t="shared" si="822"/>
        <v/>
      </c>
      <c r="BP535" s="239" t="str">
        <f t="shared" si="823"/>
        <v/>
      </c>
      <c r="BQ535" s="239" t="str">
        <f t="shared" si="824"/>
        <v/>
      </c>
      <c r="BR535" s="239" t="str">
        <f t="shared" si="825"/>
        <v/>
      </c>
      <c r="BS535" s="239" t="str">
        <f t="shared" si="826"/>
        <v/>
      </c>
      <c r="BT535" s="239" t="str">
        <f t="shared" si="827"/>
        <v/>
      </c>
      <c r="BU535" s="239" t="str">
        <f t="shared" si="828"/>
        <v/>
      </c>
      <c r="BV535" s="239" t="str">
        <f t="shared" si="829"/>
        <v/>
      </c>
      <c r="BW535" s="239" t="str">
        <f t="shared" si="830"/>
        <v/>
      </c>
      <c r="BX535" s="239" t="str">
        <f t="shared" si="831"/>
        <v/>
      </c>
      <c r="BY535" s="239" t="str">
        <f t="shared" si="832"/>
        <v/>
      </c>
      <c r="BZ535" s="239" t="str">
        <f t="shared" si="833"/>
        <v/>
      </c>
      <c r="CA535" s="239" t="str">
        <f t="shared" si="834"/>
        <v/>
      </c>
      <c r="CB535" s="239" t="str">
        <f t="shared" si="835"/>
        <v/>
      </c>
      <c r="CC535" s="239" t="str">
        <f t="shared" si="836"/>
        <v/>
      </c>
      <c r="CD535" s="239" t="str">
        <f t="shared" si="837"/>
        <v/>
      </c>
      <c r="CE535" s="239" t="str">
        <f t="shared" si="838"/>
        <v/>
      </c>
      <c r="CF535" s="239" t="str">
        <f t="shared" si="839"/>
        <v/>
      </c>
      <c r="CG535" s="239" t="str">
        <f t="shared" si="840"/>
        <v/>
      </c>
      <c r="CH535" s="239" t="str">
        <f t="shared" si="841"/>
        <v/>
      </c>
      <c r="CI535" s="239" t="str">
        <f t="shared" si="842"/>
        <v/>
      </c>
      <c r="CJ535" s="239" t="str">
        <f t="shared" si="843"/>
        <v/>
      </c>
      <c r="CK535" s="239" t="str">
        <f t="shared" si="844"/>
        <v/>
      </c>
      <c r="CL535" s="239" t="str">
        <f t="shared" si="845"/>
        <v/>
      </c>
      <c r="CM535" s="239" t="str">
        <f t="shared" si="846"/>
        <v/>
      </c>
      <c r="CN535" s="239" t="str">
        <f t="shared" si="847"/>
        <v/>
      </c>
      <c r="CP535" s="239" t="str">
        <f t="shared" si="848"/>
        <v/>
      </c>
      <c r="CQ535" s="239" t="str">
        <f t="shared" si="849"/>
        <v/>
      </c>
      <c r="CR535" s="239" t="str">
        <f t="shared" si="850"/>
        <v/>
      </c>
      <c r="CS535" s="239" t="str">
        <f t="shared" si="851"/>
        <v/>
      </c>
      <c r="CT535" s="239" t="str">
        <f t="shared" si="852"/>
        <v/>
      </c>
      <c r="CU535" s="239" t="str">
        <f t="shared" si="853"/>
        <v/>
      </c>
      <c r="CV535" s="239" t="str">
        <f t="shared" si="854"/>
        <v/>
      </c>
      <c r="CW535" s="239" t="str">
        <f t="shared" si="855"/>
        <v/>
      </c>
      <c r="CX535" s="239" t="str">
        <f t="shared" si="856"/>
        <v/>
      </c>
      <c r="CY535" s="239" t="str">
        <f t="shared" si="857"/>
        <v/>
      </c>
      <c r="CZ535" s="239" t="str">
        <f t="shared" si="858"/>
        <v/>
      </c>
      <c r="DA535" s="239" t="str">
        <f t="shared" si="859"/>
        <v/>
      </c>
      <c r="DB535" s="239" t="str">
        <f t="shared" si="860"/>
        <v/>
      </c>
      <c r="DC535" s="239" t="str">
        <f t="shared" si="861"/>
        <v/>
      </c>
      <c r="DD535" s="239" t="str">
        <f t="shared" si="862"/>
        <v/>
      </c>
      <c r="DE535" s="239" t="str">
        <f t="shared" si="863"/>
        <v/>
      </c>
      <c r="DF535" s="239" t="str">
        <f t="shared" si="864"/>
        <v/>
      </c>
      <c r="DG535" s="239" t="str">
        <f t="shared" si="865"/>
        <v/>
      </c>
      <c r="DH535" s="239" t="str">
        <f t="shared" si="866"/>
        <v/>
      </c>
      <c r="DI535" s="239" t="str">
        <f t="shared" si="867"/>
        <v/>
      </c>
      <c r="DJ535" s="239" t="str">
        <f t="shared" si="868"/>
        <v/>
      </c>
      <c r="DK535" s="239" t="str">
        <f t="shared" si="869"/>
        <v/>
      </c>
      <c r="DL535" s="239" t="str">
        <f t="shared" si="870"/>
        <v/>
      </c>
      <c r="DM535" s="239" t="str">
        <f t="shared" si="871"/>
        <v/>
      </c>
      <c r="DN535" s="239" t="str">
        <f t="shared" si="872"/>
        <v/>
      </c>
      <c r="DO535" s="239" t="str">
        <f t="shared" si="873"/>
        <v/>
      </c>
      <c r="DP535" s="239" t="str">
        <f t="shared" si="874"/>
        <v/>
      </c>
    </row>
    <row r="536" spans="1:120" ht="35.25" hidden="1" customHeight="1" x14ac:dyDescent="0.25">
      <c r="A536" s="49" t="s">
        <v>4509</v>
      </c>
      <c r="B536" s="49">
        <v>141</v>
      </c>
      <c r="C536" s="49" t="s">
        <v>59</v>
      </c>
      <c r="D536" s="49" t="s">
        <v>2077</v>
      </c>
      <c r="E536" s="49">
        <v>1</v>
      </c>
      <c r="F536" s="49" t="s">
        <v>2181</v>
      </c>
      <c r="G536" s="49" t="str">
        <f t="shared" si="876"/>
        <v>141-5</v>
      </c>
      <c r="H536" s="49" t="s">
        <v>75</v>
      </c>
      <c r="I536" s="49" t="s">
        <v>196</v>
      </c>
      <c r="J536" s="49" t="s">
        <v>513</v>
      </c>
      <c r="K536" s="49" t="s">
        <v>144</v>
      </c>
      <c r="L536" s="49" t="s">
        <v>79</v>
      </c>
      <c r="M536" s="49" t="s">
        <v>583</v>
      </c>
      <c r="N536" s="49" t="s">
        <v>198</v>
      </c>
      <c r="O536" s="49" t="s">
        <v>2105</v>
      </c>
      <c r="P536" s="49" t="s">
        <v>2182</v>
      </c>
      <c r="Q536" s="50">
        <v>0.08</v>
      </c>
      <c r="R536" s="49"/>
      <c r="S536" s="49">
        <v>100</v>
      </c>
      <c r="T536" s="49" t="s">
        <v>301</v>
      </c>
      <c r="U536" s="49" t="s">
        <v>2107</v>
      </c>
      <c r="V536" s="51">
        <v>44942</v>
      </c>
      <c r="W536" s="51">
        <v>45275</v>
      </c>
      <c r="X536" s="49" t="s">
        <v>2183</v>
      </c>
      <c r="Y536" s="49" t="s">
        <v>87</v>
      </c>
      <c r="Z536" s="59" t="s">
        <v>100</v>
      </c>
      <c r="AA536" s="52">
        <v>1</v>
      </c>
      <c r="AB536" s="23" t="s">
        <v>2184</v>
      </c>
      <c r="AC536" s="23">
        <v>45275</v>
      </c>
      <c r="AD536" s="52">
        <v>1</v>
      </c>
      <c r="AE536" s="23" t="s">
        <v>2185</v>
      </c>
      <c r="AF536" s="23">
        <v>45275</v>
      </c>
      <c r="AG536" s="52"/>
      <c r="AH536" s="52" t="s">
        <v>92</v>
      </c>
      <c r="AI536" s="52">
        <f t="shared" si="793"/>
        <v>0.08</v>
      </c>
      <c r="AJ536" s="52"/>
      <c r="AK536" s="52"/>
      <c r="AL536" s="239" t="str">
        <f t="shared" si="812"/>
        <v/>
      </c>
      <c r="AM536" s="239" t="str">
        <f t="shared" si="813"/>
        <v/>
      </c>
      <c r="AN536" s="239" t="str">
        <f t="shared" si="814"/>
        <v/>
      </c>
      <c r="AO536" s="239" t="str">
        <f t="shared" si="815"/>
        <v/>
      </c>
      <c r="AP536" s="239" t="str">
        <f t="shared" si="816"/>
        <v/>
      </c>
      <c r="AQ536" s="239" t="str">
        <f t="shared" si="817"/>
        <v/>
      </c>
      <c r="AR536" s="239" t="str">
        <f t="shared" si="818"/>
        <v/>
      </c>
      <c r="AS536" s="239" t="str">
        <f t="shared" si="819"/>
        <v/>
      </c>
      <c r="AT536" s="239" t="str">
        <f t="shared" si="820"/>
        <v/>
      </c>
      <c r="AU536" s="239" t="str">
        <f t="shared" si="794"/>
        <v/>
      </c>
      <c r="AV536" s="239" t="str">
        <f t="shared" si="795"/>
        <v/>
      </c>
      <c r="AW536" s="239" t="str">
        <f t="shared" si="796"/>
        <v/>
      </c>
      <c r="AX536" s="239" t="str">
        <f t="shared" si="797"/>
        <v/>
      </c>
      <c r="AY536" s="239" t="str">
        <f t="shared" si="798"/>
        <v/>
      </c>
      <c r="AZ536" s="239" t="str">
        <f t="shared" si="799"/>
        <v/>
      </c>
      <c r="BA536" s="239" t="str">
        <f t="shared" si="800"/>
        <v/>
      </c>
      <c r="BB536" s="239" t="str">
        <f t="shared" si="801"/>
        <v/>
      </c>
      <c r="BC536" s="239" t="str">
        <f t="shared" si="802"/>
        <v/>
      </c>
      <c r="BD536" s="239" t="str">
        <f t="shared" si="803"/>
        <v/>
      </c>
      <c r="BE536" s="239" t="str">
        <f t="shared" si="804"/>
        <v/>
      </c>
      <c r="BF536" s="239" t="str">
        <f t="shared" si="805"/>
        <v/>
      </c>
      <c r="BG536" s="239" t="str">
        <f t="shared" si="806"/>
        <v/>
      </c>
      <c r="BH536" s="239" t="str">
        <f t="shared" si="807"/>
        <v/>
      </c>
      <c r="BI536" s="239" t="str">
        <f t="shared" si="808"/>
        <v/>
      </c>
      <c r="BJ536" s="239" t="str">
        <f t="shared" si="809"/>
        <v/>
      </c>
      <c r="BK536" s="239" t="str">
        <f t="shared" si="810"/>
        <v/>
      </c>
      <c r="BL536" s="239" t="str">
        <f t="shared" si="811"/>
        <v/>
      </c>
      <c r="BN536" s="239" t="str">
        <f t="shared" si="821"/>
        <v/>
      </c>
      <c r="BO536" s="239" t="str">
        <f t="shared" si="822"/>
        <v/>
      </c>
      <c r="BP536" s="239" t="str">
        <f t="shared" si="823"/>
        <v/>
      </c>
      <c r="BQ536" s="239" t="str">
        <f t="shared" si="824"/>
        <v/>
      </c>
      <c r="BR536" s="239" t="str">
        <f t="shared" si="825"/>
        <v/>
      </c>
      <c r="BS536" s="239" t="str">
        <f t="shared" si="826"/>
        <v/>
      </c>
      <c r="BT536" s="239" t="str">
        <f t="shared" si="827"/>
        <v/>
      </c>
      <c r="BU536" s="239" t="str">
        <f t="shared" si="828"/>
        <v/>
      </c>
      <c r="BV536" s="239" t="str">
        <f t="shared" si="829"/>
        <v/>
      </c>
      <c r="BW536" s="239" t="str">
        <f t="shared" si="830"/>
        <v/>
      </c>
      <c r="BX536" s="239" t="str">
        <f t="shared" si="831"/>
        <v/>
      </c>
      <c r="BY536" s="239" t="str">
        <f t="shared" si="832"/>
        <v/>
      </c>
      <c r="BZ536" s="239" t="str">
        <f t="shared" si="833"/>
        <v/>
      </c>
      <c r="CA536" s="239" t="str">
        <f t="shared" si="834"/>
        <v/>
      </c>
      <c r="CB536" s="239" t="str">
        <f t="shared" si="835"/>
        <v/>
      </c>
      <c r="CC536" s="239" t="str">
        <f t="shared" si="836"/>
        <v/>
      </c>
      <c r="CD536" s="239" t="str">
        <f t="shared" si="837"/>
        <v/>
      </c>
      <c r="CE536" s="239" t="str">
        <f t="shared" si="838"/>
        <v/>
      </c>
      <c r="CF536" s="239" t="str">
        <f t="shared" si="839"/>
        <v/>
      </c>
      <c r="CG536" s="239" t="str">
        <f t="shared" si="840"/>
        <v/>
      </c>
      <c r="CH536" s="239" t="str">
        <f t="shared" si="841"/>
        <v/>
      </c>
      <c r="CI536" s="239" t="str">
        <f t="shared" si="842"/>
        <v/>
      </c>
      <c r="CJ536" s="239" t="str">
        <f t="shared" si="843"/>
        <v/>
      </c>
      <c r="CK536" s="239" t="str">
        <f t="shared" si="844"/>
        <v/>
      </c>
      <c r="CL536" s="239" t="str">
        <f t="shared" si="845"/>
        <v/>
      </c>
      <c r="CM536" s="239" t="str">
        <f t="shared" si="846"/>
        <v/>
      </c>
      <c r="CN536" s="239" t="str">
        <f t="shared" si="847"/>
        <v/>
      </c>
      <c r="CP536" s="239" t="str">
        <f t="shared" si="848"/>
        <v/>
      </c>
      <c r="CQ536" s="239" t="str">
        <f t="shared" si="849"/>
        <v/>
      </c>
      <c r="CR536" s="239" t="str">
        <f t="shared" si="850"/>
        <v/>
      </c>
      <c r="CS536" s="239" t="str">
        <f t="shared" si="851"/>
        <v/>
      </c>
      <c r="CT536" s="239" t="str">
        <f t="shared" si="852"/>
        <v/>
      </c>
      <c r="CU536" s="239" t="str">
        <f t="shared" si="853"/>
        <v/>
      </c>
      <c r="CV536" s="239" t="str">
        <f t="shared" si="854"/>
        <v/>
      </c>
      <c r="CW536" s="239" t="str">
        <f t="shared" si="855"/>
        <v/>
      </c>
      <c r="CX536" s="239" t="str">
        <f t="shared" si="856"/>
        <v/>
      </c>
      <c r="CY536" s="239" t="str">
        <f t="shared" si="857"/>
        <v/>
      </c>
      <c r="CZ536" s="239" t="str">
        <f t="shared" si="858"/>
        <v/>
      </c>
      <c r="DA536" s="239" t="str">
        <f t="shared" si="859"/>
        <v/>
      </c>
      <c r="DB536" s="239" t="str">
        <f t="shared" si="860"/>
        <v/>
      </c>
      <c r="DC536" s="239" t="str">
        <f t="shared" si="861"/>
        <v/>
      </c>
      <c r="DD536" s="239" t="str">
        <f t="shared" si="862"/>
        <v/>
      </c>
      <c r="DE536" s="239" t="str">
        <f t="shared" si="863"/>
        <v/>
      </c>
      <c r="DF536" s="239" t="str">
        <f t="shared" si="864"/>
        <v/>
      </c>
      <c r="DG536" s="239" t="str">
        <f t="shared" si="865"/>
        <v/>
      </c>
      <c r="DH536" s="239" t="str">
        <f t="shared" si="866"/>
        <v/>
      </c>
      <c r="DI536" s="239" t="str">
        <f t="shared" si="867"/>
        <v/>
      </c>
      <c r="DJ536" s="239" t="str">
        <f t="shared" si="868"/>
        <v/>
      </c>
      <c r="DK536" s="239" t="str">
        <f t="shared" si="869"/>
        <v/>
      </c>
      <c r="DL536" s="239" t="str">
        <f t="shared" si="870"/>
        <v/>
      </c>
      <c r="DM536" s="239" t="str">
        <f t="shared" si="871"/>
        <v/>
      </c>
      <c r="DN536" s="239" t="str">
        <f t="shared" si="872"/>
        <v/>
      </c>
      <c r="DO536" s="239" t="str">
        <f t="shared" si="873"/>
        <v/>
      </c>
      <c r="DP536" s="239" t="str">
        <f t="shared" si="874"/>
        <v/>
      </c>
    </row>
    <row r="537" spans="1:120" ht="35.25" hidden="1" customHeight="1" x14ac:dyDescent="0.25">
      <c r="A537" s="53" t="s">
        <v>4509</v>
      </c>
      <c r="B537" s="53">
        <v>141</v>
      </c>
      <c r="C537" s="53" t="s">
        <v>59</v>
      </c>
      <c r="D537" s="53" t="s">
        <v>2077</v>
      </c>
      <c r="E537" s="53">
        <v>1</v>
      </c>
      <c r="F537" s="53" t="s">
        <v>2186</v>
      </c>
      <c r="G537" s="53" t="str">
        <f t="shared" si="876"/>
        <v>141-5</v>
      </c>
      <c r="H537" s="53" t="s">
        <v>102</v>
      </c>
      <c r="I537" s="53" t="s">
        <v>196</v>
      </c>
      <c r="J537" s="53" t="s">
        <v>80</v>
      </c>
      <c r="K537" s="53" t="s">
        <v>80</v>
      </c>
      <c r="L537" s="53" t="s">
        <v>80</v>
      </c>
      <c r="M537" s="53" t="s">
        <v>80</v>
      </c>
      <c r="N537" s="53" t="s">
        <v>80</v>
      </c>
      <c r="O537" s="53" t="s">
        <v>80</v>
      </c>
      <c r="P537" s="53" t="s">
        <v>2187</v>
      </c>
      <c r="Q537" s="52">
        <v>0</v>
      </c>
      <c r="R537" s="52">
        <f>+Q537*Q536</f>
        <v>0</v>
      </c>
      <c r="S537" s="53">
        <v>1</v>
      </c>
      <c r="T537" s="53" t="s">
        <v>84</v>
      </c>
      <c r="U537" s="53" t="s">
        <v>2113</v>
      </c>
      <c r="V537" s="23">
        <v>44942</v>
      </c>
      <c r="W537" s="23">
        <v>44972</v>
      </c>
      <c r="X537" s="53" t="s">
        <v>2188</v>
      </c>
      <c r="Y537" s="49" t="s">
        <v>97</v>
      </c>
      <c r="Z537" s="59" t="s">
        <v>100</v>
      </c>
      <c r="AA537" s="60">
        <v>1</v>
      </c>
      <c r="AB537" s="62" t="s">
        <v>2115</v>
      </c>
      <c r="AC537" s="62">
        <v>44957</v>
      </c>
      <c r="AD537" s="60">
        <v>1</v>
      </c>
      <c r="AE537" s="62" t="s">
        <v>2189</v>
      </c>
      <c r="AF537" s="23">
        <v>45275</v>
      </c>
      <c r="AG537" s="60" t="s">
        <v>79</v>
      </c>
      <c r="AH537" s="60">
        <v>1</v>
      </c>
      <c r="AI537" s="52">
        <f t="shared" si="793"/>
        <v>0</v>
      </c>
      <c r="AJ537" s="52"/>
      <c r="AK537" s="52"/>
      <c r="AL537" s="239" t="str">
        <f t="shared" si="812"/>
        <v/>
      </c>
      <c r="AM537" s="239" t="str">
        <f t="shared" si="813"/>
        <v/>
      </c>
      <c r="AN537" s="239" t="str">
        <f t="shared" si="814"/>
        <v/>
      </c>
      <c r="AO537" s="239" t="str">
        <f t="shared" si="815"/>
        <v/>
      </c>
      <c r="AP537" s="239" t="str">
        <f t="shared" si="816"/>
        <v/>
      </c>
      <c r="AQ537" s="239" t="str">
        <f t="shared" si="817"/>
        <v/>
      </c>
      <c r="AR537" s="239" t="str">
        <f t="shared" si="818"/>
        <v/>
      </c>
      <c r="AS537" s="239" t="str">
        <f t="shared" si="819"/>
        <v/>
      </c>
      <c r="AT537" s="239" t="str">
        <f t="shared" si="820"/>
        <v/>
      </c>
      <c r="AU537" s="239" t="str">
        <f t="shared" si="794"/>
        <v/>
      </c>
      <c r="AV537" s="239" t="str">
        <f t="shared" si="795"/>
        <v/>
      </c>
      <c r="AW537" s="239" t="str">
        <f t="shared" si="796"/>
        <v/>
      </c>
      <c r="AX537" s="239" t="str">
        <f t="shared" si="797"/>
        <v/>
      </c>
      <c r="AY537" s="239" t="str">
        <f t="shared" si="798"/>
        <v/>
      </c>
      <c r="AZ537" s="239" t="str">
        <f t="shared" si="799"/>
        <v/>
      </c>
      <c r="BA537" s="239" t="str">
        <f t="shared" si="800"/>
        <v/>
      </c>
      <c r="BB537" s="239" t="str">
        <f t="shared" si="801"/>
        <v/>
      </c>
      <c r="BC537" s="239" t="str">
        <f t="shared" si="802"/>
        <v/>
      </c>
      <c r="BD537" s="239" t="str">
        <f t="shared" si="803"/>
        <v/>
      </c>
      <c r="BE537" s="239">
        <f t="shared" si="804"/>
        <v>1</v>
      </c>
      <c r="BF537" s="239" t="str">
        <f t="shared" si="805"/>
        <v/>
      </c>
      <c r="BG537" s="239" t="str">
        <f t="shared" si="806"/>
        <v/>
      </c>
      <c r="BH537" s="239" t="str">
        <f t="shared" si="807"/>
        <v/>
      </c>
      <c r="BI537" s="239" t="str">
        <f t="shared" si="808"/>
        <v/>
      </c>
      <c r="BJ537" s="239" t="str">
        <f t="shared" si="809"/>
        <v/>
      </c>
      <c r="BK537" s="239" t="str">
        <f t="shared" si="810"/>
        <v/>
      </c>
      <c r="BL537" s="239" t="str">
        <f t="shared" si="811"/>
        <v/>
      </c>
      <c r="BN537" s="239" t="str">
        <f t="shared" si="821"/>
        <v/>
      </c>
      <c r="BO537" s="239" t="str">
        <f t="shared" si="822"/>
        <v/>
      </c>
      <c r="BP537" s="239" t="str">
        <f t="shared" si="823"/>
        <v/>
      </c>
      <c r="BQ537" s="239" t="str">
        <f t="shared" si="824"/>
        <v/>
      </c>
      <c r="BR537" s="239" t="str">
        <f t="shared" si="825"/>
        <v/>
      </c>
      <c r="BS537" s="239" t="str">
        <f t="shared" si="826"/>
        <v/>
      </c>
      <c r="BT537" s="239" t="str">
        <f t="shared" si="827"/>
        <v/>
      </c>
      <c r="BU537" s="239" t="str">
        <f t="shared" si="828"/>
        <v/>
      </c>
      <c r="BV537" s="239" t="str">
        <f t="shared" si="829"/>
        <v/>
      </c>
      <c r="BW537" s="239" t="str">
        <f t="shared" si="830"/>
        <v/>
      </c>
      <c r="BX537" s="239" t="str">
        <f t="shared" si="831"/>
        <v/>
      </c>
      <c r="BY537" s="239" t="str">
        <f t="shared" si="832"/>
        <v/>
      </c>
      <c r="BZ537" s="239" t="str">
        <f t="shared" si="833"/>
        <v/>
      </c>
      <c r="CA537" s="239" t="str">
        <f t="shared" si="834"/>
        <v/>
      </c>
      <c r="CB537" s="239" t="str">
        <f t="shared" si="835"/>
        <v/>
      </c>
      <c r="CC537" s="239" t="str">
        <f t="shared" si="836"/>
        <v/>
      </c>
      <c r="CD537" s="239" t="str">
        <f t="shared" si="837"/>
        <v/>
      </c>
      <c r="CE537" s="239" t="str">
        <f t="shared" si="838"/>
        <v/>
      </c>
      <c r="CF537" s="239" t="str">
        <f t="shared" si="839"/>
        <v/>
      </c>
      <c r="CG537" s="239">
        <f t="shared" si="840"/>
        <v>1</v>
      </c>
      <c r="CH537" s="239" t="str">
        <f t="shared" si="841"/>
        <v/>
      </c>
      <c r="CI537" s="239" t="str">
        <f t="shared" si="842"/>
        <v/>
      </c>
      <c r="CJ537" s="239" t="str">
        <f t="shared" si="843"/>
        <v/>
      </c>
      <c r="CK537" s="239" t="str">
        <f t="shared" si="844"/>
        <v/>
      </c>
      <c r="CL537" s="239" t="str">
        <f t="shared" si="845"/>
        <v/>
      </c>
      <c r="CM537" s="239" t="str">
        <f t="shared" si="846"/>
        <v/>
      </c>
      <c r="CN537" s="239" t="str">
        <f t="shared" si="847"/>
        <v/>
      </c>
      <c r="CP537" s="239" t="str">
        <f t="shared" si="848"/>
        <v/>
      </c>
      <c r="CQ537" s="239" t="str">
        <f t="shared" si="849"/>
        <v/>
      </c>
      <c r="CR537" s="239" t="str">
        <f t="shared" si="850"/>
        <v/>
      </c>
      <c r="CS537" s="239" t="str">
        <f t="shared" si="851"/>
        <v/>
      </c>
      <c r="CT537" s="239" t="str">
        <f t="shared" si="852"/>
        <v/>
      </c>
      <c r="CU537" s="239" t="str">
        <f t="shared" si="853"/>
        <v/>
      </c>
      <c r="CV537" s="239" t="str">
        <f t="shared" si="854"/>
        <v/>
      </c>
      <c r="CW537" s="239" t="str">
        <f t="shared" si="855"/>
        <v/>
      </c>
      <c r="CX537" s="239" t="str">
        <f t="shared" si="856"/>
        <v/>
      </c>
      <c r="CY537" s="239" t="str">
        <f t="shared" si="857"/>
        <v/>
      </c>
      <c r="CZ537" s="239" t="str">
        <f t="shared" si="858"/>
        <v/>
      </c>
      <c r="DA537" s="239" t="str">
        <f t="shared" si="859"/>
        <v/>
      </c>
      <c r="DB537" s="239" t="str">
        <f t="shared" si="860"/>
        <v/>
      </c>
      <c r="DC537" s="239" t="str">
        <f t="shared" si="861"/>
        <v/>
      </c>
      <c r="DD537" s="239" t="str">
        <f t="shared" si="862"/>
        <v/>
      </c>
      <c r="DE537" s="239" t="str">
        <f t="shared" si="863"/>
        <v/>
      </c>
      <c r="DF537" s="239" t="str">
        <f t="shared" si="864"/>
        <v/>
      </c>
      <c r="DG537" s="239" t="str">
        <f t="shared" si="865"/>
        <v/>
      </c>
      <c r="DH537" s="239" t="str">
        <f t="shared" si="866"/>
        <v/>
      </c>
      <c r="DI537" s="239" t="str">
        <f t="shared" si="867"/>
        <v>1er trimestre</v>
      </c>
      <c r="DJ537" s="239" t="str">
        <f t="shared" si="868"/>
        <v/>
      </c>
      <c r="DK537" s="239" t="str">
        <f t="shared" si="869"/>
        <v/>
      </c>
      <c r="DL537" s="239" t="str">
        <f t="shared" si="870"/>
        <v/>
      </c>
      <c r="DM537" s="239" t="str">
        <f t="shared" si="871"/>
        <v/>
      </c>
      <c r="DN537" s="239" t="str">
        <f t="shared" si="872"/>
        <v/>
      </c>
      <c r="DO537" s="239" t="str">
        <f t="shared" si="873"/>
        <v/>
      </c>
      <c r="DP537" s="239" t="str">
        <f t="shared" si="874"/>
        <v/>
      </c>
    </row>
    <row r="538" spans="1:120" ht="35.25" hidden="1" customHeight="1" x14ac:dyDescent="0.25">
      <c r="A538" s="53" t="s">
        <v>4509</v>
      </c>
      <c r="B538" s="53">
        <v>141</v>
      </c>
      <c r="C538" s="53" t="s">
        <v>59</v>
      </c>
      <c r="D538" s="53" t="s">
        <v>2077</v>
      </c>
      <c r="E538" s="53">
        <v>1</v>
      </c>
      <c r="F538" s="53" t="s">
        <v>2190</v>
      </c>
      <c r="G538" s="53" t="str">
        <f t="shared" si="876"/>
        <v>141-5</v>
      </c>
      <c r="H538" s="53" t="s">
        <v>94</v>
      </c>
      <c r="I538" s="53" t="s">
        <v>196</v>
      </c>
      <c r="J538" s="53" t="s">
        <v>80</v>
      </c>
      <c r="K538" s="53" t="s">
        <v>80</v>
      </c>
      <c r="L538" s="53" t="s">
        <v>80</v>
      </c>
      <c r="M538" s="53" t="s">
        <v>80</v>
      </c>
      <c r="N538" s="53" t="s">
        <v>80</v>
      </c>
      <c r="O538" s="53" t="s">
        <v>80</v>
      </c>
      <c r="P538" s="53" t="s">
        <v>2169</v>
      </c>
      <c r="Q538" s="52">
        <v>0.2</v>
      </c>
      <c r="R538" s="52">
        <f>+Q538*Q536</f>
        <v>1.6E-2</v>
      </c>
      <c r="S538" s="53">
        <v>1</v>
      </c>
      <c r="T538" s="53" t="s">
        <v>84</v>
      </c>
      <c r="U538" s="53" t="s">
        <v>2119</v>
      </c>
      <c r="V538" s="23">
        <v>44973</v>
      </c>
      <c r="W538" s="23">
        <v>44988</v>
      </c>
      <c r="X538" s="53" t="s">
        <v>2183</v>
      </c>
      <c r="Y538" s="49" t="s">
        <v>97</v>
      </c>
      <c r="Z538" s="59" t="s">
        <v>100</v>
      </c>
      <c r="AA538" s="60">
        <v>1</v>
      </c>
      <c r="AB538" s="62" t="s">
        <v>2121</v>
      </c>
      <c r="AC538" s="62">
        <v>44978</v>
      </c>
      <c r="AD538" s="60">
        <v>1</v>
      </c>
      <c r="AE538" s="62" t="s">
        <v>2191</v>
      </c>
      <c r="AF538" s="23">
        <v>45275</v>
      </c>
      <c r="AG538" s="60" t="s">
        <v>79</v>
      </c>
      <c r="AH538" s="60">
        <v>1</v>
      </c>
      <c r="AI538" s="52">
        <f t="shared" si="793"/>
        <v>1.6E-2</v>
      </c>
      <c r="AJ538" s="52">
        <f t="shared" ref="AJ538:AJ540" si="878">+AI538/R538</f>
        <v>1</v>
      </c>
      <c r="AK538" s="52"/>
      <c r="AL538" s="239" t="str">
        <f t="shared" si="812"/>
        <v/>
      </c>
      <c r="AM538" s="239" t="str">
        <f t="shared" si="813"/>
        <v/>
      </c>
      <c r="AN538" s="239" t="str">
        <f t="shared" si="814"/>
        <v/>
      </c>
      <c r="AO538" s="239" t="str">
        <f t="shared" si="815"/>
        <v/>
      </c>
      <c r="AP538" s="239" t="str">
        <f t="shared" si="816"/>
        <v/>
      </c>
      <c r="AQ538" s="239" t="str">
        <f t="shared" si="817"/>
        <v/>
      </c>
      <c r="AR538" s="239" t="str">
        <f t="shared" si="818"/>
        <v/>
      </c>
      <c r="AS538" s="239" t="str">
        <f t="shared" si="819"/>
        <v/>
      </c>
      <c r="AT538" s="239" t="str">
        <f t="shared" si="820"/>
        <v/>
      </c>
      <c r="AU538" s="239" t="str">
        <f t="shared" si="794"/>
        <v/>
      </c>
      <c r="AV538" s="239" t="str">
        <f t="shared" si="795"/>
        <v/>
      </c>
      <c r="AW538" s="239" t="str">
        <f t="shared" si="796"/>
        <v/>
      </c>
      <c r="AX538" s="239" t="str">
        <f t="shared" si="797"/>
        <v/>
      </c>
      <c r="AY538" s="239" t="str">
        <f t="shared" si="798"/>
        <v/>
      </c>
      <c r="AZ538" s="239" t="str">
        <f t="shared" si="799"/>
        <v/>
      </c>
      <c r="BA538" s="239" t="str">
        <f t="shared" si="800"/>
        <v/>
      </c>
      <c r="BB538" s="239" t="str">
        <f t="shared" si="801"/>
        <v/>
      </c>
      <c r="BC538" s="239" t="str">
        <f t="shared" si="802"/>
        <v/>
      </c>
      <c r="BD538" s="239" t="str">
        <f t="shared" si="803"/>
        <v/>
      </c>
      <c r="BE538" s="239">
        <f t="shared" si="804"/>
        <v>1</v>
      </c>
      <c r="BF538" s="239" t="str">
        <f t="shared" si="805"/>
        <v/>
      </c>
      <c r="BG538" s="239" t="str">
        <f t="shared" si="806"/>
        <v/>
      </c>
      <c r="BH538" s="239" t="str">
        <f t="shared" si="807"/>
        <v/>
      </c>
      <c r="BI538" s="239" t="str">
        <f t="shared" si="808"/>
        <v/>
      </c>
      <c r="BJ538" s="239" t="str">
        <f t="shared" si="809"/>
        <v/>
      </c>
      <c r="BK538" s="239" t="str">
        <f t="shared" si="810"/>
        <v/>
      </c>
      <c r="BL538" s="239" t="str">
        <f t="shared" si="811"/>
        <v/>
      </c>
      <c r="BN538" s="239" t="str">
        <f t="shared" si="821"/>
        <v/>
      </c>
      <c r="BO538" s="239" t="str">
        <f t="shared" si="822"/>
        <v/>
      </c>
      <c r="BP538" s="239" t="str">
        <f t="shared" si="823"/>
        <v/>
      </c>
      <c r="BQ538" s="239" t="str">
        <f t="shared" si="824"/>
        <v/>
      </c>
      <c r="BR538" s="239" t="str">
        <f t="shared" si="825"/>
        <v/>
      </c>
      <c r="BS538" s="239" t="str">
        <f t="shared" si="826"/>
        <v/>
      </c>
      <c r="BT538" s="239" t="str">
        <f t="shared" si="827"/>
        <v/>
      </c>
      <c r="BU538" s="239" t="str">
        <f t="shared" si="828"/>
        <v/>
      </c>
      <c r="BV538" s="239" t="str">
        <f t="shared" si="829"/>
        <v/>
      </c>
      <c r="BW538" s="239" t="str">
        <f t="shared" si="830"/>
        <v/>
      </c>
      <c r="BX538" s="239" t="str">
        <f t="shared" si="831"/>
        <v/>
      </c>
      <c r="BY538" s="239" t="str">
        <f t="shared" si="832"/>
        <v/>
      </c>
      <c r="BZ538" s="239" t="str">
        <f t="shared" si="833"/>
        <v/>
      </c>
      <c r="CA538" s="239" t="str">
        <f t="shared" si="834"/>
        <v/>
      </c>
      <c r="CB538" s="239" t="str">
        <f t="shared" si="835"/>
        <v/>
      </c>
      <c r="CC538" s="239" t="str">
        <f t="shared" si="836"/>
        <v/>
      </c>
      <c r="CD538" s="239" t="str">
        <f t="shared" si="837"/>
        <v/>
      </c>
      <c r="CE538" s="239" t="str">
        <f t="shared" si="838"/>
        <v/>
      </c>
      <c r="CF538" s="239" t="str">
        <f t="shared" si="839"/>
        <v/>
      </c>
      <c r="CG538" s="239">
        <f t="shared" si="840"/>
        <v>1</v>
      </c>
      <c r="CH538" s="239" t="str">
        <f t="shared" si="841"/>
        <v/>
      </c>
      <c r="CI538" s="239" t="str">
        <f t="shared" si="842"/>
        <v/>
      </c>
      <c r="CJ538" s="239" t="str">
        <f t="shared" si="843"/>
        <v/>
      </c>
      <c r="CK538" s="239" t="str">
        <f t="shared" si="844"/>
        <v/>
      </c>
      <c r="CL538" s="239" t="str">
        <f t="shared" si="845"/>
        <v/>
      </c>
      <c r="CM538" s="239" t="str">
        <f t="shared" si="846"/>
        <v/>
      </c>
      <c r="CN538" s="239" t="str">
        <f t="shared" si="847"/>
        <v/>
      </c>
      <c r="CP538" s="239" t="str">
        <f t="shared" si="848"/>
        <v/>
      </c>
      <c r="CQ538" s="239" t="str">
        <f t="shared" si="849"/>
        <v/>
      </c>
      <c r="CR538" s="239" t="str">
        <f t="shared" si="850"/>
        <v/>
      </c>
      <c r="CS538" s="239" t="str">
        <f t="shared" si="851"/>
        <v/>
      </c>
      <c r="CT538" s="239" t="str">
        <f t="shared" si="852"/>
        <v/>
      </c>
      <c r="CU538" s="239" t="str">
        <f t="shared" si="853"/>
        <v/>
      </c>
      <c r="CV538" s="239" t="str">
        <f t="shared" si="854"/>
        <v/>
      </c>
      <c r="CW538" s="239" t="str">
        <f t="shared" si="855"/>
        <v/>
      </c>
      <c r="CX538" s="239" t="str">
        <f t="shared" si="856"/>
        <v/>
      </c>
      <c r="CY538" s="239" t="str">
        <f t="shared" si="857"/>
        <v/>
      </c>
      <c r="CZ538" s="239" t="str">
        <f t="shared" si="858"/>
        <v/>
      </c>
      <c r="DA538" s="239" t="str">
        <f t="shared" si="859"/>
        <v/>
      </c>
      <c r="DB538" s="239" t="str">
        <f t="shared" si="860"/>
        <v/>
      </c>
      <c r="DC538" s="239" t="str">
        <f t="shared" si="861"/>
        <v/>
      </c>
      <c r="DD538" s="239" t="str">
        <f t="shared" si="862"/>
        <v/>
      </c>
      <c r="DE538" s="239" t="str">
        <f t="shared" si="863"/>
        <v/>
      </c>
      <c r="DF538" s="239" t="str">
        <f t="shared" si="864"/>
        <v/>
      </c>
      <c r="DG538" s="239" t="str">
        <f t="shared" si="865"/>
        <v/>
      </c>
      <c r="DH538" s="239" t="str">
        <f t="shared" si="866"/>
        <v/>
      </c>
      <c r="DI538" s="239" t="str">
        <f t="shared" si="867"/>
        <v>1er trimestre</v>
      </c>
      <c r="DJ538" s="239" t="str">
        <f t="shared" si="868"/>
        <v/>
      </c>
      <c r="DK538" s="239" t="str">
        <f t="shared" si="869"/>
        <v/>
      </c>
      <c r="DL538" s="239" t="str">
        <f t="shared" si="870"/>
        <v/>
      </c>
      <c r="DM538" s="239" t="str">
        <f t="shared" si="871"/>
        <v/>
      </c>
      <c r="DN538" s="239" t="str">
        <f t="shared" si="872"/>
        <v/>
      </c>
      <c r="DO538" s="239" t="str">
        <f t="shared" si="873"/>
        <v/>
      </c>
      <c r="DP538" s="239" t="str">
        <f t="shared" si="874"/>
        <v/>
      </c>
    </row>
    <row r="539" spans="1:120" ht="35.25" hidden="1" customHeight="1" x14ac:dyDescent="0.25">
      <c r="A539" s="53" t="s">
        <v>4509</v>
      </c>
      <c r="B539" s="53">
        <v>141</v>
      </c>
      <c r="C539" s="53" t="s">
        <v>59</v>
      </c>
      <c r="D539" s="53" t="s">
        <v>2077</v>
      </c>
      <c r="E539" s="87">
        <v>1</v>
      </c>
      <c r="F539" s="53" t="s">
        <v>2192</v>
      </c>
      <c r="G539" s="53" t="str">
        <f t="shared" si="876"/>
        <v>141-5</v>
      </c>
      <c r="H539" s="53" t="s">
        <v>94</v>
      </c>
      <c r="I539" s="53" t="s">
        <v>196</v>
      </c>
      <c r="J539" s="53" t="s">
        <v>80</v>
      </c>
      <c r="K539" s="53" t="s">
        <v>80</v>
      </c>
      <c r="L539" s="53" t="s">
        <v>80</v>
      </c>
      <c r="M539" s="53" t="s">
        <v>80</v>
      </c>
      <c r="N539" s="53" t="s">
        <v>80</v>
      </c>
      <c r="O539" s="53" t="s">
        <v>80</v>
      </c>
      <c r="P539" s="53" t="s">
        <v>2193</v>
      </c>
      <c r="Q539" s="52">
        <v>0.4</v>
      </c>
      <c r="R539" s="52">
        <f>+Q539*Q536</f>
        <v>3.2000000000000001E-2</v>
      </c>
      <c r="S539" s="53">
        <v>100</v>
      </c>
      <c r="T539" s="53" t="s">
        <v>301</v>
      </c>
      <c r="U539" s="53" t="s">
        <v>2194</v>
      </c>
      <c r="V539" s="23">
        <v>44991</v>
      </c>
      <c r="W539" s="97">
        <v>45275</v>
      </c>
      <c r="X539" s="3" t="s">
        <v>2082</v>
      </c>
      <c r="Y539" s="49" t="s">
        <v>87</v>
      </c>
      <c r="Z539" s="59" t="s">
        <v>100</v>
      </c>
      <c r="AA539" s="52">
        <v>1</v>
      </c>
      <c r="AB539" s="23" t="s">
        <v>2195</v>
      </c>
      <c r="AC539" s="23">
        <v>45275</v>
      </c>
      <c r="AD539" s="52">
        <v>1</v>
      </c>
      <c r="AE539" s="23" t="s">
        <v>2196</v>
      </c>
      <c r="AF539" s="23">
        <v>45275</v>
      </c>
      <c r="AG539" s="52" t="s">
        <v>79</v>
      </c>
      <c r="AH539" s="52">
        <v>1</v>
      </c>
      <c r="AI539" s="52">
        <f t="shared" si="793"/>
        <v>3.2000000000000001E-2</v>
      </c>
      <c r="AJ539" s="52">
        <f t="shared" si="878"/>
        <v>1</v>
      </c>
      <c r="AK539" s="52"/>
      <c r="AL539" s="239" t="str">
        <f t="shared" si="812"/>
        <v/>
      </c>
      <c r="AM539" s="239" t="str">
        <f t="shared" si="813"/>
        <v/>
      </c>
      <c r="AN539" s="239" t="str">
        <f t="shared" si="814"/>
        <v/>
      </c>
      <c r="AO539" s="239" t="str">
        <f t="shared" si="815"/>
        <v/>
      </c>
      <c r="AP539" s="239" t="str">
        <f t="shared" si="816"/>
        <v/>
      </c>
      <c r="AQ539" s="239" t="str">
        <f t="shared" si="817"/>
        <v/>
      </c>
      <c r="AR539" s="239" t="str">
        <f t="shared" si="818"/>
        <v/>
      </c>
      <c r="AS539" s="239" t="str">
        <f t="shared" si="819"/>
        <v/>
      </c>
      <c r="AT539" s="239" t="str">
        <f t="shared" si="820"/>
        <v/>
      </c>
      <c r="AU539" s="239" t="str">
        <f t="shared" si="794"/>
        <v/>
      </c>
      <c r="AV539" s="239" t="str">
        <f t="shared" si="795"/>
        <v/>
      </c>
      <c r="AW539" s="239" t="str">
        <f t="shared" si="796"/>
        <v/>
      </c>
      <c r="AX539" s="239" t="str">
        <f t="shared" si="797"/>
        <v/>
      </c>
      <c r="AY539" s="239" t="str">
        <f t="shared" si="798"/>
        <v/>
      </c>
      <c r="AZ539" s="239" t="str">
        <f t="shared" si="799"/>
        <v/>
      </c>
      <c r="BA539" s="239" t="str">
        <f t="shared" si="800"/>
        <v/>
      </c>
      <c r="BB539" s="239" t="str">
        <f t="shared" si="801"/>
        <v/>
      </c>
      <c r="BC539" s="239" t="str">
        <f t="shared" si="802"/>
        <v/>
      </c>
      <c r="BD539" s="239" t="str">
        <f t="shared" si="803"/>
        <v/>
      </c>
      <c r="BE539" s="239" t="str">
        <f t="shared" si="804"/>
        <v/>
      </c>
      <c r="BF539" s="239" t="str">
        <f t="shared" si="805"/>
        <v/>
      </c>
      <c r="BG539" s="239" t="str">
        <f t="shared" si="806"/>
        <v/>
      </c>
      <c r="BH539" s="239" t="str">
        <f t="shared" si="807"/>
        <v/>
      </c>
      <c r="BI539" s="239" t="str">
        <f t="shared" si="808"/>
        <v/>
      </c>
      <c r="BJ539" s="239" t="str">
        <f t="shared" si="809"/>
        <v/>
      </c>
      <c r="BK539" s="239" t="str">
        <f t="shared" si="810"/>
        <v/>
      </c>
      <c r="BL539" s="239" t="str">
        <f t="shared" si="811"/>
        <v/>
      </c>
      <c r="BN539" s="239" t="str">
        <f t="shared" si="821"/>
        <v/>
      </c>
      <c r="BO539" s="239" t="str">
        <f t="shared" si="822"/>
        <v/>
      </c>
      <c r="BP539" s="239" t="str">
        <f t="shared" si="823"/>
        <v/>
      </c>
      <c r="BQ539" s="239" t="str">
        <f t="shared" si="824"/>
        <v/>
      </c>
      <c r="BR539" s="239" t="str">
        <f t="shared" si="825"/>
        <v/>
      </c>
      <c r="BS539" s="239" t="str">
        <f t="shared" si="826"/>
        <v/>
      </c>
      <c r="BT539" s="239" t="str">
        <f t="shared" si="827"/>
        <v/>
      </c>
      <c r="BU539" s="239" t="str">
        <f t="shared" si="828"/>
        <v/>
      </c>
      <c r="BV539" s="239" t="str">
        <f t="shared" si="829"/>
        <v/>
      </c>
      <c r="BW539" s="239" t="str">
        <f t="shared" si="830"/>
        <v/>
      </c>
      <c r="BX539" s="239" t="str">
        <f t="shared" si="831"/>
        <v/>
      </c>
      <c r="BY539" s="239" t="str">
        <f t="shared" si="832"/>
        <v/>
      </c>
      <c r="BZ539" s="239" t="str">
        <f t="shared" si="833"/>
        <v/>
      </c>
      <c r="CA539" s="239" t="str">
        <f t="shared" si="834"/>
        <v/>
      </c>
      <c r="CB539" s="239" t="str">
        <f t="shared" si="835"/>
        <v/>
      </c>
      <c r="CC539" s="239" t="str">
        <f t="shared" si="836"/>
        <v/>
      </c>
      <c r="CD539" s="239" t="str">
        <f t="shared" si="837"/>
        <v/>
      </c>
      <c r="CE539" s="239" t="str">
        <f t="shared" si="838"/>
        <v/>
      </c>
      <c r="CF539" s="239" t="str">
        <f t="shared" si="839"/>
        <v/>
      </c>
      <c r="CG539" s="239" t="str">
        <f t="shared" si="840"/>
        <v/>
      </c>
      <c r="CH539" s="239" t="str">
        <f t="shared" si="841"/>
        <v/>
      </c>
      <c r="CI539" s="239" t="str">
        <f t="shared" si="842"/>
        <v/>
      </c>
      <c r="CJ539" s="239" t="str">
        <f t="shared" si="843"/>
        <v/>
      </c>
      <c r="CK539" s="239" t="str">
        <f t="shared" si="844"/>
        <v/>
      </c>
      <c r="CL539" s="239" t="str">
        <f t="shared" si="845"/>
        <v/>
      </c>
      <c r="CM539" s="239" t="str">
        <f t="shared" si="846"/>
        <v/>
      </c>
      <c r="CN539" s="239" t="str">
        <f t="shared" si="847"/>
        <v/>
      </c>
      <c r="CP539" s="239" t="str">
        <f t="shared" si="848"/>
        <v/>
      </c>
      <c r="CQ539" s="239" t="str">
        <f t="shared" si="849"/>
        <v/>
      </c>
      <c r="CR539" s="239" t="str">
        <f t="shared" si="850"/>
        <v/>
      </c>
      <c r="CS539" s="239" t="str">
        <f t="shared" si="851"/>
        <v/>
      </c>
      <c r="CT539" s="239" t="str">
        <f t="shared" si="852"/>
        <v/>
      </c>
      <c r="CU539" s="239" t="str">
        <f t="shared" si="853"/>
        <v/>
      </c>
      <c r="CV539" s="239" t="str">
        <f t="shared" si="854"/>
        <v/>
      </c>
      <c r="CW539" s="239" t="str">
        <f t="shared" si="855"/>
        <v/>
      </c>
      <c r="CX539" s="239" t="str">
        <f t="shared" si="856"/>
        <v/>
      </c>
      <c r="CY539" s="239" t="str">
        <f t="shared" si="857"/>
        <v/>
      </c>
      <c r="CZ539" s="239" t="str">
        <f t="shared" si="858"/>
        <v/>
      </c>
      <c r="DA539" s="239" t="str">
        <f t="shared" si="859"/>
        <v/>
      </c>
      <c r="DB539" s="239" t="str">
        <f t="shared" si="860"/>
        <v/>
      </c>
      <c r="DC539" s="239" t="str">
        <f t="shared" si="861"/>
        <v/>
      </c>
      <c r="DD539" s="239" t="str">
        <f t="shared" si="862"/>
        <v/>
      </c>
      <c r="DE539" s="239" t="str">
        <f t="shared" si="863"/>
        <v/>
      </c>
      <c r="DF539" s="239" t="str">
        <f t="shared" si="864"/>
        <v/>
      </c>
      <c r="DG539" s="239" t="str">
        <f t="shared" si="865"/>
        <v/>
      </c>
      <c r="DH539" s="239" t="str">
        <f t="shared" si="866"/>
        <v/>
      </c>
      <c r="DI539" s="239" t="str">
        <f t="shared" si="867"/>
        <v/>
      </c>
      <c r="DJ539" s="239" t="str">
        <f t="shared" si="868"/>
        <v/>
      </c>
      <c r="DK539" s="239" t="str">
        <f t="shared" si="869"/>
        <v/>
      </c>
      <c r="DL539" s="239" t="str">
        <f t="shared" si="870"/>
        <v/>
      </c>
      <c r="DM539" s="239" t="str">
        <f t="shared" si="871"/>
        <v/>
      </c>
      <c r="DN539" s="239" t="str">
        <f t="shared" si="872"/>
        <v/>
      </c>
      <c r="DO539" s="239" t="str">
        <f t="shared" si="873"/>
        <v/>
      </c>
      <c r="DP539" s="239" t="str">
        <f t="shared" si="874"/>
        <v/>
      </c>
    </row>
    <row r="540" spans="1:120" ht="35.25" hidden="1" customHeight="1" x14ac:dyDescent="0.25">
      <c r="A540" s="53" t="s">
        <v>4509</v>
      </c>
      <c r="B540" s="53">
        <v>141</v>
      </c>
      <c r="C540" s="53" t="s">
        <v>59</v>
      </c>
      <c r="D540" s="53" t="s">
        <v>2077</v>
      </c>
      <c r="E540" s="53">
        <v>1</v>
      </c>
      <c r="F540" s="53" t="s">
        <v>2197</v>
      </c>
      <c r="G540" s="53" t="str">
        <f t="shared" si="876"/>
        <v>141-5</v>
      </c>
      <c r="H540" s="53" t="s">
        <v>94</v>
      </c>
      <c r="I540" s="53" t="s">
        <v>196</v>
      </c>
      <c r="J540" s="53" t="s">
        <v>80</v>
      </c>
      <c r="K540" s="53" t="s">
        <v>80</v>
      </c>
      <c r="L540" s="53" t="s">
        <v>80</v>
      </c>
      <c r="M540" s="53" t="s">
        <v>80</v>
      </c>
      <c r="N540" s="53" t="s">
        <v>80</v>
      </c>
      <c r="O540" s="53" t="s">
        <v>80</v>
      </c>
      <c r="P540" s="53" t="s">
        <v>2198</v>
      </c>
      <c r="Q540" s="52">
        <v>0.4</v>
      </c>
      <c r="R540" s="52">
        <f>+Q540*Q536</f>
        <v>3.2000000000000001E-2</v>
      </c>
      <c r="S540" s="53">
        <v>1</v>
      </c>
      <c r="T540" s="53" t="s">
        <v>84</v>
      </c>
      <c r="U540" s="53" t="s">
        <v>2178</v>
      </c>
      <c r="V540" s="23">
        <v>45173</v>
      </c>
      <c r="W540" s="23">
        <v>45275</v>
      </c>
      <c r="X540" s="53" t="s">
        <v>2082</v>
      </c>
      <c r="Y540" s="49" t="s">
        <v>87</v>
      </c>
      <c r="Z540" s="59" t="s">
        <v>100</v>
      </c>
      <c r="AA540" s="52">
        <v>1</v>
      </c>
      <c r="AB540" s="23" t="s">
        <v>2199</v>
      </c>
      <c r="AC540" s="23">
        <v>45275</v>
      </c>
      <c r="AD540" s="52">
        <v>1</v>
      </c>
      <c r="AE540" s="23" t="s">
        <v>2200</v>
      </c>
      <c r="AF540" s="23">
        <v>45275</v>
      </c>
      <c r="AG540" s="52" t="s">
        <v>79</v>
      </c>
      <c r="AH540" s="52">
        <v>1</v>
      </c>
      <c r="AI540" s="52">
        <f t="shared" si="793"/>
        <v>3.2000000000000001E-2</v>
      </c>
      <c r="AJ540" s="52">
        <f t="shared" si="878"/>
        <v>1</v>
      </c>
      <c r="AK540" s="52"/>
      <c r="AL540" s="239" t="str">
        <f t="shared" si="812"/>
        <v/>
      </c>
      <c r="AM540" s="239" t="str">
        <f t="shared" si="813"/>
        <v/>
      </c>
      <c r="AN540" s="239" t="str">
        <f t="shared" si="814"/>
        <v/>
      </c>
      <c r="AO540" s="239" t="str">
        <f t="shared" si="815"/>
        <v/>
      </c>
      <c r="AP540" s="239" t="str">
        <f t="shared" si="816"/>
        <v/>
      </c>
      <c r="AQ540" s="239" t="str">
        <f t="shared" si="817"/>
        <v/>
      </c>
      <c r="AR540" s="239" t="str">
        <f t="shared" si="818"/>
        <v/>
      </c>
      <c r="AS540" s="239" t="str">
        <f t="shared" si="819"/>
        <v/>
      </c>
      <c r="AT540" s="239" t="str">
        <f t="shared" si="820"/>
        <v/>
      </c>
      <c r="AU540" s="239" t="str">
        <f t="shared" si="794"/>
        <v/>
      </c>
      <c r="AV540" s="239" t="str">
        <f t="shared" si="795"/>
        <v/>
      </c>
      <c r="AW540" s="239" t="str">
        <f t="shared" si="796"/>
        <v/>
      </c>
      <c r="AX540" s="239" t="str">
        <f t="shared" si="797"/>
        <v/>
      </c>
      <c r="AY540" s="239" t="str">
        <f t="shared" si="798"/>
        <v/>
      </c>
      <c r="AZ540" s="239" t="str">
        <f t="shared" si="799"/>
        <v/>
      </c>
      <c r="BA540" s="239" t="str">
        <f t="shared" si="800"/>
        <v/>
      </c>
      <c r="BB540" s="239" t="str">
        <f t="shared" si="801"/>
        <v/>
      </c>
      <c r="BC540" s="239" t="str">
        <f t="shared" si="802"/>
        <v/>
      </c>
      <c r="BD540" s="239" t="str">
        <f t="shared" si="803"/>
        <v/>
      </c>
      <c r="BE540" s="239" t="str">
        <f t="shared" si="804"/>
        <v/>
      </c>
      <c r="BF540" s="239" t="str">
        <f t="shared" si="805"/>
        <v/>
      </c>
      <c r="BG540" s="239" t="str">
        <f t="shared" si="806"/>
        <v/>
      </c>
      <c r="BH540" s="239" t="str">
        <f t="shared" si="807"/>
        <v/>
      </c>
      <c r="BI540" s="239" t="str">
        <f t="shared" si="808"/>
        <v/>
      </c>
      <c r="BJ540" s="239" t="str">
        <f t="shared" si="809"/>
        <v/>
      </c>
      <c r="BK540" s="239" t="str">
        <f t="shared" si="810"/>
        <v/>
      </c>
      <c r="BL540" s="239" t="str">
        <f t="shared" si="811"/>
        <v/>
      </c>
      <c r="BN540" s="239" t="str">
        <f t="shared" si="821"/>
        <v/>
      </c>
      <c r="BO540" s="239" t="str">
        <f t="shared" si="822"/>
        <v/>
      </c>
      <c r="BP540" s="239" t="str">
        <f t="shared" si="823"/>
        <v/>
      </c>
      <c r="BQ540" s="239" t="str">
        <f t="shared" si="824"/>
        <v/>
      </c>
      <c r="BR540" s="239" t="str">
        <f t="shared" si="825"/>
        <v/>
      </c>
      <c r="BS540" s="239" t="str">
        <f t="shared" si="826"/>
        <v/>
      </c>
      <c r="BT540" s="239" t="str">
        <f t="shared" si="827"/>
        <v/>
      </c>
      <c r="BU540" s="239" t="str">
        <f t="shared" si="828"/>
        <v/>
      </c>
      <c r="BV540" s="239" t="str">
        <f t="shared" si="829"/>
        <v/>
      </c>
      <c r="BW540" s="239" t="str">
        <f t="shared" si="830"/>
        <v/>
      </c>
      <c r="BX540" s="239" t="str">
        <f t="shared" si="831"/>
        <v/>
      </c>
      <c r="BY540" s="239" t="str">
        <f t="shared" si="832"/>
        <v/>
      </c>
      <c r="BZ540" s="239" t="str">
        <f t="shared" si="833"/>
        <v/>
      </c>
      <c r="CA540" s="239" t="str">
        <f t="shared" si="834"/>
        <v/>
      </c>
      <c r="CB540" s="239" t="str">
        <f t="shared" si="835"/>
        <v/>
      </c>
      <c r="CC540" s="239" t="str">
        <f t="shared" si="836"/>
        <v/>
      </c>
      <c r="CD540" s="239" t="str">
        <f t="shared" si="837"/>
        <v/>
      </c>
      <c r="CE540" s="239" t="str">
        <f t="shared" si="838"/>
        <v/>
      </c>
      <c r="CF540" s="239" t="str">
        <f t="shared" si="839"/>
        <v/>
      </c>
      <c r="CG540" s="239" t="str">
        <f t="shared" si="840"/>
        <v/>
      </c>
      <c r="CH540" s="239" t="str">
        <f t="shared" si="841"/>
        <v/>
      </c>
      <c r="CI540" s="239" t="str">
        <f t="shared" si="842"/>
        <v/>
      </c>
      <c r="CJ540" s="239" t="str">
        <f t="shared" si="843"/>
        <v/>
      </c>
      <c r="CK540" s="239" t="str">
        <f t="shared" si="844"/>
        <v/>
      </c>
      <c r="CL540" s="239" t="str">
        <f t="shared" si="845"/>
        <v/>
      </c>
      <c r="CM540" s="239" t="str">
        <f t="shared" si="846"/>
        <v/>
      </c>
      <c r="CN540" s="239" t="str">
        <f t="shared" si="847"/>
        <v/>
      </c>
      <c r="CP540" s="239" t="str">
        <f t="shared" si="848"/>
        <v/>
      </c>
      <c r="CQ540" s="239" t="str">
        <f t="shared" si="849"/>
        <v/>
      </c>
      <c r="CR540" s="239" t="str">
        <f t="shared" si="850"/>
        <v/>
      </c>
      <c r="CS540" s="239" t="str">
        <f t="shared" si="851"/>
        <v/>
      </c>
      <c r="CT540" s="239" t="str">
        <f t="shared" si="852"/>
        <v/>
      </c>
      <c r="CU540" s="239" t="str">
        <f t="shared" si="853"/>
        <v/>
      </c>
      <c r="CV540" s="239" t="str">
        <f t="shared" si="854"/>
        <v/>
      </c>
      <c r="CW540" s="239" t="str">
        <f t="shared" si="855"/>
        <v/>
      </c>
      <c r="CX540" s="239" t="str">
        <f t="shared" si="856"/>
        <v/>
      </c>
      <c r="CY540" s="239" t="str">
        <f t="shared" si="857"/>
        <v/>
      </c>
      <c r="CZ540" s="239" t="str">
        <f t="shared" si="858"/>
        <v/>
      </c>
      <c r="DA540" s="239" t="str">
        <f t="shared" si="859"/>
        <v/>
      </c>
      <c r="DB540" s="239" t="str">
        <f t="shared" si="860"/>
        <v/>
      </c>
      <c r="DC540" s="239" t="str">
        <f t="shared" si="861"/>
        <v/>
      </c>
      <c r="DD540" s="239" t="str">
        <f t="shared" si="862"/>
        <v/>
      </c>
      <c r="DE540" s="239" t="str">
        <f t="shared" si="863"/>
        <v/>
      </c>
      <c r="DF540" s="239" t="str">
        <f t="shared" si="864"/>
        <v/>
      </c>
      <c r="DG540" s="239" t="str">
        <f t="shared" si="865"/>
        <v/>
      </c>
      <c r="DH540" s="239" t="str">
        <f t="shared" si="866"/>
        <v/>
      </c>
      <c r="DI540" s="239" t="str">
        <f t="shared" si="867"/>
        <v/>
      </c>
      <c r="DJ540" s="239" t="str">
        <f t="shared" si="868"/>
        <v/>
      </c>
      <c r="DK540" s="239" t="str">
        <f t="shared" si="869"/>
        <v/>
      </c>
      <c r="DL540" s="239" t="str">
        <f t="shared" si="870"/>
        <v/>
      </c>
      <c r="DM540" s="239" t="str">
        <f t="shared" si="871"/>
        <v/>
      </c>
      <c r="DN540" s="239" t="str">
        <f t="shared" si="872"/>
        <v/>
      </c>
      <c r="DO540" s="239" t="str">
        <f t="shared" si="873"/>
        <v/>
      </c>
      <c r="DP540" s="239" t="str">
        <f t="shared" si="874"/>
        <v/>
      </c>
    </row>
    <row r="541" spans="1:120" ht="35.25" hidden="1" customHeight="1" x14ac:dyDescent="0.25">
      <c r="A541" s="49" t="s">
        <v>4509</v>
      </c>
      <c r="B541" s="49">
        <v>141</v>
      </c>
      <c r="C541" s="49" t="s">
        <v>59</v>
      </c>
      <c r="D541" s="49" t="s">
        <v>2077</v>
      </c>
      <c r="E541" s="49">
        <v>1</v>
      </c>
      <c r="F541" s="49" t="s">
        <v>2201</v>
      </c>
      <c r="G541" s="49" t="str">
        <f t="shared" si="876"/>
        <v>141-6</v>
      </c>
      <c r="H541" s="49" t="s">
        <v>75</v>
      </c>
      <c r="I541" s="49" t="s">
        <v>196</v>
      </c>
      <c r="J541" s="49" t="s">
        <v>513</v>
      </c>
      <c r="K541" s="49" t="s">
        <v>144</v>
      </c>
      <c r="L541" s="49" t="s">
        <v>79</v>
      </c>
      <c r="M541" s="49" t="s">
        <v>583</v>
      </c>
      <c r="N541" s="49" t="s">
        <v>198</v>
      </c>
      <c r="O541" s="49" t="s">
        <v>2105</v>
      </c>
      <c r="P541" s="49" t="s">
        <v>2202</v>
      </c>
      <c r="Q541" s="50">
        <v>0.08</v>
      </c>
      <c r="R541" s="49"/>
      <c r="S541" s="49">
        <v>100</v>
      </c>
      <c r="T541" s="49" t="s">
        <v>301</v>
      </c>
      <c r="U541" s="49" t="s">
        <v>2107</v>
      </c>
      <c r="V541" s="51">
        <v>44942</v>
      </c>
      <c r="W541" s="51">
        <v>45275</v>
      </c>
      <c r="X541" s="49" t="s">
        <v>2203</v>
      </c>
      <c r="Y541" s="49" t="s">
        <v>87</v>
      </c>
      <c r="Z541" s="59" t="s">
        <v>100</v>
      </c>
      <c r="AA541" s="60">
        <v>1</v>
      </c>
      <c r="AB541" s="23" t="s">
        <v>2204</v>
      </c>
      <c r="AC541" s="23">
        <v>45275</v>
      </c>
      <c r="AD541" s="52">
        <v>1</v>
      </c>
      <c r="AE541" s="23" t="s">
        <v>2205</v>
      </c>
      <c r="AF541" s="23">
        <v>45275</v>
      </c>
      <c r="AG541" s="52"/>
      <c r="AH541" s="52" t="s">
        <v>92</v>
      </c>
      <c r="AI541" s="52">
        <f t="shared" si="793"/>
        <v>0.08</v>
      </c>
      <c r="AJ541" s="52"/>
      <c r="AK541" s="52"/>
      <c r="AL541" s="239" t="str">
        <f t="shared" si="812"/>
        <v/>
      </c>
      <c r="AM541" s="239" t="str">
        <f t="shared" si="813"/>
        <v/>
      </c>
      <c r="AN541" s="239" t="str">
        <f t="shared" si="814"/>
        <v/>
      </c>
      <c r="AO541" s="239" t="str">
        <f t="shared" si="815"/>
        <v/>
      </c>
      <c r="AP541" s="239" t="str">
        <f t="shared" si="816"/>
        <v/>
      </c>
      <c r="AQ541" s="239" t="str">
        <f t="shared" si="817"/>
        <v/>
      </c>
      <c r="AR541" s="239" t="str">
        <f t="shared" si="818"/>
        <v/>
      </c>
      <c r="AS541" s="239" t="str">
        <f t="shared" si="819"/>
        <v/>
      </c>
      <c r="AT541" s="239" t="str">
        <f t="shared" si="820"/>
        <v/>
      </c>
      <c r="AU541" s="239" t="str">
        <f t="shared" si="794"/>
        <v/>
      </c>
      <c r="AV541" s="239" t="str">
        <f t="shared" si="795"/>
        <v/>
      </c>
      <c r="AW541" s="239" t="str">
        <f t="shared" si="796"/>
        <v/>
      </c>
      <c r="AX541" s="239" t="str">
        <f t="shared" si="797"/>
        <v/>
      </c>
      <c r="AY541" s="239" t="str">
        <f t="shared" si="798"/>
        <v/>
      </c>
      <c r="AZ541" s="239" t="str">
        <f t="shared" si="799"/>
        <v/>
      </c>
      <c r="BA541" s="239" t="str">
        <f t="shared" si="800"/>
        <v/>
      </c>
      <c r="BB541" s="239" t="str">
        <f t="shared" si="801"/>
        <v/>
      </c>
      <c r="BC541" s="239" t="str">
        <f t="shared" si="802"/>
        <v/>
      </c>
      <c r="BD541" s="239" t="str">
        <f t="shared" si="803"/>
        <v/>
      </c>
      <c r="BE541" s="239" t="str">
        <f t="shared" si="804"/>
        <v/>
      </c>
      <c r="BF541" s="239" t="str">
        <f t="shared" si="805"/>
        <v/>
      </c>
      <c r="BG541" s="239" t="str">
        <f t="shared" si="806"/>
        <v/>
      </c>
      <c r="BH541" s="239" t="str">
        <f t="shared" si="807"/>
        <v/>
      </c>
      <c r="BI541" s="239" t="str">
        <f t="shared" si="808"/>
        <v/>
      </c>
      <c r="BJ541" s="239" t="str">
        <f t="shared" si="809"/>
        <v/>
      </c>
      <c r="BK541" s="239" t="str">
        <f t="shared" si="810"/>
        <v/>
      </c>
      <c r="BL541" s="239" t="str">
        <f t="shared" si="811"/>
        <v/>
      </c>
      <c r="BN541" s="239" t="str">
        <f t="shared" si="821"/>
        <v/>
      </c>
      <c r="BO541" s="239" t="str">
        <f t="shared" si="822"/>
        <v/>
      </c>
      <c r="BP541" s="239" t="str">
        <f t="shared" si="823"/>
        <v/>
      </c>
      <c r="BQ541" s="239" t="str">
        <f t="shared" si="824"/>
        <v/>
      </c>
      <c r="BR541" s="239" t="str">
        <f t="shared" si="825"/>
        <v/>
      </c>
      <c r="BS541" s="239" t="str">
        <f t="shared" si="826"/>
        <v/>
      </c>
      <c r="BT541" s="239" t="str">
        <f t="shared" si="827"/>
        <v/>
      </c>
      <c r="BU541" s="239" t="str">
        <f t="shared" si="828"/>
        <v/>
      </c>
      <c r="BV541" s="239" t="str">
        <f t="shared" si="829"/>
        <v/>
      </c>
      <c r="BW541" s="239" t="str">
        <f t="shared" si="830"/>
        <v/>
      </c>
      <c r="BX541" s="239" t="str">
        <f t="shared" si="831"/>
        <v/>
      </c>
      <c r="BY541" s="239" t="str">
        <f t="shared" si="832"/>
        <v/>
      </c>
      <c r="BZ541" s="239" t="str">
        <f t="shared" si="833"/>
        <v/>
      </c>
      <c r="CA541" s="239" t="str">
        <f t="shared" si="834"/>
        <v/>
      </c>
      <c r="CB541" s="239" t="str">
        <f t="shared" si="835"/>
        <v/>
      </c>
      <c r="CC541" s="239" t="str">
        <f t="shared" si="836"/>
        <v/>
      </c>
      <c r="CD541" s="239" t="str">
        <f t="shared" si="837"/>
        <v/>
      </c>
      <c r="CE541" s="239" t="str">
        <f t="shared" si="838"/>
        <v/>
      </c>
      <c r="CF541" s="239" t="str">
        <f t="shared" si="839"/>
        <v/>
      </c>
      <c r="CG541" s="239" t="str">
        <f t="shared" si="840"/>
        <v/>
      </c>
      <c r="CH541" s="239" t="str">
        <f t="shared" si="841"/>
        <v/>
      </c>
      <c r="CI541" s="239" t="str">
        <f t="shared" si="842"/>
        <v/>
      </c>
      <c r="CJ541" s="239" t="str">
        <f t="shared" si="843"/>
        <v/>
      </c>
      <c r="CK541" s="239" t="str">
        <f t="shared" si="844"/>
        <v/>
      </c>
      <c r="CL541" s="239" t="str">
        <f t="shared" si="845"/>
        <v/>
      </c>
      <c r="CM541" s="239" t="str">
        <f t="shared" si="846"/>
        <v/>
      </c>
      <c r="CN541" s="239" t="str">
        <f t="shared" si="847"/>
        <v/>
      </c>
      <c r="CP541" s="239" t="str">
        <f t="shared" si="848"/>
        <v/>
      </c>
      <c r="CQ541" s="239" t="str">
        <f t="shared" si="849"/>
        <v/>
      </c>
      <c r="CR541" s="239" t="str">
        <f t="shared" si="850"/>
        <v/>
      </c>
      <c r="CS541" s="239" t="str">
        <f t="shared" si="851"/>
        <v/>
      </c>
      <c r="CT541" s="239" t="str">
        <f t="shared" si="852"/>
        <v/>
      </c>
      <c r="CU541" s="239" t="str">
        <f t="shared" si="853"/>
        <v/>
      </c>
      <c r="CV541" s="239" t="str">
        <f t="shared" si="854"/>
        <v/>
      </c>
      <c r="CW541" s="239" t="str">
        <f t="shared" si="855"/>
        <v/>
      </c>
      <c r="CX541" s="239" t="str">
        <f t="shared" si="856"/>
        <v/>
      </c>
      <c r="CY541" s="239" t="str">
        <f t="shared" si="857"/>
        <v/>
      </c>
      <c r="CZ541" s="239" t="str">
        <f t="shared" si="858"/>
        <v/>
      </c>
      <c r="DA541" s="239" t="str">
        <f t="shared" si="859"/>
        <v/>
      </c>
      <c r="DB541" s="239" t="str">
        <f t="shared" si="860"/>
        <v/>
      </c>
      <c r="DC541" s="239" t="str">
        <f t="shared" si="861"/>
        <v/>
      </c>
      <c r="DD541" s="239" t="str">
        <f t="shared" si="862"/>
        <v/>
      </c>
      <c r="DE541" s="239" t="str">
        <f t="shared" si="863"/>
        <v/>
      </c>
      <c r="DF541" s="239" t="str">
        <f t="shared" si="864"/>
        <v/>
      </c>
      <c r="DG541" s="239" t="str">
        <f t="shared" si="865"/>
        <v/>
      </c>
      <c r="DH541" s="239" t="str">
        <f t="shared" si="866"/>
        <v/>
      </c>
      <c r="DI541" s="239" t="str">
        <f t="shared" si="867"/>
        <v/>
      </c>
      <c r="DJ541" s="239" t="str">
        <f t="shared" si="868"/>
        <v/>
      </c>
      <c r="DK541" s="239" t="str">
        <f t="shared" si="869"/>
        <v/>
      </c>
      <c r="DL541" s="239" t="str">
        <f t="shared" si="870"/>
        <v/>
      </c>
      <c r="DM541" s="239" t="str">
        <f t="shared" si="871"/>
        <v/>
      </c>
      <c r="DN541" s="239" t="str">
        <f t="shared" si="872"/>
        <v/>
      </c>
      <c r="DO541" s="239" t="str">
        <f t="shared" si="873"/>
        <v/>
      </c>
      <c r="DP541" s="239" t="str">
        <f t="shared" si="874"/>
        <v/>
      </c>
    </row>
    <row r="542" spans="1:120" ht="35.25" hidden="1" customHeight="1" x14ac:dyDescent="0.25">
      <c r="A542" s="53" t="s">
        <v>4509</v>
      </c>
      <c r="B542" s="53">
        <v>141</v>
      </c>
      <c r="C542" s="53" t="s">
        <v>59</v>
      </c>
      <c r="D542" s="53" t="s">
        <v>2077</v>
      </c>
      <c r="E542" s="53">
        <v>1</v>
      </c>
      <c r="F542" s="53" t="s">
        <v>2206</v>
      </c>
      <c r="G542" s="53" t="str">
        <f t="shared" si="876"/>
        <v>141-6</v>
      </c>
      <c r="H542" s="53" t="s">
        <v>102</v>
      </c>
      <c r="I542" s="53" t="s">
        <v>196</v>
      </c>
      <c r="J542" s="53" t="s">
        <v>80</v>
      </c>
      <c r="K542" s="53" t="s">
        <v>80</v>
      </c>
      <c r="L542" s="53" t="s">
        <v>80</v>
      </c>
      <c r="M542" s="53" t="s">
        <v>80</v>
      </c>
      <c r="N542" s="53" t="s">
        <v>80</v>
      </c>
      <c r="O542" s="53" t="s">
        <v>80</v>
      </c>
      <c r="P542" s="53" t="s">
        <v>2165</v>
      </c>
      <c r="Q542" s="52">
        <v>0</v>
      </c>
      <c r="R542" s="52">
        <f>+Q542*Q541</f>
        <v>0</v>
      </c>
      <c r="S542" s="53">
        <v>1</v>
      </c>
      <c r="T542" s="53" t="s">
        <v>84</v>
      </c>
      <c r="U542" s="53" t="s">
        <v>2113</v>
      </c>
      <c r="V542" s="23">
        <v>44942</v>
      </c>
      <c r="W542" s="23">
        <v>44972</v>
      </c>
      <c r="X542" s="53" t="s">
        <v>1261</v>
      </c>
      <c r="Y542" s="49" t="s">
        <v>97</v>
      </c>
      <c r="Z542" s="59" t="s">
        <v>100</v>
      </c>
      <c r="AA542" s="60">
        <v>1</v>
      </c>
      <c r="AB542" s="62" t="s">
        <v>2115</v>
      </c>
      <c r="AC542" s="62">
        <v>44957</v>
      </c>
      <c r="AD542" s="60">
        <v>1</v>
      </c>
      <c r="AE542" s="23" t="s">
        <v>2196</v>
      </c>
      <c r="AF542" s="62">
        <v>44957</v>
      </c>
      <c r="AG542" s="60" t="s">
        <v>79</v>
      </c>
      <c r="AH542" s="60">
        <v>1</v>
      </c>
      <c r="AI542" s="52">
        <f t="shared" si="793"/>
        <v>0</v>
      </c>
      <c r="AJ542" s="52"/>
      <c r="AK542" s="52"/>
      <c r="AL542" s="239" t="str">
        <f t="shared" si="812"/>
        <v/>
      </c>
      <c r="AM542" s="239" t="str">
        <f t="shared" si="813"/>
        <v/>
      </c>
      <c r="AN542" s="239" t="str">
        <f t="shared" si="814"/>
        <v/>
      </c>
      <c r="AO542" s="239" t="str">
        <f t="shared" si="815"/>
        <v/>
      </c>
      <c r="AP542" s="239" t="str">
        <f t="shared" si="816"/>
        <v/>
      </c>
      <c r="AQ542" s="239" t="str">
        <f t="shared" si="817"/>
        <v/>
      </c>
      <c r="AR542" s="239" t="str">
        <f t="shared" si="818"/>
        <v/>
      </c>
      <c r="AS542" s="239" t="str">
        <f t="shared" si="819"/>
        <v/>
      </c>
      <c r="AT542" s="239" t="str">
        <f t="shared" si="820"/>
        <v/>
      </c>
      <c r="AU542" s="239" t="str">
        <f t="shared" si="794"/>
        <v/>
      </c>
      <c r="AV542" s="239" t="str">
        <f t="shared" si="795"/>
        <v/>
      </c>
      <c r="AW542" s="239" t="str">
        <f t="shared" si="796"/>
        <v/>
      </c>
      <c r="AX542" s="239" t="str">
        <f t="shared" si="797"/>
        <v/>
      </c>
      <c r="AY542" s="239" t="str">
        <f t="shared" si="798"/>
        <v/>
      </c>
      <c r="AZ542" s="239" t="str">
        <f t="shared" si="799"/>
        <v/>
      </c>
      <c r="BA542" s="239" t="str">
        <f t="shared" si="800"/>
        <v/>
      </c>
      <c r="BB542" s="239" t="str">
        <f t="shared" si="801"/>
        <v/>
      </c>
      <c r="BC542" s="239" t="str">
        <f t="shared" si="802"/>
        <v/>
      </c>
      <c r="BD542" s="239" t="str">
        <f t="shared" si="803"/>
        <v/>
      </c>
      <c r="BE542" s="239" t="str">
        <f t="shared" si="804"/>
        <v/>
      </c>
      <c r="BF542" s="239">
        <f t="shared" si="805"/>
        <v>1</v>
      </c>
      <c r="BG542" s="239" t="str">
        <f t="shared" si="806"/>
        <v/>
      </c>
      <c r="BH542" s="239" t="str">
        <f t="shared" si="807"/>
        <v/>
      </c>
      <c r="BI542" s="239" t="str">
        <f t="shared" si="808"/>
        <v/>
      </c>
      <c r="BJ542" s="239" t="str">
        <f t="shared" si="809"/>
        <v/>
      </c>
      <c r="BK542" s="239" t="str">
        <f t="shared" si="810"/>
        <v/>
      </c>
      <c r="BL542" s="239" t="str">
        <f t="shared" si="811"/>
        <v/>
      </c>
      <c r="BN542" s="239" t="str">
        <f t="shared" si="821"/>
        <v/>
      </c>
      <c r="BO542" s="239" t="str">
        <f t="shared" si="822"/>
        <v/>
      </c>
      <c r="BP542" s="239" t="str">
        <f t="shared" si="823"/>
        <v/>
      </c>
      <c r="BQ542" s="239" t="str">
        <f t="shared" si="824"/>
        <v/>
      </c>
      <c r="BR542" s="239" t="str">
        <f t="shared" si="825"/>
        <v/>
      </c>
      <c r="BS542" s="239" t="str">
        <f t="shared" si="826"/>
        <v/>
      </c>
      <c r="BT542" s="239" t="str">
        <f t="shared" si="827"/>
        <v/>
      </c>
      <c r="BU542" s="239" t="str">
        <f t="shared" si="828"/>
        <v/>
      </c>
      <c r="BV542" s="239" t="str">
        <f t="shared" si="829"/>
        <v/>
      </c>
      <c r="BW542" s="239" t="str">
        <f t="shared" si="830"/>
        <v/>
      </c>
      <c r="BX542" s="239" t="str">
        <f t="shared" si="831"/>
        <v/>
      </c>
      <c r="BY542" s="239" t="str">
        <f t="shared" si="832"/>
        <v/>
      </c>
      <c r="BZ542" s="239" t="str">
        <f t="shared" si="833"/>
        <v/>
      </c>
      <c r="CA542" s="239" t="str">
        <f t="shared" si="834"/>
        <v/>
      </c>
      <c r="CB542" s="239" t="str">
        <f t="shared" si="835"/>
        <v/>
      </c>
      <c r="CC542" s="239" t="str">
        <f t="shared" si="836"/>
        <v/>
      </c>
      <c r="CD542" s="239" t="str">
        <f t="shared" si="837"/>
        <v/>
      </c>
      <c r="CE542" s="239" t="str">
        <f t="shared" si="838"/>
        <v/>
      </c>
      <c r="CF542" s="239" t="str">
        <f t="shared" si="839"/>
        <v/>
      </c>
      <c r="CG542" s="239" t="str">
        <f t="shared" si="840"/>
        <v/>
      </c>
      <c r="CH542" s="239">
        <f t="shared" si="841"/>
        <v>1</v>
      </c>
      <c r="CI542" s="239" t="str">
        <f t="shared" si="842"/>
        <v/>
      </c>
      <c r="CJ542" s="239" t="str">
        <f t="shared" si="843"/>
        <v/>
      </c>
      <c r="CK542" s="239" t="str">
        <f t="shared" si="844"/>
        <v/>
      </c>
      <c r="CL542" s="239" t="str">
        <f t="shared" si="845"/>
        <v/>
      </c>
      <c r="CM542" s="239" t="str">
        <f t="shared" si="846"/>
        <v/>
      </c>
      <c r="CN542" s="239" t="str">
        <f t="shared" si="847"/>
        <v/>
      </c>
      <c r="CP542" s="239" t="str">
        <f t="shared" si="848"/>
        <v/>
      </c>
      <c r="CQ542" s="239" t="str">
        <f t="shared" si="849"/>
        <v/>
      </c>
      <c r="CR542" s="239" t="str">
        <f t="shared" si="850"/>
        <v/>
      </c>
      <c r="CS542" s="239" t="str">
        <f t="shared" si="851"/>
        <v/>
      </c>
      <c r="CT542" s="239" t="str">
        <f t="shared" si="852"/>
        <v/>
      </c>
      <c r="CU542" s="239" t="str">
        <f t="shared" si="853"/>
        <v/>
      </c>
      <c r="CV542" s="239" t="str">
        <f t="shared" si="854"/>
        <v/>
      </c>
      <c r="CW542" s="239" t="str">
        <f t="shared" si="855"/>
        <v/>
      </c>
      <c r="CX542" s="239" t="str">
        <f t="shared" si="856"/>
        <v/>
      </c>
      <c r="CY542" s="239" t="str">
        <f t="shared" si="857"/>
        <v/>
      </c>
      <c r="CZ542" s="239" t="str">
        <f t="shared" si="858"/>
        <v/>
      </c>
      <c r="DA542" s="239" t="str">
        <f t="shared" si="859"/>
        <v/>
      </c>
      <c r="DB542" s="239" t="str">
        <f t="shared" si="860"/>
        <v/>
      </c>
      <c r="DC542" s="239" t="str">
        <f t="shared" si="861"/>
        <v/>
      </c>
      <c r="DD542" s="239" t="str">
        <f t="shared" si="862"/>
        <v/>
      </c>
      <c r="DE542" s="239" t="str">
        <f t="shared" si="863"/>
        <v/>
      </c>
      <c r="DF542" s="239" t="str">
        <f t="shared" si="864"/>
        <v/>
      </c>
      <c r="DG542" s="239" t="str">
        <f t="shared" si="865"/>
        <v/>
      </c>
      <c r="DH542" s="239" t="str">
        <f t="shared" si="866"/>
        <v/>
      </c>
      <c r="DI542" s="239" t="str">
        <f t="shared" si="867"/>
        <v/>
      </c>
      <c r="DJ542" s="239" t="str">
        <f t="shared" si="868"/>
        <v>1er trimestre</v>
      </c>
      <c r="DK542" s="239" t="str">
        <f t="shared" si="869"/>
        <v/>
      </c>
      <c r="DL542" s="239" t="str">
        <f t="shared" si="870"/>
        <v/>
      </c>
      <c r="DM542" s="239" t="str">
        <f t="shared" si="871"/>
        <v/>
      </c>
      <c r="DN542" s="239" t="str">
        <f t="shared" si="872"/>
        <v/>
      </c>
      <c r="DO542" s="239" t="str">
        <f t="shared" si="873"/>
        <v/>
      </c>
      <c r="DP542" s="239" t="str">
        <f t="shared" si="874"/>
        <v/>
      </c>
    </row>
    <row r="543" spans="1:120" ht="35.25" hidden="1" customHeight="1" x14ac:dyDescent="0.25">
      <c r="A543" s="53" t="s">
        <v>4509</v>
      </c>
      <c r="B543" s="53">
        <v>141</v>
      </c>
      <c r="C543" s="53" t="s">
        <v>59</v>
      </c>
      <c r="D543" s="53" t="s">
        <v>2077</v>
      </c>
      <c r="E543" s="53">
        <v>1</v>
      </c>
      <c r="F543" s="53" t="s">
        <v>2207</v>
      </c>
      <c r="G543" s="53" t="str">
        <f t="shared" si="876"/>
        <v>141-6</v>
      </c>
      <c r="H543" s="53" t="s">
        <v>94</v>
      </c>
      <c r="I543" s="53" t="s">
        <v>196</v>
      </c>
      <c r="J543" s="53" t="s">
        <v>80</v>
      </c>
      <c r="K543" s="53" t="s">
        <v>80</v>
      </c>
      <c r="L543" s="53" t="s">
        <v>80</v>
      </c>
      <c r="M543" s="53" t="s">
        <v>80</v>
      </c>
      <c r="N543" s="53" t="s">
        <v>80</v>
      </c>
      <c r="O543" s="53" t="s">
        <v>80</v>
      </c>
      <c r="P543" s="53" t="s">
        <v>2208</v>
      </c>
      <c r="Q543" s="52">
        <v>0.2</v>
      </c>
      <c r="R543" s="52">
        <f>+Q543*Q541</f>
        <v>1.6E-2</v>
      </c>
      <c r="S543" s="53">
        <v>1</v>
      </c>
      <c r="T543" s="53" t="s">
        <v>84</v>
      </c>
      <c r="U543" s="53" t="s">
        <v>2119</v>
      </c>
      <c r="V543" s="23">
        <v>44973</v>
      </c>
      <c r="W543" s="23">
        <v>44988</v>
      </c>
      <c r="X543" s="53" t="s">
        <v>2203</v>
      </c>
      <c r="Y543" s="49" t="s">
        <v>97</v>
      </c>
      <c r="Z543" s="59" t="s">
        <v>100</v>
      </c>
      <c r="AA543" s="60">
        <v>1</v>
      </c>
      <c r="AB543" s="62" t="s">
        <v>2121</v>
      </c>
      <c r="AC543" s="62">
        <v>44978</v>
      </c>
      <c r="AD543" s="60">
        <v>1</v>
      </c>
      <c r="AE543" s="23" t="s">
        <v>2200</v>
      </c>
      <c r="AF543" s="62">
        <v>44978</v>
      </c>
      <c r="AG543" s="60" t="s">
        <v>79</v>
      </c>
      <c r="AH543" s="60">
        <v>1</v>
      </c>
      <c r="AI543" s="52">
        <f t="shared" si="793"/>
        <v>1.6E-2</v>
      </c>
      <c r="AJ543" s="52">
        <f t="shared" ref="AJ543:AJ545" si="879">+AI543/R543</f>
        <v>1</v>
      </c>
      <c r="AK543" s="52"/>
      <c r="AL543" s="239" t="str">
        <f t="shared" si="812"/>
        <v/>
      </c>
      <c r="AM543" s="239" t="str">
        <f t="shared" si="813"/>
        <v/>
      </c>
      <c r="AN543" s="239" t="str">
        <f t="shared" si="814"/>
        <v/>
      </c>
      <c r="AO543" s="239" t="str">
        <f t="shared" si="815"/>
        <v/>
      </c>
      <c r="AP543" s="239" t="str">
        <f t="shared" si="816"/>
        <v/>
      </c>
      <c r="AQ543" s="239" t="str">
        <f t="shared" si="817"/>
        <v/>
      </c>
      <c r="AR543" s="239" t="str">
        <f t="shared" si="818"/>
        <v/>
      </c>
      <c r="AS543" s="239" t="str">
        <f t="shared" si="819"/>
        <v/>
      </c>
      <c r="AT543" s="239" t="str">
        <f t="shared" si="820"/>
        <v/>
      </c>
      <c r="AU543" s="239" t="str">
        <f t="shared" si="794"/>
        <v/>
      </c>
      <c r="AV543" s="239" t="str">
        <f t="shared" si="795"/>
        <v/>
      </c>
      <c r="AW543" s="239" t="str">
        <f t="shared" si="796"/>
        <v/>
      </c>
      <c r="AX543" s="239" t="str">
        <f t="shared" si="797"/>
        <v/>
      </c>
      <c r="AY543" s="239" t="str">
        <f t="shared" si="798"/>
        <v/>
      </c>
      <c r="AZ543" s="239" t="str">
        <f t="shared" si="799"/>
        <v/>
      </c>
      <c r="BA543" s="239" t="str">
        <f t="shared" si="800"/>
        <v/>
      </c>
      <c r="BB543" s="239" t="str">
        <f t="shared" si="801"/>
        <v/>
      </c>
      <c r="BC543" s="239" t="str">
        <f t="shared" si="802"/>
        <v/>
      </c>
      <c r="BD543" s="239" t="str">
        <f t="shared" si="803"/>
        <v/>
      </c>
      <c r="BE543" s="239" t="str">
        <f t="shared" si="804"/>
        <v/>
      </c>
      <c r="BF543" s="239">
        <f t="shared" si="805"/>
        <v>1</v>
      </c>
      <c r="BG543" s="239" t="str">
        <f t="shared" si="806"/>
        <v/>
      </c>
      <c r="BH543" s="239" t="str">
        <f t="shared" si="807"/>
        <v/>
      </c>
      <c r="BI543" s="239" t="str">
        <f t="shared" si="808"/>
        <v/>
      </c>
      <c r="BJ543" s="239" t="str">
        <f t="shared" si="809"/>
        <v/>
      </c>
      <c r="BK543" s="239" t="str">
        <f t="shared" si="810"/>
        <v/>
      </c>
      <c r="BL543" s="239" t="str">
        <f t="shared" si="811"/>
        <v/>
      </c>
      <c r="BN543" s="239" t="str">
        <f t="shared" si="821"/>
        <v/>
      </c>
      <c r="BO543" s="239" t="str">
        <f t="shared" si="822"/>
        <v/>
      </c>
      <c r="BP543" s="239" t="str">
        <f t="shared" si="823"/>
        <v/>
      </c>
      <c r="BQ543" s="239" t="str">
        <f t="shared" si="824"/>
        <v/>
      </c>
      <c r="BR543" s="239" t="str">
        <f t="shared" si="825"/>
        <v/>
      </c>
      <c r="BS543" s="239" t="str">
        <f t="shared" si="826"/>
        <v/>
      </c>
      <c r="BT543" s="239" t="str">
        <f t="shared" si="827"/>
        <v/>
      </c>
      <c r="BU543" s="239" t="str">
        <f t="shared" si="828"/>
        <v/>
      </c>
      <c r="BV543" s="239" t="str">
        <f t="shared" si="829"/>
        <v/>
      </c>
      <c r="BW543" s="239" t="str">
        <f t="shared" si="830"/>
        <v/>
      </c>
      <c r="BX543" s="239" t="str">
        <f t="shared" si="831"/>
        <v/>
      </c>
      <c r="BY543" s="239" t="str">
        <f t="shared" si="832"/>
        <v/>
      </c>
      <c r="BZ543" s="239" t="str">
        <f t="shared" si="833"/>
        <v/>
      </c>
      <c r="CA543" s="239" t="str">
        <f t="shared" si="834"/>
        <v/>
      </c>
      <c r="CB543" s="239" t="str">
        <f t="shared" si="835"/>
        <v/>
      </c>
      <c r="CC543" s="239" t="str">
        <f t="shared" si="836"/>
        <v/>
      </c>
      <c r="CD543" s="239" t="str">
        <f t="shared" si="837"/>
        <v/>
      </c>
      <c r="CE543" s="239" t="str">
        <f t="shared" si="838"/>
        <v/>
      </c>
      <c r="CF543" s="239" t="str">
        <f t="shared" si="839"/>
        <v/>
      </c>
      <c r="CG543" s="239" t="str">
        <f t="shared" si="840"/>
        <v/>
      </c>
      <c r="CH543" s="239">
        <f t="shared" si="841"/>
        <v>1</v>
      </c>
      <c r="CI543" s="239" t="str">
        <f t="shared" si="842"/>
        <v/>
      </c>
      <c r="CJ543" s="239" t="str">
        <f t="shared" si="843"/>
        <v/>
      </c>
      <c r="CK543" s="239" t="str">
        <f t="shared" si="844"/>
        <v/>
      </c>
      <c r="CL543" s="239" t="str">
        <f t="shared" si="845"/>
        <v/>
      </c>
      <c r="CM543" s="239" t="str">
        <f t="shared" si="846"/>
        <v/>
      </c>
      <c r="CN543" s="239" t="str">
        <f t="shared" si="847"/>
        <v/>
      </c>
      <c r="CP543" s="239" t="str">
        <f t="shared" si="848"/>
        <v/>
      </c>
      <c r="CQ543" s="239" t="str">
        <f t="shared" si="849"/>
        <v/>
      </c>
      <c r="CR543" s="239" t="str">
        <f t="shared" si="850"/>
        <v/>
      </c>
      <c r="CS543" s="239" t="str">
        <f t="shared" si="851"/>
        <v/>
      </c>
      <c r="CT543" s="239" t="str">
        <f t="shared" si="852"/>
        <v/>
      </c>
      <c r="CU543" s="239" t="str">
        <f t="shared" si="853"/>
        <v/>
      </c>
      <c r="CV543" s="239" t="str">
        <f t="shared" si="854"/>
        <v/>
      </c>
      <c r="CW543" s="239" t="str">
        <f t="shared" si="855"/>
        <v/>
      </c>
      <c r="CX543" s="239" t="str">
        <f t="shared" si="856"/>
        <v/>
      </c>
      <c r="CY543" s="239" t="str">
        <f t="shared" si="857"/>
        <v/>
      </c>
      <c r="CZ543" s="239" t="str">
        <f t="shared" si="858"/>
        <v/>
      </c>
      <c r="DA543" s="239" t="str">
        <f t="shared" si="859"/>
        <v/>
      </c>
      <c r="DB543" s="239" t="str">
        <f t="shared" si="860"/>
        <v/>
      </c>
      <c r="DC543" s="239" t="str">
        <f t="shared" si="861"/>
        <v/>
      </c>
      <c r="DD543" s="239" t="str">
        <f t="shared" si="862"/>
        <v/>
      </c>
      <c r="DE543" s="239" t="str">
        <f t="shared" si="863"/>
        <v/>
      </c>
      <c r="DF543" s="239" t="str">
        <f t="shared" si="864"/>
        <v/>
      </c>
      <c r="DG543" s="239" t="str">
        <f t="shared" si="865"/>
        <v/>
      </c>
      <c r="DH543" s="239" t="str">
        <f t="shared" si="866"/>
        <v/>
      </c>
      <c r="DI543" s="239" t="str">
        <f t="shared" si="867"/>
        <v/>
      </c>
      <c r="DJ543" s="239" t="str">
        <f t="shared" si="868"/>
        <v>1er trimestre</v>
      </c>
      <c r="DK543" s="239" t="str">
        <f t="shared" si="869"/>
        <v/>
      </c>
      <c r="DL543" s="239" t="str">
        <f t="shared" si="870"/>
        <v/>
      </c>
      <c r="DM543" s="239" t="str">
        <f t="shared" si="871"/>
        <v/>
      </c>
      <c r="DN543" s="239" t="str">
        <f t="shared" si="872"/>
        <v/>
      </c>
      <c r="DO543" s="239" t="str">
        <f t="shared" si="873"/>
        <v/>
      </c>
      <c r="DP543" s="239" t="str">
        <f t="shared" si="874"/>
        <v/>
      </c>
    </row>
    <row r="544" spans="1:120" ht="35.25" hidden="1" customHeight="1" x14ac:dyDescent="0.25">
      <c r="A544" s="53" t="s">
        <v>4509</v>
      </c>
      <c r="B544" s="53">
        <v>141</v>
      </c>
      <c r="C544" s="53" t="s">
        <v>59</v>
      </c>
      <c r="D544" s="53" t="s">
        <v>2077</v>
      </c>
      <c r="E544" s="87">
        <v>1</v>
      </c>
      <c r="F544" s="53" t="s">
        <v>2209</v>
      </c>
      <c r="G544" s="53" t="str">
        <f t="shared" si="876"/>
        <v>141-6</v>
      </c>
      <c r="H544" s="53" t="s">
        <v>94</v>
      </c>
      <c r="I544" s="53" t="s">
        <v>196</v>
      </c>
      <c r="J544" s="53" t="s">
        <v>80</v>
      </c>
      <c r="K544" s="53" t="s">
        <v>80</v>
      </c>
      <c r="L544" s="53" t="s">
        <v>80</v>
      </c>
      <c r="M544" s="53" t="s">
        <v>80</v>
      </c>
      <c r="N544" s="53" t="s">
        <v>80</v>
      </c>
      <c r="O544" s="53" t="s">
        <v>80</v>
      </c>
      <c r="P544" s="53" t="s">
        <v>2193</v>
      </c>
      <c r="Q544" s="52">
        <v>0.4</v>
      </c>
      <c r="R544" s="52">
        <f>+Q544*Q541</f>
        <v>3.2000000000000001E-2</v>
      </c>
      <c r="S544" s="53">
        <v>100</v>
      </c>
      <c r="T544" s="53" t="s">
        <v>301</v>
      </c>
      <c r="U544" s="53" t="s">
        <v>2194</v>
      </c>
      <c r="V544" s="23">
        <v>44991</v>
      </c>
      <c r="W544" s="97">
        <v>45275</v>
      </c>
      <c r="X544" s="3" t="s">
        <v>2082</v>
      </c>
      <c r="Y544" s="49" t="s">
        <v>87</v>
      </c>
      <c r="Z544" s="59" t="s">
        <v>100</v>
      </c>
      <c r="AA544" s="60">
        <v>1</v>
      </c>
      <c r="AB544" s="23" t="s">
        <v>2195</v>
      </c>
      <c r="AC544" s="23">
        <v>45275</v>
      </c>
      <c r="AD544" s="52">
        <v>1</v>
      </c>
      <c r="AE544" s="23" t="s">
        <v>2210</v>
      </c>
      <c r="AF544" s="23">
        <v>45275</v>
      </c>
      <c r="AG544" s="52" t="s">
        <v>79</v>
      </c>
      <c r="AH544" s="52">
        <v>1</v>
      </c>
      <c r="AI544" s="52">
        <f t="shared" si="793"/>
        <v>3.2000000000000001E-2</v>
      </c>
      <c r="AJ544" s="52">
        <f t="shared" si="879"/>
        <v>1</v>
      </c>
      <c r="AK544" s="52"/>
      <c r="AL544" s="239" t="str">
        <f t="shared" si="812"/>
        <v/>
      </c>
      <c r="AM544" s="239" t="str">
        <f t="shared" si="813"/>
        <v/>
      </c>
      <c r="AN544" s="239" t="str">
        <f t="shared" si="814"/>
        <v/>
      </c>
      <c r="AO544" s="239" t="str">
        <f t="shared" si="815"/>
        <v/>
      </c>
      <c r="AP544" s="239" t="str">
        <f t="shared" si="816"/>
        <v/>
      </c>
      <c r="AQ544" s="239" t="str">
        <f t="shared" si="817"/>
        <v/>
      </c>
      <c r="AR544" s="239" t="str">
        <f t="shared" si="818"/>
        <v/>
      </c>
      <c r="AS544" s="239" t="str">
        <f t="shared" si="819"/>
        <v/>
      </c>
      <c r="AT544" s="239" t="str">
        <f t="shared" si="820"/>
        <v/>
      </c>
      <c r="AU544" s="239" t="str">
        <f t="shared" si="794"/>
        <v/>
      </c>
      <c r="AV544" s="239" t="str">
        <f t="shared" si="795"/>
        <v/>
      </c>
      <c r="AW544" s="239" t="str">
        <f t="shared" si="796"/>
        <v/>
      </c>
      <c r="AX544" s="239" t="str">
        <f t="shared" si="797"/>
        <v/>
      </c>
      <c r="AY544" s="239" t="str">
        <f t="shared" si="798"/>
        <v/>
      </c>
      <c r="AZ544" s="239" t="str">
        <f t="shared" si="799"/>
        <v/>
      </c>
      <c r="BA544" s="239" t="str">
        <f t="shared" si="800"/>
        <v/>
      </c>
      <c r="BB544" s="239" t="str">
        <f t="shared" si="801"/>
        <v/>
      </c>
      <c r="BC544" s="239" t="str">
        <f t="shared" si="802"/>
        <v/>
      </c>
      <c r="BD544" s="239" t="str">
        <f t="shared" si="803"/>
        <v/>
      </c>
      <c r="BE544" s="239" t="str">
        <f t="shared" si="804"/>
        <v/>
      </c>
      <c r="BF544" s="239" t="str">
        <f t="shared" si="805"/>
        <v/>
      </c>
      <c r="BG544" s="239" t="str">
        <f t="shared" si="806"/>
        <v/>
      </c>
      <c r="BH544" s="239" t="str">
        <f t="shared" si="807"/>
        <v/>
      </c>
      <c r="BI544" s="239" t="str">
        <f t="shared" si="808"/>
        <v/>
      </c>
      <c r="BJ544" s="239" t="str">
        <f t="shared" si="809"/>
        <v/>
      </c>
      <c r="BK544" s="239" t="str">
        <f t="shared" si="810"/>
        <v/>
      </c>
      <c r="BL544" s="239" t="str">
        <f t="shared" si="811"/>
        <v/>
      </c>
      <c r="BN544" s="239" t="str">
        <f t="shared" si="821"/>
        <v/>
      </c>
      <c r="BO544" s="239" t="str">
        <f t="shared" si="822"/>
        <v/>
      </c>
      <c r="BP544" s="239" t="str">
        <f t="shared" si="823"/>
        <v/>
      </c>
      <c r="BQ544" s="239" t="str">
        <f t="shared" si="824"/>
        <v/>
      </c>
      <c r="BR544" s="239" t="str">
        <f t="shared" si="825"/>
        <v/>
      </c>
      <c r="BS544" s="239" t="str">
        <f t="shared" si="826"/>
        <v/>
      </c>
      <c r="BT544" s="239" t="str">
        <f t="shared" si="827"/>
        <v/>
      </c>
      <c r="BU544" s="239" t="str">
        <f t="shared" si="828"/>
        <v/>
      </c>
      <c r="BV544" s="239" t="str">
        <f t="shared" si="829"/>
        <v/>
      </c>
      <c r="BW544" s="239" t="str">
        <f t="shared" si="830"/>
        <v/>
      </c>
      <c r="BX544" s="239" t="str">
        <f t="shared" si="831"/>
        <v/>
      </c>
      <c r="BY544" s="239" t="str">
        <f t="shared" si="832"/>
        <v/>
      </c>
      <c r="BZ544" s="239" t="str">
        <f t="shared" si="833"/>
        <v/>
      </c>
      <c r="CA544" s="239" t="str">
        <f t="shared" si="834"/>
        <v/>
      </c>
      <c r="CB544" s="239" t="str">
        <f t="shared" si="835"/>
        <v/>
      </c>
      <c r="CC544" s="239" t="str">
        <f t="shared" si="836"/>
        <v/>
      </c>
      <c r="CD544" s="239" t="str">
        <f t="shared" si="837"/>
        <v/>
      </c>
      <c r="CE544" s="239" t="str">
        <f t="shared" si="838"/>
        <v/>
      </c>
      <c r="CF544" s="239" t="str">
        <f t="shared" si="839"/>
        <v/>
      </c>
      <c r="CG544" s="239" t="str">
        <f t="shared" si="840"/>
        <v/>
      </c>
      <c r="CH544" s="239" t="str">
        <f t="shared" si="841"/>
        <v/>
      </c>
      <c r="CI544" s="239" t="str">
        <f t="shared" si="842"/>
        <v/>
      </c>
      <c r="CJ544" s="239" t="str">
        <f t="shared" si="843"/>
        <v/>
      </c>
      <c r="CK544" s="239" t="str">
        <f t="shared" si="844"/>
        <v/>
      </c>
      <c r="CL544" s="239" t="str">
        <f t="shared" si="845"/>
        <v/>
      </c>
      <c r="CM544" s="239" t="str">
        <f t="shared" si="846"/>
        <v/>
      </c>
      <c r="CN544" s="239" t="str">
        <f t="shared" si="847"/>
        <v/>
      </c>
      <c r="CP544" s="239" t="str">
        <f t="shared" si="848"/>
        <v/>
      </c>
      <c r="CQ544" s="239" t="str">
        <f t="shared" si="849"/>
        <v/>
      </c>
      <c r="CR544" s="239" t="str">
        <f t="shared" si="850"/>
        <v/>
      </c>
      <c r="CS544" s="239" t="str">
        <f t="shared" si="851"/>
        <v/>
      </c>
      <c r="CT544" s="239" t="str">
        <f t="shared" si="852"/>
        <v/>
      </c>
      <c r="CU544" s="239" t="str">
        <f t="shared" si="853"/>
        <v/>
      </c>
      <c r="CV544" s="239" t="str">
        <f t="shared" si="854"/>
        <v/>
      </c>
      <c r="CW544" s="239" t="str">
        <f t="shared" si="855"/>
        <v/>
      </c>
      <c r="CX544" s="239" t="str">
        <f t="shared" si="856"/>
        <v/>
      </c>
      <c r="CY544" s="239" t="str">
        <f t="shared" si="857"/>
        <v/>
      </c>
      <c r="CZ544" s="239" t="str">
        <f t="shared" si="858"/>
        <v/>
      </c>
      <c r="DA544" s="239" t="str">
        <f t="shared" si="859"/>
        <v/>
      </c>
      <c r="DB544" s="239" t="str">
        <f t="shared" si="860"/>
        <v/>
      </c>
      <c r="DC544" s="239" t="str">
        <f t="shared" si="861"/>
        <v/>
      </c>
      <c r="DD544" s="239" t="str">
        <f t="shared" si="862"/>
        <v/>
      </c>
      <c r="DE544" s="239" t="str">
        <f t="shared" si="863"/>
        <v/>
      </c>
      <c r="DF544" s="239" t="str">
        <f t="shared" si="864"/>
        <v/>
      </c>
      <c r="DG544" s="239" t="str">
        <f t="shared" si="865"/>
        <v/>
      </c>
      <c r="DH544" s="239" t="str">
        <f t="shared" si="866"/>
        <v/>
      </c>
      <c r="DI544" s="239" t="str">
        <f t="shared" si="867"/>
        <v/>
      </c>
      <c r="DJ544" s="239" t="str">
        <f t="shared" si="868"/>
        <v/>
      </c>
      <c r="DK544" s="239" t="str">
        <f t="shared" si="869"/>
        <v/>
      </c>
      <c r="DL544" s="239" t="str">
        <f t="shared" si="870"/>
        <v/>
      </c>
      <c r="DM544" s="239" t="str">
        <f t="shared" si="871"/>
        <v/>
      </c>
      <c r="DN544" s="239" t="str">
        <f t="shared" si="872"/>
        <v/>
      </c>
      <c r="DO544" s="239" t="str">
        <f t="shared" si="873"/>
        <v/>
      </c>
      <c r="DP544" s="239" t="str">
        <f t="shared" si="874"/>
        <v/>
      </c>
    </row>
    <row r="545" spans="1:120" ht="35.25" hidden="1" customHeight="1" x14ac:dyDescent="0.25">
      <c r="A545" s="53" t="s">
        <v>4509</v>
      </c>
      <c r="B545" s="53">
        <v>141</v>
      </c>
      <c r="C545" s="53" t="s">
        <v>59</v>
      </c>
      <c r="D545" s="53" t="s">
        <v>2077</v>
      </c>
      <c r="E545" s="53">
        <v>1</v>
      </c>
      <c r="F545" s="53" t="s">
        <v>2211</v>
      </c>
      <c r="G545" s="53" t="str">
        <f t="shared" si="876"/>
        <v>141-6</v>
      </c>
      <c r="H545" s="53" t="s">
        <v>94</v>
      </c>
      <c r="I545" s="53" t="s">
        <v>196</v>
      </c>
      <c r="J545" s="53" t="s">
        <v>80</v>
      </c>
      <c r="K545" s="53" t="s">
        <v>80</v>
      </c>
      <c r="L545" s="53" t="s">
        <v>80</v>
      </c>
      <c r="M545" s="53" t="s">
        <v>80</v>
      </c>
      <c r="N545" s="53" t="s">
        <v>80</v>
      </c>
      <c r="O545" s="53" t="s">
        <v>80</v>
      </c>
      <c r="P545" s="53" t="s">
        <v>2212</v>
      </c>
      <c r="Q545" s="52">
        <v>0.4</v>
      </c>
      <c r="R545" s="52">
        <f>+Q545*Q541</f>
        <v>3.2000000000000001E-2</v>
      </c>
      <c r="S545" s="53">
        <v>1</v>
      </c>
      <c r="T545" s="53" t="s">
        <v>84</v>
      </c>
      <c r="U545" s="53" t="s">
        <v>2178</v>
      </c>
      <c r="V545" s="23">
        <v>45173</v>
      </c>
      <c r="W545" s="23">
        <v>45275</v>
      </c>
      <c r="X545" s="53" t="s">
        <v>2082</v>
      </c>
      <c r="Y545" s="49" t="s">
        <v>87</v>
      </c>
      <c r="Z545" s="59" t="s">
        <v>100</v>
      </c>
      <c r="AA545" s="60">
        <v>1</v>
      </c>
      <c r="AB545" s="23" t="s">
        <v>2213</v>
      </c>
      <c r="AC545" s="23">
        <v>45275</v>
      </c>
      <c r="AD545" s="52">
        <v>1</v>
      </c>
      <c r="AE545" s="23" t="s">
        <v>2214</v>
      </c>
      <c r="AF545" s="23">
        <v>45275</v>
      </c>
      <c r="AG545" s="52" t="s">
        <v>79</v>
      </c>
      <c r="AH545" s="52">
        <v>1</v>
      </c>
      <c r="AI545" s="52">
        <f t="shared" si="793"/>
        <v>3.2000000000000001E-2</v>
      </c>
      <c r="AJ545" s="52">
        <f t="shared" si="879"/>
        <v>1</v>
      </c>
      <c r="AK545" s="52"/>
      <c r="AL545" s="239" t="str">
        <f t="shared" si="812"/>
        <v/>
      </c>
      <c r="AM545" s="239" t="str">
        <f t="shared" si="813"/>
        <v/>
      </c>
      <c r="AN545" s="239" t="str">
        <f t="shared" si="814"/>
        <v/>
      </c>
      <c r="AO545" s="239" t="str">
        <f t="shared" si="815"/>
        <v/>
      </c>
      <c r="AP545" s="239" t="str">
        <f t="shared" si="816"/>
        <v/>
      </c>
      <c r="AQ545" s="239" t="str">
        <f t="shared" si="817"/>
        <v/>
      </c>
      <c r="AR545" s="239" t="str">
        <f t="shared" si="818"/>
        <v/>
      </c>
      <c r="AS545" s="239" t="str">
        <f t="shared" si="819"/>
        <v/>
      </c>
      <c r="AT545" s="239" t="str">
        <f t="shared" si="820"/>
        <v/>
      </c>
      <c r="AU545" s="239" t="str">
        <f t="shared" si="794"/>
        <v/>
      </c>
      <c r="AV545" s="239" t="str">
        <f t="shared" si="795"/>
        <v/>
      </c>
      <c r="AW545" s="239" t="str">
        <f t="shared" si="796"/>
        <v/>
      </c>
      <c r="AX545" s="239" t="str">
        <f t="shared" si="797"/>
        <v/>
      </c>
      <c r="AY545" s="239" t="str">
        <f t="shared" si="798"/>
        <v/>
      </c>
      <c r="AZ545" s="239" t="str">
        <f t="shared" si="799"/>
        <v/>
      </c>
      <c r="BA545" s="239" t="str">
        <f t="shared" si="800"/>
        <v/>
      </c>
      <c r="BB545" s="239" t="str">
        <f t="shared" si="801"/>
        <v/>
      </c>
      <c r="BC545" s="239" t="str">
        <f t="shared" si="802"/>
        <v/>
      </c>
      <c r="BD545" s="239" t="str">
        <f t="shared" si="803"/>
        <v/>
      </c>
      <c r="BE545" s="239" t="str">
        <f t="shared" si="804"/>
        <v/>
      </c>
      <c r="BF545" s="239" t="str">
        <f t="shared" si="805"/>
        <v/>
      </c>
      <c r="BG545" s="239" t="str">
        <f t="shared" si="806"/>
        <v/>
      </c>
      <c r="BH545" s="239" t="str">
        <f t="shared" si="807"/>
        <v/>
      </c>
      <c r="BI545" s="239" t="str">
        <f t="shared" si="808"/>
        <v/>
      </c>
      <c r="BJ545" s="239" t="str">
        <f t="shared" si="809"/>
        <v/>
      </c>
      <c r="BK545" s="239" t="str">
        <f t="shared" si="810"/>
        <v/>
      </c>
      <c r="BL545" s="239" t="str">
        <f t="shared" si="811"/>
        <v/>
      </c>
      <c r="BN545" s="239" t="str">
        <f t="shared" si="821"/>
        <v/>
      </c>
      <c r="BO545" s="239" t="str">
        <f t="shared" si="822"/>
        <v/>
      </c>
      <c r="BP545" s="239" t="str">
        <f t="shared" si="823"/>
        <v/>
      </c>
      <c r="BQ545" s="239" t="str">
        <f t="shared" si="824"/>
        <v/>
      </c>
      <c r="BR545" s="239" t="str">
        <f t="shared" si="825"/>
        <v/>
      </c>
      <c r="BS545" s="239" t="str">
        <f t="shared" si="826"/>
        <v/>
      </c>
      <c r="BT545" s="239" t="str">
        <f t="shared" si="827"/>
        <v/>
      </c>
      <c r="BU545" s="239" t="str">
        <f t="shared" si="828"/>
        <v/>
      </c>
      <c r="BV545" s="239" t="str">
        <f t="shared" si="829"/>
        <v/>
      </c>
      <c r="BW545" s="239" t="str">
        <f t="shared" si="830"/>
        <v/>
      </c>
      <c r="BX545" s="239" t="str">
        <f t="shared" si="831"/>
        <v/>
      </c>
      <c r="BY545" s="239" t="str">
        <f t="shared" si="832"/>
        <v/>
      </c>
      <c r="BZ545" s="239" t="str">
        <f t="shared" si="833"/>
        <v/>
      </c>
      <c r="CA545" s="239" t="str">
        <f t="shared" si="834"/>
        <v/>
      </c>
      <c r="CB545" s="239" t="str">
        <f t="shared" si="835"/>
        <v/>
      </c>
      <c r="CC545" s="239" t="str">
        <f t="shared" si="836"/>
        <v/>
      </c>
      <c r="CD545" s="239" t="str">
        <f t="shared" si="837"/>
        <v/>
      </c>
      <c r="CE545" s="239" t="str">
        <f t="shared" si="838"/>
        <v/>
      </c>
      <c r="CF545" s="239" t="str">
        <f t="shared" si="839"/>
        <v/>
      </c>
      <c r="CG545" s="239" t="str">
        <f t="shared" si="840"/>
        <v/>
      </c>
      <c r="CH545" s="239" t="str">
        <f t="shared" si="841"/>
        <v/>
      </c>
      <c r="CI545" s="239" t="str">
        <f t="shared" si="842"/>
        <v/>
      </c>
      <c r="CJ545" s="239" t="str">
        <f t="shared" si="843"/>
        <v/>
      </c>
      <c r="CK545" s="239" t="str">
        <f t="shared" si="844"/>
        <v/>
      </c>
      <c r="CL545" s="239" t="str">
        <f t="shared" si="845"/>
        <v/>
      </c>
      <c r="CM545" s="239" t="str">
        <f t="shared" si="846"/>
        <v/>
      </c>
      <c r="CN545" s="239" t="str">
        <f t="shared" si="847"/>
        <v/>
      </c>
      <c r="CP545" s="239" t="str">
        <f t="shared" si="848"/>
        <v/>
      </c>
      <c r="CQ545" s="239" t="str">
        <f t="shared" si="849"/>
        <v/>
      </c>
      <c r="CR545" s="239" t="str">
        <f t="shared" si="850"/>
        <v/>
      </c>
      <c r="CS545" s="239" t="str">
        <f t="shared" si="851"/>
        <v/>
      </c>
      <c r="CT545" s="239" t="str">
        <f t="shared" si="852"/>
        <v/>
      </c>
      <c r="CU545" s="239" t="str">
        <f t="shared" si="853"/>
        <v/>
      </c>
      <c r="CV545" s="239" t="str">
        <f t="shared" si="854"/>
        <v/>
      </c>
      <c r="CW545" s="239" t="str">
        <f t="shared" si="855"/>
        <v/>
      </c>
      <c r="CX545" s="239" t="str">
        <f t="shared" si="856"/>
        <v/>
      </c>
      <c r="CY545" s="239" t="str">
        <f t="shared" si="857"/>
        <v/>
      </c>
      <c r="CZ545" s="239" t="str">
        <f t="shared" si="858"/>
        <v/>
      </c>
      <c r="DA545" s="239" t="str">
        <f t="shared" si="859"/>
        <v/>
      </c>
      <c r="DB545" s="239" t="str">
        <f t="shared" si="860"/>
        <v/>
      </c>
      <c r="DC545" s="239" t="str">
        <f t="shared" si="861"/>
        <v/>
      </c>
      <c r="DD545" s="239" t="str">
        <f t="shared" si="862"/>
        <v/>
      </c>
      <c r="DE545" s="239" t="str">
        <f t="shared" si="863"/>
        <v/>
      </c>
      <c r="DF545" s="239" t="str">
        <f t="shared" si="864"/>
        <v/>
      </c>
      <c r="DG545" s="239" t="str">
        <f t="shared" si="865"/>
        <v/>
      </c>
      <c r="DH545" s="239" t="str">
        <f t="shared" si="866"/>
        <v/>
      </c>
      <c r="DI545" s="239" t="str">
        <f t="shared" si="867"/>
        <v/>
      </c>
      <c r="DJ545" s="239" t="str">
        <f t="shared" si="868"/>
        <v/>
      </c>
      <c r="DK545" s="239" t="str">
        <f t="shared" si="869"/>
        <v/>
      </c>
      <c r="DL545" s="239" t="str">
        <f t="shared" si="870"/>
        <v/>
      </c>
      <c r="DM545" s="239" t="str">
        <f t="shared" si="871"/>
        <v/>
      </c>
      <c r="DN545" s="239" t="str">
        <f t="shared" si="872"/>
        <v/>
      </c>
      <c r="DO545" s="239" t="str">
        <f t="shared" si="873"/>
        <v/>
      </c>
      <c r="DP545" s="239" t="str">
        <f t="shared" si="874"/>
        <v/>
      </c>
    </row>
    <row r="546" spans="1:120" ht="35.25" hidden="1" customHeight="1" x14ac:dyDescent="0.25">
      <c r="A546" s="49" t="s">
        <v>4509</v>
      </c>
      <c r="B546" s="49">
        <v>141</v>
      </c>
      <c r="C546" s="49" t="s">
        <v>59</v>
      </c>
      <c r="D546" s="49" t="s">
        <v>2077</v>
      </c>
      <c r="E546" s="49">
        <v>1</v>
      </c>
      <c r="F546" s="49" t="s">
        <v>2215</v>
      </c>
      <c r="G546" s="49" t="str">
        <f t="shared" si="876"/>
        <v>141-7</v>
      </c>
      <c r="H546" s="49" t="s">
        <v>75</v>
      </c>
      <c r="I546" s="49" t="s">
        <v>196</v>
      </c>
      <c r="J546" s="49" t="s">
        <v>513</v>
      </c>
      <c r="K546" s="49" t="s">
        <v>144</v>
      </c>
      <c r="L546" s="49" t="s">
        <v>79</v>
      </c>
      <c r="M546" s="49" t="s">
        <v>583</v>
      </c>
      <c r="N546" s="49" t="s">
        <v>198</v>
      </c>
      <c r="O546" s="49" t="s">
        <v>2105</v>
      </c>
      <c r="P546" s="49" t="s">
        <v>2216</v>
      </c>
      <c r="Q546" s="50">
        <v>0.08</v>
      </c>
      <c r="R546" s="49"/>
      <c r="S546" s="49">
        <v>100</v>
      </c>
      <c r="T546" s="49" t="s">
        <v>301</v>
      </c>
      <c r="U546" s="49" t="s">
        <v>2217</v>
      </c>
      <c r="V546" s="51">
        <v>44942</v>
      </c>
      <c r="W546" s="51">
        <v>45275</v>
      </c>
      <c r="X546" s="49" t="s">
        <v>2218</v>
      </c>
      <c r="Y546" s="49" t="s">
        <v>87</v>
      </c>
      <c r="Z546" s="59" t="s">
        <v>100</v>
      </c>
      <c r="AA546" s="52">
        <v>1</v>
      </c>
      <c r="AB546" s="23" t="s">
        <v>2219</v>
      </c>
      <c r="AC546" s="23">
        <v>45275</v>
      </c>
      <c r="AD546" s="52">
        <v>1</v>
      </c>
      <c r="AE546" s="23" t="s">
        <v>2220</v>
      </c>
      <c r="AF546" s="23">
        <v>45275</v>
      </c>
      <c r="AG546" s="52"/>
      <c r="AH546" s="52" t="s">
        <v>92</v>
      </c>
      <c r="AI546" s="52">
        <f t="shared" si="793"/>
        <v>0.08</v>
      </c>
      <c r="AJ546" s="52"/>
      <c r="AK546" s="52"/>
      <c r="AL546" s="239" t="str">
        <f t="shared" si="812"/>
        <v/>
      </c>
      <c r="AM546" s="239" t="str">
        <f t="shared" si="813"/>
        <v/>
      </c>
      <c r="AN546" s="239" t="str">
        <f t="shared" si="814"/>
        <v/>
      </c>
      <c r="AO546" s="239" t="str">
        <f t="shared" si="815"/>
        <v/>
      </c>
      <c r="AP546" s="239" t="str">
        <f t="shared" si="816"/>
        <v/>
      </c>
      <c r="AQ546" s="239" t="str">
        <f t="shared" si="817"/>
        <v/>
      </c>
      <c r="AR546" s="239" t="str">
        <f t="shared" si="818"/>
        <v/>
      </c>
      <c r="AS546" s="239" t="str">
        <f t="shared" si="819"/>
        <v/>
      </c>
      <c r="AT546" s="239" t="str">
        <f t="shared" si="820"/>
        <v/>
      </c>
      <c r="AU546" s="239" t="str">
        <f t="shared" si="794"/>
        <v/>
      </c>
      <c r="AV546" s="239" t="str">
        <f t="shared" si="795"/>
        <v/>
      </c>
      <c r="AW546" s="239" t="str">
        <f t="shared" si="796"/>
        <v/>
      </c>
      <c r="AX546" s="239" t="str">
        <f t="shared" si="797"/>
        <v/>
      </c>
      <c r="AY546" s="239" t="str">
        <f t="shared" si="798"/>
        <v/>
      </c>
      <c r="AZ546" s="239" t="str">
        <f t="shared" si="799"/>
        <v/>
      </c>
      <c r="BA546" s="239" t="str">
        <f t="shared" si="800"/>
        <v/>
      </c>
      <c r="BB546" s="239" t="str">
        <f t="shared" si="801"/>
        <v/>
      </c>
      <c r="BC546" s="239" t="str">
        <f t="shared" si="802"/>
        <v/>
      </c>
      <c r="BD546" s="239" t="str">
        <f t="shared" si="803"/>
        <v/>
      </c>
      <c r="BE546" s="239" t="str">
        <f t="shared" si="804"/>
        <v/>
      </c>
      <c r="BF546" s="239" t="str">
        <f t="shared" si="805"/>
        <v/>
      </c>
      <c r="BG546" s="239" t="str">
        <f t="shared" si="806"/>
        <v/>
      </c>
      <c r="BH546" s="239" t="str">
        <f t="shared" si="807"/>
        <v/>
      </c>
      <c r="BI546" s="239" t="str">
        <f t="shared" si="808"/>
        <v/>
      </c>
      <c r="BJ546" s="239" t="str">
        <f t="shared" si="809"/>
        <v/>
      </c>
      <c r="BK546" s="239" t="str">
        <f t="shared" si="810"/>
        <v/>
      </c>
      <c r="BL546" s="239" t="str">
        <f t="shared" si="811"/>
        <v/>
      </c>
      <c r="BN546" s="239" t="str">
        <f t="shared" si="821"/>
        <v/>
      </c>
      <c r="BO546" s="239" t="str">
        <f t="shared" si="822"/>
        <v/>
      </c>
      <c r="BP546" s="239" t="str">
        <f t="shared" si="823"/>
        <v/>
      </c>
      <c r="BQ546" s="239" t="str">
        <f t="shared" si="824"/>
        <v/>
      </c>
      <c r="BR546" s="239" t="str">
        <f t="shared" si="825"/>
        <v/>
      </c>
      <c r="BS546" s="239" t="str">
        <f t="shared" si="826"/>
        <v/>
      </c>
      <c r="BT546" s="239" t="str">
        <f t="shared" si="827"/>
        <v/>
      </c>
      <c r="BU546" s="239" t="str">
        <f t="shared" si="828"/>
        <v/>
      </c>
      <c r="BV546" s="239" t="str">
        <f t="shared" si="829"/>
        <v/>
      </c>
      <c r="BW546" s="239" t="str">
        <f t="shared" si="830"/>
        <v/>
      </c>
      <c r="BX546" s="239" t="str">
        <f t="shared" si="831"/>
        <v/>
      </c>
      <c r="BY546" s="239" t="str">
        <f t="shared" si="832"/>
        <v/>
      </c>
      <c r="BZ546" s="239" t="str">
        <f t="shared" si="833"/>
        <v/>
      </c>
      <c r="CA546" s="239" t="str">
        <f t="shared" si="834"/>
        <v/>
      </c>
      <c r="CB546" s="239" t="str">
        <f t="shared" si="835"/>
        <v/>
      </c>
      <c r="CC546" s="239" t="str">
        <f t="shared" si="836"/>
        <v/>
      </c>
      <c r="CD546" s="239" t="str">
        <f t="shared" si="837"/>
        <v/>
      </c>
      <c r="CE546" s="239" t="str">
        <f t="shared" si="838"/>
        <v/>
      </c>
      <c r="CF546" s="239" t="str">
        <f t="shared" si="839"/>
        <v/>
      </c>
      <c r="CG546" s="239" t="str">
        <f t="shared" si="840"/>
        <v/>
      </c>
      <c r="CH546" s="239" t="str">
        <f t="shared" si="841"/>
        <v/>
      </c>
      <c r="CI546" s="239" t="str">
        <f t="shared" si="842"/>
        <v/>
      </c>
      <c r="CJ546" s="239" t="str">
        <f t="shared" si="843"/>
        <v/>
      </c>
      <c r="CK546" s="239" t="str">
        <f t="shared" si="844"/>
        <v/>
      </c>
      <c r="CL546" s="239" t="str">
        <f t="shared" si="845"/>
        <v/>
      </c>
      <c r="CM546" s="239" t="str">
        <f t="shared" si="846"/>
        <v/>
      </c>
      <c r="CN546" s="239" t="str">
        <f t="shared" si="847"/>
        <v/>
      </c>
      <c r="CP546" s="239" t="str">
        <f t="shared" si="848"/>
        <v/>
      </c>
      <c r="CQ546" s="239" t="str">
        <f t="shared" si="849"/>
        <v/>
      </c>
      <c r="CR546" s="239" t="str">
        <f t="shared" si="850"/>
        <v/>
      </c>
      <c r="CS546" s="239" t="str">
        <f t="shared" si="851"/>
        <v/>
      </c>
      <c r="CT546" s="239" t="str">
        <f t="shared" si="852"/>
        <v/>
      </c>
      <c r="CU546" s="239" t="str">
        <f t="shared" si="853"/>
        <v/>
      </c>
      <c r="CV546" s="239" t="str">
        <f t="shared" si="854"/>
        <v/>
      </c>
      <c r="CW546" s="239" t="str">
        <f t="shared" si="855"/>
        <v/>
      </c>
      <c r="CX546" s="239" t="str">
        <f t="shared" si="856"/>
        <v/>
      </c>
      <c r="CY546" s="239" t="str">
        <f t="shared" si="857"/>
        <v/>
      </c>
      <c r="CZ546" s="239" t="str">
        <f t="shared" si="858"/>
        <v/>
      </c>
      <c r="DA546" s="239" t="str">
        <f t="shared" si="859"/>
        <v/>
      </c>
      <c r="DB546" s="239" t="str">
        <f t="shared" si="860"/>
        <v/>
      </c>
      <c r="DC546" s="239" t="str">
        <f t="shared" si="861"/>
        <v/>
      </c>
      <c r="DD546" s="239" t="str">
        <f t="shared" si="862"/>
        <v/>
      </c>
      <c r="DE546" s="239" t="str">
        <f t="shared" si="863"/>
        <v/>
      </c>
      <c r="DF546" s="239" t="str">
        <f t="shared" si="864"/>
        <v/>
      </c>
      <c r="DG546" s="239" t="str">
        <f t="shared" si="865"/>
        <v/>
      </c>
      <c r="DH546" s="239" t="str">
        <f t="shared" si="866"/>
        <v/>
      </c>
      <c r="DI546" s="239" t="str">
        <f t="shared" si="867"/>
        <v/>
      </c>
      <c r="DJ546" s="239" t="str">
        <f t="shared" si="868"/>
        <v/>
      </c>
      <c r="DK546" s="239" t="str">
        <f t="shared" si="869"/>
        <v/>
      </c>
      <c r="DL546" s="239" t="str">
        <f t="shared" si="870"/>
        <v/>
      </c>
      <c r="DM546" s="239" t="str">
        <f t="shared" si="871"/>
        <v/>
      </c>
      <c r="DN546" s="239" t="str">
        <f t="shared" si="872"/>
        <v/>
      </c>
      <c r="DO546" s="239" t="str">
        <f t="shared" si="873"/>
        <v/>
      </c>
      <c r="DP546" s="239" t="str">
        <f t="shared" si="874"/>
        <v/>
      </c>
    </row>
    <row r="547" spans="1:120" ht="35.25" hidden="1" customHeight="1" x14ac:dyDescent="0.25">
      <c r="A547" s="53" t="s">
        <v>4509</v>
      </c>
      <c r="B547" s="53">
        <v>141</v>
      </c>
      <c r="C547" s="53" t="s">
        <v>59</v>
      </c>
      <c r="D547" s="53" t="s">
        <v>2077</v>
      </c>
      <c r="E547" s="53">
        <v>1</v>
      </c>
      <c r="F547" s="53" t="s">
        <v>2221</v>
      </c>
      <c r="G547" s="53" t="str">
        <f t="shared" si="876"/>
        <v>141-7</v>
      </c>
      <c r="H547" s="53" t="s">
        <v>94</v>
      </c>
      <c r="I547" s="53" t="s">
        <v>196</v>
      </c>
      <c r="J547" s="53" t="s">
        <v>80</v>
      </c>
      <c r="K547" s="53" t="s">
        <v>80</v>
      </c>
      <c r="L547" s="53" t="s">
        <v>80</v>
      </c>
      <c r="M547" s="53" t="s">
        <v>80</v>
      </c>
      <c r="N547" s="53" t="s">
        <v>80</v>
      </c>
      <c r="O547" s="53" t="s">
        <v>80</v>
      </c>
      <c r="P547" s="53" t="s">
        <v>2222</v>
      </c>
      <c r="Q547" s="52">
        <v>0.6</v>
      </c>
      <c r="R547" s="52">
        <f>+Q547*Q546</f>
        <v>4.8000000000000001E-2</v>
      </c>
      <c r="S547" s="53">
        <v>1</v>
      </c>
      <c r="T547" s="53" t="s">
        <v>84</v>
      </c>
      <c r="U547" s="53" t="s">
        <v>2223</v>
      </c>
      <c r="V547" s="23">
        <v>44942</v>
      </c>
      <c r="W547" s="23">
        <v>45199</v>
      </c>
      <c r="X547" s="53" t="s">
        <v>2218</v>
      </c>
      <c r="Y547" s="49" t="s">
        <v>202</v>
      </c>
      <c r="Z547" s="59" t="s">
        <v>100</v>
      </c>
      <c r="AA547" s="60">
        <v>1</v>
      </c>
      <c r="AB547" s="60" t="s">
        <v>2224</v>
      </c>
      <c r="AC547" s="69">
        <v>45199</v>
      </c>
      <c r="AD547" s="60">
        <v>1</v>
      </c>
      <c r="AE547" s="60" t="s">
        <v>386</v>
      </c>
      <c r="AF547" s="69">
        <v>45199</v>
      </c>
      <c r="AG547" s="90" t="s">
        <v>79</v>
      </c>
      <c r="AH547" s="90">
        <v>1</v>
      </c>
      <c r="AI547" s="52">
        <f t="shared" si="793"/>
        <v>4.8000000000000001E-2</v>
      </c>
      <c r="AJ547" s="52">
        <f t="shared" ref="AJ547:AJ549" si="880">+AI547/R547</f>
        <v>1</v>
      </c>
      <c r="AK547" s="52"/>
      <c r="AL547" s="239" t="str">
        <f t="shared" si="812"/>
        <v/>
      </c>
      <c r="AM547" s="239" t="str">
        <f t="shared" si="813"/>
        <v/>
      </c>
      <c r="AN547" s="239" t="str">
        <f t="shared" si="814"/>
        <v/>
      </c>
      <c r="AO547" s="239" t="str">
        <f t="shared" si="815"/>
        <v/>
      </c>
      <c r="AP547" s="239" t="str">
        <f t="shared" si="816"/>
        <v/>
      </c>
      <c r="AQ547" s="239" t="str">
        <f t="shared" si="817"/>
        <v/>
      </c>
      <c r="AR547" s="239" t="str">
        <f t="shared" si="818"/>
        <v/>
      </c>
      <c r="AS547" s="239" t="str">
        <f t="shared" si="819"/>
        <v/>
      </c>
      <c r="AT547" s="239" t="str">
        <f t="shared" si="820"/>
        <v/>
      </c>
      <c r="AU547" s="239" t="str">
        <f t="shared" si="794"/>
        <v/>
      </c>
      <c r="AV547" s="239" t="str">
        <f t="shared" si="795"/>
        <v/>
      </c>
      <c r="AW547" s="239" t="str">
        <f t="shared" si="796"/>
        <v/>
      </c>
      <c r="AX547" s="239" t="str">
        <f t="shared" si="797"/>
        <v/>
      </c>
      <c r="AY547" s="239" t="str">
        <f t="shared" si="798"/>
        <v/>
      </c>
      <c r="AZ547" s="239" t="str">
        <f t="shared" si="799"/>
        <v/>
      </c>
      <c r="BA547" s="239" t="str">
        <f t="shared" si="800"/>
        <v/>
      </c>
      <c r="BB547" s="239" t="str">
        <f t="shared" si="801"/>
        <v/>
      </c>
      <c r="BC547" s="239" t="str">
        <f t="shared" si="802"/>
        <v/>
      </c>
      <c r="BD547" s="239" t="str">
        <f t="shared" si="803"/>
        <v/>
      </c>
      <c r="BE547" s="239" t="str">
        <f t="shared" si="804"/>
        <v/>
      </c>
      <c r="BF547" s="239" t="str">
        <f t="shared" si="805"/>
        <v/>
      </c>
      <c r="BG547" s="239" t="str">
        <f t="shared" si="806"/>
        <v/>
      </c>
      <c r="BH547" s="239" t="str">
        <f t="shared" si="807"/>
        <v/>
      </c>
      <c r="BI547" s="239" t="str">
        <f t="shared" si="808"/>
        <v/>
      </c>
      <c r="BJ547" s="239" t="str">
        <f t="shared" si="809"/>
        <v/>
      </c>
      <c r="BK547" s="239">
        <f t="shared" si="810"/>
        <v>1</v>
      </c>
      <c r="BL547" s="239" t="str">
        <f t="shared" si="811"/>
        <v/>
      </c>
      <c r="BN547" s="239" t="str">
        <f t="shared" si="821"/>
        <v/>
      </c>
      <c r="BO547" s="239" t="str">
        <f t="shared" si="822"/>
        <v/>
      </c>
      <c r="BP547" s="239" t="str">
        <f t="shared" si="823"/>
        <v/>
      </c>
      <c r="BQ547" s="239" t="str">
        <f t="shared" si="824"/>
        <v/>
      </c>
      <c r="BR547" s="239" t="str">
        <f t="shared" si="825"/>
        <v/>
      </c>
      <c r="BS547" s="239" t="str">
        <f t="shared" si="826"/>
        <v/>
      </c>
      <c r="BT547" s="239" t="str">
        <f t="shared" si="827"/>
        <v/>
      </c>
      <c r="BU547" s="239" t="str">
        <f t="shared" si="828"/>
        <v/>
      </c>
      <c r="BV547" s="239" t="str">
        <f t="shared" si="829"/>
        <v/>
      </c>
      <c r="BW547" s="239" t="str">
        <f t="shared" si="830"/>
        <v/>
      </c>
      <c r="BX547" s="239" t="str">
        <f t="shared" si="831"/>
        <v/>
      </c>
      <c r="BY547" s="239" t="str">
        <f t="shared" si="832"/>
        <v/>
      </c>
      <c r="BZ547" s="239" t="str">
        <f t="shared" si="833"/>
        <v/>
      </c>
      <c r="CA547" s="239" t="str">
        <f t="shared" si="834"/>
        <v/>
      </c>
      <c r="CB547" s="239" t="str">
        <f t="shared" si="835"/>
        <v/>
      </c>
      <c r="CC547" s="239" t="str">
        <f t="shared" si="836"/>
        <v/>
      </c>
      <c r="CD547" s="239" t="str">
        <f t="shared" si="837"/>
        <v/>
      </c>
      <c r="CE547" s="239" t="str">
        <f t="shared" si="838"/>
        <v/>
      </c>
      <c r="CF547" s="239" t="str">
        <f t="shared" si="839"/>
        <v/>
      </c>
      <c r="CG547" s="239" t="str">
        <f t="shared" si="840"/>
        <v/>
      </c>
      <c r="CH547" s="239" t="str">
        <f t="shared" si="841"/>
        <v/>
      </c>
      <c r="CI547" s="239" t="str">
        <f t="shared" si="842"/>
        <v/>
      </c>
      <c r="CJ547" s="239" t="str">
        <f t="shared" si="843"/>
        <v/>
      </c>
      <c r="CK547" s="239" t="str">
        <f t="shared" si="844"/>
        <v/>
      </c>
      <c r="CL547" s="239" t="str">
        <f t="shared" si="845"/>
        <v/>
      </c>
      <c r="CM547" s="239">
        <f t="shared" si="846"/>
        <v>1</v>
      </c>
      <c r="CN547" s="239" t="str">
        <f t="shared" si="847"/>
        <v/>
      </c>
      <c r="CP547" s="239" t="str">
        <f t="shared" si="848"/>
        <v/>
      </c>
      <c r="CQ547" s="239" t="str">
        <f t="shared" si="849"/>
        <v/>
      </c>
      <c r="CR547" s="239" t="str">
        <f t="shared" si="850"/>
        <v/>
      </c>
      <c r="CS547" s="239" t="str">
        <f t="shared" si="851"/>
        <v/>
      </c>
      <c r="CT547" s="239" t="str">
        <f t="shared" si="852"/>
        <v/>
      </c>
      <c r="CU547" s="239" t="str">
        <f t="shared" si="853"/>
        <v/>
      </c>
      <c r="CV547" s="239" t="str">
        <f t="shared" si="854"/>
        <v/>
      </c>
      <c r="CW547" s="239" t="str">
        <f t="shared" si="855"/>
        <v/>
      </c>
      <c r="CX547" s="239" t="str">
        <f t="shared" si="856"/>
        <v/>
      </c>
      <c r="CY547" s="239" t="str">
        <f t="shared" si="857"/>
        <v/>
      </c>
      <c r="CZ547" s="239" t="str">
        <f t="shared" si="858"/>
        <v/>
      </c>
      <c r="DA547" s="239" t="str">
        <f t="shared" si="859"/>
        <v/>
      </c>
      <c r="DB547" s="239" t="str">
        <f t="shared" si="860"/>
        <v/>
      </c>
      <c r="DC547" s="239" t="str">
        <f t="shared" si="861"/>
        <v/>
      </c>
      <c r="DD547" s="239" t="str">
        <f t="shared" si="862"/>
        <v/>
      </c>
      <c r="DE547" s="239" t="str">
        <f t="shared" si="863"/>
        <v/>
      </c>
      <c r="DF547" s="239" t="str">
        <f t="shared" si="864"/>
        <v/>
      </c>
      <c r="DG547" s="239" t="str">
        <f t="shared" si="865"/>
        <v/>
      </c>
      <c r="DH547" s="239" t="str">
        <f t="shared" si="866"/>
        <v/>
      </c>
      <c r="DI547" s="239" t="str">
        <f t="shared" si="867"/>
        <v/>
      </c>
      <c r="DJ547" s="239" t="str">
        <f t="shared" si="868"/>
        <v/>
      </c>
      <c r="DK547" s="239" t="str">
        <f t="shared" si="869"/>
        <v/>
      </c>
      <c r="DL547" s="239" t="str">
        <f t="shared" si="870"/>
        <v/>
      </c>
      <c r="DM547" s="239" t="str">
        <f t="shared" si="871"/>
        <v/>
      </c>
      <c r="DN547" s="239" t="str">
        <f t="shared" si="872"/>
        <v/>
      </c>
      <c r="DO547" s="239" t="str">
        <f t="shared" si="873"/>
        <v>3er Trimestre</v>
      </c>
      <c r="DP547" s="239" t="str">
        <f t="shared" si="874"/>
        <v/>
      </c>
    </row>
    <row r="548" spans="1:120" ht="35.25" hidden="1" customHeight="1" x14ac:dyDescent="0.25">
      <c r="A548" s="53" t="s">
        <v>4509</v>
      </c>
      <c r="B548" s="53">
        <v>141</v>
      </c>
      <c r="C548" s="53" t="s">
        <v>59</v>
      </c>
      <c r="D548" s="53" t="s">
        <v>2077</v>
      </c>
      <c r="E548" s="53">
        <v>1</v>
      </c>
      <c r="F548" s="53" t="s">
        <v>2225</v>
      </c>
      <c r="G548" s="53" t="str">
        <f t="shared" si="876"/>
        <v>141-7</v>
      </c>
      <c r="H548" s="53" t="s">
        <v>94</v>
      </c>
      <c r="I548" s="53" t="s">
        <v>196</v>
      </c>
      <c r="J548" s="53" t="s">
        <v>80</v>
      </c>
      <c r="K548" s="53" t="s">
        <v>80</v>
      </c>
      <c r="L548" s="53" t="s">
        <v>80</v>
      </c>
      <c r="M548" s="53" t="s">
        <v>80</v>
      </c>
      <c r="N548" s="53" t="s">
        <v>80</v>
      </c>
      <c r="O548" s="53" t="s">
        <v>80</v>
      </c>
      <c r="P548" s="53" t="s">
        <v>2226</v>
      </c>
      <c r="Q548" s="52">
        <v>0.15</v>
      </c>
      <c r="R548" s="52">
        <f>+Q548*Q546</f>
        <v>1.2E-2</v>
      </c>
      <c r="S548" s="53">
        <v>100</v>
      </c>
      <c r="T548" s="53" t="s">
        <v>301</v>
      </c>
      <c r="U548" s="53" t="s">
        <v>2227</v>
      </c>
      <c r="V548" s="23">
        <v>45201</v>
      </c>
      <c r="W548" s="23">
        <v>45229</v>
      </c>
      <c r="X548" s="53" t="s">
        <v>2218</v>
      </c>
      <c r="Y548" s="49" t="s">
        <v>87</v>
      </c>
      <c r="Z548" s="59" t="s">
        <v>100</v>
      </c>
      <c r="AA548" s="52">
        <v>1</v>
      </c>
      <c r="AB548" s="23" t="s">
        <v>2228</v>
      </c>
      <c r="AC548" s="23">
        <v>45229</v>
      </c>
      <c r="AD548" s="52">
        <v>1</v>
      </c>
      <c r="AE548" s="23" t="s">
        <v>2229</v>
      </c>
      <c r="AF548" s="23">
        <v>45275</v>
      </c>
      <c r="AG548" s="52" t="s">
        <v>79</v>
      </c>
      <c r="AH548" s="52">
        <v>1</v>
      </c>
      <c r="AI548" s="52">
        <f t="shared" si="793"/>
        <v>1.2E-2</v>
      </c>
      <c r="AJ548" s="52">
        <f t="shared" si="880"/>
        <v>1</v>
      </c>
      <c r="AK548" s="52"/>
      <c r="AL548" s="239" t="str">
        <f t="shared" si="812"/>
        <v/>
      </c>
      <c r="AM548" s="239" t="str">
        <f t="shared" si="813"/>
        <v/>
      </c>
      <c r="AN548" s="239" t="str">
        <f t="shared" si="814"/>
        <v/>
      </c>
      <c r="AO548" s="239" t="str">
        <f t="shared" si="815"/>
        <v/>
      </c>
      <c r="AP548" s="239" t="str">
        <f t="shared" si="816"/>
        <v/>
      </c>
      <c r="AQ548" s="239" t="str">
        <f t="shared" si="817"/>
        <v/>
      </c>
      <c r="AR548" s="239" t="str">
        <f t="shared" si="818"/>
        <v/>
      </c>
      <c r="AS548" s="239" t="str">
        <f t="shared" si="819"/>
        <v/>
      </c>
      <c r="AT548" s="239" t="str">
        <f t="shared" si="820"/>
        <v/>
      </c>
      <c r="AU548" s="239" t="str">
        <f t="shared" si="794"/>
        <v/>
      </c>
      <c r="AV548" s="239" t="str">
        <f t="shared" si="795"/>
        <v/>
      </c>
      <c r="AW548" s="239" t="str">
        <f t="shared" si="796"/>
        <v/>
      </c>
      <c r="AX548" s="239" t="str">
        <f t="shared" si="797"/>
        <v/>
      </c>
      <c r="AY548" s="239" t="str">
        <f t="shared" si="798"/>
        <v/>
      </c>
      <c r="AZ548" s="239" t="str">
        <f t="shared" si="799"/>
        <v/>
      </c>
      <c r="BA548" s="239" t="str">
        <f t="shared" si="800"/>
        <v/>
      </c>
      <c r="BB548" s="239" t="str">
        <f t="shared" si="801"/>
        <v/>
      </c>
      <c r="BC548" s="239" t="str">
        <f t="shared" si="802"/>
        <v/>
      </c>
      <c r="BD548" s="239" t="str">
        <f t="shared" si="803"/>
        <v/>
      </c>
      <c r="BE548" s="239" t="str">
        <f t="shared" si="804"/>
        <v/>
      </c>
      <c r="BF548" s="239" t="str">
        <f t="shared" si="805"/>
        <v/>
      </c>
      <c r="BG548" s="239" t="str">
        <f t="shared" si="806"/>
        <v/>
      </c>
      <c r="BH548" s="239" t="str">
        <f t="shared" si="807"/>
        <v/>
      </c>
      <c r="BI548" s="239" t="str">
        <f t="shared" si="808"/>
        <v/>
      </c>
      <c r="BJ548" s="239" t="str">
        <f t="shared" si="809"/>
        <v/>
      </c>
      <c r="BK548" s="239">
        <f t="shared" si="810"/>
        <v>1</v>
      </c>
      <c r="BL548" s="239" t="str">
        <f t="shared" si="811"/>
        <v/>
      </c>
      <c r="BN548" s="239" t="str">
        <f t="shared" si="821"/>
        <v/>
      </c>
      <c r="BO548" s="239" t="str">
        <f t="shared" si="822"/>
        <v/>
      </c>
      <c r="BP548" s="239" t="str">
        <f t="shared" si="823"/>
        <v/>
      </c>
      <c r="BQ548" s="239" t="str">
        <f t="shared" si="824"/>
        <v/>
      </c>
      <c r="BR548" s="239" t="str">
        <f t="shared" si="825"/>
        <v/>
      </c>
      <c r="BS548" s="239" t="str">
        <f t="shared" si="826"/>
        <v/>
      </c>
      <c r="BT548" s="239" t="str">
        <f t="shared" si="827"/>
        <v/>
      </c>
      <c r="BU548" s="239" t="str">
        <f t="shared" si="828"/>
        <v/>
      </c>
      <c r="BV548" s="239" t="str">
        <f t="shared" si="829"/>
        <v/>
      </c>
      <c r="BW548" s="239" t="str">
        <f t="shared" si="830"/>
        <v/>
      </c>
      <c r="BX548" s="239" t="str">
        <f t="shared" si="831"/>
        <v/>
      </c>
      <c r="BY548" s="239" t="str">
        <f t="shared" si="832"/>
        <v/>
      </c>
      <c r="BZ548" s="239" t="str">
        <f t="shared" si="833"/>
        <v/>
      </c>
      <c r="CA548" s="239" t="str">
        <f t="shared" si="834"/>
        <v/>
      </c>
      <c r="CB548" s="239" t="str">
        <f t="shared" si="835"/>
        <v/>
      </c>
      <c r="CC548" s="239" t="str">
        <f t="shared" si="836"/>
        <v/>
      </c>
      <c r="CD548" s="239" t="str">
        <f t="shared" si="837"/>
        <v/>
      </c>
      <c r="CE548" s="239" t="str">
        <f t="shared" si="838"/>
        <v/>
      </c>
      <c r="CF548" s="239" t="str">
        <f t="shared" si="839"/>
        <v/>
      </c>
      <c r="CG548" s="239" t="str">
        <f t="shared" si="840"/>
        <v/>
      </c>
      <c r="CH548" s="239" t="str">
        <f t="shared" si="841"/>
        <v/>
      </c>
      <c r="CI548" s="239" t="str">
        <f t="shared" si="842"/>
        <v/>
      </c>
      <c r="CJ548" s="239" t="str">
        <f t="shared" si="843"/>
        <v/>
      </c>
      <c r="CK548" s="239" t="str">
        <f t="shared" si="844"/>
        <v/>
      </c>
      <c r="CL548" s="239" t="str">
        <f t="shared" si="845"/>
        <v/>
      </c>
      <c r="CM548" s="239">
        <f t="shared" si="846"/>
        <v>1</v>
      </c>
      <c r="CN548" s="239" t="str">
        <f t="shared" si="847"/>
        <v/>
      </c>
      <c r="CP548" s="239" t="str">
        <f t="shared" si="848"/>
        <v/>
      </c>
      <c r="CQ548" s="239" t="str">
        <f t="shared" si="849"/>
        <v/>
      </c>
      <c r="CR548" s="239" t="str">
        <f t="shared" si="850"/>
        <v/>
      </c>
      <c r="CS548" s="239" t="str">
        <f t="shared" si="851"/>
        <v/>
      </c>
      <c r="CT548" s="239" t="str">
        <f t="shared" si="852"/>
        <v/>
      </c>
      <c r="CU548" s="239" t="str">
        <f t="shared" si="853"/>
        <v/>
      </c>
      <c r="CV548" s="239" t="str">
        <f t="shared" si="854"/>
        <v/>
      </c>
      <c r="CW548" s="239" t="str">
        <f t="shared" si="855"/>
        <v/>
      </c>
      <c r="CX548" s="239" t="str">
        <f t="shared" si="856"/>
        <v/>
      </c>
      <c r="CY548" s="239" t="str">
        <f t="shared" si="857"/>
        <v/>
      </c>
      <c r="CZ548" s="239" t="str">
        <f t="shared" si="858"/>
        <v/>
      </c>
      <c r="DA548" s="239" t="str">
        <f t="shared" si="859"/>
        <v/>
      </c>
      <c r="DB548" s="239" t="str">
        <f t="shared" si="860"/>
        <v/>
      </c>
      <c r="DC548" s="239" t="str">
        <f t="shared" si="861"/>
        <v/>
      </c>
      <c r="DD548" s="239" t="str">
        <f t="shared" si="862"/>
        <v/>
      </c>
      <c r="DE548" s="239" t="str">
        <f t="shared" si="863"/>
        <v/>
      </c>
      <c r="DF548" s="239" t="str">
        <f t="shared" si="864"/>
        <v/>
      </c>
      <c r="DG548" s="239" t="str">
        <f t="shared" si="865"/>
        <v/>
      </c>
      <c r="DH548" s="239" t="str">
        <f t="shared" si="866"/>
        <v/>
      </c>
      <c r="DI548" s="239" t="str">
        <f t="shared" si="867"/>
        <v/>
      </c>
      <c r="DJ548" s="239" t="str">
        <f t="shared" si="868"/>
        <v/>
      </c>
      <c r="DK548" s="239" t="str">
        <f t="shared" si="869"/>
        <v/>
      </c>
      <c r="DL548" s="239" t="str">
        <f t="shared" si="870"/>
        <v/>
      </c>
      <c r="DM548" s="239" t="str">
        <f t="shared" si="871"/>
        <v/>
      </c>
      <c r="DN548" s="239" t="str">
        <f t="shared" si="872"/>
        <v/>
      </c>
      <c r="DO548" s="239" t="str">
        <f t="shared" si="873"/>
        <v>4to Trimestre</v>
      </c>
      <c r="DP548" s="239" t="str">
        <f t="shared" si="874"/>
        <v/>
      </c>
    </row>
    <row r="549" spans="1:120" ht="35.25" hidden="1" customHeight="1" x14ac:dyDescent="0.25">
      <c r="A549" s="53" t="s">
        <v>4509</v>
      </c>
      <c r="B549" s="53">
        <v>141</v>
      </c>
      <c r="C549" s="53" t="s">
        <v>59</v>
      </c>
      <c r="D549" s="53" t="s">
        <v>2077</v>
      </c>
      <c r="E549" s="53">
        <v>1</v>
      </c>
      <c r="F549" s="53" t="s">
        <v>2230</v>
      </c>
      <c r="G549" s="53" t="str">
        <f t="shared" si="876"/>
        <v>141-7</v>
      </c>
      <c r="H549" s="53" t="s">
        <v>94</v>
      </c>
      <c r="I549" s="53" t="s">
        <v>196</v>
      </c>
      <c r="J549" s="53" t="s">
        <v>80</v>
      </c>
      <c r="K549" s="53" t="s">
        <v>80</v>
      </c>
      <c r="L549" s="53" t="s">
        <v>80</v>
      </c>
      <c r="M549" s="53" t="s">
        <v>80</v>
      </c>
      <c r="N549" s="53" t="s">
        <v>80</v>
      </c>
      <c r="O549" s="53" t="s">
        <v>80</v>
      </c>
      <c r="P549" s="53" t="s">
        <v>2231</v>
      </c>
      <c r="Q549" s="52">
        <v>0.25</v>
      </c>
      <c r="R549" s="52">
        <f>+Q549*Q546</f>
        <v>0.02</v>
      </c>
      <c r="S549" s="53">
        <v>1</v>
      </c>
      <c r="T549" s="53" t="s">
        <v>84</v>
      </c>
      <c r="U549" s="53" t="s">
        <v>2232</v>
      </c>
      <c r="V549" s="23">
        <v>45231</v>
      </c>
      <c r="W549" s="23">
        <v>45275</v>
      </c>
      <c r="X549" s="53" t="s">
        <v>2218</v>
      </c>
      <c r="Y549" s="49" t="s">
        <v>87</v>
      </c>
      <c r="Z549" s="59" t="s">
        <v>100</v>
      </c>
      <c r="AA549" s="52">
        <v>1</v>
      </c>
      <c r="AB549" s="23" t="s">
        <v>2233</v>
      </c>
      <c r="AC549" s="23">
        <v>45275</v>
      </c>
      <c r="AD549" s="52">
        <v>1</v>
      </c>
      <c r="AE549" s="23" t="s">
        <v>2234</v>
      </c>
      <c r="AF549" s="23">
        <v>45275</v>
      </c>
      <c r="AG549" s="52" t="s">
        <v>79</v>
      </c>
      <c r="AH549" s="52">
        <v>1</v>
      </c>
      <c r="AI549" s="52">
        <f t="shared" si="793"/>
        <v>0.02</v>
      </c>
      <c r="AJ549" s="52">
        <f t="shared" si="880"/>
        <v>1</v>
      </c>
      <c r="AK549" s="52"/>
      <c r="AL549" s="239" t="str">
        <f t="shared" si="812"/>
        <v/>
      </c>
      <c r="AM549" s="239" t="str">
        <f t="shared" si="813"/>
        <v/>
      </c>
      <c r="AN549" s="239" t="str">
        <f t="shared" si="814"/>
        <v/>
      </c>
      <c r="AO549" s="239" t="str">
        <f t="shared" si="815"/>
        <v/>
      </c>
      <c r="AP549" s="239" t="str">
        <f t="shared" si="816"/>
        <v/>
      </c>
      <c r="AQ549" s="239" t="str">
        <f t="shared" si="817"/>
        <v/>
      </c>
      <c r="AR549" s="239" t="str">
        <f t="shared" si="818"/>
        <v/>
      </c>
      <c r="AS549" s="239" t="str">
        <f t="shared" si="819"/>
        <v/>
      </c>
      <c r="AT549" s="239" t="str">
        <f t="shared" si="820"/>
        <v/>
      </c>
      <c r="AU549" s="239" t="str">
        <f t="shared" si="794"/>
        <v/>
      </c>
      <c r="AV549" s="239" t="str">
        <f t="shared" si="795"/>
        <v/>
      </c>
      <c r="AW549" s="239" t="str">
        <f t="shared" si="796"/>
        <v/>
      </c>
      <c r="AX549" s="239" t="str">
        <f t="shared" si="797"/>
        <v/>
      </c>
      <c r="AY549" s="239" t="str">
        <f t="shared" si="798"/>
        <v/>
      </c>
      <c r="AZ549" s="239" t="str">
        <f t="shared" si="799"/>
        <v/>
      </c>
      <c r="BA549" s="239" t="str">
        <f t="shared" si="800"/>
        <v/>
      </c>
      <c r="BB549" s="239" t="str">
        <f t="shared" si="801"/>
        <v/>
      </c>
      <c r="BC549" s="239" t="str">
        <f t="shared" si="802"/>
        <v/>
      </c>
      <c r="BD549" s="239" t="str">
        <f t="shared" si="803"/>
        <v/>
      </c>
      <c r="BE549" s="239" t="str">
        <f t="shared" si="804"/>
        <v/>
      </c>
      <c r="BF549" s="239" t="str">
        <f t="shared" si="805"/>
        <v/>
      </c>
      <c r="BG549" s="239" t="str">
        <f t="shared" si="806"/>
        <v/>
      </c>
      <c r="BH549" s="239" t="str">
        <f t="shared" si="807"/>
        <v/>
      </c>
      <c r="BI549" s="239" t="str">
        <f t="shared" si="808"/>
        <v/>
      </c>
      <c r="BJ549" s="239" t="str">
        <f t="shared" si="809"/>
        <v/>
      </c>
      <c r="BK549" s="239">
        <f t="shared" si="810"/>
        <v>1</v>
      </c>
      <c r="BL549" s="239" t="str">
        <f t="shared" si="811"/>
        <v/>
      </c>
      <c r="BN549" s="239" t="str">
        <f t="shared" si="821"/>
        <v/>
      </c>
      <c r="BO549" s="239" t="str">
        <f t="shared" si="822"/>
        <v/>
      </c>
      <c r="BP549" s="239" t="str">
        <f t="shared" si="823"/>
        <v/>
      </c>
      <c r="BQ549" s="239" t="str">
        <f t="shared" si="824"/>
        <v/>
      </c>
      <c r="BR549" s="239" t="str">
        <f t="shared" si="825"/>
        <v/>
      </c>
      <c r="BS549" s="239" t="str">
        <f t="shared" si="826"/>
        <v/>
      </c>
      <c r="BT549" s="239" t="str">
        <f t="shared" si="827"/>
        <v/>
      </c>
      <c r="BU549" s="239" t="str">
        <f t="shared" si="828"/>
        <v/>
      </c>
      <c r="BV549" s="239" t="str">
        <f t="shared" si="829"/>
        <v/>
      </c>
      <c r="BW549" s="239" t="str">
        <f t="shared" si="830"/>
        <v/>
      </c>
      <c r="BX549" s="239" t="str">
        <f t="shared" si="831"/>
        <v/>
      </c>
      <c r="BY549" s="239" t="str">
        <f t="shared" si="832"/>
        <v/>
      </c>
      <c r="BZ549" s="239" t="str">
        <f t="shared" si="833"/>
        <v/>
      </c>
      <c r="CA549" s="239" t="str">
        <f t="shared" si="834"/>
        <v/>
      </c>
      <c r="CB549" s="239" t="str">
        <f t="shared" si="835"/>
        <v/>
      </c>
      <c r="CC549" s="239" t="str">
        <f t="shared" si="836"/>
        <v/>
      </c>
      <c r="CD549" s="239" t="str">
        <f t="shared" si="837"/>
        <v/>
      </c>
      <c r="CE549" s="239" t="str">
        <f t="shared" si="838"/>
        <v/>
      </c>
      <c r="CF549" s="239" t="str">
        <f t="shared" si="839"/>
        <v/>
      </c>
      <c r="CG549" s="239" t="str">
        <f t="shared" si="840"/>
        <v/>
      </c>
      <c r="CH549" s="239" t="str">
        <f t="shared" si="841"/>
        <v/>
      </c>
      <c r="CI549" s="239" t="str">
        <f t="shared" si="842"/>
        <v/>
      </c>
      <c r="CJ549" s="239" t="str">
        <f t="shared" si="843"/>
        <v/>
      </c>
      <c r="CK549" s="239" t="str">
        <f t="shared" si="844"/>
        <v/>
      </c>
      <c r="CL549" s="239" t="str">
        <f t="shared" si="845"/>
        <v/>
      </c>
      <c r="CM549" s="239">
        <f t="shared" si="846"/>
        <v>1</v>
      </c>
      <c r="CN549" s="239" t="str">
        <f t="shared" si="847"/>
        <v/>
      </c>
      <c r="CP549" s="239" t="str">
        <f t="shared" si="848"/>
        <v/>
      </c>
      <c r="CQ549" s="239" t="str">
        <f t="shared" si="849"/>
        <v/>
      </c>
      <c r="CR549" s="239" t="str">
        <f t="shared" si="850"/>
        <v/>
      </c>
      <c r="CS549" s="239" t="str">
        <f t="shared" si="851"/>
        <v/>
      </c>
      <c r="CT549" s="239" t="str">
        <f t="shared" si="852"/>
        <v/>
      </c>
      <c r="CU549" s="239" t="str">
        <f t="shared" si="853"/>
        <v/>
      </c>
      <c r="CV549" s="239" t="str">
        <f t="shared" si="854"/>
        <v/>
      </c>
      <c r="CW549" s="239" t="str">
        <f t="shared" si="855"/>
        <v/>
      </c>
      <c r="CX549" s="239" t="str">
        <f t="shared" si="856"/>
        <v/>
      </c>
      <c r="CY549" s="239" t="str">
        <f t="shared" si="857"/>
        <v/>
      </c>
      <c r="CZ549" s="239" t="str">
        <f t="shared" si="858"/>
        <v/>
      </c>
      <c r="DA549" s="239" t="str">
        <f t="shared" si="859"/>
        <v/>
      </c>
      <c r="DB549" s="239" t="str">
        <f t="shared" si="860"/>
        <v/>
      </c>
      <c r="DC549" s="239" t="str">
        <f t="shared" si="861"/>
        <v/>
      </c>
      <c r="DD549" s="239" t="str">
        <f t="shared" si="862"/>
        <v/>
      </c>
      <c r="DE549" s="239" t="str">
        <f t="shared" si="863"/>
        <v/>
      </c>
      <c r="DF549" s="239" t="str">
        <f t="shared" si="864"/>
        <v/>
      </c>
      <c r="DG549" s="239" t="str">
        <f t="shared" si="865"/>
        <v/>
      </c>
      <c r="DH549" s="239" t="str">
        <f t="shared" si="866"/>
        <v/>
      </c>
      <c r="DI549" s="239" t="str">
        <f t="shared" si="867"/>
        <v/>
      </c>
      <c r="DJ549" s="239" t="str">
        <f t="shared" si="868"/>
        <v/>
      </c>
      <c r="DK549" s="239" t="str">
        <f t="shared" si="869"/>
        <v/>
      </c>
      <c r="DL549" s="239" t="str">
        <f t="shared" si="870"/>
        <v/>
      </c>
      <c r="DM549" s="239" t="str">
        <f t="shared" si="871"/>
        <v/>
      </c>
      <c r="DN549" s="239" t="str">
        <f t="shared" si="872"/>
        <v/>
      </c>
      <c r="DO549" s="239" t="str">
        <f t="shared" si="873"/>
        <v>4to Trimestre</v>
      </c>
      <c r="DP549" s="239" t="str">
        <f t="shared" si="874"/>
        <v/>
      </c>
    </row>
    <row r="550" spans="1:120" ht="35.25" hidden="1" customHeight="1" x14ac:dyDescent="0.25">
      <c r="A550" s="49" t="s">
        <v>4509</v>
      </c>
      <c r="B550" s="49">
        <v>141</v>
      </c>
      <c r="C550" s="49" t="s">
        <v>59</v>
      </c>
      <c r="D550" s="49" t="s">
        <v>2077</v>
      </c>
      <c r="E550" s="49">
        <v>1</v>
      </c>
      <c r="F550" s="49" t="s">
        <v>2235</v>
      </c>
      <c r="G550" s="49" t="str">
        <f t="shared" si="876"/>
        <v>141-8</v>
      </c>
      <c r="H550" s="49" t="s">
        <v>75</v>
      </c>
      <c r="I550" s="49" t="s">
        <v>196</v>
      </c>
      <c r="J550" s="49" t="s">
        <v>296</v>
      </c>
      <c r="K550" s="49" t="s">
        <v>144</v>
      </c>
      <c r="L550" s="49" t="s">
        <v>79</v>
      </c>
      <c r="M550" s="49" t="s">
        <v>583</v>
      </c>
      <c r="N550" s="49" t="s">
        <v>198</v>
      </c>
      <c r="O550" s="49" t="s">
        <v>2105</v>
      </c>
      <c r="P550" s="49" t="s">
        <v>2236</v>
      </c>
      <c r="Q550" s="50">
        <v>0.08</v>
      </c>
      <c r="R550" s="49"/>
      <c r="S550" s="49">
        <v>100</v>
      </c>
      <c r="T550" s="49" t="s">
        <v>301</v>
      </c>
      <c r="U550" s="49" t="s">
        <v>2237</v>
      </c>
      <c r="V550" s="51">
        <v>44986</v>
      </c>
      <c r="W550" s="51">
        <v>45275</v>
      </c>
      <c r="X550" s="49" t="s">
        <v>2218</v>
      </c>
      <c r="Y550" s="49" t="s">
        <v>87</v>
      </c>
      <c r="Z550" s="59" t="s">
        <v>100</v>
      </c>
      <c r="AA550" s="52">
        <v>1</v>
      </c>
      <c r="AB550" s="23" t="s">
        <v>2238</v>
      </c>
      <c r="AC550" s="23">
        <v>45275</v>
      </c>
      <c r="AD550" s="52">
        <v>1</v>
      </c>
      <c r="AE550" s="23" t="s">
        <v>2239</v>
      </c>
      <c r="AF550" s="23">
        <v>45275</v>
      </c>
      <c r="AG550" s="52"/>
      <c r="AH550" s="52" t="s">
        <v>92</v>
      </c>
      <c r="AI550" s="52">
        <f t="shared" si="793"/>
        <v>0.08</v>
      </c>
      <c r="AJ550" s="52"/>
      <c r="AK550" s="52"/>
      <c r="AL550" s="239" t="str">
        <f t="shared" si="812"/>
        <v/>
      </c>
      <c r="AM550" s="239" t="str">
        <f t="shared" si="813"/>
        <v/>
      </c>
      <c r="AN550" s="239" t="str">
        <f t="shared" si="814"/>
        <v/>
      </c>
      <c r="AO550" s="239" t="str">
        <f t="shared" si="815"/>
        <v/>
      </c>
      <c r="AP550" s="239" t="str">
        <f t="shared" si="816"/>
        <v/>
      </c>
      <c r="AQ550" s="239" t="str">
        <f t="shared" si="817"/>
        <v/>
      </c>
      <c r="AR550" s="239" t="str">
        <f t="shared" si="818"/>
        <v/>
      </c>
      <c r="AS550" s="239" t="str">
        <f t="shared" si="819"/>
        <v/>
      </c>
      <c r="AT550" s="239" t="str">
        <f t="shared" si="820"/>
        <v/>
      </c>
      <c r="AU550" s="239" t="str">
        <f t="shared" si="794"/>
        <v/>
      </c>
      <c r="AV550" s="239" t="str">
        <f t="shared" si="795"/>
        <v/>
      </c>
      <c r="AW550" s="239" t="str">
        <f t="shared" si="796"/>
        <v/>
      </c>
      <c r="AX550" s="239" t="str">
        <f t="shared" si="797"/>
        <v/>
      </c>
      <c r="AY550" s="239" t="str">
        <f t="shared" si="798"/>
        <v/>
      </c>
      <c r="AZ550" s="239" t="str">
        <f t="shared" si="799"/>
        <v/>
      </c>
      <c r="BA550" s="239" t="str">
        <f t="shared" si="800"/>
        <v/>
      </c>
      <c r="BB550" s="239" t="str">
        <f t="shared" si="801"/>
        <v/>
      </c>
      <c r="BC550" s="239" t="str">
        <f t="shared" si="802"/>
        <v/>
      </c>
      <c r="BD550" s="239" t="str">
        <f t="shared" si="803"/>
        <v/>
      </c>
      <c r="BE550" s="239" t="str">
        <f t="shared" si="804"/>
        <v/>
      </c>
      <c r="BF550" s="239" t="str">
        <f t="shared" si="805"/>
        <v/>
      </c>
      <c r="BG550" s="239" t="str">
        <f t="shared" si="806"/>
        <v/>
      </c>
      <c r="BH550" s="239" t="str">
        <f t="shared" si="807"/>
        <v/>
      </c>
      <c r="BI550" s="239" t="str">
        <f t="shared" si="808"/>
        <v/>
      </c>
      <c r="BJ550" s="239" t="str">
        <f t="shared" si="809"/>
        <v/>
      </c>
      <c r="BK550" s="239" t="str">
        <f t="shared" si="810"/>
        <v/>
      </c>
      <c r="BL550" s="239" t="str">
        <f t="shared" si="811"/>
        <v/>
      </c>
      <c r="BN550" s="239" t="str">
        <f t="shared" si="821"/>
        <v/>
      </c>
      <c r="BO550" s="239" t="str">
        <f t="shared" si="822"/>
        <v/>
      </c>
      <c r="BP550" s="239" t="str">
        <f t="shared" si="823"/>
        <v/>
      </c>
      <c r="BQ550" s="239" t="str">
        <f t="shared" si="824"/>
        <v/>
      </c>
      <c r="BR550" s="239" t="str">
        <f t="shared" si="825"/>
        <v/>
      </c>
      <c r="BS550" s="239" t="str">
        <f t="shared" si="826"/>
        <v/>
      </c>
      <c r="BT550" s="239" t="str">
        <f t="shared" si="827"/>
        <v/>
      </c>
      <c r="BU550" s="239" t="str">
        <f t="shared" si="828"/>
        <v/>
      </c>
      <c r="BV550" s="239" t="str">
        <f t="shared" si="829"/>
        <v/>
      </c>
      <c r="BW550" s="239" t="str">
        <f t="shared" si="830"/>
        <v/>
      </c>
      <c r="BX550" s="239" t="str">
        <f t="shared" si="831"/>
        <v/>
      </c>
      <c r="BY550" s="239" t="str">
        <f t="shared" si="832"/>
        <v/>
      </c>
      <c r="BZ550" s="239" t="str">
        <f t="shared" si="833"/>
        <v/>
      </c>
      <c r="CA550" s="239" t="str">
        <f t="shared" si="834"/>
        <v/>
      </c>
      <c r="CB550" s="239" t="str">
        <f t="shared" si="835"/>
        <v/>
      </c>
      <c r="CC550" s="239" t="str">
        <f t="shared" si="836"/>
        <v/>
      </c>
      <c r="CD550" s="239" t="str">
        <f t="shared" si="837"/>
        <v/>
      </c>
      <c r="CE550" s="239" t="str">
        <f t="shared" si="838"/>
        <v/>
      </c>
      <c r="CF550" s="239" t="str">
        <f t="shared" si="839"/>
        <v/>
      </c>
      <c r="CG550" s="239" t="str">
        <f t="shared" si="840"/>
        <v/>
      </c>
      <c r="CH550" s="239" t="str">
        <f t="shared" si="841"/>
        <v/>
      </c>
      <c r="CI550" s="239" t="str">
        <f t="shared" si="842"/>
        <v/>
      </c>
      <c r="CJ550" s="239" t="str">
        <f t="shared" si="843"/>
        <v/>
      </c>
      <c r="CK550" s="239" t="str">
        <f t="shared" si="844"/>
        <v/>
      </c>
      <c r="CL550" s="239" t="str">
        <f t="shared" si="845"/>
        <v/>
      </c>
      <c r="CM550" s="239" t="str">
        <f t="shared" si="846"/>
        <v/>
      </c>
      <c r="CN550" s="239" t="str">
        <f t="shared" si="847"/>
        <v/>
      </c>
      <c r="CP550" s="239" t="str">
        <f t="shared" si="848"/>
        <v/>
      </c>
      <c r="CQ550" s="239" t="str">
        <f t="shared" si="849"/>
        <v/>
      </c>
      <c r="CR550" s="239" t="str">
        <f t="shared" si="850"/>
        <v/>
      </c>
      <c r="CS550" s="239" t="str">
        <f t="shared" si="851"/>
        <v/>
      </c>
      <c r="CT550" s="239" t="str">
        <f t="shared" si="852"/>
        <v/>
      </c>
      <c r="CU550" s="239" t="str">
        <f t="shared" si="853"/>
        <v/>
      </c>
      <c r="CV550" s="239" t="str">
        <f t="shared" si="854"/>
        <v/>
      </c>
      <c r="CW550" s="239" t="str">
        <f t="shared" si="855"/>
        <v/>
      </c>
      <c r="CX550" s="239" t="str">
        <f t="shared" si="856"/>
        <v/>
      </c>
      <c r="CY550" s="239" t="str">
        <f t="shared" si="857"/>
        <v/>
      </c>
      <c r="CZ550" s="239" t="str">
        <f t="shared" si="858"/>
        <v/>
      </c>
      <c r="DA550" s="239" t="str">
        <f t="shared" si="859"/>
        <v/>
      </c>
      <c r="DB550" s="239" t="str">
        <f t="shared" si="860"/>
        <v/>
      </c>
      <c r="DC550" s="239" t="str">
        <f t="shared" si="861"/>
        <v/>
      </c>
      <c r="DD550" s="239" t="str">
        <f t="shared" si="862"/>
        <v/>
      </c>
      <c r="DE550" s="239" t="str">
        <f t="shared" si="863"/>
        <v/>
      </c>
      <c r="DF550" s="239" t="str">
        <f t="shared" si="864"/>
        <v/>
      </c>
      <c r="DG550" s="239" t="str">
        <f t="shared" si="865"/>
        <v/>
      </c>
      <c r="DH550" s="239" t="str">
        <f t="shared" si="866"/>
        <v/>
      </c>
      <c r="DI550" s="239" t="str">
        <f t="shared" si="867"/>
        <v/>
      </c>
      <c r="DJ550" s="239" t="str">
        <f t="shared" si="868"/>
        <v/>
      </c>
      <c r="DK550" s="239" t="str">
        <f t="shared" si="869"/>
        <v/>
      </c>
      <c r="DL550" s="239" t="str">
        <f t="shared" si="870"/>
        <v/>
      </c>
      <c r="DM550" s="239" t="str">
        <f t="shared" si="871"/>
        <v/>
      </c>
      <c r="DN550" s="239" t="str">
        <f t="shared" si="872"/>
        <v/>
      </c>
      <c r="DO550" s="239" t="str">
        <f t="shared" si="873"/>
        <v/>
      </c>
      <c r="DP550" s="239" t="str">
        <f t="shared" si="874"/>
        <v/>
      </c>
    </row>
    <row r="551" spans="1:120" ht="35.25" hidden="1" customHeight="1" x14ac:dyDescent="0.25">
      <c r="A551" s="53" t="s">
        <v>4509</v>
      </c>
      <c r="B551" s="53">
        <v>141</v>
      </c>
      <c r="C551" s="53" t="s">
        <v>59</v>
      </c>
      <c r="D551" s="53" t="s">
        <v>2077</v>
      </c>
      <c r="E551" s="53">
        <v>1</v>
      </c>
      <c r="F551" s="53" t="s">
        <v>2240</v>
      </c>
      <c r="G551" s="53" t="str">
        <f t="shared" si="876"/>
        <v>141-8</v>
      </c>
      <c r="H551" s="53" t="s">
        <v>94</v>
      </c>
      <c r="I551" s="53" t="s">
        <v>196</v>
      </c>
      <c r="J551" s="53" t="s">
        <v>80</v>
      </c>
      <c r="K551" s="53" t="s">
        <v>80</v>
      </c>
      <c r="L551" s="53" t="s">
        <v>80</v>
      </c>
      <c r="M551" s="53" t="s">
        <v>80</v>
      </c>
      <c r="N551" s="53" t="s">
        <v>80</v>
      </c>
      <c r="O551" s="53" t="s">
        <v>80</v>
      </c>
      <c r="P551" s="53" t="s">
        <v>2241</v>
      </c>
      <c r="Q551" s="52">
        <v>0.2</v>
      </c>
      <c r="R551" s="52">
        <f>+Q551*Q550</f>
        <v>1.6E-2</v>
      </c>
      <c r="S551" s="53">
        <v>1</v>
      </c>
      <c r="T551" s="53" t="s">
        <v>84</v>
      </c>
      <c r="U551" s="53" t="s">
        <v>2242</v>
      </c>
      <c r="V551" s="23">
        <v>44986</v>
      </c>
      <c r="W551" s="23">
        <v>45015</v>
      </c>
      <c r="X551" s="53" t="s">
        <v>2218</v>
      </c>
      <c r="Y551" s="49" t="s">
        <v>97</v>
      </c>
      <c r="Z551" s="59" t="s">
        <v>100</v>
      </c>
      <c r="AA551" s="60">
        <v>1</v>
      </c>
      <c r="AB551" s="62" t="s">
        <v>2243</v>
      </c>
      <c r="AC551" s="62">
        <v>45014</v>
      </c>
      <c r="AD551" s="60">
        <v>1</v>
      </c>
      <c r="AE551" s="62" t="s">
        <v>2244</v>
      </c>
      <c r="AF551" s="62">
        <v>45014</v>
      </c>
      <c r="AG551" s="60" t="s">
        <v>79</v>
      </c>
      <c r="AH551" s="60">
        <v>1</v>
      </c>
      <c r="AI551" s="52">
        <f t="shared" si="793"/>
        <v>1.6E-2</v>
      </c>
      <c r="AJ551" s="52">
        <f t="shared" ref="AJ551:AJ552" si="881">+AI551/R551</f>
        <v>1</v>
      </c>
      <c r="AK551" s="52"/>
      <c r="AL551" s="239" t="str">
        <f t="shared" si="812"/>
        <v/>
      </c>
      <c r="AM551" s="239" t="str">
        <f t="shared" si="813"/>
        <v/>
      </c>
      <c r="AN551" s="239" t="str">
        <f t="shared" si="814"/>
        <v/>
      </c>
      <c r="AO551" s="239" t="str">
        <f t="shared" si="815"/>
        <v/>
      </c>
      <c r="AP551" s="239" t="str">
        <f t="shared" si="816"/>
        <v/>
      </c>
      <c r="AQ551" s="239" t="str">
        <f t="shared" si="817"/>
        <v/>
      </c>
      <c r="AR551" s="239" t="str">
        <f t="shared" si="818"/>
        <v/>
      </c>
      <c r="AS551" s="239" t="str">
        <f t="shared" si="819"/>
        <v/>
      </c>
      <c r="AT551" s="239" t="str">
        <f t="shared" si="820"/>
        <v/>
      </c>
      <c r="AU551" s="239" t="str">
        <f t="shared" si="794"/>
        <v/>
      </c>
      <c r="AV551" s="239" t="str">
        <f t="shared" si="795"/>
        <v/>
      </c>
      <c r="AW551" s="239" t="str">
        <f t="shared" si="796"/>
        <v/>
      </c>
      <c r="AX551" s="239" t="str">
        <f t="shared" si="797"/>
        <v/>
      </c>
      <c r="AY551" s="239" t="str">
        <f t="shared" si="798"/>
        <v/>
      </c>
      <c r="AZ551" s="239" t="str">
        <f t="shared" si="799"/>
        <v/>
      </c>
      <c r="BA551" s="239" t="str">
        <f t="shared" si="800"/>
        <v/>
      </c>
      <c r="BB551" s="239" t="str">
        <f t="shared" si="801"/>
        <v/>
      </c>
      <c r="BC551" s="239" t="str">
        <f t="shared" si="802"/>
        <v/>
      </c>
      <c r="BD551" s="239" t="str">
        <f t="shared" si="803"/>
        <v/>
      </c>
      <c r="BE551" s="239" t="str">
        <f t="shared" si="804"/>
        <v/>
      </c>
      <c r="BF551" s="239" t="str">
        <f t="shared" si="805"/>
        <v/>
      </c>
      <c r="BG551" s="239" t="str">
        <f t="shared" si="806"/>
        <v/>
      </c>
      <c r="BH551" s="239" t="str">
        <f t="shared" si="807"/>
        <v/>
      </c>
      <c r="BI551" s="239" t="str">
        <f t="shared" si="808"/>
        <v/>
      </c>
      <c r="BJ551" s="239" t="str">
        <f t="shared" si="809"/>
        <v/>
      </c>
      <c r="BK551" s="239">
        <f t="shared" si="810"/>
        <v>1</v>
      </c>
      <c r="BL551" s="239" t="str">
        <f t="shared" si="811"/>
        <v/>
      </c>
      <c r="BN551" s="239" t="str">
        <f t="shared" si="821"/>
        <v/>
      </c>
      <c r="BO551" s="239" t="str">
        <f t="shared" si="822"/>
        <v/>
      </c>
      <c r="BP551" s="239" t="str">
        <f t="shared" si="823"/>
        <v/>
      </c>
      <c r="BQ551" s="239" t="str">
        <f t="shared" si="824"/>
        <v/>
      </c>
      <c r="BR551" s="239" t="str">
        <f t="shared" si="825"/>
        <v/>
      </c>
      <c r="BS551" s="239" t="str">
        <f t="shared" si="826"/>
        <v/>
      </c>
      <c r="BT551" s="239" t="str">
        <f t="shared" si="827"/>
        <v/>
      </c>
      <c r="BU551" s="239" t="str">
        <f t="shared" si="828"/>
        <v/>
      </c>
      <c r="BV551" s="239" t="str">
        <f t="shared" si="829"/>
        <v/>
      </c>
      <c r="BW551" s="239" t="str">
        <f t="shared" si="830"/>
        <v/>
      </c>
      <c r="BX551" s="239" t="str">
        <f t="shared" si="831"/>
        <v/>
      </c>
      <c r="BY551" s="239" t="str">
        <f t="shared" si="832"/>
        <v/>
      </c>
      <c r="BZ551" s="239" t="str">
        <f t="shared" si="833"/>
        <v/>
      </c>
      <c r="CA551" s="239" t="str">
        <f t="shared" si="834"/>
        <v/>
      </c>
      <c r="CB551" s="239" t="str">
        <f t="shared" si="835"/>
        <v/>
      </c>
      <c r="CC551" s="239" t="str">
        <f t="shared" si="836"/>
        <v/>
      </c>
      <c r="CD551" s="239" t="str">
        <f t="shared" si="837"/>
        <v/>
      </c>
      <c r="CE551" s="239" t="str">
        <f t="shared" si="838"/>
        <v/>
      </c>
      <c r="CF551" s="239" t="str">
        <f t="shared" si="839"/>
        <v/>
      </c>
      <c r="CG551" s="239" t="str">
        <f t="shared" si="840"/>
        <v/>
      </c>
      <c r="CH551" s="239" t="str">
        <f t="shared" si="841"/>
        <v/>
      </c>
      <c r="CI551" s="239" t="str">
        <f t="shared" si="842"/>
        <v/>
      </c>
      <c r="CJ551" s="239" t="str">
        <f t="shared" si="843"/>
        <v/>
      </c>
      <c r="CK551" s="239" t="str">
        <f t="shared" si="844"/>
        <v/>
      </c>
      <c r="CL551" s="239" t="str">
        <f t="shared" si="845"/>
        <v/>
      </c>
      <c r="CM551" s="239">
        <f t="shared" si="846"/>
        <v>1</v>
      </c>
      <c r="CN551" s="239" t="str">
        <f t="shared" si="847"/>
        <v/>
      </c>
      <c r="CP551" s="239" t="str">
        <f t="shared" si="848"/>
        <v/>
      </c>
      <c r="CQ551" s="239" t="str">
        <f t="shared" si="849"/>
        <v/>
      </c>
      <c r="CR551" s="239" t="str">
        <f t="shared" si="850"/>
        <v/>
      </c>
      <c r="CS551" s="239" t="str">
        <f t="shared" si="851"/>
        <v/>
      </c>
      <c r="CT551" s="239" t="str">
        <f t="shared" si="852"/>
        <v/>
      </c>
      <c r="CU551" s="239" t="str">
        <f t="shared" si="853"/>
        <v/>
      </c>
      <c r="CV551" s="239" t="str">
        <f t="shared" si="854"/>
        <v/>
      </c>
      <c r="CW551" s="239" t="str">
        <f t="shared" si="855"/>
        <v/>
      </c>
      <c r="CX551" s="239" t="str">
        <f t="shared" si="856"/>
        <v/>
      </c>
      <c r="CY551" s="239" t="str">
        <f t="shared" si="857"/>
        <v/>
      </c>
      <c r="CZ551" s="239" t="str">
        <f t="shared" si="858"/>
        <v/>
      </c>
      <c r="DA551" s="239" t="str">
        <f t="shared" si="859"/>
        <v/>
      </c>
      <c r="DB551" s="239" t="str">
        <f t="shared" si="860"/>
        <v/>
      </c>
      <c r="DC551" s="239" t="str">
        <f t="shared" si="861"/>
        <v/>
      </c>
      <c r="DD551" s="239" t="str">
        <f t="shared" si="862"/>
        <v/>
      </c>
      <c r="DE551" s="239" t="str">
        <f t="shared" si="863"/>
        <v/>
      </c>
      <c r="DF551" s="239" t="str">
        <f t="shared" si="864"/>
        <v/>
      </c>
      <c r="DG551" s="239" t="str">
        <f t="shared" si="865"/>
        <v/>
      </c>
      <c r="DH551" s="239" t="str">
        <f t="shared" si="866"/>
        <v/>
      </c>
      <c r="DI551" s="239" t="str">
        <f t="shared" si="867"/>
        <v/>
      </c>
      <c r="DJ551" s="239" t="str">
        <f t="shared" si="868"/>
        <v/>
      </c>
      <c r="DK551" s="239" t="str">
        <f t="shared" si="869"/>
        <v/>
      </c>
      <c r="DL551" s="239" t="str">
        <f t="shared" si="870"/>
        <v/>
      </c>
      <c r="DM551" s="239" t="str">
        <f t="shared" si="871"/>
        <v/>
      </c>
      <c r="DN551" s="239" t="str">
        <f t="shared" si="872"/>
        <v/>
      </c>
      <c r="DO551" s="239" t="str">
        <f t="shared" si="873"/>
        <v>1er trimestre</v>
      </c>
      <c r="DP551" s="239" t="str">
        <f t="shared" si="874"/>
        <v/>
      </c>
    </row>
    <row r="552" spans="1:120" ht="35.25" hidden="1" customHeight="1" x14ac:dyDescent="0.25">
      <c r="A552" s="53" t="s">
        <v>4509</v>
      </c>
      <c r="B552" s="53">
        <v>141</v>
      </c>
      <c r="C552" s="53" t="s">
        <v>59</v>
      </c>
      <c r="D552" s="53" t="s">
        <v>2077</v>
      </c>
      <c r="E552" s="53">
        <v>1</v>
      </c>
      <c r="F552" s="53" t="s">
        <v>2245</v>
      </c>
      <c r="G552" s="53" t="str">
        <f t="shared" si="876"/>
        <v>141-8</v>
      </c>
      <c r="H552" s="53" t="s">
        <v>94</v>
      </c>
      <c r="I552" s="53" t="s">
        <v>196</v>
      </c>
      <c r="J552" s="53" t="s">
        <v>80</v>
      </c>
      <c r="K552" s="53" t="s">
        <v>80</v>
      </c>
      <c r="L552" s="53" t="s">
        <v>80</v>
      </c>
      <c r="M552" s="53" t="s">
        <v>80</v>
      </c>
      <c r="N552" s="53" t="s">
        <v>80</v>
      </c>
      <c r="O552" s="53" t="s">
        <v>80</v>
      </c>
      <c r="P552" s="53" t="s">
        <v>2246</v>
      </c>
      <c r="Q552" s="52">
        <v>0.35</v>
      </c>
      <c r="R552" s="52">
        <f>+Q552*Q550</f>
        <v>2.7999999999999997E-2</v>
      </c>
      <c r="S552" s="53">
        <v>1</v>
      </c>
      <c r="T552" s="53" t="s">
        <v>84</v>
      </c>
      <c r="U552" s="53" t="s">
        <v>2247</v>
      </c>
      <c r="V552" s="23">
        <v>45019</v>
      </c>
      <c r="W552" s="23">
        <v>45030</v>
      </c>
      <c r="X552" s="53" t="s">
        <v>2218</v>
      </c>
      <c r="Y552" s="49" t="s">
        <v>167</v>
      </c>
      <c r="Z552" s="59" t="s">
        <v>100</v>
      </c>
      <c r="AA552" s="60">
        <v>1</v>
      </c>
      <c r="AB552" s="62" t="s">
        <v>2115</v>
      </c>
      <c r="AC552" s="62">
        <v>45019</v>
      </c>
      <c r="AD552" s="60">
        <v>1</v>
      </c>
      <c r="AE552" s="62" t="s">
        <v>2248</v>
      </c>
      <c r="AF552" s="62">
        <v>45019</v>
      </c>
      <c r="AG552" s="60" t="s">
        <v>79</v>
      </c>
      <c r="AH552" s="60">
        <v>1</v>
      </c>
      <c r="AI552" s="52">
        <f t="shared" si="793"/>
        <v>2.7999999999999997E-2</v>
      </c>
      <c r="AJ552" s="52">
        <f t="shared" si="881"/>
        <v>1</v>
      </c>
      <c r="AK552" s="52"/>
      <c r="AL552" s="239" t="str">
        <f t="shared" si="812"/>
        <v/>
      </c>
      <c r="AM552" s="239" t="str">
        <f t="shared" si="813"/>
        <v/>
      </c>
      <c r="AN552" s="239" t="str">
        <f t="shared" si="814"/>
        <v/>
      </c>
      <c r="AO552" s="239" t="str">
        <f t="shared" si="815"/>
        <v/>
      </c>
      <c r="AP552" s="239" t="str">
        <f t="shared" si="816"/>
        <v/>
      </c>
      <c r="AQ552" s="239" t="str">
        <f t="shared" si="817"/>
        <v/>
      </c>
      <c r="AR552" s="239" t="str">
        <f t="shared" si="818"/>
        <v/>
      </c>
      <c r="AS552" s="239" t="str">
        <f t="shared" si="819"/>
        <v/>
      </c>
      <c r="AT552" s="239" t="str">
        <f t="shared" si="820"/>
        <v/>
      </c>
      <c r="AU552" s="239" t="str">
        <f t="shared" si="794"/>
        <v/>
      </c>
      <c r="AV552" s="239" t="str">
        <f t="shared" si="795"/>
        <v/>
      </c>
      <c r="AW552" s="239" t="str">
        <f t="shared" si="796"/>
        <v/>
      </c>
      <c r="AX552" s="239" t="str">
        <f t="shared" si="797"/>
        <v/>
      </c>
      <c r="AY552" s="239" t="str">
        <f t="shared" si="798"/>
        <v/>
      </c>
      <c r="AZ552" s="239" t="str">
        <f t="shared" si="799"/>
        <v/>
      </c>
      <c r="BA552" s="239" t="str">
        <f t="shared" si="800"/>
        <v/>
      </c>
      <c r="BB552" s="239" t="str">
        <f t="shared" si="801"/>
        <v/>
      </c>
      <c r="BC552" s="239" t="str">
        <f t="shared" si="802"/>
        <v/>
      </c>
      <c r="BD552" s="239" t="str">
        <f t="shared" si="803"/>
        <v/>
      </c>
      <c r="BE552" s="239" t="str">
        <f t="shared" si="804"/>
        <v/>
      </c>
      <c r="BF552" s="239" t="str">
        <f t="shared" si="805"/>
        <v/>
      </c>
      <c r="BG552" s="239" t="str">
        <f t="shared" si="806"/>
        <v/>
      </c>
      <c r="BH552" s="239" t="str">
        <f t="shared" si="807"/>
        <v/>
      </c>
      <c r="BI552" s="239" t="str">
        <f t="shared" si="808"/>
        <v/>
      </c>
      <c r="BJ552" s="239" t="str">
        <f t="shared" si="809"/>
        <v/>
      </c>
      <c r="BK552" s="239">
        <f t="shared" si="810"/>
        <v>1</v>
      </c>
      <c r="BL552" s="239" t="str">
        <f t="shared" si="811"/>
        <v/>
      </c>
      <c r="BN552" s="239" t="str">
        <f t="shared" si="821"/>
        <v/>
      </c>
      <c r="BO552" s="239" t="str">
        <f t="shared" si="822"/>
        <v/>
      </c>
      <c r="BP552" s="239" t="str">
        <f t="shared" si="823"/>
        <v/>
      </c>
      <c r="BQ552" s="239" t="str">
        <f t="shared" si="824"/>
        <v/>
      </c>
      <c r="BR552" s="239" t="str">
        <f t="shared" si="825"/>
        <v/>
      </c>
      <c r="BS552" s="239" t="str">
        <f t="shared" si="826"/>
        <v/>
      </c>
      <c r="BT552" s="239" t="str">
        <f t="shared" si="827"/>
        <v/>
      </c>
      <c r="BU552" s="239" t="str">
        <f t="shared" si="828"/>
        <v/>
      </c>
      <c r="BV552" s="239" t="str">
        <f t="shared" si="829"/>
        <v/>
      </c>
      <c r="BW552" s="239" t="str">
        <f t="shared" si="830"/>
        <v/>
      </c>
      <c r="BX552" s="239" t="str">
        <f t="shared" si="831"/>
        <v/>
      </c>
      <c r="BY552" s="239" t="str">
        <f t="shared" si="832"/>
        <v/>
      </c>
      <c r="BZ552" s="239" t="str">
        <f t="shared" si="833"/>
        <v/>
      </c>
      <c r="CA552" s="239" t="str">
        <f t="shared" si="834"/>
        <v/>
      </c>
      <c r="CB552" s="239" t="str">
        <f t="shared" si="835"/>
        <v/>
      </c>
      <c r="CC552" s="239" t="str">
        <f t="shared" si="836"/>
        <v/>
      </c>
      <c r="CD552" s="239" t="str">
        <f t="shared" si="837"/>
        <v/>
      </c>
      <c r="CE552" s="239" t="str">
        <f t="shared" si="838"/>
        <v/>
      </c>
      <c r="CF552" s="239" t="str">
        <f t="shared" si="839"/>
        <v/>
      </c>
      <c r="CG552" s="239" t="str">
        <f t="shared" si="840"/>
        <v/>
      </c>
      <c r="CH552" s="239" t="str">
        <f t="shared" si="841"/>
        <v/>
      </c>
      <c r="CI552" s="239" t="str">
        <f t="shared" si="842"/>
        <v/>
      </c>
      <c r="CJ552" s="239" t="str">
        <f t="shared" si="843"/>
        <v/>
      </c>
      <c r="CK552" s="239" t="str">
        <f t="shared" si="844"/>
        <v/>
      </c>
      <c r="CL552" s="239" t="str">
        <f t="shared" si="845"/>
        <v/>
      </c>
      <c r="CM552" s="239">
        <f t="shared" si="846"/>
        <v>1</v>
      </c>
      <c r="CN552" s="239" t="str">
        <f t="shared" si="847"/>
        <v/>
      </c>
      <c r="CP552" s="239" t="str">
        <f t="shared" si="848"/>
        <v/>
      </c>
      <c r="CQ552" s="239" t="str">
        <f t="shared" si="849"/>
        <v/>
      </c>
      <c r="CR552" s="239" t="str">
        <f t="shared" si="850"/>
        <v/>
      </c>
      <c r="CS552" s="239" t="str">
        <f t="shared" si="851"/>
        <v/>
      </c>
      <c r="CT552" s="239" t="str">
        <f t="shared" si="852"/>
        <v/>
      </c>
      <c r="CU552" s="239" t="str">
        <f t="shared" si="853"/>
        <v/>
      </c>
      <c r="CV552" s="239" t="str">
        <f t="shared" si="854"/>
        <v/>
      </c>
      <c r="CW552" s="239" t="str">
        <f t="shared" si="855"/>
        <v/>
      </c>
      <c r="CX552" s="239" t="str">
        <f t="shared" si="856"/>
        <v/>
      </c>
      <c r="CY552" s="239" t="str">
        <f t="shared" si="857"/>
        <v/>
      </c>
      <c r="CZ552" s="239" t="str">
        <f t="shared" si="858"/>
        <v/>
      </c>
      <c r="DA552" s="239" t="str">
        <f t="shared" si="859"/>
        <v/>
      </c>
      <c r="DB552" s="239" t="str">
        <f t="shared" si="860"/>
        <v/>
      </c>
      <c r="DC552" s="239" t="str">
        <f t="shared" si="861"/>
        <v/>
      </c>
      <c r="DD552" s="239" t="str">
        <f t="shared" si="862"/>
        <v/>
      </c>
      <c r="DE552" s="239" t="str">
        <f t="shared" si="863"/>
        <v/>
      </c>
      <c r="DF552" s="239" t="str">
        <f t="shared" si="864"/>
        <v/>
      </c>
      <c r="DG552" s="239" t="str">
        <f t="shared" si="865"/>
        <v/>
      </c>
      <c r="DH552" s="239" t="str">
        <f t="shared" si="866"/>
        <v/>
      </c>
      <c r="DI552" s="239" t="str">
        <f t="shared" si="867"/>
        <v/>
      </c>
      <c r="DJ552" s="239" t="str">
        <f t="shared" si="868"/>
        <v/>
      </c>
      <c r="DK552" s="239" t="str">
        <f t="shared" si="869"/>
        <v/>
      </c>
      <c r="DL552" s="239" t="str">
        <f t="shared" si="870"/>
        <v/>
      </c>
      <c r="DM552" s="239" t="str">
        <f t="shared" si="871"/>
        <v/>
      </c>
      <c r="DN552" s="239" t="str">
        <f t="shared" si="872"/>
        <v/>
      </c>
      <c r="DO552" s="239" t="str">
        <f t="shared" si="873"/>
        <v>2do trimestre</v>
      </c>
      <c r="DP552" s="239" t="str">
        <f t="shared" si="874"/>
        <v/>
      </c>
    </row>
    <row r="553" spans="1:120" ht="35.25" hidden="1" customHeight="1" x14ac:dyDescent="0.25">
      <c r="A553" s="53" t="s">
        <v>4509</v>
      </c>
      <c r="B553" s="53">
        <v>141</v>
      </c>
      <c r="C553" s="53" t="s">
        <v>59</v>
      </c>
      <c r="D553" s="53" t="s">
        <v>2077</v>
      </c>
      <c r="E553" s="53">
        <v>1</v>
      </c>
      <c r="F553" s="53" t="s">
        <v>2249</v>
      </c>
      <c r="G553" s="53" t="str">
        <f t="shared" si="876"/>
        <v>141-8</v>
      </c>
      <c r="H553" s="53" t="s">
        <v>102</v>
      </c>
      <c r="I553" s="53" t="s">
        <v>196</v>
      </c>
      <c r="J553" s="53" t="s">
        <v>80</v>
      </c>
      <c r="K553" s="53" t="s">
        <v>80</v>
      </c>
      <c r="L553" s="53" t="s">
        <v>80</v>
      </c>
      <c r="M553" s="53" t="s">
        <v>80</v>
      </c>
      <c r="N553" s="53" t="s">
        <v>80</v>
      </c>
      <c r="O553" s="53" t="s">
        <v>80</v>
      </c>
      <c r="P553" s="53" t="s">
        <v>2250</v>
      </c>
      <c r="Q553" s="52">
        <v>0</v>
      </c>
      <c r="R553" s="52">
        <f>+Q553*Q550</f>
        <v>0</v>
      </c>
      <c r="S553" s="53">
        <v>100</v>
      </c>
      <c r="T553" s="53" t="s">
        <v>301</v>
      </c>
      <c r="U553" s="53" t="s">
        <v>2251</v>
      </c>
      <c r="V553" s="23">
        <v>45033</v>
      </c>
      <c r="W553" s="23">
        <v>45169</v>
      </c>
      <c r="X553" s="53" t="s">
        <v>2252</v>
      </c>
      <c r="Y553" s="49" t="s">
        <v>202</v>
      </c>
      <c r="Z553" s="59" t="s">
        <v>100</v>
      </c>
      <c r="AA553" s="60">
        <v>1</v>
      </c>
      <c r="AB553" s="60" t="s">
        <v>2253</v>
      </c>
      <c r="AC553" s="69">
        <v>45169</v>
      </c>
      <c r="AD553" s="60">
        <v>1</v>
      </c>
      <c r="AE553" s="60" t="s">
        <v>386</v>
      </c>
      <c r="AF553" s="69">
        <v>45199</v>
      </c>
      <c r="AG553" s="90" t="s">
        <v>79</v>
      </c>
      <c r="AH553" s="90">
        <v>1</v>
      </c>
      <c r="AI553" s="52">
        <f t="shared" si="793"/>
        <v>0</v>
      </c>
      <c r="AJ553" s="52"/>
      <c r="AK553" s="52"/>
      <c r="AL553" s="239" t="str">
        <f t="shared" si="812"/>
        <v/>
      </c>
      <c r="AM553" s="239" t="str">
        <f t="shared" si="813"/>
        <v/>
      </c>
      <c r="AN553" s="239" t="str">
        <f t="shared" si="814"/>
        <v/>
      </c>
      <c r="AO553" s="239" t="str">
        <f t="shared" si="815"/>
        <v/>
      </c>
      <c r="AP553" s="239" t="str">
        <f t="shared" si="816"/>
        <v/>
      </c>
      <c r="AQ553" s="239" t="str">
        <f t="shared" si="817"/>
        <v/>
      </c>
      <c r="AR553" s="239" t="str">
        <f t="shared" si="818"/>
        <v/>
      </c>
      <c r="AS553" s="239" t="str">
        <f t="shared" si="819"/>
        <v/>
      </c>
      <c r="AT553" s="239" t="str">
        <f t="shared" si="820"/>
        <v/>
      </c>
      <c r="AU553" s="239" t="str">
        <f t="shared" si="794"/>
        <v/>
      </c>
      <c r="AV553" s="239" t="str">
        <f t="shared" si="795"/>
        <v/>
      </c>
      <c r="AW553" s="239" t="str">
        <f t="shared" si="796"/>
        <v/>
      </c>
      <c r="AX553" s="239" t="str">
        <f t="shared" si="797"/>
        <v/>
      </c>
      <c r="AY553" s="239" t="str">
        <f t="shared" si="798"/>
        <v/>
      </c>
      <c r="AZ553" s="239" t="str">
        <f t="shared" si="799"/>
        <v/>
      </c>
      <c r="BA553" s="239" t="str">
        <f t="shared" si="800"/>
        <v/>
      </c>
      <c r="BB553" s="239" t="str">
        <f t="shared" si="801"/>
        <v/>
      </c>
      <c r="BC553" s="239" t="str">
        <f t="shared" si="802"/>
        <v/>
      </c>
      <c r="BD553" s="239" t="str">
        <f t="shared" si="803"/>
        <v/>
      </c>
      <c r="BE553" s="239" t="str">
        <f t="shared" si="804"/>
        <v/>
      </c>
      <c r="BF553" s="239" t="str">
        <f t="shared" si="805"/>
        <v/>
      </c>
      <c r="BG553" s="239" t="str">
        <f t="shared" si="806"/>
        <v/>
      </c>
      <c r="BH553" s="239" t="str">
        <f t="shared" si="807"/>
        <v/>
      </c>
      <c r="BI553" s="239" t="str">
        <f t="shared" si="808"/>
        <v/>
      </c>
      <c r="BJ553" s="239" t="str">
        <f t="shared" si="809"/>
        <v/>
      </c>
      <c r="BK553" s="239">
        <f t="shared" si="810"/>
        <v>1</v>
      </c>
      <c r="BL553" s="239" t="str">
        <f t="shared" si="811"/>
        <v/>
      </c>
      <c r="BN553" s="239" t="str">
        <f t="shared" si="821"/>
        <v/>
      </c>
      <c r="BO553" s="239" t="str">
        <f t="shared" si="822"/>
        <v/>
      </c>
      <c r="BP553" s="239" t="str">
        <f t="shared" si="823"/>
        <v/>
      </c>
      <c r="BQ553" s="239" t="str">
        <f t="shared" si="824"/>
        <v/>
      </c>
      <c r="BR553" s="239" t="str">
        <f t="shared" si="825"/>
        <v/>
      </c>
      <c r="BS553" s="239" t="str">
        <f t="shared" si="826"/>
        <v/>
      </c>
      <c r="BT553" s="239" t="str">
        <f t="shared" si="827"/>
        <v/>
      </c>
      <c r="BU553" s="239" t="str">
        <f t="shared" si="828"/>
        <v/>
      </c>
      <c r="BV553" s="239" t="str">
        <f t="shared" si="829"/>
        <v/>
      </c>
      <c r="BW553" s="239" t="str">
        <f t="shared" si="830"/>
        <v/>
      </c>
      <c r="BX553" s="239" t="str">
        <f t="shared" si="831"/>
        <v/>
      </c>
      <c r="BY553" s="239" t="str">
        <f t="shared" si="832"/>
        <v/>
      </c>
      <c r="BZ553" s="239" t="str">
        <f t="shared" si="833"/>
        <v/>
      </c>
      <c r="CA553" s="239" t="str">
        <f t="shared" si="834"/>
        <v/>
      </c>
      <c r="CB553" s="239" t="str">
        <f t="shared" si="835"/>
        <v/>
      </c>
      <c r="CC553" s="239" t="str">
        <f t="shared" si="836"/>
        <v/>
      </c>
      <c r="CD553" s="239" t="str">
        <f t="shared" si="837"/>
        <v/>
      </c>
      <c r="CE553" s="239" t="str">
        <f t="shared" si="838"/>
        <v/>
      </c>
      <c r="CF553" s="239" t="str">
        <f t="shared" si="839"/>
        <v/>
      </c>
      <c r="CG553" s="239" t="str">
        <f t="shared" si="840"/>
        <v/>
      </c>
      <c r="CH553" s="239" t="str">
        <f t="shared" si="841"/>
        <v/>
      </c>
      <c r="CI553" s="239" t="str">
        <f t="shared" si="842"/>
        <v/>
      </c>
      <c r="CJ553" s="239" t="str">
        <f t="shared" si="843"/>
        <v/>
      </c>
      <c r="CK553" s="239" t="str">
        <f t="shared" si="844"/>
        <v/>
      </c>
      <c r="CL553" s="239" t="str">
        <f t="shared" si="845"/>
        <v/>
      </c>
      <c r="CM553" s="239">
        <f t="shared" si="846"/>
        <v>1</v>
      </c>
      <c r="CN553" s="239" t="str">
        <f t="shared" si="847"/>
        <v/>
      </c>
      <c r="CP553" s="239" t="str">
        <f t="shared" si="848"/>
        <v/>
      </c>
      <c r="CQ553" s="239" t="str">
        <f t="shared" si="849"/>
        <v/>
      </c>
      <c r="CR553" s="239" t="str">
        <f t="shared" si="850"/>
        <v/>
      </c>
      <c r="CS553" s="239" t="str">
        <f t="shared" si="851"/>
        <v/>
      </c>
      <c r="CT553" s="239" t="str">
        <f t="shared" si="852"/>
        <v/>
      </c>
      <c r="CU553" s="239" t="str">
        <f t="shared" si="853"/>
        <v/>
      </c>
      <c r="CV553" s="239" t="str">
        <f t="shared" si="854"/>
        <v/>
      </c>
      <c r="CW553" s="239" t="str">
        <f t="shared" si="855"/>
        <v/>
      </c>
      <c r="CX553" s="239" t="str">
        <f t="shared" si="856"/>
        <v/>
      </c>
      <c r="CY553" s="239" t="str">
        <f t="shared" si="857"/>
        <v/>
      </c>
      <c r="CZ553" s="239" t="str">
        <f t="shared" si="858"/>
        <v/>
      </c>
      <c r="DA553" s="239" t="str">
        <f t="shared" si="859"/>
        <v/>
      </c>
      <c r="DB553" s="239" t="str">
        <f t="shared" si="860"/>
        <v/>
      </c>
      <c r="DC553" s="239" t="str">
        <f t="shared" si="861"/>
        <v/>
      </c>
      <c r="DD553" s="239" t="str">
        <f t="shared" si="862"/>
        <v/>
      </c>
      <c r="DE553" s="239" t="str">
        <f t="shared" si="863"/>
        <v/>
      </c>
      <c r="DF553" s="239" t="str">
        <f t="shared" si="864"/>
        <v/>
      </c>
      <c r="DG553" s="239" t="str">
        <f t="shared" si="865"/>
        <v/>
      </c>
      <c r="DH553" s="239" t="str">
        <f t="shared" si="866"/>
        <v/>
      </c>
      <c r="DI553" s="239" t="str">
        <f t="shared" si="867"/>
        <v/>
      </c>
      <c r="DJ553" s="239" t="str">
        <f t="shared" si="868"/>
        <v/>
      </c>
      <c r="DK553" s="239" t="str">
        <f t="shared" si="869"/>
        <v/>
      </c>
      <c r="DL553" s="239" t="str">
        <f t="shared" si="870"/>
        <v/>
      </c>
      <c r="DM553" s="239" t="str">
        <f t="shared" si="871"/>
        <v/>
      </c>
      <c r="DN553" s="239" t="str">
        <f t="shared" si="872"/>
        <v/>
      </c>
      <c r="DO553" s="239" t="str">
        <f t="shared" si="873"/>
        <v>3er Trimestre</v>
      </c>
      <c r="DP553" s="239" t="str">
        <f t="shared" si="874"/>
        <v/>
      </c>
    </row>
    <row r="554" spans="1:120" ht="35.25" hidden="1" customHeight="1" x14ac:dyDescent="0.25">
      <c r="A554" s="53" t="s">
        <v>4509</v>
      </c>
      <c r="B554" s="53">
        <v>141</v>
      </c>
      <c r="C554" s="53" t="s">
        <v>59</v>
      </c>
      <c r="D554" s="53" t="s">
        <v>2077</v>
      </c>
      <c r="E554" s="53">
        <v>1</v>
      </c>
      <c r="F554" s="53" t="s">
        <v>2254</v>
      </c>
      <c r="G554" s="53" t="str">
        <f t="shared" si="876"/>
        <v>141-8</v>
      </c>
      <c r="H554" s="53" t="s">
        <v>94</v>
      </c>
      <c r="I554" s="53" t="s">
        <v>196</v>
      </c>
      <c r="J554" s="53" t="s">
        <v>80</v>
      </c>
      <c r="K554" s="53" t="s">
        <v>80</v>
      </c>
      <c r="L554" s="53" t="s">
        <v>80</v>
      </c>
      <c r="M554" s="53" t="s">
        <v>80</v>
      </c>
      <c r="N554" s="53" t="s">
        <v>80</v>
      </c>
      <c r="O554" s="53" t="s">
        <v>80</v>
      </c>
      <c r="P554" s="53" t="s">
        <v>2255</v>
      </c>
      <c r="Q554" s="52">
        <v>0.45</v>
      </c>
      <c r="R554" s="52">
        <f>+Q554*Q550</f>
        <v>3.6000000000000004E-2</v>
      </c>
      <c r="S554" s="53">
        <v>1</v>
      </c>
      <c r="T554" s="53" t="s">
        <v>84</v>
      </c>
      <c r="U554" s="53" t="s">
        <v>2256</v>
      </c>
      <c r="V554" s="23">
        <v>45173</v>
      </c>
      <c r="W554" s="23">
        <v>45275</v>
      </c>
      <c r="X554" s="53" t="s">
        <v>2082</v>
      </c>
      <c r="Y554" s="49" t="s">
        <v>87</v>
      </c>
      <c r="Z554" s="59" t="s">
        <v>100</v>
      </c>
      <c r="AA554" s="52">
        <v>1</v>
      </c>
      <c r="AB554" s="23" t="s">
        <v>2257</v>
      </c>
      <c r="AC554" s="23">
        <v>45275</v>
      </c>
      <c r="AD554" s="52">
        <v>1</v>
      </c>
      <c r="AE554" s="23" t="s">
        <v>2258</v>
      </c>
      <c r="AF554" s="23">
        <v>45275</v>
      </c>
      <c r="AG554" s="52" t="s">
        <v>79</v>
      </c>
      <c r="AH554" s="52">
        <v>1</v>
      </c>
      <c r="AI554" s="52">
        <f t="shared" si="793"/>
        <v>3.6000000000000004E-2</v>
      </c>
      <c r="AJ554" s="52">
        <f>+AI554/R554</f>
        <v>1</v>
      </c>
      <c r="AK554" s="52"/>
      <c r="AL554" s="239" t="str">
        <f t="shared" si="812"/>
        <v/>
      </c>
      <c r="AM554" s="239" t="str">
        <f t="shared" si="813"/>
        <v/>
      </c>
      <c r="AN554" s="239" t="str">
        <f t="shared" si="814"/>
        <v/>
      </c>
      <c r="AO554" s="239" t="str">
        <f t="shared" si="815"/>
        <v/>
      </c>
      <c r="AP554" s="239" t="str">
        <f t="shared" si="816"/>
        <v/>
      </c>
      <c r="AQ554" s="239" t="str">
        <f t="shared" si="817"/>
        <v/>
      </c>
      <c r="AR554" s="239" t="str">
        <f t="shared" si="818"/>
        <v/>
      </c>
      <c r="AS554" s="239" t="str">
        <f t="shared" si="819"/>
        <v/>
      </c>
      <c r="AT554" s="239" t="str">
        <f t="shared" si="820"/>
        <v/>
      </c>
      <c r="AU554" s="239" t="str">
        <f t="shared" si="794"/>
        <v/>
      </c>
      <c r="AV554" s="239" t="str">
        <f t="shared" si="795"/>
        <v/>
      </c>
      <c r="AW554" s="239" t="str">
        <f t="shared" si="796"/>
        <v/>
      </c>
      <c r="AX554" s="239" t="str">
        <f t="shared" si="797"/>
        <v/>
      </c>
      <c r="AY554" s="239" t="str">
        <f t="shared" si="798"/>
        <v/>
      </c>
      <c r="AZ554" s="239" t="str">
        <f t="shared" si="799"/>
        <v/>
      </c>
      <c r="BA554" s="239" t="str">
        <f t="shared" si="800"/>
        <v/>
      </c>
      <c r="BB554" s="239" t="str">
        <f t="shared" si="801"/>
        <v/>
      </c>
      <c r="BC554" s="239" t="str">
        <f t="shared" si="802"/>
        <v/>
      </c>
      <c r="BD554" s="239" t="str">
        <f t="shared" si="803"/>
        <v/>
      </c>
      <c r="BE554" s="239" t="str">
        <f t="shared" si="804"/>
        <v/>
      </c>
      <c r="BF554" s="239" t="str">
        <f t="shared" si="805"/>
        <v/>
      </c>
      <c r="BG554" s="239" t="str">
        <f t="shared" si="806"/>
        <v/>
      </c>
      <c r="BH554" s="239" t="str">
        <f t="shared" si="807"/>
        <v/>
      </c>
      <c r="BI554" s="239" t="str">
        <f t="shared" si="808"/>
        <v/>
      </c>
      <c r="BJ554" s="239" t="str">
        <f t="shared" si="809"/>
        <v/>
      </c>
      <c r="BK554" s="239" t="str">
        <f t="shared" si="810"/>
        <v/>
      </c>
      <c r="BL554" s="239" t="str">
        <f t="shared" si="811"/>
        <v/>
      </c>
      <c r="BN554" s="239" t="str">
        <f t="shared" si="821"/>
        <v/>
      </c>
      <c r="BO554" s="239" t="str">
        <f t="shared" si="822"/>
        <v/>
      </c>
      <c r="BP554" s="239" t="str">
        <f t="shared" si="823"/>
        <v/>
      </c>
      <c r="BQ554" s="239" t="str">
        <f t="shared" si="824"/>
        <v/>
      </c>
      <c r="BR554" s="239" t="str">
        <f t="shared" si="825"/>
        <v/>
      </c>
      <c r="BS554" s="239" t="str">
        <f t="shared" si="826"/>
        <v/>
      </c>
      <c r="BT554" s="239" t="str">
        <f t="shared" si="827"/>
        <v/>
      </c>
      <c r="BU554" s="239" t="str">
        <f t="shared" si="828"/>
        <v/>
      </c>
      <c r="BV554" s="239" t="str">
        <f t="shared" si="829"/>
        <v/>
      </c>
      <c r="BW554" s="239" t="str">
        <f t="shared" si="830"/>
        <v/>
      </c>
      <c r="BX554" s="239" t="str">
        <f t="shared" si="831"/>
        <v/>
      </c>
      <c r="BY554" s="239" t="str">
        <f t="shared" si="832"/>
        <v/>
      </c>
      <c r="BZ554" s="239" t="str">
        <f t="shared" si="833"/>
        <v/>
      </c>
      <c r="CA554" s="239" t="str">
        <f t="shared" si="834"/>
        <v/>
      </c>
      <c r="CB554" s="239" t="str">
        <f t="shared" si="835"/>
        <v/>
      </c>
      <c r="CC554" s="239" t="str">
        <f t="shared" si="836"/>
        <v/>
      </c>
      <c r="CD554" s="239" t="str">
        <f t="shared" si="837"/>
        <v/>
      </c>
      <c r="CE554" s="239" t="str">
        <f t="shared" si="838"/>
        <v/>
      </c>
      <c r="CF554" s="239" t="str">
        <f t="shared" si="839"/>
        <v/>
      </c>
      <c r="CG554" s="239" t="str">
        <f t="shared" si="840"/>
        <v/>
      </c>
      <c r="CH554" s="239" t="str">
        <f t="shared" si="841"/>
        <v/>
      </c>
      <c r="CI554" s="239" t="str">
        <f t="shared" si="842"/>
        <v/>
      </c>
      <c r="CJ554" s="239" t="str">
        <f t="shared" si="843"/>
        <v/>
      </c>
      <c r="CK554" s="239" t="str">
        <f t="shared" si="844"/>
        <v/>
      </c>
      <c r="CL554" s="239" t="str">
        <f t="shared" si="845"/>
        <v/>
      </c>
      <c r="CM554" s="239" t="str">
        <f t="shared" si="846"/>
        <v/>
      </c>
      <c r="CN554" s="239" t="str">
        <f t="shared" si="847"/>
        <v/>
      </c>
      <c r="CP554" s="239" t="str">
        <f t="shared" si="848"/>
        <v/>
      </c>
      <c r="CQ554" s="239" t="str">
        <f t="shared" si="849"/>
        <v/>
      </c>
      <c r="CR554" s="239" t="str">
        <f t="shared" si="850"/>
        <v/>
      </c>
      <c r="CS554" s="239" t="str">
        <f t="shared" si="851"/>
        <v/>
      </c>
      <c r="CT554" s="239" t="str">
        <f t="shared" si="852"/>
        <v/>
      </c>
      <c r="CU554" s="239" t="str">
        <f t="shared" si="853"/>
        <v/>
      </c>
      <c r="CV554" s="239" t="str">
        <f t="shared" si="854"/>
        <v/>
      </c>
      <c r="CW554" s="239" t="str">
        <f t="shared" si="855"/>
        <v/>
      </c>
      <c r="CX554" s="239" t="str">
        <f t="shared" si="856"/>
        <v/>
      </c>
      <c r="CY554" s="239" t="str">
        <f t="shared" si="857"/>
        <v/>
      </c>
      <c r="CZ554" s="239" t="str">
        <f t="shared" si="858"/>
        <v/>
      </c>
      <c r="DA554" s="239" t="str">
        <f t="shared" si="859"/>
        <v/>
      </c>
      <c r="DB554" s="239" t="str">
        <f t="shared" si="860"/>
        <v/>
      </c>
      <c r="DC554" s="239" t="str">
        <f t="shared" si="861"/>
        <v/>
      </c>
      <c r="DD554" s="239" t="str">
        <f t="shared" si="862"/>
        <v/>
      </c>
      <c r="DE554" s="239" t="str">
        <f t="shared" si="863"/>
        <v/>
      </c>
      <c r="DF554" s="239" t="str">
        <f t="shared" si="864"/>
        <v/>
      </c>
      <c r="DG554" s="239" t="str">
        <f t="shared" si="865"/>
        <v/>
      </c>
      <c r="DH554" s="239" t="str">
        <f t="shared" si="866"/>
        <v/>
      </c>
      <c r="DI554" s="239" t="str">
        <f t="shared" si="867"/>
        <v/>
      </c>
      <c r="DJ554" s="239" t="str">
        <f t="shared" si="868"/>
        <v/>
      </c>
      <c r="DK554" s="239" t="str">
        <f t="shared" si="869"/>
        <v/>
      </c>
      <c r="DL554" s="239" t="str">
        <f t="shared" si="870"/>
        <v/>
      </c>
      <c r="DM554" s="239" t="str">
        <f t="shared" si="871"/>
        <v/>
      </c>
      <c r="DN554" s="239" t="str">
        <f t="shared" si="872"/>
        <v/>
      </c>
      <c r="DO554" s="239" t="str">
        <f t="shared" si="873"/>
        <v/>
      </c>
      <c r="DP554" s="239" t="str">
        <f t="shared" si="874"/>
        <v/>
      </c>
    </row>
    <row r="555" spans="1:120" ht="35.25" hidden="1" customHeight="1" x14ac:dyDescent="0.25">
      <c r="A555" s="49" t="s">
        <v>4509</v>
      </c>
      <c r="B555" s="49">
        <v>141</v>
      </c>
      <c r="C555" s="49" t="s">
        <v>59</v>
      </c>
      <c r="D555" s="49" t="s">
        <v>2077</v>
      </c>
      <c r="E555" s="49">
        <v>1</v>
      </c>
      <c r="F555" s="49" t="s">
        <v>2259</v>
      </c>
      <c r="G555" s="49" t="str">
        <f t="shared" si="876"/>
        <v>141-9</v>
      </c>
      <c r="H555" s="49" t="s">
        <v>75</v>
      </c>
      <c r="I555" s="49" t="s">
        <v>196</v>
      </c>
      <c r="J555" s="49" t="s">
        <v>513</v>
      </c>
      <c r="K555" s="49" t="s">
        <v>144</v>
      </c>
      <c r="L555" s="49" t="s">
        <v>79</v>
      </c>
      <c r="M555" s="49" t="s">
        <v>583</v>
      </c>
      <c r="N555" s="49" t="s">
        <v>198</v>
      </c>
      <c r="O555" s="49" t="s">
        <v>2105</v>
      </c>
      <c r="P555" s="49" t="s">
        <v>2260</v>
      </c>
      <c r="Q555" s="50">
        <v>0.08</v>
      </c>
      <c r="R555" s="49"/>
      <c r="S555" s="49">
        <v>100</v>
      </c>
      <c r="T555" s="49" t="s">
        <v>301</v>
      </c>
      <c r="U555" s="49" t="s">
        <v>2107</v>
      </c>
      <c r="V555" s="51">
        <v>44942</v>
      </c>
      <c r="W555" s="51">
        <v>45275</v>
      </c>
      <c r="X555" s="49" t="s">
        <v>2261</v>
      </c>
      <c r="Y555" s="49" t="s">
        <v>87</v>
      </c>
      <c r="Z555" s="59" t="s">
        <v>100</v>
      </c>
      <c r="AA555" s="52">
        <v>1</v>
      </c>
      <c r="AB555" s="23" t="s">
        <v>2262</v>
      </c>
      <c r="AC555" s="23">
        <v>45275</v>
      </c>
      <c r="AD555" s="52">
        <v>1</v>
      </c>
      <c r="AE555" s="23" t="s">
        <v>2263</v>
      </c>
      <c r="AF555" s="23">
        <v>45275</v>
      </c>
      <c r="AG555" s="52"/>
      <c r="AH555" s="52" t="s">
        <v>92</v>
      </c>
      <c r="AI555" s="52">
        <f t="shared" si="793"/>
        <v>0.08</v>
      </c>
      <c r="AJ555" s="52"/>
      <c r="AK555" s="52"/>
      <c r="AL555" s="239" t="str">
        <f t="shared" si="812"/>
        <v/>
      </c>
      <c r="AM555" s="239" t="str">
        <f t="shared" si="813"/>
        <v/>
      </c>
      <c r="AN555" s="239" t="str">
        <f t="shared" si="814"/>
        <v/>
      </c>
      <c r="AO555" s="239" t="str">
        <f t="shared" si="815"/>
        <v/>
      </c>
      <c r="AP555" s="239" t="str">
        <f t="shared" si="816"/>
        <v/>
      </c>
      <c r="AQ555" s="239" t="str">
        <f t="shared" si="817"/>
        <v/>
      </c>
      <c r="AR555" s="239" t="str">
        <f t="shared" si="818"/>
        <v/>
      </c>
      <c r="AS555" s="239" t="str">
        <f t="shared" si="819"/>
        <v/>
      </c>
      <c r="AT555" s="239" t="str">
        <f t="shared" si="820"/>
        <v/>
      </c>
      <c r="AU555" s="239" t="str">
        <f t="shared" si="794"/>
        <v/>
      </c>
      <c r="AV555" s="239" t="str">
        <f t="shared" si="795"/>
        <v/>
      </c>
      <c r="AW555" s="239" t="str">
        <f t="shared" si="796"/>
        <v/>
      </c>
      <c r="AX555" s="239" t="str">
        <f t="shared" si="797"/>
        <v/>
      </c>
      <c r="AY555" s="239" t="str">
        <f t="shared" si="798"/>
        <v/>
      </c>
      <c r="AZ555" s="239" t="str">
        <f t="shared" si="799"/>
        <v/>
      </c>
      <c r="BA555" s="239" t="str">
        <f t="shared" si="800"/>
        <v/>
      </c>
      <c r="BB555" s="239" t="str">
        <f t="shared" si="801"/>
        <v/>
      </c>
      <c r="BC555" s="239" t="str">
        <f t="shared" si="802"/>
        <v/>
      </c>
      <c r="BD555" s="239" t="str">
        <f t="shared" si="803"/>
        <v/>
      </c>
      <c r="BE555" s="239" t="str">
        <f t="shared" si="804"/>
        <v/>
      </c>
      <c r="BF555" s="239" t="str">
        <f t="shared" si="805"/>
        <v/>
      </c>
      <c r="BG555" s="239" t="str">
        <f t="shared" si="806"/>
        <v/>
      </c>
      <c r="BH555" s="239" t="str">
        <f t="shared" si="807"/>
        <v/>
      </c>
      <c r="BI555" s="239" t="str">
        <f t="shared" si="808"/>
        <v/>
      </c>
      <c r="BJ555" s="239" t="str">
        <f t="shared" si="809"/>
        <v/>
      </c>
      <c r="BK555" s="239" t="str">
        <f t="shared" si="810"/>
        <v/>
      </c>
      <c r="BL555" s="239" t="str">
        <f t="shared" si="811"/>
        <v/>
      </c>
      <c r="BN555" s="239" t="str">
        <f t="shared" si="821"/>
        <v/>
      </c>
      <c r="BO555" s="239" t="str">
        <f t="shared" si="822"/>
        <v/>
      </c>
      <c r="BP555" s="239" t="str">
        <f t="shared" si="823"/>
        <v/>
      </c>
      <c r="BQ555" s="239" t="str">
        <f t="shared" si="824"/>
        <v/>
      </c>
      <c r="BR555" s="239" t="str">
        <f t="shared" si="825"/>
        <v/>
      </c>
      <c r="BS555" s="239" t="str">
        <f t="shared" si="826"/>
        <v/>
      </c>
      <c r="BT555" s="239" t="str">
        <f t="shared" si="827"/>
        <v/>
      </c>
      <c r="BU555" s="239" t="str">
        <f t="shared" si="828"/>
        <v/>
      </c>
      <c r="BV555" s="239" t="str">
        <f t="shared" si="829"/>
        <v/>
      </c>
      <c r="BW555" s="239" t="str">
        <f t="shared" si="830"/>
        <v/>
      </c>
      <c r="BX555" s="239" t="str">
        <f t="shared" si="831"/>
        <v/>
      </c>
      <c r="BY555" s="239" t="str">
        <f t="shared" si="832"/>
        <v/>
      </c>
      <c r="BZ555" s="239" t="str">
        <f t="shared" si="833"/>
        <v/>
      </c>
      <c r="CA555" s="239" t="str">
        <f t="shared" si="834"/>
        <v/>
      </c>
      <c r="CB555" s="239" t="str">
        <f t="shared" si="835"/>
        <v/>
      </c>
      <c r="CC555" s="239" t="str">
        <f t="shared" si="836"/>
        <v/>
      </c>
      <c r="CD555" s="239" t="str">
        <f t="shared" si="837"/>
        <v/>
      </c>
      <c r="CE555" s="239" t="str">
        <f t="shared" si="838"/>
        <v/>
      </c>
      <c r="CF555" s="239" t="str">
        <f t="shared" si="839"/>
        <v/>
      </c>
      <c r="CG555" s="239" t="str">
        <f t="shared" si="840"/>
        <v/>
      </c>
      <c r="CH555" s="239" t="str">
        <f t="shared" si="841"/>
        <v/>
      </c>
      <c r="CI555" s="239" t="str">
        <f t="shared" si="842"/>
        <v/>
      </c>
      <c r="CJ555" s="239" t="str">
        <f t="shared" si="843"/>
        <v/>
      </c>
      <c r="CK555" s="239" t="str">
        <f t="shared" si="844"/>
        <v/>
      </c>
      <c r="CL555" s="239" t="str">
        <f t="shared" si="845"/>
        <v/>
      </c>
      <c r="CM555" s="239" t="str">
        <f t="shared" si="846"/>
        <v/>
      </c>
      <c r="CN555" s="239" t="str">
        <f t="shared" si="847"/>
        <v/>
      </c>
      <c r="CP555" s="239" t="str">
        <f t="shared" si="848"/>
        <v/>
      </c>
      <c r="CQ555" s="239" t="str">
        <f t="shared" si="849"/>
        <v/>
      </c>
      <c r="CR555" s="239" t="str">
        <f t="shared" si="850"/>
        <v/>
      </c>
      <c r="CS555" s="239" t="str">
        <f t="shared" si="851"/>
        <v/>
      </c>
      <c r="CT555" s="239" t="str">
        <f t="shared" si="852"/>
        <v/>
      </c>
      <c r="CU555" s="239" t="str">
        <f t="shared" si="853"/>
        <v/>
      </c>
      <c r="CV555" s="239" t="str">
        <f t="shared" si="854"/>
        <v/>
      </c>
      <c r="CW555" s="239" t="str">
        <f t="shared" si="855"/>
        <v/>
      </c>
      <c r="CX555" s="239" t="str">
        <f t="shared" si="856"/>
        <v/>
      </c>
      <c r="CY555" s="239" t="str">
        <f t="shared" si="857"/>
        <v/>
      </c>
      <c r="CZ555" s="239" t="str">
        <f t="shared" si="858"/>
        <v/>
      </c>
      <c r="DA555" s="239" t="str">
        <f t="shared" si="859"/>
        <v/>
      </c>
      <c r="DB555" s="239" t="str">
        <f t="shared" si="860"/>
        <v/>
      </c>
      <c r="DC555" s="239" t="str">
        <f t="shared" si="861"/>
        <v/>
      </c>
      <c r="DD555" s="239" t="str">
        <f t="shared" si="862"/>
        <v/>
      </c>
      <c r="DE555" s="239" t="str">
        <f t="shared" si="863"/>
        <v/>
      </c>
      <c r="DF555" s="239" t="str">
        <f t="shared" si="864"/>
        <v/>
      </c>
      <c r="DG555" s="239" t="str">
        <f t="shared" si="865"/>
        <v/>
      </c>
      <c r="DH555" s="239" t="str">
        <f t="shared" si="866"/>
        <v/>
      </c>
      <c r="DI555" s="239" t="str">
        <f t="shared" si="867"/>
        <v/>
      </c>
      <c r="DJ555" s="239" t="str">
        <f t="shared" si="868"/>
        <v/>
      </c>
      <c r="DK555" s="239" t="str">
        <f t="shared" si="869"/>
        <v/>
      </c>
      <c r="DL555" s="239" t="str">
        <f t="shared" si="870"/>
        <v/>
      </c>
      <c r="DM555" s="239" t="str">
        <f t="shared" si="871"/>
        <v/>
      </c>
      <c r="DN555" s="239" t="str">
        <f t="shared" si="872"/>
        <v/>
      </c>
      <c r="DO555" s="239" t="str">
        <f t="shared" si="873"/>
        <v/>
      </c>
      <c r="DP555" s="239" t="str">
        <f t="shared" si="874"/>
        <v/>
      </c>
    </row>
    <row r="556" spans="1:120" ht="35.25" hidden="1" customHeight="1" x14ac:dyDescent="0.25">
      <c r="A556" s="53" t="s">
        <v>4509</v>
      </c>
      <c r="B556" s="53">
        <v>141</v>
      </c>
      <c r="C556" s="53" t="s">
        <v>59</v>
      </c>
      <c r="D556" s="53" t="s">
        <v>2077</v>
      </c>
      <c r="E556" s="53">
        <v>1</v>
      </c>
      <c r="F556" s="53" t="s">
        <v>2264</v>
      </c>
      <c r="G556" s="53" t="str">
        <f t="shared" si="876"/>
        <v>141-9</v>
      </c>
      <c r="H556" s="53" t="s">
        <v>102</v>
      </c>
      <c r="I556" s="53" t="s">
        <v>196</v>
      </c>
      <c r="J556" s="53" t="s">
        <v>80</v>
      </c>
      <c r="K556" s="53" t="s">
        <v>80</v>
      </c>
      <c r="L556" s="53" t="s">
        <v>80</v>
      </c>
      <c r="M556" s="53" t="s">
        <v>80</v>
      </c>
      <c r="N556" s="53" t="s">
        <v>80</v>
      </c>
      <c r="O556" s="53" t="s">
        <v>80</v>
      </c>
      <c r="P556" s="53" t="s">
        <v>2265</v>
      </c>
      <c r="Q556" s="52">
        <v>0</v>
      </c>
      <c r="R556" s="52">
        <f>+Q556*Q555</f>
        <v>0</v>
      </c>
      <c r="S556" s="53">
        <v>1</v>
      </c>
      <c r="T556" s="53" t="s">
        <v>84</v>
      </c>
      <c r="U556" s="53" t="s">
        <v>2113</v>
      </c>
      <c r="V556" s="23">
        <v>44942</v>
      </c>
      <c r="W556" s="23">
        <v>44972</v>
      </c>
      <c r="X556" s="53" t="s">
        <v>2266</v>
      </c>
      <c r="Y556" s="49" t="s">
        <v>97</v>
      </c>
      <c r="Z556" s="59" t="s">
        <v>100</v>
      </c>
      <c r="AA556" s="60">
        <v>1</v>
      </c>
      <c r="AB556" s="62" t="s">
        <v>2115</v>
      </c>
      <c r="AC556" s="62">
        <v>44971</v>
      </c>
      <c r="AD556" s="60">
        <v>1</v>
      </c>
      <c r="AE556" s="62" t="s">
        <v>2267</v>
      </c>
      <c r="AF556" s="62">
        <v>44971</v>
      </c>
      <c r="AG556" s="60" t="s">
        <v>79</v>
      </c>
      <c r="AH556" s="60">
        <v>1</v>
      </c>
      <c r="AI556" s="52">
        <f t="shared" si="793"/>
        <v>0</v>
      </c>
      <c r="AJ556" s="52"/>
      <c r="AK556" s="52"/>
      <c r="AL556" s="239" t="str">
        <f t="shared" si="812"/>
        <v/>
      </c>
      <c r="AM556" s="239" t="str">
        <f t="shared" si="813"/>
        <v/>
      </c>
      <c r="AN556" s="239" t="str">
        <f t="shared" si="814"/>
        <v/>
      </c>
      <c r="AO556" s="239" t="str">
        <f t="shared" si="815"/>
        <v/>
      </c>
      <c r="AP556" s="239" t="str">
        <f t="shared" si="816"/>
        <v/>
      </c>
      <c r="AQ556" s="239" t="str">
        <f t="shared" si="817"/>
        <v/>
      </c>
      <c r="AR556" s="239" t="str">
        <f t="shared" si="818"/>
        <v/>
      </c>
      <c r="AS556" s="239" t="str">
        <f t="shared" si="819"/>
        <v/>
      </c>
      <c r="AT556" s="239" t="str">
        <f t="shared" si="820"/>
        <v/>
      </c>
      <c r="AU556" s="239" t="str">
        <f t="shared" si="794"/>
        <v/>
      </c>
      <c r="AV556" s="239" t="str">
        <f t="shared" si="795"/>
        <v/>
      </c>
      <c r="AW556" s="239" t="str">
        <f t="shared" si="796"/>
        <v/>
      </c>
      <c r="AX556" s="239" t="str">
        <f t="shared" si="797"/>
        <v/>
      </c>
      <c r="AY556" s="239" t="str">
        <f t="shared" si="798"/>
        <v/>
      </c>
      <c r="AZ556" s="239" t="str">
        <f t="shared" si="799"/>
        <v/>
      </c>
      <c r="BA556" s="239" t="str">
        <f t="shared" si="800"/>
        <v/>
      </c>
      <c r="BB556" s="239" t="str">
        <f t="shared" si="801"/>
        <v/>
      </c>
      <c r="BC556" s="239" t="str">
        <f t="shared" si="802"/>
        <v/>
      </c>
      <c r="BD556" s="239" t="str">
        <f t="shared" si="803"/>
        <v/>
      </c>
      <c r="BE556" s="239" t="str">
        <f t="shared" si="804"/>
        <v/>
      </c>
      <c r="BF556" s="239" t="str">
        <f t="shared" si="805"/>
        <v/>
      </c>
      <c r="BG556" s="239" t="str">
        <f t="shared" si="806"/>
        <v/>
      </c>
      <c r="BH556" s="239" t="str">
        <f t="shared" si="807"/>
        <v/>
      </c>
      <c r="BI556" s="239">
        <f t="shared" si="808"/>
        <v>1</v>
      </c>
      <c r="BJ556" s="239" t="str">
        <f t="shared" si="809"/>
        <v/>
      </c>
      <c r="BK556" s="239" t="str">
        <f t="shared" si="810"/>
        <v/>
      </c>
      <c r="BL556" s="239" t="str">
        <f t="shared" si="811"/>
        <v/>
      </c>
      <c r="BN556" s="239" t="str">
        <f t="shared" si="821"/>
        <v/>
      </c>
      <c r="BO556" s="239" t="str">
        <f t="shared" si="822"/>
        <v/>
      </c>
      <c r="BP556" s="239" t="str">
        <f t="shared" si="823"/>
        <v/>
      </c>
      <c r="BQ556" s="239" t="str">
        <f t="shared" si="824"/>
        <v/>
      </c>
      <c r="BR556" s="239" t="str">
        <f t="shared" si="825"/>
        <v/>
      </c>
      <c r="BS556" s="239" t="str">
        <f t="shared" si="826"/>
        <v/>
      </c>
      <c r="BT556" s="239" t="str">
        <f t="shared" si="827"/>
        <v/>
      </c>
      <c r="BU556" s="239" t="str">
        <f t="shared" si="828"/>
        <v/>
      </c>
      <c r="BV556" s="239" t="str">
        <f t="shared" si="829"/>
        <v/>
      </c>
      <c r="BW556" s="239" t="str">
        <f t="shared" si="830"/>
        <v/>
      </c>
      <c r="BX556" s="239" t="str">
        <f t="shared" si="831"/>
        <v/>
      </c>
      <c r="BY556" s="239" t="str">
        <f t="shared" si="832"/>
        <v/>
      </c>
      <c r="BZ556" s="239" t="str">
        <f t="shared" si="833"/>
        <v/>
      </c>
      <c r="CA556" s="239" t="str">
        <f t="shared" si="834"/>
        <v/>
      </c>
      <c r="CB556" s="239" t="str">
        <f t="shared" si="835"/>
        <v/>
      </c>
      <c r="CC556" s="239" t="str">
        <f t="shared" si="836"/>
        <v/>
      </c>
      <c r="CD556" s="239" t="str">
        <f t="shared" si="837"/>
        <v/>
      </c>
      <c r="CE556" s="239" t="str">
        <f t="shared" si="838"/>
        <v/>
      </c>
      <c r="CF556" s="239" t="str">
        <f t="shared" si="839"/>
        <v/>
      </c>
      <c r="CG556" s="239" t="str">
        <f t="shared" si="840"/>
        <v/>
      </c>
      <c r="CH556" s="239" t="str">
        <f t="shared" si="841"/>
        <v/>
      </c>
      <c r="CI556" s="239" t="str">
        <f t="shared" si="842"/>
        <v/>
      </c>
      <c r="CJ556" s="239" t="str">
        <f t="shared" si="843"/>
        <v/>
      </c>
      <c r="CK556" s="239">
        <f t="shared" si="844"/>
        <v>1</v>
      </c>
      <c r="CL556" s="239" t="str">
        <f t="shared" si="845"/>
        <v/>
      </c>
      <c r="CM556" s="239" t="str">
        <f t="shared" si="846"/>
        <v/>
      </c>
      <c r="CN556" s="239" t="str">
        <f t="shared" si="847"/>
        <v/>
      </c>
      <c r="CP556" s="239" t="str">
        <f t="shared" si="848"/>
        <v/>
      </c>
      <c r="CQ556" s="239" t="str">
        <f t="shared" si="849"/>
        <v/>
      </c>
      <c r="CR556" s="239" t="str">
        <f t="shared" si="850"/>
        <v/>
      </c>
      <c r="CS556" s="239" t="str">
        <f t="shared" si="851"/>
        <v/>
      </c>
      <c r="CT556" s="239" t="str">
        <f t="shared" si="852"/>
        <v/>
      </c>
      <c r="CU556" s="239" t="str">
        <f t="shared" si="853"/>
        <v/>
      </c>
      <c r="CV556" s="239" t="str">
        <f t="shared" si="854"/>
        <v/>
      </c>
      <c r="CW556" s="239" t="str">
        <f t="shared" si="855"/>
        <v/>
      </c>
      <c r="CX556" s="239" t="str">
        <f t="shared" si="856"/>
        <v/>
      </c>
      <c r="CY556" s="239" t="str">
        <f t="shared" si="857"/>
        <v/>
      </c>
      <c r="CZ556" s="239" t="str">
        <f t="shared" si="858"/>
        <v/>
      </c>
      <c r="DA556" s="239" t="str">
        <f t="shared" si="859"/>
        <v/>
      </c>
      <c r="DB556" s="239" t="str">
        <f t="shared" si="860"/>
        <v/>
      </c>
      <c r="DC556" s="239" t="str">
        <f t="shared" si="861"/>
        <v/>
      </c>
      <c r="DD556" s="239" t="str">
        <f t="shared" si="862"/>
        <v/>
      </c>
      <c r="DE556" s="239" t="str">
        <f t="shared" si="863"/>
        <v/>
      </c>
      <c r="DF556" s="239" t="str">
        <f t="shared" si="864"/>
        <v/>
      </c>
      <c r="DG556" s="239" t="str">
        <f t="shared" si="865"/>
        <v/>
      </c>
      <c r="DH556" s="239" t="str">
        <f t="shared" si="866"/>
        <v/>
      </c>
      <c r="DI556" s="239" t="str">
        <f t="shared" si="867"/>
        <v/>
      </c>
      <c r="DJ556" s="239" t="str">
        <f t="shared" si="868"/>
        <v/>
      </c>
      <c r="DK556" s="239" t="str">
        <f t="shared" si="869"/>
        <v/>
      </c>
      <c r="DL556" s="239" t="str">
        <f t="shared" si="870"/>
        <v/>
      </c>
      <c r="DM556" s="239" t="str">
        <f t="shared" si="871"/>
        <v>1er trimestre</v>
      </c>
      <c r="DN556" s="239" t="str">
        <f t="shared" si="872"/>
        <v/>
      </c>
      <c r="DO556" s="239" t="str">
        <f t="shared" si="873"/>
        <v/>
      </c>
      <c r="DP556" s="239" t="str">
        <f t="shared" si="874"/>
        <v/>
      </c>
    </row>
    <row r="557" spans="1:120" ht="35.25" hidden="1" customHeight="1" x14ac:dyDescent="0.25">
      <c r="A557" s="53" t="s">
        <v>4509</v>
      </c>
      <c r="B557" s="53">
        <v>141</v>
      </c>
      <c r="C557" s="53" t="s">
        <v>59</v>
      </c>
      <c r="D557" s="53" t="s">
        <v>2077</v>
      </c>
      <c r="E557" s="53">
        <v>1</v>
      </c>
      <c r="F557" s="53" t="s">
        <v>2268</v>
      </c>
      <c r="G557" s="53" t="str">
        <f t="shared" si="876"/>
        <v>141-9</v>
      </c>
      <c r="H557" s="53" t="s">
        <v>94</v>
      </c>
      <c r="I557" s="53" t="s">
        <v>196</v>
      </c>
      <c r="J557" s="53" t="s">
        <v>80</v>
      </c>
      <c r="K557" s="53" t="s">
        <v>80</v>
      </c>
      <c r="L557" s="53" t="s">
        <v>80</v>
      </c>
      <c r="M557" s="53" t="s">
        <v>80</v>
      </c>
      <c r="N557" s="53" t="s">
        <v>80</v>
      </c>
      <c r="O557" s="53" t="s">
        <v>80</v>
      </c>
      <c r="P557" s="53" t="s">
        <v>2269</v>
      </c>
      <c r="Q557" s="52">
        <v>0.2</v>
      </c>
      <c r="R557" s="52">
        <f>+Q557*Q555</f>
        <v>1.6E-2</v>
      </c>
      <c r="S557" s="53">
        <v>1</v>
      </c>
      <c r="T557" s="53" t="s">
        <v>84</v>
      </c>
      <c r="U557" s="53" t="s">
        <v>2270</v>
      </c>
      <c r="V557" s="23">
        <v>44973</v>
      </c>
      <c r="W557" s="23">
        <v>44988</v>
      </c>
      <c r="X557" s="53" t="s">
        <v>2261</v>
      </c>
      <c r="Y557" s="49" t="s">
        <v>97</v>
      </c>
      <c r="Z557" s="59" t="s">
        <v>100</v>
      </c>
      <c r="AA557" s="60">
        <v>1</v>
      </c>
      <c r="AB557" s="62" t="s">
        <v>2121</v>
      </c>
      <c r="AC557" s="62">
        <v>44986</v>
      </c>
      <c r="AD557" s="60">
        <v>1</v>
      </c>
      <c r="AE557" s="62" t="s">
        <v>2271</v>
      </c>
      <c r="AF557" s="62">
        <v>44986</v>
      </c>
      <c r="AG557" s="60" t="s">
        <v>79</v>
      </c>
      <c r="AH557" s="60">
        <v>1</v>
      </c>
      <c r="AI557" s="52">
        <f t="shared" si="793"/>
        <v>1.6E-2</v>
      </c>
      <c r="AJ557" s="52">
        <f t="shared" ref="AJ557:AJ559" si="882">+AI557/R557</f>
        <v>1</v>
      </c>
      <c r="AK557" s="52"/>
      <c r="AL557" s="239" t="str">
        <f t="shared" si="812"/>
        <v/>
      </c>
      <c r="AM557" s="239" t="str">
        <f t="shared" si="813"/>
        <v/>
      </c>
      <c r="AN557" s="239" t="str">
        <f t="shared" si="814"/>
        <v/>
      </c>
      <c r="AO557" s="239" t="str">
        <f t="shared" si="815"/>
        <v/>
      </c>
      <c r="AP557" s="239" t="str">
        <f t="shared" si="816"/>
        <v/>
      </c>
      <c r="AQ557" s="239" t="str">
        <f t="shared" si="817"/>
        <v/>
      </c>
      <c r="AR557" s="239" t="str">
        <f t="shared" si="818"/>
        <v/>
      </c>
      <c r="AS557" s="239" t="str">
        <f t="shared" si="819"/>
        <v/>
      </c>
      <c r="AT557" s="239" t="str">
        <f t="shared" si="820"/>
        <v/>
      </c>
      <c r="AU557" s="239" t="str">
        <f t="shared" si="794"/>
        <v/>
      </c>
      <c r="AV557" s="239" t="str">
        <f t="shared" si="795"/>
        <v/>
      </c>
      <c r="AW557" s="239" t="str">
        <f t="shared" si="796"/>
        <v/>
      </c>
      <c r="AX557" s="239" t="str">
        <f t="shared" si="797"/>
        <v/>
      </c>
      <c r="AY557" s="239" t="str">
        <f t="shared" si="798"/>
        <v/>
      </c>
      <c r="AZ557" s="239" t="str">
        <f t="shared" si="799"/>
        <v/>
      </c>
      <c r="BA557" s="239" t="str">
        <f t="shared" si="800"/>
        <v/>
      </c>
      <c r="BB557" s="239" t="str">
        <f t="shared" si="801"/>
        <v/>
      </c>
      <c r="BC557" s="239" t="str">
        <f t="shared" si="802"/>
        <v/>
      </c>
      <c r="BD557" s="239" t="str">
        <f t="shared" si="803"/>
        <v/>
      </c>
      <c r="BE557" s="239" t="str">
        <f t="shared" si="804"/>
        <v/>
      </c>
      <c r="BF557" s="239" t="str">
        <f t="shared" si="805"/>
        <v/>
      </c>
      <c r="BG557" s="239" t="str">
        <f t="shared" si="806"/>
        <v/>
      </c>
      <c r="BH557" s="239" t="str">
        <f t="shared" si="807"/>
        <v/>
      </c>
      <c r="BI557" s="239">
        <f t="shared" si="808"/>
        <v>1</v>
      </c>
      <c r="BJ557" s="239" t="str">
        <f t="shared" si="809"/>
        <v/>
      </c>
      <c r="BK557" s="239" t="str">
        <f t="shared" si="810"/>
        <v/>
      </c>
      <c r="BL557" s="239" t="str">
        <f t="shared" si="811"/>
        <v/>
      </c>
      <c r="BN557" s="239" t="str">
        <f t="shared" si="821"/>
        <v/>
      </c>
      <c r="BO557" s="239" t="str">
        <f t="shared" si="822"/>
        <v/>
      </c>
      <c r="BP557" s="239" t="str">
        <f t="shared" si="823"/>
        <v/>
      </c>
      <c r="BQ557" s="239" t="str">
        <f t="shared" si="824"/>
        <v/>
      </c>
      <c r="BR557" s="239" t="str">
        <f t="shared" si="825"/>
        <v/>
      </c>
      <c r="BS557" s="239" t="str">
        <f t="shared" si="826"/>
        <v/>
      </c>
      <c r="BT557" s="239" t="str">
        <f t="shared" si="827"/>
        <v/>
      </c>
      <c r="BU557" s="239" t="str">
        <f t="shared" si="828"/>
        <v/>
      </c>
      <c r="BV557" s="239" t="str">
        <f t="shared" si="829"/>
        <v/>
      </c>
      <c r="BW557" s="239" t="str">
        <f t="shared" si="830"/>
        <v/>
      </c>
      <c r="BX557" s="239" t="str">
        <f t="shared" si="831"/>
        <v/>
      </c>
      <c r="BY557" s="239" t="str">
        <f t="shared" si="832"/>
        <v/>
      </c>
      <c r="BZ557" s="239" t="str">
        <f t="shared" si="833"/>
        <v/>
      </c>
      <c r="CA557" s="239" t="str">
        <f t="shared" si="834"/>
        <v/>
      </c>
      <c r="CB557" s="239" t="str">
        <f t="shared" si="835"/>
        <v/>
      </c>
      <c r="CC557" s="239" t="str">
        <f t="shared" si="836"/>
        <v/>
      </c>
      <c r="CD557" s="239" t="str">
        <f t="shared" si="837"/>
        <v/>
      </c>
      <c r="CE557" s="239" t="str">
        <f t="shared" si="838"/>
        <v/>
      </c>
      <c r="CF557" s="239" t="str">
        <f t="shared" si="839"/>
        <v/>
      </c>
      <c r="CG557" s="239" t="str">
        <f t="shared" si="840"/>
        <v/>
      </c>
      <c r="CH557" s="239" t="str">
        <f t="shared" si="841"/>
        <v/>
      </c>
      <c r="CI557" s="239" t="str">
        <f t="shared" si="842"/>
        <v/>
      </c>
      <c r="CJ557" s="239" t="str">
        <f t="shared" si="843"/>
        <v/>
      </c>
      <c r="CK557" s="239">
        <f t="shared" si="844"/>
        <v>1</v>
      </c>
      <c r="CL557" s="239" t="str">
        <f t="shared" si="845"/>
        <v/>
      </c>
      <c r="CM557" s="239" t="str">
        <f t="shared" si="846"/>
        <v/>
      </c>
      <c r="CN557" s="239" t="str">
        <f t="shared" si="847"/>
        <v/>
      </c>
      <c r="CP557" s="239" t="str">
        <f t="shared" si="848"/>
        <v/>
      </c>
      <c r="CQ557" s="239" t="str">
        <f t="shared" si="849"/>
        <v/>
      </c>
      <c r="CR557" s="239" t="str">
        <f t="shared" si="850"/>
        <v/>
      </c>
      <c r="CS557" s="239" t="str">
        <f t="shared" si="851"/>
        <v/>
      </c>
      <c r="CT557" s="239" t="str">
        <f t="shared" si="852"/>
        <v/>
      </c>
      <c r="CU557" s="239" t="str">
        <f t="shared" si="853"/>
        <v/>
      </c>
      <c r="CV557" s="239" t="str">
        <f t="shared" si="854"/>
        <v/>
      </c>
      <c r="CW557" s="239" t="str">
        <f t="shared" si="855"/>
        <v/>
      </c>
      <c r="CX557" s="239" t="str">
        <f t="shared" si="856"/>
        <v/>
      </c>
      <c r="CY557" s="239" t="str">
        <f t="shared" si="857"/>
        <v/>
      </c>
      <c r="CZ557" s="239" t="str">
        <f t="shared" si="858"/>
        <v/>
      </c>
      <c r="DA557" s="239" t="str">
        <f t="shared" si="859"/>
        <v/>
      </c>
      <c r="DB557" s="239" t="str">
        <f t="shared" si="860"/>
        <v/>
      </c>
      <c r="DC557" s="239" t="str">
        <f t="shared" si="861"/>
        <v/>
      </c>
      <c r="DD557" s="239" t="str">
        <f t="shared" si="862"/>
        <v/>
      </c>
      <c r="DE557" s="239" t="str">
        <f t="shared" si="863"/>
        <v/>
      </c>
      <c r="DF557" s="239" t="str">
        <f t="shared" si="864"/>
        <v/>
      </c>
      <c r="DG557" s="239" t="str">
        <f t="shared" si="865"/>
        <v/>
      </c>
      <c r="DH557" s="239" t="str">
        <f t="shared" si="866"/>
        <v/>
      </c>
      <c r="DI557" s="239" t="str">
        <f t="shared" si="867"/>
        <v/>
      </c>
      <c r="DJ557" s="239" t="str">
        <f t="shared" si="868"/>
        <v/>
      </c>
      <c r="DK557" s="239" t="str">
        <f t="shared" si="869"/>
        <v/>
      </c>
      <c r="DL557" s="239" t="str">
        <f t="shared" si="870"/>
        <v/>
      </c>
      <c r="DM557" s="239" t="str">
        <f t="shared" si="871"/>
        <v>1er trimestre</v>
      </c>
      <c r="DN557" s="239" t="str">
        <f t="shared" si="872"/>
        <v/>
      </c>
      <c r="DO557" s="239" t="str">
        <f t="shared" si="873"/>
        <v/>
      </c>
      <c r="DP557" s="239" t="str">
        <f t="shared" si="874"/>
        <v/>
      </c>
    </row>
    <row r="558" spans="1:120" ht="35.25" hidden="1" customHeight="1" x14ac:dyDescent="0.25">
      <c r="A558" s="53" t="s">
        <v>4509</v>
      </c>
      <c r="B558" s="53">
        <v>141</v>
      </c>
      <c r="C558" s="53" t="s">
        <v>59</v>
      </c>
      <c r="D558" s="53" t="s">
        <v>2077</v>
      </c>
      <c r="E558" s="87">
        <v>1</v>
      </c>
      <c r="F558" s="53" t="s">
        <v>2272</v>
      </c>
      <c r="G558" s="53" t="str">
        <f t="shared" si="876"/>
        <v>141-9</v>
      </c>
      <c r="H558" s="53" t="s">
        <v>94</v>
      </c>
      <c r="I558" s="53" t="s">
        <v>196</v>
      </c>
      <c r="J558" s="53" t="s">
        <v>80</v>
      </c>
      <c r="K558" s="53" t="s">
        <v>80</v>
      </c>
      <c r="L558" s="53" t="s">
        <v>80</v>
      </c>
      <c r="M558" s="53" t="s">
        <v>80</v>
      </c>
      <c r="N558" s="53" t="s">
        <v>80</v>
      </c>
      <c r="O558" s="53" t="s">
        <v>80</v>
      </c>
      <c r="P558" s="53" t="s">
        <v>2273</v>
      </c>
      <c r="Q558" s="52">
        <v>0.4</v>
      </c>
      <c r="R558" s="52">
        <f>+Q558*Q555</f>
        <v>3.2000000000000001E-2</v>
      </c>
      <c r="S558" s="53">
        <v>100</v>
      </c>
      <c r="T558" s="53" t="s">
        <v>301</v>
      </c>
      <c r="U558" s="53" t="s">
        <v>2173</v>
      </c>
      <c r="V558" s="23">
        <v>44991</v>
      </c>
      <c r="W558" s="97">
        <v>45230</v>
      </c>
      <c r="X558" s="3" t="s">
        <v>2261</v>
      </c>
      <c r="Y558" s="49" t="s">
        <v>87</v>
      </c>
      <c r="Z558" s="59" t="s">
        <v>100</v>
      </c>
      <c r="AA558" s="52">
        <v>1</v>
      </c>
      <c r="AB558" s="23" t="s">
        <v>2274</v>
      </c>
      <c r="AC558" s="23">
        <v>45230</v>
      </c>
      <c r="AD558" s="52">
        <v>1</v>
      </c>
      <c r="AE558" s="23" t="s">
        <v>2275</v>
      </c>
      <c r="AF558" s="23">
        <v>45230</v>
      </c>
      <c r="AG558" s="52" t="s">
        <v>79</v>
      </c>
      <c r="AH558" s="52">
        <v>1</v>
      </c>
      <c r="AI558" s="52">
        <f t="shared" si="793"/>
        <v>3.2000000000000001E-2</v>
      </c>
      <c r="AJ558" s="52">
        <f t="shared" si="882"/>
        <v>1</v>
      </c>
      <c r="AK558" s="52"/>
      <c r="AL558" s="239" t="str">
        <f t="shared" si="812"/>
        <v/>
      </c>
      <c r="AM558" s="239" t="str">
        <f t="shared" si="813"/>
        <v/>
      </c>
      <c r="AN558" s="239" t="str">
        <f t="shared" si="814"/>
        <v/>
      </c>
      <c r="AO558" s="239" t="str">
        <f t="shared" si="815"/>
        <v/>
      </c>
      <c r="AP558" s="239" t="str">
        <f t="shared" si="816"/>
        <v/>
      </c>
      <c r="AQ558" s="239" t="str">
        <f t="shared" si="817"/>
        <v/>
      </c>
      <c r="AR558" s="239" t="str">
        <f t="shared" si="818"/>
        <v/>
      </c>
      <c r="AS558" s="239" t="str">
        <f t="shared" si="819"/>
        <v/>
      </c>
      <c r="AT558" s="239" t="str">
        <f t="shared" si="820"/>
        <v/>
      </c>
      <c r="AU558" s="239" t="str">
        <f t="shared" si="794"/>
        <v/>
      </c>
      <c r="AV558" s="239" t="str">
        <f t="shared" si="795"/>
        <v/>
      </c>
      <c r="AW558" s="239" t="str">
        <f t="shared" si="796"/>
        <v/>
      </c>
      <c r="AX558" s="239" t="str">
        <f t="shared" si="797"/>
        <v/>
      </c>
      <c r="AY558" s="239" t="str">
        <f t="shared" si="798"/>
        <v/>
      </c>
      <c r="AZ558" s="239" t="str">
        <f t="shared" si="799"/>
        <v/>
      </c>
      <c r="BA558" s="239" t="str">
        <f t="shared" si="800"/>
        <v/>
      </c>
      <c r="BB558" s="239" t="str">
        <f t="shared" si="801"/>
        <v/>
      </c>
      <c r="BC558" s="239" t="str">
        <f t="shared" si="802"/>
        <v/>
      </c>
      <c r="BD558" s="239" t="str">
        <f t="shared" si="803"/>
        <v/>
      </c>
      <c r="BE558" s="239" t="str">
        <f t="shared" si="804"/>
        <v/>
      </c>
      <c r="BF558" s="239" t="str">
        <f t="shared" si="805"/>
        <v/>
      </c>
      <c r="BG558" s="239" t="str">
        <f t="shared" si="806"/>
        <v/>
      </c>
      <c r="BH558" s="239" t="str">
        <f t="shared" si="807"/>
        <v/>
      </c>
      <c r="BI558" s="239">
        <f t="shared" si="808"/>
        <v>1</v>
      </c>
      <c r="BJ558" s="239" t="str">
        <f t="shared" si="809"/>
        <v/>
      </c>
      <c r="BK558" s="239" t="str">
        <f t="shared" si="810"/>
        <v/>
      </c>
      <c r="BL558" s="239" t="str">
        <f t="shared" si="811"/>
        <v/>
      </c>
      <c r="BN558" s="239" t="str">
        <f t="shared" si="821"/>
        <v/>
      </c>
      <c r="BO558" s="239" t="str">
        <f t="shared" si="822"/>
        <v/>
      </c>
      <c r="BP558" s="239" t="str">
        <f t="shared" si="823"/>
        <v/>
      </c>
      <c r="BQ558" s="239" t="str">
        <f t="shared" si="824"/>
        <v/>
      </c>
      <c r="BR558" s="239" t="str">
        <f t="shared" si="825"/>
        <v/>
      </c>
      <c r="BS558" s="239" t="str">
        <f t="shared" si="826"/>
        <v/>
      </c>
      <c r="BT558" s="239" t="str">
        <f t="shared" si="827"/>
        <v/>
      </c>
      <c r="BU558" s="239" t="str">
        <f t="shared" si="828"/>
        <v/>
      </c>
      <c r="BV558" s="239" t="str">
        <f t="shared" si="829"/>
        <v/>
      </c>
      <c r="BW558" s="239" t="str">
        <f t="shared" si="830"/>
        <v/>
      </c>
      <c r="BX558" s="239" t="str">
        <f t="shared" si="831"/>
        <v/>
      </c>
      <c r="BY558" s="239" t="str">
        <f t="shared" si="832"/>
        <v/>
      </c>
      <c r="BZ558" s="239" t="str">
        <f t="shared" si="833"/>
        <v/>
      </c>
      <c r="CA558" s="239" t="str">
        <f t="shared" si="834"/>
        <v/>
      </c>
      <c r="CB558" s="239" t="str">
        <f t="shared" si="835"/>
        <v/>
      </c>
      <c r="CC558" s="239" t="str">
        <f t="shared" si="836"/>
        <v/>
      </c>
      <c r="CD558" s="239" t="str">
        <f t="shared" si="837"/>
        <v/>
      </c>
      <c r="CE558" s="239" t="str">
        <f t="shared" si="838"/>
        <v/>
      </c>
      <c r="CF558" s="239" t="str">
        <f t="shared" si="839"/>
        <v/>
      </c>
      <c r="CG558" s="239" t="str">
        <f t="shared" si="840"/>
        <v/>
      </c>
      <c r="CH558" s="239" t="str">
        <f t="shared" si="841"/>
        <v/>
      </c>
      <c r="CI558" s="239" t="str">
        <f t="shared" si="842"/>
        <v/>
      </c>
      <c r="CJ558" s="239" t="str">
        <f t="shared" si="843"/>
        <v/>
      </c>
      <c r="CK558" s="239">
        <f t="shared" si="844"/>
        <v>1</v>
      </c>
      <c r="CL558" s="239" t="str">
        <f t="shared" si="845"/>
        <v/>
      </c>
      <c r="CM558" s="239" t="str">
        <f t="shared" si="846"/>
        <v/>
      </c>
      <c r="CN558" s="239" t="str">
        <f t="shared" si="847"/>
        <v/>
      </c>
      <c r="CP558" s="239" t="str">
        <f t="shared" si="848"/>
        <v/>
      </c>
      <c r="CQ558" s="239" t="str">
        <f t="shared" si="849"/>
        <v/>
      </c>
      <c r="CR558" s="239" t="str">
        <f t="shared" si="850"/>
        <v/>
      </c>
      <c r="CS558" s="239" t="str">
        <f t="shared" si="851"/>
        <v/>
      </c>
      <c r="CT558" s="239" t="str">
        <f t="shared" si="852"/>
        <v/>
      </c>
      <c r="CU558" s="239" t="str">
        <f t="shared" si="853"/>
        <v/>
      </c>
      <c r="CV558" s="239" t="str">
        <f t="shared" si="854"/>
        <v/>
      </c>
      <c r="CW558" s="239" t="str">
        <f t="shared" si="855"/>
        <v/>
      </c>
      <c r="CX558" s="239" t="str">
        <f t="shared" si="856"/>
        <v/>
      </c>
      <c r="CY558" s="239" t="str">
        <f t="shared" si="857"/>
        <v/>
      </c>
      <c r="CZ558" s="239" t="str">
        <f t="shared" si="858"/>
        <v/>
      </c>
      <c r="DA558" s="239" t="str">
        <f t="shared" si="859"/>
        <v/>
      </c>
      <c r="DB558" s="239" t="str">
        <f t="shared" si="860"/>
        <v/>
      </c>
      <c r="DC558" s="239" t="str">
        <f t="shared" si="861"/>
        <v/>
      </c>
      <c r="DD558" s="239" t="str">
        <f t="shared" si="862"/>
        <v/>
      </c>
      <c r="DE558" s="239" t="str">
        <f t="shared" si="863"/>
        <v/>
      </c>
      <c r="DF558" s="239" t="str">
        <f t="shared" si="864"/>
        <v/>
      </c>
      <c r="DG558" s="239" t="str">
        <f t="shared" si="865"/>
        <v/>
      </c>
      <c r="DH558" s="239" t="str">
        <f t="shared" si="866"/>
        <v/>
      </c>
      <c r="DI558" s="239" t="str">
        <f t="shared" si="867"/>
        <v/>
      </c>
      <c r="DJ558" s="239" t="str">
        <f t="shared" si="868"/>
        <v/>
      </c>
      <c r="DK558" s="239" t="str">
        <f t="shared" si="869"/>
        <v/>
      </c>
      <c r="DL558" s="239" t="str">
        <f t="shared" si="870"/>
        <v/>
      </c>
      <c r="DM558" s="239" t="str">
        <f t="shared" si="871"/>
        <v>4to Trimestre</v>
      </c>
      <c r="DN558" s="239" t="str">
        <f t="shared" si="872"/>
        <v/>
      </c>
      <c r="DO558" s="239" t="str">
        <f t="shared" si="873"/>
        <v/>
      </c>
      <c r="DP558" s="239" t="str">
        <f t="shared" si="874"/>
        <v/>
      </c>
    </row>
    <row r="559" spans="1:120" ht="35.25" hidden="1" customHeight="1" x14ac:dyDescent="0.25">
      <c r="A559" s="53" t="s">
        <v>4509</v>
      </c>
      <c r="B559" s="53">
        <v>141</v>
      </c>
      <c r="C559" s="53" t="s">
        <v>59</v>
      </c>
      <c r="D559" s="53" t="s">
        <v>2077</v>
      </c>
      <c r="E559" s="53">
        <v>1</v>
      </c>
      <c r="F559" s="53" t="s">
        <v>2276</v>
      </c>
      <c r="G559" s="53" t="str">
        <f t="shared" si="876"/>
        <v>141-9</v>
      </c>
      <c r="H559" s="53" t="s">
        <v>94</v>
      </c>
      <c r="I559" s="53" t="s">
        <v>196</v>
      </c>
      <c r="J559" s="53" t="s">
        <v>80</v>
      </c>
      <c r="K559" s="53" t="s">
        <v>80</v>
      </c>
      <c r="L559" s="53" t="s">
        <v>80</v>
      </c>
      <c r="M559" s="53" t="s">
        <v>80</v>
      </c>
      <c r="N559" s="53" t="s">
        <v>80</v>
      </c>
      <c r="O559" s="53" t="s">
        <v>80</v>
      </c>
      <c r="P559" s="53" t="s">
        <v>2177</v>
      </c>
      <c r="Q559" s="52">
        <v>0.4</v>
      </c>
      <c r="R559" s="52">
        <f>+Q559*Q555</f>
        <v>3.2000000000000001E-2</v>
      </c>
      <c r="S559" s="53">
        <v>1</v>
      </c>
      <c r="T559" s="53" t="s">
        <v>84</v>
      </c>
      <c r="U559" s="53" t="s">
        <v>2178</v>
      </c>
      <c r="V559" s="23">
        <v>45173</v>
      </c>
      <c r="W559" s="23">
        <v>45275</v>
      </c>
      <c r="X559" s="53" t="s">
        <v>2082</v>
      </c>
      <c r="Y559" s="49" t="s">
        <v>87</v>
      </c>
      <c r="Z559" s="59" t="s">
        <v>100</v>
      </c>
      <c r="AA559" s="52">
        <v>1</v>
      </c>
      <c r="AB559" s="23" t="s">
        <v>2277</v>
      </c>
      <c r="AC559" s="23">
        <v>45275</v>
      </c>
      <c r="AD559" s="52">
        <v>1</v>
      </c>
      <c r="AE559" s="23" t="s">
        <v>2278</v>
      </c>
      <c r="AF559" s="23">
        <v>45275</v>
      </c>
      <c r="AG559" s="52" t="s">
        <v>79</v>
      </c>
      <c r="AH559" s="52">
        <v>1</v>
      </c>
      <c r="AI559" s="52">
        <f t="shared" si="793"/>
        <v>3.2000000000000001E-2</v>
      </c>
      <c r="AJ559" s="52">
        <f t="shared" si="882"/>
        <v>1</v>
      </c>
      <c r="AK559" s="52"/>
      <c r="AL559" s="239" t="str">
        <f t="shared" si="812"/>
        <v/>
      </c>
      <c r="AM559" s="239" t="str">
        <f t="shared" si="813"/>
        <v/>
      </c>
      <c r="AN559" s="239" t="str">
        <f t="shared" si="814"/>
        <v/>
      </c>
      <c r="AO559" s="239" t="str">
        <f t="shared" si="815"/>
        <v/>
      </c>
      <c r="AP559" s="239" t="str">
        <f t="shared" si="816"/>
        <v/>
      </c>
      <c r="AQ559" s="239" t="str">
        <f t="shared" si="817"/>
        <v/>
      </c>
      <c r="AR559" s="239" t="str">
        <f t="shared" si="818"/>
        <v/>
      </c>
      <c r="AS559" s="239" t="str">
        <f t="shared" si="819"/>
        <v/>
      </c>
      <c r="AT559" s="239" t="str">
        <f t="shared" si="820"/>
        <v/>
      </c>
      <c r="AU559" s="239" t="str">
        <f t="shared" si="794"/>
        <v/>
      </c>
      <c r="AV559" s="239" t="str">
        <f t="shared" si="795"/>
        <v/>
      </c>
      <c r="AW559" s="239" t="str">
        <f t="shared" si="796"/>
        <v/>
      </c>
      <c r="AX559" s="239" t="str">
        <f t="shared" si="797"/>
        <v/>
      </c>
      <c r="AY559" s="239" t="str">
        <f t="shared" si="798"/>
        <v/>
      </c>
      <c r="AZ559" s="239" t="str">
        <f t="shared" si="799"/>
        <v/>
      </c>
      <c r="BA559" s="239" t="str">
        <f t="shared" si="800"/>
        <v/>
      </c>
      <c r="BB559" s="239" t="str">
        <f t="shared" si="801"/>
        <v/>
      </c>
      <c r="BC559" s="239" t="str">
        <f t="shared" si="802"/>
        <v/>
      </c>
      <c r="BD559" s="239" t="str">
        <f t="shared" si="803"/>
        <v/>
      </c>
      <c r="BE559" s="239" t="str">
        <f t="shared" si="804"/>
        <v/>
      </c>
      <c r="BF559" s="239" t="str">
        <f t="shared" si="805"/>
        <v/>
      </c>
      <c r="BG559" s="239" t="str">
        <f t="shared" si="806"/>
        <v/>
      </c>
      <c r="BH559" s="239" t="str">
        <f t="shared" si="807"/>
        <v/>
      </c>
      <c r="BI559" s="239" t="str">
        <f t="shared" si="808"/>
        <v/>
      </c>
      <c r="BJ559" s="239" t="str">
        <f t="shared" si="809"/>
        <v/>
      </c>
      <c r="BK559" s="239" t="str">
        <f t="shared" si="810"/>
        <v/>
      </c>
      <c r="BL559" s="239" t="str">
        <f t="shared" si="811"/>
        <v/>
      </c>
      <c r="BN559" s="239" t="str">
        <f t="shared" si="821"/>
        <v/>
      </c>
      <c r="BO559" s="239" t="str">
        <f t="shared" si="822"/>
        <v/>
      </c>
      <c r="BP559" s="239" t="str">
        <f t="shared" si="823"/>
        <v/>
      </c>
      <c r="BQ559" s="239" t="str">
        <f t="shared" si="824"/>
        <v/>
      </c>
      <c r="BR559" s="239" t="str">
        <f t="shared" si="825"/>
        <v/>
      </c>
      <c r="BS559" s="239" t="str">
        <f t="shared" si="826"/>
        <v/>
      </c>
      <c r="BT559" s="239" t="str">
        <f t="shared" si="827"/>
        <v/>
      </c>
      <c r="BU559" s="239" t="str">
        <f t="shared" si="828"/>
        <v/>
      </c>
      <c r="BV559" s="239" t="str">
        <f t="shared" si="829"/>
        <v/>
      </c>
      <c r="BW559" s="239" t="str">
        <f t="shared" si="830"/>
        <v/>
      </c>
      <c r="BX559" s="239" t="str">
        <f t="shared" si="831"/>
        <v/>
      </c>
      <c r="BY559" s="239" t="str">
        <f t="shared" si="832"/>
        <v/>
      </c>
      <c r="BZ559" s="239" t="str">
        <f t="shared" si="833"/>
        <v/>
      </c>
      <c r="CA559" s="239" t="str">
        <f t="shared" si="834"/>
        <v/>
      </c>
      <c r="CB559" s="239" t="str">
        <f t="shared" si="835"/>
        <v/>
      </c>
      <c r="CC559" s="239" t="str">
        <f t="shared" si="836"/>
        <v/>
      </c>
      <c r="CD559" s="239" t="str">
        <f t="shared" si="837"/>
        <v/>
      </c>
      <c r="CE559" s="239" t="str">
        <f t="shared" si="838"/>
        <v/>
      </c>
      <c r="CF559" s="239" t="str">
        <f t="shared" si="839"/>
        <v/>
      </c>
      <c r="CG559" s="239" t="str">
        <f t="shared" si="840"/>
        <v/>
      </c>
      <c r="CH559" s="239" t="str">
        <f t="shared" si="841"/>
        <v/>
      </c>
      <c r="CI559" s="239" t="str">
        <f t="shared" si="842"/>
        <v/>
      </c>
      <c r="CJ559" s="239" t="str">
        <f t="shared" si="843"/>
        <v/>
      </c>
      <c r="CK559" s="239" t="str">
        <f t="shared" si="844"/>
        <v/>
      </c>
      <c r="CL559" s="239" t="str">
        <f t="shared" si="845"/>
        <v/>
      </c>
      <c r="CM559" s="239" t="str">
        <f t="shared" si="846"/>
        <v/>
      </c>
      <c r="CN559" s="239" t="str">
        <f t="shared" si="847"/>
        <v/>
      </c>
      <c r="CP559" s="239" t="str">
        <f t="shared" si="848"/>
        <v/>
      </c>
      <c r="CQ559" s="239" t="str">
        <f t="shared" si="849"/>
        <v/>
      </c>
      <c r="CR559" s="239" t="str">
        <f t="shared" si="850"/>
        <v/>
      </c>
      <c r="CS559" s="239" t="str">
        <f t="shared" si="851"/>
        <v/>
      </c>
      <c r="CT559" s="239" t="str">
        <f t="shared" si="852"/>
        <v/>
      </c>
      <c r="CU559" s="239" t="str">
        <f t="shared" si="853"/>
        <v/>
      </c>
      <c r="CV559" s="239" t="str">
        <f t="shared" si="854"/>
        <v/>
      </c>
      <c r="CW559" s="239" t="str">
        <f t="shared" si="855"/>
        <v/>
      </c>
      <c r="CX559" s="239" t="str">
        <f t="shared" si="856"/>
        <v/>
      </c>
      <c r="CY559" s="239" t="str">
        <f t="shared" si="857"/>
        <v/>
      </c>
      <c r="CZ559" s="239" t="str">
        <f t="shared" si="858"/>
        <v/>
      </c>
      <c r="DA559" s="239" t="str">
        <f t="shared" si="859"/>
        <v/>
      </c>
      <c r="DB559" s="239" t="str">
        <f t="shared" si="860"/>
        <v/>
      </c>
      <c r="DC559" s="239" t="str">
        <f t="shared" si="861"/>
        <v/>
      </c>
      <c r="DD559" s="239" t="str">
        <f t="shared" si="862"/>
        <v/>
      </c>
      <c r="DE559" s="239" t="str">
        <f t="shared" si="863"/>
        <v/>
      </c>
      <c r="DF559" s="239" t="str">
        <f t="shared" si="864"/>
        <v/>
      </c>
      <c r="DG559" s="239" t="str">
        <f t="shared" si="865"/>
        <v/>
      </c>
      <c r="DH559" s="239" t="str">
        <f t="shared" si="866"/>
        <v/>
      </c>
      <c r="DI559" s="239" t="str">
        <f t="shared" si="867"/>
        <v/>
      </c>
      <c r="DJ559" s="239" t="str">
        <f t="shared" si="868"/>
        <v/>
      </c>
      <c r="DK559" s="239" t="str">
        <f t="shared" si="869"/>
        <v/>
      </c>
      <c r="DL559" s="239" t="str">
        <f t="shared" si="870"/>
        <v/>
      </c>
      <c r="DM559" s="239" t="str">
        <f t="shared" si="871"/>
        <v/>
      </c>
      <c r="DN559" s="239" t="str">
        <f t="shared" si="872"/>
        <v/>
      </c>
      <c r="DO559" s="239" t="str">
        <f t="shared" si="873"/>
        <v/>
      </c>
      <c r="DP559" s="239" t="str">
        <f t="shared" si="874"/>
        <v/>
      </c>
    </row>
    <row r="560" spans="1:120" ht="35.25" hidden="1" customHeight="1" x14ac:dyDescent="0.25">
      <c r="A560" s="49" t="s">
        <v>4509</v>
      </c>
      <c r="B560" s="49">
        <v>141</v>
      </c>
      <c r="C560" s="49" t="s">
        <v>59</v>
      </c>
      <c r="D560" s="49" t="s">
        <v>2077</v>
      </c>
      <c r="E560" s="49">
        <v>1</v>
      </c>
      <c r="F560" s="49" t="s">
        <v>2279</v>
      </c>
      <c r="G560" s="49" t="str">
        <f t="shared" si="876"/>
        <v>141-10</v>
      </c>
      <c r="H560" s="49" t="s">
        <v>75</v>
      </c>
      <c r="I560" s="49" t="s">
        <v>196</v>
      </c>
      <c r="J560" s="49" t="s">
        <v>513</v>
      </c>
      <c r="K560" s="49" t="s">
        <v>144</v>
      </c>
      <c r="L560" s="49" t="s">
        <v>79</v>
      </c>
      <c r="M560" s="49" t="s">
        <v>583</v>
      </c>
      <c r="N560" s="49" t="s">
        <v>198</v>
      </c>
      <c r="O560" s="49" t="s">
        <v>2105</v>
      </c>
      <c r="P560" s="49" t="s">
        <v>2280</v>
      </c>
      <c r="Q560" s="50">
        <v>0.08</v>
      </c>
      <c r="R560" s="49"/>
      <c r="S560" s="49">
        <v>100</v>
      </c>
      <c r="T560" s="49" t="s">
        <v>301</v>
      </c>
      <c r="U560" s="49" t="s">
        <v>2107</v>
      </c>
      <c r="V560" s="51">
        <v>44942</v>
      </c>
      <c r="W560" s="51">
        <v>45275</v>
      </c>
      <c r="X560" s="49" t="s">
        <v>2281</v>
      </c>
      <c r="Y560" s="49" t="s">
        <v>87</v>
      </c>
      <c r="Z560" s="59" t="s">
        <v>100</v>
      </c>
      <c r="AA560" s="52">
        <v>1</v>
      </c>
      <c r="AB560" s="23" t="s">
        <v>2282</v>
      </c>
      <c r="AC560" s="23">
        <v>45275</v>
      </c>
      <c r="AD560" s="52">
        <v>1</v>
      </c>
      <c r="AE560" s="23" t="s">
        <v>2283</v>
      </c>
      <c r="AF560" s="23">
        <v>45275</v>
      </c>
      <c r="AG560" s="52"/>
      <c r="AH560" s="52" t="s">
        <v>92</v>
      </c>
      <c r="AI560" s="52">
        <f t="shared" si="793"/>
        <v>0.08</v>
      </c>
      <c r="AJ560" s="52"/>
      <c r="AK560" s="52"/>
      <c r="AL560" s="239" t="str">
        <f t="shared" si="812"/>
        <v/>
      </c>
      <c r="AM560" s="239" t="str">
        <f t="shared" si="813"/>
        <v/>
      </c>
      <c r="AN560" s="239" t="str">
        <f t="shared" si="814"/>
        <v/>
      </c>
      <c r="AO560" s="239" t="str">
        <f t="shared" si="815"/>
        <v/>
      </c>
      <c r="AP560" s="239" t="str">
        <f t="shared" si="816"/>
        <v/>
      </c>
      <c r="AQ560" s="239" t="str">
        <f t="shared" si="817"/>
        <v/>
      </c>
      <c r="AR560" s="239" t="str">
        <f t="shared" si="818"/>
        <v/>
      </c>
      <c r="AS560" s="239" t="str">
        <f t="shared" si="819"/>
        <v/>
      </c>
      <c r="AT560" s="239" t="str">
        <f t="shared" si="820"/>
        <v/>
      </c>
      <c r="AU560" s="239" t="str">
        <f t="shared" si="794"/>
        <v/>
      </c>
      <c r="AV560" s="239" t="str">
        <f t="shared" si="795"/>
        <v/>
      </c>
      <c r="AW560" s="239" t="str">
        <f t="shared" si="796"/>
        <v/>
      </c>
      <c r="AX560" s="239" t="str">
        <f t="shared" si="797"/>
        <v/>
      </c>
      <c r="AY560" s="239" t="str">
        <f t="shared" si="798"/>
        <v/>
      </c>
      <c r="AZ560" s="239" t="str">
        <f t="shared" si="799"/>
        <v/>
      </c>
      <c r="BA560" s="239" t="str">
        <f t="shared" si="800"/>
        <v/>
      </c>
      <c r="BB560" s="239" t="str">
        <f t="shared" si="801"/>
        <v/>
      </c>
      <c r="BC560" s="239" t="str">
        <f t="shared" si="802"/>
        <v/>
      </c>
      <c r="BD560" s="239" t="str">
        <f t="shared" si="803"/>
        <v/>
      </c>
      <c r="BE560" s="239" t="str">
        <f t="shared" si="804"/>
        <v/>
      </c>
      <c r="BF560" s="239" t="str">
        <f t="shared" si="805"/>
        <v/>
      </c>
      <c r="BG560" s="239" t="str">
        <f t="shared" si="806"/>
        <v/>
      </c>
      <c r="BH560" s="239" t="str">
        <f t="shared" si="807"/>
        <v/>
      </c>
      <c r="BI560" s="239" t="str">
        <f t="shared" si="808"/>
        <v/>
      </c>
      <c r="BJ560" s="239" t="str">
        <f t="shared" si="809"/>
        <v/>
      </c>
      <c r="BK560" s="239" t="str">
        <f t="shared" si="810"/>
        <v/>
      </c>
      <c r="BL560" s="239" t="str">
        <f t="shared" si="811"/>
        <v/>
      </c>
      <c r="BN560" s="239" t="str">
        <f t="shared" si="821"/>
        <v/>
      </c>
      <c r="BO560" s="239" t="str">
        <f t="shared" si="822"/>
        <v/>
      </c>
      <c r="BP560" s="239" t="str">
        <f t="shared" si="823"/>
        <v/>
      </c>
      <c r="BQ560" s="239" t="str">
        <f t="shared" si="824"/>
        <v/>
      </c>
      <c r="BR560" s="239" t="str">
        <f t="shared" si="825"/>
        <v/>
      </c>
      <c r="BS560" s="239" t="str">
        <f t="shared" si="826"/>
        <v/>
      </c>
      <c r="BT560" s="239" t="str">
        <f t="shared" si="827"/>
        <v/>
      </c>
      <c r="BU560" s="239" t="str">
        <f t="shared" si="828"/>
        <v/>
      </c>
      <c r="BV560" s="239" t="str">
        <f t="shared" si="829"/>
        <v/>
      </c>
      <c r="BW560" s="239" t="str">
        <f t="shared" si="830"/>
        <v/>
      </c>
      <c r="BX560" s="239" t="str">
        <f t="shared" si="831"/>
        <v/>
      </c>
      <c r="BY560" s="239" t="str">
        <f t="shared" si="832"/>
        <v/>
      </c>
      <c r="BZ560" s="239" t="str">
        <f t="shared" si="833"/>
        <v/>
      </c>
      <c r="CA560" s="239" t="str">
        <f t="shared" si="834"/>
        <v/>
      </c>
      <c r="CB560" s="239" t="str">
        <f t="shared" si="835"/>
        <v/>
      </c>
      <c r="CC560" s="239" t="str">
        <f t="shared" si="836"/>
        <v/>
      </c>
      <c r="CD560" s="239" t="str">
        <f t="shared" si="837"/>
        <v/>
      </c>
      <c r="CE560" s="239" t="str">
        <f t="shared" si="838"/>
        <v/>
      </c>
      <c r="CF560" s="239" t="str">
        <f t="shared" si="839"/>
        <v/>
      </c>
      <c r="CG560" s="239" t="str">
        <f t="shared" si="840"/>
        <v/>
      </c>
      <c r="CH560" s="239" t="str">
        <f t="shared" si="841"/>
        <v/>
      </c>
      <c r="CI560" s="239" t="str">
        <f t="shared" si="842"/>
        <v/>
      </c>
      <c r="CJ560" s="239" t="str">
        <f t="shared" si="843"/>
        <v/>
      </c>
      <c r="CK560" s="239" t="str">
        <f t="shared" si="844"/>
        <v/>
      </c>
      <c r="CL560" s="239" t="str">
        <f t="shared" si="845"/>
        <v/>
      </c>
      <c r="CM560" s="239" t="str">
        <f t="shared" si="846"/>
        <v/>
      </c>
      <c r="CN560" s="239" t="str">
        <f t="shared" si="847"/>
        <v/>
      </c>
      <c r="CP560" s="239" t="str">
        <f t="shared" si="848"/>
        <v/>
      </c>
      <c r="CQ560" s="239" t="str">
        <f t="shared" si="849"/>
        <v/>
      </c>
      <c r="CR560" s="239" t="str">
        <f t="shared" si="850"/>
        <v/>
      </c>
      <c r="CS560" s="239" t="str">
        <f t="shared" si="851"/>
        <v/>
      </c>
      <c r="CT560" s="239" t="str">
        <f t="shared" si="852"/>
        <v/>
      </c>
      <c r="CU560" s="239" t="str">
        <f t="shared" si="853"/>
        <v/>
      </c>
      <c r="CV560" s="239" t="str">
        <f t="shared" si="854"/>
        <v/>
      </c>
      <c r="CW560" s="239" t="str">
        <f t="shared" si="855"/>
        <v/>
      </c>
      <c r="CX560" s="239" t="str">
        <f t="shared" si="856"/>
        <v/>
      </c>
      <c r="CY560" s="239" t="str">
        <f t="shared" si="857"/>
        <v/>
      </c>
      <c r="CZ560" s="239" t="str">
        <f t="shared" si="858"/>
        <v/>
      </c>
      <c r="DA560" s="239" t="str">
        <f t="shared" si="859"/>
        <v/>
      </c>
      <c r="DB560" s="239" t="str">
        <f t="shared" si="860"/>
        <v/>
      </c>
      <c r="DC560" s="239" t="str">
        <f t="shared" si="861"/>
        <v/>
      </c>
      <c r="DD560" s="239" t="str">
        <f t="shared" si="862"/>
        <v/>
      </c>
      <c r="DE560" s="239" t="str">
        <f t="shared" si="863"/>
        <v/>
      </c>
      <c r="DF560" s="239" t="str">
        <f t="shared" si="864"/>
        <v/>
      </c>
      <c r="DG560" s="239" t="str">
        <f t="shared" si="865"/>
        <v/>
      </c>
      <c r="DH560" s="239" t="str">
        <f t="shared" si="866"/>
        <v/>
      </c>
      <c r="DI560" s="239" t="str">
        <f t="shared" si="867"/>
        <v/>
      </c>
      <c r="DJ560" s="239" t="str">
        <f t="shared" si="868"/>
        <v/>
      </c>
      <c r="DK560" s="239" t="str">
        <f t="shared" si="869"/>
        <v/>
      </c>
      <c r="DL560" s="239" t="str">
        <f t="shared" si="870"/>
        <v/>
      </c>
      <c r="DM560" s="239" t="str">
        <f t="shared" si="871"/>
        <v/>
      </c>
      <c r="DN560" s="239" t="str">
        <f t="shared" si="872"/>
        <v/>
      </c>
      <c r="DO560" s="239" t="str">
        <f t="shared" si="873"/>
        <v/>
      </c>
      <c r="DP560" s="239" t="str">
        <f t="shared" si="874"/>
        <v/>
      </c>
    </row>
    <row r="561" spans="1:120" ht="35.25" hidden="1" customHeight="1" x14ac:dyDescent="0.25">
      <c r="A561" s="53" t="s">
        <v>4509</v>
      </c>
      <c r="B561" s="53">
        <v>141</v>
      </c>
      <c r="C561" s="53" t="s">
        <v>59</v>
      </c>
      <c r="D561" s="53" t="s">
        <v>2077</v>
      </c>
      <c r="E561" s="53">
        <v>1</v>
      </c>
      <c r="F561" s="53" t="s">
        <v>2284</v>
      </c>
      <c r="G561" s="53" t="str">
        <f t="shared" si="876"/>
        <v>141-10</v>
      </c>
      <c r="H561" s="53" t="s">
        <v>102</v>
      </c>
      <c r="I561" s="53" t="s">
        <v>196</v>
      </c>
      <c r="J561" s="53" t="s">
        <v>80</v>
      </c>
      <c r="K561" s="53" t="s">
        <v>80</v>
      </c>
      <c r="L561" s="53" t="s">
        <v>80</v>
      </c>
      <c r="M561" s="53" t="s">
        <v>80</v>
      </c>
      <c r="N561" s="53" t="s">
        <v>80</v>
      </c>
      <c r="O561" s="53" t="s">
        <v>80</v>
      </c>
      <c r="P561" s="53" t="s">
        <v>2265</v>
      </c>
      <c r="Q561" s="52">
        <v>0</v>
      </c>
      <c r="R561" s="52">
        <f>+Q561*Q560</f>
        <v>0</v>
      </c>
      <c r="S561" s="53">
        <v>1</v>
      </c>
      <c r="T561" s="53" t="s">
        <v>84</v>
      </c>
      <c r="U561" s="53" t="s">
        <v>2113</v>
      </c>
      <c r="V561" s="23">
        <v>44942</v>
      </c>
      <c r="W561" s="23">
        <v>44972</v>
      </c>
      <c r="X561" s="53" t="s">
        <v>2285</v>
      </c>
      <c r="Y561" s="49" t="s">
        <v>97</v>
      </c>
      <c r="Z561" s="59" t="s">
        <v>100</v>
      </c>
      <c r="AA561" s="60">
        <v>1</v>
      </c>
      <c r="AB561" s="62" t="s">
        <v>2115</v>
      </c>
      <c r="AC561" s="62">
        <v>44972</v>
      </c>
      <c r="AD561" s="60">
        <v>1</v>
      </c>
      <c r="AE561" s="62" t="s">
        <v>2286</v>
      </c>
      <c r="AF561" s="62">
        <v>44972</v>
      </c>
      <c r="AG561" s="60" t="s">
        <v>79</v>
      </c>
      <c r="AH561" s="60">
        <v>1</v>
      </c>
      <c r="AI561" s="52">
        <f t="shared" si="793"/>
        <v>0</v>
      </c>
      <c r="AJ561" s="52"/>
      <c r="AK561" s="52"/>
      <c r="AL561" s="239" t="str">
        <f t="shared" si="812"/>
        <v/>
      </c>
      <c r="AM561" s="239" t="str">
        <f t="shared" si="813"/>
        <v/>
      </c>
      <c r="AN561" s="239" t="str">
        <f t="shared" si="814"/>
        <v/>
      </c>
      <c r="AO561" s="239" t="str">
        <f t="shared" si="815"/>
        <v/>
      </c>
      <c r="AP561" s="239" t="str">
        <f t="shared" si="816"/>
        <v/>
      </c>
      <c r="AQ561" s="239" t="str">
        <f t="shared" si="817"/>
        <v/>
      </c>
      <c r="AR561" s="239" t="str">
        <f t="shared" si="818"/>
        <v/>
      </c>
      <c r="AS561" s="239" t="str">
        <f t="shared" si="819"/>
        <v/>
      </c>
      <c r="AT561" s="239" t="str">
        <f t="shared" si="820"/>
        <v/>
      </c>
      <c r="AU561" s="239" t="str">
        <f t="shared" si="794"/>
        <v/>
      </c>
      <c r="AV561" s="239" t="str">
        <f t="shared" si="795"/>
        <v/>
      </c>
      <c r="AW561" s="239" t="str">
        <f t="shared" si="796"/>
        <v/>
      </c>
      <c r="AX561" s="239" t="str">
        <f t="shared" si="797"/>
        <v/>
      </c>
      <c r="AY561" s="239" t="str">
        <f t="shared" si="798"/>
        <v/>
      </c>
      <c r="AZ561" s="239" t="str">
        <f t="shared" si="799"/>
        <v/>
      </c>
      <c r="BA561" s="239" t="str">
        <f t="shared" si="800"/>
        <v/>
      </c>
      <c r="BB561" s="239" t="str">
        <f t="shared" si="801"/>
        <v/>
      </c>
      <c r="BC561" s="239" t="str">
        <f t="shared" si="802"/>
        <v/>
      </c>
      <c r="BD561" s="239" t="str">
        <f t="shared" si="803"/>
        <v/>
      </c>
      <c r="BE561" s="239" t="str">
        <f t="shared" si="804"/>
        <v/>
      </c>
      <c r="BF561" s="239" t="str">
        <f t="shared" si="805"/>
        <v/>
      </c>
      <c r="BG561" s="239" t="str">
        <f t="shared" si="806"/>
        <v/>
      </c>
      <c r="BH561" s="239">
        <f t="shared" si="807"/>
        <v>1</v>
      </c>
      <c r="BI561" s="239" t="str">
        <f t="shared" si="808"/>
        <v/>
      </c>
      <c r="BJ561" s="239" t="str">
        <f t="shared" si="809"/>
        <v/>
      </c>
      <c r="BK561" s="239" t="str">
        <f t="shared" si="810"/>
        <v/>
      </c>
      <c r="BL561" s="239" t="str">
        <f t="shared" si="811"/>
        <v/>
      </c>
      <c r="BN561" s="239" t="str">
        <f t="shared" si="821"/>
        <v/>
      </c>
      <c r="BO561" s="239" t="str">
        <f t="shared" si="822"/>
        <v/>
      </c>
      <c r="BP561" s="239" t="str">
        <f t="shared" si="823"/>
        <v/>
      </c>
      <c r="BQ561" s="239" t="str">
        <f t="shared" si="824"/>
        <v/>
      </c>
      <c r="BR561" s="239" t="str">
        <f t="shared" si="825"/>
        <v/>
      </c>
      <c r="BS561" s="239" t="str">
        <f t="shared" si="826"/>
        <v/>
      </c>
      <c r="BT561" s="239" t="str">
        <f t="shared" si="827"/>
        <v/>
      </c>
      <c r="BU561" s="239" t="str">
        <f t="shared" si="828"/>
        <v/>
      </c>
      <c r="BV561" s="239" t="str">
        <f t="shared" si="829"/>
        <v/>
      </c>
      <c r="BW561" s="239" t="str">
        <f t="shared" si="830"/>
        <v/>
      </c>
      <c r="BX561" s="239" t="str">
        <f t="shared" si="831"/>
        <v/>
      </c>
      <c r="BY561" s="239" t="str">
        <f t="shared" si="832"/>
        <v/>
      </c>
      <c r="BZ561" s="239" t="str">
        <f t="shared" si="833"/>
        <v/>
      </c>
      <c r="CA561" s="239" t="str">
        <f t="shared" si="834"/>
        <v/>
      </c>
      <c r="CB561" s="239" t="str">
        <f t="shared" si="835"/>
        <v/>
      </c>
      <c r="CC561" s="239" t="str">
        <f t="shared" si="836"/>
        <v/>
      </c>
      <c r="CD561" s="239" t="str">
        <f t="shared" si="837"/>
        <v/>
      </c>
      <c r="CE561" s="239" t="str">
        <f t="shared" si="838"/>
        <v/>
      </c>
      <c r="CF561" s="239" t="str">
        <f t="shared" si="839"/>
        <v/>
      </c>
      <c r="CG561" s="239" t="str">
        <f t="shared" si="840"/>
        <v/>
      </c>
      <c r="CH561" s="239" t="str">
        <f t="shared" si="841"/>
        <v/>
      </c>
      <c r="CI561" s="239" t="str">
        <f t="shared" si="842"/>
        <v/>
      </c>
      <c r="CJ561" s="239">
        <f t="shared" si="843"/>
        <v>1</v>
      </c>
      <c r="CK561" s="239" t="str">
        <f t="shared" si="844"/>
        <v/>
      </c>
      <c r="CL561" s="239" t="str">
        <f t="shared" si="845"/>
        <v/>
      </c>
      <c r="CM561" s="239" t="str">
        <f t="shared" si="846"/>
        <v/>
      </c>
      <c r="CN561" s="239" t="str">
        <f t="shared" si="847"/>
        <v/>
      </c>
      <c r="CP561" s="239" t="str">
        <f t="shared" si="848"/>
        <v/>
      </c>
      <c r="CQ561" s="239" t="str">
        <f t="shared" si="849"/>
        <v/>
      </c>
      <c r="CR561" s="239" t="str">
        <f t="shared" si="850"/>
        <v/>
      </c>
      <c r="CS561" s="239" t="str">
        <f t="shared" si="851"/>
        <v/>
      </c>
      <c r="CT561" s="239" t="str">
        <f t="shared" si="852"/>
        <v/>
      </c>
      <c r="CU561" s="239" t="str">
        <f t="shared" si="853"/>
        <v/>
      </c>
      <c r="CV561" s="239" t="str">
        <f t="shared" si="854"/>
        <v/>
      </c>
      <c r="CW561" s="239" t="str">
        <f t="shared" si="855"/>
        <v/>
      </c>
      <c r="CX561" s="239" t="str">
        <f t="shared" si="856"/>
        <v/>
      </c>
      <c r="CY561" s="239" t="str">
        <f t="shared" si="857"/>
        <v/>
      </c>
      <c r="CZ561" s="239" t="str">
        <f t="shared" si="858"/>
        <v/>
      </c>
      <c r="DA561" s="239" t="str">
        <f t="shared" si="859"/>
        <v/>
      </c>
      <c r="DB561" s="239" t="str">
        <f t="shared" si="860"/>
        <v/>
      </c>
      <c r="DC561" s="239" t="str">
        <f t="shared" si="861"/>
        <v/>
      </c>
      <c r="DD561" s="239" t="str">
        <f t="shared" si="862"/>
        <v/>
      </c>
      <c r="DE561" s="239" t="str">
        <f t="shared" si="863"/>
        <v/>
      </c>
      <c r="DF561" s="239" t="str">
        <f t="shared" si="864"/>
        <v/>
      </c>
      <c r="DG561" s="239" t="str">
        <f t="shared" si="865"/>
        <v/>
      </c>
      <c r="DH561" s="239" t="str">
        <f t="shared" si="866"/>
        <v/>
      </c>
      <c r="DI561" s="239" t="str">
        <f t="shared" si="867"/>
        <v/>
      </c>
      <c r="DJ561" s="239" t="str">
        <f t="shared" si="868"/>
        <v/>
      </c>
      <c r="DK561" s="239" t="str">
        <f t="shared" si="869"/>
        <v/>
      </c>
      <c r="DL561" s="239" t="str">
        <f t="shared" si="870"/>
        <v>1er trimestre</v>
      </c>
      <c r="DM561" s="239" t="str">
        <f t="shared" si="871"/>
        <v/>
      </c>
      <c r="DN561" s="239" t="str">
        <f t="shared" si="872"/>
        <v/>
      </c>
      <c r="DO561" s="239" t="str">
        <f t="shared" si="873"/>
        <v/>
      </c>
      <c r="DP561" s="239" t="str">
        <f t="shared" si="874"/>
        <v/>
      </c>
    </row>
    <row r="562" spans="1:120" ht="35.25" hidden="1" customHeight="1" x14ac:dyDescent="0.25">
      <c r="A562" s="53" t="s">
        <v>4509</v>
      </c>
      <c r="B562" s="53">
        <v>141</v>
      </c>
      <c r="C562" s="53" t="s">
        <v>59</v>
      </c>
      <c r="D562" s="53" t="s">
        <v>2077</v>
      </c>
      <c r="E562" s="53">
        <v>1</v>
      </c>
      <c r="F562" s="53" t="s">
        <v>2287</v>
      </c>
      <c r="G562" s="53" t="str">
        <f t="shared" si="876"/>
        <v>141-10</v>
      </c>
      <c r="H562" s="53" t="s">
        <v>94</v>
      </c>
      <c r="I562" s="53" t="s">
        <v>196</v>
      </c>
      <c r="J562" s="53" t="s">
        <v>80</v>
      </c>
      <c r="K562" s="53" t="s">
        <v>80</v>
      </c>
      <c r="L562" s="53" t="s">
        <v>80</v>
      </c>
      <c r="M562" s="53" t="s">
        <v>80</v>
      </c>
      <c r="N562" s="53" t="s">
        <v>80</v>
      </c>
      <c r="O562" s="53" t="s">
        <v>80</v>
      </c>
      <c r="P562" s="53" t="s">
        <v>2269</v>
      </c>
      <c r="Q562" s="52">
        <v>0.2</v>
      </c>
      <c r="R562" s="52">
        <f>+Q562*Q560</f>
        <v>1.6E-2</v>
      </c>
      <c r="S562" s="53">
        <v>1</v>
      </c>
      <c r="T562" s="53" t="s">
        <v>84</v>
      </c>
      <c r="U562" s="53" t="s">
        <v>2119</v>
      </c>
      <c r="V562" s="23">
        <v>44973</v>
      </c>
      <c r="W562" s="23">
        <v>44988</v>
      </c>
      <c r="X562" s="53" t="s">
        <v>2281</v>
      </c>
      <c r="Y562" s="49" t="s">
        <v>97</v>
      </c>
      <c r="Z562" s="59" t="s">
        <v>100</v>
      </c>
      <c r="AA562" s="60">
        <v>1</v>
      </c>
      <c r="AB562" s="62" t="s">
        <v>2121</v>
      </c>
      <c r="AC562" s="62">
        <v>44987</v>
      </c>
      <c r="AD562" s="60">
        <v>1</v>
      </c>
      <c r="AE562" s="62" t="s">
        <v>2288</v>
      </c>
      <c r="AF562" s="62">
        <v>44987</v>
      </c>
      <c r="AG562" s="60" t="s">
        <v>79</v>
      </c>
      <c r="AH562" s="60">
        <v>1</v>
      </c>
      <c r="AI562" s="52">
        <f t="shared" si="793"/>
        <v>1.6E-2</v>
      </c>
      <c r="AJ562" s="52">
        <f t="shared" ref="AJ562:AJ564" si="883">+AI562/R562</f>
        <v>1</v>
      </c>
      <c r="AK562" s="52"/>
      <c r="AL562" s="239" t="str">
        <f t="shared" si="812"/>
        <v/>
      </c>
      <c r="AM562" s="239" t="str">
        <f t="shared" si="813"/>
        <v/>
      </c>
      <c r="AN562" s="239" t="str">
        <f t="shared" si="814"/>
        <v/>
      </c>
      <c r="AO562" s="239" t="str">
        <f t="shared" si="815"/>
        <v/>
      </c>
      <c r="AP562" s="239" t="str">
        <f t="shared" si="816"/>
        <v/>
      </c>
      <c r="AQ562" s="239" t="str">
        <f t="shared" si="817"/>
        <v/>
      </c>
      <c r="AR562" s="239" t="str">
        <f t="shared" si="818"/>
        <v/>
      </c>
      <c r="AS562" s="239" t="str">
        <f t="shared" si="819"/>
        <v/>
      </c>
      <c r="AT562" s="239" t="str">
        <f t="shared" si="820"/>
        <v/>
      </c>
      <c r="AU562" s="239" t="str">
        <f t="shared" si="794"/>
        <v/>
      </c>
      <c r="AV562" s="239" t="str">
        <f t="shared" si="795"/>
        <v/>
      </c>
      <c r="AW562" s="239" t="str">
        <f t="shared" si="796"/>
        <v/>
      </c>
      <c r="AX562" s="239" t="str">
        <f t="shared" si="797"/>
        <v/>
      </c>
      <c r="AY562" s="239" t="str">
        <f t="shared" si="798"/>
        <v/>
      </c>
      <c r="AZ562" s="239" t="str">
        <f t="shared" si="799"/>
        <v/>
      </c>
      <c r="BA562" s="239" t="str">
        <f t="shared" si="800"/>
        <v/>
      </c>
      <c r="BB562" s="239" t="str">
        <f t="shared" si="801"/>
        <v/>
      </c>
      <c r="BC562" s="239" t="str">
        <f t="shared" si="802"/>
        <v/>
      </c>
      <c r="BD562" s="239" t="str">
        <f t="shared" si="803"/>
        <v/>
      </c>
      <c r="BE562" s="239" t="str">
        <f t="shared" si="804"/>
        <v/>
      </c>
      <c r="BF562" s="239" t="str">
        <f t="shared" si="805"/>
        <v/>
      </c>
      <c r="BG562" s="239" t="str">
        <f t="shared" si="806"/>
        <v/>
      </c>
      <c r="BH562" s="239">
        <f t="shared" si="807"/>
        <v>1</v>
      </c>
      <c r="BI562" s="239" t="str">
        <f t="shared" si="808"/>
        <v/>
      </c>
      <c r="BJ562" s="239" t="str">
        <f t="shared" si="809"/>
        <v/>
      </c>
      <c r="BK562" s="239" t="str">
        <f t="shared" si="810"/>
        <v/>
      </c>
      <c r="BL562" s="239" t="str">
        <f t="shared" si="811"/>
        <v/>
      </c>
      <c r="BN562" s="239" t="str">
        <f t="shared" si="821"/>
        <v/>
      </c>
      <c r="BO562" s="239" t="str">
        <f t="shared" si="822"/>
        <v/>
      </c>
      <c r="BP562" s="239" t="str">
        <f t="shared" si="823"/>
        <v/>
      </c>
      <c r="BQ562" s="239" t="str">
        <f t="shared" si="824"/>
        <v/>
      </c>
      <c r="BR562" s="239" t="str">
        <f t="shared" si="825"/>
        <v/>
      </c>
      <c r="BS562" s="239" t="str">
        <f t="shared" si="826"/>
        <v/>
      </c>
      <c r="BT562" s="239" t="str">
        <f t="shared" si="827"/>
        <v/>
      </c>
      <c r="BU562" s="239" t="str">
        <f t="shared" si="828"/>
        <v/>
      </c>
      <c r="BV562" s="239" t="str">
        <f t="shared" si="829"/>
        <v/>
      </c>
      <c r="BW562" s="239" t="str">
        <f t="shared" si="830"/>
        <v/>
      </c>
      <c r="BX562" s="239" t="str">
        <f t="shared" si="831"/>
        <v/>
      </c>
      <c r="BY562" s="239" t="str">
        <f t="shared" si="832"/>
        <v/>
      </c>
      <c r="BZ562" s="239" t="str">
        <f t="shared" si="833"/>
        <v/>
      </c>
      <c r="CA562" s="239" t="str">
        <f t="shared" si="834"/>
        <v/>
      </c>
      <c r="CB562" s="239" t="str">
        <f t="shared" si="835"/>
        <v/>
      </c>
      <c r="CC562" s="239" t="str">
        <f t="shared" si="836"/>
        <v/>
      </c>
      <c r="CD562" s="239" t="str">
        <f t="shared" si="837"/>
        <v/>
      </c>
      <c r="CE562" s="239" t="str">
        <f t="shared" si="838"/>
        <v/>
      </c>
      <c r="CF562" s="239" t="str">
        <f t="shared" si="839"/>
        <v/>
      </c>
      <c r="CG562" s="239" t="str">
        <f t="shared" si="840"/>
        <v/>
      </c>
      <c r="CH562" s="239" t="str">
        <f t="shared" si="841"/>
        <v/>
      </c>
      <c r="CI562" s="239" t="str">
        <f t="shared" si="842"/>
        <v/>
      </c>
      <c r="CJ562" s="239">
        <f t="shared" si="843"/>
        <v>1</v>
      </c>
      <c r="CK562" s="239" t="str">
        <f t="shared" si="844"/>
        <v/>
      </c>
      <c r="CL562" s="239" t="str">
        <f t="shared" si="845"/>
        <v/>
      </c>
      <c r="CM562" s="239" t="str">
        <f t="shared" si="846"/>
        <v/>
      </c>
      <c r="CN562" s="239" t="str">
        <f t="shared" si="847"/>
        <v/>
      </c>
      <c r="CP562" s="239" t="str">
        <f t="shared" si="848"/>
        <v/>
      </c>
      <c r="CQ562" s="239" t="str">
        <f t="shared" si="849"/>
        <v/>
      </c>
      <c r="CR562" s="239" t="str">
        <f t="shared" si="850"/>
        <v/>
      </c>
      <c r="CS562" s="239" t="str">
        <f t="shared" si="851"/>
        <v/>
      </c>
      <c r="CT562" s="239" t="str">
        <f t="shared" si="852"/>
        <v/>
      </c>
      <c r="CU562" s="239" t="str">
        <f t="shared" si="853"/>
        <v/>
      </c>
      <c r="CV562" s="239" t="str">
        <f t="shared" si="854"/>
        <v/>
      </c>
      <c r="CW562" s="239" t="str">
        <f t="shared" si="855"/>
        <v/>
      </c>
      <c r="CX562" s="239" t="str">
        <f t="shared" si="856"/>
        <v/>
      </c>
      <c r="CY562" s="239" t="str">
        <f t="shared" si="857"/>
        <v/>
      </c>
      <c r="CZ562" s="239" t="str">
        <f t="shared" si="858"/>
        <v/>
      </c>
      <c r="DA562" s="239" t="str">
        <f t="shared" si="859"/>
        <v/>
      </c>
      <c r="DB562" s="239" t="str">
        <f t="shared" si="860"/>
        <v/>
      </c>
      <c r="DC562" s="239" t="str">
        <f t="shared" si="861"/>
        <v/>
      </c>
      <c r="DD562" s="239" t="str">
        <f t="shared" si="862"/>
        <v/>
      </c>
      <c r="DE562" s="239" t="str">
        <f t="shared" si="863"/>
        <v/>
      </c>
      <c r="DF562" s="239" t="str">
        <f t="shared" si="864"/>
        <v/>
      </c>
      <c r="DG562" s="239" t="str">
        <f t="shared" si="865"/>
        <v/>
      </c>
      <c r="DH562" s="239" t="str">
        <f t="shared" si="866"/>
        <v/>
      </c>
      <c r="DI562" s="239" t="str">
        <f t="shared" si="867"/>
        <v/>
      </c>
      <c r="DJ562" s="239" t="str">
        <f t="shared" si="868"/>
        <v/>
      </c>
      <c r="DK562" s="239" t="str">
        <f t="shared" si="869"/>
        <v/>
      </c>
      <c r="DL562" s="239" t="str">
        <f t="shared" si="870"/>
        <v>1er trimestre</v>
      </c>
      <c r="DM562" s="239" t="str">
        <f t="shared" si="871"/>
        <v/>
      </c>
      <c r="DN562" s="239" t="str">
        <f t="shared" si="872"/>
        <v/>
      </c>
      <c r="DO562" s="239" t="str">
        <f t="shared" si="873"/>
        <v/>
      </c>
      <c r="DP562" s="239" t="str">
        <f t="shared" si="874"/>
        <v/>
      </c>
    </row>
    <row r="563" spans="1:120" ht="35.25" hidden="1" customHeight="1" x14ac:dyDescent="0.25">
      <c r="A563" s="53" t="s">
        <v>4509</v>
      </c>
      <c r="B563" s="53">
        <v>141</v>
      </c>
      <c r="C563" s="53" t="s">
        <v>59</v>
      </c>
      <c r="D563" s="53" t="s">
        <v>2077</v>
      </c>
      <c r="E563" s="87">
        <v>1</v>
      </c>
      <c r="F563" s="53" t="s">
        <v>2289</v>
      </c>
      <c r="G563" s="53" t="str">
        <f t="shared" si="876"/>
        <v>141-10</v>
      </c>
      <c r="H563" s="53" t="s">
        <v>94</v>
      </c>
      <c r="I563" s="53" t="s">
        <v>196</v>
      </c>
      <c r="J563" s="53" t="s">
        <v>80</v>
      </c>
      <c r="K563" s="53" t="s">
        <v>80</v>
      </c>
      <c r="L563" s="53" t="s">
        <v>80</v>
      </c>
      <c r="M563" s="53" t="s">
        <v>80</v>
      </c>
      <c r="N563" s="53" t="s">
        <v>80</v>
      </c>
      <c r="O563" s="53" t="s">
        <v>80</v>
      </c>
      <c r="P563" s="53" t="s">
        <v>2273</v>
      </c>
      <c r="Q563" s="52">
        <v>0.4</v>
      </c>
      <c r="R563" s="52">
        <f>+Q563*Q560</f>
        <v>3.2000000000000001E-2</v>
      </c>
      <c r="S563" s="53">
        <v>100</v>
      </c>
      <c r="T563" s="53" t="s">
        <v>301</v>
      </c>
      <c r="U563" s="53" t="s">
        <v>2173</v>
      </c>
      <c r="V563" s="23">
        <v>44991</v>
      </c>
      <c r="W563" s="97">
        <v>45230</v>
      </c>
      <c r="X563" s="3" t="s">
        <v>2281</v>
      </c>
      <c r="Y563" s="49" t="s">
        <v>87</v>
      </c>
      <c r="Z563" s="59" t="s">
        <v>100</v>
      </c>
      <c r="AA563" s="52">
        <v>1</v>
      </c>
      <c r="AB563" s="23" t="s">
        <v>2274</v>
      </c>
      <c r="AC563" s="23">
        <v>45230</v>
      </c>
      <c r="AD563" s="52">
        <v>1</v>
      </c>
      <c r="AE563" s="23" t="s">
        <v>2275</v>
      </c>
      <c r="AF563" s="23">
        <v>45230</v>
      </c>
      <c r="AG563" s="52" t="s">
        <v>79</v>
      </c>
      <c r="AH563" s="52">
        <v>1</v>
      </c>
      <c r="AI563" s="52">
        <f t="shared" si="793"/>
        <v>3.2000000000000001E-2</v>
      </c>
      <c r="AJ563" s="52">
        <f t="shared" si="883"/>
        <v>1</v>
      </c>
      <c r="AK563" s="52"/>
      <c r="AL563" s="239" t="str">
        <f t="shared" si="812"/>
        <v/>
      </c>
      <c r="AM563" s="239" t="str">
        <f t="shared" si="813"/>
        <v/>
      </c>
      <c r="AN563" s="239" t="str">
        <f t="shared" si="814"/>
        <v/>
      </c>
      <c r="AO563" s="239" t="str">
        <f t="shared" si="815"/>
        <v/>
      </c>
      <c r="AP563" s="239" t="str">
        <f t="shared" si="816"/>
        <v/>
      </c>
      <c r="AQ563" s="239" t="str">
        <f t="shared" si="817"/>
        <v/>
      </c>
      <c r="AR563" s="239" t="str">
        <f t="shared" si="818"/>
        <v/>
      </c>
      <c r="AS563" s="239" t="str">
        <f t="shared" si="819"/>
        <v/>
      </c>
      <c r="AT563" s="239" t="str">
        <f t="shared" si="820"/>
        <v/>
      </c>
      <c r="AU563" s="239" t="str">
        <f t="shared" si="794"/>
        <v/>
      </c>
      <c r="AV563" s="239" t="str">
        <f t="shared" si="795"/>
        <v/>
      </c>
      <c r="AW563" s="239" t="str">
        <f t="shared" si="796"/>
        <v/>
      </c>
      <c r="AX563" s="239" t="str">
        <f t="shared" si="797"/>
        <v/>
      </c>
      <c r="AY563" s="239" t="str">
        <f t="shared" si="798"/>
        <v/>
      </c>
      <c r="AZ563" s="239" t="str">
        <f t="shared" si="799"/>
        <v/>
      </c>
      <c r="BA563" s="239" t="str">
        <f t="shared" si="800"/>
        <v/>
      </c>
      <c r="BB563" s="239" t="str">
        <f t="shared" si="801"/>
        <v/>
      </c>
      <c r="BC563" s="239" t="str">
        <f t="shared" si="802"/>
        <v/>
      </c>
      <c r="BD563" s="239" t="str">
        <f t="shared" si="803"/>
        <v/>
      </c>
      <c r="BE563" s="239" t="str">
        <f t="shared" si="804"/>
        <v/>
      </c>
      <c r="BF563" s="239" t="str">
        <f t="shared" si="805"/>
        <v/>
      </c>
      <c r="BG563" s="239" t="str">
        <f t="shared" si="806"/>
        <v/>
      </c>
      <c r="BH563" s="239">
        <f t="shared" si="807"/>
        <v>1</v>
      </c>
      <c r="BI563" s="239" t="str">
        <f t="shared" si="808"/>
        <v/>
      </c>
      <c r="BJ563" s="239" t="str">
        <f t="shared" si="809"/>
        <v/>
      </c>
      <c r="BK563" s="239" t="str">
        <f t="shared" si="810"/>
        <v/>
      </c>
      <c r="BL563" s="239" t="str">
        <f t="shared" si="811"/>
        <v/>
      </c>
      <c r="BN563" s="239" t="str">
        <f t="shared" si="821"/>
        <v/>
      </c>
      <c r="BO563" s="239" t="str">
        <f t="shared" si="822"/>
        <v/>
      </c>
      <c r="BP563" s="239" t="str">
        <f t="shared" si="823"/>
        <v/>
      </c>
      <c r="BQ563" s="239" t="str">
        <f t="shared" si="824"/>
        <v/>
      </c>
      <c r="BR563" s="239" t="str">
        <f t="shared" si="825"/>
        <v/>
      </c>
      <c r="BS563" s="239" t="str">
        <f t="shared" si="826"/>
        <v/>
      </c>
      <c r="BT563" s="239" t="str">
        <f t="shared" si="827"/>
        <v/>
      </c>
      <c r="BU563" s="239" t="str">
        <f t="shared" si="828"/>
        <v/>
      </c>
      <c r="BV563" s="239" t="str">
        <f t="shared" si="829"/>
        <v/>
      </c>
      <c r="BW563" s="239" t="str">
        <f t="shared" si="830"/>
        <v/>
      </c>
      <c r="BX563" s="239" t="str">
        <f t="shared" si="831"/>
        <v/>
      </c>
      <c r="BY563" s="239" t="str">
        <f t="shared" si="832"/>
        <v/>
      </c>
      <c r="BZ563" s="239" t="str">
        <f t="shared" si="833"/>
        <v/>
      </c>
      <c r="CA563" s="239" t="str">
        <f t="shared" si="834"/>
        <v/>
      </c>
      <c r="CB563" s="239" t="str">
        <f t="shared" si="835"/>
        <v/>
      </c>
      <c r="CC563" s="239" t="str">
        <f t="shared" si="836"/>
        <v/>
      </c>
      <c r="CD563" s="239" t="str">
        <f t="shared" si="837"/>
        <v/>
      </c>
      <c r="CE563" s="239" t="str">
        <f t="shared" si="838"/>
        <v/>
      </c>
      <c r="CF563" s="239" t="str">
        <f t="shared" si="839"/>
        <v/>
      </c>
      <c r="CG563" s="239" t="str">
        <f t="shared" si="840"/>
        <v/>
      </c>
      <c r="CH563" s="239" t="str">
        <f t="shared" si="841"/>
        <v/>
      </c>
      <c r="CI563" s="239" t="str">
        <f t="shared" si="842"/>
        <v/>
      </c>
      <c r="CJ563" s="239">
        <f t="shared" si="843"/>
        <v>1</v>
      </c>
      <c r="CK563" s="239" t="str">
        <f t="shared" si="844"/>
        <v/>
      </c>
      <c r="CL563" s="239" t="str">
        <f t="shared" si="845"/>
        <v/>
      </c>
      <c r="CM563" s="239" t="str">
        <f t="shared" si="846"/>
        <v/>
      </c>
      <c r="CN563" s="239" t="str">
        <f t="shared" si="847"/>
        <v/>
      </c>
      <c r="CP563" s="239" t="str">
        <f t="shared" si="848"/>
        <v/>
      </c>
      <c r="CQ563" s="239" t="str">
        <f t="shared" si="849"/>
        <v/>
      </c>
      <c r="CR563" s="239" t="str">
        <f t="shared" si="850"/>
        <v/>
      </c>
      <c r="CS563" s="239" t="str">
        <f t="shared" si="851"/>
        <v/>
      </c>
      <c r="CT563" s="239" t="str">
        <f t="shared" si="852"/>
        <v/>
      </c>
      <c r="CU563" s="239" t="str">
        <f t="shared" si="853"/>
        <v/>
      </c>
      <c r="CV563" s="239" t="str">
        <f t="shared" si="854"/>
        <v/>
      </c>
      <c r="CW563" s="239" t="str">
        <f t="shared" si="855"/>
        <v/>
      </c>
      <c r="CX563" s="239" t="str">
        <f t="shared" si="856"/>
        <v/>
      </c>
      <c r="CY563" s="239" t="str">
        <f t="shared" si="857"/>
        <v/>
      </c>
      <c r="CZ563" s="239" t="str">
        <f t="shared" si="858"/>
        <v/>
      </c>
      <c r="DA563" s="239" t="str">
        <f t="shared" si="859"/>
        <v/>
      </c>
      <c r="DB563" s="239" t="str">
        <f t="shared" si="860"/>
        <v/>
      </c>
      <c r="DC563" s="239" t="str">
        <f t="shared" si="861"/>
        <v/>
      </c>
      <c r="DD563" s="239" t="str">
        <f t="shared" si="862"/>
        <v/>
      </c>
      <c r="DE563" s="239" t="str">
        <f t="shared" si="863"/>
        <v/>
      </c>
      <c r="DF563" s="239" t="str">
        <f t="shared" si="864"/>
        <v/>
      </c>
      <c r="DG563" s="239" t="str">
        <f t="shared" si="865"/>
        <v/>
      </c>
      <c r="DH563" s="239" t="str">
        <f t="shared" si="866"/>
        <v/>
      </c>
      <c r="DI563" s="239" t="str">
        <f t="shared" si="867"/>
        <v/>
      </c>
      <c r="DJ563" s="239" t="str">
        <f t="shared" si="868"/>
        <v/>
      </c>
      <c r="DK563" s="239" t="str">
        <f t="shared" si="869"/>
        <v/>
      </c>
      <c r="DL563" s="239" t="str">
        <f t="shared" si="870"/>
        <v>4to Trimestre</v>
      </c>
      <c r="DM563" s="239" t="str">
        <f t="shared" si="871"/>
        <v/>
      </c>
      <c r="DN563" s="239" t="str">
        <f t="shared" si="872"/>
        <v/>
      </c>
      <c r="DO563" s="239" t="str">
        <f t="shared" si="873"/>
        <v/>
      </c>
      <c r="DP563" s="239" t="str">
        <f t="shared" si="874"/>
        <v/>
      </c>
    </row>
    <row r="564" spans="1:120" ht="35.25" hidden="1" customHeight="1" x14ac:dyDescent="0.25">
      <c r="A564" s="53" t="s">
        <v>4509</v>
      </c>
      <c r="B564" s="53">
        <v>141</v>
      </c>
      <c r="C564" s="53" t="s">
        <v>59</v>
      </c>
      <c r="D564" s="53" t="s">
        <v>2077</v>
      </c>
      <c r="E564" s="53">
        <v>1</v>
      </c>
      <c r="F564" s="53" t="s">
        <v>2290</v>
      </c>
      <c r="G564" s="53" t="str">
        <f t="shared" si="876"/>
        <v>141-10</v>
      </c>
      <c r="H564" s="53" t="s">
        <v>94</v>
      </c>
      <c r="I564" s="53" t="s">
        <v>196</v>
      </c>
      <c r="J564" s="53" t="s">
        <v>80</v>
      </c>
      <c r="K564" s="53" t="s">
        <v>80</v>
      </c>
      <c r="L564" s="53" t="s">
        <v>80</v>
      </c>
      <c r="M564" s="53" t="s">
        <v>80</v>
      </c>
      <c r="N564" s="53" t="s">
        <v>80</v>
      </c>
      <c r="O564" s="53" t="s">
        <v>80</v>
      </c>
      <c r="P564" s="53" t="s">
        <v>2177</v>
      </c>
      <c r="Q564" s="52">
        <v>0.4</v>
      </c>
      <c r="R564" s="52">
        <f>+Q564*Q560</f>
        <v>3.2000000000000001E-2</v>
      </c>
      <c r="S564" s="53">
        <v>1</v>
      </c>
      <c r="T564" s="53" t="s">
        <v>84</v>
      </c>
      <c r="U564" s="53" t="s">
        <v>2178</v>
      </c>
      <c r="V564" s="23">
        <v>45173</v>
      </c>
      <c r="W564" s="23">
        <v>45275</v>
      </c>
      <c r="X564" s="53" t="s">
        <v>2082</v>
      </c>
      <c r="Y564" s="49" t="s">
        <v>87</v>
      </c>
      <c r="Z564" s="59" t="s">
        <v>100</v>
      </c>
      <c r="AA564" s="52">
        <v>1</v>
      </c>
      <c r="AB564" s="23" t="s">
        <v>2277</v>
      </c>
      <c r="AC564" s="23">
        <v>45275</v>
      </c>
      <c r="AD564" s="52">
        <v>1</v>
      </c>
      <c r="AE564" s="23" t="s">
        <v>2283</v>
      </c>
      <c r="AF564" s="23">
        <v>45275</v>
      </c>
      <c r="AG564" s="52" t="s">
        <v>79</v>
      </c>
      <c r="AH564" s="52">
        <v>1</v>
      </c>
      <c r="AI564" s="52">
        <f t="shared" si="793"/>
        <v>3.2000000000000001E-2</v>
      </c>
      <c r="AJ564" s="52">
        <f t="shared" si="883"/>
        <v>1</v>
      </c>
      <c r="AK564" s="52"/>
      <c r="AL564" s="239" t="str">
        <f t="shared" si="812"/>
        <v/>
      </c>
      <c r="AM564" s="239" t="str">
        <f t="shared" si="813"/>
        <v/>
      </c>
      <c r="AN564" s="239" t="str">
        <f t="shared" si="814"/>
        <v/>
      </c>
      <c r="AO564" s="239" t="str">
        <f t="shared" si="815"/>
        <v/>
      </c>
      <c r="AP564" s="239" t="str">
        <f t="shared" si="816"/>
        <v/>
      </c>
      <c r="AQ564" s="239" t="str">
        <f t="shared" si="817"/>
        <v/>
      </c>
      <c r="AR564" s="239" t="str">
        <f t="shared" si="818"/>
        <v/>
      </c>
      <c r="AS564" s="239" t="str">
        <f t="shared" si="819"/>
        <v/>
      </c>
      <c r="AT564" s="239" t="str">
        <f t="shared" si="820"/>
        <v/>
      </c>
      <c r="AU564" s="239" t="str">
        <f t="shared" si="794"/>
        <v/>
      </c>
      <c r="AV564" s="239" t="str">
        <f t="shared" si="795"/>
        <v/>
      </c>
      <c r="AW564" s="239" t="str">
        <f t="shared" si="796"/>
        <v/>
      </c>
      <c r="AX564" s="239" t="str">
        <f t="shared" si="797"/>
        <v/>
      </c>
      <c r="AY564" s="239" t="str">
        <f t="shared" si="798"/>
        <v/>
      </c>
      <c r="AZ564" s="239" t="str">
        <f t="shared" si="799"/>
        <v/>
      </c>
      <c r="BA564" s="239" t="str">
        <f t="shared" si="800"/>
        <v/>
      </c>
      <c r="BB564" s="239" t="str">
        <f t="shared" si="801"/>
        <v/>
      </c>
      <c r="BC564" s="239" t="str">
        <f t="shared" si="802"/>
        <v/>
      </c>
      <c r="BD564" s="239" t="str">
        <f t="shared" si="803"/>
        <v/>
      </c>
      <c r="BE564" s="239" t="str">
        <f t="shared" si="804"/>
        <v/>
      </c>
      <c r="BF564" s="239" t="str">
        <f t="shared" si="805"/>
        <v/>
      </c>
      <c r="BG564" s="239" t="str">
        <f t="shared" si="806"/>
        <v/>
      </c>
      <c r="BH564" s="239" t="str">
        <f t="shared" si="807"/>
        <v/>
      </c>
      <c r="BI564" s="239" t="str">
        <f t="shared" si="808"/>
        <v/>
      </c>
      <c r="BJ564" s="239" t="str">
        <f t="shared" si="809"/>
        <v/>
      </c>
      <c r="BK564" s="239" t="str">
        <f t="shared" si="810"/>
        <v/>
      </c>
      <c r="BL564" s="239" t="str">
        <f t="shared" si="811"/>
        <v/>
      </c>
      <c r="BN564" s="239" t="str">
        <f t="shared" si="821"/>
        <v/>
      </c>
      <c r="BO564" s="239" t="str">
        <f t="shared" si="822"/>
        <v/>
      </c>
      <c r="BP564" s="239" t="str">
        <f t="shared" si="823"/>
        <v/>
      </c>
      <c r="BQ564" s="239" t="str">
        <f t="shared" si="824"/>
        <v/>
      </c>
      <c r="BR564" s="239" t="str">
        <f t="shared" si="825"/>
        <v/>
      </c>
      <c r="BS564" s="239" t="str">
        <f t="shared" si="826"/>
        <v/>
      </c>
      <c r="BT564" s="239" t="str">
        <f t="shared" si="827"/>
        <v/>
      </c>
      <c r="BU564" s="239" t="str">
        <f t="shared" si="828"/>
        <v/>
      </c>
      <c r="BV564" s="239" t="str">
        <f t="shared" si="829"/>
        <v/>
      </c>
      <c r="BW564" s="239" t="str">
        <f t="shared" si="830"/>
        <v/>
      </c>
      <c r="BX564" s="239" t="str">
        <f t="shared" si="831"/>
        <v/>
      </c>
      <c r="BY564" s="239" t="str">
        <f t="shared" si="832"/>
        <v/>
      </c>
      <c r="BZ564" s="239" t="str">
        <f t="shared" si="833"/>
        <v/>
      </c>
      <c r="CA564" s="239" t="str">
        <f t="shared" si="834"/>
        <v/>
      </c>
      <c r="CB564" s="239" t="str">
        <f t="shared" si="835"/>
        <v/>
      </c>
      <c r="CC564" s="239" t="str">
        <f t="shared" si="836"/>
        <v/>
      </c>
      <c r="CD564" s="239" t="str">
        <f t="shared" si="837"/>
        <v/>
      </c>
      <c r="CE564" s="239" t="str">
        <f t="shared" si="838"/>
        <v/>
      </c>
      <c r="CF564" s="239" t="str">
        <f t="shared" si="839"/>
        <v/>
      </c>
      <c r="CG564" s="239" t="str">
        <f t="shared" si="840"/>
        <v/>
      </c>
      <c r="CH564" s="239" t="str">
        <f t="shared" si="841"/>
        <v/>
      </c>
      <c r="CI564" s="239" t="str">
        <f t="shared" si="842"/>
        <v/>
      </c>
      <c r="CJ564" s="239" t="str">
        <f t="shared" si="843"/>
        <v/>
      </c>
      <c r="CK564" s="239" t="str">
        <f t="shared" si="844"/>
        <v/>
      </c>
      <c r="CL564" s="239" t="str">
        <f t="shared" si="845"/>
        <v/>
      </c>
      <c r="CM564" s="239" t="str">
        <f t="shared" si="846"/>
        <v/>
      </c>
      <c r="CN564" s="239" t="str">
        <f t="shared" si="847"/>
        <v/>
      </c>
      <c r="CP564" s="239" t="str">
        <f t="shared" si="848"/>
        <v/>
      </c>
      <c r="CQ564" s="239" t="str">
        <f t="shared" si="849"/>
        <v/>
      </c>
      <c r="CR564" s="239" t="str">
        <f t="shared" si="850"/>
        <v/>
      </c>
      <c r="CS564" s="239" t="str">
        <f t="shared" si="851"/>
        <v/>
      </c>
      <c r="CT564" s="239" t="str">
        <f t="shared" si="852"/>
        <v/>
      </c>
      <c r="CU564" s="239" t="str">
        <f t="shared" si="853"/>
        <v/>
      </c>
      <c r="CV564" s="239" t="str">
        <f t="shared" si="854"/>
        <v/>
      </c>
      <c r="CW564" s="239" t="str">
        <f t="shared" si="855"/>
        <v/>
      </c>
      <c r="CX564" s="239" t="str">
        <f t="shared" si="856"/>
        <v/>
      </c>
      <c r="CY564" s="239" t="str">
        <f t="shared" si="857"/>
        <v/>
      </c>
      <c r="CZ564" s="239" t="str">
        <f t="shared" si="858"/>
        <v/>
      </c>
      <c r="DA564" s="239" t="str">
        <f t="shared" si="859"/>
        <v/>
      </c>
      <c r="DB564" s="239" t="str">
        <f t="shared" si="860"/>
        <v/>
      </c>
      <c r="DC564" s="239" t="str">
        <f t="shared" si="861"/>
        <v/>
      </c>
      <c r="DD564" s="239" t="str">
        <f t="shared" si="862"/>
        <v/>
      </c>
      <c r="DE564" s="239" t="str">
        <f t="shared" si="863"/>
        <v/>
      </c>
      <c r="DF564" s="239" t="str">
        <f t="shared" si="864"/>
        <v/>
      </c>
      <c r="DG564" s="239" t="str">
        <f t="shared" si="865"/>
        <v/>
      </c>
      <c r="DH564" s="239" t="str">
        <f t="shared" si="866"/>
        <v/>
      </c>
      <c r="DI564" s="239" t="str">
        <f t="shared" si="867"/>
        <v/>
      </c>
      <c r="DJ564" s="239" t="str">
        <f t="shared" si="868"/>
        <v/>
      </c>
      <c r="DK564" s="239" t="str">
        <f t="shared" si="869"/>
        <v/>
      </c>
      <c r="DL564" s="239" t="str">
        <f t="shared" si="870"/>
        <v/>
      </c>
      <c r="DM564" s="239" t="str">
        <f t="shared" si="871"/>
        <v/>
      </c>
      <c r="DN564" s="239" t="str">
        <f t="shared" si="872"/>
        <v/>
      </c>
      <c r="DO564" s="239" t="str">
        <f t="shared" si="873"/>
        <v/>
      </c>
      <c r="DP564" s="239" t="str">
        <f t="shared" si="874"/>
        <v/>
      </c>
    </row>
    <row r="565" spans="1:120" ht="35.25" hidden="1" customHeight="1" x14ac:dyDescent="0.25">
      <c r="A565" s="49" t="s">
        <v>4509</v>
      </c>
      <c r="B565" s="49">
        <v>141</v>
      </c>
      <c r="C565" s="49" t="s">
        <v>59</v>
      </c>
      <c r="D565" s="49" t="s">
        <v>2077</v>
      </c>
      <c r="E565" s="49">
        <v>1</v>
      </c>
      <c r="F565" s="49" t="s">
        <v>2291</v>
      </c>
      <c r="G565" s="49" t="str">
        <f t="shared" si="876"/>
        <v>141-11</v>
      </c>
      <c r="H565" s="49" t="s">
        <v>75</v>
      </c>
      <c r="I565" s="49" t="s">
        <v>196</v>
      </c>
      <c r="J565" s="49" t="s">
        <v>296</v>
      </c>
      <c r="K565" s="49" t="s">
        <v>144</v>
      </c>
      <c r="L565" s="49" t="s">
        <v>125</v>
      </c>
      <c r="M565" s="49" t="s">
        <v>583</v>
      </c>
      <c r="N565" s="49" t="s">
        <v>198</v>
      </c>
      <c r="O565" s="49" t="s">
        <v>2292</v>
      </c>
      <c r="P565" s="49" t="s">
        <v>2293</v>
      </c>
      <c r="Q565" s="50">
        <v>0.1</v>
      </c>
      <c r="R565" s="49"/>
      <c r="S565" s="49">
        <v>100</v>
      </c>
      <c r="T565" s="49" t="s">
        <v>301</v>
      </c>
      <c r="U565" s="49" t="s">
        <v>2294</v>
      </c>
      <c r="V565" s="51">
        <v>44937</v>
      </c>
      <c r="W565" s="51">
        <v>45275</v>
      </c>
      <c r="X565" s="49" t="s">
        <v>2082</v>
      </c>
      <c r="Y565" s="49" t="s">
        <v>87</v>
      </c>
      <c r="Z565" s="59" t="s">
        <v>100</v>
      </c>
      <c r="AA565" s="52">
        <v>1</v>
      </c>
      <c r="AB565" s="23" t="s">
        <v>2295</v>
      </c>
      <c r="AC565" s="23">
        <v>45275</v>
      </c>
      <c r="AD565" s="52">
        <v>1</v>
      </c>
      <c r="AE565" s="23" t="s">
        <v>2296</v>
      </c>
      <c r="AF565" s="23">
        <v>45275</v>
      </c>
      <c r="AG565" s="52"/>
      <c r="AH565" s="52" t="s">
        <v>92</v>
      </c>
      <c r="AI565" s="52">
        <f t="shared" si="793"/>
        <v>0.1</v>
      </c>
      <c r="AJ565" s="52"/>
      <c r="AK565" s="52"/>
      <c r="AL565" s="239" t="str">
        <f t="shared" si="812"/>
        <v/>
      </c>
      <c r="AM565" s="239" t="str">
        <f t="shared" si="813"/>
        <v/>
      </c>
      <c r="AN565" s="239" t="str">
        <f t="shared" si="814"/>
        <v/>
      </c>
      <c r="AO565" s="239" t="str">
        <f t="shared" si="815"/>
        <v/>
      </c>
      <c r="AP565" s="239" t="str">
        <f t="shared" si="816"/>
        <v/>
      </c>
      <c r="AQ565" s="239" t="str">
        <f t="shared" si="817"/>
        <v/>
      </c>
      <c r="AR565" s="239" t="str">
        <f t="shared" si="818"/>
        <v/>
      </c>
      <c r="AS565" s="239" t="str">
        <f t="shared" si="819"/>
        <v/>
      </c>
      <c r="AT565" s="239" t="str">
        <f t="shared" si="820"/>
        <v/>
      </c>
      <c r="AU565" s="239" t="str">
        <f t="shared" si="794"/>
        <v/>
      </c>
      <c r="AV565" s="239" t="str">
        <f t="shared" si="795"/>
        <v/>
      </c>
      <c r="AW565" s="239" t="str">
        <f t="shared" si="796"/>
        <v/>
      </c>
      <c r="AX565" s="239" t="str">
        <f t="shared" si="797"/>
        <v/>
      </c>
      <c r="AY565" s="239" t="str">
        <f t="shared" si="798"/>
        <v/>
      </c>
      <c r="AZ565" s="239" t="str">
        <f t="shared" si="799"/>
        <v/>
      </c>
      <c r="BA565" s="239" t="str">
        <f t="shared" si="800"/>
        <v/>
      </c>
      <c r="BB565" s="239" t="str">
        <f t="shared" si="801"/>
        <v/>
      </c>
      <c r="BC565" s="239" t="str">
        <f t="shared" si="802"/>
        <v/>
      </c>
      <c r="BD565" s="239" t="str">
        <f t="shared" si="803"/>
        <v/>
      </c>
      <c r="BE565" s="239" t="str">
        <f t="shared" si="804"/>
        <v/>
      </c>
      <c r="BF565" s="239" t="str">
        <f t="shared" si="805"/>
        <v/>
      </c>
      <c r="BG565" s="239" t="str">
        <f t="shared" si="806"/>
        <v/>
      </c>
      <c r="BH565" s="239" t="str">
        <f t="shared" si="807"/>
        <v/>
      </c>
      <c r="BI565" s="239" t="str">
        <f t="shared" si="808"/>
        <v/>
      </c>
      <c r="BJ565" s="239" t="str">
        <f t="shared" si="809"/>
        <v/>
      </c>
      <c r="BK565" s="239" t="str">
        <f t="shared" si="810"/>
        <v/>
      </c>
      <c r="BL565" s="239" t="str">
        <f t="shared" si="811"/>
        <v/>
      </c>
      <c r="BN565" s="239" t="str">
        <f t="shared" si="821"/>
        <v/>
      </c>
      <c r="BO565" s="239" t="str">
        <f t="shared" si="822"/>
        <v/>
      </c>
      <c r="BP565" s="239" t="str">
        <f t="shared" si="823"/>
        <v/>
      </c>
      <c r="BQ565" s="239" t="str">
        <f t="shared" si="824"/>
        <v/>
      </c>
      <c r="BR565" s="239" t="str">
        <f t="shared" si="825"/>
        <v/>
      </c>
      <c r="BS565" s="239" t="str">
        <f t="shared" si="826"/>
        <v/>
      </c>
      <c r="BT565" s="239" t="str">
        <f t="shared" si="827"/>
        <v/>
      </c>
      <c r="BU565" s="239" t="str">
        <f t="shared" si="828"/>
        <v/>
      </c>
      <c r="BV565" s="239" t="str">
        <f t="shared" si="829"/>
        <v/>
      </c>
      <c r="BW565" s="239" t="str">
        <f t="shared" si="830"/>
        <v/>
      </c>
      <c r="BX565" s="239" t="str">
        <f t="shared" si="831"/>
        <v/>
      </c>
      <c r="BY565" s="239" t="str">
        <f t="shared" si="832"/>
        <v/>
      </c>
      <c r="BZ565" s="239" t="str">
        <f t="shared" si="833"/>
        <v/>
      </c>
      <c r="CA565" s="239" t="str">
        <f t="shared" si="834"/>
        <v/>
      </c>
      <c r="CB565" s="239" t="str">
        <f t="shared" si="835"/>
        <v/>
      </c>
      <c r="CC565" s="239" t="str">
        <f t="shared" si="836"/>
        <v/>
      </c>
      <c r="CD565" s="239" t="str">
        <f t="shared" si="837"/>
        <v/>
      </c>
      <c r="CE565" s="239" t="str">
        <f t="shared" si="838"/>
        <v/>
      </c>
      <c r="CF565" s="239" t="str">
        <f t="shared" si="839"/>
        <v/>
      </c>
      <c r="CG565" s="239" t="str">
        <f t="shared" si="840"/>
        <v/>
      </c>
      <c r="CH565" s="239" t="str">
        <f t="shared" si="841"/>
        <v/>
      </c>
      <c r="CI565" s="239" t="str">
        <f t="shared" si="842"/>
        <v/>
      </c>
      <c r="CJ565" s="239" t="str">
        <f t="shared" si="843"/>
        <v/>
      </c>
      <c r="CK565" s="239" t="str">
        <f t="shared" si="844"/>
        <v/>
      </c>
      <c r="CL565" s="239" t="str">
        <f t="shared" si="845"/>
        <v/>
      </c>
      <c r="CM565" s="239" t="str">
        <f t="shared" si="846"/>
        <v/>
      </c>
      <c r="CN565" s="239" t="str">
        <f t="shared" si="847"/>
        <v/>
      </c>
      <c r="CP565" s="239" t="str">
        <f t="shared" si="848"/>
        <v/>
      </c>
      <c r="CQ565" s="239" t="str">
        <f t="shared" si="849"/>
        <v/>
      </c>
      <c r="CR565" s="239" t="str">
        <f t="shared" si="850"/>
        <v/>
      </c>
      <c r="CS565" s="239" t="str">
        <f t="shared" si="851"/>
        <v/>
      </c>
      <c r="CT565" s="239" t="str">
        <f t="shared" si="852"/>
        <v/>
      </c>
      <c r="CU565" s="239" t="str">
        <f t="shared" si="853"/>
        <v/>
      </c>
      <c r="CV565" s="239" t="str">
        <f t="shared" si="854"/>
        <v/>
      </c>
      <c r="CW565" s="239" t="str">
        <f t="shared" si="855"/>
        <v/>
      </c>
      <c r="CX565" s="239" t="str">
        <f t="shared" si="856"/>
        <v/>
      </c>
      <c r="CY565" s="239" t="str">
        <f t="shared" si="857"/>
        <v/>
      </c>
      <c r="CZ565" s="239" t="str">
        <f t="shared" si="858"/>
        <v/>
      </c>
      <c r="DA565" s="239" t="str">
        <f t="shared" si="859"/>
        <v/>
      </c>
      <c r="DB565" s="239" t="str">
        <f t="shared" si="860"/>
        <v/>
      </c>
      <c r="DC565" s="239" t="str">
        <f t="shared" si="861"/>
        <v/>
      </c>
      <c r="DD565" s="239" t="str">
        <f t="shared" si="862"/>
        <v/>
      </c>
      <c r="DE565" s="239" t="str">
        <f t="shared" si="863"/>
        <v/>
      </c>
      <c r="DF565" s="239" t="str">
        <f t="shared" si="864"/>
        <v/>
      </c>
      <c r="DG565" s="239" t="str">
        <f t="shared" si="865"/>
        <v/>
      </c>
      <c r="DH565" s="239" t="str">
        <f t="shared" si="866"/>
        <v/>
      </c>
      <c r="DI565" s="239" t="str">
        <f t="shared" si="867"/>
        <v/>
      </c>
      <c r="DJ565" s="239" t="str">
        <f t="shared" si="868"/>
        <v/>
      </c>
      <c r="DK565" s="239" t="str">
        <f t="shared" si="869"/>
        <v/>
      </c>
      <c r="DL565" s="239" t="str">
        <f t="shared" si="870"/>
        <v/>
      </c>
      <c r="DM565" s="239" t="str">
        <f t="shared" si="871"/>
        <v/>
      </c>
      <c r="DN565" s="239" t="str">
        <f t="shared" si="872"/>
        <v/>
      </c>
      <c r="DO565" s="239" t="str">
        <f t="shared" si="873"/>
        <v/>
      </c>
      <c r="DP565" s="239" t="str">
        <f t="shared" si="874"/>
        <v/>
      </c>
    </row>
    <row r="566" spans="1:120" ht="35.25" hidden="1" customHeight="1" x14ac:dyDescent="0.25">
      <c r="A566" s="53" t="s">
        <v>4509</v>
      </c>
      <c r="B566" s="53">
        <v>141</v>
      </c>
      <c r="C566" s="53" t="s">
        <v>59</v>
      </c>
      <c r="D566" s="53" t="s">
        <v>2077</v>
      </c>
      <c r="E566" s="53">
        <v>1</v>
      </c>
      <c r="F566" s="53" t="s">
        <v>2297</v>
      </c>
      <c r="G566" s="53" t="str">
        <f t="shared" si="876"/>
        <v>141-11</v>
      </c>
      <c r="H566" s="53" t="s">
        <v>94</v>
      </c>
      <c r="I566" s="53" t="s">
        <v>196</v>
      </c>
      <c r="J566" s="53" t="s">
        <v>80</v>
      </c>
      <c r="K566" s="53" t="s">
        <v>80</v>
      </c>
      <c r="L566" s="53" t="s">
        <v>80</v>
      </c>
      <c r="M566" s="53" t="s">
        <v>80</v>
      </c>
      <c r="N566" s="53" t="s">
        <v>80</v>
      </c>
      <c r="O566" s="53" t="s">
        <v>80</v>
      </c>
      <c r="P566" s="53" t="s">
        <v>2298</v>
      </c>
      <c r="Q566" s="52">
        <v>1</v>
      </c>
      <c r="R566" s="52">
        <f>+Q566*Q565</f>
        <v>0.1</v>
      </c>
      <c r="S566" s="53">
        <v>100</v>
      </c>
      <c r="T566" s="53" t="s">
        <v>301</v>
      </c>
      <c r="U566" s="53" t="s">
        <v>2294</v>
      </c>
      <c r="V566" s="23">
        <v>44937</v>
      </c>
      <c r="W566" s="23">
        <v>45275</v>
      </c>
      <c r="X566" s="53" t="s">
        <v>2082</v>
      </c>
      <c r="Y566" s="49" t="s">
        <v>87</v>
      </c>
      <c r="Z566" s="59" t="s">
        <v>100</v>
      </c>
      <c r="AA566" s="52">
        <v>1</v>
      </c>
      <c r="AB566" s="23" t="s">
        <v>2299</v>
      </c>
      <c r="AC566" s="23">
        <v>45275</v>
      </c>
      <c r="AD566" s="52">
        <v>1</v>
      </c>
      <c r="AE566" s="23" t="s">
        <v>2300</v>
      </c>
      <c r="AF566" s="23">
        <v>45275</v>
      </c>
      <c r="AG566" s="52" t="s">
        <v>79</v>
      </c>
      <c r="AH566" s="52">
        <v>1</v>
      </c>
      <c r="AI566" s="52">
        <f t="shared" si="793"/>
        <v>0.1</v>
      </c>
      <c r="AJ566" s="52">
        <f>+AI566/R566</f>
        <v>1</v>
      </c>
      <c r="AK566" s="52"/>
      <c r="AL566" s="239" t="str">
        <f t="shared" si="812"/>
        <v/>
      </c>
      <c r="AM566" s="239" t="str">
        <f t="shared" si="813"/>
        <v/>
      </c>
      <c r="AN566" s="239" t="str">
        <f t="shared" si="814"/>
        <v/>
      </c>
      <c r="AO566" s="239" t="str">
        <f t="shared" si="815"/>
        <v/>
      </c>
      <c r="AP566" s="239" t="str">
        <f t="shared" si="816"/>
        <v/>
      </c>
      <c r="AQ566" s="239" t="str">
        <f t="shared" si="817"/>
        <v/>
      </c>
      <c r="AR566" s="239" t="str">
        <f t="shared" si="818"/>
        <v/>
      </c>
      <c r="AS566" s="239" t="str">
        <f t="shared" si="819"/>
        <v/>
      </c>
      <c r="AT566" s="239" t="str">
        <f t="shared" si="820"/>
        <v/>
      </c>
      <c r="AU566" s="239" t="str">
        <f t="shared" si="794"/>
        <v/>
      </c>
      <c r="AV566" s="239" t="str">
        <f t="shared" si="795"/>
        <v/>
      </c>
      <c r="AW566" s="239" t="str">
        <f t="shared" si="796"/>
        <v/>
      </c>
      <c r="AX566" s="239" t="str">
        <f t="shared" si="797"/>
        <v/>
      </c>
      <c r="AY566" s="239" t="str">
        <f t="shared" si="798"/>
        <v/>
      </c>
      <c r="AZ566" s="239" t="str">
        <f t="shared" si="799"/>
        <v/>
      </c>
      <c r="BA566" s="239" t="str">
        <f t="shared" si="800"/>
        <v/>
      </c>
      <c r="BB566" s="239" t="str">
        <f t="shared" si="801"/>
        <v/>
      </c>
      <c r="BC566" s="239" t="str">
        <f t="shared" si="802"/>
        <v/>
      </c>
      <c r="BD566" s="239" t="str">
        <f t="shared" si="803"/>
        <v/>
      </c>
      <c r="BE566" s="239" t="str">
        <f t="shared" si="804"/>
        <v/>
      </c>
      <c r="BF566" s="239" t="str">
        <f t="shared" si="805"/>
        <v/>
      </c>
      <c r="BG566" s="239" t="str">
        <f t="shared" si="806"/>
        <v/>
      </c>
      <c r="BH566" s="239" t="str">
        <f t="shared" si="807"/>
        <v/>
      </c>
      <c r="BI566" s="239" t="str">
        <f t="shared" si="808"/>
        <v/>
      </c>
      <c r="BJ566" s="239" t="str">
        <f t="shared" si="809"/>
        <v/>
      </c>
      <c r="BK566" s="239" t="str">
        <f t="shared" si="810"/>
        <v/>
      </c>
      <c r="BL566" s="239" t="str">
        <f t="shared" si="811"/>
        <v/>
      </c>
      <c r="BN566" s="239" t="str">
        <f t="shared" si="821"/>
        <v/>
      </c>
      <c r="BO566" s="239" t="str">
        <f t="shared" si="822"/>
        <v/>
      </c>
      <c r="BP566" s="239" t="str">
        <f t="shared" si="823"/>
        <v/>
      </c>
      <c r="BQ566" s="239" t="str">
        <f t="shared" si="824"/>
        <v/>
      </c>
      <c r="BR566" s="239" t="str">
        <f t="shared" si="825"/>
        <v/>
      </c>
      <c r="BS566" s="239" t="str">
        <f t="shared" si="826"/>
        <v/>
      </c>
      <c r="BT566" s="239" t="str">
        <f t="shared" si="827"/>
        <v/>
      </c>
      <c r="BU566" s="239" t="str">
        <f t="shared" si="828"/>
        <v/>
      </c>
      <c r="BV566" s="239" t="str">
        <f t="shared" si="829"/>
        <v/>
      </c>
      <c r="BW566" s="239" t="str">
        <f t="shared" si="830"/>
        <v/>
      </c>
      <c r="BX566" s="239" t="str">
        <f t="shared" si="831"/>
        <v/>
      </c>
      <c r="BY566" s="239" t="str">
        <f t="shared" si="832"/>
        <v/>
      </c>
      <c r="BZ566" s="239" t="str">
        <f t="shared" si="833"/>
        <v/>
      </c>
      <c r="CA566" s="239" t="str">
        <f t="shared" si="834"/>
        <v/>
      </c>
      <c r="CB566" s="239" t="str">
        <f t="shared" si="835"/>
        <v/>
      </c>
      <c r="CC566" s="239" t="str">
        <f t="shared" si="836"/>
        <v/>
      </c>
      <c r="CD566" s="239" t="str">
        <f t="shared" si="837"/>
        <v/>
      </c>
      <c r="CE566" s="239" t="str">
        <f t="shared" si="838"/>
        <v/>
      </c>
      <c r="CF566" s="239" t="str">
        <f t="shared" si="839"/>
        <v/>
      </c>
      <c r="CG566" s="239" t="str">
        <f t="shared" si="840"/>
        <v/>
      </c>
      <c r="CH566" s="239" t="str">
        <f t="shared" si="841"/>
        <v/>
      </c>
      <c r="CI566" s="239" t="str">
        <f t="shared" si="842"/>
        <v/>
      </c>
      <c r="CJ566" s="239" t="str">
        <f t="shared" si="843"/>
        <v/>
      </c>
      <c r="CK566" s="239" t="str">
        <f t="shared" si="844"/>
        <v/>
      </c>
      <c r="CL566" s="239" t="str">
        <f t="shared" si="845"/>
        <v/>
      </c>
      <c r="CM566" s="239" t="str">
        <f t="shared" si="846"/>
        <v/>
      </c>
      <c r="CN566" s="239" t="str">
        <f t="shared" si="847"/>
        <v/>
      </c>
      <c r="CP566" s="239" t="str">
        <f t="shared" si="848"/>
        <v/>
      </c>
      <c r="CQ566" s="239" t="str">
        <f t="shared" si="849"/>
        <v/>
      </c>
      <c r="CR566" s="239" t="str">
        <f t="shared" si="850"/>
        <v/>
      </c>
      <c r="CS566" s="239" t="str">
        <f t="shared" si="851"/>
        <v/>
      </c>
      <c r="CT566" s="239" t="str">
        <f t="shared" si="852"/>
        <v/>
      </c>
      <c r="CU566" s="239" t="str">
        <f t="shared" si="853"/>
        <v/>
      </c>
      <c r="CV566" s="239" t="str">
        <f t="shared" si="854"/>
        <v/>
      </c>
      <c r="CW566" s="239" t="str">
        <f t="shared" si="855"/>
        <v/>
      </c>
      <c r="CX566" s="239" t="str">
        <f t="shared" si="856"/>
        <v/>
      </c>
      <c r="CY566" s="239" t="str">
        <f t="shared" si="857"/>
        <v/>
      </c>
      <c r="CZ566" s="239" t="str">
        <f t="shared" si="858"/>
        <v/>
      </c>
      <c r="DA566" s="239" t="str">
        <f t="shared" si="859"/>
        <v/>
      </c>
      <c r="DB566" s="239" t="str">
        <f t="shared" si="860"/>
        <v/>
      </c>
      <c r="DC566" s="239" t="str">
        <f t="shared" si="861"/>
        <v/>
      </c>
      <c r="DD566" s="239" t="str">
        <f t="shared" si="862"/>
        <v/>
      </c>
      <c r="DE566" s="239" t="str">
        <f t="shared" si="863"/>
        <v/>
      </c>
      <c r="DF566" s="239" t="str">
        <f t="shared" si="864"/>
        <v/>
      </c>
      <c r="DG566" s="239" t="str">
        <f t="shared" si="865"/>
        <v/>
      </c>
      <c r="DH566" s="239" t="str">
        <f t="shared" si="866"/>
        <v/>
      </c>
      <c r="DI566" s="239" t="str">
        <f t="shared" si="867"/>
        <v/>
      </c>
      <c r="DJ566" s="239" t="str">
        <f t="shared" si="868"/>
        <v/>
      </c>
      <c r="DK566" s="239" t="str">
        <f t="shared" si="869"/>
        <v/>
      </c>
      <c r="DL566" s="239" t="str">
        <f t="shared" si="870"/>
        <v/>
      </c>
      <c r="DM566" s="239" t="str">
        <f t="shared" si="871"/>
        <v/>
      </c>
      <c r="DN566" s="239" t="str">
        <f t="shared" si="872"/>
        <v/>
      </c>
      <c r="DO566" s="239" t="str">
        <f t="shared" si="873"/>
        <v/>
      </c>
      <c r="DP566" s="239" t="str">
        <f t="shared" si="874"/>
        <v/>
      </c>
    </row>
    <row r="567" spans="1:120" ht="35.25" hidden="1" customHeight="1" x14ac:dyDescent="0.25">
      <c r="A567" s="63" t="s">
        <v>4509</v>
      </c>
      <c r="B567" s="63">
        <v>141</v>
      </c>
      <c r="C567" s="63" t="s">
        <v>59</v>
      </c>
      <c r="D567" s="63" t="s">
        <v>2077</v>
      </c>
      <c r="E567" s="63">
        <v>1</v>
      </c>
      <c r="F567" s="63" t="s">
        <v>2301</v>
      </c>
      <c r="G567" s="63" t="str">
        <f t="shared" si="876"/>
        <v>141-12</v>
      </c>
      <c r="H567" s="63" t="s">
        <v>155</v>
      </c>
      <c r="I567" s="63" t="s">
        <v>155</v>
      </c>
      <c r="J567" s="63" t="s">
        <v>80</v>
      </c>
      <c r="K567" s="63" t="s">
        <v>80</v>
      </c>
      <c r="L567" s="63" t="s">
        <v>80</v>
      </c>
      <c r="M567" s="63" t="s">
        <v>80</v>
      </c>
      <c r="N567" s="63" t="s">
        <v>80</v>
      </c>
      <c r="O567" s="63" t="s">
        <v>80</v>
      </c>
      <c r="P567" s="63" t="s">
        <v>156</v>
      </c>
      <c r="Q567" s="64">
        <v>1</v>
      </c>
      <c r="R567" s="64"/>
      <c r="S567" s="65">
        <f>SUBTOTAL(9,S568:S571)</f>
        <v>4</v>
      </c>
      <c r="T567" s="63" t="s">
        <v>84</v>
      </c>
      <c r="U567" s="63" t="s">
        <v>162</v>
      </c>
      <c r="V567" s="66">
        <v>44927</v>
      </c>
      <c r="W567" s="66">
        <v>45290</v>
      </c>
      <c r="X567" s="63" t="s">
        <v>2082</v>
      </c>
      <c r="Y567" s="49" t="s">
        <v>87</v>
      </c>
      <c r="Z567" s="63" t="s">
        <v>89</v>
      </c>
      <c r="AA567" s="119">
        <f>VLOOKUP(B567,RANKING!$C$15:$K$47,5,0)</f>
        <v>1</v>
      </c>
      <c r="AB567" s="23" t="str">
        <f>VLOOKUP(B567,RANKING!$C$15:$N$47,12,0)</f>
        <v xml:space="preserve">La ficha del Grupo de Trabajo de Gestión Documental y Archivo ejecutó al 100,00% las actividades programadas en otras fichas </v>
      </c>
      <c r="AC567" s="23">
        <v>45291</v>
      </c>
      <c r="AD567" s="119">
        <f>VLOOKUP(B567,RANKING!$C$15:$K$47,5,0)</f>
        <v>1</v>
      </c>
      <c r="AE567" s="23" t="str">
        <f>+AB567</f>
        <v xml:space="preserve">La ficha del Grupo de Trabajo de Gestión Documental y Archivo ejecutó al 100,00% las actividades programadas en otras fichas </v>
      </c>
      <c r="AF567" s="23">
        <v>45291</v>
      </c>
      <c r="AG567" s="406" t="s">
        <v>79</v>
      </c>
      <c r="AH567" s="119">
        <f>VLOOKUP(B567,RANKING!$C$15:$K$47,6,0)</f>
        <v>1</v>
      </c>
      <c r="AI567" s="119">
        <f>AD567*Q567</f>
        <v>1</v>
      </c>
      <c r="AJ567" s="52"/>
      <c r="AK567" s="52"/>
      <c r="AL567" s="239" t="str">
        <f t="shared" si="812"/>
        <v/>
      </c>
      <c r="AM567" s="239" t="str">
        <f t="shared" si="813"/>
        <v/>
      </c>
      <c r="AN567" s="239" t="str">
        <f t="shared" si="814"/>
        <v/>
      </c>
      <c r="AO567" s="239" t="str">
        <f t="shared" si="815"/>
        <v/>
      </c>
      <c r="AP567" s="239" t="str">
        <f t="shared" si="816"/>
        <v/>
      </c>
      <c r="AQ567" s="239" t="str">
        <f t="shared" si="817"/>
        <v/>
      </c>
      <c r="AR567" s="239" t="str">
        <f t="shared" si="818"/>
        <v/>
      </c>
      <c r="AS567" s="239" t="str">
        <f t="shared" si="819"/>
        <v/>
      </c>
      <c r="AT567" s="239" t="str">
        <f t="shared" si="820"/>
        <v/>
      </c>
      <c r="AU567" s="239" t="str">
        <f t="shared" si="794"/>
        <v/>
      </c>
      <c r="AV567" s="239" t="str">
        <f t="shared" si="795"/>
        <v/>
      </c>
      <c r="AW567" s="239" t="str">
        <f t="shared" si="796"/>
        <v/>
      </c>
      <c r="AX567" s="239" t="str">
        <f t="shared" si="797"/>
        <v/>
      </c>
      <c r="AY567" s="239" t="str">
        <f t="shared" si="798"/>
        <v/>
      </c>
      <c r="AZ567" s="239" t="str">
        <f t="shared" si="799"/>
        <v/>
      </c>
      <c r="BA567" s="239" t="str">
        <f t="shared" si="800"/>
        <v/>
      </c>
      <c r="BB567" s="239" t="str">
        <f t="shared" si="801"/>
        <v/>
      </c>
      <c r="BC567" s="239" t="str">
        <f t="shared" si="802"/>
        <v/>
      </c>
      <c r="BD567" s="239" t="str">
        <f t="shared" si="803"/>
        <v/>
      </c>
      <c r="BE567" s="239" t="str">
        <f t="shared" si="804"/>
        <v/>
      </c>
      <c r="BF567" s="239" t="str">
        <f t="shared" si="805"/>
        <v/>
      </c>
      <c r="BG567" s="239" t="str">
        <f t="shared" si="806"/>
        <v/>
      </c>
      <c r="BH567" s="239" t="str">
        <f t="shared" si="807"/>
        <v/>
      </c>
      <c r="BI567" s="239" t="str">
        <f t="shared" si="808"/>
        <v/>
      </c>
      <c r="BJ567" s="239" t="str">
        <f t="shared" si="809"/>
        <v/>
      </c>
      <c r="BK567" s="239" t="str">
        <f t="shared" si="810"/>
        <v/>
      </c>
      <c r="BL567" s="239" t="str">
        <f t="shared" si="811"/>
        <v/>
      </c>
      <c r="BN567" s="239" t="str">
        <f t="shared" si="821"/>
        <v/>
      </c>
      <c r="BO567" s="239" t="str">
        <f t="shared" si="822"/>
        <v/>
      </c>
      <c r="BP567" s="239" t="str">
        <f t="shared" si="823"/>
        <v/>
      </c>
      <c r="BQ567" s="239" t="str">
        <f t="shared" si="824"/>
        <v/>
      </c>
      <c r="BR567" s="239" t="str">
        <f t="shared" si="825"/>
        <v/>
      </c>
      <c r="BS567" s="239" t="str">
        <f t="shared" si="826"/>
        <v/>
      </c>
      <c r="BT567" s="239" t="str">
        <f t="shared" si="827"/>
        <v/>
      </c>
      <c r="BU567" s="239" t="str">
        <f t="shared" si="828"/>
        <v/>
      </c>
      <c r="BV567" s="239" t="str">
        <f t="shared" si="829"/>
        <v/>
      </c>
      <c r="BW567" s="239" t="str">
        <f t="shared" si="830"/>
        <v/>
      </c>
      <c r="BX567" s="239" t="str">
        <f t="shared" si="831"/>
        <v/>
      </c>
      <c r="BY567" s="239" t="str">
        <f t="shared" si="832"/>
        <v/>
      </c>
      <c r="BZ567" s="239" t="str">
        <f t="shared" si="833"/>
        <v/>
      </c>
      <c r="CA567" s="239" t="str">
        <f t="shared" si="834"/>
        <v/>
      </c>
      <c r="CB567" s="239" t="str">
        <f t="shared" si="835"/>
        <v/>
      </c>
      <c r="CC567" s="239" t="str">
        <f t="shared" si="836"/>
        <v/>
      </c>
      <c r="CD567" s="239" t="str">
        <f t="shared" si="837"/>
        <v/>
      </c>
      <c r="CE567" s="239" t="str">
        <f t="shared" si="838"/>
        <v/>
      </c>
      <c r="CF567" s="239" t="str">
        <f t="shared" si="839"/>
        <v/>
      </c>
      <c r="CG567" s="239" t="str">
        <f t="shared" si="840"/>
        <v/>
      </c>
      <c r="CH567" s="239" t="str">
        <f t="shared" si="841"/>
        <v/>
      </c>
      <c r="CI567" s="239" t="str">
        <f t="shared" si="842"/>
        <v/>
      </c>
      <c r="CJ567" s="239" t="str">
        <f t="shared" si="843"/>
        <v/>
      </c>
      <c r="CK567" s="239" t="str">
        <f t="shared" si="844"/>
        <v/>
      </c>
      <c r="CL567" s="239" t="str">
        <f t="shared" si="845"/>
        <v/>
      </c>
      <c r="CM567" s="239" t="str">
        <f t="shared" si="846"/>
        <v/>
      </c>
      <c r="CN567" s="239" t="str">
        <f t="shared" si="847"/>
        <v/>
      </c>
      <c r="CP567" s="239" t="str">
        <f t="shared" si="848"/>
        <v/>
      </c>
      <c r="CQ567" s="239" t="str">
        <f t="shared" si="849"/>
        <v/>
      </c>
      <c r="CR567" s="239" t="str">
        <f t="shared" si="850"/>
        <v/>
      </c>
      <c r="CS567" s="239" t="str">
        <f t="shared" si="851"/>
        <v/>
      </c>
      <c r="CT567" s="239" t="str">
        <f t="shared" si="852"/>
        <v/>
      </c>
      <c r="CU567" s="239" t="str">
        <f t="shared" si="853"/>
        <v/>
      </c>
      <c r="CV567" s="239" t="str">
        <f t="shared" si="854"/>
        <v/>
      </c>
      <c r="CW567" s="239" t="str">
        <f t="shared" si="855"/>
        <v/>
      </c>
      <c r="CX567" s="239" t="str">
        <f t="shared" si="856"/>
        <v/>
      </c>
      <c r="CY567" s="239" t="str">
        <f t="shared" si="857"/>
        <v/>
      </c>
      <c r="CZ567" s="239" t="str">
        <f t="shared" si="858"/>
        <v/>
      </c>
      <c r="DA567" s="239" t="str">
        <f t="shared" si="859"/>
        <v/>
      </c>
      <c r="DB567" s="239" t="str">
        <f t="shared" si="860"/>
        <v/>
      </c>
      <c r="DC567" s="239" t="str">
        <f t="shared" si="861"/>
        <v/>
      </c>
      <c r="DD567" s="239" t="str">
        <f t="shared" si="862"/>
        <v/>
      </c>
      <c r="DE567" s="239" t="str">
        <f t="shared" si="863"/>
        <v/>
      </c>
      <c r="DF567" s="239" t="str">
        <f t="shared" si="864"/>
        <v/>
      </c>
      <c r="DG567" s="239" t="str">
        <f t="shared" si="865"/>
        <v/>
      </c>
      <c r="DH567" s="239" t="str">
        <f t="shared" si="866"/>
        <v/>
      </c>
      <c r="DI567" s="239" t="str">
        <f t="shared" si="867"/>
        <v/>
      </c>
      <c r="DJ567" s="239" t="str">
        <f t="shared" si="868"/>
        <v/>
      </c>
      <c r="DK567" s="239" t="str">
        <f t="shared" si="869"/>
        <v/>
      </c>
      <c r="DL567" s="239" t="str">
        <f t="shared" si="870"/>
        <v/>
      </c>
      <c r="DM567" s="239" t="str">
        <f t="shared" si="871"/>
        <v/>
      </c>
      <c r="DN567" s="239" t="str">
        <f t="shared" si="872"/>
        <v/>
      </c>
      <c r="DO567" s="239" t="str">
        <f t="shared" si="873"/>
        <v/>
      </c>
      <c r="DP567" s="239" t="str">
        <f t="shared" si="874"/>
        <v/>
      </c>
    </row>
    <row r="568" spans="1:120" ht="35.25" hidden="1" customHeight="1" x14ac:dyDescent="0.25">
      <c r="A568" s="53" t="s">
        <v>4509</v>
      </c>
      <c r="B568" s="53">
        <v>141</v>
      </c>
      <c r="C568" s="53" t="s">
        <v>59</v>
      </c>
      <c r="D568" s="53" t="s">
        <v>2077</v>
      </c>
      <c r="E568" s="53">
        <v>1</v>
      </c>
      <c r="F568" s="53" t="s">
        <v>2302</v>
      </c>
      <c r="G568" s="53" t="str">
        <f t="shared" si="876"/>
        <v>141-12</v>
      </c>
      <c r="H568" s="53" t="s">
        <v>159</v>
      </c>
      <c r="I568" s="53" t="s">
        <v>160</v>
      </c>
      <c r="J568" s="53" t="s">
        <v>80</v>
      </c>
      <c r="K568" s="53" t="s">
        <v>80</v>
      </c>
      <c r="L568" s="53" t="s">
        <v>80</v>
      </c>
      <c r="M568" s="53" t="s">
        <v>80</v>
      </c>
      <c r="N568" s="53" t="s">
        <v>80</v>
      </c>
      <c r="O568" s="53" t="s">
        <v>80</v>
      </c>
      <c r="P568" s="53" t="s">
        <v>161</v>
      </c>
      <c r="Q568" s="52">
        <v>0.1</v>
      </c>
      <c r="R568" s="52">
        <f>+Q568*Q567</f>
        <v>0.1</v>
      </c>
      <c r="S568" s="67">
        <f>+[35]COMPARTIDAS!AQ196</f>
        <v>1</v>
      </c>
      <c r="T568" s="53" t="s">
        <v>84</v>
      </c>
      <c r="U568" s="63" t="s">
        <v>162</v>
      </c>
      <c r="V568" s="23">
        <v>44927</v>
      </c>
      <c r="W568" s="23">
        <v>45016</v>
      </c>
      <c r="X568" s="53" t="s">
        <v>2082</v>
      </c>
      <c r="Y568" s="49" t="s">
        <v>97</v>
      </c>
      <c r="Z568" s="59" t="s">
        <v>100</v>
      </c>
      <c r="AA568" s="60">
        <v>1</v>
      </c>
      <c r="AB568" s="62" t="s">
        <v>993</v>
      </c>
      <c r="AC568" s="62">
        <v>45016</v>
      </c>
      <c r="AD568" s="60">
        <v>1</v>
      </c>
      <c r="AE568" s="62" t="s">
        <v>230</v>
      </c>
      <c r="AF568" s="62">
        <v>45016</v>
      </c>
      <c r="AG568" s="60" t="s">
        <v>79</v>
      </c>
      <c r="AH568" s="60">
        <v>1</v>
      </c>
      <c r="AI568" s="52">
        <f t="shared" si="793"/>
        <v>0.1</v>
      </c>
      <c r="AJ568" s="52"/>
      <c r="AK568" s="52"/>
      <c r="AL568" s="239" t="str">
        <f t="shared" si="812"/>
        <v/>
      </c>
      <c r="AM568" s="239" t="str">
        <f t="shared" si="813"/>
        <v/>
      </c>
      <c r="AN568" s="239" t="str">
        <f t="shared" si="814"/>
        <v/>
      </c>
      <c r="AO568" s="239" t="str">
        <f t="shared" si="815"/>
        <v/>
      </c>
      <c r="AP568" s="239" t="str">
        <f t="shared" si="816"/>
        <v/>
      </c>
      <c r="AQ568" s="239" t="str">
        <f t="shared" si="817"/>
        <v/>
      </c>
      <c r="AR568" s="239" t="str">
        <f t="shared" si="818"/>
        <v/>
      </c>
      <c r="AS568" s="239" t="str">
        <f t="shared" si="819"/>
        <v/>
      </c>
      <c r="AT568" s="239" t="str">
        <f t="shared" si="820"/>
        <v/>
      </c>
      <c r="AU568" s="239" t="str">
        <f t="shared" si="794"/>
        <v/>
      </c>
      <c r="AV568" s="239" t="str">
        <f t="shared" si="795"/>
        <v/>
      </c>
      <c r="AW568" s="239" t="str">
        <f t="shared" si="796"/>
        <v/>
      </c>
      <c r="AX568" s="239" t="str">
        <f t="shared" si="797"/>
        <v/>
      </c>
      <c r="AY568" s="239" t="str">
        <f t="shared" si="798"/>
        <v/>
      </c>
      <c r="AZ568" s="239" t="str">
        <f t="shared" si="799"/>
        <v/>
      </c>
      <c r="BA568" s="239" t="str">
        <f t="shared" si="800"/>
        <v/>
      </c>
      <c r="BB568" s="239" t="str">
        <f t="shared" si="801"/>
        <v/>
      </c>
      <c r="BC568" s="239" t="str">
        <f t="shared" si="802"/>
        <v/>
      </c>
      <c r="BD568" s="239" t="str">
        <f t="shared" si="803"/>
        <v/>
      </c>
      <c r="BE568" s="239" t="str">
        <f t="shared" si="804"/>
        <v/>
      </c>
      <c r="BF568" s="239" t="str">
        <f t="shared" si="805"/>
        <v/>
      </c>
      <c r="BG568" s="239" t="str">
        <f t="shared" si="806"/>
        <v/>
      </c>
      <c r="BH568" s="239" t="str">
        <f t="shared" si="807"/>
        <v/>
      </c>
      <c r="BI568" s="239" t="str">
        <f t="shared" si="808"/>
        <v/>
      </c>
      <c r="BJ568" s="239" t="str">
        <f t="shared" si="809"/>
        <v/>
      </c>
      <c r="BK568" s="239" t="str">
        <f t="shared" si="810"/>
        <v/>
      </c>
      <c r="BL568" s="239" t="str">
        <f t="shared" si="811"/>
        <v/>
      </c>
      <c r="BN568" s="239" t="str">
        <f t="shared" si="821"/>
        <v/>
      </c>
      <c r="BO568" s="239" t="str">
        <f t="shared" si="822"/>
        <v/>
      </c>
      <c r="BP568" s="239" t="str">
        <f t="shared" si="823"/>
        <v/>
      </c>
      <c r="BQ568" s="239" t="str">
        <f t="shared" si="824"/>
        <v/>
      </c>
      <c r="BR568" s="239" t="str">
        <f t="shared" si="825"/>
        <v/>
      </c>
      <c r="BS568" s="239" t="str">
        <f t="shared" si="826"/>
        <v/>
      </c>
      <c r="BT568" s="239" t="str">
        <f t="shared" si="827"/>
        <v/>
      </c>
      <c r="BU568" s="239" t="str">
        <f t="shared" si="828"/>
        <v/>
      </c>
      <c r="BV568" s="239" t="str">
        <f t="shared" si="829"/>
        <v/>
      </c>
      <c r="BW568" s="239" t="str">
        <f t="shared" si="830"/>
        <v/>
      </c>
      <c r="BX568" s="239" t="str">
        <f t="shared" si="831"/>
        <v/>
      </c>
      <c r="BY568" s="239" t="str">
        <f t="shared" si="832"/>
        <v/>
      </c>
      <c r="BZ568" s="239" t="str">
        <f t="shared" si="833"/>
        <v/>
      </c>
      <c r="CA568" s="239" t="str">
        <f t="shared" si="834"/>
        <v/>
      </c>
      <c r="CB568" s="239" t="str">
        <f t="shared" si="835"/>
        <v/>
      </c>
      <c r="CC568" s="239" t="str">
        <f t="shared" si="836"/>
        <v/>
      </c>
      <c r="CD568" s="239" t="str">
        <f t="shared" si="837"/>
        <v/>
      </c>
      <c r="CE568" s="239" t="str">
        <f t="shared" si="838"/>
        <v/>
      </c>
      <c r="CF568" s="239" t="str">
        <f t="shared" si="839"/>
        <v/>
      </c>
      <c r="CG568" s="239" t="str">
        <f t="shared" si="840"/>
        <v/>
      </c>
      <c r="CH568" s="239" t="str">
        <f t="shared" si="841"/>
        <v/>
      </c>
      <c r="CI568" s="239" t="str">
        <f t="shared" si="842"/>
        <v/>
      </c>
      <c r="CJ568" s="239" t="str">
        <f t="shared" si="843"/>
        <v/>
      </c>
      <c r="CK568" s="239" t="str">
        <f t="shared" si="844"/>
        <v/>
      </c>
      <c r="CL568" s="239" t="str">
        <f t="shared" si="845"/>
        <v/>
      </c>
      <c r="CM568" s="239" t="str">
        <f t="shared" si="846"/>
        <v/>
      </c>
      <c r="CN568" s="239" t="str">
        <f t="shared" si="847"/>
        <v/>
      </c>
      <c r="CP568" s="239" t="str">
        <f t="shared" si="848"/>
        <v/>
      </c>
      <c r="CQ568" s="239" t="str">
        <f t="shared" si="849"/>
        <v/>
      </c>
      <c r="CR568" s="239" t="str">
        <f t="shared" si="850"/>
        <v/>
      </c>
      <c r="CS568" s="239" t="str">
        <f t="shared" si="851"/>
        <v/>
      </c>
      <c r="CT568" s="239" t="str">
        <f t="shared" si="852"/>
        <v/>
      </c>
      <c r="CU568" s="239" t="str">
        <f t="shared" si="853"/>
        <v/>
      </c>
      <c r="CV568" s="239" t="str">
        <f t="shared" si="854"/>
        <v/>
      </c>
      <c r="CW568" s="239" t="str">
        <f t="shared" si="855"/>
        <v/>
      </c>
      <c r="CX568" s="239" t="str">
        <f t="shared" si="856"/>
        <v/>
      </c>
      <c r="CY568" s="239" t="str">
        <f t="shared" si="857"/>
        <v/>
      </c>
      <c r="CZ568" s="239" t="str">
        <f t="shared" si="858"/>
        <v/>
      </c>
      <c r="DA568" s="239" t="str">
        <f t="shared" si="859"/>
        <v/>
      </c>
      <c r="DB568" s="239" t="str">
        <f t="shared" si="860"/>
        <v/>
      </c>
      <c r="DC568" s="239" t="str">
        <f t="shared" si="861"/>
        <v/>
      </c>
      <c r="DD568" s="239" t="str">
        <f t="shared" si="862"/>
        <v/>
      </c>
      <c r="DE568" s="239" t="str">
        <f t="shared" si="863"/>
        <v/>
      </c>
      <c r="DF568" s="239" t="str">
        <f t="shared" si="864"/>
        <v/>
      </c>
      <c r="DG568" s="239" t="str">
        <f t="shared" si="865"/>
        <v/>
      </c>
      <c r="DH568" s="239" t="str">
        <f t="shared" si="866"/>
        <v/>
      </c>
      <c r="DI568" s="239" t="str">
        <f t="shared" si="867"/>
        <v/>
      </c>
      <c r="DJ568" s="239" t="str">
        <f t="shared" si="868"/>
        <v/>
      </c>
      <c r="DK568" s="239" t="str">
        <f t="shared" si="869"/>
        <v/>
      </c>
      <c r="DL568" s="239" t="str">
        <f t="shared" si="870"/>
        <v/>
      </c>
      <c r="DM568" s="239" t="str">
        <f t="shared" si="871"/>
        <v/>
      </c>
      <c r="DN568" s="239" t="str">
        <f t="shared" si="872"/>
        <v/>
      </c>
      <c r="DO568" s="239" t="str">
        <f t="shared" si="873"/>
        <v/>
      </c>
      <c r="DP568" s="239" t="str">
        <f t="shared" si="874"/>
        <v/>
      </c>
    </row>
    <row r="569" spans="1:120" ht="35.25" hidden="1" customHeight="1" x14ac:dyDescent="0.25">
      <c r="A569" s="53" t="s">
        <v>4509</v>
      </c>
      <c r="B569" s="53">
        <v>141</v>
      </c>
      <c r="C569" s="53" t="s">
        <v>59</v>
      </c>
      <c r="D569" s="53" t="s">
        <v>2077</v>
      </c>
      <c r="E569" s="53">
        <v>1</v>
      </c>
      <c r="F569" s="53" t="s">
        <v>2303</v>
      </c>
      <c r="G569" s="53" t="str">
        <f t="shared" si="876"/>
        <v>141-12</v>
      </c>
      <c r="H569" s="53" t="s">
        <v>165</v>
      </c>
      <c r="I569" s="53" t="s">
        <v>160</v>
      </c>
      <c r="J569" s="53" t="s">
        <v>80</v>
      </c>
      <c r="K569" s="53" t="s">
        <v>80</v>
      </c>
      <c r="L569" s="53" t="s">
        <v>80</v>
      </c>
      <c r="M569" s="53" t="s">
        <v>80</v>
      </c>
      <c r="N569" s="53" t="s">
        <v>80</v>
      </c>
      <c r="O569" s="53" t="s">
        <v>80</v>
      </c>
      <c r="P569" s="53" t="s">
        <v>166</v>
      </c>
      <c r="Q569" s="52">
        <v>0.3</v>
      </c>
      <c r="R569" s="52">
        <f>+Q569*Q567</f>
        <v>0.3</v>
      </c>
      <c r="S569" s="67">
        <f>+[35]COMPARTIDAS!AQ197</f>
        <v>3</v>
      </c>
      <c r="T569" s="53" t="s">
        <v>84</v>
      </c>
      <c r="U569" s="63" t="s">
        <v>162</v>
      </c>
      <c r="V569" s="23">
        <v>45017</v>
      </c>
      <c r="W569" s="23">
        <v>45107</v>
      </c>
      <c r="X569" s="53" t="s">
        <v>2082</v>
      </c>
      <c r="Y569" s="49" t="s">
        <v>167</v>
      </c>
      <c r="Z569" s="59" t="s">
        <v>100</v>
      </c>
      <c r="AA569" s="60">
        <v>1</v>
      </c>
      <c r="AB569" s="62" t="s">
        <v>2304</v>
      </c>
      <c r="AC569" s="62">
        <v>45107</v>
      </c>
      <c r="AD569" s="60">
        <v>1</v>
      </c>
      <c r="AE569" s="62" t="s">
        <v>2304</v>
      </c>
      <c r="AF569" s="62">
        <v>45107</v>
      </c>
      <c r="AG569" s="60" t="s">
        <v>79</v>
      </c>
      <c r="AH569" s="60">
        <v>1</v>
      </c>
      <c r="AI569" s="52">
        <f t="shared" si="793"/>
        <v>0.3</v>
      </c>
      <c r="AJ569" s="52"/>
      <c r="AK569" s="52"/>
      <c r="AL569" s="239" t="str">
        <f t="shared" si="812"/>
        <v/>
      </c>
      <c r="AM569" s="239" t="str">
        <f t="shared" si="813"/>
        <v/>
      </c>
      <c r="AN569" s="239" t="str">
        <f t="shared" si="814"/>
        <v/>
      </c>
      <c r="AO569" s="239" t="str">
        <f t="shared" si="815"/>
        <v/>
      </c>
      <c r="AP569" s="239" t="str">
        <f t="shared" si="816"/>
        <v/>
      </c>
      <c r="AQ569" s="239" t="str">
        <f t="shared" si="817"/>
        <v/>
      </c>
      <c r="AR569" s="239" t="str">
        <f t="shared" si="818"/>
        <v/>
      </c>
      <c r="AS569" s="239" t="str">
        <f t="shared" si="819"/>
        <v/>
      </c>
      <c r="AT569" s="239" t="str">
        <f t="shared" si="820"/>
        <v/>
      </c>
      <c r="AU569" s="239" t="str">
        <f t="shared" si="794"/>
        <v/>
      </c>
      <c r="AV569" s="239" t="str">
        <f t="shared" si="795"/>
        <v/>
      </c>
      <c r="AW569" s="239" t="str">
        <f t="shared" si="796"/>
        <v/>
      </c>
      <c r="AX569" s="239" t="str">
        <f t="shared" si="797"/>
        <v/>
      </c>
      <c r="AY569" s="239" t="str">
        <f t="shared" si="798"/>
        <v/>
      </c>
      <c r="AZ569" s="239" t="str">
        <f t="shared" si="799"/>
        <v/>
      </c>
      <c r="BA569" s="239" t="str">
        <f t="shared" si="800"/>
        <v/>
      </c>
      <c r="BB569" s="239" t="str">
        <f t="shared" si="801"/>
        <v/>
      </c>
      <c r="BC569" s="239" t="str">
        <f t="shared" si="802"/>
        <v/>
      </c>
      <c r="BD569" s="239" t="str">
        <f t="shared" si="803"/>
        <v/>
      </c>
      <c r="BE569" s="239" t="str">
        <f t="shared" si="804"/>
        <v/>
      </c>
      <c r="BF569" s="239" t="str">
        <f t="shared" si="805"/>
        <v/>
      </c>
      <c r="BG569" s="239" t="str">
        <f t="shared" si="806"/>
        <v/>
      </c>
      <c r="BH569" s="239" t="str">
        <f t="shared" si="807"/>
        <v/>
      </c>
      <c r="BI569" s="239" t="str">
        <f t="shared" si="808"/>
        <v/>
      </c>
      <c r="BJ569" s="239" t="str">
        <f t="shared" si="809"/>
        <v/>
      </c>
      <c r="BK569" s="239" t="str">
        <f t="shared" si="810"/>
        <v/>
      </c>
      <c r="BL569" s="239" t="str">
        <f t="shared" si="811"/>
        <v/>
      </c>
      <c r="BN569" s="239" t="str">
        <f t="shared" si="821"/>
        <v/>
      </c>
      <c r="BO569" s="239" t="str">
        <f t="shared" si="822"/>
        <v/>
      </c>
      <c r="BP569" s="239" t="str">
        <f t="shared" si="823"/>
        <v/>
      </c>
      <c r="BQ569" s="239" t="str">
        <f t="shared" si="824"/>
        <v/>
      </c>
      <c r="BR569" s="239" t="str">
        <f t="shared" si="825"/>
        <v/>
      </c>
      <c r="BS569" s="239" t="str">
        <f t="shared" si="826"/>
        <v/>
      </c>
      <c r="BT569" s="239" t="str">
        <f t="shared" si="827"/>
        <v/>
      </c>
      <c r="BU569" s="239" t="str">
        <f t="shared" si="828"/>
        <v/>
      </c>
      <c r="BV569" s="239" t="str">
        <f t="shared" si="829"/>
        <v/>
      </c>
      <c r="BW569" s="239" t="str">
        <f t="shared" si="830"/>
        <v/>
      </c>
      <c r="BX569" s="239" t="str">
        <f t="shared" si="831"/>
        <v/>
      </c>
      <c r="BY569" s="239" t="str">
        <f t="shared" si="832"/>
        <v/>
      </c>
      <c r="BZ569" s="239" t="str">
        <f t="shared" si="833"/>
        <v/>
      </c>
      <c r="CA569" s="239" t="str">
        <f t="shared" si="834"/>
        <v/>
      </c>
      <c r="CB569" s="239" t="str">
        <f t="shared" si="835"/>
        <v/>
      </c>
      <c r="CC569" s="239" t="str">
        <f t="shared" si="836"/>
        <v/>
      </c>
      <c r="CD569" s="239" t="str">
        <f t="shared" si="837"/>
        <v/>
      </c>
      <c r="CE569" s="239" t="str">
        <f t="shared" si="838"/>
        <v/>
      </c>
      <c r="CF569" s="239" t="str">
        <f t="shared" si="839"/>
        <v/>
      </c>
      <c r="CG569" s="239" t="str">
        <f t="shared" si="840"/>
        <v/>
      </c>
      <c r="CH569" s="239" t="str">
        <f t="shared" si="841"/>
        <v/>
      </c>
      <c r="CI569" s="239" t="str">
        <f t="shared" si="842"/>
        <v/>
      </c>
      <c r="CJ569" s="239" t="str">
        <f t="shared" si="843"/>
        <v/>
      </c>
      <c r="CK569" s="239" t="str">
        <f t="shared" si="844"/>
        <v/>
      </c>
      <c r="CL569" s="239" t="str">
        <f t="shared" si="845"/>
        <v/>
      </c>
      <c r="CM569" s="239" t="str">
        <f t="shared" si="846"/>
        <v/>
      </c>
      <c r="CN569" s="239" t="str">
        <f t="shared" si="847"/>
        <v/>
      </c>
      <c r="CP569" s="239" t="str">
        <f t="shared" si="848"/>
        <v/>
      </c>
      <c r="CQ569" s="239" t="str">
        <f t="shared" si="849"/>
        <v/>
      </c>
      <c r="CR569" s="239" t="str">
        <f t="shared" si="850"/>
        <v/>
      </c>
      <c r="CS569" s="239" t="str">
        <f t="shared" si="851"/>
        <v/>
      </c>
      <c r="CT569" s="239" t="str">
        <f t="shared" si="852"/>
        <v/>
      </c>
      <c r="CU569" s="239" t="str">
        <f t="shared" si="853"/>
        <v/>
      </c>
      <c r="CV569" s="239" t="str">
        <f t="shared" si="854"/>
        <v/>
      </c>
      <c r="CW569" s="239" t="str">
        <f t="shared" si="855"/>
        <v/>
      </c>
      <c r="CX569" s="239" t="str">
        <f t="shared" si="856"/>
        <v/>
      </c>
      <c r="CY569" s="239" t="str">
        <f t="shared" si="857"/>
        <v/>
      </c>
      <c r="CZ569" s="239" t="str">
        <f t="shared" si="858"/>
        <v/>
      </c>
      <c r="DA569" s="239" t="str">
        <f t="shared" si="859"/>
        <v/>
      </c>
      <c r="DB569" s="239" t="str">
        <f t="shared" si="860"/>
        <v/>
      </c>
      <c r="DC569" s="239" t="str">
        <f t="shared" si="861"/>
        <v/>
      </c>
      <c r="DD569" s="239" t="str">
        <f t="shared" si="862"/>
        <v/>
      </c>
      <c r="DE569" s="239" t="str">
        <f t="shared" si="863"/>
        <v/>
      </c>
      <c r="DF569" s="239" t="str">
        <f t="shared" si="864"/>
        <v/>
      </c>
      <c r="DG569" s="239" t="str">
        <f t="shared" si="865"/>
        <v/>
      </c>
      <c r="DH569" s="239" t="str">
        <f t="shared" si="866"/>
        <v/>
      </c>
      <c r="DI569" s="239" t="str">
        <f t="shared" si="867"/>
        <v/>
      </c>
      <c r="DJ569" s="239" t="str">
        <f t="shared" si="868"/>
        <v/>
      </c>
      <c r="DK569" s="239" t="str">
        <f t="shared" si="869"/>
        <v/>
      </c>
      <c r="DL569" s="239" t="str">
        <f t="shared" si="870"/>
        <v/>
      </c>
      <c r="DM569" s="239" t="str">
        <f t="shared" si="871"/>
        <v/>
      </c>
      <c r="DN569" s="239" t="str">
        <f t="shared" si="872"/>
        <v/>
      </c>
      <c r="DO569" s="239" t="str">
        <f t="shared" si="873"/>
        <v/>
      </c>
      <c r="DP569" s="239" t="str">
        <f t="shared" si="874"/>
        <v/>
      </c>
    </row>
    <row r="570" spans="1:120" ht="35.25" hidden="1" customHeight="1" x14ac:dyDescent="0.25">
      <c r="A570" s="53" t="s">
        <v>4509</v>
      </c>
      <c r="B570" s="53">
        <v>141</v>
      </c>
      <c r="C570" s="53" t="s">
        <v>59</v>
      </c>
      <c r="D570" s="53" t="s">
        <v>2077</v>
      </c>
      <c r="E570" s="53">
        <v>1</v>
      </c>
      <c r="F570" s="53" t="s">
        <v>2305</v>
      </c>
      <c r="G570" s="53" t="str">
        <f t="shared" si="876"/>
        <v>141-12</v>
      </c>
      <c r="H570" s="53" t="s">
        <v>235</v>
      </c>
      <c r="I570" s="53" t="s">
        <v>160</v>
      </c>
      <c r="J570" s="53" t="s">
        <v>80</v>
      </c>
      <c r="K570" s="53" t="s">
        <v>80</v>
      </c>
      <c r="L570" s="53" t="s">
        <v>80</v>
      </c>
      <c r="M570" s="53" t="s">
        <v>80</v>
      </c>
      <c r="N570" s="53" t="s">
        <v>80</v>
      </c>
      <c r="O570" s="53" t="s">
        <v>80</v>
      </c>
      <c r="P570" s="53" t="s">
        <v>236</v>
      </c>
      <c r="Q570" s="52">
        <v>0.2</v>
      </c>
      <c r="R570" s="52">
        <f>+Q570*Q567</f>
        <v>0.2</v>
      </c>
      <c r="S570" s="67">
        <f>+[35]COMPARTIDAS!AQ198</f>
        <v>2</v>
      </c>
      <c r="T570" s="53" t="s">
        <v>84</v>
      </c>
      <c r="U570" s="63" t="s">
        <v>162</v>
      </c>
      <c r="V570" s="23">
        <v>45108</v>
      </c>
      <c r="W570" s="23">
        <v>45199</v>
      </c>
      <c r="X570" s="53" t="s">
        <v>2082</v>
      </c>
      <c r="Y570" s="49" t="s">
        <v>202</v>
      </c>
      <c r="Z570" s="59" t="s">
        <v>100</v>
      </c>
      <c r="AA570" s="60">
        <v>1</v>
      </c>
      <c r="AB570" s="60" t="s">
        <v>926</v>
      </c>
      <c r="AC570" s="69">
        <v>45199</v>
      </c>
      <c r="AD570" s="60">
        <v>1</v>
      </c>
      <c r="AE570" s="60" t="s">
        <v>927</v>
      </c>
      <c r="AF570" s="69">
        <v>45199</v>
      </c>
      <c r="AG570" s="90" t="s">
        <v>79</v>
      </c>
      <c r="AH570" s="90">
        <v>1</v>
      </c>
      <c r="AI570" s="52">
        <f t="shared" si="793"/>
        <v>0.2</v>
      </c>
      <c r="AJ570" s="52"/>
      <c r="AK570" s="52"/>
      <c r="AL570" s="239" t="str">
        <f t="shared" si="812"/>
        <v/>
      </c>
      <c r="AM570" s="239" t="str">
        <f t="shared" si="813"/>
        <v/>
      </c>
      <c r="AN570" s="239" t="str">
        <f t="shared" si="814"/>
        <v/>
      </c>
      <c r="AO570" s="239" t="str">
        <f t="shared" si="815"/>
        <v/>
      </c>
      <c r="AP570" s="239" t="str">
        <f t="shared" si="816"/>
        <v/>
      </c>
      <c r="AQ570" s="239" t="str">
        <f t="shared" si="817"/>
        <v/>
      </c>
      <c r="AR570" s="239" t="str">
        <f t="shared" si="818"/>
        <v/>
      </c>
      <c r="AS570" s="239" t="str">
        <f t="shared" si="819"/>
        <v/>
      </c>
      <c r="AT570" s="239" t="str">
        <f t="shared" si="820"/>
        <v/>
      </c>
      <c r="AU570" s="239" t="str">
        <f t="shared" si="794"/>
        <v/>
      </c>
      <c r="AV570" s="239" t="str">
        <f t="shared" si="795"/>
        <v/>
      </c>
      <c r="AW570" s="239" t="str">
        <f t="shared" si="796"/>
        <v/>
      </c>
      <c r="AX570" s="239" t="str">
        <f t="shared" si="797"/>
        <v/>
      </c>
      <c r="AY570" s="239" t="str">
        <f t="shared" si="798"/>
        <v/>
      </c>
      <c r="AZ570" s="239" t="str">
        <f t="shared" si="799"/>
        <v/>
      </c>
      <c r="BA570" s="239" t="str">
        <f t="shared" si="800"/>
        <v/>
      </c>
      <c r="BB570" s="239" t="str">
        <f t="shared" si="801"/>
        <v/>
      </c>
      <c r="BC570" s="239" t="str">
        <f t="shared" si="802"/>
        <v/>
      </c>
      <c r="BD570" s="239" t="str">
        <f t="shared" si="803"/>
        <v/>
      </c>
      <c r="BE570" s="239" t="str">
        <f t="shared" si="804"/>
        <v/>
      </c>
      <c r="BF570" s="239" t="str">
        <f t="shared" si="805"/>
        <v/>
      </c>
      <c r="BG570" s="239" t="str">
        <f t="shared" si="806"/>
        <v/>
      </c>
      <c r="BH570" s="239" t="str">
        <f t="shared" si="807"/>
        <v/>
      </c>
      <c r="BI570" s="239" t="str">
        <f t="shared" si="808"/>
        <v/>
      </c>
      <c r="BJ570" s="239" t="str">
        <f t="shared" si="809"/>
        <v/>
      </c>
      <c r="BK570" s="239" t="str">
        <f t="shared" si="810"/>
        <v/>
      </c>
      <c r="BL570" s="239" t="str">
        <f t="shared" si="811"/>
        <v/>
      </c>
      <c r="BN570" s="239" t="str">
        <f t="shared" si="821"/>
        <v/>
      </c>
      <c r="BO570" s="239" t="str">
        <f t="shared" si="822"/>
        <v/>
      </c>
      <c r="BP570" s="239" t="str">
        <f t="shared" si="823"/>
        <v/>
      </c>
      <c r="BQ570" s="239" t="str">
        <f t="shared" si="824"/>
        <v/>
      </c>
      <c r="BR570" s="239" t="str">
        <f t="shared" si="825"/>
        <v/>
      </c>
      <c r="BS570" s="239" t="str">
        <f t="shared" si="826"/>
        <v/>
      </c>
      <c r="BT570" s="239" t="str">
        <f t="shared" si="827"/>
        <v/>
      </c>
      <c r="BU570" s="239" t="str">
        <f t="shared" si="828"/>
        <v/>
      </c>
      <c r="BV570" s="239" t="str">
        <f t="shared" si="829"/>
        <v/>
      </c>
      <c r="BW570" s="239" t="str">
        <f t="shared" si="830"/>
        <v/>
      </c>
      <c r="BX570" s="239" t="str">
        <f t="shared" si="831"/>
        <v/>
      </c>
      <c r="BY570" s="239" t="str">
        <f t="shared" si="832"/>
        <v/>
      </c>
      <c r="BZ570" s="239" t="str">
        <f t="shared" si="833"/>
        <v/>
      </c>
      <c r="CA570" s="239" t="str">
        <f t="shared" si="834"/>
        <v/>
      </c>
      <c r="CB570" s="239" t="str">
        <f t="shared" si="835"/>
        <v/>
      </c>
      <c r="CC570" s="239" t="str">
        <f t="shared" si="836"/>
        <v/>
      </c>
      <c r="CD570" s="239" t="str">
        <f t="shared" si="837"/>
        <v/>
      </c>
      <c r="CE570" s="239" t="str">
        <f t="shared" si="838"/>
        <v/>
      </c>
      <c r="CF570" s="239" t="str">
        <f t="shared" si="839"/>
        <v/>
      </c>
      <c r="CG570" s="239" t="str">
        <f t="shared" si="840"/>
        <v/>
      </c>
      <c r="CH570" s="239" t="str">
        <f t="shared" si="841"/>
        <v/>
      </c>
      <c r="CI570" s="239" t="str">
        <f t="shared" si="842"/>
        <v/>
      </c>
      <c r="CJ570" s="239" t="str">
        <f t="shared" si="843"/>
        <v/>
      </c>
      <c r="CK570" s="239" t="str">
        <f t="shared" si="844"/>
        <v/>
      </c>
      <c r="CL570" s="239" t="str">
        <f t="shared" si="845"/>
        <v/>
      </c>
      <c r="CM570" s="239" t="str">
        <f t="shared" si="846"/>
        <v/>
      </c>
      <c r="CN570" s="239" t="str">
        <f t="shared" si="847"/>
        <v/>
      </c>
      <c r="CP570" s="239" t="str">
        <f t="shared" si="848"/>
        <v/>
      </c>
      <c r="CQ570" s="239" t="str">
        <f t="shared" si="849"/>
        <v/>
      </c>
      <c r="CR570" s="239" t="str">
        <f t="shared" si="850"/>
        <v/>
      </c>
      <c r="CS570" s="239" t="str">
        <f t="shared" si="851"/>
        <v/>
      </c>
      <c r="CT570" s="239" t="str">
        <f t="shared" si="852"/>
        <v/>
      </c>
      <c r="CU570" s="239" t="str">
        <f t="shared" si="853"/>
        <v/>
      </c>
      <c r="CV570" s="239" t="str">
        <f t="shared" si="854"/>
        <v/>
      </c>
      <c r="CW570" s="239" t="str">
        <f t="shared" si="855"/>
        <v/>
      </c>
      <c r="CX570" s="239" t="str">
        <f t="shared" si="856"/>
        <v/>
      </c>
      <c r="CY570" s="239" t="str">
        <f t="shared" si="857"/>
        <v/>
      </c>
      <c r="CZ570" s="239" t="str">
        <f t="shared" si="858"/>
        <v/>
      </c>
      <c r="DA570" s="239" t="str">
        <f t="shared" si="859"/>
        <v/>
      </c>
      <c r="DB570" s="239" t="str">
        <f t="shared" si="860"/>
        <v/>
      </c>
      <c r="DC570" s="239" t="str">
        <f t="shared" si="861"/>
        <v/>
      </c>
      <c r="DD570" s="239" t="str">
        <f t="shared" si="862"/>
        <v/>
      </c>
      <c r="DE570" s="239" t="str">
        <f t="shared" si="863"/>
        <v/>
      </c>
      <c r="DF570" s="239" t="str">
        <f t="shared" si="864"/>
        <v/>
      </c>
      <c r="DG570" s="239" t="str">
        <f t="shared" si="865"/>
        <v/>
      </c>
      <c r="DH570" s="239" t="str">
        <f t="shared" si="866"/>
        <v/>
      </c>
      <c r="DI570" s="239" t="str">
        <f t="shared" si="867"/>
        <v/>
      </c>
      <c r="DJ570" s="239" t="str">
        <f t="shared" si="868"/>
        <v/>
      </c>
      <c r="DK570" s="239" t="str">
        <f t="shared" si="869"/>
        <v/>
      </c>
      <c r="DL570" s="239" t="str">
        <f t="shared" si="870"/>
        <v/>
      </c>
      <c r="DM570" s="239" t="str">
        <f t="shared" si="871"/>
        <v/>
      </c>
      <c r="DN570" s="239" t="str">
        <f t="shared" si="872"/>
        <v/>
      </c>
      <c r="DO570" s="239" t="str">
        <f t="shared" si="873"/>
        <v/>
      </c>
      <c r="DP570" s="239" t="str">
        <f t="shared" si="874"/>
        <v/>
      </c>
    </row>
    <row r="571" spans="1:120" ht="35.25" customHeight="1" x14ac:dyDescent="0.25">
      <c r="A571" s="53" t="s">
        <v>4509</v>
      </c>
      <c r="B571" s="53">
        <v>141</v>
      </c>
      <c r="C571" s="53" t="s">
        <v>59</v>
      </c>
      <c r="D571" s="53" t="s">
        <v>2077</v>
      </c>
      <c r="E571" s="53">
        <v>1</v>
      </c>
      <c r="F571" s="53" t="s">
        <v>2306</v>
      </c>
      <c r="G571" s="53" t="str">
        <f t="shared" si="876"/>
        <v>141-12</v>
      </c>
      <c r="H571" s="53" t="s">
        <v>170</v>
      </c>
      <c r="I571" s="53" t="s">
        <v>160</v>
      </c>
      <c r="J571" s="53" t="s">
        <v>80</v>
      </c>
      <c r="K571" s="53" t="s">
        <v>80</v>
      </c>
      <c r="L571" s="53" t="s">
        <v>80</v>
      </c>
      <c r="M571" s="53" t="s">
        <v>80</v>
      </c>
      <c r="N571" s="53" t="s">
        <v>80</v>
      </c>
      <c r="O571" s="53" t="s">
        <v>80</v>
      </c>
      <c r="P571" s="53" t="s">
        <v>171</v>
      </c>
      <c r="Q571" s="52">
        <v>0.4</v>
      </c>
      <c r="R571" s="52">
        <f>+Q571*Q567</f>
        <v>0.4</v>
      </c>
      <c r="S571" s="67">
        <f>+[35]COMPARTIDAS!AQ199</f>
        <v>4</v>
      </c>
      <c r="T571" s="53" t="s">
        <v>84</v>
      </c>
      <c r="U571" s="63" t="s">
        <v>162</v>
      </c>
      <c r="V571" s="23">
        <v>45200</v>
      </c>
      <c r="W571" s="23">
        <v>45290</v>
      </c>
      <c r="X571" s="53" t="s">
        <v>2082</v>
      </c>
      <c r="Y571" s="49" t="s">
        <v>87</v>
      </c>
      <c r="Z571" s="53" t="s">
        <v>89</v>
      </c>
      <c r="AA571" s="52">
        <f>VLOOKUP(B571,RANKING!$C$15:$H$47,5,0)</f>
        <v>1</v>
      </c>
      <c r="AB571" s="23" t="str">
        <f>HLOOKUP(B571,$AL$2:$BL$3,2,0)</f>
        <v>Reportaron cumplimiento del 100%, 10 de las 10 actividades que tiene el plan</v>
      </c>
      <c r="AC571" s="23">
        <v>45291</v>
      </c>
      <c r="AD571" s="52">
        <f>VLOOKUP(B23,RANKING!$C$15:$H$47,5,0)</f>
        <v>1</v>
      </c>
      <c r="AE571" s="23" t="str">
        <f>+AB571</f>
        <v>Reportaron cumplimiento del 100%, 10 de las 10 actividades que tiene el plan</v>
      </c>
      <c r="AF571" s="23" t="s">
        <v>92</v>
      </c>
      <c r="AG571" s="23" t="s">
        <v>92</v>
      </c>
      <c r="AH571" s="52">
        <f>VLOOKUP(B571,RANKING!$C$15:$H$47,6,0)</f>
        <v>1</v>
      </c>
      <c r="AI571" s="52">
        <f>+AD571*R571</f>
        <v>0.4</v>
      </c>
      <c r="AJ571" s="52"/>
      <c r="AK571" s="52"/>
      <c r="AL571" s="239" t="str">
        <f t="shared" si="812"/>
        <v/>
      </c>
      <c r="AM571" s="239" t="str">
        <f t="shared" si="813"/>
        <v/>
      </c>
      <c r="AN571" s="239" t="str">
        <f t="shared" si="814"/>
        <v/>
      </c>
      <c r="AO571" s="239" t="str">
        <f t="shared" si="815"/>
        <v/>
      </c>
      <c r="AP571" s="239" t="str">
        <f t="shared" si="816"/>
        <v/>
      </c>
      <c r="AQ571" s="239" t="str">
        <f t="shared" si="817"/>
        <v/>
      </c>
      <c r="AR571" s="239" t="str">
        <f t="shared" si="818"/>
        <v/>
      </c>
      <c r="AS571" s="239" t="str">
        <f t="shared" si="819"/>
        <v/>
      </c>
      <c r="AT571" s="239" t="str">
        <f t="shared" si="820"/>
        <v/>
      </c>
      <c r="AU571" s="239" t="str">
        <f t="shared" si="794"/>
        <v/>
      </c>
      <c r="AV571" s="239" t="str">
        <f t="shared" si="795"/>
        <v/>
      </c>
      <c r="AW571" s="239" t="str">
        <f t="shared" si="796"/>
        <v/>
      </c>
      <c r="AX571" s="239" t="str">
        <f t="shared" si="797"/>
        <v/>
      </c>
      <c r="AY571" s="239" t="str">
        <f t="shared" si="798"/>
        <v/>
      </c>
      <c r="AZ571" s="239" t="str">
        <f t="shared" si="799"/>
        <v/>
      </c>
      <c r="BA571" s="239" t="str">
        <f t="shared" si="800"/>
        <v/>
      </c>
      <c r="BB571" s="239" t="str">
        <f t="shared" si="801"/>
        <v/>
      </c>
      <c r="BC571" s="239" t="str">
        <f t="shared" si="802"/>
        <v/>
      </c>
      <c r="BD571" s="239" t="str">
        <f t="shared" si="803"/>
        <v/>
      </c>
      <c r="BE571" s="239" t="str">
        <f t="shared" si="804"/>
        <v/>
      </c>
      <c r="BF571" s="239" t="str">
        <f t="shared" si="805"/>
        <v/>
      </c>
      <c r="BG571" s="239" t="str">
        <f t="shared" si="806"/>
        <v/>
      </c>
      <c r="BH571" s="239" t="str">
        <f t="shared" si="807"/>
        <v/>
      </c>
      <c r="BI571" s="239" t="str">
        <f t="shared" si="808"/>
        <v/>
      </c>
      <c r="BJ571" s="239" t="str">
        <f t="shared" si="809"/>
        <v/>
      </c>
      <c r="BK571" s="239" t="str">
        <f t="shared" si="810"/>
        <v/>
      </c>
      <c r="BL571" s="239" t="str">
        <f t="shared" si="811"/>
        <v/>
      </c>
      <c r="BN571" s="239" t="str">
        <f t="shared" si="821"/>
        <v/>
      </c>
      <c r="BO571" s="239" t="str">
        <f t="shared" si="822"/>
        <v/>
      </c>
      <c r="BP571" s="239" t="str">
        <f t="shared" si="823"/>
        <v/>
      </c>
      <c r="BQ571" s="239" t="str">
        <f t="shared" si="824"/>
        <v/>
      </c>
      <c r="BR571" s="239" t="str">
        <f t="shared" si="825"/>
        <v/>
      </c>
      <c r="BS571" s="239" t="str">
        <f t="shared" si="826"/>
        <v/>
      </c>
      <c r="BT571" s="239" t="str">
        <f t="shared" si="827"/>
        <v/>
      </c>
      <c r="BU571" s="239" t="str">
        <f t="shared" si="828"/>
        <v/>
      </c>
      <c r="BV571" s="239" t="str">
        <f t="shared" si="829"/>
        <v/>
      </c>
      <c r="BW571" s="239" t="str">
        <f t="shared" si="830"/>
        <v/>
      </c>
      <c r="BX571" s="239" t="str">
        <f t="shared" si="831"/>
        <v/>
      </c>
      <c r="BY571" s="239" t="str">
        <f t="shared" si="832"/>
        <v/>
      </c>
      <c r="BZ571" s="239" t="str">
        <f t="shared" si="833"/>
        <v/>
      </c>
      <c r="CA571" s="239" t="str">
        <f t="shared" si="834"/>
        <v/>
      </c>
      <c r="CB571" s="239" t="str">
        <f t="shared" si="835"/>
        <v/>
      </c>
      <c r="CC571" s="239" t="str">
        <f t="shared" si="836"/>
        <v/>
      </c>
      <c r="CD571" s="239" t="str">
        <f t="shared" si="837"/>
        <v/>
      </c>
      <c r="CE571" s="239" t="str">
        <f t="shared" si="838"/>
        <v/>
      </c>
      <c r="CF571" s="239" t="str">
        <f t="shared" si="839"/>
        <v/>
      </c>
      <c r="CG571" s="239" t="str">
        <f t="shared" si="840"/>
        <v/>
      </c>
      <c r="CH571" s="239" t="str">
        <f t="shared" si="841"/>
        <v/>
      </c>
      <c r="CI571" s="239" t="str">
        <f t="shared" si="842"/>
        <v/>
      </c>
      <c r="CJ571" s="239" t="str">
        <f t="shared" si="843"/>
        <v/>
      </c>
      <c r="CK571" s="239" t="str">
        <f t="shared" si="844"/>
        <v/>
      </c>
      <c r="CL571" s="239" t="str">
        <f t="shared" si="845"/>
        <v/>
      </c>
      <c r="CM571" s="239" t="str">
        <f t="shared" si="846"/>
        <v/>
      </c>
      <c r="CN571" s="239" t="str">
        <f t="shared" si="847"/>
        <v/>
      </c>
      <c r="CP571" s="239" t="str">
        <f t="shared" si="848"/>
        <v/>
      </c>
      <c r="CQ571" s="239" t="str">
        <f t="shared" si="849"/>
        <v/>
      </c>
      <c r="CR571" s="239" t="str">
        <f t="shared" si="850"/>
        <v/>
      </c>
      <c r="CS571" s="239" t="str">
        <f t="shared" si="851"/>
        <v/>
      </c>
      <c r="CT571" s="239" t="str">
        <f t="shared" si="852"/>
        <v/>
      </c>
      <c r="CU571" s="239" t="str">
        <f t="shared" si="853"/>
        <v/>
      </c>
      <c r="CV571" s="239" t="str">
        <f t="shared" si="854"/>
        <v/>
      </c>
      <c r="CW571" s="239" t="str">
        <f t="shared" si="855"/>
        <v/>
      </c>
      <c r="CX571" s="239" t="str">
        <f t="shared" si="856"/>
        <v/>
      </c>
      <c r="CY571" s="239" t="str">
        <f t="shared" si="857"/>
        <v/>
      </c>
      <c r="CZ571" s="239" t="str">
        <f t="shared" si="858"/>
        <v/>
      </c>
      <c r="DA571" s="239" t="str">
        <f t="shared" si="859"/>
        <v/>
      </c>
      <c r="DB571" s="239" t="str">
        <f t="shared" si="860"/>
        <v/>
      </c>
      <c r="DC571" s="239" t="str">
        <f t="shared" si="861"/>
        <v/>
      </c>
      <c r="DD571" s="239" t="str">
        <f t="shared" si="862"/>
        <v/>
      </c>
      <c r="DE571" s="239" t="str">
        <f t="shared" si="863"/>
        <v/>
      </c>
      <c r="DF571" s="239" t="str">
        <f t="shared" si="864"/>
        <v/>
      </c>
      <c r="DG571" s="239" t="str">
        <f t="shared" si="865"/>
        <v/>
      </c>
      <c r="DH571" s="239" t="str">
        <f t="shared" si="866"/>
        <v/>
      </c>
      <c r="DI571" s="239" t="str">
        <f t="shared" si="867"/>
        <v/>
      </c>
      <c r="DJ571" s="239" t="str">
        <f t="shared" si="868"/>
        <v/>
      </c>
      <c r="DK571" s="239" t="str">
        <f t="shared" si="869"/>
        <v/>
      </c>
      <c r="DL571" s="239" t="str">
        <f t="shared" si="870"/>
        <v/>
      </c>
      <c r="DM571" s="239" t="str">
        <f t="shared" si="871"/>
        <v/>
      </c>
      <c r="DN571" s="239" t="str">
        <f t="shared" si="872"/>
        <v/>
      </c>
      <c r="DO571" s="239" t="str">
        <f t="shared" si="873"/>
        <v/>
      </c>
      <c r="DP571" s="239" t="str">
        <f t="shared" si="874"/>
        <v/>
      </c>
    </row>
    <row r="572" spans="1:120" ht="35.25" hidden="1" customHeight="1" x14ac:dyDescent="0.25">
      <c r="A572" s="49" t="s">
        <v>4509</v>
      </c>
      <c r="B572" s="49">
        <v>142</v>
      </c>
      <c r="C572" s="49" t="s">
        <v>60</v>
      </c>
      <c r="D572" s="49" t="s">
        <v>2307</v>
      </c>
      <c r="E572" s="49">
        <v>0</v>
      </c>
      <c r="F572" s="49" t="s">
        <v>2308</v>
      </c>
      <c r="G572" s="49" t="str">
        <f t="shared" si="876"/>
        <v>142-1</v>
      </c>
      <c r="H572" s="49" t="s">
        <v>75</v>
      </c>
      <c r="I572" s="49" t="s">
        <v>196</v>
      </c>
      <c r="J572" s="49" t="s">
        <v>296</v>
      </c>
      <c r="K572" s="49" t="s">
        <v>144</v>
      </c>
      <c r="L572" s="49" t="s">
        <v>79</v>
      </c>
      <c r="M572" s="49" t="s">
        <v>836</v>
      </c>
      <c r="N572" s="49" t="s">
        <v>2309</v>
      </c>
      <c r="O572" s="49" t="s">
        <v>706</v>
      </c>
      <c r="P572" s="49" t="s">
        <v>2310</v>
      </c>
      <c r="Q572" s="50">
        <v>0.3</v>
      </c>
      <c r="R572" s="49"/>
      <c r="S572" s="49">
        <v>100</v>
      </c>
      <c r="T572" s="49" t="s">
        <v>301</v>
      </c>
      <c r="U572" s="49" t="s">
        <v>2311</v>
      </c>
      <c r="V572" s="51">
        <v>44929</v>
      </c>
      <c r="W572" s="51">
        <v>45275</v>
      </c>
      <c r="X572" s="49" t="s">
        <v>2312</v>
      </c>
      <c r="Y572" s="49" t="s">
        <v>87</v>
      </c>
      <c r="Z572" s="59" t="s">
        <v>100</v>
      </c>
      <c r="AA572" s="52">
        <v>1</v>
      </c>
      <c r="AB572" s="198" t="s">
        <v>2313</v>
      </c>
      <c r="AC572" s="23">
        <v>45279</v>
      </c>
      <c r="AD572" s="52">
        <v>1</v>
      </c>
      <c r="AE572" s="23" t="s">
        <v>2314</v>
      </c>
      <c r="AF572" s="23">
        <v>45279</v>
      </c>
      <c r="AG572" s="52"/>
      <c r="AH572" s="52" t="s">
        <v>92</v>
      </c>
      <c r="AI572" s="52">
        <f t="shared" si="793"/>
        <v>0.3</v>
      </c>
      <c r="AJ572" s="52"/>
      <c r="AK572" s="52"/>
      <c r="AL572" s="239" t="str">
        <f t="shared" si="812"/>
        <v/>
      </c>
      <c r="AM572" s="239" t="str">
        <f t="shared" si="813"/>
        <v/>
      </c>
      <c r="AN572" s="239" t="str">
        <f t="shared" si="814"/>
        <v/>
      </c>
      <c r="AO572" s="239" t="str">
        <f t="shared" si="815"/>
        <v/>
      </c>
      <c r="AP572" s="239" t="str">
        <f t="shared" si="816"/>
        <v/>
      </c>
      <c r="AQ572" s="239" t="str">
        <f t="shared" si="817"/>
        <v/>
      </c>
      <c r="AR572" s="239" t="str">
        <f t="shared" si="818"/>
        <v/>
      </c>
      <c r="AS572" s="239" t="str">
        <f t="shared" si="819"/>
        <v/>
      </c>
      <c r="AT572" s="239" t="str">
        <f t="shared" si="820"/>
        <v/>
      </c>
      <c r="AU572" s="239" t="str">
        <f t="shared" si="794"/>
        <v/>
      </c>
      <c r="AV572" s="239" t="str">
        <f t="shared" si="795"/>
        <v/>
      </c>
      <c r="AW572" s="239" t="str">
        <f t="shared" si="796"/>
        <v/>
      </c>
      <c r="AX572" s="239" t="str">
        <f t="shared" si="797"/>
        <v/>
      </c>
      <c r="AY572" s="239" t="str">
        <f t="shared" si="798"/>
        <v/>
      </c>
      <c r="AZ572" s="239" t="str">
        <f t="shared" si="799"/>
        <v/>
      </c>
      <c r="BA572" s="239" t="str">
        <f t="shared" si="800"/>
        <v/>
      </c>
      <c r="BB572" s="239" t="str">
        <f t="shared" si="801"/>
        <v/>
      </c>
      <c r="BC572" s="239" t="str">
        <f t="shared" si="802"/>
        <v/>
      </c>
      <c r="BD572" s="239" t="str">
        <f t="shared" si="803"/>
        <v/>
      </c>
      <c r="BE572" s="239" t="str">
        <f t="shared" si="804"/>
        <v/>
      </c>
      <c r="BF572" s="239" t="str">
        <f t="shared" si="805"/>
        <v/>
      </c>
      <c r="BG572" s="239" t="str">
        <f t="shared" si="806"/>
        <v/>
      </c>
      <c r="BH572" s="239" t="str">
        <f t="shared" si="807"/>
        <v/>
      </c>
      <c r="BI572" s="239" t="str">
        <f t="shared" si="808"/>
        <v/>
      </c>
      <c r="BJ572" s="239" t="str">
        <f t="shared" si="809"/>
        <v/>
      </c>
      <c r="BK572" s="239" t="str">
        <f t="shared" si="810"/>
        <v/>
      </c>
      <c r="BL572" s="239" t="str">
        <f t="shared" si="811"/>
        <v/>
      </c>
      <c r="BN572" s="239" t="str">
        <f t="shared" si="821"/>
        <v/>
      </c>
      <c r="BO572" s="239" t="str">
        <f t="shared" si="822"/>
        <v/>
      </c>
      <c r="BP572" s="239" t="str">
        <f t="shared" si="823"/>
        <v/>
      </c>
      <c r="BQ572" s="239" t="str">
        <f t="shared" si="824"/>
        <v/>
      </c>
      <c r="BR572" s="239" t="str">
        <f t="shared" si="825"/>
        <v/>
      </c>
      <c r="BS572" s="239" t="str">
        <f t="shared" si="826"/>
        <v/>
      </c>
      <c r="BT572" s="239" t="str">
        <f t="shared" si="827"/>
        <v/>
      </c>
      <c r="BU572" s="239" t="str">
        <f t="shared" si="828"/>
        <v/>
      </c>
      <c r="BV572" s="239" t="str">
        <f t="shared" si="829"/>
        <v/>
      </c>
      <c r="BW572" s="239" t="str">
        <f t="shared" si="830"/>
        <v/>
      </c>
      <c r="BX572" s="239" t="str">
        <f t="shared" si="831"/>
        <v/>
      </c>
      <c r="BY572" s="239" t="str">
        <f t="shared" si="832"/>
        <v/>
      </c>
      <c r="BZ572" s="239" t="str">
        <f t="shared" si="833"/>
        <v/>
      </c>
      <c r="CA572" s="239" t="str">
        <f t="shared" si="834"/>
        <v/>
      </c>
      <c r="CB572" s="239" t="str">
        <f t="shared" si="835"/>
        <v/>
      </c>
      <c r="CC572" s="239" t="str">
        <f t="shared" si="836"/>
        <v/>
      </c>
      <c r="CD572" s="239" t="str">
        <f t="shared" si="837"/>
        <v/>
      </c>
      <c r="CE572" s="239" t="str">
        <f t="shared" si="838"/>
        <v/>
      </c>
      <c r="CF572" s="239" t="str">
        <f t="shared" si="839"/>
        <v/>
      </c>
      <c r="CG572" s="239" t="str">
        <f t="shared" si="840"/>
        <v/>
      </c>
      <c r="CH572" s="239" t="str">
        <f t="shared" si="841"/>
        <v/>
      </c>
      <c r="CI572" s="239" t="str">
        <f t="shared" si="842"/>
        <v/>
      </c>
      <c r="CJ572" s="239" t="str">
        <f t="shared" si="843"/>
        <v/>
      </c>
      <c r="CK572" s="239" t="str">
        <f t="shared" si="844"/>
        <v/>
      </c>
      <c r="CL572" s="239" t="str">
        <f t="shared" si="845"/>
        <v/>
      </c>
      <c r="CM572" s="239" t="str">
        <f t="shared" si="846"/>
        <v/>
      </c>
      <c r="CN572" s="239" t="str">
        <f t="shared" si="847"/>
        <v/>
      </c>
      <c r="CP572" s="239" t="str">
        <f t="shared" si="848"/>
        <v/>
      </c>
      <c r="CQ572" s="239" t="str">
        <f t="shared" si="849"/>
        <v/>
      </c>
      <c r="CR572" s="239" t="str">
        <f t="shared" si="850"/>
        <v/>
      </c>
      <c r="CS572" s="239" t="str">
        <f t="shared" si="851"/>
        <v/>
      </c>
      <c r="CT572" s="239" t="str">
        <f t="shared" si="852"/>
        <v/>
      </c>
      <c r="CU572" s="239" t="str">
        <f t="shared" si="853"/>
        <v/>
      </c>
      <c r="CV572" s="239" t="str">
        <f t="shared" si="854"/>
        <v/>
      </c>
      <c r="CW572" s="239" t="str">
        <f t="shared" si="855"/>
        <v/>
      </c>
      <c r="CX572" s="239" t="str">
        <f t="shared" si="856"/>
        <v/>
      </c>
      <c r="CY572" s="239" t="str">
        <f t="shared" si="857"/>
        <v/>
      </c>
      <c r="CZ572" s="239" t="str">
        <f t="shared" si="858"/>
        <v/>
      </c>
      <c r="DA572" s="239" t="str">
        <f t="shared" si="859"/>
        <v/>
      </c>
      <c r="DB572" s="239" t="str">
        <f t="shared" si="860"/>
        <v/>
      </c>
      <c r="DC572" s="239" t="str">
        <f t="shared" si="861"/>
        <v/>
      </c>
      <c r="DD572" s="239" t="str">
        <f t="shared" si="862"/>
        <v/>
      </c>
      <c r="DE572" s="239" t="str">
        <f t="shared" si="863"/>
        <v/>
      </c>
      <c r="DF572" s="239" t="str">
        <f t="shared" si="864"/>
        <v/>
      </c>
      <c r="DG572" s="239" t="str">
        <f t="shared" si="865"/>
        <v/>
      </c>
      <c r="DH572" s="239" t="str">
        <f t="shared" si="866"/>
        <v/>
      </c>
      <c r="DI572" s="239" t="str">
        <f t="shared" si="867"/>
        <v/>
      </c>
      <c r="DJ572" s="239" t="str">
        <f t="shared" si="868"/>
        <v/>
      </c>
      <c r="DK572" s="239" t="str">
        <f t="shared" si="869"/>
        <v/>
      </c>
      <c r="DL572" s="239" t="str">
        <f t="shared" si="870"/>
        <v/>
      </c>
      <c r="DM572" s="239" t="str">
        <f t="shared" si="871"/>
        <v/>
      </c>
      <c r="DN572" s="239" t="str">
        <f t="shared" si="872"/>
        <v/>
      </c>
      <c r="DO572" s="239" t="str">
        <f t="shared" si="873"/>
        <v/>
      </c>
      <c r="DP572" s="239" t="str">
        <f t="shared" si="874"/>
        <v/>
      </c>
    </row>
    <row r="573" spans="1:120" ht="35.25" hidden="1" customHeight="1" x14ac:dyDescent="0.25">
      <c r="A573" s="53" t="s">
        <v>4509</v>
      </c>
      <c r="B573" s="53">
        <v>142</v>
      </c>
      <c r="C573" s="53" t="s">
        <v>60</v>
      </c>
      <c r="D573" s="53" t="s">
        <v>2307</v>
      </c>
      <c r="E573" s="53">
        <v>0</v>
      </c>
      <c r="F573" s="53" t="s">
        <v>2315</v>
      </c>
      <c r="G573" s="53" t="str">
        <f t="shared" si="876"/>
        <v>142-1</v>
      </c>
      <c r="H573" s="53" t="s">
        <v>94</v>
      </c>
      <c r="I573" s="53" t="s">
        <v>196</v>
      </c>
      <c r="J573" s="53" t="s">
        <v>80</v>
      </c>
      <c r="K573" s="53" t="s">
        <v>80</v>
      </c>
      <c r="L573" s="53" t="s">
        <v>80</v>
      </c>
      <c r="M573" s="53" t="s">
        <v>80</v>
      </c>
      <c r="N573" s="53" t="s">
        <v>80</v>
      </c>
      <c r="O573" s="53" t="s">
        <v>80</v>
      </c>
      <c r="P573" s="53" t="s">
        <v>2316</v>
      </c>
      <c r="Q573" s="52">
        <v>0.1</v>
      </c>
      <c r="R573" s="52">
        <f>+Q573*Q572</f>
        <v>0.03</v>
      </c>
      <c r="S573" s="53">
        <v>1</v>
      </c>
      <c r="T573" s="53" t="s">
        <v>84</v>
      </c>
      <c r="U573" s="53" t="s">
        <v>2317</v>
      </c>
      <c r="V573" s="23">
        <v>44928</v>
      </c>
      <c r="W573" s="23">
        <v>44932</v>
      </c>
      <c r="X573" s="53" t="s">
        <v>2318</v>
      </c>
      <c r="Y573" s="49" t="s">
        <v>97</v>
      </c>
      <c r="Z573" s="59" t="s">
        <v>100</v>
      </c>
      <c r="AA573" s="60">
        <v>1</v>
      </c>
      <c r="AB573" s="62" t="s">
        <v>2319</v>
      </c>
      <c r="AC573" s="62">
        <v>44930</v>
      </c>
      <c r="AD573" s="60">
        <v>1</v>
      </c>
      <c r="AE573" s="62" t="s">
        <v>2320</v>
      </c>
      <c r="AF573" s="62">
        <v>44930</v>
      </c>
      <c r="AG573" s="60" t="s">
        <v>79</v>
      </c>
      <c r="AH573" s="60">
        <v>1</v>
      </c>
      <c r="AI573" s="52">
        <f t="shared" si="793"/>
        <v>0.03</v>
      </c>
      <c r="AJ573" s="52">
        <f t="shared" ref="AJ573:AJ578" si="884">+AI573/R573</f>
        <v>1</v>
      </c>
      <c r="AK573" s="52"/>
      <c r="AL573" s="239" t="str">
        <f t="shared" si="812"/>
        <v/>
      </c>
      <c r="AM573" s="239" t="str">
        <f t="shared" si="813"/>
        <v/>
      </c>
      <c r="AN573" s="239" t="str">
        <f t="shared" si="814"/>
        <v/>
      </c>
      <c r="AO573" s="239" t="str">
        <f t="shared" si="815"/>
        <v/>
      </c>
      <c r="AP573" s="239" t="str">
        <f t="shared" si="816"/>
        <v/>
      </c>
      <c r="AQ573" s="239" t="str">
        <f t="shared" si="817"/>
        <v/>
      </c>
      <c r="AR573" s="239" t="str">
        <f t="shared" si="818"/>
        <v/>
      </c>
      <c r="AS573" s="239" t="str">
        <f t="shared" si="819"/>
        <v/>
      </c>
      <c r="AT573" s="239" t="str">
        <f t="shared" si="820"/>
        <v/>
      </c>
      <c r="AU573" s="239" t="str">
        <f t="shared" si="794"/>
        <v/>
      </c>
      <c r="AV573" s="239" t="str">
        <f t="shared" si="795"/>
        <v/>
      </c>
      <c r="AW573" s="239" t="str">
        <f t="shared" si="796"/>
        <v/>
      </c>
      <c r="AX573" s="239" t="str">
        <f t="shared" si="797"/>
        <v/>
      </c>
      <c r="AY573" s="239" t="str">
        <f t="shared" si="798"/>
        <v/>
      </c>
      <c r="AZ573" s="239" t="str">
        <f t="shared" si="799"/>
        <v/>
      </c>
      <c r="BA573" s="239" t="str">
        <f t="shared" si="800"/>
        <v/>
      </c>
      <c r="BB573" s="239" t="str">
        <f t="shared" si="801"/>
        <v/>
      </c>
      <c r="BC573" s="239" t="str">
        <f t="shared" si="802"/>
        <v/>
      </c>
      <c r="BD573" s="239" t="str">
        <f t="shared" si="803"/>
        <v/>
      </c>
      <c r="BE573" s="239" t="str">
        <f t="shared" si="804"/>
        <v/>
      </c>
      <c r="BF573" s="239" t="str">
        <f t="shared" si="805"/>
        <v/>
      </c>
      <c r="BG573" s="239" t="str">
        <f t="shared" si="806"/>
        <v/>
      </c>
      <c r="BH573" s="239" t="str">
        <f t="shared" si="807"/>
        <v/>
      </c>
      <c r="BI573" s="239" t="str">
        <f t="shared" si="808"/>
        <v/>
      </c>
      <c r="BJ573" s="239" t="str">
        <f t="shared" si="809"/>
        <v/>
      </c>
      <c r="BK573" s="239" t="str">
        <f t="shared" si="810"/>
        <v/>
      </c>
      <c r="BL573" s="239" t="str">
        <f t="shared" si="811"/>
        <v/>
      </c>
      <c r="BN573" s="239" t="str">
        <f t="shared" si="821"/>
        <v/>
      </c>
      <c r="BO573" s="239" t="str">
        <f t="shared" si="822"/>
        <v/>
      </c>
      <c r="BP573" s="239" t="str">
        <f t="shared" si="823"/>
        <v/>
      </c>
      <c r="BQ573" s="239" t="str">
        <f t="shared" si="824"/>
        <v/>
      </c>
      <c r="BR573" s="239" t="str">
        <f t="shared" si="825"/>
        <v/>
      </c>
      <c r="BS573" s="239" t="str">
        <f t="shared" si="826"/>
        <v/>
      </c>
      <c r="BT573" s="239" t="str">
        <f t="shared" si="827"/>
        <v/>
      </c>
      <c r="BU573" s="239" t="str">
        <f t="shared" si="828"/>
        <v/>
      </c>
      <c r="BV573" s="239" t="str">
        <f t="shared" si="829"/>
        <v/>
      </c>
      <c r="BW573" s="239" t="str">
        <f t="shared" si="830"/>
        <v/>
      </c>
      <c r="BX573" s="239" t="str">
        <f t="shared" si="831"/>
        <v/>
      </c>
      <c r="BY573" s="239" t="str">
        <f t="shared" si="832"/>
        <v/>
      </c>
      <c r="BZ573" s="239" t="str">
        <f t="shared" si="833"/>
        <v/>
      </c>
      <c r="CA573" s="239" t="str">
        <f t="shared" si="834"/>
        <v/>
      </c>
      <c r="CB573" s="239" t="str">
        <f t="shared" si="835"/>
        <v/>
      </c>
      <c r="CC573" s="239" t="str">
        <f t="shared" si="836"/>
        <v/>
      </c>
      <c r="CD573" s="239" t="str">
        <f t="shared" si="837"/>
        <v/>
      </c>
      <c r="CE573" s="239" t="str">
        <f t="shared" si="838"/>
        <v/>
      </c>
      <c r="CF573" s="239" t="str">
        <f t="shared" si="839"/>
        <v/>
      </c>
      <c r="CG573" s="239" t="str">
        <f t="shared" si="840"/>
        <v/>
      </c>
      <c r="CH573" s="239" t="str">
        <f t="shared" si="841"/>
        <v/>
      </c>
      <c r="CI573" s="239" t="str">
        <f t="shared" si="842"/>
        <v/>
      </c>
      <c r="CJ573" s="239" t="str">
        <f t="shared" si="843"/>
        <v/>
      </c>
      <c r="CK573" s="239" t="str">
        <f t="shared" si="844"/>
        <v/>
      </c>
      <c r="CL573" s="239" t="str">
        <f t="shared" si="845"/>
        <v/>
      </c>
      <c r="CM573" s="239" t="str">
        <f t="shared" si="846"/>
        <v/>
      </c>
      <c r="CN573" s="239" t="str">
        <f t="shared" si="847"/>
        <v/>
      </c>
      <c r="CP573" s="239" t="str">
        <f t="shared" si="848"/>
        <v/>
      </c>
      <c r="CQ573" s="239" t="str">
        <f t="shared" si="849"/>
        <v/>
      </c>
      <c r="CR573" s="239" t="str">
        <f t="shared" si="850"/>
        <v/>
      </c>
      <c r="CS573" s="239" t="str">
        <f t="shared" si="851"/>
        <v/>
      </c>
      <c r="CT573" s="239" t="str">
        <f t="shared" si="852"/>
        <v/>
      </c>
      <c r="CU573" s="239" t="str">
        <f t="shared" si="853"/>
        <v/>
      </c>
      <c r="CV573" s="239" t="str">
        <f t="shared" si="854"/>
        <v/>
      </c>
      <c r="CW573" s="239" t="str">
        <f t="shared" si="855"/>
        <v/>
      </c>
      <c r="CX573" s="239" t="str">
        <f t="shared" si="856"/>
        <v/>
      </c>
      <c r="CY573" s="239" t="str">
        <f t="shared" si="857"/>
        <v/>
      </c>
      <c r="CZ573" s="239" t="str">
        <f t="shared" si="858"/>
        <v/>
      </c>
      <c r="DA573" s="239" t="str">
        <f t="shared" si="859"/>
        <v/>
      </c>
      <c r="DB573" s="239" t="str">
        <f t="shared" si="860"/>
        <v/>
      </c>
      <c r="DC573" s="239" t="str">
        <f t="shared" si="861"/>
        <v/>
      </c>
      <c r="DD573" s="239" t="str">
        <f t="shared" si="862"/>
        <v/>
      </c>
      <c r="DE573" s="239" t="str">
        <f t="shared" si="863"/>
        <v/>
      </c>
      <c r="DF573" s="239" t="str">
        <f t="shared" si="864"/>
        <v/>
      </c>
      <c r="DG573" s="239" t="str">
        <f t="shared" si="865"/>
        <v/>
      </c>
      <c r="DH573" s="239" t="str">
        <f t="shared" si="866"/>
        <v/>
      </c>
      <c r="DI573" s="239" t="str">
        <f t="shared" si="867"/>
        <v/>
      </c>
      <c r="DJ573" s="239" t="str">
        <f t="shared" si="868"/>
        <v/>
      </c>
      <c r="DK573" s="239" t="str">
        <f t="shared" si="869"/>
        <v/>
      </c>
      <c r="DL573" s="239" t="str">
        <f t="shared" si="870"/>
        <v/>
      </c>
      <c r="DM573" s="239" t="str">
        <f t="shared" si="871"/>
        <v/>
      </c>
      <c r="DN573" s="239" t="str">
        <f t="shared" si="872"/>
        <v/>
      </c>
      <c r="DO573" s="239" t="str">
        <f t="shared" si="873"/>
        <v/>
      </c>
      <c r="DP573" s="239" t="str">
        <f t="shared" si="874"/>
        <v/>
      </c>
    </row>
    <row r="574" spans="1:120" ht="35.25" hidden="1" customHeight="1" x14ac:dyDescent="0.25">
      <c r="A574" s="53" t="s">
        <v>4509</v>
      </c>
      <c r="B574" s="53">
        <v>142</v>
      </c>
      <c r="C574" s="53" t="s">
        <v>60</v>
      </c>
      <c r="D574" s="53" t="s">
        <v>2307</v>
      </c>
      <c r="E574" s="53">
        <v>0</v>
      </c>
      <c r="F574" s="53" t="s">
        <v>2321</v>
      </c>
      <c r="G574" s="53" t="str">
        <f t="shared" si="876"/>
        <v>142-1</v>
      </c>
      <c r="H574" s="53" t="s">
        <v>94</v>
      </c>
      <c r="I574" s="53" t="s">
        <v>196</v>
      </c>
      <c r="J574" s="53" t="s">
        <v>80</v>
      </c>
      <c r="K574" s="53" t="s">
        <v>80</v>
      </c>
      <c r="L574" s="53" t="s">
        <v>80</v>
      </c>
      <c r="M574" s="53" t="s">
        <v>80</v>
      </c>
      <c r="N574" s="53" t="s">
        <v>80</v>
      </c>
      <c r="O574" s="53" t="s">
        <v>80</v>
      </c>
      <c r="P574" s="53" t="s">
        <v>2322</v>
      </c>
      <c r="Q574" s="52">
        <v>0.2</v>
      </c>
      <c r="R574" s="52">
        <f>+Q574*Q572</f>
        <v>0.06</v>
      </c>
      <c r="S574" s="53">
        <v>1</v>
      </c>
      <c r="T574" s="53" t="s">
        <v>84</v>
      </c>
      <c r="U574" s="53" t="s">
        <v>2323</v>
      </c>
      <c r="V574" s="23">
        <v>44936</v>
      </c>
      <c r="W574" s="23">
        <v>45016</v>
      </c>
      <c r="X574" s="53" t="s">
        <v>2318</v>
      </c>
      <c r="Y574" s="49" t="s">
        <v>97</v>
      </c>
      <c r="Z574" s="59" t="s">
        <v>100</v>
      </c>
      <c r="AA574" s="60">
        <v>1</v>
      </c>
      <c r="AB574" s="62" t="s">
        <v>2324</v>
      </c>
      <c r="AC574" s="62">
        <v>45016</v>
      </c>
      <c r="AD574" s="60">
        <v>1</v>
      </c>
      <c r="AE574" s="62" t="s">
        <v>2325</v>
      </c>
      <c r="AF574" s="62">
        <v>45016</v>
      </c>
      <c r="AG574" s="60" t="s">
        <v>79</v>
      </c>
      <c r="AH574" s="60">
        <v>1</v>
      </c>
      <c r="AI574" s="52">
        <f t="shared" si="793"/>
        <v>0.06</v>
      </c>
      <c r="AJ574" s="52">
        <f t="shared" si="884"/>
        <v>1</v>
      </c>
      <c r="AK574" s="52"/>
      <c r="AL574" s="239" t="str">
        <f t="shared" si="812"/>
        <v/>
      </c>
      <c r="AM574" s="239" t="str">
        <f t="shared" si="813"/>
        <v/>
      </c>
      <c r="AN574" s="239" t="str">
        <f t="shared" si="814"/>
        <v/>
      </c>
      <c r="AO574" s="239" t="str">
        <f t="shared" si="815"/>
        <v/>
      </c>
      <c r="AP574" s="239" t="str">
        <f t="shared" si="816"/>
        <v/>
      </c>
      <c r="AQ574" s="239" t="str">
        <f t="shared" si="817"/>
        <v/>
      </c>
      <c r="AR574" s="239" t="str">
        <f t="shared" si="818"/>
        <v/>
      </c>
      <c r="AS574" s="239" t="str">
        <f t="shared" si="819"/>
        <v/>
      </c>
      <c r="AT574" s="239" t="str">
        <f t="shared" si="820"/>
        <v/>
      </c>
      <c r="AU574" s="239" t="str">
        <f t="shared" si="794"/>
        <v/>
      </c>
      <c r="AV574" s="239" t="str">
        <f t="shared" si="795"/>
        <v/>
      </c>
      <c r="AW574" s="239" t="str">
        <f t="shared" si="796"/>
        <v/>
      </c>
      <c r="AX574" s="239" t="str">
        <f t="shared" si="797"/>
        <v/>
      </c>
      <c r="AY574" s="239" t="str">
        <f t="shared" si="798"/>
        <v/>
      </c>
      <c r="AZ574" s="239" t="str">
        <f t="shared" si="799"/>
        <v/>
      </c>
      <c r="BA574" s="239" t="str">
        <f t="shared" si="800"/>
        <v/>
      </c>
      <c r="BB574" s="239" t="str">
        <f t="shared" si="801"/>
        <v/>
      </c>
      <c r="BC574" s="239" t="str">
        <f t="shared" si="802"/>
        <v/>
      </c>
      <c r="BD574" s="239" t="str">
        <f t="shared" si="803"/>
        <v/>
      </c>
      <c r="BE574" s="239" t="str">
        <f t="shared" si="804"/>
        <v/>
      </c>
      <c r="BF574" s="239" t="str">
        <f t="shared" si="805"/>
        <v/>
      </c>
      <c r="BG574" s="239" t="str">
        <f t="shared" si="806"/>
        <v/>
      </c>
      <c r="BH574" s="239" t="str">
        <f t="shared" si="807"/>
        <v/>
      </c>
      <c r="BI574" s="239" t="str">
        <f t="shared" si="808"/>
        <v/>
      </c>
      <c r="BJ574" s="239" t="str">
        <f t="shared" si="809"/>
        <v/>
      </c>
      <c r="BK574" s="239" t="str">
        <f t="shared" si="810"/>
        <v/>
      </c>
      <c r="BL574" s="239" t="str">
        <f t="shared" si="811"/>
        <v/>
      </c>
      <c r="BN574" s="239" t="str">
        <f t="shared" si="821"/>
        <v/>
      </c>
      <c r="BO574" s="239" t="str">
        <f t="shared" si="822"/>
        <v/>
      </c>
      <c r="BP574" s="239" t="str">
        <f t="shared" si="823"/>
        <v/>
      </c>
      <c r="BQ574" s="239" t="str">
        <f t="shared" si="824"/>
        <v/>
      </c>
      <c r="BR574" s="239" t="str">
        <f t="shared" si="825"/>
        <v/>
      </c>
      <c r="BS574" s="239" t="str">
        <f t="shared" si="826"/>
        <v/>
      </c>
      <c r="BT574" s="239" t="str">
        <f t="shared" si="827"/>
        <v/>
      </c>
      <c r="BU574" s="239" t="str">
        <f t="shared" si="828"/>
        <v/>
      </c>
      <c r="BV574" s="239" t="str">
        <f t="shared" si="829"/>
        <v/>
      </c>
      <c r="BW574" s="239" t="str">
        <f t="shared" si="830"/>
        <v/>
      </c>
      <c r="BX574" s="239" t="str">
        <f t="shared" si="831"/>
        <v/>
      </c>
      <c r="BY574" s="239" t="str">
        <f t="shared" si="832"/>
        <v/>
      </c>
      <c r="BZ574" s="239" t="str">
        <f t="shared" si="833"/>
        <v/>
      </c>
      <c r="CA574" s="239" t="str">
        <f t="shared" si="834"/>
        <v/>
      </c>
      <c r="CB574" s="239" t="str">
        <f t="shared" si="835"/>
        <v/>
      </c>
      <c r="CC574" s="239" t="str">
        <f t="shared" si="836"/>
        <v/>
      </c>
      <c r="CD574" s="239" t="str">
        <f t="shared" si="837"/>
        <v/>
      </c>
      <c r="CE574" s="239" t="str">
        <f t="shared" si="838"/>
        <v/>
      </c>
      <c r="CF574" s="239" t="str">
        <f t="shared" si="839"/>
        <v/>
      </c>
      <c r="CG574" s="239" t="str">
        <f t="shared" si="840"/>
        <v/>
      </c>
      <c r="CH574" s="239" t="str">
        <f t="shared" si="841"/>
        <v/>
      </c>
      <c r="CI574" s="239" t="str">
        <f t="shared" si="842"/>
        <v/>
      </c>
      <c r="CJ574" s="239" t="str">
        <f t="shared" si="843"/>
        <v/>
      </c>
      <c r="CK574" s="239" t="str">
        <f t="shared" si="844"/>
        <v/>
      </c>
      <c r="CL574" s="239" t="str">
        <f t="shared" si="845"/>
        <v/>
      </c>
      <c r="CM574" s="239" t="str">
        <f t="shared" si="846"/>
        <v/>
      </c>
      <c r="CN574" s="239" t="str">
        <f t="shared" si="847"/>
        <v/>
      </c>
      <c r="CP574" s="239" t="str">
        <f t="shared" si="848"/>
        <v/>
      </c>
      <c r="CQ574" s="239" t="str">
        <f t="shared" si="849"/>
        <v/>
      </c>
      <c r="CR574" s="239" t="str">
        <f t="shared" si="850"/>
        <v/>
      </c>
      <c r="CS574" s="239" t="str">
        <f t="shared" si="851"/>
        <v/>
      </c>
      <c r="CT574" s="239" t="str">
        <f t="shared" si="852"/>
        <v/>
      </c>
      <c r="CU574" s="239" t="str">
        <f t="shared" si="853"/>
        <v/>
      </c>
      <c r="CV574" s="239" t="str">
        <f t="shared" si="854"/>
        <v/>
      </c>
      <c r="CW574" s="239" t="str">
        <f t="shared" si="855"/>
        <v/>
      </c>
      <c r="CX574" s="239" t="str">
        <f t="shared" si="856"/>
        <v/>
      </c>
      <c r="CY574" s="239" t="str">
        <f t="shared" si="857"/>
        <v/>
      </c>
      <c r="CZ574" s="239" t="str">
        <f t="shared" si="858"/>
        <v/>
      </c>
      <c r="DA574" s="239" t="str">
        <f t="shared" si="859"/>
        <v/>
      </c>
      <c r="DB574" s="239" t="str">
        <f t="shared" si="860"/>
        <v/>
      </c>
      <c r="DC574" s="239" t="str">
        <f t="shared" si="861"/>
        <v/>
      </c>
      <c r="DD574" s="239" t="str">
        <f t="shared" si="862"/>
        <v/>
      </c>
      <c r="DE574" s="239" t="str">
        <f t="shared" si="863"/>
        <v/>
      </c>
      <c r="DF574" s="239" t="str">
        <f t="shared" si="864"/>
        <v/>
      </c>
      <c r="DG574" s="239" t="str">
        <f t="shared" si="865"/>
        <v/>
      </c>
      <c r="DH574" s="239" t="str">
        <f t="shared" si="866"/>
        <v/>
      </c>
      <c r="DI574" s="239" t="str">
        <f t="shared" si="867"/>
        <v/>
      </c>
      <c r="DJ574" s="239" t="str">
        <f t="shared" si="868"/>
        <v/>
      </c>
      <c r="DK574" s="239" t="str">
        <f t="shared" si="869"/>
        <v/>
      </c>
      <c r="DL574" s="239" t="str">
        <f t="shared" si="870"/>
        <v/>
      </c>
      <c r="DM574" s="239" t="str">
        <f t="shared" si="871"/>
        <v/>
      </c>
      <c r="DN574" s="239" t="str">
        <f t="shared" si="872"/>
        <v/>
      </c>
      <c r="DO574" s="239" t="str">
        <f t="shared" si="873"/>
        <v/>
      </c>
      <c r="DP574" s="239" t="str">
        <f t="shared" si="874"/>
        <v/>
      </c>
    </row>
    <row r="575" spans="1:120" ht="35.25" hidden="1" customHeight="1" x14ac:dyDescent="0.25">
      <c r="A575" s="53" t="s">
        <v>4509</v>
      </c>
      <c r="B575" s="53">
        <v>142</v>
      </c>
      <c r="C575" s="53" t="s">
        <v>60</v>
      </c>
      <c r="D575" s="53" t="s">
        <v>2307</v>
      </c>
      <c r="E575" s="53">
        <v>0</v>
      </c>
      <c r="F575" s="53" t="s">
        <v>2326</v>
      </c>
      <c r="G575" s="53" t="str">
        <f t="shared" si="876"/>
        <v>142-1</v>
      </c>
      <c r="H575" s="53" t="s">
        <v>94</v>
      </c>
      <c r="I575" s="53" t="s">
        <v>196</v>
      </c>
      <c r="J575" s="53" t="s">
        <v>80</v>
      </c>
      <c r="K575" s="53" t="s">
        <v>80</v>
      </c>
      <c r="L575" s="53" t="s">
        <v>80</v>
      </c>
      <c r="M575" s="53" t="s">
        <v>80</v>
      </c>
      <c r="N575" s="53" t="s">
        <v>80</v>
      </c>
      <c r="O575" s="53" t="s">
        <v>80</v>
      </c>
      <c r="P575" s="53" t="s">
        <v>2327</v>
      </c>
      <c r="Q575" s="52">
        <v>0.1</v>
      </c>
      <c r="R575" s="52">
        <f>+Q575*Q572</f>
        <v>0.03</v>
      </c>
      <c r="S575" s="53">
        <v>1</v>
      </c>
      <c r="T575" s="53" t="s">
        <v>84</v>
      </c>
      <c r="U575" s="53" t="s">
        <v>2328</v>
      </c>
      <c r="V575" s="23">
        <v>45019</v>
      </c>
      <c r="W575" s="23">
        <v>45026</v>
      </c>
      <c r="X575" s="53" t="s">
        <v>2318</v>
      </c>
      <c r="Y575" s="49" t="s">
        <v>167</v>
      </c>
      <c r="Z575" s="59" t="s">
        <v>100</v>
      </c>
      <c r="AA575" s="60">
        <v>1</v>
      </c>
      <c r="AB575" s="62" t="s">
        <v>2329</v>
      </c>
      <c r="AC575" s="62">
        <v>45026</v>
      </c>
      <c r="AD575" s="60">
        <v>1</v>
      </c>
      <c r="AE575" s="62" t="s">
        <v>2330</v>
      </c>
      <c r="AF575" s="62">
        <v>45026</v>
      </c>
      <c r="AG575" s="60" t="s">
        <v>79</v>
      </c>
      <c r="AH575" s="60">
        <v>1</v>
      </c>
      <c r="AI575" s="52">
        <f t="shared" si="793"/>
        <v>0.03</v>
      </c>
      <c r="AJ575" s="52">
        <f t="shared" si="884"/>
        <v>1</v>
      </c>
      <c r="AK575" s="52"/>
      <c r="AL575" s="239" t="str">
        <f t="shared" si="812"/>
        <v/>
      </c>
      <c r="AM575" s="239" t="str">
        <f t="shared" si="813"/>
        <v/>
      </c>
      <c r="AN575" s="239" t="str">
        <f t="shared" si="814"/>
        <v/>
      </c>
      <c r="AO575" s="239" t="str">
        <f t="shared" si="815"/>
        <v/>
      </c>
      <c r="AP575" s="239" t="str">
        <f t="shared" si="816"/>
        <v/>
      </c>
      <c r="AQ575" s="239" t="str">
        <f t="shared" si="817"/>
        <v/>
      </c>
      <c r="AR575" s="239" t="str">
        <f t="shared" si="818"/>
        <v/>
      </c>
      <c r="AS575" s="239" t="str">
        <f t="shared" si="819"/>
        <v/>
      </c>
      <c r="AT575" s="239" t="str">
        <f t="shared" si="820"/>
        <v/>
      </c>
      <c r="AU575" s="239" t="str">
        <f t="shared" si="794"/>
        <v/>
      </c>
      <c r="AV575" s="239" t="str">
        <f t="shared" si="795"/>
        <v/>
      </c>
      <c r="AW575" s="239" t="str">
        <f t="shared" si="796"/>
        <v/>
      </c>
      <c r="AX575" s="239" t="str">
        <f t="shared" si="797"/>
        <v/>
      </c>
      <c r="AY575" s="239" t="str">
        <f t="shared" si="798"/>
        <v/>
      </c>
      <c r="AZ575" s="239" t="str">
        <f t="shared" si="799"/>
        <v/>
      </c>
      <c r="BA575" s="239" t="str">
        <f t="shared" si="800"/>
        <v/>
      </c>
      <c r="BB575" s="239" t="str">
        <f t="shared" si="801"/>
        <v/>
      </c>
      <c r="BC575" s="239" t="str">
        <f t="shared" si="802"/>
        <v/>
      </c>
      <c r="BD575" s="239" t="str">
        <f t="shared" si="803"/>
        <v/>
      </c>
      <c r="BE575" s="239" t="str">
        <f t="shared" si="804"/>
        <v/>
      </c>
      <c r="BF575" s="239" t="str">
        <f t="shared" si="805"/>
        <v/>
      </c>
      <c r="BG575" s="239" t="str">
        <f t="shared" si="806"/>
        <v/>
      </c>
      <c r="BH575" s="239" t="str">
        <f t="shared" si="807"/>
        <v/>
      </c>
      <c r="BI575" s="239" t="str">
        <f t="shared" si="808"/>
        <v/>
      </c>
      <c r="BJ575" s="239" t="str">
        <f t="shared" si="809"/>
        <v/>
      </c>
      <c r="BK575" s="239" t="str">
        <f t="shared" si="810"/>
        <v/>
      </c>
      <c r="BL575" s="239" t="str">
        <f t="shared" si="811"/>
        <v/>
      </c>
      <c r="BN575" s="239" t="str">
        <f t="shared" si="821"/>
        <v/>
      </c>
      <c r="BO575" s="239" t="str">
        <f t="shared" si="822"/>
        <v/>
      </c>
      <c r="BP575" s="239" t="str">
        <f t="shared" si="823"/>
        <v/>
      </c>
      <c r="BQ575" s="239" t="str">
        <f t="shared" si="824"/>
        <v/>
      </c>
      <c r="BR575" s="239" t="str">
        <f t="shared" si="825"/>
        <v/>
      </c>
      <c r="BS575" s="239" t="str">
        <f t="shared" si="826"/>
        <v/>
      </c>
      <c r="BT575" s="239" t="str">
        <f t="shared" si="827"/>
        <v/>
      </c>
      <c r="BU575" s="239" t="str">
        <f t="shared" si="828"/>
        <v/>
      </c>
      <c r="BV575" s="239" t="str">
        <f t="shared" si="829"/>
        <v/>
      </c>
      <c r="BW575" s="239" t="str">
        <f t="shared" si="830"/>
        <v/>
      </c>
      <c r="BX575" s="239" t="str">
        <f t="shared" si="831"/>
        <v/>
      </c>
      <c r="BY575" s="239" t="str">
        <f t="shared" si="832"/>
        <v/>
      </c>
      <c r="BZ575" s="239" t="str">
        <f t="shared" si="833"/>
        <v/>
      </c>
      <c r="CA575" s="239" t="str">
        <f t="shared" si="834"/>
        <v/>
      </c>
      <c r="CB575" s="239" t="str">
        <f t="shared" si="835"/>
        <v/>
      </c>
      <c r="CC575" s="239" t="str">
        <f t="shared" si="836"/>
        <v/>
      </c>
      <c r="CD575" s="239" t="str">
        <f t="shared" si="837"/>
        <v/>
      </c>
      <c r="CE575" s="239" t="str">
        <f t="shared" si="838"/>
        <v/>
      </c>
      <c r="CF575" s="239" t="str">
        <f t="shared" si="839"/>
        <v/>
      </c>
      <c r="CG575" s="239" t="str">
        <f t="shared" si="840"/>
        <v/>
      </c>
      <c r="CH575" s="239" t="str">
        <f t="shared" si="841"/>
        <v/>
      </c>
      <c r="CI575" s="239" t="str">
        <f t="shared" si="842"/>
        <v/>
      </c>
      <c r="CJ575" s="239" t="str">
        <f t="shared" si="843"/>
        <v/>
      </c>
      <c r="CK575" s="239" t="str">
        <f t="shared" si="844"/>
        <v/>
      </c>
      <c r="CL575" s="239" t="str">
        <f t="shared" si="845"/>
        <v/>
      </c>
      <c r="CM575" s="239" t="str">
        <f t="shared" si="846"/>
        <v/>
      </c>
      <c r="CN575" s="239" t="str">
        <f t="shared" si="847"/>
        <v/>
      </c>
      <c r="CP575" s="239" t="str">
        <f t="shared" si="848"/>
        <v/>
      </c>
      <c r="CQ575" s="239" t="str">
        <f t="shared" si="849"/>
        <v/>
      </c>
      <c r="CR575" s="239" t="str">
        <f t="shared" si="850"/>
        <v/>
      </c>
      <c r="CS575" s="239" t="str">
        <f t="shared" si="851"/>
        <v/>
      </c>
      <c r="CT575" s="239" t="str">
        <f t="shared" si="852"/>
        <v/>
      </c>
      <c r="CU575" s="239" t="str">
        <f t="shared" si="853"/>
        <v/>
      </c>
      <c r="CV575" s="239" t="str">
        <f t="shared" si="854"/>
        <v/>
      </c>
      <c r="CW575" s="239" t="str">
        <f t="shared" si="855"/>
        <v/>
      </c>
      <c r="CX575" s="239" t="str">
        <f t="shared" si="856"/>
        <v/>
      </c>
      <c r="CY575" s="239" t="str">
        <f t="shared" si="857"/>
        <v/>
      </c>
      <c r="CZ575" s="239" t="str">
        <f t="shared" si="858"/>
        <v/>
      </c>
      <c r="DA575" s="239" t="str">
        <f t="shared" si="859"/>
        <v/>
      </c>
      <c r="DB575" s="239" t="str">
        <f t="shared" si="860"/>
        <v/>
      </c>
      <c r="DC575" s="239" t="str">
        <f t="shared" si="861"/>
        <v/>
      </c>
      <c r="DD575" s="239" t="str">
        <f t="shared" si="862"/>
        <v/>
      </c>
      <c r="DE575" s="239" t="str">
        <f t="shared" si="863"/>
        <v/>
      </c>
      <c r="DF575" s="239" t="str">
        <f t="shared" si="864"/>
        <v/>
      </c>
      <c r="DG575" s="239" t="str">
        <f t="shared" si="865"/>
        <v/>
      </c>
      <c r="DH575" s="239" t="str">
        <f t="shared" si="866"/>
        <v/>
      </c>
      <c r="DI575" s="239" t="str">
        <f t="shared" si="867"/>
        <v/>
      </c>
      <c r="DJ575" s="239" t="str">
        <f t="shared" si="868"/>
        <v/>
      </c>
      <c r="DK575" s="239" t="str">
        <f t="shared" si="869"/>
        <v/>
      </c>
      <c r="DL575" s="239" t="str">
        <f t="shared" si="870"/>
        <v/>
      </c>
      <c r="DM575" s="239" t="str">
        <f t="shared" si="871"/>
        <v/>
      </c>
      <c r="DN575" s="239" t="str">
        <f t="shared" si="872"/>
        <v/>
      </c>
      <c r="DO575" s="239" t="str">
        <f t="shared" si="873"/>
        <v/>
      </c>
      <c r="DP575" s="239" t="str">
        <f t="shared" si="874"/>
        <v/>
      </c>
    </row>
    <row r="576" spans="1:120" ht="35.25" hidden="1" customHeight="1" x14ac:dyDescent="0.25">
      <c r="A576" s="53" t="s">
        <v>4509</v>
      </c>
      <c r="B576" s="53">
        <v>142</v>
      </c>
      <c r="C576" s="53" t="s">
        <v>60</v>
      </c>
      <c r="D576" s="53" t="s">
        <v>2307</v>
      </c>
      <c r="E576" s="53">
        <v>0</v>
      </c>
      <c r="F576" s="53" t="s">
        <v>2331</v>
      </c>
      <c r="G576" s="53" t="str">
        <f t="shared" si="876"/>
        <v>142-1</v>
      </c>
      <c r="H576" s="53" t="s">
        <v>94</v>
      </c>
      <c r="I576" s="53" t="s">
        <v>196</v>
      </c>
      <c r="J576" s="53" t="s">
        <v>80</v>
      </c>
      <c r="K576" s="53" t="s">
        <v>80</v>
      </c>
      <c r="L576" s="53" t="s">
        <v>80</v>
      </c>
      <c r="M576" s="53" t="s">
        <v>80</v>
      </c>
      <c r="N576" s="53" t="s">
        <v>80</v>
      </c>
      <c r="O576" s="53" t="s">
        <v>80</v>
      </c>
      <c r="P576" s="53" t="s">
        <v>2332</v>
      </c>
      <c r="Q576" s="52">
        <v>0.05</v>
      </c>
      <c r="R576" s="52">
        <f>+Q576*Q572</f>
        <v>1.4999999999999999E-2</v>
      </c>
      <c r="S576" s="53">
        <v>1</v>
      </c>
      <c r="T576" s="53" t="s">
        <v>84</v>
      </c>
      <c r="U576" s="53" t="s">
        <v>2333</v>
      </c>
      <c r="V576" s="23">
        <v>45027</v>
      </c>
      <c r="W576" s="23">
        <v>45048</v>
      </c>
      <c r="X576" s="53" t="s">
        <v>2334</v>
      </c>
      <c r="Y576" s="49" t="s">
        <v>167</v>
      </c>
      <c r="Z576" s="59" t="s">
        <v>100</v>
      </c>
      <c r="AA576" s="60">
        <v>1</v>
      </c>
      <c r="AB576" s="62" t="s">
        <v>2335</v>
      </c>
      <c r="AC576" s="62">
        <v>45065</v>
      </c>
      <c r="AD576" s="60">
        <v>1</v>
      </c>
      <c r="AE576" s="62" t="s">
        <v>2336</v>
      </c>
      <c r="AF576" s="62">
        <v>45065</v>
      </c>
      <c r="AG576" s="60" t="s">
        <v>79</v>
      </c>
      <c r="AH576" s="60">
        <v>1</v>
      </c>
      <c r="AI576" s="52">
        <f t="shared" si="793"/>
        <v>1.4999999999999999E-2</v>
      </c>
      <c r="AJ576" s="52">
        <f t="shared" si="884"/>
        <v>1</v>
      </c>
      <c r="AK576" s="52"/>
      <c r="AL576" s="239" t="str">
        <f t="shared" si="812"/>
        <v/>
      </c>
      <c r="AM576" s="239" t="str">
        <f t="shared" si="813"/>
        <v/>
      </c>
      <c r="AN576" s="239" t="str">
        <f t="shared" si="814"/>
        <v/>
      </c>
      <c r="AO576" s="239" t="str">
        <f t="shared" si="815"/>
        <v/>
      </c>
      <c r="AP576" s="239" t="str">
        <f t="shared" si="816"/>
        <v/>
      </c>
      <c r="AQ576" s="239" t="str">
        <f t="shared" si="817"/>
        <v/>
      </c>
      <c r="AR576" s="239" t="str">
        <f t="shared" si="818"/>
        <v/>
      </c>
      <c r="AS576" s="239" t="str">
        <f t="shared" si="819"/>
        <v/>
      </c>
      <c r="AT576" s="239" t="str">
        <f t="shared" si="820"/>
        <v/>
      </c>
      <c r="AU576" s="239" t="str">
        <f t="shared" si="794"/>
        <v/>
      </c>
      <c r="AV576" s="239" t="str">
        <f t="shared" si="795"/>
        <v/>
      </c>
      <c r="AW576" s="239" t="str">
        <f t="shared" si="796"/>
        <v/>
      </c>
      <c r="AX576" s="239">
        <f t="shared" si="797"/>
        <v>1</v>
      </c>
      <c r="AY576" s="239" t="str">
        <f t="shared" si="798"/>
        <v/>
      </c>
      <c r="AZ576" s="239" t="str">
        <f t="shared" si="799"/>
        <v/>
      </c>
      <c r="BA576" s="239" t="str">
        <f t="shared" si="800"/>
        <v/>
      </c>
      <c r="BB576" s="239" t="str">
        <f t="shared" si="801"/>
        <v/>
      </c>
      <c r="BC576" s="239" t="str">
        <f t="shared" si="802"/>
        <v/>
      </c>
      <c r="BD576" s="239" t="str">
        <f t="shared" si="803"/>
        <v/>
      </c>
      <c r="BE576" s="239" t="str">
        <f t="shared" si="804"/>
        <v/>
      </c>
      <c r="BF576" s="239" t="str">
        <f t="shared" si="805"/>
        <v/>
      </c>
      <c r="BG576" s="239" t="str">
        <f t="shared" si="806"/>
        <v/>
      </c>
      <c r="BH576" s="239" t="str">
        <f t="shared" si="807"/>
        <v/>
      </c>
      <c r="BI576" s="239" t="str">
        <f t="shared" si="808"/>
        <v/>
      </c>
      <c r="BJ576" s="239" t="str">
        <f t="shared" si="809"/>
        <v/>
      </c>
      <c r="BK576" s="239" t="str">
        <f t="shared" si="810"/>
        <v/>
      </c>
      <c r="BL576" s="239" t="str">
        <f t="shared" si="811"/>
        <v/>
      </c>
      <c r="BN576" s="239" t="str">
        <f t="shared" si="821"/>
        <v/>
      </c>
      <c r="BO576" s="239" t="str">
        <f t="shared" si="822"/>
        <v/>
      </c>
      <c r="BP576" s="239" t="str">
        <f t="shared" si="823"/>
        <v/>
      </c>
      <c r="BQ576" s="239" t="str">
        <f t="shared" si="824"/>
        <v/>
      </c>
      <c r="BR576" s="239" t="str">
        <f t="shared" si="825"/>
        <v/>
      </c>
      <c r="BS576" s="239" t="str">
        <f t="shared" si="826"/>
        <v/>
      </c>
      <c r="BT576" s="239" t="str">
        <f t="shared" si="827"/>
        <v/>
      </c>
      <c r="BU576" s="239" t="str">
        <f t="shared" si="828"/>
        <v/>
      </c>
      <c r="BV576" s="239" t="str">
        <f t="shared" si="829"/>
        <v/>
      </c>
      <c r="BW576" s="239" t="str">
        <f t="shared" si="830"/>
        <v/>
      </c>
      <c r="BX576" s="239" t="str">
        <f t="shared" si="831"/>
        <v/>
      </c>
      <c r="BY576" s="239" t="str">
        <f t="shared" si="832"/>
        <v/>
      </c>
      <c r="BZ576" s="239">
        <f t="shared" si="833"/>
        <v>1</v>
      </c>
      <c r="CA576" s="239" t="str">
        <f t="shared" si="834"/>
        <v/>
      </c>
      <c r="CB576" s="239" t="str">
        <f t="shared" si="835"/>
        <v/>
      </c>
      <c r="CC576" s="239" t="str">
        <f t="shared" si="836"/>
        <v/>
      </c>
      <c r="CD576" s="239" t="str">
        <f t="shared" si="837"/>
        <v/>
      </c>
      <c r="CE576" s="239" t="str">
        <f t="shared" si="838"/>
        <v/>
      </c>
      <c r="CF576" s="239" t="str">
        <f t="shared" si="839"/>
        <v/>
      </c>
      <c r="CG576" s="239" t="str">
        <f t="shared" si="840"/>
        <v/>
      </c>
      <c r="CH576" s="239" t="str">
        <f t="shared" si="841"/>
        <v/>
      </c>
      <c r="CI576" s="239" t="str">
        <f t="shared" si="842"/>
        <v/>
      </c>
      <c r="CJ576" s="239" t="str">
        <f t="shared" si="843"/>
        <v/>
      </c>
      <c r="CK576" s="239" t="str">
        <f t="shared" si="844"/>
        <v/>
      </c>
      <c r="CL576" s="239" t="str">
        <f t="shared" si="845"/>
        <v/>
      </c>
      <c r="CM576" s="239" t="str">
        <f t="shared" si="846"/>
        <v/>
      </c>
      <c r="CN576" s="239" t="str">
        <f t="shared" si="847"/>
        <v/>
      </c>
      <c r="CP576" s="239" t="str">
        <f t="shared" si="848"/>
        <v/>
      </c>
      <c r="CQ576" s="239" t="str">
        <f t="shared" si="849"/>
        <v/>
      </c>
      <c r="CR576" s="239" t="str">
        <f t="shared" si="850"/>
        <v/>
      </c>
      <c r="CS576" s="239" t="str">
        <f t="shared" si="851"/>
        <v/>
      </c>
      <c r="CT576" s="239" t="str">
        <f t="shared" si="852"/>
        <v/>
      </c>
      <c r="CU576" s="239" t="str">
        <f t="shared" si="853"/>
        <v/>
      </c>
      <c r="CV576" s="239" t="str">
        <f t="shared" si="854"/>
        <v/>
      </c>
      <c r="CW576" s="239" t="str">
        <f t="shared" si="855"/>
        <v/>
      </c>
      <c r="CX576" s="239" t="str">
        <f t="shared" si="856"/>
        <v/>
      </c>
      <c r="CY576" s="239" t="str">
        <f t="shared" si="857"/>
        <v/>
      </c>
      <c r="CZ576" s="239" t="str">
        <f t="shared" si="858"/>
        <v/>
      </c>
      <c r="DA576" s="239" t="str">
        <f t="shared" si="859"/>
        <v/>
      </c>
      <c r="DB576" s="239" t="str">
        <f t="shared" si="860"/>
        <v>2do trimestre</v>
      </c>
      <c r="DC576" s="239" t="str">
        <f t="shared" si="861"/>
        <v/>
      </c>
      <c r="DD576" s="239" t="str">
        <f t="shared" si="862"/>
        <v/>
      </c>
      <c r="DE576" s="239" t="str">
        <f t="shared" si="863"/>
        <v/>
      </c>
      <c r="DF576" s="239" t="str">
        <f t="shared" si="864"/>
        <v/>
      </c>
      <c r="DG576" s="239" t="str">
        <f t="shared" si="865"/>
        <v/>
      </c>
      <c r="DH576" s="239" t="str">
        <f t="shared" si="866"/>
        <v/>
      </c>
      <c r="DI576" s="239" t="str">
        <f t="shared" si="867"/>
        <v/>
      </c>
      <c r="DJ576" s="239" t="str">
        <f t="shared" si="868"/>
        <v/>
      </c>
      <c r="DK576" s="239" t="str">
        <f t="shared" si="869"/>
        <v/>
      </c>
      <c r="DL576" s="239" t="str">
        <f t="shared" si="870"/>
        <v/>
      </c>
      <c r="DM576" s="239" t="str">
        <f t="shared" si="871"/>
        <v/>
      </c>
      <c r="DN576" s="239" t="str">
        <f t="shared" si="872"/>
        <v/>
      </c>
      <c r="DO576" s="239" t="str">
        <f t="shared" si="873"/>
        <v/>
      </c>
      <c r="DP576" s="239" t="str">
        <f t="shared" si="874"/>
        <v/>
      </c>
    </row>
    <row r="577" spans="1:120" ht="35.25" hidden="1" customHeight="1" x14ac:dyDescent="0.25">
      <c r="A577" s="53" t="s">
        <v>4509</v>
      </c>
      <c r="B577" s="53">
        <v>142</v>
      </c>
      <c r="C577" s="53" t="s">
        <v>60</v>
      </c>
      <c r="D577" s="53" t="s">
        <v>2307</v>
      </c>
      <c r="E577" s="53">
        <v>0</v>
      </c>
      <c r="F577" s="53" t="s">
        <v>2337</v>
      </c>
      <c r="G577" s="53" t="str">
        <f t="shared" si="876"/>
        <v>142-1</v>
      </c>
      <c r="H577" s="53" t="s">
        <v>94</v>
      </c>
      <c r="I577" s="53" t="s">
        <v>196</v>
      </c>
      <c r="J577" s="53" t="s">
        <v>80</v>
      </c>
      <c r="K577" s="53" t="s">
        <v>80</v>
      </c>
      <c r="L577" s="53" t="s">
        <v>80</v>
      </c>
      <c r="M577" s="53" t="s">
        <v>80</v>
      </c>
      <c r="N577" s="53" t="s">
        <v>80</v>
      </c>
      <c r="O577" s="53" t="s">
        <v>80</v>
      </c>
      <c r="P577" s="53" t="s">
        <v>2338</v>
      </c>
      <c r="Q577" s="52">
        <v>0.05</v>
      </c>
      <c r="R577" s="52">
        <f>+Q577*Q572</f>
        <v>1.4999999999999999E-2</v>
      </c>
      <c r="S577" s="53">
        <v>1</v>
      </c>
      <c r="T577" s="53" t="s">
        <v>84</v>
      </c>
      <c r="U577" s="53" t="s">
        <v>2339</v>
      </c>
      <c r="V577" s="23">
        <v>45049</v>
      </c>
      <c r="W577" s="23">
        <v>45107</v>
      </c>
      <c r="X577" s="53" t="s">
        <v>2334</v>
      </c>
      <c r="Y577" s="49" t="s">
        <v>167</v>
      </c>
      <c r="Z577" s="59" t="s">
        <v>100</v>
      </c>
      <c r="AA577" s="60">
        <v>1</v>
      </c>
      <c r="AB577" s="62" t="s">
        <v>2340</v>
      </c>
      <c r="AC577" s="62">
        <v>45107</v>
      </c>
      <c r="AD577" s="60">
        <v>1</v>
      </c>
      <c r="AE577" s="62" t="s">
        <v>2341</v>
      </c>
      <c r="AF577" s="62">
        <v>45107</v>
      </c>
      <c r="AG577" s="60" t="s">
        <v>79</v>
      </c>
      <c r="AH577" s="60">
        <v>1</v>
      </c>
      <c r="AI577" s="52">
        <f t="shared" si="793"/>
        <v>1.4999999999999999E-2</v>
      </c>
      <c r="AJ577" s="52">
        <f t="shared" si="884"/>
        <v>1</v>
      </c>
      <c r="AK577" s="52"/>
      <c r="AL577" s="239" t="str">
        <f t="shared" si="812"/>
        <v/>
      </c>
      <c r="AM577" s="239" t="str">
        <f t="shared" si="813"/>
        <v/>
      </c>
      <c r="AN577" s="239" t="str">
        <f t="shared" si="814"/>
        <v/>
      </c>
      <c r="AO577" s="239" t="str">
        <f t="shared" si="815"/>
        <v/>
      </c>
      <c r="AP577" s="239" t="str">
        <f t="shared" si="816"/>
        <v/>
      </c>
      <c r="AQ577" s="239" t="str">
        <f t="shared" si="817"/>
        <v/>
      </c>
      <c r="AR577" s="239" t="str">
        <f t="shared" si="818"/>
        <v/>
      </c>
      <c r="AS577" s="239" t="str">
        <f t="shared" si="819"/>
        <v/>
      </c>
      <c r="AT577" s="239" t="str">
        <f t="shared" si="820"/>
        <v/>
      </c>
      <c r="AU577" s="239" t="str">
        <f t="shared" si="794"/>
        <v/>
      </c>
      <c r="AV577" s="239" t="str">
        <f t="shared" si="795"/>
        <v/>
      </c>
      <c r="AW577" s="239" t="str">
        <f t="shared" si="796"/>
        <v/>
      </c>
      <c r="AX577" s="239">
        <f t="shared" si="797"/>
        <v>1</v>
      </c>
      <c r="AY577" s="239" t="str">
        <f t="shared" si="798"/>
        <v/>
      </c>
      <c r="AZ577" s="239" t="str">
        <f t="shared" si="799"/>
        <v/>
      </c>
      <c r="BA577" s="239" t="str">
        <f t="shared" si="800"/>
        <v/>
      </c>
      <c r="BB577" s="239" t="str">
        <f t="shared" si="801"/>
        <v/>
      </c>
      <c r="BC577" s="239" t="str">
        <f t="shared" si="802"/>
        <v/>
      </c>
      <c r="BD577" s="239" t="str">
        <f t="shared" si="803"/>
        <v/>
      </c>
      <c r="BE577" s="239" t="str">
        <f t="shared" si="804"/>
        <v/>
      </c>
      <c r="BF577" s="239" t="str">
        <f t="shared" si="805"/>
        <v/>
      </c>
      <c r="BG577" s="239" t="str">
        <f t="shared" si="806"/>
        <v/>
      </c>
      <c r="BH577" s="239" t="str">
        <f t="shared" si="807"/>
        <v/>
      </c>
      <c r="BI577" s="239" t="str">
        <f t="shared" si="808"/>
        <v/>
      </c>
      <c r="BJ577" s="239" t="str">
        <f t="shared" si="809"/>
        <v/>
      </c>
      <c r="BK577" s="239" t="str">
        <f t="shared" si="810"/>
        <v/>
      </c>
      <c r="BL577" s="239" t="str">
        <f t="shared" si="811"/>
        <v/>
      </c>
      <c r="BN577" s="239" t="str">
        <f t="shared" si="821"/>
        <v/>
      </c>
      <c r="BO577" s="239" t="str">
        <f t="shared" si="822"/>
        <v/>
      </c>
      <c r="BP577" s="239" t="str">
        <f t="shared" si="823"/>
        <v/>
      </c>
      <c r="BQ577" s="239" t="str">
        <f t="shared" si="824"/>
        <v/>
      </c>
      <c r="BR577" s="239" t="str">
        <f t="shared" si="825"/>
        <v/>
      </c>
      <c r="BS577" s="239" t="str">
        <f t="shared" si="826"/>
        <v/>
      </c>
      <c r="BT577" s="239" t="str">
        <f t="shared" si="827"/>
        <v/>
      </c>
      <c r="BU577" s="239" t="str">
        <f t="shared" si="828"/>
        <v/>
      </c>
      <c r="BV577" s="239" t="str">
        <f t="shared" si="829"/>
        <v/>
      </c>
      <c r="BW577" s="239" t="str">
        <f t="shared" si="830"/>
        <v/>
      </c>
      <c r="BX577" s="239" t="str">
        <f t="shared" si="831"/>
        <v/>
      </c>
      <c r="BY577" s="239" t="str">
        <f t="shared" si="832"/>
        <v/>
      </c>
      <c r="BZ577" s="239">
        <f t="shared" si="833"/>
        <v>1</v>
      </c>
      <c r="CA577" s="239" t="str">
        <f t="shared" si="834"/>
        <v/>
      </c>
      <c r="CB577" s="239" t="str">
        <f t="shared" si="835"/>
        <v/>
      </c>
      <c r="CC577" s="239" t="str">
        <f t="shared" si="836"/>
        <v/>
      </c>
      <c r="CD577" s="239" t="str">
        <f t="shared" si="837"/>
        <v/>
      </c>
      <c r="CE577" s="239" t="str">
        <f t="shared" si="838"/>
        <v/>
      </c>
      <c r="CF577" s="239" t="str">
        <f t="shared" si="839"/>
        <v/>
      </c>
      <c r="CG577" s="239" t="str">
        <f t="shared" si="840"/>
        <v/>
      </c>
      <c r="CH577" s="239" t="str">
        <f t="shared" si="841"/>
        <v/>
      </c>
      <c r="CI577" s="239" t="str">
        <f t="shared" si="842"/>
        <v/>
      </c>
      <c r="CJ577" s="239" t="str">
        <f t="shared" si="843"/>
        <v/>
      </c>
      <c r="CK577" s="239" t="str">
        <f t="shared" si="844"/>
        <v/>
      </c>
      <c r="CL577" s="239" t="str">
        <f t="shared" si="845"/>
        <v/>
      </c>
      <c r="CM577" s="239" t="str">
        <f t="shared" si="846"/>
        <v/>
      </c>
      <c r="CN577" s="239" t="str">
        <f t="shared" si="847"/>
        <v/>
      </c>
      <c r="CP577" s="239" t="str">
        <f t="shared" si="848"/>
        <v/>
      </c>
      <c r="CQ577" s="239" t="str">
        <f t="shared" si="849"/>
        <v/>
      </c>
      <c r="CR577" s="239" t="str">
        <f t="shared" si="850"/>
        <v/>
      </c>
      <c r="CS577" s="239" t="str">
        <f t="shared" si="851"/>
        <v/>
      </c>
      <c r="CT577" s="239" t="str">
        <f t="shared" si="852"/>
        <v/>
      </c>
      <c r="CU577" s="239" t="str">
        <f t="shared" si="853"/>
        <v/>
      </c>
      <c r="CV577" s="239" t="str">
        <f t="shared" si="854"/>
        <v/>
      </c>
      <c r="CW577" s="239" t="str">
        <f t="shared" si="855"/>
        <v/>
      </c>
      <c r="CX577" s="239" t="str">
        <f t="shared" si="856"/>
        <v/>
      </c>
      <c r="CY577" s="239" t="str">
        <f t="shared" si="857"/>
        <v/>
      </c>
      <c r="CZ577" s="239" t="str">
        <f t="shared" si="858"/>
        <v/>
      </c>
      <c r="DA577" s="239" t="str">
        <f t="shared" si="859"/>
        <v/>
      </c>
      <c r="DB577" s="239" t="str">
        <f t="shared" si="860"/>
        <v>2do trimestre</v>
      </c>
      <c r="DC577" s="239" t="str">
        <f t="shared" si="861"/>
        <v/>
      </c>
      <c r="DD577" s="239" t="str">
        <f t="shared" si="862"/>
        <v/>
      </c>
      <c r="DE577" s="239" t="str">
        <f t="shared" si="863"/>
        <v/>
      </c>
      <c r="DF577" s="239" t="str">
        <f t="shared" si="864"/>
        <v/>
      </c>
      <c r="DG577" s="239" t="str">
        <f t="shared" si="865"/>
        <v/>
      </c>
      <c r="DH577" s="239" t="str">
        <f t="shared" si="866"/>
        <v/>
      </c>
      <c r="DI577" s="239" t="str">
        <f t="shared" si="867"/>
        <v/>
      </c>
      <c r="DJ577" s="239" t="str">
        <f t="shared" si="868"/>
        <v/>
      </c>
      <c r="DK577" s="239" t="str">
        <f t="shared" si="869"/>
        <v/>
      </c>
      <c r="DL577" s="239" t="str">
        <f t="shared" si="870"/>
        <v/>
      </c>
      <c r="DM577" s="239" t="str">
        <f t="shared" si="871"/>
        <v/>
      </c>
      <c r="DN577" s="239" t="str">
        <f t="shared" si="872"/>
        <v/>
      </c>
      <c r="DO577" s="239" t="str">
        <f t="shared" si="873"/>
        <v/>
      </c>
      <c r="DP577" s="239" t="str">
        <f t="shared" si="874"/>
        <v/>
      </c>
    </row>
    <row r="578" spans="1:120" ht="35.25" hidden="1" customHeight="1" x14ac:dyDescent="0.25">
      <c r="A578" s="53" t="s">
        <v>4509</v>
      </c>
      <c r="B578" s="53">
        <v>142</v>
      </c>
      <c r="C578" s="53" t="s">
        <v>60</v>
      </c>
      <c r="D578" s="53" t="s">
        <v>2307</v>
      </c>
      <c r="E578" s="53">
        <v>0</v>
      </c>
      <c r="F578" s="53" t="s">
        <v>2342</v>
      </c>
      <c r="G578" s="53" t="str">
        <f t="shared" si="876"/>
        <v>142-1</v>
      </c>
      <c r="H578" s="53" t="s">
        <v>94</v>
      </c>
      <c r="I578" s="53" t="s">
        <v>196</v>
      </c>
      <c r="J578" s="53" t="s">
        <v>80</v>
      </c>
      <c r="K578" s="53" t="s">
        <v>80</v>
      </c>
      <c r="L578" s="53" t="s">
        <v>80</v>
      </c>
      <c r="M578" s="53" t="s">
        <v>80</v>
      </c>
      <c r="N578" s="53" t="s">
        <v>80</v>
      </c>
      <c r="O578" s="53" t="s">
        <v>80</v>
      </c>
      <c r="P578" s="53" t="s">
        <v>2343</v>
      </c>
      <c r="Q578" s="52">
        <v>0.5</v>
      </c>
      <c r="R578" s="52">
        <f>+Q578*Q572</f>
        <v>0.15</v>
      </c>
      <c r="S578" s="53">
        <v>100</v>
      </c>
      <c r="T578" s="53" t="s">
        <v>301</v>
      </c>
      <c r="U578" s="53" t="s">
        <v>2344</v>
      </c>
      <c r="V578" s="23">
        <v>45111</v>
      </c>
      <c r="W578" s="23">
        <v>45275</v>
      </c>
      <c r="X578" s="53" t="s">
        <v>2318</v>
      </c>
      <c r="Y578" s="49" t="s">
        <v>87</v>
      </c>
      <c r="Z578" s="59" t="s">
        <v>100</v>
      </c>
      <c r="AA578" s="52">
        <v>1</v>
      </c>
      <c r="AB578" s="198" t="s">
        <v>2345</v>
      </c>
      <c r="AC578" s="23">
        <v>45275</v>
      </c>
      <c r="AD578" s="52">
        <v>1</v>
      </c>
      <c r="AE578" s="23" t="s">
        <v>2346</v>
      </c>
      <c r="AF578" s="23">
        <v>45275</v>
      </c>
      <c r="AG578" s="52" t="s">
        <v>79</v>
      </c>
      <c r="AH578" s="52">
        <v>1</v>
      </c>
      <c r="AI578" s="52">
        <f t="shared" si="793"/>
        <v>0.15</v>
      </c>
      <c r="AJ578" s="52">
        <f t="shared" si="884"/>
        <v>1</v>
      </c>
      <c r="AK578" s="52"/>
      <c r="AL578" s="239" t="str">
        <f t="shared" si="812"/>
        <v/>
      </c>
      <c r="AM578" s="239" t="str">
        <f t="shared" si="813"/>
        <v/>
      </c>
      <c r="AN578" s="239" t="str">
        <f t="shared" si="814"/>
        <v/>
      </c>
      <c r="AO578" s="239" t="str">
        <f t="shared" si="815"/>
        <v/>
      </c>
      <c r="AP578" s="239" t="str">
        <f t="shared" si="816"/>
        <v/>
      </c>
      <c r="AQ578" s="239" t="str">
        <f t="shared" si="817"/>
        <v/>
      </c>
      <c r="AR578" s="239" t="str">
        <f t="shared" si="818"/>
        <v/>
      </c>
      <c r="AS578" s="239" t="str">
        <f t="shared" si="819"/>
        <v/>
      </c>
      <c r="AT578" s="239" t="str">
        <f t="shared" si="820"/>
        <v/>
      </c>
      <c r="AU578" s="239" t="str">
        <f t="shared" si="794"/>
        <v/>
      </c>
      <c r="AV578" s="239" t="str">
        <f t="shared" si="795"/>
        <v/>
      </c>
      <c r="AW578" s="239" t="str">
        <f t="shared" si="796"/>
        <v/>
      </c>
      <c r="AX578" s="239" t="str">
        <f t="shared" si="797"/>
        <v/>
      </c>
      <c r="AY578" s="239" t="str">
        <f t="shared" si="798"/>
        <v/>
      </c>
      <c r="AZ578" s="239" t="str">
        <f t="shared" si="799"/>
        <v/>
      </c>
      <c r="BA578" s="239" t="str">
        <f t="shared" si="800"/>
        <v/>
      </c>
      <c r="BB578" s="239" t="str">
        <f t="shared" si="801"/>
        <v/>
      </c>
      <c r="BC578" s="239" t="str">
        <f t="shared" si="802"/>
        <v/>
      </c>
      <c r="BD578" s="239" t="str">
        <f t="shared" si="803"/>
        <v/>
      </c>
      <c r="BE578" s="239" t="str">
        <f t="shared" si="804"/>
        <v/>
      </c>
      <c r="BF578" s="239" t="str">
        <f t="shared" si="805"/>
        <v/>
      </c>
      <c r="BG578" s="239" t="str">
        <f t="shared" si="806"/>
        <v/>
      </c>
      <c r="BH578" s="239" t="str">
        <f t="shared" si="807"/>
        <v/>
      </c>
      <c r="BI578" s="239" t="str">
        <f t="shared" si="808"/>
        <v/>
      </c>
      <c r="BJ578" s="239" t="str">
        <f t="shared" si="809"/>
        <v/>
      </c>
      <c r="BK578" s="239" t="str">
        <f t="shared" si="810"/>
        <v/>
      </c>
      <c r="BL578" s="239" t="str">
        <f t="shared" si="811"/>
        <v/>
      </c>
      <c r="BN578" s="239" t="str">
        <f t="shared" si="821"/>
        <v/>
      </c>
      <c r="BO578" s="239" t="str">
        <f t="shared" si="822"/>
        <v/>
      </c>
      <c r="BP578" s="239" t="str">
        <f t="shared" si="823"/>
        <v/>
      </c>
      <c r="BQ578" s="239" t="str">
        <f t="shared" si="824"/>
        <v/>
      </c>
      <c r="BR578" s="239" t="str">
        <f t="shared" si="825"/>
        <v/>
      </c>
      <c r="BS578" s="239" t="str">
        <f t="shared" si="826"/>
        <v/>
      </c>
      <c r="BT578" s="239" t="str">
        <f t="shared" si="827"/>
        <v/>
      </c>
      <c r="BU578" s="239" t="str">
        <f t="shared" si="828"/>
        <v/>
      </c>
      <c r="BV578" s="239" t="str">
        <f t="shared" si="829"/>
        <v/>
      </c>
      <c r="BW578" s="239" t="str">
        <f t="shared" si="830"/>
        <v/>
      </c>
      <c r="BX578" s="239" t="str">
        <f t="shared" si="831"/>
        <v/>
      </c>
      <c r="BY578" s="239" t="str">
        <f t="shared" si="832"/>
        <v/>
      </c>
      <c r="BZ578" s="239" t="str">
        <f t="shared" si="833"/>
        <v/>
      </c>
      <c r="CA578" s="239" t="str">
        <f t="shared" si="834"/>
        <v/>
      </c>
      <c r="CB578" s="239" t="str">
        <f t="shared" si="835"/>
        <v/>
      </c>
      <c r="CC578" s="239" t="str">
        <f t="shared" si="836"/>
        <v/>
      </c>
      <c r="CD578" s="239" t="str">
        <f t="shared" si="837"/>
        <v/>
      </c>
      <c r="CE578" s="239" t="str">
        <f t="shared" si="838"/>
        <v/>
      </c>
      <c r="CF578" s="239" t="str">
        <f t="shared" si="839"/>
        <v/>
      </c>
      <c r="CG578" s="239" t="str">
        <f t="shared" si="840"/>
        <v/>
      </c>
      <c r="CH578" s="239" t="str">
        <f t="shared" si="841"/>
        <v/>
      </c>
      <c r="CI578" s="239" t="str">
        <f t="shared" si="842"/>
        <v/>
      </c>
      <c r="CJ578" s="239" t="str">
        <f t="shared" si="843"/>
        <v/>
      </c>
      <c r="CK578" s="239" t="str">
        <f t="shared" si="844"/>
        <v/>
      </c>
      <c r="CL578" s="239" t="str">
        <f t="shared" si="845"/>
        <v/>
      </c>
      <c r="CM578" s="239" t="str">
        <f t="shared" si="846"/>
        <v/>
      </c>
      <c r="CN578" s="239" t="str">
        <f t="shared" si="847"/>
        <v/>
      </c>
      <c r="CP578" s="239" t="str">
        <f t="shared" si="848"/>
        <v/>
      </c>
      <c r="CQ578" s="239" t="str">
        <f t="shared" si="849"/>
        <v/>
      </c>
      <c r="CR578" s="239" t="str">
        <f t="shared" si="850"/>
        <v/>
      </c>
      <c r="CS578" s="239" t="str">
        <f t="shared" si="851"/>
        <v/>
      </c>
      <c r="CT578" s="239" t="str">
        <f t="shared" si="852"/>
        <v/>
      </c>
      <c r="CU578" s="239" t="str">
        <f t="shared" si="853"/>
        <v/>
      </c>
      <c r="CV578" s="239" t="str">
        <f t="shared" si="854"/>
        <v/>
      </c>
      <c r="CW578" s="239" t="str">
        <f t="shared" si="855"/>
        <v/>
      </c>
      <c r="CX578" s="239" t="str">
        <f t="shared" si="856"/>
        <v/>
      </c>
      <c r="CY578" s="239" t="str">
        <f t="shared" si="857"/>
        <v/>
      </c>
      <c r="CZ578" s="239" t="str">
        <f t="shared" si="858"/>
        <v/>
      </c>
      <c r="DA578" s="239" t="str">
        <f t="shared" si="859"/>
        <v/>
      </c>
      <c r="DB578" s="239" t="str">
        <f t="shared" si="860"/>
        <v/>
      </c>
      <c r="DC578" s="239" t="str">
        <f t="shared" si="861"/>
        <v/>
      </c>
      <c r="DD578" s="239" t="str">
        <f t="shared" si="862"/>
        <v/>
      </c>
      <c r="DE578" s="239" t="str">
        <f t="shared" si="863"/>
        <v/>
      </c>
      <c r="DF578" s="239" t="str">
        <f t="shared" si="864"/>
        <v/>
      </c>
      <c r="DG578" s="239" t="str">
        <f t="shared" si="865"/>
        <v/>
      </c>
      <c r="DH578" s="239" t="str">
        <f t="shared" si="866"/>
        <v/>
      </c>
      <c r="DI578" s="239" t="str">
        <f t="shared" si="867"/>
        <v/>
      </c>
      <c r="DJ578" s="239" t="str">
        <f t="shared" si="868"/>
        <v/>
      </c>
      <c r="DK578" s="239" t="str">
        <f t="shared" si="869"/>
        <v/>
      </c>
      <c r="DL578" s="239" t="str">
        <f t="shared" si="870"/>
        <v/>
      </c>
      <c r="DM578" s="239" t="str">
        <f t="shared" si="871"/>
        <v/>
      </c>
      <c r="DN578" s="239" t="str">
        <f t="shared" si="872"/>
        <v/>
      </c>
      <c r="DO578" s="239" t="str">
        <f t="shared" si="873"/>
        <v/>
      </c>
      <c r="DP578" s="239" t="str">
        <f t="shared" si="874"/>
        <v/>
      </c>
    </row>
    <row r="579" spans="1:120" ht="35.25" hidden="1" customHeight="1" x14ac:dyDescent="0.25">
      <c r="A579" s="49" t="s">
        <v>4509</v>
      </c>
      <c r="B579" s="49">
        <v>142</v>
      </c>
      <c r="C579" s="49" t="s">
        <v>60</v>
      </c>
      <c r="D579" s="49" t="s">
        <v>2307</v>
      </c>
      <c r="E579" s="49">
        <v>0</v>
      </c>
      <c r="F579" s="49" t="s">
        <v>2347</v>
      </c>
      <c r="G579" s="49" t="str">
        <f t="shared" si="876"/>
        <v>142-2</v>
      </c>
      <c r="H579" s="49" t="s">
        <v>75</v>
      </c>
      <c r="I579" s="49" t="s">
        <v>196</v>
      </c>
      <c r="J579" s="49" t="s">
        <v>296</v>
      </c>
      <c r="K579" s="49" t="s">
        <v>144</v>
      </c>
      <c r="L579" s="49" t="s">
        <v>125</v>
      </c>
      <c r="M579" s="49" t="s">
        <v>2348</v>
      </c>
      <c r="N579" s="49" t="s">
        <v>2349</v>
      </c>
      <c r="O579" s="49" t="s">
        <v>706</v>
      </c>
      <c r="P579" s="49" t="s">
        <v>2350</v>
      </c>
      <c r="Q579" s="50">
        <v>0.4</v>
      </c>
      <c r="R579" s="50"/>
      <c r="S579" s="49">
        <v>100</v>
      </c>
      <c r="T579" s="49" t="s">
        <v>301</v>
      </c>
      <c r="U579" s="49" t="s">
        <v>2351</v>
      </c>
      <c r="V579" s="51">
        <v>44929</v>
      </c>
      <c r="W579" s="51">
        <v>45289</v>
      </c>
      <c r="X579" s="49" t="s">
        <v>2318</v>
      </c>
      <c r="Y579" s="49" t="s">
        <v>87</v>
      </c>
      <c r="Z579" s="59" t="s">
        <v>100</v>
      </c>
      <c r="AA579" s="52">
        <v>1</v>
      </c>
      <c r="AB579" s="199" t="s">
        <v>2352</v>
      </c>
      <c r="AC579" s="23">
        <v>45289</v>
      </c>
      <c r="AD579" s="52">
        <v>1</v>
      </c>
      <c r="AE579" s="23" t="s">
        <v>2353</v>
      </c>
      <c r="AF579" s="23">
        <v>45289</v>
      </c>
      <c r="AG579" s="52"/>
      <c r="AH579" s="52" t="s">
        <v>92</v>
      </c>
      <c r="AI579" s="52">
        <f t="shared" si="793"/>
        <v>0.4</v>
      </c>
      <c r="AJ579" s="52"/>
      <c r="AK579" s="52"/>
      <c r="AL579" s="239" t="str">
        <f t="shared" si="812"/>
        <v/>
      </c>
      <c r="AM579" s="239" t="str">
        <f t="shared" si="813"/>
        <v/>
      </c>
      <c r="AN579" s="239" t="str">
        <f t="shared" si="814"/>
        <v/>
      </c>
      <c r="AO579" s="239" t="str">
        <f t="shared" si="815"/>
        <v/>
      </c>
      <c r="AP579" s="239" t="str">
        <f t="shared" si="816"/>
        <v/>
      </c>
      <c r="AQ579" s="239" t="str">
        <f t="shared" si="817"/>
        <v/>
      </c>
      <c r="AR579" s="239" t="str">
        <f t="shared" si="818"/>
        <v/>
      </c>
      <c r="AS579" s="239" t="str">
        <f t="shared" si="819"/>
        <v/>
      </c>
      <c r="AT579" s="239" t="str">
        <f t="shared" si="820"/>
        <v/>
      </c>
      <c r="AU579" s="239" t="str">
        <f t="shared" si="794"/>
        <v/>
      </c>
      <c r="AV579" s="239" t="str">
        <f t="shared" si="795"/>
        <v/>
      </c>
      <c r="AW579" s="239" t="str">
        <f t="shared" si="796"/>
        <v/>
      </c>
      <c r="AX579" s="239" t="str">
        <f t="shared" si="797"/>
        <v/>
      </c>
      <c r="AY579" s="239" t="str">
        <f t="shared" si="798"/>
        <v/>
      </c>
      <c r="AZ579" s="239" t="str">
        <f t="shared" si="799"/>
        <v/>
      </c>
      <c r="BA579" s="239" t="str">
        <f t="shared" si="800"/>
        <v/>
      </c>
      <c r="BB579" s="239" t="str">
        <f t="shared" si="801"/>
        <v/>
      </c>
      <c r="BC579" s="239" t="str">
        <f t="shared" si="802"/>
        <v/>
      </c>
      <c r="BD579" s="239" t="str">
        <f t="shared" si="803"/>
        <v/>
      </c>
      <c r="BE579" s="239" t="str">
        <f t="shared" si="804"/>
        <v/>
      </c>
      <c r="BF579" s="239" t="str">
        <f t="shared" si="805"/>
        <v/>
      </c>
      <c r="BG579" s="239" t="str">
        <f t="shared" si="806"/>
        <v/>
      </c>
      <c r="BH579" s="239" t="str">
        <f t="shared" si="807"/>
        <v/>
      </c>
      <c r="BI579" s="239" t="str">
        <f t="shared" si="808"/>
        <v/>
      </c>
      <c r="BJ579" s="239" t="str">
        <f t="shared" si="809"/>
        <v/>
      </c>
      <c r="BK579" s="239" t="str">
        <f t="shared" si="810"/>
        <v/>
      </c>
      <c r="BL579" s="239" t="str">
        <f t="shared" si="811"/>
        <v/>
      </c>
      <c r="BN579" s="239" t="str">
        <f t="shared" si="821"/>
        <v/>
      </c>
      <c r="BO579" s="239" t="str">
        <f t="shared" si="822"/>
        <v/>
      </c>
      <c r="BP579" s="239" t="str">
        <f t="shared" si="823"/>
        <v/>
      </c>
      <c r="BQ579" s="239" t="str">
        <f t="shared" si="824"/>
        <v/>
      </c>
      <c r="BR579" s="239" t="str">
        <f t="shared" si="825"/>
        <v/>
      </c>
      <c r="BS579" s="239" t="str">
        <f t="shared" si="826"/>
        <v/>
      </c>
      <c r="BT579" s="239" t="str">
        <f t="shared" si="827"/>
        <v/>
      </c>
      <c r="BU579" s="239" t="str">
        <f t="shared" si="828"/>
        <v/>
      </c>
      <c r="BV579" s="239" t="str">
        <f t="shared" si="829"/>
        <v/>
      </c>
      <c r="BW579" s="239" t="str">
        <f t="shared" si="830"/>
        <v/>
      </c>
      <c r="BX579" s="239" t="str">
        <f t="shared" si="831"/>
        <v/>
      </c>
      <c r="BY579" s="239" t="str">
        <f t="shared" si="832"/>
        <v/>
      </c>
      <c r="BZ579" s="239" t="str">
        <f t="shared" si="833"/>
        <v/>
      </c>
      <c r="CA579" s="239" t="str">
        <f t="shared" si="834"/>
        <v/>
      </c>
      <c r="CB579" s="239" t="str">
        <f t="shared" si="835"/>
        <v/>
      </c>
      <c r="CC579" s="239" t="str">
        <f t="shared" si="836"/>
        <v/>
      </c>
      <c r="CD579" s="239" t="str">
        <f t="shared" si="837"/>
        <v/>
      </c>
      <c r="CE579" s="239" t="str">
        <f t="shared" si="838"/>
        <v/>
      </c>
      <c r="CF579" s="239" t="str">
        <f t="shared" si="839"/>
        <v/>
      </c>
      <c r="CG579" s="239" t="str">
        <f t="shared" si="840"/>
        <v/>
      </c>
      <c r="CH579" s="239" t="str">
        <f t="shared" si="841"/>
        <v/>
      </c>
      <c r="CI579" s="239" t="str">
        <f t="shared" si="842"/>
        <v/>
      </c>
      <c r="CJ579" s="239" t="str">
        <f t="shared" si="843"/>
        <v/>
      </c>
      <c r="CK579" s="239" t="str">
        <f t="shared" si="844"/>
        <v/>
      </c>
      <c r="CL579" s="239" t="str">
        <f t="shared" si="845"/>
        <v/>
      </c>
      <c r="CM579" s="239" t="str">
        <f t="shared" si="846"/>
        <v/>
      </c>
      <c r="CN579" s="239" t="str">
        <f t="shared" si="847"/>
        <v/>
      </c>
      <c r="CP579" s="239" t="str">
        <f t="shared" si="848"/>
        <v/>
      </c>
      <c r="CQ579" s="239" t="str">
        <f t="shared" si="849"/>
        <v/>
      </c>
      <c r="CR579" s="239" t="str">
        <f t="shared" si="850"/>
        <v/>
      </c>
      <c r="CS579" s="239" t="str">
        <f t="shared" si="851"/>
        <v/>
      </c>
      <c r="CT579" s="239" t="str">
        <f t="shared" si="852"/>
        <v/>
      </c>
      <c r="CU579" s="239" t="str">
        <f t="shared" si="853"/>
        <v/>
      </c>
      <c r="CV579" s="239" t="str">
        <f t="shared" si="854"/>
        <v/>
      </c>
      <c r="CW579" s="239" t="str">
        <f t="shared" si="855"/>
        <v/>
      </c>
      <c r="CX579" s="239" t="str">
        <f t="shared" si="856"/>
        <v/>
      </c>
      <c r="CY579" s="239" t="str">
        <f t="shared" si="857"/>
        <v/>
      </c>
      <c r="CZ579" s="239" t="str">
        <f t="shared" si="858"/>
        <v/>
      </c>
      <c r="DA579" s="239" t="str">
        <f t="shared" si="859"/>
        <v/>
      </c>
      <c r="DB579" s="239" t="str">
        <f t="shared" si="860"/>
        <v/>
      </c>
      <c r="DC579" s="239" t="str">
        <f t="shared" si="861"/>
        <v/>
      </c>
      <c r="DD579" s="239" t="str">
        <f t="shared" si="862"/>
        <v/>
      </c>
      <c r="DE579" s="239" t="str">
        <f t="shared" si="863"/>
        <v/>
      </c>
      <c r="DF579" s="239" t="str">
        <f t="shared" si="864"/>
        <v/>
      </c>
      <c r="DG579" s="239" t="str">
        <f t="shared" si="865"/>
        <v/>
      </c>
      <c r="DH579" s="239" t="str">
        <f t="shared" si="866"/>
        <v/>
      </c>
      <c r="DI579" s="239" t="str">
        <f t="shared" si="867"/>
        <v/>
      </c>
      <c r="DJ579" s="239" t="str">
        <f t="shared" si="868"/>
        <v/>
      </c>
      <c r="DK579" s="239" t="str">
        <f t="shared" si="869"/>
        <v/>
      </c>
      <c r="DL579" s="239" t="str">
        <f t="shared" si="870"/>
        <v/>
      </c>
      <c r="DM579" s="239" t="str">
        <f t="shared" si="871"/>
        <v/>
      </c>
      <c r="DN579" s="239" t="str">
        <f t="shared" si="872"/>
        <v/>
      </c>
      <c r="DO579" s="239" t="str">
        <f t="shared" si="873"/>
        <v/>
      </c>
      <c r="DP579" s="239" t="str">
        <f t="shared" si="874"/>
        <v/>
      </c>
    </row>
    <row r="580" spans="1:120" ht="35.25" hidden="1" customHeight="1" x14ac:dyDescent="0.25">
      <c r="A580" s="53" t="s">
        <v>4509</v>
      </c>
      <c r="B580" s="53">
        <v>142</v>
      </c>
      <c r="C580" s="53" t="s">
        <v>60</v>
      </c>
      <c r="D580" s="53" t="s">
        <v>2307</v>
      </c>
      <c r="E580" s="53">
        <v>0</v>
      </c>
      <c r="F580" s="53" t="s">
        <v>2354</v>
      </c>
      <c r="G580" s="53" t="str">
        <f t="shared" si="876"/>
        <v>142-2</v>
      </c>
      <c r="H580" s="53" t="s">
        <v>94</v>
      </c>
      <c r="I580" s="53" t="s">
        <v>196</v>
      </c>
      <c r="J580" s="53" t="s">
        <v>80</v>
      </c>
      <c r="K580" s="53" t="s">
        <v>80</v>
      </c>
      <c r="L580" s="53" t="s">
        <v>80</v>
      </c>
      <c r="M580" s="53" t="s">
        <v>80</v>
      </c>
      <c r="N580" s="53" t="s">
        <v>80</v>
      </c>
      <c r="O580" s="53" t="s">
        <v>80</v>
      </c>
      <c r="P580" s="53" t="s">
        <v>2355</v>
      </c>
      <c r="Q580" s="52">
        <v>0.09</v>
      </c>
      <c r="R580" s="52">
        <f>+Q580*Q579</f>
        <v>3.5999999999999997E-2</v>
      </c>
      <c r="S580" s="53">
        <v>7</v>
      </c>
      <c r="T580" s="53" t="s">
        <v>84</v>
      </c>
      <c r="U580" s="53" t="s">
        <v>2356</v>
      </c>
      <c r="V580" s="23">
        <v>44928</v>
      </c>
      <c r="W580" s="23">
        <v>44957</v>
      </c>
      <c r="X580" s="53" t="s">
        <v>2318</v>
      </c>
      <c r="Y580" s="49" t="s">
        <v>97</v>
      </c>
      <c r="Z580" s="59" t="s">
        <v>100</v>
      </c>
      <c r="AA580" s="60">
        <v>1</v>
      </c>
      <c r="AB580" s="62" t="s">
        <v>2357</v>
      </c>
      <c r="AC580" s="62">
        <v>44936</v>
      </c>
      <c r="AD580" s="60">
        <v>1</v>
      </c>
      <c r="AE580" s="62" t="s">
        <v>2358</v>
      </c>
      <c r="AF580" s="62">
        <v>44936</v>
      </c>
      <c r="AG580" s="60" t="s">
        <v>79</v>
      </c>
      <c r="AH580" s="60">
        <v>1</v>
      </c>
      <c r="AI580" s="52">
        <f t="shared" si="793"/>
        <v>3.5999999999999997E-2</v>
      </c>
      <c r="AJ580" s="52">
        <f t="shared" ref="AJ580:AJ587" si="885">+AI580/R580</f>
        <v>1</v>
      </c>
      <c r="AK580" s="52"/>
      <c r="AL580" s="239" t="str">
        <f t="shared" si="812"/>
        <v/>
      </c>
      <c r="AM580" s="239" t="str">
        <f t="shared" si="813"/>
        <v/>
      </c>
      <c r="AN580" s="239" t="str">
        <f t="shared" si="814"/>
        <v/>
      </c>
      <c r="AO580" s="239" t="str">
        <f t="shared" si="815"/>
        <v/>
      </c>
      <c r="AP580" s="239" t="str">
        <f t="shared" si="816"/>
        <v/>
      </c>
      <c r="AQ580" s="239" t="str">
        <f t="shared" si="817"/>
        <v/>
      </c>
      <c r="AR580" s="239" t="str">
        <f t="shared" si="818"/>
        <v/>
      </c>
      <c r="AS580" s="239" t="str">
        <f t="shared" si="819"/>
        <v/>
      </c>
      <c r="AT580" s="239" t="str">
        <f t="shared" si="820"/>
        <v/>
      </c>
      <c r="AU580" s="239" t="str">
        <f t="shared" si="794"/>
        <v/>
      </c>
      <c r="AV580" s="239" t="str">
        <f t="shared" si="795"/>
        <v/>
      </c>
      <c r="AW580" s="239" t="str">
        <f t="shared" si="796"/>
        <v/>
      </c>
      <c r="AX580" s="239" t="str">
        <f t="shared" si="797"/>
        <v/>
      </c>
      <c r="AY580" s="239" t="str">
        <f t="shared" si="798"/>
        <v/>
      </c>
      <c r="AZ580" s="239" t="str">
        <f t="shared" si="799"/>
        <v/>
      </c>
      <c r="BA580" s="239" t="str">
        <f t="shared" si="800"/>
        <v/>
      </c>
      <c r="BB580" s="239" t="str">
        <f t="shared" si="801"/>
        <v/>
      </c>
      <c r="BC580" s="239" t="str">
        <f t="shared" si="802"/>
        <v/>
      </c>
      <c r="BD580" s="239" t="str">
        <f t="shared" si="803"/>
        <v/>
      </c>
      <c r="BE580" s="239" t="str">
        <f t="shared" si="804"/>
        <v/>
      </c>
      <c r="BF580" s="239" t="str">
        <f t="shared" si="805"/>
        <v/>
      </c>
      <c r="BG580" s="239" t="str">
        <f t="shared" si="806"/>
        <v/>
      </c>
      <c r="BH580" s="239" t="str">
        <f t="shared" si="807"/>
        <v/>
      </c>
      <c r="BI580" s="239" t="str">
        <f t="shared" si="808"/>
        <v/>
      </c>
      <c r="BJ580" s="239" t="str">
        <f t="shared" si="809"/>
        <v/>
      </c>
      <c r="BK580" s="239" t="str">
        <f t="shared" si="810"/>
        <v/>
      </c>
      <c r="BL580" s="239" t="str">
        <f t="shared" si="811"/>
        <v/>
      </c>
      <c r="BN580" s="239" t="str">
        <f t="shared" si="821"/>
        <v/>
      </c>
      <c r="BO580" s="239" t="str">
        <f t="shared" si="822"/>
        <v/>
      </c>
      <c r="BP580" s="239" t="str">
        <f t="shared" si="823"/>
        <v/>
      </c>
      <c r="BQ580" s="239" t="str">
        <f t="shared" si="824"/>
        <v/>
      </c>
      <c r="BR580" s="239" t="str">
        <f t="shared" si="825"/>
        <v/>
      </c>
      <c r="BS580" s="239" t="str">
        <f t="shared" si="826"/>
        <v/>
      </c>
      <c r="BT580" s="239" t="str">
        <f t="shared" si="827"/>
        <v/>
      </c>
      <c r="BU580" s="239" t="str">
        <f t="shared" si="828"/>
        <v/>
      </c>
      <c r="BV580" s="239" t="str">
        <f t="shared" si="829"/>
        <v/>
      </c>
      <c r="BW580" s="239" t="str">
        <f t="shared" si="830"/>
        <v/>
      </c>
      <c r="BX580" s="239" t="str">
        <f t="shared" si="831"/>
        <v/>
      </c>
      <c r="BY580" s="239" t="str">
        <f t="shared" si="832"/>
        <v/>
      </c>
      <c r="BZ580" s="239" t="str">
        <f t="shared" si="833"/>
        <v/>
      </c>
      <c r="CA580" s="239" t="str">
        <f t="shared" si="834"/>
        <v/>
      </c>
      <c r="CB580" s="239" t="str">
        <f t="shared" si="835"/>
        <v/>
      </c>
      <c r="CC580" s="239" t="str">
        <f t="shared" si="836"/>
        <v/>
      </c>
      <c r="CD580" s="239" t="str">
        <f t="shared" si="837"/>
        <v/>
      </c>
      <c r="CE580" s="239" t="str">
        <f t="shared" si="838"/>
        <v/>
      </c>
      <c r="CF580" s="239" t="str">
        <f t="shared" si="839"/>
        <v/>
      </c>
      <c r="CG580" s="239" t="str">
        <f t="shared" si="840"/>
        <v/>
      </c>
      <c r="CH580" s="239" t="str">
        <f t="shared" si="841"/>
        <v/>
      </c>
      <c r="CI580" s="239" t="str">
        <f t="shared" si="842"/>
        <v/>
      </c>
      <c r="CJ580" s="239" t="str">
        <f t="shared" si="843"/>
        <v/>
      </c>
      <c r="CK580" s="239" t="str">
        <f t="shared" si="844"/>
        <v/>
      </c>
      <c r="CL580" s="239" t="str">
        <f t="shared" si="845"/>
        <v/>
      </c>
      <c r="CM580" s="239" t="str">
        <f t="shared" si="846"/>
        <v/>
      </c>
      <c r="CN580" s="239" t="str">
        <f t="shared" si="847"/>
        <v/>
      </c>
      <c r="CP580" s="239" t="str">
        <f t="shared" si="848"/>
        <v/>
      </c>
      <c r="CQ580" s="239" t="str">
        <f t="shared" si="849"/>
        <v/>
      </c>
      <c r="CR580" s="239" t="str">
        <f t="shared" si="850"/>
        <v/>
      </c>
      <c r="CS580" s="239" t="str">
        <f t="shared" si="851"/>
        <v/>
      </c>
      <c r="CT580" s="239" t="str">
        <f t="shared" si="852"/>
        <v/>
      </c>
      <c r="CU580" s="239" t="str">
        <f t="shared" si="853"/>
        <v/>
      </c>
      <c r="CV580" s="239" t="str">
        <f t="shared" si="854"/>
        <v/>
      </c>
      <c r="CW580" s="239" t="str">
        <f t="shared" si="855"/>
        <v/>
      </c>
      <c r="CX580" s="239" t="str">
        <f t="shared" si="856"/>
        <v/>
      </c>
      <c r="CY580" s="239" t="str">
        <f t="shared" si="857"/>
        <v/>
      </c>
      <c r="CZ580" s="239" t="str">
        <f t="shared" si="858"/>
        <v/>
      </c>
      <c r="DA580" s="239" t="str">
        <f t="shared" si="859"/>
        <v/>
      </c>
      <c r="DB580" s="239" t="str">
        <f t="shared" si="860"/>
        <v/>
      </c>
      <c r="DC580" s="239" t="str">
        <f t="shared" si="861"/>
        <v/>
      </c>
      <c r="DD580" s="239" t="str">
        <f t="shared" si="862"/>
        <v/>
      </c>
      <c r="DE580" s="239" t="str">
        <f t="shared" si="863"/>
        <v/>
      </c>
      <c r="DF580" s="239" t="str">
        <f t="shared" si="864"/>
        <v/>
      </c>
      <c r="DG580" s="239" t="str">
        <f t="shared" si="865"/>
        <v/>
      </c>
      <c r="DH580" s="239" t="str">
        <f t="shared" si="866"/>
        <v/>
      </c>
      <c r="DI580" s="239" t="str">
        <f t="shared" si="867"/>
        <v/>
      </c>
      <c r="DJ580" s="239" t="str">
        <f t="shared" si="868"/>
        <v/>
      </c>
      <c r="DK580" s="239" t="str">
        <f t="shared" si="869"/>
        <v/>
      </c>
      <c r="DL580" s="239" t="str">
        <f t="shared" si="870"/>
        <v/>
      </c>
      <c r="DM580" s="239" t="str">
        <f t="shared" si="871"/>
        <v/>
      </c>
      <c r="DN580" s="239" t="str">
        <f t="shared" si="872"/>
        <v/>
      </c>
      <c r="DO580" s="239" t="str">
        <f t="shared" si="873"/>
        <v/>
      </c>
      <c r="DP580" s="239" t="str">
        <f t="shared" si="874"/>
        <v/>
      </c>
    </row>
    <row r="581" spans="1:120" ht="35.25" hidden="1" customHeight="1" x14ac:dyDescent="0.25">
      <c r="A581" s="53" t="s">
        <v>4509</v>
      </c>
      <c r="B581" s="53">
        <v>142</v>
      </c>
      <c r="C581" s="53" t="s">
        <v>60</v>
      </c>
      <c r="D581" s="53" t="s">
        <v>2307</v>
      </c>
      <c r="E581" s="53">
        <v>0</v>
      </c>
      <c r="F581" s="53" t="s">
        <v>2359</v>
      </c>
      <c r="G581" s="53" t="str">
        <f t="shared" si="876"/>
        <v>142-2</v>
      </c>
      <c r="H581" s="53" t="s">
        <v>94</v>
      </c>
      <c r="I581" s="53" t="s">
        <v>196</v>
      </c>
      <c r="J581" s="53" t="s">
        <v>80</v>
      </c>
      <c r="K581" s="53" t="s">
        <v>80</v>
      </c>
      <c r="L581" s="53" t="s">
        <v>80</v>
      </c>
      <c r="M581" s="53" t="s">
        <v>80</v>
      </c>
      <c r="N581" s="53" t="s">
        <v>80</v>
      </c>
      <c r="O581" s="53" t="s">
        <v>80</v>
      </c>
      <c r="P581" s="53" t="s">
        <v>2360</v>
      </c>
      <c r="Q581" s="52">
        <v>0.13</v>
      </c>
      <c r="R581" s="52">
        <f>+Q581*Q579</f>
        <v>5.2000000000000005E-2</v>
      </c>
      <c r="S581" s="53">
        <v>53</v>
      </c>
      <c r="T581" s="53" t="s">
        <v>84</v>
      </c>
      <c r="U581" s="53" t="s">
        <v>2361</v>
      </c>
      <c r="V581" s="23">
        <v>44928</v>
      </c>
      <c r="W581" s="23">
        <v>45289</v>
      </c>
      <c r="X581" s="53" t="s">
        <v>2318</v>
      </c>
      <c r="Y581" s="49" t="s">
        <v>87</v>
      </c>
      <c r="Z581" s="59" t="s">
        <v>100</v>
      </c>
      <c r="AA581" s="52">
        <v>1</v>
      </c>
      <c r="AB581" s="198" t="s">
        <v>2362</v>
      </c>
      <c r="AC581" s="23">
        <v>45289</v>
      </c>
      <c r="AD581" s="52">
        <v>1</v>
      </c>
      <c r="AE581" s="23" t="s">
        <v>2363</v>
      </c>
      <c r="AF581" s="23">
        <v>45289</v>
      </c>
      <c r="AG581" s="52" t="s">
        <v>79</v>
      </c>
      <c r="AH581" s="52">
        <v>1</v>
      </c>
      <c r="AI581" s="52">
        <f t="shared" si="793"/>
        <v>5.2000000000000005E-2</v>
      </c>
      <c r="AJ581" s="52">
        <f t="shared" si="885"/>
        <v>1</v>
      </c>
      <c r="AK581" s="52"/>
      <c r="AL581" s="239" t="str">
        <f t="shared" si="812"/>
        <v/>
      </c>
      <c r="AM581" s="239" t="str">
        <f t="shared" si="813"/>
        <v/>
      </c>
      <c r="AN581" s="239" t="str">
        <f t="shared" si="814"/>
        <v/>
      </c>
      <c r="AO581" s="239" t="str">
        <f t="shared" si="815"/>
        <v/>
      </c>
      <c r="AP581" s="239" t="str">
        <f t="shared" si="816"/>
        <v/>
      </c>
      <c r="AQ581" s="239" t="str">
        <f t="shared" si="817"/>
        <v/>
      </c>
      <c r="AR581" s="239" t="str">
        <f t="shared" si="818"/>
        <v/>
      </c>
      <c r="AS581" s="239" t="str">
        <f t="shared" si="819"/>
        <v/>
      </c>
      <c r="AT581" s="239" t="str">
        <f t="shared" si="820"/>
        <v/>
      </c>
      <c r="AU581" s="239" t="str">
        <f t="shared" si="794"/>
        <v/>
      </c>
      <c r="AV581" s="239" t="str">
        <f t="shared" si="795"/>
        <v/>
      </c>
      <c r="AW581" s="239" t="str">
        <f t="shared" si="796"/>
        <v/>
      </c>
      <c r="AX581" s="239" t="str">
        <f t="shared" si="797"/>
        <v/>
      </c>
      <c r="AY581" s="239" t="str">
        <f t="shared" si="798"/>
        <v/>
      </c>
      <c r="AZ581" s="239" t="str">
        <f t="shared" si="799"/>
        <v/>
      </c>
      <c r="BA581" s="239" t="str">
        <f t="shared" si="800"/>
        <v/>
      </c>
      <c r="BB581" s="239" t="str">
        <f t="shared" si="801"/>
        <v/>
      </c>
      <c r="BC581" s="239" t="str">
        <f t="shared" si="802"/>
        <v/>
      </c>
      <c r="BD581" s="239" t="str">
        <f t="shared" si="803"/>
        <v/>
      </c>
      <c r="BE581" s="239" t="str">
        <f t="shared" si="804"/>
        <v/>
      </c>
      <c r="BF581" s="239" t="str">
        <f t="shared" si="805"/>
        <v/>
      </c>
      <c r="BG581" s="239" t="str">
        <f t="shared" si="806"/>
        <v/>
      </c>
      <c r="BH581" s="239" t="str">
        <f t="shared" si="807"/>
        <v/>
      </c>
      <c r="BI581" s="239" t="str">
        <f t="shared" si="808"/>
        <v/>
      </c>
      <c r="BJ581" s="239" t="str">
        <f t="shared" si="809"/>
        <v/>
      </c>
      <c r="BK581" s="239" t="str">
        <f t="shared" si="810"/>
        <v/>
      </c>
      <c r="BL581" s="239" t="str">
        <f t="shared" si="811"/>
        <v/>
      </c>
      <c r="BN581" s="239" t="str">
        <f t="shared" si="821"/>
        <v/>
      </c>
      <c r="BO581" s="239" t="str">
        <f t="shared" si="822"/>
        <v/>
      </c>
      <c r="BP581" s="239" t="str">
        <f t="shared" si="823"/>
        <v/>
      </c>
      <c r="BQ581" s="239" t="str">
        <f t="shared" si="824"/>
        <v/>
      </c>
      <c r="BR581" s="239" t="str">
        <f t="shared" si="825"/>
        <v/>
      </c>
      <c r="BS581" s="239" t="str">
        <f t="shared" si="826"/>
        <v/>
      </c>
      <c r="BT581" s="239" t="str">
        <f t="shared" si="827"/>
        <v/>
      </c>
      <c r="BU581" s="239" t="str">
        <f t="shared" si="828"/>
        <v/>
      </c>
      <c r="BV581" s="239" t="str">
        <f t="shared" si="829"/>
        <v/>
      </c>
      <c r="BW581" s="239" t="str">
        <f t="shared" si="830"/>
        <v/>
      </c>
      <c r="BX581" s="239" t="str">
        <f t="shared" si="831"/>
        <v/>
      </c>
      <c r="BY581" s="239" t="str">
        <f t="shared" si="832"/>
        <v/>
      </c>
      <c r="BZ581" s="239" t="str">
        <f t="shared" si="833"/>
        <v/>
      </c>
      <c r="CA581" s="239" t="str">
        <f t="shared" si="834"/>
        <v/>
      </c>
      <c r="CB581" s="239" t="str">
        <f t="shared" si="835"/>
        <v/>
      </c>
      <c r="CC581" s="239" t="str">
        <f t="shared" si="836"/>
        <v/>
      </c>
      <c r="CD581" s="239" t="str">
        <f t="shared" si="837"/>
        <v/>
      </c>
      <c r="CE581" s="239" t="str">
        <f t="shared" si="838"/>
        <v/>
      </c>
      <c r="CF581" s="239" t="str">
        <f t="shared" si="839"/>
        <v/>
      </c>
      <c r="CG581" s="239" t="str">
        <f t="shared" si="840"/>
        <v/>
      </c>
      <c r="CH581" s="239" t="str">
        <f t="shared" si="841"/>
        <v/>
      </c>
      <c r="CI581" s="239" t="str">
        <f t="shared" si="842"/>
        <v/>
      </c>
      <c r="CJ581" s="239" t="str">
        <f t="shared" si="843"/>
        <v/>
      </c>
      <c r="CK581" s="239" t="str">
        <f t="shared" si="844"/>
        <v/>
      </c>
      <c r="CL581" s="239" t="str">
        <f t="shared" si="845"/>
        <v/>
      </c>
      <c r="CM581" s="239" t="str">
        <f t="shared" si="846"/>
        <v/>
      </c>
      <c r="CN581" s="239" t="str">
        <f t="shared" si="847"/>
        <v/>
      </c>
      <c r="CP581" s="239" t="str">
        <f t="shared" si="848"/>
        <v/>
      </c>
      <c r="CQ581" s="239" t="str">
        <f t="shared" si="849"/>
        <v/>
      </c>
      <c r="CR581" s="239" t="str">
        <f t="shared" si="850"/>
        <v/>
      </c>
      <c r="CS581" s="239" t="str">
        <f t="shared" si="851"/>
        <v/>
      </c>
      <c r="CT581" s="239" t="str">
        <f t="shared" si="852"/>
        <v/>
      </c>
      <c r="CU581" s="239" t="str">
        <f t="shared" si="853"/>
        <v/>
      </c>
      <c r="CV581" s="239" t="str">
        <f t="shared" si="854"/>
        <v/>
      </c>
      <c r="CW581" s="239" t="str">
        <f t="shared" si="855"/>
        <v/>
      </c>
      <c r="CX581" s="239" t="str">
        <f t="shared" si="856"/>
        <v/>
      </c>
      <c r="CY581" s="239" t="str">
        <f t="shared" si="857"/>
        <v/>
      </c>
      <c r="CZ581" s="239" t="str">
        <f t="shared" si="858"/>
        <v/>
      </c>
      <c r="DA581" s="239" t="str">
        <f t="shared" si="859"/>
        <v/>
      </c>
      <c r="DB581" s="239" t="str">
        <f t="shared" si="860"/>
        <v/>
      </c>
      <c r="DC581" s="239" t="str">
        <f t="shared" si="861"/>
        <v/>
      </c>
      <c r="DD581" s="239" t="str">
        <f t="shared" si="862"/>
        <v/>
      </c>
      <c r="DE581" s="239" t="str">
        <f t="shared" si="863"/>
        <v/>
      </c>
      <c r="DF581" s="239" t="str">
        <f t="shared" si="864"/>
        <v/>
      </c>
      <c r="DG581" s="239" t="str">
        <f t="shared" si="865"/>
        <v/>
      </c>
      <c r="DH581" s="239" t="str">
        <f t="shared" si="866"/>
        <v/>
      </c>
      <c r="DI581" s="239" t="str">
        <f t="shared" si="867"/>
        <v/>
      </c>
      <c r="DJ581" s="239" t="str">
        <f t="shared" si="868"/>
        <v/>
      </c>
      <c r="DK581" s="239" t="str">
        <f t="shared" si="869"/>
        <v/>
      </c>
      <c r="DL581" s="239" t="str">
        <f t="shared" si="870"/>
        <v/>
      </c>
      <c r="DM581" s="239" t="str">
        <f t="shared" si="871"/>
        <v/>
      </c>
      <c r="DN581" s="239" t="str">
        <f t="shared" si="872"/>
        <v/>
      </c>
      <c r="DO581" s="239" t="str">
        <f t="shared" si="873"/>
        <v/>
      </c>
      <c r="DP581" s="239" t="str">
        <f t="shared" si="874"/>
        <v/>
      </c>
    </row>
    <row r="582" spans="1:120" ht="35.25" hidden="1" customHeight="1" x14ac:dyDescent="0.25">
      <c r="A582" s="53" t="s">
        <v>4509</v>
      </c>
      <c r="B582" s="53">
        <v>142</v>
      </c>
      <c r="C582" s="53" t="s">
        <v>60</v>
      </c>
      <c r="D582" s="53" t="s">
        <v>2307</v>
      </c>
      <c r="E582" s="53">
        <v>0</v>
      </c>
      <c r="F582" s="53" t="s">
        <v>2364</v>
      </c>
      <c r="G582" s="53" t="str">
        <f t="shared" si="876"/>
        <v>142-2</v>
      </c>
      <c r="H582" s="53" t="s">
        <v>94</v>
      </c>
      <c r="I582" s="53" t="s">
        <v>196</v>
      </c>
      <c r="J582" s="53" t="s">
        <v>80</v>
      </c>
      <c r="K582" s="53" t="s">
        <v>80</v>
      </c>
      <c r="L582" s="53" t="s">
        <v>80</v>
      </c>
      <c r="M582" s="53" t="s">
        <v>80</v>
      </c>
      <c r="N582" s="53" t="s">
        <v>80</v>
      </c>
      <c r="O582" s="53" t="s">
        <v>80</v>
      </c>
      <c r="P582" s="53" t="s">
        <v>2365</v>
      </c>
      <c r="Q582" s="52">
        <v>0.13</v>
      </c>
      <c r="R582" s="52">
        <f>+Q582*Q579</f>
        <v>5.2000000000000005E-2</v>
      </c>
      <c r="S582" s="53">
        <v>31</v>
      </c>
      <c r="T582" s="53" t="s">
        <v>84</v>
      </c>
      <c r="U582" s="53" t="s">
        <v>2366</v>
      </c>
      <c r="V582" s="23">
        <v>44928</v>
      </c>
      <c r="W582" s="23">
        <v>45289</v>
      </c>
      <c r="X582" s="53" t="s">
        <v>2318</v>
      </c>
      <c r="Y582" s="49" t="s">
        <v>87</v>
      </c>
      <c r="Z582" s="59" t="s">
        <v>100</v>
      </c>
      <c r="AA582" s="52">
        <v>1</v>
      </c>
      <c r="AB582" s="198" t="s">
        <v>2367</v>
      </c>
      <c r="AC582" s="23">
        <v>45289</v>
      </c>
      <c r="AD582" s="52">
        <v>1</v>
      </c>
      <c r="AE582" s="23" t="s">
        <v>2368</v>
      </c>
      <c r="AF582" s="23">
        <v>45289</v>
      </c>
      <c r="AG582" s="52" t="s">
        <v>79</v>
      </c>
      <c r="AH582" s="52">
        <v>1</v>
      </c>
      <c r="AI582" s="52">
        <f t="shared" si="793"/>
        <v>5.2000000000000005E-2</v>
      </c>
      <c r="AJ582" s="52">
        <f t="shared" si="885"/>
        <v>1</v>
      </c>
      <c r="AK582" s="52"/>
      <c r="AL582" s="239" t="str">
        <f t="shared" si="812"/>
        <v/>
      </c>
      <c r="AM582" s="239" t="str">
        <f t="shared" si="813"/>
        <v/>
      </c>
      <c r="AN582" s="239" t="str">
        <f t="shared" si="814"/>
        <v/>
      </c>
      <c r="AO582" s="239" t="str">
        <f t="shared" si="815"/>
        <v/>
      </c>
      <c r="AP582" s="239" t="str">
        <f t="shared" si="816"/>
        <v/>
      </c>
      <c r="AQ582" s="239" t="str">
        <f t="shared" si="817"/>
        <v/>
      </c>
      <c r="AR582" s="239" t="str">
        <f t="shared" si="818"/>
        <v/>
      </c>
      <c r="AS582" s="239" t="str">
        <f t="shared" si="819"/>
        <v/>
      </c>
      <c r="AT582" s="239" t="str">
        <f t="shared" si="820"/>
        <v/>
      </c>
      <c r="AU582" s="239" t="str">
        <f t="shared" si="794"/>
        <v/>
      </c>
      <c r="AV582" s="239" t="str">
        <f t="shared" si="795"/>
        <v/>
      </c>
      <c r="AW582" s="239" t="str">
        <f t="shared" si="796"/>
        <v/>
      </c>
      <c r="AX582" s="239" t="str">
        <f t="shared" si="797"/>
        <v/>
      </c>
      <c r="AY582" s="239" t="str">
        <f t="shared" si="798"/>
        <v/>
      </c>
      <c r="AZ582" s="239" t="str">
        <f t="shared" si="799"/>
        <v/>
      </c>
      <c r="BA582" s="239" t="str">
        <f t="shared" si="800"/>
        <v/>
      </c>
      <c r="BB582" s="239" t="str">
        <f t="shared" si="801"/>
        <v/>
      </c>
      <c r="BC582" s="239" t="str">
        <f t="shared" si="802"/>
        <v/>
      </c>
      <c r="BD582" s="239" t="str">
        <f t="shared" si="803"/>
        <v/>
      </c>
      <c r="BE582" s="239" t="str">
        <f t="shared" si="804"/>
        <v/>
      </c>
      <c r="BF582" s="239" t="str">
        <f t="shared" si="805"/>
        <v/>
      </c>
      <c r="BG582" s="239" t="str">
        <f t="shared" si="806"/>
        <v/>
      </c>
      <c r="BH582" s="239" t="str">
        <f t="shared" si="807"/>
        <v/>
      </c>
      <c r="BI582" s="239" t="str">
        <f t="shared" si="808"/>
        <v/>
      </c>
      <c r="BJ582" s="239" t="str">
        <f t="shared" si="809"/>
        <v/>
      </c>
      <c r="BK582" s="239" t="str">
        <f t="shared" si="810"/>
        <v/>
      </c>
      <c r="BL582" s="239" t="str">
        <f t="shared" si="811"/>
        <v/>
      </c>
      <c r="BN582" s="239" t="str">
        <f t="shared" si="821"/>
        <v/>
      </c>
      <c r="BO582" s="239" t="str">
        <f t="shared" si="822"/>
        <v/>
      </c>
      <c r="BP582" s="239" t="str">
        <f t="shared" si="823"/>
        <v/>
      </c>
      <c r="BQ582" s="239" t="str">
        <f t="shared" si="824"/>
        <v/>
      </c>
      <c r="BR582" s="239" t="str">
        <f t="shared" si="825"/>
        <v/>
      </c>
      <c r="BS582" s="239" t="str">
        <f t="shared" si="826"/>
        <v/>
      </c>
      <c r="BT582" s="239" t="str">
        <f t="shared" si="827"/>
        <v/>
      </c>
      <c r="BU582" s="239" t="str">
        <f t="shared" si="828"/>
        <v/>
      </c>
      <c r="BV582" s="239" t="str">
        <f t="shared" si="829"/>
        <v/>
      </c>
      <c r="BW582" s="239" t="str">
        <f t="shared" si="830"/>
        <v/>
      </c>
      <c r="BX582" s="239" t="str">
        <f t="shared" si="831"/>
        <v/>
      </c>
      <c r="BY582" s="239" t="str">
        <f t="shared" si="832"/>
        <v/>
      </c>
      <c r="BZ582" s="239" t="str">
        <f t="shared" si="833"/>
        <v/>
      </c>
      <c r="CA582" s="239" t="str">
        <f t="shared" si="834"/>
        <v/>
      </c>
      <c r="CB582" s="239" t="str">
        <f t="shared" si="835"/>
        <v/>
      </c>
      <c r="CC582" s="239" t="str">
        <f t="shared" si="836"/>
        <v/>
      </c>
      <c r="CD582" s="239" t="str">
        <f t="shared" si="837"/>
        <v/>
      </c>
      <c r="CE582" s="239" t="str">
        <f t="shared" si="838"/>
        <v/>
      </c>
      <c r="CF582" s="239" t="str">
        <f t="shared" si="839"/>
        <v/>
      </c>
      <c r="CG582" s="239" t="str">
        <f t="shared" si="840"/>
        <v/>
      </c>
      <c r="CH582" s="239" t="str">
        <f t="shared" si="841"/>
        <v/>
      </c>
      <c r="CI582" s="239" t="str">
        <f t="shared" si="842"/>
        <v/>
      </c>
      <c r="CJ582" s="239" t="str">
        <f t="shared" si="843"/>
        <v/>
      </c>
      <c r="CK582" s="239" t="str">
        <f t="shared" si="844"/>
        <v/>
      </c>
      <c r="CL582" s="239" t="str">
        <f t="shared" si="845"/>
        <v/>
      </c>
      <c r="CM582" s="239" t="str">
        <f t="shared" si="846"/>
        <v/>
      </c>
      <c r="CN582" s="239" t="str">
        <f t="shared" si="847"/>
        <v/>
      </c>
      <c r="CP582" s="239" t="str">
        <f t="shared" si="848"/>
        <v/>
      </c>
      <c r="CQ582" s="239" t="str">
        <f t="shared" si="849"/>
        <v/>
      </c>
      <c r="CR582" s="239" t="str">
        <f t="shared" si="850"/>
        <v/>
      </c>
      <c r="CS582" s="239" t="str">
        <f t="shared" si="851"/>
        <v/>
      </c>
      <c r="CT582" s="239" t="str">
        <f t="shared" si="852"/>
        <v/>
      </c>
      <c r="CU582" s="239" t="str">
        <f t="shared" si="853"/>
        <v/>
      </c>
      <c r="CV582" s="239" t="str">
        <f t="shared" si="854"/>
        <v/>
      </c>
      <c r="CW582" s="239" t="str">
        <f t="shared" si="855"/>
        <v/>
      </c>
      <c r="CX582" s="239" t="str">
        <f t="shared" si="856"/>
        <v/>
      </c>
      <c r="CY582" s="239" t="str">
        <f t="shared" si="857"/>
        <v/>
      </c>
      <c r="CZ582" s="239" t="str">
        <f t="shared" si="858"/>
        <v/>
      </c>
      <c r="DA582" s="239" t="str">
        <f t="shared" si="859"/>
        <v/>
      </c>
      <c r="DB582" s="239" t="str">
        <f t="shared" si="860"/>
        <v/>
      </c>
      <c r="DC582" s="239" t="str">
        <f t="shared" si="861"/>
        <v/>
      </c>
      <c r="DD582" s="239" t="str">
        <f t="shared" si="862"/>
        <v/>
      </c>
      <c r="DE582" s="239" t="str">
        <f t="shared" si="863"/>
        <v/>
      </c>
      <c r="DF582" s="239" t="str">
        <f t="shared" si="864"/>
        <v/>
      </c>
      <c r="DG582" s="239" t="str">
        <f t="shared" si="865"/>
        <v/>
      </c>
      <c r="DH582" s="239" t="str">
        <f t="shared" si="866"/>
        <v/>
      </c>
      <c r="DI582" s="239" t="str">
        <f t="shared" si="867"/>
        <v/>
      </c>
      <c r="DJ582" s="239" t="str">
        <f t="shared" si="868"/>
        <v/>
      </c>
      <c r="DK582" s="239" t="str">
        <f t="shared" si="869"/>
        <v/>
      </c>
      <c r="DL582" s="239" t="str">
        <f t="shared" si="870"/>
        <v/>
      </c>
      <c r="DM582" s="239" t="str">
        <f t="shared" si="871"/>
        <v/>
      </c>
      <c r="DN582" s="239" t="str">
        <f t="shared" si="872"/>
        <v/>
      </c>
      <c r="DO582" s="239" t="str">
        <f t="shared" si="873"/>
        <v/>
      </c>
      <c r="DP582" s="239" t="str">
        <f t="shared" si="874"/>
        <v/>
      </c>
    </row>
    <row r="583" spans="1:120" ht="35.25" hidden="1" customHeight="1" x14ac:dyDescent="0.25">
      <c r="A583" s="53" t="s">
        <v>4509</v>
      </c>
      <c r="B583" s="53">
        <v>142</v>
      </c>
      <c r="C583" s="53" t="s">
        <v>60</v>
      </c>
      <c r="D583" s="53" t="s">
        <v>2307</v>
      </c>
      <c r="E583" s="53">
        <v>0</v>
      </c>
      <c r="F583" s="53" t="s">
        <v>2369</v>
      </c>
      <c r="G583" s="53" t="str">
        <f t="shared" si="876"/>
        <v>142-2</v>
      </c>
      <c r="H583" s="53" t="s">
        <v>94</v>
      </c>
      <c r="I583" s="53" t="s">
        <v>196</v>
      </c>
      <c r="J583" s="53" t="s">
        <v>80</v>
      </c>
      <c r="K583" s="53" t="s">
        <v>80</v>
      </c>
      <c r="L583" s="53" t="s">
        <v>80</v>
      </c>
      <c r="M583" s="53" t="s">
        <v>80</v>
      </c>
      <c r="N583" s="53" t="s">
        <v>80</v>
      </c>
      <c r="O583" s="53" t="s">
        <v>80</v>
      </c>
      <c r="P583" s="53" t="s">
        <v>2370</v>
      </c>
      <c r="Q583" s="52">
        <v>0.13</v>
      </c>
      <c r="R583" s="52">
        <f>+Q583*Q579</f>
        <v>5.2000000000000005E-2</v>
      </c>
      <c r="S583" s="53">
        <v>31</v>
      </c>
      <c r="T583" s="53" t="s">
        <v>84</v>
      </c>
      <c r="U583" s="53" t="s">
        <v>2371</v>
      </c>
      <c r="V583" s="23">
        <v>44928</v>
      </c>
      <c r="W583" s="23">
        <v>45289</v>
      </c>
      <c r="X583" s="53" t="s">
        <v>2318</v>
      </c>
      <c r="Y583" s="49" t="s">
        <v>87</v>
      </c>
      <c r="Z583" s="59" t="s">
        <v>100</v>
      </c>
      <c r="AA583" s="52">
        <v>1</v>
      </c>
      <c r="AB583" s="198" t="s">
        <v>2372</v>
      </c>
      <c r="AC583" s="23">
        <v>45289</v>
      </c>
      <c r="AD583" s="52">
        <v>1</v>
      </c>
      <c r="AE583" s="23" t="s">
        <v>2373</v>
      </c>
      <c r="AF583" s="23">
        <v>45289</v>
      </c>
      <c r="AG583" s="52" t="s">
        <v>79</v>
      </c>
      <c r="AH583" s="52">
        <v>1</v>
      </c>
      <c r="AI583" s="52">
        <f t="shared" si="793"/>
        <v>5.2000000000000005E-2</v>
      </c>
      <c r="AJ583" s="52">
        <f t="shared" si="885"/>
        <v>1</v>
      </c>
      <c r="AK583" s="52"/>
      <c r="AL583" s="239" t="str">
        <f t="shared" si="812"/>
        <v/>
      </c>
      <c r="AM583" s="239" t="str">
        <f t="shared" si="813"/>
        <v/>
      </c>
      <c r="AN583" s="239" t="str">
        <f t="shared" si="814"/>
        <v/>
      </c>
      <c r="AO583" s="239" t="str">
        <f t="shared" si="815"/>
        <v/>
      </c>
      <c r="AP583" s="239" t="str">
        <f t="shared" si="816"/>
        <v/>
      </c>
      <c r="AQ583" s="239" t="str">
        <f t="shared" si="817"/>
        <v/>
      </c>
      <c r="AR583" s="239" t="str">
        <f t="shared" si="818"/>
        <v/>
      </c>
      <c r="AS583" s="239" t="str">
        <f t="shared" si="819"/>
        <v/>
      </c>
      <c r="AT583" s="239" t="str">
        <f t="shared" si="820"/>
        <v/>
      </c>
      <c r="AU583" s="239" t="str">
        <f t="shared" si="794"/>
        <v/>
      </c>
      <c r="AV583" s="239" t="str">
        <f t="shared" si="795"/>
        <v/>
      </c>
      <c r="AW583" s="239" t="str">
        <f t="shared" si="796"/>
        <v/>
      </c>
      <c r="AX583" s="239" t="str">
        <f t="shared" si="797"/>
        <v/>
      </c>
      <c r="AY583" s="239" t="str">
        <f t="shared" si="798"/>
        <v/>
      </c>
      <c r="AZ583" s="239" t="str">
        <f t="shared" si="799"/>
        <v/>
      </c>
      <c r="BA583" s="239" t="str">
        <f t="shared" si="800"/>
        <v/>
      </c>
      <c r="BB583" s="239" t="str">
        <f t="shared" si="801"/>
        <v/>
      </c>
      <c r="BC583" s="239" t="str">
        <f t="shared" si="802"/>
        <v/>
      </c>
      <c r="BD583" s="239" t="str">
        <f t="shared" si="803"/>
        <v/>
      </c>
      <c r="BE583" s="239" t="str">
        <f t="shared" si="804"/>
        <v/>
      </c>
      <c r="BF583" s="239" t="str">
        <f t="shared" si="805"/>
        <v/>
      </c>
      <c r="BG583" s="239" t="str">
        <f t="shared" si="806"/>
        <v/>
      </c>
      <c r="BH583" s="239" t="str">
        <f t="shared" si="807"/>
        <v/>
      </c>
      <c r="BI583" s="239" t="str">
        <f t="shared" si="808"/>
        <v/>
      </c>
      <c r="BJ583" s="239" t="str">
        <f t="shared" si="809"/>
        <v/>
      </c>
      <c r="BK583" s="239" t="str">
        <f t="shared" si="810"/>
        <v/>
      </c>
      <c r="BL583" s="239" t="str">
        <f t="shared" si="811"/>
        <v/>
      </c>
      <c r="BN583" s="239" t="str">
        <f t="shared" si="821"/>
        <v/>
      </c>
      <c r="BO583" s="239" t="str">
        <f t="shared" si="822"/>
        <v/>
      </c>
      <c r="BP583" s="239" t="str">
        <f t="shared" si="823"/>
        <v/>
      </c>
      <c r="BQ583" s="239" t="str">
        <f t="shared" si="824"/>
        <v/>
      </c>
      <c r="BR583" s="239" t="str">
        <f t="shared" si="825"/>
        <v/>
      </c>
      <c r="BS583" s="239" t="str">
        <f t="shared" si="826"/>
        <v/>
      </c>
      <c r="BT583" s="239" t="str">
        <f t="shared" si="827"/>
        <v/>
      </c>
      <c r="BU583" s="239" t="str">
        <f t="shared" si="828"/>
        <v/>
      </c>
      <c r="BV583" s="239" t="str">
        <f t="shared" si="829"/>
        <v/>
      </c>
      <c r="BW583" s="239" t="str">
        <f t="shared" si="830"/>
        <v/>
      </c>
      <c r="BX583" s="239" t="str">
        <f t="shared" si="831"/>
        <v/>
      </c>
      <c r="BY583" s="239" t="str">
        <f t="shared" si="832"/>
        <v/>
      </c>
      <c r="BZ583" s="239" t="str">
        <f t="shared" si="833"/>
        <v/>
      </c>
      <c r="CA583" s="239" t="str">
        <f t="shared" si="834"/>
        <v/>
      </c>
      <c r="CB583" s="239" t="str">
        <f t="shared" si="835"/>
        <v/>
      </c>
      <c r="CC583" s="239" t="str">
        <f t="shared" si="836"/>
        <v/>
      </c>
      <c r="CD583" s="239" t="str">
        <f t="shared" si="837"/>
        <v/>
      </c>
      <c r="CE583" s="239" t="str">
        <f t="shared" si="838"/>
        <v/>
      </c>
      <c r="CF583" s="239" t="str">
        <f t="shared" si="839"/>
        <v/>
      </c>
      <c r="CG583" s="239" t="str">
        <f t="shared" si="840"/>
        <v/>
      </c>
      <c r="CH583" s="239" t="str">
        <f t="shared" si="841"/>
        <v/>
      </c>
      <c r="CI583" s="239" t="str">
        <f t="shared" si="842"/>
        <v/>
      </c>
      <c r="CJ583" s="239" t="str">
        <f t="shared" si="843"/>
        <v/>
      </c>
      <c r="CK583" s="239" t="str">
        <f t="shared" si="844"/>
        <v/>
      </c>
      <c r="CL583" s="239" t="str">
        <f t="shared" si="845"/>
        <v/>
      </c>
      <c r="CM583" s="239" t="str">
        <f t="shared" si="846"/>
        <v/>
      </c>
      <c r="CN583" s="239" t="str">
        <f t="shared" si="847"/>
        <v/>
      </c>
      <c r="CP583" s="239" t="str">
        <f t="shared" si="848"/>
        <v/>
      </c>
      <c r="CQ583" s="239" t="str">
        <f t="shared" si="849"/>
        <v/>
      </c>
      <c r="CR583" s="239" t="str">
        <f t="shared" si="850"/>
        <v/>
      </c>
      <c r="CS583" s="239" t="str">
        <f t="shared" si="851"/>
        <v/>
      </c>
      <c r="CT583" s="239" t="str">
        <f t="shared" si="852"/>
        <v/>
      </c>
      <c r="CU583" s="239" t="str">
        <f t="shared" si="853"/>
        <v/>
      </c>
      <c r="CV583" s="239" t="str">
        <f t="shared" si="854"/>
        <v/>
      </c>
      <c r="CW583" s="239" t="str">
        <f t="shared" si="855"/>
        <v/>
      </c>
      <c r="CX583" s="239" t="str">
        <f t="shared" si="856"/>
        <v/>
      </c>
      <c r="CY583" s="239" t="str">
        <f t="shared" si="857"/>
        <v/>
      </c>
      <c r="CZ583" s="239" t="str">
        <f t="shared" si="858"/>
        <v/>
      </c>
      <c r="DA583" s="239" t="str">
        <f t="shared" si="859"/>
        <v/>
      </c>
      <c r="DB583" s="239" t="str">
        <f t="shared" si="860"/>
        <v/>
      </c>
      <c r="DC583" s="239" t="str">
        <f t="shared" si="861"/>
        <v/>
      </c>
      <c r="DD583" s="239" t="str">
        <f t="shared" si="862"/>
        <v/>
      </c>
      <c r="DE583" s="239" t="str">
        <f t="shared" si="863"/>
        <v/>
      </c>
      <c r="DF583" s="239" t="str">
        <f t="shared" si="864"/>
        <v/>
      </c>
      <c r="DG583" s="239" t="str">
        <f t="shared" si="865"/>
        <v/>
      </c>
      <c r="DH583" s="239" t="str">
        <f t="shared" si="866"/>
        <v/>
      </c>
      <c r="DI583" s="239" t="str">
        <f t="shared" si="867"/>
        <v/>
      </c>
      <c r="DJ583" s="239" t="str">
        <f t="shared" si="868"/>
        <v/>
      </c>
      <c r="DK583" s="239" t="str">
        <f t="shared" si="869"/>
        <v/>
      </c>
      <c r="DL583" s="239" t="str">
        <f t="shared" si="870"/>
        <v/>
      </c>
      <c r="DM583" s="239" t="str">
        <f t="shared" si="871"/>
        <v/>
      </c>
      <c r="DN583" s="239" t="str">
        <f t="shared" si="872"/>
        <v/>
      </c>
      <c r="DO583" s="239" t="str">
        <f t="shared" si="873"/>
        <v/>
      </c>
      <c r="DP583" s="239" t="str">
        <f t="shared" si="874"/>
        <v/>
      </c>
    </row>
    <row r="584" spans="1:120" ht="35.25" hidden="1" customHeight="1" x14ac:dyDescent="0.25">
      <c r="A584" s="53" t="s">
        <v>4509</v>
      </c>
      <c r="B584" s="53">
        <v>142</v>
      </c>
      <c r="C584" s="53" t="s">
        <v>60</v>
      </c>
      <c r="D584" s="53" t="s">
        <v>2307</v>
      </c>
      <c r="E584" s="53">
        <v>0</v>
      </c>
      <c r="F584" s="53" t="s">
        <v>2374</v>
      </c>
      <c r="G584" s="53" t="str">
        <f t="shared" si="876"/>
        <v>142-2</v>
      </c>
      <c r="H584" s="53" t="s">
        <v>94</v>
      </c>
      <c r="I584" s="53" t="s">
        <v>196</v>
      </c>
      <c r="J584" s="53" t="s">
        <v>80</v>
      </c>
      <c r="K584" s="53" t="s">
        <v>80</v>
      </c>
      <c r="L584" s="53" t="s">
        <v>80</v>
      </c>
      <c r="M584" s="53" t="s">
        <v>80</v>
      </c>
      <c r="N584" s="53" t="s">
        <v>80</v>
      </c>
      <c r="O584" s="53" t="s">
        <v>80</v>
      </c>
      <c r="P584" s="53" t="s">
        <v>2375</v>
      </c>
      <c r="Q584" s="52">
        <v>0.13</v>
      </c>
      <c r="R584" s="52">
        <f>+Q584*Q579</f>
        <v>5.2000000000000005E-2</v>
      </c>
      <c r="S584" s="53">
        <v>83</v>
      </c>
      <c r="T584" s="53" t="s">
        <v>84</v>
      </c>
      <c r="U584" s="53" t="s">
        <v>2376</v>
      </c>
      <c r="V584" s="23">
        <v>44928</v>
      </c>
      <c r="W584" s="23">
        <v>45289</v>
      </c>
      <c r="X584" s="53" t="s">
        <v>2318</v>
      </c>
      <c r="Y584" s="49" t="s">
        <v>87</v>
      </c>
      <c r="Z584" s="59" t="s">
        <v>100</v>
      </c>
      <c r="AA584" s="52">
        <v>1</v>
      </c>
      <c r="AB584" s="198" t="s">
        <v>2377</v>
      </c>
      <c r="AC584" s="23">
        <v>45289</v>
      </c>
      <c r="AD584" s="52">
        <v>1</v>
      </c>
      <c r="AE584" s="23" t="s">
        <v>2378</v>
      </c>
      <c r="AF584" s="23">
        <v>45289</v>
      </c>
      <c r="AG584" s="52" t="s">
        <v>79</v>
      </c>
      <c r="AH584" s="52">
        <v>1</v>
      </c>
      <c r="AI584" s="52">
        <f t="shared" si="793"/>
        <v>5.2000000000000005E-2</v>
      </c>
      <c r="AJ584" s="52">
        <f t="shared" si="885"/>
        <v>1</v>
      </c>
      <c r="AK584" s="52"/>
      <c r="AL584" s="239" t="str">
        <f t="shared" si="812"/>
        <v/>
      </c>
      <c r="AM584" s="239" t="str">
        <f t="shared" si="813"/>
        <v/>
      </c>
      <c r="AN584" s="239" t="str">
        <f t="shared" si="814"/>
        <v/>
      </c>
      <c r="AO584" s="239" t="str">
        <f t="shared" si="815"/>
        <v/>
      </c>
      <c r="AP584" s="239" t="str">
        <f t="shared" si="816"/>
        <v/>
      </c>
      <c r="AQ584" s="239" t="str">
        <f t="shared" si="817"/>
        <v/>
      </c>
      <c r="AR584" s="239" t="str">
        <f t="shared" si="818"/>
        <v/>
      </c>
      <c r="AS584" s="239" t="str">
        <f t="shared" si="819"/>
        <v/>
      </c>
      <c r="AT584" s="239" t="str">
        <f t="shared" si="820"/>
        <v/>
      </c>
      <c r="AU584" s="239" t="str">
        <f t="shared" si="794"/>
        <v/>
      </c>
      <c r="AV584" s="239" t="str">
        <f t="shared" si="795"/>
        <v/>
      </c>
      <c r="AW584" s="239" t="str">
        <f t="shared" si="796"/>
        <v/>
      </c>
      <c r="AX584" s="239" t="str">
        <f t="shared" si="797"/>
        <v/>
      </c>
      <c r="AY584" s="239" t="str">
        <f t="shared" si="798"/>
        <v/>
      </c>
      <c r="AZ584" s="239" t="str">
        <f t="shared" si="799"/>
        <v/>
      </c>
      <c r="BA584" s="239" t="str">
        <f t="shared" si="800"/>
        <v/>
      </c>
      <c r="BB584" s="239" t="str">
        <f t="shared" si="801"/>
        <v/>
      </c>
      <c r="BC584" s="239" t="str">
        <f t="shared" si="802"/>
        <v/>
      </c>
      <c r="BD584" s="239" t="str">
        <f t="shared" si="803"/>
        <v/>
      </c>
      <c r="BE584" s="239" t="str">
        <f t="shared" si="804"/>
        <v/>
      </c>
      <c r="BF584" s="239" t="str">
        <f t="shared" si="805"/>
        <v/>
      </c>
      <c r="BG584" s="239" t="str">
        <f t="shared" si="806"/>
        <v/>
      </c>
      <c r="BH584" s="239" t="str">
        <f t="shared" si="807"/>
        <v/>
      </c>
      <c r="BI584" s="239" t="str">
        <f t="shared" si="808"/>
        <v/>
      </c>
      <c r="BJ584" s="239" t="str">
        <f t="shared" si="809"/>
        <v/>
      </c>
      <c r="BK584" s="239" t="str">
        <f t="shared" si="810"/>
        <v/>
      </c>
      <c r="BL584" s="239" t="str">
        <f t="shared" si="811"/>
        <v/>
      </c>
      <c r="BN584" s="239" t="str">
        <f t="shared" si="821"/>
        <v/>
      </c>
      <c r="BO584" s="239" t="str">
        <f t="shared" si="822"/>
        <v/>
      </c>
      <c r="BP584" s="239" t="str">
        <f t="shared" si="823"/>
        <v/>
      </c>
      <c r="BQ584" s="239" t="str">
        <f t="shared" si="824"/>
        <v/>
      </c>
      <c r="BR584" s="239" t="str">
        <f t="shared" si="825"/>
        <v/>
      </c>
      <c r="BS584" s="239" t="str">
        <f t="shared" si="826"/>
        <v/>
      </c>
      <c r="BT584" s="239" t="str">
        <f t="shared" si="827"/>
        <v/>
      </c>
      <c r="BU584" s="239" t="str">
        <f t="shared" si="828"/>
        <v/>
      </c>
      <c r="BV584" s="239" t="str">
        <f t="shared" si="829"/>
        <v/>
      </c>
      <c r="BW584" s="239" t="str">
        <f t="shared" si="830"/>
        <v/>
      </c>
      <c r="BX584" s="239" t="str">
        <f t="shared" si="831"/>
        <v/>
      </c>
      <c r="BY584" s="239" t="str">
        <f t="shared" si="832"/>
        <v/>
      </c>
      <c r="BZ584" s="239" t="str">
        <f t="shared" si="833"/>
        <v/>
      </c>
      <c r="CA584" s="239" t="str">
        <f t="shared" si="834"/>
        <v/>
      </c>
      <c r="CB584" s="239" t="str">
        <f t="shared" si="835"/>
        <v/>
      </c>
      <c r="CC584" s="239" t="str">
        <f t="shared" si="836"/>
        <v/>
      </c>
      <c r="CD584" s="239" t="str">
        <f t="shared" si="837"/>
        <v/>
      </c>
      <c r="CE584" s="239" t="str">
        <f t="shared" si="838"/>
        <v/>
      </c>
      <c r="CF584" s="239" t="str">
        <f t="shared" si="839"/>
        <v/>
      </c>
      <c r="CG584" s="239" t="str">
        <f t="shared" si="840"/>
        <v/>
      </c>
      <c r="CH584" s="239" t="str">
        <f t="shared" si="841"/>
        <v/>
      </c>
      <c r="CI584" s="239" t="str">
        <f t="shared" si="842"/>
        <v/>
      </c>
      <c r="CJ584" s="239" t="str">
        <f t="shared" si="843"/>
        <v/>
      </c>
      <c r="CK584" s="239" t="str">
        <f t="shared" si="844"/>
        <v/>
      </c>
      <c r="CL584" s="239" t="str">
        <f t="shared" si="845"/>
        <v/>
      </c>
      <c r="CM584" s="239" t="str">
        <f t="shared" si="846"/>
        <v/>
      </c>
      <c r="CN584" s="239" t="str">
        <f t="shared" si="847"/>
        <v/>
      </c>
      <c r="CP584" s="239" t="str">
        <f t="shared" si="848"/>
        <v/>
      </c>
      <c r="CQ584" s="239" t="str">
        <f t="shared" si="849"/>
        <v/>
      </c>
      <c r="CR584" s="239" t="str">
        <f t="shared" si="850"/>
        <v/>
      </c>
      <c r="CS584" s="239" t="str">
        <f t="shared" si="851"/>
        <v/>
      </c>
      <c r="CT584" s="239" t="str">
        <f t="shared" si="852"/>
        <v/>
      </c>
      <c r="CU584" s="239" t="str">
        <f t="shared" si="853"/>
        <v/>
      </c>
      <c r="CV584" s="239" t="str">
        <f t="shared" si="854"/>
        <v/>
      </c>
      <c r="CW584" s="239" t="str">
        <f t="shared" si="855"/>
        <v/>
      </c>
      <c r="CX584" s="239" t="str">
        <f t="shared" si="856"/>
        <v/>
      </c>
      <c r="CY584" s="239" t="str">
        <f t="shared" si="857"/>
        <v/>
      </c>
      <c r="CZ584" s="239" t="str">
        <f t="shared" si="858"/>
        <v/>
      </c>
      <c r="DA584" s="239" t="str">
        <f t="shared" si="859"/>
        <v/>
      </c>
      <c r="DB584" s="239" t="str">
        <f t="shared" si="860"/>
        <v/>
      </c>
      <c r="DC584" s="239" t="str">
        <f t="shared" si="861"/>
        <v/>
      </c>
      <c r="DD584" s="239" t="str">
        <f t="shared" si="862"/>
        <v/>
      </c>
      <c r="DE584" s="239" t="str">
        <f t="shared" si="863"/>
        <v/>
      </c>
      <c r="DF584" s="239" t="str">
        <f t="shared" si="864"/>
        <v/>
      </c>
      <c r="DG584" s="239" t="str">
        <f t="shared" si="865"/>
        <v/>
      </c>
      <c r="DH584" s="239" t="str">
        <f t="shared" si="866"/>
        <v/>
      </c>
      <c r="DI584" s="239" t="str">
        <f t="shared" si="867"/>
        <v/>
      </c>
      <c r="DJ584" s="239" t="str">
        <f t="shared" si="868"/>
        <v/>
      </c>
      <c r="DK584" s="239" t="str">
        <f t="shared" si="869"/>
        <v/>
      </c>
      <c r="DL584" s="239" t="str">
        <f t="shared" si="870"/>
        <v/>
      </c>
      <c r="DM584" s="239" t="str">
        <f t="shared" si="871"/>
        <v/>
      </c>
      <c r="DN584" s="239" t="str">
        <f t="shared" si="872"/>
        <v/>
      </c>
      <c r="DO584" s="239" t="str">
        <f t="shared" si="873"/>
        <v/>
      </c>
      <c r="DP584" s="239" t="str">
        <f t="shared" si="874"/>
        <v/>
      </c>
    </row>
    <row r="585" spans="1:120" ht="35.25" hidden="1" customHeight="1" x14ac:dyDescent="0.25">
      <c r="A585" s="53" t="s">
        <v>4509</v>
      </c>
      <c r="B585" s="53">
        <v>142</v>
      </c>
      <c r="C585" s="53" t="s">
        <v>60</v>
      </c>
      <c r="D585" s="53" t="s">
        <v>2307</v>
      </c>
      <c r="E585" s="53">
        <v>0</v>
      </c>
      <c r="F585" s="53" t="s">
        <v>2379</v>
      </c>
      <c r="G585" s="53" t="str">
        <f t="shared" si="876"/>
        <v>142-2</v>
      </c>
      <c r="H585" s="53" t="s">
        <v>94</v>
      </c>
      <c r="I585" s="53" t="s">
        <v>196</v>
      </c>
      <c r="J585" s="53" t="s">
        <v>80</v>
      </c>
      <c r="K585" s="53" t="s">
        <v>80</v>
      </c>
      <c r="L585" s="53" t="s">
        <v>80</v>
      </c>
      <c r="M585" s="53" t="s">
        <v>80</v>
      </c>
      <c r="N585" s="53" t="s">
        <v>80</v>
      </c>
      <c r="O585" s="53" t="s">
        <v>80</v>
      </c>
      <c r="P585" s="53" t="s">
        <v>2380</v>
      </c>
      <c r="Q585" s="52">
        <v>0.13</v>
      </c>
      <c r="R585" s="52">
        <f>+Q585*Q579</f>
        <v>5.2000000000000005E-2</v>
      </c>
      <c r="S585" s="53">
        <v>23</v>
      </c>
      <c r="T585" s="53" t="s">
        <v>84</v>
      </c>
      <c r="U585" s="53" t="s">
        <v>2381</v>
      </c>
      <c r="V585" s="23">
        <v>44928</v>
      </c>
      <c r="W585" s="23">
        <v>45289</v>
      </c>
      <c r="X585" s="53" t="s">
        <v>2318</v>
      </c>
      <c r="Y585" s="49" t="s">
        <v>87</v>
      </c>
      <c r="Z585" s="59" t="s">
        <v>100</v>
      </c>
      <c r="AA585" s="52">
        <v>1</v>
      </c>
      <c r="AB585" s="198" t="s">
        <v>2382</v>
      </c>
      <c r="AC585" s="23">
        <v>45289</v>
      </c>
      <c r="AD585" s="52">
        <v>1</v>
      </c>
      <c r="AE585" s="23" t="s">
        <v>2383</v>
      </c>
      <c r="AF585" s="23">
        <v>45289</v>
      </c>
      <c r="AG585" s="52" t="s">
        <v>79</v>
      </c>
      <c r="AH585" s="52">
        <v>1</v>
      </c>
      <c r="AI585" s="52">
        <f t="shared" ref="AI585:AI648" si="886">+IF(H585="Producto",AD585*Q585,AD585*R585)</f>
        <v>5.2000000000000005E-2</v>
      </c>
      <c r="AJ585" s="52">
        <f t="shared" si="885"/>
        <v>1</v>
      </c>
      <c r="AK585" s="52"/>
      <c r="AL585" s="239" t="str">
        <f t="shared" si="812"/>
        <v/>
      </c>
      <c r="AM585" s="239" t="str">
        <f t="shared" si="813"/>
        <v/>
      </c>
      <c r="AN585" s="239" t="str">
        <f t="shared" si="814"/>
        <v/>
      </c>
      <c r="AO585" s="239" t="str">
        <f t="shared" si="815"/>
        <v/>
      </c>
      <c r="AP585" s="239" t="str">
        <f t="shared" si="816"/>
        <v/>
      </c>
      <c r="AQ585" s="239" t="str">
        <f t="shared" si="817"/>
        <v/>
      </c>
      <c r="AR585" s="239" t="str">
        <f t="shared" si="818"/>
        <v/>
      </c>
      <c r="AS585" s="239" t="str">
        <f t="shared" si="819"/>
        <v/>
      </c>
      <c r="AT585" s="239" t="str">
        <f t="shared" si="820"/>
        <v/>
      </c>
      <c r="AU585" s="239" t="str">
        <f t="shared" ref="AU585:AU648" si="887">IF(AU$8=$C585,"",IF($H585="Producto","",IF(ISNUMBER(FIND(AU$8,$X585,1)),AD585,"")))</f>
        <v/>
      </c>
      <c r="AV585" s="239" t="str">
        <f t="shared" ref="AV585:AV648" si="888">IF(AV$8=$C585,"",IF($H585="Producto","",IF(ISNUMBER(FIND(AV$8,$X585,1)),AD585,"")))</f>
        <v/>
      </c>
      <c r="AW585" s="239" t="str">
        <f t="shared" ref="AW585:AW648" si="889">IF(AW$8=$C585,"",IF($H585="Producto","",IF(ISNUMBER(FIND(AW$8,$X585,1)),AD585,"")))</f>
        <v/>
      </c>
      <c r="AX585" s="239" t="str">
        <f t="shared" ref="AX585:AX648" si="890">IF(AX$8=$C585,"",IF($H585="Producto","",IF(ISNUMBER(FIND(AX$8,$X585,1)),AD585,"")))</f>
        <v/>
      </c>
      <c r="AY585" s="239" t="str">
        <f t="shared" ref="AY585:AY648" si="891">IF(AY$8=$C585,"",IF($H585="Producto","",IF(ISNUMBER(FIND(AY$8,$X585,1)),AD585,"")))</f>
        <v/>
      </c>
      <c r="AZ585" s="239" t="str">
        <f t="shared" ref="AZ585:AZ648" si="892">IF(AZ$8=$C585,"",IF($H585="Producto","",IF(ISNUMBER(FIND(AZ$8,$X585,1)),AD585,"")))</f>
        <v/>
      </c>
      <c r="BA585" s="239" t="str">
        <f t="shared" ref="BA585:BA648" si="893">IF(BA$8=$C585,"",IF($H585="Producto","",IF(ISNUMBER(FIND(BA$8,$X585,1)),AD585,"")))</f>
        <v/>
      </c>
      <c r="BB585" s="239" t="str">
        <f t="shared" ref="BB585:BB648" si="894">IF(BB$8=$C585,"",IF($H585="Producto","",IF(ISNUMBER(FIND(BB$8,$X585,1)),AD585,"")))</f>
        <v/>
      </c>
      <c r="BC585" s="239" t="str">
        <f t="shared" ref="BC585:BC648" si="895">IF(BC$8=$C585,"",IF($H585="Producto","",IF(ISNUMBER(FIND(BC$8,$X585,1)),AD585,"")))</f>
        <v/>
      </c>
      <c r="BD585" s="239" t="str">
        <f t="shared" ref="BD585:BD648" si="896">IF(BD$8=$C585,"",IF($H585="Producto","",IF(ISNUMBER(FIND(BD$8,$X585,1)),AD585,"")))</f>
        <v/>
      </c>
      <c r="BE585" s="239" t="str">
        <f t="shared" ref="BE585:BE648" si="897">IF(BE$8=$C585,"",IF($H585="Producto","",IF(ISNUMBER(FIND(BE$8,$X585,1)),AD585,"")))</f>
        <v/>
      </c>
      <c r="BF585" s="239" t="str">
        <f t="shared" ref="BF585:BF648" si="898">IF(BF$8=$C585,"",IF($H585="Producto","",IF(ISNUMBER(FIND(BF$8,$X585,1)),AD585,"")))</f>
        <v/>
      </c>
      <c r="BG585" s="239" t="str">
        <f t="shared" ref="BG585:BG648" si="899">IF(BG$8=$C585,"",IF($H585="Producto","",IF(ISNUMBER(FIND(BG$8,$X585,1)),AD585,"")))</f>
        <v/>
      </c>
      <c r="BH585" s="239" t="str">
        <f t="shared" ref="BH585:BH648" si="900">IF(BH$8=$C585,"",IF($H585="Producto","",IF(ISNUMBER(FIND(BH$8,$X585,1)),AD585,"")))</f>
        <v/>
      </c>
      <c r="BI585" s="239" t="str">
        <f t="shared" ref="BI585:BI648" si="901">IF(BI$8=$C585,"",IF($H585="Producto","",IF(ISNUMBER(FIND(BI$8,$X585,1)),AD585,"")))</f>
        <v/>
      </c>
      <c r="BJ585" s="239" t="str">
        <f t="shared" ref="BJ585:BJ648" si="902">IF(BJ$8=$C585,"",IF($H585="Producto","",IF(ISNUMBER(FIND(BJ$8,$X585,1)),AD585,"")))</f>
        <v/>
      </c>
      <c r="BK585" s="239" t="str">
        <f t="shared" ref="BK585:BK648" si="903">IF(BK$8=$C585,"",IF($H585="Producto","",IF(ISNUMBER(FIND(BK$8,$X585,1)),AD585,"")))</f>
        <v/>
      </c>
      <c r="BL585" s="239" t="str">
        <f t="shared" ref="BL585:BL648" si="904">IF(BL$8=$C585,"",IF($H585="Producto","",IF(ISNUMBER(FIND(BL$8,$X585,1)),AD585,"")))</f>
        <v/>
      </c>
      <c r="BN585" s="239" t="str">
        <f t="shared" si="821"/>
        <v/>
      </c>
      <c r="BO585" s="239" t="str">
        <f t="shared" si="822"/>
        <v/>
      </c>
      <c r="BP585" s="239" t="str">
        <f t="shared" si="823"/>
        <v/>
      </c>
      <c r="BQ585" s="239" t="str">
        <f t="shared" si="824"/>
        <v/>
      </c>
      <c r="BR585" s="239" t="str">
        <f t="shared" si="825"/>
        <v/>
      </c>
      <c r="BS585" s="239" t="str">
        <f t="shared" si="826"/>
        <v/>
      </c>
      <c r="BT585" s="239" t="str">
        <f t="shared" si="827"/>
        <v/>
      </c>
      <c r="BU585" s="239" t="str">
        <f t="shared" si="828"/>
        <v/>
      </c>
      <c r="BV585" s="239" t="str">
        <f t="shared" si="829"/>
        <v/>
      </c>
      <c r="BW585" s="239" t="str">
        <f t="shared" si="830"/>
        <v/>
      </c>
      <c r="BX585" s="239" t="str">
        <f t="shared" si="831"/>
        <v/>
      </c>
      <c r="BY585" s="239" t="str">
        <f t="shared" si="832"/>
        <v/>
      </c>
      <c r="BZ585" s="239" t="str">
        <f t="shared" si="833"/>
        <v/>
      </c>
      <c r="CA585" s="239" t="str">
        <f t="shared" si="834"/>
        <v/>
      </c>
      <c r="CB585" s="239" t="str">
        <f t="shared" si="835"/>
        <v/>
      </c>
      <c r="CC585" s="239" t="str">
        <f t="shared" si="836"/>
        <v/>
      </c>
      <c r="CD585" s="239" t="str">
        <f t="shared" si="837"/>
        <v/>
      </c>
      <c r="CE585" s="239" t="str">
        <f t="shared" si="838"/>
        <v/>
      </c>
      <c r="CF585" s="239" t="str">
        <f t="shared" si="839"/>
        <v/>
      </c>
      <c r="CG585" s="239" t="str">
        <f t="shared" si="840"/>
        <v/>
      </c>
      <c r="CH585" s="239" t="str">
        <f t="shared" si="841"/>
        <v/>
      </c>
      <c r="CI585" s="239" t="str">
        <f t="shared" si="842"/>
        <v/>
      </c>
      <c r="CJ585" s="239" t="str">
        <f t="shared" si="843"/>
        <v/>
      </c>
      <c r="CK585" s="239" t="str">
        <f t="shared" si="844"/>
        <v/>
      </c>
      <c r="CL585" s="239" t="str">
        <f t="shared" si="845"/>
        <v/>
      </c>
      <c r="CM585" s="239" t="str">
        <f t="shared" si="846"/>
        <v/>
      </c>
      <c r="CN585" s="239" t="str">
        <f t="shared" si="847"/>
        <v/>
      </c>
      <c r="CP585" s="239" t="str">
        <f t="shared" si="848"/>
        <v/>
      </c>
      <c r="CQ585" s="239" t="str">
        <f t="shared" si="849"/>
        <v/>
      </c>
      <c r="CR585" s="239" t="str">
        <f t="shared" si="850"/>
        <v/>
      </c>
      <c r="CS585" s="239" t="str">
        <f t="shared" si="851"/>
        <v/>
      </c>
      <c r="CT585" s="239" t="str">
        <f t="shared" si="852"/>
        <v/>
      </c>
      <c r="CU585" s="239" t="str">
        <f t="shared" si="853"/>
        <v/>
      </c>
      <c r="CV585" s="239" t="str">
        <f t="shared" si="854"/>
        <v/>
      </c>
      <c r="CW585" s="239" t="str">
        <f t="shared" si="855"/>
        <v/>
      </c>
      <c r="CX585" s="239" t="str">
        <f t="shared" si="856"/>
        <v/>
      </c>
      <c r="CY585" s="239" t="str">
        <f t="shared" si="857"/>
        <v/>
      </c>
      <c r="CZ585" s="239" t="str">
        <f t="shared" si="858"/>
        <v/>
      </c>
      <c r="DA585" s="239" t="str">
        <f t="shared" si="859"/>
        <v/>
      </c>
      <c r="DB585" s="239" t="str">
        <f t="shared" si="860"/>
        <v/>
      </c>
      <c r="DC585" s="239" t="str">
        <f t="shared" si="861"/>
        <v/>
      </c>
      <c r="DD585" s="239" t="str">
        <f t="shared" si="862"/>
        <v/>
      </c>
      <c r="DE585" s="239" t="str">
        <f t="shared" si="863"/>
        <v/>
      </c>
      <c r="DF585" s="239" t="str">
        <f t="shared" si="864"/>
        <v/>
      </c>
      <c r="DG585" s="239" t="str">
        <f t="shared" si="865"/>
        <v/>
      </c>
      <c r="DH585" s="239" t="str">
        <f t="shared" si="866"/>
        <v/>
      </c>
      <c r="DI585" s="239" t="str">
        <f t="shared" si="867"/>
        <v/>
      </c>
      <c r="DJ585" s="239" t="str">
        <f t="shared" si="868"/>
        <v/>
      </c>
      <c r="DK585" s="239" t="str">
        <f t="shared" si="869"/>
        <v/>
      </c>
      <c r="DL585" s="239" t="str">
        <f t="shared" si="870"/>
        <v/>
      </c>
      <c r="DM585" s="239" t="str">
        <f t="shared" si="871"/>
        <v/>
      </c>
      <c r="DN585" s="239" t="str">
        <f t="shared" si="872"/>
        <v/>
      </c>
      <c r="DO585" s="239" t="str">
        <f t="shared" si="873"/>
        <v/>
      </c>
      <c r="DP585" s="239" t="str">
        <f t="shared" si="874"/>
        <v/>
      </c>
    </row>
    <row r="586" spans="1:120" ht="35.25" hidden="1" customHeight="1" x14ac:dyDescent="0.25">
      <c r="A586" s="53" t="s">
        <v>4509</v>
      </c>
      <c r="B586" s="53">
        <v>142</v>
      </c>
      <c r="C586" s="53" t="s">
        <v>60</v>
      </c>
      <c r="D586" s="53" t="s">
        <v>2307</v>
      </c>
      <c r="E586" s="53">
        <v>0</v>
      </c>
      <c r="F586" s="53" t="s">
        <v>2384</v>
      </c>
      <c r="G586" s="53" t="str">
        <f t="shared" si="876"/>
        <v>142-2</v>
      </c>
      <c r="H586" s="53" t="s">
        <v>94</v>
      </c>
      <c r="I586" s="53" t="s">
        <v>196</v>
      </c>
      <c r="J586" s="53" t="s">
        <v>80</v>
      </c>
      <c r="K586" s="53" t="s">
        <v>80</v>
      </c>
      <c r="L586" s="53" t="s">
        <v>80</v>
      </c>
      <c r="M586" s="53" t="s">
        <v>80</v>
      </c>
      <c r="N586" s="53" t="s">
        <v>80</v>
      </c>
      <c r="O586" s="53" t="s">
        <v>80</v>
      </c>
      <c r="P586" s="53" t="s">
        <v>2385</v>
      </c>
      <c r="Q586" s="52">
        <v>0.13</v>
      </c>
      <c r="R586" s="52">
        <f>+Q586*Q579</f>
        <v>5.2000000000000005E-2</v>
      </c>
      <c r="S586" s="53">
        <v>16</v>
      </c>
      <c r="T586" s="53" t="s">
        <v>84</v>
      </c>
      <c r="U586" s="53" t="s">
        <v>2386</v>
      </c>
      <c r="V586" s="23">
        <v>44928</v>
      </c>
      <c r="W586" s="23">
        <v>45289</v>
      </c>
      <c r="X586" s="53" t="s">
        <v>2318</v>
      </c>
      <c r="Y586" s="49" t="s">
        <v>87</v>
      </c>
      <c r="Z586" s="59" t="s">
        <v>100</v>
      </c>
      <c r="AA586" s="52">
        <v>1</v>
      </c>
      <c r="AB586" s="198" t="s">
        <v>2387</v>
      </c>
      <c r="AC586" s="23">
        <v>45289</v>
      </c>
      <c r="AD586" s="52">
        <v>1</v>
      </c>
      <c r="AE586" s="23" t="s">
        <v>2388</v>
      </c>
      <c r="AF586" s="23">
        <v>45289</v>
      </c>
      <c r="AG586" s="52" t="s">
        <v>79</v>
      </c>
      <c r="AH586" s="52">
        <v>1</v>
      </c>
      <c r="AI586" s="52">
        <f t="shared" si="886"/>
        <v>5.2000000000000005E-2</v>
      </c>
      <c r="AJ586" s="52">
        <f t="shared" si="885"/>
        <v>1</v>
      </c>
      <c r="AK586" s="52"/>
      <c r="AL586" s="239" t="str">
        <f t="shared" ref="AL586:AL649" si="905">IF(AL$8=$C586,"",IF($H586="Producto","",IF(ISNUMBER(FIND(AL$8,$X586,1)),AD586,"")))</f>
        <v/>
      </c>
      <c r="AM586" s="239" t="str">
        <f t="shared" ref="AM586:AM649" si="906">IF(AM$8=$C586,"",IF($H586="Producto","",IF(ISNUMBER(FIND(AM$8,$X586,1)),AD586,"")))</f>
        <v/>
      </c>
      <c r="AN586" s="239" t="str">
        <f t="shared" ref="AN586:AN649" si="907">IF(AN$8=$C586,"",IF($H586="Producto","",IF(ISNUMBER(FIND(AN$8,$X586,1)),AD586,"")))</f>
        <v/>
      </c>
      <c r="AO586" s="239" t="str">
        <f t="shared" ref="AO586:AO649" si="908">IF(AO$8=$C586,"",IF($H586="Producto","",IF(ISNUMBER(FIND(AO$8,$X586,1)),AD586,"")))</f>
        <v/>
      </c>
      <c r="AP586" s="239" t="str">
        <f t="shared" ref="AP586:AP649" si="909">IF(AP$8=$C586,"",IF($H586="Producto","",IF(ISNUMBER(FIND(AP$8,$X586,1)),AD586,"")))</f>
        <v/>
      </c>
      <c r="AQ586" s="239" t="str">
        <f t="shared" ref="AQ586:AQ649" si="910">IF(AQ$8=$C586,"",IF($H586="Producto","",IF(ISNUMBER(FIND(AQ$8,$X586,1)),AD586,"")))</f>
        <v/>
      </c>
      <c r="AR586" s="239" t="str">
        <f t="shared" ref="AR586:AR649" si="911">IF(AR$8=$C586,"",IF($H586="Producto","",IF(ISNUMBER(FIND(AR$8,$X586,1)),AD586,"")))</f>
        <v/>
      </c>
      <c r="AS586" s="239" t="str">
        <f t="shared" ref="AS586:AS649" si="912">IF(AS$8=$C586,"",IF($H586="Producto","",IF(ISNUMBER(FIND(AS$8,$X586,1)),AD586,"")))</f>
        <v/>
      </c>
      <c r="AT586" s="239" t="str">
        <f t="shared" ref="AT586:AT649" si="913">IF(AT$8=$C586,"",IF($H586="Producto","",IF(ISNUMBER(FIND(AT$8,$X586,1)),AD586,"")))</f>
        <v/>
      </c>
      <c r="AU586" s="239" t="str">
        <f t="shared" si="887"/>
        <v/>
      </c>
      <c r="AV586" s="239" t="str">
        <f t="shared" si="888"/>
        <v/>
      </c>
      <c r="AW586" s="239" t="str">
        <f t="shared" si="889"/>
        <v/>
      </c>
      <c r="AX586" s="239" t="str">
        <f t="shared" si="890"/>
        <v/>
      </c>
      <c r="AY586" s="239" t="str">
        <f t="shared" si="891"/>
        <v/>
      </c>
      <c r="AZ586" s="239" t="str">
        <f t="shared" si="892"/>
        <v/>
      </c>
      <c r="BA586" s="239" t="str">
        <f t="shared" si="893"/>
        <v/>
      </c>
      <c r="BB586" s="239" t="str">
        <f t="shared" si="894"/>
        <v/>
      </c>
      <c r="BC586" s="239" t="str">
        <f t="shared" si="895"/>
        <v/>
      </c>
      <c r="BD586" s="239" t="str">
        <f t="shared" si="896"/>
        <v/>
      </c>
      <c r="BE586" s="239" t="str">
        <f t="shared" si="897"/>
        <v/>
      </c>
      <c r="BF586" s="239" t="str">
        <f t="shared" si="898"/>
        <v/>
      </c>
      <c r="BG586" s="239" t="str">
        <f t="shared" si="899"/>
        <v/>
      </c>
      <c r="BH586" s="239" t="str">
        <f t="shared" si="900"/>
        <v/>
      </c>
      <c r="BI586" s="239" t="str">
        <f t="shared" si="901"/>
        <v/>
      </c>
      <c r="BJ586" s="239" t="str">
        <f t="shared" si="902"/>
        <v/>
      </c>
      <c r="BK586" s="239" t="str">
        <f t="shared" si="903"/>
        <v/>
      </c>
      <c r="BL586" s="239" t="str">
        <f t="shared" si="904"/>
        <v/>
      </c>
      <c r="BN586" s="239" t="str">
        <f t="shared" ref="BN586:BN649" si="914">IF(AL$8=$C586,"",IF($H586="Producto","",IF(ISNUMBER(FIND(AL$8,$X586,1)),AH586,"")))</f>
        <v/>
      </c>
      <c r="BO586" s="239" t="str">
        <f t="shared" ref="BO586:BO649" si="915">IF(AM$8=$C586,"",IF($H586="Producto","",IF(ISNUMBER(FIND(AM$8,$X586,1)),AH586,"")))</f>
        <v/>
      </c>
      <c r="BP586" s="239" t="str">
        <f t="shared" ref="BP586:BP649" si="916">IF(AN$8=$C586,"",IF($H586="Producto","",IF(ISNUMBER(FIND(AN$8,$X586,1)),AH586,"")))</f>
        <v/>
      </c>
      <c r="BQ586" s="239" t="str">
        <f t="shared" ref="BQ586:BQ649" si="917">IF(AO$8=$C586,"",IF($H586="Producto","",IF(ISNUMBER(FIND(AO$8,$X586,1)),AH586,"")))</f>
        <v/>
      </c>
      <c r="BR586" s="239" t="str">
        <f t="shared" ref="BR586:BR649" si="918">IF(AP$8=$C586,"",IF($H586="Producto","",IF(ISNUMBER(FIND(AP$8,$X586,1)),AH586,"")))</f>
        <v/>
      </c>
      <c r="BS586" s="239" t="str">
        <f t="shared" ref="BS586:BS649" si="919">IF(AQ$8=$C586,"",IF($H586="Producto","",IF(ISNUMBER(FIND(AQ$8,$X586,1)),AH586,"")))</f>
        <v/>
      </c>
      <c r="BT586" s="239" t="str">
        <f t="shared" ref="BT586:BT649" si="920">IF(AR$8=$C586,"",IF($H586="Producto","",IF(ISNUMBER(FIND(AR$8,$X586,1)),AH586,"")))</f>
        <v/>
      </c>
      <c r="BU586" s="239" t="str">
        <f t="shared" ref="BU586:BU649" si="921">IF(AS$8=$C586,"",IF($H586="Producto","",IF(ISNUMBER(FIND(AS$8,$X586,1)),AH586,"")))</f>
        <v/>
      </c>
      <c r="BV586" s="239" t="str">
        <f t="shared" ref="BV586:BV649" si="922">IF(AT$8=$C586,"",IF($H586="Producto","",IF(ISNUMBER(FIND(AT$8,$X586,1)),AH586,"")))</f>
        <v/>
      </c>
      <c r="BW586" s="239" t="str">
        <f t="shared" ref="BW586:BW649" si="923">IF(AU$8=$C586,"",IF($H586="Producto","",IF(ISNUMBER(FIND(AU$8,$X586,1)),AH586,"")))</f>
        <v/>
      </c>
      <c r="BX586" s="239" t="str">
        <f t="shared" ref="BX586:BX649" si="924">IF(AV$8=$C586,"",IF($H586="Producto","",IF(ISNUMBER(FIND(AV$8,$X586,1)),AH586,"")))</f>
        <v/>
      </c>
      <c r="BY586" s="239" t="str">
        <f t="shared" ref="BY586:BY649" si="925">IF(AW$8=$C586,"",IF($H586="Producto","",IF(ISNUMBER(FIND(AW$8,$X586,1)),AH586,"")))</f>
        <v/>
      </c>
      <c r="BZ586" s="239" t="str">
        <f t="shared" ref="BZ586:BZ649" si="926">IF(AX$8=$C586,"",IF($H586="Producto","",IF(ISNUMBER(FIND(AX$8,$X586,1)),AH586,"")))</f>
        <v/>
      </c>
      <c r="CA586" s="239" t="str">
        <f t="shared" ref="CA586:CA649" si="927">IF(AY$8=$C586,"",IF($H586="Producto","",IF(ISNUMBER(FIND(AY$8,$X586,1)),AH586,"")))</f>
        <v/>
      </c>
      <c r="CB586" s="239" t="str">
        <f t="shared" ref="CB586:CB649" si="928">IF(AZ$8=$C586,"",IF($H586="Producto","",IF(ISNUMBER(FIND(AZ$8,$X586,1)),AH586,"")))</f>
        <v/>
      </c>
      <c r="CC586" s="239" t="str">
        <f t="shared" ref="CC586:CC649" si="929">IF(BA$8=$C586,"",IF($H586="Producto","",IF(ISNUMBER(FIND(BA$8,$X586,1)),AH586,"")))</f>
        <v/>
      </c>
      <c r="CD586" s="239" t="str">
        <f t="shared" ref="CD586:CD649" si="930">IF(BB$8=$C586,"",IF($H586="Producto","",IF(ISNUMBER(FIND(BB$8,$X586,1)),AH586,"")))</f>
        <v/>
      </c>
      <c r="CE586" s="239" t="str">
        <f t="shared" ref="CE586:CE649" si="931">IF(BC$8=$C586,"",IF($H586="Producto","",IF(ISNUMBER(FIND(BC$8,$X586,1)),AH586,"")))</f>
        <v/>
      </c>
      <c r="CF586" s="239" t="str">
        <f t="shared" ref="CF586:CF649" si="932">IF(BD$8=$C586,"",IF($H586="Producto","",IF(ISNUMBER(FIND(BD$8,$X586,1)),AH586,"")))</f>
        <v/>
      </c>
      <c r="CG586" s="239" t="str">
        <f t="shared" ref="CG586:CG649" si="933">IF(BE$8=$C586,"",IF($H586="Producto","",IF(ISNUMBER(FIND(BE$8,$X586,1)),AH586,"")))</f>
        <v/>
      </c>
      <c r="CH586" s="239" t="str">
        <f t="shared" ref="CH586:CH649" si="934">IF(BF$8=$C586,"",IF($H586="Producto","",IF(ISNUMBER(FIND(BF$8,$X586,1)),AH586,"")))</f>
        <v/>
      </c>
      <c r="CI586" s="239" t="str">
        <f t="shared" ref="CI586:CI649" si="935">IF(BG$8=$C586,"",IF($H586="Producto","",IF(ISNUMBER(FIND(BG$8,$X586,1)),AH586,"")))</f>
        <v/>
      </c>
      <c r="CJ586" s="239" t="str">
        <f t="shared" ref="CJ586:CJ649" si="936">IF(BH$8=$C586,"",IF($H586="Producto","",IF(ISNUMBER(FIND(BH$8,$X586,1)),AH586,"")))</f>
        <v/>
      </c>
      <c r="CK586" s="239" t="str">
        <f t="shared" ref="CK586:CK649" si="937">IF(BI$8=$C586,"",IF($H586="Producto","",IF(ISNUMBER(FIND(BI$8,$X586,1)),AH586,"")))</f>
        <v/>
      </c>
      <c r="CL586" s="239" t="str">
        <f t="shared" ref="CL586:CL649" si="938">IF(BJ$8=$C586,"",IF($H586="Producto","",IF(ISNUMBER(FIND(BJ$8,$X586,1)),AH586,"")))</f>
        <v/>
      </c>
      <c r="CM586" s="239" t="str">
        <f t="shared" ref="CM586:CM649" si="939">IF(BK$8=$C586,"",IF($H586="Producto","",IF(ISNUMBER(FIND(BK$8,$X586,1)),AH586,"")))</f>
        <v/>
      </c>
      <c r="CN586" s="239" t="str">
        <f t="shared" ref="CN586:CN649" si="940">IF(BL$8=$C586,"",IF($H586="Producto","",IF(ISNUMBER(FIND(BL$8,$X586,1)),AH586,"")))</f>
        <v/>
      </c>
      <c r="CP586" s="239" t="str">
        <f t="shared" ref="CP586:CP649" si="941">IF(AL$8=$C586,"",IF($H586="Producto","",IF(ISNUMBER(FIND(AL$8,$X586,1)),$Y586,"")))</f>
        <v/>
      </c>
      <c r="CQ586" s="239" t="str">
        <f t="shared" ref="CQ586:CQ649" si="942">IF(AM$8=$C586,"",IF($H586="Producto","",IF(ISNUMBER(FIND(AM$8,$X586,1)),$Y586,"")))</f>
        <v/>
      </c>
      <c r="CR586" s="239" t="str">
        <f t="shared" ref="CR586:CR649" si="943">IF(AN$8=$C586,"",IF($H586="Producto","",IF(ISNUMBER(FIND(AN$8,$X586,1)),$Y586,"")))</f>
        <v/>
      </c>
      <c r="CS586" s="239" t="str">
        <f t="shared" ref="CS586:CS649" si="944">IF(AO$8=$C586,"",IF($H586="Producto","",IF(ISNUMBER(FIND(AO$8,$X586,1)),$Y586,"")))</f>
        <v/>
      </c>
      <c r="CT586" s="239" t="str">
        <f t="shared" ref="CT586:CT649" si="945">IF(AP$8=$C586,"",IF($H586="Producto","",IF(ISNUMBER(FIND(AP$8,$X586,1)),$Y586,"")))</f>
        <v/>
      </c>
      <c r="CU586" s="239" t="str">
        <f t="shared" ref="CU586:CU649" si="946">IF(AQ$8=$C586,"",IF($H586="Producto","",IF(ISNUMBER(FIND(AQ$8,$X586,1)),$Y586,"")))</f>
        <v/>
      </c>
      <c r="CV586" s="239" t="str">
        <f t="shared" ref="CV586:CV649" si="947">IF(AR$8=$C586,"",IF($H586="Producto","",IF(ISNUMBER(FIND(AR$8,$X586,1)),$Y586,"")))</f>
        <v/>
      </c>
      <c r="CW586" s="239" t="str">
        <f t="shared" ref="CW586:CW649" si="948">IF(AS$8=$C586,"",IF($H586="Producto","",IF(ISNUMBER(FIND(AS$8,$X586,1)),$Y586,"")))</f>
        <v/>
      </c>
      <c r="CX586" s="239" t="str">
        <f t="shared" ref="CX586:CX649" si="949">IF(AT$8=$C586,"",IF($H586="Producto","",IF(ISNUMBER(FIND(AT$8,$X586,1)),$Y586,"")))</f>
        <v/>
      </c>
      <c r="CY586" s="239" t="str">
        <f t="shared" ref="CY586:CY649" si="950">IF(AU$8=$C586,"",IF($H586="Producto","",IF(ISNUMBER(FIND(AU$8,$X586,1)),$Y586,"")))</f>
        <v/>
      </c>
      <c r="CZ586" s="239" t="str">
        <f t="shared" ref="CZ586:CZ649" si="951">IF(AV$8=$C586,"",IF($H586="Producto","",IF(ISNUMBER(FIND(AV$8,$X586,1)),$Y586,"")))</f>
        <v/>
      </c>
      <c r="DA586" s="239" t="str">
        <f t="shared" ref="DA586:DA649" si="952">IF(AW$8=$C586,"",IF($H586="Producto","",IF(ISNUMBER(FIND(AW$8,$X586,1)),$Y586,"")))</f>
        <v/>
      </c>
      <c r="DB586" s="239" t="str">
        <f t="shared" ref="DB586:DB649" si="953">IF(AX$8=$C586,"",IF($H586="Producto","",IF(ISNUMBER(FIND(AX$8,$X586,1)),$Y586,"")))</f>
        <v/>
      </c>
      <c r="DC586" s="239" t="str">
        <f t="shared" ref="DC586:DC649" si="954">IF(AY$8=$C586,"",IF($H586="Producto","",IF(ISNUMBER(FIND(AY$8,$X586,1)),$Y586,"")))</f>
        <v/>
      </c>
      <c r="DD586" s="239" t="str">
        <f t="shared" ref="DD586:DD649" si="955">IF(AZ$8=$C586,"",IF($H586="Producto","",IF(ISNUMBER(FIND(AZ$8,$X586,1)),$Y586,"")))</f>
        <v/>
      </c>
      <c r="DE586" s="239" t="str">
        <f t="shared" ref="DE586:DE649" si="956">IF(BA$8=$C586,"",IF($H586="Producto","",IF(ISNUMBER(FIND(BA$8,$X586,1)),$Y586,"")))</f>
        <v/>
      </c>
      <c r="DF586" s="239" t="str">
        <f t="shared" ref="DF586:DF649" si="957">IF(BB$8=$C586,"",IF($H586="Producto","",IF(ISNUMBER(FIND(BB$8,$X586,1)),$Y586,"")))</f>
        <v/>
      </c>
      <c r="DG586" s="239" t="str">
        <f t="shared" ref="DG586:DG649" si="958">IF(BC$8=$C586,"",IF($H586="Producto","",IF(ISNUMBER(FIND(BC$8,$X586,1)),$Y586,"")))</f>
        <v/>
      </c>
      <c r="DH586" s="239" t="str">
        <f t="shared" ref="DH586:DH649" si="959">IF(BD$8=$C586,"",IF($H586="Producto","",IF(ISNUMBER(FIND(BD$8,$X586,1)),$Y586,"")))</f>
        <v/>
      </c>
      <c r="DI586" s="239" t="str">
        <f t="shared" ref="DI586:DI649" si="960">IF(BE$8=$C586,"",IF($H586="Producto","",IF(ISNUMBER(FIND(BE$8,$X586,1)),$Y586,"")))</f>
        <v/>
      </c>
      <c r="DJ586" s="239" t="str">
        <f t="shared" ref="DJ586:DJ649" si="961">IF(BF$8=$C586,"",IF($H586="Producto","",IF(ISNUMBER(FIND(BF$8,$X586,1)),$Y586,"")))</f>
        <v/>
      </c>
      <c r="DK586" s="239" t="str">
        <f t="shared" ref="DK586:DK649" si="962">IF(BG$8=$C586,"",IF($H586="Producto","",IF(ISNUMBER(FIND(BG$8,$X586,1)),$Y586,"")))</f>
        <v/>
      </c>
      <c r="DL586" s="239" t="str">
        <f t="shared" ref="DL586:DL649" si="963">IF(BH$8=$C586,"",IF($H586="Producto","",IF(ISNUMBER(FIND(BH$8,$X586,1)),$Y586,"")))</f>
        <v/>
      </c>
      <c r="DM586" s="239" t="str">
        <f t="shared" ref="DM586:DM649" si="964">IF(BI$8=$C586,"",IF($H586="Producto","",IF(ISNUMBER(FIND(BI$8,$X586,1)),$Y586,"")))</f>
        <v/>
      </c>
      <c r="DN586" s="239" t="str">
        <f t="shared" ref="DN586:DN649" si="965">IF(BJ$8=$C586,"",IF($H586="Producto","",IF(ISNUMBER(FIND(BJ$8,$X586,1)),$Y586,"")))</f>
        <v/>
      </c>
      <c r="DO586" s="239" t="str">
        <f t="shared" ref="DO586:DO649" si="966">IF(BK$8=$C586,"",IF($H586="Producto","",IF(ISNUMBER(FIND(BK$8,$X586,1)),$Y586,"")))</f>
        <v/>
      </c>
      <c r="DP586" s="239" t="str">
        <f t="shared" ref="DP586:DP649" si="967">IF(BL$8=$C586,"",IF($H586="Producto","",IF(ISNUMBER(FIND(BL$8,$X586,1)),$Y586,"")))</f>
        <v/>
      </c>
    </row>
    <row r="587" spans="1:120" ht="35.25" hidden="1" customHeight="1" x14ac:dyDescent="0.25">
      <c r="A587" s="53" t="s">
        <v>4509</v>
      </c>
      <c r="B587" s="53">
        <v>142</v>
      </c>
      <c r="C587" s="53" t="s">
        <v>60</v>
      </c>
      <c r="D587" s="53" t="s">
        <v>2307</v>
      </c>
      <c r="E587" s="53">
        <v>0</v>
      </c>
      <c r="F587" s="53" t="s">
        <v>2389</v>
      </c>
      <c r="G587" s="53" t="str">
        <f t="shared" si="876"/>
        <v>142-2</v>
      </c>
      <c r="H587" s="53" t="s">
        <v>94</v>
      </c>
      <c r="I587" s="53" t="s">
        <v>196</v>
      </c>
      <c r="J587" s="53" t="s">
        <v>80</v>
      </c>
      <c r="K587" s="53" t="s">
        <v>80</v>
      </c>
      <c r="L587" s="53" t="s">
        <v>80</v>
      </c>
      <c r="M587" s="53" t="s">
        <v>80</v>
      </c>
      <c r="N587" s="53" t="s">
        <v>80</v>
      </c>
      <c r="O587" s="53" t="s">
        <v>80</v>
      </c>
      <c r="P587" s="53" t="s">
        <v>2390</v>
      </c>
      <c r="Q587" s="52">
        <v>0.13</v>
      </c>
      <c r="R587" s="52">
        <f>+Q587*Q579</f>
        <v>5.2000000000000005E-2</v>
      </c>
      <c r="S587" s="53">
        <v>42</v>
      </c>
      <c r="T587" s="53" t="s">
        <v>84</v>
      </c>
      <c r="U587" s="53" t="s">
        <v>2391</v>
      </c>
      <c r="V587" s="23">
        <v>44928</v>
      </c>
      <c r="W587" s="23">
        <v>45289</v>
      </c>
      <c r="X587" s="53" t="s">
        <v>2318</v>
      </c>
      <c r="Y587" s="49" t="s">
        <v>87</v>
      </c>
      <c r="Z587" s="59" t="s">
        <v>100</v>
      </c>
      <c r="AA587" s="52">
        <v>1</v>
      </c>
      <c r="AB587" s="198" t="s">
        <v>2392</v>
      </c>
      <c r="AC587" s="23">
        <v>45289</v>
      </c>
      <c r="AD587" s="52">
        <v>1</v>
      </c>
      <c r="AE587" s="23" t="s">
        <v>2393</v>
      </c>
      <c r="AF587" s="23">
        <v>45289</v>
      </c>
      <c r="AG587" s="52" t="s">
        <v>79</v>
      </c>
      <c r="AH587" s="52">
        <v>1</v>
      </c>
      <c r="AI587" s="52">
        <f t="shared" si="886"/>
        <v>5.2000000000000005E-2</v>
      </c>
      <c r="AJ587" s="52">
        <f t="shared" si="885"/>
        <v>1</v>
      </c>
      <c r="AK587" s="52"/>
      <c r="AL587" s="239" t="str">
        <f t="shared" si="905"/>
        <v/>
      </c>
      <c r="AM587" s="239" t="str">
        <f t="shared" si="906"/>
        <v/>
      </c>
      <c r="AN587" s="239" t="str">
        <f t="shared" si="907"/>
        <v/>
      </c>
      <c r="AO587" s="239" t="str">
        <f t="shared" si="908"/>
        <v/>
      </c>
      <c r="AP587" s="239" t="str">
        <f t="shared" si="909"/>
        <v/>
      </c>
      <c r="AQ587" s="239" t="str">
        <f t="shared" si="910"/>
        <v/>
      </c>
      <c r="AR587" s="239" t="str">
        <f t="shared" si="911"/>
        <v/>
      </c>
      <c r="AS587" s="239" t="str">
        <f t="shared" si="912"/>
        <v/>
      </c>
      <c r="AT587" s="239" t="str">
        <f t="shared" si="913"/>
        <v/>
      </c>
      <c r="AU587" s="239" t="str">
        <f t="shared" si="887"/>
        <v/>
      </c>
      <c r="AV587" s="239" t="str">
        <f t="shared" si="888"/>
        <v/>
      </c>
      <c r="AW587" s="239" t="str">
        <f t="shared" si="889"/>
        <v/>
      </c>
      <c r="AX587" s="239" t="str">
        <f t="shared" si="890"/>
        <v/>
      </c>
      <c r="AY587" s="239" t="str">
        <f t="shared" si="891"/>
        <v/>
      </c>
      <c r="AZ587" s="239" t="str">
        <f t="shared" si="892"/>
        <v/>
      </c>
      <c r="BA587" s="239" t="str">
        <f t="shared" si="893"/>
        <v/>
      </c>
      <c r="BB587" s="239" t="str">
        <f t="shared" si="894"/>
        <v/>
      </c>
      <c r="BC587" s="239" t="str">
        <f t="shared" si="895"/>
        <v/>
      </c>
      <c r="BD587" s="239" t="str">
        <f t="shared" si="896"/>
        <v/>
      </c>
      <c r="BE587" s="239" t="str">
        <f t="shared" si="897"/>
        <v/>
      </c>
      <c r="BF587" s="239" t="str">
        <f t="shared" si="898"/>
        <v/>
      </c>
      <c r="BG587" s="239" t="str">
        <f t="shared" si="899"/>
        <v/>
      </c>
      <c r="BH587" s="239" t="str">
        <f t="shared" si="900"/>
        <v/>
      </c>
      <c r="BI587" s="239" t="str">
        <f t="shared" si="901"/>
        <v/>
      </c>
      <c r="BJ587" s="239" t="str">
        <f t="shared" si="902"/>
        <v/>
      </c>
      <c r="BK587" s="239" t="str">
        <f t="shared" si="903"/>
        <v/>
      </c>
      <c r="BL587" s="239" t="str">
        <f t="shared" si="904"/>
        <v/>
      </c>
      <c r="BN587" s="239" t="str">
        <f t="shared" si="914"/>
        <v/>
      </c>
      <c r="BO587" s="239" t="str">
        <f t="shared" si="915"/>
        <v/>
      </c>
      <c r="BP587" s="239" t="str">
        <f t="shared" si="916"/>
        <v/>
      </c>
      <c r="BQ587" s="239" t="str">
        <f t="shared" si="917"/>
        <v/>
      </c>
      <c r="BR587" s="239" t="str">
        <f t="shared" si="918"/>
        <v/>
      </c>
      <c r="BS587" s="239" t="str">
        <f t="shared" si="919"/>
        <v/>
      </c>
      <c r="BT587" s="239" t="str">
        <f t="shared" si="920"/>
        <v/>
      </c>
      <c r="BU587" s="239" t="str">
        <f t="shared" si="921"/>
        <v/>
      </c>
      <c r="BV587" s="239" t="str">
        <f t="shared" si="922"/>
        <v/>
      </c>
      <c r="BW587" s="239" t="str">
        <f t="shared" si="923"/>
        <v/>
      </c>
      <c r="BX587" s="239" t="str">
        <f t="shared" si="924"/>
        <v/>
      </c>
      <c r="BY587" s="239" t="str">
        <f t="shared" si="925"/>
        <v/>
      </c>
      <c r="BZ587" s="239" t="str">
        <f t="shared" si="926"/>
        <v/>
      </c>
      <c r="CA587" s="239" t="str">
        <f t="shared" si="927"/>
        <v/>
      </c>
      <c r="CB587" s="239" t="str">
        <f t="shared" si="928"/>
        <v/>
      </c>
      <c r="CC587" s="239" t="str">
        <f t="shared" si="929"/>
        <v/>
      </c>
      <c r="CD587" s="239" t="str">
        <f t="shared" si="930"/>
        <v/>
      </c>
      <c r="CE587" s="239" t="str">
        <f t="shared" si="931"/>
        <v/>
      </c>
      <c r="CF587" s="239" t="str">
        <f t="shared" si="932"/>
        <v/>
      </c>
      <c r="CG587" s="239" t="str">
        <f t="shared" si="933"/>
        <v/>
      </c>
      <c r="CH587" s="239" t="str">
        <f t="shared" si="934"/>
        <v/>
      </c>
      <c r="CI587" s="239" t="str">
        <f t="shared" si="935"/>
        <v/>
      </c>
      <c r="CJ587" s="239" t="str">
        <f t="shared" si="936"/>
        <v/>
      </c>
      <c r="CK587" s="239" t="str">
        <f t="shared" si="937"/>
        <v/>
      </c>
      <c r="CL587" s="239" t="str">
        <f t="shared" si="938"/>
        <v/>
      </c>
      <c r="CM587" s="239" t="str">
        <f t="shared" si="939"/>
        <v/>
      </c>
      <c r="CN587" s="239" t="str">
        <f t="shared" si="940"/>
        <v/>
      </c>
      <c r="CP587" s="239" t="str">
        <f t="shared" si="941"/>
        <v/>
      </c>
      <c r="CQ587" s="239" t="str">
        <f t="shared" si="942"/>
        <v/>
      </c>
      <c r="CR587" s="239" t="str">
        <f t="shared" si="943"/>
        <v/>
      </c>
      <c r="CS587" s="239" t="str">
        <f t="shared" si="944"/>
        <v/>
      </c>
      <c r="CT587" s="239" t="str">
        <f t="shared" si="945"/>
        <v/>
      </c>
      <c r="CU587" s="239" t="str">
        <f t="shared" si="946"/>
        <v/>
      </c>
      <c r="CV587" s="239" t="str">
        <f t="shared" si="947"/>
        <v/>
      </c>
      <c r="CW587" s="239" t="str">
        <f t="shared" si="948"/>
        <v/>
      </c>
      <c r="CX587" s="239" t="str">
        <f t="shared" si="949"/>
        <v/>
      </c>
      <c r="CY587" s="239" t="str">
        <f t="shared" si="950"/>
        <v/>
      </c>
      <c r="CZ587" s="239" t="str">
        <f t="shared" si="951"/>
        <v/>
      </c>
      <c r="DA587" s="239" t="str">
        <f t="shared" si="952"/>
        <v/>
      </c>
      <c r="DB587" s="239" t="str">
        <f t="shared" si="953"/>
        <v/>
      </c>
      <c r="DC587" s="239" t="str">
        <f t="shared" si="954"/>
        <v/>
      </c>
      <c r="DD587" s="239" t="str">
        <f t="shared" si="955"/>
        <v/>
      </c>
      <c r="DE587" s="239" t="str">
        <f t="shared" si="956"/>
        <v/>
      </c>
      <c r="DF587" s="239" t="str">
        <f t="shared" si="957"/>
        <v/>
      </c>
      <c r="DG587" s="239" t="str">
        <f t="shared" si="958"/>
        <v/>
      </c>
      <c r="DH587" s="239" t="str">
        <f t="shared" si="959"/>
        <v/>
      </c>
      <c r="DI587" s="239" t="str">
        <f t="shared" si="960"/>
        <v/>
      </c>
      <c r="DJ587" s="239" t="str">
        <f t="shared" si="961"/>
        <v/>
      </c>
      <c r="DK587" s="239" t="str">
        <f t="shared" si="962"/>
        <v/>
      </c>
      <c r="DL587" s="239" t="str">
        <f t="shared" si="963"/>
        <v/>
      </c>
      <c r="DM587" s="239" t="str">
        <f t="shared" si="964"/>
        <v/>
      </c>
      <c r="DN587" s="239" t="str">
        <f t="shared" si="965"/>
        <v/>
      </c>
      <c r="DO587" s="239" t="str">
        <f t="shared" si="966"/>
        <v/>
      </c>
      <c r="DP587" s="239" t="str">
        <f t="shared" si="967"/>
        <v/>
      </c>
    </row>
    <row r="588" spans="1:120" ht="35.25" hidden="1" customHeight="1" x14ac:dyDescent="0.25">
      <c r="A588" s="49" t="s">
        <v>4509</v>
      </c>
      <c r="B588" s="49">
        <v>142</v>
      </c>
      <c r="C588" s="49" t="s">
        <v>60</v>
      </c>
      <c r="D588" s="49" t="s">
        <v>2307</v>
      </c>
      <c r="E588" s="49">
        <v>0</v>
      </c>
      <c r="F588" s="49" t="s">
        <v>2394</v>
      </c>
      <c r="G588" s="49" t="str">
        <f t="shared" si="876"/>
        <v>142-3</v>
      </c>
      <c r="H588" s="49" t="s">
        <v>75</v>
      </c>
      <c r="I588" s="49" t="s">
        <v>196</v>
      </c>
      <c r="J588" s="49" t="s">
        <v>296</v>
      </c>
      <c r="K588" s="49" t="s">
        <v>144</v>
      </c>
      <c r="L588" s="49" t="s">
        <v>79</v>
      </c>
      <c r="M588" s="49" t="s">
        <v>836</v>
      </c>
      <c r="N588" s="49" t="s">
        <v>2395</v>
      </c>
      <c r="O588" s="49" t="s">
        <v>2396</v>
      </c>
      <c r="P588" s="49" t="s">
        <v>2397</v>
      </c>
      <c r="Q588" s="50">
        <v>0.3</v>
      </c>
      <c r="R588" s="50"/>
      <c r="S588" s="49">
        <v>1</v>
      </c>
      <c r="T588" s="49" t="s">
        <v>84</v>
      </c>
      <c r="U588" s="49" t="s">
        <v>2398</v>
      </c>
      <c r="V588" s="51">
        <v>45139</v>
      </c>
      <c r="W588" s="51">
        <v>45260</v>
      </c>
      <c r="X588" s="49" t="s">
        <v>2334</v>
      </c>
      <c r="Y588" s="49" t="s">
        <v>87</v>
      </c>
      <c r="Z588" s="59" t="s">
        <v>100</v>
      </c>
      <c r="AA588" s="52">
        <v>1</v>
      </c>
      <c r="AB588" s="198" t="s">
        <v>2399</v>
      </c>
      <c r="AC588" s="23">
        <v>45238</v>
      </c>
      <c r="AD588" s="52">
        <v>1</v>
      </c>
      <c r="AE588" s="23" t="s">
        <v>2400</v>
      </c>
      <c r="AF588" s="23">
        <v>45238</v>
      </c>
      <c r="AG588" s="52"/>
      <c r="AH588" s="52" t="s">
        <v>92</v>
      </c>
      <c r="AI588" s="52">
        <f t="shared" si="886"/>
        <v>0.3</v>
      </c>
      <c r="AJ588" s="52"/>
      <c r="AK588" s="52"/>
      <c r="AL588" s="239" t="str">
        <f t="shared" si="905"/>
        <v/>
      </c>
      <c r="AM588" s="239" t="str">
        <f t="shared" si="906"/>
        <v/>
      </c>
      <c r="AN588" s="239" t="str">
        <f t="shared" si="907"/>
        <v/>
      </c>
      <c r="AO588" s="239" t="str">
        <f t="shared" si="908"/>
        <v/>
      </c>
      <c r="AP588" s="239" t="str">
        <f t="shared" si="909"/>
        <v/>
      </c>
      <c r="AQ588" s="239" t="str">
        <f t="shared" si="910"/>
        <v/>
      </c>
      <c r="AR588" s="239" t="str">
        <f t="shared" si="911"/>
        <v/>
      </c>
      <c r="AS588" s="239" t="str">
        <f t="shared" si="912"/>
        <v/>
      </c>
      <c r="AT588" s="239" t="str">
        <f t="shared" si="913"/>
        <v/>
      </c>
      <c r="AU588" s="239" t="str">
        <f t="shared" si="887"/>
        <v/>
      </c>
      <c r="AV588" s="239" t="str">
        <f t="shared" si="888"/>
        <v/>
      </c>
      <c r="AW588" s="239" t="str">
        <f t="shared" si="889"/>
        <v/>
      </c>
      <c r="AX588" s="239" t="str">
        <f t="shared" si="890"/>
        <v/>
      </c>
      <c r="AY588" s="239" t="str">
        <f t="shared" si="891"/>
        <v/>
      </c>
      <c r="AZ588" s="239" t="str">
        <f t="shared" si="892"/>
        <v/>
      </c>
      <c r="BA588" s="239" t="str">
        <f t="shared" si="893"/>
        <v/>
      </c>
      <c r="BB588" s="239" t="str">
        <f t="shared" si="894"/>
        <v/>
      </c>
      <c r="BC588" s="239" t="str">
        <f t="shared" si="895"/>
        <v/>
      </c>
      <c r="BD588" s="239" t="str">
        <f t="shared" si="896"/>
        <v/>
      </c>
      <c r="BE588" s="239" t="str">
        <f t="shared" si="897"/>
        <v/>
      </c>
      <c r="BF588" s="239" t="str">
        <f t="shared" si="898"/>
        <v/>
      </c>
      <c r="BG588" s="239" t="str">
        <f t="shared" si="899"/>
        <v/>
      </c>
      <c r="BH588" s="239" t="str">
        <f t="shared" si="900"/>
        <v/>
      </c>
      <c r="BI588" s="239" t="str">
        <f t="shared" si="901"/>
        <v/>
      </c>
      <c r="BJ588" s="239" t="str">
        <f t="shared" si="902"/>
        <v/>
      </c>
      <c r="BK588" s="239" t="str">
        <f t="shared" si="903"/>
        <v/>
      </c>
      <c r="BL588" s="239" t="str">
        <f t="shared" si="904"/>
        <v/>
      </c>
      <c r="BN588" s="239" t="str">
        <f t="shared" si="914"/>
        <v/>
      </c>
      <c r="BO588" s="239" t="str">
        <f t="shared" si="915"/>
        <v/>
      </c>
      <c r="BP588" s="239" t="str">
        <f t="shared" si="916"/>
        <v/>
      </c>
      <c r="BQ588" s="239" t="str">
        <f t="shared" si="917"/>
        <v/>
      </c>
      <c r="BR588" s="239" t="str">
        <f t="shared" si="918"/>
        <v/>
      </c>
      <c r="BS588" s="239" t="str">
        <f t="shared" si="919"/>
        <v/>
      </c>
      <c r="BT588" s="239" t="str">
        <f t="shared" si="920"/>
        <v/>
      </c>
      <c r="BU588" s="239" t="str">
        <f t="shared" si="921"/>
        <v/>
      </c>
      <c r="BV588" s="239" t="str">
        <f t="shared" si="922"/>
        <v/>
      </c>
      <c r="BW588" s="239" t="str">
        <f t="shared" si="923"/>
        <v/>
      </c>
      <c r="BX588" s="239" t="str">
        <f t="shared" si="924"/>
        <v/>
      </c>
      <c r="BY588" s="239" t="str">
        <f t="shared" si="925"/>
        <v/>
      </c>
      <c r="BZ588" s="239" t="str">
        <f t="shared" si="926"/>
        <v/>
      </c>
      <c r="CA588" s="239" t="str">
        <f t="shared" si="927"/>
        <v/>
      </c>
      <c r="CB588" s="239" t="str">
        <f t="shared" si="928"/>
        <v/>
      </c>
      <c r="CC588" s="239" t="str">
        <f t="shared" si="929"/>
        <v/>
      </c>
      <c r="CD588" s="239" t="str">
        <f t="shared" si="930"/>
        <v/>
      </c>
      <c r="CE588" s="239" t="str">
        <f t="shared" si="931"/>
        <v/>
      </c>
      <c r="CF588" s="239" t="str">
        <f t="shared" si="932"/>
        <v/>
      </c>
      <c r="CG588" s="239" t="str">
        <f t="shared" si="933"/>
        <v/>
      </c>
      <c r="CH588" s="239" t="str">
        <f t="shared" si="934"/>
        <v/>
      </c>
      <c r="CI588" s="239" t="str">
        <f t="shared" si="935"/>
        <v/>
      </c>
      <c r="CJ588" s="239" t="str">
        <f t="shared" si="936"/>
        <v/>
      </c>
      <c r="CK588" s="239" t="str">
        <f t="shared" si="937"/>
        <v/>
      </c>
      <c r="CL588" s="239" t="str">
        <f t="shared" si="938"/>
        <v/>
      </c>
      <c r="CM588" s="239" t="str">
        <f t="shared" si="939"/>
        <v/>
      </c>
      <c r="CN588" s="239" t="str">
        <f t="shared" si="940"/>
        <v/>
      </c>
      <c r="CP588" s="239" t="str">
        <f t="shared" si="941"/>
        <v/>
      </c>
      <c r="CQ588" s="239" t="str">
        <f t="shared" si="942"/>
        <v/>
      </c>
      <c r="CR588" s="239" t="str">
        <f t="shared" si="943"/>
        <v/>
      </c>
      <c r="CS588" s="239" t="str">
        <f t="shared" si="944"/>
        <v/>
      </c>
      <c r="CT588" s="239" t="str">
        <f t="shared" si="945"/>
        <v/>
      </c>
      <c r="CU588" s="239" t="str">
        <f t="shared" si="946"/>
        <v/>
      </c>
      <c r="CV588" s="239" t="str">
        <f t="shared" si="947"/>
        <v/>
      </c>
      <c r="CW588" s="239" t="str">
        <f t="shared" si="948"/>
        <v/>
      </c>
      <c r="CX588" s="239" t="str">
        <f t="shared" si="949"/>
        <v/>
      </c>
      <c r="CY588" s="239" t="str">
        <f t="shared" si="950"/>
        <v/>
      </c>
      <c r="CZ588" s="239" t="str">
        <f t="shared" si="951"/>
        <v/>
      </c>
      <c r="DA588" s="239" t="str">
        <f t="shared" si="952"/>
        <v/>
      </c>
      <c r="DB588" s="239" t="str">
        <f t="shared" si="953"/>
        <v/>
      </c>
      <c r="DC588" s="239" t="str">
        <f t="shared" si="954"/>
        <v/>
      </c>
      <c r="DD588" s="239" t="str">
        <f t="shared" si="955"/>
        <v/>
      </c>
      <c r="DE588" s="239" t="str">
        <f t="shared" si="956"/>
        <v/>
      </c>
      <c r="DF588" s="239" t="str">
        <f t="shared" si="957"/>
        <v/>
      </c>
      <c r="DG588" s="239" t="str">
        <f t="shared" si="958"/>
        <v/>
      </c>
      <c r="DH588" s="239" t="str">
        <f t="shared" si="959"/>
        <v/>
      </c>
      <c r="DI588" s="239" t="str">
        <f t="shared" si="960"/>
        <v/>
      </c>
      <c r="DJ588" s="239" t="str">
        <f t="shared" si="961"/>
        <v/>
      </c>
      <c r="DK588" s="239" t="str">
        <f t="shared" si="962"/>
        <v/>
      </c>
      <c r="DL588" s="239" t="str">
        <f t="shared" si="963"/>
        <v/>
      </c>
      <c r="DM588" s="239" t="str">
        <f t="shared" si="964"/>
        <v/>
      </c>
      <c r="DN588" s="239" t="str">
        <f t="shared" si="965"/>
        <v/>
      </c>
      <c r="DO588" s="239" t="str">
        <f t="shared" si="966"/>
        <v/>
      </c>
      <c r="DP588" s="239" t="str">
        <f t="shared" si="967"/>
        <v/>
      </c>
    </row>
    <row r="589" spans="1:120" ht="35.25" hidden="1" customHeight="1" x14ac:dyDescent="0.25">
      <c r="A589" s="53" t="s">
        <v>4509</v>
      </c>
      <c r="B589" s="53">
        <v>142</v>
      </c>
      <c r="C589" s="53" t="s">
        <v>60</v>
      </c>
      <c r="D589" s="53" t="s">
        <v>2307</v>
      </c>
      <c r="E589" s="53">
        <v>0</v>
      </c>
      <c r="F589" s="53" t="s">
        <v>2401</v>
      </c>
      <c r="G589" s="53" t="str">
        <f t="shared" si="876"/>
        <v>142-3</v>
      </c>
      <c r="H589" s="53" t="s">
        <v>94</v>
      </c>
      <c r="I589" s="53" t="s">
        <v>196</v>
      </c>
      <c r="J589" s="53" t="s">
        <v>80</v>
      </c>
      <c r="K589" s="53" t="s">
        <v>80</v>
      </c>
      <c r="L589" s="53" t="s">
        <v>80</v>
      </c>
      <c r="M589" s="53" t="s">
        <v>80</v>
      </c>
      <c r="N589" s="53" t="s">
        <v>80</v>
      </c>
      <c r="O589" s="53" t="s">
        <v>80</v>
      </c>
      <c r="P589" s="53" t="s">
        <v>2322</v>
      </c>
      <c r="Q589" s="52">
        <v>0.2</v>
      </c>
      <c r="R589" s="52">
        <f>+Q589*Q588</f>
        <v>0.06</v>
      </c>
      <c r="S589" s="53">
        <v>1</v>
      </c>
      <c r="T589" s="53" t="s">
        <v>84</v>
      </c>
      <c r="U589" s="53" t="s">
        <v>2323</v>
      </c>
      <c r="V589" s="23">
        <v>45139</v>
      </c>
      <c r="W589" s="23">
        <v>45169</v>
      </c>
      <c r="X589" s="53" t="s">
        <v>2318</v>
      </c>
      <c r="Y589" s="49" t="s">
        <v>202</v>
      </c>
      <c r="Z589" s="59" t="s">
        <v>100</v>
      </c>
      <c r="AA589" s="60">
        <v>1</v>
      </c>
      <c r="AB589" s="60">
        <v>0</v>
      </c>
      <c r="AC589" s="60">
        <v>0</v>
      </c>
      <c r="AD589" s="60">
        <v>1</v>
      </c>
      <c r="AE589" s="60" t="s">
        <v>2402</v>
      </c>
      <c r="AF589" s="69">
        <v>45169</v>
      </c>
      <c r="AG589" s="60" t="s">
        <v>79</v>
      </c>
      <c r="AH589" s="60">
        <v>1</v>
      </c>
      <c r="AI589" s="52">
        <f t="shared" si="886"/>
        <v>0.06</v>
      </c>
      <c r="AJ589" s="52">
        <f t="shared" ref="AJ589:AJ593" si="968">+AI589/R589</f>
        <v>1</v>
      </c>
      <c r="AK589" s="52"/>
      <c r="AL589" s="239" t="str">
        <f t="shared" si="905"/>
        <v/>
      </c>
      <c r="AM589" s="239" t="str">
        <f t="shared" si="906"/>
        <v/>
      </c>
      <c r="AN589" s="239" t="str">
        <f t="shared" si="907"/>
        <v/>
      </c>
      <c r="AO589" s="239" t="str">
        <f t="shared" si="908"/>
        <v/>
      </c>
      <c r="AP589" s="239" t="str">
        <f t="shared" si="909"/>
        <v/>
      </c>
      <c r="AQ589" s="239" t="str">
        <f t="shared" si="910"/>
        <v/>
      </c>
      <c r="AR589" s="239" t="str">
        <f t="shared" si="911"/>
        <v/>
      </c>
      <c r="AS589" s="239" t="str">
        <f t="shared" si="912"/>
        <v/>
      </c>
      <c r="AT589" s="239" t="str">
        <f t="shared" si="913"/>
        <v/>
      </c>
      <c r="AU589" s="239" t="str">
        <f t="shared" si="887"/>
        <v/>
      </c>
      <c r="AV589" s="239" t="str">
        <f t="shared" si="888"/>
        <v/>
      </c>
      <c r="AW589" s="239" t="str">
        <f t="shared" si="889"/>
        <v/>
      </c>
      <c r="AX589" s="239" t="str">
        <f t="shared" si="890"/>
        <v/>
      </c>
      <c r="AY589" s="239" t="str">
        <f t="shared" si="891"/>
        <v/>
      </c>
      <c r="AZ589" s="239" t="str">
        <f t="shared" si="892"/>
        <v/>
      </c>
      <c r="BA589" s="239" t="str">
        <f t="shared" si="893"/>
        <v/>
      </c>
      <c r="BB589" s="239" t="str">
        <f t="shared" si="894"/>
        <v/>
      </c>
      <c r="BC589" s="239" t="str">
        <f t="shared" si="895"/>
        <v/>
      </c>
      <c r="BD589" s="239" t="str">
        <f t="shared" si="896"/>
        <v/>
      </c>
      <c r="BE589" s="239" t="str">
        <f t="shared" si="897"/>
        <v/>
      </c>
      <c r="BF589" s="239" t="str">
        <f t="shared" si="898"/>
        <v/>
      </c>
      <c r="BG589" s="239" t="str">
        <f t="shared" si="899"/>
        <v/>
      </c>
      <c r="BH589" s="239" t="str">
        <f t="shared" si="900"/>
        <v/>
      </c>
      <c r="BI589" s="239" t="str">
        <f t="shared" si="901"/>
        <v/>
      </c>
      <c r="BJ589" s="239" t="str">
        <f t="shared" si="902"/>
        <v/>
      </c>
      <c r="BK589" s="239" t="str">
        <f t="shared" si="903"/>
        <v/>
      </c>
      <c r="BL589" s="239" t="str">
        <f t="shared" si="904"/>
        <v/>
      </c>
      <c r="BN589" s="239" t="str">
        <f t="shared" si="914"/>
        <v/>
      </c>
      <c r="BO589" s="239" t="str">
        <f t="shared" si="915"/>
        <v/>
      </c>
      <c r="BP589" s="239" t="str">
        <f t="shared" si="916"/>
        <v/>
      </c>
      <c r="BQ589" s="239" t="str">
        <f t="shared" si="917"/>
        <v/>
      </c>
      <c r="BR589" s="239" t="str">
        <f t="shared" si="918"/>
        <v/>
      </c>
      <c r="BS589" s="239" t="str">
        <f t="shared" si="919"/>
        <v/>
      </c>
      <c r="BT589" s="239" t="str">
        <f t="shared" si="920"/>
        <v/>
      </c>
      <c r="BU589" s="239" t="str">
        <f t="shared" si="921"/>
        <v/>
      </c>
      <c r="BV589" s="239" t="str">
        <f t="shared" si="922"/>
        <v/>
      </c>
      <c r="BW589" s="239" t="str">
        <f t="shared" si="923"/>
        <v/>
      </c>
      <c r="BX589" s="239" t="str">
        <f t="shared" si="924"/>
        <v/>
      </c>
      <c r="BY589" s="239" t="str">
        <f t="shared" si="925"/>
        <v/>
      </c>
      <c r="BZ589" s="239" t="str">
        <f t="shared" si="926"/>
        <v/>
      </c>
      <c r="CA589" s="239" t="str">
        <f t="shared" si="927"/>
        <v/>
      </c>
      <c r="CB589" s="239" t="str">
        <f t="shared" si="928"/>
        <v/>
      </c>
      <c r="CC589" s="239" t="str">
        <f t="shared" si="929"/>
        <v/>
      </c>
      <c r="CD589" s="239" t="str">
        <f t="shared" si="930"/>
        <v/>
      </c>
      <c r="CE589" s="239" t="str">
        <f t="shared" si="931"/>
        <v/>
      </c>
      <c r="CF589" s="239" t="str">
        <f t="shared" si="932"/>
        <v/>
      </c>
      <c r="CG589" s="239" t="str">
        <f t="shared" si="933"/>
        <v/>
      </c>
      <c r="CH589" s="239" t="str">
        <f t="shared" si="934"/>
        <v/>
      </c>
      <c r="CI589" s="239" t="str">
        <f t="shared" si="935"/>
        <v/>
      </c>
      <c r="CJ589" s="239" t="str">
        <f t="shared" si="936"/>
        <v/>
      </c>
      <c r="CK589" s="239" t="str">
        <f t="shared" si="937"/>
        <v/>
      </c>
      <c r="CL589" s="239" t="str">
        <f t="shared" si="938"/>
        <v/>
      </c>
      <c r="CM589" s="239" t="str">
        <f t="shared" si="939"/>
        <v/>
      </c>
      <c r="CN589" s="239" t="str">
        <f t="shared" si="940"/>
        <v/>
      </c>
      <c r="CP589" s="239" t="str">
        <f t="shared" si="941"/>
        <v/>
      </c>
      <c r="CQ589" s="239" t="str">
        <f t="shared" si="942"/>
        <v/>
      </c>
      <c r="CR589" s="239" t="str">
        <f t="shared" si="943"/>
        <v/>
      </c>
      <c r="CS589" s="239" t="str">
        <f t="shared" si="944"/>
        <v/>
      </c>
      <c r="CT589" s="239" t="str">
        <f t="shared" si="945"/>
        <v/>
      </c>
      <c r="CU589" s="239" t="str">
        <f t="shared" si="946"/>
        <v/>
      </c>
      <c r="CV589" s="239" t="str">
        <f t="shared" si="947"/>
        <v/>
      </c>
      <c r="CW589" s="239" t="str">
        <f t="shared" si="948"/>
        <v/>
      </c>
      <c r="CX589" s="239" t="str">
        <f t="shared" si="949"/>
        <v/>
      </c>
      <c r="CY589" s="239" t="str">
        <f t="shared" si="950"/>
        <v/>
      </c>
      <c r="CZ589" s="239" t="str">
        <f t="shared" si="951"/>
        <v/>
      </c>
      <c r="DA589" s="239" t="str">
        <f t="shared" si="952"/>
        <v/>
      </c>
      <c r="DB589" s="239" t="str">
        <f t="shared" si="953"/>
        <v/>
      </c>
      <c r="DC589" s="239" t="str">
        <f t="shared" si="954"/>
        <v/>
      </c>
      <c r="DD589" s="239" t="str">
        <f t="shared" si="955"/>
        <v/>
      </c>
      <c r="DE589" s="239" t="str">
        <f t="shared" si="956"/>
        <v/>
      </c>
      <c r="DF589" s="239" t="str">
        <f t="shared" si="957"/>
        <v/>
      </c>
      <c r="DG589" s="239" t="str">
        <f t="shared" si="958"/>
        <v/>
      </c>
      <c r="DH589" s="239" t="str">
        <f t="shared" si="959"/>
        <v/>
      </c>
      <c r="DI589" s="239" t="str">
        <f t="shared" si="960"/>
        <v/>
      </c>
      <c r="DJ589" s="239" t="str">
        <f t="shared" si="961"/>
        <v/>
      </c>
      <c r="DK589" s="239" t="str">
        <f t="shared" si="962"/>
        <v/>
      </c>
      <c r="DL589" s="239" t="str">
        <f t="shared" si="963"/>
        <v/>
      </c>
      <c r="DM589" s="239" t="str">
        <f t="shared" si="964"/>
        <v/>
      </c>
      <c r="DN589" s="239" t="str">
        <f t="shared" si="965"/>
        <v/>
      </c>
      <c r="DO589" s="239" t="str">
        <f t="shared" si="966"/>
        <v/>
      </c>
      <c r="DP589" s="239" t="str">
        <f t="shared" si="967"/>
        <v/>
      </c>
    </row>
    <row r="590" spans="1:120" ht="35.25" hidden="1" customHeight="1" x14ac:dyDescent="0.25">
      <c r="A590" s="53" t="s">
        <v>4509</v>
      </c>
      <c r="B590" s="53">
        <v>142</v>
      </c>
      <c r="C590" s="53" t="s">
        <v>60</v>
      </c>
      <c r="D590" s="53" t="s">
        <v>2307</v>
      </c>
      <c r="E590" s="53">
        <v>0</v>
      </c>
      <c r="F590" s="53" t="s">
        <v>2403</v>
      </c>
      <c r="G590" s="53" t="str">
        <f t="shared" si="876"/>
        <v>142-3</v>
      </c>
      <c r="H590" s="53" t="s">
        <v>94</v>
      </c>
      <c r="I590" s="53" t="s">
        <v>196</v>
      </c>
      <c r="J590" s="53" t="s">
        <v>80</v>
      </c>
      <c r="K590" s="53" t="s">
        <v>80</v>
      </c>
      <c r="L590" s="53" t="s">
        <v>80</v>
      </c>
      <c r="M590" s="53" t="s">
        <v>80</v>
      </c>
      <c r="N590" s="53" t="s">
        <v>80</v>
      </c>
      <c r="O590" s="53" t="s">
        <v>80</v>
      </c>
      <c r="P590" s="53" t="s">
        <v>2327</v>
      </c>
      <c r="Q590" s="52">
        <v>0.1</v>
      </c>
      <c r="R590" s="52">
        <f>+Q590*Q588</f>
        <v>0.03</v>
      </c>
      <c r="S590" s="53">
        <v>1</v>
      </c>
      <c r="T590" s="53" t="s">
        <v>84</v>
      </c>
      <c r="U590" s="53" t="s">
        <v>2328</v>
      </c>
      <c r="V590" s="23">
        <v>45170</v>
      </c>
      <c r="W590" s="23">
        <v>45198</v>
      </c>
      <c r="X590" s="53" t="s">
        <v>2318</v>
      </c>
      <c r="Y590" s="49" t="s">
        <v>202</v>
      </c>
      <c r="Z590" s="59" t="s">
        <v>100</v>
      </c>
      <c r="AA590" s="60">
        <v>1</v>
      </c>
      <c r="AB590" s="60">
        <v>0</v>
      </c>
      <c r="AC590" s="60">
        <v>0</v>
      </c>
      <c r="AD590" s="60">
        <v>1</v>
      </c>
      <c r="AE590" s="60" t="s">
        <v>2404</v>
      </c>
      <c r="AF590" s="69">
        <v>45198</v>
      </c>
      <c r="AG590" s="60" t="s">
        <v>79</v>
      </c>
      <c r="AH590" s="60">
        <v>1</v>
      </c>
      <c r="AI590" s="52">
        <f t="shared" si="886"/>
        <v>0.03</v>
      </c>
      <c r="AJ590" s="52">
        <f t="shared" si="968"/>
        <v>1</v>
      </c>
      <c r="AK590" s="52"/>
      <c r="AL590" s="239" t="str">
        <f t="shared" si="905"/>
        <v/>
      </c>
      <c r="AM590" s="239" t="str">
        <f t="shared" si="906"/>
        <v/>
      </c>
      <c r="AN590" s="239" t="str">
        <f t="shared" si="907"/>
        <v/>
      </c>
      <c r="AO590" s="239" t="str">
        <f t="shared" si="908"/>
        <v/>
      </c>
      <c r="AP590" s="239" t="str">
        <f t="shared" si="909"/>
        <v/>
      </c>
      <c r="AQ590" s="239" t="str">
        <f t="shared" si="910"/>
        <v/>
      </c>
      <c r="AR590" s="239" t="str">
        <f t="shared" si="911"/>
        <v/>
      </c>
      <c r="AS590" s="239" t="str">
        <f t="shared" si="912"/>
        <v/>
      </c>
      <c r="AT590" s="239" t="str">
        <f t="shared" si="913"/>
        <v/>
      </c>
      <c r="AU590" s="239" t="str">
        <f t="shared" si="887"/>
        <v/>
      </c>
      <c r="AV590" s="239" t="str">
        <f t="shared" si="888"/>
        <v/>
      </c>
      <c r="AW590" s="239" t="str">
        <f t="shared" si="889"/>
        <v/>
      </c>
      <c r="AX590" s="239" t="str">
        <f t="shared" si="890"/>
        <v/>
      </c>
      <c r="AY590" s="239" t="str">
        <f t="shared" si="891"/>
        <v/>
      </c>
      <c r="AZ590" s="239" t="str">
        <f t="shared" si="892"/>
        <v/>
      </c>
      <c r="BA590" s="239" t="str">
        <f t="shared" si="893"/>
        <v/>
      </c>
      <c r="BB590" s="239" t="str">
        <f t="shared" si="894"/>
        <v/>
      </c>
      <c r="BC590" s="239" t="str">
        <f t="shared" si="895"/>
        <v/>
      </c>
      <c r="BD590" s="239" t="str">
        <f t="shared" si="896"/>
        <v/>
      </c>
      <c r="BE590" s="239" t="str">
        <f t="shared" si="897"/>
        <v/>
      </c>
      <c r="BF590" s="239" t="str">
        <f t="shared" si="898"/>
        <v/>
      </c>
      <c r="BG590" s="239" t="str">
        <f t="shared" si="899"/>
        <v/>
      </c>
      <c r="BH590" s="239" t="str">
        <f t="shared" si="900"/>
        <v/>
      </c>
      <c r="BI590" s="239" t="str">
        <f t="shared" si="901"/>
        <v/>
      </c>
      <c r="BJ590" s="239" t="str">
        <f t="shared" si="902"/>
        <v/>
      </c>
      <c r="BK590" s="239" t="str">
        <f t="shared" si="903"/>
        <v/>
      </c>
      <c r="BL590" s="239" t="str">
        <f t="shared" si="904"/>
        <v/>
      </c>
      <c r="BN590" s="239" t="str">
        <f t="shared" si="914"/>
        <v/>
      </c>
      <c r="BO590" s="239" t="str">
        <f t="shared" si="915"/>
        <v/>
      </c>
      <c r="BP590" s="239" t="str">
        <f t="shared" si="916"/>
        <v/>
      </c>
      <c r="BQ590" s="239" t="str">
        <f t="shared" si="917"/>
        <v/>
      </c>
      <c r="BR590" s="239" t="str">
        <f t="shared" si="918"/>
        <v/>
      </c>
      <c r="BS590" s="239" t="str">
        <f t="shared" si="919"/>
        <v/>
      </c>
      <c r="BT590" s="239" t="str">
        <f t="shared" si="920"/>
        <v/>
      </c>
      <c r="BU590" s="239" t="str">
        <f t="shared" si="921"/>
        <v/>
      </c>
      <c r="BV590" s="239" t="str">
        <f t="shared" si="922"/>
        <v/>
      </c>
      <c r="BW590" s="239" t="str">
        <f t="shared" si="923"/>
        <v/>
      </c>
      <c r="BX590" s="239" t="str">
        <f t="shared" si="924"/>
        <v/>
      </c>
      <c r="BY590" s="239" t="str">
        <f t="shared" si="925"/>
        <v/>
      </c>
      <c r="BZ590" s="239" t="str">
        <f t="shared" si="926"/>
        <v/>
      </c>
      <c r="CA590" s="239" t="str">
        <f t="shared" si="927"/>
        <v/>
      </c>
      <c r="CB590" s="239" t="str">
        <f t="shared" si="928"/>
        <v/>
      </c>
      <c r="CC590" s="239" t="str">
        <f t="shared" si="929"/>
        <v/>
      </c>
      <c r="CD590" s="239" t="str">
        <f t="shared" si="930"/>
        <v/>
      </c>
      <c r="CE590" s="239" t="str">
        <f t="shared" si="931"/>
        <v/>
      </c>
      <c r="CF590" s="239" t="str">
        <f t="shared" si="932"/>
        <v/>
      </c>
      <c r="CG590" s="239" t="str">
        <f t="shared" si="933"/>
        <v/>
      </c>
      <c r="CH590" s="239" t="str">
        <f t="shared" si="934"/>
        <v/>
      </c>
      <c r="CI590" s="239" t="str">
        <f t="shared" si="935"/>
        <v/>
      </c>
      <c r="CJ590" s="239" t="str">
        <f t="shared" si="936"/>
        <v/>
      </c>
      <c r="CK590" s="239" t="str">
        <f t="shared" si="937"/>
        <v/>
      </c>
      <c r="CL590" s="239" t="str">
        <f t="shared" si="938"/>
        <v/>
      </c>
      <c r="CM590" s="239" t="str">
        <f t="shared" si="939"/>
        <v/>
      </c>
      <c r="CN590" s="239" t="str">
        <f t="shared" si="940"/>
        <v/>
      </c>
      <c r="CP590" s="239" t="str">
        <f t="shared" si="941"/>
        <v/>
      </c>
      <c r="CQ590" s="239" t="str">
        <f t="shared" si="942"/>
        <v/>
      </c>
      <c r="CR590" s="239" t="str">
        <f t="shared" si="943"/>
        <v/>
      </c>
      <c r="CS590" s="239" t="str">
        <f t="shared" si="944"/>
        <v/>
      </c>
      <c r="CT590" s="239" t="str">
        <f t="shared" si="945"/>
        <v/>
      </c>
      <c r="CU590" s="239" t="str">
        <f t="shared" si="946"/>
        <v/>
      </c>
      <c r="CV590" s="239" t="str">
        <f t="shared" si="947"/>
        <v/>
      </c>
      <c r="CW590" s="239" t="str">
        <f t="shared" si="948"/>
        <v/>
      </c>
      <c r="CX590" s="239" t="str">
        <f t="shared" si="949"/>
        <v/>
      </c>
      <c r="CY590" s="239" t="str">
        <f t="shared" si="950"/>
        <v/>
      </c>
      <c r="CZ590" s="239" t="str">
        <f t="shared" si="951"/>
        <v/>
      </c>
      <c r="DA590" s="239" t="str">
        <f t="shared" si="952"/>
        <v/>
      </c>
      <c r="DB590" s="239" t="str">
        <f t="shared" si="953"/>
        <v/>
      </c>
      <c r="DC590" s="239" t="str">
        <f t="shared" si="954"/>
        <v/>
      </c>
      <c r="DD590" s="239" t="str">
        <f t="shared" si="955"/>
        <v/>
      </c>
      <c r="DE590" s="239" t="str">
        <f t="shared" si="956"/>
        <v/>
      </c>
      <c r="DF590" s="239" t="str">
        <f t="shared" si="957"/>
        <v/>
      </c>
      <c r="DG590" s="239" t="str">
        <f t="shared" si="958"/>
        <v/>
      </c>
      <c r="DH590" s="239" t="str">
        <f t="shared" si="959"/>
        <v/>
      </c>
      <c r="DI590" s="239" t="str">
        <f t="shared" si="960"/>
        <v/>
      </c>
      <c r="DJ590" s="239" t="str">
        <f t="shared" si="961"/>
        <v/>
      </c>
      <c r="DK590" s="239" t="str">
        <f t="shared" si="962"/>
        <v/>
      </c>
      <c r="DL590" s="239" t="str">
        <f t="shared" si="963"/>
        <v/>
      </c>
      <c r="DM590" s="239" t="str">
        <f t="shared" si="964"/>
        <v/>
      </c>
      <c r="DN590" s="239" t="str">
        <f t="shared" si="965"/>
        <v/>
      </c>
      <c r="DO590" s="239" t="str">
        <f t="shared" si="966"/>
        <v/>
      </c>
      <c r="DP590" s="239" t="str">
        <f t="shared" si="967"/>
        <v/>
      </c>
    </row>
    <row r="591" spans="1:120" ht="35.25" hidden="1" customHeight="1" x14ac:dyDescent="0.25">
      <c r="A591" s="53" t="s">
        <v>4509</v>
      </c>
      <c r="B591" s="53">
        <v>142</v>
      </c>
      <c r="C591" s="53" t="s">
        <v>60</v>
      </c>
      <c r="D591" s="53" t="s">
        <v>2307</v>
      </c>
      <c r="E591" s="53">
        <v>0</v>
      </c>
      <c r="F591" s="53" t="s">
        <v>2405</v>
      </c>
      <c r="G591" s="53" t="str">
        <f t="shared" si="876"/>
        <v>142-3</v>
      </c>
      <c r="H591" s="53" t="s">
        <v>94</v>
      </c>
      <c r="I591" s="53" t="s">
        <v>196</v>
      </c>
      <c r="J591" s="53" t="s">
        <v>80</v>
      </c>
      <c r="K591" s="53" t="s">
        <v>80</v>
      </c>
      <c r="L591" s="53" t="s">
        <v>80</v>
      </c>
      <c r="M591" s="53" t="s">
        <v>80</v>
      </c>
      <c r="N591" s="53" t="s">
        <v>80</v>
      </c>
      <c r="O591" s="53" t="s">
        <v>80</v>
      </c>
      <c r="P591" s="53" t="s">
        <v>2332</v>
      </c>
      <c r="Q591" s="52">
        <v>0.1</v>
      </c>
      <c r="R591" s="52">
        <f>+Q591*Q588</f>
        <v>0.03</v>
      </c>
      <c r="S591" s="53">
        <v>1</v>
      </c>
      <c r="T591" s="53" t="s">
        <v>84</v>
      </c>
      <c r="U591" s="53" t="s">
        <v>2333</v>
      </c>
      <c r="V591" s="23">
        <v>45201</v>
      </c>
      <c r="W591" s="23">
        <v>45212</v>
      </c>
      <c r="X591" s="53" t="s">
        <v>2334</v>
      </c>
      <c r="Y591" s="49" t="s">
        <v>87</v>
      </c>
      <c r="Z591" s="59" t="s">
        <v>100</v>
      </c>
      <c r="AA591" s="52">
        <v>1</v>
      </c>
      <c r="AB591" s="198" t="s">
        <v>2406</v>
      </c>
      <c r="AC591" s="23">
        <v>45166</v>
      </c>
      <c r="AD591" s="52">
        <v>1</v>
      </c>
      <c r="AE591" s="23" t="s">
        <v>2407</v>
      </c>
      <c r="AF591" s="23">
        <v>45166</v>
      </c>
      <c r="AG591" s="52" t="s">
        <v>79</v>
      </c>
      <c r="AH591" s="52">
        <v>1</v>
      </c>
      <c r="AI591" s="52">
        <f t="shared" si="886"/>
        <v>0.03</v>
      </c>
      <c r="AJ591" s="52">
        <f t="shared" si="968"/>
        <v>1</v>
      </c>
      <c r="AK591" s="52"/>
      <c r="AL591" s="239" t="str">
        <f t="shared" si="905"/>
        <v/>
      </c>
      <c r="AM591" s="239" t="str">
        <f t="shared" si="906"/>
        <v/>
      </c>
      <c r="AN591" s="239" t="str">
        <f t="shared" si="907"/>
        <v/>
      </c>
      <c r="AO591" s="239" t="str">
        <f t="shared" si="908"/>
        <v/>
      </c>
      <c r="AP591" s="239" t="str">
        <f t="shared" si="909"/>
        <v/>
      </c>
      <c r="AQ591" s="239" t="str">
        <f t="shared" si="910"/>
        <v/>
      </c>
      <c r="AR591" s="239" t="str">
        <f t="shared" si="911"/>
        <v/>
      </c>
      <c r="AS591" s="239" t="str">
        <f t="shared" si="912"/>
        <v/>
      </c>
      <c r="AT591" s="239" t="str">
        <f t="shared" si="913"/>
        <v/>
      </c>
      <c r="AU591" s="239" t="str">
        <f t="shared" si="887"/>
        <v/>
      </c>
      <c r="AV591" s="239" t="str">
        <f t="shared" si="888"/>
        <v/>
      </c>
      <c r="AW591" s="239" t="str">
        <f t="shared" si="889"/>
        <v/>
      </c>
      <c r="AX591" s="239">
        <f t="shared" si="890"/>
        <v>1</v>
      </c>
      <c r="AY591" s="239" t="str">
        <f t="shared" si="891"/>
        <v/>
      </c>
      <c r="AZ591" s="239" t="str">
        <f t="shared" si="892"/>
        <v/>
      </c>
      <c r="BA591" s="239" t="str">
        <f t="shared" si="893"/>
        <v/>
      </c>
      <c r="BB591" s="239" t="str">
        <f t="shared" si="894"/>
        <v/>
      </c>
      <c r="BC591" s="239" t="str">
        <f t="shared" si="895"/>
        <v/>
      </c>
      <c r="BD591" s="239" t="str">
        <f t="shared" si="896"/>
        <v/>
      </c>
      <c r="BE591" s="239" t="str">
        <f t="shared" si="897"/>
        <v/>
      </c>
      <c r="BF591" s="239" t="str">
        <f t="shared" si="898"/>
        <v/>
      </c>
      <c r="BG591" s="239" t="str">
        <f t="shared" si="899"/>
        <v/>
      </c>
      <c r="BH591" s="239" t="str">
        <f t="shared" si="900"/>
        <v/>
      </c>
      <c r="BI591" s="239" t="str">
        <f t="shared" si="901"/>
        <v/>
      </c>
      <c r="BJ591" s="239" t="str">
        <f t="shared" si="902"/>
        <v/>
      </c>
      <c r="BK591" s="239" t="str">
        <f t="shared" si="903"/>
        <v/>
      </c>
      <c r="BL591" s="239" t="str">
        <f t="shared" si="904"/>
        <v/>
      </c>
      <c r="BN591" s="239" t="str">
        <f t="shared" si="914"/>
        <v/>
      </c>
      <c r="BO591" s="239" t="str">
        <f t="shared" si="915"/>
        <v/>
      </c>
      <c r="BP591" s="239" t="str">
        <f t="shared" si="916"/>
        <v/>
      </c>
      <c r="BQ591" s="239" t="str">
        <f t="shared" si="917"/>
        <v/>
      </c>
      <c r="BR591" s="239" t="str">
        <f t="shared" si="918"/>
        <v/>
      </c>
      <c r="BS591" s="239" t="str">
        <f t="shared" si="919"/>
        <v/>
      </c>
      <c r="BT591" s="239" t="str">
        <f t="shared" si="920"/>
        <v/>
      </c>
      <c r="BU591" s="239" t="str">
        <f t="shared" si="921"/>
        <v/>
      </c>
      <c r="BV591" s="239" t="str">
        <f t="shared" si="922"/>
        <v/>
      </c>
      <c r="BW591" s="239" t="str">
        <f t="shared" si="923"/>
        <v/>
      </c>
      <c r="BX591" s="239" t="str">
        <f t="shared" si="924"/>
        <v/>
      </c>
      <c r="BY591" s="239" t="str">
        <f t="shared" si="925"/>
        <v/>
      </c>
      <c r="BZ591" s="239">
        <f t="shared" si="926"/>
        <v>1</v>
      </c>
      <c r="CA591" s="239" t="str">
        <f t="shared" si="927"/>
        <v/>
      </c>
      <c r="CB591" s="239" t="str">
        <f t="shared" si="928"/>
        <v/>
      </c>
      <c r="CC591" s="239" t="str">
        <f t="shared" si="929"/>
        <v/>
      </c>
      <c r="CD591" s="239" t="str">
        <f t="shared" si="930"/>
        <v/>
      </c>
      <c r="CE591" s="239" t="str">
        <f t="shared" si="931"/>
        <v/>
      </c>
      <c r="CF591" s="239" t="str">
        <f t="shared" si="932"/>
        <v/>
      </c>
      <c r="CG591" s="239" t="str">
        <f t="shared" si="933"/>
        <v/>
      </c>
      <c r="CH591" s="239" t="str">
        <f t="shared" si="934"/>
        <v/>
      </c>
      <c r="CI591" s="239" t="str">
        <f t="shared" si="935"/>
        <v/>
      </c>
      <c r="CJ591" s="239" t="str">
        <f t="shared" si="936"/>
        <v/>
      </c>
      <c r="CK591" s="239" t="str">
        <f t="shared" si="937"/>
        <v/>
      </c>
      <c r="CL591" s="239" t="str">
        <f t="shared" si="938"/>
        <v/>
      </c>
      <c r="CM591" s="239" t="str">
        <f t="shared" si="939"/>
        <v/>
      </c>
      <c r="CN591" s="239" t="str">
        <f t="shared" si="940"/>
        <v/>
      </c>
      <c r="CP591" s="239" t="str">
        <f t="shared" si="941"/>
        <v/>
      </c>
      <c r="CQ591" s="239" t="str">
        <f t="shared" si="942"/>
        <v/>
      </c>
      <c r="CR591" s="239" t="str">
        <f t="shared" si="943"/>
        <v/>
      </c>
      <c r="CS591" s="239" t="str">
        <f t="shared" si="944"/>
        <v/>
      </c>
      <c r="CT591" s="239" t="str">
        <f t="shared" si="945"/>
        <v/>
      </c>
      <c r="CU591" s="239" t="str">
        <f t="shared" si="946"/>
        <v/>
      </c>
      <c r="CV591" s="239" t="str">
        <f t="shared" si="947"/>
        <v/>
      </c>
      <c r="CW591" s="239" t="str">
        <f t="shared" si="948"/>
        <v/>
      </c>
      <c r="CX591" s="239" t="str">
        <f t="shared" si="949"/>
        <v/>
      </c>
      <c r="CY591" s="239" t="str">
        <f t="shared" si="950"/>
        <v/>
      </c>
      <c r="CZ591" s="239" t="str">
        <f t="shared" si="951"/>
        <v/>
      </c>
      <c r="DA591" s="239" t="str">
        <f t="shared" si="952"/>
        <v/>
      </c>
      <c r="DB591" s="239" t="str">
        <f t="shared" si="953"/>
        <v>4to Trimestre</v>
      </c>
      <c r="DC591" s="239" t="str">
        <f t="shared" si="954"/>
        <v/>
      </c>
      <c r="DD591" s="239" t="str">
        <f t="shared" si="955"/>
        <v/>
      </c>
      <c r="DE591" s="239" t="str">
        <f t="shared" si="956"/>
        <v/>
      </c>
      <c r="DF591" s="239" t="str">
        <f t="shared" si="957"/>
        <v/>
      </c>
      <c r="DG591" s="239" t="str">
        <f t="shared" si="958"/>
        <v/>
      </c>
      <c r="DH591" s="239" t="str">
        <f t="shared" si="959"/>
        <v/>
      </c>
      <c r="DI591" s="239" t="str">
        <f t="shared" si="960"/>
        <v/>
      </c>
      <c r="DJ591" s="239" t="str">
        <f t="shared" si="961"/>
        <v/>
      </c>
      <c r="DK591" s="239" t="str">
        <f t="shared" si="962"/>
        <v/>
      </c>
      <c r="DL591" s="239" t="str">
        <f t="shared" si="963"/>
        <v/>
      </c>
      <c r="DM591" s="239" t="str">
        <f t="shared" si="964"/>
        <v/>
      </c>
      <c r="DN591" s="239" t="str">
        <f t="shared" si="965"/>
        <v/>
      </c>
      <c r="DO591" s="239" t="str">
        <f t="shared" si="966"/>
        <v/>
      </c>
      <c r="DP591" s="239" t="str">
        <f t="shared" si="967"/>
        <v/>
      </c>
    </row>
    <row r="592" spans="1:120" ht="35.25" hidden="1" customHeight="1" x14ac:dyDescent="0.25">
      <c r="A592" s="53" t="s">
        <v>4509</v>
      </c>
      <c r="B592" s="53">
        <v>142</v>
      </c>
      <c r="C592" s="53" t="s">
        <v>60</v>
      </c>
      <c r="D592" s="53" t="s">
        <v>2307</v>
      </c>
      <c r="E592" s="53">
        <v>0</v>
      </c>
      <c r="F592" s="53" t="s">
        <v>2408</v>
      </c>
      <c r="G592" s="53" t="str">
        <f t="shared" si="876"/>
        <v>142-3</v>
      </c>
      <c r="H592" s="53" t="s">
        <v>94</v>
      </c>
      <c r="I592" s="53" t="s">
        <v>196</v>
      </c>
      <c r="J592" s="53" t="s">
        <v>80</v>
      </c>
      <c r="K592" s="53" t="s">
        <v>80</v>
      </c>
      <c r="L592" s="53" t="s">
        <v>80</v>
      </c>
      <c r="M592" s="53" t="s">
        <v>80</v>
      </c>
      <c r="N592" s="53" t="s">
        <v>80</v>
      </c>
      <c r="O592" s="53" t="s">
        <v>80</v>
      </c>
      <c r="P592" s="53" t="s">
        <v>2409</v>
      </c>
      <c r="Q592" s="52">
        <v>0.1</v>
      </c>
      <c r="R592" s="52">
        <f>+Q592*Q588</f>
        <v>0.03</v>
      </c>
      <c r="S592" s="53">
        <v>1</v>
      </c>
      <c r="T592" s="53" t="s">
        <v>84</v>
      </c>
      <c r="U592" s="53" t="s">
        <v>2339</v>
      </c>
      <c r="V592" s="23">
        <v>45216</v>
      </c>
      <c r="W592" s="23">
        <v>45230</v>
      </c>
      <c r="X592" s="53" t="s">
        <v>2334</v>
      </c>
      <c r="Y592" s="49" t="s">
        <v>87</v>
      </c>
      <c r="Z592" s="59" t="s">
        <v>100</v>
      </c>
      <c r="AA592" s="52">
        <v>1</v>
      </c>
      <c r="AB592" s="198" t="s">
        <v>2410</v>
      </c>
      <c r="AC592" s="23">
        <v>45187</v>
      </c>
      <c r="AD592" s="52">
        <v>1</v>
      </c>
      <c r="AE592" s="23" t="s">
        <v>2411</v>
      </c>
      <c r="AF592" s="23">
        <v>45187</v>
      </c>
      <c r="AG592" s="52" t="s">
        <v>79</v>
      </c>
      <c r="AH592" s="52">
        <v>1</v>
      </c>
      <c r="AI592" s="52">
        <f t="shared" si="886"/>
        <v>0.03</v>
      </c>
      <c r="AJ592" s="52">
        <f t="shared" si="968"/>
        <v>1</v>
      </c>
      <c r="AK592" s="52"/>
      <c r="AL592" s="239" t="str">
        <f t="shared" si="905"/>
        <v/>
      </c>
      <c r="AM592" s="239" t="str">
        <f t="shared" si="906"/>
        <v/>
      </c>
      <c r="AN592" s="239" t="str">
        <f t="shared" si="907"/>
        <v/>
      </c>
      <c r="AO592" s="239" t="str">
        <f t="shared" si="908"/>
        <v/>
      </c>
      <c r="AP592" s="239" t="str">
        <f t="shared" si="909"/>
        <v/>
      </c>
      <c r="AQ592" s="239" t="str">
        <f t="shared" si="910"/>
        <v/>
      </c>
      <c r="AR592" s="239" t="str">
        <f t="shared" si="911"/>
        <v/>
      </c>
      <c r="AS592" s="239" t="str">
        <f t="shared" si="912"/>
        <v/>
      </c>
      <c r="AT592" s="239" t="str">
        <f t="shared" si="913"/>
        <v/>
      </c>
      <c r="AU592" s="239" t="str">
        <f t="shared" si="887"/>
        <v/>
      </c>
      <c r="AV592" s="239" t="str">
        <f t="shared" si="888"/>
        <v/>
      </c>
      <c r="AW592" s="239" t="str">
        <f t="shared" si="889"/>
        <v/>
      </c>
      <c r="AX592" s="239">
        <f t="shared" si="890"/>
        <v>1</v>
      </c>
      <c r="AY592" s="239" t="str">
        <f t="shared" si="891"/>
        <v/>
      </c>
      <c r="AZ592" s="239" t="str">
        <f t="shared" si="892"/>
        <v/>
      </c>
      <c r="BA592" s="239" t="str">
        <f t="shared" si="893"/>
        <v/>
      </c>
      <c r="BB592" s="239" t="str">
        <f t="shared" si="894"/>
        <v/>
      </c>
      <c r="BC592" s="239" t="str">
        <f t="shared" si="895"/>
        <v/>
      </c>
      <c r="BD592" s="239" t="str">
        <f t="shared" si="896"/>
        <v/>
      </c>
      <c r="BE592" s="239" t="str">
        <f t="shared" si="897"/>
        <v/>
      </c>
      <c r="BF592" s="239" t="str">
        <f t="shared" si="898"/>
        <v/>
      </c>
      <c r="BG592" s="239" t="str">
        <f t="shared" si="899"/>
        <v/>
      </c>
      <c r="BH592" s="239" t="str">
        <f t="shared" si="900"/>
        <v/>
      </c>
      <c r="BI592" s="239" t="str">
        <f t="shared" si="901"/>
        <v/>
      </c>
      <c r="BJ592" s="239" t="str">
        <f t="shared" si="902"/>
        <v/>
      </c>
      <c r="BK592" s="239" t="str">
        <f t="shared" si="903"/>
        <v/>
      </c>
      <c r="BL592" s="239" t="str">
        <f t="shared" si="904"/>
        <v/>
      </c>
      <c r="BN592" s="239" t="str">
        <f t="shared" si="914"/>
        <v/>
      </c>
      <c r="BO592" s="239" t="str">
        <f t="shared" si="915"/>
        <v/>
      </c>
      <c r="BP592" s="239" t="str">
        <f t="shared" si="916"/>
        <v/>
      </c>
      <c r="BQ592" s="239" t="str">
        <f t="shared" si="917"/>
        <v/>
      </c>
      <c r="BR592" s="239" t="str">
        <f t="shared" si="918"/>
        <v/>
      </c>
      <c r="BS592" s="239" t="str">
        <f t="shared" si="919"/>
        <v/>
      </c>
      <c r="BT592" s="239" t="str">
        <f t="shared" si="920"/>
        <v/>
      </c>
      <c r="BU592" s="239" t="str">
        <f t="shared" si="921"/>
        <v/>
      </c>
      <c r="BV592" s="239" t="str">
        <f t="shared" si="922"/>
        <v/>
      </c>
      <c r="BW592" s="239" t="str">
        <f t="shared" si="923"/>
        <v/>
      </c>
      <c r="BX592" s="239" t="str">
        <f t="shared" si="924"/>
        <v/>
      </c>
      <c r="BY592" s="239" t="str">
        <f t="shared" si="925"/>
        <v/>
      </c>
      <c r="BZ592" s="239">
        <f t="shared" si="926"/>
        <v>1</v>
      </c>
      <c r="CA592" s="239" t="str">
        <f t="shared" si="927"/>
        <v/>
      </c>
      <c r="CB592" s="239" t="str">
        <f t="shared" si="928"/>
        <v/>
      </c>
      <c r="CC592" s="239" t="str">
        <f t="shared" si="929"/>
        <v/>
      </c>
      <c r="CD592" s="239" t="str">
        <f t="shared" si="930"/>
        <v/>
      </c>
      <c r="CE592" s="239" t="str">
        <f t="shared" si="931"/>
        <v/>
      </c>
      <c r="CF592" s="239" t="str">
        <f t="shared" si="932"/>
        <v/>
      </c>
      <c r="CG592" s="239" t="str">
        <f t="shared" si="933"/>
        <v/>
      </c>
      <c r="CH592" s="239" t="str">
        <f t="shared" si="934"/>
        <v/>
      </c>
      <c r="CI592" s="239" t="str">
        <f t="shared" si="935"/>
        <v/>
      </c>
      <c r="CJ592" s="239" t="str">
        <f t="shared" si="936"/>
        <v/>
      </c>
      <c r="CK592" s="239" t="str">
        <f t="shared" si="937"/>
        <v/>
      </c>
      <c r="CL592" s="239" t="str">
        <f t="shared" si="938"/>
        <v/>
      </c>
      <c r="CM592" s="239" t="str">
        <f t="shared" si="939"/>
        <v/>
      </c>
      <c r="CN592" s="239" t="str">
        <f t="shared" si="940"/>
        <v/>
      </c>
      <c r="CP592" s="239" t="str">
        <f t="shared" si="941"/>
        <v/>
      </c>
      <c r="CQ592" s="239" t="str">
        <f t="shared" si="942"/>
        <v/>
      </c>
      <c r="CR592" s="239" t="str">
        <f t="shared" si="943"/>
        <v/>
      </c>
      <c r="CS592" s="239" t="str">
        <f t="shared" si="944"/>
        <v/>
      </c>
      <c r="CT592" s="239" t="str">
        <f t="shared" si="945"/>
        <v/>
      </c>
      <c r="CU592" s="239" t="str">
        <f t="shared" si="946"/>
        <v/>
      </c>
      <c r="CV592" s="239" t="str">
        <f t="shared" si="947"/>
        <v/>
      </c>
      <c r="CW592" s="239" t="str">
        <f t="shared" si="948"/>
        <v/>
      </c>
      <c r="CX592" s="239" t="str">
        <f t="shared" si="949"/>
        <v/>
      </c>
      <c r="CY592" s="239" t="str">
        <f t="shared" si="950"/>
        <v/>
      </c>
      <c r="CZ592" s="239" t="str">
        <f t="shared" si="951"/>
        <v/>
      </c>
      <c r="DA592" s="239" t="str">
        <f t="shared" si="952"/>
        <v/>
      </c>
      <c r="DB592" s="239" t="str">
        <f t="shared" si="953"/>
        <v>4to Trimestre</v>
      </c>
      <c r="DC592" s="239" t="str">
        <f t="shared" si="954"/>
        <v/>
      </c>
      <c r="DD592" s="239" t="str">
        <f t="shared" si="955"/>
        <v/>
      </c>
      <c r="DE592" s="239" t="str">
        <f t="shared" si="956"/>
        <v/>
      </c>
      <c r="DF592" s="239" t="str">
        <f t="shared" si="957"/>
        <v/>
      </c>
      <c r="DG592" s="239" t="str">
        <f t="shared" si="958"/>
        <v/>
      </c>
      <c r="DH592" s="239" t="str">
        <f t="shared" si="959"/>
        <v/>
      </c>
      <c r="DI592" s="239" t="str">
        <f t="shared" si="960"/>
        <v/>
      </c>
      <c r="DJ592" s="239" t="str">
        <f t="shared" si="961"/>
        <v/>
      </c>
      <c r="DK592" s="239" t="str">
        <f t="shared" si="962"/>
        <v/>
      </c>
      <c r="DL592" s="239" t="str">
        <f t="shared" si="963"/>
        <v/>
      </c>
      <c r="DM592" s="239" t="str">
        <f t="shared" si="964"/>
        <v/>
      </c>
      <c r="DN592" s="239" t="str">
        <f t="shared" si="965"/>
        <v/>
      </c>
      <c r="DO592" s="239" t="str">
        <f t="shared" si="966"/>
        <v/>
      </c>
      <c r="DP592" s="239" t="str">
        <f t="shared" si="967"/>
        <v/>
      </c>
    </row>
    <row r="593" spans="1:120" ht="35.25" hidden="1" customHeight="1" x14ac:dyDescent="0.25">
      <c r="A593" s="53" t="s">
        <v>4509</v>
      </c>
      <c r="B593" s="53">
        <v>142</v>
      </c>
      <c r="C593" s="53" t="s">
        <v>60</v>
      </c>
      <c r="D593" s="53" t="s">
        <v>2307</v>
      </c>
      <c r="E593" s="53">
        <v>0</v>
      </c>
      <c r="F593" s="53" t="s">
        <v>2412</v>
      </c>
      <c r="G593" s="53" t="str">
        <f t="shared" ref="G593:G656" si="969">+IF(H593="Producto",F593,IF(H593="Producto Act Compartidas",F593,G592))</f>
        <v>142-3</v>
      </c>
      <c r="H593" s="53" t="s">
        <v>94</v>
      </c>
      <c r="I593" s="53" t="s">
        <v>196</v>
      </c>
      <c r="J593" s="53" t="s">
        <v>80</v>
      </c>
      <c r="K593" s="53" t="s">
        <v>80</v>
      </c>
      <c r="L593" s="53" t="s">
        <v>80</v>
      </c>
      <c r="M593" s="53" t="s">
        <v>80</v>
      </c>
      <c r="N593" s="53" t="s">
        <v>80</v>
      </c>
      <c r="O593" s="53" t="s">
        <v>80</v>
      </c>
      <c r="P593" s="53" t="s">
        <v>2413</v>
      </c>
      <c r="Q593" s="52">
        <v>0.5</v>
      </c>
      <c r="R593" s="52">
        <f>+Q593*Q588</f>
        <v>0.15</v>
      </c>
      <c r="S593" s="53">
        <v>1</v>
      </c>
      <c r="T593" s="53" t="s">
        <v>84</v>
      </c>
      <c r="U593" s="53" t="s">
        <v>2414</v>
      </c>
      <c r="V593" s="23">
        <v>45231</v>
      </c>
      <c r="W593" s="23">
        <v>45260</v>
      </c>
      <c r="X593" s="53" t="s">
        <v>2318</v>
      </c>
      <c r="Y593" s="49" t="s">
        <v>87</v>
      </c>
      <c r="Z593" s="59" t="s">
        <v>100</v>
      </c>
      <c r="AA593" s="52">
        <v>1</v>
      </c>
      <c r="AB593" s="198" t="s">
        <v>2415</v>
      </c>
      <c r="AC593" s="23">
        <v>45258</v>
      </c>
      <c r="AD593" s="52">
        <v>1</v>
      </c>
      <c r="AE593" s="23" t="s">
        <v>2407</v>
      </c>
      <c r="AF593" s="23">
        <v>45166</v>
      </c>
      <c r="AG593" s="52" t="s">
        <v>79</v>
      </c>
      <c r="AH593" s="52">
        <v>1</v>
      </c>
      <c r="AI593" s="52">
        <f t="shared" si="886"/>
        <v>0.15</v>
      </c>
      <c r="AJ593" s="52">
        <f t="shared" si="968"/>
        <v>1</v>
      </c>
      <c r="AK593" s="52"/>
      <c r="AL593" s="239" t="str">
        <f t="shared" si="905"/>
        <v/>
      </c>
      <c r="AM593" s="239" t="str">
        <f t="shared" si="906"/>
        <v/>
      </c>
      <c r="AN593" s="239" t="str">
        <f t="shared" si="907"/>
        <v/>
      </c>
      <c r="AO593" s="239" t="str">
        <f t="shared" si="908"/>
        <v/>
      </c>
      <c r="AP593" s="239" t="str">
        <f t="shared" si="909"/>
        <v/>
      </c>
      <c r="AQ593" s="239" t="str">
        <f t="shared" si="910"/>
        <v/>
      </c>
      <c r="AR593" s="239" t="str">
        <f t="shared" si="911"/>
        <v/>
      </c>
      <c r="AS593" s="239" t="str">
        <f t="shared" si="912"/>
        <v/>
      </c>
      <c r="AT593" s="239" t="str">
        <f t="shared" si="913"/>
        <v/>
      </c>
      <c r="AU593" s="239" t="str">
        <f t="shared" si="887"/>
        <v/>
      </c>
      <c r="AV593" s="239" t="str">
        <f t="shared" si="888"/>
        <v/>
      </c>
      <c r="AW593" s="239" t="str">
        <f t="shared" si="889"/>
        <v/>
      </c>
      <c r="AX593" s="239" t="str">
        <f t="shared" si="890"/>
        <v/>
      </c>
      <c r="AY593" s="239" t="str">
        <f t="shared" si="891"/>
        <v/>
      </c>
      <c r="AZ593" s="239" t="str">
        <f t="shared" si="892"/>
        <v/>
      </c>
      <c r="BA593" s="239" t="str">
        <f t="shared" si="893"/>
        <v/>
      </c>
      <c r="BB593" s="239" t="str">
        <f t="shared" si="894"/>
        <v/>
      </c>
      <c r="BC593" s="239" t="str">
        <f t="shared" si="895"/>
        <v/>
      </c>
      <c r="BD593" s="239" t="str">
        <f t="shared" si="896"/>
        <v/>
      </c>
      <c r="BE593" s="239" t="str">
        <f t="shared" si="897"/>
        <v/>
      </c>
      <c r="BF593" s="239" t="str">
        <f t="shared" si="898"/>
        <v/>
      </c>
      <c r="BG593" s="239" t="str">
        <f t="shared" si="899"/>
        <v/>
      </c>
      <c r="BH593" s="239" t="str">
        <f t="shared" si="900"/>
        <v/>
      </c>
      <c r="BI593" s="239" t="str">
        <f t="shared" si="901"/>
        <v/>
      </c>
      <c r="BJ593" s="239" t="str">
        <f t="shared" si="902"/>
        <v/>
      </c>
      <c r="BK593" s="239" t="str">
        <f t="shared" si="903"/>
        <v/>
      </c>
      <c r="BL593" s="239" t="str">
        <f t="shared" si="904"/>
        <v/>
      </c>
      <c r="BN593" s="239" t="str">
        <f t="shared" si="914"/>
        <v/>
      </c>
      <c r="BO593" s="239" t="str">
        <f t="shared" si="915"/>
        <v/>
      </c>
      <c r="BP593" s="239" t="str">
        <f t="shared" si="916"/>
        <v/>
      </c>
      <c r="BQ593" s="239" t="str">
        <f t="shared" si="917"/>
        <v/>
      </c>
      <c r="BR593" s="239" t="str">
        <f t="shared" si="918"/>
        <v/>
      </c>
      <c r="BS593" s="239" t="str">
        <f t="shared" si="919"/>
        <v/>
      </c>
      <c r="BT593" s="239" t="str">
        <f t="shared" si="920"/>
        <v/>
      </c>
      <c r="BU593" s="239" t="str">
        <f t="shared" si="921"/>
        <v/>
      </c>
      <c r="BV593" s="239" t="str">
        <f t="shared" si="922"/>
        <v/>
      </c>
      <c r="BW593" s="239" t="str">
        <f t="shared" si="923"/>
        <v/>
      </c>
      <c r="BX593" s="239" t="str">
        <f t="shared" si="924"/>
        <v/>
      </c>
      <c r="BY593" s="239" t="str">
        <f t="shared" si="925"/>
        <v/>
      </c>
      <c r="BZ593" s="239" t="str">
        <f t="shared" si="926"/>
        <v/>
      </c>
      <c r="CA593" s="239" t="str">
        <f t="shared" si="927"/>
        <v/>
      </c>
      <c r="CB593" s="239" t="str">
        <f t="shared" si="928"/>
        <v/>
      </c>
      <c r="CC593" s="239" t="str">
        <f t="shared" si="929"/>
        <v/>
      </c>
      <c r="CD593" s="239" t="str">
        <f t="shared" si="930"/>
        <v/>
      </c>
      <c r="CE593" s="239" t="str">
        <f t="shared" si="931"/>
        <v/>
      </c>
      <c r="CF593" s="239" t="str">
        <f t="shared" si="932"/>
        <v/>
      </c>
      <c r="CG593" s="239" t="str">
        <f t="shared" si="933"/>
        <v/>
      </c>
      <c r="CH593" s="239" t="str">
        <f t="shared" si="934"/>
        <v/>
      </c>
      <c r="CI593" s="239" t="str">
        <f t="shared" si="935"/>
        <v/>
      </c>
      <c r="CJ593" s="239" t="str">
        <f t="shared" si="936"/>
        <v/>
      </c>
      <c r="CK593" s="239" t="str">
        <f t="shared" si="937"/>
        <v/>
      </c>
      <c r="CL593" s="239" t="str">
        <f t="shared" si="938"/>
        <v/>
      </c>
      <c r="CM593" s="239" t="str">
        <f t="shared" si="939"/>
        <v/>
      </c>
      <c r="CN593" s="239" t="str">
        <f t="shared" si="940"/>
        <v/>
      </c>
      <c r="CP593" s="239" t="str">
        <f t="shared" si="941"/>
        <v/>
      </c>
      <c r="CQ593" s="239" t="str">
        <f t="shared" si="942"/>
        <v/>
      </c>
      <c r="CR593" s="239" t="str">
        <f t="shared" si="943"/>
        <v/>
      </c>
      <c r="CS593" s="239" t="str">
        <f t="shared" si="944"/>
        <v/>
      </c>
      <c r="CT593" s="239" t="str">
        <f t="shared" si="945"/>
        <v/>
      </c>
      <c r="CU593" s="239" t="str">
        <f t="shared" si="946"/>
        <v/>
      </c>
      <c r="CV593" s="239" t="str">
        <f t="shared" si="947"/>
        <v/>
      </c>
      <c r="CW593" s="239" t="str">
        <f t="shared" si="948"/>
        <v/>
      </c>
      <c r="CX593" s="239" t="str">
        <f t="shared" si="949"/>
        <v/>
      </c>
      <c r="CY593" s="239" t="str">
        <f t="shared" si="950"/>
        <v/>
      </c>
      <c r="CZ593" s="239" t="str">
        <f t="shared" si="951"/>
        <v/>
      </c>
      <c r="DA593" s="239" t="str">
        <f t="shared" si="952"/>
        <v/>
      </c>
      <c r="DB593" s="239" t="str">
        <f t="shared" si="953"/>
        <v/>
      </c>
      <c r="DC593" s="239" t="str">
        <f t="shared" si="954"/>
        <v/>
      </c>
      <c r="DD593" s="239" t="str">
        <f t="shared" si="955"/>
        <v/>
      </c>
      <c r="DE593" s="239" t="str">
        <f t="shared" si="956"/>
        <v/>
      </c>
      <c r="DF593" s="239" t="str">
        <f t="shared" si="957"/>
        <v/>
      </c>
      <c r="DG593" s="239" t="str">
        <f t="shared" si="958"/>
        <v/>
      </c>
      <c r="DH593" s="239" t="str">
        <f t="shared" si="959"/>
        <v/>
      </c>
      <c r="DI593" s="239" t="str">
        <f t="shared" si="960"/>
        <v/>
      </c>
      <c r="DJ593" s="239" t="str">
        <f t="shared" si="961"/>
        <v/>
      </c>
      <c r="DK593" s="239" t="str">
        <f t="shared" si="962"/>
        <v/>
      </c>
      <c r="DL593" s="239" t="str">
        <f t="shared" si="963"/>
        <v/>
      </c>
      <c r="DM593" s="239" t="str">
        <f t="shared" si="964"/>
        <v/>
      </c>
      <c r="DN593" s="239" t="str">
        <f t="shared" si="965"/>
        <v/>
      </c>
      <c r="DO593" s="239" t="str">
        <f t="shared" si="966"/>
        <v/>
      </c>
      <c r="DP593" s="239" t="str">
        <f t="shared" si="967"/>
        <v/>
      </c>
    </row>
    <row r="594" spans="1:120" ht="35.25" hidden="1" customHeight="1" x14ac:dyDescent="0.25">
      <c r="A594" s="49" t="s">
        <v>4523</v>
      </c>
      <c r="B594" s="49">
        <v>1000</v>
      </c>
      <c r="C594" s="49" t="s">
        <v>61</v>
      </c>
      <c r="D594" s="49" t="s">
        <v>2416</v>
      </c>
      <c r="E594" s="85">
        <v>5</v>
      </c>
      <c r="F594" s="49" t="s">
        <v>2417</v>
      </c>
      <c r="G594" s="49" t="str">
        <f t="shared" si="969"/>
        <v>1000-1</v>
      </c>
      <c r="H594" s="49" t="s">
        <v>75</v>
      </c>
      <c r="I594" s="49" t="s">
        <v>76</v>
      </c>
      <c r="J594" s="49" t="s">
        <v>143</v>
      </c>
      <c r="K594" s="49" t="s">
        <v>1274</v>
      </c>
      <c r="L594" s="49" t="s">
        <v>79</v>
      </c>
      <c r="M594" s="49" t="s">
        <v>2418</v>
      </c>
      <c r="N594" s="49" t="s">
        <v>2419</v>
      </c>
      <c r="O594" s="49" t="s">
        <v>516</v>
      </c>
      <c r="P594" s="49" t="s">
        <v>2420</v>
      </c>
      <c r="Q594" s="50">
        <v>0.04</v>
      </c>
      <c r="R594" s="50"/>
      <c r="S594" s="154">
        <v>2</v>
      </c>
      <c r="T594" s="155" t="s">
        <v>84</v>
      </c>
      <c r="U594" s="154" t="s">
        <v>2421</v>
      </c>
      <c r="V594" s="51">
        <v>44958</v>
      </c>
      <c r="W594" s="51">
        <v>45260</v>
      </c>
      <c r="X594" s="49" t="s">
        <v>2422</v>
      </c>
      <c r="Y594" s="49" t="s">
        <v>87</v>
      </c>
      <c r="Z594" s="59" t="s">
        <v>100</v>
      </c>
      <c r="AA594" s="52">
        <v>1</v>
      </c>
      <c r="AB594" s="23" t="s">
        <v>2423</v>
      </c>
      <c r="AC594" s="23">
        <v>45197</v>
      </c>
      <c r="AD594" s="52">
        <v>1</v>
      </c>
      <c r="AE594" s="53" t="s">
        <v>936</v>
      </c>
      <c r="AF594" s="23">
        <v>45197</v>
      </c>
      <c r="AG594" s="52"/>
      <c r="AH594" s="52" t="s">
        <v>92</v>
      </c>
      <c r="AI594" s="52">
        <f t="shared" si="886"/>
        <v>0.04</v>
      </c>
      <c r="AJ594" s="52"/>
      <c r="AK594" s="52"/>
      <c r="AL594" s="239" t="str">
        <f t="shared" si="905"/>
        <v/>
      </c>
      <c r="AM594" s="239" t="str">
        <f t="shared" si="906"/>
        <v/>
      </c>
      <c r="AN594" s="239" t="str">
        <f t="shared" si="907"/>
        <v/>
      </c>
      <c r="AO594" s="239" t="str">
        <f t="shared" si="908"/>
        <v/>
      </c>
      <c r="AP594" s="239" t="str">
        <f t="shared" si="909"/>
        <v/>
      </c>
      <c r="AQ594" s="239" t="str">
        <f t="shared" si="910"/>
        <v/>
      </c>
      <c r="AR594" s="239" t="str">
        <f t="shared" si="911"/>
        <v/>
      </c>
      <c r="AS594" s="239" t="str">
        <f t="shared" si="912"/>
        <v/>
      </c>
      <c r="AT594" s="239" t="str">
        <f t="shared" si="913"/>
        <v/>
      </c>
      <c r="AU594" s="239" t="str">
        <f t="shared" si="887"/>
        <v/>
      </c>
      <c r="AV594" s="239" t="str">
        <f t="shared" si="888"/>
        <v/>
      </c>
      <c r="AW594" s="239" t="str">
        <f t="shared" si="889"/>
        <v/>
      </c>
      <c r="AX594" s="239" t="str">
        <f t="shared" si="890"/>
        <v/>
      </c>
      <c r="AY594" s="239" t="str">
        <f t="shared" si="891"/>
        <v/>
      </c>
      <c r="AZ594" s="239" t="str">
        <f t="shared" si="892"/>
        <v/>
      </c>
      <c r="BA594" s="239" t="str">
        <f t="shared" si="893"/>
        <v/>
      </c>
      <c r="BB594" s="239" t="str">
        <f t="shared" si="894"/>
        <v/>
      </c>
      <c r="BC594" s="239" t="str">
        <f t="shared" si="895"/>
        <v/>
      </c>
      <c r="BD594" s="239" t="str">
        <f t="shared" si="896"/>
        <v/>
      </c>
      <c r="BE594" s="239" t="str">
        <f t="shared" si="897"/>
        <v/>
      </c>
      <c r="BF594" s="239" t="str">
        <f t="shared" si="898"/>
        <v/>
      </c>
      <c r="BG594" s="239" t="str">
        <f t="shared" si="899"/>
        <v/>
      </c>
      <c r="BH594" s="239" t="str">
        <f t="shared" si="900"/>
        <v/>
      </c>
      <c r="BI594" s="239" t="str">
        <f t="shared" si="901"/>
        <v/>
      </c>
      <c r="BJ594" s="239" t="str">
        <f t="shared" si="902"/>
        <v/>
      </c>
      <c r="BK594" s="239" t="str">
        <f t="shared" si="903"/>
        <v/>
      </c>
      <c r="BL594" s="239" t="str">
        <f t="shared" si="904"/>
        <v/>
      </c>
      <c r="BN594" s="239" t="str">
        <f t="shared" si="914"/>
        <v/>
      </c>
      <c r="BO594" s="239" t="str">
        <f t="shared" si="915"/>
        <v/>
      </c>
      <c r="BP594" s="239" t="str">
        <f t="shared" si="916"/>
        <v/>
      </c>
      <c r="BQ594" s="239" t="str">
        <f t="shared" si="917"/>
        <v/>
      </c>
      <c r="BR594" s="239" t="str">
        <f t="shared" si="918"/>
        <v/>
      </c>
      <c r="BS594" s="239" t="str">
        <f t="shared" si="919"/>
        <v/>
      </c>
      <c r="BT594" s="239" t="str">
        <f t="shared" si="920"/>
        <v/>
      </c>
      <c r="BU594" s="239" t="str">
        <f t="shared" si="921"/>
        <v/>
      </c>
      <c r="BV594" s="239" t="str">
        <f t="shared" si="922"/>
        <v/>
      </c>
      <c r="BW594" s="239" t="str">
        <f t="shared" si="923"/>
        <v/>
      </c>
      <c r="BX594" s="239" t="str">
        <f t="shared" si="924"/>
        <v/>
      </c>
      <c r="BY594" s="239" t="str">
        <f t="shared" si="925"/>
        <v/>
      </c>
      <c r="BZ594" s="239" t="str">
        <f t="shared" si="926"/>
        <v/>
      </c>
      <c r="CA594" s="239" t="str">
        <f t="shared" si="927"/>
        <v/>
      </c>
      <c r="CB594" s="239" t="str">
        <f t="shared" si="928"/>
        <v/>
      </c>
      <c r="CC594" s="239" t="str">
        <f t="shared" si="929"/>
        <v/>
      </c>
      <c r="CD594" s="239" t="str">
        <f t="shared" si="930"/>
        <v/>
      </c>
      <c r="CE594" s="239" t="str">
        <f t="shared" si="931"/>
        <v/>
      </c>
      <c r="CF594" s="239" t="str">
        <f t="shared" si="932"/>
        <v/>
      </c>
      <c r="CG594" s="239" t="str">
        <f t="shared" si="933"/>
        <v/>
      </c>
      <c r="CH594" s="239" t="str">
        <f t="shared" si="934"/>
        <v/>
      </c>
      <c r="CI594" s="239" t="str">
        <f t="shared" si="935"/>
        <v/>
      </c>
      <c r="CJ594" s="239" t="str">
        <f t="shared" si="936"/>
        <v/>
      </c>
      <c r="CK594" s="239" t="str">
        <f t="shared" si="937"/>
        <v/>
      </c>
      <c r="CL594" s="239" t="str">
        <f t="shared" si="938"/>
        <v/>
      </c>
      <c r="CM594" s="239" t="str">
        <f t="shared" si="939"/>
        <v/>
      </c>
      <c r="CN594" s="239" t="str">
        <f t="shared" si="940"/>
        <v/>
      </c>
      <c r="CP594" s="239" t="str">
        <f t="shared" si="941"/>
        <v/>
      </c>
      <c r="CQ594" s="239" t="str">
        <f t="shared" si="942"/>
        <v/>
      </c>
      <c r="CR594" s="239" t="str">
        <f t="shared" si="943"/>
        <v/>
      </c>
      <c r="CS594" s="239" t="str">
        <f t="shared" si="944"/>
        <v/>
      </c>
      <c r="CT594" s="239" t="str">
        <f t="shared" si="945"/>
        <v/>
      </c>
      <c r="CU594" s="239" t="str">
        <f t="shared" si="946"/>
        <v/>
      </c>
      <c r="CV594" s="239" t="str">
        <f t="shared" si="947"/>
        <v/>
      </c>
      <c r="CW594" s="239" t="str">
        <f t="shared" si="948"/>
        <v/>
      </c>
      <c r="CX594" s="239" t="str">
        <f t="shared" si="949"/>
        <v/>
      </c>
      <c r="CY594" s="239" t="str">
        <f t="shared" si="950"/>
        <v/>
      </c>
      <c r="CZ594" s="239" t="str">
        <f t="shared" si="951"/>
        <v/>
      </c>
      <c r="DA594" s="239" t="str">
        <f t="shared" si="952"/>
        <v/>
      </c>
      <c r="DB594" s="239" t="str">
        <f t="shared" si="953"/>
        <v/>
      </c>
      <c r="DC594" s="239" t="str">
        <f t="shared" si="954"/>
        <v/>
      </c>
      <c r="DD594" s="239" t="str">
        <f t="shared" si="955"/>
        <v/>
      </c>
      <c r="DE594" s="239" t="str">
        <f t="shared" si="956"/>
        <v/>
      </c>
      <c r="DF594" s="239" t="str">
        <f t="shared" si="957"/>
        <v/>
      </c>
      <c r="DG594" s="239" t="str">
        <f t="shared" si="958"/>
        <v/>
      </c>
      <c r="DH594" s="239" t="str">
        <f t="shared" si="959"/>
        <v/>
      </c>
      <c r="DI594" s="239" t="str">
        <f t="shared" si="960"/>
        <v/>
      </c>
      <c r="DJ594" s="239" t="str">
        <f t="shared" si="961"/>
        <v/>
      </c>
      <c r="DK594" s="239" t="str">
        <f t="shared" si="962"/>
        <v/>
      </c>
      <c r="DL594" s="239" t="str">
        <f t="shared" si="963"/>
        <v/>
      </c>
      <c r="DM594" s="239" t="str">
        <f t="shared" si="964"/>
        <v/>
      </c>
      <c r="DN594" s="239" t="str">
        <f t="shared" si="965"/>
        <v/>
      </c>
      <c r="DO594" s="239" t="str">
        <f t="shared" si="966"/>
        <v/>
      </c>
      <c r="DP594" s="239" t="str">
        <f t="shared" si="967"/>
        <v/>
      </c>
    </row>
    <row r="595" spans="1:120" ht="35.25" hidden="1" customHeight="1" x14ac:dyDescent="0.25">
      <c r="A595" s="53" t="s">
        <v>4523</v>
      </c>
      <c r="B595" s="53">
        <v>1000</v>
      </c>
      <c r="C595" s="53" t="s">
        <v>61</v>
      </c>
      <c r="D595" s="53" t="s">
        <v>2416</v>
      </c>
      <c r="E595" s="53">
        <v>5</v>
      </c>
      <c r="F595" s="53" t="s">
        <v>2424</v>
      </c>
      <c r="G595" s="53" t="str">
        <f t="shared" si="969"/>
        <v>1000-1</v>
      </c>
      <c r="H595" s="53" t="s">
        <v>94</v>
      </c>
      <c r="I595" s="53" t="s">
        <v>76</v>
      </c>
      <c r="J595" s="53" t="s">
        <v>80</v>
      </c>
      <c r="K595" s="53" t="s">
        <v>80</v>
      </c>
      <c r="L595" s="53" t="s">
        <v>80</v>
      </c>
      <c r="M595" s="53" t="s">
        <v>80</v>
      </c>
      <c r="N595" s="53" t="s">
        <v>80</v>
      </c>
      <c r="O595" s="53" t="s">
        <v>80</v>
      </c>
      <c r="P595" s="53" t="s">
        <v>2425</v>
      </c>
      <c r="Q595" s="52">
        <v>0.2</v>
      </c>
      <c r="R595" s="52">
        <f>+Q595*Q594</f>
        <v>8.0000000000000002E-3</v>
      </c>
      <c r="S595" s="157">
        <v>1</v>
      </c>
      <c r="T595" s="157" t="s">
        <v>84</v>
      </c>
      <c r="U595" s="158" t="s">
        <v>2426</v>
      </c>
      <c r="V595" s="23">
        <v>44958</v>
      </c>
      <c r="W595" s="23">
        <v>44985</v>
      </c>
      <c r="X595" s="53" t="s">
        <v>2427</v>
      </c>
      <c r="Y595" s="49" t="s">
        <v>97</v>
      </c>
      <c r="Z595" s="59" t="s">
        <v>100</v>
      </c>
      <c r="AA595" s="60">
        <v>1</v>
      </c>
      <c r="AB595" s="62" t="s">
        <v>2428</v>
      </c>
      <c r="AC595" s="62">
        <v>44984</v>
      </c>
      <c r="AD595" s="60">
        <v>1</v>
      </c>
      <c r="AE595" s="62" t="s">
        <v>2429</v>
      </c>
      <c r="AF595" s="62">
        <v>44985</v>
      </c>
      <c r="AG595" s="60" t="s">
        <v>79</v>
      </c>
      <c r="AH595" s="60">
        <v>1</v>
      </c>
      <c r="AI595" s="52">
        <f t="shared" si="886"/>
        <v>8.0000000000000002E-3</v>
      </c>
      <c r="AJ595" s="52">
        <f t="shared" ref="AJ595:AJ597" si="970">+AI595/R595</f>
        <v>1</v>
      </c>
      <c r="AK595" s="52"/>
      <c r="AL595" s="239" t="str">
        <f t="shared" si="905"/>
        <v/>
      </c>
      <c r="AM595" s="239" t="str">
        <f t="shared" si="906"/>
        <v/>
      </c>
      <c r="AN595" s="239" t="str">
        <f t="shared" si="907"/>
        <v/>
      </c>
      <c r="AO595" s="239" t="str">
        <f t="shared" si="908"/>
        <v/>
      </c>
      <c r="AP595" s="239" t="str">
        <f t="shared" si="909"/>
        <v/>
      </c>
      <c r="AQ595" s="239" t="str">
        <f t="shared" si="910"/>
        <v/>
      </c>
      <c r="AR595" s="239" t="str">
        <f t="shared" si="911"/>
        <v/>
      </c>
      <c r="AS595" s="239" t="str">
        <f t="shared" si="912"/>
        <v/>
      </c>
      <c r="AT595" s="239" t="str">
        <f t="shared" si="913"/>
        <v/>
      </c>
      <c r="AU595" s="239" t="str">
        <f t="shared" si="887"/>
        <v/>
      </c>
      <c r="AV595" s="239" t="str">
        <f t="shared" si="888"/>
        <v/>
      </c>
      <c r="AW595" s="239" t="str">
        <f t="shared" si="889"/>
        <v/>
      </c>
      <c r="AX595" s="239" t="str">
        <f t="shared" si="890"/>
        <v/>
      </c>
      <c r="AY595" s="239" t="str">
        <f t="shared" si="891"/>
        <v/>
      </c>
      <c r="AZ595" s="239" t="str">
        <f t="shared" si="892"/>
        <v/>
      </c>
      <c r="BA595" s="239" t="str">
        <f t="shared" si="893"/>
        <v/>
      </c>
      <c r="BB595" s="239" t="str">
        <f t="shared" si="894"/>
        <v/>
      </c>
      <c r="BC595" s="239" t="str">
        <f t="shared" si="895"/>
        <v/>
      </c>
      <c r="BD595" s="239" t="str">
        <f t="shared" si="896"/>
        <v/>
      </c>
      <c r="BE595" s="239" t="str">
        <f t="shared" si="897"/>
        <v/>
      </c>
      <c r="BF595" s="239" t="str">
        <f t="shared" si="898"/>
        <v/>
      </c>
      <c r="BG595" s="239" t="str">
        <f t="shared" si="899"/>
        <v/>
      </c>
      <c r="BH595" s="239" t="str">
        <f t="shared" si="900"/>
        <v/>
      </c>
      <c r="BI595" s="239" t="str">
        <f t="shared" si="901"/>
        <v/>
      </c>
      <c r="BJ595" s="239" t="str">
        <f t="shared" si="902"/>
        <v/>
      </c>
      <c r="BK595" s="239" t="str">
        <f t="shared" si="903"/>
        <v/>
      </c>
      <c r="BL595" s="239" t="str">
        <f t="shared" si="904"/>
        <v/>
      </c>
      <c r="BN595" s="239" t="str">
        <f t="shared" si="914"/>
        <v/>
      </c>
      <c r="BO595" s="239" t="str">
        <f t="shared" si="915"/>
        <v/>
      </c>
      <c r="BP595" s="239" t="str">
        <f t="shared" si="916"/>
        <v/>
      </c>
      <c r="BQ595" s="239" t="str">
        <f t="shared" si="917"/>
        <v/>
      </c>
      <c r="BR595" s="239" t="str">
        <f t="shared" si="918"/>
        <v/>
      </c>
      <c r="BS595" s="239" t="str">
        <f t="shared" si="919"/>
        <v/>
      </c>
      <c r="BT595" s="239" t="str">
        <f t="shared" si="920"/>
        <v/>
      </c>
      <c r="BU595" s="239" t="str">
        <f t="shared" si="921"/>
        <v/>
      </c>
      <c r="BV595" s="239" t="str">
        <f t="shared" si="922"/>
        <v/>
      </c>
      <c r="BW595" s="239" t="str">
        <f t="shared" si="923"/>
        <v/>
      </c>
      <c r="BX595" s="239" t="str">
        <f t="shared" si="924"/>
        <v/>
      </c>
      <c r="BY595" s="239" t="str">
        <f t="shared" si="925"/>
        <v/>
      </c>
      <c r="BZ595" s="239" t="str">
        <f t="shared" si="926"/>
        <v/>
      </c>
      <c r="CA595" s="239" t="str">
        <f t="shared" si="927"/>
        <v/>
      </c>
      <c r="CB595" s="239" t="str">
        <f t="shared" si="928"/>
        <v/>
      </c>
      <c r="CC595" s="239" t="str">
        <f t="shared" si="929"/>
        <v/>
      </c>
      <c r="CD595" s="239" t="str">
        <f t="shared" si="930"/>
        <v/>
      </c>
      <c r="CE595" s="239" t="str">
        <f t="shared" si="931"/>
        <v/>
      </c>
      <c r="CF595" s="239" t="str">
        <f t="shared" si="932"/>
        <v/>
      </c>
      <c r="CG595" s="239" t="str">
        <f t="shared" si="933"/>
        <v/>
      </c>
      <c r="CH595" s="239" t="str">
        <f t="shared" si="934"/>
        <v/>
      </c>
      <c r="CI595" s="239" t="str">
        <f t="shared" si="935"/>
        <v/>
      </c>
      <c r="CJ595" s="239" t="str">
        <f t="shared" si="936"/>
        <v/>
      </c>
      <c r="CK595" s="239" t="str">
        <f t="shared" si="937"/>
        <v/>
      </c>
      <c r="CL595" s="239" t="str">
        <f t="shared" si="938"/>
        <v/>
      </c>
      <c r="CM595" s="239" t="str">
        <f t="shared" si="939"/>
        <v/>
      </c>
      <c r="CN595" s="239" t="str">
        <f t="shared" si="940"/>
        <v/>
      </c>
      <c r="CP595" s="239" t="str">
        <f t="shared" si="941"/>
        <v/>
      </c>
      <c r="CQ595" s="239" t="str">
        <f t="shared" si="942"/>
        <v/>
      </c>
      <c r="CR595" s="239" t="str">
        <f t="shared" si="943"/>
        <v/>
      </c>
      <c r="CS595" s="239" t="str">
        <f t="shared" si="944"/>
        <v/>
      </c>
      <c r="CT595" s="239" t="str">
        <f t="shared" si="945"/>
        <v/>
      </c>
      <c r="CU595" s="239" t="str">
        <f t="shared" si="946"/>
        <v/>
      </c>
      <c r="CV595" s="239" t="str">
        <f t="shared" si="947"/>
        <v/>
      </c>
      <c r="CW595" s="239" t="str">
        <f t="shared" si="948"/>
        <v/>
      </c>
      <c r="CX595" s="239" t="str">
        <f t="shared" si="949"/>
        <v/>
      </c>
      <c r="CY595" s="239" t="str">
        <f t="shared" si="950"/>
        <v/>
      </c>
      <c r="CZ595" s="239" t="str">
        <f t="shared" si="951"/>
        <v/>
      </c>
      <c r="DA595" s="239" t="str">
        <f t="shared" si="952"/>
        <v/>
      </c>
      <c r="DB595" s="239" t="str">
        <f t="shared" si="953"/>
        <v/>
      </c>
      <c r="DC595" s="239" t="str">
        <f t="shared" si="954"/>
        <v/>
      </c>
      <c r="DD595" s="239" t="str">
        <f t="shared" si="955"/>
        <v/>
      </c>
      <c r="DE595" s="239" t="str">
        <f t="shared" si="956"/>
        <v/>
      </c>
      <c r="DF595" s="239" t="str">
        <f t="shared" si="957"/>
        <v/>
      </c>
      <c r="DG595" s="239" t="str">
        <f t="shared" si="958"/>
        <v/>
      </c>
      <c r="DH595" s="239" t="str">
        <f t="shared" si="959"/>
        <v/>
      </c>
      <c r="DI595" s="239" t="str">
        <f t="shared" si="960"/>
        <v/>
      </c>
      <c r="DJ595" s="239" t="str">
        <f t="shared" si="961"/>
        <v/>
      </c>
      <c r="DK595" s="239" t="str">
        <f t="shared" si="962"/>
        <v/>
      </c>
      <c r="DL595" s="239" t="str">
        <f t="shared" si="963"/>
        <v/>
      </c>
      <c r="DM595" s="239" t="str">
        <f t="shared" si="964"/>
        <v/>
      </c>
      <c r="DN595" s="239" t="str">
        <f t="shared" si="965"/>
        <v/>
      </c>
      <c r="DO595" s="239" t="str">
        <f t="shared" si="966"/>
        <v/>
      </c>
      <c r="DP595" s="239" t="str">
        <f t="shared" si="967"/>
        <v/>
      </c>
    </row>
    <row r="596" spans="1:120" ht="35.25" hidden="1" customHeight="1" x14ac:dyDescent="0.25">
      <c r="A596" s="53" t="s">
        <v>4523</v>
      </c>
      <c r="B596" s="53">
        <v>1000</v>
      </c>
      <c r="C596" s="53" t="s">
        <v>61</v>
      </c>
      <c r="D596" s="53" t="s">
        <v>2416</v>
      </c>
      <c r="E596" s="53">
        <v>5</v>
      </c>
      <c r="F596" s="53" t="s">
        <v>2430</v>
      </c>
      <c r="G596" s="53" t="str">
        <f t="shared" si="969"/>
        <v>1000-1</v>
      </c>
      <c r="H596" s="53" t="s">
        <v>94</v>
      </c>
      <c r="I596" s="53" t="s">
        <v>76</v>
      </c>
      <c r="J596" s="53" t="s">
        <v>80</v>
      </c>
      <c r="K596" s="53" t="s">
        <v>80</v>
      </c>
      <c r="L596" s="53" t="s">
        <v>80</v>
      </c>
      <c r="M596" s="53" t="s">
        <v>80</v>
      </c>
      <c r="N596" s="53" t="s">
        <v>80</v>
      </c>
      <c r="O596" s="53" t="s">
        <v>80</v>
      </c>
      <c r="P596" s="53" t="s">
        <v>378</v>
      </c>
      <c r="Q596" s="52">
        <v>0.2</v>
      </c>
      <c r="R596" s="52">
        <f>+Q596*Q594</f>
        <v>8.0000000000000002E-3</v>
      </c>
      <c r="S596" s="157">
        <v>4</v>
      </c>
      <c r="T596" s="157" t="s">
        <v>84</v>
      </c>
      <c r="U596" s="158" t="s">
        <v>2431</v>
      </c>
      <c r="V596" s="23">
        <v>44986</v>
      </c>
      <c r="W596" s="23">
        <v>45107</v>
      </c>
      <c r="X596" s="53" t="s">
        <v>2427</v>
      </c>
      <c r="Y596" s="49" t="s">
        <v>167</v>
      </c>
      <c r="Z596" s="59" t="s">
        <v>100</v>
      </c>
      <c r="AA596" s="60">
        <v>1</v>
      </c>
      <c r="AB596" s="62" t="s">
        <v>2432</v>
      </c>
      <c r="AC596" s="62">
        <v>45107</v>
      </c>
      <c r="AD596" s="60">
        <v>1</v>
      </c>
      <c r="AE596" s="62" t="s">
        <v>1480</v>
      </c>
      <c r="AF596" s="62">
        <v>45107</v>
      </c>
      <c r="AG596" s="60" t="s">
        <v>79</v>
      </c>
      <c r="AH596" s="60">
        <v>1</v>
      </c>
      <c r="AI596" s="52">
        <f t="shared" si="886"/>
        <v>8.0000000000000002E-3</v>
      </c>
      <c r="AJ596" s="52">
        <f t="shared" si="970"/>
        <v>1</v>
      </c>
      <c r="AK596" s="52"/>
      <c r="AL596" s="239" t="str">
        <f t="shared" si="905"/>
        <v/>
      </c>
      <c r="AM596" s="239" t="str">
        <f t="shared" si="906"/>
        <v/>
      </c>
      <c r="AN596" s="239" t="str">
        <f t="shared" si="907"/>
        <v/>
      </c>
      <c r="AO596" s="239" t="str">
        <f t="shared" si="908"/>
        <v/>
      </c>
      <c r="AP596" s="239" t="str">
        <f t="shared" si="909"/>
        <v/>
      </c>
      <c r="AQ596" s="239" t="str">
        <f t="shared" si="910"/>
        <v/>
      </c>
      <c r="AR596" s="239" t="str">
        <f t="shared" si="911"/>
        <v/>
      </c>
      <c r="AS596" s="239" t="str">
        <f t="shared" si="912"/>
        <v/>
      </c>
      <c r="AT596" s="239" t="str">
        <f t="shared" si="913"/>
        <v/>
      </c>
      <c r="AU596" s="239" t="str">
        <f t="shared" si="887"/>
        <v/>
      </c>
      <c r="AV596" s="239" t="str">
        <f t="shared" si="888"/>
        <v/>
      </c>
      <c r="AW596" s="239" t="str">
        <f t="shared" si="889"/>
        <v/>
      </c>
      <c r="AX596" s="239" t="str">
        <f t="shared" si="890"/>
        <v/>
      </c>
      <c r="AY596" s="239" t="str">
        <f t="shared" si="891"/>
        <v/>
      </c>
      <c r="AZ596" s="239" t="str">
        <f t="shared" si="892"/>
        <v/>
      </c>
      <c r="BA596" s="239" t="str">
        <f t="shared" si="893"/>
        <v/>
      </c>
      <c r="BB596" s="239" t="str">
        <f t="shared" si="894"/>
        <v/>
      </c>
      <c r="BC596" s="239" t="str">
        <f t="shared" si="895"/>
        <v/>
      </c>
      <c r="BD596" s="239" t="str">
        <f t="shared" si="896"/>
        <v/>
      </c>
      <c r="BE596" s="239" t="str">
        <f t="shared" si="897"/>
        <v/>
      </c>
      <c r="BF596" s="239" t="str">
        <f t="shared" si="898"/>
        <v/>
      </c>
      <c r="BG596" s="239" t="str">
        <f t="shared" si="899"/>
        <v/>
      </c>
      <c r="BH596" s="239" t="str">
        <f t="shared" si="900"/>
        <v/>
      </c>
      <c r="BI596" s="239" t="str">
        <f t="shared" si="901"/>
        <v/>
      </c>
      <c r="BJ596" s="239" t="str">
        <f t="shared" si="902"/>
        <v/>
      </c>
      <c r="BK596" s="239" t="str">
        <f t="shared" si="903"/>
        <v/>
      </c>
      <c r="BL596" s="239" t="str">
        <f t="shared" si="904"/>
        <v/>
      </c>
      <c r="BN596" s="239" t="str">
        <f t="shared" si="914"/>
        <v/>
      </c>
      <c r="BO596" s="239" t="str">
        <f t="shared" si="915"/>
        <v/>
      </c>
      <c r="BP596" s="239" t="str">
        <f t="shared" si="916"/>
        <v/>
      </c>
      <c r="BQ596" s="239" t="str">
        <f t="shared" si="917"/>
        <v/>
      </c>
      <c r="BR596" s="239" t="str">
        <f t="shared" si="918"/>
        <v/>
      </c>
      <c r="BS596" s="239" t="str">
        <f t="shared" si="919"/>
        <v/>
      </c>
      <c r="BT596" s="239" t="str">
        <f t="shared" si="920"/>
        <v/>
      </c>
      <c r="BU596" s="239" t="str">
        <f t="shared" si="921"/>
        <v/>
      </c>
      <c r="BV596" s="239" t="str">
        <f t="shared" si="922"/>
        <v/>
      </c>
      <c r="BW596" s="239" t="str">
        <f t="shared" si="923"/>
        <v/>
      </c>
      <c r="BX596" s="239" t="str">
        <f t="shared" si="924"/>
        <v/>
      </c>
      <c r="BY596" s="239" t="str">
        <f t="shared" si="925"/>
        <v/>
      </c>
      <c r="BZ596" s="239" t="str">
        <f t="shared" si="926"/>
        <v/>
      </c>
      <c r="CA596" s="239" t="str">
        <f t="shared" si="927"/>
        <v/>
      </c>
      <c r="CB596" s="239" t="str">
        <f t="shared" si="928"/>
        <v/>
      </c>
      <c r="CC596" s="239" t="str">
        <f t="shared" si="929"/>
        <v/>
      </c>
      <c r="CD596" s="239" t="str">
        <f t="shared" si="930"/>
        <v/>
      </c>
      <c r="CE596" s="239" t="str">
        <f t="shared" si="931"/>
        <v/>
      </c>
      <c r="CF596" s="239" t="str">
        <f t="shared" si="932"/>
        <v/>
      </c>
      <c r="CG596" s="239" t="str">
        <f t="shared" si="933"/>
        <v/>
      </c>
      <c r="CH596" s="239" t="str">
        <f t="shared" si="934"/>
        <v/>
      </c>
      <c r="CI596" s="239" t="str">
        <f t="shared" si="935"/>
        <v/>
      </c>
      <c r="CJ596" s="239" t="str">
        <f t="shared" si="936"/>
        <v/>
      </c>
      <c r="CK596" s="239" t="str">
        <f t="shared" si="937"/>
        <v/>
      </c>
      <c r="CL596" s="239" t="str">
        <f t="shared" si="938"/>
        <v/>
      </c>
      <c r="CM596" s="239" t="str">
        <f t="shared" si="939"/>
        <v/>
      </c>
      <c r="CN596" s="239" t="str">
        <f t="shared" si="940"/>
        <v/>
      </c>
      <c r="CP596" s="239" t="str">
        <f t="shared" si="941"/>
        <v/>
      </c>
      <c r="CQ596" s="239" t="str">
        <f t="shared" si="942"/>
        <v/>
      </c>
      <c r="CR596" s="239" t="str">
        <f t="shared" si="943"/>
        <v/>
      </c>
      <c r="CS596" s="239" t="str">
        <f t="shared" si="944"/>
        <v/>
      </c>
      <c r="CT596" s="239" t="str">
        <f t="shared" si="945"/>
        <v/>
      </c>
      <c r="CU596" s="239" t="str">
        <f t="shared" si="946"/>
        <v/>
      </c>
      <c r="CV596" s="239" t="str">
        <f t="shared" si="947"/>
        <v/>
      </c>
      <c r="CW596" s="239" t="str">
        <f t="shared" si="948"/>
        <v/>
      </c>
      <c r="CX596" s="239" t="str">
        <f t="shared" si="949"/>
        <v/>
      </c>
      <c r="CY596" s="239" t="str">
        <f t="shared" si="950"/>
        <v/>
      </c>
      <c r="CZ596" s="239" t="str">
        <f t="shared" si="951"/>
        <v/>
      </c>
      <c r="DA596" s="239" t="str">
        <f t="shared" si="952"/>
        <v/>
      </c>
      <c r="DB596" s="239" t="str">
        <f t="shared" si="953"/>
        <v/>
      </c>
      <c r="DC596" s="239" t="str">
        <f t="shared" si="954"/>
        <v/>
      </c>
      <c r="DD596" s="239" t="str">
        <f t="shared" si="955"/>
        <v/>
      </c>
      <c r="DE596" s="239" t="str">
        <f t="shared" si="956"/>
        <v/>
      </c>
      <c r="DF596" s="239" t="str">
        <f t="shared" si="957"/>
        <v/>
      </c>
      <c r="DG596" s="239" t="str">
        <f t="shared" si="958"/>
        <v/>
      </c>
      <c r="DH596" s="239" t="str">
        <f t="shared" si="959"/>
        <v/>
      </c>
      <c r="DI596" s="239" t="str">
        <f t="shared" si="960"/>
        <v/>
      </c>
      <c r="DJ596" s="239" t="str">
        <f t="shared" si="961"/>
        <v/>
      </c>
      <c r="DK596" s="239" t="str">
        <f t="shared" si="962"/>
        <v/>
      </c>
      <c r="DL596" s="239" t="str">
        <f t="shared" si="963"/>
        <v/>
      </c>
      <c r="DM596" s="239" t="str">
        <f t="shared" si="964"/>
        <v/>
      </c>
      <c r="DN596" s="239" t="str">
        <f t="shared" si="965"/>
        <v/>
      </c>
      <c r="DO596" s="239" t="str">
        <f t="shared" si="966"/>
        <v/>
      </c>
      <c r="DP596" s="239" t="str">
        <f t="shared" si="967"/>
        <v/>
      </c>
    </row>
    <row r="597" spans="1:120" ht="35.25" hidden="1" customHeight="1" x14ac:dyDescent="0.25">
      <c r="A597" s="53" t="s">
        <v>4523</v>
      </c>
      <c r="B597" s="53">
        <v>1000</v>
      </c>
      <c r="C597" s="53" t="s">
        <v>61</v>
      </c>
      <c r="D597" s="53" t="s">
        <v>2416</v>
      </c>
      <c r="E597" s="87">
        <v>5</v>
      </c>
      <c r="F597" s="53" t="s">
        <v>2433</v>
      </c>
      <c r="G597" s="53" t="str">
        <f t="shared" si="969"/>
        <v>1000-1</v>
      </c>
      <c r="H597" s="53" t="s">
        <v>94</v>
      </c>
      <c r="I597" s="53" t="s">
        <v>76</v>
      </c>
      <c r="J597" s="53" t="s">
        <v>80</v>
      </c>
      <c r="K597" s="53" t="s">
        <v>80</v>
      </c>
      <c r="L597" s="53" t="s">
        <v>80</v>
      </c>
      <c r="M597" s="53" t="s">
        <v>80</v>
      </c>
      <c r="N597" s="53" t="s">
        <v>80</v>
      </c>
      <c r="O597" s="53" t="s">
        <v>80</v>
      </c>
      <c r="P597" s="53" t="s">
        <v>383</v>
      </c>
      <c r="Q597" s="52">
        <v>0.2</v>
      </c>
      <c r="R597" s="52">
        <f>+Q597*Q594</f>
        <v>8.0000000000000002E-3</v>
      </c>
      <c r="S597" s="157">
        <v>4</v>
      </c>
      <c r="T597" s="157" t="s">
        <v>84</v>
      </c>
      <c r="U597" s="158" t="s">
        <v>2434</v>
      </c>
      <c r="V597" s="23">
        <v>45019</v>
      </c>
      <c r="W597" s="132">
        <v>45205</v>
      </c>
      <c r="X597" s="9" t="s">
        <v>2427</v>
      </c>
      <c r="Y597" s="49" t="s">
        <v>87</v>
      </c>
      <c r="Z597" s="59" t="s">
        <v>100</v>
      </c>
      <c r="AA597" s="52">
        <v>1</v>
      </c>
      <c r="AB597" s="23" t="s">
        <v>2435</v>
      </c>
      <c r="AC597" s="23">
        <v>45188</v>
      </c>
      <c r="AD597" s="52">
        <v>1</v>
      </c>
      <c r="AE597" s="53" t="s">
        <v>2436</v>
      </c>
      <c r="AF597" s="23">
        <v>45188</v>
      </c>
      <c r="AG597" s="52" t="s">
        <v>79</v>
      </c>
      <c r="AH597" s="52">
        <v>1</v>
      </c>
      <c r="AI597" s="52">
        <f t="shared" si="886"/>
        <v>8.0000000000000002E-3</v>
      </c>
      <c r="AJ597" s="52">
        <f t="shared" si="970"/>
        <v>1</v>
      </c>
      <c r="AK597" s="52"/>
      <c r="AL597" s="239" t="str">
        <f t="shared" si="905"/>
        <v/>
      </c>
      <c r="AM597" s="239" t="str">
        <f t="shared" si="906"/>
        <v/>
      </c>
      <c r="AN597" s="239" t="str">
        <f t="shared" si="907"/>
        <v/>
      </c>
      <c r="AO597" s="239" t="str">
        <f t="shared" si="908"/>
        <v/>
      </c>
      <c r="AP597" s="239" t="str">
        <f t="shared" si="909"/>
        <v/>
      </c>
      <c r="AQ597" s="239" t="str">
        <f t="shared" si="910"/>
        <v/>
      </c>
      <c r="AR597" s="239" t="str">
        <f t="shared" si="911"/>
        <v/>
      </c>
      <c r="AS597" s="239" t="str">
        <f t="shared" si="912"/>
        <v/>
      </c>
      <c r="AT597" s="239" t="str">
        <f t="shared" si="913"/>
        <v/>
      </c>
      <c r="AU597" s="239" t="str">
        <f t="shared" si="887"/>
        <v/>
      </c>
      <c r="AV597" s="239" t="str">
        <f t="shared" si="888"/>
        <v/>
      </c>
      <c r="AW597" s="239" t="str">
        <f t="shared" si="889"/>
        <v/>
      </c>
      <c r="AX597" s="239" t="str">
        <f t="shared" si="890"/>
        <v/>
      </c>
      <c r="AY597" s="239" t="str">
        <f t="shared" si="891"/>
        <v/>
      </c>
      <c r="AZ597" s="239" t="str">
        <f t="shared" si="892"/>
        <v/>
      </c>
      <c r="BA597" s="239" t="str">
        <f t="shared" si="893"/>
        <v/>
      </c>
      <c r="BB597" s="239" t="str">
        <f t="shared" si="894"/>
        <v/>
      </c>
      <c r="BC597" s="239" t="str">
        <f t="shared" si="895"/>
        <v/>
      </c>
      <c r="BD597" s="239" t="str">
        <f t="shared" si="896"/>
        <v/>
      </c>
      <c r="BE597" s="239" t="str">
        <f t="shared" si="897"/>
        <v/>
      </c>
      <c r="BF597" s="239" t="str">
        <f t="shared" si="898"/>
        <v/>
      </c>
      <c r="BG597" s="239" t="str">
        <f t="shared" si="899"/>
        <v/>
      </c>
      <c r="BH597" s="239" t="str">
        <f t="shared" si="900"/>
        <v/>
      </c>
      <c r="BI597" s="239" t="str">
        <f t="shared" si="901"/>
        <v/>
      </c>
      <c r="BJ597" s="239" t="str">
        <f t="shared" si="902"/>
        <v/>
      </c>
      <c r="BK597" s="239" t="str">
        <f t="shared" si="903"/>
        <v/>
      </c>
      <c r="BL597" s="239" t="str">
        <f t="shared" si="904"/>
        <v/>
      </c>
      <c r="BN597" s="239" t="str">
        <f t="shared" si="914"/>
        <v/>
      </c>
      <c r="BO597" s="239" t="str">
        <f t="shared" si="915"/>
        <v/>
      </c>
      <c r="BP597" s="239" t="str">
        <f t="shared" si="916"/>
        <v/>
      </c>
      <c r="BQ597" s="239" t="str">
        <f t="shared" si="917"/>
        <v/>
      </c>
      <c r="BR597" s="239" t="str">
        <f t="shared" si="918"/>
        <v/>
      </c>
      <c r="BS597" s="239" t="str">
        <f t="shared" si="919"/>
        <v/>
      </c>
      <c r="BT597" s="239" t="str">
        <f t="shared" si="920"/>
        <v/>
      </c>
      <c r="BU597" s="239" t="str">
        <f t="shared" si="921"/>
        <v/>
      </c>
      <c r="BV597" s="239" t="str">
        <f t="shared" si="922"/>
        <v/>
      </c>
      <c r="BW597" s="239" t="str">
        <f t="shared" si="923"/>
        <v/>
      </c>
      <c r="BX597" s="239" t="str">
        <f t="shared" si="924"/>
        <v/>
      </c>
      <c r="BY597" s="239" t="str">
        <f t="shared" si="925"/>
        <v/>
      </c>
      <c r="BZ597" s="239" t="str">
        <f t="shared" si="926"/>
        <v/>
      </c>
      <c r="CA597" s="239" t="str">
        <f t="shared" si="927"/>
        <v/>
      </c>
      <c r="CB597" s="239" t="str">
        <f t="shared" si="928"/>
        <v/>
      </c>
      <c r="CC597" s="239" t="str">
        <f t="shared" si="929"/>
        <v/>
      </c>
      <c r="CD597" s="239" t="str">
        <f t="shared" si="930"/>
        <v/>
      </c>
      <c r="CE597" s="239" t="str">
        <f t="shared" si="931"/>
        <v/>
      </c>
      <c r="CF597" s="239" t="str">
        <f t="shared" si="932"/>
        <v/>
      </c>
      <c r="CG597" s="239" t="str">
        <f t="shared" si="933"/>
        <v/>
      </c>
      <c r="CH597" s="239" t="str">
        <f t="shared" si="934"/>
        <v/>
      </c>
      <c r="CI597" s="239" t="str">
        <f t="shared" si="935"/>
        <v/>
      </c>
      <c r="CJ597" s="239" t="str">
        <f t="shared" si="936"/>
        <v/>
      </c>
      <c r="CK597" s="239" t="str">
        <f t="shared" si="937"/>
        <v/>
      </c>
      <c r="CL597" s="239" t="str">
        <f t="shared" si="938"/>
        <v/>
      </c>
      <c r="CM597" s="239" t="str">
        <f t="shared" si="939"/>
        <v/>
      </c>
      <c r="CN597" s="239" t="str">
        <f t="shared" si="940"/>
        <v/>
      </c>
      <c r="CP597" s="239" t="str">
        <f t="shared" si="941"/>
        <v/>
      </c>
      <c r="CQ597" s="239" t="str">
        <f t="shared" si="942"/>
        <v/>
      </c>
      <c r="CR597" s="239" t="str">
        <f t="shared" si="943"/>
        <v/>
      </c>
      <c r="CS597" s="239" t="str">
        <f t="shared" si="944"/>
        <v/>
      </c>
      <c r="CT597" s="239" t="str">
        <f t="shared" si="945"/>
        <v/>
      </c>
      <c r="CU597" s="239" t="str">
        <f t="shared" si="946"/>
        <v/>
      </c>
      <c r="CV597" s="239" t="str">
        <f t="shared" si="947"/>
        <v/>
      </c>
      <c r="CW597" s="239" t="str">
        <f t="shared" si="948"/>
        <v/>
      </c>
      <c r="CX597" s="239" t="str">
        <f t="shared" si="949"/>
        <v/>
      </c>
      <c r="CY597" s="239" t="str">
        <f t="shared" si="950"/>
        <v/>
      </c>
      <c r="CZ597" s="239" t="str">
        <f t="shared" si="951"/>
        <v/>
      </c>
      <c r="DA597" s="239" t="str">
        <f t="shared" si="952"/>
        <v/>
      </c>
      <c r="DB597" s="239" t="str">
        <f t="shared" si="953"/>
        <v/>
      </c>
      <c r="DC597" s="239" t="str">
        <f t="shared" si="954"/>
        <v/>
      </c>
      <c r="DD597" s="239" t="str">
        <f t="shared" si="955"/>
        <v/>
      </c>
      <c r="DE597" s="239" t="str">
        <f t="shared" si="956"/>
        <v/>
      </c>
      <c r="DF597" s="239" t="str">
        <f t="shared" si="957"/>
        <v/>
      </c>
      <c r="DG597" s="239" t="str">
        <f t="shared" si="958"/>
        <v/>
      </c>
      <c r="DH597" s="239" t="str">
        <f t="shared" si="959"/>
        <v/>
      </c>
      <c r="DI597" s="239" t="str">
        <f t="shared" si="960"/>
        <v/>
      </c>
      <c r="DJ597" s="239" t="str">
        <f t="shared" si="961"/>
        <v/>
      </c>
      <c r="DK597" s="239" t="str">
        <f t="shared" si="962"/>
        <v/>
      </c>
      <c r="DL597" s="239" t="str">
        <f t="shared" si="963"/>
        <v/>
      </c>
      <c r="DM597" s="239" t="str">
        <f t="shared" si="964"/>
        <v/>
      </c>
      <c r="DN597" s="239" t="str">
        <f t="shared" si="965"/>
        <v/>
      </c>
      <c r="DO597" s="239" t="str">
        <f t="shared" si="966"/>
        <v/>
      </c>
      <c r="DP597" s="239" t="str">
        <f t="shared" si="967"/>
        <v/>
      </c>
    </row>
    <row r="598" spans="1:120" ht="35.25" hidden="1" customHeight="1" x14ac:dyDescent="0.25">
      <c r="A598" s="53" t="s">
        <v>4523</v>
      </c>
      <c r="B598" s="53">
        <v>1000</v>
      </c>
      <c r="C598" s="53" t="s">
        <v>61</v>
      </c>
      <c r="D598" s="53" t="s">
        <v>2416</v>
      </c>
      <c r="E598" s="87">
        <v>5</v>
      </c>
      <c r="F598" s="53" t="s">
        <v>2437</v>
      </c>
      <c r="G598" s="53" t="str">
        <f t="shared" si="969"/>
        <v>1000-1</v>
      </c>
      <c r="H598" s="53" t="s">
        <v>102</v>
      </c>
      <c r="I598" s="53" t="s">
        <v>76</v>
      </c>
      <c r="J598" s="53" t="s">
        <v>80</v>
      </c>
      <c r="K598" s="53" t="s">
        <v>80</v>
      </c>
      <c r="L598" s="53" t="s">
        <v>80</v>
      </c>
      <c r="M598" s="53" t="s">
        <v>80</v>
      </c>
      <c r="N598" s="53" t="s">
        <v>80</v>
      </c>
      <c r="O598" s="53" t="s">
        <v>80</v>
      </c>
      <c r="P598" s="53" t="s">
        <v>388</v>
      </c>
      <c r="Q598" s="52">
        <v>0</v>
      </c>
      <c r="R598" s="52">
        <f>+Q598*Q594</f>
        <v>0</v>
      </c>
      <c r="S598" s="154">
        <v>2</v>
      </c>
      <c r="T598" s="157" t="s">
        <v>84</v>
      </c>
      <c r="U598" s="156" t="s">
        <v>2438</v>
      </c>
      <c r="V598" s="23">
        <v>45048</v>
      </c>
      <c r="W598" s="132">
        <v>45226</v>
      </c>
      <c r="X598" s="9" t="s">
        <v>390</v>
      </c>
      <c r="Y598" s="49" t="s">
        <v>87</v>
      </c>
      <c r="Z598" s="59" t="s">
        <v>100</v>
      </c>
      <c r="AA598" s="52">
        <v>1</v>
      </c>
      <c r="AB598" s="23" t="s">
        <v>2439</v>
      </c>
      <c r="AC598" s="23">
        <v>45188</v>
      </c>
      <c r="AD598" s="52">
        <v>1</v>
      </c>
      <c r="AE598" s="53" t="s">
        <v>936</v>
      </c>
      <c r="AF598" s="23">
        <v>45188</v>
      </c>
      <c r="AG598" s="52" t="s">
        <v>79</v>
      </c>
      <c r="AH598" s="52">
        <v>1</v>
      </c>
      <c r="AI598" s="52">
        <f t="shared" si="886"/>
        <v>0</v>
      </c>
      <c r="AJ598" s="52"/>
      <c r="AK598" s="52"/>
      <c r="AL598" s="239" t="str">
        <f t="shared" si="905"/>
        <v/>
      </c>
      <c r="AM598" s="239" t="str">
        <f t="shared" si="906"/>
        <v/>
      </c>
      <c r="AN598" s="239" t="str">
        <f t="shared" si="907"/>
        <v/>
      </c>
      <c r="AO598" s="239" t="str">
        <f t="shared" si="908"/>
        <v/>
      </c>
      <c r="AP598" s="239" t="str">
        <f t="shared" si="909"/>
        <v/>
      </c>
      <c r="AQ598" s="239" t="str">
        <f t="shared" si="910"/>
        <v/>
      </c>
      <c r="AR598" s="239" t="str">
        <f t="shared" si="911"/>
        <v/>
      </c>
      <c r="AS598" s="239" t="str">
        <f t="shared" si="912"/>
        <v/>
      </c>
      <c r="AT598" s="239" t="str">
        <f t="shared" si="913"/>
        <v/>
      </c>
      <c r="AU598" s="239" t="str">
        <f t="shared" si="887"/>
        <v/>
      </c>
      <c r="AV598" s="239">
        <f t="shared" si="888"/>
        <v>1</v>
      </c>
      <c r="AW598" s="239" t="str">
        <f t="shared" si="889"/>
        <v/>
      </c>
      <c r="AX598" s="239" t="str">
        <f t="shared" si="890"/>
        <v/>
      </c>
      <c r="AY598" s="239" t="str">
        <f t="shared" si="891"/>
        <v/>
      </c>
      <c r="AZ598" s="239" t="str">
        <f t="shared" si="892"/>
        <v/>
      </c>
      <c r="BA598" s="239" t="str">
        <f t="shared" si="893"/>
        <v/>
      </c>
      <c r="BB598" s="239" t="str">
        <f t="shared" si="894"/>
        <v/>
      </c>
      <c r="BC598" s="239" t="str">
        <f t="shared" si="895"/>
        <v/>
      </c>
      <c r="BD598" s="239" t="str">
        <f t="shared" si="896"/>
        <v/>
      </c>
      <c r="BE598" s="239" t="str">
        <f t="shared" si="897"/>
        <v/>
      </c>
      <c r="BF598" s="239" t="str">
        <f t="shared" si="898"/>
        <v/>
      </c>
      <c r="BG598" s="239" t="str">
        <f t="shared" si="899"/>
        <v/>
      </c>
      <c r="BH598" s="239" t="str">
        <f t="shared" si="900"/>
        <v/>
      </c>
      <c r="BI598" s="239" t="str">
        <f t="shared" si="901"/>
        <v/>
      </c>
      <c r="BJ598" s="239" t="str">
        <f t="shared" si="902"/>
        <v/>
      </c>
      <c r="BK598" s="239" t="str">
        <f t="shared" si="903"/>
        <v/>
      </c>
      <c r="BL598" s="239" t="str">
        <f t="shared" si="904"/>
        <v/>
      </c>
      <c r="BN598" s="239" t="str">
        <f t="shared" si="914"/>
        <v/>
      </c>
      <c r="BO598" s="239" t="str">
        <f t="shared" si="915"/>
        <v/>
      </c>
      <c r="BP598" s="239" t="str">
        <f t="shared" si="916"/>
        <v/>
      </c>
      <c r="BQ598" s="239" t="str">
        <f t="shared" si="917"/>
        <v/>
      </c>
      <c r="BR598" s="239" t="str">
        <f t="shared" si="918"/>
        <v/>
      </c>
      <c r="BS598" s="239" t="str">
        <f t="shared" si="919"/>
        <v/>
      </c>
      <c r="BT598" s="239" t="str">
        <f t="shared" si="920"/>
        <v/>
      </c>
      <c r="BU598" s="239" t="str">
        <f t="shared" si="921"/>
        <v/>
      </c>
      <c r="BV598" s="239" t="str">
        <f t="shared" si="922"/>
        <v/>
      </c>
      <c r="BW598" s="239" t="str">
        <f t="shared" si="923"/>
        <v/>
      </c>
      <c r="BX598" s="239">
        <f t="shared" si="924"/>
        <v>1</v>
      </c>
      <c r="BY598" s="239" t="str">
        <f t="shared" si="925"/>
        <v/>
      </c>
      <c r="BZ598" s="239" t="str">
        <f t="shared" si="926"/>
        <v/>
      </c>
      <c r="CA598" s="239" t="str">
        <f t="shared" si="927"/>
        <v/>
      </c>
      <c r="CB598" s="239" t="str">
        <f t="shared" si="928"/>
        <v/>
      </c>
      <c r="CC598" s="239" t="str">
        <f t="shared" si="929"/>
        <v/>
      </c>
      <c r="CD598" s="239" t="str">
        <f t="shared" si="930"/>
        <v/>
      </c>
      <c r="CE598" s="239" t="str">
        <f t="shared" si="931"/>
        <v/>
      </c>
      <c r="CF598" s="239" t="str">
        <f t="shared" si="932"/>
        <v/>
      </c>
      <c r="CG598" s="239" t="str">
        <f t="shared" si="933"/>
        <v/>
      </c>
      <c r="CH598" s="239" t="str">
        <f t="shared" si="934"/>
        <v/>
      </c>
      <c r="CI598" s="239" t="str">
        <f t="shared" si="935"/>
        <v/>
      </c>
      <c r="CJ598" s="239" t="str">
        <f t="shared" si="936"/>
        <v/>
      </c>
      <c r="CK598" s="239" t="str">
        <f t="shared" si="937"/>
        <v/>
      </c>
      <c r="CL598" s="239" t="str">
        <f t="shared" si="938"/>
        <v/>
      </c>
      <c r="CM598" s="239" t="str">
        <f t="shared" si="939"/>
        <v/>
      </c>
      <c r="CN598" s="239" t="str">
        <f t="shared" si="940"/>
        <v/>
      </c>
      <c r="CP598" s="239" t="str">
        <f t="shared" si="941"/>
        <v/>
      </c>
      <c r="CQ598" s="239" t="str">
        <f t="shared" si="942"/>
        <v/>
      </c>
      <c r="CR598" s="239" t="str">
        <f t="shared" si="943"/>
        <v/>
      </c>
      <c r="CS598" s="239" t="str">
        <f t="shared" si="944"/>
        <v/>
      </c>
      <c r="CT598" s="239" t="str">
        <f t="shared" si="945"/>
        <v/>
      </c>
      <c r="CU598" s="239" t="str">
        <f t="shared" si="946"/>
        <v/>
      </c>
      <c r="CV598" s="239" t="str">
        <f t="shared" si="947"/>
        <v/>
      </c>
      <c r="CW598" s="239" t="str">
        <f t="shared" si="948"/>
        <v/>
      </c>
      <c r="CX598" s="239" t="str">
        <f t="shared" si="949"/>
        <v/>
      </c>
      <c r="CY598" s="239" t="str">
        <f t="shared" si="950"/>
        <v/>
      </c>
      <c r="CZ598" s="239" t="str">
        <f t="shared" si="951"/>
        <v>4to Trimestre</v>
      </c>
      <c r="DA598" s="239" t="str">
        <f t="shared" si="952"/>
        <v/>
      </c>
      <c r="DB598" s="239" t="str">
        <f t="shared" si="953"/>
        <v/>
      </c>
      <c r="DC598" s="239" t="str">
        <f t="shared" si="954"/>
        <v/>
      </c>
      <c r="DD598" s="239" t="str">
        <f t="shared" si="955"/>
        <v/>
      </c>
      <c r="DE598" s="239" t="str">
        <f t="shared" si="956"/>
        <v/>
      </c>
      <c r="DF598" s="239" t="str">
        <f t="shared" si="957"/>
        <v/>
      </c>
      <c r="DG598" s="239" t="str">
        <f t="shared" si="958"/>
        <v/>
      </c>
      <c r="DH598" s="239" t="str">
        <f t="shared" si="959"/>
        <v/>
      </c>
      <c r="DI598" s="239" t="str">
        <f t="shared" si="960"/>
        <v/>
      </c>
      <c r="DJ598" s="239" t="str">
        <f t="shared" si="961"/>
        <v/>
      </c>
      <c r="DK598" s="239" t="str">
        <f t="shared" si="962"/>
        <v/>
      </c>
      <c r="DL598" s="239" t="str">
        <f t="shared" si="963"/>
        <v/>
      </c>
      <c r="DM598" s="239" t="str">
        <f t="shared" si="964"/>
        <v/>
      </c>
      <c r="DN598" s="239" t="str">
        <f t="shared" si="965"/>
        <v/>
      </c>
      <c r="DO598" s="239" t="str">
        <f t="shared" si="966"/>
        <v/>
      </c>
      <c r="DP598" s="239" t="str">
        <f t="shared" si="967"/>
        <v/>
      </c>
    </row>
    <row r="599" spans="1:120" ht="35.25" hidden="1" customHeight="1" x14ac:dyDescent="0.25">
      <c r="A599" s="53" t="s">
        <v>4523</v>
      </c>
      <c r="B599" s="53">
        <v>1000</v>
      </c>
      <c r="C599" s="53" t="s">
        <v>61</v>
      </c>
      <c r="D599" s="53" t="s">
        <v>2416</v>
      </c>
      <c r="E599" s="87">
        <v>5</v>
      </c>
      <c r="F599" s="53" t="s">
        <v>2440</v>
      </c>
      <c r="G599" s="53" t="str">
        <f t="shared" si="969"/>
        <v>1000-1</v>
      </c>
      <c r="H599" s="53" t="s">
        <v>94</v>
      </c>
      <c r="I599" s="53" t="s">
        <v>76</v>
      </c>
      <c r="J599" s="53" t="s">
        <v>80</v>
      </c>
      <c r="K599" s="53" t="s">
        <v>80</v>
      </c>
      <c r="L599" s="53" t="s">
        <v>80</v>
      </c>
      <c r="M599" s="53" t="s">
        <v>80</v>
      </c>
      <c r="N599" s="53" t="s">
        <v>80</v>
      </c>
      <c r="O599" s="53" t="s">
        <v>80</v>
      </c>
      <c r="P599" s="53" t="s">
        <v>393</v>
      </c>
      <c r="Q599" s="52">
        <v>0.4</v>
      </c>
      <c r="R599" s="52">
        <f>+Q599*Q594</f>
        <v>1.6E-2</v>
      </c>
      <c r="S599" s="154">
        <v>2</v>
      </c>
      <c r="T599" s="157" t="s">
        <v>84</v>
      </c>
      <c r="U599" s="156" t="s">
        <v>2441</v>
      </c>
      <c r="V599" s="23">
        <v>45078</v>
      </c>
      <c r="W599" s="23">
        <v>45260</v>
      </c>
      <c r="X599" s="53" t="s">
        <v>2422</v>
      </c>
      <c r="Y599" s="49" t="s">
        <v>87</v>
      </c>
      <c r="Z599" s="59" t="s">
        <v>100</v>
      </c>
      <c r="AA599" s="52">
        <v>1</v>
      </c>
      <c r="AB599" s="23" t="s">
        <v>2442</v>
      </c>
      <c r="AC599" s="23">
        <v>45198</v>
      </c>
      <c r="AD599" s="52">
        <v>1</v>
      </c>
      <c r="AE599" s="53" t="s">
        <v>936</v>
      </c>
      <c r="AF599" s="23">
        <v>45198</v>
      </c>
      <c r="AG599" s="52" t="s">
        <v>79</v>
      </c>
      <c r="AH599" s="52">
        <v>1</v>
      </c>
      <c r="AI599" s="52">
        <f t="shared" si="886"/>
        <v>1.6E-2</v>
      </c>
      <c r="AJ599" s="52">
        <f>+AI599/R599</f>
        <v>1</v>
      </c>
      <c r="AK599" s="52"/>
      <c r="AL599" s="239" t="str">
        <f t="shared" si="905"/>
        <v/>
      </c>
      <c r="AM599" s="239" t="str">
        <f t="shared" si="906"/>
        <v/>
      </c>
      <c r="AN599" s="239" t="str">
        <f t="shared" si="907"/>
        <v/>
      </c>
      <c r="AO599" s="239" t="str">
        <f t="shared" si="908"/>
        <v/>
      </c>
      <c r="AP599" s="239" t="str">
        <f t="shared" si="909"/>
        <v/>
      </c>
      <c r="AQ599" s="239" t="str">
        <f t="shared" si="910"/>
        <v/>
      </c>
      <c r="AR599" s="239" t="str">
        <f t="shared" si="911"/>
        <v/>
      </c>
      <c r="AS599" s="239" t="str">
        <f t="shared" si="912"/>
        <v/>
      </c>
      <c r="AT599" s="239" t="str">
        <f t="shared" si="913"/>
        <v/>
      </c>
      <c r="AU599" s="239" t="str">
        <f t="shared" si="887"/>
        <v/>
      </c>
      <c r="AV599" s="239">
        <f t="shared" si="888"/>
        <v>1</v>
      </c>
      <c r="AW599" s="239" t="str">
        <f t="shared" si="889"/>
        <v/>
      </c>
      <c r="AX599" s="239" t="str">
        <f t="shared" si="890"/>
        <v/>
      </c>
      <c r="AY599" s="239" t="str">
        <f t="shared" si="891"/>
        <v/>
      </c>
      <c r="AZ599" s="239" t="str">
        <f t="shared" si="892"/>
        <v/>
      </c>
      <c r="BA599" s="239" t="str">
        <f t="shared" si="893"/>
        <v/>
      </c>
      <c r="BB599" s="239" t="str">
        <f t="shared" si="894"/>
        <v/>
      </c>
      <c r="BC599" s="239" t="str">
        <f t="shared" si="895"/>
        <v/>
      </c>
      <c r="BD599" s="239" t="str">
        <f t="shared" si="896"/>
        <v/>
      </c>
      <c r="BE599" s="239" t="str">
        <f t="shared" si="897"/>
        <v/>
      </c>
      <c r="BF599" s="239" t="str">
        <f t="shared" si="898"/>
        <v/>
      </c>
      <c r="BG599" s="239" t="str">
        <f t="shared" si="899"/>
        <v/>
      </c>
      <c r="BH599" s="239" t="str">
        <f t="shared" si="900"/>
        <v/>
      </c>
      <c r="BI599" s="239" t="str">
        <f t="shared" si="901"/>
        <v/>
      </c>
      <c r="BJ599" s="239" t="str">
        <f t="shared" si="902"/>
        <v/>
      </c>
      <c r="BK599" s="239" t="str">
        <f t="shared" si="903"/>
        <v/>
      </c>
      <c r="BL599" s="239" t="str">
        <f t="shared" si="904"/>
        <v/>
      </c>
      <c r="BN599" s="239" t="str">
        <f t="shared" si="914"/>
        <v/>
      </c>
      <c r="BO599" s="239" t="str">
        <f t="shared" si="915"/>
        <v/>
      </c>
      <c r="BP599" s="239" t="str">
        <f t="shared" si="916"/>
        <v/>
      </c>
      <c r="BQ599" s="239" t="str">
        <f t="shared" si="917"/>
        <v/>
      </c>
      <c r="BR599" s="239" t="str">
        <f t="shared" si="918"/>
        <v/>
      </c>
      <c r="BS599" s="239" t="str">
        <f t="shared" si="919"/>
        <v/>
      </c>
      <c r="BT599" s="239" t="str">
        <f t="shared" si="920"/>
        <v/>
      </c>
      <c r="BU599" s="239" t="str">
        <f t="shared" si="921"/>
        <v/>
      </c>
      <c r="BV599" s="239" t="str">
        <f t="shared" si="922"/>
        <v/>
      </c>
      <c r="BW599" s="239" t="str">
        <f t="shared" si="923"/>
        <v/>
      </c>
      <c r="BX599" s="239">
        <f t="shared" si="924"/>
        <v>1</v>
      </c>
      <c r="BY599" s="239" t="str">
        <f t="shared" si="925"/>
        <v/>
      </c>
      <c r="BZ599" s="239" t="str">
        <f t="shared" si="926"/>
        <v/>
      </c>
      <c r="CA599" s="239" t="str">
        <f t="shared" si="927"/>
        <v/>
      </c>
      <c r="CB599" s="239" t="str">
        <f t="shared" si="928"/>
        <v/>
      </c>
      <c r="CC599" s="239" t="str">
        <f t="shared" si="929"/>
        <v/>
      </c>
      <c r="CD599" s="239" t="str">
        <f t="shared" si="930"/>
        <v/>
      </c>
      <c r="CE599" s="239" t="str">
        <f t="shared" si="931"/>
        <v/>
      </c>
      <c r="CF599" s="239" t="str">
        <f t="shared" si="932"/>
        <v/>
      </c>
      <c r="CG599" s="239" t="str">
        <f t="shared" si="933"/>
        <v/>
      </c>
      <c r="CH599" s="239" t="str">
        <f t="shared" si="934"/>
        <v/>
      </c>
      <c r="CI599" s="239" t="str">
        <f t="shared" si="935"/>
        <v/>
      </c>
      <c r="CJ599" s="239" t="str">
        <f t="shared" si="936"/>
        <v/>
      </c>
      <c r="CK599" s="239" t="str">
        <f t="shared" si="937"/>
        <v/>
      </c>
      <c r="CL599" s="239" t="str">
        <f t="shared" si="938"/>
        <v/>
      </c>
      <c r="CM599" s="239" t="str">
        <f t="shared" si="939"/>
        <v/>
      </c>
      <c r="CN599" s="239" t="str">
        <f t="shared" si="940"/>
        <v/>
      </c>
      <c r="CP599" s="239" t="str">
        <f t="shared" si="941"/>
        <v/>
      </c>
      <c r="CQ599" s="239" t="str">
        <f t="shared" si="942"/>
        <v/>
      </c>
      <c r="CR599" s="239" t="str">
        <f t="shared" si="943"/>
        <v/>
      </c>
      <c r="CS599" s="239" t="str">
        <f t="shared" si="944"/>
        <v/>
      </c>
      <c r="CT599" s="239" t="str">
        <f t="shared" si="945"/>
        <v/>
      </c>
      <c r="CU599" s="239" t="str">
        <f t="shared" si="946"/>
        <v/>
      </c>
      <c r="CV599" s="239" t="str">
        <f t="shared" si="947"/>
        <v/>
      </c>
      <c r="CW599" s="239" t="str">
        <f t="shared" si="948"/>
        <v/>
      </c>
      <c r="CX599" s="239" t="str">
        <f t="shared" si="949"/>
        <v/>
      </c>
      <c r="CY599" s="239" t="str">
        <f t="shared" si="950"/>
        <v/>
      </c>
      <c r="CZ599" s="239" t="str">
        <f t="shared" si="951"/>
        <v>4to Trimestre</v>
      </c>
      <c r="DA599" s="239" t="str">
        <f t="shared" si="952"/>
        <v/>
      </c>
      <c r="DB599" s="239" t="str">
        <f t="shared" si="953"/>
        <v/>
      </c>
      <c r="DC599" s="239" t="str">
        <f t="shared" si="954"/>
        <v/>
      </c>
      <c r="DD599" s="239" t="str">
        <f t="shared" si="955"/>
        <v/>
      </c>
      <c r="DE599" s="239" t="str">
        <f t="shared" si="956"/>
        <v/>
      </c>
      <c r="DF599" s="239" t="str">
        <f t="shared" si="957"/>
        <v/>
      </c>
      <c r="DG599" s="239" t="str">
        <f t="shared" si="958"/>
        <v/>
      </c>
      <c r="DH599" s="239" t="str">
        <f t="shared" si="959"/>
        <v/>
      </c>
      <c r="DI599" s="239" t="str">
        <f t="shared" si="960"/>
        <v/>
      </c>
      <c r="DJ599" s="239" t="str">
        <f t="shared" si="961"/>
        <v/>
      </c>
      <c r="DK599" s="239" t="str">
        <f t="shared" si="962"/>
        <v/>
      </c>
      <c r="DL599" s="239" t="str">
        <f t="shared" si="963"/>
        <v/>
      </c>
      <c r="DM599" s="239" t="str">
        <f t="shared" si="964"/>
        <v/>
      </c>
      <c r="DN599" s="239" t="str">
        <f t="shared" si="965"/>
        <v/>
      </c>
      <c r="DO599" s="239" t="str">
        <f t="shared" si="966"/>
        <v/>
      </c>
      <c r="DP599" s="239" t="str">
        <f t="shared" si="967"/>
        <v/>
      </c>
    </row>
    <row r="600" spans="1:120" ht="35.25" hidden="1" customHeight="1" x14ac:dyDescent="0.25">
      <c r="A600" s="49" t="s">
        <v>4523</v>
      </c>
      <c r="B600" s="49">
        <v>1000</v>
      </c>
      <c r="C600" s="49" t="s">
        <v>61</v>
      </c>
      <c r="D600" s="49" t="s">
        <v>2416</v>
      </c>
      <c r="E600" s="49">
        <v>5</v>
      </c>
      <c r="F600" s="49" t="s">
        <v>2443</v>
      </c>
      <c r="G600" s="49" t="str">
        <f t="shared" si="969"/>
        <v>1000-2</v>
      </c>
      <c r="H600" s="49" t="s">
        <v>75</v>
      </c>
      <c r="I600" s="49" t="s">
        <v>76</v>
      </c>
      <c r="J600" s="49" t="s">
        <v>265</v>
      </c>
      <c r="K600" s="49" t="s">
        <v>1274</v>
      </c>
      <c r="L600" s="49" t="s">
        <v>79</v>
      </c>
      <c r="M600" s="49" t="s">
        <v>80</v>
      </c>
      <c r="N600" s="49" t="s">
        <v>126</v>
      </c>
      <c r="O600" s="49" t="s">
        <v>516</v>
      </c>
      <c r="P600" s="49" t="s">
        <v>2444</v>
      </c>
      <c r="Q600" s="50">
        <v>0.04</v>
      </c>
      <c r="R600" s="50"/>
      <c r="S600" s="49">
        <v>4</v>
      </c>
      <c r="T600" s="49" t="s">
        <v>84</v>
      </c>
      <c r="U600" s="49" t="s">
        <v>2445</v>
      </c>
      <c r="V600" s="51">
        <v>44986</v>
      </c>
      <c r="W600" s="51">
        <v>45260</v>
      </c>
      <c r="X600" s="49" t="s">
        <v>2422</v>
      </c>
      <c r="Y600" s="49" t="s">
        <v>87</v>
      </c>
      <c r="Z600" s="59" t="s">
        <v>100</v>
      </c>
      <c r="AA600" s="52">
        <v>1</v>
      </c>
      <c r="AB600" s="23" t="s">
        <v>2447</v>
      </c>
      <c r="AC600" s="23">
        <v>45230</v>
      </c>
      <c r="AD600" s="52">
        <v>1</v>
      </c>
      <c r="AE600" s="53" t="s">
        <v>936</v>
      </c>
      <c r="AF600" s="23">
        <v>45230</v>
      </c>
      <c r="AG600" s="52"/>
      <c r="AH600" s="52" t="s">
        <v>92</v>
      </c>
      <c r="AI600" s="52">
        <f t="shared" si="886"/>
        <v>0.04</v>
      </c>
      <c r="AJ600" s="52"/>
      <c r="AK600" s="52"/>
      <c r="AL600" s="239" t="str">
        <f t="shared" si="905"/>
        <v/>
      </c>
      <c r="AM600" s="239" t="str">
        <f t="shared" si="906"/>
        <v/>
      </c>
      <c r="AN600" s="239" t="str">
        <f t="shared" si="907"/>
        <v/>
      </c>
      <c r="AO600" s="239" t="str">
        <f t="shared" si="908"/>
        <v/>
      </c>
      <c r="AP600" s="239" t="str">
        <f t="shared" si="909"/>
        <v/>
      </c>
      <c r="AQ600" s="239" t="str">
        <f t="shared" si="910"/>
        <v/>
      </c>
      <c r="AR600" s="239" t="str">
        <f t="shared" si="911"/>
        <v/>
      </c>
      <c r="AS600" s="239" t="str">
        <f t="shared" si="912"/>
        <v/>
      </c>
      <c r="AT600" s="239" t="str">
        <f t="shared" si="913"/>
        <v/>
      </c>
      <c r="AU600" s="239" t="str">
        <f t="shared" si="887"/>
        <v/>
      </c>
      <c r="AV600" s="239" t="str">
        <f t="shared" si="888"/>
        <v/>
      </c>
      <c r="AW600" s="239" t="str">
        <f t="shared" si="889"/>
        <v/>
      </c>
      <c r="AX600" s="239" t="str">
        <f t="shared" si="890"/>
        <v/>
      </c>
      <c r="AY600" s="239" t="str">
        <f t="shared" si="891"/>
        <v/>
      </c>
      <c r="AZ600" s="239" t="str">
        <f t="shared" si="892"/>
        <v/>
      </c>
      <c r="BA600" s="239" t="str">
        <f t="shared" si="893"/>
        <v/>
      </c>
      <c r="BB600" s="239" t="str">
        <f t="shared" si="894"/>
        <v/>
      </c>
      <c r="BC600" s="239" t="str">
        <f t="shared" si="895"/>
        <v/>
      </c>
      <c r="BD600" s="239" t="str">
        <f t="shared" si="896"/>
        <v/>
      </c>
      <c r="BE600" s="239" t="str">
        <f t="shared" si="897"/>
        <v/>
      </c>
      <c r="BF600" s="239" t="str">
        <f t="shared" si="898"/>
        <v/>
      </c>
      <c r="BG600" s="239" t="str">
        <f t="shared" si="899"/>
        <v/>
      </c>
      <c r="BH600" s="239" t="str">
        <f t="shared" si="900"/>
        <v/>
      </c>
      <c r="BI600" s="239" t="str">
        <f t="shared" si="901"/>
        <v/>
      </c>
      <c r="BJ600" s="239" t="str">
        <f t="shared" si="902"/>
        <v/>
      </c>
      <c r="BK600" s="239" t="str">
        <f t="shared" si="903"/>
        <v/>
      </c>
      <c r="BL600" s="239" t="str">
        <f t="shared" si="904"/>
        <v/>
      </c>
      <c r="BN600" s="239" t="str">
        <f t="shared" si="914"/>
        <v/>
      </c>
      <c r="BO600" s="239" t="str">
        <f t="shared" si="915"/>
        <v/>
      </c>
      <c r="BP600" s="239" t="str">
        <f t="shared" si="916"/>
        <v/>
      </c>
      <c r="BQ600" s="239" t="str">
        <f t="shared" si="917"/>
        <v/>
      </c>
      <c r="BR600" s="239" t="str">
        <f t="shared" si="918"/>
        <v/>
      </c>
      <c r="BS600" s="239" t="str">
        <f t="shared" si="919"/>
        <v/>
      </c>
      <c r="BT600" s="239" t="str">
        <f t="shared" si="920"/>
        <v/>
      </c>
      <c r="BU600" s="239" t="str">
        <f t="shared" si="921"/>
        <v/>
      </c>
      <c r="BV600" s="239" t="str">
        <f t="shared" si="922"/>
        <v/>
      </c>
      <c r="BW600" s="239" t="str">
        <f t="shared" si="923"/>
        <v/>
      </c>
      <c r="BX600" s="239" t="str">
        <f t="shared" si="924"/>
        <v/>
      </c>
      <c r="BY600" s="239" t="str">
        <f t="shared" si="925"/>
        <v/>
      </c>
      <c r="BZ600" s="239" t="str">
        <f t="shared" si="926"/>
        <v/>
      </c>
      <c r="CA600" s="239" t="str">
        <f t="shared" si="927"/>
        <v/>
      </c>
      <c r="CB600" s="239" t="str">
        <f t="shared" si="928"/>
        <v/>
      </c>
      <c r="CC600" s="239" t="str">
        <f t="shared" si="929"/>
        <v/>
      </c>
      <c r="CD600" s="239" t="str">
        <f t="shared" si="930"/>
        <v/>
      </c>
      <c r="CE600" s="239" t="str">
        <f t="shared" si="931"/>
        <v/>
      </c>
      <c r="CF600" s="239" t="str">
        <f t="shared" si="932"/>
        <v/>
      </c>
      <c r="CG600" s="239" t="str">
        <f t="shared" si="933"/>
        <v/>
      </c>
      <c r="CH600" s="239" t="str">
        <f t="shared" si="934"/>
        <v/>
      </c>
      <c r="CI600" s="239" t="str">
        <f t="shared" si="935"/>
        <v/>
      </c>
      <c r="CJ600" s="239" t="str">
        <f t="shared" si="936"/>
        <v/>
      </c>
      <c r="CK600" s="239" t="str">
        <f t="shared" si="937"/>
        <v/>
      </c>
      <c r="CL600" s="239" t="str">
        <f t="shared" si="938"/>
        <v/>
      </c>
      <c r="CM600" s="239" t="str">
        <f t="shared" si="939"/>
        <v/>
      </c>
      <c r="CN600" s="239" t="str">
        <f t="shared" si="940"/>
        <v/>
      </c>
      <c r="CP600" s="239" t="str">
        <f t="shared" si="941"/>
        <v/>
      </c>
      <c r="CQ600" s="239" t="str">
        <f t="shared" si="942"/>
        <v/>
      </c>
      <c r="CR600" s="239" t="str">
        <f t="shared" si="943"/>
        <v/>
      </c>
      <c r="CS600" s="239" t="str">
        <f t="shared" si="944"/>
        <v/>
      </c>
      <c r="CT600" s="239" t="str">
        <f t="shared" si="945"/>
        <v/>
      </c>
      <c r="CU600" s="239" t="str">
        <f t="shared" si="946"/>
        <v/>
      </c>
      <c r="CV600" s="239" t="str">
        <f t="shared" si="947"/>
        <v/>
      </c>
      <c r="CW600" s="239" t="str">
        <f t="shared" si="948"/>
        <v/>
      </c>
      <c r="CX600" s="239" t="str">
        <f t="shared" si="949"/>
        <v/>
      </c>
      <c r="CY600" s="239" t="str">
        <f t="shared" si="950"/>
        <v/>
      </c>
      <c r="CZ600" s="239" t="str">
        <f t="shared" si="951"/>
        <v/>
      </c>
      <c r="DA600" s="239" t="str">
        <f t="shared" si="952"/>
        <v/>
      </c>
      <c r="DB600" s="239" t="str">
        <f t="shared" si="953"/>
        <v/>
      </c>
      <c r="DC600" s="239" t="str">
        <f t="shared" si="954"/>
        <v/>
      </c>
      <c r="DD600" s="239" t="str">
        <f t="shared" si="955"/>
        <v/>
      </c>
      <c r="DE600" s="239" t="str">
        <f t="shared" si="956"/>
        <v/>
      </c>
      <c r="DF600" s="239" t="str">
        <f t="shared" si="957"/>
        <v/>
      </c>
      <c r="DG600" s="239" t="str">
        <f t="shared" si="958"/>
        <v/>
      </c>
      <c r="DH600" s="239" t="str">
        <f t="shared" si="959"/>
        <v/>
      </c>
      <c r="DI600" s="239" t="str">
        <f t="shared" si="960"/>
        <v/>
      </c>
      <c r="DJ600" s="239" t="str">
        <f t="shared" si="961"/>
        <v/>
      </c>
      <c r="DK600" s="239" t="str">
        <f t="shared" si="962"/>
        <v/>
      </c>
      <c r="DL600" s="239" t="str">
        <f t="shared" si="963"/>
        <v/>
      </c>
      <c r="DM600" s="239" t="str">
        <f t="shared" si="964"/>
        <v/>
      </c>
      <c r="DN600" s="239" t="str">
        <f t="shared" si="965"/>
        <v/>
      </c>
      <c r="DO600" s="239" t="str">
        <f t="shared" si="966"/>
        <v/>
      </c>
      <c r="DP600" s="239" t="str">
        <f t="shared" si="967"/>
        <v/>
      </c>
    </row>
    <row r="601" spans="1:120" ht="35.25" hidden="1" customHeight="1" x14ac:dyDescent="0.25">
      <c r="A601" s="53" t="s">
        <v>4523</v>
      </c>
      <c r="B601" s="53">
        <v>1000</v>
      </c>
      <c r="C601" s="53" t="s">
        <v>61</v>
      </c>
      <c r="D601" s="53" t="s">
        <v>2416</v>
      </c>
      <c r="E601" s="53">
        <v>5</v>
      </c>
      <c r="F601" s="53" t="s">
        <v>2448</v>
      </c>
      <c r="G601" s="53" t="str">
        <f t="shared" si="969"/>
        <v>1000-2</v>
      </c>
      <c r="H601" s="53" t="s">
        <v>94</v>
      </c>
      <c r="I601" s="53" t="s">
        <v>76</v>
      </c>
      <c r="J601" s="53" t="s">
        <v>80</v>
      </c>
      <c r="K601" s="53" t="s">
        <v>80</v>
      </c>
      <c r="L601" s="53" t="s">
        <v>80</v>
      </c>
      <c r="M601" s="53" t="s">
        <v>80</v>
      </c>
      <c r="N601" s="53" t="s">
        <v>80</v>
      </c>
      <c r="O601" s="53" t="s">
        <v>80</v>
      </c>
      <c r="P601" s="53" t="s">
        <v>2449</v>
      </c>
      <c r="Q601" s="52">
        <v>0.3</v>
      </c>
      <c r="R601" s="52">
        <f>+Q601*Q600</f>
        <v>1.2E-2</v>
      </c>
      <c r="S601" s="53">
        <v>1</v>
      </c>
      <c r="T601" s="53" t="s">
        <v>84</v>
      </c>
      <c r="U601" s="53" t="s">
        <v>2450</v>
      </c>
      <c r="V601" s="23">
        <v>44986</v>
      </c>
      <c r="W601" s="23">
        <v>45016</v>
      </c>
      <c r="X601" s="53" t="s">
        <v>2422</v>
      </c>
      <c r="Y601" s="49" t="s">
        <v>97</v>
      </c>
      <c r="Z601" s="59" t="s">
        <v>100</v>
      </c>
      <c r="AA601" s="60">
        <v>1</v>
      </c>
      <c r="AB601" s="62" t="s">
        <v>2446</v>
      </c>
      <c r="AC601" s="62">
        <v>45008</v>
      </c>
      <c r="AD601" s="60">
        <v>1</v>
      </c>
      <c r="AE601" s="62" t="s">
        <v>956</v>
      </c>
      <c r="AF601" s="62">
        <v>45008</v>
      </c>
      <c r="AG601" s="60" t="s">
        <v>79</v>
      </c>
      <c r="AH601" s="60">
        <v>1</v>
      </c>
      <c r="AI601" s="52">
        <f t="shared" si="886"/>
        <v>1.2E-2</v>
      </c>
      <c r="AJ601" s="52">
        <f t="shared" ref="AJ601:AJ602" si="971">+AI601/R601</f>
        <v>1</v>
      </c>
      <c r="AK601" s="52"/>
      <c r="AL601" s="239" t="str">
        <f t="shared" si="905"/>
        <v/>
      </c>
      <c r="AM601" s="239" t="str">
        <f t="shared" si="906"/>
        <v/>
      </c>
      <c r="AN601" s="239" t="str">
        <f t="shared" si="907"/>
        <v/>
      </c>
      <c r="AO601" s="239" t="str">
        <f t="shared" si="908"/>
        <v/>
      </c>
      <c r="AP601" s="239" t="str">
        <f t="shared" si="909"/>
        <v/>
      </c>
      <c r="AQ601" s="239" t="str">
        <f t="shared" si="910"/>
        <v/>
      </c>
      <c r="AR601" s="239" t="str">
        <f t="shared" si="911"/>
        <v/>
      </c>
      <c r="AS601" s="239" t="str">
        <f t="shared" si="912"/>
        <v/>
      </c>
      <c r="AT601" s="239" t="str">
        <f t="shared" si="913"/>
        <v/>
      </c>
      <c r="AU601" s="239" t="str">
        <f t="shared" si="887"/>
        <v/>
      </c>
      <c r="AV601" s="239">
        <f t="shared" si="888"/>
        <v>1</v>
      </c>
      <c r="AW601" s="239" t="str">
        <f t="shared" si="889"/>
        <v/>
      </c>
      <c r="AX601" s="239" t="str">
        <f t="shared" si="890"/>
        <v/>
      </c>
      <c r="AY601" s="239" t="str">
        <f t="shared" si="891"/>
        <v/>
      </c>
      <c r="AZ601" s="239" t="str">
        <f t="shared" si="892"/>
        <v/>
      </c>
      <c r="BA601" s="239" t="str">
        <f t="shared" si="893"/>
        <v/>
      </c>
      <c r="BB601" s="239" t="str">
        <f t="shared" si="894"/>
        <v/>
      </c>
      <c r="BC601" s="239" t="str">
        <f t="shared" si="895"/>
        <v/>
      </c>
      <c r="BD601" s="239" t="str">
        <f t="shared" si="896"/>
        <v/>
      </c>
      <c r="BE601" s="239" t="str">
        <f t="shared" si="897"/>
        <v/>
      </c>
      <c r="BF601" s="239" t="str">
        <f t="shared" si="898"/>
        <v/>
      </c>
      <c r="BG601" s="239" t="str">
        <f t="shared" si="899"/>
        <v/>
      </c>
      <c r="BH601" s="239" t="str">
        <f t="shared" si="900"/>
        <v/>
      </c>
      <c r="BI601" s="239" t="str">
        <f t="shared" si="901"/>
        <v/>
      </c>
      <c r="BJ601" s="239" t="str">
        <f t="shared" si="902"/>
        <v/>
      </c>
      <c r="BK601" s="239" t="str">
        <f t="shared" si="903"/>
        <v/>
      </c>
      <c r="BL601" s="239" t="str">
        <f t="shared" si="904"/>
        <v/>
      </c>
      <c r="BN601" s="239" t="str">
        <f t="shared" si="914"/>
        <v/>
      </c>
      <c r="BO601" s="239" t="str">
        <f t="shared" si="915"/>
        <v/>
      </c>
      <c r="BP601" s="239" t="str">
        <f t="shared" si="916"/>
        <v/>
      </c>
      <c r="BQ601" s="239" t="str">
        <f t="shared" si="917"/>
        <v/>
      </c>
      <c r="BR601" s="239" t="str">
        <f t="shared" si="918"/>
        <v/>
      </c>
      <c r="BS601" s="239" t="str">
        <f t="shared" si="919"/>
        <v/>
      </c>
      <c r="BT601" s="239" t="str">
        <f t="shared" si="920"/>
        <v/>
      </c>
      <c r="BU601" s="239" t="str">
        <f t="shared" si="921"/>
        <v/>
      </c>
      <c r="BV601" s="239" t="str">
        <f t="shared" si="922"/>
        <v/>
      </c>
      <c r="BW601" s="239" t="str">
        <f t="shared" si="923"/>
        <v/>
      </c>
      <c r="BX601" s="239">
        <f t="shared" si="924"/>
        <v>1</v>
      </c>
      <c r="BY601" s="239" t="str">
        <f t="shared" si="925"/>
        <v/>
      </c>
      <c r="BZ601" s="239" t="str">
        <f t="shared" si="926"/>
        <v/>
      </c>
      <c r="CA601" s="239" t="str">
        <f t="shared" si="927"/>
        <v/>
      </c>
      <c r="CB601" s="239" t="str">
        <f t="shared" si="928"/>
        <v/>
      </c>
      <c r="CC601" s="239" t="str">
        <f t="shared" si="929"/>
        <v/>
      </c>
      <c r="CD601" s="239" t="str">
        <f t="shared" si="930"/>
        <v/>
      </c>
      <c r="CE601" s="239" t="str">
        <f t="shared" si="931"/>
        <v/>
      </c>
      <c r="CF601" s="239" t="str">
        <f t="shared" si="932"/>
        <v/>
      </c>
      <c r="CG601" s="239" t="str">
        <f t="shared" si="933"/>
        <v/>
      </c>
      <c r="CH601" s="239" t="str">
        <f t="shared" si="934"/>
        <v/>
      </c>
      <c r="CI601" s="239" t="str">
        <f t="shared" si="935"/>
        <v/>
      </c>
      <c r="CJ601" s="239" t="str">
        <f t="shared" si="936"/>
        <v/>
      </c>
      <c r="CK601" s="239" t="str">
        <f t="shared" si="937"/>
        <v/>
      </c>
      <c r="CL601" s="239" t="str">
        <f t="shared" si="938"/>
        <v/>
      </c>
      <c r="CM601" s="239" t="str">
        <f t="shared" si="939"/>
        <v/>
      </c>
      <c r="CN601" s="239" t="str">
        <f t="shared" si="940"/>
        <v/>
      </c>
      <c r="CP601" s="239" t="str">
        <f t="shared" si="941"/>
        <v/>
      </c>
      <c r="CQ601" s="239" t="str">
        <f t="shared" si="942"/>
        <v/>
      </c>
      <c r="CR601" s="239" t="str">
        <f t="shared" si="943"/>
        <v/>
      </c>
      <c r="CS601" s="239" t="str">
        <f t="shared" si="944"/>
        <v/>
      </c>
      <c r="CT601" s="239" t="str">
        <f t="shared" si="945"/>
        <v/>
      </c>
      <c r="CU601" s="239" t="str">
        <f t="shared" si="946"/>
        <v/>
      </c>
      <c r="CV601" s="239" t="str">
        <f t="shared" si="947"/>
        <v/>
      </c>
      <c r="CW601" s="239" t="str">
        <f t="shared" si="948"/>
        <v/>
      </c>
      <c r="CX601" s="239" t="str">
        <f t="shared" si="949"/>
        <v/>
      </c>
      <c r="CY601" s="239" t="str">
        <f t="shared" si="950"/>
        <v/>
      </c>
      <c r="CZ601" s="239" t="str">
        <f t="shared" si="951"/>
        <v>1er trimestre</v>
      </c>
      <c r="DA601" s="239" t="str">
        <f t="shared" si="952"/>
        <v/>
      </c>
      <c r="DB601" s="239" t="str">
        <f t="shared" si="953"/>
        <v/>
      </c>
      <c r="DC601" s="239" t="str">
        <f t="shared" si="954"/>
        <v/>
      </c>
      <c r="DD601" s="239" t="str">
        <f t="shared" si="955"/>
        <v/>
      </c>
      <c r="DE601" s="239" t="str">
        <f t="shared" si="956"/>
        <v/>
      </c>
      <c r="DF601" s="239" t="str">
        <f t="shared" si="957"/>
        <v/>
      </c>
      <c r="DG601" s="239" t="str">
        <f t="shared" si="958"/>
        <v/>
      </c>
      <c r="DH601" s="239" t="str">
        <f t="shared" si="959"/>
        <v/>
      </c>
      <c r="DI601" s="239" t="str">
        <f t="shared" si="960"/>
        <v/>
      </c>
      <c r="DJ601" s="239" t="str">
        <f t="shared" si="961"/>
        <v/>
      </c>
      <c r="DK601" s="239" t="str">
        <f t="shared" si="962"/>
        <v/>
      </c>
      <c r="DL601" s="239" t="str">
        <f t="shared" si="963"/>
        <v/>
      </c>
      <c r="DM601" s="239" t="str">
        <f t="shared" si="964"/>
        <v/>
      </c>
      <c r="DN601" s="239" t="str">
        <f t="shared" si="965"/>
        <v/>
      </c>
      <c r="DO601" s="239" t="str">
        <f t="shared" si="966"/>
        <v/>
      </c>
      <c r="DP601" s="239" t="str">
        <f t="shared" si="967"/>
        <v/>
      </c>
    </row>
    <row r="602" spans="1:120" ht="35.25" hidden="1" customHeight="1" x14ac:dyDescent="0.25">
      <c r="A602" s="53" t="s">
        <v>4523</v>
      </c>
      <c r="B602" s="53">
        <v>1000</v>
      </c>
      <c r="C602" s="53" t="s">
        <v>61</v>
      </c>
      <c r="D602" s="53" t="s">
        <v>2416</v>
      </c>
      <c r="E602" s="53">
        <v>5</v>
      </c>
      <c r="F602" s="53" t="s">
        <v>2451</v>
      </c>
      <c r="G602" s="53" t="str">
        <f t="shared" si="969"/>
        <v>1000-2</v>
      </c>
      <c r="H602" s="53" t="s">
        <v>94</v>
      </c>
      <c r="I602" s="53" t="s">
        <v>76</v>
      </c>
      <c r="J602" s="53" t="s">
        <v>80</v>
      </c>
      <c r="K602" s="53" t="s">
        <v>80</v>
      </c>
      <c r="L602" s="53" t="s">
        <v>80</v>
      </c>
      <c r="M602" s="53" t="s">
        <v>80</v>
      </c>
      <c r="N602" s="53" t="s">
        <v>80</v>
      </c>
      <c r="O602" s="53" t="s">
        <v>80</v>
      </c>
      <c r="P602" s="53" t="s">
        <v>2452</v>
      </c>
      <c r="Q602" s="52">
        <v>0.7</v>
      </c>
      <c r="R602" s="52">
        <f>+Q602*Q600</f>
        <v>2.7999999999999997E-2</v>
      </c>
      <c r="S602" s="53">
        <v>4</v>
      </c>
      <c r="T602" s="53" t="s">
        <v>84</v>
      </c>
      <c r="U602" s="53" t="s">
        <v>2453</v>
      </c>
      <c r="V602" s="23">
        <v>45019</v>
      </c>
      <c r="W602" s="23">
        <v>45260</v>
      </c>
      <c r="X602" s="53" t="s">
        <v>2422</v>
      </c>
      <c r="Y602" s="49" t="s">
        <v>87</v>
      </c>
      <c r="Z602" s="59" t="s">
        <v>100</v>
      </c>
      <c r="AA602" s="52">
        <v>1</v>
      </c>
      <c r="AB602" s="23" t="s">
        <v>2447</v>
      </c>
      <c r="AC602" s="23">
        <v>45230</v>
      </c>
      <c r="AD602" s="52">
        <v>1</v>
      </c>
      <c r="AE602" s="53" t="s">
        <v>936</v>
      </c>
      <c r="AF602" s="23">
        <v>45230</v>
      </c>
      <c r="AG602" s="52" t="s">
        <v>79</v>
      </c>
      <c r="AH602" s="52">
        <v>1</v>
      </c>
      <c r="AI602" s="52">
        <f t="shared" si="886"/>
        <v>2.7999999999999997E-2</v>
      </c>
      <c r="AJ602" s="52">
        <f t="shared" si="971"/>
        <v>1</v>
      </c>
      <c r="AK602" s="52"/>
      <c r="AL602" s="239" t="str">
        <f t="shared" si="905"/>
        <v/>
      </c>
      <c r="AM602" s="239" t="str">
        <f t="shared" si="906"/>
        <v/>
      </c>
      <c r="AN602" s="239" t="str">
        <f t="shared" si="907"/>
        <v/>
      </c>
      <c r="AO602" s="239" t="str">
        <f t="shared" si="908"/>
        <v/>
      </c>
      <c r="AP602" s="239" t="str">
        <f t="shared" si="909"/>
        <v/>
      </c>
      <c r="AQ602" s="239" t="str">
        <f t="shared" si="910"/>
        <v/>
      </c>
      <c r="AR602" s="239" t="str">
        <f t="shared" si="911"/>
        <v/>
      </c>
      <c r="AS602" s="239" t="str">
        <f t="shared" si="912"/>
        <v/>
      </c>
      <c r="AT602" s="239" t="str">
        <f t="shared" si="913"/>
        <v/>
      </c>
      <c r="AU602" s="239" t="str">
        <f t="shared" si="887"/>
        <v/>
      </c>
      <c r="AV602" s="239">
        <f t="shared" si="888"/>
        <v>1</v>
      </c>
      <c r="AW602" s="239" t="str">
        <f t="shared" si="889"/>
        <v/>
      </c>
      <c r="AX602" s="239" t="str">
        <f t="shared" si="890"/>
        <v/>
      </c>
      <c r="AY602" s="239" t="str">
        <f t="shared" si="891"/>
        <v/>
      </c>
      <c r="AZ602" s="239" t="str">
        <f t="shared" si="892"/>
        <v/>
      </c>
      <c r="BA602" s="239" t="str">
        <f t="shared" si="893"/>
        <v/>
      </c>
      <c r="BB602" s="239" t="str">
        <f t="shared" si="894"/>
        <v/>
      </c>
      <c r="BC602" s="239" t="str">
        <f t="shared" si="895"/>
        <v/>
      </c>
      <c r="BD602" s="239" t="str">
        <f t="shared" si="896"/>
        <v/>
      </c>
      <c r="BE602" s="239" t="str">
        <f t="shared" si="897"/>
        <v/>
      </c>
      <c r="BF602" s="239" t="str">
        <f t="shared" si="898"/>
        <v/>
      </c>
      <c r="BG602" s="239" t="str">
        <f t="shared" si="899"/>
        <v/>
      </c>
      <c r="BH602" s="239" t="str">
        <f t="shared" si="900"/>
        <v/>
      </c>
      <c r="BI602" s="239" t="str">
        <f t="shared" si="901"/>
        <v/>
      </c>
      <c r="BJ602" s="239" t="str">
        <f t="shared" si="902"/>
        <v/>
      </c>
      <c r="BK602" s="239" t="str">
        <f t="shared" si="903"/>
        <v/>
      </c>
      <c r="BL602" s="239" t="str">
        <f t="shared" si="904"/>
        <v/>
      </c>
      <c r="BN602" s="239" t="str">
        <f t="shared" si="914"/>
        <v/>
      </c>
      <c r="BO602" s="239" t="str">
        <f t="shared" si="915"/>
        <v/>
      </c>
      <c r="BP602" s="239" t="str">
        <f t="shared" si="916"/>
        <v/>
      </c>
      <c r="BQ602" s="239" t="str">
        <f t="shared" si="917"/>
        <v/>
      </c>
      <c r="BR602" s="239" t="str">
        <f t="shared" si="918"/>
        <v/>
      </c>
      <c r="BS602" s="239" t="str">
        <f t="shared" si="919"/>
        <v/>
      </c>
      <c r="BT602" s="239" t="str">
        <f t="shared" si="920"/>
        <v/>
      </c>
      <c r="BU602" s="239" t="str">
        <f t="shared" si="921"/>
        <v/>
      </c>
      <c r="BV602" s="239" t="str">
        <f t="shared" si="922"/>
        <v/>
      </c>
      <c r="BW602" s="239" t="str">
        <f t="shared" si="923"/>
        <v/>
      </c>
      <c r="BX602" s="239">
        <f t="shared" si="924"/>
        <v>1</v>
      </c>
      <c r="BY602" s="239" t="str">
        <f t="shared" si="925"/>
        <v/>
      </c>
      <c r="BZ602" s="239" t="str">
        <f t="shared" si="926"/>
        <v/>
      </c>
      <c r="CA602" s="239" t="str">
        <f t="shared" si="927"/>
        <v/>
      </c>
      <c r="CB602" s="239" t="str">
        <f t="shared" si="928"/>
        <v/>
      </c>
      <c r="CC602" s="239" t="str">
        <f t="shared" si="929"/>
        <v/>
      </c>
      <c r="CD602" s="239" t="str">
        <f t="shared" si="930"/>
        <v/>
      </c>
      <c r="CE602" s="239" t="str">
        <f t="shared" si="931"/>
        <v/>
      </c>
      <c r="CF602" s="239" t="str">
        <f t="shared" si="932"/>
        <v/>
      </c>
      <c r="CG602" s="239" t="str">
        <f t="shared" si="933"/>
        <v/>
      </c>
      <c r="CH602" s="239" t="str">
        <f t="shared" si="934"/>
        <v/>
      </c>
      <c r="CI602" s="239" t="str">
        <f t="shared" si="935"/>
        <v/>
      </c>
      <c r="CJ602" s="239" t="str">
        <f t="shared" si="936"/>
        <v/>
      </c>
      <c r="CK602" s="239" t="str">
        <f t="shared" si="937"/>
        <v/>
      </c>
      <c r="CL602" s="239" t="str">
        <f t="shared" si="938"/>
        <v/>
      </c>
      <c r="CM602" s="239" t="str">
        <f t="shared" si="939"/>
        <v/>
      </c>
      <c r="CN602" s="239" t="str">
        <f t="shared" si="940"/>
        <v/>
      </c>
      <c r="CP602" s="239" t="str">
        <f t="shared" si="941"/>
        <v/>
      </c>
      <c r="CQ602" s="239" t="str">
        <f t="shared" si="942"/>
        <v/>
      </c>
      <c r="CR602" s="239" t="str">
        <f t="shared" si="943"/>
        <v/>
      </c>
      <c r="CS602" s="239" t="str">
        <f t="shared" si="944"/>
        <v/>
      </c>
      <c r="CT602" s="239" t="str">
        <f t="shared" si="945"/>
        <v/>
      </c>
      <c r="CU602" s="239" t="str">
        <f t="shared" si="946"/>
        <v/>
      </c>
      <c r="CV602" s="239" t="str">
        <f t="shared" si="947"/>
        <v/>
      </c>
      <c r="CW602" s="239" t="str">
        <f t="shared" si="948"/>
        <v/>
      </c>
      <c r="CX602" s="239" t="str">
        <f t="shared" si="949"/>
        <v/>
      </c>
      <c r="CY602" s="239" t="str">
        <f t="shared" si="950"/>
        <v/>
      </c>
      <c r="CZ602" s="239" t="str">
        <f t="shared" si="951"/>
        <v>4to Trimestre</v>
      </c>
      <c r="DA602" s="239" t="str">
        <f t="shared" si="952"/>
        <v/>
      </c>
      <c r="DB602" s="239" t="str">
        <f t="shared" si="953"/>
        <v/>
      </c>
      <c r="DC602" s="239" t="str">
        <f t="shared" si="954"/>
        <v/>
      </c>
      <c r="DD602" s="239" t="str">
        <f t="shared" si="955"/>
        <v/>
      </c>
      <c r="DE602" s="239" t="str">
        <f t="shared" si="956"/>
        <v/>
      </c>
      <c r="DF602" s="239" t="str">
        <f t="shared" si="957"/>
        <v/>
      </c>
      <c r="DG602" s="239" t="str">
        <f t="shared" si="958"/>
        <v/>
      </c>
      <c r="DH602" s="239" t="str">
        <f t="shared" si="959"/>
        <v/>
      </c>
      <c r="DI602" s="239" t="str">
        <f t="shared" si="960"/>
        <v/>
      </c>
      <c r="DJ602" s="239" t="str">
        <f t="shared" si="961"/>
        <v/>
      </c>
      <c r="DK602" s="239" t="str">
        <f t="shared" si="962"/>
        <v/>
      </c>
      <c r="DL602" s="239" t="str">
        <f t="shared" si="963"/>
        <v/>
      </c>
      <c r="DM602" s="239" t="str">
        <f t="shared" si="964"/>
        <v/>
      </c>
      <c r="DN602" s="239" t="str">
        <f t="shared" si="965"/>
        <v/>
      </c>
      <c r="DO602" s="239" t="str">
        <f t="shared" si="966"/>
        <v/>
      </c>
      <c r="DP602" s="239" t="str">
        <f t="shared" si="967"/>
        <v/>
      </c>
    </row>
    <row r="603" spans="1:120" ht="35.25" hidden="1" customHeight="1" x14ac:dyDescent="0.25">
      <c r="A603" s="49" t="s">
        <v>4523</v>
      </c>
      <c r="B603" s="49">
        <v>1000</v>
      </c>
      <c r="C603" s="49" t="s">
        <v>61</v>
      </c>
      <c r="D603" s="49" t="s">
        <v>2416</v>
      </c>
      <c r="E603" s="49">
        <v>5</v>
      </c>
      <c r="F603" s="49" t="s">
        <v>2454</v>
      </c>
      <c r="G603" s="49" t="str">
        <f t="shared" si="969"/>
        <v>1000-3</v>
      </c>
      <c r="H603" s="49" t="s">
        <v>75</v>
      </c>
      <c r="I603" s="49" t="s">
        <v>76</v>
      </c>
      <c r="J603" s="49" t="s">
        <v>265</v>
      </c>
      <c r="K603" s="49" t="s">
        <v>1274</v>
      </c>
      <c r="L603" s="49" t="s">
        <v>79</v>
      </c>
      <c r="M603" s="49" t="s">
        <v>80</v>
      </c>
      <c r="N603" s="49" t="s">
        <v>2419</v>
      </c>
      <c r="O603" s="49" t="s">
        <v>516</v>
      </c>
      <c r="P603" s="49" t="s">
        <v>2455</v>
      </c>
      <c r="Q603" s="50">
        <v>0.04</v>
      </c>
      <c r="R603" s="50"/>
      <c r="S603" s="49">
        <v>1</v>
      </c>
      <c r="T603" s="49" t="s">
        <v>84</v>
      </c>
      <c r="U603" s="49" t="s">
        <v>2456</v>
      </c>
      <c r="V603" s="51">
        <v>44986</v>
      </c>
      <c r="W603" s="51">
        <v>45138</v>
      </c>
      <c r="X603" s="49" t="s">
        <v>2422</v>
      </c>
      <c r="Y603" s="49" t="s">
        <v>202</v>
      </c>
      <c r="Z603" s="59" t="s">
        <v>100</v>
      </c>
      <c r="AA603" s="60">
        <v>1</v>
      </c>
      <c r="AB603" s="60" t="s">
        <v>2458</v>
      </c>
      <c r="AC603" s="69">
        <v>45138</v>
      </c>
      <c r="AD603" s="60">
        <v>1</v>
      </c>
      <c r="AE603" s="60" t="s">
        <v>2459</v>
      </c>
      <c r="AF603" s="69">
        <v>45138</v>
      </c>
      <c r="AG603" s="57" t="s">
        <v>79</v>
      </c>
      <c r="AH603" s="52" t="s">
        <v>92</v>
      </c>
      <c r="AI603" s="52">
        <f t="shared" si="886"/>
        <v>0.04</v>
      </c>
      <c r="AJ603" s="52"/>
      <c r="AK603" s="52"/>
      <c r="AL603" s="239" t="str">
        <f t="shared" si="905"/>
        <v/>
      </c>
      <c r="AM603" s="239" t="str">
        <f t="shared" si="906"/>
        <v/>
      </c>
      <c r="AN603" s="239" t="str">
        <f t="shared" si="907"/>
        <v/>
      </c>
      <c r="AO603" s="239" t="str">
        <f t="shared" si="908"/>
        <v/>
      </c>
      <c r="AP603" s="239" t="str">
        <f t="shared" si="909"/>
        <v/>
      </c>
      <c r="AQ603" s="239" t="str">
        <f t="shared" si="910"/>
        <v/>
      </c>
      <c r="AR603" s="239" t="str">
        <f t="shared" si="911"/>
        <v/>
      </c>
      <c r="AS603" s="239" t="str">
        <f t="shared" si="912"/>
        <v/>
      </c>
      <c r="AT603" s="239" t="str">
        <f t="shared" si="913"/>
        <v/>
      </c>
      <c r="AU603" s="239" t="str">
        <f t="shared" si="887"/>
        <v/>
      </c>
      <c r="AV603" s="239" t="str">
        <f t="shared" si="888"/>
        <v/>
      </c>
      <c r="AW603" s="239" t="str">
        <f t="shared" si="889"/>
        <v/>
      </c>
      <c r="AX603" s="239" t="str">
        <f t="shared" si="890"/>
        <v/>
      </c>
      <c r="AY603" s="239" t="str">
        <f t="shared" si="891"/>
        <v/>
      </c>
      <c r="AZ603" s="239" t="str">
        <f t="shared" si="892"/>
        <v/>
      </c>
      <c r="BA603" s="239" t="str">
        <f t="shared" si="893"/>
        <v/>
      </c>
      <c r="BB603" s="239" t="str">
        <f t="shared" si="894"/>
        <v/>
      </c>
      <c r="BC603" s="239" t="str">
        <f t="shared" si="895"/>
        <v/>
      </c>
      <c r="BD603" s="239" t="str">
        <f t="shared" si="896"/>
        <v/>
      </c>
      <c r="BE603" s="239" t="str">
        <f t="shared" si="897"/>
        <v/>
      </c>
      <c r="BF603" s="239" t="str">
        <f t="shared" si="898"/>
        <v/>
      </c>
      <c r="BG603" s="239" t="str">
        <f t="shared" si="899"/>
        <v/>
      </c>
      <c r="BH603" s="239" t="str">
        <f t="shared" si="900"/>
        <v/>
      </c>
      <c r="BI603" s="239" t="str">
        <f t="shared" si="901"/>
        <v/>
      </c>
      <c r="BJ603" s="239" t="str">
        <f t="shared" si="902"/>
        <v/>
      </c>
      <c r="BK603" s="239" t="str">
        <f t="shared" si="903"/>
        <v/>
      </c>
      <c r="BL603" s="239" t="str">
        <f t="shared" si="904"/>
        <v/>
      </c>
      <c r="BN603" s="239" t="str">
        <f t="shared" si="914"/>
        <v/>
      </c>
      <c r="BO603" s="239" t="str">
        <f t="shared" si="915"/>
        <v/>
      </c>
      <c r="BP603" s="239" t="str">
        <f t="shared" si="916"/>
        <v/>
      </c>
      <c r="BQ603" s="239" t="str">
        <f t="shared" si="917"/>
        <v/>
      </c>
      <c r="BR603" s="239" t="str">
        <f t="shared" si="918"/>
        <v/>
      </c>
      <c r="BS603" s="239" t="str">
        <f t="shared" si="919"/>
        <v/>
      </c>
      <c r="BT603" s="239" t="str">
        <f t="shared" si="920"/>
        <v/>
      </c>
      <c r="BU603" s="239" t="str">
        <f t="shared" si="921"/>
        <v/>
      </c>
      <c r="BV603" s="239" t="str">
        <f t="shared" si="922"/>
        <v/>
      </c>
      <c r="BW603" s="239" t="str">
        <f t="shared" si="923"/>
        <v/>
      </c>
      <c r="BX603" s="239" t="str">
        <f t="shared" si="924"/>
        <v/>
      </c>
      <c r="BY603" s="239" t="str">
        <f t="shared" si="925"/>
        <v/>
      </c>
      <c r="BZ603" s="239" t="str">
        <f t="shared" si="926"/>
        <v/>
      </c>
      <c r="CA603" s="239" t="str">
        <f t="shared" si="927"/>
        <v/>
      </c>
      <c r="CB603" s="239" t="str">
        <f t="shared" si="928"/>
        <v/>
      </c>
      <c r="CC603" s="239" t="str">
        <f t="shared" si="929"/>
        <v/>
      </c>
      <c r="CD603" s="239" t="str">
        <f t="shared" si="930"/>
        <v/>
      </c>
      <c r="CE603" s="239" t="str">
        <f t="shared" si="931"/>
        <v/>
      </c>
      <c r="CF603" s="239" t="str">
        <f t="shared" si="932"/>
        <v/>
      </c>
      <c r="CG603" s="239" t="str">
        <f t="shared" si="933"/>
        <v/>
      </c>
      <c r="CH603" s="239" t="str">
        <f t="shared" si="934"/>
        <v/>
      </c>
      <c r="CI603" s="239" t="str">
        <f t="shared" si="935"/>
        <v/>
      </c>
      <c r="CJ603" s="239" t="str">
        <f t="shared" si="936"/>
        <v/>
      </c>
      <c r="CK603" s="239" t="str">
        <f t="shared" si="937"/>
        <v/>
      </c>
      <c r="CL603" s="239" t="str">
        <f t="shared" si="938"/>
        <v/>
      </c>
      <c r="CM603" s="239" t="str">
        <f t="shared" si="939"/>
        <v/>
      </c>
      <c r="CN603" s="239" t="str">
        <f t="shared" si="940"/>
        <v/>
      </c>
      <c r="CP603" s="239" t="str">
        <f t="shared" si="941"/>
        <v/>
      </c>
      <c r="CQ603" s="239" t="str">
        <f t="shared" si="942"/>
        <v/>
      </c>
      <c r="CR603" s="239" t="str">
        <f t="shared" si="943"/>
        <v/>
      </c>
      <c r="CS603" s="239" t="str">
        <f t="shared" si="944"/>
        <v/>
      </c>
      <c r="CT603" s="239" t="str">
        <f t="shared" si="945"/>
        <v/>
      </c>
      <c r="CU603" s="239" t="str">
        <f t="shared" si="946"/>
        <v/>
      </c>
      <c r="CV603" s="239" t="str">
        <f t="shared" si="947"/>
        <v/>
      </c>
      <c r="CW603" s="239" t="str">
        <f t="shared" si="948"/>
        <v/>
      </c>
      <c r="CX603" s="239" t="str">
        <f t="shared" si="949"/>
        <v/>
      </c>
      <c r="CY603" s="239" t="str">
        <f t="shared" si="950"/>
        <v/>
      </c>
      <c r="CZ603" s="239" t="str">
        <f t="shared" si="951"/>
        <v/>
      </c>
      <c r="DA603" s="239" t="str">
        <f t="shared" si="952"/>
        <v/>
      </c>
      <c r="DB603" s="239" t="str">
        <f t="shared" si="953"/>
        <v/>
      </c>
      <c r="DC603" s="239" t="str">
        <f t="shared" si="954"/>
        <v/>
      </c>
      <c r="DD603" s="239" t="str">
        <f t="shared" si="955"/>
        <v/>
      </c>
      <c r="DE603" s="239" t="str">
        <f t="shared" si="956"/>
        <v/>
      </c>
      <c r="DF603" s="239" t="str">
        <f t="shared" si="957"/>
        <v/>
      </c>
      <c r="DG603" s="239" t="str">
        <f t="shared" si="958"/>
        <v/>
      </c>
      <c r="DH603" s="239" t="str">
        <f t="shared" si="959"/>
        <v/>
      </c>
      <c r="DI603" s="239" t="str">
        <f t="shared" si="960"/>
        <v/>
      </c>
      <c r="DJ603" s="239" t="str">
        <f t="shared" si="961"/>
        <v/>
      </c>
      <c r="DK603" s="239" t="str">
        <f t="shared" si="962"/>
        <v/>
      </c>
      <c r="DL603" s="239" t="str">
        <f t="shared" si="963"/>
        <v/>
      </c>
      <c r="DM603" s="239" t="str">
        <f t="shared" si="964"/>
        <v/>
      </c>
      <c r="DN603" s="239" t="str">
        <f t="shared" si="965"/>
        <v/>
      </c>
      <c r="DO603" s="239" t="str">
        <f t="shared" si="966"/>
        <v/>
      </c>
      <c r="DP603" s="239" t="str">
        <f t="shared" si="967"/>
        <v/>
      </c>
    </row>
    <row r="604" spans="1:120" ht="35.25" hidden="1" customHeight="1" x14ac:dyDescent="0.25">
      <c r="A604" s="53" t="s">
        <v>4523</v>
      </c>
      <c r="B604" s="53">
        <v>1000</v>
      </c>
      <c r="C604" s="53" t="s">
        <v>61</v>
      </c>
      <c r="D604" s="53" t="s">
        <v>2416</v>
      </c>
      <c r="E604" s="53">
        <v>5</v>
      </c>
      <c r="F604" s="53" t="s">
        <v>2460</v>
      </c>
      <c r="G604" s="53" t="str">
        <f t="shared" si="969"/>
        <v>1000-3</v>
      </c>
      <c r="H604" s="53" t="s">
        <v>94</v>
      </c>
      <c r="I604" s="53" t="s">
        <v>76</v>
      </c>
      <c r="J604" s="53" t="s">
        <v>80</v>
      </c>
      <c r="K604" s="53" t="s">
        <v>80</v>
      </c>
      <c r="L604" s="53" t="s">
        <v>80</v>
      </c>
      <c r="M604" s="53" t="s">
        <v>80</v>
      </c>
      <c r="N604" s="53" t="s">
        <v>80</v>
      </c>
      <c r="O604" s="53" t="s">
        <v>80</v>
      </c>
      <c r="P604" s="53" t="s">
        <v>2461</v>
      </c>
      <c r="Q604" s="52">
        <v>0.5</v>
      </c>
      <c r="R604" s="52">
        <f>+Q604*Q603</f>
        <v>0.02</v>
      </c>
      <c r="S604" s="53">
        <v>1</v>
      </c>
      <c r="T604" s="53" t="s">
        <v>84</v>
      </c>
      <c r="U604" s="53" t="s">
        <v>2462</v>
      </c>
      <c r="V604" s="23">
        <v>44986</v>
      </c>
      <c r="W604" s="23">
        <v>45016</v>
      </c>
      <c r="X604" s="53" t="s">
        <v>2427</v>
      </c>
      <c r="Y604" s="49" t="s">
        <v>97</v>
      </c>
      <c r="Z604" s="59" t="s">
        <v>100</v>
      </c>
      <c r="AA604" s="60">
        <v>1</v>
      </c>
      <c r="AB604" s="62" t="s">
        <v>2457</v>
      </c>
      <c r="AC604" s="62">
        <v>45016</v>
      </c>
      <c r="AD604" s="60">
        <v>1</v>
      </c>
      <c r="AE604" s="62" t="s">
        <v>956</v>
      </c>
      <c r="AF604" s="62">
        <v>45016</v>
      </c>
      <c r="AG604" s="60" t="s">
        <v>79</v>
      </c>
      <c r="AH604" s="60">
        <v>1</v>
      </c>
      <c r="AI604" s="52">
        <f t="shared" si="886"/>
        <v>0.02</v>
      </c>
      <c r="AJ604" s="52">
        <f>+AI604/R604</f>
        <v>1</v>
      </c>
      <c r="AK604" s="52"/>
      <c r="AL604" s="239" t="str">
        <f t="shared" si="905"/>
        <v/>
      </c>
      <c r="AM604" s="239" t="str">
        <f t="shared" si="906"/>
        <v/>
      </c>
      <c r="AN604" s="239" t="str">
        <f t="shared" si="907"/>
        <v/>
      </c>
      <c r="AO604" s="239" t="str">
        <f t="shared" si="908"/>
        <v/>
      </c>
      <c r="AP604" s="239" t="str">
        <f t="shared" si="909"/>
        <v/>
      </c>
      <c r="AQ604" s="239" t="str">
        <f t="shared" si="910"/>
        <v/>
      </c>
      <c r="AR604" s="239" t="str">
        <f t="shared" si="911"/>
        <v/>
      </c>
      <c r="AS604" s="239" t="str">
        <f t="shared" si="912"/>
        <v/>
      </c>
      <c r="AT604" s="239" t="str">
        <f t="shared" si="913"/>
        <v/>
      </c>
      <c r="AU604" s="239" t="str">
        <f t="shared" si="887"/>
        <v/>
      </c>
      <c r="AV604" s="239" t="str">
        <f t="shared" si="888"/>
        <v/>
      </c>
      <c r="AW604" s="239" t="str">
        <f t="shared" si="889"/>
        <v/>
      </c>
      <c r="AX604" s="239" t="str">
        <f t="shared" si="890"/>
        <v/>
      </c>
      <c r="AY604" s="239" t="str">
        <f t="shared" si="891"/>
        <v/>
      </c>
      <c r="AZ604" s="239" t="str">
        <f t="shared" si="892"/>
        <v/>
      </c>
      <c r="BA604" s="239" t="str">
        <f t="shared" si="893"/>
        <v/>
      </c>
      <c r="BB604" s="239" t="str">
        <f t="shared" si="894"/>
        <v/>
      </c>
      <c r="BC604" s="239" t="str">
        <f t="shared" si="895"/>
        <v/>
      </c>
      <c r="BD604" s="239" t="str">
        <f t="shared" si="896"/>
        <v/>
      </c>
      <c r="BE604" s="239" t="str">
        <f t="shared" si="897"/>
        <v/>
      </c>
      <c r="BF604" s="239" t="str">
        <f t="shared" si="898"/>
        <v/>
      </c>
      <c r="BG604" s="239" t="str">
        <f t="shared" si="899"/>
        <v/>
      </c>
      <c r="BH604" s="239" t="str">
        <f t="shared" si="900"/>
        <v/>
      </c>
      <c r="BI604" s="239" t="str">
        <f t="shared" si="901"/>
        <v/>
      </c>
      <c r="BJ604" s="239" t="str">
        <f t="shared" si="902"/>
        <v/>
      </c>
      <c r="BK604" s="239" t="str">
        <f t="shared" si="903"/>
        <v/>
      </c>
      <c r="BL604" s="239" t="str">
        <f t="shared" si="904"/>
        <v/>
      </c>
      <c r="BN604" s="239" t="str">
        <f t="shared" si="914"/>
        <v/>
      </c>
      <c r="BO604" s="239" t="str">
        <f t="shared" si="915"/>
        <v/>
      </c>
      <c r="BP604" s="239" t="str">
        <f t="shared" si="916"/>
        <v/>
      </c>
      <c r="BQ604" s="239" t="str">
        <f t="shared" si="917"/>
        <v/>
      </c>
      <c r="BR604" s="239" t="str">
        <f t="shared" si="918"/>
        <v/>
      </c>
      <c r="BS604" s="239" t="str">
        <f t="shared" si="919"/>
        <v/>
      </c>
      <c r="BT604" s="239" t="str">
        <f t="shared" si="920"/>
        <v/>
      </c>
      <c r="BU604" s="239" t="str">
        <f t="shared" si="921"/>
        <v/>
      </c>
      <c r="BV604" s="239" t="str">
        <f t="shared" si="922"/>
        <v/>
      </c>
      <c r="BW604" s="239" t="str">
        <f t="shared" si="923"/>
        <v/>
      </c>
      <c r="BX604" s="239" t="str">
        <f t="shared" si="924"/>
        <v/>
      </c>
      <c r="BY604" s="239" t="str">
        <f t="shared" si="925"/>
        <v/>
      </c>
      <c r="BZ604" s="239" t="str">
        <f t="shared" si="926"/>
        <v/>
      </c>
      <c r="CA604" s="239" t="str">
        <f t="shared" si="927"/>
        <v/>
      </c>
      <c r="CB604" s="239" t="str">
        <f t="shared" si="928"/>
        <v/>
      </c>
      <c r="CC604" s="239" t="str">
        <f t="shared" si="929"/>
        <v/>
      </c>
      <c r="CD604" s="239" t="str">
        <f t="shared" si="930"/>
        <v/>
      </c>
      <c r="CE604" s="239" t="str">
        <f t="shared" si="931"/>
        <v/>
      </c>
      <c r="CF604" s="239" t="str">
        <f t="shared" si="932"/>
        <v/>
      </c>
      <c r="CG604" s="239" t="str">
        <f t="shared" si="933"/>
        <v/>
      </c>
      <c r="CH604" s="239" t="str">
        <f t="shared" si="934"/>
        <v/>
      </c>
      <c r="CI604" s="239" t="str">
        <f t="shared" si="935"/>
        <v/>
      </c>
      <c r="CJ604" s="239" t="str">
        <f t="shared" si="936"/>
        <v/>
      </c>
      <c r="CK604" s="239" t="str">
        <f t="shared" si="937"/>
        <v/>
      </c>
      <c r="CL604" s="239" t="str">
        <f t="shared" si="938"/>
        <v/>
      </c>
      <c r="CM604" s="239" t="str">
        <f t="shared" si="939"/>
        <v/>
      </c>
      <c r="CN604" s="239" t="str">
        <f t="shared" si="940"/>
        <v/>
      </c>
      <c r="CP604" s="239" t="str">
        <f t="shared" si="941"/>
        <v/>
      </c>
      <c r="CQ604" s="239" t="str">
        <f t="shared" si="942"/>
        <v/>
      </c>
      <c r="CR604" s="239" t="str">
        <f t="shared" si="943"/>
        <v/>
      </c>
      <c r="CS604" s="239" t="str">
        <f t="shared" si="944"/>
        <v/>
      </c>
      <c r="CT604" s="239" t="str">
        <f t="shared" si="945"/>
        <v/>
      </c>
      <c r="CU604" s="239" t="str">
        <f t="shared" si="946"/>
        <v/>
      </c>
      <c r="CV604" s="239" t="str">
        <f t="shared" si="947"/>
        <v/>
      </c>
      <c r="CW604" s="239" t="str">
        <f t="shared" si="948"/>
        <v/>
      </c>
      <c r="CX604" s="239" t="str">
        <f t="shared" si="949"/>
        <v/>
      </c>
      <c r="CY604" s="239" t="str">
        <f t="shared" si="950"/>
        <v/>
      </c>
      <c r="CZ604" s="239" t="str">
        <f t="shared" si="951"/>
        <v/>
      </c>
      <c r="DA604" s="239" t="str">
        <f t="shared" si="952"/>
        <v/>
      </c>
      <c r="DB604" s="239" t="str">
        <f t="shared" si="953"/>
        <v/>
      </c>
      <c r="DC604" s="239" t="str">
        <f t="shared" si="954"/>
        <v/>
      </c>
      <c r="DD604" s="239" t="str">
        <f t="shared" si="955"/>
        <v/>
      </c>
      <c r="DE604" s="239" t="str">
        <f t="shared" si="956"/>
        <v/>
      </c>
      <c r="DF604" s="239" t="str">
        <f t="shared" si="957"/>
        <v/>
      </c>
      <c r="DG604" s="239" t="str">
        <f t="shared" si="958"/>
        <v/>
      </c>
      <c r="DH604" s="239" t="str">
        <f t="shared" si="959"/>
        <v/>
      </c>
      <c r="DI604" s="239" t="str">
        <f t="shared" si="960"/>
        <v/>
      </c>
      <c r="DJ604" s="239" t="str">
        <f t="shared" si="961"/>
        <v/>
      </c>
      <c r="DK604" s="239" t="str">
        <f t="shared" si="962"/>
        <v/>
      </c>
      <c r="DL604" s="239" t="str">
        <f t="shared" si="963"/>
        <v/>
      </c>
      <c r="DM604" s="239" t="str">
        <f t="shared" si="964"/>
        <v/>
      </c>
      <c r="DN604" s="239" t="str">
        <f t="shared" si="965"/>
        <v/>
      </c>
      <c r="DO604" s="239" t="str">
        <f t="shared" si="966"/>
        <v/>
      </c>
      <c r="DP604" s="239" t="str">
        <f t="shared" si="967"/>
        <v/>
      </c>
    </row>
    <row r="605" spans="1:120" ht="35.25" hidden="1" customHeight="1" x14ac:dyDescent="0.25">
      <c r="A605" s="53" t="s">
        <v>4523</v>
      </c>
      <c r="B605" s="53">
        <v>1000</v>
      </c>
      <c r="C605" s="53" t="s">
        <v>61</v>
      </c>
      <c r="D605" s="53" t="s">
        <v>2416</v>
      </c>
      <c r="E605" s="53">
        <v>5</v>
      </c>
      <c r="F605" s="53" t="s">
        <v>2463</v>
      </c>
      <c r="G605" s="53" t="str">
        <f t="shared" si="969"/>
        <v>1000-3</v>
      </c>
      <c r="H605" s="53" t="s">
        <v>102</v>
      </c>
      <c r="I605" s="53" t="s">
        <v>76</v>
      </c>
      <c r="J605" s="53" t="s">
        <v>80</v>
      </c>
      <c r="K605" s="53" t="s">
        <v>80</v>
      </c>
      <c r="L605" s="53" t="s">
        <v>80</v>
      </c>
      <c r="M605" s="53" t="s">
        <v>80</v>
      </c>
      <c r="N605" s="53" t="s">
        <v>80</v>
      </c>
      <c r="O605" s="53" t="s">
        <v>80</v>
      </c>
      <c r="P605" s="53" t="s">
        <v>2464</v>
      </c>
      <c r="Q605" s="52">
        <v>0</v>
      </c>
      <c r="R605" s="52">
        <f>+Q605*Q603</f>
        <v>0</v>
      </c>
      <c r="S605" s="53">
        <v>1</v>
      </c>
      <c r="T605" s="53" t="s">
        <v>84</v>
      </c>
      <c r="U605" s="53" t="s">
        <v>2465</v>
      </c>
      <c r="V605" s="23">
        <v>45016</v>
      </c>
      <c r="W605" s="23">
        <v>45077</v>
      </c>
      <c r="X605" s="53" t="s">
        <v>390</v>
      </c>
      <c r="Y605" s="49" t="s">
        <v>167</v>
      </c>
      <c r="Z605" s="59" t="s">
        <v>100</v>
      </c>
      <c r="AA605" s="60">
        <v>1</v>
      </c>
      <c r="AB605" s="62" t="s">
        <v>2466</v>
      </c>
      <c r="AC605" s="62">
        <v>45075</v>
      </c>
      <c r="AD605" s="60">
        <v>1</v>
      </c>
      <c r="AE605" s="62" t="s">
        <v>2467</v>
      </c>
      <c r="AF605" s="62">
        <v>45075</v>
      </c>
      <c r="AG605" s="60" t="s">
        <v>79</v>
      </c>
      <c r="AH605" s="60">
        <v>1</v>
      </c>
      <c r="AI605" s="52">
        <f t="shared" si="886"/>
        <v>0</v>
      </c>
      <c r="AJ605" s="52"/>
      <c r="AK605" s="52"/>
      <c r="AL605" s="239" t="str">
        <f t="shared" si="905"/>
        <v/>
      </c>
      <c r="AM605" s="239" t="str">
        <f t="shared" si="906"/>
        <v/>
      </c>
      <c r="AN605" s="239" t="str">
        <f t="shared" si="907"/>
        <v/>
      </c>
      <c r="AO605" s="239" t="str">
        <f t="shared" si="908"/>
        <v/>
      </c>
      <c r="AP605" s="239" t="str">
        <f t="shared" si="909"/>
        <v/>
      </c>
      <c r="AQ605" s="239" t="str">
        <f t="shared" si="910"/>
        <v/>
      </c>
      <c r="AR605" s="239" t="str">
        <f t="shared" si="911"/>
        <v/>
      </c>
      <c r="AS605" s="239" t="str">
        <f t="shared" si="912"/>
        <v/>
      </c>
      <c r="AT605" s="239" t="str">
        <f t="shared" si="913"/>
        <v/>
      </c>
      <c r="AU605" s="239" t="str">
        <f t="shared" si="887"/>
        <v/>
      </c>
      <c r="AV605" s="239">
        <f t="shared" si="888"/>
        <v>1</v>
      </c>
      <c r="AW605" s="239" t="str">
        <f t="shared" si="889"/>
        <v/>
      </c>
      <c r="AX605" s="239" t="str">
        <f t="shared" si="890"/>
        <v/>
      </c>
      <c r="AY605" s="239" t="str">
        <f t="shared" si="891"/>
        <v/>
      </c>
      <c r="AZ605" s="239" t="str">
        <f t="shared" si="892"/>
        <v/>
      </c>
      <c r="BA605" s="239" t="str">
        <f t="shared" si="893"/>
        <v/>
      </c>
      <c r="BB605" s="239" t="str">
        <f t="shared" si="894"/>
        <v/>
      </c>
      <c r="BC605" s="239" t="str">
        <f t="shared" si="895"/>
        <v/>
      </c>
      <c r="BD605" s="239" t="str">
        <f t="shared" si="896"/>
        <v/>
      </c>
      <c r="BE605" s="239" t="str">
        <f t="shared" si="897"/>
        <v/>
      </c>
      <c r="BF605" s="239" t="str">
        <f t="shared" si="898"/>
        <v/>
      </c>
      <c r="BG605" s="239" t="str">
        <f t="shared" si="899"/>
        <v/>
      </c>
      <c r="BH605" s="239" t="str">
        <f t="shared" si="900"/>
        <v/>
      </c>
      <c r="BI605" s="239" t="str">
        <f t="shared" si="901"/>
        <v/>
      </c>
      <c r="BJ605" s="239" t="str">
        <f t="shared" si="902"/>
        <v/>
      </c>
      <c r="BK605" s="239" t="str">
        <f t="shared" si="903"/>
        <v/>
      </c>
      <c r="BL605" s="239" t="str">
        <f t="shared" si="904"/>
        <v/>
      </c>
      <c r="BN605" s="239" t="str">
        <f t="shared" si="914"/>
        <v/>
      </c>
      <c r="BO605" s="239" t="str">
        <f t="shared" si="915"/>
        <v/>
      </c>
      <c r="BP605" s="239" t="str">
        <f t="shared" si="916"/>
        <v/>
      </c>
      <c r="BQ605" s="239" t="str">
        <f t="shared" si="917"/>
        <v/>
      </c>
      <c r="BR605" s="239" t="str">
        <f t="shared" si="918"/>
        <v/>
      </c>
      <c r="BS605" s="239" t="str">
        <f t="shared" si="919"/>
        <v/>
      </c>
      <c r="BT605" s="239" t="str">
        <f t="shared" si="920"/>
        <v/>
      </c>
      <c r="BU605" s="239" t="str">
        <f t="shared" si="921"/>
        <v/>
      </c>
      <c r="BV605" s="239" t="str">
        <f t="shared" si="922"/>
        <v/>
      </c>
      <c r="BW605" s="239" t="str">
        <f t="shared" si="923"/>
        <v/>
      </c>
      <c r="BX605" s="239">
        <f t="shared" si="924"/>
        <v>1</v>
      </c>
      <c r="BY605" s="239" t="str">
        <f t="shared" si="925"/>
        <v/>
      </c>
      <c r="BZ605" s="239" t="str">
        <f t="shared" si="926"/>
        <v/>
      </c>
      <c r="CA605" s="239" t="str">
        <f t="shared" si="927"/>
        <v/>
      </c>
      <c r="CB605" s="239" t="str">
        <f t="shared" si="928"/>
        <v/>
      </c>
      <c r="CC605" s="239" t="str">
        <f t="shared" si="929"/>
        <v/>
      </c>
      <c r="CD605" s="239" t="str">
        <f t="shared" si="930"/>
        <v/>
      </c>
      <c r="CE605" s="239" t="str">
        <f t="shared" si="931"/>
        <v/>
      </c>
      <c r="CF605" s="239" t="str">
        <f t="shared" si="932"/>
        <v/>
      </c>
      <c r="CG605" s="239" t="str">
        <f t="shared" si="933"/>
        <v/>
      </c>
      <c r="CH605" s="239" t="str">
        <f t="shared" si="934"/>
        <v/>
      </c>
      <c r="CI605" s="239" t="str">
        <f t="shared" si="935"/>
        <v/>
      </c>
      <c r="CJ605" s="239" t="str">
        <f t="shared" si="936"/>
        <v/>
      </c>
      <c r="CK605" s="239" t="str">
        <f t="shared" si="937"/>
        <v/>
      </c>
      <c r="CL605" s="239" t="str">
        <f t="shared" si="938"/>
        <v/>
      </c>
      <c r="CM605" s="239" t="str">
        <f t="shared" si="939"/>
        <v/>
      </c>
      <c r="CN605" s="239" t="str">
        <f t="shared" si="940"/>
        <v/>
      </c>
      <c r="CP605" s="239" t="str">
        <f t="shared" si="941"/>
        <v/>
      </c>
      <c r="CQ605" s="239" t="str">
        <f t="shared" si="942"/>
        <v/>
      </c>
      <c r="CR605" s="239" t="str">
        <f t="shared" si="943"/>
        <v/>
      </c>
      <c r="CS605" s="239" t="str">
        <f t="shared" si="944"/>
        <v/>
      </c>
      <c r="CT605" s="239" t="str">
        <f t="shared" si="945"/>
        <v/>
      </c>
      <c r="CU605" s="239" t="str">
        <f t="shared" si="946"/>
        <v/>
      </c>
      <c r="CV605" s="239" t="str">
        <f t="shared" si="947"/>
        <v/>
      </c>
      <c r="CW605" s="239" t="str">
        <f t="shared" si="948"/>
        <v/>
      </c>
      <c r="CX605" s="239" t="str">
        <f t="shared" si="949"/>
        <v/>
      </c>
      <c r="CY605" s="239" t="str">
        <f t="shared" si="950"/>
        <v/>
      </c>
      <c r="CZ605" s="239" t="str">
        <f t="shared" si="951"/>
        <v>2do trimestre</v>
      </c>
      <c r="DA605" s="239" t="str">
        <f t="shared" si="952"/>
        <v/>
      </c>
      <c r="DB605" s="239" t="str">
        <f t="shared" si="953"/>
        <v/>
      </c>
      <c r="DC605" s="239" t="str">
        <f t="shared" si="954"/>
        <v/>
      </c>
      <c r="DD605" s="239" t="str">
        <f t="shared" si="955"/>
        <v/>
      </c>
      <c r="DE605" s="239" t="str">
        <f t="shared" si="956"/>
        <v/>
      </c>
      <c r="DF605" s="239" t="str">
        <f t="shared" si="957"/>
        <v/>
      </c>
      <c r="DG605" s="239" t="str">
        <f t="shared" si="958"/>
        <v/>
      </c>
      <c r="DH605" s="239" t="str">
        <f t="shared" si="959"/>
        <v/>
      </c>
      <c r="DI605" s="239" t="str">
        <f t="shared" si="960"/>
        <v/>
      </c>
      <c r="DJ605" s="239" t="str">
        <f t="shared" si="961"/>
        <v/>
      </c>
      <c r="DK605" s="239" t="str">
        <f t="shared" si="962"/>
        <v/>
      </c>
      <c r="DL605" s="239" t="str">
        <f t="shared" si="963"/>
        <v/>
      </c>
      <c r="DM605" s="239" t="str">
        <f t="shared" si="964"/>
        <v/>
      </c>
      <c r="DN605" s="239" t="str">
        <f t="shared" si="965"/>
        <v/>
      </c>
      <c r="DO605" s="239" t="str">
        <f t="shared" si="966"/>
        <v/>
      </c>
      <c r="DP605" s="239" t="str">
        <f t="shared" si="967"/>
        <v/>
      </c>
    </row>
    <row r="606" spans="1:120" ht="35.25" hidden="1" customHeight="1" x14ac:dyDescent="0.25">
      <c r="A606" s="53" t="s">
        <v>4523</v>
      </c>
      <c r="B606" s="53">
        <v>1000</v>
      </c>
      <c r="C606" s="53" t="s">
        <v>61</v>
      </c>
      <c r="D606" s="53" t="s">
        <v>2416</v>
      </c>
      <c r="E606" s="53">
        <v>5</v>
      </c>
      <c r="F606" s="53" t="s">
        <v>2468</v>
      </c>
      <c r="G606" s="53" t="str">
        <f t="shared" si="969"/>
        <v>1000-3</v>
      </c>
      <c r="H606" s="53" t="s">
        <v>94</v>
      </c>
      <c r="I606" s="53" t="s">
        <v>76</v>
      </c>
      <c r="J606" s="53" t="s">
        <v>80</v>
      </c>
      <c r="K606" s="53" t="s">
        <v>80</v>
      </c>
      <c r="L606" s="53" t="s">
        <v>80</v>
      </c>
      <c r="M606" s="53" t="s">
        <v>80</v>
      </c>
      <c r="N606" s="53" t="s">
        <v>80</v>
      </c>
      <c r="O606" s="53" t="s">
        <v>80</v>
      </c>
      <c r="P606" s="53" t="s">
        <v>2469</v>
      </c>
      <c r="Q606" s="52">
        <v>0.5</v>
      </c>
      <c r="R606" s="52">
        <f>+Q606*Q603</f>
        <v>0.02</v>
      </c>
      <c r="S606" s="53">
        <v>1</v>
      </c>
      <c r="T606" s="53" t="s">
        <v>84</v>
      </c>
      <c r="U606" s="53" t="s">
        <v>2470</v>
      </c>
      <c r="V606" s="23">
        <v>45078</v>
      </c>
      <c r="W606" s="23">
        <v>45107</v>
      </c>
      <c r="X606" s="53" t="s">
        <v>2427</v>
      </c>
      <c r="Y606" s="49" t="s">
        <v>167</v>
      </c>
      <c r="Z606" s="59" t="s">
        <v>100</v>
      </c>
      <c r="AA606" s="60">
        <v>1</v>
      </c>
      <c r="AB606" s="62" t="s">
        <v>2471</v>
      </c>
      <c r="AC606" s="62">
        <v>45100</v>
      </c>
      <c r="AD606" s="60">
        <v>1</v>
      </c>
      <c r="AE606" s="62" t="s">
        <v>2472</v>
      </c>
      <c r="AF606" s="62">
        <v>45100</v>
      </c>
      <c r="AG606" s="60" t="s">
        <v>79</v>
      </c>
      <c r="AH606" s="60">
        <v>1</v>
      </c>
      <c r="AI606" s="52">
        <f t="shared" si="886"/>
        <v>0.02</v>
      </c>
      <c r="AJ606" s="52">
        <f>+AI606/R606</f>
        <v>1</v>
      </c>
      <c r="AK606" s="52"/>
      <c r="AL606" s="239" t="str">
        <f t="shared" si="905"/>
        <v/>
      </c>
      <c r="AM606" s="239" t="str">
        <f t="shared" si="906"/>
        <v/>
      </c>
      <c r="AN606" s="239" t="str">
        <f t="shared" si="907"/>
        <v/>
      </c>
      <c r="AO606" s="239" t="str">
        <f t="shared" si="908"/>
        <v/>
      </c>
      <c r="AP606" s="239" t="str">
        <f t="shared" si="909"/>
        <v/>
      </c>
      <c r="AQ606" s="239" t="str">
        <f t="shared" si="910"/>
        <v/>
      </c>
      <c r="AR606" s="239" t="str">
        <f t="shared" si="911"/>
        <v/>
      </c>
      <c r="AS606" s="239" t="str">
        <f t="shared" si="912"/>
        <v/>
      </c>
      <c r="AT606" s="239" t="str">
        <f t="shared" si="913"/>
        <v/>
      </c>
      <c r="AU606" s="239" t="str">
        <f t="shared" si="887"/>
        <v/>
      </c>
      <c r="AV606" s="239" t="str">
        <f t="shared" si="888"/>
        <v/>
      </c>
      <c r="AW606" s="239" t="str">
        <f t="shared" si="889"/>
        <v/>
      </c>
      <c r="AX606" s="239" t="str">
        <f t="shared" si="890"/>
        <v/>
      </c>
      <c r="AY606" s="239" t="str">
        <f t="shared" si="891"/>
        <v/>
      </c>
      <c r="AZ606" s="239" t="str">
        <f t="shared" si="892"/>
        <v/>
      </c>
      <c r="BA606" s="239" t="str">
        <f t="shared" si="893"/>
        <v/>
      </c>
      <c r="BB606" s="239" t="str">
        <f t="shared" si="894"/>
        <v/>
      </c>
      <c r="BC606" s="239" t="str">
        <f t="shared" si="895"/>
        <v/>
      </c>
      <c r="BD606" s="239" t="str">
        <f t="shared" si="896"/>
        <v/>
      </c>
      <c r="BE606" s="239" t="str">
        <f t="shared" si="897"/>
        <v/>
      </c>
      <c r="BF606" s="239" t="str">
        <f t="shared" si="898"/>
        <v/>
      </c>
      <c r="BG606" s="239" t="str">
        <f t="shared" si="899"/>
        <v/>
      </c>
      <c r="BH606" s="239" t="str">
        <f t="shared" si="900"/>
        <v/>
      </c>
      <c r="BI606" s="239" t="str">
        <f t="shared" si="901"/>
        <v/>
      </c>
      <c r="BJ606" s="239" t="str">
        <f t="shared" si="902"/>
        <v/>
      </c>
      <c r="BK606" s="239" t="str">
        <f t="shared" si="903"/>
        <v/>
      </c>
      <c r="BL606" s="239" t="str">
        <f t="shared" si="904"/>
        <v/>
      </c>
      <c r="BN606" s="239" t="str">
        <f t="shared" si="914"/>
        <v/>
      </c>
      <c r="BO606" s="239" t="str">
        <f t="shared" si="915"/>
        <v/>
      </c>
      <c r="BP606" s="239" t="str">
        <f t="shared" si="916"/>
        <v/>
      </c>
      <c r="BQ606" s="239" t="str">
        <f t="shared" si="917"/>
        <v/>
      </c>
      <c r="BR606" s="239" t="str">
        <f t="shared" si="918"/>
        <v/>
      </c>
      <c r="BS606" s="239" t="str">
        <f t="shared" si="919"/>
        <v/>
      </c>
      <c r="BT606" s="239" t="str">
        <f t="shared" si="920"/>
        <v/>
      </c>
      <c r="BU606" s="239" t="str">
        <f t="shared" si="921"/>
        <v/>
      </c>
      <c r="BV606" s="239" t="str">
        <f t="shared" si="922"/>
        <v/>
      </c>
      <c r="BW606" s="239" t="str">
        <f t="shared" si="923"/>
        <v/>
      </c>
      <c r="BX606" s="239" t="str">
        <f t="shared" si="924"/>
        <v/>
      </c>
      <c r="BY606" s="239" t="str">
        <f t="shared" si="925"/>
        <v/>
      </c>
      <c r="BZ606" s="239" t="str">
        <f t="shared" si="926"/>
        <v/>
      </c>
      <c r="CA606" s="239" t="str">
        <f t="shared" si="927"/>
        <v/>
      </c>
      <c r="CB606" s="239" t="str">
        <f t="shared" si="928"/>
        <v/>
      </c>
      <c r="CC606" s="239" t="str">
        <f t="shared" si="929"/>
        <v/>
      </c>
      <c r="CD606" s="239" t="str">
        <f t="shared" si="930"/>
        <v/>
      </c>
      <c r="CE606" s="239" t="str">
        <f t="shared" si="931"/>
        <v/>
      </c>
      <c r="CF606" s="239" t="str">
        <f t="shared" si="932"/>
        <v/>
      </c>
      <c r="CG606" s="239" t="str">
        <f t="shared" si="933"/>
        <v/>
      </c>
      <c r="CH606" s="239" t="str">
        <f t="shared" si="934"/>
        <v/>
      </c>
      <c r="CI606" s="239" t="str">
        <f t="shared" si="935"/>
        <v/>
      </c>
      <c r="CJ606" s="239" t="str">
        <f t="shared" si="936"/>
        <v/>
      </c>
      <c r="CK606" s="239" t="str">
        <f t="shared" si="937"/>
        <v/>
      </c>
      <c r="CL606" s="239" t="str">
        <f t="shared" si="938"/>
        <v/>
      </c>
      <c r="CM606" s="239" t="str">
        <f t="shared" si="939"/>
        <v/>
      </c>
      <c r="CN606" s="239" t="str">
        <f t="shared" si="940"/>
        <v/>
      </c>
      <c r="CP606" s="239" t="str">
        <f t="shared" si="941"/>
        <v/>
      </c>
      <c r="CQ606" s="239" t="str">
        <f t="shared" si="942"/>
        <v/>
      </c>
      <c r="CR606" s="239" t="str">
        <f t="shared" si="943"/>
        <v/>
      </c>
      <c r="CS606" s="239" t="str">
        <f t="shared" si="944"/>
        <v/>
      </c>
      <c r="CT606" s="239" t="str">
        <f t="shared" si="945"/>
        <v/>
      </c>
      <c r="CU606" s="239" t="str">
        <f t="shared" si="946"/>
        <v/>
      </c>
      <c r="CV606" s="239" t="str">
        <f t="shared" si="947"/>
        <v/>
      </c>
      <c r="CW606" s="239" t="str">
        <f t="shared" si="948"/>
        <v/>
      </c>
      <c r="CX606" s="239" t="str">
        <f t="shared" si="949"/>
        <v/>
      </c>
      <c r="CY606" s="239" t="str">
        <f t="shared" si="950"/>
        <v/>
      </c>
      <c r="CZ606" s="239" t="str">
        <f t="shared" si="951"/>
        <v/>
      </c>
      <c r="DA606" s="239" t="str">
        <f t="shared" si="952"/>
        <v/>
      </c>
      <c r="DB606" s="239" t="str">
        <f t="shared" si="953"/>
        <v/>
      </c>
      <c r="DC606" s="239" t="str">
        <f t="shared" si="954"/>
        <v/>
      </c>
      <c r="DD606" s="239" t="str">
        <f t="shared" si="955"/>
        <v/>
      </c>
      <c r="DE606" s="239" t="str">
        <f t="shared" si="956"/>
        <v/>
      </c>
      <c r="DF606" s="239" t="str">
        <f t="shared" si="957"/>
        <v/>
      </c>
      <c r="DG606" s="239" t="str">
        <f t="shared" si="958"/>
        <v/>
      </c>
      <c r="DH606" s="239" t="str">
        <f t="shared" si="959"/>
        <v/>
      </c>
      <c r="DI606" s="239" t="str">
        <f t="shared" si="960"/>
        <v/>
      </c>
      <c r="DJ606" s="239" t="str">
        <f t="shared" si="961"/>
        <v/>
      </c>
      <c r="DK606" s="239" t="str">
        <f t="shared" si="962"/>
        <v/>
      </c>
      <c r="DL606" s="239" t="str">
        <f t="shared" si="963"/>
        <v/>
      </c>
      <c r="DM606" s="239" t="str">
        <f t="shared" si="964"/>
        <v/>
      </c>
      <c r="DN606" s="239" t="str">
        <f t="shared" si="965"/>
        <v/>
      </c>
      <c r="DO606" s="239" t="str">
        <f t="shared" si="966"/>
        <v/>
      </c>
      <c r="DP606" s="239" t="str">
        <f t="shared" si="967"/>
        <v/>
      </c>
    </row>
    <row r="607" spans="1:120" ht="35.25" hidden="1" customHeight="1" x14ac:dyDescent="0.25">
      <c r="A607" s="53" t="s">
        <v>4523</v>
      </c>
      <c r="B607" s="53">
        <v>1000</v>
      </c>
      <c r="C607" s="53" t="s">
        <v>61</v>
      </c>
      <c r="D607" s="53" t="s">
        <v>2416</v>
      </c>
      <c r="E607" s="53">
        <v>5</v>
      </c>
      <c r="F607" s="53" t="s">
        <v>2473</v>
      </c>
      <c r="G607" s="53" t="str">
        <f t="shared" si="969"/>
        <v>1000-3</v>
      </c>
      <c r="H607" s="53" t="s">
        <v>102</v>
      </c>
      <c r="I607" s="53" t="s">
        <v>76</v>
      </c>
      <c r="J607" s="53" t="s">
        <v>80</v>
      </c>
      <c r="K607" s="53" t="s">
        <v>80</v>
      </c>
      <c r="L607" s="53" t="s">
        <v>80</v>
      </c>
      <c r="M607" s="53" t="s">
        <v>80</v>
      </c>
      <c r="N607" s="53" t="s">
        <v>80</v>
      </c>
      <c r="O607" s="53" t="s">
        <v>80</v>
      </c>
      <c r="P607" s="53" t="s">
        <v>2474</v>
      </c>
      <c r="Q607" s="52">
        <v>0</v>
      </c>
      <c r="R607" s="52">
        <f>+Q607*Q603</f>
        <v>0</v>
      </c>
      <c r="S607" s="53">
        <v>1</v>
      </c>
      <c r="T607" s="53" t="s">
        <v>84</v>
      </c>
      <c r="U607" s="53" t="s">
        <v>2475</v>
      </c>
      <c r="V607" s="23">
        <v>45111</v>
      </c>
      <c r="W607" s="23">
        <v>45138</v>
      </c>
      <c r="X607" s="53" t="s">
        <v>390</v>
      </c>
      <c r="Y607" s="49" t="s">
        <v>202</v>
      </c>
      <c r="Z607" s="59" t="s">
        <v>100</v>
      </c>
      <c r="AA607" s="60">
        <v>1</v>
      </c>
      <c r="AB607" s="60" t="s">
        <v>2458</v>
      </c>
      <c r="AC607" s="69">
        <v>45138</v>
      </c>
      <c r="AD607" s="60">
        <v>1</v>
      </c>
      <c r="AE607" s="60" t="s">
        <v>2476</v>
      </c>
      <c r="AF607" s="69">
        <v>45138</v>
      </c>
      <c r="AG607" s="60" t="s">
        <v>79</v>
      </c>
      <c r="AH607" s="60">
        <v>1</v>
      </c>
      <c r="AI607" s="52">
        <f t="shared" si="886"/>
        <v>0</v>
      </c>
      <c r="AJ607" s="52"/>
      <c r="AK607" s="52"/>
      <c r="AL607" s="239" t="str">
        <f t="shared" si="905"/>
        <v/>
      </c>
      <c r="AM607" s="239" t="str">
        <f t="shared" si="906"/>
        <v/>
      </c>
      <c r="AN607" s="239" t="str">
        <f t="shared" si="907"/>
        <v/>
      </c>
      <c r="AO607" s="239" t="str">
        <f t="shared" si="908"/>
        <v/>
      </c>
      <c r="AP607" s="239" t="str">
        <f t="shared" si="909"/>
        <v/>
      </c>
      <c r="AQ607" s="239" t="str">
        <f t="shared" si="910"/>
        <v/>
      </c>
      <c r="AR607" s="239" t="str">
        <f t="shared" si="911"/>
        <v/>
      </c>
      <c r="AS607" s="239" t="str">
        <f t="shared" si="912"/>
        <v/>
      </c>
      <c r="AT607" s="239" t="str">
        <f t="shared" si="913"/>
        <v/>
      </c>
      <c r="AU607" s="239" t="str">
        <f t="shared" si="887"/>
        <v/>
      </c>
      <c r="AV607" s="239">
        <f t="shared" si="888"/>
        <v>1</v>
      </c>
      <c r="AW607" s="239" t="str">
        <f t="shared" si="889"/>
        <v/>
      </c>
      <c r="AX607" s="239" t="str">
        <f t="shared" si="890"/>
        <v/>
      </c>
      <c r="AY607" s="239" t="str">
        <f t="shared" si="891"/>
        <v/>
      </c>
      <c r="AZ607" s="239" t="str">
        <f t="shared" si="892"/>
        <v/>
      </c>
      <c r="BA607" s="239" t="str">
        <f t="shared" si="893"/>
        <v/>
      </c>
      <c r="BB607" s="239" t="str">
        <f t="shared" si="894"/>
        <v/>
      </c>
      <c r="BC607" s="239" t="str">
        <f t="shared" si="895"/>
        <v/>
      </c>
      <c r="BD607" s="239" t="str">
        <f t="shared" si="896"/>
        <v/>
      </c>
      <c r="BE607" s="239" t="str">
        <f t="shared" si="897"/>
        <v/>
      </c>
      <c r="BF607" s="239" t="str">
        <f t="shared" si="898"/>
        <v/>
      </c>
      <c r="BG607" s="239" t="str">
        <f t="shared" si="899"/>
        <v/>
      </c>
      <c r="BH607" s="239" t="str">
        <f t="shared" si="900"/>
        <v/>
      </c>
      <c r="BI607" s="239" t="str">
        <f t="shared" si="901"/>
        <v/>
      </c>
      <c r="BJ607" s="239" t="str">
        <f t="shared" si="902"/>
        <v/>
      </c>
      <c r="BK607" s="239" t="str">
        <f t="shared" si="903"/>
        <v/>
      </c>
      <c r="BL607" s="239" t="str">
        <f t="shared" si="904"/>
        <v/>
      </c>
      <c r="BN607" s="239" t="str">
        <f t="shared" si="914"/>
        <v/>
      </c>
      <c r="BO607" s="239" t="str">
        <f t="shared" si="915"/>
        <v/>
      </c>
      <c r="BP607" s="239" t="str">
        <f t="shared" si="916"/>
        <v/>
      </c>
      <c r="BQ607" s="239" t="str">
        <f t="shared" si="917"/>
        <v/>
      </c>
      <c r="BR607" s="239" t="str">
        <f t="shared" si="918"/>
        <v/>
      </c>
      <c r="BS607" s="239" t="str">
        <f t="shared" si="919"/>
        <v/>
      </c>
      <c r="BT607" s="239" t="str">
        <f t="shared" si="920"/>
        <v/>
      </c>
      <c r="BU607" s="239" t="str">
        <f t="shared" si="921"/>
        <v/>
      </c>
      <c r="BV607" s="239" t="str">
        <f t="shared" si="922"/>
        <v/>
      </c>
      <c r="BW607" s="239" t="str">
        <f t="shared" si="923"/>
        <v/>
      </c>
      <c r="BX607" s="239">
        <f t="shared" si="924"/>
        <v>1</v>
      </c>
      <c r="BY607" s="239" t="str">
        <f t="shared" si="925"/>
        <v/>
      </c>
      <c r="BZ607" s="239" t="str">
        <f t="shared" si="926"/>
        <v/>
      </c>
      <c r="CA607" s="239" t="str">
        <f t="shared" si="927"/>
        <v/>
      </c>
      <c r="CB607" s="239" t="str">
        <f t="shared" si="928"/>
        <v/>
      </c>
      <c r="CC607" s="239" t="str">
        <f t="shared" si="929"/>
        <v/>
      </c>
      <c r="CD607" s="239" t="str">
        <f t="shared" si="930"/>
        <v/>
      </c>
      <c r="CE607" s="239" t="str">
        <f t="shared" si="931"/>
        <v/>
      </c>
      <c r="CF607" s="239" t="str">
        <f t="shared" si="932"/>
        <v/>
      </c>
      <c r="CG607" s="239" t="str">
        <f t="shared" si="933"/>
        <v/>
      </c>
      <c r="CH607" s="239" t="str">
        <f t="shared" si="934"/>
        <v/>
      </c>
      <c r="CI607" s="239" t="str">
        <f t="shared" si="935"/>
        <v/>
      </c>
      <c r="CJ607" s="239" t="str">
        <f t="shared" si="936"/>
        <v/>
      </c>
      <c r="CK607" s="239" t="str">
        <f t="shared" si="937"/>
        <v/>
      </c>
      <c r="CL607" s="239" t="str">
        <f t="shared" si="938"/>
        <v/>
      </c>
      <c r="CM607" s="239" t="str">
        <f t="shared" si="939"/>
        <v/>
      </c>
      <c r="CN607" s="239" t="str">
        <f t="shared" si="940"/>
        <v/>
      </c>
      <c r="CP607" s="239" t="str">
        <f t="shared" si="941"/>
        <v/>
      </c>
      <c r="CQ607" s="239" t="str">
        <f t="shared" si="942"/>
        <v/>
      </c>
      <c r="CR607" s="239" t="str">
        <f t="shared" si="943"/>
        <v/>
      </c>
      <c r="CS607" s="239" t="str">
        <f t="shared" si="944"/>
        <v/>
      </c>
      <c r="CT607" s="239" t="str">
        <f t="shared" si="945"/>
        <v/>
      </c>
      <c r="CU607" s="239" t="str">
        <f t="shared" si="946"/>
        <v/>
      </c>
      <c r="CV607" s="239" t="str">
        <f t="shared" si="947"/>
        <v/>
      </c>
      <c r="CW607" s="239" t="str">
        <f t="shared" si="948"/>
        <v/>
      </c>
      <c r="CX607" s="239" t="str">
        <f t="shared" si="949"/>
        <v/>
      </c>
      <c r="CY607" s="239" t="str">
        <f t="shared" si="950"/>
        <v/>
      </c>
      <c r="CZ607" s="239" t="str">
        <f t="shared" si="951"/>
        <v>3er Trimestre</v>
      </c>
      <c r="DA607" s="239" t="str">
        <f t="shared" si="952"/>
        <v/>
      </c>
      <c r="DB607" s="239" t="str">
        <f t="shared" si="953"/>
        <v/>
      </c>
      <c r="DC607" s="239" t="str">
        <f t="shared" si="954"/>
        <v/>
      </c>
      <c r="DD607" s="239" t="str">
        <f t="shared" si="955"/>
        <v/>
      </c>
      <c r="DE607" s="239" t="str">
        <f t="shared" si="956"/>
        <v/>
      </c>
      <c r="DF607" s="239" t="str">
        <f t="shared" si="957"/>
        <v/>
      </c>
      <c r="DG607" s="239" t="str">
        <f t="shared" si="958"/>
        <v/>
      </c>
      <c r="DH607" s="239" t="str">
        <f t="shared" si="959"/>
        <v/>
      </c>
      <c r="DI607" s="239" t="str">
        <f t="shared" si="960"/>
        <v/>
      </c>
      <c r="DJ607" s="239" t="str">
        <f t="shared" si="961"/>
        <v/>
      </c>
      <c r="DK607" s="239" t="str">
        <f t="shared" si="962"/>
        <v/>
      </c>
      <c r="DL607" s="239" t="str">
        <f t="shared" si="963"/>
        <v/>
      </c>
      <c r="DM607" s="239" t="str">
        <f t="shared" si="964"/>
        <v/>
      </c>
      <c r="DN607" s="239" t="str">
        <f t="shared" si="965"/>
        <v/>
      </c>
      <c r="DO607" s="239" t="str">
        <f t="shared" si="966"/>
        <v/>
      </c>
      <c r="DP607" s="239" t="str">
        <f t="shared" si="967"/>
        <v/>
      </c>
    </row>
    <row r="608" spans="1:120" ht="35.25" hidden="1" customHeight="1" x14ac:dyDescent="0.25">
      <c r="A608" s="49" t="s">
        <v>4523</v>
      </c>
      <c r="B608" s="49">
        <v>1000</v>
      </c>
      <c r="C608" s="49" t="s">
        <v>61</v>
      </c>
      <c r="D608" s="49" t="s">
        <v>2416</v>
      </c>
      <c r="E608" s="49">
        <v>5</v>
      </c>
      <c r="F608" s="49" t="s">
        <v>2477</v>
      </c>
      <c r="G608" s="49" t="str">
        <f t="shared" si="969"/>
        <v>1000-4</v>
      </c>
      <c r="H608" s="49" t="s">
        <v>75</v>
      </c>
      <c r="I608" s="49" t="s">
        <v>76</v>
      </c>
      <c r="J608" s="49" t="s">
        <v>265</v>
      </c>
      <c r="K608" s="49" t="s">
        <v>1079</v>
      </c>
      <c r="L608" s="49" t="s">
        <v>79</v>
      </c>
      <c r="M608" s="49" t="s">
        <v>80</v>
      </c>
      <c r="N608" s="49" t="s">
        <v>126</v>
      </c>
      <c r="O608" s="49" t="s">
        <v>516</v>
      </c>
      <c r="P608" s="49" t="s">
        <v>2478</v>
      </c>
      <c r="Q608" s="50">
        <v>0.04</v>
      </c>
      <c r="R608" s="50"/>
      <c r="S608" s="49">
        <v>1</v>
      </c>
      <c r="T608" s="49" t="s">
        <v>84</v>
      </c>
      <c r="U608" s="49" t="s">
        <v>2479</v>
      </c>
      <c r="V608" s="51">
        <v>44986</v>
      </c>
      <c r="W608" s="51">
        <v>45138</v>
      </c>
      <c r="X608" s="49" t="s">
        <v>2480</v>
      </c>
      <c r="Y608" s="49" t="s">
        <v>202</v>
      </c>
      <c r="Z608" s="59" t="s">
        <v>100</v>
      </c>
      <c r="AA608" s="60">
        <v>1</v>
      </c>
      <c r="AB608" s="60" t="s">
        <v>2482</v>
      </c>
      <c r="AC608" s="69">
        <v>45138</v>
      </c>
      <c r="AD608" s="60">
        <v>1</v>
      </c>
      <c r="AE608" s="60" t="s">
        <v>2483</v>
      </c>
      <c r="AF608" s="69">
        <v>45135</v>
      </c>
      <c r="AG608" s="57" t="s">
        <v>79</v>
      </c>
      <c r="AH608" s="52" t="s">
        <v>92</v>
      </c>
      <c r="AI608" s="52">
        <f t="shared" si="886"/>
        <v>0.04</v>
      </c>
      <c r="AJ608" s="52"/>
      <c r="AK608" s="52"/>
      <c r="AL608" s="239" t="str">
        <f t="shared" si="905"/>
        <v/>
      </c>
      <c r="AM608" s="239" t="str">
        <f t="shared" si="906"/>
        <v/>
      </c>
      <c r="AN608" s="239" t="str">
        <f t="shared" si="907"/>
        <v/>
      </c>
      <c r="AO608" s="239" t="str">
        <f t="shared" si="908"/>
        <v/>
      </c>
      <c r="AP608" s="239" t="str">
        <f t="shared" si="909"/>
        <v/>
      </c>
      <c r="AQ608" s="239" t="str">
        <f t="shared" si="910"/>
        <v/>
      </c>
      <c r="AR608" s="239" t="str">
        <f t="shared" si="911"/>
        <v/>
      </c>
      <c r="AS608" s="239" t="str">
        <f t="shared" si="912"/>
        <v/>
      </c>
      <c r="AT608" s="239" t="str">
        <f t="shared" si="913"/>
        <v/>
      </c>
      <c r="AU608" s="239" t="str">
        <f t="shared" si="887"/>
        <v/>
      </c>
      <c r="AV608" s="239" t="str">
        <f t="shared" si="888"/>
        <v/>
      </c>
      <c r="AW608" s="239" t="str">
        <f t="shared" si="889"/>
        <v/>
      </c>
      <c r="AX608" s="239" t="str">
        <f t="shared" si="890"/>
        <v/>
      </c>
      <c r="AY608" s="239" t="str">
        <f t="shared" si="891"/>
        <v/>
      </c>
      <c r="AZ608" s="239" t="str">
        <f t="shared" si="892"/>
        <v/>
      </c>
      <c r="BA608" s="239" t="str">
        <f t="shared" si="893"/>
        <v/>
      </c>
      <c r="BB608" s="239" t="str">
        <f t="shared" si="894"/>
        <v/>
      </c>
      <c r="BC608" s="239" t="str">
        <f t="shared" si="895"/>
        <v/>
      </c>
      <c r="BD608" s="239" t="str">
        <f t="shared" si="896"/>
        <v/>
      </c>
      <c r="BE608" s="239" t="str">
        <f t="shared" si="897"/>
        <v/>
      </c>
      <c r="BF608" s="239" t="str">
        <f t="shared" si="898"/>
        <v/>
      </c>
      <c r="BG608" s="239" t="str">
        <f t="shared" si="899"/>
        <v/>
      </c>
      <c r="BH608" s="239" t="str">
        <f t="shared" si="900"/>
        <v/>
      </c>
      <c r="BI608" s="239" t="str">
        <f t="shared" si="901"/>
        <v/>
      </c>
      <c r="BJ608" s="239" t="str">
        <f t="shared" si="902"/>
        <v/>
      </c>
      <c r="BK608" s="239" t="str">
        <f t="shared" si="903"/>
        <v/>
      </c>
      <c r="BL608" s="239" t="str">
        <f t="shared" si="904"/>
        <v/>
      </c>
      <c r="BN608" s="239" t="str">
        <f t="shared" si="914"/>
        <v/>
      </c>
      <c r="BO608" s="239" t="str">
        <f t="shared" si="915"/>
        <v/>
      </c>
      <c r="BP608" s="239" t="str">
        <f t="shared" si="916"/>
        <v/>
      </c>
      <c r="BQ608" s="239" t="str">
        <f t="shared" si="917"/>
        <v/>
      </c>
      <c r="BR608" s="239" t="str">
        <f t="shared" si="918"/>
        <v/>
      </c>
      <c r="BS608" s="239" t="str">
        <f t="shared" si="919"/>
        <v/>
      </c>
      <c r="BT608" s="239" t="str">
        <f t="shared" si="920"/>
        <v/>
      </c>
      <c r="BU608" s="239" t="str">
        <f t="shared" si="921"/>
        <v/>
      </c>
      <c r="BV608" s="239" t="str">
        <f t="shared" si="922"/>
        <v/>
      </c>
      <c r="BW608" s="239" t="str">
        <f t="shared" si="923"/>
        <v/>
      </c>
      <c r="BX608" s="239" t="str">
        <f t="shared" si="924"/>
        <v/>
      </c>
      <c r="BY608" s="239" t="str">
        <f t="shared" si="925"/>
        <v/>
      </c>
      <c r="BZ608" s="239" t="str">
        <f t="shared" si="926"/>
        <v/>
      </c>
      <c r="CA608" s="239" t="str">
        <f t="shared" si="927"/>
        <v/>
      </c>
      <c r="CB608" s="239" t="str">
        <f t="shared" si="928"/>
        <v/>
      </c>
      <c r="CC608" s="239" t="str">
        <f t="shared" si="929"/>
        <v/>
      </c>
      <c r="CD608" s="239" t="str">
        <f t="shared" si="930"/>
        <v/>
      </c>
      <c r="CE608" s="239" t="str">
        <f t="shared" si="931"/>
        <v/>
      </c>
      <c r="CF608" s="239" t="str">
        <f t="shared" si="932"/>
        <v/>
      </c>
      <c r="CG608" s="239" t="str">
        <f t="shared" si="933"/>
        <v/>
      </c>
      <c r="CH608" s="239" t="str">
        <f t="shared" si="934"/>
        <v/>
      </c>
      <c r="CI608" s="239" t="str">
        <f t="shared" si="935"/>
        <v/>
      </c>
      <c r="CJ608" s="239" t="str">
        <f t="shared" si="936"/>
        <v/>
      </c>
      <c r="CK608" s="239" t="str">
        <f t="shared" si="937"/>
        <v/>
      </c>
      <c r="CL608" s="239" t="str">
        <f t="shared" si="938"/>
        <v/>
      </c>
      <c r="CM608" s="239" t="str">
        <f t="shared" si="939"/>
        <v/>
      </c>
      <c r="CN608" s="239" t="str">
        <f t="shared" si="940"/>
        <v/>
      </c>
      <c r="CP608" s="239" t="str">
        <f t="shared" si="941"/>
        <v/>
      </c>
      <c r="CQ608" s="239" t="str">
        <f t="shared" si="942"/>
        <v/>
      </c>
      <c r="CR608" s="239" t="str">
        <f t="shared" si="943"/>
        <v/>
      </c>
      <c r="CS608" s="239" t="str">
        <f t="shared" si="944"/>
        <v/>
      </c>
      <c r="CT608" s="239" t="str">
        <f t="shared" si="945"/>
        <v/>
      </c>
      <c r="CU608" s="239" t="str">
        <f t="shared" si="946"/>
        <v/>
      </c>
      <c r="CV608" s="239" t="str">
        <f t="shared" si="947"/>
        <v/>
      </c>
      <c r="CW608" s="239" t="str">
        <f t="shared" si="948"/>
        <v/>
      </c>
      <c r="CX608" s="239" t="str">
        <f t="shared" si="949"/>
        <v/>
      </c>
      <c r="CY608" s="239" t="str">
        <f t="shared" si="950"/>
        <v/>
      </c>
      <c r="CZ608" s="239" t="str">
        <f t="shared" si="951"/>
        <v/>
      </c>
      <c r="DA608" s="239" t="str">
        <f t="shared" si="952"/>
        <v/>
      </c>
      <c r="DB608" s="239" t="str">
        <f t="shared" si="953"/>
        <v/>
      </c>
      <c r="DC608" s="239" t="str">
        <f t="shared" si="954"/>
        <v/>
      </c>
      <c r="DD608" s="239" t="str">
        <f t="shared" si="955"/>
        <v/>
      </c>
      <c r="DE608" s="239" t="str">
        <f t="shared" si="956"/>
        <v/>
      </c>
      <c r="DF608" s="239" t="str">
        <f t="shared" si="957"/>
        <v/>
      </c>
      <c r="DG608" s="239" t="str">
        <f t="shared" si="958"/>
        <v/>
      </c>
      <c r="DH608" s="239" t="str">
        <f t="shared" si="959"/>
        <v/>
      </c>
      <c r="DI608" s="239" t="str">
        <f t="shared" si="960"/>
        <v/>
      </c>
      <c r="DJ608" s="239" t="str">
        <f t="shared" si="961"/>
        <v/>
      </c>
      <c r="DK608" s="239" t="str">
        <f t="shared" si="962"/>
        <v/>
      </c>
      <c r="DL608" s="239" t="str">
        <f t="shared" si="963"/>
        <v/>
      </c>
      <c r="DM608" s="239" t="str">
        <f t="shared" si="964"/>
        <v/>
      </c>
      <c r="DN608" s="239" t="str">
        <f t="shared" si="965"/>
        <v/>
      </c>
      <c r="DO608" s="239" t="str">
        <f t="shared" si="966"/>
        <v/>
      </c>
      <c r="DP608" s="239" t="str">
        <f t="shared" si="967"/>
        <v/>
      </c>
    </row>
    <row r="609" spans="1:120" ht="35.25" hidden="1" customHeight="1" x14ac:dyDescent="0.25">
      <c r="A609" s="53" t="s">
        <v>4523</v>
      </c>
      <c r="B609" s="53">
        <v>1000</v>
      </c>
      <c r="C609" s="53" t="s">
        <v>61</v>
      </c>
      <c r="D609" s="53" t="s">
        <v>2416</v>
      </c>
      <c r="E609" s="53">
        <v>5</v>
      </c>
      <c r="F609" s="53" t="s">
        <v>2484</v>
      </c>
      <c r="G609" s="53" t="str">
        <f t="shared" si="969"/>
        <v>1000-4</v>
      </c>
      <c r="H609" s="53" t="s">
        <v>94</v>
      </c>
      <c r="I609" s="53" t="s">
        <v>76</v>
      </c>
      <c r="J609" s="53" t="s">
        <v>80</v>
      </c>
      <c r="K609" s="53" t="s">
        <v>80</v>
      </c>
      <c r="L609" s="53" t="s">
        <v>80</v>
      </c>
      <c r="M609" s="53" t="s">
        <v>80</v>
      </c>
      <c r="N609" s="53" t="s">
        <v>80</v>
      </c>
      <c r="O609" s="53" t="s">
        <v>80</v>
      </c>
      <c r="P609" s="53" t="s">
        <v>2485</v>
      </c>
      <c r="Q609" s="52">
        <v>0.2</v>
      </c>
      <c r="R609" s="52">
        <f>+Q609*Q608</f>
        <v>8.0000000000000002E-3</v>
      </c>
      <c r="S609" s="53">
        <v>1</v>
      </c>
      <c r="T609" s="53" t="s">
        <v>84</v>
      </c>
      <c r="U609" s="53" t="s">
        <v>2486</v>
      </c>
      <c r="V609" s="23">
        <v>44986</v>
      </c>
      <c r="W609" s="23">
        <v>45016</v>
      </c>
      <c r="X609" s="53" t="s">
        <v>2427</v>
      </c>
      <c r="Y609" s="49" t="s">
        <v>97</v>
      </c>
      <c r="Z609" s="59" t="s">
        <v>100</v>
      </c>
      <c r="AA609" s="60">
        <v>1</v>
      </c>
      <c r="AB609" s="62" t="s">
        <v>2481</v>
      </c>
      <c r="AC609" s="62">
        <v>45015</v>
      </c>
      <c r="AD609" s="60">
        <v>1</v>
      </c>
      <c r="AE609" s="62" t="s">
        <v>956</v>
      </c>
      <c r="AF609" s="62">
        <v>45015</v>
      </c>
      <c r="AG609" s="60" t="s">
        <v>79</v>
      </c>
      <c r="AH609" s="60">
        <v>1</v>
      </c>
      <c r="AI609" s="52">
        <f t="shared" si="886"/>
        <v>8.0000000000000002E-3</v>
      </c>
      <c r="AJ609" s="52">
        <f t="shared" ref="AJ609:AJ612" si="972">+AI609/R609</f>
        <v>1</v>
      </c>
      <c r="AK609" s="52"/>
      <c r="AL609" s="239" t="str">
        <f t="shared" si="905"/>
        <v/>
      </c>
      <c r="AM609" s="239" t="str">
        <f t="shared" si="906"/>
        <v/>
      </c>
      <c r="AN609" s="239" t="str">
        <f t="shared" si="907"/>
        <v/>
      </c>
      <c r="AO609" s="239" t="str">
        <f t="shared" si="908"/>
        <v/>
      </c>
      <c r="AP609" s="239" t="str">
        <f t="shared" si="909"/>
        <v/>
      </c>
      <c r="AQ609" s="239" t="str">
        <f t="shared" si="910"/>
        <v/>
      </c>
      <c r="AR609" s="239" t="str">
        <f t="shared" si="911"/>
        <v/>
      </c>
      <c r="AS609" s="239" t="str">
        <f t="shared" si="912"/>
        <v/>
      </c>
      <c r="AT609" s="239" t="str">
        <f t="shared" si="913"/>
        <v/>
      </c>
      <c r="AU609" s="239" t="str">
        <f t="shared" si="887"/>
        <v/>
      </c>
      <c r="AV609" s="239" t="str">
        <f t="shared" si="888"/>
        <v/>
      </c>
      <c r="AW609" s="239" t="str">
        <f t="shared" si="889"/>
        <v/>
      </c>
      <c r="AX609" s="239" t="str">
        <f t="shared" si="890"/>
        <v/>
      </c>
      <c r="AY609" s="239" t="str">
        <f t="shared" si="891"/>
        <v/>
      </c>
      <c r="AZ609" s="239" t="str">
        <f t="shared" si="892"/>
        <v/>
      </c>
      <c r="BA609" s="239" t="str">
        <f t="shared" si="893"/>
        <v/>
      </c>
      <c r="BB609" s="239" t="str">
        <f t="shared" si="894"/>
        <v/>
      </c>
      <c r="BC609" s="239" t="str">
        <f t="shared" si="895"/>
        <v/>
      </c>
      <c r="BD609" s="239" t="str">
        <f t="shared" si="896"/>
        <v/>
      </c>
      <c r="BE609" s="239" t="str">
        <f t="shared" si="897"/>
        <v/>
      </c>
      <c r="BF609" s="239" t="str">
        <f t="shared" si="898"/>
        <v/>
      </c>
      <c r="BG609" s="239" t="str">
        <f t="shared" si="899"/>
        <v/>
      </c>
      <c r="BH609" s="239" t="str">
        <f t="shared" si="900"/>
        <v/>
      </c>
      <c r="BI609" s="239" t="str">
        <f t="shared" si="901"/>
        <v/>
      </c>
      <c r="BJ609" s="239" t="str">
        <f t="shared" si="902"/>
        <v/>
      </c>
      <c r="BK609" s="239" t="str">
        <f t="shared" si="903"/>
        <v/>
      </c>
      <c r="BL609" s="239" t="str">
        <f t="shared" si="904"/>
        <v/>
      </c>
      <c r="BN609" s="239" t="str">
        <f t="shared" si="914"/>
        <v/>
      </c>
      <c r="BO609" s="239" t="str">
        <f t="shared" si="915"/>
        <v/>
      </c>
      <c r="BP609" s="239" t="str">
        <f t="shared" si="916"/>
        <v/>
      </c>
      <c r="BQ609" s="239" t="str">
        <f t="shared" si="917"/>
        <v/>
      </c>
      <c r="BR609" s="239" t="str">
        <f t="shared" si="918"/>
        <v/>
      </c>
      <c r="BS609" s="239" t="str">
        <f t="shared" si="919"/>
        <v/>
      </c>
      <c r="BT609" s="239" t="str">
        <f t="shared" si="920"/>
        <v/>
      </c>
      <c r="BU609" s="239" t="str">
        <f t="shared" si="921"/>
        <v/>
      </c>
      <c r="BV609" s="239" t="str">
        <f t="shared" si="922"/>
        <v/>
      </c>
      <c r="BW609" s="239" t="str">
        <f t="shared" si="923"/>
        <v/>
      </c>
      <c r="BX609" s="239" t="str">
        <f t="shared" si="924"/>
        <v/>
      </c>
      <c r="BY609" s="239" t="str">
        <f t="shared" si="925"/>
        <v/>
      </c>
      <c r="BZ609" s="239" t="str">
        <f t="shared" si="926"/>
        <v/>
      </c>
      <c r="CA609" s="239" t="str">
        <f t="shared" si="927"/>
        <v/>
      </c>
      <c r="CB609" s="239" t="str">
        <f t="shared" si="928"/>
        <v/>
      </c>
      <c r="CC609" s="239" t="str">
        <f t="shared" si="929"/>
        <v/>
      </c>
      <c r="CD609" s="239" t="str">
        <f t="shared" si="930"/>
        <v/>
      </c>
      <c r="CE609" s="239" t="str">
        <f t="shared" si="931"/>
        <v/>
      </c>
      <c r="CF609" s="239" t="str">
        <f t="shared" si="932"/>
        <v/>
      </c>
      <c r="CG609" s="239" t="str">
        <f t="shared" si="933"/>
        <v/>
      </c>
      <c r="CH609" s="239" t="str">
        <f t="shared" si="934"/>
        <v/>
      </c>
      <c r="CI609" s="239" t="str">
        <f t="shared" si="935"/>
        <v/>
      </c>
      <c r="CJ609" s="239" t="str">
        <f t="shared" si="936"/>
        <v/>
      </c>
      <c r="CK609" s="239" t="str">
        <f t="shared" si="937"/>
        <v/>
      </c>
      <c r="CL609" s="239" t="str">
        <f t="shared" si="938"/>
        <v/>
      </c>
      <c r="CM609" s="239" t="str">
        <f t="shared" si="939"/>
        <v/>
      </c>
      <c r="CN609" s="239" t="str">
        <f t="shared" si="940"/>
        <v/>
      </c>
      <c r="CP609" s="239" t="str">
        <f t="shared" si="941"/>
        <v/>
      </c>
      <c r="CQ609" s="239" t="str">
        <f t="shared" si="942"/>
        <v/>
      </c>
      <c r="CR609" s="239" t="str">
        <f t="shared" si="943"/>
        <v/>
      </c>
      <c r="CS609" s="239" t="str">
        <f t="shared" si="944"/>
        <v/>
      </c>
      <c r="CT609" s="239" t="str">
        <f t="shared" si="945"/>
        <v/>
      </c>
      <c r="CU609" s="239" t="str">
        <f t="shared" si="946"/>
        <v/>
      </c>
      <c r="CV609" s="239" t="str">
        <f t="shared" si="947"/>
        <v/>
      </c>
      <c r="CW609" s="239" t="str">
        <f t="shared" si="948"/>
        <v/>
      </c>
      <c r="CX609" s="239" t="str">
        <f t="shared" si="949"/>
        <v/>
      </c>
      <c r="CY609" s="239" t="str">
        <f t="shared" si="950"/>
        <v/>
      </c>
      <c r="CZ609" s="239" t="str">
        <f t="shared" si="951"/>
        <v/>
      </c>
      <c r="DA609" s="239" t="str">
        <f t="shared" si="952"/>
        <v/>
      </c>
      <c r="DB609" s="239" t="str">
        <f t="shared" si="953"/>
        <v/>
      </c>
      <c r="DC609" s="239" t="str">
        <f t="shared" si="954"/>
        <v/>
      </c>
      <c r="DD609" s="239" t="str">
        <f t="shared" si="955"/>
        <v/>
      </c>
      <c r="DE609" s="239" t="str">
        <f t="shared" si="956"/>
        <v/>
      </c>
      <c r="DF609" s="239" t="str">
        <f t="shared" si="957"/>
        <v/>
      </c>
      <c r="DG609" s="239" t="str">
        <f t="shared" si="958"/>
        <v/>
      </c>
      <c r="DH609" s="239" t="str">
        <f t="shared" si="959"/>
        <v/>
      </c>
      <c r="DI609" s="239" t="str">
        <f t="shared" si="960"/>
        <v/>
      </c>
      <c r="DJ609" s="239" t="str">
        <f t="shared" si="961"/>
        <v/>
      </c>
      <c r="DK609" s="239" t="str">
        <f t="shared" si="962"/>
        <v/>
      </c>
      <c r="DL609" s="239" t="str">
        <f t="shared" si="963"/>
        <v/>
      </c>
      <c r="DM609" s="239" t="str">
        <f t="shared" si="964"/>
        <v/>
      </c>
      <c r="DN609" s="239" t="str">
        <f t="shared" si="965"/>
        <v/>
      </c>
      <c r="DO609" s="239" t="str">
        <f t="shared" si="966"/>
        <v/>
      </c>
      <c r="DP609" s="239" t="str">
        <f t="shared" si="967"/>
        <v/>
      </c>
    </row>
    <row r="610" spans="1:120" ht="35.25" hidden="1" customHeight="1" x14ac:dyDescent="0.25">
      <c r="A610" s="53" t="s">
        <v>4523</v>
      </c>
      <c r="B610" s="53">
        <v>1000</v>
      </c>
      <c r="C610" s="53" t="s">
        <v>61</v>
      </c>
      <c r="D610" s="53" t="s">
        <v>2416</v>
      </c>
      <c r="E610" s="53">
        <v>5</v>
      </c>
      <c r="F610" s="53" t="s">
        <v>2487</v>
      </c>
      <c r="G610" s="53" t="str">
        <f t="shared" si="969"/>
        <v>1000-4</v>
      </c>
      <c r="H610" s="53" t="s">
        <v>94</v>
      </c>
      <c r="I610" s="53" t="s">
        <v>76</v>
      </c>
      <c r="J610" s="53" t="s">
        <v>80</v>
      </c>
      <c r="K610" s="53" t="s">
        <v>80</v>
      </c>
      <c r="L610" s="53" t="s">
        <v>80</v>
      </c>
      <c r="M610" s="53" t="s">
        <v>80</v>
      </c>
      <c r="N610" s="53" t="s">
        <v>80</v>
      </c>
      <c r="O610" s="53" t="s">
        <v>80</v>
      </c>
      <c r="P610" s="53" t="s">
        <v>2488</v>
      </c>
      <c r="Q610" s="52">
        <v>0.2</v>
      </c>
      <c r="R610" s="52">
        <f>+Q610*Q608</f>
        <v>8.0000000000000002E-3</v>
      </c>
      <c r="S610" s="53">
        <v>1</v>
      </c>
      <c r="T610" s="53" t="s">
        <v>84</v>
      </c>
      <c r="U610" s="53" t="s">
        <v>2489</v>
      </c>
      <c r="V610" s="23">
        <v>45019</v>
      </c>
      <c r="W610" s="23">
        <v>45037</v>
      </c>
      <c r="X610" s="53" t="s">
        <v>2490</v>
      </c>
      <c r="Y610" s="49" t="s">
        <v>167</v>
      </c>
      <c r="Z610" s="59" t="s">
        <v>100</v>
      </c>
      <c r="AA610" s="60">
        <v>1</v>
      </c>
      <c r="AB610" s="60" t="s">
        <v>2491</v>
      </c>
      <c r="AC610" s="69">
        <v>45037</v>
      </c>
      <c r="AD610" s="60">
        <v>1</v>
      </c>
      <c r="AE610" s="60" t="s">
        <v>2492</v>
      </c>
      <c r="AF610" s="69">
        <v>45037</v>
      </c>
      <c r="AG610" s="60" t="s">
        <v>79</v>
      </c>
      <c r="AH610" s="60">
        <v>1</v>
      </c>
      <c r="AI610" s="52">
        <f t="shared" si="886"/>
        <v>8.0000000000000002E-3</v>
      </c>
      <c r="AJ610" s="52">
        <f t="shared" si="972"/>
        <v>1</v>
      </c>
      <c r="AK610" s="52"/>
      <c r="AL610" s="239">
        <f t="shared" si="905"/>
        <v>1</v>
      </c>
      <c r="AM610" s="239" t="str">
        <f t="shared" si="906"/>
        <v/>
      </c>
      <c r="AN610" s="239" t="str">
        <f t="shared" si="907"/>
        <v/>
      </c>
      <c r="AO610" s="239" t="str">
        <f t="shared" si="908"/>
        <v/>
      </c>
      <c r="AP610" s="239" t="str">
        <f t="shared" si="909"/>
        <v/>
      </c>
      <c r="AQ610" s="239" t="str">
        <f t="shared" si="910"/>
        <v/>
      </c>
      <c r="AR610" s="239" t="str">
        <f t="shared" si="911"/>
        <v/>
      </c>
      <c r="AS610" s="239" t="str">
        <f t="shared" si="912"/>
        <v/>
      </c>
      <c r="AT610" s="239" t="str">
        <f t="shared" si="913"/>
        <v/>
      </c>
      <c r="AU610" s="239" t="str">
        <f t="shared" si="887"/>
        <v/>
      </c>
      <c r="AV610" s="239" t="str">
        <f t="shared" si="888"/>
        <v/>
      </c>
      <c r="AW610" s="239" t="str">
        <f t="shared" si="889"/>
        <v/>
      </c>
      <c r="AX610" s="239" t="str">
        <f t="shared" si="890"/>
        <v/>
      </c>
      <c r="AY610" s="239" t="str">
        <f t="shared" si="891"/>
        <v/>
      </c>
      <c r="AZ610" s="239" t="str">
        <f t="shared" si="892"/>
        <v/>
      </c>
      <c r="BA610" s="239" t="str">
        <f t="shared" si="893"/>
        <v/>
      </c>
      <c r="BB610" s="239" t="str">
        <f t="shared" si="894"/>
        <v/>
      </c>
      <c r="BC610" s="239" t="str">
        <f t="shared" si="895"/>
        <v/>
      </c>
      <c r="BD610" s="239" t="str">
        <f t="shared" si="896"/>
        <v/>
      </c>
      <c r="BE610" s="239" t="str">
        <f t="shared" si="897"/>
        <v/>
      </c>
      <c r="BF610" s="239" t="str">
        <f t="shared" si="898"/>
        <v/>
      </c>
      <c r="BG610" s="239" t="str">
        <f t="shared" si="899"/>
        <v/>
      </c>
      <c r="BH610" s="239" t="str">
        <f t="shared" si="900"/>
        <v/>
      </c>
      <c r="BI610" s="239" t="str">
        <f t="shared" si="901"/>
        <v/>
      </c>
      <c r="BJ610" s="239" t="str">
        <f t="shared" si="902"/>
        <v/>
      </c>
      <c r="BK610" s="239" t="str">
        <f t="shared" si="903"/>
        <v/>
      </c>
      <c r="BL610" s="239" t="str">
        <f t="shared" si="904"/>
        <v/>
      </c>
      <c r="BN610" s="239">
        <f t="shared" si="914"/>
        <v>1</v>
      </c>
      <c r="BO610" s="239" t="str">
        <f t="shared" si="915"/>
        <v/>
      </c>
      <c r="BP610" s="239" t="str">
        <f t="shared" si="916"/>
        <v/>
      </c>
      <c r="BQ610" s="239" t="str">
        <f t="shared" si="917"/>
        <v/>
      </c>
      <c r="BR610" s="239" t="str">
        <f t="shared" si="918"/>
        <v/>
      </c>
      <c r="BS610" s="239" t="str">
        <f t="shared" si="919"/>
        <v/>
      </c>
      <c r="BT610" s="239" t="str">
        <f t="shared" si="920"/>
        <v/>
      </c>
      <c r="BU610" s="239" t="str">
        <f t="shared" si="921"/>
        <v/>
      </c>
      <c r="BV610" s="239" t="str">
        <f t="shared" si="922"/>
        <v/>
      </c>
      <c r="BW610" s="239" t="str">
        <f t="shared" si="923"/>
        <v/>
      </c>
      <c r="BX610" s="239" t="str">
        <f t="shared" si="924"/>
        <v/>
      </c>
      <c r="BY610" s="239" t="str">
        <f t="shared" si="925"/>
        <v/>
      </c>
      <c r="BZ610" s="239" t="str">
        <f t="shared" si="926"/>
        <v/>
      </c>
      <c r="CA610" s="239" t="str">
        <f t="shared" si="927"/>
        <v/>
      </c>
      <c r="CB610" s="239" t="str">
        <f t="shared" si="928"/>
        <v/>
      </c>
      <c r="CC610" s="239" t="str">
        <f t="shared" si="929"/>
        <v/>
      </c>
      <c r="CD610" s="239" t="str">
        <f t="shared" si="930"/>
        <v/>
      </c>
      <c r="CE610" s="239" t="str">
        <f t="shared" si="931"/>
        <v/>
      </c>
      <c r="CF610" s="239" t="str">
        <f t="shared" si="932"/>
        <v/>
      </c>
      <c r="CG610" s="239" t="str">
        <f t="shared" si="933"/>
        <v/>
      </c>
      <c r="CH610" s="239" t="str">
        <f t="shared" si="934"/>
        <v/>
      </c>
      <c r="CI610" s="239" t="str">
        <f t="shared" si="935"/>
        <v/>
      </c>
      <c r="CJ610" s="239" t="str">
        <f t="shared" si="936"/>
        <v/>
      </c>
      <c r="CK610" s="239" t="str">
        <f t="shared" si="937"/>
        <v/>
      </c>
      <c r="CL610" s="239" t="str">
        <f t="shared" si="938"/>
        <v/>
      </c>
      <c r="CM610" s="239" t="str">
        <f t="shared" si="939"/>
        <v/>
      </c>
      <c r="CN610" s="239" t="str">
        <f t="shared" si="940"/>
        <v/>
      </c>
      <c r="CP610" s="239" t="str">
        <f t="shared" si="941"/>
        <v>2do trimestre</v>
      </c>
      <c r="CQ610" s="239" t="str">
        <f t="shared" si="942"/>
        <v/>
      </c>
      <c r="CR610" s="239" t="str">
        <f t="shared" si="943"/>
        <v/>
      </c>
      <c r="CS610" s="239" t="str">
        <f t="shared" si="944"/>
        <v/>
      </c>
      <c r="CT610" s="239" t="str">
        <f t="shared" si="945"/>
        <v/>
      </c>
      <c r="CU610" s="239" t="str">
        <f t="shared" si="946"/>
        <v/>
      </c>
      <c r="CV610" s="239" t="str">
        <f t="shared" si="947"/>
        <v/>
      </c>
      <c r="CW610" s="239" t="str">
        <f t="shared" si="948"/>
        <v/>
      </c>
      <c r="CX610" s="239" t="str">
        <f t="shared" si="949"/>
        <v/>
      </c>
      <c r="CY610" s="239" t="str">
        <f t="shared" si="950"/>
        <v/>
      </c>
      <c r="CZ610" s="239" t="str">
        <f t="shared" si="951"/>
        <v/>
      </c>
      <c r="DA610" s="239" t="str">
        <f t="shared" si="952"/>
        <v/>
      </c>
      <c r="DB610" s="239" t="str">
        <f t="shared" si="953"/>
        <v/>
      </c>
      <c r="DC610" s="239" t="str">
        <f t="shared" si="954"/>
        <v/>
      </c>
      <c r="DD610" s="239" t="str">
        <f t="shared" si="955"/>
        <v/>
      </c>
      <c r="DE610" s="239" t="str">
        <f t="shared" si="956"/>
        <v/>
      </c>
      <c r="DF610" s="239" t="str">
        <f t="shared" si="957"/>
        <v/>
      </c>
      <c r="DG610" s="239" t="str">
        <f t="shared" si="958"/>
        <v/>
      </c>
      <c r="DH610" s="239" t="str">
        <f t="shared" si="959"/>
        <v/>
      </c>
      <c r="DI610" s="239" t="str">
        <f t="shared" si="960"/>
        <v/>
      </c>
      <c r="DJ610" s="239" t="str">
        <f t="shared" si="961"/>
        <v/>
      </c>
      <c r="DK610" s="239" t="str">
        <f t="shared" si="962"/>
        <v/>
      </c>
      <c r="DL610" s="239" t="str">
        <f t="shared" si="963"/>
        <v/>
      </c>
      <c r="DM610" s="239" t="str">
        <f t="shared" si="964"/>
        <v/>
      </c>
      <c r="DN610" s="239" t="str">
        <f t="shared" si="965"/>
        <v/>
      </c>
      <c r="DO610" s="239" t="str">
        <f t="shared" si="966"/>
        <v/>
      </c>
      <c r="DP610" s="239" t="str">
        <f t="shared" si="967"/>
        <v/>
      </c>
    </row>
    <row r="611" spans="1:120" ht="35.25" hidden="1" customHeight="1" x14ac:dyDescent="0.25">
      <c r="A611" s="53" t="s">
        <v>4523</v>
      </c>
      <c r="B611" s="53">
        <v>1000</v>
      </c>
      <c r="C611" s="53" t="s">
        <v>61</v>
      </c>
      <c r="D611" s="53" t="s">
        <v>2416</v>
      </c>
      <c r="E611" s="53">
        <v>5</v>
      </c>
      <c r="F611" s="53" t="s">
        <v>2493</v>
      </c>
      <c r="G611" s="53" t="str">
        <f t="shared" si="969"/>
        <v>1000-4</v>
      </c>
      <c r="H611" s="53" t="s">
        <v>94</v>
      </c>
      <c r="I611" s="53" t="s">
        <v>76</v>
      </c>
      <c r="J611" s="53" t="s">
        <v>80</v>
      </c>
      <c r="K611" s="53" t="s">
        <v>80</v>
      </c>
      <c r="L611" s="53" t="s">
        <v>80</v>
      </c>
      <c r="M611" s="53" t="s">
        <v>80</v>
      </c>
      <c r="N611" s="53" t="s">
        <v>80</v>
      </c>
      <c r="O611" s="53" t="s">
        <v>80</v>
      </c>
      <c r="P611" s="53" t="s">
        <v>2494</v>
      </c>
      <c r="Q611" s="52">
        <v>0.1</v>
      </c>
      <c r="R611" s="52">
        <f>+Q611*Q608</f>
        <v>4.0000000000000001E-3</v>
      </c>
      <c r="S611" s="53">
        <v>1</v>
      </c>
      <c r="T611" s="53" t="s">
        <v>84</v>
      </c>
      <c r="U611" s="53" t="s">
        <v>2495</v>
      </c>
      <c r="V611" s="23">
        <v>45040</v>
      </c>
      <c r="W611" s="23">
        <v>45051</v>
      </c>
      <c r="X611" s="53" t="s">
        <v>2427</v>
      </c>
      <c r="Y611" s="49" t="s">
        <v>167</v>
      </c>
      <c r="Z611" s="59" t="s">
        <v>100</v>
      </c>
      <c r="AA611" s="60">
        <v>1</v>
      </c>
      <c r="AB611" s="62" t="s">
        <v>2496</v>
      </c>
      <c r="AC611" s="62">
        <v>45051</v>
      </c>
      <c r="AD611" s="60">
        <v>1</v>
      </c>
      <c r="AE611" s="62" t="s">
        <v>1461</v>
      </c>
      <c r="AF611" s="62">
        <v>45051</v>
      </c>
      <c r="AG611" s="60" t="s">
        <v>79</v>
      </c>
      <c r="AH611" s="60">
        <v>1</v>
      </c>
      <c r="AI611" s="52">
        <f t="shared" si="886"/>
        <v>4.0000000000000001E-3</v>
      </c>
      <c r="AJ611" s="52">
        <f t="shared" si="972"/>
        <v>1</v>
      </c>
      <c r="AK611" s="52"/>
      <c r="AL611" s="239" t="str">
        <f t="shared" si="905"/>
        <v/>
      </c>
      <c r="AM611" s="239" t="str">
        <f t="shared" si="906"/>
        <v/>
      </c>
      <c r="AN611" s="239" t="str">
        <f t="shared" si="907"/>
        <v/>
      </c>
      <c r="AO611" s="239" t="str">
        <f t="shared" si="908"/>
        <v/>
      </c>
      <c r="AP611" s="239" t="str">
        <f t="shared" si="909"/>
        <v/>
      </c>
      <c r="AQ611" s="239" t="str">
        <f t="shared" si="910"/>
        <v/>
      </c>
      <c r="AR611" s="239" t="str">
        <f t="shared" si="911"/>
        <v/>
      </c>
      <c r="AS611" s="239" t="str">
        <f t="shared" si="912"/>
        <v/>
      </c>
      <c r="AT611" s="239" t="str">
        <f t="shared" si="913"/>
        <v/>
      </c>
      <c r="AU611" s="239" t="str">
        <f t="shared" si="887"/>
        <v/>
      </c>
      <c r="AV611" s="239" t="str">
        <f t="shared" si="888"/>
        <v/>
      </c>
      <c r="AW611" s="239" t="str">
        <f t="shared" si="889"/>
        <v/>
      </c>
      <c r="AX611" s="239" t="str">
        <f t="shared" si="890"/>
        <v/>
      </c>
      <c r="AY611" s="239" t="str">
        <f t="shared" si="891"/>
        <v/>
      </c>
      <c r="AZ611" s="239" t="str">
        <f t="shared" si="892"/>
        <v/>
      </c>
      <c r="BA611" s="239" t="str">
        <f t="shared" si="893"/>
        <v/>
      </c>
      <c r="BB611" s="239" t="str">
        <f t="shared" si="894"/>
        <v/>
      </c>
      <c r="BC611" s="239" t="str">
        <f t="shared" si="895"/>
        <v/>
      </c>
      <c r="BD611" s="239" t="str">
        <f t="shared" si="896"/>
        <v/>
      </c>
      <c r="BE611" s="239" t="str">
        <f t="shared" si="897"/>
        <v/>
      </c>
      <c r="BF611" s="239" t="str">
        <f t="shared" si="898"/>
        <v/>
      </c>
      <c r="BG611" s="239" t="str">
        <f t="shared" si="899"/>
        <v/>
      </c>
      <c r="BH611" s="239" t="str">
        <f t="shared" si="900"/>
        <v/>
      </c>
      <c r="BI611" s="239" t="str">
        <f t="shared" si="901"/>
        <v/>
      </c>
      <c r="BJ611" s="239" t="str">
        <f t="shared" si="902"/>
        <v/>
      </c>
      <c r="BK611" s="239" t="str">
        <f t="shared" si="903"/>
        <v/>
      </c>
      <c r="BL611" s="239" t="str">
        <f t="shared" si="904"/>
        <v/>
      </c>
      <c r="BN611" s="239" t="str">
        <f t="shared" si="914"/>
        <v/>
      </c>
      <c r="BO611" s="239" t="str">
        <f t="shared" si="915"/>
        <v/>
      </c>
      <c r="BP611" s="239" t="str">
        <f t="shared" si="916"/>
        <v/>
      </c>
      <c r="BQ611" s="239" t="str">
        <f t="shared" si="917"/>
        <v/>
      </c>
      <c r="BR611" s="239" t="str">
        <f t="shared" si="918"/>
        <v/>
      </c>
      <c r="BS611" s="239" t="str">
        <f t="shared" si="919"/>
        <v/>
      </c>
      <c r="BT611" s="239" t="str">
        <f t="shared" si="920"/>
        <v/>
      </c>
      <c r="BU611" s="239" t="str">
        <f t="shared" si="921"/>
        <v/>
      </c>
      <c r="BV611" s="239" t="str">
        <f t="shared" si="922"/>
        <v/>
      </c>
      <c r="BW611" s="239" t="str">
        <f t="shared" si="923"/>
        <v/>
      </c>
      <c r="BX611" s="239" t="str">
        <f t="shared" si="924"/>
        <v/>
      </c>
      <c r="BY611" s="239" t="str">
        <f t="shared" si="925"/>
        <v/>
      </c>
      <c r="BZ611" s="239" t="str">
        <f t="shared" si="926"/>
        <v/>
      </c>
      <c r="CA611" s="239" t="str">
        <f t="shared" si="927"/>
        <v/>
      </c>
      <c r="CB611" s="239" t="str">
        <f t="shared" si="928"/>
        <v/>
      </c>
      <c r="CC611" s="239" t="str">
        <f t="shared" si="929"/>
        <v/>
      </c>
      <c r="CD611" s="239" t="str">
        <f t="shared" si="930"/>
        <v/>
      </c>
      <c r="CE611" s="239" t="str">
        <f t="shared" si="931"/>
        <v/>
      </c>
      <c r="CF611" s="239" t="str">
        <f t="shared" si="932"/>
        <v/>
      </c>
      <c r="CG611" s="239" t="str">
        <f t="shared" si="933"/>
        <v/>
      </c>
      <c r="CH611" s="239" t="str">
        <f t="shared" si="934"/>
        <v/>
      </c>
      <c r="CI611" s="239" t="str">
        <f t="shared" si="935"/>
        <v/>
      </c>
      <c r="CJ611" s="239" t="str">
        <f t="shared" si="936"/>
        <v/>
      </c>
      <c r="CK611" s="239" t="str">
        <f t="shared" si="937"/>
        <v/>
      </c>
      <c r="CL611" s="239" t="str">
        <f t="shared" si="938"/>
        <v/>
      </c>
      <c r="CM611" s="239" t="str">
        <f t="shared" si="939"/>
        <v/>
      </c>
      <c r="CN611" s="239" t="str">
        <f t="shared" si="940"/>
        <v/>
      </c>
      <c r="CP611" s="239" t="str">
        <f t="shared" si="941"/>
        <v/>
      </c>
      <c r="CQ611" s="239" t="str">
        <f t="shared" si="942"/>
        <v/>
      </c>
      <c r="CR611" s="239" t="str">
        <f t="shared" si="943"/>
        <v/>
      </c>
      <c r="CS611" s="239" t="str">
        <f t="shared" si="944"/>
        <v/>
      </c>
      <c r="CT611" s="239" t="str">
        <f t="shared" si="945"/>
        <v/>
      </c>
      <c r="CU611" s="239" t="str">
        <f t="shared" si="946"/>
        <v/>
      </c>
      <c r="CV611" s="239" t="str">
        <f t="shared" si="947"/>
        <v/>
      </c>
      <c r="CW611" s="239" t="str">
        <f t="shared" si="948"/>
        <v/>
      </c>
      <c r="CX611" s="239" t="str">
        <f t="shared" si="949"/>
        <v/>
      </c>
      <c r="CY611" s="239" t="str">
        <f t="shared" si="950"/>
        <v/>
      </c>
      <c r="CZ611" s="239" t="str">
        <f t="shared" si="951"/>
        <v/>
      </c>
      <c r="DA611" s="239" t="str">
        <f t="shared" si="952"/>
        <v/>
      </c>
      <c r="DB611" s="239" t="str">
        <f t="shared" si="953"/>
        <v/>
      </c>
      <c r="DC611" s="239" t="str">
        <f t="shared" si="954"/>
        <v/>
      </c>
      <c r="DD611" s="239" t="str">
        <f t="shared" si="955"/>
        <v/>
      </c>
      <c r="DE611" s="239" t="str">
        <f t="shared" si="956"/>
        <v/>
      </c>
      <c r="DF611" s="239" t="str">
        <f t="shared" si="957"/>
        <v/>
      </c>
      <c r="DG611" s="239" t="str">
        <f t="shared" si="958"/>
        <v/>
      </c>
      <c r="DH611" s="239" t="str">
        <f t="shared" si="959"/>
        <v/>
      </c>
      <c r="DI611" s="239" t="str">
        <f t="shared" si="960"/>
        <v/>
      </c>
      <c r="DJ611" s="239" t="str">
        <f t="shared" si="961"/>
        <v/>
      </c>
      <c r="DK611" s="239" t="str">
        <f t="shared" si="962"/>
        <v/>
      </c>
      <c r="DL611" s="239" t="str">
        <f t="shared" si="963"/>
        <v/>
      </c>
      <c r="DM611" s="239" t="str">
        <f t="shared" si="964"/>
        <v/>
      </c>
      <c r="DN611" s="239" t="str">
        <f t="shared" si="965"/>
        <v/>
      </c>
      <c r="DO611" s="239" t="str">
        <f t="shared" si="966"/>
        <v/>
      </c>
      <c r="DP611" s="239" t="str">
        <f t="shared" si="967"/>
        <v/>
      </c>
    </row>
    <row r="612" spans="1:120" ht="35.25" hidden="1" customHeight="1" x14ac:dyDescent="0.25">
      <c r="A612" s="53" t="s">
        <v>4523</v>
      </c>
      <c r="B612" s="53">
        <v>1000</v>
      </c>
      <c r="C612" s="53" t="s">
        <v>61</v>
      </c>
      <c r="D612" s="53" t="s">
        <v>2416</v>
      </c>
      <c r="E612" s="53">
        <v>5</v>
      </c>
      <c r="F612" s="53" t="s">
        <v>2497</v>
      </c>
      <c r="G612" s="53" t="str">
        <f t="shared" si="969"/>
        <v>1000-4</v>
      </c>
      <c r="H612" s="53" t="s">
        <v>94</v>
      </c>
      <c r="I612" s="53" t="s">
        <v>76</v>
      </c>
      <c r="J612" s="53" t="s">
        <v>80</v>
      </c>
      <c r="K612" s="53" t="s">
        <v>80</v>
      </c>
      <c r="L612" s="53" t="s">
        <v>80</v>
      </c>
      <c r="M612" s="53" t="s">
        <v>80</v>
      </c>
      <c r="N612" s="53" t="s">
        <v>80</v>
      </c>
      <c r="O612" s="53" t="s">
        <v>80</v>
      </c>
      <c r="P612" s="53" t="s">
        <v>2498</v>
      </c>
      <c r="Q612" s="52">
        <v>0.15</v>
      </c>
      <c r="R612" s="52">
        <f>+Q612*Q608</f>
        <v>6.0000000000000001E-3</v>
      </c>
      <c r="S612" s="53">
        <v>1</v>
      </c>
      <c r="T612" s="53" t="s">
        <v>84</v>
      </c>
      <c r="U612" s="53" t="s">
        <v>2499</v>
      </c>
      <c r="V612" s="23">
        <v>45054</v>
      </c>
      <c r="W612" s="23">
        <v>45058</v>
      </c>
      <c r="X612" s="53" t="s">
        <v>2427</v>
      </c>
      <c r="Y612" s="49" t="s">
        <v>167</v>
      </c>
      <c r="Z612" s="59" t="s">
        <v>100</v>
      </c>
      <c r="AA612" s="60">
        <v>1</v>
      </c>
      <c r="AB612" s="62" t="s">
        <v>2500</v>
      </c>
      <c r="AC612" s="62">
        <v>45058</v>
      </c>
      <c r="AD612" s="60">
        <v>1</v>
      </c>
      <c r="AE612" s="62" t="s">
        <v>1461</v>
      </c>
      <c r="AF612" s="62">
        <v>45058</v>
      </c>
      <c r="AG612" s="60" t="s">
        <v>79</v>
      </c>
      <c r="AH612" s="60">
        <v>1</v>
      </c>
      <c r="AI612" s="52">
        <f t="shared" si="886"/>
        <v>6.0000000000000001E-3</v>
      </c>
      <c r="AJ612" s="52">
        <f t="shared" si="972"/>
        <v>1</v>
      </c>
      <c r="AK612" s="52"/>
      <c r="AL612" s="239" t="str">
        <f t="shared" si="905"/>
        <v/>
      </c>
      <c r="AM612" s="239" t="str">
        <f t="shared" si="906"/>
        <v/>
      </c>
      <c r="AN612" s="239" t="str">
        <f t="shared" si="907"/>
        <v/>
      </c>
      <c r="AO612" s="239" t="str">
        <f t="shared" si="908"/>
        <v/>
      </c>
      <c r="AP612" s="239" t="str">
        <f t="shared" si="909"/>
        <v/>
      </c>
      <c r="AQ612" s="239" t="str">
        <f t="shared" si="910"/>
        <v/>
      </c>
      <c r="AR612" s="239" t="str">
        <f t="shared" si="911"/>
        <v/>
      </c>
      <c r="AS612" s="239" t="str">
        <f t="shared" si="912"/>
        <v/>
      </c>
      <c r="AT612" s="239" t="str">
        <f t="shared" si="913"/>
        <v/>
      </c>
      <c r="AU612" s="239" t="str">
        <f t="shared" si="887"/>
        <v/>
      </c>
      <c r="AV612" s="239" t="str">
        <f t="shared" si="888"/>
        <v/>
      </c>
      <c r="AW612" s="239" t="str">
        <f t="shared" si="889"/>
        <v/>
      </c>
      <c r="AX612" s="239" t="str">
        <f t="shared" si="890"/>
        <v/>
      </c>
      <c r="AY612" s="239" t="str">
        <f t="shared" si="891"/>
        <v/>
      </c>
      <c r="AZ612" s="239" t="str">
        <f t="shared" si="892"/>
        <v/>
      </c>
      <c r="BA612" s="239" t="str">
        <f t="shared" si="893"/>
        <v/>
      </c>
      <c r="BB612" s="239" t="str">
        <f t="shared" si="894"/>
        <v/>
      </c>
      <c r="BC612" s="239" t="str">
        <f t="shared" si="895"/>
        <v/>
      </c>
      <c r="BD612" s="239" t="str">
        <f t="shared" si="896"/>
        <v/>
      </c>
      <c r="BE612" s="239" t="str">
        <f t="shared" si="897"/>
        <v/>
      </c>
      <c r="BF612" s="239" t="str">
        <f t="shared" si="898"/>
        <v/>
      </c>
      <c r="BG612" s="239" t="str">
        <f t="shared" si="899"/>
        <v/>
      </c>
      <c r="BH612" s="239" t="str">
        <f t="shared" si="900"/>
        <v/>
      </c>
      <c r="BI612" s="239" t="str">
        <f t="shared" si="901"/>
        <v/>
      </c>
      <c r="BJ612" s="239" t="str">
        <f t="shared" si="902"/>
        <v/>
      </c>
      <c r="BK612" s="239" t="str">
        <f t="shared" si="903"/>
        <v/>
      </c>
      <c r="BL612" s="239" t="str">
        <f t="shared" si="904"/>
        <v/>
      </c>
      <c r="BN612" s="239" t="str">
        <f t="shared" si="914"/>
        <v/>
      </c>
      <c r="BO612" s="239" t="str">
        <f t="shared" si="915"/>
        <v/>
      </c>
      <c r="BP612" s="239" t="str">
        <f t="shared" si="916"/>
        <v/>
      </c>
      <c r="BQ612" s="239" t="str">
        <f t="shared" si="917"/>
        <v/>
      </c>
      <c r="BR612" s="239" t="str">
        <f t="shared" si="918"/>
        <v/>
      </c>
      <c r="BS612" s="239" t="str">
        <f t="shared" si="919"/>
        <v/>
      </c>
      <c r="BT612" s="239" t="str">
        <f t="shared" si="920"/>
        <v/>
      </c>
      <c r="BU612" s="239" t="str">
        <f t="shared" si="921"/>
        <v/>
      </c>
      <c r="BV612" s="239" t="str">
        <f t="shared" si="922"/>
        <v/>
      </c>
      <c r="BW612" s="239" t="str">
        <f t="shared" si="923"/>
        <v/>
      </c>
      <c r="BX612" s="239" t="str">
        <f t="shared" si="924"/>
        <v/>
      </c>
      <c r="BY612" s="239" t="str">
        <f t="shared" si="925"/>
        <v/>
      </c>
      <c r="BZ612" s="239" t="str">
        <f t="shared" si="926"/>
        <v/>
      </c>
      <c r="CA612" s="239" t="str">
        <f t="shared" si="927"/>
        <v/>
      </c>
      <c r="CB612" s="239" t="str">
        <f t="shared" si="928"/>
        <v/>
      </c>
      <c r="CC612" s="239" t="str">
        <f t="shared" si="929"/>
        <v/>
      </c>
      <c r="CD612" s="239" t="str">
        <f t="shared" si="930"/>
        <v/>
      </c>
      <c r="CE612" s="239" t="str">
        <f t="shared" si="931"/>
        <v/>
      </c>
      <c r="CF612" s="239" t="str">
        <f t="shared" si="932"/>
        <v/>
      </c>
      <c r="CG612" s="239" t="str">
        <f t="shared" si="933"/>
        <v/>
      </c>
      <c r="CH612" s="239" t="str">
        <f t="shared" si="934"/>
        <v/>
      </c>
      <c r="CI612" s="239" t="str">
        <f t="shared" si="935"/>
        <v/>
      </c>
      <c r="CJ612" s="239" t="str">
        <f t="shared" si="936"/>
        <v/>
      </c>
      <c r="CK612" s="239" t="str">
        <f t="shared" si="937"/>
        <v/>
      </c>
      <c r="CL612" s="239" t="str">
        <f t="shared" si="938"/>
        <v/>
      </c>
      <c r="CM612" s="239" t="str">
        <f t="shared" si="939"/>
        <v/>
      </c>
      <c r="CN612" s="239" t="str">
        <f t="shared" si="940"/>
        <v/>
      </c>
      <c r="CP612" s="239" t="str">
        <f t="shared" si="941"/>
        <v/>
      </c>
      <c r="CQ612" s="239" t="str">
        <f t="shared" si="942"/>
        <v/>
      </c>
      <c r="CR612" s="239" t="str">
        <f t="shared" si="943"/>
        <v/>
      </c>
      <c r="CS612" s="239" t="str">
        <f t="shared" si="944"/>
        <v/>
      </c>
      <c r="CT612" s="239" t="str">
        <f t="shared" si="945"/>
        <v/>
      </c>
      <c r="CU612" s="239" t="str">
        <f t="shared" si="946"/>
        <v/>
      </c>
      <c r="CV612" s="239" t="str">
        <f t="shared" si="947"/>
        <v/>
      </c>
      <c r="CW612" s="239" t="str">
        <f t="shared" si="948"/>
        <v/>
      </c>
      <c r="CX612" s="239" t="str">
        <f t="shared" si="949"/>
        <v/>
      </c>
      <c r="CY612" s="239" t="str">
        <f t="shared" si="950"/>
        <v/>
      </c>
      <c r="CZ612" s="239" t="str">
        <f t="shared" si="951"/>
        <v/>
      </c>
      <c r="DA612" s="239" t="str">
        <f t="shared" si="952"/>
        <v/>
      </c>
      <c r="DB612" s="239" t="str">
        <f t="shared" si="953"/>
        <v/>
      </c>
      <c r="DC612" s="239" t="str">
        <f t="shared" si="954"/>
        <v/>
      </c>
      <c r="DD612" s="239" t="str">
        <f t="shared" si="955"/>
        <v/>
      </c>
      <c r="DE612" s="239" t="str">
        <f t="shared" si="956"/>
        <v/>
      </c>
      <c r="DF612" s="239" t="str">
        <f t="shared" si="957"/>
        <v/>
      </c>
      <c r="DG612" s="239" t="str">
        <f t="shared" si="958"/>
        <v/>
      </c>
      <c r="DH612" s="239" t="str">
        <f t="shared" si="959"/>
        <v/>
      </c>
      <c r="DI612" s="239" t="str">
        <f t="shared" si="960"/>
        <v/>
      </c>
      <c r="DJ612" s="239" t="str">
        <f t="shared" si="961"/>
        <v/>
      </c>
      <c r="DK612" s="239" t="str">
        <f t="shared" si="962"/>
        <v/>
      </c>
      <c r="DL612" s="239" t="str">
        <f t="shared" si="963"/>
        <v/>
      </c>
      <c r="DM612" s="239" t="str">
        <f t="shared" si="964"/>
        <v/>
      </c>
      <c r="DN612" s="239" t="str">
        <f t="shared" si="965"/>
        <v/>
      </c>
      <c r="DO612" s="239" t="str">
        <f t="shared" si="966"/>
        <v/>
      </c>
      <c r="DP612" s="239" t="str">
        <f t="shared" si="967"/>
        <v/>
      </c>
    </row>
    <row r="613" spans="1:120" ht="35.25" hidden="1" customHeight="1" x14ac:dyDescent="0.25">
      <c r="A613" s="53" t="s">
        <v>4523</v>
      </c>
      <c r="B613" s="53">
        <v>1000</v>
      </c>
      <c r="C613" s="53" t="s">
        <v>61</v>
      </c>
      <c r="D613" s="53" t="s">
        <v>2416</v>
      </c>
      <c r="E613" s="53">
        <v>5</v>
      </c>
      <c r="F613" s="53" t="s">
        <v>2501</v>
      </c>
      <c r="G613" s="53" t="str">
        <f t="shared" si="969"/>
        <v>1000-4</v>
      </c>
      <c r="H613" s="53" t="s">
        <v>102</v>
      </c>
      <c r="I613" s="53" t="s">
        <v>76</v>
      </c>
      <c r="J613" s="53" t="s">
        <v>80</v>
      </c>
      <c r="K613" s="53" t="s">
        <v>80</v>
      </c>
      <c r="L613" s="53" t="s">
        <v>80</v>
      </c>
      <c r="M613" s="53" t="s">
        <v>80</v>
      </c>
      <c r="N613" s="53" t="s">
        <v>80</v>
      </c>
      <c r="O613" s="53" t="s">
        <v>80</v>
      </c>
      <c r="P613" s="53" t="s">
        <v>2502</v>
      </c>
      <c r="Q613" s="52">
        <v>0</v>
      </c>
      <c r="R613" s="52">
        <f>+Q613*Q608</f>
        <v>0</v>
      </c>
      <c r="S613" s="53">
        <v>1</v>
      </c>
      <c r="T613" s="53" t="s">
        <v>84</v>
      </c>
      <c r="U613" s="53" t="s">
        <v>2503</v>
      </c>
      <c r="V613" s="23">
        <v>45061</v>
      </c>
      <c r="W613" s="23">
        <v>45114</v>
      </c>
      <c r="X613" s="53" t="s">
        <v>390</v>
      </c>
      <c r="Y613" s="49" t="s">
        <v>202</v>
      </c>
      <c r="Z613" s="59" t="s">
        <v>100</v>
      </c>
      <c r="AA613" s="60">
        <v>1</v>
      </c>
      <c r="AB613" s="60" t="s">
        <v>2504</v>
      </c>
      <c r="AC613" s="69">
        <v>45107</v>
      </c>
      <c r="AD613" s="60">
        <v>1</v>
      </c>
      <c r="AE613" s="60" t="s">
        <v>1461</v>
      </c>
      <c r="AF613" s="69">
        <v>45107</v>
      </c>
      <c r="AG613" s="60" t="s">
        <v>79</v>
      </c>
      <c r="AH613" s="60">
        <v>1</v>
      </c>
      <c r="AI613" s="52">
        <f t="shared" si="886"/>
        <v>0</v>
      </c>
      <c r="AJ613" s="52"/>
      <c r="AK613" s="52"/>
      <c r="AL613" s="239" t="str">
        <f t="shared" si="905"/>
        <v/>
      </c>
      <c r="AM613" s="239" t="str">
        <f t="shared" si="906"/>
        <v/>
      </c>
      <c r="AN613" s="239" t="str">
        <f t="shared" si="907"/>
        <v/>
      </c>
      <c r="AO613" s="239" t="str">
        <f t="shared" si="908"/>
        <v/>
      </c>
      <c r="AP613" s="239" t="str">
        <f t="shared" si="909"/>
        <v/>
      </c>
      <c r="AQ613" s="239" t="str">
        <f t="shared" si="910"/>
        <v/>
      </c>
      <c r="AR613" s="239" t="str">
        <f t="shared" si="911"/>
        <v/>
      </c>
      <c r="AS613" s="239" t="str">
        <f t="shared" si="912"/>
        <v/>
      </c>
      <c r="AT613" s="239" t="str">
        <f t="shared" si="913"/>
        <v/>
      </c>
      <c r="AU613" s="239" t="str">
        <f t="shared" si="887"/>
        <v/>
      </c>
      <c r="AV613" s="239">
        <f t="shared" si="888"/>
        <v>1</v>
      </c>
      <c r="AW613" s="239" t="str">
        <f t="shared" si="889"/>
        <v/>
      </c>
      <c r="AX613" s="239" t="str">
        <f t="shared" si="890"/>
        <v/>
      </c>
      <c r="AY613" s="239" t="str">
        <f t="shared" si="891"/>
        <v/>
      </c>
      <c r="AZ613" s="239" t="str">
        <f t="shared" si="892"/>
        <v/>
      </c>
      <c r="BA613" s="239" t="str">
        <f t="shared" si="893"/>
        <v/>
      </c>
      <c r="BB613" s="239" t="str">
        <f t="shared" si="894"/>
        <v/>
      </c>
      <c r="BC613" s="239" t="str">
        <f t="shared" si="895"/>
        <v/>
      </c>
      <c r="BD613" s="239" t="str">
        <f t="shared" si="896"/>
        <v/>
      </c>
      <c r="BE613" s="239" t="str">
        <f t="shared" si="897"/>
        <v/>
      </c>
      <c r="BF613" s="239" t="str">
        <f t="shared" si="898"/>
        <v/>
      </c>
      <c r="BG613" s="239" t="str">
        <f t="shared" si="899"/>
        <v/>
      </c>
      <c r="BH613" s="239" t="str">
        <f t="shared" si="900"/>
        <v/>
      </c>
      <c r="BI613" s="239" t="str">
        <f t="shared" si="901"/>
        <v/>
      </c>
      <c r="BJ613" s="239" t="str">
        <f t="shared" si="902"/>
        <v/>
      </c>
      <c r="BK613" s="239" t="str">
        <f t="shared" si="903"/>
        <v/>
      </c>
      <c r="BL613" s="239" t="str">
        <f t="shared" si="904"/>
        <v/>
      </c>
      <c r="BN613" s="239" t="str">
        <f t="shared" si="914"/>
        <v/>
      </c>
      <c r="BO613" s="239" t="str">
        <f t="shared" si="915"/>
        <v/>
      </c>
      <c r="BP613" s="239" t="str">
        <f t="shared" si="916"/>
        <v/>
      </c>
      <c r="BQ613" s="239" t="str">
        <f t="shared" si="917"/>
        <v/>
      </c>
      <c r="BR613" s="239" t="str">
        <f t="shared" si="918"/>
        <v/>
      </c>
      <c r="BS613" s="239" t="str">
        <f t="shared" si="919"/>
        <v/>
      </c>
      <c r="BT613" s="239" t="str">
        <f t="shared" si="920"/>
        <v/>
      </c>
      <c r="BU613" s="239" t="str">
        <f t="shared" si="921"/>
        <v/>
      </c>
      <c r="BV613" s="239" t="str">
        <f t="shared" si="922"/>
        <v/>
      </c>
      <c r="BW613" s="239" t="str">
        <f t="shared" si="923"/>
        <v/>
      </c>
      <c r="BX613" s="239">
        <f t="shared" si="924"/>
        <v>1</v>
      </c>
      <c r="BY613" s="239" t="str">
        <f t="shared" si="925"/>
        <v/>
      </c>
      <c r="BZ613" s="239" t="str">
        <f t="shared" si="926"/>
        <v/>
      </c>
      <c r="CA613" s="239" t="str">
        <f t="shared" si="927"/>
        <v/>
      </c>
      <c r="CB613" s="239" t="str">
        <f t="shared" si="928"/>
        <v/>
      </c>
      <c r="CC613" s="239" t="str">
        <f t="shared" si="929"/>
        <v/>
      </c>
      <c r="CD613" s="239" t="str">
        <f t="shared" si="930"/>
        <v/>
      </c>
      <c r="CE613" s="239" t="str">
        <f t="shared" si="931"/>
        <v/>
      </c>
      <c r="CF613" s="239" t="str">
        <f t="shared" si="932"/>
        <v/>
      </c>
      <c r="CG613" s="239" t="str">
        <f t="shared" si="933"/>
        <v/>
      </c>
      <c r="CH613" s="239" t="str">
        <f t="shared" si="934"/>
        <v/>
      </c>
      <c r="CI613" s="239" t="str">
        <f t="shared" si="935"/>
        <v/>
      </c>
      <c r="CJ613" s="239" t="str">
        <f t="shared" si="936"/>
        <v/>
      </c>
      <c r="CK613" s="239" t="str">
        <f t="shared" si="937"/>
        <v/>
      </c>
      <c r="CL613" s="239" t="str">
        <f t="shared" si="938"/>
        <v/>
      </c>
      <c r="CM613" s="239" t="str">
        <f t="shared" si="939"/>
        <v/>
      </c>
      <c r="CN613" s="239" t="str">
        <f t="shared" si="940"/>
        <v/>
      </c>
      <c r="CP613" s="239" t="str">
        <f t="shared" si="941"/>
        <v/>
      </c>
      <c r="CQ613" s="239" t="str">
        <f t="shared" si="942"/>
        <v/>
      </c>
      <c r="CR613" s="239" t="str">
        <f t="shared" si="943"/>
        <v/>
      </c>
      <c r="CS613" s="239" t="str">
        <f t="shared" si="944"/>
        <v/>
      </c>
      <c r="CT613" s="239" t="str">
        <f t="shared" si="945"/>
        <v/>
      </c>
      <c r="CU613" s="239" t="str">
        <f t="shared" si="946"/>
        <v/>
      </c>
      <c r="CV613" s="239" t="str">
        <f t="shared" si="947"/>
        <v/>
      </c>
      <c r="CW613" s="239" t="str">
        <f t="shared" si="948"/>
        <v/>
      </c>
      <c r="CX613" s="239" t="str">
        <f t="shared" si="949"/>
        <v/>
      </c>
      <c r="CY613" s="239" t="str">
        <f t="shared" si="950"/>
        <v/>
      </c>
      <c r="CZ613" s="239" t="str">
        <f t="shared" si="951"/>
        <v>3er Trimestre</v>
      </c>
      <c r="DA613" s="239" t="str">
        <f t="shared" si="952"/>
        <v/>
      </c>
      <c r="DB613" s="239" t="str">
        <f t="shared" si="953"/>
        <v/>
      </c>
      <c r="DC613" s="239" t="str">
        <f t="shared" si="954"/>
        <v/>
      </c>
      <c r="DD613" s="239" t="str">
        <f t="shared" si="955"/>
        <v/>
      </c>
      <c r="DE613" s="239" t="str">
        <f t="shared" si="956"/>
        <v/>
      </c>
      <c r="DF613" s="239" t="str">
        <f t="shared" si="957"/>
        <v/>
      </c>
      <c r="DG613" s="239" t="str">
        <f t="shared" si="958"/>
        <v/>
      </c>
      <c r="DH613" s="239" t="str">
        <f t="shared" si="959"/>
        <v/>
      </c>
      <c r="DI613" s="239" t="str">
        <f t="shared" si="960"/>
        <v/>
      </c>
      <c r="DJ613" s="239" t="str">
        <f t="shared" si="961"/>
        <v/>
      </c>
      <c r="DK613" s="239" t="str">
        <f t="shared" si="962"/>
        <v/>
      </c>
      <c r="DL613" s="239" t="str">
        <f t="shared" si="963"/>
        <v/>
      </c>
      <c r="DM613" s="239" t="str">
        <f t="shared" si="964"/>
        <v/>
      </c>
      <c r="DN613" s="239" t="str">
        <f t="shared" si="965"/>
        <v/>
      </c>
      <c r="DO613" s="239" t="str">
        <f t="shared" si="966"/>
        <v/>
      </c>
      <c r="DP613" s="239" t="str">
        <f t="shared" si="967"/>
        <v/>
      </c>
    </row>
    <row r="614" spans="1:120" ht="35.25" hidden="1" customHeight="1" x14ac:dyDescent="0.25">
      <c r="A614" s="53" t="s">
        <v>4523</v>
      </c>
      <c r="B614" s="53">
        <v>1000</v>
      </c>
      <c r="C614" s="53" t="s">
        <v>61</v>
      </c>
      <c r="D614" s="53" t="s">
        <v>2416</v>
      </c>
      <c r="E614" s="53">
        <v>5</v>
      </c>
      <c r="F614" s="53" t="s">
        <v>2505</v>
      </c>
      <c r="G614" s="53" t="str">
        <f t="shared" si="969"/>
        <v>1000-4</v>
      </c>
      <c r="H614" s="53" t="s">
        <v>94</v>
      </c>
      <c r="I614" s="53" t="s">
        <v>76</v>
      </c>
      <c r="J614" s="53" t="s">
        <v>80</v>
      </c>
      <c r="K614" s="53" t="s">
        <v>80</v>
      </c>
      <c r="L614" s="53" t="s">
        <v>80</v>
      </c>
      <c r="M614" s="53" t="s">
        <v>80</v>
      </c>
      <c r="N614" s="53" t="s">
        <v>80</v>
      </c>
      <c r="O614" s="53" t="s">
        <v>80</v>
      </c>
      <c r="P614" s="53" t="s">
        <v>2506</v>
      </c>
      <c r="Q614" s="52">
        <v>0.2</v>
      </c>
      <c r="R614" s="52">
        <f>+Q614*Q608</f>
        <v>8.0000000000000002E-3</v>
      </c>
      <c r="S614" s="53">
        <v>1</v>
      </c>
      <c r="T614" s="53" t="s">
        <v>84</v>
      </c>
      <c r="U614" s="53" t="s">
        <v>2507</v>
      </c>
      <c r="V614" s="23">
        <v>45117</v>
      </c>
      <c r="W614" s="23">
        <v>45121</v>
      </c>
      <c r="X614" s="53" t="s">
        <v>2427</v>
      </c>
      <c r="Y614" s="49" t="s">
        <v>202</v>
      </c>
      <c r="Z614" s="59" t="s">
        <v>100</v>
      </c>
      <c r="AA614" s="60">
        <v>1</v>
      </c>
      <c r="AB614" s="60" t="s">
        <v>2508</v>
      </c>
      <c r="AC614" s="69">
        <v>45114</v>
      </c>
      <c r="AD614" s="60">
        <v>1</v>
      </c>
      <c r="AE614" s="60" t="s">
        <v>1303</v>
      </c>
      <c r="AF614" s="69">
        <v>45135</v>
      </c>
      <c r="AG614" s="60" t="s">
        <v>79</v>
      </c>
      <c r="AH614" s="60">
        <v>1</v>
      </c>
      <c r="AI614" s="52">
        <f t="shared" si="886"/>
        <v>8.0000000000000002E-3</v>
      </c>
      <c r="AJ614" s="52">
        <f t="shared" ref="AJ614:AJ615" si="973">+AI614/R614</f>
        <v>1</v>
      </c>
      <c r="AK614" s="52"/>
      <c r="AL614" s="239" t="str">
        <f t="shared" si="905"/>
        <v/>
      </c>
      <c r="AM614" s="239" t="str">
        <f t="shared" si="906"/>
        <v/>
      </c>
      <c r="AN614" s="239" t="str">
        <f t="shared" si="907"/>
        <v/>
      </c>
      <c r="AO614" s="239" t="str">
        <f t="shared" si="908"/>
        <v/>
      </c>
      <c r="AP614" s="239" t="str">
        <f t="shared" si="909"/>
        <v/>
      </c>
      <c r="AQ614" s="239" t="str">
        <f t="shared" si="910"/>
        <v/>
      </c>
      <c r="AR614" s="239" t="str">
        <f t="shared" si="911"/>
        <v/>
      </c>
      <c r="AS614" s="239" t="str">
        <f t="shared" si="912"/>
        <v/>
      </c>
      <c r="AT614" s="239" t="str">
        <f t="shared" si="913"/>
        <v/>
      </c>
      <c r="AU614" s="239" t="str">
        <f t="shared" si="887"/>
        <v/>
      </c>
      <c r="AV614" s="239" t="str">
        <f t="shared" si="888"/>
        <v/>
      </c>
      <c r="AW614" s="239" t="str">
        <f t="shared" si="889"/>
        <v/>
      </c>
      <c r="AX614" s="239" t="str">
        <f t="shared" si="890"/>
        <v/>
      </c>
      <c r="AY614" s="239" t="str">
        <f t="shared" si="891"/>
        <v/>
      </c>
      <c r="AZ614" s="239" t="str">
        <f t="shared" si="892"/>
        <v/>
      </c>
      <c r="BA614" s="239" t="str">
        <f t="shared" si="893"/>
        <v/>
      </c>
      <c r="BB614" s="239" t="str">
        <f t="shared" si="894"/>
        <v/>
      </c>
      <c r="BC614" s="239" t="str">
        <f t="shared" si="895"/>
        <v/>
      </c>
      <c r="BD614" s="239" t="str">
        <f t="shared" si="896"/>
        <v/>
      </c>
      <c r="BE614" s="239" t="str">
        <f t="shared" si="897"/>
        <v/>
      </c>
      <c r="BF614" s="239" t="str">
        <f t="shared" si="898"/>
        <v/>
      </c>
      <c r="BG614" s="239" t="str">
        <f t="shared" si="899"/>
        <v/>
      </c>
      <c r="BH614" s="239" t="str">
        <f t="shared" si="900"/>
        <v/>
      </c>
      <c r="BI614" s="239" t="str">
        <f t="shared" si="901"/>
        <v/>
      </c>
      <c r="BJ614" s="239" t="str">
        <f t="shared" si="902"/>
        <v/>
      </c>
      <c r="BK614" s="239" t="str">
        <f t="shared" si="903"/>
        <v/>
      </c>
      <c r="BL614" s="239" t="str">
        <f t="shared" si="904"/>
        <v/>
      </c>
      <c r="BN614" s="239" t="str">
        <f t="shared" si="914"/>
        <v/>
      </c>
      <c r="BO614" s="239" t="str">
        <f t="shared" si="915"/>
        <v/>
      </c>
      <c r="BP614" s="239" t="str">
        <f t="shared" si="916"/>
        <v/>
      </c>
      <c r="BQ614" s="239" t="str">
        <f t="shared" si="917"/>
        <v/>
      </c>
      <c r="BR614" s="239" t="str">
        <f t="shared" si="918"/>
        <v/>
      </c>
      <c r="BS614" s="239" t="str">
        <f t="shared" si="919"/>
        <v/>
      </c>
      <c r="BT614" s="239" t="str">
        <f t="shared" si="920"/>
        <v/>
      </c>
      <c r="BU614" s="239" t="str">
        <f t="shared" si="921"/>
        <v/>
      </c>
      <c r="BV614" s="239" t="str">
        <f t="shared" si="922"/>
        <v/>
      </c>
      <c r="BW614" s="239" t="str">
        <f t="shared" si="923"/>
        <v/>
      </c>
      <c r="BX614" s="239" t="str">
        <f t="shared" si="924"/>
        <v/>
      </c>
      <c r="BY614" s="239" t="str">
        <f t="shared" si="925"/>
        <v/>
      </c>
      <c r="BZ614" s="239" t="str">
        <f t="shared" si="926"/>
        <v/>
      </c>
      <c r="CA614" s="239" t="str">
        <f t="shared" si="927"/>
        <v/>
      </c>
      <c r="CB614" s="239" t="str">
        <f t="shared" si="928"/>
        <v/>
      </c>
      <c r="CC614" s="239" t="str">
        <f t="shared" si="929"/>
        <v/>
      </c>
      <c r="CD614" s="239" t="str">
        <f t="shared" si="930"/>
        <v/>
      </c>
      <c r="CE614" s="239" t="str">
        <f t="shared" si="931"/>
        <v/>
      </c>
      <c r="CF614" s="239" t="str">
        <f t="shared" si="932"/>
        <v/>
      </c>
      <c r="CG614" s="239" t="str">
        <f t="shared" si="933"/>
        <v/>
      </c>
      <c r="CH614" s="239" t="str">
        <f t="shared" si="934"/>
        <v/>
      </c>
      <c r="CI614" s="239" t="str">
        <f t="shared" si="935"/>
        <v/>
      </c>
      <c r="CJ614" s="239" t="str">
        <f t="shared" si="936"/>
        <v/>
      </c>
      <c r="CK614" s="239" t="str">
        <f t="shared" si="937"/>
        <v/>
      </c>
      <c r="CL614" s="239" t="str">
        <f t="shared" si="938"/>
        <v/>
      </c>
      <c r="CM614" s="239" t="str">
        <f t="shared" si="939"/>
        <v/>
      </c>
      <c r="CN614" s="239" t="str">
        <f t="shared" si="940"/>
        <v/>
      </c>
      <c r="CP614" s="239" t="str">
        <f t="shared" si="941"/>
        <v/>
      </c>
      <c r="CQ614" s="239" t="str">
        <f t="shared" si="942"/>
        <v/>
      </c>
      <c r="CR614" s="239" t="str">
        <f t="shared" si="943"/>
        <v/>
      </c>
      <c r="CS614" s="239" t="str">
        <f t="shared" si="944"/>
        <v/>
      </c>
      <c r="CT614" s="239" t="str">
        <f t="shared" si="945"/>
        <v/>
      </c>
      <c r="CU614" s="239" t="str">
        <f t="shared" si="946"/>
        <v/>
      </c>
      <c r="CV614" s="239" t="str">
        <f t="shared" si="947"/>
        <v/>
      </c>
      <c r="CW614" s="239" t="str">
        <f t="shared" si="948"/>
        <v/>
      </c>
      <c r="CX614" s="239" t="str">
        <f t="shared" si="949"/>
        <v/>
      </c>
      <c r="CY614" s="239" t="str">
        <f t="shared" si="950"/>
        <v/>
      </c>
      <c r="CZ614" s="239" t="str">
        <f t="shared" si="951"/>
        <v/>
      </c>
      <c r="DA614" s="239" t="str">
        <f t="shared" si="952"/>
        <v/>
      </c>
      <c r="DB614" s="239" t="str">
        <f t="shared" si="953"/>
        <v/>
      </c>
      <c r="DC614" s="239" t="str">
        <f t="shared" si="954"/>
        <v/>
      </c>
      <c r="DD614" s="239" t="str">
        <f t="shared" si="955"/>
        <v/>
      </c>
      <c r="DE614" s="239" t="str">
        <f t="shared" si="956"/>
        <v/>
      </c>
      <c r="DF614" s="239" t="str">
        <f t="shared" si="957"/>
        <v/>
      </c>
      <c r="DG614" s="239" t="str">
        <f t="shared" si="958"/>
        <v/>
      </c>
      <c r="DH614" s="239" t="str">
        <f t="shared" si="959"/>
        <v/>
      </c>
      <c r="DI614" s="239" t="str">
        <f t="shared" si="960"/>
        <v/>
      </c>
      <c r="DJ614" s="239" t="str">
        <f t="shared" si="961"/>
        <v/>
      </c>
      <c r="DK614" s="239" t="str">
        <f t="shared" si="962"/>
        <v/>
      </c>
      <c r="DL614" s="239" t="str">
        <f t="shared" si="963"/>
        <v/>
      </c>
      <c r="DM614" s="239" t="str">
        <f t="shared" si="964"/>
        <v/>
      </c>
      <c r="DN614" s="239" t="str">
        <f t="shared" si="965"/>
        <v/>
      </c>
      <c r="DO614" s="239" t="str">
        <f t="shared" si="966"/>
        <v/>
      </c>
      <c r="DP614" s="239" t="str">
        <f t="shared" si="967"/>
        <v/>
      </c>
    </row>
    <row r="615" spans="1:120" ht="35.25" hidden="1" customHeight="1" x14ac:dyDescent="0.25">
      <c r="A615" s="53" t="s">
        <v>4523</v>
      </c>
      <c r="B615" s="53">
        <v>1000</v>
      </c>
      <c r="C615" s="53" t="s">
        <v>61</v>
      </c>
      <c r="D615" s="53" t="s">
        <v>2416</v>
      </c>
      <c r="E615" s="53">
        <v>5</v>
      </c>
      <c r="F615" s="53" t="s">
        <v>2509</v>
      </c>
      <c r="G615" s="53" t="str">
        <f t="shared" si="969"/>
        <v>1000-4</v>
      </c>
      <c r="H615" s="53" t="s">
        <v>94</v>
      </c>
      <c r="I615" s="53" t="s">
        <v>76</v>
      </c>
      <c r="J615" s="53" t="s">
        <v>80</v>
      </c>
      <c r="K615" s="53" t="s">
        <v>80</v>
      </c>
      <c r="L615" s="53" t="s">
        <v>80</v>
      </c>
      <c r="M615" s="53" t="s">
        <v>80</v>
      </c>
      <c r="N615" s="53" t="s">
        <v>80</v>
      </c>
      <c r="O615" s="53" t="s">
        <v>80</v>
      </c>
      <c r="P615" s="53" t="s">
        <v>2510</v>
      </c>
      <c r="Q615" s="52">
        <v>0.15</v>
      </c>
      <c r="R615" s="52">
        <f>+Q615*Q608</f>
        <v>6.0000000000000001E-3</v>
      </c>
      <c r="S615" s="53">
        <v>1</v>
      </c>
      <c r="T615" s="53" t="s">
        <v>84</v>
      </c>
      <c r="U615" s="53" t="s">
        <v>2511</v>
      </c>
      <c r="V615" s="23">
        <v>45124</v>
      </c>
      <c r="W615" s="23">
        <v>45138</v>
      </c>
      <c r="X615" s="53" t="s">
        <v>2427</v>
      </c>
      <c r="Y615" s="49" t="s">
        <v>202</v>
      </c>
      <c r="Z615" s="59" t="s">
        <v>100</v>
      </c>
      <c r="AA615" s="60">
        <v>1</v>
      </c>
      <c r="AB615" s="60" t="s">
        <v>2482</v>
      </c>
      <c r="AC615" s="69">
        <v>45138</v>
      </c>
      <c r="AD615" s="60">
        <v>1</v>
      </c>
      <c r="AE615" s="60" t="s">
        <v>2483</v>
      </c>
      <c r="AF615" s="69">
        <v>45135</v>
      </c>
      <c r="AG615" s="60" t="s">
        <v>79</v>
      </c>
      <c r="AH615" s="60">
        <v>1</v>
      </c>
      <c r="AI615" s="52">
        <f t="shared" si="886"/>
        <v>6.0000000000000001E-3</v>
      </c>
      <c r="AJ615" s="52">
        <f t="shared" si="973"/>
        <v>1</v>
      </c>
      <c r="AK615" s="52"/>
      <c r="AL615" s="239" t="str">
        <f t="shared" si="905"/>
        <v/>
      </c>
      <c r="AM615" s="239" t="str">
        <f t="shared" si="906"/>
        <v/>
      </c>
      <c r="AN615" s="239" t="str">
        <f t="shared" si="907"/>
        <v/>
      </c>
      <c r="AO615" s="239" t="str">
        <f t="shared" si="908"/>
        <v/>
      </c>
      <c r="AP615" s="239" t="str">
        <f t="shared" si="909"/>
        <v/>
      </c>
      <c r="AQ615" s="239" t="str">
        <f t="shared" si="910"/>
        <v/>
      </c>
      <c r="AR615" s="239" t="str">
        <f t="shared" si="911"/>
        <v/>
      </c>
      <c r="AS615" s="239" t="str">
        <f t="shared" si="912"/>
        <v/>
      </c>
      <c r="AT615" s="239" t="str">
        <f t="shared" si="913"/>
        <v/>
      </c>
      <c r="AU615" s="239" t="str">
        <f t="shared" si="887"/>
        <v/>
      </c>
      <c r="AV615" s="239" t="str">
        <f t="shared" si="888"/>
        <v/>
      </c>
      <c r="AW615" s="239" t="str">
        <f t="shared" si="889"/>
        <v/>
      </c>
      <c r="AX615" s="239" t="str">
        <f t="shared" si="890"/>
        <v/>
      </c>
      <c r="AY615" s="239" t="str">
        <f t="shared" si="891"/>
        <v/>
      </c>
      <c r="AZ615" s="239" t="str">
        <f t="shared" si="892"/>
        <v/>
      </c>
      <c r="BA615" s="239" t="str">
        <f t="shared" si="893"/>
        <v/>
      </c>
      <c r="BB615" s="239" t="str">
        <f t="shared" si="894"/>
        <v/>
      </c>
      <c r="BC615" s="239" t="str">
        <f t="shared" si="895"/>
        <v/>
      </c>
      <c r="BD615" s="239" t="str">
        <f t="shared" si="896"/>
        <v/>
      </c>
      <c r="BE615" s="239" t="str">
        <f t="shared" si="897"/>
        <v/>
      </c>
      <c r="BF615" s="239" t="str">
        <f t="shared" si="898"/>
        <v/>
      </c>
      <c r="BG615" s="239" t="str">
        <f t="shared" si="899"/>
        <v/>
      </c>
      <c r="BH615" s="239" t="str">
        <f t="shared" si="900"/>
        <v/>
      </c>
      <c r="BI615" s="239" t="str">
        <f t="shared" si="901"/>
        <v/>
      </c>
      <c r="BJ615" s="239" t="str">
        <f t="shared" si="902"/>
        <v/>
      </c>
      <c r="BK615" s="239" t="str">
        <f t="shared" si="903"/>
        <v/>
      </c>
      <c r="BL615" s="239" t="str">
        <f t="shared" si="904"/>
        <v/>
      </c>
      <c r="BN615" s="239" t="str">
        <f t="shared" si="914"/>
        <v/>
      </c>
      <c r="BO615" s="239" t="str">
        <f t="shared" si="915"/>
        <v/>
      </c>
      <c r="BP615" s="239" t="str">
        <f t="shared" si="916"/>
        <v/>
      </c>
      <c r="BQ615" s="239" t="str">
        <f t="shared" si="917"/>
        <v/>
      </c>
      <c r="BR615" s="239" t="str">
        <f t="shared" si="918"/>
        <v/>
      </c>
      <c r="BS615" s="239" t="str">
        <f t="shared" si="919"/>
        <v/>
      </c>
      <c r="BT615" s="239" t="str">
        <f t="shared" si="920"/>
        <v/>
      </c>
      <c r="BU615" s="239" t="str">
        <f t="shared" si="921"/>
        <v/>
      </c>
      <c r="BV615" s="239" t="str">
        <f t="shared" si="922"/>
        <v/>
      </c>
      <c r="BW615" s="239" t="str">
        <f t="shared" si="923"/>
        <v/>
      </c>
      <c r="BX615" s="239" t="str">
        <f t="shared" si="924"/>
        <v/>
      </c>
      <c r="BY615" s="239" t="str">
        <f t="shared" si="925"/>
        <v/>
      </c>
      <c r="BZ615" s="239" t="str">
        <f t="shared" si="926"/>
        <v/>
      </c>
      <c r="CA615" s="239" t="str">
        <f t="shared" si="927"/>
        <v/>
      </c>
      <c r="CB615" s="239" t="str">
        <f t="shared" si="928"/>
        <v/>
      </c>
      <c r="CC615" s="239" t="str">
        <f t="shared" si="929"/>
        <v/>
      </c>
      <c r="CD615" s="239" t="str">
        <f t="shared" si="930"/>
        <v/>
      </c>
      <c r="CE615" s="239" t="str">
        <f t="shared" si="931"/>
        <v/>
      </c>
      <c r="CF615" s="239" t="str">
        <f t="shared" si="932"/>
        <v/>
      </c>
      <c r="CG615" s="239" t="str">
        <f t="shared" si="933"/>
        <v/>
      </c>
      <c r="CH615" s="239" t="str">
        <f t="shared" si="934"/>
        <v/>
      </c>
      <c r="CI615" s="239" t="str">
        <f t="shared" si="935"/>
        <v/>
      </c>
      <c r="CJ615" s="239" t="str">
        <f t="shared" si="936"/>
        <v/>
      </c>
      <c r="CK615" s="239" t="str">
        <f t="shared" si="937"/>
        <v/>
      </c>
      <c r="CL615" s="239" t="str">
        <f t="shared" si="938"/>
        <v/>
      </c>
      <c r="CM615" s="239" t="str">
        <f t="shared" si="939"/>
        <v/>
      </c>
      <c r="CN615" s="239" t="str">
        <f t="shared" si="940"/>
        <v/>
      </c>
      <c r="CP615" s="239" t="str">
        <f t="shared" si="941"/>
        <v/>
      </c>
      <c r="CQ615" s="239" t="str">
        <f t="shared" si="942"/>
        <v/>
      </c>
      <c r="CR615" s="239" t="str">
        <f t="shared" si="943"/>
        <v/>
      </c>
      <c r="CS615" s="239" t="str">
        <f t="shared" si="944"/>
        <v/>
      </c>
      <c r="CT615" s="239" t="str">
        <f t="shared" si="945"/>
        <v/>
      </c>
      <c r="CU615" s="239" t="str">
        <f t="shared" si="946"/>
        <v/>
      </c>
      <c r="CV615" s="239" t="str">
        <f t="shared" si="947"/>
        <v/>
      </c>
      <c r="CW615" s="239" t="str">
        <f t="shared" si="948"/>
        <v/>
      </c>
      <c r="CX615" s="239" t="str">
        <f t="shared" si="949"/>
        <v/>
      </c>
      <c r="CY615" s="239" t="str">
        <f t="shared" si="950"/>
        <v/>
      </c>
      <c r="CZ615" s="239" t="str">
        <f t="shared" si="951"/>
        <v/>
      </c>
      <c r="DA615" s="239" t="str">
        <f t="shared" si="952"/>
        <v/>
      </c>
      <c r="DB615" s="239" t="str">
        <f t="shared" si="953"/>
        <v/>
      </c>
      <c r="DC615" s="239" t="str">
        <f t="shared" si="954"/>
        <v/>
      </c>
      <c r="DD615" s="239" t="str">
        <f t="shared" si="955"/>
        <v/>
      </c>
      <c r="DE615" s="239" t="str">
        <f t="shared" si="956"/>
        <v/>
      </c>
      <c r="DF615" s="239" t="str">
        <f t="shared" si="957"/>
        <v/>
      </c>
      <c r="DG615" s="239" t="str">
        <f t="shared" si="958"/>
        <v/>
      </c>
      <c r="DH615" s="239" t="str">
        <f t="shared" si="959"/>
        <v/>
      </c>
      <c r="DI615" s="239" t="str">
        <f t="shared" si="960"/>
        <v/>
      </c>
      <c r="DJ615" s="239" t="str">
        <f t="shared" si="961"/>
        <v/>
      </c>
      <c r="DK615" s="239" t="str">
        <f t="shared" si="962"/>
        <v/>
      </c>
      <c r="DL615" s="239" t="str">
        <f t="shared" si="963"/>
        <v/>
      </c>
      <c r="DM615" s="239" t="str">
        <f t="shared" si="964"/>
        <v/>
      </c>
      <c r="DN615" s="239" t="str">
        <f t="shared" si="965"/>
        <v/>
      </c>
      <c r="DO615" s="239" t="str">
        <f t="shared" si="966"/>
        <v/>
      </c>
      <c r="DP615" s="239" t="str">
        <f t="shared" si="967"/>
        <v/>
      </c>
    </row>
    <row r="616" spans="1:120" ht="35.25" hidden="1" customHeight="1" x14ac:dyDescent="0.25">
      <c r="A616" s="49" t="s">
        <v>4523</v>
      </c>
      <c r="B616" s="49">
        <v>1000</v>
      </c>
      <c r="C616" s="49" t="s">
        <v>61</v>
      </c>
      <c r="D616" s="49" t="s">
        <v>2416</v>
      </c>
      <c r="E616" s="49">
        <v>5</v>
      </c>
      <c r="F616" s="49" t="s">
        <v>2512</v>
      </c>
      <c r="G616" s="49" t="str">
        <f t="shared" si="969"/>
        <v>1000-5</v>
      </c>
      <c r="H616" s="49" t="s">
        <v>75</v>
      </c>
      <c r="I616" s="49" t="s">
        <v>76</v>
      </c>
      <c r="J616" s="49" t="s">
        <v>265</v>
      </c>
      <c r="K616" s="49" t="s">
        <v>1274</v>
      </c>
      <c r="L616" s="49" t="s">
        <v>79</v>
      </c>
      <c r="M616" s="49" t="s">
        <v>80</v>
      </c>
      <c r="N616" s="49" t="s">
        <v>126</v>
      </c>
      <c r="O616" s="49" t="s">
        <v>516</v>
      </c>
      <c r="P616" s="49" t="s">
        <v>2513</v>
      </c>
      <c r="Q616" s="50">
        <v>0.04</v>
      </c>
      <c r="R616" s="50"/>
      <c r="S616" s="49">
        <v>1</v>
      </c>
      <c r="T616" s="49" t="s">
        <v>84</v>
      </c>
      <c r="U616" s="49" t="s">
        <v>2514</v>
      </c>
      <c r="V616" s="51">
        <v>44986</v>
      </c>
      <c r="W616" s="51">
        <v>45138</v>
      </c>
      <c r="X616" s="49" t="s">
        <v>2480</v>
      </c>
      <c r="Y616" s="49" t="s">
        <v>202</v>
      </c>
      <c r="Z616" s="59" t="s">
        <v>100</v>
      </c>
      <c r="AA616" s="60">
        <v>1</v>
      </c>
      <c r="AB616" s="60" t="s">
        <v>2516</v>
      </c>
      <c r="AC616" s="69">
        <v>45135</v>
      </c>
      <c r="AD616" s="60">
        <v>1</v>
      </c>
      <c r="AE616" s="60" t="s">
        <v>937</v>
      </c>
      <c r="AF616" s="69">
        <v>45135</v>
      </c>
      <c r="AG616" s="57" t="s">
        <v>79</v>
      </c>
      <c r="AH616" s="52" t="s">
        <v>92</v>
      </c>
      <c r="AI616" s="52">
        <f t="shared" si="886"/>
        <v>0.04</v>
      </c>
      <c r="AJ616" s="52"/>
      <c r="AK616" s="52"/>
      <c r="AL616" s="239" t="str">
        <f t="shared" si="905"/>
        <v/>
      </c>
      <c r="AM616" s="239" t="str">
        <f t="shared" si="906"/>
        <v/>
      </c>
      <c r="AN616" s="239" t="str">
        <f t="shared" si="907"/>
        <v/>
      </c>
      <c r="AO616" s="239" t="str">
        <f t="shared" si="908"/>
        <v/>
      </c>
      <c r="AP616" s="239" t="str">
        <f t="shared" si="909"/>
        <v/>
      </c>
      <c r="AQ616" s="239" t="str">
        <f t="shared" si="910"/>
        <v/>
      </c>
      <c r="AR616" s="239" t="str">
        <f t="shared" si="911"/>
        <v/>
      </c>
      <c r="AS616" s="239" t="str">
        <f t="shared" si="912"/>
        <v/>
      </c>
      <c r="AT616" s="239" t="str">
        <f t="shared" si="913"/>
        <v/>
      </c>
      <c r="AU616" s="239" t="str">
        <f t="shared" si="887"/>
        <v/>
      </c>
      <c r="AV616" s="239" t="str">
        <f t="shared" si="888"/>
        <v/>
      </c>
      <c r="AW616" s="239" t="str">
        <f t="shared" si="889"/>
        <v/>
      </c>
      <c r="AX616" s="239" t="str">
        <f t="shared" si="890"/>
        <v/>
      </c>
      <c r="AY616" s="239" t="str">
        <f t="shared" si="891"/>
        <v/>
      </c>
      <c r="AZ616" s="239" t="str">
        <f t="shared" si="892"/>
        <v/>
      </c>
      <c r="BA616" s="239" t="str">
        <f t="shared" si="893"/>
        <v/>
      </c>
      <c r="BB616" s="239" t="str">
        <f t="shared" si="894"/>
        <v/>
      </c>
      <c r="BC616" s="239" t="str">
        <f t="shared" si="895"/>
        <v/>
      </c>
      <c r="BD616" s="239" t="str">
        <f t="shared" si="896"/>
        <v/>
      </c>
      <c r="BE616" s="239" t="str">
        <f t="shared" si="897"/>
        <v/>
      </c>
      <c r="BF616" s="239" t="str">
        <f t="shared" si="898"/>
        <v/>
      </c>
      <c r="BG616" s="239" t="str">
        <f t="shared" si="899"/>
        <v/>
      </c>
      <c r="BH616" s="239" t="str">
        <f t="shared" si="900"/>
        <v/>
      </c>
      <c r="BI616" s="239" t="str">
        <f t="shared" si="901"/>
        <v/>
      </c>
      <c r="BJ616" s="239" t="str">
        <f t="shared" si="902"/>
        <v/>
      </c>
      <c r="BK616" s="239" t="str">
        <f t="shared" si="903"/>
        <v/>
      </c>
      <c r="BL616" s="239" t="str">
        <f t="shared" si="904"/>
        <v/>
      </c>
      <c r="BN616" s="239" t="str">
        <f t="shared" si="914"/>
        <v/>
      </c>
      <c r="BO616" s="239" t="str">
        <f t="shared" si="915"/>
        <v/>
      </c>
      <c r="BP616" s="239" t="str">
        <f t="shared" si="916"/>
        <v/>
      </c>
      <c r="BQ616" s="239" t="str">
        <f t="shared" si="917"/>
        <v/>
      </c>
      <c r="BR616" s="239" t="str">
        <f t="shared" si="918"/>
        <v/>
      </c>
      <c r="BS616" s="239" t="str">
        <f t="shared" si="919"/>
        <v/>
      </c>
      <c r="BT616" s="239" t="str">
        <f t="shared" si="920"/>
        <v/>
      </c>
      <c r="BU616" s="239" t="str">
        <f t="shared" si="921"/>
        <v/>
      </c>
      <c r="BV616" s="239" t="str">
        <f t="shared" si="922"/>
        <v/>
      </c>
      <c r="BW616" s="239" t="str">
        <f t="shared" si="923"/>
        <v/>
      </c>
      <c r="BX616" s="239" t="str">
        <f t="shared" si="924"/>
        <v/>
      </c>
      <c r="BY616" s="239" t="str">
        <f t="shared" si="925"/>
        <v/>
      </c>
      <c r="BZ616" s="239" t="str">
        <f t="shared" si="926"/>
        <v/>
      </c>
      <c r="CA616" s="239" t="str">
        <f t="shared" si="927"/>
        <v/>
      </c>
      <c r="CB616" s="239" t="str">
        <f t="shared" si="928"/>
        <v/>
      </c>
      <c r="CC616" s="239" t="str">
        <f t="shared" si="929"/>
        <v/>
      </c>
      <c r="CD616" s="239" t="str">
        <f t="shared" si="930"/>
        <v/>
      </c>
      <c r="CE616" s="239" t="str">
        <f t="shared" si="931"/>
        <v/>
      </c>
      <c r="CF616" s="239" t="str">
        <f t="shared" si="932"/>
        <v/>
      </c>
      <c r="CG616" s="239" t="str">
        <f t="shared" si="933"/>
        <v/>
      </c>
      <c r="CH616" s="239" t="str">
        <f t="shared" si="934"/>
        <v/>
      </c>
      <c r="CI616" s="239" t="str">
        <f t="shared" si="935"/>
        <v/>
      </c>
      <c r="CJ616" s="239" t="str">
        <f t="shared" si="936"/>
        <v/>
      </c>
      <c r="CK616" s="239" t="str">
        <f t="shared" si="937"/>
        <v/>
      </c>
      <c r="CL616" s="239" t="str">
        <f t="shared" si="938"/>
        <v/>
      </c>
      <c r="CM616" s="239" t="str">
        <f t="shared" si="939"/>
        <v/>
      </c>
      <c r="CN616" s="239" t="str">
        <f t="shared" si="940"/>
        <v/>
      </c>
      <c r="CP616" s="239" t="str">
        <f t="shared" si="941"/>
        <v/>
      </c>
      <c r="CQ616" s="239" t="str">
        <f t="shared" si="942"/>
        <v/>
      </c>
      <c r="CR616" s="239" t="str">
        <f t="shared" si="943"/>
        <v/>
      </c>
      <c r="CS616" s="239" t="str">
        <f t="shared" si="944"/>
        <v/>
      </c>
      <c r="CT616" s="239" t="str">
        <f t="shared" si="945"/>
        <v/>
      </c>
      <c r="CU616" s="239" t="str">
        <f t="shared" si="946"/>
        <v/>
      </c>
      <c r="CV616" s="239" t="str">
        <f t="shared" si="947"/>
        <v/>
      </c>
      <c r="CW616" s="239" t="str">
        <f t="shared" si="948"/>
        <v/>
      </c>
      <c r="CX616" s="239" t="str">
        <f t="shared" si="949"/>
        <v/>
      </c>
      <c r="CY616" s="239" t="str">
        <f t="shared" si="950"/>
        <v/>
      </c>
      <c r="CZ616" s="239" t="str">
        <f t="shared" si="951"/>
        <v/>
      </c>
      <c r="DA616" s="239" t="str">
        <f t="shared" si="952"/>
        <v/>
      </c>
      <c r="DB616" s="239" t="str">
        <f t="shared" si="953"/>
        <v/>
      </c>
      <c r="DC616" s="239" t="str">
        <f t="shared" si="954"/>
        <v/>
      </c>
      <c r="DD616" s="239" t="str">
        <f t="shared" si="955"/>
        <v/>
      </c>
      <c r="DE616" s="239" t="str">
        <f t="shared" si="956"/>
        <v/>
      </c>
      <c r="DF616" s="239" t="str">
        <f t="shared" si="957"/>
        <v/>
      </c>
      <c r="DG616" s="239" t="str">
        <f t="shared" si="958"/>
        <v/>
      </c>
      <c r="DH616" s="239" t="str">
        <f t="shared" si="959"/>
        <v/>
      </c>
      <c r="DI616" s="239" t="str">
        <f t="shared" si="960"/>
        <v/>
      </c>
      <c r="DJ616" s="239" t="str">
        <f t="shared" si="961"/>
        <v/>
      </c>
      <c r="DK616" s="239" t="str">
        <f t="shared" si="962"/>
        <v/>
      </c>
      <c r="DL616" s="239" t="str">
        <f t="shared" si="963"/>
        <v/>
      </c>
      <c r="DM616" s="239" t="str">
        <f t="shared" si="964"/>
        <v/>
      </c>
      <c r="DN616" s="239" t="str">
        <f t="shared" si="965"/>
        <v/>
      </c>
      <c r="DO616" s="239" t="str">
        <f t="shared" si="966"/>
        <v/>
      </c>
      <c r="DP616" s="239" t="str">
        <f t="shared" si="967"/>
        <v/>
      </c>
    </row>
    <row r="617" spans="1:120" ht="35.25" hidden="1" customHeight="1" x14ac:dyDescent="0.25">
      <c r="A617" s="53" t="s">
        <v>4523</v>
      </c>
      <c r="B617" s="53">
        <v>1000</v>
      </c>
      <c r="C617" s="53" t="s">
        <v>61</v>
      </c>
      <c r="D617" s="53" t="s">
        <v>2416</v>
      </c>
      <c r="E617" s="53">
        <v>5</v>
      </c>
      <c r="F617" s="53" t="s">
        <v>2517</v>
      </c>
      <c r="G617" s="53" t="str">
        <f t="shared" si="969"/>
        <v>1000-5</v>
      </c>
      <c r="H617" s="53" t="s">
        <v>94</v>
      </c>
      <c r="I617" s="53" t="s">
        <v>76</v>
      </c>
      <c r="J617" s="53" t="s">
        <v>80</v>
      </c>
      <c r="K617" s="53" t="s">
        <v>80</v>
      </c>
      <c r="L617" s="53" t="s">
        <v>80</v>
      </c>
      <c r="M617" s="53" t="s">
        <v>80</v>
      </c>
      <c r="N617" s="53" t="s">
        <v>80</v>
      </c>
      <c r="O617" s="53" t="s">
        <v>80</v>
      </c>
      <c r="P617" s="53" t="s">
        <v>2485</v>
      </c>
      <c r="Q617" s="52">
        <v>0.15</v>
      </c>
      <c r="R617" s="52">
        <f>+Q617*Q616</f>
        <v>6.0000000000000001E-3</v>
      </c>
      <c r="S617" s="53">
        <v>1</v>
      </c>
      <c r="T617" s="53" t="s">
        <v>84</v>
      </c>
      <c r="U617" s="53" t="s">
        <v>2486</v>
      </c>
      <c r="V617" s="23">
        <v>44986</v>
      </c>
      <c r="W617" s="23">
        <v>45016</v>
      </c>
      <c r="X617" s="53" t="s">
        <v>2427</v>
      </c>
      <c r="Y617" s="49" t="s">
        <v>97</v>
      </c>
      <c r="Z617" s="59" t="s">
        <v>100</v>
      </c>
      <c r="AA617" s="60">
        <v>1</v>
      </c>
      <c r="AB617" s="62" t="s">
        <v>2515</v>
      </c>
      <c r="AC617" s="62">
        <v>45015</v>
      </c>
      <c r="AD617" s="60">
        <v>1</v>
      </c>
      <c r="AE617" s="62" t="s">
        <v>956</v>
      </c>
      <c r="AF617" s="62">
        <v>45015</v>
      </c>
      <c r="AG617" s="60" t="s">
        <v>79</v>
      </c>
      <c r="AH617" s="60">
        <v>1</v>
      </c>
      <c r="AI617" s="52">
        <f t="shared" si="886"/>
        <v>6.0000000000000001E-3</v>
      </c>
      <c r="AJ617" s="52">
        <f t="shared" ref="AJ617:AJ620" si="974">+AI617/R617</f>
        <v>1</v>
      </c>
      <c r="AK617" s="52"/>
      <c r="AL617" s="239" t="str">
        <f t="shared" si="905"/>
        <v/>
      </c>
      <c r="AM617" s="239" t="str">
        <f t="shared" si="906"/>
        <v/>
      </c>
      <c r="AN617" s="239" t="str">
        <f t="shared" si="907"/>
        <v/>
      </c>
      <c r="AO617" s="239" t="str">
        <f t="shared" si="908"/>
        <v/>
      </c>
      <c r="AP617" s="239" t="str">
        <f t="shared" si="909"/>
        <v/>
      </c>
      <c r="AQ617" s="239" t="str">
        <f t="shared" si="910"/>
        <v/>
      </c>
      <c r="AR617" s="239" t="str">
        <f t="shared" si="911"/>
        <v/>
      </c>
      <c r="AS617" s="239" t="str">
        <f t="shared" si="912"/>
        <v/>
      </c>
      <c r="AT617" s="239" t="str">
        <f t="shared" si="913"/>
        <v/>
      </c>
      <c r="AU617" s="239" t="str">
        <f t="shared" si="887"/>
        <v/>
      </c>
      <c r="AV617" s="239" t="str">
        <f t="shared" si="888"/>
        <v/>
      </c>
      <c r="AW617" s="239" t="str">
        <f t="shared" si="889"/>
        <v/>
      </c>
      <c r="AX617" s="239" t="str">
        <f t="shared" si="890"/>
        <v/>
      </c>
      <c r="AY617" s="239" t="str">
        <f t="shared" si="891"/>
        <v/>
      </c>
      <c r="AZ617" s="239" t="str">
        <f t="shared" si="892"/>
        <v/>
      </c>
      <c r="BA617" s="239" t="str">
        <f t="shared" si="893"/>
        <v/>
      </c>
      <c r="BB617" s="239" t="str">
        <f t="shared" si="894"/>
        <v/>
      </c>
      <c r="BC617" s="239" t="str">
        <f t="shared" si="895"/>
        <v/>
      </c>
      <c r="BD617" s="239" t="str">
        <f t="shared" si="896"/>
        <v/>
      </c>
      <c r="BE617" s="239" t="str">
        <f t="shared" si="897"/>
        <v/>
      </c>
      <c r="BF617" s="239" t="str">
        <f t="shared" si="898"/>
        <v/>
      </c>
      <c r="BG617" s="239" t="str">
        <f t="shared" si="899"/>
        <v/>
      </c>
      <c r="BH617" s="239" t="str">
        <f t="shared" si="900"/>
        <v/>
      </c>
      <c r="BI617" s="239" t="str">
        <f t="shared" si="901"/>
        <v/>
      </c>
      <c r="BJ617" s="239" t="str">
        <f t="shared" si="902"/>
        <v/>
      </c>
      <c r="BK617" s="239" t="str">
        <f t="shared" si="903"/>
        <v/>
      </c>
      <c r="BL617" s="239" t="str">
        <f t="shared" si="904"/>
        <v/>
      </c>
      <c r="BN617" s="239" t="str">
        <f t="shared" si="914"/>
        <v/>
      </c>
      <c r="BO617" s="239" t="str">
        <f t="shared" si="915"/>
        <v/>
      </c>
      <c r="BP617" s="239" t="str">
        <f t="shared" si="916"/>
        <v/>
      </c>
      <c r="BQ617" s="239" t="str">
        <f t="shared" si="917"/>
        <v/>
      </c>
      <c r="BR617" s="239" t="str">
        <f t="shared" si="918"/>
        <v/>
      </c>
      <c r="BS617" s="239" t="str">
        <f t="shared" si="919"/>
        <v/>
      </c>
      <c r="BT617" s="239" t="str">
        <f t="shared" si="920"/>
        <v/>
      </c>
      <c r="BU617" s="239" t="str">
        <f t="shared" si="921"/>
        <v/>
      </c>
      <c r="BV617" s="239" t="str">
        <f t="shared" si="922"/>
        <v/>
      </c>
      <c r="BW617" s="239" t="str">
        <f t="shared" si="923"/>
        <v/>
      </c>
      <c r="BX617" s="239" t="str">
        <f t="shared" si="924"/>
        <v/>
      </c>
      <c r="BY617" s="239" t="str">
        <f t="shared" si="925"/>
        <v/>
      </c>
      <c r="BZ617" s="239" t="str">
        <f t="shared" si="926"/>
        <v/>
      </c>
      <c r="CA617" s="239" t="str">
        <f t="shared" si="927"/>
        <v/>
      </c>
      <c r="CB617" s="239" t="str">
        <f t="shared" si="928"/>
        <v/>
      </c>
      <c r="CC617" s="239" t="str">
        <f t="shared" si="929"/>
        <v/>
      </c>
      <c r="CD617" s="239" t="str">
        <f t="shared" si="930"/>
        <v/>
      </c>
      <c r="CE617" s="239" t="str">
        <f t="shared" si="931"/>
        <v/>
      </c>
      <c r="CF617" s="239" t="str">
        <f t="shared" si="932"/>
        <v/>
      </c>
      <c r="CG617" s="239" t="str">
        <f t="shared" si="933"/>
        <v/>
      </c>
      <c r="CH617" s="239" t="str">
        <f t="shared" si="934"/>
        <v/>
      </c>
      <c r="CI617" s="239" t="str">
        <f t="shared" si="935"/>
        <v/>
      </c>
      <c r="CJ617" s="239" t="str">
        <f t="shared" si="936"/>
        <v/>
      </c>
      <c r="CK617" s="239" t="str">
        <f t="shared" si="937"/>
        <v/>
      </c>
      <c r="CL617" s="239" t="str">
        <f t="shared" si="938"/>
        <v/>
      </c>
      <c r="CM617" s="239" t="str">
        <f t="shared" si="939"/>
        <v/>
      </c>
      <c r="CN617" s="239" t="str">
        <f t="shared" si="940"/>
        <v/>
      </c>
      <c r="CP617" s="239" t="str">
        <f t="shared" si="941"/>
        <v/>
      </c>
      <c r="CQ617" s="239" t="str">
        <f t="shared" si="942"/>
        <v/>
      </c>
      <c r="CR617" s="239" t="str">
        <f t="shared" si="943"/>
        <v/>
      </c>
      <c r="CS617" s="239" t="str">
        <f t="shared" si="944"/>
        <v/>
      </c>
      <c r="CT617" s="239" t="str">
        <f t="shared" si="945"/>
        <v/>
      </c>
      <c r="CU617" s="239" t="str">
        <f t="shared" si="946"/>
        <v/>
      </c>
      <c r="CV617" s="239" t="str">
        <f t="shared" si="947"/>
        <v/>
      </c>
      <c r="CW617" s="239" t="str">
        <f t="shared" si="948"/>
        <v/>
      </c>
      <c r="CX617" s="239" t="str">
        <f t="shared" si="949"/>
        <v/>
      </c>
      <c r="CY617" s="239" t="str">
        <f t="shared" si="950"/>
        <v/>
      </c>
      <c r="CZ617" s="239" t="str">
        <f t="shared" si="951"/>
        <v/>
      </c>
      <c r="DA617" s="239" t="str">
        <f t="shared" si="952"/>
        <v/>
      </c>
      <c r="DB617" s="239" t="str">
        <f t="shared" si="953"/>
        <v/>
      </c>
      <c r="DC617" s="239" t="str">
        <f t="shared" si="954"/>
        <v/>
      </c>
      <c r="DD617" s="239" t="str">
        <f t="shared" si="955"/>
        <v/>
      </c>
      <c r="DE617" s="239" t="str">
        <f t="shared" si="956"/>
        <v/>
      </c>
      <c r="DF617" s="239" t="str">
        <f t="shared" si="957"/>
        <v/>
      </c>
      <c r="DG617" s="239" t="str">
        <f t="shared" si="958"/>
        <v/>
      </c>
      <c r="DH617" s="239" t="str">
        <f t="shared" si="959"/>
        <v/>
      </c>
      <c r="DI617" s="239" t="str">
        <f t="shared" si="960"/>
        <v/>
      </c>
      <c r="DJ617" s="239" t="str">
        <f t="shared" si="961"/>
        <v/>
      </c>
      <c r="DK617" s="239" t="str">
        <f t="shared" si="962"/>
        <v/>
      </c>
      <c r="DL617" s="239" t="str">
        <f t="shared" si="963"/>
        <v/>
      </c>
      <c r="DM617" s="239" t="str">
        <f t="shared" si="964"/>
        <v/>
      </c>
      <c r="DN617" s="239" t="str">
        <f t="shared" si="965"/>
        <v/>
      </c>
      <c r="DO617" s="239" t="str">
        <f t="shared" si="966"/>
        <v/>
      </c>
      <c r="DP617" s="239" t="str">
        <f t="shared" si="967"/>
        <v/>
      </c>
    </row>
    <row r="618" spans="1:120" ht="35.25" hidden="1" customHeight="1" x14ac:dyDescent="0.25">
      <c r="A618" s="53" t="s">
        <v>4523</v>
      </c>
      <c r="B618" s="53">
        <v>1000</v>
      </c>
      <c r="C618" s="53" t="s">
        <v>61</v>
      </c>
      <c r="D618" s="53" t="s">
        <v>2416</v>
      </c>
      <c r="E618" s="53">
        <v>5</v>
      </c>
      <c r="F618" s="53" t="s">
        <v>2518</v>
      </c>
      <c r="G618" s="53" t="str">
        <f t="shared" si="969"/>
        <v>1000-5</v>
      </c>
      <c r="H618" s="53" t="s">
        <v>94</v>
      </c>
      <c r="I618" s="53" t="s">
        <v>76</v>
      </c>
      <c r="J618" s="53" t="s">
        <v>80</v>
      </c>
      <c r="K618" s="53" t="s">
        <v>80</v>
      </c>
      <c r="L618" s="53" t="s">
        <v>80</v>
      </c>
      <c r="M618" s="53" t="s">
        <v>80</v>
      </c>
      <c r="N618" s="53" t="s">
        <v>80</v>
      </c>
      <c r="O618" s="53" t="s">
        <v>80</v>
      </c>
      <c r="P618" s="53" t="s">
        <v>2488</v>
      </c>
      <c r="Q618" s="52">
        <v>0.15</v>
      </c>
      <c r="R618" s="52">
        <f>+Q618*Q616</f>
        <v>6.0000000000000001E-3</v>
      </c>
      <c r="S618" s="53">
        <v>1</v>
      </c>
      <c r="T618" s="53" t="s">
        <v>84</v>
      </c>
      <c r="U618" s="53" t="s">
        <v>2489</v>
      </c>
      <c r="V618" s="23">
        <v>45019</v>
      </c>
      <c r="W618" s="23">
        <v>45037</v>
      </c>
      <c r="X618" s="53" t="s">
        <v>2490</v>
      </c>
      <c r="Y618" s="49" t="s">
        <v>167</v>
      </c>
      <c r="Z618" s="59" t="s">
        <v>100</v>
      </c>
      <c r="AA618" s="60">
        <v>1</v>
      </c>
      <c r="AB618" s="60" t="s">
        <v>2519</v>
      </c>
      <c r="AC618" s="69">
        <v>45037</v>
      </c>
      <c r="AD618" s="60">
        <v>1</v>
      </c>
      <c r="AE618" s="60" t="s">
        <v>2520</v>
      </c>
      <c r="AF618" s="69">
        <v>45037</v>
      </c>
      <c r="AG618" s="60" t="s">
        <v>79</v>
      </c>
      <c r="AH618" s="60">
        <v>1</v>
      </c>
      <c r="AI618" s="52">
        <f t="shared" si="886"/>
        <v>6.0000000000000001E-3</v>
      </c>
      <c r="AJ618" s="52">
        <f t="shared" si="974"/>
        <v>1</v>
      </c>
      <c r="AK618" s="52"/>
      <c r="AL618" s="239">
        <f t="shared" si="905"/>
        <v>1</v>
      </c>
      <c r="AM618" s="239" t="str">
        <f t="shared" si="906"/>
        <v/>
      </c>
      <c r="AN618" s="239" t="str">
        <f t="shared" si="907"/>
        <v/>
      </c>
      <c r="AO618" s="239" t="str">
        <f t="shared" si="908"/>
        <v/>
      </c>
      <c r="AP618" s="239" t="str">
        <f t="shared" si="909"/>
        <v/>
      </c>
      <c r="AQ618" s="239" t="str">
        <f t="shared" si="910"/>
        <v/>
      </c>
      <c r="AR618" s="239" t="str">
        <f t="shared" si="911"/>
        <v/>
      </c>
      <c r="AS618" s="239" t="str">
        <f t="shared" si="912"/>
        <v/>
      </c>
      <c r="AT618" s="239" t="str">
        <f t="shared" si="913"/>
        <v/>
      </c>
      <c r="AU618" s="239" t="str">
        <f t="shared" si="887"/>
        <v/>
      </c>
      <c r="AV618" s="239" t="str">
        <f t="shared" si="888"/>
        <v/>
      </c>
      <c r="AW618" s="239" t="str">
        <f t="shared" si="889"/>
        <v/>
      </c>
      <c r="AX618" s="239" t="str">
        <f t="shared" si="890"/>
        <v/>
      </c>
      <c r="AY618" s="239" t="str">
        <f t="shared" si="891"/>
        <v/>
      </c>
      <c r="AZ618" s="239" t="str">
        <f t="shared" si="892"/>
        <v/>
      </c>
      <c r="BA618" s="239" t="str">
        <f t="shared" si="893"/>
        <v/>
      </c>
      <c r="BB618" s="239" t="str">
        <f t="shared" si="894"/>
        <v/>
      </c>
      <c r="BC618" s="239" t="str">
        <f t="shared" si="895"/>
        <v/>
      </c>
      <c r="BD618" s="239" t="str">
        <f t="shared" si="896"/>
        <v/>
      </c>
      <c r="BE618" s="239" t="str">
        <f t="shared" si="897"/>
        <v/>
      </c>
      <c r="BF618" s="239" t="str">
        <f t="shared" si="898"/>
        <v/>
      </c>
      <c r="BG618" s="239" t="str">
        <f t="shared" si="899"/>
        <v/>
      </c>
      <c r="BH618" s="239" t="str">
        <f t="shared" si="900"/>
        <v/>
      </c>
      <c r="BI618" s="239" t="str">
        <f t="shared" si="901"/>
        <v/>
      </c>
      <c r="BJ618" s="239" t="str">
        <f t="shared" si="902"/>
        <v/>
      </c>
      <c r="BK618" s="239" t="str">
        <f t="shared" si="903"/>
        <v/>
      </c>
      <c r="BL618" s="239" t="str">
        <f t="shared" si="904"/>
        <v/>
      </c>
      <c r="BN618" s="239">
        <f t="shared" si="914"/>
        <v>1</v>
      </c>
      <c r="BO618" s="239" t="str">
        <f t="shared" si="915"/>
        <v/>
      </c>
      <c r="BP618" s="239" t="str">
        <f t="shared" si="916"/>
        <v/>
      </c>
      <c r="BQ618" s="239" t="str">
        <f t="shared" si="917"/>
        <v/>
      </c>
      <c r="BR618" s="239" t="str">
        <f t="shared" si="918"/>
        <v/>
      </c>
      <c r="BS618" s="239" t="str">
        <f t="shared" si="919"/>
        <v/>
      </c>
      <c r="BT618" s="239" t="str">
        <f t="shared" si="920"/>
        <v/>
      </c>
      <c r="BU618" s="239" t="str">
        <f t="shared" si="921"/>
        <v/>
      </c>
      <c r="BV618" s="239" t="str">
        <f t="shared" si="922"/>
        <v/>
      </c>
      <c r="BW618" s="239" t="str">
        <f t="shared" si="923"/>
        <v/>
      </c>
      <c r="BX618" s="239" t="str">
        <f t="shared" si="924"/>
        <v/>
      </c>
      <c r="BY618" s="239" t="str">
        <f t="shared" si="925"/>
        <v/>
      </c>
      <c r="BZ618" s="239" t="str">
        <f t="shared" si="926"/>
        <v/>
      </c>
      <c r="CA618" s="239" t="str">
        <f t="shared" si="927"/>
        <v/>
      </c>
      <c r="CB618" s="239" t="str">
        <f t="shared" si="928"/>
        <v/>
      </c>
      <c r="CC618" s="239" t="str">
        <f t="shared" si="929"/>
        <v/>
      </c>
      <c r="CD618" s="239" t="str">
        <f t="shared" si="930"/>
        <v/>
      </c>
      <c r="CE618" s="239" t="str">
        <f t="shared" si="931"/>
        <v/>
      </c>
      <c r="CF618" s="239" t="str">
        <f t="shared" si="932"/>
        <v/>
      </c>
      <c r="CG618" s="239" t="str">
        <f t="shared" si="933"/>
        <v/>
      </c>
      <c r="CH618" s="239" t="str">
        <f t="shared" si="934"/>
        <v/>
      </c>
      <c r="CI618" s="239" t="str">
        <f t="shared" si="935"/>
        <v/>
      </c>
      <c r="CJ618" s="239" t="str">
        <f t="shared" si="936"/>
        <v/>
      </c>
      <c r="CK618" s="239" t="str">
        <f t="shared" si="937"/>
        <v/>
      </c>
      <c r="CL618" s="239" t="str">
        <f t="shared" si="938"/>
        <v/>
      </c>
      <c r="CM618" s="239" t="str">
        <f t="shared" si="939"/>
        <v/>
      </c>
      <c r="CN618" s="239" t="str">
        <f t="shared" si="940"/>
        <v/>
      </c>
      <c r="CP618" s="239" t="str">
        <f t="shared" si="941"/>
        <v>2do trimestre</v>
      </c>
      <c r="CQ618" s="239" t="str">
        <f t="shared" si="942"/>
        <v/>
      </c>
      <c r="CR618" s="239" t="str">
        <f t="shared" si="943"/>
        <v/>
      </c>
      <c r="CS618" s="239" t="str">
        <f t="shared" si="944"/>
        <v/>
      </c>
      <c r="CT618" s="239" t="str">
        <f t="shared" si="945"/>
        <v/>
      </c>
      <c r="CU618" s="239" t="str">
        <f t="shared" si="946"/>
        <v/>
      </c>
      <c r="CV618" s="239" t="str">
        <f t="shared" si="947"/>
        <v/>
      </c>
      <c r="CW618" s="239" t="str">
        <f t="shared" si="948"/>
        <v/>
      </c>
      <c r="CX618" s="239" t="str">
        <f t="shared" si="949"/>
        <v/>
      </c>
      <c r="CY618" s="239" t="str">
        <f t="shared" si="950"/>
        <v/>
      </c>
      <c r="CZ618" s="239" t="str">
        <f t="shared" si="951"/>
        <v/>
      </c>
      <c r="DA618" s="239" t="str">
        <f t="shared" si="952"/>
        <v/>
      </c>
      <c r="DB618" s="239" t="str">
        <f t="shared" si="953"/>
        <v/>
      </c>
      <c r="DC618" s="239" t="str">
        <f t="shared" si="954"/>
        <v/>
      </c>
      <c r="DD618" s="239" t="str">
        <f t="shared" si="955"/>
        <v/>
      </c>
      <c r="DE618" s="239" t="str">
        <f t="shared" si="956"/>
        <v/>
      </c>
      <c r="DF618" s="239" t="str">
        <f t="shared" si="957"/>
        <v/>
      </c>
      <c r="DG618" s="239" t="str">
        <f t="shared" si="958"/>
        <v/>
      </c>
      <c r="DH618" s="239" t="str">
        <f t="shared" si="959"/>
        <v/>
      </c>
      <c r="DI618" s="239" t="str">
        <f t="shared" si="960"/>
        <v/>
      </c>
      <c r="DJ618" s="239" t="str">
        <f t="shared" si="961"/>
        <v/>
      </c>
      <c r="DK618" s="239" t="str">
        <f t="shared" si="962"/>
        <v/>
      </c>
      <c r="DL618" s="239" t="str">
        <f t="shared" si="963"/>
        <v/>
      </c>
      <c r="DM618" s="239" t="str">
        <f t="shared" si="964"/>
        <v/>
      </c>
      <c r="DN618" s="239" t="str">
        <f t="shared" si="965"/>
        <v/>
      </c>
      <c r="DO618" s="239" t="str">
        <f t="shared" si="966"/>
        <v/>
      </c>
      <c r="DP618" s="239" t="str">
        <f t="shared" si="967"/>
        <v/>
      </c>
    </row>
    <row r="619" spans="1:120" ht="35.25" hidden="1" customHeight="1" x14ac:dyDescent="0.25">
      <c r="A619" s="53" t="s">
        <v>4523</v>
      </c>
      <c r="B619" s="53">
        <v>1000</v>
      </c>
      <c r="C619" s="53" t="s">
        <v>61</v>
      </c>
      <c r="D619" s="53" t="s">
        <v>2416</v>
      </c>
      <c r="E619" s="53">
        <v>5</v>
      </c>
      <c r="F619" s="53" t="s">
        <v>2521</v>
      </c>
      <c r="G619" s="53" t="str">
        <f t="shared" si="969"/>
        <v>1000-5</v>
      </c>
      <c r="H619" s="53" t="s">
        <v>94</v>
      </c>
      <c r="I619" s="53" t="s">
        <v>76</v>
      </c>
      <c r="J619" s="53" t="s">
        <v>80</v>
      </c>
      <c r="K619" s="53" t="s">
        <v>80</v>
      </c>
      <c r="L619" s="53" t="s">
        <v>80</v>
      </c>
      <c r="M619" s="53" t="s">
        <v>80</v>
      </c>
      <c r="N619" s="53" t="s">
        <v>80</v>
      </c>
      <c r="O619" s="53" t="s">
        <v>80</v>
      </c>
      <c r="P619" s="53" t="s">
        <v>2494</v>
      </c>
      <c r="Q619" s="52">
        <v>0.1</v>
      </c>
      <c r="R619" s="52">
        <f>+Q619*Q616</f>
        <v>4.0000000000000001E-3</v>
      </c>
      <c r="S619" s="53">
        <v>1</v>
      </c>
      <c r="T619" s="53" t="s">
        <v>84</v>
      </c>
      <c r="U619" s="53" t="s">
        <v>2495</v>
      </c>
      <c r="V619" s="23">
        <v>45040</v>
      </c>
      <c r="W619" s="23">
        <v>45051</v>
      </c>
      <c r="X619" s="53" t="s">
        <v>2427</v>
      </c>
      <c r="Y619" s="49" t="s">
        <v>167</v>
      </c>
      <c r="Z619" s="59" t="s">
        <v>100</v>
      </c>
      <c r="AA619" s="60">
        <v>1</v>
      </c>
      <c r="AB619" s="62" t="s">
        <v>2522</v>
      </c>
      <c r="AC619" s="62">
        <v>45051</v>
      </c>
      <c r="AD619" s="60">
        <v>1</v>
      </c>
      <c r="AE619" s="62" t="s">
        <v>1461</v>
      </c>
      <c r="AF619" s="62">
        <v>45051</v>
      </c>
      <c r="AG619" s="60" t="s">
        <v>79</v>
      </c>
      <c r="AH619" s="60">
        <v>1</v>
      </c>
      <c r="AI619" s="52">
        <f t="shared" si="886"/>
        <v>4.0000000000000001E-3</v>
      </c>
      <c r="AJ619" s="52">
        <f t="shared" si="974"/>
        <v>1</v>
      </c>
      <c r="AK619" s="52"/>
      <c r="AL619" s="239" t="str">
        <f t="shared" si="905"/>
        <v/>
      </c>
      <c r="AM619" s="239" t="str">
        <f t="shared" si="906"/>
        <v/>
      </c>
      <c r="AN619" s="239" t="str">
        <f t="shared" si="907"/>
        <v/>
      </c>
      <c r="AO619" s="239" t="str">
        <f t="shared" si="908"/>
        <v/>
      </c>
      <c r="AP619" s="239" t="str">
        <f t="shared" si="909"/>
        <v/>
      </c>
      <c r="AQ619" s="239" t="str">
        <f t="shared" si="910"/>
        <v/>
      </c>
      <c r="AR619" s="239" t="str">
        <f t="shared" si="911"/>
        <v/>
      </c>
      <c r="AS619" s="239" t="str">
        <f t="shared" si="912"/>
        <v/>
      </c>
      <c r="AT619" s="239" t="str">
        <f t="shared" si="913"/>
        <v/>
      </c>
      <c r="AU619" s="239" t="str">
        <f t="shared" si="887"/>
        <v/>
      </c>
      <c r="AV619" s="239" t="str">
        <f t="shared" si="888"/>
        <v/>
      </c>
      <c r="AW619" s="239" t="str">
        <f t="shared" si="889"/>
        <v/>
      </c>
      <c r="AX619" s="239" t="str">
        <f t="shared" si="890"/>
        <v/>
      </c>
      <c r="AY619" s="239" t="str">
        <f t="shared" si="891"/>
        <v/>
      </c>
      <c r="AZ619" s="239" t="str">
        <f t="shared" si="892"/>
        <v/>
      </c>
      <c r="BA619" s="239" t="str">
        <f t="shared" si="893"/>
        <v/>
      </c>
      <c r="BB619" s="239" t="str">
        <f t="shared" si="894"/>
        <v/>
      </c>
      <c r="BC619" s="239" t="str">
        <f t="shared" si="895"/>
        <v/>
      </c>
      <c r="BD619" s="239" t="str">
        <f t="shared" si="896"/>
        <v/>
      </c>
      <c r="BE619" s="239" t="str">
        <f t="shared" si="897"/>
        <v/>
      </c>
      <c r="BF619" s="239" t="str">
        <f t="shared" si="898"/>
        <v/>
      </c>
      <c r="BG619" s="239" t="str">
        <f t="shared" si="899"/>
        <v/>
      </c>
      <c r="BH619" s="239" t="str">
        <f t="shared" si="900"/>
        <v/>
      </c>
      <c r="BI619" s="239" t="str">
        <f t="shared" si="901"/>
        <v/>
      </c>
      <c r="BJ619" s="239" t="str">
        <f t="shared" si="902"/>
        <v/>
      </c>
      <c r="BK619" s="239" t="str">
        <f t="shared" si="903"/>
        <v/>
      </c>
      <c r="BL619" s="239" t="str">
        <f t="shared" si="904"/>
        <v/>
      </c>
      <c r="BN619" s="239" t="str">
        <f t="shared" si="914"/>
        <v/>
      </c>
      <c r="BO619" s="239" t="str">
        <f t="shared" si="915"/>
        <v/>
      </c>
      <c r="BP619" s="239" t="str">
        <f t="shared" si="916"/>
        <v/>
      </c>
      <c r="BQ619" s="239" t="str">
        <f t="shared" si="917"/>
        <v/>
      </c>
      <c r="BR619" s="239" t="str">
        <f t="shared" si="918"/>
        <v/>
      </c>
      <c r="BS619" s="239" t="str">
        <f t="shared" si="919"/>
        <v/>
      </c>
      <c r="BT619" s="239" t="str">
        <f t="shared" si="920"/>
        <v/>
      </c>
      <c r="BU619" s="239" t="str">
        <f t="shared" si="921"/>
        <v/>
      </c>
      <c r="BV619" s="239" t="str">
        <f t="shared" si="922"/>
        <v/>
      </c>
      <c r="BW619" s="239" t="str">
        <f t="shared" si="923"/>
        <v/>
      </c>
      <c r="BX619" s="239" t="str">
        <f t="shared" si="924"/>
        <v/>
      </c>
      <c r="BY619" s="239" t="str">
        <f t="shared" si="925"/>
        <v/>
      </c>
      <c r="BZ619" s="239" t="str">
        <f t="shared" si="926"/>
        <v/>
      </c>
      <c r="CA619" s="239" t="str">
        <f t="shared" si="927"/>
        <v/>
      </c>
      <c r="CB619" s="239" t="str">
        <f t="shared" si="928"/>
        <v/>
      </c>
      <c r="CC619" s="239" t="str">
        <f t="shared" si="929"/>
        <v/>
      </c>
      <c r="CD619" s="239" t="str">
        <f t="shared" si="930"/>
        <v/>
      </c>
      <c r="CE619" s="239" t="str">
        <f t="shared" si="931"/>
        <v/>
      </c>
      <c r="CF619" s="239" t="str">
        <f t="shared" si="932"/>
        <v/>
      </c>
      <c r="CG619" s="239" t="str">
        <f t="shared" si="933"/>
        <v/>
      </c>
      <c r="CH619" s="239" t="str">
        <f t="shared" si="934"/>
        <v/>
      </c>
      <c r="CI619" s="239" t="str">
        <f t="shared" si="935"/>
        <v/>
      </c>
      <c r="CJ619" s="239" t="str">
        <f t="shared" si="936"/>
        <v/>
      </c>
      <c r="CK619" s="239" t="str">
        <f t="shared" si="937"/>
        <v/>
      </c>
      <c r="CL619" s="239" t="str">
        <f t="shared" si="938"/>
        <v/>
      </c>
      <c r="CM619" s="239" t="str">
        <f t="shared" si="939"/>
        <v/>
      </c>
      <c r="CN619" s="239" t="str">
        <f t="shared" si="940"/>
        <v/>
      </c>
      <c r="CP619" s="239" t="str">
        <f t="shared" si="941"/>
        <v/>
      </c>
      <c r="CQ619" s="239" t="str">
        <f t="shared" si="942"/>
        <v/>
      </c>
      <c r="CR619" s="239" t="str">
        <f t="shared" si="943"/>
        <v/>
      </c>
      <c r="CS619" s="239" t="str">
        <f t="shared" si="944"/>
        <v/>
      </c>
      <c r="CT619" s="239" t="str">
        <f t="shared" si="945"/>
        <v/>
      </c>
      <c r="CU619" s="239" t="str">
        <f t="shared" si="946"/>
        <v/>
      </c>
      <c r="CV619" s="239" t="str">
        <f t="shared" si="947"/>
        <v/>
      </c>
      <c r="CW619" s="239" t="str">
        <f t="shared" si="948"/>
        <v/>
      </c>
      <c r="CX619" s="239" t="str">
        <f t="shared" si="949"/>
        <v/>
      </c>
      <c r="CY619" s="239" t="str">
        <f t="shared" si="950"/>
        <v/>
      </c>
      <c r="CZ619" s="239" t="str">
        <f t="shared" si="951"/>
        <v/>
      </c>
      <c r="DA619" s="239" t="str">
        <f t="shared" si="952"/>
        <v/>
      </c>
      <c r="DB619" s="239" t="str">
        <f t="shared" si="953"/>
        <v/>
      </c>
      <c r="DC619" s="239" t="str">
        <f t="shared" si="954"/>
        <v/>
      </c>
      <c r="DD619" s="239" t="str">
        <f t="shared" si="955"/>
        <v/>
      </c>
      <c r="DE619" s="239" t="str">
        <f t="shared" si="956"/>
        <v/>
      </c>
      <c r="DF619" s="239" t="str">
        <f t="shared" si="957"/>
        <v/>
      </c>
      <c r="DG619" s="239" t="str">
        <f t="shared" si="958"/>
        <v/>
      </c>
      <c r="DH619" s="239" t="str">
        <f t="shared" si="959"/>
        <v/>
      </c>
      <c r="DI619" s="239" t="str">
        <f t="shared" si="960"/>
        <v/>
      </c>
      <c r="DJ619" s="239" t="str">
        <f t="shared" si="961"/>
        <v/>
      </c>
      <c r="DK619" s="239" t="str">
        <f t="shared" si="962"/>
        <v/>
      </c>
      <c r="DL619" s="239" t="str">
        <f t="shared" si="963"/>
        <v/>
      </c>
      <c r="DM619" s="239" t="str">
        <f t="shared" si="964"/>
        <v/>
      </c>
      <c r="DN619" s="239" t="str">
        <f t="shared" si="965"/>
        <v/>
      </c>
      <c r="DO619" s="239" t="str">
        <f t="shared" si="966"/>
        <v/>
      </c>
      <c r="DP619" s="239" t="str">
        <f t="shared" si="967"/>
        <v/>
      </c>
    </row>
    <row r="620" spans="1:120" ht="35.25" hidden="1" customHeight="1" x14ac:dyDescent="0.25">
      <c r="A620" s="53" t="s">
        <v>4523</v>
      </c>
      <c r="B620" s="53">
        <v>1000</v>
      </c>
      <c r="C620" s="53" t="s">
        <v>61</v>
      </c>
      <c r="D620" s="53" t="s">
        <v>2416</v>
      </c>
      <c r="E620" s="53">
        <v>5</v>
      </c>
      <c r="F620" s="53" t="s">
        <v>2523</v>
      </c>
      <c r="G620" s="53" t="str">
        <f t="shared" si="969"/>
        <v>1000-5</v>
      </c>
      <c r="H620" s="53" t="s">
        <v>94</v>
      </c>
      <c r="I620" s="53" t="s">
        <v>76</v>
      </c>
      <c r="J620" s="53" t="s">
        <v>80</v>
      </c>
      <c r="K620" s="53" t="s">
        <v>80</v>
      </c>
      <c r="L620" s="53" t="s">
        <v>80</v>
      </c>
      <c r="M620" s="53" t="s">
        <v>80</v>
      </c>
      <c r="N620" s="53" t="s">
        <v>80</v>
      </c>
      <c r="O620" s="53" t="s">
        <v>80</v>
      </c>
      <c r="P620" s="53" t="s">
        <v>2498</v>
      </c>
      <c r="Q620" s="52">
        <v>0.15</v>
      </c>
      <c r="R620" s="52">
        <f>+Q620*Q616</f>
        <v>6.0000000000000001E-3</v>
      </c>
      <c r="S620" s="53">
        <v>1</v>
      </c>
      <c r="T620" s="53" t="s">
        <v>84</v>
      </c>
      <c r="U620" s="53" t="s">
        <v>2499</v>
      </c>
      <c r="V620" s="23">
        <v>45054</v>
      </c>
      <c r="W620" s="23">
        <v>45058</v>
      </c>
      <c r="X620" s="53" t="s">
        <v>2427</v>
      </c>
      <c r="Y620" s="49" t="s">
        <v>167</v>
      </c>
      <c r="Z620" s="59" t="s">
        <v>100</v>
      </c>
      <c r="AA620" s="60">
        <v>1</v>
      </c>
      <c r="AB620" s="62" t="s">
        <v>2524</v>
      </c>
      <c r="AC620" s="62">
        <v>45058</v>
      </c>
      <c r="AD620" s="60">
        <v>1</v>
      </c>
      <c r="AE620" s="62" t="s">
        <v>1461</v>
      </c>
      <c r="AF620" s="62">
        <v>45058</v>
      </c>
      <c r="AG620" s="60" t="s">
        <v>79</v>
      </c>
      <c r="AH620" s="60">
        <v>1</v>
      </c>
      <c r="AI620" s="52">
        <f t="shared" si="886"/>
        <v>6.0000000000000001E-3</v>
      </c>
      <c r="AJ620" s="52">
        <f t="shared" si="974"/>
        <v>1</v>
      </c>
      <c r="AK620" s="52"/>
      <c r="AL620" s="239" t="str">
        <f t="shared" si="905"/>
        <v/>
      </c>
      <c r="AM620" s="239" t="str">
        <f t="shared" si="906"/>
        <v/>
      </c>
      <c r="AN620" s="239" t="str">
        <f t="shared" si="907"/>
        <v/>
      </c>
      <c r="AO620" s="239" t="str">
        <f t="shared" si="908"/>
        <v/>
      </c>
      <c r="AP620" s="239" t="str">
        <f t="shared" si="909"/>
        <v/>
      </c>
      <c r="AQ620" s="239" t="str">
        <f t="shared" si="910"/>
        <v/>
      </c>
      <c r="AR620" s="239" t="str">
        <f t="shared" si="911"/>
        <v/>
      </c>
      <c r="AS620" s="239" t="str">
        <f t="shared" si="912"/>
        <v/>
      </c>
      <c r="AT620" s="239" t="str">
        <f t="shared" si="913"/>
        <v/>
      </c>
      <c r="AU620" s="239" t="str">
        <f t="shared" si="887"/>
        <v/>
      </c>
      <c r="AV620" s="239" t="str">
        <f t="shared" si="888"/>
        <v/>
      </c>
      <c r="AW620" s="239" t="str">
        <f t="shared" si="889"/>
        <v/>
      </c>
      <c r="AX620" s="239" t="str">
        <f t="shared" si="890"/>
        <v/>
      </c>
      <c r="AY620" s="239" t="str">
        <f t="shared" si="891"/>
        <v/>
      </c>
      <c r="AZ620" s="239" t="str">
        <f t="shared" si="892"/>
        <v/>
      </c>
      <c r="BA620" s="239" t="str">
        <f t="shared" si="893"/>
        <v/>
      </c>
      <c r="BB620" s="239" t="str">
        <f t="shared" si="894"/>
        <v/>
      </c>
      <c r="BC620" s="239" t="str">
        <f t="shared" si="895"/>
        <v/>
      </c>
      <c r="BD620" s="239" t="str">
        <f t="shared" si="896"/>
        <v/>
      </c>
      <c r="BE620" s="239" t="str">
        <f t="shared" si="897"/>
        <v/>
      </c>
      <c r="BF620" s="239" t="str">
        <f t="shared" si="898"/>
        <v/>
      </c>
      <c r="BG620" s="239" t="str">
        <f t="shared" si="899"/>
        <v/>
      </c>
      <c r="BH620" s="239" t="str">
        <f t="shared" si="900"/>
        <v/>
      </c>
      <c r="BI620" s="239" t="str">
        <f t="shared" si="901"/>
        <v/>
      </c>
      <c r="BJ620" s="239" t="str">
        <f t="shared" si="902"/>
        <v/>
      </c>
      <c r="BK620" s="239" t="str">
        <f t="shared" si="903"/>
        <v/>
      </c>
      <c r="BL620" s="239" t="str">
        <f t="shared" si="904"/>
        <v/>
      </c>
      <c r="BN620" s="239" t="str">
        <f t="shared" si="914"/>
        <v/>
      </c>
      <c r="BO620" s="239" t="str">
        <f t="shared" si="915"/>
        <v/>
      </c>
      <c r="BP620" s="239" t="str">
        <f t="shared" si="916"/>
        <v/>
      </c>
      <c r="BQ620" s="239" t="str">
        <f t="shared" si="917"/>
        <v/>
      </c>
      <c r="BR620" s="239" t="str">
        <f t="shared" si="918"/>
        <v/>
      </c>
      <c r="BS620" s="239" t="str">
        <f t="shared" si="919"/>
        <v/>
      </c>
      <c r="BT620" s="239" t="str">
        <f t="shared" si="920"/>
        <v/>
      </c>
      <c r="BU620" s="239" t="str">
        <f t="shared" si="921"/>
        <v/>
      </c>
      <c r="BV620" s="239" t="str">
        <f t="shared" si="922"/>
        <v/>
      </c>
      <c r="BW620" s="239" t="str">
        <f t="shared" si="923"/>
        <v/>
      </c>
      <c r="BX620" s="239" t="str">
        <f t="shared" si="924"/>
        <v/>
      </c>
      <c r="BY620" s="239" t="str">
        <f t="shared" si="925"/>
        <v/>
      </c>
      <c r="BZ620" s="239" t="str">
        <f t="shared" si="926"/>
        <v/>
      </c>
      <c r="CA620" s="239" t="str">
        <f t="shared" si="927"/>
        <v/>
      </c>
      <c r="CB620" s="239" t="str">
        <f t="shared" si="928"/>
        <v/>
      </c>
      <c r="CC620" s="239" t="str">
        <f t="shared" si="929"/>
        <v/>
      </c>
      <c r="CD620" s="239" t="str">
        <f t="shared" si="930"/>
        <v/>
      </c>
      <c r="CE620" s="239" t="str">
        <f t="shared" si="931"/>
        <v/>
      </c>
      <c r="CF620" s="239" t="str">
        <f t="shared" si="932"/>
        <v/>
      </c>
      <c r="CG620" s="239" t="str">
        <f t="shared" si="933"/>
        <v/>
      </c>
      <c r="CH620" s="239" t="str">
        <f t="shared" si="934"/>
        <v/>
      </c>
      <c r="CI620" s="239" t="str">
        <f t="shared" si="935"/>
        <v/>
      </c>
      <c r="CJ620" s="239" t="str">
        <f t="shared" si="936"/>
        <v/>
      </c>
      <c r="CK620" s="239" t="str">
        <f t="shared" si="937"/>
        <v/>
      </c>
      <c r="CL620" s="239" t="str">
        <f t="shared" si="938"/>
        <v/>
      </c>
      <c r="CM620" s="239" t="str">
        <f t="shared" si="939"/>
        <v/>
      </c>
      <c r="CN620" s="239" t="str">
        <f t="shared" si="940"/>
        <v/>
      </c>
      <c r="CP620" s="239" t="str">
        <f t="shared" si="941"/>
        <v/>
      </c>
      <c r="CQ620" s="239" t="str">
        <f t="shared" si="942"/>
        <v/>
      </c>
      <c r="CR620" s="239" t="str">
        <f t="shared" si="943"/>
        <v/>
      </c>
      <c r="CS620" s="239" t="str">
        <f t="shared" si="944"/>
        <v/>
      </c>
      <c r="CT620" s="239" t="str">
        <f t="shared" si="945"/>
        <v/>
      </c>
      <c r="CU620" s="239" t="str">
        <f t="shared" si="946"/>
        <v/>
      </c>
      <c r="CV620" s="239" t="str">
        <f t="shared" si="947"/>
        <v/>
      </c>
      <c r="CW620" s="239" t="str">
        <f t="shared" si="948"/>
        <v/>
      </c>
      <c r="CX620" s="239" t="str">
        <f t="shared" si="949"/>
        <v/>
      </c>
      <c r="CY620" s="239" t="str">
        <f t="shared" si="950"/>
        <v/>
      </c>
      <c r="CZ620" s="239" t="str">
        <f t="shared" si="951"/>
        <v/>
      </c>
      <c r="DA620" s="239" t="str">
        <f t="shared" si="952"/>
        <v/>
      </c>
      <c r="DB620" s="239" t="str">
        <f t="shared" si="953"/>
        <v/>
      </c>
      <c r="DC620" s="239" t="str">
        <f t="shared" si="954"/>
        <v/>
      </c>
      <c r="DD620" s="239" t="str">
        <f t="shared" si="955"/>
        <v/>
      </c>
      <c r="DE620" s="239" t="str">
        <f t="shared" si="956"/>
        <v/>
      </c>
      <c r="DF620" s="239" t="str">
        <f t="shared" si="957"/>
        <v/>
      </c>
      <c r="DG620" s="239" t="str">
        <f t="shared" si="958"/>
        <v/>
      </c>
      <c r="DH620" s="239" t="str">
        <f t="shared" si="959"/>
        <v/>
      </c>
      <c r="DI620" s="239" t="str">
        <f t="shared" si="960"/>
        <v/>
      </c>
      <c r="DJ620" s="239" t="str">
        <f t="shared" si="961"/>
        <v/>
      </c>
      <c r="DK620" s="239" t="str">
        <f t="shared" si="962"/>
        <v/>
      </c>
      <c r="DL620" s="239" t="str">
        <f t="shared" si="963"/>
        <v/>
      </c>
      <c r="DM620" s="239" t="str">
        <f t="shared" si="964"/>
        <v/>
      </c>
      <c r="DN620" s="239" t="str">
        <f t="shared" si="965"/>
        <v/>
      </c>
      <c r="DO620" s="239" t="str">
        <f t="shared" si="966"/>
        <v/>
      </c>
      <c r="DP620" s="239" t="str">
        <f t="shared" si="967"/>
        <v/>
      </c>
    </row>
    <row r="621" spans="1:120" ht="35.25" hidden="1" customHeight="1" x14ac:dyDescent="0.25">
      <c r="A621" s="53" t="s">
        <v>4523</v>
      </c>
      <c r="B621" s="53">
        <v>1000</v>
      </c>
      <c r="C621" s="53" t="s">
        <v>61</v>
      </c>
      <c r="D621" s="53" t="s">
        <v>2416</v>
      </c>
      <c r="E621" s="53">
        <v>5</v>
      </c>
      <c r="F621" s="53" t="s">
        <v>2525</v>
      </c>
      <c r="G621" s="53" t="str">
        <f t="shared" si="969"/>
        <v>1000-5</v>
      </c>
      <c r="H621" s="53" t="s">
        <v>102</v>
      </c>
      <c r="I621" s="53" t="s">
        <v>76</v>
      </c>
      <c r="J621" s="53" t="s">
        <v>80</v>
      </c>
      <c r="K621" s="53" t="s">
        <v>80</v>
      </c>
      <c r="L621" s="53" t="s">
        <v>80</v>
      </c>
      <c r="M621" s="53" t="s">
        <v>80</v>
      </c>
      <c r="N621" s="53" t="s">
        <v>80</v>
      </c>
      <c r="O621" s="53" t="s">
        <v>80</v>
      </c>
      <c r="P621" s="53" t="s">
        <v>2502</v>
      </c>
      <c r="Q621" s="52">
        <v>0</v>
      </c>
      <c r="R621" s="52">
        <f>+Q621*Q616</f>
        <v>0</v>
      </c>
      <c r="S621" s="53">
        <v>1</v>
      </c>
      <c r="T621" s="53" t="s">
        <v>84</v>
      </c>
      <c r="U621" s="53" t="s">
        <v>2503</v>
      </c>
      <c r="V621" s="23">
        <v>45061</v>
      </c>
      <c r="W621" s="23">
        <v>45114</v>
      </c>
      <c r="X621" s="53" t="s">
        <v>390</v>
      </c>
      <c r="Y621" s="49" t="s">
        <v>202</v>
      </c>
      <c r="Z621" s="59" t="s">
        <v>100</v>
      </c>
      <c r="AA621" s="60">
        <v>1</v>
      </c>
      <c r="AB621" s="60" t="s">
        <v>2526</v>
      </c>
      <c r="AC621" s="69">
        <v>45107</v>
      </c>
      <c r="AD621" s="60">
        <v>1</v>
      </c>
      <c r="AE621" s="60" t="s">
        <v>1461</v>
      </c>
      <c r="AF621" s="69">
        <v>45107</v>
      </c>
      <c r="AG621" s="78" t="s">
        <v>79</v>
      </c>
      <c r="AH621" s="77">
        <v>1</v>
      </c>
      <c r="AI621" s="52">
        <f t="shared" si="886"/>
        <v>0</v>
      </c>
      <c r="AJ621" s="52"/>
      <c r="AK621" s="52"/>
      <c r="AL621" s="239" t="str">
        <f t="shared" si="905"/>
        <v/>
      </c>
      <c r="AM621" s="239" t="str">
        <f t="shared" si="906"/>
        <v/>
      </c>
      <c r="AN621" s="239" t="str">
        <f t="shared" si="907"/>
        <v/>
      </c>
      <c r="AO621" s="239" t="str">
        <f t="shared" si="908"/>
        <v/>
      </c>
      <c r="AP621" s="239" t="str">
        <f t="shared" si="909"/>
        <v/>
      </c>
      <c r="AQ621" s="239" t="str">
        <f t="shared" si="910"/>
        <v/>
      </c>
      <c r="AR621" s="239" t="str">
        <f t="shared" si="911"/>
        <v/>
      </c>
      <c r="AS621" s="239" t="str">
        <f t="shared" si="912"/>
        <v/>
      </c>
      <c r="AT621" s="239" t="str">
        <f t="shared" si="913"/>
        <v/>
      </c>
      <c r="AU621" s="239" t="str">
        <f t="shared" si="887"/>
        <v/>
      </c>
      <c r="AV621" s="239">
        <f t="shared" si="888"/>
        <v>1</v>
      </c>
      <c r="AW621" s="239" t="str">
        <f t="shared" si="889"/>
        <v/>
      </c>
      <c r="AX621" s="239" t="str">
        <f t="shared" si="890"/>
        <v/>
      </c>
      <c r="AY621" s="239" t="str">
        <f t="shared" si="891"/>
        <v/>
      </c>
      <c r="AZ621" s="239" t="str">
        <f t="shared" si="892"/>
        <v/>
      </c>
      <c r="BA621" s="239" t="str">
        <f t="shared" si="893"/>
        <v/>
      </c>
      <c r="BB621" s="239" t="str">
        <f t="shared" si="894"/>
        <v/>
      </c>
      <c r="BC621" s="239" t="str">
        <f t="shared" si="895"/>
        <v/>
      </c>
      <c r="BD621" s="239" t="str">
        <f t="shared" si="896"/>
        <v/>
      </c>
      <c r="BE621" s="239" t="str">
        <f t="shared" si="897"/>
        <v/>
      </c>
      <c r="BF621" s="239" t="str">
        <f t="shared" si="898"/>
        <v/>
      </c>
      <c r="BG621" s="239" t="str">
        <f t="shared" si="899"/>
        <v/>
      </c>
      <c r="BH621" s="239" t="str">
        <f t="shared" si="900"/>
        <v/>
      </c>
      <c r="BI621" s="239" t="str">
        <f t="shared" si="901"/>
        <v/>
      </c>
      <c r="BJ621" s="239" t="str">
        <f t="shared" si="902"/>
        <v/>
      </c>
      <c r="BK621" s="239" t="str">
        <f t="shared" si="903"/>
        <v/>
      </c>
      <c r="BL621" s="239" t="str">
        <f t="shared" si="904"/>
        <v/>
      </c>
      <c r="BN621" s="239" t="str">
        <f t="shared" si="914"/>
        <v/>
      </c>
      <c r="BO621" s="239" t="str">
        <f t="shared" si="915"/>
        <v/>
      </c>
      <c r="BP621" s="239" t="str">
        <f t="shared" si="916"/>
        <v/>
      </c>
      <c r="BQ621" s="239" t="str">
        <f t="shared" si="917"/>
        <v/>
      </c>
      <c r="BR621" s="239" t="str">
        <f t="shared" si="918"/>
        <v/>
      </c>
      <c r="BS621" s="239" t="str">
        <f t="shared" si="919"/>
        <v/>
      </c>
      <c r="BT621" s="239" t="str">
        <f t="shared" si="920"/>
        <v/>
      </c>
      <c r="BU621" s="239" t="str">
        <f t="shared" si="921"/>
        <v/>
      </c>
      <c r="BV621" s="239" t="str">
        <f t="shared" si="922"/>
        <v/>
      </c>
      <c r="BW621" s="239" t="str">
        <f t="shared" si="923"/>
        <v/>
      </c>
      <c r="BX621" s="239">
        <f t="shared" si="924"/>
        <v>1</v>
      </c>
      <c r="BY621" s="239" t="str">
        <f t="shared" si="925"/>
        <v/>
      </c>
      <c r="BZ621" s="239" t="str">
        <f t="shared" si="926"/>
        <v/>
      </c>
      <c r="CA621" s="239" t="str">
        <f t="shared" si="927"/>
        <v/>
      </c>
      <c r="CB621" s="239" t="str">
        <f t="shared" si="928"/>
        <v/>
      </c>
      <c r="CC621" s="239" t="str">
        <f t="shared" si="929"/>
        <v/>
      </c>
      <c r="CD621" s="239" t="str">
        <f t="shared" si="930"/>
        <v/>
      </c>
      <c r="CE621" s="239" t="str">
        <f t="shared" si="931"/>
        <v/>
      </c>
      <c r="CF621" s="239" t="str">
        <f t="shared" si="932"/>
        <v/>
      </c>
      <c r="CG621" s="239" t="str">
        <f t="shared" si="933"/>
        <v/>
      </c>
      <c r="CH621" s="239" t="str">
        <f t="shared" si="934"/>
        <v/>
      </c>
      <c r="CI621" s="239" t="str">
        <f t="shared" si="935"/>
        <v/>
      </c>
      <c r="CJ621" s="239" t="str">
        <f t="shared" si="936"/>
        <v/>
      </c>
      <c r="CK621" s="239" t="str">
        <f t="shared" si="937"/>
        <v/>
      </c>
      <c r="CL621" s="239" t="str">
        <f t="shared" si="938"/>
        <v/>
      </c>
      <c r="CM621" s="239" t="str">
        <f t="shared" si="939"/>
        <v/>
      </c>
      <c r="CN621" s="239" t="str">
        <f t="shared" si="940"/>
        <v/>
      </c>
      <c r="CP621" s="239" t="str">
        <f t="shared" si="941"/>
        <v/>
      </c>
      <c r="CQ621" s="239" t="str">
        <f t="shared" si="942"/>
        <v/>
      </c>
      <c r="CR621" s="239" t="str">
        <f t="shared" si="943"/>
        <v/>
      </c>
      <c r="CS621" s="239" t="str">
        <f t="shared" si="944"/>
        <v/>
      </c>
      <c r="CT621" s="239" t="str">
        <f t="shared" si="945"/>
        <v/>
      </c>
      <c r="CU621" s="239" t="str">
        <f t="shared" si="946"/>
        <v/>
      </c>
      <c r="CV621" s="239" t="str">
        <f t="shared" si="947"/>
        <v/>
      </c>
      <c r="CW621" s="239" t="str">
        <f t="shared" si="948"/>
        <v/>
      </c>
      <c r="CX621" s="239" t="str">
        <f t="shared" si="949"/>
        <v/>
      </c>
      <c r="CY621" s="239" t="str">
        <f t="shared" si="950"/>
        <v/>
      </c>
      <c r="CZ621" s="239" t="str">
        <f t="shared" si="951"/>
        <v>3er Trimestre</v>
      </c>
      <c r="DA621" s="239" t="str">
        <f t="shared" si="952"/>
        <v/>
      </c>
      <c r="DB621" s="239" t="str">
        <f t="shared" si="953"/>
        <v/>
      </c>
      <c r="DC621" s="239" t="str">
        <f t="shared" si="954"/>
        <v/>
      </c>
      <c r="DD621" s="239" t="str">
        <f t="shared" si="955"/>
        <v/>
      </c>
      <c r="DE621" s="239" t="str">
        <f t="shared" si="956"/>
        <v/>
      </c>
      <c r="DF621" s="239" t="str">
        <f t="shared" si="957"/>
        <v/>
      </c>
      <c r="DG621" s="239" t="str">
        <f t="shared" si="958"/>
        <v/>
      </c>
      <c r="DH621" s="239" t="str">
        <f t="shared" si="959"/>
        <v/>
      </c>
      <c r="DI621" s="239" t="str">
        <f t="shared" si="960"/>
        <v/>
      </c>
      <c r="DJ621" s="239" t="str">
        <f t="shared" si="961"/>
        <v/>
      </c>
      <c r="DK621" s="239" t="str">
        <f t="shared" si="962"/>
        <v/>
      </c>
      <c r="DL621" s="239" t="str">
        <f t="shared" si="963"/>
        <v/>
      </c>
      <c r="DM621" s="239" t="str">
        <f t="shared" si="964"/>
        <v/>
      </c>
      <c r="DN621" s="239" t="str">
        <f t="shared" si="965"/>
        <v/>
      </c>
      <c r="DO621" s="239" t="str">
        <f t="shared" si="966"/>
        <v/>
      </c>
      <c r="DP621" s="239" t="str">
        <f t="shared" si="967"/>
        <v/>
      </c>
    </row>
    <row r="622" spans="1:120" ht="35.25" hidden="1" customHeight="1" x14ac:dyDescent="0.25">
      <c r="A622" s="53" t="s">
        <v>4523</v>
      </c>
      <c r="B622" s="53">
        <v>1000</v>
      </c>
      <c r="C622" s="53" t="s">
        <v>61</v>
      </c>
      <c r="D622" s="53" t="s">
        <v>2416</v>
      </c>
      <c r="E622" s="53">
        <v>5</v>
      </c>
      <c r="F622" s="53" t="s">
        <v>2527</v>
      </c>
      <c r="G622" s="53" t="str">
        <f t="shared" si="969"/>
        <v>1000-5</v>
      </c>
      <c r="H622" s="53" t="s">
        <v>94</v>
      </c>
      <c r="I622" s="53" t="s">
        <v>76</v>
      </c>
      <c r="J622" s="53" t="s">
        <v>80</v>
      </c>
      <c r="K622" s="53" t="s">
        <v>80</v>
      </c>
      <c r="L622" s="53" t="s">
        <v>80</v>
      </c>
      <c r="M622" s="53" t="s">
        <v>80</v>
      </c>
      <c r="N622" s="53" t="s">
        <v>80</v>
      </c>
      <c r="O622" s="53" t="s">
        <v>80</v>
      </c>
      <c r="P622" s="53" t="s">
        <v>2506</v>
      </c>
      <c r="Q622" s="52">
        <v>0.2</v>
      </c>
      <c r="R622" s="52">
        <f>+Q622*Q616</f>
        <v>8.0000000000000002E-3</v>
      </c>
      <c r="S622" s="53">
        <v>1</v>
      </c>
      <c r="T622" s="53" t="s">
        <v>84</v>
      </c>
      <c r="U622" s="53" t="s">
        <v>2507</v>
      </c>
      <c r="V622" s="23">
        <v>45117</v>
      </c>
      <c r="W622" s="23">
        <v>45121</v>
      </c>
      <c r="X622" s="53" t="s">
        <v>2427</v>
      </c>
      <c r="Y622" s="49" t="s">
        <v>202</v>
      </c>
      <c r="Z622" s="59" t="s">
        <v>100</v>
      </c>
      <c r="AA622" s="60">
        <v>1</v>
      </c>
      <c r="AB622" s="60" t="s">
        <v>2528</v>
      </c>
      <c r="AC622" s="69">
        <v>45114</v>
      </c>
      <c r="AD622" s="60">
        <v>1</v>
      </c>
      <c r="AE622" s="60" t="s">
        <v>942</v>
      </c>
      <c r="AF622" s="69">
        <v>45114</v>
      </c>
      <c r="AG622" s="60" t="s">
        <v>79</v>
      </c>
      <c r="AH622" s="60">
        <v>1</v>
      </c>
      <c r="AI622" s="52">
        <f t="shared" si="886"/>
        <v>8.0000000000000002E-3</v>
      </c>
      <c r="AJ622" s="52">
        <f t="shared" ref="AJ622:AJ624" si="975">+AI622/R622</f>
        <v>1</v>
      </c>
      <c r="AK622" s="52"/>
      <c r="AL622" s="239" t="str">
        <f t="shared" si="905"/>
        <v/>
      </c>
      <c r="AM622" s="239" t="str">
        <f t="shared" si="906"/>
        <v/>
      </c>
      <c r="AN622" s="239" t="str">
        <f t="shared" si="907"/>
        <v/>
      </c>
      <c r="AO622" s="239" t="str">
        <f t="shared" si="908"/>
        <v/>
      </c>
      <c r="AP622" s="239" t="str">
        <f t="shared" si="909"/>
        <v/>
      </c>
      <c r="AQ622" s="239" t="str">
        <f t="shared" si="910"/>
        <v/>
      </c>
      <c r="AR622" s="239" t="str">
        <f t="shared" si="911"/>
        <v/>
      </c>
      <c r="AS622" s="239" t="str">
        <f t="shared" si="912"/>
        <v/>
      </c>
      <c r="AT622" s="239" t="str">
        <f t="shared" si="913"/>
        <v/>
      </c>
      <c r="AU622" s="239" t="str">
        <f t="shared" si="887"/>
        <v/>
      </c>
      <c r="AV622" s="239" t="str">
        <f t="shared" si="888"/>
        <v/>
      </c>
      <c r="AW622" s="239" t="str">
        <f t="shared" si="889"/>
        <v/>
      </c>
      <c r="AX622" s="239" t="str">
        <f t="shared" si="890"/>
        <v/>
      </c>
      <c r="AY622" s="239" t="str">
        <f t="shared" si="891"/>
        <v/>
      </c>
      <c r="AZ622" s="239" t="str">
        <f t="shared" si="892"/>
        <v/>
      </c>
      <c r="BA622" s="239" t="str">
        <f t="shared" si="893"/>
        <v/>
      </c>
      <c r="BB622" s="239" t="str">
        <f t="shared" si="894"/>
        <v/>
      </c>
      <c r="BC622" s="239" t="str">
        <f t="shared" si="895"/>
        <v/>
      </c>
      <c r="BD622" s="239" t="str">
        <f t="shared" si="896"/>
        <v/>
      </c>
      <c r="BE622" s="239" t="str">
        <f t="shared" si="897"/>
        <v/>
      </c>
      <c r="BF622" s="239" t="str">
        <f t="shared" si="898"/>
        <v/>
      </c>
      <c r="BG622" s="239" t="str">
        <f t="shared" si="899"/>
        <v/>
      </c>
      <c r="BH622" s="239" t="str">
        <f t="shared" si="900"/>
        <v/>
      </c>
      <c r="BI622" s="239" t="str">
        <f t="shared" si="901"/>
        <v/>
      </c>
      <c r="BJ622" s="239" t="str">
        <f t="shared" si="902"/>
        <v/>
      </c>
      <c r="BK622" s="239" t="str">
        <f t="shared" si="903"/>
        <v/>
      </c>
      <c r="BL622" s="239" t="str">
        <f t="shared" si="904"/>
        <v/>
      </c>
      <c r="BN622" s="239" t="str">
        <f t="shared" si="914"/>
        <v/>
      </c>
      <c r="BO622" s="239" t="str">
        <f t="shared" si="915"/>
        <v/>
      </c>
      <c r="BP622" s="239" t="str">
        <f t="shared" si="916"/>
        <v/>
      </c>
      <c r="BQ622" s="239" t="str">
        <f t="shared" si="917"/>
        <v/>
      </c>
      <c r="BR622" s="239" t="str">
        <f t="shared" si="918"/>
        <v/>
      </c>
      <c r="BS622" s="239" t="str">
        <f t="shared" si="919"/>
        <v/>
      </c>
      <c r="BT622" s="239" t="str">
        <f t="shared" si="920"/>
        <v/>
      </c>
      <c r="BU622" s="239" t="str">
        <f t="shared" si="921"/>
        <v/>
      </c>
      <c r="BV622" s="239" t="str">
        <f t="shared" si="922"/>
        <v/>
      </c>
      <c r="BW622" s="239" t="str">
        <f t="shared" si="923"/>
        <v/>
      </c>
      <c r="BX622" s="239" t="str">
        <f t="shared" si="924"/>
        <v/>
      </c>
      <c r="BY622" s="239" t="str">
        <f t="shared" si="925"/>
        <v/>
      </c>
      <c r="BZ622" s="239" t="str">
        <f t="shared" si="926"/>
        <v/>
      </c>
      <c r="CA622" s="239" t="str">
        <f t="shared" si="927"/>
        <v/>
      </c>
      <c r="CB622" s="239" t="str">
        <f t="shared" si="928"/>
        <v/>
      </c>
      <c r="CC622" s="239" t="str">
        <f t="shared" si="929"/>
        <v/>
      </c>
      <c r="CD622" s="239" t="str">
        <f t="shared" si="930"/>
        <v/>
      </c>
      <c r="CE622" s="239" t="str">
        <f t="shared" si="931"/>
        <v/>
      </c>
      <c r="CF622" s="239" t="str">
        <f t="shared" si="932"/>
        <v/>
      </c>
      <c r="CG622" s="239" t="str">
        <f t="shared" si="933"/>
        <v/>
      </c>
      <c r="CH622" s="239" t="str">
        <f t="shared" si="934"/>
        <v/>
      </c>
      <c r="CI622" s="239" t="str">
        <f t="shared" si="935"/>
        <v/>
      </c>
      <c r="CJ622" s="239" t="str">
        <f t="shared" si="936"/>
        <v/>
      </c>
      <c r="CK622" s="239" t="str">
        <f t="shared" si="937"/>
        <v/>
      </c>
      <c r="CL622" s="239" t="str">
        <f t="shared" si="938"/>
        <v/>
      </c>
      <c r="CM622" s="239" t="str">
        <f t="shared" si="939"/>
        <v/>
      </c>
      <c r="CN622" s="239" t="str">
        <f t="shared" si="940"/>
        <v/>
      </c>
      <c r="CP622" s="239" t="str">
        <f t="shared" si="941"/>
        <v/>
      </c>
      <c r="CQ622" s="239" t="str">
        <f t="shared" si="942"/>
        <v/>
      </c>
      <c r="CR622" s="239" t="str">
        <f t="shared" si="943"/>
        <v/>
      </c>
      <c r="CS622" s="239" t="str">
        <f t="shared" si="944"/>
        <v/>
      </c>
      <c r="CT622" s="239" t="str">
        <f t="shared" si="945"/>
        <v/>
      </c>
      <c r="CU622" s="239" t="str">
        <f t="shared" si="946"/>
        <v/>
      </c>
      <c r="CV622" s="239" t="str">
        <f t="shared" si="947"/>
        <v/>
      </c>
      <c r="CW622" s="239" t="str">
        <f t="shared" si="948"/>
        <v/>
      </c>
      <c r="CX622" s="239" t="str">
        <f t="shared" si="949"/>
        <v/>
      </c>
      <c r="CY622" s="239" t="str">
        <f t="shared" si="950"/>
        <v/>
      </c>
      <c r="CZ622" s="239" t="str">
        <f t="shared" si="951"/>
        <v/>
      </c>
      <c r="DA622" s="239" t="str">
        <f t="shared" si="952"/>
        <v/>
      </c>
      <c r="DB622" s="239" t="str">
        <f t="shared" si="953"/>
        <v/>
      </c>
      <c r="DC622" s="239" t="str">
        <f t="shared" si="954"/>
        <v/>
      </c>
      <c r="DD622" s="239" t="str">
        <f t="shared" si="955"/>
        <v/>
      </c>
      <c r="DE622" s="239" t="str">
        <f t="shared" si="956"/>
        <v/>
      </c>
      <c r="DF622" s="239" t="str">
        <f t="shared" si="957"/>
        <v/>
      </c>
      <c r="DG622" s="239" t="str">
        <f t="shared" si="958"/>
        <v/>
      </c>
      <c r="DH622" s="239" t="str">
        <f t="shared" si="959"/>
        <v/>
      </c>
      <c r="DI622" s="239" t="str">
        <f t="shared" si="960"/>
        <v/>
      </c>
      <c r="DJ622" s="239" t="str">
        <f t="shared" si="961"/>
        <v/>
      </c>
      <c r="DK622" s="239" t="str">
        <f t="shared" si="962"/>
        <v/>
      </c>
      <c r="DL622" s="239" t="str">
        <f t="shared" si="963"/>
        <v/>
      </c>
      <c r="DM622" s="239" t="str">
        <f t="shared" si="964"/>
        <v/>
      </c>
      <c r="DN622" s="239" t="str">
        <f t="shared" si="965"/>
        <v/>
      </c>
      <c r="DO622" s="239" t="str">
        <f t="shared" si="966"/>
        <v/>
      </c>
      <c r="DP622" s="239" t="str">
        <f t="shared" si="967"/>
        <v/>
      </c>
    </row>
    <row r="623" spans="1:120" ht="35.25" hidden="1" customHeight="1" x14ac:dyDescent="0.25">
      <c r="A623" s="53" t="s">
        <v>4523</v>
      </c>
      <c r="B623" s="53">
        <v>1000</v>
      </c>
      <c r="C623" s="53" t="s">
        <v>61</v>
      </c>
      <c r="D623" s="53" t="s">
        <v>2416</v>
      </c>
      <c r="E623" s="53">
        <v>5</v>
      </c>
      <c r="F623" s="53" t="s">
        <v>2529</v>
      </c>
      <c r="G623" s="53" t="str">
        <f t="shared" si="969"/>
        <v>1000-5</v>
      </c>
      <c r="H623" s="53" t="s">
        <v>94</v>
      </c>
      <c r="I623" s="53" t="s">
        <v>76</v>
      </c>
      <c r="J623" s="53" t="s">
        <v>80</v>
      </c>
      <c r="K623" s="53" t="s">
        <v>80</v>
      </c>
      <c r="L623" s="53" t="s">
        <v>80</v>
      </c>
      <c r="M623" s="53" t="s">
        <v>80</v>
      </c>
      <c r="N623" s="53" t="s">
        <v>80</v>
      </c>
      <c r="O623" s="53" t="s">
        <v>80</v>
      </c>
      <c r="P623" s="53" t="s">
        <v>2530</v>
      </c>
      <c r="Q623" s="52">
        <v>0.15</v>
      </c>
      <c r="R623" s="52">
        <f>+Q623*Q616</f>
        <v>6.0000000000000001E-3</v>
      </c>
      <c r="S623" s="53">
        <v>1</v>
      </c>
      <c r="T623" s="53" t="s">
        <v>84</v>
      </c>
      <c r="U623" s="53" t="s">
        <v>2511</v>
      </c>
      <c r="V623" s="23">
        <v>45124</v>
      </c>
      <c r="W623" s="23">
        <v>45131</v>
      </c>
      <c r="X623" s="53" t="s">
        <v>2427</v>
      </c>
      <c r="Y623" s="49" t="s">
        <v>202</v>
      </c>
      <c r="Z623" s="59" t="s">
        <v>100</v>
      </c>
      <c r="AA623" s="60">
        <v>1</v>
      </c>
      <c r="AB623" s="60" t="s">
        <v>2531</v>
      </c>
      <c r="AC623" s="69">
        <v>45131</v>
      </c>
      <c r="AD623" s="60">
        <v>1</v>
      </c>
      <c r="AE623" s="60" t="s">
        <v>942</v>
      </c>
      <c r="AF623" s="69">
        <v>45131</v>
      </c>
      <c r="AG623" s="60" t="s">
        <v>79</v>
      </c>
      <c r="AH623" s="60">
        <v>1</v>
      </c>
      <c r="AI623" s="52">
        <f t="shared" si="886"/>
        <v>6.0000000000000001E-3</v>
      </c>
      <c r="AJ623" s="52">
        <f t="shared" si="975"/>
        <v>1</v>
      </c>
      <c r="AK623" s="52"/>
      <c r="AL623" s="239" t="str">
        <f t="shared" si="905"/>
        <v/>
      </c>
      <c r="AM623" s="239" t="str">
        <f t="shared" si="906"/>
        <v/>
      </c>
      <c r="AN623" s="239" t="str">
        <f t="shared" si="907"/>
        <v/>
      </c>
      <c r="AO623" s="239" t="str">
        <f t="shared" si="908"/>
        <v/>
      </c>
      <c r="AP623" s="239" t="str">
        <f t="shared" si="909"/>
        <v/>
      </c>
      <c r="AQ623" s="239" t="str">
        <f t="shared" si="910"/>
        <v/>
      </c>
      <c r="AR623" s="239" t="str">
        <f t="shared" si="911"/>
        <v/>
      </c>
      <c r="AS623" s="239" t="str">
        <f t="shared" si="912"/>
        <v/>
      </c>
      <c r="AT623" s="239" t="str">
        <f t="shared" si="913"/>
        <v/>
      </c>
      <c r="AU623" s="239" t="str">
        <f t="shared" si="887"/>
        <v/>
      </c>
      <c r="AV623" s="239" t="str">
        <f t="shared" si="888"/>
        <v/>
      </c>
      <c r="AW623" s="239" t="str">
        <f t="shared" si="889"/>
        <v/>
      </c>
      <c r="AX623" s="239" t="str">
        <f t="shared" si="890"/>
        <v/>
      </c>
      <c r="AY623" s="239" t="str">
        <f t="shared" si="891"/>
        <v/>
      </c>
      <c r="AZ623" s="239" t="str">
        <f t="shared" si="892"/>
        <v/>
      </c>
      <c r="BA623" s="239" t="str">
        <f t="shared" si="893"/>
        <v/>
      </c>
      <c r="BB623" s="239" t="str">
        <f t="shared" si="894"/>
        <v/>
      </c>
      <c r="BC623" s="239" t="str">
        <f t="shared" si="895"/>
        <v/>
      </c>
      <c r="BD623" s="239" t="str">
        <f t="shared" si="896"/>
        <v/>
      </c>
      <c r="BE623" s="239" t="str">
        <f t="shared" si="897"/>
        <v/>
      </c>
      <c r="BF623" s="239" t="str">
        <f t="shared" si="898"/>
        <v/>
      </c>
      <c r="BG623" s="239" t="str">
        <f t="shared" si="899"/>
        <v/>
      </c>
      <c r="BH623" s="239" t="str">
        <f t="shared" si="900"/>
        <v/>
      </c>
      <c r="BI623" s="239" t="str">
        <f t="shared" si="901"/>
        <v/>
      </c>
      <c r="BJ623" s="239" t="str">
        <f t="shared" si="902"/>
        <v/>
      </c>
      <c r="BK623" s="239" t="str">
        <f t="shared" si="903"/>
        <v/>
      </c>
      <c r="BL623" s="239" t="str">
        <f t="shared" si="904"/>
        <v/>
      </c>
      <c r="BN623" s="239" t="str">
        <f t="shared" si="914"/>
        <v/>
      </c>
      <c r="BO623" s="239" t="str">
        <f t="shared" si="915"/>
        <v/>
      </c>
      <c r="BP623" s="239" t="str">
        <f t="shared" si="916"/>
        <v/>
      </c>
      <c r="BQ623" s="239" t="str">
        <f t="shared" si="917"/>
        <v/>
      </c>
      <c r="BR623" s="239" t="str">
        <f t="shared" si="918"/>
        <v/>
      </c>
      <c r="BS623" s="239" t="str">
        <f t="shared" si="919"/>
        <v/>
      </c>
      <c r="BT623" s="239" t="str">
        <f t="shared" si="920"/>
        <v/>
      </c>
      <c r="BU623" s="239" t="str">
        <f t="shared" si="921"/>
        <v/>
      </c>
      <c r="BV623" s="239" t="str">
        <f t="shared" si="922"/>
        <v/>
      </c>
      <c r="BW623" s="239" t="str">
        <f t="shared" si="923"/>
        <v/>
      </c>
      <c r="BX623" s="239" t="str">
        <f t="shared" si="924"/>
        <v/>
      </c>
      <c r="BY623" s="239" t="str">
        <f t="shared" si="925"/>
        <v/>
      </c>
      <c r="BZ623" s="239" t="str">
        <f t="shared" si="926"/>
        <v/>
      </c>
      <c r="CA623" s="239" t="str">
        <f t="shared" si="927"/>
        <v/>
      </c>
      <c r="CB623" s="239" t="str">
        <f t="shared" si="928"/>
        <v/>
      </c>
      <c r="CC623" s="239" t="str">
        <f t="shared" si="929"/>
        <v/>
      </c>
      <c r="CD623" s="239" t="str">
        <f t="shared" si="930"/>
        <v/>
      </c>
      <c r="CE623" s="239" t="str">
        <f t="shared" si="931"/>
        <v/>
      </c>
      <c r="CF623" s="239" t="str">
        <f t="shared" si="932"/>
        <v/>
      </c>
      <c r="CG623" s="239" t="str">
        <f t="shared" si="933"/>
        <v/>
      </c>
      <c r="CH623" s="239" t="str">
        <f t="shared" si="934"/>
        <v/>
      </c>
      <c r="CI623" s="239" t="str">
        <f t="shared" si="935"/>
        <v/>
      </c>
      <c r="CJ623" s="239" t="str">
        <f t="shared" si="936"/>
        <v/>
      </c>
      <c r="CK623" s="239" t="str">
        <f t="shared" si="937"/>
        <v/>
      </c>
      <c r="CL623" s="239" t="str">
        <f t="shared" si="938"/>
        <v/>
      </c>
      <c r="CM623" s="239" t="str">
        <f t="shared" si="939"/>
        <v/>
      </c>
      <c r="CN623" s="239" t="str">
        <f t="shared" si="940"/>
        <v/>
      </c>
      <c r="CP623" s="239" t="str">
        <f t="shared" si="941"/>
        <v/>
      </c>
      <c r="CQ623" s="239" t="str">
        <f t="shared" si="942"/>
        <v/>
      </c>
      <c r="CR623" s="239" t="str">
        <f t="shared" si="943"/>
        <v/>
      </c>
      <c r="CS623" s="239" t="str">
        <f t="shared" si="944"/>
        <v/>
      </c>
      <c r="CT623" s="239" t="str">
        <f t="shared" si="945"/>
        <v/>
      </c>
      <c r="CU623" s="239" t="str">
        <f t="shared" si="946"/>
        <v/>
      </c>
      <c r="CV623" s="239" t="str">
        <f t="shared" si="947"/>
        <v/>
      </c>
      <c r="CW623" s="239" t="str">
        <f t="shared" si="948"/>
        <v/>
      </c>
      <c r="CX623" s="239" t="str">
        <f t="shared" si="949"/>
        <v/>
      </c>
      <c r="CY623" s="239" t="str">
        <f t="shared" si="950"/>
        <v/>
      </c>
      <c r="CZ623" s="239" t="str">
        <f t="shared" si="951"/>
        <v/>
      </c>
      <c r="DA623" s="239" t="str">
        <f t="shared" si="952"/>
        <v/>
      </c>
      <c r="DB623" s="239" t="str">
        <f t="shared" si="953"/>
        <v/>
      </c>
      <c r="DC623" s="239" t="str">
        <f t="shared" si="954"/>
        <v/>
      </c>
      <c r="DD623" s="239" t="str">
        <f t="shared" si="955"/>
        <v/>
      </c>
      <c r="DE623" s="239" t="str">
        <f t="shared" si="956"/>
        <v/>
      </c>
      <c r="DF623" s="239" t="str">
        <f t="shared" si="957"/>
        <v/>
      </c>
      <c r="DG623" s="239" t="str">
        <f t="shared" si="958"/>
        <v/>
      </c>
      <c r="DH623" s="239" t="str">
        <f t="shared" si="959"/>
        <v/>
      </c>
      <c r="DI623" s="239" t="str">
        <f t="shared" si="960"/>
        <v/>
      </c>
      <c r="DJ623" s="239" t="str">
        <f t="shared" si="961"/>
        <v/>
      </c>
      <c r="DK623" s="239" t="str">
        <f t="shared" si="962"/>
        <v/>
      </c>
      <c r="DL623" s="239" t="str">
        <f t="shared" si="963"/>
        <v/>
      </c>
      <c r="DM623" s="239" t="str">
        <f t="shared" si="964"/>
        <v/>
      </c>
      <c r="DN623" s="239" t="str">
        <f t="shared" si="965"/>
        <v/>
      </c>
      <c r="DO623" s="239" t="str">
        <f t="shared" si="966"/>
        <v/>
      </c>
      <c r="DP623" s="239" t="str">
        <f t="shared" si="967"/>
        <v/>
      </c>
    </row>
    <row r="624" spans="1:120" ht="35.25" hidden="1" customHeight="1" x14ac:dyDescent="0.25">
      <c r="A624" s="53" t="s">
        <v>4523</v>
      </c>
      <c r="B624" s="53">
        <v>1000</v>
      </c>
      <c r="C624" s="53" t="s">
        <v>61</v>
      </c>
      <c r="D624" s="53" t="s">
        <v>2416</v>
      </c>
      <c r="E624" s="53">
        <v>5</v>
      </c>
      <c r="F624" s="53" t="s">
        <v>2532</v>
      </c>
      <c r="G624" s="53" t="str">
        <f t="shared" si="969"/>
        <v>1000-5</v>
      </c>
      <c r="H624" s="53" t="s">
        <v>94</v>
      </c>
      <c r="I624" s="53" t="s">
        <v>76</v>
      </c>
      <c r="J624" s="53" t="s">
        <v>80</v>
      </c>
      <c r="K624" s="53" t="s">
        <v>80</v>
      </c>
      <c r="L624" s="53" t="s">
        <v>80</v>
      </c>
      <c r="M624" s="53" t="s">
        <v>80</v>
      </c>
      <c r="N624" s="53" t="s">
        <v>80</v>
      </c>
      <c r="O624" s="53" t="s">
        <v>80</v>
      </c>
      <c r="P624" s="53" t="s">
        <v>2533</v>
      </c>
      <c r="Q624" s="52">
        <v>0.1</v>
      </c>
      <c r="R624" s="52">
        <f>+Q624*Q616</f>
        <v>4.0000000000000001E-3</v>
      </c>
      <c r="S624" s="53">
        <v>1</v>
      </c>
      <c r="T624" s="53" t="s">
        <v>84</v>
      </c>
      <c r="U624" s="53" t="s">
        <v>2534</v>
      </c>
      <c r="V624" s="23">
        <v>45132</v>
      </c>
      <c r="W624" s="23">
        <v>45138</v>
      </c>
      <c r="X624" s="53" t="s">
        <v>2422</v>
      </c>
      <c r="Y624" s="49" t="s">
        <v>202</v>
      </c>
      <c r="Z624" s="59" t="s">
        <v>100</v>
      </c>
      <c r="AA624" s="60">
        <v>1</v>
      </c>
      <c r="AB624" s="60" t="s">
        <v>2535</v>
      </c>
      <c r="AC624" s="69">
        <v>45135</v>
      </c>
      <c r="AD624" s="60">
        <v>1</v>
      </c>
      <c r="AE624" s="60" t="s">
        <v>942</v>
      </c>
      <c r="AF624" s="69">
        <v>45135</v>
      </c>
      <c r="AG624" s="60" t="s">
        <v>79</v>
      </c>
      <c r="AH624" s="60">
        <v>1</v>
      </c>
      <c r="AI624" s="52">
        <f t="shared" si="886"/>
        <v>4.0000000000000001E-3</v>
      </c>
      <c r="AJ624" s="52">
        <f t="shared" si="975"/>
        <v>1</v>
      </c>
      <c r="AK624" s="52"/>
      <c r="AL624" s="239" t="str">
        <f t="shared" si="905"/>
        <v/>
      </c>
      <c r="AM624" s="239" t="str">
        <f t="shared" si="906"/>
        <v/>
      </c>
      <c r="AN624" s="239" t="str">
        <f t="shared" si="907"/>
        <v/>
      </c>
      <c r="AO624" s="239" t="str">
        <f t="shared" si="908"/>
        <v/>
      </c>
      <c r="AP624" s="239" t="str">
        <f t="shared" si="909"/>
        <v/>
      </c>
      <c r="AQ624" s="239" t="str">
        <f t="shared" si="910"/>
        <v/>
      </c>
      <c r="AR624" s="239" t="str">
        <f t="shared" si="911"/>
        <v/>
      </c>
      <c r="AS624" s="239" t="str">
        <f t="shared" si="912"/>
        <v/>
      </c>
      <c r="AT624" s="239" t="str">
        <f t="shared" si="913"/>
        <v/>
      </c>
      <c r="AU624" s="239" t="str">
        <f t="shared" si="887"/>
        <v/>
      </c>
      <c r="AV624" s="239">
        <f t="shared" si="888"/>
        <v>1</v>
      </c>
      <c r="AW624" s="239" t="str">
        <f t="shared" si="889"/>
        <v/>
      </c>
      <c r="AX624" s="239" t="str">
        <f t="shared" si="890"/>
        <v/>
      </c>
      <c r="AY624" s="239" t="str">
        <f t="shared" si="891"/>
        <v/>
      </c>
      <c r="AZ624" s="239" t="str">
        <f t="shared" si="892"/>
        <v/>
      </c>
      <c r="BA624" s="239" t="str">
        <f t="shared" si="893"/>
        <v/>
      </c>
      <c r="BB624" s="239" t="str">
        <f t="shared" si="894"/>
        <v/>
      </c>
      <c r="BC624" s="239" t="str">
        <f t="shared" si="895"/>
        <v/>
      </c>
      <c r="BD624" s="239" t="str">
        <f t="shared" si="896"/>
        <v/>
      </c>
      <c r="BE624" s="239" t="str">
        <f t="shared" si="897"/>
        <v/>
      </c>
      <c r="BF624" s="239" t="str">
        <f t="shared" si="898"/>
        <v/>
      </c>
      <c r="BG624" s="239" t="str">
        <f t="shared" si="899"/>
        <v/>
      </c>
      <c r="BH624" s="239" t="str">
        <f t="shared" si="900"/>
        <v/>
      </c>
      <c r="BI624" s="239" t="str">
        <f t="shared" si="901"/>
        <v/>
      </c>
      <c r="BJ624" s="239" t="str">
        <f t="shared" si="902"/>
        <v/>
      </c>
      <c r="BK624" s="239" t="str">
        <f t="shared" si="903"/>
        <v/>
      </c>
      <c r="BL624" s="239" t="str">
        <f t="shared" si="904"/>
        <v/>
      </c>
      <c r="BN624" s="239" t="str">
        <f t="shared" si="914"/>
        <v/>
      </c>
      <c r="BO624" s="239" t="str">
        <f t="shared" si="915"/>
        <v/>
      </c>
      <c r="BP624" s="239" t="str">
        <f t="shared" si="916"/>
        <v/>
      </c>
      <c r="BQ624" s="239" t="str">
        <f t="shared" si="917"/>
        <v/>
      </c>
      <c r="BR624" s="239" t="str">
        <f t="shared" si="918"/>
        <v/>
      </c>
      <c r="BS624" s="239" t="str">
        <f t="shared" si="919"/>
        <v/>
      </c>
      <c r="BT624" s="239" t="str">
        <f t="shared" si="920"/>
        <v/>
      </c>
      <c r="BU624" s="239" t="str">
        <f t="shared" si="921"/>
        <v/>
      </c>
      <c r="BV624" s="239" t="str">
        <f t="shared" si="922"/>
        <v/>
      </c>
      <c r="BW624" s="239" t="str">
        <f t="shared" si="923"/>
        <v/>
      </c>
      <c r="BX624" s="239">
        <f t="shared" si="924"/>
        <v>1</v>
      </c>
      <c r="BY624" s="239" t="str">
        <f t="shared" si="925"/>
        <v/>
      </c>
      <c r="BZ624" s="239" t="str">
        <f t="shared" si="926"/>
        <v/>
      </c>
      <c r="CA624" s="239" t="str">
        <f t="shared" si="927"/>
        <v/>
      </c>
      <c r="CB624" s="239" t="str">
        <f t="shared" si="928"/>
        <v/>
      </c>
      <c r="CC624" s="239" t="str">
        <f t="shared" si="929"/>
        <v/>
      </c>
      <c r="CD624" s="239" t="str">
        <f t="shared" si="930"/>
        <v/>
      </c>
      <c r="CE624" s="239" t="str">
        <f t="shared" si="931"/>
        <v/>
      </c>
      <c r="CF624" s="239" t="str">
        <f t="shared" si="932"/>
        <v/>
      </c>
      <c r="CG624" s="239" t="str">
        <f t="shared" si="933"/>
        <v/>
      </c>
      <c r="CH624" s="239" t="str">
        <f t="shared" si="934"/>
        <v/>
      </c>
      <c r="CI624" s="239" t="str">
        <f t="shared" si="935"/>
        <v/>
      </c>
      <c r="CJ624" s="239" t="str">
        <f t="shared" si="936"/>
        <v/>
      </c>
      <c r="CK624" s="239" t="str">
        <f t="shared" si="937"/>
        <v/>
      </c>
      <c r="CL624" s="239" t="str">
        <f t="shared" si="938"/>
        <v/>
      </c>
      <c r="CM624" s="239" t="str">
        <f t="shared" si="939"/>
        <v/>
      </c>
      <c r="CN624" s="239" t="str">
        <f t="shared" si="940"/>
        <v/>
      </c>
      <c r="CP624" s="239" t="str">
        <f t="shared" si="941"/>
        <v/>
      </c>
      <c r="CQ624" s="239" t="str">
        <f t="shared" si="942"/>
        <v/>
      </c>
      <c r="CR624" s="239" t="str">
        <f t="shared" si="943"/>
        <v/>
      </c>
      <c r="CS624" s="239" t="str">
        <f t="shared" si="944"/>
        <v/>
      </c>
      <c r="CT624" s="239" t="str">
        <f t="shared" si="945"/>
        <v/>
      </c>
      <c r="CU624" s="239" t="str">
        <f t="shared" si="946"/>
        <v/>
      </c>
      <c r="CV624" s="239" t="str">
        <f t="shared" si="947"/>
        <v/>
      </c>
      <c r="CW624" s="239" t="str">
        <f t="shared" si="948"/>
        <v/>
      </c>
      <c r="CX624" s="239" t="str">
        <f t="shared" si="949"/>
        <v/>
      </c>
      <c r="CY624" s="239" t="str">
        <f t="shared" si="950"/>
        <v/>
      </c>
      <c r="CZ624" s="239" t="str">
        <f t="shared" si="951"/>
        <v>3er Trimestre</v>
      </c>
      <c r="DA624" s="239" t="str">
        <f t="shared" si="952"/>
        <v/>
      </c>
      <c r="DB624" s="239" t="str">
        <f t="shared" si="953"/>
        <v/>
      </c>
      <c r="DC624" s="239" t="str">
        <f t="shared" si="954"/>
        <v/>
      </c>
      <c r="DD624" s="239" t="str">
        <f t="shared" si="955"/>
        <v/>
      </c>
      <c r="DE624" s="239" t="str">
        <f t="shared" si="956"/>
        <v/>
      </c>
      <c r="DF624" s="239" t="str">
        <f t="shared" si="957"/>
        <v/>
      </c>
      <c r="DG624" s="239" t="str">
        <f t="shared" si="958"/>
        <v/>
      </c>
      <c r="DH624" s="239" t="str">
        <f t="shared" si="959"/>
        <v/>
      </c>
      <c r="DI624" s="239" t="str">
        <f t="shared" si="960"/>
        <v/>
      </c>
      <c r="DJ624" s="239" t="str">
        <f t="shared" si="961"/>
        <v/>
      </c>
      <c r="DK624" s="239" t="str">
        <f t="shared" si="962"/>
        <v/>
      </c>
      <c r="DL624" s="239" t="str">
        <f t="shared" si="963"/>
        <v/>
      </c>
      <c r="DM624" s="239" t="str">
        <f t="shared" si="964"/>
        <v/>
      </c>
      <c r="DN624" s="239" t="str">
        <f t="shared" si="965"/>
        <v/>
      </c>
      <c r="DO624" s="239" t="str">
        <f t="shared" si="966"/>
        <v/>
      </c>
      <c r="DP624" s="239" t="str">
        <f t="shared" si="967"/>
        <v/>
      </c>
    </row>
    <row r="625" spans="1:120" ht="35.25" hidden="1" customHeight="1" x14ac:dyDescent="0.25">
      <c r="A625" s="49" t="s">
        <v>4523</v>
      </c>
      <c r="B625" s="49">
        <v>1000</v>
      </c>
      <c r="C625" s="49" t="s">
        <v>61</v>
      </c>
      <c r="D625" s="49" t="s">
        <v>2416</v>
      </c>
      <c r="E625" s="49">
        <v>5</v>
      </c>
      <c r="F625" s="49" t="s">
        <v>2536</v>
      </c>
      <c r="G625" s="49" t="str">
        <f t="shared" si="969"/>
        <v>1000-6</v>
      </c>
      <c r="H625" s="49" t="s">
        <v>75</v>
      </c>
      <c r="I625" s="49" t="s">
        <v>76</v>
      </c>
      <c r="J625" s="49" t="s">
        <v>143</v>
      </c>
      <c r="K625" s="49" t="s">
        <v>1274</v>
      </c>
      <c r="L625" s="49" t="s">
        <v>79</v>
      </c>
      <c r="M625" s="49" t="s">
        <v>2418</v>
      </c>
      <c r="N625" s="49" t="s">
        <v>2419</v>
      </c>
      <c r="O625" s="49" t="s">
        <v>516</v>
      </c>
      <c r="P625" s="49" t="s">
        <v>2537</v>
      </c>
      <c r="Q625" s="50">
        <v>7.0000000000000007E-2</v>
      </c>
      <c r="R625" s="50"/>
      <c r="S625" s="49">
        <v>1</v>
      </c>
      <c r="T625" s="49" t="s">
        <v>84</v>
      </c>
      <c r="U625" s="49" t="s">
        <v>2538</v>
      </c>
      <c r="V625" s="51">
        <v>44958</v>
      </c>
      <c r="W625" s="51">
        <v>45260</v>
      </c>
      <c r="X625" s="49" t="s">
        <v>2539</v>
      </c>
      <c r="Y625" s="49" t="s">
        <v>87</v>
      </c>
      <c r="Z625" s="59" t="s">
        <v>100</v>
      </c>
      <c r="AA625" s="52">
        <v>1</v>
      </c>
      <c r="AB625" s="23" t="s">
        <v>2541</v>
      </c>
      <c r="AC625" s="23">
        <v>45260</v>
      </c>
      <c r="AD625" s="52">
        <v>1</v>
      </c>
      <c r="AE625" s="23" t="s">
        <v>2541</v>
      </c>
      <c r="AF625" s="23">
        <v>45260</v>
      </c>
      <c r="AG625" s="52"/>
      <c r="AH625" s="52" t="s">
        <v>92</v>
      </c>
      <c r="AI625" s="52">
        <f t="shared" si="886"/>
        <v>7.0000000000000007E-2</v>
      </c>
      <c r="AJ625" s="52"/>
      <c r="AK625" s="52"/>
      <c r="AL625" s="239" t="str">
        <f t="shared" si="905"/>
        <v/>
      </c>
      <c r="AM625" s="239" t="str">
        <f t="shared" si="906"/>
        <v/>
      </c>
      <c r="AN625" s="239" t="str">
        <f t="shared" si="907"/>
        <v/>
      </c>
      <c r="AO625" s="239" t="str">
        <f t="shared" si="908"/>
        <v/>
      </c>
      <c r="AP625" s="239" t="str">
        <f t="shared" si="909"/>
        <v/>
      </c>
      <c r="AQ625" s="239" t="str">
        <f t="shared" si="910"/>
        <v/>
      </c>
      <c r="AR625" s="239" t="str">
        <f t="shared" si="911"/>
        <v/>
      </c>
      <c r="AS625" s="239" t="str">
        <f t="shared" si="912"/>
        <v/>
      </c>
      <c r="AT625" s="239" t="str">
        <f t="shared" si="913"/>
        <v/>
      </c>
      <c r="AU625" s="239" t="str">
        <f t="shared" si="887"/>
        <v/>
      </c>
      <c r="AV625" s="239" t="str">
        <f t="shared" si="888"/>
        <v/>
      </c>
      <c r="AW625" s="239" t="str">
        <f t="shared" si="889"/>
        <v/>
      </c>
      <c r="AX625" s="239" t="str">
        <f t="shared" si="890"/>
        <v/>
      </c>
      <c r="AY625" s="239" t="str">
        <f t="shared" si="891"/>
        <v/>
      </c>
      <c r="AZ625" s="239" t="str">
        <f t="shared" si="892"/>
        <v/>
      </c>
      <c r="BA625" s="239" t="str">
        <f t="shared" si="893"/>
        <v/>
      </c>
      <c r="BB625" s="239" t="str">
        <f t="shared" si="894"/>
        <v/>
      </c>
      <c r="BC625" s="239" t="str">
        <f t="shared" si="895"/>
        <v/>
      </c>
      <c r="BD625" s="239" t="str">
        <f t="shared" si="896"/>
        <v/>
      </c>
      <c r="BE625" s="239" t="str">
        <f t="shared" si="897"/>
        <v/>
      </c>
      <c r="BF625" s="239" t="str">
        <f t="shared" si="898"/>
        <v/>
      </c>
      <c r="BG625" s="239" t="str">
        <f t="shared" si="899"/>
        <v/>
      </c>
      <c r="BH625" s="239" t="str">
        <f t="shared" si="900"/>
        <v/>
      </c>
      <c r="BI625" s="239" t="str">
        <f t="shared" si="901"/>
        <v/>
      </c>
      <c r="BJ625" s="239" t="str">
        <f t="shared" si="902"/>
        <v/>
      </c>
      <c r="BK625" s="239" t="str">
        <f t="shared" si="903"/>
        <v/>
      </c>
      <c r="BL625" s="239" t="str">
        <f t="shared" si="904"/>
        <v/>
      </c>
      <c r="BN625" s="239" t="str">
        <f t="shared" si="914"/>
        <v/>
      </c>
      <c r="BO625" s="239" t="str">
        <f t="shared" si="915"/>
        <v/>
      </c>
      <c r="BP625" s="239" t="str">
        <f t="shared" si="916"/>
        <v/>
      </c>
      <c r="BQ625" s="239" t="str">
        <f t="shared" si="917"/>
        <v/>
      </c>
      <c r="BR625" s="239" t="str">
        <f t="shared" si="918"/>
        <v/>
      </c>
      <c r="BS625" s="239" t="str">
        <f t="shared" si="919"/>
        <v/>
      </c>
      <c r="BT625" s="239" t="str">
        <f t="shared" si="920"/>
        <v/>
      </c>
      <c r="BU625" s="239" t="str">
        <f t="shared" si="921"/>
        <v/>
      </c>
      <c r="BV625" s="239" t="str">
        <f t="shared" si="922"/>
        <v/>
      </c>
      <c r="BW625" s="239" t="str">
        <f t="shared" si="923"/>
        <v/>
      </c>
      <c r="BX625" s="239" t="str">
        <f t="shared" si="924"/>
        <v/>
      </c>
      <c r="BY625" s="239" t="str">
        <f t="shared" si="925"/>
        <v/>
      </c>
      <c r="BZ625" s="239" t="str">
        <f t="shared" si="926"/>
        <v/>
      </c>
      <c r="CA625" s="239" t="str">
        <f t="shared" si="927"/>
        <v/>
      </c>
      <c r="CB625" s="239" t="str">
        <f t="shared" si="928"/>
        <v/>
      </c>
      <c r="CC625" s="239" t="str">
        <f t="shared" si="929"/>
        <v/>
      </c>
      <c r="CD625" s="239" t="str">
        <f t="shared" si="930"/>
        <v/>
      </c>
      <c r="CE625" s="239" t="str">
        <f t="shared" si="931"/>
        <v/>
      </c>
      <c r="CF625" s="239" t="str">
        <f t="shared" si="932"/>
        <v/>
      </c>
      <c r="CG625" s="239" t="str">
        <f t="shared" si="933"/>
        <v/>
      </c>
      <c r="CH625" s="239" t="str">
        <f t="shared" si="934"/>
        <v/>
      </c>
      <c r="CI625" s="239" t="str">
        <f t="shared" si="935"/>
        <v/>
      </c>
      <c r="CJ625" s="239" t="str">
        <f t="shared" si="936"/>
        <v/>
      </c>
      <c r="CK625" s="239" t="str">
        <f t="shared" si="937"/>
        <v/>
      </c>
      <c r="CL625" s="239" t="str">
        <f t="shared" si="938"/>
        <v/>
      </c>
      <c r="CM625" s="239" t="str">
        <f t="shared" si="939"/>
        <v/>
      </c>
      <c r="CN625" s="239" t="str">
        <f t="shared" si="940"/>
        <v/>
      </c>
      <c r="CP625" s="239" t="str">
        <f t="shared" si="941"/>
        <v/>
      </c>
      <c r="CQ625" s="239" t="str">
        <f t="shared" si="942"/>
        <v/>
      </c>
      <c r="CR625" s="239" t="str">
        <f t="shared" si="943"/>
        <v/>
      </c>
      <c r="CS625" s="239" t="str">
        <f t="shared" si="944"/>
        <v/>
      </c>
      <c r="CT625" s="239" t="str">
        <f t="shared" si="945"/>
        <v/>
      </c>
      <c r="CU625" s="239" t="str">
        <f t="shared" si="946"/>
        <v/>
      </c>
      <c r="CV625" s="239" t="str">
        <f t="shared" si="947"/>
        <v/>
      </c>
      <c r="CW625" s="239" t="str">
        <f t="shared" si="948"/>
        <v/>
      </c>
      <c r="CX625" s="239" t="str">
        <f t="shared" si="949"/>
        <v/>
      </c>
      <c r="CY625" s="239" t="str">
        <f t="shared" si="950"/>
        <v/>
      </c>
      <c r="CZ625" s="239" t="str">
        <f t="shared" si="951"/>
        <v/>
      </c>
      <c r="DA625" s="239" t="str">
        <f t="shared" si="952"/>
        <v/>
      </c>
      <c r="DB625" s="239" t="str">
        <f t="shared" si="953"/>
        <v/>
      </c>
      <c r="DC625" s="239" t="str">
        <f t="shared" si="954"/>
        <v/>
      </c>
      <c r="DD625" s="239" t="str">
        <f t="shared" si="955"/>
        <v/>
      </c>
      <c r="DE625" s="239" t="str">
        <f t="shared" si="956"/>
        <v/>
      </c>
      <c r="DF625" s="239" t="str">
        <f t="shared" si="957"/>
        <v/>
      </c>
      <c r="DG625" s="239" t="str">
        <f t="shared" si="958"/>
        <v/>
      </c>
      <c r="DH625" s="239" t="str">
        <f t="shared" si="959"/>
        <v/>
      </c>
      <c r="DI625" s="239" t="str">
        <f t="shared" si="960"/>
        <v/>
      </c>
      <c r="DJ625" s="239" t="str">
        <f t="shared" si="961"/>
        <v/>
      </c>
      <c r="DK625" s="239" t="str">
        <f t="shared" si="962"/>
        <v/>
      </c>
      <c r="DL625" s="239" t="str">
        <f t="shared" si="963"/>
        <v/>
      </c>
      <c r="DM625" s="239" t="str">
        <f t="shared" si="964"/>
        <v/>
      </c>
      <c r="DN625" s="239" t="str">
        <f t="shared" si="965"/>
        <v/>
      </c>
      <c r="DO625" s="239" t="str">
        <f t="shared" si="966"/>
        <v/>
      </c>
      <c r="DP625" s="239" t="str">
        <f t="shared" si="967"/>
        <v/>
      </c>
    </row>
    <row r="626" spans="1:120" ht="35.25" hidden="1" customHeight="1" x14ac:dyDescent="0.25">
      <c r="A626" s="53" t="s">
        <v>4523</v>
      </c>
      <c r="B626" s="53">
        <v>1000</v>
      </c>
      <c r="C626" s="53" t="s">
        <v>61</v>
      </c>
      <c r="D626" s="53" t="s">
        <v>2416</v>
      </c>
      <c r="E626" s="53">
        <v>5</v>
      </c>
      <c r="F626" s="53" t="s">
        <v>2542</v>
      </c>
      <c r="G626" s="53" t="str">
        <f t="shared" si="969"/>
        <v>1000-6</v>
      </c>
      <c r="H626" s="53" t="s">
        <v>94</v>
      </c>
      <c r="I626" s="53" t="s">
        <v>76</v>
      </c>
      <c r="J626" s="53" t="s">
        <v>80</v>
      </c>
      <c r="K626" s="53" t="s">
        <v>80</v>
      </c>
      <c r="L626" s="53" t="s">
        <v>80</v>
      </c>
      <c r="M626" s="53" t="s">
        <v>80</v>
      </c>
      <c r="N626" s="53" t="s">
        <v>80</v>
      </c>
      <c r="O626" s="53" t="s">
        <v>80</v>
      </c>
      <c r="P626" s="53" t="s">
        <v>95</v>
      </c>
      <c r="Q626" s="52">
        <v>0.15</v>
      </c>
      <c r="R626" s="52">
        <f>+Q626*Q625</f>
        <v>1.0500000000000001E-2</v>
      </c>
      <c r="S626" s="53">
        <v>1</v>
      </c>
      <c r="T626" s="53" t="s">
        <v>84</v>
      </c>
      <c r="U626" s="53" t="s">
        <v>96</v>
      </c>
      <c r="V626" s="23">
        <v>44958</v>
      </c>
      <c r="W626" s="23">
        <v>44985</v>
      </c>
      <c r="X626" s="53" t="s">
        <v>2539</v>
      </c>
      <c r="Y626" s="49" t="s">
        <v>97</v>
      </c>
      <c r="Z626" s="59" t="s">
        <v>100</v>
      </c>
      <c r="AA626" s="60">
        <v>1</v>
      </c>
      <c r="AB626" s="62" t="s">
        <v>2543</v>
      </c>
      <c r="AC626" s="62">
        <v>44985</v>
      </c>
      <c r="AD626" s="60">
        <v>1</v>
      </c>
      <c r="AE626" s="62" t="s">
        <v>956</v>
      </c>
      <c r="AF626" s="62">
        <v>44985</v>
      </c>
      <c r="AG626" s="60" t="s">
        <v>79</v>
      </c>
      <c r="AH626" s="60">
        <v>1</v>
      </c>
      <c r="AI626" s="52">
        <f t="shared" si="886"/>
        <v>1.0500000000000001E-2</v>
      </c>
      <c r="AJ626" s="52">
        <f t="shared" ref="AJ626:AJ631" si="976">+AI626/R626</f>
        <v>1</v>
      </c>
      <c r="AK626" s="52"/>
      <c r="AL626" s="239" t="str">
        <f t="shared" si="905"/>
        <v/>
      </c>
      <c r="AM626" s="239" t="str">
        <f t="shared" si="906"/>
        <v/>
      </c>
      <c r="AN626" s="239" t="str">
        <f t="shared" si="907"/>
        <v/>
      </c>
      <c r="AO626" s="239">
        <f t="shared" si="908"/>
        <v>1</v>
      </c>
      <c r="AP626" s="239" t="str">
        <f t="shared" si="909"/>
        <v/>
      </c>
      <c r="AQ626" s="239" t="str">
        <f t="shared" si="910"/>
        <v/>
      </c>
      <c r="AR626" s="239" t="str">
        <f t="shared" si="911"/>
        <v/>
      </c>
      <c r="AS626" s="239" t="str">
        <f t="shared" si="912"/>
        <v/>
      </c>
      <c r="AT626" s="239" t="str">
        <f t="shared" si="913"/>
        <v/>
      </c>
      <c r="AU626" s="239" t="str">
        <f t="shared" si="887"/>
        <v/>
      </c>
      <c r="AV626" s="239" t="str">
        <f t="shared" si="888"/>
        <v/>
      </c>
      <c r="AW626" s="239" t="str">
        <f t="shared" si="889"/>
        <v/>
      </c>
      <c r="AX626" s="239" t="str">
        <f t="shared" si="890"/>
        <v/>
      </c>
      <c r="AY626" s="239" t="str">
        <f t="shared" si="891"/>
        <v/>
      </c>
      <c r="AZ626" s="239" t="str">
        <f t="shared" si="892"/>
        <v/>
      </c>
      <c r="BA626" s="239" t="str">
        <f t="shared" si="893"/>
        <v/>
      </c>
      <c r="BB626" s="239" t="str">
        <f t="shared" si="894"/>
        <v/>
      </c>
      <c r="BC626" s="239" t="str">
        <f t="shared" si="895"/>
        <v/>
      </c>
      <c r="BD626" s="239" t="str">
        <f t="shared" si="896"/>
        <v/>
      </c>
      <c r="BE626" s="239" t="str">
        <f t="shared" si="897"/>
        <v/>
      </c>
      <c r="BF626" s="239" t="str">
        <f t="shared" si="898"/>
        <v/>
      </c>
      <c r="BG626" s="239" t="str">
        <f t="shared" si="899"/>
        <v/>
      </c>
      <c r="BH626" s="239" t="str">
        <f t="shared" si="900"/>
        <v/>
      </c>
      <c r="BI626" s="239" t="str">
        <f t="shared" si="901"/>
        <v/>
      </c>
      <c r="BJ626" s="239" t="str">
        <f t="shared" si="902"/>
        <v/>
      </c>
      <c r="BK626" s="239" t="str">
        <f t="shared" si="903"/>
        <v/>
      </c>
      <c r="BL626" s="239" t="str">
        <f t="shared" si="904"/>
        <v/>
      </c>
      <c r="BN626" s="239" t="str">
        <f t="shared" si="914"/>
        <v/>
      </c>
      <c r="BO626" s="239" t="str">
        <f t="shared" si="915"/>
        <v/>
      </c>
      <c r="BP626" s="239" t="str">
        <f t="shared" si="916"/>
        <v/>
      </c>
      <c r="BQ626" s="239">
        <f t="shared" si="917"/>
        <v>1</v>
      </c>
      <c r="BR626" s="239" t="str">
        <f t="shared" si="918"/>
        <v/>
      </c>
      <c r="BS626" s="239" t="str">
        <f t="shared" si="919"/>
        <v/>
      </c>
      <c r="BT626" s="239" t="str">
        <f t="shared" si="920"/>
        <v/>
      </c>
      <c r="BU626" s="239" t="str">
        <f t="shared" si="921"/>
        <v/>
      </c>
      <c r="BV626" s="239" t="str">
        <f t="shared" si="922"/>
        <v/>
      </c>
      <c r="BW626" s="239" t="str">
        <f t="shared" si="923"/>
        <v/>
      </c>
      <c r="BX626" s="239" t="str">
        <f t="shared" si="924"/>
        <v/>
      </c>
      <c r="BY626" s="239" t="str">
        <f t="shared" si="925"/>
        <v/>
      </c>
      <c r="BZ626" s="239" t="str">
        <f t="shared" si="926"/>
        <v/>
      </c>
      <c r="CA626" s="239" t="str">
        <f t="shared" si="927"/>
        <v/>
      </c>
      <c r="CB626" s="239" t="str">
        <f t="shared" si="928"/>
        <v/>
      </c>
      <c r="CC626" s="239" t="str">
        <f t="shared" si="929"/>
        <v/>
      </c>
      <c r="CD626" s="239" t="str">
        <f t="shared" si="930"/>
        <v/>
      </c>
      <c r="CE626" s="239" t="str">
        <f t="shared" si="931"/>
        <v/>
      </c>
      <c r="CF626" s="239" t="str">
        <f t="shared" si="932"/>
        <v/>
      </c>
      <c r="CG626" s="239" t="str">
        <f t="shared" si="933"/>
        <v/>
      </c>
      <c r="CH626" s="239" t="str">
        <f t="shared" si="934"/>
        <v/>
      </c>
      <c r="CI626" s="239" t="str">
        <f t="shared" si="935"/>
        <v/>
      </c>
      <c r="CJ626" s="239" t="str">
        <f t="shared" si="936"/>
        <v/>
      </c>
      <c r="CK626" s="239" t="str">
        <f t="shared" si="937"/>
        <v/>
      </c>
      <c r="CL626" s="239" t="str">
        <f t="shared" si="938"/>
        <v/>
      </c>
      <c r="CM626" s="239" t="str">
        <f t="shared" si="939"/>
        <v/>
      </c>
      <c r="CN626" s="239" t="str">
        <f t="shared" si="940"/>
        <v/>
      </c>
      <c r="CP626" s="239" t="str">
        <f t="shared" si="941"/>
        <v/>
      </c>
      <c r="CQ626" s="239" t="str">
        <f t="shared" si="942"/>
        <v/>
      </c>
      <c r="CR626" s="239" t="str">
        <f t="shared" si="943"/>
        <v/>
      </c>
      <c r="CS626" s="239" t="str">
        <f t="shared" si="944"/>
        <v>1er trimestre</v>
      </c>
      <c r="CT626" s="239" t="str">
        <f t="shared" si="945"/>
        <v/>
      </c>
      <c r="CU626" s="239" t="str">
        <f t="shared" si="946"/>
        <v/>
      </c>
      <c r="CV626" s="239" t="str">
        <f t="shared" si="947"/>
        <v/>
      </c>
      <c r="CW626" s="239" t="str">
        <f t="shared" si="948"/>
        <v/>
      </c>
      <c r="CX626" s="239" t="str">
        <f t="shared" si="949"/>
        <v/>
      </c>
      <c r="CY626" s="239" t="str">
        <f t="shared" si="950"/>
        <v/>
      </c>
      <c r="CZ626" s="239" t="str">
        <f t="shared" si="951"/>
        <v/>
      </c>
      <c r="DA626" s="239" t="str">
        <f t="shared" si="952"/>
        <v/>
      </c>
      <c r="DB626" s="239" t="str">
        <f t="shared" si="953"/>
        <v/>
      </c>
      <c r="DC626" s="239" t="str">
        <f t="shared" si="954"/>
        <v/>
      </c>
      <c r="DD626" s="239" t="str">
        <f t="shared" si="955"/>
        <v/>
      </c>
      <c r="DE626" s="239" t="str">
        <f t="shared" si="956"/>
        <v/>
      </c>
      <c r="DF626" s="239" t="str">
        <f t="shared" si="957"/>
        <v/>
      </c>
      <c r="DG626" s="239" t="str">
        <f t="shared" si="958"/>
        <v/>
      </c>
      <c r="DH626" s="239" t="str">
        <f t="shared" si="959"/>
        <v/>
      </c>
      <c r="DI626" s="239" t="str">
        <f t="shared" si="960"/>
        <v/>
      </c>
      <c r="DJ626" s="239" t="str">
        <f t="shared" si="961"/>
        <v/>
      </c>
      <c r="DK626" s="239" t="str">
        <f t="shared" si="962"/>
        <v/>
      </c>
      <c r="DL626" s="239" t="str">
        <f t="shared" si="963"/>
        <v/>
      </c>
      <c r="DM626" s="239" t="str">
        <f t="shared" si="964"/>
        <v/>
      </c>
      <c r="DN626" s="239" t="str">
        <f t="shared" si="965"/>
        <v/>
      </c>
      <c r="DO626" s="239" t="str">
        <f t="shared" si="966"/>
        <v/>
      </c>
      <c r="DP626" s="239" t="str">
        <f t="shared" si="967"/>
        <v/>
      </c>
    </row>
    <row r="627" spans="1:120" ht="35.25" hidden="1" customHeight="1" x14ac:dyDescent="0.25">
      <c r="A627" s="53" t="s">
        <v>4523</v>
      </c>
      <c r="B627" s="53">
        <v>1000</v>
      </c>
      <c r="C627" s="53" t="s">
        <v>61</v>
      </c>
      <c r="D627" s="53" t="s">
        <v>2416</v>
      </c>
      <c r="E627" s="53">
        <v>5</v>
      </c>
      <c r="F627" s="53" t="s">
        <v>2544</v>
      </c>
      <c r="G627" s="53" t="str">
        <f t="shared" si="969"/>
        <v>1000-6</v>
      </c>
      <c r="H627" s="53" t="s">
        <v>94</v>
      </c>
      <c r="I627" s="53" t="s">
        <v>76</v>
      </c>
      <c r="J627" s="53" t="s">
        <v>80</v>
      </c>
      <c r="K627" s="53" t="s">
        <v>80</v>
      </c>
      <c r="L627" s="53" t="s">
        <v>80</v>
      </c>
      <c r="M627" s="53" t="s">
        <v>80</v>
      </c>
      <c r="N627" s="53" t="s">
        <v>80</v>
      </c>
      <c r="O627" s="53" t="s">
        <v>80</v>
      </c>
      <c r="P627" s="53" t="s">
        <v>103</v>
      </c>
      <c r="Q627" s="52">
        <v>0.15</v>
      </c>
      <c r="R627" s="52">
        <f>+Q627*Q625</f>
        <v>1.0500000000000001E-2</v>
      </c>
      <c r="S627" s="53">
        <v>1</v>
      </c>
      <c r="T627" s="53" t="s">
        <v>84</v>
      </c>
      <c r="U627" s="53" t="s">
        <v>104</v>
      </c>
      <c r="V627" s="23">
        <v>44986</v>
      </c>
      <c r="W627" s="23">
        <v>45016</v>
      </c>
      <c r="X627" s="53" t="s">
        <v>2539</v>
      </c>
      <c r="Y627" s="49" t="s">
        <v>97</v>
      </c>
      <c r="Z627" s="59" t="s">
        <v>100</v>
      </c>
      <c r="AA627" s="60">
        <v>1</v>
      </c>
      <c r="AB627" s="62" t="s">
        <v>2540</v>
      </c>
      <c r="AC627" s="62">
        <v>45016</v>
      </c>
      <c r="AD627" s="60">
        <v>1</v>
      </c>
      <c r="AE627" s="62" t="s">
        <v>956</v>
      </c>
      <c r="AF627" s="62">
        <v>45016</v>
      </c>
      <c r="AG627" s="60" t="s">
        <v>79</v>
      </c>
      <c r="AH627" s="60">
        <v>1</v>
      </c>
      <c r="AI627" s="52">
        <f t="shared" si="886"/>
        <v>1.0500000000000001E-2</v>
      </c>
      <c r="AJ627" s="52">
        <f t="shared" si="976"/>
        <v>1</v>
      </c>
      <c r="AK627" s="52"/>
      <c r="AL627" s="239" t="str">
        <f t="shared" si="905"/>
        <v/>
      </c>
      <c r="AM627" s="239" t="str">
        <f t="shared" si="906"/>
        <v/>
      </c>
      <c r="AN627" s="239" t="str">
        <f t="shared" si="907"/>
        <v/>
      </c>
      <c r="AO627" s="239">
        <f t="shared" si="908"/>
        <v>1</v>
      </c>
      <c r="AP627" s="239" t="str">
        <f t="shared" si="909"/>
        <v/>
      </c>
      <c r="AQ627" s="239" t="str">
        <f t="shared" si="910"/>
        <v/>
      </c>
      <c r="AR627" s="239" t="str">
        <f t="shared" si="911"/>
        <v/>
      </c>
      <c r="AS627" s="239" t="str">
        <f t="shared" si="912"/>
        <v/>
      </c>
      <c r="AT627" s="239" t="str">
        <f t="shared" si="913"/>
        <v/>
      </c>
      <c r="AU627" s="239" t="str">
        <f t="shared" si="887"/>
        <v/>
      </c>
      <c r="AV627" s="239" t="str">
        <f t="shared" si="888"/>
        <v/>
      </c>
      <c r="AW627" s="239" t="str">
        <f t="shared" si="889"/>
        <v/>
      </c>
      <c r="AX627" s="239" t="str">
        <f t="shared" si="890"/>
        <v/>
      </c>
      <c r="AY627" s="239" t="str">
        <f t="shared" si="891"/>
        <v/>
      </c>
      <c r="AZ627" s="239" t="str">
        <f t="shared" si="892"/>
        <v/>
      </c>
      <c r="BA627" s="239" t="str">
        <f t="shared" si="893"/>
        <v/>
      </c>
      <c r="BB627" s="239" t="str">
        <f t="shared" si="894"/>
        <v/>
      </c>
      <c r="BC627" s="239" t="str">
        <f t="shared" si="895"/>
        <v/>
      </c>
      <c r="BD627" s="239" t="str">
        <f t="shared" si="896"/>
        <v/>
      </c>
      <c r="BE627" s="239" t="str">
        <f t="shared" si="897"/>
        <v/>
      </c>
      <c r="BF627" s="239" t="str">
        <f t="shared" si="898"/>
        <v/>
      </c>
      <c r="BG627" s="239" t="str">
        <f t="shared" si="899"/>
        <v/>
      </c>
      <c r="BH627" s="239" t="str">
        <f t="shared" si="900"/>
        <v/>
      </c>
      <c r="BI627" s="239" t="str">
        <f t="shared" si="901"/>
        <v/>
      </c>
      <c r="BJ627" s="239" t="str">
        <f t="shared" si="902"/>
        <v/>
      </c>
      <c r="BK627" s="239" t="str">
        <f t="shared" si="903"/>
        <v/>
      </c>
      <c r="BL627" s="239" t="str">
        <f t="shared" si="904"/>
        <v/>
      </c>
      <c r="BN627" s="239" t="str">
        <f t="shared" si="914"/>
        <v/>
      </c>
      <c r="BO627" s="239" t="str">
        <f t="shared" si="915"/>
        <v/>
      </c>
      <c r="BP627" s="239" t="str">
        <f t="shared" si="916"/>
        <v/>
      </c>
      <c r="BQ627" s="239">
        <f t="shared" si="917"/>
        <v>1</v>
      </c>
      <c r="BR627" s="239" t="str">
        <f t="shared" si="918"/>
        <v/>
      </c>
      <c r="BS627" s="239" t="str">
        <f t="shared" si="919"/>
        <v/>
      </c>
      <c r="BT627" s="239" t="str">
        <f t="shared" si="920"/>
        <v/>
      </c>
      <c r="BU627" s="239" t="str">
        <f t="shared" si="921"/>
        <v/>
      </c>
      <c r="BV627" s="239" t="str">
        <f t="shared" si="922"/>
        <v/>
      </c>
      <c r="BW627" s="239" t="str">
        <f t="shared" si="923"/>
        <v/>
      </c>
      <c r="BX627" s="239" t="str">
        <f t="shared" si="924"/>
        <v/>
      </c>
      <c r="BY627" s="239" t="str">
        <f t="shared" si="925"/>
        <v/>
      </c>
      <c r="BZ627" s="239" t="str">
        <f t="shared" si="926"/>
        <v/>
      </c>
      <c r="CA627" s="239" t="str">
        <f t="shared" si="927"/>
        <v/>
      </c>
      <c r="CB627" s="239" t="str">
        <f t="shared" si="928"/>
        <v/>
      </c>
      <c r="CC627" s="239" t="str">
        <f t="shared" si="929"/>
        <v/>
      </c>
      <c r="CD627" s="239" t="str">
        <f t="shared" si="930"/>
        <v/>
      </c>
      <c r="CE627" s="239" t="str">
        <f t="shared" si="931"/>
        <v/>
      </c>
      <c r="CF627" s="239" t="str">
        <f t="shared" si="932"/>
        <v/>
      </c>
      <c r="CG627" s="239" t="str">
        <f t="shared" si="933"/>
        <v/>
      </c>
      <c r="CH627" s="239" t="str">
        <f t="shared" si="934"/>
        <v/>
      </c>
      <c r="CI627" s="239" t="str">
        <f t="shared" si="935"/>
        <v/>
      </c>
      <c r="CJ627" s="239" t="str">
        <f t="shared" si="936"/>
        <v/>
      </c>
      <c r="CK627" s="239" t="str">
        <f t="shared" si="937"/>
        <v/>
      </c>
      <c r="CL627" s="239" t="str">
        <f t="shared" si="938"/>
        <v/>
      </c>
      <c r="CM627" s="239" t="str">
        <f t="shared" si="939"/>
        <v/>
      </c>
      <c r="CN627" s="239" t="str">
        <f t="shared" si="940"/>
        <v/>
      </c>
      <c r="CP627" s="239" t="str">
        <f t="shared" si="941"/>
        <v/>
      </c>
      <c r="CQ627" s="239" t="str">
        <f t="shared" si="942"/>
        <v/>
      </c>
      <c r="CR627" s="239" t="str">
        <f t="shared" si="943"/>
        <v/>
      </c>
      <c r="CS627" s="239" t="str">
        <f t="shared" si="944"/>
        <v>1er trimestre</v>
      </c>
      <c r="CT627" s="239" t="str">
        <f t="shared" si="945"/>
        <v/>
      </c>
      <c r="CU627" s="239" t="str">
        <f t="shared" si="946"/>
        <v/>
      </c>
      <c r="CV627" s="239" t="str">
        <f t="shared" si="947"/>
        <v/>
      </c>
      <c r="CW627" s="239" t="str">
        <f t="shared" si="948"/>
        <v/>
      </c>
      <c r="CX627" s="239" t="str">
        <f t="shared" si="949"/>
        <v/>
      </c>
      <c r="CY627" s="239" t="str">
        <f t="shared" si="950"/>
        <v/>
      </c>
      <c r="CZ627" s="239" t="str">
        <f t="shared" si="951"/>
        <v/>
      </c>
      <c r="DA627" s="239" t="str">
        <f t="shared" si="952"/>
        <v/>
      </c>
      <c r="DB627" s="239" t="str">
        <f t="shared" si="953"/>
        <v/>
      </c>
      <c r="DC627" s="239" t="str">
        <f t="shared" si="954"/>
        <v/>
      </c>
      <c r="DD627" s="239" t="str">
        <f t="shared" si="955"/>
        <v/>
      </c>
      <c r="DE627" s="239" t="str">
        <f t="shared" si="956"/>
        <v/>
      </c>
      <c r="DF627" s="239" t="str">
        <f t="shared" si="957"/>
        <v/>
      </c>
      <c r="DG627" s="239" t="str">
        <f t="shared" si="958"/>
        <v/>
      </c>
      <c r="DH627" s="239" t="str">
        <f t="shared" si="959"/>
        <v/>
      </c>
      <c r="DI627" s="239" t="str">
        <f t="shared" si="960"/>
        <v/>
      </c>
      <c r="DJ627" s="239" t="str">
        <f t="shared" si="961"/>
        <v/>
      </c>
      <c r="DK627" s="239" t="str">
        <f t="shared" si="962"/>
        <v/>
      </c>
      <c r="DL627" s="239" t="str">
        <f t="shared" si="963"/>
        <v/>
      </c>
      <c r="DM627" s="239" t="str">
        <f t="shared" si="964"/>
        <v/>
      </c>
      <c r="DN627" s="239" t="str">
        <f t="shared" si="965"/>
        <v/>
      </c>
      <c r="DO627" s="239" t="str">
        <f t="shared" si="966"/>
        <v/>
      </c>
      <c r="DP627" s="239" t="str">
        <f t="shared" si="967"/>
        <v/>
      </c>
    </row>
    <row r="628" spans="1:120" ht="35.25" hidden="1" customHeight="1" x14ac:dyDescent="0.25">
      <c r="A628" s="53" t="s">
        <v>4523</v>
      </c>
      <c r="B628" s="53">
        <v>1000</v>
      </c>
      <c r="C628" s="53" t="s">
        <v>61</v>
      </c>
      <c r="D628" s="53" t="s">
        <v>2416</v>
      </c>
      <c r="E628" s="53">
        <v>5</v>
      </c>
      <c r="F628" s="53" t="s">
        <v>2545</v>
      </c>
      <c r="G628" s="53" t="str">
        <f t="shared" si="969"/>
        <v>1000-6</v>
      </c>
      <c r="H628" s="53" t="s">
        <v>94</v>
      </c>
      <c r="I628" s="53" t="s">
        <v>76</v>
      </c>
      <c r="J628" s="53" t="s">
        <v>80</v>
      </c>
      <c r="K628" s="53" t="s">
        <v>80</v>
      </c>
      <c r="L628" s="53" t="s">
        <v>80</v>
      </c>
      <c r="M628" s="53" t="s">
        <v>80</v>
      </c>
      <c r="N628" s="53" t="s">
        <v>80</v>
      </c>
      <c r="O628" s="53" t="s">
        <v>80</v>
      </c>
      <c r="P628" s="53" t="s">
        <v>109</v>
      </c>
      <c r="Q628" s="52">
        <v>0.15</v>
      </c>
      <c r="R628" s="52">
        <f>+Q628*Q625</f>
        <v>1.0500000000000001E-2</v>
      </c>
      <c r="S628" s="53">
        <v>1</v>
      </c>
      <c r="T628" s="53" t="s">
        <v>84</v>
      </c>
      <c r="U628" s="53" t="s">
        <v>110</v>
      </c>
      <c r="V628" s="23">
        <v>45017</v>
      </c>
      <c r="W628" s="23">
        <v>45230</v>
      </c>
      <c r="X628" s="53" t="s">
        <v>2539</v>
      </c>
      <c r="Y628" s="49" t="s">
        <v>87</v>
      </c>
      <c r="Z628" s="59" t="s">
        <v>100</v>
      </c>
      <c r="AA628" s="52">
        <v>1</v>
      </c>
      <c r="AB628" s="23" t="s">
        <v>2546</v>
      </c>
      <c r="AC628" s="23">
        <v>45230</v>
      </c>
      <c r="AD628" s="52">
        <v>1</v>
      </c>
      <c r="AE628" s="53" t="s">
        <v>936</v>
      </c>
      <c r="AF628" s="23">
        <v>45230</v>
      </c>
      <c r="AG628" s="52" t="s">
        <v>79</v>
      </c>
      <c r="AH628" s="52">
        <v>1</v>
      </c>
      <c r="AI628" s="52">
        <f t="shared" si="886"/>
        <v>1.0500000000000001E-2</v>
      </c>
      <c r="AJ628" s="52">
        <f t="shared" si="976"/>
        <v>1</v>
      </c>
      <c r="AK628" s="52"/>
      <c r="AL628" s="239" t="str">
        <f t="shared" si="905"/>
        <v/>
      </c>
      <c r="AM628" s="239" t="str">
        <f t="shared" si="906"/>
        <v/>
      </c>
      <c r="AN628" s="239" t="str">
        <f t="shared" si="907"/>
        <v/>
      </c>
      <c r="AO628" s="239">
        <f t="shared" si="908"/>
        <v>1</v>
      </c>
      <c r="AP628" s="239" t="str">
        <f t="shared" si="909"/>
        <v/>
      </c>
      <c r="AQ628" s="239" t="str">
        <f t="shared" si="910"/>
        <v/>
      </c>
      <c r="AR628" s="239" t="str">
        <f t="shared" si="911"/>
        <v/>
      </c>
      <c r="AS628" s="239" t="str">
        <f t="shared" si="912"/>
        <v/>
      </c>
      <c r="AT628" s="239" t="str">
        <f t="shared" si="913"/>
        <v/>
      </c>
      <c r="AU628" s="239" t="str">
        <f t="shared" si="887"/>
        <v/>
      </c>
      <c r="AV628" s="239" t="str">
        <f t="shared" si="888"/>
        <v/>
      </c>
      <c r="AW628" s="239" t="str">
        <f t="shared" si="889"/>
        <v/>
      </c>
      <c r="AX628" s="239" t="str">
        <f t="shared" si="890"/>
        <v/>
      </c>
      <c r="AY628" s="239" t="str">
        <f t="shared" si="891"/>
        <v/>
      </c>
      <c r="AZ628" s="239" t="str">
        <f t="shared" si="892"/>
        <v/>
      </c>
      <c r="BA628" s="239" t="str">
        <f t="shared" si="893"/>
        <v/>
      </c>
      <c r="BB628" s="239" t="str">
        <f t="shared" si="894"/>
        <v/>
      </c>
      <c r="BC628" s="239" t="str">
        <f t="shared" si="895"/>
        <v/>
      </c>
      <c r="BD628" s="239" t="str">
        <f t="shared" si="896"/>
        <v/>
      </c>
      <c r="BE628" s="239" t="str">
        <f t="shared" si="897"/>
        <v/>
      </c>
      <c r="BF628" s="239" t="str">
        <f t="shared" si="898"/>
        <v/>
      </c>
      <c r="BG628" s="239" t="str">
        <f t="shared" si="899"/>
        <v/>
      </c>
      <c r="BH628" s="239" t="str">
        <f t="shared" si="900"/>
        <v/>
      </c>
      <c r="BI628" s="239" t="str">
        <f t="shared" si="901"/>
        <v/>
      </c>
      <c r="BJ628" s="239" t="str">
        <f t="shared" si="902"/>
        <v/>
      </c>
      <c r="BK628" s="239" t="str">
        <f t="shared" si="903"/>
        <v/>
      </c>
      <c r="BL628" s="239" t="str">
        <f t="shared" si="904"/>
        <v/>
      </c>
      <c r="BN628" s="239" t="str">
        <f t="shared" si="914"/>
        <v/>
      </c>
      <c r="BO628" s="239" t="str">
        <f t="shared" si="915"/>
        <v/>
      </c>
      <c r="BP628" s="239" t="str">
        <f t="shared" si="916"/>
        <v/>
      </c>
      <c r="BQ628" s="239">
        <f t="shared" si="917"/>
        <v>1</v>
      </c>
      <c r="BR628" s="239" t="str">
        <f t="shared" si="918"/>
        <v/>
      </c>
      <c r="BS628" s="239" t="str">
        <f t="shared" si="919"/>
        <v/>
      </c>
      <c r="BT628" s="239" t="str">
        <f t="shared" si="920"/>
        <v/>
      </c>
      <c r="BU628" s="239" t="str">
        <f t="shared" si="921"/>
        <v/>
      </c>
      <c r="BV628" s="239" t="str">
        <f t="shared" si="922"/>
        <v/>
      </c>
      <c r="BW628" s="239" t="str">
        <f t="shared" si="923"/>
        <v/>
      </c>
      <c r="BX628" s="239" t="str">
        <f t="shared" si="924"/>
        <v/>
      </c>
      <c r="BY628" s="239" t="str">
        <f t="shared" si="925"/>
        <v/>
      </c>
      <c r="BZ628" s="239" t="str">
        <f t="shared" si="926"/>
        <v/>
      </c>
      <c r="CA628" s="239" t="str">
        <f t="shared" si="927"/>
        <v/>
      </c>
      <c r="CB628" s="239" t="str">
        <f t="shared" si="928"/>
        <v/>
      </c>
      <c r="CC628" s="239" t="str">
        <f t="shared" si="929"/>
        <v/>
      </c>
      <c r="CD628" s="239" t="str">
        <f t="shared" si="930"/>
        <v/>
      </c>
      <c r="CE628" s="239" t="str">
        <f t="shared" si="931"/>
        <v/>
      </c>
      <c r="CF628" s="239" t="str">
        <f t="shared" si="932"/>
        <v/>
      </c>
      <c r="CG628" s="239" t="str">
        <f t="shared" si="933"/>
        <v/>
      </c>
      <c r="CH628" s="239" t="str">
        <f t="shared" si="934"/>
        <v/>
      </c>
      <c r="CI628" s="239" t="str">
        <f t="shared" si="935"/>
        <v/>
      </c>
      <c r="CJ628" s="239" t="str">
        <f t="shared" si="936"/>
        <v/>
      </c>
      <c r="CK628" s="239" t="str">
        <f t="shared" si="937"/>
        <v/>
      </c>
      <c r="CL628" s="239" t="str">
        <f t="shared" si="938"/>
        <v/>
      </c>
      <c r="CM628" s="239" t="str">
        <f t="shared" si="939"/>
        <v/>
      </c>
      <c r="CN628" s="239" t="str">
        <f t="shared" si="940"/>
        <v/>
      </c>
      <c r="CP628" s="239" t="str">
        <f t="shared" si="941"/>
        <v/>
      </c>
      <c r="CQ628" s="239" t="str">
        <f t="shared" si="942"/>
        <v/>
      </c>
      <c r="CR628" s="239" t="str">
        <f t="shared" si="943"/>
        <v/>
      </c>
      <c r="CS628" s="239" t="str">
        <f t="shared" si="944"/>
        <v>4to Trimestre</v>
      </c>
      <c r="CT628" s="239" t="str">
        <f t="shared" si="945"/>
        <v/>
      </c>
      <c r="CU628" s="239" t="str">
        <f t="shared" si="946"/>
        <v/>
      </c>
      <c r="CV628" s="239" t="str">
        <f t="shared" si="947"/>
        <v/>
      </c>
      <c r="CW628" s="239" t="str">
        <f t="shared" si="948"/>
        <v/>
      </c>
      <c r="CX628" s="239" t="str">
        <f t="shared" si="949"/>
        <v/>
      </c>
      <c r="CY628" s="239" t="str">
        <f t="shared" si="950"/>
        <v/>
      </c>
      <c r="CZ628" s="239" t="str">
        <f t="shared" si="951"/>
        <v/>
      </c>
      <c r="DA628" s="239" t="str">
        <f t="shared" si="952"/>
        <v/>
      </c>
      <c r="DB628" s="239" t="str">
        <f t="shared" si="953"/>
        <v/>
      </c>
      <c r="DC628" s="239" t="str">
        <f t="shared" si="954"/>
        <v/>
      </c>
      <c r="DD628" s="239" t="str">
        <f t="shared" si="955"/>
        <v/>
      </c>
      <c r="DE628" s="239" t="str">
        <f t="shared" si="956"/>
        <v/>
      </c>
      <c r="DF628" s="239" t="str">
        <f t="shared" si="957"/>
        <v/>
      </c>
      <c r="DG628" s="239" t="str">
        <f t="shared" si="958"/>
        <v/>
      </c>
      <c r="DH628" s="239" t="str">
        <f t="shared" si="959"/>
        <v/>
      </c>
      <c r="DI628" s="239" t="str">
        <f t="shared" si="960"/>
        <v/>
      </c>
      <c r="DJ628" s="239" t="str">
        <f t="shared" si="961"/>
        <v/>
      </c>
      <c r="DK628" s="239" t="str">
        <f t="shared" si="962"/>
        <v/>
      </c>
      <c r="DL628" s="239" t="str">
        <f t="shared" si="963"/>
        <v/>
      </c>
      <c r="DM628" s="239" t="str">
        <f t="shared" si="964"/>
        <v/>
      </c>
      <c r="DN628" s="239" t="str">
        <f t="shared" si="965"/>
        <v/>
      </c>
      <c r="DO628" s="239" t="str">
        <f t="shared" si="966"/>
        <v/>
      </c>
      <c r="DP628" s="239" t="str">
        <f t="shared" si="967"/>
        <v/>
      </c>
    </row>
    <row r="629" spans="1:120" ht="35.25" hidden="1" customHeight="1" x14ac:dyDescent="0.25">
      <c r="A629" s="53" t="s">
        <v>4523</v>
      </c>
      <c r="B629" s="53">
        <v>1000</v>
      </c>
      <c r="C629" s="53" t="s">
        <v>61</v>
      </c>
      <c r="D629" s="53" t="s">
        <v>2416</v>
      </c>
      <c r="E629" s="53">
        <v>5</v>
      </c>
      <c r="F629" s="53" t="s">
        <v>2547</v>
      </c>
      <c r="G629" s="53" t="str">
        <f t="shared" si="969"/>
        <v>1000-6</v>
      </c>
      <c r="H629" s="53" t="s">
        <v>94</v>
      </c>
      <c r="I629" s="53" t="s">
        <v>76</v>
      </c>
      <c r="J629" s="53" t="s">
        <v>80</v>
      </c>
      <c r="K629" s="53" t="s">
        <v>80</v>
      </c>
      <c r="L629" s="53" t="s">
        <v>80</v>
      </c>
      <c r="M629" s="53" t="s">
        <v>80</v>
      </c>
      <c r="N629" s="53" t="s">
        <v>80</v>
      </c>
      <c r="O629" s="53" t="s">
        <v>80</v>
      </c>
      <c r="P629" s="53" t="s">
        <v>114</v>
      </c>
      <c r="Q629" s="52">
        <v>0.2</v>
      </c>
      <c r="R629" s="52">
        <f>+Q629*Q625</f>
        <v>1.4000000000000002E-2</v>
      </c>
      <c r="S629" s="53">
        <v>1</v>
      </c>
      <c r="T629" s="53" t="s">
        <v>84</v>
      </c>
      <c r="U629" s="53" t="s">
        <v>115</v>
      </c>
      <c r="V629" s="23">
        <v>45017</v>
      </c>
      <c r="W629" s="23">
        <v>45230</v>
      </c>
      <c r="X629" s="53" t="s">
        <v>2539</v>
      </c>
      <c r="Y629" s="49" t="s">
        <v>87</v>
      </c>
      <c r="Z629" s="59" t="s">
        <v>100</v>
      </c>
      <c r="AA629" s="52">
        <v>1</v>
      </c>
      <c r="AB629" s="23" t="s">
        <v>2548</v>
      </c>
      <c r="AC629" s="23">
        <v>45230</v>
      </c>
      <c r="AD629" s="52">
        <v>1</v>
      </c>
      <c r="AE629" s="53" t="s">
        <v>936</v>
      </c>
      <c r="AF629" s="23">
        <v>45230</v>
      </c>
      <c r="AG629" s="52" t="s">
        <v>79</v>
      </c>
      <c r="AH629" s="52">
        <v>1</v>
      </c>
      <c r="AI629" s="52">
        <f t="shared" si="886"/>
        <v>1.4000000000000002E-2</v>
      </c>
      <c r="AJ629" s="52">
        <f t="shared" si="976"/>
        <v>1</v>
      </c>
      <c r="AK629" s="52"/>
      <c r="AL629" s="239" t="str">
        <f t="shared" si="905"/>
        <v/>
      </c>
      <c r="AM629" s="239" t="str">
        <f t="shared" si="906"/>
        <v/>
      </c>
      <c r="AN629" s="239" t="str">
        <f t="shared" si="907"/>
        <v/>
      </c>
      <c r="AO629" s="239">
        <f t="shared" si="908"/>
        <v>1</v>
      </c>
      <c r="AP629" s="239" t="str">
        <f t="shared" si="909"/>
        <v/>
      </c>
      <c r="AQ629" s="239" t="str">
        <f t="shared" si="910"/>
        <v/>
      </c>
      <c r="AR629" s="239" t="str">
        <f t="shared" si="911"/>
        <v/>
      </c>
      <c r="AS629" s="239" t="str">
        <f t="shared" si="912"/>
        <v/>
      </c>
      <c r="AT629" s="239" t="str">
        <f t="shared" si="913"/>
        <v/>
      </c>
      <c r="AU629" s="239" t="str">
        <f t="shared" si="887"/>
        <v/>
      </c>
      <c r="AV629" s="239" t="str">
        <f t="shared" si="888"/>
        <v/>
      </c>
      <c r="AW629" s="239" t="str">
        <f t="shared" si="889"/>
        <v/>
      </c>
      <c r="AX629" s="239" t="str">
        <f t="shared" si="890"/>
        <v/>
      </c>
      <c r="AY629" s="239" t="str">
        <f t="shared" si="891"/>
        <v/>
      </c>
      <c r="AZ629" s="239" t="str">
        <f t="shared" si="892"/>
        <v/>
      </c>
      <c r="BA629" s="239" t="str">
        <f t="shared" si="893"/>
        <v/>
      </c>
      <c r="BB629" s="239" t="str">
        <f t="shared" si="894"/>
        <v/>
      </c>
      <c r="BC629" s="239" t="str">
        <f t="shared" si="895"/>
        <v/>
      </c>
      <c r="BD629" s="239" t="str">
        <f t="shared" si="896"/>
        <v/>
      </c>
      <c r="BE629" s="239" t="str">
        <f t="shared" si="897"/>
        <v/>
      </c>
      <c r="BF629" s="239" t="str">
        <f t="shared" si="898"/>
        <v/>
      </c>
      <c r="BG629" s="239" t="str">
        <f t="shared" si="899"/>
        <v/>
      </c>
      <c r="BH629" s="239" t="str">
        <f t="shared" si="900"/>
        <v/>
      </c>
      <c r="BI629" s="239" t="str">
        <f t="shared" si="901"/>
        <v/>
      </c>
      <c r="BJ629" s="239" t="str">
        <f t="shared" si="902"/>
        <v/>
      </c>
      <c r="BK629" s="239" t="str">
        <f t="shared" si="903"/>
        <v/>
      </c>
      <c r="BL629" s="239" t="str">
        <f t="shared" si="904"/>
        <v/>
      </c>
      <c r="BN629" s="239" t="str">
        <f t="shared" si="914"/>
        <v/>
      </c>
      <c r="BO629" s="239" t="str">
        <f t="shared" si="915"/>
        <v/>
      </c>
      <c r="BP629" s="239" t="str">
        <f t="shared" si="916"/>
        <v/>
      </c>
      <c r="BQ629" s="239">
        <f t="shared" si="917"/>
        <v>1</v>
      </c>
      <c r="BR629" s="239" t="str">
        <f t="shared" si="918"/>
        <v/>
      </c>
      <c r="BS629" s="239" t="str">
        <f t="shared" si="919"/>
        <v/>
      </c>
      <c r="BT629" s="239" t="str">
        <f t="shared" si="920"/>
        <v/>
      </c>
      <c r="BU629" s="239" t="str">
        <f t="shared" si="921"/>
        <v/>
      </c>
      <c r="BV629" s="239" t="str">
        <f t="shared" si="922"/>
        <v/>
      </c>
      <c r="BW629" s="239" t="str">
        <f t="shared" si="923"/>
        <v/>
      </c>
      <c r="BX629" s="239" t="str">
        <f t="shared" si="924"/>
        <v/>
      </c>
      <c r="BY629" s="239" t="str">
        <f t="shared" si="925"/>
        <v/>
      </c>
      <c r="BZ629" s="239" t="str">
        <f t="shared" si="926"/>
        <v/>
      </c>
      <c r="CA629" s="239" t="str">
        <f t="shared" si="927"/>
        <v/>
      </c>
      <c r="CB629" s="239" t="str">
        <f t="shared" si="928"/>
        <v/>
      </c>
      <c r="CC629" s="239" t="str">
        <f t="shared" si="929"/>
        <v/>
      </c>
      <c r="CD629" s="239" t="str">
        <f t="shared" si="930"/>
        <v/>
      </c>
      <c r="CE629" s="239" t="str">
        <f t="shared" si="931"/>
        <v/>
      </c>
      <c r="CF629" s="239" t="str">
        <f t="shared" si="932"/>
        <v/>
      </c>
      <c r="CG629" s="239" t="str">
        <f t="shared" si="933"/>
        <v/>
      </c>
      <c r="CH629" s="239" t="str">
        <f t="shared" si="934"/>
        <v/>
      </c>
      <c r="CI629" s="239" t="str">
        <f t="shared" si="935"/>
        <v/>
      </c>
      <c r="CJ629" s="239" t="str">
        <f t="shared" si="936"/>
        <v/>
      </c>
      <c r="CK629" s="239" t="str">
        <f t="shared" si="937"/>
        <v/>
      </c>
      <c r="CL629" s="239" t="str">
        <f t="shared" si="938"/>
        <v/>
      </c>
      <c r="CM629" s="239" t="str">
        <f t="shared" si="939"/>
        <v/>
      </c>
      <c r="CN629" s="239" t="str">
        <f t="shared" si="940"/>
        <v/>
      </c>
      <c r="CP629" s="239" t="str">
        <f t="shared" si="941"/>
        <v/>
      </c>
      <c r="CQ629" s="239" t="str">
        <f t="shared" si="942"/>
        <v/>
      </c>
      <c r="CR629" s="239" t="str">
        <f t="shared" si="943"/>
        <v/>
      </c>
      <c r="CS629" s="239" t="str">
        <f t="shared" si="944"/>
        <v>4to Trimestre</v>
      </c>
      <c r="CT629" s="239" t="str">
        <f t="shared" si="945"/>
        <v/>
      </c>
      <c r="CU629" s="239" t="str">
        <f t="shared" si="946"/>
        <v/>
      </c>
      <c r="CV629" s="239" t="str">
        <f t="shared" si="947"/>
        <v/>
      </c>
      <c r="CW629" s="239" t="str">
        <f t="shared" si="948"/>
        <v/>
      </c>
      <c r="CX629" s="239" t="str">
        <f t="shared" si="949"/>
        <v/>
      </c>
      <c r="CY629" s="239" t="str">
        <f t="shared" si="950"/>
        <v/>
      </c>
      <c r="CZ629" s="239" t="str">
        <f t="shared" si="951"/>
        <v/>
      </c>
      <c r="DA629" s="239" t="str">
        <f t="shared" si="952"/>
        <v/>
      </c>
      <c r="DB629" s="239" t="str">
        <f t="shared" si="953"/>
        <v/>
      </c>
      <c r="DC629" s="239" t="str">
        <f t="shared" si="954"/>
        <v/>
      </c>
      <c r="DD629" s="239" t="str">
        <f t="shared" si="955"/>
        <v/>
      </c>
      <c r="DE629" s="239" t="str">
        <f t="shared" si="956"/>
        <v/>
      </c>
      <c r="DF629" s="239" t="str">
        <f t="shared" si="957"/>
        <v/>
      </c>
      <c r="DG629" s="239" t="str">
        <f t="shared" si="958"/>
        <v/>
      </c>
      <c r="DH629" s="239" t="str">
        <f t="shared" si="959"/>
        <v/>
      </c>
      <c r="DI629" s="239" t="str">
        <f t="shared" si="960"/>
        <v/>
      </c>
      <c r="DJ629" s="239" t="str">
        <f t="shared" si="961"/>
        <v/>
      </c>
      <c r="DK629" s="239" t="str">
        <f t="shared" si="962"/>
        <v/>
      </c>
      <c r="DL629" s="239" t="str">
        <f t="shared" si="963"/>
        <v/>
      </c>
      <c r="DM629" s="239" t="str">
        <f t="shared" si="964"/>
        <v/>
      </c>
      <c r="DN629" s="239" t="str">
        <f t="shared" si="965"/>
        <v/>
      </c>
      <c r="DO629" s="239" t="str">
        <f t="shared" si="966"/>
        <v/>
      </c>
      <c r="DP629" s="239" t="str">
        <f t="shared" si="967"/>
        <v/>
      </c>
    </row>
    <row r="630" spans="1:120" ht="35.25" hidden="1" customHeight="1" x14ac:dyDescent="0.25">
      <c r="A630" s="53" t="s">
        <v>4523</v>
      </c>
      <c r="B630" s="53">
        <v>1000</v>
      </c>
      <c r="C630" s="53" t="s">
        <v>61</v>
      </c>
      <c r="D630" s="53" t="s">
        <v>2416</v>
      </c>
      <c r="E630" s="53">
        <v>5</v>
      </c>
      <c r="F630" s="53" t="s">
        <v>2549</v>
      </c>
      <c r="G630" s="53" t="str">
        <f t="shared" si="969"/>
        <v>1000-6</v>
      </c>
      <c r="H630" s="53" t="s">
        <v>94</v>
      </c>
      <c r="I630" s="53" t="s">
        <v>76</v>
      </c>
      <c r="J630" s="53" t="s">
        <v>80</v>
      </c>
      <c r="K630" s="53" t="s">
        <v>80</v>
      </c>
      <c r="L630" s="53" t="s">
        <v>80</v>
      </c>
      <c r="M630" s="53" t="s">
        <v>80</v>
      </c>
      <c r="N630" s="53" t="s">
        <v>80</v>
      </c>
      <c r="O630" s="53" t="s">
        <v>80</v>
      </c>
      <c r="P630" s="53" t="s">
        <v>119</v>
      </c>
      <c r="Q630" s="52">
        <v>0.2</v>
      </c>
      <c r="R630" s="52">
        <f>+Q630*Q625</f>
        <v>1.4000000000000002E-2</v>
      </c>
      <c r="S630" s="53">
        <v>1</v>
      </c>
      <c r="T630" s="53" t="s">
        <v>84</v>
      </c>
      <c r="U630" s="53" t="s">
        <v>96</v>
      </c>
      <c r="V630" s="23">
        <v>45231</v>
      </c>
      <c r="W630" s="23">
        <v>45260</v>
      </c>
      <c r="X630" s="53" t="s">
        <v>2539</v>
      </c>
      <c r="Y630" s="49" t="s">
        <v>87</v>
      </c>
      <c r="Z630" s="59" t="s">
        <v>100</v>
      </c>
      <c r="AA630" s="52">
        <v>1</v>
      </c>
      <c r="AB630" s="191" t="s">
        <v>2550</v>
      </c>
      <c r="AC630" s="23">
        <v>45260</v>
      </c>
      <c r="AD630" s="52">
        <v>1</v>
      </c>
      <c r="AE630" s="53" t="s">
        <v>936</v>
      </c>
      <c r="AF630" s="23">
        <v>45260</v>
      </c>
      <c r="AG630" s="52" t="s">
        <v>79</v>
      </c>
      <c r="AH630" s="52">
        <v>1</v>
      </c>
      <c r="AI630" s="52">
        <f t="shared" si="886"/>
        <v>1.4000000000000002E-2</v>
      </c>
      <c r="AJ630" s="52">
        <f t="shared" si="976"/>
        <v>1</v>
      </c>
      <c r="AK630" s="52"/>
      <c r="AL630" s="239" t="str">
        <f t="shared" si="905"/>
        <v/>
      </c>
      <c r="AM630" s="239" t="str">
        <f t="shared" si="906"/>
        <v/>
      </c>
      <c r="AN630" s="239" t="str">
        <f t="shared" si="907"/>
        <v/>
      </c>
      <c r="AO630" s="239">
        <f t="shared" si="908"/>
        <v>1</v>
      </c>
      <c r="AP630" s="239" t="str">
        <f t="shared" si="909"/>
        <v/>
      </c>
      <c r="AQ630" s="239" t="str">
        <f t="shared" si="910"/>
        <v/>
      </c>
      <c r="AR630" s="239" t="str">
        <f t="shared" si="911"/>
        <v/>
      </c>
      <c r="AS630" s="239" t="str">
        <f t="shared" si="912"/>
        <v/>
      </c>
      <c r="AT630" s="239" t="str">
        <f t="shared" si="913"/>
        <v/>
      </c>
      <c r="AU630" s="239" t="str">
        <f t="shared" si="887"/>
        <v/>
      </c>
      <c r="AV630" s="239" t="str">
        <f t="shared" si="888"/>
        <v/>
      </c>
      <c r="AW630" s="239" t="str">
        <f t="shared" si="889"/>
        <v/>
      </c>
      <c r="AX630" s="239" t="str">
        <f t="shared" si="890"/>
        <v/>
      </c>
      <c r="AY630" s="239" t="str">
        <f t="shared" si="891"/>
        <v/>
      </c>
      <c r="AZ630" s="239" t="str">
        <f t="shared" si="892"/>
        <v/>
      </c>
      <c r="BA630" s="239" t="str">
        <f t="shared" si="893"/>
        <v/>
      </c>
      <c r="BB630" s="239" t="str">
        <f t="shared" si="894"/>
        <v/>
      </c>
      <c r="BC630" s="239" t="str">
        <f t="shared" si="895"/>
        <v/>
      </c>
      <c r="BD630" s="239" t="str">
        <f t="shared" si="896"/>
        <v/>
      </c>
      <c r="BE630" s="239" t="str">
        <f t="shared" si="897"/>
        <v/>
      </c>
      <c r="BF630" s="239" t="str">
        <f t="shared" si="898"/>
        <v/>
      </c>
      <c r="BG630" s="239" t="str">
        <f t="shared" si="899"/>
        <v/>
      </c>
      <c r="BH630" s="239" t="str">
        <f t="shared" si="900"/>
        <v/>
      </c>
      <c r="BI630" s="239" t="str">
        <f t="shared" si="901"/>
        <v/>
      </c>
      <c r="BJ630" s="239" t="str">
        <f t="shared" si="902"/>
        <v/>
      </c>
      <c r="BK630" s="239" t="str">
        <f t="shared" si="903"/>
        <v/>
      </c>
      <c r="BL630" s="239" t="str">
        <f t="shared" si="904"/>
        <v/>
      </c>
      <c r="BN630" s="239" t="str">
        <f t="shared" si="914"/>
        <v/>
      </c>
      <c r="BO630" s="239" t="str">
        <f t="shared" si="915"/>
        <v/>
      </c>
      <c r="BP630" s="239" t="str">
        <f t="shared" si="916"/>
        <v/>
      </c>
      <c r="BQ630" s="239">
        <f t="shared" si="917"/>
        <v>1</v>
      </c>
      <c r="BR630" s="239" t="str">
        <f t="shared" si="918"/>
        <v/>
      </c>
      <c r="BS630" s="239" t="str">
        <f t="shared" si="919"/>
        <v/>
      </c>
      <c r="BT630" s="239" t="str">
        <f t="shared" si="920"/>
        <v/>
      </c>
      <c r="BU630" s="239" t="str">
        <f t="shared" si="921"/>
        <v/>
      </c>
      <c r="BV630" s="239" t="str">
        <f t="shared" si="922"/>
        <v/>
      </c>
      <c r="BW630" s="239" t="str">
        <f t="shared" si="923"/>
        <v/>
      </c>
      <c r="BX630" s="239" t="str">
        <f t="shared" si="924"/>
        <v/>
      </c>
      <c r="BY630" s="239" t="str">
        <f t="shared" si="925"/>
        <v/>
      </c>
      <c r="BZ630" s="239" t="str">
        <f t="shared" si="926"/>
        <v/>
      </c>
      <c r="CA630" s="239" t="str">
        <f t="shared" si="927"/>
        <v/>
      </c>
      <c r="CB630" s="239" t="str">
        <f t="shared" si="928"/>
        <v/>
      </c>
      <c r="CC630" s="239" t="str">
        <f t="shared" si="929"/>
        <v/>
      </c>
      <c r="CD630" s="239" t="str">
        <f t="shared" si="930"/>
        <v/>
      </c>
      <c r="CE630" s="239" t="str">
        <f t="shared" si="931"/>
        <v/>
      </c>
      <c r="CF630" s="239" t="str">
        <f t="shared" si="932"/>
        <v/>
      </c>
      <c r="CG630" s="239" t="str">
        <f t="shared" si="933"/>
        <v/>
      </c>
      <c r="CH630" s="239" t="str">
        <f t="shared" si="934"/>
        <v/>
      </c>
      <c r="CI630" s="239" t="str">
        <f t="shared" si="935"/>
        <v/>
      </c>
      <c r="CJ630" s="239" t="str">
        <f t="shared" si="936"/>
        <v/>
      </c>
      <c r="CK630" s="239" t="str">
        <f t="shared" si="937"/>
        <v/>
      </c>
      <c r="CL630" s="239" t="str">
        <f t="shared" si="938"/>
        <v/>
      </c>
      <c r="CM630" s="239" t="str">
        <f t="shared" si="939"/>
        <v/>
      </c>
      <c r="CN630" s="239" t="str">
        <f t="shared" si="940"/>
        <v/>
      </c>
      <c r="CP630" s="239" t="str">
        <f t="shared" si="941"/>
        <v/>
      </c>
      <c r="CQ630" s="239" t="str">
        <f t="shared" si="942"/>
        <v/>
      </c>
      <c r="CR630" s="239" t="str">
        <f t="shared" si="943"/>
        <v/>
      </c>
      <c r="CS630" s="239" t="str">
        <f t="shared" si="944"/>
        <v>4to Trimestre</v>
      </c>
      <c r="CT630" s="239" t="str">
        <f t="shared" si="945"/>
        <v/>
      </c>
      <c r="CU630" s="239" t="str">
        <f t="shared" si="946"/>
        <v/>
      </c>
      <c r="CV630" s="239" t="str">
        <f t="shared" si="947"/>
        <v/>
      </c>
      <c r="CW630" s="239" t="str">
        <f t="shared" si="948"/>
        <v/>
      </c>
      <c r="CX630" s="239" t="str">
        <f t="shared" si="949"/>
        <v/>
      </c>
      <c r="CY630" s="239" t="str">
        <f t="shared" si="950"/>
        <v/>
      </c>
      <c r="CZ630" s="239" t="str">
        <f t="shared" si="951"/>
        <v/>
      </c>
      <c r="DA630" s="239" t="str">
        <f t="shared" si="952"/>
        <v/>
      </c>
      <c r="DB630" s="239" t="str">
        <f t="shared" si="953"/>
        <v/>
      </c>
      <c r="DC630" s="239" t="str">
        <f t="shared" si="954"/>
        <v/>
      </c>
      <c r="DD630" s="239" t="str">
        <f t="shared" si="955"/>
        <v/>
      </c>
      <c r="DE630" s="239" t="str">
        <f t="shared" si="956"/>
        <v/>
      </c>
      <c r="DF630" s="239" t="str">
        <f t="shared" si="957"/>
        <v/>
      </c>
      <c r="DG630" s="239" t="str">
        <f t="shared" si="958"/>
        <v/>
      </c>
      <c r="DH630" s="239" t="str">
        <f t="shared" si="959"/>
        <v/>
      </c>
      <c r="DI630" s="239" t="str">
        <f t="shared" si="960"/>
        <v/>
      </c>
      <c r="DJ630" s="239" t="str">
        <f t="shared" si="961"/>
        <v/>
      </c>
      <c r="DK630" s="239" t="str">
        <f t="shared" si="962"/>
        <v/>
      </c>
      <c r="DL630" s="239" t="str">
        <f t="shared" si="963"/>
        <v/>
      </c>
      <c r="DM630" s="239" t="str">
        <f t="shared" si="964"/>
        <v/>
      </c>
      <c r="DN630" s="239" t="str">
        <f t="shared" si="965"/>
        <v/>
      </c>
      <c r="DO630" s="239" t="str">
        <f t="shared" si="966"/>
        <v/>
      </c>
      <c r="DP630" s="239" t="str">
        <f t="shared" si="967"/>
        <v/>
      </c>
    </row>
    <row r="631" spans="1:120" ht="35.25" hidden="1" customHeight="1" x14ac:dyDescent="0.25">
      <c r="A631" s="53" t="s">
        <v>4523</v>
      </c>
      <c r="B631" s="53">
        <v>1000</v>
      </c>
      <c r="C631" s="53" t="s">
        <v>61</v>
      </c>
      <c r="D631" s="53" t="s">
        <v>2416</v>
      </c>
      <c r="E631" s="53">
        <v>5</v>
      </c>
      <c r="F631" s="53" t="s">
        <v>2551</v>
      </c>
      <c r="G631" s="53" t="str">
        <f t="shared" si="969"/>
        <v>1000-6</v>
      </c>
      <c r="H631" s="53" t="s">
        <v>94</v>
      </c>
      <c r="I631" s="53" t="s">
        <v>76</v>
      </c>
      <c r="J631" s="53" t="s">
        <v>80</v>
      </c>
      <c r="K631" s="53" t="s">
        <v>842</v>
      </c>
      <c r="L631" s="53" t="s">
        <v>80</v>
      </c>
      <c r="M631" s="53" t="s">
        <v>80</v>
      </c>
      <c r="N631" s="53" t="s">
        <v>80</v>
      </c>
      <c r="O631" s="53" t="s">
        <v>80</v>
      </c>
      <c r="P631" s="53" t="s">
        <v>613</v>
      </c>
      <c r="Q631" s="52">
        <v>0.15</v>
      </c>
      <c r="R631" s="52">
        <f>+Q631*Q625</f>
        <v>1.0500000000000001E-2</v>
      </c>
      <c r="S631" s="53">
        <v>1</v>
      </c>
      <c r="T631" s="53" t="s">
        <v>84</v>
      </c>
      <c r="U631" s="53" t="s">
        <v>96</v>
      </c>
      <c r="V631" s="23">
        <v>45231</v>
      </c>
      <c r="W631" s="23">
        <v>45260</v>
      </c>
      <c r="X631" s="53" t="s">
        <v>2539</v>
      </c>
      <c r="Y631" s="49" t="s">
        <v>87</v>
      </c>
      <c r="Z631" s="59" t="s">
        <v>100</v>
      </c>
      <c r="AA631" s="52">
        <v>1</v>
      </c>
      <c r="AB631" s="23" t="s">
        <v>2541</v>
      </c>
      <c r="AC631" s="23">
        <v>45260</v>
      </c>
      <c r="AD631" s="52">
        <v>1</v>
      </c>
      <c r="AE631" s="53" t="s">
        <v>936</v>
      </c>
      <c r="AF631" s="23">
        <v>45260</v>
      </c>
      <c r="AG631" s="52" t="s">
        <v>79</v>
      </c>
      <c r="AH631" s="52">
        <v>1</v>
      </c>
      <c r="AI631" s="52">
        <f t="shared" si="886"/>
        <v>1.0500000000000001E-2</v>
      </c>
      <c r="AJ631" s="52">
        <f t="shared" si="976"/>
        <v>1</v>
      </c>
      <c r="AK631" s="52"/>
      <c r="AL631" s="239" t="str">
        <f t="shared" si="905"/>
        <v/>
      </c>
      <c r="AM631" s="239" t="str">
        <f t="shared" si="906"/>
        <v/>
      </c>
      <c r="AN631" s="239" t="str">
        <f t="shared" si="907"/>
        <v/>
      </c>
      <c r="AO631" s="239">
        <f t="shared" si="908"/>
        <v>1</v>
      </c>
      <c r="AP631" s="239" t="str">
        <f t="shared" si="909"/>
        <v/>
      </c>
      <c r="AQ631" s="239" t="str">
        <f t="shared" si="910"/>
        <v/>
      </c>
      <c r="AR631" s="239" t="str">
        <f t="shared" si="911"/>
        <v/>
      </c>
      <c r="AS631" s="239" t="str">
        <f t="shared" si="912"/>
        <v/>
      </c>
      <c r="AT631" s="239" t="str">
        <f t="shared" si="913"/>
        <v/>
      </c>
      <c r="AU631" s="239" t="str">
        <f t="shared" si="887"/>
        <v/>
      </c>
      <c r="AV631" s="239" t="str">
        <f t="shared" si="888"/>
        <v/>
      </c>
      <c r="AW631" s="239" t="str">
        <f t="shared" si="889"/>
        <v/>
      </c>
      <c r="AX631" s="239" t="str">
        <f t="shared" si="890"/>
        <v/>
      </c>
      <c r="AY631" s="239" t="str">
        <f t="shared" si="891"/>
        <v/>
      </c>
      <c r="AZ631" s="239" t="str">
        <f t="shared" si="892"/>
        <v/>
      </c>
      <c r="BA631" s="239" t="str">
        <f t="shared" si="893"/>
        <v/>
      </c>
      <c r="BB631" s="239" t="str">
        <f t="shared" si="894"/>
        <v/>
      </c>
      <c r="BC631" s="239" t="str">
        <f t="shared" si="895"/>
        <v/>
      </c>
      <c r="BD631" s="239" t="str">
        <f t="shared" si="896"/>
        <v/>
      </c>
      <c r="BE631" s="239" t="str">
        <f t="shared" si="897"/>
        <v/>
      </c>
      <c r="BF631" s="239" t="str">
        <f t="shared" si="898"/>
        <v/>
      </c>
      <c r="BG631" s="239" t="str">
        <f t="shared" si="899"/>
        <v/>
      </c>
      <c r="BH631" s="239" t="str">
        <f t="shared" si="900"/>
        <v/>
      </c>
      <c r="BI631" s="239" t="str">
        <f t="shared" si="901"/>
        <v/>
      </c>
      <c r="BJ631" s="239" t="str">
        <f t="shared" si="902"/>
        <v/>
      </c>
      <c r="BK631" s="239" t="str">
        <f t="shared" si="903"/>
        <v/>
      </c>
      <c r="BL631" s="239" t="str">
        <f t="shared" si="904"/>
        <v/>
      </c>
      <c r="BN631" s="239" t="str">
        <f t="shared" si="914"/>
        <v/>
      </c>
      <c r="BO631" s="239" t="str">
        <f t="shared" si="915"/>
        <v/>
      </c>
      <c r="BP631" s="239" t="str">
        <f t="shared" si="916"/>
        <v/>
      </c>
      <c r="BQ631" s="239">
        <f t="shared" si="917"/>
        <v>1</v>
      </c>
      <c r="BR631" s="239" t="str">
        <f t="shared" si="918"/>
        <v/>
      </c>
      <c r="BS631" s="239" t="str">
        <f t="shared" si="919"/>
        <v/>
      </c>
      <c r="BT631" s="239" t="str">
        <f t="shared" si="920"/>
        <v/>
      </c>
      <c r="BU631" s="239" t="str">
        <f t="shared" si="921"/>
        <v/>
      </c>
      <c r="BV631" s="239" t="str">
        <f t="shared" si="922"/>
        <v/>
      </c>
      <c r="BW631" s="239" t="str">
        <f t="shared" si="923"/>
        <v/>
      </c>
      <c r="BX631" s="239" t="str">
        <f t="shared" si="924"/>
        <v/>
      </c>
      <c r="BY631" s="239" t="str">
        <f t="shared" si="925"/>
        <v/>
      </c>
      <c r="BZ631" s="239" t="str">
        <f t="shared" si="926"/>
        <v/>
      </c>
      <c r="CA631" s="239" t="str">
        <f t="shared" si="927"/>
        <v/>
      </c>
      <c r="CB631" s="239" t="str">
        <f t="shared" si="928"/>
        <v/>
      </c>
      <c r="CC631" s="239" t="str">
        <f t="shared" si="929"/>
        <v/>
      </c>
      <c r="CD631" s="239" t="str">
        <f t="shared" si="930"/>
        <v/>
      </c>
      <c r="CE631" s="239" t="str">
        <f t="shared" si="931"/>
        <v/>
      </c>
      <c r="CF631" s="239" t="str">
        <f t="shared" si="932"/>
        <v/>
      </c>
      <c r="CG631" s="239" t="str">
        <f t="shared" si="933"/>
        <v/>
      </c>
      <c r="CH631" s="239" t="str">
        <f t="shared" si="934"/>
        <v/>
      </c>
      <c r="CI631" s="239" t="str">
        <f t="shared" si="935"/>
        <v/>
      </c>
      <c r="CJ631" s="239" t="str">
        <f t="shared" si="936"/>
        <v/>
      </c>
      <c r="CK631" s="239" t="str">
        <f t="shared" si="937"/>
        <v/>
      </c>
      <c r="CL631" s="239" t="str">
        <f t="shared" si="938"/>
        <v/>
      </c>
      <c r="CM631" s="239" t="str">
        <f t="shared" si="939"/>
        <v/>
      </c>
      <c r="CN631" s="239" t="str">
        <f t="shared" si="940"/>
        <v/>
      </c>
      <c r="CP631" s="239" t="str">
        <f t="shared" si="941"/>
        <v/>
      </c>
      <c r="CQ631" s="239" t="str">
        <f t="shared" si="942"/>
        <v/>
      </c>
      <c r="CR631" s="239" t="str">
        <f t="shared" si="943"/>
        <v/>
      </c>
      <c r="CS631" s="239" t="str">
        <f t="shared" si="944"/>
        <v>4to Trimestre</v>
      </c>
      <c r="CT631" s="239" t="str">
        <f t="shared" si="945"/>
        <v/>
      </c>
      <c r="CU631" s="239" t="str">
        <f t="shared" si="946"/>
        <v/>
      </c>
      <c r="CV631" s="239" t="str">
        <f t="shared" si="947"/>
        <v/>
      </c>
      <c r="CW631" s="239" t="str">
        <f t="shared" si="948"/>
        <v/>
      </c>
      <c r="CX631" s="239" t="str">
        <f t="shared" si="949"/>
        <v/>
      </c>
      <c r="CY631" s="239" t="str">
        <f t="shared" si="950"/>
        <v/>
      </c>
      <c r="CZ631" s="239" t="str">
        <f t="shared" si="951"/>
        <v/>
      </c>
      <c r="DA631" s="239" t="str">
        <f t="shared" si="952"/>
        <v/>
      </c>
      <c r="DB631" s="239" t="str">
        <f t="shared" si="953"/>
        <v/>
      </c>
      <c r="DC631" s="239" t="str">
        <f t="shared" si="954"/>
        <v/>
      </c>
      <c r="DD631" s="239" t="str">
        <f t="shared" si="955"/>
        <v/>
      </c>
      <c r="DE631" s="239" t="str">
        <f t="shared" si="956"/>
        <v/>
      </c>
      <c r="DF631" s="239" t="str">
        <f t="shared" si="957"/>
        <v/>
      </c>
      <c r="DG631" s="239" t="str">
        <f t="shared" si="958"/>
        <v/>
      </c>
      <c r="DH631" s="239" t="str">
        <f t="shared" si="959"/>
        <v/>
      </c>
      <c r="DI631" s="239" t="str">
        <f t="shared" si="960"/>
        <v/>
      </c>
      <c r="DJ631" s="239" t="str">
        <f t="shared" si="961"/>
        <v/>
      </c>
      <c r="DK631" s="239" t="str">
        <f t="shared" si="962"/>
        <v/>
      </c>
      <c r="DL631" s="239" t="str">
        <f t="shared" si="963"/>
        <v/>
      </c>
      <c r="DM631" s="239" t="str">
        <f t="shared" si="964"/>
        <v/>
      </c>
      <c r="DN631" s="239" t="str">
        <f t="shared" si="965"/>
        <v/>
      </c>
      <c r="DO631" s="239" t="str">
        <f t="shared" si="966"/>
        <v/>
      </c>
      <c r="DP631" s="239" t="str">
        <f t="shared" si="967"/>
        <v/>
      </c>
    </row>
    <row r="632" spans="1:120" ht="35.25" hidden="1" customHeight="1" x14ac:dyDescent="0.25">
      <c r="A632" s="49" t="s">
        <v>4523</v>
      </c>
      <c r="B632" s="49">
        <v>1000</v>
      </c>
      <c r="C632" s="49" t="s">
        <v>61</v>
      </c>
      <c r="D632" s="49" t="s">
        <v>2416</v>
      </c>
      <c r="E632" s="49">
        <v>5</v>
      </c>
      <c r="F632" s="49" t="s">
        <v>2552</v>
      </c>
      <c r="G632" s="49" t="str">
        <f t="shared" si="969"/>
        <v>1000-7</v>
      </c>
      <c r="H632" s="49" t="s">
        <v>75</v>
      </c>
      <c r="I632" s="49" t="s">
        <v>76</v>
      </c>
      <c r="J632" s="159" t="s">
        <v>143</v>
      </c>
      <c r="K632" s="159" t="s">
        <v>1274</v>
      </c>
      <c r="L632" s="159" t="s">
        <v>79</v>
      </c>
      <c r="M632" s="159" t="s">
        <v>2418</v>
      </c>
      <c r="N632" s="159" t="s">
        <v>2419</v>
      </c>
      <c r="O632" s="49" t="s">
        <v>516</v>
      </c>
      <c r="P632" s="49" t="s">
        <v>2553</v>
      </c>
      <c r="Q632" s="50">
        <v>7.0000000000000007E-2</v>
      </c>
      <c r="R632" s="50"/>
      <c r="S632" s="49">
        <v>1</v>
      </c>
      <c r="T632" s="49" t="s">
        <v>84</v>
      </c>
      <c r="U632" s="49" t="s">
        <v>2554</v>
      </c>
      <c r="V632" s="51">
        <v>44958</v>
      </c>
      <c r="W632" s="51">
        <v>45260</v>
      </c>
      <c r="X632" s="49" t="s">
        <v>2539</v>
      </c>
      <c r="Y632" s="49" t="s">
        <v>87</v>
      </c>
      <c r="Z632" s="59" t="s">
        <v>100</v>
      </c>
      <c r="AA632" s="52">
        <v>1</v>
      </c>
      <c r="AB632" s="23" t="s">
        <v>2541</v>
      </c>
      <c r="AC632" s="23">
        <v>45260</v>
      </c>
      <c r="AD632" s="52">
        <v>1</v>
      </c>
      <c r="AE632" s="53" t="s">
        <v>936</v>
      </c>
      <c r="AF632" s="23">
        <v>45260</v>
      </c>
      <c r="AG632" s="52"/>
      <c r="AH632" s="52" t="s">
        <v>92</v>
      </c>
      <c r="AI632" s="52">
        <f t="shared" si="886"/>
        <v>7.0000000000000007E-2</v>
      </c>
      <c r="AJ632" s="52"/>
      <c r="AK632" s="52"/>
      <c r="AL632" s="239" t="str">
        <f t="shared" si="905"/>
        <v/>
      </c>
      <c r="AM632" s="239" t="str">
        <f t="shared" si="906"/>
        <v/>
      </c>
      <c r="AN632" s="239" t="str">
        <f t="shared" si="907"/>
        <v/>
      </c>
      <c r="AO632" s="239" t="str">
        <f t="shared" si="908"/>
        <v/>
      </c>
      <c r="AP632" s="239" t="str">
        <f t="shared" si="909"/>
        <v/>
      </c>
      <c r="AQ632" s="239" t="str">
        <f t="shared" si="910"/>
        <v/>
      </c>
      <c r="AR632" s="239" t="str">
        <f t="shared" si="911"/>
        <v/>
      </c>
      <c r="AS632" s="239" t="str">
        <f t="shared" si="912"/>
        <v/>
      </c>
      <c r="AT632" s="239" t="str">
        <f t="shared" si="913"/>
        <v/>
      </c>
      <c r="AU632" s="239" t="str">
        <f t="shared" si="887"/>
        <v/>
      </c>
      <c r="AV632" s="239" t="str">
        <f t="shared" si="888"/>
        <v/>
      </c>
      <c r="AW632" s="239" t="str">
        <f t="shared" si="889"/>
        <v/>
      </c>
      <c r="AX632" s="239" t="str">
        <f t="shared" si="890"/>
        <v/>
      </c>
      <c r="AY632" s="239" t="str">
        <f t="shared" si="891"/>
        <v/>
      </c>
      <c r="AZ632" s="239" t="str">
        <f t="shared" si="892"/>
        <v/>
      </c>
      <c r="BA632" s="239" t="str">
        <f t="shared" si="893"/>
        <v/>
      </c>
      <c r="BB632" s="239" t="str">
        <f t="shared" si="894"/>
        <v/>
      </c>
      <c r="BC632" s="239" t="str">
        <f t="shared" si="895"/>
        <v/>
      </c>
      <c r="BD632" s="239" t="str">
        <f t="shared" si="896"/>
        <v/>
      </c>
      <c r="BE632" s="239" t="str">
        <f t="shared" si="897"/>
        <v/>
      </c>
      <c r="BF632" s="239" t="str">
        <f t="shared" si="898"/>
        <v/>
      </c>
      <c r="BG632" s="239" t="str">
        <f t="shared" si="899"/>
        <v/>
      </c>
      <c r="BH632" s="239" t="str">
        <f t="shared" si="900"/>
        <v/>
      </c>
      <c r="BI632" s="239" t="str">
        <f t="shared" si="901"/>
        <v/>
      </c>
      <c r="BJ632" s="239" t="str">
        <f t="shared" si="902"/>
        <v/>
      </c>
      <c r="BK632" s="239" t="str">
        <f t="shared" si="903"/>
        <v/>
      </c>
      <c r="BL632" s="239" t="str">
        <f t="shared" si="904"/>
        <v/>
      </c>
      <c r="BN632" s="239" t="str">
        <f t="shared" si="914"/>
        <v/>
      </c>
      <c r="BO632" s="239" t="str">
        <f t="shared" si="915"/>
        <v/>
      </c>
      <c r="BP632" s="239" t="str">
        <f t="shared" si="916"/>
        <v/>
      </c>
      <c r="BQ632" s="239" t="str">
        <f t="shared" si="917"/>
        <v/>
      </c>
      <c r="BR632" s="239" t="str">
        <f t="shared" si="918"/>
        <v/>
      </c>
      <c r="BS632" s="239" t="str">
        <f t="shared" si="919"/>
        <v/>
      </c>
      <c r="BT632" s="239" t="str">
        <f t="shared" si="920"/>
        <v/>
      </c>
      <c r="BU632" s="239" t="str">
        <f t="shared" si="921"/>
        <v/>
      </c>
      <c r="BV632" s="239" t="str">
        <f t="shared" si="922"/>
        <v/>
      </c>
      <c r="BW632" s="239" t="str">
        <f t="shared" si="923"/>
        <v/>
      </c>
      <c r="BX632" s="239" t="str">
        <f t="shared" si="924"/>
        <v/>
      </c>
      <c r="BY632" s="239" t="str">
        <f t="shared" si="925"/>
        <v/>
      </c>
      <c r="BZ632" s="239" t="str">
        <f t="shared" si="926"/>
        <v/>
      </c>
      <c r="CA632" s="239" t="str">
        <f t="shared" si="927"/>
        <v/>
      </c>
      <c r="CB632" s="239" t="str">
        <f t="shared" si="928"/>
        <v/>
      </c>
      <c r="CC632" s="239" t="str">
        <f t="shared" si="929"/>
        <v/>
      </c>
      <c r="CD632" s="239" t="str">
        <f t="shared" si="930"/>
        <v/>
      </c>
      <c r="CE632" s="239" t="str">
        <f t="shared" si="931"/>
        <v/>
      </c>
      <c r="CF632" s="239" t="str">
        <f t="shared" si="932"/>
        <v/>
      </c>
      <c r="CG632" s="239" t="str">
        <f t="shared" si="933"/>
        <v/>
      </c>
      <c r="CH632" s="239" t="str">
        <f t="shared" si="934"/>
        <v/>
      </c>
      <c r="CI632" s="239" t="str">
        <f t="shared" si="935"/>
        <v/>
      </c>
      <c r="CJ632" s="239" t="str">
        <f t="shared" si="936"/>
        <v/>
      </c>
      <c r="CK632" s="239" t="str">
        <f t="shared" si="937"/>
        <v/>
      </c>
      <c r="CL632" s="239" t="str">
        <f t="shared" si="938"/>
        <v/>
      </c>
      <c r="CM632" s="239" t="str">
        <f t="shared" si="939"/>
        <v/>
      </c>
      <c r="CN632" s="239" t="str">
        <f t="shared" si="940"/>
        <v/>
      </c>
      <c r="CP632" s="239" t="str">
        <f t="shared" si="941"/>
        <v/>
      </c>
      <c r="CQ632" s="239" t="str">
        <f t="shared" si="942"/>
        <v/>
      </c>
      <c r="CR632" s="239" t="str">
        <f t="shared" si="943"/>
        <v/>
      </c>
      <c r="CS632" s="239" t="str">
        <f t="shared" si="944"/>
        <v/>
      </c>
      <c r="CT632" s="239" t="str">
        <f t="shared" si="945"/>
        <v/>
      </c>
      <c r="CU632" s="239" t="str">
        <f t="shared" si="946"/>
        <v/>
      </c>
      <c r="CV632" s="239" t="str">
        <f t="shared" si="947"/>
        <v/>
      </c>
      <c r="CW632" s="239" t="str">
        <f t="shared" si="948"/>
        <v/>
      </c>
      <c r="CX632" s="239" t="str">
        <f t="shared" si="949"/>
        <v/>
      </c>
      <c r="CY632" s="239" t="str">
        <f t="shared" si="950"/>
        <v/>
      </c>
      <c r="CZ632" s="239" t="str">
        <f t="shared" si="951"/>
        <v/>
      </c>
      <c r="DA632" s="239" t="str">
        <f t="shared" si="952"/>
        <v/>
      </c>
      <c r="DB632" s="239" t="str">
        <f t="shared" si="953"/>
        <v/>
      </c>
      <c r="DC632" s="239" t="str">
        <f t="shared" si="954"/>
        <v/>
      </c>
      <c r="DD632" s="239" t="str">
        <f t="shared" si="955"/>
        <v/>
      </c>
      <c r="DE632" s="239" t="str">
        <f t="shared" si="956"/>
        <v/>
      </c>
      <c r="DF632" s="239" t="str">
        <f t="shared" si="957"/>
        <v/>
      </c>
      <c r="DG632" s="239" t="str">
        <f t="shared" si="958"/>
        <v/>
      </c>
      <c r="DH632" s="239" t="str">
        <f t="shared" si="959"/>
        <v/>
      </c>
      <c r="DI632" s="239" t="str">
        <f t="shared" si="960"/>
        <v/>
      </c>
      <c r="DJ632" s="239" t="str">
        <f t="shared" si="961"/>
        <v/>
      </c>
      <c r="DK632" s="239" t="str">
        <f t="shared" si="962"/>
        <v/>
      </c>
      <c r="DL632" s="239" t="str">
        <f t="shared" si="963"/>
        <v/>
      </c>
      <c r="DM632" s="239" t="str">
        <f t="shared" si="964"/>
        <v/>
      </c>
      <c r="DN632" s="239" t="str">
        <f t="shared" si="965"/>
        <v/>
      </c>
      <c r="DO632" s="239" t="str">
        <f t="shared" si="966"/>
        <v/>
      </c>
      <c r="DP632" s="239" t="str">
        <f t="shared" si="967"/>
        <v/>
      </c>
    </row>
    <row r="633" spans="1:120" ht="35.25" hidden="1" customHeight="1" x14ac:dyDescent="0.25">
      <c r="A633" s="53" t="s">
        <v>4523</v>
      </c>
      <c r="B633" s="53">
        <v>1000</v>
      </c>
      <c r="C633" s="53" t="s">
        <v>61</v>
      </c>
      <c r="D633" s="53" t="s">
        <v>2416</v>
      </c>
      <c r="E633" s="53">
        <v>5</v>
      </c>
      <c r="F633" s="53" t="s">
        <v>2556</v>
      </c>
      <c r="G633" s="53" t="str">
        <f t="shared" si="969"/>
        <v>1000-7</v>
      </c>
      <c r="H633" s="53" t="s">
        <v>94</v>
      </c>
      <c r="I633" s="53" t="s">
        <v>76</v>
      </c>
      <c r="J633" s="53" t="s">
        <v>80</v>
      </c>
      <c r="K633" s="53" t="s">
        <v>80</v>
      </c>
      <c r="L633" s="53" t="s">
        <v>80</v>
      </c>
      <c r="M633" s="53" t="s">
        <v>80</v>
      </c>
      <c r="N633" s="53" t="s">
        <v>80</v>
      </c>
      <c r="O633" s="53" t="s">
        <v>80</v>
      </c>
      <c r="P633" s="53" t="s">
        <v>95</v>
      </c>
      <c r="Q633" s="52">
        <v>0.15</v>
      </c>
      <c r="R633" s="52">
        <f>+Q633*Q632</f>
        <v>1.0500000000000001E-2</v>
      </c>
      <c r="S633" s="53">
        <v>1</v>
      </c>
      <c r="T633" s="53" t="s">
        <v>84</v>
      </c>
      <c r="U633" s="53" t="s">
        <v>96</v>
      </c>
      <c r="V633" s="23">
        <v>44958</v>
      </c>
      <c r="W633" s="23">
        <v>44985</v>
      </c>
      <c r="X633" s="53" t="s">
        <v>2539</v>
      </c>
      <c r="Y633" s="49" t="s">
        <v>97</v>
      </c>
      <c r="Z633" s="59" t="s">
        <v>100</v>
      </c>
      <c r="AA633" s="60">
        <v>1</v>
      </c>
      <c r="AB633" s="62" t="s">
        <v>2557</v>
      </c>
      <c r="AC633" s="62">
        <v>44984</v>
      </c>
      <c r="AD633" s="60">
        <v>1</v>
      </c>
      <c r="AE633" s="62" t="s">
        <v>956</v>
      </c>
      <c r="AF633" s="62">
        <v>44984</v>
      </c>
      <c r="AG633" s="60" t="s">
        <v>79</v>
      </c>
      <c r="AH633" s="60">
        <v>1</v>
      </c>
      <c r="AI633" s="52">
        <f t="shared" si="886"/>
        <v>1.0500000000000001E-2</v>
      </c>
      <c r="AJ633" s="52">
        <f t="shared" ref="AJ633:AJ638" si="977">+AI633/R633</f>
        <v>1</v>
      </c>
      <c r="AK633" s="52"/>
      <c r="AL633" s="239" t="str">
        <f t="shared" si="905"/>
        <v/>
      </c>
      <c r="AM633" s="239" t="str">
        <f t="shared" si="906"/>
        <v/>
      </c>
      <c r="AN633" s="239" t="str">
        <f t="shared" si="907"/>
        <v/>
      </c>
      <c r="AO633" s="239">
        <f t="shared" si="908"/>
        <v>1</v>
      </c>
      <c r="AP633" s="239" t="str">
        <f t="shared" si="909"/>
        <v/>
      </c>
      <c r="AQ633" s="239" t="str">
        <f t="shared" si="910"/>
        <v/>
      </c>
      <c r="AR633" s="239" t="str">
        <f t="shared" si="911"/>
        <v/>
      </c>
      <c r="AS633" s="239" t="str">
        <f t="shared" si="912"/>
        <v/>
      </c>
      <c r="AT633" s="239" t="str">
        <f t="shared" si="913"/>
        <v/>
      </c>
      <c r="AU633" s="239" t="str">
        <f t="shared" si="887"/>
        <v/>
      </c>
      <c r="AV633" s="239" t="str">
        <f t="shared" si="888"/>
        <v/>
      </c>
      <c r="AW633" s="239" t="str">
        <f t="shared" si="889"/>
        <v/>
      </c>
      <c r="AX633" s="239" t="str">
        <f t="shared" si="890"/>
        <v/>
      </c>
      <c r="AY633" s="239" t="str">
        <f t="shared" si="891"/>
        <v/>
      </c>
      <c r="AZ633" s="239" t="str">
        <f t="shared" si="892"/>
        <v/>
      </c>
      <c r="BA633" s="239" t="str">
        <f t="shared" si="893"/>
        <v/>
      </c>
      <c r="BB633" s="239" t="str">
        <f t="shared" si="894"/>
        <v/>
      </c>
      <c r="BC633" s="239" t="str">
        <f t="shared" si="895"/>
        <v/>
      </c>
      <c r="BD633" s="239" t="str">
        <f t="shared" si="896"/>
        <v/>
      </c>
      <c r="BE633" s="239" t="str">
        <f t="shared" si="897"/>
        <v/>
      </c>
      <c r="BF633" s="239" t="str">
        <f t="shared" si="898"/>
        <v/>
      </c>
      <c r="BG633" s="239" t="str">
        <f t="shared" si="899"/>
        <v/>
      </c>
      <c r="BH633" s="239" t="str">
        <f t="shared" si="900"/>
        <v/>
      </c>
      <c r="BI633" s="239" t="str">
        <f t="shared" si="901"/>
        <v/>
      </c>
      <c r="BJ633" s="239" t="str">
        <f t="shared" si="902"/>
        <v/>
      </c>
      <c r="BK633" s="239" t="str">
        <f t="shared" si="903"/>
        <v/>
      </c>
      <c r="BL633" s="239" t="str">
        <f t="shared" si="904"/>
        <v/>
      </c>
      <c r="BN633" s="239" t="str">
        <f t="shared" si="914"/>
        <v/>
      </c>
      <c r="BO633" s="239" t="str">
        <f t="shared" si="915"/>
        <v/>
      </c>
      <c r="BP633" s="239" t="str">
        <f t="shared" si="916"/>
        <v/>
      </c>
      <c r="BQ633" s="239">
        <f t="shared" si="917"/>
        <v>1</v>
      </c>
      <c r="BR633" s="239" t="str">
        <f t="shared" si="918"/>
        <v/>
      </c>
      <c r="BS633" s="239" t="str">
        <f t="shared" si="919"/>
        <v/>
      </c>
      <c r="BT633" s="239" t="str">
        <f t="shared" si="920"/>
        <v/>
      </c>
      <c r="BU633" s="239" t="str">
        <f t="shared" si="921"/>
        <v/>
      </c>
      <c r="BV633" s="239" t="str">
        <f t="shared" si="922"/>
        <v/>
      </c>
      <c r="BW633" s="239" t="str">
        <f t="shared" si="923"/>
        <v/>
      </c>
      <c r="BX633" s="239" t="str">
        <f t="shared" si="924"/>
        <v/>
      </c>
      <c r="BY633" s="239" t="str">
        <f t="shared" si="925"/>
        <v/>
      </c>
      <c r="BZ633" s="239" t="str">
        <f t="shared" si="926"/>
        <v/>
      </c>
      <c r="CA633" s="239" t="str">
        <f t="shared" si="927"/>
        <v/>
      </c>
      <c r="CB633" s="239" t="str">
        <f t="shared" si="928"/>
        <v/>
      </c>
      <c r="CC633" s="239" t="str">
        <f t="shared" si="929"/>
        <v/>
      </c>
      <c r="CD633" s="239" t="str">
        <f t="shared" si="930"/>
        <v/>
      </c>
      <c r="CE633" s="239" t="str">
        <f t="shared" si="931"/>
        <v/>
      </c>
      <c r="CF633" s="239" t="str">
        <f t="shared" si="932"/>
        <v/>
      </c>
      <c r="CG633" s="239" t="str">
        <f t="shared" si="933"/>
        <v/>
      </c>
      <c r="CH633" s="239" t="str">
        <f t="shared" si="934"/>
        <v/>
      </c>
      <c r="CI633" s="239" t="str">
        <f t="shared" si="935"/>
        <v/>
      </c>
      <c r="CJ633" s="239" t="str">
        <f t="shared" si="936"/>
        <v/>
      </c>
      <c r="CK633" s="239" t="str">
        <f t="shared" si="937"/>
        <v/>
      </c>
      <c r="CL633" s="239" t="str">
        <f t="shared" si="938"/>
        <v/>
      </c>
      <c r="CM633" s="239" t="str">
        <f t="shared" si="939"/>
        <v/>
      </c>
      <c r="CN633" s="239" t="str">
        <f t="shared" si="940"/>
        <v/>
      </c>
      <c r="CP633" s="239" t="str">
        <f t="shared" si="941"/>
        <v/>
      </c>
      <c r="CQ633" s="239" t="str">
        <f t="shared" si="942"/>
        <v/>
      </c>
      <c r="CR633" s="239" t="str">
        <f t="shared" si="943"/>
        <v/>
      </c>
      <c r="CS633" s="239" t="str">
        <f t="shared" si="944"/>
        <v>1er trimestre</v>
      </c>
      <c r="CT633" s="239" t="str">
        <f t="shared" si="945"/>
        <v/>
      </c>
      <c r="CU633" s="239" t="str">
        <f t="shared" si="946"/>
        <v/>
      </c>
      <c r="CV633" s="239" t="str">
        <f t="shared" si="947"/>
        <v/>
      </c>
      <c r="CW633" s="239" t="str">
        <f t="shared" si="948"/>
        <v/>
      </c>
      <c r="CX633" s="239" t="str">
        <f t="shared" si="949"/>
        <v/>
      </c>
      <c r="CY633" s="239" t="str">
        <f t="shared" si="950"/>
        <v/>
      </c>
      <c r="CZ633" s="239" t="str">
        <f t="shared" si="951"/>
        <v/>
      </c>
      <c r="DA633" s="239" t="str">
        <f t="shared" si="952"/>
        <v/>
      </c>
      <c r="DB633" s="239" t="str">
        <f t="shared" si="953"/>
        <v/>
      </c>
      <c r="DC633" s="239" t="str">
        <f t="shared" si="954"/>
        <v/>
      </c>
      <c r="DD633" s="239" t="str">
        <f t="shared" si="955"/>
        <v/>
      </c>
      <c r="DE633" s="239" t="str">
        <f t="shared" si="956"/>
        <v/>
      </c>
      <c r="DF633" s="239" t="str">
        <f t="shared" si="957"/>
        <v/>
      </c>
      <c r="DG633" s="239" t="str">
        <f t="shared" si="958"/>
        <v/>
      </c>
      <c r="DH633" s="239" t="str">
        <f t="shared" si="959"/>
        <v/>
      </c>
      <c r="DI633" s="239" t="str">
        <f t="shared" si="960"/>
        <v/>
      </c>
      <c r="DJ633" s="239" t="str">
        <f t="shared" si="961"/>
        <v/>
      </c>
      <c r="DK633" s="239" t="str">
        <f t="shared" si="962"/>
        <v/>
      </c>
      <c r="DL633" s="239" t="str">
        <f t="shared" si="963"/>
        <v/>
      </c>
      <c r="DM633" s="239" t="str">
        <f t="shared" si="964"/>
        <v/>
      </c>
      <c r="DN633" s="239" t="str">
        <f t="shared" si="965"/>
        <v/>
      </c>
      <c r="DO633" s="239" t="str">
        <f t="shared" si="966"/>
        <v/>
      </c>
      <c r="DP633" s="239" t="str">
        <f t="shared" si="967"/>
        <v/>
      </c>
    </row>
    <row r="634" spans="1:120" ht="35.25" hidden="1" customHeight="1" x14ac:dyDescent="0.25">
      <c r="A634" s="53" t="s">
        <v>4523</v>
      </c>
      <c r="B634" s="53">
        <v>1000</v>
      </c>
      <c r="C634" s="53" t="s">
        <v>61</v>
      </c>
      <c r="D634" s="53" t="s">
        <v>2416</v>
      </c>
      <c r="E634" s="53">
        <v>5</v>
      </c>
      <c r="F634" s="53" t="s">
        <v>2558</v>
      </c>
      <c r="G634" s="53" t="str">
        <f t="shared" si="969"/>
        <v>1000-7</v>
      </c>
      <c r="H634" s="53" t="s">
        <v>94</v>
      </c>
      <c r="I634" s="53" t="s">
        <v>76</v>
      </c>
      <c r="J634" s="53" t="s">
        <v>80</v>
      </c>
      <c r="K634" s="53" t="s">
        <v>80</v>
      </c>
      <c r="L634" s="53" t="s">
        <v>80</v>
      </c>
      <c r="M634" s="53" t="s">
        <v>80</v>
      </c>
      <c r="N634" s="53" t="s">
        <v>80</v>
      </c>
      <c r="O634" s="53" t="s">
        <v>80</v>
      </c>
      <c r="P634" s="53" t="s">
        <v>103</v>
      </c>
      <c r="Q634" s="52">
        <v>0.15</v>
      </c>
      <c r="R634" s="52">
        <f>+Q634*Q632</f>
        <v>1.0500000000000001E-2</v>
      </c>
      <c r="S634" s="53">
        <v>1</v>
      </c>
      <c r="T634" s="53" t="s">
        <v>84</v>
      </c>
      <c r="U634" s="53" t="s">
        <v>104</v>
      </c>
      <c r="V634" s="23">
        <v>44986</v>
      </c>
      <c r="W634" s="23">
        <v>45016</v>
      </c>
      <c r="X634" s="53" t="s">
        <v>2539</v>
      </c>
      <c r="Y634" s="49" t="s">
        <v>97</v>
      </c>
      <c r="Z634" s="59" t="s">
        <v>100</v>
      </c>
      <c r="AA634" s="60">
        <v>1</v>
      </c>
      <c r="AB634" s="62" t="s">
        <v>2555</v>
      </c>
      <c r="AC634" s="62">
        <v>45016</v>
      </c>
      <c r="AD634" s="60">
        <v>1</v>
      </c>
      <c r="AE634" s="62" t="s">
        <v>956</v>
      </c>
      <c r="AF634" s="62">
        <v>45016</v>
      </c>
      <c r="AG634" s="60" t="s">
        <v>79</v>
      </c>
      <c r="AH634" s="60">
        <v>1</v>
      </c>
      <c r="AI634" s="52">
        <f t="shared" si="886"/>
        <v>1.0500000000000001E-2</v>
      </c>
      <c r="AJ634" s="52">
        <f t="shared" si="977"/>
        <v>1</v>
      </c>
      <c r="AK634" s="52"/>
      <c r="AL634" s="239" t="str">
        <f t="shared" si="905"/>
        <v/>
      </c>
      <c r="AM634" s="239" t="str">
        <f t="shared" si="906"/>
        <v/>
      </c>
      <c r="AN634" s="239" t="str">
        <f t="shared" si="907"/>
        <v/>
      </c>
      <c r="AO634" s="239">
        <f t="shared" si="908"/>
        <v>1</v>
      </c>
      <c r="AP634" s="239" t="str">
        <f t="shared" si="909"/>
        <v/>
      </c>
      <c r="AQ634" s="239" t="str">
        <f t="shared" si="910"/>
        <v/>
      </c>
      <c r="AR634" s="239" t="str">
        <f t="shared" si="911"/>
        <v/>
      </c>
      <c r="AS634" s="239" t="str">
        <f t="shared" si="912"/>
        <v/>
      </c>
      <c r="AT634" s="239" t="str">
        <f t="shared" si="913"/>
        <v/>
      </c>
      <c r="AU634" s="239" t="str">
        <f t="shared" si="887"/>
        <v/>
      </c>
      <c r="AV634" s="239" t="str">
        <f t="shared" si="888"/>
        <v/>
      </c>
      <c r="AW634" s="239" t="str">
        <f t="shared" si="889"/>
        <v/>
      </c>
      <c r="AX634" s="239" t="str">
        <f t="shared" si="890"/>
        <v/>
      </c>
      <c r="AY634" s="239" t="str">
        <f t="shared" si="891"/>
        <v/>
      </c>
      <c r="AZ634" s="239" t="str">
        <f t="shared" si="892"/>
        <v/>
      </c>
      <c r="BA634" s="239" t="str">
        <f t="shared" si="893"/>
        <v/>
      </c>
      <c r="BB634" s="239" t="str">
        <f t="shared" si="894"/>
        <v/>
      </c>
      <c r="BC634" s="239" t="str">
        <f t="shared" si="895"/>
        <v/>
      </c>
      <c r="BD634" s="239" t="str">
        <f t="shared" si="896"/>
        <v/>
      </c>
      <c r="BE634" s="239" t="str">
        <f t="shared" si="897"/>
        <v/>
      </c>
      <c r="BF634" s="239" t="str">
        <f t="shared" si="898"/>
        <v/>
      </c>
      <c r="BG634" s="239" t="str">
        <f t="shared" si="899"/>
        <v/>
      </c>
      <c r="BH634" s="239" t="str">
        <f t="shared" si="900"/>
        <v/>
      </c>
      <c r="BI634" s="239" t="str">
        <f t="shared" si="901"/>
        <v/>
      </c>
      <c r="BJ634" s="239" t="str">
        <f t="shared" si="902"/>
        <v/>
      </c>
      <c r="BK634" s="239" t="str">
        <f t="shared" si="903"/>
        <v/>
      </c>
      <c r="BL634" s="239" t="str">
        <f t="shared" si="904"/>
        <v/>
      </c>
      <c r="BN634" s="239" t="str">
        <f t="shared" si="914"/>
        <v/>
      </c>
      <c r="BO634" s="239" t="str">
        <f t="shared" si="915"/>
        <v/>
      </c>
      <c r="BP634" s="239" t="str">
        <f t="shared" si="916"/>
        <v/>
      </c>
      <c r="BQ634" s="239">
        <f t="shared" si="917"/>
        <v>1</v>
      </c>
      <c r="BR634" s="239" t="str">
        <f t="shared" si="918"/>
        <v/>
      </c>
      <c r="BS634" s="239" t="str">
        <f t="shared" si="919"/>
        <v/>
      </c>
      <c r="BT634" s="239" t="str">
        <f t="shared" si="920"/>
        <v/>
      </c>
      <c r="BU634" s="239" t="str">
        <f t="shared" si="921"/>
        <v/>
      </c>
      <c r="BV634" s="239" t="str">
        <f t="shared" si="922"/>
        <v/>
      </c>
      <c r="BW634" s="239" t="str">
        <f t="shared" si="923"/>
        <v/>
      </c>
      <c r="BX634" s="239" t="str">
        <f t="shared" si="924"/>
        <v/>
      </c>
      <c r="BY634" s="239" t="str">
        <f t="shared" si="925"/>
        <v/>
      </c>
      <c r="BZ634" s="239" t="str">
        <f t="shared" si="926"/>
        <v/>
      </c>
      <c r="CA634" s="239" t="str">
        <f t="shared" si="927"/>
        <v/>
      </c>
      <c r="CB634" s="239" t="str">
        <f t="shared" si="928"/>
        <v/>
      </c>
      <c r="CC634" s="239" t="str">
        <f t="shared" si="929"/>
        <v/>
      </c>
      <c r="CD634" s="239" t="str">
        <f t="shared" si="930"/>
        <v/>
      </c>
      <c r="CE634" s="239" t="str">
        <f t="shared" si="931"/>
        <v/>
      </c>
      <c r="CF634" s="239" t="str">
        <f t="shared" si="932"/>
        <v/>
      </c>
      <c r="CG634" s="239" t="str">
        <f t="shared" si="933"/>
        <v/>
      </c>
      <c r="CH634" s="239" t="str">
        <f t="shared" si="934"/>
        <v/>
      </c>
      <c r="CI634" s="239" t="str">
        <f t="shared" si="935"/>
        <v/>
      </c>
      <c r="CJ634" s="239" t="str">
        <f t="shared" si="936"/>
        <v/>
      </c>
      <c r="CK634" s="239" t="str">
        <f t="shared" si="937"/>
        <v/>
      </c>
      <c r="CL634" s="239" t="str">
        <f t="shared" si="938"/>
        <v/>
      </c>
      <c r="CM634" s="239" t="str">
        <f t="shared" si="939"/>
        <v/>
      </c>
      <c r="CN634" s="239" t="str">
        <f t="shared" si="940"/>
        <v/>
      </c>
      <c r="CP634" s="239" t="str">
        <f t="shared" si="941"/>
        <v/>
      </c>
      <c r="CQ634" s="239" t="str">
        <f t="shared" si="942"/>
        <v/>
      </c>
      <c r="CR634" s="239" t="str">
        <f t="shared" si="943"/>
        <v/>
      </c>
      <c r="CS634" s="239" t="str">
        <f t="shared" si="944"/>
        <v>1er trimestre</v>
      </c>
      <c r="CT634" s="239" t="str">
        <f t="shared" si="945"/>
        <v/>
      </c>
      <c r="CU634" s="239" t="str">
        <f t="shared" si="946"/>
        <v/>
      </c>
      <c r="CV634" s="239" t="str">
        <f t="shared" si="947"/>
        <v/>
      </c>
      <c r="CW634" s="239" t="str">
        <f t="shared" si="948"/>
        <v/>
      </c>
      <c r="CX634" s="239" t="str">
        <f t="shared" si="949"/>
        <v/>
      </c>
      <c r="CY634" s="239" t="str">
        <f t="shared" si="950"/>
        <v/>
      </c>
      <c r="CZ634" s="239" t="str">
        <f t="shared" si="951"/>
        <v/>
      </c>
      <c r="DA634" s="239" t="str">
        <f t="shared" si="952"/>
        <v/>
      </c>
      <c r="DB634" s="239" t="str">
        <f t="shared" si="953"/>
        <v/>
      </c>
      <c r="DC634" s="239" t="str">
        <f t="shared" si="954"/>
        <v/>
      </c>
      <c r="DD634" s="239" t="str">
        <f t="shared" si="955"/>
        <v/>
      </c>
      <c r="DE634" s="239" t="str">
        <f t="shared" si="956"/>
        <v/>
      </c>
      <c r="DF634" s="239" t="str">
        <f t="shared" si="957"/>
        <v/>
      </c>
      <c r="DG634" s="239" t="str">
        <f t="shared" si="958"/>
        <v/>
      </c>
      <c r="DH634" s="239" t="str">
        <f t="shared" si="959"/>
        <v/>
      </c>
      <c r="DI634" s="239" t="str">
        <f t="shared" si="960"/>
        <v/>
      </c>
      <c r="DJ634" s="239" t="str">
        <f t="shared" si="961"/>
        <v/>
      </c>
      <c r="DK634" s="239" t="str">
        <f t="shared" si="962"/>
        <v/>
      </c>
      <c r="DL634" s="239" t="str">
        <f t="shared" si="963"/>
        <v/>
      </c>
      <c r="DM634" s="239" t="str">
        <f t="shared" si="964"/>
        <v/>
      </c>
      <c r="DN634" s="239" t="str">
        <f t="shared" si="965"/>
        <v/>
      </c>
      <c r="DO634" s="239" t="str">
        <f t="shared" si="966"/>
        <v/>
      </c>
      <c r="DP634" s="239" t="str">
        <f t="shared" si="967"/>
        <v/>
      </c>
    </row>
    <row r="635" spans="1:120" ht="35.25" hidden="1" customHeight="1" x14ac:dyDescent="0.25">
      <c r="A635" s="53" t="s">
        <v>4523</v>
      </c>
      <c r="B635" s="53">
        <v>1000</v>
      </c>
      <c r="C635" s="53" t="s">
        <v>61</v>
      </c>
      <c r="D635" s="53" t="s">
        <v>2416</v>
      </c>
      <c r="E635" s="53">
        <v>5</v>
      </c>
      <c r="F635" s="53" t="s">
        <v>2559</v>
      </c>
      <c r="G635" s="53" t="str">
        <f t="shared" si="969"/>
        <v>1000-7</v>
      </c>
      <c r="H635" s="53" t="s">
        <v>94</v>
      </c>
      <c r="I635" s="53" t="s">
        <v>76</v>
      </c>
      <c r="J635" s="53" t="s">
        <v>80</v>
      </c>
      <c r="K635" s="53" t="s">
        <v>80</v>
      </c>
      <c r="L635" s="53" t="s">
        <v>80</v>
      </c>
      <c r="M635" s="53" t="s">
        <v>80</v>
      </c>
      <c r="N635" s="53" t="s">
        <v>80</v>
      </c>
      <c r="O635" s="53" t="s">
        <v>80</v>
      </c>
      <c r="P635" s="53" t="s">
        <v>109</v>
      </c>
      <c r="Q635" s="52">
        <v>0.15</v>
      </c>
      <c r="R635" s="52">
        <f>+Q635*Q632</f>
        <v>1.0500000000000001E-2</v>
      </c>
      <c r="S635" s="53">
        <v>1</v>
      </c>
      <c r="T635" s="53" t="s">
        <v>84</v>
      </c>
      <c r="U635" s="53" t="s">
        <v>110</v>
      </c>
      <c r="V635" s="23">
        <v>45017</v>
      </c>
      <c r="W635" s="23">
        <v>45230</v>
      </c>
      <c r="X635" s="53" t="s">
        <v>2539</v>
      </c>
      <c r="Y635" s="49" t="s">
        <v>87</v>
      </c>
      <c r="Z635" s="59" t="s">
        <v>100</v>
      </c>
      <c r="AA635" s="56">
        <v>1</v>
      </c>
      <c r="AB635" s="23" t="s">
        <v>2560</v>
      </c>
      <c r="AC635" s="23">
        <v>45230</v>
      </c>
      <c r="AD635" s="52">
        <v>1</v>
      </c>
      <c r="AE635" s="53" t="s">
        <v>936</v>
      </c>
      <c r="AF635" s="23">
        <v>45230</v>
      </c>
      <c r="AG635" s="52" t="s">
        <v>79</v>
      </c>
      <c r="AH635" s="52">
        <v>1</v>
      </c>
      <c r="AI635" s="52">
        <f t="shared" si="886"/>
        <v>1.0500000000000001E-2</v>
      </c>
      <c r="AJ635" s="52">
        <f t="shared" si="977"/>
        <v>1</v>
      </c>
      <c r="AK635" s="52"/>
      <c r="AL635" s="239" t="str">
        <f t="shared" si="905"/>
        <v/>
      </c>
      <c r="AM635" s="239" t="str">
        <f t="shared" si="906"/>
        <v/>
      </c>
      <c r="AN635" s="239" t="str">
        <f t="shared" si="907"/>
        <v/>
      </c>
      <c r="AO635" s="239">
        <f t="shared" si="908"/>
        <v>1</v>
      </c>
      <c r="AP635" s="239" t="str">
        <f t="shared" si="909"/>
        <v/>
      </c>
      <c r="AQ635" s="239" t="str">
        <f t="shared" si="910"/>
        <v/>
      </c>
      <c r="AR635" s="239" t="str">
        <f t="shared" si="911"/>
        <v/>
      </c>
      <c r="AS635" s="239" t="str">
        <f t="shared" si="912"/>
        <v/>
      </c>
      <c r="AT635" s="239" t="str">
        <f t="shared" si="913"/>
        <v/>
      </c>
      <c r="AU635" s="239" t="str">
        <f t="shared" si="887"/>
        <v/>
      </c>
      <c r="AV635" s="239" t="str">
        <f t="shared" si="888"/>
        <v/>
      </c>
      <c r="AW635" s="239" t="str">
        <f t="shared" si="889"/>
        <v/>
      </c>
      <c r="AX635" s="239" t="str">
        <f t="shared" si="890"/>
        <v/>
      </c>
      <c r="AY635" s="239" t="str">
        <f t="shared" si="891"/>
        <v/>
      </c>
      <c r="AZ635" s="239" t="str">
        <f t="shared" si="892"/>
        <v/>
      </c>
      <c r="BA635" s="239" t="str">
        <f t="shared" si="893"/>
        <v/>
      </c>
      <c r="BB635" s="239" t="str">
        <f t="shared" si="894"/>
        <v/>
      </c>
      <c r="BC635" s="239" t="str">
        <f t="shared" si="895"/>
        <v/>
      </c>
      <c r="BD635" s="239" t="str">
        <f t="shared" si="896"/>
        <v/>
      </c>
      <c r="BE635" s="239" t="str">
        <f t="shared" si="897"/>
        <v/>
      </c>
      <c r="BF635" s="239" t="str">
        <f t="shared" si="898"/>
        <v/>
      </c>
      <c r="BG635" s="239" t="str">
        <f t="shared" si="899"/>
        <v/>
      </c>
      <c r="BH635" s="239" t="str">
        <f t="shared" si="900"/>
        <v/>
      </c>
      <c r="BI635" s="239" t="str">
        <f t="shared" si="901"/>
        <v/>
      </c>
      <c r="BJ635" s="239" t="str">
        <f t="shared" si="902"/>
        <v/>
      </c>
      <c r="BK635" s="239" t="str">
        <f t="shared" si="903"/>
        <v/>
      </c>
      <c r="BL635" s="239" t="str">
        <f t="shared" si="904"/>
        <v/>
      </c>
      <c r="BN635" s="239" t="str">
        <f t="shared" si="914"/>
        <v/>
      </c>
      <c r="BO635" s="239" t="str">
        <f t="shared" si="915"/>
        <v/>
      </c>
      <c r="BP635" s="239" t="str">
        <f t="shared" si="916"/>
        <v/>
      </c>
      <c r="BQ635" s="239">
        <f t="shared" si="917"/>
        <v>1</v>
      </c>
      <c r="BR635" s="239" t="str">
        <f t="shared" si="918"/>
        <v/>
      </c>
      <c r="BS635" s="239" t="str">
        <f t="shared" si="919"/>
        <v/>
      </c>
      <c r="BT635" s="239" t="str">
        <f t="shared" si="920"/>
        <v/>
      </c>
      <c r="BU635" s="239" t="str">
        <f t="shared" si="921"/>
        <v/>
      </c>
      <c r="BV635" s="239" t="str">
        <f t="shared" si="922"/>
        <v/>
      </c>
      <c r="BW635" s="239" t="str">
        <f t="shared" si="923"/>
        <v/>
      </c>
      <c r="BX635" s="239" t="str">
        <f t="shared" si="924"/>
        <v/>
      </c>
      <c r="BY635" s="239" t="str">
        <f t="shared" si="925"/>
        <v/>
      </c>
      <c r="BZ635" s="239" t="str">
        <f t="shared" si="926"/>
        <v/>
      </c>
      <c r="CA635" s="239" t="str">
        <f t="shared" si="927"/>
        <v/>
      </c>
      <c r="CB635" s="239" t="str">
        <f t="shared" si="928"/>
        <v/>
      </c>
      <c r="CC635" s="239" t="str">
        <f t="shared" si="929"/>
        <v/>
      </c>
      <c r="CD635" s="239" t="str">
        <f t="shared" si="930"/>
        <v/>
      </c>
      <c r="CE635" s="239" t="str">
        <f t="shared" si="931"/>
        <v/>
      </c>
      <c r="CF635" s="239" t="str">
        <f t="shared" si="932"/>
        <v/>
      </c>
      <c r="CG635" s="239" t="str">
        <f t="shared" si="933"/>
        <v/>
      </c>
      <c r="CH635" s="239" t="str">
        <f t="shared" si="934"/>
        <v/>
      </c>
      <c r="CI635" s="239" t="str">
        <f t="shared" si="935"/>
        <v/>
      </c>
      <c r="CJ635" s="239" t="str">
        <f t="shared" si="936"/>
        <v/>
      </c>
      <c r="CK635" s="239" t="str">
        <f t="shared" si="937"/>
        <v/>
      </c>
      <c r="CL635" s="239" t="str">
        <f t="shared" si="938"/>
        <v/>
      </c>
      <c r="CM635" s="239" t="str">
        <f t="shared" si="939"/>
        <v/>
      </c>
      <c r="CN635" s="239" t="str">
        <f t="shared" si="940"/>
        <v/>
      </c>
      <c r="CP635" s="239" t="str">
        <f t="shared" si="941"/>
        <v/>
      </c>
      <c r="CQ635" s="239" t="str">
        <f t="shared" si="942"/>
        <v/>
      </c>
      <c r="CR635" s="239" t="str">
        <f t="shared" si="943"/>
        <v/>
      </c>
      <c r="CS635" s="239" t="str">
        <f t="shared" si="944"/>
        <v>4to Trimestre</v>
      </c>
      <c r="CT635" s="239" t="str">
        <f t="shared" si="945"/>
        <v/>
      </c>
      <c r="CU635" s="239" t="str">
        <f t="shared" si="946"/>
        <v/>
      </c>
      <c r="CV635" s="239" t="str">
        <f t="shared" si="947"/>
        <v/>
      </c>
      <c r="CW635" s="239" t="str">
        <f t="shared" si="948"/>
        <v/>
      </c>
      <c r="CX635" s="239" t="str">
        <f t="shared" si="949"/>
        <v/>
      </c>
      <c r="CY635" s="239" t="str">
        <f t="shared" si="950"/>
        <v/>
      </c>
      <c r="CZ635" s="239" t="str">
        <f t="shared" si="951"/>
        <v/>
      </c>
      <c r="DA635" s="239" t="str">
        <f t="shared" si="952"/>
        <v/>
      </c>
      <c r="DB635" s="239" t="str">
        <f t="shared" si="953"/>
        <v/>
      </c>
      <c r="DC635" s="239" t="str">
        <f t="shared" si="954"/>
        <v/>
      </c>
      <c r="DD635" s="239" t="str">
        <f t="shared" si="955"/>
        <v/>
      </c>
      <c r="DE635" s="239" t="str">
        <f t="shared" si="956"/>
        <v/>
      </c>
      <c r="DF635" s="239" t="str">
        <f t="shared" si="957"/>
        <v/>
      </c>
      <c r="DG635" s="239" t="str">
        <f t="shared" si="958"/>
        <v/>
      </c>
      <c r="DH635" s="239" t="str">
        <f t="shared" si="959"/>
        <v/>
      </c>
      <c r="DI635" s="239" t="str">
        <f t="shared" si="960"/>
        <v/>
      </c>
      <c r="DJ635" s="239" t="str">
        <f t="shared" si="961"/>
        <v/>
      </c>
      <c r="DK635" s="239" t="str">
        <f t="shared" si="962"/>
        <v/>
      </c>
      <c r="DL635" s="239" t="str">
        <f t="shared" si="963"/>
        <v/>
      </c>
      <c r="DM635" s="239" t="str">
        <f t="shared" si="964"/>
        <v/>
      </c>
      <c r="DN635" s="239" t="str">
        <f t="shared" si="965"/>
        <v/>
      </c>
      <c r="DO635" s="239" t="str">
        <f t="shared" si="966"/>
        <v/>
      </c>
      <c r="DP635" s="239" t="str">
        <f t="shared" si="967"/>
        <v/>
      </c>
    </row>
    <row r="636" spans="1:120" ht="35.25" hidden="1" customHeight="1" x14ac:dyDescent="0.25">
      <c r="A636" s="53" t="s">
        <v>4523</v>
      </c>
      <c r="B636" s="53">
        <v>1000</v>
      </c>
      <c r="C636" s="53" t="s">
        <v>61</v>
      </c>
      <c r="D636" s="53" t="s">
        <v>2416</v>
      </c>
      <c r="E636" s="53">
        <v>5</v>
      </c>
      <c r="F636" s="53" t="s">
        <v>2561</v>
      </c>
      <c r="G636" s="53" t="str">
        <f t="shared" si="969"/>
        <v>1000-7</v>
      </c>
      <c r="H636" s="53" t="s">
        <v>94</v>
      </c>
      <c r="I636" s="53" t="s">
        <v>76</v>
      </c>
      <c r="J636" s="53" t="s">
        <v>80</v>
      </c>
      <c r="K636" s="53" t="s">
        <v>80</v>
      </c>
      <c r="L636" s="53" t="s">
        <v>80</v>
      </c>
      <c r="M636" s="53" t="s">
        <v>80</v>
      </c>
      <c r="N636" s="53" t="s">
        <v>80</v>
      </c>
      <c r="O636" s="53" t="s">
        <v>80</v>
      </c>
      <c r="P636" s="53" t="s">
        <v>114</v>
      </c>
      <c r="Q636" s="52">
        <v>0.2</v>
      </c>
      <c r="R636" s="52">
        <f>+Q636*Q632</f>
        <v>1.4000000000000002E-2</v>
      </c>
      <c r="S636" s="53">
        <v>1</v>
      </c>
      <c r="T636" s="53" t="s">
        <v>84</v>
      </c>
      <c r="U636" s="53" t="s">
        <v>115</v>
      </c>
      <c r="V636" s="23">
        <v>45017</v>
      </c>
      <c r="W636" s="23">
        <v>45230</v>
      </c>
      <c r="X636" s="53" t="s">
        <v>2539</v>
      </c>
      <c r="Y636" s="49" t="s">
        <v>87</v>
      </c>
      <c r="Z636" s="59" t="s">
        <v>100</v>
      </c>
      <c r="AA636" s="52">
        <v>1</v>
      </c>
      <c r="AB636" s="23" t="s">
        <v>2562</v>
      </c>
      <c r="AC636" s="23">
        <v>45230</v>
      </c>
      <c r="AD636" s="52">
        <v>1</v>
      </c>
      <c r="AE636" s="53" t="s">
        <v>936</v>
      </c>
      <c r="AF636" s="23">
        <v>45230</v>
      </c>
      <c r="AG636" s="52" t="s">
        <v>79</v>
      </c>
      <c r="AH636" s="52">
        <v>1</v>
      </c>
      <c r="AI636" s="52">
        <f t="shared" si="886"/>
        <v>1.4000000000000002E-2</v>
      </c>
      <c r="AJ636" s="52">
        <f t="shared" si="977"/>
        <v>1</v>
      </c>
      <c r="AK636" s="52"/>
      <c r="AL636" s="239" t="str">
        <f t="shared" si="905"/>
        <v/>
      </c>
      <c r="AM636" s="239" t="str">
        <f t="shared" si="906"/>
        <v/>
      </c>
      <c r="AN636" s="239" t="str">
        <f t="shared" si="907"/>
        <v/>
      </c>
      <c r="AO636" s="239">
        <f t="shared" si="908"/>
        <v>1</v>
      </c>
      <c r="AP636" s="239" t="str">
        <f t="shared" si="909"/>
        <v/>
      </c>
      <c r="AQ636" s="239" t="str">
        <f t="shared" si="910"/>
        <v/>
      </c>
      <c r="AR636" s="239" t="str">
        <f t="shared" si="911"/>
        <v/>
      </c>
      <c r="AS636" s="239" t="str">
        <f t="shared" si="912"/>
        <v/>
      </c>
      <c r="AT636" s="239" t="str">
        <f t="shared" si="913"/>
        <v/>
      </c>
      <c r="AU636" s="239" t="str">
        <f t="shared" si="887"/>
        <v/>
      </c>
      <c r="AV636" s="239" t="str">
        <f t="shared" si="888"/>
        <v/>
      </c>
      <c r="AW636" s="239" t="str">
        <f t="shared" si="889"/>
        <v/>
      </c>
      <c r="AX636" s="239" t="str">
        <f t="shared" si="890"/>
        <v/>
      </c>
      <c r="AY636" s="239" t="str">
        <f t="shared" si="891"/>
        <v/>
      </c>
      <c r="AZ636" s="239" t="str">
        <f t="shared" si="892"/>
        <v/>
      </c>
      <c r="BA636" s="239" t="str">
        <f t="shared" si="893"/>
        <v/>
      </c>
      <c r="BB636" s="239" t="str">
        <f t="shared" si="894"/>
        <v/>
      </c>
      <c r="BC636" s="239" t="str">
        <f t="shared" si="895"/>
        <v/>
      </c>
      <c r="BD636" s="239" t="str">
        <f t="shared" si="896"/>
        <v/>
      </c>
      <c r="BE636" s="239" t="str">
        <f t="shared" si="897"/>
        <v/>
      </c>
      <c r="BF636" s="239" t="str">
        <f t="shared" si="898"/>
        <v/>
      </c>
      <c r="BG636" s="239" t="str">
        <f t="shared" si="899"/>
        <v/>
      </c>
      <c r="BH636" s="239" t="str">
        <f t="shared" si="900"/>
        <v/>
      </c>
      <c r="BI636" s="239" t="str">
        <f t="shared" si="901"/>
        <v/>
      </c>
      <c r="BJ636" s="239" t="str">
        <f t="shared" si="902"/>
        <v/>
      </c>
      <c r="BK636" s="239" t="str">
        <f t="shared" si="903"/>
        <v/>
      </c>
      <c r="BL636" s="239" t="str">
        <f t="shared" si="904"/>
        <v/>
      </c>
      <c r="BN636" s="239" t="str">
        <f t="shared" si="914"/>
        <v/>
      </c>
      <c r="BO636" s="239" t="str">
        <f t="shared" si="915"/>
        <v/>
      </c>
      <c r="BP636" s="239" t="str">
        <f t="shared" si="916"/>
        <v/>
      </c>
      <c r="BQ636" s="239">
        <f t="shared" si="917"/>
        <v>1</v>
      </c>
      <c r="BR636" s="239" t="str">
        <f t="shared" si="918"/>
        <v/>
      </c>
      <c r="BS636" s="239" t="str">
        <f t="shared" si="919"/>
        <v/>
      </c>
      <c r="BT636" s="239" t="str">
        <f t="shared" si="920"/>
        <v/>
      </c>
      <c r="BU636" s="239" t="str">
        <f t="shared" si="921"/>
        <v/>
      </c>
      <c r="BV636" s="239" t="str">
        <f t="shared" si="922"/>
        <v/>
      </c>
      <c r="BW636" s="239" t="str">
        <f t="shared" si="923"/>
        <v/>
      </c>
      <c r="BX636" s="239" t="str">
        <f t="shared" si="924"/>
        <v/>
      </c>
      <c r="BY636" s="239" t="str">
        <f t="shared" si="925"/>
        <v/>
      </c>
      <c r="BZ636" s="239" t="str">
        <f t="shared" si="926"/>
        <v/>
      </c>
      <c r="CA636" s="239" t="str">
        <f t="shared" si="927"/>
        <v/>
      </c>
      <c r="CB636" s="239" t="str">
        <f t="shared" si="928"/>
        <v/>
      </c>
      <c r="CC636" s="239" t="str">
        <f t="shared" si="929"/>
        <v/>
      </c>
      <c r="CD636" s="239" t="str">
        <f t="shared" si="930"/>
        <v/>
      </c>
      <c r="CE636" s="239" t="str">
        <f t="shared" si="931"/>
        <v/>
      </c>
      <c r="CF636" s="239" t="str">
        <f t="shared" si="932"/>
        <v/>
      </c>
      <c r="CG636" s="239" t="str">
        <f t="shared" si="933"/>
        <v/>
      </c>
      <c r="CH636" s="239" t="str">
        <f t="shared" si="934"/>
        <v/>
      </c>
      <c r="CI636" s="239" t="str">
        <f t="shared" si="935"/>
        <v/>
      </c>
      <c r="CJ636" s="239" t="str">
        <f t="shared" si="936"/>
        <v/>
      </c>
      <c r="CK636" s="239" t="str">
        <f t="shared" si="937"/>
        <v/>
      </c>
      <c r="CL636" s="239" t="str">
        <f t="shared" si="938"/>
        <v/>
      </c>
      <c r="CM636" s="239" t="str">
        <f t="shared" si="939"/>
        <v/>
      </c>
      <c r="CN636" s="239" t="str">
        <f t="shared" si="940"/>
        <v/>
      </c>
      <c r="CP636" s="239" t="str">
        <f t="shared" si="941"/>
        <v/>
      </c>
      <c r="CQ636" s="239" t="str">
        <f t="shared" si="942"/>
        <v/>
      </c>
      <c r="CR636" s="239" t="str">
        <f t="shared" si="943"/>
        <v/>
      </c>
      <c r="CS636" s="239" t="str">
        <f t="shared" si="944"/>
        <v>4to Trimestre</v>
      </c>
      <c r="CT636" s="239" t="str">
        <f t="shared" si="945"/>
        <v/>
      </c>
      <c r="CU636" s="239" t="str">
        <f t="shared" si="946"/>
        <v/>
      </c>
      <c r="CV636" s="239" t="str">
        <f t="shared" si="947"/>
        <v/>
      </c>
      <c r="CW636" s="239" t="str">
        <f t="shared" si="948"/>
        <v/>
      </c>
      <c r="CX636" s="239" t="str">
        <f t="shared" si="949"/>
        <v/>
      </c>
      <c r="CY636" s="239" t="str">
        <f t="shared" si="950"/>
        <v/>
      </c>
      <c r="CZ636" s="239" t="str">
        <f t="shared" si="951"/>
        <v/>
      </c>
      <c r="DA636" s="239" t="str">
        <f t="shared" si="952"/>
        <v/>
      </c>
      <c r="DB636" s="239" t="str">
        <f t="shared" si="953"/>
        <v/>
      </c>
      <c r="DC636" s="239" t="str">
        <f t="shared" si="954"/>
        <v/>
      </c>
      <c r="DD636" s="239" t="str">
        <f t="shared" si="955"/>
        <v/>
      </c>
      <c r="DE636" s="239" t="str">
        <f t="shared" si="956"/>
        <v/>
      </c>
      <c r="DF636" s="239" t="str">
        <f t="shared" si="957"/>
        <v/>
      </c>
      <c r="DG636" s="239" t="str">
        <f t="shared" si="958"/>
        <v/>
      </c>
      <c r="DH636" s="239" t="str">
        <f t="shared" si="959"/>
        <v/>
      </c>
      <c r="DI636" s="239" t="str">
        <f t="shared" si="960"/>
        <v/>
      </c>
      <c r="DJ636" s="239" t="str">
        <f t="shared" si="961"/>
        <v/>
      </c>
      <c r="DK636" s="239" t="str">
        <f t="shared" si="962"/>
        <v/>
      </c>
      <c r="DL636" s="239" t="str">
        <f t="shared" si="963"/>
        <v/>
      </c>
      <c r="DM636" s="239" t="str">
        <f t="shared" si="964"/>
        <v/>
      </c>
      <c r="DN636" s="239" t="str">
        <f t="shared" si="965"/>
        <v/>
      </c>
      <c r="DO636" s="239" t="str">
        <f t="shared" si="966"/>
        <v/>
      </c>
      <c r="DP636" s="239" t="str">
        <f t="shared" si="967"/>
        <v/>
      </c>
    </row>
    <row r="637" spans="1:120" ht="35.25" hidden="1" customHeight="1" x14ac:dyDescent="0.25">
      <c r="A637" s="53" t="s">
        <v>4523</v>
      </c>
      <c r="B637" s="53">
        <v>1000</v>
      </c>
      <c r="C637" s="53" t="s">
        <v>61</v>
      </c>
      <c r="D637" s="53" t="s">
        <v>2416</v>
      </c>
      <c r="E637" s="53">
        <v>5</v>
      </c>
      <c r="F637" s="53" t="s">
        <v>2563</v>
      </c>
      <c r="G637" s="53" t="str">
        <f t="shared" si="969"/>
        <v>1000-7</v>
      </c>
      <c r="H637" s="53" t="s">
        <v>94</v>
      </c>
      <c r="I637" s="53" t="s">
        <v>76</v>
      </c>
      <c r="J637" s="53" t="s">
        <v>80</v>
      </c>
      <c r="K637" s="53" t="s">
        <v>80</v>
      </c>
      <c r="L637" s="53" t="s">
        <v>80</v>
      </c>
      <c r="M637" s="53" t="s">
        <v>80</v>
      </c>
      <c r="N637" s="53" t="s">
        <v>80</v>
      </c>
      <c r="O637" s="53" t="s">
        <v>80</v>
      </c>
      <c r="P637" s="53" t="s">
        <v>119</v>
      </c>
      <c r="Q637" s="52">
        <v>0.2</v>
      </c>
      <c r="R637" s="52">
        <f>+Q637*Q632</f>
        <v>1.4000000000000002E-2</v>
      </c>
      <c r="S637" s="53">
        <v>1</v>
      </c>
      <c r="T637" s="53" t="s">
        <v>84</v>
      </c>
      <c r="U637" s="53" t="s">
        <v>96</v>
      </c>
      <c r="V637" s="23">
        <v>45231</v>
      </c>
      <c r="W637" s="23">
        <v>45260</v>
      </c>
      <c r="X637" s="53" t="s">
        <v>2539</v>
      </c>
      <c r="Y637" s="49" t="s">
        <v>87</v>
      </c>
      <c r="Z637" s="59" t="s">
        <v>100</v>
      </c>
      <c r="AA637" s="52">
        <v>1</v>
      </c>
      <c r="AB637" s="111" t="s">
        <v>2564</v>
      </c>
      <c r="AC637" s="23">
        <v>45260</v>
      </c>
      <c r="AD637" s="52">
        <v>1</v>
      </c>
      <c r="AE637" s="53" t="s">
        <v>936</v>
      </c>
      <c r="AF637" s="23">
        <v>45260</v>
      </c>
      <c r="AG637" s="52" t="s">
        <v>79</v>
      </c>
      <c r="AH637" s="52">
        <v>1</v>
      </c>
      <c r="AI637" s="52">
        <f t="shared" si="886"/>
        <v>1.4000000000000002E-2</v>
      </c>
      <c r="AJ637" s="52">
        <f t="shared" si="977"/>
        <v>1</v>
      </c>
      <c r="AK637" s="52"/>
      <c r="AL637" s="239" t="str">
        <f t="shared" si="905"/>
        <v/>
      </c>
      <c r="AM637" s="239" t="str">
        <f t="shared" si="906"/>
        <v/>
      </c>
      <c r="AN637" s="239" t="str">
        <f t="shared" si="907"/>
        <v/>
      </c>
      <c r="AO637" s="239">
        <f t="shared" si="908"/>
        <v>1</v>
      </c>
      <c r="AP637" s="239" t="str">
        <f t="shared" si="909"/>
        <v/>
      </c>
      <c r="AQ637" s="239" t="str">
        <f t="shared" si="910"/>
        <v/>
      </c>
      <c r="AR637" s="239" t="str">
        <f t="shared" si="911"/>
        <v/>
      </c>
      <c r="AS637" s="239" t="str">
        <f t="shared" si="912"/>
        <v/>
      </c>
      <c r="AT637" s="239" t="str">
        <f t="shared" si="913"/>
        <v/>
      </c>
      <c r="AU637" s="239" t="str">
        <f t="shared" si="887"/>
        <v/>
      </c>
      <c r="AV637" s="239" t="str">
        <f t="shared" si="888"/>
        <v/>
      </c>
      <c r="AW637" s="239" t="str">
        <f t="shared" si="889"/>
        <v/>
      </c>
      <c r="AX637" s="239" t="str">
        <f t="shared" si="890"/>
        <v/>
      </c>
      <c r="AY637" s="239" t="str">
        <f t="shared" si="891"/>
        <v/>
      </c>
      <c r="AZ637" s="239" t="str">
        <f t="shared" si="892"/>
        <v/>
      </c>
      <c r="BA637" s="239" t="str">
        <f t="shared" si="893"/>
        <v/>
      </c>
      <c r="BB637" s="239" t="str">
        <f t="shared" si="894"/>
        <v/>
      </c>
      <c r="BC637" s="239" t="str">
        <f t="shared" si="895"/>
        <v/>
      </c>
      <c r="BD637" s="239" t="str">
        <f t="shared" si="896"/>
        <v/>
      </c>
      <c r="BE637" s="239" t="str">
        <f t="shared" si="897"/>
        <v/>
      </c>
      <c r="BF637" s="239" t="str">
        <f t="shared" si="898"/>
        <v/>
      </c>
      <c r="BG637" s="239" t="str">
        <f t="shared" si="899"/>
        <v/>
      </c>
      <c r="BH637" s="239" t="str">
        <f t="shared" si="900"/>
        <v/>
      </c>
      <c r="BI637" s="239" t="str">
        <f t="shared" si="901"/>
        <v/>
      </c>
      <c r="BJ637" s="239" t="str">
        <f t="shared" si="902"/>
        <v/>
      </c>
      <c r="BK637" s="239" t="str">
        <f t="shared" si="903"/>
        <v/>
      </c>
      <c r="BL637" s="239" t="str">
        <f t="shared" si="904"/>
        <v/>
      </c>
      <c r="BN637" s="239" t="str">
        <f t="shared" si="914"/>
        <v/>
      </c>
      <c r="BO637" s="239" t="str">
        <f t="shared" si="915"/>
        <v/>
      </c>
      <c r="BP637" s="239" t="str">
        <f t="shared" si="916"/>
        <v/>
      </c>
      <c r="BQ637" s="239">
        <f t="shared" si="917"/>
        <v>1</v>
      </c>
      <c r="BR637" s="239" t="str">
        <f t="shared" si="918"/>
        <v/>
      </c>
      <c r="BS637" s="239" t="str">
        <f t="shared" si="919"/>
        <v/>
      </c>
      <c r="BT637" s="239" t="str">
        <f t="shared" si="920"/>
        <v/>
      </c>
      <c r="BU637" s="239" t="str">
        <f t="shared" si="921"/>
        <v/>
      </c>
      <c r="BV637" s="239" t="str">
        <f t="shared" si="922"/>
        <v/>
      </c>
      <c r="BW637" s="239" t="str">
        <f t="shared" si="923"/>
        <v/>
      </c>
      <c r="BX637" s="239" t="str">
        <f t="shared" si="924"/>
        <v/>
      </c>
      <c r="BY637" s="239" t="str">
        <f t="shared" si="925"/>
        <v/>
      </c>
      <c r="BZ637" s="239" t="str">
        <f t="shared" si="926"/>
        <v/>
      </c>
      <c r="CA637" s="239" t="str">
        <f t="shared" si="927"/>
        <v/>
      </c>
      <c r="CB637" s="239" t="str">
        <f t="shared" si="928"/>
        <v/>
      </c>
      <c r="CC637" s="239" t="str">
        <f t="shared" si="929"/>
        <v/>
      </c>
      <c r="CD637" s="239" t="str">
        <f t="shared" si="930"/>
        <v/>
      </c>
      <c r="CE637" s="239" t="str">
        <f t="shared" si="931"/>
        <v/>
      </c>
      <c r="CF637" s="239" t="str">
        <f t="shared" si="932"/>
        <v/>
      </c>
      <c r="CG637" s="239" t="str">
        <f t="shared" si="933"/>
        <v/>
      </c>
      <c r="CH637" s="239" t="str">
        <f t="shared" si="934"/>
        <v/>
      </c>
      <c r="CI637" s="239" t="str">
        <f t="shared" si="935"/>
        <v/>
      </c>
      <c r="CJ637" s="239" t="str">
        <f t="shared" si="936"/>
        <v/>
      </c>
      <c r="CK637" s="239" t="str">
        <f t="shared" si="937"/>
        <v/>
      </c>
      <c r="CL637" s="239" t="str">
        <f t="shared" si="938"/>
        <v/>
      </c>
      <c r="CM637" s="239" t="str">
        <f t="shared" si="939"/>
        <v/>
      </c>
      <c r="CN637" s="239" t="str">
        <f t="shared" si="940"/>
        <v/>
      </c>
      <c r="CP637" s="239" t="str">
        <f t="shared" si="941"/>
        <v/>
      </c>
      <c r="CQ637" s="239" t="str">
        <f t="shared" si="942"/>
        <v/>
      </c>
      <c r="CR637" s="239" t="str">
        <f t="shared" si="943"/>
        <v/>
      </c>
      <c r="CS637" s="239" t="str">
        <f t="shared" si="944"/>
        <v>4to Trimestre</v>
      </c>
      <c r="CT637" s="239" t="str">
        <f t="shared" si="945"/>
        <v/>
      </c>
      <c r="CU637" s="239" t="str">
        <f t="shared" si="946"/>
        <v/>
      </c>
      <c r="CV637" s="239" t="str">
        <f t="shared" si="947"/>
        <v/>
      </c>
      <c r="CW637" s="239" t="str">
        <f t="shared" si="948"/>
        <v/>
      </c>
      <c r="CX637" s="239" t="str">
        <f t="shared" si="949"/>
        <v/>
      </c>
      <c r="CY637" s="239" t="str">
        <f t="shared" si="950"/>
        <v/>
      </c>
      <c r="CZ637" s="239" t="str">
        <f t="shared" si="951"/>
        <v/>
      </c>
      <c r="DA637" s="239" t="str">
        <f t="shared" si="952"/>
        <v/>
      </c>
      <c r="DB637" s="239" t="str">
        <f t="shared" si="953"/>
        <v/>
      </c>
      <c r="DC637" s="239" t="str">
        <f t="shared" si="954"/>
        <v/>
      </c>
      <c r="DD637" s="239" t="str">
        <f t="shared" si="955"/>
        <v/>
      </c>
      <c r="DE637" s="239" t="str">
        <f t="shared" si="956"/>
        <v/>
      </c>
      <c r="DF637" s="239" t="str">
        <f t="shared" si="957"/>
        <v/>
      </c>
      <c r="DG637" s="239" t="str">
        <f t="shared" si="958"/>
        <v/>
      </c>
      <c r="DH637" s="239" t="str">
        <f t="shared" si="959"/>
        <v/>
      </c>
      <c r="DI637" s="239" t="str">
        <f t="shared" si="960"/>
        <v/>
      </c>
      <c r="DJ637" s="239" t="str">
        <f t="shared" si="961"/>
        <v/>
      </c>
      <c r="DK637" s="239" t="str">
        <f t="shared" si="962"/>
        <v/>
      </c>
      <c r="DL637" s="239" t="str">
        <f t="shared" si="963"/>
        <v/>
      </c>
      <c r="DM637" s="239" t="str">
        <f t="shared" si="964"/>
        <v/>
      </c>
      <c r="DN637" s="239" t="str">
        <f t="shared" si="965"/>
        <v/>
      </c>
      <c r="DO637" s="239" t="str">
        <f t="shared" si="966"/>
        <v/>
      </c>
      <c r="DP637" s="239" t="str">
        <f t="shared" si="967"/>
        <v/>
      </c>
    </row>
    <row r="638" spans="1:120" ht="35.25" hidden="1" customHeight="1" x14ac:dyDescent="0.25">
      <c r="A638" s="53" t="s">
        <v>4523</v>
      </c>
      <c r="B638" s="53">
        <v>1000</v>
      </c>
      <c r="C638" s="53" t="s">
        <v>61</v>
      </c>
      <c r="D638" s="53" t="s">
        <v>2416</v>
      </c>
      <c r="E638" s="53">
        <v>5</v>
      </c>
      <c r="F638" s="53" t="s">
        <v>2565</v>
      </c>
      <c r="G638" s="53" t="str">
        <f t="shared" si="969"/>
        <v>1000-7</v>
      </c>
      <c r="H638" s="53" t="s">
        <v>94</v>
      </c>
      <c r="I638" s="53" t="s">
        <v>76</v>
      </c>
      <c r="J638" s="53" t="s">
        <v>80</v>
      </c>
      <c r="K638" s="53" t="s">
        <v>80</v>
      </c>
      <c r="L638" s="53" t="s">
        <v>80</v>
      </c>
      <c r="M638" s="53" t="s">
        <v>80</v>
      </c>
      <c r="N638" s="53" t="s">
        <v>80</v>
      </c>
      <c r="O638" s="53" t="s">
        <v>80</v>
      </c>
      <c r="P638" s="53" t="s">
        <v>613</v>
      </c>
      <c r="Q638" s="52">
        <v>0.15</v>
      </c>
      <c r="R638" s="52">
        <f>+Q638*Q632</f>
        <v>1.0500000000000001E-2</v>
      </c>
      <c r="S638" s="53">
        <v>1</v>
      </c>
      <c r="T638" s="53" t="s">
        <v>84</v>
      </c>
      <c r="U638" s="53" t="s">
        <v>96</v>
      </c>
      <c r="V638" s="23">
        <v>45231</v>
      </c>
      <c r="W638" s="23">
        <v>45260</v>
      </c>
      <c r="X638" s="53" t="s">
        <v>2539</v>
      </c>
      <c r="Y638" s="49" t="s">
        <v>87</v>
      </c>
      <c r="Z638" s="59" t="s">
        <v>100</v>
      </c>
      <c r="AA638" s="52">
        <v>1</v>
      </c>
      <c r="AB638" s="23" t="s">
        <v>2541</v>
      </c>
      <c r="AC638" s="23">
        <v>45260</v>
      </c>
      <c r="AD638" s="52">
        <v>1</v>
      </c>
      <c r="AE638" s="53" t="s">
        <v>936</v>
      </c>
      <c r="AF638" s="23">
        <v>45260</v>
      </c>
      <c r="AG638" s="52" t="s">
        <v>79</v>
      </c>
      <c r="AH638" s="52">
        <v>1</v>
      </c>
      <c r="AI638" s="52">
        <f t="shared" si="886"/>
        <v>1.0500000000000001E-2</v>
      </c>
      <c r="AJ638" s="52">
        <f t="shared" si="977"/>
        <v>1</v>
      </c>
      <c r="AK638" s="52"/>
      <c r="AL638" s="239" t="str">
        <f t="shared" si="905"/>
        <v/>
      </c>
      <c r="AM638" s="239" t="str">
        <f t="shared" si="906"/>
        <v/>
      </c>
      <c r="AN638" s="239" t="str">
        <f t="shared" si="907"/>
        <v/>
      </c>
      <c r="AO638" s="239">
        <f t="shared" si="908"/>
        <v>1</v>
      </c>
      <c r="AP638" s="239" t="str">
        <f t="shared" si="909"/>
        <v/>
      </c>
      <c r="AQ638" s="239" t="str">
        <f t="shared" si="910"/>
        <v/>
      </c>
      <c r="AR638" s="239" t="str">
        <f t="shared" si="911"/>
        <v/>
      </c>
      <c r="AS638" s="239" t="str">
        <f t="shared" si="912"/>
        <v/>
      </c>
      <c r="AT638" s="239" t="str">
        <f t="shared" si="913"/>
        <v/>
      </c>
      <c r="AU638" s="239" t="str">
        <f t="shared" si="887"/>
        <v/>
      </c>
      <c r="AV638" s="239" t="str">
        <f t="shared" si="888"/>
        <v/>
      </c>
      <c r="AW638" s="239" t="str">
        <f t="shared" si="889"/>
        <v/>
      </c>
      <c r="AX638" s="239" t="str">
        <f t="shared" si="890"/>
        <v/>
      </c>
      <c r="AY638" s="239" t="str">
        <f t="shared" si="891"/>
        <v/>
      </c>
      <c r="AZ638" s="239" t="str">
        <f t="shared" si="892"/>
        <v/>
      </c>
      <c r="BA638" s="239" t="str">
        <f t="shared" si="893"/>
        <v/>
      </c>
      <c r="BB638" s="239" t="str">
        <f t="shared" si="894"/>
        <v/>
      </c>
      <c r="BC638" s="239" t="str">
        <f t="shared" si="895"/>
        <v/>
      </c>
      <c r="BD638" s="239" t="str">
        <f t="shared" si="896"/>
        <v/>
      </c>
      <c r="BE638" s="239" t="str">
        <f t="shared" si="897"/>
        <v/>
      </c>
      <c r="BF638" s="239" t="str">
        <f t="shared" si="898"/>
        <v/>
      </c>
      <c r="BG638" s="239" t="str">
        <f t="shared" si="899"/>
        <v/>
      </c>
      <c r="BH638" s="239" t="str">
        <f t="shared" si="900"/>
        <v/>
      </c>
      <c r="BI638" s="239" t="str">
        <f t="shared" si="901"/>
        <v/>
      </c>
      <c r="BJ638" s="239" t="str">
        <f t="shared" si="902"/>
        <v/>
      </c>
      <c r="BK638" s="239" t="str">
        <f t="shared" si="903"/>
        <v/>
      </c>
      <c r="BL638" s="239" t="str">
        <f t="shared" si="904"/>
        <v/>
      </c>
      <c r="BN638" s="239" t="str">
        <f t="shared" si="914"/>
        <v/>
      </c>
      <c r="BO638" s="239" t="str">
        <f t="shared" si="915"/>
        <v/>
      </c>
      <c r="BP638" s="239" t="str">
        <f t="shared" si="916"/>
        <v/>
      </c>
      <c r="BQ638" s="239">
        <f t="shared" si="917"/>
        <v>1</v>
      </c>
      <c r="BR638" s="239" t="str">
        <f t="shared" si="918"/>
        <v/>
      </c>
      <c r="BS638" s="239" t="str">
        <f t="shared" si="919"/>
        <v/>
      </c>
      <c r="BT638" s="239" t="str">
        <f t="shared" si="920"/>
        <v/>
      </c>
      <c r="BU638" s="239" t="str">
        <f t="shared" si="921"/>
        <v/>
      </c>
      <c r="BV638" s="239" t="str">
        <f t="shared" si="922"/>
        <v/>
      </c>
      <c r="BW638" s="239" t="str">
        <f t="shared" si="923"/>
        <v/>
      </c>
      <c r="BX638" s="239" t="str">
        <f t="shared" si="924"/>
        <v/>
      </c>
      <c r="BY638" s="239" t="str">
        <f t="shared" si="925"/>
        <v/>
      </c>
      <c r="BZ638" s="239" t="str">
        <f t="shared" si="926"/>
        <v/>
      </c>
      <c r="CA638" s="239" t="str">
        <f t="shared" si="927"/>
        <v/>
      </c>
      <c r="CB638" s="239" t="str">
        <f t="shared" si="928"/>
        <v/>
      </c>
      <c r="CC638" s="239" t="str">
        <f t="shared" si="929"/>
        <v/>
      </c>
      <c r="CD638" s="239" t="str">
        <f t="shared" si="930"/>
        <v/>
      </c>
      <c r="CE638" s="239" t="str">
        <f t="shared" si="931"/>
        <v/>
      </c>
      <c r="CF638" s="239" t="str">
        <f t="shared" si="932"/>
        <v/>
      </c>
      <c r="CG638" s="239" t="str">
        <f t="shared" si="933"/>
        <v/>
      </c>
      <c r="CH638" s="239" t="str">
        <f t="shared" si="934"/>
        <v/>
      </c>
      <c r="CI638" s="239" t="str">
        <f t="shared" si="935"/>
        <v/>
      </c>
      <c r="CJ638" s="239" t="str">
        <f t="shared" si="936"/>
        <v/>
      </c>
      <c r="CK638" s="239" t="str">
        <f t="shared" si="937"/>
        <v/>
      </c>
      <c r="CL638" s="239" t="str">
        <f t="shared" si="938"/>
        <v/>
      </c>
      <c r="CM638" s="239" t="str">
        <f t="shared" si="939"/>
        <v/>
      </c>
      <c r="CN638" s="239" t="str">
        <f t="shared" si="940"/>
        <v/>
      </c>
      <c r="CP638" s="239" t="str">
        <f t="shared" si="941"/>
        <v/>
      </c>
      <c r="CQ638" s="239" t="str">
        <f t="shared" si="942"/>
        <v/>
      </c>
      <c r="CR638" s="239" t="str">
        <f t="shared" si="943"/>
        <v/>
      </c>
      <c r="CS638" s="239" t="str">
        <f t="shared" si="944"/>
        <v>4to Trimestre</v>
      </c>
      <c r="CT638" s="239" t="str">
        <f t="shared" si="945"/>
        <v/>
      </c>
      <c r="CU638" s="239" t="str">
        <f t="shared" si="946"/>
        <v/>
      </c>
      <c r="CV638" s="239" t="str">
        <f t="shared" si="947"/>
        <v/>
      </c>
      <c r="CW638" s="239" t="str">
        <f t="shared" si="948"/>
        <v/>
      </c>
      <c r="CX638" s="239" t="str">
        <f t="shared" si="949"/>
        <v/>
      </c>
      <c r="CY638" s="239" t="str">
        <f t="shared" si="950"/>
        <v/>
      </c>
      <c r="CZ638" s="239" t="str">
        <f t="shared" si="951"/>
        <v/>
      </c>
      <c r="DA638" s="239" t="str">
        <f t="shared" si="952"/>
        <v/>
      </c>
      <c r="DB638" s="239" t="str">
        <f t="shared" si="953"/>
        <v/>
      </c>
      <c r="DC638" s="239" t="str">
        <f t="shared" si="954"/>
        <v/>
      </c>
      <c r="DD638" s="239" t="str">
        <f t="shared" si="955"/>
        <v/>
      </c>
      <c r="DE638" s="239" t="str">
        <f t="shared" si="956"/>
        <v/>
      </c>
      <c r="DF638" s="239" t="str">
        <f t="shared" si="957"/>
        <v/>
      </c>
      <c r="DG638" s="239" t="str">
        <f t="shared" si="958"/>
        <v/>
      </c>
      <c r="DH638" s="239" t="str">
        <f t="shared" si="959"/>
        <v/>
      </c>
      <c r="DI638" s="239" t="str">
        <f t="shared" si="960"/>
        <v/>
      </c>
      <c r="DJ638" s="239" t="str">
        <f t="shared" si="961"/>
        <v/>
      </c>
      <c r="DK638" s="239" t="str">
        <f t="shared" si="962"/>
        <v/>
      </c>
      <c r="DL638" s="239" t="str">
        <f t="shared" si="963"/>
        <v/>
      </c>
      <c r="DM638" s="239" t="str">
        <f t="shared" si="964"/>
        <v/>
      </c>
      <c r="DN638" s="239" t="str">
        <f t="shared" si="965"/>
        <v/>
      </c>
      <c r="DO638" s="239" t="str">
        <f t="shared" si="966"/>
        <v/>
      </c>
      <c r="DP638" s="239" t="str">
        <f t="shared" si="967"/>
        <v/>
      </c>
    </row>
    <row r="639" spans="1:120" ht="35.25" hidden="1" customHeight="1" x14ac:dyDescent="0.25">
      <c r="A639" s="49" t="s">
        <v>4523</v>
      </c>
      <c r="B639" s="49">
        <v>1000</v>
      </c>
      <c r="C639" s="49" t="s">
        <v>61</v>
      </c>
      <c r="D639" s="49" t="s">
        <v>2416</v>
      </c>
      <c r="E639" s="49">
        <v>5</v>
      </c>
      <c r="F639" s="49" t="s">
        <v>2566</v>
      </c>
      <c r="G639" s="49" t="str">
        <f t="shared" si="969"/>
        <v>1000-8</v>
      </c>
      <c r="H639" s="49" t="s">
        <v>75</v>
      </c>
      <c r="I639" s="49" t="s">
        <v>76</v>
      </c>
      <c r="J639" s="49" t="s">
        <v>143</v>
      </c>
      <c r="K639" s="49" t="s">
        <v>1274</v>
      </c>
      <c r="L639" s="49" t="s">
        <v>79</v>
      </c>
      <c r="M639" s="49" t="s">
        <v>2418</v>
      </c>
      <c r="N639" s="49" t="s">
        <v>2419</v>
      </c>
      <c r="O639" s="49" t="s">
        <v>516</v>
      </c>
      <c r="P639" s="49" t="s">
        <v>2567</v>
      </c>
      <c r="Q639" s="50">
        <v>7.0000000000000007E-2</v>
      </c>
      <c r="R639" s="50"/>
      <c r="S639" s="49">
        <v>1</v>
      </c>
      <c r="T639" s="49" t="s">
        <v>84</v>
      </c>
      <c r="U639" s="49" t="s">
        <v>2568</v>
      </c>
      <c r="V639" s="51">
        <v>44958</v>
      </c>
      <c r="W639" s="51">
        <v>45260</v>
      </c>
      <c r="X639" s="49" t="s">
        <v>2539</v>
      </c>
      <c r="Y639" s="49" t="s">
        <v>87</v>
      </c>
      <c r="Z639" s="59" t="s">
        <v>100</v>
      </c>
      <c r="AA639" s="52">
        <v>1</v>
      </c>
      <c r="AB639" s="23" t="s">
        <v>2541</v>
      </c>
      <c r="AC639" s="23">
        <v>45260</v>
      </c>
      <c r="AD639" s="52">
        <v>1</v>
      </c>
      <c r="AE639" s="53" t="s">
        <v>936</v>
      </c>
      <c r="AF639" s="23">
        <v>45260</v>
      </c>
      <c r="AG639" s="52"/>
      <c r="AH639" s="52" t="s">
        <v>92</v>
      </c>
      <c r="AI639" s="52">
        <f t="shared" si="886"/>
        <v>7.0000000000000007E-2</v>
      </c>
      <c r="AJ639" s="52"/>
      <c r="AK639" s="52"/>
      <c r="AL639" s="239" t="str">
        <f t="shared" si="905"/>
        <v/>
      </c>
      <c r="AM639" s="239" t="str">
        <f t="shared" si="906"/>
        <v/>
      </c>
      <c r="AN639" s="239" t="str">
        <f t="shared" si="907"/>
        <v/>
      </c>
      <c r="AO639" s="239" t="str">
        <f t="shared" si="908"/>
        <v/>
      </c>
      <c r="AP639" s="239" t="str">
        <f t="shared" si="909"/>
        <v/>
      </c>
      <c r="AQ639" s="239" t="str">
        <f t="shared" si="910"/>
        <v/>
      </c>
      <c r="AR639" s="239" t="str">
        <f t="shared" si="911"/>
        <v/>
      </c>
      <c r="AS639" s="239" t="str">
        <f t="shared" si="912"/>
        <v/>
      </c>
      <c r="AT639" s="239" t="str">
        <f t="shared" si="913"/>
        <v/>
      </c>
      <c r="AU639" s="239" t="str">
        <f t="shared" si="887"/>
        <v/>
      </c>
      <c r="AV639" s="239" t="str">
        <f t="shared" si="888"/>
        <v/>
      </c>
      <c r="AW639" s="239" t="str">
        <f t="shared" si="889"/>
        <v/>
      </c>
      <c r="AX639" s="239" t="str">
        <f t="shared" si="890"/>
        <v/>
      </c>
      <c r="AY639" s="239" t="str">
        <f t="shared" si="891"/>
        <v/>
      </c>
      <c r="AZ639" s="239" t="str">
        <f t="shared" si="892"/>
        <v/>
      </c>
      <c r="BA639" s="239" t="str">
        <f t="shared" si="893"/>
        <v/>
      </c>
      <c r="BB639" s="239" t="str">
        <f t="shared" si="894"/>
        <v/>
      </c>
      <c r="BC639" s="239" t="str">
        <f t="shared" si="895"/>
        <v/>
      </c>
      <c r="BD639" s="239" t="str">
        <f t="shared" si="896"/>
        <v/>
      </c>
      <c r="BE639" s="239" t="str">
        <f t="shared" si="897"/>
        <v/>
      </c>
      <c r="BF639" s="239" t="str">
        <f t="shared" si="898"/>
        <v/>
      </c>
      <c r="BG639" s="239" t="str">
        <f t="shared" si="899"/>
        <v/>
      </c>
      <c r="BH639" s="239" t="str">
        <f t="shared" si="900"/>
        <v/>
      </c>
      <c r="BI639" s="239" t="str">
        <f t="shared" si="901"/>
        <v/>
      </c>
      <c r="BJ639" s="239" t="str">
        <f t="shared" si="902"/>
        <v/>
      </c>
      <c r="BK639" s="239" t="str">
        <f t="shared" si="903"/>
        <v/>
      </c>
      <c r="BL639" s="239" t="str">
        <f t="shared" si="904"/>
        <v/>
      </c>
      <c r="BN639" s="239" t="str">
        <f t="shared" si="914"/>
        <v/>
      </c>
      <c r="BO639" s="239" t="str">
        <f t="shared" si="915"/>
        <v/>
      </c>
      <c r="BP639" s="239" t="str">
        <f t="shared" si="916"/>
        <v/>
      </c>
      <c r="BQ639" s="239" t="str">
        <f t="shared" si="917"/>
        <v/>
      </c>
      <c r="BR639" s="239" t="str">
        <f t="shared" si="918"/>
        <v/>
      </c>
      <c r="BS639" s="239" t="str">
        <f t="shared" si="919"/>
        <v/>
      </c>
      <c r="BT639" s="239" t="str">
        <f t="shared" si="920"/>
        <v/>
      </c>
      <c r="BU639" s="239" t="str">
        <f t="shared" si="921"/>
        <v/>
      </c>
      <c r="BV639" s="239" t="str">
        <f t="shared" si="922"/>
        <v/>
      </c>
      <c r="BW639" s="239" t="str">
        <f t="shared" si="923"/>
        <v/>
      </c>
      <c r="BX639" s="239" t="str">
        <f t="shared" si="924"/>
        <v/>
      </c>
      <c r="BY639" s="239" t="str">
        <f t="shared" si="925"/>
        <v/>
      </c>
      <c r="BZ639" s="239" t="str">
        <f t="shared" si="926"/>
        <v/>
      </c>
      <c r="CA639" s="239" t="str">
        <f t="shared" si="927"/>
        <v/>
      </c>
      <c r="CB639" s="239" t="str">
        <f t="shared" si="928"/>
        <v/>
      </c>
      <c r="CC639" s="239" t="str">
        <f t="shared" si="929"/>
        <v/>
      </c>
      <c r="CD639" s="239" t="str">
        <f t="shared" si="930"/>
        <v/>
      </c>
      <c r="CE639" s="239" t="str">
        <f t="shared" si="931"/>
        <v/>
      </c>
      <c r="CF639" s="239" t="str">
        <f t="shared" si="932"/>
        <v/>
      </c>
      <c r="CG639" s="239" t="str">
        <f t="shared" si="933"/>
        <v/>
      </c>
      <c r="CH639" s="239" t="str">
        <f t="shared" si="934"/>
        <v/>
      </c>
      <c r="CI639" s="239" t="str">
        <f t="shared" si="935"/>
        <v/>
      </c>
      <c r="CJ639" s="239" t="str">
        <f t="shared" si="936"/>
        <v/>
      </c>
      <c r="CK639" s="239" t="str">
        <f t="shared" si="937"/>
        <v/>
      </c>
      <c r="CL639" s="239" t="str">
        <f t="shared" si="938"/>
        <v/>
      </c>
      <c r="CM639" s="239" t="str">
        <f t="shared" si="939"/>
        <v/>
      </c>
      <c r="CN639" s="239" t="str">
        <f t="shared" si="940"/>
        <v/>
      </c>
      <c r="CP639" s="239" t="str">
        <f t="shared" si="941"/>
        <v/>
      </c>
      <c r="CQ639" s="239" t="str">
        <f t="shared" si="942"/>
        <v/>
      </c>
      <c r="CR639" s="239" t="str">
        <f t="shared" si="943"/>
        <v/>
      </c>
      <c r="CS639" s="239" t="str">
        <f t="shared" si="944"/>
        <v/>
      </c>
      <c r="CT639" s="239" t="str">
        <f t="shared" si="945"/>
        <v/>
      </c>
      <c r="CU639" s="239" t="str">
        <f t="shared" si="946"/>
        <v/>
      </c>
      <c r="CV639" s="239" t="str">
        <f t="shared" si="947"/>
        <v/>
      </c>
      <c r="CW639" s="239" t="str">
        <f t="shared" si="948"/>
        <v/>
      </c>
      <c r="CX639" s="239" t="str">
        <f t="shared" si="949"/>
        <v/>
      </c>
      <c r="CY639" s="239" t="str">
        <f t="shared" si="950"/>
        <v/>
      </c>
      <c r="CZ639" s="239" t="str">
        <f t="shared" si="951"/>
        <v/>
      </c>
      <c r="DA639" s="239" t="str">
        <f t="shared" si="952"/>
        <v/>
      </c>
      <c r="DB639" s="239" t="str">
        <f t="shared" si="953"/>
        <v/>
      </c>
      <c r="DC639" s="239" t="str">
        <f t="shared" si="954"/>
        <v/>
      </c>
      <c r="DD639" s="239" t="str">
        <f t="shared" si="955"/>
        <v/>
      </c>
      <c r="DE639" s="239" t="str">
        <f t="shared" si="956"/>
        <v/>
      </c>
      <c r="DF639" s="239" t="str">
        <f t="shared" si="957"/>
        <v/>
      </c>
      <c r="DG639" s="239" t="str">
        <f t="shared" si="958"/>
        <v/>
      </c>
      <c r="DH639" s="239" t="str">
        <f t="shared" si="959"/>
        <v/>
      </c>
      <c r="DI639" s="239" t="str">
        <f t="shared" si="960"/>
        <v/>
      </c>
      <c r="DJ639" s="239" t="str">
        <f t="shared" si="961"/>
        <v/>
      </c>
      <c r="DK639" s="239" t="str">
        <f t="shared" si="962"/>
        <v/>
      </c>
      <c r="DL639" s="239" t="str">
        <f t="shared" si="963"/>
        <v/>
      </c>
      <c r="DM639" s="239" t="str">
        <f t="shared" si="964"/>
        <v/>
      </c>
      <c r="DN639" s="239" t="str">
        <f t="shared" si="965"/>
        <v/>
      </c>
      <c r="DO639" s="239" t="str">
        <f t="shared" si="966"/>
        <v/>
      </c>
      <c r="DP639" s="239" t="str">
        <f t="shared" si="967"/>
        <v/>
      </c>
    </row>
    <row r="640" spans="1:120" ht="35.25" hidden="1" customHeight="1" x14ac:dyDescent="0.25">
      <c r="A640" s="53" t="s">
        <v>4523</v>
      </c>
      <c r="B640" s="53">
        <v>1000</v>
      </c>
      <c r="C640" s="53" t="s">
        <v>61</v>
      </c>
      <c r="D640" s="53" t="s">
        <v>2416</v>
      </c>
      <c r="E640" s="53">
        <v>5</v>
      </c>
      <c r="F640" s="53" t="s">
        <v>2570</v>
      </c>
      <c r="G640" s="53" t="str">
        <f t="shared" si="969"/>
        <v>1000-8</v>
      </c>
      <c r="H640" s="53" t="s">
        <v>94</v>
      </c>
      <c r="I640" s="53" t="s">
        <v>76</v>
      </c>
      <c r="J640" s="53" t="s">
        <v>80</v>
      </c>
      <c r="K640" s="53" t="s">
        <v>80</v>
      </c>
      <c r="L640" s="53" t="s">
        <v>80</v>
      </c>
      <c r="M640" s="53" t="s">
        <v>80</v>
      </c>
      <c r="N640" s="53" t="s">
        <v>80</v>
      </c>
      <c r="O640" s="53" t="s">
        <v>80</v>
      </c>
      <c r="P640" s="53" t="s">
        <v>95</v>
      </c>
      <c r="Q640" s="52">
        <v>0.15</v>
      </c>
      <c r="R640" s="52">
        <f>+Q640*Q639</f>
        <v>1.0500000000000001E-2</v>
      </c>
      <c r="S640" s="53">
        <v>1</v>
      </c>
      <c r="T640" s="53" t="s">
        <v>84</v>
      </c>
      <c r="U640" s="53" t="s">
        <v>96</v>
      </c>
      <c r="V640" s="23">
        <v>44958</v>
      </c>
      <c r="W640" s="23">
        <v>44985</v>
      </c>
      <c r="X640" s="53" t="s">
        <v>2539</v>
      </c>
      <c r="Y640" s="49" t="s">
        <v>97</v>
      </c>
      <c r="Z640" s="59" t="s">
        <v>100</v>
      </c>
      <c r="AA640" s="60">
        <v>1</v>
      </c>
      <c r="AB640" s="62" t="s">
        <v>2571</v>
      </c>
      <c r="AC640" s="62">
        <v>44985</v>
      </c>
      <c r="AD640" s="60">
        <v>1</v>
      </c>
      <c r="AE640" s="62" t="s">
        <v>956</v>
      </c>
      <c r="AF640" s="62">
        <v>44985</v>
      </c>
      <c r="AG640" s="60" t="s">
        <v>79</v>
      </c>
      <c r="AH640" s="60">
        <v>1</v>
      </c>
      <c r="AI640" s="52">
        <f t="shared" si="886"/>
        <v>1.0500000000000001E-2</v>
      </c>
      <c r="AJ640" s="52">
        <f t="shared" ref="AJ640:AJ645" si="978">+AI640/R640</f>
        <v>1</v>
      </c>
      <c r="AK640" s="52"/>
      <c r="AL640" s="239" t="str">
        <f t="shared" si="905"/>
        <v/>
      </c>
      <c r="AM640" s="239" t="str">
        <f t="shared" si="906"/>
        <v/>
      </c>
      <c r="AN640" s="239" t="str">
        <f t="shared" si="907"/>
        <v/>
      </c>
      <c r="AO640" s="239">
        <f t="shared" si="908"/>
        <v>1</v>
      </c>
      <c r="AP640" s="239" t="str">
        <f t="shared" si="909"/>
        <v/>
      </c>
      <c r="AQ640" s="239" t="str">
        <f t="shared" si="910"/>
        <v/>
      </c>
      <c r="AR640" s="239" t="str">
        <f t="shared" si="911"/>
        <v/>
      </c>
      <c r="AS640" s="239" t="str">
        <f t="shared" si="912"/>
        <v/>
      </c>
      <c r="AT640" s="239" t="str">
        <f t="shared" si="913"/>
        <v/>
      </c>
      <c r="AU640" s="239" t="str">
        <f t="shared" si="887"/>
        <v/>
      </c>
      <c r="AV640" s="239" t="str">
        <f t="shared" si="888"/>
        <v/>
      </c>
      <c r="AW640" s="239" t="str">
        <f t="shared" si="889"/>
        <v/>
      </c>
      <c r="AX640" s="239" t="str">
        <f t="shared" si="890"/>
        <v/>
      </c>
      <c r="AY640" s="239" t="str">
        <f t="shared" si="891"/>
        <v/>
      </c>
      <c r="AZ640" s="239" t="str">
        <f t="shared" si="892"/>
        <v/>
      </c>
      <c r="BA640" s="239" t="str">
        <f t="shared" si="893"/>
        <v/>
      </c>
      <c r="BB640" s="239" t="str">
        <f t="shared" si="894"/>
        <v/>
      </c>
      <c r="BC640" s="239" t="str">
        <f t="shared" si="895"/>
        <v/>
      </c>
      <c r="BD640" s="239" t="str">
        <f t="shared" si="896"/>
        <v/>
      </c>
      <c r="BE640" s="239" t="str">
        <f t="shared" si="897"/>
        <v/>
      </c>
      <c r="BF640" s="239" t="str">
        <f t="shared" si="898"/>
        <v/>
      </c>
      <c r="BG640" s="239" t="str">
        <f t="shared" si="899"/>
        <v/>
      </c>
      <c r="BH640" s="239" t="str">
        <f t="shared" si="900"/>
        <v/>
      </c>
      <c r="BI640" s="239" t="str">
        <f t="shared" si="901"/>
        <v/>
      </c>
      <c r="BJ640" s="239" t="str">
        <f t="shared" si="902"/>
        <v/>
      </c>
      <c r="BK640" s="239" t="str">
        <f t="shared" si="903"/>
        <v/>
      </c>
      <c r="BL640" s="239" t="str">
        <f t="shared" si="904"/>
        <v/>
      </c>
      <c r="BN640" s="239" t="str">
        <f t="shared" si="914"/>
        <v/>
      </c>
      <c r="BO640" s="239" t="str">
        <f t="shared" si="915"/>
        <v/>
      </c>
      <c r="BP640" s="239" t="str">
        <f t="shared" si="916"/>
        <v/>
      </c>
      <c r="BQ640" s="239">
        <f t="shared" si="917"/>
        <v>1</v>
      </c>
      <c r="BR640" s="239" t="str">
        <f t="shared" si="918"/>
        <v/>
      </c>
      <c r="BS640" s="239" t="str">
        <f t="shared" si="919"/>
        <v/>
      </c>
      <c r="BT640" s="239" t="str">
        <f t="shared" si="920"/>
        <v/>
      </c>
      <c r="BU640" s="239" t="str">
        <f t="shared" si="921"/>
        <v/>
      </c>
      <c r="BV640" s="239" t="str">
        <f t="shared" si="922"/>
        <v/>
      </c>
      <c r="BW640" s="239" t="str">
        <f t="shared" si="923"/>
        <v/>
      </c>
      <c r="BX640" s="239" t="str">
        <f t="shared" si="924"/>
        <v/>
      </c>
      <c r="BY640" s="239" t="str">
        <f t="shared" si="925"/>
        <v/>
      </c>
      <c r="BZ640" s="239" t="str">
        <f t="shared" si="926"/>
        <v/>
      </c>
      <c r="CA640" s="239" t="str">
        <f t="shared" si="927"/>
        <v/>
      </c>
      <c r="CB640" s="239" t="str">
        <f t="shared" si="928"/>
        <v/>
      </c>
      <c r="CC640" s="239" t="str">
        <f t="shared" si="929"/>
        <v/>
      </c>
      <c r="CD640" s="239" t="str">
        <f t="shared" si="930"/>
        <v/>
      </c>
      <c r="CE640" s="239" t="str">
        <f t="shared" si="931"/>
        <v/>
      </c>
      <c r="CF640" s="239" t="str">
        <f t="shared" si="932"/>
        <v/>
      </c>
      <c r="CG640" s="239" t="str">
        <f t="shared" si="933"/>
        <v/>
      </c>
      <c r="CH640" s="239" t="str">
        <f t="shared" si="934"/>
        <v/>
      </c>
      <c r="CI640" s="239" t="str">
        <f t="shared" si="935"/>
        <v/>
      </c>
      <c r="CJ640" s="239" t="str">
        <f t="shared" si="936"/>
        <v/>
      </c>
      <c r="CK640" s="239" t="str">
        <f t="shared" si="937"/>
        <v/>
      </c>
      <c r="CL640" s="239" t="str">
        <f t="shared" si="938"/>
        <v/>
      </c>
      <c r="CM640" s="239" t="str">
        <f t="shared" si="939"/>
        <v/>
      </c>
      <c r="CN640" s="239" t="str">
        <f t="shared" si="940"/>
        <v/>
      </c>
      <c r="CP640" s="239" t="str">
        <f t="shared" si="941"/>
        <v/>
      </c>
      <c r="CQ640" s="239" t="str">
        <f t="shared" si="942"/>
        <v/>
      </c>
      <c r="CR640" s="239" t="str">
        <f t="shared" si="943"/>
        <v/>
      </c>
      <c r="CS640" s="239" t="str">
        <f t="shared" si="944"/>
        <v>1er trimestre</v>
      </c>
      <c r="CT640" s="239" t="str">
        <f t="shared" si="945"/>
        <v/>
      </c>
      <c r="CU640" s="239" t="str">
        <f t="shared" si="946"/>
        <v/>
      </c>
      <c r="CV640" s="239" t="str">
        <f t="shared" si="947"/>
        <v/>
      </c>
      <c r="CW640" s="239" t="str">
        <f t="shared" si="948"/>
        <v/>
      </c>
      <c r="CX640" s="239" t="str">
        <f t="shared" si="949"/>
        <v/>
      </c>
      <c r="CY640" s="239" t="str">
        <f t="shared" si="950"/>
        <v/>
      </c>
      <c r="CZ640" s="239" t="str">
        <f t="shared" si="951"/>
        <v/>
      </c>
      <c r="DA640" s="239" t="str">
        <f t="shared" si="952"/>
        <v/>
      </c>
      <c r="DB640" s="239" t="str">
        <f t="shared" si="953"/>
        <v/>
      </c>
      <c r="DC640" s="239" t="str">
        <f t="shared" si="954"/>
        <v/>
      </c>
      <c r="DD640" s="239" t="str">
        <f t="shared" si="955"/>
        <v/>
      </c>
      <c r="DE640" s="239" t="str">
        <f t="shared" si="956"/>
        <v/>
      </c>
      <c r="DF640" s="239" t="str">
        <f t="shared" si="957"/>
        <v/>
      </c>
      <c r="DG640" s="239" t="str">
        <f t="shared" si="958"/>
        <v/>
      </c>
      <c r="DH640" s="239" t="str">
        <f t="shared" si="959"/>
        <v/>
      </c>
      <c r="DI640" s="239" t="str">
        <f t="shared" si="960"/>
        <v/>
      </c>
      <c r="DJ640" s="239" t="str">
        <f t="shared" si="961"/>
        <v/>
      </c>
      <c r="DK640" s="239" t="str">
        <f t="shared" si="962"/>
        <v/>
      </c>
      <c r="DL640" s="239" t="str">
        <f t="shared" si="963"/>
        <v/>
      </c>
      <c r="DM640" s="239" t="str">
        <f t="shared" si="964"/>
        <v/>
      </c>
      <c r="DN640" s="239" t="str">
        <f t="shared" si="965"/>
        <v/>
      </c>
      <c r="DO640" s="239" t="str">
        <f t="shared" si="966"/>
        <v/>
      </c>
      <c r="DP640" s="239" t="str">
        <f t="shared" si="967"/>
        <v/>
      </c>
    </row>
    <row r="641" spans="1:120" ht="35.25" hidden="1" customHeight="1" x14ac:dyDescent="0.25">
      <c r="A641" s="53" t="s">
        <v>4523</v>
      </c>
      <c r="B641" s="53">
        <v>1000</v>
      </c>
      <c r="C641" s="53" t="s">
        <v>61</v>
      </c>
      <c r="D641" s="53" t="s">
        <v>2416</v>
      </c>
      <c r="E641" s="53">
        <v>5</v>
      </c>
      <c r="F641" s="53" t="s">
        <v>2572</v>
      </c>
      <c r="G641" s="53" t="str">
        <f t="shared" si="969"/>
        <v>1000-8</v>
      </c>
      <c r="H641" s="53" t="s">
        <v>94</v>
      </c>
      <c r="I641" s="53" t="s">
        <v>76</v>
      </c>
      <c r="J641" s="53" t="s">
        <v>80</v>
      </c>
      <c r="K641" s="53" t="s">
        <v>80</v>
      </c>
      <c r="L641" s="53" t="s">
        <v>80</v>
      </c>
      <c r="M641" s="53" t="s">
        <v>80</v>
      </c>
      <c r="N641" s="53" t="s">
        <v>80</v>
      </c>
      <c r="O641" s="53" t="s">
        <v>80</v>
      </c>
      <c r="P641" s="53" t="s">
        <v>103</v>
      </c>
      <c r="Q641" s="52">
        <v>0.15</v>
      </c>
      <c r="R641" s="52">
        <f>+Q641*Q639</f>
        <v>1.0500000000000001E-2</v>
      </c>
      <c r="S641" s="53">
        <v>1</v>
      </c>
      <c r="T641" s="53" t="s">
        <v>84</v>
      </c>
      <c r="U641" s="53" t="s">
        <v>104</v>
      </c>
      <c r="V641" s="23">
        <v>44986</v>
      </c>
      <c r="W641" s="23">
        <v>45016</v>
      </c>
      <c r="X641" s="53" t="s">
        <v>2539</v>
      </c>
      <c r="Y641" s="49" t="s">
        <v>97</v>
      </c>
      <c r="Z641" s="59" t="s">
        <v>100</v>
      </c>
      <c r="AA641" s="60">
        <v>1</v>
      </c>
      <c r="AB641" s="62" t="s">
        <v>2569</v>
      </c>
      <c r="AC641" s="62">
        <v>45016</v>
      </c>
      <c r="AD641" s="60">
        <v>1</v>
      </c>
      <c r="AE641" s="62" t="s">
        <v>956</v>
      </c>
      <c r="AF641" s="62">
        <v>45016</v>
      </c>
      <c r="AG641" s="60" t="s">
        <v>79</v>
      </c>
      <c r="AH641" s="60">
        <v>1</v>
      </c>
      <c r="AI641" s="52">
        <f t="shared" si="886"/>
        <v>1.0500000000000001E-2</v>
      </c>
      <c r="AJ641" s="52">
        <f t="shared" si="978"/>
        <v>1</v>
      </c>
      <c r="AK641" s="52"/>
      <c r="AL641" s="239" t="str">
        <f t="shared" si="905"/>
        <v/>
      </c>
      <c r="AM641" s="239" t="str">
        <f t="shared" si="906"/>
        <v/>
      </c>
      <c r="AN641" s="239" t="str">
        <f t="shared" si="907"/>
        <v/>
      </c>
      <c r="AO641" s="239">
        <f t="shared" si="908"/>
        <v>1</v>
      </c>
      <c r="AP641" s="239" t="str">
        <f t="shared" si="909"/>
        <v/>
      </c>
      <c r="AQ641" s="239" t="str">
        <f t="shared" si="910"/>
        <v/>
      </c>
      <c r="AR641" s="239" t="str">
        <f t="shared" si="911"/>
        <v/>
      </c>
      <c r="AS641" s="239" t="str">
        <f t="shared" si="912"/>
        <v/>
      </c>
      <c r="AT641" s="239" t="str">
        <f t="shared" si="913"/>
        <v/>
      </c>
      <c r="AU641" s="239" t="str">
        <f t="shared" si="887"/>
        <v/>
      </c>
      <c r="AV641" s="239" t="str">
        <f t="shared" si="888"/>
        <v/>
      </c>
      <c r="AW641" s="239" t="str">
        <f t="shared" si="889"/>
        <v/>
      </c>
      <c r="AX641" s="239" t="str">
        <f t="shared" si="890"/>
        <v/>
      </c>
      <c r="AY641" s="239" t="str">
        <f t="shared" si="891"/>
        <v/>
      </c>
      <c r="AZ641" s="239" t="str">
        <f t="shared" si="892"/>
        <v/>
      </c>
      <c r="BA641" s="239" t="str">
        <f t="shared" si="893"/>
        <v/>
      </c>
      <c r="BB641" s="239" t="str">
        <f t="shared" si="894"/>
        <v/>
      </c>
      <c r="BC641" s="239" t="str">
        <f t="shared" si="895"/>
        <v/>
      </c>
      <c r="BD641" s="239" t="str">
        <f t="shared" si="896"/>
        <v/>
      </c>
      <c r="BE641" s="239" t="str">
        <f t="shared" si="897"/>
        <v/>
      </c>
      <c r="BF641" s="239" t="str">
        <f t="shared" si="898"/>
        <v/>
      </c>
      <c r="BG641" s="239" t="str">
        <f t="shared" si="899"/>
        <v/>
      </c>
      <c r="BH641" s="239" t="str">
        <f t="shared" si="900"/>
        <v/>
      </c>
      <c r="BI641" s="239" t="str">
        <f t="shared" si="901"/>
        <v/>
      </c>
      <c r="BJ641" s="239" t="str">
        <f t="shared" si="902"/>
        <v/>
      </c>
      <c r="BK641" s="239" t="str">
        <f t="shared" si="903"/>
        <v/>
      </c>
      <c r="BL641" s="239" t="str">
        <f t="shared" si="904"/>
        <v/>
      </c>
      <c r="BN641" s="239" t="str">
        <f t="shared" si="914"/>
        <v/>
      </c>
      <c r="BO641" s="239" t="str">
        <f t="shared" si="915"/>
        <v/>
      </c>
      <c r="BP641" s="239" t="str">
        <f t="shared" si="916"/>
        <v/>
      </c>
      <c r="BQ641" s="239">
        <f t="shared" si="917"/>
        <v>1</v>
      </c>
      <c r="BR641" s="239" t="str">
        <f t="shared" si="918"/>
        <v/>
      </c>
      <c r="BS641" s="239" t="str">
        <f t="shared" si="919"/>
        <v/>
      </c>
      <c r="BT641" s="239" t="str">
        <f t="shared" si="920"/>
        <v/>
      </c>
      <c r="BU641" s="239" t="str">
        <f t="shared" si="921"/>
        <v/>
      </c>
      <c r="BV641" s="239" t="str">
        <f t="shared" si="922"/>
        <v/>
      </c>
      <c r="BW641" s="239" t="str">
        <f t="shared" si="923"/>
        <v/>
      </c>
      <c r="BX641" s="239" t="str">
        <f t="shared" si="924"/>
        <v/>
      </c>
      <c r="BY641" s="239" t="str">
        <f t="shared" si="925"/>
        <v/>
      </c>
      <c r="BZ641" s="239" t="str">
        <f t="shared" si="926"/>
        <v/>
      </c>
      <c r="CA641" s="239" t="str">
        <f t="shared" si="927"/>
        <v/>
      </c>
      <c r="CB641" s="239" t="str">
        <f t="shared" si="928"/>
        <v/>
      </c>
      <c r="CC641" s="239" t="str">
        <f t="shared" si="929"/>
        <v/>
      </c>
      <c r="CD641" s="239" t="str">
        <f t="shared" si="930"/>
        <v/>
      </c>
      <c r="CE641" s="239" t="str">
        <f t="shared" si="931"/>
        <v/>
      </c>
      <c r="CF641" s="239" t="str">
        <f t="shared" si="932"/>
        <v/>
      </c>
      <c r="CG641" s="239" t="str">
        <f t="shared" si="933"/>
        <v/>
      </c>
      <c r="CH641" s="239" t="str">
        <f t="shared" si="934"/>
        <v/>
      </c>
      <c r="CI641" s="239" t="str">
        <f t="shared" si="935"/>
        <v/>
      </c>
      <c r="CJ641" s="239" t="str">
        <f t="shared" si="936"/>
        <v/>
      </c>
      <c r="CK641" s="239" t="str">
        <f t="shared" si="937"/>
        <v/>
      </c>
      <c r="CL641" s="239" t="str">
        <f t="shared" si="938"/>
        <v/>
      </c>
      <c r="CM641" s="239" t="str">
        <f t="shared" si="939"/>
        <v/>
      </c>
      <c r="CN641" s="239" t="str">
        <f t="shared" si="940"/>
        <v/>
      </c>
      <c r="CP641" s="239" t="str">
        <f t="shared" si="941"/>
        <v/>
      </c>
      <c r="CQ641" s="239" t="str">
        <f t="shared" si="942"/>
        <v/>
      </c>
      <c r="CR641" s="239" t="str">
        <f t="shared" si="943"/>
        <v/>
      </c>
      <c r="CS641" s="239" t="str">
        <f t="shared" si="944"/>
        <v>1er trimestre</v>
      </c>
      <c r="CT641" s="239" t="str">
        <f t="shared" si="945"/>
        <v/>
      </c>
      <c r="CU641" s="239" t="str">
        <f t="shared" si="946"/>
        <v/>
      </c>
      <c r="CV641" s="239" t="str">
        <f t="shared" si="947"/>
        <v/>
      </c>
      <c r="CW641" s="239" t="str">
        <f t="shared" si="948"/>
        <v/>
      </c>
      <c r="CX641" s="239" t="str">
        <f t="shared" si="949"/>
        <v/>
      </c>
      <c r="CY641" s="239" t="str">
        <f t="shared" si="950"/>
        <v/>
      </c>
      <c r="CZ641" s="239" t="str">
        <f t="shared" si="951"/>
        <v/>
      </c>
      <c r="DA641" s="239" t="str">
        <f t="shared" si="952"/>
        <v/>
      </c>
      <c r="DB641" s="239" t="str">
        <f t="shared" si="953"/>
        <v/>
      </c>
      <c r="DC641" s="239" t="str">
        <f t="shared" si="954"/>
        <v/>
      </c>
      <c r="DD641" s="239" t="str">
        <f t="shared" si="955"/>
        <v/>
      </c>
      <c r="DE641" s="239" t="str">
        <f t="shared" si="956"/>
        <v/>
      </c>
      <c r="DF641" s="239" t="str">
        <f t="shared" si="957"/>
        <v/>
      </c>
      <c r="DG641" s="239" t="str">
        <f t="shared" si="958"/>
        <v/>
      </c>
      <c r="DH641" s="239" t="str">
        <f t="shared" si="959"/>
        <v/>
      </c>
      <c r="DI641" s="239" t="str">
        <f t="shared" si="960"/>
        <v/>
      </c>
      <c r="DJ641" s="239" t="str">
        <f t="shared" si="961"/>
        <v/>
      </c>
      <c r="DK641" s="239" t="str">
        <f t="shared" si="962"/>
        <v/>
      </c>
      <c r="DL641" s="239" t="str">
        <f t="shared" si="963"/>
        <v/>
      </c>
      <c r="DM641" s="239" t="str">
        <f t="shared" si="964"/>
        <v/>
      </c>
      <c r="DN641" s="239" t="str">
        <f t="shared" si="965"/>
        <v/>
      </c>
      <c r="DO641" s="239" t="str">
        <f t="shared" si="966"/>
        <v/>
      </c>
      <c r="DP641" s="239" t="str">
        <f t="shared" si="967"/>
        <v/>
      </c>
    </row>
    <row r="642" spans="1:120" ht="35.25" hidden="1" customHeight="1" x14ac:dyDescent="0.25">
      <c r="A642" s="53" t="s">
        <v>4523</v>
      </c>
      <c r="B642" s="53">
        <v>1000</v>
      </c>
      <c r="C642" s="53" t="s">
        <v>61</v>
      </c>
      <c r="D642" s="53" t="s">
        <v>2416</v>
      </c>
      <c r="E642" s="53">
        <v>5</v>
      </c>
      <c r="F642" s="53" t="s">
        <v>2573</v>
      </c>
      <c r="G642" s="53" t="str">
        <f t="shared" si="969"/>
        <v>1000-8</v>
      </c>
      <c r="H642" s="53" t="s">
        <v>94</v>
      </c>
      <c r="I642" s="53" t="s">
        <v>76</v>
      </c>
      <c r="J642" s="53" t="s">
        <v>80</v>
      </c>
      <c r="K642" s="53" t="s">
        <v>80</v>
      </c>
      <c r="L642" s="53" t="s">
        <v>80</v>
      </c>
      <c r="M642" s="53" t="s">
        <v>80</v>
      </c>
      <c r="N642" s="53" t="s">
        <v>80</v>
      </c>
      <c r="O642" s="53" t="s">
        <v>80</v>
      </c>
      <c r="P642" s="53" t="s">
        <v>109</v>
      </c>
      <c r="Q642" s="52">
        <v>0.15</v>
      </c>
      <c r="R642" s="52">
        <f>+Q642*Q639</f>
        <v>1.0500000000000001E-2</v>
      </c>
      <c r="S642" s="53">
        <v>1</v>
      </c>
      <c r="T642" s="53" t="s">
        <v>84</v>
      </c>
      <c r="U642" s="53" t="s">
        <v>110</v>
      </c>
      <c r="V642" s="23">
        <v>45017</v>
      </c>
      <c r="W642" s="23">
        <v>45230</v>
      </c>
      <c r="X642" s="53" t="s">
        <v>2539</v>
      </c>
      <c r="Y642" s="49" t="s">
        <v>87</v>
      </c>
      <c r="Z642" s="59" t="s">
        <v>100</v>
      </c>
      <c r="AA642" s="52">
        <v>1</v>
      </c>
      <c r="AB642" s="23" t="s">
        <v>2574</v>
      </c>
      <c r="AC642" s="23">
        <v>45230</v>
      </c>
      <c r="AD642" s="52">
        <v>1</v>
      </c>
      <c r="AE642" s="53" t="s">
        <v>936</v>
      </c>
      <c r="AF642" s="23">
        <v>45230</v>
      </c>
      <c r="AG642" s="52" t="s">
        <v>79</v>
      </c>
      <c r="AH642" s="52">
        <v>1</v>
      </c>
      <c r="AI642" s="52">
        <f t="shared" si="886"/>
        <v>1.0500000000000001E-2</v>
      </c>
      <c r="AJ642" s="52">
        <f t="shared" si="978"/>
        <v>1</v>
      </c>
      <c r="AK642" s="52"/>
      <c r="AL642" s="239" t="str">
        <f t="shared" si="905"/>
        <v/>
      </c>
      <c r="AM642" s="239" t="str">
        <f t="shared" si="906"/>
        <v/>
      </c>
      <c r="AN642" s="239" t="str">
        <f t="shared" si="907"/>
        <v/>
      </c>
      <c r="AO642" s="239">
        <f t="shared" si="908"/>
        <v>1</v>
      </c>
      <c r="AP642" s="239" t="str">
        <f t="shared" si="909"/>
        <v/>
      </c>
      <c r="AQ642" s="239" t="str">
        <f t="shared" si="910"/>
        <v/>
      </c>
      <c r="AR642" s="239" t="str">
        <f t="shared" si="911"/>
        <v/>
      </c>
      <c r="AS642" s="239" t="str">
        <f t="shared" si="912"/>
        <v/>
      </c>
      <c r="AT642" s="239" t="str">
        <f t="shared" si="913"/>
        <v/>
      </c>
      <c r="AU642" s="239" t="str">
        <f t="shared" si="887"/>
        <v/>
      </c>
      <c r="AV642" s="239" t="str">
        <f t="shared" si="888"/>
        <v/>
      </c>
      <c r="AW642" s="239" t="str">
        <f t="shared" si="889"/>
        <v/>
      </c>
      <c r="AX642" s="239" t="str">
        <f t="shared" si="890"/>
        <v/>
      </c>
      <c r="AY642" s="239" t="str">
        <f t="shared" si="891"/>
        <v/>
      </c>
      <c r="AZ642" s="239" t="str">
        <f t="shared" si="892"/>
        <v/>
      </c>
      <c r="BA642" s="239" t="str">
        <f t="shared" si="893"/>
        <v/>
      </c>
      <c r="BB642" s="239" t="str">
        <f t="shared" si="894"/>
        <v/>
      </c>
      <c r="BC642" s="239" t="str">
        <f t="shared" si="895"/>
        <v/>
      </c>
      <c r="BD642" s="239" t="str">
        <f t="shared" si="896"/>
        <v/>
      </c>
      <c r="BE642" s="239" t="str">
        <f t="shared" si="897"/>
        <v/>
      </c>
      <c r="BF642" s="239" t="str">
        <f t="shared" si="898"/>
        <v/>
      </c>
      <c r="BG642" s="239" t="str">
        <f t="shared" si="899"/>
        <v/>
      </c>
      <c r="BH642" s="239" t="str">
        <f t="shared" si="900"/>
        <v/>
      </c>
      <c r="BI642" s="239" t="str">
        <f t="shared" si="901"/>
        <v/>
      </c>
      <c r="BJ642" s="239" t="str">
        <f t="shared" si="902"/>
        <v/>
      </c>
      <c r="BK642" s="239" t="str">
        <f t="shared" si="903"/>
        <v/>
      </c>
      <c r="BL642" s="239" t="str">
        <f t="shared" si="904"/>
        <v/>
      </c>
      <c r="BN642" s="239" t="str">
        <f t="shared" si="914"/>
        <v/>
      </c>
      <c r="BO642" s="239" t="str">
        <f t="shared" si="915"/>
        <v/>
      </c>
      <c r="BP642" s="239" t="str">
        <f t="shared" si="916"/>
        <v/>
      </c>
      <c r="BQ642" s="239">
        <f t="shared" si="917"/>
        <v>1</v>
      </c>
      <c r="BR642" s="239" t="str">
        <f t="shared" si="918"/>
        <v/>
      </c>
      <c r="BS642" s="239" t="str">
        <f t="shared" si="919"/>
        <v/>
      </c>
      <c r="BT642" s="239" t="str">
        <f t="shared" si="920"/>
        <v/>
      </c>
      <c r="BU642" s="239" t="str">
        <f t="shared" si="921"/>
        <v/>
      </c>
      <c r="BV642" s="239" t="str">
        <f t="shared" si="922"/>
        <v/>
      </c>
      <c r="BW642" s="239" t="str">
        <f t="shared" si="923"/>
        <v/>
      </c>
      <c r="BX642" s="239" t="str">
        <f t="shared" si="924"/>
        <v/>
      </c>
      <c r="BY642" s="239" t="str">
        <f t="shared" si="925"/>
        <v/>
      </c>
      <c r="BZ642" s="239" t="str">
        <f t="shared" si="926"/>
        <v/>
      </c>
      <c r="CA642" s="239" t="str">
        <f t="shared" si="927"/>
        <v/>
      </c>
      <c r="CB642" s="239" t="str">
        <f t="shared" si="928"/>
        <v/>
      </c>
      <c r="CC642" s="239" t="str">
        <f t="shared" si="929"/>
        <v/>
      </c>
      <c r="CD642" s="239" t="str">
        <f t="shared" si="930"/>
        <v/>
      </c>
      <c r="CE642" s="239" t="str">
        <f t="shared" si="931"/>
        <v/>
      </c>
      <c r="CF642" s="239" t="str">
        <f t="shared" si="932"/>
        <v/>
      </c>
      <c r="CG642" s="239" t="str">
        <f t="shared" si="933"/>
        <v/>
      </c>
      <c r="CH642" s="239" t="str">
        <f t="shared" si="934"/>
        <v/>
      </c>
      <c r="CI642" s="239" t="str">
        <f t="shared" si="935"/>
        <v/>
      </c>
      <c r="CJ642" s="239" t="str">
        <f t="shared" si="936"/>
        <v/>
      </c>
      <c r="CK642" s="239" t="str">
        <f t="shared" si="937"/>
        <v/>
      </c>
      <c r="CL642" s="239" t="str">
        <f t="shared" si="938"/>
        <v/>
      </c>
      <c r="CM642" s="239" t="str">
        <f t="shared" si="939"/>
        <v/>
      </c>
      <c r="CN642" s="239" t="str">
        <f t="shared" si="940"/>
        <v/>
      </c>
      <c r="CP642" s="239" t="str">
        <f t="shared" si="941"/>
        <v/>
      </c>
      <c r="CQ642" s="239" t="str">
        <f t="shared" si="942"/>
        <v/>
      </c>
      <c r="CR642" s="239" t="str">
        <f t="shared" si="943"/>
        <v/>
      </c>
      <c r="CS642" s="239" t="str">
        <f t="shared" si="944"/>
        <v>4to Trimestre</v>
      </c>
      <c r="CT642" s="239" t="str">
        <f t="shared" si="945"/>
        <v/>
      </c>
      <c r="CU642" s="239" t="str">
        <f t="shared" si="946"/>
        <v/>
      </c>
      <c r="CV642" s="239" t="str">
        <f t="shared" si="947"/>
        <v/>
      </c>
      <c r="CW642" s="239" t="str">
        <f t="shared" si="948"/>
        <v/>
      </c>
      <c r="CX642" s="239" t="str">
        <f t="shared" si="949"/>
        <v/>
      </c>
      <c r="CY642" s="239" t="str">
        <f t="shared" si="950"/>
        <v/>
      </c>
      <c r="CZ642" s="239" t="str">
        <f t="shared" si="951"/>
        <v/>
      </c>
      <c r="DA642" s="239" t="str">
        <f t="shared" si="952"/>
        <v/>
      </c>
      <c r="DB642" s="239" t="str">
        <f t="shared" si="953"/>
        <v/>
      </c>
      <c r="DC642" s="239" t="str">
        <f t="shared" si="954"/>
        <v/>
      </c>
      <c r="DD642" s="239" t="str">
        <f t="shared" si="955"/>
        <v/>
      </c>
      <c r="DE642" s="239" t="str">
        <f t="shared" si="956"/>
        <v/>
      </c>
      <c r="DF642" s="239" t="str">
        <f t="shared" si="957"/>
        <v/>
      </c>
      <c r="DG642" s="239" t="str">
        <f t="shared" si="958"/>
        <v/>
      </c>
      <c r="DH642" s="239" t="str">
        <f t="shared" si="959"/>
        <v/>
      </c>
      <c r="DI642" s="239" t="str">
        <f t="shared" si="960"/>
        <v/>
      </c>
      <c r="DJ642" s="239" t="str">
        <f t="shared" si="961"/>
        <v/>
      </c>
      <c r="DK642" s="239" t="str">
        <f t="shared" si="962"/>
        <v/>
      </c>
      <c r="DL642" s="239" t="str">
        <f t="shared" si="963"/>
        <v/>
      </c>
      <c r="DM642" s="239" t="str">
        <f t="shared" si="964"/>
        <v/>
      </c>
      <c r="DN642" s="239" t="str">
        <f t="shared" si="965"/>
        <v/>
      </c>
      <c r="DO642" s="239" t="str">
        <f t="shared" si="966"/>
        <v/>
      </c>
      <c r="DP642" s="239" t="str">
        <f t="shared" si="967"/>
        <v/>
      </c>
    </row>
    <row r="643" spans="1:120" ht="35.25" hidden="1" customHeight="1" x14ac:dyDescent="0.25">
      <c r="A643" s="53" t="s">
        <v>4523</v>
      </c>
      <c r="B643" s="53">
        <v>1000</v>
      </c>
      <c r="C643" s="53" t="s">
        <v>61</v>
      </c>
      <c r="D643" s="53" t="s">
        <v>2416</v>
      </c>
      <c r="E643" s="53">
        <v>5</v>
      </c>
      <c r="F643" s="53" t="s">
        <v>2575</v>
      </c>
      <c r="G643" s="53" t="str">
        <f t="shared" si="969"/>
        <v>1000-8</v>
      </c>
      <c r="H643" s="53" t="s">
        <v>94</v>
      </c>
      <c r="I643" s="53" t="s">
        <v>76</v>
      </c>
      <c r="J643" s="53" t="s">
        <v>80</v>
      </c>
      <c r="K643" s="53" t="s">
        <v>80</v>
      </c>
      <c r="L643" s="53" t="s">
        <v>80</v>
      </c>
      <c r="M643" s="53" t="s">
        <v>80</v>
      </c>
      <c r="N643" s="53" t="s">
        <v>80</v>
      </c>
      <c r="O643" s="53" t="s">
        <v>80</v>
      </c>
      <c r="P643" s="53" t="s">
        <v>114</v>
      </c>
      <c r="Q643" s="52">
        <v>0.2</v>
      </c>
      <c r="R643" s="52">
        <f>+Q643*Q639</f>
        <v>1.4000000000000002E-2</v>
      </c>
      <c r="S643" s="53">
        <v>1</v>
      </c>
      <c r="T643" s="53" t="s">
        <v>84</v>
      </c>
      <c r="U643" s="53" t="s">
        <v>115</v>
      </c>
      <c r="V643" s="23">
        <v>45017</v>
      </c>
      <c r="W643" s="23">
        <v>45230</v>
      </c>
      <c r="X643" s="53" t="s">
        <v>2539</v>
      </c>
      <c r="Y643" s="49" t="s">
        <v>87</v>
      </c>
      <c r="Z643" s="59" t="s">
        <v>100</v>
      </c>
      <c r="AA643" s="52">
        <v>1</v>
      </c>
      <c r="AB643" s="23" t="s">
        <v>2576</v>
      </c>
      <c r="AC643" s="23">
        <v>45230</v>
      </c>
      <c r="AD643" s="52">
        <v>1</v>
      </c>
      <c r="AE643" s="53" t="s">
        <v>936</v>
      </c>
      <c r="AF643" s="23">
        <v>45230</v>
      </c>
      <c r="AG643" s="52" t="s">
        <v>79</v>
      </c>
      <c r="AH643" s="52">
        <v>1</v>
      </c>
      <c r="AI643" s="52">
        <f t="shared" si="886"/>
        <v>1.4000000000000002E-2</v>
      </c>
      <c r="AJ643" s="52">
        <f t="shared" si="978"/>
        <v>1</v>
      </c>
      <c r="AK643" s="52"/>
      <c r="AL643" s="239" t="str">
        <f t="shared" si="905"/>
        <v/>
      </c>
      <c r="AM643" s="239" t="str">
        <f t="shared" si="906"/>
        <v/>
      </c>
      <c r="AN643" s="239" t="str">
        <f t="shared" si="907"/>
        <v/>
      </c>
      <c r="AO643" s="239">
        <f t="shared" si="908"/>
        <v>1</v>
      </c>
      <c r="AP643" s="239" t="str">
        <f t="shared" si="909"/>
        <v/>
      </c>
      <c r="AQ643" s="239" t="str">
        <f t="shared" si="910"/>
        <v/>
      </c>
      <c r="AR643" s="239" t="str">
        <f t="shared" si="911"/>
        <v/>
      </c>
      <c r="AS643" s="239" t="str">
        <f t="shared" si="912"/>
        <v/>
      </c>
      <c r="AT643" s="239" t="str">
        <f t="shared" si="913"/>
        <v/>
      </c>
      <c r="AU643" s="239" t="str">
        <f t="shared" si="887"/>
        <v/>
      </c>
      <c r="AV643" s="239" t="str">
        <f t="shared" si="888"/>
        <v/>
      </c>
      <c r="AW643" s="239" t="str">
        <f t="shared" si="889"/>
        <v/>
      </c>
      <c r="AX643" s="239" t="str">
        <f t="shared" si="890"/>
        <v/>
      </c>
      <c r="AY643" s="239" t="str">
        <f t="shared" si="891"/>
        <v/>
      </c>
      <c r="AZ643" s="239" t="str">
        <f t="shared" si="892"/>
        <v/>
      </c>
      <c r="BA643" s="239" t="str">
        <f t="shared" si="893"/>
        <v/>
      </c>
      <c r="BB643" s="239" t="str">
        <f t="shared" si="894"/>
        <v/>
      </c>
      <c r="BC643" s="239" t="str">
        <f t="shared" si="895"/>
        <v/>
      </c>
      <c r="BD643" s="239" t="str">
        <f t="shared" si="896"/>
        <v/>
      </c>
      <c r="BE643" s="239" t="str">
        <f t="shared" si="897"/>
        <v/>
      </c>
      <c r="BF643" s="239" t="str">
        <f t="shared" si="898"/>
        <v/>
      </c>
      <c r="BG643" s="239" t="str">
        <f t="shared" si="899"/>
        <v/>
      </c>
      <c r="BH643" s="239" t="str">
        <f t="shared" si="900"/>
        <v/>
      </c>
      <c r="BI643" s="239" t="str">
        <f t="shared" si="901"/>
        <v/>
      </c>
      <c r="BJ643" s="239" t="str">
        <f t="shared" si="902"/>
        <v/>
      </c>
      <c r="BK643" s="239" t="str">
        <f t="shared" si="903"/>
        <v/>
      </c>
      <c r="BL643" s="239" t="str">
        <f t="shared" si="904"/>
        <v/>
      </c>
      <c r="BN643" s="239" t="str">
        <f t="shared" si="914"/>
        <v/>
      </c>
      <c r="BO643" s="239" t="str">
        <f t="shared" si="915"/>
        <v/>
      </c>
      <c r="BP643" s="239" t="str">
        <f t="shared" si="916"/>
        <v/>
      </c>
      <c r="BQ643" s="239">
        <f t="shared" si="917"/>
        <v>1</v>
      </c>
      <c r="BR643" s="239" t="str">
        <f t="shared" si="918"/>
        <v/>
      </c>
      <c r="BS643" s="239" t="str">
        <f t="shared" si="919"/>
        <v/>
      </c>
      <c r="BT643" s="239" t="str">
        <f t="shared" si="920"/>
        <v/>
      </c>
      <c r="BU643" s="239" t="str">
        <f t="shared" si="921"/>
        <v/>
      </c>
      <c r="BV643" s="239" t="str">
        <f t="shared" si="922"/>
        <v/>
      </c>
      <c r="BW643" s="239" t="str">
        <f t="shared" si="923"/>
        <v/>
      </c>
      <c r="BX643" s="239" t="str">
        <f t="shared" si="924"/>
        <v/>
      </c>
      <c r="BY643" s="239" t="str">
        <f t="shared" si="925"/>
        <v/>
      </c>
      <c r="BZ643" s="239" t="str">
        <f t="shared" si="926"/>
        <v/>
      </c>
      <c r="CA643" s="239" t="str">
        <f t="shared" si="927"/>
        <v/>
      </c>
      <c r="CB643" s="239" t="str">
        <f t="shared" si="928"/>
        <v/>
      </c>
      <c r="CC643" s="239" t="str">
        <f t="shared" si="929"/>
        <v/>
      </c>
      <c r="CD643" s="239" t="str">
        <f t="shared" si="930"/>
        <v/>
      </c>
      <c r="CE643" s="239" t="str">
        <f t="shared" si="931"/>
        <v/>
      </c>
      <c r="CF643" s="239" t="str">
        <f t="shared" si="932"/>
        <v/>
      </c>
      <c r="CG643" s="239" t="str">
        <f t="shared" si="933"/>
        <v/>
      </c>
      <c r="CH643" s="239" t="str">
        <f t="shared" si="934"/>
        <v/>
      </c>
      <c r="CI643" s="239" t="str">
        <f t="shared" si="935"/>
        <v/>
      </c>
      <c r="CJ643" s="239" t="str">
        <f t="shared" si="936"/>
        <v/>
      </c>
      <c r="CK643" s="239" t="str">
        <f t="shared" si="937"/>
        <v/>
      </c>
      <c r="CL643" s="239" t="str">
        <f t="shared" si="938"/>
        <v/>
      </c>
      <c r="CM643" s="239" t="str">
        <f t="shared" si="939"/>
        <v/>
      </c>
      <c r="CN643" s="239" t="str">
        <f t="shared" si="940"/>
        <v/>
      </c>
      <c r="CP643" s="239" t="str">
        <f t="shared" si="941"/>
        <v/>
      </c>
      <c r="CQ643" s="239" t="str">
        <f t="shared" si="942"/>
        <v/>
      </c>
      <c r="CR643" s="239" t="str">
        <f t="shared" si="943"/>
        <v/>
      </c>
      <c r="CS643" s="239" t="str">
        <f t="shared" si="944"/>
        <v>4to Trimestre</v>
      </c>
      <c r="CT643" s="239" t="str">
        <f t="shared" si="945"/>
        <v/>
      </c>
      <c r="CU643" s="239" t="str">
        <f t="shared" si="946"/>
        <v/>
      </c>
      <c r="CV643" s="239" t="str">
        <f t="shared" si="947"/>
        <v/>
      </c>
      <c r="CW643" s="239" t="str">
        <f t="shared" si="948"/>
        <v/>
      </c>
      <c r="CX643" s="239" t="str">
        <f t="shared" si="949"/>
        <v/>
      </c>
      <c r="CY643" s="239" t="str">
        <f t="shared" si="950"/>
        <v/>
      </c>
      <c r="CZ643" s="239" t="str">
        <f t="shared" si="951"/>
        <v/>
      </c>
      <c r="DA643" s="239" t="str">
        <f t="shared" si="952"/>
        <v/>
      </c>
      <c r="DB643" s="239" t="str">
        <f t="shared" si="953"/>
        <v/>
      </c>
      <c r="DC643" s="239" t="str">
        <f t="shared" si="954"/>
        <v/>
      </c>
      <c r="DD643" s="239" t="str">
        <f t="shared" si="955"/>
        <v/>
      </c>
      <c r="DE643" s="239" t="str">
        <f t="shared" si="956"/>
        <v/>
      </c>
      <c r="DF643" s="239" t="str">
        <f t="shared" si="957"/>
        <v/>
      </c>
      <c r="DG643" s="239" t="str">
        <f t="shared" si="958"/>
        <v/>
      </c>
      <c r="DH643" s="239" t="str">
        <f t="shared" si="959"/>
        <v/>
      </c>
      <c r="DI643" s="239" t="str">
        <f t="shared" si="960"/>
        <v/>
      </c>
      <c r="DJ643" s="239" t="str">
        <f t="shared" si="961"/>
        <v/>
      </c>
      <c r="DK643" s="239" t="str">
        <f t="shared" si="962"/>
        <v/>
      </c>
      <c r="DL643" s="239" t="str">
        <f t="shared" si="963"/>
        <v/>
      </c>
      <c r="DM643" s="239" t="str">
        <f t="shared" si="964"/>
        <v/>
      </c>
      <c r="DN643" s="239" t="str">
        <f t="shared" si="965"/>
        <v/>
      </c>
      <c r="DO643" s="239" t="str">
        <f t="shared" si="966"/>
        <v/>
      </c>
      <c r="DP643" s="239" t="str">
        <f t="shared" si="967"/>
        <v/>
      </c>
    </row>
    <row r="644" spans="1:120" ht="35.25" hidden="1" customHeight="1" x14ac:dyDescent="0.25">
      <c r="A644" s="53" t="s">
        <v>4523</v>
      </c>
      <c r="B644" s="53">
        <v>1000</v>
      </c>
      <c r="C644" s="53" t="s">
        <v>61</v>
      </c>
      <c r="D644" s="53" t="s">
        <v>2416</v>
      </c>
      <c r="E644" s="53">
        <v>5</v>
      </c>
      <c r="F644" s="53" t="s">
        <v>2577</v>
      </c>
      <c r="G644" s="53" t="str">
        <f t="shared" si="969"/>
        <v>1000-8</v>
      </c>
      <c r="H644" s="53" t="s">
        <v>94</v>
      </c>
      <c r="I644" s="53" t="s">
        <v>76</v>
      </c>
      <c r="J644" s="53" t="s">
        <v>80</v>
      </c>
      <c r="K644" s="53" t="s">
        <v>80</v>
      </c>
      <c r="L644" s="53" t="s">
        <v>80</v>
      </c>
      <c r="M644" s="53" t="s">
        <v>80</v>
      </c>
      <c r="N644" s="53" t="s">
        <v>80</v>
      </c>
      <c r="O644" s="53" t="s">
        <v>80</v>
      </c>
      <c r="P644" s="53" t="s">
        <v>119</v>
      </c>
      <c r="Q644" s="52">
        <v>0.2</v>
      </c>
      <c r="R644" s="52">
        <f>+Q644*Q639</f>
        <v>1.4000000000000002E-2</v>
      </c>
      <c r="S644" s="53">
        <v>1</v>
      </c>
      <c r="T644" s="53" t="s">
        <v>84</v>
      </c>
      <c r="U644" s="53" t="s">
        <v>96</v>
      </c>
      <c r="V644" s="23">
        <v>45231</v>
      </c>
      <c r="W644" s="23">
        <v>45260</v>
      </c>
      <c r="X644" s="53" t="s">
        <v>2539</v>
      </c>
      <c r="Y644" s="49" t="s">
        <v>87</v>
      </c>
      <c r="Z644" s="59" t="s">
        <v>100</v>
      </c>
      <c r="AA644" s="52">
        <v>1</v>
      </c>
      <c r="AB644" s="111" t="s">
        <v>2564</v>
      </c>
      <c r="AC644" s="23">
        <v>45260</v>
      </c>
      <c r="AD644" s="52">
        <v>1</v>
      </c>
      <c r="AE644" s="53" t="s">
        <v>936</v>
      </c>
      <c r="AF644" s="23">
        <v>45260</v>
      </c>
      <c r="AG644" s="52" t="s">
        <v>79</v>
      </c>
      <c r="AH644" s="52">
        <v>1</v>
      </c>
      <c r="AI644" s="52">
        <f t="shared" si="886"/>
        <v>1.4000000000000002E-2</v>
      </c>
      <c r="AJ644" s="52">
        <f t="shared" si="978"/>
        <v>1</v>
      </c>
      <c r="AK644" s="52"/>
      <c r="AL644" s="239" t="str">
        <f t="shared" si="905"/>
        <v/>
      </c>
      <c r="AM644" s="239" t="str">
        <f t="shared" si="906"/>
        <v/>
      </c>
      <c r="AN644" s="239" t="str">
        <f t="shared" si="907"/>
        <v/>
      </c>
      <c r="AO644" s="239">
        <f t="shared" si="908"/>
        <v>1</v>
      </c>
      <c r="AP644" s="239" t="str">
        <f t="shared" si="909"/>
        <v/>
      </c>
      <c r="AQ644" s="239" t="str">
        <f t="shared" si="910"/>
        <v/>
      </c>
      <c r="AR644" s="239" t="str">
        <f t="shared" si="911"/>
        <v/>
      </c>
      <c r="AS644" s="239" t="str">
        <f t="shared" si="912"/>
        <v/>
      </c>
      <c r="AT644" s="239" t="str">
        <f t="shared" si="913"/>
        <v/>
      </c>
      <c r="AU644" s="239" t="str">
        <f t="shared" si="887"/>
        <v/>
      </c>
      <c r="AV644" s="239" t="str">
        <f t="shared" si="888"/>
        <v/>
      </c>
      <c r="AW644" s="239" t="str">
        <f t="shared" si="889"/>
        <v/>
      </c>
      <c r="AX644" s="239" t="str">
        <f t="shared" si="890"/>
        <v/>
      </c>
      <c r="AY644" s="239" t="str">
        <f t="shared" si="891"/>
        <v/>
      </c>
      <c r="AZ644" s="239" t="str">
        <f t="shared" si="892"/>
        <v/>
      </c>
      <c r="BA644" s="239" t="str">
        <f t="shared" si="893"/>
        <v/>
      </c>
      <c r="BB644" s="239" t="str">
        <f t="shared" si="894"/>
        <v/>
      </c>
      <c r="BC644" s="239" t="str">
        <f t="shared" si="895"/>
        <v/>
      </c>
      <c r="BD644" s="239" t="str">
        <f t="shared" si="896"/>
        <v/>
      </c>
      <c r="BE644" s="239" t="str">
        <f t="shared" si="897"/>
        <v/>
      </c>
      <c r="BF644" s="239" t="str">
        <f t="shared" si="898"/>
        <v/>
      </c>
      <c r="BG644" s="239" t="str">
        <f t="shared" si="899"/>
        <v/>
      </c>
      <c r="BH644" s="239" t="str">
        <f t="shared" si="900"/>
        <v/>
      </c>
      <c r="BI644" s="239" t="str">
        <f t="shared" si="901"/>
        <v/>
      </c>
      <c r="BJ644" s="239" t="str">
        <f t="shared" si="902"/>
        <v/>
      </c>
      <c r="BK644" s="239" t="str">
        <f t="shared" si="903"/>
        <v/>
      </c>
      <c r="BL644" s="239" t="str">
        <f t="shared" si="904"/>
        <v/>
      </c>
      <c r="BN644" s="239" t="str">
        <f t="shared" si="914"/>
        <v/>
      </c>
      <c r="BO644" s="239" t="str">
        <f t="shared" si="915"/>
        <v/>
      </c>
      <c r="BP644" s="239" t="str">
        <f t="shared" si="916"/>
        <v/>
      </c>
      <c r="BQ644" s="239">
        <f t="shared" si="917"/>
        <v>1</v>
      </c>
      <c r="BR644" s="239" t="str">
        <f t="shared" si="918"/>
        <v/>
      </c>
      <c r="BS644" s="239" t="str">
        <f t="shared" si="919"/>
        <v/>
      </c>
      <c r="BT644" s="239" t="str">
        <f t="shared" si="920"/>
        <v/>
      </c>
      <c r="BU644" s="239" t="str">
        <f t="shared" si="921"/>
        <v/>
      </c>
      <c r="BV644" s="239" t="str">
        <f t="shared" si="922"/>
        <v/>
      </c>
      <c r="BW644" s="239" t="str">
        <f t="shared" si="923"/>
        <v/>
      </c>
      <c r="BX644" s="239" t="str">
        <f t="shared" si="924"/>
        <v/>
      </c>
      <c r="BY644" s="239" t="str">
        <f t="shared" si="925"/>
        <v/>
      </c>
      <c r="BZ644" s="239" t="str">
        <f t="shared" si="926"/>
        <v/>
      </c>
      <c r="CA644" s="239" t="str">
        <f t="shared" si="927"/>
        <v/>
      </c>
      <c r="CB644" s="239" t="str">
        <f t="shared" si="928"/>
        <v/>
      </c>
      <c r="CC644" s="239" t="str">
        <f t="shared" si="929"/>
        <v/>
      </c>
      <c r="CD644" s="239" t="str">
        <f t="shared" si="930"/>
        <v/>
      </c>
      <c r="CE644" s="239" t="str">
        <f t="shared" si="931"/>
        <v/>
      </c>
      <c r="CF644" s="239" t="str">
        <f t="shared" si="932"/>
        <v/>
      </c>
      <c r="CG644" s="239" t="str">
        <f t="shared" si="933"/>
        <v/>
      </c>
      <c r="CH644" s="239" t="str">
        <f t="shared" si="934"/>
        <v/>
      </c>
      <c r="CI644" s="239" t="str">
        <f t="shared" si="935"/>
        <v/>
      </c>
      <c r="CJ644" s="239" t="str">
        <f t="shared" si="936"/>
        <v/>
      </c>
      <c r="CK644" s="239" t="str">
        <f t="shared" si="937"/>
        <v/>
      </c>
      <c r="CL644" s="239" t="str">
        <f t="shared" si="938"/>
        <v/>
      </c>
      <c r="CM644" s="239" t="str">
        <f t="shared" si="939"/>
        <v/>
      </c>
      <c r="CN644" s="239" t="str">
        <f t="shared" si="940"/>
        <v/>
      </c>
      <c r="CP644" s="239" t="str">
        <f t="shared" si="941"/>
        <v/>
      </c>
      <c r="CQ644" s="239" t="str">
        <f t="shared" si="942"/>
        <v/>
      </c>
      <c r="CR644" s="239" t="str">
        <f t="shared" si="943"/>
        <v/>
      </c>
      <c r="CS644" s="239" t="str">
        <f t="shared" si="944"/>
        <v>4to Trimestre</v>
      </c>
      <c r="CT644" s="239" t="str">
        <f t="shared" si="945"/>
        <v/>
      </c>
      <c r="CU644" s="239" t="str">
        <f t="shared" si="946"/>
        <v/>
      </c>
      <c r="CV644" s="239" t="str">
        <f t="shared" si="947"/>
        <v/>
      </c>
      <c r="CW644" s="239" t="str">
        <f t="shared" si="948"/>
        <v/>
      </c>
      <c r="CX644" s="239" t="str">
        <f t="shared" si="949"/>
        <v/>
      </c>
      <c r="CY644" s="239" t="str">
        <f t="shared" si="950"/>
        <v/>
      </c>
      <c r="CZ644" s="239" t="str">
        <f t="shared" si="951"/>
        <v/>
      </c>
      <c r="DA644" s="239" t="str">
        <f t="shared" si="952"/>
        <v/>
      </c>
      <c r="DB644" s="239" t="str">
        <f t="shared" si="953"/>
        <v/>
      </c>
      <c r="DC644" s="239" t="str">
        <f t="shared" si="954"/>
        <v/>
      </c>
      <c r="DD644" s="239" t="str">
        <f t="shared" si="955"/>
        <v/>
      </c>
      <c r="DE644" s="239" t="str">
        <f t="shared" si="956"/>
        <v/>
      </c>
      <c r="DF644" s="239" t="str">
        <f t="shared" si="957"/>
        <v/>
      </c>
      <c r="DG644" s="239" t="str">
        <f t="shared" si="958"/>
        <v/>
      </c>
      <c r="DH644" s="239" t="str">
        <f t="shared" si="959"/>
        <v/>
      </c>
      <c r="DI644" s="239" t="str">
        <f t="shared" si="960"/>
        <v/>
      </c>
      <c r="DJ644" s="239" t="str">
        <f t="shared" si="961"/>
        <v/>
      </c>
      <c r="DK644" s="239" t="str">
        <f t="shared" si="962"/>
        <v/>
      </c>
      <c r="DL644" s="239" t="str">
        <f t="shared" si="963"/>
        <v/>
      </c>
      <c r="DM644" s="239" t="str">
        <f t="shared" si="964"/>
        <v/>
      </c>
      <c r="DN644" s="239" t="str">
        <f t="shared" si="965"/>
        <v/>
      </c>
      <c r="DO644" s="239" t="str">
        <f t="shared" si="966"/>
        <v/>
      </c>
      <c r="DP644" s="239" t="str">
        <f t="shared" si="967"/>
        <v/>
      </c>
    </row>
    <row r="645" spans="1:120" ht="35.25" hidden="1" customHeight="1" x14ac:dyDescent="0.25">
      <c r="A645" s="53" t="s">
        <v>4523</v>
      </c>
      <c r="B645" s="53">
        <v>1000</v>
      </c>
      <c r="C645" s="53" t="s">
        <v>61</v>
      </c>
      <c r="D645" s="53" t="s">
        <v>2416</v>
      </c>
      <c r="E645" s="53">
        <v>5</v>
      </c>
      <c r="F645" s="53" t="s">
        <v>2578</v>
      </c>
      <c r="G645" s="53" t="str">
        <f t="shared" si="969"/>
        <v>1000-8</v>
      </c>
      <c r="H645" s="53" t="s">
        <v>94</v>
      </c>
      <c r="I645" s="53" t="s">
        <v>76</v>
      </c>
      <c r="J645" s="53" t="s">
        <v>80</v>
      </c>
      <c r="K645" s="53" t="s">
        <v>80</v>
      </c>
      <c r="L645" s="53" t="s">
        <v>80</v>
      </c>
      <c r="M645" s="53" t="s">
        <v>80</v>
      </c>
      <c r="N645" s="53" t="s">
        <v>80</v>
      </c>
      <c r="O645" s="53" t="s">
        <v>80</v>
      </c>
      <c r="P645" s="53" t="s">
        <v>613</v>
      </c>
      <c r="Q645" s="52">
        <v>0.15</v>
      </c>
      <c r="R645" s="52">
        <f>+Q645*Q639</f>
        <v>1.0500000000000001E-2</v>
      </c>
      <c r="S645" s="53">
        <v>1</v>
      </c>
      <c r="T645" s="53" t="s">
        <v>84</v>
      </c>
      <c r="U645" s="53" t="s">
        <v>96</v>
      </c>
      <c r="V645" s="23">
        <v>45231</v>
      </c>
      <c r="W645" s="23">
        <v>45260</v>
      </c>
      <c r="X645" s="53" t="s">
        <v>2539</v>
      </c>
      <c r="Y645" s="49" t="s">
        <v>87</v>
      </c>
      <c r="Z645" s="59" t="s">
        <v>100</v>
      </c>
      <c r="AA645" s="52">
        <v>1</v>
      </c>
      <c r="AB645" s="23" t="s">
        <v>2541</v>
      </c>
      <c r="AC645" s="23">
        <v>45260</v>
      </c>
      <c r="AD645" s="52">
        <v>1</v>
      </c>
      <c r="AE645" s="53" t="s">
        <v>936</v>
      </c>
      <c r="AF645" s="23">
        <v>45260</v>
      </c>
      <c r="AG645" s="52" t="s">
        <v>79</v>
      </c>
      <c r="AH645" s="52">
        <v>1</v>
      </c>
      <c r="AI645" s="52">
        <f t="shared" si="886"/>
        <v>1.0500000000000001E-2</v>
      </c>
      <c r="AJ645" s="52">
        <f t="shared" si="978"/>
        <v>1</v>
      </c>
      <c r="AK645" s="52"/>
      <c r="AL645" s="239" t="str">
        <f t="shared" si="905"/>
        <v/>
      </c>
      <c r="AM645" s="239" t="str">
        <f t="shared" si="906"/>
        <v/>
      </c>
      <c r="AN645" s="239" t="str">
        <f t="shared" si="907"/>
        <v/>
      </c>
      <c r="AO645" s="239">
        <f t="shared" si="908"/>
        <v>1</v>
      </c>
      <c r="AP645" s="239" t="str">
        <f t="shared" si="909"/>
        <v/>
      </c>
      <c r="AQ645" s="239" t="str">
        <f t="shared" si="910"/>
        <v/>
      </c>
      <c r="AR645" s="239" t="str">
        <f t="shared" si="911"/>
        <v/>
      </c>
      <c r="AS645" s="239" t="str">
        <f t="shared" si="912"/>
        <v/>
      </c>
      <c r="AT645" s="239" t="str">
        <f t="shared" si="913"/>
        <v/>
      </c>
      <c r="AU645" s="239" t="str">
        <f t="shared" si="887"/>
        <v/>
      </c>
      <c r="AV645" s="239" t="str">
        <f t="shared" si="888"/>
        <v/>
      </c>
      <c r="AW645" s="239" t="str">
        <f t="shared" si="889"/>
        <v/>
      </c>
      <c r="AX645" s="239" t="str">
        <f t="shared" si="890"/>
        <v/>
      </c>
      <c r="AY645" s="239" t="str">
        <f t="shared" si="891"/>
        <v/>
      </c>
      <c r="AZ645" s="239" t="str">
        <f t="shared" si="892"/>
        <v/>
      </c>
      <c r="BA645" s="239" t="str">
        <f t="shared" si="893"/>
        <v/>
      </c>
      <c r="BB645" s="239" t="str">
        <f t="shared" si="894"/>
        <v/>
      </c>
      <c r="BC645" s="239" t="str">
        <f t="shared" si="895"/>
        <v/>
      </c>
      <c r="BD645" s="239" t="str">
        <f t="shared" si="896"/>
        <v/>
      </c>
      <c r="BE645" s="239" t="str">
        <f t="shared" si="897"/>
        <v/>
      </c>
      <c r="BF645" s="239" t="str">
        <f t="shared" si="898"/>
        <v/>
      </c>
      <c r="BG645" s="239" t="str">
        <f t="shared" si="899"/>
        <v/>
      </c>
      <c r="BH645" s="239" t="str">
        <f t="shared" si="900"/>
        <v/>
      </c>
      <c r="BI645" s="239" t="str">
        <f t="shared" si="901"/>
        <v/>
      </c>
      <c r="BJ645" s="239" t="str">
        <f t="shared" si="902"/>
        <v/>
      </c>
      <c r="BK645" s="239" t="str">
        <f t="shared" si="903"/>
        <v/>
      </c>
      <c r="BL645" s="239" t="str">
        <f t="shared" si="904"/>
        <v/>
      </c>
      <c r="BN645" s="239" t="str">
        <f t="shared" si="914"/>
        <v/>
      </c>
      <c r="BO645" s="239" t="str">
        <f t="shared" si="915"/>
        <v/>
      </c>
      <c r="BP645" s="239" t="str">
        <f t="shared" si="916"/>
        <v/>
      </c>
      <c r="BQ645" s="239">
        <f t="shared" si="917"/>
        <v>1</v>
      </c>
      <c r="BR645" s="239" t="str">
        <f t="shared" si="918"/>
        <v/>
      </c>
      <c r="BS645" s="239" t="str">
        <f t="shared" si="919"/>
        <v/>
      </c>
      <c r="BT645" s="239" t="str">
        <f t="shared" si="920"/>
        <v/>
      </c>
      <c r="BU645" s="239" t="str">
        <f t="shared" si="921"/>
        <v/>
      </c>
      <c r="BV645" s="239" t="str">
        <f t="shared" si="922"/>
        <v/>
      </c>
      <c r="BW645" s="239" t="str">
        <f t="shared" si="923"/>
        <v/>
      </c>
      <c r="BX645" s="239" t="str">
        <f t="shared" si="924"/>
        <v/>
      </c>
      <c r="BY645" s="239" t="str">
        <f t="shared" si="925"/>
        <v/>
      </c>
      <c r="BZ645" s="239" t="str">
        <f t="shared" si="926"/>
        <v/>
      </c>
      <c r="CA645" s="239" t="str">
        <f t="shared" si="927"/>
        <v/>
      </c>
      <c r="CB645" s="239" t="str">
        <f t="shared" si="928"/>
        <v/>
      </c>
      <c r="CC645" s="239" t="str">
        <f t="shared" si="929"/>
        <v/>
      </c>
      <c r="CD645" s="239" t="str">
        <f t="shared" si="930"/>
        <v/>
      </c>
      <c r="CE645" s="239" t="str">
        <f t="shared" si="931"/>
        <v/>
      </c>
      <c r="CF645" s="239" t="str">
        <f t="shared" si="932"/>
        <v/>
      </c>
      <c r="CG645" s="239" t="str">
        <f t="shared" si="933"/>
        <v/>
      </c>
      <c r="CH645" s="239" t="str">
        <f t="shared" si="934"/>
        <v/>
      </c>
      <c r="CI645" s="239" t="str">
        <f t="shared" si="935"/>
        <v/>
      </c>
      <c r="CJ645" s="239" t="str">
        <f t="shared" si="936"/>
        <v/>
      </c>
      <c r="CK645" s="239" t="str">
        <f t="shared" si="937"/>
        <v/>
      </c>
      <c r="CL645" s="239" t="str">
        <f t="shared" si="938"/>
        <v/>
      </c>
      <c r="CM645" s="239" t="str">
        <f t="shared" si="939"/>
        <v/>
      </c>
      <c r="CN645" s="239" t="str">
        <f t="shared" si="940"/>
        <v/>
      </c>
      <c r="CP645" s="239" t="str">
        <f t="shared" si="941"/>
        <v/>
      </c>
      <c r="CQ645" s="239" t="str">
        <f t="shared" si="942"/>
        <v/>
      </c>
      <c r="CR645" s="239" t="str">
        <f t="shared" si="943"/>
        <v/>
      </c>
      <c r="CS645" s="239" t="str">
        <f t="shared" si="944"/>
        <v>4to Trimestre</v>
      </c>
      <c r="CT645" s="239" t="str">
        <f t="shared" si="945"/>
        <v/>
      </c>
      <c r="CU645" s="239" t="str">
        <f t="shared" si="946"/>
        <v/>
      </c>
      <c r="CV645" s="239" t="str">
        <f t="shared" si="947"/>
        <v/>
      </c>
      <c r="CW645" s="239" t="str">
        <f t="shared" si="948"/>
        <v/>
      </c>
      <c r="CX645" s="239" t="str">
        <f t="shared" si="949"/>
        <v/>
      </c>
      <c r="CY645" s="239" t="str">
        <f t="shared" si="950"/>
        <v/>
      </c>
      <c r="CZ645" s="239" t="str">
        <f t="shared" si="951"/>
        <v/>
      </c>
      <c r="DA645" s="239" t="str">
        <f t="shared" si="952"/>
        <v/>
      </c>
      <c r="DB645" s="239" t="str">
        <f t="shared" si="953"/>
        <v/>
      </c>
      <c r="DC645" s="239" t="str">
        <f t="shared" si="954"/>
        <v/>
      </c>
      <c r="DD645" s="239" t="str">
        <f t="shared" si="955"/>
        <v/>
      </c>
      <c r="DE645" s="239" t="str">
        <f t="shared" si="956"/>
        <v/>
      </c>
      <c r="DF645" s="239" t="str">
        <f t="shared" si="957"/>
        <v/>
      </c>
      <c r="DG645" s="239" t="str">
        <f t="shared" si="958"/>
        <v/>
      </c>
      <c r="DH645" s="239" t="str">
        <f t="shared" si="959"/>
        <v/>
      </c>
      <c r="DI645" s="239" t="str">
        <f t="shared" si="960"/>
        <v/>
      </c>
      <c r="DJ645" s="239" t="str">
        <f t="shared" si="961"/>
        <v/>
      </c>
      <c r="DK645" s="239" t="str">
        <f t="shared" si="962"/>
        <v/>
      </c>
      <c r="DL645" s="239" t="str">
        <f t="shared" si="963"/>
        <v/>
      </c>
      <c r="DM645" s="239" t="str">
        <f t="shared" si="964"/>
        <v/>
      </c>
      <c r="DN645" s="239" t="str">
        <f t="shared" si="965"/>
        <v/>
      </c>
      <c r="DO645" s="239" t="str">
        <f t="shared" si="966"/>
        <v/>
      </c>
      <c r="DP645" s="239" t="str">
        <f t="shared" si="967"/>
        <v/>
      </c>
    </row>
    <row r="646" spans="1:120" ht="24" hidden="1" customHeight="1" x14ac:dyDescent="0.25">
      <c r="A646" s="49" t="s">
        <v>4523</v>
      </c>
      <c r="B646" s="49">
        <v>1000</v>
      </c>
      <c r="C646" s="49" t="s">
        <v>61</v>
      </c>
      <c r="D646" s="49" t="s">
        <v>2416</v>
      </c>
      <c r="E646" s="49">
        <v>5</v>
      </c>
      <c r="F646" s="49" t="s">
        <v>2579</v>
      </c>
      <c r="G646" s="49" t="str">
        <f t="shared" si="969"/>
        <v>1000-9</v>
      </c>
      <c r="H646" s="49" t="s">
        <v>75</v>
      </c>
      <c r="I646" s="49" t="s">
        <v>76</v>
      </c>
      <c r="J646" s="49" t="s">
        <v>143</v>
      </c>
      <c r="K646" s="49" t="s">
        <v>1274</v>
      </c>
      <c r="L646" s="49" t="s">
        <v>79</v>
      </c>
      <c r="M646" s="49" t="s">
        <v>2418</v>
      </c>
      <c r="N646" s="49" t="s">
        <v>2419</v>
      </c>
      <c r="O646" s="49" t="s">
        <v>516</v>
      </c>
      <c r="P646" s="49" t="s">
        <v>2580</v>
      </c>
      <c r="Q646" s="50">
        <v>0.04</v>
      </c>
      <c r="R646" s="50"/>
      <c r="S646" s="49">
        <v>1</v>
      </c>
      <c r="T646" s="49" t="s">
        <v>84</v>
      </c>
      <c r="U646" s="49" t="s">
        <v>2581</v>
      </c>
      <c r="V646" s="51">
        <v>44958</v>
      </c>
      <c r="W646" s="51">
        <v>45260</v>
      </c>
      <c r="X646" s="49" t="s">
        <v>2539</v>
      </c>
      <c r="Y646" s="49" t="s">
        <v>87</v>
      </c>
      <c r="Z646" s="59" t="s">
        <v>100</v>
      </c>
      <c r="AA646" s="60">
        <v>1</v>
      </c>
      <c r="AB646" s="60" t="s">
        <v>2583</v>
      </c>
      <c r="AC646" s="69">
        <v>45169</v>
      </c>
      <c r="AD646" s="60">
        <v>1</v>
      </c>
      <c r="AE646" s="60" t="s">
        <v>942</v>
      </c>
      <c r="AF646" s="69">
        <v>45169</v>
      </c>
      <c r="AG646" s="57" t="s">
        <v>79</v>
      </c>
      <c r="AH646" s="52" t="s">
        <v>92</v>
      </c>
      <c r="AI646" s="52">
        <f t="shared" si="886"/>
        <v>0.04</v>
      </c>
      <c r="AJ646" s="52"/>
      <c r="AK646" s="52"/>
      <c r="AL646" s="239" t="str">
        <f t="shared" si="905"/>
        <v/>
      </c>
      <c r="AM646" s="239" t="str">
        <f t="shared" si="906"/>
        <v/>
      </c>
      <c r="AN646" s="239" t="str">
        <f t="shared" si="907"/>
        <v/>
      </c>
      <c r="AO646" s="239" t="str">
        <f t="shared" si="908"/>
        <v/>
      </c>
      <c r="AP646" s="239" t="str">
        <f t="shared" si="909"/>
        <v/>
      </c>
      <c r="AQ646" s="239" t="str">
        <f t="shared" si="910"/>
        <v/>
      </c>
      <c r="AR646" s="239" t="str">
        <f t="shared" si="911"/>
        <v/>
      </c>
      <c r="AS646" s="239" t="str">
        <f t="shared" si="912"/>
        <v/>
      </c>
      <c r="AT646" s="239" t="str">
        <f t="shared" si="913"/>
        <v/>
      </c>
      <c r="AU646" s="239" t="str">
        <f t="shared" si="887"/>
        <v/>
      </c>
      <c r="AV646" s="239" t="str">
        <f t="shared" si="888"/>
        <v/>
      </c>
      <c r="AW646" s="239" t="str">
        <f t="shared" si="889"/>
        <v/>
      </c>
      <c r="AX646" s="239" t="str">
        <f t="shared" si="890"/>
        <v/>
      </c>
      <c r="AY646" s="239" t="str">
        <f t="shared" si="891"/>
        <v/>
      </c>
      <c r="AZ646" s="239" t="str">
        <f t="shared" si="892"/>
        <v/>
      </c>
      <c r="BA646" s="239" t="str">
        <f t="shared" si="893"/>
        <v/>
      </c>
      <c r="BB646" s="239" t="str">
        <f t="shared" si="894"/>
        <v/>
      </c>
      <c r="BC646" s="239" t="str">
        <f t="shared" si="895"/>
        <v/>
      </c>
      <c r="BD646" s="239" t="str">
        <f t="shared" si="896"/>
        <v/>
      </c>
      <c r="BE646" s="239" t="str">
        <f t="shared" si="897"/>
        <v/>
      </c>
      <c r="BF646" s="239" t="str">
        <f t="shared" si="898"/>
        <v/>
      </c>
      <c r="BG646" s="239" t="str">
        <f t="shared" si="899"/>
        <v/>
      </c>
      <c r="BH646" s="239" t="str">
        <f t="shared" si="900"/>
        <v/>
      </c>
      <c r="BI646" s="239" t="str">
        <f t="shared" si="901"/>
        <v/>
      </c>
      <c r="BJ646" s="239" t="str">
        <f t="shared" si="902"/>
        <v/>
      </c>
      <c r="BK646" s="239" t="str">
        <f t="shared" si="903"/>
        <v/>
      </c>
      <c r="BL646" s="239" t="str">
        <f t="shared" si="904"/>
        <v/>
      </c>
      <c r="BN646" s="239" t="str">
        <f t="shared" si="914"/>
        <v/>
      </c>
      <c r="BO646" s="239" t="str">
        <f t="shared" si="915"/>
        <v/>
      </c>
      <c r="BP646" s="239" t="str">
        <f t="shared" si="916"/>
        <v/>
      </c>
      <c r="BQ646" s="239" t="str">
        <f t="shared" si="917"/>
        <v/>
      </c>
      <c r="BR646" s="239" t="str">
        <f t="shared" si="918"/>
        <v/>
      </c>
      <c r="BS646" s="239" t="str">
        <f t="shared" si="919"/>
        <v/>
      </c>
      <c r="BT646" s="239" t="str">
        <f t="shared" si="920"/>
        <v/>
      </c>
      <c r="BU646" s="239" t="str">
        <f t="shared" si="921"/>
        <v/>
      </c>
      <c r="BV646" s="239" t="str">
        <f t="shared" si="922"/>
        <v/>
      </c>
      <c r="BW646" s="239" t="str">
        <f t="shared" si="923"/>
        <v/>
      </c>
      <c r="BX646" s="239" t="str">
        <f t="shared" si="924"/>
        <v/>
      </c>
      <c r="BY646" s="239" t="str">
        <f t="shared" si="925"/>
        <v/>
      </c>
      <c r="BZ646" s="239" t="str">
        <f t="shared" si="926"/>
        <v/>
      </c>
      <c r="CA646" s="239" t="str">
        <f t="shared" si="927"/>
        <v/>
      </c>
      <c r="CB646" s="239" t="str">
        <f t="shared" si="928"/>
        <v/>
      </c>
      <c r="CC646" s="239" t="str">
        <f t="shared" si="929"/>
        <v/>
      </c>
      <c r="CD646" s="239" t="str">
        <f t="shared" si="930"/>
        <v/>
      </c>
      <c r="CE646" s="239" t="str">
        <f t="shared" si="931"/>
        <v/>
      </c>
      <c r="CF646" s="239" t="str">
        <f t="shared" si="932"/>
        <v/>
      </c>
      <c r="CG646" s="239" t="str">
        <f t="shared" si="933"/>
        <v/>
      </c>
      <c r="CH646" s="239" t="str">
        <f t="shared" si="934"/>
        <v/>
      </c>
      <c r="CI646" s="239" t="str">
        <f t="shared" si="935"/>
        <v/>
      </c>
      <c r="CJ646" s="239" t="str">
        <f t="shared" si="936"/>
        <v/>
      </c>
      <c r="CK646" s="239" t="str">
        <f t="shared" si="937"/>
        <v/>
      </c>
      <c r="CL646" s="239" t="str">
        <f t="shared" si="938"/>
        <v/>
      </c>
      <c r="CM646" s="239" t="str">
        <f t="shared" si="939"/>
        <v/>
      </c>
      <c r="CN646" s="239" t="str">
        <f t="shared" si="940"/>
        <v/>
      </c>
      <c r="CP646" s="239" t="str">
        <f t="shared" si="941"/>
        <v/>
      </c>
      <c r="CQ646" s="239" t="str">
        <f t="shared" si="942"/>
        <v/>
      </c>
      <c r="CR646" s="239" t="str">
        <f t="shared" si="943"/>
        <v/>
      </c>
      <c r="CS646" s="239" t="str">
        <f t="shared" si="944"/>
        <v/>
      </c>
      <c r="CT646" s="239" t="str">
        <f t="shared" si="945"/>
        <v/>
      </c>
      <c r="CU646" s="239" t="str">
        <f t="shared" si="946"/>
        <v/>
      </c>
      <c r="CV646" s="239" t="str">
        <f t="shared" si="947"/>
        <v/>
      </c>
      <c r="CW646" s="239" t="str">
        <f t="shared" si="948"/>
        <v/>
      </c>
      <c r="CX646" s="239" t="str">
        <f t="shared" si="949"/>
        <v/>
      </c>
      <c r="CY646" s="239" t="str">
        <f t="shared" si="950"/>
        <v/>
      </c>
      <c r="CZ646" s="239" t="str">
        <f t="shared" si="951"/>
        <v/>
      </c>
      <c r="DA646" s="239" t="str">
        <f t="shared" si="952"/>
        <v/>
      </c>
      <c r="DB646" s="239" t="str">
        <f t="shared" si="953"/>
        <v/>
      </c>
      <c r="DC646" s="239" t="str">
        <f t="shared" si="954"/>
        <v/>
      </c>
      <c r="DD646" s="239" t="str">
        <f t="shared" si="955"/>
        <v/>
      </c>
      <c r="DE646" s="239" t="str">
        <f t="shared" si="956"/>
        <v/>
      </c>
      <c r="DF646" s="239" t="str">
        <f t="shared" si="957"/>
        <v/>
      </c>
      <c r="DG646" s="239" t="str">
        <f t="shared" si="958"/>
        <v/>
      </c>
      <c r="DH646" s="239" t="str">
        <f t="shared" si="959"/>
        <v/>
      </c>
      <c r="DI646" s="239" t="str">
        <f t="shared" si="960"/>
        <v/>
      </c>
      <c r="DJ646" s="239" t="str">
        <f t="shared" si="961"/>
        <v/>
      </c>
      <c r="DK646" s="239" t="str">
        <f t="shared" si="962"/>
        <v/>
      </c>
      <c r="DL646" s="239" t="str">
        <f t="shared" si="963"/>
        <v/>
      </c>
      <c r="DM646" s="239" t="str">
        <f t="shared" si="964"/>
        <v/>
      </c>
      <c r="DN646" s="239" t="str">
        <f t="shared" si="965"/>
        <v/>
      </c>
      <c r="DO646" s="239" t="str">
        <f t="shared" si="966"/>
        <v/>
      </c>
      <c r="DP646" s="239" t="str">
        <f t="shared" si="967"/>
        <v/>
      </c>
    </row>
    <row r="647" spans="1:120" ht="29.25" hidden="1" customHeight="1" x14ac:dyDescent="0.25">
      <c r="A647" s="53" t="s">
        <v>4523</v>
      </c>
      <c r="B647" s="53">
        <v>1000</v>
      </c>
      <c r="C647" s="53" t="s">
        <v>61</v>
      </c>
      <c r="D647" s="53" t="s">
        <v>2416</v>
      </c>
      <c r="E647" s="53">
        <v>5</v>
      </c>
      <c r="F647" s="53" t="s">
        <v>2584</v>
      </c>
      <c r="G647" s="53" t="str">
        <f t="shared" si="969"/>
        <v>1000-9</v>
      </c>
      <c r="H647" s="53" t="s">
        <v>94</v>
      </c>
      <c r="I647" s="53" t="s">
        <v>76</v>
      </c>
      <c r="J647" s="53" t="s">
        <v>80</v>
      </c>
      <c r="K647" s="53" t="s">
        <v>80</v>
      </c>
      <c r="L647" s="53" t="s">
        <v>80</v>
      </c>
      <c r="M647" s="53" t="s">
        <v>80</v>
      </c>
      <c r="N647" s="53" t="s">
        <v>80</v>
      </c>
      <c r="O647" s="53" t="s">
        <v>80</v>
      </c>
      <c r="P647" s="53" t="s">
        <v>95</v>
      </c>
      <c r="Q647" s="52">
        <v>0.2</v>
      </c>
      <c r="R647" s="52">
        <f>+Q647*Q646</f>
        <v>8.0000000000000002E-3</v>
      </c>
      <c r="S647" s="53">
        <v>1</v>
      </c>
      <c r="T647" s="53" t="s">
        <v>84</v>
      </c>
      <c r="U647" s="53" t="s">
        <v>96</v>
      </c>
      <c r="V647" s="23">
        <v>44958</v>
      </c>
      <c r="W647" s="23">
        <v>44985</v>
      </c>
      <c r="X647" s="53" t="s">
        <v>2539</v>
      </c>
      <c r="Y647" s="49" t="s">
        <v>97</v>
      </c>
      <c r="Z647" s="59" t="s">
        <v>100</v>
      </c>
      <c r="AA647" s="60">
        <v>1</v>
      </c>
      <c r="AB647" s="62" t="s">
        <v>2585</v>
      </c>
      <c r="AC647" s="62">
        <v>44985</v>
      </c>
      <c r="AD647" s="60">
        <v>1</v>
      </c>
      <c r="AE647" s="62" t="s">
        <v>956</v>
      </c>
      <c r="AF647" s="62">
        <v>44985</v>
      </c>
      <c r="AG647" s="60" t="s">
        <v>79</v>
      </c>
      <c r="AH647" s="60">
        <v>1</v>
      </c>
      <c r="AI647" s="52">
        <f t="shared" si="886"/>
        <v>8.0000000000000002E-3</v>
      </c>
      <c r="AJ647" s="52">
        <f t="shared" ref="AJ647:AJ651" si="979">+AI647/R647</f>
        <v>1</v>
      </c>
      <c r="AK647" s="52"/>
      <c r="AL647" s="239" t="str">
        <f t="shared" si="905"/>
        <v/>
      </c>
      <c r="AM647" s="239" t="str">
        <f t="shared" si="906"/>
        <v/>
      </c>
      <c r="AN647" s="239" t="str">
        <f t="shared" si="907"/>
        <v/>
      </c>
      <c r="AO647" s="239">
        <f t="shared" si="908"/>
        <v>1</v>
      </c>
      <c r="AP647" s="239" t="str">
        <f t="shared" si="909"/>
        <v/>
      </c>
      <c r="AQ647" s="239" t="str">
        <f t="shared" si="910"/>
        <v/>
      </c>
      <c r="AR647" s="239" t="str">
        <f t="shared" si="911"/>
        <v/>
      </c>
      <c r="AS647" s="239" t="str">
        <f t="shared" si="912"/>
        <v/>
      </c>
      <c r="AT647" s="239" t="str">
        <f t="shared" si="913"/>
        <v/>
      </c>
      <c r="AU647" s="239" t="str">
        <f t="shared" si="887"/>
        <v/>
      </c>
      <c r="AV647" s="239" t="str">
        <f t="shared" si="888"/>
        <v/>
      </c>
      <c r="AW647" s="239" t="str">
        <f t="shared" si="889"/>
        <v/>
      </c>
      <c r="AX647" s="239" t="str">
        <f t="shared" si="890"/>
        <v/>
      </c>
      <c r="AY647" s="239" t="str">
        <f t="shared" si="891"/>
        <v/>
      </c>
      <c r="AZ647" s="239" t="str">
        <f t="shared" si="892"/>
        <v/>
      </c>
      <c r="BA647" s="239" t="str">
        <f t="shared" si="893"/>
        <v/>
      </c>
      <c r="BB647" s="239" t="str">
        <f t="shared" si="894"/>
        <v/>
      </c>
      <c r="BC647" s="239" t="str">
        <f t="shared" si="895"/>
        <v/>
      </c>
      <c r="BD647" s="239" t="str">
        <f t="shared" si="896"/>
        <v/>
      </c>
      <c r="BE647" s="239" t="str">
        <f t="shared" si="897"/>
        <v/>
      </c>
      <c r="BF647" s="239" t="str">
        <f t="shared" si="898"/>
        <v/>
      </c>
      <c r="BG647" s="239" t="str">
        <f t="shared" si="899"/>
        <v/>
      </c>
      <c r="BH647" s="239" t="str">
        <f t="shared" si="900"/>
        <v/>
      </c>
      <c r="BI647" s="239" t="str">
        <f t="shared" si="901"/>
        <v/>
      </c>
      <c r="BJ647" s="239" t="str">
        <f t="shared" si="902"/>
        <v/>
      </c>
      <c r="BK647" s="239" t="str">
        <f t="shared" si="903"/>
        <v/>
      </c>
      <c r="BL647" s="239" t="str">
        <f t="shared" si="904"/>
        <v/>
      </c>
      <c r="BN647" s="239" t="str">
        <f t="shared" si="914"/>
        <v/>
      </c>
      <c r="BO647" s="239" t="str">
        <f t="shared" si="915"/>
        <v/>
      </c>
      <c r="BP647" s="239" t="str">
        <f t="shared" si="916"/>
        <v/>
      </c>
      <c r="BQ647" s="239">
        <f t="shared" si="917"/>
        <v>1</v>
      </c>
      <c r="BR647" s="239" t="str">
        <f t="shared" si="918"/>
        <v/>
      </c>
      <c r="BS647" s="239" t="str">
        <f t="shared" si="919"/>
        <v/>
      </c>
      <c r="BT647" s="239" t="str">
        <f t="shared" si="920"/>
        <v/>
      </c>
      <c r="BU647" s="239" t="str">
        <f t="shared" si="921"/>
        <v/>
      </c>
      <c r="BV647" s="239" t="str">
        <f t="shared" si="922"/>
        <v/>
      </c>
      <c r="BW647" s="239" t="str">
        <f t="shared" si="923"/>
        <v/>
      </c>
      <c r="BX647" s="239" t="str">
        <f t="shared" si="924"/>
        <v/>
      </c>
      <c r="BY647" s="239" t="str">
        <f t="shared" si="925"/>
        <v/>
      </c>
      <c r="BZ647" s="239" t="str">
        <f t="shared" si="926"/>
        <v/>
      </c>
      <c r="CA647" s="239" t="str">
        <f t="shared" si="927"/>
        <v/>
      </c>
      <c r="CB647" s="239" t="str">
        <f t="shared" si="928"/>
        <v/>
      </c>
      <c r="CC647" s="239" t="str">
        <f t="shared" si="929"/>
        <v/>
      </c>
      <c r="CD647" s="239" t="str">
        <f t="shared" si="930"/>
        <v/>
      </c>
      <c r="CE647" s="239" t="str">
        <f t="shared" si="931"/>
        <v/>
      </c>
      <c r="CF647" s="239" t="str">
        <f t="shared" si="932"/>
        <v/>
      </c>
      <c r="CG647" s="239" t="str">
        <f t="shared" si="933"/>
        <v/>
      </c>
      <c r="CH647" s="239" t="str">
        <f t="shared" si="934"/>
        <v/>
      </c>
      <c r="CI647" s="239" t="str">
        <f t="shared" si="935"/>
        <v/>
      </c>
      <c r="CJ647" s="239" t="str">
        <f t="shared" si="936"/>
        <v/>
      </c>
      <c r="CK647" s="239" t="str">
        <f t="shared" si="937"/>
        <v/>
      </c>
      <c r="CL647" s="239" t="str">
        <f t="shared" si="938"/>
        <v/>
      </c>
      <c r="CM647" s="239" t="str">
        <f t="shared" si="939"/>
        <v/>
      </c>
      <c r="CN647" s="239" t="str">
        <f t="shared" si="940"/>
        <v/>
      </c>
      <c r="CP647" s="239" t="str">
        <f t="shared" si="941"/>
        <v/>
      </c>
      <c r="CQ647" s="239" t="str">
        <f t="shared" si="942"/>
        <v/>
      </c>
      <c r="CR647" s="239" t="str">
        <f t="shared" si="943"/>
        <v/>
      </c>
      <c r="CS647" s="239" t="str">
        <f t="shared" si="944"/>
        <v>1er trimestre</v>
      </c>
      <c r="CT647" s="239" t="str">
        <f t="shared" si="945"/>
        <v/>
      </c>
      <c r="CU647" s="239" t="str">
        <f t="shared" si="946"/>
        <v/>
      </c>
      <c r="CV647" s="239" t="str">
        <f t="shared" si="947"/>
        <v/>
      </c>
      <c r="CW647" s="239" t="str">
        <f t="shared" si="948"/>
        <v/>
      </c>
      <c r="CX647" s="239" t="str">
        <f t="shared" si="949"/>
        <v/>
      </c>
      <c r="CY647" s="239" t="str">
        <f t="shared" si="950"/>
        <v/>
      </c>
      <c r="CZ647" s="239" t="str">
        <f t="shared" si="951"/>
        <v/>
      </c>
      <c r="DA647" s="239" t="str">
        <f t="shared" si="952"/>
        <v/>
      </c>
      <c r="DB647" s="239" t="str">
        <f t="shared" si="953"/>
        <v/>
      </c>
      <c r="DC647" s="239" t="str">
        <f t="shared" si="954"/>
        <v/>
      </c>
      <c r="DD647" s="239" t="str">
        <f t="shared" si="955"/>
        <v/>
      </c>
      <c r="DE647" s="239" t="str">
        <f t="shared" si="956"/>
        <v/>
      </c>
      <c r="DF647" s="239" t="str">
        <f t="shared" si="957"/>
        <v/>
      </c>
      <c r="DG647" s="239" t="str">
        <f t="shared" si="958"/>
        <v/>
      </c>
      <c r="DH647" s="239" t="str">
        <f t="shared" si="959"/>
        <v/>
      </c>
      <c r="DI647" s="239" t="str">
        <f t="shared" si="960"/>
        <v/>
      </c>
      <c r="DJ647" s="239" t="str">
        <f t="shared" si="961"/>
        <v/>
      </c>
      <c r="DK647" s="239" t="str">
        <f t="shared" si="962"/>
        <v/>
      </c>
      <c r="DL647" s="239" t="str">
        <f t="shared" si="963"/>
        <v/>
      </c>
      <c r="DM647" s="239" t="str">
        <f t="shared" si="964"/>
        <v/>
      </c>
      <c r="DN647" s="239" t="str">
        <f t="shared" si="965"/>
        <v/>
      </c>
      <c r="DO647" s="239" t="str">
        <f t="shared" si="966"/>
        <v/>
      </c>
      <c r="DP647" s="239" t="str">
        <f t="shared" si="967"/>
        <v/>
      </c>
    </row>
    <row r="648" spans="1:120" ht="27" hidden="1" customHeight="1" x14ac:dyDescent="0.25">
      <c r="A648" s="53" t="s">
        <v>4523</v>
      </c>
      <c r="B648" s="53">
        <v>1000</v>
      </c>
      <c r="C648" s="53" t="s">
        <v>61</v>
      </c>
      <c r="D648" s="53" t="s">
        <v>2416</v>
      </c>
      <c r="E648" s="53">
        <v>5</v>
      </c>
      <c r="F648" s="53" t="s">
        <v>2586</v>
      </c>
      <c r="G648" s="53" t="str">
        <f t="shared" si="969"/>
        <v>1000-9</v>
      </c>
      <c r="H648" s="53" t="s">
        <v>94</v>
      </c>
      <c r="I648" s="53" t="s">
        <v>76</v>
      </c>
      <c r="J648" s="53" t="s">
        <v>80</v>
      </c>
      <c r="K648" s="53" t="s">
        <v>80</v>
      </c>
      <c r="L648" s="53" t="s">
        <v>80</v>
      </c>
      <c r="M648" s="53" t="s">
        <v>80</v>
      </c>
      <c r="N648" s="53" t="s">
        <v>80</v>
      </c>
      <c r="O648" s="53" t="s">
        <v>80</v>
      </c>
      <c r="P648" s="53" t="s">
        <v>103</v>
      </c>
      <c r="Q648" s="52">
        <v>0.2</v>
      </c>
      <c r="R648" s="52">
        <f>+Q648*Q646</f>
        <v>8.0000000000000002E-3</v>
      </c>
      <c r="S648" s="53">
        <v>1</v>
      </c>
      <c r="T648" s="53" t="s">
        <v>84</v>
      </c>
      <c r="U648" s="53" t="s">
        <v>104</v>
      </c>
      <c r="V648" s="23">
        <v>44986</v>
      </c>
      <c r="W648" s="23">
        <v>45016</v>
      </c>
      <c r="X648" s="53" t="s">
        <v>2539</v>
      </c>
      <c r="Y648" s="49" t="s">
        <v>97</v>
      </c>
      <c r="Z648" s="59" t="s">
        <v>100</v>
      </c>
      <c r="AA648" s="60">
        <v>1</v>
      </c>
      <c r="AB648" s="62" t="s">
        <v>2582</v>
      </c>
      <c r="AC648" s="62">
        <v>45016</v>
      </c>
      <c r="AD648" s="60">
        <v>1</v>
      </c>
      <c r="AE648" s="62" t="s">
        <v>956</v>
      </c>
      <c r="AF648" s="62">
        <v>45016</v>
      </c>
      <c r="AG648" s="60" t="s">
        <v>79</v>
      </c>
      <c r="AH648" s="60">
        <v>1</v>
      </c>
      <c r="AI648" s="52">
        <f t="shared" si="886"/>
        <v>8.0000000000000002E-3</v>
      </c>
      <c r="AJ648" s="52">
        <f t="shared" si="979"/>
        <v>1</v>
      </c>
      <c r="AK648" s="52"/>
      <c r="AL648" s="239" t="str">
        <f t="shared" si="905"/>
        <v/>
      </c>
      <c r="AM648" s="239" t="str">
        <f t="shared" si="906"/>
        <v/>
      </c>
      <c r="AN648" s="239" t="str">
        <f t="shared" si="907"/>
        <v/>
      </c>
      <c r="AO648" s="239">
        <f t="shared" si="908"/>
        <v>1</v>
      </c>
      <c r="AP648" s="239" t="str">
        <f t="shared" si="909"/>
        <v/>
      </c>
      <c r="AQ648" s="239" t="str">
        <f t="shared" si="910"/>
        <v/>
      </c>
      <c r="AR648" s="239" t="str">
        <f t="shared" si="911"/>
        <v/>
      </c>
      <c r="AS648" s="239" t="str">
        <f t="shared" si="912"/>
        <v/>
      </c>
      <c r="AT648" s="239" t="str">
        <f t="shared" si="913"/>
        <v/>
      </c>
      <c r="AU648" s="239" t="str">
        <f t="shared" si="887"/>
        <v/>
      </c>
      <c r="AV648" s="239" t="str">
        <f t="shared" si="888"/>
        <v/>
      </c>
      <c r="AW648" s="239" t="str">
        <f t="shared" si="889"/>
        <v/>
      </c>
      <c r="AX648" s="239" t="str">
        <f t="shared" si="890"/>
        <v/>
      </c>
      <c r="AY648" s="239" t="str">
        <f t="shared" si="891"/>
        <v/>
      </c>
      <c r="AZ648" s="239" t="str">
        <f t="shared" si="892"/>
        <v/>
      </c>
      <c r="BA648" s="239" t="str">
        <f t="shared" si="893"/>
        <v/>
      </c>
      <c r="BB648" s="239" t="str">
        <f t="shared" si="894"/>
        <v/>
      </c>
      <c r="BC648" s="239" t="str">
        <f t="shared" si="895"/>
        <v/>
      </c>
      <c r="BD648" s="239" t="str">
        <f t="shared" si="896"/>
        <v/>
      </c>
      <c r="BE648" s="239" t="str">
        <f t="shared" si="897"/>
        <v/>
      </c>
      <c r="BF648" s="239" t="str">
        <f t="shared" si="898"/>
        <v/>
      </c>
      <c r="BG648" s="239" t="str">
        <f t="shared" si="899"/>
        <v/>
      </c>
      <c r="BH648" s="239" t="str">
        <f t="shared" si="900"/>
        <v/>
      </c>
      <c r="BI648" s="239" t="str">
        <f t="shared" si="901"/>
        <v/>
      </c>
      <c r="BJ648" s="239" t="str">
        <f t="shared" si="902"/>
        <v/>
      </c>
      <c r="BK648" s="239" t="str">
        <f t="shared" si="903"/>
        <v/>
      </c>
      <c r="BL648" s="239" t="str">
        <f t="shared" si="904"/>
        <v/>
      </c>
      <c r="BN648" s="239" t="str">
        <f t="shared" si="914"/>
        <v/>
      </c>
      <c r="BO648" s="239" t="str">
        <f t="shared" si="915"/>
        <v/>
      </c>
      <c r="BP648" s="239" t="str">
        <f t="shared" si="916"/>
        <v/>
      </c>
      <c r="BQ648" s="239">
        <f t="shared" si="917"/>
        <v>1</v>
      </c>
      <c r="BR648" s="239" t="str">
        <f t="shared" si="918"/>
        <v/>
      </c>
      <c r="BS648" s="239" t="str">
        <f t="shared" si="919"/>
        <v/>
      </c>
      <c r="BT648" s="239" t="str">
        <f t="shared" si="920"/>
        <v/>
      </c>
      <c r="BU648" s="239" t="str">
        <f t="shared" si="921"/>
        <v/>
      </c>
      <c r="BV648" s="239" t="str">
        <f t="shared" si="922"/>
        <v/>
      </c>
      <c r="BW648" s="239" t="str">
        <f t="shared" si="923"/>
        <v/>
      </c>
      <c r="BX648" s="239" t="str">
        <f t="shared" si="924"/>
        <v/>
      </c>
      <c r="BY648" s="239" t="str">
        <f t="shared" si="925"/>
        <v/>
      </c>
      <c r="BZ648" s="239" t="str">
        <f t="shared" si="926"/>
        <v/>
      </c>
      <c r="CA648" s="239" t="str">
        <f t="shared" si="927"/>
        <v/>
      </c>
      <c r="CB648" s="239" t="str">
        <f t="shared" si="928"/>
        <v/>
      </c>
      <c r="CC648" s="239" t="str">
        <f t="shared" si="929"/>
        <v/>
      </c>
      <c r="CD648" s="239" t="str">
        <f t="shared" si="930"/>
        <v/>
      </c>
      <c r="CE648" s="239" t="str">
        <f t="shared" si="931"/>
        <v/>
      </c>
      <c r="CF648" s="239" t="str">
        <f t="shared" si="932"/>
        <v/>
      </c>
      <c r="CG648" s="239" t="str">
        <f t="shared" si="933"/>
        <v/>
      </c>
      <c r="CH648" s="239" t="str">
        <f t="shared" si="934"/>
        <v/>
      </c>
      <c r="CI648" s="239" t="str">
        <f t="shared" si="935"/>
        <v/>
      </c>
      <c r="CJ648" s="239" t="str">
        <f t="shared" si="936"/>
        <v/>
      </c>
      <c r="CK648" s="239" t="str">
        <f t="shared" si="937"/>
        <v/>
      </c>
      <c r="CL648" s="239" t="str">
        <f t="shared" si="938"/>
        <v/>
      </c>
      <c r="CM648" s="239" t="str">
        <f t="shared" si="939"/>
        <v/>
      </c>
      <c r="CN648" s="239" t="str">
        <f t="shared" si="940"/>
        <v/>
      </c>
      <c r="CP648" s="239" t="str">
        <f t="shared" si="941"/>
        <v/>
      </c>
      <c r="CQ648" s="239" t="str">
        <f t="shared" si="942"/>
        <v/>
      </c>
      <c r="CR648" s="239" t="str">
        <f t="shared" si="943"/>
        <v/>
      </c>
      <c r="CS648" s="239" t="str">
        <f t="shared" si="944"/>
        <v>1er trimestre</v>
      </c>
      <c r="CT648" s="239" t="str">
        <f t="shared" si="945"/>
        <v/>
      </c>
      <c r="CU648" s="239" t="str">
        <f t="shared" si="946"/>
        <v/>
      </c>
      <c r="CV648" s="239" t="str">
        <f t="shared" si="947"/>
        <v/>
      </c>
      <c r="CW648" s="239" t="str">
        <f t="shared" si="948"/>
        <v/>
      </c>
      <c r="CX648" s="239" t="str">
        <f t="shared" si="949"/>
        <v/>
      </c>
      <c r="CY648" s="239" t="str">
        <f t="shared" si="950"/>
        <v/>
      </c>
      <c r="CZ648" s="239" t="str">
        <f t="shared" si="951"/>
        <v/>
      </c>
      <c r="DA648" s="239" t="str">
        <f t="shared" si="952"/>
        <v/>
      </c>
      <c r="DB648" s="239" t="str">
        <f t="shared" si="953"/>
        <v/>
      </c>
      <c r="DC648" s="239" t="str">
        <f t="shared" si="954"/>
        <v/>
      </c>
      <c r="DD648" s="239" t="str">
        <f t="shared" si="955"/>
        <v/>
      </c>
      <c r="DE648" s="239" t="str">
        <f t="shared" si="956"/>
        <v/>
      </c>
      <c r="DF648" s="239" t="str">
        <f t="shared" si="957"/>
        <v/>
      </c>
      <c r="DG648" s="239" t="str">
        <f t="shared" si="958"/>
        <v/>
      </c>
      <c r="DH648" s="239" t="str">
        <f t="shared" si="959"/>
        <v/>
      </c>
      <c r="DI648" s="239" t="str">
        <f t="shared" si="960"/>
        <v/>
      </c>
      <c r="DJ648" s="239" t="str">
        <f t="shared" si="961"/>
        <v/>
      </c>
      <c r="DK648" s="239" t="str">
        <f t="shared" si="962"/>
        <v/>
      </c>
      <c r="DL648" s="239" t="str">
        <f t="shared" si="963"/>
        <v/>
      </c>
      <c r="DM648" s="239" t="str">
        <f t="shared" si="964"/>
        <v/>
      </c>
      <c r="DN648" s="239" t="str">
        <f t="shared" si="965"/>
        <v/>
      </c>
      <c r="DO648" s="239" t="str">
        <f t="shared" si="966"/>
        <v/>
      </c>
      <c r="DP648" s="239" t="str">
        <f t="shared" si="967"/>
        <v/>
      </c>
    </row>
    <row r="649" spans="1:120" ht="18" hidden="1" customHeight="1" x14ac:dyDescent="0.25">
      <c r="A649" s="53" t="s">
        <v>4523</v>
      </c>
      <c r="B649" s="53">
        <v>1000</v>
      </c>
      <c r="C649" s="53" t="s">
        <v>61</v>
      </c>
      <c r="D649" s="53" t="s">
        <v>2416</v>
      </c>
      <c r="E649" s="53">
        <v>5</v>
      </c>
      <c r="F649" s="53" t="s">
        <v>2587</v>
      </c>
      <c r="G649" s="53" t="str">
        <f t="shared" si="969"/>
        <v>1000-9</v>
      </c>
      <c r="H649" s="53" t="s">
        <v>94</v>
      </c>
      <c r="I649" s="53" t="s">
        <v>76</v>
      </c>
      <c r="J649" s="53" t="s">
        <v>80</v>
      </c>
      <c r="K649" s="53" t="s">
        <v>80</v>
      </c>
      <c r="L649" s="53" t="s">
        <v>80</v>
      </c>
      <c r="M649" s="53" t="s">
        <v>80</v>
      </c>
      <c r="N649" s="53" t="s">
        <v>80</v>
      </c>
      <c r="O649" s="53" t="s">
        <v>80</v>
      </c>
      <c r="P649" s="53" t="s">
        <v>109</v>
      </c>
      <c r="Q649" s="52">
        <v>0.2</v>
      </c>
      <c r="R649" s="52">
        <f>+Q649*Q646</f>
        <v>8.0000000000000002E-3</v>
      </c>
      <c r="S649" s="53">
        <v>1</v>
      </c>
      <c r="T649" s="53" t="s">
        <v>84</v>
      </c>
      <c r="U649" s="53" t="s">
        <v>110</v>
      </c>
      <c r="V649" s="23">
        <v>45017</v>
      </c>
      <c r="W649" s="23">
        <v>45230</v>
      </c>
      <c r="X649" s="53" t="s">
        <v>2539</v>
      </c>
      <c r="Y649" s="49" t="s">
        <v>87</v>
      </c>
      <c r="Z649" s="59" t="s">
        <v>100</v>
      </c>
      <c r="AA649" s="60">
        <v>1</v>
      </c>
      <c r="AB649" s="60" t="s">
        <v>2588</v>
      </c>
      <c r="AC649" s="69">
        <v>45169</v>
      </c>
      <c r="AD649" s="60">
        <v>1</v>
      </c>
      <c r="AE649" s="60" t="s">
        <v>942</v>
      </c>
      <c r="AF649" s="69">
        <v>45169</v>
      </c>
      <c r="AG649" s="60" t="s">
        <v>79</v>
      </c>
      <c r="AH649" s="60">
        <v>1</v>
      </c>
      <c r="AI649" s="52">
        <f t="shared" ref="AI649:AI711" si="980">+IF(H649="Producto",AD649*Q649,AD649*R649)</f>
        <v>8.0000000000000002E-3</v>
      </c>
      <c r="AJ649" s="52">
        <f t="shared" si="979"/>
        <v>1</v>
      </c>
      <c r="AK649" s="52"/>
      <c r="AL649" s="239" t="str">
        <f t="shared" si="905"/>
        <v/>
      </c>
      <c r="AM649" s="239" t="str">
        <f t="shared" si="906"/>
        <v/>
      </c>
      <c r="AN649" s="239" t="str">
        <f t="shared" si="907"/>
        <v/>
      </c>
      <c r="AO649" s="239">
        <f t="shared" si="908"/>
        <v>1</v>
      </c>
      <c r="AP649" s="239" t="str">
        <f t="shared" si="909"/>
        <v/>
      </c>
      <c r="AQ649" s="239" t="str">
        <f t="shared" si="910"/>
        <v/>
      </c>
      <c r="AR649" s="239" t="str">
        <f t="shared" si="911"/>
        <v/>
      </c>
      <c r="AS649" s="239" t="str">
        <f t="shared" si="912"/>
        <v/>
      </c>
      <c r="AT649" s="239" t="str">
        <f t="shared" si="913"/>
        <v/>
      </c>
      <c r="AU649" s="239" t="str">
        <f t="shared" ref="AU649:AU712" si="981">IF(AU$8=$C649,"",IF($H649="Producto","",IF(ISNUMBER(FIND(AU$8,$X649,1)),AD649,"")))</f>
        <v/>
      </c>
      <c r="AV649" s="239" t="str">
        <f t="shared" ref="AV649:AV712" si="982">IF(AV$8=$C649,"",IF($H649="Producto","",IF(ISNUMBER(FIND(AV$8,$X649,1)),AD649,"")))</f>
        <v/>
      </c>
      <c r="AW649" s="239" t="str">
        <f t="shared" ref="AW649:AW712" si="983">IF(AW$8=$C649,"",IF($H649="Producto","",IF(ISNUMBER(FIND(AW$8,$X649,1)),AD649,"")))</f>
        <v/>
      </c>
      <c r="AX649" s="239" t="str">
        <f t="shared" ref="AX649:AX712" si="984">IF(AX$8=$C649,"",IF($H649="Producto","",IF(ISNUMBER(FIND(AX$8,$X649,1)),AD649,"")))</f>
        <v/>
      </c>
      <c r="AY649" s="239" t="str">
        <f t="shared" ref="AY649:AY712" si="985">IF(AY$8=$C649,"",IF($H649="Producto","",IF(ISNUMBER(FIND(AY$8,$X649,1)),AD649,"")))</f>
        <v/>
      </c>
      <c r="AZ649" s="239" t="str">
        <f t="shared" ref="AZ649:AZ712" si="986">IF(AZ$8=$C649,"",IF($H649="Producto","",IF(ISNUMBER(FIND(AZ$8,$X649,1)),AD649,"")))</f>
        <v/>
      </c>
      <c r="BA649" s="239" t="str">
        <f t="shared" ref="BA649:BA712" si="987">IF(BA$8=$C649,"",IF($H649="Producto","",IF(ISNUMBER(FIND(BA$8,$X649,1)),AD649,"")))</f>
        <v/>
      </c>
      <c r="BB649" s="239" t="str">
        <f t="shared" ref="BB649:BB712" si="988">IF(BB$8=$C649,"",IF($H649="Producto","",IF(ISNUMBER(FIND(BB$8,$X649,1)),AD649,"")))</f>
        <v/>
      </c>
      <c r="BC649" s="239" t="str">
        <f t="shared" ref="BC649:BC712" si="989">IF(BC$8=$C649,"",IF($H649="Producto","",IF(ISNUMBER(FIND(BC$8,$X649,1)),AD649,"")))</f>
        <v/>
      </c>
      <c r="BD649" s="239" t="str">
        <f t="shared" ref="BD649:BD712" si="990">IF(BD$8=$C649,"",IF($H649="Producto","",IF(ISNUMBER(FIND(BD$8,$X649,1)),AD649,"")))</f>
        <v/>
      </c>
      <c r="BE649" s="239" t="str">
        <f t="shared" ref="BE649:BE712" si="991">IF(BE$8=$C649,"",IF($H649="Producto","",IF(ISNUMBER(FIND(BE$8,$X649,1)),AD649,"")))</f>
        <v/>
      </c>
      <c r="BF649" s="239" t="str">
        <f t="shared" ref="BF649:BF712" si="992">IF(BF$8=$C649,"",IF($H649="Producto","",IF(ISNUMBER(FIND(BF$8,$X649,1)),AD649,"")))</f>
        <v/>
      </c>
      <c r="BG649" s="239" t="str">
        <f t="shared" ref="BG649:BG712" si="993">IF(BG$8=$C649,"",IF($H649="Producto","",IF(ISNUMBER(FIND(BG$8,$X649,1)),AD649,"")))</f>
        <v/>
      </c>
      <c r="BH649" s="239" t="str">
        <f t="shared" ref="BH649:BH712" si="994">IF(BH$8=$C649,"",IF($H649="Producto","",IF(ISNUMBER(FIND(BH$8,$X649,1)),AD649,"")))</f>
        <v/>
      </c>
      <c r="BI649" s="239" t="str">
        <f t="shared" ref="BI649:BI712" si="995">IF(BI$8=$C649,"",IF($H649="Producto","",IF(ISNUMBER(FIND(BI$8,$X649,1)),AD649,"")))</f>
        <v/>
      </c>
      <c r="BJ649" s="239" t="str">
        <f t="shared" ref="BJ649:BJ712" si="996">IF(BJ$8=$C649,"",IF($H649="Producto","",IF(ISNUMBER(FIND(BJ$8,$X649,1)),AD649,"")))</f>
        <v/>
      </c>
      <c r="BK649" s="239" t="str">
        <f t="shared" ref="BK649:BK712" si="997">IF(BK$8=$C649,"",IF($H649="Producto","",IF(ISNUMBER(FIND(BK$8,$X649,1)),AD649,"")))</f>
        <v/>
      </c>
      <c r="BL649" s="239" t="str">
        <f t="shared" ref="BL649:BL712" si="998">IF(BL$8=$C649,"",IF($H649="Producto","",IF(ISNUMBER(FIND(BL$8,$X649,1)),AD649,"")))</f>
        <v/>
      </c>
      <c r="BN649" s="239" t="str">
        <f t="shared" si="914"/>
        <v/>
      </c>
      <c r="BO649" s="239" t="str">
        <f t="shared" si="915"/>
        <v/>
      </c>
      <c r="BP649" s="239" t="str">
        <f t="shared" si="916"/>
        <v/>
      </c>
      <c r="BQ649" s="239">
        <f t="shared" si="917"/>
        <v>1</v>
      </c>
      <c r="BR649" s="239" t="str">
        <f t="shared" si="918"/>
        <v/>
      </c>
      <c r="BS649" s="239" t="str">
        <f t="shared" si="919"/>
        <v/>
      </c>
      <c r="BT649" s="239" t="str">
        <f t="shared" si="920"/>
        <v/>
      </c>
      <c r="BU649" s="239" t="str">
        <f t="shared" si="921"/>
        <v/>
      </c>
      <c r="BV649" s="239" t="str">
        <f t="shared" si="922"/>
        <v/>
      </c>
      <c r="BW649" s="239" t="str">
        <f t="shared" si="923"/>
        <v/>
      </c>
      <c r="BX649" s="239" t="str">
        <f t="shared" si="924"/>
        <v/>
      </c>
      <c r="BY649" s="239" t="str">
        <f t="shared" si="925"/>
        <v/>
      </c>
      <c r="BZ649" s="239" t="str">
        <f t="shared" si="926"/>
        <v/>
      </c>
      <c r="CA649" s="239" t="str">
        <f t="shared" si="927"/>
        <v/>
      </c>
      <c r="CB649" s="239" t="str">
        <f t="shared" si="928"/>
        <v/>
      </c>
      <c r="CC649" s="239" t="str">
        <f t="shared" si="929"/>
        <v/>
      </c>
      <c r="CD649" s="239" t="str">
        <f t="shared" si="930"/>
        <v/>
      </c>
      <c r="CE649" s="239" t="str">
        <f t="shared" si="931"/>
        <v/>
      </c>
      <c r="CF649" s="239" t="str">
        <f t="shared" si="932"/>
        <v/>
      </c>
      <c r="CG649" s="239" t="str">
        <f t="shared" si="933"/>
        <v/>
      </c>
      <c r="CH649" s="239" t="str">
        <f t="shared" si="934"/>
        <v/>
      </c>
      <c r="CI649" s="239" t="str">
        <f t="shared" si="935"/>
        <v/>
      </c>
      <c r="CJ649" s="239" t="str">
        <f t="shared" si="936"/>
        <v/>
      </c>
      <c r="CK649" s="239" t="str">
        <f t="shared" si="937"/>
        <v/>
      </c>
      <c r="CL649" s="239" t="str">
        <f t="shared" si="938"/>
        <v/>
      </c>
      <c r="CM649" s="239" t="str">
        <f t="shared" si="939"/>
        <v/>
      </c>
      <c r="CN649" s="239" t="str">
        <f t="shared" si="940"/>
        <v/>
      </c>
      <c r="CP649" s="239" t="str">
        <f t="shared" si="941"/>
        <v/>
      </c>
      <c r="CQ649" s="239" t="str">
        <f t="shared" si="942"/>
        <v/>
      </c>
      <c r="CR649" s="239" t="str">
        <f t="shared" si="943"/>
        <v/>
      </c>
      <c r="CS649" s="239" t="str">
        <f t="shared" si="944"/>
        <v>4to Trimestre</v>
      </c>
      <c r="CT649" s="239" t="str">
        <f t="shared" si="945"/>
        <v/>
      </c>
      <c r="CU649" s="239" t="str">
        <f t="shared" si="946"/>
        <v/>
      </c>
      <c r="CV649" s="239" t="str">
        <f t="shared" si="947"/>
        <v/>
      </c>
      <c r="CW649" s="239" t="str">
        <f t="shared" si="948"/>
        <v/>
      </c>
      <c r="CX649" s="239" t="str">
        <f t="shared" si="949"/>
        <v/>
      </c>
      <c r="CY649" s="239" t="str">
        <f t="shared" si="950"/>
        <v/>
      </c>
      <c r="CZ649" s="239" t="str">
        <f t="shared" si="951"/>
        <v/>
      </c>
      <c r="DA649" s="239" t="str">
        <f t="shared" si="952"/>
        <v/>
      </c>
      <c r="DB649" s="239" t="str">
        <f t="shared" si="953"/>
        <v/>
      </c>
      <c r="DC649" s="239" t="str">
        <f t="shared" si="954"/>
        <v/>
      </c>
      <c r="DD649" s="239" t="str">
        <f t="shared" si="955"/>
        <v/>
      </c>
      <c r="DE649" s="239" t="str">
        <f t="shared" si="956"/>
        <v/>
      </c>
      <c r="DF649" s="239" t="str">
        <f t="shared" si="957"/>
        <v/>
      </c>
      <c r="DG649" s="239" t="str">
        <f t="shared" si="958"/>
        <v/>
      </c>
      <c r="DH649" s="239" t="str">
        <f t="shared" si="959"/>
        <v/>
      </c>
      <c r="DI649" s="239" t="str">
        <f t="shared" si="960"/>
        <v/>
      </c>
      <c r="DJ649" s="239" t="str">
        <f t="shared" si="961"/>
        <v/>
      </c>
      <c r="DK649" s="239" t="str">
        <f t="shared" si="962"/>
        <v/>
      </c>
      <c r="DL649" s="239" t="str">
        <f t="shared" si="963"/>
        <v/>
      </c>
      <c r="DM649" s="239" t="str">
        <f t="shared" si="964"/>
        <v/>
      </c>
      <c r="DN649" s="239" t="str">
        <f t="shared" si="965"/>
        <v/>
      </c>
      <c r="DO649" s="239" t="str">
        <f t="shared" si="966"/>
        <v/>
      </c>
      <c r="DP649" s="239" t="str">
        <f t="shared" si="967"/>
        <v/>
      </c>
    </row>
    <row r="650" spans="1:120" ht="36.75" hidden="1" customHeight="1" x14ac:dyDescent="0.25">
      <c r="A650" s="53" t="s">
        <v>4523</v>
      </c>
      <c r="B650" s="53">
        <v>1000</v>
      </c>
      <c r="C650" s="53" t="s">
        <v>61</v>
      </c>
      <c r="D650" s="53" t="s">
        <v>2416</v>
      </c>
      <c r="E650" s="53">
        <v>5</v>
      </c>
      <c r="F650" s="53" t="s">
        <v>2589</v>
      </c>
      <c r="G650" s="53" t="str">
        <f t="shared" si="969"/>
        <v>1000-9</v>
      </c>
      <c r="H650" s="53" t="s">
        <v>94</v>
      </c>
      <c r="I650" s="53" t="s">
        <v>76</v>
      </c>
      <c r="J650" s="53" t="s">
        <v>80</v>
      </c>
      <c r="K650" s="53" t="s">
        <v>80</v>
      </c>
      <c r="L650" s="53" t="s">
        <v>80</v>
      </c>
      <c r="M650" s="53" t="s">
        <v>80</v>
      </c>
      <c r="N650" s="53" t="s">
        <v>80</v>
      </c>
      <c r="O650" s="53" t="s">
        <v>80</v>
      </c>
      <c r="P650" s="53" t="s">
        <v>114</v>
      </c>
      <c r="Q650" s="52">
        <v>0.2</v>
      </c>
      <c r="R650" s="52">
        <f>+Q650*Q646</f>
        <v>8.0000000000000002E-3</v>
      </c>
      <c r="S650" s="53">
        <v>1</v>
      </c>
      <c r="T650" s="53" t="s">
        <v>84</v>
      </c>
      <c r="U650" s="53" t="s">
        <v>115</v>
      </c>
      <c r="V650" s="23">
        <v>45017</v>
      </c>
      <c r="W650" s="23">
        <v>45230</v>
      </c>
      <c r="X650" s="53" t="s">
        <v>2539</v>
      </c>
      <c r="Y650" s="49" t="s">
        <v>87</v>
      </c>
      <c r="Z650" s="59" t="s">
        <v>100</v>
      </c>
      <c r="AA650" s="60">
        <v>1</v>
      </c>
      <c r="AB650" s="60" t="s">
        <v>2588</v>
      </c>
      <c r="AC650" s="69">
        <v>45169</v>
      </c>
      <c r="AD650" s="60">
        <v>1</v>
      </c>
      <c r="AE650" s="60" t="s">
        <v>942</v>
      </c>
      <c r="AF650" s="69">
        <v>45169</v>
      </c>
      <c r="AG650" s="60" t="s">
        <v>79</v>
      </c>
      <c r="AH650" s="60">
        <v>1</v>
      </c>
      <c r="AI650" s="52">
        <f t="shared" si="980"/>
        <v>8.0000000000000002E-3</v>
      </c>
      <c r="AJ650" s="52">
        <f t="shared" si="979"/>
        <v>1</v>
      </c>
      <c r="AK650" s="52"/>
      <c r="AL650" s="239" t="str">
        <f t="shared" ref="AL650:AL713" si="999">IF(AL$8=$C650,"",IF($H650="Producto","",IF(ISNUMBER(FIND(AL$8,$X650,1)),AD650,"")))</f>
        <v/>
      </c>
      <c r="AM650" s="239" t="str">
        <f t="shared" ref="AM650:AM713" si="1000">IF(AM$8=$C650,"",IF($H650="Producto","",IF(ISNUMBER(FIND(AM$8,$X650,1)),AD650,"")))</f>
        <v/>
      </c>
      <c r="AN650" s="239" t="str">
        <f t="shared" ref="AN650:AN713" si="1001">IF(AN$8=$C650,"",IF($H650="Producto","",IF(ISNUMBER(FIND(AN$8,$X650,1)),AD650,"")))</f>
        <v/>
      </c>
      <c r="AO650" s="239">
        <f t="shared" ref="AO650:AO713" si="1002">IF(AO$8=$C650,"",IF($H650="Producto","",IF(ISNUMBER(FIND(AO$8,$X650,1)),AD650,"")))</f>
        <v>1</v>
      </c>
      <c r="AP650" s="239" t="str">
        <f t="shared" ref="AP650:AP713" si="1003">IF(AP$8=$C650,"",IF($H650="Producto","",IF(ISNUMBER(FIND(AP$8,$X650,1)),AD650,"")))</f>
        <v/>
      </c>
      <c r="AQ650" s="239" t="str">
        <f t="shared" ref="AQ650:AQ713" si="1004">IF(AQ$8=$C650,"",IF($H650="Producto","",IF(ISNUMBER(FIND(AQ$8,$X650,1)),AD650,"")))</f>
        <v/>
      </c>
      <c r="AR650" s="239" t="str">
        <f t="shared" ref="AR650:AR713" si="1005">IF(AR$8=$C650,"",IF($H650="Producto","",IF(ISNUMBER(FIND(AR$8,$X650,1)),AD650,"")))</f>
        <v/>
      </c>
      <c r="AS650" s="239" t="str">
        <f t="shared" ref="AS650:AS713" si="1006">IF(AS$8=$C650,"",IF($H650="Producto","",IF(ISNUMBER(FIND(AS$8,$X650,1)),AD650,"")))</f>
        <v/>
      </c>
      <c r="AT650" s="239" t="str">
        <f t="shared" ref="AT650:AT713" si="1007">IF(AT$8=$C650,"",IF($H650="Producto","",IF(ISNUMBER(FIND(AT$8,$X650,1)),AD650,"")))</f>
        <v/>
      </c>
      <c r="AU650" s="239" t="str">
        <f t="shared" si="981"/>
        <v/>
      </c>
      <c r="AV650" s="239" t="str">
        <f t="shared" si="982"/>
        <v/>
      </c>
      <c r="AW650" s="239" t="str">
        <f t="shared" si="983"/>
        <v/>
      </c>
      <c r="AX650" s="239" t="str">
        <f t="shared" si="984"/>
        <v/>
      </c>
      <c r="AY650" s="239" t="str">
        <f t="shared" si="985"/>
        <v/>
      </c>
      <c r="AZ650" s="239" t="str">
        <f t="shared" si="986"/>
        <v/>
      </c>
      <c r="BA650" s="239" t="str">
        <f t="shared" si="987"/>
        <v/>
      </c>
      <c r="BB650" s="239" t="str">
        <f t="shared" si="988"/>
        <v/>
      </c>
      <c r="BC650" s="239" t="str">
        <f t="shared" si="989"/>
        <v/>
      </c>
      <c r="BD650" s="239" t="str">
        <f t="shared" si="990"/>
        <v/>
      </c>
      <c r="BE650" s="239" t="str">
        <f t="shared" si="991"/>
        <v/>
      </c>
      <c r="BF650" s="239" t="str">
        <f t="shared" si="992"/>
        <v/>
      </c>
      <c r="BG650" s="239" t="str">
        <f t="shared" si="993"/>
        <v/>
      </c>
      <c r="BH650" s="239" t="str">
        <f t="shared" si="994"/>
        <v/>
      </c>
      <c r="BI650" s="239" t="str">
        <f t="shared" si="995"/>
        <v/>
      </c>
      <c r="BJ650" s="239" t="str">
        <f t="shared" si="996"/>
        <v/>
      </c>
      <c r="BK650" s="239" t="str">
        <f t="shared" si="997"/>
        <v/>
      </c>
      <c r="BL650" s="239" t="str">
        <f t="shared" si="998"/>
        <v/>
      </c>
      <c r="BN650" s="239" t="str">
        <f t="shared" ref="BN650:BN713" si="1008">IF(AL$8=$C650,"",IF($H650="Producto","",IF(ISNUMBER(FIND(AL$8,$X650,1)),AH650,"")))</f>
        <v/>
      </c>
      <c r="BO650" s="239" t="str">
        <f t="shared" ref="BO650:BO713" si="1009">IF(AM$8=$C650,"",IF($H650="Producto","",IF(ISNUMBER(FIND(AM$8,$X650,1)),AH650,"")))</f>
        <v/>
      </c>
      <c r="BP650" s="239" t="str">
        <f t="shared" ref="BP650:BP713" si="1010">IF(AN$8=$C650,"",IF($H650="Producto","",IF(ISNUMBER(FIND(AN$8,$X650,1)),AH650,"")))</f>
        <v/>
      </c>
      <c r="BQ650" s="239">
        <f t="shared" ref="BQ650:BQ713" si="1011">IF(AO$8=$C650,"",IF($H650="Producto","",IF(ISNUMBER(FIND(AO$8,$X650,1)),AH650,"")))</f>
        <v>1</v>
      </c>
      <c r="BR650" s="239" t="str">
        <f t="shared" ref="BR650:BR713" si="1012">IF(AP$8=$C650,"",IF($H650="Producto","",IF(ISNUMBER(FIND(AP$8,$X650,1)),AH650,"")))</f>
        <v/>
      </c>
      <c r="BS650" s="239" t="str">
        <f t="shared" ref="BS650:BS713" si="1013">IF(AQ$8=$C650,"",IF($H650="Producto","",IF(ISNUMBER(FIND(AQ$8,$X650,1)),AH650,"")))</f>
        <v/>
      </c>
      <c r="BT650" s="239" t="str">
        <f t="shared" ref="BT650:BT713" si="1014">IF(AR$8=$C650,"",IF($H650="Producto","",IF(ISNUMBER(FIND(AR$8,$X650,1)),AH650,"")))</f>
        <v/>
      </c>
      <c r="BU650" s="239" t="str">
        <f t="shared" ref="BU650:BU713" si="1015">IF(AS$8=$C650,"",IF($H650="Producto","",IF(ISNUMBER(FIND(AS$8,$X650,1)),AH650,"")))</f>
        <v/>
      </c>
      <c r="BV650" s="239" t="str">
        <f t="shared" ref="BV650:BV713" si="1016">IF(AT$8=$C650,"",IF($H650="Producto","",IF(ISNUMBER(FIND(AT$8,$X650,1)),AH650,"")))</f>
        <v/>
      </c>
      <c r="BW650" s="239" t="str">
        <f t="shared" ref="BW650:BW713" si="1017">IF(AU$8=$C650,"",IF($H650="Producto","",IF(ISNUMBER(FIND(AU$8,$X650,1)),AH650,"")))</f>
        <v/>
      </c>
      <c r="BX650" s="239" t="str">
        <f t="shared" ref="BX650:BX713" si="1018">IF(AV$8=$C650,"",IF($H650="Producto","",IF(ISNUMBER(FIND(AV$8,$X650,1)),AH650,"")))</f>
        <v/>
      </c>
      <c r="BY650" s="239" t="str">
        <f t="shared" ref="BY650:BY713" si="1019">IF(AW$8=$C650,"",IF($H650="Producto","",IF(ISNUMBER(FIND(AW$8,$X650,1)),AH650,"")))</f>
        <v/>
      </c>
      <c r="BZ650" s="239" t="str">
        <f t="shared" ref="BZ650:BZ713" si="1020">IF(AX$8=$C650,"",IF($H650="Producto","",IF(ISNUMBER(FIND(AX$8,$X650,1)),AH650,"")))</f>
        <v/>
      </c>
      <c r="CA650" s="239" t="str">
        <f t="shared" ref="CA650:CA713" si="1021">IF(AY$8=$C650,"",IF($H650="Producto","",IF(ISNUMBER(FIND(AY$8,$X650,1)),AH650,"")))</f>
        <v/>
      </c>
      <c r="CB650" s="239" t="str">
        <f t="shared" ref="CB650:CB713" si="1022">IF(AZ$8=$C650,"",IF($H650="Producto","",IF(ISNUMBER(FIND(AZ$8,$X650,1)),AH650,"")))</f>
        <v/>
      </c>
      <c r="CC650" s="239" t="str">
        <f t="shared" ref="CC650:CC713" si="1023">IF(BA$8=$C650,"",IF($H650="Producto","",IF(ISNUMBER(FIND(BA$8,$X650,1)),AH650,"")))</f>
        <v/>
      </c>
      <c r="CD650" s="239" t="str">
        <f t="shared" ref="CD650:CD713" si="1024">IF(BB$8=$C650,"",IF($H650="Producto","",IF(ISNUMBER(FIND(BB$8,$X650,1)),AH650,"")))</f>
        <v/>
      </c>
      <c r="CE650" s="239" t="str">
        <f t="shared" ref="CE650:CE713" si="1025">IF(BC$8=$C650,"",IF($H650="Producto","",IF(ISNUMBER(FIND(BC$8,$X650,1)),AH650,"")))</f>
        <v/>
      </c>
      <c r="CF650" s="239" t="str">
        <f t="shared" ref="CF650:CF713" si="1026">IF(BD$8=$C650,"",IF($H650="Producto","",IF(ISNUMBER(FIND(BD$8,$X650,1)),AH650,"")))</f>
        <v/>
      </c>
      <c r="CG650" s="239" t="str">
        <f t="shared" ref="CG650:CG713" si="1027">IF(BE$8=$C650,"",IF($H650="Producto","",IF(ISNUMBER(FIND(BE$8,$X650,1)),AH650,"")))</f>
        <v/>
      </c>
      <c r="CH650" s="239" t="str">
        <f t="shared" ref="CH650:CH713" si="1028">IF(BF$8=$C650,"",IF($H650="Producto","",IF(ISNUMBER(FIND(BF$8,$X650,1)),AH650,"")))</f>
        <v/>
      </c>
      <c r="CI650" s="239" t="str">
        <f t="shared" ref="CI650:CI713" si="1029">IF(BG$8=$C650,"",IF($H650="Producto","",IF(ISNUMBER(FIND(BG$8,$X650,1)),AH650,"")))</f>
        <v/>
      </c>
      <c r="CJ650" s="239" t="str">
        <f t="shared" ref="CJ650:CJ713" si="1030">IF(BH$8=$C650,"",IF($H650="Producto","",IF(ISNUMBER(FIND(BH$8,$X650,1)),AH650,"")))</f>
        <v/>
      </c>
      <c r="CK650" s="239" t="str">
        <f t="shared" ref="CK650:CK713" si="1031">IF(BI$8=$C650,"",IF($H650="Producto","",IF(ISNUMBER(FIND(BI$8,$X650,1)),AH650,"")))</f>
        <v/>
      </c>
      <c r="CL650" s="239" t="str">
        <f t="shared" ref="CL650:CL713" si="1032">IF(BJ$8=$C650,"",IF($H650="Producto","",IF(ISNUMBER(FIND(BJ$8,$X650,1)),AH650,"")))</f>
        <v/>
      </c>
      <c r="CM650" s="239" t="str">
        <f t="shared" ref="CM650:CM713" si="1033">IF(BK$8=$C650,"",IF($H650="Producto","",IF(ISNUMBER(FIND(BK$8,$X650,1)),AH650,"")))</f>
        <v/>
      </c>
      <c r="CN650" s="239" t="str">
        <f t="shared" ref="CN650:CN713" si="1034">IF(BL$8=$C650,"",IF($H650="Producto","",IF(ISNUMBER(FIND(BL$8,$X650,1)),AH650,"")))</f>
        <v/>
      </c>
      <c r="CP650" s="239" t="str">
        <f t="shared" ref="CP650:CP713" si="1035">IF(AL$8=$C650,"",IF($H650="Producto","",IF(ISNUMBER(FIND(AL$8,$X650,1)),$Y650,"")))</f>
        <v/>
      </c>
      <c r="CQ650" s="239" t="str">
        <f t="shared" ref="CQ650:CQ713" si="1036">IF(AM$8=$C650,"",IF($H650="Producto","",IF(ISNUMBER(FIND(AM$8,$X650,1)),$Y650,"")))</f>
        <v/>
      </c>
      <c r="CR650" s="239" t="str">
        <f t="shared" ref="CR650:CR713" si="1037">IF(AN$8=$C650,"",IF($H650="Producto","",IF(ISNUMBER(FIND(AN$8,$X650,1)),$Y650,"")))</f>
        <v/>
      </c>
      <c r="CS650" s="239" t="str">
        <f t="shared" ref="CS650:CS713" si="1038">IF(AO$8=$C650,"",IF($H650="Producto","",IF(ISNUMBER(FIND(AO$8,$X650,1)),$Y650,"")))</f>
        <v>4to Trimestre</v>
      </c>
      <c r="CT650" s="239" t="str">
        <f t="shared" ref="CT650:CT713" si="1039">IF(AP$8=$C650,"",IF($H650="Producto","",IF(ISNUMBER(FIND(AP$8,$X650,1)),$Y650,"")))</f>
        <v/>
      </c>
      <c r="CU650" s="239" t="str">
        <f t="shared" ref="CU650:CU713" si="1040">IF(AQ$8=$C650,"",IF($H650="Producto","",IF(ISNUMBER(FIND(AQ$8,$X650,1)),$Y650,"")))</f>
        <v/>
      </c>
      <c r="CV650" s="239" t="str">
        <f t="shared" ref="CV650:CV713" si="1041">IF(AR$8=$C650,"",IF($H650="Producto","",IF(ISNUMBER(FIND(AR$8,$X650,1)),$Y650,"")))</f>
        <v/>
      </c>
      <c r="CW650" s="239" t="str">
        <f t="shared" ref="CW650:CW713" si="1042">IF(AS$8=$C650,"",IF($H650="Producto","",IF(ISNUMBER(FIND(AS$8,$X650,1)),$Y650,"")))</f>
        <v/>
      </c>
      <c r="CX650" s="239" t="str">
        <f t="shared" ref="CX650:CX713" si="1043">IF(AT$8=$C650,"",IF($H650="Producto","",IF(ISNUMBER(FIND(AT$8,$X650,1)),$Y650,"")))</f>
        <v/>
      </c>
      <c r="CY650" s="239" t="str">
        <f t="shared" ref="CY650:CY713" si="1044">IF(AU$8=$C650,"",IF($H650="Producto","",IF(ISNUMBER(FIND(AU$8,$X650,1)),$Y650,"")))</f>
        <v/>
      </c>
      <c r="CZ650" s="239" t="str">
        <f t="shared" ref="CZ650:CZ713" si="1045">IF(AV$8=$C650,"",IF($H650="Producto","",IF(ISNUMBER(FIND(AV$8,$X650,1)),$Y650,"")))</f>
        <v/>
      </c>
      <c r="DA650" s="239" t="str">
        <f t="shared" ref="DA650:DA713" si="1046">IF(AW$8=$C650,"",IF($H650="Producto","",IF(ISNUMBER(FIND(AW$8,$X650,1)),$Y650,"")))</f>
        <v/>
      </c>
      <c r="DB650" s="239" t="str">
        <f t="shared" ref="DB650:DB713" si="1047">IF(AX$8=$C650,"",IF($H650="Producto","",IF(ISNUMBER(FIND(AX$8,$X650,1)),$Y650,"")))</f>
        <v/>
      </c>
      <c r="DC650" s="239" t="str">
        <f t="shared" ref="DC650:DC713" si="1048">IF(AY$8=$C650,"",IF($H650="Producto","",IF(ISNUMBER(FIND(AY$8,$X650,1)),$Y650,"")))</f>
        <v/>
      </c>
      <c r="DD650" s="239" t="str">
        <f t="shared" ref="DD650:DD713" si="1049">IF(AZ$8=$C650,"",IF($H650="Producto","",IF(ISNUMBER(FIND(AZ$8,$X650,1)),$Y650,"")))</f>
        <v/>
      </c>
      <c r="DE650" s="239" t="str">
        <f t="shared" ref="DE650:DE713" si="1050">IF(BA$8=$C650,"",IF($H650="Producto","",IF(ISNUMBER(FIND(BA$8,$X650,1)),$Y650,"")))</f>
        <v/>
      </c>
      <c r="DF650" s="239" t="str">
        <f t="shared" ref="DF650:DF713" si="1051">IF(BB$8=$C650,"",IF($H650="Producto","",IF(ISNUMBER(FIND(BB$8,$X650,1)),$Y650,"")))</f>
        <v/>
      </c>
      <c r="DG650" s="239" t="str">
        <f t="shared" ref="DG650:DG713" si="1052">IF(BC$8=$C650,"",IF($H650="Producto","",IF(ISNUMBER(FIND(BC$8,$X650,1)),$Y650,"")))</f>
        <v/>
      </c>
      <c r="DH650" s="239" t="str">
        <f t="shared" ref="DH650:DH713" si="1053">IF(BD$8=$C650,"",IF($H650="Producto","",IF(ISNUMBER(FIND(BD$8,$X650,1)),$Y650,"")))</f>
        <v/>
      </c>
      <c r="DI650" s="239" t="str">
        <f t="shared" ref="DI650:DI713" si="1054">IF(BE$8=$C650,"",IF($H650="Producto","",IF(ISNUMBER(FIND(BE$8,$X650,1)),$Y650,"")))</f>
        <v/>
      </c>
      <c r="DJ650" s="239" t="str">
        <f t="shared" ref="DJ650:DJ713" si="1055">IF(BF$8=$C650,"",IF($H650="Producto","",IF(ISNUMBER(FIND(BF$8,$X650,1)),$Y650,"")))</f>
        <v/>
      </c>
      <c r="DK650" s="239" t="str">
        <f t="shared" ref="DK650:DK713" si="1056">IF(BG$8=$C650,"",IF($H650="Producto","",IF(ISNUMBER(FIND(BG$8,$X650,1)),$Y650,"")))</f>
        <v/>
      </c>
      <c r="DL650" s="239" t="str">
        <f t="shared" ref="DL650:DL713" si="1057">IF(BH$8=$C650,"",IF($H650="Producto","",IF(ISNUMBER(FIND(BH$8,$X650,1)),$Y650,"")))</f>
        <v/>
      </c>
      <c r="DM650" s="239" t="str">
        <f t="shared" ref="DM650:DM713" si="1058">IF(BI$8=$C650,"",IF($H650="Producto","",IF(ISNUMBER(FIND(BI$8,$X650,1)),$Y650,"")))</f>
        <v/>
      </c>
      <c r="DN650" s="239" t="str">
        <f t="shared" ref="DN650:DN713" si="1059">IF(BJ$8=$C650,"",IF($H650="Producto","",IF(ISNUMBER(FIND(BJ$8,$X650,1)),$Y650,"")))</f>
        <v/>
      </c>
      <c r="DO650" s="239" t="str">
        <f t="shared" ref="DO650:DO713" si="1060">IF(BK$8=$C650,"",IF($H650="Producto","",IF(ISNUMBER(FIND(BK$8,$X650,1)),$Y650,"")))</f>
        <v/>
      </c>
      <c r="DP650" s="239" t="str">
        <f t="shared" ref="DP650:DP713" si="1061">IF(BL$8=$C650,"",IF($H650="Producto","",IF(ISNUMBER(FIND(BL$8,$X650,1)),$Y650,"")))</f>
        <v/>
      </c>
    </row>
    <row r="651" spans="1:120" ht="35.25" hidden="1" customHeight="1" x14ac:dyDescent="0.25">
      <c r="A651" s="53" t="s">
        <v>4523</v>
      </c>
      <c r="B651" s="53">
        <v>1000</v>
      </c>
      <c r="C651" s="53" t="s">
        <v>61</v>
      </c>
      <c r="D651" s="53" t="s">
        <v>2416</v>
      </c>
      <c r="E651" s="53">
        <v>5</v>
      </c>
      <c r="F651" s="53" t="s">
        <v>2590</v>
      </c>
      <c r="G651" s="53" t="str">
        <f t="shared" si="969"/>
        <v>1000-9</v>
      </c>
      <c r="H651" s="53" t="s">
        <v>94</v>
      </c>
      <c r="I651" s="53" t="s">
        <v>76</v>
      </c>
      <c r="J651" s="53" t="s">
        <v>80</v>
      </c>
      <c r="K651" s="53" t="s">
        <v>80</v>
      </c>
      <c r="L651" s="53" t="s">
        <v>80</v>
      </c>
      <c r="M651" s="53" t="s">
        <v>80</v>
      </c>
      <c r="N651" s="53" t="s">
        <v>80</v>
      </c>
      <c r="O651" s="53" t="s">
        <v>80</v>
      </c>
      <c r="P651" s="53" t="s">
        <v>119</v>
      </c>
      <c r="Q651" s="52">
        <v>0.2</v>
      </c>
      <c r="R651" s="52">
        <f>+Q651*Q646</f>
        <v>8.0000000000000002E-3</v>
      </c>
      <c r="S651" s="53">
        <v>1</v>
      </c>
      <c r="T651" s="53" t="s">
        <v>84</v>
      </c>
      <c r="U651" s="53" t="s">
        <v>96</v>
      </c>
      <c r="V651" s="23">
        <v>45231</v>
      </c>
      <c r="W651" s="23">
        <v>45260</v>
      </c>
      <c r="X651" s="53" t="s">
        <v>2539</v>
      </c>
      <c r="Y651" s="49" t="s">
        <v>87</v>
      </c>
      <c r="Z651" s="59" t="s">
        <v>100</v>
      </c>
      <c r="AA651" s="52">
        <v>1</v>
      </c>
      <c r="AB651" s="23" t="s">
        <v>2591</v>
      </c>
      <c r="AC651" s="23">
        <v>45260</v>
      </c>
      <c r="AD651" s="52">
        <v>1</v>
      </c>
      <c r="AE651" s="53" t="s">
        <v>936</v>
      </c>
      <c r="AF651" s="23">
        <v>45260</v>
      </c>
      <c r="AG651" s="52" t="s">
        <v>79</v>
      </c>
      <c r="AH651" s="52">
        <v>1</v>
      </c>
      <c r="AI651" s="52">
        <f t="shared" si="980"/>
        <v>8.0000000000000002E-3</v>
      </c>
      <c r="AJ651" s="52">
        <f t="shared" si="979"/>
        <v>1</v>
      </c>
      <c r="AK651" s="52"/>
      <c r="AL651" s="239" t="str">
        <f t="shared" si="999"/>
        <v/>
      </c>
      <c r="AM651" s="239" t="str">
        <f t="shared" si="1000"/>
        <v/>
      </c>
      <c r="AN651" s="239" t="str">
        <f t="shared" si="1001"/>
        <v/>
      </c>
      <c r="AO651" s="239">
        <f t="shared" si="1002"/>
        <v>1</v>
      </c>
      <c r="AP651" s="239" t="str">
        <f t="shared" si="1003"/>
        <v/>
      </c>
      <c r="AQ651" s="239" t="str">
        <f t="shared" si="1004"/>
        <v/>
      </c>
      <c r="AR651" s="239" t="str">
        <f t="shared" si="1005"/>
        <v/>
      </c>
      <c r="AS651" s="239" t="str">
        <f t="shared" si="1006"/>
        <v/>
      </c>
      <c r="AT651" s="239" t="str">
        <f t="shared" si="1007"/>
        <v/>
      </c>
      <c r="AU651" s="239" t="str">
        <f t="shared" si="981"/>
        <v/>
      </c>
      <c r="AV651" s="239" t="str">
        <f t="shared" si="982"/>
        <v/>
      </c>
      <c r="AW651" s="239" t="str">
        <f t="shared" si="983"/>
        <v/>
      </c>
      <c r="AX651" s="239" t="str">
        <f t="shared" si="984"/>
        <v/>
      </c>
      <c r="AY651" s="239" t="str">
        <f t="shared" si="985"/>
        <v/>
      </c>
      <c r="AZ651" s="239" t="str">
        <f t="shared" si="986"/>
        <v/>
      </c>
      <c r="BA651" s="239" t="str">
        <f t="shared" si="987"/>
        <v/>
      </c>
      <c r="BB651" s="239" t="str">
        <f t="shared" si="988"/>
        <v/>
      </c>
      <c r="BC651" s="239" t="str">
        <f t="shared" si="989"/>
        <v/>
      </c>
      <c r="BD651" s="239" t="str">
        <f t="shared" si="990"/>
        <v/>
      </c>
      <c r="BE651" s="239" t="str">
        <f t="shared" si="991"/>
        <v/>
      </c>
      <c r="BF651" s="239" t="str">
        <f t="shared" si="992"/>
        <v/>
      </c>
      <c r="BG651" s="239" t="str">
        <f t="shared" si="993"/>
        <v/>
      </c>
      <c r="BH651" s="239" t="str">
        <f t="shared" si="994"/>
        <v/>
      </c>
      <c r="BI651" s="239" t="str">
        <f t="shared" si="995"/>
        <v/>
      </c>
      <c r="BJ651" s="239" t="str">
        <f t="shared" si="996"/>
        <v/>
      </c>
      <c r="BK651" s="239" t="str">
        <f t="shared" si="997"/>
        <v/>
      </c>
      <c r="BL651" s="239" t="str">
        <f t="shared" si="998"/>
        <v/>
      </c>
      <c r="BN651" s="239" t="str">
        <f t="shared" si="1008"/>
        <v/>
      </c>
      <c r="BO651" s="239" t="str">
        <f t="shared" si="1009"/>
        <v/>
      </c>
      <c r="BP651" s="239" t="str">
        <f t="shared" si="1010"/>
        <v/>
      </c>
      <c r="BQ651" s="239">
        <f t="shared" si="1011"/>
        <v>1</v>
      </c>
      <c r="BR651" s="239" t="str">
        <f t="shared" si="1012"/>
        <v/>
      </c>
      <c r="BS651" s="239" t="str">
        <f t="shared" si="1013"/>
        <v/>
      </c>
      <c r="BT651" s="239" t="str">
        <f t="shared" si="1014"/>
        <v/>
      </c>
      <c r="BU651" s="239" t="str">
        <f t="shared" si="1015"/>
        <v/>
      </c>
      <c r="BV651" s="239" t="str">
        <f t="shared" si="1016"/>
        <v/>
      </c>
      <c r="BW651" s="239" t="str">
        <f t="shared" si="1017"/>
        <v/>
      </c>
      <c r="BX651" s="239" t="str">
        <f t="shared" si="1018"/>
        <v/>
      </c>
      <c r="BY651" s="239" t="str">
        <f t="shared" si="1019"/>
        <v/>
      </c>
      <c r="BZ651" s="239" t="str">
        <f t="shared" si="1020"/>
        <v/>
      </c>
      <c r="CA651" s="239" t="str">
        <f t="shared" si="1021"/>
        <v/>
      </c>
      <c r="CB651" s="239" t="str">
        <f t="shared" si="1022"/>
        <v/>
      </c>
      <c r="CC651" s="239" t="str">
        <f t="shared" si="1023"/>
        <v/>
      </c>
      <c r="CD651" s="239" t="str">
        <f t="shared" si="1024"/>
        <v/>
      </c>
      <c r="CE651" s="239" t="str">
        <f t="shared" si="1025"/>
        <v/>
      </c>
      <c r="CF651" s="239" t="str">
        <f t="shared" si="1026"/>
        <v/>
      </c>
      <c r="CG651" s="239" t="str">
        <f t="shared" si="1027"/>
        <v/>
      </c>
      <c r="CH651" s="239" t="str">
        <f t="shared" si="1028"/>
        <v/>
      </c>
      <c r="CI651" s="239" t="str">
        <f t="shared" si="1029"/>
        <v/>
      </c>
      <c r="CJ651" s="239" t="str">
        <f t="shared" si="1030"/>
        <v/>
      </c>
      <c r="CK651" s="239" t="str">
        <f t="shared" si="1031"/>
        <v/>
      </c>
      <c r="CL651" s="239" t="str">
        <f t="shared" si="1032"/>
        <v/>
      </c>
      <c r="CM651" s="239" t="str">
        <f t="shared" si="1033"/>
        <v/>
      </c>
      <c r="CN651" s="239" t="str">
        <f t="shared" si="1034"/>
        <v/>
      </c>
      <c r="CP651" s="239" t="str">
        <f t="shared" si="1035"/>
        <v/>
      </c>
      <c r="CQ651" s="239" t="str">
        <f t="shared" si="1036"/>
        <v/>
      </c>
      <c r="CR651" s="239" t="str">
        <f t="shared" si="1037"/>
        <v/>
      </c>
      <c r="CS651" s="239" t="str">
        <f t="shared" si="1038"/>
        <v>4to Trimestre</v>
      </c>
      <c r="CT651" s="239" t="str">
        <f t="shared" si="1039"/>
        <v/>
      </c>
      <c r="CU651" s="239" t="str">
        <f t="shared" si="1040"/>
        <v/>
      </c>
      <c r="CV651" s="239" t="str">
        <f t="shared" si="1041"/>
        <v/>
      </c>
      <c r="CW651" s="239" t="str">
        <f t="shared" si="1042"/>
        <v/>
      </c>
      <c r="CX651" s="239" t="str">
        <f t="shared" si="1043"/>
        <v/>
      </c>
      <c r="CY651" s="239" t="str">
        <f t="shared" si="1044"/>
        <v/>
      </c>
      <c r="CZ651" s="239" t="str">
        <f t="shared" si="1045"/>
        <v/>
      </c>
      <c r="DA651" s="239" t="str">
        <f t="shared" si="1046"/>
        <v/>
      </c>
      <c r="DB651" s="239" t="str">
        <f t="shared" si="1047"/>
        <v/>
      </c>
      <c r="DC651" s="239" t="str">
        <f t="shared" si="1048"/>
        <v/>
      </c>
      <c r="DD651" s="239" t="str">
        <f t="shared" si="1049"/>
        <v/>
      </c>
      <c r="DE651" s="239" t="str">
        <f t="shared" si="1050"/>
        <v/>
      </c>
      <c r="DF651" s="239" t="str">
        <f t="shared" si="1051"/>
        <v/>
      </c>
      <c r="DG651" s="239" t="str">
        <f t="shared" si="1052"/>
        <v/>
      </c>
      <c r="DH651" s="239" t="str">
        <f t="shared" si="1053"/>
        <v/>
      </c>
      <c r="DI651" s="239" t="str">
        <f t="shared" si="1054"/>
        <v/>
      </c>
      <c r="DJ651" s="239" t="str">
        <f t="shared" si="1055"/>
        <v/>
      </c>
      <c r="DK651" s="239" t="str">
        <f t="shared" si="1056"/>
        <v/>
      </c>
      <c r="DL651" s="239" t="str">
        <f t="shared" si="1057"/>
        <v/>
      </c>
      <c r="DM651" s="239" t="str">
        <f t="shared" si="1058"/>
        <v/>
      </c>
      <c r="DN651" s="239" t="str">
        <f t="shared" si="1059"/>
        <v/>
      </c>
      <c r="DO651" s="239" t="str">
        <f t="shared" si="1060"/>
        <v/>
      </c>
      <c r="DP651" s="239" t="str">
        <f t="shared" si="1061"/>
        <v/>
      </c>
    </row>
    <row r="652" spans="1:120" ht="42" hidden="1" customHeight="1" x14ac:dyDescent="0.25">
      <c r="A652" s="49" t="s">
        <v>4523</v>
      </c>
      <c r="B652" s="49">
        <v>1000</v>
      </c>
      <c r="C652" s="49" t="s">
        <v>61</v>
      </c>
      <c r="D652" s="49" t="s">
        <v>2416</v>
      </c>
      <c r="E652" s="85">
        <v>5</v>
      </c>
      <c r="F652" s="49" t="s">
        <v>2592</v>
      </c>
      <c r="G652" s="49" t="str">
        <f t="shared" si="969"/>
        <v>1000-10</v>
      </c>
      <c r="H652" s="49" t="s">
        <v>75</v>
      </c>
      <c r="I652" s="49" t="s">
        <v>76</v>
      </c>
      <c r="J652" s="49" t="s">
        <v>77</v>
      </c>
      <c r="K652" s="49" t="s">
        <v>80</v>
      </c>
      <c r="L652" s="49" t="s">
        <v>125</v>
      </c>
      <c r="M652" s="49" t="s">
        <v>836</v>
      </c>
      <c r="N652" s="49" t="s">
        <v>2593</v>
      </c>
      <c r="O652" s="49" t="s">
        <v>516</v>
      </c>
      <c r="P652" s="49" t="s">
        <v>2594</v>
      </c>
      <c r="Q652" s="50">
        <v>7.0000000000000007E-2</v>
      </c>
      <c r="R652" s="50"/>
      <c r="S652" s="49">
        <v>1</v>
      </c>
      <c r="T652" s="49" t="s">
        <v>84</v>
      </c>
      <c r="U652" s="49" t="s">
        <v>2595</v>
      </c>
      <c r="V652" s="51">
        <v>44958</v>
      </c>
      <c r="W652" s="71">
        <v>45260</v>
      </c>
      <c r="X652" s="49" t="s">
        <v>2427</v>
      </c>
      <c r="Y652" s="49" t="s">
        <v>87</v>
      </c>
      <c r="Z652" s="59" t="s">
        <v>100</v>
      </c>
      <c r="AA652" s="52">
        <v>1</v>
      </c>
      <c r="AB652" s="23" t="s">
        <v>2597</v>
      </c>
      <c r="AC652" s="23">
        <v>45260</v>
      </c>
      <c r="AD652" s="52">
        <v>1</v>
      </c>
      <c r="AE652" s="53" t="s">
        <v>936</v>
      </c>
      <c r="AF652" s="23">
        <v>45260</v>
      </c>
      <c r="AG652" s="52"/>
      <c r="AH652" s="52" t="s">
        <v>92</v>
      </c>
      <c r="AI652" s="52">
        <f t="shared" si="980"/>
        <v>7.0000000000000007E-2</v>
      </c>
      <c r="AJ652" s="52"/>
      <c r="AK652" s="52"/>
      <c r="AL652" s="239" t="str">
        <f t="shared" si="999"/>
        <v/>
      </c>
      <c r="AM652" s="239" t="str">
        <f t="shared" si="1000"/>
        <v/>
      </c>
      <c r="AN652" s="239" t="str">
        <f t="shared" si="1001"/>
        <v/>
      </c>
      <c r="AO652" s="239" t="str">
        <f t="shared" si="1002"/>
        <v/>
      </c>
      <c r="AP652" s="239" t="str">
        <f t="shared" si="1003"/>
        <v/>
      </c>
      <c r="AQ652" s="239" t="str">
        <f t="shared" si="1004"/>
        <v/>
      </c>
      <c r="AR652" s="239" t="str">
        <f t="shared" si="1005"/>
        <v/>
      </c>
      <c r="AS652" s="239" t="str">
        <f t="shared" si="1006"/>
        <v/>
      </c>
      <c r="AT652" s="239" t="str">
        <f t="shared" si="1007"/>
        <v/>
      </c>
      <c r="AU652" s="239" t="str">
        <f t="shared" si="981"/>
        <v/>
      </c>
      <c r="AV652" s="239" t="str">
        <f t="shared" si="982"/>
        <v/>
      </c>
      <c r="AW652" s="239" t="str">
        <f t="shared" si="983"/>
        <v/>
      </c>
      <c r="AX652" s="239" t="str">
        <f t="shared" si="984"/>
        <v/>
      </c>
      <c r="AY652" s="239" t="str">
        <f t="shared" si="985"/>
        <v/>
      </c>
      <c r="AZ652" s="239" t="str">
        <f t="shared" si="986"/>
        <v/>
      </c>
      <c r="BA652" s="239" t="str">
        <f t="shared" si="987"/>
        <v/>
      </c>
      <c r="BB652" s="239" t="str">
        <f t="shared" si="988"/>
        <v/>
      </c>
      <c r="BC652" s="239" t="str">
        <f t="shared" si="989"/>
        <v/>
      </c>
      <c r="BD652" s="239" t="str">
        <f t="shared" si="990"/>
        <v/>
      </c>
      <c r="BE652" s="239" t="str">
        <f t="shared" si="991"/>
        <v/>
      </c>
      <c r="BF652" s="239" t="str">
        <f t="shared" si="992"/>
        <v/>
      </c>
      <c r="BG652" s="239" t="str">
        <f t="shared" si="993"/>
        <v/>
      </c>
      <c r="BH652" s="239" t="str">
        <f t="shared" si="994"/>
        <v/>
      </c>
      <c r="BI652" s="239" t="str">
        <f t="shared" si="995"/>
        <v/>
      </c>
      <c r="BJ652" s="239" t="str">
        <f t="shared" si="996"/>
        <v/>
      </c>
      <c r="BK652" s="239" t="str">
        <f t="shared" si="997"/>
        <v/>
      </c>
      <c r="BL652" s="239" t="str">
        <f t="shared" si="998"/>
        <v/>
      </c>
      <c r="BN652" s="239" t="str">
        <f t="shared" si="1008"/>
        <v/>
      </c>
      <c r="BO652" s="239" t="str">
        <f t="shared" si="1009"/>
        <v/>
      </c>
      <c r="BP652" s="239" t="str">
        <f t="shared" si="1010"/>
        <v/>
      </c>
      <c r="BQ652" s="239" t="str">
        <f t="shared" si="1011"/>
        <v/>
      </c>
      <c r="BR652" s="239" t="str">
        <f t="shared" si="1012"/>
        <v/>
      </c>
      <c r="BS652" s="239" t="str">
        <f t="shared" si="1013"/>
        <v/>
      </c>
      <c r="BT652" s="239" t="str">
        <f t="shared" si="1014"/>
        <v/>
      </c>
      <c r="BU652" s="239" t="str">
        <f t="shared" si="1015"/>
        <v/>
      </c>
      <c r="BV652" s="239" t="str">
        <f t="shared" si="1016"/>
        <v/>
      </c>
      <c r="BW652" s="239" t="str">
        <f t="shared" si="1017"/>
        <v/>
      </c>
      <c r="BX652" s="239" t="str">
        <f t="shared" si="1018"/>
        <v/>
      </c>
      <c r="BY652" s="239" t="str">
        <f t="shared" si="1019"/>
        <v/>
      </c>
      <c r="BZ652" s="239" t="str">
        <f t="shared" si="1020"/>
        <v/>
      </c>
      <c r="CA652" s="239" t="str">
        <f t="shared" si="1021"/>
        <v/>
      </c>
      <c r="CB652" s="239" t="str">
        <f t="shared" si="1022"/>
        <v/>
      </c>
      <c r="CC652" s="239" t="str">
        <f t="shared" si="1023"/>
        <v/>
      </c>
      <c r="CD652" s="239" t="str">
        <f t="shared" si="1024"/>
        <v/>
      </c>
      <c r="CE652" s="239" t="str">
        <f t="shared" si="1025"/>
        <v/>
      </c>
      <c r="CF652" s="239" t="str">
        <f t="shared" si="1026"/>
        <v/>
      </c>
      <c r="CG652" s="239" t="str">
        <f t="shared" si="1027"/>
        <v/>
      </c>
      <c r="CH652" s="239" t="str">
        <f t="shared" si="1028"/>
        <v/>
      </c>
      <c r="CI652" s="239" t="str">
        <f t="shared" si="1029"/>
        <v/>
      </c>
      <c r="CJ652" s="239" t="str">
        <f t="shared" si="1030"/>
        <v/>
      </c>
      <c r="CK652" s="239" t="str">
        <f t="shared" si="1031"/>
        <v/>
      </c>
      <c r="CL652" s="239" t="str">
        <f t="shared" si="1032"/>
        <v/>
      </c>
      <c r="CM652" s="239" t="str">
        <f t="shared" si="1033"/>
        <v/>
      </c>
      <c r="CN652" s="239" t="str">
        <f t="shared" si="1034"/>
        <v/>
      </c>
      <c r="CP652" s="239" t="str">
        <f t="shared" si="1035"/>
        <v/>
      </c>
      <c r="CQ652" s="239" t="str">
        <f t="shared" si="1036"/>
        <v/>
      </c>
      <c r="CR652" s="239" t="str">
        <f t="shared" si="1037"/>
        <v/>
      </c>
      <c r="CS652" s="239" t="str">
        <f t="shared" si="1038"/>
        <v/>
      </c>
      <c r="CT652" s="239" t="str">
        <f t="shared" si="1039"/>
        <v/>
      </c>
      <c r="CU652" s="239" t="str">
        <f t="shared" si="1040"/>
        <v/>
      </c>
      <c r="CV652" s="239" t="str">
        <f t="shared" si="1041"/>
        <v/>
      </c>
      <c r="CW652" s="239" t="str">
        <f t="shared" si="1042"/>
        <v/>
      </c>
      <c r="CX652" s="239" t="str">
        <f t="shared" si="1043"/>
        <v/>
      </c>
      <c r="CY652" s="239" t="str">
        <f t="shared" si="1044"/>
        <v/>
      </c>
      <c r="CZ652" s="239" t="str">
        <f t="shared" si="1045"/>
        <v/>
      </c>
      <c r="DA652" s="239" t="str">
        <f t="shared" si="1046"/>
        <v/>
      </c>
      <c r="DB652" s="239" t="str">
        <f t="shared" si="1047"/>
        <v/>
      </c>
      <c r="DC652" s="239" t="str">
        <f t="shared" si="1048"/>
        <v/>
      </c>
      <c r="DD652" s="239" t="str">
        <f t="shared" si="1049"/>
        <v/>
      </c>
      <c r="DE652" s="239" t="str">
        <f t="shared" si="1050"/>
        <v/>
      </c>
      <c r="DF652" s="239" t="str">
        <f t="shared" si="1051"/>
        <v/>
      </c>
      <c r="DG652" s="239" t="str">
        <f t="shared" si="1052"/>
        <v/>
      </c>
      <c r="DH652" s="239" t="str">
        <f t="shared" si="1053"/>
        <v/>
      </c>
      <c r="DI652" s="239" t="str">
        <f t="shared" si="1054"/>
        <v/>
      </c>
      <c r="DJ652" s="239" t="str">
        <f t="shared" si="1055"/>
        <v/>
      </c>
      <c r="DK652" s="239" t="str">
        <f t="shared" si="1056"/>
        <v/>
      </c>
      <c r="DL652" s="239" t="str">
        <f t="shared" si="1057"/>
        <v/>
      </c>
      <c r="DM652" s="239" t="str">
        <f t="shared" si="1058"/>
        <v/>
      </c>
      <c r="DN652" s="239" t="str">
        <f t="shared" si="1059"/>
        <v/>
      </c>
      <c r="DO652" s="239" t="str">
        <f t="shared" si="1060"/>
        <v/>
      </c>
      <c r="DP652" s="239" t="str">
        <f t="shared" si="1061"/>
        <v/>
      </c>
    </row>
    <row r="653" spans="1:120" ht="42" hidden="1" customHeight="1" x14ac:dyDescent="0.25">
      <c r="A653" s="53" t="s">
        <v>4523</v>
      </c>
      <c r="B653" s="53">
        <v>1000</v>
      </c>
      <c r="C653" s="53" t="s">
        <v>61</v>
      </c>
      <c r="D653" s="53" t="s">
        <v>2416</v>
      </c>
      <c r="E653" s="87">
        <v>5</v>
      </c>
      <c r="F653" s="53" t="s">
        <v>2598</v>
      </c>
      <c r="G653" s="53" t="str">
        <f t="shared" si="969"/>
        <v>1000-10</v>
      </c>
      <c r="H653" s="53" t="s">
        <v>94</v>
      </c>
      <c r="I653" s="53" t="s">
        <v>76</v>
      </c>
      <c r="J653" s="53" t="s">
        <v>80</v>
      </c>
      <c r="K653" s="53" t="s">
        <v>80</v>
      </c>
      <c r="L653" s="53" t="s">
        <v>80</v>
      </c>
      <c r="M653" s="53" t="s">
        <v>80</v>
      </c>
      <c r="N653" s="53" t="s">
        <v>80</v>
      </c>
      <c r="O653" s="53" t="s">
        <v>80</v>
      </c>
      <c r="P653" s="53" t="s">
        <v>2599</v>
      </c>
      <c r="Q653" s="52">
        <v>0.25</v>
      </c>
      <c r="R653" s="52">
        <f>+Q653*Q652</f>
        <v>1.7500000000000002E-2</v>
      </c>
      <c r="S653" s="53">
        <v>1</v>
      </c>
      <c r="T653" s="53" t="s">
        <v>84</v>
      </c>
      <c r="U653" s="53" t="s">
        <v>2600</v>
      </c>
      <c r="V653" s="23">
        <v>44958</v>
      </c>
      <c r="W653" s="71">
        <v>45044</v>
      </c>
      <c r="X653" s="53" t="s">
        <v>2427</v>
      </c>
      <c r="Y653" s="49" t="s">
        <v>167</v>
      </c>
      <c r="Z653" s="59" t="s">
        <v>100</v>
      </c>
      <c r="AA653" s="60">
        <v>1</v>
      </c>
      <c r="AB653" s="62" t="s">
        <v>2601</v>
      </c>
      <c r="AC653" s="62">
        <v>45042</v>
      </c>
      <c r="AD653" s="60">
        <v>1</v>
      </c>
      <c r="AE653" s="62" t="s">
        <v>2602</v>
      </c>
      <c r="AF653" s="62">
        <v>45042</v>
      </c>
      <c r="AG653" s="60" t="s">
        <v>79</v>
      </c>
      <c r="AH653" s="60">
        <v>1</v>
      </c>
      <c r="AI653" s="52">
        <f t="shared" si="980"/>
        <v>1.7500000000000002E-2</v>
      </c>
      <c r="AJ653" s="52">
        <f t="shared" ref="AJ653:AJ656" si="1062">+AI653/R653</f>
        <v>1</v>
      </c>
      <c r="AK653" s="52"/>
      <c r="AL653" s="239" t="str">
        <f t="shared" si="999"/>
        <v/>
      </c>
      <c r="AM653" s="239" t="str">
        <f t="shared" si="1000"/>
        <v/>
      </c>
      <c r="AN653" s="239" t="str">
        <f t="shared" si="1001"/>
        <v/>
      </c>
      <c r="AO653" s="239" t="str">
        <f t="shared" si="1002"/>
        <v/>
      </c>
      <c r="AP653" s="239" t="str">
        <f t="shared" si="1003"/>
        <v/>
      </c>
      <c r="AQ653" s="239" t="str">
        <f t="shared" si="1004"/>
        <v/>
      </c>
      <c r="AR653" s="239" t="str">
        <f t="shared" si="1005"/>
        <v/>
      </c>
      <c r="AS653" s="239" t="str">
        <f t="shared" si="1006"/>
        <v/>
      </c>
      <c r="AT653" s="239" t="str">
        <f t="shared" si="1007"/>
        <v/>
      </c>
      <c r="AU653" s="239" t="str">
        <f t="shared" si="981"/>
        <v/>
      </c>
      <c r="AV653" s="239" t="str">
        <f t="shared" si="982"/>
        <v/>
      </c>
      <c r="AW653" s="239" t="str">
        <f t="shared" si="983"/>
        <v/>
      </c>
      <c r="AX653" s="239" t="str">
        <f t="shared" si="984"/>
        <v/>
      </c>
      <c r="AY653" s="239" t="str">
        <f t="shared" si="985"/>
        <v/>
      </c>
      <c r="AZ653" s="239" t="str">
        <f t="shared" si="986"/>
        <v/>
      </c>
      <c r="BA653" s="239" t="str">
        <f t="shared" si="987"/>
        <v/>
      </c>
      <c r="BB653" s="239" t="str">
        <f t="shared" si="988"/>
        <v/>
      </c>
      <c r="BC653" s="239" t="str">
        <f t="shared" si="989"/>
        <v/>
      </c>
      <c r="BD653" s="239" t="str">
        <f t="shared" si="990"/>
        <v/>
      </c>
      <c r="BE653" s="239" t="str">
        <f t="shared" si="991"/>
        <v/>
      </c>
      <c r="BF653" s="239" t="str">
        <f t="shared" si="992"/>
        <v/>
      </c>
      <c r="BG653" s="239" t="str">
        <f t="shared" si="993"/>
        <v/>
      </c>
      <c r="BH653" s="239" t="str">
        <f t="shared" si="994"/>
        <v/>
      </c>
      <c r="BI653" s="239" t="str">
        <f t="shared" si="995"/>
        <v/>
      </c>
      <c r="BJ653" s="239" t="str">
        <f t="shared" si="996"/>
        <v/>
      </c>
      <c r="BK653" s="239" t="str">
        <f t="shared" si="997"/>
        <v/>
      </c>
      <c r="BL653" s="239" t="str">
        <f t="shared" si="998"/>
        <v/>
      </c>
      <c r="BN653" s="239" t="str">
        <f t="shared" si="1008"/>
        <v/>
      </c>
      <c r="BO653" s="239" t="str">
        <f t="shared" si="1009"/>
        <v/>
      </c>
      <c r="BP653" s="239" t="str">
        <f t="shared" si="1010"/>
        <v/>
      </c>
      <c r="BQ653" s="239" t="str">
        <f t="shared" si="1011"/>
        <v/>
      </c>
      <c r="BR653" s="239" t="str">
        <f t="shared" si="1012"/>
        <v/>
      </c>
      <c r="BS653" s="239" t="str">
        <f t="shared" si="1013"/>
        <v/>
      </c>
      <c r="BT653" s="239" t="str">
        <f t="shared" si="1014"/>
        <v/>
      </c>
      <c r="BU653" s="239" t="str">
        <f t="shared" si="1015"/>
        <v/>
      </c>
      <c r="BV653" s="239" t="str">
        <f t="shared" si="1016"/>
        <v/>
      </c>
      <c r="BW653" s="239" t="str">
        <f t="shared" si="1017"/>
        <v/>
      </c>
      <c r="BX653" s="239" t="str">
        <f t="shared" si="1018"/>
        <v/>
      </c>
      <c r="BY653" s="239" t="str">
        <f t="shared" si="1019"/>
        <v/>
      </c>
      <c r="BZ653" s="239" t="str">
        <f t="shared" si="1020"/>
        <v/>
      </c>
      <c r="CA653" s="239" t="str">
        <f t="shared" si="1021"/>
        <v/>
      </c>
      <c r="CB653" s="239" t="str">
        <f t="shared" si="1022"/>
        <v/>
      </c>
      <c r="CC653" s="239" t="str">
        <f t="shared" si="1023"/>
        <v/>
      </c>
      <c r="CD653" s="239" t="str">
        <f t="shared" si="1024"/>
        <v/>
      </c>
      <c r="CE653" s="239" t="str">
        <f t="shared" si="1025"/>
        <v/>
      </c>
      <c r="CF653" s="239" t="str">
        <f t="shared" si="1026"/>
        <v/>
      </c>
      <c r="CG653" s="239" t="str">
        <f t="shared" si="1027"/>
        <v/>
      </c>
      <c r="CH653" s="239" t="str">
        <f t="shared" si="1028"/>
        <v/>
      </c>
      <c r="CI653" s="239" t="str">
        <f t="shared" si="1029"/>
        <v/>
      </c>
      <c r="CJ653" s="239" t="str">
        <f t="shared" si="1030"/>
        <v/>
      </c>
      <c r="CK653" s="239" t="str">
        <f t="shared" si="1031"/>
        <v/>
      </c>
      <c r="CL653" s="239" t="str">
        <f t="shared" si="1032"/>
        <v/>
      </c>
      <c r="CM653" s="239" t="str">
        <f t="shared" si="1033"/>
        <v/>
      </c>
      <c r="CN653" s="239" t="str">
        <f t="shared" si="1034"/>
        <v/>
      </c>
      <c r="CP653" s="239" t="str">
        <f t="shared" si="1035"/>
        <v/>
      </c>
      <c r="CQ653" s="239" t="str">
        <f t="shared" si="1036"/>
        <v/>
      </c>
      <c r="CR653" s="239" t="str">
        <f t="shared" si="1037"/>
        <v/>
      </c>
      <c r="CS653" s="239" t="str">
        <f t="shared" si="1038"/>
        <v/>
      </c>
      <c r="CT653" s="239" t="str">
        <f t="shared" si="1039"/>
        <v/>
      </c>
      <c r="CU653" s="239" t="str">
        <f t="shared" si="1040"/>
        <v/>
      </c>
      <c r="CV653" s="239" t="str">
        <f t="shared" si="1041"/>
        <v/>
      </c>
      <c r="CW653" s="239" t="str">
        <f t="shared" si="1042"/>
        <v/>
      </c>
      <c r="CX653" s="239" t="str">
        <f t="shared" si="1043"/>
        <v/>
      </c>
      <c r="CY653" s="239" t="str">
        <f t="shared" si="1044"/>
        <v/>
      </c>
      <c r="CZ653" s="239" t="str">
        <f t="shared" si="1045"/>
        <v/>
      </c>
      <c r="DA653" s="239" t="str">
        <f t="shared" si="1046"/>
        <v/>
      </c>
      <c r="DB653" s="239" t="str">
        <f t="shared" si="1047"/>
        <v/>
      </c>
      <c r="DC653" s="239" t="str">
        <f t="shared" si="1048"/>
        <v/>
      </c>
      <c r="DD653" s="239" t="str">
        <f t="shared" si="1049"/>
        <v/>
      </c>
      <c r="DE653" s="239" t="str">
        <f t="shared" si="1050"/>
        <v/>
      </c>
      <c r="DF653" s="239" t="str">
        <f t="shared" si="1051"/>
        <v/>
      </c>
      <c r="DG653" s="239" t="str">
        <f t="shared" si="1052"/>
        <v/>
      </c>
      <c r="DH653" s="239" t="str">
        <f t="shared" si="1053"/>
        <v/>
      </c>
      <c r="DI653" s="239" t="str">
        <f t="shared" si="1054"/>
        <v/>
      </c>
      <c r="DJ653" s="239" t="str">
        <f t="shared" si="1055"/>
        <v/>
      </c>
      <c r="DK653" s="239" t="str">
        <f t="shared" si="1056"/>
        <v/>
      </c>
      <c r="DL653" s="239" t="str">
        <f t="shared" si="1057"/>
        <v/>
      </c>
      <c r="DM653" s="239" t="str">
        <f t="shared" si="1058"/>
        <v/>
      </c>
      <c r="DN653" s="239" t="str">
        <f t="shared" si="1059"/>
        <v/>
      </c>
      <c r="DO653" s="239" t="str">
        <f t="shared" si="1060"/>
        <v/>
      </c>
      <c r="DP653" s="239" t="str">
        <f t="shared" si="1061"/>
        <v/>
      </c>
    </row>
    <row r="654" spans="1:120" ht="42" hidden="1" customHeight="1" x14ac:dyDescent="0.25">
      <c r="A654" s="53" t="s">
        <v>4523</v>
      </c>
      <c r="B654" s="53">
        <v>1000</v>
      </c>
      <c r="C654" s="53" t="s">
        <v>61</v>
      </c>
      <c r="D654" s="53" t="s">
        <v>2416</v>
      </c>
      <c r="E654" s="87">
        <v>5</v>
      </c>
      <c r="F654" s="53" t="s">
        <v>2603</v>
      </c>
      <c r="G654" s="53" t="str">
        <f t="shared" si="969"/>
        <v>1000-10</v>
      </c>
      <c r="H654" s="53" t="s">
        <v>94</v>
      </c>
      <c r="I654" s="53" t="s">
        <v>76</v>
      </c>
      <c r="J654" s="53" t="s">
        <v>80</v>
      </c>
      <c r="K654" s="53" t="s">
        <v>80</v>
      </c>
      <c r="L654" s="53" t="s">
        <v>80</v>
      </c>
      <c r="M654" s="53" t="s">
        <v>80</v>
      </c>
      <c r="N654" s="53" t="s">
        <v>80</v>
      </c>
      <c r="O654" s="53" t="s">
        <v>80</v>
      </c>
      <c r="P654" s="53" t="s">
        <v>2604</v>
      </c>
      <c r="Q654" s="52">
        <v>0.25</v>
      </c>
      <c r="R654" s="52">
        <f>+Q654*Q652</f>
        <v>1.7500000000000002E-2</v>
      </c>
      <c r="S654" s="53">
        <v>1</v>
      </c>
      <c r="T654" s="53" t="s">
        <v>84</v>
      </c>
      <c r="U654" s="53" t="s">
        <v>2605</v>
      </c>
      <c r="V654" s="71">
        <v>45048</v>
      </c>
      <c r="W654" s="71">
        <v>45138</v>
      </c>
      <c r="X654" s="53" t="s">
        <v>2427</v>
      </c>
      <c r="Y654" s="49" t="s">
        <v>202</v>
      </c>
      <c r="Z654" s="59" t="s">
        <v>100</v>
      </c>
      <c r="AA654" s="60">
        <v>1</v>
      </c>
      <c r="AB654" s="60" t="s">
        <v>2596</v>
      </c>
      <c r="AC654" s="69">
        <v>45138</v>
      </c>
      <c r="AD654" s="60">
        <v>1</v>
      </c>
      <c r="AE654" s="60" t="s">
        <v>942</v>
      </c>
      <c r="AF654" s="69">
        <v>45138</v>
      </c>
      <c r="AG654" s="60" t="s">
        <v>79</v>
      </c>
      <c r="AH654" s="60">
        <v>1</v>
      </c>
      <c r="AI654" s="52">
        <f t="shared" si="980"/>
        <v>1.7500000000000002E-2</v>
      </c>
      <c r="AJ654" s="52">
        <f t="shared" si="1062"/>
        <v>1</v>
      </c>
      <c r="AK654" s="52"/>
      <c r="AL654" s="239" t="str">
        <f t="shared" si="999"/>
        <v/>
      </c>
      <c r="AM654" s="239" t="str">
        <f t="shared" si="1000"/>
        <v/>
      </c>
      <c r="AN654" s="239" t="str">
        <f t="shared" si="1001"/>
        <v/>
      </c>
      <c r="AO654" s="239" t="str">
        <f t="shared" si="1002"/>
        <v/>
      </c>
      <c r="AP654" s="239" t="str">
        <f t="shared" si="1003"/>
        <v/>
      </c>
      <c r="AQ654" s="239" t="str">
        <f t="shared" si="1004"/>
        <v/>
      </c>
      <c r="AR654" s="239" t="str">
        <f t="shared" si="1005"/>
        <v/>
      </c>
      <c r="AS654" s="239" t="str">
        <f t="shared" si="1006"/>
        <v/>
      </c>
      <c r="AT654" s="239" t="str">
        <f t="shared" si="1007"/>
        <v/>
      </c>
      <c r="AU654" s="239" t="str">
        <f t="shared" si="981"/>
        <v/>
      </c>
      <c r="AV654" s="239" t="str">
        <f t="shared" si="982"/>
        <v/>
      </c>
      <c r="AW654" s="239" t="str">
        <f t="shared" si="983"/>
        <v/>
      </c>
      <c r="AX654" s="239" t="str">
        <f t="shared" si="984"/>
        <v/>
      </c>
      <c r="AY654" s="239" t="str">
        <f t="shared" si="985"/>
        <v/>
      </c>
      <c r="AZ654" s="239" t="str">
        <f t="shared" si="986"/>
        <v/>
      </c>
      <c r="BA654" s="239" t="str">
        <f t="shared" si="987"/>
        <v/>
      </c>
      <c r="BB654" s="239" t="str">
        <f t="shared" si="988"/>
        <v/>
      </c>
      <c r="BC654" s="239" t="str">
        <f t="shared" si="989"/>
        <v/>
      </c>
      <c r="BD654" s="239" t="str">
        <f t="shared" si="990"/>
        <v/>
      </c>
      <c r="BE654" s="239" t="str">
        <f t="shared" si="991"/>
        <v/>
      </c>
      <c r="BF654" s="239" t="str">
        <f t="shared" si="992"/>
        <v/>
      </c>
      <c r="BG654" s="239" t="str">
        <f t="shared" si="993"/>
        <v/>
      </c>
      <c r="BH654" s="239" t="str">
        <f t="shared" si="994"/>
        <v/>
      </c>
      <c r="BI654" s="239" t="str">
        <f t="shared" si="995"/>
        <v/>
      </c>
      <c r="BJ654" s="239" t="str">
        <f t="shared" si="996"/>
        <v/>
      </c>
      <c r="BK654" s="239" t="str">
        <f t="shared" si="997"/>
        <v/>
      </c>
      <c r="BL654" s="239" t="str">
        <f t="shared" si="998"/>
        <v/>
      </c>
      <c r="BN654" s="239" t="str">
        <f t="shared" si="1008"/>
        <v/>
      </c>
      <c r="BO654" s="239" t="str">
        <f t="shared" si="1009"/>
        <v/>
      </c>
      <c r="BP654" s="239" t="str">
        <f t="shared" si="1010"/>
        <v/>
      </c>
      <c r="BQ654" s="239" t="str">
        <f t="shared" si="1011"/>
        <v/>
      </c>
      <c r="BR654" s="239" t="str">
        <f t="shared" si="1012"/>
        <v/>
      </c>
      <c r="BS654" s="239" t="str">
        <f t="shared" si="1013"/>
        <v/>
      </c>
      <c r="BT654" s="239" t="str">
        <f t="shared" si="1014"/>
        <v/>
      </c>
      <c r="BU654" s="239" t="str">
        <f t="shared" si="1015"/>
        <v/>
      </c>
      <c r="BV654" s="239" t="str">
        <f t="shared" si="1016"/>
        <v/>
      </c>
      <c r="BW654" s="239" t="str">
        <f t="shared" si="1017"/>
        <v/>
      </c>
      <c r="BX654" s="239" t="str">
        <f t="shared" si="1018"/>
        <v/>
      </c>
      <c r="BY654" s="239" t="str">
        <f t="shared" si="1019"/>
        <v/>
      </c>
      <c r="BZ654" s="239" t="str">
        <f t="shared" si="1020"/>
        <v/>
      </c>
      <c r="CA654" s="239" t="str">
        <f t="shared" si="1021"/>
        <v/>
      </c>
      <c r="CB654" s="239" t="str">
        <f t="shared" si="1022"/>
        <v/>
      </c>
      <c r="CC654" s="239" t="str">
        <f t="shared" si="1023"/>
        <v/>
      </c>
      <c r="CD654" s="239" t="str">
        <f t="shared" si="1024"/>
        <v/>
      </c>
      <c r="CE654" s="239" t="str">
        <f t="shared" si="1025"/>
        <v/>
      </c>
      <c r="CF654" s="239" t="str">
        <f t="shared" si="1026"/>
        <v/>
      </c>
      <c r="CG654" s="239" t="str">
        <f t="shared" si="1027"/>
        <v/>
      </c>
      <c r="CH654" s="239" t="str">
        <f t="shared" si="1028"/>
        <v/>
      </c>
      <c r="CI654" s="239" t="str">
        <f t="shared" si="1029"/>
        <v/>
      </c>
      <c r="CJ654" s="239" t="str">
        <f t="shared" si="1030"/>
        <v/>
      </c>
      <c r="CK654" s="239" t="str">
        <f t="shared" si="1031"/>
        <v/>
      </c>
      <c r="CL654" s="239" t="str">
        <f t="shared" si="1032"/>
        <v/>
      </c>
      <c r="CM654" s="239" t="str">
        <f t="shared" si="1033"/>
        <v/>
      </c>
      <c r="CN654" s="239" t="str">
        <f t="shared" si="1034"/>
        <v/>
      </c>
      <c r="CP654" s="239" t="str">
        <f t="shared" si="1035"/>
        <v/>
      </c>
      <c r="CQ654" s="239" t="str">
        <f t="shared" si="1036"/>
        <v/>
      </c>
      <c r="CR654" s="239" t="str">
        <f t="shared" si="1037"/>
        <v/>
      </c>
      <c r="CS654" s="239" t="str">
        <f t="shared" si="1038"/>
        <v/>
      </c>
      <c r="CT654" s="239" t="str">
        <f t="shared" si="1039"/>
        <v/>
      </c>
      <c r="CU654" s="239" t="str">
        <f t="shared" si="1040"/>
        <v/>
      </c>
      <c r="CV654" s="239" t="str">
        <f t="shared" si="1041"/>
        <v/>
      </c>
      <c r="CW654" s="239" t="str">
        <f t="shared" si="1042"/>
        <v/>
      </c>
      <c r="CX654" s="239" t="str">
        <f t="shared" si="1043"/>
        <v/>
      </c>
      <c r="CY654" s="239" t="str">
        <f t="shared" si="1044"/>
        <v/>
      </c>
      <c r="CZ654" s="239" t="str">
        <f t="shared" si="1045"/>
        <v/>
      </c>
      <c r="DA654" s="239" t="str">
        <f t="shared" si="1046"/>
        <v/>
      </c>
      <c r="DB654" s="239" t="str">
        <f t="shared" si="1047"/>
        <v/>
      </c>
      <c r="DC654" s="239" t="str">
        <f t="shared" si="1048"/>
        <v/>
      </c>
      <c r="DD654" s="239" t="str">
        <f t="shared" si="1049"/>
        <v/>
      </c>
      <c r="DE654" s="239" t="str">
        <f t="shared" si="1050"/>
        <v/>
      </c>
      <c r="DF654" s="239" t="str">
        <f t="shared" si="1051"/>
        <v/>
      </c>
      <c r="DG654" s="239" t="str">
        <f t="shared" si="1052"/>
        <v/>
      </c>
      <c r="DH654" s="239" t="str">
        <f t="shared" si="1053"/>
        <v/>
      </c>
      <c r="DI654" s="239" t="str">
        <f t="shared" si="1054"/>
        <v/>
      </c>
      <c r="DJ654" s="239" t="str">
        <f t="shared" si="1055"/>
        <v/>
      </c>
      <c r="DK654" s="239" t="str">
        <f t="shared" si="1056"/>
        <v/>
      </c>
      <c r="DL654" s="239" t="str">
        <f t="shared" si="1057"/>
        <v/>
      </c>
      <c r="DM654" s="239" t="str">
        <f t="shared" si="1058"/>
        <v/>
      </c>
      <c r="DN654" s="239" t="str">
        <f t="shared" si="1059"/>
        <v/>
      </c>
      <c r="DO654" s="239" t="str">
        <f t="shared" si="1060"/>
        <v/>
      </c>
      <c r="DP654" s="239" t="str">
        <f t="shared" si="1061"/>
        <v/>
      </c>
    </row>
    <row r="655" spans="1:120" ht="42" hidden="1" customHeight="1" x14ac:dyDescent="0.25">
      <c r="A655" s="53" t="s">
        <v>4523</v>
      </c>
      <c r="B655" s="53">
        <v>1000</v>
      </c>
      <c r="C655" s="53" t="s">
        <v>61</v>
      </c>
      <c r="D655" s="53" t="s">
        <v>2416</v>
      </c>
      <c r="E655" s="87">
        <v>5</v>
      </c>
      <c r="F655" s="53" t="s">
        <v>2606</v>
      </c>
      <c r="G655" s="53" t="str">
        <f t="shared" si="969"/>
        <v>1000-10</v>
      </c>
      <c r="H655" s="53" t="s">
        <v>94</v>
      </c>
      <c r="I655" s="53" t="s">
        <v>76</v>
      </c>
      <c r="J655" s="53" t="s">
        <v>80</v>
      </c>
      <c r="K655" s="53" t="s">
        <v>80</v>
      </c>
      <c r="L655" s="53" t="s">
        <v>80</v>
      </c>
      <c r="M655" s="53" t="s">
        <v>80</v>
      </c>
      <c r="N655" s="53" t="s">
        <v>80</v>
      </c>
      <c r="O655" s="53" t="s">
        <v>80</v>
      </c>
      <c r="P655" s="53" t="s">
        <v>2607</v>
      </c>
      <c r="Q655" s="52">
        <v>0.25</v>
      </c>
      <c r="R655" s="52">
        <f>+Q655*Q652</f>
        <v>1.7500000000000002E-2</v>
      </c>
      <c r="S655" s="53">
        <v>1</v>
      </c>
      <c r="T655" s="53" t="s">
        <v>84</v>
      </c>
      <c r="U655" s="53" t="s">
        <v>2608</v>
      </c>
      <c r="V655" s="71">
        <v>45139</v>
      </c>
      <c r="W655" s="71">
        <v>45230</v>
      </c>
      <c r="X655" s="53" t="s">
        <v>2427</v>
      </c>
      <c r="Y655" s="49" t="s">
        <v>87</v>
      </c>
      <c r="Z655" s="59" t="s">
        <v>100</v>
      </c>
      <c r="AA655" s="52">
        <v>1</v>
      </c>
      <c r="AB655" s="23" t="s">
        <v>2609</v>
      </c>
      <c r="AC655" s="23">
        <v>45230</v>
      </c>
      <c r="AD655" s="52">
        <v>1</v>
      </c>
      <c r="AE655" s="53" t="s">
        <v>936</v>
      </c>
      <c r="AF655" s="23">
        <v>45260</v>
      </c>
      <c r="AG655" s="52" t="s">
        <v>79</v>
      </c>
      <c r="AH655" s="52">
        <v>1</v>
      </c>
      <c r="AI655" s="52">
        <f t="shared" si="980"/>
        <v>1.7500000000000002E-2</v>
      </c>
      <c r="AJ655" s="52">
        <f t="shared" si="1062"/>
        <v>1</v>
      </c>
      <c r="AK655" s="52"/>
      <c r="AL655" s="239" t="str">
        <f t="shared" si="999"/>
        <v/>
      </c>
      <c r="AM655" s="239" t="str">
        <f t="shared" si="1000"/>
        <v/>
      </c>
      <c r="AN655" s="239" t="str">
        <f t="shared" si="1001"/>
        <v/>
      </c>
      <c r="AO655" s="239" t="str">
        <f t="shared" si="1002"/>
        <v/>
      </c>
      <c r="AP655" s="239" t="str">
        <f t="shared" si="1003"/>
        <v/>
      </c>
      <c r="AQ655" s="239" t="str">
        <f t="shared" si="1004"/>
        <v/>
      </c>
      <c r="AR655" s="239" t="str">
        <f t="shared" si="1005"/>
        <v/>
      </c>
      <c r="AS655" s="239" t="str">
        <f t="shared" si="1006"/>
        <v/>
      </c>
      <c r="AT655" s="239" t="str">
        <f t="shared" si="1007"/>
        <v/>
      </c>
      <c r="AU655" s="239" t="str">
        <f t="shared" si="981"/>
        <v/>
      </c>
      <c r="AV655" s="239" t="str">
        <f t="shared" si="982"/>
        <v/>
      </c>
      <c r="AW655" s="239" t="str">
        <f t="shared" si="983"/>
        <v/>
      </c>
      <c r="AX655" s="239" t="str">
        <f t="shared" si="984"/>
        <v/>
      </c>
      <c r="AY655" s="239" t="str">
        <f t="shared" si="985"/>
        <v/>
      </c>
      <c r="AZ655" s="239" t="str">
        <f t="shared" si="986"/>
        <v/>
      </c>
      <c r="BA655" s="239" t="str">
        <f t="shared" si="987"/>
        <v/>
      </c>
      <c r="BB655" s="239" t="str">
        <f t="shared" si="988"/>
        <v/>
      </c>
      <c r="BC655" s="239" t="str">
        <f t="shared" si="989"/>
        <v/>
      </c>
      <c r="BD655" s="239" t="str">
        <f t="shared" si="990"/>
        <v/>
      </c>
      <c r="BE655" s="239" t="str">
        <f t="shared" si="991"/>
        <v/>
      </c>
      <c r="BF655" s="239" t="str">
        <f t="shared" si="992"/>
        <v/>
      </c>
      <c r="BG655" s="239" t="str">
        <f t="shared" si="993"/>
        <v/>
      </c>
      <c r="BH655" s="239" t="str">
        <f t="shared" si="994"/>
        <v/>
      </c>
      <c r="BI655" s="239" t="str">
        <f t="shared" si="995"/>
        <v/>
      </c>
      <c r="BJ655" s="239" t="str">
        <f t="shared" si="996"/>
        <v/>
      </c>
      <c r="BK655" s="239" t="str">
        <f t="shared" si="997"/>
        <v/>
      </c>
      <c r="BL655" s="239" t="str">
        <f t="shared" si="998"/>
        <v/>
      </c>
      <c r="BN655" s="239" t="str">
        <f t="shared" si="1008"/>
        <v/>
      </c>
      <c r="BO655" s="239" t="str">
        <f t="shared" si="1009"/>
        <v/>
      </c>
      <c r="BP655" s="239" t="str">
        <f t="shared" si="1010"/>
        <v/>
      </c>
      <c r="BQ655" s="239" t="str">
        <f t="shared" si="1011"/>
        <v/>
      </c>
      <c r="BR655" s="239" t="str">
        <f t="shared" si="1012"/>
        <v/>
      </c>
      <c r="BS655" s="239" t="str">
        <f t="shared" si="1013"/>
        <v/>
      </c>
      <c r="BT655" s="239" t="str">
        <f t="shared" si="1014"/>
        <v/>
      </c>
      <c r="BU655" s="239" t="str">
        <f t="shared" si="1015"/>
        <v/>
      </c>
      <c r="BV655" s="239" t="str">
        <f t="shared" si="1016"/>
        <v/>
      </c>
      <c r="BW655" s="239" t="str">
        <f t="shared" si="1017"/>
        <v/>
      </c>
      <c r="BX655" s="239" t="str">
        <f t="shared" si="1018"/>
        <v/>
      </c>
      <c r="BY655" s="239" t="str">
        <f t="shared" si="1019"/>
        <v/>
      </c>
      <c r="BZ655" s="239" t="str">
        <f t="shared" si="1020"/>
        <v/>
      </c>
      <c r="CA655" s="239" t="str">
        <f t="shared" si="1021"/>
        <v/>
      </c>
      <c r="CB655" s="239" t="str">
        <f t="shared" si="1022"/>
        <v/>
      </c>
      <c r="CC655" s="239" t="str">
        <f t="shared" si="1023"/>
        <v/>
      </c>
      <c r="CD655" s="239" t="str">
        <f t="shared" si="1024"/>
        <v/>
      </c>
      <c r="CE655" s="239" t="str">
        <f t="shared" si="1025"/>
        <v/>
      </c>
      <c r="CF655" s="239" t="str">
        <f t="shared" si="1026"/>
        <v/>
      </c>
      <c r="CG655" s="239" t="str">
        <f t="shared" si="1027"/>
        <v/>
      </c>
      <c r="CH655" s="239" t="str">
        <f t="shared" si="1028"/>
        <v/>
      </c>
      <c r="CI655" s="239" t="str">
        <f t="shared" si="1029"/>
        <v/>
      </c>
      <c r="CJ655" s="239" t="str">
        <f t="shared" si="1030"/>
        <v/>
      </c>
      <c r="CK655" s="239" t="str">
        <f t="shared" si="1031"/>
        <v/>
      </c>
      <c r="CL655" s="239" t="str">
        <f t="shared" si="1032"/>
        <v/>
      </c>
      <c r="CM655" s="239" t="str">
        <f t="shared" si="1033"/>
        <v/>
      </c>
      <c r="CN655" s="239" t="str">
        <f t="shared" si="1034"/>
        <v/>
      </c>
      <c r="CP655" s="239" t="str">
        <f t="shared" si="1035"/>
        <v/>
      </c>
      <c r="CQ655" s="239" t="str">
        <f t="shared" si="1036"/>
        <v/>
      </c>
      <c r="CR655" s="239" t="str">
        <f t="shared" si="1037"/>
        <v/>
      </c>
      <c r="CS655" s="239" t="str">
        <f t="shared" si="1038"/>
        <v/>
      </c>
      <c r="CT655" s="239" t="str">
        <f t="shared" si="1039"/>
        <v/>
      </c>
      <c r="CU655" s="239" t="str">
        <f t="shared" si="1040"/>
        <v/>
      </c>
      <c r="CV655" s="239" t="str">
        <f t="shared" si="1041"/>
        <v/>
      </c>
      <c r="CW655" s="239" t="str">
        <f t="shared" si="1042"/>
        <v/>
      </c>
      <c r="CX655" s="239" t="str">
        <f t="shared" si="1043"/>
        <v/>
      </c>
      <c r="CY655" s="239" t="str">
        <f t="shared" si="1044"/>
        <v/>
      </c>
      <c r="CZ655" s="239" t="str">
        <f t="shared" si="1045"/>
        <v/>
      </c>
      <c r="DA655" s="239" t="str">
        <f t="shared" si="1046"/>
        <v/>
      </c>
      <c r="DB655" s="239" t="str">
        <f t="shared" si="1047"/>
        <v/>
      </c>
      <c r="DC655" s="239" t="str">
        <f t="shared" si="1048"/>
        <v/>
      </c>
      <c r="DD655" s="239" t="str">
        <f t="shared" si="1049"/>
        <v/>
      </c>
      <c r="DE655" s="239" t="str">
        <f t="shared" si="1050"/>
        <v/>
      </c>
      <c r="DF655" s="239" t="str">
        <f t="shared" si="1051"/>
        <v/>
      </c>
      <c r="DG655" s="239" t="str">
        <f t="shared" si="1052"/>
        <v/>
      </c>
      <c r="DH655" s="239" t="str">
        <f t="shared" si="1053"/>
        <v/>
      </c>
      <c r="DI655" s="239" t="str">
        <f t="shared" si="1054"/>
        <v/>
      </c>
      <c r="DJ655" s="239" t="str">
        <f t="shared" si="1055"/>
        <v/>
      </c>
      <c r="DK655" s="239" t="str">
        <f t="shared" si="1056"/>
        <v/>
      </c>
      <c r="DL655" s="239" t="str">
        <f t="shared" si="1057"/>
        <v/>
      </c>
      <c r="DM655" s="239" t="str">
        <f t="shared" si="1058"/>
        <v/>
      </c>
      <c r="DN655" s="239" t="str">
        <f t="shared" si="1059"/>
        <v/>
      </c>
      <c r="DO655" s="239" t="str">
        <f t="shared" si="1060"/>
        <v/>
      </c>
      <c r="DP655" s="239" t="str">
        <f t="shared" si="1061"/>
        <v/>
      </c>
    </row>
    <row r="656" spans="1:120" ht="42" hidden="1" customHeight="1" x14ac:dyDescent="0.25">
      <c r="A656" s="53" t="s">
        <v>4523</v>
      </c>
      <c r="B656" s="53">
        <v>1000</v>
      </c>
      <c r="C656" s="53" t="s">
        <v>61</v>
      </c>
      <c r="D656" s="53" t="s">
        <v>2416</v>
      </c>
      <c r="E656" s="87">
        <v>5</v>
      </c>
      <c r="F656" s="53" t="s">
        <v>2610</v>
      </c>
      <c r="G656" s="53" t="str">
        <f t="shared" si="969"/>
        <v>1000-10</v>
      </c>
      <c r="H656" s="53" t="s">
        <v>94</v>
      </c>
      <c r="I656" s="53" t="s">
        <v>76</v>
      </c>
      <c r="J656" s="53" t="s">
        <v>80</v>
      </c>
      <c r="K656" s="53" t="s">
        <v>80</v>
      </c>
      <c r="L656" s="53" t="s">
        <v>80</v>
      </c>
      <c r="M656" s="53" t="s">
        <v>80</v>
      </c>
      <c r="N656" s="53" t="s">
        <v>80</v>
      </c>
      <c r="O656" s="53" t="s">
        <v>80</v>
      </c>
      <c r="P656" s="53" t="s">
        <v>2611</v>
      </c>
      <c r="Q656" s="52">
        <v>0.25</v>
      </c>
      <c r="R656" s="52">
        <f>+Q656*Q652</f>
        <v>1.7500000000000002E-2</v>
      </c>
      <c r="S656" s="53">
        <v>1</v>
      </c>
      <c r="T656" s="53" t="s">
        <v>84</v>
      </c>
      <c r="U656" s="53" t="s">
        <v>2612</v>
      </c>
      <c r="V656" s="71">
        <v>45231</v>
      </c>
      <c r="W656" s="71">
        <v>45260</v>
      </c>
      <c r="X656" s="53" t="s">
        <v>2427</v>
      </c>
      <c r="Y656" s="49" t="s">
        <v>87</v>
      </c>
      <c r="Z656" s="59" t="s">
        <v>100</v>
      </c>
      <c r="AA656" s="52">
        <v>1</v>
      </c>
      <c r="AB656" s="23" t="s">
        <v>2613</v>
      </c>
      <c r="AC656" s="23">
        <v>45260</v>
      </c>
      <c r="AD656" s="52">
        <v>1</v>
      </c>
      <c r="AE656" s="53" t="s">
        <v>936</v>
      </c>
      <c r="AF656" s="23">
        <v>45260</v>
      </c>
      <c r="AG656" s="52" t="s">
        <v>79</v>
      </c>
      <c r="AH656" s="52">
        <v>1</v>
      </c>
      <c r="AI656" s="52">
        <f t="shared" si="980"/>
        <v>1.7500000000000002E-2</v>
      </c>
      <c r="AJ656" s="52">
        <f t="shared" si="1062"/>
        <v>1</v>
      </c>
      <c r="AK656" s="52"/>
      <c r="AL656" s="239" t="str">
        <f t="shared" si="999"/>
        <v/>
      </c>
      <c r="AM656" s="239" t="str">
        <f t="shared" si="1000"/>
        <v/>
      </c>
      <c r="AN656" s="239" t="str">
        <f t="shared" si="1001"/>
        <v/>
      </c>
      <c r="AO656" s="239" t="str">
        <f t="shared" si="1002"/>
        <v/>
      </c>
      <c r="AP656" s="239" t="str">
        <f t="shared" si="1003"/>
        <v/>
      </c>
      <c r="AQ656" s="239" t="str">
        <f t="shared" si="1004"/>
        <v/>
      </c>
      <c r="AR656" s="239" t="str">
        <f t="shared" si="1005"/>
        <v/>
      </c>
      <c r="AS656" s="239" t="str">
        <f t="shared" si="1006"/>
        <v/>
      </c>
      <c r="AT656" s="239" t="str">
        <f t="shared" si="1007"/>
        <v/>
      </c>
      <c r="AU656" s="239" t="str">
        <f t="shared" si="981"/>
        <v/>
      </c>
      <c r="AV656" s="239" t="str">
        <f t="shared" si="982"/>
        <v/>
      </c>
      <c r="AW656" s="239" t="str">
        <f t="shared" si="983"/>
        <v/>
      </c>
      <c r="AX656" s="239" t="str">
        <f t="shared" si="984"/>
        <v/>
      </c>
      <c r="AY656" s="239" t="str">
        <f t="shared" si="985"/>
        <v/>
      </c>
      <c r="AZ656" s="239" t="str">
        <f t="shared" si="986"/>
        <v/>
      </c>
      <c r="BA656" s="239" t="str">
        <f t="shared" si="987"/>
        <v/>
      </c>
      <c r="BB656" s="239" t="str">
        <f t="shared" si="988"/>
        <v/>
      </c>
      <c r="BC656" s="239" t="str">
        <f t="shared" si="989"/>
        <v/>
      </c>
      <c r="BD656" s="239" t="str">
        <f t="shared" si="990"/>
        <v/>
      </c>
      <c r="BE656" s="239" t="str">
        <f t="shared" si="991"/>
        <v/>
      </c>
      <c r="BF656" s="239" t="str">
        <f t="shared" si="992"/>
        <v/>
      </c>
      <c r="BG656" s="239" t="str">
        <f t="shared" si="993"/>
        <v/>
      </c>
      <c r="BH656" s="239" t="str">
        <f t="shared" si="994"/>
        <v/>
      </c>
      <c r="BI656" s="239" t="str">
        <f t="shared" si="995"/>
        <v/>
      </c>
      <c r="BJ656" s="239" t="str">
        <f t="shared" si="996"/>
        <v/>
      </c>
      <c r="BK656" s="239" t="str">
        <f t="shared" si="997"/>
        <v/>
      </c>
      <c r="BL656" s="239" t="str">
        <f t="shared" si="998"/>
        <v/>
      </c>
      <c r="BN656" s="239" t="str">
        <f t="shared" si="1008"/>
        <v/>
      </c>
      <c r="BO656" s="239" t="str">
        <f t="shared" si="1009"/>
        <v/>
      </c>
      <c r="BP656" s="239" t="str">
        <f t="shared" si="1010"/>
        <v/>
      </c>
      <c r="BQ656" s="239" t="str">
        <f t="shared" si="1011"/>
        <v/>
      </c>
      <c r="BR656" s="239" t="str">
        <f t="shared" si="1012"/>
        <v/>
      </c>
      <c r="BS656" s="239" t="str">
        <f t="shared" si="1013"/>
        <v/>
      </c>
      <c r="BT656" s="239" t="str">
        <f t="shared" si="1014"/>
        <v/>
      </c>
      <c r="BU656" s="239" t="str">
        <f t="shared" si="1015"/>
        <v/>
      </c>
      <c r="BV656" s="239" t="str">
        <f t="shared" si="1016"/>
        <v/>
      </c>
      <c r="BW656" s="239" t="str">
        <f t="shared" si="1017"/>
        <v/>
      </c>
      <c r="BX656" s="239" t="str">
        <f t="shared" si="1018"/>
        <v/>
      </c>
      <c r="BY656" s="239" t="str">
        <f t="shared" si="1019"/>
        <v/>
      </c>
      <c r="BZ656" s="239" t="str">
        <f t="shared" si="1020"/>
        <v/>
      </c>
      <c r="CA656" s="239" t="str">
        <f t="shared" si="1021"/>
        <v/>
      </c>
      <c r="CB656" s="239" t="str">
        <f t="shared" si="1022"/>
        <v/>
      </c>
      <c r="CC656" s="239" t="str">
        <f t="shared" si="1023"/>
        <v/>
      </c>
      <c r="CD656" s="239" t="str">
        <f t="shared" si="1024"/>
        <v/>
      </c>
      <c r="CE656" s="239" t="str">
        <f t="shared" si="1025"/>
        <v/>
      </c>
      <c r="CF656" s="239" t="str">
        <f t="shared" si="1026"/>
        <v/>
      </c>
      <c r="CG656" s="239" t="str">
        <f t="shared" si="1027"/>
        <v/>
      </c>
      <c r="CH656" s="239" t="str">
        <f t="shared" si="1028"/>
        <v/>
      </c>
      <c r="CI656" s="239" t="str">
        <f t="shared" si="1029"/>
        <v/>
      </c>
      <c r="CJ656" s="239" t="str">
        <f t="shared" si="1030"/>
        <v/>
      </c>
      <c r="CK656" s="239" t="str">
        <f t="shared" si="1031"/>
        <v/>
      </c>
      <c r="CL656" s="239" t="str">
        <f t="shared" si="1032"/>
        <v/>
      </c>
      <c r="CM656" s="239" t="str">
        <f t="shared" si="1033"/>
        <v/>
      </c>
      <c r="CN656" s="239" t="str">
        <f t="shared" si="1034"/>
        <v/>
      </c>
      <c r="CP656" s="239" t="str">
        <f t="shared" si="1035"/>
        <v/>
      </c>
      <c r="CQ656" s="239" t="str">
        <f t="shared" si="1036"/>
        <v/>
      </c>
      <c r="CR656" s="239" t="str">
        <f t="shared" si="1037"/>
        <v/>
      </c>
      <c r="CS656" s="239" t="str">
        <f t="shared" si="1038"/>
        <v/>
      </c>
      <c r="CT656" s="239" t="str">
        <f t="shared" si="1039"/>
        <v/>
      </c>
      <c r="CU656" s="239" t="str">
        <f t="shared" si="1040"/>
        <v/>
      </c>
      <c r="CV656" s="239" t="str">
        <f t="shared" si="1041"/>
        <v/>
      </c>
      <c r="CW656" s="239" t="str">
        <f t="shared" si="1042"/>
        <v/>
      </c>
      <c r="CX656" s="239" t="str">
        <f t="shared" si="1043"/>
        <v/>
      </c>
      <c r="CY656" s="239" t="str">
        <f t="shared" si="1044"/>
        <v/>
      </c>
      <c r="CZ656" s="239" t="str">
        <f t="shared" si="1045"/>
        <v/>
      </c>
      <c r="DA656" s="239" t="str">
        <f t="shared" si="1046"/>
        <v/>
      </c>
      <c r="DB656" s="239" t="str">
        <f t="shared" si="1047"/>
        <v/>
      </c>
      <c r="DC656" s="239" t="str">
        <f t="shared" si="1048"/>
        <v/>
      </c>
      <c r="DD656" s="239" t="str">
        <f t="shared" si="1049"/>
        <v/>
      </c>
      <c r="DE656" s="239" t="str">
        <f t="shared" si="1050"/>
        <v/>
      </c>
      <c r="DF656" s="239" t="str">
        <f t="shared" si="1051"/>
        <v/>
      </c>
      <c r="DG656" s="239" t="str">
        <f t="shared" si="1052"/>
        <v/>
      </c>
      <c r="DH656" s="239" t="str">
        <f t="shared" si="1053"/>
        <v/>
      </c>
      <c r="DI656" s="239" t="str">
        <f t="shared" si="1054"/>
        <v/>
      </c>
      <c r="DJ656" s="239" t="str">
        <f t="shared" si="1055"/>
        <v/>
      </c>
      <c r="DK656" s="239" t="str">
        <f t="shared" si="1056"/>
        <v/>
      </c>
      <c r="DL656" s="239" t="str">
        <f t="shared" si="1057"/>
        <v/>
      </c>
      <c r="DM656" s="239" t="str">
        <f t="shared" si="1058"/>
        <v/>
      </c>
      <c r="DN656" s="239" t="str">
        <f t="shared" si="1059"/>
        <v/>
      </c>
      <c r="DO656" s="239" t="str">
        <f t="shared" si="1060"/>
        <v/>
      </c>
      <c r="DP656" s="239" t="str">
        <f t="shared" si="1061"/>
        <v/>
      </c>
    </row>
    <row r="657" spans="1:120" ht="35.25" hidden="1" customHeight="1" x14ac:dyDescent="0.25">
      <c r="A657" s="49" t="s">
        <v>4523</v>
      </c>
      <c r="B657" s="49">
        <v>1000</v>
      </c>
      <c r="C657" s="49" t="s">
        <v>61</v>
      </c>
      <c r="D657" s="49" t="s">
        <v>2416</v>
      </c>
      <c r="E657" s="85">
        <v>5</v>
      </c>
      <c r="F657" s="49" t="s">
        <v>2614</v>
      </c>
      <c r="G657" s="49" t="str">
        <f t="shared" ref="G657:G720" si="1063">+IF(H657="Producto",F657,IF(H657="Producto Act Compartidas",F657,G656))</f>
        <v>1000-11</v>
      </c>
      <c r="H657" s="49" t="s">
        <v>75</v>
      </c>
      <c r="I657" s="49" t="s">
        <v>76</v>
      </c>
      <c r="J657" s="49" t="s">
        <v>1096</v>
      </c>
      <c r="K657" s="49" t="s">
        <v>1274</v>
      </c>
      <c r="L657" s="49" t="s">
        <v>79</v>
      </c>
      <c r="M657" s="49" t="s">
        <v>80</v>
      </c>
      <c r="N657" s="49" t="s">
        <v>126</v>
      </c>
      <c r="O657" s="49" t="s">
        <v>80</v>
      </c>
      <c r="P657" s="49" t="s">
        <v>2615</v>
      </c>
      <c r="Q657" s="50">
        <v>0.04</v>
      </c>
      <c r="R657" s="50"/>
      <c r="S657" s="49">
        <v>1</v>
      </c>
      <c r="T657" s="49" t="s">
        <v>84</v>
      </c>
      <c r="U657" s="49" t="s">
        <v>2616</v>
      </c>
      <c r="V657" s="51">
        <v>44958</v>
      </c>
      <c r="W657" s="51">
        <v>45275</v>
      </c>
      <c r="X657" s="131" t="s">
        <v>2427</v>
      </c>
      <c r="Y657" s="49" t="s">
        <v>87</v>
      </c>
      <c r="Z657" s="59" t="s">
        <v>100</v>
      </c>
      <c r="AA657" s="52">
        <v>1</v>
      </c>
      <c r="AB657" s="23" t="s">
        <v>2617</v>
      </c>
      <c r="AC657" s="23">
        <v>45275</v>
      </c>
      <c r="AD657" s="52">
        <v>1</v>
      </c>
      <c r="AE657" s="53" t="s">
        <v>936</v>
      </c>
      <c r="AF657" s="23">
        <v>45275</v>
      </c>
      <c r="AG657" s="52"/>
      <c r="AH657" s="52" t="s">
        <v>92</v>
      </c>
      <c r="AI657" s="52">
        <f t="shared" si="980"/>
        <v>0.04</v>
      </c>
      <c r="AJ657" s="52"/>
      <c r="AK657" s="52"/>
      <c r="AL657" s="239" t="str">
        <f t="shared" si="999"/>
        <v/>
      </c>
      <c r="AM657" s="239" t="str">
        <f t="shared" si="1000"/>
        <v/>
      </c>
      <c r="AN657" s="239" t="str">
        <f t="shared" si="1001"/>
        <v/>
      </c>
      <c r="AO657" s="239" t="str">
        <f t="shared" si="1002"/>
        <v/>
      </c>
      <c r="AP657" s="239" t="str">
        <f t="shared" si="1003"/>
        <v/>
      </c>
      <c r="AQ657" s="239" t="str">
        <f t="shared" si="1004"/>
        <v/>
      </c>
      <c r="AR657" s="239" t="str">
        <f t="shared" si="1005"/>
        <v/>
      </c>
      <c r="AS657" s="239" t="str">
        <f t="shared" si="1006"/>
        <v/>
      </c>
      <c r="AT657" s="239" t="str">
        <f t="shared" si="1007"/>
        <v/>
      </c>
      <c r="AU657" s="239" t="str">
        <f t="shared" si="981"/>
        <v/>
      </c>
      <c r="AV657" s="239" t="str">
        <f t="shared" si="982"/>
        <v/>
      </c>
      <c r="AW657" s="239" t="str">
        <f t="shared" si="983"/>
        <v/>
      </c>
      <c r="AX657" s="239" t="str">
        <f t="shared" si="984"/>
        <v/>
      </c>
      <c r="AY657" s="239" t="str">
        <f t="shared" si="985"/>
        <v/>
      </c>
      <c r="AZ657" s="239" t="str">
        <f t="shared" si="986"/>
        <v/>
      </c>
      <c r="BA657" s="239" t="str">
        <f t="shared" si="987"/>
        <v/>
      </c>
      <c r="BB657" s="239" t="str">
        <f t="shared" si="988"/>
        <v/>
      </c>
      <c r="BC657" s="239" t="str">
        <f t="shared" si="989"/>
        <v/>
      </c>
      <c r="BD657" s="239" t="str">
        <f t="shared" si="990"/>
        <v/>
      </c>
      <c r="BE657" s="239" t="str">
        <f t="shared" si="991"/>
        <v/>
      </c>
      <c r="BF657" s="239" t="str">
        <f t="shared" si="992"/>
        <v/>
      </c>
      <c r="BG657" s="239" t="str">
        <f t="shared" si="993"/>
        <v/>
      </c>
      <c r="BH657" s="239" t="str">
        <f t="shared" si="994"/>
        <v/>
      </c>
      <c r="BI657" s="239" t="str">
        <f t="shared" si="995"/>
        <v/>
      </c>
      <c r="BJ657" s="239" t="str">
        <f t="shared" si="996"/>
        <v/>
      </c>
      <c r="BK657" s="239" t="str">
        <f t="shared" si="997"/>
        <v/>
      </c>
      <c r="BL657" s="239" t="str">
        <f t="shared" si="998"/>
        <v/>
      </c>
      <c r="BN657" s="239" t="str">
        <f t="shared" si="1008"/>
        <v/>
      </c>
      <c r="BO657" s="239" t="str">
        <f t="shared" si="1009"/>
        <v/>
      </c>
      <c r="BP657" s="239" t="str">
        <f t="shared" si="1010"/>
        <v/>
      </c>
      <c r="BQ657" s="239" t="str">
        <f t="shared" si="1011"/>
        <v/>
      </c>
      <c r="BR657" s="239" t="str">
        <f t="shared" si="1012"/>
        <v/>
      </c>
      <c r="BS657" s="239" t="str">
        <f t="shared" si="1013"/>
        <v/>
      </c>
      <c r="BT657" s="239" t="str">
        <f t="shared" si="1014"/>
        <v/>
      </c>
      <c r="BU657" s="239" t="str">
        <f t="shared" si="1015"/>
        <v/>
      </c>
      <c r="BV657" s="239" t="str">
        <f t="shared" si="1016"/>
        <v/>
      </c>
      <c r="BW657" s="239" t="str">
        <f t="shared" si="1017"/>
        <v/>
      </c>
      <c r="BX657" s="239" t="str">
        <f t="shared" si="1018"/>
        <v/>
      </c>
      <c r="BY657" s="239" t="str">
        <f t="shared" si="1019"/>
        <v/>
      </c>
      <c r="BZ657" s="239" t="str">
        <f t="shared" si="1020"/>
        <v/>
      </c>
      <c r="CA657" s="239" t="str">
        <f t="shared" si="1021"/>
        <v/>
      </c>
      <c r="CB657" s="239" t="str">
        <f t="shared" si="1022"/>
        <v/>
      </c>
      <c r="CC657" s="239" t="str">
        <f t="shared" si="1023"/>
        <v/>
      </c>
      <c r="CD657" s="239" t="str">
        <f t="shared" si="1024"/>
        <v/>
      </c>
      <c r="CE657" s="239" t="str">
        <f t="shared" si="1025"/>
        <v/>
      </c>
      <c r="CF657" s="239" t="str">
        <f t="shared" si="1026"/>
        <v/>
      </c>
      <c r="CG657" s="239" t="str">
        <f t="shared" si="1027"/>
        <v/>
      </c>
      <c r="CH657" s="239" t="str">
        <f t="shared" si="1028"/>
        <v/>
      </c>
      <c r="CI657" s="239" t="str">
        <f t="shared" si="1029"/>
        <v/>
      </c>
      <c r="CJ657" s="239" t="str">
        <f t="shared" si="1030"/>
        <v/>
      </c>
      <c r="CK657" s="239" t="str">
        <f t="shared" si="1031"/>
        <v/>
      </c>
      <c r="CL657" s="239" t="str">
        <f t="shared" si="1032"/>
        <v/>
      </c>
      <c r="CM657" s="239" t="str">
        <f t="shared" si="1033"/>
        <v/>
      </c>
      <c r="CN657" s="239" t="str">
        <f t="shared" si="1034"/>
        <v/>
      </c>
      <c r="CP657" s="239" t="str">
        <f t="shared" si="1035"/>
        <v/>
      </c>
      <c r="CQ657" s="239" t="str">
        <f t="shared" si="1036"/>
        <v/>
      </c>
      <c r="CR657" s="239" t="str">
        <f t="shared" si="1037"/>
        <v/>
      </c>
      <c r="CS657" s="239" t="str">
        <f t="shared" si="1038"/>
        <v/>
      </c>
      <c r="CT657" s="239" t="str">
        <f t="shared" si="1039"/>
        <v/>
      </c>
      <c r="CU657" s="239" t="str">
        <f t="shared" si="1040"/>
        <v/>
      </c>
      <c r="CV657" s="239" t="str">
        <f t="shared" si="1041"/>
        <v/>
      </c>
      <c r="CW657" s="239" t="str">
        <f t="shared" si="1042"/>
        <v/>
      </c>
      <c r="CX657" s="239" t="str">
        <f t="shared" si="1043"/>
        <v/>
      </c>
      <c r="CY657" s="239" t="str">
        <f t="shared" si="1044"/>
        <v/>
      </c>
      <c r="CZ657" s="239" t="str">
        <f t="shared" si="1045"/>
        <v/>
      </c>
      <c r="DA657" s="239" t="str">
        <f t="shared" si="1046"/>
        <v/>
      </c>
      <c r="DB657" s="239" t="str">
        <f t="shared" si="1047"/>
        <v/>
      </c>
      <c r="DC657" s="239" t="str">
        <f t="shared" si="1048"/>
        <v/>
      </c>
      <c r="DD657" s="239" t="str">
        <f t="shared" si="1049"/>
        <v/>
      </c>
      <c r="DE657" s="239" t="str">
        <f t="shared" si="1050"/>
        <v/>
      </c>
      <c r="DF657" s="239" t="str">
        <f t="shared" si="1051"/>
        <v/>
      </c>
      <c r="DG657" s="239" t="str">
        <f t="shared" si="1052"/>
        <v/>
      </c>
      <c r="DH657" s="239" t="str">
        <f t="shared" si="1053"/>
        <v/>
      </c>
      <c r="DI657" s="239" t="str">
        <f t="shared" si="1054"/>
        <v/>
      </c>
      <c r="DJ657" s="239" t="str">
        <f t="shared" si="1055"/>
        <v/>
      </c>
      <c r="DK657" s="239" t="str">
        <f t="shared" si="1056"/>
        <v/>
      </c>
      <c r="DL657" s="239" t="str">
        <f t="shared" si="1057"/>
        <v/>
      </c>
      <c r="DM657" s="239" t="str">
        <f t="shared" si="1058"/>
        <v/>
      </c>
      <c r="DN657" s="239" t="str">
        <f t="shared" si="1059"/>
        <v/>
      </c>
      <c r="DO657" s="239" t="str">
        <f t="shared" si="1060"/>
        <v/>
      </c>
      <c r="DP657" s="239" t="str">
        <f t="shared" si="1061"/>
        <v/>
      </c>
    </row>
    <row r="658" spans="1:120" ht="35.25" hidden="1" customHeight="1" x14ac:dyDescent="0.25">
      <c r="A658" s="53" t="s">
        <v>4523</v>
      </c>
      <c r="B658" s="53">
        <v>1000</v>
      </c>
      <c r="C658" s="53" t="s">
        <v>61</v>
      </c>
      <c r="D658" s="53" t="s">
        <v>2416</v>
      </c>
      <c r="E658" s="87">
        <v>5</v>
      </c>
      <c r="F658" s="53" t="s">
        <v>2618</v>
      </c>
      <c r="G658" s="53" t="str">
        <f t="shared" si="1063"/>
        <v>1000-11</v>
      </c>
      <c r="H658" s="53" t="s">
        <v>94</v>
      </c>
      <c r="I658" s="53" t="s">
        <v>76</v>
      </c>
      <c r="J658" s="53" t="s">
        <v>80</v>
      </c>
      <c r="K658" s="53" t="s">
        <v>80</v>
      </c>
      <c r="L658" s="53" t="s">
        <v>80</v>
      </c>
      <c r="M658" s="53" t="s">
        <v>80</v>
      </c>
      <c r="N658" s="53" t="s">
        <v>80</v>
      </c>
      <c r="O658" s="53" t="s">
        <v>80</v>
      </c>
      <c r="P658" s="160" t="s">
        <v>2619</v>
      </c>
      <c r="Q658" s="52">
        <v>0.2</v>
      </c>
      <c r="R658" s="52">
        <f>+Q658*Q657</f>
        <v>8.0000000000000002E-3</v>
      </c>
      <c r="S658" s="53">
        <v>1</v>
      </c>
      <c r="T658" s="53" t="s">
        <v>84</v>
      </c>
      <c r="U658" s="53" t="s">
        <v>2620</v>
      </c>
      <c r="V658" s="23">
        <v>44958</v>
      </c>
      <c r="W658" s="23">
        <v>44985</v>
      </c>
      <c r="X658" s="131" t="s">
        <v>2427</v>
      </c>
      <c r="Y658" s="49" t="s">
        <v>97</v>
      </c>
      <c r="Z658" s="59" t="s">
        <v>100</v>
      </c>
      <c r="AA658" s="60">
        <v>1</v>
      </c>
      <c r="AB658" s="62" t="s">
        <v>2621</v>
      </c>
      <c r="AC658" s="62">
        <v>44980</v>
      </c>
      <c r="AD658" s="60">
        <v>1</v>
      </c>
      <c r="AE658" s="62" t="s">
        <v>956</v>
      </c>
      <c r="AF658" s="62">
        <v>44980</v>
      </c>
      <c r="AG658" s="60" t="s">
        <v>79</v>
      </c>
      <c r="AH658" s="60">
        <v>1</v>
      </c>
      <c r="AI658" s="52">
        <f t="shared" si="980"/>
        <v>8.0000000000000002E-3</v>
      </c>
      <c r="AJ658" s="52">
        <f t="shared" ref="AJ658:AJ659" si="1064">+AI658/R658</f>
        <v>1</v>
      </c>
      <c r="AK658" s="52"/>
      <c r="AL658" s="239" t="str">
        <f t="shared" si="999"/>
        <v/>
      </c>
      <c r="AM658" s="239" t="str">
        <f t="shared" si="1000"/>
        <v/>
      </c>
      <c r="AN658" s="239" t="str">
        <f t="shared" si="1001"/>
        <v/>
      </c>
      <c r="AO658" s="239" t="str">
        <f t="shared" si="1002"/>
        <v/>
      </c>
      <c r="AP658" s="239" t="str">
        <f t="shared" si="1003"/>
        <v/>
      </c>
      <c r="AQ658" s="239" t="str">
        <f t="shared" si="1004"/>
        <v/>
      </c>
      <c r="AR658" s="239" t="str">
        <f t="shared" si="1005"/>
        <v/>
      </c>
      <c r="AS658" s="239" t="str">
        <f t="shared" si="1006"/>
        <v/>
      </c>
      <c r="AT658" s="239" t="str">
        <f t="shared" si="1007"/>
        <v/>
      </c>
      <c r="AU658" s="239" t="str">
        <f t="shared" si="981"/>
        <v/>
      </c>
      <c r="AV658" s="239" t="str">
        <f t="shared" si="982"/>
        <v/>
      </c>
      <c r="AW658" s="239" t="str">
        <f t="shared" si="983"/>
        <v/>
      </c>
      <c r="AX658" s="239" t="str">
        <f t="shared" si="984"/>
        <v/>
      </c>
      <c r="AY658" s="239" t="str">
        <f t="shared" si="985"/>
        <v/>
      </c>
      <c r="AZ658" s="239" t="str">
        <f t="shared" si="986"/>
        <v/>
      </c>
      <c r="BA658" s="239" t="str">
        <f t="shared" si="987"/>
        <v/>
      </c>
      <c r="BB658" s="239" t="str">
        <f t="shared" si="988"/>
        <v/>
      </c>
      <c r="BC658" s="239" t="str">
        <f t="shared" si="989"/>
        <v/>
      </c>
      <c r="BD658" s="239" t="str">
        <f t="shared" si="990"/>
        <v/>
      </c>
      <c r="BE658" s="239" t="str">
        <f t="shared" si="991"/>
        <v/>
      </c>
      <c r="BF658" s="239" t="str">
        <f t="shared" si="992"/>
        <v/>
      </c>
      <c r="BG658" s="239" t="str">
        <f t="shared" si="993"/>
        <v/>
      </c>
      <c r="BH658" s="239" t="str">
        <f t="shared" si="994"/>
        <v/>
      </c>
      <c r="BI658" s="239" t="str">
        <f t="shared" si="995"/>
        <v/>
      </c>
      <c r="BJ658" s="239" t="str">
        <f t="shared" si="996"/>
        <v/>
      </c>
      <c r="BK658" s="239" t="str">
        <f t="shared" si="997"/>
        <v/>
      </c>
      <c r="BL658" s="239" t="str">
        <f t="shared" si="998"/>
        <v/>
      </c>
      <c r="BN658" s="239" t="str">
        <f t="shared" si="1008"/>
        <v/>
      </c>
      <c r="BO658" s="239" t="str">
        <f t="shared" si="1009"/>
        <v/>
      </c>
      <c r="BP658" s="239" t="str">
        <f t="shared" si="1010"/>
        <v/>
      </c>
      <c r="BQ658" s="239" t="str">
        <f t="shared" si="1011"/>
        <v/>
      </c>
      <c r="BR658" s="239" t="str">
        <f t="shared" si="1012"/>
        <v/>
      </c>
      <c r="BS658" s="239" t="str">
        <f t="shared" si="1013"/>
        <v/>
      </c>
      <c r="BT658" s="239" t="str">
        <f t="shared" si="1014"/>
        <v/>
      </c>
      <c r="BU658" s="239" t="str">
        <f t="shared" si="1015"/>
        <v/>
      </c>
      <c r="BV658" s="239" t="str">
        <f t="shared" si="1016"/>
        <v/>
      </c>
      <c r="BW658" s="239" t="str">
        <f t="shared" si="1017"/>
        <v/>
      </c>
      <c r="BX658" s="239" t="str">
        <f t="shared" si="1018"/>
        <v/>
      </c>
      <c r="BY658" s="239" t="str">
        <f t="shared" si="1019"/>
        <v/>
      </c>
      <c r="BZ658" s="239" t="str">
        <f t="shared" si="1020"/>
        <v/>
      </c>
      <c r="CA658" s="239" t="str">
        <f t="shared" si="1021"/>
        <v/>
      </c>
      <c r="CB658" s="239" t="str">
        <f t="shared" si="1022"/>
        <v/>
      </c>
      <c r="CC658" s="239" t="str">
        <f t="shared" si="1023"/>
        <v/>
      </c>
      <c r="CD658" s="239" t="str">
        <f t="shared" si="1024"/>
        <v/>
      </c>
      <c r="CE658" s="239" t="str">
        <f t="shared" si="1025"/>
        <v/>
      </c>
      <c r="CF658" s="239" t="str">
        <f t="shared" si="1026"/>
        <v/>
      </c>
      <c r="CG658" s="239" t="str">
        <f t="shared" si="1027"/>
        <v/>
      </c>
      <c r="CH658" s="239" t="str">
        <f t="shared" si="1028"/>
        <v/>
      </c>
      <c r="CI658" s="239" t="str">
        <f t="shared" si="1029"/>
        <v/>
      </c>
      <c r="CJ658" s="239" t="str">
        <f t="shared" si="1030"/>
        <v/>
      </c>
      <c r="CK658" s="239" t="str">
        <f t="shared" si="1031"/>
        <v/>
      </c>
      <c r="CL658" s="239" t="str">
        <f t="shared" si="1032"/>
        <v/>
      </c>
      <c r="CM658" s="239" t="str">
        <f t="shared" si="1033"/>
        <v/>
      </c>
      <c r="CN658" s="239" t="str">
        <f t="shared" si="1034"/>
        <v/>
      </c>
      <c r="CP658" s="239" t="str">
        <f t="shared" si="1035"/>
        <v/>
      </c>
      <c r="CQ658" s="239" t="str">
        <f t="shared" si="1036"/>
        <v/>
      </c>
      <c r="CR658" s="239" t="str">
        <f t="shared" si="1037"/>
        <v/>
      </c>
      <c r="CS658" s="239" t="str">
        <f t="shared" si="1038"/>
        <v/>
      </c>
      <c r="CT658" s="239" t="str">
        <f t="shared" si="1039"/>
        <v/>
      </c>
      <c r="CU658" s="239" t="str">
        <f t="shared" si="1040"/>
        <v/>
      </c>
      <c r="CV658" s="239" t="str">
        <f t="shared" si="1041"/>
        <v/>
      </c>
      <c r="CW658" s="239" t="str">
        <f t="shared" si="1042"/>
        <v/>
      </c>
      <c r="CX658" s="239" t="str">
        <f t="shared" si="1043"/>
        <v/>
      </c>
      <c r="CY658" s="239" t="str">
        <f t="shared" si="1044"/>
        <v/>
      </c>
      <c r="CZ658" s="239" t="str">
        <f t="shared" si="1045"/>
        <v/>
      </c>
      <c r="DA658" s="239" t="str">
        <f t="shared" si="1046"/>
        <v/>
      </c>
      <c r="DB658" s="239" t="str">
        <f t="shared" si="1047"/>
        <v/>
      </c>
      <c r="DC658" s="239" t="str">
        <f t="shared" si="1048"/>
        <v/>
      </c>
      <c r="DD658" s="239" t="str">
        <f t="shared" si="1049"/>
        <v/>
      </c>
      <c r="DE658" s="239" t="str">
        <f t="shared" si="1050"/>
        <v/>
      </c>
      <c r="DF658" s="239" t="str">
        <f t="shared" si="1051"/>
        <v/>
      </c>
      <c r="DG658" s="239" t="str">
        <f t="shared" si="1052"/>
        <v/>
      </c>
      <c r="DH658" s="239" t="str">
        <f t="shared" si="1053"/>
        <v/>
      </c>
      <c r="DI658" s="239" t="str">
        <f t="shared" si="1054"/>
        <v/>
      </c>
      <c r="DJ658" s="239" t="str">
        <f t="shared" si="1055"/>
        <v/>
      </c>
      <c r="DK658" s="239" t="str">
        <f t="shared" si="1056"/>
        <v/>
      </c>
      <c r="DL658" s="239" t="str">
        <f t="shared" si="1057"/>
        <v/>
      </c>
      <c r="DM658" s="239" t="str">
        <f t="shared" si="1058"/>
        <v/>
      </c>
      <c r="DN658" s="239" t="str">
        <f t="shared" si="1059"/>
        <v/>
      </c>
      <c r="DO658" s="239" t="str">
        <f t="shared" si="1060"/>
        <v/>
      </c>
      <c r="DP658" s="239" t="str">
        <f t="shared" si="1061"/>
        <v/>
      </c>
    </row>
    <row r="659" spans="1:120" ht="35.25" hidden="1" customHeight="1" x14ac:dyDescent="0.25">
      <c r="A659" s="53" t="s">
        <v>4523</v>
      </c>
      <c r="B659" s="53">
        <v>1000</v>
      </c>
      <c r="C659" s="53" t="s">
        <v>61</v>
      </c>
      <c r="D659" s="53" t="s">
        <v>2416</v>
      </c>
      <c r="E659" s="87">
        <v>5</v>
      </c>
      <c r="F659" s="53" t="s">
        <v>2622</v>
      </c>
      <c r="G659" s="53" t="str">
        <f t="shared" si="1063"/>
        <v>1000-11</v>
      </c>
      <c r="H659" s="53" t="s">
        <v>94</v>
      </c>
      <c r="I659" s="53" t="s">
        <v>76</v>
      </c>
      <c r="J659" s="53" t="s">
        <v>80</v>
      </c>
      <c r="K659" s="53" t="s">
        <v>80</v>
      </c>
      <c r="L659" s="53" t="s">
        <v>80</v>
      </c>
      <c r="M659" s="53" t="s">
        <v>80</v>
      </c>
      <c r="N659" s="53" t="s">
        <v>80</v>
      </c>
      <c r="O659" s="53" t="s">
        <v>80</v>
      </c>
      <c r="P659" s="53" t="s">
        <v>2623</v>
      </c>
      <c r="Q659" s="52">
        <v>0.8</v>
      </c>
      <c r="R659" s="52">
        <f>+Q659*Q657</f>
        <v>3.2000000000000001E-2</v>
      </c>
      <c r="S659" s="53">
        <v>1</v>
      </c>
      <c r="T659" s="53" t="s">
        <v>84</v>
      </c>
      <c r="U659" s="53" t="s">
        <v>2616</v>
      </c>
      <c r="V659" s="23">
        <v>44986</v>
      </c>
      <c r="W659" s="23">
        <v>45275</v>
      </c>
      <c r="X659" s="131" t="s">
        <v>2427</v>
      </c>
      <c r="Y659" s="49" t="s">
        <v>87</v>
      </c>
      <c r="Z659" s="59" t="s">
        <v>100</v>
      </c>
      <c r="AA659" s="52">
        <v>1</v>
      </c>
      <c r="AB659" s="23" t="s">
        <v>2617</v>
      </c>
      <c r="AC659" s="23">
        <v>45275</v>
      </c>
      <c r="AD659" s="52">
        <v>1</v>
      </c>
      <c r="AE659" s="53" t="s">
        <v>936</v>
      </c>
      <c r="AF659" s="23">
        <v>45275</v>
      </c>
      <c r="AG659" s="52" t="s">
        <v>79</v>
      </c>
      <c r="AH659" s="52">
        <v>1</v>
      </c>
      <c r="AI659" s="52">
        <f t="shared" si="980"/>
        <v>3.2000000000000001E-2</v>
      </c>
      <c r="AJ659" s="52">
        <f t="shared" si="1064"/>
        <v>1</v>
      </c>
      <c r="AK659" s="52"/>
      <c r="AL659" s="239" t="str">
        <f t="shared" si="999"/>
        <v/>
      </c>
      <c r="AM659" s="239" t="str">
        <f t="shared" si="1000"/>
        <v/>
      </c>
      <c r="AN659" s="239" t="str">
        <f t="shared" si="1001"/>
        <v/>
      </c>
      <c r="AO659" s="239" t="str">
        <f t="shared" si="1002"/>
        <v/>
      </c>
      <c r="AP659" s="239" t="str">
        <f t="shared" si="1003"/>
        <v/>
      </c>
      <c r="AQ659" s="239" t="str">
        <f t="shared" si="1004"/>
        <v/>
      </c>
      <c r="AR659" s="239" t="str">
        <f t="shared" si="1005"/>
        <v/>
      </c>
      <c r="AS659" s="239" t="str">
        <f t="shared" si="1006"/>
        <v/>
      </c>
      <c r="AT659" s="239" t="str">
        <f t="shared" si="1007"/>
        <v/>
      </c>
      <c r="AU659" s="239" t="str">
        <f t="shared" si="981"/>
        <v/>
      </c>
      <c r="AV659" s="239" t="str">
        <f t="shared" si="982"/>
        <v/>
      </c>
      <c r="AW659" s="239" t="str">
        <f t="shared" si="983"/>
        <v/>
      </c>
      <c r="AX659" s="239" t="str">
        <f t="shared" si="984"/>
        <v/>
      </c>
      <c r="AY659" s="239" t="str">
        <f t="shared" si="985"/>
        <v/>
      </c>
      <c r="AZ659" s="239" t="str">
        <f t="shared" si="986"/>
        <v/>
      </c>
      <c r="BA659" s="239" t="str">
        <f t="shared" si="987"/>
        <v/>
      </c>
      <c r="BB659" s="239" t="str">
        <f t="shared" si="988"/>
        <v/>
      </c>
      <c r="BC659" s="239" t="str">
        <f t="shared" si="989"/>
        <v/>
      </c>
      <c r="BD659" s="239" t="str">
        <f t="shared" si="990"/>
        <v/>
      </c>
      <c r="BE659" s="239" t="str">
        <f t="shared" si="991"/>
        <v/>
      </c>
      <c r="BF659" s="239" t="str">
        <f t="shared" si="992"/>
        <v/>
      </c>
      <c r="BG659" s="239" t="str">
        <f t="shared" si="993"/>
        <v/>
      </c>
      <c r="BH659" s="239" t="str">
        <f t="shared" si="994"/>
        <v/>
      </c>
      <c r="BI659" s="239" t="str">
        <f t="shared" si="995"/>
        <v/>
      </c>
      <c r="BJ659" s="239" t="str">
        <f t="shared" si="996"/>
        <v/>
      </c>
      <c r="BK659" s="239" t="str">
        <f t="shared" si="997"/>
        <v/>
      </c>
      <c r="BL659" s="239" t="str">
        <f t="shared" si="998"/>
        <v/>
      </c>
      <c r="BN659" s="239" t="str">
        <f t="shared" si="1008"/>
        <v/>
      </c>
      <c r="BO659" s="239" t="str">
        <f t="shared" si="1009"/>
        <v/>
      </c>
      <c r="BP659" s="239" t="str">
        <f t="shared" si="1010"/>
        <v/>
      </c>
      <c r="BQ659" s="239" t="str">
        <f t="shared" si="1011"/>
        <v/>
      </c>
      <c r="BR659" s="239" t="str">
        <f t="shared" si="1012"/>
        <v/>
      </c>
      <c r="BS659" s="239" t="str">
        <f t="shared" si="1013"/>
        <v/>
      </c>
      <c r="BT659" s="239" t="str">
        <f t="shared" si="1014"/>
        <v/>
      </c>
      <c r="BU659" s="239" t="str">
        <f t="shared" si="1015"/>
        <v/>
      </c>
      <c r="BV659" s="239" t="str">
        <f t="shared" si="1016"/>
        <v/>
      </c>
      <c r="BW659" s="239" t="str">
        <f t="shared" si="1017"/>
        <v/>
      </c>
      <c r="BX659" s="239" t="str">
        <f t="shared" si="1018"/>
        <v/>
      </c>
      <c r="BY659" s="239" t="str">
        <f t="shared" si="1019"/>
        <v/>
      </c>
      <c r="BZ659" s="239" t="str">
        <f t="shared" si="1020"/>
        <v/>
      </c>
      <c r="CA659" s="239" t="str">
        <f t="shared" si="1021"/>
        <v/>
      </c>
      <c r="CB659" s="239" t="str">
        <f t="shared" si="1022"/>
        <v/>
      </c>
      <c r="CC659" s="239" t="str">
        <f t="shared" si="1023"/>
        <v/>
      </c>
      <c r="CD659" s="239" t="str">
        <f t="shared" si="1024"/>
        <v/>
      </c>
      <c r="CE659" s="239" t="str">
        <f t="shared" si="1025"/>
        <v/>
      </c>
      <c r="CF659" s="239" t="str">
        <f t="shared" si="1026"/>
        <v/>
      </c>
      <c r="CG659" s="239" t="str">
        <f t="shared" si="1027"/>
        <v/>
      </c>
      <c r="CH659" s="239" t="str">
        <f t="shared" si="1028"/>
        <v/>
      </c>
      <c r="CI659" s="239" t="str">
        <f t="shared" si="1029"/>
        <v/>
      </c>
      <c r="CJ659" s="239" t="str">
        <f t="shared" si="1030"/>
        <v/>
      </c>
      <c r="CK659" s="239" t="str">
        <f t="shared" si="1031"/>
        <v/>
      </c>
      <c r="CL659" s="239" t="str">
        <f t="shared" si="1032"/>
        <v/>
      </c>
      <c r="CM659" s="239" t="str">
        <f t="shared" si="1033"/>
        <v/>
      </c>
      <c r="CN659" s="239" t="str">
        <f t="shared" si="1034"/>
        <v/>
      </c>
      <c r="CP659" s="239" t="str">
        <f t="shared" si="1035"/>
        <v/>
      </c>
      <c r="CQ659" s="239" t="str">
        <f t="shared" si="1036"/>
        <v/>
      </c>
      <c r="CR659" s="239" t="str">
        <f t="shared" si="1037"/>
        <v/>
      </c>
      <c r="CS659" s="239" t="str">
        <f t="shared" si="1038"/>
        <v/>
      </c>
      <c r="CT659" s="239" t="str">
        <f t="shared" si="1039"/>
        <v/>
      </c>
      <c r="CU659" s="239" t="str">
        <f t="shared" si="1040"/>
        <v/>
      </c>
      <c r="CV659" s="239" t="str">
        <f t="shared" si="1041"/>
        <v/>
      </c>
      <c r="CW659" s="239" t="str">
        <f t="shared" si="1042"/>
        <v/>
      </c>
      <c r="CX659" s="239" t="str">
        <f t="shared" si="1043"/>
        <v/>
      </c>
      <c r="CY659" s="239" t="str">
        <f t="shared" si="1044"/>
        <v/>
      </c>
      <c r="CZ659" s="239" t="str">
        <f t="shared" si="1045"/>
        <v/>
      </c>
      <c r="DA659" s="239" t="str">
        <f t="shared" si="1046"/>
        <v/>
      </c>
      <c r="DB659" s="239" t="str">
        <f t="shared" si="1047"/>
        <v/>
      </c>
      <c r="DC659" s="239" t="str">
        <f t="shared" si="1048"/>
        <v/>
      </c>
      <c r="DD659" s="239" t="str">
        <f t="shared" si="1049"/>
        <v/>
      </c>
      <c r="DE659" s="239" t="str">
        <f t="shared" si="1050"/>
        <v/>
      </c>
      <c r="DF659" s="239" t="str">
        <f t="shared" si="1051"/>
        <v/>
      </c>
      <c r="DG659" s="239" t="str">
        <f t="shared" si="1052"/>
        <v/>
      </c>
      <c r="DH659" s="239" t="str">
        <f t="shared" si="1053"/>
        <v/>
      </c>
      <c r="DI659" s="239" t="str">
        <f t="shared" si="1054"/>
        <v/>
      </c>
      <c r="DJ659" s="239" t="str">
        <f t="shared" si="1055"/>
        <v/>
      </c>
      <c r="DK659" s="239" t="str">
        <f t="shared" si="1056"/>
        <v/>
      </c>
      <c r="DL659" s="239" t="str">
        <f t="shared" si="1057"/>
        <v/>
      </c>
      <c r="DM659" s="239" t="str">
        <f t="shared" si="1058"/>
        <v/>
      </c>
      <c r="DN659" s="239" t="str">
        <f t="shared" si="1059"/>
        <v/>
      </c>
      <c r="DO659" s="239" t="str">
        <f t="shared" si="1060"/>
        <v/>
      </c>
      <c r="DP659" s="239" t="str">
        <f t="shared" si="1061"/>
        <v/>
      </c>
    </row>
    <row r="660" spans="1:120" ht="42" hidden="1" customHeight="1" x14ac:dyDescent="0.25">
      <c r="A660" s="49" t="s">
        <v>4523</v>
      </c>
      <c r="B660" s="49">
        <v>1000</v>
      </c>
      <c r="C660" s="49" t="s">
        <v>61</v>
      </c>
      <c r="D660" s="49" t="s">
        <v>2416</v>
      </c>
      <c r="E660" s="85">
        <v>5</v>
      </c>
      <c r="F660" s="49" t="s">
        <v>2624</v>
      </c>
      <c r="G660" s="49" t="str">
        <f t="shared" si="1063"/>
        <v>1000-12</v>
      </c>
      <c r="H660" s="49" t="s">
        <v>75</v>
      </c>
      <c r="I660" s="49" t="s">
        <v>76</v>
      </c>
      <c r="J660" s="49" t="s">
        <v>1096</v>
      </c>
      <c r="K660" s="49" t="s">
        <v>1274</v>
      </c>
      <c r="L660" s="49" t="s">
        <v>125</v>
      </c>
      <c r="M660" s="49" t="s">
        <v>80</v>
      </c>
      <c r="N660" s="49" t="s">
        <v>126</v>
      </c>
      <c r="O660" s="49" t="s">
        <v>80</v>
      </c>
      <c r="P660" s="72" t="s">
        <v>2625</v>
      </c>
      <c r="Q660" s="50">
        <v>0.04</v>
      </c>
      <c r="R660" s="50"/>
      <c r="S660" s="49">
        <v>1</v>
      </c>
      <c r="T660" s="49" t="s">
        <v>84</v>
      </c>
      <c r="U660" s="49" t="s">
        <v>2626</v>
      </c>
      <c r="V660" s="51">
        <v>44958</v>
      </c>
      <c r="W660" s="51">
        <v>45275</v>
      </c>
      <c r="X660" s="49" t="s">
        <v>2427</v>
      </c>
      <c r="Y660" s="49" t="s">
        <v>87</v>
      </c>
      <c r="Z660" s="59" t="s">
        <v>100</v>
      </c>
      <c r="AA660" s="52">
        <v>1</v>
      </c>
      <c r="AB660" s="23" t="s">
        <v>2617</v>
      </c>
      <c r="AC660" s="23">
        <v>45275</v>
      </c>
      <c r="AD660" s="52">
        <v>1</v>
      </c>
      <c r="AE660" s="53" t="s">
        <v>936</v>
      </c>
      <c r="AF660" s="23">
        <v>45275</v>
      </c>
      <c r="AG660" s="52"/>
      <c r="AH660" s="52" t="s">
        <v>92</v>
      </c>
      <c r="AI660" s="52">
        <f t="shared" si="980"/>
        <v>0.04</v>
      </c>
      <c r="AJ660" s="52"/>
      <c r="AK660" s="52"/>
      <c r="AL660" s="239" t="str">
        <f t="shared" si="999"/>
        <v/>
      </c>
      <c r="AM660" s="239" t="str">
        <f t="shared" si="1000"/>
        <v/>
      </c>
      <c r="AN660" s="239" t="str">
        <f t="shared" si="1001"/>
        <v/>
      </c>
      <c r="AO660" s="239" t="str">
        <f t="shared" si="1002"/>
        <v/>
      </c>
      <c r="AP660" s="239" t="str">
        <f t="shared" si="1003"/>
        <v/>
      </c>
      <c r="AQ660" s="239" t="str">
        <f t="shared" si="1004"/>
        <v/>
      </c>
      <c r="AR660" s="239" t="str">
        <f t="shared" si="1005"/>
        <v/>
      </c>
      <c r="AS660" s="239" t="str">
        <f t="shared" si="1006"/>
        <v/>
      </c>
      <c r="AT660" s="239" t="str">
        <f t="shared" si="1007"/>
        <v/>
      </c>
      <c r="AU660" s="239" t="str">
        <f t="shared" si="981"/>
        <v/>
      </c>
      <c r="AV660" s="239" t="str">
        <f t="shared" si="982"/>
        <v/>
      </c>
      <c r="AW660" s="239" t="str">
        <f t="shared" si="983"/>
        <v/>
      </c>
      <c r="AX660" s="239" t="str">
        <f t="shared" si="984"/>
        <v/>
      </c>
      <c r="AY660" s="239" t="str">
        <f t="shared" si="985"/>
        <v/>
      </c>
      <c r="AZ660" s="239" t="str">
        <f t="shared" si="986"/>
        <v/>
      </c>
      <c r="BA660" s="239" t="str">
        <f t="shared" si="987"/>
        <v/>
      </c>
      <c r="BB660" s="239" t="str">
        <f t="shared" si="988"/>
        <v/>
      </c>
      <c r="BC660" s="239" t="str">
        <f t="shared" si="989"/>
        <v/>
      </c>
      <c r="BD660" s="239" t="str">
        <f t="shared" si="990"/>
        <v/>
      </c>
      <c r="BE660" s="239" t="str">
        <f t="shared" si="991"/>
        <v/>
      </c>
      <c r="BF660" s="239" t="str">
        <f t="shared" si="992"/>
        <v/>
      </c>
      <c r="BG660" s="239" t="str">
        <f t="shared" si="993"/>
        <v/>
      </c>
      <c r="BH660" s="239" t="str">
        <f t="shared" si="994"/>
        <v/>
      </c>
      <c r="BI660" s="239" t="str">
        <f t="shared" si="995"/>
        <v/>
      </c>
      <c r="BJ660" s="239" t="str">
        <f t="shared" si="996"/>
        <v/>
      </c>
      <c r="BK660" s="239" t="str">
        <f t="shared" si="997"/>
        <v/>
      </c>
      <c r="BL660" s="239" t="str">
        <f t="shared" si="998"/>
        <v/>
      </c>
      <c r="BN660" s="239" t="str">
        <f t="shared" si="1008"/>
        <v/>
      </c>
      <c r="BO660" s="239" t="str">
        <f t="shared" si="1009"/>
        <v/>
      </c>
      <c r="BP660" s="239" t="str">
        <f t="shared" si="1010"/>
        <v/>
      </c>
      <c r="BQ660" s="239" t="str">
        <f t="shared" si="1011"/>
        <v/>
      </c>
      <c r="BR660" s="239" t="str">
        <f t="shared" si="1012"/>
        <v/>
      </c>
      <c r="BS660" s="239" t="str">
        <f t="shared" si="1013"/>
        <v/>
      </c>
      <c r="BT660" s="239" t="str">
        <f t="shared" si="1014"/>
        <v/>
      </c>
      <c r="BU660" s="239" t="str">
        <f t="shared" si="1015"/>
        <v/>
      </c>
      <c r="BV660" s="239" t="str">
        <f t="shared" si="1016"/>
        <v/>
      </c>
      <c r="BW660" s="239" t="str">
        <f t="shared" si="1017"/>
        <v/>
      </c>
      <c r="BX660" s="239" t="str">
        <f t="shared" si="1018"/>
        <v/>
      </c>
      <c r="BY660" s="239" t="str">
        <f t="shared" si="1019"/>
        <v/>
      </c>
      <c r="BZ660" s="239" t="str">
        <f t="shared" si="1020"/>
        <v/>
      </c>
      <c r="CA660" s="239" t="str">
        <f t="shared" si="1021"/>
        <v/>
      </c>
      <c r="CB660" s="239" t="str">
        <f t="shared" si="1022"/>
        <v/>
      </c>
      <c r="CC660" s="239" t="str">
        <f t="shared" si="1023"/>
        <v/>
      </c>
      <c r="CD660" s="239" t="str">
        <f t="shared" si="1024"/>
        <v/>
      </c>
      <c r="CE660" s="239" t="str">
        <f t="shared" si="1025"/>
        <v/>
      </c>
      <c r="CF660" s="239" t="str">
        <f t="shared" si="1026"/>
        <v/>
      </c>
      <c r="CG660" s="239" t="str">
        <f t="shared" si="1027"/>
        <v/>
      </c>
      <c r="CH660" s="239" t="str">
        <f t="shared" si="1028"/>
        <v/>
      </c>
      <c r="CI660" s="239" t="str">
        <f t="shared" si="1029"/>
        <v/>
      </c>
      <c r="CJ660" s="239" t="str">
        <f t="shared" si="1030"/>
        <v/>
      </c>
      <c r="CK660" s="239" t="str">
        <f t="shared" si="1031"/>
        <v/>
      </c>
      <c r="CL660" s="239" t="str">
        <f t="shared" si="1032"/>
        <v/>
      </c>
      <c r="CM660" s="239" t="str">
        <f t="shared" si="1033"/>
        <v/>
      </c>
      <c r="CN660" s="239" t="str">
        <f t="shared" si="1034"/>
        <v/>
      </c>
      <c r="CP660" s="239" t="str">
        <f t="shared" si="1035"/>
        <v/>
      </c>
      <c r="CQ660" s="239" t="str">
        <f t="shared" si="1036"/>
        <v/>
      </c>
      <c r="CR660" s="239" t="str">
        <f t="shared" si="1037"/>
        <v/>
      </c>
      <c r="CS660" s="239" t="str">
        <f t="shared" si="1038"/>
        <v/>
      </c>
      <c r="CT660" s="239" t="str">
        <f t="shared" si="1039"/>
        <v/>
      </c>
      <c r="CU660" s="239" t="str">
        <f t="shared" si="1040"/>
        <v/>
      </c>
      <c r="CV660" s="239" t="str">
        <f t="shared" si="1041"/>
        <v/>
      </c>
      <c r="CW660" s="239" t="str">
        <f t="shared" si="1042"/>
        <v/>
      </c>
      <c r="CX660" s="239" t="str">
        <f t="shared" si="1043"/>
        <v/>
      </c>
      <c r="CY660" s="239" t="str">
        <f t="shared" si="1044"/>
        <v/>
      </c>
      <c r="CZ660" s="239" t="str">
        <f t="shared" si="1045"/>
        <v/>
      </c>
      <c r="DA660" s="239" t="str">
        <f t="shared" si="1046"/>
        <v/>
      </c>
      <c r="DB660" s="239" t="str">
        <f t="shared" si="1047"/>
        <v/>
      </c>
      <c r="DC660" s="239" t="str">
        <f t="shared" si="1048"/>
        <v/>
      </c>
      <c r="DD660" s="239" t="str">
        <f t="shared" si="1049"/>
        <v/>
      </c>
      <c r="DE660" s="239" t="str">
        <f t="shared" si="1050"/>
        <v/>
      </c>
      <c r="DF660" s="239" t="str">
        <f t="shared" si="1051"/>
        <v/>
      </c>
      <c r="DG660" s="239" t="str">
        <f t="shared" si="1052"/>
        <v/>
      </c>
      <c r="DH660" s="239" t="str">
        <f t="shared" si="1053"/>
        <v/>
      </c>
      <c r="DI660" s="239" t="str">
        <f t="shared" si="1054"/>
        <v/>
      </c>
      <c r="DJ660" s="239" t="str">
        <f t="shared" si="1055"/>
        <v/>
      </c>
      <c r="DK660" s="239" t="str">
        <f t="shared" si="1056"/>
        <v/>
      </c>
      <c r="DL660" s="239" t="str">
        <f t="shared" si="1057"/>
        <v/>
      </c>
      <c r="DM660" s="239" t="str">
        <f t="shared" si="1058"/>
        <v/>
      </c>
      <c r="DN660" s="239" t="str">
        <f t="shared" si="1059"/>
        <v/>
      </c>
      <c r="DO660" s="239" t="str">
        <f t="shared" si="1060"/>
        <v/>
      </c>
      <c r="DP660" s="239" t="str">
        <f t="shared" si="1061"/>
        <v/>
      </c>
    </row>
    <row r="661" spans="1:120" ht="35.25" hidden="1" customHeight="1" x14ac:dyDescent="0.25">
      <c r="A661" s="53" t="s">
        <v>4523</v>
      </c>
      <c r="B661" s="53">
        <v>1000</v>
      </c>
      <c r="C661" s="53" t="s">
        <v>61</v>
      </c>
      <c r="D661" s="53" t="s">
        <v>2416</v>
      </c>
      <c r="E661" s="53">
        <v>5</v>
      </c>
      <c r="F661" s="53" t="s">
        <v>2627</v>
      </c>
      <c r="G661" s="53" t="str">
        <f t="shared" si="1063"/>
        <v>1000-12</v>
      </c>
      <c r="H661" s="53" t="s">
        <v>94</v>
      </c>
      <c r="I661" s="53" t="s">
        <v>76</v>
      </c>
      <c r="J661" s="53" t="s">
        <v>80</v>
      </c>
      <c r="K661" s="53" t="s">
        <v>80</v>
      </c>
      <c r="L661" s="53" t="s">
        <v>80</v>
      </c>
      <c r="M661" s="53" t="s">
        <v>80</v>
      </c>
      <c r="N661" s="53" t="s">
        <v>80</v>
      </c>
      <c r="O661" s="53" t="s">
        <v>80</v>
      </c>
      <c r="P661" s="53" t="s">
        <v>2628</v>
      </c>
      <c r="Q661" s="52">
        <v>0.2</v>
      </c>
      <c r="R661" s="52">
        <f>+Q661*Q660</f>
        <v>8.0000000000000002E-3</v>
      </c>
      <c r="S661" s="53">
        <v>1</v>
      </c>
      <c r="T661" s="53" t="s">
        <v>84</v>
      </c>
      <c r="U661" s="53" t="s">
        <v>2629</v>
      </c>
      <c r="V661" s="23">
        <v>44958</v>
      </c>
      <c r="W661" s="23">
        <v>44985</v>
      </c>
      <c r="X661" s="53" t="s">
        <v>2427</v>
      </c>
      <c r="Y661" s="49" t="s">
        <v>97</v>
      </c>
      <c r="Z661" s="59" t="s">
        <v>100</v>
      </c>
      <c r="AA661" s="60">
        <v>1</v>
      </c>
      <c r="AB661" s="62" t="s">
        <v>2630</v>
      </c>
      <c r="AC661" s="62">
        <v>44985</v>
      </c>
      <c r="AD661" s="60">
        <v>1</v>
      </c>
      <c r="AE661" s="62" t="s">
        <v>956</v>
      </c>
      <c r="AF661" s="62">
        <v>44985</v>
      </c>
      <c r="AG661" s="60" t="s">
        <v>79</v>
      </c>
      <c r="AH661" s="60">
        <v>1</v>
      </c>
      <c r="AI661" s="52">
        <f t="shared" si="980"/>
        <v>8.0000000000000002E-3</v>
      </c>
      <c r="AJ661" s="52">
        <f t="shared" ref="AJ661:AJ662" si="1065">+AI661/R661</f>
        <v>1</v>
      </c>
      <c r="AK661" s="52"/>
      <c r="AL661" s="239" t="str">
        <f t="shared" si="999"/>
        <v/>
      </c>
      <c r="AM661" s="239" t="str">
        <f t="shared" si="1000"/>
        <v/>
      </c>
      <c r="AN661" s="239" t="str">
        <f t="shared" si="1001"/>
        <v/>
      </c>
      <c r="AO661" s="239" t="str">
        <f t="shared" si="1002"/>
        <v/>
      </c>
      <c r="AP661" s="239" t="str">
        <f t="shared" si="1003"/>
        <v/>
      </c>
      <c r="AQ661" s="239" t="str">
        <f t="shared" si="1004"/>
        <v/>
      </c>
      <c r="AR661" s="239" t="str">
        <f t="shared" si="1005"/>
        <v/>
      </c>
      <c r="AS661" s="239" t="str">
        <f t="shared" si="1006"/>
        <v/>
      </c>
      <c r="AT661" s="239" t="str">
        <f t="shared" si="1007"/>
        <v/>
      </c>
      <c r="AU661" s="239" t="str">
        <f t="shared" si="981"/>
        <v/>
      </c>
      <c r="AV661" s="239" t="str">
        <f t="shared" si="982"/>
        <v/>
      </c>
      <c r="AW661" s="239" t="str">
        <f t="shared" si="983"/>
        <v/>
      </c>
      <c r="AX661" s="239" t="str">
        <f t="shared" si="984"/>
        <v/>
      </c>
      <c r="AY661" s="239" t="str">
        <f t="shared" si="985"/>
        <v/>
      </c>
      <c r="AZ661" s="239" t="str">
        <f t="shared" si="986"/>
        <v/>
      </c>
      <c r="BA661" s="239" t="str">
        <f t="shared" si="987"/>
        <v/>
      </c>
      <c r="BB661" s="239" t="str">
        <f t="shared" si="988"/>
        <v/>
      </c>
      <c r="BC661" s="239" t="str">
        <f t="shared" si="989"/>
        <v/>
      </c>
      <c r="BD661" s="239" t="str">
        <f t="shared" si="990"/>
        <v/>
      </c>
      <c r="BE661" s="239" t="str">
        <f t="shared" si="991"/>
        <v/>
      </c>
      <c r="BF661" s="239" t="str">
        <f t="shared" si="992"/>
        <v/>
      </c>
      <c r="BG661" s="239" t="str">
        <f t="shared" si="993"/>
        <v/>
      </c>
      <c r="BH661" s="239" t="str">
        <f t="shared" si="994"/>
        <v/>
      </c>
      <c r="BI661" s="239" t="str">
        <f t="shared" si="995"/>
        <v/>
      </c>
      <c r="BJ661" s="239" t="str">
        <f t="shared" si="996"/>
        <v/>
      </c>
      <c r="BK661" s="239" t="str">
        <f t="shared" si="997"/>
        <v/>
      </c>
      <c r="BL661" s="239" t="str">
        <f t="shared" si="998"/>
        <v/>
      </c>
      <c r="BN661" s="239" t="str">
        <f t="shared" si="1008"/>
        <v/>
      </c>
      <c r="BO661" s="239" t="str">
        <f t="shared" si="1009"/>
        <v/>
      </c>
      <c r="BP661" s="239" t="str">
        <f t="shared" si="1010"/>
        <v/>
      </c>
      <c r="BQ661" s="239" t="str">
        <f t="shared" si="1011"/>
        <v/>
      </c>
      <c r="BR661" s="239" t="str">
        <f t="shared" si="1012"/>
        <v/>
      </c>
      <c r="BS661" s="239" t="str">
        <f t="shared" si="1013"/>
        <v/>
      </c>
      <c r="BT661" s="239" t="str">
        <f t="shared" si="1014"/>
        <v/>
      </c>
      <c r="BU661" s="239" t="str">
        <f t="shared" si="1015"/>
        <v/>
      </c>
      <c r="BV661" s="239" t="str">
        <f t="shared" si="1016"/>
        <v/>
      </c>
      <c r="BW661" s="239" t="str">
        <f t="shared" si="1017"/>
        <v/>
      </c>
      <c r="BX661" s="239" t="str">
        <f t="shared" si="1018"/>
        <v/>
      </c>
      <c r="BY661" s="239" t="str">
        <f t="shared" si="1019"/>
        <v/>
      </c>
      <c r="BZ661" s="239" t="str">
        <f t="shared" si="1020"/>
        <v/>
      </c>
      <c r="CA661" s="239" t="str">
        <f t="shared" si="1021"/>
        <v/>
      </c>
      <c r="CB661" s="239" t="str">
        <f t="shared" si="1022"/>
        <v/>
      </c>
      <c r="CC661" s="239" t="str">
        <f t="shared" si="1023"/>
        <v/>
      </c>
      <c r="CD661" s="239" t="str">
        <f t="shared" si="1024"/>
        <v/>
      </c>
      <c r="CE661" s="239" t="str">
        <f t="shared" si="1025"/>
        <v/>
      </c>
      <c r="CF661" s="239" t="str">
        <f t="shared" si="1026"/>
        <v/>
      </c>
      <c r="CG661" s="239" t="str">
        <f t="shared" si="1027"/>
        <v/>
      </c>
      <c r="CH661" s="239" t="str">
        <f t="shared" si="1028"/>
        <v/>
      </c>
      <c r="CI661" s="239" t="str">
        <f t="shared" si="1029"/>
        <v/>
      </c>
      <c r="CJ661" s="239" t="str">
        <f t="shared" si="1030"/>
        <v/>
      </c>
      <c r="CK661" s="239" t="str">
        <f t="shared" si="1031"/>
        <v/>
      </c>
      <c r="CL661" s="239" t="str">
        <f t="shared" si="1032"/>
        <v/>
      </c>
      <c r="CM661" s="239" t="str">
        <f t="shared" si="1033"/>
        <v/>
      </c>
      <c r="CN661" s="239" t="str">
        <f t="shared" si="1034"/>
        <v/>
      </c>
      <c r="CP661" s="239" t="str">
        <f t="shared" si="1035"/>
        <v/>
      </c>
      <c r="CQ661" s="239" t="str">
        <f t="shared" si="1036"/>
        <v/>
      </c>
      <c r="CR661" s="239" t="str">
        <f t="shared" si="1037"/>
        <v/>
      </c>
      <c r="CS661" s="239" t="str">
        <f t="shared" si="1038"/>
        <v/>
      </c>
      <c r="CT661" s="239" t="str">
        <f t="shared" si="1039"/>
        <v/>
      </c>
      <c r="CU661" s="239" t="str">
        <f t="shared" si="1040"/>
        <v/>
      </c>
      <c r="CV661" s="239" t="str">
        <f t="shared" si="1041"/>
        <v/>
      </c>
      <c r="CW661" s="239" t="str">
        <f t="shared" si="1042"/>
        <v/>
      </c>
      <c r="CX661" s="239" t="str">
        <f t="shared" si="1043"/>
        <v/>
      </c>
      <c r="CY661" s="239" t="str">
        <f t="shared" si="1044"/>
        <v/>
      </c>
      <c r="CZ661" s="239" t="str">
        <f t="shared" si="1045"/>
        <v/>
      </c>
      <c r="DA661" s="239" t="str">
        <f t="shared" si="1046"/>
        <v/>
      </c>
      <c r="DB661" s="239" t="str">
        <f t="shared" si="1047"/>
        <v/>
      </c>
      <c r="DC661" s="239" t="str">
        <f t="shared" si="1048"/>
        <v/>
      </c>
      <c r="DD661" s="239" t="str">
        <f t="shared" si="1049"/>
        <v/>
      </c>
      <c r="DE661" s="239" t="str">
        <f t="shared" si="1050"/>
        <v/>
      </c>
      <c r="DF661" s="239" t="str">
        <f t="shared" si="1051"/>
        <v/>
      </c>
      <c r="DG661" s="239" t="str">
        <f t="shared" si="1052"/>
        <v/>
      </c>
      <c r="DH661" s="239" t="str">
        <f t="shared" si="1053"/>
        <v/>
      </c>
      <c r="DI661" s="239" t="str">
        <f t="shared" si="1054"/>
        <v/>
      </c>
      <c r="DJ661" s="239" t="str">
        <f t="shared" si="1055"/>
        <v/>
      </c>
      <c r="DK661" s="239" t="str">
        <f t="shared" si="1056"/>
        <v/>
      </c>
      <c r="DL661" s="239" t="str">
        <f t="shared" si="1057"/>
        <v/>
      </c>
      <c r="DM661" s="239" t="str">
        <f t="shared" si="1058"/>
        <v/>
      </c>
      <c r="DN661" s="239" t="str">
        <f t="shared" si="1059"/>
        <v/>
      </c>
      <c r="DO661" s="239" t="str">
        <f t="shared" si="1060"/>
        <v/>
      </c>
      <c r="DP661" s="239" t="str">
        <f t="shared" si="1061"/>
        <v/>
      </c>
    </row>
    <row r="662" spans="1:120" ht="42" hidden="1" customHeight="1" x14ac:dyDescent="0.25">
      <c r="A662" s="53" t="s">
        <v>4523</v>
      </c>
      <c r="B662" s="53">
        <v>1000</v>
      </c>
      <c r="C662" s="53" t="s">
        <v>61</v>
      </c>
      <c r="D662" s="53" t="s">
        <v>2416</v>
      </c>
      <c r="E662" s="87">
        <v>5</v>
      </c>
      <c r="F662" s="53" t="s">
        <v>2631</v>
      </c>
      <c r="G662" s="53" t="str">
        <f t="shared" si="1063"/>
        <v>1000-12</v>
      </c>
      <c r="H662" s="53" t="s">
        <v>94</v>
      </c>
      <c r="I662" s="53" t="s">
        <v>76</v>
      </c>
      <c r="J662" s="53" t="s">
        <v>80</v>
      </c>
      <c r="K662" s="53" t="s">
        <v>80</v>
      </c>
      <c r="L662" s="53" t="s">
        <v>80</v>
      </c>
      <c r="M662" s="53" t="s">
        <v>80</v>
      </c>
      <c r="N662" s="53" t="s">
        <v>80</v>
      </c>
      <c r="O662" s="53" t="s">
        <v>80</v>
      </c>
      <c r="P662" s="72" t="s">
        <v>2632</v>
      </c>
      <c r="Q662" s="52">
        <v>0.8</v>
      </c>
      <c r="R662" s="52">
        <f>+Q662*Q660</f>
        <v>3.2000000000000001E-2</v>
      </c>
      <c r="S662" s="53">
        <v>1</v>
      </c>
      <c r="T662" s="53" t="s">
        <v>84</v>
      </c>
      <c r="U662" s="71" t="s">
        <v>2626</v>
      </c>
      <c r="V662" s="23">
        <v>44986</v>
      </c>
      <c r="W662" s="23">
        <v>45275</v>
      </c>
      <c r="X662" s="53" t="s">
        <v>2427</v>
      </c>
      <c r="Y662" s="49" t="s">
        <v>87</v>
      </c>
      <c r="Z662" s="59" t="s">
        <v>100</v>
      </c>
      <c r="AA662" s="52">
        <v>1</v>
      </c>
      <c r="AB662" s="23" t="s">
        <v>2617</v>
      </c>
      <c r="AC662" s="23">
        <v>45275</v>
      </c>
      <c r="AD662" s="52">
        <v>1</v>
      </c>
      <c r="AE662" s="53" t="s">
        <v>936</v>
      </c>
      <c r="AF662" s="23">
        <v>45275</v>
      </c>
      <c r="AG662" s="52" t="s">
        <v>79</v>
      </c>
      <c r="AH662" s="52">
        <v>1</v>
      </c>
      <c r="AI662" s="52">
        <f t="shared" si="980"/>
        <v>3.2000000000000001E-2</v>
      </c>
      <c r="AJ662" s="52">
        <f t="shared" si="1065"/>
        <v>1</v>
      </c>
      <c r="AK662" s="52"/>
      <c r="AL662" s="239" t="str">
        <f t="shared" si="999"/>
        <v/>
      </c>
      <c r="AM662" s="239" t="str">
        <f t="shared" si="1000"/>
        <v/>
      </c>
      <c r="AN662" s="239" t="str">
        <f t="shared" si="1001"/>
        <v/>
      </c>
      <c r="AO662" s="239" t="str">
        <f t="shared" si="1002"/>
        <v/>
      </c>
      <c r="AP662" s="239" t="str">
        <f t="shared" si="1003"/>
        <v/>
      </c>
      <c r="AQ662" s="239" t="str">
        <f t="shared" si="1004"/>
        <v/>
      </c>
      <c r="AR662" s="239" t="str">
        <f t="shared" si="1005"/>
        <v/>
      </c>
      <c r="AS662" s="239" t="str">
        <f t="shared" si="1006"/>
        <v/>
      </c>
      <c r="AT662" s="239" t="str">
        <f t="shared" si="1007"/>
        <v/>
      </c>
      <c r="AU662" s="239" t="str">
        <f t="shared" si="981"/>
        <v/>
      </c>
      <c r="AV662" s="239" t="str">
        <f t="shared" si="982"/>
        <v/>
      </c>
      <c r="AW662" s="239" t="str">
        <f t="shared" si="983"/>
        <v/>
      </c>
      <c r="AX662" s="239" t="str">
        <f t="shared" si="984"/>
        <v/>
      </c>
      <c r="AY662" s="239" t="str">
        <f t="shared" si="985"/>
        <v/>
      </c>
      <c r="AZ662" s="239" t="str">
        <f t="shared" si="986"/>
        <v/>
      </c>
      <c r="BA662" s="239" t="str">
        <f t="shared" si="987"/>
        <v/>
      </c>
      <c r="BB662" s="239" t="str">
        <f t="shared" si="988"/>
        <v/>
      </c>
      <c r="BC662" s="239" t="str">
        <f t="shared" si="989"/>
        <v/>
      </c>
      <c r="BD662" s="239" t="str">
        <f t="shared" si="990"/>
        <v/>
      </c>
      <c r="BE662" s="239" t="str">
        <f t="shared" si="991"/>
        <v/>
      </c>
      <c r="BF662" s="239" t="str">
        <f t="shared" si="992"/>
        <v/>
      </c>
      <c r="BG662" s="239" t="str">
        <f t="shared" si="993"/>
        <v/>
      </c>
      <c r="BH662" s="239" t="str">
        <f t="shared" si="994"/>
        <v/>
      </c>
      <c r="BI662" s="239" t="str">
        <f t="shared" si="995"/>
        <v/>
      </c>
      <c r="BJ662" s="239" t="str">
        <f t="shared" si="996"/>
        <v/>
      </c>
      <c r="BK662" s="239" t="str">
        <f t="shared" si="997"/>
        <v/>
      </c>
      <c r="BL662" s="239" t="str">
        <f t="shared" si="998"/>
        <v/>
      </c>
      <c r="BN662" s="239" t="str">
        <f t="shared" si="1008"/>
        <v/>
      </c>
      <c r="BO662" s="239" t="str">
        <f t="shared" si="1009"/>
        <v/>
      </c>
      <c r="BP662" s="239" t="str">
        <f t="shared" si="1010"/>
        <v/>
      </c>
      <c r="BQ662" s="239" t="str">
        <f t="shared" si="1011"/>
        <v/>
      </c>
      <c r="BR662" s="239" t="str">
        <f t="shared" si="1012"/>
        <v/>
      </c>
      <c r="BS662" s="239" t="str">
        <f t="shared" si="1013"/>
        <v/>
      </c>
      <c r="BT662" s="239" t="str">
        <f t="shared" si="1014"/>
        <v/>
      </c>
      <c r="BU662" s="239" t="str">
        <f t="shared" si="1015"/>
        <v/>
      </c>
      <c r="BV662" s="239" t="str">
        <f t="shared" si="1016"/>
        <v/>
      </c>
      <c r="BW662" s="239" t="str">
        <f t="shared" si="1017"/>
        <v/>
      </c>
      <c r="BX662" s="239" t="str">
        <f t="shared" si="1018"/>
        <v/>
      </c>
      <c r="BY662" s="239" t="str">
        <f t="shared" si="1019"/>
        <v/>
      </c>
      <c r="BZ662" s="239" t="str">
        <f t="shared" si="1020"/>
        <v/>
      </c>
      <c r="CA662" s="239" t="str">
        <f t="shared" si="1021"/>
        <v/>
      </c>
      <c r="CB662" s="239" t="str">
        <f t="shared" si="1022"/>
        <v/>
      </c>
      <c r="CC662" s="239" t="str">
        <f t="shared" si="1023"/>
        <v/>
      </c>
      <c r="CD662" s="239" t="str">
        <f t="shared" si="1024"/>
        <v/>
      </c>
      <c r="CE662" s="239" t="str">
        <f t="shared" si="1025"/>
        <v/>
      </c>
      <c r="CF662" s="239" t="str">
        <f t="shared" si="1026"/>
        <v/>
      </c>
      <c r="CG662" s="239" t="str">
        <f t="shared" si="1027"/>
        <v/>
      </c>
      <c r="CH662" s="239" t="str">
        <f t="shared" si="1028"/>
        <v/>
      </c>
      <c r="CI662" s="239" t="str">
        <f t="shared" si="1029"/>
        <v/>
      </c>
      <c r="CJ662" s="239" t="str">
        <f t="shared" si="1030"/>
        <v/>
      </c>
      <c r="CK662" s="239" t="str">
        <f t="shared" si="1031"/>
        <v/>
      </c>
      <c r="CL662" s="239" t="str">
        <f t="shared" si="1032"/>
        <v/>
      </c>
      <c r="CM662" s="239" t="str">
        <f t="shared" si="1033"/>
        <v/>
      </c>
      <c r="CN662" s="239" t="str">
        <f t="shared" si="1034"/>
        <v/>
      </c>
      <c r="CP662" s="239" t="str">
        <f t="shared" si="1035"/>
        <v/>
      </c>
      <c r="CQ662" s="239" t="str">
        <f t="shared" si="1036"/>
        <v/>
      </c>
      <c r="CR662" s="239" t="str">
        <f t="shared" si="1037"/>
        <v/>
      </c>
      <c r="CS662" s="239" t="str">
        <f t="shared" si="1038"/>
        <v/>
      </c>
      <c r="CT662" s="239" t="str">
        <f t="shared" si="1039"/>
        <v/>
      </c>
      <c r="CU662" s="239" t="str">
        <f t="shared" si="1040"/>
        <v/>
      </c>
      <c r="CV662" s="239" t="str">
        <f t="shared" si="1041"/>
        <v/>
      </c>
      <c r="CW662" s="239" t="str">
        <f t="shared" si="1042"/>
        <v/>
      </c>
      <c r="CX662" s="239" t="str">
        <f t="shared" si="1043"/>
        <v/>
      </c>
      <c r="CY662" s="239" t="str">
        <f t="shared" si="1044"/>
        <v/>
      </c>
      <c r="CZ662" s="239" t="str">
        <f t="shared" si="1045"/>
        <v/>
      </c>
      <c r="DA662" s="239" t="str">
        <f t="shared" si="1046"/>
        <v/>
      </c>
      <c r="DB662" s="239" t="str">
        <f t="shared" si="1047"/>
        <v/>
      </c>
      <c r="DC662" s="239" t="str">
        <f t="shared" si="1048"/>
        <v/>
      </c>
      <c r="DD662" s="239" t="str">
        <f t="shared" si="1049"/>
        <v/>
      </c>
      <c r="DE662" s="239" t="str">
        <f t="shared" si="1050"/>
        <v/>
      </c>
      <c r="DF662" s="239" t="str">
        <f t="shared" si="1051"/>
        <v/>
      </c>
      <c r="DG662" s="239" t="str">
        <f t="shared" si="1052"/>
        <v/>
      </c>
      <c r="DH662" s="239" t="str">
        <f t="shared" si="1053"/>
        <v/>
      </c>
      <c r="DI662" s="239" t="str">
        <f t="shared" si="1054"/>
        <v/>
      </c>
      <c r="DJ662" s="239" t="str">
        <f t="shared" si="1055"/>
        <v/>
      </c>
      <c r="DK662" s="239" t="str">
        <f t="shared" si="1056"/>
        <v/>
      </c>
      <c r="DL662" s="239" t="str">
        <f t="shared" si="1057"/>
        <v/>
      </c>
      <c r="DM662" s="239" t="str">
        <f t="shared" si="1058"/>
        <v/>
      </c>
      <c r="DN662" s="239" t="str">
        <f t="shared" si="1059"/>
        <v/>
      </c>
      <c r="DO662" s="239" t="str">
        <f t="shared" si="1060"/>
        <v/>
      </c>
      <c r="DP662" s="239" t="str">
        <f t="shared" si="1061"/>
        <v/>
      </c>
    </row>
    <row r="663" spans="1:120" ht="42" hidden="1" customHeight="1" x14ac:dyDescent="0.25">
      <c r="A663" s="49" t="s">
        <v>4523</v>
      </c>
      <c r="B663" s="49">
        <v>1000</v>
      </c>
      <c r="C663" s="49" t="s">
        <v>61</v>
      </c>
      <c r="D663" s="49" t="s">
        <v>2416</v>
      </c>
      <c r="E663" s="85">
        <v>5</v>
      </c>
      <c r="F663" s="49" t="s">
        <v>2633</v>
      </c>
      <c r="G663" s="49" t="str">
        <f t="shared" si="1063"/>
        <v>1000-13</v>
      </c>
      <c r="H663" s="49" t="s">
        <v>75</v>
      </c>
      <c r="I663" s="49" t="s">
        <v>76</v>
      </c>
      <c r="J663" s="49" t="s">
        <v>1096</v>
      </c>
      <c r="K663" s="49" t="s">
        <v>1274</v>
      </c>
      <c r="L663" s="49" t="s">
        <v>125</v>
      </c>
      <c r="M663" s="49" t="s">
        <v>80</v>
      </c>
      <c r="N663" s="49" t="s">
        <v>126</v>
      </c>
      <c r="O663" s="49" t="s">
        <v>80</v>
      </c>
      <c r="P663" s="72" t="s">
        <v>2634</v>
      </c>
      <c r="Q663" s="50">
        <v>0.04</v>
      </c>
      <c r="R663" s="50"/>
      <c r="S663" s="49">
        <v>2</v>
      </c>
      <c r="T663" s="49" t="s">
        <v>84</v>
      </c>
      <c r="U663" s="49" t="s">
        <v>2635</v>
      </c>
      <c r="V663" s="51">
        <v>44958</v>
      </c>
      <c r="W663" s="51">
        <v>45289</v>
      </c>
      <c r="X663" s="49" t="s">
        <v>2427</v>
      </c>
      <c r="Y663" s="49" t="s">
        <v>87</v>
      </c>
      <c r="Z663" s="59" t="s">
        <v>100</v>
      </c>
      <c r="AA663" s="56">
        <v>1</v>
      </c>
      <c r="AB663" s="23" t="s">
        <v>2637</v>
      </c>
      <c r="AC663" s="23">
        <v>45288</v>
      </c>
      <c r="AD663" s="52">
        <v>1</v>
      </c>
      <c r="AE663" s="53" t="s">
        <v>936</v>
      </c>
      <c r="AF663" s="23">
        <v>45288</v>
      </c>
      <c r="AG663" s="52"/>
      <c r="AH663" s="52" t="s">
        <v>92</v>
      </c>
      <c r="AI663" s="52">
        <f t="shared" si="980"/>
        <v>0.04</v>
      </c>
      <c r="AJ663" s="52"/>
      <c r="AK663" s="52"/>
      <c r="AL663" s="239" t="str">
        <f t="shared" si="999"/>
        <v/>
      </c>
      <c r="AM663" s="239" t="str">
        <f t="shared" si="1000"/>
        <v/>
      </c>
      <c r="AN663" s="239" t="str">
        <f t="shared" si="1001"/>
        <v/>
      </c>
      <c r="AO663" s="239" t="str">
        <f t="shared" si="1002"/>
        <v/>
      </c>
      <c r="AP663" s="239" t="str">
        <f t="shared" si="1003"/>
        <v/>
      </c>
      <c r="AQ663" s="239" t="str">
        <f t="shared" si="1004"/>
        <v/>
      </c>
      <c r="AR663" s="239" t="str">
        <f t="shared" si="1005"/>
        <v/>
      </c>
      <c r="AS663" s="239" t="str">
        <f t="shared" si="1006"/>
        <v/>
      </c>
      <c r="AT663" s="239" t="str">
        <f t="shared" si="1007"/>
        <v/>
      </c>
      <c r="AU663" s="239" t="str">
        <f t="shared" si="981"/>
        <v/>
      </c>
      <c r="AV663" s="239" t="str">
        <f t="shared" si="982"/>
        <v/>
      </c>
      <c r="AW663" s="239" t="str">
        <f t="shared" si="983"/>
        <v/>
      </c>
      <c r="AX663" s="239" t="str">
        <f t="shared" si="984"/>
        <v/>
      </c>
      <c r="AY663" s="239" t="str">
        <f t="shared" si="985"/>
        <v/>
      </c>
      <c r="AZ663" s="239" t="str">
        <f t="shared" si="986"/>
        <v/>
      </c>
      <c r="BA663" s="239" t="str">
        <f t="shared" si="987"/>
        <v/>
      </c>
      <c r="BB663" s="239" t="str">
        <f t="shared" si="988"/>
        <v/>
      </c>
      <c r="BC663" s="239" t="str">
        <f t="shared" si="989"/>
        <v/>
      </c>
      <c r="BD663" s="239" t="str">
        <f t="shared" si="990"/>
        <v/>
      </c>
      <c r="BE663" s="239" t="str">
        <f t="shared" si="991"/>
        <v/>
      </c>
      <c r="BF663" s="239" t="str">
        <f t="shared" si="992"/>
        <v/>
      </c>
      <c r="BG663" s="239" t="str">
        <f t="shared" si="993"/>
        <v/>
      </c>
      <c r="BH663" s="239" t="str">
        <f t="shared" si="994"/>
        <v/>
      </c>
      <c r="BI663" s="239" t="str">
        <f t="shared" si="995"/>
        <v/>
      </c>
      <c r="BJ663" s="239" t="str">
        <f t="shared" si="996"/>
        <v/>
      </c>
      <c r="BK663" s="239" t="str">
        <f t="shared" si="997"/>
        <v/>
      </c>
      <c r="BL663" s="239" t="str">
        <f t="shared" si="998"/>
        <v/>
      </c>
      <c r="BN663" s="239" t="str">
        <f t="shared" si="1008"/>
        <v/>
      </c>
      <c r="BO663" s="239" t="str">
        <f t="shared" si="1009"/>
        <v/>
      </c>
      <c r="BP663" s="239" t="str">
        <f t="shared" si="1010"/>
        <v/>
      </c>
      <c r="BQ663" s="239" t="str">
        <f t="shared" si="1011"/>
        <v/>
      </c>
      <c r="BR663" s="239" t="str">
        <f t="shared" si="1012"/>
        <v/>
      </c>
      <c r="BS663" s="239" t="str">
        <f t="shared" si="1013"/>
        <v/>
      </c>
      <c r="BT663" s="239" t="str">
        <f t="shared" si="1014"/>
        <v/>
      </c>
      <c r="BU663" s="239" t="str">
        <f t="shared" si="1015"/>
        <v/>
      </c>
      <c r="BV663" s="239" t="str">
        <f t="shared" si="1016"/>
        <v/>
      </c>
      <c r="BW663" s="239" t="str">
        <f t="shared" si="1017"/>
        <v/>
      </c>
      <c r="BX663" s="239" t="str">
        <f t="shared" si="1018"/>
        <v/>
      </c>
      <c r="BY663" s="239" t="str">
        <f t="shared" si="1019"/>
        <v/>
      </c>
      <c r="BZ663" s="239" t="str">
        <f t="shared" si="1020"/>
        <v/>
      </c>
      <c r="CA663" s="239" t="str">
        <f t="shared" si="1021"/>
        <v/>
      </c>
      <c r="CB663" s="239" t="str">
        <f t="shared" si="1022"/>
        <v/>
      </c>
      <c r="CC663" s="239" t="str">
        <f t="shared" si="1023"/>
        <v/>
      </c>
      <c r="CD663" s="239" t="str">
        <f t="shared" si="1024"/>
        <v/>
      </c>
      <c r="CE663" s="239" t="str">
        <f t="shared" si="1025"/>
        <v/>
      </c>
      <c r="CF663" s="239" t="str">
        <f t="shared" si="1026"/>
        <v/>
      </c>
      <c r="CG663" s="239" t="str">
        <f t="shared" si="1027"/>
        <v/>
      </c>
      <c r="CH663" s="239" t="str">
        <f t="shared" si="1028"/>
        <v/>
      </c>
      <c r="CI663" s="239" t="str">
        <f t="shared" si="1029"/>
        <v/>
      </c>
      <c r="CJ663" s="239" t="str">
        <f t="shared" si="1030"/>
        <v/>
      </c>
      <c r="CK663" s="239" t="str">
        <f t="shared" si="1031"/>
        <v/>
      </c>
      <c r="CL663" s="239" t="str">
        <f t="shared" si="1032"/>
        <v/>
      </c>
      <c r="CM663" s="239" t="str">
        <f t="shared" si="1033"/>
        <v/>
      </c>
      <c r="CN663" s="239" t="str">
        <f t="shared" si="1034"/>
        <v/>
      </c>
      <c r="CP663" s="239" t="str">
        <f t="shared" si="1035"/>
        <v/>
      </c>
      <c r="CQ663" s="239" t="str">
        <f t="shared" si="1036"/>
        <v/>
      </c>
      <c r="CR663" s="239" t="str">
        <f t="shared" si="1037"/>
        <v/>
      </c>
      <c r="CS663" s="239" t="str">
        <f t="shared" si="1038"/>
        <v/>
      </c>
      <c r="CT663" s="239" t="str">
        <f t="shared" si="1039"/>
        <v/>
      </c>
      <c r="CU663" s="239" t="str">
        <f t="shared" si="1040"/>
        <v/>
      </c>
      <c r="CV663" s="239" t="str">
        <f t="shared" si="1041"/>
        <v/>
      </c>
      <c r="CW663" s="239" t="str">
        <f t="shared" si="1042"/>
        <v/>
      </c>
      <c r="CX663" s="239" t="str">
        <f t="shared" si="1043"/>
        <v/>
      </c>
      <c r="CY663" s="239" t="str">
        <f t="shared" si="1044"/>
        <v/>
      </c>
      <c r="CZ663" s="239" t="str">
        <f t="shared" si="1045"/>
        <v/>
      </c>
      <c r="DA663" s="239" t="str">
        <f t="shared" si="1046"/>
        <v/>
      </c>
      <c r="DB663" s="239" t="str">
        <f t="shared" si="1047"/>
        <v/>
      </c>
      <c r="DC663" s="239" t="str">
        <f t="shared" si="1048"/>
        <v/>
      </c>
      <c r="DD663" s="239" t="str">
        <f t="shared" si="1049"/>
        <v/>
      </c>
      <c r="DE663" s="239" t="str">
        <f t="shared" si="1050"/>
        <v/>
      </c>
      <c r="DF663" s="239" t="str">
        <f t="shared" si="1051"/>
        <v/>
      </c>
      <c r="DG663" s="239" t="str">
        <f t="shared" si="1052"/>
        <v/>
      </c>
      <c r="DH663" s="239" t="str">
        <f t="shared" si="1053"/>
        <v/>
      </c>
      <c r="DI663" s="239" t="str">
        <f t="shared" si="1054"/>
        <v/>
      </c>
      <c r="DJ663" s="239" t="str">
        <f t="shared" si="1055"/>
        <v/>
      </c>
      <c r="DK663" s="239" t="str">
        <f t="shared" si="1056"/>
        <v/>
      </c>
      <c r="DL663" s="239" t="str">
        <f t="shared" si="1057"/>
        <v/>
      </c>
      <c r="DM663" s="239" t="str">
        <f t="shared" si="1058"/>
        <v/>
      </c>
      <c r="DN663" s="239" t="str">
        <f t="shared" si="1059"/>
        <v/>
      </c>
      <c r="DO663" s="239" t="str">
        <f t="shared" si="1060"/>
        <v/>
      </c>
      <c r="DP663" s="239" t="str">
        <f t="shared" si="1061"/>
        <v/>
      </c>
    </row>
    <row r="664" spans="1:120" ht="35.25" hidden="1" customHeight="1" x14ac:dyDescent="0.25">
      <c r="A664" s="53" t="s">
        <v>4523</v>
      </c>
      <c r="B664" s="53">
        <v>1000</v>
      </c>
      <c r="C664" s="53" t="s">
        <v>61</v>
      </c>
      <c r="D664" s="53" t="s">
        <v>2416</v>
      </c>
      <c r="E664" s="53">
        <v>5</v>
      </c>
      <c r="F664" s="53" t="s">
        <v>2638</v>
      </c>
      <c r="G664" s="53" t="str">
        <f t="shared" si="1063"/>
        <v>1000-13</v>
      </c>
      <c r="H664" s="53" t="s">
        <v>94</v>
      </c>
      <c r="I664" s="53" t="s">
        <v>76</v>
      </c>
      <c r="J664" s="53" t="s">
        <v>80</v>
      </c>
      <c r="K664" s="53" t="s">
        <v>80</v>
      </c>
      <c r="L664" s="53" t="s">
        <v>80</v>
      </c>
      <c r="M664" s="53" t="s">
        <v>80</v>
      </c>
      <c r="N664" s="53" t="s">
        <v>80</v>
      </c>
      <c r="O664" s="53" t="s">
        <v>80</v>
      </c>
      <c r="P664" s="53" t="s">
        <v>2639</v>
      </c>
      <c r="Q664" s="52">
        <v>0.5</v>
      </c>
      <c r="R664" s="52">
        <f>+Q664*Q663</f>
        <v>0.02</v>
      </c>
      <c r="S664" s="53">
        <v>1</v>
      </c>
      <c r="T664" s="53" t="s">
        <v>84</v>
      </c>
      <c r="U664" s="53" t="s">
        <v>2640</v>
      </c>
      <c r="V664" s="23">
        <v>44958</v>
      </c>
      <c r="W664" s="23">
        <v>45169</v>
      </c>
      <c r="X664" s="53" t="s">
        <v>2427</v>
      </c>
      <c r="Y664" s="49" t="s">
        <v>202</v>
      </c>
      <c r="Z664" s="59" t="s">
        <v>100</v>
      </c>
      <c r="AA664" s="60">
        <v>1</v>
      </c>
      <c r="AB664" s="60" t="s">
        <v>2636</v>
      </c>
      <c r="AC664" s="69">
        <v>45167</v>
      </c>
      <c r="AD664" s="60">
        <v>1</v>
      </c>
      <c r="AE664" s="60" t="s">
        <v>942</v>
      </c>
      <c r="AF664" s="69">
        <v>45167</v>
      </c>
      <c r="AG664" s="60" t="s">
        <v>79</v>
      </c>
      <c r="AH664" s="60">
        <v>1</v>
      </c>
      <c r="AI664" s="52">
        <f t="shared" si="980"/>
        <v>0.02</v>
      </c>
      <c r="AJ664" s="52">
        <f t="shared" ref="AJ664:AJ665" si="1066">+AI664/R664</f>
        <v>1</v>
      </c>
      <c r="AK664" s="52"/>
      <c r="AL664" s="239" t="str">
        <f t="shared" si="999"/>
        <v/>
      </c>
      <c r="AM664" s="239" t="str">
        <f t="shared" si="1000"/>
        <v/>
      </c>
      <c r="AN664" s="239" t="str">
        <f t="shared" si="1001"/>
        <v/>
      </c>
      <c r="AO664" s="239" t="str">
        <f t="shared" si="1002"/>
        <v/>
      </c>
      <c r="AP664" s="239" t="str">
        <f t="shared" si="1003"/>
        <v/>
      </c>
      <c r="AQ664" s="239" t="str">
        <f t="shared" si="1004"/>
        <v/>
      </c>
      <c r="AR664" s="239" t="str">
        <f t="shared" si="1005"/>
        <v/>
      </c>
      <c r="AS664" s="239" t="str">
        <f t="shared" si="1006"/>
        <v/>
      </c>
      <c r="AT664" s="239" t="str">
        <f t="shared" si="1007"/>
        <v/>
      </c>
      <c r="AU664" s="239" t="str">
        <f t="shared" si="981"/>
        <v/>
      </c>
      <c r="AV664" s="239" t="str">
        <f t="shared" si="982"/>
        <v/>
      </c>
      <c r="AW664" s="239" t="str">
        <f t="shared" si="983"/>
        <v/>
      </c>
      <c r="AX664" s="239" t="str">
        <f t="shared" si="984"/>
        <v/>
      </c>
      <c r="AY664" s="239" t="str">
        <f t="shared" si="985"/>
        <v/>
      </c>
      <c r="AZ664" s="239" t="str">
        <f t="shared" si="986"/>
        <v/>
      </c>
      <c r="BA664" s="239" t="str">
        <f t="shared" si="987"/>
        <v/>
      </c>
      <c r="BB664" s="239" t="str">
        <f t="shared" si="988"/>
        <v/>
      </c>
      <c r="BC664" s="239" t="str">
        <f t="shared" si="989"/>
        <v/>
      </c>
      <c r="BD664" s="239" t="str">
        <f t="shared" si="990"/>
        <v/>
      </c>
      <c r="BE664" s="239" t="str">
        <f t="shared" si="991"/>
        <v/>
      </c>
      <c r="BF664" s="239" t="str">
        <f t="shared" si="992"/>
        <v/>
      </c>
      <c r="BG664" s="239" t="str">
        <f t="shared" si="993"/>
        <v/>
      </c>
      <c r="BH664" s="239" t="str">
        <f t="shared" si="994"/>
        <v/>
      </c>
      <c r="BI664" s="239" t="str">
        <f t="shared" si="995"/>
        <v/>
      </c>
      <c r="BJ664" s="239" t="str">
        <f t="shared" si="996"/>
        <v/>
      </c>
      <c r="BK664" s="239" t="str">
        <f t="shared" si="997"/>
        <v/>
      </c>
      <c r="BL664" s="239" t="str">
        <f t="shared" si="998"/>
        <v/>
      </c>
      <c r="BN664" s="239" t="str">
        <f t="shared" si="1008"/>
        <v/>
      </c>
      <c r="BO664" s="239" t="str">
        <f t="shared" si="1009"/>
        <v/>
      </c>
      <c r="BP664" s="239" t="str">
        <f t="shared" si="1010"/>
        <v/>
      </c>
      <c r="BQ664" s="239" t="str">
        <f t="shared" si="1011"/>
        <v/>
      </c>
      <c r="BR664" s="239" t="str">
        <f t="shared" si="1012"/>
        <v/>
      </c>
      <c r="BS664" s="239" t="str">
        <f t="shared" si="1013"/>
        <v/>
      </c>
      <c r="BT664" s="239" t="str">
        <f t="shared" si="1014"/>
        <v/>
      </c>
      <c r="BU664" s="239" t="str">
        <f t="shared" si="1015"/>
        <v/>
      </c>
      <c r="BV664" s="239" t="str">
        <f t="shared" si="1016"/>
        <v/>
      </c>
      <c r="BW664" s="239" t="str">
        <f t="shared" si="1017"/>
        <v/>
      </c>
      <c r="BX664" s="239" t="str">
        <f t="shared" si="1018"/>
        <v/>
      </c>
      <c r="BY664" s="239" t="str">
        <f t="shared" si="1019"/>
        <v/>
      </c>
      <c r="BZ664" s="239" t="str">
        <f t="shared" si="1020"/>
        <v/>
      </c>
      <c r="CA664" s="239" t="str">
        <f t="shared" si="1021"/>
        <v/>
      </c>
      <c r="CB664" s="239" t="str">
        <f t="shared" si="1022"/>
        <v/>
      </c>
      <c r="CC664" s="239" t="str">
        <f t="shared" si="1023"/>
        <v/>
      </c>
      <c r="CD664" s="239" t="str">
        <f t="shared" si="1024"/>
        <v/>
      </c>
      <c r="CE664" s="239" t="str">
        <f t="shared" si="1025"/>
        <v/>
      </c>
      <c r="CF664" s="239" t="str">
        <f t="shared" si="1026"/>
        <v/>
      </c>
      <c r="CG664" s="239" t="str">
        <f t="shared" si="1027"/>
        <v/>
      </c>
      <c r="CH664" s="239" t="str">
        <f t="shared" si="1028"/>
        <v/>
      </c>
      <c r="CI664" s="239" t="str">
        <f t="shared" si="1029"/>
        <v/>
      </c>
      <c r="CJ664" s="239" t="str">
        <f t="shared" si="1030"/>
        <v/>
      </c>
      <c r="CK664" s="239" t="str">
        <f t="shared" si="1031"/>
        <v/>
      </c>
      <c r="CL664" s="239" t="str">
        <f t="shared" si="1032"/>
        <v/>
      </c>
      <c r="CM664" s="239" t="str">
        <f t="shared" si="1033"/>
        <v/>
      </c>
      <c r="CN664" s="239" t="str">
        <f t="shared" si="1034"/>
        <v/>
      </c>
      <c r="CP664" s="239" t="str">
        <f t="shared" si="1035"/>
        <v/>
      </c>
      <c r="CQ664" s="239" t="str">
        <f t="shared" si="1036"/>
        <v/>
      </c>
      <c r="CR664" s="239" t="str">
        <f t="shared" si="1037"/>
        <v/>
      </c>
      <c r="CS664" s="239" t="str">
        <f t="shared" si="1038"/>
        <v/>
      </c>
      <c r="CT664" s="239" t="str">
        <f t="shared" si="1039"/>
        <v/>
      </c>
      <c r="CU664" s="239" t="str">
        <f t="shared" si="1040"/>
        <v/>
      </c>
      <c r="CV664" s="239" t="str">
        <f t="shared" si="1041"/>
        <v/>
      </c>
      <c r="CW664" s="239" t="str">
        <f t="shared" si="1042"/>
        <v/>
      </c>
      <c r="CX664" s="239" t="str">
        <f t="shared" si="1043"/>
        <v/>
      </c>
      <c r="CY664" s="239" t="str">
        <f t="shared" si="1044"/>
        <v/>
      </c>
      <c r="CZ664" s="239" t="str">
        <f t="shared" si="1045"/>
        <v/>
      </c>
      <c r="DA664" s="239" t="str">
        <f t="shared" si="1046"/>
        <v/>
      </c>
      <c r="DB664" s="239" t="str">
        <f t="shared" si="1047"/>
        <v/>
      </c>
      <c r="DC664" s="239" t="str">
        <f t="shared" si="1048"/>
        <v/>
      </c>
      <c r="DD664" s="239" t="str">
        <f t="shared" si="1049"/>
        <v/>
      </c>
      <c r="DE664" s="239" t="str">
        <f t="shared" si="1050"/>
        <v/>
      </c>
      <c r="DF664" s="239" t="str">
        <f t="shared" si="1051"/>
        <v/>
      </c>
      <c r="DG664" s="239" t="str">
        <f t="shared" si="1052"/>
        <v/>
      </c>
      <c r="DH664" s="239" t="str">
        <f t="shared" si="1053"/>
        <v/>
      </c>
      <c r="DI664" s="239" t="str">
        <f t="shared" si="1054"/>
        <v/>
      </c>
      <c r="DJ664" s="239" t="str">
        <f t="shared" si="1055"/>
        <v/>
      </c>
      <c r="DK664" s="239" t="str">
        <f t="shared" si="1056"/>
        <v/>
      </c>
      <c r="DL664" s="239" t="str">
        <f t="shared" si="1057"/>
        <v/>
      </c>
      <c r="DM664" s="239" t="str">
        <f t="shared" si="1058"/>
        <v/>
      </c>
      <c r="DN664" s="239" t="str">
        <f t="shared" si="1059"/>
        <v/>
      </c>
      <c r="DO664" s="239" t="str">
        <f t="shared" si="1060"/>
        <v/>
      </c>
      <c r="DP664" s="239" t="str">
        <f t="shared" si="1061"/>
        <v/>
      </c>
    </row>
    <row r="665" spans="1:120" ht="35.25" hidden="1" customHeight="1" x14ac:dyDescent="0.25">
      <c r="A665" s="53" t="s">
        <v>4523</v>
      </c>
      <c r="B665" s="53">
        <v>1000</v>
      </c>
      <c r="C665" s="53" t="s">
        <v>61</v>
      </c>
      <c r="D665" s="53" t="s">
        <v>2416</v>
      </c>
      <c r="E665" s="53">
        <v>5</v>
      </c>
      <c r="F665" s="53" t="s">
        <v>2641</v>
      </c>
      <c r="G665" s="53" t="str">
        <f t="shared" si="1063"/>
        <v>1000-13</v>
      </c>
      <c r="H665" s="53" t="s">
        <v>94</v>
      </c>
      <c r="I665" s="53" t="s">
        <v>76</v>
      </c>
      <c r="J665" s="53" t="s">
        <v>80</v>
      </c>
      <c r="K665" s="53" t="s">
        <v>80</v>
      </c>
      <c r="L665" s="53" t="s">
        <v>80</v>
      </c>
      <c r="M665" s="53" t="s">
        <v>80</v>
      </c>
      <c r="N665" s="53" t="s">
        <v>80</v>
      </c>
      <c r="O665" s="53" t="s">
        <v>80</v>
      </c>
      <c r="P665" s="53" t="s">
        <v>2642</v>
      </c>
      <c r="Q665" s="52">
        <v>0.5</v>
      </c>
      <c r="R665" s="52">
        <f>+Q665*Q663</f>
        <v>0.02</v>
      </c>
      <c r="S665" s="53">
        <v>1</v>
      </c>
      <c r="T665" s="53" t="s">
        <v>84</v>
      </c>
      <c r="U665" s="53" t="s">
        <v>2640</v>
      </c>
      <c r="V665" s="23">
        <v>45170</v>
      </c>
      <c r="W665" s="23">
        <v>45289</v>
      </c>
      <c r="X665" s="53" t="s">
        <v>2427</v>
      </c>
      <c r="Y665" s="49" t="s">
        <v>87</v>
      </c>
      <c r="Z665" s="59" t="s">
        <v>100</v>
      </c>
      <c r="AA665" s="52">
        <v>1</v>
      </c>
      <c r="AB665" s="23" t="s">
        <v>2637</v>
      </c>
      <c r="AC665" s="23">
        <v>45288</v>
      </c>
      <c r="AD665" s="52">
        <v>1</v>
      </c>
      <c r="AE665" s="53" t="s">
        <v>936</v>
      </c>
      <c r="AF665" s="23">
        <v>45288</v>
      </c>
      <c r="AG665" s="52" t="s">
        <v>79</v>
      </c>
      <c r="AH665" s="52">
        <v>1</v>
      </c>
      <c r="AI665" s="52">
        <f t="shared" si="980"/>
        <v>0.02</v>
      </c>
      <c r="AJ665" s="52">
        <f t="shared" si="1066"/>
        <v>1</v>
      </c>
      <c r="AK665" s="52"/>
      <c r="AL665" s="239" t="str">
        <f t="shared" si="999"/>
        <v/>
      </c>
      <c r="AM665" s="239" t="str">
        <f t="shared" si="1000"/>
        <v/>
      </c>
      <c r="AN665" s="239" t="str">
        <f t="shared" si="1001"/>
        <v/>
      </c>
      <c r="AO665" s="239" t="str">
        <f t="shared" si="1002"/>
        <v/>
      </c>
      <c r="AP665" s="239" t="str">
        <f t="shared" si="1003"/>
        <v/>
      </c>
      <c r="AQ665" s="239" t="str">
        <f t="shared" si="1004"/>
        <v/>
      </c>
      <c r="AR665" s="239" t="str">
        <f t="shared" si="1005"/>
        <v/>
      </c>
      <c r="AS665" s="239" t="str">
        <f t="shared" si="1006"/>
        <v/>
      </c>
      <c r="AT665" s="239" t="str">
        <f t="shared" si="1007"/>
        <v/>
      </c>
      <c r="AU665" s="239" t="str">
        <f t="shared" si="981"/>
        <v/>
      </c>
      <c r="AV665" s="239" t="str">
        <f t="shared" si="982"/>
        <v/>
      </c>
      <c r="AW665" s="239" t="str">
        <f t="shared" si="983"/>
        <v/>
      </c>
      <c r="AX665" s="239" t="str">
        <f t="shared" si="984"/>
        <v/>
      </c>
      <c r="AY665" s="239" t="str">
        <f t="shared" si="985"/>
        <v/>
      </c>
      <c r="AZ665" s="239" t="str">
        <f t="shared" si="986"/>
        <v/>
      </c>
      <c r="BA665" s="239" t="str">
        <f t="shared" si="987"/>
        <v/>
      </c>
      <c r="BB665" s="239" t="str">
        <f t="shared" si="988"/>
        <v/>
      </c>
      <c r="BC665" s="239" t="str">
        <f t="shared" si="989"/>
        <v/>
      </c>
      <c r="BD665" s="239" t="str">
        <f t="shared" si="990"/>
        <v/>
      </c>
      <c r="BE665" s="239" t="str">
        <f t="shared" si="991"/>
        <v/>
      </c>
      <c r="BF665" s="239" t="str">
        <f t="shared" si="992"/>
        <v/>
      </c>
      <c r="BG665" s="239" t="str">
        <f t="shared" si="993"/>
        <v/>
      </c>
      <c r="BH665" s="239" t="str">
        <f t="shared" si="994"/>
        <v/>
      </c>
      <c r="BI665" s="239" t="str">
        <f t="shared" si="995"/>
        <v/>
      </c>
      <c r="BJ665" s="239" t="str">
        <f t="shared" si="996"/>
        <v/>
      </c>
      <c r="BK665" s="239" t="str">
        <f t="shared" si="997"/>
        <v/>
      </c>
      <c r="BL665" s="239" t="str">
        <f t="shared" si="998"/>
        <v/>
      </c>
      <c r="BN665" s="239" t="str">
        <f t="shared" si="1008"/>
        <v/>
      </c>
      <c r="BO665" s="239" t="str">
        <f t="shared" si="1009"/>
        <v/>
      </c>
      <c r="BP665" s="239" t="str">
        <f t="shared" si="1010"/>
        <v/>
      </c>
      <c r="BQ665" s="239" t="str">
        <f t="shared" si="1011"/>
        <v/>
      </c>
      <c r="BR665" s="239" t="str">
        <f t="shared" si="1012"/>
        <v/>
      </c>
      <c r="BS665" s="239" t="str">
        <f t="shared" si="1013"/>
        <v/>
      </c>
      <c r="BT665" s="239" t="str">
        <f t="shared" si="1014"/>
        <v/>
      </c>
      <c r="BU665" s="239" t="str">
        <f t="shared" si="1015"/>
        <v/>
      </c>
      <c r="BV665" s="239" t="str">
        <f t="shared" si="1016"/>
        <v/>
      </c>
      <c r="BW665" s="239" t="str">
        <f t="shared" si="1017"/>
        <v/>
      </c>
      <c r="BX665" s="239" t="str">
        <f t="shared" si="1018"/>
        <v/>
      </c>
      <c r="BY665" s="239" t="str">
        <f t="shared" si="1019"/>
        <v/>
      </c>
      <c r="BZ665" s="239" t="str">
        <f t="shared" si="1020"/>
        <v/>
      </c>
      <c r="CA665" s="239" t="str">
        <f t="shared" si="1021"/>
        <v/>
      </c>
      <c r="CB665" s="239" t="str">
        <f t="shared" si="1022"/>
        <v/>
      </c>
      <c r="CC665" s="239" t="str">
        <f t="shared" si="1023"/>
        <v/>
      </c>
      <c r="CD665" s="239" t="str">
        <f t="shared" si="1024"/>
        <v/>
      </c>
      <c r="CE665" s="239" t="str">
        <f t="shared" si="1025"/>
        <v/>
      </c>
      <c r="CF665" s="239" t="str">
        <f t="shared" si="1026"/>
        <v/>
      </c>
      <c r="CG665" s="239" t="str">
        <f t="shared" si="1027"/>
        <v/>
      </c>
      <c r="CH665" s="239" t="str">
        <f t="shared" si="1028"/>
        <v/>
      </c>
      <c r="CI665" s="239" t="str">
        <f t="shared" si="1029"/>
        <v/>
      </c>
      <c r="CJ665" s="239" t="str">
        <f t="shared" si="1030"/>
        <v/>
      </c>
      <c r="CK665" s="239" t="str">
        <f t="shared" si="1031"/>
        <v/>
      </c>
      <c r="CL665" s="239" t="str">
        <f t="shared" si="1032"/>
        <v/>
      </c>
      <c r="CM665" s="239" t="str">
        <f t="shared" si="1033"/>
        <v/>
      </c>
      <c r="CN665" s="239" t="str">
        <f t="shared" si="1034"/>
        <v/>
      </c>
      <c r="CP665" s="239" t="str">
        <f t="shared" si="1035"/>
        <v/>
      </c>
      <c r="CQ665" s="239" t="str">
        <f t="shared" si="1036"/>
        <v/>
      </c>
      <c r="CR665" s="239" t="str">
        <f t="shared" si="1037"/>
        <v/>
      </c>
      <c r="CS665" s="239" t="str">
        <f t="shared" si="1038"/>
        <v/>
      </c>
      <c r="CT665" s="239" t="str">
        <f t="shared" si="1039"/>
        <v/>
      </c>
      <c r="CU665" s="239" t="str">
        <f t="shared" si="1040"/>
        <v/>
      </c>
      <c r="CV665" s="239" t="str">
        <f t="shared" si="1041"/>
        <v/>
      </c>
      <c r="CW665" s="239" t="str">
        <f t="shared" si="1042"/>
        <v/>
      </c>
      <c r="CX665" s="239" t="str">
        <f t="shared" si="1043"/>
        <v/>
      </c>
      <c r="CY665" s="239" t="str">
        <f t="shared" si="1044"/>
        <v/>
      </c>
      <c r="CZ665" s="239" t="str">
        <f t="shared" si="1045"/>
        <v/>
      </c>
      <c r="DA665" s="239" t="str">
        <f t="shared" si="1046"/>
        <v/>
      </c>
      <c r="DB665" s="239" t="str">
        <f t="shared" si="1047"/>
        <v/>
      </c>
      <c r="DC665" s="239" t="str">
        <f t="shared" si="1048"/>
        <v/>
      </c>
      <c r="DD665" s="239" t="str">
        <f t="shared" si="1049"/>
        <v/>
      </c>
      <c r="DE665" s="239" t="str">
        <f t="shared" si="1050"/>
        <v/>
      </c>
      <c r="DF665" s="239" t="str">
        <f t="shared" si="1051"/>
        <v/>
      </c>
      <c r="DG665" s="239" t="str">
        <f t="shared" si="1052"/>
        <v/>
      </c>
      <c r="DH665" s="239" t="str">
        <f t="shared" si="1053"/>
        <v/>
      </c>
      <c r="DI665" s="239" t="str">
        <f t="shared" si="1054"/>
        <v/>
      </c>
      <c r="DJ665" s="239" t="str">
        <f t="shared" si="1055"/>
        <v/>
      </c>
      <c r="DK665" s="239" t="str">
        <f t="shared" si="1056"/>
        <v/>
      </c>
      <c r="DL665" s="239" t="str">
        <f t="shared" si="1057"/>
        <v/>
      </c>
      <c r="DM665" s="239" t="str">
        <f t="shared" si="1058"/>
        <v/>
      </c>
      <c r="DN665" s="239" t="str">
        <f t="shared" si="1059"/>
        <v/>
      </c>
      <c r="DO665" s="239" t="str">
        <f t="shared" si="1060"/>
        <v/>
      </c>
      <c r="DP665" s="239" t="str">
        <f t="shared" si="1061"/>
        <v/>
      </c>
    </row>
    <row r="666" spans="1:120" ht="35.25" hidden="1" customHeight="1" x14ac:dyDescent="0.25">
      <c r="A666" s="49" t="s">
        <v>4523</v>
      </c>
      <c r="B666" s="49">
        <v>1000</v>
      </c>
      <c r="C666" s="49" t="s">
        <v>61</v>
      </c>
      <c r="D666" s="49" t="s">
        <v>2416</v>
      </c>
      <c r="E666" s="49">
        <v>5</v>
      </c>
      <c r="F666" s="49" t="s">
        <v>2643</v>
      </c>
      <c r="G666" s="49" t="str">
        <f t="shared" si="1063"/>
        <v>1000-14</v>
      </c>
      <c r="H666" s="49" t="s">
        <v>75</v>
      </c>
      <c r="I666" s="49" t="s">
        <v>76</v>
      </c>
      <c r="J666" s="49" t="s">
        <v>1096</v>
      </c>
      <c r="K666" s="49" t="s">
        <v>1274</v>
      </c>
      <c r="L666" s="49" t="s">
        <v>79</v>
      </c>
      <c r="M666" s="49" t="s">
        <v>80</v>
      </c>
      <c r="N666" s="49" t="s">
        <v>126</v>
      </c>
      <c r="O666" s="49" t="s">
        <v>80</v>
      </c>
      <c r="P666" s="49" t="s">
        <v>2644</v>
      </c>
      <c r="Q666" s="50">
        <v>0.04</v>
      </c>
      <c r="R666" s="50"/>
      <c r="S666" s="49">
        <v>2</v>
      </c>
      <c r="T666" s="49" t="s">
        <v>84</v>
      </c>
      <c r="U666" s="49" t="s">
        <v>2645</v>
      </c>
      <c r="V666" s="51">
        <v>44958</v>
      </c>
      <c r="W666" s="51">
        <v>45275</v>
      </c>
      <c r="X666" s="49" t="s">
        <v>2646</v>
      </c>
      <c r="Y666" s="49" t="s">
        <v>87</v>
      </c>
      <c r="Z666" s="59" t="s">
        <v>100</v>
      </c>
      <c r="AA666" s="168">
        <v>1</v>
      </c>
      <c r="AB666" s="111" t="s">
        <v>2647</v>
      </c>
      <c r="AC666" s="111">
        <v>45275</v>
      </c>
      <c r="AD666" s="168">
        <v>1</v>
      </c>
      <c r="AE666" s="53" t="s">
        <v>2648</v>
      </c>
      <c r="AF666" s="111">
        <v>45275</v>
      </c>
      <c r="AG666" s="52"/>
      <c r="AH666" s="52" t="s">
        <v>92</v>
      </c>
      <c r="AI666" s="52">
        <f t="shared" si="980"/>
        <v>0.04</v>
      </c>
      <c r="AJ666" s="52"/>
      <c r="AK666" s="52"/>
      <c r="AL666" s="239" t="str">
        <f t="shared" si="999"/>
        <v/>
      </c>
      <c r="AM666" s="239" t="str">
        <f t="shared" si="1000"/>
        <v/>
      </c>
      <c r="AN666" s="239" t="str">
        <f t="shared" si="1001"/>
        <v/>
      </c>
      <c r="AO666" s="239" t="str">
        <f t="shared" si="1002"/>
        <v/>
      </c>
      <c r="AP666" s="239" t="str">
        <f t="shared" si="1003"/>
        <v/>
      </c>
      <c r="AQ666" s="239" t="str">
        <f t="shared" si="1004"/>
        <v/>
      </c>
      <c r="AR666" s="239" t="str">
        <f t="shared" si="1005"/>
        <v/>
      </c>
      <c r="AS666" s="239" t="str">
        <f t="shared" si="1006"/>
        <v/>
      </c>
      <c r="AT666" s="239" t="str">
        <f t="shared" si="1007"/>
        <v/>
      </c>
      <c r="AU666" s="239" t="str">
        <f t="shared" si="981"/>
        <v/>
      </c>
      <c r="AV666" s="239" t="str">
        <f t="shared" si="982"/>
        <v/>
      </c>
      <c r="AW666" s="239" t="str">
        <f t="shared" si="983"/>
        <v/>
      </c>
      <c r="AX666" s="239" t="str">
        <f t="shared" si="984"/>
        <v/>
      </c>
      <c r="AY666" s="239" t="str">
        <f t="shared" si="985"/>
        <v/>
      </c>
      <c r="AZ666" s="239" t="str">
        <f t="shared" si="986"/>
        <v/>
      </c>
      <c r="BA666" s="239" t="str">
        <f t="shared" si="987"/>
        <v/>
      </c>
      <c r="BB666" s="239" t="str">
        <f t="shared" si="988"/>
        <v/>
      </c>
      <c r="BC666" s="239" t="str">
        <f t="shared" si="989"/>
        <v/>
      </c>
      <c r="BD666" s="239" t="str">
        <f t="shared" si="990"/>
        <v/>
      </c>
      <c r="BE666" s="239" t="str">
        <f t="shared" si="991"/>
        <v/>
      </c>
      <c r="BF666" s="239" t="str">
        <f t="shared" si="992"/>
        <v/>
      </c>
      <c r="BG666" s="239" t="str">
        <f t="shared" si="993"/>
        <v/>
      </c>
      <c r="BH666" s="239" t="str">
        <f t="shared" si="994"/>
        <v/>
      </c>
      <c r="BI666" s="239" t="str">
        <f t="shared" si="995"/>
        <v/>
      </c>
      <c r="BJ666" s="239" t="str">
        <f t="shared" si="996"/>
        <v/>
      </c>
      <c r="BK666" s="239" t="str">
        <f t="shared" si="997"/>
        <v/>
      </c>
      <c r="BL666" s="239" t="str">
        <f t="shared" si="998"/>
        <v/>
      </c>
      <c r="BN666" s="239" t="str">
        <f t="shared" si="1008"/>
        <v/>
      </c>
      <c r="BO666" s="239" t="str">
        <f t="shared" si="1009"/>
        <v/>
      </c>
      <c r="BP666" s="239" t="str">
        <f t="shared" si="1010"/>
        <v/>
      </c>
      <c r="BQ666" s="239" t="str">
        <f t="shared" si="1011"/>
        <v/>
      </c>
      <c r="BR666" s="239" t="str">
        <f t="shared" si="1012"/>
        <v/>
      </c>
      <c r="BS666" s="239" t="str">
        <f t="shared" si="1013"/>
        <v/>
      </c>
      <c r="BT666" s="239" t="str">
        <f t="shared" si="1014"/>
        <v/>
      </c>
      <c r="BU666" s="239" t="str">
        <f t="shared" si="1015"/>
        <v/>
      </c>
      <c r="BV666" s="239" t="str">
        <f t="shared" si="1016"/>
        <v/>
      </c>
      <c r="BW666" s="239" t="str">
        <f t="shared" si="1017"/>
        <v/>
      </c>
      <c r="BX666" s="239" t="str">
        <f t="shared" si="1018"/>
        <v/>
      </c>
      <c r="BY666" s="239" t="str">
        <f t="shared" si="1019"/>
        <v/>
      </c>
      <c r="BZ666" s="239" t="str">
        <f t="shared" si="1020"/>
        <v/>
      </c>
      <c r="CA666" s="239" t="str">
        <f t="shared" si="1021"/>
        <v/>
      </c>
      <c r="CB666" s="239" t="str">
        <f t="shared" si="1022"/>
        <v/>
      </c>
      <c r="CC666" s="239" t="str">
        <f t="shared" si="1023"/>
        <v/>
      </c>
      <c r="CD666" s="239" t="str">
        <f t="shared" si="1024"/>
        <v/>
      </c>
      <c r="CE666" s="239" t="str">
        <f t="shared" si="1025"/>
        <v/>
      </c>
      <c r="CF666" s="239" t="str">
        <f t="shared" si="1026"/>
        <v/>
      </c>
      <c r="CG666" s="239" t="str">
        <f t="shared" si="1027"/>
        <v/>
      </c>
      <c r="CH666" s="239" t="str">
        <f t="shared" si="1028"/>
        <v/>
      </c>
      <c r="CI666" s="239" t="str">
        <f t="shared" si="1029"/>
        <v/>
      </c>
      <c r="CJ666" s="239" t="str">
        <f t="shared" si="1030"/>
        <v/>
      </c>
      <c r="CK666" s="239" t="str">
        <f t="shared" si="1031"/>
        <v/>
      </c>
      <c r="CL666" s="239" t="str">
        <f t="shared" si="1032"/>
        <v/>
      </c>
      <c r="CM666" s="239" t="str">
        <f t="shared" si="1033"/>
        <v/>
      </c>
      <c r="CN666" s="239" t="str">
        <f t="shared" si="1034"/>
        <v/>
      </c>
      <c r="CP666" s="239" t="str">
        <f t="shared" si="1035"/>
        <v/>
      </c>
      <c r="CQ666" s="239" t="str">
        <f t="shared" si="1036"/>
        <v/>
      </c>
      <c r="CR666" s="239" t="str">
        <f t="shared" si="1037"/>
        <v/>
      </c>
      <c r="CS666" s="239" t="str">
        <f t="shared" si="1038"/>
        <v/>
      </c>
      <c r="CT666" s="239" t="str">
        <f t="shared" si="1039"/>
        <v/>
      </c>
      <c r="CU666" s="239" t="str">
        <f t="shared" si="1040"/>
        <v/>
      </c>
      <c r="CV666" s="239" t="str">
        <f t="shared" si="1041"/>
        <v/>
      </c>
      <c r="CW666" s="239" t="str">
        <f t="shared" si="1042"/>
        <v/>
      </c>
      <c r="CX666" s="239" t="str">
        <f t="shared" si="1043"/>
        <v/>
      </c>
      <c r="CY666" s="239" t="str">
        <f t="shared" si="1044"/>
        <v/>
      </c>
      <c r="CZ666" s="239" t="str">
        <f t="shared" si="1045"/>
        <v/>
      </c>
      <c r="DA666" s="239" t="str">
        <f t="shared" si="1046"/>
        <v/>
      </c>
      <c r="DB666" s="239" t="str">
        <f t="shared" si="1047"/>
        <v/>
      </c>
      <c r="DC666" s="239" t="str">
        <f t="shared" si="1048"/>
        <v/>
      </c>
      <c r="DD666" s="239" t="str">
        <f t="shared" si="1049"/>
        <v/>
      </c>
      <c r="DE666" s="239" t="str">
        <f t="shared" si="1050"/>
        <v/>
      </c>
      <c r="DF666" s="239" t="str">
        <f t="shared" si="1051"/>
        <v/>
      </c>
      <c r="DG666" s="239" t="str">
        <f t="shared" si="1052"/>
        <v/>
      </c>
      <c r="DH666" s="239" t="str">
        <f t="shared" si="1053"/>
        <v/>
      </c>
      <c r="DI666" s="239" t="str">
        <f t="shared" si="1054"/>
        <v/>
      </c>
      <c r="DJ666" s="239" t="str">
        <f t="shared" si="1055"/>
        <v/>
      </c>
      <c r="DK666" s="239" t="str">
        <f t="shared" si="1056"/>
        <v/>
      </c>
      <c r="DL666" s="239" t="str">
        <f t="shared" si="1057"/>
        <v/>
      </c>
      <c r="DM666" s="239" t="str">
        <f t="shared" si="1058"/>
        <v/>
      </c>
      <c r="DN666" s="239" t="str">
        <f t="shared" si="1059"/>
        <v/>
      </c>
      <c r="DO666" s="239" t="str">
        <f t="shared" si="1060"/>
        <v/>
      </c>
      <c r="DP666" s="239" t="str">
        <f t="shared" si="1061"/>
        <v/>
      </c>
    </row>
    <row r="667" spans="1:120" ht="27" hidden="1" customHeight="1" x14ac:dyDescent="0.25">
      <c r="A667" s="53" t="s">
        <v>4523</v>
      </c>
      <c r="B667" s="53">
        <v>1000</v>
      </c>
      <c r="C667" s="53" t="s">
        <v>61</v>
      </c>
      <c r="D667" s="53" t="s">
        <v>2416</v>
      </c>
      <c r="E667" s="53">
        <v>5</v>
      </c>
      <c r="F667" s="53" t="s">
        <v>2649</v>
      </c>
      <c r="G667" s="53" t="str">
        <f t="shared" si="1063"/>
        <v>1000-14</v>
      </c>
      <c r="H667" s="53" t="s">
        <v>94</v>
      </c>
      <c r="I667" s="53" t="s">
        <v>76</v>
      </c>
      <c r="J667" s="53" t="s">
        <v>80</v>
      </c>
      <c r="K667" s="53" t="s">
        <v>80</v>
      </c>
      <c r="L667" s="53" t="s">
        <v>80</v>
      </c>
      <c r="M667" s="53" t="s">
        <v>80</v>
      </c>
      <c r="N667" s="53" t="s">
        <v>80</v>
      </c>
      <c r="O667" s="53" t="s">
        <v>80</v>
      </c>
      <c r="P667" s="160" t="s">
        <v>2650</v>
      </c>
      <c r="Q667" s="52">
        <v>0.2</v>
      </c>
      <c r="R667" s="52">
        <f>+Q667*Q666</f>
        <v>8.0000000000000002E-3</v>
      </c>
      <c r="S667" s="53">
        <v>1</v>
      </c>
      <c r="T667" s="53" t="s">
        <v>84</v>
      </c>
      <c r="U667" s="53" t="s">
        <v>2651</v>
      </c>
      <c r="V667" s="23">
        <v>44958</v>
      </c>
      <c r="W667" s="23">
        <v>44985</v>
      </c>
      <c r="X667" s="53" t="s">
        <v>2646</v>
      </c>
      <c r="Y667" s="49" t="s">
        <v>97</v>
      </c>
      <c r="Z667" s="59" t="s">
        <v>100</v>
      </c>
      <c r="AA667" s="60">
        <v>1</v>
      </c>
      <c r="AB667" s="62" t="s">
        <v>2652</v>
      </c>
      <c r="AC667" s="62">
        <v>44984</v>
      </c>
      <c r="AD667" s="60">
        <v>1</v>
      </c>
      <c r="AE667" s="62" t="s">
        <v>956</v>
      </c>
      <c r="AF667" s="62">
        <v>44984</v>
      </c>
      <c r="AG667" s="60" t="s">
        <v>79</v>
      </c>
      <c r="AH667" s="60">
        <v>1</v>
      </c>
      <c r="AI667" s="52">
        <f t="shared" si="980"/>
        <v>8.0000000000000002E-3</v>
      </c>
      <c r="AJ667" s="52">
        <f t="shared" ref="AJ667:AJ668" si="1067">+AI667/R667</f>
        <v>1</v>
      </c>
      <c r="AK667" s="52"/>
      <c r="AL667" s="239" t="str">
        <f t="shared" si="999"/>
        <v/>
      </c>
      <c r="AM667" s="239" t="str">
        <f t="shared" si="1000"/>
        <v/>
      </c>
      <c r="AN667" s="239" t="str">
        <f t="shared" si="1001"/>
        <v/>
      </c>
      <c r="AO667" s="239" t="str">
        <f t="shared" si="1002"/>
        <v/>
      </c>
      <c r="AP667" s="239" t="str">
        <f t="shared" si="1003"/>
        <v/>
      </c>
      <c r="AQ667" s="239">
        <f t="shared" si="1004"/>
        <v>1</v>
      </c>
      <c r="AR667" s="239" t="str">
        <f t="shared" si="1005"/>
        <v/>
      </c>
      <c r="AS667" s="239" t="str">
        <f t="shared" si="1006"/>
        <v/>
      </c>
      <c r="AT667" s="239" t="str">
        <f t="shared" si="1007"/>
        <v/>
      </c>
      <c r="AU667" s="239" t="str">
        <f t="shared" si="981"/>
        <v/>
      </c>
      <c r="AV667" s="239" t="str">
        <f t="shared" si="982"/>
        <v/>
      </c>
      <c r="AW667" s="239" t="str">
        <f t="shared" si="983"/>
        <v/>
      </c>
      <c r="AX667" s="239" t="str">
        <f t="shared" si="984"/>
        <v/>
      </c>
      <c r="AY667" s="239" t="str">
        <f t="shared" si="985"/>
        <v/>
      </c>
      <c r="AZ667" s="239" t="str">
        <f t="shared" si="986"/>
        <v/>
      </c>
      <c r="BA667" s="239" t="str">
        <f t="shared" si="987"/>
        <v/>
      </c>
      <c r="BB667" s="239" t="str">
        <f t="shared" si="988"/>
        <v/>
      </c>
      <c r="BC667" s="239" t="str">
        <f t="shared" si="989"/>
        <v/>
      </c>
      <c r="BD667" s="239" t="str">
        <f t="shared" si="990"/>
        <v/>
      </c>
      <c r="BE667" s="239" t="str">
        <f t="shared" si="991"/>
        <v/>
      </c>
      <c r="BF667" s="239" t="str">
        <f t="shared" si="992"/>
        <v/>
      </c>
      <c r="BG667" s="239" t="str">
        <f t="shared" si="993"/>
        <v/>
      </c>
      <c r="BH667" s="239" t="str">
        <f t="shared" si="994"/>
        <v/>
      </c>
      <c r="BI667" s="239" t="str">
        <f t="shared" si="995"/>
        <v/>
      </c>
      <c r="BJ667" s="239" t="str">
        <f t="shared" si="996"/>
        <v/>
      </c>
      <c r="BK667" s="239" t="str">
        <f t="shared" si="997"/>
        <v/>
      </c>
      <c r="BL667" s="239" t="str">
        <f t="shared" si="998"/>
        <v/>
      </c>
      <c r="BN667" s="239" t="str">
        <f t="shared" si="1008"/>
        <v/>
      </c>
      <c r="BO667" s="239" t="str">
        <f t="shared" si="1009"/>
        <v/>
      </c>
      <c r="BP667" s="239" t="str">
        <f t="shared" si="1010"/>
        <v/>
      </c>
      <c r="BQ667" s="239" t="str">
        <f t="shared" si="1011"/>
        <v/>
      </c>
      <c r="BR667" s="239" t="str">
        <f t="shared" si="1012"/>
        <v/>
      </c>
      <c r="BS667" s="239">
        <f t="shared" si="1013"/>
        <v>1</v>
      </c>
      <c r="BT667" s="239" t="str">
        <f t="shared" si="1014"/>
        <v/>
      </c>
      <c r="BU667" s="239" t="str">
        <f t="shared" si="1015"/>
        <v/>
      </c>
      <c r="BV667" s="239" t="str">
        <f t="shared" si="1016"/>
        <v/>
      </c>
      <c r="BW667" s="239" t="str">
        <f t="shared" si="1017"/>
        <v/>
      </c>
      <c r="BX667" s="239" t="str">
        <f t="shared" si="1018"/>
        <v/>
      </c>
      <c r="BY667" s="239" t="str">
        <f t="shared" si="1019"/>
        <v/>
      </c>
      <c r="BZ667" s="239" t="str">
        <f t="shared" si="1020"/>
        <v/>
      </c>
      <c r="CA667" s="239" t="str">
        <f t="shared" si="1021"/>
        <v/>
      </c>
      <c r="CB667" s="239" t="str">
        <f t="shared" si="1022"/>
        <v/>
      </c>
      <c r="CC667" s="239" t="str">
        <f t="shared" si="1023"/>
        <v/>
      </c>
      <c r="CD667" s="239" t="str">
        <f t="shared" si="1024"/>
        <v/>
      </c>
      <c r="CE667" s="239" t="str">
        <f t="shared" si="1025"/>
        <v/>
      </c>
      <c r="CF667" s="239" t="str">
        <f t="shared" si="1026"/>
        <v/>
      </c>
      <c r="CG667" s="239" t="str">
        <f t="shared" si="1027"/>
        <v/>
      </c>
      <c r="CH667" s="239" t="str">
        <f t="shared" si="1028"/>
        <v/>
      </c>
      <c r="CI667" s="239" t="str">
        <f t="shared" si="1029"/>
        <v/>
      </c>
      <c r="CJ667" s="239" t="str">
        <f t="shared" si="1030"/>
        <v/>
      </c>
      <c r="CK667" s="239" t="str">
        <f t="shared" si="1031"/>
        <v/>
      </c>
      <c r="CL667" s="239" t="str">
        <f t="shared" si="1032"/>
        <v/>
      </c>
      <c r="CM667" s="239" t="str">
        <f t="shared" si="1033"/>
        <v/>
      </c>
      <c r="CN667" s="239" t="str">
        <f t="shared" si="1034"/>
        <v/>
      </c>
      <c r="CP667" s="239" t="str">
        <f t="shared" si="1035"/>
        <v/>
      </c>
      <c r="CQ667" s="239" t="str">
        <f t="shared" si="1036"/>
        <v/>
      </c>
      <c r="CR667" s="239" t="str">
        <f t="shared" si="1037"/>
        <v/>
      </c>
      <c r="CS667" s="239" t="str">
        <f t="shared" si="1038"/>
        <v/>
      </c>
      <c r="CT667" s="239" t="str">
        <f t="shared" si="1039"/>
        <v/>
      </c>
      <c r="CU667" s="239" t="str">
        <f t="shared" si="1040"/>
        <v>1er trimestre</v>
      </c>
      <c r="CV667" s="239" t="str">
        <f t="shared" si="1041"/>
        <v/>
      </c>
      <c r="CW667" s="239" t="str">
        <f t="shared" si="1042"/>
        <v/>
      </c>
      <c r="CX667" s="239" t="str">
        <f t="shared" si="1043"/>
        <v/>
      </c>
      <c r="CY667" s="239" t="str">
        <f t="shared" si="1044"/>
        <v/>
      </c>
      <c r="CZ667" s="239" t="str">
        <f t="shared" si="1045"/>
        <v/>
      </c>
      <c r="DA667" s="239" t="str">
        <f t="shared" si="1046"/>
        <v/>
      </c>
      <c r="DB667" s="239" t="str">
        <f t="shared" si="1047"/>
        <v/>
      </c>
      <c r="DC667" s="239" t="str">
        <f t="shared" si="1048"/>
        <v/>
      </c>
      <c r="DD667" s="239" t="str">
        <f t="shared" si="1049"/>
        <v/>
      </c>
      <c r="DE667" s="239" t="str">
        <f t="shared" si="1050"/>
        <v/>
      </c>
      <c r="DF667" s="239" t="str">
        <f t="shared" si="1051"/>
        <v/>
      </c>
      <c r="DG667" s="239" t="str">
        <f t="shared" si="1052"/>
        <v/>
      </c>
      <c r="DH667" s="239" t="str">
        <f t="shared" si="1053"/>
        <v/>
      </c>
      <c r="DI667" s="239" t="str">
        <f t="shared" si="1054"/>
        <v/>
      </c>
      <c r="DJ667" s="239" t="str">
        <f t="shared" si="1055"/>
        <v/>
      </c>
      <c r="DK667" s="239" t="str">
        <f t="shared" si="1056"/>
        <v/>
      </c>
      <c r="DL667" s="239" t="str">
        <f t="shared" si="1057"/>
        <v/>
      </c>
      <c r="DM667" s="239" t="str">
        <f t="shared" si="1058"/>
        <v/>
      </c>
      <c r="DN667" s="239" t="str">
        <f t="shared" si="1059"/>
        <v/>
      </c>
      <c r="DO667" s="239" t="str">
        <f t="shared" si="1060"/>
        <v/>
      </c>
      <c r="DP667" s="239" t="str">
        <f t="shared" si="1061"/>
        <v/>
      </c>
    </row>
    <row r="668" spans="1:120" ht="35.25" hidden="1" customHeight="1" x14ac:dyDescent="0.25">
      <c r="A668" s="53" t="s">
        <v>4523</v>
      </c>
      <c r="B668" s="53">
        <v>1000</v>
      </c>
      <c r="C668" s="53" t="s">
        <v>61</v>
      </c>
      <c r="D668" s="53" t="s">
        <v>2416</v>
      </c>
      <c r="E668" s="53">
        <v>5</v>
      </c>
      <c r="F668" s="53" t="s">
        <v>2653</v>
      </c>
      <c r="G668" s="53" t="str">
        <f t="shared" si="1063"/>
        <v>1000-14</v>
      </c>
      <c r="H668" s="53" t="s">
        <v>94</v>
      </c>
      <c r="I668" s="53" t="s">
        <v>76</v>
      </c>
      <c r="J668" s="53" t="s">
        <v>80</v>
      </c>
      <c r="K668" s="53" t="s">
        <v>80</v>
      </c>
      <c r="L668" s="53" t="s">
        <v>80</v>
      </c>
      <c r="M668" s="53" t="s">
        <v>80</v>
      </c>
      <c r="N668" s="53" t="s">
        <v>80</v>
      </c>
      <c r="O668" s="53" t="s">
        <v>80</v>
      </c>
      <c r="P668" s="53" t="s">
        <v>2654</v>
      </c>
      <c r="Q668" s="52">
        <v>0.8</v>
      </c>
      <c r="R668" s="52">
        <f>+Q668*Q666</f>
        <v>3.2000000000000001E-2</v>
      </c>
      <c r="S668" s="53">
        <v>2</v>
      </c>
      <c r="T668" s="53" t="s">
        <v>84</v>
      </c>
      <c r="U668" s="53" t="s">
        <v>2655</v>
      </c>
      <c r="V668" s="23">
        <v>44986</v>
      </c>
      <c r="W668" s="23">
        <v>45275</v>
      </c>
      <c r="X668" s="53" t="s">
        <v>2646</v>
      </c>
      <c r="Y668" s="49" t="s">
        <v>87</v>
      </c>
      <c r="Z668" s="59" t="s">
        <v>100</v>
      </c>
      <c r="AA668" s="168">
        <v>1</v>
      </c>
      <c r="AB668" s="111" t="s">
        <v>2647</v>
      </c>
      <c r="AC668" s="111">
        <v>45275</v>
      </c>
      <c r="AD668" s="168">
        <v>1</v>
      </c>
      <c r="AE668" s="53" t="s">
        <v>2648</v>
      </c>
      <c r="AF668" s="111">
        <v>45275</v>
      </c>
      <c r="AG668" s="52" t="s">
        <v>79</v>
      </c>
      <c r="AH668" s="52">
        <v>1</v>
      </c>
      <c r="AI668" s="52">
        <f t="shared" si="980"/>
        <v>3.2000000000000001E-2</v>
      </c>
      <c r="AJ668" s="52">
        <f t="shared" si="1067"/>
        <v>1</v>
      </c>
      <c r="AK668" s="52"/>
      <c r="AL668" s="239" t="str">
        <f t="shared" si="999"/>
        <v/>
      </c>
      <c r="AM668" s="239" t="str">
        <f t="shared" si="1000"/>
        <v/>
      </c>
      <c r="AN668" s="239" t="str">
        <f t="shared" si="1001"/>
        <v/>
      </c>
      <c r="AO668" s="239" t="str">
        <f t="shared" si="1002"/>
        <v/>
      </c>
      <c r="AP668" s="239" t="str">
        <f t="shared" si="1003"/>
        <v/>
      </c>
      <c r="AQ668" s="239">
        <f t="shared" si="1004"/>
        <v>1</v>
      </c>
      <c r="AR668" s="239" t="str">
        <f t="shared" si="1005"/>
        <v/>
      </c>
      <c r="AS668" s="239" t="str">
        <f t="shared" si="1006"/>
        <v/>
      </c>
      <c r="AT668" s="239" t="str">
        <f t="shared" si="1007"/>
        <v/>
      </c>
      <c r="AU668" s="239" t="str">
        <f t="shared" si="981"/>
        <v/>
      </c>
      <c r="AV668" s="239" t="str">
        <f t="shared" si="982"/>
        <v/>
      </c>
      <c r="AW668" s="239" t="str">
        <f t="shared" si="983"/>
        <v/>
      </c>
      <c r="AX668" s="239" t="str">
        <f t="shared" si="984"/>
        <v/>
      </c>
      <c r="AY668" s="239" t="str">
        <f t="shared" si="985"/>
        <v/>
      </c>
      <c r="AZ668" s="239" t="str">
        <f t="shared" si="986"/>
        <v/>
      </c>
      <c r="BA668" s="239" t="str">
        <f t="shared" si="987"/>
        <v/>
      </c>
      <c r="BB668" s="239" t="str">
        <f t="shared" si="988"/>
        <v/>
      </c>
      <c r="BC668" s="239" t="str">
        <f t="shared" si="989"/>
        <v/>
      </c>
      <c r="BD668" s="239" t="str">
        <f t="shared" si="990"/>
        <v/>
      </c>
      <c r="BE668" s="239" t="str">
        <f t="shared" si="991"/>
        <v/>
      </c>
      <c r="BF668" s="239" t="str">
        <f t="shared" si="992"/>
        <v/>
      </c>
      <c r="BG668" s="239" t="str">
        <f t="shared" si="993"/>
        <v/>
      </c>
      <c r="BH668" s="239" t="str">
        <f t="shared" si="994"/>
        <v/>
      </c>
      <c r="BI668" s="239" t="str">
        <f t="shared" si="995"/>
        <v/>
      </c>
      <c r="BJ668" s="239" t="str">
        <f t="shared" si="996"/>
        <v/>
      </c>
      <c r="BK668" s="239" t="str">
        <f t="shared" si="997"/>
        <v/>
      </c>
      <c r="BL668" s="239" t="str">
        <f t="shared" si="998"/>
        <v/>
      </c>
      <c r="BN668" s="239" t="str">
        <f t="shared" si="1008"/>
        <v/>
      </c>
      <c r="BO668" s="239" t="str">
        <f t="shared" si="1009"/>
        <v/>
      </c>
      <c r="BP668" s="239" t="str">
        <f t="shared" si="1010"/>
        <v/>
      </c>
      <c r="BQ668" s="239" t="str">
        <f t="shared" si="1011"/>
        <v/>
      </c>
      <c r="BR668" s="239" t="str">
        <f t="shared" si="1012"/>
        <v/>
      </c>
      <c r="BS668" s="239">
        <f t="shared" si="1013"/>
        <v>1</v>
      </c>
      <c r="BT668" s="239" t="str">
        <f t="shared" si="1014"/>
        <v/>
      </c>
      <c r="BU668" s="239" t="str">
        <f t="shared" si="1015"/>
        <v/>
      </c>
      <c r="BV668" s="239" t="str">
        <f t="shared" si="1016"/>
        <v/>
      </c>
      <c r="BW668" s="239" t="str">
        <f t="shared" si="1017"/>
        <v/>
      </c>
      <c r="BX668" s="239" t="str">
        <f t="shared" si="1018"/>
        <v/>
      </c>
      <c r="BY668" s="239" t="str">
        <f t="shared" si="1019"/>
        <v/>
      </c>
      <c r="BZ668" s="239" t="str">
        <f t="shared" si="1020"/>
        <v/>
      </c>
      <c r="CA668" s="239" t="str">
        <f t="shared" si="1021"/>
        <v/>
      </c>
      <c r="CB668" s="239" t="str">
        <f t="shared" si="1022"/>
        <v/>
      </c>
      <c r="CC668" s="239" t="str">
        <f t="shared" si="1023"/>
        <v/>
      </c>
      <c r="CD668" s="239" t="str">
        <f t="shared" si="1024"/>
        <v/>
      </c>
      <c r="CE668" s="239" t="str">
        <f t="shared" si="1025"/>
        <v/>
      </c>
      <c r="CF668" s="239" t="str">
        <f t="shared" si="1026"/>
        <v/>
      </c>
      <c r="CG668" s="239" t="str">
        <f t="shared" si="1027"/>
        <v/>
      </c>
      <c r="CH668" s="239" t="str">
        <f t="shared" si="1028"/>
        <v/>
      </c>
      <c r="CI668" s="239" t="str">
        <f t="shared" si="1029"/>
        <v/>
      </c>
      <c r="CJ668" s="239" t="str">
        <f t="shared" si="1030"/>
        <v/>
      </c>
      <c r="CK668" s="239" t="str">
        <f t="shared" si="1031"/>
        <v/>
      </c>
      <c r="CL668" s="239" t="str">
        <f t="shared" si="1032"/>
        <v/>
      </c>
      <c r="CM668" s="239" t="str">
        <f t="shared" si="1033"/>
        <v/>
      </c>
      <c r="CN668" s="239" t="str">
        <f t="shared" si="1034"/>
        <v/>
      </c>
      <c r="CP668" s="239" t="str">
        <f t="shared" si="1035"/>
        <v/>
      </c>
      <c r="CQ668" s="239" t="str">
        <f t="shared" si="1036"/>
        <v/>
      </c>
      <c r="CR668" s="239" t="str">
        <f t="shared" si="1037"/>
        <v/>
      </c>
      <c r="CS668" s="239" t="str">
        <f t="shared" si="1038"/>
        <v/>
      </c>
      <c r="CT668" s="239" t="str">
        <f t="shared" si="1039"/>
        <v/>
      </c>
      <c r="CU668" s="239" t="str">
        <f t="shared" si="1040"/>
        <v>4to Trimestre</v>
      </c>
      <c r="CV668" s="239" t="str">
        <f t="shared" si="1041"/>
        <v/>
      </c>
      <c r="CW668" s="239" t="str">
        <f t="shared" si="1042"/>
        <v/>
      </c>
      <c r="CX668" s="239" t="str">
        <f t="shared" si="1043"/>
        <v/>
      </c>
      <c r="CY668" s="239" t="str">
        <f t="shared" si="1044"/>
        <v/>
      </c>
      <c r="CZ668" s="239" t="str">
        <f t="shared" si="1045"/>
        <v/>
      </c>
      <c r="DA668" s="239" t="str">
        <f t="shared" si="1046"/>
        <v/>
      </c>
      <c r="DB668" s="239" t="str">
        <f t="shared" si="1047"/>
        <v/>
      </c>
      <c r="DC668" s="239" t="str">
        <f t="shared" si="1048"/>
        <v/>
      </c>
      <c r="DD668" s="239" t="str">
        <f t="shared" si="1049"/>
        <v/>
      </c>
      <c r="DE668" s="239" t="str">
        <f t="shared" si="1050"/>
        <v/>
      </c>
      <c r="DF668" s="239" t="str">
        <f t="shared" si="1051"/>
        <v/>
      </c>
      <c r="DG668" s="239" t="str">
        <f t="shared" si="1052"/>
        <v/>
      </c>
      <c r="DH668" s="239" t="str">
        <f t="shared" si="1053"/>
        <v/>
      </c>
      <c r="DI668" s="239" t="str">
        <f t="shared" si="1054"/>
        <v/>
      </c>
      <c r="DJ668" s="239" t="str">
        <f t="shared" si="1055"/>
        <v/>
      </c>
      <c r="DK668" s="239" t="str">
        <f t="shared" si="1056"/>
        <v/>
      </c>
      <c r="DL668" s="239" t="str">
        <f t="shared" si="1057"/>
        <v/>
      </c>
      <c r="DM668" s="239" t="str">
        <f t="shared" si="1058"/>
        <v/>
      </c>
      <c r="DN668" s="239" t="str">
        <f t="shared" si="1059"/>
        <v/>
      </c>
      <c r="DO668" s="239" t="str">
        <f t="shared" si="1060"/>
        <v/>
      </c>
      <c r="DP668" s="239" t="str">
        <f t="shared" si="1061"/>
        <v/>
      </c>
    </row>
    <row r="669" spans="1:120" ht="35.25" hidden="1" customHeight="1" x14ac:dyDescent="0.25">
      <c r="A669" s="49" t="s">
        <v>4523</v>
      </c>
      <c r="B669" s="49">
        <v>1000</v>
      </c>
      <c r="C669" s="49" t="s">
        <v>61</v>
      </c>
      <c r="D669" s="49" t="s">
        <v>2416</v>
      </c>
      <c r="E669" s="49">
        <v>5</v>
      </c>
      <c r="F669" s="49" t="s">
        <v>2656</v>
      </c>
      <c r="G669" s="49" t="str">
        <f t="shared" si="1063"/>
        <v>1000-15</v>
      </c>
      <c r="H669" s="49" t="s">
        <v>75</v>
      </c>
      <c r="I669" s="49" t="s">
        <v>76</v>
      </c>
      <c r="J669" s="49" t="s">
        <v>123</v>
      </c>
      <c r="K669" s="49" t="s">
        <v>80</v>
      </c>
      <c r="L669" s="49" t="s">
        <v>125</v>
      </c>
      <c r="M669" s="49" t="s">
        <v>80</v>
      </c>
      <c r="N669" s="49" t="s">
        <v>126</v>
      </c>
      <c r="O669" s="49" t="s">
        <v>80</v>
      </c>
      <c r="P669" s="49" t="s">
        <v>2657</v>
      </c>
      <c r="Q669" s="50">
        <v>0.04</v>
      </c>
      <c r="R669" s="50"/>
      <c r="S669" s="49">
        <v>4</v>
      </c>
      <c r="T669" s="49" t="s">
        <v>84</v>
      </c>
      <c r="U669" s="49" t="s">
        <v>2658</v>
      </c>
      <c r="V669" s="51">
        <v>44986</v>
      </c>
      <c r="W669" s="51">
        <v>45230</v>
      </c>
      <c r="X669" s="49" t="s">
        <v>2427</v>
      </c>
      <c r="Y669" s="49" t="s">
        <v>87</v>
      </c>
      <c r="Z669" s="59" t="s">
        <v>100</v>
      </c>
      <c r="AA669" s="60">
        <v>1</v>
      </c>
      <c r="AB669" s="60" t="s">
        <v>2660</v>
      </c>
      <c r="AC669" s="69">
        <v>45119</v>
      </c>
      <c r="AD669" s="60">
        <v>1</v>
      </c>
      <c r="AE669" s="60" t="s">
        <v>942</v>
      </c>
      <c r="AF669" s="69">
        <v>45119</v>
      </c>
      <c r="AG669" s="57" t="s">
        <v>79</v>
      </c>
      <c r="AH669" s="52" t="s">
        <v>92</v>
      </c>
      <c r="AI669" s="52">
        <f t="shared" si="980"/>
        <v>0.04</v>
      </c>
      <c r="AJ669" s="52"/>
      <c r="AK669" s="52"/>
      <c r="AL669" s="239" t="str">
        <f t="shared" si="999"/>
        <v/>
      </c>
      <c r="AM669" s="239" t="str">
        <f t="shared" si="1000"/>
        <v/>
      </c>
      <c r="AN669" s="239" t="str">
        <f t="shared" si="1001"/>
        <v/>
      </c>
      <c r="AO669" s="239" t="str">
        <f t="shared" si="1002"/>
        <v/>
      </c>
      <c r="AP669" s="239" t="str">
        <f t="shared" si="1003"/>
        <v/>
      </c>
      <c r="AQ669" s="239" t="str">
        <f t="shared" si="1004"/>
        <v/>
      </c>
      <c r="AR669" s="239" t="str">
        <f t="shared" si="1005"/>
        <v/>
      </c>
      <c r="AS669" s="239" t="str">
        <f t="shared" si="1006"/>
        <v/>
      </c>
      <c r="AT669" s="239" t="str">
        <f t="shared" si="1007"/>
        <v/>
      </c>
      <c r="AU669" s="239" t="str">
        <f t="shared" si="981"/>
        <v/>
      </c>
      <c r="AV669" s="239" t="str">
        <f t="shared" si="982"/>
        <v/>
      </c>
      <c r="AW669" s="239" t="str">
        <f t="shared" si="983"/>
        <v/>
      </c>
      <c r="AX669" s="239" t="str">
        <f t="shared" si="984"/>
        <v/>
      </c>
      <c r="AY669" s="239" t="str">
        <f t="shared" si="985"/>
        <v/>
      </c>
      <c r="AZ669" s="239" t="str">
        <f t="shared" si="986"/>
        <v/>
      </c>
      <c r="BA669" s="239" t="str">
        <f t="shared" si="987"/>
        <v/>
      </c>
      <c r="BB669" s="239" t="str">
        <f t="shared" si="988"/>
        <v/>
      </c>
      <c r="BC669" s="239" t="str">
        <f t="shared" si="989"/>
        <v/>
      </c>
      <c r="BD669" s="239" t="str">
        <f t="shared" si="990"/>
        <v/>
      </c>
      <c r="BE669" s="239" t="str">
        <f t="shared" si="991"/>
        <v/>
      </c>
      <c r="BF669" s="239" t="str">
        <f t="shared" si="992"/>
        <v/>
      </c>
      <c r="BG669" s="239" t="str">
        <f t="shared" si="993"/>
        <v/>
      </c>
      <c r="BH669" s="239" t="str">
        <f t="shared" si="994"/>
        <v/>
      </c>
      <c r="BI669" s="239" t="str">
        <f t="shared" si="995"/>
        <v/>
      </c>
      <c r="BJ669" s="239" t="str">
        <f t="shared" si="996"/>
        <v/>
      </c>
      <c r="BK669" s="239" t="str">
        <f t="shared" si="997"/>
        <v/>
      </c>
      <c r="BL669" s="239" t="str">
        <f t="shared" si="998"/>
        <v/>
      </c>
      <c r="BN669" s="239" t="str">
        <f t="shared" si="1008"/>
        <v/>
      </c>
      <c r="BO669" s="239" t="str">
        <f t="shared" si="1009"/>
        <v/>
      </c>
      <c r="BP669" s="239" t="str">
        <f t="shared" si="1010"/>
        <v/>
      </c>
      <c r="BQ669" s="239" t="str">
        <f t="shared" si="1011"/>
        <v/>
      </c>
      <c r="BR669" s="239" t="str">
        <f t="shared" si="1012"/>
        <v/>
      </c>
      <c r="BS669" s="239" t="str">
        <f t="shared" si="1013"/>
        <v/>
      </c>
      <c r="BT669" s="239" t="str">
        <f t="shared" si="1014"/>
        <v/>
      </c>
      <c r="BU669" s="239" t="str">
        <f t="shared" si="1015"/>
        <v/>
      </c>
      <c r="BV669" s="239" t="str">
        <f t="shared" si="1016"/>
        <v/>
      </c>
      <c r="BW669" s="239" t="str">
        <f t="shared" si="1017"/>
        <v/>
      </c>
      <c r="BX669" s="239" t="str">
        <f t="shared" si="1018"/>
        <v/>
      </c>
      <c r="BY669" s="239" t="str">
        <f t="shared" si="1019"/>
        <v/>
      </c>
      <c r="BZ669" s="239" t="str">
        <f t="shared" si="1020"/>
        <v/>
      </c>
      <c r="CA669" s="239" t="str">
        <f t="shared" si="1021"/>
        <v/>
      </c>
      <c r="CB669" s="239" t="str">
        <f t="shared" si="1022"/>
        <v/>
      </c>
      <c r="CC669" s="239" t="str">
        <f t="shared" si="1023"/>
        <v/>
      </c>
      <c r="CD669" s="239" t="str">
        <f t="shared" si="1024"/>
        <v/>
      </c>
      <c r="CE669" s="239" t="str">
        <f t="shared" si="1025"/>
        <v/>
      </c>
      <c r="CF669" s="239" t="str">
        <f t="shared" si="1026"/>
        <v/>
      </c>
      <c r="CG669" s="239" t="str">
        <f t="shared" si="1027"/>
        <v/>
      </c>
      <c r="CH669" s="239" t="str">
        <f t="shared" si="1028"/>
        <v/>
      </c>
      <c r="CI669" s="239" t="str">
        <f t="shared" si="1029"/>
        <v/>
      </c>
      <c r="CJ669" s="239" t="str">
        <f t="shared" si="1030"/>
        <v/>
      </c>
      <c r="CK669" s="239" t="str">
        <f t="shared" si="1031"/>
        <v/>
      </c>
      <c r="CL669" s="239" t="str">
        <f t="shared" si="1032"/>
        <v/>
      </c>
      <c r="CM669" s="239" t="str">
        <f t="shared" si="1033"/>
        <v/>
      </c>
      <c r="CN669" s="239" t="str">
        <f t="shared" si="1034"/>
        <v/>
      </c>
      <c r="CP669" s="239" t="str">
        <f t="shared" si="1035"/>
        <v/>
      </c>
      <c r="CQ669" s="239" t="str">
        <f t="shared" si="1036"/>
        <v/>
      </c>
      <c r="CR669" s="239" t="str">
        <f t="shared" si="1037"/>
        <v/>
      </c>
      <c r="CS669" s="239" t="str">
        <f t="shared" si="1038"/>
        <v/>
      </c>
      <c r="CT669" s="239" t="str">
        <f t="shared" si="1039"/>
        <v/>
      </c>
      <c r="CU669" s="239" t="str">
        <f t="shared" si="1040"/>
        <v/>
      </c>
      <c r="CV669" s="239" t="str">
        <f t="shared" si="1041"/>
        <v/>
      </c>
      <c r="CW669" s="239" t="str">
        <f t="shared" si="1042"/>
        <v/>
      </c>
      <c r="CX669" s="239" t="str">
        <f t="shared" si="1043"/>
        <v/>
      </c>
      <c r="CY669" s="239" t="str">
        <f t="shared" si="1044"/>
        <v/>
      </c>
      <c r="CZ669" s="239" t="str">
        <f t="shared" si="1045"/>
        <v/>
      </c>
      <c r="DA669" s="239" t="str">
        <f t="shared" si="1046"/>
        <v/>
      </c>
      <c r="DB669" s="239" t="str">
        <f t="shared" si="1047"/>
        <v/>
      </c>
      <c r="DC669" s="239" t="str">
        <f t="shared" si="1048"/>
        <v/>
      </c>
      <c r="DD669" s="239" t="str">
        <f t="shared" si="1049"/>
        <v/>
      </c>
      <c r="DE669" s="239" t="str">
        <f t="shared" si="1050"/>
        <v/>
      </c>
      <c r="DF669" s="239" t="str">
        <f t="shared" si="1051"/>
        <v/>
      </c>
      <c r="DG669" s="239" t="str">
        <f t="shared" si="1052"/>
        <v/>
      </c>
      <c r="DH669" s="239" t="str">
        <f t="shared" si="1053"/>
        <v/>
      </c>
      <c r="DI669" s="239" t="str">
        <f t="shared" si="1054"/>
        <v/>
      </c>
      <c r="DJ669" s="239" t="str">
        <f t="shared" si="1055"/>
        <v/>
      </c>
      <c r="DK669" s="239" t="str">
        <f t="shared" si="1056"/>
        <v/>
      </c>
      <c r="DL669" s="239" t="str">
        <f t="shared" si="1057"/>
        <v/>
      </c>
      <c r="DM669" s="239" t="str">
        <f t="shared" si="1058"/>
        <v/>
      </c>
      <c r="DN669" s="239" t="str">
        <f t="shared" si="1059"/>
        <v/>
      </c>
      <c r="DO669" s="239" t="str">
        <f t="shared" si="1060"/>
        <v/>
      </c>
      <c r="DP669" s="239" t="str">
        <f t="shared" si="1061"/>
        <v/>
      </c>
    </row>
    <row r="670" spans="1:120" ht="35.25" hidden="1" customHeight="1" x14ac:dyDescent="0.25">
      <c r="A670" s="53" t="s">
        <v>4523</v>
      </c>
      <c r="B670" s="53">
        <v>1000</v>
      </c>
      <c r="C670" s="53" t="s">
        <v>61</v>
      </c>
      <c r="D670" s="53" t="s">
        <v>2416</v>
      </c>
      <c r="E670" s="53">
        <v>5</v>
      </c>
      <c r="F670" s="53" t="s">
        <v>2661</v>
      </c>
      <c r="G670" s="53" t="str">
        <f t="shared" si="1063"/>
        <v>1000-15</v>
      </c>
      <c r="H670" s="53" t="s">
        <v>94</v>
      </c>
      <c r="I670" s="53" t="s">
        <v>76</v>
      </c>
      <c r="J670" s="53" t="s">
        <v>80</v>
      </c>
      <c r="K670" s="53" t="s">
        <v>80</v>
      </c>
      <c r="L670" s="53" t="s">
        <v>80</v>
      </c>
      <c r="M670" s="53" t="s">
        <v>80</v>
      </c>
      <c r="N670" s="53" t="s">
        <v>80</v>
      </c>
      <c r="O670" s="53" t="s">
        <v>80</v>
      </c>
      <c r="P670" s="53" t="s">
        <v>2662</v>
      </c>
      <c r="Q670" s="52">
        <v>0.3</v>
      </c>
      <c r="R670" s="52">
        <f>+Q670*Q669</f>
        <v>1.2E-2</v>
      </c>
      <c r="S670" s="53">
        <v>1</v>
      </c>
      <c r="T670" s="53" t="s">
        <v>84</v>
      </c>
      <c r="U670" s="53" t="s">
        <v>2663</v>
      </c>
      <c r="V670" s="23">
        <v>44986</v>
      </c>
      <c r="W670" s="23">
        <v>45016</v>
      </c>
      <c r="X670" s="53" t="s">
        <v>2427</v>
      </c>
      <c r="Y670" s="49" t="s">
        <v>97</v>
      </c>
      <c r="Z670" s="59" t="s">
        <v>100</v>
      </c>
      <c r="AA670" s="60">
        <v>1</v>
      </c>
      <c r="AB670" s="62" t="s">
        <v>2659</v>
      </c>
      <c r="AC670" s="62">
        <v>45012</v>
      </c>
      <c r="AD670" s="60">
        <v>1</v>
      </c>
      <c r="AE670" s="62" t="s">
        <v>956</v>
      </c>
      <c r="AF670" s="62">
        <v>45012</v>
      </c>
      <c r="AG670" s="60" t="s">
        <v>79</v>
      </c>
      <c r="AH670" s="60">
        <v>1</v>
      </c>
      <c r="AI670" s="52">
        <f t="shared" si="980"/>
        <v>1.2E-2</v>
      </c>
      <c r="AJ670" s="52">
        <f t="shared" ref="AJ670:AJ671" si="1068">+AI670/R670</f>
        <v>1</v>
      </c>
      <c r="AK670" s="52"/>
      <c r="AL670" s="239" t="str">
        <f t="shared" si="999"/>
        <v/>
      </c>
      <c r="AM670" s="239" t="str">
        <f t="shared" si="1000"/>
        <v/>
      </c>
      <c r="AN670" s="239" t="str">
        <f t="shared" si="1001"/>
        <v/>
      </c>
      <c r="AO670" s="239" t="str">
        <f t="shared" si="1002"/>
        <v/>
      </c>
      <c r="AP670" s="239" t="str">
        <f t="shared" si="1003"/>
        <v/>
      </c>
      <c r="AQ670" s="239" t="str">
        <f t="shared" si="1004"/>
        <v/>
      </c>
      <c r="AR670" s="239" t="str">
        <f t="shared" si="1005"/>
        <v/>
      </c>
      <c r="AS670" s="239" t="str">
        <f t="shared" si="1006"/>
        <v/>
      </c>
      <c r="AT670" s="239" t="str">
        <f t="shared" si="1007"/>
        <v/>
      </c>
      <c r="AU670" s="239" t="str">
        <f t="shared" si="981"/>
        <v/>
      </c>
      <c r="AV670" s="239" t="str">
        <f t="shared" si="982"/>
        <v/>
      </c>
      <c r="AW670" s="239" t="str">
        <f t="shared" si="983"/>
        <v/>
      </c>
      <c r="AX670" s="239" t="str">
        <f t="shared" si="984"/>
        <v/>
      </c>
      <c r="AY670" s="239" t="str">
        <f t="shared" si="985"/>
        <v/>
      </c>
      <c r="AZ670" s="239" t="str">
        <f t="shared" si="986"/>
        <v/>
      </c>
      <c r="BA670" s="239" t="str">
        <f t="shared" si="987"/>
        <v/>
      </c>
      <c r="BB670" s="239" t="str">
        <f t="shared" si="988"/>
        <v/>
      </c>
      <c r="BC670" s="239" t="str">
        <f t="shared" si="989"/>
        <v/>
      </c>
      <c r="BD670" s="239" t="str">
        <f t="shared" si="990"/>
        <v/>
      </c>
      <c r="BE670" s="239" t="str">
        <f t="shared" si="991"/>
        <v/>
      </c>
      <c r="BF670" s="239" t="str">
        <f t="shared" si="992"/>
        <v/>
      </c>
      <c r="BG670" s="239" t="str">
        <f t="shared" si="993"/>
        <v/>
      </c>
      <c r="BH670" s="239" t="str">
        <f t="shared" si="994"/>
        <v/>
      </c>
      <c r="BI670" s="239" t="str">
        <f t="shared" si="995"/>
        <v/>
      </c>
      <c r="BJ670" s="239" t="str">
        <f t="shared" si="996"/>
        <v/>
      </c>
      <c r="BK670" s="239" t="str">
        <f t="shared" si="997"/>
        <v/>
      </c>
      <c r="BL670" s="239" t="str">
        <f t="shared" si="998"/>
        <v/>
      </c>
      <c r="BN670" s="239" t="str">
        <f t="shared" si="1008"/>
        <v/>
      </c>
      <c r="BO670" s="239" t="str">
        <f t="shared" si="1009"/>
        <v/>
      </c>
      <c r="BP670" s="239" t="str">
        <f t="shared" si="1010"/>
        <v/>
      </c>
      <c r="BQ670" s="239" t="str">
        <f t="shared" si="1011"/>
        <v/>
      </c>
      <c r="BR670" s="239" t="str">
        <f t="shared" si="1012"/>
        <v/>
      </c>
      <c r="BS670" s="239" t="str">
        <f t="shared" si="1013"/>
        <v/>
      </c>
      <c r="BT670" s="239" t="str">
        <f t="shared" si="1014"/>
        <v/>
      </c>
      <c r="BU670" s="239" t="str">
        <f t="shared" si="1015"/>
        <v/>
      </c>
      <c r="BV670" s="239" t="str">
        <f t="shared" si="1016"/>
        <v/>
      </c>
      <c r="BW670" s="239" t="str">
        <f t="shared" si="1017"/>
        <v/>
      </c>
      <c r="BX670" s="239" t="str">
        <f t="shared" si="1018"/>
        <v/>
      </c>
      <c r="BY670" s="239" t="str">
        <f t="shared" si="1019"/>
        <v/>
      </c>
      <c r="BZ670" s="239" t="str">
        <f t="shared" si="1020"/>
        <v/>
      </c>
      <c r="CA670" s="239" t="str">
        <f t="shared" si="1021"/>
        <v/>
      </c>
      <c r="CB670" s="239" t="str">
        <f t="shared" si="1022"/>
        <v/>
      </c>
      <c r="CC670" s="239" t="str">
        <f t="shared" si="1023"/>
        <v/>
      </c>
      <c r="CD670" s="239" t="str">
        <f t="shared" si="1024"/>
        <v/>
      </c>
      <c r="CE670" s="239" t="str">
        <f t="shared" si="1025"/>
        <v/>
      </c>
      <c r="CF670" s="239" t="str">
        <f t="shared" si="1026"/>
        <v/>
      </c>
      <c r="CG670" s="239" t="str">
        <f t="shared" si="1027"/>
        <v/>
      </c>
      <c r="CH670" s="239" t="str">
        <f t="shared" si="1028"/>
        <v/>
      </c>
      <c r="CI670" s="239" t="str">
        <f t="shared" si="1029"/>
        <v/>
      </c>
      <c r="CJ670" s="239" t="str">
        <f t="shared" si="1030"/>
        <v/>
      </c>
      <c r="CK670" s="239" t="str">
        <f t="shared" si="1031"/>
        <v/>
      </c>
      <c r="CL670" s="239" t="str">
        <f t="shared" si="1032"/>
        <v/>
      </c>
      <c r="CM670" s="239" t="str">
        <f t="shared" si="1033"/>
        <v/>
      </c>
      <c r="CN670" s="239" t="str">
        <f t="shared" si="1034"/>
        <v/>
      </c>
      <c r="CP670" s="239" t="str">
        <f t="shared" si="1035"/>
        <v/>
      </c>
      <c r="CQ670" s="239" t="str">
        <f t="shared" si="1036"/>
        <v/>
      </c>
      <c r="CR670" s="239" t="str">
        <f t="shared" si="1037"/>
        <v/>
      </c>
      <c r="CS670" s="239" t="str">
        <f t="shared" si="1038"/>
        <v/>
      </c>
      <c r="CT670" s="239" t="str">
        <f t="shared" si="1039"/>
        <v/>
      </c>
      <c r="CU670" s="239" t="str">
        <f t="shared" si="1040"/>
        <v/>
      </c>
      <c r="CV670" s="239" t="str">
        <f t="shared" si="1041"/>
        <v/>
      </c>
      <c r="CW670" s="239" t="str">
        <f t="shared" si="1042"/>
        <v/>
      </c>
      <c r="CX670" s="239" t="str">
        <f t="shared" si="1043"/>
        <v/>
      </c>
      <c r="CY670" s="239" t="str">
        <f t="shared" si="1044"/>
        <v/>
      </c>
      <c r="CZ670" s="239" t="str">
        <f t="shared" si="1045"/>
        <v/>
      </c>
      <c r="DA670" s="239" t="str">
        <f t="shared" si="1046"/>
        <v/>
      </c>
      <c r="DB670" s="239" t="str">
        <f t="shared" si="1047"/>
        <v/>
      </c>
      <c r="DC670" s="239" t="str">
        <f t="shared" si="1048"/>
        <v/>
      </c>
      <c r="DD670" s="239" t="str">
        <f t="shared" si="1049"/>
        <v/>
      </c>
      <c r="DE670" s="239" t="str">
        <f t="shared" si="1050"/>
        <v/>
      </c>
      <c r="DF670" s="239" t="str">
        <f t="shared" si="1051"/>
        <v/>
      </c>
      <c r="DG670" s="239" t="str">
        <f t="shared" si="1052"/>
        <v/>
      </c>
      <c r="DH670" s="239" t="str">
        <f t="shared" si="1053"/>
        <v/>
      </c>
      <c r="DI670" s="239" t="str">
        <f t="shared" si="1054"/>
        <v/>
      </c>
      <c r="DJ670" s="239" t="str">
        <f t="shared" si="1055"/>
        <v/>
      </c>
      <c r="DK670" s="239" t="str">
        <f t="shared" si="1056"/>
        <v/>
      </c>
      <c r="DL670" s="239" t="str">
        <f t="shared" si="1057"/>
        <v/>
      </c>
      <c r="DM670" s="239" t="str">
        <f t="shared" si="1058"/>
        <v/>
      </c>
      <c r="DN670" s="239" t="str">
        <f t="shared" si="1059"/>
        <v/>
      </c>
      <c r="DO670" s="239" t="str">
        <f t="shared" si="1060"/>
        <v/>
      </c>
      <c r="DP670" s="239" t="str">
        <f t="shared" si="1061"/>
        <v/>
      </c>
    </row>
    <row r="671" spans="1:120" ht="35.25" hidden="1" customHeight="1" x14ac:dyDescent="0.25">
      <c r="A671" s="53" t="s">
        <v>4523</v>
      </c>
      <c r="B671" s="53">
        <v>1000</v>
      </c>
      <c r="C671" s="53" t="s">
        <v>61</v>
      </c>
      <c r="D671" s="53" t="s">
        <v>2416</v>
      </c>
      <c r="E671" s="53">
        <v>5</v>
      </c>
      <c r="F671" s="53" t="s">
        <v>2664</v>
      </c>
      <c r="G671" s="53" t="str">
        <f t="shared" si="1063"/>
        <v>1000-15</v>
      </c>
      <c r="H671" s="53" t="s">
        <v>94</v>
      </c>
      <c r="I671" s="53" t="s">
        <v>76</v>
      </c>
      <c r="J671" s="53" t="s">
        <v>80</v>
      </c>
      <c r="K671" s="53" t="s">
        <v>80</v>
      </c>
      <c r="L671" s="53" t="s">
        <v>80</v>
      </c>
      <c r="M671" s="53" t="s">
        <v>80</v>
      </c>
      <c r="N671" s="53" t="s">
        <v>80</v>
      </c>
      <c r="O671" s="53" t="s">
        <v>80</v>
      </c>
      <c r="P671" s="53" t="s">
        <v>2665</v>
      </c>
      <c r="Q671" s="52">
        <v>0.7</v>
      </c>
      <c r="R671" s="52">
        <f>+Q671*Q669</f>
        <v>2.7999999999999997E-2</v>
      </c>
      <c r="S671" s="53">
        <v>4</v>
      </c>
      <c r="T671" s="53" t="s">
        <v>84</v>
      </c>
      <c r="U671" s="53" t="s">
        <v>2666</v>
      </c>
      <c r="V671" s="23">
        <v>45019</v>
      </c>
      <c r="W671" s="23">
        <v>45230</v>
      </c>
      <c r="X671" s="53" t="s">
        <v>2427</v>
      </c>
      <c r="Y671" s="49" t="s">
        <v>87</v>
      </c>
      <c r="Z671" s="59" t="s">
        <v>100</v>
      </c>
      <c r="AA671" s="60">
        <v>1</v>
      </c>
      <c r="AB671" s="60" t="s">
        <v>2667</v>
      </c>
      <c r="AC671" s="69">
        <v>45119</v>
      </c>
      <c r="AD671" s="60">
        <v>1</v>
      </c>
      <c r="AE671" s="60" t="s">
        <v>942</v>
      </c>
      <c r="AF671" s="69">
        <v>45119</v>
      </c>
      <c r="AG671" s="60" t="s">
        <v>79</v>
      </c>
      <c r="AH671" s="60">
        <v>1</v>
      </c>
      <c r="AI671" s="52">
        <f t="shared" si="980"/>
        <v>2.7999999999999997E-2</v>
      </c>
      <c r="AJ671" s="52">
        <f t="shared" si="1068"/>
        <v>1</v>
      </c>
      <c r="AK671" s="52"/>
      <c r="AL671" s="239" t="str">
        <f t="shared" si="999"/>
        <v/>
      </c>
      <c r="AM671" s="239" t="str">
        <f t="shared" si="1000"/>
        <v/>
      </c>
      <c r="AN671" s="239" t="str">
        <f t="shared" si="1001"/>
        <v/>
      </c>
      <c r="AO671" s="239" t="str">
        <f t="shared" si="1002"/>
        <v/>
      </c>
      <c r="AP671" s="239" t="str">
        <f t="shared" si="1003"/>
        <v/>
      </c>
      <c r="AQ671" s="239" t="str">
        <f t="shared" si="1004"/>
        <v/>
      </c>
      <c r="AR671" s="239" t="str">
        <f t="shared" si="1005"/>
        <v/>
      </c>
      <c r="AS671" s="239" t="str">
        <f t="shared" si="1006"/>
        <v/>
      </c>
      <c r="AT671" s="239" t="str">
        <f t="shared" si="1007"/>
        <v/>
      </c>
      <c r="AU671" s="239" t="str">
        <f t="shared" si="981"/>
        <v/>
      </c>
      <c r="AV671" s="239" t="str">
        <f t="shared" si="982"/>
        <v/>
      </c>
      <c r="AW671" s="239" t="str">
        <f t="shared" si="983"/>
        <v/>
      </c>
      <c r="AX671" s="239" t="str">
        <f t="shared" si="984"/>
        <v/>
      </c>
      <c r="AY671" s="239" t="str">
        <f t="shared" si="985"/>
        <v/>
      </c>
      <c r="AZ671" s="239" t="str">
        <f t="shared" si="986"/>
        <v/>
      </c>
      <c r="BA671" s="239" t="str">
        <f t="shared" si="987"/>
        <v/>
      </c>
      <c r="BB671" s="239" t="str">
        <f t="shared" si="988"/>
        <v/>
      </c>
      <c r="BC671" s="239" t="str">
        <f t="shared" si="989"/>
        <v/>
      </c>
      <c r="BD671" s="239" t="str">
        <f t="shared" si="990"/>
        <v/>
      </c>
      <c r="BE671" s="239" t="str">
        <f t="shared" si="991"/>
        <v/>
      </c>
      <c r="BF671" s="239" t="str">
        <f t="shared" si="992"/>
        <v/>
      </c>
      <c r="BG671" s="239" t="str">
        <f t="shared" si="993"/>
        <v/>
      </c>
      <c r="BH671" s="239" t="str">
        <f t="shared" si="994"/>
        <v/>
      </c>
      <c r="BI671" s="239" t="str">
        <f t="shared" si="995"/>
        <v/>
      </c>
      <c r="BJ671" s="239" t="str">
        <f t="shared" si="996"/>
        <v/>
      </c>
      <c r="BK671" s="239" t="str">
        <f t="shared" si="997"/>
        <v/>
      </c>
      <c r="BL671" s="239" t="str">
        <f t="shared" si="998"/>
        <v/>
      </c>
      <c r="BN671" s="239" t="str">
        <f t="shared" si="1008"/>
        <v/>
      </c>
      <c r="BO671" s="239" t="str">
        <f t="shared" si="1009"/>
        <v/>
      </c>
      <c r="BP671" s="239" t="str">
        <f t="shared" si="1010"/>
        <v/>
      </c>
      <c r="BQ671" s="239" t="str">
        <f t="shared" si="1011"/>
        <v/>
      </c>
      <c r="BR671" s="239" t="str">
        <f t="shared" si="1012"/>
        <v/>
      </c>
      <c r="BS671" s="239" t="str">
        <f t="shared" si="1013"/>
        <v/>
      </c>
      <c r="BT671" s="239" t="str">
        <f t="shared" si="1014"/>
        <v/>
      </c>
      <c r="BU671" s="239" t="str">
        <f t="shared" si="1015"/>
        <v/>
      </c>
      <c r="BV671" s="239" t="str">
        <f t="shared" si="1016"/>
        <v/>
      </c>
      <c r="BW671" s="239" t="str">
        <f t="shared" si="1017"/>
        <v/>
      </c>
      <c r="BX671" s="239" t="str">
        <f t="shared" si="1018"/>
        <v/>
      </c>
      <c r="BY671" s="239" t="str">
        <f t="shared" si="1019"/>
        <v/>
      </c>
      <c r="BZ671" s="239" t="str">
        <f t="shared" si="1020"/>
        <v/>
      </c>
      <c r="CA671" s="239" t="str">
        <f t="shared" si="1021"/>
        <v/>
      </c>
      <c r="CB671" s="239" t="str">
        <f t="shared" si="1022"/>
        <v/>
      </c>
      <c r="CC671" s="239" t="str">
        <f t="shared" si="1023"/>
        <v/>
      </c>
      <c r="CD671" s="239" t="str">
        <f t="shared" si="1024"/>
        <v/>
      </c>
      <c r="CE671" s="239" t="str">
        <f t="shared" si="1025"/>
        <v/>
      </c>
      <c r="CF671" s="239" t="str">
        <f t="shared" si="1026"/>
        <v/>
      </c>
      <c r="CG671" s="239" t="str">
        <f t="shared" si="1027"/>
        <v/>
      </c>
      <c r="CH671" s="239" t="str">
        <f t="shared" si="1028"/>
        <v/>
      </c>
      <c r="CI671" s="239" t="str">
        <f t="shared" si="1029"/>
        <v/>
      </c>
      <c r="CJ671" s="239" t="str">
        <f t="shared" si="1030"/>
        <v/>
      </c>
      <c r="CK671" s="239" t="str">
        <f t="shared" si="1031"/>
        <v/>
      </c>
      <c r="CL671" s="239" t="str">
        <f t="shared" si="1032"/>
        <v/>
      </c>
      <c r="CM671" s="239" t="str">
        <f t="shared" si="1033"/>
        <v/>
      </c>
      <c r="CN671" s="239" t="str">
        <f t="shared" si="1034"/>
        <v/>
      </c>
      <c r="CP671" s="239" t="str">
        <f t="shared" si="1035"/>
        <v/>
      </c>
      <c r="CQ671" s="239" t="str">
        <f t="shared" si="1036"/>
        <v/>
      </c>
      <c r="CR671" s="239" t="str">
        <f t="shared" si="1037"/>
        <v/>
      </c>
      <c r="CS671" s="239" t="str">
        <f t="shared" si="1038"/>
        <v/>
      </c>
      <c r="CT671" s="239" t="str">
        <f t="shared" si="1039"/>
        <v/>
      </c>
      <c r="CU671" s="239" t="str">
        <f t="shared" si="1040"/>
        <v/>
      </c>
      <c r="CV671" s="239" t="str">
        <f t="shared" si="1041"/>
        <v/>
      </c>
      <c r="CW671" s="239" t="str">
        <f t="shared" si="1042"/>
        <v/>
      </c>
      <c r="CX671" s="239" t="str">
        <f t="shared" si="1043"/>
        <v/>
      </c>
      <c r="CY671" s="239" t="str">
        <f t="shared" si="1044"/>
        <v/>
      </c>
      <c r="CZ671" s="239" t="str">
        <f t="shared" si="1045"/>
        <v/>
      </c>
      <c r="DA671" s="239" t="str">
        <f t="shared" si="1046"/>
        <v/>
      </c>
      <c r="DB671" s="239" t="str">
        <f t="shared" si="1047"/>
        <v/>
      </c>
      <c r="DC671" s="239" t="str">
        <f t="shared" si="1048"/>
        <v/>
      </c>
      <c r="DD671" s="239" t="str">
        <f t="shared" si="1049"/>
        <v/>
      </c>
      <c r="DE671" s="239" t="str">
        <f t="shared" si="1050"/>
        <v/>
      </c>
      <c r="DF671" s="239" t="str">
        <f t="shared" si="1051"/>
        <v/>
      </c>
      <c r="DG671" s="239" t="str">
        <f t="shared" si="1052"/>
        <v/>
      </c>
      <c r="DH671" s="239" t="str">
        <f t="shared" si="1053"/>
        <v/>
      </c>
      <c r="DI671" s="239" t="str">
        <f t="shared" si="1054"/>
        <v/>
      </c>
      <c r="DJ671" s="239" t="str">
        <f t="shared" si="1055"/>
        <v/>
      </c>
      <c r="DK671" s="239" t="str">
        <f t="shared" si="1056"/>
        <v/>
      </c>
      <c r="DL671" s="239" t="str">
        <f t="shared" si="1057"/>
        <v/>
      </c>
      <c r="DM671" s="239" t="str">
        <f t="shared" si="1058"/>
        <v/>
      </c>
      <c r="DN671" s="239" t="str">
        <f t="shared" si="1059"/>
        <v/>
      </c>
      <c r="DO671" s="239" t="str">
        <f t="shared" si="1060"/>
        <v/>
      </c>
      <c r="DP671" s="239" t="str">
        <f t="shared" si="1061"/>
        <v/>
      </c>
    </row>
    <row r="672" spans="1:120" ht="35.25" hidden="1" customHeight="1" x14ac:dyDescent="0.25">
      <c r="A672" s="49" t="s">
        <v>4523</v>
      </c>
      <c r="B672" s="49">
        <v>1000</v>
      </c>
      <c r="C672" s="49" t="s">
        <v>61</v>
      </c>
      <c r="D672" s="49" t="s">
        <v>2416</v>
      </c>
      <c r="E672" s="49">
        <v>5</v>
      </c>
      <c r="F672" s="49" t="s">
        <v>2668</v>
      </c>
      <c r="G672" s="49" t="str">
        <f t="shared" si="1063"/>
        <v>1000-16</v>
      </c>
      <c r="H672" s="49" t="s">
        <v>75</v>
      </c>
      <c r="I672" s="49" t="s">
        <v>76</v>
      </c>
      <c r="J672" s="49" t="s">
        <v>1406</v>
      </c>
      <c r="K672" s="49" t="s">
        <v>1274</v>
      </c>
      <c r="L672" s="49" t="s">
        <v>79</v>
      </c>
      <c r="M672" s="49" t="s">
        <v>80</v>
      </c>
      <c r="N672" s="49" t="s">
        <v>2593</v>
      </c>
      <c r="O672" s="49" t="s">
        <v>2669</v>
      </c>
      <c r="P672" s="49" t="s">
        <v>2670</v>
      </c>
      <c r="Q672" s="50">
        <v>0.04</v>
      </c>
      <c r="R672" s="50"/>
      <c r="S672" s="49">
        <v>4</v>
      </c>
      <c r="T672" s="49" t="s">
        <v>84</v>
      </c>
      <c r="U672" s="49" t="s">
        <v>2671</v>
      </c>
      <c r="V672" s="51">
        <v>44986</v>
      </c>
      <c r="W672" s="51">
        <v>45260</v>
      </c>
      <c r="X672" s="49" t="s">
        <v>2672</v>
      </c>
      <c r="Y672" s="49" t="s">
        <v>87</v>
      </c>
      <c r="Z672" s="59" t="s">
        <v>100</v>
      </c>
      <c r="AA672" s="52">
        <v>1</v>
      </c>
      <c r="AB672" s="23" t="s">
        <v>2674</v>
      </c>
      <c r="AC672" s="23">
        <v>45217</v>
      </c>
      <c r="AD672" s="52">
        <v>1</v>
      </c>
      <c r="AE672" s="53" t="s">
        <v>936</v>
      </c>
      <c r="AF672" s="23">
        <v>45217</v>
      </c>
      <c r="AG672" s="52"/>
      <c r="AH672" s="52" t="s">
        <v>92</v>
      </c>
      <c r="AI672" s="52">
        <f t="shared" si="980"/>
        <v>0.04</v>
      </c>
      <c r="AJ672" s="52"/>
      <c r="AK672" s="52"/>
      <c r="AL672" s="239" t="str">
        <f t="shared" si="999"/>
        <v/>
      </c>
      <c r="AM672" s="239" t="str">
        <f t="shared" si="1000"/>
        <v/>
      </c>
      <c r="AN672" s="239" t="str">
        <f t="shared" si="1001"/>
        <v/>
      </c>
      <c r="AO672" s="239" t="str">
        <f t="shared" si="1002"/>
        <v/>
      </c>
      <c r="AP672" s="239" t="str">
        <f t="shared" si="1003"/>
        <v/>
      </c>
      <c r="AQ672" s="239" t="str">
        <f t="shared" si="1004"/>
        <v/>
      </c>
      <c r="AR672" s="239" t="str">
        <f t="shared" si="1005"/>
        <v/>
      </c>
      <c r="AS672" s="239" t="str">
        <f t="shared" si="1006"/>
        <v/>
      </c>
      <c r="AT672" s="239" t="str">
        <f t="shared" si="1007"/>
        <v/>
      </c>
      <c r="AU672" s="239" t="str">
        <f t="shared" si="981"/>
        <v/>
      </c>
      <c r="AV672" s="239" t="str">
        <f t="shared" si="982"/>
        <v/>
      </c>
      <c r="AW672" s="239" t="str">
        <f t="shared" si="983"/>
        <v/>
      </c>
      <c r="AX672" s="239" t="str">
        <f t="shared" si="984"/>
        <v/>
      </c>
      <c r="AY672" s="239" t="str">
        <f t="shared" si="985"/>
        <v/>
      </c>
      <c r="AZ672" s="239" t="str">
        <f t="shared" si="986"/>
        <v/>
      </c>
      <c r="BA672" s="239" t="str">
        <f t="shared" si="987"/>
        <v/>
      </c>
      <c r="BB672" s="239" t="str">
        <f t="shared" si="988"/>
        <v/>
      </c>
      <c r="BC672" s="239" t="str">
        <f t="shared" si="989"/>
        <v/>
      </c>
      <c r="BD672" s="239" t="str">
        <f t="shared" si="990"/>
        <v/>
      </c>
      <c r="BE672" s="239" t="str">
        <f t="shared" si="991"/>
        <v/>
      </c>
      <c r="BF672" s="239" t="str">
        <f t="shared" si="992"/>
        <v/>
      </c>
      <c r="BG672" s="239" t="str">
        <f t="shared" si="993"/>
        <v/>
      </c>
      <c r="BH672" s="239" t="str">
        <f t="shared" si="994"/>
        <v/>
      </c>
      <c r="BI672" s="239" t="str">
        <f t="shared" si="995"/>
        <v/>
      </c>
      <c r="BJ672" s="239" t="str">
        <f t="shared" si="996"/>
        <v/>
      </c>
      <c r="BK672" s="239" t="str">
        <f t="shared" si="997"/>
        <v/>
      </c>
      <c r="BL672" s="239" t="str">
        <f t="shared" si="998"/>
        <v/>
      </c>
      <c r="BN672" s="239" t="str">
        <f t="shared" si="1008"/>
        <v/>
      </c>
      <c r="BO672" s="239" t="str">
        <f t="shared" si="1009"/>
        <v/>
      </c>
      <c r="BP672" s="239" t="str">
        <f t="shared" si="1010"/>
        <v/>
      </c>
      <c r="BQ672" s="239" t="str">
        <f t="shared" si="1011"/>
        <v/>
      </c>
      <c r="BR672" s="239" t="str">
        <f t="shared" si="1012"/>
        <v/>
      </c>
      <c r="BS672" s="239" t="str">
        <f t="shared" si="1013"/>
        <v/>
      </c>
      <c r="BT672" s="239" t="str">
        <f t="shared" si="1014"/>
        <v/>
      </c>
      <c r="BU672" s="239" t="str">
        <f t="shared" si="1015"/>
        <v/>
      </c>
      <c r="BV672" s="239" t="str">
        <f t="shared" si="1016"/>
        <v/>
      </c>
      <c r="BW672" s="239" t="str">
        <f t="shared" si="1017"/>
        <v/>
      </c>
      <c r="BX672" s="239" t="str">
        <f t="shared" si="1018"/>
        <v/>
      </c>
      <c r="BY672" s="239" t="str">
        <f t="shared" si="1019"/>
        <v/>
      </c>
      <c r="BZ672" s="239" t="str">
        <f t="shared" si="1020"/>
        <v/>
      </c>
      <c r="CA672" s="239" t="str">
        <f t="shared" si="1021"/>
        <v/>
      </c>
      <c r="CB672" s="239" t="str">
        <f t="shared" si="1022"/>
        <v/>
      </c>
      <c r="CC672" s="239" t="str">
        <f t="shared" si="1023"/>
        <v/>
      </c>
      <c r="CD672" s="239" t="str">
        <f t="shared" si="1024"/>
        <v/>
      </c>
      <c r="CE672" s="239" t="str">
        <f t="shared" si="1025"/>
        <v/>
      </c>
      <c r="CF672" s="239" t="str">
        <f t="shared" si="1026"/>
        <v/>
      </c>
      <c r="CG672" s="239" t="str">
        <f t="shared" si="1027"/>
        <v/>
      </c>
      <c r="CH672" s="239" t="str">
        <f t="shared" si="1028"/>
        <v/>
      </c>
      <c r="CI672" s="239" t="str">
        <f t="shared" si="1029"/>
        <v/>
      </c>
      <c r="CJ672" s="239" t="str">
        <f t="shared" si="1030"/>
        <v/>
      </c>
      <c r="CK672" s="239" t="str">
        <f t="shared" si="1031"/>
        <v/>
      </c>
      <c r="CL672" s="239" t="str">
        <f t="shared" si="1032"/>
        <v/>
      </c>
      <c r="CM672" s="239" t="str">
        <f t="shared" si="1033"/>
        <v/>
      </c>
      <c r="CN672" s="239" t="str">
        <f t="shared" si="1034"/>
        <v/>
      </c>
      <c r="CP672" s="239" t="str">
        <f t="shared" si="1035"/>
        <v/>
      </c>
      <c r="CQ672" s="239" t="str">
        <f t="shared" si="1036"/>
        <v/>
      </c>
      <c r="CR672" s="239" t="str">
        <f t="shared" si="1037"/>
        <v/>
      </c>
      <c r="CS672" s="239" t="str">
        <f t="shared" si="1038"/>
        <v/>
      </c>
      <c r="CT672" s="239" t="str">
        <f t="shared" si="1039"/>
        <v/>
      </c>
      <c r="CU672" s="239" t="str">
        <f t="shared" si="1040"/>
        <v/>
      </c>
      <c r="CV672" s="239" t="str">
        <f t="shared" si="1041"/>
        <v/>
      </c>
      <c r="CW672" s="239" t="str">
        <f t="shared" si="1042"/>
        <v/>
      </c>
      <c r="CX672" s="239" t="str">
        <f t="shared" si="1043"/>
        <v/>
      </c>
      <c r="CY672" s="239" t="str">
        <f t="shared" si="1044"/>
        <v/>
      </c>
      <c r="CZ672" s="239" t="str">
        <f t="shared" si="1045"/>
        <v/>
      </c>
      <c r="DA672" s="239" t="str">
        <f t="shared" si="1046"/>
        <v/>
      </c>
      <c r="DB672" s="239" t="str">
        <f t="shared" si="1047"/>
        <v/>
      </c>
      <c r="DC672" s="239" t="str">
        <f t="shared" si="1048"/>
        <v/>
      </c>
      <c r="DD672" s="239" t="str">
        <f t="shared" si="1049"/>
        <v/>
      </c>
      <c r="DE672" s="239" t="str">
        <f t="shared" si="1050"/>
        <v/>
      </c>
      <c r="DF672" s="239" t="str">
        <f t="shared" si="1051"/>
        <v/>
      </c>
      <c r="DG672" s="239" t="str">
        <f t="shared" si="1052"/>
        <v/>
      </c>
      <c r="DH672" s="239" t="str">
        <f t="shared" si="1053"/>
        <v/>
      </c>
      <c r="DI672" s="239" t="str">
        <f t="shared" si="1054"/>
        <v/>
      </c>
      <c r="DJ672" s="239" t="str">
        <f t="shared" si="1055"/>
        <v/>
      </c>
      <c r="DK672" s="239" t="str">
        <f t="shared" si="1056"/>
        <v/>
      </c>
      <c r="DL672" s="239" t="str">
        <f t="shared" si="1057"/>
        <v/>
      </c>
      <c r="DM672" s="239" t="str">
        <f t="shared" si="1058"/>
        <v/>
      </c>
      <c r="DN672" s="239" t="str">
        <f t="shared" si="1059"/>
        <v/>
      </c>
      <c r="DO672" s="239" t="str">
        <f t="shared" si="1060"/>
        <v/>
      </c>
      <c r="DP672" s="239" t="str">
        <f t="shared" si="1061"/>
        <v/>
      </c>
    </row>
    <row r="673" spans="1:120" ht="35.25" hidden="1" customHeight="1" x14ac:dyDescent="0.25">
      <c r="A673" s="53" t="s">
        <v>4523</v>
      </c>
      <c r="B673" s="53">
        <v>1000</v>
      </c>
      <c r="C673" s="53" t="s">
        <v>61</v>
      </c>
      <c r="D673" s="53" t="s">
        <v>2416</v>
      </c>
      <c r="E673" s="53">
        <v>5</v>
      </c>
      <c r="F673" s="53" t="s">
        <v>2675</v>
      </c>
      <c r="G673" s="53" t="str">
        <f t="shared" si="1063"/>
        <v>1000-16</v>
      </c>
      <c r="H673" s="53" t="s">
        <v>94</v>
      </c>
      <c r="I673" s="53" t="s">
        <v>76</v>
      </c>
      <c r="J673" s="53" t="s">
        <v>80</v>
      </c>
      <c r="K673" s="53" t="s">
        <v>80</v>
      </c>
      <c r="L673" s="53" t="s">
        <v>80</v>
      </c>
      <c r="M673" s="53" t="s">
        <v>80</v>
      </c>
      <c r="N673" s="53" t="s">
        <v>80</v>
      </c>
      <c r="O673" s="53" t="s">
        <v>80</v>
      </c>
      <c r="P673" s="53" t="s">
        <v>2676</v>
      </c>
      <c r="Q673" s="52">
        <v>0.3</v>
      </c>
      <c r="R673" s="52">
        <f>+Q673*Q672</f>
        <v>1.2E-2</v>
      </c>
      <c r="S673" s="53">
        <v>1</v>
      </c>
      <c r="T673" s="53" t="s">
        <v>84</v>
      </c>
      <c r="U673" s="53" t="s">
        <v>2450</v>
      </c>
      <c r="V673" s="23">
        <v>44986</v>
      </c>
      <c r="W673" s="23">
        <v>45016</v>
      </c>
      <c r="X673" s="53" t="s">
        <v>2672</v>
      </c>
      <c r="Y673" s="49" t="s">
        <v>97</v>
      </c>
      <c r="Z673" s="59" t="s">
        <v>100</v>
      </c>
      <c r="AA673" s="60">
        <v>1</v>
      </c>
      <c r="AB673" s="62" t="s">
        <v>2673</v>
      </c>
      <c r="AC673" s="62">
        <v>45012</v>
      </c>
      <c r="AD673" s="60">
        <v>1</v>
      </c>
      <c r="AE673" s="62" t="s">
        <v>956</v>
      </c>
      <c r="AF673" s="62">
        <v>45012</v>
      </c>
      <c r="AG673" s="60" t="s">
        <v>79</v>
      </c>
      <c r="AH673" s="60">
        <v>1</v>
      </c>
      <c r="AI673" s="52">
        <f t="shared" si="980"/>
        <v>1.2E-2</v>
      </c>
      <c r="AJ673" s="52">
        <f t="shared" ref="AJ673:AJ674" si="1069">+AI673/R673</f>
        <v>1</v>
      </c>
      <c r="AK673" s="52"/>
      <c r="AL673" s="239" t="str">
        <f t="shared" si="999"/>
        <v/>
      </c>
      <c r="AM673" s="239" t="str">
        <f t="shared" si="1000"/>
        <v/>
      </c>
      <c r="AN673" s="239" t="str">
        <f t="shared" si="1001"/>
        <v/>
      </c>
      <c r="AO673" s="239" t="str">
        <f t="shared" si="1002"/>
        <v/>
      </c>
      <c r="AP673" s="239" t="str">
        <f t="shared" si="1003"/>
        <v/>
      </c>
      <c r="AQ673" s="239" t="str">
        <f t="shared" si="1004"/>
        <v/>
      </c>
      <c r="AR673" s="239" t="str">
        <f t="shared" si="1005"/>
        <v/>
      </c>
      <c r="AS673" s="239" t="str">
        <f t="shared" si="1006"/>
        <v/>
      </c>
      <c r="AT673" s="239" t="str">
        <f t="shared" si="1007"/>
        <v/>
      </c>
      <c r="AU673" s="239" t="str">
        <f t="shared" si="981"/>
        <v/>
      </c>
      <c r="AV673" s="239" t="str">
        <f t="shared" si="982"/>
        <v/>
      </c>
      <c r="AW673" s="239" t="str">
        <f t="shared" si="983"/>
        <v/>
      </c>
      <c r="AX673" s="239" t="str">
        <f t="shared" si="984"/>
        <v/>
      </c>
      <c r="AY673" s="239" t="str">
        <f t="shared" si="985"/>
        <v/>
      </c>
      <c r="AZ673" s="239" t="str">
        <f t="shared" si="986"/>
        <v/>
      </c>
      <c r="BA673" s="239" t="str">
        <f t="shared" si="987"/>
        <v/>
      </c>
      <c r="BB673" s="239" t="str">
        <f t="shared" si="988"/>
        <v/>
      </c>
      <c r="BC673" s="239" t="str">
        <f t="shared" si="989"/>
        <v/>
      </c>
      <c r="BD673" s="239" t="str">
        <f t="shared" si="990"/>
        <v/>
      </c>
      <c r="BE673" s="239" t="str">
        <f t="shared" si="991"/>
        <v/>
      </c>
      <c r="BF673" s="239" t="str">
        <f t="shared" si="992"/>
        <v/>
      </c>
      <c r="BG673" s="239">
        <f t="shared" si="993"/>
        <v>1</v>
      </c>
      <c r="BH673" s="239" t="str">
        <f t="shared" si="994"/>
        <v/>
      </c>
      <c r="BI673" s="239" t="str">
        <f t="shared" si="995"/>
        <v/>
      </c>
      <c r="BJ673" s="239" t="str">
        <f t="shared" si="996"/>
        <v/>
      </c>
      <c r="BK673" s="239" t="str">
        <f t="shared" si="997"/>
        <v/>
      </c>
      <c r="BL673" s="239" t="str">
        <f t="shared" si="998"/>
        <v/>
      </c>
      <c r="BN673" s="239" t="str">
        <f t="shared" si="1008"/>
        <v/>
      </c>
      <c r="BO673" s="239" t="str">
        <f t="shared" si="1009"/>
        <v/>
      </c>
      <c r="BP673" s="239" t="str">
        <f t="shared" si="1010"/>
        <v/>
      </c>
      <c r="BQ673" s="239" t="str">
        <f t="shared" si="1011"/>
        <v/>
      </c>
      <c r="BR673" s="239" t="str">
        <f t="shared" si="1012"/>
        <v/>
      </c>
      <c r="BS673" s="239" t="str">
        <f t="shared" si="1013"/>
        <v/>
      </c>
      <c r="BT673" s="239" t="str">
        <f t="shared" si="1014"/>
        <v/>
      </c>
      <c r="BU673" s="239" t="str">
        <f t="shared" si="1015"/>
        <v/>
      </c>
      <c r="BV673" s="239" t="str">
        <f t="shared" si="1016"/>
        <v/>
      </c>
      <c r="BW673" s="239" t="str">
        <f t="shared" si="1017"/>
        <v/>
      </c>
      <c r="BX673" s="239" t="str">
        <f t="shared" si="1018"/>
        <v/>
      </c>
      <c r="BY673" s="239" t="str">
        <f t="shared" si="1019"/>
        <v/>
      </c>
      <c r="BZ673" s="239" t="str">
        <f t="shared" si="1020"/>
        <v/>
      </c>
      <c r="CA673" s="239" t="str">
        <f t="shared" si="1021"/>
        <v/>
      </c>
      <c r="CB673" s="239" t="str">
        <f t="shared" si="1022"/>
        <v/>
      </c>
      <c r="CC673" s="239" t="str">
        <f t="shared" si="1023"/>
        <v/>
      </c>
      <c r="CD673" s="239" t="str">
        <f t="shared" si="1024"/>
        <v/>
      </c>
      <c r="CE673" s="239" t="str">
        <f t="shared" si="1025"/>
        <v/>
      </c>
      <c r="CF673" s="239" t="str">
        <f t="shared" si="1026"/>
        <v/>
      </c>
      <c r="CG673" s="239" t="str">
        <f t="shared" si="1027"/>
        <v/>
      </c>
      <c r="CH673" s="239" t="str">
        <f t="shared" si="1028"/>
        <v/>
      </c>
      <c r="CI673" s="239">
        <f t="shared" si="1029"/>
        <v>1</v>
      </c>
      <c r="CJ673" s="239" t="str">
        <f t="shared" si="1030"/>
        <v/>
      </c>
      <c r="CK673" s="239" t="str">
        <f t="shared" si="1031"/>
        <v/>
      </c>
      <c r="CL673" s="239" t="str">
        <f t="shared" si="1032"/>
        <v/>
      </c>
      <c r="CM673" s="239" t="str">
        <f t="shared" si="1033"/>
        <v/>
      </c>
      <c r="CN673" s="239" t="str">
        <f t="shared" si="1034"/>
        <v/>
      </c>
      <c r="CP673" s="239" t="str">
        <f t="shared" si="1035"/>
        <v/>
      </c>
      <c r="CQ673" s="239" t="str">
        <f t="shared" si="1036"/>
        <v/>
      </c>
      <c r="CR673" s="239" t="str">
        <f t="shared" si="1037"/>
        <v/>
      </c>
      <c r="CS673" s="239" t="str">
        <f t="shared" si="1038"/>
        <v/>
      </c>
      <c r="CT673" s="239" t="str">
        <f t="shared" si="1039"/>
        <v/>
      </c>
      <c r="CU673" s="239" t="str">
        <f t="shared" si="1040"/>
        <v/>
      </c>
      <c r="CV673" s="239" t="str">
        <f t="shared" si="1041"/>
        <v/>
      </c>
      <c r="CW673" s="239" t="str">
        <f t="shared" si="1042"/>
        <v/>
      </c>
      <c r="CX673" s="239" t="str">
        <f t="shared" si="1043"/>
        <v/>
      </c>
      <c r="CY673" s="239" t="str">
        <f t="shared" si="1044"/>
        <v/>
      </c>
      <c r="CZ673" s="239" t="str">
        <f t="shared" si="1045"/>
        <v/>
      </c>
      <c r="DA673" s="239" t="str">
        <f t="shared" si="1046"/>
        <v/>
      </c>
      <c r="DB673" s="239" t="str">
        <f t="shared" si="1047"/>
        <v/>
      </c>
      <c r="DC673" s="239" t="str">
        <f t="shared" si="1048"/>
        <v/>
      </c>
      <c r="DD673" s="239" t="str">
        <f t="shared" si="1049"/>
        <v/>
      </c>
      <c r="DE673" s="239" t="str">
        <f t="shared" si="1050"/>
        <v/>
      </c>
      <c r="DF673" s="239" t="str">
        <f t="shared" si="1051"/>
        <v/>
      </c>
      <c r="DG673" s="239" t="str">
        <f t="shared" si="1052"/>
        <v/>
      </c>
      <c r="DH673" s="239" t="str">
        <f t="shared" si="1053"/>
        <v/>
      </c>
      <c r="DI673" s="239" t="str">
        <f t="shared" si="1054"/>
        <v/>
      </c>
      <c r="DJ673" s="239" t="str">
        <f t="shared" si="1055"/>
        <v/>
      </c>
      <c r="DK673" s="239" t="str">
        <f t="shared" si="1056"/>
        <v>1er trimestre</v>
      </c>
      <c r="DL673" s="239" t="str">
        <f t="shared" si="1057"/>
        <v/>
      </c>
      <c r="DM673" s="239" t="str">
        <f t="shared" si="1058"/>
        <v/>
      </c>
      <c r="DN673" s="239" t="str">
        <f t="shared" si="1059"/>
        <v/>
      </c>
      <c r="DO673" s="239" t="str">
        <f t="shared" si="1060"/>
        <v/>
      </c>
      <c r="DP673" s="239" t="str">
        <f t="shared" si="1061"/>
        <v/>
      </c>
    </row>
    <row r="674" spans="1:120" ht="35.25" hidden="1" customHeight="1" x14ac:dyDescent="0.25">
      <c r="A674" s="53" t="s">
        <v>4523</v>
      </c>
      <c r="B674" s="53">
        <v>1000</v>
      </c>
      <c r="C674" s="53" t="s">
        <v>61</v>
      </c>
      <c r="D674" s="53" t="s">
        <v>2416</v>
      </c>
      <c r="E674" s="53">
        <v>5</v>
      </c>
      <c r="F674" s="53" t="s">
        <v>2677</v>
      </c>
      <c r="G674" s="53" t="str">
        <f t="shared" si="1063"/>
        <v>1000-16</v>
      </c>
      <c r="H674" s="53" t="s">
        <v>94</v>
      </c>
      <c r="I674" s="53" t="s">
        <v>76</v>
      </c>
      <c r="J674" s="53" t="s">
        <v>80</v>
      </c>
      <c r="K674" s="53" t="s">
        <v>80</v>
      </c>
      <c r="L674" s="53" t="s">
        <v>80</v>
      </c>
      <c r="M674" s="53" t="s">
        <v>80</v>
      </c>
      <c r="N674" s="53" t="s">
        <v>80</v>
      </c>
      <c r="O674" s="53" t="s">
        <v>80</v>
      </c>
      <c r="P674" s="53" t="s">
        <v>2452</v>
      </c>
      <c r="Q674" s="52">
        <v>0.7</v>
      </c>
      <c r="R674" s="52">
        <f>+Q674*Q672</f>
        <v>2.7999999999999997E-2</v>
      </c>
      <c r="S674" s="53">
        <v>4</v>
      </c>
      <c r="T674" s="53" t="s">
        <v>84</v>
      </c>
      <c r="U674" s="53" t="s">
        <v>2678</v>
      </c>
      <c r="V674" s="23">
        <v>45019</v>
      </c>
      <c r="W674" s="23">
        <v>45260</v>
      </c>
      <c r="X674" s="53" t="s">
        <v>2672</v>
      </c>
      <c r="Y674" s="49" t="s">
        <v>87</v>
      </c>
      <c r="Z674" s="59" t="s">
        <v>100</v>
      </c>
      <c r="AA674" s="52">
        <v>1</v>
      </c>
      <c r="AB674" s="23" t="s">
        <v>2674</v>
      </c>
      <c r="AC674" s="23">
        <v>45217</v>
      </c>
      <c r="AD674" s="52">
        <v>1</v>
      </c>
      <c r="AE674" s="53" t="s">
        <v>936</v>
      </c>
      <c r="AF674" s="23">
        <v>45217</v>
      </c>
      <c r="AG674" s="52" t="s">
        <v>79</v>
      </c>
      <c r="AH674" s="52">
        <v>1</v>
      </c>
      <c r="AI674" s="52">
        <f t="shared" si="980"/>
        <v>2.7999999999999997E-2</v>
      </c>
      <c r="AJ674" s="52">
        <f t="shared" si="1069"/>
        <v>1</v>
      </c>
      <c r="AK674" s="52"/>
      <c r="AL674" s="239" t="str">
        <f t="shared" si="999"/>
        <v/>
      </c>
      <c r="AM674" s="239" t="str">
        <f t="shared" si="1000"/>
        <v/>
      </c>
      <c r="AN674" s="239" t="str">
        <f t="shared" si="1001"/>
        <v/>
      </c>
      <c r="AO674" s="239" t="str">
        <f t="shared" si="1002"/>
        <v/>
      </c>
      <c r="AP674" s="239" t="str">
        <f t="shared" si="1003"/>
        <v/>
      </c>
      <c r="AQ674" s="239" t="str">
        <f t="shared" si="1004"/>
        <v/>
      </c>
      <c r="AR674" s="239" t="str">
        <f t="shared" si="1005"/>
        <v/>
      </c>
      <c r="AS674" s="239" t="str">
        <f t="shared" si="1006"/>
        <v/>
      </c>
      <c r="AT674" s="239" t="str">
        <f t="shared" si="1007"/>
        <v/>
      </c>
      <c r="AU674" s="239" t="str">
        <f t="shared" si="981"/>
        <v/>
      </c>
      <c r="AV674" s="239" t="str">
        <f t="shared" si="982"/>
        <v/>
      </c>
      <c r="AW674" s="239" t="str">
        <f t="shared" si="983"/>
        <v/>
      </c>
      <c r="AX674" s="239" t="str">
        <f t="shared" si="984"/>
        <v/>
      </c>
      <c r="AY674" s="239" t="str">
        <f t="shared" si="985"/>
        <v/>
      </c>
      <c r="AZ674" s="239" t="str">
        <f t="shared" si="986"/>
        <v/>
      </c>
      <c r="BA674" s="239" t="str">
        <f t="shared" si="987"/>
        <v/>
      </c>
      <c r="BB674" s="239" t="str">
        <f t="shared" si="988"/>
        <v/>
      </c>
      <c r="BC674" s="239" t="str">
        <f t="shared" si="989"/>
        <v/>
      </c>
      <c r="BD674" s="239" t="str">
        <f t="shared" si="990"/>
        <v/>
      </c>
      <c r="BE674" s="239" t="str">
        <f t="shared" si="991"/>
        <v/>
      </c>
      <c r="BF674" s="239" t="str">
        <f t="shared" si="992"/>
        <v/>
      </c>
      <c r="BG674" s="239">
        <f t="shared" si="993"/>
        <v>1</v>
      </c>
      <c r="BH674" s="239" t="str">
        <f t="shared" si="994"/>
        <v/>
      </c>
      <c r="BI674" s="239" t="str">
        <f t="shared" si="995"/>
        <v/>
      </c>
      <c r="BJ674" s="239" t="str">
        <f t="shared" si="996"/>
        <v/>
      </c>
      <c r="BK674" s="239" t="str">
        <f t="shared" si="997"/>
        <v/>
      </c>
      <c r="BL674" s="239" t="str">
        <f t="shared" si="998"/>
        <v/>
      </c>
      <c r="BN674" s="239" t="str">
        <f t="shared" si="1008"/>
        <v/>
      </c>
      <c r="BO674" s="239" t="str">
        <f t="shared" si="1009"/>
        <v/>
      </c>
      <c r="BP674" s="239" t="str">
        <f t="shared" si="1010"/>
        <v/>
      </c>
      <c r="BQ674" s="239" t="str">
        <f t="shared" si="1011"/>
        <v/>
      </c>
      <c r="BR674" s="239" t="str">
        <f t="shared" si="1012"/>
        <v/>
      </c>
      <c r="BS674" s="239" t="str">
        <f t="shared" si="1013"/>
        <v/>
      </c>
      <c r="BT674" s="239" t="str">
        <f t="shared" si="1014"/>
        <v/>
      </c>
      <c r="BU674" s="239" t="str">
        <f t="shared" si="1015"/>
        <v/>
      </c>
      <c r="BV674" s="239" t="str">
        <f t="shared" si="1016"/>
        <v/>
      </c>
      <c r="BW674" s="239" t="str">
        <f t="shared" si="1017"/>
        <v/>
      </c>
      <c r="BX674" s="239" t="str">
        <f t="shared" si="1018"/>
        <v/>
      </c>
      <c r="BY674" s="239" t="str">
        <f t="shared" si="1019"/>
        <v/>
      </c>
      <c r="BZ674" s="239" t="str">
        <f t="shared" si="1020"/>
        <v/>
      </c>
      <c r="CA674" s="239" t="str">
        <f t="shared" si="1021"/>
        <v/>
      </c>
      <c r="CB674" s="239" t="str">
        <f t="shared" si="1022"/>
        <v/>
      </c>
      <c r="CC674" s="239" t="str">
        <f t="shared" si="1023"/>
        <v/>
      </c>
      <c r="CD674" s="239" t="str">
        <f t="shared" si="1024"/>
        <v/>
      </c>
      <c r="CE674" s="239" t="str">
        <f t="shared" si="1025"/>
        <v/>
      </c>
      <c r="CF674" s="239" t="str">
        <f t="shared" si="1026"/>
        <v/>
      </c>
      <c r="CG674" s="239" t="str">
        <f t="shared" si="1027"/>
        <v/>
      </c>
      <c r="CH674" s="239" t="str">
        <f t="shared" si="1028"/>
        <v/>
      </c>
      <c r="CI674" s="239">
        <f t="shared" si="1029"/>
        <v>1</v>
      </c>
      <c r="CJ674" s="239" t="str">
        <f t="shared" si="1030"/>
        <v/>
      </c>
      <c r="CK674" s="239" t="str">
        <f t="shared" si="1031"/>
        <v/>
      </c>
      <c r="CL674" s="239" t="str">
        <f t="shared" si="1032"/>
        <v/>
      </c>
      <c r="CM674" s="239" t="str">
        <f t="shared" si="1033"/>
        <v/>
      </c>
      <c r="CN674" s="239" t="str">
        <f t="shared" si="1034"/>
        <v/>
      </c>
      <c r="CP674" s="239" t="str">
        <f t="shared" si="1035"/>
        <v/>
      </c>
      <c r="CQ674" s="239" t="str">
        <f t="shared" si="1036"/>
        <v/>
      </c>
      <c r="CR674" s="239" t="str">
        <f t="shared" si="1037"/>
        <v/>
      </c>
      <c r="CS674" s="239" t="str">
        <f t="shared" si="1038"/>
        <v/>
      </c>
      <c r="CT674" s="239" t="str">
        <f t="shared" si="1039"/>
        <v/>
      </c>
      <c r="CU674" s="239" t="str">
        <f t="shared" si="1040"/>
        <v/>
      </c>
      <c r="CV674" s="239" t="str">
        <f t="shared" si="1041"/>
        <v/>
      </c>
      <c r="CW674" s="239" t="str">
        <f t="shared" si="1042"/>
        <v/>
      </c>
      <c r="CX674" s="239" t="str">
        <f t="shared" si="1043"/>
        <v/>
      </c>
      <c r="CY674" s="239" t="str">
        <f t="shared" si="1044"/>
        <v/>
      </c>
      <c r="CZ674" s="239" t="str">
        <f t="shared" si="1045"/>
        <v/>
      </c>
      <c r="DA674" s="239" t="str">
        <f t="shared" si="1046"/>
        <v/>
      </c>
      <c r="DB674" s="239" t="str">
        <f t="shared" si="1047"/>
        <v/>
      </c>
      <c r="DC674" s="239" t="str">
        <f t="shared" si="1048"/>
        <v/>
      </c>
      <c r="DD674" s="239" t="str">
        <f t="shared" si="1049"/>
        <v/>
      </c>
      <c r="DE674" s="239" t="str">
        <f t="shared" si="1050"/>
        <v/>
      </c>
      <c r="DF674" s="239" t="str">
        <f t="shared" si="1051"/>
        <v/>
      </c>
      <c r="DG674" s="239" t="str">
        <f t="shared" si="1052"/>
        <v/>
      </c>
      <c r="DH674" s="239" t="str">
        <f t="shared" si="1053"/>
        <v/>
      </c>
      <c r="DI674" s="239" t="str">
        <f t="shared" si="1054"/>
        <v/>
      </c>
      <c r="DJ674" s="239" t="str">
        <f t="shared" si="1055"/>
        <v/>
      </c>
      <c r="DK674" s="239" t="str">
        <f t="shared" si="1056"/>
        <v>4to Trimestre</v>
      </c>
      <c r="DL674" s="239" t="str">
        <f t="shared" si="1057"/>
        <v/>
      </c>
      <c r="DM674" s="239" t="str">
        <f t="shared" si="1058"/>
        <v/>
      </c>
      <c r="DN674" s="239" t="str">
        <f t="shared" si="1059"/>
        <v/>
      </c>
      <c r="DO674" s="239" t="str">
        <f t="shared" si="1060"/>
        <v/>
      </c>
      <c r="DP674" s="239" t="str">
        <f t="shared" si="1061"/>
        <v/>
      </c>
    </row>
    <row r="675" spans="1:120" ht="35.25" hidden="1" customHeight="1" x14ac:dyDescent="0.25">
      <c r="A675" s="49" t="s">
        <v>4523</v>
      </c>
      <c r="B675" s="49">
        <v>1000</v>
      </c>
      <c r="C675" s="49" t="s">
        <v>61</v>
      </c>
      <c r="D675" s="49" t="s">
        <v>2416</v>
      </c>
      <c r="E675" s="49">
        <v>5</v>
      </c>
      <c r="F675" s="49" t="s">
        <v>2679</v>
      </c>
      <c r="G675" s="49" t="str">
        <f t="shared" si="1063"/>
        <v>1000-17</v>
      </c>
      <c r="H675" s="49" t="s">
        <v>75</v>
      </c>
      <c r="I675" s="49" t="s">
        <v>76</v>
      </c>
      <c r="J675" s="49" t="s">
        <v>582</v>
      </c>
      <c r="K675" s="49" t="s">
        <v>80</v>
      </c>
      <c r="L675" s="49" t="s">
        <v>79</v>
      </c>
      <c r="M675" s="49" t="s">
        <v>2418</v>
      </c>
      <c r="N675" s="49" t="s">
        <v>932</v>
      </c>
      <c r="O675" s="49" t="s">
        <v>516</v>
      </c>
      <c r="P675" s="49" t="s">
        <v>2680</v>
      </c>
      <c r="Q675" s="50">
        <v>0.04</v>
      </c>
      <c r="R675" s="50"/>
      <c r="S675" s="49">
        <v>1</v>
      </c>
      <c r="T675" s="49" t="s">
        <v>84</v>
      </c>
      <c r="U675" s="49" t="s">
        <v>2681</v>
      </c>
      <c r="V675" s="51">
        <v>44958</v>
      </c>
      <c r="W675" s="51">
        <v>45289</v>
      </c>
      <c r="X675" s="49" t="s">
        <v>2682</v>
      </c>
      <c r="Y675" s="49" t="s">
        <v>87</v>
      </c>
      <c r="Z675" s="59" t="s">
        <v>100</v>
      </c>
      <c r="AA675" s="52">
        <v>1</v>
      </c>
      <c r="AB675" s="23" t="s">
        <v>2684</v>
      </c>
      <c r="AC675" s="23">
        <v>45280</v>
      </c>
      <c r="AD675" s="52">
        <v>1</v>
      </c>
      <c r="AE675" s="53" t="s">
        <v>936</v>
      </c>
      <c r="AF675" s="23">
        <v>45280</v>
      </c>
      <c r="AG675" s="52"/>
      <c r="AH675" s="52" t="s">
        <v>92</v>
      </c>
      <c r="AI675" s="52">
        <f t="shared" si="980"/>
        <v>0.04</v>
      </c>
      <c r="AJ675" s="52"/>
      <c r="AK675" s="52"/>
      <c r="AL675" s="239" t="str">
        <f t="shared" si="999"/>
        <v/>
      </c>
      <c r="AM675" s="239" t="str">
        <f t="shared" si="1000"/>
        <v/>
      </c>
      <c r="AN675" s="239" t="str">
        <f t="shared" si="1001"/>
        <v/>
      </c>
      <c r="AO675" s="239" t="str">
        <f t="shared" si="1002"/>
        <v/>
      </c>
      <c r="AP675" s="239" t="str">
        <f t="shared" si="1003"/>
        <v/>
      </c>
      <c r="AQ675" s="239" t="str">
        <f t="shared" si="1004"/>
        <v/>
      </c>
      <c r="AR675" s="239" t="str">
        <f t="shared" si="1005"/>
        <v/>
      </c>
      <c r="AS675" s="239" t="str">
        <f t="shared" si="1006"/>
        <v/>
      </c>
      <c r="AT675" s="239" t="str">
        <f t="shared" si="1007"/>
        <v/>
      </c>
      <c r="AU675" s="239" t="str">
        <f t="shared" si="981"/>
        <v/>
      </c>
      <c r="AV675" s="239" t="str">
        <f t="shared" si="982"/>
        <v/>
      </c>
      <c r="AW675" s="239" t="str">
        <f t="shared" si="983"/>
        <v/>
      </c>
      <c r="AX675" s="239" t="str">
        <f t="shared" si="984"/>
        <v/>
      </c>
      <c r="AY675" s="239" t="str">
        <f t="shared" si="985"/>
        <v/>
      </c>
      <c r="AZ675" s="239" t="str">
        <f t="shared" si="986"/>
        <v/>
      </c>
      <c r="BA675" s="239" t="str">
        <f t="shared" si="987"/>
        <v/>
      </c>
      <c r="BB675" s="239" t="str">
        <f t="shared" si="988"/>
        <v/>
      </c>
      <c r="BC675" s="239" t="str">
        <f t="shared" si="989"/>
        <v/>
      </c>
      <c r="BD675" s="239" t="str">
        <f t="shared" si="990"/>
        <v/>
      </c>
      <c r="BE675" s="239" t="str">
        <f t="shared" si="991"/>
        <v/>
      </c>
      <c r="BF675" s="239" t="str">
        <f t="shared" si="992"/>
        <v/>
      </c>
      <c r="BG675" s="239" t="str">
        <f t="shared" si="993"/>
        <v/>
      </c>
      <c r="BH675" s="239" t="str">
        <f t="shared" si="994"/>
        <v/>
      </c>
      <c r="BI675" s="239" t="str">
        <f t="shared" si="995"/>
        <v/>
      </c>
      <c r="BJ675" s="239" t="str">
        <f t="shared" si="996"/>
        <v/>
      </c>
      <c r="BK675" s="239" t="str">
        <f t="shared" si="997"/>
        <v/>
      </c>
      <c r="BL675" s="239" t="str">
        <f t="shared" si="998"/>
        <v/>
      </c>
      <c r="BN675" s="239" t="str">
        <f t="shared" si="1008"/>
        <v/>
      </c>
      <c r="BO675" s="239" t="str">
        <f t="shared" si="1009"/>
        <v/>
      </c>
      <c r="BP675" s="239" t="str">
        <f t="shared" si="1010"/>
        <v/>
      </c>
      <c r="BQ675" s="239" t="str">
        <f t="shared" si="1011"/>
        <v/>
      </c>
      <c r="BR675" s="239" t="str">
        <f t="shared" si="1012"/>
        <v/>
      </c>
      <c r="BS675" s="239" t="str">
        <f t="shared" si="1013"/>
        <v/>
      </c>
      <c r="BT675" s="239" t="str">
        <f t="shared" si="1014"/>
        <v/>
      </c>
      <c r="BU675" s="239" t="str">
        <f t="shared" si="1015"/>
        <v/>
      </c>
      <c r="BV675" s="239" t="str">
        <f t="shared" si="1016"/>
        <v/>
      </c>
      <c r="BW675" s="239" t="str">
        <f t="shared" si="1017"/>
        <v/>
      </c>
      <c r="BX675" s="239" t="str">
        <f t="shared" si="1018"/>
        <v/>
      </c>
      <c r="BY675" s="239" t="str">
        <f t="shared" si="1019"/>
        <v/>
      </c>
      <c r="BZ675" s="239" t="str">
        <f t="shared" si="1020"/>
        <v/>
      </c>
      <c r="CA675" s="239" t="str">
        <f t="shared" si="1021"/>
        <v/>
      </c>
      <c r="CB675" s="239" t="str">
        <f t="shared" si="1022"/>
        <v/>
      </c>
      <c r="CC675" s="239" t="str">
        <f t="shared" si="1023"/>
        <v/>
      </c>
      <c r="CD675" s="239" t="str">
        <f t="shared" si="1024"/>
        <v/>
      </c>
      <c r="CE675" s="239" t="str">
        <f t="shared" si="1025"/>
        <v/>
      </c>
      <c r="CF675" s="239" t="str">
        <f t="shared" si="1026"/>
        <v/>
      </c>
      <c r="CG675" s="239" t="str">
        <f t="shared" si="1027"/>
        <v/>
      </c>
      <c r="CH675" s="239" t="str">
        <f t="shared" si="1028"/>
        <v/>
      </c>
      <c r="CI675" s="239" t="str">
        <f t="shared" si="1029"/>
        <v/>
      </c>
      <c r="CJ675" s="239" t="str">
        <f t="shared" si="1030"/>
        <v/>
      </c>
      <c r="CK675" s="239" t="str">
        <f t="shared" si="1031"/>
        <v/>
      </c>
      <c r="CL675" s="239" t="str">
        <f t="shared" si="1032"/>
        <v/>
      </c>
      <c r="CM675" s="239" t="str">
        <f t="shared" si="1033"/>
        <v/>
      </c>
      <c r="CN675" s="239" t="str">
        <f t="shared" si="1034"/>
        <v/>
      </c>
      <c r="CP675" s="239" t="str">
        <f t="shared" si="1035"/>
        <v/>
      </c>
      <c r="CQ675" s="239" t="str">
        <f t="shared" si="1036"/>
        <v/>
      </c>
      <c r="CR675" s="239" t="str">
        <f t="shared" si="1037"/>
        <v/>
      </c>
      <c r="CS675" s="239" t="str">
        <f t="shared" si="1038"/>
        <v/>
      </c>
      <c r="CT675" s="239" t="str">
        <f t="shared" si="1039"/>
        <v/>
      </c>
      <c r="CU675" s="239" t="str">
        <f t="shared" si="1040"/>
        <v/>
      </c>
      <c r="CV675" s="239" t="str">
        <f t="shared" si="1041"/>
        <v/>
      </c>
      <c r="CW675" s="239" t="str">
        <f t="shared" si="1042"/>
        <v/>
      </c>
      <c r="CX675" s="239" t="str">
        <f t="shared" si="1043"/>
        <v/>
      </c>
      <c r="CY675" s="239" t="str">
        <f t="shared" si="1044"/>
        <v/>
      </c>
      <c r="CZ675" s="239" t="str">
        <f t="shared" si="1045"/>
        <v/>
      </c>
      <c r="DA675" s="239" t="str">
        <f t="shared" si="1046"/>
        <v/>
      </c>
      <c r="DB675" s="239" t="str">
        <f t="shared" si="1047"/>
        <v/>
      </c>
      <c r="DC675" s="239" t="str">
        <f t="shared" si="1048"/>
        <v/>
      </c>
      <c r="DD675" s="239" t="str">
        <f t="shared" si="1049"/>
        <v/>
      </c>
      <c r="DE675" s="239" t="str">
        <f t="shared" si="1050"/>
        <v/>
      </c>
      <c r="DF675" s="239" t="str">
        <f t="shared" si="1051"/>
        <v/>
      </c>
      <c r="DG675" s="239" t="str">
        <f t="shared" si="1052"/>
        <v/>
      </c>
      <c r="DH675" s="239" t="str">
        <f t="shared" si="1053"/>
        <v/>
      </c>
      <c r="DI675" s="239" t="str">
        <f t="shared" si="1054"/>
        <v/>
      </c>
      <c r="DJ675" s="239" t="str">
        <f t="shared" si="1055"/>
        <v/>
      </c>
      <c r="DK675" s="239" t="str">
        <f t="shared" si="1056"/>
        <v/>
      </c>
      <c r="DL675" s="239" t="str">
        <f t="shared" si="1057"/>
        <v/>
      </c>
      <c r="DM675" s="239" t="str">
        <f t="shared" si="1058"/>
        <v/>
      </c>
      <c r="DN675" s="239" t="str">
        <f t="shared" si="1059"/>
        <v/>
      </c>
      <c r="DO675" s="239" t="str">
        <f t="shared" si="1060"/>
        <v/>
      </c>
      <c r="DP675" s="239" t="str">
        <f t="shared" si="1061"/>
        <v/>
      </c>
    </row>
    <row r="676" spans="1:120" ht="35.25" hidden="1" customHeight="1" x14ac:dyDescent="0.25">
      <c r="A676" s="53" t="s">
        <v>4523</v>
      </c>
      <c r="B676" s="53">
        <v>1000</v>
      </c>
      <c r="C676" s="53" t="s">
        <v>61</v>
      </c>
      <c r="D676" s="53" t="s">
        <v>2416</v>
      </c>
      <c r="E676" s="53">
        <v>5</v>
      </c>
      <c r="F676" s="53" t="s">
        <v>2685</v>
      </c>
      <c r="G676" s="53" t="str">
        <f t="shared" si="1063"/>
        <v>1000-17</v>
      </c>
      <c r="H676" s="53" t="s">
        <v>94</v>
      </c>
      <c r="I676" s="53" t="s">
        <v>76</v>
      </c>
      <c r="J676" s="53" t="s">
        <v>80</v>
      </c>
      <c r="K676" s="53" t="s">
        <v>80</v>
      </c>
      <c r="L676" s="53" t="s">
        <v>80</v>
      </c>
      <c r="M676" s="53" t="s">
        <v>80</v>
      </c>
      <c r="N676" s="53" t="s">
        <v>80</v>
      </c>
      <c r="O676" s="53" t="s">
        <v>80</v>
      </c>
      <c r="P676" s="53" t="s">
        <v>2686</v>
      </c>
      <c r="Q676" s="52">
        <v>0.4</v>
      </c>
      <c r="R676" s="52">
        <f>+Q676*Q675</f>
        <v>1.6E-2</v>
      </c>
      <c r="S676" s="53">
        <v>1</v>
      </c>
      <c r="T676" s="53" t="s">
        <v>84</v>
      </c>
      <c r="U676" s="53" t="s">
        <v>2687</v>
      </c>
      <c r="V676" s="23">
        <v>44958</v>
      </c>
      <c r="W676" s="23">
        <v>45016</v>
      </c>
      <c r="X676" s="53" t="s">
        <v>2682</v>
      </c>
      <c r="Y676" s="49" t="s">
        <v>97</v>
      </c>
      <c r="Z676" s="59" t="s">
        <v>100</v>
      </c>
      <c r="AA676" s="60">
        <v>1</v>
      </c>
      <c r="AB676" s="62" t="s">
        <v>2683</v>
      </c>
      <c r="AC676" s="62">
        <v>45012</v>
      </c>
      <c r="AD676" s="60">
        <v>1</v>
      </c>
      <c r="AE676" s="62" t="s">
        <v>956</v>
      </c>
      <c r="AF676" s="62">
        <v>45012</v>
      </c>
      <c r="AG676" s="60" t="s">
        <v>79</v>
      </c>
      <c r="AH676" s="60">
        <v>1</v>
      </c>
      <c r="AI676" s="52">
        <f t="shared" si="980"/>
        <v>1.6E-2</v>
      </c>
      <c r="AJ676" s="52">
        <f t="shared" ref="AJ676:AJ677" si="1070">+AI676/R676</f>
        <v>1</v>
      </c>
      <c r="AK676" s="52"/>
      <c r="AL676" s="239" t="str">
        <f t="shared" si="999"/>
        <v/>
      </c>
      <c r="AM676" s="239" t="str">
        <f t="shared" si="1000"/>
        <v/>
      </c>
      <c r="AN676" s="239" t="str">
        <f t="shared" si="1001"/>
        <v/>
      </c>
      <c r="AO676" s="239" t="str">
        <f t="shared" si="1002"/>
        <v/>
      </c>
      <c r="AP676" s="239" t="str">
        <f t="shared" si="1003"/>
        <v/>
      </c>
      <c r="AQ676" s="239" t="str">
        <f t="shared" si="1004"/>
        <v/>
      </c>
      <c r="AR676" s="239" t="str">
        <f t="shared" si="1005"/>
        <v/>
      </c>
      <c r="AS676" s="239">
        <f t="shared" si="1006"/>
        <v>1</v>
      </c>
      <c r="AT676" s="239" t="str">
        <f t="shared" si="1007"/>
        <v/>
      </c>
      <c r="AU676" s="239" t="str">
        <f t="shared" si="981"/>
        <v/>
      </c>
      <c r="AV676" s="239" t="str">
        <f t="shared" si="982"/>
        <v/>
      </c>
      <c r="AW676" s="239" t="str">
        <f t="shared" si="983"/>
        <v/>
      </c>
      <c r="AX676" s="239" t="str">
        <f t="shared" si="984"/>
        <v/>
      </c>
      <c r="AY676" s="239" t="str">
        <f t="shared" si="985"/>
        <v/>
      </c>
      <c r="AZ676" s="239" t="str">
        <f t="shared" si="986"/>
        <v/>
      </c>
      <c r="BA676" s="239" t="str">
        <f t="shared" si="987"/>
        <v/>
      </c>
      <c r="BB676" s="239" t="str">
        <f t="shared" si="988"/>
        <v/>
      </c>
      <c r="BC676" s="239" t="str">
        <f t="shared" si="989"/>
        <v/>
      </c>
      <c r="BD676" s="239" t="str">
        <f t="shared" si="990"/>
        <v/>
      </c>
      <c r="BE676" s="239" t="str">
        <f t="shared" si="991"/>
        <v/>
      </c>
      <c r="BF676" s="239" t="str">
        <f t="shared" si="992"/>
        <v/>
      </c>
      <c r="BG676" s="239" t="str">
        <f t="shared" si="993"/>
        <v/>
      </c>
      <c r="BH676" s="239" t="str">
        <f t="shared" si="994"/>
        <v/>
      </c>
      <c r="BI676" s="239" t="str">
        <f t="shared" si="995"/>
        <v/>
      </c>
      <c r="BJ676" s="239" t="str">
        <f t="shared" si="996"/>
        <v/>
      </c>
      <c r="BK676" s="239" t="str">
        <f t="shared" si="997"/>
        <v/>
      </c>
      <c r="BL676" s="239" t="str">
        <f t="shared" si="998"/>
        <v/>
      </c>
      <c r="BN676" s="239" t="str">
        <f t="shared" si="1008"/>
        <v/>
      </c>
      <c r="BO676" s="239" t="str">
        <f t="shared" si="1009"/>
        <v/>
      </c>
      <c r="BP676" s="239" t="str">
        <f t="shared" si="1010"/>
        <v/>
      </c>
      <c r="BQ676" s="239" t="str">
        <f t="shared" si="1011"/>
        <v/>
      </c>
      <c r="BR676" s="239" t="str">
        <f t="shared" si="1012"/>
        <v/>
      </c>
      <c r="BS676" s="239" t="str">
        <f t="shared" si="1013"/>
        <v/>
      </c>
      <c r="BT676" s="239" t="str">
        <f t="shared" si="1014"/>
        <v/>
      </c>
      <c r="BU676" s="239">
        <f t="shared" si="1015"/>
        <v>1</v>
      </c>
      <c r="BV676" s="239" t="str">
        <f t="shared" si="1016"/>
        <v/>
      </c>
      <c r="BW676" s="239" t="str">
        <f t="shared" si="1017"/>
        <v/>
      </c>
      <c r="BX676" s="239" t="str">
        <f t="shared" si="1018"/>
        <v/>
      </c>
      <c r="BY676" s="239" t="str">
        <f t="shared" si="1019"/>
        <v/>
      </c>
      <c r="BZ676" s="239" t="str">
        <f t="shared" si="1020"/>
        <v/>
      </c>
      <c r="CA676" s="239" t="str">
        <f t="shared" si="1021"/>
        <v/>
      </c>
      <c r="CB676" s="239" t="str">
        <f t="shared" si="1022"/>
        <v/>
      </c>
      <c r="CC676" s="239" t="str">
        <f t="shared" si="1023"/>
        <v/>
      </c>
      <c r="CD676" s="239" t="str">
        <f t="shared" si="1024"/>
        <v/>
      </c>
      <c r="CE676" s="239" t="str">
        <f t="shared" si="1025"/>
        <v/>
      </c>
      <c r="CF676" s="239" t="str">
        <f t="shared" si="1026"/>
        <v/>
      </c>
      <c r="CG676" s="239" t="str">
        <f t="shared" si="1027"/>
        <v/>
      </c>
      <c r="CH676" s="239" t="str">
        <f t="shared" si="1028"/>
        <v/>
      </c>
      <c r="CI676" s="239" t="str">
        <f t="shared" si="1029"/>
        <v/>
      </c>
      <c r="CJ676" s="239" t="str">
        <f t="shared" si="1030"/>
        <v/>
      </c>
      <c r="CK676" s="239" t="str">
        <f t="shared" si="1031"/>
        <v/>
      </c>
      <c r="CL676" s="239" t="str">
        <f t="shared" si="1032"/>
        <v/>
      </c>
      <c r="CM676" s="239" t="str">
        <f t="shared" si="1033"/>
        <v/>
      </c>
      <c r="CN676" s="239" t="str">
        <f t="shared" si="1034"/>
        <v/>
      </c>
      <c r="CP676" s="239" t="str">
        <f t="shared" si="1035"/>
        <v/>
      </c>
      <c r="CQ676" s="239" t="str">
        <f t="shared" si="1036"/>
        <v/>
      </c>
      <c r="CR676" s="239" t="str">
        <f t="shared" si="1037"/>
        <v/>
      </c>
      <c r="CS676" s="239" t="str">
        <f t="shared" si="1038"/>
        <v/>
      </c>
      <c r="CT676" s="239" t="str">
        <f t="shared" si="1039"/>
        <v/>
      </c>
      <c r="CU676" s="239" t="str">
        <f t="shared" si="1040"/>
        <v/>
      </c>
      <c r="CV676" s="239" t="str">
        <f t="shared" si="1041"/>
        <v/>
      </c>
      <c r="CW676" s="239" t="str">
        <f t="shared" si="1042"/>
        <v>1er trimestre</v>
      </c>
      <c r="CX676" s="239" t="str">
        <f t="shared" si="1043"/>
        <v/>
      </c>
      <c r="CY676" s="239" t="str">
        <f t="shared" si="1044"/>
        <v/>
      </c>
      <c r="CZ676" s="239" t="str">
        <f t="shared" si="1045"/>
        <v/>
      </c>
      <c r="DA676" s="239" t="str">
        <f t="shared" si="1046"/>
        <v/>
      </c>
      <c r="DB676" s="239" t="str">
        <f t="shared" si="1047"/>
        <v/>
      </c>
      <c r="DC676" s="239" t="str">
        <f t="shared" si="1048"/>
        <v/>
      </c>
      <c r="DD676" s="239" t="str">
        <f t="shared" si="1049"/>
        <v/>
      </c>
      <c r="DE676" s="239" t="str">
        <f t="shared" si="1050"/>
        <v/>
      </c>
      <c r="DF676" s="239" t="str">
        <f t="shared" si="1051"/>
        <v/>
      </c>
      <c r="DG676" s="239" t="str">
        <f t="shared" si="1052"/>
        <v/>
      </c>
      <c r="DH676" s="239" t="str">
        <f t="shared" si="1053"/>
        <v/>
      </c>
      <c r="DI676" s="239" t="str">
        <f t="shared" si="1054"/>
        <v/>
      </c>
      <c r="DJ676" s="239" t="str">
        <f t="shared" si="1055"/>
        <v/>
      </c>
      <c r="DK676" s="239" t="str">
        <f t="shared" si="1056"/>
        <v/>
      </c>
      <c r="DL676" s="239" t="str">
        <f t="shared" si="1057"/>
        <v/>
      </c>
      <c r="DM676" s="239" t="str">
        <f t="shared" si="1058"/>
        <v/>
      </c>
      <c r="DN676" s="239" t="str">
        <f t="shared" si="1059"/>
        <v/>
      </c>
      <c r="DO676" s="239" t="str">
        <f t="shared" si="1060"/>
        <v/>
      </c>
      <c r="DP676" s="239" t="str">
        <f t="shared" si="1061"/>
        <v/>
      </c>
    </row>
    <row r="677" spans="1:120" ht="35.25" hidden="1" customHeight="1" x14ac:dyDescent="0.25">
      <c r="A677" s="53" t="s">
        <v>4523</v>
      </c>
      <c r="B677" s="53">
        <v>1000</v>
      </c>
      <c r="C677" s="53" t="s">
        <v>61</v>
      </c>
      <c r="D677" s="53" t="s">
        <v>2416</v>
      </c>
      <c r="E677" s="53">
        <v>5</v>
      </c>
      <c r="F677" s="53" t="s">
        <v>2688</v>
      </c>
      <c r="G677" s="53" t="str">
        <f t="shared" si="1063"/>
        <v>1000-17</v>
      </c>
      <c r="H677" s="53" t="s">
        <v>94</v>
      </c>
      <c r="I677" s="53" t="s">
        <v>76</v>
      </c>
      <c r="J677" s="53" t="s">
        <v>80</v>
      </c>
      <c r="K677" s="53" t="s">
        <v>80</v>
      </c>
      <c r="L677" s="53" t="s">
        <v>80</v>
      </c>
      <c r="M677" s="53" t="s">
        <v>80</v>
      </c>
      <c r="N677" s="53" t="s">
        <v>80</v>
      </c>
      <c r="O677" s="53" t="s">
        <v>80</v>
      </c>
      <c r="P677" s="53" t="s">
        <v>2689</v>
      </c>
      <c r="Q677" s="52">
        <v>0.6</v>
      </c>
      <c r="R677" s="52">
        <f>+Q677*Q675</f>
        <v>2.4E-2</v>
      </c>
      <c r="S677" s="53">
        <v>1</v>
      </c>
      <c r="T677" s="53" t="s">
        <v>84</v>
      </c>
      <c r="U677" s="53" t="s">
        <v>2690</v>
      </c>
      <c r="V677" s="23">
        <v>45017</v>
      </c>
      <c r="W677" s="23">
        <v>45289</v>
      </c>
      <c r="X677" s="53" t="s">
        <v>2427</v>
      </c>
      <c r="Y677" s="49" t="s">
        <v>87</v>
      </c>
      <c r="Z677" s="59" t="s">
        <v>100</v>
      </c>
      <c r="AA677" s="52">
        <v>1</v>
      </c>
      <c r="AB677" s="23" t="s">
        <v>2684</v>
      </c>
      <c r="AC677" s="23">
        <v>45280</v>
      </c>
      <c r="AD677" s="52">
        <v>1</v>
      </c>
      <c r="AE677" s="53" t="s">
        <v>936</v>
      </c>
      <c r="AF677" s="23">
        <v>45280</v>
      </c>
      <c r="AG677" s="52" t="s">
        <v>79</v>
      </c>
      <c r="AH677" s="52">
        <v>1</v>
      </c>
      <c r="AI677" s="52">
        <f t="shared" si="980"/>
        <v>2.4E-2</v>
      </c>
      <c r="AJ677" s="52">
        <f t="shared" si="1070"/>
        <v>1</v>
      </c>
      <c r="AK677" s="52"/>
      <c r="AL677" s="239" t="str">
        <f t="shared" si="999"/>
        <v/>
      </c>
      <c r="AM677" s="239" t="str">
        <f t="shared" si="1000"/>
        <v/>
      </c>
      <c r="AN677" s="239" t="str">
        <f t="shared" si="1001"/>
        <v/>
      </c>
      <c r="AO677" s="239" t="str">
        <f t="shared" si="1002"/>
        <v/>
      </c>
      <c r="AP677" s="239" t="str">
        <f t="shared" si="1003"/>
        <v/>
      </c>
      <c r="AQ677" s="239" t="str">
        <f t="shared" si="1004"/>
        <v/>
      </c>
      <c r="AR677" s="239" t="str">
        <f t="shared" si="1005"/>
        <v/>
      </c>
      <c r="AS677" s="239" t="str">
        <f t="shared" si="1006"/>
        <v/>
      </c>
      <c r="AT677" s="239" t="str">
        <f t="shared" si="1007"/>
        <v/>
      </c>
      <c r="AU677" s="239" t="str">
        <f t="shared" si="981"/>
        <v/>
      </c>
      <c r="AV677" s="239" t="str">
        <f t="shared" si="982"/>
        <v/>
      </c>
      <c r="AW677" s="239" t="str">
        <f t="shared" si="983"/>
        <v/>
      </c>
      <c r="AX677" s="239" t="str">
        <f t="shared" si="984"/>
        <v/>
      </c>
      <c r="AY677" s="239" t="str">
        <f t="shared" si="985"/>
        <v/>
      </c>
      <c r="AZ677" s="239" t="str">
        <f t="shared" si="986"/>
        <v/>
      </c>
      <c r="BA677" s="239" t="str">
        <f t="shared" si="987"/>
        <v/>
      </c>
      <c r="BB677" s="239" t="str">
        <f t="shared" si="988"/>
        <v/>
      </c>
      <c r="BC677" s="239" t="str">
        <f t="shared" si="989"/>
        <v/>
      </c>
      <c r="BD677" s="239" t="str">
        <f t="shared" si="990"/>
        <v/>
      </c>
      <c r="BE677" s="239" t="str">
        <f t="shared" si="991"/>
        <v/>
      </c>
      <c r="BF677" s="239" t="str">
        <f t="shared" si="992"/>
        <v/>
      </c>
      <c r="BG677" s="239" t="str">
        <f t="shared" si="993"/>
        <v/>
      </c>
      <c r="BH677" s="239" t="str">
        <f t="shared" si="994"/>
        <v/>
      </c>
      <c r="BI677" s="239" t="str">
        <f t="shared" si="995"/>
        <v/>
      </c>
      <c r="BJ677" s="239" t="str">
        <f t="shared" si="996"/>
        <v/>
      </c>
      <c r="BK677" s="239" t="str">
        <f t="shared" si="997"/>
        <v/>
      </c>
      <c r="BL677" s="239" t="str">
        <f t="shared" si="998"/>
        <v/>
      </c>
      <c r="BN677" s="239" t="str">
        <f t="shared" si="1008"/>
        <v/>
      </c>
      <c r="BO677" s="239" t="str">
        <f t="shared" si="1009"/>
        <v/>
      </c>
      <c r="BP677" s="239" t="str">
        <f t="shared" si="1010"/>
        <v/>
      </c>
      <c r="BQ677" s="239" t="str">
        <f t="shared" si="1011"/>
        <v/>
      </c>
      <c r="BR677" s="239" t="str">
        <f t="shared" si="1012"/>
        <v/>
      </c>
      <c r="BS677" s="239" t="str">
        <f t="shared" si="1013"/>
        <v/>
      </c>
      <c r="BT677" s="239" t="str">
        <f t="shared" si="1014"/>
        <v/>
      </c>
      <c r="BU677" s="239" t="str">
        <f t="shared" si="1015"/>
        <v/>
      </c>
      <c r="BV677" s="239" t="str">
        <f t="shared" si="1016"/>
        <v/>
      </c>
      <c r="BW677" s="239" t="str">
        <f t="shared" si="1017"/>
        <v/>
      </c>
      <c r="BX677" s="239" t="str">
        <f t="shared" si="1018"/>
        <v/>
      </c>
      <c r="BY677" s="239" t="str">
        <f t="shared" si="1019"/>
        <v/>
      </c>
      <c r="BZ677" s="239" t="str">
        <f t="shared" si="1020"/>
        <v/>
      </c>
      <c r="CA677" s="239" t="str">
        <f t="shared" si="1021"/>
        <v/>
      </c>
      <c r="CB677" s="239" t="str">
        <f t="shared" si="1022"/>
        <v/>
      </c>
      <c r="CC677" s="239" t="str">
        <f t="shared" si="1023"/>
        <v/>
      </c>
      <c r="CD677" s="239" t="str">
        <f t="shared" si="1024"/>
        <v/>
      </c>
      <c r="CE677" s="239" t="str">
        <f t="shared" si="1025"/>
        <v/>
      </c>
      <c r="CF677" s="239" t="str">
        <f t="shared" si="1026"/>
        <v/>
      </c>
      <c r="CG677" s="239" t="str">
        <f t="shared" si="1027"/>
        <v/>
      </c>
      <c r="CH677" s="239" t="str">
        <f t="shared" si="1028"/>
        <v/>
      </c>
      <c r="CI677" s="239" t="str">
        <f t="shared" si="1029"/>
        <v/>
      </c>
      <c r="CJ677" s="239" t="str">
        <f t="shared" si="1030"/>
        <v/>
      </c>
      <c r="CK677" s="239" t="str">
        <f t="shared" si="1031"/>
        <v/>
      </c>
      <c r="CL677" s="239" t="str">
        <f t="shared" si="1032"/>
        <v/>
      </c>
      <c r="CM677" s="239" t="str">
        <f t="shared" si="1033"/>
        <v/>
      </c>
      <c r="CN677" s="239" t="str">
        <f t="shared" si="1034"/>
        <v/>
      </c>
      <c r="CP677" s="239" t="str">
        <f t="shared" si="1035"/>
        <v/>
      </c>
      <c r="CQ677" s="239" t="str">
        <f t="shared" si="1036"/>
        <v/>
      </c>
      <c r="CR677" s="239" t="str">
        <f t="shared" si="1037"/>
        <v/>
      </c>
      <c r="CS677" s="239" t="str">
        <f t="shared" si="1038"/>
        <v/>
      </c>
      <c r="CT677" s="239" t="str">
        <f t="shared" si="1039"/>
        <v/>
      </c>
      <c r="CU677" s="239" t="str">
        <f t="shared" si="1040"/>
        <v/>
      </c>
      <c r="CV677" s="239" t="str">
        <f t="shared" si="1041"/>
        <v/>
      </c>
      <c r="CW677" s="239" t="str">
        <f t="shared" si="1042"/>
        <v/>
      </c>
      <c r="CX677" s="239" t="str">
        <f t="shared" si="1043"/>
        <v/>
      </c>
      <c r="CY677" s="239" t="str">
        <f t="shared" si="1044"/>
        <v/>
      </c>
      <c r="CZ677" s="239" t="str">
        <f t="shared" si="1045"/>
        <v/>
      </c>
      <c r="DA677" s="239" t="str">
        <f t="shared" si="1046"/>
        <v/>
      </c>
      <c r="DB677" s="239" t="str">
        <f t="shared" si="1047"/>
        <v/>
      </c>
      <c r="DC677" s="239" t="str">
        <f t="shared" si="1048"/>
        <v/>
      </c>
      <c r="DD677" s="239" t="str">
        <f t="shared" si="1049"/>
        <v/>
      </c>
      <c r="DE677" s="239" t="str">
        <f t="shared" si="1050"/>
        <v/>
      </c>
      <c r="DF677" s="239" t="str">
        <f t="shared" si="1051"/>
        <v/>
      </c>
      <c r="DG677" s="239" t="str">
        <f t="shared" si="1052"/>
        <v/>
      </c>
      <c r="DH677" s="239" t="str">
        <f t="shared" si="1053"/>
        <v/>
      </c>
      <c r="DI677" s="239" t="str">
        <f t="shared" si="1054"/>
        <v/>
      </c>
      <c r="DJ677" s="239" t="str">
        <f t="shared" si="1055"/>
        <v/>
      </c>
      <c r="DK677" s="239" t="str">
        <f t="shared" si="1056"/>
        <v/>
      </c>
      <c r="DL677" s="239" t="str">
        <f t="shared" si="1057"/>
        <v/>
      </c>
      <c r="DM677" s="239" t="str">
        <f t="shared" si="1058"/>
        <v/>
      </c>
      <c r="DN677" s="239" t="str">
        <f t="shared" si="1059"/>
        <v/>
      </c>
      <c r="DO677" s="239" t="str">
        <f t="shared" si="1060"/>
        <v/>
      </c>
      <c r="DP677" s="239" t="str">
        <f t="shared" si="1061"/>
        <v/>
      </c>
    </row>
    <row r="678" spans="1:120" ht="109.5" hidden="1" customHeight="1" x14ac:dyDescent="0.25">
      <c r="A678" s="49" t="s">
        <v>4523</v>
      </c>
      <c r="B678" s="49">
        <v>1000</v>
      </c>
      <c r="C678" s="49" t="s">
        <v>61</v>
      </c>
      <c r="D678" s="49" t="s">
        <v>2416</v>
      </c>
      <c r="E678" s="49">
        <v>5</v>
      </c>
      <c r="F678" s="49" t="s">
        <v>2691</v>
      </c>
      <c r="G678" s="49" t="str">
        <f t="shared" si="1063"/>
        <v>1000-18</v>
      </c>
      <c r="H678" s="49" t="s">
        <v>75</v>
      </c>
      <c r="I678" s="49" t="s">
        <v>196</v>
      </c>
      <c r="J678" s="49" t="s">
        <v>732</v>
      </c>
      <c r="K678" s="49" t="s">
        <v>514</v>
      </c>
      <c r="L678" s="49" t="s">
        <v>125</v>
      </c>
      <c r="M678" s="49" t="s">
        <v>2418</v>
      </c>
      <c r="N678" s="49" t="s">
        <v>1293</v>
      </c>
      <c r="O678" s="49" t="s">
        <v>516</v>
      </c>
      <c r="P678" s="49" t="s">
        <v>2692</v>
      </c>
      <c r="Q678" s="50">
        <v>0.1</v>
      </c>
      <c r="R678" s="50"/>
      <c r="S678" s="49">
        <v>134</v>
      </c>
      <c r="T678" s="49" t="s">
        <v>84</v>
      </c>
      <c r="U678" s="49" t="s">
        <v>2693</v>
      </c>
      <c r="V678" s="51">
        <v>44942</v>
      </c>
      <c r="W678" s="51">
        <v>45289</v>
      </c>
      <c r="X678" s="49" t="s">
        <v>2427</v>
      </c>
      <c r="Y678" s="49" t="s">
        <v>87</v>
      </c>
      <c r="Z678" s="59" t="s">
        <v>100</v>
      </c>
      <c r="AA678" s="52">
        <v>1</v>
      </c>
      <c r="AB678" s="53" t="s">
        <v>2694</v>
      </c>
      <c r="AC678" s="23">
        <v>45287</v>
      </c>
      <c r="AD678" s="52">
        <v>1</v>
      </c>
      <c r="AE678" s="53" t="s">
        <v>4531</v>
      </c>
      <c r="AF678" s="23">
        <v>45287</v>
      </c>
      <c r="AG678" s="52"/>
      <c r="AH678" s="52" t="s">
        <v>92</v>
      </c>
      <c r="AI678" s="52">
        <f t="shared" si="980"/>
        <v>0.1</v>
      </c>
      <c r="AJ678" s="52"/>
      <c r="AK678" s="52"/>
      <c r="AL678" s="239" t="str">
        <f t="shared" si="999"/>
        <v/>
      </c>
      <c r="AM678" s="239" t="str">
        <f t="shared" si="1000"/>
        <v/>
      </c>
      <c r="AN678" s="239" t="str">
        <f t="shared" si="1001"/>
        <v/>
      </c>
      <c r="AO678" s="239" t="str">
        <f t="shared" si="1002"/>
        <v/>
      </c>
      <c r="AP678" s="239" t="str">
        <f t="shared" si="1003"/>
        <v/>
      </c>
      <c r="AQ678" s="239" t="str">
        <f t="shared" si="1004"/>
        <v/>
      </c>
      <c r="AR678" s="239" t="str">
        <f t="shared" si="1005"/>
        <v/>
      </c>
      <c r="AS678" s="239" t="str">
        <f t="shared" si="1006"/>
        <v/>
      </c>
      <c r="AT678" s="239" t="str">
        <f t="shared" si="1007"/>
        <v/>
      </c>
      <c r="AU678" s="239" t="str">
        <f t="shared" si="981"/>
        <v/>
      </c>
      <c r="AV678" s="239" t="str">
        <f t="shared" si="982"/>
        <v/>
      </c>
      <c r="AW678" s="239" t="str">
        <f t="shared" si="983"/>
        <v/>
      </c>
      <c r="AX678" s="239" t="str">
        <f t="shared" si="984"/>
        <v/>
      </c>
      <c r="AY678" s="239" t="str">
        <f t="shared" si="985"/>
        <v/>
      </c>
      <c r="AZ678" s="239" t="str">
        <f t="shared" si="986"/>
        <v/>
      </c>
      <c r="BA678" s="239" t="str">
        <f t="shared" si="987"/>
        <v/>
      </c>
      <c r="BB678" s="239" t="str">
        <f t="shared" si="988"/>
        <v/>
      </c>
      <c r="BC678" s="239" t="str">
        <f t="shared" si="989"/>
        <v/>
      </c>
      <c r="BD678" s="239" t="str">
        <f t="shared" si="990"/>
        <v/>
      </c>
      <c r="BE678" s="239" t="str">
        <f t="shared" si="991"/>
        <v/>
      </c>
      <c r="BF678" s="239" t="str">
        <f t="shared" si="992"/>
        <v/>
      </c>
      <c r="BG678" s="239" t="str">
        <f t="shared" si="993"/>
        <v/>
      </c>
      <c r="BH678" s="239" t="str">
        <f t="shared" si="994"/>
        <v/>
      </c>
      <c r="BI678" s="239" t="str">
        <f t="shared" si="995"/>
        <v/>
      </c>
      <c r="BJ678" s="239" t="str">
        <f t="shared" si="996"/>
        <v/>
      </c>
      <c r="BK678" s="239" t="str">
        <f t="shared" si="997"/>
        <v/>
      </c>
      <c r="BL678" s="239" t="str">
        <f t="shared" si="998"/>
        <v/>
      </c>
      <c r="BN678" s="239" t="str">
        <f t="shared" si="1008"/>
        <v/>
      </c>
      <c r="BO678" s="239" t="str">
        <f t="shared" si="1009"/>
        <v/>
      </c>
      <c r="BP678" s="239" t="str">
        <f t="shared" si="1010"/>
        <v/>
      </c>
      <c r="BQ678" s="239" t="str">
        <f t="shared" si="1011"/>
        <v/>
      </c>
      <c r="BR678" s="239" t="str">
        <f t="shared" si="1012"/>
        <v/>
      </c>
      <c r="BS678" s="239" t="str">
        <f t="shared" si="1013"/>
        <v/>
      </c>
      <c r="BT678" s="239" t="str">
        <f t="shared" si="1014"/>
        <v/>
      </c>
      <c r="BU678" s="239" t="str">
        <f t="shared" si="1015"/>
        <v/>
      </c>
      <c r="BV678" s="239" t="str">
        <f t="shared" si="1016"/>
        <v/>
      </c>
      <c r="BW678" s="239" t="str">
        <f t="shared" si="1017"/>
        <v/>
      </c>
      <c r="BX678" s="239" t="str">
        <f t="shared" si="1018"/>
        <v/>
      </c>
      <c r="BY678" s="239" t="str">
        <f t="shared" si="1019"/>
        <v/>
      </c>
      <c r="BZ678" s="239" t="str">
        <f t="shared" si="1020"/>
        <v/>
      </c>
      <c r="CA678" s="239" t="str">
        <f t="shared" si="1021"/>
        <v/>
      </c>
      <c r="CB678" s="239" t="str">
        <f t="shared" si="1022"/>
        <v/>
      </c>
      <c r="CC678" s="239" t="str">
        <f t="shared" si="1023"/>
        <v/>
      </c>
      <c r="CD678" s="239" t="str">
        <f t="shared" si="1024"/>
        <v/>
      </c>
      <c r="CE678" s="239" t="str">
        <f t="shared" si="1025"/>
        <v/>
      </c>
      <c r="CF678" s="239" t="str">
        <f t="shared" si="1026"/>
        <v/>
      </c>
      <c r="CG678" s="239" t="str">
        <f t="shared" si="1027"/>
        <v/>
      </c>
      <c r="CH678" s="239" t="str">
        <f t="shared" si="1028"/>
        <v/>
      </c>
      <c r="CI678" s="239" t="str">
        <f t="shared" si="1029"/>
        <v/>
      </c>
      <c r="CJ678" s="239" t="str">
        <f t="shared" si="1030"/>
        <v/>
      </c>
      <c r="CK678" s="239" t="str">
        <f t="shared" si="1031"/>
        <v/>
      </c>
      <c r="CL678" s="239" t="str">
        <f t="shared" si="1032"/>
        <v/>
      </c>
      <c r="CM678" s="239" t="str">
        <f t="shared" si="1033"/>
        <v/>
      </c>
      <c r="CN678" s="239" t="str">
        <f t="shared" si="1034"/>
        <v/>
      </c>
      <c r="CP678" s="239" t="str">
        <f t="shared" si="1035"/>
        <v/>
      </c>
      <c r="CQ678" s="239" t="str">
        <f t="shared" si="1036"/>
        <v/>
      </c>
      <c r="CR678" s="239" t="str">
        <f t="shared" si="1037"/>
        <v/>
      </c>
      <c r="CS678" s="239" t="str">
        <f t="shared" si="1038"/>
        <v/>
      </c>
      <c r="CT678" s="239" t="str">
        <f t="shared" si="1039"/>
        <v/>
      </c>
      <c r="CU678" s="239" t="str">
        <f t="shared" si="1040"/>
        <v/>
      </c>
      <c r="CV678" s="239" t="str">
        <f t="shared" si="1041"/>
        <v/>
      </c>
      <c r="CW678" s="239" t="str">
        <f t="shared" si="1042"/>
        <v/>
      </c>
      <c r="CX678" s="239" t="str">
        <f t="shared" si="1043"/>
        <v/>
      </c>
      <c r="CY678" s="239" t="str">
        <f t="shared" si="1044"/>
        <v/>
      </c>
      <c r="CZ678" s="239" t="str">
        <f t="shared" si="1045"/>
        <v/>
      </c>
      <c r="DA678" s="239" t="str">
        <f t="shared" si="1046"/>
        <v/>
      </c>
      <c r="DB678" s="239" t="str">
        <f t="shared" si="1047"/>
        <v/>
      </c>
      <c r="DC678" s="239" t="str">
        <f t="shared" si="1048"/>
        <v/>
      </c>
      <c r="DD678" s="239" t="str">
        <f t="shared" si="1049"/>
        <v/>
      </c>
      <c r="DE678" s="239" t="str">
        <f t="shared" si="1050"/>
        <v/>
      </c>
      <c r="DF678" s="239" t="str">
        <f t="shared" si="1051"/>
        <v/>
      </c>
      <c r="DG678" s="239" t="str">
        <f t="shared" si="1052"/>
        <v/>
      </c>
      <c r="DH678" s="239" t="str">
        <f t="shared" si="1053"/>
        <v/>
      </c>
      <c r="DI678" s="239" t="str">
        <f t="shared" si="1054"/>
        <v/>
      </c>
      <c r="DJ678" s="239" t="str">
        <f t="shared" si="1055"/>
        <v/>
      </c>
      <c r="DK678" s="239" t="str">
        <f t="shared" si="1056"/>
        <v/>
      </c>
      <c r="DL678" s="239" t="str">
        <f t="shared" si="1057"/>
        <v/>
      </c>
      <c r="DM678" s="239" t="str">
        <f t="shared" si="1058"/>
        <v/>
      </c>
      <c r="DN678" s="239" t="str">
        <f t="shared" si="1059"/>
        <v/>
      </c>
      <c r="DO678" s="239" t="str">
        <f t="shared" si="1060"/>
        <v/>
      </c>
      <c r="DP678" s="239" t="str">
        <f t="shared" si="1061"/>
        <v/>
      </c>
    </row>
    <row r="679" spans="1:120" ht="35.25" hidden="1" customHeight="1" x14ac:dyDescent="0.25">
      <c r="A679" s="53" t="s">
        <v>4523</v>
      </c>
      <c r="B679" s="53">
        <v>1000</v>
      </c>
      <c r="C679" s="53" t="s">
        <v>61</v>
      </c>
      <c r="D679" s="53" t="s">
        <v>2416</v>
      </c>
      <c r="E679" s="53">
        <v>5</v>
      </c>
      <c r="F679" s="53" t="s">
        <v>2695</v>
      </c>
      <c r="G679" s="53" t="str">
        <f t="shared" si="1063"/>
        <v>1000-18</v>
      </c>
      <c r="H679" s="53" t="s">
        <v>94</v>
      </c>
      <c r="I679" s="53" t="s">
        <v>196</v>
      </c>
      <c r="J679" s="53" t="s">
        <v>80</v>
      </c>
      <c r="K679" s="53" t="s">
        <v>80</v>
      </c>
      <c r="L679" s="53" t="s">
        <v>80</v>
      </c>
      <c r="M679" s="53" t="s">
        <v>80</v>
      </c>
      <c r="N679" s="53" t="s">
        <v>80</v>
      </c>
      <c r="O679" s="53" t="s">
        <v>80</v>
      </c>
      <c r="P679" s="53" t="s">
        <v>2696</v>
      </c>
      <c r="Q679" s="52">
        <v>0.6</v>
      </c>
      <c r="R679" s="52">
        <f>+Q679*Q678</f>
        <v>0.06</v>
      </c>
      <c r="S679" s="53">
        <v>130</v>
      </c>
      <c r="T679" s="53" t="s">
        <v>84</v>
      </c>
      <c r="U679" s="53" t="s">
        <v>2697</v>
      </c>
      <c r="V679" s="23">
        <v>44942</v>
      </c>
      <c r="W679" s="23">
        <v>45289</v>
      </c>
      <c r="X679" s="53" t="s">
        <v>2427</v>
      </c>
      <c r="Y679" s="49" t="s">
        <v>87</v>
      </c>
      <c r="Z679" s="59" t="s">
        <v>100</v>
      </c>
      <c r="AA679" s="52">
        <v>1</v>
      </c>
      <c r="AB679" s="53" t="s">
        <v>2694</v>
      </c>
      <c r="AC679" s="23">
        <v>45287</v>
      </c>
      <c r="AD679" s="52">
        <v>1</v>
      </c>
      <c r="AE679" s="53" t="s">
        <v>4532</v>
      </c>
      <c r="AF679" s="23">
        <v>45287</v>
      </c>
      <c r="AG679" s="52" t="s">
        <v>79</v>
      </c>
      <c r="AH679" s="52">
        <v>1</v>
      </c>
      <c r="AI679" s="52">
        <f t="shared" si="980"/>
        <v>0.06</v>
      </c>
      <c r="AJ679" s="52">
        <f t="shared" ref="AJ679:AJ681" si="1071">+AI679/R679</f>
        <v>1</v>
      </c>
      <c r="AK679" s="52"/>
      <c r="AL679" s="239" t="str">
        <f t="shared" si="999"/>
        <v/>
      </c>
      <c r="AM679" s="239" t="str">
        <f t="shared" si="1000"/>
        <v/>
      </c>
      <c r="AN679" s="239" t="str">
        <f t="shared" si="1001"/>
        <v/>
      </c>
      <c r="AO679" s="239" t="str">
        <f t="shared" si="1002"/>
        <v/>
      </c>
      <c r="AP679" s="239" t="str">
        <f t="shared" si="1003"/>
        <v/>
      </c>
      <c r="AQ679" s="239" t="str">
        <f t="shared" si="1004"/>
        <v/>
      </c>
      <c r="AR679" s="239" t="str">
        <f t="shared" si="1005"/>
        <v/>
      </c>
      <c r="AS679" s="239" t="str">
        <f t="shared" si="1006"/>
        <v/>
      </c>
      <c r="AT679" s="239" t="str">
        <f t="shared" si="1007"/>
        <v/>
      </c>
      <c r="AU679" s="239" t="str">
        <f t="shared" si="981"/>
        <v/>
      </c>
      <c r="AV679" s="239" t="str">
        <f t="shared" si="982"/>
        <v/>
      </c>
      <c r="AW679" s="239" t="str">
        <f t="shared" si="983"/>
        <v/>
      </c>
      <c r="AX679" s="239" t="str">
        <f t="shared" si="984"/>
        <v/>
      </c>
      <c r="AY679" s="239" t="str">
        <f t="shared" si="985"/>
        <v/>
      </c>
      <c r="AZ679" s="239" t="str">
        <f t="shared" si="986"/>
        <v/>
      </c>
      <c r="BA679" s="239" t="str">
        <f t="shared" si="987"/>
        <v/>
      </c>
      <c r="BB679" s="239" t="str">
        <f t="shared" si="988"/>
        <v/>
      </c>
      <c r="BC679" s="239" t="str">
        <f t="shared" si="989"/>
        <v/>
      </c>
      <c r="BD679" s="239" t="str">
        <f t="shared" si="990"/>
        <v/>
      </c>
      <c r="BE679" s="239" t="str">
        <f t="shared" si="991"/>
        <v/>
      </c>
      <c r="BF679" s="239" t="str">
        <f t="shared" si="992"/>
        <v/>
      </c>
      <c r="BG679" s="239" t="str">
        <f t="shared" si="993"/>
        <v/>
      </c>
      <c r="BH679" s="239" t="str">
        <f t="shared" si="994"/>
        <v/>
      </c>
      <c r="BI679" s="239" t="str">
        <f t="shared" si="995"/>
        <v/>
      </c>
      <c r="BJ679" s="239" t="str">
        <f t="shared" si="996"/>
        <v/>
      </c>
      <c r="BK679" s="239" t="str">
        <f t="shared" si="997"/>
        <v/>
      </c>
      <c r="BL679" s="239" t="str">
        <f t="shared" si="998"/>
        <v/>
      </c>
      <c r="BN679" s="239" t="str">
        <f t="shared" si="1008"/>
        <v/>
      </c>
      <c r="BO679" s="239" t="str">
        <f t="shared" si="1009"/>
        <v/>
      </c>
      <c r="BP679" s="239" t="str">
        <f t="shared" si="1010"/>
        <v/>
      </c>
      <c r="BQ679" s="239" t="str">
        <f t="shared" si="1011"/>
        <v/>
      </c>
      <c r="BR679" s="239" t="str">
        <f t="shared" si="1012"/>
        <v/>
      </c>
      <c r="BS679" s="239" t="str">
        <f t="shared" si="1013"/>
        <v/>
      </c>
      <c r="BT679" s="239" t="str">
        <f t="shared" si="1014"/>
        <v/>
      </c>
      <c r="BU679" s="239" t="str">
        <f t="shared" si="1015"/>
        <v/>
      </c>
      <c r="BV679" s="239" t="str">
        <f t="shared" si="1016"/>
        <v/>
      </c>
      <c r="BW679" s="239" t="str">
        <f t="shared" si="1017"/>
        <v/>
      </c>
      <c r="BX679" s="239" t="str">
        <f t="shared" si="1018"/>
        <v/>
      </c>
      <c r="BY679" s="239" t="str">
        <f t="shared" si="1019"/>
        <v/>
      </c>
      <c r="BZ679" s="239" t="str">
        <f t="shared" si="1020"/>
        <v/>
      </c>
      <c r="CA679" s="239" t="str">
        <f t="shared" si="1021"/>
        <v/>
      </c>
      <c r="CB679" s="239" t="str">
        <f t="shared" si="1022"/>
        <v/>
      </c>
      <c r="CC679" s="239" t="str">
        <f t="shared" si="1023"/>
        <v/>
      </c>
      <c r="CD679" s="239" t="str">
        <f t="shared" si="1024"/>
        <v/>
      </c>
      <c r="CE679" s="239" t="str">
        <f t="shared" si="1025"/>
        <v/>
      </c>
      <c r="CF679" s="239" t="str">
        <f t="shared" si="1026"/>
        <v/>
      </c>
      <c r="CG679" s="239" t="str">
        <f t="shared" si="1027"/>
        <v/>
      </c>
      <c r="CH679" s="239" t="str">
        <f t="shared" si="1028"/>
        <v/>
      </c>
      <c r="CI679" s="239" t="str">
        <f t="shared" si="1029"/>
        <v/>
      </c>
      <c r="CJ679" s="239" t="str">
        <f t="shared" si="1030"/>
        <v/>
      </c>
      <c r="CK679" s="239" t="str">
        <f t="shared" si="1031"/>
        <v/>
      </c>
      <c r="CL679" s="239" t="str">
        <f t="shared" si="1032"/>
        <v/>
      </c>
      <c r="CM679" s="239" t="str">
        <f t="shared" si="1033"/>
        <v/>
      </c>
      <c r="CN679" s="239" t="str">
        <f t="shared" si="1034"/>
        <v/>
      </c>
      <c r="CP679" s="239" t="str">
        <f t="shared" si="1035"/>
        <v/>
      </c>
      <c r="CQ679" s="239" t="str">
        <f t="shared" si="1036"/>
        <v/>
      </c>
      <c r="CR679" s="239" t="str">
        <f t="shared" si="1037"/>
        <v/>
      </c>
      <c r="CS679" s="239" t="str">
        <f t="shared" si="1038"/>
        <v/>
      </c>
      <c r="CT679" s="239" t="str">
        <f t="shared" si="1039"/>
        <v/>
      </c>
      <c r="CU679" s="239" t="str">
        <f t="shared" si="1040"/>
        <v/>
      </c>
      <c r="CV679" s="239" t="str">
        <f t="shared" si="1041"/>
        <v/>
      </c>
      <c r="CW679" s="239" t="str">
        <f t="shared" si="1042"/>
        <v/>
      </c>
      <c r="CX679" s="239" t="str">
        <f t="shared" si="1043"/>
        <v/>
      </c>
      <c r="CY679" s="239" t="str">
        <f t="shared" si="1044"/>
        <v/>
      </c>
      <c r="CZ679" s="239" t="str">
        <f t="shared" si="1045"/>
        <v/>
      </c>
      <c r="DA679" s="239" t="str">
        <f t="shared" si="1046"/>
        <v/>
      </c>
      <c r="DB679" s="239" t="str">
        <f t="shared" si="1047"/>
        <v/>
      </c>
      <c r="DC679" s="239" t="str">
        <f t="shared" si="1048"/>
        <v/>
      </c>
      <c r="DD679" s="239" t="str">
        <f t="shared" si="1049"/>
        <v/>
      </c>
      <c r="DE679" s="239" t="str">
        <f t="shared" si="1050"/>
        <v/>
      </c>
      <c r="DF679" s="239" t="str">
        <f t="shared" si="1051"/>
        <v/>
      </c>
      <c r="DG679" s="239" t="str">
        <f t="shared" si="1052"/>
        <v/>
      </c>
      <c r="DH679" s="239" t="str">
        <f t="shared" si="1053"/>
        <v/>
      </c>
      <c r="DI679" s="239" t="str">
        <f t="shared" si="1054"/>
        <v/>
      </c>
      <c r="DJ679" s="239" t="str">
        <f t="shared" si="1055"/>
        <v/>
      </c>
      <c r="DK679" s="239" t="str">
        <f t="shared" si="1056"/>
        <v/>
      </c>
      <c r="DL679" s="239" t="str">
        <f t="shared" si="1057"/>
        <v/>
      </c>
      <c r="DM679" s="239" t="str">
        <f t="shared" si="1058"/>
        <v/>
      </c>
      <c r="DN679" s="239" t="str">
        <f t="shared" si="1059"/>
        <v/>
      </c>
      <c r="DO679" s="239" t="str">
        <f t="shared" si="1060"/>
        <v/>
      </c>
      <c r="DP679" s="239" t="str">
        <f t="shared" si="1061"/>
        <v/>
      </c>
    </row>
    <row r="680" spans="1:120" ht="35.25" hidden="1" customHeight="1" x14ac:dyDescent="0.25">
      <c r="A680" s="53" t="s">
        <v>4523</v>
      </c>
      <c r="B680" s="53">
        <v>1000</v>
      </c>
      <c r="C680" s="53" t="s">
        <v>61</v>
      </c>
      <c r="D680" s="53" t="s">
        <v>2416</v>
      </c>
      <c r="E680" s="53">
        <v>5</v>
      </c>
      <c r="F680" s="53" t="s">
        <v>2698</v>
      </c>
      <c r="G680" s="53" t="str">
        <f t="shared" si="1063"/>
        <v>1000-18</v>
      </c>
      <c r="H680" s="53" t="s">
        <v>94</v>
      </c>
      <c r="I680" s="53" t="s">
        <v>196</v>
      </c>
      <c r="J680" s="53" t="s">
        <v>80</v>
      </c>
      <c r="K680" s="53" t="s">
        <v>80</v>
      </c>
      <c r="L680" s="53" t="s">
        <v>80</v>
      </c>
      <c r="M680" s="53" t="s">
        <v>80</v>
      </c>
      <c r="N680" s="53" t="s">
        <v>80</v>
      </c>
      <c r="O680" s="53" t="s">
        <v>80</v>
      </c>
      <c r="P680" s="53" t="s">
        <v>2699</v>
      </c>
      <c r="Q680" s="52">
        <v>0.2</v>
      </c>
      <c r="R680" s="52">
        <f>+Q680*Q678</f>
        <v>2.0000000000000004E-2</v>
      </c>
      <c r="S680" s="53">
        <v>2</v>
      </c>
      <c r="T680" s="53" t="s">
        <v>84</v>
      </c>
      <c r="U680" s="53" t="s">
        <v>2700</v>
      </c>
      <c r="V680" s="23">
        <v>44942</v>
      </c>
      <c r="W680" s="23">
        <v>45289</v>
      </c>
      <c r="X680" s="53" t="s">
        <v>2427</v>
      </c>
      <c r="Y680" s="49" t="s">
        <v>87</v>
      </c>
      <c r="Z680" s="59" t="s">
        <v>100</v>
      </c>
      <c r="AA680" s="52">
        <v>1</v>
      </c>
      <c r="AB680" s="53" t="s">
        <v>2701</v>
      </c>
      <c r="AC680" s="23">
        <v>45274</v>
      </c>
      <c r="AD680" s="52">
        <v>1</v>
      </c>
      <c r="AE680" s="23" t="s">
        <v>936</v>
      </c>
      <c r="AF680" s="23">
        <v>45274</v>
      </c>
      <c r="AG680" s="52" t="s">
        <v>79</v>
      </c>
      <c r="AH680" s="52">
        <v>1</v>
      </c>
      <c r="AI680" s="52">
        <f t="shared" si="980"/>
        <v>2.0000000000000004E-2</v>
      </c>
      <c r="AJ680" s="52">
        <f t="shared" si="1071"/>
        <v>1</v>
      </c>
      <c r="AK680" s="52"/>
      <c r="AL680" s="239" t="str">
        <f t="shared" si="999"/>
        <v/>
      </c>
      <c r="AM680" s="239" t="str">
        <f t="shared" si="1000"/>
        <v/>
      </c>
      <c r="AN680" s="239" t="str">
        <f t="shared" si="1001"/>
        <v/>
      </c>
      <c r="AO680" s="239" t="str">
        <f t="shared" si="1002"/>
        <v/>
      </c>
      <c r="AP680" s="239" t="str">
        <f t="shared" si="1003"/>
        <v/>
      </c>
      <c r="AQ680" s="239" t="str">
        <f t="shared" si="1004"/>
        <v/>
      </c>
      <c r="AR680" s="239" t="str">
        <f t="shared" si="1005"/>
        <v/>
      </c>
      <c r="AS680" s="239" t="str">
        <f t="shared" si="1006"/>
        <v/>
      </c>
      <c r="AT680" s="239" t="str">
        <f t="shared" si="1007"/>
        <v/>
      </c>
      <c r="AU680" s="239" t="str">
        <f t="shared" si="981"/>
        <v/>
      </c>
      <c r="AV680" s="239" t="str">
        <f t="shared" si="982"/>
        <v/>
      </c>
      <c r="AW680" s="239" t="str">
        <f t="shared" si="983"/>
        <v/>
      </c>
      <c r="AX680" s="239" t="str">
        <f t="shared" si="984"/>
        <v/>
      </c>
      <c r="AY680" s="239" t="str">
        <f t="shared" si="985"/>
        <v/>
      </c>
      <c r="AZ680" s="239" t="str">
        <f t="shared" si="986"/>
        <v/>
      </c>
      <c r="BA680" s="239" t="str">
        <f t="shared" si="987"/>
        <v/>
      </c>
      <c r="BB680" s="239" t="str">
        <f t="shared" si="988"/>
        <v/>
      </c>
      <c r="BC680" s="239" t="str">
        <f t="shared" si="989"/>
        <v/>
      </c>
      <c r="BD680" s="239" t="str">
        <f t="shared" si="990"/>
        <v/>
      </c>
      <c r="BE680" s="239" t="str">
        <f t="shared" si="991"/>
        <v/>
      </c>
      <c r="BF680" s="239" t="str">
        <f t="shared" si="992"/>
        <v/>
      </c>
      <c r="BG680" s="239" t="str">
        <f t="shared" si="993"/>
        <v/>
      </c>
      <c r="BH680" s="239" t="str">
        <f t="shared" si="994"/>
        <v/>
      </c>
      <c r="BI680" s="239" t="str">
        <f t="shared" si="995"/>
        <v/>
      </c>
      <c r="BJ680" s="239" t="str">
        <f t="shared" si="996"/>
        <v/>
      </c>
      <c r="BK680" s="239" t="str">
        <f t="shared" si="997"/>
        <v/>
      </c>
      <c r="BL680" s="239" t="str">
        <f t="shared" si="998"/>
        <v/>
      </c>
      <c r="BN680" s="239" t="str">
        <f t="shared" si="1008"/>
        <v/>
      </c>
      <c r="BO680" s="239" t="str">
        <f t="shared" si="1009"/>
        <v/>
      </c>
      <c r="BP680" s="239" t="str">
        <f t="shared" si="1010"/>
        <v/>
      </c>
      <c r="BQ680" s="239" t="str">
        <f t="shared" si="1011"/>
        <v/>
      </c>
      <c r="BR680" s="239" t="str">
        <f t="shared" si="1012"/>
        <v/>
      </c>
      <c r="BS680" s="239" t="str">
        <f t="shared" si="1013"/>
        <v/>
      </c>
      <c r="BT680" s="239" t="str">
        <f t="shared" si="1014"/>
        <v/>
      </c>
      <c r="BU680" s="239" t="str">
        <f t="shared" si="1015"/>
        <v/>
      </c>
      <c r="BV680" s="239" t="str">
        <f t="shared" si="1016"/>
        <v/>
      </c>
      <c r="BW680" s="239" t="str">
        <f t="shared" si="1017"/>
        <v/>
      </c>
      <c r="BX680" s="239" t="str">
        <f t="shared" si="1018"/>
        <v/>
      </c>
      <c r="BY680" s="239" t="str">
        <f t="shared" si="1019"/>
        <v/>
      </c>
      <c r="BZ680" s="239" t="str">
        <f t="shared" si="1020"/>
        <v/>
      </c>
      <c r="CA680" s="239" t="str">
        <f t="shared" si="1021"/>
        <v/>
      </c>
      <c r="CB680" s="239" t="str">
        <f t="shared" si="1022"/>
        <v/>
      </c>
      <c r="CC680" s="239" t="str">
        <f t="shared" si="1023"/>
        <v/>
      </c>
      <c r="CD680" s="239" t="str">
        <f t="shared" si="1024"/>
        <v/>
      </c>
      <c r="CE680" s="239" t="str">
        <f t="shared" si="1025"/>
        <v/>
      </c>
      <c r="CF680" s="239" t="str">
        <f t="shared" si="1026"/>
        <v/>
      </c>
      <c r="CG680" s="239" t="str">
        <f t="shared" si="1027"/>
        <v/>
      </c>
      <c r="CH680" s="239" t="str">
        <f t="shared" si="1028"/>
        <v/>
      </c>
      <c r="CI680" s="239" t="str">
        <f t="shared" si="1029"/>
        <v/>
      </c>
      <c r="CJ680" s="239" t="str">
        <f t="shared" si="1030"/>
        <v/>
      </c>
      <c r="CK680" s="239" t="str">
        <f t="shared" si="1031"/>
        <v/>
      </c>
      <c r="CL680" s="239" t="str">
        <f t="shared" si="1032"/>
        <v/>
      </c>
      <c r="CM680" s="239" t="str">
        <f t="shared" si="1033"/>
        <v/>
      </c>
      <c r="CN680" s="239" t="str">
        <f t="shared" si="1034"/>
        <v/>
      </c>
      <c r="CP680" s="239" t="str">
        <f t="shared" si="1035"/>
        <v/>
      </c>
      <c r="CQ680" s="239" t="str">
        <f t="shared" si="1036"/>
        <v/>
      </c>
      <c r="CR680" s="239" t="str">
        <f t="shared" si="1037"/>
        <v/>
      </c>
      <c r="CS680" s="239" t="str">
        <f t="shared" si="1038"/>
        <v/>
      </c>
      <c r="CT680" s="239" t="str">
        <f t="shared" si="1039"/>
        <v/>
      </c>
      <c r="CU680" s="239" t="str">
        <f t="shared" si="1040"/>
        <v/>
      </c>
      <c r="CV680" s="239" t="str">
        <f t="shared" si="1041"/>
        <v/>
      </c>
      <c r="CW680" s="239" t="str">
        <f t="shared" si="1042"/>
        <v/>
      </c>
      <c r="CX680" s="239" t="str">
        <f t="shared" si="1043"/>
        <v/>
      </c>
      <c r="CY680" s="239" t="str">
        <f t="shared" si="1044"/>
        <v/>
      </c>
      <c r="CZ680" s="239" t="str">
        <f t="shared" si="1045"/>
        <v/>
      </c>
      <c r="DA680" s="239" t="str">
        <f t="shared" si="1046"/>
        <v/>
      </c>
      <c r="DB680" s="239" t="str">
        <f t="shared" si="1047"/>
        <v/>
      </c>
      <c r="DC680" s="239" t="str">
        <f t="shared" si="1048"/>
        <v/>
      </c>
      <c r="DD680" s="239" t="str">
        <f t="shared" si="1049"/>
        <v/>
      </c>
      <c r="DE680" s="239" t="str">
        <f t="shared" si="1050"/>
        <v/>
      </c>
      <c r="DF680" s="239" t="str">
        <f t="shared" si="1051"/>
        <v/>
      </c>
      <c r="DG680" s="239" t="str">
        <f t="shared" si="1052"/>
        <v/>
      </c>
      <c r="DH680" s="239" t="str">
        <f t="shared" si="1053"/>
        <v/>
      </c>
      <c r="DI680" s="239" t="str">
        <f t="shared" si="1054"/>
        <v/>
      </c>
      <c r="DJ680" s="239" t="str">
        <f t="shared" si="1055"/>
        <v/>
      </c>
      <c r="DK680" s="239" t="str">
        <f t="shared" si="1056"/>
        <v/>
      </c>
      <c r="DL680" s="239" t="str">
        <f t="shared" si="1057"/>
        <v/>
      </c>
      <c r="DM680" s="239" t="str">
        <f t="shared" si="1058"/>
        <v/>
      </c>
      <c r="DN680" s="239" t="str">
        <f t="shared" si="1059"/>
        <v/>
      </c>
      <c r="DO680" s="239" t="str">
        <f t="shared" si="1060"/>
        <v/>
      </c>
      <c r="DP680" s="239" t="str">
        <f t="shared" si="1061"/>
        <v/>
      </c>
    </row>
    <row r="681" spans="1:120" ht="35.25" hidden="1" customHeight="1" x14ac:dyDescent="0.25">
      <c r="A681" s="53" t="s">
        <v>4523</v>
      </c>
      <c r="B681" s="53">
        <v>1000</v>
      </c>
      <c r="C681" s="53" t="s">
        <v>61</v>
      </c>
      <c r="D681" s="53" t="s">
        <v>2416</v>
      </c>
      <c r="E681" s="53">
        <v>5</v>
      </c>
      <c r="F681" s="53" t="s">
        <v>2702</v>
      </c>
      <c r="G681" s="53" t="str">
        <f t="shared" si="1063"/>
        <v>1000-18</v>
      </c>
      <c r="H681" s="53" t="s">
        <v>94</v>
      </c>
      <c r="I681" s="53" t="s">
        <v>196</v>
      </c>
      <c r="J681" s="53" t="s">
        <v>80</v>
      </c>
      <c r="K681" s="53" t="s">
        <v>80</v>
      </c>
      <c r="L681" s="53" t="s">
        <v>80</v>
      </c>
      <c r="M681" s="53" t="s">
        <v>80</v>
      </c>
      <c r="N681" s="53" t="s">
        <v>80</v>
      </c>
      <c r="O681" s="53" t="s">
        <v>80</v>
      </c>
      <c r="P681" s="53" t="s">
        <v>2703</v>
      </c>
      <c r="Q681" s="52">
        <v>0.2</v>
      </c>
      <c r="R681" s="52">
        <f>+Q681*Q678</f>
        <v>2.0000000000000004E-2</v>
      </c>
      <c r="S681" s="53">
        <v>2</v>
      </c>
      <c r="T681" s="53" t="s">
        <v>84</v>
      </c>
      <c r="U681" s="53" t="s">
        <v>2704</v>
      </c>
      <c r="V681" s="23">
        <v>44942</v>
      </c>
      <c r="W681" s="23">
        <v>45289</v>
      </c>
      <c r="X681" s="53" t="s">
        <v>2427</v>
      </c>
      <c r="Y681" s="49" t="s">
        <v>87</v>
      </c>
      <c r="Z681" s="59" t="s">
        <v>100</v>
      </c>
      <c r="AA681" s="52">
        <v>1</v>
      </c>
      <c r="AB681" s="53" t="s">
        <v>2705</v>
      </c>
      <c r="AC681" s="23">
        <v>45287</v>
      </c>
      <c r="AD681" s="52">
        <v>1</v>
      </c>
      <c r="AE681" s="23" t="s">
        <v>936</v>
      </c>
      <c r="AF681" s="23">
        <v>45287</v>
      </c>
      <c r="AG681" s="52" t="s">
        <v>79</v>
      </c>
      <c r="AH681" s="52">
        <v>1</v>
      </c>
      <c r="AI681" s="52">
        <f t="shared" si="980"/>
        <v>2.0000000000000004E-2</v>
      </c>
      <c r="AJ681" s="52">
        <f t="shared" si="1071"/>
        <v>1</v>
      </c>
      <c r="AK681" s="52"/>
      <c r="AL681" s="239" t="str">
        <f t="shared" si="999"/>
        <v/>
      </c>
      <c r="AM681" s="239" t="str">
        <f t="shared" si="1000"/>
        <v/>
      </c>
      <c r="AN681" s="239" t="str">
        <f t="shared" si="1001"/>
        <v/>
      </c>
      <c r="AO681" s="239" t="str">
        <f t="shared" si="1002"/>
        <v/>
      </c>
      <c r="AP681" s="239" t="str">
        <f t="shared" si="1003"/>
        <v/>
      </c>
      <c r="AQ681" s="239" t="str">
        <f t="shared" si="1004"/>
        <v/>
      </c>
      <c r="AR681" s="239" t="str">
        <f t="shared" si="1005"/>
        <v/>
      </c>
      <c r="AS681" s="239" t="str">
        <f t="shared" si="1006"/>
        <v/>
      </c>
      <c r="AT681" s="239" t="str">
        <f t="shared" si="1007"/>
        <v/>
      </c>
      <c r="AU681" s="239" t="str">
        <f t="shared" si="981"/>
        <v/>
      </c>
      <c r="AV681" s="239" t="str">
        <f t="shared" si="982"/>
        <v/>
      </c>
      <c r="AW681" s="239" t="str">
        <f t="shared" si="983"/>
        <v/>
      </c>
      <c r="AX681" s="239" t="str">
        <f t="shared" si="984"/>
        <v/>
      </c>
      <c r="AY681" s="239" t="str">
        <f t="shared" si="985"/>
        <v/>
      </c>
      <c r="AZ681" s="239" t="str">
        <f t="shared" si="986"/>
        <v/>
      </c>
      <c r="BA681" s="239" t="str">
        <f t="shared" si="987"/>
        <v/>
      </c>
      <c r="BB681" s="239" t="str">
        <f t="shared" si="988"/>
        <v/>
      </c>
      <c r="BC681" s="239" t="str">
        <f t="shared" si="989"/>
        <v/>
      </c>
      <c r="BD681" s="239" t="str">
        <f t="shared" si="990"/>
        <v/>
      </c>
      <c r="BE681" s="239" t="str">
        <f t="shared" si="991"/>
        <v/>
      </c>
      <c r="BF681" s="239" t="str">
        <f t="shared" si="992"/>
        <v/>
      </c>
      <c r="BG681" s="239" t="str">
        <f t="shared" si="993"/>
        <v/>
      </c>
      <c r="BH681" s="239" t="str">
        <f t="shared" si="994"/>
        <v/>
      </c>
      <c r="BI681" s="239" t="str">
        <f t="shared" si="995"/>
        <v/>
      </c>
      <c r="BJ681" s="239" t="str">
        <f t="shared" si="996"/>
        <v/>
      </c>
      <c r="BK681" s="239" t="str">
        <f t="shared" si="997"/>
        <v/>
      </c>
      <c r="BL681" s="239" t="str">
        <f t="shared" si="998"/>
        <v/>
      </c>
      <c r="BN681" s="239" t="str">
        <f t="shared" si="1008"/>
        <v/>
      </c>
      <c r="BO681" s="239" t="str">
        <f t="shared" si="1009"/>
        <v/>
      </c>
      <c r="BP681" s="239" t="str">
        <f t="shared" si="1010"/>
        <v/>
      </c>
      <c r="BQ681" s="239" t="str">
        <f t="shared" si="1011"/>
        <v/>
      </c>
      <c r="BR681" s="239" t="str">
        <f t="shared" si="1012"/>
        <v/>
      </c>
      <c r="BS681" s="239" t="str">
        <f t="shared" si="1013"/>
        <v/>
      </c>
      <c r="BT681" s="239" t="str">
        <f t="shared" si="1014"/>
        <v/>
      </c>
      <c r="BU681" s="239" t="str">
        <f t="shared" si="1015"/>
        <v/>
      </c>
      <c r="BV681" s="239" t="str">
        <f t="shared" si="1016"/>
        <v/>
      </c>
      <c r="BW681" s="239" t="str">
        <f t="shared" si="1017"/>
        <v/>
      </c>
      <c r="BX681" s="239" t="str">
        <f t="shared" si="1018"/>
        <v/>
      </c>
      <c r="BY681" s="239" t="str">
        <f t="shared" si="1019"/>
        <v/>
      </c>
      <c r="BZ681" s="239" t="str">
        <f t="shared" si="1020"/>
        <v/>
      </c>
      <c r="CA681" s="239" t="str">
        <f t="shared" si="1021"/>
        <v/>
      </c>
      <c r="CB681" s="239" t="str">
        <f t="shared" si="1022"/>
        <v/>
      </c>
      <c r="CC681" s="239" t="str">
        <f t="shared" si="1023"/>
        <v/>
      </c>
      <c r="CD681" s="239" t="str">
        <f t="shared" si="1024"/>
        <v/>
      </c>
      <c r="CE681" s="239" t="str">
        <f t="shared" si="1025"/>
        <v/>
      </c>
      <c r="CF681" s="239" t="str">
        <f t="shared" si="1026"/>
        <v/>
      </c>
      <c r="CG681" s="239" t="str">
        <f t="shared" si="1027"/>
        <v/>
      </c>
      <c r="CH681" s="239" t="str">
        <f t="shared" si="1028"/>
        <v/>
      </c>
      <c r="CI681" s="239" t="str">
        <f t="shared" si="1029"/>
        <v/>
      </c>
      <c r="CJ681" s="239" t="str">
        <f t="shared" si="1030"/>
        <v/>
      </c>
      <c r="CK681" s="239" t="str">
        <f t="shared" si="1031"/>
        <v/>
      </c>
      <c r="CL681" s="239" t="str">
        <f t="shared" si="1032"/>
        <v/>
      </c>
      <c r="CM681" s="239" t="str">
        <f t="shared" si="1033"/>
        <v/>
      </c>
      <c r="CN681" s="239" t="str">
        <f t="shared" si="1034"/>
        <v/>
      </c>
      <c r="CP681" s="239" t="str">
        <f t="shared" si="1035"/>
        <v/>
      </c>
      <c r="CQ681" s="239" t="str">
        <f t="shared" si="1036"/>
        <v/>
      </c>
      <c r="CR681" s="239" t="str">
        <f t="shared" si="1037"/>
        <v/>
      </c>
      <c r="CS681" s="239" t="str">
        <f t="shared" si="1038"/>
        <v/>
      </c>
      <c r="CT681" s="239" t="str">
        <f t="shared" si="1039"/>
        <v/>
      </c>
      <c r="CU681" s="239" t="str">
        <f t="shared" si="1040"/>
        <v/>
      </c>
      <c r="CV681" s="239" t="str">
        <f t="shared" si="1041"/>
        <v/>
      </c>
      <c r="CW681" s="239" t="str">
        <f t="shared" si="1042"/>
        <v/>
      </c>
      <c r="CX681" s="239" t="str">
        <f t="shared" si="1043"/>
        <v/>
      </c>
      <c r="CY681" s="239" t="str">
        <f t="shared" si="1044"/>
        <v/>
      </c>
      <c r="CZ681" s="239" t="str">
        <f t="shared" si="1045"/>
        <v/>
      </c>
      <c r="DA681" s="239" t="str">
        <f t="shared" si="1046"/>
        <v/>
      </c>
      <c r="DB681" s="239" t="str">
        <f t="shared" si="1047"/>
        <v/>
      </c>
      <c r="DC681" s="239" t="str">
        <f t="shared" si="1048"/>
        <v/>
      </c>
      <c r="DD681" s="239" t="str">
        <f t="shared" si="1049"/>
        <v/>
      </c>
      <c r="DE681" s="239" t="str">
        <f t="shared" si="1050"/>
        <v/>
      </c>
      <c r="DF681" s="239" t="str">
        <f t="shared" si="1051"/>
        <v/>
      </c>
      <c r="DG681" s="239" t="str">
        <f t="shared" si="1052"/>
        <v/>
      </c>
      <c r="DH681" s="239" t="str">
        <f t="shared" si="1053"/>
        <v/>
      </c>
      <c r="DI681" s="239" t="str">
        <f t="shared" si="1054"/>
        <v/>
      </c>
      <c r="DJ681" s="239" t="str">
        <f t="shared" si="1055"/>
        <v/>
      </c>
      <c r="DK681" s="239" t="str">
        <f t="shared" si="1056"/>
        <v/>
      </c>
      <c r="DL681" s="239" t="str">
        <f t="shared" si="1057"/>
        <v/>
      </c>
      <c r="DM681" s="239" t="str">
        <f t="shared" si="1058"/>
        <v/>
      </c>
      <c r="DN681" s="239" t="str">
        <f t="shared" si="1059"/>
        <v/>
      </c>
      <c r="DO681" s="239" t="str">
        <f t="shared" si="1060"/>
        <v/>
      </c>
      <c r="DP681" s="239" t="str">
        <f t="shared" si="1061"/>
        <v/>
      </c>
    </row>
    <row r="682" spans="1:120" ht="155.25" hidden="1" customHeight="1" x14ac:dyDescent="0.25">
      <c r="A682" s="49" t="s">
        <v>4523</v>
      </c>
      <c r="B682" s="49">
        <v>1000</v>
      </c>
      <c r="C682" s="49" t="s">
        <v>61</v>
      </c>
      <c r="D682" s="49" t="s">
        <v>2416</v>
      </c>
      <c r="E682" s="49">
        <v>5</v>
      </c>
      <c r="F682" s="49" t="s">
        <v>2706</v>
      </c>
      <c r="G682" s="49" t="str">
        <f t="shared" si="1063"/>
        <v>1000-19</v>
      </c>
      <c r="H682" s="49" t="s">
        <v>75</v>
      </c>
      <c r="I682" s="49" t="s">
        <v>730</v>
      </c>
      <c r="J682" s="49" t="s">
        <v>296</v>
      </c>
      <c r="K682" s="49" t="s">
        <v>514</v>
      </c>
      <c r="L682" s="49" t="s">
        <v>125</v>
      </c>
      <c r="M682" s="49" t="s">
        <v>2418</v>
      </c>
      <c r="N682" s="49" t="s">
        <v>1293</v>
      </c>
      <c r="O682" s="49" t="s">
        <v>516</v>
      </c>
      <c r="P682" s="49" t="s">
        <v>2707</v>
      </c>
      <c r="Q682" s="50">
        <v>0.1</v>
      </c>
      <c r="R682" s="50"/>
      <c r="S682" s="49">
        <v>615</v>
      </c>
      <c r="T682" s="49" t="s">
        <v>84</v>
      </c>
      <c r="U682" s="49" t="s">
        <v>2708</v>
      </c>
      <c r="V682" s="51">
        <v>44942</v>
      </c>
      <c r="W682" s="51">
        <v>45289</v>
      </c>
      <c r="X682" s="49" t="s">
        <v>2427</v>
      </c>
      <c r="Y682" s="49" t="s">
        <v>87</v>
      </c>
      <c r="Z682" s="59" t="s">
        <v>100</v>
      </c>
      <c r="AA682" s="201">
        <v>1.03</v>
      </c>
      <c r="AB682" s="200" t="s">
        <v>2709</v>
      </c>
      <c r="AC682" s="23">
        <v>45291</v>
      </c>
      <c r="AD682" s="52">
        <v>1</v>
      </c>
      <c r="AE682" s="200" t="s">
        <v>2710</v>
      </c>
      <c r="AF682" s="75">
        <v>45291</v>
      </c>
      <c r="AG682" s="52" t="s">
        <v>79</v>
      </c>
      <c r="AH682" s="52" t="s">
        <v>92</v>
      </c>
      <c r="AI682" s="52">
        <f t="shared" si="980"/>
        <v>0.1</v>
      </c>
      <c r="AJ682" s="52"/>
      <c r="AK682" s="52"/>
      <c r="AL682" s="239" t="str">
        <f t="shared" si="999"/>
        <v/>
      </c>
      <c r="AM682" s="239" t="str">
        <f t="shared" si="1000"/>
        <v/>
      </c>
      <c r="AN682" s="239" t="str">
        <f t="shared" si="1001"/>
        <v/>
      </c>
      <c r="AO682" s="239" t="str">
        <f t="shared" si="1002"/>
        <v/>
      </c>
      <c r="AP682" s="239" t="str">
        <f t="shared" si="1003"/>
        <v/>
      </c>
      <c r="AQ682" s="239" t="str">
        <f t="shared" si="1004"/>
        <v/>
      </c>
      <c r="AR682" s="239" t="str">
        <f t="shared" si="1005"/>
        <v/>
      </c>
      <c r="AS682" s="239" t="str">
        <f t="shared" si="1006"/>
        <v/>
      </c>
      <c r="AT682" s="239" t="str">
        <f t="shared" si="1007"/>
        <v/>
      </c>
      <c r="AU682" s="239" t="str">
        <f t="shared" si="981"/>
        <v/>
      </c>
      <c r="AV682" s="239" t="str">
        <f t="shared" si="982"/>
        <v/>
      </c>
      <c r="AW682" s="239" t="str">
        <f t="shared" si="983"/>
        <v/>
      </c>
      <c r="AX682" s="239" t="str">
        <f t="shared" si="984"/>
        <v/>
      </c>
      <c r="AY682" s="239" t="str">
        <f t="shared" si="985"/>
        <v/>
      </c>
      <c r="AZ682" s="239" t="str">
        <f t="shared" si="986"/>
        <v/>
      </c>
      <c r="BA682" s="239" t="str">
        <f t="shared" si="987"/>
        <v/>
      </c>
      <c r="BB682" s="239" t="str">
        <f t="shared" si="988"/>
        <v/>
      </c>
      <c r="BC682" s="239" t="str">
        <f t="shared" si="989"/>
        <v/>
      </c>
      <c r="BD682" s="239" t="str">
        <f t="shared" si="990"/>
        <v/>
      </c>
      <c r="BE682" s="239" t="str">
        <f t="shared" si="991"/>
        <v/>
      </c>
      <c r="BF682" s="239" t="str">
        <f t="shared" si="992"/>
        <v/>
      </c>
      <c r="BG682" s="239" t="str">
        <f t="shared" si="993"/>
        <v/>
      </c>
      <c r="BH682" s="239" t="str">
        <f t="shared" si="994"/>
        <v/>
      </c>
      <c r="BI682" s="239" t="str">
        <f t="shared" si="995"/>
        <v/>
      </c>
      <c r="BJ682" s="239" t="str">
        <f t="shared" si="996"/>
        <v/>
      </c>
      <c r="BK682" s="239" t="str">
        <f t="shared" si="997"/>
        <v/>
      </c>
      <c r="BL682" s="239" t="str">
        <f t="shared" si="998"/>
        <v/>
      </c>
      <c r="BN682" s="239" t="str">
        <f t="shared" si="1008"/>
        <v/>
      </c>
      <c r="BO682" s="239" t="str">
        <f t="shared" si="1009"/>
        <v/>
      </c>
      <c r="BP682" s="239" t="str">
        <f t="shared" si="1010"/>
        <v/>
      </c>
      <c r="BQ682" s="239" t="str">
        <f t="shared" si="1011"/>
        <v/>
      </c>
      <c r="BR682" s="239" t="str">
        <f t="shared" si="1012"/>
        <v/>
      </c>
      <c r="BS682" s="239" t="str">
        <f t="shared" si="1013"/>
        <v/>
      </c>
      <c r="BT682" s="239" t="str">
        <f t="shared" si="1014"/>
        <v/>
      </c>
      <c r="BU682" s="239" t="str">
        <f t="shared" si="1015"/>
        <v/>
      </c>
      <c r="BV682" s="239" t="str">
        <f t="shared" si="1016"/>
        <v/>
      </c>
      <c r="BW682" s="239" t="str">
        <f t="shared" si="1017"/>
        <v/>
      </c>
      <c r="BX682" s="239" t="str">
        <f t="shared" si="1018"/>
        <v/>
      </c>
      <c r="BY682" s="239" t="str">
        <f t="shared" si="1019"/>
        <v/>
      </c>
      <c r="BZ682" s="239" t="str">
        <f t="shared" si="1020"/>
        <v/>
      </c>
      <c r="CA682" s="239" t="str">
        <f t="shared" si="1021"/>
        <v/>
      </c>
      <c r="CB682" s="239" t="str">
        <f t="shared" si="1022"/>
        <v/>
      </c>
      <c r="CC682" s="239" t="str">
        <f t="shared" si="1023"/>
        <v/>
      </c>
      <c r="CD682" s="239" t="str">
        <f t="shared" si="1024"/>
        <v/>
      </c>
      <c r="CE682" s="239" t="str">
        <f t="shared" si="1025"/>
        <v/>
      </c>
      <c r="CF682" s="239" t="str">
        <f t="shared" si="1026"/>
        <v/>
      </c>
      <c r="CG682" s="239" t="str">
        <f t="shared" si="1027"/>
        <v/>
      </c>
      <c r="CH682" s="239" t="str">
        <f t="shared" si="1028"/>
        <v/>
      </c>
      <c r="CI682" s="239" t="str">
        <f t="shared" si="1029"/>
        <v/>
      </c>
      <c r="CJ682" s="239" t="str">
        <f t="shared" si="1030"/>
        <v/>
      </c>
      <c r="CK682" s="239" t="str">
        <f t="shared" si="1031"/>
        <v/>
      </c>
      <c r="CL682" s="239" t="str">
        <f t="shared" si="1032"/>
        <v/>
      </c>
      <c r="CM682" s="239" t="str">
        <f t="shared" si="1033"/>
        <v/>
      </c>
      <c r="CN682" s="239" t="str">
        <f t="shared" si="1034"/>
        <v/>
      </c>
      <c r="CP682" s="239" t="str">
        <f t="shared" si="1035"/>
        <v/>
      </c>
      <c r="CQ682" s="239" t="str">
        <f t="shared" si="1036"/>
        <v/>
      </c>
      <c r="CR682" s="239" t="str">
        <f t="shared" si="1037"/>
        <v/>
      </c>
      <c r="CS682" s="239" t="str">
        <f t="shared" si="1038"/>
        <v/>
      </c>
      <c r="CT682" s="239" t="str">
        <f t="shared" si="1039"/>
        <v/>
      </c>
      <c r="CU682" s="239" t="str">
        <f t="shared" si="1040"/>
        <v/>
      </c>
      <c r="CV682" s="239" t="str">
        <f t="shared" si="1041"/>
        <v/>
      </c>
      <c r="CW682" s="239" t="str">
        <f t="shared" si="1042"/>
        <v/>
      </c>
      <c r="CX682" s="239" t="str">
        <f t="shared" si="1043"/>
        <v/>
      </c>
      <c r="CY682" s="239" t="str">
        <f t="shared" si="1044"/>
        <v/>
      </c>
      <c r="CZ682" s="239" t="str">
        <f t="shared" si="1045"/>
        <v/>
      </c>
      <c r="DA682" s="239" t="str">
        <f t="shared" si="1046"/>
        <v/>
      </c>
      <c r="DB682" s="239" t="str">
        <f t="shared" si="1047"/>
        <v/>
      </c>
      <c r="DC682" s="239" t="str">
        <f t="shared" si="1048"/>
        <v/>
      </c>
      <c r="DD682" s="239" t="str">
        <f t="shared" si="1049"/>
        <v/>
      </c>
      <c r="DE682" s="239" t="str">
        <f t="shared" si="1050"/>
        <v/>
      </c>
      <c r="DF682" s="239" t="str">
        <f t="shared" si="1051"/>
        <v/>
      </c>
      <c r="DG682" s="239" t="str">
        <f t="shared" si="1052"/>
        <v/>
      </c>
      <c r="DH682" s="239" t="str">
        <f t="shared" si="1053"/>
        <v/>
      </c>
      <c r="DI682" s="239" t="str">
        <f t="shared" si="1054"/>
        <v/>
      </c>
      <c r="DJ682" s="239" t="str">
        <f t="shared" si="1055"/>
        <v/>
      </c>
      <c r="DK682" s="239" t="str">
        <f t="shared" si="1056"/>
        <v/>
      </c>
      <c r="DL682" s="239" t="str">
        <f t="shared" si="1057"/>
        <v/>
      </c>
      <c r="DM682" s="239" t="str">
        <f t="shared" si="1058"/>
        <v/>
      </c>
      <c r="DN682" s="239" t="str">
        <f t="shared" si="1059"/>
        <v/>
      </c>
      <c r="DO682" s="239" t="str">
        <f t="shared" si="1060"/>
        <v/>
      </c>
      <c r="DP682" s="239" t="str">
        <f t="shared" si="1061"/>
        <v/>
      </c>
    </row>
    <row r="683" spans="1:120" ht="35.25" hidden="1" customHeight="1" x14ac:dyDescent="0.25">
      <c r="A683" s="53" t="s">
        <v>4523</v>
      </c>
      <c r="B683" s="53">
        <v>1000</v>
      </c>
      <c r="C683" s="53" t="s">
        <v>61</v>
      </c>
      <c r="D683" s="53" t="s">
        <v>2416</v>
      </c>
      <c r="E683" s="53">
        <v>5</v>
      </c>
      <c r="F683" s="53" t="s">
        <v>2711</v>
      </c>
      <c r="G683" s="53" t="str">
        <f t="shared" si="1063"/>
        <v>1000-19</v>
      </c>
      <c r="H683" s="53" t="s">
        <v>94</v>
      </c>
      <c r="I683" s="53" t="s">
        <v>730</v>
      </c>
      <c r="J683" s="53" t="s">
        <v>80</v>
      </c>
      <c r="K683" s="53" t="s">
        <v>80</v>
      </c>
      <c r="L683" s="53" t="s">
        <v>80</v>
      </c>
      <c r="M683" s="53" t="s">
        <v>80</v>
      </c>
      <c r="N683" s="53" t="s">
        <v>80</v>
      </c>
      <c r="O683" s="53" t="s">
        <v>80</v>
      </c>
      <c r="P683" s="53" t="s">
        <v>2712</v>
      </c>
      <c r="Q683" s="52">
        <v>0.16</v>
      </c>
      <c r="R683" s="52">
        <f>+Q683*Q682</f>
        <v>1.6E-2</v>
      </c>
      <c r="S683" s="53">
        <v>100</v>
      </c>
      <c r="T683" s="53" t="s">
        <v>301</v>
      </c>
      <c r="U683" s="53" t="s">
        <v>2713</v>
      </c>
      <c r="V683" s="23">
        <v>44942</v>
      </c>
      <c r="W683" s="23">
        <v>45289</v>
      </c>
      <c r="X683" s="53" t="s">
        <v>2427</v>
      </c>
      <c r="Y683" s="49" t="s">
        <v>87</v>
      </c>
      <c r="Z683" s="59" t="s">
        <v>100</v>
      </c>
      <c r="AA683" s="201">
        <v>1</v>
      </c>
      <c r="AB683" s="200" t="s">
        <v>2714</v>
      </c>
      <c r="AC683" s="23">
        <v>45291</v>
      </c>
      <c r="AD683" s="52">
        <v>1</v>
      </c>
      <c r="AE683" s="52" t="s">
        <v>2714</v>
      </c>
      <c r="AF683" s="75">
        <v>45291</v>
      </c>
      <c r="AG683" s="52" t="s">
        <v>79</v>
      </c>
      <c r="AH683" s="52">
        <v>1</v>
      </c>
      <c r="AI683" s="52">
        <f t="shared" si="980"/>
        <v>1.6E-2</v>
      </c>
      <c r="AJ683" s="52">
        <f t="shared" ref="AJ683:AJ688" si="1072">+AI683/R683</f>
        <v>1</v>
      </c>
      <c r="AK683" s="52"/>
      <c r="AL683" s="239" t="str">
        <f t="shared" si="999"/>
        <v/>
      </c>
      <c r="AM683" s="239" t="str">
        <f t="shared" si="1000"/>
        <v/>
      </c>
      <c r="AN683" s="239" t="str">
        <f t="shared" si="1001"/>
        <v/>
      </c>
      <c r="AO683" s="239" t="str">
        <f t="shared" si="1002"/>
        <v/>
      </c>
      <c r="AP683" s="239" t="str">
        <f t="shared" si="1003"/>
        <v/>
      </c>
      <c r="AQ683" s="239" t="str">
        <f t="shared" si="1004"/>
        <v/>
      </c>
      <c r="AR683" s="239" t="str">
        <f t="shared" si="1005"/>
        <v/>
      </c>
      <c r="AS683" s="239" t="str">
        <f t="shared" si="1006"/>
        <v/>
      </c>
      <c r="AT683" s="239" t="str">
        <f t="shared" si="1007"/>
        <v/>
      </c>
      <c r="AU683" s="239" t="str">
        <f t="shared" si="981"/>
        <v/>
      </c>
      <c r="AV683" s="239" t="str">
        <f t="shared" si="982"/>
        <v/>
      </c>
      <c r="AW683" s="239" t="str">
        <f t="shared" si="983"/>
        <v/>
      </c>
      <c r="AX683" s="239" t="str">
        <f t="shared" si="984"/>
        <v/>
      </c>
      <c r="AY683" s="239" t="str">
        <f t="shared" si="985"/>
        <v/>
      </c>
      <c r="AZ683" s="239" t="str">
        <f t="shared" si="986"/>
        <v/>
      </c>
      <c r="BA683" s="239" t="str">
        <f t="shared" si="987"/>
        <v/>
      </c>
      <c r="BB683" s="239" t="str">
        <f t="shared" si="988"/>
        <v/>
      </c>
      <c r="BC683" s="239" t="str">
        <f t="shared" si="989"/>
        <v/>
      </c>
      <c r="BD683" s="239" t="str">
        <f t="shared" si="990"/>
        <v/>
      </c>
      <c r="BE683" s="239" t="str">
        <f t="shared" si="991"/>
        <v/>
      </c>
      <c r="BF683" s="239" t="str">
        <f t="shared" si="992"/>
        <v/>
      </c>
      <c r="BG683" s="239" t="str">
        <f t="shared" si="993"/>
        <v/>
      </c>
      <c r="BH683" s="239" t="str">
        <f t="shared" si="994"/>
        <v/>
      </c>
      <c r="BI683" s="239" t="str">
        <f t="shared" si="995"/>
        <v/>
      </c>
      <c r="BJ683" s="239" t="str">
        <f t="shared" si="996"/>
        <v/>
      </c>
      <c r="BK683" s="239" t="str">
        <f t="shared" si="997"/>
        <v/>
      </c>
      <c r="BL683" s="239" t="str">
        <f t="shared" si="998"/>
        <v/>
      </c>
      <c r="BN683" s="239" t="str">
        <f t="shared" si="1008"/>
        <v/>
      </c>
      <c r="BO683" s="239" t="str">
        <f t="shared" si="1009"/>
        <v/>
      </c>
      <c r="BP683" s="239" t="str">
        <f t="shared" si="1010"/>
        <v/>
      </c>
      <c r="BQ683" s="239" t="str">
        <f t="shared" si="1011"/>
        <v/>
      </c>
      <c r="BR683" s="239" t="str">
        <f t="shared" si="1012"/>
        <v/>
      </c>
      <c r="BS683" s="239" t="str">
        <f t="shared" si="1013"/>
        <v/>
      </c>
      <c r="BT683" s="239" t="str">
        <f t="shared" si="1014"/>
        <v/>
      </c>
      <c r="BU683" s="239" t="str">
        <f t="shared" si="1015"/>
        <v/>
      </c>
      <c r="BV683" s="239" t="str">
        <f t="shared" si="1016"/>
        <v/>
      </c>
      <c r="BW683" s="239" t="str">
        <f t="shared" si="1017"/>
        <v/>
      </c>
      <c r="BX683" s="239" t="str">
        <f t="shared" si="1018"/>
        <v/>
      </c>
      <c r="BY683" s="239" t="str">
        <f t="shared" si="1019"/>
        <v/>
      </c>
      <c r="BZ683" s="239" t="str">
        <f t="shared" si="1020"/>
        <v/>
      </c>
      <c r="CA683" s="239" t="str">
        <f t="shared" si="1021"/>
        <v/>
      </c>
      <c r="CB683" s="239" t="str">
        <f t="shared" si="1022"/>
        <v/>
      </c>
      <c r="CC683" s="239" t="str">
        <f t="shared" si="1023"/>
        <v/>
      </c>
      <c r="CD683" s="239" t="str">
        <f t="shared" si="1024"/>
        <v/>
      </c>
      <c r="CE683" s="239" t="str">
        <f t="shared" si="1025"/>
        <v/>
      </c>
      <c r="CF683" s="239" t="str">
        <f t="shared" si="1026"/>
        <v/>
      </c>
      <c r="CG683" s="239" t="str">
        <f t="shared" si="1027"/>
        <v/>
      </c>
      <c r="CH683" s="239" t="str">
        <f t="shared" si="1028"/>
        <v/>
      </c>
      <c r="CI683" s="239" t="str">
        <f t="shared" si="1029"/>
        <v/>
      </c>
      <c r="CJ683" s="239" t="str">
        <f t="shared" si="1030"/>
        <v/>
      </c>
      <c r="CK683" s="239" t="str">
        <f t="shared" si="1031"/>
        <v/>
      </c>
      <c r="CL683" s="239" t="str">
        <f t="shared" si="1032"/>
        <v/>
      </c>
      <c r="CM683" s="239" t="str">
        <f t="shared" si="1033"/>
        <v/>
      </c>
      <c r="CN683" s="239" t="str">
        <f t="shared" si="1034"/>
        <v/>
      </c>
      <c r="CP683" s="239" t="str">
        <f t="shared" si="1035"/>
        <v/>
      </c>
      <c r="CQ683" s="239" t="str">
        <f t="shared" si="1036"/>
        <v/>
      </c>
      <c r="CR683" s="239" t="str">
        <f t="shared" si="1037"/>
        <v/>
      </c>
      <c r="CS683" s="239" t="str">
        <f t="shared" si="1038"/>
        <v/>
      </c>
      <c r="CT683" s="239" t="str">
        <f t="shared" si="1039"/>
        <v/>
      </c>
      <c r="CU683" s="239" t="str">
        <f t="shared" si="1040"/>
        <v/>
      </c>
      <c r="CV683" s="239" t="str">
        <f t="shared" si="1041"/>
        <v/>
      </c>
      <c r="CW683" s="239" t="str">
        <f t="shared" si="1042"/>
        <v/>
      </c>
      <c r="CX683" s="239" t="str">
        <f t="shared" si="1043"/>
        <v/>
      </c>
      <c r="CY683" s="239" t="str">
        <f t="shared" si="1044"/>
        <v/>
      </c>
      <c r="CZ683" s="239" t="str">
        <f t="shared" si="1045"/>
        <v/>
      </c>
      <c r="DA683" s="239" t="str">
        <f t="shared" si="1046"/>
        <v/>
      </c>
      <c r="DB683" s="239" t="str">
        <f t="shared" si="1047"/>
        <v/>
      </c>
      <c r="DC683" s="239" t="str">
        <f t="shared" si="1048"/>
        <v/>
      </c>
      <c r="DD683" s="239" t="str">
        <f t="shared" si="1049"/>
        <v/>
      </c>
      <c r="DE683" s="239" t="str">
        <f t="shared" si="1050"/>
        <v/>
      </c>
      <c r="DF683" s="239" t="str">
        <f t="shared" si="1051"/>
        <v/>
      </c>
      <c r="DG683" s="239" t="str">
        <f t="shared" si="1052"/>
        <v/>
      </c>
      <c r="DH683" s="239" t="str">
        <f t="shared" si="1053"/>
        <v/>
      </c>
      <c r="DI683" s="239" t="str">
        <f t="shared" si="1054"/>
        <v/>
      </c>
      <c r="DJ683" s="239" t="str">
        <f t="shared" si="1055"/>
        <v/>
      </c>
      <c r="DK683" s="239" t="str">
        <f t="shared" si="1056"/>
        <v/>
      </c>
      <c r="DL683" s="239" t="str">
        <f t="shared" si="1057"/>
        <v/>
      </c>
      <c r="DM683" s="239" t="str">
        <f t="shared" si="1058"/>
        <v/>
      </c>
      <c r="DN683" s="239" t="str">
        <f t="shared" si="1059"/>
        <v/>
      </c>
      <c r="DO683" s="239" t="str">
        <f t="shared" si="1060"/>
        <v/>
      </c>
      <c r="DP683" s="239" t="str">
        <f t="shared" si="1061"/>
        <v/>
      </c>
    </row>
    <row r="684" spans="1:120" ht="35.25" hidden="1" customHeight="1" x14ac:dyDescent="0.25">
      <c r="A684" s="53" t="s">
        <v>4523</v>
      </c>
      <c r="B684" s="53">
        <v>1000</v>
      </c>
      <c r="C684" s="53" t="s">
        <v>61</v>
      </c>
      <c r="D684" s="53" t="s">
        <v>2416</v>
      </c>
      <c r="E684" s="53">
        <v>5</v>
      </c>
      <c r="F684" s="53" t="s">
        <v>2715</v>
      </c>
      <c r="G684" s="53" t="str">
        <f t="shared" si="1063"/>
        <v>1000-19</v>
      </c>
      <c r="H684" s="53" t="s">
        <v>94</v>
      </c>
      <c r="I684" s="53" t="s">
        <v>730</v>
      </c>
      <c r="J684" s="53" t="s">
        <v>80</v>
      </c>
      <c r="K684" s="53" t="s">
        <v>80</v>
      </c>
      <c r="L684" s="53" t="s">
        <v>80</v>
      </c>
      <c r="M684" s="53" t="s">
        <v>80</v>
      </c>
      <c r="N684" s="53" t="s">
        <v>80</v>
      </c>
      <c r="O684" s="53" t="s">
        <v>80</v>
      </c>
      <c r="P684" s="53" t="s">
        <v>2716</v>
      </c>
      <c r="Q684" s="52">
        <v>0.16</v>
      </c>
      <c r="R684" s="52">
        <f>+Q684*Q682</f>
        <v>1.6E-2</v>
      </c>
      <c r="S684" s="53">
        <v>100</v>
      </c>
      <c r="T684" s="53" t="s">
        <v>301</v>
      </c>
      <c r="U684" s="53" t="s">
        <v>2717</v>
      </c>
      <c r="V684" s="23">
        <v>44942</v>
      </c>
      <c r="W684" s="23">
        <v>45289</v>
      </c>
      <c r="X684" s="53" t="s">
        <v>2427</v>
      </c>
      <c r="Y684" s="49" t="s">
        <v>87</v>
      </c>
      <c r="Z684" s="59" t="s">
        <v>100</v>
      </c>
      <c r="AA684" s="228">
        <v>1.64</v>
      </c>
      <c r="AB684" s="200" t="s">
        <v>2718</v>
      </c>
      <c r="AC684" s="23">
        <v>45291</v>
      </c>
      <c r="AD684" s="52">
        <v>1</v>
      </c>
      <c r="AE684" s="230" t="s">
        <v>2719</v>
      </c>
      <c r="AF684" s="75">
        <v>45291</v>
      </c>
      <c r="AG684" s="52" t="s">
        <v>79</v>
      </c>
      <c r="AH684" s="52">
        <v>1</v>
      </c>
      <c r="AI684" s="52">
        <f t="shared" si="980"/>
        <v>1.6E-2</v>
      </c>
      <c r="AJ684" s="52">
        <f t="shared" si="1072"/>
        <v>1</v>
      </c>
      <c r="AK684" s="52"/>
      <c r="AL684" s="239" t="str">
        <f t="shared" si="999"/>
        <v/>
      </c>
      <c r="AM684" s="239" t="str">
        <f t="shared" si="1000"/>
        <v/>
      </c>
      <c r="AN684" s="239" t="str">
        <f t="shared" si="1001"/>
        <v/>
      </c>
      <c r="AO684" s="239" t="str">
        <f t="shared" si="1002"/>
        <v/>
      </c>
      <c r="AP684" s="239" t="str">
        <f t="shared" si="1003"/>
        <v/>
      </c>
      <c r="AQ684" s="239" t="str">
        <f t="shared" si="1004"/>
        <v/>
      </c>
      <c r="AR684" s="239" t="str">
        <f t="shared" si="1005"/>
        <v/>
      </c>
      <c r="AS684" s="239" t="str">
        <f t="shared" si="1006"/>
        <v/>
      </c>
      <c r="AT684" s="239" t="str">
        <f t="shared" si="1007"/>
        <v/>
      </c>
      <c r="AU684" s="239" t="str">
        <f t="shared" si="981"/>
        <v/>
      </c>
      <c r="AV684" s="239" t="str">
        <f t="shared" si="982"/>
        <v/>
      </c>
      <c r="AW684" s="239" t="str">
        <f t="shared" si="983"/>
        <v/>
      </c>
      <c r="AX684" s="239" t="str">
        <f t="shared" si="984"/>
        <v/>
      </c>
      <c r="AY684" s="239" t="str">
        <f t="shared" si="985"/>
        <v/>
      </c>
      <c r="AZ684" s="239" t="str">
        <f t="shared" si="986"/>
        <v/>
      </c>
      <c r="BA684" s="239" t="str">
        <f t="shared" si="987"/>
        <v/>
      </c>
      <c r="BB684" s="239" t="str">
        <f t="shared" si="988"/>
        <v/>
      </c>
      <c r="BC684" s="239" t="str">
        <f t="shared" si="989"/>
        <v/>
      </c>
      <c r="BD684" s="239" t="str">
        <f t="shared" si="990"/>
        <v/>
      </c>
      <c r="BE684" s="239" t="str">
        <f t="shared" si="991"/>
        <v/>
      </c>
      <c r="BF684" s="239" t="str">
        <f t="shared" si="992"/>
        <v/>
      </c>
      <c r="BG684" s="239" t="str">
        <f t="shared" si="993"/>
        <v/>
      </c>
      <c r="BH684" s="239" t="str">
        <f t="shared" si="994"/>
        <v/>
      </c>
      <c r="BI684" s="239" t="str">
        <f t="shared" si="995"/>
        <v/>
      </c>
      <c r="BJ684" s="239" t="str">
        <f t="shared" si="996"/>
        <v/>
      </c>
      <c r="BK684" s="239" t="str">
        <f t="shared" si="997"/>
        <v/>
      </c>
      <c r="BL684" s="239" t="str">
        <f t="shared" si="998"/>
        <v/>
      </c>
      <c r="BN684" s="239" t="str">
        <f t="shared" si="1008"/>
        <v/>
      </c>
      <c r="BO684" s="239" t="str">
        <f t="shared" si="1009"/>
        <v/>
      </c>
      <c r="BP684" s="239" t="str">
        <f t="shared" si="1010"/>
        <v/>
      </c>
      <c r="BQ684" s="239" t="str">
        <f t="shared" si="1011"/>
        <v/>
      </c>
      <c r="BR684" s="239" t="str">
        <f t="shared" si="1012"/>
        <v/>
      </c>
      <c r="BS684" s="239" t="str">
        <f t="shared" si="1013"/>
        <v/>
      </c>
      <c r="BT684" s="239" t="str">
        <f t="shared" si="1014"/>
        <v/>
      </c>
      <c r="BU684" s="239" t="str">
        <f t="shared" si="1015"/>
        <v/>
      </c>
      <c r="BV684" s="239" t="str">
        <f t="shared" si="1016"/>
        <v/>
      </c>
      <c r="BW684" s="239" t="str">
        <f t="shared" si="1017"/>
        <v/>
      </c>
      <c r="BX684" s="239" t="str">
        <f t="shared" si="1018"/>
        <v/>
      </c>
      <c r="BY684" s="239" t="str">
        <f t="shared" si="1019"/>
        <v/>
      </c>
      <c r="BZ684" s="239" t="str">
        <f t="shared" si="1020"/>
        <v/>
      </c>
      <c r="CA684" s="239" t="str">
        <f t="shared" si="1021"/>
        <v/>
      </c>
      <c r="CB684" s="239" t="str">
        <f t="shared" si="1022"/>
        <v/>
      </c>
      <c r="CC684" s="239" t="str">
        <f t="shared" si="1023"/>
        <v/>
      </c>
      <c r="CD684" s="239" t="str">
        <f t="shared" si="1024"/>
        <v/>
      </c>
      <c r="CE684" s="239" t="str">
        <f t="shared" si="1025"/>
        <v/>
      </c>
      <c r="CF684" s="239" t="str">
        <f t="shared" si="1026"/>
        <v/>
      </c>
      <c r="CG684" s="239" t="str">
        <f t="shared" si="1027"/>
        <v/>
      </c>
      <c r="CH684" s="239" t="str">
        <f t="shared" si="1028"/>
        <v/>
      </c>
      <c r="CI684" s="239" t="str">
        <f t="shared" si="1029"/>
        <v/>
      </c>
      <c r="CJ684" s="239" t="str">
        <f t="shared" si="1030"/>
        <v/>
      </c>
      <c r="CK684" s="239" t="str">
        <f t="shared" si="1031"/>
        <v/>
      </c>
      <c r="CL684" s="239" t="str">
        <f t="shared" si="1032"/>
        <v/>
      </c>
      <c r="CM684" s="239" t="str">
        <f t="shared" si="1033"/>
        <v/>
      </c>
      <c r="CN684" s="239" t="str">
        <f t="shared" si="1034"/>
        <v/>
      </c>
      <c r="CP684" s="239" t="str">
        <f t="shared" si="1035"/>
        <v/>
      </c>
      <c r="CQ684" s="239" t="str">
        <f t="shared" si="1036"/>
        <v/>
      </c>
      <c r="CR684" s="239" t="str">
        <f t="shared" si="1037"/>
        <v/>
      </c>
      <c r="CS684" s="239" t="str">
        <f t="shared" si="1038"/>
        <v/>
      </c>
      <c r="CT684" s="239" t="str">
        <f t="shared" si="1039"/>
        <v/>
      </c>
      <c r="CU684" s="239" t="str">
        <f t="shared" si="1040"/>
        <v/>
      </c>
      <c r="CV684" s="239" t="str">
        <f t="shared" si="1041"/>
        <v/>
      </c>
      <c r="CW684" s="239" t="str">
        <f t="shared" si="1042"/>
        <v/>
      </c>
      <c r="CX684" s="239" t="str">
        <f t="shared" si="1043"/>
        <v/>
      </c>
      <c r="CY684" s="239" t="str">
        <f t="shared" si="1044"/>
        <v/>
      </c>
      <c r="CZ684" s="239" t="str">
        <f t="shared" si="1045"/>
        <v/>
      </c>
      <c r="DA684" s="239" t="str">
        <f t="shared" si="1046"/>
        <v/>
      </c>
      <c r="DB684" s="239" t="str">
        <f t="shared" si="1047"/>
        <v/>
      </c>
      <c r="DC684" s="239" t="str">
        <f t="shared" si="1048"/>
        <v/>
      </c>
      <c r="DD684" s="239" t="str">
        <f t="shared" si="1049"/>
        <v/>
      </c>
      <c r="DE684" s="239" t="str">
        <f t="shared" si="1050"/>
        <v/>
      </c>
      <c r="DF684" s="239" t="str">
        <f t="shared" si="1051"/>
        <v/>
      </c>
      <c r="DG684" s="239" t="str">
        <f t="shared" si="1052"/>
        <v/>
      </c>
      <c r="DH684" s="239" t="str">
        <f t="shared" si="1053"/>
        <v/>
      </c>
      <c r="DI684" s="239" t="str">
        <f t="shared" si="1054"/>
        <v/>
      </c>
      <c r="DJ684" s="239" t="str">
        <f t="shared" si="1055"/>
        <v/>
      </c>
      <c r="DK684" s="239" t="str">
        <f t="shared" si="1056"/>
        <v/>
      </c>
      <c r="DL684" s="239" t="str">
        <f t="shared" si="1057"/>
        <v/>
      </c>
      <c r="DM684" s="239" t="str">
        <f t="shared" si="1058"/>
        <v/>
      </c>
      <c r="DN684" s="239" t="str">
        <f t="shared" si="1059"/>
        <v/>
      </c>
      <c r="DO684" s="239" t="str">
        <f t="shared" si="1060"/>
        <v/>
      </c>
      <c r="DP684" s="239" t="str">
        <f t="shared" si="1061"/>
        <v/>
      </c>
    </row>
    <row r="685" spans="1:120" ht="35.25" hidden="1" customHeight="1" x14ac:dyDescent="0.25">
      <c r="A685" s="53" t="s">
        <v>4523</v>
      </c>
      <c r="B685" s="53">
        <v>1000</v>
      </c>
      <c r="C685" s="53" t="s">
        <v>61</v>
      </c>
      <c r="D685" s="53" t="s">
        <v>2416</v>
      </c>
      <c r="E685" s="53">
        <v>5</v>
      </c>
      <c r="F685" s="53" t="s">
        <v>2720</v>
      </c>
      <c r="G685" s="53" t="str">
        <f t="shared" si="1063"/>
        <v>1000-19</v>
      </c>
      <c r="H685" s="53" t="s">
        <v>94</v>
      </c>
      <c r="I685" s="53" t="s">
        <v>730</v>
      </c>
      <c r="J685" s="53" t="s">
        <v>80</v>
      </c>
      <c r="K685" s="53" t="s">
        <v>80</v>
      </c>
      <c r="L685" s="53" t="s">
        <v>80</v>
      </c>
      <c r="M685" s="53" t="s">
        <v>80</v>
      </c>
      <c r="N685" s="53" t="s">
        <v>80</v>
      </c>
      <c r="O685" s="53" t="s">
        <v>80</v>
      </c>
      <c r="P685" s="53" t="s">
        <v>2721</v>
      </c>
      <c r="Q685" s="52">
        <v>0.16</v>
      </c>
      <c r="R685" s="52">
        <f>+Q685*Q682</f>
        <v>1.6E-2</v>
      </c>
      <c r="S685" s="53">
        <v>100</v>
      </c>
      <c r="T685" s="53" t="s">
        <v>301</v>
      </c>
      <c r="U685" s="53" t="s">
        <v>2722</v>
      </c>
      <c r="V685" s="23">
        <v>44942</v>
      </c>
      <c r="W685" s="23">
        <v>45289</v>
      </c>
      <c r="X685" s="53" t="s">
        <v>2427</v>
      </c>
      <c r="Y685" s="49" t="s">
        <v>87</v>
      </c>
      <c r="Z685" s="59" t="s">
        <v>100</v>
      </c>
      <c r="AA685" s="228">
        <v>2.2999999999999998</v>
      </c>
      <c r="AB685" s="200" t="s">
        <v>2723</v>
      </c>
      <c r="AC685" s="23">
        <v>45291</v>
      </c>
      <c r="AD685" s="52">
        <v>1</v>
      </c>
      <c r="AE685" s="230" t="s">
        <v>2724</v>
      </c>
      <c r="AF685" s="75">
        <v>45291</v>
      </c>
      <c r="AG685" s="52" t="s">
        <v>79</v>
      </c>
      <c r="AH685" s="52">
        <v>1</v>
      </c>
      <c r="AI685" s="52">
        <f t="shared" si="980"/>
        <v>1.6E-2</v>
      </c>
      <c r="AJ685" s="52">
        <f t="shared" si="1072"/>
        <v>1</v>
      </c>
      <c r="AK685" s="52"/>
      <c r="AL685" s="239" t="str">
        <f t="shared" si="999"/>
        <v/>
      </c>
      <c r="AM685" s="239" t="str">
        <f t="shared" si="1000"/>
        <v/>
      </c>
      <c r="AN685" s="239" t="str">
        <f t="shared" si="1001"/>
        <v/>
      </c>
      <c r="AO685" s="239" t="str">
        <f t="shared" si="1002"/>
        <v/>
      </c>
      <c r="AP685" s="239" t="str">
        <f t="shared" si="1003"/>
        <v/>
      </c>
      <c r="AQ685" s="239" t="str">
        <f t="shared" si="1004"/>
        <v/>
      </c>
      <c r="AR685" s="239" t="str">
        <f t="shared" si="1005"/>
        <v/>
      </c>
      <c r="AS685" s="239" t="str">
        <f t="shared" si="1006"/>
        <v/>
      </c>
      <c r="AT685" s="239" t="str">
        <f t="shared" si="1007"/>
        <v/>
      </c>
      <c r="AU685" s="239" t="str">
        <f t="shared" si="981"/>
        <v/>
      </c>
      <c r="AV685" s="239" t="str">
        <f t="shared" si="982"/>
        <v/>
      </c>
      <c r="AW685" s="239" t="str">
        <f t="shared" si="983"/>
        <v/>
      </c>
      <c r="AX685" s="239" t="str">
        <f t="shared" si="984"/>
        <v/>
      </c>
      <c r="AY685" s="239" t="str">
        <f t="shared" si="985"/>
        <v/>
      </c>
      <c r="AZ685" s="239" t="str">
        <f t="shared" si="986"/>
        <v/>
      </c>
      <c r="BA685" s="239" t="str">
        <f t="shared" si="987"/>
        <v/>
      </c>
      <c r="BB685" s="239" t="str">
        <f t="shared" si="988"/>
        <v/>
      </c>
      <c r="BC685" s="239" t="str">
        <f t="shared" si="989"/>
        <v/>
      </c>
      <c r="BD685" s="239" t="str">
        <f t="shared" si="990"/>
        <v/>
      </c>
      <c r="BE685" s="239" t="str">
        <f t="shared" si="991"/>
        <v/>
      </c>
      <c r="BF685" s="239" t="str">
        <f t="shared" si="992"/>
        <v/>
      </c>
      <c r="BG685" s="239" t="str">
        <f t="shared" si="993"/>
        <v/>
      </c>
      <c r="BH685" s="239" t="str">
        <f t="shared" si="994"/>
        <v/>
      </c>
      <c r="BI685" s="239" t="str">
        <f t="shared" si="995"/>
        <v/>
      </c>
      <c r="BJ685" s="239" t="str">
        <f t="shared" si="996"/>
        <v/>
      </c>
      <c r="BK685" s="239" t="str">
        <f t="shared" si="997"/>
        <v/>
      </c>
      <c r="BL685" s="239" t="str">
        <f t="shared" si="998"/>
        <v/>
      </c>
      <c r="BN685" s="239" t="str">
        <f t="shared" si="1008"/>
        <v/>
      </c>
      <c r="BO685" s="239" t="str">
        <f t="shared" si="1009"/>
        <v/>
      </c>
      <c r="BP685" s="239" t="str">
        <f t="shared" si="1010"/>
        <v/>
      </c>
      <c r="BQ685" s="239" t="str">
        <f t="shared" si="1011"/>
        <v/>
      </c>
      <c r="BR685" s="239" t="str">
        <f t="shared" si="1012"/>
        <v/>
      </c>
      <c r="BS685" s="239" t="str">
        <f t="shared" si="1013"/>
        <v/>
      </c>
      <c r="BT685" s="239" t="str">
        <f t="shared" si="1014"/>
        <v/>
      </c>
      <c r="BU685" s="239" t="str">
        <f t="shared" si="1015"/>
        <v/>
      </c>
      <c r="BV685" s="239" t="str">
        <f t="shared" si="1016"/>
        <v/>
      </c>
      <c r="BW685" s="239" t="str">
        <f t="shared" si="1017"/>
        <v/>
      </c>
      <c r="BX685" s="239" t="str">
        <f t="shared" si="1018"/>
        <v/>
      </c>
      <c r="BY685" s="239" t="str">
        <f t="shared" si="1019"/>
        <v/>
      </c>
      <c r="BZ685" s="239" t="str">
        <f t="shared" si="1020"/>
        <v/>
      </c>
      <c r="CA685" s="239" t="str">
        <f t="shared" si="1021"/>
        <v/>
      </c>
      <c r="CB685" s="239" t="str">
        <f t="shared" si="1022"/>
        <v/>
      </c>
      <c r="CC685" s="239" t="str">
        <f t="shared" si="1023"/>
        <v/>
      </c>
      <c r="CD685" s="239" t="str">
        <f t="shared" si="1024"/>
        <v/>
      </c>
      <c r="CE685" s="239" t="str">
        <f t="shared" si="1025"/>
        <v/>
      </c>
      <c r="CF685" s="239" t="str">
        <f t="shared" si="1026"/>
        <v/>
      </c>
      <c r="CG685" s="239" t="str">
        <f t="shared" si="1027"/>
        <v/>
      </c>
      <c r="CH685" s="239" t="str">
        <f t="shared" si="1028"/>
        <v/>
      </c>
      <c r="CI685" s="239" t="str">
        <f t="shared" si="1029"/>
        <v/>
      </c>
      <c r="CJ685" s="239" t="str">
        <f t="shared" si="1030"/>
        <v/>
      </c>
      <c r="CK685" s="239" t="str">
        <f t="shared" si="1031"/>
        <v/>
      </c>
      <c r="CL685" s="239" t="str">
        <f t="shared" si="1032"/>
        <v/>
      </c>
      <c r="CM685" s="239" t="str">
        <f t="shared" si="1033"/>
        <v/>
      </c>
      <c r="CN685" s="239" t="str">
        <f t="shared" si="1034"/>
        <v/>
      </c>
      <c r="CP685" s="239" t="str">
        <f t="shared" si="1035"/>
        <v/>
      </c>
      <c r="CQ685" s="239" t="str">
        <f t="shared" si="1036"/>
        <v/>
      </c>
      <c r="CR685" s="239" t="str">
        <f t="shared" si="1037"/>
        <v/>
      </c>
      <c r="CS685" s="239" t="str">
        <f t="shared" si="1038"/>
        <v/>
      </c>
      <c r="CT685" s="239" t="str">
        <f t="shared" si="1039"/>
        <v/>
      </c>
      <c r="CU685" s="239" t="str">
        <f t="shared" si="1040"/>
        <v/>
      </c>
      <c r="CV685" s="239" t="str">
        <f t="shared" si="1041"/>
        <v/>
      </c>
      <c r="CW685" s="239" t="str">
        <f t="shared" si="1042"/>
        <v/>
      </c>
      <c r="CX685" s="239" t="str">
        <f t="shared" si="1043"/>
        <v/>
      </c>
      <c r="CY685" s="239" t="str">
        <f t="shared" si="1044"/>
        <v/>
      </c>
      <c r="CZ685" s="239" t="str">
        <f t="shared" si="1045"/>
        <v/>
      </c>
      <c r="DA685" s="239" t="str">
        <f t="shared" si="1046"/>
        <v/>
      </c>
      <c r="DB685" s="239" t="str">
        <f t="shared" si="1047"/>
        <v/>
      </c>
      <c r="DC685" s="239" t="str">
        <f t="shared" si="1048"/>
        <v/>
      </c>
      <c r="DD685" s="239" t="str">
        <f t="shared" si="1049"/>
        <v/>
      </c>
      <c r="DE685" s="239" t="str">
        <f t="shared" si="1050"/>
        <v/>
      </c>
      <c r="DF685" s="239" t="str">
        <f t="shared" si="1051"/>
        <v/>
      </c>
      <c r="DG685" s="239" t="str">
        <f t="shared" si="1052"/>
        <v/>
      </c>
      <c r="DH685" s="239" t="str">
        <f t="shared" si="1053"/>
        <v/>
      </c>
      <c r="DI685" s="239" t="str">
        <f t="shared" si="1054"/>
        <v/>
      </c>
      <c r="DJ685" s="239" t="str">
        <f t="shared" si="1055"/>
        <v/>
      </c>
      <c r="DK685" s="239" t="str">
        <f t="shared" si="1056"/>
        <v/>
      </c>
      <c r="DL685" s="239" t="str">
        <f t="shared" si="1057"/>
        <v/>
      </c>
      <c r="DM685" s="239" t="str">
        <f t="shared" si="1058"/>
        <v/>
      </c>
      <c r="DN685" s="239" t="str">
        <f t="shared" si="1059"/>
        <v/>
      </c>
      <c r="DO685" s="239" t="str">
        <f t="shared" si="1060"/>
        <v/>
      </c>
      <c r="DP685" s="239" t="str">
        <f t="shared" si="1061"/>
        <v/>
      </c>
    </row>
    <row r="686" spans="1:120" ht="35.25" hidden="1" customHeight="1" x14ac:dyDescent="0.25">
      <c r="A686" s="53" t="s">
        <v>4523</v>
      </c>
      <c r="B686" s="53">
        <v>1000</v>
      </c>
      <c r="C686" s="53" t="s">
        <v>61</v>
      </c>
      <c r="D686" s="53" t="s">
        <v>2416</v>
      </c>
      <c r="E686" s="53">
        <v>5</v>
      </c>
      <c r="F686" s="53" t="s">
        <v>2725</v>
      </c>
      <c r="G686" s="53" t="str">
        <f t="shared" si="1063"/>
        <v>1000-19</v>
      </c>
      <c r="H686" s="53" t="s">
        <v>94</v>
      </c>
      <c r="I686" s="53" t="s">
        <v>730</v>
      </c>
      <c r="J686" s="53" t="s">
        <v>80</v>
      </c>
      <c r="K686" s="53" t="s">
        <v>80</v>
      </c>
      <c r="L686" s="53" t="s">
        <v>80</v>
      </c>
      <c r="M686" s="53" t="s">
        <v>80</v>
      </c>
      <c r="N686" s="53" t="s">
        <v>80</v>
      </c>
      <c r="O686" s="53" t="s">
        <v>80</v>
      </c>
      <c r="P686" s="53" t="s">
        <v>2726</v>
      </c>
      <c r="Q686" s="52">
        <v>0.16</v>
      </c>
      <c r="R686" s="52">
        <f>+Q686*Q682</f>
        <v>1.6E-2</v>
      </c>
      <c r="S686" s="53">
        <v>100</v>
      </c>
      <c r="T686" s="53" t="s">
        <v>301</v>
      </c>
      <c r="U686" s="53" t="s">
        <v>2727</v>
      </c>
      <c r="V686" s="23">
        <v>44942</v>
      </c>
      <c r="W686" s="23">
        <v>45289</v>
      </c>
      <c r="X686" s="53" t="s">
        <v>2427</v>
      </c>
      <c r="Y686" s="49" t="s">
        <v>87</v>
      </c>
      <c r="Z686" s="59" t="s">
        <v>100</v>
      </c>
      <c r="AA686" s="201">
        <v>1.06</v>
      </c>
      <c r="AB686" s="229" t="s">
        <v>2728</v>
      </c>
      <c r="AC686" s="23">
        <v>45291</v>
      </c>
      <c r="AD686" s="52">
        <v>1</v>
      </c>
      <c r="AE686" s="229" t="s">
        <v>2729</v>
      </c>
      <c r="AF686" s="75">
        <v>45291</v>
      </c>
      <c r="AG686" s="52" t="s">
        <v>79</v>
      </c>
      <c r="AH686" s="52">
        <v>1</v>
      </c>
      <c r="AI686" s="52">
        <f t="shared" si="980"/>
        <v>1.6E-2</v>
      </c>
      <c r="AJ686" s="52">
        <f t="shared" si="1072"/>
        <v>1</v>
      </c>
      <c r="AK686" s="52"/>
      <c r="AL686" s="239" t="str">
        <f t="shared" si="999"/>
        <v/>
      </c>
      <c r="AM686" s="239" t="str">
        <f t="shared" si="1000"/>
        <v/>
      </c>
      <c r="AN686" s="239" t="str">
        <f t="shared" si="1001"/>
        <v/>
      </c>
      <c r="AO686" s="239" t="str">
        <f t="shared" si="1002"/>
        <v/>
      </c>
      <c r="AP686" s="239" t="str">
        <f t="shared" si="1003"/>
        <v/>
      </c>
      <c r="AQ686" s="239" t="str">
        <f t="shared" si="1004"/>
        <v/>
      </c>
      <c r="AR686" s="239" t="str">
        <f t="shared" si="1005"/>
        <v/>
      </c>
      <c r="AS686" s="239" t="str">
        <f t="shared" si="1006"/>
        <v/>
      </c>
      <c r="AT686" s="239" t="str">
        <f t="shared" si="1007"/>
        <v/>
      </c>
      <c r="AU686" s="239" t="str">
        <f t="shared" si="981"/>
        <v/>
      </c>
      <c r="AV686" s="239" t="str">
        <f t="shared" si="982"/>
        <v/>
      </c>
      <c r="AW686" s="239" t="str">
        <f t="shared" si="983"/>
        <v/>
      </c>
      <c r="AX686" s="239" t="str">
        <f t="shared" si="984"/>
        <v/>
      </c>
      <c r="AY686" s="239" t="str">
        <f t="shared" si="985"/>
        <v/>
      </c>
      <c r="AZ686" s="239" t="str">
        <f t="shared" si="986"/>
        <v/>
      </c>
      <c r="BA686" s="239" t="str">
        <f t="shared" si="987"/>
        <v/>
      </c>
      <c r="BB686" s="239" t="str">
        <f t="shared" si="988"/>
        <v/>
      </c>
      <c r="BC686" s="239" t="str">
        <f t="shared" si="989"/>
        <v/>
      </c>
      <c r="BD686" s="239" t="str">
        <f t="shared" si="990"/>
        <v/>
      </c>
      <c r="BE686" s="239" t="str">
        <f t="shared" si="991"/>
        <v/>
      </c>
      <c r="BF686" s="239" t="str">
        <f t="shared" si="992"/>
        <v/>
      </c>
      <c r="BG686" s="239" t="str">
        <f t="shared" si="993"/>
        <v/>
      </c>
      <c r="BH686" s="239" t="str">
        <f t="shared" si="994"/>
        <v/>
      </c>
      <c r="BI686" s="239" t="str">
        <f t="shared" si="995"/>
        <v/>
      </c>
      <c r="BJ686" s="239" t="str">
        <f t="shared" si="996"/>
        <v/>
      </c>
      <c r="BK686" s="239" t="str">
        <f t="shared" si="997"/>
        <v/>
      </c>
      <c r="BL686" s="239" t="str">
        <f t="shared" si="998"/>
        <v/>
      </c>
      <c r="BN686" s="239" t="str">
        <f t="shared" si="1008"/>
        <v/>
      </c>
      <c r="BO686" s="239" t="str">
        <f t="shared" si="1009"/>
        <v/>
      </c>
      <c r="BP686" s="239" t="str">
        <f t="shared" si="1010"/>
        <v/>
      </c>
      <c r="BQ686" s="239" t="str">
        <f t="shared" si="1011"/>
        <v/>
      </c>
      <c r="BR686" s="239" t="str">
        <f t="shared" si="1012"/>
        <v/>
      </c>
      <c r="BS686" s="239" t="str">
        <f t="shared" si="1013"/>
        <v/>
      </c>
      <c r="BT686" s="239" t="str">
        <f t="shared" si="1014"/>
        <v/>
      </c>
      <c r="BU686" s="239" t="str">
        <f t="shared" si="1015"/>
        <v/>
      </c>
      <c r="BV686" s="239" t="str">
        <f t="shared" si="1016"/>
        <v/>
      </c>
      <c r="BW686" s="239" t="str">
        <f t="shared" si="1017"/>
        <v/>
      </c>
      <c r="BX686" s="239" t="str">
        <f t="shared" si="1018"/>
        <v/>
      </c>
      <c r="BY686" s="239" t="str">
        <f t="shared" si="1019"/>
        <v/>
      </c>
      <c r="BZ686" s="239" t="str">
        <f t="shared" si="1020"/>
        <v/>
      </c>
      <c r="CA686" s="239" t="str">
        <f t="shared" si="1021"/>
        <v/>
      </c>
      <c r="CB686" s="239" t="str">
        <f t="shared" si="1022"/>
        <v/>
      </c>
      <c r="CC686" s="239" t="str">
        <f t="shared" si="1023"/>
        <v/>
      </c>
      <c r="CD686" s="239" t="str">
        <f t="shared" si="1024"/>
        <v/>
      </c>
      <c r="CE686" s="239" t="str">
        <f t="shared" si="1025"/>
        <v/>
      </c>
      <c r="CF686" s="239" t="str">
        <f t="shared" si="1026"/>
        <v/>
      </c>
      <c r="CG686" s="239" t="str">
        <f t="shared" si="1027"/>
        <v/>
      </c>
      <c r="CH686" s="239" t="str">
        <f t="shared" si="1028"/>
        <v/>
      </c>
      <c r="CI686" s="239" t="str">
        <f t="shared" si="1029"/>
        <v/>
      </c>
      <c r="CJ686" s="239" t="str">
        <f t="shared" si="1030"/>
        <v/>
      </c>
      <c r="CK686" s="239" t="str">
        <f t="shared" si="1031"/>
        <v/>
      </c>
      <c r="CL686" s="239" t="str">
        <f t="shared" si="1032"/>
        <v/>
      </c>
      <c r="CM686" s="239" t="str">
        <f t="shared" si="1033"/>
        <v/>
      </c>
      <c r="CN686" s="239" t="str">
        <f t="shared" si="1034"/>
        <v/>
      </c>
      <c r="CP686" s="239" t="str">
        <f t="shared" si="1035"/>
        <v/>
      </c>
      <c r="CQ686" s="239" t="str">
        <f t="shared" si="1036"/>
        <v/>
      </c>
      <c r="CR686" s="239" t="str">
        <f t="shared" si="1037"/>
        <v/>
      </c>
      <c r="CS686" s="239" t="str">
        <f t="shared" si="1038"/>
        <v/>
      </c>
      <c r="CT686" s="239" t="str">
        <f t="shared" si="1039"/>
        <v/>
      </c>
      <c r="CU686" s="239" t="str">
        <f t="shared" si="1040"/>
        <v/>
      </c>
      <c r="CV686" s="239" t="str">
        <f t="shared" si="1041"/>
        <v/>
      </c>
      <c r="CW686" s="239" t="str">
        <f t="shared" si="1042"/>
        <v/>
      </c>
      <c r="CX686" s="239" t="str">
        <f t="shared" si="1043"/>
        <v/>
      </c>
      <c r="CY686" s="239" t="str">
        <f t="shared" si="1044"/>
        <v/>
      </c>
      <c r="CZ686" s="239" t="str">
        <f t="shared" si="1045"/>
        <v/>
      </c>
      <c r="DA686" s="239" t="str">
        <f t="shared" si="1046"/>
        <v/>
      </c>
      <c r="DB686" s="239" t="str">
        <f t="shared" si="1047"/>
        <v/>
      </c>
      <c r="DC686" s="239" t="str">
        <f t="shared" si="1048"/>
        <v/>
      </c>
      <c r="DD686" s="239" t="str">
        <f t="shared" si="1049"/>
        <v/>
      </c>
      <c r="DE686" s="239" t="str">
        <f t="shared" si="1050"/>
        <v/>
      </c>
      <c r="DF686" s="239" t="str">
        <f t="shared" si="1051"/>
        <v/>
      </c>
      <c r="DG686" s="239" t="str">
        <f t="shared" si="1052"/>
        <v/>
      </c>
      <c r="DH686" s="239" t="str">
        <f t="shared" si="1053"/>
        <v/>
      </c>
      <c r="DI686" s="239" t="str">
        <f t="shared" si="1054"/>
        <v/>
      </c>
      <c r="DJ686" s="239" t="str">
        <f t="shared" si="1055"/>
        <v/>
      </c>
      <c r="DK686" s="239" t="str">
        <f t="shared" si="1056"/>
        <v/>
      </c>
      <c r="DL686" s="239" t="str">
        <f t="shared" si="1057"/>
        <v/>
      </c>
      <c r="DM686" s="239" t="str">
        <f t="shared" si="1058"/>
        <v/>
      </c>
      <c r="DN686" s="239" t="str">
        <f t="shared" si="1059"/>
        <v/>
      </c>
      <c r="DO686" s="239" t="str">
        <f t="shared" si="1060"/>
        <v/>
      </c>
      <c r="DP686" s="239" t="str">
        <f t="shared" si="1061"/>
        <v/>
      </c>
    </row>
    <row r="687" spans="1:120" ht="101.25" hidden="1" customHeight="1" x14ac:dyDescent="0.25">
      <c r="A687" s="53" t="s">
        <v>4523</v>
      </c>
      <c r="B687" s="53">
        <v>1000</v>
      </c>
      <c r="C687" s="53" t="s">
        <v>61</v>
      </c>
      <c r="D687" s="53" t="s">
        <v>2416</v>
      </c>
      <c r="E687" s="53">
        <v>5</v>
      </c>
      <c r="F687" s="53" t="s">
        <v>2730</v>
      </c>
      <c r="G687" s="53" t="str">
        <f t="shared" si="1063"/>
        <v>1000-19</v>
      </c>
      <c r="H687" s="53" t="s">
        <v>94</v>
      </c>
      <c r="I687" s="53" t="s">
        <v>730</v>
      </c>
      <c r="J687" s="53" t="s">
        <v>80</v>
      </c>
      <c r="K687" s="53" t="s">
        <v>80</v>
      </c>
      <c r="L687" s="53" t="s">
        <v>80</v>
      </c>
      <c r="M687" s="53" t="s">
        <v>80</v>
      </c>
      <c r="N687" s="53" t="s">
        <v>80</v>
      </c>
      <c r="O687" s="53" t="s">
        <v>80</v>
      </c>
      <c r="P687" s="53" t="s">
        <v>2731</v>
      </c>
      <c r="Q687" s="52">
        <v>0.16</v>
      </c>
      <c r="R687" s="52">
        <f>+Q687*Q682</f>
        <v>1.6E-2</v>
      </c>
      <c r="S687" s="53">
        <v>100</v>
      </c>
      <c r="T687" s="53" t="s">
        <v>301</v>
      </c>
      <c r="U687" s="53" t="s">
        <v>2732</v>
      </c>
      <c r="V687" s="23">
        <v>44942</v>
      </c>
      <c r="W687" s="23">
        <v>45289</v>
      </c>
      <c r="X687" s="53" t="s">
        <v>2427</v>
      </c>
      <c r="Y687" s="49" t="s">
        <v>87</v>
      </c>
      <c r="Z687" s="59" t="s">
        <v>100</v>
      </c>
      <c r="AA687" s="228">
        <v>1.44</v>
      </c>
      <c r="AB687" s="200" t="s">
        <v>2733</v>
      </c>
      <c r="AC687" s="23">
        <v>45291</v>
      </c>
      <c r="AD687" s="52">
        <v>1</v>
      </c>
      <c r="AE687" s="230" t="s">
        <v>2734</v>
      </c>
      <c r="AF687" s="75">
        <v>45291</v>
      </c>
      <c r="AG687" s="52" t="s">
        <v>79</v>
      </c>
      <c r="AH687" s="52">
        <v>1</v>
      </c>
      <c r="AI687" s="52">
        <f t="shared" si="980"/>
        <v>1.6E-2</v>
      </c>
      <c r="AJ687" s="52">
        <f t="shared" si="1072"/>
        <v>1</v>
      </c>
      <c r="AK687" s="52"/>
      <c r="AL687" s="239" t="str">
        <f t="shared" si="999"/>
        <v/>
      </c>
      <c r="AM687" s="239" t="str">
        <f t="shared" si="1000"/>
        <v/>
      </c>
      <c r="AN687" s="239" t="str">
        <f t="shared" si="1001"/>
        <v/>
      </c>
      <c r="AO687" s="239" t="str">
        <f t="shared" si="1002"/>
        <v/>
      </c>
      <c r="AP687" s="239" t="str">
        <f t="shared" si="1003"/>
        <v/>
      </c>
      <c r="AQ687" s="239" t="str">
        <f t="shared" si="1004"/>
        <v/>
      </c>
      <c r="AR687" s="239" t="str">
        <f t="shared" si="1005"/>
        <v/>
      </c>
      <c r="AS687" s="239" t="str">
        <f t="shared" si="1006"/>
        <v/>
      </c>
      <c r="AT687" s="239" t="str">
        <f t="shared" si="1007"/>
        <v/>
      </c>
      <c r="AU687" s="239" t="str">
        <f t="shared" si="981"/>
        <v/>
      </c>
      <c r="AV687" s="239" t="str">
        <f t="shared" si="982"/>
        <v/>
      </c>
      <c r="AW687" s="239" t="str">
        <f t="shared" si="983"/>
        <v/>
      </c>
      <c r="AX687" s="239" t="str">
        <f t="shared" si="984"/>
        <v/>
      </c>
      <c r="AY687" s="239" t="str">
        <f t="shared" si="985"/>
        <v/>
      </c>
      <c r="AZ687" s="239" t="str">
        <f t="shared" si="986"/>
        <v/>
      </c>
      <c r="BA687" s="239" t="str">
        <f t="shared" si="987"/>
        <v/>
      </c>
      <c r="BB687" s="239" t="str">
        <f t="shared" si="988"/>
        <v/>
      </c>
      <c r="BC687" s="239" t="str">
        <f t="shared" si="989"/>
        <v/>
      </c>
      <c r="BD687" s="239" t="str">
        <f t="shared" si="990"/>
        <v/>
      </c>
      <c r="BE687" s="239" t="str">
        <f t="shared" si="991"/>
        <v/>
      </c>
      <c r="BF687" s="239" t="str">
        <f t="shared" si="992"/>
        <v/>
      </c>
      <c r="BG687" s="239" t="str">
        <f t="shared" si="993"/>
        <v/>
      </c>
      <c r="BH687" s="239" t="str">
        <f t="shared" si="994"/>
        <v/>
      </c>
      <c r="BI687" s="239" t="str">
        <f t="shared" si="995"/>
        <v/>
      </c>
      <c r="BJ687" s="239" t="str">
        <f t="shared" si="996"/>
        <v/>
      </c>
      <c r="BK687" s="239" t="str">
        <f t="shared" si="997"/>
        <v/>
      </c>
      <c r="BL687" s="239" t="str">
        <f t="shared" si="998"/>
        <v/>
      </c>
      <c r="BN687" s="239" t="str">
        <f t="shared" si="1008"/>
        <v/>
      </c>
      <c r="BO687" s="239" t="str">
        <f t="shared" si="1009"/>
        <v/>
      </c>
      <c r="BP687" s="239" t="str">
        <f t="shared" si="1010"/>
        <v/>
      </c>
      <c r="BQ687" s="239" t="str">
        <f t="shared" si="1011"/>
        <v/>
      </c>
      <c r="BR687" s="239" t="str">
        <f t="shared" si="1012"/>
        <v/>
      </c>
      <c r="BS687" s="239" t="str">
        <f t="shared" si="1013"/>
        <v/>
      </c>
      <c r="BT687" s="239" t="str">
        <f t="shared" si="1014"/>
        <v/>
      </c>
      <c r="BU687" s="239" t="str">
        <f t="shared" si="1015"/>
        <v/>
      </c>
      <c r="BV687" s="239" t="str">
        <f t="shared" si="1016"/>
        <v/>
      </c>
      <c r="BW687" s="239" t="str">
        <f t="shared" si="1017"/>
        <v/>
      </c>
      <c r="BX687" s="239" t="str">
        <f t="shared" si="1018"/>
        <v/>
      </c>
      <c r="BY687" s="239" t="str">
        <f t="shared" si="1019"/>
        <v/>
      </c>
      <c r="BZ687" s="239" t="str">
        <f t="shared" si="1020"/>
        <v/>
      </c>
      <c r="CA687" s="239" t="str">
        <f t="shared" si="1021"/>
        <v/>
      </c>
      <c r="CB687" s="239" t="str">
        <f t="shared" si="1022"/>
        <v/>
      </c>
      <c r="CC687" s="239" t="str">
        <f t="shared" si="1023"/>
        <v/>
      </c>
      <c r="CD687" s="239" t="str">
        <f t="shared" si="1024"/>
        <v/>
      </c>
      <c r="CE687" s="239" t="str">
        <f t="shared" si="1025"/>
        <v/>
      </c>
      <c r="CF687" s="239" t="str">
        <f t="shared" si="1026"/>
        <v/>
      </c>
      <c r="CG687" s="239" t="str">
        <f t="shared" si="1027"/>
        <v/>
      </c>
      <c r="CH687" s="239" t="str">
        <f t="shared" si="1028"/>
        <v/>
      </c>
      <c r="CI687" s="239" t="str">
        <f t="shared" si="1029"/>
        <v/>
      </c>
      <c r="CJ687" s="239" t="str">
        <f t="shared" si="1030"/>
        <v/>
      </c>
      <c r="CK687" s="239" t="str">
        <f t="shared" si="1031"/>
        <v/>
      </c>
      <c r="CL687" s="239" t="str">
        <f t="shared" si="1032"/>
        <v/>
      </c>
      <c r="CM687" s="239" t="str">
        <f t="shared" si="1033"/>
        <v/>
      </c>
      <c r="CN687" s="239" t="str">
        <f t="shared" si="1034"/>
        <v/>
      </c>
      <c r="CP687" s="239" t="str">
        <f t="shared" si="1035"/>
        <v/>
      </c>
      <c r="CQ687" s="239" t="str">
        <f t="shared" si="1036"/>
        <v/>
      </c>
      <c r="CR687" s="239" t="str">
        <f t="shared" si="1037"/>
        <v/>
      </c>
      <c r="CS687" s="239" t="str">
        <f t="shared" si="1038"/>
        <v/>
      </c>
      <c r="CT687" s="239" t="str">
        <f t="shared" si="1039"/>
        <v/>
      </c>
      <c r="CU687" s="239" t="str">
        <f t="shared" si="1040"/>
        <v/>
      </c>
      <c r="CV687" s="239" t="str">
        <f t="shared" si="1041"/>
        <v/>
      </c>
      <c r="CW687" s="239" t="str">
        <f t="shared" si="1042"/>
        <v/>
      </c>
      <c r="CX687" s="239" t="str">
        <f t="shared" si="1043"/>
        <v/>
      </c>
      <c r="CY687" s="239" t="str">
        <f t="shared" si="1044"/>
        <v/>
      </c>
      <c r="CZ687" s="239" t="str">
        <f t="shared" si="1045"/>
        <v/>
      </c>
      <c r="DA687" s="239" t="str">
        <f t="shared" si="1046"/>
        <v/>
      </c>
      <c r="DB687" s="239" t="str">
        <f t="shared" si="1047"/>
        <v/>
      </c>
      <c r="DC687" s="239" t="str">
        <f t="shared" si="1048"/>
        <v/>
      </c>
      <c r="DD687" s="239" t="str">
        <f t="shared" si="1049"/>
        <v/>
      </c>
      <c r="DE687" s="239" t="str">
        <f t="shared" si="1050"/>
        <v/>
      </c>
      <c r="DF687" s="239" t="str">
        <f t="shared" si="1051"/>
        <v/>
      </c>
      <c r="DG687" s="239" t="str">
        <f t="shared" si="1052"/>
        <v/>
      </c>
      <c r="DH687" s="239" t="str">
        <f t="shared" si="1053"/>
        <v/>
      </c>
      <c r="DI687" s="239" t="str">
        <f t="shared" si="1054"/>
        <v/>
      </c>
      <c r="DJ687" s="239" t="str">
        <f t="shared" si="1055"/>
        <v/>
      </c>
      <c r="DK687" s="239" t="str">
        <f t="shared" si="1056"/>
        <v/>
      </c>
      <c r="DL687" s="239" t="str">
        <f t="shared" si="1057"/>
        <v/>
      </c>
      <c r="DM687" s="239" t="str">
        <f t="shared" si="1058"/>
        <v/>
      </c>
      <c r="DN687" s="239" t="str">
        <f t="shared" si="1059"/>
        <v/>
      </c>
      <c r="DO687" s="239" t="str">
        <f t="shared" si="1060"/>
        <v/>
      </c>
      <c r="DP687" s="239" t="str">
        <f t="shared" si="1061"/>
        <v/>
      </c>
    </row>
    <row r="688" spans="1:120" ht="35.25" hidden="1" customHeight="1" x14ac:dyDescent="0.25">
      <c r="A688" s="53" t="s">
        <v>4523</v>
      </c>
      <c r="B688" s="53">
        <v>1000</v>
      </c>
      <c r="C688" s="53" t="s">
        <v>61</v>
      </c>
      <c r="D688" s="53" t="s">
        <v>2416</v>
      </c>
      <c r="E688" s="53">
        <v>5</v>
      </c>
      <c r="F688" s="53" t="s">
        <v>2735</v>
      </c>
      <c r="G688" s="53" t="str">
        <f t="shared" si="1063"/>
        <v>1000-19</v>
      </c>
      <c r="H688" s="53" t="s">
        <v>94</v>
      </c>
      <c r="I688" s="53" t="s">
        <v>730</v>
      </c>
      <c r="J688" s="53" t="s">
        <v>80</v>
      </c>
      <c r="K688" s="53" t="s">
        <v>80</v>
      </c>
      <c r="L688" s="53" t="s">
        <v>80</v>
      </c>
      <c r="M688" s="53" t="s">
        <v>80</v>
      </c>
      <c r="N688" s="53" t="s">
        <v>80</v>
      </c>
      <c r="O688" s="53" t="s">
        <v>80</v>
      </c>
      <c r="P688" s="53" t="s">
        <v>2736</v>
      </c>
      <c r="Q688" s="52">
        <v>0.2</v>
      </c>
      <c r="R688" s="52">
        <f>+Q688*Q682</f>
        <v>2.0000000000000004E-2</v>
      </c>
      <c r="S688" s="53">
        <v>100</v>
      </c>
      <c r="T688" s="53" t="s">
        <v>301</v>
      </c>
      <c r="U688" s="53" t="s">
        <v>2737</v>
      </c>
      <c r="V688" s="23">
        <v>44942</v>
      </c>
      <c r="W688" s="23">
        <v>45289</v>
      </c>
      <c r="X688" s="53" t="s">
        <v>2427</v>
      </c>
      <c r="Y688" s="49" t="s">
        <v>87</v>
      </c>
      <c r="Z688" s="59" t="s">
        <v>100</v>
      </c>
      <c r="AA688" s="228">
        <v>1.36</v>
      </c>
      <c r="AB688" s="200" t="s">
        <v>2738</v>
      </c>
      <c r="AC688" s="23">
        <v>45291</v>
      </c>
      <c r="AD688" s="52">
        <v>1</v>
      </c>
      <c r="AE688" s="200" t="s">
        <v>2739</v>
      </c>
      <c r="AF688" s="75">
        <v>45291</v>
      </c>
      <c r="AG688" s="52" t="s">
        <v>79</v>
      </c>
      <c r="AH688" s="52">
        <v>1</v>
      </c>
      <c r="AI688" s="52">
        <f t="shared" si="980"/>
        <v>2.0000000000000004E-2</v>
      </c>
      <c r="AJ688" s="52">
        <f t="shared" si="1072"/>
        <v>1</v>
      </c>
      <c r="AK688" s="52"/>
      <c r="AL688" s="239" t="str">
        <f t="shared" si="999"/>
        <v/>
      </c>
      <c r="AM688" s="239" t="str">
        <f t="shared" si="1000"/>
        <v/>
      </c>
      <c r="AN688" s="239" t="str">
        <f t="shared" si="1001"/>
        <v/>
      </c>
      <c r="AO688" s="239" t="str">
        <f t="shared" si="1002"/>
        <v/>
      </c>
      <c r="AP688" s="239" t="str">
        <f t="shared" si="1003"/>
        <v/>
      </c>
      <c r="AQ688" s="239" t="str">
        <f t="shared" si="1004"/>
        <v/>
      </c>
      <c r="AR688" s="239" t="str">
        <f t="shared" si="1005"/>
        <v/>
      </c>
      <c r="AS688" s="239" t="str">
        <f t="shared" si="1006"/>
        <v/>
      </c>
      <c r="AT688" s="239" t="str">
        <f t="shared" si="1007"/>
        <v/>
      </c>
      <c r="AU688" s="239" t="str">
        <f t="shared" si="981"/>
        <v/>
      </c>
      <c r="AV688" s="239" t="str">
        <f t="shared" si="982"/>
        <v/>
      </c>
      <c r="AW688" s="239" t="str">
        <f t="shared" si="983"/>
        <v/>
      </c>
      <c r="AX688" s="239" t="str">
        <f t="shared" si="984"/>
        <v/>
      </c>
      <c r="AY688" s="239" t="str">
        <f t="shared" si="985"/>
        <v/>
      </c>
      <c r="AZ688" s="239" t="str">
        <f t="shared" si="986"/>
        <v/>
      </c>
      <c r="BA688" s="239" t="str">
        <f t="shared" si="987"/>
        <v/>
      </c>
      <c r="BB688" s="239" t="str">
        <f t="shared" si="988"/>
        <v/>
      </c>
      <c r="BC688" s="239" t="str">
        <f t="shared" si="989"/>
        <v/>
      </c>
      <c r="BD688" s="239" t="str">
        <f t="shared" si="990"/>
        <v/>
      </c>
      <c r="BE688" s="239" t="str">
        <f t="shared" si="991"/>
        <v/>
      </c>
      <c r="BF688" s="239" t="str">
        <f t="shared" si="992"/>
        <v/>
      </c>
      <c r="BG688" s="239" t="str">
        <f t="shared" si="993"/>
        <v/>
      </c>
      <c r="BH688" s="239" t="str">
        <f t="shared" si="994"/>
        <v/>
      </c>
      <c r="BI688" s="239" t="str">
        <f t="shared" si="995"/>
        <v/>
      </c>
      <c r="BJ688" s="239" t="str">
        <f t="shared" si="996"/>
        <v/>
      </c>
      <c r="BK688" s="239" t="str">
        <f t="shared" si="997"/>
        <v/>
      </c>
      <c r="BL688" s="239" t="str">
        <f t="shared" si="998"/>
        <v/>
      </c>
      <c r="BN688" s="239" t="str">
        <f t="shared" si="1008"/>
        <v/>
      </c>
      <c r="BO688" s="239" t="str">
        <f t="shared" si="1009"/>
        <v/>
      </c>
      <c r="BP688" s="239" t="str">
        <f t="shared" si="1010"/>
        <v/>
      </c>
      <c r="BQ688" s="239" t="str">
        <f t="shared" si="1011"/>
        <v/>
      </c>
      <c r="BR688" s="239" t="str">
        <f t="shared" si="1012"/>
        <v/>
      </c>
      <c r="BS688" s="239" t="str">
        <f t="shared" si="1013"/>
        <v/>
      </c>
      <c r="BT688" s="239" t="str">
        <f t="shared" si="1014"/>
        <v/>
      </c>
      <c r="BU688" s="239" t="str">
        <f t="shared" si="1015"/>
        <v/>
      </c>
      <c r="BV688" s="239" t="str">
        <f t="shared" si="1016"/>
        <v/>
      </c>
      <c r="BW688" s="239" t="str">
        <f t="shared" si="1017"/>
        <v/>
      </c>
      <c r="BX688" s="239" t="str">
        <f t="shared" si="1018"/>
        <v/>
      </c>
      <c r="BY688" s="239" t="str">
        <f t="shared" si="1019"/>
        <v/>
      </c>
      <c r="BZ688" s="239" t="str">
        <f t="shared" si="1020"/>
        <v/>
      </c>
      <c r="CA688" s="239" t="str">
        <f t="shared" si="1021"/>
        <v/>
      </c>
      <c r="CB688" s="239" t="str">
        <f t="shared" si="1022"/>
        <v/>
      </c>
      <c r="CC688" s="239" t="str">
        <f t="shared" si="1023"/>
        <v/>
      </c>
      <c r="CD688" s="239" t="str">
        <f t="shared" si="1024"/>
        <v/>
      </c>
      <c r="CE688" s="239" t="str">
        <f t="shared" si="1025"/>
        <v/>
      </c>
      <c r="CF688" s="239" t="str">
        <f t="shared" si="1026"/>
        <v/>
      </c>
      <c r="CG688" s="239" t="str">
        <f t="shared" si="1027"/>
        <v/>
      </c>
      <c r="CH688" s="239" t="str">
        <f t="shared" si="1028"/>
        <v/>
      </c>
      <c r="CI688" s="239" t="str">
        <f t="shared" si="1029"/>
        <v/>
      </c>
      <c r="CJ688" s="239" t="str">
        <f t="shared" si="1030"/>
        <v/>
      </c>
      <c r="CK688" s="239" t="str">
        <f t="shared" si="1031"/>
        <v/>
      </c>
      <c r="CL688" s="239" t="str">
        <f t="shared" si="1032"/>
        <v/>
      </c>
      <c r="CM688" s="239" t="str">
        <f t="shared" si="1033"/>
        <v/>
      </c>
      <c r="CN688" s="239" t="str">
        <f t="shared" si="1034"/>
        <v/>
      </c>
      <c r="CP688" s="239" t="str">
        <f t="shared" si="1035"/>
        <v/>
      </c>
      <c r="CQ688" s="239" t="str">
        <f t="shared" si="1036"/>
        <v/>
      </c>
      <c r="CR688" s="239" t="str">
        <f t="shared" si="1037"/>
        <v/>
      </c>
      <c r="CS688" s="239" t="str">
        <f t="shared" si="1038"/>
        <v/>
      </c>
      <c r="CT688" s="239" t="str">
        <f t="shared" si="1039"/>
        <v/>
      </c>
      <c r="CU688" s="239" t="str">
        <f t="shared" si="1040"/>
        <v/>
      </c>
      <c r="CV688" s="239" t="str">
        <f t="shared" si="1041"/>
        <v/>
      </c>
      <c r="CW688" s="239" t="str">
        <f t="shared" si="1042"/>
        <v/>
      </c>
      <c r="CX688" s="239" t="str">
        <f t="shared" si="1043"/>
        <v/>
      </c>
      <c r="CY688" s="239" t="str">
        <f t="shared" si="1044"/>
        <v/>
      </c>
      <c r="CZ688" s="239" t="str">
        <f t="shared" si="1045"/>
        <v/>
      </c>
      <c r="DA688" s="239" t="str">
        <f t="shared" si="1046"/>
        <v/>
      </c>
      <c r="DB688" s="239" t="str">
        <f t="shared" si="1047"/>
        <v/>
      </c>
      <c r="DC688" s="239" t="str">
        <f t="shared" si="1048"/>
        <v/>
      </c>
      <c r="DD688" s="239" t="str">
        <f t="shared" si="1049"/>
        <v/>
      </c>
      <c r="DE688" s="239" t="str">
        <f t="shared" si="1050"/>
        <v/>
      </c>
      <c r="DF688" s="239" t="str">
        <f t="shared" si="1051"/>
        <v/>
      </c>
      <c r="DG688" s="239" t="str">
        <f t="shared" si="1052"/>
        <v/>
      </c>
      <c r="DH688" s="239" t="str">
        <f t="shared" si="1053"/>
        <v/>
      </c>
      <c r="DI688" s="239" t="str">
        <f t="shared" si="1054"/>
        <v/>
      </c>
      <c r="DJ688" s="239" t="str">
        <f t="shared" si="1055"/>
        <v/>
      </c>
      <c r="DK688" s="239" t="str">
        <f t="shared" si="1056"/>
        <v/>
      </c>
      <c r="DL688" s="239" t="str">
        <f t="shared" si="1057"/>
        <v/>
      </c>
      <c r="DM688" s="239" t="str">
        <f t="shared" si="1058"/>
        <v/>
      </c>
      <c r="DN688" s="239" t="str">
        <f t="shared" si="1059"/>
        <v/>
      </c>
      <c r="DO688" s="239" t="str">
        <f t="shared" si="1060"/>
        <v/>
      </c>
      <c r="DP688" s="239" t="str">
        <f t="shared" si="1061"/>
        <v/>
      </c>
    </row>
    <row r="689" spans="1:120" ht="35.25" hidden="1" customHeight="1" x14ac:dyDescent="0.25">
      <c r="A689" s="63" t="s">
        <v>4523</v>
      </c>
      <c r="B689" s="63">
        <v>1000</v>
      </c>
      <c r="C689" s="63" t="s">
        <v>61</v>
      </c>
      <c r="D689" s="63" t="s">
        <v>2416</v>
      </c>
      <c r="E689" s="63">
        <v>5</v>
      </c>
      <c r="F689" s="63" t="s">
        <v>2740</v>
      </c>
      <c r="G689" s="63" t="str">
        <f t="shared" si="1063"/>
        <v>1000-20</v>
      </c>
      <c r="H689" s="63" t="s">
        <v>155</v>
      </c>
      <c r="I689" s="63" t="s">
        <v>155</v>
      </c>
      <c r="J689" s="63" t="s">
        <v>80</v>
      </c>
      <c r="K689" s="63" t="s">
        <v>80</v>
      </c>
      <c r="L689" s="63" t="s">
        <v>80</v>
      </c>
      <c r="M689" s="63" t="s">
        <v>80</v>
      </c>
      <c r="N689" s="63" t="s">
        <v>80</v>
      </c>
      <c r="O689" s="63" t="s">
        <v>80</v>
      </c>
      <c r="P689" s="63" t="s">
        <v>156</v>
      </c>
      <c r="Q689" s="64">
        <v>1</v>
      </c>
      <c r="R689" s="64"/>
      <c r="S689" s="65">
        <f>SUBTOTAL(9,S690:S691)</f>
        <v>0</v>
      </c>
      <c r="T689" s="63" t="s">
        <v>84</v>
      </c>
      <c r="U689" s="63" t="s">
        <v>162</v>
      </c>
      <c r="V689" s="66">
        <v>44927</v>
      </c>
      <c r="W689" s="66">
        <v>45290</v>
      </c>
      <c r="X689" s="63" t="s">
        <v>2427</v>
      </c>
      <c r="Y689" s="49" t="s">
        <v>87</v>
      </c>
      <c r="Z689" s="63" t="s">
        <v>89</v>
      </c>
      <c r="AA689" s="119">
        <f>VLOOKUP(B689,RANKING!$C$15:$K$47,5,0)</f>
        <v>1</v>
      </c>
      <c r="AB689" s="23" t="str">
        <f>VLOOKUP(B689,RANKING!$C$15:$N$47,12,0)</f>
        <v xml:space="preserve">La ficha del Delegatura para la Protección de la Competencia  ejecutó al 100,00% las actividades programadas en otras fichas </v>
      </c>
      <c r="AC689" s="23">
        <v>45291</v>
      </c>
      <c r="AD689" s="119">
        <f>VLOOKUP(B689,RANKING!$C$15:$K$47,5,0)</f>
        <v>1</v>
      </c>
      <c r="AE689" s="23" t="str">
        <f>+AB689</f>
        <v xml:space="preserve">La ficha del Delegatura para la Protección de la Competencia  ejecutó al 100,00% las actividades programadas en otras fichas </v>
      </c>
      <c r="AF689" s="23">
        <v>45291</v>
      </c>
      <c r="AG689" s="406" t="s">
        <v>79</v>
      </c>
      <c r="AH689" s="119">
        <f>VLOOKUP(B689,RANKING!$C$15:$K$47,6,0)</f>
        <v>1</v>
      </c>
      <c r="AI689" s="119">
        <f>AD689*Q689</f>
        <v>1</v>
      </c>
      <c r="AJ689" s="52"/>
      <c r="AK689" s="52"/>
      <c r="AL689" s="239" t="str">
        <f t="shared" si="999"/>
        <v/>
      </c>
      <c r="AM689" s="239" t="str">
        <f t="shared" si="1000"/>
        <v/>
      </c>
      <c r="AN689" s="239" t="str">
        <f t="shared" si="1001"/>
        <v/>
      </c>
      <c r="AO689" s="239" t="str">
        <f t="shared" si="1002"/>
        <v/>
      </c>
      <c r="AP689" s="239" t="str">
        <f t="shared" si="1003"/>
        <v/>
      </c>
      <c r="AQ689" s="239" t="str">
        <f t="shared" si="1004"/>
        <v/>
      </c>
      <c r="AR689" s="239" t="str">
        <f t="shared" si="1005"/>
        <v/>
      </c>
      <c r="AS689" s="239" t="str">
        <f t="shared" si="1006"/>
        <v/>
      </c>
      <c r="AT689" s="239" t="str">
        <f t="shared" si="1007"/>
        <v/>
      </c>
      <c r="AU689" s="239" t="str">
        <f t="shared" si="981"/>
        <v/>
      </c>
      <c r="AV689" s="239" t="str">
        <f t="shared" si="982"/>
        <v/>
      </c>
      <c r="AW689" s="239" t="str">
        <f t="shared" si="983"/>
        <v/>
      </c>
      <c r="AX689" s="239" t="str">
        <f t="shared" si="984"/>
        <v/>
      </c>
      <c r="AY689" s="239" t="str">
        <f t="shared" si="985"/>
        <v/>
      </c>
      <c r="AZ689" s="239" t="str">
        <f t="shared" si="986"/>
        <v/>
      </c>
      <c r="BA689" s="239" t="str">
        <f t="shared" si="987"/>
        <v/>
      </c>
      <c r="BB689" s="239" t="str">
        <f t="shared" si="988"/>
        <v/>
      </c>
      <c r="BC689" s="239" t="str">
        <f t="shared" si="989"/>
        <v/>
      </c>
      <c r="BD689" s="239" t="str">
        <f t="shared" si="990"/>
        <v/>
      </c>
      <c r="BE689" s="239" t="str">
        <f t="shared" si="991"/>
        <v/>
      </c>
      <c r="BF689" s="239" t="str">
        <f t="shared" si="992"/>
        <v/>
      </c>
      <c r="BG689" s="239" t="str">
        <f t="shared" si="993"/>
        <v/>
      </c>
      <c r="BH689" s="239" t="str">
        <f t="shared" si="994"/>
        <v/>
      </c>
      <c r="BI689" s="239" t="str">
        <f t="shared" si="995"/>
        <v/>
      </c>
      <c r="BJ689" s="239" t="str">
        <f t="shared" si="996"/>
        <v/>
      </c>
      <c r="BK689" s="239" t="str">
        <f t="shared" si="997"/>
        <v/>
      </c>
      <c r="BL689" s="239" t="str">
        <f t="shared" si="998"/>
        <v/>
      </c>
      <c r="BN689" s="239" t="str">
        <f t="shared" si="1008"/>
        <v/>
      </c>
      <c r="BO689" s="239" t="str">
        <f t="shared" si="1009"/>
        <v/>
      </c>
      <c r="BP689" s="239" t="str">
        <f t="shared" si="1010"/>
        <v/>
      </c>
      <c r="BQ689" s="239" t="str">
        <f t="shared" si="1011"/>
        <v/>
      </c>
      <c r="BR689" s="239" t="str">
        <f t="shared" si="1012"/>
        <v/>
      </c>
      <c r="BS689" s="239" t="str">
        <f t="shared" si="1013"/>
        <v/>
      </c>
      <c r="BT689" s="239" t="str">
        <f t="shared" si="1014"/>
        <v/>
      </c>
      <c r="BU689" s="239" t="str">
        <f t="shared" si="1015"/>
        <v/>
      </c>
      <c r="BV689" s="239" t="str">
        <f t="shared" si="1016"/>
        <v/>
      </c>
      <c r="BW689" s="239" t="str">
        <f t="shared" si="1017"/>
        <v/>
      </c>
      <c r="BX689" s="239" t="str">
        <f t="shared" si="1018"/>
        <v/>
      </c>
      <c r="BY689" s="239" t="str">
        <f t="shared" si="1019"/>
        <v/>
      </c>
      <c r="BZ689" s="239" t="str">
        <f t="shared" si="1020"/>
        <v/>
      </c>
      <c r="CA689" s="239" t="str">
        <f t="shared" si="1021"/>
        <v/>
      </c>
      <c r="CB689" s="239" t="str">
        <f t="shared" si="1022"/>
        <v/>
      </c>
      <c r="CC689" s="239" t="str">
        <f t="shared" si="1023"/>
        <v/>
      </c>
      <c r="CD689" s="239" t="str">
        <f t="shared" si="1024"/>
        <v/>
      </c>
      <c r="CE689" s="239" t="str">
        <f t="shared" si="1025"/>
        <v/>
      </c>
      <c r="CF689" s="239" t="str">
        <f t="shared" si="1026"/>
        <v/>
      </c>
      <c r="CG689" s="239" t="str">
        <f t="shared" si="1027"/>
        <v/>
      </c>
      <c r="CH689" s="239" t="str">
        <f t="shared" si="1028"/>
        <v/>
      </c>
      <c r="CI689" s="239" t="str">
        <f t="shared" si="1029"/>
        <v/>
      </c>
      <c r="CJ689" s="239" t="str">
        <f t="shared" si="1030"/>
        <v/>
      </c>
      <c r="CK689" s="239" t="str">
        <f t="shared" si="1031"/>
        <v/>
      </c>
      <c r="CL689" s="239" t="str">
        <f t="shared" si="1032"/>
        <v/>
      </c>
      <c r="CM689" s="239" t="str">
        <f t="shared" si="1033"/>
        <v/>
      </c>
      <c r="CN689" s="239" t="str">
        <f t="shared" si="1034"/>
        <v/>
      </c>
      <c r="CP689" s="239" t="str">
        <f t="shared" si="1035"/>
        <v/>
      </c>
      <c r="CQ689" s="239" t="str">
        <f t="shared" si="1036"/>
        <v/>
      </c>
      <c r="CR689" s="239" t="str">
        <f t="shared" si="1037"/>
        <v/>
      </c>
      <c r="CS689" s="239" t="str">
        <f t="shared" si="1038"/>
        <v/>
      </c>
      <c r="CT689" s="239" t="str">
        <f t="shared" si="1039"/>
        <v/>
      </c>
      <c r="CU689" s="239" t="str">
        <f t="shared" si="1040"/>
        <v/>
      </c>
      <c r="CV689" s="239" t="str">
        <f t="shared" si="1041"/>
        <v/>
      </c>
      <c r="CW689" s="239" t="str">
        <f t="shared" si="1042"/>
        <v/>
      </c>
      <c r="CX689" s="239" t="str">
        <f t="shared" si="1043"/>
        <v/>
      </c>
      <c r="CY689" s="239" t="str">
        <f t="shared" si="1044"/>
        <v/>
      </c>
      <c r="CZ689" s="239" t="str">
        <f t="shared" si="1045"/>
        <v/>
      </c>
      <c r="DA689" s="239" t="str">
        <f t="shared" si="1046"/>
        <v/>
      </c>
      <c r="DB689" s="239" t="str">
        <f t="shared" si="1047"/>
        <v/>
      </c>
      <c r="DC689" s="239" t="str">
        <f t="shared" si="1048"/>
        <v/>
      </c>
      <c r="DD689" s="239" t="str">
        <f t="shared" si="1049"/>
        <v/>
      </c>
      <c r="DE689" s="239" t="str">
        <f t="shared" si="1050"/>
        <v/>
      </c>
      <c r="DF689" s="239" t="str">
        <f t="shared" si="1051"/>
        <v/>
      </c>
      <c r="DG689" s="239" t="str">
        <f t="shared" si="1052"/>
        <v/>
      </c>
      <c r="DH689" s="239" t="str">
        <f t="shared" si="1053"/>
        <v/>
      </c>
      <c r="DI689" s="239" t="str">
        <f t="shared" si="1054"/>
        <v/>
      </c>
      <c r="DJ689" s="239" t="str">
        <f t="shared" si="1055"/>
        <v/>
      </c>
      <c r="DK689" s="239" t="str">
        <f t="shared" si="1056"/>
        <v/>
      </c>
      <c r="DL689" s="239" t="str">
        <f t="shared" si="1057"/>
        <v/>
      </c>
      <c r="DM689" s="239" t="str">
        <f t="shared" si="1058"/>
        <v/>
      </c>
      <c r="DN689" s="239" t="str">
        <f t="shared" si="1059"/>
        <v/>
      </c>
      <c r="DO689" s="239" t="str">
        <f t="shared" si="1060"/>
        <v/>
      </c>
      <c r="DP689" s="239" t="str">
        <f t="shared" si="1061"/>
        <v/>
      </c>
    </row>
    <row r="690" spans="1:120" ht="35.25" hidden="1" customHeight="1" x14ac:dyDescent="0.25">
      <c r="A690" s="53" t="s">
        <v>4523</v>
      </c>
      <c r="B690" s="53">
        <v>1000</v>
      </c>
      <c r="C690" s="53" t="s">
        <v>61</v>
      </c>
      <c r="D690" s="53" t="s">
        <v>2416</v>
      </c>
      <c r="E690" s="53">
        <v>5</v>
      </c>
      <c r="F690" s="53" t="s">
        <v>2741</v>
      </c>
      <c r="G690" s="53" t="str">
        <f t="shared" si="1063"/>
        <v>1000-20</v>
      </c>
      <c r="H690" s="53" t="s">
        <v>165</v>
      </c>
      <c r="I690" s="53" t="s">
        <v>160</v>
      </c>
      <c r="J690" s="53" t="s">
        <v>80</v>
      </c>
      <c r="K690" s="53" t="s">
        <v>80</v>
      </c>
      <c r="L690" s="53" t="s">
        <v>80</v>
      </c>
      <c r="M690" s="53" t="s">
        <v>80</v>
      </c>
      <c r="N690" s="53" t="s">
        <v>80</v>
      </c>
      <c r="O690" s="53" t="s">
        <v>80</v>
      </c>
      <c r="P690" s="53" t="s">
        <v>166</v>
      </c>
      <c r="Q690" s="52">
        <v>0.5</v>
      </c>
      <c r="R690" s="52">
        <f>+Q690*Q689</f>
        <v>0.5</v>
      </c>
      <c r="S690" s="67">
        <f>+[35]COMPARTIDAS!AQ217</f>
        <v>1</v>
      </c>
      <c r="T690" s="53" t="s">
        <v>84</v>
      </c>
      <c r="U690" s="63" t="s">
        <v>162</v>
      </c>
      <c r="V690" s="23">
        <v>45017</v>
      </c>
      <c r="W690" s="23">
        <v>45107</v>
      </c>
      <c r="X690" s="53" t="s">
        <v>2427</v>
      </c>
      <c r="Y690" s="49" t="s">
        <v>167</v>
      </c>
      <c r="Z690" s="59" t="s">
        <v>100</v>
      </c>
      <c r="AA690" s="60">
        <v>1</v>
      </c>
      <c r="AB690" s="62" t="s">
        <v>1387</v>
      </c>
      <c r="AC690" s="62">
        <v>45107</v>
      </c>
      <c r="AD690" s="60">
        <v>1</v>
      </c>
      <c r="AE690" s="62" t="s">
        <v>1387</v>
      </c>
      <c r="AF690" s="62">
        <v>45107</v>
      </c>
      <c r="AG690" s="60" t="s">
        <v>79</v>
      </c>
      <c r="AH690" s="60">
        <v>1</v>
      </c>
      <c r="AI690" s="52">
        <f t="shared" si="980"/>
        <v>0.5</v>
      </c>
      <c r="AJ690" s="52"/>
      <c r="AK690" s="52"/>
      <c r="AL690" s="239" t="str">
        <f t="shared" si="999"/>
        <v/>
      </c>
      <c r="AM690" s="239" t="str">
        <f t="shared" si="1000"/>
        <v/>
      </c>
      <c r="AN690" s="239" t="str">
        <f t="shared" si="1001"/>
        <v/>
      </c>
      <c r="AO690" s="239" t="str">
        <f t="shared" si="1002"/>
        <v/>
      </c>
      <c r="AP690" s="239" t="str">
        <f t="shared" si="1003"/>
        <v/>
      </c>
      <c r="AQ690" s="239" t="str">
        <f t="shared" si="1004"/>
        <v/>
      </c>
      <c r="AR690" s="239" t="str">
        <f t="shared" si="1005"/>
        <v/>
      </c>
      <c r="AS690" s="239" t="str">
        <f t="shared" si="1006"/>
        <v/>
      </c>
      <c r="AT690" s="239" t="str">
        <f t="shared" si="1007"/>
        <v/>
      </c>
      <c r="AU690" s="239" t="str">
        <f t="shared" si="981"/>
        <v/>
      </c>
      <c r="AV690" s="239" t="str">
        <f t="shared" si="982"/>
        <v/>
      </c>
      <c r="AW690" s="239" t="str">
        <f t="shared" si="983"/>
        <v/>
      </c>
      <c r="AX690" s="239" t="str">
        <f t="shared" si="984"/>
        <v/>
      </c>
      <c r="AY690" s="239" t="str">
        <f t="shared" si="985"/>
        <v/>
      </c>
      <c r="AZ690" s="239" t="str">
        <f t="shared" si="986"/>
        <v/>
      </c>
      <c r="BA690" s="239" t="str">
        <f t="shared" si="987"/>
        <v/>
      </c>
      <c r="BB690" s="239" t="str">
        <f t="shared" si="988"/>
        <v/>
      </c>
      <c r="BC690" s="239" t="str">
        <f t="shared" si="989"/>
        <v/>
      </c>
      <c r="BD690" s="239" t="str">
        <f t="shared" si="990"/>
        <v/>
      </c>
      <c r="BE690" s="239" t="str">
        <f t="shared" si="991"/>
        <v/>
      </c>
      <c r="BF690" s="239" t="str">
        <f t="shared" si="992"/>
        <v/>
      </c>
      <c r="BG690" s="239" t="str">
        <f t="shared" si="993"/>
        <v/>
      </c>
      <c r="BH690" s="239" t="str">
        <f t="shared" si="994"/>
        <v/>
      </c>
      <c r="BI690" s="239" t="str">
        <f t="shared" si="995"/>
        <v/>
      </c>
      <c r="BJ690" s="239" t="str">
        <f t="shared" si="996"/>
        <v/>
      </c>
      <c r="BK690" s="239" t="str">
        <f t="shared" si="997"/>
        <v/>
      </c>
      <c r="BL690" s="239" t="str">
        <f t="shared" si="998"/>
        <v/>
      </c>
      <c r="BN690" s="239" t="str">
        <f t="shared" si="1008"/>
        <v/>
      </c>
      <c r="BO690" s="239" t="str">
        <f t="shared" si="1009"/>
        <v/>
      </c>
      <c r="BP690" s="239" t="str">
        <f t="shared" si="1010"/>
        <v/>
      </c>
      <c r="BQ690" s="239" t="str">
        <f t="shared" si="1011"/>
        <v/>
      </c>
      <c r="BR690" s="239" t="str">
        <f t="shared" si="1012"/>
        <v/>
      </c>
      <c r="BS690" s="239" t="str">
        <f t="shared" si="1013"/>
        <v/>
      </c>
      <c r="BT690" s="239" t="str">
        <f t="shared" si="1014"/>
        <v/>
      </c>
      <c r="BU690" s="239" t="str">
        <f t="shared" si="1015"/>
        <v/>
      </c>
      <c r="BV690" s="239" t="str">
        <f t="shared" si="1016"/>
        <v/>
      </c>
      <c r="BW690" s="239" t="str">
        <f t="shared" si="1017"/>
        <v/>
      </c>
      <c r="BX690" s="239" t="str">
        <f t="shared" si="1018"/>
        <v/>
      </c>
      <c r="BY690" s="239" t="str">
        <f t="shared" si="1019"/>
        <v/>
      </c>
      <c r="BZ690" s="239" t="str">
        <f t="shared" si="1020"/>
        <v/>
      </c>
      <c r="CA690" s="239" t="str">
        <f t="shared" si="1021"/>
        <v/>
      </c>
      <c r="CB690" s="239" t="str">
        <f t="shared" si="1022"/>
        <v/>
      </c>
      <c r="CC690" s="239" t="str">
        <f t="shared" si="1023"/>
        <v/>
      </c>
      <c r="CD690" s="239" t="str">
        <f t="shared" si="1024"/>
        <v/>
      </c>
      <c r="CE690" s="239" t="str">
        <f t="shared" si="1025"/>
        <v/>
      </c>
      <c r="CF690" s="239" t="str">
        <f t="shared" si="1026"/>
        <v/>
      </c>
      <c r="CG690" s="239" t="str">
        <f t="shared" si="1027"/>
        <v/>
      </c>
      <c r="CH690" s="239" t="str">
        <f t="shared" si="1028"/>
        <v/>
      </c>
      <c r="CI690" s="239" t="str">
        <f t="shared" si="1029"/>
        <v/>
      </c>
      <c r="CJ690" s="239" t="str">
        <f t="shared" si="1030"/>
        <v/>
      </c>
      <c r="CK690" s="239" t="str">
        <f t="shared" si="1031"/>
        <v/>
      </c>
      <c r="CL690" s="239" t="str">
        <f t="shared" si="1032"/>
        <v/>
      </c>
      <c r="CM690" s="239" t="str">
        <f t="shared" si="1033"/>
        <v/>
      </c>
      <c r="CN690" s="239" t="str">
        <f t="shared" si="1034"/>
        <v/>
      </c>
      <c r="CP690" s="239" t="str">
        <f t="shared" si="1035"/>
        <v/>
      </c>
      <c r="CQ690" s="239" t="str">
        <f t="shared" si="1036"/>
        <v/>
      </c>
      <c r="CR690" s="239" t="str">
        <f t="shared" si="1037"/>
        <v/>
      </c>
      <c r="CS690" s="239" t="str">
        <f t="shared" si="1038"/>
        <v/>
      </c>
      <c r="CT690" s="239" t="str">
        <f t="shared" si="1039"/>
        <v/>
      </c>
      <c r="CU690" s="239" t="str">
        <f t="shared" si="1040"/>
        <v/>
      </c>
      <c r="CV690" s="239" t="str">
        <f t="shared" si="1041"/>
        <v/>
      </c>
      <c r="CW690" s="239" t="str">
        <f t="shared" si="1042"/>
        <v/>
      </c>
      <c r="CX690" s="239" t="str">
        <f t="shared" si="1043"/>
        <v/>
      </c>
      <c r="CY690" s="239" t="str">
        <f t="shared" si="1044"/>
        <v/>
      </c>
      <c r="CZ690" s="239" t="str">
        <f t="shared" si="1045"/>
        <v/>
      </c>
      <c r="DA690" s="239" t="str">
        <f t="shared" si="1046"/>
        <v/>
      </c>
      <c r="DB690" s="239" t="str">
        <f t="shared" si="1047"/>
        <v/>
      </c>
      <c r="DC690" s="239" t="str">
        <f t="shared" si="1048"/>
        <v/>
      </c>
      <c r="DD690" s="239" t="str">
        <f t="shared" si="1049"/>
        <v/>
      </c>
      <c r="DE690" s="239" t="str">
        <f t="shared" si="1050"/>
        <v/>
      </c>
      <c r="DF690" s="239" t="str">
        <f t="shared" si="1051"/>
        <v/>
      </c>
      <c r="DG690" s="239" t="str">
        <f t="shared" si="1052"/>
        <v/>
      </c>
      <c r="DH690" s="239" t="str">
        <f t="shared" si="1053"/>
        <v/>
      </c>
      <c r="DI690" s="239" t="str">
        <f t="shared" si="1054"/>
        <v/>
      </c>
      <c r="DJ690" s="239" t="str">
        <f t="shared" si="1055"/>
        <v/>
      </c>
      <c r="DK690" s="239" t="str">
        <f t="shared" si="1056"/>
        <v/>
      </c>
      <c r="DL690" s="239" t="str">
        <f t="shared" si="1057"/>
        <v/>
      </c>
      <c r="DM690" s="239" t="str">
        <f t="shared" si="1058"/>
        <v/>
      </c>
      <c r="DN690" s="239" t="str">
        <f t="shared" si="1059"/>
        <v/>
      </c>
      <c r="DO690" s="239" t="str">
        <f t="shared" si="1060"/>
        <v/>
      </c>
      <c r="DP690" s="239" t="str">
        <f t="shared" si="1061"/>
        <v/>
      </c>
    </row>
    <row r="691" spans="1:120" ht="35.25" hidden="1" customHeight="1" x14ac:dyDescent="0.25">
      <c r="A691" s="53" t="s">
        <v>4523</v>
      </c>
      <c r="B691" s="53">
        <v>1000</v>
      </c>
      <c r="C691" s="53" t="s">
        <v>61</v>
      </c>
      <c r="D691" s="53" t="s">
        <v>2416</v>
      </c>
      <c r="E691" s="53">
        <v>5</v>
      </c>
      <c r="F691" s="53" t="s">
        <v>2742</v>
      </c>
      <c r="G691" s="53" t="str">
        <f t="shared" si="1063"/>
        <v>1000-20</v>
      </c>
      <c r="H691" s="53" t="s">
        <v>235</v>
      </c>
      <c r="I691" s="53" t="s">
        <v>160</v>
      </c>
      <c r="J691" s="53" t="s">
        <v>80</v>
      </c>
      <c r="K691" s="53" t="s">
        <v>80</v>
      </c>
      <c r="L691" s="53" t="s">
        <v>80</v>
      </c>
      <c r="M691" s="53" t="s">
        <v>80</v>
      </c>
      <c r="N691" s="53" t="s">
        <v>80</v>
      </c>
      <c r="O691" s="53" t="s">
        <v>80</v>
      </c>
      <c r="P691" s="53" t="s">
        <v>236</v>
      </c>
      <c r="Q691" s="52">
        <v>0.5</v>
      </c>
      <c r="R691" s="52">
        <f>+Q691*Q689</f>
        <v>0.5</v>
      </c>
      <c r="S691" s="67">
        <f>+[35]COMPARTIDAS!AQ218</f>
        <v>1</v>
      </c>
      <c r="T691" s="53" t="s">
        <v>84</v>
      </c>
      <c r="U691" s="63" t="s">
        <v>162</v>
      </c>
      <c r="V691" s="23">
        <v>45108</v>
      </c>
      <c r="W691" s="23">
        <v>45199</v>
      </c>
      <c r="X691" s="53" t="s">
        <v>2427</v>
      </c>
      <c r="Y691" s="49" t="s">
        <v>202</v>
      </c>
      <c r="Z691" s="59" t="s">
        <v>100</v>
      </c>
      <c r="AA691" s="60">
        <v>1</v>
      </c>
      <c r="AB691" s="60" t="s">
        <v>2743</v>
      </c>
      <c r="AC691" s="69">
        <v>45199</v>
      </c>
      <c r="AD691" s="60">
        <v>1</v>
      </c>
      <c r="AE691" s="60" t="s">
        <v>2744</v>
      </c>
      <c r="AF691" s="69">
        <v>45199</v>
      </c>
      <c r="AG691" s="90" t="s">
        <v>79</v>
      </c>
      <c r="AH691" s="90">
        <v>1</v>
      </c>
      <c r="AI691" s="52">
        <f t="shared" si="980"/>
        <v>0.5</v>
      </c>
      <c r="AJ691" s="52"/>
      <c r="AK691" s="52"/>
      <c r="AL691" s="239" t="str">
        <f t="shared" si="999"/>
        <v/>
      </c>
      <c r="AM691" s="239" t="str">
        <f t="shared" si="1000"/>
        <v/>
      </c>
      <c r="AN691" s="239" t="str">
        <f t="shared" si="1001"/>
        <v/>
      </c>
      <c r="AO691" s="239" t="str">
        <f t="shared" si="1002"/>
        <v/>
      </c>
      <c r="AP691" s="239" t="str">
        <f t="shared" si="1003"/>
        <v/>
      </c>
      <c r="AQ691" s="239" t="str">
        <f t="shared" si="1004"/>
        <v/>
      </c>
      <c r="AR691" s="239" t="str">
        <f t="shared" si="1005"/>
        <v/>
      </c>
      <c r="AS691" s="239" t="str">
        <f t="shared" si="1006"/>
        <v/>
      </c>
      <c r="AT691" s="239" t="str">
        <f t="shared" si="1007"/>
        <v/>
      </c>
      <c r="AU691" s="239" t="str">
        <f t="shared" si="981"/>
        <v/>
      </c>
      <c r="AV691" s="239" t="str">
        <f t="shared" si="982"/>
        <v/>
      </c>
      <c r="AW691" s="239" t="str">
        <f t="shared" si="983"/>
        <v/>
      </c>
      <c r="AX691" s="239" t="str">
        <f t="shared" si="984"/>
        <v/>
      </c>
      <c r="AY691" s="239" t="str">
        <f t="shared" si="985"/>
        <v/>
      </c>
      <c r="AZ691" s="239" t="str">
        <f t="shared" si="986"/>
        <v/>
      </c>
      <c r="BA691" s="239" t="str">
        <f t="shared" si="987"/>
        <v/>
      </c>
      <c r="BB691" s="239" t="str">
        <f t="shared" si="988"/>
        <v/>
      </c>
      <c r="BC691" s="239" t="str">
        <f t="shared" si="989"/>
        <v/>
      </c>
      <c r="BD691" s="239" t="str">
        <f t="shared" si="990"/>
        <v/>
      </c>
      <c r="BE691" s="239" t="str">
        <f t="shared" si="991"/>
        <v/>
      </c>
      <c r="BF691" s="239" t="str">
        <f t="shared" si="992"/>
        <v/>
      </c>
      <c r="BG691" s="239" t="str">
        <f t="shared" si="993"/>
        <v/>
      </c>
      <c r="BH691" s="239" t="str">
        <f t="shared" si="994"/>
        <v/>
      </c>
      <c r="BI691" s="239" t="str">
        <f t="shared" si="995"/>
        <v/>
      </c>
      <c r="BJ691" s="239" t="str">
        <f t="shared" si="996"/>
        <v/>
      </c>
      <c r="BK691" s="239" t="str">
        <f t="shared" si="997"/>
        <v/>
      </c>
      <c r="BL691" s="239" t="str">
        <f t="shared" si="998"/>
        <v/>
      </c>
      <c r="BN691" s="239" t="str">
        <f t="shared" si="1008"/>
        <v/>
      </c>
      <c r="BO691" s="239" t="str">
        <f t="shared" si="1009"/>
        <v/>
      </c>
      <c r="BP691" s="239" t="str">
        <f t="shared" si="1010"/>
        <v/>
      </c>
      <c r="BQ691" s="239" t="str">
        <f t="shared" si="1011"/>
        <v/>
      </c>
      <c r="BR691" s="239" t="str">
        <f t="shared" si="1012"/>
        <v/>
      </c>
      <c r="BS691" s="239" t="str">
        <f t="shared" si="1013"/>
        <v/>
      </c>
      <c r="BT691" s="239" t="str">
        <f t="shared" si="1014"/>
        <v/>
      </c>
      <c r="BU691" s="239" t="str">
        <f t="shared" si="1015"/>
        <v/>
      </c>
      <c r="BV691" s="239" t="str">
        <f t="shared" si="1016"/>
        <v/>
      </c>
      <c r="BW691" s="239" t="str">
        <f t="shared" si="1017"/>
        <v/>
      </c>
      <c r="BX691" s="239" t="str">
        <f t="shared" si="1018"/>
        <v/>
      </c>
      <c r="BY691" s="239" t="str">
        <f t="shared" si="1019"/>
        <v/>
      </c>
      <c r="BZ691" s="239" t="str">
        <f t="shared" si="1020"/>
        <v/>
      </c>
      <c r="CA691" s="239" t="str">
        <f t="shared" si="1021"/>
        <v/>
      </c>
      <c r="CB691" s="239" t="str">
        <f t="shared" si="1022"/>
        <v/>
      </c>
      <c r="CC691" s="239" t="str">
        <f t="shared" si="1023"/>
        <v/>
      </c>
      <c r="CD691" s="239" t="str">
        <f t="shared" si="1024"/>
        <v/>
      </c>
      <c r="CE691" s="239" t="str">
        <f t="shared" si="1025"/>
        <v/>
      </c>
      <c r="CF691" s="239" t="str">
        <f t="shared" si="1026"/>
        <v/>
      </c>
      <c r="CG691" s="239" t="str">
        <f t="shared" si="1027"/>
        <v/>
      </c>
      <c r="CH691" s="239" t="str">
        <f t="shared" si="1028"/>
        <v/>
      </c>
      <c r="CI691" s="239" t="str">
        <f t="shared" si="1029"/>
        <v/>
      </c>
      <c r="CJ691" s="239" t="str">
        <f t="shared" si="1030"/>
        <v/>
      </c>
      <c r="CK691" s="239" t="str">
        <f t="shared" si="1031"/>
        <v/>
      </c>
      <c r="CL691" s="239" t="str">
        <f t="shared" si="1032"/>
        <v/>
      </c>
      <c r="CM691" s="239" t="str">
        <f t="shared" si="1033"/>
        <v/>
      </c>
      <c r="CN691" s="239" t="str">
        <f t="shared" si="1034"/>
        <v/>
      </c>
      <c r="CP691" s="239" t="str">
        <f t="shared" si="1035"/>
        <v/>
      </c>
      <c r="CQ691" s="239" t="str">
        <f t="shared" si="1036"/>
        <v/>
      </c>
      <c r="CR691" s="239" t="str">
        <f t="shared" si="1037"/>
        <v/>
      </c>
      <c r="CS691" s="239" t="str">
        <f t="shared" si="1038"/>
        <v/>
      </c>
      <c r="CT691" s="239" t="str">
        <f t="shared" si="1039"/>
        <v/>
      </c>
      <c r="CU691" s="239" t="str">
        <f t="shared" si="1040"/>
        <v/>
      </c>
      <c r="CV691" s="239" t="str">
        <f t="shared" si="1041"/>
        <v/>
      </c>
      <c r="CW691" s="239" t="str">
        <f t="shared" si="1042"/>
        <v/>
      </c>
      <c r="CX691" s="239" t="str">
        <f t="shared" si="1043"/>
        <v/>
      </c>
      <c r="CY691" s="239" t="str">
        <f t="shared" si="1044"/>
        <v/>
      </c>
      <c r="CZ691" s="239" t="str">
        <f t="shared" si="1045"/>
        <v/>
      </c>
      <c r="DA691" s="239" t="str">
        <f t="shared" si="1046"/>
        <v/>
      </c>
      <c r="DB691" s="239" t="str">
        <f t="shared" si="1047"/>
        <v/>
      </c>
      <c r="DC691" s="239" t="str">
        <f t="shared" si="1048"/>
        <v/>
      </c>
      <c r="DD691" s="239" t="str">
        <f t="shared" si="1049"/>
        <v/>
      </c>
      <c r="DE691" s="239" t="str">
        <f t="shared" si="1050"/>
        <v/>
      </c>
      <c r="DF691" s="239" t="str">
        <f t="shared" si="1051"/>
        <v/>
      </c>
      <c r="DG691" s="239" t="str">
        <f t="shared" si="1052"/>
        <v/>
      </c>
      <c r="DH691" s="239" t="str">
        <f t="shared" si="1053"/>
        <v/>
      </c>
      <c r="DI691" s="239" t="str">
        <f t="shared" si="1054"/>
        <v/>
      </c>
      <c r="DJ691" s="239" t="str">
        <f t="shared" si="1055"/>
        <v/>
      </c>
      <c r="DK691" s="239" t="str">
        <f t="shared" si="1056"/>
        <v/>
      </c>
      <c r="DL691" s="239" t="str">
        <f t="shared" si="1057"/>
        <v/>
      </c>
      <c r="DM691" s="239" t="str">
        <f t="shared" si="1058"/>
        <v/>
      </c>
      <c r="DN691" s="239" t="str">
        <f t="shared" si="1059"/>
        <v/>
      </c>
      <c r="DO691" s="239" t="str">
        <f t="shared" si="1060"/>
        <v/>
      </c>
      <c r="DP691" s="239" t="str">
        <f t="shared" si="1061"/>
        <v/>
      </c>
    </row>
    <row r="692" spans="1:120" ht="137.25" hidden="1" customHeight="1" x14ac:dyDescent="0.25">
      <c r="A692" s="49" t="s">
        <v>4520</v>
      </c>
      <c r="B692" s="49">
        <v>2000</v>
      </c>
      <c r="C692" s="49" t="s">
        <v>62</v>
      </c>
      <c r="D692" s="49" t="s">
        <v>2745</v>
      </c>
      <c r="E692" s="49">
        <v>2</v>
      </c>
      <c r="F692" s="49" t="s">
        <v>2746</v>
      </c>
      <c r="G692" s="49" t="str">
        <f t="shared" si="1063"/>
        <v>2000-1</v>
      </c>
      <c r="H692" s="49" t="s">
        <v>75</v>
      </c>
      <c r="I692" s="49" t="s">
        <v>196</v>
      </c>
      <c r="J692" s="49" t="s">
        <v>80</v>
      </c>
      <c r="K692" s="49" t="s">
        <v>472</v>
      </c>
      <c r="L692" s="49" t="s">
        <v>125</v>
      </c>
      <c r="M692" s="49" t="s">
        <v>1360</v>
      </c>
      <c r="N692" s="49" t="s">
        <v>1293</v>
      </c>
      <c r="O692" s="49" t="s">
        <v>706</v>
      </c>
      <c r="P692" s="49" t="s">
        <v>2747</v>
      </c>
      <c r="Q692" s="50">
        <v>0.3</v>
      </c>
      <c r="R692" s="50"/>
      <c r="S692" s="49">
        <v>7000</v>
      </c>
      <c r="T692" s="49" t="s">
        <v>84</v>
      </c>
      <c r="U692" s="49" t="s">
        <v>2748</v>
      </c>
      <c r="V692" s="51">
        <v>44928</v>
      </c>
      <c r="W692" s="51">
        <v>45289</v>
      </c>
      <c r="X692" s="49" t="s">
        <v>2749</v>
      </c>
      <c r="Y692" s="49" t="s">
        <v>87</v>
      </c>
      <c r="Z692" s="59" t="s">
        <v>100</v>
      </c>
      <c r="AA692" s="52">
        <v>1</v>
      </c>
      <c r="AB692" s="23" t="s">
        <v>2750</v>
      </c>
      <c r="AC692" s="23">
        <v>45289</v>
      </c>
      <c r="AD692" s="52">
        <v>1</v>
      </c>
      <c r="AE692" s="52" t="s">
        <v>2750</v>
      </c>
      <c r="AF692" s="75">
        <v>45289</v>
      </c>
      <c r="AG692" s="52" t="s">
        <v>79</v>
      </c>
      <c r="AH692" s="52" t="s">
        <v>92</v>
      </c>
      <c r="AI692" s="52">
        <f t="shared" si="980"/>
        <v>0.3</v>
      </c>
      <c r="AJ692" s="52"/>
      <c r="AK692" s="52"/>
      <c r="AL692" s="239" t="str">
        <f t="shared" si="999"/>
        <v/>
      </c>
      <c r="AM692" s="239" t="str">
        <f t="shared" si="1000"/>
        <v/>
      </c>
      <c r="AN692" s="239" t="str">
        <f t="shared" si="1001"/>
        <v/>
      </c>
      <c r="AO692" s="239" t="str">
        <f t="shared" si="1002"/>
        <v/>
      </c>
      <c r="AP692" s="239" t="str">
        <f t="shared" si="1003"/>
        <v/>
      </c>
      <c r="AQ692" s="239" t="str">
        <f t="shared" si="1004"/>
        <v/>
      </c>
      <c r="AR692" s="239" t="str">
        <f t="shared" si="1005"/>
        <v/>
      </c>
      <c r="AS692" s="239" t="str">
        <f t="shared" si="1006"/>
        <v/>
      </c>
      <c r="AT692" s="239" t="str">
        <f t="shared" si="1007"/>
        <v/>
      </c>
      <c r="AU692" s="239" t="str">
        <f t="shared" si="981"/>
        <v/>
      </c>
      <c r="AV692" s="239" t="str">
        <f t="shared" si="982"/>
        <v/>
      </c>
      <c r="AW692" s="239" t="str">
        <f t="shared" si="983"/>
        <v/>
      </c>
      <c r="AX692" s="239" t="str">
        <f t="shared" si="984"/>
        <v/>
      </c>
      <c r="AY692" s="239" t="str">
        <f t="shared" si="985"/>
        <v/>
      </c>
      <c r="AZ692" s="239" t="str">
        <f t="shared" si="986"/>
        <v/>
      </c>
      <c r="BA692" s="239" t="str">
        <f t="shared" si="987"/>
        <v/>
      </c>
      <c r="BB692" s="239" t="str">
        <f t="shared" si="988"/>
        <v/>
      </c>
      <c r="BC692" s="239" t="str">
        <f t="shared" si="989"/>
        <v/>
      </c>
      <c r="BD692" s="239" t="str">
        <f t="shared" si="990"/>
        <v/>
      </c>
      <c r="BE692" s="239" t="str">
        <f t="shared" si="991"/>
        <v/>
      </c>
      <c r="BF692" s="239" t="str">
        <f t="shared" si="992"/>
        <v/>
      </c>
      <c r="BG692" s="239" t="str">
        <f t="shared" si="993"/>
        <v/>
      </c>
      <c r="BH692" s="239" t="str">
        <f t="shared" si="994"/>
        <v/>
      </c>
      <c r="BI692" s="239" t="str">
        <f t="shared" si="995"/>
        <v/>
      </c>
      <c r="BJ692" s="239" t="str">
        <f t="shared" si="996"/>
        <v/>
      </c>
      <c r="BK692" s="239" t="str">
        <f t="shared" si="997"/>
        <v/>
      </c>
      <c r="BL692" s="239" t="str">
        <f t="shared" si="998"/>
        <v/>
      </c>
      <c r="BN692" s="239" t="str">
        <f t="shared" si="1008"/>
        <v/>
      </c>
      <c r="BO692" s="239" t="str">
        <f t="shared" si="1009"/>
        <v/>
      </c>
      <c r="BP692" s="239" t="str">
        <f t="shared" si="1010"/>
        <v/>
      </c>
      <c r="BQ692" s="239" t="str">
        <f t="shared" si="1011"/>
        <v/>
      </c>
      <c r="BR692" s="239" t="str">
        <f t="shared" si="1012"/>
        <v/>
      </c>
      <c r="BS692" s="239" t="str">
        <f t="shared" si="1013"/>
        <v/>
      </c>
      <c r="BT692" s="239" t="str">
        <f t="shared" si="1014"/>
        <v/>
      </c>
      <c r="BU692" s="239" t="str">
        <f t="shared" si="1015"/>
        <v/>
      </c>
      <c r="BV692" s="239" t="str">
        <f t="shared" si="1016"/>
        <v/>
      </c>
      <c r="BW692" s="239" t="str">
        <f t="shared" si="1017"/>
        <v/>
      </c>
      <c r="BX692" s="239" t="str">
        <f t="shared" si="1018"/>
        <v/>
      </c>
      <c r="BY692" s="239" t="str">
        <f t="shared" si="1019"/>
        <v/>
      </c>
      <c r="BZ692" s="239" t="str">
        <f t="shared" si="1020"/>
        <v/>
      </c>
      <c r="CA692" s="239" t="str">
        <f t="shared" si="1021"/>
        <v/>
      </c>
      <c r="CB692" s="239" t="str">
        <f t="shared" si="1022"/>
        <v/>
      </c>
      <c r="CC692" s="239" t="str">
        <f t="shared" si="1023"/>
        <v/>
      </c>
      <c r="CD692" s="239" t="str">
        <f t="shared" si="1024"/>
        <v/>
      </c>
      <c r="CE692" s="239" t="str">
        <f t="shared" si="1025"/>
        <v/>
      </c>
      <c r="CF692" s="239" t="str">
        <f t="shared" si="1026"/>
        <v/>
      </c>
      <c r="CG692" s="239" t="str">
        <f t="shared" si="1027"/>
        <v/>
      </c>
      <c r="CH692" s="239" t="str">
        <f t="shared" si="1028"/>
        <v/>
      </c>
      <c r="CI692" s="239" t="str">
        <f t="shared" si="1029"/>
        <v/>
      </c>
      <c r="CJ692" s="239" t="str">
        <f t="shared" si="1030"/>
        <v/>
      </c>
      <c r="CK692" s="239" t="str">
        <f t="shared" si="1031"/>
        <v/>
      </c>
      <c r="CL692" s="239" t="str">
        <f t="shared" si="1032"/>
        <v/>
      </c>
      <c r="CM692" s="239" t="str">
        <f t="shared" si="1033"/>
        <v/>
      </c>
      <c r="CN692" s="239" t="str">
        <f t="shared" si="1034"/>
        <v/>
      </c>
      <c r="CP692" s="239" t="str">
        <f t="shared" si="1035"/>
        <v/>
      </c>
      <c r="CQ692" s="239" t="str">
        <f t="shared" si="1036"/>
        <v/>
      </c>
      <c r="CR692" s="239" t="str">
        <f t="shared" si="1037"/>
        <v/>
      </c>
      <c r="CS692" s="239" t="str">
        <f t="shared" si="1038"/>
        <v/>
      </c>
      <c r="CT692" s="239" t="str">
        <f t="shared" si="1039"/>
        <v/>
      </c>
      <c r="CU692" s="239" t="str">
        <f t="shared" si="1040"/>
        <v/>
      </c>
      <c r="CV692" s="239" t="str">
        <f t="shared" si="1041"/>
        <v/>
      </c>
      <c r="CW692" s="239" t="str">
        <f t="shared" si="1042"/>
        <v/>
      </c>
      <c r="CX692" s="239" t="str">
        <f t="shared" si="1043"/>
        <v/>
      </c>
      <c r="CY692" s="239" t="str">
        <f t="shared" si="1044"/>
        <v/>
      </c>
      <c r="CZ692" s="239" t="str">
        <f t="shared" si="1045"/>
        <v/>
      </c>
      <c r="DA692" s="239" t="str">
        <f t="shared" si="1046"/>
        <v/>
      </c>
      <c r="DB692" s="239" t="str">
        <f t="shared" si="1047"/>
        <v/>
      </c>
      <c r="DC692" s="239" t="str">
        <f t="shared" si="1048"/>
        <v/>
      </c>
      <c r="DD692" s="239" t="str">
        <f t="shared" si="1049"/>
        <v/>
      </c>
      <c r="DE692" s="239" t="str">
        <f t="shared" si="1050"/>
        <v/>
      </c>
      <c r="DF692" s="239" t="str">
        <f t="shared" si="1051"/>
        <v/>
      </c>
      <c r="DG692" s="239" t="str">
        <f t="shared" si="1052"/>
        <v/>
      </c>
      <c r="DH692" s="239" t="str">
        <f t="shared" si="1053"/>
        <v/>
      </c>
      <c r="DI692" s="239" t="str">
        <f t="shared" si="1054"/>
        <v/>
      </c>
      <c r="DJ692" s="239" t="str">
        <f t="shared" si="1055"/>
        <v/>
      </c>
      <c r="DK692" s="239" t="str">
        <f t="shared" si="1056"/>
        <v/>
      </c>
      <c r="DL692" s="239" t="str">
        <f t="shared" si="1057"/>
        <v/>
      </c>
      <c r="DM692" s="239" t="str">
        <f t="shared" si="1058"/>
        <v/>
      </c>
      <c r="DN692" s="239" t="str">
        <f t="shared" si="1059"/>
        <v/>
      </c>
      <c r="DO692" s="239" t="str">
        <f t="shared" si="1060"/>
        <v/>
      </c>
      <c r="DP692" s="239" t="str">
        <f t="shared" si="1061"/>
        <v/>
      </c>
    </row>
    <row r="693" spans="1:120" ht="121.5" hidden="1" customHeight="1" x14ac:dyDescent="0.25">
      <c r="A693" s="53" t="s">
        <v>4520</v>
      </c>
      <c r="B693" s="53">
        <v>2000</v>
      </c>
      <c r="C693" s="53" t="s">
        <v>62</v>
      </c>
      <c r="D693" s="53" t="s">
        <v>2745</v>
      </c>
      <c r="E693" s="49">
        <v>2</v>
      </c>
      <c r="F693" s="53" t="s">
        <v>2751</v>
      </c>
      <c r="G693" s="53" t="str">
        <f t="shared" si="1063"/>
        <v>2000-1</v>
      </c>
      <c r="H693" s="53" t="s">
        <v>94</v>
      </c>
      <c r="I693" s="53" t="s">
        <v>196</v>
      </c>
      <c r="J693" s="53" t="s">
        <v>80</v>
      </c>
      <c r="K693" s="53" t="s">
        <v>80</v>
      </c>
      <c r="L693" s="53" t="s">
        <v>80</v>
      </c>
      <c r="M693" s="53" t="s">
        <v>80</v>
      </c>
      <c r="N693" s="53" t="s">
        <v>80</v>
      </c>
      <c r="O693" s="53" t="s">
        <v>80</v>
      </c>
      <c r="P693" s="53" t="s">
        <v>2752</v>
      </c>
      <c r="Q693" s="52">
        <v>0.05</v>
      </c>
      <c r="R693" s="52">
        <f>+Q693*Q692</f>
        <v>1.4999999999999999E-2</v>
      </c>
      <c r="S693" s="53">
        <v>1</v>
      </c>
      <c r="T693" s="53" t="s">
        <v>84</v>
      </c>
      <c r="U693" s="53" t="s">
        <v>2753</v>
      </c>
      <c r="V693" s="23">
        <v>44928</v>
      </c>
      <c r="W693" s="23">
        <v>44938</v>
      </c>
      <c r="X693" s="53" t="s">
        <v>2749</v>
      </c>
      <c r="Y693" s="49" t="s">
        <v>97</v>
      </c>
      <c r="Z693" s="59" t="s">
        <v>100</v>
      </c>
      <c r="AA693" s="60">
        <v>1</v>
      </c>
      <c r="AB693" s="62" t="s">
        <v>2754</v>
      </c>
      <c r="AC693" s="62">
        <v>44938</v>
      </c>
      <c r="AD693" s="60">
        <v>1</v>
      </c>
      <c r="AE693" s="62" t="s">
        <v>2755</v>
      </c>
      <c r="AF693" s="62">
        <v>44938</v>
      </c>
      <c r="AG693" s="60" t="s">
        <v>79</v>
      </c>
      <c r="AH693" s="60">
        <v>1</v>
      </c>
      <c r="AI693" s="52">
        <f t="shared" si="980"/>
        <v>1.4999999999999999E-2</v>
      </c>
      <c r="AJ693" s="52">
        <f t="shared" ref="AJ693:AJ695" si="1073">+AI693/R693</f>
        <v>1</v>
      </c>
      <c r="AK693" s="52"/>
      <c r="AL693" s="239" t="str">
        <f t="shared" si="999"/>
        <v/>
      </c>
      <c r="AM693" s="239" t="str">
        <f t="shared" si="1000"/>
        <v/>
      </c>
      <c r="AN693" s="239" t="str">
        <f t="shared" si="1001"/>
        <v/>
      </c>
      <c r="AO693" s="239" t="str">
        <f t="shared" si="1002"/>
        <v/>
      </c>
      <c r="AP693" s="239" t="str">
        <f t="shared" si="1003"/>
        <v/>
      </c>
      <c r="AQ693" s="239" t="str">
        <f t="shared" si="1004"/>
        <v/>
      </c>
      <c r="AR693" s="239" t="str">
        <f t="shared" si="1005"/>
        <v/>
      </c>
      <c r="AS693" s="239" t="str">
        <f t="shared" si="1006"/>
        <v/>
      </c>
      <c r="AT693" s="239" t="str">
        <f t="shared" si="1007"/>
        <v/>
      </c>
      <c r="AU693" s="239" t="str">
        <f t="shared" si="981"/>
        <v/>
      </c>
      <c r="AV693" s="239" t="str">
        <f t="shared" si="982"/>
        <v/>
      </c>
      <c r="AW693" s="239" t="str">
        <f t="shared" si="983"/>
        <v/>
      </c>
      <c r="AX693" s="239" t="str">
        <f t="shared" si="984"/>
        <v/>
      </c>
      <c r="AY693" s="239" t="str">
        <f t="shared" si="985"/>
        <v/>
      </c>
      <c r="AZ693" s="239" t="str">
        <f t="shared" si="986"/>
        <v/>
      </c>
      <c r="BA693" s="239" t="str">
        <f t="shared" si="987"/>
        <v/>
      </c>
      <c r="BB693" s="239" t="str">
        <f t="shared" si="988"/>
        <v/>
      </c>
      <c r="BC693" s="239" t="str">
        <f t="shared" si="989"/>
        <v/>
      </c>
      <c r="BD693" s="239" t="str">
        <f t="shared" si="990"/>
        <v/>
      </c>
      <c r="BE693" s="239" t="str">
        <f t="shared" si="991"/>
        <v/>
      </c>
      <c r="BF693" s="239" t="str">
        <f t="shared" si="992"/>
        <v/>
      </c>
      <c r="BG693" s="239" t="str">
        <f t="shared" si="993"/>
        <v/>
      </c>
      <c r="BH693" s="239" t="str">
        <f t="shared" si="994"/>
        <v/>
      </c>
      <c r="BI693" s="239" t="str">
        <f t="shared" si="995"/>
        <v/>
      </c>
      <c r="BJ693" s="239" t="str">
        <f t="shared" si="996"/>
        <v/>
      </c>
      <c r="BK693" s="239" t="str">
        <f t="shared" si="997"/>
        <v/>
      </c>
      <c r="BL693" s="239" t="str">
        <f t="shared" si="998"/>
        <v/>
      </c>
      <c r="BN693" s="239" t="str">
        <f t="shared" si="1008"/>
        <v/>
      </c>
      <c r="BO693" s="239" t="str">
        <f t="shared" si="1009"/>
        <v/>
      </c>
      <c r="BP693" s="239" t="str">
        <f t="shared" si="1010"/>
        <v/>
      </c>
      <c r="BQ693" s="239" t="str">
        <f t="shared" si="1011"/>
        <v/>
      </c>
      <c r="BR693" s="239" t="str">
        <f t="shared" si="1012"/>
        <v/>
      </c>
      <c r="BS693" s="239" t="str">
        <f t="shared" si="1013"/>
        <v/>
      </c>
      <c r="BT693" s="239" t="str">
        <f t="shared" si="1014"/>
        <v/>
      </c>
      <c r="BU693" s="239" t="str">
        <f t="shared" si="1015"/>
        <v/>
      </c>
      <c r="BV693" s="239" t="str">
        <f t="shared" si="1016"/>
        <v/>
      </c>
      <c r="BW693" s="239" t="str">
        <f t="shared" si="1017"/>
        <v/>
      </c>
      <c r="BX693" s="239" t="str">
        <f t="shared" si="1018"/>
        <v/>
      </c>
      <c r="BY693" s="239" t="str">
        <f t="shared" si="1019"/>
        <v/>
      </c>
      <c r="BZ693" s="239" t="str">
        <f t="shared" si="1020"/>
        <v/>
      </c>
      <c r="CA693" s="239" t="str">
        <f t="shared" si="1021"/>
        <v/>
      </c>
      <c r="CB693" s="239" t="str">
        <f t="shared" si="1022"/>
        <v/>
      </c>
      <c r="CC693" s="239" t="str">
        <f t="shared" si="1023"/>
        <v/>
      </c>
      <c r="CD693" s="239" t="str">
        <f t="shared" si="1024"/>
        <v/>
      </c>
      <c r="CE693" s="239" t="str">
        <f t="shared" si="1025"/>
        <v/>
      </c>
      <c r="CF693" s="239" t="str">
        <f t="shared" si="1026"/>
        <v/>
      </c>
      <c r="CG693" s="239" t="str">
        <f t="shared" si="1027"/>
        <v/>
      </c>
      <c r="CH693" s="239" t="str">
        <f t="shared" si="1028"/>
        <v/>
      </c>
      <c r="CI693" s="239" t="str">
        <f t="shared" si="1029"/>
        <v/>
      </c>
      <c r="CJ693" s="239" t="str">
        <f t="shared" si="1030"/>
        <v/>
      </c>
      <c r="CK693" s="239" t="str">
        <f t="shared" si="1031"/>
        <v/>
      </c>
      <c r="CL693" s="239" t="str">
        <f t="shared" si="1032"/>
        <v/>
      </c>
      <c r="CM693" s="239" t="str">
        <f t="shared" si="1033"/>
        <v/>
      </c>
      <c r="CN693" s="239" t="str">
        <f t="shared" si="1034"/>
        <v/>
      </c>
      <c r="CP693" s="239" t="str">
        <f t="shared" si="1035"/>
        <v/>
      </c>
      <c r="CQ693" s="239" t="str">
        <f t="shared" si="1036"/>
        <v/>
      </c>
      <c r="CR693" s="239" t="str">
        <f t="shared" si="1037"/>
        <v/>
      </c>
      <c r="CS693" s="239" t="str">
        <f t="shared" si="1038"/>
        <v/>
      </c>
      <c r="CT693" s="239" t="str">
        <f t="shared" si="1039"/>
        <v/>
      </c>
      <c r="CU693" s="239" t="str">
        <f t="shared" si="1040"/>
        <v/>
      </c>
      <c r="CV693" s="239" t="str">
        <f t="shared" si="1041"/>
        <v/>
      </c>
      <c r="CW693" s="239" t="str">
        <f t="shared" si="1042"/>
        <v/>
      </c>
      <c r="CX693" s="239" t="str">
        <f t="shared" si="1043"/>
        <v/>
      </c>
      <c r="CY693" s="239" t="str">
        <f t="shared" si="1044"/>
        <v/>
      </c>
      <c r="CZ693" s="239" t="str">
        <f t="shared" si="1045"/>
        <v/>
      </c>
      <c r="DA693" s="239" t="str">
        <f t="shared" si="1046"/>
        <v/>
      </c>
      <c r="DB693" s="239" t="str">
        <f t="shared" si="1047"/>
        <v/>
      </c>
      <c r="DC693" s="239" t="str">
        <f t="shared" si="1048"/>
        <v/>
      </c>
      <c r="DD693" s="239" t="str">
        <f t="shared" si="1049"/>
        <v/>
      </c>
      <c r="DE693" s="239" t="str">
        <f t="shared" si="1050"/>
        <v/>
      </c>
      <c r="DF693" s="239" t="str">
        <f t="shared" si="1051"/>
        <v/>
      </c>
      <c r="DG693" s="239" t="str">
        <f t="shared" si="1052"/>
        <v/>
      </c>
      <c r="DH693" s="239" t="str">
        <f t="shared" si="1053"/>
        <v/>
      </c>
      <c r="DI693" s="239" t="str">
        <f t="shared" si="1054"/>
        <v/>
      </c>
      <c r="DJ693" s="239" t="str">
        <f t="shared" si="1055"/>
        <v/>
      </c>
      <c r="DK693" s="239" t="str">
        <f t="shared" si="1056"/>
        <v/>
      </c>
      <c r="DL693" s="239" t="str">
        <f t="shared" si="1057"/>
        <v/>
      </c>
      <c r="DM693" s="239" t="str">
        <f t="shared" si="1058"/>
        <v/>
      </c>
      <c r="DN693" s="239" t="str">
        <f t="shared" si="1059"/>
        <v/>
      </c>
      <c r="DO693" s="239" t="str">
        <f t="shared" si="1060"/>
        <v/>
      </c>
      <c r="DP693" s="239" t="str">
        <f t="shared" si="1061"/>
        <v/>
      </c>
    </row>
    <row r="694" spans="1:120" ht="167.25" hidden="1" customHeight="1" x14ac:dyDescent="0.25">
      <c r="A694" s="53" t="s">
        <v>4520</v>
      </c>
      <c r="B694" s="53">
        <v>2000</v>
      </c>
      <c r="C694" s="53" t="s">
        <v>62</v>
      </c>
      <c r="D694" s="53" t="s">
        <v>2745</v>
      </c>
      <c r="E694" s="85">
        <v>2</v>
      </c>
      <c r="F694" s="53" t="s">
        <v>2756</v>
      </c>
      <c r="G694" s="53" t="str">
        <f t="shared" si="1063"/>
        <v>2000-1</v>
      </c>
      <c r="H694" s="53" t="s">
        <v>94</v>
      </c>
      <c r="I694" s="53" t="s">
        <v>196</v>
      </c>
      <c r="J694" s="53" t="s">
        <v>80</v>
      </c>
      <c r="K694" s="53" t="s">
        <v>80</v>
      </c>
      <c r="L694" s="53" t="s">
        <v>80</v>
      </c>
      <c r="M694" s="53" t="s">
        <v>80</v>
      </c>
      <c r="N694" s="53" t="s">
        <v>80</v>
      </c>
      <c r="O694" s="53" t="s">
        <v>80</v>
      </c>
      <c r="P694" s="72" t="s">
        <v>2757</v>
      </c>
      <c r="Q694" s="56">
        <v>0.25</v>
      </c>
      <c r="R694" s="52">
        <f>+Q694*Q692</f>
        <v>7.4999999999999997E-2</v>
      </c>
      <c r="S694" s="53">
        <v>100</v>
      </c>
      <c r="T694" s="53" t="s">
        <v>301</v>
      </c>
      <c r="U694" s="74" t="s">
        <v>2758</v>
      </c>
      <c r="V694" s="74">
        <v>44939</v>
      </c>
      <c r="W694" s="71">
        <v>45260</v>
      </c>
      <c r="X694" s="53" t="s">
        <v>2749</v>
      </c>
      <c r="Y694" s="49" t="s">
        <v>87</v>
      </c>
      <c r="Z694" s="59" t="s">
        <v>100</v>
      </c>
      <c r="AA694" s="52">
        <v>1</v>
      </c>
      <c r="AB694" s="23" t="s">
        <v>2759</v>
      </c>
      <c r="AC694" s="23">
        <v>45260</v>
      </c>
      <c r="AD694" s="52">
        <v>1</v>
      </c>
      <c r="AE694" s="52" t="s">
        <v>2759</v>
      </c>
      <c r="AF694" s="75">
        <v>45260</v>
      </c>
      <c r="AG694" s="52" t="s">
        <v>79</v>
      </c>
      <c r="AH694" s="52">
        <v>1</v>
      </c>
      <c r="AI694" s="52">
        <f t="shared" si="980"/>
        <v>7.4999999999999997E-2</v>
      </c>
      <c r="AJ694" s="52">
        <f t="shared" si="1073"/>
        <v>1</v>
      </c>
      <c r="AK694" s="52"/>
      <c r="AL694" s="239" t="str">
        <f t="shared" si="999"/>
        <v/>
      </c>
      <c r="AM694" s="239" t="str">
        <f t="shared" si="1000"/>
        <v/>
      </c>
      <c r="AN694" s="239" t="str">
        <f t="shared" si="1001"/>
        <v/>
      </c>
      <c r="AO694" s="239" t="str">
        <f t="shared" si="1002"/>
        <v/>
      </c>
      <c r="AP694" s="239" t="str">
        <f t="shared" si="1003"/>
        <v/>
      </c>
      <c r="AQ694" s="239" t="str">
        <f t="shared" si="1004"/>
        <v/>
      </c>
      <c r="AR694" s="239" t="str">
        <f t="shared" si="1005"/>
        <v/>
      </c>
      <c r="AS694" s="239" t="str">
        <f t="shared" si="1006"/>
        <v/>
      </c>
      <c r="AT694" s="239" t="str">
        <f t="shared" si="1007"/>
        <v/>
      </c>
      <c r="AU694" s="239" t="str">
        <f t="shared" si="981"/>
        <v/>
      </c>
      <c r="AV694" s="239" t="str">
        <f t="shared" si="982"/>
        <v/>
      </c>
      <c r="AW694" s="239" t="str">
        <f t="shared" si="983"/>
        <v/>
      </c>
      <c r="AX694" s="239" t="str">
        <f t="shared" si="984"/>
        <v/>
      </c>
      <c r="AY694" s="239" t="str">
        <f t="shared" si="985"/>
        <v/>
      </c>
      <c r="AZ694" s="239" t="str">
        <f t="shared" si="986"/>
        <v/>
      </c>
      <c r="BA694" s="239" t="str">
        <f t="shared" si="987"/>
        <v/>
      </c>
      <c r="BB694" s="239" t="str">
        <f t="shared" si="988"/>
        <v/>
      </c>
      <c r="BC694" s="239" t="str">
        <f t="shared" si="989"/>
        <v/>
      </c>
      <c r="BD694" s="239" t="str">
        <f t="shared" si="990"/>
        <v/>
      </c>
      <c r="BE694" s="239" t="str">
        <f t="shared" si="991"/>
        <v/>
      </c>
      <c r="BF694" s="239" t="str">
        <f t="shared" si="992"/>
        <v/>
      </c>
      <c r="BG694" s="239" t="str">
        <f t="shared" si="993"/>
        <v/>
      </c>
      <c r="BH694" s="239" t="str">
        <f t="shared" si="994"/>
        <v/>
      </c>
      <c r="BI694" s="239" t="str">
        <f t="shared" si="995"/>
        <v/>
      </c>
      <c r="BJ694" s="239" t="str">
        <f t="shared" si="996"/>
        <v/>
      </c>
      <c r="BK694" s="239" t="str">
        <f t="shared" si="997"/>
        <v/>
      </c>
      <c r="BL694" s="239" t="str">
        <f t="shared" si="998"/>
        <v/>
      </c>
      <c r="BN694" s="239" t="str">
        <f t="shared" si="1008"/>
        <v/>
      </c>
      <c r="BO694" s="239" t="str">
        <f t="shared" si="1009"/>
        <v/>
      </c>
      <c r="BP694" s="239" t="str">
        <f t="shared" si="1010"/>
        <v/>
      </c>
      <c r="BQ694" s="239" t="str">
        <f t="shared" si="1011"/>
        <v/>
      </c>
      <c r="BR694" s="239" t="str">
        <f t="shared" si="1012"/>
        <v/>
      </c>
      <c r="BS694" s="239" t="str">
        <f t="shared" si="1013"/>
        <v/>
      </c>
      <c r="BT694" s="239" t="str">
        <f t="shared" si="1014"/>
        <v/>
      </c>
      <c r="BU694" s="239" t="str">
        <f t="shared" si="1015"/>
        <v/>
      </c>
      <c r="BV694" s="239" t="str">
        <f t="shared" si="1016"/>
        <v/>
      </c>
      <c r="BW694" s="239" t="str">
        <f t="shared" si="1017"/>
        <v/>
      </c>
      <c r="BX694" s="239" t="str">
        <f t="shared" si="1018"/>
        <v/>
      </c>
      <c r="BY694" s="239" t="str">
        <f t="shared" si="1019"/>
        <v/>
      </c>
      <c r="BZ694" s="239" t="str">
        <f t="shared" si="1020"/>
        <v/>
      </c>
      <c r="CA694" s="239" t="str">
        <f t="shared" si="1021"/>
        <v/>
      </c>
      <c r="CB694" s="239" t="str">
        <f t="shared" si="1022"/>
        <v/>
      </c>
      <c r="CC694" s="239" t="str">
        <f t="shared" si="1023"/>
        <v/>
      </c>
      <c r="CD694" s="239" t="str">
        <f t="shared" si="1024"/>
        <v/>
      </c>
      <c r="CE694" s="239" t="str">
        <f t="shared" si="1025"/>
        <v/>
      </c>
      <c r="CF694" s="239" t="str">
        <f t="shared" si="1026"/>
        <v/>
      </c>
      <c r="CG694" s="239" t="str">
        <f t="shared" si="1027"/>
        <v/>
      </c>
      <c r="CH694" s="239" t="str">
        <f t="shared" si="1028"/>
        <v/>
      </c>
      <c r="CI694" s="239" t="str">
        <f t="shared" si="1029"/>
        <v/>
      </c>
      <c r="CJ694" s="239" t="str">
        <f t="shared" si="1030"/>
        <v/>
      </c>
      <c r="CK694" s="239" t="str">
        <f t="shared" si="1031"/>
        <v/>
      </c>
      <c r="CL694" s="239" t="str">
        <f t="shared" si="1032"/>
        <v/>
      </c>
      <c r="CM694" s="239" t="str">
        <f t="shared" si="1033"/>
        <v/>
      </c>
      <c r="CN694" s="239" t="str">
        <f t="shared" si="1034"/>
        <v/>
      </c>
      <c r="CP694" s="239" t="str">
        <f t="shared" si="1035"/>
        <v/>
      </c>
      <c r="CQ694" s="239" t="str">
        <f t="shared" si="1036"/>
        <v/>
      </c>
      <c r="CR694" s="239" t="str">
        <f t="shared" si="1037"/>
        <v/>
      </c>
      <c r="CS694" s="239" t="str">
        <f t="shared" si="1038"/>
        <v/>
      </c>
      <c r="CT694" s="239" t="str">
        <f t="shared" si="1039"/>
        <v/>
      </c>
      <c r="CU694" s="239" t="str">
        <f t="shared" si="1040"/>
        <v/>
      </c>
      <c r="CV694" s="239" t="str">
        <f t="shared" si="1041"/>
        <v/>
      </c>
      <c r="CW694" s="239" t="str">
        <f t="shared" si="1042"/>
        <v/>
      </c>
      <c r="CX694" s="239" t="str">
        <f t="shared" si="1043"/>
        <v/>
      </c>
      <c r="CY694" s="239" t="str">
        <f t="shared" si="1044"/>
        <v/>
      </c>
      <c r="CZ694" s="239" t="str">
        <f t="shared" si="1045"/>
        <v/>
      </c>
      <c r="DA694" s="239" t="str">
        <f t="shared" si="1046"/>
        <v/>
      </c>
      <c r="DB694" s="239" t="str">
        <f t="shared" si="1047"/>
        <v/>
      </c>
      <c r="DC694" s="239" t="str">
        <f t="shared" si="1048"/>
        <v/>
      </c>
      <c r="DD694" s="239" t="str">
        <f t="shared" si="1049"/>
        <v/>
      </c>
      <c r="DE694" s="239" t="str">
        <f t="shared" si="1050"/>
        <v/>
      </c>
      <c r="DF694" s="239" t="str">
        <f t="shared" si="1051"/>
        <v/>
      </c>
      <c r="DG694" s="239" t="str">
        <f t="shared" si="1052"/>
        <v/>
      </c>
      <c r="DH694" s="239" t="str">
        <f t="shared" si="1053"/>
        <v/>
      </c>
      <c r="DI694" s="239" t="str">
        <f t="shared" si="1054"/>
        <v/>
      </c>
      <c r="DJ694" s="239" t="str">
        <f t="shared" si="1055"/>
        <v/>
      </c>
      <c r="DK694" s="239" t="str">
        <f t="shared" si="1056"/>
        <v/>
      </c>
      <c r="DL694" s="239" t="str">
        <f t="shared" si="1057"/>
        <v/>
      </c>
      <c r="DM694" s="239" t="str">
        <f t="shared" si="1058"/>
        <v/>
      </c>
      <c r="DN694" s="239" t="str">
        <f t="shared" si="1059"/>
        <v/>
      </c>
      <c r="DO694" s="239" t="str">
        <f t="shared" si="1060"/>
        <v/>
      </c>
      <c r="DP694" s="239" t="str">
        <f t="shared" si="1061"/>
        <v/>
      </c>
    </row>
    <row r="695" spans="1:120" ht="183" hidden="1" customHeight="1" x14ac:dyDescent="0.25">
      <c r="A695" s="53" t="s">
        <v>4520</v>
      </c>
      <c r="B695" s="53">
        <v>2000</v>
      </c>
      <c r="C695" s="53" t="s">
        <v>62</v>
      </c>
      <c r="D695" s="53" t="s">
        <v>2745</v>
      </c>
      <c r="E695" s="49">
        <v>2</v>
      </c>
      <c r="F695" s="53" t="s">
        <v>2760</v>
      </c>
      <c r="G695" s="53" t="str">
        <f t="shared" si="1063"/>
        <v>2000-1</v>
      </c>
      <c r="H695" s="53" t="s">
        <v>94</v>
      </c>
      <c r="I695" s="53" t="s">
        <v>196</v>
      </c>
      <c r="J695" s="53" t="s">
        <v>80</v>
      </c>
      <c r="K695" s="53" t="s">
        <v>80</v>
      </c>
      <c r="L695" s="53" t="s">
        <v>80</v>
      </c>
      <c r="M695" s="53" t="s">
        <v>80</v>
      </c>
      <c r="N695" s="53" t="s">
        <v>80</v>
      </c>
      <c r="O695" s="53" t="s">
        <v>80</v>
      </c>
      <c r="P695" s="53" t="s">
        <v>2761</v>
      </c>
      <c r="Q695" s="52">
        <v>0.7</v>
      </c>
      <c r="R695" s="52">
        <f>+Q695*Q692</f>
        <v>0.21</v>
      </c>
      <c r="S695" s="53">
        <v>7000</v>
      </c>
      <c r="T695" s="53" t="s">
        <v>84</v>
      </c>
      <c r="U695" s="53" t="s">
        <v>2748</v>
      </c>
      <c r="V695" s="23">
        <v>44928</v>
      </c>
      <c r="W695" s="23">
        <v>45289</v>
      </c>
      <c r="X695" s="53" t="s">
        <v>2749</v>
      </c>
      <c r="Y695" s="49" t="s">
        <v>87</v>
      </c>
      <c r="Z695" s="59" t="s">
        <v>100</v>
      </c>
      <c r="AA695" s="52">
        <v>1</v>
      </c>
      <c r="AB695" s="23" t="s">
        <v>2762</v>
      </c>
      <c r="AC695" s="23">
        <v>45289</v>
      </c>
      <c r="AD695" s="52">
        <v>1</v>
      </c>
      <c r="AE695" s="52" t="s">
        <v>2762</v>
      </c>
      <c r="AF695" s="75">
        <v>45289</v>
      </c>
      <c r="AG695" s="52" t="s">
        <v>79</v>
      </c>
      <c r="AH695" s="52">
        <v>1</v>
      </c>
      <c r="AI695" s="52">
        <f t="shared" si="980"/>
        <v>0.21</v>
      </c>
      <c r="AJ695" s="52">
        <f t="shared" si="1073"/>
        <v>1</v>
      </c>
      <c r="AK695" s="52"/>
      <c r="AL695" s="239" t="str">
        <f t="shared" si="999"/>
        <v/>
      </c>
      <c r="AM695" s="239" t="str">
        <f t="shared" si="1000"/>
        <v/>
      </c>
      <c r="AN695" s="239" t="str">
        <f t="shared" si="1001"/>
        <v/>
      </c>
      <c r="AO695" s="239" t="str">
        <f t="shared" si="1002"/>
        <v/>
      </c>
      <c r="AP695" s="239" t="str">
        <f t="shared" si="1003"/>
        <v/>
      </c>
      <c r="AQ695" s="239" t="str">
        <f t="shared" si="1004"/>
        <v/>
      </c>
      <c r="AR695" s="239" t="str">
        <f t="shared" si="1005"/>
        <v/>
      </c>
      <c r="AS695" s="239" t="str">
        <f t="shared" si="1006"/>
        <v/>
      </c>
      <c r="AT695" s="239" t="str">
        <f t="shared" si="1007"/>
        <v/>
      </c>
      <c r="AU695" s="239" t="str">
        <f t="shared" si="981"/>
        <v/>
      </c>
      <c r="AV695" s="239" t="str">
        <f t="shared" si="982"/>
        <v/>
      </c>
      <c r="AW695" s="239" t="str">
        <f t="shared" si="983"/>
        <v/>
      </c>
      <c r="AX695" s="239" t="str">
        <f t="shared" si="984"/>
        <v/>
      </c>
      <c r="AY695" s="239" t="str">
        <f t="shared" si="985"/>
        <v/>
      </c>
      <c r="AZ695" s="239" t="str">
        <f t="shared" si="986"/>
        <v/>
      </c>
      <c r="BA695" s="239" t="str">
        <f t="shared" si="987"/>
        <v/>
      </c>
      <c r="BB695" s="239" t="str">
        <f t="shared" si="988"/>
        <v/>
      </c>
      <c r="BC695" s="239" t="str">
        <f t="shared" si="989"/>
        <v/>
      </c>
      <c r="BD695" s="239" t="str">
        <f t="shared" si="990"/>
        <v/>
      </c>
      <c r="BE695" s="239" t="str">
        <f t="shared" si="991"/>
        <v/>
      </c>
      <c r="BF695" s="239" t="str">
        <f t="shared" si="992"/>
        <v/>
      </c>
      <c r="BG695" s="239" t="str">
        <f t="shared" si="993"/>
        <v/>
      </c>
      <c r="BH695" s="239" t="str">
        <f t="shared" si="994"/>
        <v/>
      </c>
      <c r="BI695" s="239" t="str">
        <f t="shared" si="995"/>
        <v/>
      </c>
      <c r="BJ695" s="239" t="str">
        <f t="shared" si="996"/>
        <v/>
      </c>
      <c r="BK695" s="239" t="str">
        <f t="shared" si="997"/>
        <v/>
      </c>
      <c r="BL695" s="239" t="str">
        <f t="shared" si="998"/>
        <v/>
      </c>
      <c r="BN695" s="239" t="str">
        <f t="shared" si="1008"/>
        <v/>
      </c>
      <c r="BO695" s="239" t="str">
        <f t="shared" si="1009"/>
        <v/>
      </c>
      <c r="BP695" s="239" t="str">
        <f t="shared" si="1010"/>
        <v/>
      </c>
      <c r="BQ695" s="239" t="str">
        <f t="shared" si="1011"/>
        <v/>
      </c>
      <c r="BR695" s="239" t="str">
        <f t="shared" si="1012"/>
        <v/>
      </c>
      <c r="BS695" s="239" t="str">
        <f t="shared" si="1013"/>
        <v/>
      </c>
      <c r="BT695" s="239" t="str">
        <f t="shared" si="1014"/>
        <v/>
      </c>
      <c r="BU695" s="239" t="str">
        <f t="shared" si="1015"/>
        <v/>
      </c>
      <c r="BV695" s="239" t="str">
        <f t="shared" si="1016"/>
        <v/>
      </c>
      <c r="BW695" s="239" t="str">
        <f t="shared" si="1017"/>
        <v/>
      </c>
      <c r="BX695" s="239" t="str">
        <f t="shared" si="1018"/>
        <v/>
      </c>
      <c r="BY695" s="239" t="str">
        <f t="shared" si="1019"/>
        <v/>
      </c>
      <c r="BZ695" s="239" t="str">
        <f t="shared" si="1020"/>
        <v/>
      </c>
      <c r="CA695" s="239" t="str">
        <f t="shared" si="1021"/>
        <v/>
      </c>
      <c r="CB695" s="239" t="str">
        <f t="shared" si="1022"/>
        <v/>
      </c>
      <c r="CC695" s="239" t="str">
        <f t="shared" si="1023"/>
        <v/>
      </c>
      <c r="CD695" s="239" t="str">
        <f t="shared" si="1024"/>
        <v/>
      </c>
      <c r="CE695" s="239" t="str">
        <f t="shared" si="1025"/>
        <v/>
      </c>
      <c r="CF695" s="239" t="str">
        <f t="shared" si="1026"/>
        <v/>
      </c>
      <c r="CG695" s="239" t="str">
        <f t="shared" si="1027"/>
        <v/>
      </c>
      <c r="CH695" s="239" t="str">
        <f t="shared" si="1028"/>
        <v/>
      </c>
      <c r="CI695" s="239" t="str">
        <f t="shared" si="1029"/>
        <v/>
      </c>
      <c r="CJ695" s="239" t="str">
        <f t="shared" si="1030"/>
        <v/>
      </c>
      <c r="CK695" s="239" t="str">
        <f t="shared" si="1031"/>
        <v/>
      </c>
      <c r="CL695" s="239" t="str">
        <f t="shared" si="1032"/>
        <v/>
      </c>
      <c r="CM695" s="239" t="str">
        <f t="shared" si="1033"/>
        <v/>
      </c>
      <c r="CN695" s="239" t="str">
        <f t="shared" si="1034"/>
        <v/>
      </c>
      <c r="CP695" s="239" t="str">
        <f t="shared" si="1035"/>
        <v/>
      </c>
      <c r="CQ695" s="239" t="str">
        <f t="shared" si="1036"/>
        <v/>
      </c>
      <c r="CR695" s="239" t="str">
        <f t="shared" si="1037"/>
        <v/>
      </c>
      <c r="CS695" s="239" t="str">
        <f t="shared" si="1038"/>
        <v/>
      </c>
      <c r="CT695" s="239" t="str">
        <f t="shared" si="1039"/>
        <v/>
      </c>
      <c r="CU695" s="239" t="str">
        <f t="shared" si="1040"/>
        <v/>
      </c>
      <c r="CV695" s="239" t="str">
        <f t="shared" si="1041"/>
        <v/>
      </c>
      <c r="CW695" s="239" t="str">
        <f t="shared" si="1042"/>
        <v/>
      </c>
      <c r="CX695" s="239" t="str">
        <f t="shared" si="1043"/>
        <v/>
      </c>
      <c r="CY695" s="239" t="str">
        <f t="shared" si="1044"/>
        <v/>
      </c>
      <c r="CZ695" s="239" t="str">
        <f t="shared" si="1045"/>
        <v/>
      </c>
      <c r="DA695" s="239" t="str">
        <f t="shared" si="1046"/>
        <v/>
      </c>
      <c r="DB695" s="239" t="str">
        <f t="shared" si="1047"/>
        <v/>
      </c>
      <c r="DC695" s="239" t="str">
        <f t="shared" si="1048"/>
        <v/>
      </c>
      <c r="DD695" s="239" t="str">
        <f t="shared" si="1049"/>
        <v/>
      </c>
      <c r="DE695" s="239" t="str">
        <f t="shared" si="1050"/>
        <v/>
      </c>
      <c r="DF695" s="239" t="str">
        <f t="shared" si="1051"/>
        <v/>
      </c>
      <c r="DG695" s="239" t="str">
        <f t="shared" si="1052"/>
        <v/>
      </c>
      <c r="DH695" s="239" t="str">
        <f t="shared" si="1053"/>
        <v/>
      </c>
      <c r="DI695" s="239" t="str">
        <f t="shared" si="1054"/>
        <v/>
      </c>
      <c r="DJ695" s="239" t="str">
        <f t="shared" si="1055"/>
        <v/>
      </c>
      <c r="DK695" s="239" t="str">
        <f t="shared" si="1056"/>
        <v/>
      </c>
      <c r="DL695" s="239" t="str">
        <f t="shared" si="1057"/>
        <v/>
      </c>
      <c r="DM695" s="239" t="str">
        <f t="shared" si="1058"/>
        <v/>
      </c>
      <c r="DN695" s="239" t="str">
        <f t="shared" si="1059"/>
        <v/>
      </c>
      <c r="DO695" s="239" t="str">
        <f t="shared" si="1060"/>
        <v/>
      </c>
      <c r="DP695" s="239" t="str">
        <f t="shared" si="1061"/>
        <v/>
      </c>
    </row>
    <row r="696" spans="1:120" ht="76.5" hidden="1" customHeight="1" x14ac:dyDescent="0.25">
      <c r="A696" s="49" t="s">
        <v>4520</v>
      </c>
      <c r="B696" s="49">
        <v>2000</v>
      </c>
      <c r="C696" s="49" t="s">
        <v>62</v>
      </c>
      <c r="D696" s="49" t="s">
        <v>2745</v>
      </c>
      <c r="E696" s="49">
        <v>2</v>
      </c>
      <c r="F696" s="49" t="s">
        <v>2763</v>
      </c>
      <c r="G696" s="49" t="str">
        <f t="shared" si="1063"/>
        <v>2000-2</v>
      </c>
      <c r="H696" s="49" t="s">
        <v>75</v>
      </c>
      <c r="I696" s="49" t="s">
        <v>196</v>
      </c>
      <c r="J696" s="49" t="s">
        <v>77</v>
      </c>
      <c r="K696" s="49" t="s">
        <v>78</v>
      </c>
      <c r="L696" s="49" t="s">
        <v>79</v>
      </c>
      <c r="M696" s="49" t="s">
        <v>836</v>
      </c>
      <c r="N696" s="49" t="s">
        <v>433</v>
      </c>
      <c r="O696" s="49" t="s">
        <v>2764</v>
      </c>
      <c r="P696" s="49" t="s">
        <v>2765</v>
      </c>
      <c r="Q696" s="50">
        <v>0.2</v>
      </c>
      <c r="R696" s="50"/>
      <c r="S696" s="49">
        <v>4</v>
      </c>
      <c r="T696" s="49" t="s">
        <v>84</v>
      </c>
      <c r="U696" s="49" t="s">
        <v>2766</v>
      </c>
      <c r="V696" s="51">
        <v>44928</v>
      </c>
      <c r="W696" s="51">
        <v>45260</v>
      </c>
      <c r="X696" s="49" t="s">
        <v>2767</v>
      </c>
      <c r="Y696" s="49" t="s">
        <v>87</v>
      </c>
      <c r="Z696" s="59" t="s">
        <v>100</v>
      </c>
      <c r="AA696" s="52">
        <v>1</v>
      </c>
      <c r="AB696" s="23" t="s">
        <v>2768</v>
      </c>
      <c r="AC696" s="23">
        <v>45229</v>
      </c>
      <c r="AD696" s="52">
        <v>1</v>
      </c>
      <c r="AE696" s="53" t="s">
        <v>2769</v>
      </c>
      <c r="AF696" s="23">
        <v>45229</v>
      </c>
      <c r="AG696" s="52" t="s">
        <v>79</v>
      </c>
      <c r="AH696" s="52" t="s">
        <v>92</v>
      </c>
      <c r="AI696" s="52">
        <f t="shared" si="980"/>
        <v>0.2</v>
      </c>
      <c r="AJ696" s="52"/>
      <c r="AK696" s="52"/>
      <c r="AL696" s="239" t="str">
        <f t="shared" si="999"/>
        <v/>
      </c>
      <c r="AM696" s="239" t="str">
        <f t="shared" si="1000"/>
        <v/>
      </c>
      <c r="AN696" s="239" t="str">
        <f t="shared" si="1001"/>
        <v/>
      </c>
      <c r="AO696" s="239" t="str">
        <f t="shared" si="1002"/>
        <v/>
      </c>
      <c r="AP696" s="239" t="str">
        <f t="shared" si="1003"/>
        <v/>
      </c>
      <c r="AQ696" s="239" t="str">
        <f t="shared" si="1004"/>
        <v/>
      </c>
      <c r="AR696" s="239" t="str">
        <f t="shared" si="1005"/>
        <v/>
      </c>
      <c r="AS696" s="239" t="str">
        <f t="shared" si="1006"/>
        <v/>
      </c>
      <c r="AT696" s="239" t="str">
        <f t="shared" si="1007"/>
        <v/>
      </c>
      <c r="AU696" s="239" t="str">
        <f t="shared" si="981"/>
        <v/>
      </c>
      <c r="AV696" s="239" t="str">
        <f t="shared" si="982"/>
        <v/>
      </c>
      <c r="AW696" s="239" t="str">
        <f t="shared" si="983"/>
        <v/>
      </c>
      <c r="AX696" s="239" t="str">
        <f t="shared" si="984"/>
        <v/>
      </c>
      <c r="AY696" s="239" t="str">
        <f t="shared" si="985"/>
        <v/>
      </c>
      <c r="AZ696" s="239" t="str">
        <f t="shared" si="986"/>
        <v/>
      </c>
      <c r="BA696" s="239" t="str">
        <f t="shared" si="987"/>
        <v/>
      </c>
      <c r="BB696" s="239" t="str">
        <f t="shared" si="988"/>
        <v/>
      </c>
      <c r="BC696" s="239" t="str">
        <f t="shared" si="989"/>
        <v/>
      </c>
      <c r="BD696" s="239" t="str">
        <f t="shared" si="990"/>
        <v/>
      </c>
      <c r="BE696" s="239" t="str">
        <f t="shared" si="991"/>
        <v/>
      </c>
      <c r="BF696" s="239" t="str">
        <f t="shared" si="992"/>
        <v/>
      </c>
      <c r="BG696" s="239" t="str">
        <f t="shared" si="993"/>
        <v/>
      </c>
      <c r="BH696" s="239" t="str">
        <f t="shared" si="994"/>
        <v/>
      </c>
      <c r="BI696" s="239" t="str">
        <f t="shared" si="995"/>
        <v/>
      </c>
      <c r="BJ696" s="239" t="str">
        <f t="shared" si="996"/>
        <v/>
      </c>
      <c r="BK696" s="239" t="str">
        <f t="shared" si="997"/>
        <v/>
      </c>
      <c r="BL696" s="239" t="str">
        <f t="shared" si="998"/>
        <v/>
      </c>
      <c r="BN696" s="239" t="str">
        <f t="shared" si="1008"/>
        <v/>
      </c>
      <c r="BO696" s="239" t="str">
        <f t="shared" si="1009"/>
        <v/>
      </c>
      <c r="BP696" s="239" t="str">
        <f t="shared" si="1010"/>
        <v/>
      </c>
      <c r="BQ696" s="239" t="str">
        <f t="shared" si="1011"/>
        <v/>
      </c>
      <c r="BR696" s="239" t="str">
        <f t="shared" si="1012"/>
        <v/>
      </c>
      <c r="BS696" s="239" t="str">
        <f t="shared" si="1013"/>
        <v/>
      </c>
      <c r="BT696" s="239" t="str">
        <f t="shared" si="1014"/>
        <v/>
      </c>
      <c r="BU696" s="239" t="str">
        <f t="shared" si="1015"/>
        <v/>
      </c>
      <c r="BV696" s="239" t="str">
        <f t="shared" si="1016"/>
        <v/>
      </c>
      <c r="BW696" s="239" t="str">
        <f t="shared" si="1017"/>
        <v/>
      </c>
      <c r="BX696" s="239" t="str">
        <f t="shared" si="1018"/>
        <v/>
      </c>
      <c r="BY696" s="239" t="str">
        <f t="shared" si="1019"/>
        <v/>
      </c>
      <c r="BZ696" s="239" t="str">
        <f t="shared" si="1020"/>
        <v/>
      </c>
      <c r="CA696" s="239" t="str">
        <f t="shared" si="1021"/>
        <v/>
      </c>
      <c r="CB696" s="239" t="str">
        <f t="shared" si="1022"/>
        <v/>
      </c>
      <c r="CC696" s="239" t="str">
        <f t="shared" si="1023"/>
        <v/>
      </c>
      <c r="CD696" s="239" t="str">
        <f t="shared" si="1024"/>
        <v/>
      </c>
      <c r="CE696" s="239" t="str">
        <f t="shared" si="1025"/>
        <v/>
      </c>
      <c r="CF696" s="239" t="str">
        <f t="shared" si="1026"/>
        <v/>
      </c>
      <c r="CG696" s="239" t="str">
        <f t="shared" si="1027"/>
        <v/>
      </c>
      <c r="CH696" s="239" t="str">
        <f t="shared" si="1028"/>
        <v/>
      </c>
      <c r="CI696" s="239" t="str">
        <f t="shared" si="1029"/>
        <v/>
      </c>
      <c r="CJ696" s="239" t="str">
        <f t="shared" si="1030"/>
        <v/>
      </c>
      <c r="CK696" s="239" t="str">
        <f t="shared" si="1031"/>
        <v/>
      </c>
      <c r="CL696" s="239" t="str">
        <f t="shared" si="1032"/>
        <v/>
      </c>
      <c r="CM696" s="239" t="str">
        <f t="shared" si="1033"/>
        <v/>
      </c>
      <c r="CN696" s="239" t="str">
        <f t="shared" si="1034"/>
        <v/>
      </c>
      <c r="CP696" s="239" t="str">
        <f t="shared" si="1035"/>
        <v/>
      </c>
      <c r="CQ696" s="239" t="str">
        <f t="shared" si="1036"/>
        <v/>
      </c>
      <c r="CR696" s="239" t="str">
        <f t="shared" si="1037"/>
        <v/>
      </c>
      <c r="CS696" s="239" t="str">
        <f t="shared" si="1038"/>
        <v/>
      </c>
      <c r="CT696" s="239" t="str">
        <f t="shared" si="1039"/>
        <v/>
      </c>
      <c r="CU696" s="239" t="str">
        <f t="shared" si="1040"/>
        <v/>
      </c>
      <c r="CV696" s="239" t="str">
        <f t="shared" si="1041"/>
        <v/>
      </c>
      <c r="CW696" s="239" t="str">
        <f t="shared" si="1042"/>
        <v/>
      </c>
      <c r="CX696" s="239" t="str">
        <f t="shared" si="1043"/>
        <v/>
      </c>
      <c r="CY696" s="239" t="str">
        <f t="shared" si="1044"/>
        <v/>
      </c>
      <c r="CZ696" s="239" t="str">
        <f t="shared" si="1045"/>
        <v/>
      </c>
      <c r="DA696" s="239" t="str">
        <f t="shared" si="1046"/>
        <v/>
      </c>
      <c r="DB696" s="239" t="str">
        <f t="shared" si="1047"/>
        <v/>
      </c>
      <c r="DC696" s="239" t="str">
        <f t="shared" si="1048"/>
        <v/>
      </c>
      <c r="DD696" s="239" t="str">
        <f t="shared" si="1049"/>
        <v/>
      </c>
      <c r="DE696" s="239" t="str">
        <f t="shared" si="1050"/>
        <v/>
      </c>
      <c r="DF696" s="239" t="str">
        <f t="shared" si="1051"/>
        <v/>
      </c>
      <c r="DG696" s="239" t="str">
        <f t="shared" si="1052"/>
        <v/>
      </c>
      <c r="DH696" s="239" t="str">
        <f t="shared" si="1053"/>
        <v/>
      </c>
      <c r="DI696" s="239" t="str">
        <f t="shared" si="1054"/>
        <v/>
      </c>
      <c r="DJ696" s="239" t="str">
        <f t="shared" si="1055"/>
        <v/>
      </c>
      <c r="DK696" s="239" t="str">
        <f t="shared" si="1056"/>
        <v/>
      </c>
      <c r="DL696" s="239" t="str">
        <f t="shared" si="1057"/>
        <v/>
      </c>
      <c r="DM696" s="239" t="str">
        <f t="shared" si="1058"/>
        <v/>
      </c>
      <c r="DN696" s="239" t="str">
        <f t="shared" si="1059"/>
        <v/>
      </c>
      <c r="DO696" s="239" t="str">
        <f t="shared" si="1060"/>
        <v/>
      </c>
      <c r="DP696" s="239" t="str">
        <f t="shared" si="1061"/>
        <v/>
      </c>
    </row>
    <row r="697" spans="1:120" ht="45.75" hidden="1" customHeight="1" x14ac:dyDescent="0.25">
      <c r="A697" s="53" t="s">
        <v>4520</v>
      </c>
      <c r="B697" s="53">
        <v>2000</v>
      </c>
      <c r="C697" s="53" t="s">
        <v>62</v>
      </c>
      <c r="D697" s="53" t="s">
        <v>2745</v>
      </c>
      <c r="E697" s="49">
        <v>2</v>
      </c>
      <c r="F697" s="53" t="s">
        <v>2770</v>
      </c>
      <c r="G697" s="53" t="str">
        <f t="shared" si="1063"/>
        <v>2000-2</v>
      </c>
      <c r="H697" s="53" t="s">
        <v>94</v>
      </c>
      <c r="I697" s="53" t="s">
        <v>196</v>
      </c>
      <c r="J697" s="53" t="s">
        <v>80</v>
      </c>
      <c r="K697" s="53" t="s">
        <v>80</v>
      </c>
      <c r="L697" s="53" t="s">
        <v>80</v>
      </c>
      <c r="M697" s="53" t="s">
        <v>80</v>
      </c>
      <c r="N697" s="53" t="s">
        <v>80</v>
      </c>
      <c r="O697" s="53" t="s">
        <v>80</v>
      </c>
      <c r="P697" s="53" t="s">
        <v>2322</v>
      </c>
      <c r="Q697" s="52">
        <v>0.1</v>
      </c>
      <c r="R697" s="52">
        <f>+Q697*Q696</f>
        <v>2.0000000000000004E-2</v>
      </c>
      <c r="S697" s="53">
        <v>1</v>
      </c>
      <c r="T697" s="53" t="s">
        <v>84</v>
      </c>
      <c r="U697" s="53" t="s">
        <v>2323</v>
      </c>
      <c r="V697" s="23">
        <v>44928</v>
      </c>
      <c r="W697" s="23">
        <v>44953</v>
      </c>
      <c r="X697" s="53" t="s">
        <v>2771</v>
      </c>
      <c r="Y697" s="49" t="s">
        <v>97</v>
      </c>
      <c r="Z697" s="59" t="s">
        <v>100</v>
      </c>
      <c r="AA697" s="60">
        <v>1</v>
      </c>
      <c r="AB697" s="62" t="s">
        <v>2772</v>
      </c>
      <c r="AC697" s="62">
        <v>44953</v>
      </c>
      <c r="AD697" s="60">
        <v>1</v>
      </c>
      <c r="AE697" s="62" t="s">
        <v>2773</v>
      </c>
      <c r="AF697" s="62">
        <v>44953</v>
      </c>
      <c r="AG697" s="60" t="s">
        <v>79</v>
      </c>
      <c r="AH697" s="60">
        <v>1</v>
      </c>
      <c r="AI697" s="52">
        <f t="shared" si="980"/>
        <v>2.0000000000000004E-2</v>
      </c>
      <c r="AJ697" s="52">
        <f t="shared" ref="AJ697:AJ702" si="1074">+AI697/R697</f>
        <v>1</v>
      </c>
      <c r="AK697" s="52"/>
      <c r="AL697" s="239" t="str">
        <f t="shared" si="999"/>
        <v/>
      </c>
      <c r="AM697" s="239" t="str">
        <f t="shared" si="1000"/>
        <v/>
      </c>
      <c r="AN697" s="239" t="str">
        <f t="shared" si="1001"/>
        <v/>
      </c>
      <c r="AO697" s="239">
        <f t="shared" si="1002"/>
        <v>1</v>
      </c>
      <c r="AP697" s="239" t="str">
        <f t="shared" si="1003"/>
        <v/>
      </c>
      <c r="AQ697" s="239" t="str">
        <f t="shared" si="1004"/>
        <v/>
      </c>
      <c r="AR697" s="239" t="str">
        <f t="shared" si="1005"/>
        <v/>
      </c>
      <c r="AS697" s="239" t="str">
        <f t="shared" si="1006"/>
        <v/>
      </c>
      <c r="AT697" s="239" t="str">
        <f t="shared" si="1007"/>
        <v/>
      </c>
      <c r="AU697" s="239" t="str">
        <f t="shared" si="981"/>
        <v/>
      </c>
      <c r="AV697" s="239" t="str">
        <f t="shared" si="982"/>
        <v/>
      </c>
      <c r="AW697" s="239" t="str">
        <f t="shared" si="983"/>
        <v/>
      </c>
      <c r="AX697" s="239" t="str">
        <f t="shared" si="984"/>
        <v/>
      </c>
      <c r="AY697" s="239" t="str">
        <f t="shared" si="985"/>
        <v/>
      </c>
      <c r="AZ697" s="239" t="str">
        <f t="shared" si="986"/>
        <v/>
      </c>
      <c r="BA697" s="239" t="str">
        <f t="shared" si="987"/>
        <v/>
      </c>
      <c r="BB697" s="239" t="str">
        <f t="shared" si="988"/>
        <v/>
      </c>
      <c r="BC697" s="239" t="str">
        <f t="shared" si="989"/>
        <v/>
      </c>
      <c r="BD697" s="239" t="str">
        <f t="shared" si="990"/>
        <v/>
      </c>
      <c r="BE697" s="239" t="str">
        <f t="shared" si="991"/>
        <v/>
      </c>
      <c r="BF697" s="239" t="str">
        <f t="shared" si="992"/>
        <v/>
      </c>
      <c r="BG697" s="239" t="str">
        <f t="shared" si="993"/>
        <v/>
      </c>
      <c r="BH697" s="239" t="str">
        <f t="shared" si="994"/>
        <v/>
      </c>
      <c r="BI697" s="239" t="str">
        <f t="shared" si="995"/>
        <v/>
      </c>
      <c r="BJ697" s="239" t="str">
        <f t="shared" si="996"/>
        <v/>
      </c>
      <c r="BK697" s="239" t="str">
        <f t="shared" si="997"/>
        <v/>
      </c>
      <c r="BL697" s="239" t="str">
        <f t="shared" si="998"/>
        <v/>
      </c>
      <c r="BN697" s="239" t="str">
        <f t="shared" si="1008"/>
        <v/>
      </c>
      <c r="BO697" s="239" t="str">
        <f t="shared" si="1009"/>
        <v/>
      </c>
      <c r="BP697" s="239" t="str">
        <f t="shared" si="1010"/>
        <v/>
      </c>
      <c r="BQ697" s="239">
        <f t="shared" si="1011"/>
        <v>1</v>
      </c>
      <c r="BR697" s="239" t="str">
        <f t="shared" si="1012"/>
        <v/>
      </c>
      <c r="BS697" s="239" t="str">
        <f t="shared" si="1013"/>
        <v/>
      </c>
      <c r="BT697" s="239" t="str">
        <f t="shared" si="1014"/>
        <v/>
      </c>
      <c r="BU697" s="239" t="str">
        <f t="shared" si="1015"/>
        <v/>
      </c>
      <c r="BV697" s="239" t="str">
        <f t="shared" si="1016"/>
        <v/>
      </c>
      <c r="BW697" s="239" t="str">
        <f t="shared" si="1017"/>
        <v/>
      </c>
      <c r="BX697" s="239" t="str">
        <f t="shared" si="1018"/>
        <v/>
      </c>
      <c r="BY697" s="239" t="str">
        <f t="shared" si="1019"/>
        <v/>
      </c>
      <c r="BZ697" s="239" t="str">
        <f t="shared" si="1020"/>
        <v/>
      </c>
      <c r="CA697" s="239" t="str">
        <f t="shared" si="1021"/>
        <v/>
      </c>
      <c r="CB697" s="239" t="str">
        <f t="shared" si="1022"/>
        <v/>
      </c>
      <c r="CC697" s="239" t="str">
        <f t="shared" si="1023"/>
        <v/>
      </c>
      <c r="CD697" s="239" t="str">
        <f t="shared" si="1024"/>
        <v/>
      </c>
      <c r="CE697" s="239" t="str">
        <f t="shared" si="1025"/>
        <v/>
      </c>
      <c r="CF697" s="239" t="str">
        <f t="shared" si="1026"/>
        <v/>
      </c>
      <c r="CG697" s="239" t="str">
        <f t="shared" si="1027"/>
        <v/>
      </c>
      <c r="CH697" s="239" t="str">
        <f t="shared" si="1028"/>
        <v/>
      </c>
      <c r="CI697" s="239" t="str">
        <f t="shared" si="1029"/>
        <v/>
      </c>
      <c r="CJ697" s="239" t="str">
        <f t="shared" si="1030"/>
        <v/>
      </c>
      <c r="CK697" s="239" t="str">
        <f t="shared" si="1031"/>
        <v/>
      </c>
      <c r="CL697" s="239" t="str">
        <f t="shared" si="1032"/>
        <v/>
      </c>
      <c r="CM697" s="239" t="str">
        <f t="shared" si="1033"/>
        <v/>
      </c>
      <c r="CN697" s="239" t="str">
        <f t="shared" si="1034"/>
        <v/>
      </c>
      <c r="CP697" s="239" t="str">
        <f t="shared" si="1035"/>
        <v/>
      </c>
      <c r="CQ697" s="239" t="str">
        <f t="shared" si="1036"/>
        <v/>
      </c>
      <c r="CR697" s="239" t="str">
        <f t="shared" si="1037"/>
        <v/>
      </c>
      <c r="CS697" s="239" t="str">
        <f t="shared" si="1038"/>
        <v>1er trimestre</v>
      </c>
      <c r="CT697" s="239" t="str">
        <f t="shared" si="1039"/>
        <v/>
      </c>
      <c r="CU697" s="239" t="str">
        <f t="shared" si="1040"/>
        <v/>
      </c>
      <c r="CV697" s="239" t="str">
        <f t="shared" si="1041"/>
        <v/>
      </c>
      <c r="CW697" s="239" t="str">
        <f t="shared" si="1042"/>
        <v/>
      </c>
      <c r="CX697" s="239" t="str">
        <f t="shared" si="1043"/>
        <v/>
      </c>
      <c r="CY697" s="239" t="str">
        <f t="shared" si="1044"/>
        <v/>
      </c>
      <c r="CZ697" s="239" t="str">
        <f t="shared" si="1045"/>
        <v/>
      </c>
      <c r="DA697" s="239" t="str">
        <f t="shared" si="1046"/>
        <v/>
      </c>
      <c r="DB697" s="239" t="str">
        <f t="shared" si="1047"/>
        <v/>
      </c>
      <c r="DC697" s="239" t="str">
        <f t="shared" si="1048"/>
        <v/>
      </c>
      <c r="DD697" s="239" t="str">
        <f t="shared" si="1049"/>
        <v/>
      </c>
      <c r="DE697" s="239" t="str">
        <f t="shared" si="1050"/>
        <v/>
      </c>
      <c r="DF697" s="239" t="str">
        <f t="shared" si="1051"/>
        <v/>
      </c>
      <c r="DG697" s="239" t="str">
        <f t="shared" si="1052"/>
        <v/>
      </c>
      <c r="DH697" s="239" t="str">
        <f t="shared" si="1053"/>
        <v/>
      </c>
      <c r="DI697" s="239" t="str">
        <f t="shared" si="1054"/>
        <v/>
      </c>
      <c r="DJ697" s="239" t="str">
        <f t="shared" si="1055"/>
        <v/>
      </c>
      <c r="DK697" s="239" t="str">
        <f t="shared" si="1056"/>
        <v/>
      </c>
      <c r="DL697" s="239" t="str">
        <f t="shared" si="1057"/>
        <v/>
      </c>
      <c r="DM697" s="239" t="str">
        <f t="shared" si="1058"/>
        <v/>
      </c>
      <c r="DN697" s="239" t="str">
        <f t="shared" si="1059"/>
        <v/>
      </c>
      <c r="DO697" s="239" t="str">
        <f t="shared" si="1060"/>
        <v/>
      </c>
      <c r="DP697" s="239" t="str">
        <f t="shared" si="1061"/>
        <v/>
      </c>
    </row>
    <row r="698" spans="1:120" ht="91.5" hidden="1" customHeight="1" x14ac:dyDescent="0.25">
      <c r="A698" s="53" t="s">
        <v>4520</v>
      </c>
      <c r="B698" s="53">
        <v>2000</v>
      </c>
      <c r="C698" s="53" t="s">
        <v>62</v>
      </c>
      <c r="D698" s="53" t="s">
        <v>2745</v>
      </c>
      <c r="E698" s="49">
        <v>2</v>
      </c>
      <c r="F698" s="53" t="s">
        <v>2774</v>
      </c>
      <c r="G698" s="53" t="str">
        <f t="shared" si="1063"/>
        <v>2000-2</v>
      </c>
      <c r="H698" s="53" t="s">
        <v>94</v>
      </c>
      <c r="I698" s="53" t="s">
        <v>196</v>
      </c>
      <c r="J698" s="53" t="s">
        <v>80</v>
      </c>
      <c r="K698" s="53" t="s">
        <v>80</v>
      </c>
      <c r="L698" s="53" t="s">
        <v>80</v>
      </c>
      <c r="M698" s="53" t="s">
        <v>80</v>
      </c>
      <c r="N698" s="53" t="s">
        <v>80</v>
      </c>
      <c r="O698" s="53" t="s">
        <v>80</v>
      </c>
      <c r="P698" s="53" t="s">
        <v>2327</v>
      </c>
      <c r="Q698" s="52">
        <v>0.1</v>
      </c>
      <c r="R698" s="52">
        <f>+Q698*Q696</f>
        <v>2.0000000000000004E-2</v>
      </c>
      <c r="S698" s="53">
        <v>1</v>
      </c>
      <c r="T698" s="53" t="s">
        <v>84</v>
      </c>
      <c r="U698" s="53" t="s">
        <v>2328</v>
      </c>
      <c r="V698" s="23">
        <v>44928</v>
      </c>
      <c r="W698" s="23">
        <v>44953</v>
      </c>
      <c r="X698" s="53" t="s">
        <v>2771</v>
      </c>
      <c r="Y698" s="49" t="s">
        <v>97</v>
      </c>
      <c r="Z698" s="59" t="s">
        <v>100</v>
      </c>
      <c r="AA698" s="60">
        <v>1</v>
      </c>
      <c r="AB698" s="62" t="s">
        <v>2775</v>
      </c>
      <c r="AC698" s="62">
        <v>44953</v>
      </c>
      <c r="AD698" s="60">
        <v>1</v>
      </c>
      <c r="AE698" s="62" t="s">
        <v>2776</v>
      </c>
      <c r="AF698" s="62">
        <v>44953</v>
      </c>
      <c r="AG698" s="60" t="s">
        <v>79</v>
      </c>
      <c r="AH698" s="60">
        <v>1</v>
      </c>
      <c r="AI698" s="52">
        <f t="shared" si="980"/>
        <v>2.0000000000000004E-2</v>
      </c>
      <c r="AJ698" s="52">
        <f t="shared" si="1074"/>
        <v>1</v>
      </c>
      <c r="AK698" s="52"/>
      <c r="AL698" s="239" t="str">
        <f t="shared" si="999"/>
        <v/>
      </c>
      <c r="AM698" s="239" t="str">
        <f t="shared" si="1000"/>
        <v/>
      </c>
      <c r="AN698" s="239" t="str">
        <f t="shared" si="1001"/>
        <v/>
      </c>
      <c r="AO698" s="239">
        <f t="shared" si="1002"/>
        <v>1</v>
      </c>
      <c r="AP698" s="239" t="str">
        <f t="shared" si="1003"/>
        <v/>
      </c>
      <c r="AQ698" s="239" t="str">
        <f t="shared" si="1004"/>
        <v/>
      </c>
      <c r="AR698" s="239" t="str">
        <f t="shared" si="1005"/>
        <v/>
      </c>
      <c r="AS698" s="239" t="str">
        <f t="shared" si="1006"/>
        <v/>
      </c>
      <c r="AT698" s="239" t="str">
        <f t="shared" si="1007"/>
        <v/>
      </c>
      <c r="AU698" s="239" t="str">
        <f t="shared" si="981"/>
        <v/>
      </c>
      <c r="AV698" s="239" t="str">
        <f t="shared" si="982"/>
        <v/>
      </c>
      <c r="AW698" s="239" t="str">
        <f t="shared" si="983"/>
        <v/>
      </c>
      <c r="AX698" s="239" t="str">
        <f t="shared" si="984"/>
        <v/>
      </c>
      <c r="AY698" s="239" t="str">
        <f t="shared" si="985"/>
        <v/>
      </c>
      <c r="AZ698" s="239" t="str">
        <f t="shared" si="986"/>
        <v/>
      </c>
      <c r="BA698" s="239" t="str">
        <f t="shared" si="987"/>
        <v/>
      </c>
      <c r="BB698" s="239" t="str">
        <f t="shared" si="988"/>
        <v/>
      </c>
      <c r="BC698" s="239" t="str">
        <f t="shared" si="989"/>
        <v/>
      </c>
      <c r="BD698" s="239" t="str">
        <f t="shared" si="990"/>
        <v/>
      </c>
      <c r="BE698" s="239" t="str">
        <f t="shared" si="991"/>
        <v/>
      </c>
      <c r="BF698" s="239" t="str">
        <f t="shared" si="992"/>
        <v/>
      </c>
      <c r="BG698" s="239" t="str">
        <f t="shared" si="993"/>
        <v/>
      </c>
      <c r="BH698" s="239" t="str">
        <f t="shared" si="994"/>
        <v/>
      </c>
      <c r="BI698" s="239" t="str">
        <f t="shared" si="995"/>
        <v/>
      </c>
      <c r="BJ698" s="239" t="str">
        <f t="shared" si="996"/>
        <v/>
      </c>
      <c r="BK698" s="239" t="str">
        <f t="shared" si="997"/>
        <v/>
      </c>
      <c r="BL698" s="239" t="str">
        <f t="shared" si="998"/>
        <v/>
      </c>
      <c r="BN698" s="239" t="str">
        <f t="shared" si="1008"/>
        <v/>
      </c>
      <c r="BO698" s="239" t="str">
        <f t="shared" si="1009"/>
        <v/>
      </c>
      <c r="BP698" s="239" t="str">
        <f t="shared" si="1010"/>
        <v/>
      </c>
      <c r="BQ698" s="239">
        <f t="shared" si="1011"/>
        <v>1</v>
      </c>
      <c r="BR698" s="239" t="str">
        <f t="shared" si="1012"/>
        <v/>
      </c>
      <c r="BS698" s="239" t="str">
        <f t="shared" si="1013"/>
        <v/>
      </c>
      <c r="BT698" s="239" t="str">
        <f t="shared" si="1014"/>
        <v/>
      </c>
      <c r="BU698" s="239" t="str">
        <f t="shared" si="1015"/>
        <v/>
      </c>
      <c r="BV698" s="239" t="str">
        <f t="shared" si="1016"/>
        <v/>
      </c>
      <c r="BW698" s="239" t="str">
        <f t="shared" si="1017"/>
        <v/>
      </c>
      <c r="BX698" s="239" t="str">
        <f t="shared" si="1018"/>
        <v/>
      </c>
      <c r="BY698" s="239" t="str">
        <f t="shared" si="1019"/>
        <v/>
      </c>
      <c r="BZ698" s="239" t="str">
        <f t="shared" si="1020"/>
        <v/>
      </c>
      <c r="CA698" s="239" t="str">
        <f t="shared" si="1021"/>
        <v/>
      </c>
      <c r="CB698" s="239" t="str">
        <f t="shared" si="1022"/>
        <v/>
      </c>
      <c r="CC698" s="239" t="str">
        <f t="shared" si="1023"/>
        <v/>
      </c>
      <c r="CD698" s="239" t="str">
        <f t="shared" si="1024"/>
        <v/>
      </c>
      <c r="CE698" s="239" t="str">
        <f t="shared" si="1025"/>
        <v/>
      </c>
      <c r="CF698" s="239" t="str">
        <f t="shared" si="1026"/>
        <v/>
      </c>
      <c r="CG698" s="239" t="str">
        <f t="shared" si="1027"/>
        <v/>
      </c>
      <c r="CH698" s="239" t="str">
        <f t="shared" si="1028"/>
        <v/>
      </c>
      <c r="CI698" s="239" t="str">
        <f t="shared" si="1029"/>
        <v/>
      </c>
      <c r="CJ698" s="239" t="str">
        <f t="shared" si="1030"/>
        <v/>
      </c>
      <c r="CK698" s="239" t="str">
        <f t="shared" si="1031"/>
        <v/>
      </c>
      <c r="CL698" s="239" t="str">
        <f t="shared" si="1032"/>
        <v/>
      </c>
      <c r="CM698" s="239" t="str">
        <f t="shared" si="1033"/>
        <v/>
      </c>
      <c r="CN698" s="239" t="str">
        <f t="shared" si="1034"/>
        <v/>
      </c>
      <c r="CP698" s="239" t="str">
        <f t="shared" si="1035"/>
        <v/>
      </c>
      <c r="CQ698" s="239" t="str">
        <f t="shared" si="1036"/>
        <v/>
      </c>
      <c r="CR698" s="239" t="str">
        <f t="shared" si="1037"/>
        <v/>
      </c>
      <c r="CS698" s="239" t="str">
        <f t="shared" si="1038"/>
        <v>1er trimestre</v>
      </c>
      <c r="CT698" s="239" t="str">
        <f t="shared" si="1039"/>
        <v/>
      </c>
      <c r="CU698" s="239" t="str">
        <f t="shared" si="1040"/>
        <v/>
      </c>
      <c r="CV698" s="239" t="str">
        <f t="shared" si="1041"/>
        <v/>
      </c>
      <c r="CW698" s="239" t="str">
        <f t="shared" si="1042"/>
        <v/>
      </c>
      <c r="CX698" s="239" t="str">
        <f t="shared" si="1043"/>
        <v/>
      </c>
      <c r="CY698" s="239" t="str">
        <f t="shared" si="1044"/>
        <v/>
      </c>
      <c r="CZ698" s="239" t="str">
        <f t="shared" si="1045"/>
        <v/>
      </c>
      <c r="DA698" s="239" t="str">
        <f t="shared" si="1046"/>
        <v/>
      </c>
      <c r="DB698" s="239" t="str">
        <f t="shared" si="1047"/>
        <v/>
      </c>
      <c r="DC698" s="239" t="str">
        <f t="shared" si="1048"/>
        <v/>
      </c>
      <c r="DD698" s="239" t="str">
        <f t="shared" si="1049"/>
        <v/>
      </c>
      <c r="DE698" s="239" t="str">
        <f t="shared" si="1050"/>
        <v/>
      </c>
      <c r="DF698" s="239" t="str">
        <f t="shared" si="1051"/>
        <v/>
      </c>
      <c r="DG698" s="239" t="str">
        <f t="shared" si="1052"/>
        <v/>
      </c>
      <c r="DH698" s="239" t="str">
        <f t="shared" si="1053"/>
        <v/>
      </c>
      <c r="DI698" s="239" t="str">
        <f t="shared" si="1054"/>
        <v/>
      </c>
      <c r="DJ698" s="239" t="str">
        <f t="shared" si="1055"/>
        <v/>
      </c>
      <c r="DK698" s="239" t="str">
        <f t="shared" si="1056"/>
        <v/>
      </c>
      <c r="DL698" s="239" t="str">
        <f t="shared" si="1057"/>
        <v/>
      </c>
      <c r="DM698" s="239" t="str">
        <f t="shared" si="1058"/>
        <v/>
      </c>
      <c r="DN698" s="239" t="str">
        <f t="shared" si="1059"/>
        <v/>
      </c>
      <c r="DO698" s="239" t="str">
        <f t="shared" si="1060"/>
        <v/>
      </c>
      <c r="DP698" s="239" t="str">
        <f t="shared" si="1061"/>
        <v/>
      </c>
    </row>
    <row r="699" spans="1:120" ht="121.5" hidden="1" customHeight="1" x14ac:dyDescent="0.25">
      <c r="A699" s="53" t="s">
        <v>4520</v>
      </c>
      <c r="B699" s="53">
        <v>2000</v>
      </c>
      <c r="C699" s="53" t="s">
        <v>62</v>
      </c>
      <c r="D699" s="53" t="s">
        <v>2745</v>
      </c>
      <c r="E699" s="49">
        <v>2</v>
      </c>
      <c r="F699" s="53" t="s">
        <v>2777</v>
      </c>
      <c r="G699" s="53" t="str">
        <f t="shared" si="1063"/>
        <v>2000-2</v>
      </c>
      <c r="H699" s="53" t="s">
        <v>94</v>
      </c>
      <c r="I699" s="53" t="s">
        <v>196</v>
      </c>
      <c r="J699" s="53" t="s">
        <v>80</v>
      </c>
      <c r="K699" s="53" t="s">
        <v>80</v>
      </c>
      <c r="L699" s="53" t="s">
        <v>80</v>
      </c>
      <c r="M699" s="53" t="s">
        <v>80</v>
      </c>
      <c r="N699" s="53" t="s">
        <v>80</v>
      </c>
      <c r="O699" s="53" t="s">
        <v>80</v>
      </c>
      <c r="P699" s="53" t="s">
        <v>2332</v>
      </c>
      <c r="Q699" s="52">
        <v>0.05</v>
      </c>
      <c r="R699" s="52">
        <f>+Q699*Q696</f>
        <v>1.0000000000000002E-2</v>
      </c>
      <c r="S699" s="53">
        <v>1</v>
      </c>
      <c r="T699" s="53" t="s">
        <v>84</v>
      </c>
      <c r="U699" s="53" t="s">
        <v>2333</v>
      </c>
      <c r="V699" s="23">
        <v>44956</v>
      </c>
      <c r="W699" s="23">
        <v>44960</v>
      </c>
      <c r="X699" s="53" t="s">
        <v>2767</v>
      </c>
      <c r="Y699" s="49" t="s">
        <v>97</v>
      </c>
      <c r="Z699" s="59" t="s">
        <v>100</v>
      </c>
      <c r="AA699" s="60">
        <v>1</v>
      </c>
      <c r="AB699" s="62" t="s">
        <v>2778</v>
      </c>
      <c r="AC699" s="62">
        <v>44957</v>
      </c>
      <c r="AD699" s="60">
        <v>1</v>
      </c>
      <c r="AE699" s="62" t="s">
        <v>2779</v>
      </c>
      <c r="AF699" s="62">
        <v>44957</v>
      </c>
      <c r="AG699" s="60" t="s">
        <v>79</v>
      </c>
      <c r="AH699" s="60">
        <v>1</v>
      </c>
      <c r="AI699" s="52">
        <f t="shared" si="980"/>
        <v>1.0000000000000002E-2</v>
      </c>
      <c r="AJ699" s="52">
        <f t="shared" si="1074"/>
        <v>1</v>
      </c>
      <c r="AK699" s="52"/>
      <c r="AL699" s="239" t="str">
        <f t="shared" si="999"/>
        <v/>
      </c>
      <c r="AM699" s="239" t="str">
        <f t="shared" si="1000"/>
        <v/>
      </c>
      <c r="AN699" s="239" t="str">
        <f t="shared" si="1001"/>
        <v/>
      </c>
      <c r="AO699" s="239">
        <f t="shared" si="1002"/>
        <v>1</v>
      </c>
      <c r="AP699" s="239" t="str">
        <f t="shared" si="1003"/>
        <v/>
      </c>
      <c r="AQ699" s="239" t="str">
        <f t="shared" si="1004"/>
        <v/>
      </c>
      <c r="AR699" s="239" t="str">
        <f t="shared" si="1005"/>
        <v/>
      </c>
      <c r="AS699" s="239" t="str">
        <f t="shared" si="1006"/>
        <v/>
      </c>
      <c r="AT699" s="239" t="str">
        <f t="shared" si="1007"/>
        <v/>
      </c>
      <c r="AU699" s="239" t="str">
        <f t="shared" si="981"/>
        <v/>
      </c>
      <c r="AV699" s="239" t="str">
        <f t="shared" si="982"/>
        <v/>
      </c>
      <c r="AW699" s="239" t="str">
        <f t="shared" si="983"/>
        <v/>
      </c>
      <c r="AX699" s="239">
        <f t="shared" si="984"/>
        <v>1</v>
      </c>
      <c r="AY699" s="239" t="str">
        <f t="shared" si="985"/>
        <v/>
      </c>
      <c r="AZ699" s="239" t="str">
        <f t="shared" si="986"/>
        <v/>
      </c>
      <c r="BA699" s="239" t="str">
        <f t="shared" si="987"/>
        <v/>
      </c>
      <c r="BB699" s="239" t="str">
        <f t="shared" si="988"/>
        <v/>
      </c>
      <c r="BC699" s="239" t="str">
        <f t="shared" si="989"/>
        <v/>
      </c>
      <c r="BD699" s="239" t="str">
        <f t="shared" si="990"/>
        <v/>
      </c>
      <c r="BE699" s="239" t="str">
        <f t="shared" si="991"/>
        <v/>
      </c>
      <c r="BF699" s="239" t="str">
        <f t="shared" si="992"/>
        <v/>
      </c>
      <c r="BG699" s="239" t="str">
        <f t="shared" si="993"/>
        <v/>
      </c>
      <c r="BH699" s="239" t="str">
        <f t="shared" si="994"/>
        <v/>
      </c>
      <c r="BI699" s="239" t="str">
        <f t="shared" si="995"/>
        <v/>
      </c>
      <c r="BJ699" s="239" t="str">
        <f t="shared" si="996"/>
        <v/>
      </c>
      <c r="BK699" s="239" t="str">
        <f t="shared" si="997"/>
        <v/>
      </c>
      <c r="BL699" s="239" t="str">
        <f t="shared" si="998"/>
        <v/>
      </c>
      <c r="BN699" s="239" t="str">
        <f t="shared" si="1008"/>
        <v/>
      </c>
      <c r="BO699" s="239" t="str">
        <f t="shared" si="1009"/>
        <v/>
      </c>
      <c r="BP699" s="239" t="str">
        <f t="shared" si="1010"/>
        <v/>
      </c>
      <c r="BQ699" s="239">
        <f t="shared" si="1011"/>
        <v>1</v>
      </c>
      <c r="BR699" s="239" t="str">
        <f t="shared" si="1012"/>
        <v/>
      </c>
      <c r="BS699" s="239" t="str">
        <f t="shared" si="1013"/>
        <v/>
      </c>
      <c r="BT699" s="239" t="str">
        <f t="shared" si="1014"/>
        <v/>
      </c>
      <c r="BU699" s="239" t="str">
        <f t="shared" si="1015"/>
        <v/>
      </c>
      <c r="BV699" s="239" t="str">
        <f t="shared" si="1016"/>
        <v/>
      </c>
      <c r="BW699" s="239" t="str">
        <f t="shared" si="1017"/>
        <v/>
      </c>
      <c r="BX699" s="239" t="str">
        <f t="shared" si="1018"/>
        <v/>
      </c>
      <c r="BY699" s="239" t="str">
        <f t="shared" si="1019"/>
        <v/>
      </c>
      <c r="BZ699" s="239">
        <f t="shared" si="1020"/>
        <v>1</v>
      </c>
      <c r="CA699" s="239" t="str">
        <f t="shared" si="1021"/>
        <v/>
      </c>
      <c r="CB699" s="239" t="str">
        <f t="shared" si="1022"/>
        <v/>
      </c>
      <c r="CC699" s="239" t="str">
        <f t="shared" si="1023"/>
        <v/>
      </c>
      <c r="CD699" s="239" t="str">
        <f t="shared" si="1024"/>
        <v/>
      </c>
      <c r="CE699" s="239" t="str">
        <f t="shared" si="1025"/>
        <v/>
      </c>
      <c r="CF699" s="239" t="str">
        <f t="shared" si="1026"/>
        <v/>
      </c>
      <c r="CG699" s="239" t="str">
        <f t="shared" si="1027"/>
        <v/>
      </c>
      <c r="CH699" s="239" t="str">
        <f t="shared" si="1028"/>
        <v/>
      </c>
      <c r="CI699" s="239" t="str">
        <f t="shared" si="1029"/>
        <v/>
      </c>
      <c r="CJ699" s="239" t="str">
        <f t="shared" si="1030"/>
        <v/>
      </c>
      <c r="CK699" s="239" t="str">
        <f t="shared" si="1031"/>
        <v/>
      </c>
      <c r="CL699" s="239" t="str">
        <f t="shared" si="1032"/>
        <v/>
      </c>
      <c r="CM699" s="239" t="str">
        <f t="shared" si="1033"/>
        <v/>
      </c>
      <c r="CN699" s="239" t="str">
        <f t="shared" si="1034"/>
        <v/>
      </c>
      <c r="CP699" s="239" t="str">
        <f t="shared" si="1035"/>
        <v/>
      </c>
      <c r="CQ699" s="239" t="str">
        <f t="shared" si="1036"/>
        <v/>
      </c>
      <c r="CR699" s="239" t="str">
        <f t="shared" si="1037"/>
        <v/>
      </c>
      <c r="CS699" s="239" t="str">
        <f t="shared" si="1038"/>
        <v>1er trimestre</v>
      </c>
      <c r="CT699" s="239" t="str">
        <f t="shared" si="1039"/>
        <v/>
      </c>
      <c r="CU699" s="239" t="str">
        <f t="shared" si="1040"/>
        <v/>
      </c>
      <c r="CV699" s="239" t="str">
        <f t="shared" si="1041"/>
        <v/>
      </c>
      <c r="CW699" s="239" t="str">
        <f t="shared" si="1042"/>
        <v/>
      </c>
      <c r="CX699" s="239" t="str">
        <f t="shared" si="1043"/>
        <v/>
      </c>
      <c r="CY699" s="239" t="str">
        <f t="shared" si="1044"/>
        <v/>
      </c>
      <c r="CZ699" s="239" t="str">
        <f t="shared" si="1045"/>
        <v/>
      </c>
      <c r="DA699" s="239" t="str">
        <f t="shared" si="1046"/>
        <v/>
      </c>
      <c r="DB699" s="239" t="str">
        <f t="shared" si="1047"/>
        <v>1er trimestre</v>
      </c>
      <c r="DC699" s="239" t="str">
        <f t="shared" si="1048"/>
        <v/>
      </c>
      <c r="DD699" s="239" t="str">
        <f t="shared" si="1049"/>
        <v/>
      </c>
      <c r="DE699" s="239" t="str">
        <f t="shared" si="1050"/>
        <v/>
      </c>
      <c r="DF699" s="239" t="str">
        <f t="shared" si="1051"/>
        <v/>
      </c>
      <c r="DG699" s="239" t="str">
        <f t="shared" si="1052"/>
        <v/>
      </c>
      <c r="DH699" s="239" t="str">
        <f t="shared" si="1053"/>
        <v/>
      </c>
      <c r="DI699" s="239" t="str">
        <f t="shared" si="1054"/>
        <v/>
      </c>
      <c r="DJ699" s="239" t="str">
        <f t="shared" si="1055"/>
        <v/>
      </c>
      <c r="DK699" s="239" t="str">
        <f t="shared" si="1056"/>
        <v/>
      </c>
      <c r="DL699" s="239" t="str">
        <f t="shared" si="1057"/>
        <v/>
      </c>
      <c r="DM699" s="239" t="str">
        <f t="shared" si="1058"/>
        <v/>
      </c>
      <c r="DN699" s="239" t="str">
        <f t="shared" si="1059"/>
        <v/>
      </c>
      <c r="DO699" s="239" t="str">
        <f t="shared" si="1060"/>
        <v/>
      </c>
      <c r="DP699" s="239" t="str">
        <f t="shared" si="1061"/>
        <v/>
      </c>
    </row>
    <row r="700" spans="1:120" ht="106.5" hidden="1" customHeight="1" x14ac:dyDescent="0.25">
      <c r="A700" s="53" t="s">
        <v>4520</v>
      </c>
      <c r="B700" s="53">
        <v>2000</v>
      </c>
      <c r="C700" s="53" t="s">
        <v>62</v>
      </c>
      <c r="D700" s="53" t="s">
        <v>2745</v>
      </c>
      <c r="E700" s="49">
        <v>2</v>
      </c>
      <c r="F700" s="53" t="s">
        <v>2780</v>
      </c>
      <c r="G700" s="53" t="str">
        <f t="shared" si="1063"/>
        <v>2000-2</v>
      </c>
      <c r="H700" s="53" t="s">
        <v>94</v>
      </c>
      <c r="I700" s="53" t="s">
        <v>196</v>
      </c>
      <c r="J700" s="53" t="s">
        <v>80</v>
      </c>
      <c r="K700" s="53" t="s">
        <v>80</v>
      </c>
      <c r="L700" s="53" t="s">
        <v>80</v>
      </c>
      <c r="M700" s="53" t="s">
        <v>80</v>
      </c>
      <c r="N700" s="53" t="s">
        <v>80</v>
      </c>
      <c r="O700" s="53" t="s">
        <v>80</v>
      </c>
      <c r="P700" s="53" t="s">
        <v>2409</v>
      </c>
      <c r="Q700" s="52">
        <v>0.05</v>
      </c>
      <c r="R700" s="52">
        <f>+Q700*Q696</f>
        <v>1.0000000000000002E-2</v>
      </c>
      <c r="S700" s="53">
        <v>1</v>
      </c>
      <c r="T700" s="53" t="s">
        <v>84</v>
      </c>
      <c r="U700" s="53" t="s">
        <v>2339</v>
      </c>
      <c r="V700" s="23">
        <v>44963</v>
      </c>
      <c r="W700" s="23">
        <v>44967</v>
      </c>
      <c r="X700" s="53" t="s">
        <v>2767</v>
      </c>
      <c r="Y700" s="49" t="s">
        <v>97</v>
      </c>
      <c r="Z700" s="59" t="s">
        <v>100</v>
      </c>
      <c r="AA700" s="60">
        <v>1</v>
      </c>
      <c r="AB700" s="62" t="s">
        <v>2781</v>
      </c>
      <c r="AC700" s="62">
        <v>44963</v>
      </c>
      <c r="AD700" s="60">
        <v>1</v>
      </c>
      <c r="AE700" s="62" t="s">
        <v>2782</v>
      </c>
      <c r="AF700" s="62">
        <v>44963</v>
      </c>
      <c r="AG700" s="60" t="s">
        <v>79</v>
      </c>
      <c r="AH700" s="60">
        <v>1</v>
      </c>
      <c r="AI700" s="52">
        <f t="shared" si="980"/>
        <v>1.0000000000000002E-2</v>
      </c>
      <c r="AJ700" s="52">
        <f t="shared" si="1074"/>
        <v>1</v>
      </c>
      <c r="AK700" s="52"/>
      <c r="AL700" s="239" t="str">
        <f t="shared" si="999"/>
        <v/>
      </c>
      <c r="AM700" s="239" t="str">
        <f t="shared" si="1000"/>
        <v/>
      </c>
      <c r="AN700" s="239" t="str">
        <f t="shared" si="1001"/>
        <v/>
      </c>
      <c r="AO700" s="239">
        <f t="shared" si="1002"/>
        <v>1</v>
      </c>
      <c r="AP700" s="239" t="str">
        <f t="shared" si="1003"/>
        <v/>
      </c>
      <c r="AQ700" s="239" t="str">
        <f t="shared" si="1004"/>
        <v/>
      </c>
      <c r="AR700" s="239" t="str">
        <f t="shared" si="1005"/>
        <v/>
      </c>
      <c r="AS700" s="239" t="str">
        <f t="shared" si="1006"/>
        <v/>
      </c>
      <c r="AT700" s="239" t="str">
        <f t="shared" si="1007"/>
        <v/>
      </c>
      <c r="AU700" s="239" t="str">
        <f t="shared" si="981"/>
        <v/>
      </c>
      <c r="AV700" s="239" t="str">
        <f t="shared" si="982"/>
        <v/>
      </c>
      <c r="AW700" s="239" t="str">
        <f t="shared" si="983"/>
        <v/>
      </c>
      <c r="AX700" s="239">
        <f t="shared" si="984"/>
        <v>1</v>
      </c>
      <c r="AY700" s="239" t="str">
        <f t="shared" si="985"/>
        <v/>
      </c>
      <c r="AZ700" s="239" t="str">
        <f t="shared" si="986"/>
        <v/>
      </c>
      <c r="BA700" s="239" t="str">
        <f t="shared" si="987"/>
        <v/>
      </c>
      <c r="BB700" s="239" t="str">
        <f t="shared" si="988"/>
        <v/>
      </c>
      <c r="BC700" s="239" t="str">
        <f t="shared" si="989"/>
        <v/>
      </c>
      <c r="BD700" s="239" t="str">
        <f t="shared" si="990"/>
        <v/>
      </c>
      <c r="BE700" s="239" t="str">
        <f t="shared" si="991"/>
        <v/>
      </c>
      <c r="BF700" s="239" t="str">
        <f t="shared" si="992"/>
        <v/>
      </c>
      <c r="BG700" s="239" t="str">
        <f t="shared" si="993"/>
        <v/>
      </c>
      <c r="BH700" s="239" t="str">
        <f t="shared" si="994"/>
        <v/>
      </c>
      <c r="BI700" s="239" t="str">
        <f t="shared" si="995"/>
        <v/>
      </c>
      <c r="BJ700" s="239" t="str">
        <f t="shared" si="996"/>
        <v/>
      </c>
      <c r="BK700" s="239" t="str">
        <f t="shared" si="997"/>
        <v/>
      </c>
      <c r="BL700" s="239" t="str">
        <f t="shared" si="998"/>
        <v/>
      </c>
      <c r="BN700" s="239" t="str">
        <f t="shared" si="1008"/>
        <v/>
      </c>
      <c r="BO700" s="239" t="str">
        <f t="shared" si="1009"/>
        <v/>
      </c>
      <c r="BP700" s="239" t="str">
        <f t="shared" si="1010"/>
        <v/>
      </c>
      <c r="BQ700" s="239">
        <f t="shared" si="1011"/>
        <v>1</v>
      </c>
      <c r="BR700" s="239" t="str">
        <f t="shared" si="1012"/>
        <v/>
      </c>
      <c r="BS700" s="239" t="str">
        <f t="shared" si="1013"/>
        <v/>
      </c>
      <c r="BT700" s="239" t="str">
        <f t="shared" si="1014"/>
        <v/>
      </c>
      <c r="BU700" s="239" t="str">
        <f t="shared" si="1015"/>
        <v/>
      </c>
      <c r="BV700" s="239" t="str">
        <f t="shared" si="1016"/>
        <v/>
      </c>
      <c r="BW700" s="239" t="str">
        <f t="shared" si="1017"/>
        <v/>
      </c>
      <c r="BX700" s="239" t="str">
        <f t="shared" si="1018"/>
        <v/>
      </c>
      <c r="BY700" s="239" t="str">
        <f t="shared" si="1019"/>
        <v/>
      </c>
      <c r="BZ700" s="239">
        <f t="shared" si="1020"/>
        <v>1</v>
      </c>
      <c r="CA700" s="239" t="str">
        <f t="shared" si="1021"/>
        <v/>
      </c>
      <c r="CB700" s="239" t="str">
        <f t="shared" si="1022"/>
        <v/>
      </c>
      <c r="CC700" s="239" t="str">
        <f t="shared" si="1023"/>
        <v/>
      </c>
      <c r="CD700" s="239" t="str">
        <f t="shared" si="1024"/>
        <v/>
      </c>
      <c r="CE700" s="239" t="str">
        <f t="shared" si="1025"/>
        <v/>
      </c>
      <c r="CF700" s="239" t="str">
        <f t="shared" si="1026"/>
        <v/>
      </c>
      <c r="CG700" s="239" t="str">
        <f t="shared" si="1027"/>
        <v/>
      </c>
      <c r="CH700" s="239" t="str">
        <f t="shared" si="1028"/>
        <v/>
      </c>
      <c r="CI700" s="239" t="str">
        <f t="shared" si="1029"/>
        <v/>
      </c>
      <c r="CJ700" s="239" t="str">
        <f t="shared" si="1030"/>
        <v/>
      </c>
      <c r="CK700" s="239" t="str">
        <f t="shared" si="1031"/>
        <v/>
      </c>
      <c r="CL700" s="239" t="str">
        <f t="shared" si="1032"/>
        <v/>
      </c>
      <c r="CM700" s="239" t="str">
        <f t="shared" si="1033"/>
        <v/>
      </c>
      <c r="CN700" s="239" t="str">
        <f t="shared" si="1034"/>
        <v/>
      </c>
      <c r="CP700" s="239" t="str">
        <f t="shared" si="1035"/>
        <v/>
      </c>
      <c r="CQ700" s="239" t="str">
        <f t="shared" si="1036"/>
        <v/>
      </c>
      <c r="CR700" s="239" t="str">
        <f t="shared" si="1037"/>
        <v/>
      </c>
      <c r="CS700" s="239" t="str">
        <f t="shared" si="1038"/>
        <v>1er trimestre</v>
      </c>
      <c r="CT700" s="239" t="str">
        <f t="shared" si="1039"/>
        <v/>
      </c>
      <c r="CU700" s="239" t="str">
        <f t="shared" si="1040"/>
        <v/>
      </c>
      <c r="CV700" s="239" t="str">
        <f t="shared" si="1041"/>
        <v/>
      </c>
      <c r="CW700" s="239" t="str">
        <f t="shared" si="1042"/>
        <v/>
      </c>
      <c r="CX700" s="239" t="str">
        <f t="shared" si="1043"/>
        <v/>
      </c>
      <c r="CY700" s="239" t="str">
        <f t="shared" si="1044"/>
        <v/>
      </c>
      <c r="CZ700" s="239" t="str">
        <f t="shared" si="1045"/>
        <v/>
      </c>
      <c r="DA700" s="239" t="str">
        <f t="shared" si="1046"/>
        <v/>
      </c>
      <c r="DB700" s="239" t="str">
        <f t="shared" si="1047"/>
        <v>1er trimestre</v>
      </c>
      <c r="DC700" s="239" t="str">
        <f t="shared" si="1048"/>
        <v/>
      </c>
      <c r="DD700" s="239" t="str">
        <f t="shared" si="1049"/>
        <v/>
      </c>
      <c r="DE700" s="239" t="str">
        <f t="shared" si="1050"/>
        <v/>
      </c>
      <c r="DF700" s="239" t="str">
        <f t="shared" si="1051"/>
        <v/>
      </c>
      <c r="DG700" s="239" t="str">
        <f t="shared" si="1052"/>
        <v/>
      </c>
      <c r="DH700" s="239" t="str">
        <f t="shared" si="1053"/>
        <v/>
      </c>
      <c r="DI700" s="239" t="str">
        <f t="shared" si="1054"/>
        <v/>
      </c>
      <c r="DJ700" s="239" t="str">
        <f t="shared" si="1055"/>
        <v/>
      </c>
      <c r="DK700" s="239" t="str">
        <f t="shared" si="1056"/>
        <v/>
      </c>
      <c r="DL700" s="239" t="str">
        <f t="shared" si="1057"/>
        <v/>
      </c>
      <c r="DM700" s="239" t="str">
        <f t="shared" si="1058"/>
        <v/>
      </c>
      <c r="DN700" s="239" t="str">
        <f t="shared" si="1059"/>
        <v/>
      </c>
      <c r="DO700" s="239" t="str">
        <f t="shared" si="1060"/>
        <v/>
      </c>
      <c r="DP700" s="239" t="str">
        <f t="shared" si="1061"/>
        <v/>
      </c>
    </row>
    <row r="701" spans="1:120" ht="106.5" hidden="1" customHeight="1" x14ac:dyDescent="0.25">
      <c r="A701" s="53" t="s">
        <v>4520</v>
      </c>
      <c r="B701" s="53">
        <v>2000</v>
      </c>
      <c r="C701" s="53" t="s">
        <v>62</v>
      </c>
      <c r="D701" s="53" t="s">
        <v>2745</v>
      </c>
      <c r="E701" s="49">
        <v>2</v>
      </c>
      <c r="F701" s="53" t="s">
        <v>2783</v>
      </c>
      <c r="G701" s="53" t="str">
        <f t="shared" si="1063"/>
        <v>2000-2</v>
      </c>
      <c r="H701" s="53" t="s">
        <v>94</v>
      </c>
      <c r="I701" s="53" t="s">
        <v>196</v>
      </c>
      <c r="J701" s="53" t="s">
        <v>80</v>
      </c>
      <c r="K701" s="53" t="s">
        <v>80</v>
      </c>
      <c r="L701" s="53" t="s">
        <v>80</v>
      </c>
      <c r="M701" s="53" t="s">
        <v>80</v>
      </c>
      <c r="N701" s="53" t="s">
        <v>80</v>
      </c>
      <c r="O701" s="53" t="s">
        <v>80</v>
      </c>
      <c r="P701" s="53" t="s">
        <v>2784</v>
      </c>
      <c r="Q701" s="52">
        <v>0.2</v>
      </c>
      <c r="R701" s="52">
        <f>+Q701*Q696</f>
        <v>4.0000000000000008E-2</v>
      </c>
      <c r="S701" s="53">
        <v>4</v>
      </c>
      <c r="T701" s="53" t="s">
        <v>84</v>
      </c>
      <c r="U701" s="53" t="s">
        <v>2785</v>
      </c>
      <c r="V701" s="23">
        <v>44991</v>
      </c>
      <c r="W701" s="23">
        <v>45260</v>
      </c>
      <c r="X701" s="53" t="s">
        <v>2771</v>
      </c>
      <c r="Y701" s="49" t="s">
        <v>87</v>
      </c>
      <c r="Z701" s="59" t="s">
        <v>100</v>
      </c>
      <c r="AA701" s="52">
        <v>1</v>
      </c>
      <c r="AB701" s="53" t="s">
        <v>2786</v>
      </c>
      <c r="AC701" s="136">
        <v>45260</v>
      </c>
      <c r="AD701" s="52">
        <v>1</v>
      </c>
      <c r="AE701" s="53" t="s">
        <v>2787</v>
      </c>
      <c r="AF701" s="136">
        <v>45260</v>
      </c>
      <c r="AG701" s="60" t="s">
        <v>79</v>
      </c>
      <c r="AH701" s="60">
        <v>1</v>
      </c>
      <c r="AI701" s="52">
        <f t="shared" si="980"/>
        <v>4.0000000000000008E-2</v>
      </c>
      <c r="AJ701" s="52">
        <f t="shared" si="1074"/>
        <v>1</v>
      </c>
      <c r="AK701" s="52"/>
      <c r="AL701" s="239" t="str">
        <f t="shared" si="999"/>
        <v/>
      </c>
      <c r="AM701" s="239" t="str">
        <f t="shared" si="1000"/>
        <v/>
      </c>
      <c r="AN701" s="239" t="str">
        <f t="shared" si="1001"/>
        <v/>
      </c>
      <c r="AO701" s="239">
        <f t="shared" si="1002"/>
        <v>1</v>
      </c>
      <c r="AP701" s="239" t="str">
        <f t="shared" si="1003"/>
        <v/>
      </c>
      <c r="AQ701" s="239" t="str">
        <f t="shared" si="1004"/>
        <v/>
      </c>
      <c r="AR701" s="239" t="str">
        <f t="shared" si="1005"/>
        <v/>
      </c>
      <c r="AS701" s="239" t="str">
        <f t="shared" si="1006"/>
        <v/>
      </c>
      <c r="AT701" s="239" t="str">
        <f t="shared" si="1007"/>
        <v/>
      </c>
      <c r="AU701" s="239" t="str">
        <f t="shared" si="981"/>
        <v/>
      </c>
      <c r="AV701" s="239" t="str">
        <f t="shared" si="982"/>
        <v/>
      </c>
      <c r="AW701" s="239" t="str">
        <f t="shared" si="983"/>
        <v/>
      </c>
      <c r="AX701" s="239" t="str">
        <f t="shared" si="984"/>
        <v/>
      </c>
      <c r="AY701" s="239" t="str">
        <f t="shared" si="985"/>
        <v/>
      </c>
      <c r="AZ701" s="239" t="str">
        <f t="shared" si="986"/>
        <v/>
      </c>
      <c r="BA701" s="239" t="str">
        <f t="shared" si="987"/>
        <v/>
      </c>
      <c r="BB701" s="239" t="str">
        <f t="shared" si="988"/>
        <v/>
      </c>
      <c r="BC701" s="239" t="str">
        <f t="shared" si="989"/>
        <v/>
      </c>
      <c r="BD701" s="239" t="str">
        <f t="shared" si="990"/>
        <v/>
      </c>
      <c r="BE701" s="239" t="str">
        <f t="shared" si="991"/>
        <v/>
      </c>
      <c r="BF701" s="239" t="str">
        <f t="shared" si="992"/>
        <v/>
      </c>
      <c r="BG701" s="239" t="str">
        <f t="shared" si="993"/>
        <v/>
      </c>
      <c r="BH701" s="239" t="str">
        <f t="shared" si="994"/>
        <v/>
      </c>
      <c r="BI701" s="239" t="str">
        <f t="shared" si="995"/>
        <v/>
      </c>
      <c r="BJ701" s="239" t="str">
        <f t="shared" si="996"/>
        <v/>
      </c>
      <c r="BK701" s="239" t="str">
        <f t="shared" si="997"/>
        <v/>
      </c>
      <c r="BL701" s="239" t="str">
        <f t="shared" si="998"/>
        <v/>
      </c>
      <c r="BN701" s="239" t="str">
        <f t="shared" si="1008"/>
        <v/>
      </c>
      <c r="BO701" s="239" t="str">
        <f t="shared" si="1009"/>
        <v/>
      </c>
      <c r="BP701" s="239" t="str">
        <f t="shared" si="1010"/>
        <v/>
      </c>
      <c r="BQ701" s="239">
        <f t="shared" si="1011"/>
        <v>1</v>
      </c>
      <c r="BR701" s="239" t="str">
        <f t="shared" si="1012"/>
        <v/>
      </c>
      <c r="BS701" s="239" t="str">
        <f t="shared" si="1013"/>
        <v/>
      </c>
      <c r="BT701" s="239" t="str">
        <f t="shared" si="1014"/>
        <v/>
      </c>
      <c r="BU701" s="239" t="str">
        <f t="shared" si="1015"/>
        <v/>
      </c>
      <c r="BV701" s="239" t="str">
        <f t="shared" si="1016"/>
        <v/>
      </c>
      <c r="BW701" s="239" t="str">
        <f t="shared" si="1017"/>
        <v/>
      </c>
      <c r="BX701" s="239" t="str">
        <f t="shared" si="1018"/>
        <v/>
      </c>
      <c r="BY701" s="239" t="str">
        <f t="shared" si="1019"/>
        <v/>
      </c>
      <c r="BZ701" s="239" t="str">
        <f t="shared" si="1020"/>
        <v/>
      </c>
      <c r="CA701" s="239" t="str">
        <f t="shared" si="1021"/>
        <v/>
      </c>
      <c r="CB701" s="239" t="str">
        <f t="shared" si="1022"/>
        <v/>
      </c>
      <c r="CC701" s="239" t="str">
        <f t="shared" si="1023"/>
        <v/>
      </c>
      <c r="CD701" s="239" t="str">
        <f t="shared" si="1024"/>
        <v/>
      </c>
      <c r="CE701" s="239" t="str">
        <f t="shared" si="1025"/>
        <v/>
      </c>
      <c r="CF701" s="239" t="str">
        <f t="shared" si="1026"/>
        <v/>
      </c>
      <c r="CG701" s="239" t="str">
        <f t="shared" si="1027"/>
        <v/>
      </c>
      <c r="CH701" s="239" t="str">
        <f t="shared" si="1028"/>
        <v/>
      </c>
      <c r="CI701" s="239" t="str">
        <f t="shared" si="1029"/>
        <v/>
      </c>
      <c r="CJ701" s="239" t="str">
        <f t="shared" si="1030"/>
        <v/>
      </c>
      <c r="CK701" s="239" t="str">
        <f t="shared" si="1031"/>
        <v/>
      </c>
      <c r="CL701" s="239" t="str">
        <f t="shared" si="1032"/>
        <v/>
      </c>
      <c r="CM701" s="239" t="str">
        <f t="shared" si="1033"/>
        <v/>
      </c>
      <c r="CN701" s="239" t="str">
        <f t="shared" si="1034"/>
        <v/>
      </c>
      <c r="CP701" s="239" t="str">
        <f t="shared" si="1035"/>
        <v/>
      </c>
      <c r="CQ701" s="239" t="str">
        <f t="shared" si="1036"/>
        <v/>
      </c>
      <c r="CR701" s="239" t="str">
        <f t="shared" si="1037"/>
        <v/>
      </c>
      <c r="CS701" s="239" t="str">
        <f t="shared" si="1038"/>
        <v>4to Trimestre</v>
      </c>
      <c r="CT701" s="239" t="str">
        <f t="shared" si="1039"/>
        <v/>
      </c>
      <c r="CU701" s="239" t="str">
        <f t="shared" si="1040"/>
        <v/>
      </c>
      <c r="CV701" s="239" t="str">
        <f t="shared" si="1041"/>
        <v/>
      </c>
      <c r="CW701" s="239" t="str">
        <f t="shared" si="1042"/>
        <v/>
      </c>
      <c r="CX701" s="239" t="str">
        <f t="shared" si="1043"/>
        <v/>
      </c>
      <c r="CY701" s="239" t="str">
        <f t="shared" si="1044"/>
        <v/>
      </c>
      <c r="CZ701" s="239" t="str">
        <f t="shared" si="1045"/>
        <v/>
      </c>
      <c r="DA701" s="239" t="str">
        <f t="shared" si="1046"/>
        <v/>
      </c>
      <c r="DB701" s="239" t="str">
        <f t="shared" si="1047"/>
        <v/>
      </c>
      <c r="DC701" s="239" t="str">
        <f t="shared" si="1048"/>
        <v/>
      </c>
      <c r="DD701" s="239" t="str">
        <f t="shared" si="1049"/>
        <v/>
      </c>
      <c r="DE701" s="239" t="str">
        <f t="shared" si="1050"/>
        <v/>
      </c>
      <c r="DF701" s="239" t="str">
        <f t="shared" si="1051"/>
        <v/>
      </c>
      <c r="DG701" s="239" t="str">
        <f t="shared" si="1052"/>
        <v/>
      </c>
      <c r="DH701" s="239" t="str">
        <f t="shared" si="1053"/>
        <v/>
      </c>
      <c r="DI701" s="239" t="str">
        <f t="shared" si="1054"/>
        <v/>
      </c>
      <c r="DJ701" s="239" t="str">
        <f t="shared" si="1055"/>
        <v/>
      </c>
      <c r="DK701" s="239" t="str">
        <f t="shared" si="1056"/>
        <v/>
      </c>
      <c r="DL701" s="239" t="str">
        <f t="shared" si="1057"/>
        <v/>
      </c>
      <c r="DM701" s="239" t="str">
        <f t="shared" si="1058"/>
        <v/>
      </c>
      <c r="DN701" s="239" t="str">
        <f t="shared" si="1059"/>
        <v/>
      </c>
      <c r="DO701" s="239" t="str">
        <f t="shared" si="1060"/>
        <v/>
      </c>
      <c r="DP701" s="239" t="str">
        <f t="shared" si="1061"/>
        <v/>
      </c>
    </row>
    <row r="702" spans="1:120" ht="121.5" hidden="1" customHeight="1" x14ac:dyDescent="0.25">
      <c r="A702" s="53" t="s">
        <v>4520</v>
      </c>
      <c r="B702" s="53">
        <v>2000</v>
      </c>
      <c r="C702" s="53" t="s">
        <v>62</v>
      </c>
      <c r="D702" s="53" t="s">
        <v>2745</v>
      </c>
      <c r="E702" s="49">
        <v>2</v>
      </c>
      <c r="F702" s="53" t="s">
        <v>2788</v>
      </c>
      <c r="G702" s="53" t="str">
        <f t="shared" si="1063"/>
        <v>2000-2</v>
      </c>
      <c r="H702" s="53" t="s">
        <v>94</v>
      </c>
      <c r="I702" s="53" t="s">
        <v>196</v>
      </c>
      <c r="J702" s="53" t="s">
        <v>80</v>
      </c>
      <c r="K702" s="53" t="s">
        <v>80</v>
      </c>
      <c r="L702" s="53" t="s">
        <v>80</v>
      </c>
      <c r="M702" s="53" t="s">
        <v>80</v>
      </c>
      <c r="N702" s="53" t="s">
        <v>80</v>
      </c>
      <c r="O702" s="53" t="s">
        <v>80</v>
      </c>
      <c r="P702" s="53" t="s">
        <v>2789</v>
      </c>
      <c r="Q702" s="52">
        <v>0.5</v>
      </c>
      <c r="R702" s="52">
        <f>+Q702*Q696</f>
        <v>0.1</v>
      </c>
      <c r="S702" s="53">
        <v>4</v>
      </c>
      <c r="T702" s="53" t="s">
        <v>84</v>
      </c>
      <c r="U702" s="53" t="s">
        <v>2766</v>
      </c>
      <c r="V702" s="23">
        <v>44991</v>
      </c>
      <c r="W702" s="23">
        <v>45260</v>
      </c>
      <c r="X702" s="53" t="s">
        <v>2771</v>
      </c>
      <c r="Y702" s="49" t="s">
        <v>87</v>
      </c>
      <c r="Z702" s="59" t="s">
        <v>100</v>
      </c>
      <c r="AA702" s="52">
        <v>1</v>
      </c>
      <c r="AB702" s="23" t="s">
        <v>2790</v>
      </c>
      <c r="AC702" s="23">
        <v>45229</v>
      </c>
      <c r="AD702" s="52">
        <v>1</v>
      </c>
      <c r="AE702" s="53" t="s">
        <v>2791</v>
      </c>
      <c r="AF702" s="23">
        <v>45229</v>
      </c>
      <c r="AG702" s="53" t="s">
        <v>79</v>
      </c>
      <c r="AH702" s="52">
        <v>1</v>
      </c>
      <c r="AI702" s="52">
        <f t="shared" si="980"/>
        <v>0.1</v>
      </c>
      <c r="AJ702" s="52">
        <f t="shared" si="1074"/>
        <v>1</v>
      </c>
      <c r="AK702" s="52"/>
      <c r="AL702" s="239" t="str">
        <f t="shared" si="999"/>
        <v/>
      </c>
      <c r="AM702" s="239" t="str">
        <f t="shared" si="1000"/>
        <v/>
      </c>
      <c r="AN702" s="239" t="str">
        <f t="shared" si="1001"/>
        <v/>
      </c>
      <c r="AO702" s="239">
        <f t="shared" si="1002"/>
        <v>1</v>
      </c>
      <c r="AP702" s="239" t="str">
        <f t="shared" si="1003"/>
        <v/>
      </c>
      <c r="AQ702" s="239" t="str">
        <f t="shared" si="1004"/>
        <v/>
      </c>
      <c r="AR702" s="239" t="str">
        <f t="shared" si="1005"/>
        <v/>
      </c>
      <c r="AS702" s="239" t="str">
        <f t="shared" si="1006"/>
        <v/>
      </c>
      <c r="AT702" s="239" t="str">
        <f t="shared" si="1007"/>
        <v/>
      </c>
      <c r="AU702" s="239" t="str">
        <f t="shared" si="981"/>
        <v/>
      </c>
      <c r="AV702" s="239" t="str">
        <f t="shared" si="982"/>
        <v/>
      </c>
      <c r="AW702" s="239" t="str">
        <f t="shared" si="983"/>
        <v/>
      </c>
      <c r="AX702" s="239" t="str">
        <f t="shared" si="984"/>
        <v/>
      </c>
      <c r="AY702" s="239" t="str">
        <f t="shared" si="985"/>
        <v/>
      </c>
      <c r="AZ702" s="239" t="str">
        <f t="shared" si="986"/>
        <v/>
      </c>
      <c r="BA702" s="239" t="str">
        <f t="shared" si="987"/>
        <v/>
      </c>
      <c r="BB702" s="239" t="str">
        <f t="shared" si="988"/>
        <v/>
      </c>
      <c r="BC702" s="239" t="str">
        <f t="shared" si="989"/>
        <v/>
      </c>
      <c r="BD702" s="239" t="str">
        <f t="shared" si="990"/>
        <v/>
      </c>
      <c r="BE702" s="239" t="str">
        <f t="shared" si="991"/>
        <v/>
      </c>
      <c r="BF702" s="239" t="str">
        <f t="shared" si="992"/>
        <v/>
      </c>
      <c r="BG702" s="239" t="str">
        <f t="shared" si="993"/>
        <v/>
      </c>
      <c r="BH702" s="239" t="str">
        <f t="shared" si="994"/>
        <v/>
      </c>
      <c r="BI702" s="239" t="str">
        <f t="shared" si="995"/>
        <v/>
      </c>
      <c r="BJ702" s="239" t="str">
        <f t="shared" si="996"/>
        <v/>
      </c>
      <c r="BK702" s="239" t="str">
        <f t="shared" si="997"/>
        <v/>
      </c>
      <c r="BL702" s="239" t="str">
        <f t="shared" si="998"/>
        <v/>
      </c>
      <c r="BN702" s="239" t="str">
        <f t="shared" si="1008"/>
        <v/>
      </c>
      <c r="BO702" s="239" t="str">
        <f t="shared" si="1009"/>
        <v/>
      </c>
      <c r="BP702" s="239" t="str">
        <f t="shared" si="1010"/>
        <v/>
      </c>
      <c r="BQ702" s="239">
        <f t="shared" si="1011"/>
        <v>1</v>
      </c>
      <c r="BR702" s="239" t="str">
        <f t="shared" si="1012"/>
        <v/>
      </c>
      <c r="BS702" s="239" t="str">
        <f t="shared" si="1013"/>
        <v/>
      </c>
      <c r="BT702" s="239" t="str">
        <f t="shared" si="1014"/>
        <v/>
      </c>
      <c r="BU702" s="239" t="str">
        <f t="shared" si="1015"/>
        <v/>
      </c>
      <c r="BV702" s="239" t="str">
        <f t="shared" si="1016"/>
        <v/>
      </c>
      <c r="BW702" s="239" t="str">
        <f t="shared" si="1017"/>
        <v/>
      </c>
      <c r="BX702" s="239" t="str">
        <f t="shared" si="1018"/>
        <v/>
      </c>
      <c r="BY702" s="239" t="str">
        <f t="shared" si="1019"/>
        <v/>
      </c>
      <c r="BZ702" s="239" t="str">
        <f t="shared" si="1020"/>
        <v/>
      </c>
      <c r="CA702" s="239" t="str">
        <f t="shared" si="1021"/>
        <v/>
      </c>
      <c r="CB702" s="239" t="str">
        <f t="shared" si="1022"/>
        <v/>
      </c>
      <c r="CC702" s="239" t="str">
        <f t="shared" si="1023"/>
        <v/>
      </c>
      <c r="CD702" s="239" t="str">
        <f t="shared" si="1024"/>
        <v/>
      </c>
      <c r="CE702" s="239" t="str">
        <f t="shared" si="1025"/>
        <v/>
      </c>
      <c r="CF702" s="239" t="str">
        <f t="shared" si="1026"/>
        <v/>
      </c>
      <c r="CG702" s="239" t="str">
        <f t="shared" si="1027"/>
        <v/>
      </c>
      <c r="CH702" s="239" t="str">
        <f t="shared" si="1028"/>
        <v/>
      </c>
      <c r="CI702" s="239" t="str">
        <f t="shared" si="1029"/>
        <v/>
      </c>
      <c r="CJ702" s="239" t="str">
        <f t="shared" si="1030"/>
        <v/>
      </c>
      <c r="CK702" s="239" t="str">
        <f t="shared" si="1031"/>
        <v/>
      </c>
      <c r="CL702" s="239" t="str">
        <f t="shared" si="1032"/>
        <v/>
      </c>
      <c r="CM702" s="239" t="str">
        <f t="shared" si="1033"/>
        <v/>
      </c>
      <c r="CN702" s="239" t="str">
        <f t="shared" si="1034"/>
        <v/>
      </c>
      <c r="CP702" s="239" t="str">
        <f t="shared" si="1035"/>
        <v/>
      </c>
      <c r="CQ702" s="239" t="str">
        <f t="shared" si="1036"/>
        <v/>
      </c>
      <c r="CR702" s="239" t="str">
        <f t="shared" si="1037"/>
        <v/>
      </c>
      <c r="CS702" s="239" t="str">
        <f t="shared" si="1038"/>
        <v>4to Trimestre</v>
      </c>
      <c r="CT702" s="239" t="str">
        <f t="shared" si="1039"/>
        <v/>
      </c>
      <c r="CU702" s="239" t="str">
        <f t="shared" si="1040"/>
        <v/>
      </c>
      <c r="CV702" s="239" t="str">
        <f t="shared" si="1041"/>
        <v/>
      </c>
      <c r="CW702" s="239" t="str">
        <f t="shared" si="1042"/>
        <v/>
      </c>
      <c r="CX702" s="239" t="str">
        <f t="shared" si="1043"/>
        <v/>
      </c>
      <c r="CY702" s="239" t="str">
        <f t="shared" si="1044"/>
        <v/>
      </c>
      <c r="CZ702" s="239" t="str">
        <f t="shared" si="1045"/>
        <v/>
      </c>
      <c r="DA702" s="239" t="str">
        <f t="shared" si="1046"/>
        <v/>
      </c>
      <c r="DB702" s="239" t="str">
        <f t="shared" si="1047"/>
        <v/>
      </c>
      <c r="DC702" s="239" t="str">
        <f t="shared" si="1048"/>
        <v/>
      </c>
      <c r="DD702" s="239" t="str">
        <f t="shared" si="1049"/>
        <v/>
      </c>
      <c r="DE702" s="239" t="str">
        <f t="shared" si="1050"/>
        <v/>
      </c>
      <c r="DF702" s="239" t="str">
        <f t="shared" si="1051"/>
        <v/>
      </c>
      <c r="DG702" s="239" t="str">
        <f t="shared" si="1052"/>
        <v/>
      </c>
      <c r="DH702" s="239" t="str">
        <f t="shared" si="1053"/>
        <v/>
      </c>
      <c r="DI702" s="239" t="str">
        <f t="shared" si="1054"/>
        <v/>
      </c>
      <c r="DJ702" s="239" t="str">
        <f t="shared" si="1055"/>
        <v/>
      </c>
      <c r="DK702" s="239" t="str">
        <f t="shared" si="1056"/>
        <v/>
      </c>
      <c r="DL702" s="239" t="str">
        <f t="shared" si="1057"/>
        <v/>
      </c>
      <c r="DM702" s="239" t="str">
        <f t="shared" si="1058"/>
        <v/>
      </c>
      <c r="DN702" s="239" t="str">
        <f t="shared" si="1059"/>
        <v/>
      </c>
      <c r="DO702" s="239" t="str">
        <f t="shared" si="1060"/>
        <v/>
      </c>
      <c r="DP702" s="239" t="str">
        <f t="shared" si="1061"/>
        <v/>
      </c>
    </row>
    <row r="703" spans="1:120" ht="73.5" hidden="1" customHeight="1" x14ac:dyDescent="0.25">
      <c r="A703" s="49" t="s">
        <v>4520</v>
      </c>
      <c r="B703" s="49">
        <v>2000</v>
      </c>
      <c r="C703" s="49" t="s">
        <v>62</v>
      </c>
      <c r="D703" s="49" t="s">
        <v>2745</v>
      </c>
      <c r="E703" s="49">
        <v>2</v>
      </c>
      <c r="F703" s="49" t="s">
        <v>2792</v>
      </c>
      <c r="G703" s="49" t="str">
        <f t="shared" si="1063"/>
        <v>2000-3</v>
      </c>
      <c r="H703" s="49" t="s">
        <v>75</v>
      </c>
      <c r="I703" s="49" t="s">
        <v>196</v>
      </c>
      <c r="J703" s="49" t="s">
        <v>1221</v>
      </c>
      <c r="K703" s="49" t="s">
        <v>144</v>
      </c>
      <c r="L703" s="49" t="s">
        <v>125</v>
      </c>
      <c r="M703" s="49" t="s">
        <v>1360</v>
      </c>
      <c r="N703" s="49" t="s">
        <v>643</v>
      </c>
      <c r="O703" s="49" t="s">
        <v>731</v>
      </c>
      <c r="P703" s="49" t="s">
        <v>2793</v>
      </c>
      <c r="Q703" s="50">
        <v>0.3</v>
      </c>
      <c r="R703" s="50"/>
      <c r="S703" s="49">
        <v>5</v>
      </c>
      <c r="T703" s="49" t="s">
        <v>84</v>
      </c>
      <c r="U703" s="49" t="s">
        <v>2794</v>
      </c>
      <c r="V703" s="51">
        <v>44928</v>
      </c>
      <c r="W703" s="51">
        <v>45289</v>
      </c>
      <c r="X703" s="49" t="s">
        <v>2749</v>
      </c>
      <c r="Y703" s="49" t="s">
        <v>87</v>
      </c>
      <c r="Z703" s="59" t="s">
        <v>100</v>
      </c>
      <c r="AA703" s="52">
        <v>1</v>
      </c>
      <c r="AB703" s="23" t="s">
        <v>2795</v>
      </c>
      <c r="AC703" s="23">
        <v>45245</v>
      </c>
      <c r="AD703" s="52">
        <v>1</v>
      </c>
      <c r="AE703" s="53" t="s">
        <v>2796</v>
      </c>
      <c r="AF703" s="23">
        <v>45245</v>
      </c>
      <c r="AG703" s="52" t="s">
        <v>79</v>
      </c>
      <c r="AH703" s="52" t="s">
        <v>92</v>
      </c>
      <c r="AI703" s="52">
        <f t="shared" si="980"/>
        <v>0.3</v>
      </c>
      <c r="AJ703" s="52"/>
      <c r="AK703" s="52"/>
      <c r="AL703" s="239" t="str">
        <f t="shared" si="999"/>
        <v/>
      </c>
      <c r="AM703" s="239" t="str">
        <f t="shared" si="1000"/>
        <v/>
      </c>
      <c r="AN703" s="239" t="str">
        <f t="shared" si="1001"/>
        <v/>
      </c>
      <c r="AO703" s="239" t="str">
        <f t="shared" si="1002"/>
        <v/>
      </c>
      <c r="AP703" s="239" t="str">
        <f t="shared" si="1003"/>
        <v/>
      </c>
      <c r="AQ703" s="239" t="str">
        <f t="shared" si="1004"/>
        <v/>
      </c>
      <c r="AR703" s="239" t="str">
        <f t="shared" si="1005"/>
        <v/>
      </c>
      <c r="AS703" s="239" t="str">
        <f t="shared" si="1006"/>
        <v/>
      </c>
      <c r="AT703" s="239" t="str">
        <f t="shared" si="1007"/>
        <v/>
      </c>
      <c r="AU703" s="239" t="str">
        <f t="shared" si="981"/>
        <v/>
      </c>
      <c r="AV703" s="239" t="str">
        <f t="shared" si="982"/>
        <v/>
      </c>
      <c r="AW703" s="239" t="str">
        <f t="shared" si="983"/>
        <v/>
      </c>
      <c r="AX703" s="239" t="str">
        <f t="shared" si="984"/>
        <v/>
      </c>
      <c r="AY703" s="239" t="str">
        <f t="shared" si="985"/>
        <v/>
      </c>
      <c r="AZ703" s="239" t="str">
        <f t="shared" si="986"/>
        <v/>
      </c>
      <c r="BA703" s="239" t="str">
        <f t="shared" si="987"/>
        <v/>
      </c>
      <c r="BB703" s="239" t="str">
        <f t="shared" si="988"/>
        <v/>
      </c>
      <c r="BC703" s="239" t="str">
        <f t="shared" si="989"/>
        <v/>
      </c>
      <c r="BD703" s="239" t="str">
        <f t="shared" si="990"/>
        <v/>
      </c>
      <c r="BE703" s="239" t="str">
        <f t="shared" si="991"/>
        <v/>
      </c>
      <c r="BF703" s="239" t="str">
        <f t="shared" si="992"/>
        <v/>
      </c>
      <c r="BG703" s="239" t="str">
        <f t="shared" si="993"/>
        <v/>
      </c>
      <c r="BH703" s="239" t="str">
        <f t="shared" si="994"/>
        <v/>
      </c>
      <c r="BI703" s="239" t="str">
        <f t="shared" si="995"/>
        <v/>
      </c>
      <c r="BJ703" s="239" t="str">
        <f t="shared" si="996"/>
        <v/>
      </c>
      <c r="BK703" s="239" t="str">
        <f t="shared" si="997"/>
        <v/>
      </c>
      <c r="BL703" s="239" t="str">
        <f t="shared" si="998"/>
        <v/>
      </c>
      <c r="BN703" s="239" t="str">
        <f t="shared" si="1008"/>
        <v/>
      </c>
      <c r="BO703" s="239" t="str">
        <f t="shared" si="1009"/>
        <v/>
      </c>
      <c r="BP703" s="239" t="str">
        <f t="shared" si="1010"/>
        <v/>
      </c>
      <c r="BQ703" s="239" t="str">
        <f t="shared" si="1011"/>
        <v/>
      </c>
      <c r="BR703" s="239" t="str">
        <f t="shared" si="1012"/>
        <v/>
      </c>
      <c r="BS703" s="239" t="str">
        <f t="shared" si="1013"/>
        <v/>
      </c>
      <c r="BT703" s="239" t="str">
        <f t="shared" si="1014"/>
        <v/>
      </c>
      <c r="BU703" s="239" t="str">
        <f t="shared" si="1015"/>
        <v/>
      </c>
      <c r="BV703" s="239" t="str">
        <f t="shared" si="1016"/>
        <v/>
      </c>
      <c r="BW703" s="239" t="str">
        <f t="shared" si="1017"/>
        <v/>
      </c>
      <c r="BX703" s="239" t="str">
        <f t="shared" si="1018"/>
        <v/>
      </c>
      <c r="BY703" s="239" t="str">
        <f t="shared" si="1019"/>
        <v/>
      </c>
      <c r="BZ703" s="239" t="str">
        <f t="shared" si="1020"/>
        <v/>
      </c>
      <c r="CA703" s="239" t="str">
        <f t="shared" si="1021"/>
        <v/>
      </c>
      <c r="CB703" s="239" t="str">
        <f t="shared" si="1022"/>
        <v/>
      </c>
      <c r="CC703" s="239" t="str">
        <f t="shared" si="1023"/>
        <v/>
      </c>
      <c r="CD703" s="239" t="str">
        <f t="shared" si="1024"/>
        <v/>
      </c>
      <c r="CE703" s="239" t="str">
        <f t="shared" si="1025"/>
        <v/>
      </c>
      <c r="CF703" s="239" t="str">
        <f t="shared" si="1026"/>
        <v/>
      </c>
      <c r="CG703" s="239" t="str">
        <f t="shared" si="1027"/>
        <v/>
      </c>
      <c r="CH703" s="239" t="str">
        <f t="shared" si="1028"/>
        <v/>
      </c>
      <c r="CI703" s="239" t="str">
        <f t="shared" si="1029"/>
        <v/>
      </c>
      <c r="CJ703" s="239" t="str">
        <f t="shared" si="1030"/>
        <v/>
      </c>
      <c r="CK703" s="239" t="str">
        <f t="shared" si="1031"/>
        <v/>
      </c>
      <c r="CL703" s="239" t="str">
        <f t="shared" si="1032"/>
        <v/>
      </c>
      <c r="CM703" s="239" t="str">
        <f t="shared" si="1033"/>
        <v/>
      </c>
      <c r="CN703" s="239" t="str">
        <f t="shared" si="1034"/>
        <v/>
      </c>
      <c r="CP703" s="239" t="str">
        <f t="shared" si="1035"/>
        <v/>
      </c>
      <c r="CQ703" s="239" t="str">
        <f t="shared" si="1036"/>
        <v/>
      </c>
      <c r="CR703" s="239" t="str">
        <f t="shared" si="1037"/>
        <v/>
      </c>
      <c r="CS703" s="239" t="str">
        <f t="shared" si="1038"/>
        <v/>
      </c>
      <c r="CT703" s="239" t="str">
        <f t="shared" si="1039"/>
        <v/>
      </c>
      <c r="CU703" s="239" t="str">
        <f t="shared" si="1040"/>
        <v/>
      </c>
      <c r="CV703" s="239" t="str">
        <f t="shared" si="1041"/>
        <v/>
      </c>
      <c r="CW703" s="239" t="str">
        <f t="shared" si="1042"/>
        <v/>
      </c>
      <c r="CX703" s="239" t="str">
        <f t="shared" si="1043"/>
        <v/>
      </c>
      <c r="CY703" s="239" t="str">
        <f t="shared" si="1044"/>
        <v/>
      </c>
      <c r="CZ703" s="239" t="str">
        <f t="shared" si="1045"/>
        <v/>
      </c>
      <c r="DA703" s="239" t="str">
        <f t="shared" si="1046"/>
        <v/>
      </c>
      <c r="DB703" s="239" t="str">
        <f t="shared" si="1047"/>
        <v/>
      </c>
      <c r="DC703" s="239" t="str">
        <f t="shared" si="1048"/>
        <v/>
      </c>
      <c r="DD703" s="239" t="str">
        <f t="shared" si="1049"/>
        <v/>
      </c>
      <c r="DE703" s="239" t="str">
        <f t="shared" si="1050"/>
        <v/>
      </c>
      <c r="DF703" s="239" t="str">
        <f t="shared" si="1051"/>
        <v/>
      </c>
      <c r="DG703" s="239" t="str">
        <f t="shared" si="1052"/>
        <v/>
      </c>
      <c r="DH703" s="239" t="str">
        <f t="shared" si="1053"/>
        <v/>
      </c>
      <c r="DI703" s="239" t="str">
        <f t="shared" si="1054"/>
        <v/>
      </c>
      <c r="DJ703" s="239" t="str">
        <f t="shared" si="1055"/>
        <v/>
      </c>
      <c r="DK703" s="239" t="str">
        <f t="shared" si="1056"/>
        <v/>
      </c>
      <c r="DL703" s="239" t="str">
        <f t="shared" si="1057"/>
        <v/>
      </c>
      <c r="DM703" s="239" t="str">
        <f t="shared" si="1058"/>
        <v/>
      </c>
      <c r="DN703" s="239" t="str">
        <f t="shared" si="1059"/>
        <v/>
      </c>
      <c r="DO703" s="239" t="str">
        <f t="shared" si="1060"/>
        <v/>
      </c>
      <c r="DP703" s="239" t="str">
        <f t="shared" si="1061"/>
        <v/>
      </c>
    </row>
    <row r="704" spans="1:120" ht="132" hidden="1" customHeight="1" x14ac:dyDescent="0.25">
      <c r="A704" s="53" t="s">
        <v>4520</v>
      </c>
      <c r="B704" s="53">
        <v>2000</v>
      </c>
      <c r="C704" s="53" t="s">
        <v>62</v>
      </c>
      <c r="D704" s="53" t="s">
        <v>2745</v>
      </c>
      <c r="E704" s="49">
        <v>2</v>
      </c>
      <c r="F704" s="53" t="s">
        <v>2797</v>
      </c>
      <c r="G704" s="53" t="str">
        <f t="shared" si="1063"/>
        <v>2000-3</v>
      </c>
      <c r="H704" s="53" t="s">
        <v>94</v>
      </c>
      <c r="I704" s="53" t="s">
        <v>196</v>
      </c>
      <c r="J704" s="53" t="s">
        <v>80</v>
      </c>
      <c r="K704" s="53" t="s">
        <v>80</v>
      </c>
      <c r="L704" s="53" t="s">
        <v>80</v>
      </c>
      <c r="M704" s="53" t="s">
        <v>80</v>
      </c>
      <c r="N704" s="53" t="s">
        <v>80</v>
      </c>
      <c r="O704" s="53" t="s">
        <v>80</v>
      </c>
      <c r="P704" s="53" t="s">
        <v>2798</v>
      </c>
      <c r="Q704" s="52">
        <v>0.6</v>
      </c>
      <c r="R704" s="52">
        <f>+Q704*Q703</f>
        <v>0.18</v>
      </c>
      <c r="S704" s="53">
        <v>3</v>
      </c>
      <c r="T704" s="53" t="s">
        <v>84</v>
      </c>
      <c r="U704" s="53" t="s">
        <v>2799</v>
      </c>
      <c r="V704" s="23">
        <v>44928</v>
      </c>
      <c r="W704" s="23">
        <v>45107</v>
      </c>
      <c r="X704" s="53" t="s">
        <v>2749</v>
      </c>
      <c r="Y704" s="49" t="s">
        <v>167</v>
      </c>
      <c r="Z704" s="59" t="s">
        <v>100</v>
      </c>
      <c r="AA704" s="60">
        <v>1</v>
      </c>
      <c r="AB704" s="62" t="s">
        <v>2800</v>
      </c>
      <c r="AC704" s="62">
        <v>45062</v>
      </c>
      <c r="AD704" s="60">
        <v>1</v>
      </c>
      <c r="AE704" s="62" t="s">
        <v>2801</v>
      </c>
      <c r="AF704" s="62">
        <v>45062</v>
      </c>
      <c r="AG704" s="60" t="s">
        <v>79</v>
      </c>
      <c r="AH704" s="60">
        <v>1</v>
      </c>
      <c r="AI704" s="52">
        <f t="shared" si="980"/>
        <v>0.18</v>
      </c>
      <c r="AJ704" s="52">
        <f t="shared" ref="AJ704:AJ705" si="1075">+AI704/R704</f>
        <v>1</v>
      </c>
      <c r="AK704" s="52"/>
      <c r="AL704" s="239" t="str">
        <f t="shared" si="999"/>
        <v/>
      </c>
      <c r="AM704" s="239" t="str">
        <f t="shared" si="1000"/>
        <v/>
      </c>
      <c r="AN704" s="239" t="str">
        <f t="shared" si="1001"/>
        <v/>
      </c>
      <c r="AO704" s="239" t="str">
        <f t="shared" si="1002"/>
        <v/>
      </c>
      <c r="AP704" s="239" t="str">
        <f t="shared" si="1003"/>
        <v/>
      </c>
      <c r="AQ704" s="239" t="str">
        <f t="shared" si="1004"/>
        <v/>
      </c>
      <c r="AR704" s="239" t="str">
        <f t="shared" si="1005"/>
        <v/>
      </c>
      <c r="AS704" s="239" t="str">
        <f t="shared" si="1006"/>
        <v/>
      </c>
      <c r="AT704" s="239" t="str">
        <f t="shared" si="1007"/>
        <v/>
      </c>
      <c r="AU704" s="239" t="str">
        <f t="shared" si="981"/>
        <v/>
      </c>
      <c r="AV704" s="239" t="str">
        <f t="shared" si="982"/>
        <v/>
      </c>
      <c r="AW704" s="239" t="str">
        <f t="shared" si="983"/>
        <v/>
      </c>
      <c r="AX704" s="239" t="str">
        <f t="shared" si="984"/>
        <v/>
      </c>
      <c r="AY704" s="239" t="str">
        <f t="shared" si="985"/>
        <v/>
      </c>
      <c r="AZ704" s="239" t="str">
        <f t="shared" si="986"/>
        <v/>
      </c>
      <c r="BA704" s="239" t="str">
        <f t="shared" si="987"/>
        <v/>
      </c>
      <c r="BB704" s="239" t="str">
        <f t="shared" si="988"/>
        <v/>
      </c>
      <c r="BC704" s="239" t="str">
        <f t="shared" si="989"/>
        <v/>
      </c>
      <c r="BD704" s="239" t="str">
        <f t="shared" si="990"/>
        <v/>
      </c>
      <c r="BE704" s="239" t="str">
        <f t="shared" si="991"/>
        <v/>
      </c>
      <c r="BF704" s="239" t="str">
        <f t="shared" si="992"/>
        <v/>
      </c>
      <c r="BG704" s="239" t="str">
        <f t="shared" si="993"/>
        <v/>
      </c>
      <c r="BH704" s="239" t="str">
        <f t="shared" si="994"/>
        <v/>
      </c>
      <c r="BI704" s="239" t="str">
        <f t="shared" si="995"/>
        <v/>
      </c>
      <c r="BJ704" s="239" t="str">
        <f t="shared" si="996"/>
        <v/>
      </c>
      <c r="BK704" s="239" t="str">
        <f t="shared" si="997"/>
        <v/>
      </c>
      <c r="BL704" s="239" t="str">
        <f t="shared" si="998"/>
        <v/>
      </c>
      <c r="BN704" s="239" t="str">
        <f t="shared" si="1008"/>
        <v/>
      </c>
      <c r="BO704" s="239" t="str">
        <f t="shared" si="1009"/>
        <v/>
      </c>
      <c r="BP704" s="239" t="str">
        <f t="shared" si="1010"/>
        <v/>
      </c>
      <c r="BQ704" s="239" t="str">
        <f t="shared" si="1011"/>
        <v/>
      </c>
      <c r="BR704" s="239" t="str">
        <f t="shared" si="1012"/>
        <v/>
      </c>
      <c r="BS704" s="239" t="str">
        <f t="shared" si="1013"/>
        <v/>
      </c>
      <c r="BT704" s="239" t="str">
        <f t="shared" si="1014"/>
        <v/>
      </c>
      <c r="BU704" s="239" t="str">
        <f t="shared" si="1015"/>
        <v/>
      </c>
      <c r="BV704" s="239" t="str">
        <f t="shared" si="1016"/>
        <v/>
      </c>
      <c r="BW704" s="239" t="str">
        <f t="shared" si="1017"/>
        <v/>
      </c>
      <c r="BX704" s="239" t="str">
        <f t="shared" si="1018"/>
        <v/>
      </c>
      <c r="BY704" s="239" t="str">
        <f t="shared" si="1019"/>
        <v/>
      </c>
      <c r="BZ704" s="239" t="str">
        <f t="shared" si="1020"/>
        <v/>
      </c>
      <c r="CA704" s="239" t="str">
        <f t="shared" si="1021"/>
        <v/>
      </c>
      <c r="CB704" s="239" t="str">
        <f t="shared" si="1022"/>
        <v/>
      </c>
      <c r="CC704" s="239" t="str">
        <f t="shared" si="1023"/>
        <v/>
      </c>
      <c r="CD704" s="239" t="str">
        <f t="shared" si="1024"/>
        <v/>
      </c>
      <c r="CE704" s="239" t="str">
        <f t="shared" si="1025"/>
        <v/>
      </c>
      <c r="CF704" s="239" t="str">
        <f t="shared" si="1026"/>
        <v/>
      </c>
      <c r="CG704" s="239" t="str">
        <f t="shared" si="1027"/>
        <v/>
      </c>
      <c r="CH704" s="239" t="str">
        <f t="shared" si="1028"/>
        <v/>
      </c>
      <c r="CI704" s="239" t="str">
        <f t="shared" si="1029"/>
        <v/>
      </c>
      <c r="CJ704" s="239" t="str">
        <f t="shared" si="1030"/>
        <v/>
      </c>
      <c r="CK704" s="239" t="str">
        <f t="shared" si="1031"/>
        <v/>
      </c>
      <c r="CL704" s="239" t="str">
        <f t="shared" si="1032"/>
        <v/>
      </c>
      <c r="CM704" s="239" t="str">
        <f t="shared" si="1033"/>
        <v/>
      </c>
      <c r="CN704" s="239" t="str">
        <f t="shared" si="1034"/>
        <v/>
      </c>
      <c r="CP704" s="239" t="str">
        <f t="shared" si="1035"/>
        <v/>
      </c>
      <c r="CQ704" s="239" t="str">
        <f t="shared" si="1036"/>
        <v/>
      </c>
      <c r="CR704" s="239" t="str">
        <f t="shared" si="1037"/>
        <v/>
      </c>
      <c r="CS704" s="239" t="str">
        <f t="shared" si="1038"/>
        <v/>
      </c>
      <c r="CT704" s="239" t="str">
        <f t="shared" si="1039"/>
        <v/>
      </c>
      <c r="CU704" s="239" t="str">
        <f t="shared" si="1040"/>
        <v/>
      </c>
      <c r="CV704" s="239" t="str">
        <f t="shared" si="1041"/>
        <v/>
      </c>
      <c r="CW704" s="239" t="str">
        <f t="shared" si="1042"/>
        <v/>
      </c>
      <c r="CX704" s="239" t="str">
        <f t="shared" si="1043"/>
        <v/>
      </c>
      <c r="CY704" s="239" t="str">
        <f t="shared" si="1044"/>
        <v/>
      </c>
      <c r="CZ704" s="239" t="str">
        <f t="shared" si="1045"/>
        <v/>
      </c>
      <c r="DA704" s="239" t="str">
        <f t="shared" si="1046"/>
        <v/>
      </c>
      <c r="DB704" s="239" t="str">
        <f t="shared" si="1047"/>
        <v/>
      </c>
      <c r="DC704" s="239" t="str">
        <f t="shared" si="1048"/>
        <v/>
      </c>
      <c r="DD704" s="239" t="str">
        <f t="shared" si="1049"/>
        <v/>
      </c>
      <c r="DE704" s="239" t="str">
        <f t="shared" si="1050"/>
        <v/>
      </c>
      <c r="DF704" s="239" t="str">
        <f t="shared" si="1051"/>
        <v/>
      </c>
      <c r="DG704" s="239" t="str">
        <f t="shared" si="1052"/>
        <v/>
      </c>
      <c r="DH704" s="239" t="str">
        <f t="shared" si="1053"/>
        <v/>
      </c>
      <c r="DI704" s="239" t="str">
        <f t="shared" si="1054"/>
        <v/>
      </c>
      <c r="DJ704" s="239" t="str">
        <f t="shared" si="1055"/>
        <v/>
      </c>
      <c r="DK704" s="239" t="str">
        <f t="shared" si="1056"/>
        <v/>
      </c>
      <c r="DL704" s="239" t="str">
        <f t="shared" si="1057"/>
        <v/>
      </c>
      <c r="DM704" s="239" t="str">
        <f t="shared" si="1058"/>
        <v/>
      </c>
      <c r="DN704" s="239" t="str">
        <f t="shared" si="1059"/>
        <v/>
      </c>
      <c r="DO704" s="239" t="str">
        <f t="shared" si="1060"/>
        <v/>
      </c>
      <c r="DP704" s="239" t="str">
        <f t="shared" si="1061"/>
        <v/>
      </c>
    </row>
    <row r="705" spans="1:120" ht="93" hidden="1" customHeight="1" x14ac:dyDescent="0.25">
      <c r="A705" s="53" t="s">
        <v>4520</v>
      </c>
      <c r="B705" s="53">
        <v>2000</v>
      </c>
      <c r="C705" s="53" t="s">
        <v>62</v>
      </c>
      <c r="D705" s="53" t="s">
        <v>2745</v>
      </c>
      <c r="E705" s="85">
        <v>2</v>
      </c>
      <c r="F705" s="53" t="s">
        <v>2802</v>
      </c>
      <c r="G705" s="53" t="str">
        <f t="shared" si="1063"/>
        <v>2000-3</v>
      </c>
      <c r="H705" s="53" t="s">
        <v>94</v>
      </c>
      <c r="I705" s="53" t="s">
        <v>196</v>
      </c>
      <c r="J705" s="53" t="s">
        <v>80</v>
      </c>
      <c r="K705" s="53" t="s">
        <v>80</v>
      </c>
      <c r="L705" s="53" t="s">
        <v>80</v>
      </c>
      <c r="M705" s="53" t="s">
        <v>80</v>
      </c>
      <c r="N705" s="53" t="s">
        <v>80</v>
      </c>
      <c r="O705" s="53" t="s">
        <v>80</v>
      </c>
      <c r="P705" s="86" t="s">
        <v>2803</v>
      </c>
      <c r="Q705" s="52">
        <v>0.4</v>
      </c>
      <c r="R705" s="52">
        <f>+Q705*Q703</f>
        <v>0.12</v>
      </c>
      <c r="S705" s="53">
        <v>2</v>
      </c>
      <c r="T705" s="53" t="s">
        <v>84</v>
      </c>
      <c r="U705" s="53" t="s">
        <v>2804</v>
      </c>
      <c r="V705" s="23">
        <v>45111</v>
      </c>
      <c r="W705" s="23">
        <v>45289</v>
      </c>
      <c r="X705" s="53" t="s">
        <v>2749</v>
      </c>
      <c r="Y705" s="49" t="s">
        <v>87</v>
      </c>
      <c r="Z705" s="59" t="s">
        <v>100</v>
      </c>
      <c r="AA705" s="52">
        <v>1</v>
      </c>
      <c r="AB705" s="23" t="s">
        <v>2805</v>
      </c>
      <c r="AC705" s="23">
        <v>45245</v>
      </c>
      <c r="AD705" s="52">
        <v>1</v>
      </c>
      <c r="AE705" s="53" t="s">
        <v>2806</v>
      </c>
      <c r="AF705" s="23">
        <v>45245</v>
      </c>
      <c r="AG705" s="53" t="s">
        <v>79</v>
      </c>
      <c r="AH705" s="52">
        <v>1</v>
      </c>
      <c r="AI705" s="52">
        <f t="shared" si="980"/>
        <v>0.12</v>
      </c>
      <c r="AJ705" s="52">
        <f t="shared" si="1075"/>
        <v>1</v>
      </c>
      <c r="AK705" s="52"/>
      <c r="AL705" s="239" t="str">
        <f t="shared" si="999"/>
        <v/>
      </c>
      <c r="AM705" s="239" t="str">
        <f t="shared" si="1000"/>
        <v/>
      </c>
      <c r="AN705" s="239" t="str">
        <f t="shared" si="1001"/>
        <v/>
      </c>
      <c r="AO705" s="239" t="str">
        <f t="shared" si="1002"/>
        <v/>
      </c>
      <c r="AP705" s="239" t="str">
        <f t="shared" si="1003"/>
        <v/>
      </c>
      <c r="AQ705" s="239" t="str">
        <f t="shared" si="1004"/>
        <v/>
      </c>
      <c r="AR705" s="239" t="str">
        <f t="shared" si="1005"/>
        <v/>
      </c>
      <c r="AS705" s="239" t="str">
        <f t="shared" si="1006"/>
        <v/>
      </c>
      <c r="AT705" s="239" t="str">
        <f t="shared" si="1007"/>
        <v/>
      </c>
      <c r="AU705" s="239" t="str">
        <f t="shared" si="981"/>
        <v/>
      </c>
      <c r="AV705" s="239" t="str">
        <f t="shared" si="982"/>
        <v/>
      </c>
      <c r="AW705" s="239" t="str">
        <f t="shared" si="983"/>
        <v/>
      </c>
      <c r="AX705" s="239" t="str">
        <f t="shared" si="984"/>
        <v/>
      </c>
      <c r="AY705" s="239" t="str">
        <f t="shared" si="985"/>
        <v/>
      </c>
      <c r="AZ705" s="239" t="str">
        <f t="shared" si="986"/>
        <v/>
      </c>
      <c r="BA705" s="239" t="str">
        <f t="shared" si="987"/>
        <v/>
      </c>
      <c r="BB705" s="239" t="str">
        <f t="shared" si="988"/>
        <v/>
      </c>
      <c r="BC705" s="239" t="str">
        <f t="shared" si="989"/>
        <v/>
      </c>
      <c r="BD705" s="239" t="str">
        <f t="shared" si="990"/>
        <v/>
      </c>
      <c r="BE705" s="239" t="str">
        <f t="shared" si="991"/>
        <v/>
      </c>
      <c r="BF705" s="239" t="str">
        <f t="shared" si="992"/>
        <v/>
      </c>
      <c r="BG705" s="239" t="str">
        <f t="shared" si="993"/>
        <v/>
      </c>
      <c r="BH705" s="239" t="str">
        <f t="shared" si="994"/>
        <v/>
      </c>
      <c r="BI705" s="239" t="str">
        <f t="shared" si="995"/>
        <v/>
      </c>
      <c r="BJ705" s="239" t="str">
        <f t="shared" si="996"/>
        <v/>
      </c>
      <c r="BK705" s="239" t="str">
        <f t="shared" si="997"/>
        <v/>
      </c>
      <c r="BL705" s="239" t="str">
        <f t="shared" si="998"/>
        <v/>
      </c>
      <c r="BN705" s="239" t="str">
        <f t="shared" si="1008"/>
        <v/>
      </c>
      <c r="BO705" s="239" t="str">
        <f t="shared" si="1009"/>
        <v/>
      </c>
      <c r="BP705" s="239" t="str">
        <f t="shared" si="1010"/>
        <v/>
      </c>
      <c r="BQ705" s="239" t="str">
        <f t="shared" si="1011"/>
        <v/>
      </c>
      <c r="BR705" s="239" t="str">
        <f t="shared" si="1012"/>
        <v/>
      </c>
      <c r="BS705" s="239" t="str">
        <f t="shared" si="1013"/>
        <v/>
      </c>
      <c r="BT705" s="239" t="str">
        <f t="shared" si="1014"/>
        <v/>
      </c>
      <c r="BU705" s="239" t="str">
        <f t="shared" si="1015"/>
        <v/>
      </c>
      <c r="BV705" s="239" t="str">
        <f t="shared" si="1016"/>
        <v/>
      </c>
      <c r="BW705" s="239" t="str">
        <f t="shared" si="1017"/>
        <v/>
      </c>
      <c r="BX705" s="239" t="str">
        <f t="shared" si="1018"/>
        <v/>
      </c>
      <c r="BY705" s="239" t="str">
        <f t="shared" si="1019"/>
        <v/>
      </c>
      <c r="BZ705" s="239" t="str">
        <f t="shared" si="1020"/>
        <v/>
      </c>
      <c r="CA705" s="239" t="str">
        <f t="shared" si="1021"/>
        <v/>
      </c>
      <c r="CB705" s="239" t="str">
        <f t="shared" si="1022"/>
        <v/>
      </c>
      <c r="CC705" s="239" t="str">
        <f t="shared" si="1023"/>
        <v/>
      </c>
      <c r="CD705" s="239" t="str">
        <f t="shared" si="1024"/>
        <v/>
      </c>
      <c r="CE705" s="239" t="str">
        <f t="shared" si="1025"/>
        <v/>
      </c>
      <c r="CF705" s="239" t="str">
        <f t="shared" si="1026"/>
        <v/>
      </c>
      <c r="CG705" s="239" t="str">
        <f t="shared" si="1027"/>
        <v/>
      </c>
      <c r="CH705" s="239" t="str">
        <f t="shared" si="1028"/>
        <v/>
      </c>
      <c r="CI705" s="239" t="str">
        <f t="shared" si="1029"/>
        <v/>
      </c>
      <c r="CJ705" s="239" t="str">
        <f t="shared" si="1030"/>
        <v/>
      </c>
      <c r="CK705" s="239" t="str">
        <f t="shared" si="1031"/>
        <v/>
      </c>
      <c r="CL705" s="239" t="str">
        <f t="shared" si="1032"/>
        <v/>
      </c>
      <c r="CM705" s="239" t="str">
        <f t="shared" si="1033"/>
        <v/>
      </c>
      <c r="CN705" s="239" t="str">
        <f t="shared" si="1034"/>
        <v/>
      </c>
      <c r="CP705" s="239" t="str">
        <f t="shared" si="1035"/>
        <v/>
      </c>
      <c r="CQ705" s="239" t="str">
        <f t="shared" si="1036"/>
        <v/>
      </c>
      <c r="CR705" s="239" t="str">
        <f t="shared" si="1037"/>
        <v/>
      </c>
      <c r="CS705" s="239" t="str">
        <f t="shared" si="1038"/>
        <v/>
      </c>
      <c r="CT705" s="239" t="str">
        <f t="shared" si="1039"/>
        <v/>
      </c>
      <c r="CU705" s="239" t="str">
        <f t="shared" si="1040"/>
        <v/>
      </c>
      <c r="CV705" s="239" t="str">
        <f t="shared" si="1041"/>
        <v/>
      </c>
      <c r="CW705" s="239" t="str">
        <f t="shared" si="1042"/>
        <v/>
      </c>
      <c r="CX705" s="239" t="str">
        <f t="shared" si="1043"/>
        <v/>
      </c>
      <c r="CY705" s="239" t="str">
        <f t="shared" si="1044"/>
        <v/>
      </c>
      <c r="CZ705" s="239" t="str">
        <f t="shared" si="1045"/>
        <v/>
      </c>
      <c r="DA705" s="239" t="str">
        <f t="shared" si="1046"/>
        <v/>
      </c>
      <c r="DB705" s="239" t="str">
        <f t="shared" si="1047"/>
        <v/>
      </c>
      <c r="DC705" s="239" t="str">
        <f t="shared" si="1048"/>
        <v/>
      </c>
      <c r="DD705" s="239" t="str">
        <f t="shared" si="1049"/>
        <v/>
      </c>
      <c r="DE705" s="239" t="str">
        <f t="shared" si="1050"/>
        <v/>
      </c>
      <c r="DF705" s="239" t="str">
        <f t="shared" si="1051"/>
        <v/>
      </c>
      <c r="DG705" s="239" t="str">
        <f t="shared" si="1052"/>
        <v/>
      </c>
      <c r="DH705" s="239" t="str">
        <f t="shared" si="1053"/>
        <v/>
      </c>
      <c r="DI705" s="239" t="str">
        <f t="shared" si="1054"/>
        <v/>
      </c>
      <c r="DJ705" s="239" t="str">
        <f t="shared" si="1055"/>
        <v/>
      </c>
      <c r="DK705" s="239" t="str">
        <f t="shared" si="1056"/>
        <v/>
      </c>
      <c r="DL705" s="239" t="str">
        <f t="shared" si="1057"/>
        <v/>
      </c>
      <c r="DM705" s="239" t="str">
        <f t="shared" si="1058"/>
        <v/>
      </c>
      <c r="DN705" s="239" t="str">
        <f t="shared" si="1059"/>
        <v/>
      </c>
      <c r="DO705" s="239" t="str">
        <f t="shared" si="1060"/>
        <v/>
      </c>
      <c r="DP705" s="239" t="str">
        <f t="shared" si="1061"/>
        <v/>
      </c>
    </row>
    <row r="706" spans="1:120" ht="103.5" hidden="1" customHeight="1" x14ac:dyDescent="0.25">
      <c r="A706" s="49" t="s">
        <v>4520</v>
      </c>
      <c r="B706" s="49">
        <v>2000</v>
      </c>
      <c r="C706" s="49" t="s">
        <v>62</v>
      </c>
      <c r="D706" s="49" t="s">
        <v>2745</v>
      </c>
      <c r="E706" s="49">
        <v>2</v>
      </c>
      <c r="F706" s="49" t="s">
        <v>2807</v>
      </c>
      <c r="G706" s="49" t="str">
        <f t="shared" si="1063"/>
        <v>2000-4</v>
      </c>
      <c r="H706" s="49" t="s">
        <v>75</v>
      </c>
      <c r="I706" s="49" t="s">
        <v>76</v>
      </c>
      <c r="J706" s="49" t="s">
        <v>123</v>
      </c>
      <c r="K706" s="49" t="s">
        <v>1052</v>
      </c>
      <c r="L706" s="49" t="s">
        <v>79</v>
      </c>
      <c r="M706" s="49" t="s">
        <v>1360</v>
      </c>
      <c r="N706" s="49" t="s">
        <v>2808</v>
      </c>
      <c r="O706" s="49" t="s">
        <v>735</v>
      </c>
      <c r="P706" s="49" t="s">
        <v>2809</v>
      </c>
      <c r="Q706" s="50">
        <v>0.1</v>
      </c>
      <c r="R706" s="50"/>
      <c r="S706" s="49">
        <v>3</v>
      </c>
      <c r="T706" s="49" t="s">
        <v>84</v>
      </c>
      <c r="U706" s="49" t="s">
        <v>2810</v>
      </c>
      <c r="V706" s="51">
        <v>44958</v>
      </c>
      <c r="W706" s="51">
        <v>45289</v>
      </c>
      <c r="X706" s="49" t="s">
        <v>2811</v>
      </c>
      <c r="Y706" s="49" t="s">
        <v>87</v>
      </c>
      <c r="Z706" s="59" t="s">
        <v>100</v>
      </c>
      <c r="AA706" s="52">
        <v>1</v>
      </c>
      <c r="AB706" s="23" t="s">
        <v>2813</v>
      </c>
      <c r="AC706" s="23">
        <v>45233</v>
      </c>
      <c r="AD706" s="52">
        <v>1</v>
      </c>
      <c r="AE706" s="53" t="s">
        <v>2814</v>
      </c>
      <c r="AF706" s="23">
        <v>45210</v>
      </c>
      <c r="AG706" s="52" t="s">
        <v>79</v>
      </c>
      <c r="AH706" s="52" t="s">
        <v>92</v>
      </c>
      <c r="AI706" s="52">
        <f t="shared" si="980"/>
        <v>0.1</v>
      </c>
      <c r="AJ706" s="52"/>
      <c r="AK706" s="52"/>
      <c r="AL706" s="239" t="str">
        <f t="shared" si="999"/>
        <v/>
      </c>
      <c r="AM706" s="239" t="str">
        <f t="shared" si="1000"/>
        <v/>
      </c>
      <c r="AN706" s="239" t="str">
        <f t="shared" si="1001"/>
        <v/>
      </c>
      <c r="AO706" s="239" t="str">
        <f t="shared" si="1002"/>
        <v/>
      </c>
      <c r="AP706" s="239" t="str">
        <f t="shared" si="1003"/>
        <v/>
      </c>
      <c r="AQ706" s="239" t="str">
        <f t="shared" si="1004"/>
        <v/>
      </c>
      <c r="AR706" s="239" t="str">
        <f t="shared" si="1005"/>
        <v/>
      </c>
      <c r="AS706" s="239" t="str">
        <f t="shared" si="1006"/>
        <v/>
      </c>
      <c r="AT706" s="239" t="str">
        <f t="shared" si="1007"/>
        <v/>
      </c>
      <c r="AU706" s="239" t="str">
        <f t="shared" si="981"/>
        <v/>
      </c>
      <c r="AV706" s="239" t="str">
        <f t="shared" si="982"/>
        <v/>
      </c>
      <c r="AW706" s="239" t="str">
        <f t="shared" si="983"/>
        <v/>
      </c>
      <c r="AX706" s="239" t="str">
        <f t="shared" si="984"/>
        <v/>
      </c>
      <c r="AY706" s="239" t="str">
        <f t="shared" si="985"/>
        <v/>
      </c>
      <c r="AZ706" s="239" t="str">
        <f t="shared" si="986"/>
        <v/>
      </c>
      <c r="BA706" s="239" t="str">
        <f t="shared" si="987"/>
        <v/>
      </c>
      <c r="BB706" s="239" t="str">
        <f t="shared" si="988"/>
        <v/>
      </c>
      <c r="BC706" s="239" t="str">
        <f t="shared" si="989"/>
        <v/>
      </c>
      <c r="BD706" s="239" t="str">
        <f t="shared" si="990"/>
        <v/>
      </c>
      <c r="BE706" s="239" t="str">
        <f t="shared" si="991"/>
        <v/>
      </c>
      <c r="BF706" s="239" t="str">
        <f t="shared" si="992"/>
        <v/>
      </c>
      <c r="BG706" s="239" t="str">
        <f t="shared" si="993"/>
        <v/>
      </c>
      <c r="BH706" s="239" t="str">
        <f t="shared" si="994"/>
        <v/>
      </c>
      <c r="BI706" s="239" t="str">
        <f t="shared" si="995"/>
        <v/>
      </c>
      <c r="BJ706" s="239" t="str">
        <f t="shared" si="996"/>
        <v/>
      </c>
      <c r="BK706" s="239" t="str">
        <f t="shared" si="997"/>
        <v/>
      </c>
      <c r="BL706" s="239" t="str">
        <f t="shared" si="998"/>
        <v/>
      </c>
      <c r="BN706" s="239" t="str">
        <f t="shared" si="1008"/>
        <v/>
      </c>
      <c r="BO706" s="239" t="str">
        <f t="shared" si="1009"/>
        <v/>
      </c>
      <c r="BP706" s="239" t="str">
        <f t="shared" si="1010"/>
        <v/>
      </c>
      <c r="BQ706" s="239" t="str">
        <f t="shared" si="1011"/>
        <v/>
      </c>
      <c r="BR706" s="239" t="str">
        <f t="shared" si="1012"/>
        <v/>
      </c>
      <c r="BS706" s="239" t="str">
        <f t="shared" si="1013"/>
        <v/>
      </c>
      <c r="BT706" s="239" t="str">
        <f t="shared" si="1014"/>
        <v/>
      </c>
      <c r="BU706" s="239" t="str">
        <f t="shared" si="1015"/>
        <v/>
      </c>
      <c r="BV706" s="239" t="str">
        <f t="shared" si="1016"/>
        <v/>
      </c>
      <c r="BW706" s="239" t="str">
        <f t="shared" si="1017"/>
        <v/>
      </c>
      <c r="BX706" s="239" t="str">
        <f t="shared" si="1018"/>
        <v/>
      </c>
      <c r="BY706" s="239" t="str">
        <f t="shared" si="1019"/>
        <v/>
      </c>
      <c r="BZ706" s="239" t="str">
        <f t="shared" si="1020"/>
        <v/>
      </c>
      <c r="CA706" s="239" t="str">
        <f t="shared" si="1021"/>
        <v/>
      </c>
      <c r="CB706" s="239" t="str">
        <f t="shared" si="1022"/>
        <v/>
      </c>
      <c r="CC706" s="239" t="str">
        <f t="shared" si="1023"/>
        <v/>
      </c>
      <c r="CD706" s="239" t="str">
        <f t="shared" si="1024"/>
        <v/>
      </c>
      <c r="CE706" s="239" t="str">
        <f t="shared" si="1025"/>
        <v/>
      </c>
      <c r="CF706" s="239" t="str">
        <f t="shared" si="1026"/>
        <v/>
      </c>
      <c r="CG706" s="239" t="str">
        <f t="shared" si="1027"/>
        <v/>
      </c>
      <c r="CH706" s="239" t="str">
        <f t="shared" si="1028"/>
        <v/>
      </c>
      <c r="CI706" s="239" t="str">
        <f t="shared" si="1029"/>
        <v/>
      </c>
      <c r="CJ706" s="239" t="str">
        <f t="shared" si="1030"/>
        <v/>
      </c>
      <c r="CK706" s="239" t="str">
        <f t="shared" si="1031"/>
        <v/>
      </c>
      <c r="CL706" s="239" t="str">
        <f t="shared" si="1032"/>
        <v/>
      </c>
      <c r="CM706" s="239" t="str">
        <f t="shared" si="1033"/>
        <v/>
      </c>
      <c r="CN706" s="239" t="str">
        <f t="shared" si="1034"/>
        <v/>
      </c>
      <c r="CP706" s="239" t="str">
        <f t="shared" si="1035"/>
        <v/>
      </c>
      <c r="CQ706" s="239" t="str">
        <f t="shared" si="1036"/>
        <v/>
      </c>
      <c r="CR706" s="239" t="str">
        <f t="shared" si="1037"/>
        <v/>
      </c>
      <c r="CS706" s="239" t="str">
        <f t="shared" si="1038"/>
        <v/>
      </c>
      <c r="CT706" s="239" t="str">
        <f t="shared" si="1039"/>
        <v/>
      </c>
      <c r="CU706" s="239" t="str">
        <f t="shared" si="1040"/>
        <v/>
      </c>
      <c r="CV706" s="239" t="str">
        <f t="shared" si="1041"/>
        <v/>
      </c>
      <c r="CW706" s="239" t="str">
        <f t="shared" si="1042"/>
        <v/>
      </c>
      <c r="CX706" s="239" t="str">
        <f t="shared" si="1043"/>
        <v/>
      </c>
      <c r="CY706" s="239" t="str">
        <f t="shared" si="1044"/>
        <v/>
      </c>
      <c r="CZ706" s="239" t="str">
        <f t="shared" si="1045"/>
        <v/>
      </c>
      <c r="DA706" s="239" t="str">
        <f t="shared" si="1046"/>
        <v/>
      </c>
      <c r="DB706" s="239" t="str">
        <f t="shared" si="1047"/>
        <v/>
      </c>
      <c r="DC706" s="239" t="str">
        <f t="shared" si="1048"/>
        <v/>
      </c>
      <c r="DD706" s="239" t="str">
        <f t="shared" si="1049"/>
        <v/>
      </c>
      <c r="DE706" s="239" t="str">
        <f t="shared" si="1050"/>
        <v/>
      </c>
      <c r="DF706" s="239" t="str">
        <f t="shared" si="1051"/>
        <v/>
      </c>
      <c r="DG706" s="239" t="str">
        <f t="shared" si="1052"/>
        <v/>
      </c>
      <c r="DH706" s="239" t="str">
        <f t="shared" si="1053"/>
        <v/>
      </c>
      <c r="DI706" s="239" t="str">
        <f t="shared" si="1054"/>
        <v/>
      </c>
      <c r="DJ706" s="239" t="str">
        <f t="shared" si="1055"/>
        <v/>
      </c>
      <c r="DK706" s="239" t="str">
        <f t="shared" si="1056"/>
        <v/>
      </c>
      <c r="DL706" s="239" t="str">
        <f t="shared" si="1057"/>
        <v/>
      </c>
      <c r="DM706" s="239" t="str">
        <f t="shared" si="1058"/>
        <v/>
      </c>
      <c r="DN706" s="239" t="str">
        <f t="shared" si="1059"/>
        <v/>
      </c>
      <c r="DO706" s="239" t="str">
        <f t="shared" si="1060"/>
        <v/>
      </c>
      <c r="DP706" s="239" t="str">
        <f t="shared" si="1061"/>
        <v/>
      </c>
    </row>
    <row r="707" spans="1:120" ht="111.75" hidden="1" customHeight="1" x14ac:dyDescent="0.25">
      <c r="A707" s="53" t="s">
        <v>4520</v>
      </c>
      <c r="B707" s="53">
        <v>2000</v>
      </c>
      <c r="C707" s="53" t="s">
        <v>62</v>
      </c>
      <c r="D707" s="53" t="s">
        <v>2745</v>
      </c>
      <c r="E707" s="49">
        <v>2</v>
      </c>
      <c r="F707" s="53" t="s">
        <v>2815</v>
      </c>
      <c r="G707" s="53" t="str">
        <f t="shared" si="1063"/>
        <v>2000-4</v>
      </c>
      <c r="H707" s="53" t="s">
        <v>94</v>
      </c>
      <c r="I707" s="53" t="s">
        <v>76</v>
      </c>
      <c r="J707" s="53" t="s">
        <v>80</v>
      </c>
      <c r="K707" s="53" t="s">
        <v>80</v>
      </c>
      <c r="L707" s="53" t="s">
        <v>80</v>
      </c>
      <c r="M707" s="53" t="s">
        <v>80</v>
      </c>
      <c r="N707" s="53" t="s">
        <v>80</v>
      </c>
      <c r="O707" s="53" t="s">
        <v>80</v>
      </c>
      <c r="P707" s="53" t="s">
        <v>2816</v>
      </c>
      <c r="Q707" s="52">
        <v>0.3</v>
      </c>
      <c r="R707" s="52">
        <f>+Q707*Q706</f>
        <v>0.03</v>
      </c>
      <c r="S707" s="53">
        <v>3</v>
      </c>
      <c r="T707" s="53" t="s">
        <v>84</v>
      </c>
      <c r="U707" s="53" t="s">
        <v>2817</v>
      </c>
      <c r="V707" s="23">
        <v>44958</v>
      </c>
      <c r="W707" s="23">
        <v>45016</v>
      </c>
      <c r="X707" s="53" t="s">
        <v>2811</v>
      </c>
      <c r="Y707" s="49" t="s">
        <v>97</v>
      </c>
      <c r="Z707" s="59" t="s">
        <v>100</v>
      </c>
      <c r="AA707" s="60">
        <v>1</v>
      </c>
      <c r="AB707" s="62" t="s">
        <v>2812</v>
      </c>
      <c r="AC707" s="62">
        <v>45016</v>
      </c>
      <c r="AD707" s="60">
        <v>1</v>
      </c>
      <c r="AE707" s="62" t="s">
        <v>2818</v>
      </c>
      <c r="AF707" s="62">
        <v>45016</v>
      </c>
      <c r="AG707" s="60" t="s">
        <v>79</v>
      </c>
      <c r="AH707" s="60">
        <v>1</v>
      </c>
      <c r="AI707" s="52">
        <f t="shared" si="980"/>
        <v>0.03</v>
      </c>
      <c r="AJ707" s="52">
        <f t="shared" ref="AJ707:AJ708" si="1076">+AI707/R707</f>
        <v>1</v>
      </c>
      <c r="AK707" s="52"/>
      <c r="AL707" s="239">
        <f t="shared" si="999"/>
        <v>1</v>
      </c>
      <c r="AM707" s="239" t="str">
        <f t="shared" si="1000"/>
        <v/>
      </c>
      <c r="AN707" s="239" t="str">
        <f t="shared" si="1001"/>
        <v/>
      </c>
      <c r="AO707" s="239" t="str">
        <f t="shared" si="1002"/>
        <v/>
      </c>
      <c r="AP707" s="239" t="str">
        <f t="shared" si="1003"/>
        <v/>
      </c>
      <c r="AQ707" s="239" t="str">
        <f t="shared" si="1004"/>
        <v/>
      </c>
      <c r="AR707" s="239" t="str">
        <f t="shared" si="1005"/>
        <v/>
      </c>
      <c r="AS707" s="239" t="str">
        <f t="shared" si="1006"/>
        <v/>
      </c>
      <c r="AT707" s="239" t="str">
        <f t="shared" si="1007"/>
        <v/>
      </c>
      <c r="AU707" s="239" t="str">
        <f t="shared" si="981"/>
        <v/>
      </c>
      <c r="AV707" s="239" t="str">
        <f t="shared" si="982"/>
        <v/>
      </c>
      <c r="AW707" s="239" t="str">
        <f t="shared" si="983"/>
        <v/>
      </c>
      <c r="AX707" s="239" t="str">
        <f t="shared" si="984"/>
        <v/>
      </c>
      <c r="AY707" s="239" t="str">
        <f t="shared" si="985"/>
        <v/>
      </c>
      <c r="AZ707" s="239" t="str">
        <f t="shared" si="986"/>
        <v/>
      </c>
      <c r="BA707" s="239" t="str">
        <f t="shared" si="987"/>
        <v/>
      </c>
      <c r="BB707" s="239">
        <f t="shared" si="988"/>
        <v>1</v>
      </c>
      <c r="BC707" s="239" t="str">
        <f t="shared" si="989"/>
        <v/>
      </c>
      <c r="BD707" s="239" t="str">
        <f t="shared" si="990"/>
        <v/>
      </c>
      <c r="BE707" s="239" t="str">
        <f t="shared" si="991"/>
        <v/>
      </c>
      <c r="BF707" s="239" t="str">
        <f t="shared" si="992"/>
        <v/>
      </c>
      <c r="BG707" s="239" t="str">
        <f t="shared" si="993"/>
        <v/>
      </c>
      <c r="BH707" s="239" t="str">
        <f t="shared" si="994"/>
        <v/>
      </c>
      <c r="BI707" s="239" t="str">
        <f t="shared" si="995"/>
        <v/>
      </c>
      <c r="BJ707" s="239">
        <f t="shared" si="996"/>
        <v>1</v>
      </c>
      <c r="BK707" s="239" t="str">
        <f t="shared" si="997"/>
        <v/>
      </c>
      <c r="BL707" s="239" t="str">
        <f t="shared" si="998"/>
        <v/>
      </c>
      <c r="BN707" s="239">
        <f t="shared" si="1008"/>
        <v>1</v>
      </c>
      <c r="BO707" s="239" t="str">
        <f t="shared" si="1009"/>
        <v/>
      </c>
      <c r="BP707" s="239" t="str">
        <f t="shared" si="1010"/>
        <v/>
      </c>
      <c r="BQ707" s="239" t="str">
        <f t="shared" si="1011"/>
        <v/>
      </c>
      <c r="BR707" s="239" t="str">
        <f t="shared" si="1012"/>
        <v/>
      </c>
      <c r="BS707" s="239" t="str">
        <f t="shared" si="1013"/>
        <v/>
      </c>
      <c r="BT707" s="239" t="str">
        <f t="shared" si="1014"/>
        <v/>
      </c>
      <c r="BU707" s="239" t="str">
        <f t="shared" si="1015"/>
        <v/>
      </c>
      <c r="BV707" s="239" t="str">
        <f t="shared" si="1016"/>
        <v/>
      </c>
      <c r="BW707" s="239" t="str">
        <f t="shared" si="1017"/>
        <v/>
      </c>
      <c r="BX707" s="239" t="str">
        <f t="shared" si="1018"/>
        <v/>
      </c>
      <c r="BY707" s="239" t="str">
        <f t="shared" si="1019"/>
        <v/>
      </c>
      <c r="BZ707" s="239" t="str">
        <f t="shared" si="1020"/>
        <v/>
      </c>
      <c r="CA707" s="239" t="str">
        <f t="shared" si="1021"/>
        <v/>
      </c>
      <c r="CB707" s="239" t="str">
        <f t="shared" si="1022"/>
        <v/>
      </c>
      <c r="CC707" s="239" t="str">
        <f t="shared" si="1023"/>
        <v/>
      </c>
      <c r="CD707" s="239">
        <f t="shared" si="1024"/>
        <v>1</v>
      </c>
      <c r="CE707" s="239" t="str">
        <f t="shared" si="1025"/>
        <v/>
      </c>
      <c r="CF707" s="239" t="str">
        <f t="shared" si="1026"/>
        <v/>
      </c>
      <c r="CG707" s="239" t="str">
        <f t="shared" si="1027"/>
        <v/>
      </c>
      <c r="CH707" s="239" t="str">
        <f t="shared" si="1028"/>
        <v/>
      </c>
      <c r="CI707" s="239" t="str">
        <f t="shared" si="1029"/>
        <v/>
      </c>
      <c r="CJ707" s="239" t="str">
        <f t="shared" si="1030"/>
        <v/>
      </c>
      <c r="CK707" s="239" t="str">
        <f t="shared" si="1031"/>
        <v/>
      </c>
      <c r="CL707" s="239">
        <f t="shared" si="1032"/>
        <v>1</v>
      </c>
      <c r="CM707" s="239" t="str">
        <f t="shared" si="1033"/>
        <v/>
      </c>
      <c r="CN707" s="239" t="str">
        <f t="shared" si="1034"/>
        <v/>
      </c>
      <c r="CP707" s="239" t="str">
        <f t="shared" si="1035"/>
        <v>1er trimestre</v>
      </c>
      <c r="CQ707" s="239" t="str">
        <f t="shared" si="1036"/>
        <v/>
      </c>
      <c r="CR707" s="239" t="str">
        <f t="shared" si="1037"/>
        <v/>
      </c>
      <c r="CS707" s="239" t="str">
        <f t="shared" si="1038"/>
        <v/>
      </c>
      <c r="CT707" s="239" t="str">
        <f t="shared" si="1039"/>
        <v/>
      </c>
      <c r="CU707" s="239" t="str">
        <f t="shared" si="1040"/>
        <v/>
      </c>
      <c r="CV707" s="239" t="str">
        <f t="shared" si="1041"/>
        <v/>
      </c>
      <c r="CW707" s="239" t="str">
        <f t="shared" si="1042"/>
        <v/>
      </c>
      <c r="CX707" s="239" t="str">
        <f t="shared" si="1043"/>
        <v/>
      </c>
      <c r="CY707" s="239" t="str">
        <f t="shared" si="1044"/>
        <v/>
      </c>
      <c r="CZ707" s="239" t="str">
        <f t="shared" si="1045"/>
        <v/>
      </c>
      <c r="DA707" s="239" t="str">
        <f t="shared" si="1046"/>
        <v/>
      </c>
      <c r="DB707" s="239" t="str">
        <f t="shared" si="1047"/>
        <v/>
      </c>
      <c r="DC707" s="239" t="str">
        <f t="shared" si="1048"/>
        <v/>
      </c>
      <c r="DD707" s="239" t="str">
        <f t="shared" si="1049"/>
        <v/>
      </c>
      <c r="DE707" s="239" t="str">
        <f t="shared" si="1050"/>
        <v/>
      </c>
      <c r="DF707" s="239" t="str">
        <f t="shared" si="1051"/>
        <v>1er trimestre</v>
      </c>
      <c r="DG707" s="239" t="str">
        <f t="shared" si="1052"/>
        <v/>
      </c>
      <c r="DH707" s="239" t="str">
        <f t="shared" si="1053"/>
        <v/>
      </c>
      <c r="DI707" s="239" t="str">
        <f t="shared" si="1054"/>
        <v/>
      </c>
      <c r="DJ707" s="239" t="str">
        <f t="shared" si="1055"/>
        <v/>
      </c>
      <c r="DK707" s="239" t="str">
        <f t="shared" si="1056"/>
        <v/>
      </c>
      <c r="DL707" s="239" t="str">
        <f t="shared" si="1057"/>
        <v/>
      </c>
      <c r="DM707" s="239" t="str">
        <f t="shared" si="1058"/>
        <v/>
      </c>
      <c r="DN707" s="239" t="str">
        <f t="shared" si="1059"/>
        <v>1er trimestre</v>
      </c>
      <c r="DO707" s="239" t="str">
        <f t="shared" si="1060"/>
        <v/>
      </c>
      <c r="DP707" s="239" t="str">
        <f t="shared" si="1061"/>
        <v/>
      </c>
    </row>
    <row r="708" spans="1:120" ht="149.25" hidden="1" customHeight="1" x14ac:dyDescent="0.25">
      <c r="A708" s="53" t="s">
        <v>4520</v>
      </c>
      <c r="B708" s="53">
        <v>2000</v>
      </c>
      <c r="C708" s="53" t="s">
        <v>62</v>
      </c>
      <c r="D708" s="53" t="s">
        <v>2745</v>
      </c>
      <c r="E708" s="49">
        <v>2</v>
      </c>
      <c r="F708" s="53" t="s">
        <v>2819</v>
      </c>
      <c r="G708" s="53" t="str">
        <f t="shared" si="1063"/>
        <v>2000-4</v>
      </c>
      <c r="H708" s="53" t="s">
        <v>94</v>
      </c>
      <c r="I708" s="53" t="s">
        <v>76</v>
      </c>
      <c r="J708" s="53" t="s">
        <v>80</v>
      </c>
      <c r="K708" s="53" t="s">
        <v>80</v>
      </c>
      <c r="L708" s="53" t="s">
        <v>80</v>
      </c>
      <c r="M708" s="53" t="s">
        <v>80</v>
      </c>
      <c r="N708" s="53" t="s">
        <v>80</v>
      </c>
      <c r="O708" s="53" t="s">
        <v>80</v>
      </c>
      <c r="P708" s="53" t="s">
        <v>2820</v>
      </c>
      <c r="Q708" s="52">
        <v>0.7</v>
      </c>
      <c r="R708" s="52">
        <f>+Q708*Q706</f>
        <v>6.9999999999999993E-2</v>
      </c>
      <c r="S708" s="53">
        <v>3</v>
      </c>
      <c r="T708" s="53" t="s">
        <v>84</v>
      </c>
      <c r="U708" s="53" t="s">
        <v>2810</v>
      </c>
      <c r="V708" s="23">
        <v>45019</v>
      </c>
      <c r="W708" s="23">
        <v>45289</v>
      </c>
      <c r="X708" s="53" t="s">
        <v>2811</v>
      </c>
      <c r="Y708" s="49" t="s">
        <v>87</v>
      </c>
      <c r="Z708" s="59" t="s">
        <v>100</v>
      </c>
      <c r="AA708" s="52">
        <v>1</v>
      </c>
      <c r="AB708" s="23" t="s">
        <v>2821</v>
      </c>
      <c r="AC708" s="23">
        <v>45233</v>
      </c>
      <c r="AD708" s="52">
        <v>1</v>
      </c>
      <c r="AE708" s="53" t="s">
        <v>2822</v>
      </c>
      <c r="AF708" s="23">
        <v>45210</v>
      </c>
      <c r="AG708" s="53" t="s">
        <v>79</v>
      </c>
      <c r="AH708" s="52">
        <v>1</v>
      </c>
      <c r="AI708" s="52">
        <f t="shared" si="980"/>
        <v>6.9999999999999993E-2</v>
      </c>
      <c r="AJ708" s="52">
        <f t="shared" si="1076"/>
        <v>1</v>
      </c>
      <c r="AK708" s="52"/>
      <c r="AL708" s="239">
        <f t="shared" si="999"/>
        <v>1</v>
      </c>
      <c r="AM708" s="239" t="str">
        <f t="shared" si="1000"/>
        <v/>
      </c>
      <c r="AN708" s="239" t="str">
        <f t="shared" si="1001"/>
        <v/>
      </c>
      <c r="AO708" s="239" t="str">
        <f t="shared" si="1002"/>
        <v/>
      </c>
      <c r="AP708" s="239" t="str">
        <f t="shared" si="1003"/>
        <v/>
      </c>
      <c r="AQ708" s="239" t="str">
        <f t="shared" si="1004"/>
        <v/>
      </c>
      <c r="AR708" s="239" t="str">
        <f t="shared" si="1005"/>
        <v/>
      </c>
      <c r="AS708" s="239" t="str">
        <f t="shared" si="1006"/>
        <v/>
      </c>
      <c r="AT708" s="239" t="str">
        <f t="shared" si="1007"/>
        <v/>
      </c>
      <c r="AU708" s="239" t="str">
        <f t="shared" si="981"/>
        <v/>
      </c>
      <c r="AV708" s="239" t="str">
        <f t="shared" si="982"/>
        <v/>
      </c>
      <c r="AW708" s="239" t="str">
        <f t="shared" si="983"/>
        <v/>
      </c>
      <c r="AX708" s="239" t="str">
        <f t="shared" si="984"/>
        <v/>
      </c>
      <c r="AY708" s="239" t="str">
        <f t="shared" si="985"/>
        <v/>
      </c>
      <c r="AZ708" s="239" t="str">
        <f t="shared" si="986"/>
        <v/>
      </c>
      <c r="BA708" s="239" t="str">
        <f t="shared" si="987"/>
        <v/>
      </c>
      <c r="BB708" s="239">
        <f t="shared" si="988"/>
        <v>1</v>
      </c>
      <c r="BC708" s="239" t="str">
        <f t="shared" si="989"/>
        <v/>
      </c>
      <c r="BD708" s="239" t="str">
        <f t="shared" si="990"/>
        <v/>
      </c>
      <c r="BE708" s="239" t="str">
        <f t="shared" si="991"/>
        <v/>
      </c>
      <c r="BF708" s="239" t="str">
        <f t="shared" si="992"/>
        <v/>
      </c>
      <c r="BG708" s="239" t="str">
        <f t="shared" si="993"/>
        <v/>
      </c>
      <c r="BH708" s="239" t="str">
        <f t="shared" si="994"/>
        <v/>
      </c>
      <c r="BI708" s="239" t="str">
        <f t="shared" si="995"/>
        <v/>
      </c>
      <c r="BJ708" s="239">
        <f t="shared" si="996"/>
        <v>1</v>
      </c>
      <c r="BK708" s="239" t="str">
        <f t="shared" si="997"/>
        <v/>
      </c>
      <c r="BL708" s="239" t="str">
        <f t="shared" si="998"/>
        <v/>
      </c>
      <c r="BN708" s="239">
        <f t="shared" si="1008"/>
        <v>1</v>
      </c>
      <c r="BO708" s="239" t="str">
        <f t="shared" si="1009"/>
        <v/>
      </c>
      <c r="BP708" s="239" t="str">
        <f t="shared" si="1010"/>
        <v/>
      </c>
      <c r="BQ708" s="239" t="str">
        <f t="shared" si="1011"/>
        <v/>
      </c>
      <c r="BR708" s="239" t="str">
        <f t="shared" si="1012"/>
        <v/>
      </c>
      <c r="BS708" s="239" t="str">
        <f t="shared" si="1013"/>
        <v/>
      </c>
      <c r="BT708" s="239" t="str">
        <f t="shared" si="1014"/>
        <v/>
      </c>
      <c r="BU708" s="239" t="str">
        <f t="shared" si="1015"/>
        <v/>
      </c>
      <c r="BV708" s="239" t="str">
        <f t="shared" si="1016"/>
        <v/>
      </c>
      <c r="BW708" s="239" t="str">
        <f t="shared" si="1017"/>
        <v/>
      </c>
      <c r="BX708" s="239" t="str">
        <f t="shared" si="1018"/>
        <v/>
      </c>
      <c r="BY708" s="239" t="str">
        <f t="shared" si="1019"/>
        <v/>
      </c>
      <c r="BZ708" s="239" t="str">
        <f t="shared" si="1020"/>
        <v/>
      </c>
      <c r="CA708" s="239" t="str">
        <f t="shared" si="1021"/>
        <v/>
      </c>
      <c r="CB708" s="239" t="str">
        <f t="shared" si="1022"/>
        <v/>
      </c>
      <c r="CC708" s="239" t="str">
        <f t="shared" si="1023"/>
        <v/>
      </c>
      <c r="CD708" s="239">
        <f t="shared" si="1024"/>
        <v>1</v>
      </c>
      <c r="CE708" s="239" t="str">
        <f t="shared" si="1025"/>
        <v/>
      </c>
      <c r="CF708" s="239" t="str">
        <f t="shared" si="1026"/>
        <v/>
      </c>
      <c r="CG708" s="239" t="str">
        <f t="shared" si="1027"/>
        <v/>
      </c>
      <c r="CH708" s="239" t="str">
        <f t="shared" si="1028"/>
        <v/>
      </c>
      <c r="CI708" s="239" t="str">
        <f t="shared" si="1029"/>
        <v/>
      </c>
      <c r="CJ708" s="239" t="str">
        <f t="shared" si="1030"/>
        <v/>
      </c>
      <c r="CK708" s="239" t="str">
        <f t="shared" si="1031"/>
        <v/>
      </c>
      <c r="CL708" s="239">
        <f t="shared" si="1032"/>
        <v>1</v>
      </c>
      <c r="CM708" s="239" t="str">
        <f t="shared" si="1033"/>
        <v/>
      </c>
      <c r="CN708" s="239" t="str">
        <f t="shared" si="1034"/>
        <v/>
      </c>
      <c r="CP708" s="239" t="str">
        <f t="shared" si="1035"/>
        <v>4to Trimestre</v>
      </c>
      <c r="CQ708" s="239" t="str">
        <f t="shared" si="1036"/>
        <v/>
      </c>
      <c r="CR708" s="239" t="str">
        <f t="shared" si="1037"/>
        <v/>
      </c>
      <c r="CS708" s="239" t="str">
        <f t="shared" si="1038"/>
        <v/>
      </c>
      <c r="CT708" s="239" t="str">
        <f t="shared" si="1039"/>
        <v/>
      </c>
      <c r="CU708" s="239" t="str">
        <f t="shared" si="1040"/>
        <v/>
      </c>
      <c r="CV708" s="239" t="str">
        <f t="shared" si="1041"/>
        <v/>
      </c>
      <c r="CW708" s="239" t="str">
        <f t="shared" si="1042"/>
        <v/>
      </c>
      <c r="CX708" s="239" t="str">
        <f t="shared" si="1043"/>
        <v/>
      </c>
      <c r="CY708" s="239" t="str">
        <f t="shared" si="1044"/>
        <v/>
      </c>
      <c r="CZ708" s="239" t="str">
        <f t="shared" si="1045"/>
        <v/>
      </c>
      <c r="DA708" s="239" t="str">
        <f t="shared" si="1046"/>
        <v/>
      </c>
      <c r="DB708" s="239" t="str">
        <f t="shared" si="1047"/>
        <v/>
      </c>
      <c r="DC708" s="239" t="str">
        <f t="shared" si="1048"/>
        <v/>
      </c>
      <c r="DD708" s="239" t="str">
        <f t="shared" si="1049"/>
        <v/>
      </c>
      <c r="DE708" s="239" t="str">
        <f t="shared" si="1050"/>
        <v/>
      </c>
      <c r="DF708" s="239" t="str">
        <f t="shared" si="1051"/>
        <v>4to Trimestre</v>
      </c>
      <c r="DG708" s="239" t="str">
        <f t="shared" si="1052"/>
        <v/>
      </c>
      <c r="DH708" s="239" t="str">
        <f t="shared" si="1053"/>
        <v/>
      </c>
      <c r="DI708" s="239" t="str">
        <f t="shared" si="1054"/>
        <v/>
      </c>
      <c r="DJ708" s="239" t="str">
        <f t="shared" si="1055"/>
        <v/>
      </c>
      <c r="DK708" s="239" t="str">
        <f t="shared" si="1056"/>
        <v/>
      </c>
      <c r="DL708" s="239" t="str">
        <f t="shared" si="1057"/>
        <v/>
      </c>
      <c r="DM708" s="239" t="str">
        <f t="shared" si="1058"/>
        <v/>
      </c>
      <c r="DN708" s="239" t="str">
        <f t="shared" si="1059"/>
        <v>4to Trimestre</v>
      </c>
      <c r="DO708" s="239" t="str">
        <f t="shared" si="1060"/>
        <v/>
      </c>
      <c r="DP708" s="239" t="str">
        <f t="shared" si="1061"/>
        <v/>
      </c>
    </row>
    <row r="709" spans="1:120" ht="91.5" hidden="1" customHeight="1" x14ac:dyDescent="0.25">
      <c r="A709" s="49" t="s">
        <v>4520</v>
      </c>
      <c r="B709" s="49">
        <v>2000</v>
      </c>
      <c r="C709" s="49" t="s">
        <v>62</v>
      </c>
      <c r="D709" s="49" t="s">
        <v>2745</v>
      </c>
      <c r="E709" s="49">
        <v>2</v>
      </c>
      <c r="F709" s="49" t="s">
        <v>2823</v>
      </c>
      <c r="G709" s="49" t="str">
        <f t="shared" si="1063"/>
        <v>2000-5</v>
      </c>
      <c r="H709" s="49" t="s">
        <v>75</v>
      </c>
      <c r="I709" s="49" t="s">
        <v>76</v>
      </c>
      <c r="J709" s="49" t="s">
        <v>123</v>
      </c>
      <c r="K709" s="49" t="s">
        <v>144</v>
      </c>
      <c r="L709" s="49" t="s">
        <v>79</v>
      </c>
      <c r="M709" s="49" t="s">
        <v>836</v>
      </c>
      <c r="N709" s="49" t="s">
        <v>2824</v>
      </c>
      <c r="O709" s="49" t="s">
        <v>735</v>
      </c>
      <c r="P709" s="49" t="s">
        <v>2825</v>
      </c>
      <c r="Q709" s="50">
        <v>0.1</v>
      </c>
      <c r="R709" s="50"/>
      <c r="S709" s="49">
        <v>3</v>
      </c>
      <c r="T709" s="49" t="s">
        <v>84</v>
      </c>
      <c r="U709" s="49" t="s">
        <v>2826</v>
      </c>
      <c r="V709" s="51">
        <v>44958</v>
      </c>
      <c r="W709" s="51">
        <v>45289</v>
      </c>
      <c r="X709" s="49" t="s">
        <v>2827</v>
      </c>
      <c r="Y709" s="49" t="s">
        <v>87</v>
      </c>
      <c r="Z709" s="59" t="s">
        <v>100</v>
      </c>
      <c r="AA709" s="52">
        <v>1</v>
      </c>
      <c r="AB709" s="23" t="s">
        <v>2828</v>
      </c>
      <c r="AC709" s="23">
        <v>45250</v>
      </c>
      <c r="AD709" s="52">
        <v>1</v>
      </c>
      <c r="AE709" s="53" t="s">
        <v>2829</v>
      </c>
      <c r="AF709" s="23">
        <v>45250</v>
      </c>
      <c r="AG709" s="52" t="s">
        <v>79</v>
      </c>
      <c r="AH709" s="52" t="s">
        <v>92</v>
      </c>
      <c r="AI709" s="52">
        <f t="shared" si="980"/>
        <v>0.1</v>
      </c>
      <c r="AJ709" s="52"/>
      <c r="AK709" s="52"/>
      <c r="AL709" s="239" t="str">
        <f t="shared" si="999"/>
        <v/>
      </c>
      <c r="AM709" s="239" t="str">
        <f t="shared" si="1000"/>
        <v/>
      </c>
      <c r="AN709" s="239" t="str">
        <f t="shared" si="1001"/>
        <v/>
      </c>
      <c r="AO709" s="239" t="str">
        <f t="shared" si="1002"/>
        <v/>
      </c>
      <c r="AP709" s="239" t="str">
        <f t="shared" si="1003"/>
        <v/>
      </c>
      <c r="AQ709" s="239" t="str">
        <f t="shared" si="1004"/>
        <v/>
      </c>
      <c r="AR709" s="239" t="str">
        <f t="shared" si="1005"/>
        <v/>
      </c>
      <c r="AS709" s="239" t="str">
        <f t="shared" si="1006"/>
        <v/>
      </c>
      <c r="AT709" s="239" t="str">
        <f t="shared" si="1007"/>
        <v/>
      </c>
      <c r="AU709" s="239" t="str">
        <f t="shared" si="981"/>
        <v/>
      </c>
      <c r="AV709" s="239" t="str">
        <f t="shared" si="982"/>
        <v/>
      </c>
      <c r="AW709" s="239" t="str">
        <f t="shared" si="983"/>
        <v/>
      </c>
      <c r="AX709" s="239" t="str">
        <f t="shared" si="984"/>
        <v/>
      </c>
      <c r="AY709" s="239" t="str">
        <f t="shared" si="985"/>
        <v/>
      </c>
      <c r="AZ709" s="239" t="str">
        <f t="shared" si="986"/>
        <v/>
      </c>
      <c r="BA709" s="239" t="str">
        <f t="shared" si="987"/>
        <v/>
      </c>
      <c r="BB709" s="239" t="str">
        <f t="shared" si="988"/>
        <v/>
      </c>
      <c r="BC709" s="239" t="str">
        <f t="shared" si="989"/>
        <v/>
      </c>
      <c r="BD709" s="239" t="str">
        <f t="shared" si="990"/>
        <v/>
      </c>
      <c r="BE709" s="239" t="str">
        <f t="shared" si="991"/>
        <v/>
      </c>
      <c r="BF709" s="239" t="str">
        <f t="shared" si="992"/>
        <v/>
      </c>
      <c r="BG709" s="239" t="str">
        <f t="shared" si="993"/>
        <v/>
      </c>
      <c r="BH709" s="239" t="str">
        <f t="shared" si="994"/>
        <v/>
      </c>
      <c r="BI709" s="239" t="str">
        <f t="shared" si="995"/>
        <v/>
      </c>
      <c r="BJ709" s="239" t="str">
        <f t="shared" si="996"/>
        <v/>
      </c>
      <c r="BK709" s="239" t="str">
        <f t="shared" si="997"/>
        <v/>
      </c>
      <c r="BL709" s="239" t="str">
        <f t="shared" si="998"/>
        <v/>
      </c>
      <c r="BN709" s="239" t="str">
        <f t="shared" si="1008"/>
        <v/>
      </c>
      <c r="BO709" s="239" t="str">
        <f t="shared" si="1009"/>
        <v/>
      </c>
      <c r="BP709" s="239" t="str">
        <f t="shared" si="1010"/>
        <v/>
      </c>
      <c r="BQ709" s="239" t="str">
        <f t="shared" si="1011"/>
        <v/>
      </c>
      <c r="BR709" s="239" t="str">
        <f t="shared" si="1012"/>
        <v/>
      </c>
      <c r="BS709" s="239" t="str">
        <f t="shared" si="1013"/>
        <v/>
      </c>
      <c r="BT709" s="239" t="str">
        <f t="shared" si="1014"/>
        <v/>
      </c>
      <c r="BU709" s="239" t="str">
        <f t="shared" si="1015"/>
        <v/>
      </c>
      <c r="BV709" s="239" t="str">
        <f t="shared" si="1016"/>
        <v/>
      </c>
      <c r="BW709" s="239" t="str">
        <f t="shared" si="1017"/>
        <v/>
      </c>
      <c r="BX709" s="239" t="str">
        <f t="shared" si="1018"/>
        <v/>
      </c>
      <c r="BY709" s="239" t="str">
        <f t="shared" si="1019"/>
        <v/>
      </c>
      <c r="BZ709" s="239" t="str">
        <f t="shared" si="1020"/>
        <v/>
      </c>
      <c r="CA709" s="239" t="str">
        <f t="shared" si="1021"/>
        <v/>
      </c>
      <c r="CB709" s="239" t="str">
        <f t="shared" si="1022"/>
        <v/>
      </c>
      <c r="CC709" s="239" t="str">
        <f t="shared" si="1023"/>
        <v/>
      </c>
      <c r="CD709" s="239" t="str">
        <f t="shared" si="1024"/>
        <v/>
      </c>
      <c r="CE709" s="239" t="str">
        <f t="shared" si="1025"/>
        <v/>
      </c>
      <c r="CF709" s="239" t="str">
        <f t="shared" si="1026"/>
        <v/>
      </c>
      <c r="CG709" s="239" t="str">
        <f t="shared" si="1027"/>
        <v/>
      </c>
      <c r="CH709" s="239" t="str">
        <f t="shared" si="1028"/>
        <v/>
      </c>
      <c r="CI709" s="239" t="str">
        <f t="shared" si="1029"/>
        <v/>
      </c>
      <c r="CJ709" s="239" t="str">
        <f t="shared" si="1030"/>
        <v/>
      </c>
      <c r="CK709" s="239" t="str">
        <f t="shared" si="1031"/>
        <v/>
      </c>
      <c r="CL709" s="239" t="str">
        <f t="shared" si="1032"/>
        <v/>
      </c>
      <c r="CM709" s="239" t="str">
        <f t="shared" si="1033"/>
        <v/>
      </c>
      <c r="CN709" s="239" t="str">
        <f t="shared" si="1034"/>
        <v/>
      </c>
      <c r="CP709" s="239" t="str">
        <f t="shared" si="1035"/>
        <v/>
      </c>
      <c r="CQ709" s="239" t="str">
        <f t="shared" si="1036"/>
        <v/>
      </c>
      <c r="CR709" s="239" t="str">
        <f t="shared" si="1037"/>
        <v/>
      </c>
      <c r="CS709" s="239" t="str">
        <f t="shared" si="1038"/>
        <v/>
      </c>
      <c r="CT709" s="239" t="str">
        <f t="shared" si="1039"/>
        <v/>
      </c>
      <c r="CU709" s="239" t="str">
        <f t="shared" si="1040"/>
        <v/>
      </c>
      <c r="CV709" s="239" t="str">
        <f t="shared" si="1041"/>
        <v/>
      </c>
      <c r="CW709" s="239" t="str">
        <f t="shared" si="1042"/>
        <v/>
      </c>
      <c r="CX709" s="239" t="str">
        <f t="shared" si="1043"/>
        <v/>
      </c>
      <c r="CY709" s="239" t="str">
        <f t="shared" si="1044"/>
        <v/>
      </c>
      <c r="CZ709" s="239" t="str">
        <f t="shared" si="1045"/>
        <v/>
      </c>
      <c r="DA709" s="239" t="str">
        <f t="shared" si="1046"/>
        <v/>
      </c>
      <c r="DB709" s="239" t="str">
        <f t="shared" si="1047"/>
        <v/>
      </c>
      <c r="DC709" s="239" t="str">
        <f t="shared" si="1048"/>
        <v/>
      </c>
      <c r="DD709" s="239" t="str">
        <f t="shared" si="1049"/>
        <v/>
      </c>
      <c r="DE709" s="239" t="str">
        <f t="shared" si="1050"/>
        <v/>
      </c>
      <c r="DF709" s="239" t="str">
        <f t="shared" si="1051"/>
        <v/>
      </c>
      <c r="DG709" s="239" t="str">
        <f t="shared" si="1052"/>
        <v/>
      </c>
      <c r="DH709" s="239" t="str">
        <f t="shared" si="1053"/>
        <v/>
      </c>
      <c r="DI709" s="239" t="str">
        <f t="shared" si="1054"/>
        <v/>
      </c>
      <c r="DJ709" s="239" t="str">
        <f t="shared" si="1055"/>
        <v/>
      </c>
      <c r="DK709" s="239" t="str">
        <f t="shared" si="1056"/>
        <v/>
      </c>
      <c r="DL709" s="239" t="str">
        <f t="shared" si="1057"/>
        <v/>
      </c>
      <c r="DM709" s="239" t="str">
        <f t="shared" si="1058"/>
        <v/>
      </c>
      <c r="DN709" s="239" t="str">
        <f t="shared" si="1059"/>
        <v/>
      </c>
      <c r="DO709" s="239" t="str">
        <f t="shared" si="1060"/>
        <v/>
      </c>
      <c r="DP709" s="239" t="str">
        <f t="shared" si="1061"/>
        <v/>
      </c>
    </row>
    <row r="710" spans="1:120" ht="76.5" hidden="1" customHeight="1" x14ac:dyDescent="0.25">
      <c r="A710" s="53" t="s">
        <v>4520</v>
      </c>
      <c r="B710" s="53">
        <v>2000</v>
      </c>
      <c r="C710" s="53" t="s">
        <v>62</v>
      </c>
      <c r="D710" s="53" t="s">
        <v>2745</v>
      </c>
      <c r="E710" s="49">
        <v>2</v>
      </c>
      <c r="F710" s="53" t="s">
        <v>2830</v>
      </c>
      <c r="G710" s="53" t="str">
        <f t="shared" si="1063"/>
        <v>2000-5</v>
      </c>
      <c r="H710" s="53" t="s">
        <v>94</v>
      </c>
      <c r="I710" s="53" t="s">
        <v>76</v>
      </c>
      <c r="J710" s="53" t="s">
        <v>80</v>
      </c>
      <c r="K710" s="53" t="s">
        <v>80</v>
      </c>
      <c r="L710" s="53" t="s">
        <v>80</v>
      </c>
      <c r="M710" s="53" t="s">
        <v>80</v>
      </c>
      <c r="N710" s="53" t="s">
        <v>80</v>
      </c>
      <c r="O710" s="53" t="s">
        <v>80</v>
      </c>
      <c r="P710" s="53" t="s">
        <v>2831</v>
      </c>
      <c r="Q710" s="52">
        <v>0.3</v>
      </c>
      <c r="R710" s="52">
        <f>+Q710*Q709</f>
        <v>0.03</v>
      </c>
      <c r="S710" s="53">
        <v>1</v>
      </c>
      <c r="T710" s="53" t="s">
        <v>84</v>
      </c>
      <c r="U710" s="53" t="s">
        <v>2832</v>
      </c>
      <c r="V710" s="23">
        <v>44958</v>
      </c>
      <c r="W710" s="23">
        <v>45044</v>
      </c>
      <c r="X710" s="53" t="s">
        <v>2749</v>
      </c>
      <c r="Y710" s="49" t="s">
        <v>167</v>
      </c>
      <c r="Z710" s="59" t="s">
        <v>100</v>
      </c>
      <c r="AA710" s="60">
        <v>1</v>
      </c>
      <c r="AB710" s="62" t="s">
        <v>2833</v>
      </c>
      <c r="AC710" s="62">
        <v>45016</v>
      </c>
      <c r="AD710" s="60">
        <v>1</v>
      </c>
      <c r="AE710" s="62" t="s">
        <v>2833</v>
      </c>
      <c r="AF710" s="62">
        <v>45016</v>
      </c>
      <c r="AG710" s="60" t="s">
        <v>79</v>
      </c>
      <c r="AH710" s="60">
        <v>1</v>
      </c>
      <c r="AI710" s="52">
        <f t="shared" si="980"/>
        <v>0.03</v>
      </c>
      <c r="AJ710" s="52">
        <f t="shared" ref="AJ710:AJ711" si="1077">+AI710/R710</f>
        <v>1</v>
      </c>
      <c r="AK710" s="52"/>
      <c r="AL710" s="239" t="str">
        <f t="shared" si="999"/>
        <v/>
      </c>
      <c r="AM710" s="239" t="str">
        <f t="shared" si="1000"/>
        <v/>
      </c>
      <c r="AN710" s="239" t="str">
        <f t="shared" si="1001"/>
        <v/>
      </c>
      <c r="AO710" s="239" t="str">
        <f t="shared" si="1002"/>
        <v/>
      </c>
      <c r="AP710" s="239" t="str">
        <f t="shared" si="1003"/>
        <v/>
      </c>
      <c r="AQ710" s="239" t="str">
        <f t="shared" si="1004"/>
        <v/>
      </c>
      <c r="AR710" s="239" t="str">
        <f t="shared" si="1005"/>
        <v/>
      </c>
      <c r="AS710" s="239" t="str">
        <f t="shared" si="1006"/>
        <v/>
      </c>
      <c r="AT710" s="239" t="str">
        <f t="shared" si="1007"/>
        <v/>
      </c>
      <c r="AU710" s="239" t="str">
        <f t="shared" si="981"/>
        <v/>
      </c>
      <c r="AV710" s="239" t="str">
        <f t="shared" si="982"/>
        <v/>
      </c>
      <c r="AW710" s="239" t="str">
        <f t="shared" si="983"/>
        <v/>
      </c>
      <c r="AX710" s="239" t="str">
        <f t="shared" si="984"/>
        <v/>
      </c>
      <c r="AY710" s="239" t="str">
        <f t="shared" si="985"/>
        <v/>
      </c>
      <c r="AZ710" s="239" t="str">
        <f t="shared" si="986"/>
        <v/>
      </c>
      <c r="BA710" s="239" t="str">
        <f t="shared" si="987"/>
        <v/>
      </c>
      <c r="BB710" s="239" t="str">
        <f t="shared" si="988"/>
        <v/>
      </c>
      <c r="BC710" s="239" t="str">
        <f t="shared" si="989"/>
        <v/>
      </c>
      <c r="BD710" s="239" t="str">
        <f t="shared" si="990"/>
        <v/>
      </c>
      <c r="BE710" s="239" t="str">
        <f t="shared" si="991"/>
        <v/>
      </c>
      <c r="BF710" s="239" t="str">
        <f t="shared" si="992"/>
        <v/>
      </c>
      <c r="BG710" s="239" t="str">
        <f t="shared" si="993"/>
        <v/>
      </c>
      <c r="BH710" s="239" t="str">
        <f t="shared" si="994"/>
        <v/>
      </c>
      <c r="BI710" s="239" t="str">
        <f t="shared" si="995"/>
        <v/>
      </c>
      <c r="BJ710" s="239" t="str">
        <f t="shared" si="996"/>
        <v/>
      </c>
      <c r="BK710" s="239" t="str">
        <f t="shared" si="997"/>
        <v/>
      </c>
      <c r="BL710" s="239" t="str">
        <f t="shared" si="998"/>
        <v/>
      </c>
      <c r="BN710" s="239" t="str">
        <f t="shared" si="1008"/>
        <v/>
      </c>
      <c r="BO710" s="239" t="str">
        <f t="shared" si="1009"/>
        <v/>
      </c>
      <c r="BP710" s="239" t="str">
        <f t="shared" si="1010"/>
        <v/>
      </c>
      <c r="BQ710" s="239" t="str">
        <f t="shared" si="1011"/>
        <v/>
      </c>
      <c r="BR710" s="239" t="str">
        <f t="shared" si="1012"/>
        <v/>
      </c>
      <c r="BS710" s="239" t="str">
        <f t="shared" si="1013"/>
        <v/>
      </c>
      <c r="BT710" s="239" t="str">
        <f t="shared" si="1014"/>
        <v/>
      </c>
      <c r="BU710" s="239" t="str">
        <f t="shared" si="1015"/>
        <v/>
      </c>
      <c r="BV710" s="239" t="str">
        <f t="shared" si="1016"/>
        <v/>
      </c>
      <c r="BW710" s="239" t="str">
        <f t="shared" si="1017"/>
        <v/>
      </c>
      <c r="BX710" s="239" t="str">
        <f t="shared" si="1018"/>
        <v/>
      </c>
      <c r="BY710" s="239" t="str">
        <f t="shared" si="1019"/>
        <v/>
      </c>
      <c r="BZ710" s="239" t="str">
        <f t="shared" si="1020"/>
        <v/>
      </c>
      <c r="CA710" s="239" t="str">
        <f t="shared" si="1021"/>
        <v/>
      </c>
      <c r="CB710" s="239" t="str">
        <f t="shared" si="1022"/>
        <v/>
      </c>
      <c r="CC710" s="239" t="str">
        <f t="shared" si="1023"/>
        <v/>
      </c>
      <c r="CD710" s="239" t="str">
        <f t="shared" si="1024"/>
        <v/>
      </c>
      <c r="CE710" s="239" t="str">
        <f t="shared" si="1025"/>
        <v/>
      </c>
      <c r="CF710" s="239" t="str">
        <f t="shared" si="1026"/>
        <v/>
      </c>
      <c r="CG710" s="239" t="str">
        <f t="shared" si="1027"/>
        <v/>
      </c>
      <c r="CH710" s="239" t="str">
        <f t="shared" si="1028"/>
        <v/>
      </c>
      <c r="CI710" s="239" t="str">
        <f t="shared" si="1029"/>
        <v/>
      </c>
      <c r="CJ710" s="239" t="str">
        <f t="shared" si="1030"/>
        <v/>
      </c>
      <c r="CK710" s="239" t="str">
        <f t="shared" si="1031"/>
        <v/>
      </c>
      <c r="CL710" s="239" t="str">
        <f t="shared" si="1032"/>
        <v/>
      </c>
      <c r="CM710" s="239" t="str">
        <f t="shared" si="1033"/>
        <v/>
      </c>
      <c r="CN710" s="239" t="str">
        <f t="shared" si="1034"/>
        <v/>
      </c>
      <c r="CP710" s="239" t="str">
        <f t="shared" si="1035"/>
        <v/>
      </c>
      <c r="CQ710" s="239" t="str">
        <f t="shared" si="1036"/>
        <v/>
      </c>
      <c r="CR710" s="239" t="str">
        <f t="shared" si="1037"/>
        <v/>
      </c>
      <c r="CS710" s="239" t="str">
        <f t="shared" si="1038"/>
        <v/>
      </c>
      <c r="CT710" s="239" t="str">
        <f t="shared" si="1039"/>
        <v/>
      </c>
      <c r="CU710" s="239" t="str">
        <f t="shared" si="1040"/>
        <v/>
      </c>
      <c r="CV710" s="239" t="str">
        <f t="shared" si="1041"/>
        <v/>
      </c>
      <c r="CW710" s="239" t="str">
        <f t="shared" si="1042"/>
        <v/>
      </c>
      <c r="CX710" s="239" t="str">
        <f t="shared" si="1043"/>
        <v/>
      </c>
      <c r="CY710" s="239" t="str">
        <f t="shared" si="1044"/>
        <v/>
      </c>
      <c r="CZ710" s="239" t="str">
        <f t="shared" si="1045"/>
        <v/>
      </c>
      <c r="DA710" s="239" t="str">
        <f t="shared" si="1046"/>
        <v/>
      </c>
      <c r="DB710" s="239" t="str">
        <f t="shared" si="1047"/>
        <v/>
      </c>
      <c r="DC710" s="239" t="str">
        <f t="shared" si="1048"/>
        <v/>
      </c>
      <c r="DD710" s="239" t="str">
        <f t="shared" si="1049"/>
        <v/>
      </c>
      <c r="DE710" s="239" t="str">
        <f t="shared" si="1050"/>
        <v/>
      </c>
      <c r="DF710" s="239" t="str">
        <f t="shared" si="1051"/>
        <v/>
      </c>
      <c r="DG710" s="239" t="str">
        <f t="shared" si="1052"/>
        <v/>
      </c>
      <c r="DH710" s="239" t="str">
        <f t="shared" si="1053"/>
        <v/>
      </c>
      <c r="DI710" s="239" t="str">
        <f t="shared" si="1054"/>
        <v/>
      </c>
      <c r="DJ710" s="239" t="str">
        <f t="shared" si="1055"/>
        <v/>
      </c>
      <c r="DK710" s="239" t="str">
        <f t="shared" si="1056"/>
        <v/>
      </c>
      <c r="DL710" s="239" t="str">
        <f t="shared" si="1057"/>
        <v/>
      </c>
      <c r="DM710" s="239" t="str">
        <f t="shared" si="1058"/>
        <v/>
      </c>
      <c r="DN710" s="239" t="str">
        <f t="shared" si="1059"/>
        <v/>
      </c>
      <c r="DO710" s="239" t="str">
        <f t="shared" si="1060"/>
        <v/>
      </c>
      <c r="DP710" s="239" t="str">
        <f t="shared" si="1061"/>
        <v/>
      </c>
    </row>
    <row r="711" spans="1:120" ht="91.5" hidden="1" customHeight="1" x14ac:dyDescent="0.25">
      <c r="A711" s="53" t="s">
        <v>4520</v>
      </c>
      <c r="B711" s="53">
        <v>2000</v>
      </c>
      <c r="C711" s="53" t="s">
        <v>62</v>
      </c>
      <c r="D711" s="53" t="s">
        <v>2745</v>
      </c>
      <c r="E711" s="49">
        <v>2</v>
      </c>
      <c r="F711" s="53" t="s">
        <v>2834</v>
      </c>
      <c r="G711" s="53" t="str">
        <f t="shared" si="1063"/>
        <v>2000-5</v>
      </c>
      <c r="H711" s="53" t="s">
        <v>94</v>
      </c>
      <c r="I711" s="53" t="s">
        <v>76</v>
      </c>
      <c r="J711" s="53" t="s">
        <v>80</v>
      </c>
      <c r="K711" s="53" t="s">
        <v>80</v>
      </c>
      <c r="L711" s="53" t="s">
        <v>80</v>
      </c>
      <c r="M711" s="53" t="s">
        <v>80</v>
      </c>
      <c r="N711" s="53" t="s">
        <v>80</v>
      </c>
      <c r="O711" s="53" t="s">
        <v>80</v>
      </c>
      <c r="P711" s="53" t="s">
        <v>2835</v>
      </c>
      <c r="Q711" s="52">
        <v>0.7</v>
      </c>
      <c r="R711" s="52">
        <f>+Q711*Q709</f>
        <v>6.9999999999999993E-2</v>
      </c>
      <c r="S711" s="53">
        <v>3</v>
      </c>
      <c r="T711" s="53" t="s">
        <v>84</v>
      </c>
      <c r="U711" s="53" t="s">
        <v>2826</v>
      </c>
      <c r="V711" s="23">
        <v>45048</v>
      </c>
      <c r="W711" s="23">
        <v>45289</v>
      </c>
      <c r="X711" s="53" t="s">
        <v>2827</v>
      </c>
      <c r="Y711" s="49" t="s">
        <v>87</v>
      </c>
      <c r="Z711" s="59" t="s">
        <v>100</v>
      </c>
      <c r="AA711" s="52">
        <v>1</v>
      </c>
      <c r="AB711" s="23" t="s">
        <v>2836</v>
      </c>
      <c r="AC711" s="23">
        <v>45250</v>
      </c>
      <c r="AD711" s="52">
        <v>1</v>
      </c>
      <c r="AE711" s="53" t="s">
        <v>2837</v>
      </c>
      <c r="AF711" s="23">
        <v>45250</v>
      </c>
      <c r="AG711" s="53" t="s">
        <v>79</v>
      </c>
      <c r="AH711" s="52">
        <v>1</v>
      </c>
      <c r="AI711" s="52">
        <f t="shared" si="980"/>
        <v>6.9999999999999993E-2</v>
      </c>
      <c r="AJ711" s="52">
        <f t="shared" si="1077"/>
        <v>1</v>
      </c>
      <c r="AK711" s="52"/>
      <c r="AL711" s="239" t="str">
        <f t="shared" si="999"/>
        <v/>
      </c>
      <c r="AM711" s="239" t="str">
        <f t="shared" si="1000"/>
        <v/>
      </c>
      <c r="AN711" s="239" t="str">
        <f t="shared" si="1001"/>
        <v/>
      </c>
      <c r="AO711" s="239" t="str">
        <f t="shared" si="1002"/>
        <v/>
      </c>
      <c r="AP711" s="239" t="str">
        <f t="shared" si="1003"/>
        <v/>
      </c>
      <c r="AQ711" s="239" t="str">
        <f t="shared" si="1004"/>
        <v/>
      </c>
      <c r="AR711" s="239" t="str">
        <f t="shared" si="1005"/>
        <v/>
      </c>
      <c r="AS711" s="239" t="str">
        <f t="shared" si="1006"/>
        <v/>
      </c>
      <c r="AT711" s="239" t="str">
        <f t="shared" si="1007"/>
        <v/>
      </c>
      <c r="AU711" s="239" t="str">
        <f t="shared" si="981"/>
        <v/>
      </c>
      <c r="AV711" s="239" t="str">
        <f t="shared" si="982"/>
        <v/>
      </c>
      <c r="AW711" s="239" t="str">
        <f t="shared" si="983"/>
        <v/>
      </c>
      <c r="AX711" s="239" t="str">
        <f t="shared" si="984"/>
        <v/>
      </c>
      <c r="AY711" s="239" t="str">
        <f t="shared" si="985"/>
        <v/>
      </c>
      <c r="AZ711" s="239" t="str">
        <f t="shared" si="986"/>
        <v/>
      </c>
      <c r="BA711" s="239" t="str">
        <f t="shared" si="987"/>
        <v/>
      </c>
      <c r="BB711" s="239" t="str">
        <f t="shared" si="988"/>
        <v/>
      </c>
      <c r="BC711" s="239" t="str">
        <f t="shared" si="989"/>
        <v/>
      </c>
      <c r="BD711" s="239" t="str">
        <f t="shared" si="990"/>
        <v/>
      </c>
      <c r="BE711" s="239" t="str">
        <f t="shared" si="991"/>
        <v/>
      </c>
      <c r="BF711" s="239" t="str">
        <f t="shared" si="992"/>
        <v/>
      </c>
      <c r="BG711" s="239" t="str">
        <f t="shared" si="993"/>
        <v/>
      </c>
      <c r="BH711" s="239" t="str">
        <f t="shared" si="994"/>
        <v/>
      </c>
      <c r="BI711" s="239" t="str">
        <f t="shared" si="995"/>
        <v/>
      </c>
      <c r="BJ711" s="239">
        <f t="shared" si="996"/>
        <v>1</v>
      </c>
      <c r="BK711" s="239" t="str">
        <f t="shared" si="997"/>
        <v/>
      </c>
      <c r="BL711" s="239" t="str">
        <f t="shared" si="998"/>
        <v/>
      </c>
      <c r="BN711" s="239" t="str">
        <f t="shared" si="1008"/>
        <v/>
      </c>
      <c r="BO711" s="239" t="str">
        <f t="shared" si="1009"/>
        <v/>
      </c>
      <c r="BP711" s="239" t="str">
        <f t="shared" si="1010"/>
        <v/>
      </c>
      <c r="BQ711" s="239" t="str">
        <f t="shared" si="1011"/>
        <v/>
      </c>
      <c r="BR711" s="239" t="str">
        <f t="shared" si="1012"/>
        <v/>
      </c>
      <c r="BS711" s="239" t="str">
        <f t="shared" si="1013"/>
        <v/>
      </c>
      <c r="BT711" s="239" t="str">
        <f t="shared" si="1014"/>
        <v/>
      </c>
      <c r="BU711" s="239" t="str">
        <f t="shared" si="1015"/>
        <v/>
      </c>
      <c r="BV711" s="239" t="str">
        <f t="shared" si="1016"/>
        <v/>
      </c>
      <c r="BW711" s="239" t="str">
        <f t="shared" si="1017"/>
        <v/>
      </c>
      <c r="BX711" s="239" t="str">
        <f t="shared" si="1018"/>
        <v/>
      </c>
      <c r="BY711" s="239" t="str">
        <f t="shared" si="1019"/>
        <v/>
      </c>
      <c r="BZ711" s="239" t="str">
        <f t="shared" si="1020"/>
        <v/>
      </c>
      <c r="CA711" s="239" t="str">
        <f t="shared" si="1021"/>
        <v/>
      </c>
      <c r="CB711" s="239" t="str">
        <f t="shared" si="1022"/>
        <v/>
      </c>
      <c r="CC711" s="239" t="str">
        <f t="shared" si="1023"/>
        <v/>
      </c>
      <c r="CD711" s="239" t="str">
        <f t="shared" si="1024"/>
        <v/>
      </c>
      <c r="CE711" s="239" t="str">
        <f t="shared" si="1025"/>
        <v/>
      </c>
      <c r="CF711" s="239" t="str">
        <f t="shared" si="1026"/>
        <v/>
      </c>
      <c r="CG711" s="239" t="str">
        <f t="shared" si="1027"/>
        <v/>
      </c>
      <c r="CH711" s="239" t="str">
        <f t="shared" si="1028"/>
        <v/>
      </c>
      <c r="CI711" s="239" t="str">
        <f t="shared" si="1029"/>
        <v/>
      </c>
      <c r="CJ711" s="239" t="str">
        <f t="shared" si="1030"/>
        <v/>
      </c>
      <c r="CK711" s="239" t="str">
        <f t="shared" si="1031"/>
        <v/>
      </c>
      <c r="CL711" s="239">
        <f t="shared" si="1032"/>
        <v>1</v>
      </c>
      <c r="CM711" s="239" t="str">
        <f t="shared" si="1033"/>
        <v/>
      </c>
      <c r="CN711" s="239" t="str">
        <f t="shared" si="1034"/>
        <v/>
      </c>
      <c r="CP711" s="239" t="str">
        <f t="shared" si="1035"/>
        <v/>
      </c>
      <c r="CQ711" s="239" t="str">
        <f t="shared" si="1036"/>
        <v/>
      </c>
      <c r="CR711" s="239" t="str">
        <f t="shared" si="1037"/>
        <v/>
      </c>
      <c r="CS711" s="239" t="str">
        <f t="shared" si="1038"/>
        <v/>
      </c>
      <c r="CT711" s="239" t="str">
        <f t="shared" si="1039"/>
        <v/>
      </c>
      <c r="CU711" s="239" t="str">
        <f t="shared" si="1040"/>
        <v/>
      </c>
      <c r="CV711" s="239" t="str">
        <f t="shared" si="1041"/>
        <v/>
      </c>
      <c r="CW711" s="239" t="str">
        <f t="shared" si="1042"/>
        <v/>
      </c>
      <c r="CX711" s="239" t="str">
        <f t="shared" si="1043"/>
        <v/>
      </c>
      <c r="CY711" s="239" t="str">
        <f t="shared" si="1044"/>
        <v/>
      </c>
      <c r="CZ711" s="239" t="str">
        <f t="shared" si="1045"/>
        <v/>
      </c>
      <c r="DA711" s="239" t="str">
        <f t="shared" si="1046"/>
        <v/>
      </c>
      <c r="DB711" s="239" t="str">
        <f t="shared" si="1047"/>
        <v/>
      </c>
      <c r="DC711" s="239" t="str">
        <f t="shared" si="1048"/>
        <v/>
      </c>
      <c r="DD711" s="239" t="str">
        <f t="shared" si="1049"/>
        <v/>
      </c>
      <c r="DE711" s="239" t="str">
        <f t="shared" si="1050"/>
        <v/>
      </c>
      <c r="DF711" s="239" t="str">
        <f t="shared" si="1051"/>
        <v/>
      </c>
      <c r="DG711" s="239" t="str">
        <f t="shared" si="1052"/>
        <v/>
      </c>
      <c r="DH711" s="239" t="str">
        <f t="shared" si="1053"/>
        <v/>
      </c>
      <c r="DI711" s="239" t="str">
        <f t="shared" si="1054"/>
        <v/>
      </c>
      <c r="DJ711" s="239" t="str">
        <f t="shared" si="1055"/>
        <v/>
      </c>
      <c r="DK711" s="239" t="str">
        <f t="shared" si="1056"/>
        <v/>
      </c>
      <c r="DL711" s="239" t="str">
        <f t="shared" si="1057"/>
        <v/>
      </c>
      <c r="DM711" s="239" t="str">
        <f t="shared" si="1058"/>
        <v/>
      </c>
      <c r="DN711" s="239" t="str">
        <f t="shared" si="1059"/>
        <v>4to Trimestre</v>
      </c>
      <c r="DO711" s="239" t="str">
        <f t="shared" si="1060"/>
        <v/>
      </c>
      <c r="DP711" s="239" t="str">
        <f t="shared" si="1061"/>
        <v/>
      </c>
    </row>
    <row r="712" spans="1:120" ht="60.75" hidden="1" customHeight="1" x14ac:dyDescent="0.25">
      <c r="A712" s="63" t="s">
        <v>4520</v>
      </c>
      <c r="B712" s="63">
        <v>2000</v>
      </c>
      <c r="C712" s="63" t="s">
        <v>62</v>
      </c>
      <c r="D712" s="63" t="s">
        <v>2745</v>
      </c>
      <c r="E712" s="63">
        <v>2</v>
      </c>
      <c r="F712" s="63" t="s">
        <v>2838</v>
      </c>
      <c r="G712" s="63" t="str">
        <f t="shared" si="1063"/>
        <v>2000-6</v>
      </c>
      <c r="H712" s="63" t="s">
        <v>155</v>
      </c>
      <c r="I712" s="63" t="s">
        <v>155</v>
      </c>
      <c r="J712" s="63" t="s">
        <v>80</v>
      </c>
      <c r="K712" s="63" t="s">
        <v>80</v>
      </c>
      <c r="L712" s="63" t="s">
        <v>80</v>
      </c>
      <c r="M712" s="63" t="s">
        <v>80</v>
      </c>
      <c r="N712" s="63" t="s">
        <v>80</v>
      </c>
      <c r="O712" s="63" t="s">
        <v>80</v>
      </c>
      <c r="P712" s="63" t="s">
        <v>156</v>
      </c>
      <c r="Q712" s="64">
        <v>1</v>
      </c>
      <c r="R712" s="64"/>
      <c r="S712" s="65">
        <f>SUBTOTAL(9,S713)</f>
        <v>0</v>
      </c>
      <c r="T712" s="63" t="s">
        <v>84</v>
      </c>
      <c r="U712" s="63" t="s">
        <v>162</v>
      </c>
      <c r="V712" s="66">
        <v>44927</v>
      </c>
      <c r="W712" s="66">
        <v>45290</v>
      </c>
      <c r="X712" s="63" t="s">
        <v>2749</v>
      </c>
      <c r="Y712" s="49" t="s">
        <v>87</v>
      </c>
      <c r="Z712" s="63" t="s">
        <v>89</v>
      </c>
      <c r="AA712" s="119">
        <f>VLOOKUP(B712,RANKING!$C$15:$K$47,5,0)</f>
        <v>1</v>
      </c>
      <c r="AB712" s="23" t="str">
        <f>VLOOKUP(B712,RANKING!$C$15:$N$47,12,0)</f>
        <v xml:space="preserve">La ficha del Delegatura para la Propiedad Industrial ejecutó al 100,00% las actividades programadas en otras fichas </v>
      </c>
      <c r="AC712" s="23">
        <v>45291</v>
      </c>
      <c r="AD712" s="119">
        <f>VLOOKUP(B712,RANKING!$C$15:$K$47,5,0)</f>
        <v>1</v>
      </c>
      <c r="AE712" s="23" t="str">
        <f>+AB712</f>
        <v xml:space="preserve">La ficha del Delegatura para la Propiedad Industrial ejecutó al 100,00% las actividades programadas en otras fichas </v>
      </c>
      <c r="AF712" s="23">
        <v>45291</v>
      </c>
      <c r="AG712" s="406" t="s">
        <v>79</v>
      </c>
      <c r="AH712" s="119">
        <f>VLOOKUP(B712,RANKING!$C$15:$K$47,6,0)</f>
        <v>1</v>
      </c>
      <c r="AI712" s="119">
        <f>AD712*Q712</f>
        <v>1</v>
      </c>
      <c r="AJ712" s="52"/>
      <c r="AK712" s="52"/>
      <c r="AL712" s="239" t="str">
        <f t="shared" si="999"/>
        <v/>
      </c>
      <c r="AM712" s="239" t="str">
        <f t="shared" si="1000"/>
        <v/>
      </c>
      <c r="AN712" s="239" t="str">
        <f t="shared" si="1001"/>
        <v/>
      </c>
      <c r="AO712" s="239" t="str">
        <f t="shared" si="1002"/>
        <v/>
      </c>
      <c r="AP712" s="239" t="str">
        <f t="shared" si="1003"/>
        <v/>
      </c>
      <c r="AQ712" s="239" t="str">
        <f t="shared" si="1004"/>
        <v/>
      </c>
      <c r="AR712" s="239" t="str">
        <f t="shared" si="1005"/>
        <v/>
      </c>
      <c r="AS712" s="239" t="str">
        <f t="shared" si="1006"/>
        <v/>
      </c>
      <c r="AT712" s="239" t="str">
        <f t="shared" si="1007"/>
        <v/>
      </c>
      <c r="AU712" s="239" t="str">
        <f t="shared" si="981"/>
        <v/>
      </c>
      <c r="AV712" s="239" t="str">
        <f t="shared" si="982"/>
        <v/>
      </c>
      <c r="AW712" s="239" t="str">
        <f t="shared" si="983"/>
        <v/>
      </c>
      <c r="AX712" s="239" t="str">
        <f t="shared" si="984"/>
        <v/>
      </c>
      <c r="AY712" s="239" t="str">
        <f t="shared" si="985"/>
        <v/>
      </c>
      <c r="AZ712" s="239" t="str">
        <f t="shared" si="986"/>
        <v/>
      </c>
      <c r="BA712" s="239" t="str">
        <f t="shared" si="987"/>
        <v/>
      </c>
      <c r="BB712" s="239" t="str">
        <f t="shared" si="988"/>
        <v/>
      </c>
      <c r="BC712" s="239" t="str">
        <f t="shared" si="989"/>
        <v/>
      </c>
      <c r="BD712" s="239" t="str">
        <f t="shared" si="990"/>
        <v/>
      </c>
      <c r="BE712" s="239" t="str">
        <f t="shared" si="991"/>
        <v/>
      </c>
      <c r="BF712" s="239" t="str">
        <f t="shared" si="992"/>
        <v/>
      </c>
      <c r="BG712" s="239" t="str">
        <f t="shared" si="993"/>
        <v/>
      </c>
      <c r="BH712" s="239" t="str">
        <f t="shared" si="994"/>
        <v/>
      </c>
      <c r="BI712" s="239" t="str">
        <f t="shared" si="995"/>
        <v/>
      </c>
      <c r="BJ712" s="239" t="str">
        <f t="shared" si="996"/>
        <v/>
      </c>
      <c r="BK712" s="239" t="str">
        <f t="shared" si="997"/>
        <v/>
      </c>
      <c r="BL712" s="239" t="str">
        <f t="shared" si="998"/>
        <v/>
      </c>
      <c r="BN712" s="239" t="str">
        <f t="shared" si="1008"/>
        <v/>
      </c>
      <c r="BO712" s="239" t="str">
        <f t="shared" si="1009"/>
        <v/>
      </c>
      <c r="BP712" s="239" t="str">
        <f t="shared" si="1010"/>
        <v/>
      </c>
      <c r="BQ712" s="239" t="str">
        <f t="shared" si="1011"/>
        <v/>
      </c>
      <c r="BR712" s="239" t="str">
        <f t="shared" si="1012"/>
        <v/>
      </c>
      <c r="BS712" s="239" t="str">
        <f t="shared" si="1013"/>
        <v/>
      </c>
      <c r="BT712" s="239" t="str">
        <f t="shared" si="1014"/>
        <v/>
      </c>
      <c r="BU712" s="239" t="str">
        <f t="shared" si="1015"/>
        <v/>
      </c>
      <c r="BV712" s="239" t="str">
        <f t="shared" si="1016"/>
        <v/>
      </c>
      <c r="BW712" s="239" t="str">
        <f t="shared" si="1017"/>
        <v/>
      </c>
      <c r="BX712" s="239" t="str">
        <f t="shared" si="1018"/>
        <v/>
      </c>
      <c r="BY712" s="239" t="str">
        <f t="shared" si="1019"/>
        <v/>
      </c>
      <c r="BZ712" s="239" t="str">
        <f t="shared" si="1020"/>
        <v/>
      </c>
      <c r="CA712" s="239" t="str">
        <f t="shared" si="1021"/>
        <v/>
      </c>
      <c r="CB712" s="239" t="str">
        <f t="shared" si="1022"/>
        <v/>
      </c>
      <c r="CC712" s="239" t="str">
        <f t="shared" si="1023"/>
        <v/>
      </c>
      <c r="CD712" s="239" t="str">
        <f t="shared" si="1024"/>
        <v/>
      </c>
      <c r="CE712" s="239" t="str">
        <f t="shared" si="1025"/>
        <v/>
      </c>
      <c r="CF712" s="239" t="str">
        <f t="shared" si="1026"/>
        <v/>
      </c>
      <c r="CG712" s="239" t="str">
        <f t="shared" si="1027"/>
        <v/>
      </c>
      <c r="CH712" s="239" t="str">
        <f t="shared" si="1028"/>
        <v/>
      </c>
      <c r="CI712" s="239" t="str">
        <f t="shared" si="1029"/>
        <v/>
      </c>
      <c r="CJ712" s="239" t="str">
        <f t="shared" si="1030"/>
        <v/>
      </c>
      <c r="CK712" s="239" t="str">
        <f t="shared" si="1031"/>
        <v/>
      </c>
      <c r="CL712" s="239" t="str">
        <f t="shared" si="1032"/>
        <v/>
      </c>
      <c r="CM712" s="239" t="str">
        <f t="shared" si="1033"/>
        <v/>
      </c>
      <c r="CN712" s="239" t="str">
        <f t="shared" si="1034"/>
        <v/>
      </c>
      <c r="CP712" s="239" t="str">
        <f t="shared" si="1035"/>
        <v/>
      </c>
      <c r="CQ712" s="239" t="str">
        <f t="shared" si="1036"/>
        <v/>
      </c>
      <c r="CR712" s="239" t="str">
        <f t="shared" si="1037"/>
        <v/>
      </c>
      <c r="CS712" s="239" t="str">
        <f t="shared" si="1038"/>
        <v/>
      </c>
      <c r="CT712" s="239" t="str">
        <f t="shared" si="1039"/>
        <v/>
      </c>
      <c r="CU712" s="239" t="str">
        <f t="shared" si="1040"/>
        <v/>
      </c>
      <c r="CV712" s="239" t="str">
        <f t="shared" si="1041"/>
        <v/>
      </c>
      <c r="CW712" s="239" t="str">
        <f t="shared" si="1042"/>
        <v/>
      </c>
      <c r="CX712" s="239" t="str">
        <f t="shared" si="1043"/>
        <v/>
      </c>
      <c r="CY712" s="239" t="str">
        <f t="shared" si="1044"/>
        <v/>
      </c>
      <c r="CZ712" s="239" t="str">
        <f t="shared" si="1045"/>
        <v/>
      </c>
      <c r="DA712" s="239" t="str">
        <f t="shared" si="1046"/>
        <v/>
      </c>
      <c r="DB712" s="239" t="str">
        <f t="shared" si="1047"/>
        <v/>
      </c>
      <c r="DC712" s="239" t="str">
        <f t="shared" si="1048"/>
        <v/>
      </c>
      <c r="DD712" s="239" t="str">
        <f t="shared" si="1049"/>
        <v/>
      </c>
      <c r="DE712" s="239" t="str">
        <f t="shared" si="1050"/>
        <v/>
      </c>
      <c r="DF712" s="239" t="str">
        <f t="shared" si="1051"/>
        <v/>
      </c>
      <c r="DG712" s="239" t="str">
        <f t="shared" si="1052"/>
        <v/>
      </c>
      <c r="DH712" s="239" t="str">
        <f t="shared" si="1053"/>
        <v/>
      </c>
      <c r="DI712" s="239" t="str">
        <f t="shared" si="1054"/>
        <v/>
      </c>
      <c r="DJ712" s="239" t="str">
        <f t="shared" si="1055"/>
        <v/>
      </c>
      <c r="DK712" s="239" t="str">
        <f t="shared" si="1056"/>
        <v/>
      </c>
      <c r="DL712" s="239" t="str">
        <f t="shared" si="1057"/>
        <v/>
      </c>
      <c r="DM712" s="239" t="str">
        <f t="shared" si="1058"/>
        <v/>
      </c>
      <c r="DN712" s="239" t="str">
        <f t="shared" si="1059"/>
        <v/>
      </c>
      <c r="DO712" s="239" t="str">
        <f t="shared" si="1060"/>
        <v/>
      </c>
      <c r="DP712" s="239" t="str">
        <f t="shared" si="1061"/>
        <v/>
      </c>
    </row>
    <row r="713" spans="1:120" ht="76.5" hidden="1" customHeight="1" x14ac:dyDescent="0.25">
      <c r="A713" s="53" t="s">
        <v>4520</v>
      </c>
      <c r="B713" s="53">
        <v>2000</v>
      </c>
      <c r="C713" s="53" t="s">
        <v>62</v>
      </c>
      <c r="D713" s="53" t="s">
        <v>2745</v>
      </c>
      <c r="E713" s="49">
        <v>2</v>
      </c>
      <c r="F713" s="53" t="s">
        <v>2839</v>
      </c>
      <c r="G713" s="53" t="str">
        <f t="shared" si="1063"/>
        <v>2000-6</v>
      </c>
      <c r="H713" s="53" t="s">
        <v>165</v>
      </c>
      <c r="I713" s="53" t="s">
        <v>160</v>
      </c>
      <c r="J713" s="53" t="s">
        <v>80</v>
      </c>
      <c r="K713" s="53" t="s">
        <v>80</v>
      </c>
      <c r="L713" s="53" t="s">
        <v>80</v>
      </c>
      <c r="M713" s="53" t="s">
        <v>80</v>
      </c>
      <c r="N713" s="53" t="s">
        <v>80</v>
      </c>
      <c r="O713" s="53" t="s">
        <v>80</v>
      </c>
      <c r="P713" s="53" t="s">
        <v>166</v>
      </c>
      <c r="Q713" s="52">
        <v>1</v>
      </c>
      <c r="R713" s="52">
        <f>+Q713*Q712</f>
        <v>1</v>
      </c>
      <c r="S713" s="67">
        <f>+[35]COMPARTIDAS!AQ227</f>
        <v>3</v>
      </c>
      <c r="T713" s="53" t="s">
        <v>84</v>
      </c>
      <c r="U713" s="63" t="s">
        <v>162</v>
      </c>
      <c r="V713" s="23">
        <v>45017</v>
      </c>
      <c r="W713" s="23">
        <v>45107</v>
      </c>
      <c r="X713" s="53" t="s">
        <v>2749</v>
      </c>
      <c r="Y713" s="49" t="s">
        <v>167</v>
      </c>
      <c r="Z713" s="59" t="s">
        <v>100</v>
      </c>
      <c r="AA713" s="60">
        <v>1</v>
      </c>
      <c r="AB713" s="62" t="s">
        <v>2304</v>
      </c>
      <c r="AC713" s="62">
        <v>45107</v>
      </c>
      <c r="AD713" s="60">
        <v>1</v>
      </c>
      <c r="AE713" s="62" t="s">
        <v>2304</v>
      </c>
      <c r="AF713" s="62">
        <v>45107</v>
      </c>
      <c r="AG713" s="60" t="s">
        <v>79</v>
      </c>
      <c r="AH713" s="60">
        <v>1</v>
      </c>
      <c r="AI713" s="52">
        <f t="shared" ref="AI713:AI776" si="1078">+IF(H713="Producto",AD713*Q713,AD713*R713)</f>
        <v>1</v>
      </c>
      <c r="AJ713" s="52"/>
      <c r="AK713" s="52"/>
      <c r="AL713" s="239" t="str">
        <f t="shared" si="999"/>
        <v/>
      </c>
      <c r="AM713" s="239" t="str">
        <f t="shared" si="1000"/>
        <v/>
      </c>
      <c r="AN713" s="239" t="str">
        <f t="shared" si="1001"/>
        <v/>
      </c>
      <c r="AO713" s="239" t="str">
        <f t="shared" si="1002"/>
        <v/>
      </c>
      <c r="AP713" s="239" t="str">
        <f t="shared" si="1003"/>
        <v/>
      </c>
      <c r="AQ713" s="239" t="str">
        <f t="shared" si="1004"/>
        <v/>
      </c>
      <c r="AR713" s="239" t="str">
        <f t="shared" si="1005"/>
        <v/>
      </c>
      <c r="AS713" s="239" t="str">
        <f t="shared" si="1006"/>
        <v/>
      </c>
      <c r="AT713" s="239" t="str">
        <f t="shared" si="1007"/>
        <v/>
      </c>
      <c r="AU713" s="239" t="str">
        <f t="shared" ref="AU713:AU776" si="1079">IF(AU$8=$C713,"",IF($H713="Producto","",IF(ISNUMBER(FIND(AU$8,$X713,1)),AD713,"")))</f>
        <v/>
      </c>
      <c r="AV713" s="239" t="str">
        <f t="shared" ref="AV713:AV776" si="1080">IF(AV$8=$C713,"",IF($H713="Producto","",IF(ISNUMBER(FIND(AV$8,$X713,1)),AD713,"")))</f>
        <v/>
      </c>
      <c r="AW713" s="239" t="str">
        <f t="shared" ref="AW713:AW776" si="1081">IF(AW$8=$C713,"",IF($H713="Producto","",IF(ISNUMBER(FIND(AW$8,$X713,1)),AD713,"")))</f>
        <v/>
      </c>
      <c r="AX713" s="239" t="str">
        <f t="shared" ref="AX713:AX776" si="1082">IF(AX$8=$C713,"",IF($H713="Producto","",IF(ISNUMBER(FIND(AX$8,$X713,1)),AD713,"")))</f>
        <v/>
      </c>
      <c r="AY713" s="239" t="str">
        <f t="shared" ref="AY713:AY776" si="1083">IF(AY$8=$C713,"",IF($H713="Producto","",IF(ISNUMBER(FIND(AY$8,$X713,1)),AD713,"")))</f>
        <v/>
      </c>
      <c r="AZ713" s="239" t="str">
        <f t="shared" ref="AZ713:AZ776" si="1084">IF(AZ$8=$C713,"",IF($H713="Producto","",IF(ISNUMBER(FIND(AZ$8,$X713,1)),AD713,"")))</f>
        <v/>
      </c>
      <c r="BA713" s="239" t="str">
        <f t="shared" ref="BA713:BA776" si="1085">IF(BA$8=$C713,"",IF($H713="Producto","",IF(ISNUMBER(FIND(BA$8,$X713,1)),AD713,"")))</f>
        <v/>
      </c>
      <c r="BB713" s="239" t="str">
        <f t="shared" ref="BB713:BB776" si="1086">IF(BB$8=$C713,"",IF($H713="Producto","",IF(ISNUMBER(FIND(BB$8,$X713,1)),AD713,"")))</f>
        <v/>
      </c>
      <c r="BC713" s="239" t="str">
        <f t="shared" ref="BC713:BC776" si="1087">IF(BC$8=$C713,"",IF($H713="Producto","",IF(ISNUMBER(FIND(BC$8,$X713,1)),AD713,"")))</f>
        <v/>
      </c>
      <c r="BD713" s="239" t="str">
        <f t="shared" ref="BD713:BD776" si="1088">IF(BD$8=$C713,"",IF($H713="Producto","",IF(ISNUMBER(FIND(BD$8,$X713,1)),AD713,"")))</f>
        <v/>
      </c>
      <c r="BE713" s="239" t="str">
        <f t="shared" ref="BE713:BE776" si="1089">IF(BE$8=$C713,"",IF($H713="Producto","",IF(ISNUMBER(FIND(BE$8,$X713,1)),AD713,"")))</f>
        <v/>
      </c>
      <c r="BF713" s="239" t="str">
        <f t="shared" ref="BF713:BF776" si="1090">IF(BF$8=$C713,"",IF($H713="Producto","",IF(ISNUMBER(FIND(BF$8,$X713,1)),AD713,"")))</f>
        <v/>
      </c>
      <c r="BG713" s="239" t="str">
        <f t="shared" ref="BG713:BG776" si="1091">IF(BG$8=$C713,"",IF($H713="Producto","",IF(ISNUMBER(FIND(BG$8,$X713,1)),AD713,"")))</f>
        <v/>
      </c>
      <c r="BH713" s="239" t="str">
        <f t="shared" ref="BH713:BH776" si="1092">IF(BH$8=$C713,"",IF($H713="Producto","",IF(ISNUMBER(FIND(BH$8,$X713,1)),AD713,"")))</f>
        <v/>
      </c>
      <c r="BI713" s="239" t="str">
        <f t="shared" ref="BI713:BI776" si="1093">IF(BI$8=$C713,"",IF($H713="Producto","",IF(ISNUMBER(FIND(BI$8,$X713,1)),AD713,"")))</f>
        <v/>
      </c>
      <c r="BJ713" s="239" t="str">
        <f t="shared" ref="BJ713:BJ776" si="1094">IF(BJ$8=$C713,"",IF($H713="Producto","",IF(ISNUMBER(FIND(BJ$8,$X713,1)),AD713,"")))</f>
        <v/>
      </c>
      <c r="BK713" s="239" t="str">
        <f t="shared" ref="BK713:BK776" si="1095">IF(BK$8=$C713,"",IF($H713="Producto","",IF(ISNUMBER(FIND(BK$8,$X713,1)),AD713,"")))</f>
        <v/>
      </c>
      <c r="BL713" s="239" t="str">
        <f t="shared" ref="BL713:BL776" si="1096">IF(BL$8=$C713,"",IF($H713="Producto","",IF(ISNUMBER(FIND(BL$8,$X713,1)),AD713,"")))</f>
        <v/>
      </c>
      <c r="BN713" s="239" t="str">
        <f t="shared" si="1008"/>
        <v/>
      </c>
      <c r="BO713" s="239" t="str">
        <f t="shared" si="1009"/>
        <v/>
      </c>
      <c r="BP713" s="239" t="str">
        <f t="shared" si="1010"/>
        <v/>
      </c>
      <c r="BQ713" s="239" t="str">
        <f t="shared" si="1011"/>
        <v/>
      </c>
      <c r="BR713" s="239" t="str">
        <f t="shared" si="1012"/>
        <v/>
      </c>
      <c r="BS713" s="239" t="str">
        <f t="shared" si="1013"/>
        <v/>
      </c>
      <c r="BT713" s="239" t="str">
        <f t="shared" si="1014"/>
        <v/>
      </c>
      <c r="BU713" s="239" t="str">
        <f t="shared" si="1015"/>
        <v/>
      </c>
      <c r="BV713" s="239" t="str">
        <f t="shared" si="1016"/>
        <v/>
      </c>
      <c r="BW713" s="239" t="str">
        <f t="shared" si="1017"/>
        <v/>
      </c>
      <c r="BX713" s="239" t="str">
        <f t="shared" si="1018"/>
        <v/>
      </c>
      <c r="BY713" s="239" t="str">
        <f t="shared" si="1019"/>
        <v/>
      </c>
      <c r="BZ713" s="239" t="str">
        <f t="shared" si="1020"/>
        <v/>
      </c>
      <c r="CA713" s="239" t="str">
        <f t="shared" si="1021"/>
        <v/>
      </c>
      <c r="CB713" s="239" t="str">
        <f t="shared" si="1022"/>
        <v/>
      </c>
      <c r="CC713" s="239" t="str">
        <f t="shared" si="1023"/>
        <v/>
      </c>
      <c r="CD713" s="239" t="str">
        <f t="shared" si="1024"/>
        <v/>
      </c>
      <c r="CE713" s="239" t="str">
        <f t="shared" si="1025"/>
        <v/>
      </c>
      <c r="CF713" s="239" t="str">
        <f t="shared" si="1026"/>
        <v/>
      </c>
      <c r="CG713" s="239" t="str">
        <f t="shared" si="1027"/>
        <v/>
      </c>
      <c r="CH713" s="239" t="str">
        <f t="shared" si="1028"/>
        <v/>
      </c>
      <c r="CI713" s="239" t="str">
        <f t="shared" si="1029"/>
        <v/>
      </c>
      <c r="CJ713" s="239" t="str">
        <f t="shared" si="1030"/>
        <v/>
      </c>
      <c r="CK713" s="239" t="str">
        <f t="shared" si="1031"/>
        <v/>
      </c>
      <c r="CL713" s="239" t="str">
        <f t="shared" si="1032"/>
        <v/>
      </c>
      <c r="CM713" s="239" t="str">
        <f t="shared" si="1033"/>
        <v/>
      </c>
      <c r="CN713" s="239" t="str">
        <f t="shared" si="1034"/>
        <v/>
      </c>
      <c r="CP713" s="239" t="str">
        <f t="shared" si="1035"/>
        <v/>
      </c>
      <c r="CQ713" s="239" t="str">
        <f t="shared" si="1036"/>
        <v/>
      </c>
      <c r="CR713" s="239" t="str">
        <f t="shared" si="1037"/>
        <v/>
      </c>
      <c r="CS713" s="239" t="str">
        <f t="shared" si="1038"/>
        <v/>
      </c>
      <c r="CT713" s="239" t="str">
        <f t="shared" si="1039"/>
        <v/>
      </c>
      <c r="CU713" s="239" t="str">
        <f t="shared" si="1040"/>
        <v/>
      </c>
      <c r="CV713" s="239" t="str">
        <f t="shared" si="1041"/>
        <v/>
      </c>
      <c r="CW713" s="239" t="str">
        <f t="shared" si="1042"/>
        <v/>
      </c>
      <c r="CX713" s="239" t="str">
        <f t="shared" si="1043"/>
        <v/>
      </c>
      <c r="CY713" s="239" t="str">
        <f t="shared" si="1044"/>
        <v/>
      </c>
      <c r="CZ713" s="239" t="str">
        <f t="shared" si="1045"/>
        <v/>
      </c>
      <c r="DA713" s="239" t="str">
        <f t="shared" si="1046"/>
        <v/>
      </c>
      <c r="DB713" s="239" t="str">
        <f t="shared" si="1047"/>
        <v/>
      </c>
      <c r="DC713" s="239" t="str">
        <f t="shared" si="1048"/>
        <v/>
      </c>
      <c r="DD713" s="239" t="str">
        <f t="shared" si="1049"/>
        <v/>
      </c>
      <c r="DE713" s="239" t="str">
        <f t="shared" si="1050"/>
        <v/>
      </c>
      <c r="DF713" s="239" t="str">
        <f t="shared" si="1051"/>
        <v/>
      </c>
      <c r="DG713" s="239" t="str">
        <f t="shared" si="1052"/>
        <v/>
      </c>
      <c r="DH713" s="239" t="str">
        <f t="shared" si="1053"/>
        <v/>
      </c>
      <c r="DI713" s="239" t="str">
        <f t="shared" si="1054"/>
        <v/>
      </c>
      <c r="DJ713" s="239" t="str">
        <f t="shared" si="1055"/>
        <v/>
      </c>
      <c r="DK713" s="239" t="str">
        <f t="shared" si="1056"/>
        <v/>
      </c>
      <c r="DL713" s="239" t="str">
        <f t="shared" si="1057"/>
        <v/>
      </c>
      <c r="DM713" s="239" t="str">
        <f t="shared" si="1058"/>
        <v/>
      </c>
      <c r="DN713" s="239" t="str">
        <f t="shared" si="1059"/>
        <v/>
      </c>
      <c r="DO713" s="239" t="str">
        <f t="shared" si="1060"/>
        <v/>
      </c>
      <c r="DP713" s="239" t="str">
        <f t="shared" si="1061"/>
        <v/>
      </c>
    </row>
    <row r="714" spans="1:120" ht="85.5" hidden="1" customHeight="1" x14ac:dyDescent="0.25">
      <c r="A714" s="49" t="s">
        <v>4520</v>
      </c>
      <c r="B714" s="49">
        <v>2010</v>
      </c>
      <c r="C714" s="49" t="s">
        <v>63</v>
      </c>
      <c r="D714" s="49" t="s">
        <v>2840</v>
      </c>
      <c r="E714" s="49">
        <v>1</v>
      </c>
      <c r="F714" s="49" t="s">
        <v>2841</v>
      </c>
      <c r="G714" s="49" t="str">
        <f t="shared" si="1063"/>
        <v>2010-1</v>
      </c>
      <c r="H714" s="49" t="s">
        <v>75</v>
      </c>
      <c r="I714" s="49" t="s">
        <v>196</v>
      </c>
      <c r="J714" s="49" t="s">
        <v>80</v>
      </c>
      <c r="K714" s="49" t="s">
        <v>472</v>
      </c>
      <c r="L714" s="49" t="s">
        <v>125</v>
      </c>
      <c r="M714" s="49" t="s">
        <v>1360</v>
      </c>
      <c r="N714" s="49" t="s">
        <v>1293</v>
      </c>
      <c r="O714" s="49" t="s">
        <v>706</v>
      </c>
      <c r="P714" s="49" t="s">
        <v>2842</v>
      </c>
      <c r="Q714" s="50">
        <v>0.6</v>
      </c>
      <c r="R714" s="50"/>
      <c r="S714" s="49">
        <v>49000</v>
      </c>
      <c r="T714" s="49" t="s">
        <v>84</v>
      </c>
      <c r="U714" s="49" t="s">
        <v>2843</v>
      </c>
      <c r="V714" s="51">
        <v>44928</v>
      </c>
      <c r="W714" s="51">
        <v>45289</v>
      </c>
      <c r="X714" s="49" t="s">
        <v>2188</v>
      </c>
      <c r="Y714" s="49" t="s">
        <v>87</v>
      </c>
      <c r="Z714" s="59" t="s">
        <v>100</v>
      </c>
      <c r="AA714" s="52">
        <v>1</v>
      </c>
      <c r="AB714" s="23" t="s">
        <v>2844</v>
      </c>
      <c r="AC714" s="23">
        <v>45289</v>
      </c>
      <c r="AD714" s="52">
        <v>1</v>
      </c>
      <c r="AE714" s="52" t="s">
        <v>2844</v>
      </c>
      <c r="AF714" s="75">
        <v>45289</v>
      </c>
      <c r="AG714" s="52" t="s">
        <v>79</v>
      </c>
      <c r="AH714" s="52" t="s">
        <v>92</v>
      </c>
      <c r="AI714" s="52">
        <f t="shared" si="1078"/>
        <v>0.6</v>
      </c>
      <c r="AJ714" s="52"/>
      <c r="AK714" s="52"/>
      <c r="AL714" s="239" t="str">
        <f t="shared" ref="AL714:AL777" si="1097">IF(AL$8=$C714,"",IF($H714="Producto","",IF(ISNUMBER(FIND(AL$8,$X714,1)),AD714,"")))</f>
        <v/>
      </c>
      <c r="AM714" s="239" t="str">
        <f t="shared" ref="AM714:AM777" si="1098">IF(AM$8=$C714,"",IF($H714="Producto","",IF(ISNUMBER(FIND(AM$8,$X714,1)),AD714,"")))</f>
        <v/>
      </c>
      <c r="AN714" s="239" t="str">
        <f t="shared" ref="AN714:AN777" si="1099">IF(AN$8=$C714,"",IF($H714="Producto","",IF(ISNUMBER(FIND(AN$8,$X714,1)),AD714,"")))</f>
        <v/>
      </c>
      <c r="AO714" s="239" t="str">
        <f t="shared" ref="AO714:AO777" si="1100">IF(AO$8=$C714,"",IF($H714="Producto","",IF(ISNUMBER(FIND(AO$8,$X714,1)),AD714,"")))</f>
        <v/>
      </c>
      <c r="AP714" s="239" t="str">
        <f t="shared" ref="AP714:AP777" si="1101">IF(AP$8=$C714,"",IF($H714="Producto","",IF(ISNUMBER(FIND(AP$8,$X714,1)),AD714,"")))</f>
        <v/>
      </c>
      <c r="AQ714" s="239" t="str">
        <f t="shared" ref="AQ714:AQ777" si="1102">IF(AQ$8=$C714,"",IF($H714="Producto","",IF(ISNUMBER(FIND(AQ$8,$X714,1)),AD714,"")))</f>
        <v/>
      </c>
      <c r="AR714" s="239" t="str">
        <f t="shared" ref="AR714:AR777" si="1103">IF(AR$8=$C714,"",IF($H714="Producto","",IF(ISNUMBER(FIND(AR$8,$X714,1)),AD714,"")))</f>
        <v/>
      </c>
      <c r="AS714" s="239" t="str">
        <f t="shared" ref="AS714:AS777" si="1104">IF(AS$8=$C714,"",IF($H714="Producto","",IF(ISNUMBER(FIND(AS$8,$X714,1)),AD714,"")))</f>
        <v/>
      </c>
      <c r="AT714" s="239" t="str">
        <f t="shared" ref="AT714:AT777" si="1105">IF(AT$8=$C714,"",IF($H714="Producto","",IF(ISNUMBER(FIND(AT$8,$X714,1)),AD714,"")))</f>
        <v/>
      </c>
      <c r="AU714" s="239" t="str">
        <f t="shared" si="1079"/>
        <v/>
      </c>
      <c r="AV714" s="239" t="str">
        <f t="shared" si="1080"/>
        <v/>
      </c>
      <c r="AW714" s="239" t="str">
        <f t="shared" si="1081"/>
        <v/>
      </c>
      <c r="AX714" s="239" t="str">
        <f t="shared" si="1082"/>
        <v/>
      </c>
      <c r="AY714" s="239" t="str">
        <f t="shared" si="1083"/>
        <v/>
      </c>
      <c r="AZ714" s="239" t="str">
        <f t="shared" si="1084"/>
        <v/>
      </c>
      <c r="BA714" s="239" t="str">
        <f t="shared" si="1085"/>
        <v/>
      </c>
      <c r="BB714" s="239" t="str">
        <f t="shared" si="1086"/>
        <v/>
      </c>
      <c r="BC714" s="239" t="str">
        <f t="shared" si="1087"/>
        <v/>
      </c>
      <c r="BD714" s="239" t="str">
        <f t="shared" si="1088"/>
        <v/>
      </c>
      <c r="BE714" s="239" t="str">
        <f t="shared" si="1089"/>
        <v/>
      </c>
      <c r="BF714" s="239" t="str">
        <f t="shared" si="1090"/>
        <v/>
      </c>
      <c r="BG714" s="239" t="str">
        <f t="shared" si="1091"/>
        <v/>
      </c>
      <c r="BH714" s="239" t="str">
        <f t="shared" si="1092"/>
        <v/>
      </c>
      <c r="BI714" s="239" t="str">
        <f t="shared" si="1093"/>
        <v/>
      </c>
      <c r="BJ714" s="239" t="str">
        <f t="shared" si="1094"/>
        <v/>
      </c>
      <c r="BK714" s="239" t="str">
        <f t="shared" si="1095"/>
        <v/>
      </c>
      <c r="BL714" s="239" t="str">
        <f t="shared" si="1096"/>
        <v/>
      </c>
      <c r="BN714" s="239" t="str">
        <f t="shared" ref="BN714:BN777" si="1106">IF(AL$8=$C714,"",IF($H714="Producto","",IF(ISNUMBER(FIND(AL$8,$X714,1)),AH714,"")))</f>
        <v/>
      </c>
      <c r="BO714" s="239" t="str">
        <f t="shared" ref="BO714:BO777" si="1107">IF(AM$8=$C714,"",IF($H714="Producto","",IF(ISNUMBER(FIND(AM$8,$X714,1)),AH714,"")))</f>
        <v/>
      </c>
      <c r="BP714" s="239" t="str">
        <f t="shared" ref="BP714:BP777" si="1108">IF(AN$8=$C714,"",IF($H714="Producto","",IF(ISNUMBER(FIND(AN$8,$X714,1)),AH714,"")))</f>
        <v/>
      </c>
      <c r="BQ714" s="239" t="str">
        <f t="shared" ref="BQ714:BQ777" si="1109">IF(AO$8=$C714,"",IF($H714="Producto","",IF(ISNUMBER(FIND(AO$8,$X714,1)),AH714,"")))</f>
        <v/>
      </c>
      <c r="BR714" s="239" t="str">
        <f t="shared" ref="BR714:BR777" si="1110">IF(AP$8=$C714,"",IF($H714="Producto","",IF(ISNUMBER(FIND(AP$8,$X714,1)),AH714,"")))</f>
        <v/>
      </c>
      <c r="BS714" s="239" t="str">
        <f t="shared" ref="BS714:BS777" si="1111">IF(AQ$8=$C714,"",IF($H714="Producto","",IF(ISNUMBER(FIND(AQ$8,$X714,1)),AH714,"")))</f>
        <v/>
      </c>
      <c r="BT714" s="239" t="str">
        <f t="shared" ref="BT714:BT777" si="1112">IF(AR$8=$C714,"",IF($H714="Producto","",IF(ISNUMBER(FIND(AR$8,$X714,1)),AH714,"")))</f>
        <v/>
      </c>
      <c r="BU714" s="239" t="str">
        <f t="shared" ref="BU714:BU777" si="1113">IF(AS$8=$C714,"",IF($H714="Producto","",IF(ISNUMBER(FIND(AS$8,$X714,1)),AH714,"")))</f>
        <v/>
      </c>
      <c r="BV714" s="239" t="str">
        <f t="shared" ref="BV714:BV777" si="1114">IF(AT$8=$C714,"",IF($H714="Producto","",IF(ISNUMBER(FIND(AT$8,$X714,1)),AH714,"")))</f>
        <v/>
      </c>
      <c r="BW714" s="239" t="str">
        <f t="shared" ref="BW714:BW777" si="1115">IF(AU$8=$C714,"",IF($H714="Producto","",IF(ISNUMBER(FIND(AU$8,$X714,1)),AH714,"")))</f>
        <v/>
      </c>
      <c r="BX714" s="239" t="str">
        <f t="shared" ref="BX714:BX777" si="1116">IF(AV$8=$C714,"",IF($H714="Producto","",IF(ISNUMBER(FIND(AV$8,$X714,1)),AH714,"")))</f>
        <v/>
      </c>
      <c r="BY714" s="239" t="str">
        <f t="shared" ref="BY714:BY777" si="1117">IF(AW$8=$C714,"",IF($H714="Producto","",IF(ISNUMBER(FIND(AW$8,$X714,1)),AH714,"")))</f>
        <v/>
      </c>
      <c r="BZ714" s="239" t="str">
        <f t="shared" ref="BZ714:BZ777" si="1118">IF(AX$8=$C714,"",IF($H714="Producto","",IF(ISNUMBER(FIND(AX$8,$X714,1)),AH714,"")))</f>
        <v/>
      </c>
      <c r="CA714" s="239" t="str">
        <f t="shared" ref="CA714:CA777" si="1119">IF(AY$8=$C714,"",IF($H714="Producto","",IF(ISNUMBER(FIND(AY$8,$X714,1)),AH714,"")))</f>
        <v/>
      </c>
      <c r="CB714" s="239" t="str">
        <f t="shared" ref="CB714:CB777" si="1120">IF(AZ$8=$C714,"",IF($H714="Producto","",IF(ISNUMBER(FIND(AZ$8,$X714,1)),AH714,"")))</f>
        <v/>
      </c>
      <c r="CC714" s="239" t="str">
        <f t="shared" ref="CC714:CC777" si="1121">IF(BA$8=$C714,"",IF($H714="Producto","",IF(ISNUMBER(FIND(BA$8,$X714,1)),AH714,"")))</f>
        <v/>
      </c>
      <c r="CD714" s="239" t="str">
        <f t="shared" ref="CD714:CD777" si="1122">IF(BB$8=$C714,"",IF($H714="Producto","",IF(ISNUMBER(FIND(BB$8,$X714,1)),AH714,"")))</f>
        <v/>
      </c>
      <c r="CE714" s="239" t="str">
        <f t="shared" ref="CE714:CE777" si="1123">IF(BC$8=$C714,"",IF($H714="Producto","",IF(ISNUMBER(FIND(BC$8,$X714,1)),AH714,"")))</f>
        <v/>
      </c>
      <c r="CF714" s="239" t="str">
        <f t="shared" ref="CF714:CF777" si="1124">IF(BD$8=$C714,"",IF($H714="Producto","",IF(ISNUMBER(FIND(BD$8,$X714,1)),AH714,"")))</f>
        <v/>
      </c>
      <c r="CG714" s="239" t="str">
        <f t="shared" ref="CG714:CG777" si="1125">IF(BE$8=$C714,"",IF($H714="Producto","",IF(ISNUMBER(FIND(BE$8,$X714,1)),AH714,"")))</f>
        <v/>
      </c>
      <c r="CH714" s="239" t="str">
        <f t="shared" ref="CH714:CH777" si="1126">IF(BF$8=$C714,"",IF($H714="Producto","",IF(ISNUMBER(FIND(BF$8,$X714,1)),AH714,"")))</f>
        <v/>
      </c>
      <c r="CI714" s="239" t="str">
        <f t="shared" ref="CI714:CI777" si="1127">IF(BG$8=$C714,"",IF($H714="Producto","",IF(ISNUMBER(FIND(BG$8,$X714,1)),AH714,"")))</f>
        <v/>
      </c>
      <c r="CJ714" s="239" t="str">
        <f t="shared" ref="CJ714:CJ777" si="1128">IF(BH$8=$C714,"",IF($H714="Producto","",IF(ISNUMBER(FIND(BH$8,$X714,1)),AH714,"")))</f>
        <v/>
      </c>
      <c r="CK714" s="239" t="str">
        <f t="shared" ref="CK714:CK777" si="1129">IF(BI$8=$C714,"",IF($H714="Producto","",IF(ISNUMBER(FIND(BI$8,$X714,1)),AH714,"")))</f>
        <v/>
      </c>
      <c r="CL714" s="239" t="str">
        <f t="shared" ref="CL714:CL777" si="1130">IF(BJ$8=$C714,"",IF($H714="Producto","",IF(ISNUMBER(FIND(BJ$8,$X714,1)),AH714,"")))</f>
        <v/>
      </c>
      <c r="CM714" s="239" t="str">
        <f t="shared" ref="CM714:CM777" si="1131">IF(BK$8=$C714,"",IF($H714="Producto","",IF(ISNUMBER(FIND(BK$8,$X714,1)),AH714,"")))</f>
        <v/>
      </c>
      <c r="CN714" s="239" t="str">
        <f t="shared" ref="CN714:CN777" si="1132">IF(BL$8=$C714,"",IF($H714="Producto","",IF(ISNUMBER(FIND(BL$8,$X714,1)),AH714,"")))</f>
        <v/>
      </c>
      <c r="CP714" s="239" t="str">
        <f t="shared" ref="CP714:CP777" si="1133">IF(AL$8=$C714,"",IF($H714="Producto","",IF(ISNUMBER(FIND(AL$8,$X714,1)),$Y714,"")))</f>
        <v/>
      </c>
      <c r="CQ714" s="239" t="str">
        <f t="shared" ref="CQ714:CQ777" si="1134">IF(AM$8=$C714,"",IF($H714="Producto","",IF(ISNUMBER(FIND(AM$8,$X714,1)),$Y714,"")))</f>
        <v/>
      </c>
      <c r="CR714" s="239" t="str">
        <f t="shared" ref="CR714:CR777" si="1135">IF(AN$8=$C714,"",IF($H714="Producto","",IF(ISNUMBER(FIND(AN$8,$X714,1)),$Y714,"")))</f>
        <v/>
      </c>
      <c r="CS714" s="239" t="str">
        <f t="shared" ref="CS714:CS777" si="1136">IF(AO$8=$C714,"",IF($H714="Producto","",IF(ISNUMBER(FIND(AO$8,$X714,1)),$Y714,"")))</f>
        <v/>
      </c>
      <c r="CT714" s="239" t="str">
        <f t="shared" ref="CT714:CT777" si="1137">IF(AP$8=$C714,"",IF($H714="Producto","",IF(ISNUMBER(FIND(AP$8,$X714,1)),$Y714,"")))</f>
        <v/>
      </c>
      <c r="CU714" s="239" t="str">
        <f t="shared" ref="CU714:CU777" si="1138">IF(AQ$8=$C714,"",IF($H714="Producto","",IF(ISNUMBER(FIND(AQ$8,$X714,1)),$Y714,"")))</f>
        <v/>
      </c>
      <c r="CV714" s="239" t="str">
        <f t="shared" ref="CV714:CV777" si="1139">IF(AR$8=$C714,"",IF($H714="Producto","",IF(ISNUMBER(FIND(AR$8,$X714,1)),$Y714,"")))</f>
        <v/>
      </c>
      <c r="CW714" s="239" t="str">
        <f t="shared" ref="CW714:CW777" si="1140">IF(AS$8=$C714,"",IF($H714="Producto","",IF(ISNUMBER(FIND(AS$8,$X714,1)),$Y714,"")))</f>
        <v/>
      </c>
      <c r="CX714" s="239" t="str">
        <f t="shared" ref="CX714:CX777" si="1141">IF(AT$8=$C714,"",IF($H714="Producto","",IF(ISNUMBER(FIND(AT$8,$X714,1)),$Y714,"")))</f>
        <v/>
      </c>
      <c r="CY714" s="239" t="str">
        <f t="shared" ref="CY714:CY777" si="1142">IF(AU$8=$C714,"",IF($H714="Producto","",IF(ISNUMBER(FIND(AU$8,$X714,1)),$Y714,"")))</f>
        <v/>
      </c>
      <c r="CZ714" s="239" t="str">
        <f t="shared" ref="CZ714:CZ777" si="1143">IF(AV$8=$C714,"",IF($H714="Producto","",IF(ISNUMBER(FIND(AV$8,$X714,1)),$Y714,"")))</f>
        <v/>
      </c>
      <c r="DA714" s="239" t="str">
        <f t="shared" ref="DA714:DA777" si="1144">IF(AW$8=$C714,"",IF($H714="Producto","",IF(ISNUMBER(FIND(AW$8,$X714,1)),$Y714,"")))</f>
        <v/>
      </c>
      <c r="DB714" s="239" t="str">
        <f t="shared" ref="DB714:DB777" si="1145">IF(AX$8=$C714,"",IF($H714="Producto","",IF(ISNUMBER(FIND(AX$8,$X714,1)),$Y714,"")))</f>
        <v/>
      </c>
      <c r="DC714" s="239" t="str">
        <f t="shared" ref="DC714:DC777" si="1146">IF(AY$8=$C714,"",IF($H714="Producto","",IF(ISNUMBER(FIND(AY$8,$X714,1)),$Y714,"")))</f>
        <v/>
      </c>
      <c r="DD714" s="239" t="str">
        <f t="shared" ref="DD714:DD777" si="1147">IF(AZ$8=$C714,"",IF($H714="Producto","",IF(ISNUMBER(FIND(AZ$8,$X714,1)),$Y714,"")))</f>
        <v/>
      </c>
      <c r="DE714" s="239" t="str">
        <f t="shared" ref="DE714:DE777" si="1148">IF(BA$8=$C714,"",IF($H714="Producto","",IF(ISNUMBER(FIND(BA$8,$X714,1)),$Y714,"")))</f>
        <v/>
      </c>
      <c r="DF714" s="239" t="str">
        <f t="shared" ref="DF714:DF777" si="1149">IF(BB$8=$C714,"",IF($H714="Producto","",IF(ISNUMBER(FIND(BB$8,$X714,1)),$Y714,"")))</f>
        <v/>
      </c>
      <c r="DG714" s="239" t="str">
        <f t="shared" ref="DG714:DG777" si="1150">IF(BC$8=$C714,"",IF($H714="Producto","",IF(ISNUMBER(FIND(BC$8,$X714,1)),$Y714,"")))</f>
        <v/>
      </c>
      <c r="DH714" s="239" t="str">
        <f t="shared" ref="DH714:DH777" si="1151">IF(BD$8=$C714,"",IF($H714="Producto","",IF(ISNUMBER(FIND(BD$8,$X714,1)),$Y714,"")))</f>
        <v/>
      </c>
      <c r="DI714" s="239" t="str">
        <f t="shared" ref="DI714:DI777" si="1152">IF(BE$8=$C714,"",IF($H714="Producto","",IF(ISNUMBER(FIND(BE$8,$X714,1)),$Y714,"")))</f>
        <v/>
      </c>
      <c r="DJ714" s="239" t="str">
        <f t="shared" ref="DJ714:DJ777" si="1153">IF(BF$8=$C714,"",IF($H714="Producto","",IF(ISNUMBER(FIND(BF$8,$X714,1)),$Y714,"")))</f>
        <v/>
      </c>
      <c r="DK714" s="239" t="str">
        <f t="shared" ref="DK714:DK777" si="1154">IF(BG$8=$C714,"",IF($H714="Producto","",IF(ISNUMBER(FIND(BG$8,$X714,1)),$Y714,"")))</f>
        <v/>
      </c>
      <c r="DL714" s="239" t="str">
        <f t="shared" ref="DL714:DL777" si="1155">IF(BH$8=$C714,"",IF($H714="Producto","",IF(ISNUMBER(FIND(BH$8,$X714,1)),$Y714,"")))</f>
        <v/>
      </c>
      <c r="DM714" s="239" t="str">
        <f t="shared" ref="DM714:DM777" si="1156">IF(BI$8=$C714,"",IF($H714="Producto","",IF(ISNUMBER(FIND(BI$8,$X714,1)),$Y714,"")))</f>
        <v/>
      </c>
      <c r="DN714" s="239" t="str">
        <f t="shared" ref="DN714:DN777" si="1157">IF(BJ$8=$C714,"",IF($H714="Producto","",IF(ISNUMBER(FIND(BJ$8,$X714,1)),$Y714,"")))</f>
        <v/>
      </c>
      <c r="DO714" s="239" t="str">
        <f t="shared" ref="DO714:DO777" si="1158">IF(BK$8=$C714,"",IF($H714="Producto","",IF(ISNUMBER(FIND(BK$8,$X714,1)),$Y714,"")))</f>
        <v/>
      </c>
      <c r="DP714" s="239" t="str">
        <f t="shared" ref="DP714:DP777" si="1159">IF(BL$8=$C714,"",IF($H714="Producto","",IF(ISNUMBER(FIND(BL$8,$X714,1)),$Y714,"")))</f>
        <v/>
      </c>
    </row>
    <row r="715" spans="1:120" ht="85.5" hidden="1" customHeight="1" x14ac:dyDescent="0.25">
      <c r="A715" s="53" t="s">
        <v>4520</v>
      </c>
      <c r="B715" s="53">
        <v>2010</v>
      </c>
      <c r="C715" s="53" t="s">
        <v>63</v>
      </c>
      <c r="D715" s="53" t="s">
        <v>2840</v>
      </c>
      <c r="E715" s="53">
        <v>1</v>
      </c>
      <c r="F715" s="53" t="s">
        <v>2845</v>
      </c>
      <c r="G715" s="53" t="str">
        <f t="shared" si="1063"/>
        <v>2010-1</v>
      </c>
      <c r="H715" s="53" t="s">
        <v>94</v>
      </c>
      <c r="I715" s="53" t="s">
        <v>196</v>
      </c>
      <c r="J715" s="53" t="s">
        <v>80</v>
      </c>
      <c r="K715" s="53" t="s">
        <v>80</v>
      </c>
      <c r="L715" s="53" t="s">
        <v>80</v>
      </c>
      <c r="M715" s="53" t="s">
        <v>80</v>
      </c>
      <c r="N715" s="53" t="s">
        <v>80</v>
      </c>
      <c r="O715" s="53" t="s">
        <v>80</v>
      </c>
      <c r="P715" s="53" t="s">
        <v>2846</v>
      </c>
      <c r="Q715" s="52">
        <v>0.05</v>
      </c>
      <c r="R715" s="52">
        <f>+Q715*Q714</f>
        <v>0.03</v>
      </c>
      <c r="S715" s="53">
        <v>128</v>
      </c>
      <c r="T715" s="53" t="s">
        <v>84</v>
      </c>
      <c r="U715" s="53" t="s">
        <v>2847</v>
      </c>
      <c r="V715" s="23">
        <v>44928</v>
      </c>
      <c r="W715" s="23">
        <v>45077</v>
      </c>
      <c r="X715" s="53" t="s">
        <v>2188</v>
      </c>
      <c r="Y715" s="49" t="s">
        <v>167</v>
      </c>
      <c r="Z715" s="59" t="s">
        <v>100</v>
      </c>
      <c r="AA715" s="60">
        <v>1</v>
      </c>
      <c r="AB715" s="62" t="s">
        <v>2848</v>
      </c>
      <c r="AC715" s="62">
        <v>45107</v>
      </c>
      <c r="AD715" s="60">
        <v>1</v>
      </c>
      <c r="AE715" s="62" t="s">
        <v>2849</v>
      </c>
      <c r="AF715" s="62">
        <v>45107</v>
      </c>
      <c r="AG715" s="60" t="s">
        <v>79</v>
      </c>
      <c r="AH715" s="60">
        <v>1</v>
      </c>
      <c r="AI715" s="52">
        <f t="shared" si="1078"/>
        <v>0.03</v>
      </c>
      <c r="AJ715" s="52">
        <f t="shared" ref="AJ715:AJ717" si="1160">+AI715/R715</f>
        <v>1</v>
      </c>
      <c r="AK715" s="52"/>
      <c r="AL715" s="239" t="str">
        <f t="shared" si="1097"/>
        <v/>
      </c>
      <c r="AM715" s="239" t="str">
        <f t="shared" si="1098"/>
        <v/>
      </c>
      <c r="AN715" s="239" t="str">
        <f t="shared" si="1099"/>
        <v/>
      </c>
      <c r="AO715" s="239" t="str">
        <f t="shared" si="1100"/>
        <v/>
      </c>
      <c r="AP715" s="239" t="str">
        <f t="shared" si="1101"/>
        <v/>
      </c>
      <c r="AQ715" s="239" t="str">
        <f t="shared" si="1102"/>
        <v/>
      </c>
      <c r="AR715" s="239" t="str">
        <f t="shared" si="1103"/>
        <v/>
      </c>
      <c r="AS715" s="239" t="str">
        <f t="shared" si="1104"/>
        <v/>
      </c>
      <c r="AT715" s="239" t="str">
        <f t="shared" si="1105"/>
        <v/>
      </c>
      <c r="AU715" s="239" t="str">
        <f t="shared" si="1079"/>
        <v/>
      </c>
      <c r="AV715" s="239" t="str">
        <f t="shared" si="1080"/>
        <v/>
      </c>
      <c r="AW715" s="239" t="str">
        <f t="shared" si="1081"/>
        <v/>
      </c>
      <c r="AX715" s="239" t="str">
        <f t="shared" si="1082"/>
        <v/>
      </c>
      <c r="AY715" s="239" t="str">
        <f t="shared" si="1083"/>
        <v/>
      </c>
      <c r="AZ715" s="239" t="str">
        <f t="shared" si="1084"/>
        <v/>
      </c>
      <c r="BA715" s="239" t="str">
        <f t="shared" si="1085"/>
        <v/>
      </c>
      <c r="BB715" s="239" t="str">
        <f t="shared" si="1086"/>
        <v/>
      </c>
      <c r="BC715" s="239" t="str">
        <f t="shared" si="1087"/>
        <v/>
      </c>
      <c r="BD715" s="239" t="str">
        <f t="shared" si="1088"/>
        <v/>
      </c>
      <c r="BE715" s="239" t="str">
        <f t="shared" si="1089"/>
        <v/>
      </c>
      <c r="BF715" s="239" t="str">
        <f t="shared" si="1090"/>
        <v/>
      </c>
      <c r="BG715" s="239" t="str">
        <f t="shared" si="1091"/>
        <v/>
      </c>
      <c r="BH715" s="239" t="str">
        <f t="shared" si="1092"/>
        <v/>
      </c>
      <c r="BI715" s="239" t="str">
        <f t="shared" si="1093"/>
        <v/>
      </c>
      <c r="BJ715" s="239" t="str">
        <f t="shared" si="1094"/>
        <v/>
      </c>
      <c r="BK715" s="239" t="str">
        <f t="shared" si="1095"/>
        <v/>
      </c>
      <c r="BL715" s="239" t="str">
        <f t="shared" si="1096"/>
        <v/>
      </c>
      <c r="BN715" s="239" t="str">
        <f t="shared" si="1106"/>
        <v/>
      </c>
      <c r="BO715" s="239" t="str">
        <f t="shared" si="1107"/>
        <v/>
      </c>
      <c r="BP715" s="239" t="str">
        <f t="shared" si="1108"/>
        <v/>
      </c>
      <c r="BQ715" s="239" t="str">
        <f t="shared" si="1109"/>
        <v/>
      </c>
      <c r="BR715" s="239" t="str">
        <f t="shared" si="1110"/>
        <v/>
      </c>
      <c r="BS715" s="239" t="str">
        <f t="shared" si="1111"/>
        <v/>
      </c>
      <c r="BT715" s="239" t="str">
        <f t="shared" si="1112"/>
        <v/>
      </c>
      <c r="BU715" s="239" t="str">
        <f t="shared" si="1113"/>
        <v/>
      </c>
      <c r="BV715" s="239" t="str">
        <f t="shared" si="1114"/>
        <v/>
      </c>
      <c r="BW715" s="239" t="str">
        <f t="shared" si="1115"/>
        <v/>
      </c>
      <c r="BX715" s="239" t="str">
        <f t="shared" si="1116"/>
        <v/>
      </c>
      <c r="BY715" s="239" t="str">
        <f t="shared" si="1117"/>
        <v/>
      </c>
      <c r="BZ715" s="239" t="str">
        <f t="shared" si="1118"/>
        <v/>
      </c>
      <c r="CA715" s="239" t="str">
        <f t="shared" si="1119"/>
        <v/>
      </c>
      <c r="CB715" s="239" t="str">
        <f t="shared" si="1120"/>
        <v/>
      </c>
      <c r="CC715" s="239" t="str">
        <f t="shared" si="1121"/>
        <v/>
      </c>
      <c r="CD715" s="239" t="str">
        <f t="shared" si="1122"/>
        <v/>
      </c>
      <c r="CE715" s="239" t="str">
        <f t="shared" si="1123"/>
        <v/>
      </c>
      <c r="CF715" s="239" t="str">
        <f t="shared" si="1124"/>
        <v/>
      </c>
      <c r="CG715" s="239" t="str">
        <f t="shared" si="1125"/>
        <v/>
      </c>
      <c r="CH715" s="239" t="str">
        <f t="shared" si="1126"/>
        <v/>
      </c>
      <c r="CI715" s="239" t="str">
        <f t="shared" si="1127"/>
        <v/>
      </c>
      <c r="CJ715" s="239" t="str">
        <f t="shared" si="1128"/>
        <v/>
      </c>
      <c r="CK715" s="239" t="str">
        <f t="shared" si="1129"/>
        <v/>
      </c>
      <c r="CL715" s="239" t="str">
        <f t="shared" si="1130"/>
        <v/>
      </c>
      <c r="CM715" s="239" t="str">
        <f t="shared" si="1131"/>
        <v/>
      </c>
      <c r="CN715" s="239" t="str">
        <f t="shared" si="1132"/>
        <v/>
      </c>
      <c r="CP715" s="239" t="str">
        <f t="shared" si="1133"/>
        <v/>
      </c>
      <c r="CQ715" s="239" t="str">
        <f t="shared" si="1134"/>
        <v/>
      </c>
      <c r="CR715" s="239" t="str">
        <f t="shared" si="1135"/>
        <v/>
      </c>
      <c r="CS715" s="239" t="str">
        <f t="shared" si="1136"/>
        <v/>
      </c>
      <c r="CT715" s="239" t="str">
        <f t="shared" si="1137"/>
        <v/>
      </c>
      <c r="CU715" s="239" t="str">
        <f t="shared" si="1138"/>
        <v/>
      </c>
      <c r="CV715" s="239" t="str">
        <f t="shared" si="1139"/>
        <v/>
      </c>
      <c r="CW715" s="239" t="str">
        <f t="shared" si="1140"/>
        <v/>
      </c>
      <c r="CX715" s="239" t="str">
        <f t="shared" si="1141"/>
        <v/>
      </c>
      <c r="CY715" s="239" t="str">
        <f t="shared" si="1142"/>
        <v/>
      </c>
      <c r="CZ715" s="239" t="str">
        <f t="shared" si="1143"/>
        <v/>
      </c>
      <c r="DA715" s="239" t="str">
        <f t="shared" si="1144"/>
        <v/>
      </c>
      <c r="DB715" s="239" t="str">
        <f t="shared" si="1145"/>
        <v/>
      </c>
      <c r="DC715" s="239" t="str">
        <f t="shared" si="1146"/>
        <v/>
      </c>
      <c r="DD715" s="239" t="str">
        <f t="shared" si="1147"/>
        <v/>
      </c>
      <c r="DE715" s="239" t="str">
        <f t="shared" si="1148"/>
        <v/>
      </c>
      <c r="DF715" s="239" t="str">
        <f t="shared" si="1149"/>
        <v/>
      </c>
      <c r="DG715" s="239" t="str">
        <f t="shared" si="1150"/>
        <v/>
      </c>
      <c r="DH715" s="239" t="str">
        <f t="shared" si="1151"/>
        <v/>
      </c>
      <c r="DI715" s="239" t="str">
        <f t="shared" si="1152"/>
        <v/>
      </c>
      <c r="DJ715" s="239" t="str">
        <f t="shared" si="1153"/>
        <v/>
      </c>
      <c r="DK715" s="239" t="str">
        <f t="shared" si="1154"/>
        <v/>
      </c>
      <c r="DL715" s="239" t="str">
        <f t="shared" si="1155"/>
        <v/>
      </c>
      <c r="DM715" s="239" t="str">
        <f t="shared" si="1156"/>
        <v/>
      </c>
      <c r="DN715" s="239" t="str">
        <f t="shared" si="1157"/>
        <v/>
      </c>
      <c r="DO715" s="239" t="str">
        <f t="shared" si="1158"/>
        <v/>
      </c>
      <c r="DP715" s="239" t="str">
        <f t="shared" si="1159"/>
        <v/>
      </c>
    </row>
    <row r="716" spans="1:120" ht="85.5" hidden="1" customHeight="1" x14ac:dyDescent="0.25">
      <c r="A716" s="53" t="s">
        <v>4520</v>
      </c>
      <c r="B716" s="53">
        <v>2010</v>
      </c>
      <c r="C716" s="53" t="s">
        <v>63</v>
      </c>
      <c r="D716" s="53" t="s">
        <v>2840</v>
      </c>
      <c r="E716" s="87">
        <v>1</v>
      </c>
      <c r="F716" s="53" t="s">
        <v>2850</v>
      </c>
      <c r="G716" s="53" t="str">
        <f t="shared" si="1063"/>
        <v>2010-1</v>
      </c>
      <c r="H716" s="53" t="s">
        <v>94</v>
      </c>
      <c r="I716" s="53" t="s">
        <v>196</v>
      </c>
      <c r="J716" s="53" t="s">
        <v>80</v>
      </c>
      <c r="K716" s="53" t="s">
        <v>80</v>
      </c>
      <c r="L716" s="53" t="s">
        <v>80</v>
      </c>
      <c r="M716" s="53" t="s">
        <v>80</v>
      </c>
      <c r="N716" s="53" t="s">
        <v>80</v>
      </c>
      <c r="O716" s="53" t="s">
        <v>80</v>
      </c>
      <c r="P716" s="86" t="s">
        <v>2851</v>
      </c>
      <c r="Q716" s="52">
        <v>0.3</v>
      </c>
      <c r="R716" s="52">
        <f>+Q716*Q714</f>
        <v>0.18</v>
      </c>
      <c r="S716" s="131">
        <v>14300</v>
      </c>
      <c r="T716" s="3" t="s">
        <v>84</v>
      </c>
      <c r="U716" s="132" t="s">
        <v>2852</v>
      </c>
      <c r="V716" s="9">
        <v>44928</v>
      </c>
      <c r="W716" s="9">
        <v>45289</v>
      </c>
      <c r="X716" s="161" t="s">
        <v>2188</v>
      </c>
      <c r="Y716" s="49" t="s">
        <v>87</v>
      </c>
      <c r="Z716" s="59" t="s">
        <v>100</v>
      </c>
      <c r="AA716" s="52">
        <v>1</v>
      </c>
      <c r="AB716" s="23" t="s">
        <v>2853</v>
      </c>
      <c r="AC716" s="23">
        <v>45289</v>
      </c>
      <c r="AD716" s="52">
        <v>1</v>
      </c>
      <c r="AE716" s="52" t="s">
        <v>2853</v>
      </c>
      <c r="AF716" s="75">
        <v>45289</v>
      </c>
      <c r="AG716" s="52" t="s">
        <v>79</v>
      </c>
      <c r="AH716" s="52">
        <v>1</v>
      </c>
      <c r="AI716" s="52">
        <f t="shared" si="1078"/>
        <v>0.18</v>
      </c>
      <c r="AJ716" s="52">
        <f t="shared" si="1160"/>
        <v>1</v>
      </c>
      <c r="AK716" s="52"/>
      <c r="AL716" s="239" t="str">
        <f t="shared" si="1097"/>
        <v/>
      </c>
      <c r="AM716" s="239" t="str">
        <f t="shared" si="1098"/>
        <v/>
      </c>
      <c r="AN716" s="239" t="str">
        <f t="shared" si="1099"/>
        <v/>
      </c>
      <c r="AO716" s="239" t="str">
        <f t="shared" si="1100"/>
        <v/>
      </c>
      <c r="AP716" s="239" t="str">
        <f t="shared" si="1101"/>
        <v/>
      </c>
      <c r="AQ716" s="239" t="str">
        <f t="shared" si="1102"/>
        <v/>
      </c>
      <c r="AR716" s="239" t="str">
        <f t="shared" si="1103"/>
        <v/>
      </c>
      <c r="AS716" s="239" t="str">
        <f t="shared" si="1104"/>
        <v/>
      </c>
      <c r="AT716" s="239" t="str">
        <f t="shared" si="1105"/>
        <v/>
      </c>
      <c r="AU716" s="239" t="str">
        <f t="shared" si="1079"/>
        <v/>
      </c>
      <c r="AV716" s="239" t="str">
        <f t="shared" si="1080"/>
        <v/>
      </c>
      <c r="AW716" s="239" t="str">
        <f t="shared" si="1081"/>
        <v/>
      </c>
      <c r="AX716" s="239" t="str">
        <f t="shared" si="1082"/>
        <v/>
      </c>
      <c r="AY716" s="239" t="str">
        <f t="shared" si="1083"/>
        <v/>
      </c>
      <c r="AZ716" s="239" t="str">
        <f t="shared" si="1084"/>
        <v/>
      </c>
      <c r="BA716" s="239" t="str">
        <f t="shared" si="1085"/>
        <v/>
      </c>
      <c r="BB716" s="239" t="str">
        <f t="shared" si="1086"/>
        <v/>
      </c>
      <c r="BC716" s="239" t="str">
        <f t="shared" si="1087"/>
        <v/>
      </c>
      <c r="BD716" s="239" t="str">
        <f t="shared" si="1088"/>
        <v/>
      </c>
      <c r="BE716" s="239" t="str">
        <f t="shared" si="1089"/>
        <v/>
      </c>
      <c r="BF716" s="239" t="str">
        <f t="shared" si="1090"/>
        <v/>
      </c>
      <c r="BG716" s="239" t="str">
        <f t="shared" si="1091"/>
        <v/>
      </c>
      <c r="BH716" s="239" t="str">
        <f t="shared" si="1092"/>
        <v/>
      </c>
      <c r="BI716" s="239" t="str">
        <f t="shared" si="1093"/>
        <v/>
      </c>
      <c r="BJ716" s="239" t="str">
        <f t="shared" si="1094"/>
        <v/>
      </c>
      <c r="BK716" s="239" t="str">
        <f t="shared" si="1095"/>
        <v/>
      </c>
      <c r="BL716" s="239" t="str">
        <f t="shared" si="1096"/>
        <v/>
      </c>
      <c r="BN716" s="239" t="str">
        <f t="shared" si="1106"/>
        <v/>
      </c>
      <c r="BO716" s="239" t="str">
        <f t="shared" si="1107"/>
        <v/>
      </c>
      <c r="BP716" s="239" t="str">
        <f t="shared" si="1108"/>
        <v/>
      </c>
      <c r="BQ716" s="239" t="str">
        <f t="shared" si="1109"/>
        <v/>
      </c>
      <c r="BR716" s="239" t="str">
        <f t="shared" si="1110"/>
        <v/>
      </c>
      <c r="BS716" s="239" t="str">
        <f t="shared" si="1111"/>
        <v/>
      </c>
      <c r="BT716" s="239" t="str">
        <f t="shared" si="1112"/>
        <v/>
      </c>
      <c r="BU716" s="239" t="str">
        <f t="shared" si="1113"/>
        <v/>
      </c>
      <c r="BV716" s="239" t="str">
        <f t="shared" si="1114"/>
        <v/>
      </c>
      <c r="BW716" s="239" t="str">
        <f t="shared" si="1115"/>
        <v/>
      </c>
      <c r="BX716" s="239" t="str">
        <f t="shared" si="1116"/>
        <v/>
      </c>
      <c r="BY716" s="239" t="str">
        <f t="shared" si="1117"/>
        <v/>
      </c>
      <c r="BZ716" s="239" t="str">
        <f t="shared" si="1118"/>
        <v/>
      </c>
      <c r="CA716" s="239" t="str">
        <f t="shared" si="1119"/>
        <v/>
      </c>
      <c r="CB716" s="239" t="str">
        <f t="shared" si="1120"/>
        <v/>
      </c>
      <c r="CC716" s="239" t="str">
        <f t="shared" si="1121"/>
        <v/>
      </c>
      <c r="CD716" s="239" t="str">
        <f t="shared" si="1122"/>
        <v/>
      </c>
      <c r="CE716" s="239" t="str">
        <f t="shared" si="1123"/>
        <v/>
      </c>
      <c r="CF716" s="239" t="str">
        <f t="shared" si="1124"/>
        <v/>
      </c>
      <c r="CG716" s="239" t="str">
        <f t="shared" si="1125"/>
        <v/>
      </c>
      <c r="CH716" s="239" t="str">
        <f t="shared" si="1126"/>
        <v/>
      </c>
      <c r="CI716" s="239" t="str">
        <f t="shared" si="1127"/>
        <v/>
      </c>
      <c r="CJ716" s="239" t="str">
        <f t="shared" si="1128"/>
        <v/>
      </c>
      <c r="CK716" s="239" t="str">
        <f t="shared" si="1129"/>
        <v/>
      </c>
      <c r="CL716" s="239" t="str">
        <f t="shared" si="1130"/>
        <v/>
      </c>
      <c r="CM716" s="239" t="str">
        <f t="shared" si="1131"/>
        <v/>
      </c>
      <c r="CN716" s="239" t="str">
        <f t="shared" si="1132"/>
        <v/>
      </c>
      <c r="CP716" s="239" t="str">
        <f t="shared" si="1133"/>
        <v/>
      </c>
      <c r="CQ716" s="239" t="str">
        <f t="shared" si="1134"/>
        <v/>
      </c>
      <c r="CR716" s="239" t="str">
        <f t="shared" si="1135"/>
        <v/>
      </c>
      <c r="CS716" s="239" t="str">
        <f t="shared" si="1136"/>
        <v/>
      </c>
      <c r="CT716" s="239" t="str">
        <f t="shared" si="1137"/>
        <v/>
      </c>
      <c r="CU716" s="239" t="str">
        <f t="shared" si="1138"/>
        <v/>
      </c>
      <c r="CV716" s="239" t="str">
        <f t="shared" si="1139"/>
        <v/>
      </c>
      <c r="CW716" s="239" t="str">
        <f t="shared" si="1140"/>
        <v/>
      </c>
      <c r="CX716" s="239" t="str">
        <f t="shared" si="1141"/>
        <v/>
      </c>
      <c r="CY716" s="239" t="str">
        <f t="shared" si="1142"/>
        <v/>
      </c>
      <c r="CZ716" s="239" t="str">
        <f t="shared" si="1143"/>
        <v/>
      </c>
      <c r="DA716" s="239" t="str">
        <f t="shared" si="1144"/>
        <v/>
      </c>
      <c r="DB716" s="239" t="str">
        <f t="shared" si="1145"/>
        <v/>
      </c>
      <c r="DC716" s="239" t="str">
        <f t="shared" si="1146"/>
        <v/>
      </c>
      <c r="DD716" s="239" t="str">
        <f t="shared" si="1147"/>
        <v/>
      </c>
      <c r="DE716" s="239" t="str">
        <f t="shared" si="1148"/>
        <v/>
      </c>
      <c r="DF716" s="239" t="str">
        <f t="shared" si="1149"/>
        <v/>
      </c>
      <c r="DG716" s="239" t="str">
        <f t="shared" si="1150"/>
        <v/>
      </c>
      <c r="DH716" s="239" t="str">
        <f t="shared" si="1151"/>
        <v/>
      </c>
      <c r="DI716" s="239" t="str">
        <f t="shared" si="1152"/>
        <v/>
      </c>
      <c r="DJ716" s="239" t="str">
        <f t="shared" si="1153"/>
        <v/>
      </c>
      <c r="DK716" s="239" t="str">
        <f t="shared" si="1154"/>
        <v/>
      </c>
      <c r="DL716" s="239" t="str">
        <f t="shared" si="1155"/>
        <v/>
      </c>
      <c r="DM716" s="239" t="str">
        <f t="shared" si="1156"/>
        <v/>
      </c>
      <c r="DN716" s="239" t="str">
        <f t="shared" si="1157"/>
        <v/>
      </c>
      <c r="DO716" s="239" t="str">
        <f t="shared" si="1158"/>
        <v/>
      </c>
      <c r="DP716" s="239" t="str">
        <f t="shared" si="1159"/>
        <v/>
      </c>
    </row>
    <row r="717" spans="1:120" ht="85.5" hidden="1" customHeight="1" x14ac:dyDescent="0.25">
      <c r="A717" s="53" t="s">
        <v>4520</v>
      </c>
      <c r="B717" s="53">
        <v>2010</v>
      </c>
      <c r="C717" s="53" t="s">
        <v>63</v>
      </c>
      <c r="D717" s="53" t="s">
        <v>2840</v>
      </c>
      <c r="E717" s="87">
        <v>1</v>
      </c>
      <c r="F717" s="53" t="s">
        <v>2854</v>
      </c>
      <c r="G717" s="53" t="str">
        <f t="shared" si="1063"/>
        <v>2010-1</v>
      </c>
      <c r="H717" s="53" t="s">
        <v>94</v>
      </c>
      <c r="I717" s="53" t="s">
        <v>196</v>
      </c>
      <c r="J717" s="53" t="s">
        <v>80</v>
      </c>
      <c r="K717" s="53" t="s">
        <v>80</v>
      </c>
      <c r="L717" s="53" t="s">
        <v>80</v>
      </c>
      <c r="M717" s="53" t="s">
        <v>80</v>
      </c>
      <c r="N717" s="53" t="s">
        <v>80</v>
      </c>
      <c r="O717" s="53" t="s">
        <v>80</v>
      </c>
      <c r="P717" s="86" t="s">
        <v>2855</v>
      </c>
      <c r="Q717" s="52">
        <v>0.65</v>
      </c>
      <c r="R717" s="52">
        <f>+Q717*Q714</f>
        <v>0.39</v>
      </c>
      <c r="S717" s="131">
        <v>34572</v>
      </c>
      <c r="T717" s="3" t="s">
        <v>84</v>
      </c>
      <c r="U717" s="132" t="s">
        <v>2856</v>
      </c>
      <c r="V717" s="9">
        <v>44928</v>
      </c>
      <c r="W717" s="9">
        <v>45289</v>
      </c>
      <c r="X717" s="161" t="s">
        <v>2188</v>
      </c>
      <c r="Y717" s="49" t="s">
        <v>87</v>
      </c>
      <c r="Z717" s="59" t="s">
        <v>100</v>
      </c>
      <c r="AA717" s="52">
        <v>1</v>
      </c>
      <c r="AB717" s="23" t="s">
        <v>2857</v>
      </c>
      <c r="AC717" s="23">
        <v>45289</v>
      </c>
      <c r="AD717" s="52">
        <v>1</v>
      </c>
      <c r="AE717" s="52" t="s">
        <v>2857</v>
      </c>
      <c r="AF717" s="75">
        <v>45289</v>
      </c>
      <c r="AG717" s="52" t="s">
        <v>79</v>
      </c>
      <c r="AH717" s="52">
        <v>1</v>
      </c>
      <c r="AI717" s="52">
        <f t="shared" si="1078"/>
        <v>0.39</v>
      </c>
      <c r="AJ717" s="52">
        <f t="shared" si="1160"/>
        <v>1</v>
      </c>
      <c r="AK717" s="52"/>
      <c r="AL717" s="239" t="str">
        <f t="shared" si="1097"/>
        <v/>
      </c>
      <c r="AM717" s="239" t="str">
        <f t="shared" si="1098"/>
        <v/>
      </c>
      <c r="AN717" s="239" t="str">
        <f t="shared" si="1099"/>
        <v/>
      </c>
      <c r="AO717" s="239" t="str">
        <f t="shared" si="1100"/>
        <v/>
      </c>
      <c r="AP717" s="239" t="str">
        <f t="shared" si="1101"/>
        <v/>
      </c>
      <c r="AQ717" s="239" t="str">
        <f t="shared" si="1102"/>
        <v/>
      </c>
      <c r="AR717" s="239" t="str">
        <f t="shared" si="1103"/>
        <v/>
      </c>
      <c r="AS717" s="239" t="str">
        <f t="shared" si="1104"/>
        <v/>
      </c>
      <c r="AT717" s="239" t="str">
        <f t="shared" si="1105"/>
        <v/>
      </c>
      <c r="AU717" s="239" t="str">
        <f t="shared" si="1079"/>
        <v/>
      </c>
      <c r="AV717" s="239" t="str">
        <f t="shared" si="1080"/>
        <v/>
      </c>
      <c r="AW717" s="239" t="str">
        <f t="shared" si="1081"/>
        <v/>
      </c>
      <c r="AX717" s="239" t="str">
        <f t="shared" si="1082"/>
        <v/>
      </c>
      <c r="AY717" s="239" t="str">
        <f t="shared" si="1083"/>
        <v/>
      </c>
      <c r="AZ717" s="239" t="str">
        <f t="shared" si="1084"/>
        <v/>
      </c>
      <c r="BA717" s="239" t="str">
        <f t="shared" si="1085"/>
        <v/>
      </c>
      <c r="BB717" s="239" t="str">
        <f t="shared" si="1086"/>
        <v/>
      </c>
      <c r="BC717" s="239" t="str">
        <f t="shared" si="1087"/>
        <v/>
      </c>
      <c r="BD717" s="239" t="str">
        <f t="shared" si="1088"/>
        <v/>
      </c>
      <c r="BE717" s="239" t="str">
        <f t="shared" si="1089"/>
        <v/>
      </c>
      <c r="BF717" s="239" t="str">
        <f t="shared" si="1090"/>
        <v/>
      </c>
      <c r="BG717" s="239" t="str">
        <f t="shared" si="1091"/>
        <v/>
      </c>
      <c r="BH717" s="239" t="str">
        <f t="shared" si="1092"/>
        <v/>
      </c>
      <c r="BI717" s="239" t="str">
        <f t="shared" si="1093"/>
        <v/>
      </c>
      <c r="BJ717" s="239" t="str">
        <f t="shared" si="1094"/>
        <v/>
      </c>
      <c r="BK717" s="239" t="str">
        <f t="shared" si="1095"/>
        <v/>
      </c>
      <c r="BL717" s="239" t="str">
        <f t="shared" si="1096"/>
        <v/>
      </c>
      <c r="BN717" s="239" t="str">
        <f t="shared" si="1106"/>
        <v/>
      </c>
      <c r="BO717" s="239" t="str">
        <f t="shared" si="1107"/>
        <v/>
      </c>
      <c r="BP717" s="239" t="str">
        <f t="shared" si="1108"/>
        <v/>
      </c>
      <c r="BQ717" s="239" t="str">
        <f t="shared" si="1109"/>
        <v/>
      </c>
      <c r="BR717" s="239" t="str">
        <f t="shared" si="1110"/>
        <v/>
      </c>
      <c r="BS717" s="239" t="str">
        <f t="shared" si="1111"/>
        <v/>
      </c>
      <c r="BT717" s="239" t="str">
        <f t="shared" si="1112"/>
        <v/>
      </c>
      <c r="BU717" s="239" t="str">
        <f t="shared" si="1113"/>
        <v/>
      </c>
      <c r="BV717" s="239" t="str">
        <f t="shared" si="1114"/>
        <v/>
      </c>
      <c r="BW717" s="239" t="str">
        <f t="shared" si="1115"/>
        <v/>
      </c>
      <c r="BX717" s="239" t="str">
        <f t="shared" si="1116"/>
        <v/>
      </c>
      <c r="BY717" s="239" t="str">
        <f t="shared" si="1117"/>
        <v/>
      </c>
      <c r="BZ717" s="239" t="str">
        <f t="shared" si="1118"/>
        <v/>
      </c>
      <c r="CA717" s="239" t="str">
        <f t="shared" si="1119"/>
        <v/>
      </c>
      <c r="CB717" s="239" t="str">
        <f t="shared" si="1120"/>
        <v/>
      </c>
      <c r="CC717" s="239" t="str">
        <f t="shared" si="1121"/>
        <v/>
      </c>
      <c r="CD717" s="239" t="str">
        <f t="shared" si="1122"/>
        <v/>
      </c>
      <c r="CE717" s="239" t="str">
        <f t="shared" si="1123"/>
        <v/>
      </c>
      <c r="CF717" s="239" t="str">
        <f t="shared" si="1124"/>
        <v/>
      </c>
      <c r="CG717" s="239" t="str">
        <f t="shared" si="1125"/>
        <v/>
      </c>
      <c r="CH717" s="239" t="str">
        <f t="shared" si="1126"/>
        <v/>
      </c>
      <c r="CI717" s="239" t="str">
        <f t="shared" si="1127"/>
        <v/>
      </c>
      <c r="CJ717" s="239" t="str">
        <f t="shared" si="1128"/>
        <v/>
      </c>
      <c r="CK717" s="239" t="str">
        <f t="shared" si="1129"/>
        <v/>
      </c>
      <c r="CL717" s="239" t="str">
        <f t="shared" si="1130"/>
        <v/>
      </c>
      <c r="CM717" s="239" t="str">
        <f t="shared" si="1131"/>
        <v/>
      </c>
      <c r="CN717" s="239" t="str">
        <f t="shared" si="1132"/>
        <v/>
      </c>
      <c r="CP717" s="239" t="str">
        <f t="shared" si="1133"/>
        <v/>
      </c>
      <c r="CQ717" s="239" t="str">
        <f t="shared" si="1134"/>
        <v/>
      </c>
      <c r="CR717" s="239" t="str">
        <f t="shared" si="1135"/>
        <v/>
      </c>
      <c r="CS717" s="239" t="str">
        <f t="shared" si="1136"/>
        <v/>
      </c>
      <c r="CT717" s="239" t="str">
        <f t="shared" si="1137"/>
        <v/>
      </c>
      <c r="CU717" s="239" t="str">
        <f t="shared" si="1138"/>
        <v/>
      </c>
      <c r="CV717" s="239" t="str">
        <f t="shared" si="1139"/>
        <v/>
      </c>
      <c r="CW717" s="239" t="str">
        <f t="shared" si="1140"/>
        <v/>
      </c>
      <c r="CX717" s="239" t="str">
        <f t="shared" si="1141"/>
        <v/>
      </c>
      <c r="CY717" s="239" t="str">
        <f t="shared" si="1142"/>
        <v/>
      </c>
      <c r="CZ717" s="239" t="str">
        <f t="shared" si="1143"/>
        <v/>
      </c>
      <c r="DA717" s="239" t="str">
        <f t="shared" si="1144"/>
        <v/>
      </c>
      <c r="DB717" s="239" t="str">
        <f t="shared" si="1145"/>
        <v/>
      </c>
      <c r="DC717" s="239" t="str">
        <f t="shared" si="1146"/>
        <v/>
      </c>
      <c r="DD717" s="239" t="str">
        <f t="shared" si="1147"/>
        <v/>
      </c>
      <c r="DE717" s="239" t="str">
        <f t="shared" si="1148"/>
        <v/>
      </c>
      <c r="DF717" s="239" t="str">
        <f t="shared" si="1149"/>
        <v/>
      </c>
      <c r="DG717" s="239" t="str">
        <f t="shared" si="1150"/>
        <v/>
      </c>
      <c r="DH717" s="239" t="str">
        <f t="shared" si="1151"/>
        <v/>
      </c>
      <c r="DI717" s="239" t="str">
        <f t="shared" si="1152"/>
        <v/>
      </c>
      <c r="DJ717" s="239" t="str">
        <f t="shared" si="1153"/>
        <v/>
      </c>
      <c r="DK717" s="239" t="str">
        <f t="shared" si="1154"/>
        <v/>
      </c>
      <c r="DL717" s="239" t="str">
        <f t="shared" si="1155"/>
        <v/>
      </c>
      <c r="DM717" s="239" t="str">
        <f t="shared" si="1156"/>
        <v/>
      </c>
      <c r="DN717" s="239" t="str">
        <f t="shared" si="1157"/>
        <v/>
      </c>
      <c r="DO717" s="239" t="str">
        <f t="shared" si="1158"/>
        <v/>
      </c>
      <c r="DP717" s="239" t="str">
        <f t="shared" si="1159"/>
        <v/>
      </c>
    </row>
    <row r="718" spans="1:120" ht="85.5" hidden="1" customHeight="1" x14ac:dyDescent="0.25">
      <c r="A718" s="49" t="s">
        <v>4520</v>
      </c>
      <c r="B718" s="49">
        <v>2010</v>
      </c>
      <c r="C718" s="49" t="s">
        <v>63</v>
      </c>
      <c r="D718" s="49" t="s">
        <v>2840</v>
      </c>
      <c r="E718" s="49">
        <v>1</v>
      </c>
      <c r="F718" s="49" t="s">
        <v>2858</v>
      </c>
      <c r="G718" s="49" t="str">
        <f t="shared" si="1063"/>
        <v>2010-2</v>
      </c>
      <c r="H718" s="49" t="s">
        <v>75</v>
      </c>
      <c r="I718" s="49" t="s">
        <v>196</v>
      </c>
      <c r="J718" s="49" t="s">
        <v>80</v>
      </c>
      <c r="K718" s="49" t="s">
        <v>472</v>
      </c>
      <c r="L718" s="49" t="s">
        <v>125</v>
      </c>
      <c r="M718" s="49" t="s">
        <v>1360</v>
      </c>
      <c r="N718" s="49" t="s">
        <v>1293</v>
      </c>
      <c r="O718" s="49" t="s">
        <v>706</v>
      </c>
      <c r="P718" s="49" t="s">
        <v>2859</v>
      </c>
      <c r="Q718" s="50">
        <v>0.15</v>
      </c>
      <c r="R718" s="50"/>
      <c r="S718" s="49">
        <v>90</v>
      </c>
      <c r="T718" s="49" t="s">
        <v>301</v>
      </c>
      <c r="U718" s="49" t="s">
        <v>2860</v>
      </c>
      <c r="V718" s="51">
        <v>44942</v>
      </c>
      <c r="W718" s="51">
        <v>45275</v>
      </c>
      <c r="X718" s="49" t="s">
        <v>2188</v>
      </c>
      <c r="Y718" s="49" t="s">
        <v>87</v>
      </c>
      <c r="Z718" s="59" t="s">
        <v>100</v>
      </c>
      <c r="AA718" s="52">
        <v>1</v>
      </c>
      <c r="AB718" s="23" t="s">
        <v>2861</v>
      </c>
      <c r="AC718" s="23">
        <v>45275</v>
      </c>
      <c r="AD718" s="52">
        <v>1</v>
      </c>
      <c r="AE718" s="52" t="s">
        <v>2861</v>
      </c>
      <c r="AF718" s="75">
        <v>45275</v>
      </c>
      <c r="AG718" s="52" t="s">
        <v>79</v>
      </c>
      <c r="AH718" s="52" t="s">
        <v>92</v>
      </c>
      <c r="AI718" s="52">
        <f t="shared" si="1078"/>
        <v>0.15</v>
      </c>
      <c r="AJ718" s="52"/>
      <c r="AK718" s="52"/>
      <c r="AL718" s="239" t="str">
        <f t="shared" si="1097"/>
        <v/>
      </c>
      <c r="AM718" s="239" t="str">
        <f t="shared" si="1098"/>
        <v/>
      </c>
      <c r="AN718" s="239" t="str">
        <f t="shared" si="1099"/>
        <v/>
      </c>
      <c r="AO718" s="239" t="str">
        <f t="shared" si="1100"/>
        <v/>
      </c>
      <c r="AP718" s="239" t="str">
        <f t="shared" si="1101"/>
        <v/>
      </c>
      <c r="AQ718" s="239" t="str">
        <f t="shared" si="1102"/>
        <v/>
      </c>
      <c r="AR718" s="239" t="str">
        <f t="shared" si="1103"/>
        <v/>
      </c>
      <c r="AS718" s="239" t="str">
        <f t="shared" si="1104"/>
        <v/>
      </c>
      <c r="AT718" s="239" t="str">
        <f t="shared" si="1105"/>
        <v/>
      </c>
      <c r="AU718" s="239" t="str">
        <f t="shared" si="1079"/>
        <v/>
      </c>
      <c r="AV718" s="239" t="str">
        <f t="shared" si="1080"/>
        <v/>
      </c>
      <c r="AW718" s="239" t="str">
        <f t="shared" si="1081"/>
        <v/>
      </c>
      <c r="AX718" s="239" t="str">
        <f t="shared" si="1082"/>
        <v/>
      </c>
      <c r="AY718" s="239" t="str">
        <f t="shared" si="1083"/>
        <v/>
      </c>
      <c r="AZ718" s="239" t="str">
        <f t="shared" si="1084"/>
        <v/>
      </c>
      <c r="BA718" s="239" t="str">
        <f t="shared" si="1085"/>
        <v/>
      </c>
      <c r="BB718" s="239" t="str">
        <f t="shared" si="1086"/>
        <v/>
      </c>
      <c r="BC718" s="239" t="str">
        <f t="shared" si="1087"/>
        <v/>
      </c>
      <c r="BD718" s="239" t="str">
        <f t="shared" si="1088"/>
        <v/>
      </c>
      <c r="BE718" s="239" t="str">
        <f t="shared" si="1089"/>
        <v/>
      </c>
      <c r="BF718" s="239" t="str">
        <f t="shared" si="1090"/>
        <v/>
      </c>
      <c r="BG718" s="239" t="str">
        <f t="shared" si="1091"/>
        <v/>
      </c>
      <c r="BH718" s="239" t="str">
        <f t="shared" si="1092"/>
        <v/>
      </c>
      <c r="BI718" s="239" t="str">
        <f t="shared" si="1093"/>
        <v/>
      </c>
      <c r="BJ718" s="239" t="str">
        <f t="shared" si="1094"/>
        <v/>
      </c>
      <c r="BK718" s="239" t="str">
        <f t="shared" si="1095"/>
        <v/>
      </c>
      <c r="BL718" s="239" t="str">
        <f t="shared" si="1096"/>
        <v/>
      </c>
      <c r="BN718" s="239" t="str">
        <f t="shared" si="1106"/>
        <v/>
      </c>
      <c r="BO718" s="239" t="str">
        <f t="shared" si="1107"/>
        <v/>
      </c>
      <c r="BP718" s="239" t="str">
        <f t="shared" si="1108"/>
        <v/>
      </c>
      <c r="BQ718" s="239" t="str">
        <f t="shared" si="1109"/>
        <v/>
      </c>
      <c r="BR718" s="239" t="str">
        <f t="shared" si="1110"/>
        <v/>
      </c>
      <c r="BS718" s="239" t="str">
        <f t="shared" si="1111"/>
        <v/>
      </c>
      <c r="BT718" s="239" t="str">
        <f t="shared" si="1112"/>
        <v/>
      </c>
      <c r="BU718" s="239" t="str">
        <f t="shared" si="1113"/>
        <v/>
      </c>
      <c r="BV718" s="239" t="str">
        <f t="shared" si="1114"/>
        <v/>
      </c>
      <c r="BW718" s="239" t="str">
        <f t="shared" si="1115"/>
        <v/>
      </c>
      <c r="BX718" s="239" t="str">
        <f t="shared" si="1116"/>
        <v/>
      </c>
      <c r="BY718" s="239" t="str">
        <f t="shared" si="1117"/>
        <v/>
      </c>
      <c r="BZ718" s="239" t="str">
        <f t="shared" si="1118"/>
        <v/>
      </c>
      <c r="CA718" s="239" t="str">
        <f t="shared" si="1119"/>
        <v/>
      </c>
      <c r="CB718" s="239" t="str">
        <f t="shared" si="1120"/>
        <v/>
      </c>
      <c r="CC718" s="239" t="str">
        <f t="shared" si="1121"/>
        <v/>
      </c>
      <c r="CD718" s="239" t="str">
        <f t="shared" si="1122"/>
        <v/>
      </c>
      <c r="CE718" s="239" t="str">
        <f t="shared" si="1123"/>
        <v/>
      </c>
      <c r="CF718" s="239" t="str">
        <f t="shared" si="1124"/>
        <v/>
      </c>
      <c r="CG718" s="239" t="str">
        <f t="shared" si="1125"/>
        <v/>
      </c>
      <c r="CH718" s="239" t="str">
        <f t="shared" si="1126"/>
        <v/>
      </c>
      <c r="CI718" s="239" t="str">
        <f t="shared" si="1127"/>
        <v/>
      </c>
      <c r="CJ718" s="239" t="str">
        <f t="shared" si="1128"/>
        <v/>
      </c>
      <c r="CK718" s="239" t="str">
        <f t="shared" si="1129"/>
        <v/>
      </c>
      <c r="CL718" s="239" t="str">
        <f t="shared" si="1130"/>
        <v/>
      </c>
      <c r="CM718" s="239" t="str">
        <f t="shared" si="1131"/>
        <v/>
      </c>
      <c r="CN718" s="239" t="str">
        <f t="shared" si="1132"/>
        <v/>
      </c>
      <c r="CP718" s="239" t="str">
        <f t="shared" si="1133"/>
        <v/>
      </c>
      <c r="CQ718" s="239" t="str">
        <f t="shared" si="1134"/>
        <v/>
      </c>
      <c r="CR718" s="239" t="str">
        <f t="shared" si="1135"/>
        <v/>
      </c>
      <c r="CS718" s="239" t="str">
        <f t="shared" si="1136"/>
        <v/>
      </c>
      <c r="CT718" s="239" t="str">
        <f t="shared" si="1137"/>
        <v/>
      </c>
      <c r="CU718" s="239" t="str">
        <f t="shared" si="1138"/>
        <v/>
      </c>
      <c r="CV718" s="239" t="str">
        <f t="shared" si="1139"/>
        <v/>
      </c>
      <c r="CW718" s="239" t="str">
        <f t="shared" si="1140"/>
        <v/>
      </c>
      <c r="CX718" s="239" t="str">
        <f t="shared" si="1141"/>
        <v/>
      </c>
      <c r="CY718" s="239" t="str">
        <f t="shared" si="1142"/>
        <v/>
      </c>
      <c r="CZ718" s="239" t="str">
        <f t="shared" si="1143"/>
        <v/>
      </c>
      <c r="DA718" s="239" t="str">
        <f t="shared" si="1144"/>
        <v/>
      </c>
      <c r="DB718" s="239" t="str">
        <f t="shared" si="1145"/>
        <v/>
      </c>
      <c r="DC718" s="239" t="str">
        <f t="shared" si="1146"/>
        <v/>
      </c>
      <c r="DD718" s="239" t="str">
        <f t="shared" si="1147"/>
        <v/>
      </c>
      <c r="DE718" s="239" t="str">
        <f t="shared" si="1148"/>
        <v/>
      </c>
      <c r="DF718" s="239" t="str">
        <f t="shared" si="1149"/>
        <v/>
      </c>
      <c r="DG718" s="239" t="str">
        <f t="shared" si="1150"/>
        <v/>
      </c>
      <c r="DH718" s="239" t="str">
        <f t="shared" si="1151"/>
        <v/>
      </c>
      <c r="DI718" s="239" t="str">
        <f t="shared" si="1152"/>
        <v/>
      </c>
      <c r="DJ718" s="239" t="str">
        <f t="shared" si="1153"/>
        <v/>
      </c>
      <c r="DK718" s="239" t="str">
        <f t="shared" si="1154"/>
        <v/>
      </c>
      <c r="DL718" s="239" t="str">
        <f t="shared" si="1155"/>
        <v/>
      </c>
      <c r="DM718" s="239" t="str">
        <f t="shared" si="1156"/>
        <v/>
      </c>
      <c r="DN718" s="239" t="str">
        <f t="shared" si="1157"/>
        <v/>
      </c>
      <c r="DO718" s="239" t="str">
        <f t="shared" si="1158"/>
        <v/>
      </c>
      <c r="DP718" s="239" t="str">
        <f t="shared" si="1159"/>
        <v/>
      </c>
    </row>
    <row r="719" spans="1:120" ht="85.5" hidden="1" customHeight="1" x14ac:dyDescent="0.25">
      <c r="A719" s="53" t="s">
        <v>4520</v>
      </c>
      <c r="B719" s="53">
        <v>2010</v>
      </c>
      <c r="C719" s="53" t="s">
        <v>63</v>
      </c>
      <c r="D719" s="53" t="s">
        <v>2840</v>
      </c>
      <c r="E719" s="53">
        <v>1</v>
      </c>
      <c r="F719" s="53" t="s">
        <v>2862</v>
      </c>
      <c r="G719" s="53" t="str">
        <f t="shared" si="1063"/>
        <v>2010-2</v>
      </c>
      <c r="H719" s="53" t="s">
        <v>94</v>
      </c>
      <c r="I719" s="53" t="s">
        <v>196</v>
      </c>
      <c r="J719" s="53" t="s">
        <v>80</v>
      </c>
      <c r="K719" s="53" t="s">
        <v>80</v>
      </c>
      <c r="L719" s="53" t="s">
        <v>80</v>
      </c>
      <c r="M719" s="53" t="s">
        <v>80</v>
      </c>
      <c r="N719" s="53" t="s">
        <v>80</v>
      </c>
      <c r="O719" s="53" t="s">
        <v>80</v>
      </c>
      <c r="P719" s="53" t="s">
        <v>2863</v>
      </c>
      <c r="Q719" s="52">
        <v>0.5</v>
      </c>
      <c r="R719" s="52">
        <f>+Q719*Q718</f>
        <v>7.4999999999999997E-2</v>
      </c>
      <c r="S719" s="53">
        <v>90</v>
      </c>
      <c r="T719" s="53" t="s">
        <v>301</v>
      </c>
      <c r="U719" s="53" t="s">
        <v>2864</v>
      </c>
      <c r="V719" s="23">
        <v>44942</v>
      </c>
      <c r="W719" s="23">
        <v>45275</v>
      </c>
      <c r="X719" s="53" t="s">
        <v>2188</v>
      </c>
      <c r="Y719" s="49" t="s">
        <v>87</v>
      </c>
      <c r="Z719" s="59" t="s">
        <v>100</v>
      </c>
      <c r="AA719" s="52">
        <v>1</v>
      </c>
      <c r="AB719" s="23" t="s">
        <v>2865</v>
      </c>
      <c r="AC719" s="23">
        <v>45275</v>
      </c>
      <c r="AD719" s="52">
        <v>1</v>
      </c>
      <c r="AE719" s="52" t="s">
        <v>2865</v>
      </c>
      <c r="AF719" s="75">
        <v>45275</v>
      </c>
      <c r="AG719" s="52" t="s">
        <v>79</v>
      </c>
      <c r="AH719" s="52">
        <v>1</v>
      </c>
      <c r="AI719" s="52">
        <f t="shared" si="1078"/>
        <v>7.4999999999999997E-2</v>
      </c>
      <c r="AJ719" s="52">
        <f t="shared" ref="AJ719:AJ720" si="1161">+AI719/R719</f>
        <v>1</v>
      </c>
      <c r="AK719" s="52"/>
      <c r="AL719" s="239" t="str">
        <f t="shared" si="1097"/>
        <v/>
      </c>
      <c r="AM719" s="239" t="str">
        <f t="shared" si="1098"/>
        <v/>
      </c>
      <c r="AN719" s="239" t="str">
        <f t="shared" si="1099"/>
        <v/>
      </c>
      <c r="AO719" s="239" t="str">
        <f t="shared" si="1100"/>
        <v/>
      </c>
      <c r="AP719" s="239" t="str">
        <f t="shared" si="1101"/>
        <v/>
      </c>
      <c r="AQ719" s="239" t="str">
        <f t="shared" si="1102"/>
        <v/>
      </c>
      <c r="AR719" s="239" t="str">
        <f t="shared" si="1103"/>
        <v/>
      </c>
      <c r="AS719" s="239" t="str">
        <f t="shared" si="1104"/>
        <v/>
      </c>
      <c r="AT719" s="239" t="str">
        <f t="shared" si="1105"/>
        <v/>
      </c>
      <c r="AU719" s="239" t="str">
        <f t="shared" si="1079"/>
        <v/>
      </c>
      <c r="AV719" s="239" t="str">
        <f t="shared" si="1080"/>
        <v/>
      </c>
      <c r="AW719" s="239" t="str">
        <f t="shared" si="1081"/>
        <v/>
      </c>
      <c r="AX719" s="239" t="str">
        <f t="shared" si="1082"/>
        <v/>
      </c>
      <c r="AY719" s="239" t="str">
        <f t="shared" si="1083"/>
        <v/>
      </c>
      <c r="AZ719" s="239" t="str">
        <f t="shared" si="1084"/>
        <v/>
      </c>
      <c r="BA719" s="239" t="str">
        <f t="shared" si="1085"/>
        <v/>
      </c>
      <c r="BB719" s="239" t="str">
        <f t="shared" si="1086"/>
        <v/>
      </c>
      <c r="BC719" s="239" t="str">
        <f t="shared" si="1087"/>
        <v/>
      </c>
      <c r="BD719" s="239" t="str">
        <f t="shared" si="1088"/>
        <v/>
      </c>
      <c r="BE719" s="239" t="str">
        <f t="shared" si="1089"/>
        <v/>
      </c>
      <c r="BF719" s="239" t="str">
        <f t="shared" si="1090"/>
        <v/>
      </c>
      <c r="BG719" s="239" t="str">
        <f t="shared" si="1091"/>
        <v/>
      </c>
      <c r="BH719" s="239" t="str">
        <f t="shared" si="1092"/>
        <v/>
      </c>
      <c r="BI719" s="239" t="str">
        <f t="shared" si="1093"/>
        <v/>
      </c>
      <c r="BJ719" s="239" t="str">
        <f t="shared" si="1094"/>
        <v/>
      </c>
      <c r="BK719" s="239" t="str">
        <f t="shared" si="1095"/>
        <v/>
      </c>
      <c r="BL719" s="239" t="str">
        <f t="shared" si="1096"/>
        <v/>
      </c>
      <c r="BN719" s="239" t="str">
        <f t="shared" si="1106"/>
        <v/>
      </c>
      <c r="BO719" s="239" t="str">
        <f t="shared" si="1107"/>
        <v/>
      </c>
      <c r="BP719" s="239" t="str">
        <f t="shared" si="1108"/>
        <v/>
      </c>
      <c r="BQ719" s="239" t="str">
        <f t="shared" si="1109"/>
        <v/>
      </c>
      <c r="BR719" s="239" t="str">
        <f t="shared" si="1110"/>
        <v/>
      </c>
      <c r="BS719" s="239" t="str">
        <f t="shared" si="1111"/>
        <v/>
      </c>
      <c r="BT719" s="239" t="str">
        <f t="shared" si="1112"/>
        <v/>
      </c>
      <c r="BU719" s="239" t="str">
        <f t="shared" si="1113"/>
        <v/>
      </c>
      <c r="BV719" s="239" t="str">
        <f t="shared" si="1114"/>
        <v/>
      </c>
      <c r="BW719" s="239" t="str">
        <f t="shared" si="1115"/>
        <v/>
      </c>
      <c r="BX719" s="239" t="str">
        <f t="shared" si="1116"/>
        <v/>
      </c>
      <c r="BY719" s="239" t="str">
        <f t="shared" si="1117"/>
        <v/>
      </c>
      <c r="BZ719" s="239" t="str">
        <f t="shared" si="1118"/>
        <v/>
      </c>
      <c r="CA719" s="239" t="str">
        <f t="shared" si="1119"/>
        <v/>
      </c>
      <c r="CB719" s="239" t="str">
        <f t="shared" si="1120"/>
        <v/>
      </c>
      <c r="CC719" s="239" t="str">
        <f t="shared" si="1121"/>
        <v/>
      </c>
      <c r="CD719" s="239" t="str">
        <f t="shared" si="1122"/>
        <v/>
      </c>
      <c r="CE719" s="239" t="str">
        <f t="shared" si="1123"/>
        <v/>
      </c>
      <c r="CF719" s="239" t="str">
        <f t="shared" si="1124"/>
        <v/>
      </c>
      <c r="CG719" s="239" t="str">
        <f t="shared" si="1125"/>
        <v/>
      </c>
      <c r="CH719" s="239" t="str">
        <f t="shared" si="1126"/>
        <v/>
      </c>
      <c r="CI719" s="239" t="str">
        <f t="shared" si="1127"/>
        <v/>
      </c>
      <c r="CJ719" s="239" t="str">
        <f t="shared" si="1128"/>
        <v/>
      </c>
      <c r="CK719" s="239" t="str">
        <f t="shared" si="1129"/>
        <v/>
      </c>
      <c r="CL719" s="239" t="str">
        <f t="shared" si="1130"/>
        <v/>
      </c>
      <c r="CM719" s="239" t="str">
        <f t="shared" si="1131"/>
        <v/>
      </c>
      <c r="CN719" s="239" t="str">
        <f t="shared" si="1132"/>
        <v/>
      </c>
      <c r="CP719" s="239" t="str">
        <f t="shared" si="1133"/>
        <v/>
      </c>
      <c r="CQ719" s="239" t="str">
        <f t="shared" si="1134"/>
        <v/>
      </c>
      <c r="CR719" s="239" t="str">
        <f t="shared" si="1135"/>
        <v/>
      </c>
      <c r="CS719" s="239" t="str">
        <f t="shared" si="1136"/>
        <v/>
      </c>
      <c r="CT719" s="239" t="str">
        <f t="shared" si="1137"/>
        <v/>
      </c>
      <c r="CU719" s="239" t="str">
        <f t="shared" si="1138"/>
        <v/>
      </c>
      <c r="CV719" s="239" t="str">
        <f t="shared" si="1139"/>
        <v/>
      </c>
      <c r="CW719" s="239" t="str">
        <f t="shared" si="1140"/>
        <v/>
      </c>
      <c r="CX719" s="239" t="str">
        <f t="shared" si="1141"/>
        <v/>
      </c>
      <c r="CY719" s="239" t="str">
        <f t="shared" si="1142"/>
        <v/>
      </c>
      <c r="CZ719" s="239" t="str">
        <f t="shared" si="1143"/>
        <v/>
      </c>
      <c r="DA719" s="239" t="str">
        <f t="shared" si="1144"/>
        <v/>
      </c>
      <c r="DB719" s="239" t="str">
        <f t="shared" si="1145"/>
        <v/>
      </c>
      <c r="DC719" s="239" t="str">
        <f t="shared" si="1146"/>
        <v/>
      </c>
      <c r="DD719" s="239" t="str">
        <f t="shared" si="1147"/>
        <v/>
      </c>
      <c r="DE719" s="239" t="str">
        <f t="shared" si="1148"/>
        <v/>
      </c>
      <c r="DF719" s="239" t="str">
        <f t="shared" si="1149"/>
        <v/>
      </c>
      <c r="DG719" s="239" t="str">
        <f t="shared" si="1150"/>
        <v/>
      </c>
      <c r="DH719" s="239" t="str">
        <f t="shared" si="1151"/>
        <v/>
      </c>
      <c r="DI719" s="239" t="str">
        <f t="shared" si="1152"/>
        <v/>
      </c>
      <c r="DJ719" s="239" t="str">
        <f t="shared" si="1153"/>
        <v/>
      </c>
      <c r="DK719" s="239" t="str">
        <f t="shared" si="1154"/>
        <v/>
      </c>
      <c r="DL719" s="239" t="str">
        <f t="shared" si="1155"/>
        <v/>
      </c>
      <c r="DM719" s="239" t="str">
        <f t="shared" si="1156"/>
        <v/>
      </c>
      <c r="DN719" s="239" t="str">
        <f t="shared" si="1157"/>
        <v/>
      </c>
      <c r="DO719" s="239" t="str">
        <f t="shared" si="1158"/>
        <v/>
      </c>
      <c r="DP719" s="239" t="str">
        <f t="shared" si="1159"/>
        <v/>
      </c>
    </row>
    <row r="720" spans="1:120" ht="85.5" hidden="1" customHeight="1" x14ac:dyDescent="0.25">
      <c r="A720" s="53" t="s">
        <v>4520</v>
      </c>
      <c r="B720" s="53">
        <v>2010</v>
      </c>
      <c r="C720" s="53" t="s">
        <v>63</v>
      </c>
      <c r="D720" s="53" t="s">
        <v>2840</v>
      </c>
      <c r="E720" s="53">
        <v>1</v>
      </c>
      <c r="F720" s="53" t="s">
        <v>2866</v>
      </c>
      <c r="G720" s="53" t="str">
        <f t="shared" si="1063"/>
        <v>2010-2</v>
      </c>
      <c r="H720" s="53" t="s">
        <v>94</v>
      </c>
      <c r="I720" s="53" t="s">
        <v>196</v>
      </c>
      <c r="J720" s="53" t="s">
        <v>80</v>
      </c>
      <c r="K720" s="53" t="s">
        <v>80</v>
      </c>
      <c r="L720" s="53" t="s">
        <v>80</v>
      </c>
      <c r="M720" s="53" t="s">
        <v>80</v>
      </c>
      <c r="N720" s="53" t="s">
        <v>80</v>
      </c>
      <c r="O720" s="53" t="s">
        <v>80</v>
      </c>
      <c r="P720" s="53" t="s">
        <v>2867</v>
      </c>
      <c r="Q720" s="52">
        <v>0.5</v>
      </c>
      <c r="R720" s="52">
        <f>+Q720*Q718</f>
        <v>7.4999999999999997E-2</v>
      </c>
      <c r="S720" s="53">
        <v>90</v>
      </c>
      <c r="T720" s="53" t="s">
        <v>301</v>
      </c>
      <c r="U720" s="53" t="s">
        <v>2868</v>
      </c>
      <c r="V720" s="23">
        <v>44942</v>
      </c>
      <c r="W720" s="23">
        <v>45275</v>
      </c>
      <c r="X720" s="53" t="s">
        <v>2188</v>
      </c>
      <c r="Y720" s="49" t="s">
        <v>87</v>
      </c>
      <c r="Z720" s="59" t="s">
        <v>100</v>
      </c>
      <c r="AA720" s="52">
        <v>1</v>
      </c>
      <c r="AB720" s="23" t="s">
        <v>2869</v>
      </c>
      <c r="AC720" s="23">
        <v>45275</v>
      </c>
      <c r="AD720" s="52">
        <v>1</v>
      </c>
      <c r="AE720" s="52" t="s">
        <v>2869</v>
      </c>
      <c r="AF720" s="75">
        <v>45275</v>
      </c>
      <c r="AG720" s="52" t="s">
        <v>79</v>
      </c>
      <c r="AH720" s="52">
        <v>1</v>
      </c>
      <c r="AI720" s="52">
        <f t="shared" si="1078"/>
        <v>7.4999999999999997E-2</v>
      </c>
      <c r="AJ720" s="52">
        <f t="shared" si="1161"/>
        <v>1</v>
      </c>
      <c r="AK720" s="52"/>
      <c r="AL720" s="239" t="str">
        <f t="shared" si="1097"/>
        <v/>
      </c>
      <c r="AM720" s="239" t="str">
        <f t="shared" si="1098"/>
        <v/>
      </c>
      <c r="AN720" s="239" t="str">
        <f t="shared" si="1099"/>
        <v/>
      </c>
      <c r="AO720" s="239" t="str">
        <f t="shared" si="1100"/>
        <v/>
      </c>
      <c r="AP720" s="239" t="str">
        <f t="shared" si="1101"/>
        <v/>
      </c>
      <c r="AQ720" s="239" t="str">
        <f t="shared" si="1102"/>
        <v/>
      </c>
      <c r="AR720" s="239" t="str">
        <f t="shared" si="1103"/>
        <v/>
      </c>
      <c r="AS720" s="239" t="str">
        <f t="shared" si="1104"/>
        <v/>
      </c>
      <c r="AT720" s="239" t="str">
        <f t="shared" si="1105"/>
        <v/>
      </c>
      <c r="AU720" s="239" t="str">
        <f t="shared" si="1079"/>
        <v/>
      </c>
      <c r="AV720" s="239" t="str">
        <f t="shared" si="1080"/>
        <v/>
      </c>
      <c r="AW720" s="239" t="str">
        <f t="shared" si="1081"/>
        <v/>
      </c>
      <c r="AX720" s="239" t="str">
        <f t="shared" si="1082"/>
        <v/>
      </c>
      <c r="AY720" s="239" t="str">
        <f t="shared" si="1083"/>
        <v/>
      </c>
      <c r="AZ720" s="239" t="str">
        <f t="shared" si="1084"/>
        <v/>
      </c>
      <c r="BA720" s="239" t="str">
        <f t="shared" si="1085"/>
        <v/>
      </c>
      <c r="BB720" s="239" t="str">
        <f t="shared" si="1086"/>
        <v/>
      </c>
      <c r="BC720" s="239" t="str">
        <f t="shared" si="1087"/>
        <v/>
      </c>
      <c r="BD720" s="239" t="str">
        <f t="shared" si="1088"/>
        <v/>
      </c>
      <c r="BE720" s="239" t="str">
        <f t="shared" si="1089"/>
        <v/>
      </c>
      <c r="BF720" s="239" t="str">
        <f t="shared" si="1090"/>
        <v/>
      </c>
      <c r="BG720" s="239" t="str">
        <f t="shared" si="1091"/>
        <v/>
      </c>
      <c r="BH720" s="239" t="str">
        <f t="shared" si="1092"/>
        <v/>
      </c>
      <c r="BI720" s="239" t="str">
        <f t="shared" si="1093"/>
        <v/>
      </c>
      <c r="BJ720" s="239" t="str">
        <f t="shared" si="1094"/>
        <v/>
      </c>
      <c r="BK720" s="239" t="str">
        <f t="shared" si="1095"/>
        <v/>
      </c>
      <c r="BL720" s="239" t="str">
        <f t="shared" si="1096"/>
        <v/>
      </c>
      <c r="BN720" s="239" t="str">
        <f t="shared" si="1106"/>
        <v/>
      </c>
      <c r="BO720" s="239" t="str">
        <f t="shared" si="1107"/>
        <v/>
      </c>
      <c r="BP720" s="239" t="str">
        <f t="shared" si="1108"/>
        <v/>
      </c>
      <c r="BQ720" s="239" t="str">
        <f t="shared" si="1109"/>
        <v/>
      </c>
      <c r="BR720" s="239" t="str">
        <f t="shared" si="1110"/>
        <v/>
      </c>
      <c r="BS720" s="239" t="str">
        <f t="shared" si="1111"/>
        <v/>
      </c>
      <c r="BT720" s="239" t="str">
        <f t="shared" si="1112"/>
        <v/>
      </c>
      <c r="BU720" s="239" t="str">
        <f t="shared" si="1113"/>
        <v/>
      </c>
      <c r="BV720" s="239" t="str">
        <f t="shared" si="1114"/>
        <v/>
      </c>
      <c r="BW720" s="239" t="str">
        <f t="shared" si="1115"/>
        <v/>
      </c>
      <c r="BX720" s="239" t="str">
        <f t="shared" si="1116"/>
        <v/>
      </c>
      <c r="BY720" s="239" t="str">
        <f t="shared" si="1117"/>
        <v/>
      </c>
      <c r="BZ720" s="239" t="str">
        <f t="shared" si="1118"/>
        <v/>
      </c>
      <c r="CA720" s="239" t="str">
        <f t="shared" si="1119"/>
        <v/>
      </c>
      <c r="CB720" s="239" t="str">
        <f t="shared" si="1120"/>
        <v/>
      </c>
      <c r="CC720" s="239" t="str">
        <f t="shared" si="1121"/>
        <v/>
      </c>
      <c r="CD720" s="239" t="str">
        <f t="shared" si="1122"/>
        <v/>
      </c>
      <c r="CE720" s="239" t="str">
        <f t="shared" si="1123"/>
        <v/>
      </c>
      <c r="CF720" s="239" t="str">
        <f t="shared" si="1124"/>
        <v/>
      </c>
      <c r="CG720" s="239" t="str">
        <f t="shared" si="1125"/>
        <v/>
      </c>
      <c r="CH720" s="239" t="str">
        <f t="shared" si="1126"/>
        <v/>
      </c>
      <c r="CI720" s="239" t="str">
        <f t="shared" si="1127"/>
        <v/>
      </c>
      <c r="CJ720" s="239" t="str">
        <f t="shared" si="1128"/>
        <v/>
      </c>
      <c r="CK720" s="239" t="str">
        <f t="shared" si="1129"/>
        <v/>
      </c>
      <c r="CL720" s="239" t="str">
        <f t="shared" si="1130"/>
        <v/>
      </c>
      <c r="CM720" s="239" t="str">
        <f t="shared" si="1131"/>
        <v/>
      </c>
      <c r="CN720" s="239" t="str">
        <f t="shared" si="1132"/>
        <v/>
      </c>
      <c r="CP720" s="239" t="str">
        <f t="shared" si="1133"/>
        <v/>
      </c>
      <c r="CQ720" s="239" t="str">
        <f t="shared" si="1134"/>
        <v/>
      </c>
      <c r="CR720" s="239" t="str">
        <f t="shared" si="1135"/>
        <v/>
      </c>
      <c r="CS720" s="239" t="str">
        <f t="shared" si="1136"/>
        <v/>
      </c>
      <c r="CT720" s="239" t="str">
        <f t="shared" si="1137"/>
        <v/>
      </c>
      <c r="CU720" s="239" t="str">
        <f t="shared" si="1138"/>
        <v/>
      </c>
      <c r="CV720" s="239" t="str">
        <f t="shared" si="1139"/>
        <v/>
      </c>
      <c r="CW720" s="239" t="str">
        <f t="shared" si="1140"/>
        <v/>
      </c>
      <c r="CX720" s="239" t="str">
        <f t="shared" si="1141"/>
        <v/>
      </c>
      <c r="CY720" s="239" t="str">
        <f t="shared" si="1142"/>
        <v/>
      </c>
      <c r="CZ720" s="239" t="str">
        <f t="shared" si="1143"/>
        <v/>
      </c>
      <c r="DA720" s="239" t="str">
        <f t="shared" si="1144"/>
        <v/>
      </c>
      <c r="DB720" s="239" t="str">
        <f t="shared" si="1145"/>
        <v/>
      </c>
      <c r="DC720" s="239" t="str">
        <f t="shared" si="1146"/>
        <v/>
      </c>
      <c r="DD720" s="239" t="str">
        <f t="shared" si="1147"/>
        <v/>
      </c>
      <c r="DE720" s="239" t="str">
        <f t="shared" si="1148"/>
        <v/>
      </c>
      <c r="DF720" s="239" t="str">
        <f t="shared" si="1149"/>
        <v/>
      </c>
      <c r="DG720" s="239" t="str">
        <f t="shared" si="1150"/>
        <v/>
      </c>
      <c r="DH720" s="239" t="str">
        <f t="shared" si="1151"/>
        <v/>
      </c>
      <c r="DI720" s="239" t="str">
        <f t="shared" si="1152"/>
        <v/>
      </c>
      <c r="DJ720" s="239" t="str">
        <f t="shared" si="1153"/>
        <v/>
      </c>
      <c r="DK720" s="239" t="str">
        <f t="shared" si="1154"/>
        <v/>
      </c>
      <c r="DL720" s="239" t="str">
        <f t="shared" si="1155"/>
        <v/>
      </c>
      <c r="DM720" s="239" t="str">
        <f t="shared" si="1156"/>
        <v/>
      </c>
      <c r="DN720" s="239" t="str">
        <f t="shared" si="1157"/>
        <v/>
      </c>
      <c r="DO720" s="239" t="str">
        <f t="shared" si="1158"/>
        <v/>
      </c>
      <c r="DP720" s="239" t="str">
        <f t="shared" si="1159"/>
        <v/>
      </c>
    </row>
    <row r="721" spans="1:120" ht="85.5" hidden="1" customHeight="1" x14ac:dyDescent="0.25">
      <c r="A721" s="49" t="s">
        <v>4520</v>
      </c>
      <c r="B721" s="49">
        <v>2010</v>
      </c>
      <c r="C721" s="49" t="s">
        <v>63</v>
      </c>
      <c r="D721" s="49" t="s">
        <v>2840</v>
      </c>
      <c r="E721" s="49">
        <v>1</v>
      </c>
      <c r="F721" s="49" t="s">
        <v>2870</v>
      </c>
      <c r="G721" s="49" t="str">
        <f t="shared" ref="G721:G783" si="1162">+IF(H721="Producto",F721,IF(H721="Producto Act Compartidas",F721,G720))</f>
        <v>2010-3</v>
      </c>
      <c r="H721" s="49" t="s">
        <v>75</v>
      </c>
      <c r="I721" s="49" t="s">
        <v>196</v>
      </c>
      <c r="J721" s="49" t="s">
        <v>77</v>
      </c>
      <c r="K721" s="49" t="s">
        <v>78</v>
      </c>
      <c r="L721" s="49" t="s">
        <v>79</v>
      </c>
      <c r="M721" s="49" t="s">
        <v>836</v>
      </c>
      <c r="N721" s="49" t="s">
        <v>433</v>
      </c>
      <c r="O721" s="49" t="s">
        <v>2764</v>
      </c>
      <c r="P721" s="49" t="s">
        <v>2871</v>
      </c>
      <c r="Q721" s="50">
        <v>0.05</v>
      </c>
      <c r="R721" s="50"/>
      <c r="S721" s="49">
        <v>1</v>
      </c>
      <c r="T721" s="49" t="s">
        <v>84</v>
      </c>
      <c r="U721" s="49" t="s">
        <v>96</v>
      </c>
      <c r="V721" s="51">
        <v>44958</v>
      </c>
      <c r="W721" s="51">
        <v>45260</v>
      </c>
      <c r="X721" s="49" t="s">
        <v>2872</v>
      </c>
      <c r="Y721" s="49" t="s">
        <v>87</v>
      </c>
      <c r="Z721" s="59" t="s">
        <v>100</v>
      </c>
      <c r="AA721" s="52">
        <v>1</v>
      </c>
      <c r="AB721" s="23" t="s">
        <v>2873</v>
      </c>
      <c r="AC721" s="23">
        <v>45247</v>
      </c>
      <c r="AD721" s="52">
        <v>1</v>
      </c>
      <c r="AE721" s="23" t="s">
        <v>2874</v>
      </c>
      <c r="AF721" s="23">
        <v>45247</v>
      </c>
      <c r="AG721" s="52" t="s">
        <v>79</v>
      </c>
      <c r="AH721" s="52" t="s">
        <v>92</v>
      </c>
      <c r="AI721" s="52">
        <f t="shared" si="1078"/>
        <v>0.05</v>
      </c>
      <c r="AJ721" s="52"/>
      <c r="AK721" s="52"/>
      <c r="AL721" s="239" t="str">
        <f t="shared" si="1097"/>
        <v/>
      </c>
      <c r="AM721" s="239" t="str">
        <f t="shared" si="1098"/>
        <v/>
      </c>
      <c r="AN721" s="239" t="str">
        <f t="shared" si="1099"/>
        <v/>
      </c>
      <c r="AO721" s="239" t="str">
        <f t="shared" si="1100"/>
        <v/>
      </c>
      <c r="AP721" s="239" t="str">
        <f t="shared" si="1101"/>
        <v/>
      </c>
      <c r="AQ721" s="239" t="str">
        <f t="shared" si="1102"/>
        <v/>
      </c>
      <c r="AR721" s="239" t="str">
        <f t="shared" si="1103"/>
        <v/>
      </c>
      <c r="AS721" s="239" t="str">
        <f t="shared" si="1104"/>
        <v/>
      </c>
      <c r="AT721" s="239" t="str">
        <f t="shared" si="1105"/>
        <v/>
      </c>
      <c r="AU721" s="239" t="str">
        <f t="shared" si="1079"/>
        <v/>
      </c>
      <c r="AV721" s="239" t="str">
        <f t="shared" si="1080"/>
        <v/>
      </c>
      <c r="AW721" s="239" t="str">
        <f t="shared" si="1081"/>
        <v/>
      </c>
      <c r="AX721" s="239" t="str">
        <f t="shared" si="1082"/>
        <v/>
      </c>
      <c r="AY721" s="239" t="str">
        <f t="shared" si="1083"/>
        <v/>
      </c>
      <c r="AZ721" s="239" t="str">
        <f t="shared" si="1084"/>
        <v/>
      </c>
      <c r="BA721" s="239" t="str">
        <f t="shared" si="1085"/>
        <v/>
      </c>
      <c r="BB721" s="239" t="str">
        <f t="shared" si="1086"/>
        <v/>
      </c>
      <c r="BC721" s="239" t="str">
        <f t="shared" si="1087"/>
        <v/>
      </c>
      <c r="BD721" s="239" t="str">
        <f t="shared" si="1088"/>
        <v/>
      </c>
      <c r="BE721" s="239" t="str">
        <f t="shared" si="1089"/>
        <v/>
      </c>
      <c r="BF721" s="239" t="str">
        <f t="shared" si="1090"/>
        <v/>
      </c>
      <c r="BG721" s="239" t="str">
        <f t="shared" si="1091"/>
        <v/>
      </c>
      <c r="BH721" s="239" t="str">
        <f t="shared" si="1092"/>
        <v/>
      </c>
      <c r="BI721" s="239" t="str">
        <f t="shared" si="1093"/>
        <v/>
      </c>
      <c r="BJ721" s="239" t="str">
        <f t="shared" si="1094"/>
        <v/>
      </c>
      <c r="BK721" s="239" t="str">
        <f t="shared" si="1095"/>
        <v/>
      </c>
      <c r="BL721" s="239" t="str">
        <f t="shared" si="1096"/>
        <v/>
      </c>
      <c r="BN721" s="239" t="str">
        <f t="shared" si="1106"/>
        <v/>
      </c>
      <c r="BO721" s="239" t="str">
        <f t="shared" si="1107"/>
        <v/>
      </c>
      <c r="BP721" s="239" t="str">
        <f t="shared" si="1108"/>
        <v/>
      </c>
      <c r="BQ721" s="239" t="str">
        <f t="shared" si="1109"/>
        <v/>
      </c>
      <c r="BR721" s="239" t="str">
        <f t="shared" si="1110"/>
        <v/>
      </c>
      <c r="BS721" s="239" t="str">
        <f t="shared" si="1111"/>
        <v/>
      </c>
      <c r="BT721" s="239" t="str">
        <f t="shared" si="1112"/>
        <v/>
      </c>
      <c r="BU721" s="239" t="str">
        <f t="shared" si="1113"/>
        <v/>
      </c>
      <c r="BV721" s="239" t="str">
        <f t="shared" si="1114"/>
        <v/>
      </c>
      <c r="BW721" s="239" t="str">
        <f t="shared" si="1115"/>
        <v/>
      </c>
      <c r="BX721" s="239" t="str">
        <f t="shared" si="1116"/>
        <v/>
      </c>
      <c r="BY721" s="239" t="str">
        <f t="shared" si="1117"/>
        <v/>
      </c>
      <c r="BZ721" s="239" t="str">
        <f t="shared" si="1118"/>
        <v/>
      </c>
      <c r="CA721" s="239" t="str">
        <f t="shared" si="1119"/>
        <v/>
      </c>
      <c r="CB721" s="239" t="str">
        <f t="shared" si="1120"/>
        <v/>
      </c>
      <c r="CC721" s="239" t="str">
        <f t="shared" si="1121"/>
        <v/>
      </c>
      <c r="CD721" s="239" t="str">
        <f t="shared" si="1122"/>
        <v/>
      </c>
      <c r="CE721" s="239" t="str">
        <f t="shared" si="1123"/>
        <v/>
      </c>
      <c r="CF721" s="239" t="str">
        <f t="shared" si="1124"/>
        <v/>
      </c>
      <c r="CG721" s="239" t="str">
        <f t="shared" si="1125"/>
        <v/>
      </c>
      <c r="CH721" s="239" t="str">
        <f t="shared" si="1126"/>
        <v/>
      </c>
      <c r="CI721" s="239" t="str">
        <f t="shared" si="1127"/>
        <v/>
      </c>
      <c r="CJ721" s="239" t="str">
        <f t="shared" si="1128"/>
        <v/>
      </c>
      <c r="CK721" s="239" t="str">
        <f t="shared" si="1129"/>
        <v/>
      </c>
      <c r="CL721" s="239" t="str">
        <f t="shared" si="1130"/>
        <v/>
      </c>
      <c r="CM721" s="239" t="str">
        <f t="shared" si="1131"/>
        <v/>
      </c>
      <c r="CN721" s="239" t="str">
        <f t="shared" si="1132"/>
        <v/>
      </c>
      <c r="CP721" s="239" t="str">
        <f t="shared" si="1133"/>
        <v/>
      </c>
      <c r="CQ721" s="239" t="str">
        <f t="shared" si="1134"/>
        <v/>
      </c>
      <c r="CR721" s="239" t="str">
        <f t="shared" si="1135"/>
        <v/>
      </c>
      <c r="CS721" s="239" t="str">
        <f t="shared" si="1136"/>
        <v/>
      </c>
      <c r="CT721" s="239" t="str">
        <f t="shared" si="1137"/>
        <v/>
      </c>
      <c r="CU721" s="239" t="str">
        <f t="shared" si="1138"/>
        <v/>
      </c>
      <c r="CV721" s="239" t="str">
        <f t="shared" si="1139"/>
        <v/>
      </c>
      <c r="CW721" s="239" t="str">
        <f t="shared" si="1140"/>
        <v/>
      </c>
      <c r="CX721" s="239" t="str">
        <f t="shared" si="1141"/>
        <v/>
      </c>
      <c r="CY721" s="239" t="str">
        <f t="shared" si="1142"/>
        <v/>
      </c>
      <c r="CZ721" s="239" t="str">
        <f t="shared" si="1143"/>
        <v/>
      </c>
      <c r="DA721" s="239" t="str">
        <f t="shared" si="1144"/>
        <v/>
      </c>
      <c r="DB721" s="239" t="str">
        <f t="shared" si="1145"/>
        <v/>
      </c>
      <c r="DC721" s="239" t="str">
        <f t="shared" si="1146"/>
        <v/>
      </c>
      <c r="DD721" s="239" t="str">
        <f t="shared" si="1147"/>
        <v/>
      </c>
      <c r="DE721" s="239" t="str">
        <f t="shared" si="1148"/>
        <v/>
      </c>
      <c r="DF721" s="239" t="str">
        <f t="shared" si="1149"/>
        <v/>
      </c>
      <c r="DG721" s="239" t="str">
        <f t="shared" si="1150"/>
        <v/>
      </c>
      <c r="DH721" s="239" t="str">
        <f t="shared" si="1151"/>
        <v/>
      </c>
      <c r="DI721" s="239" t="str">
        <f t="shared" si="1152"/>
        <v/>
      </c>
      <c r="DJ721" s="239" t="str">
        <f t="shared" si="1153"/>
        <v/>
      </c>
      <c r="DK721" s="239" t="str">
        <f t="shared" si="1154"/>
        <v/>
      </c>
      <c r="DL721" s="239" t="str">
        <f t="shared" si="1155"/>
        <v/>
      </c>
      <c r="DM721" s="239" t="str">
        <f t="shared" si="1156"/>
        <v/>
      </c>
      <c r="DN721" s="239" t="str">
        <f t="shared" si="1157"/>
        <v/>
      </c>
      <c r="DO721" s="239" t="str">
        <f t="shared" si="1158"/>
        <v/>
      </c>
      <c r="DP721" s="239" t="str">
        <f t="shared" si="1159"/>
        <v/>
      </c>
    </row>
    <row r="722" spans="1:120" ht="85.5" hidden="1" customHeight="1" x14ac:dyDescent="0.25">
      <c r="A722" s="53" t="s">
        <v>4520</v>
      </c>
      <c r="B722" s="53">
        <v>2010</v>
      </c>
      <c r="C722" s="53" t="s">
        <v>63</v>
      </c>
      <c r="D722" s="53" t="s">
        <v>2840</v>
      </c>
      <c r="E722" s="53">
        <v>1</v>
      </c>
      <c r="F722" s="53" t="s">
        <v>2875</v>
      </c>
      <c r="G722" s="53" t="str">
        <f t="shared" si="1162"/>
        <v>2010-3</v>
      </c>
      <c r="H722" s="53" t="s">
        <v>94</v>
      </c>
      <c r="I722" s="53" t="s">
        <v>196</v>
      </c>
      <c r="J722" s="53" t="s">
        <v>80</v>
      </c>
      <c r="K722" s="53" t="s">
        <v>80</v>
      </c>
      <c r="L722" s="53" t="s">
        <v>80</v>
      </c>
      <c r="M722" s="53" t="s">
        <v>80</v>
      </c>
      <c r="N722" s="53" t="s">
        <v>80</v>
      </c>
      <c r="O722" s="53" t="s">
        <v>80</v>
      </c>
      <c r="P722" s="53" t="s">
        <v>95</v>
      </c>
      <c r="Q722" s="52">
        <v>0.4</v>
      </c>
      <c r="R722" s="52">
        <f>+Q722*Q721</f>
        <v>2.0000000000000004E-2</v>
      </c>
      <c r="S722" s="53">
        <v>1</v>
      </c>
      <c r="T722" s="53" t="s">
        <v>84</v>
      </c>
      <c r="U722" s="53" t="s">
        <v>96</v>
      </c>
      <c r="V722" s="23">
        <v>44958</v>
      </c>
      <c r="W722" s="23">
        <v>44985</v>
      </c>
      <c r="X722" s="53" t="s">
        <v>2872</v>
      </c>
      <c r="Y722" s="49" t="s">
        <v>97</v>
      </c>
      <c r="Z722" s="59" t="s">
        <v>100</v>
      </c>
      <c r="AA722" s="60">
        <v>1</v>
      </c>
      <c r="AB722" s="62" t="s">
        <v>2876</v>
      </c>
      <c r="AC722" s="62">
        <v>44985</v>
      </c>
      <c r="AD722" s="60">
        <v>1</v>
      </c>
      <c r="AE722" s="62" t="s">
        <v>2877</v>
      </c>
      <c r="AF722" s="62">
        <v>44985</v>
      </c>
      <c r="AG722" s="60" t="s">
        <v>79</v>
      </c>
      <c r="AH722" s="60">
        <v>1</v>
      </c>
      <c r="AI722" s="52">
        <f t="shared" si="1078"/>
        <v>2.0000000000000004E-2</v>
      </c>
      <c r="AJ722" s="52">
        <f>+AI722/R722</f>
        <v>1</v>
      </c>
      <c r="AK722" s="52"/>
      <c r="AL722" s="239" t="str">
        <f t="shared" si="1097"/>
        <v/>
      </c>
      <c r="AM722" s="239" t="str">
        <f t="shared" si="1098"/>
        <v/>
      </c>
      <c r="AN722" s="239" t="str">
        <f t="shared" si="1099"/>
        <v/>
      </c>
      <c r="AO722" s="239">
        <f t="shared" si="1100"/>
        <v>1</v>
      </c>
      <c r="AP722" s="239" t="str">
        <f t="shared" si="1101"/>
        <v/>
      </c>
      <c r="AQ722" s="239" t="str">
        <f t="shared" si="1102"/>
        <v/>
      </c>
      <c r="AR722" s="239" t="str">
        <f t="shared" si="1103"/>
        <v/>
      </c>
      <c r="AS722" s="239" t="str">
        <f t="shared" si="1104"/>
        <v/>
      </c>
      <c r="AT722" s="239" t="str">
        <f t="shared" si="1105"/>
        <v/>
      </c>
      <c r="AU722" s="239" t="str">
        <f t="shared" si="1079"/>
        <v/>
      </c>
      <c r="AV722" s="239" t="str">
        <f t="shared" si="1080"/>
        <v/>
      </c>
      <c r="AW722" s="239" t="str">
        <f t="shared" si="1081"/>
        <v/>
      </c>
      <c r="AX722" s="239" t="str">
        <f t="shared" si="1082"/>
        <v/>
      </c>
      <c r="AY722" s="239" t="str">
        <f t="shared" si="1083"/>
        <v/>
      </c>
      <c r="AZ722" s="239" t="str">
        <f t="shared" si="1084"/>
        <v/>
      </c>
      <c r="BA722" s="239" t="str">
        <f t="shared" si="1085"/>
        <v/>
      </c>
      <c r="BB722" s="239" t="str">
        <f t="shared" si="1086"/>
        <v/>
      </c>
      <c r="BC722" s="239" t="str">
        <f t="shared" si="1087"/>
        <v/>
      </c>
      <c r="BD722" s="239" t="str">
        <f t="shared" si="1088"/>
        <v/>
      </c>
      <c r="BE722" s="239" t="str">
        <f t="shared" si="1089"/>
        <v/>
      </c>
      <c r="BF722" s="239" t="str">
        <f t="shared" si="1090"/>
        <v/>
      </c>
      <c r="BG722" s="239" t="str">
        <f t="shared" si="1091"/>
        <v/>
      </c>
      <c r="BH722" s="239" t="str">
        <f t="shared" si="1092"/>
        <v/>
      </c>
      <c r="BI722" s="239" t="str">
        <f t="shared" si="1093"/>
        <v/>
      </c>
      <c r="BJ722" s="239" t="str">
        <f t="shared" si="1094"/>
        <v/>
      </c>
      <c r="BK722" s="239" t="str">
        <f t="shared" si="1095"/>
        <v/>
      </c>
      <c r="BL722" s="239" t="str">
        <f t="shared" si="1096"/>
        <v/>
      </c>
      <c r="BN722" s="239" t="str">
        <f t="shared" si="1106"/>
        <v/>
      </c>
      <c r="BO722" s="239" t="str">
        <f t="shared" si="1107"/>
        <v/>
      </c>
      <c r="BP722" s="239" t="str">
        <f t="shared" si="1108"/>
        <v/>
      </c>
      <c r="BQ722" s="239">
        <f t="shared" si="1109"/>
        <v>1</v>
      </c>
      <c r="BR722" s="239" t="str">
        <f t="shared" si="1110"/>
        <v/>
      </c>
      <c r="BS722" s="239" t="str">
        <f t="shared" si="1111"/>
        <v/>
      </c>
      <c r="BT722" s="239" t="str">
        <f t="shared" si="1112"/>
        <v/>
      </c>
      <c r="BU722" s="239" t="str">
        <f t="shared" si="1113"/>
        <v/>
      </c>
      <c r="BV722" s="239" t="str">
        <f t="shared" si="1114"/>
        <v/>
      </c>
      <c r="BW722" s="239" t="str">
        <f t="shared" si="1115"/>
        <v/>
      </c>
      <c r="BX722" s="239" t="str">
        <f t="shared" si="1116"/>
        <v/>
      </c>
      <c r="BY722" s="239" t="str">
        <f t="shared" si="1117"/>
        <v/>
      </c>
      <c r="BZ722" s="239" t="str">
        <f t="shared" si="1118"/>
        <v/>
      </c>
      <c r="CA722" s="239" t="str">
        <f t="shared" si="1119"/>
        <v/>
      </c>
      <c r="CB722" s="239" t="str">
        <f t="shared" si="1120"/>
        <v/>
      </c>
      <c r="CC722" s="239" t="str">
        <f t="shared" si="1121"/>
        <v/>
      </c>
      <c r="CD722" s="239" t="str">
        <f t="shared" si="1122"/>
        <v/>
      </c>
      <c r="CE722" s="239" t="str">
        <f t="shared" si="1123"/>
        <v/>
      </c>
      <c r="CF722" s="239" t="str">
        <f t="shared" si="1124"/>
        <v/>
      </c>
      <c r="CG722" s="239" t="str">
        <f t="shared" si="1125"/>
        <v/>
      </c>
      <c r="CH722" s="239" t="str">
        <f t="shared" si="1126"/>
        <v/>
      </c>
      <c r="CI722" s="239" t="str">
        <f t="shared" si="1127"/>
        <v/>
      </c>
      <c r="CJ722" s="239" t="str">
        <f t="shared" si="1128"/>
        <v/>
      </c>
      <c r="CK722" s="239" t="str">
        <f t="shared" si="1129"/>
        <v/>
      </c>
      <c r="CL722" s="239" t="str">
        <f t="shared" si="1130"/>
        <v/>
      </c>
      <c r="CM722" s="239" t="str">
        <f t="shared" si="1131"/>
        <v/>
      </c>
      <c r="CN722" s="239" t="str">
        <f t="shared" si="1132"/>
        <v/>
      </c>
      <c r="CP722" s="239" t="str">
        <f t="shared" si="1133"/>
        <v/>
      </c>
      <c r="CQ722" s="239" t="str">
        <f t="shared" si="1134"/>
        <v/>
      </c>
      <c r="CR722" s="239" t="str">
        <f t="shared" si="1135"/>
        <v/>
      </c>
      <c r="CS722" s="239" t="str">
        <f t="shared" si="1136"/>
        <v>1er trimestre</v>
      </c>
      <c r="CT722" s="239" t="str">
        <f t="shared" si="1137"/>
        <v/>
      </c>
      <c r="CU722" s="239" t="str">
        <f t="shared" si="1138"/>
        <v/>
      </c>
      <c r="CV722" s="239" t="str">
        <f t="shared" si="1139"/>
        <v/>
      </c>
      <c r="CW722" s="239" t="str">
        <f t="shared" si="1140"/>
        <v/>
      </c>
      <c r="CX722" s="239" t="str">
        <f t="shared" si="1141"/>
        <v/>
      </c>
      <c r="CY722" s="239" t="str">
        <f t="shared" si="1142"/>
        <v/>
      </c>
      <c r="CZ722" s="239" t="str">
        <f t="shared" si="1143"/>
        <v/>
      </c>
      <c r="DA722" s="239" t="str">
        <f t="shared" si="1144"/>
        <v/>
      </c>
      <c r="DB722" s="239" t="str">
        <f t="shared" si="1145"/>
        <v/>
      </c>
      <c r="DC722" s="239" t="str">
        <f t="shared" si="1146"/>
        <v/>
      </c>
      <c r="DD722" s="239" t="str">
        <f t="shared" si="1147"/>
        <v/>
      </c>
      <c r="DE722" s="239" t="str">
        <f t="shared" si="1148"/>
        <v/>
      </c>
      <c r="DF722" s="239" t="str">
        <f t="shared" si="1149"/>
        <v/>
      </c>
      <c r="DG722" s="239" t="str">
        <f t="shared" si="1150"/>
        <v/>
      </c>
      <c r="DH722" s="239" t="str">
        <f t="shared" si="1151"/>
        <v/>
      </c>
      <c r="DI722" s="239" t="str">
        <f t="shared" si="1152"/>
        <v/>
      </c>
      <c r="DJ722" s="239" t="str">
        <f t="shared" si="1153"/>
        <v/>
      </c>
      <c r="DK722" s="239" t="str">
        <f t="shared" si="1154"/>
        <v/>
      </c>
      <c r="DL722" s="239" t="str">
        <f t="shared" si="1155"/>
        <v/>
      </c>
      <c r="DM722" s="239" t="str">
        <f t="shared" si="1156"/>
        <v/>
      </c>
      <c r="DN722" s="239" t="str">
        <f t="shared" si="1157"/>
        <v/>
      </c>
      <c r="DO722" s="239" t="str">
        <f t="shared" si="1158"/>
        <v/>
      </c>
      <c r="DP722" s="239" t="str">
        <f t="shared" si="1159"/>
        <v/>
      </c>
    </row>
    <row r="723" spans="1:120" ht="85.5" hidden="1" customHeight="1" x14ac:dyDescent="0.25">
      <c r="A723" s="53" t="s">
        <v>4520</v>
      </c>
      <c r="B723" s="53">
        <v>2010</v>
      </c>
      <c r="C723" s="53" t="s">
        <v>63</v>
      </c>
      <c r="D723" s="53" t="s">
        <v>2840</v>
      </c>
      <c r="E723" s="53">
        <v>1</v>
      </c>
      <c r="F723" s="53" t="s">
        <v>2878</v>
      </c>
      <c r="G723" s="53" t="str">
        <f t="shared" si="1162"/>
        <v>2010-3</v>
      </c>
      <c r="H723" s="53" t="s">
        <v>102</v>
      </c>
      <c r="I723" s="53" t="s">
        <v>196</v>
      </c>
      <c r="J723" s="53" t="s">
        <v>80</v>
      </c>
      <c r="K723" s="53" t="s">
        <v>80</v>
      </c>
      <c r="L723" s="53" t="s">
        <v>80</v>
      </c>
      <c r="M723" s="53" t="s">
        <v>80</v>
      </c>
      <c r="N723" s="53" t="s">
        <v>80</v>
      </c>
      <c r="O723" s="53" t="s">
        <v>80</v>
      </c>
      <c r="P723" s="53" t="s">
        <v>103</v>
      </c>
      <c r="Q723" s="52">
        <v>0</v>
      </c>
      <c r="R723" s="52">
        <f>+Q723*Q721</f>
        <v>0</v>
      </c>
      <c r="S723" s="53">
        <v>1</v>
      </c>
      <c r="T723" s="53" t="s">
        <v>84</v>
      </c>
      <c r="U723" s="53" t="s">
        <v>104</v>
      </c>
      <c r="V723" s="23">
        <v>44986</v>
      </c>
      <c r="W723" s="23">
        <v>45016</v>
      </c>
      <c r="X723" s="53" t="s">
        <v>105</v>
      </c>
      <c r="Y723" s="49" t="s">
        <v>97</v>
      </c>
      <c r="Z723" s="59" t="s">
        <v>100</v>
      </c>
      <c r="AA723" s="60">
        <v>1</v>
      </c>
      <c r="AB723" s="62" t="s">
        <v>2879</v>
      </c>
      <c r="AC723" s="62">
        <v>45007</v>
      </c>
      <c r="AD723" s="60">
        <v>1</v>
      </c>
      <c r="AE723" s="62" t="s">
        <v>2880</v>
      </c>
      <c r="AF723" s="62">
        <v>45007</v>
      </c>
      <c r="AG723" s="60" t="s">
        <v>79</v>
      </c>
      <c r="AH723" s="60">
        <v>1</v>
      </c>
      <c r="AI723" s="52">
        <f t="shared" si="1078"/>
        <v>0</v>
      </c>
      <c r="AJ723" s="52"/>
      <c r="AK723" s="52"/>
      <c r="AL723" s="239" t="str">
        <f t="shared" si="1097"/>
        <v/>
      </c>
      <c r="AM723" s="239" t="str">
        <f t="shared" si="1098"/>
        <v/>
      </c>
      <c r="AN723" s="239" t="str">
        <f t="shared" si="1099"/>
        <v/>
      </c>
      <c r="AO723" s="239">
        <f t="shared" si="1100"/>
        <v>1</v>
      </c>
      <c r="AP723" s="239" t="str">
        <f t="shared" si="1101"/>
        <v/>
      </c>
      <c r="AQ723" s="239" t="str">
        <f t="shared" si="1102"/>
        <v/>
      </c>
      <c r="AR723" s="239" t="str">
        <f t="shared" si="1103"/>
        <v/>
      </c>
      <c r="AS723" s="239" t="str">
        <f t="shared" si="1104"/>
        <v/>
      </c>
      <c r="AT723" s="239" t="str">
        <f t="shared" si="1105"/>
        <v/>
      </c>
      <c r="AU723" s="239" t="str">
        <f t="shared" si="1079"/>
        <v/>
      </c>
      <c r="AV723" s="239" t="str">
        <f t="shared" si="1080"/>
        <v/>
      </c>
      <c r="AW723" s="239" t="str">
        <f t="shared" si="1081"/>
        <v/>
      </c>
      <c r="AX723" s="239" t="str">
        <f t="shared" si="1082"/>
        <v/>
      </c>
      <c r="AY723" s="239" t="str">
        <f t="shared" si="1083"/>
        <v/>
      </c>
      <c r="AZ723" s="239" t="str">
        <f t="shared" si="1084"/>
        <v/>
      </c>
      <c r="BA723" s="239" t="str">
        <f t="shared" si="1085"/>
        <v/>
      </c>
      <c r="BB723" s="239" t="str">
        <f t="shared" si="1086"/>
        <v/>
      </c>
      <c r="BC723" s="239" t="str">
        <f t="shared" si="1087"/>
        <v/>
      </c>
      <c r="BD723" s="239" t="str">
        <f t="shared" si="1088"/>
        <v/>
      </c>
      <c r="BE723" s="239" t="str">
        <f t="shared" si="1089"/>
        <v/>
      </c>
      <c r="BF723" s="239" t="str">
        <f t="shared" si="1090"/>
        <v/>
      </c>
      <c r="BG723" s="239" t="str">
        <f t="shared" si="1091"/>
        <v/>
      </c>
      <c r="BH723" s="239" t="str">
        <f t="shared" si="1092"/>
        <v/>
      </c>
      <c r="BI723" s="239" t="str">
        <f t="shared" si="1093"/>
        <v/>
      </c>
      <c r="BJ723" s="239" t="str">
        <f t="shared" si="1094"/>
        <v/>
      </c>
      <c r="BK723" s="239" t="str">
        <f t="shared" si="1095"/>
        <v/>
      </c>
      <c r="BL723" s="239" t="str">
        <f t="shared" si="1096"/>
        <v/>
      </c>
      <c r="BN723" s="239" t="str">
        <f t="shared" si="1106"/>
        <v/>
      </c>
      <c r="BO723" s="239" t="str">
        <f t="shared" si="1107"/>
        <v/>
      </c>
      <c r="BP723" s="239" t="str">
        <f t="shared" si="1108"/>
        <v/>
      </c>
      <c r="BQ723" s="239">
        <f t="shared" si="1109"/>
        <v>1</v>
      </c>
      <c r="BR723" s="239" t="str">
        <f t="shared" si="1110"/>
        <v/>
      </c>
      <c r="BS723" s="239" t="str">
        <f t="shared" si="1111"/>
        <v/>
      </c>
      <c r="BT723" s="239" t="str">
        <f t="shared" si="1112"/>
        <v/>
      </c>
      <c r="BU723" s="239" t="str">
        <f t="shared" si="1113"/>
        <v/>
      </c>
      <c r="BV723" s="239" t="str">
        <f t="shared" si="1114"/>
        <v/>
      </c>
      <c r="BW723" s="239" t="str">
        <f t="shared" si="1115"/>
        <v/>
      </c>
      <c r="BX723" s="239" t="str">
        <f t="shared" si="1116"/>
        <v/>
      </c>
      <c r="BY723" s="239" t="str">
        <f t="shared" si="1117"/>
        <v/>
      </c>
      <c r="BZ723" s="239" t="str">
        <f t="shared" si="1118"/>
        <v/>
      </c>
      <c r="CA723" s="239" t="str">
        <f t="shared" si="1119"/>
        <v/>
      </c>
      <c r="CB723" s="239" t="str">
        <f t="shared" si="1120"/>
        <v/>
      </c>
      <c r="CC723" s="239" t="str">
        <f t="shared" si="1121"/>
        <v/>
      </c>
      <c r="CD723" s="239" t="str">
        <f t="shared" si="1122"/>
        <v/>
      </c>
      <c r="CE723" s="239" t="str">
        <f t="shared" si="1123"/>
        <v/>
      </c>
      <c r="CF723" s="239" t="str">
        <f t="shared" si="1124"/>
        <v/>
      </c>
      <c r="CG723" s="239" t="str">
        <f t="shared" si="1125"/>
        <v/>
      </c>
      <c r="CH723" s="239" t="str">
        <f t="shared" si="1126"/>
        <v/>
      </c>
      <c r="CI723" s="239" t="str">
        <f t="shared" si="1127"/>
        <v/>
      </c>
      <c r="CJ723" s="239" t="str">
        <f t="shared" si="1128"/>
        <v/>
      </c>
      <c r="CK723" s="239" t="str">
        <f t="shared" si="1129"/>
        <v/>
      </c>
      <c r="CL723" s="239" t="str">
        <f t="shared" si="1130"/>
        <v/>
      </c>
      <c r="CM723" s="239" t="str">
        <f t="shared" si="1131"/>
        <v/>
      </c>
      <c r="CN723" s="239" t="str">
        <f t="shared" si="1132"/>
        <v/>
      </c>
      <c r="CP723" s="239" t="str">
        <f t="shared" si="1133"/>
        <v/>
      </c>
      <c r="CQ723" s="239" t="str">
        <f t="shared" si="1134"/>
        <v/>
      </c>
      <c r="CR723" s="239" t="str">
        <f t="shared" si="1135"/>
        <v/>
      </c>
      <c r="CS723" s="239" t="str">
        <f t="shared" si="1136"/>
        <v>1er trimestre</v>
      </c>
      <c r="CT723" s="239" t="str">
        <f t="shared" si="1137"/>
        <v/>
      </c>
      <c r="CU723" s="239" t="str">
        <f t="shared" si="1138"/>
        <v/>
      </c>
      <c r="CV723" s="239" t="str">
        <f t="shared" si="1139"/>
        <v/>
      </c>
      <c r="CW723" s="239" t="str">
        <f t="shared" si="1140"/>
        <v/>
      </c>
      <c r="CX723" s="239" t="str">
        <f t="shared" si="1141"/>
        <v/>
      </c>
      <c r="CY723" s="239" t="str">
        <f t="shared" si="1142"/>
        <v/>
      </c>
      <c r="CZ723" s="239" t="str">
        <f t="shared" si="1143"/>
        <v/>
      </c>
      <c r="DA723" s="239" t="str">
        <f t="shared" si="1144"/>
        <v/>
      </c>
      <c r="DB723" s="239" t="str">
        <f t="shared" si="1145"/>
        <v/>
      </c>
      <c r="DC723" s="239" t="str">
        <f t="shared" si="1146"/>
        <v/>
      </c>
      <c r="DD723" s="239" t="str">
        <f t="shared" si="1147"/>
        <v/>
      </c>
      <c r="DE723" s="239" t="str">
        <f t="shared" si="1148"/>
        <v/>
      </c>
      <c r="DF723" s="239" t="str">
        <f t="shared" si="1149"/>
        <v/>
      </c>
      <c r="DG723" s="239" t="str">
        <f t="shared" si="1150"/>
        <v/>
      </c>
      <c r="DH723" s="239" t="str">
        <f t="shared" si="1151"/>
        <v/>
      </c>
      <c r="DI723" s="239" t="str">
        <f t="shared" si="1152"/>
        <v/>
      </c>
      <c r="DJ723" s="239" t="str">
        <f t="shared" si="1153"/>
        <v/>
      </c>
      <c r="DK723" s="239" t="str">
        <f t="shared" si="1154"/>
        <v/>
      </c>
      <c r="DL723" s="239" t="str">
        <f t="shared" si="1155"/>
        <v/>
      </c>
      <c r="DM723" s="239" t="str">
        <f t="shared" si="1156"/>
        <v/>
      </c>
      <c r="DN723" s="239" t="str">
        <f t="shared" si="1157"/>
        <v/>
      </c>
      <c r="DO723" s="239" t="str">
        <f t="shared" si="1158"/>
        <v/>
      </c>
      <c r="DP723" s="239" t="str">
        <f t="shared" si="1159"/>
        <v/>
      </c>
    </row>
    <row r="724" spans="1:120" ht="85.5" hidden="1" customHeight="1" x14ac:dyDescent="0.25">
      <c r="A724" s="53" t="s">
        <v>4520</v>
      </c>
      <c r="B724" s="53">
        <v>2010</v>
      </c>
      <c r="C724" s="53" t="s">
        <v>63</v>
      </c>
      <c r="D724" s="53" t="s">
        <v>2840</v>
      </c>
      <c r="E724" s="53">
        <v>1</v>
      </c>
      <c r="F724" s="53" t="s">
        <v>2881</v>
      </c>
      <c r="G724" s="53" t="str">
        <f t="shared" si="1162"/>
        <v>2010-3</v>
      </c>
      <c r="H724" s="53" t="s">
        <v>94</v>
      </c>
      <c r="I724" s="53" t="s">
        <v>196</v>
      </c>
      <c r="J724" s="53" t="s">
        <v>80</v>
      </c>
      <c r="K724" s="53" t="s">
        <v>80</v>
      </c>
      <c r="L724" s="53" t="s">
        <v>80</v>
      </c>
      <c r="M724" s="53" t="s">
        <v>80</v>
      </c>
      <c r="N724" s="53" t="s">
        <v>80</v>
      </c>
      <c r="O724" s="53" t="s">
        <v>80</v>
      </c>
      <c r="P724" s="53" t="s">
        <v>109</v>
      </c>
      <c r="Q724" s="52">
        <v>0.1</v>
      </c>
      <c r="R724" s="52">
        <f>+Q724*Q721</f>
        <v>5.000000000000001E-3</v>
      </c>
      <c r="S724" s="53">
        <v>1</v>
      </c>
      <c r="T724" s="53" t="s">
        <v>84</v>
      </c>
      <c r="U724" s="53" t="s">
        <v>110</v>
      </c>
      <c r="V724" s="23">
        <v>45019</v>
      </c>
      <c r="W724" s="23">
        <v>45077</v>
      </c>
      <c r="X724" s="53" t="s">
        <v>2872</v>
      </c>
      <c r="Y724" s="49" t="s">
        <v>167</v>
      </c>
      <c r="Z724" s="59" t="s">
        <v>100</v>
      </c>
      <c r="AA724" s="60">
        <v>1</v>
      </c>
      <c r="AB724" s="62" t="s">
        <v>2882</v>
      </c>
      <c r="AC724" s="62">
        <v>45077</v>
      </c>
      <c r="AD724" s="60">
        <v>1</v>
      </c>
      <c r="AE724" s="62" t="s">
        <v>2883</v>
      </c>
      <c r="AF724" s="62">
        <v>45077</v>
      </c>
      <c r="AG724" s="60" t="s">
        <v>79</v>
      </c>
      <c r="AH724" s="60">
        <v>1</v>
      </c>
      <c r="AI724" s="52">
        <f t="shared" si="1078"/>
        <v>5.000000000000001E-3</v>
      </c>
      <c r="AJ724" s="52">
        <f t="shared" ref="AJ724:AJ726" si="1163">+AI724/R724</f>
        <v>1</v>
      </c>
      <c r="AK724" s="52"/>
      <c r="AL724" s="239" t="str">
        <f t="shared" si="1097"/>
        <v/>
      </c>
      <c r="AM724" s="239" t="str">
        <f t="shared" si="1098"/>
        <v/>
      </c>
      <c r="AN724" s="239" t="str">
        <f t="shared" si="1099"/>
        <v/>
      </c>
      <c r="AO724" s="239">
        <f t="shared" si="1100"/>
        <v>1</v>
      </c>
      <c r="AP724" s="239" t="str">
        <f t="shared" si="1101"/>
        <v/>
      </c>
      <c r="AQ724" s="239" t="str">
        <f t="shared" si="1102"/>
        <v/>
      </c>
      <c r="AR724" s="239" t="str">
        <f t="shared" si="1103"/>
        <v/>
      </c>
      <c r="AS724" s="239" t="str">
        <f t="shared" si="1104"/>
        <v/>
      </c>
      <c r="AT724" s="239" t="str">
        <f t="shared" si="1105"/>
        <v/>
      </c>
      <c r="AU724" s="239" t="str">
        <f t="shared" si="1079"/>
        <v/>
      </c>
      <c r="AV724" s="239" t="str">
        <f t="shared" si="1080"/>
        <v/>
      </c>
      <c r="AW724" s="239" t="str">
        <f t="shared" si="1081"/>
        <v/>
      </c>
      <c r="AX724" s="239" t="str">
        <f t="shared" si="1082"/>
        <v/>
      </c>
      <c r="AY724" s="239" t="str">
        <f t="shared" si="1083"/>
        <v/>
      </c>
      <c r="AZ724" s="239" t="str">
        <f t="shared" si="1084"/>
        <v/>
      </c>
      <c r="BA724" s="239" t="str">
        <f t="shared" si="1085"/>
        <v/>
      </c>
      <c r="BB724" s="239" t="str">
        <f t="shared" si="1086"/>
        <v/>
      </c>
      <c r="BC724" s="239" t="str">
        <f t="shared" si="1087"/>
        <v/>
      </c>
      <c r="BD724" s="239" t="str">
        <f t="shared" si="1088"/>
        <v/>
      </c>
      <c r="BE724" s="239" t="str">
        <f t="shared" si="1089"/>
        <v/>
      </c>
      <c r="BF724" s="239" t="str">
        <f t="shared" si="1090"/>
        <v/>
      </c>
      <c r="BG724" s="239" t="str">
        <f t="shared" si="1091"/>
        <v/>
      </c>
      <c r="BH724" s="239" t="str">
        <f t="shared" si="1092"/>
        <v/>
      </c>
      <c r="BI724" s="239" t="str">
        <f t="shared" si="1093"/>
        <v/>
      </c>
      <c r="BJ724" s="239" t="str">
        <f t="shared" si="1094"/>
        <v/>
      </c>
      <c r="BK724" s="239" t="str">
        <f t="shared" si="1095"/>
        <v/>
      </c>
      <c r="BL724" s="239" t="str">
        <f t="shared" si="1096"/>
        <v/>
      </c>
      <c r="BN724" s="239" t="str">
        <f t="shared" si="1106"/>
        <v/>
      </c>
      <c r="BO724" s="239" t="str">
        <f t="shared" si="1107"/>
        <v/>
      </c>
      <c r="BP724" s="239" t="str">
        <f t="shared" si="1108"/>
        <v/>
      </c>
      <c r="BQ724" s="239">
        <f t="shared" si="1109"/>
        <v>1</v>
      </c>
      <c r="BR724" s="239" t="str">
        <f t="shared" si="1110"/>
        <v/>
      </c>
      <c r="BS724" s="239" t="str">
        <f t="shared" si="1111"/>
        <v/>
      </c>
      <c r="BT724" s="239" t="str">
        <f t="shared" si="1112"/>
        <v/>
      </c>
      <c r="BU724" s="239" t="str">
        <f t="shared" si="1113"/>
        <v/>
      </c>
      <c r="BV724" s="239" t="str">
        <f t="shared" si="1114"/>
        <v/>
      </c>
      <c r="BW724" s="239" t="str">
        <f t="shared" si="1115"/>
        <v/>
      </c>
      <c r="BX724" s="239" t="str">
        <f t="shared" si="1116"/>
        <v/>
      </c>
      <c r="BY724" s="239" t="str">
        <f t="shared" si="1117"/>
        <v/>
      </c>
      <c r="BZ724" s="239" t="str">
        <f t="shared" si="1118"/>
        <v/>
      </c>
      <c r="CA724" s="239" t="str">
        <f t="shared" si="1119"/>
        <v/>
      </c>
      <c r="CB724" s="239" t="str">
        <f t="shared" si="1120"/>
        <v/>
      </c>
      <c r="CC724" s="239" t="str">
        <f t="shared" si="1121"/>
        <v/>
      </c>
      <c r="CD724" s="239" t="str">
        <f t="shared" si="1122"/>
        <v/>
      </c>
      <c r="CE724" s="239" t="str">
        <f t="shared" si="1123"/>
        <v/>
      </c>
      <c r="CF724" s="239" t="str">
        <f t="shared" si="1124"/>
        <v/>
      </c>
      <c r="CG724" s="239" t="str">
        <f t="shared" si="1125"/>
        <v/>
      </c>
      <c r="CH724" s="239" t="str">
        <f t="shared" si="1126"/>
        <v/>
      </c>
      <c r="CI724" s="239" t="str">
        <f t="shared" si="1127"/>
        <v/>
      </c>
      <c r="CJ724" s="239" t="str">
        <f t="shared" si="1128"/>
        <v/>
      </c>
      <c r="CK724" s="239" t="str">
        <f t="shared" si="1129"/>
        <v/>
      </c>
      <c r="CL724" s="239" t="str">
        <f t="shared" si="1130"/>
        <v/>
      </c>
      <c r="CM724" s="239" t="str">
        <f t="shared" si="1131"/>
        <v/>
      </c>
      <c r="CN724" s="239" t="str">
        <f t="shared" si="1132"/>
        <v/>
      </c>
      <c r="CP724" s="239" t="str">
        <f t="shared" si="1133"/>
        <v/>
      </c>
      <c r="CQ724" s="239" t="str">
        <f t="shared" si="1134"/>
        <v/>
      </c>
      <c r="CR724" s="239" t="str">
        <f t="shared" si="1135"/>
        <v/>
      </c>
      <c r="CS724" s="239" t="str">
        <f t="shared" si="1136"/>
        <v>2do trimestre</v>
      </c>
      <c r="CT724" s="239" t="str">
        <f t="shared" si="1137"/>
        <v/>
      </c>
      <c r="CU724" s="239" t="str">
        <f t="shared" si="1138"/>
        <v/>
      </c>
      <c r="CV724" s="239" t="str">
        <f t="shared" si="1139"/>
        <v/>
      </c>
      <c r="CW724" s="239" t="str">
        <f t="shared" si="1140"/>
        <v/>
      </c>
      <c r="CX724" s="239" t="str">
        <f t="shared" si="1141"/>
        <v/>
      </c>
      <c r="CY724" s="239" t="str">
        <f t="shared" si="1142"/>
        <v/>
      </c>
      <c r="CZ724" s="239" t="str">
        <f t="shared" si="1143"/>
        <v/>
      </c>
      <c r="DA724" s="239" t="str">
        <f t="shared" si="1144"/>
        <v/>
      </c>
      <c r="DB724" s="239" t="str">
        <f t="shared" si="1145"/>
        <v/>
      </c>
      <c r="DC724" s="239" t="str">
        <f t="shared" si="1146"/>
        <v/>
      </c>
      <c r="DD724" s="239" t="str">
        <f t="shared" si="1147"/>
        <v/>
      </c>
      <c r="DE724" s="239" t="str">
        <f t="shared" si="1148"/>
        <v/>
      </c>
      <c r="DF724" s="239" t="str">
        <f t="shared" si="1149"/>
        <v/>
      </c>
      <c r="DG724" s="239" t="str">
        <f t="shared" si="1150"/>
        <v/>
      </c>
      <c r="DH724" s="239" t="str">
        <f t="shared" si="1151"/>
        <v/>
      </c>
      <c r="DI724" s="239" t="str">
        <f t="shared" si="1152"/>
        <v/>
      </c>
      <c r="DJ724" s="239" t="str">
        <f t="shared" si="1153"/>
        <v/>
      </c>
      <c r="DK724" s="239" t="str">
        <f t="shared" si="1154"/>
        <v/>
      </c>
      <c r="DL724" s="239" t="str">
        <f t="shared" si="1155"/>
        <v/>
      </c>
      <c r="DM724" s="239" t="str">
        <f t="shared" si="1156"/>
        <v/>
      </c>
      <c r="DN724" s="239" t="str">
        <f t="shared" si="1157"/>
        <v/>
      </c>
      <c r="DO724" s="239" t="str">
        <f t="shared" si="1158"/>
        <v/>
      </c>
      <c r="DP724" s="239" t="str">
        <f t="shared" si="1159"/>
        <v/>
      </c>
    </row>
    <row r="725" spans="1:120" ht="85.5" hidden="1" customHeight="1" x14ac:dyDescent="0.25">
      <c r="A725" s="53" t="s">
        <v>4520</v>
      </c>
      <c r="B725" s="53">
        <v>2010</v>
      </c>
      <c r="C725" s="53" t="s">
        <v>63</v>
      </c>
      <c r="D725" s="53" t="s">
        <v>2840</v>
      </c>
      <c r="E725" s="53">
        <v>1</v>
      </c>
      <c r="F725" s="53" t="s">
        <v>2884</v>
      </c>
      <c r="G725" s="53" t="str">
        <f t="shared" si="1162"/>
        <v>2010-3</v>
      </c>
      <c r="H725" s="53" t="s">
        <v>94</v>
      </c>
      <c r="I725" s="53" t="s">
        <v>196</v>
      </c>
      <c r="J725" s="53" t="s">
        <v>80</v>
      </c>
      <c r="K725" s="53" t="s">
        <v>80</v>
      </c>
      <c r="L725" s="53" t="s">
        <v>80</v>
      </c>
      <c r="M725" s="53" t="s">
        <v>80</v>
      </c>
      <c r="N725" s="53" t="s">
        <v>80</v>
      </c>
      <c r="O725" s="53" t="s">
        <v>80</v>
      </c>
      <c r="P725" s="53" t="s">
        <v>114</v>
      </c>
      <c r="Q725" s="52">
        <v>0.4</v>
      </c>
      <c r="R725" s="52">
        <f>+Q725*Q721</f>
        <v>2.0000000000000004E-2</v>
      </c>
      <c r="S725" s="53">
        <v>1</v>
      </c>
      <c r="T725" s="53" t="s">
        <v>84</v>
      </c>
      <c r="U725" s="53" t="s">
        <v>115</v>
      </c>
      <c r="V725" s="23">
        <v>45078</v>
      </c>
      <c r="W725" s="23">
        <v>45230</v>
      </c>
      <c r="X725" s="53" t="s">
        <v>2872</v>
      </c>
      <c r="Y725" s="49" t="s">
        <v>87</v>
      </c>
      <c r="Z725" s="59" t="s">
        <v>100</v>
      </c>
      <c r="AA725" s="52">
        <v>1</v>
      </c>
      <c r="AB725" s="23" t="s">
        <v>2885</v>
      </c>
      <c r="AC725" s="23">
        <v>45230</v>
      </c>
      <c r="AD725" s="52">
        <v>1</v>
      </c>
      <c r="AE725" s="23" t="s">
        <v>2886</v>
      </c>
      <c r="AF725" s="23">
        <v>45230</v>
      </c>
      <c r="AG725" s="53" t="s">
        <v>79</v>
      </c>
      <c r="AH725" s="52">
        <v>1</v>
      </c>
      <c r="AI725" s="52">
        <f t="shared" si="1078"/>
        <v>2.0000000000000004E-2</v>
      </c>
      <c r="AJ725" s="52">
        <f t="shared" si="1163"/>
        <v>1</v>
      </c>
      <c r="AK725" s="52"/>
      <c r="AL725" s="239" t="str">
        <f t="shared" si="1097"/>
        <v/>
      </c>
      <c r="AM725" s="239" t="str">
        <f t="shared" si="1098"/>
        <v/>
      </c>
      <c r="AN725" s="239" t="str">
        <f t="shared" si="1099"/>
        <v/>
      </c>
      <c r="AO725" s="239">
        <f t="shared" si="1100"/>
        <v>1</v>
      </c>
      <c r="AP725" s="239" t="str">
        <f t="shared" si="1101"/>
        <v/>
      </c>
      <c r="AQ725" s="239" t="str">
        <f t="shared" si="1102"/>
        <v/>
      </c>
      <c r="AR725" s="239" t="str">
        <f t="shared" si="1103"/>
        <v/>
      </c>
      <c r="AS725" s="239" t="str">
        <f t="shared" si="1104"/>
        <v/>
      </c>
      <c r="AT725" s="239" t="str">
        <f t="shared" si="1105"/>
        <v/>
      </c>
      <c r="AU725" s="239" t="str">
        <f t="shared" si="1079"/>
        <v/>
      </c>
      <c r="AV725" s="239" t="str">
        <f t="shared" si="1080"/>
        <v/>
      </c>
      <c r="AW725" s="239" t="str">
        <f t="shared" si="1081"/>
        <v/>
      </c>
      <c r="AX725" s="239" t="str">
        <f t="shared" si="1082"/>
        <v/>
      </c>
      <c r="AY725" s="239" t="str">
        <f t="shared" si="1083"/>
        <v/>
      </c>
      <c r="AZ725" s="239" t="str">
        <f t="shared" si="1084"/>
        <v/>
      </c>
      <c r="BA725" s="239" t="str">
        <f t="shared" si="1085"/>
        <v/>
      </c>
      <c r="BB725" s="239" t="str">
        <f t="shared" si="1086"/>
        <v/>
      </c>
      <c r="BC725" s="239" t="str">
        <f t="shared" si="1087"/>
        <v/>
      </c>
      <c r="BD725" s="239" t="str">
        <f t="shared" si="1088"/>
        <v/>
      </c>
      <c r="BE725" s="239" t="str">
        <f t="shared" si="1089"/>
        <v/>
      </c>
      <c r="BF725" s="239" t="str">
        <f t="shared" si="1090"/>
        <v/>
      </c>
      <c r="BG725" s="239" t="str">
        <f t="shared" si="1091"/>
        <v/>
      </c>
      <c r="BH725" s="239" t="str">
        <f t="shared" si="1092"/>
        <v/>
      </c>
      <c r="BI725" s="239" t="str">
        <f t="shared" si="1093"/>
        <v/>
      </c>
      <c r="BJ725" s="239" t="str">
        <f t="shared" si="1094"/>
        <v/>
      </c>
      <c r="BK725" s="239" t="str">
        <f t="shared" si="1095"/>
        <v/>
      </c>
      <c r="BL725" s="239" t="str">
        <f t="shared" si="1096"/>
        <v/>
      </c>
      <c r="BN725" s="239" t="str">
        <f t="shared" si="1106"/>
        <v/>
      </c>
      <c r="BO725" s="239" t="str">
        <f t="shared" si="1107"/>
        <v/>
      </c>
      <c r="BP725" s="239" t="str">
        <f t="shared" si="1108"/>
        <v/>
      </c>
      <c r="BQ725" s="239">
        <f t="shared" si="1109"/>
        <v>1</v>
      </c>
      <c r="BR725" s="239" t="str">
        <f t="shared" si="1110"/>
        <v/>
      </c>
      <c r="BS725" s="239" t="str">
        <f t="shared" si="1111"/>
        <v/>
      </c>
      <c r="BT725" s="239" t="str">
        <f t="shared" si="1112"/>
        <v/>
      </c>
      <c r="BU725" s="239" t="str">
        <f t="shared" si="1113"/>
        <v/>
      </c>
      <c r="BV725" s="239" t="str">
        <f t="shared" si="1114"/>
        <v/>
      </c>
      <c r="BW725" s="239" t="str">
        <f t="shared" si="1115"/>
        <v/>
      </c>
      <c r="BX725" s="239" t="str">
        <f t="shared" si="1116"/>
        <v/>
      </c>
      <c r="BY725" s="239" t="str">
        <f t="shared" si="1117"/>
        <v/>
      </c>
      <c r="BZ725" s="239" t="str">
        <f t="shared" si="1118"/>
        <v/>
      </c>
      <c r="CA725" s="239" t="str">
        <f t="shared" si="1119"/>
        <v/>
      </c>
      <c r="CB725" s="239" t="str">
        <f t="shared" si="1120"/>
        <v/>
      </c>
      <c r="CC725" s="239" t="str">
        <f t="shared" si="1121"/>
        <v/>
      </c>
      <c r="CD725" s="239" t="str">
        <f t="shared" si="1122"/>
        <v/>
      </c>
      <c r="CE725" s="239" t="str">
        <f t="shared" si="1123"/>
        <v/>
      </c>
      <c r="CF725" s="239" t="str">
        <f t="shared" si="1124"/>
        <v/>
      </c>
      <c r="CG725" s="239" t="str">
        <f t="shared" si="1125"/>
        <v/>
      </c>
      <c r="CH725" s="239" t="str">
        <f t="shared" si="1126"/>
        <v/>
      </c>
      <c r="CI725" s="239" t="str">
        <f t="shared" si="1127"/>
        <v/>
      </c>
      <c r="CJ725" s="239" t="str">
        <f t="shared" si="1128"/>
        <v/>
      </c>
      <c r="CK725" s="239" t="str">
        <f t="shared" si="1129"/>
        <v/>
      </c>
      <c r="CL725" s="239" t="str">
        <f t="shared" si="1130"/>
        <v/>
      </c>
      <c r="CM725" s="239" t="str">
        <f t="shared" si="1131"/>
        <v/>
      </c>
      <c r="CN725" s="239" t="str">
        <f t="shared" si="1132"/>
        <v/>
      </c>
      <c r="CP725" s="239" t="str">
        <f t="shared" si="1133"/>
        <v/>
      </c>
      <c r="CQ725" s="239" t="str">
        <f t="shared" si="1134"/>
        <v/>
      </c>
      <c r="CR725" s="239" t="str">
        <f t="shared" si="1135"/>
        <v/>
      </c>
      <c r="CS725" s="239" t="str">
        <f t="shared" si="1136"/>
        <v>4to Trimestre</v>
      </c>
      <c r="CT725" s="239" t="str">
        <f t="shared" si="1137"/>
        <v/>
      </c>
      <c r="CU725" s="239" t="str">
        <f t="shared" si="1138"/>
        <v/>
      </c>
      <c r="CV725" s="239" t="str">
        <f t="shared" si="1139"/>
        <v/>
      </c>
      <c r="CW725" s="239" t="str">
        <f t="shared" si="1140"/>
        <v/>
      </c>
      <c r="CX725" s="239" t="str">
        <f t="shared" si="1141"/>
        <v/>
      </c>
      <c r="CY725" s="239" t="str">
        <f t="shared" si="1142"/>
        <v/>
      </c>
      <c r="CZ725" s="239" t="str">
        <f t="shared" si="1143"/>
        <v/>
      </c>
      <c r="DA725" s="239" t="str">
        <f t="shared" si="1144"/>
        <v/>
      </c>
      <c r="DB725" s="239" t="str">
        <f t="shared" si="1145"/>
        <v/>
      </c>
      <c r="DC725" s="239" t="str">
        <f t="shared" si="1146"/>
        <v/>
      </c>
      <c r="DD725" s="239" t="str">
        <f t="shared" si="1147"/>
        <v/>
      </c>
      <c r="DE725" s="239" t="str">
        <f t="shared" si="1148"/>
        <v/>
      </c>
      <c r="DF725" s="239" t="str">
        <f t="shared" si="1149"/>
        <v/>
      </c>
      <c r="DG725" s="239" t="str">
        <f t="shared" si="1150"/>
        <v/>
      </c>
      <c r="DH725" s="239" t="str">
        <f t="shared" si="1151"/>
        <v/>
      </c>
      <c r="DI725" s="239" t="str">
        <f t="shared" si="1152"/>
        <v/>
      </c>
      <c r="DJ725" s="239" t="str">
        <f t="shared" si="1153"/>
        <v/>
      </c>
      <c r="DK725" s="239" t="str">
        <f t="shared" si="1154"/>
        <v/>
      </c>
      <c r="DL725" s="239" t="str">
        <f t="shared" si="1155"/>
        <v/>
      </c>
      <c r="DM725" s="239" t="str">
        <f t="shared" si="1156"/>
        <v/>
      </c>
      <c r="DN725" s="239" t="str">
        <f t="shared" si="1157"/>
        <v/>
      </c>
      <c r="DO725" s="239" t="str">
        <f t="shared" si="1158"/>
        <v/>
      </c>
      <c r="DP725" s="239" t="str">
        <f t="shared" si="1159"/>
        <v/>
      </c>
    </row>
    <row r="726" spans="1:120" ht="85.5" hidden="1" customHeight="1" x14ac:dyDescent="0.25">
      <c r="A726" s="53" t="s">
        <v>4520</v>
      </c>
      <c r="B726" s="53">
        <v>2010</v>
      </c>
      <c r="C726" s="53" t="s">
        <v>63</v>
      </c>
      <c r="D726" s="53" t="s">
        <v>2840</v>
      </c>
      <c r="E726" s="53">
        <v>1</v>
      </c>
      <c r="F726" s="53" t="s">
        <v>2887</v>
      </c>
      <c r="G726" s="53" t="str">
        <f t="shared" si="1162"/>
        <v>2010-3</v>
      </c>
      <c r="H726" s="53" t="s">
        <v>94</v>
      </c>
      <c r="I726" s="53" t="s">
        <v>196</v>
      </c>
      <c r="J726" s="53" t="s">
        <v>80</v>
      </c>
      <c r="K726" s="53" t="s">
        <v>80</v>
      </c>
      <c r="L726" s="53" t="s">
        <v>80</v>
      </c>
      <c r="M726" s="53" t="s">
        <v>80</v>
      </c>
      <c r="N726" s="53" t="s">
        <v>80</v>
      </c>
      <c r="O726" s="53" t="s">
        <v>80</v>
      </c>
      <c r="P726" s="53" t="s">
        <v>119</v>
      </c>
      <c r="Q726" s="52">
        <v>0.1</v>
      </c>
      <c r="R726" s="52">
        <f>+Q726*Q721</f>
        <v>5.000000000000001E-3</v>
      </c>
      <c r="S726" s="53">
        <v>1</v>
      </c>
      <c r="T726" s="53" t="s">
        <v>84</v>
      </c>
      <c r="U726" s="53" t="s">
        <v>96</v>
      </c>
      <c r="V726" s="23">
        <v>45231</v>
      </c>
      <c r="W726" s="23">
        <v>45260</v>
      </c>
      <c r="X726" s="53" t="s">
        <v>2872</v>
      </c>
      <c r="Y726" s="49" t="s">
        <v>87</v>
      </c>
      <c r="Z726" s="59" t="s">
        <v>100</v>
      </c>
      <c r="AA726" s="52">
        <v>1</v>
      </c>
      <c r="AB726" s="23" t="s">
        <v>2888</v>
      </c>
      <c r="AC726" s="23">
        <v>45247</v>
      </c>
      <c r="AD726" s="52">
        <v>1</v>
      </c>
      <c r="AE726" s="23" t="s">
        <v>2889</v>
      </c>
      <c r="AF726" s="23">
        <v>45247</v>
      </c>
      <c r="AG726" s="53" t="s">
        <v>79</v>
      </c>
      <c r="AH726" s="52">
        <v>1</v>
      </c>
      <c r="AI726" s="52">
        <f t="shared" si="1078"/>
        <v>5.000000000000001E-3</v>
      </c>
      <c r="AJ726" s="52">
        <f t="shared" si="1163"/>
        <v>1</v>
      </c>
      <c r="AK726" s="52"/>
      <c r="AL726" s="239" t="str">
        <f t="shared" si="1097"/>
        <v/>
      </c>
      <c r="AM726" s="239" t="str">
        <f t="shared" si="1098"/>
        <v/>
      </c>
      <c r="AN726" s="239" t="str">
        <f t="shared" si="1099"/>
        <v/>
      </c>
      <c r="AO726" s="239">
        <f t="shared" si="1100"/>
        <v>1</v>
      </c>
      <c r="AP726" s="239" t="str">
        <f t="shared" si="1101"/>
        <v/>
      </c>
      <c r="AQ726" s="239" t="str">
        <f t="shared" si="1102"/>
        <v/>
      </c>
      <c r="AR726" s="239" t="str">
        <f t="shared" si="1103"/>
        <v/>
      </c>
      <c r="AS726" s="239" t="str">
        <f t="shared" si="1104"/>
        <v/>
      </c>
      <c r="AT726" s="239" t="str">
        <f t="shared" si="1105"/>
        <v/>
      </c>
      <c r="AU726" s="239" t="str">
        <f t="shared" si="1079"/>
        <v/>
      </c>
      <c r="AV726" s="239" t="str">
        <f t="shared" si="1080"/>
        <v/>
      </c>
      <c r="AW726" s="239" t="str">
        <f t="shared" si="1081"/>
        <v/>
      </c>
      <c r="AX726" s="239" t="str">
        <f t="shared" si="1082"/>
        <v/>
      </c>
      <c r="AY726" s="239" t="str">
        <f t="shared" si="1083"/>
        <v/>
      </c>
      <c r="AZ726" s="239" t="str">
        <f t="shared" si="1084"/>
        <v/>
      </c>
      <c r="BA726" s="239" t="str">
        <f t="shared" si="1085"/>
        <v/>
      </c>
      <c r="BB726" s="239" t="str">
        <f t="shared" si="1086"/>
        <v/>
      </c>
      <c r="BC726" s="239" t="str">
        <f t="shared" si="1087"/>
        <v/>
      </c>
      <c r="BD726" s="239" t="str">
        <f t="shared" si="1088"/>
        <v/>
      </c>
      <c r="BE726" s="239" t="str">
        <f t="shared" si="1089"/>
        <v/>
      </c>
      <c r="BF726" s="239" t="str">
        <f t="shared" si="1090"/>
        <v/>
      </c>
      <c r="BG726" s="239" t="str">
        <f t="shared" si="1091"/>
        <v/>
      </c>
      <c r="BH726" s="239" t="str">
        <f t="shared" si="1092"/>
        <v/>
      </c>
      <c r="BI726" s="239" t="str">
        <f t="shared" si="1093"/>
        <v/>
      </c>
      <c r="BJ726" s="239" t="str">
        <f t="shared" si="1094"/>
        <v/>
      </c>
      <c r="BK726" s="239" t="str">
        <f t="shared" si="1095"/>
        <v/>
      </c>
      <c r="BL726" s="239" t="str">
        <f t="shared" si="1096"/>
        <v/>
      </c>
      <c r="BN726" s="239" t="str">
        <f t="shared" si="1106"/>
        <v/>
      </c>
      <c r="BO726" s="239" t="str">
        <f t="shared" si="1107"/>
        <v/>
      </c>
      <c r="BP726" s="239" t="str">
        <f t="shared" si="1108"/>
        <v/>
      </c>
      <c r="BQ726" s="239">
        <f t="shared" si="1109"/>
        <v>1</v>
      </c>
      <c r="BR726" s="239" t="str">
        <f t="shared" si="1110"/>
        <v/>
      </c>
      <c r="BS726" s="239" t="str">
        <f t="shared" si="1111"/>
        <v/>
      </c>
      <c r="BT726" s="239" t="str">
        <f t="shared" si="1112"/>
        <v/>
      </c>
      <c r="BU726" s="239" t="str">
        <f t="shared" si="1113"/>
        <v/>
      </c>
      <c r="BV726" s="239" t="str">
        <f t="shared" si="1114"/>
        <v/>
      </c>
      <c r="BW726" s="239" t="str">
        <f t="shared" si="1115"/>
        <v/>
      </c>
      <c r="BX726" s="239" t="str">
        <f t="shared" si="1116"/>
        <v/>
      </c>
      <c r="BY726" s="239" t="str">
        <f t="shared" si="1117"/>
        <v/>
      </c>
      <c r="BZ726" s="239" t="str">
        <f t="shared" si="1118"/>
        <v/>
      </c>
      <c r="CA726" s="239" t="str">
        <f t="shared" si="1119"/>
        <v/>
      </c>
      <c r="CB726" s="239" t="str">
        <f t="shared" si="1120"/>
        <v/>
      </c>
      <c r="CC726" s="239" t="str">
        <f t="shared" si="1121"/>
        <v/>
      </c>
      <c r="CD726" s="239" t="str">
        <f t="shared" si="1122"/>
        <v/>
      </c>
      <c r="CE726" s="239" t="str">
        <f t="shared" si="1123"/>
        <v/>
      </c>
      <c r="CF726" s="239" t="str">
        <f t="shared" si="1124"/>
        <v/>
      </c>
      <c r="CG726" s="239" t="str">
        <f t="shared" si="1125"/>
        <v/>
      </c>
      <c r="CH726" s="239" t="str">
        <f t="shared" si="1126"/>
        <v/>
      </c>
      <c r="CI726" s="239" t="str">
        <f t="shared" si="1127"/>
        <v/>
      </c>
      <c r="CJ726" s="239" t="str">
        <f t="shared" si="1128"/>
        <v/>
      </c>
      <c r="CK726" s="239" t="str">
        <f t="shared" si="1129"/>
        <v/>
      </c>
      <c r="CL726" s="239" t="str">
        <f t="shared" si="1130"/>
        <v/>
      </c>
      <c r="CM726" s="239" t="str">
        <f t="shared" si="1131"/>
        <v/>
      </c>
      <c r="CN726" s="239" t="str">
        <f t="shared" si="1132"/>
        <v/>
      </c>
      <c r="CP726" s="239" t="str">
        <f t="shared" si="1133"/>
        <v/>
      </c>
      <c r="CQ726" s="239" t="str">
        <f t="shared" si="1134"/>
        <v/>
      </c>
      <c r="CR726" s="239" t="str">
        <f t="shared" si="1135"/>
        <v/>
      </c>
      <c r="CS726" s="239" t="str">
        <f t="shared" si="1136"/>
        <v>4to Trimestre</v>
      </c>
      <c r="CT726" s="239" t="str">
        <f t="shared" si="1137"/>
        <v/>
      </c>
      <c r="CU726" s="239" t="str">
        <f t="shared" si="1138"/>
        <v/>
      </c>
      <c r="CV726" s="239" t="str">
        <f t="shared" si="1139"/>
        <v/>
      </c>
      <c r="CW726" s="239" t="str">
        <f t="shared" si="1140"/>
        <v/>
      </c>
      <c r="CX726" s="239" t="str">
        <f t="shared" si="1141"/>
        <v/>
      </c>
      <c r="CY726" s="239" t="str">
        <f t="shared" si="1142"/>
        <v/>
      </c>
      <c r="CZ726" s="239" t="str">
        <f t="shared" si="1143"/>
        <v/>
      </c>
      <c r="DA726" s="239" t="str">
        <f t="shared" si="1144"/>
        <v/>
      </c>
      <c r="DB726" s="239" t="str">
        <f t="shared" si="1145"/>
        <v/>
      </c>
      <c r="DC726" s="239" t="str">
        <f t="shared" si="1146"/>
        <v/>
      </c>
      <c r="DD726" s="239" t="str">
        <f t="shared" si="1147"/>
        <v/>
      </c>
      <c r="DE726" s="239" t="str">
        <f t="shared" si="1148"/>
        <v/>
      </c>
      <c r="DF726" s="239" t="str">
        <f t="shared" si="1149"/>
        <v/>
      </c>
      <c r="DG726" s="239" t="str">
        <f t="shared" si="1150"/>
        <v/>
      </c>
      <c r="DH726" s="239" t="str">
        <f t="shared" si="1151"/>
        <v/>
      </c>
      <c r="DI726" s="239" t="str">
        <f t="shared" si="1152"/>
        <v/>
      </c>
      <c r="DJ726" s="239" t="str">
        <f t="shared" si="1153"/>
        <v/>
      </c>
      <c r="DK726" s="239" t="str">
        <f t="shared" si="1154"/>
        <v/>
      </c>
      <c r="DL726" s="239" t="str">
        <f t="shared" si="1155"/>
        <v/>
      </c>
      <c r="DM726" s="239" t="str">
        <f t="shared" si="1156"/>
        <v/>
      </c>
      <c r="DN726" s="239" t="str">
        <f t="shared" si="1157"/>
        <v/>
      </c>
      <c r="DO726" s="239" t="str">
        <f t="shared" si="1158"/>
        <v/>
      </c>
      <c r="DP726" s="239" t="str">
        <f t="shared" si="1159"/>
        <v/>
      </c>
    </row>
    <row r="727" spans="1:120" ht="85.5" hidden="1" customHeight="1" x14ac:dyDescent="0.25">
      <c r="A727" s="49" t="s">
        <v>4520</v>
      </c>
      <c r="B727" s="49">
        <v>2010</v>
      </c>
      <c r="C727" s="49" t="s">
        <v>63</v>
      </c>
      <c r="D727" s="49" t="s">
        <v>2840</v>
      </c>
      <c r="E727" s="49">
        <v>1</v>
      </c>
      <c r="F727" s="49" t="s">
        <v>2890</v>
      </c>
      <c r="G727" s="49" t="str">
        <f t="shared" si="1162"/>
        <v>2010-4</v>
      </c>
      <c r="H727" s="49" t="s">
        <v>75</v>
      </c>
      <c r="I727" s="49" t="s">
        <v>76</v>
      </c>
      <c r="J727" s="49" t="s">
        <v>582</v>
      </c>
      <c r="K727" s="49" t="s">
        <v>931</v>
      </c>
      <c r="L727" s="49" t="s">
        <v>80</v>
      </c>
      <c r="M727" s="49" t="s">
        <v>80</v>
      </c>
      <c r="N727" s="49" t="s">
        <v>1165</v>
      </c>
      <c r="O727" s="49" t="s">
        <v>735</v>
      </c>
      <c r="P727" s="49" t="s">
        <v>2891</v>
      </c>
      <c r="Q727" s="50">
        <v>0.05</v>
      </c>
      <c r="R727" s="50"/>
      <c r="S727" s="49">
        <v>1</v>
      </c>
      <c r="T727" s="49" t="s">
        <v>84</v>
      </c>
      <c r="U727" s="49" t="s">
        <v>2892</v>
      </c>
      <c r="V727" s="51">
        <v>44942</v>
      </c>
      <c r="W727" s="51">
        <v>45169</v>
      </c>
      <c r="X727" s="49" t="s">
        <v>2188</v>
      </c>
      <c r="Y727" s="49" t="s">
        <v>202</v>
      </c>
      <c r="Z727" s="59" t="s">
        <v>100</v>
      </c>
      <c r="AA727" s="60">
        <v>1</v>
      </c>
      <c r="AB727" s="60" t="s">
        <v>88</v>
      </c>
      <c r="AC727" s="69">
        <v>45154</v>
      </c>
      <c r="AD727" s="60">
        <v>1</v>
      </c>
      <c r="AE727" s="60" t="s">
        <v>2894</v>
      </c>
      <c r="AF727" s="69">
        <v>45154</v>
      </c>
      <c r="AG727" s="57" t="s">
        <v>79</v>
      </c>
      <c r="AH727" s="52" t="s">
        <v>92</v>
      </c>
      <c r="AI727" s="52">
        <f t="shared" si="1078"/>
        <v>0.05</v>
      </c>
      <c r="AJ727" s="52"/>
      <c r="AK727" s="52"/>
      <c r="AL727" s="239" t="str">
        <f t="shared" si="1097"/>
        <v/>
      </c>
      <c r="AM727" s="239" t="str">
        <f t="shared" si="1098"/>
        <v/>
      </c>
      <c r="AN727" s="239" t="str">
        <f t="shared" si="1099"/>
        <v/>
      </c>
      <c r="AO727" s="239" t="str">
        <f t="shared" si="1100"/>
        <v/>
      </c>
      <c r="AP727" s="239" t="str">
        <f t="shared" si="1101"/>
        <v/>
      </c>
      <c r="AQ727" s="239" t="str">
        <f t="shared" si="1102"/>
        <v/>
      </c>
      <c r="AR727" s="239" t="str">
        <f t="shared" si="1103"/>
        <v/>
      </c>
      <c r="AS727" s="239" t="str">
        <f t="shared" si="1104"/>
        <v/>
      </c>
      <c r="AT727" s="239" t="str">
        <f t="shared" si="1105"/>
        <v/>
      </c>
      <c r="AU727" s="239" t="str">
        <f t="shared" si="1079"/>
        <v/>
      </c>
      <c r="AV727" s="239" t="str">
        <f t="shared" si="1080"/>
        <v/>
      </c>
      <c r="AW727" s="239" t="str">
        <f t="shared" si="1081"/>
        <v/>
      </c>
      <c r="AX727" s="239" t="str">
        <f t="shared" si="1082"/>
        <v/>
      </c>
      <c r="AY727" s="239" t="str">
        <f t="shared" si="1083"/>
        <v/>
      </c>
      <c r="AZ727" s="239" t="str">
        <f t="shared" si="1084"/>
        <v/>
      </c>
      <c r="BA727" s="239" t="str">
        <f t="shared" si="1085"/>
        <v/>
      </c>
      <c r="BB727" s="239" t="str">
        <f t="shared" si="1086"/>
        <v/>
      </c>
      <c r="BC727" s="239" t="str">
        <f t="shared" si="1087"/>
        <v/>
      </c>
      <c r="BD727" s="239" t="str">
        <f t="shared" si="1088"/>
        <v/>
      </c>
      <c r="BE727" s="239" t="str">
        <f t="shared" si="1089"/>
        <v/>
      </c>
      <c r="BF727" s="239" t="str">
        <f t="shared" si="1090"/>
        <v/>
      </c>
      <c r="BG727" s="239" t="str">
        <f t="shared" si="1091"/>
        <v/>
      </c>
      <c r="BH727" s="239" t="str">
        <f t="shared" si="1092"/>
        <v/>
      </c>
      <c r="BI727" s="239" t="str">
        <f t="shared" si="1093"/>
        <v/>
      </c>
      <c r="BJ727" s="239" t="str">
        <f t="shared" si="1094"/>
        <v/>
      </c>
      <c r="BK727" s="239" t="str">
        <f t="shared" si="1095"/>
        <v/>
      </c>
      <c r="BL727" s="239" t="str">
        <f t="shared" si="1096"/>
        <v/>
      </c>
      <c r="BN727" s="239" t="str">
        <f t="shared" si="1106"/>
        <v/>
      </c>
      <c r="BO727" s="239" t="str">
        <f t="shared" si="1107"/>
        <v/>
      </c>
      <c r="BP727" s="239" t="str">
        <f t="shared" si="1108"/>
        <v/>
      </c>
      <c r="BQ727" s="239" t="str">
        <f t="shared" si="1109"/>
        <v/>
      </c>
      <c r="BR727" s="239" t="str">
        <f t="shared" si="1110"/>
        <v/>
      </c>
      <c r="BS727" s="239" t="str">
        <f t="shared" si="1111"/>
        <v/>
      </c>
      <c r="BT727" s="239" t="str">
        <f t="shared" si="1112"/>
        <v/>
      </c>
      <c r="BU727" s="239" t="str">
        <f t="shared" si="1113"/>
        <v/>
      </c>
      <c r="BV727" s="239" t="str">
        <f t="shared" si="1114"/>
        <v/>
      </c>
      <c r="BW727" s="239" t="str">
        <f t="shared" si="1115"/>
        <v/>
      </c>
      <c r="BX727" s="239" t="str">
        <f t="shared" si="1116"/>
        <v/>
      </c>
      <c r="BY727" s="239" t="str">
        <f t="shared" si="1117"/>
        <v/>
      </c>
      <c r="BZ727" s="239" t="str">
        <f t="shared" si="1118"/>
        <v/>
      </c>
      <c r="CA727" s="239" t="str">
        <f t="shared" si="1119"/>
        <v/>
      </c>
      <c r="CB727" s="239" t="str">
        <f t="shared" si="1120"/>
        <v/>
      </c>
      <c r="CC727" s="239" t="str">
        <f t="shared" si="1121"/>
        <v/>
      </c>
      <c r="CD727" s="239" t="str">
        <f t="shared" si="1122"/>
        <v/>
      </c>
      <c r="CE727" s="239" t="str">
        <f t="shared" si="1123"/>
        <v/>
      </c>
      <c r="CF727" s="239" t="str">
        <f t="shared" si="1124"/>
        <v/>
      </c>
      <c r="CG727" s="239" t="str">
        <f t="shared" si="1125"/>
        <v/>
      </c>
      <c r="CH727" s="239" t="str">
        <f t="shared" si="1126"/>
        <v/>
      </c>
      <c r="CI727" s="239" t="str">
        <f t="shared" si="1127"/>
        <v/>
      </c>
      <c r="CJ727" s="239" t="str">
        <f t="shared" si="1128"/>
        <v/>
      </c>
      <c r="CK727" s="239" t="str">
        <f t="shared" si="1129"/>
        <v/>
      </c>
      <c r="CL727" s="239" t="str">
        <f t="shared" si="1130"/>
        <v/>
      </c>
      <c r="CM727" s="239" t="str">
        <f t="shared" si="1131"/>
        <v/>
      </c>
      <c r="CN727" s="239" t="str">
        <f t="shared" si="1132"/>
        <v/>
      </c>
      <c r="CP727" s="239" t="str">
        <f t="shared" si="1133"/>
        <v/>
      </c>
      <c r="CQ727" s="239" t="str">
        <f t="shared" si="1134"/>
        <v/>
      </c>
      <c r="CR727" s="239" t="str">
        <f t="shared" si="1135"/>
        <v/>
      </c>
      <c r="CS727" s="239" t="str">
        <f t="shared" si="1136"/>
        <v/>
      </c>
      <c r="CT727" s="239" t="str">
        <f t="shared" si="1137"/>
        <v/>
      </c>
      <c r="CU727" s="239" t="str">
        <f t="shared" si="1138"/>
        <v/>
      </c>
      <c r="CV727" s="239" t="str">
        <f t="shared" si="1139"/>
        <v/>
      </c>
      <c r="CW727" s="239" t="str">
        <f t="shared" si="1140"/>
        <v/>
      </c>
      <c r="CX727" s="239" t="str">
        <f t="shared" si="1141"/>
        <v/>
      </c>
      <c r="CY727" s="239" t="str">
        <f t="shared" si="1142"/>
        <v/>
      </c>
      <c r="CZ727" s="239" t="str">
        <f t="shared" si="1143"/>
        <v/>
      </c>
      <c r="DA727" s="239" t="str">
        <f t="shared" si="1144"/>
        <v/>
      </c>
      <c r="DB727" s="239" t="str">
        <f t="shared" si="1145"/>
        <v/>
      </c>
      <c r="DC727" s="239" t="str">
        <f t="shared" si="1146"/>
        <v/>
      </c>
      <c r="DD727" s="239" t="str">
        <f t="shared" si="1147"/>
        <v/>
      </c>
      <c r="DE727" s="239" t="str">
        <f t="shared" si="1148"/>
        <v/>
      </c>
      <c r="DF727" s="239" t="str">
        <f t="shared" si="1149"/>
        <v/>
      </c>
      <c r="DG727" s="239" t="str">
        <f t="shared" si="1150"/>
        <v/>
      </c>
      <c r="DH727" s="239" t="str">
        <f t="shared" si="1151"/>
        <v/>
      </c>
      <c r="DI727" s="239" t="str">
        <f t="shared" si="1152"/>
        <v/>
      </c>
      <c r="DJ727" s="239" t="str">
        <f t="shared" si="1153"/>
        <v/>
      </c>
      <c r="DK727" s="239" t="str">
        <f t="shared" si="1154"/>
        <v/>
      </c>
      <c r="DL727" s="239" t="str">
        <f t="shared" si="1155"/>
        <v/>
      </c>
      <c r="DM727" s="239" t="str">
        <f t="shared" si="1156"/>
        <v/>
      </c>
      <c r="DN727" s="239" t="str">
        <f t="shared" si="1157"/>
        <v/>
      </c>
      <c r="DO727" s="239" t="str">
        <f t="shared" si="1158"/>
        <v/>
      </c>
      <c r="DP727" s="239" t="str">
        <f t="shared" si="1159"/>
        <v/>
      </c>
    </row>
    <row r="728" spans="1:120" ht="85.5" hidden="1" customHeight="1" x14ac:dyDescent="0.25">
      <c r="A728" s="53" t="s">
        <v>4520</v>
      </c>
      <c r="B728" s="53">
        <v>2010</v>
      </c>
      <c r="C728" s="53" t="s">
        <v>63</v>
      </c>
      <c r="D728" s="53" t="s">
        <v>2840</v>
      </c>
      <c r="E728" s="53">
        <v>1</v>
      </c>
      <c r="F728" s="53" t="s">
        <v>2895</v>
      </c>
      <c r="G728" s="53" t="str">
        <f t="shared" si="1162"/>
        <v>2010-4</v>
      </c>
      <c r="H728" s="53" t="s">
        <v>94</v>
      </c>
      <c r="I728" s="53" t="s">
        <v>76</v>
      </c>
      <c r="J728" s="53" t="s">
        <v>80</v>
      </c>
      <c r="K728" s="53" t="s">
        <v>80</v>
      </c>
      <c r="L728" s="53" t="s">
        <v>80</v>
      </c>
      <c r="M728" s="53" t="s">
        <v>80</v>
      </c>
      <c r="N728" s="53" t="s">
        <v>80</v>
      </c>
      <c r="O728" s="53" t="s">
        <v>80</v>
      </c>
      <c r="P728" s="53" t="s">
        <v>2896</v>
      </c>
      <c r="Q728" s="52">
        <v>0.3</v>
      </c>
      <c r="R728" s="52">
        <f>+Q728*Q727</f>
        <v>1.4999999999999999E-2</v>
      </c>
      <c r="S728" s="53">
        <v>1</v>
      </c>
      <c r="T728" s="53" t="s">
        <v>84</v>
      </c>
      <c r="U728" s="53" t="s">
        <v>2892</v>
      </c>
      <c r="V728" s="23">
        <v>44942</v>
      </c>
      <c r="W728" s="23">
        <v>44985</v>
      </c>
      <c r="X728" s="53" t="s">
        <v>2188</v>
      </c>
      <c r="Y728" s="49" t="s">
        <v>97</v>
      </c>
      <c r="Z728" s="59" t="s">
        <v>100</v>
      </c>
      <c r="AA728" s="60">
        <v>1</v>
      </c>
      <c r="AB728" s="62" t="s">
        <v>2893</v>
      </c>
      <c r="AC728" s="62">
        <v>44971</v>
      </c>
      <c r="AD728" s="60">
        <v>1</v>
      </c>
      <c r="AE728" s="62" t="s">
        <v>2897</v>
      </c>
      <c r="AF728" s="62">
        <v>44977</v>
      </c>
      <c r="AG728" s="60" t="s">
        <v>79</v>
      </c>
      <c r="AH728" s="60">
        <v>1</v>
      </c>
      <c r="AI728" s="52">
        <f t="shared" si="1078"/>
        <v>1.4999999999999999E-2</v>
      </c>
      <c r="AJ728" s="52">
        <f t="shared" ref="AJ728:AJ730" si="1164">+AI728/R728</f>
        <v>1</v>
      </c>
      <c r="AK728" s="52"/>
      <c r="AL728" s="239" t="str">
        <f t="shared" si="1097"/>
        <v/>
      </c>
      <c r="AM728" s="239" t="str">
        <f t="shared" si="1098"/>
        <v/>
      </c>
      <c r="AN728" s="239" t="str">
        <f t="shared" si="1099"/>
        <v/>
      </c>
      <c r="AO728" s="239" t="str">
        <f t="shared" si="1100"/>
        <v/>
      </c>
      <c r="AP728" s="239" t="str">
        <f t="shared" si="1101"/>
        <v/>
      </c>
      <c r="AQ728" s="239" t="str">
        <f t="shared" si="1102"/>
        <v/>
      </c>
      <c r="AR728" s="239" t="str">
        <f t="shared" si="1103"/>
        <v/>
      </c>
      <c r="AS728" s="239" t="str">
        <f t="shared" si="1104"/>
        <v/>
      </c>
      <c r="AT728" s="239" t="str">
        <f t="shared" si="1105"/>
        <v/>
      </c>
      <c r="AU728" s="239" t="str">
        <f t="shared" si="1079"/>
        <v/>
      </c>
      <c r="AV728" s="239" t="str">
        <f t="shared" si="1080"/>
        <v/>
      </c>
      <c r="AW728" s="239" t="str">
        <f t="shared" si="1081"/>
        <v/>
      </c>
      <c r="AX728" s="239" t="str">
        <f t="shared" si="1082"/>
        <v/>
      </c>
      <c r="AY728" s="239" t="str">
        <f t="shared" si="1083"/>
        <v/>
      </c>
      <c r="AZ728" s="239" t="str">
        <f t="shared" si="1084"/>
        <v/>
      </c>
      <c r="BA728" s="239" t="str">
        <f t="shared" si="1085"/>
        <v/>
      </c>
      <c r="BB728" s="239" t="str">
        <f t="shared" si="1086"/>
        <v/>
      </c>
      <c r="BC728" s="239" t="str">
        <f t="shared" si="1087"/>
        <v/>
      </c>
      <c r="BD728" s="239" t="str">
        <f t="shared" si="1088"/>
        <v/>
      </c>
      <c r="BE728" s="239" t="str">
        <f t="shared" si="1089"/>
        <v/>
      </c>
      <c r="BF728" s="239" t="str">
        <f t="shared" si="1090"/>
        <v/>
      </c>
      <c r="BG728" s="239" t="str">
        <f t="shared" si="1091"/>
        <v/>
      </c>
      <c r="BH728" s="239" t="str">
        <f t="shared" si="1092"/>
        <v/>
      </c>
      <c r="BI728" s="239" t="str">
        <f t="shared" si="1093"/>
        <v/>
      </c>
      <c r="BJ728" s="239" t="str">
        <f t="shared" si="1094"/>
        <v/>
      </c>
      <c r="BK728" s="239" t="str">
        <f t="shared" si="1095"/>
        <v/>
      </c>
      <c r="BL728" s="239" t="str">
        <f t="shared" si="1096"/>
        <v/>
      </c>
      <c r="BN728" s="239" t="str">
        <f t="shared" si="1106"/>
        <v/>
      </c>
      <c r="BO728" s="239" t="str">
        <f t="shared" si="1107"/>
        <v/>
      </c>
      <c r="BP728" s="239" t="str">
        <f t="shared" si="1108"/>
        <v/>
      </c>
      <c r="BQ728" s="239" t="str">
        <f t="shared" si="1109"/>
        <v/>
      </c>
      <c r="BR728" s="239" t="str">
        <f t="shared" si="1110"/>
        <v/>
      </c>
      <c r="BS728" s="239" t="str">
        <f t="shared" si="1111"/>
        <v/>
      </c>
      <c r="BT728" s="239" t="str">
        <f t="shared" si="1112"/>
        <v/>
      </c>
      <c r="BU728" s="239" t="str">
        <f t="shared" si="1113"/>
        <v/>
      </c>
      <c r="BV728" s="239" t="str">
        <f t="shared" si="1114"/>
        <v/>
      </c>
      <c r="BW728" s="239" t="str">
        <f t="shared" si="1115"/>
        <v/>
      </c>
      <c r="BX728" s="239" t="str">
        <f t="shared" si="1116"/>
        <v/>
      </c>
      <c r="BY728" s="239" t="str">
        <f t="shared" si="1117"/>
        <v/>
      </c>
      <c r="BZ728" s="239" t="str">
        <f t="shared" si="1118"/>
        <v/>
      </c>
      <c r="CA728" s="239" t="str">
        <f t="shared" si="1119"/>
        <v/>
      </c>
      <c r="CB728" s="239" t="str">
        <f t="shared" si="1120"/>
        <v/>
      </c>
      <c r="CC728" s="239" t="str">
        <f t="shared" si="1121"/>
        <v/>
      </c>
      <c r="CD728" s="239" t="str">
        <f t="shared" si="1122"/>
        <v/>
      </c>
      <c r="CE728" s="239" t="str">
        <f t="shared" si="1123"/>
        <v/>
      </c>
      <c r="CF728" s="239" t="str">
        <f t="shared" si="1124"/>
        <v/>
      </c>
      <c r="CG728" s="239" t="str">
        <f t="shared" si="1125"/>
        <v/>
      </c>
      <c r="CH728" s="239" t="str">
        <f t="shared" si="1126"/>
        <v/>
      </c>
      <c r="CI728" s="239" t="str">
        <f t="shared" si="1127"/>
        <v/>
      </c>
      <c r="CJ728" s="239" t="str">
        <f t="shared" si="1128"/>
        <v/>
      </c>
      <c r="CK728" s="239" t="str">
        <f t="shared" si="1129"/>
        <v/>
      </c>
      <c r="CL728" s="239" t="str">
        <f t="shared" si="1130"/>
        <v/>
      </c>
      <c r="CM728" s="239" t="str">
        <f t="shared" si="1131"/>
        <v/>
      </c>
      <c r="CN728" s="239" t="str">
        <f t="shared" si="1132"/>
        <v/>
      </c>
      <c r="CP728" s="239" t="str">
        <f t="shared" si="1133"/>
        <v/>
      </c>
      <c r="CQ728" s="239" t="str">
        <f t="shared" si="1134"/>
        <v/>
      </c>
      <c r="CR728" s="239" t="str">
        <f t="shared" si="1135"/>
        <v/>
      </c>
      <c r="CS728" s="239" t="str">
        <f t="shared" si="1136"/>
        <v/>
      </c>
      <c r="CT728" s="239" t="str">
        <f t="shared" si="1137"/>
        <v/>
      </c>
      <c r="CU728" s="239" t="str">
        <f t="shared" si="1138"/>
        <v/>
      </c>
      <c r="CV728" s="239" t="str">
        <f t="shared" si="1139"/>
        <v/>
      </c>
      <c r="CW728" s="239" t="str">
        <f t="shared" si="1140"/>
        <v/>
      </c>
      <c r="CX728" s="239" t="str">
        <f t="shared" si="1141"/>
        <v/>
      </c>
      <c r="CY728" s="239" t="str">
        <f t="shared" si="1142"/>
        <v/>
      </c>
      <c r="CZ728" s="239" t="str">
        <f t="shared" si="1143"/>
        <v/>
      </c>
      <c r="DA728" s="239" t="str">
        <f t="shared" si="1144"/>
        <v/>
      </c>
      <c r="DB728" s="239" t="str">
        <f t="shared" si="1145"/>
        <v/>
      </c>
      <c r="DC728" s="239" t="str">
        <f t="shared" si="1146"/>
        <v/>
      </c>
      <c r="DD728" s="239" t="str">
        <f t="shared" si="1147"/>
        <v/>
      </c>
      <c r="DE728" s="239" t="str">
        <f t="shared" si="1148"/>
        <v/>
      </c>
      <c r="DF728" s="239" t="str">
        <f t="shared" si="1149"/>
        <v/>
      </c>
      <c r="DG728" s="239" t="str">
        <f t="shared" si="1150"/>
        <v/>
      </c>
      <c r="DH728" s="239" t="str">
        <f t="shared" si="1151"/>
        <v/>
      </c>
      <c r="DI728" s="239" t="str">
        <f t="shared" si="1152"/>
        <v/>
      </c>
      <c r="DJ728" s="239" t="str">
        <f t="shared" si="1153"/>
        <v/>
      </c>
      <c r="DK728" s="239" t="str">
        <f t="shared" si="1154"/>
        <v/>
      </c>
      <c r="DL728" s="239" t="str">
        <f t="shared" si="1155"/>
        <v/>
      </c>
      <c r="DM728" s="239" t="str">
        <f t="shared" si="1156"/>
        <v/>
      </c>
      <c r="DN728" s="239" t="str">
        <f t="shared" si="1157"/>
        <v/>
      </c>
      <c r="DO728" s="239" t="str">
        <f t="shared" si="1158"/>
        <v/>
      </c>
      <c r="DP728" s="239" t="str">
        <f t="shared" si="1159"/>
        <v/>
      </c>
    </row>
    <row r="729" spans="1:120" ht="85.5" hidden="1" customHeight="1" x14ac:dyDescent="0.25">
      <c r="A729" s="53" t="s">
        <v>4520</v>
      </c>
      <c r="B729" s="53">
        <v>2010</v>
      </c>
      <c r="C729" s="53" t="s">
        <v>63</v>
      </c>
      <c r="D729" s="53" t="s">
        <v>2840</v>
      </c>
      <c r="E729" s="53">
        <v>1</v>
      </c>
      <c r="F729" s="53" t="s">
        <v>2898</v>
      </c>
      <c r="G729" s="53" t="str">
        <f t="shared" si="1162"/>
        <v>2010-4</v>
      </c>
      <c r="H729" s="53" t="s">
        <v>94</v>
      </c>
      <c r="I729" s="53" t="s">
        <v>76</v>
      </c>
      <c r="J729" s="53" t="s">
        <v>80</v>
      </c>
      <c r="K729" s="53" t="s">
        <v>80</v>
      </c>
      <c r="L729" s="53" t="s">
        <v>80</v>
      </c>
      <c r="M729" s="53" t="s">
        <v>80</v>
      </c>
      <c r="N729" s="53" t="s">
        <v>80</v>
      </c>
      <c r="O729" s="53" t="s">
        <v>80</v>
      </c>
      <c r="P729" s="53" t="s">
        <v>2899</v>
      </c>
      <c r="Q729" s="52">
        <v>0.3</v>
      </c>
      <c r="R729" s="52">
        <f>+Q729*Q727</f>
        <v>1.4999999999999999E-2</v>
      </c>
      <c r="S729" s="53">
        <v>1</v>
      </c>
      <c r="T729" s="53" t="s">
        <v>84</v>
      </c>
      <c r="U729" s="53" t="s">
        <v>2892</v>
      </c>
      <c r="V729" s="23">
        <v>45108</v>
      </c>
      <c r="W729" s="23">
        <v>45138</v>
      </c>
      <c r="X729" s="53" t="s">
        <v>2188</v>
      </c>
      <c r="Y729" s="49" t="s">
        <v>202</v>
      </c>
      <c r="Z729" s="59" t="s">
        <v>100</v>
      </c>
      <c r="AA729" s="60">
        <v>1</v>
      </c>
      <c r="AB729" s="60" t="s">
        <v>2900</v>
      </c>
      <c r="AC729" s="69">
        <v>45134</v>
      </c>
      <c r="AD729" s="60">
        <v>1</v>
      </c>
      <c r="AE729" s="60" t="s">
        <v>2901</v>
      </c>
      <c r="AF729" s="69">
        <v>45138</v>
      </c>
      <c r="AG729" s="60" t="s">
        <v>79</v>
      </c>
      <c r="AH729" s="60">
        <v>1</v>
      </c>
      <c r="AI729" s="52">
        <f t="shared" si="1078"/>
        <v>1.4999999999999999E-2</v>
      </c>
      <c r="AJ729" s="52">
        <f t="shared" si="1164"/>
        <v>1</v>
      </c>
      <c r="AK729" s="52"/>
      <c r="AL729" s="239" t="str">
        <f t="shared" si="1097"/>
        <v/>
      </c>
      <c r="AM729" s="239" t="str">
        <f t="shared" si="1098"/>
        <v/>
      </c>
      <c r="AN729" s="239" t="str">
        <f t="shared" si="1099"/>
        <v/>
      </c>
      <c r="AO729" s="239" t="str">
        <f t="shared" si="1100"/>
        <v/>
      </c>
      <c r="AP729" s="239" t="str">
        <f t="shared" si="1101"/>
        <v/>
      </c>
      <c r="AQ729" s="239" t="str">
        <f t="shared" si="1102"/>
        <v/>
      </c>
      <c r="AR729" s="239" t="str">
        <f t="shared" si="1103"/>
        <v/>
      </c>
      <c r="AS729" s="239" t="str">
        <f t="shared" si="1104"/>
        <v/>
      </c>
      <c r="AT729" s="239" t="str">
        <f t="shared" si="1105"/>
        <v/>
      </c>
      <c r="AU729" s="239" t="str">
        <f t="shared" si="1079"/>
        <v/>
      </c>
      <c r="AV729" s="239" t="str">
        <f t="shared" si="1080"/>
        <v/>
      </c>
      <c r="AW729" s="239" t="str">
        <f t="shared" si="1081"/>
        <v/>
      </c>
      <c r="AX729" s="239" t="str">
        <f t="shared" si="1082"/>
        <v/>
      </c>
      <c r="AY729" s="239" t="str">
        <f t="shared" si="1083"/>
        <v/>
      </c>
      <c r="AZ729" s="239" t="str">
        <f t="shared" si="1084"/>
        <v/>
      </c>
      <c r="BA729" s="239" t="str">
        <f t="shared" si="1085"/>
        <v/>
      </c>
      <c r="BB729" s="239" t="str">
        <f t="shared" si="1086"/>
        <v/>
      </c>
      <c r="BC729" s="239" t="str">
        <f t="shared" si="1087"/>
        <v/>
      </c>
      <c r="BD729" s="239" t="str">
        <f t="shared" si="1088"/>
        <v/>
      </c>
      <c r="BE729" s="239" t="str">
        <f t="shared" si="1089"/>
        <v/>
      </c>
      <c r="BF729" s="239" t="str">
        <f t="shared" si="1090"/>
        <v/>
      </c>
      <c r="BG729" s="239" t="str">
        <f t="shared" si="1091"/>
        <v/>
      </c>
      <c r="BH729" s="239" t="str">
        <f t="shared" si="1092"/>
        <v/>
      </c>
      <c r="BI729" s="239" t="str">
        <f t="shared" si="1093"/>
        <v/>
      </c>
      <c r="BJ729" s="239" t="str">
        <f t="shared" si="1094"/>
        <v/>
      </c>
      <c r="BK729" s="239" t="str">
        <f t="shared" si="1095"/>
        <v/>
      </c>
      <c r="BL729" s="239" t="str">
        <f t="shared" si="1096"/>
        <v/>
      </c>
      <c r="BN729" s="239" t="str">
        <f t="shared" si="1106"/>
        <v/>
      </c>
      <c r="BO729" s="239" t="str">
        <f t="shared" si="1107"/>
        <v/>
      </c>
      <c r="BP729" s="239" t="str">
        <f t="shared" si="1108"/>
        <v/>
      </c>
      <c r="BQ729" s="239" t="str">
        <f t="shared" si="1109"/>
        <v/>
      </c>
      <c r="BR729" s="239" t="str">
        <f t="shared" si="1110"/>
        <v/>
      </c>
      <c r="BS729" s="239" t="str">
        <f t="shared" si="1111"/>
        <v/>
      </c>
      <c r="BT729" s="239" t="str">
        <f t="shared" si="1112"/>
        <v/>
      </c>
      <c r="BU729" s="239" t="str">
        <f t="shared" si="1113"/>
        <v/>
      </c>
      <c r="BV729" s="239" t="str">
        <f t="shared" si="1114"/>
        <v/>
      </c>
      <c r="BW729" s="239" t="str">
        <f t="shared" si="1115"/>
        <v/>
      </c>
      <c r="BX729" s="239" t="str">
        <f t="shared" si="1116"/>
        <v/>
      </c>
      <c r="BY729" s="239" t="str">
        <f t="shared" si="1117"/>
        <v/>
      </c>
      <c r="BZ729" s="239" t="str">
        <f t="shared" si="1118"/>
        <v/>
      </c>
      <c r="CA729" s="239" t="str">
        <f t="shared" si="1119"/>
        <v/>
      </c>
      <c r="CB729" s="239" t="str">
        <f t="shared" si="1120"/>
        <v/>
      </c>
      <c r="CC729" s="239" t="str">
        <f t="shared" si="1121"/>
        <v/>
      </c>
      <c r="CD729" s="239" t="str">
        <f t="shared" si="1122"/>
        <v/>
      </c>
      <c r="CE729" s="239" t="str">
        <f t="shared" si="1123"/>
        <v/>
      </c>
      <c r="CF729" s="239" t="str">
        <f t="shared" si="1124"/>
        <v/>
      </c>
      <c r="CG729" s="239" t="str">
        <f t="shared" si="1125"/>
        <v/>
      </c>
      <c r="CH729" s="239" t="str">
        <f t="shared" si="1126"/>
        <v/>
      </c>
      <c r="CI729" s="239" t="str">
        <f t="shared" si="1127"/>
        <v/>
      </c>
      <c r="CJ729" s="239" t="str">
        <f t="shared" si="1128"/>
        <v/>
      </c>
      <c r="CK729" s="239" t="str">
        <f t="shared" si="1129"/>
        <v/>
      </c>
      <c r="CL729" s="239" t="str">
        <f t="shared" si="1130"/>
        <v/>
      </c>
      <c r="CM729" s="239" t="str">
        <f t="shared" si="1131"/>
        <v/>
      </c>
      <c r="CN729" s="239" t="str">
        <f t="shared" si="1132"/>
        <v/>
      </c>
      <c r="CP729" s="239" t="str">
        <f t="shared" si="1133"/>
        <v/>
      </c>
      <c r="CQ729" s="239" t="str">
        <f t="shared" si="1134"/>
        <v/>
      </c>
      <c r="CR729" s="239" t="str">
        <f t="shared" si="1135"/>
        <v/>
      </c>
      <c r="CS729" s="239" t="str">
        <f t="shared" si="1136"/>
        <v/>
      </c>
      <c r="CT729" s="239" t="str">
        <f t="shared" si="1137"/>
        <v/>
      </c>
      <c r="CU729" s="239" t="str">
        <f t="shared" si="1138"/>
        <v/>
      </c>
      <c r="CV729" s="239" t="str">
        <f t="shared" si="1139"/>
        <v/>
      </c>
      <c r="CW729" s="239" t="str">
        <f t="shared" si="1140"/>
        <v/>
      </c>
      <c r="CX729" s="239" t="str">
        <f t="shared" si="1141"/>
        <v/>
      </c>
      <c r="CY729" s="239" t="str">
        <f t="shared" si="1142"/>
        <v/>
      </c>
      <c r="CZ729" s="239" t="str">
        <f t="shared" si="1143"/>
        <v/>
      </c>
      <c r="DA729" s="239" t="str">
        <f t="shared" si="1144"/>
        <v/>
      </c>
      <c r="DB729" s="239" t="str">
        <f t="shared" si="1145"/>
        <v/>
      </c>
      <c r="DC729" s="239" t="str">
        <f t="shared" si="1146"/>
        <v/>
      </c>
      <c r="DD729" s="239" t="str">
        <f t="shared" si="1147"/>
        <v/>
      </c>
      <c r="DE729" s="239" t="str">
        <f t="shared" si="1148"/>
        <v/>
      </c>
      <c r="DF729" s="239" t="str">
        <f t="shared" si="1149"/>
        <v/>
      </c>
      <c r="DG729" s="239" t="str">
        <f t="shared" si="1150"/>
        <v/>
      </c>
      <c r="DH729" s="239" t="str">
        <f t="shared" si="1151"/>
        <v/>
      </c>
      <c r="DI729" s="239" t="str">
        <f t="shared" si="1152"/>
        <v/>
      </c>
      <c r="DJ729" s="239" t="str">
        <f t="shared" si="1153"/>
        <v/>
      </c>
      <c r="DK729" s="239" t="str">
        <f t="shared" si="1154"/>
        <v/>
      </c>
      <c r="DL729" s="239" t="str">
        <f t="shared" si="1155"/>
        <v/>
      </c>
      <c r="DM729" s="239" t="str">
        <f t="shared" si="1156"/>
        <v/>
      </c>
      <c r="DN729" s="239" t="str">
        <f t="shared" si="1157"/>
        <v/>
      </c>
      <c r="DO729" s="239" t="str">
        <f t="shared" si="1158"/>
        <v/>
      </c>
      <c r="DP729" s="239" t="str">
        <f t="shared" si="1159"/>
        <v/>
      </c>
    </row>
    <row r="730" spans="1:120" ht="85.5" hidden="1" customHeight="1" x14ac:dyDescent="0.25">
      <c r="A730" s="53" t="s">
        <v>4520</v>
      </c>
      <c r="B730" s="53">
        <v>2010</v>
      </c>
      <c r="C730" s="53" t="s">
        <v>63</v>
      </c>
      <c r="D730" s="53" t="s">
        <v>2840</v>
      </c>
      <c r="E730" s="53">
        <v>1</v>
      </c>
      <c r="F730" s="53" t="s">
        <v>2902</v>
      </c>
      <c r="G730" s="53" t="str">
        <f t="shared" si="1162"/>
        <v>2010-4</v>
      </c>
      <c r="H730" s="53" t="s">
        <v>94</v>
      </c>
      <c r="I730" s="53" t="s">
        <v>76</v>
      </c>
      <c r="J730" s="53" t="s">
        <v>80</v>
      </c>
      <c r="K730" s="53" t="s">
        <v>80</v>
      </c>
      <c r="L730" s="53" t="s">
        <v>80</v>
      </c>
      <c r="M730" s="53" t="s">
        <v>80</v>
      </c>
      <c r="N730" s="53" t="s">
        <v>80</v>
      </c>
      <c r="O730" s="53" t="s">
        <v>80</v>
      </c>
      <c r="P730" s="53" t="s">
        <v>2903</v>
      </c>
      <c r="Q730" s="52">
        <v>0.4</v>
      </c>
      <c r="R730" s="52">
        <f>+Q730*Q727</f>
        <v>2.0000000000000004E-2</v>
      </c>
      <c r="S730" s="53">
        <v>1</v>
      </c>
      <c r="T730" s="53" t="s">
        <v>84</v>
      </c>
      <c r="U730" s="53" t="s">
        <v>2892</v>
      </c>
      <c r="V730" s="23">
        <v>45139</v>
      </c>
      <c r="W730" s="23">
        <v>45169</v>
      </c>
      <c r="X730" s="53" t="s">
        <v>2188</v>
      </c>
      <c r="Y730" s="49" t="s">
        <v>202</v>
      </c>
      <c r="Z730" s="59" t="s">
        <v>100</v>
      </c>
      <c r="AA730" s="60">
        <v>1</v>
      </c>
      <c r="AB730" s="60" t="s">
        <v>2904</v>
      </c>
      <c r="AC730" s="69">
        <v>45154</v>
      </c>
      <c r="AD730" s="60">
        <v>1</v>
      </c>
      <c r="AE730" s="60" t="s">
        <v>2905</v>
      </c>
      <c r="AF730" s="69">
        <v>45154</v>
      </c>
      <c r="AG730" s="60" t="s">
        <v>79</v>
      </c>
      <c r="AH730" s="60">
        <v>1</v>
      </c>
      <c r="AI730" s="52">
        <f t="shared" si="1078"/>
        <v>2.0000000000000004E-2</v>
      </c>
      <c r="AJ730" s="52">
        <f t="shared" si="1164"/>
        <v>1</v>
      </c>
      <c r="AK730" s="52"/>
      <c r="AL730" s="239" t="str">
        <f t="shared" si="1097"/>
        <v/>
      </c>
      <c r="AM730" s="239" t="str">
        <f t="shared" si="1098"/>
        <v/>
      </c>
      <c r="AN730" s="239" t="str">
        <f t="shared" si="1099"/>
        <v/>
      </c>
      <c r="AO730" s="239" t="str">
        <f t="shared" si="1100"/>
        <v/>
      </c>
      <c r="AP730" s="239" t="str">
        <f t="shared" si="1101"/>
        <v/>
      </c>
      <c r="AQ730" s="239" t="str">
        <f t="shared" si="1102"/>
        <v/>
      </c>
      <c r="AR730" s="239" t="str">
        <f t="shared" si="1103"/>
        <v/>
      </c>
      <c r="AS730" s="239" t="str">
        <f t="shared" si="1104"/>
        <v/>
      </c>
      <c r="AT730" s="239" t="str">
        <f t="shared" si="1105"/>
        <v/>
      </c>
      <c r="AU730" s="239" t="str">
        <f t="shared" si="1079"/>
        <v/>
      </c>
      <c r="AV730" s="239" t="str">
        <f t="shared" si="1080"/>
        <v/>
      </c>
      <c r="AW730" s="239" t="str">
        <f t="shared" si="1081"/>
        <v/>
      </c>
      <c r="AX730" s="239" t="str">
        <f t="shared" si="1082"/>
        <v/>
      </c>
      <c r="AY730" s="239" t="str">
        <f t="shared" si="1083"/>
        <v/>
      </c>
      <c r="AZ730" s="239" t="str">
        <f t="shared" si="1084"/>
        <v/>
      </c>
      <c r="BA730" s="239" t="str">
        <f t="shared" si="1085"/>
        <v/>
      </c>
      <c r="BB730" s="239" t="str">
        <f t="shared" si="1086"/>
        <v/>
      </c>
      <c r="BC730" s="239" t="str">
        <f t="shared" si="1087"/>
        <v/>
      </c>
      <c r="BD730" s="239" t="str">
        <f t="shared" si="1088"/>
        <v/>
      </c>
      <c r="BE730" s="239" t="str">
        <f t="shared" si="1089"/>
        <v/>
      </c>
      <c r="BF730" s="239" t="str">
        <f t="shared" si="1090"/>
        <v/>
      </c>
      <c r="BG730" s="239" t="str">
        <f t="shared" si="1091"/>
        <v/>
      </c>
      <c r="BH730" s="239" t="str">
        <f t="shared" si="1092"/>
        <v/>
      </c>
      <c r="BI730" s="239" t="str">
        <f t="shared" si="1093"/>
        <v/>
      </c>
      <c r="BJ730" s="239" t="str">
        <f t="shared" si="1094"/>
        <v/>
      </c>
      <c r="BK730" s="239" t="str">
        <f t="shared" si="1095"/>
        <v/>
      </c>
      <c r="BL730" s="239" t="str">
        <f t="shared" si="1096"/>
        <v/>
      </c>
      <c r="BN730" s="239" t="str">
        <f t="shared" si="1106"/>
        <v/>
      </c>
      <c r="BO730" s="239" t="str">
        <f t="shared" si="1107"/>
        <v/>
      </c>
      <c r="BP730" s="239" t="str">
        <f t="shared" si="1108"/>
        <v/>
      </c>
      <c r="BQ730" s="239" t="str">
        <f t="shared" si="1109"/>
        <v/>
      </c>
      <c r="BR730" s="239" t="str">
        <f t="shared" si="1110"/>
        <v/>
      </c>
      <c r="BS730" s="239" t="str">
        <f t="shared" si="1111"/>
        <v/>
      </c>
      <c r="BT730" s="239" t="str">
        <f t="shared" si="1112"/>
        <v/>
      </c>
      <c r="BU730" s="239" t="str">
        <f t="shared" si="1113"/>
        <v/>
      </c>
      <c r="BV730" s="239" t="str">
        <f t="shared" si="1114"/>
        <v/>
      </c>
      <c r="BW730" s="239" t="str">
        <f t="shared" si="1115"/>
        <v/>
      </c>
      <c r="BX730" s="239" t="str">
        <f t="shared" si="1116"/>
        <v/>
      </c>
      <c r="BY730" s="239" t="str">
        <f t="shared" si="1117"/>
        <v/>
      </c>
      <c r="BZ730" s="239" t="str">
        <f t="shared" si="1118"/>
        <v/>
      </c>
      <c r="CA730" s="239" t="str">
        <f t="shared" si="1119"/>
        <v/>
      </c>
      <c r="CB730" s="239" t="str">
        <f t="shared" si="1120"/>
        <v/>
      </c>
      <c r="CC730" s="239" t="str">
        <f t="shared" si="1121"/>
        <v/>
      </c>
      <c r="CD730" s="239" t="str">
        <f t="shared" si="1122"/>
        <v/>
      </c>
      <c r="CE730" s="239" t="str">
        <f t="shared" si="1123"/>
        <v/>
      </c>
      <c r="CF730" s="239" t="str">
        <f t="shared" si="1124"/>
        <v/>
      </c>
      <c r="CG730" s="239" t="str">
        <f t="shared" si="1125"/>
        <v/>
      </c>
      <c r="CH730" s="239" t="str">
        <f t="shared" si="1126"/>
        <v/>
      </c>
      <c r="CI730" s="239" t="str">
        <f t="shared" si="1127"/>
        <v/>
      </c>
      <c r="CJ730" s="239" t="str">
        <f t="shared" si="1128"/>
        <v/>
      </c>
      <c r="CK730" s="239" t="str">
        <f t="shared" si="1129"/>
        <v/>
      </c>
      <c r="CL730" s="239" t="str">
        <f t="shared" si="1130"/>
        <v/>
      </c>
      <c r="CM730" s="239" t="str">
        <f t="shared" si="1131"/>
        <v/>
      </c>
      <c r="CN730" s="239" t="str">
        <f t="shared" si="1132"/>
        <v/>
      </c>
      <c r="CP730" s="239" t="str">
        <f t="shared" si="1133"/>
        <v/>
      </c>
      <c r="CQ730" s="239" t="str">
        <f t="shared" si="1134"/>
        <v/>
      </c>
      <c r="CR730" s="239" t="str">
        <f t="shared" si="1135"/>
        <v/>
      </c>
      <c r="CS730" s="239" t="str">
        <f t="shared" si="1136"/>
        <v/>
      </c>
      <c r="CT730" s="239" t="str">
        <f t="shared" si="1137"/>
        <v/>
      </c>
      <c r="CU730" s="239" t="str">
        <f t="shared" si="1138"/>
        <v/>
      </c>
      <c r="CV730" s="239" t="str">
        <f t="shared" si="1139"/>
        <v/>
      </c>
      <c r="CW730" s="239" t="str">
        <f t="shared" si="1140"/>
        <v/>
      </c>
      <c r="CX730" s="239" t="str">
        <f t="shared" si="1141"/>
        <v/>
      </c>
      <c r="CY730" s="239" t="str">
        <f t="shared" si="1142"/>
        <v/>
      </c>
      <c r="CZ730" s="239" t="str">
        <f t="shared" si="1143"/>
        <v/>
      </c>
      <c r="DA730" s="239" t="str">
        <f t="shared" si="1144"/>
        <v/>
      </c>
      <c r="DB730" s="239" t="str">
        <f t="shared" si="1145"/>
        <v/>
      </c>
      <c r="DC730" s="239" t="str">
        <f t="shared" si="1146"/>
        <v/>
      </c>
      <c r="DD730" s="239" t="str">
        <f t="shared" si="1147"/>
        <v/>
      </c>
      <c r="DE730" s="239" t="str">
        <f t="shared" si="1148"/>
        <v/>
      </c>
      <c r="DF730" s="239" t="str">
        <f t="shared" si="1149"/>
        <v/>
      </c>
      <c r="DG730" s="239" t="str">
        <f t="shared" si="1150"/>
        <v/>
      </c>
      <c r="DH730" s="239" t="str">
        <f t="shared" si="1151"/>
        <v/>
      </c>
      <c r="DI730" s="239" t="str">
        <f t="shared" si="1152"/>
        <v/>
      </c>
      <c r="DJ730" s="239" t="str">
        <f t="shared" si="1153"/>
        <v/>
      </c>
      <c r="DK730" s="239" t="str">
        <f t="shared" si="1154"/>
        <v/>
      </c>
      <c r="DL730" s="239" t="str">
        <f t="shared" si="1155"/>
        <v/>
      </c>
      <c r="DM730" s="239" t="str">
        <f t="shared" si="1156"/>
        <v/>
      </c>
      <c r="DN730" s="239" t="str">
        <f t="shared" si="1157"/>
        <v/>
      </c>
      <c r="DO730" s="239" t="str">
        <f t="shared" si="1158"/>
        <v/>
      </c>
      <c r="DP730" s="239" t="str">
        <f t="shared" si="1159"/>
        <v/>
      </c>
    </row>
    <row r="731" spans="1:120" ht="85.5" hidden="1" customHeight="1" x14ac:dyDescent="0.25">
      <c r="A731" s="49" t="s">
        <v>4520</v>
      </c>
      <c r="B731" s="49">
        <v>2010</v>
      </c>
      <c r="C731" s="49" t="s">
        <v>63</v>
      </c>
      <c r="D731" s="49" t="s">
        <v>2840</v>
      </c>
      <c r="E731" s="49">
        <v>1</v>
      </c>
      <c r="F731" s="49" t="s">
        <v>2906</v>
      </c>
      <c r="G731" s="49" t="str">
        <f t="shared" si="1162"/>
        <v>2010-5</v>
      </c>
      <c r="H731" s="49" t="s">
        <v>75</v>
      </c>
      <c r="I731" s="49" t="s">
        <v>76</v>
      </c>
      <c r="J731" s="49" t="s">
        <v>123</v>
      </c>
      <c r="K731" s="49" t="s">
        <v>931</v>
      </c>
      <c r="L731" s="49" t="s">
        <v>125</v>
      </c>
      <c r="M731" s="49" t="s">
        <v>1360</v>
      </c>
      <c r="N731" s="49" t="s">
        <v>751</v>
      </c>
      <c r="O731" s="49" t="s">
        <v>735</v>
      </c>
      <c r="P731" s="49" t="s">
        <v>2907</v>
      </c>
      <c r="Q731" s="50">
        <v>0.1</v>
      </c>
      <c r="R731" s="50"/>
      <c r="S731" s="49">
        <v>1</v>
      </c>
      <c r="T731" s="49" t="s">
        <v>84</v>
      </c>
      <c r="U731" s="49" t="s">
        <v>2908</v>
      </c>
      <c r="V731" s="51">
        <v>44958</v>
      </c>
      <c r="W731" s="51">
        <v>45230</v>
      </c>
      <c r="X731" s="49" t="s">
        <v>2188</v>
      </c>
      <c r="Y731" s="49" t="s">
        <v>87</v>
      </c>
      <c r="Z731" s="59" t="s">
        <v>100</v>
      </c>
      <c r="AA731" s="52">
        <v>1</v>
      </c>
      <c r="AB731" s="23" t="s">
        <v>2909</v>
      </c>
      <c r="AC731" s="23">
        <v>45224</v>
      </c>
      <c r="AD731" s="52">
        <v>1</v>
      </c>
      <c r="AE731" s="23" t="s">
        <v>2910</v>
      </c>
      <c r="AF731" s="23">
        <v>45224</v>
      </c>
      <c r="AG731" s="52" t="s">
        <v>79</v>
      </c>
      <c r="AH731" s="52" t="s">
        <v>92</v>
      </c>
      <c r="AI731" s="52">
        <f t="shared" si="1078"/>
        <v>0.1</v>
      </c>
      <c r="AJ731" s="52"/>
      <c r="AK731" s="52"/>
      <c r="AL731" s="239" t="str">
        <f t="shared" si="1097"/>
        <v/>
      </c>
      <c r="AM731" s="239" t="str">
        <f t="shared" si="1098"/>
        <v/>
      </c>
      <c r="AN731" s="239" t="str">
        <f t="shared" si="1099"/>
        <v/>
      </c>
      <c r="AO731" s="239" t="str">
        <f t="shared" si="1100"/>
        <v/>
      </c>
      <c r="AP731" s="239" t="str">
        <f t="shared" si="1101"/>
        <v/>
      </c>
      <c r="AQ731" s="239" t="str">
        <f t="shared" si="1102"/>
        <v/>
      </c>
      <c r="AR731" s="239" t="str">
        <f t="shared" si="1103"/>
        <v/>
      </c>
      <c r="AS731" s="239" t="str">
        <f t="shared" si="1104"/>
        <v/>
      </c>
      <c r="AT731" s="239" t="str">
        <f t="shared" si="1105"/>
        <v/>
      </c>
      <c r="AU731" s="239" t="str">
        <f t="shared" si="1079"/>
        <v/>
      </c>
      <c r="AV731" s="239" t="str">
        <f t="shared" si="1080"/>
        <v/>
      </c>
      <c r="AW731" s="239" t="str">
        <f t="shared" si="1081"/>
        <v/>
      </c>
      <c r="AX731" s="239" t="str">
        <f t="shared" si="1082"/>
        <v/>
      </c>
      <c r="AY731" s="239" t="str">
        <f t="shared" si="1083"/>
        <v/>
      </c>
      <c r="AZ731" s="239" t="str">
        <f t="shared" si="1084"/>
        <v/>
      </c>
      <c r="BA731" s="239" t="str">
        <f t="shared" si="1085"/>
        <v/>
      </c>
      <c r="BB731" s="239" t="str">
        <f t="shared" si="1086"/>
        <v/>
      </c>
      <c r="BC731" s="239" t="str">
        <f t="shared" si="1087"/>
        <v/>
      </c>
      <c r="BD731" s="239" t="str">
        <f t="shared" si="1088"/>
        <v/>
      </c>
      <c r="BE731" s="239" t="str">
        <f t="shared" si="1089"/>
        <v/>
      </c>
      <c r="BF731" s="239" t="str">
        <f t="shared" si="1090"/>
        <v/>
      </c>
      <c r="BG731" s="239" t="str">
        <f t="shared" si="1091"/>
        <v/>
      </c>
      <c r="BH731" s="239" t="str">
        <f t="shared" si="1092"/>
        <v/>
      </c>
      <c r="BI731" s="239" t="str">
        <f t="shared" si="1093"/>
        <v/>
      </c>
      <c r="BJ731" s="239" t="str">
        <f t="shared" si="1094"/>
        <v/>
      </c>
      <c r="BK731" s="239" t="str">
        <f t="shared" si="1095"/>
        <v/>
      </c>
      <c r="BL731" s="239" t="str">
        <f t="shared" si="1096"/>
        <v/>
      </c>
      <c r="BN731" s="239" t="str">
        <f t="shared" si="1106"/>
        <v/>
      </c>
      <c r="BO731" s="239" t="str">
        <f t="shared" si="1107"/>
        <v/>
      </c>
      <c r="BP731" s="239" t="str">
        <f t="shared" si="1108"/>
        <v/>
      </c>
      <c r="BQ731" s="239" t="str">
        <f t="shared" si="1109"/>
        <v/>
      </c>
      <c r="BR731" s="239" t="str">
        <f t="shared" si="1110"/>
        <v/>
      </c>
      <c r="BS731" s="239" t="str">
        <f t="shared" si="1111"/>
        <v/>
      </c>
      <c r="BT731" s="239" t="str">
        <f t="shared" si="1112"/>
        <v/>
      </c>
      <c r="BU731" s="239" t="str">
        <f t="shared" si="1113"/>
        <v/>
      </c>
      <c r="BV731" s="239" t="str">
        <f t="shared" si="1114"/>
        <v/>
      </c>
      <c r="BW731" s="239" t="str">
        <f t="shared" si="1115"/>
        <v/>
      </c>
      <c r="BX731" s="239" t="str">
        <f t="shared" si="1116"/>
        <v/>
      </c>
      <c r="BY731" s="239" t="str">
        <f t="shared" si="1117"/>
        <v/>
      </c>
      <c r="BZ731" s="239" t="str">
        <f t="shared" si="1118"/>
        <v/>
      </c>
      <c r="CA731" s="239" t="str">
        <f t="shared" si="1119"/>
        <v/>
      </c>
      <c r="CB731" s="239" t="str">
        <f t="shared" si="1120"/>
        <v/>
      </c>
      <c r="CC731" s="239" t="str">
        <f t="shared" si="1121"/>
        <v/>
      </c>
      <c r="CD731" s="239" t="str">
        <f t="shared" si="1122"/>
        <v/>
      </c>
      <c r="CE731" s="239" t="str">
        <f t="shared" si="1123"/>
        <v/>
      </c>
      <c r="CF731" s="239" t="str">
        <f t="shared" si="1124"/>
        <v/>
      </c>
      <c r="CG731" s="239" t="str">
        <f t="shared" si="1125"/>
        <v/>
      </c>
      <c r="CH731" s="239" t="str">
        <f t="shared" si="1126"/>
        <v/>
      </c>
      <c r="CI731" s="239" t="str">
        <f t="shared" si="1127"/>
        <v/>
      </c>
      <c r="CJ731" s="239" t="str">
        <f t="shared" si="1128"/>
        <v/>
      </c>
      <c r="CK731" s="239" t="str">
        <f t="shared" si="1129"/>
        <v/>
      </c>
      <c r="CL731" s="239" t="str">
        <f t="shared" si="1130"/>
        <v/>
      </c>
      <c r="CM731" s="239" t="str">
        <f t="shared" si="1131"/>
        <v/>
      </c>
      <c r="CN731" s="239" t="str">
        <f t="shared" si="1132"/>
        <v/>
      </c>
      <c r="CP731" s="239" t="str">
        <f t="shared" si="1133"/>
        <v/>
      </c>
      <c r="CQ731" s="239" t="str">
        <f t="shared" si="1134"/>
        <v/>
      </c>
      <c r="CR731" s="239" t="str">
        <f t="shared" si="1135"/>
        <v/>
      </c>
      <c r="CS731" s="239" t="str">
        <f t="shared" si="1136"/>
        <v/>
      </c>
      <c r="CT731" s="239" t="str">
        <f t="shared" si="1137"/>
        <v/>
      </c>
      <c r="CU731" s="239" t="str">
        <f t="shared" si="1138"/>
        <v/>
      </c>
      <c r="CV731" s="239" t="str">
        <f t="shared" si="1139"/>
        <v/>
      </c>
      <c r="CW731" s="239" t="str">
        <f t="shared" si="1140"/>
        <v/>
      </c>
      <c r="CX731" s="239" t="str">
        <f t="shared" si="1141"/>
        <v/>
      </c>
      <c r="CY731" s="239" t="str">
        <f t="shared" si="1142"/>
        <v/>
      </c>
      <c r="CZ731" s="239" t="str">
        <f t="shared" si="1143"/>
        <v/>
      </c>
      <c r="DA731" s="239" t="str">
        <f t="shared" si="1144"/>
        <v/>
      </c>
      <c r="DB731" s="239" t="str">
        <f t="shared" si="1145"/>
        <v/>
      </c>
      <c r="DC731" s="239" t="str">
        <f t="shared" si="1146"/>
        <v/>
      </c>
      <c r="DD731" s="239" t="str">
        <f t="shared" si="1147"/>
        <v/>
      </c>
      <c r="DE731" s="239" t="str">
        <f t="shared" si="1148"/>
        <v/>
      </c>
      <c r="DF731" s="239" t="str">
        <f t="shared" si="1149"/>
        <v/>
      </c>
      <c r="DG731" s="239" t="str">
        <f t="shared" si="1150"/>
        <v/>
      </c>
      <c r="DH731" s="239" t="str">
        <f t="shared" si="1151"/>
        <v/>
      </c>
      <c r="DI731" s="239" t="str">
        <f t="shared" si="1152"/>
        <v/>
      </c>
      <c r="DJ731" s="239" t="str">
        <f t="shared" si="1153"/>
        <v/>
      </c>
      <c r="DK731" s="239" t="str">
        <f t="shared" si="1154"/>
        <v/>
      </c>
      <c r="DL731" s="239" t="str">
        <f t="shared" si="1155"/>
        <v/>
      </c>
      <c r="DM731" s="239" t="str">
        <f t="shared" si="1156"/>
        <v/>
      </c>
      <c r="DN731" s="239" t="str">
        <f t="shared" si="1157"/>
        <v/>
      </c>
      <c r="DO731" s="239" t="str">
        <f t="shared" si="1158"/>
        <v/>
      </c>
      <c r="DP731" s="239" t="str">
        <f t="shared" si="1159"/>
        <v/>
      </c>
    </row>
    <row r="732" spans="1:120" ht="85.5" hidden="1" customHeight="1" x14ac:dyDescent="0.25">
      <c r="A732" s="53" t="s">
        <v>4520</v>
      </c>
      <c r="B732" s="53">
        <v>2010</v>
      </c>
      <c r="C732" s="53" t="s">
        <v>63</v>
      </c>
      <c r="D732" s="53" t="s">
        <v>2840</v>
      </c>
      <c r="E732" s="53">
        <v>1</v>
      </c>
      <c r="F732" s="53" t="s">
        <v>2911</v>
      </c>
      <c r="G732" s="53" t="str">
        <f t="shared" si="1162"/>
        <v>2010-5</v>
      </c>
      <c r="H732" s="53" t="s">
        <v>94</v>
      </c>
      <c r="I732" s="53" t="s">
        <v>76</v>
      </c>
      <c r="J732" s="53" t="s">
        <v>80</v>
      </c>
      <c r="K732" s="53" t="s">
        <v>80</v>
      </c>
      <c r="L732" s="53" t="s">
        <v>80</v>
      </c>
      <c r="M732" s="53" t="s">
        <v>80</v>
      </c>
      <c r="N732" s="53" t="s">
        <v>80</v>
      </c>
      <c r="O732" s="53" t="s">
        <v>80</v>
      </c>
      <c r="P732" s="53" t="s">
        <v>2912</v>
      </c>
      <c r="Q732" s="52">
        <v>0.3</v>
      </c>
      <c r="R732" s="52">
        <f>+Q732*Q731</f>
        <v>0.03</v>
      </c>
      <c r="S732" s="53">
        <v>1</v>
      </c>
      <c r="T732" s="53" t="s">
        <v>84</v>
      </c>
      <c r="U732" s="53" t="s">
        <v>2913</v>
      </c>
      <c r="V732" s="23">
        <v>44958</v>
      </c>
      <c r="W732" s="23">
        <v>45077</v>
      </c>
      <c r="X732" s="53" t="s">
        <v>2188</v>
      </c>
      <c r="Y732" s="49" t="s">
        <v>167</v>
      </c>
      <c r="Z732" s="59" t="s">
        <v>100</v>
      </c>
      <c r="AA732" s="60">
        <v>1</v>
      </c>
      <c r="AB732" s="62" t="s">
        <v>2914</v>
      </c>
      <c r="AC732" s="62">
        <v>45000</v>
      </c>
      <c r="AD732" s="60">
        <v>1</v>
      </c>
      <c r="AE732" s="62" t="s">
        <v>2914</v>
      </c>
      <c r="AF732" s="62">
        <v>45000</v>
      </c>
      <c r="AG732" s="60" t="s">
        <v>79</v>
      </c>
      <c r="AH732" s="60">
        <v>1</v>
      </c>
      <c r="AI732" s="52">
        <f t="shared" si="1078"/>
        <v>0.03</v>
      </c>
      <c r="AJ732" s="52">
        <f t="shared" ref="AJ732:AJ733" si="1165">+AI732/R732</f>
        <v>1</v>
      </c>
      <c r="AK732" s="52"/>
      <c r="AL732" s="239" t="str">
        <f t="shared" si="1097"/>
        <v/>
      </c>
      <c r="AM732" s="239" t="str">
        <f t="shared" si="1098"/>
        <v/>
      </c>
      <c r="AN732" s="239" t="str">
        <f t="shared" si="1099"/>
        <v/>
      </c>
      <c r="AO732" s="239" t="str">
        <f t="shared" si="1100"/>
        <v/>
      </c>
      <c r="AP732" s="239" t="str">
        <f t="shared" si="1101"/>
        <v/>
      </c>
      <c r="AQ732" s="239" t="str">
        <f t="shared" si="1102"/>
        <v/>
      </c>
      <c r="AR732" s="239" t="str">
        <f t="shared" si="1103"/>
        <v/>
      </c>
      <c r="AS732" s="239" t="str">
        <f t="shared" si="1104"/>
        <v/>
      </c>
      <c r="AT732" s="239" t="str">
        <f t="shared" si="1105"/>
        <v/>
      </c>
      <c r="AU732" s="239" t="str">
        <f t="shared" si="1079"/>
        <v/>
      </c>
      <c r="AV732" s="239" t="str">
        <f t="shared" si="1080"/>
        <v/>
      </c>
      <c r="AW732" s="239" t="str">
        <f t="shared" si="1081"/>
        <v/>
      </c>
      <c r="AX732" s="239" t="str">
        <f t="shared" si="1082"/>
        <v/>
      </c>
      <c r="AY732" s="239" t="str">
        <f t="shared" si="1083"/>
        <v/>
      </c>
      <c r="AZ732" s="239" t="str">
        <f t="shared" si="1084"/>
        <v/>
      </c>
      <c r="BA732" s="239" t="str">
        <f t="shared" si="1085"/>
        <v/>
      </c>
      <c r="BB732" s="239" t="str">
        <f t="shared" si="1086"/>
        <v/>
      </c>
      <c r="BC732" s="239" t="str">
        <f t="shared" si="1087"/>
        <v/>
      </c>
      <c r="BD732" s="239" t="str">
        <f t="shared" si="1088"/>
        <v/>
      </c>
      <c r="BE732" s="239" t="str">
        <f t="shared" si="1089"/>
        <v/>
      </c>
      <c r="BF732" s="239" t="str">
        <f t="shared" si="1090"/>
        <v/>
      </c>
      <c r="BG732" s="239" t="str">
        <f t="shared" si="1091"/>
        <v/>
      </c>
      <c r="BH732" s="239" t="str">
        <f t="shared" si="1092"/>
        <v/>
      </c>
      <c r="BI732" s="239" t="str">
        <f t="shared" si="1093"/>
        <v/>
      </c>
      <c r="BJ732" s="239" t="str">
        <f t="shared" si="1094"/>
        <v/>
      </c>
      <c r="BK732" s="239" t="str">
        <f t="shared" si="1095"/>
        <v/>
      </c>
      <c r="BL732" s="239" t="str">
        <f t="shared" si="1096"/>
        <v/>
      </c>
      <c r="BN732" s="239" t="str">
        <f t="shared" si="1106"/>
        <v/>
      </c>
      <c r="BO732" s="239" t="str">
        <f t="shared" si="1107"/>
        <v/>
      </c>
      <c r="BP732" s="239" t="str">
        <f t="shared" si="1108"/>
        <v/>
      </c>
      <c r="BQ732" s="239" t="str">
        <f t="shared" si="1109"/>
        <v/>
      </c>
      <c r="BR732" s="239" t="str">
        <f t="shared" si="1110"/>
        <v/>
      </c>
      <c r="BS732" s="239" t="str">
        <f t="shared" si="1111"/>
        <v/>
      </c>
      <c r="BT732" s="239" t="str">
        <f t="shared" si="1112"/>
        <v/>
      </c>
      <c r="BU732" s="239" t="str">
        <f t="shared" si="1113"/>
        <v/>
      </c>
      <c r="BV732" s="239" t="str">
        <f t="shared" si="1114"/>
        <v/>
      </c>
      <c r="BW732" s="239" t="str">
        <f t="shared" si="1115"/>
        <v/>
      </c>
      <c r="BX732" s="239" t="str">
        <f t="shared" si="1116"/>
        <v/>
      </c>
      <c r="BY732" s="239" t="str">
        <f t="shared" si="1117"/>
        <v/>
      </c>
      <c r="BZ732" s="239" t="str">
        <f t="shared" si="1118"/>
        <v/>
      </c>
      <c r="CA732" s="239" t="str">
        <f t="shared" si="1119"/>
        <v/>
      </c>
      <c r="CB732" s="239" t="str">
        <f t="shared" si="1120"/>
        <v/>
      </c>
      <c r="CC732" s="239" t="str">
        <f t="shared" si="1121"/>
        <v/>
      </c>
      <c r="CD732" s="239" t="str">
        <f t="shared" si="1122"/>
        <v/>
      </c>
      <c r="CE732" s="239" t="str">
        <f t="shared" si="1123"/>
        <v/>
      </c>
      <c r="CF732" s="239" t="str">
        <f t="shared" si="1124"/>
        <v/>
      </c>
      <c r="CG732" s="239" t="str">
        <f t="shared" si="1125"/>
        <v/>
      </c>
      <c r="CH732" s="239" t="str">
        <f t="shared" si="1126"/>
        <v/>
      </c>
      <c r="CI732" s="239" t="str">
        <f t="shared" si="1127"/>
        <v/>
      </c>
      <c r="CJ732" s="239" t="str">
        <f t="shared" si="1128"/>
        <v/>
      </c>
      <c r="CK732" s="239" t="str">
        <f t="shared" si="1129"/>
        <v/>
      </c>
      <c r="CL732" s="239" t="str">
        <f t="shared" si="1130"/>
        <v/>
      </c>
      <c r="CM732" s="239" t="str">
        <f t="shared" si="1131"/>
        <v/>
      </c>
      <c r="CN732" s="239" t="str">
        <f t="shared" si="1132"/>
        <v/>
      </c>
      <c r="CP732" s="239" t="str">
        <f t="shared" si="1133"/>
        <v/>
      </c>
      <c r="CQ732" s="239" t="str">
        <f t="shared" si="1134"/>
        <v/>
      </c>
      <c r="CR732" s="239" t="str">
        <f t="shared" si="1135"/>
        <v/>
      </c>
      <c r="CS732" s="239" t="str">
        <f t="shared" si="1136"/>
        <v/>
      </c>
      <c r="CT732" s="239" t="str">
        <f t="shared" si="1137"/>
        <v/>
      </c>
      <c r="CU732" s="239" t="str">
        <f t="shared" si="1138"/>
        <v/>
      </c>
      <c r="CV732" s="239" t="str">
        <f t="shared" si="1139"/>
        <v/>
      </c>
      <c r="CW732" s="239" t="str">
        <f t="shared" si="1140"/>
        <v/>
      </c>
      <c r="CX732" s="239" t="str">
        <f t="shared" si="1141"/>
        <v/>
      </c>
      <c r="CY732" s="239" t="str">
        <f t="shared" si="1142"/>
        <v/>
      </c>
      <c r="CZ732" s="239" t="str">
        <f t="shared" si="1143"/>
        <v/>
      </c>
      <c r="DA732" s="239" t="str">
        <f t="shared" si="1144"/>
        <v/>
      </c>
      <c r="DB732" s="239" t="str">
        <f t="shared" si="1145"/>
        <v/>
      </c>
      <c r="DC732" s="239" t="str">
        <f t="shared" si="1146"/>
        <v/>
      </c>
      <c r="DD732" s="239" t="str">
        <f t="shared" si="1147"/>
        <v/>
      </c>
      <c r="DE732" s="239" t="str">
        <f t="shared" si="1148"/>
        <v/>
      </c>
      <c r="DF732" s="239" t="str">
        <f t="shared" si="1149"/>
        <v/>
      </c>
      <c r="DG732" s="239" t="str">
        <f t="shared" si="1150"/>
        <v/>
      </c>
      <c r="DH732" s="239" t="str">
        <f t="shared" si="1151"/>
        <v/>
      </c>
      <c r="DI732" s="239" t="str">
        <f t="shared" si="1152"/>
        <v/>
      </c>
      <c r="DJ732" s="239" t="str">
        <f t="shared" si="1153"/>
        <v/>
      </c>
      <c r="DK732" s="239" t="str">
        <f t="shared" si="1154"/>
        <v/>
      </c>
      <c r="DL732" s="239" t="str">
        <f t="shared" si="1155"/>
        <v/>
      </c>
      <c r="DM732" s="239" t="str">
        <f t="shared" si="1156"/>
        <v/>
      </c>
      <c r="DN732" s="239" t="str">
        <f t="shared" si="1157"/>
        <v/>
      </c>
      <c r="DO732" s="239" t="str">
        <f t="shared" si="1158"/>
        <v/>
      </c>
      <c r="DP732" s="239" t="str">
        <f t="shared" si="1159"/>
        <v/>
      </c>
    </row>
    <row r="733" spans="1:120" ht="85.5" hidden="1" customHeight="1" x14ac:dyDescent="0.25">
      <c r="A733" s="53" t="s">
        <v>4520</v>
      </c>
      <c r="B733" s="53">
        <v>2010</v>
      </c>
      <c r="C733" s="53" t="s">
        <v>63</v>
      </c>
      <c r="D733" s="53" t="s">
        <v>2840</v>
      </c>
      <c r="E733" s="53">
        <v>1</v>
      </c>
      <c r="F733" s="53" t="s">
        <v>2915</v>
      </c>
      <c r="G733" s="53" t="str">
        <f t="shared" si="1162"/>
        <v>2010-5</v>
      </c>
      <c r="H733" s="53" t="s">
        <v>94</v>
      </c>
      <c r="I733" s="53" t="s">
        <v>76</v>
      </c>
      <c r="J733" s="53" t="s">
        <v>80</v>
      </c>
      <c r="K733" s="53" t="s">
        <v>80</v>
      </c>
      <c r="L733" s="53" t="s">
        <v>80</v>
      </c>
      <c r="M733" s="53" t="s">
        <v>80</v>
      </c>
      <c r="N733" s="53" t="s">
        <v>80</v>
      </c>
      <c r="O733" s="53" t="s">
        <v>80</v>
      </c>
      <c r="P733" s="53" t="s">
        <v>2916</v>
      </c>
      <c r="Q733" s="52">
        <v>0.7</v>
      </c>
      <c r="R733" s="52">
        <f>+Q733*Q731</f>
        <v>6.9999999999999993E-2</v>
      </c>
      <c r="S733" s="53">
        <v>1</v>
      </c>
      <c r="T733" s="53" t="s">
        <v>84</v>
      </c>
      <c r="U733" s="53" t="s">
        <v>2908</v>
      </c>
      <c r="V733" s="23">
        <v>45078</v>
      </c>
      <c r="W733" s="23">
        <v>45230</v>
      </c>
      <c r="X733" s="53" t="s">
        <v>2188</v>
      </c>
      <c r="Y733" s="49" t="s">
        <v>87</v>
      </c>
      <c r="Z733" s="59" t="s">
        <v>100</v>
      </c>
      <c r="AA733" s="52">
        <v>1</v>
      </c>
      <c r="AB733" s="23" t="s">
        <v>2917</v>
      </c>
      <c r="AC733" s="23">
        <v>45224</v>
      </c>
      <c r="AD733" s="52">
        <v>1</v>
      </c>
      <c r="AE733" s="23" t="s">
        <v>2918</v>
      </c>
      <c r="AF733" s="23">
        <v>45224</v>
      </c>
      <c r="AG733" s="52" t="s">
        <v>79</v>
      </c>
      <c r="AH733" s="52">
        <v>1</v>
      </c>
      <c r="AI733" s="52">
        <f t="shared" si="1078"/>
        <v>6.9999999999999993E-2</v>
      </c>
      <c r="AJ733" s="52">
        <f t="shared" si="1165"/>
        <v>1</v>
      </c>
      <c r="AK733" s="52"/>
      <c r="AL733" s="239" t="str">
        <f t="shared" si="1097"/>
        <v/>
      </c>
      <c r="AM733" s="239" t="str">
        <f t="shared" si="1098"/>
        <v/>
      </c>
      <c r="AN733" s="239" t="str">
        <f t="shared" si="1099"/>
        <v/>
      </c>
      <c r="AO733" s="239" t="str">
        <f t="shared" si="1100"/>
        <v/>
      </c>
      <c r="AP733" s="239" t="str">
        <f t="shared" si="1101"/>
        <v/>
      </c>
      <c r="AQ733" s="239" t="str">
        <f t="shared" si="1102"/>
        <v/>
      </c>
      <c r="AR733" s="239" t="str">
        <f t="shared" si="1103"/>
        <v/>
      </c>
      <c r="AS733" s="239" t="str">
        <f t="shared" si="1104"/>
        <v/>
      </c>
      <c r="AT733" s="239" t="str">
        <f t="shared" si="1105"/>
        <v/>
      </c>
      <c r="AU733" s="239" t="str">
        <f t="shared" si="1079"/>
        <v/>
      </c>
      <c r="AV733" s="239" t="str">
        <f t="shared" si="1080"/>
        <v/>
      </c>
      <c r="AW733" s="239" t="str">
        <f t="shared" si="1081"/>
        <v/>
      </c>
      <c r="AX733" s="239" t="str">
        <f t="shared" si="1082"/>
        <v/>
      </c>
      <c r="AY733" s="239" t="str">
        <f t="shared" si="1083"/>
        <v/>
      </c>
      <c r="AZ733" s="239" t="str">
        <f t="shared" si="1084"/>
        <v/>
      </c>
      <c r="BA733" s="239" t="str">
        <f t="shared" si="1085"/>
        <v/>
      </c>
      <c r="BB733" s="239" t="str">
        <f t="shared" si="1086"/>
        <v/>
      </c>
      <c r="BC733" s="239" t="str">
        <f t="shared" si="1087"/>
        <v/>
      </c>
      <c r="BD733" s="239" t="str">
        <f t="shared" si="1088"/>
        <v/>
      </c>
      <c r="BE733" s="239" t="str">
        <f t="shared" si="1089"/>
        <v/>
      </c>
      <c r="BF733" s="239" t="str">
        <f t="shared" si="1090"/>
        <v/>
      </c>
      <c r="BG733" s="239" t="str">
        <f t="shared" si="1091"/>
        <v/>
      </c>
      <c r="BH733" s="239" t="str">
        <f t="shared" si="1092"/>
        <v/>
      </c>
      <c r="BI733" s="239" t="str">
        <f t="shared" si="1093"/>
        <v/>
      </c>
      <c r="BJ733" s="239" t="str">
        <f t="shared" si="1094"/>
        <v/>
      </c>
      <c r="BK733" s="239" t="str">
        <f t="shared" si="1095"/>
        <v/>
      </c>
      <c r="BL733" s="239" t="str">
        <f t="shared" si="1096"/>
        <v/>
      </c>
      <c r="BN733" s="239" t="str">
        <f t="shared" si="1106"/>
        <v/>
      </c>
      <c r="BO733" s="239" t="str">
        <f t="shared" si="1107"/>
        <v/>
      </c>
      <c r="BP733" s="239" t="str">
        <f t="shared" si="1108"/>
        <v/>
      </c>
      <c r="BQ733" s="239" t="str">
        <f t="shared" si="1109"/>
        <v/>
      </c>
      <c r="BR733" s="239" t="str">
        <f t="shared" si="1110"/>
        <v/>
      </c>
      <c r="BS733" s="239" t="str">
        <f t="shared" si="1111"/>
        <v/>
      </c>
      <c r="BT733" s="239" t="str">
        <f t="shared" si="1112"/>
        <v/>
      </c>
      <c r="BU733" s="239" t="str">
        <f t="shared" si="1113"/>
        <v/>
      </c>
      <c r="BV733" s="239" t="str">
        <f t="shared" si="1114"/>
        <v/>
      </c>
      <c r="BW733" s="239" t="str">
        <f t="shared" si="1115"/>
        <v/>
      </c>
      <c r="BX733" s="239" t="str">
        <f t="shared" si="1116"/>
        <v/>
      </c>
      <c r="BY733" s="239" t="str">
        <f t="shared" si="1117"/>
        <v/>
      </c>
      <c r="BZ733" s="239" t="str">
        <f t="shared" si="1118"/>
        <v/>
      </c>
      <c r="CA733" s="239" t="str">
        <f t="shared" si="1119"/>
        <v/>
      </c>
      <c r="CB733" s="239" t="str">
        <f t="shared" si="1120"/>
        <v/>
      </c>
      <c r="CC733" s="239" t="str">
        <f t="shared" si="1121"/>
        <v/>
      </c>
      <c r="CD733" s="239" t="str">
        <f t="shared" si="1122"/>
        <v/>
      </c>
      <c r="CE733" s="239" t="str">
        <f t="shared" si="1123"/>
        <v/>
      </c>
      <c r="CF733" s="239" t="str">
        <f t="shared" si="1124"/>
        <v/>
      </c>
      <c r="CG733" s="239" t="str">
        <f t="shared" si="1125"/>
        <v/>
      </c>
      <c r="CH733" s="239" t="str">
        <f t="shared" si="1126"/>
        <v/>
      </c>
      <c r="CI733" s="239" t="str">
        <f t="shared" si="1127"/>
        <v/>
      </c>
      <c r="CJ733" s="239" t="str">
        <f t="shared" si="1128"/>
        <v/>
      </c>
      <c r="CK733" s="239" t="str">
        <f t="shared" si="1129"/>
        <v/>
      </c>
      <c r="CL733" s="239" t="str">
        <f t="shared" si="1130"/>
        <v/>
      </c>
      <c r="CM733" s="239" t="str">
        <f t="shared" si="1131"/>
        <v/>
      </c>
      <c r="CN733" s="239" t="str">
        <f t="shared" si="1132"/>
        <v/>
      </c>
      <c r="CP733" s="239" t="str">
        <f t="shared" si="1133"/>
        <v/>
      </c>
      <c r="CQ733" s="239" t="str">
        <f t="shared" si="1134"/>
        <v/>
      </c>
      <c r="CR733" s="239" t="str">
        <f t="shared" si="1135"/>
        <v/>
      </c>
      <c r="CS733" s="239" t="str">
        <f t="shared" si="1136"/>
        <v/>
      </c>
      <c r="CT733" s="239" t="str">
        <f t="shared" si="1137"/>
        <v/>
      </c>
      <c r="CU733" s="239" t="str">
        <f t="shared" si="1138"/>
        <v/>
      </c>
      <c r="CV733" s="239" t="str">
        <f t="shared" si="1139"/>
        <v/>
      </c>
      <c r="CW733" s="239" t="str">
        <f t="shared" si="1140"/>
        <v/>
      </c>
      <c r="CX733" s="239" t="str">
        <f t="shared" si="1141"/>
        <v/>
      </c>
      <c r="CY733" s="239" t="str">
        <f t="shared" si="1142"/>
        <v/>
      </c>
      <c r="CZ733" s="239" t="str">
        <f t="shared" si="1143"/>
        <v/>
      </c>
      <c r="DA733" s="239" t="str">
        <f t="shared" si="1144"/>
        <v/>
      </c>
      <c r="DB733" s="239" t="str">
        <f t="shared" si="1145"/>
        <v/>
      </c>
      <c r="DC733" s="239" t="str">
        <f t="shared" si="1146"/>
        <v/>
      </c>
      <c r="DD733" s="239" t="str">
        <f t="shared" si="1147"/>
        <v/>
      </c>
      <c r="DE733" s="239" t="str">
        <f t="shared" si="1148"/>
        <v/>
      </c>
      <c r="DF733" s="239" t="str">
        <f t="shared" si="1149"/>
        <v/>
      </c>
      <c r="DG733" s="239" t="str">
        <f t="shared" si="1150"/>
        <v/>
      </c>
      <c r="DH733" s="239" t="str">
        <f t="shared" si="1151"/>
        <v/>
      </c>
      <c r="DI733" s="239" t="str">
        <f t="shared" si="1152"/>
        <v/>
      </c>
      <c r="DJ733" s="239" t="str">
        <f t="shared" si="1153"/>
        <v/>
      </c>
      <c r="DK733" s="239" t="str">
        <f t="shared" si="1154"/>
        <v/>
      </c>
      <c r="DL733" s="239" t="str">
        <f t="shared" si="1155"/>
        <v/>
      </c>
      <c r="DM733" s="239" t="str">
        <f t="shared" si="1156"/>
        <v/>
      </c>
      <c r="DN733" s="239" t="str">
        <f t="shared" si="1157"/>
        <v/>
      </c>
      <c r="DO733" s="239" t="str">
        <f t="shared" si="1158"/>
        <v/>
      </c>
      <c r="DP733" s="239" t="str">
        <f t="shared" si="1159"/>
        <v/>
      </c>
    </row>
    <row r="734" spans="1:120" ht="85.5" hidden="1" customHeight="1" x14ac:dyDescent="0.25">
      <c r="A734" s="49" t="s">
        <v>4520</v>
      </c>
      <c r="B734" s="49">
        <v>2010</v>
      </c>
      <c r="C734" s="49" t="s">
        <v>63</v>
      </c>
      <c r="D734" s="49" t="s">
        <v>2840</v>
      </c>
      <c r="E734" s="49">
        <v>1</v>
      </c>
      <c r="F734" s="49" t="s">
        <v>2919</v>
      </c>
      <c r="G734" s="49" t="str">
        <f t="shared" si="1162"/>
        <v>2010-6</v>
      </c>
      <c r="H734" s="49" t="s">
        <v>75</v>
      </c>
      <c r="I734" s="49" t="s">
        <v>76</v>
      </c>
      <c r="J734" s="49" t="s">
        <v>582</v>
      </c>
      <c r="K734" s="49" t="s">
        <v>144</v>
      </c>
      <c r="L734" s="49" t="s">
        <v>80</v>
      </c>
      <c r="M734" s="49" t="s">
        <v>1360</v>
      </c>
      <c r="N734" s="49" t="s">
        <v>659</v>
      </c>
      <c r="O734" s="49" t="s">
        <v>735</v>
      </c>
      <c r="P734" s="49" t="s">
        <v>2920</v>
      </c>
      <c r="Q734" s="50">
        <v>0.05</v>
      </c>
      <c r="R734" s="50"/>
      <c r="S734" s="49">
        <v>1</v>
      </c>
      <c r="T734" s="49" t="s">
        <v>84</v>
      </c>
      <c r="U734" s="49" t="s">
        <v>2921</v>
      </c>
      <c r="V734" s="51">
        <v>44958</v>
      </c>
      <c r="W734" s="51">
        <v>45169</v>
      </c>
      <c r="X734" s="49" t="s">
        <v>2188</v>
      </c>
      <c r="Y734" s="49" t="s">
        <v>202</v>
      </c>
      <c r="Z734" s="59" t="s">
        <v>100</v>
      </c>
      <c r="AA734" s="60">
        <v>1</v>
      </c>
      <c r="AB734" s="60" t="s">
        <v>2923</v>
      </c>
      <c r="AC734" s="69">
        <v>45169</v>
      </c>
      <c r="AD734" s="60">
        <v>1</v>
      </c>
      <c r="AE734" s="60" t="s">
        <v>2924</v>
      </c>
      <c r="AF734" s="69">
        <v>45169</v>
      </c>
      <c r="AG734" s="57" t="s">
        <v>79</v>
      </c>
      <c r="AH734" s="52" t="s">
        <v>92</v>
      </c>
      <c r="AI734" s="52">
        <f t="shared" si="1078"/>
        <v>0.05</v>
      </c>
      <c r="AJ734" s="52"/>
      <c r="AK734" s="52"/>
      <c r="AL734" s="239" t="str">
        <f t="shared" si="1097"/>
        <v/>
      </c>
      <c r="AM734" s="239" t="str">
        <f t="shared" si="1098"/>
        <v/>
      </c>
      <c r="AN734" s="239" t="str">
        <f t="shared" si="1099"/>
        <v/>
      </c>
      <c r="AO734" s="239" t="str">
        <f t="shared" si="1100"/>
        <v/>
      </c>
      <c r="AP734" s="239" t="str">
        <f t="shared" si="1101"/>
        <v/>
      </c>
      <c r="AQ734" s="239" t="str">
        <f t="shared" si="1102"/>
        <v/>
      </c>
      <c r="AR734" s="239" t="str">
        <f t="shared" si="1103"/>
        <v/>
      </c>
      <c r="AS734" s="239" t="str">
        <f t="shared" si="1104"/>
        <v/>
      </c>
      <c r="AT734" s="239" t="str">
        <f t="shared" si="1105"/>
        <v/>
      </c>
      <c r="AU734" s="239" t="str">
        <f t="shared" si="1079"/>
        <v/>
      </c>
      <c r="AV734" s="239" t="str">
        <f t="shared" si="1080"/>
        <v/>
      </c>
      <c r="AW734" s="239" t="str">
        <f t="shared" si="1081"/>
        <v/>
      </c>
      <c r="AX734" s="239" t="str">
        <f t="shared" si="1082"/>
        <v/>
      </c>
      <c r="AY734" s="239" t="str">
        <f t="shared" si="1083"/>
        <v/>
      </c>
      <c r="AZ734" s="239" t="str">
        <f t="shared" si="1084"/>
        <v/>
      </c>
      <c r="BA734" s="239" t="str">
        <f t="shared" si="1085"/>
        <v/>
      </c>
      <c r="BB734" s="239" t="str">
        <f t="shared" si="1086"/>
        <v/>
      </c>
      <c r="BC734" s="239" t="str">
        <f t="shared" si="1087"/>
        <v/>
      </c>
      <c r="BD734" s="239" t="str">
        <f t="shared" si="1088"/>
        <v/>
      </c>
      <c r="BE734" s="239" t="str">
        <f t="shared" si="1089"/>
        <v/>
      </c>
      <c r="BF734" s="239" t="str">
        <f t="shared" si="1090"/>
        <v/>
      </c>
      <c r="BG734" s="239" t="str">
        <f t="shared" si="1091"/>
        <v/>
      </c>
      <c r="BH734" s="239" t="str">
        <f t="shared" si="1092"/>
        <v/>
      </c>
      <c r="BI734" s="239" t="str">
        <f t="shared" si="1093"/>
        <v/>
      </c>
      <c r="BJ734" s="239" t="str">
        <f t="shared" si="1094"/>
        <v/>
      </c>
      <c r="BK734" s="239" t="str">
        <f t="shared" si="1095"/>
        <v/>
      </c>
      <c r="BL734" s="239" t="str">
        <f t="shared" si="1096"/>
        <v/>
      </c>
      <c r="BN734" s="239" t="str">
        <f t="shared" si="1106"/>
        <v/>
      </c>
      <c r="BO734" s="239" t="str">
        <f t="shared" si="1107"/>
        <v/>
      </c>
      <c r="BP734" s="239" t="str">
        <f t="shared" si="1108"/>
        <v/>
      </c>
      <c r="BQ734" s="239" t="str">
        <f t="shared" si="1109"/>
        <v/>
      </c>
      <c r="BR734" s="239" t="str">
        <f t="shared" si="1110"/>
        <v/>
      </c>
      <c r="BS734" s="239" t="str">
        <f t="shared" si="1111"/>
        <v/>
      </c>
      <c r="BT734" s="239" t="str">
        <f t="shared" si="1112"/>
        <v/>
      </c>
      <c r="BU734" s="239" t="str">
        <f t="shared" si="1113"/>
        <v/>
      </c>
      <c r="BV734" s="239" t="str">
        <f t="shared" si="1114"/>
        <v/>
      </c>
      <c r="BW734" s="239" t="str">
        <f t="shared" si="1115"/>
        <v/>
      </c>
      <c r="BX734" s="239" t="str">
        <f t="shared" si="1116"/>
        <v/>
      </c>
      <c r="BY734" s="239" t="str">
        <f t="shared" si="1117"/>
        <v/>
      </c>
      <c r="BZ734" s="239" t="str">
        <f t="shared" si="1118"/>
        <v/>
      </c>
      <c r="CA734" s="239" t="str">
        <f t="shared" si="1119"/>
        <v/>
      </c>
      <c r="CB734" s="239" t="str">
        <f t="shared" si="1120"/>
        <v/>
      </c>
      <c r="CC734" s="239" t="str">
        <f t="shared" si="1121"/>
        <v/>
      </c>
      <c r="CD734" s="239" t="str">
        <f t="shared" si="1122"/>
        <v/>
      </c>
      <c r="CE734" s="239" t="str">
        <f t="shared" si="1123"/>
        <v/>
      </c>
      <c r="CF734" s="239" t="str">
        <f t="shared" si="1124"/>
        <v/>
      </c>
      <c r="CG734" s="239" t="str">
        <f t="shared" si="1125"/>
        <v/>
      </c>
      <c r="CH734" s="239" t="str">
        <f t="shared" si="1126"/>
        <v/>
      </c>
      <c r="CI734" s="239" t="str">
        <f t="shared" si="1127"/>
        <v/>
      </c>
      <c r="CJ734" s="239" t="str">
        <f t="shared" si="1128"/>
        <v/>
      </c>
      <c r="CK734" s="239" t="str">
        <f t="shared" si="1129"/>
        <v/>
      </c>
      <c r="CL734" s="239" t="str">
        <f t="shared" si="1130"/>
        <v/>
      </c>
      <c r="CM734" s="239" t="str">
        <f t="shared" si="1131"/>
        <v/>
      </c>
      <c r="CN734" s="239" t="str">
        <f t="shared" si="1132"/>
        <v/>
      </c>
      <c r="CP734" s="239" t="str">
        <f t="shared" si="1133"/>
        <v/>
      </c>
      <c r="CQ734" s="239" t="str">
        <f t="shared" si="1134"/>
        <v/>
      </c>
      <c r="CR734" s="239" t="str">
        <f t="shared" si="1135"/>
        <v/>
      </c>
      <c r="CS734" s="239" t="str">
        <f t="shared" si="1136"/>
        <v/>
      </c>
      <c r="CT734" s="239" t="str">
        <f t="shared" si="1137"/>
        <v/>
      </c>
      <c r="CU734" s="239" t="str">
        <f t="shared" si="1138"/>
        <v/>
      </c>
      <c r="CV734" s="239" t="str">
        <f t="shared" si="1139"/>
        <v/>
      </c>
      <c r="CW734" s="239" t="str">
        <f t="shared" si="1140"/>
        <v/>
      </c>
      <c r="CX734" s="239" t="str">
        <f t="shared" si="1141"/>
        <v/>
      </c>
      <c r="CY734" s="239" t="str">
        <f t="shared" si="1142"/>
        <v/>
      </c>
      <c r="CZ734" s="239" t="str">
        <f t="shared" si="1143"/>
        <v/>
      </c>
      <c r="DA734" s="239" t="str">
        <f t="shared" si="1144"/>
        <v/>
      </c>
      <c r="DB734" s="239" t="str">
        <f t="shared" si="1145"/>
        <v/>
      </c>
      <c r="DC734" s="239" t="str">
        <f t="shared" si="1146"/>
        <v/>
      </c>
      <c r="DD734" s="239" t="str">
        <f t="shared" si="1147"/>
        <v/>
      </c>
      <c r="DE734" s="239" t="str">
        <f t="shared" si="1148"/>
        <v/>
      </c>
      <c r="DF734" s="239" t="str">
        <f t="shared" si="1149"/>
        <v/>
      </c>
      <c r="DG734" s="239" t="str">
        <f t="shared" si="1150"/>
        <v/>
      </c>
      <c r="DH734" s="239" t="str">
        <f t="shared" si="1151"/>
        <v/>
      </c>
      <c r="DI734" s="239" t="str">
        <f t="shared" si="1152"/>
        <v/>
      </c>
      <c r="DJ734" s="239" t="str">
        <f t="shared" si="1153"/>
        <v/>
      </c>
      <c r="DK734" s="239" t="str">
        <f t="shared" si="1154"/>
        <v/>
      </c>
      <c r="DL734" s="239" t="str">
        <f t="shared" si="1155"/>
        <v/>
      </c>
      <c r="DM734" s="239" t="str">
        <f t="shared" si="1156"/>
        <v/>
      </c>
      <c r="DN734" s="239" t="str">
        <f t="shared" si="1157"/>
        <v/>
      </c>
      <c r="DO734" s="239" t="str">
        <f t="shared" si="1158"/>
        <v/>
      </c>
      <c r="DP734" s="239" t="str">
        <f t="shared" si="1159"/>
        <v/>
      </c>
    </row>
    <row r="735" spans="1:120" ht="85.5" hidden="1" customHeight="1" x14ac:dyDescent="0.25">
      <c r="A735" s="53" t="s">
        <v>4520</v>
      </c>
      <c r="B735" s="53">
        <v>2010</v>
      </c>
      <c r="C735" s="53" t="s">
        <v>63</v>
      </c>
      <c r="D735" s="53" t="s">
        <v>2840</v>
      </c>
      <c r="E735" s="53">
        <v>1</v>
      </c>
      <c r="F735" s="53" t="s">
        <v>2925</v>
      </c>
      <c r="G735" s="53" t="str">
        <f t="shared" si="1162"/>
        <v>2010-6</v>
      </c>
      <c r="H735" s="53" t="s">
        <v>94</v>
      </c>
      <c r="I735" s="53" t="s">
        <v>76</v>
      </c>
      <c r="J735" s="53" t="s">
        <v>80</v>
      </c>
      <c r="K735" s="53" t="s">
        <v>80</v>
      </c>
      <c r="L735" s="53" t="s">
        <v>80</v>
      </c>
      <c r="M735" s="53" t="s">
        <v>80</v>
      </c>
      <c r="N735" s="53" t="s">
        <v>80</v>
      </c>
      <c r="O735" s="53" t="s">
        <v>80</v>
      </c>
      <c r="P735" s="53" t="s">
        <v>2926</v>
      </c>
      <c r="Q735" s="52">
        <v>0.3</v>
      </c>
      <c r="R735" s="52">
        <f>+Q735*Q734</f>
        <v>1.4999999999999999E-2</v>
      </c>
      <c r="S735" s="53">
        <v>1</v>
      </c>
      <c r="T735" s="53" t="s">
        <v>84</v>
      </c>
      <c r="U735" s="53" t="s">
        <v>2927</v>
      </c>
      <c r="V735" s="23">
        <v>44958</v>
      </c>
      <c r="W735" s="23">
        <v>45016</v>
      </c>
      <c r="X735" s="53" t="s">
        <v>2188</v>
      </c>
      <c r="Y735" s="49" t="s">
        <v>97</v>
      </c>
      <c r="Z735" s="59" t="s">
        <v>100</v>
      </c>
      <c r="AA735" s="60">
        <v>1</v>
      </c>
      <c r="AB735" s="62" t="s">
        <v>2922</v>
      </c>
      <c r="AC735" s="62">
        <v>45007</v>
      </c>
      <c r="AD735" s="60">
        <v>1</v>
      </c>
      <c r="AE735" s="62" t="s">
        <v>2928</v>
      </c>
      <c r="AF735" s="62">
        <v>45007</v>
      </c>
      <c r="AG735" s="60" t="s">
        <v>79</v>
      </c>
      <c r="AH735" s="60">
        <v>1</v>
      </c>
      <c r="AI735" s="52">
        <f t="shared" si="1078"/>
        <v>1.4999999999999999E-2</v>
      </c>
      <c r="AJ735" s="52">
        <f t="shared" ref="AJ735:AJ736" si="1166">+AI735/R735</f>
        <v>1</v>
      </c>
      <c r="AK735" s="52"/>
      <c r="AL735" s="239" t="str">
        <f t="shared" si="1097"/>
        <v/>
      </c>
      <c r="AM735" s="239" t="str">
        <f t="shared" si="1098"/>
        <v/>
      </c>
      <c r="AN735" s="239" t="str">
        <f t="shared" si="1099"/>
        <v/>
      </c>
      <c r="AO735" s="239" t="str">
        <f t="shared" si="1100"/>
        <v/>
      </c>
      <c r="AP735" s="239" t="str">
        <f t="shared" si="1101"/>
        <v/>
      </c>
      <c r="AQ735" s="239" t="str">
        <f t="shared" si="1102"/>
        <v/>
      </c>
      <c r="AR735" s="239" t="str">
        <f t="shared" si="1103"/>
        <v/>
      </c>
      <c r="AS735" s="239" t="str">
        <f t="shared" si="1104"/>
        <v/>
      </c>
      <c r="AT735" s="239" t="str">
        <f t="shared" si="1105"/>
        <v/>
      </c>
      <c r="AU735" s="239" t="str">
        <f t="shared" si="1079"/>
        <v/>
      </c>
      <c r="AV735" s="239" t="str">
        <f t="shared" si="1080"/>
        <v/>
      </c>
      <c r="AW735" s="239" t="str">
        <f t="shared" si="1081"/>
        <v/>
      </c>
      <c r="AX735" s="239" t="str">
        <f t="shared" si="1082"/>
        <v/>
      </c>
      <c r="AY735" s="239" t="str">
        <f t="shared" si="1083"/>
        <v/>
      </c>
      <c r="AZ735" s="239" t="str">
        <f t="shared" si="1084"/>
        <v/>
      </c>
      <c r="BA735" s="239" t="str">
        <f t="shared" si="1085"/>
        <v/>
      </c>
      <c r="BB735" s="239" t="str">
        <f t="shared" si="1086"/>
        <v/>
      </c>
      <c r="BC735" s="239" t="str">
        <f t="shared" si="1087"/>
        <v/>
      </c>
      <c r="BD735" s="239" t="str">
        <f t="shared" si="1088"/>
        <v/>
      </c>
      <c r="BE735" s="239" t="str">
        <f t="shared" si="1089"/>
        <v/>
      </c>
      <c r="BF735" s="239" t="str">
        <f t="shared" si="1090"/>
        <v/>
      </c>
      <c r="BG735" s="239" t="str">
        <f t="shared" si="1091"/>
        <v/>
      </c>
      <c r="BH735" s="239" t="str">
        <f t="shared" si="1092"/>
        <v/>
      </c>
      <c r="BI735" s="239" t="str">
        <f t="shared" si="1093"/>
        <v/>
      </c>
      <c r="BJ735" s="239" t="str">
        <f t="shared" si="1094"/>
        <v/>
      </c>
      <c r="BK735" s="239" t="str">
        <f t="shared" si="1095"/>
        <v/>
      </c>
      <c r="BL735" s="239" t="str">
        <f t="shared" si="1096"/>
        <v/>
      </c>
      <c r="BN735" s="239" t="str">
        <f t="shared" si="1106"/>
        <v/>
      </c>
      <c r="BO735" s="239" t="str">
        <f t="shared" si="1107"/>
        <v/>
      </c>
      <c r="BP735" s="239" t="str">
        <f t="shared" si="1108"/>
        <v/>
      </c>
      <c r="BQ735" s="239" t="str">
        <f t="shared" si="1109"/>
        <v/>
      </c>
      <c r="BR735" s="239" t="str">
        <f t="shared" si="1110"/>
        <v/>
      </c>
      <c r="BS735" s="239" t="str">
        <f t="shared" si="1111"/>
        <v/>
      </c>
      <c r="BT735" s="239" t="str">
        <f t="shared" si="1112"/>
        <v/>
      </c>
      <c r="BU735" s="239" t="str">
        <f t="shared" si="1113"/>
        <v/>
      </c>
      <c r="BV735" s="239" t="str">
        <f t="shared" si="1114"/>
        <v/>
      </c>
      <c r="BW735" s="239" t="str">
        <f t="shared" si="1115"/>
        <v/>
      </c>
      <c r="BX735" s="239" t="str">
        <f t="shared" si="1116"/>
        <v/>
      </c>
      <c r="BY735" s="239" t="str">
        <f t="shared" si="1117"/>
        <v/>
      </c>
      <c r="BZ735" s="239" t="str">
        <f t="shared" si="1118"/>
        <v/>
      </c>
      <c r="CA735" s="239" t="str">
        <f t="shared" si="1119"/>
        <v/>
      </c>
      <c r="CB735" s="239" t="str">
        <f t="shared" si="1120"/>
        <v/>
      </c>
      <c r="CC735" s="239" t="str">
        <f t="shared" si="1121"/>
        <v/>
      </c>
      <c r="CD735" s="239" t="str">
        <f t="shared" si="1122"/>
        <v/>
      </c>
      <c r="CE735" s="239" t="str">
        <f t="shared" si="1123"/>
        <v/>
      </c>
      <c r="CF735" s="239" t="str">
        <f t="shared" si="1124"/>
        <v/>
      </c>
      <c r="CG735" s="239" t="str">
        <f t="shared" si="1125"/>
        <v/>
      </c>
      <c r="CH735" s="239" t="str">
        <f t="shared" si="1126"/>
        <v/>
      </c>
      <c r="CI735" s="239" t="str">
        <f t="shared" si="1127"/>
        <v/>
      </c>
      <c r="CJ735" s="239" t="str">
        <f t="shared" si="1128"/>
        <v/>
      </c>
      <c r="CK735" s="239" t="str">
        <f t="shared" si="1129"/>
        <v/>
      </c>
      <c r="CL735" s="239" t="str">
        <f t="shared" si="1130"/>
        <v/>
      </c>
      <c r="CM735" s="239" t="str">
        <f t="shared" si="1131"/>
        <v/>
      </c>
      <c r="CN735" s="239" t="str">
        <f t="shared" si="1132"/>
        <v/>
      </c>
      <c r="CP735" s="239" t="str">
        <f t="shared" si="1133"/>
        <v/>
      </c>
      <c r="CQ735" s="239" t="str">
        <f t="shared" si="1134"/>
        <v/>
      </c>
      <c r="CR735" s="239" t="str">
        <f t="shared" si="1135"/>
        <v/>
      </c>
      <c r="CS735" s="239" t="str">
        <f t="shared" si="1136"/>
        <v/>
      </c>
      <c r="CT735" s="239" t="str">
        <f t="shared" si="1137"/>
        <v/>
      </c>
      <c r="CU735" s="239" t="str">
        <f t="shared" si="1138"/>
        <v/>
      </c>
      <c r="CV735" s="239" t="str">
        <f t="shared" si="1139"/>
        <v/>
      </c>
      <c r="CW735" s="239" t="str">
        <f t="shared" si="1140"/>
        <v/>
      </c>
      <c r="CX735" s="239" t="str">
        <f t="shared" si="1141"/>
        <v/>
      </c>
      <c r="CY735" s="239" t="str">
        <f t="shared" si="1142"/>
        <v/>
      </c>
      <c r="CZ735" s="239" t="str">
        <f t="shared" si="1143"/>
        <v/>
      </c>
      <c r="DA735" s="239" t="str">
        <f t="shared" si="1144"/>
        <v/>
      </c>
      <c r="DB735" s="239" t="str">
        <f t="shared" si="1145"/>
        <v/>
      </c>
      <c r="DC735" s="239" t="str">
        <f t="shared" si="1146"/>
        <v/>
      </c>
      <c r="DD735" s="239" t="str">
        <f t="shared" si="1147"/>
        <v/>
      </c>
      <c r="DE735" s="239" t="str">
        <f t="shared" si="1148"/>
        <v/>
      </c>
      <c r="DF735" s="239" t="str">
        <f t="shared" si="1149"/>
        <v/>
      </c>
      <c r="DG735" s="239" t="str">
        <f t="shared" si="1150"/>
        <v/>
      </c>
      <c r="DH735" s="239" t="str">
        <f t="shared" si="1151"/>
        <v/>
      </c>
      <c r="DI735" s="239" t="str">
        <f t="shared" si="1152"/>
        <v/>
      </c>
      <c r="DJ735" s="239" t="str">
        <f t="shared" si="1153"/>
        <v/>
      </c>
      <c r="DK735" s="239" t="str">
        <f t="shared" si="1154"/>
        <v/>
      </c>
      <c r="DL735" s="239" t="str">
        <f t="shared" si="1155"/>
        <v/>
      </c>
      <c r="DM735" s="239" t="str">
        <f t="shared" si="1156"/>
        <v/>
      </c>
      <c r="DN735" s="239" t="str">
        <f t="shared" si="1157"/>
        <v/>
      </c>
      <c r="DO735" s="239" t="str">
        <f t="shared" si="1158"/>
        <v/>
      </c>
      <c r="DP735" s="239" t="str">
        <f t="shared" si="1159"/>
        <v/>
      </c>
    </row>
    <row r="736" spans="1:120" ht="85.5" hidden="1" customHeight="1" x14ac:dyDescent="0.25">
      <c r="A736" s="53" t="s">
        <v>4520</v>
      </c>
      <c r="B736" s="53">
        <v>2010</v>
      </c>
      <c r="C736" s="53" t="s">
        <v>63</v>
      </c>
      <c r="D736" s="53" t="s">
        <v>2840</v>
      </c>
      <c r="E736" s="53">
        <v>1</v>
      </c>
      <c r="F736" s="53" t="s">
        <v>2929</v>
      </c>
      <c r="G736" s="53" t="str">
        <f t="shared" si="1162"/>
        <v>2010-6</v>
      </c>
      <c r="H736" s="53" t="s">
        <v>94</v>
      </c>
      <c r="I736" s="53" t="s">
        <v>76</v>
      </c>
      <c r="J736" s="53" t="s">
        <v>80</v>
      </c>
      <c r="K736" s="53" t="s">
        <v>80</v>
      </c>
      <c r="L736" s="53" t="s">
        <v>80</v>
      </c>
      <c r="M736" s="53" t="s">
        <v>80</v>
      </c>
      <c r="N736" s="53" t="s">
        <v>80</v>
      </c>
      <c r="O736" s="53" t="s">
        <v>80</v>
      </c>
      <c r="P736" s="53" t="s">
        <v>2930</v>
      </c>
      <c r="Q736" s="52">
        <v>0.7</v>
      </c>
      <c r="R736" s="52">
        <f>+Q736*Q734</f>
        <v>3.4999999999999996E-2</v>
      </c>
      <c r="S736" s="53">
        <v>1</v>
      </c>
      <c r="T736" s="53" t="s">
        <v>84</v>
      </c>
      <c r="U736" s="53" t="s">
        <v>2921</v>
      </c>
      <c r="V736" s="23">
        <v>45019</v>
      </c>
      <c r="W736" s="23">
        <v>45169</v>
      </c>
      <c r="X736" s="53" t="s">
        <v>2188</v>
      </c>
      <c r="Y736" s="49" t="s">
        <v>202</v>
      </c>
      <c r="Z736" s="59" t="s">
        <v>100</v>
      </c>
      <c r="AA736" s="60">
        <v>1</v>
      </c>
      <c r="AB736" s="60" t="s">
        <v>2923</v>
      </c>
      <c r="AC736" s="69">
        <v>45169</v>
      </c>
      <c r="AD736" s="60">
        <v>1</v>
      </c>
      <c r="AE736" s="60" t="s">
        <v>2931</v>
      </c>
      <c r="AF736" s="69">
        <v>45169</v>
      </c>
      <c r="AG736" s="60" t="s">
        <v>79</v>
      </c>
      <c r="AH736" s="60">
        <v>1</v>
      </c>
      <c r="AI736" s="52">
        <f t="shared" si="1078"/>
        <v>3.4999999999999996E-2</v>
      </c>
      <c r="AJ736" s="52">
        <f t="shared" si="1166"/>
        <v>1</v>
      </c>
      <c r="AK736" s="52"/>
      <c r="AL736" s="239" t="str">
        <f t="shared" si="1097"/>
        <v/>
      </c>
      <c r="AM736" s="239" t="str">
        <f t="shared" si="1098"/>
        <v/>
      </c>
      <c r="AN736" s="239" t="str">
        <f t="shared" si="1099"/>
        <v/>
      </c>
      <c r="AO736" s="239" t="str">
        <f t="shared" si="1100"/>
        <v/>
      </c>
      <c r="AP736" s="239" t="str">
        <f t="shared" si="1101"/>
        <v/>
      </c>
      <c r="AQ736" s="239" t="str">
        <f t="shared" si="1102"/>
        <v/>
      </c>
      <c r="AR736" s="239" t="str">
        <f t="shared" si="1103"/>
        <v/>
      </c>
      <c r="AS736" s="239" t="str">
        <f t="shared" si="1104"/>
        <v/>
      </c>
      <c r="AT736" s="239" t="str">
        <f t="shared" si="1105"/>
        <v/>
      </c>
      <c r="AU736" s="239" t="str">
        <f t="shared" si="1079"/>
        <v/>
      </c>
      <c r="AV736" s="239" t="str">
        <f t="shared" si="1080"/>
        <v/>
      </c>
      <c r="AW736" s="239" t="str">
        <f t="shared" si="1081"/>
        <v/>
      </c>
      <c r="AX736" s="239" t="str">
        <f t="shared" si="1082"/>
        <v/>
      </c>
      <c r="AY736" s="239" t="str">
        <f t="shared" si="1083"/>
        <v/>
      </c>
      <c r="AZ736" s="239" t="str">
        <f t="shared" si="1084"/>
        <v/>
      </c>
      <c r="BA736" s="239" t="str">
        <f t="shared" si="1085"/>
        <v/>
      </c>
      <c r="BB736" s="239" t="str">
        <f t="shared" si="1086"/>
        <v/>
      </c>
      <c r="BC736" s="239" t="str">
        <f t="shared" si="1087"/>
        <v/>
      </c>
      <c r="BD736" s="239" t="str">
        <f t="shared" si="1088"/>
        <v/>
      </c>
      <c r="BE736" s="239" t="str">
        <f t="shared" si="1089"/>
        <v/>
      </c>
      <c r="BF736" s="239" t="str">
        <f t="shared" si="1090"/>
        <v/>
      </c>
      <c r="BG736" s="239" t="str">
        <f t="shared" si="1091"/>
        <v/>
      </c>
      <c r="BH736" s="239" t="str">
        <f t="shared" si="1092"/>
        <v/>
      </c>
      <c r="BI736" s="239" t="str">
        <f t="shared" si="1093"/>
        <v/>
      </c>
      <c r="BJ736" s="239" t="str">
        <f t="shared" si="1094"/>
        <v/>
      </c>
      <c r="BK736" s="239" t="str">
        <f t="shared" si="1095"/>
        <v/>
      </c>
      <c r="BL736" s="239" t="str">
        <f t="shared" si="1096"/>
        <v/>
      </c>
      <c r="BN736" s="239" t="str">
        <f t="shared" si="1106"/>
        <v/>
      </c>
      <c r="BO736" s="239" t="str">
        <f t="shared" si="1107"/>
        <v/>
      </c>
      <c r="BP736" s="239" t="str">
        <f t="shared" si="1108"/>
        <v/>
      </c>
      <c r="BQ736" s="239" t="str">
        <f t="shared" si="1109"/>
        <v/>
      </c>
      <c r="BR736" s="239" t="str">
        <f t="shared" si="1110"/>
        <v/>
      </c>
      <c r="BS736" s="239" t="str">
        <f t="shared" si="1111"/>
        <v/>
      </c>
      <c r="BT736" s="239" t="str">
        <f t="shared" si="1112"/>
        <v/>
      </c>
      <c r="BU736" s="239" t="str">
        <f t="shared" si="1113"/>
        <v/>
      </c>
      <c r="BV736" s="239" t="str">
        <f t="shared" si="1114"/>
        <v/>
      </c>
      <c r="BW736" s="239" t="str">
        <f t="shared" si="1115"/>
        <v/>
      </c>
      <c r="BX736" s="239" t="str">
        <f t="shared" si="1116"/>
        <v/>
      </c>
      <c r="BY736" s="239" t="str">
        <f t="shared" si="1117"/>
        <v/>
      </c>
      <c r="BZ736" s="239" t="str">
        <f t="shared" si="1118"/>
        <v/>
      </c>
      <c r="CA736" s="239" t="str">
        <f t="shared" si="1119"/>
        <v/>
      </c>
      <c r="CB736" s="239" t="str">
        <f t="shared" si="1120"/>
        <v/>
      </c>
      <c r="CC736" s="239" t="str">
        <f t="shared" si="1121"/>
        <v/>
      </c>
      <c r="CD736" s="239" t="str">
        <f t="shared" si="1122"/>
        <v/>
      </c>
      <c r="CE736" s="239" t="str">
        <f t="shared" si="1123"/>
        <v/>
      </c>
      <c r="CF736" s="239" t="str">
        <f t="shared" si="1124"/>
        <v/>
      </c>
      <c r="CG736" s="239" t="str">
        <f t="shared" si="1125"/>
        <v/>
      </c>
      <c r="CH736" s="239" t="str">
        <f t="shared" si="1126"/>
        <v/>
      </c>
      <c r="CI736" s="239" t="str">
        <f t="shared" si="1127"/>
        <v/>
      </c>
      <c r="CJ736" s="239" t="str">
        <f t="shared" si="1128"/>
        <v/>
      </c>
      <c r="CK736" s="239" t="str">
        <f t="shared" si="1129"/>
        <v/>
      </c>
      <c r="CL736" s="239" t="str">
        <f t="shared" si="1130"/>
        <v/>
      </c>
      <c r="CM736" s="239" t="str">
        <f t="shared" si="1131"/>
        <v/>
      </c>
      <c r="CN736" s="239" t="str">
        <f t="shared" si="1132"/>
        <v/>
      </c>
      <c r="CP736" s="239" t="str">
        <f t="shared" si="1133"/>
        <v/>
      </c>
      <c r="CQ736" s="239" t="str">
        <f t="shared" si="1134"/>
        <v/>
      </c>
      <c r="CR736" s="239" t="str">
        <f t="shared" si="1135"/>
        <v/>
      </c>
      <c r="CS736" s="239" t="str">
        <f t="shared" si="1136"/>
        <v/>
      </c>
      <c r="CT736" s="239" t="str">
        <f t="shared" si="1137"/>
        <v/>
      </c>
      <c r="CU736" s="239" t="str">
        <f t="shared" si="1138"/>
        <v/>
      </c>
      <c r="CV736" s="239" t="str">
        <f t="shared" si="1139"/>
        <v/>
      </c>
      <c r="CW736" s="239" t="str">
        <f t="shared" si="1140"/>
        <v/>
      </c>
      <c r="CX736" s="239" t="str">
        <f t="shared" si="1141"/>
        <v/>
      </c>
      <c r="CY736" s="239" t="str">
        <f t="shared" si="1142"/>
        <v/>
      </c>
      <c r="CZ736" s="239" t="str">
        <f t="shared" si="1143"/>
        <v/>
      </c>
      <c r="DA736" s="239" t="str">
        <f t="shared" si="1144"/>
        <v/>
      </c>
      <c r="DB736" s="239" t="str">
        <f t="shared" si="1145"/>
        <v/>
      </c>
      <c r="DC736" s="239" t="str">
        <f t="shared" si="1146"/>
        <v/>
      </c>
      <c r="DD736" s="239" t="str">
        <f t="shared" si="1147"/>
        <v/>
      </c>
      <c r="DE736" s="239" t="str">
        <f t="shared" si="1148"/>
        <v/>
      </c>
      <c r="DF736" s="239" t="str">
        <f t="shared" si="1149"/>
        <v/>
      </c>
      <c r="DG736" s="239" t="str">
        <f t="shared" si="1150"/>
        <v/>
      </c>
      <c r="DH736" s="239" t="str">
        <f t="shared" si="1151"/>
        <v/>
      </c>
      <c r="DI736" s="239" t="str">
        <f t="shared" si="1152"/>
        <v/>
      </c>
      <c r="DJ736" s="239" t="str">
        <f t="shared" si="1153"/>
        <v/>
      </c>
      <c r="DK736" s="239" t="str">
        <f t="shared" si="1154"/>
        <v/>
      </c>
      <c r="DL736" s="239" t="str">
        <f t="shared" si="1155"/>
        <v/>
      </c>
      <c r="DM736" s="239" t="str">
        <f t="shared" si="1156"/>
        <v/>
      </c>
      <c r="DN736" s="239" t="str">
        <f t="shared" si="1157"/>
        <v/>
      </c>
      <c r="DO736" s="239" t="str">
        <f t="shared" si="1158"/>
        <v/>
      </c>
      <c r="DP736" s="239" t="str">
        <f t="shared" si="1159"/>
        <v/>
      </c>
    </row>
    <row r="737" spans="1:120" ht="85.5" hidden="1" customHeight="1" x14ac:dyDescent="0.25">
      <c r="A737" s="63" t="s">
        <v>4520</v>
      </c>
      <c r="B737" s="63">
        <v>2010</v>
      </c>
      <c r="C737" s="63" t="s">
        <v>63</v>
      </c>
      <c r="D737" s="63" t="s">
        <v>2840</v>
      </c>
      <c r="E737" s="63">
        <v>1</v>
      </c>
      <c r="F737" s="63" t="s">
        <v>2932</v>
      </c>
      <c r="G737" s="63" t="str">
        <f t="shared" si="1162"/>
        <v>2010-7</v>
      </c>
      <c r="H737" s="63" t="s">
        <v>155</v>
      </c>
      <c r="I737" s="63" t="s">
        <v>155</v>
      </c>
      <c r="J737" s="63" t="s">
        <v>80</v>
      </c>
      <c r="K737" s="63" t="s">
        <v>80</v>
      </c>
      <c r="L737" s="63" t="s">
        <v>80</v>
      </c>
      <c r="M737" s="63" t="s">
        <v>80</v>
      </c>
      <c r="N737" s="63" t="s">
        <v>80</v>
      </c>
      <c r="O737" s="63" t="s">
        <v>80</v>
      </c>
      <c r="P737" s="63" t="s">
        <v>156</v>
      </c>
      <c r="Q737" s="64">
        <v>1</v>
      </c>
      <c r="R737" s="64"/>
      <c r="S737" s="65">
        <f>SUBTOTAL(9,S738)</f>
        <v>0</v>
      </c>
      <c r="T737" s="63" t="s">
        <v>84</v>
      </c>
      <c r="U737" s="63" t="s">
        <v>162</v>
      </c>
      <c r="V737" s="66">
        <v>44927</v>
      </c>
      <c r="W737" s="66">
        <v>45290</v>
      </c>
      <c r="X737" s="63" t="s">
        <v>2188</v>
      </c>
      <c r="Y737" s="49" t="s">
        <v>87</v>
      </c>
      <c r="Z737" s="63" t="s">
        <v>89</v>
      </c>
      <c r="AA737" s="119">
        <f>VLOOKUP(B737,RANKING!$C$15:$K$47,5,0)</f>
        <v>1</v>
      </c>
      <c r="AB737" s="23" t="str">
        <f>VLOOKUP(B737,RANKING!$C$15:$N$47,12,0)</f>
        <v xml:space="preserve">La ficha del Dirección de Signos Distintivos ejecutó al 100,00% las actividades programadas en otras fichas </v>
      </c>
      <c r="AC737" s="23">
        <v>45291</v>
      </c>
      <c r="AD737" s="119">
        <f>VLOOKUP(B737,RANKING!$C$15:$K$47,5,0)</f>
        <v>1</v>
      </c>
      <c r="AE737" s="23" t="str">
        <f>+AB737</f>
        <v xml:space="preserve">La ficha del Dirección de Signos Distintivos ejecutó al 100,00% las actividades programadas en otras fichas </v>
      </c>
      <c r="AF737" s="23">
        <v>45291</v>
      </c>
      <c r="AG737" s="406" t="s">
        <v>79</v>
      </c>
      <c r="AH737" s="119">
        <f>VLOOKUP(B737,RANKING!$C$15:$K$47,6,0)</f>
        <v>1</v>
      </c>
      <c r="AI737" s="119">
        <f>AD737*Q737</f>
        <v>1</v>
      </c>
      <c r="AJ737" s="52"/>
      <c r="AK737" s="52"/>
      <c r="AL737" s="239" t="str">
        <f t="shared" si="1097"/>
        <v/>
      </c>
      <c r="AM737" s="239" t="str">
        <f t="shared" si="1098"/>
        <v/>
      </c>
      <c r="AN737" s="239" t="str">
        <f t="shared" si="1099"/>
        <v/>
      </c>
      <c r="AO737" s="239" t="str">
        <f t="shared" si="1100"/>
        <v/>
      </c>
      <c r="AP737" s="239" t="str">
        <f t="shared" si="1101"/>
        <v/>
      </c>
      <c r="AQ737" s="239" t="str">
        <f t="shared" si="1102"/>
        <v/>
      </c>
      <c r="AR737" s="239" t="str">
        <f t="shared" si="1103"/>
        <v/>
      </c>
      <c r="AS737" s="239" t="str">
        <f t="shared" si="1104"/>
        <v/>
      </c>
      <c r="AT737" s="239" t="str">
        <f t="shared" si="1105"/>
        <v/>
      </c>
      <c r="AU737" s="239" t="str">
        <f t="shared" si="1079"/>
        <v/>
      </c>
      <c r="AV737" s="239" t="str">
        <f t="shared" si="1080"/>
        <v/>
      </c>
      <c r="AW737" s="239" t="str">
        <f t="shared" si="1081"/>
        <v/>
      </c>
      <c r="AX737" s="239" t="str">
        <f t="shared" si="1082"/>
        <v/>
      </c>
      <c r="AY737" s="239" t="str">
        <f t="shared" si="1083"/>
        <v/>
      </c>
      <c r="AZ737" s="239" t="str">
        <f t="shared" si="1084"/>
        <v/>
      </c>
      <c r="BA737" s="239" t="str">
        <f t="shared" si="1085"/>
        <v/>
      </c>
      <c r="BB737" s="239" t="str">
        <f t="shared" si="1086"/>
        <v/>
      </c>
      <c r="BC737" s="239" t="str">
        <f t="shared" si="1087"/>
        <v/>
      </c>
      <c r="BD737" s="239" t="str">
        <f t="shared" si="1088"/>
        <v/>
      </c>
      <c r="BE737" s="239" t="str">
        <f t="shared" si="1089"/>
        <v/>
      </c>
      <c r="BF737" s="239" t="str">
        <f t="shared" si="1090"/>
        <v/>
      </c>
      <c r="BG737" s="239" t="str">
        <f t="shared" si="1091"/>
        <v/>
      </c>
      <c r="BH737" s="239" t="str">
        <f t="shared" si="1092"/>
        <v/>
      </c>
      <c r="BI737" s="239" t="str">
        <f t="shared" si="1093"/>
        <v/>
      </c>
      <c r="BJ737" s="239" t="str">
        <f t="shared" si="1094"/>
        <v/>
      </c>
      <c r="BK737" s="239" t="str">
        <f t="shared" si="1095"/>
        <v/>
      </c>
      <c r="BL737" s="239" t="str">
        <f t="shared" si="1096"/>
        <v/>
      </c>
      <c r="BN737" s="239" t="str">
        <f t="shared" si="1106"/>
        <v/>
      </c>
      <c r="BO737" s="239" t="str">
        <f t="shared" si="1107"/>
        <v/>
      </c>
      <c r="BP737" s="239" t="str">
        <f t="shared" si="1108"/>
        <v/>
      </c>
      <c r="BQ737" s="239" t="str">
        <f t="shared" si="1109"/>
        <v/>
      </c>
      <c r="BR737" s="239" t="str">
        <f t="shared" si="1110"/>
        <v/>
      </c>
      <c r="BS737" s="239" t="str">
        <f t="shared" si="1111"/>
        <v/>
      </c>
      <c r="BT737" s="239" t="str">
        <f t="shared" si="1112"/>
        <v/>
      </c>
      <c r="BU737" s="239" t="str">
        <f t="shared" si="1113"/>
        <v/>
      </c>
      <c r="BV737" s="239" t="str">
        <f t="shared" si="1114"/>
        <v/>
      </c>
      <c r="BW737" s="239" t="str">
        <f t="shared" si="1115"/>
        <v/>
      </c>
      <c r="BX737" s="239" t="str">
        <f t="shared" si="1116"/>
        <v/>
      </c>
      <c r="BY737" s="239" t="str">
        <f t="shared" si="1117"/>
        <v/>
      </c>
      <c r="BZ737" s="239" t="str">
        <f t="shared" si="1118"/>
        <v/>
      </c>
      <c r="CA737" s="239" t="str">
        <f t="shared" si="1119"/>
        <v/>
      </c>
      <c r="CB737" s="239" t="str">
        <f t="shared" si="1120"/>
        <v/>
      </c>
      <c r="CC737" s="239" t="str">
        <f t="shared" si="1121"/>
        <v/>
      </c>
      <c r="CD737" s="239" t="str">
        <f t="shared" si="1122"/>
        <v/>
      </c>
      <c r="CE737" s="239" t="str">
        <f t="shared" si="1123"/>
        <v/>
      </c>
      <c r="CF737" s="239" t="str">
        <f t="shared" si="1124"/>
        <v/>
      </c>
      <c r="CG737" s="239" t="str">
        <f t="shared" si="1125"/>
        <v/>
      </c>
      <c r="CH737" s="239" t="str">
        <f t="shared" si="1126"/>
        <v/>
      </c>
      <c r="CI737" s="239" t="str">
        <f t="shared" si="1127"/>
        <v/>
      </c>
      <c r="CJ737" s="239" t="str">
        <f t="shared" si="1128"/>
        <v/>
      </c>
      <c r="CK737" s="239" t="str">
        <f t="shared" si="1129"/>
        <v/>
      </c>
      <c r="CL737" s="239" t="str">
        <f t="shared" si="1130"/>
        <v/>
      </c>
      <c r="CM737" s="239" t="str">
        <f t="shared" si="1131"/>
        <v/>
      </c>
      <c r="CN737" s="239" t="str">
        <f t="shared" si="1132"/>
        <v/>
      </c>
      <c r="CP737" s="239" t="str">
        <f t="shared" si="1133"/>
        <v/>
      </c>
      <c r="CQ737" s="239" t="str">
        <f t="shared" si="1134"/>
        <v/>
      </c>
      <c r="CR737" s="239" t="str">
        <f t="shared" si="1135"/>
        <v/>
      </c>
      <c r="CS737" s="239" t="str">
        <f t="shared" si="1136"/>
        <v/>
      </c>
      <c r="CT737" s="239" t="str">
        <f t="shared" si="1137"/>
        <v/>
      </c>
      <c r="CU737" s="239" t="str">
        <f t="shared" si="1138"/>
        <v/>
      </c>
      <c r="CV737" s="239" t="str">
        <f t="shared" si="1139"/>
        <v/>
      </c>
      <c r="CW737" s="239" t="str">
        <f t="shared" si="1140"/>
        <v/>
      </c>
      <c r="CX737" s="239" t="str">
        <f t="shared" si="1141"/>
        <v/>
      </c>
      <c r="CY737" s="239" t="str">
        <f t="shared" si="1142"/>
        <v/>
      </c>
      <c r="CZ737" s="239" t="str">
        <f t="shared" si="1143"/>
        <v/>
      </c>
      <c r="DA737" s="239" t="str">
        <f t="shared" si="1144"/>
        <v/>
      </c>
      <c r="DB737" s="239" t="str">
        <f t="shared" si="1145"/>
        <v/>
      </c>
      <c r="DC737" s="239" t="str">
        <f t="shared" si="1146"/>
        <v/>
      </c>
      <c r="DD737" s="239" t="str">
        <f t="shared" si="1147"/>
        <v/>
      </c>
      <c r="DE737" s="239" t="str">
        <f t="shared" si="1148"/>
        <v/>
      </c>
      <c r="DF737" s="239" t="str">
        <f t="shared" si="1149"/>
        <v/>
      </c>
      <c r="DG737" s="239" t="str">
        <f t="shared" si="1150"/>
        <v/>
      </c>
      <c r="DH737" s="239" t="str">
        <f t="shared" si="1151"/>
        <v/>
      </c>
      <c r="DI737" s="239" t="str">
        <f t="shared" si="1152"/>
        <v/>
      </c>
      <c r="DJ737" s="239" t="str">
        <f t="shared" si="1153"/>
        <v/>
      </c>
      <c r="DK737" s="239" t="str">
        <f t="shared" si="1154"/>
        <v/>
      </c>
      <c r="DL737" s="239" t="str">
        <f t="shared" si="1155"/>
        <v/>
      </c>
      <c r="DM737" s="239" t="str">
        <f t="shared" si="1156"/>
        <v/>
      </c>
      <c r="DN737" s="239" t="str">
        <f t="shared" si="1157"/>
        <v/>
      </c>
      <c r="DO737" s="239" t="str">
        <f t="shared" si="1158"/>
        <v/>
      </c>
      <c r="DP737" s="239" t="str">
        <f t="shared" si="1159"/>
        <v/>
      </c>
    </row>
    <row r="738" spans="1:120" ht="85.5" hidden="1" customHeight="1" x14ac:dyDescent="0.25">
      <c r="A738" s="53" t="s">
        <v>4520</v>
      </c>
      <c r="B738" s="53">
        <v>2010</v>
      </c>
      <c r="C738" s="53" t="s">
        <v>63</v>
      </c>
      <c r="D738" s="53" t="s">
        <v>2840</v>
      </c>
      <c r="E738" s="53">
        <v>1</v>
      </c>
      <c r="F738" s="53" t="s">
        <v>2933</v>
      </c>
      <c r="G738" s="53" t="str">
        <f t="shared" si="1162"/>
        <v>2010-7</v>
      </c>
      <c r="H738" s="53" t="s">
        <v>159</v>
      </c>
      <c r="I738" s="53" t="s">
        <v>160</v>
      </c>
      <c r="J738" s="53" t="s">
        <v>80</v>
      </c>
      <c r="K738" s="53" t="s">
        <v>80</v>
      </c>
      <c r="L738" s="53" t="s">
        <v>80</v>
      </c>
      <c r="M738" s="53" t="s">
        <v>80</v>
      </c>
      <c r="N738" s="53" t="s">
        <v>80</v>
      </c>
      <c r="O738" s="53" t="s">
        <v>80</v>
      </c>
      <c r="P738" s="53" t="s">
        <v>161</v>
      </c>
      <c r="Q738" s="52">
        <v>1</v>
      </c>
      <c r="R738" s="52">
        <f>+Q738*Q737</f>
        <v>1</v>
      </c>
      <c r="S738" s="67">
        <f>+[35]COMPARTIDAS!AQ236</f>
        <v>2</v>
      </c>
      <c r="T738" s="53" t="s">
        <v>84</v>
      </c>
      <c r="U738" s="63" t="s">
        <v>162</v>
      </c>
      <c r="V738" s="23">
        <v>44927</v>
      </c>
      <c r="W738" s="23">
        <v>45016</v>
      </c>
      <c r="X738" s="53" t="s">
        <v>2188</v>
      </c>
      <c r="Y738" s="49" t="s">
        <v>97</v>
      </c>
      <c r="Z738" s="59" t="s">
        <v>100</v>
      </c>
      <c r="AA738" s="60">
        <v>1</v>
      </c>
      <c r="AB738" s="62" t="s">
        <v>788</v>
      </c>
      <c r="AC738" s="62">
        <v>45016</v>
      </c>
      <c r="AD738" s="60">
        <v>1</v>
      </c>
      <c r="AE738" s="62" t="s">
        <v>230</v>
      </c>
      <c r="AF738" s="62">
        <v>45016</v>
      </c>
      <c r="AG738" s="60" t="s">
        <v>79</v>
      </c>
      <c r="AH738" s="60">
        <v>1</v>
      </c>
      <c r="AI738" s="52">
        <f t="shared" si="1078"/>
        <v>1</v>
      </c>
      <c r="AJ738" s="52"/>
      <c r="AK738" s="52"/>
      <c r="AL738" s="239" t="str">
        <f t="shared" si="1097"/>
        <v/>
      </c>
      <c r="AM738" s="239" t="str">
        <f t="shared" si="1098"/>
        <v/>
      </c>
      <c r="AN738" s="239" t="str">
        <f t="shared" si="1099"/>
        <v/>
      </c>
      <c r="AO738" s="239" t="str">
        <f t="shared" si="1100"/>
        <v/>
      </c>
      <c r="AP738" s="239" t="str">
        <f t="shared" si="1101"/>
        <v/>
      </c>
      <c r="AQ738" s="239" t="str">
        <f t="shared" si="1102"/>
        <v/>
      </c>
      <c r="AR738" s="239" t="str">
        <f t="shared" si="1103"/>
        <v/>
      </c>
      <c r="AS738" s="239" t="str">
        <f t="shared" si="1104"/>
        <v/>
      </c>
      <c r="AT738" s="239" t="str">
        <f t="shared" si="1105"/>
        <v/>
      </c>
      <c r="AU738" s="239" t="str">
        <f t="shared" si="1079"/>
        <v/>
      </c>
      <c r="AV738" s="239" t="str">
        <f t="shared" si="1080"/>
        <v/>
      </c>
      <c r="AW738" s="239" t="str">
        <f t="shared" si="1081"/>
        <v/>
      </c>
      <c r="AX738" s="239" t="str">
        <f t="shared" si="1082"/>
        <v/>
      </c>
      <c r="AY738" s="239" t="str">
        <f t="shared" si="1083"/>
        <v/>
      </c>
      <c r="AZ738" s="239" t="str">
        <f t="shared" si="1084"/>
        <v/>
      </c>
      <c r="BA738" s="239" t="str">
        <f t="shared" si="1085"/>
        <v/>
      </c>
      <c r="BB738" s="239" t="str">
        <f t="shared" si="1086"/>
        <v/>
      </c>
      <c r="BC738" s="239" t="str">
        <f t="shared" si="1087"/>
        <v/>
      </c>
      <c r="BD738" s="239" t="str">
        <f t="shared" si="1088"/>
        <v/>
      </c>
      <c r="BE738" s="239" t="str">
        <f t="shared" si="1089"/>
        <v/>
      </c>
      <c r="BF738" s="239" t="str">
        <f t="shared" si="1090"/>
        <v/>
      </c>
      <c r="BG738" s="239" t="str">
        <f t="shared" si="1091"/>
        <v/>
      </c>
      <c r="BH738" s="239" t="str">
        <f t="shared" si="1092"/>
        <v/>
      </c>
      <c r="BI738" s="239" t="str">
        <f t="shared" si="1093"/>
        <v/>
      </c>
      <c r="BJ738" s="239" t="str">
        <f t="shared" si="1094"/>
        <v/>
      </c>
      <c r="BK738" s="239" t="str">
        <f t="shared" si="1095"/>
        <v/>
      </c>
      <c r="BL738" s="239" t="str">
        <f t="shared" si="1096"/>
        <v/>
      </c>
      <c r="BN738" s="239" t="str">
        <f t="shared" si="1106"/>
        <v/>
      </c>
      <c r="BO738" s="239" t="str">
        <f t="shared" si="1107"/>
        <v/>
      </c>
      <c r="BP738" s="239" t="str">
        <f t="shared" si="1108"/>
        <v/>
      </c>
      <c r="BQ738" s="239" t="str">
        <f t="shared" si="1109"/>
        <v/>
      </c>
      <c r="BR738" s="239" t="str">
        <f t="shared" si="1110"/>
        <v/>
      </c>
      <c r="BS738" s="239" t="str">
        <f t="shared" si="1111"/>
        <v/>
      </c>
      <c r="BT738" s="239" t="str">
        <f t="shared" si="1112"/>
        <v/>
      </c>
      <c r="BU738" s="239" t="str">
        <f t="shared" si="1113"/>
        <v/>
      </c>
      <c r="BV738" s="239" t="str">
        <f t="shared" si="1114"/>
        <v/>
      </c>
      <c r="BW738" s="239" t="str">
        <f t="shared" si="1115"/>
        <v/>
      </c>
      <c r="BX738" s="239" t="str">
        <f t="shared" si="1116"/>
        <v/>
      </c>
      <c r="BY738" s="239" t="str">
        <f t="shared" si="1117"/>
        <v/>
      </c>
      <c r="BZ738" s="239" t="str">
        <f t="shared" si="1118"/>
        <v/>
      </c>
      <c r="CA738" s="239" t="str">
        <f t="shared" si="1119"/>
        <v/>
      </c>
      <c r="CB738" s="239" t="str">
        <f t="shared" si="1120"/>
        <v/>
      </c>
      <c r="CC738" s="239" t="str">
        <f t="shared" si="1121"/>
        <v/>
      </c>
      <c r="CD738" s="239" t="str">
        <f t="shared" si="1122"/>
        <v/>
      </c>
      <c r="CE738" s="239" t="str">
        <f t="shared" si="1123"/>
        <v/>
      </c>
      <c r="CF738" s="239" t="str">
        <f t="shared" si="1124"/>
        <v/>
      </c>
      <c r="CG738" s="239" t="str">
        <f t="shared" si="1125"/>
        <v/>
      </c>
      <c r="CH738" s="239" t="str">
        <f t="shared" si="1126"/>
        <v/>
      </c>
      <c r="CI738" s="239" t="str">
        <f t="shared" si="1127"/>
        <v/>
      </c>
      <c r="CJ738" s="239" t="str">
        <f t="shared" si="1128"/>
        <v/>
      </c>
      <c r="CK738" s="239" t="str">
        <f t="shared" si="1129"/>
        <v/>
      </c>
      <c r="CL738" s="239" t="str">
        <f t="shared" si="1130"/>
        <v/>
      </c>
      <c r="CM738" s="239" t="str">
        <f t="shared" si="1131"/>
        <v/>
      </c>
      <c r="CN738" s="239" t="str">
        <f t="shared" si="1132"/>
        <v/>
      </c>
      <c r="CP738" s="239" t="str">
        <f t="shared" si="1133"/>
        <v/>
      </c>
      <c r="CQ738" s="239" t="str">
        <f t="shared" si="1134"/>
        <v/>
      </c>
      <c r="CR738" s="239" t="str">
        <f t="shared" si="1135"/>
        <v/>
      </c>
      <c r="CS738" s="239" t="str">
        <f t="shared" si="1136"/>
        <v/>
      </c>
      <c r="CT738" s="239" t="str">
        <f t="shared" si="1137"/>
        <v/>
      </c>
      <c r="CU738" s="239" t="str">
        <f t="shared" si="1138"/>
        <v/>
      </c>
      <c r="CV738" s="239" t="str">
        <f t="shared" si="1139"/>
        <v/>
      </c>
      <c r="CW738" s="239" t="str">
        <f t="shared" si="1140"/>
        <v/>
      </c>
      <c r="CX738" s="239" t="str">
        <f t="shared" si="1141"/>
        <v/>
      </c>
      <c r="CY738" s="239" t="str">
        <f t="shared" si="1142"/>
        <v/>
      </c>
      <c r="CZ738" s="239" t="str">
        <f t="shared" si="1143"/>
        <v/>
      </c>
      <c r="DA738" s="239" t="str">
        <f t="shared" si="1144"/>
        <v/>
      </c>
      <c r="DB738" s="239" t="str">
        <f t="shared" si="1145"/>
        <v/>
      </c>
      <c r="DC738" s="239" t="str">
        <f t="shared" si="1146"/>
        <v/>
      </c>
      <c r="DD738" s="239" t="str">
        <f t="shared" si="1147"/>
        <v/>
      </c>
      <c r="DE738" s="239" t="str">
        <f t="shared" si="1148"/>
        <v/>
      </c>
      <c r="DF738" s="239" t="str">
        <f t="shared" si="1149"/>
        <v/>
      </c>
      <c r="DG738" s="239" t="str">
        <f t="shared" si="1150"/>
        <v/>
      </c>
      <c r="DH738" s="239" t="str">
        <f t="shared" si="1151"/>
        <v/>
      </c>
      <c r="DI738" s="239" t="str">
        <f t="shared" si="1152"/>
        <v/>
      </c>
      <c r="DJ738" s="239" t="str">
        <f t="shared" si="1153"/>
        <v/>
      </c>
      <c r="DK738" s="239" t="str">
        <f t="shared" si="1154"/>
        <v/>
      </c>
      <c r="DL738" s="239" t="str">
        <f t="shared" si="1155"/>
        <v/>
      </c>
      <c r="DM738" s="239" t="str">
        <f t="shared" si="1156"/>
        <v/>
      </c>
      <c r="DN738" s="239" t="str">
        <f t="shared" si="1157"/>
        <v/>
      </c>
      <c r="DO738" s="239" t="str">
        <f t="shared" si="1158"/>
        <v/>
      </c>
      <c r="DP738" s="239" t="str">
        <f t="shared" si="1159"/>
        <v/>
      </c>
    </row>
    <row r="739" spans="1:120" ht="79.5" hidden="1" customHeight="1" x14ac:dyDescent="0.25">
      <c r="A739" s="49" t="s">
        <v>4520</v>
      </c>
      <c r="B739" s="49">
        <v>2020</v>
      </c>
      <c r="C739" s="49" t="s">
        <v>64</v>
      </c>
      <c r="D739" s="49" t="s">
        <v>2934</v>
      </c>
      <c r="E739" s="85">
        <v>1</v>
      </c>
      <c r="F739" s="49" t="s">
        <v>2935</v>
      </c>
      <c r="G739" s="49" t="str">
        <f t="shared" si="1162"/>
        <v>2020-1</v>
      </c>
      <c r="H739" s="49" t="s">
        <v>75</v>
      </c>
      <c r="I739" s="49" t="s">
        <v>196</v>
      </c>
      <c r="J739" s="49" t="s">
        <v>80</v>
      </c>
      <c r="K739" s="49" t="s">
        <v>472</v>
      </c>
      <c r="L739" s="49" t="s">
        <v>125</v>
      </c>
      <c r="M739" s="49" t="s">
        <v>1360</v>
      </c>
      <c r="N739" s="49" t="s">
        <v>1293</v>
      </c>
      <c r="O739" s="49" t="s">
        <v>706</v>
      </c>
      <c r="P739" s="49" t="s">
        <v>2936</v>
      </c>
      <c r="Q739" s="50">
        <v>0.2</v>
      </c>
      <c r="R739" s="50"/>
      <c r="S739" s="131">
        <v>2200</v>
      </c>
      <c r="T739" s="49" t="s">
        <v>84</v>
      </c>
      <c r="U739" s="132" t="s">
        <v>2937</v>
      </c>
      <c r="V739" s="51">
        <v>44928</v>
      </c>
      <c r="W739" s="51">
        <v>45289</v>
      </c>
      <c r="X739" s="49" t="s">
        <v>1261</v>
      </c>
      <c r="Y739" s="49" t="s">
        <v>87</v>
      </c>
      <c r="Z739" s="59" t="s">
        <v>100</v>
      </c>
      <c r="AA739" s="52">
        <v>1</v>
      </c>
      <c r="AB739" s="23" t="s">
        <v>2938</v>
      </c>
      <c r="AC739" s="23">
        <v>45289</v>
      </c>
      <c r="AD739" s="52">
        <v>1</v>
      </c>
      <c r="AE739" s="52" t="s">
        <v>2938</v>
      </c>
      <c r="AF739" s="75">
        <v>45289</v>
      </c>
      <c r="AG739" s="52" t="s">
        <v>79</v>
      </c>
      <c r="AH739" s="52" t="s">
        <v>92</v>
      </c>
      <c r="AI739" s="52">
        <f t="shared" si="1078"/>
        <v>0.2</v>
      </c>
      <c r="AJ739" s="52"/>
      <c r="AK739" s="52"/>
      <c r="AL739" s="239" t="str">
        <f t="shared" si="1097"/>
        <v/>
      </c>
      <c r="AM739" s="239" t="str">
        <f t="shared" si="1098"/>
        <v/>
      </c>
      <c r="AN739" s="239" t="str">
        <f t="shared" si="1099"/>
        <v/>
      </c>
      <c r="AO739" s="239" t="str">
        <f t="shared" si="1100"/>
        <v/>
      </c>
      <c r="AP739" s="239" t="str">
        <f t="shared" si="1101"/>
        <v/>
      </c>
      <c r="AQ739" s="239" t="str">
        <f t="shared" si="1102"/>
        <v/>
      </c>
      <c r="AR739" s="239" t="str">
        <f t="shared" si="1103"/>
        <v/>
      </c>
      <c r="AS739" s="239" t="str">
        <f t="shared" si="1104"/>
        <v/>
      </c>
      <c r="AT739" s="239" t="str">
        <f t="shared" si="1105"/>
        <v/>
      </c>
      <c r="AU739" s="239" t="str">
        <f t="shared" si="1079"/>
        <v/>
      </c>
      <c r="AV739" s="239" t="str">
        <f t="shared" si="1080"/>
        <v/>
      </c>
      <c r="AW739" s="239" t="str">
        <f t="shared" si="1081"/>
        <v/>
      </c>
      <c r="AX739" s="239" t="str">
        <f t="shared" si="1082"/>
        <v/>
      </c>
      <c r="AY739" s="239" t="str">
        <f t="shared" si="1083"/>
        <v/>
      </c>
      <c r="AZ739" s="239" t="str">
        <f t="shared" si="1084"/>
        <v/>
      </c>
      <c r="BA739" s="239" t="str">
        <f t="shared" si="1085"/>
        <v/>
      </c>
      <c r="BB739" s="239" t="str">
        <f t="shared" si="1086"/>
        <v/>
      </c>
      <c r="BC739" s="239" t="str">
        <f t="shared" si="1087"/>
        <v/>
      </c>
      <c r="BD739" s="239" t="str">
        <f t="shared" si="1088"/>
        <v/>
      </c>
      <c r="BE739" s="239" t="str">
        <f t="shared" si="1089"/>
        <v/>
      </c>
      <c r="BF739" s="239" t="str">
        <f t="shared" si="1090"/>
        <v/>
      </c>
      <c r="BG739" s="239" t="str">
        <f t="shared" si="1091"/>
        <v/>
      </c>
      <c r="BH739" s="239" t="str">
        <f t="shared" si="1092"/>
        <v/>
      </c>
      <c r="BI739" s="239" t="str">
        <f t="shared" si="1093"/>
        <v/>
      </c>
      <c r="BJ739" s="239" t="str">
        <f t="shared" si="1094"/>
        <v/>
      </c>
      <c r="BK739" s="239" t="str">
        <f t="shared" si="1095"/>
        <v/>
      </c>
      <c r="BL739" s="239" t="str">
        <f t="shared" si="1096"/>
        <v/>
      </c>
      <c r="BN739" s="239" t="str">
        <f t="shared" si="1106"/>
        <v/>
      </c>
      <c r="BO739" s="239" t="str">
        <f t="shared" si="1107"/>
        <v/>
      </c>
      <c r="BP739" s="239" t="str">
        <f t="shared" si="1108"/>
        <v/>
      </c>
      <c r="BQ739" s="239" t="str">
        <f t="shared" si="1109"/>
        <v/>
      </c>
      <c r="BR739" s="239" t="str">
        <f t="shared" si="1110"/>
        <v/>
      </c>
      <c r="BS739" s="239" t="str">
        <f t="shared" si="1111"/>
        <v/>
      </c>
      <c r="BT739" s="239" t="str">
        <f t="shared" si="1112"/>
        <v/>
      </c>
      <c r="BU739" s="239" t="str">
        <f t="shared" si="1113"/>
        <v/>
      </c>
      <c r="BV739" s="239" t="str">
        <f t="shared" si="1114"/>
        <v/>
      </c>
      <c r="BW739" s="239" t="str">
        <f t="shared" si="1115"/>
        <v/>
      </c>
      <c r="BX739" s="239" t="str">
        <f t="shared" si="1116"/>
        <v/>
      </c>
      <c r="BY739" s="239" t="str">
        <f t="shared" si="1117"/>
        <v/>
      </c>
      <c r="BZ739" s="239" t="str">
        <f t="shared" si="1118"/>
        <v/>
      </c>
      <c r="CA739" s="239" t="str">
        <f t="shared" si="1119"/>
        <v/>
      </c>
      <c r="CB739" s="239" t="str">
        <f t="shared" si="1120"/>
        <v/>
      </c>
      <c r="CC739" s="239" t="str">
        <f t="shared" si="1121"/>
        <v/>
      </c>
      <c r="CD739" s="239" t="str">
        <f t="shared" si="1122"/>
        <v/>
      </c>
      <c r="CE739" s="239" t="str">
        <f t="shared" si="1123"/>
        <v/>
      </c>
      <c r="CF739" s="239" t="str">
        <f t="shared" si="1124"/>
        <v/>
      </c>
      <c r="CG739" s="239" t="str">
        <f t="shared" si="1125"/>
        <v/>
      </c>
      <c r="CH739" s="239" t="str">
        <f t="shared" si="1126"/>
        <v/>
      </c>
      <c r="CI739" s="239" t="str">
        <f t="shared" si="1127"/>
        <v/>
      </c>
      <c r="CJ739" s="239" t="str">
        <f t="shared" si="1128"/>
        <v/>
      </c>
      <c r="CK739" s="239" t="str">
        <f t="shared" si="1129"/>
        <v/>
      </c>
      <c r="CL739" s="239" t="str">
        <f t="shared" si="1130"/>
        <v/>
      </c>
      <c r="CM739" s="239" t="str">
        <f t="shared" si="1131"/>
        <v/>
      </c>
      <c r="CN739" s="239" t="str">
        <f t="shared" si="1132"/>
        <v/>
      </c>
      <c r="CP739" s="239" t="str">
        <f t="shared" si="1133"/>
        <v/>
      </c>
      <c r="CQ739" s="239" t="str">
        <f t="shared" si="1134"/>
        <v/>
      </c>
      <c r="CR739" s="239" t="str">
        <f t="shared" si="1135"/>
        <v/>
      </c>
      <c r="CS739" s="239" t="str">
        <f t="shared" si="1136"/>
        <v/>
      </c>
      <c r="CT739" s="239" t="str">
        <f t="shared" si="1137"/>
        <v/>
      </c>
      <c r="CU739" s="239" t="str">
        <f t="shared" si="1138"/>
        <v/>
      </c>
      <c r="CV739" s="239" t="str">
        <f t="shared" si="1139"/>
        <v/>
      </c>
      <c r="CW739" s="239" t="str">
        <f t="shared" si="1140"/>
        <v/>
      </c>
      <c r="CX739" s="239" t="str">
        <f t="shared" si="1141"/>
        <v/>
      </c>
      <c r="CY739" s="239" t="str">
        <f t="shared" si="1142"/>
        <v/>
      </c>
      <c r="CZ739" s="239" t="str">
        <f t="shared" si="1143"/>
        <v/>
      </c>
      <c r="DA739" s="239" t="str">
        <f t="shared" si="1144"/>
        <v/>
      </c>
      <c r="DB739" s="239" t="str">
        <f t="shared" si="1145"/>
        <v/>
      </c>
      <c r="DC739" s="239" t="str">
        <f t="shared" si="1146"/>
        <v/>
      </c>
      <c r="DD739" s="239" t="str">
        <f t="shared" si="1147"/>
        <v/>
      </c>
      <c r="DE739" s="239" t="str">
        <f t="shared" si="1148"/>
        <v/>
      </c>
      <c r="DF739" s="239" t="str">
        <f t="shared" si="1149"/>
        <v/>
      </c>
      <c r="DG739" s="239" t="str">
        <f t="shared" si="1150"/>
        <v/>
      </c>
      <c r="DH739" s="239" t="str">
        <f t="shared" si="1151"/>
        <v/>
      </c>
      <c r="DI739" s="239" t="str">
        <f t="shared" si="1152"/>
        <v/>
      </c>
      <c r="DJ739" s="239" t="str">
        <f t="shared" si="1153"/>
        <v/>
      </c>
      <c r="DK739" s="239" t="str">
        <f t="shared" si="1154"/>
        <v/>
      </c>
      <c r="DL739" s="239" t="str">
        <f t="shared" si="1155"/>
        <v/>
      </c>
      <c r="DM739" s="239" t="str">
        <f t="shared" si="1156"/>
        <v/>
      </c>
      <c r="DN739" s="239" t="str">
        <f t="shared" si="1157"/>
        <v/>
      </c>
      <c r="DO739" s="239" t="str">
        <f t="shared" si="1158"/>
        <v/>
      </c>
      <c r="DP739" s="239" t="str">
        <f t="shared" si="1159"/>
        <v/>
      </c>
    </row>
    <row r="740" spans="1:120" ht="79.5" hidden="1" customHeight="1" x14ac:dyDescent="0.25">
      <c r="A740" s="53" t="s">
        <v>4520</v>
      </c>
      <c r="B740" s="53">
        <v>2020</v>
      </c>
      <c r="C740" s="53" t="s">
        <v>64</v>
      </c>
      <c r="D740" s="53" t="s">
        <v>2934</v>
      </c>
      <c r="E740" s="87">
        <v>1</v>
      </c>
      <c r="F740" s="53" t="s">
        <v>2939</v>
      </c>
      <c r="G740" s="53" t="str">
        <f t="shared" si="1162"/>
        <v>2020-1</v>
      </c>
      <c r="H740" s="53" t="s">
        <v>94</v>
      </c>
      <c r="I740" s="53" t="s">
        <v>196</v>
      </c>
      <c r="J740" s="53" t="s">
        <v>80</v>
      </c>
      <c r="K740" s="53" t="s">
        <v>80</v>
      </c>
      <c r="L740" s="53" t="s">
        <v>80</v>
      </c>
      <c r="M740" s="53" t="s">
        <v>80</v>
      </c>
      <c r="N740" s="53" t="s">
        <v>80</v>
      </c>
      <c r="O740" s="53" t="s">
        <v>80</v>
      </c>
      <c r="P740" s="86" t="s">
        <v>2940</v>
      </c>
      <c r="Q740" s="140">
        <v>0.4</v>
      </c>
      <c r="R740" s="151">
        <f>+Q740*Q739</f>
        <v>8.0000000000000016E-2</v>
      </c>
      <c r="S740" s="131">
        <v>2300</v>
      </c>
      <c r="T740" s="3" t="s">
        <v>84</v>
      </c>
      <c r="U740" s="132" t="s">
        <v>2941</v>
      </c>
      <c r="V740" s="9">
        <v>44928</v>
      </c>
      <c r="W740" s="9">
        <v>45289</v>
      </c>
      <c r="X740" s="162" t="s">
        <v>1261</v>
      </c>
      <c r="Y740" s="49" t="s">
        <v>87</v>
      </c>
      <c r="Z740" s="59" t="s">
        <v>100</v>
      </c>
      <c r="AA740" s="52">
        <v>1</v>
      </c>
      <c r="AB740" s="23" t="s">
        <v>2942</v>
      </c>
      <c r="AC740" s="23">
        <v>45289</v>
      </c>
      <c r="AD740" s="52">
        <v>1</v>
      </c>
      <c r="AE740" s="52" t="s">
        <v>2942</v>
      </c>
      <c r="AF740" s="75">
        <v>45289</v>
      </c>
      <c r="AG740" s="52" t="s">
        <v>79</v>
      </c>
      <c r="AH740" s="52">
        <v>1</v>
      </c>
      <c r="AI740" s="52">
        <f t="shared" si="1078"/>
        <v>8.0000000000000016E-2</v>
      </c>
      <c r="AJ740" s="52">
        <f t="shared" ref="AJ740:AJ741" si="1167">+AI740/R740</f>
        <v>1</v>
      </c>
      <c r="AK740" s="52"/>
      <c r="AL740" s="239" t="str">
        <f t="shared" si="1097"/>
        <v/>
      </c>
      <c r="AM740" s="239" t="str">
        <f t="shared" si="1098"/>
        <v/>
      </c>
      <c r="AN740" s="239" t="str">
        <f t="shared" si="1099"/>
        <v/>
      </c>
      <c r="AO740" s="239" t="str">
        <f t="shared" si="1100"/>
        <v/>
      </c>
      <c r="AP740" s="239" t="str">
        <f t="shared" si="1101"/>
        <v/>
      </c>
      <c r="AQ740" s="239" t="str">
        <f t="shared" si="1102"/>
        <v/>
      </c>
      <c r="AR740" s="239" t="str">
        <f t="shared" si="1103"/>
        <v/>
      </c>
      <c r="AS740" s="239" t="str">
        <f t="shared" si="1104"/>
        <v/>
      </c>
      <c r="AT740" s="239" t="str">
        <f t="shared" si="1105"/>
        <v/>
      </c>
      <c r="AU740" s="239" t="str">
        <f t="shared" si="1079"/>
        <v/>
      </c>
      <c r="AV740" s="239" t="str">
        <f t="shared" si="1080"/>
        <v/>
      </c>
      <c r="AW740" s="239" t="str">
        <f t="shared" si="1081"/>
        <v/>
      </c>
      <c r="AX740" s="239" t="str">
        <f t="shared" si="1082"/>
        <v/>
      </c>
      <c r="AY740" s="239" t="str">
        <f t="shared" si="1083"/>
        <v/>
      </c>
      <c r="AZ740" s="239" t="str">
        <f t="shared" si="1084"/>
        <v/>
      </c>
      <c r="BA740" s="239" t="str">
        <f t="shared" si="1085"/>
        <v/>
      </c>
      <c r="BB740" s="239" t="str">
        <f t="shared" si="1086"/>
        <v/>
      </c>
      <c r="BC740" s="239" t="str">
        <f t="shared" si="1087"/>
        <v/>
      </c>
      <c r="BD740" s="239" t="str">
        <f t="shared" si="1088"/>
        <v/>
      </c>
      <c r="BE740" s="239" t="str">
        <f t="shared" si="1089"/>
        <v/>
      </c>
      <c r="BF740" s="239" t="str">
        <f t="shared" si="1090"/>
        <v/>
      </c>
      <c r="BG740" s="239" t="str">
        <f t="shared" si="1091"/>
        <v/>
      </c>
      <c r="BH740" s="239" t="str">
        <f t="shared" si="1092"/>
        <v/>
      </c>
      <c r="BI740" s="239" t="str">
        <f t="shared" si="1093"/>
        <v/>
      </c>
      <c r="BJ740" s="239" t="str">
        <f t="shared" si="1094"/>
        <v/>
      </c>
      <c r="BK740" s="239" t="str">
        <f t="shared" si="1095"/>
        <v/>
      </c>
      <c r="BL740" s="239" t="str">
        <f t="shared" si="1096"/>
        <v/>
      </c>
      <c r="BN740" s="239" t="str">
        <f t="shared" si="1106"/>
        <v/>
      </c>
      <c r="BO740" s="239" t="str">
        <f t="shared" si="1107"/>
        <v/>
      </c>
      <c r="BP740" s="239" t="str">
        <f t="shared" si="1108"/>
        <v/>
      </c>
      <c r="BQ740" s="239" t="str">
        <f t="shared" si="1109"/>
        <v/>
      </c>
      <c r="BR740" s="239" t="str">
        <f t="shared" si="1110"/>
        <v/>
      </c>
      <c r="BS740" s="239" t="str">
        <f t="shared" si="1111"/>
        <v/>
      </c>
      <c r="BT740" s="239" t="str">
        <f t="shared" si="1112"/>
        <v/>
      </c>
      <c r="BU740" s="239" t="str">
        <f t="shared" si="1113"/>
        <v/>
      </c>
      <c r="BV740" s="239" t="str">
        <f t="shared" si="1114"/>
        <v/>
      </c>
      <c r="BW740" s="239" t="str">
        <f t="shared" si="1115"/>
        <v/>
      </c>
      <c r="BX740" s="239" t="str">
        <f t="shared" si="1116"/>
        <v/>
      </c>
      <c r="BY740" s="239" t="str">
        <f t="shared" si="1117"/>
        <v/>
      </c>
      <c r="BZ740" s="239" t="str">
        <f t="shared" si="1118"/>
        <v/>
      </c>
      <c r="CA740" s="239" t="str">
        <f t="shared" si="1119"/>
        <v/>
      </c>
      <c r="CB740" s="239" t="str">
        <f t="shared" si="1120"/>
        <v/>
      </c>
      <c r="CC740" s="239" t="str">
        <f t="shared" si="1121"/>
        <v/>
      </c>
      <c r="CD740" s="239" t="str">
        <f t="shared" si="1122"/>
        <v/>
      </c>
      <c r="CE740" s="239" t="str">
        <f t="shared" si="1123"/>
        <v/>
      </c>
      <c r="CF740" s="239" t="str">
        <f t="shared" si="1124"/>
        <v/>
      </c>
      <c r="CG740" s="239" t="str">
        <f t="shared" si="1125"/>
        <v/>
      </c>
      <c r="CH740" s="239" t="str">
        <f t="shared" si="1126"/>
        <v/>
      </c>
      <c r="CI740" s="239" t="str">
        <f t="shared" si="1127"/>
        <v/>
      </c>
      <c r="CJ740" s="239" t="str">
        <f t="shared" si="1128"/>
        <v/>
      </c>
      <c r="CK740" s="239" t="str">
        <f t="shared" si="1129"/>
        <v/>
      </c>
      <c r="CL740" s="239" t="str">
        <f t="shared" si="1130"/>
        <v/>
      </c>
      <c r="CM740" s="239" t="str">
        <f t="shared" si="1131"/>
        <v/>
      </c>
      <c r="CN740" s="239" t="str">
        <f t="shared" si="1132"/>
        <v/>
      </c>
      <c r="CP740" s="239" t="str">
        <f t="shared" si="1133"/>
        <v/>
      </c>
      <c r="CQ740" s="239" t="str">
        <f t="shared" si="1134"/>
        <v/>
      </c>
      <c r="CR740" s="239" t="str">
        <f t="shared" si="1135"/>
        <v/>
      </c>
      <c r="CS740" s="239" t="str">
        <f t="shared" si="1136"/>
        <v/>
      </c>
      <c r="CT740" s="239" t="str">
        <f t="shared" si="1137"/>
        <v/>
      </c>
      <c r="CU740" s="239" t="str">
        <f t="shared" si="1138"/>
        <v/>
      </c>
      <c r="CV740" s="239" t="str">
        <f t="shared" si="1139"/>
        <v/>
      </c>
      <c r="CW740" s="239" t="str">
        <f t="shared" si="1140"/>
        <v/>
      </c>
      <c r="CX740" s="239" t="str">
        <f t="shared" si="1141"/>
        <v/>
      </c>
      <c r="CY740" s="239" t="str">
        <f t="shared" si="1142"/>
        <v/>
      </c>
      <c r="CZ740" s="239" t="str">
        <f t="shared" si="1143"/>
        <v/>
      </c>
      <c r="DA740" s="239" t="str">
        <f t="shared" si="1144"/>
        <v/>
      </c>
      <c r="DB740" s="239" t="str">
        <f t="shared" si="1145"/>
        <v/>
      </c>
      <c r="DC740" s="239" t="str">
        <f t="shared" si="1146"/>
        <v/>
      </c>
      <c r="DD740" s="239" t="str">
        <f t="shared" si="1147"/>
        <v/>
      </c>
      <c r="DE740" s="239" t="str">
        <f t="shared" si="1148"/>
        <v/>
      </c>
      <c r="DF740" s="239" t="str">
        <f t="shared" si="1149"/>
        <v/>
      </c>
      <c r="DG740" s="239" t="str">
        <f t="shared" si="1150"/>
        <v/>
      </c>
      <c r="DH740" s="239" t="str">
        <f t="shared" si="1151"/>
        <v/>
      </c>
      <c r="DI740" s="239" t="str">
        <f t="shared" si="1152"/>
        <v/>
      </c>
      <c r="DJ740" s="239" t="str">
        <f t="shared" si="1153"/>
        <v/>
      </c>
      <c r="DK740" s="239" t="str">
        <f t="shared" si="1154"/>
        <v/>
      </c>
      <c r="DL740" s="239" t="str">
        <f t="shared" si="1155"/>
        <v/>
      </c>
      <c r="DM740" s="239" t="str">
        <f t="shared" si="1156"/>
        <v/>
      </c>
      <c r="DN740" s="239" t="str">
        <f t="shared" si="1157"/>
        <v/>
      </c>
      <c r="DO740" s="239" t="str">
        <f t="shared" si="1158"/>
        <v/>
      </c>
      <c r="DP740" s="239" t="str">
        <f t="shared" si="1159"/>
        <v/>
      </c>
    </row>
    <row r="741" spans="1:120" ht="79.5" hidden="1" customHeight="1" x14ac:dyDescent="0.25">
      <c r="A741" s="53" t="s">
        <v>4520</v>
      </c>
      <c r="B741" s="53">
        <v>2020</v>
      </c>
      <c r="C741" s="53" t="s">
        <v>64</v>
      </c>
      <c r="D741" s="53" t="s">
        <v>2934</v>
      </c>
      <c r="E741" s="87">
        <v>1</v>
      </c>
      <c r="F741" s="53" t="s">
        <v>2943</v>
      </c>
      <c r="G741" s="53" t="str">
        <f t="shared" si="1162"/>
        <v>2020-1</v>
      </c>
      <c r="H741" s="53" t="s">
        <v>94</v>
      </c>
      <c r="I741" s="53" t="s">
        <v>196</v>
      </c>
      <c r="J741" s="53" t="s">
        <v>80</v>
      </c>
      <c r="K741" s="53" t="s">
        <v>80</v>
      </c>
      <c r="L741" s="53" t="s">
        <v>80</v>
      </c>
      <c r="M741" s="53" t="s">
        <v>80</v>
      </c>
      <c r="N741" s="53" t="s">
        <v>80</v>
      </c>
      <c r="O741" s="53" t="s">
        <v>80</v>
      </c>
      <c r="P741" s="86" t="s">
        <v>2944</v>
      </c>
      <c r="Q741" s="140">
        <v>0.6</v>
      </c>
      <c r="R741" s="151">
        <f>+Q741*Q739</f>
        <v>0.12</v>
      </c>
      <c r="S741" s="131">
        <v>2200</v>
      </c>
      <c r="T741" s="3" t="s">
        <v>84</v>
      </c>
      <c r="U741" s="132" t="s">
        <v>2945</v>
      </c>
      <c r="V741" s="9">
        <v>44928</v>
      </c>
      <c r="W741" s="9">
        <v>45289</v>
      </c>
      <c r="X741" s="162" t="s">
        <v>1261</v>
      </c>
      <c r="Y741" s="49" t="s">
        <v>87</v>
      </c>
      <c r="Z741" s="59" t="s">
        <v>100</v>
      </c>
      <c r="AA741" s="52">
        <v>1</v>
      </c>
      <c r="AB741" s="23" t="s">
        <v>2946</v>
      </c>
      <c r="AC741" s="23">
        <v>45289</v>
      </c>
      <c r="AD741" s="52">
        <v>1</v>
      </c>
      <c r="AE741" s="52" t="s">
        <v>2946</v>
      </c>
      <c r="AF741" s="75">
        <v>45289</v>
      </c>
      <c r="AG741" s="52" t="s">
        <v>79</v>
      </c>
      <c r="AH741" s="52">
        <v>1</v>
      </c>
      <c r="AI741" s="52">
        <f t="shared" si="1078"/>
        <v>0.12</v>
      </c>
      <c r="AJ741" s="52">
        <f t="shared" si="1167"/>
        <v>1</v>
      </c>
      <c r="AK741" s="52"/>
      <c r="AL741" s="239" t="str">
        <f t="shared" si="1097"/>
        <v/>
      </c>
      <c r="AM741" s="239" t="str">
        <f t="shared" si="1098"/>
        <v/>
      </c>
      <c r="AN741" s="239" t="str">
        <f t="shared" si="1099"/>
        <v/>
      </c>
      <c r="AO741" s="239" t="str">
        <f t="shared" si="1100"/>
        <v/>
      </c>
      <c r="AP741" s="239" t="str">
        <f t="shared" si="1101"/>
        <v/>
      </c>
      <c r="AQ741" s="239" t="str">
        <f t="shared" si="1102"/>
        <v/>
      </c>
      <c r="AR741" s="239" t="str">
        <f t="shared" si="1103"/>
        <v/>
      </c>
      <c r="AS741" s="239" t="str">
        <f t="shared" si="1104"/>
        <v/>
      </c>
      <c r="AT741" s="239" t="str">
        <f t="shared" si="1105"/>
        <v/>
      </c>
      <c r="AU741" s="239" t="str">
        <f t="shared" si="1079"/>
        <v/>
      </c>
      <c r="AV741" s="239" t="str">
        <f t="shared" si="1080"/>
        <v/>
      </c>
      <c r="AW741" s="239" t="str">
        <f t="shared" si="1081"/>
        <v/>
      </c>
      <c r="AX741" s="239" t="str">
        <f t="shared" si="1082"/>
        <v/>
      </c>
      <c r="AY741" s="239" t="str">
        <f t="shared" si="1083"/>
        <v/>
      </c>
      <c r="AZ741" s="239" t="str">
        <f t="shared" si="1084"/>
        <v/>
      </c>
      <c r="BA741" s="239" t="str">
        <f t="shared" si="1085"/>
        <v/>
      </c>
      <c r="BB741" s="239" t="str">
        <f t="shared" si="1086"/>
        <v/>
      </c>
      <c r="BC741" s="239" t="str">
        <f t="shared" si="1087"/>
        <v/>
      </c>
      <c r="BD741" s="239" t="str">
        <f t="shared" si="1088"/>
        <v/>
      </c>
      <c r="BE741" s="239" t="str">
        <f t="shared" si="1089"/>
        <v/>
      </c>
      <c r="BF741" s="239" t="str">
        <f t="shared" si="1090"/>
        <v/>
      </c>
      <c r="BG741" s="239" t="str">
        <f t="shared" si="1091"/>
        <v/>
      </c>
      <c r="BH741" s="239" t="str">
        <f t="shared" si="1092"/>
        <v/>
      </c>
      <c r="BI741" s="239" t="str">
        <f t="shared" si="1093"/>
        <v/>
      </c>
      <c r="BJ741" s="239" t="str">
        <f t="shared" si="1094"/>
        <v/>
      </c>
      <c r="BK741" s="239" t="str">
        <f t="shared" si="1095"/>
        <v/>
      </c>
      <c r="BL741" s="239" t="str">
        <f t="shared" si="1096"/>
        <v/>
      </c>
      <c r="BN741" s="239" t="str">
        <f t="shared" si="1106"/>
        <v/>
      </c>
      <c r="BO741" s="239" t="str">
        <f t="shared" si="1107"/>
        <v/>
      </c>
      <c r="BP741" s="239" t="str">
        <f t="shared" si="1108"/>
        <v/>
      </c>
      <c r="BQ741" s="239" t="str">
        <f t="shared" si="1109"/>
        <v/>
      </c>
      <c r="BR741" s="239" t="str">
        <f t="shared" si="1110"/>
        <v/>
      </c>
      <c r="BS741" s="239" t="str">
        <f t="shared" si="1111"/>
        <v/>
      </c>
      <c r="BT741" s="239" t="str">
        <f t="shared" si="1112"/>
        <v/>
      </c>
      <c r="BU741" s="239" t="str">
        <f t="shared" si="1113"/>
        <v/>
      </c>
      <c r="BV741" s="239" t="str">
        <f t="shared" si="1114"/>
        <v/>
      </c>
      <c r="BW741" s="239" t="str">
        <f t="shared" si="1115"/>
        <v/>
      </c>
      <c r="BX741" s="239" t="str">
        <f t="shared" si="1116"/>
        <v/>
      </c>
      <c r="BY741" s="239" t="str">
        <f t="shared" si="1117"/>
        <v/>
      </c>
      <c r="BZ741" s="239" t="str">
        <f t="shared" si="1118"/>
        <v/>
      </c>
      <c r="CA741" s="239" t="str">
        <f t="shared" si="1119"/>
        <v/>
      </c>
      <c r="CB741" s="239" t="str">
        <f t="shared" si="1120"/>
        <v/>
      </c>
      <c r="CC741" s="239" t="str">
        <f t="shared" si="1121"/>
        <v/>
      </c>
      <c r="CD741" s="239" t="str">
        <f t="shared" si="1122"/>
        <v/>
      </c>
      <c r="CE741" s="239" t="str">
        <f t="shared" si="1123"/>
        <v/>
      </c>
      <c r="CF741" s="239" t="str">
        <f t="shared" si="1124"/>
        <v/>
      </c>
      <c r="CG741" s="239" t="str">
        <f t="shared" si="1125"/>
        <v/>
      </c>
      <c r="CH741" s="239" t="str">
        <f t="shared" si="1126"/>
        <v/>
      </c>
      <c r="CI741" s="239" t="str">
        <f t="shared" si="1127"/>
        <v/>
      </c>
      <c r="CJ741" s="239" t="str">
        <f t="shared" si="1128"/>
        <v/>
      </c>
      <c r="CK741" s="239" t="str">
        <f t="shared" si="1129"/>
        <v/>
      </c>
      <c r="CL741" s="239" t="str">
        <f t="shared" si="1130"/>
        <v/>
      </c>
      <c r="CM741" s="239" t="str">
        <f t="shared" si="1131"/>
        <v/>
      </c>
      <c r="CN741" s="239" t="str">
        <f t="shared" si="1132"/>
        <v/>
      </c>
      <c r="CP741" s="239" t="str">
        <f t="shared" si="1133"/>
        <v/>
      </c>
      <c r="CQ741" s="239" t="str">
        <f t="shared" si="1134"/>
        <v/>
      </c>
      <c r="CR741" s="239" t="str">
        <f t="shared" si="1135"/>
        <v/>
      </c>
      <c r="CS741" s="239" t="str">
        <f t="shared" si="1136"/>
        <v/>
      </c>
      <c r="CT741" s="239" t="str">
        <f t="shared" si="1137"/>
        <v/>
      </c>
      <c r="CU741" s="239" t="str">
        <f t="shared" si="1138"/>
        <v/>
      </c>
      <c r="CV741" s="239" t="str">
        <f t="shared" si="1139"/>
        <v/>
      </c>
      <c r="CW741" s="239" t="str">
        <f t="shared" si="1140"/>
        <v/>
      </c>
      <c r="CX741" s="239" t="str">
        <f t="shared" si="1141"/>
        <v/>
      </c>
      <c r="CY741" s="239" t="str">
        <f t="shared" si="1142"/>
        <v/>
      </c>
      <c r="CZ741" s="239" t="str">
        <f t="shared" si="1143"/>
        <v/>
      </c>
      <c r="DA741" s="239" t="str">
        <f t="shared" si="1144"/>
        <v/>
      </c>
      <c r="DB741" s="239" t="str">
        <f t="shared" si="1145"/>
        <v/>
      </c>
      <c r="DC741" s="239" t="str">
        <f t="shared" si="1146"/>
        <v/>
      </c>
      <c r="DD741" s="239" t="str">
        <f t="shared" si="1147"/>
        <v/>
      </c>
      <c r="DE741" s="239" t="str">
        <f t="shared" si="1148"/>
        <v/>
      </c>
      <c r="DF741" s="239" t="str">
        <f t="shared" si="1149"/>
        <v/>
      </c>
      <c r="DG741" s="239" t="str">
        <f t="shared" si="1150"/>
        <v/>
      </c>
      <c r="DH741" s="239" t="str">
        <f t="shared" si="1151"/>
        <v/>
      </c>
      <c r="DI741" s="239" t="str">
        <f t="shared" si="1152"/>
        <v/>
      </c>
      <c r="DJ741" s="239" t="str">
        <f t="shared" si="1153"/>
        <v/>
      </c>
      <c r="DK741" s="239" t="str">
        <f t="shared" si="1154"/>
        <v/>
      </c>
      <c r="DL741" s="239" t="str">
        <f t="shared" si="1155"/>
        <v/>
      </c>
      <c r="DM741" s="239" t="str">
        <f t="shared" si="1156"/>
        <v/>
      </c>
      <c r="DN741" s="239" t="str">
        <f t="shared" si="1157"/>
        <v/>
      </c>
      <c r="DO741" s="239" t="str">
        <f t="shared" si="1158"/>
        <v/>
      </c>
      <c r="DP741" s="239" t="str">
        <f t="shared" si="1159"/>
        <v/>
      </c>
    </row>
    <row r="742" spans="1:120" ht="79.5" hidden="1" customHeight="1" x14ac:dyDescent="0.25">
      <c r="A742" s="49" t="s">
        <v>4520</v>
      </c>
      <c r="B742" s="49">
        <v>2020</v>
      </c>
      <c r="C742" s="49" t="s">
        <v>64</v>
      </c>
      <c r="D742" s="49" t="s">
        <v>2934</v>
      </c>
      <c r="E742" s="53">
        <v>1</v>
      </c>
      <c r="F742" s="49" t="s">
        <v>2947</v>
      </c>
      <c r="G742" s="49" t="str">
        <f t="shared" si="1162"/>
        <v>2020-2</v>
      </c>
      <c r="H742" s="49" t="s">
        <v>75</v>
      </c>
      <c r="I742" s="49" t="s">
        <v>196</v>
      </c>
      <c r="J742" s="49" t="s">
        <v>80</v>
      </c>
      <c r="K742" s="49" t="s">
        <v>472</v>
      </c>
      <c r="L742" s="49" t="s">
        <v>125</v>
      </c>
      <c r="M742" s="49" t="s">
        <v>836</v>
      </c>
      <c r="N742" s="49" t="s">
        <v>1293</v>
      </c>
      <c r="O742" s="49" t="s">
        <v>706</v>
      </c>
      <c r="P742" s="49" t="s">
        <v>2948</v>
      </c>
      <c r="Q742" s="50">
        <v>0.2</v>
      </c>
      <c r="R742" s="50"/>
      <c r="S742" s="49">
        <v>2600</v>
      </c>
      <c r="T742" s="49" t="s">
        <v>84</v>
      </c>
      <c r="U742" s="49" t="s">
        <v>2949</v>
      </c>
      <c r="V742" s="51">
        <v>44928</v>
      </c>
      <c r="W742" s="51">
        <v>45289</v>
      </c>
      <c r="X742" s="49" t="s">
        <v>1261</v>
      </c>
      <c r="Y742" s="49" t="s">
        <v>87</v>
      </c>
      <c r="Z742" s="59" t="s">
        <v>100</v>
      </c>
      <c r="AA742" s="52">
        <v>1</v>
      </c>
      <c r="AB742" s="23" t="s">
        <v>2950</v>
      </c>
      <c r="AC742" s="23">
        <v>45289</v>
      </c>
      <c r="AD742" s="52">
        <v>1</v>
      </c>
      <c r="AE742" s="52" t="s">
        <v>2950</v>
      </c>
      <c r="AF742" s="75">
        <v>45289</v>
      </c>
      <c r="AG742" s="52" t="s">
        <v>79</v>
      </c>
      <c r="AH742" s="52" t="s">
        <v>92</v>
      </c>
      <c r="AI742" s="52">
        <f t="shared" si="1078"/>
        <v>0.2</v>
      </c>
      <c r="AJ742" s="52"/>
      <c r="AK742" s="52"/>
      <c r="AL742" s="239" t="str">
        <f t="shared" si="1097"/>
        <v/>
      </c>
      <c r="AM742" s="239" t="str">
        <f t="shared" si="1098"/>
        <v/>
      </c>
      <c r="AN742" s="239" t="str">
        <f t="shared" si="1099"/>
        <v/>
      </c>
      <c r="AO742" s="239" t="str">
        <f t="shared" si="1100"/>
        <v/>
      </c>
      <c r="AP742" s="239" t="str">
        <f t="shared" si="1101"/>
        <v/>
      </c>
      <c r="AQ742" s="239" t="str">
        <f t="shared" si="1102"/>
        <v/>
      </c>
      <c r="AR742" s="239" t="str">
        <f t="shared" si="1103"/>
        <v/>
      </c>
      <c r="AS742" s="239" t="str">
        <f t="shared" si="1104"/>
        <v/>
      </c>
      <c r="AT742" s="239" t="str">
        <f t="shared" si="1105"/>
        <v/>
      </c>
      <c r="AU742" s="239" t="str">
        <f t="shared" si="1079"/>
        <v/>
      </c>
      <c r="AV742" s="239" t="str">
        <f t="shared" si="1080"/>
        <v/>
      </c>
      <c r="AW742" s="239" t="str">
        <f t="shared" si="1081"/>
        <v/>
      </c>
      <c r="AX742" s="239" t="str">
        <f t="shared" si="1082"/>
        <v/>
      </c>
      <c r="AY742" s="239" t="str">
        <f t="shared" si="1083"/>
        <v/>
      </c>
      <c r="AZ742" s="239" t="str">
        <f t="shared" si="1084"/>
        <v/>
      </c>
      <c r="BA742" s="239" t="str">
        <f t="shared" si="1085"/>
        <v/>
      </c>
      <c r="BB742" s="239" t="str">
        <f t="shared" si="1086"/>
        <v/>
      </c>
      <c r="BC742" s="239" t="str">
        <f t="shared" si="1087"/>
        <v/>
      </c>
      <c r="BD742" s="239" t="str">
        <f t="shared" si="1088"/>
        <v/>
      </c>
      <c r="BE742" s="239" t="str">
        <f t="shared" si="1089"/>
        <v/>
      </c>
      <c r="BF742" s="239" t="str">
        <f t="shared" si="1090"/>
        <v/>
      </c>
      <c r="BG742" s="239" t="str">
        <f t="shared" si="1091"/>
        <v/>
      </c>
      <c r="BH742" s="239" t="str">
        <f t="shared" si="1092"/>
        <v/>
      </c>
      <c r="BI742" s="239" t="str">
        <f t="shared" si="1093"/>
        <v/>
      </c>
      <c r="BJ742" s="239" t="str">
        <f t="shared" si="1094"/>
        <v/>
      </c>
      <c r="BK742" s="239" t="str">
        <f t="shared" si="1095"/>
        <v/>
      </c>
      <c r="BL742" s="239" t="str">
        <f t="shared" si="1096"/>
        <v/>
      </c>
      <c r="BN742" s="239" t="str">
        <f t="shared" si="1106"/>
        <v/>
      </c>
      <c r="BO742" s="239" t="str">
        <f t="shared" si="1107"/>
        <v/>
      </c>
      <c r="BP742" s="239" t="str">
        <f t="shared" si="1108"/>
        <v/>
      </c>
      <c r="BQ742" s="239" t="str">
        <f t="shared" si="1109"/>
        <v/>
      </c>
      <c r="BR742" s="239" t="str">
        <f t="shared" si="1110"/>
        <v/>
      </c>
      <c r="BS742" s="239" t="str">
        <f t="shared" si="1111"/>
        <v/>
      </c>
      <c r="BT742" s="239" t="str">
        <f t="shared" si="1112"/>
        <v/>
      </c>
      <c r="BU742" s="239" t="str">
        <f t="shared" si="1113"/>
        <v/>
      </c>
      <c r="BV742" s="239" t="str">
        <f t="shared" si="1114"/>
        <v/>
      </c>
      <c r="BW742" s="239" t="str">
        <f t="shared" si="1115"/>
        <v/>
      </c>
      <c r="BX742" s="239" t="str">
        <f t="shared" si="1116"/>
        <v/>
      </c>
      <c r="BY742" s="239" t="str">
        <f t="shared" si="1117"/>
        <v/>
      </c>
      <c r="BZ742" s="239" t="str">
        <f t="shared" si="1118"/>
        <v/>
      </c>
      <c r="CA742" s="239" t="str">
        <f t="shared" si="1119"/>
        <v/>
      </c>
      <c r="CB742" s="239" t="str">
        <f t="shared" si="1120"/>
        <v/>
      </c>
      <c r="CC742" s="239" t="str">
        <f t="shared" si="1121"/>
        <v/>
      </c>
      <c r="CD742" s="239" t="str">
        <f t="shared" si="1122"/>
        <v/>
      </c>
      <c r="CE742" s="239" t="str">
        <f t="shared" si="1123"/>
        <v/>
      </c>
      <c r="CF742" s="239" t="str">
        <f t="shared" si="1124"/>
        <v/>
      </c>
      <c r="CG742" s="239" t="str">
        <f t="shared" si="1125"/>
        <v/>
      </c>
      <c r="CH742" s="239" t="str">
        <f t="shared" si="1126"/>
        <v/>
      </c>
      <c r="CI742" s="239" t="str">
        <f t="shared" si="1127"/>
        <v/>
      </c>
      <c r="CJ742" s="239" t="str">
        <f t="shared" si="1128"/>
        <v/>
      </c>
      <c r="CK742" s="239" t="str">
        <f t="shared" si="1129"/>
        <v/>
      </c>
      <c r="CL742" s="239" t="str">
        <f t="shared" si="1130"/>
        <v/>
      </c>
      <c r="CM742" s="239" t="str">
        <f t="shared" si="1131"/>
        <v/>
      </c>
      <c r="CN742" s="239" t="str">
        <f t="shared" si="1132"/>
        <v/>
      </c>
      <c r="CP742" s="239" t="str">
        <f t="shared" si="1133"/>
        <v/>
      </c>
      <c r="CQ742" s="239" t="str">
        <f t="shared" si="1134"/>
        <v/>
      </c>
      <c r="CR742" s="239" t="str">
        <f t="shared" si="1135"/>
        <v/>
      </c>
      <c r="CS742" s="239" t="str">
        <f t="shared" si="1136"/>
        <v/>
      </c>
      <c r="CT742" s="239" t="str">
        <f t="shared" si="1137"/>
        <v/>
      </c>
      <c r="CU742" s="239" t="str">
        <f t="shared" si="1138"/>
        <v/>
      </c>
      <c r="CV742" s="239" t="str">
        <f t="shared" si="1139"/>
        <v/>
      </c>
      <c r="CW742" s="239" t="str">
        <f t="shared" si="1140"/>
        <v/>
      </c>
      <c r="CX742" s="239" t="str">
        <f t="shared" si="1141"/>
        <v/>
      </c>
      <c r="CY742" s="239" t="str">
        <f t="shared" si="1142"/>
        <v/>
      </c>
      <c r="CZ742" s="239" t="str">
        <f t="shared" si="1143"/>
        <v/>
      </c>
      <c r="DA742" s="239" t="str">
        <f t="shared" si="1144"/>
        <v/>
      </c>
      <c r="DB742" s="239" t="str">
        <f t="shared" si="1145"/>
        <v/>
      </c>
      <c r="DC742" s="239" t="str">
        <f t="shared" si="1146"/>
        <v/>
      </c>
      <c r="DD742" s="239" t="str">
        <f t="shared" si="1147"/>
        <v/>
      </c>
      <c r="DE742" s="239" t="str">
        <f t="shared" si="1148"/>
        <v/>
      </c>
      <c r="DF742" s="239" t="str">
        <f t="shared" si="1149"/>
        <v/>
      </c>
      <c r="DG742" s="239" t="str">
        <f t="shared" si="1150"/>
        <v/>
      </c>
      <c r="DH742" s="239" t="str">
        <f t="shared" si="1151"/>
        <v/>
      </c>
      <c r="DI742" s="239" t="str">
        <f t="shared" si="1152"/>
        <v/>
      </c>
      <c r="DJ742" s="239" t="str">
        <f t="shared" si="1153"/>
        <v/>
      </c>
      <c r="DK742" s="239" t="str">
        <f t="shared" si="1154"/>
        <v/>
      </c>
      <c r="DL742" s="239" t="str">
        <f t="shared" si="1155"/>
        <v/>
      </c>
      <c r="DM742" s="239" t="str">
        <f t="shared" si="1156"/>
        <v/>
      </c>
      <c r="DN742" s="239" t="str">
        <f t="shared" si="1157"/>
        <v/>
      </c>
      <c r="DO742" s="239" t="str">
        <f t="shared" si="1158"/>
        <v/>
      </c>
      <c r="DP742" s="239" t="str">
        <f t="shared" si="1159"/>
        <v/>
      </c>
    </row>
    <row r="743" spans="1:120" ht="79.5" hidden="1" customHeight="1" x14ac:dyDescent="0.25">
      <c r="A743" s="53" t="s">
        <v>4520</v>
      </c>
      <c r="B743" s="53">
        <v>2020</v>
      </c>
      <c r="C743" s="53" t="s">
        <v>64</v>
      </c>
      <c r="D743" s="53" t="s">
        <v>2934</v>
      </c>
      <c r="E743" s="53">
        <v>1</v>
      </c>
      <c r="F743" s="53" t="s">
        <v>2951</v>
      </c>
      <c r="G743" s="53" t="str">
        <f t="shared" si="1162"/>
        <v>2020-2</v>
      </c>
      <c r="H743" s="53" t="s">
        <v>94</v>
      </c>
      <c r="I743" s="53" t="s">
        <v>196</v>
      </c>
      <c r="J743" s="53" t="s">
        <v>80</v>
      </c>
      <c r="K743" s="53" t="s">
        <v>80</v>
      </c>
      <c r="L743" s="53" t="s">
        <v>80</v>
      </c>
      <c r="M743" s="53" t="s">
        <v>80</v>
      </c>
      <c r="N743" s="53" t="s">
        <v>80</v>
      </c>
      <c r="O743" s="53" t="s">
        <v>80</v>
      </c>
      <c r="P743" s="53" t="s">
        <v>2952</v>
      </c>
      <c r="Q743" s="52">
        <v>0.5</v>
      </c>
      <c r="R743" s="52">
        <f>+Q743*Q742</f>
        <v>0.1</v>
      </c>
      <c r="S743" s="53">
        <v>1300</v>
      </c>
      <c r="T743" s="53" t="s">
        <v>84</v>
      </c>
      <c r="U743" s="53" t="s">
        <v>2953</v>
      </c>
      <c r="V743" s="23">
        <v>44928</v>
      </c>
      <c r="W743" s="23">
        <v>45107</v>
      </c>
      <c r="X743" s="53" t="s">
        <v>1261</v>
      </c>
      <c r="Y743" s="49" t="s">
        <v>167</v>
      </c>
      <c r="Z743" s="59" t="s">
        <v>100</v>
      </c>
      <c r="AA743" s="60">
        <v>1</v>
      </c>
      <c r="AB743" s="62" t="s">
        <v>2954</v>
      </c>
      <c r="AC743" s="62">
        <v>45107</v>
      </c>
      <c r="AD743" s="60">
        <v>1</v>
      </c>
      <c r="AE743" s="62" t="s">
        <v>2955</v>
      </c>
      <c r="AF743" s="62">
        <v>45107</v>
      </c>
      <c r="AG743" s="60" t="s">
        <v>79</v>
      </c>
      <c r="AH743" s="60">
        <v>1</v>
      </c>
      <c r="AI743" s="52">
        <f t="shared" si="1078"/>
        <v>0.1</v>
      </c>
      <c r="AJ743" s="52">
        <f t="shared" ref="AJ743:AJ744" si="1168">+AI743/R743</f>
        <v>1</v>
      </c>
      <c r="AK743" s="52"/>
      <c r="AL743" s="239" t="str">
        <f t="shared" si="1097"/>
        <v/>
      </c>
      <c r="AM743" s="239" t="str">
        <f t="shared" si="1098"/>
        <v/>
      </c>
      <c r="AN743" s="239" t="str">
        <f t="shared" si="1099"/>
        <v/>
      </c>
      <c r="AO743" s="239" t="str">
        <f t="shared" si="1100"/>
        <v/>
      </c>
      <c r="AP743" s="239" t="str">
        <f t="shared" si="1101"/>
        <v/>
      </c>
      <c r="AQ743" s="239" t="str">
        <f t="shared" si="1102"/>
        <v/>
      </c>
      <c r="AR743" s="239" t="str">
        <f t="shared" si="1103"/>
        <v/>
      </c>
      <c r="AS743" s="239" t="str">
        <f t="shared" si="1104"/>
        <v/>
      </c>
      <c r="AT743" s="239" t="str">
        <f t="shared" si="1105"/>
        <v/>
      </c>
      <c r="AU743" s="239" t="str">
        <f t="shared" si="1079"/>
        <v/>
      </c>
      <c r="AV743" s="239" t="str">
        <f t="shared" si="1080"/>
        <v/>
      </c>
      <c r="AW743" s="239" t="str">
        <f t="shared" si="1081"/>
        <v/>
      </c>
      <c r="AX743" s="239" t="str">
        <f t="shared" si="1082"/>
        <v/>
      </c>
      <c r="AY743" s="239" t="str">
        <f t="shared" si="1083"/>
        <v/>
      </c>
      <c r="AZ743" s="239" t="str">
        <f t="shared" si="1084"/>
        <v/>
      </c>
      <c r="BA743" s="239" t="str">
        <f t="shared" si="1085"/>
        <v/>
      </c>
      <c r="BB743" s="239" t="str">
        <f t="shared" si="1086"/>
        <v/>
      </c>
      <c r="BC743" s="239" t="str">
        <f t="shared" si="1087"/>
        <v/>
      </c>
      <c r="BD743" s="239" t="str">
        <f t="shared" si="1088"/>
        <v/>
      </c>
      <c r="BE743" s="239" t="str">
        <f t="shared" si="1089"/>
        <v/>
      </c>
      <c r="BF743" s="239" t="str">
        <f t="shared" si="1090"/>
        <v/>
      </c>
      <c r="BG743" s="239" t="str">
        <f t="shared" si="1091"/>
        <v/>
      </c>
      <c r="BH743" s="239" t="str">
        <f t="shared" si="1092"/>
        <v/>
      </c>
      <c r="BI743" s="239" t="str">
        <f t="shared" si="1093"/>
        <v/>
      </c>
      <c r="BJ743" s="239" t="str">
        <f t="shared" si="1094"/>
        <v/>
      </c>
      <c r="BK743" s="239" t="str">
        <f t="shared" si="1095"/>
        <v/>
      </c>
      <c r="BL743" s="239" t="str">
        <f t="shared" si="1096"/>
        <v/>
      </c>
      <c r="BN743" s="239" t="str">
        <f t="shared" si="1106"/>
        <v/>
      </c>
      <c r="BO743" s="239" t="str">
        <f t="shared" si="1107"/>
        <v/>
      </c>
      <c r="BP743" s="239" t="str">
        <f t="shared" si="1108"/>
        <v/>
      </c>
      <c r="BQ743" s="239" t="str">
        <f t="shared" si="1109"/>
        <v/>
      </c>
      <c r="BR743" s="239" t="str">
        <f t="shared" si="1110"/>
        <v/>
      </c>
      <c r="BS743" s="239" t="str">
        <f t="shared" si="1111"/>
        <v/>
      </c>
      <c r="BT743" s="239" t="str">
        <f t="shared" si="1112"/>
        <v/>
      </c>
      <c r="BU743" s="239" t="str">
        <f t="shared" si="1113"/>
        <v/>
      </c>
      <c r="BV743" s="239" t="str">
        <f t="shared" si="1114"/>
        <v/>
      </c>
      <c r="BW743" s="239" t="str">
        <f t="shared" si="1115"/>
        <v/>
      </c>
      <c r="BX743" s="239" t="str">
        <f t="shared" si="1116"/>
        <v/>
      </c>
      <c r="BY743" s="239" t="str">
        <f t="shared" si="1117"/>
        <v/>
      </c>
      <c r="BZ743" s="239" t="str">
        <f t="shared" si="1118"/>
        <v/>
      </c>
      <c r="CA743" s="239" t="str">
        <f t="shared" si="1119"/>
        <v/>
      </c>
      <c r="CB743" s="239" t="str">
        <f t="shared" si="1120"/>
        <v/>
      </c>
      <c r="CC743" s="239" t="str">
        <f t="shared" si="1121"/>
        <v/>
      </c>
      <c r="CD743" s="239" t="str">
        <f t="shared" si="1122"/>
        <v/>
      </c>
      <c r="CE743" s="239" t="str">
        <f t="shared" si="1123"/>
        <v/>
      </c>
      <c r="CF743" s="239" t="str">
        <f t="shared" si="1124"/>
        <v/>
      </c>
      <c r="CG743" s="239" t="str">
        <f t="shared" si="1125"/>
        <v/>
      </c>
      <c r="CH743" s="239" t="str">
        <f t="shared" si="1126"/>
        <v/>
      </c>
      <c r="CI743" s="239" t="str">
        <f t="shared" si="1127"/>
        <v/>
      </c>
      <c r="CJ743" s="239" t="str">
        <f t="shared" si="1128"/>
        <v/>
      </c>
      <c r="CK743" s="239" t="str">
        <f t="shared" si="1129"/>
        <v/>
      </c>
      <c r="CL743" s="239" t="str">
        <f t="shared" si="1130"/>
        <v/>
      </c>
      <c r="CM743" s="239" t="str">
        <f t="shared" si="1131"/>
        <v/>
      </c>
      <c r="CN743" s="239" t="str">
        <f t="shared" si="1132"/>
        <v/>
      </c>
      <c r="CP743" s="239" t="str">
        <f t="shared" si="1133"/>
        <v/>
      </c>
      <c r="CQ743" s="239" t="str">
        <f t="shared" si="1134"/>
        <v/>
      </c>
      <c r="CR743" s="239" t="str">
        <f t="shared" si="1135"/>
        <v/>
      </c>
      <c r="CS743" s="239" t="str">
        <f t="shared" si="1136"/>
        <v/>
      </c>
      <c r="CT743" s="239" t="str">
        <f t="shared" si="1137"/>
        <v/>
      </c>
      <c r="CU743" s="239" t="str">
        <f t="shared" si="1138"/>
        <v/>
      </c>
      <c r="CV743" s="239" t="str">
        <f t="shared" si="1139"/>
        <v/>
      </c>
      <c r="CW743" s="239" t="str">
        <f t="shared" si="1140"/>
        <v/>
      </c>
      <c r="CX743" s="239" t="str">
        <f t="shared" si="1141"/>
        <v/>
      </c>
      <c r="CY743" s="239" t="str">
        <f t="shared" si="1142"/>
        <v/>
      </c>
      <c r="CZ743" s="239" t="str">
        <f t="shared" si="1143"/>
        <v/>
      </c>
      <c r="DA743" s="239" t="str">
        <f t="shared" si="1144"/>
        <v/>
      </c>
      <c r="DB743" s="239" t="str">
        <f t="shared" si="1145"/>
        <v/>
      </c>
      <c r="DC743" s="239" t="str">
        <f t="shared" si="1146"/>
        <v/>
      </c>
      <c r="DD743" s="239" t="str">
        <f t="shared" si="1147"/>
        <v/>
      </c>
      <c r="DE743" s="239" t="str">
        <f t="shared" si="1148"/>
        <v/>
      </c>
      <c r="DF743" s="239" t="str">
        <f t="shared" si="1149"/>
        <v/>
      </c>
      <c r="DG743" s="239" t="str">
        <f t="shared" si="1150"/>
        <v/>
      </c>
      <c r="DH743" s="239" t="str">
        <f t="shared" si="1151"/>
        <v/>
      </c>
      <c r="DI743" s="239" t="str">
        <f t="shared" si="1152"/>
        <v/>
      </c>
      <c r="DJ743" s="239" t="str">
        <f t="shared" si="1153"/>
        <v/>
      </c>
      <c r="DK743" s="239" t="str">
        <f t="shared" si="1154"/>
        <v/>
      </c>
      <c r="DL743" s="239" t="str">
        <f t="shared" si="1155"/>
        <v/>
      </c>
      <c r="DM743" s="239" t="str">
        <f t="shared" si="1156"/>
        <v/>
      </c>
      <c r="DN743" s="239" t="str">
        <f t="shared" si="1157"/>
        <v/>
      </c>
      <c r="DO743" s="239" t="str">
        <f t="shared" si="1158"/>
        <v/>
      </c>
      <c r="DP743" s="239" t="str">
        <f t="shared" si="1159"/>
        <v/>
      </c>
    </row>
    <row r="744" spans="1:120" ht="79.5" hidden="1" customHeight="1" x14ac:dyDescent="0.25">
      <c r="A744" s="53" t="s">
        <v>4520</v>
      </c>
      <c r="B744" s="53">
        <v>2020</v>
      </c>
      <c r="C744" s="53" t="s">
        <v>64</v>
      </c>
      <c r="D744" s="53" t="s">
        <v>2934</v>
      </c>
      <c r="E744" s="53">
        <v>1</v>
      </c>
      <c r="F744" s="53" t="s">
        <v>2956</v>
      </c>
      <c r="G744" s="53" t="str">
        <f t="shared" si="1162"/>
        <v>2020-2</v>
      </c>
      <c r="H744" s="53" t="s">
        <v>94</v>
      </c>
      <c r="I744" s="53" t="s">
        <v>196</v>
      </c>
      <c r="J744" s="53" t="s">
        <v>80</v>
      </c>
      <c r="K744" s="53" t="s">
        <v>80</v>
      </c>
      <c r="L744" s="53" t="s">
        <v>80</v>
      </c>
      <c r="M744" s="53" t="s">
        <v>80</v>
      </c>
      <c r="N744" s="53" t="s">
        <v>80</v>
      </c>
      <c r="O744" s="53" t="s">
        <v>80</v>
      </c>
      <c r="P744" s="53" t="s">
        <v>2952</v>
      </c>
      <c r="Q744" s="52">
        <v>0.5</v>
      </c>
      <c r="R744" s="52">
        <f>+Q744*Q742</f>
        <v>0.1</v>
      </c>
      <c r="S744" s="53">
        <v>1300</v>
      </c>
      <c r="T744" s="53" t="s">
        <v>84</v>
      </c>
      <c r="U744" s="53" t="s">
        <v>2953</v>
      </c>
      <c r="V744" s="23">
        <v>45078</v>
      </c>
      <c r="W744" s="23">
        <v>45289</v>
      </c>
      <c r="X744" s="53" t="s">
        <v>1261</v>
      </c>
      <c r="Y744" s="49" t="s">
        <v>87</v>
      </c>
      <c r="Z744" s="59" t="s">
        <v>100</v>
      </c>
      <c r="AA744" s="52">
        <v>1</v>
      </c>
      <c r="AB744" s="23" t="s">
        <v>2957</v>
      </c>
      <c r="AC744" s="23">
        <v>45289</v>
      </c>
      <c r="AD744" s="52">
        <v>1</v>
      </c>
      <c r="AE744" s="52" t="s">
        <v>2957</v>
      </c>
      <c r="AF744" s="75">
        <v>45289</v>
      </c>
      <c r="AG744" s="52" t="s">
        <v>79</v>
      </c>
      <c r="AH744" s="52">
        <v>1</v>
      </c>
      <c r="AI744" s="52">
        <f t="shared" si="1078"/>
        <v>0.1</v>
      </c>
      <c r="AJ744" s="52">
        <f t="shared" si="1168"/>
        <v>1</v>
      </c>
      <c r="AK744" s="52"/>
      <c r="AL744" s="239" t="str">
        <f t="shared" si="1097"/>
        <v/>
      </c>
      <c r="AM744" s="239" t="str">
        <f t="shared" si="1098"/>
        <v/>
      </c>
      <c r="AN744" s="239" t="str">
        <f t="shared" si="1099"/>
        <v/>
      </c>
      <c r="AO744" s="239" t="str">
        <f t="shared" si="1100"/>
        <v/>
      </c>
      <c r="AP744" s="239" t="str">
        <f t="shared" si="1101"/>
        <v/>
      </c>
      <c r="AQ744" s="239" t="str">
        <f t="shared" si="1102"/>
        <v/>
      </c>
      <c r="AR744" s="239" t="str">
        <f t="shared" si="1103"/>
        <v/>
      </c>
      <c r="AS744" s="239" t="str">
        <f t="shared" si="1104"/>
        <v/>
      </c>
      <c r="AT744" s="239" t="str">
        <f t="shared" si="1105"/>
        <v/>
      </c>
      <c r="AU744" s="239" t="str">
        <f t="shared" si="1079"/>
        <v/>
      </c>
      <c r="AV744" s="239" t="str">
        <f t="shared" si="1080"/>
        <v/>
      </c>
      <c r="AW744" s="239" t="str">
        <f t="shared" si="1081"/>
        <v/>
      </c>
      <c r="AX744" s="239" t="str">
        <f t="shared" si="1082"/>
        <v/>
      </c>
      <c r="AY744" s="239" t="str">
        <f t="shared" si="1083"/>
        <v/>
      </c>
      <c r="AZ744" s="239" t="str">
        <f t="shared" si="1084"/>
        <v/>
      </c>
      <c r="BA744" s="239" t="str">
        <f t="shared" si="1085"/>
        <v/>
      </c>
      <c r="BB744" s="239" t="str">
        <f t="shared" si="1086"/>
        <v/>
      </c>
      <c r="BC744" s="239" t="str">
        <f t="shared" si="1087"/>
        <v/>
      </c>
      <c r="BD744" s="239" t="str">
        <f t="shared" si="1088"/>
        <v/>
      </c>
      <c r="BE744" s="239" t="str">
        <f t="shared" si="1089"/>
        <v/>
      </c>
      <c r="BF744" s="239" t="str">
        <f t="shared" si="1090"/>
        <v/>
      </c>
      <c r="BG744" s="239" t="str">
        <f t="shared" si="1091"/>
        <v/>
      </c>
      <c r="BH744" s="239" t="str">
        <f t="shared" si="1092"/>
        <v/>
      </c>
      <c r="BI744" s="239" t="str">
        <f t="shared" si="1093"/>
        <v/>
      </c>
      <c r="BJ744" s="239" t="str">
        <f t="shared" si="1094"/>
        <v/>
      </c>
      <c r="BK744" s="239" t="str">
        <f t="shared" si="1095"/>
        <v/>
      </c>
      <c r="BL744" s="239" t="str">
        <f t="shared" si="1096"/>
        <v/>
      </c>
      <c r="BN744" s="239" t="str">
        <f t="shared" si="1106"/>
        <v/>
      </c>
      <c r="BO744" s="239" t="str">
        <f t="shared" si="1107"/>
        <v/>
      </c>
      <c r="BP744" s="239" t="str">
        <f t="shared" si="1108"/>
        <v/>
      </c>
      <c r="BQ744" s="239" t="str">
        <f t="shared" si="1109"/>
        <v/>
      </c>
      <c r="BR744" s="239" t="str">
        <f t="shared" si="1110"/>
        <v/>
      </c>
      <c r="BS744" s="239" t="str">
        <f t="shared" si="1111"/>
        <v/>
      </c>
      <c r="BT744" s="239" t="str">
        <f t="shared" si="1112"/>
        <v/>
      </c>
      <c r="BU744" s="239" t="str">
        <f t="shared" si="1113"/>
        <v/>
      </c>
      <c r="BV744" s="239" t="str">
        <f t="shared" si="1114"/>
        <v/>
      </c>
      <c r="BW744" s="239" t="str">
        <f t="shared" si="1115"/>
        <v/>
      </c>
      <c r="BX744" s="239" t="str">
        <f t="shared" si="1116"/>
        <v/>
      </c>
      <c r="BY744" s="239" t="str">
        <f t="shared" si="1117"/>
        <v/>
      </c>
      <c r="BZ744" s="239" t="str">
        <f t="shared" si="1118"/>
        <v/>
      </c>
      <c r="CA744" s="239" t="str">
        <f t="shared" si="1119"/>
        <v/>
      </c>
      <c r="CB744" s="239" t="str">
        <f t="shared" si="1120"/>
        <v/>
      </c>
      <c r="CC744" s="239" t="str">
        <f t="shared" si="1121"/>
        <v/>
      </c>
      <c r="CD744" s="239" t="str">
        <f t="shared" si="1122"/>
        <v/>
      </c>
      <c r="CE744" s="239" t="str">
        <f t="shared" si="1123"/>
        <v/>
      </c>
      <c r="CF744" s="239" t="str">
        <f t="shared" si="1124"/>
        <v/>
      </c>
      <c r="CG744" s="239" t="str">
        <f t="shared" si="1125"/>
        <v/>
      </c>
      <c r="CH744" s="239" t="str">
        <f t="shared" si="1126"/>
        <v/>
      </c>
      <c r="CI744" s="239" t="str">
        <f t="shared" si="1127"/>
        <v/>
      </c>
      <c r="CJ744" s="239" t="str">
        <f t="shared" si="1128"/>
        <v/>
      </c>
      <c r="CK744" s="239" t="str">
        <f t="shared" si="1129"/>
        <v/>
      </c>
      <c r="CL744" s="239" t="str">
        <f t="shared" si="1130"/>
        <v/>
      </c>
      <c r="CM744" s="239" t="str">
        <f t="shared" si="1131"/>
        <v/>
      </c>
      <c r="CN744" s="239" t="str">
        <f t="shared" si="1132"/>
        <v/>
      </c>
      <c r="CP744" s="239" t="str">
        <f t="shared" si="1133"/>
        <v/>
      </c>
      <c r="CQ744" s="239" t="str">
        <f t="shared" si="1134"/>
        <v/>
      </c>
      <c r="CR744" s="239" t="str">
        <f t="shared" si="1135"/>
        <v/>
      </c>
      <c r="CS744" s="239" t="str">
        <f t="shared" si="1136"/>
        <v/>
      </c>
      <c r="CT744" s="239" t="str">
        <f t="shared" si="1137"/>
        <v/>
      </c>
      <c r="CU744" s="239" t="str">
        <f t="shared" si="1138"/>
        <v/>
      </c>
      <c r="CV744" s="239" t="str">
        <f t="shared" si="1139"/>
        <v/>
      </c>
      <c r="CW744" s="239" t="str">
        <f t="shared" si="1140"/>
        <v/>
      </c>
      <c r="CX744" s="239" t="str">
        <f t="shared" si="1141"/>
        <v/>
      </c>
      <c r="CY744" s="239" t="str">
        <f t="shared" si="1142"/>
        <v/>
      </c>
      <c r="CZ744" s="239" t="str">
        <f t="shared" si="1143"/>
        <v/>
      </c>
      <c r="DA744" s="239" t="str">
        <f t="shared" si="1144"/>
        <v/>
      </c>
      <c r="DB744" s="239" t="str">
        <f t="shared" si="1145"/>
        <v/>
      </c>
      <c r="DC744" s="239" t="str">
        <f t="shared" si="1146"/>
        <v/>
      </c>
      <c r="DD744" s="239" t="str">
        <f t="shared" si="1147"/>
        <v/>
      </c>
      <c r="DE744" s="239" t="str">
        <f t="shared" si="1148"/>
        <v/>
      </c>
      <c r="DF744" s="239" t="str">
        <f t="shared" si="1149"/>
        <v/>
      </c>
      <c r="DG744" s="239" t="str">
        <f t="shared" si="1150"/>
        <v/>
      </c>
      <c r="DH744" s="239" t="str">
        <f t="shared" si="1151"/>
        <v/>
      </c>
      <c r="DI744" s="239" t="str">
        <f t="shared" si="1152"/>
        <v/>
      </c>
      <c r="DJ744" s="239" t="str">
        <f t="shared" si="1153"/>
        <v/>
      </c>
      <c r="DK744" s="239" t="str">
        <f t="shared" si="1154"/>
        <v/>
      </c>
      <c r="DL744" s="239" t="str">
        <f t="shared" si="1155"/>
        <v/>
      </c>
      <c r="DM744" s="239" t="str">
        <f t="shared" si="1156"/>
        <v/>
      </c>
      <c r="DN744" s="239" t="str">
        <f t="shared" si="1157"/>
        <v/>
      </c>
      <c r="DO744" s="239" t="str">
        <f t="shared" si="1158"/>
        <v/>
      </c>
      <c r="DP744" s="239" t="str">
        <f t="shared" si="1159"/>
        <v/>
      </c>
    </row>
    <row r="745" spans="1:120" ht="79.5" hidden="1" customHeight="1" x14ac:dyDescent="0.25">
      <c r="A745" s="49" t="s">
        <v>4520</v>
      </c>
      <c r="B745" s="49">
        <v>2020</v>
      </c>
      <c r="C745" s="49" t="s">
        <v>64</v>
      </c>
      <c r="D745" s="49" t="s">
        <v>2934</v>
      </c>
      <c r="E745" s="53">
        <v>1</v>
      </c>
      <c r="F745" s="49" t="s">
        <v>2958</v>
      </c>
      <c r="G745" s="49" t="str">
        <f t="shared" si="1162"/>
        <v>2020-3</v>
      </c>
      <c r="H745" s="49" t="s">
        <v>75</v>
      </c>
      <c r="I745" s="49" t="s">
        <v>196</v>
      </c>
      <c r="J745" s="49" t="s">
        <v>80</v>
      </c>
      <c r="K745" s="49" t="s">
        <v>472</v>
      </c>
      <c r="L745" s="49" t="s">
        <v>125</v>
      </c>
      <c r="M745" s="49" t="s">
        <v>836</v>
      </c>
      <c r="N745" s="49" t="s">
        <v>1293</v>
      </c>
      <c r="O745" s="49" t="s">
        <v>706</v>
      </c>
      <c r="P745" s="49" t="s">
        <v>2959</v>
      </c>
      <c r="Q745" s="50">
        <v>0.2</v>
      </c>
      <c r="R745" s="50"/>
      <c r="S745" s="49">
        <v>750</v>
      </c>
      <c r="T745" s="49" t="s">
        <v>84</v>
      </c>
      <c r="U745" s="49" t="s">
        <v>2960</v>
      </c>
      <c r="V745" s="51">
        <v>44928</v>
      </c>
      <c r="W745" s="51">
        <v>45289</v>
      </c>
      <c r="X745" s="49" t="s">
        <v>1261</v>
      </c>
      <c r="Y745" s="49" t="s">
        <v>87</v>
      </c>
      <c r="Z745" s="59" t="s">
        <v>100</v>
      </c>
      <c r="AA745" s="52">
        <v>1</v>
      </c>
      <c r="AB745" s="23" t="s">
        <v>2962</v>
      </c>
      <c r="AC745" s="23">
        <v>45289</v>
      </c>
      <c r="AD745" s="52">
        <v>1</v>
      </c>
      <c r="AE745" s="52" t="s">
        <v>2962</v>
      </c>
      <c r="AF745" s="75">
        <v>45289</v>
      </c>
      <c r="AG745" s="52" t="s">
        <v>79</v>
      </c>
      <c r="AH745" s="52" t="s">
        <v>92</v>
      </c>
      <c r="AI745" s="52">
        <f t="shared" si="1078"/>
        <v>0.2</v>
      </c>
      <c r="AJ745" s="52"/>
      <c r="AK745" s="52"/>
      <c r="AL745" s="239" t="str">
        <f t="shared" si="1097"/>
        <v/>
      </c>
      <c r="AM745" s="239" t="str">
        <f t="shared" si="1098"/>
        <v/>
      </c>
      <c r="AN745" s="239" t="str">
        <f t="shared" si="1099"/>
        <v/>
      </c>
      <c r="AO745" s="239" t="str">
        <f t="shared" si="1100"/>
        <v/>
      </c>
      <c r="AP745" s="239" t="str">
        <f t="shared" si="1101"/>
        <v/>
      </c>
      <c r="AQ745" s="239" t="str">
        <f t="shared" si="1102"/>
        <v/>
      </c>
      <c r="AR745" s="239" t="str">
        <f t="shared" si="1103"/>
        <v/>
      </c>
      <c r="AS745" s="239" t="str">
        <f t="shared" si="1104"/>
        <v/>
      </c>
      <c r="AT745" s="239" t="str">
        <f t="shared" si="1105"/>
        <v/>
      </c>
      <c r="AU745" s="239" t="str">
        <f t="shared" si="1079"/>
        <v/>
      </c>
      <c r="AV745" s="239" t="str">
        <f t="shared" si="1080"/>
        <v/>
      </c>
      <c r="AW745" s="239" t="str">
        <f t="shared" si="1081"/>
        <v/>
      </c>
      <c r="AX745" s="239" t="str">
        <f t="shared" si="1082"/>
        <v/>
      </c>
      <c r="AY745" s="239" t="str">
        <f t="shared" si="1083"/>
        <v/>
      </c>
      <c r="AZ745" s="239" t="str">
        <f t="shared" si="1084"/>
        <v/>
      </c>
      <c r="BA745" s="239" t="str">
        <f t="shared" si="1085"/>
        <v/>
      </c>
      <c r="BB745" s="239" t="str">
        <f t="shared" si="1086"/>
        <v/>
      </c>
      <c r="BC745" s="239" t="str">
        <f t="shared" si="1087"/>
        <v/>
      </c>
      <c r="BD745" s="239" t="str">
        <f t="shared" si="1088"/>
        <v/>
      </c>
      <c r="BE745" s="239" t="str">
        <f t="shared" si="1089"/>
        <v/>
      </c>
      <c r="BF745" s="239" t="str">
        <f t="shared" si="1090"/>
        <v/>
      </c>
      <c r="BG745" s="239" t="str">
        <f t="shared" si="1091"/>
        <v/>
      </c>
      <c r="BH745" s="239" t="str">
        <f t="shared" si="1092"/>
        <v/>
      </c>
      <c r="BI745" s="239" t="str">
        <f t="shared" si="1093"/>
        <v/>
      </c>
      <c r="BJ745" s="239" t="str">
        <f t="shared" si="1094"/>
        <v/>
      </c>
      <c r="BK745" s="239" t="str">
        <f t="shared" si="1095"/>
        <v/>
      </c>
      <c r="BL745" s="239" t="str">
        <f t="shared" si="1096"/>
        <v/>
      </c>
      <c r="BN745" s="239" t="str">
        <f t="shared" si="1106"/>
        <v/>
      </c>
      <c r="BO745" s="239" t="str">
        <f t="shared" si="1107"/>
        <v/>
      </c>
      <c r="BP745" s="239" t="str">
        <f t="shared" si="1108"/>
        <v/>
      </c>
      <c r="BQ745" s="239" t="str">
        <f t="shared" si="1109"/>
        <v/>
      </c>
      <c r="BR745" s="239" t="str">
        <f t="shared" si="1110"/>
        <v/>
      </c>
      <c r="BS745" s="239" t="str">
        <f t="shared" si="1111"/>
        <v/>
      </c>
      <c r="BT745" s="239" t="str">
        <f t="shared" si="1112"/>
        <v/>
      </c>
      <c r="BU745" s="239" t="str">
        <f t="shared" si="1113"/>
        <v/>
      </c>
      <c r="BV745" s="239" t="str">
        <f t="shared" si="1114"/>
        <v/>
      </c>
      <c r="BW745" s="239" t="str">
        <f t="shared" si="1115"/>
        <v/>
      </c>
      <c r="BX745" s="239" t="str">
        <f t="shared" si="1116"/>
        <v/>
      </c>
      <c r="BY745" s="239" t="str">
        <f t="shared" si="1117"/>
        <v/>
      </c>
      <c r="BZ745" s="239" t="str">
        <f t="shared" si="1118"/>
        <v/>
      </c>
      <c r="CA745" s="239" t="str">
        <f t="shared" si="1119"/>
        <v/>
      </c>
      <c r="CB745" s="239" t="str">
        <f t="shared" si="1120"/>
        <v/>
      </c>
      <c r="CC745" s="239" t="str">
        <f t="shared" si="1121"/>
        <v/>
      </c>
      <c r="CD745" s="239" t="str">
        <f t="shared" si="1122"/>
        <v/>
      </c>
      <c r="CE745" s="239" t="str">
        <f t="shared" si="1123"/>
        <v/>
      </c>
      <c r="CF745" s="239" t="str">
        <f t="shared" si="1124"/>
        <v/>
      </c>
      <c r="CG745" s="239" t="str">
        <f t="shared" si="1125"/>
        <v/>
      </c>
      <c r="CH745" s="239" t="str">
        <f t="shared" si="1126"/>
        <v/>
      </c>
      <c r="CI745" s="239" t="str">
        <f t="shared" si="1127"/>
        <v/>
      </c>
      <c r="CJ745" s="239" t="str">
        <f t="shared" si="1128"/>
        <v/>
      </c>
      <c r="CK745" s="239" t="str">
        <f t="shared" si="1129"/>
        <v/>
      </c>
      <c r="CL745" s="239" t="str">
        <f t="shared" si="1130"/>
        <v/>
      </c>
      <c r="CM745" s="239" t="str">
        <f t="shared" si="1131"/>
        <v/>
      </c>
      <c r="CN745" s="239" t="str">
        <f t="shared" si="1132"/>
        <v/>
      </c>
      <c r="CP745" s="239" t="str">
        <f t="shared" si="1133"/>
        <v/>
      </c>
      <c r="CQ745" s="239" t="str">
        <f t="shared" si="1134"/>
        <v/>
      </c>
      <c r="CR745" s="239" t="str">
        <f t="shared" si="1135"/>
        <v/>
      </c>
      <c r="CS745" s="239" t="str">
        <f t="shared" si="1136"/>
        <v/>
      </c>
      <c r="CT745" s="239" t="str">
        <f t="shared" si="1137"/>
        <v/>
      </c>
      <c r="CU745" s="239" t="str">
        <f t="shared" si="1138"/>
        <v/>
      </c>
      <c r="CV745" s="239" t="str">
        <f t="shared" si="1139"/>
        <v/>
      </c>
      <c r="CW745" s="239" t="str">
        <f t="shared" si="1140"/>
        <v/>
      </c>
      <c r="CX745" s="239" t="str">
        <f t="shared" si="1141"/>
        <v/>
      </c>
      <c r="CY745" s="239" t="str">
        <f t="shared" si="1142"/>
        <v/>
      </c>
      <c r="CZ745" s="239" t="str">
        <f t="shared" si="1143"/>
        <v/>
      </c>
      <c r="DA745" s="239" t="str">
        <f t="shared" si="1144"/>
        <v/>
      </c>
      <c r="DB745" s="239" t="str">
        <f t="shared" si="1145"/>
        <v/>
      </c>
      <c r="DC745" s="239" t="str">
        <f t="shared" si="1146"/>
        <v/>
      </c>
      <c r="DD745" s="239" t="str">
        <f t="shared" si="1147"/>
        <v/>
      </c>
      <c r="DE745" s="239" t="str">
        <f t="shared" si="1148"/>
        <v/>
      </c>
      <c r="DF745" s="239" t="str">
        <f t="shared" si="1149"/>
        <v/>
      </c>
      <c r="DG745" s="239" t="str">
        <f t="shared" si="1150"/>
        <v/>
      </c>
      <c r="DH745" s="239" t="str">
        <f t="shared" si="1151"/>
        <v/>
      </c>
      <c r="DI745" s="239" t="str">
        <f t="shared" si="1152"/>
        <v/>
      </c>
      <c r="DJ745" s="239" t="str">
        <f t="shared" si="1153"/>
        <v/>
      </c>
      <c r="DK745" s="239" t="str">
        <f t="shared" si="1154"/>
        <v/>
      </c>
      <c r="DL745" s="239" t="str">
        <f t="shared" si="1155"/>
        <v/>
      </c>
      <c r="DM745" s="239" t="str">
        <f t="shared" si="1156"/>
        <v/>
      </c>
      <c r="DN745" s="239" t="str">
        <f t="shared" si="1157"/>
        <v/>
      </c>
      <c r="DO745" s="239" t="str">
        <f t="shared" si="1158"/>
        <v/>
      </c>
      <c r="DP745" s="239" t="str">
        <f t="shared" si="1159"/>
        <v/>
      </c>
    </row>
    <row r="746" spans="1:120" ht="79.5" hidden="1" customHeight="1" x14ac:dyDescent="0.25">
      <c r="A746" s="53" t="s">
        <v>4520</v>
      </c>
      <c r="B746" s="53">
        <v>2020</v>
      </c>
      <c r="C746" s="53" t="s">
        <v>64</v>
      </c>
      <c r="D746" s="53" t="s">
        <v>2934</v>
      </c>
      <c r="E746" s="87">
        <v>1</v>
      </c>
      <c r="F746" s="53" t="s">
        <v>2963</v>
      </c>
      <c r="G746" s="53" t="str">
        <f t="shared" si="1162"/>
        <v>2020-3</v>
      </c>
      <c r="H746" s="53" t="s">
        <v>94</v>
      </c>
      <c r="I746" s="53" t="s">
        <v>196</v>
      </c>
      <c r="J746" s="53" t="s">
        <v>80</v>
      </c>
      <c r="K746" s="53" t="s">
        <v>80</v>
      </c>
      <c r="L746" s="53" t="s">
        <v>80</v>
      </c>
      <c r="M746" s="53" t="s">
        <v>80</v>
      </c>
      <c r="N746" s="53" t="s">
        <v>80</v>
      </c>
      <c r="O746" s="53" t="s">
        <v>80</v>
      </c>
      <c r="P746" s="86" t="s">
        <v>2964</v>
      </c>
      <c r="Q746" s="4">
        <v>0.4</v>
      </c>
      <c r="R746" s="52">
        <f>+Q746*Q745</f>
        <v>8.0000000000000016E-2</v>
      </c>
      <c r="S746" s="131">
        <v>800</v>
      </c>
      <c r="T746" s="3" t="s">
        <v>84</v>
      </c>
      <c r="U746" s="132" t="s">
        <v>2965</v>
      </c>
      <c r="V746" s="9">
        <v>44928</v>
      </c>
      <c r="W746" s="9">
        <v>45289</v>
      </c>
      <c r="X746" s="8" t="s">
        <v>1261</v>
      </c>
      <c r="Y746" s="49" t="s">
        <v>87</v>
      </c>
      <c r="Z746" s="59" t="s">
        <v>100</v>
      </c>
      <c r="AA746" s="52">
        <v>1</v>
      </c>
      <c r="AB746" s="23" t="s">
        <v>2966</v>
      </c>
      <c r="AC746" s="23">
        <v>45289</v>
      </c>
      <c r="AD746" s="52">
        <v>1</v>
      </c>
      <c r="AE746" s="52" t="s">
        <v>2966</v>
      </c>
      <c r="AF746" s="75">
        <v>45289</v>
      </c>
      <c r="AG746" s="52" t="s">
        <v>79</v>
      </c>
      <c r="AH746" s="52">
        <v>1</v>
      </c>
      <c r="AI746" s="52">
        <f t="shared" si="1078"/>
        <v>8.0000000000000016E-2</v>
      </c>
      <c r="AJ746" s="52">
        <f t="shared" ref="AJ746:AJ747" si="1169">+AI746/R746</f>
        <v>1</v>
      </c>
      <c r="AK746" s="52"/>
      <c r="AL746" s="239" t="str">
        <f t="shared" si="1097"/>
        <v/>
      </c>
      <c r="AM746" s="239" t="str">
        <f t="shared" si="1098"/>
        <v/>
      </c>
      <c r="AN746" s="239" t="str">
        <f t="shared" si="1099"/>
        <v/>
      </c>
      <c r="AO746" s="239" t="str">
        <f t="shared" si="1100"/>
        <v/>
      </c>
      <c r="AP746" s="239" t="str">
        <f t="shared" si="1101"/>
        <v/>
      </c>
      <c r="AQ746" s="239" t="str">
        <f t="shared" si="1102"/>
        <v/>
      </c>
      <c r="AR746" s="239" t="str">
        <f t="shared" si="1103"/>
        <v/>
      </c>
      <c r="AS746" s="239" t="str">
        <f t="shared" si="1104"/>
        <v/>
      </c>
      <c r="AT746" s="239" t="str">
        <f t="shared" si="1105"/>
        <v/>
      </c>
      <c r="AU746" s="239" t="str">
        <f t="shared" si="1079"/>
        <v/>
      </c>
      <c r="AV746" s="239" t="str">
        <f t="shared" si="1080"/>
        <v/>
      </c>
      <c r="AW746" s="239" t="str">
        <f t="shared" si="1081"/>
        <v/>
      </c>
      <c r="AX746" s="239" t="str">
        <f t="shared" si="1082"/>
        <v/>
      </c>
      <c r="AY746" s="239" t="str">
        <f t="shared" si="1083"/>
        <v/>
      </c>
      <c r="AZ746" s="239" t="str">
        <f t="shared" si="1084"/>
        <v/>
      </c>
      <c r="BA746" s="239" t="str">
        <f t="shared" si="1085"/>
        <v/>
      </c>
      <c r="BB746" s="239" t="str">
        <f t="shared" si="1086"/>
        <v/>
      </c>
      <c r="BC746" s="239" t="str">
        <f t="shared" si="1087"/>
        <v/>
      </c>
      <c r="BD746" s="239" t="str">
        <f t="shared" si="1088"/>
        <v/>
      </c>
      <c r="BE746" s="239" t="str">
        <f t="shared" si="1089"/>
        <v/>
      </c>
      <c r="BF746" s="239" t="str">
        <f t="shared" si="1090"/>
        <v/>
      </c>
      <c r="BG746" s="239" t="str">
        <f t="shared" si="1091"/>
        <v/>
      </c>
      <c r="BH746" s="239" t="str">
        <f t="shared" si="1092"/>
        <v/>
      </c>
      <c r="BI746" s="239" t="str">
        <f t="shared" si="1093"/>
        <v/>
      </c>
      <c r="BJ746" s="239" t="str">
        <f t="shared" si="1094"/>
        <v/>
      </c>
      <c r="BK746" s="239" t="str">
        <f t="shared" si="1095"/>
        <v/>
      </c>
      <c r="BL746" s="239" t="str">
        <f t="shared" si="1096"/>
        <v/>
      </c>
      <c r="BN746" s="239" t="str">
        <f t="shared" si="1106"/>
        <v/>
      </c>
      <c r="BO746" s="239" t="str">
        <f t="shared" si="1107"/>
        <v/>
      </c>
      <c r="BP746" s="239" t="str">
        <f t="shared" si="1108"/>
        <v/>
      </c>
      <c r="BQ746" s="239" t="str">
        <f t="shared" si="1109"/>
        <v/>
      </c>
      <c r="BR746" s="239" t="str">
        <f t="shared" si="1110"/>
        <v/>
      </c>
      <c r="BS746" s="239" t="str">
        <f t="shared" si="1111"/>
        <v/>
      </c>
      <c r="BT746" s="239" t="str">
        <f t="shared" si="1112"/>
        <v/>
      </c>
      <c r="BU746" s="239" t="str">
        <f t="shared" si="1113"/>
        <v/>
      </c>
      <c r="BV746" s="239" t="str">
        <f t="shared" si="1114"/>
        <v/>
      </c>
      <c r="BW746" s="239" t="str">
        <f t="shared" si="1115"/>
        <v/>
      </c>
      <c r="BX746" s="239" t="str">
        <f t="shared" si="1116"/>
        <v/>
      </c>
      <c r="BY746" s="239" t="str">
        <f t="shared" si="1117"/>
        <v/>
      </c>
      <c r="BZ746" s="239" t="str">
        <f t="shared" si="1118"/>
        <v/>
      </c>
      <c r="CA746" s="239" t="str">
        <f t="shared" si="1119"/>
        <v/>
      </c>
      <c r="CB746" s="239" t="str">
        <f t="shared" si="1120"/>
        <v/>
      </c>
      <c r="CC746" s="239" t="str">
        <f t="shared" si="1121"/>
        <v/>
      </c>
      <c r="CD746" s="239" t="str">
        <f t="shared" si="1122"/>
        <v/>
      </c>
      <c r="CE746" s="239" t="str">
        <f t="shared" si="1123"/>
        <v/>
      </c>
      <c r="CF746" s="239" t="str">
        <f t="shared" si="1124"/>
        <v/>
      </c>
      <c r="CG746" s="239" t="str">
        <f t="shared" si="1125"/>
        <v/>
      </c>
      <c r="CH746" s="239" t="str">
        <f t="shared" si="1126"/>
        <v/>
      </c>
      <c r="CI746" s="239" t="str">
        <f t="shared" si="1127"/>
        <v/>
      </c>
      <c r="CJ746" s="239" t="str">
        <f t="shared" si="1128"/>
        <v/>
      </c>
      <c r="CK746" s="239" t="str">
        <f t="shared" si="1129"/>
        <v/>
      </c>
      <c r="CL746" s="239" t="str">
        <f t="shared" si="1130"/>
        <v/>
      </c>
      <c r="CM746" s="239" t="str">
        <f t="shared" si="1131"/>
        <v/>
      </c>
      <c r="CN746" s="239" t="str">
        <f t="shared" si="1132"/>
        <v/>
      </c>
      <c r="CP746" s="239" t="str">
        <f t="shared" si="1133"/>
        <v/>
      </c>
      <c r="CQ746" s="239" t="str">
        <f t="shared" si="1134"/>
        <v/>
      </c>
      <c r="CR746" s="239" t="str">
        <f t="shared" si="1135"/>
        <v/>
      </c>
      <c r="CS746" s="239" t="str">
        <f t="shared" si="1136"/>
        <v/>
      </c>
      <c r="CT746" s="239" t="str">
        <f t="shared" si="1137"/>
        <v/>
      </c>
      <c r="CU746" s="239" t="str">
        <f t="shared" si="1138"/>
        <v/>
      </c>
      <c r="CV746" s="239" t="str">
        <f t="shared" si="1139"/>
        <v/>
      </c>
      <c r="CW746" s="239" t="str">
        <f t="shared" si="1140"/>
        <v/>
      </c>
      <c r="CX746" s="239" t="str">
        <f t="shared" si="1141"/>
        <v/>
      </c>
      <c r="CY746" s="239" t="str">
        <f t="shared" si="1142"/>
        <v/>
      </c>
      <c r="CZ746" s="239" t="str">
        <f t="shared" si="1143"/>
        <v/>
      </c>
      <c r="DA746" s="239" t="str">
        <f t="shared" si="1144"/>
        <v/>
      </c>
      <c r="DB746" s="239" t="str">
        <f t="shared" si="1145"/>
        <v/>
      </c>
      <c r="DC746" s="239" t="str">
        <f t="shared" si="1146"/>
        <v/>
      </c>
      <c r="DD746" s="239" t="str">
        <f t="shared" si="1147"/>
        <v/>
      </c>
      <c r="DE746" s="239" t="str">
        <f t="shared" si="1148"/>
        <v/>
      </c>
      <c r="DF746" s="239" t="str">
        <f t="shared" si="1149"/>
        <v/>
      </c>
      <c r="DG746" s="239" t="str">
        <f t="shared" si="1150"/>
        <v/>
      </c>
      <c r="DH746" s="239" t="str">
        <f t="shared" si="1151"/>
        <v/>
      </c>
      <c r="DI746" s="239" t="str">
        <f t="shared" si="1152"/>
        <v/>
      </c>
      <c r="DJ746" s="239" t="str">
        <f t="shared" si="1153"/>
        <v/>
      </c>
      <c r="DK746" s="239" t="str">
        <f t="shared" si="1154"/>
        <v/>
      </c>
      <c r="DL746" s="239" t="str">
        <f t="shared" si="1155"/>
        <v/>
      </c>
      <c r="DM746" s="239" t="str">
        <f t="shared" si="1156"/>
        <v/>
      </c>
      <c r="DN746" s="239" t="str">
        <f t="shared" si="1157"/>
        <v/>
      </c>
      <c r="DO746" s="239" t="str">
        <f t="shared" si="1158"/>
        <v/>
      </c>
      <c r="DP746" s="239" t="str">
        <f t="shared" si="1159"/>
        <v/>
      </c>
    </row>
    <row r="747" spans="1:120" ht="79.5" hidden="1" customHeight="1" x14ac:dyDescent="0.25">
      <c r="A747" s="53" t="s">
        <v>4520</v>
      </c>
      <c r="B747" s="53">
        <v>2020</v>
      </c>
      <c r="C747" s="53" t="s">
        <v>64</v>
      </c>
      <c r="D747" s="53" t="s">
        <v>2934</v>
      </c>
      <c r="E747" s="53">
        <v>1</v>
      </c>
      <c r="F747" s="53" t="s">
        <v>2967</v>
      </c>
      <c r="G747" s="53" t="str">
        <f t="shared" si="1162"/>
        <v>2020-3</v>
      </c>
      <c r="H747" s="53" t="s">
        <v>94</v>
      </c>
      <c r="I747" s="53" t="s">
        <v>196</v>
      </c>
      <c r="J747" s="53" t="s">
        <v>80</v>
      </c>
      <c r="K747" s="53" t="s">
        <v>80</v>
      </c>
      <c r="L747" s="53" t="s">
        <v>80</v>
      </c>
      <c r="M747" s="53" t="s">
        <v>80</v>
      </c>
      <c r="N747" s="53" t="s">
        <v>80</v>
      </c>
      <c r="O747" s="53" t="s">
        <v>80</v>
      </c>
      <c r="P747" s="53" t="s">
        <v>2968</v>
      </c>
      <c r="Q747" s="52">
        <v>0.6</v>
      </c>
      <c r="R747" s="52">
        <f>+Q747*Q745</f>
        <v>0.12</v>
      </c>
      <c r="S747" s="53">
        <v>750</v>
      </c>
      <c r="T747" s="53" t="s">
        <v>84</v>
      </c>
      <c r="U747" s="53" t="s">
        <v>2969</v>
      </c>
      <c r="V747" s="23">
        <v>44928</v>
      </c>
      <c r="W747" s="23">
        <v>45289</v>
      </c>
      <c r="X747" s="53" t="s">
        <v>1261</v>
      </c>
      <c r="Y747" s="49" t="s">
        <v>87</v>
      </c>
      <c r="Z747" s="59" t="s">
        <v>100</v>
      </c>
      <c r="AA747" s="52">
        <v>1</v>
      </c>
      <c r="AB747" s="23" t="s">
        <v>2961</v>
      </c>
      <c r="AC747" s="23">
        <v>45289</v>
      </c>
      <c r="AD747" s="52">
        <v>1</v>
      </c>
      <c r="AE747" s="52" t="s">
        <v>2961</v>
      </c>
      <c r="AF747" s="75">
        <v>45289</v>
      </c>
      <c r="AG747" s="52" t="s">
        <v>79</v>
      </c>
      <c r="AH747" s="52">
        <v>1</v>
      </c>
      <c r="AI747" s="52">
        <f t="shared" si="1078"/>
        <v>0.12</v>
      </c>
      <c r="AJ747" s="52">
        <f t="shared" si="1169"/>
        <v>1</v>
      </c>
      <c r="AK747" s="52"/>
      <c r="AL747" s="239" t="str">
        <f t="shared" si="1097"/>
        <v/>
      </c>
      <c r="AM747" s="239" t="str">
        <f t="shared" si="1098"/>
        <v/>
      </c>
      <c r="AN747" s="239" t="str">
        <f t="shared" si="1099"/>
        <v/>
      </c>
      <c r="AO747" s="239" t="str">
        <f t="shared" si="1100"/>
        <v/>
      </c>
      <c r="AP747" s="239" t="str">
        <f t="shared" si="1101"/>
        <v/>
      </c>
      <c r="AQ747" s="239" t="str">
        <f t="shared" si="1102"/>
        <v/>
      </c>
      <c r="AR747" s="239" t="str">
        <f t="shared" si="1103"/>
        <v/>
      </c>
      <c r="AS747" s="239" t="str">
        <f t="shared" si="1104"/>
        <v/>
      </c>
      <c r="AT747" s="239" t="str">
        <f t="shared" si="1105"/>
        <v/>
      </c>
      <c r="AU747" s="239" t="str">
        <f t="shared" si="1079"/>
        <v/>
      </c>
      <c r="AV747" s="239" t="str">
        <f t="shared" si="1080"/>
        <v/>
      </c>
      <c r="AW747" s="239" t="str">
        <f t="shared" si="1081"/>
        <v/>
      </c>
      <c r="AX747" s="239" t="str">
        <f t="shared" si="1082"/>
        <v/>
      </c>
      <c r="AY747" s="239" t="str">
        <f t="shared" si="1083"/>
        <v/>
      </c>
      <c r="AZ747" s="239" t="str">
        <f t="shared" si="1084"/>
        <v/>
      </c>
      <c r="BA747" s="239" t="str">
        <f t="shared" si="1085"/>
        <v/>
      </c>
      <c r="BB747" s="239" t="str">
        <f t="shared" si="1086"/>
        <v/>
      </c>
      <c r="BC747" s="239" t="str">
        <f t="shared" si="1087"/>
        <v/>
      </c>
      <c r="BD747" s="239" t="str">
        <f t="shared" si="1088"/>
        <v/>
      </c>
      <c r="BE747" s="239" t="str">
        <f t="shared" si="1089"/>
        <v/>
      </c>
      <c r="BF747" s="239" t="str">
        <f t="shared" si="1090"/>
        <v/>
      </c>
      <c r="BG747" s="239" t="str">
        <f t="shared" si="1091"/>
        <v/>
      </c>
      <c r="BH747" s="239" t="str">
        <f t="shared" si="1092"/>
        <v/>
      </c>
      <c r="BI747" s="239" t="str">
        <f t="shared" si="1093"/>
        <v/>
      </c>
      <c r="BJ747" s="239" t="str">
        <f t="shared" si="1094"/>
        <v/>
      </c>
      <c r="BK747" s="239" t="str">
        <f t="shared" si="1095"/>
        <v/>
      </c>
      <c r="BL747" s="239" t="str">
        <f t="shared" si="1096"/>
        <v/>
      </c>
      <c r="BN747" s="239" t="str">
        <f t="shared" si="1106"/>
        <v/>
      </c>
      <c r="BO747" s="239" t="str">
        <f t="shared" si="1107"/>
        <v/>
      </c>
      <c r="BP747" s="239" t="str">
        <f t="shared" si="1108"/>
        <v/>
      </c>
      <c r="BQ747" s="239" t="str">
        <f t="shared" si="1109"/>
        <v/>
      </c>
      <c r="BR747" s="239" t="str">
        <f t="shared" si="1110"/>
        <v/>
      </c>
      <c r="BS747" s="239" t="str">
        <f t="shared" si="1111"/>
        <v/>
      </c>
      <c r="BT747" s="239" t="str">
        <f t="shared" si="1112"/>
        <v/>
      </c>
      <c r="BU747" s="239" t="str">
        <f t="shared" si="1113"/>
        <v/>
      </c>
      <c r="BV747" s="239" t="str">
        <f t="shared" si="1114"/>
        <v/>
      </c>
      <c r="BW747" s="239" t="str">
        <f t="shared" si="1115"/>
        <v/>
      </c>
      <c r="BX747" s="239" t="str">
        <f t="shared" si="1116"/>
        <v/>
      </c>
      <c r="BY747" s="239" t="str">
        <f t="shared" si="1117"/>
        <v/>
      </c>
      <c r="BZ747" s="239" t="str">
        <f t="shared" si="1118"/>
        <v/>
      </c>
      <c r="CA747" s="239" t="str">
        <f t="shared" si="1119"/>
        <v/>
      </c>
      <c r="CB747" s="239" t="str">
        <f t="shared" si="1120"/>
        <v/>
      </c>
      <c r="CC747" s="239" t="str">
        <f t="shared" si="1121"/>
        <v/>
      </c>
      <c r="CD747" s="239" t="str">
        <f t="shared" si="1122"/>
        <v/>
      </c>
      <c r="CE747" s="239" t="str">
        <f t="shared" si="1123"/>
        <v/>
      </c>
      <c r="CF747" s="239" t="str">
        <f t="shared" si="1124"/>
        <v/>
      </c>
      <c r="CG747" s="239" t="str">
        <f t="shared" si="1125"/>
        <v/>
      </c>
      <c r="CH747" s="239" t="str">
        <f t="shared" si="1126"/>
        <v/>
      </c>
      <c r="CI747" s="239" t="str">
        <f t="shared" si="1127"/>
        <v/>
      </c>
      <c r="CJ747" s="239" t="str">
        <f t="shared" si="1128"/>
        <v/>
      </c>
      <c r="CK747" s="239" t="str">
        <f t="shared" si="1129"/>
        <v/>
      </c>
      <c r="CL747" s="239" t="str">
        <f t="shared" si="1130"/>
        <v/>
      </c>
      <c r="CM747" s="239" t="str">
        <f t="shared" si="1131"/>
        <v/>
      </c>
      <c r="CN747" s="239" t="str">
        <f t="shared" si="1132"/>
        <v/>
      </c>
      <c r="CP747" s="239" t="str">
        <f t="shared" si="1133"/>
        <v/>
      </c>
      <c r="CQ747" s="239" t="str">
        <f t="shared" si="1134"/>
        <v/>
      </c>
      <c r="CR747" s="239" t="str">
        <f t="shared" si="1135"/>
        <v/>
      </c>
      <c r="CS747" s="239" t="str">
        <f t="shared" si="1136"/>
        <v/>
      </c>
      <c r="CT747" s="239" t="str">
        <f t="shared" si="1137"/>
        <v/>
      </c>
      <c r="CU747" s="239" t="str">
        <f t="shared" si="1138"/>
        <v/>
      </c>
      <c r="CV747" s="239" t="str">
        <f t="shared" si="1139"/>
        <v/>
      </c>
      <c r="CW747" s="239" t="str">
        <f t="shared" si="1140"/>
        <v/>
      </c>
      <c r="CX747" s="239" t="str">
        <f t="shared" si="1141"/>
        <v/>
      </c>
      <c r="CY747" s="239" t="str">
        <f t="shared" si="1142"/>
        <v/>
      </c>
      <c r="CZ747" s="239" t="str">
        <f t="shared" si="1143"/>
        <v/>
      </c>
      <c r="DA747" s="239" t="str">
        <f t="shared" si="1144"/>
        <v/>
      </c>
      <c r="DB747" s="239" t="str">
        <f t="shared" si="1145"/>
        <v/>
      </c>
      <c r="DC747" s="239" t="str">
        <f t="shared" si="1146"/>
        <v/>
      </c>
      <c r="DD747" s="239" t="str">
        <f t="shared" si="1147"/>
        <v/>
      </c>
      <c r="DE747" s="239" t="str">
        <f t="shared" si="1148"/>
        <v/>
      </c>
      <c r="DF747" s="239" t="str">
        <f t="shared" si="1149"/>
        <v/>
      </c>
      <c r="DG747" s="239" t="str">
        <f t="shared" si="1150"/>
        <v/>
      </c>
      <c r="DH747" s="239" t="str">
        <f t="shared" si="1151"/>
        <v/>
      </c>
      <c r="DI747" s="239" t="str">
        <f t="shared" si="1152"/>
        <v/>
      </c>
      <c r="DJ747" s="239" t="str">
        <f t="shared" si="1153"/>
        <v/>
      </c>
      <c r="DK747" s="239" t="str">
        <f t="shared" si="1154"/>
        <v/>
      </c>
      <c r="DL747" s="239" t="str">
        <f t="shared" si="1155"/>
        <v/>
      </c>
      <c r="DM747" s="239" t="str">
        <f t="shared" si="1156"/>
        <v/>
      </c>
      <c r="DN747" s="239" t="str">
        <f t="shared" si="1157"/>
        <v/>
      </c>
      <c r="DO747" s="239" t="str">
        <f t="shared" si="1158"/>
        <v/>
      </c>
      <c r="DP747" s="239" t="str">
        <f t="shared" si="1159"/>
        <v/>
      </c>
    </row>
    <row r="748" spans="1:120" ht="79.5" hidden="1" customHeight="1" x14ac:dyDescent="0.25">
      <c r="A748" s="49" t="s">
        <v>4520</v>
      </c>
      <c r="B748" s="49">
        <v>2020</v>
      </c>
      <c r="C748" s="49" t="s">
        <v>64</v>
      </c>
      <c r="D748" s="49" t="s">
        <v>2934</v>
      </c>
      <c r="E748" s="53">
        <v>1</v>
      </c>
      <c r="F748" s="49" t="s">
        <v>2970</v>
      </c>
      <c r="G748" s="49" t="str">
        <f t="shared" si="1162"/>
        <v>2020-4</v>
      </c>
      <c r="H748" s="49" t="s">
        <v>75</v>
      </c>
      <c r="I748" s="49" t="s">
        <v>76</v>
      </c>
      <c r="J748" s="49" t="s">
        <v>123</v>
      </c>
      <c r="K748" s="49" t="s">
        <v>144</v>
      </c>
      <c r="L748" s="49" t="s">
        <v>79</v>
      </c>
      <c r="M748" s="49" t="s">
        <v>2971</v>
      </c>
      <c r="N748" s="49" t="s">
        <v>126</v>
      </c>
      <c r="O748" s="49" t="s">
        <v>735</v>
      </c>
      <c r="P748" s="49" t="s">
        <v>2972</v>
      </c>
      <c r="Q748" s="50">
        <v>0.1</v>
      </c>
      <c r="R748" s="50"/>
      <c r="S748" s="49">
        <v>1</v>
      </c>
      <c r="T748" s="49" t="s">
        <v>84</v>
      </c>
      <c r="U748" s="49" t="s">
        <v>2973</v>
      </c>
      <c r="V748" s="51">
        <v>44949</v>
      </c>
      <c r="W748" s="51">
        <v>45093</v>
      </c>
      <c r="X748" s="49" t="s">
        <v>2974</v>
      </c>
      <c r="Y748" s="49" t="s">
        <v>167</v>
      </c>
      <c r="Z748" s="59" t="s">
        <v>100</v>
      </c>
      <c r="AA748" s="60">
        <v>1</v>
      </c>
      <c r="AB748" s="62" t="s">
        <v>2976</v>
      </c>
      <c r="AC748" s="62">
        <v>45093</v>
      </c>
      <c r="AD748" s="60">
        <v>1</v>
      </c>
      <c r="AE748" s="62" t="s">
        <v>2977</v>
      </c>
      <c r="AF748" s="62">
        <v>45093</v>
      </c>
      <c r="AG748" s="57" t="s">
        <v>79</v>
      </c>
      <c r="AH748" s="52" t="s">
        <v>92</v>
      </c>
      <c r="AI748" s="52">
        <f t="shared" si="1078"/>
        <v>0.1</v>
      </c>
      <c r="AJ748" s="52"/>
      <c r="AK748" s="52"/>
      <c r="AL748" s="239" t="str">
        <f t="shared" si="1097"/>
        <v/>
      </c>
      <c r="AM748" s="239" t="str">
        <f t="shared" si="1098"/>
        <v/>
      </c>
      <c r="AN748" s="239" t="str">
        <f t="shared" si="1099"/>
        <v/>
      </c>
      <c r="AO748" s="239" t="str">
        <f t="shared" si="1100"/>
        <v/>
      </c>
      <c r="AP748" s="239" t="str">
        <f t="shared" si="1101"/>
        <v/>
      </c>
      <c r="AQ748" s="239" t="str">
        <f t="shared" si="1102"/>
        <v/>
      </c>
      <c r="AR748" s="239" t="str">
        <f t="shared" si="1103"/>
        <v/>
      </c>
      <c r="AS748" s="239" t="str">
        <f t="shared" si="1104"/>
        <v/>
      </c>
      <c r="AT748" s="239" t="str">
        <f t="shared" si="1105"/>
        <v/>
      </c>
      <c r="AU748" s="239" t="str">
        <f t="shared" si="1079"/>
        <v/>
      </c>
      <c r="AV748" s="239" t="str">
        <f t="shared" si="1080"/>
        <v/>
      </c>
      <c r="AW748" s="239" t="str">
        <f t="shared" si="1081"/>
        <v/>
      </c>
      <c r="AX748" s="239" t="str">
        <f t="shared" si="1082"/>
        <v/>
      </c>
      <c r="AY748" s="239" t="str">
        <f t="shared" si="1083"/>
        <v/>
      </c>
      <c r="AZ748" s="239" t="str">
        <f t="shared" si="1084"/>
        <v/>
      </c>
      <c r="BA748" s="239" t="str">
        <f t="shared" si="1085"/>
        <v/>
      </c>
      <c r="BB748" s="239" t="str">
        <f t="shared" si="1086"/>
        <v/>
      </c>
      <c r="BC748" s="239" t="str">
        <f t="shared" si="1087"/>
        <v/>
      </c>
      <c r="BD748" s="239" t="str">
        <f t="shared" si="1088"/>
        <v/>
      </c>
      <c r="BE748" s="239" t="str">
        <f t="shared" si="1089"/>
        <v/>
      </c>
      <c r="BF748" s="239" t="str">
        <f t="shared" si="1090"/>
        <v/>
      </c>
      <c r="BG748" s="239" t="str">
        <f t="shared" si="1091"/>
        <v/>
      </c>
      <c r="BH748" s="239" t="str">
        <f t="shared" si="1092"/>
        <v/>
      </c>
      <c r="BI748" s="239" t="str">
        <f t="shared" si="1093"/>
        <v/>
      </c>
      <c r="BJ748" s="239" t="str">
        <f t="shared" si="1094"/>
        <v/>
      </c>
      <c r="BK748" s="239" t="str">
        <f t="shared" si="1095"/>
        <v/>
      </c>
      <c r="BL748" s="239" t="str">
        <f t="shared" si="1096"/>
        <v/>
      </c>
      <c r="BN748" s="239" t="str">
        <f t="shared" si="1106"/>
        <v/>
      </c>
      <c r="BO748" s="239" t="str">
        <f t="shared" si="1107"/>
        <v/>
      </c>
      <c r="BP748" s="239" t="str">
        <f t="shared" si="1108"/>
        <v/>
      </c>
      <c r="BQ748" s="239" t="str">
        <f t="shared" si="1109"/>
        <v/>
      </c>
      <c r="BR748" s="239" t="str">
        <f t="shared" si="1110"/>
        <v/>
      </c>
      <c r="BS748" s="239" t="str">
        <f t="shared" si="1111"/>
        <v/>
      </c>
      <c r="BT748" s="239" t="str">
        <f t="shared" si="1112"/>
        <v/>
      </c>
      <c r="BU748" s="239" t="str">
        <f t="shared" si="1113"/>
        <v/>
      </c>
      <c r="BV748" s="239" t="str">
        <f t="shared" si="1114"/>
        <v/>
      </c>
      <c r="BW748" s="239" t="str">
        <f t="shared" si="1115"/>
        <v/>
      </c>
      <c r="BX748" s="239" t="str">
        <f t="shared" si="1116"/>
        <v/>
      </c>
      <c r="BY748" s="239" t="str">
        <f t="shared" si="1117"/>
        <v/>
      </c>
      <c r="BZ748" s="239" t="str">
        <f t="shared" si="1118"/>
        <v/>
      </c>
      <c r="CA748" s="239" t="str">
        <f t="shared" si="1119"/>
        <v/>
      </c>
      <c r="CB748" s="239" t="str">
        <f t="shared" si="1120"/>
        <v/>
      </c>
      <c r="CC748" s="239" t="str">
        <f t="shared" si="1121"/>
        <v/>
      </c>
      <c r="CD748" s="239" t="str">
        <f t="shared" si="1122"/>
        <v/>
      </c>
      <c r="CE748" s="239" t="str">
        <f t="shared" si="1123"/>
        <v/>
      </c>
      <c r="CF748" s="239" t="str">
        <f t="shared" si="1124"/>
        <v/>
      </c>
      <c r="CG748" s="239" t="str">
        <f t="shared" si="1125"/>
        <v/>
      </c>
      <c r="CH748" s="239" t="str">
        <f t="shared" si="1126"/>
        <v/>
      </c>
      <c r="CI748" s="239" t="str">
        <f t="shared" si="1127"/>
        <v/>
      </c>
      <c r="CJ748" s="239" t="str">
        <f t="shared" si="1128"/>
        <v/>
      </c>
      <c r="CK748" s="239" t="str">
        <f t="shared" si="1129"/>
        <v/>
      </c>
      <c r="CL748" s="239" t="str">
        <f t="shared" si="1130"/>
        <v/>
      </c>
      <c r="CM748" s="239" t="str">
        <f t="shared" si="1131"/>
        <v/>
      </c>
      <c r="CN748" s="239" t="str">
        <f t="shared" si="1132"/>
        <v/>
      </c>
      <c r="CP748" s="239" t="str">
        <f t="shared" si="1133"/>
        <v/>
      </c>
      <c r="CQ748" s="239" t="str">
        <f t="shared" si="1134"/>
        <v/>
      </c>
      <c r="CR748" s="239" t="str">
        <f t="shared" si="1135"/>
        <v/>
      </c>
      <c r="CS748" s="239" t="str">
        <f t="shared" si="1136"/>
        <v/>
      </c>
      <c r="CT748" s="239" t="str">
        <f t="shared" si="1137"/>
        <v/>
      </c>
      <c r="CU748" s="239" t="str">
        <f t="shared" si="1138"/>
        <v/>
      </c>
      <c r="CV748" s="239" t="str">
        <f t="shared" si="1139"/>
        <v/>
      </c>
      <c r="CW748" s="239" t="str">
        <f t="shared" si="1140"/>
        <v/>
      </c>
      <c r="CX748" s="239" t="str">
        <f t="shared" si="1141"/>
        <v/>
      </c>
      <c r="CY748" s="239" t="str">
        <f t="shared" si="1142"/>
        <v/>
      </c>
      <c r="CZ748" s="239" t="str">
        <f t="shared" si="1143"/>
        <v/>
      </c>
      <c r="DA748" s="239" t="str">
        <f t="shared" si="1144"/>
        <v/>
      </c>
      <c r="DB748" s="239" t="str">
        <f t="shared" si="1145"/>
        <v/>
      </c>
      <c r="DC748" s="239" t="str">
        <f t="shared" si="1146"/>
        <v/>
      </c>
      <c r="DD748" s="239" t="str">
        <f t="shared" si="1147"/>
        <v/>
      </c>
      <c r="DE748" s="239" t="str">
        <f t="shared" si="1148"/>
        <v/>
      </c>
      <c r="DF748" s="239" t="str">
        <f t="shared" si="1149"/>
        <v/>
      </c>
      <c r="DG748" s="239" t="str">
        <f t="shared" si="1150"/>
        <v/>
      </c>
      <c r="DH748" s="239" t="str">
        <f t="shared" si="1151"/>
        <v/>
      </c>
      <c r="DI748" s="239" t="str">
        <f t="shared" si="1152"/>
        <v/>
      </c>
      <c r="DJ748" s="239" t="str">
        <f t="shared" si="1153"/>
        <v/>
      </c>
      <c r="DK748" s="239" t="str">
        <f t="shared" si="1154"/>
        <v/>
      </c>
      <c r="DL748" s="239" t="str">
        <f t="shared" si="1155"/>
        <v/>
      </c>
      <c r="DM748" s="239" t="str">
        <f t="shared" si="1156"/>
        <v/>
      </c>
      <c r="DN748" s="239" t="str">
        <f t="shared" si="1157"/>
        <v/>
      </c>
      <c r="DO748" s="239" t="str">
        <f t="shared" si="1158"/>
        <v/>
      </c>
      <c r="DP748" s="239" t="str">
        <f t="shared" si="1159"/>
        <v/>
      </c>
    </row>
    <row r="749" spans="1:120" ht="79.5" hidden="1" customHeight="1" x14ac:dyDescent="0.25">
      <c r="A749" s="53" t="s">
        <v>4520</v>
      </c>
      <c r="B749" s="53">
        <v>2020</v>
      </c>
      <c r="C749" s="53" t="s">
        <v>64</v>
      </c>
      <c r="D749" s="53" t="s">
        <v>2934</v>
      </c>
      <c r="E749" s="53">
        <v>1</v>
      </c>
      <c r="F749" s="53" t="s">
        <v>2978</v>
      </c>
      <c r="G749" s="53" t="str">
        <f t="shared" si="1162"/>
        <v>2020-4</v>
      </c>
      <c r="H749" s="53" t="s">
        <v>94</v>
      </c>
      <c r="I749" s="53" t="s">
        <v>76</v>
      </c>
      <c r="J749" s="53" t="s">
        <v>80</v>
      </c>
      <c r="K749" s="53" t="s">
        <v>80</v>
      </c>
      <c r="L749" s="53" t="s">
        <v>80</v>
      </c>
      <c r="M749" s="53" t="s">
        <v>80</v>
      </c>
      <c r="N749" s="53" t="s">
        <v>80</v>
      </c>
      <c r="O749" s="53" t="s">
        <v>80</v>
      </c>
      <c r="P749" s="53" t="s">
        <v>2979</v>
      </c>
      <c r="Q749" s="52">
        <v>0.5</v>
      </c>
      <c r="R749" s="52">
        <f>+Q749*Q748</f>
        <v>0.05</v>
      </c>
      <c r="S749" s="53">
        <v>1</v>
      </c>
      <c r="T749" s="53" t="s">
        <v>84</v>
      </c>
      <c r="U749" s="53" t="s">
        <v>2980</v>
      </c>
      <c r="V749" s="23">
        <v>44949</v>
      </c>
      <c r="W749" s="23">
        <v>45002</v>
      </c>
      <c r="X749" s="53" t="s">
        <v>1261</v>
      </c>
      <c r="Y749" s="49" t="s">
        <v>97</v>
      </c>
      <c r="Z749" s="59" t="s">
        <v>100</v>
      </c>
      <c r="AA749" s="60">
        <v>1</v>
      </c>
      <c r="AB749" s="62" t="s">
        <v>2975</v>
      </c>
      <c r="AC749" s="62">
        <v>45002</v>
      </c>
      <c r="AD749" s="60">
        <v>1</v>
      </c>
      <c r="AE749" s="62" t="s">
        <v>2981</v>
      </c>
      <c r="AF749" s="62">
        <v>45002</v>
      </c>
      <c r="AG749" s="60" t="s">
        <v>79</v>
      </c>
      <c r="AH749" s="60">
        <v>1</v>
      </c>
      <c r="AI749" s="52">
        <f t="shared" si="1078"/>
        <v>0.05</v>
      </c>
      <c r="AJ749" s="52">
        <f>+AI749/R749</f>
        <v>1</v>
      </c>
      <c r="AK749" s="52"/>
      <c r="AL749" s="239" t="str">
        <f t="shared" si="1097"/>
        <v/>
      </c>
      <c r="AM749" s="239" t="str">
        <f t="shared" si="1098"/>
        <v/>
      </c>
      <c r="AN749" s="239" t="str">
        <f t="shared" si="1099"/>
        <v/>
      </c>
      <c r="AO749" s="239" t="str">
        <f t="shared" si="1100"/>
        <v/>
      </c>
      <c r="AP749" s="239" t="str">
        <f t="shared" si="1101"/>
        <v/>
      </c>
      <c r="AQ749" s="239" t="str">
        <f t="shared" si="1102"/>
        <v/>
      </c>
      <c r="AR749" s="239" t="str">
        <f t="shared" si="1103"/>
        <v/>
      </c>
      <c r="AS749" s="239" t="str">
        <f t="shared" si="1104"/>
        <v/>
      </c>
      <c r="AT749" s="239" t="str">
        <f t="shared" si="1105"/>
        <v/>
      </c>
      <c r="AU749" s="239" t="str">
        <f t="shared" si="1079"/>
        <v/>
      </c>
      <c r="AV749" s="239" t="str">
        <f t="shared" si="1080"/>
        <v/>
      </c>
      <c r="AW749" s="239" t="str">
        <f t="shared" si="1081"/>
        <v/>
      </c>
      <c r="AX749" s="239" t="str">
        <f t="shared" si="1082"/>
        <v/>
      </c>
      <c r="AY749" s="239" t="str">
        <f t="shared" si="1083"/>
        <v/>
      </c>
      <c r="AZ749" s="239" t="str">
        <f t="shared" si="1084"/>
        <v/>
      </c>
      <c r="BA749" s="239" t="str">
        <f t="shared" si="1085"/>
        <v/>
      </c>
      <c r="BB749" s="239" t="str">
        <f t="shared" si="1086"/>
        <v/>
      </c>
      <c r="BC749" s="239" t="str">
        <f t="shared" si="1087"/>
        <v/>
      </c>
      <c r="BD749" s="239" t="str">
        <f t="shared" si="1088"/>
        <v/>
      </c>
      <c r="BE749" s="239" t="str">
        <f t="shared" si="1089"/>
        <v/>
      </c>
      <c r="BF749" s="239" t="str">
        <f t="shared" si="1090"/>
        <v/>
      </c>
      <c r="BG749" s="239" t="str">
        <f t="shared" si="1091"/>
        <v/>
      </c>
      <c r="BH749" s="239" t="str">
        <f t="shared" si="1092"/>
        <v/>
      </c>
      <c r="BI749" s="239" t="str">
        <f t="shared" si="1093"/>
        <v/>
      </c>
      <c r="BJ749" s="239" t="str">
        <f t="shared" si="1094"/>
        <v/>
      </c>
      <c r="BK749" s="239" t="str">
        <f t="shared" si="1095"/>
        <v/>
      </c>
      <c r="BL749" s="239" t="str">
        <f t="shared" si="1096"/>
        <v/>
      </c>
      <c r="BN749" s="239" t="str">
        <f t="shared" si="1106"/>
        <v/>
      </c>
      <c r="BO749" s="239" t="str">
        <f t="shared" si="1107"/>
        <v/>
      </c>
      <c r="BP749" s="239" t="str">
        <f t="shared" si="1108"/>
        <v/>
      </c>
      <c r="BQ749" s="239" t="str">
        <f t="shared" si="1109"/>
        <v/>
      </c>
      <c r="BR749" s="239" t="str">
        <f t="shared" si="1110"/>
        <v/>
      </c>
      <c r="BS749" s="239" t="str">
        <f t="shared" si="1111"/>
        <v/>
      </c>
      <c r="BT749" s="239" t="str">
        <f t="shared" si="1112"/>
        <v/>
      </c>
      <c r="BU749" s="239" t="str">
        <f t="shared" si="1113"/>
        <v/>
      </c>
      <c r="BV749" s="239" t="str">
        <f t="shared" si="1114"/>
        <v/>
      </c>
      <c r="BW749" s="239" t="str">
        <f t="shared" si="1115"/>
        <v/>
      </c>
      <c r="BX749" s="239" t="str">
        <f t="shared" si="1116"/>
        <v/>
      </c>
      <c r="BY749" s="239" t="str">
        <f t="shared" si="1117"/>
        <v/>
      </c>
      <c r="BZ749" s="239" t="str">
        <f t="shared" si="1118"/>
        <v/>
      </c>
      <c r="CA749" s="239" t="str">
        <f t="shared" si="1119"/>
        <v/>
      </c>
      <c r="CB749" s="239" t="str">
        <f t="shared" si="1120"/>
        <v/>
      </c>
      <c r="CC749" s="239" t="str">
        <f t="shared" si="1121"/>
        <v/>
      </c>
      <c r="CD749" s="239" t="str">
        <f t="shared" si="1122"/>
        <v/>
      </c>
      <c r="CE749" s="239" t="str">
        <f t="shared" si="1123"/>
        <v/>
      </c>
      <c r="CF749" s="239" t="str">
        <f t="shared" si="1124"/>
        <v/>
      </c>
      <c r="CG749" s="239" t="str">
        <f t="shared" si="1125"/>
        <v/>
      </c>
      <c r="CH749" s="239" t="str">
        <f t="shared" si="1126"/>
        <v/>
      </c>
      <c r="CI749" s="239" t="str">
        <f t="shared" si="1127"/>
        <v/>
      </c>
      <c r="CJ749" s="239" t="str">
        <f t="shared" si="1128"/>
        <v/>
      </c>
      <c r="CK749" s="239" t="str">
        <f t="shared" si="1129"/>
        <v/>
      </c>
      <c r="CL749" s="239" t="str">
        <f t="shared" si="1130"/>
        <v/>
      </c>
      <c r="CM749" s="239" t="str">
        <f t="shared" si="1131"/>
        <v/>
      </c>
      <c r="CN749" s="239" t="str">
        <f t="shared" si="1132"/>
        <v/>
      </c>
      <c r="CP749" s="239" t="str">
        <f t="shared" si="1133"/>
        <v/>
      </c>
      <c r="CQ749" s="239" t="str">
        <f t="shared" si="1134"/>
        <v/>
      </c>
      <c r="CR749" s="239" t="str">
        <f t="shared" si="1135"/>
        <v/>
      </c>
      <c r="CS749" s="239" t="str">
        <f t="shared" si="1136"/>
        <v/>
      </c>
      <c r="CT749" s="239" t="str">
        <f t="shared" si="1137"/>
        <v/>
      </c>
      <c r="CU749" s="239" t="str">
        <f t="shared" si="1138"/>
        <v/>
      </c>
      <c r="CV749" s="239" t="str">
        <f t="shared" si="1139"/>
        <v/>
      </c>
      <c r="CW749" s="239" t="str">
        <f t="shared" si="1140"/>
        <v/>
      </c>
      <c r="CX749" s="239" t="str">
        <f t="shared" si="1141"/>
        <v/>
      </c>
      <c r="CY749" s="239" t="str">
        <f t="shared" si="1142"/>
        <v/>
      </c>
      <c r="CZ749" s="239" t="str">
        <f t="shared" si="1143"/>
        <v/>
      </c>
      <c r="DA749" s="239" t="str">
        <f t="shared" si="1144"/>
        <v/>
      </c>
      <c r="DB749" s="239" t="str">
        <f t="shared" si="1145"/>
        <v/>
      </c>
      <c r="DC749" s="239" t="str">
        <f t="shared" si="1146"/>
        <v/>
      </c>
      <c r="DD749" s="239" t="str">
        <f t="shared" si="1147"/>
        <v/>
      </c>
      <c r="DE749" s="239" t="str">
        <f t="shared" si="1148"/>
        <v/>
      </c>
      <c r="DF749" s="239" t="str">
        <f t="shared" si="1149"/>
        <v/>
      </c>
      <c r="DG749" s="239" t="str">
        <f t="shared" si="1150"/>
        <v/>
      </c>
      <c r="DH749" s="239" t="str">
        <f t="shared" si="1151"/>
        <v/>
      </c>
      <c r="DI749" s="239" t="str">
        <f t="shared" si="1152"/>
        <v/>
      </c>
      <c r="DJ749" s="239" t="str">
        <f t="shared" si="1153"/>
        <v/>
      </c>
      <c r="DK749" s="239" t="str">
        <f t="shared" si="1154"/>
        <v/>
      </c>
      <c r="DL749" s="239" t="str">
        <f t="shared" si="1155"/>
        <v/>
      </c>
      <c r="DM749" s="239" t="str">
        <f t="shared" si="1156"/>
        <v/>
      </c>
      <c r="DN749" s="239" t="str">
        <f t="shared" si="1157"/>
        <v/>
      </c>
      <c r="DO749" s="239" t="str">
        <f t="shared" si="1158"/>
        <v/>
      </c>
      <c r="DP749" s="239" t="str">
        <f t="shared" si="1159"/>
        <v/>
      </c>
    </row>
    <row r="750" spans="1:120" ht="79.5" hidden="1" customHeight="1" x14ac:dyDescent="0.25">
      <c r="A750" s="53" t="s">
        <v>4520</v>
      </c>
      <c r="B750" s="53">
        <v>2020</v>
      </c>
      <c r="C750" s="53" t="s">
        <v>64</v>
      </c>
      <c r="D750" s="53" t="s">
        <v>2934</v>
      </c>
      <c r="E750" s="53">
        <v>1</v>
      </c>
      <c r="F750" s="53" t="s">
        <v>2982</v>
      </c>
      <c r="G750" s="53" t="str">
        <f t="shared" si="1162"/>
        <v>2020-4</v>
      </c>
      <c r="H750" s="53" t="s">
        <v>102</v>
      </c>
      <c r="I750" s="53" t="s">
        <v>76</v>
      </c>
      <c r="J750" s="53" t="s">
        <v>80</v>
      </c>
      <c r="K750" s="53" t="s">
        <v>80</v>
      </c>
      <c r="L750" s="53" t="s">
        <v>80</v>
      </c>
      <c r="M750" s="53" t="s">
        <v>80</v>
      </c>
      <c r="N750" s="53" t="s">
        <v>80</v>
      </c>
      <c r="O750" s="53" t="s">
        <v>80</v>
      </c>
      <c r="P750" s="53" t="s">
        <v>2983</v>
      </c>
      <c r="Q750" s="52">
        <v>0</v>
      </c>
      <c r="R750" s="52">
        <f>+Q750*Q748</f>
        <v>0</v>
      </c>
      <c r="S750" s="53">
        <v>1</v>
      </c>
      <c r="T750" s="53" t="s">
        <v>84</v>
      </c>
      <c r="U750" s="53" t="s">
        <v>2984</v>
      </c>
      <c r="V750" s="23">
        <v>45006</v>
      </c>
      <c r="W750" s="23">
        <v>45065</v>
      </c>
      <c r="X750" s="53" t="s">
        <v>390</v>
      </c>
      <c r="Y750" s="49" t="s">
        <v>167</v>
      </c>
      <c r="Z750" s="59" t="s">
        <v>100</v>
      </c>
      <c r="AA750" s="60">
        <v>1</v>
      </c>
      <c r="AB750" s="62" t="s">
        <v>2985</v>
      </c>
      <c r="AC750" s="62">
        <v>45064</v>
      </c>
      <c r="AD750" s="60">
        <v>1</v>
      </c>
      <c r="AE750" s="62" t="s">
        <v>2986</v>
      </c>
      <c r="AF750" s="62">
        <v>45064</v>
      </c>
      <c r="AG750" s="60" t="s">
        <v>79</v>
      </c>
      <c r="AH750" s="60">
        <v>1</v>
      </c>
      <c r="AI750" s="52">
        <f t="shared" si="1078"/>
        <v>0</v>
      </c>
      <c r="AJ750" s="52"/>
      <c r="AK750" s="52"/>
      <c r="AL750" s="239" t="str">
        <f t="shared" si="1097"/>
        <v/>
      </c>
      <c r="AM750" s="239" t="str">
        <f t="shared" si="1098"/>
        <v/>
      </c>
      <c r="AN750" s="239" t="str">
        <f t="shared" si="1099"/>
        <v/>
      </c>
      <c r="AO750" s="239" t="str">
        <f t="shared" si="1100"/>
        <v/>
      </c>
      <c r="AP750" s="239" t="str">
        <f t="shared" si="1101"/>
        <v/>
      </c>
      <c r="AQ750" s="239" t="str">
        <f t="shared" si="1102"/>
        <v/>
      </c>
      <c r="AR750" s="239" t="str">
        <f t="shared" si="1103"/>
        <v/>
      </c>
      <c r="AS750" s="239" t="str">
        <f t="shared" si="1104"/>
        <v/>
      </c>
      <c r="AT750" s="239" t="str">
        <f t="shared" si="1105"/>
        <v/>
      </c>
      <c r="AU750" s="239" t="str">
        <f t="shared" si="1079"/>
        <v/>
      </c>
      <c r="AV750" s="239">
        <f t="shared" si="1080"/>
        <v>1</v>
      </c>
      <c r="AW750" s="239" t="str">
        <f t="shared" si="1081"/>
        <v/>
      </c>
      <c r="AX750" s="239" t="str">
        <f t="shared" si="1082"/>
        <v/>
      </c>
      <c r="AY750" s="239" t="str">
        <f t="shared" si="1083"/>
        <v/>
      </c>
      <c r="AZ750" s="239" t="str">
        <f t="shared" si="1084"/>
        <v/>
      </c>
      <c r="BA750" s="239" t="str">
        <f t="shared" si="1085"/>
        <v/>
      </c>
      <c r="BB750" s="239" t="str">
        <f t="shared" si="1086"/>
        <v/>
      </c>
      <c r="BC750" s="239" t="str">
        <f t="shared" si="1087"/>
        <v/>
      </c>
      <c r="BD750" s="239" t="str">
        <f t="shared" si="1088"/>
        <v/>
      </c>
      <c r="BE750" s="239" t="str">
        <f t="shared" si="1089"/>
        <v/>
      </c>
      <c r="BF750" s="239" t="str">
        <f t="shared" si="1090"/>
        <v/>
      </c>
      <c r="BG750" s="239" t="str">
        <f t="shared" si="1091"/>
        <v/>
      </c>
      <c r="BH750" s="239" t="str">
        <f t="shared" si="1092"/>
        <v/>
      </c>
      <c r="BI750" s="239" t="str">
        <f t="shared" si="1093"/>
        <v/>
      </c>
      <c r="BJ750" s="239" t="str">
        <f t="shared" si="1094"/>
        <v/>
      </c>
      <c r="BK750" s="239" t="str">
        <f t="shared" si="1095"/>
        <v/>
      </c>
      <c r="BL750" s="239" t="str">
        <f t="shared" si="1096"/>
        <v/>
      </c>
      <c r="BN750" s="239" t="str">
        <f t="shared" si="1106"/>
        <v/>
      </c>
      <c r="BO750" s="239" t="str">
        <f t="shared" si="1107"/>
        <v/>
      </c>
      <c r="BP750" s="239" t="str">
        <f t="shared" si="1108"/>
        <v/>
      </c>
      <c r="BQ750" s="239" t="str">
        <f t="shared" si="1109"/>
        <v/>
      </c>
      <c r="BR750" s="239" t="str">
        <f t="shared" si="1110"/>
        <v/>
      </c>
      <c r="BS750" s="239" t="str">
        <f t="shared" si="1111"/>
        <v/>
      </c>
      <c r="BT750" s="239" t="str">
        <f t="shared" si="1112"/>
        <v/>
      </c>
      <c r="BU750" s="239" t="str">
        <f t="shared" si="1113"/>
        <v/>
      </c>
      <c r="BV750" s="239" t="str">
        <f t="shared" si="1114"/>
        <v/>
      </c>
      <c r="BW750" s="239" t="str">
        <f t="shared" si="1115"/>
        <v/>
      </c>
      <c r="BX750" s="239">
        <f t="shared" si="1116"/>
        <v>1</v>
      </c>
      <c r="BY750" s="239" t="str">
        <f t="shared" si="1117"/>
        <v/>
      </c>
      <c r="BZ750" s="239" t="str">
        <f t="shared" si="1118"/>
        <v/>
      </c>
      <c r="CA750" s="239" t="str">
        <f t="shared" si="1119"/>
        <v/>
      </c>
      <c r="CB750" s="239" t="str">
        <f t="shared" si="1120"/>
        <v/>
      </c>
      <c r="CC750" s="239" t="str">
        <f t="shared" si="1121"/>
        <v/>
      </c>
      <c r="CD750" s="239" t="str">
        <f t="shared" si="1122"/>
        <v/>
      </c>
      <c r="CE750" s="239" t="str">
        <f t="shared" si="1123"/>
        <v/>
      </c>
      <c r="CF750" s="239" t="str">
        <f t="shared" si="1124"/>
        <v/>
      </c>
      <c r="CG750" s="239" t="str">
        <f t="shared" si="1125"/>
        <v/>
      </c>
      <c r="CH750" s="239" t="str">
        <f t="shared" si="1126"/>
        <v/>
      </c>
      <c r="CI750" s="239" t="str">
        <f t="shared" si="1127"/>
        <v/>
      </c>
      <c r="CJ750" s="239" t="str">
        <f t="shared" si="1128"/>
        <v/>
      </c>
      <c r="CK750" s="239" t="str">
        <f t="shared" si="1129"/>
        <v/>
      </c>
      <c r="CL750" s="239" t="str">
        <f t="shared" si="1130"/>
        <v/>
      </c>
      <c r="CM750" s="239" t="str">
        <f t="shared" si="1131"/>
        <v/>
      </c>
      <c r="CN750" s="239" t="str">
        <f t="shared" si="1132"/>
        <v/>
      </c>
      <c r="CP750" s="239" t="str">
        <f t="shared" si="1133"/>
        <v/>
      </c>
      <c r="CQ750" s="239" t="str">
        <f t="shared" si="1134"/>
        <v/>
      </c>
      <c r="CR750" s="239" t="str">
        <f t="shared" si="1135"/>
        <v/>
      </c>
      <c r="CS750" s="239" t="str">
        <f t="shared" si="1136"/>
        <v/>
      </c>
      <c r="CT750" s="239" t="str">
        <f t="shared" si="1137"/>
        <v/>
      </c>
      <c r="CU750" s="239" t="str">
        <f t="shared" si="1138"/>
        <v/>
      </c>
      <c r="CV750" s="239" t="str">
        <f t="shared" si="1139"/>
        <v/>
      </c>
      <c r="CW750" s="239" t="str">
        <f t="shared" si="1140"/>
        <v/>
      </c>
      <c r="CX750" s="239" t="str">
        <f t="shared" si="1141"/>
        <v/>
      </c>
      <c r="CY750" s="239" t="str">
        <f t="shared" si="1142"/>
        <v/>
      </c>
      <c r="CZ750" s="239" t="str">
        <f t="shared" si="1143"/>
        <v>2do trimestre</v>
      </c>
      <c r="DA750" s="239" t="str">
        <f t="shared" si="1144"/>
        <v/>
      </c>
      <c r="DB750" s="239" t="str">
        <f t="shared" si="1145"/>
        <v/>
      </c>
      <c r="DC750" s="239" t="str">
        <f t="shared" si="1146"/>
        <v/>
      </c>
      <c r="DD750" s="239" t="str">
        <f t="shared" si="1147"/>
        <v/>
      </c>
      <c r="DE750" s="239" t="str">
        <f t="shared" si="1148"/>
        <v/>
      </c>
      <c r="DF750" s="239" t="str">
        <f t="shared" si="1149"/>
        <v/>
      </c>
      <c r="DG750" s="239" t="str">
        <f t="shared" si="1150"/>
        <v/>
      </c>
      <c r="DH750" s="239" t="str">
        <f t="shared" si="1151"/>
        <v/>
      </c>
      <c r="DI750" s="239" t="str">
        <f t="shared" si="1152"/>
        <v/>
      </c>
      <c r="DJ750" s="239" t="str">
        <f t="shared" si="1153"/>
        <v/>
      </c>
      <c r="DK750" s="239" t="str">
        <f t="shared" si="1154"/>
        <v/>
      </c>
      <c r="DL750" s="239" t="str">
        <f t="shared" si="1155"/>
        <v/>
      </c>
      <c r="DM750" s="239" t="str">
        <f t="shared" si="1156"/>
        <v/>
      </c>
      <c r="DN750" s="239" t="str">
        <f t="shared" si="1157"/>
        <v/>
      </c>
      <c r="DO750" s="239" t="str">
        <f t="shared" si="1158"/>
        <v/>
      </c>
      <c r="DP750" s="239" t="str">
        <f t="shared" si="1159"/>
        <v/>
      </c>
    </row>
    <row r="751" spans="1:120" ht="79.5" hidden="1" customHeight="1" x14ac:dyDescent="0.25">
      <c r="A751" s="53" t="s">
        <v>4520</v>
      </c>
      <c r="B751" s="53">
        <v>2020</v>
      </c>
      <c r="C751" s="53" t="s">
        <v>64</v>
      </c>
      <c r="D751" s="53" t="s">
        <v>2934</v>
      </c>
      <c r="E751" s="53">
        <v>1</v>
      </c>
      <c r="F751" s="53" t="s">
        <v>2987</v>
      </c>
      <c r="G751" s="53" t="str">
        <f t="shared" si="1162"/>
        <v>2020-4</v>
      </c>
      <c r="H751" s="53" t="s">
        <v>94</v>
      </c>
      <c r="I751" s="53" t="s">
        <v>76</v>
      </c>
      <c r="J751" s="53" t="s">
        <v>80</v>
      </c>
      <c r="K751" s="53" t="s">
        <v>80</v>
      </c>
      <c r="L751" s="53" t="s">
        <v>80</v>
      </c>
      <c r="M751" s="53" t="s">
        <v>80</v>
      </c>
      <c r="N751" s="53" t="s">
        <v>80</v>
      </c>
      <c r="O751" s="53" t="s">
        <v>80</v>
      </c>
      <c r="P751" s="53" t="s">
        <v>2988</v>
      </c>
      <c r="Q751" s="52">
        <v>0.5</v>
      </c>
      <c r="R751" s="52">
        <f>+Q751*Q748</f>
        <v>0.05</v>
      </c>
      <c r="S751" s="53">
        <v>1</v>
      </c>
      <c r="T751" s="53" t="s">
        <v>84</v>
      </c>
      <c r="U751" s="53" t="s">
        <v>2989</v>
      </c>
      <c r="V751" s="23">
        <v>45069</v>
      </c>
      <c r="W751" s="23">
        <v>45093</v>
      </c>
      <c r="X751" s="53" t="s">
        <v>1261</v>
      </c>
      <c r="Y751" s="49" t="s">
        <v>167</v>
      </c>
      <c r="Z751" s="59" t="s">
        <v>100</v>
      </c>
      <c r="AA751" s="60">
        <v>1</v>
      </c>
      <c r="AB751" s="62" t="s">
        <v>2990</v>
      </c>
      <c r="AC751" s="62">
        <v>45092</v>
      </c>
      <c r="AD751" s="60">
        <v>1</v>
      </c>
      <c r="AE751" s="62" t="s">
        <v>2991</v>
      </c>
      <c r="AF751" s="62">
        <v>45092</v>
      </c>
      <c r="AG751" s="60" t="s">
        <v>79</v>
      </c>
      <c r="AH751" s="60">
        <v>1</v>
      </c>
      <c r="AI751" s="52">
        <f t="shared" si="1078"/>
        <v>0.05</v>
      </c>
      <c r="AJ751" s="52">
        <f>+AI751/R751</f>
        <v>1</v>
      </c>
      <c r="AK751" s="52"/>
      <c r="AL751" s="239" t="str">
        <f t="shared" si="1097"/>
        <v/>
      </c>
      <c r="AM751" s="239" t="str">
        <f t="shared" si="1098"/>
        <v/>
      </c>
      <c r="AN751" s="239" t="str">
        <f t="shared" si="1099"/>
        <v/>
      </c>
      <c r="AO751" s="239" t="str">
        <f t="shared" si="1100"/>
        <v/>
      </c>
      <c r="AP751" s="239" t="str">
        <f t="shared" si="1101"/>
        <v/>
      </c>
      <c r="AQ751" s="239" t="str">
        <f t="shared" si="1102"/>
        <v/>
      </c>
      <c r="AR751" s="239" t="str">
        <f t="shared" si="1103"/>
        <v/>
      </c>
      <c r="AS751" s="239" t="str">
        <f t="shared" si="1104"/>
        <v/>
      </c>
      <c r="AT751" s="239" t="str">
        <f t="shared" si="1105"/>
        <v/>
      </c>
      <c r="AU751" s="239" t="str">
        <f t="shared" si="1079"/>
        <v/>
      </c>
      <c r="AV751" s="239" t="str">
        <f t="shared" si="1080"/>
        <v/>
      </c>
      <c r="AW751" s="239" t="str">
        <f t="shared" si="1081"/>
        <v/>
      </c>
      <c r="AX751" s="239" t="str">
        <f t="shared" si="1082"/>
        <v/>
      </c>
      <c r="AY751" s="239" t="str">
        <f t="shared" si="1083"/>
        <v/>
      </c>
      <c r="AZ751" s="239" t="str">
        <f t="shared" si="1084"/>
        <v/>
      </c>
      <c r="BA751" s="239" t="str">
        <f t="shared" si="1085"/>
        <v/>
      </c>
      <c r="BB751" s="239" t="str">
        <f t="shared" si="1086"/>
        <v/>
      </c>
      <c r="BC751" s="239" t="str">
        <f t="shared" si="1087"/>
        <v/>
      </c>
      <c r="BD751" s="239" t="str">
        <f t="shared" si="1088"/>
        <v/>
      </c>
      <c r="BE751" s="239" t="str">
        <f t="shared" si="1089"/>
        <v/>
      </c>
      <c r="BF751" s="239" t="str">
        <f t="shared" si="1090"/>
        <v/>
      </c>
      <c r="BG751" s="239" t="str">
        <f t="shared" si="1091"/>
        <v/>
      </c>
      <c r="BH751" s="239" t="str">
        <f t="shared" si="1092"/>
        <v/>
      </c>
      <c r="BI751" s="239" t="str">
        <f t="shared" si="1093"/>
        <v/>
      </c>
      <c r="BJ751" s="239" t="str">
        <f t="shared" si="1094"/>
        <v/>
      </c>
      <c r="BK751" s="239" t="str">
        <f t="shared" si="1095"/>
        <v/>
      </c>
      <c r="BL751" s="239" t="str">
        <f t="shared" si="1096"/>
        <v/>
      </c>
      <c r="BN751" s="239" t="str">
        <f t="shared" si="1106"/>
        <v/>
      </c>
      <c r="BO751" s="239" t="str">
        <f t="shared" si="1107"/>
        <v/>
      </c>
      <c r="BP751" s="239" t="str">
        <f t="shared" si="1108"/>
        <v/>
      </c>
      <c r="BQ751" s="239" t="str">
        <f t="shared" si="1109"/>
        <v/>
      </c>
      <c r="BR751" s="239" t="str">
        <f t="shared" si="1110"/>
        <v/>
      </c>
      <c r="BS751" s="239" t="str">
        <f t="shared" si="1111"/>
        <v/>
      </c>
      <c r="BT751" s="239" t="str">
        <f t="shared" si="1112"/>
        <v/>
      </c>
      <c r="BU751" s="239" t="str">
        <f t="shared" si="1113"/>
        <v/>
      </c>
      <c r="BV751" s="239" t="str">
        <f t="shared" si="1114"/>
        <v/>
      </c>
      <c r="BW751" s="239" t="str">
        <f t="shared" si="1115"/>
        <v/>
      </c>
      <c r="BX751" s="239" t="str">
        <f t="shared" si="1116"/>
        <v/>
      </c>
      <c r="BY751" s="239" t="str">
        <f t="shared" si="1117"/>
        <v/>
      </c>
      <c r="BZ751" s="239" t="str">
        <f t="shared" si="1118"/>
        <v/>
      </c>
      <c r="CA751" s="239" t="str">
        <f t="shared" si="1119"/>
        <v/>
      </c>
      <c r="CB751" s="239" t="str">
        <f t="shared" si="1120"/>
        <v/>
      </c>
      <c r="CC751" s="239" t="str">
        <f t="shared" si="1121"/>
        <v/>
      </c>
      <c r="CD751" s="239" t="str">
        <f t="shared" si="1122"/>
        <v/>
      </c>
      <c r="CE751" s="239" t="str">
        <f t="shared" si="1123"/>
        <v/>
      </c>
      <c r="CF751" s="239" t="str">
        <f t="shared" si="1124"/>
        <v/>
      </c>
      <c r="CG751" s="239" t="str">
        <f t="shared" si="1125"/>
        <v/>
      </c>
      <c r="CH751" s="239" t="str">
        <f t="shared" si="1126"/>
        <v/>
      </c>
      <c r="CI751" s="239" t="str">
        <f t="shared" si="1127"/>
        <v/>
      </c>
      <c r="CJ751" s="239" t="str">
        <f t="shared" si="1128"/>
        <v/>
      </c>
      <c r="CK751" s="239" t="str">
        <f t="shared" si="1129"/>
        <v/>
      </c>
      <c r="CL751" s="239" t="str">
        <f t="shared" si="1130"/>
        <v/>
      </c>
      <c r="CM751" s="239" t="str">
        <f t="shared" si="1131"/>
        <v/>
      </c>
      <c r="CN751" s="239" t="str">
        <f t="shared" si="1132"/>
        <v/>
      </c>
      <c r="CP751" s="239" t="str">
        <f t="shared" si="1133"/>
        <v/>
      </c>
      <c r="CQ751" s="239" t="str">
        <f t="shared" si="1134"/>
        <v/>
      </c>
      <c r="CR751" s="239" t="str">
        <f t="shared" si="1135"/>
        <v/>
      </c>
      <c r="CS751" s="239" t="str">
        <f t="shared" si="1136"/>
        <v/>
      </c>
      <c r="CT751" s="239" t="str">
        <f t="shared" si="1137"/>
        <v/>
      </c>
      <c r="CU751" s="239" t="str">
        <f t="shared" si="1138"/>
        <v/>
      </c>
      <c r="CV751" s="239" t="str">
        <f t="shared" si="1139"/>
        <v/>
      </c>
      <c r="CW751" s="239" t="str">
        <f t="shared" si="1140"/>
        <v/>
      </c>
      <c r="CX751" s="239" t="str">
        <f t="shared" si="1141"/>
        <v/>
      </c>
      <c r="CY751" s="239" t="str">
        <f t="shared" si="1142"/>
        <v/>
      </c>
      <c r="CZ751" s="239" t="str">
        <f t="shared" si="1143"/>
        <v/>
      </c>
      <c r="DA751" s="239" t="str">
        <f t="shared" si="1144"/>
        <v/>
      </c>
      <c r="DB751" s="239" t="str">
        <f t="shared" si="1145"/>
        <v/>
      </c>
      <c r="DC751" s="239" t="str">
        <f t="shared" si="1146"/>
        <v/>
      </c>
      <c r="DD751" s="239" t="str">
        <f t="shared" si="1147"/>
        <v/>
      </c>
      <c r="DE751" s="239" t="str">
        <f t="shared" si="1148"/>
        <v/>
      </c>
      <c r="DF751" s="239" t="str">
        <f t="shared" si="1149"/>
        <v/>
      </c>
      <c r="DG751" s="239" t="str">
        <f t="shared" si="1150"/>
        <v/>
      </c>
      <c r="DH751" s="239" t="str">
        <f t="shared" si="1151"/>
        <v/>
      </c>
      <c r="DI751" s="239" t="str">
        <f t="shared" si="1152"/>
        <v/>
      </c>
      <c r="DJ751" s="239" t="str">
        <f t="shared" si="1153"/>
        <v/>
      </c>
      <c r="DK751" s="239" t="str">
        <f t="shared" si="1154"/>
        <v/>
      </c>
      <c r="DL751" s="239" t="str">
        <f t="shared" si="1155"/>
        <v/>
      </c>
      <c r="DM751" s="239" t="str">
        <f t="shared" si="1156"/>
        <v/>
      </c>
      <c r="DN751" s="239" t="str">
        <f t="shared" si="1157"/>
        <v/>
      </c>
      <c r="DO751" s="239" t="str">
        <f t="shared" si="1158"/>
        <v/>
      </c>
      <c r="DP751" s="239" t="str">
        <f t="shared" si="1159"/>
        <v/>
      </c>
    </row>
    <row r="752" spans="1:120" ht="79.5" hidden="1" customHeight="1" x14ac:dyDescent="0.25">
      <c r="A752" s="49" t="s">
        <v>4520</v>
      </c>
      <c r="B752" s="49">
        <v>2020</v>
      </c>
      <c r="C752" s="49" t="s">
        <v>64</v>
      </c>
      <c r="D752" s="49" t="s">
        <v>2934</v>
      </c>
      <c r="E752" s="53">
        <v>1</v>
      </c>
      <c r="F752" s="49" t="s">
        <v>2992</v>
      </c>
      <c r="G752" s="49" t="str">
        <f t="shared" si="1162"/>
        <v>2020-5</v>
      </c>
      <c r="H752" s="49" t="s">
        <v>75</v>
      </c>
      <c r="I752" s="49" t="s">
        <v>76</v>
      </c>
      <c r="J752" s="49" t="s">
        <v>732</v>
      </c>
      <c r="K752" s="49" t="s">
        <v>197</v>
      </c>
      <c r="L752" s="49" t="s">
        <v>79</v>
      </c>
      <c r="M752" s="49" t="s">
        <v>836</v>
      </c>
      <c r="N752" s="49" t="s">
        <v>2993</v>
      </c>
      <c r="O752" s="49" t="s">
        <v>735</v>
      </c>
      <c r="P752" s="49" t="s">
        <v>2994</v>
      </c>
      <c r="Q752" s="50">
        <v>0.1</v>
      </c>
      <c r="R752" s="50"/>
      <c r="S752" s="49">
        <v>1</v>
      </c>
      <c r="T752" s="49" t="s">
        <v>84</v>
      </c>
      <c r="U752" s="49" t="s">
        <v>2995</v>
      </c>
      <c r="V752" s="51">
        <v>44958</v>
      </c>
      <c r="W752" s="51">
        <v>45132</v>
      </c>
      <c r="X752" s="49" t="s">
        <v>2996</v>
      </c>
      <c r="Y752" s="49" t="s">
        <v>202</v>
      </c>
      <c r="Z752" s="59" t="s">
        <v>100</v>
      </c>
      <c r="AA752" s="60">
        <v>1</v>
      </c>
      <c r="AB752" s="60" t="s">
        <v>2997</v>
      </c>
      <c r="AC752" s="69">
        <v>45132</v>
      </c>
      <c r="AD752" s="60">
        <v>1</v>
      </c>
      <c r="AE752" s="60" t="s">
        <v>2998</v>
      </c>
      <c r="AF752" s="69">
        <v>45132</v>
      </c>
      <c r="AG752" s="57" t="s">
        <v>79</v>
      </c>
      <c r="AH752" s="52" t="s">
        <v>92</v>
      </c>
      <c r="AI752" s="52">
        <f t="shared" si="1078"/>
        <v>0.1</v>
      </c>
      <c r="AJ752" s="52"/>
      <c r="AK752" s="52"/>
      <c r="AL752" s="239" t="str">
        <f t="shared" si="1097"/>
        <v/>
      </c>
      <c r="AM752" s="239" t="str">
        <f t="shared" si="1098"/>
        <v/>
      </c>
      <c r="AN752" s="239" t="str">
        <f t="shared" si="1099"/>
        <v/>
      </c>
      <c r="AO752" s="239" t="str">
        <f t="shared" si="1100"/>
        <v/>
      </c>
      <c r="AP752" s="239" t="str">
        <f t="shared" si="1101"/>
        <v/>
      </c>
      <c r="AQ752" s="239" t="str">
        <f t="shared" si="1102"/>
        <v/>
      </c>
      <c r="AR752" s="239" t="str">
        <f t="shared" si="1103"/>
        <v/>
      </c>
      <c r="AS752" s="239" t="str">
        <f t="shared" si="1104"/>
        <v/>
      </c>
      <c r="AT752" s="239" t="str">
        <f t="shared" si="1105"/>
        <v/>
      </c>
      <c r="AU752" s="239" t="str">
        <f t="shared" si="1079"/>
        <v/>
      </c>
      <c r="AV752" s="239" t="str">
        <f t="shared" si="1080"/>
        <v/>
      </c>
      <c r="AW752" s="239" t="str">
        <f t="shared" si="1081"/>
        <v/>
      </c>
      <c r="AX752" s="239" t="str">
        <f t="shared" si="1082"/>
        <v/>
      </c>
      <c r="AY752" s="239" t="str">
        <f t="shared" si="1083"/>
        <v/>
      </c>
      <c r="AZ752" s="239" t="str">
        <f t="shared" si="1084"/>
        <v/>
      </c>
      <c r="BA752" s="239" t="str">
        <f t="shared" si="1085"/>
        <v/>
      </c>
      <c r="BB752" s="239" t="str">
        <f t="shared" si="1086"/>
        <v/>
      </c>
      <c r="BC752" s="239" t="str">
        <f t="shared" si="1087"/>
        <v/>
      </c>
      <c r="BD752" s="239" t="str">
        <f t="shared" si="1088"/>
        <v/>
      </c>
      <c r="BE752" s="239" t="str">
        <f t="shared" si="1089"/>
        <v/>
      </c>
      <c r="BF752" s="239" t="str">
        <f t="shared" si="1090"/>
        <v/>
      </c>
      <c r="BG752" s="239" t="str">
        <f t="shared" si="1091"/>
        <v/>
      </c>
      <c r="BH752" s="239" t="str">
        <f t="shared" si="1092"/>
        <v/>
      </c>
      <c r="BI752" s="239" t="str">
        <f t="shared" si="1093"/>
        <v/>
      </c>
      <c r="BJ752" s="239" t="str">
        <f t="shared" si="1094"/>
        <v/>
      </c>
      <c r="BK752" s="239" t="str">
        <f t="shared" si="1095"/>
        <v/>
      </c>
      <c r="BL752" s="239" t="str">
        <f t="shared" si="1096"/>
        <v/>
      </c>
      <c r="BN752" s="239" t="str">
        <f t="shared" si="1106"/>
        <v/>
      </c>
      <c r="BO752" s="239" t="str">
        <f t="shared" si="1107"/>
        <v/>
      </c>
      <c r="BP752" s="239" t="str">
        <f t="shared" si="1108"/>
        <v/>
      </c>
      <c r="BQ752" s="239" t="str">
        <f t="shared" si="1109"/>
        <v/>
      </c>
      <c r="BR752" s="239" t="str">
        <f t="shared" si="1110"/>
        <v/>
      </c>
      <c r="BS752" s="239" t="str">
        <f t="shared" si="1111"/>
        <v/>
      </c>
      <c r="BT752" s="239" t="str">
        <f t="shared" si="1112"/>
        <v/>
      </c>
      <c r="BU752" s="239" t="str">
        <f t="shared" si="1113"/>
        <v/>
      </c>
      <c r="BV752" s="239" t="str">
        <f t="shared" si="1114"/>
        <v/>
      </c>
      <c r="BW752" s="239" t="str">
        <f t="shared" si="1115"/>
        <v/>
      </c>
      <c r="BX752" s="239" t="str">
        <f t="shared" si="1116"/>
        <v/>
      </c>
      <c r="BY752" s="239" t="str">
        <f t="shared" si="1117"/>
        <v/>
      </c>
      <c r="BZ752" s="239" t="str">
        <f t="shared" si="1118"/>
        <v/>
      </c>
      <c r="CA752" s="239" t="str">
        <f t="shared" si="1119"/>
        <v/>
      </c>
      <c r="CB752" s="239" t="str">
        <f t="shared" si="1120"/>
        <v/>
      </c>
      <c r="CC752" s="239" t="str">
        <f t="shared" si="1121"/>
        <v/>
      </c>
      <c r="CD752" s="239" t="str">
        <f t="shared" si="1122"/>
        <v/>
      </c>
      <c r="CE752" s="239" t="str">
        <f t="shared" si="1123"/>
        <v/>
      </c>
      <c r="CF752" s="239" t="str">
        <f t="shared" si="1124"/>
        <v/>
      </c>
      <c r="CG752" s="239" t="str">
        <f t="shared" si="1125"/>
        <v/>
      </c>
      <c r="CH752" s="239" t="str">
        <f t="shared" si="1126"/>
        <v/>
      </c>
      <c r="CI752" s="239" t="str">
        <f t="shared" si="1127"/>
        <v/>
      </c>
      <c r="CJ752" s="239" t="str">
        <f t="shared" si="1128"/>
        <v/>
      </c>
      <c r="CK752" s="239" t="str">
        <f t="shared" si="1129"/>
        <v/>
      </c>
      <c r="CL752" s="239" t="str">
        <f t="shared" si="1130"/>
        <v/>
      </c>
      <c r="CM752" s="239" t="str">
        <f t="shared" si="1131"/>
        <v/>
      </c>
      <c r="CN752" s="239" t="str">
        <f t="shared" si="1132"/>
        <v/>
      </c>
      <c r="CP752" s="239" t="str">
        <f t="shared" si="1133"/>
        <v/>
      </c>
      <c r="CQ752" s="239" t="str">
        <f t="shared" si="1134"/>
        <v/>
      </c>
      <c r="CR752" s="239" t="str">
        <f t="shared" si="1135"/>
        <v/>
      </c>
      <c r="CS752" s="239" t="str">
        <f t="shared" si="1136"/>
        <v/>
      </c>
      <c r="CT752" s="239" t="str">
        <f t="shared" si="1137"/>
        <v/>
      </c>
      <c r="CU752" s="239" t="str">
        <f t="shared" si="1138"/>
        <v/>
      </c>
      <c r="CV752" s="239" t="str">
        <f t="shared" si="1139"/>
        <v/>
      </c>
      <c r="CW752" s="239" t="str">
        <f t="shared" si="1140"/>
        <v/>
      </c>
      <c r="CX752" s="239" t="str">
        <f t="shared" si="1141"/>
        <v/>
      </c>
      <c r="CY752" s="239" t="str">
        <f t="shared" si="1142"/>
        <v/>
      </c>
      <c r="CZ752" s="239" t="str">
        <f t="shared" si="1143"/>
        <v/>
      </c>
      <c r="DA752" s="239" t="str">
        <f t="shared" si="1144"/>
        <v/>
      </c>
      <c r="DB752" s="239" t="str">
        <f t="shared" si="1145"/>
        <v/>
      </c>
      <c r="DC752" s="239" t="str">
        <f t="shared" si="1146"/>
        <v/>
      </c>
      <c r="DD752" s="239" t="str">
        <f t="shared" si="1147"/>
        <v/>
      </c>
      <c r="DE752" s="239" t="str">
        <f t="shared" si="1148"/>
        <v/>
      </c>
      <c r="DF752" s="239" t="str">
        <f t="shared" si="1149"/>
        <v/>
      </c>
      <c r="DG752" s="239" t="str">
        <f t="shared" si="1150"/>
        <v/>
      </c>
      <c r="DH752" s="239" t="str">
        <f t="shared" si="1151"/>
        <v/>
      </c>
      <c r="DI752" s="239" t="str">
        <f t="shared" si="1152"/>
        <v/>
      </c>
      <c r="DJ752" s="239" t="str">
        <f t="shared" si="1153"/>
        <v/>
      </c>
      <c r="DK752" s="239" t="str">
        <f t="shared" si="1154"/>
        <v/>
      </c>
      <c r="DL752" s="239" t="str">
        <f t="shared" si="1155"/>
        <v/>
      </c>
      <c r="DM752" s="239" t="str">
        <f t="shared" si="1156"/>
        <v/>
      </c>
      <c r="DN752" s="239" t="str">
        <f t="shared" si="1157"/>
        <v/>
      </c>
      <c r="DO752" s="239" t="str">
        <f t="shared" si="1158"/>
        <v/>
      </c>
      <c r="DP752" s="239" t="str">
        <f t="shared" si="1159"/>
        <v/>
      </c>
    </row>
    <row r="753" spans="1:120" ht="79.5" hidden="1" customHeight="1" x14ac:dyDescent="0.25">
      <c r="A753" s="53" t="s">
        <v>4520</v>
      </c>
      <c r="B753" s="53">
        <v>2020</v>
      </c>
      <c r="C753" s="53" t="s">
        <v>64</v>
      </c>
      <c r="D753" s="53" t="s">
        <v>2934</v>
      </c>
      <c r="E753" s="53">
        <v>1</v>
      </c>
      <c r="F753" s="53" t="s">
        <v>2999</v>
      </c>
      <c r="G753" s="53" t="str">
        <f t="shared" si="1162"/>
        <v>2020-5</v>
      </c>
      <c r="H753" s="53" t="s">
        <v>94</v>
      </c>
      <c r="I753" s="53" t="s">
        <v>76</v>
      </c>
      <c r="J753" s="53" t="s">
        <v>80</v>
      </c>
      <c r="K753" s="53" t="s">
        <v>80</v>
      </c>
      <c r="L753" s="53" t="s">
        <v>80</v>
      </c>
      <c r="M753" s="53" t="s">
        <v>80</v>
      </c>
      <c r="N753" s="53" t="s">
        <v>80</v>
      </c>
      <c r="O753" s="53" t="s">
        <v>80</v>
      </c>
      <c r="P753" s="53" t="s">
        <v>3000</v>
      </c>
      <c r="Q753" s="52">
        <v>0.6</v>
      </c>
      <c r="R753" s="52">
        <f>+Q753*Q752</f>
        <v>0.06</v>
      </c>
      <c r="S753" s="53">
        <v>1</v>
      </c>
      <c r="T753" s="53" t="s">
        <v>84</v>
      </c>
      <c r="U753" s="53" t="s">
        <v>3001</v>
      </c>
      <c r="V753" s="23">
        <v>44958</v>
      </c>
      <c r="W753" s="23">
        <v>45044</v>
      </c>
      <c r="X753" s="53" t="s">
        <v>1261</v>
      </c>
      <c r="Y753" s="49" t="s">
        <v>167</v>
      </c>
      <c r="Z753" s="59" t="s">
        <v>100</v>
      </c>
      <c r="AA753" s="60">
        <v>1</v>
      </c>
      <c r="AB753" s="62" t="s">
        <v>3002</v>
      </c>
      <c r="AC753" s="62">
        <v>45044</v>
      </c>
      <c r="AD753" s="60">
        <v>1</v>
      </c>
      <c r="AE753" s="62" t="s">
        <v>3003</v>
      </c>
      <c r="AF753" s="62">
        <v>45044</v>
      </c>
      <c r="AG753" s="60" t="s">
        <v>79</v>
      </c>
      <c r="AH753" s="60">
        <v>1</v>
      </c>
      <c r="AI753" s="52">
        <f t="shared" si="1078"/>
        <v>0.06</v>
      </c>
      <c r="AJ753" s="52">
        <f>+AI753/R753</f>
        <v>1</v>
      </c>
      <c r="AK753" s="52"/>
      <c r="AL753" s="239" t="str">
        <f t="shared" si="1097"/>
        <v/>
      </c>
      <c r="AM753" s="239" t="str">
        <f t="shared" si="1098"/>
        <v/>
      </c>
      <c r="AN753" s="239" t="str">
        <f t="shared" si="1099"/>
        <v/>
      </c>
      <c r="AO753" s="239" t="str">
        <f t="shared" si="1100"/>
        <v/>
      </c>
      <c r="AP753" s="239" t="str">
        <f t="shared" si="1101"/>
        <v/>
      </c>
      <c r="AQ753" s="239" t="str">
        <f t="shared" si="1102"/>
        <v/>
      </c>
      <c r="AR753" s="239" t="str">
        <f t="shared" si="1103"/>
        <v/>
      </c>
      <c r="AS753" s="239" t="str">
        <f t="shared" si="1104"/>
        <v/>
      </c>
      <c r="AT753" s="239" t="str">
        <f t="shared" si="1105"/>
        <v/>
      </c>
      <c r="AU753" s="239" t="str">
        <f t="shared" si="1079"/>
        <v/>
      </c>
      <c r="AV753" s="239" t="str">
        <f t="shared" si="1080"/>
        <v/>
      </c>
      <c r="AW753" s="239" t="str">
        <f t="shared" si="1081"/>
        <v/>
      </c>
      <c r="AX753" s="239" t="str">
        <f t="shared" si="1082"/>
        <v/>
      </c>
      <c r="AY753" s="239" t="str">
        <f t="shared" si="1083"/>
        <v/>
      </c>
      <c r="AZ753" s="239" t="str">
        <f t="shared" si="1084"/>
        <v/>
      </c>
      <c r="BA753" s="239" t="str">
        <f t="shared" si="1085"/>
        <v/>
      </c>
      <c r="BB753" s="239" t="str">
        <f t="shared" si="1086"/>
        <v/>
      </c>
      <c r="BC753" s="239" t="str">
        <f t="shared" si="1087"/>
        <v/>
      </c>
      <c r="BD753" s="239" t="str">
        <f t="shared" si="1088"/>
        <v/>
      </c>
      <c r="BE753" s="239" t="str">
        <f t="shared" si="1089"/>
        <v/>
      </c>
      <c r="BF753" s="239" t="str">
        <f t="shared" si="1090"/>
        <v/>
      </c>
      <c r="BG753" s="239" t="str">
        <f t="shared" si="1091"/>
        <v/>
      </c>
      <c r="BH753" s="239" t="str">
        <f t="shared" si="1092"/>
        <v/>
      </c>
      <c r="BI753" s="239" t="str">
        <f t="shared" si="1093"/>
        <v/>
      </c>
      <c r="BJ753" s="239" t="str">
        <f t="shared" si="1094"/>
        <v/>
      </c>
      <c r="BK753" s="239" t="str">
        <f t="shared" si="1095"/>
        <v/>
      </c>
      <c r="BL753" s="239" t="str">
        <f t="shared" si="1096"/>
        <v/>
      </c>
      <c r="BN753" s="239" t="str">
        <f t="shared" si="1106"/>
        <v/>
      </c>
      <c r="BO753" s="239" t="str">
        <f t="shared" si="1107"/>
        <v/>
      </c>
      <c r="BP753" s="239" t="str">
        <f t="shared" si="1108"/>
        <v/>
      </c>
      <c r="BQ753" s="239" t="str">
        <f t="shared" si="1109"/>
        <v/>
      </c>
      <c r="BR753" s="239" t="str">
        <f t="shared" si="1110"/>
        <v/>
      </c>
      <c r="BS753" s="239" t="str">
        <f t="shared" si="1111"/>
        <v/>
      </c>
      <c r="BT753" s="239" t="str">
        <f t="shared" si="1112"/>
        <v/>
      </c>
      <c r="BU753" s="239" t="str">
        <f t="shared" si="1113"/>
        <v/>
      </c>
      <c r="BV753" s="239" t="str">
        <f t="shared" si="1114"/>
        <v/>
      </c>
      <c r="BW753" s="239" t="str">
        <f t="shared" si="1115"/>
        <v/>
      </c>
      <c r="BX753" s="239" t="str">
        <f t="shared" si="1116"/>
        <v/>
      </c>
      <c r="BY753" s="239" t="str">
        <f t="shared" si="1117"/>
        <v/>
      </c>
      <c r="BZ753" s="239" t="str">
        <f t="shared" si="1118"/>
        <v/>
      </c>
      <c r="CA753" s="239" t="str">
        <f t="shared" si="1119"/>
        <v/>
      </c>
      <c r="CB753" s="239" t="str">
        <f t="shared" si="1120"/>
        <v/>
      </c>
      <c r="CC753" s="239" t="str">
        <f t="shared" si="1121"/>
        <v/>
      </c>
      <c r="CD753" s="239" t="str">
        <f t="shared" si="1122"/>
        <v/>
      </c>
      <c r="CE753" s="239" t="str">
        <f t="shared" si="1123"/>
        <v/>
      </c>
      <c r="CF753" s="239" t="str">
        <f t="shared" si="1124"/>
        <v/>
      </c>
      <c r="CG753" s="239" t="str">
        <f t="shared" si="1125"/>
        <v/>
      </c>
      <c r="CH753" s="239" t="str">
        <f t="shared" si="1126"/>
        <v/>
      </c>
      <c r="CI753" s="239" t="str">
        <f t="shared" si="1127"/>
        <v/>
      </c>
      <c r="CJ753" s="239" t="str">
        <f t="shared" si="1128"/>
        <v/>
      </c>
      <c r="CK753" s="239" t="str">
        <f t="shared" si="1129"/>
        <v/>
      </c>
      <c r="CL753" s="239" t="str">
        <f t="shared" si="1130"/>
        <v/>
      </c>
      <c r="CM753" s="239" t="str">
        <f t="shared" si="1131"/>
        <v/>
      </c>
      <c r="CN753" s="239" t="str">
        <f t="shared" si="1132"/>
        <v/>
      </c>
      <c r="CP753" s="239" t="str">
        <f t="shared" si="1133"/>
        <v/>
      </c>
      <c r="CQ753" s="239" t="str">
        <f t="shared" si="1134"/>
        <v/>
      </c>
      <c r="CR753" s="239" t="str">
        <f t="shared" si="1135"/>
        <v/>
      </c>
      <c r="CS753" s="239" t="str">
        <f t="shared" si="1136"/>
        <v/>
      </c>
      <c r="CT753" s="239" t="str">
        <f t="shared" si="1137"/>
        <v/>
      </c>
      <c r="CU753" s="239" t="str">
        <f t="shared" si="1138"/>
        <v/>
      </c>
      <c r="CV753" s="239" t="str">
        <f t="shared" si="1139"/>
        <v/>
      </c>
      <c r="CW753" s="239" t="str">
        <f t="shared" si="1140"/>
        <v/>
      </c>
      <c r="CX753" s="239" t="str">
        <f t="shared" si="1141"/>
        <v/>
      </c>
      <c r="CY753" s="239" t="str">
        <f t="shared" si="1142"/>
        <v/>
      </c>
      <c r="CZ753" s="239" t="str">
        <f t="shared" si="1143"/>
        <v/>
      </c>
      <c r="DA753" s="239" t="str">
        <f t="shared" si="1144"/>
        <v/>
      </c>
      <c r="DB753" s="239" t="str">
        <f t="shared" si="1145"/>
        <v/>
      </c>
      <c r="DC753" s="239" t="str">
        <f t="shared" si="1146"/>
        <v/>
      </c>
      <c r="DD753" s="239" t="str">
        <f t="shared" si="1147"/>
        <v/>
      </c>
      <c r="DE753" s="239" t="str">
        <f t="shared" si="1148"/>
        <v/>
      </c>
      <c r="DF753" s="239" t="str">
        <f t="shared" si="1149"/>
        <v/>
      </c>
      <c r="DG753" s="239" t="str">
        <f t="shared" si="1150"/>
        <v/>
      </c>
      <c r="DH753" s="239" t="str">
        <f t="shared" si="1151"/>
        <v/>
      </c>
      <c r="DI753" s="239" t="str">
        <f t="shared" si="1152"/>
        <v/>
      </c>
      <c r="DJ753" s="239" t="str">
        <f t="shared" si="1153"/>
        <v/>
      </c>
      <c r="DK753" s="239" t="str">
        <f t="shared" si="1154"/>
        <v/>
      </c>
      <c r="DL753" s="239" t="str">
        <f t="shared" si="1155"/>
        <v/>
      </c>
      <c r="DM753" s="239" t="str">
        <f t="shared" si="1156"/>
        <v/>
      </c>
      <c r="DN753" s="239" t="str">
        <f t="shared" si="1157"/>
        <v/>
      </c>
      <c r="DO753" s="239" t="str">
        <f t="shared" si="1158"/>
        <v/>
      </c>
      <c r="DP753" s="239" t="str">
        <f t="shared" si="1159"/>
        <v/>
      </c>
    </row>
    <row r="754" spans="1:120" ht="79.5" hidden="1" customHeight="1" x14ac:dyDescent="0.25">
      <c r="A754" s="53" t="s">
        <v>4520</v>
      </c>
      <c r="B754" s="53">
        <v>2020</v>
      </c>
      <c r="C754" s="53" t="s">
        <v>64</v>
      </c>
      <c r="D754" s="53" t="s">
        <v>2934</v>
      </c>
      <c r="E754" s="53">
        <v>1</v>
      </c>
      <c r="F754" s="53" t="s">
        <v>3004</v>
      </c>
      <c r="G754" s="53" t="str">
        <f t="shared" si="1162"/>
        <v>2020-5</v>
      </c>
      <c r="H754" s="53" t="s">
        <v>102</v>
      </c>
      <c r="I754" s="53" t="s">
        <v>76</v>
      </c>
      <c r="J754" s="53" t="s">
        <v>80</v>
      </c>
      <c r="K754" s="53" t="s">
        <v>80</v>
      </c>
      <c r="L754" s="53" t="s">
        <v>80</v>
      </c>
      <c r="M754" s="53" t="s">
        <v>80</v>
      </c>
      <c r="N754" s="53" t="s">
        <v>80</v>
      </c>
      <c r="O754" s="53" t="s">
        <v>80</v>
      </c>
      <c r="P754" s="53" t="s">
        <v>3005</v>
      </c>
      <c r="Q754" s="52">
        <v>0</v>
      </c>
      <c r="R754" s="52">
        <f>+Q754*Q752</f>
        <v>0</v>
      </c>
      <c r="S754" s="53">
        <v>1</v>
      </c>
      <c r="T754" s="53" t="s">
        <v>84</v>
      </c>
      <c r="U754" s="53" t="s">
        <v>3006</v>
      </c>
      <c r="V754" s="23">
        <v>45048</v>
      </c>
      <c r="W754" s="23">
        <v>45082</v>
      </c>
      <c r="X754" s="53" t="s">
        <v>214</v>
      </c>
      <c r="Y754" s="49" t="s">
        <v>167</v>
      </c>
      <c r="Z754" s="59" t="s">
        <v>100</v>
      </c>
      <c r="AA754" s="60">
        <v>1</v>
      </c>
      <c r="AB754" s="62" t="s">
        <v>3007</v>
      </c>
      <c r="AC754" s="62">
        <v>45079</v>
      </c>
      <c r="AD754" s="60">
        <v>1</v>
      </c>
      <c r="AE754" s="62" t="s">
        <v>3008</v>
      </c>
      <c r="AF754" s="62">
        <v>45079</v>
      </c>
      <c r="AG754" s="60" t="s">
        <v>79</v>
      </c>
      <c r="AH754" s="60">
        <v>1</v>
      </c>
      <c r="AI754" s="52">
        <f t="shared" si="1078"/>
        <v>0</v>
      </c>
      <c r="AJ754" s="52"/>
      <c r="AK754" s="52"/>
      <c r="AL754" s="239" t="str">
        <f t="shared" si="1097"/>
        <v/>
      </c>
      <c r="AM754" s="239" t="str">
        <f t="shared" si="1098"/>
        <v/>
      </c>
      <c r="AN754" s="239" t="str">
        <f t="shared" si="1099"/>
        <v/>
      </c>
      <c r="AO754" s="239" t="str">
        <f t="shared" si="1100"/>
        <v/>
      </c>
      <c r="AP754" s="239">
        <f t="shared" si="1101"/>
        <v>1</v>
      </c>
      <c r="AQ754" s="239" t="str">
        <f t="shared" si="1102"/>
        <v/>
      </c>
      <c r="AR754" s="239" t="str">
        <f t="shared" si="1103"/>
        <v/>
      </c>
      <c r="AS754" s="239" t="str">
        <f t="shared" si="1104"/>
        <v/>
      </c>
      <c r="AT754" s="239" t="str">
        <f t="shared" si="1105"/>
        <v/>
      </c>
      <c r="AU754" s="239" t="str">
        <f t="shared" si="1079"/>
        <v/>
      </c>
      <c r="AV754" s="239" t="str">
        <f t="shared" si="1080"/>
        <v/>
      </c>
      <c r="AW754" s="239" t="str">
        <f t="shared" si="1081"/>
        <v/>
      </c>
      <c r="AX754" s="239" t="str">
        <f t="shared" si="1082"/>
        <v/>
      </c>
      <c r="AY754" s="239" t="str">
        <f t="shared" si="1083"/>
        <v/>
      </c>
      <c r="AZ754" s="239" t="str">
        <f t="shared" si="1084"/>
        <v/>
      </c>
      <c r="BA754" s="239" t="str">
        <f t="shared" si="1085"/>
        <v/>
      </c>
      <c r="BB754" s="239" t="str">
        <f t="shared" si="1086"/>
        <v/>
      </c>
      <c r="BC754" s="239" t="str">
        <f t="shared" si="1087"/>
        <v/>
      </c>
      <c r="BD754" s="239" t="str">
        <f t="shared" si="1088"/>
        <v/>
      </c>
      <c r="BE754" s="239" t="str">
        <f t="shared" si="1089"/>
        <v/>
      </c>
      <c r="BF754" s="239" t="str">
        <f t="shared" si="1090"/>
        <v/>
      </c>
      <c r="BG754" s="239" t="str">
        <f t="shared" si="1091"/>
        <v/>
      </c>
      <c r="BH754" s="239" t="str">
        <f t="shared" si="1092"/>
        <v/>
      </c>
      <c r="BI754" s="239" t="str">
        <f t="shared" si="1093"/>
        <v/>
      </c>
      <c r="BJ754" s="239" t="str">
        <f t="shared" si="1094"/>
        <v/>
      </c>
      <c r="BK754" s="239" t="str">
        <f t="shared" si="1095"/>
        <v/>
      </c>
      <c r="BL754" s="239" t="str">
        <f t="shared" si="1096"/>
        <v/>
      </c>
      <c r="BN754" s="239" t="str">
        <f t="shared" si="1106"/>
        <v/>
      </c>
      <c r="BO754" s="239" t="str">
        <f t="shared" si="1107"/>
        <v/>
      </c>
      <c r="BP754" s="239" t="str">
        <f t="shared" si="1108"/>
        <v/>
      </c>
      <c r="BQ754" s="239" t="str">
        <f t="shared" si="1109"/>
        <v/>
      </c>
      <c r="BR754" s="239">
        <f t="shared" si="1110"/>
        <v>1</v>
      </c>
      <c r="BS754" s="239" t="str">
        <f t="shared" si="1111"/>
        <v/>
      </c>
      <c r="BT754" s="239" t="str">
        <f t="shared" si="1112"/>
        <v/>
      </c>
      <c r="BU754" s="239" t="str">
        <f t="shared" si="1113"/>
        <v/>
      </c>
      <c r="BV754" s="239" t="str">
        <f t="shared" si="1114"/>
        <v/>
      </c>
      <c r="BW754" s="239" t="str">
        <f t="shared" si="1115"/>
        <v/>
      </c>
      <c r="BX754" s="239" t="str">
        <f t="shared" si="1116"/>
        <v/>
      </c>
      <c r="BY754" s="239" t="str">
        <f t="shared" si="1117"/>
        <v/>
      </c>
      <c r="BZ754" s="239" t="str">
        <f t="shared" si="1118"/>
        <v/>
      </c>
      <c r="CA754" s="239" t="str">
        <f t="shared" si="1119"/>
        <v/>
      </c>
      <c r="CB754" s="239" t="str">
        <f t="shared" si="1120"/>
        <v/>
      </c>
      <c r="CC754" s="239" t="str">
        <f t="shared" si="1121"/>
        <v/>
      </c>
      <c r="CD754" s="239" t="str">
        <f t="shared" si="1122"/>
        <v/>
      </c>
      <c r="CE754" s="239" t="str">
        <f t="shared" si="1123"/>
        <v/>
      </c>
      <c r="CF754" s="239" t="str">
        <f t="shared" si="1124"/>
        <v/>
      </c>
      <c r="CG754" s="239" t="str">
        <f t="shared" si="1125"/>
        <v/>
      </c>
      <c r="CH754" s="239" t="str">
        <f t="shared" si="1126"/>
        <v/>
      </c>
      <c r="CI754" s="239" t="str">
        <f t="shared" si="1127"/>
        <v/>
      </c>
      <c r="CJ754" s="239" t="str">
        <f t="shared" si="1128"/>
        <v/>
      </c>
      <c r="CK754" s="239" t="str">
        <f t="shared" si="1129"/>
        <v/>
      </c>
      <c r="CL754" s="239" t="str">
        <f t="shared" si="1130"/>
        <v/>
      </c>
      <c r="CM754" s="239" t="str">
        <f t="shared" si="1131"/>
        <v/>
      </c>
      <c r="CN754" s="239" t="str">
        <f t="shared" si="1132"/>
        <v/>
      </c>
      <c r="CP754" s="239" t="str">
        <f t="shared" si="1133"/>
        <v/>
      </c>
      <c r="CQ754" s="239" t="str">
        <f t="shared" si="1134"/>
        <v/>
      </c>
      <c r="CR754" s="239" t="str">
        <f t="shared" si="1135"/>
        <v/>
      </c>
      <c r="CS754" s="239" t="str">
        <f t="shared" si="1136"/>
        <v/>
      </c>
      <c r="CT754" s="239" t="str">
        <f t="shared" si="1137"/>
        <v>2do trimestre</v>
      </c>
      <c r="CU754" s="239" t="str">
        <f t="shared" si="1138"/>
        <v/>
      </c>
      <c r="CV754" s="239" t="str">
        <f t="shared" si="1139"/>
        <v/>
      </c>
      <c r="CW754" s="239" t="str">
        <f t="shared" si="1140"/>
        <v/>
      </c>
      <c r="CX754" s="239" t="str">
        <f t="shared" si="1141"/>
        <v/>
      </c>
      <c r="CY754" s="239" t="str">
        <f t="shared" si="1142"/>
        <v/>
      </c>
      <c r="CZ754" s="239" t="str">
        <f t="shared" si="1143"/>
        <v/>
      </c>
      <c r="DA754" s="239" t="str">
        <f t="shared" si="1144"/>
        <v/>
      </c>
      <c r="DB754" s="239" t="str">
        <f t="shared" si="1145"/>
        <v/>
      </c>
      <c r="DC754" s="239" t="str">
        <f t="shared" si="1146"/>
        <v/>
      </c>
      <c r="DD754" s="239" t="str">
        <f t="shared" si="1147"/>
        <v/>
      </c>
      <c r="DE754" s="239" t="str">
        <f t="shared" si="1148"/>
        <v/>
      </c>
      <c r="DF754" s="239" t="str">
        <f t="shared" si="1149"/>
        <v/>
      </c>
      <c r="DG754" s="239" t="str">
        <f t="shared" si="1150"/>
        <v/>
      </c>
      <c r="DH754" s="239" t="str">
        <f t="shared" si="1151"/>
        <v/>
      </c>
      <c r="DI754" s="239" t="str">
        <f t="shared" si="1152"/>
        <v/>
      </c>
      <c r="DJ754" s="239" t="str">
        <f t="shared" si="1153"/>
        <v/>
      </c>
      <c r="DK754" s="239" t="str">
        <f t="shared" si="1154"/>
        <v/>
      </c>
      <c r="DL754" s="239" t="str">
        <f t="shared" si="1155"/>
        <v/>
      </c>
      <c r="DM754" s="239" t="str">
        <f t="shared" si="1156"/>
        <v/>
      </c>
      <c r="DN754" s="239" t="str">
        <f t="shared" si="1157"/>
        <v/>
      </c>
      <c r="DO754" s="239" t="str">
        <f t="shared" si="1158"/>
        <v/>
      </c>
      <c r="DP754" s="239" t="str">
        <f t="shared" si="1159"/>
        <v/>
      </c>
    </row>
    <row r="755" spans="1:120" ht="79.5" hidden="1" customHeight="1" x14ac:dyDescent="0.25">
      <c r="A755" s="53" t="s">
        <v>4520</v>
      </c>
      <c r="B755" s="53">
        <v>2020</v>
      </c>
      <c r="C755" s="53" t="s">
        <v>64</v>
      </c>
      <c r="D755" s="53" t="s">
        <v>2934</v>
      </c>
      <c r="E755" s="53">
        <v>1</v>
      </c>
      <c r="F755" s="53" t="s">
        <v>3009</v>
      </c>
      <c r="G755" s="53" t="str">
        <f t="shared" si="1162"/>
        <v>2020-5</v>
      </c>
      <c r="H755" s="53" t="s">
        <v>94</v>
      </c>
      <c r="I755" s="53" t="s">
        <v>76</v>
      </c>
      <c r="J755" s="53" t="s">
        <v>80</v>
      </c>
      <c r="K755" s="53" t="s">
        <v>80</v>
      </c>
      <c r="L755" s="53" t="s">
        <v>80</v>
      </c>
      <c r="M755" s="53" t="s">
        <v>80</v>
      </c>
      <c r="N755" s="53" t="s">
        <v>80</v>
      </c>
      <c r="O755" s="53" t="s">
        <v>80</v>
      </c>
      <c r="P755" s="53" t="s">
        <v>3010</v>
      </c>
      <c r="Q755" s="52">
        <v>0.4</v>
      </c>
      <c r="R755" s="52">
        <f>+Q755*Q752</f>
        <v>4.0000000000000008E-2</v>
      </c>
      <c r="S755" s="53">
        <v>1</v>
      </c>
      <c r="T755" s="53" t="s">
        <v>84</v>
      </c>
      <c r="U755" s="53" t="s">
        <v>3011</v>
      </c>
      <c r="V755" s="23">
        <v>45083</v>
      </c>
      <c r="W755" s="23">
        <v>45114</v>
      </c>
      <c r="X755" s="53" t="s">
        <v>1261</v>
      </c>
      <c r="Y755" s="49" t="s">
        <v>202</v>
      </c>
      <c r="Z755" s="59" t="s">
        <v>100</v>
      </c>
      <c r="AA755" s="60">
        <v>1</v>
      </c>
      <c r="AB755" s="60" t="s">
        <v>3012</v>
      </c>
      <c r="AC755" s="69">
        <v>45107</v>
      </c>
      <c r="AD755" s="60">
        <v>1</v>
      </c>
      <c r="AE755" s="60" t="s">
        <v>3013</v>
      </c>
      <c r="AF755" s="69">
        <v>45107</v>
      </c>
      <c r="AG755" s="60" t="s">
        <v>79</v>
      </c>
      <c r="AH755" s="60">
        <v>1</v>
      </c>
      <c r="AI755" s="52">
        <f t="shared" si="1078"/>
        <v>4.0000000000000008E-2</v>
      </c>
      <c r="AJ755" s="52">
        <f>+AI755/R755</f>
        <v>1</v>
      </c>
      <c r="AK755" s="52"/>
      <c r="AL755" s="239" t="str">
        <f t="shared" si="1097"/>
        <v/>
      </c>
      <c r="AM755" s="239" t="str">
        <f t="shared" si="1098"/>
        <v/>
      </c>
      <c r="AN755" s="239" t="str">
        <f t="shared" si="1099"/>
        <v/>
      </c>
      <c r="AO755" s="239" t="str">
        <f t="shared" si="1100"/>
        <v/>
      </c>
      <c r="AP755" s="239" t="str">
        <f t="shared" si="1101"/>
        <v/>
      </c>
      <c r="AQ755" s="239" t="str">
        <f t="shared" si="1102"/>
        <v/>
      </c>
      <c r="AR755" s="239" t="str">
        <f t="shared" si="1103"/>
        <v/>
      </c>
      <c r="AS755" s="239" t="str">
        <f t="shared" si="1104"/>
        <v/>
      </c>
      <c r="AT755" s="239" t="str">
        <f t="shared" si="1105"/>
        <v/>
      </c>
      <c r="AU755" s="239" t="str">
        <f t="shared" si="1079"/>
        <v/>
      </c>
      <c r="AV755" s="239" t="str">
        <f t="shared" si="1080"/>
        <v/>
      </c>
      <c r="AW755" s="239" t="str">
        <f t="shared" si="1081"/>
        <v/>
      </c>
      <c r="AX755" s="239" t="str">
        <f t="shared" si="1082"/>
        <v/>
      </c>
      <c r="AY755" s="239" t="str">
        <f t="shared" si="1083"/>
        <v/>
      </c>
      <c r="AZ755" s="239" t="str">
        <f t="shared" si="1084"/>
        <v/>
      </c>
      <c r="BA755" s="239" t="str">
        <f t="shared" si="1085"/>
        <v/>
      </c>
      <c r="BB755" s="239" t="str">
        <f t="shared" si="1086"/>
        <v/>
      </c>
      <c r="BC755" s="239" t="str">
        <f t="shared" si="1087"/>
        <v/>
      </c>
      <c r="BD755" s="239" t="str">
        <f t="shared" si="1088"/>
        <v/>
      </c>
      <c r="BE755" s="239" t="str">
        <f t="shared" si="1089"/>
        <v/>
      </c>
      <c r="BF755" s="239" t="str">
        <f t="shared" si="1090"/>
        <v/>
      </c>
      <c r="BG755" s="239" t="str">
        <f t="shared" si="1091"/>
        <v/>
      </c>
      <c r="BH755" s="239" t="str">
        <f t="shared" si="1092"/>
        <v/>
      </c>
      <c r="BI755" s="239" t="str">
        <f t="shared" si="1093"/>
        <v/>
      </c>
      <c r="BJ755" s="239" t="str">
        <f t="shared" si="1094"/>
        <v/>
      </c>
      <c r="BK755" s="239" t="str">
        <f t="shared" si="1095"/>
        <v/>
      </c>
      <c r="BL755" s="239" t="str">
        <f t="shared" si="1096"/>
        <v/>
      </c>
      <c r="BN755" s="239" t="str">
        <f t="shared" si="1106"/>
        <v/>
      </c>
      <c r="BO755" s="239" t="str">
        <f t="shared" si="1107"/>
        <v/>
      </c>
      <c r="BP755" s="239" t="str">
        <f t="shared" si="1108"/>
        <v/>
      </c>
      <c r="BQ755" s="239" t="str">
        <f t="shared" si="1109"/>
        <v/>
      </c>
      <c r="BR755" s="239" t="str">
        <f t="shared" si="1110"/>
        <v/>
      </c>
      <c r="BS755" s="239" t="str">
        <f t="shared" si="1111"/>
        <v/>
      </c>
      <c r="BT755" s="239" t="str">
        <f t="shared" si="1112"/>
        <v/>
      </c>
      <c r="BU755" s="239" t="str">
        <f t="shared" si="1113"/>
        <v/>
      </c>
      <c r="BV755" s="239" t="str">
        <f t="shared" si="1114"/>
        <v/>
      </c>
      <c r="BW755" s="239" t="str">
        <f t="shared" si="1115"/>
        <v/>
      </c>
      <c r="BX755" s="239" t="str">
        <f t="shared" si="1116"/>
        <v/>
      </c>
      <c r="BY755" s="239" t="str">
        <f t="shared" si="1117"/>
        <v/>
      </c>
      <c r="BZ755" s="239" t="str">
        <f t="shared" si="1118"/>
        <v/>
      </c>
      <c r="CA755" s="239" t="str">
        <f t="shared" si="1119"/>
        <v/>
      </c>
      <c r="CB755" s="239" t="str">
        <f t="shared" si="1120"/>
        <v/>
      </c>
      <c r="CC755" s="239" t="str">
        <f t="shared" si="1121"/>
        <v/>
      </c>
      <c r="CD755" s="239" t="str">
        <f t="shared" si="1122"/>
        <v/>
      </c>
      <c r="CE755" s="239" t="str">
        <f t="shared" si="1123"/>
        <v/>
      </c>
      <c r="CF755" s="239" t="str">
        <f t="shared" si="1124"/>
        <v/>
      </c>
      <c r="CG755" s="239" t="str">
        <f t="shared" si="1125"/>
        <v/>
      </c>
      <c r="CH755" s="239" t="str">
        <f t="shared" si="1126"/>
        <v/>
      </c>
      <c r="CI755" s="239" t="str">
        <f t="shared" si="1127"/>
        <v/>
      </c>
      <c r="CJ755" s="239" t="str">
        <f t="shared" si="1128"/>
        <v/>
      </c>
      <c r="CK755" s="239" t="str">
        <f t="shared" si="1129"/>
        <v/>
      </c>
      <c r="CL755" s="239" t="str">
        <f t="shared" si="1130"/>
        <v/>
      </c>
      <c r="CM755" s="239" t="str">
        <f t="shared" si="1131"/>
        <v/>
      </c>
      <c r="CN755" s="239" t="str">
        <f t="shared" si="1132"/>
        <v/>
      </c>
      <c r="CP755" s="239" t="str">
        <f t="shared" si="1133"/>
        <v/>
      </c>
      <c r="CQ755" s="239" t="str">
        <f t="shared" si="1134"/>
        <v/>
      </c>
      <c r="CR755" s="239" t="str">
        <f t="shared" si="1135"/>
        <v/>
      </c>
      <c r="CS755" s="239" t="str">
        <f t="shared" si="1136"/>
        <v/>
      </c>
      <c r="CT755" s="239" t="str">
        <f t="shared" si="1137"/>
        <v/>
      </c>
      <c r="CU755" s="239" t="str">
        <f t="shared" si="1138"/>
        <v/>
      </c>
      <c r="CV755" s="239" t="str">
        <f t="shared" si="1139"/>
        <v/>
      </c>
      <c r="CW755" s="239" t="str">
        <f t="shared" si="1140"/>
        <v/>
      </c>
      <c r="CX755" s="239" t="str">
        <f t="shared" si="1141"/>
        <v/>
      </c>
      <c r="CY755" s="239" t="str">
        <f t="shared" si="1142"/>
        <v/>
      </c>
      <c r="CZ755" s="239" t="str">
        <f t="shared" si="1143"/>
        <v/>
      </c>
      <c r="DA755" s="239" t="str">
        <f t="shared" si="1144"/>
        <v/>
      </c>
      <c r="DB755" s="239" t="str">
        <f t="shared" si="1145"/>
        <v/>
      </c>
      <c r="DC755" s="239" t="str">
        <f t="shared" si="1146"/>
        <v/>
      </c>
      <c r="DD755" s="239" t="str">
        <f t="shared" si="1147"/>
        <v/>
      </c>
      <c r="DE755" s="239" t="str">
        <f t="shared" si="1148"/>
        <v/>
      </c>
      <c r="DF755" s="239" t="str">
        <f t="shared" si="1149"/>
        <v/>
      </c>
      <c r="DG755" s="239" t="str">
        <f t="shared" si="1150"/>
        <v/>
      </c>
      <c r="DH755" s="239" t="str">
        <f t="shared" si="1151"/>
        <v/>
      </c>
      <c r="DI755" s="239" t="str">
        <f t="shared" si="1152"/>
        <v/>
      </c>
      <c r="DJ755" s="239" t="str">
        <f t="shared" si="1153"/>
        <v/>
      </c>
      <c r="DK755" s="239" t="str">
        <f t="shared" si="1154"/>
        <v/>
      </c>
      <c r="DL755" s="239" t="str">
        <f t="shared" si="1155"/>
        <v/>
      </c>
      <c r="DM755" s="239" t="str">
        <f t="shared" si="1156"/>
        <v/>
      </c>
      <c r="DN755" s="239" t="str">
        <f t="shared" si="1157"/>
        <v/>
      </c>
      <c r="DO755" s="239" t="str">
        <f t="shared" si="1158"/>
        <v/>
      </c>
      <c r="DP755" s="239" t="str">
        <f t="shared" si="1159"/>
        <v/>
      </c>
    </row>
    <row r="756" spans="1:120" ht="79.5" hidden="1" customHeight="1" x14ac:dyDescent="0.25">
      <c r="A756" s="53" t="s">
        <v>4520</v>
      </c>
      <c r="B756" s="53">
        <v>2020</v>
      </c>
      <c r="C756" s="53" t="s">
        <v>64</v>
      </c>
      <c r="D756" s="53" t="s">
        <v>2934</v>
      </c>
      <c r="E756" s="53">
        <v>1</v>
      </c>
      <c r="F756" s="53" t="s">
        <v>3014</v>
      </c>
      <c r="G756" s="53" t="str">
        <f t="shared" si="1162"/>
        <v>2020-5</v>
      </c>
      <c r="H756" s="53" t="s">
        <v>102</v>
      </c>
      <c r="I756" s="53" t="s">
        <v>76</v>
      </c>
      <c r="J756" s="53" t="s">
        <v>80</v>
      </c>
      <c r="K756" s="53" t="s">
        <v>80</v>
      </c>
      <c r="L756" s="53" t="s">
        <v>80</v>
      </c>
      <c r="M756" s="53" t="s">
        <v>80</v>
      </c>
      <c r="N756" s="53" t="s">
        <v>80</v>
      </c>
      <c r="O756" s="53" t="s">
        <v>80</v>
      </c>
      <c r="P756" s="53" t="s">
        <v>3015</v>
      </c>
      <c r="Q756" s="52">
        <v>0</v>
      </c>
      <c r="R756" s="52">
        <f>+Q756*Q752</f>
        <v>0</v>
      </c>
      <c r="S756" s="53">
        <v>1</v>
      </c>
      <c r="T756" s="53" t="s">
        <v>84</v>
      </c>
      <c r="U756" s="53" t="s">
        <v>3016</v>
      </c>
      <c r="V756" s="23">
        <v>45117</v>
      </c>
      <c r="W756" s="23">
        <v>45132</v>
      </c>
      <c r="X756" s="53" t="s">
        <v>214</v>
      </c>
      <c r="Y756" s="49" t="s">
        <v>202</v>
      </c>
      <c r="Z756" s="59" t="s">
        <v>100</v>
      </c>
      <c r="AA756" s="60">
        <v>1</v>
      </c>
      <c r="AB756" s="60" t="s">
        <v>3017</v>
      </c>
      <c r="AC756" s="69">
        <v>45132</v>
      </c>
      <c r="AD756" s="60">
        <v>1</v>
      </c>
      <c r="AE756" s="60" t="s">
        <v>3018</v>
      </c>
      <c r="AF756" s="69">
        <v>45132</v>
      </c>
      <c r="AG756" s="60" t="s">
        <v>79</v>
      </c>
      <c r="AH756" s="60">
        <v>1</v>
      </c>
      <c r="AI756" s="52">
        <f t="shared" si="1078"/>
        <v>0</v>
      </c>
      <c r="AJ756" s="52"/>
      <c r="AK756" s="52"/>
      <c r="AL756" s="239" t="str">
        <f t="shared" si="1097"/>
        <v/>
      </c>
      <c r="AM756" s="239" t="str">
        <f t="shared" si="1098"/>
        <v/>
      </c>
      <c r="AN756" s="239" t="str">
        <f t="shared" si="1099"/>
        <v/>
      </c>
      <c r="AO756" s="239" t="str">
        <f t="shared" si="1100"/>
        <v/>
      </c>
      <c r="AP756" s="239">
        <f t="shared" si="1101"/>
        <v>1</v>
      </c>
      <c r="AQ756" s="239" t="str">
        <f t="shared" si="1102"/>
        <v/>
      </c>
      <c r="AR756" s="239" t="str">
        <f t="shared" si="1103"/>
        <v/>
      </c>
      <c r="AS756" s="239" t="str">
        <f t="shared" si="1104"/>
        <v/>
      </c>
      <c r="AT756" s="239" t="str">
        <f t="shared" si="1105"/>
        <v/>
      </c>
      <c r="AU756" s="239" t="str">
        <f t="shared" si="1079"/>
        <v/>
      </c>
      <c r="AV756" s="239" t="str">
        <f t="shared" si="1080"/>
        <v/>
      </c>
      <c r="AW756" s="239" t="str">
        <f t="shared" si="1081"/>
        <v/>
      </c>
      <c r="AX756" s="239" t="str">
        <f t="shared" si="1082"/>
        <v/>
      </c>
      <c r="AY756" s="239" t="str">
        <f t="shared" si="1083"/>
        <v/>
      </c>
      <c r="AZ756" s="239" t="str">
        <f t="shared" si="1084"/>
        <v/>
      </c>
      <c r="BA756" s="239" t="str">
        <f t="shared" si="1085"/>
        <v/>
      </c>
      <c r="BB756" s="239" t="str">
        <f t="shared" si="1086"/>
        <v/>
      </c>
      <c r="BC756" s="239" t="str">
        <f t="shared" si="1087"/>
        <v/>
      </c>
      <c r="BD756" s="239" t="str">
        <f t="shared" si="1088"/>
        <v/>
      </c>
      <c r="BE756" s="239" t="str">
        <f t="shared" si="1089"/>
        <v/>
      </c>
      <c r="BF756" s="239" t="str">
        <f t="shared" si="1090"/>
        <v/>
      </c>
      <c r="BG756" s="239" t="str">
        <f t="shared" si="1091"/>
        <v/>
      </c>
      <c r="BH756" s="239" t="str">
        <f t="shared" si="1092"/>
        <v/>
      </c>
      <c r="BI756" s="239" t="str">
        <f t="shared" si="1093"/>
        <v/>
      </c>
      <c r="BJ756" s="239" t="str">
        <f t="shared" si="1094"/>
        <v/>
      </c>
      <c r="BK756" s="239" t="str">
        <f t="shared" si="1095"/>
        <v/>
      </c>
      <c r="BL756" s="239" t="str">
        <f t="shared" si="1096"/>
        <v/>
      </c>
      <c r="BN756" s="239" t="str">
        <f t="shared" si="1106"/>
        <v/>
      </c>
      <c r="BO756" s="239" t="str">
        <f t="shared" si="1107"/>
        <v/>
      </c>
      <c r="BP756" s="239" t="str">
        <f t="shared" si="1108"/>
        <v/>
      </c>
      <c r="BQ756" s="239" t="str">
        <f t="shared" si="1109"/>
        <v/>
      </c>
      <c r="BR756" s="239">
        <f t="shared" si="1110"/>
        <v>1</v>
      </c>
      <c r="BS756" s="239" t="str">
        <f t="shared" si="1111"/>
        <v/>
      </c>
      <c r="BT756" s="239" t="str">
        <f t="shared" si="1112"/>
        <v/>
      </c>
      <c r="BU756" s="239" t="str">
        <f t="shared" si="1113"/>
        <v/>
      </c>
      <c r="BV756" s="239" t="str">
        <f t="shared" si="1114"/>
        <v/>
      </c>
      <c r="BW756" s="239" t="str">
        <f t="shared" si="1115"/>
        <v/>
      </c>
      <c r="BX756" s="239" t="str">
        <f t="shared" si="1116"/>
        <v/>
      </c>
      <c r="BY756" s="239" t="str">
        <f t="shared" si="1117"/>
        <v/>
      </c>
      <c r="BZ756" s="239" t="str">
        <f t="shared" si="1118"/>
        <v/>
      </c>
      <c r="CA756" s="239" t="str">
        <f t="shared" si="1119"/>
        <v/>
      </c>
      <c r="CB756" s="239" t="str">
        <f t="shared" si="1120"/>
        <v/>
      </c>
      <c r="CC756" s="239" t="str">
        <f t="shared" si="1121"/>
        <v/>
      </c>
      <c r="CD756" s="239" t="str">
        <f t="shared" si="1122"/>
        <v/>
      </c>
      <c r="CE756" s="239" t="str">
        <f t="shared" si="1123"/>
        <v/>
      </c>
      <c r="CF756" s="239" t="str">
        <f t="shared" si="1124"/>
        <v/>
      </c>
      <c r="CG756" s="239" t="str">
        <f t="shared" si="1125"/>
        <v/>
      </c>
      <c r="CH756" s="239" t="str">
        <f t="shared" si="1126"/>
        <v/>
      </c>
      <c r="CI756" s="239" t="str">
        <f t="shared" si="1127"/>
        <v/>
      </c>
      <c r="CJ756" s="239" t="str">
        <f t="shared" si="1128"/>
        <v/>
      </c>
      <c r="CK756" s="239" t="str">
        <f t="shared" si="1129"/>
        <v/>
      </c>
      <c r="CL756" s="239" t="str">
        <f t="shared" si="1130"/>
        <v/>
      </c>
      <c r="CM756" s="239" t="str">
        <f t="shared" si="1131"/>
        <v/>
      </c>
      <c r="CN756" s="239" t="str">
        <f t="shared" si="1132"/>
        <v/>
      </c>
      <c r="CP756" s="239" t="str">
        <f t="shared" si="1133"/>
        <v/>
      </c>
      <c r="CQ756" s="239" t="str">
        <f t="shared" si="1134"/>
        <v/>
      </c>
      <c r="CR756" s="239" t="str">
        <f t="shared" si="1135"/>
        <v/>
      </c>
      <c r="CS756" s="239" t="str">
        <f t="shared" si="1136"/>
        <v/>
      </c>
      <c r="CT756" s="239" t="str">
        <f t="shared" si="1137"/>
        <v>3er Trimestre</v>
      </c>
      <c r="CU756" s="239" t="str">
        <f t="shared" si="1138"/>
        <v/>
      </c>
      <c r="CV756" s="239" t="str">
        <f t="shared" si="1139"/>
        <v/>
      </c>
      <c r="CW756" s="239" t="str">
        <f t="shared" si="1140"/>
        <v/>
      </c>
      <c r="CX756" s="239" t="str">
        <f t="shared" si="1141"/>
        <v/>
      </c>
      <c r="CY756" s="239" t="str">
        <f t="shared" si="1142"/>
        <v/>
      </c>
      <c r="CZ756" s="239" t="str">
        <f t="shared" si="1143"/>
        <v/>
      </c>
      <c r="DA756" s="239" t="str">
        <f t="shared" si="1144"/>
        <v/>
      </c>
      <c r="DB756" s="239" t="str">
        <f t="shared" si="1145"/>
        <v/>
      </c>
      <c r="DC756" s="239" t="str">
        <f t="shared" si="1146"/>
        <v/>
      </c>
      <c r="DD756" s="239" t="str">
        <f t="shared" si="1147"/>
        <v/>
      </c>
      <c r="DE756" s="239" t="str">
        <f t="shared" si="1148"/>
        <v/>
      </c>
      <c r="DF756" s="239" t="str">
        <f t="shared" si="1149"/>
        <v/>
      </c>
      <c r="DG756" s="239" t="str">
        <f t="shared" si="1150"/>
        <v/>
      </c>
      <c r="DH756" s="239" t="str">
        <f t="shared" si="1151"/>
        <v/>
      </c>
      <c r="DI756" s="239" t="str">
        <f t="shared" si="1152"/>
        <v/>
      </c>
      <c r="DJ756" s="239" t="str">
        <f t="shared" si="1153"/>
        <v/>
      </c>
      <c r="DK756" s="239" t="str">
        <f t="shared" si="1154"/>
        <v/>
      </c>
      <c r="DL756" s="239" t="str">
        <f t="shared" si="1155"/>
        <v/>
      </c>
      <c r="DM756" s="239" t="str">
        <f t="shared" si="1156"/>
        <v/>
      </c>
      <c r="DN756" s="239" t="str">
        <f t="shared" si="1157"/>
        <v/>
      </c>
      <c r="DO756" s="239" t="str">
        <f t="shared" si="1158"/>
        <v/>
      </c>
      <c r="DP756" s="239" t="str">
        <f t="shared" si="1159"/>
        <v/>
      </c>
    </row>
    <row r="757" spans="1:120" ht="79.5" hidden="1" customHeight="1" x14ac:dyDescent="0.25">
      <c r="A757" s="49" t="s">
        <v>4520</v>
      </c>
      <c r="B757" s="49">
        <v>2020</v>
      </c>
      <c r="C757" s="49" t="s">
        <v>64</v>
      </c>
      <c r="D757" s="49" t="s">
        <v>2934</v>
      </c>
      <c r="E757" s="53">
        <v>1</v>
      </c>
      <c r="F757" s="49" t="s">
        <v>3019</v>
      </c>
      <c r="G757" s="49" t="str">
        <f t="shared" si="1162"/>
        <v>2020-6</v>
      </c>
      <c r="H757" s="49" t="s">
        <v>75</v>
      </c>
      <c r="I757" s="49" t="s">
        <v>76</v>
      </c>
      <c r="J757" s="49" t="s">
        <v>77</v>
      </c>
      <c r="K757" s="49" t="s">
        <v>78</v>
      </c>
      <c r="L757" s="49" t="s">
        <v>79</v>
      </c>
      <c r="M757" s="49" t="s">
        <v>836</v>
      </c>
      <c r="N757" s="49" t="s">
        <v>433</v>
      </c>
      <c r="O757" s="49" t="s">
        <v>82</v>
      </c>
      <c r="P757" s="49" t="s">
        <v>3020</v>
      </c>
      <c r="Q757" s="50">
        <v>0.1</v>
      </c>
      <c r="R757" s="50"/>
      <c r="S757" s="49">
        <v>1</v>
      </c>
      <c r="T757" s="49" t="s">
        <v>84</v>
      </c>
      <c r="U757" s="49" t="s">
        <v>96</v>
      </c>
      <c r="V757" s="51">
        <v>44958</v>
      </c>
      <c r="W757" s="51">
        <v>45260</v>
      </c>
      <c r="X757" s="49" t="s">
        <v>3021</v>
      </c>
      <c r="Y757" s="49" t="s">
        <v>87</v>
      </c>
      <c r="Z757" s="59" t="s">
        <v>100</v>
      </c>
      <c r="AA757" s="52">
        <v>1</v>
      </c>
      <c r="AB757" s="23" t="s">
        <v>3022</v>
      </c>
      <c r="AC757" s="23">
        <v>45260</v>
      </c>
      <c r="AD757" s="52">
        <v>1</v>
      </c>
      <c r="AE757" s="23" t="s">
        <v>3023</v>
      </c>
      <c r="AF757" s="23">
        <v>45260</v>
      </c>
      <c r="AG757" s="52" t="s">
        <v>79</v>
      </c>
      <c r="AH757" s="52" t="s">
        <v>92</v>
      </c>
      <c r="AI757" s="52">
        <f t="shared" si="1078"/>
        <v>0.1</v>
      </c>
      <c r="AJ757" s="52"/>
      <c r="AK757" s="52"/>
      <c r="AL757" s="239" t="str">
        <f t="shared" si="1097"/>
        <v/>
      </c>
      <c r="AM757" s="239" t="str">
        <f t="shared" si="1098"/>
        <v/>
      </c>
      <c r="AN757" s="239" t="str">
        <f t="shared" si="1099"/>
        <v/>
      </c>
      <c r="AO757" s="239" t="str">
        <f t="shared" si="1100"/>
        <v/>
      </c>
      <c r="AP757" s="239" t="str">
        <f t="shared" si="1101"/>
        <v/>
      </c>
      <c r="AQ757" s="239" t="str">
        <f t="shared" si="1102"/>
        <v/>
      </c>
      <c r="AR757" s="239" t="str">
        <f t="shared" si="1103"/>
        <v/>
      </c>
      <c r="AS757" s="239" t="str">
        <f t="shared" si="1104"/>
        <v/>
      </c>
      <c r="AT757" s="239" t="str">
        <f t="shared" si="1105"/>
        <v/>
      </c>
      <c r="AU757" s="239" t="str">
        <f t="shared" si="1079"/>
        <v/>
      </c>
      <c r="AV757" s="239" t="str">
        <f t="shared" si="1080"/>
        <v/>
      </c>
      <c r="AW757" s="239" t="str">
        <f t="shared" si="1081"/>
        <v/>
      </c>
      <c r="AX757" s="239" t="str">
        <f t="shared" si="1082"/>
        <v/>
      </c>
      <c r="AY757" s="239" t="str">
        <f t="shared" si="1083"/>
        <v/>
      </c>
      <c r="AZ757" s="239" t="str">
        <f t="shared" si="1084"/>
        <v/>
      </c>
      <c r="BA757" s="239" t="str">
        <f t="shared" si="1085"/>
        <v/>
      </c>
      <c r="BB757" s="239" t="str">
        <f t="shared" si="1086"/>
        <v/>
      </c>
      <c r="BC757" s="239" t="str">
        <f t="shared" si="1087"/>
        <v/>
      </c>
      <c r="BD757" s="239" t="str">
        <f t="shared" si="1088"/>
        <v/>
      </c>
      <c r="BE757" s="239" t="str">
        <f t="shared" si="1089"/>
        <v/>
      </c>
      <c r="BF757" s="239" t="str">
        <f t="shared" si="1090"/>
        <v/>
      </c>
      <c r="BG757" s="239" t="str">
        <f t="shared" si="1091"/>
        <v/>
      </c>
      <c r="BH757" s="239" t="str">
        <f t="shared" si="1092"/>
        <v/>
      </c>
      <c r="BI757" s="239" t="str">
        <f t="shared" si="1093"/>
        <v/>
      </c>
      <c r="BJ757" s="239" t="str">
        <f t="shared" si="1094"/>
        <v/>
      </c>
      <c r="BK757" s="239" t="str">
        <f t="shared" si="1095"/>
        <v/>
      </c>
      <c r="BL757" s="239" t="str">
        <f t="shared" si="1096"/>
        <v/>
      </c>
      <c r="BN757" s="239" t="str">
        <f t="shared" si="1106"/>
        <v/>
      </c>
      <c r="BO757" s="239" t="str">
        <f t="shared" si="1107"/>
        <v/>
      </c>
      <c r="BP757" s="239" t="str">
        <f t="shared" si="1108"/>
        <v/>
      </c>
      <c r="BQ757" s="239" t="str">
        <f t="shared" si="1109"/>
        <v/>
      </c>
      <c r="BR757" s="239" t="str">
        <f t="shared" si="1110"/>
        <v/>
      </c>
      <c r="BS757" s="239" t="str">
        <f t="shared" si="1111"/>
        <v/>
      </c>
      <c r="BT757" s="239" t="str">
        <f t="shared" si="1112"/>
        <v/>
      </c>
      <c r="BU757" s="239" t="str">
        <f t="shared" si="1113"/>
        <v/>
      </c>
      <c r="BV757" s="239" t="str">
        <f t="shared" si="1114"/>
        <v/>
      </c>
      <c r="BW757" s="239" t="str">
        <f t="shared" si="1115"/>
        <v/>
      </c>
      <c r="BX757" s="239" t="str">
        <f t="shared" si="1116"/>
        <v/>
      </c>
      <c r="BY757" s="239" t="str">
        <f t="shared" si="1117"/>
        <v/>
      </c>
      <c r="BZ757" s="239" t="str">
        <f t="shared" si="1118"/>
        <v/>
      </c>
      <c r="CA757" s="239" t="str">
        <f t="shared" si="1119"/>
        <v/>
      </c>
      <c r="CB757" s="239" t="str">
        <f t="shared" si="1120"/>
        <v/>
      </c>
      <c r="CC757" s="239" t="str">
        <f t="shared" si="1121"/>
        <v/>
      </c>
      <c r="CD757" s="239" t="str">
        <f t="shared" si="1122"/>
        <v/>
      </c>
      <c r="CE757" s="239" t="str">
        <f t="shared" si="1123"/>
        <v/>
      </c>
      <c r="CF757" s="239" t="str">
        <f t="shared" si="1124"/>
        <v/>
      </c>
      <c r="CG757" s="239" t="str">
        <f t="shared" si="1125"/>
        <v/>
      </c>
      <c r="CH757" s="239" t="str">
        <f t="shared" si="1126"/>
        <v/>
      </c>
      <c r="CI757" s="239" t="str">
        <f t="shared" si="1127"/>
        <v/>
      </c>
      <c r="CJ757" s="239" t="str">
        <f t="shared" si="1128"/>
        <v/>
      </c>
      <c r="CK757" s="239" t="str">
        <f t="shared" si="1129"/>
        <v/>
      </c>
      <c r="CL757" s="239" t="str">
        <f t="shared" si="1130"/>
        <v/>
      </c>
      <c r="CM757" s="239" t="str">
        <f t="shared" si="1131"/>
        <v/>
      </c>
      <c r="CN757" s="239" t="str">
        <f t="shared" si="1132"/>
        <v/>
      </c>
      <c r="CP757" s="239" t="str">
        <f t="shared" si="1133"/>
        <v/>
      </c>
      <c r="CQ757" s="239" t="str">
        <f t="shared" si="1134"/>
        <v/>
      </c>
      <c r="CR757" s="239" t="str">
        <f t="shared" si="1135"/>
        <v/>
      </c>
      <c r="CS757" s="239" t="str">
        <f t="shared" si="1136"/>
        <v/>
      </c>
      <c r="CT757" s="239" t="str">
        <f t="shared" si="1137"/>
        <v/>
      </c>
      <c r="CU757" s="239" t="str">
        <f t="shared" si="1138"/>
        <v/>
      </c>
      <c r="CV757" s="239" t="str">
        <f t="shared" si="1139"/>
        <v/>
      </c>
      <c r="CW757" s="239" t="str">
        <f t="shared" si="1140"/>
        <v/>
      </c>
      <c r="CX757" s="239" t="str">
        <f t="shared" si="1141"/>
        <v/>
      </c>
      <c r="CY757" s="239" t="str">
        <f t="shared" si="1142"/>
        <v/>
      </c>
      <c r="CZ757" s="239" t="str">
        <f t="shared" si="1143"/>
        <v/>
      </c>
      <c r="DA757" s="239" t="str">
        <f t="shared" si="1144"/>
        <v/>
      </c>
      <c r="DB757" s="239" t="str">
        <f t="shared" si="1145"/>
        <v/>
      </c>
      <c r="DC757" s="239" t="str">
        <f t="shared" si="1146"/>
        <v/>
      </c>
      <c r="DD757" s="239" t="str">
        <f t="shared" si="1147"/>
        <v/>
      </c>
      <c r="DE757" s="239" t="str">
        <f t="shared" si="1148"/>
        <v/>
      </c>
      <c r="DF757" s="239" t="str">
        <f t="shared" si="1149"/>
        <v/>
      </c>
      <c r="DG757" s="239" t="str">
        <f t="shared" si="1150"/>
        <v/>
      </c>
      <c r="DH757" s="239" t="str">
        <f t="shared" si="1151"/>
        <v/>
      </c>
      <c r="DI757" s="239" t="str">
        <f t="shared" si="1152"/>
        <v/>
      </c>
      <c r="DJ757" s="239" t="str">
        <f t="shared" si="1153"/>
        <v/>
      </c>
      <c r="DK757" s="239" t="str">
        <f t="shared" si="1154"/>
        <v/>
      </c>
      <c r="DL757" s="239" t="str">
        <f t="shared" si="1155"/>
        <v/>
      </c>
      <c r="DM757" s="239" t="str">
        <f t="shared" si="1156"/>
        <v/>
      </c>
      <c r="DN757" s="239" t="str">
        <f t="shared" si="1157"/>
        <v/>
      </c>
      <c r="DO757" s="239" t="str">
        <f t="shared" si="1158"/>
        <v/>
      </c>
      <c r="DP757" s="239" t="str">
        <f t="shared" si="1159"/>
        <v/>
      </c>
    </row>
    <row r="758" spans="1:120" ht="79.5" hidden="1" customHeight="1" x14ac:dyDescent="0.25">
      <c r="A758" s="53" t="s">
        <v>4520</v>
      </c>
      <c r="B758" s="53">
        <v>2020</v>
      </c>
      <c r="C758" s="53" t="s">
        <v>64</v>
      </c>
      <c r="D758" s="53" t="s">
        <v>2934</v>
      </c>
      <c r="E758" s="53">
        <v>1</v>
      </c>
      <c r="F758" s="53" t="s">
        <v>3024</v>
      </c>
      <c r="G758" s="53" t="str">
        <f t="shared" si="1162"/>
        <v>2020-6</v>
      </c>
      <c r="H758" s="53" t="s">
        <v>94</v>
      </c>
      <c r="I758" s="53" t="s">
        <v>76</v>
      </c>
      <c r="J758" s="53" t="s">
        <v>80</v>
      </c>
      <c r="K758" s="53" t="s">
        <v>80</v>
      </c>
      <c r="L758" s="53" t="s">
        <v>80</v>
      </c>
      <c r="M758" s="53" t="s">
        <v>80</v>
      </c>
      <c r="N758" s="53" t="s">
        <v>80</v>
      </c>
      <c r="O758" s="53" t="s">
        <v>80</v>
      </c>
      <c r="P758" s="53" t="s">
        <v>3025</v>
      </c>
      <c r="Q758" s="52">
        <v>0.3</v>
      </c>
      <c r="R758" s="52">
        <f>+Q758*Q757</f>
        <v>0.03</v>
      </c>
      <c r="S758" s="53">
        <v>1</v>
      </c>
      <c r="T758" s="53" t="s">
        <v>84</v>
      </c>
      <c r="U758" s="53" t="s">
        <v>96</v>
      </c>
      <c r="V758" s="23">
        <v>44958</v>
      </c>
      <c r="W758" s="23">
        <v>44985</v>
      </c>
      <c r="X758" s="53" t="s">
        <v>3026</v>
      </c>
      <c r="Y758" s="49" t="s">
        <v>97</v>
      </c>
      <c r="Z758" s="59" t="s">
        <v>100</v>
      </c>
      <c r="AA758" s="60">
        <v>1</v>
      </c>
      <c r="AB758" s="62" t="s">
        <v>3027</v>
      </c>
      <c r="AC758" s="62">
        <v>44985</v>
      </c>
      <c r="AD758" s="60">
        <v>1</v>
      </c>
      <c r="AE758" s="62" t="s">
        <v>3028</v>
      </c>
      <c r="AF758" s="62">
        <v>44984</v>
      </c>
      <c r="AG758" s="60" t="s">
        <v>79</v>
      </c>
      <c r="AH758" s="60">
        <v>1</v>
      </c>
      <c r="AI758" s="52">
        <f t="shared" si="1078"/>
        <v>0.03</v>
      </c>
      <c r="AJ758" s="52">
        <f>+AI758/R758</f>
        <v>1</v>
      </c>
      <c r="AK758" s="52"/>
      <c r="AL758" s="239" t="str">
        <f t="shared" si="1097"/>
        <v/>
      </c>
      <c r="AM758" s="239" t="str">
        <f t="shared" si="1098"/>
        <v/>
      </c>
      <c r="AN758" s="239" t="str">
        <f t="shared" si="1099"/>
        <v/>
      </c>
      <c r="AO758" s="239">
        <f t="shared" si="1100"/>
        <v>1</v>
      </c>
      <c r="AP758" s="239" t="str">
        <f t="shared" si="1101"/>
        <v/>
      </c>
      <c r="AQ758" s="239" t="str">
        <f t="shared" si="1102"/>
        <v/>
      </c>
      <c r="AR758" s="239" t="str">
        <f t="shared" si="1103"/>
        <v/>
      </c>
      <c r="AS758" s="239" t="str">
        <f t="shared" si="1104"/>
        <v/>
      </c>
      <c r="AT758" s="239" t="str">
        <f t="shared" si="1105"/>
        <v/>
      </c>
      <c r="AU758" s="239" t="str">
        <f t="shared" si="1079"/>
        <v/>
      </c>
      <c r="AV758" s="239" t="str">
        <f t="shared" si="1080"/>
        <v/>
      </c>
      <c r="AW758" s="239" t="str">
        <f t="shared" si="1081"/>
        <v/>
      </c>
      <c r="AX758" s="239" t="str">
        <f t="shared" si="1082"/>
        <v/>
      </c>
      <c r="AY758" s="239" t="str">
        <f t="shared" si="1083"/>
        <v/>
      </c>
      <c r="AZ758" s="239" t="str">
        <f t="shared" si="1084"/>
        <v/>
      </c>
      <c r="BA758" s="239" t="str">
        <f t="shared" si="1085"/>
        <v/>
      </c>
      <c r="BB758" s="239" t="str">
        <f t="shared" si="1086"/>
        <v/>
      </c>
      <c r="BC758" s="239" t="str">
        <f t="shared" si="1087"/>
        <v/>
      </c>
      <c r="BD758" s="239" t="str">
        <f t="shared" si="1088"/>
        <v/>
      </c>
      <c r="BE758" s="239" t="str">
        <f t="shared" si="1089"/>
        <v/>
      </c>
      <c r="BF758" s="239" t="str">
        <f t="shared" si="1090"/>
        <v/>
      </c>
      <c r="BG758" s="239" t="str">
        <f t="shared" si="1091"/>
        <v/>
      </c>
      <c r="BH758" s="239" t="str">
        <f t="shared" si="1092"/>
        <v/>
      </c>
      <c r="BI758" s="239" t="str">
        <f t="shared" si="1093"/>
        <v/>
      </c>
      <c r="BJ758" s="239" t="str">
        <f t="shared" si="1094"/>
        <v/>
      </c>
      <c r="BK758" s="239" t="str">
        <f t="shared" si="1095"/>
        <v/>
      </c>
      <c r="BL758" s="239" t="str">
        <f t="shared" si="1096"/>
        <v/>
      </c>
      <c r="BN758" s="239" t="str">
        <f t="shared" si="1106"/>
        <v/>
      </c>
      <c r="BO758" s="239" t="str">
        <f t="shared" si="1107"/>
        <v/>
      </c>
      <c r="BP758" s="239" t="str">
        <f t="shared" si="1108"/>
        <v/>
      </c>
      <c r="BQ758" s="239">
        <f t="shared" si="1109"/>
        <v>1</v>
      </c>
      <c r="BR758" s="239" t="str">
        <f t="shared" si="1110"/>
        <v/>
      </c>
      <c r="BS758" s="239" t="str">
        <f t="shared" si="1111"/>
        <v/>
      </c>
      <c r="BT758" s="239" t="str">
        <f t="shared" si="1112"/>
        <v/>
      </c>
      <c r="BU758" s="239" t="str">
        <f t="shared" si="1113"/>
        <v/>
      </c>
      <c r="BV758" s="239" t="str">
        <f t="shared" si="1114"/>
        <v/>
      </c>
      <c r="BW758" s="239" t="str">
        <f t="shared" si="1115"/>
        <v/>
      </c>
      <c r="BX758" s="239" t="str">
        <f t="shared" si="1116"/>
        <v/>
      </c>
      <c r="BY758" s="239" t="str">
        <f t="shared" si="1117"/>
        <v/>
      </c>
      <c r="BZ758" s="239" t="str">
        <f t="shared" si="1118"/>
        <v/>
      </c>
      <c r="CA758" s="239" t="str">
        <f t="shared" si="1119"/>
        <v/>
      </c>
      <c r="CB758" s="239" t="str">
        <f t="shared" si="1120"/>
        <v/>
      </c>
      <c r="CC758" s="239" t="str">
        <f t="shared" si="1121"/>
        <v/>
      </c>
      <c r="CD758" s="239" t="str">
        <f t="shared" si="1122"/>
        <v/>
      </c>
      <c r="CE758" s="239" t="str">
        <f t="shared" si="1123"/>
        <v/>
      </c>
      <c r="CF758" s="239" t="str">
        <f t="shared" si="1124"/>
        <v/>
      </c>
      <c r="CG758" s="239" t="str">
        <f t="shared" si="1125"/>
        <v/>
      </c>
      <c r="CH758" s="239" t="str">
        <f t="shared" si="1126"/>
        <v/>
      </c>
      <c r="CI758" s="239" t="str">
        <f t="shared" si="1127"/>
        <v/>
      </c>
      <c r="CJ758" s="239" t="str">
        <f t="shared" si="1128"/>
        <v/>
      </c>
      <c r="CK758" s="239" t="str">
        <f t="shared" si="1129"/>
        <v/>
      </c>
      <c r="CL758" s="239" t="str">
        <f t="shared" si="1130"/>
        <v/>
      </c>
      <c r="CM758" s="239" t="str">
        <f t="shared" si="1131"/>
        <v/>
      </c>
      <c r="CN758" s="239" t="str">
        <f t="shared" si="1132"/>
        <v/>
      </c>
      <c r="CP758" s="239" t="str">
        <f t="shared" si="1133"/>
        <v/>
      </c>
      <c r="CQ758" s="239" t="str">
        <f t="shared" si="1134"/>
        <v/>
      </c>
      <c r="CR758" s="239" t="str">
        <f t="shared" si="1135"/>
        <v/>
      </c>
      <c r="CS758" s="239" t="str">
        <f t="shared" si="1136"/>
        <v>1er trimestre</v>
      </c>
      <c r="CT758" s="239" t="str">
        <f t="shared" si="1137"/>
        <v/>
      </c>
      <c r="CU758" s="239" t="str">
        <f t="shared" si="1138"/>
        <v/>
      </c>
      <c r="CV758" s="239" t="str">
        <f t="shared" si="1139"/>
        <v/>
      </c>
      <c r="CW758" s="239" t="str">
        <f t="shared" si="1140"/>
        <v/>
      </c>
      <c r="CX758" s="239" t="str">
        <f t="shared" si="1141"/>
        <v/>
      </c>
      <c r="CY758" s="239" t="str">
        <f t="shared" si="1142"/>
        <v/>
      </c>
      <c r="CZ758" s="239" t="str">
        <f t="shared" si="1143"/>
        <v/>
      </c>
      <c r="DA758" s="239" t="str">
        <f t="shared" si="1144"/>
        <v/>
      </c>
      <c r="DB758" s="239" t="str">
        <f t="shared" si="1145"/>
        <v/>
      </c>
      <c r="DC758" s="239" t="str">
        <f t="shared" si="1146"/>
        <v/>
      </c>
      <c r="DD758" s="239" t="str">
        <f t="shared" si="1147"/>
        <v/>
      </c>
      <c r="DE758" s="239" t="str">
        <f t="shared" si="1148"/>
        <v/>
      </c>
      <c r="DF758" s="239" t="str">
        <f t="shared" si="1149"/>
        <v/>
      </c>
      <c r="DG758" s="239" t="str">
        <f t="shared" si="1150"/>
        <v/>
      </c>
      <c r="DH758" s="239" t="str">
        <f t="shared" si="1151"/>
        <v/>
      </c>
      <c r="DI758" s="239" t="str">
        <f t="shared" si="1152"/>
        <v/>
      </c>
      <c r="DJ758" s="239" t="str">
        <f t="shared" si="1153"/>
        <v/>
      </c>
      <c r="DK758" s="239" t="str">
        <f t="shared" si="1154"/>
        <v/>
      </c>
      <c r="DL758" s="239" t="str">
        <f t="shared" si="1155"/>
        <v/>
      </c>
      <c r="DM758" s="239" t="str">
        <f t="shared" si="1156"/>
        <v/>
      </c>
      <c r="DN758" s="239" t="str">
        <f t="shared" si="1157"/>
        <v/>
      </c>
      <c r="DO758" s="239" t="str">
        <f t="shared" si="1158"/>
        <v/>
      </c>
      <c r="DP758" s="239" t="str">
        <f t="shared" si="1159"/>
        <v/>
      </c>
    </row>
    <row r="759" spans="1:120" ht="79.5" hidden="1" customHeight="1" x14ac:dyDescent="0.25">
      <c r="A759" s="53" t="s">
        <v>4520</v>
      </c>
      <c r="B759" s="53">
        <v>2020</v>
      </c>
      <c r="C759" s="53" t="s">
        <v>64</v>
      </c>
      <c r="D759" s="53" t="s">
        <v>2934</v>
      </c>
      <c r="E759" s="53">
        <v>1</v>
      </c>
      <c r="F759" s="53" t="s">
        <v>3029</v>
      </c>
      <c r="G759" s="53" t="str">
        <f t="shared" si="1162"/>
        <v>2020-6</v>
      </c>
      <c r="H759" s="53" t="s">
        <v>102</v>
      </c>
      <c r="I759" s="53" t="s">
        <v>76</v>
      </c>
      <c r="J759" s="53" t="s">
        <v>80</v>
      </c>
      <c r="K759" s="53" t="s">
        <v>80</v>
      </c>
      <c r="L759" s="53" t="s">
        <v>80</v>
      </c>
      <c r="M759" s="53" t="s">
        <v>80</v>
      </c>
      <c r="N759" s="53" t="s">
        <v>80</v>
      </c>
      <c r="O759" s="53" t="s">
        <v>80</v>
      </c>
      <c r="P759" s="53" t="s">
        <v>3030</v>
      </c>
      <c r="Q759" s="52">
        <v>0</v>
      </c>
      <c r="R759" s="52">
        <f>+Q759*Q757</f>
        <v>0</v>
      </c>
      <c r="S759" s="53">
        <v>1</v>
      </c>
      <c r="T759" s="53" t="s">
        <v>84</v>
      </c>
      <c r="U759" s="53" t="s">
        <v>104</v>
      </c>
      <c r="V759" s="23">
        <v>44986</v>
      </c>
      <c r="W759" s="23">
        <v>45016</v>
      </c>
      <c r="X759" s="53" t="s">
        <v>105</v>
      </c>
      <c r="Y759" s="49" t="s">
        <v>97</v>
      </c>
      <c r="Z759" s="59" t="s">
        <v>100</v>
      </c>
      <c r="AA759" s="60">
        <v>1</v>
      </c>
      <c r="AB759" s="62" t="s">
        <v>3031</v>
      </c>
      <c r="AC759" s="62">
        <v>45007</v>
      </c>
      <c r="AD759" s="60">
        <v>1</v>
      </c>
      <c r="AE759" s="62" t="s">
        <v>3032</v>
      </c>
      <c r="AF759" s="62">
        <v>45012</v>
      </c>
      <c r="AG759" s="60" t="s">
        <v>79</v>
      </c>
      <c r="AH759" s="60">
        <v>1</v>
      </c>
      <c r="AI759" s="52">
        <f t="shared" si="1078"/>
        <v>0</v>
      </c>
      <c r="AJ759" s="52"/>
      <c r="AK759" s="52"/>
      <c r="AL759" s="239" t="str">
        <f t="shared" si="1097"/>
        <v/>
      </c>
      <c r="AM759" s="239" t="str">
        <f t="shared" si="1098"/>
        <v/>
      </c>
      <c r="AN759" s="239" t="str">
        <f t="shared" si="1099"/>
        <v/>
      </c>
      <c r="AO759" s="239">
        <f t="shared" si="1100"/>
        <v>1</v>
      </c>
      <c r="AP759" s="239" t="str">
        <f t="shared" si="1101"/>
        <v/>
      </c>
      <c r="AQ759" s="239" t="str">
        <f t="shared" si="1102"/>
        <v/>
      </c>
      <c r="AR759" s="239" t="str">
        <f t="shared" si="1103"/>
        <v/>
      </c>
      <c r="AS759" s="239" t="str">
        <f t="shared" si="1104"/>
        <v/>
      </c>
      <c r="AT759" s="239" t="str">
        <f t="shared" si="1105"/>
        <v/>
      </c>
      <c r="AU759" s="239" t="str">
        <f t="shared" si="1079"/>
        <v/>
      </c>
      <c r="AV759" s="239" t="str">
        <f t="shared" si="1080"/>
        <v/>
      </c>
      <c r="AW759" s="239" t="str">
        <f t="shared" si="1081"/>
        <v/>
      </c>
      <c r="AX759" s="239" t="str">
        <f t="shared" si="1082"/>
        <v/>
      </c>
      <c r="AY759" s="239" t="str">
        <f t="shared" si="1083"/>
        <v/>
      </c>
      <c r="AZ759" s="239" t="str">
        <f t="shared" si="1084"/>
        <v/>
      </c>
      <c r="BA759" s="239" t="str">
        <f t="shared" si="1085"/>
        <v/>
      </c>
      <c r="BB759" s="239" t="str">
        <f t="shared" si="1086"/>
        <v/>
      </c>
      <c r="BC759" s="239" t="str">
        <f t="shared" si="1087"/>
        <v/>
      </c>
      <c r="BD759" s="239" t="str">
        <f t="shared" si="1088"/>
        <v/>
      </c>
      <c r="BE759" s="239" t="str">
        <f t="shared" si="1089"/>
        <v/>
      </c>
      <c r="BF759" s="239" t="str">
        <f t="shared" si="1090"/>
        <v/>
      </c>
      <c r="BG759" s="239" t="str">
        <f t="shared" si="1091"/>
        <v/>
      </c>
      <c r="BH759" s="239" t="str">
        <f t="shared" si="1092"/>
        <v/>
      </c>
      <c r="BI759" s="239" t="str">
        <f t="shared" si="1093"/>
        <v/>
      </c>
      <c r="BJ759" s="239" t="str">
        <f t="shared" si="1094"/>
        <v/>
      </c>
      <c r="BK759" s="239" t="str">
        <f t="shared" si="1095"/>
        <v/>
      </c>
      <c r="BL759" s="239" t="str">
        <f t="shared" si="1096"/>
        <v/>
      </c>
      <c r="BN759" s="239" t="str">
        <f t="shared" si="1106"/>
        <v/>
      </c>
      <c r="BO759" s="239" t="str">
        <f t="shared" si="1107"/>
        <v/>
      </c>
      <c r="BP759" s="239" t="str">
        <f t="shared" si="1108"/>
        <v/>
      </c>
      <c r="BQ759" s="239">
        <f t="shared" si="1109"/>
        <v>1</v>
      </c>
      <c r="BR759" s="239" t="str">
        <f t="shared" si="1110"/>
        <v/>
      </c>
      <c r="BS759" s="239" t="str">
        <f t="shared" si="1111"/>
        <v/>
      </c>
      <c r="BT759" s="239" t="str">
        <f t="shared" si="1112"/>
        <v/>
      </c>
      <c r="BU759" s="239" t="str">
        <f t="shared" si="1113"/>
        <v/>
      </c>
      <c r="BV759" s="239" t="str">
        <f t="shared" si="1114"/>
        <v/>
      </c>
      <c r="BW759" s="239" t="str">
        <f t="shared" si="1115"/>
        <v/>
      </c>
      <c r="BX759" s="239" t="str">
        <f t="shared" si="1116"/>
        <v/>
      </c>
      <c r="BY759" s="239" t="str">
        <f t="shared" si="1117"/>
        <v/>
      </c>
      <c r="BZ759" s="239" t="str">
        <f t="shared" si="1118"/>
        <v/>
      </c>
      <c r="CA759" s="239" t="str">
        <f t="shared" si="1119"/>
        <v/>
      </c>
      <c r="CB759" s="239" t="str">
        <f t="shared" si="1120"/>
        <v/>
      </c>
      <c r="CC759" s="239" t="str">
        <f t="shared" si="1121"/>
        <v/>
      </c>
      <c r="CD759" s="239" t="str">
        <f t="shared" si="1122"/>
        <v/>
      </c>
      <c r="CE759" s="239" t="str">
        <f t="shared" si="1123"/>
        <v/>
      </c>
      <c r="CF759" s="239" t="str">
        <f t="shared" si="1124"/>
        <v/>
      </c>
      <c r="CG759" s="239" t="str">
        <f t="shared" si="1125"/>
        <v/>
      </c>
      <c r="CH759" s="239" t="str">
        <f t="shared" si="1126"/>
        <v/>
      </c>
      <c r="CI759" s="239" t="str">
        <f t="shared" si="1127"/>
        <v/>
      </c>
      <c r="CJ759" s="239" t="str">
        <f t="shared" si="1128"/>
        <v/>
      </c>
      <c r="CK759" s="239" t="str">
        <f t="shared" si="1129"/>
        <v/>
      </c>
      <c r="CL759" s="239" t="str">
        <f t="shared" si="1130"/>
        <v/>
      </c>
      <c r="CM759" s="239" t="str">
        <f t="shared" si="1131"/>
        <v/>
      </c>
      <c r="CN759" s="239" t="str">
        <f t="shared" si="1132"/>
        <v/>
      </c>
      <c r="CP759" s="239" t="str">
        <f t="shared" si="1133"/>
        <v/>
      </c>
      <c r="CQ759" s="239" t="str">
        <f t="shared" si="1134"/>
        <v/>
      </c>
      <c r="CR759" s="239" t="str">
        <f t="shared" si="1135"/>
        <v/>
      </c>
      <c r="CS759" s="239" t="str">
        <f t="shared" si="1136"/>
        <v>1er trimestre</v>
      </c>
      <c r="CT759" s="239" t="str">
        <f t="shared" si="1137"/>
        <v/>
      </c>
      <c r="CU759" s="239" t="str">
        <f t="shared" si="1138"/>
        <v/>
      </c>
      <c r="CV759" s="239" t="str">
        <f t="shared" si="1139"/>
        <v/>
      </c>
      <c r="CW759" s="239" t="str">
        <f t="shared" si="1140"/>
        <v/>
      </c>
      <c r="CX759" s="239" t="str">
        <f t="shared" si="1141"/>
        <v/>
      </c>
      <c r="CY759" s="239" t="str">
        <f t="shared" si="1142"/>
        <v/>
      </c>
      <c r="CZ759" s="239" t="str">
        <f t="shared" si="1143"/>
        <v/>
      </c>
      <c r="DA759" s="239" t="str">
        <f t="shared" si="1144"/>
        <v/>
      </c>
      <c r="DB759" s="239" t="str">
        <f t="shared" si="1145"/>
        <v/>
      </c>
      <c r="DC759" s="239" t="str">
        <f t="shared" si="1146"/>
        <v/>
      </c>
      <c r="DD759" s="239" t="str">
        <f t="shared" si="1147"/>
        <v/>
      </c>
      <c r="DE759" s="239" t="str">
        <f t="shared" si="1148"/>
        <v/>
      </c>
      <c r="DF759" s="239" t="str">
        <f t="shared" si="1149"/>
        <v/>
      </c>
      <c r="DG759" s="239" t="str">
        <f t="shared" si="1150"/>
        <v/>
      </c>
      <c r="DH759" s="239" t="str">
        <f t="shared" si="1151"/>
        <v/>
      </c>
      <c r="DI759" s="239" t="str">
        <f t="shared" si="1152"/>
        <v/>
      </c>
      <c r="DJ759" s="239" t="str">
        <f t="shared" si="1153"/>
        <v/>
      </c>
      <c r="DK759" s="239" t="str">
        <f t="shared" si="1154"/>
        <v/>
      </c>
      <c r="DL759" s="239" t="str">
        <f t="shared" si="1155"/>
        <v/>
      </c>
      <c r="DM759" s="239" t="str">
        <f t="shared" si="1156"/>
        <v/>
      </c>
      <c r="DN759" s="239" t="str">
        <f t="shared" si="1157"/>
        <v/>
      </c>
      <c r="DO759" s="239" t="str">
        <f t="shared" si="1158"/>
        <v/>
      </c>
      <c r="DP759" s="239" t="str">
        <f t="shared" si="1159"/>
        <v/>
      </c>
    </row>
    <row r="760" spans="1:120" ht="79.5" hidden="1" customHeight="1" x14ac:dyDescent="0.25">
      <c r="A760" s="53" t="s">
        <v>4520</v>
      </c>
      <c r="B760" s="53">
        <v>2020</v>
      </c>
      <c r="C760" s="53" t="s">
        <v>64</v>
      </c>
      <c r="D760" s="53" t="s">
        <v>2934</v>
      </c>
      <c r="E760" s="53">
        <v>1</v>
      </c>
      <c r="F760" s="53" t="s">
        <v>3033</v>
      </c>
      <c r="G760" s="53" t="str">
        <f t="shared" si="1162"/>
        <v>2020-6</v>
      </c>
      <c r="H760" s="53" t="s">
        <v>94</v>
      </c>
      <c r="I760" s="53" t="s">
        <v>76</v>
      </c>
      <c r="J760" s="53" t="s">
        <v>80</v>
      </c>
      <c r="K760" s="53" t="s">
        <v>80</v>
      </c>
      <c r="L760" s="53" t="s">
        <v>80</v>
      </c>
      <c r="M760" s="53" t="s">
        <v>80</v>
      </c>
      <c r="N760" s="53" t="s">
        <v>80</v>
      </c>
      <c r="O760" s="53" t="s">
        <v>80</v>
      </c>
      <c r="P760" s="53" t="s">
        <v>3034</v>
      </c>
      <c r="Q760" s="52">
        <v>0.2</v>
      </c>
      <c r="R760" s="52">
        <f>+Q760*Q757</f>
        <v>2.0000000000000004E-2</v>
      </c>
      <c r="S760" s="53">
        <v>1</v>
      </c>
      <c r="T760" s="53" t="s">
        <v>84</v>
      </c>
      <c r="U760" s="53" t="s">
        <v>110</v>
      </c>
      <c r="V760" s="23">
        <v>45017</v>
      </c>
      <c r="W760" s="23">
        <v>45077</v>
      </c>
      <c r="X760" s="53" t="s">
        <v>3026</v>
      </c>
      <c r="Y760" s="49" t="s">
        <v>167</v>
      </c>
      <c r="Z760" s="59" t="s">
        <v>100</v>
      </c>
      <c r="AA760" s="60">
        <v>1</v>
      </c>
      <c r="AB760" s="62" t="s">
        <v>3035</v>
      </c>
      <c r="AC760" s="62">
        <v>45077</v>
      </c>
      <c r="AD760" s="60">
        <v>1</v>
      </c>
      <c r="AE760" s="62" t="s">
        <v>3036</v>
      </c>
      <c r="AF760" s="62">
        <v>45077</v>
      </c>
      <c r="AG760" s="60" t="s">
        <v>79</v>
      </c>
      <c r="AH760" s="60">
        <v>1</v>
      </c>
      <c r="AI760" s="52">
        <f t="shared" si="1078"/>
        <v>2.0000000000000004E-2</v>
      </c>
      <c r="AJ760" s="52">
        <f t="shared" ref="AJ760:AJ762" si="1170">+AI760/R760</f>
        <v>1</v>
      </c>
      <c r="AK760" s="52"/>
      <c r="AL760" s="239" t="str">
        <f t="shared" si="1097"/>
        <v/>
      </c>
      <c r="AM760" s="239" t="str">
        <f t="shared" si="1098"/>
        <v/>
      </c>
      <c r="AN760" s="239" t="str">
        <f t="shared" si="1099"/>
        <v/>
      </c>
      <c r="AO760" s="239">
        <f t="shared" si="1100"/>
        <v>1</v>
      </c>
      <c r="AP760" s="239" t="str">
        <f t="shared" si="1101"/>
        <v/>
      </c>
      <c r="AQ760" s="239" t="str">
        <f t="shared" si="1102"/>
        <v/>
      </c>
      <c r="AR760" s="239" t="str">
        <f t="shared" si="1103"/>
        <v/>
      </c>
      <c r="AS760" s="239" t="str">
        <f t="shared" si="1104"/>
        <v/>
      </c>
      <c r="AT760" s="239" t="str">
        <f t="shared" si="1105"/>
        <v/>
      </c>
      <c r="AU760" s="239" t="str">
        <f t="shared" si="1079"/>
        <v/>
      </c>
      <c r="AV760" s="239" t="str">
        <f t="shared" si="1080"/>
        <v/>
      </c>
      <c r="AW760" s="239" t="str">
        <f t="shared" si="1081"/>
        <v/>
      </c>
      <c r="AX760" s="239" t="str">
        <f t="shared" si="1082"/>
        <v/>
      </c>
      <c r="AY760" s="239" t="str">
        <f t="shared" si="1083"/>
        <v/>
      </c>
      <c r="AZ760" s="239" t="str">
        <f t="shared" si="1084"/>
        <v/>
      </c>
      <c r="BA760" s="239" t="str">
        <f t="shared" si="1085"/>
        <v/>
      </c>
      <c r="BB760" s="239" t="str">
        <f t="shared" si="1086"/>
        <v/>
      </c>
      <c r="BC760" s="239" t="str">
        <f t="shared" si="1087"/>
        <v/>
      </c>
      <c r="BD760" s="239" t="str">
        <f t="shared" si="1088"/>
        <v/>
      </c>
      <c r="BE760" s="239" t="str">
        <f t="shared" si="1089"/>
        <v/>
      </c>
      <c r="BF760" s="239" t="str">
        <f t="shared" si="1090"/>
        <v/>
      </c>
      <c r="BG760" s="239" t="str">
        <f t="shared" si="1091"/>
        <v/>
      </c>
      <c r="BH760" s="239" t="str">
        <f t="shared" si="1092"/>
        <v/>
      </c>
      <c r="BI760" s="239" t="str">
        <f t="shared" si="1093"/>
        <v/>
      </c>
      <c r="BJ760" s="239" t="str">
        <f t="shared" si="1094"/>
        <v/>
      </c>
      <c r="BK760" s="239" t="str">
        <f t="shared" si="1095"/>
        <v/>
      </c>
      <c r="BL760" s="239" t="str">
        <f t="shared" si="1096"/>
        <v/>
      </c>
      <c r="BN760" s="239" t="str">
        <f t="shared" si="1106"/>
        <v/>
      </c>
      <c r="BO760" s="239" t="str">
        <f t="shared" si="1107"/>
        <v/>
      </c>
      <c r="BP760" s="239" t="str">
        <f t="shared" si="1108"/>
        <v/>
      </c>
      <c r="BQ760" s="239">
        <f t="shared" si="1109"/>
        <v>1</v>
      </c>
      <c r="BR760" s="239" t="str">
        <f t="shared" si="1110"/>
        <v/>
      </c>
      <c r="BS760" s="239" t="str">
        <f t="shared" si="1111"/>
        <v/>
      </c>
      <c r="BT760" s="239" t="str">
        <f t="shared" si="1112"/>
        <v/>
      </c>
      <c r="BU760" s="239" t="str">
        <f t="shared" si="1113"/>
        <v/>
      </c>
      <c r="BV760" s="239" t="str">
        <f t="shared" si="1114"/>
        <v/>
      </c>
      <c r="BW760" s="239" t="str">
        <f t="shared" si="1115"/>
        <v/>
      </c>
      <c r="BX760" s="239" t="str">
        <f t="shared" si="1116"/>
        <v/>
      </c>
      <c r="BY760" s="239" t="str">
        <f t="shared" si="1117"/>
        <v/>
      </c>
      <c r="BZ760" s="239" t="str">
        <f t="shared" si="1118"/>
        <v/>
      </c>
      <c r="CA760" s="239" t="str">
        <f t="shared" si="1119"/>
        <v/>
      </c>
      <c r="CB760" s="239" t="str">
        <f t="shared" si="1120"/>
        <v/>
      </c>
      <c r="CC760" s="239" t="str">
        <f t="shared" si="1121"/>
        <v/>
      </c>
      <c r="CD760" s="239" t="str">
        <f t="shared" si="1122"/>
        <v/>
      </c>
      <c r="CE760" s="239" t="str">
        <f t="shared" si="1123"/>
        <v/>
      </c>
      <c r="CF760" s="239" t="str">
        <f t="shared" si="1124"/>
        <v/>
      </c>
      <c r="CG760" s="239" t="str">
        <f t="shared" si="1125"/>
        <v/>
      </c>
      <c r="CH760" s="239" t="str">
        <f t="shared" si="1126"/>
        <v/>
      </c>
      <c r="CI760" s="239" t="str">
        <f t="shared" si="1127"/>
        <v/>
      </c>
      <c r="CJ760" s="239" t="str">
        <f t="shared" si="1128"/>
        <v/>
      </c>
      <c r="CK760" s="239" t="str">
        <f t="shared" si="1129"/>
        <v/>
      </c>
      <c r="CL760" s="239" t="str">
        <f t="shared" si="1130"/>
        <v/>
      </c>
      <c r="CM760" s="239" t="str">
        <f t="shared" si="1131"/>
        <v/>
      </c>
      <c r="CN760" s="239" t="str">
        <f t="shared" si="1132"/>
        <v/>
      </c>
      <c r="CP760" s="239" t="str">
        <f t="shared" si="1133"/>
        <v/>
      </c>
      <c r="CQ760" s="239" t="str">
        <f t="shared" si="1134"/>
        <v/>
      </c>
      <c r="CR760" s="239" t="str">
        <f t="shared" si="1135"/>
        <v/>
      </c>
      <c r="CS760" s="239" t="str">
        <f t="shared" si="1136"/>
        <v>2do trimestre</v>
      </c>
      <c r="CT760" s="239" t="str">
        <f t="shared" si="1137"/>
        <v/>
      </c>
      <c r="CU760" s="239" t="str">
        <f t="shared" si="1138"/>
        <v/>
      </c>
      <c r="CV760" s="239" t="str">
        <f t="shared" si="1139"/>
        <v/>
      </c>
      <c r="CW760" s="239" t="str">
        <f t="shared" si="1140"/>
        <v/>
      </c>
      <c r="CX760" s="239" t="str">
        <f t="shared" si="1141"/>
        <v/>
      </c>
      <c r="CY760" s="239" t="str">
        <f t="shared" si="1142"/>
        <v/>
      </c>
      <c r="CZ760" s="239" t="str">
        <f t="shared" si="1143"/>
        <v/>
      </c>
      <c r="DA760" s="239" t="str">
        <f t="shared" si="1144"/>
        <v/>
      </c>
      <c r="DB760" s="239" t="str">
        <f t="shared" si="1145"/>
        <v/>
      </c>
      <c r="DC760" s="239" t="str">
        <f t="shared" si="1146"/>
        <v/>
      </c>
      <c r="DD760" s="239" t="str">
        <f t="shared" si="1147"/>
        <v/>
      </c>
      <c r="DE760" s="239" t="str">
        <f t="shared" si="1148"/>
        <v/>
      </c>
      <c r="DF760" s="239" t="str">
        <f t="shared" si="1149"/>
        <v/>
      </c>
      <c r="DG760" s="239" t="str">
        <f t="shared" si="1150"/>
        <v/>
      </c>
      <c r="DH760" s="239" t="str">
        <f t="shared" si="1151"/>
        <v/>
      </c>
      <c r="DI760" s="239" t="str">
        <f t="shared" si="1152"/>
        <v/>
      </c>
      <c r="DJ760" s="239" t="str">
        <f t="shared" si="1153"/>
        <v/>
      </c>
      <c r="DK760" s="239" t="str">
        <f t="shared" si="1154"/>
        <v/>
      </c>
      <c r="DL760" s="239" t="str">
        <f t="shared" si="1155"/>
        <v/>
      </c>
      <c r="DM760" s="239" t="str">
        <f t="shared" si="1156"/>
        <v/>
      </c>
      <c r="DN760" s="239" t="str">
        <f t="shared" si="1157"/>
        <v/>
      </c>
      <c r="DO760" s="239" t="str">
        <f t="shared" si="1158"/>
        <v/>
      </c>
      <c r="DP760" s="239" t="str">
        <f t="shared" si="1159"/>
        <v/>
      </c>
    </row>
    <row r="761" spans="1:120" ht="158.25" hidden="1" customHeight="1" x14ac:dyDescent="0.25">
      <c r="A761" s="53" t="s">
        <v>4520</v>
      </c>
      <c r="B761" s="53">
        <v>2020</v>
      </c>
      <c r="C761" s="53" t="s">
        <v>64</v>
      </c>
      <c r="D761" s="53" t="s">
        <v>2934</v>
      </c>
      <c r="E761" s="53">
        <v>1</v>
      </c>
      <c r="F761" s="53" t="s">
        <v>3037</v>
      </c>
      <c r="G761" s="53" t="str">
        <f t="shared" si="1162"/>
        <v>2020-6</v>
      </c>
      <c r="H761" s="53" t="s">
        <v>94</v>
      </c>
      <c r="I761" s="53" t="s">
        <v>76</v>
      </c>
      <c r="J761" s="53" t="s">
        <v>80</v>
      </c>
      <c r="K761" s="53" t="s">
        <v>80</v>
      </c>
      <c r="L761" s="53" t="s">
        <v>80</v>
      </c>
      <c r="M761" s="53" t="s">
        <v>80</v>
      </c>
      <c r="N761" s="53" t="s">
        <v>80</v>
      </c>
      <c r="O761" s="53" t="s">
        <v>80</v>
      </c>
      <c r="P761" s="53" t="s">
        <v>3038</v>
      </c>
      <c r="Q761" s="52">
        <v>0.4</v>
      </c>
      <c r="R761" s="52">
        <f>+Q761*Q757</f>
        <v>4.0000000000000008E-2</v>
      </c>
      <c r="S761" s="53">
        <v>1</v>
      </c>
      <c r="T761" s="53" t="s">
        <v>84</v>
      </c>
      <c r="U761" s="53" t="s">
        <v>115</v>
      </c>
      <c r="V761" s="23">
        <v>45078</v>
      </c>
      <c r="W761" s="23">
        <v>45230</v>
      </c>
      <c r="X761" s="53" t="s">
        <v>3026</v>
      </c>
      <c r="Y761" s="49" t="s">
        <v>87</v>
      </c>
      <c r="Z761" s="59" t="s">
        <v>100</v>
      </c>
      <c r="AA761" s="52">
        <v>1</v>
      </c>
      <c r="AB761" s="23" t="s">
        <v>2885</v>
      </c>
      <c r="AC761" s="23">
        <v>45229</v>
      </c>
      <c r="AD761" s="52">
        <v>1</v>
      </c>
      <c r="AE761" s="23" t="s">
        <v>3039</v>
      </c>
      <c r="AF761" s="23">
        <v>45230</v>
      </c>
      <c r="AG761" s="53" t="s">
        <v>79</v>
      </c>
      <c r="AH761" s="52">
        <v>1</v>
      </c>
      <c r="AI761" s="52">
        <f t="shared" si="1078"/>
        <v>4.0000000000000008E-2</v>
      </c>
      <c r="AJ761" s="52">
        <f t="shared" si="1170"/>
        <v>1</v>
      </c>
      <c r="AK761" s="52"/>
      <c r="AL761" s="239" t="str">
        <f t="shared" si="1097"/>
        <v/>
      </c>
      <c r="AM761" s="239" t="str">
        <f t="shared" si="1098"/>
        <v/>
      </c>
      <c r="AN761" s="239" t="str">
        <f t="shared" si="1099"/>
        <v/>
      </c>
      <c r="AO761" s="239">
        <f t="shared" si="1100"/>
        <v>1</v>
      </c>
      <c r="AP761" s="239" t="str">
        <f t="shared" si="1101"/>
        <v/>
      </c>
      <c r="AQ761" s="239" t="str">
        <f t="shared" si="1102"/>
        <v/>
      </c>
      <c r="AR761" s="239" t="str">
        <f t="shared" si="1103"/>
        <v/>
      </c>
      <c r="AS761" s="239" t="str">
        <f t="shared" si="1104"/>
        <v/>
      </c>
      <c r="AT761" s="239" t="str">
        <f t="shared" si="1105"/>
        <v/>
      </c>
      <c r="AU761" s="239" t="str">
        <f t="shared" si="1079"/>
        <v/>
      </c>
      <c r="AV761" s="239" t="str">
        <f t="shared" si="1080"/>
        <v/>
      </c>
      <c r="AW761" s="239" t="str">
        <f t="shared" si="1081"/>
        <v/>
      </c>
      <c r="AX761" s="239" t="str">
        <f t="shared" si="1082"/>
        <v/>
      </c>
      <c r="AY761" s="239" t="str">
        <f t="shared" si="1083"/>
        <v/>
      </c>
      <c r="AZ761" s="239" t="str">
        <f t="shared" si="1084"/>
        <v/>
      </c>
      <c r="BA761" s="239" t="str">
        <f t="shared" si="1085"/>
        <v/>
      </c>
      <c r="BB761" s="239" t="str">
        <f t="shared" si="1086"/>
        <v/>
      </c>
      <c r="BC761" s="239" t="str">
        <f t="shared" si="1087"/>
        <v/>
      </c>
      <c r="BD761" s="239" t="str">
        <f t="shared" si="1088"/>
        <v/>
      </c>
      <c r="BE761" s="239" t="str">
        <f t="shared" si="1089"/>
        <v/>
      </c>
      <c r="BF761" s="239" t="str">
        <f t="shared" si="1090"/>
        <v/>
      </c>
      <c r="BG761" s="239" t="str">
        <f t="shared" si="1091"/>
        <v/>
      </c>
      <c r="BH761" s="239" t="str">
        <f t="shared" si="1092"/>
        <v/>
      </c>
      <c r="BI761" s="239" t="str">
        <f t="shared" si="1093"/>
        <v/>
      </c>
      <c r="BJ761" s="239" t="str">
        <f t="shared" si="1094"/>
        <v/>
      </c>
      <c r="BK761" s="239" t="str">
        <f t="shared" si="1095"/>
        <v/>
      </c>
      <c r="BL761" s="239" t="str">
        <f t="shared" si="1096"/>
        <v/>
      </c>
      <c r="BN761" s="239" t="str">
        <f t="shared" si="1106"/>
        <v/>
      </c>
      <c r="BO761" s="239" t="str">
        <f t="shared" si="1107"/>
        <v/>
      </c>
      <c r="BP761" s="239" t="str">
        <f t="shared" si="1108"/>
        <v/>
      </c>
      <c r="BQ761" s="239">
        <f t="shared" si="1109"/>
        <v>1</v>
      </c>
      <c r="BR761" s="239" t="str">
        <f t="shared" si="1110"/>
        <v/>
      </c>
      <c r="BS761" s="239" t="str">
        <f t="shared" si="1111"/>
        <v/>
      </c>
      <c r="BT761" s="239" t="str">
        <f t="shared" si="1112"/>
        <v/>
      </c>
      <c r="BU761" s="239" t="str">
        <f t="shared" si="1113"/>
        <v/>
      </c>
      <c r="BV761" s="239" t="str">
        <f t="shared" si="1114"/>
        <v/>
      </c>
      <c r="BW761" s="239" t="str">
        <f t="shared" si="1115"/>
        <v/>
      </c>
      <c r="BX761" s="239" t="str">
        <f t="shared" si="1116"/>
        <v/>
      </c>
      <c r="BY761" s="239" t="str">
        <f t="shared" si="1117"/>
        <v/>
      </c>
      <c r="BZ761" s="239" t="str">
        <f t="shared" si="1118"/>
        <v/>
      </c>
      <c r="CA761" s="239" t="str">
        <f t="shared" si="1119"/>
        <v/>
      </c>
      <c r="CB761" s="239" t="str">
        <f t="shared" si="1120"/>
        <v/>
      </c>
      <c r="CC761" s="239" t="str">
        <f t="shared" si="1121"/>
        <v/>
      </c>
      <c r="CD761" s="239" t="str">
        <f t="shared" si="1122"/>
        <v/>
      </c>
      <c r="CE761" s="239" t="str">
        <f t="shared" si="1123"/>
        <v/>
      </c>
      <c r="CF761" s="239" t="str">
        <f t="shared" si="1124"/>
        <v/>
      </c>
      <c r="CG761" s="239" t="str">
        <f t="shared" si="1125"/>
        <v/>
      </c>
      <c r="CH761" s="239" t="str">
        <f t="shared" si="1126"/>
        <v/>
      </c>
      <c r="CI761" s="239" t="str">
        <f t="shared" si="1127"/>
        <v/>
      </c>
      <c r="CJ761" s="239" t="str">
        <f t="shared" si="1128"/>
        <v/>
      </c>
      <c r="CK761" s="239" t="str">
        <f t="shared" si="1129"/>
        <v/>
      </c>
      <c r="CL761" s="239" t="str">
        <f t="shared" si="1130"/>
        <v/>
      </c>
      <c r="CM761" s="239" t="str">
        <f t="shared" si="1131"/>
        <v/>
      </c>
      <c r="CN761" s="239" t="str">
        <f t="shared" si="1132"/>
        <v/>
      </c>
      <c r="CP761" s="239" t="str">
        <f t="shared" si="1133"/>
        <v/>
      </c>
      <c r="CQ761" s="239" t="str">
        <f t="shared" si="1134"/>
        <v/>
      </c>
      <c r="CR761" s="239" t="str">
        <f t="shared" si="1135"/>
        <v/>
      </c>
      <c r="CS761" s="239" t="str">
        <f t="shared" si="1136"/>
        <v>4to Trimestre</v>
      </c>
      <c r="CT761" s="239" t="str">
        <f t="shared" si="1137"/>
        <v/>
      </c>
      <c r="CU761" s="239" t="str">
        <f t="shared" si="1138"/>
        <v/>
      </c>
      <c r="CV761" s="239" t="str">
        <f t="shared" si="1139"/>
        <v/>
      </c>
      <c r="CW761" s="239" t="str">
        <f t="shared" si="1140"/>
        <v/>
      </c>
      <c r="CX761" s="239" t="str">
        <f t="shared" si="1141"/>
        <v/>
      </c>
      <c r="CY761" s="239" t="str">
        <f t="shared" si="1142"/>
        <v/>
      </c>
      <c r="CZ761" s="239" t="str">
        <f t="shared" si="1143"/>
        <v/>
      </c>
      <c r="DA761" s="239" t="str">
        <f t="shared" si="1144"/>
        <v/>
      </c>
      <c r="DB761" s="239" t="str">
        <f t="shared" si="1145"/>
        <v/>
      </c>
      <c r="DC761" s="239" t="str">
        <f t="shared" si="1146"/>
        <v/>
      </c>
      <c r="DD761" s="239" t="str">
        <f t="shared" si="1147"/>
        <v/>
      </c>
      <c r="DE761" s="239" t="str">
        <f t="shared" si="1148"/>
        <v/>
      </c>
      <c r="DF761" s="239" t="str">
        <f t="shared" si="1149"/>
        <v/>
      </c>
      <c r="DG761" s="239" t="str">
        <f t="shared" si="1150"/>
        <v/>
      </c>
      <c r="DH761" s="239" t="str">
        <f t="shared" si="1151"/>
        <v/>
      </c>
      <c r="DI761" s="239" t="str">
        <f t="shared" si="1152"/>
        <v/>
      </c>
      <c r="DJ761" s="239" t="str">
        <f t="shared" si="1153"/>
        <v/>
      </c>
      <c r="DK761" s="239" t="str">
        <f t="shared" si="1154"/>
        <v/>
      </c>
      <c r="DL761" s="239" t="str">
        <f t="shared" si="1155"/>
        <v/>
      </c>
      <c r="DM761" s="239" t="str">
        <f t="shared" si="1156"/>
        <v/>
      </c>
      <c r="DN761" s="239" t="str">
        <f t="shared" si="1157"/>
        <v/>
      </c>
      <c r="DO761" s="239" t="str">
        <f t="shared" si="1158"/>
        <v/>
      </c>
      <c r="DP761" s="239" t="str">
        <f t="shared" si="1159"/>
        <v/>
      </c>
    </row>
    <row r="762" spans="1:120" ht="79.5" hidden="1" customHeight="1" x14ac:dyDescent="0.25">
      <c r="A762" s="53" t="s">
        <v>4520</v>
      </c>
      <c r="B762" s="53">
        <v>2020</v>
      </c>
      <c r="C762" s="53" t="s">
        <v>64</v>
      </c>
      <c r="D762" s="53" t="s">
        <v>2934</v>
      </c>
      <c r="E762" s="53">
        <v>1</v>
      </c>
      <c r="F762" s="53" t="s">
        <v>3040</v>
      </c>
      <c r="G762" s="53" t="str">
        <f t="shared" si="1162"/>
        <v>2020-6</v>
      </c>
      <c r="H762" s="53" t="s">
        <v>94</v>
      </c>
      <c r="I762" s="53" t="s">
        <v>76</v>
      </c>
      <c r="J762" s="53" t="s">
        <v>80</v>
      </c>
      <c r="K762" s="53" t="s">
        <v>80</v>
      </c>
      <c r="L762" s="53" t="s">
        <v>80</v>
      </c>
      <c r="M762" s="53" t="s">
        <v>80</v>
      </c>
      <c r="N762" s="53" t="s">
        <v>80</v>
      </c>
      <c r="O762" s="53" t="s">
        <v>80</v>
      </c>
      <c r="P762" s="53" t="s">
        <v>119</v>
      </c>
      <c r="Q762" s="52">
        <v>0.1</v>
      </c>
      <c r="R762" s="52">
        <f>+Q762*Q757</f>
        <v>1.0000000000000002E-2</v>
      </c>
      <c r="S762" s="53">
        <v>1</v>
      </c>
      <c r="T762" s="53" t="s">
        <v>84</v>
      </c>
      <c r="U762" s="53" t="s">
        <v>96</v>
      </c>
      <c r="V762" s="23">
        <v>45231</v>
      </c>
      <c r="W762" s="23">
        <v>45260</v>
      </c>
      <c r="X762" s="53" t="s">
        <v>3026</v>
      </c>
      <c r="Y762" s="49" t="s">
        <v>87</v>
      </c>
      <c r="Z762" s="59" t="s">
        <v>100</v>
      </c>
      <c r="AA762" s="52">
        <v>1</v>
      </c>
      <c r="AB762" s="23" t="s">
        <v>3022</v>
      </c>
      <c r="AC762" s="23">
        <v>45260</v>
      </c>
      <c r="AD762" s="52">
        <v>1</v>
      </c>
      <c r="AE762" s="23" t="s">
        <v>3041</v>
      </c>
      <c r="AF762" s="23">
        <v>45260</v>
      </c>
      <c r="AG762" s="53" t="s">
        <v>79</v>
      </c>
      <c r="AH762" s="52">
        <v>1</v>
      </c>
      <c r="AI762" s="52">
        <f t="shared" si="1078"/>
        <v>1.0000000000000002E-2</v>
      </c>
      <c r="AJ762" s="52">
        <f t="shared" si="1170"/>
        <v>1</v>
      </c>
      <c r="AK762" s="52"/>
      <c r="AL762" s="239" t="str">
        <f t="shared" si="1097"/>
        <v/>
      </c>
      <c r="AM762" s="239" t="str">
        <f t="shared" si="1098"/>
        <v/>
      </c>
      <c r="AN762" s="239" t="str">
        <f t="shared" si="1099"/>
        <v/>
      </c>
      <c r="AO762" s="239">
        <f t="shared" si="1100"/>
        <v>1</v>
      </c>
      <c r="AP762" s="239" t="str">
        <f t="shared" si="1101"/>
        <v/>
      </c>
      <c r="AQ762" s="239" t="str">
        <f t="shared" si="1102"/>
        <v/>
      </c>
      <c r="AR762" s="239" t="str">
        <f t="shared" si="1103"/>
        <v/>
      </c>
      <c r="AS762" s="239" t="str">
        <f t="shared" si="1104"/>
        <v/>
      </c>
      <c r="AT762" s="239" t="str">
        <f t="shared" si="1105"/>
        <v/>
      </c>
      <c r="AU762" s="239" t="str">
        <f t="shared" si="1079"/>
        <v/>
      </c>
      <c r="AV762" s="239" t="str">
        <f t="shared" si="1080"/>
        <v/>
      </c>
      <c r="AW762" s="239" t="str">
        <f t="shared" si="1081"/>
        <v/>
      </c>
      <c r="AX762" s="239" t="str">
        <f t="shared" si="1082"/>
        <v/>
      </c>
      <c r="AY762" s="239" t="str">
        <f t="shared" si="1083"/>
        <v/>
      </c>
      <c r="AZ762" s="239" t="str">
        <f t="shared" si="1084"/>
        <v/>
      </c>
      <c r="BA762" s="239" t="str">
        <f t="shared" si="1085"/>
        <v/>
      </c>
      <c r="BB762" s="239" t="str">
        <f t="shared" si="1086"/>
        <v/>
      </c>
      <c r="BC762" s="239" t="str">
        <f t="shared" si="1087"/>
        <v/>
      </c>
      <c r="BD762" s="239" t="str">
        <f t="shared" si="1088"/>
        <v/>
      </c>
      <c r="BE762" s="239" t="str">
        <f t="shared" si="1089"/>
        <v/>
      </c>
      <c r="BF762" s="239" t="str">
        <f t="shared" si="1090"/>
        <v/>
      </c>
      <c r="BG762" s="239" t="str">
        <f t="shared" si="1091"/>
        <v/>
      </c>
      <c r="BH762" s="239" t="str">
        <f t="shared" si="1092"/>
        <v/>
      </c>
      <c r="BI762" s="239" t="str">
        <f t="shared" si="1093"/>
        <v/>
      </c>
      <c r="BJ762" s="239" t="str">
        <f t="shared" si="1094"/>
        <v/>
      </c>
      <c r="BK762" s="239" t="str">
        <f t="shared" si="1095"/>
        <v/>
      </c>
      <c r="BL762" s="239" t="str">
        <f t="shared" si="1096"/>
        <v/>
      </c>
      <c r="BN762" s="239" t="str">
        <f t="shared" si="1106"/>
        <v/>
      </c>
      <c r="BO762" s="239" t="str">
        <f t="shared" si="1107"/>
        <v/>
      </c>
      <c r="BP762" s="239" t="str">
        <f t="shared" si="1108"/>
        <v/>
      </c>
      <c r="BQ762" s="239">
        <f t="shared" si="1109"/>
        <v>1</v>
      </c>
      <c r="BR762" s="239" t="str">
        <f t="shared" si="1110"/>
        <v/>
      </c>
      <c r="BS762" s="239" t="str">
        <f t="shared" si="1111"/>
        <v/>
      </c>
      <c r="BT762" s="239" t="str">
        <f t="shared" si="1112"/>
        <v/>
      </c>
      <c r="BU762" s="239" t="str">
        <f t="shared" si="1113"/>
        <v/>
      </c>
      <c r="BV762" s="239" t="str">
        <f t="shared" si="1114"/>
        <v/>
      </c>
      <c r="BW762" s="239" t="str">
        <f t="shared" si="1115"/>
        <v/>
      </c>
      <c r="BX762" s="239" t="str">
        <f t="shared" si="1116"/>
        <v/>
      </c>
      <c r="BY762" s="239" t="str">
        <f t="shared" si="1117"/>
        <v/>
      </c>
      <c r="BZ762" s="239" t="str">
        <f t="shared" si="1118"/>
        <v/>
      </c>
      <c r="CA762" s="239" t="str">
        <f t="shared" si="1119"/>
        <v/>
      </c>
      <c r="CB762" s="239" t="str">
        <f t="shared" si="1120"/>
        <v/>
      </c>
      <c r="CC762" s="239" t="str">
        <f t="shared" si="1121"/>
        <v/>
      </c>
      <c r="CD762" s="239" t="str">
        <f t="shared" si="1122"/>
        <v/>
      </c>
      <c r="CE762" s="239" t="str">
        <f t="shared" si="1123"/>
        <v/>
      </c>
      <c r="CF762" s="239" t="str">
        <f t="shared" si="1124"/>
        <v/>
      </c>
      <c r="CG762" s="239" t="str">
        <f t="shared" si="1125"/>
        <v/>
      </c>
      <c r="CH762" s="239" t="str">
        <f t="shared" si="1126"/>
        <v/>
      </c>
      <c r="CI762" s="239" t="str">
        <f t="shared" si="1127"/>
        <v/>
      </c>
      <c r="CJ762" s="239" t="str">
        <f t="shared" si="1128"/>
        <v/>
      </c>
      <c r="CK762" s="239" t="str">
        <f t="shared" si="1129"/>
        <v/>
      </c>
      <c r="CL762" s="239" t="str">
        <f t="shared" si="1130"/>
        <v/>
      </c>
      <c r="CM762" s="239" t="str">
        <f t="shared" si="1131"/>
        <v/>
      </c>
      <c r="CN762" s="239" t="str">
        <f t="shared" si="1132"/>
        <v/>
      </c>
      <c r="CP762" s="239" t="str">
        <f t="shared" si="1133"/>
        <v/>
      </c>
      <c r="CQ762" s="239" t="str">
        <f t="shared" si="1134"/>
        <v/>
      </c>
      <c r="CR762" s="239" t="str">
        <f t="shared" si="1135"/>
        <v/>
      </c>
      <c r="CS762" s="239" t="str">
        <f t="shared" si="1136"/>
        <v>4to Trimestre</v>
      </c>
      <c r="CT762" s="239" t="str">
        <f t="shared" si="1137"/>
        <v/>
      </c>
      <c r="CU762" s="239" t="str">
        <f t="shared" si="1138"/>
        <v/>
      </c>
      <c r="CV762" s="239" t="str">
        <f t="shared" si="1139"/>
        <v/>
      </c>
      <c r="CW762" s="239" t="str">
        <f t="shared" si="1140"/>
        <v/>
      </c>
      <c r="CX762" s="239" t="str">
        <f t="shared" si="1141"/>
        <v/>
      </c>
      <c r="CY762" s="239" t="str">
        <f t="shared" si="1142"/>
        <v/>
      </c>
      <c r="CZ762" s="239" t="str">
        <f t="shared" si="1143"/>
        <v/>
      </c>
      <c r="DA762" s="239" t="str">
        <f t="shared" si="1144"/>
        <v/>
      </c>
      <c r="DB762" s="239" t="str">
        <f t="shared" si="1145"/>
        <v/>
      </c>
      <c r="DC762" s="239" t="str">
        <f t="shared" si="1146"/>
        <v/>
      </c>
      <c r="DD762" s="239" t="str">
        <f t="shared" si="1147"/>
        <v/>
      </c>
      <c r="DE762" s="239" t="str">
        <f t="shared" si="1148"/>
        <v/>
      </c>
      <c r="DF762" s="239" t="str">
        <f t="shared" si="1149"/>
        <v/>
      </c>
      <c r="DG762" s="239" t="str">
        <f t="shared" si="1150"/>
        <v/>
      </c>
      <c r="DH762" s="239" t="str">
        <f t="shared" si="1151"/>
        <v/>
      </c>
      <c r="DI762" s="239" t="str">
        <f t="shared" si="1152"/>
        <v/>
      </c>
      <c r="DJ762" s="239" t="str">
        <f t="shared" si="1153"/>
        <v/>
      </c>
      <c r="DK762" s="239" t="str">
        <f t="shared" si="1154"/>
        <v/>
      </c>
      <c r="DL762" s="239" t="str">
        <f t="shared" si="1155"/>
        <v/>
      </c>
      <c r="DM762" s="239" t="str">
        <f t="shared" si="1156"/>
        <v/>
      </c>
      <c r="DN762" s="239" t="str">
        <f t="shared" si="1157"/>
        <v/>
      </c>
      <c r="DO762" s="239" t="str">
        <f t="shared" si="1158"/>
        <v/>
      </c>
      <c r="DP762" s="239" t="str">
        <f t="shared" si="1159"/>
        <v/>
      </c>
    </row>
    <row r="763" spans="1:120" ht="68.25" hidden="1" customHeight="1" x14ac:dyDescent="0.25">
      <c r="A763" s="49" t="s">
        <v>4520</v>
      </c>
      <c r="B763" s="49">
        <v>2020</v>
      </c>
      <c r="C763" s="49" t="s">
        <v>64</v>
      </c>
      <c r="D763" s="49" t="s">
        <v>2934</v>
      </c>
      <c r="E763" s="87">
        <v>1</v>
      </c>
      <c r="F763" s="49" t="s">
        <v>3042</v>
      </c>
      <c r="G763" s="49" t="str">
        <f t="shared" si="1162"/>
        <v>2020-7</v>
      </c>
      <c r="H763" s="49" t="s">
        <v>75</v>
      </c>
      <c r="I763" s="49" t="s">
        <v>76</v>
      </c>
      <c r="J763" s="49" t="s">
        <v>732</v>
      </c>
      <c r="K763" s="49" t="s">
        <v>144</v>
      </c>
      <c r="L763" s="49" t="s">
        <v>79</v>
      </c>
      <c r="M763" s="49" t="s">
        <v>836</v>
      </c>
      <c r="N763" s="49" t="s">
        <v>3043</v>
      </c>
      <c r="O763" s="49" t="s">
        <v>80</v>
      </c>
      <c r="P763" s="86" t="s">
        <v>3044</v>
      </c>
      <c r="Q763" s="50">
        <v>0.1</v>
      </c>
      <c r="R763" s="50"/>
      <c r="S763" s="49">
        <v>1</v>
      </c>
      <c r="T763" s="49" t="s">
        <v>84</v>
      </c>
      <c r="U763" s="132" t="s">
        <v>406</v>
      </c>
      <c r="V763" s="51">
        <v>44958</v>
      </c>
      <c r="W763" s="51">
        <v>45289</v>
      </c>
      <c r="X763" s="133" t="s">
        <v>3045</v>
      </c>
      <c r="Y763" s="49" t="s">
        <v>87</v>
      </c>
      <c r="Z763" s="59" t="s">
        <v>100</v>
      </c>
      <c r="AA763" s="52">
        <v>1</v>
      </c>
      <c r="AB763" s="23" t="s">
        <v>3047</v>
      </c>
      <c r="AC763" s="23">
        <v>45016</v>
      </c>
      <c r="AD763" s="52">
        <v>1</v>
      </c>
      <c r="AE763" s="23" t="s">
        <v>3048</v>
      </c>
      <c r="AF763" s="23">
        <v>45016</v>
      </c>
      <c r="AG763" s="52" t="s">
        <v>79</v>
      </c>
      <c r="AH763" s="52" t="s">
        <v>92</v>
      </c>
      <c r="AI763" s="52">
        <f t="shared" si="1078"/>
        <v>0.1</v>
      </c>
      <c r="AJ763" s="52"/>
      <c r="AK763" s="52"/>
      <c r="AL763" s="239" t="str">
        <f t="shared" si="1097"/>
        <v/>
      </c>
      <c r="AM763" s="239" t="str">
        <f t="shared" si="1098"/>
        <v/>
      </c>
      <c r="AN763" s="239" t="str">
        <f t="shared" si="1099"/>
        <v/>
      </c>
      <c r="AO763" s="239" t="str">
        <f t="shared" si="1100"/>
        <v/>
      </c>
      <c r="AP763" s="239" t="str">
        <f t="shared" si="1101"/>
        <v/>
      </c>
      <c r="AQ763" s="239" t="str">
        <f t="shared" si="1102"/>
        <v/>
      </c>
      <c r="AR763" s="239" t="str">
        <f t="shared" si="1103"/>
        <v/>
      </c>
      <c r="AS763" s="239" t="str">
        <f t="shared" si="1104"/>
        <v/>
      </c>
      <c r="AT763" s="239" t="str">
        <f t="shared" si="1105"/>
        <v/>
      </c>
      <c r="AU763" s="239" t="str">
        <f t="shared" si="1079"/>
        <v/>
      </c>
      <c r="AV763" s="239" t="str">
        <f t="shared" si="1080"/>
        <v/>
      </c>
      <c r="AW763" s="239" t="str">
        <f t="shared" si="1081"/>
        <v/>
      </c>
      <c r="AX763" s="239" t="str">
        <f t="shared" si="1082"/>
        <v/>
      </c>
      <c r="AY763" s="239" t="str">
        <f t="shared" si="1083"/>
        <v/>
      </c>
      <c r="AZ763" s="239" t="str">
        <f t="shared" si="1084"/>
        <v/>
      </c>
      <c r="BA763" s="239" t="str">
        <f t="shared" si="1085"/>
        <v/>
      </c>
      <c r="BB763" s="239" t="str">
        <f t="shared" si="1086"/>
        <v/>
      </c>
      <c r="BC763" s="239" t="str">
        <f t="shared" si="1087"/>
        <v/>
      </c>
      <c r="BD763" s="239" t="str">
        <f t="shared" si="1088"/>
        <v/>
      </c>
      <c r="BE763" s="239" t="str">
        <f t="shared" si="1089"/>
        <v/>
      </c>
      <c r="BF763" s="239" t="str">
        <f t="shared" si="1090"/>
        <v/>
      </c>
      <c r="BG763" s="239" t="str">
        <f t="shared" si="1091"/>
        <v/>
      </c>
      <c r="BH763" s="239" t="str">
        <f t="shared" si="1092"/>
        <v/>
      </c>
      <c r="BI763" s="239" t="str">
        <f t="shared" si="1093"/>
        <v/>
      </c>
      <c r="BJ763" s="239" t="str">
        <f t="shared" si="1094"/>
        <v/>
      </c>
      <c r="BK763" s="239" t="str">
        <f t="shared" si="1095"/>
        <v/>
      </c>
      <c r="BL763" s="239" t="str">
        <f t="shared" si="1096"/>
        <v/>
      </c>
      <c r="BN763" s="239" t="str">
        <f t="shared" si="1106"/>
        <v/>
      </c>
      <c r="BO763" s="239" t="str">
        <f t="shared" si="1107"/>
        <v/>
      </c>
      <c r="BP763" s="239" t="str">
        <f t="shared" si="1108"/>
        <v/>
      </c>
      <c r="BQ763" s="239" t="str">
        <f t="shared" si="1109"/>
        <v/>
      </c>
      <c r="BR763" s="239" t="str">
        <f t="shared" si="1110"/>
        <v/>
      </c>
      <c r="BS763" s="239" t="str">
        <f t="shared" si="1111"/>
        <v/>
      </c>
      <c r="BT763" s="239" t="str">
        <f t="shared" si="1112"/>
        <v/>
      </c>
      <c r="BU763" s="239" t="str">
        <f t="shared" si="1113"/>
        <v/>
      </c>
      <c r="BV763" s="239" t="str">
        <f t="shared" si="1114"/>
        <v/>
      </c>
      <c r="BW763" s="239" t="str">
        <f t="shared" si="1115"/>
        <v/>
      </c>
      <c r="BX763" s="239" t="str">
        <f t="shared" si="1116"/>
        <v/>
      </c>
      <c r="BY763" s="239" t="str">
        <f t="shared" si="1117"/>
        <v/>
      </c>
      <c r="BZ763" s="239" t="str">
        <f t="shared" si="1118"/>
        <v/>
      </c>
      <c r="CA763" s="239" t="str">
        <f t="shared" si="1119"/>
        <v/>
      </c>
      <c r="CB763" s="239" t="str">
        <f t="shared" si="1120"/>
        <v/>
      </c>
      <c r="CC763" s="239" t="str">
        <f t="shared" si="1121"/>
        <v/>
      </c>
      <c r="CD763" s="239" t="str">
        <f t="shared" si="1122"/>
        <v/>
      </c>
      <c r="CE763" s="239" t="str">
        <f t="shared" si="1123"/>
        <v/>
      </c>
      <c r="CF763" s="239" t="str">
        <f t="shared" si="1124"/>
        <v/>
      </c>
      <c r="CG763" s="239" t="str">
        <f t="shared" si="1125"/>
        <v/>
      </c>
      <c r="CH763" s="239" t="str">
        <f t="shared" si="1126"/>
        <v/>
      </c>
      <c r="CI763" s="239" t="str">
        <f t="shared" si="1127"/>
        <v/>
      </c>
      <c r="CJ763" s="239" t="str">
        <f t="shared" si="1128"/>
        <v/>
      </c>
      <c r="CK763" s="239" t="str">
        <f t="shared" si="1129"/>
        <v/>
      </c>
      <c r="CL763" s="239" t="str">
        <f t="shared" si="1130"/>
        <v/>
      </c>
      <c r="CM763" s="239" t="str">
        <f t="shared" si="1131"/>
        <v/>
      </c>
      <c r="CN763" s="239" t="str">
        <f t="shared" si="1132"/>
        <v/>
      </c>
      <c r="CP763" s="239" t="str">
        <f t="shared" si="1133"/>
        <v/>
      </c>
      <c r="CQ763" s="239" t="str">
        <f t="shared" si="1134"/>
        <v/>
      </c>
      <c r="CR763" s="239" t="str">
        <f t="shared" si="1135"/>
        <v/>
      </c>
      <c r="CS763" s="239" t="str">
        <f t="shared" si="1136"/>
        <v/>
      </c>
      <c r="CT763" s="239" t="str">
        <f t="shared" si="1137"/>
        <v/>
      </c>
      <c r="CU763" s="239" t="str">
        <f t="shared" si="1138"/>
        <v/>
      </c>
      <c r="CV763" s="239" t="str">
        <f t="shared" si="1139"/>
        <v/>
      </c>
      <c r="CW763" s="239" t="str">
        <f t="shared" si="1140"/>
        <v/>
      </c>
      <c r="CX763" s="239" t="str">
        <f t="shared" si="1141"/>
        <v/>
      </c>
      <c r="CY763" s="239" t="str">
        <f t="shared" si="1142"/>
        <v/>
      </c>
      <c r="CZ763" s="239" t="str">
        <f t="shared" si="1143"/>
        <v/>
      </c>
      <c r="DA763" s="239" t="str">
        <f t="shared" si="1144"/>
        <v/>
      </c>
      <c r="DB763" s="239" t="str">
        <f t="shared" si="1145"/>
        <v/>
      </c>
      <c r="DC763" s="239" t="str">
        <f t="shared" si="1146"/>
        <v/>
      </c>
      <c r="DD763" s="239" t="str">
        <f t="shared" si="1147"/>
        <v/>
      </c>
      <c r="DE763" s="239" t="str">
        <f t="shared" si="1148"/>
        <v/>
      </c>
      <c r="DF763" s="239" t="str">
        <f t="shared" si="1149"/>
        <v/>
      </c>
      <c r="DG763" s="239" t="str">
        <f t="shared" si="1150"/>
        <v/>
      </c>
      <c r="DH763" s="239" t="str">
        <f t="shared" si="1151"/>
        <v/>
      </c>
      <c r="DI763" s="239" t="str">
        <f t="shared" si="1152"/>
        <v/>
      </c>
      <c r="DJ763" s="239" t="str">
        <f t="shared" si="1153"/>
        <v/>
      </c>
      <c r="DK763" s="239" t="str">
        <f t="shared" si="1154"/>
        <v/>
      </c>
      <c r="DL763" s="239" t="str">
        <f t="shared" si="1155"/>
        <v/>
      </c>
      <c r="DM763" s="239" t="str">
        <f t="shared" si="1156"/>
        <v/>
      </c>
      <c r="DN763" s="239" t="str">
        <f t="shared" si="1157"/>
        <v/>
      </c>
      <c r="DO763" s="239" t="str">
        <f t="shared" si="1158"/>
        <v/>
      </c>
      <c r="DP763" s="239" t="str">
        <f t="shared" si="1159"/>
        <v/>
      </c>
    </row>
    <row r="764" spans="1:120" ht="77.25" hidden="1" customHeight="1" x14ac:dyDescent="0.25">
      <c r="A764" s="53" t="s">
        <v>4520</v>
      </c>
      <c r="B764" s="53">
        <v>2020</v>
      </c>
      <c r="C764" s="53" t="s">
        <v>64</v>
      </c>
      <c r="D764" s="53" t="s">
        <v>2934</v>
      </c>
      <c r="E764" s="87">
        <v>1</v>
      </c>
      <c r="F764" s="53" t="s">
        <v>3049</v>
      </c>
      <c r="G764" s="53" t="str">
        <f t="shared" si="1162"/>
        <v>2020-7</v>
      </c>
      <c r="H764" s="53" t="s">
        <v>94</v>
      </c>
      <c r="I764" s="53" t="s">
        <v>76</v>
      </c>
      <c r="J764" s="53" t="s">
        <v>80</v>
      </c>
      <c r="K764" s="53" t="s">
        <v>80</v>
      </c>
      <c r="L764" s="53" t="s">
        <v>80</v>
      </c>
      <c r="M764" s="53" t="s">
        <v>80</v>
      </c>
      <c r="N764" s="53" t="s">
        <v>80</v>
      </c>
      <c r="O764" s="53" t="s">
        <v>80</v>
      </c>
      <c r="P764" s="4" t="s">
        <v>3050</v>
      </c>
      <c r="Q764" s="86">
        <v>1</v>
      </c>
      <c r="R764" s="109">
        <v>0.1</v>
      </c>
      <c r="S764" s="3">
        <v>1</v>
      </c>
      <c r="T764" s="3" t="s">
        <v>84</v>
      </c>
      <c r="U764" s="9" t="s">
        <v>3051</v>
      </c>
      <c r="V764" s="9">
        <v>44958</v>
      </c>
      <c r="W764" s="9">
        <v>45016</v>
      </c>
      <c r="X764" s="8" t="s">
        <v>3045</v>
      </c>
      <c r="Y764" s="49" t="s">
        <v>97</v>
      </c>
      <c r="Z764" s="59" t="s">
        <v>100</v>
      </c>
      <c r="AA764" s="60">
        <v>1</v>
      </c>
      <c r="AB764" s="62" t="s">
        <v>3046</v>
      </c>
      <c r="AC764" s="62">
        <v>45016</v>
      </c>
      <c r="AD764" s="60">
        <v>1</v>
      </c>
      <c r="AE764" s="62" t="s">
        <v>3052</v>
      </c>
      <c r="AF764" s="62">
        <v>45016</v>
      </c>
      <c r="AG764" s="60" t="s">
        <v>79</v>
      </c>
      <c r="AH764" s="60">
        <v>1</v>
      </c>
      <c r="AI764" s="52">
        <f t="shared" si="1078"/>
        <v>0.1</v>
      </c>
      <c r="AJ764" s="52">
        <f>+AI764/R764</f>
        <v>1</v>
      </c>
      <c r="AK764" s="52"/>
      <c r="AL764" s="239" t="str">
        <f t="shared" si="1097"/>
        <v/>
      </c>
      <c r="AM764" s="239" t="str">
        <f t="shared" si="1098"/>
        <v/>
      </c>
      <c r="AN764" s="239" t="str">
        <f t="shared" si="1099"/>
        <v/>
      </c>
      <c r="AO764" s="239" t="str">
        <f t="shared" si="1100"/>
        <v/>
      </c>
      <c r="AP764" s="239" t="str">
        <f t="shared" si="1101"/>
        <v/>
      </c>
      <c r="AQ764" s="239" t="str">
        <f t="shared" si="1102"/>
        <v/>
      </c>
      <c r="AR764" s="239" t="str">
        <f t="shared" si="1103"/>
        <v/>
      </c>
      <c r="AS764" s="239" t="str">
        <f t="shared" si="1104"/>
        <v/>
      </c>
      <c r="AT764" s="239" t="str">
        <f t="shared" si="1105"/>
        <v/>
      </c>
      <c r="AU764" s="239" t="str">
        <f t="shared" si="1079"/>
        <v/>
      </c>
      <c r="AV764" s="239" t="str">
        <f t="shared" si="1080"/>
        <v/>
      </c>
      <c r="AW764" s="239" t="str">
        <f t="shared" si="1081"/>
        <v/>
      </c>
      <c r="AX764" s="239" t="str">
        <f t="shared" si="1082"/>
        <v/>
      </c>
      <c r="AY764" s="239" t="str">
        <f t="shared" si="1083"/>
        <v/>
      </c>
      <c r="AZ764" s="239" t="str">
        <f t="shared" si="1084"/>
        <v/>
      </c>
      <c r="BA764" s="239">
        <f t="shared" si="1085"/>
        <v>1</v>
      </c>
      <c r="BB764" s="239" t="str">
        <f t="shared" si="1086"/>
        <v/>
      </c>
      <c r="BC764" s="239" t="str">
        <f t="shared" si="1087"/>
        <v/>
      </c>
      <c r="BD764" s="239" t="str">
        <f t="shared" si="1088"/>
        <v/>
      </c>
      <c r="BE764" s="239" t="str">
        <f t="shared" si="1089"/>
        <v/>
      </c>
      <c r="BF764" s="239" t="str">
        <f t="shared" si="1090"/>
        <v/>
      </c>
      <c r="BG764" s="239" t="str">
        <f t="shared" si="1091"/>
        <v/>
      </c>
      <c r="BH764" s="239" t="str">
        <f t="shared" si="1092"/>
        <v/>
      </c>
      <c r="BI764" s="239" t="str">
        <f t="shared" si="1093"/>
        <v/>
      </c>
      <c r="BJ764" s="239" t="str">
        <f t="shared" si="1094"/>
        <v/>
      </c>
      <c r="BK764" s="239" t="str">
        <f t="shared" si="1095"/>
        <v/>
      </c>
      <c r="BL764" s="239" t="str">
        <f t="shared" si="1096"/>
        <v/>
      </c>
      <c r="BN764" s="239" t="str">
        <f t="shared" si="1106"/>
        <v/>
      </c>
      <c r="BO764" s="239" t="str">
        <f t="shared" si="1107"/>
        <v/>
      </c>
      <c r="BP764" s="239" t="str">
        <f t="shared" si="1108"/>
        <v/>
      </c>
      <c r="BQ764" s="239" t="str">
        <f t="shared" si="1109"/>
        <v/>
      </c>
      <c r="BR764" s="239" t="str">
        <f t="shared" si="1110"/>
        <v/>
      </c>
      <c r="BS764" s="239" t="str">
        <f t="shared" si="1111"/>
        <v/>
      </c>
      <c r="BT764" s="239" t="str">
        <f t="shared" si="1112"/>
        <v/>
      </c>
      <c r="BU764" s="239" t="str">
        <f t="shared" si="1113"/>
        <v/>
      </c>
      <c r="BV764" s="239" t="str">
        <f t="shared" si="1114"/>
        <v/>
      </c>
      <c r="BW764" s="239" t="str">
        <f t="shared" si="1115"/>
        <v/>
      </c>
      <c r="BX764" s="239" t="str">
        <f t="shared" si="1116"/>
        <v/>
      </c>
      <c r="BY764" s="239" t="str">
        <f t="shared" si="1117"/>
        <v/>
      </c>
      <c r="BZ764" s="239" t="str">
        <f t="shared" si="1118"/>
        <v/>
      </c>
      <c r="CA764" s="239" t="str">
        <f t="shared" si="1119"/>
        <v/>
      </c>
      <c r="CB764" s="239" t="str">
        <f t="shared" si="1120"/>
        <v/>
      </c>
      <c r="CC764" s="239">
        <f t="shared" si="1121"/>
        <v>1</v>
      </c>
      <c r="CD764" s="239" t="str">
        <f t="shared" si="1122"/>
        <v/>
      </c>
      <c r="CE764" s="239" t="str">
        <f t="shared" si="1123"/>
        <v/>
      </c>
      <c r="CF764" s="239" t="str">
        <f t="shared" si="1124"/>
        <v/>
      </c>
      <c r="CG764" s="239" t="str">
        <f t="shared" si="1125"/>
        <v/>
      </c>
      <c r="CH764" s="239" t="str">
        <f t="shared" si="1126"/>
        <v/>
      </c>
      <c r="CI764" s="239" t="str">
        <f t="shared" si="1127"/>
        <v/>
      </c>
      <c r="CJ764" s="239" t="str">
        <f t="shared" si="1128"/>
        <v/>
      </c>
      <c r="CK764" s="239" t="str">
        <f t="shared" si="1129"/>
        <v/>
      </c>
      <c r="CL764" s="239" t="str">
        <f t="shared" si="1130"/>
        <v/>
      </c>
      <c r="CM764" s="239" t="str">
        <f t="shared" si="1131"/>
        <v/>
      </c>
      <c r="CN764" s="239" t="str">
        <f t="shared" si="1132"/>
        <v/>
      </c>
      <c r="CP764" s="239" t="str">
        <f t="shared" si="1133"/>
        <v/>
      </c>
      <c r="CQ764" s="239" t="str">
        <f t="shared" si="1134"/>
        <v/>
      </c>
      <c r="CR764" s="239" t="str">
        <f t="shared" si="1135"/>
        <v/>
      </c>
      <c r="CS764" s="239" t="str">
        <f t="shared" si="1136"/>
        <v/>
      </c>
      <c r="CT764" s="239" t="str">
        <f t="shared" si="1137"/>
        <v/>
      </c>
      <c r="CU764" s="239" t="str">
        <f t="shared" si="1138"/>
        <v/>
      </c>
      <c r="CV764" s="239" t="str">
        <f t="shared" si="1139"/>
        <v/>
      </c>
      <c r="CW764" s="239" t="str">
        <f t="shared" si="1140"/>
        <v/>
      </c>
      <c r="CX764" s="239" t="str">
        <f t="shared" si="1141"/>
        <v/>
      </c>
      <c r="CY764" s="239" t="str">
        <f t="shared" si="1142"/>
        <v/>
      </c>
      <c r="CZ764" s="239" t="str">
        <f t="shared" si="1143"/>
        <v/>
      </c>
      <c r="DA764" s="239" t="str">
        <f t="shared" si="1144"/>
        <v/>
      </c>
      <c r="DB764" s="239" t="str">
        <f t="shared" si="1145"/>
        <v/>
      </c>
      <c r="DC764" s="239" t="str">
        <f t="shared" si="1146"/>
        <v/>
      </c>
      <c r="DD764" s="239" t="str">
        <f t="shared" si="1147"/>
        <v/>
      </c>
      <c r="DE764" s="239" t="str">
        <f t="shared" si="1148"/>
        <v>1er trimestre</v>
      </c>
      <c r="DF764" s="239" t="str">
        <f t="shared" si="1149"/>
        <v/>
      </c>
      <c r="DG764" s="239" t="str">
        <f t="shared" si="1150"/>
        <v/>
      </c>
      <c r="DH764" s="239" t="str">
        <f t="shared" si="1151"/>
        <v/>
      </c>
      <c r="DI764" s="239" t="str">
        <f t="shared" si="1152"/>
        <v/>
      </c>
      <c r="DJ764" s="239" t="str">
        <f t="shared" si="1153"/>
        <v/>
      </c>
      <c r="DK764" s="239" t="str">
        <f t="shared" si="1154"/>
        <v/>
      </c>
      <c r="DL764" s="239" t="str">
        <f t="shared" si="1155"/>
        <v/>
      </c>
      <c r="DM764" s="239" t="str">
        <f t="shared" si="1156"/>
        <v/>
      </c>
      <c r="DN764" s="239" t="str">
        <f t="shared" si="1157"/>
        <v/>
      </c>
      <c r="DO764" s="239" t="str">
        <f t="shared" si="1158"/>
        <v/>
      </c>
      <c r="DP764" s="239" t="str">
        <f t="shared" si="1159"/>
        <v/>
      </c>
    </row>
    <row r="765" spans="1:120" ht="79.5" hidden="1" customHeight="1" x14ac:dyDescent="0.25">
      <c r="A765" s="63" t="s">
        <v>4520</v>
      </c>
      <c r="B765" s="63">
        <v>2020</v>
      </c>
      <c r="C765" s="63" t="s">
        <v>64</v>
      </c>
      <c r="D765" s="63" t="s">
        <v>2934</v>
      </c>
      <c r="E765" s="63">
        <v>1</v>
      </c>
      <c r="F765" s="63" t="s">
        <v>3053</v>
      </c>
      <c r="G765" s="63" t="str">
        <f>+IF(H765="Producto",F765,IF(H765="Producto Act Compartidas",F765,#REF!))</f>
        <v>2020-8</v>
      </c>
      <c r="H765" s="63" t="s">
        <v>155</v>
      </c>
      <c r="I765" s="63" t="s">
        <v>155</v>
      </c>
      <c r="J765" s="63" t="s">
        <v>80</v>
      </c>
      <c r="K765" s="63" t="s">
        <v>80</v>
      </c>
      <c r="L765" s="63" t="s">
        <v>80</v>
      </c>
      <c r="M765" s="63" t="s">
        <v>80</v>
      </c>
      <c r="N765" s="63" t="s">
        <v>80</v>
      </c>
      <c r="O765" s="63" t="s">
        <v>80</v>
      </c>
      <c r="P765" s="63" t="s">
        <v>156</v>
      </c>
      <c r="Q765" s="64">
        <v>1</v>
      </c>
      <c r="R765" s="64"/>
      <c r="S765" s="65">
        <f>SUBTOTAL(9,S766:S767)</f>
        <v>1</v>
      </c>
      <c r="T765" s="63" t="s">
        <v>84</v>
      </c>
      <c r="U765" s="63" t="s">
        <v>162</v>
      </c>
      <c r="V765" s="66">
        <v>44927</v>
      </c>
      <c r="W765" s="66">
        <v>45290</v>
      </c>
      <c r="X765" s="63" t="s">
        <v>1261</v>
      </c>
      <c r="Y765" s="49" t="s">
        <v>87</v>
      </c>
      <c r="Z765" s="63" t="s">
        <v>89</v>
      </c>
      <c r="AA765" s="119">
        <f>VLOOKUP(B765,RANKING!$C$15:$K$47,5,0)</f>
        <v>1</v>
      </c>
      <c r="AB765" s="23" t="str">
        <f>VLOOKUP(B765,RANKING!$C$15:$N$47,12,0)</f>
        <v xml:space="preserve">La ficha del Dirección de  Nuevas Creaciones ejecutó al 100,00% las actividades programadas en otras fichas </v>
      </c>
      <c r="AC765" s="23">
        <v>45291</v>
      </c>
      <c r="AD765" s="119">
        <f>VLOOKUP(B765,RANKING!$C$15:$K$47,5,0)</f>
        <v>1</v>
      </c>
      <c r="AE765" s="23" t="str">
        <f>+AB765</f>
        <v xml:space="preserve">La ficha del Dirección de  Nuevas Creaciones ejecutó al 100,00% las actividades programadas en otras fichas </v>
      </c>
      <c r="AF765" s="23">
        <v>45291</v>
      </c>
      <c r="AG765" s="406" t="s">
        <v>79</v>
      </c>
      <c r="AH765" s="119">
        <f>VLOOKUP(B765,RANKING!$C$15:$K$47,6,0)</f>
        <v>1</v>
      </c>
      <c r="AI765" s="119">
        <f>AD765*Q765</f>
        <v>1</v>
      </c>
      <c r="AJ765" s="52"/>
      <c r="AK765" s="52"/>
      <c r="AL765" s="239" t="str">
        <f t="shared" si="1097"/>
        <v/>
      </c>
      <c r="AM765" s="239" t="str">
        <f t="shared" si="1098"/>
        <v/>
      </c>
      <c r="AN765" s="239" t="str">
        <f t="shared" si="1099"/>
        <v/>
      </c>
      <c r="AO765" s="239" t="str">
        <f t="shared" si="1100"/>
        <v/>
      </c>
      <c r="AP765" s="239" t="str">
        <f t="shared" si="1101"/>
        <v/>
      </c>
      <c r="AQ765" s="239" t="str">
        <f t="shared" si="1102"/>
        <v/>
      </c>
      <c r="AR765" s="239" t="str">
        <f t="shared" si="1103"/>
        <v/>
      </c>
      <c r="AS765" s="239" t="str">
        <f t="shared" si="1104"/>
        <v/>
      </c>
      <c r="AT765" s="239" t="str">
        <f t="shared" si="1105"/>
        <v/>
      </c>
      <c r="AU765" s="239" t="str">
        <f t="shared" si="1079"/>
        <v/>
      </c>
      <c r="AV765" s="239" t="str">
        <f t="shared" si="1080"/>
        <v/>
      </c>
      <c r="AW765" s="239" t="str">
        <f t="shared" si="1081"/>
        <v/>
      </c>
      <c r="AX765" s="239" t="str">
        <f t="shared" si="1082"/>
        <v/>
      </c>
      <c r="AY765" s="239" t="str">
        <f t="shared" si="1083"/>
        <v/>
      </c>
      <c r="AZ765" s="239" t="str">
        <f t="shared" si="1084"/>
        <v/>
      </c>
      <c r="BA765" s="239" t="str">
        <f t="shared" si="1085"/>
        <v/>
      </c>
      <c r="BB765" s="239" t="str">
        <f t="shared" si="1086"/>
        <v/>
      </c>
      <c r="BC765" s="239" t="str">
        <f t="shared" si="1087"/>
        <v/>
      </c>
      <c r="BD765" s="239" t="str">
        <f t="shared" si="1088"/>
        <v/>
      </c>
      <c r="BE765" s="239" t="str">
        <f t="shared" si="1089"/>
        <v/>
      </c>
      <c r="BF765" s="239" t="str">
        <f t="shared" si="1090"/>
        <v/>
      </c>
      <c r="BG765" s="239" t="str">
        <f t="shared" si="1091"/>
        <v/>
      </c>
      <c r="BH765" s="239" t="str">
        <f t="shared" si="1092"/>
        <v/>
      </c>
      <c r="BI765" s="239" t="str">
        <f t="shared" si="1093"/>
        <v/>
      </c>
      <c r="BJ765" s="239" t="str">
        <f t="shared" si="1094"/>
        <v/>
      </c>
      <c r="BK765" s="239" t="str">
        <f t="shared" si="1095"/>
        <v/>
      </c>
      <c r="BL765" s="239" t="str">
        <f t="shared" si="1096"/>
        <v/>
      </c>
      <c r="BN765" s="239" t="str">
        <f t="shared" si="1106"/>
        <v/>
      </c>
      <c r="BO765" s="239" t="str">
        <f t="shared" si="1107"/>
        <v/>
      </c>
      <c r="BP765" s="239" t="str">
        <f t="shared" si="1108"/>
        <v/>
      </c>
      <c r="BQ765" s="239" t="str">
        <f t="shared" si="1109"/>
        <v/>
      </c>
      <c r="BR765" s="239" t="str">
        <f t="shared" si="1110"/>
        <v/>
      </c>
      <c r="BS765" s="239" t="str">
        <f t="shared" si="1111"/>
        <v/>
      </c>
      <c r="BT765" s="239" t="str">
        <f t="shared" si="1112"/>
        <v/>
      </c>
      <c r="BU765" s="239" t="str">
        <f t="shared" si="1113"/>
        <v/>
      </c>
      <c r="BV765" s="239" t="str">
        <f t="shared" si="1114"/>
        <v/>
      </c>
      <c r="BW765" s="239" t="str">
        <f t="shared" si="1115"/>
        <v/>
      </c>
      <c r="BX765" s="239" t="str">
        <f t="shared" si="1116"/>
        <v/>
      </c>
      <c r="BY765" s="239" t="str">
        <f t="shared" si="1117"/>
        <v/>
      </c>
      <c r="BZ765" s="239" t="str">
        <f t="shared" si="1118"/>
        <v/>
      </c>
      <c r="CA765" s="239" t="str">
        <f t="shared" si="1119"/>
        <v/>
      </c>
      <c r="CB765" s="239" t="str">
        <f t="shared" si="1120"/>
        <v/>
      </c>
      <c r="CC765" s="239" t="str">
        <f t="shared" si="1121"/>
        <v/>
      </c>
      <c r="CD765" s="239" t="str">
        <f t="shared" si="1122"/>
        <v/>
      </c>
      <c r="CE765" s="239" t="str">
        <f t="shared" si="1123"/>
        <v/>
      </c>
      <c r="CF765" s="239" t="str">
        <f t="shared" si="1124"/>
        <v/>
      </c>
      <c r="CG765" s="239" t="str">
        <f t="shared" si="1125"/>
        <v/>
      </c>
      <c r="CH765" s="239" t="str">
        <f t="shared" si="1126"/>
        <v/>
      </c>
      <c r="CI765" s="239" t="str">
        <f t="shared" si="1127"/>
        <v/>
      </c>
      <c r="CJ765" s="239" t="str">
        <f t="shared" si="1128"/>
        <v/>
      </c>
      <c r="CK765" s="239" t="str">
        <f t="shared" si="1129"/>
        <v/>
      </c>
      <c r="CL765" s="239" t="str">
        <f t="shared" si="1130"/>
        <v/>
      </c>
      <c r="CM765" s="239" t="str">
        <f t="shared" si="1131"/>
        <v/>
      </c>
      <c r="CN765" s="239" t="str">
        <f t="shared" si="1132"/>
        <v/>
      </c>
      <c r="CP765" s="239" t="str">
        <f t="shared" si="1133"/>
        <v/>
      </c>
      <c r="CQ765" s="239" t="str">
        <f t="shared" si="1134"/>
        <v/>
      </c>
      <c r="CR765" s="239" t="str">
        <f t="shared" si="1135"/>
        <v/>
      </c>
      <c r="CS765" s="239" t="str">
        <f t="shared" si="1136"/>
        <v/>
      </c>
      <c r="CT765" s="239" t="str">
        <f t="shared" si="1137"/>
        <v/>
      </c>
      <c r="CU765" s="239" t="str">
        <f t="shared" si="1138"/>
        <v/>
      </c>
      <c r="CV765" s="239" t="str">
        <f t="shared" si="1139"/>
        <v/>
      </c>
      <c r="CW765" s="239" t="str">
        <f t="shared" si="1140"/>
        <v/>
      </c>
      <c r="CX765" s="239" t="str">
        <f t="shared" si="1141"/>
        <v/>
      </c>
      <c r="CY765" s="239" t="str">
        <f t="shared" si="1142"/>
        <v/>
      </c>
      <c r="CZ765" s="239" t="str">
        <f t="shared" si="1143"/>
        <v/>
      </c>
      <c r="DA765" s="239" t="str">
        <f t="shared" si="1144"/>
        <v/>
      </c>
      <c r="DB765" s="239" t="str">
        <f t="shared" si="1145"/>
        <v/>
      </c>
      <c r="DC765" s="239" t="str">
        <f t="shared" si="1146"/>
        <v/>
      </c>
      <c r="DD765" s="239" t="str">
        <f t="shared" si="1147"/>
        <v/>
      </c>
      <c r="DE765" s="239" t="str">
        <f t="shared" si="1148"/>
        <v/>
      </c>
      <c r="DF765" s="239" t="str">
        <f t="shared" si="1149"/>
        <v/>
      </c>
      <c r="DG765" s="239" t="str">
        <f t="shared" si="1150"/>
        <v/>
      </c>
      <c r="DH765" s="239" t="str">
        <f t="shared" si="1151"/>
        <v/>
      </c>
      <c r="DI765" s="239" t="str">
        <f t="shared" si="1152"/>
        <v/>
      </c>
      <c r="DJ765" s="239" t="str">
        <f t="shared" si="1153"/>
        <v/>
      </c>
      <c r="DK765" s="239" t="str">
        <f t="shared" si="1154"/>
        <v/>
      </c>
      <c r="DL765" s="239" t="str">
        <f t="shared" si="1155"/>
        <v/>
      </c>
      <c r="DM765" s="239" t="str">
        <f t="shared" si="1156"/>
        <v/>
      </c>
      <c r="DN765" s="239" t="str">
        <f t="shared" si="1157"/>
        <v/>
      </c>
      <c r="DO765" s="239" t="str">
        <f t="shared" si="1158"/>
        <v/>
      </c>
      <c r="DP765" s="239" t="str">
        <f t="shared" si="1159"/>
        <v/>
      </c>
    </row>
    <row r="766" spans="1:120" ht="79.5" hidden="1" customHeight="1" x14ac:dyDescent="0.25">
      <c r="A766" s="53" t="s">
        <v>4520</v>
      </c>
      <c r="B766" s="53">
        <v>2020</v>
      </c>
      <c r="C766" s="53" t="s">
        <v>64</v>
      </c>
      <c r="D766" s="53" t="s">
        <v>2934</v>
      </c>
      <c r="E766" s="53">
        <v>1</v>
      </c>
      <c r="F766" s="53" t="s">
        <v>3054</v>
      </c>
      <c r="G766" s="53" t="str">
        <f t="shared" si="1162"/>
        <v>2020-8</v>
      </c>
      <c r="H766" s="53" t="s">
        <v>165</v>
      </c>
      <c r="I766" s="53" t="s">
        <v>160</v>
      </c>
      <c r="J766" s="53" t="s">
        <v>80</v>
      </c>
      <c r="K766" s="53" t="s">
        <v>80</v>
      </c>
      <c r="L766" s="53" t="s">
        <v>80</v>
      </c>
      <c r="M766" s="53" t="s">
        <v>80</v>
      </c>
      <c r="N766" s="53" t="s">
        <v>80</v>
      </c>
      <c r="O766" s="53" t="s">
        <v>80</v>
      </c>
      <c r="P766" s="53" t="s">
        <v>161</v>
      </c>
      <c r="Q766" s="52">
        <v>0.5</v>
      </c>
      <c r="R766" s="52">
        <f>+Q766*Q765</f>
        <v>0.5</v>
      </c>
      <c r="S766" s="67">
        <f>+[35]COMPARTIDAS!AQ246</f>
        <v>2</v>
      </c>
      <c r="T766" s="53" t="s">
        <v>84</v>
      </c>
      <c r="U766" s="63" t="s">
        <v>162</v>
      </c>
      <c r="V766" s="23">
        <v>44927</v>
      </c>
      <c r="W766" s="23">
        <v>45016</v>
      </c>
      <c r="X766" s="53" t="s">
        <v>1261</v>
      </c>
      <c r="Y766" s="49" t="s">
        <v>97</v>
      </c>
      <c r="Z766" s="59" t="s">
        <v>100</v>
      </c>
      <c r="AA766" s="60">
        <v>1</v>
      </c>
      <c r="AB766" s="62" t="s">
        <v>788</v>
      </c>
      <c r="AC766" s="62">
        <v>45016</v>
      </c>
      <c r="AD766" s="60">
        <v>1</v>
      </c>
      <c r="AE766" s="62" t="s">
        <v>230</v>
      </c>
      <c r="AF766" s="62" t="s">
        <v>92</v>
      </c>
      <c r="AG766" s="60" t="s">
        <v>79</v>
      </c>
      <c r="AH766" s="60">
        <v>1</v>
      </c>
      <c r="AI766" s="52">
        <f t="shared" si="1078"/>
        <v>0.5</v>
      </c>
      <c r="AJ766" s="52"/>
      <c r="AK766" s="52"/>
      <c r="AL766" s="239" t="str">
        <f t="shared" si="1097"/>
        <v/>
      </c>
      <c r="AM766" s="239" t="str">
        <f t="shared" si="1098"/>
        <v/>
      </c>
      <c r="AN766" s="239" t="str">
        <f t="shared" si="1099"/>
        <v/>
      </c>
      <c r="AO766" s="239" t="str">
        <f t="shared" si="1100"/>
        <v/>
      </c>
      <c r="AP766" s="239" t="str">
        <f t="shared" si="1101"/>
        <v/>
      </c>
      <c r="AQ766" s="239" t="str">
        <f t="shared" si="1102"/>
        <v/>
      </c>
      <c r="AR766" s="239" t="str">
        <f t="shared" si="1103"/>
        <v/>
      </c>
      <c r="AS766" s="239" t="str">
        <f t="shared" si="1104"/>
        <v/>
      </c>
      <c r="AT766" s="239" t="str">
        <f t="shared" si="1105"/>
        <v/>
      </c>
      <c r="AU766" s="239" t="str">
        <f t="shared" si="1079"/>
        <v/>
      </c>
      <c r="AV766" s="239" t="str">
        <f t="shared" si="1080"/>
        <v/>
      </c>
      <c r="AW766" s="239" t="str">
        <f t="shared" si="1081"/>
        <v/>
      </c>
      <c r="AX766" s="239" t="str">
        <f t="shared" si="1082"/>
        <v/>
      </c>
      <c r="AY766" s="239" t="str">
        <f t="shared" si="1083"/>
        <v/>
      </c>
      <c r="AZ766" s="239" t="str">
        <f t="shared" si="1084"/>
        <v/>
      </c>
      <c r="BA766" s="239" t="str">
        <f t="shared" si="1085"/>
        <v/>
      </c>
      <c r="BB766" s="239" t="str">
        <f t="shared" si="1086"/>
        <v/>
      </c>
      <c r="BC766" s="239" t="str">
        <f t="shared" si="1087"/>
        <v/>
      </c>
      <c r="BD766" s="239" t="str">
        <f t="shared" si="1088"/>
        <v/>
      </c>
      <c r="BE766" s="239" t="str">
        <f t="shared" si="1089"/>
        <v/>
      </c>
      <c r="BF766" s="239" t="str">
        <f t="shared" si="1090"/>
        <v/>
      </c>
      <c r="BG766" s="239" t="str">
        <f t="shared" si="1091"/>
        <v/>
      </c>
      <c r="BH766" s="239" t="str">
        <f t="shared" si="1092"/>
        <v/>
      </c>
      <c r="BI766" s="239" t="str">
        <f t="shared" si="1093"/>
        <v/>
      </c>
      <c r="BJ766" s="239" t="str">
        <f t="shared" si="1094"/>
        <v/>
      </c>
      <c r="BK766" s="239" t="str">
        <f t="shared" si="1095"/>
        <v/>
      </c>
      <c r="BL766" s="239" t="str">
        <f t="shared" si="1096"/>
        <v/>
      </c>
      <c r="BN766" s="239" t="str">
        <f t="shared" si="1106"/>
        <v/>
      </c>
      <c r="BO766" s="239" t="str">
        <f t="shared" si="1107"/>
        <v/>
      </c>
      <c r="BP766" s="239" t="str">
        <f t="shared" si="1108"/>
        <v/>
      </c>
      <c r="BQ766" s="239" t="str">
        <f t="shared" si="1109"/>
        <v/>
      </c>
      <c r="BR766" s="239" t="str">
        <f t="shared" si="1110"/>
        <v/>
      </c>
      <c r="BS766" s="239" t="str">
        <f t="shared" si="1111"/>
        <v/>
      </c>
      <c r="BT766" s="239" t="str">
        <f t="shared" si="1112"/>
        <v/>
      </c>
      <c r="BU766" s="239" t="str">
        <f t="shared" si="1113"/>
        <v/>
      </c>
      <c r="BV766" s="239" t="str">
        <f t="shared" si="1114"/>
        <v/>
      </c>
      <c r="BW766" s="239" t="str">
        <f t="shared" si="1115"/>
        <v/>
      </c>
      <c r="BX766" s="239" t="str">
        <f t="shared" si="1116"/>
        <v/>
      </c>
      <c r="BY766" s="239" t="str">
        <f t="shared" si="1117"/>
        <v/>
      </c>
      <c r="BZ766" s="239" t="str">
        <f t="shared" si="1118"/>
        <v/>
      </c>
      <c r="CA766" s="239" t="str">
        <f t="shared" si="1119"/>
        <v/>
      </c>
      <c r="CB766" s="239" t="str">
        <f t="shared" si="1120"/>
        <v/>
      </c>
      <c r="CC766" s="239" t="str">
        <f t="shared" si="1121"/>
        <v/>
      </c>
      <c r="CD766" s="239" t="str">
        <f t="shared" si="1122"/>
        <v/>
      </c>
      <c r="CE766" s="239" t="str">
        <f t="shared" si="1123"/>
        <v/>
      </c>
      <c r="CF766" s="239" t="str">
        <f t="shared" si="1124"/>
        <v/>
      </c>
      <c r="CG766" s="239" t="str">
        <f t="shared" si="1125"/>
        <v/>
      </c>
      <c r="CH766" s="239" t="str">
        <f t="shared" si="1126"/>
        <v/>
      </c>
      <c r="CI766" s="239" t="str">
        <f t="shared" si="1127"/>
        <v/>
      </c>
      <c r="CJ766" s="239" t="str">
        <f t="shared" si="1128"/>
        <v/>
      </c>
      <c r="CK766" s="239" t="str">
        <f t="shared" si="1129"/>
        <v/>
      </c>
      <c r="CL766" s="239" t="str">
        <f t="shared" si="1130"/>
        <v/>
      </c>
      <c r="CM766" s="239" t="str">
        <f t="shared" si="1131"/>
        <v/>
      </c>
      <c r="CN766" s="239" t="str">
        <f t="shared" si="1132"/>
        <v/>
      </c>
      <c r="CP766" s="239" t="str">
        <f t="shared" si="1133"/>
        <v/>
      </c>
      <c r="CQ766" s="239" t="str">
        <f t="shared" si="1134"/>
        <v/>
      </c>
      <c r="CR766" s="239" t="str">
        <f t="shared" si="1135"/>
        <v/>
      </c>
      <c r="CS766" s="239" t="str">
        <f t="shared" si="1136"/>
        <v/>
      </c>
      <c r="CT766" s="239" t="str">
        <f t="shared" si="1137"/>
        <v/>
      </c>
      <c r="CU766" s="239" t="str">
        <f t="shared" si="1138"/>
        <v/>
      </c>
      <c r="CV766" s="239" t="str">
        <f t="shared" si="1139"/>
        <v/>
      </c>
      <c r="CW766" s="239" t="str">
        <f t="shared" si="1140"/>
        <v/>
      </c>
      <c r="CX766" s="239" t="str">
        <f t="shared" si="1141"/>
        <v/>
      </c>
      <c r="CY766" s="239" t="str">
        <f t="shared" si="1142"/>
        <v/>
      </c>
      <c r="CZ766" s="239" t="str">
        <f t="shared" si="1143"/>
        <v/>
      </c>
      <c r="DA766" s="239" t="str">
        <f t="shared" si="1144"/>
        <v/>
      </c>
      <c r="DB766" s="239" t="str">
        <f t="shared" si="1145"/>
        <v/>
      </c>
      <c r="DC766" s="239" t="str">
        <f t="shared" si="1146"/>
        <v/>
      </c>
      <c r="DD766" s="239" t="str">
        <f t="shared" si="1147"/>
        <v/>
      </c>
      <c r="DE766" s="239" t="str">
        <f t="shared" si="1148"/>
        <v/>
      </c>
      <c r="DF766" s="239" t="str">
        <f t="shared" si="1149"/>
        <v/>
      </c>
      <c r="DG766" s="239" t="str">
        <f t="shared" si="1150"/>
        <v/>
      </c>
      <c r="DH766" s="239" t="str">
        <f t="shared" si="1151"/>
        <v/>
      </c>
      <c r="DI766" s="239" t="str">
        <f t="shared" si="1152"/>
        <v/>
      </c>
      <c r="DJ766" s="239" t="str">
        <f t="shared" si="1153"/>
        <v/>
      </c>
      <c r="DK766" s="239" t="str">
        <f t="shared" si="1154"/>
        <v/>
      </c>
      <c r="DL766" s="239" t="str">
        <f t="shared" si="1155"/>
        <v/>
      </c>
      <c r="DM766" s="239" t="str">
        <f t="shared" si="1156"/>
        <v/>
      </c>
      <c r="DN766" s="239" t="str">
        <f t="shared" si="1157"/>
        <v/>
      </c>
      <c r="DO766" s="239" t="str">
        <f t="shared" si="1158"/>
        <v/>
      </c>
      <c r="DP766" s="239" t="str">
        <f t="shared" si="1159"/>
        <v/>
      </c>
    </row>
    <row r="767" spans="1:120" ht="79.5" customHeight="1" x14ac:dyDescent="0.25">
      <c r="A767" s="53" t="s">
        <v>4520</v>
      </c>
      <c r="B767" s="53">
        <v>2020</v>
      </c>
      <c r="C767" s="53" t="s">
        <v>64</v>
      </c>
      <c r="D767" s="53" t="s">
        <v>2934</v>
      </c>
      <c r="E767" s="53">
        <v>1</v>
      </c>
      <c r="F767" s="53" t="s">
        <v>3055</v>
      </c>
      <c r="G767" s="53" t="str">
        <f t="shared" si="1162"/>
        <v>2020-8</v>
      </c>
      <c r="H767" s="53" t="s">
        <v>170</v>
      </c>
      <c r="I767" s="53" t="s">
        <v>160</v>
      </c>
      <c r="J767" s="53" t="s">
        <v>80</v>
      </c>
      <c r="K767" s="53" t="s">
        <v>80</v>
      </c>
      <c r="L767" s="53" t="s">
        <v>80</v>
      </c>
      <c r="M767" s="53" t="s">
        <v>80</v>
      </c>
      <c r="N767" s="53" t="s">
        <v>80</v>
      </c>
      <c r="O767" s="53" t="s">
        <v>80</v>
      </c>
      <c r="P767" s="53" t="s">
        <v>171</v>
      </c>
      <c r="Q767" s="52">
        <v>0.5</v>
      </c>
      <c r="R767" s="52">
        <f>+Q767*Q765</f>
        <v>0.5</v>
      </c>
      <c r="S767" s="67">
        <f>+[35]COMPARTIDAS!AQ249</f>
        <v>1</v>
      </c>
      <c r="T767" s="53" t="s">
        <v>84</v>
      </c>
      <c r="U767" s="63" t="s">
        <v>162</v>
      </c>
      <c r="V767" s="23">
        <v>45200</v>
      </c>
      <c r="W767" s="23">
        <v>45290</v>
      </c>
      <c r="X767" s="53" t="s">
        <v>1261</v>
      </c>
      <c r="Y767" s="49" t="s">
        <v>87</v>
      </c>
      <c r="Z767" s="53" t="s">
        <v>89</v>
      </c>
      <c r="AA767" s="52">
        <f>VLOOKUP(B767,RANKING!$C$15:$H$47,5,0)</f>
        <v>1</v>
      </c>
      <c r="AB767" s="23" t="str">
        <f>HLOOKUP(B767,$AL$2:$BL$3,2,0)</f>
        <v>Reportaron cumplimiento del 100%, 3 de las 3 actividades que tiene el plan</v>
      </c>
      <c r="AC767" s="23">
        <v>45291</v>
      </c>
      <c r="AD767" s="52">
        <f>VLOOKUP(B23,RANKING!$C$15:$H$47,5,0)</f>
        <v>1</v>
      </c>
      <c r="AE767" s="23" t="str">
        <f>+AB767</f>
        <v>Reportaron cumplimiento del 100%, 3 de las 3 actividades que tiene el plan</v>
      </c>
      <c r="AF767" s="23" t="s">
        <v>92</v>
      </c>
      <c r="AG767" s="23" t="s">
        <v>92</v>
      </c>
      <c r="AH767" s="52">
        <f>VLOOKUP(B767,RANKING!$C$15:$H$47,6,0)</f>
        <v>1</v>
      </c>
      <c r="AI767" s="52">
        <f>+AD767*R767</f>
        <v>0.5</v>
      </c>
      <c r="AJ767" s="52"/>
      <c r="AK767" s="52"/>
      <c r="AL767" s="239" t="str">
        <f t="shared" si="1097"/>
        <v/>
      </c>
      <c r="AM767" s="239" t="str">
        <f t="shared" si="1098"/>
        <v/>
      </c>
      <c r="AN767" s="239" t="str">
        <f t="shared" si="1099"/>
        <v/>
      </c>
      <c r="AO767" s="239" t="str">
        <f t="shared" si="1100"/>
        <v/>
      </c>
      <c r="AP767" s="239" t="str">
        <f t="shared" si="1101"/>
        <v/>
      </c>
      <c r="AQ767" s="239" t="str">
        <f t="shared" si="1102"/>
        <v/>
      </c>
      <c r="AR767" s="239" t="str">
        <f t="shared" si="1103"/>
        <v/>
      </c>
      <c r="AS767" s="239" t="str">
        <f t="shared" si="1104"/>
        <v/>
      </c>
      <c r="AT767" s="239" t="str">
        <f t="shared" si="1105"/>
        <v/>
      </c>
      <c r="AU767" s="239" t="str">
        <f t="shared" si="1079"/>
        <v/>
      </c>
      <c r="AV767" s="239" t="str">
        <f t="shared" si="1080"/>
        <v/>
      </c>
      <c r="AW767" s="239" t="str">
        <f t="shared" si="1081"/>
        <v/>
      </c>
      <c r="AX767" s="239" t="str">
        <f t="shared" si="1082"/>
        <v/>
      </c>
      <c r="AY767" s="239" t="str">
        <f t="shared" si="1083"/>
        <v/>
      </c>
      <c r="AZ767" s="239" t="str">
        <f t="shared" si="1084"/>
        <v/>
      </c>
      <c r="BA767" s="239" t="str">
        <f t="shared" si="1085"/>
        <v/>
      </c>
      <c r="BB767" s="239" t="str">
        <f t="shared" si="1086"/>
        <v/>
      </c>
      <c r="BC767" s="239" t="str">
        <f t="shared" si="1087"/>
        <v/>
      </c>
      <c r="BD767" s="239" t="str">
        <f t="shared" si="1088"/>
        <v/>
      </c>
      <c r="BE767" s="239" t="str">
        <f t="shared" si="1089"/>
        <v/>
      </c>
      <c r="BF767" s="239" t="str">
        <f t="shared" si="1090"/>
        <v/>
      </c>
      <c r="BG767" s="239" t="str">
        <f t="shared" si="1091"/>
        <v/>
      </c>
      <c r="BH767" s="239" t="str">
        <f t="shared" si="1092"/>
        <v/>
      </c>
      <c r="BI767" s="239" t="str">
        <f t="shared" si="1093"/>
        <v/>
      </c>
      <c r="BJ767" s="239" t="str">
        <f t="shared" si="1094"/>
        <v/>
      </c>
      <c r="BK767" s="239" t="str">
        <f t="shared" si="1095"/>
        <v/>
      </c>
      <c r="BL767" s="239" t="str">
        <f t="shared" si="1096"/>
        <v/>
      </c>
      <c r="BN767" s="239" t="str">
        <f t="shared" si="1106"/>
        <v/>
      </c>
      <c r="BO767" s="239" t="str">
        <f t="shared" si="1107"/>
        <v/>
      </c>
      <c r="BP767" s="239" t="str">
        <f t="shared" si="1108"/>
        <v/>
      </c>
      <c r="BQ767" s="239" t="str">
        <f t="shared" si="1109"/>
        <v/>
      </c>
      <c r="BR767" s="239" t="str">
        <f t="shared" si="1110"/>
        <v/>
      </c>
      <c r="BS767" s="239" t="str">
        <f t="shared" si="1111"/>
        <v/>
      </c>
      <c r="BT767" s="239" t="str">
        <f t="shared" si="1112"/>
        <v/>
      </c>
      <c r="BU767" s="239" t="str">
        <f t="shared" si="1113"/>
        <v/>
      </c>
      <c r="BV767" s="239" t="str">
        <f t="shared" si="1114"/>
        <v/>
      </c>
      <c r="BW767" s="239" t="str">
        <f t="shared" si="1115"/>
        <v/>
      </c>
      <c r="BX767" s="239" t="str">
        <f t="shared" si="1116"/>
        <v/>
      </c>
      <c r="BY767" s="239" t="str">
        <f t="shared" si="1117"/>
        <v/>
      </c>
      <c r="BZ767" s="239" t="str">
        <f t="shared" si="1118"/>
        <v/>
      </c>
      <c r="CA767" s="239" t="str">
        <f t="shared" si="1119"/>
        <v/>
      </c>
      <c r="CB767" s="239" t="str">
        <f t="shared" si="1120"/>
        <v/>
      </c>
      <c r="CC767" s="239" t="str">
        <f t="shared" si="1121"/>
        <v/>
      </c>
      <c r="CD767" s="239" t="str">
        <f t="shared" si="1122"/>
        <v/>
      </c>
      <c r="CE767" s="239" t="str">
        <f t="shared" si="1123"/>
        <v/>
      </c>
      <c r="CF767" s="239" t="str">
        <f t="shared" si="1124"/>
        <v/>
      </c>
      <c r="CG767" s="239" t="str">
        <f t="shared" si="1125"/>
        <v/>
      </c>
      <c r="CH767" s="239" t="str">
        <f t="shared" si="1126"/>
        <v/>
      </c>
      <c r="CI767" s="239" t="str">
        <f t="shared" si="1127"/>
        <v/>
      </c>
      <c r="CJ767" s="239" t="str">
        <f t="shared" si="1128"/>
        <v/>
      </c>
      <c r="CK767" s="239" t="str">
        <f t="shared" si="1129"/>
        <v/>
      </c>
      <c r="CL767" s="239" t="str">
        <f t="shared" si="1130"/>
        <v/>
      </c>
      <c r="CM767" s="239" t="str">
        <f t="shared" si="1131"/>
        <v/>
      </c>
      <c r="CN767" s="239" t="str">
        <f t="shared" si="1132"/>
        <v/>
      </c>
      <c r="CP767" s="239" t="str">
        <f t="shared" si="1133"/>
        <v/>
      </c>
      <c r="CQ767" s="239" t="str">
        <f t="shared" si="1134"/>
        <v/>
      </c>
      <c r="CR767" s="239" t="str">
        <f t="shared" si="1135"/>
        <v/>
      </c>
      <c r="CS767" s="239" t="str">
        <f t="shared" si="1136"/>
        <v/>
      </c>
      <c r="CT767" s="239" t="str">
        <f t="shared" si="1137"/>
        <v/>
      </c>
      <c r="CU767" s="239" t="str">
        <f t="shared" si="1138"/>
        <v/>
      </c>
      <c r="CV767" s="239" t="str">
        <f t="shared" si="1139"/>
        <v/>
      </c>
      <c r="CW767" s="239" t="str">
        <f t="shared" si="1140"/>
        <v/>
      </c>
      <c r="CX767" s="239" t="str">
        <f t="shared" si="1141"/>
        <v/>
      </c>
      <c r="CY767" s="239" t="str">
        <f t="shared" si="1142"/>
        <v/>
      </c>
      <c r="CZ767" s="239" t="str">
        <f t="shared" si="1143"/>
        <v/>
      </c>
      <c r="DA767" s="239" t="str">
        <f t="shared" si="1144"/>
        <v/>
      </c>
      <c r="DB767" s="239" t="str">
        <f t="shared" si="1145"/>
        <v/>
      </c>
      <c r="DC767" s="239" t="str">
        <f t="shared" si="1146"/>
        <v/>
      </c>
      <c r="DD767" s="239" t="str">
        <f t="shared" si="1147"/>
        <v/>
      </c>
      <c r="DE767" s="239" t="str">
        <f t="shared" si="1148"/>
        <v/>
      </c>
      <c r="DF767" s="239" t="str">
        <f t="shared" si="1149"/>
        <v/>
      </c>
      <c r="DG767" s="239" t="str">
        <f t="shared" si="1150"/>
        <v/>
      </c>
      <c r="DH767" s="239" t="str">
        <f t="shared" si="1151"/>
        <v/>
      </c>
      <c r="DI767" s="239" t="str">
        <f t="shared" si="1152"/>
        <v/>
      </c>
      <c r="DJ767" s="239" t="str">
        <f t="shared" si="1153"/>
        <v/>
      </c>
      <c r="DK767" s="239" t="str">
        <f t="shared" si="1154"/>
        <v/>
      </c>
      <c r="DL767" s="239" t="str">
        <f t="shared" si="1155"/>
        <v/>
      </c>
      <c r="DM767" s="239" t="str">
        <f t="shared" si="1156"/>
        <v/>
      </c>
      <c r="DN767" s="239" t="str">
        <f t="shared" si="1157"/>
        <v/>
      </c>
      <c r="DO767" s="239" t="str">
        <f t="shared" si="1158"/>
        <v/>
      </c>
      <c r="DP767" s="239" t="str">
        <f t="shared" si="1159"/>
        <v/>
      </c>
    </row>
    <row r="768" spans="1:120" ht="35.25" hidden="1" customHeight="1" x14ac:dyDescent="0.25">
      <c r="A768" s="49" t="s">
        <v>4520</v>
      </c>
      <c r="B768" s="49">
        <v>2023</v>
      </c>
      <c r="C768" s="49" t="s">
        <v>65</v>
      </c>
      <c r="D768" s="49" t="s">
        <v>3056</v>
      </c>
      <c r="E768" s="73">
        <v>1</v>
      </c>
      <c r="F768" s="49" t="s">
        <v>3057</v>
      </c>
      <c r="G768" s="49" t="str">
        <f t="shared" si="1162"/>
        <v>2023-1</v>
      </c>
      <c r="H768" s="49" t="s">
        <v>75</v>
      </c>
      <c r="I768" s="49" t="s">
        <v>196</v>
      </c>
      <c r="J768" s="49" t="s">
        <v>1426</v>
      </c>
      <c r="K768" s="49" t="s">
        <v>1164</v>
      </c>
      <c r="L768" s="49" t="s">
        <v>125</v>
      </c>
      <c r="M768" s="49" t="s">
        <v>1360</v>
      </c>
      <c r="N768" s="49" t="s">
        <v>2593</v>
      </c>
      <c r="O768" s="49" t="s">
        <v>731</v>
      </c>
      <c r="P768" s="49" t="s">
        <v>3058</v>
      </c>
      <c r="Q768" s="50">
        <v>0.45</v>
      </c>
      <c r="R768" s="50"/>
      <c r="S768" s="49">
        <v>3</v>
      </c>
      <c r="T768" s="49" t="s">
        <v>84</v>
      </c>
      <c r="U768" s="49" t="s">
        <v>3059</v>
      </c>
      <c r="V768" s="51">
        <v>44958</v>
      </c>
      <c r="W768" s="51">
        <v>45260</v>
      </c>
      <c r="X768" s="49" t="s">
        <v>3060</v>
      </c>
      <c r="Y768" s="49" t="s">
        <v>87</v>
      </c>
      <c r="Z768" s="59" t="s">
        <v>100</v>
      </c>
      <c r="AA768" s="52">
        <v>1</v>
      </c>
      <c r="AB768" s="23" t="s">
        <v>3061</v>
      </c>
      <c r="AC768" s="23">
        <v>45260</v>
      </c>
      <c r="AD768" s="52">
        <v>1</v>
      </c>
      <c r="AE768" s="23" t="s">
        <v>3062</v>
      </c>
      <c r="AF768" s="23">
        <v>45273</v>
      </c>
      <c r="AG768" s="52" t="s">
        <v>79</v>
      </c>
      <c r="AH768" s="52" t="s">
        <v>92</v>
      </c>
      <c r="AI768" s="52">
        <f t="shared" si="1078"/>
        <v>0.45</v>
      </c>
      <c r="AJ768" s="52"/>
      <c r="AK768" s="52"/>
      <c r="AL768" s="239" t="str">
        <f t="shared" si="1097"/>
        <v/>
      </c>
      <c r="AM768" s="239" t="str">
        <f t="shared" si="1098"/>
        <v/>
      </c>
      <c r="AN768" s="239" t="str">
        <f t="shared" si="1099"/>
        <v/>
      </c>
      <c r="AO768" s="239" t="str">
        <f t="shared" si="1100"/>
        <v/>
      </c>
      <c r="AP768" s="239" t="str">
        <f t="shared" si="1101"/>
        <v/>
      </c>
      <c r="AQ768" s="239" t="str">
        <f t="shared" si="1102"/>
        <v/>
      </c>
      <c r="AR768" s="239" t="str">
        <f t="shared" si="1103"/>
        <v/>
      </c>
      <c r="AS768" s="239" t="str">
        <f t="shared" si="1104"/>
        <v/>
      </c>
      <c r="AT768" s="239" t="str">
        <f t="shared" si="1105"/>
        <v/>
      </c>
      <c r="AU768" s="239" t="str">
        <f t="shared" si="1079"/>
        <v/>
      </c>
      <c r="AV768" s="239" t="str">
        <f t="shared" si="1080"/>
        <v/>
      </c>
      <c r="AW768" s="239" t="str">
        <f t="shared" si="1081"/>
        <v/>
      </c>
      <c r="AX768" s="239" t="str">
        <f t="shared" si="1082"/>
        <v/>
      </c>
      <c r="AY768" s="239" t="str">
        <f t="shared" si="1083"/>
        <v/>
      </c>
      <c r="AZ768" s="239" t="str">
        <f t="shared" si="1084"/>
        <v/>
      </c>
      <c r="BA768" s="239" t="str">
        <f t="shared" si="1085"/>
        <v/>
      </c>
      <c r="BB768" s="239" t="str">
        <f t="shared" si="1086"/>
        <v/>
      </c>
      <c r="BC768" s="239" t="str">
        <f t="shared" si="1087"/>
        <v/>
      </c>
      <c r="BD768" s="239" t="str">
        <f t="shared" si="1088"/>
        <v/>
      </c>
      <c r="BE768" s="239" t="str">
        <f t="shared" si="1089"/>
        <v/>
      </c>
      <c r="BF768" s="239" t="str">
        <f t="shared" si="1090"/>
        <v/>
      </c>
      <c r="BG768" s="239" t="str">
        <f t="shared" si="1091"/>
        <v/>
      </c>
      <c r="BH768" s="239" t="str">
        <f t="shared" si="1092"/>
        <v/>
      </c>
      <c r="BI768" s="239" t="str">
        <f t="shared" si="1093"/>
        <v/>
      </c>
      <c r="BJ768" s="239" t="str">
        <f t="shared" si="1094"/>
        <v/>
      </c>
      <c r="BK768" s="239" t="str">
        <f t="shared" si="1095"/>
        <v/>
      </c>
      <c r="BL768" s="239" t="str">
        <f t="shared" si="1096"/>
        <v/>
      </c>
      <c r="BN768" s="239" t="str">
        <f t="shared" si="1106"/>
        <v/>
      </c>
      <c r="BO768" s="239" t="str">
        <f t="shared" si="1107"/>
        <v/>
      </c>
      <c r="BP768" s="239" t="str">
        <f t="shared" si="1108"/>
        <v/>
      </c>
      <c r="BQ768" s="239" t="str">
        <f t="shared" si="1109"/>
        <v/>
      </c>
      <c r="BR768" s="239" t="str">
        <f t="shared" si="1110"/>
        <v/>
      </c>
      <c r="BS768" s="239" t="str">
        <f t="shared" si="1111"/>
        <v/>
      </c>
      <c r="BT768" s="239" t="str">
        <f t="shared" si="1112"/>
        <v/>
      </c>
      <c r="BU768" s="239" t="str">
        <f t="shared" si="1113"/>
        <v/>
      </c>
      <c r="BV768" s="239" t="str">
        <f t="shared" si="1114"/>
        <v/>
      </c>
      <c r="BW768" s="239" t="str">
        <f t="shared" si="1115"/>
        <v/>
      </c>
      <c r="BX768" s="239" t="str">
        <f t="shared" si="1116"/>
        <v/>
      </c>
      <c r="BY768" s="239" t="str">
        <f t="shared" si="1117"/>
        <v/>
      </c>
      <c r="BZ768" s="239" t="str">
        <f t="shared" si="1118"/>
        <v/>
      </c>
      <c r="CA768" s="239" t="str">
        <f t="shared" si="1119"/>
        <v/>
      </c>
      <c r="CB768" s="239" t="str">
        <f t="shared" si="1120"/>
        <v/>
      </c>
      <c r="CC768" s="239" t="str">
        <f t="shared" si="1121"/>
        <v/>
      </c>
      <c r="CD768" s="239" t="str">
        <f t="shared" si="1122"/>
        <v/>
      </c>
      <c r="CE768" s="239" t="str">
        <f t="shared" si="1123"/>
        <v/>
      </c>
      <c r="CF768" s="239" t="str">
        <f t="shared" si="1124"/>
        <v/>
      </c>
      <c r="CG768" s="239" t="str">
        <f t="shared" si="1125"/>
        <v/>
      </c>
      <c r="CH768" s="239" t="str">
        <f t="shared" si="1126"/>
        <v/>
      </c>
      <c r="CI768" s="239" t="str">
        <f t="shared" si="1127"/>
        <v/>
      </c>
      <c r="CJ768" s="239" t="str">
        <f t="shared" si="1128"/>
        <v/>
      </c>
      <c r="CK768" s="239" t="str">
        <f t="shared" si="1129"/>
        <v/>
      </c>
      <c r="CL768" s="239" t="str">
        <f t="shared" si="1130"/>
        <v/>
      </c>
      <c r="CM768" s="239" t="str">
        <f t="shared" si="1131"/>
        <v/>
      </c>
      <c r="CN768" s="239" t="str">
        <f t="shared" si="1132"/>
        <v/>
      </c>
      <c r="CP768" s="239" t="str">
        <f t="shared" si="1133"/>
        <v/>
      </c>
      <c r="CQ768" s="239" t="str">
        <f t="shared" si="1134"/>
        <v/>
      </c>
      <c r="CR768" s="239" t="str">
        <f t="shared" si="1135"/>
        <v/>
      </c>
      <c r="CS768" s="239" t="str">
        <f t="shared" si="1136"/>
        <v/>
      </c>
      <c r="CT768" s="239" t="str">
        <f t="shared" si="1137"/>
        <v/>
      </c>
      <c r="CU768" s="239" t="str">
        <f t="shared" si="1138"/>
        <v/>
      </c>
      <c r="CV768" s="239" t="str">
        <f t="shared" si="1139"/>
        <v/>
      </c>
      <c r="CW768" s="239" t="str">
        <f t="shared" si="1140"/>
        <v/>
      </c>
      <c r="CX768" s="239" t="str">
        <f t="shared" si="1141"/>
        <v/>
      </c>
      <c r="CY768" s="239" t="str">
        <f t="shared" si="1142"/>
        <v/>
      </c>
      <c r="CZ768" s="239" t="str">
        <f t="shared" si="1143"/>
        <v/>
      </c>
      <c r="DA768" s="239" t="str">
        <f t="shared" si="1144"/>
        <v/>
      </c>
      <c r="DB768" s="239" t="str">
        <f t="shared" si="1145"/>
        <v/>
      </c>
      <c r="DC768" s="239" t="str">
        <f t="shared" si="1146"/>
        <v/>
      </c>
      <c r="DD768" s="239" t="str">
        <f t="shared" si="1147"/>
        <v/>
      </c>
      <c r="DE768" s="239" t="str">
        <f t="shared" si="1148"/>
        <v/>
      </c>
      <c r="DF768" s="239" t="str">
        <f t="shared" si="1149"/>
        <v/>
      </c>
      <c r="DG768" s="239" t="str">
        <f t="shared" si="1150"/>
        <v/>
      </c>
      <c r="DH768" s="239" t="str">
        <f t="shared" si="1151"/>
        <v/>
      </c>
      <c r="DI768" s="239" t="str">
        <f t="shared" si="1152"/>
        <v/>
      </c>
      <c r="DJ768" s="239" t="str">
        <f t="shared" si="1153"/>
        <v/>
      </c>
      <c r="DK768" s="239" t="str">
        <f t="shared" si="1154"/>
        <v/>
      </c>
      <c r="DL768" s="239" t="str">
        <f t="shared" si="1155"/>
        <v/>
      </c>
      <c r="DM768" s="239" t="str">
        <f t="shared" si="1156"/>
        <v/>
      </c>
      <c r="DN768" s="239" t="str">
        <f t="shared" si="1157"/>
        <v/>
      </c>
      <c r="DO768" s="239" t="str">
        <f t="shared" si="1158"/>
        <v/>
      </c>
      <c r="DP768" s="239" t="str">
        <f t="shared" si="1159"/>
        <v/>
      </c>
    </row>
    <row r="769" spans="1:120" ht="35.25" hidden="1" customHeight="1" x14ac:dyDescent="0.25">
      <c r="A769" s="53" t="s">
        <v>4520</v>
      </c>
      <c r="B769" s="53">
        <v>2023</v>
      </c>
      <c r="C769" s="53" t="s">
        <v>65</v>
      </c>
      <c r="D769" s="53" t="s">
        <v>3056</v>
      </c>
      <c r="E769" s="73">
        <v>1</v>
      </c>
      <c r="F769" s="53" t="s">
        <v>3063</v>
      </c>
      <c r="G769" s="53" t="str">
        <f t="shared" si="1162"/>
        <v>2023-1</v>
      </c>
      <c r="H769" s="53" t="s">
        <v>94</v>
      </c>
      <c r="I769" s="53" t="s">
        <v>196</v>
      </c>
      <c r="J769" s="53" t="s">
        <v>80</v>
      </c>
      <c r="K769" s="53" t="s">
        <v>80</v>
      </c>
      <c r="L769" s="53" t="s">
        <v>80</v>
      </c>
      <c r="M769" s="53" t="s">
        <v>80</v>
      </c>
      <c r="N769" s="53" t="s">
        <v>80</v>
      </c>
      <c r="O769" s="53" t="s">
        <v>80</v>
      </c>
      <c r="P769" s="53" t="s">
        <v>3064</v>
      </c>
      <c r="Q769" s="52">
        <v>0.45</v>
      </c>
      <c r="R769" s="52">
        <f>+Q769*Q768</f>
        <v>0.20250000000000001</v>
      </c>
      <c r="S769" s="53">
        <v>1</v>
      </c>
      <c r="T769" s="53" t="s">
        <v>84</v>
      </c>
      <c r="U769" s="53" t="s">
        <v>3065</v>
      </c>
      <c r="V769" s="23">
        <v>44958</v>
      </c>
      <c r="W769" s="23">
        <v>45260</v>
      </c>
      <c r="X769" s="53" t="s">
        <v>3060</v>
      </c>
      <c r="Y769" s="49" t="s">
        <v>87</v>
      </c>
      <c r="Z769" s="59" t="s">
        <v>100</v>
      </c>
      <c r="AA769" s="52">
        <v>1</v>
      </c>
      <c r="AB769" s="23" t="s">
        <v>3066</v>
      </c>
      <c r="AC769" s="23">
        <v>45260</v>
      </c>
      <c r="AD769" s="52">
        <v>1</v>
      </c>
      <c r="AE769" s="23" t="s">
        <v>3067</v>
      </c>
      <c r="AF769" s="23">
        <v>45267</v>
      </c>
      <c r="AG769" s="53" t="s">
        <v>79</v>
      </c>
      <c r="AH769" s="52">
        <v>1</v>
      </c>
      <c r="AI769" s="52">
        <f t="shared" si="1078"/>
        <v>0.20250000000000001</v>
      </c>
      <c r="AJ769" s="52">
        <f t="shared" ref="AJ769:AJ771" si="1171">+AI769/R769</f>
        <v>1</v>
      </c>
      <c r="AK769" s="52"/>
      <c r="AL769" s="239" t="str">
        <f t="shared" si="1097"/>
        <v/>
      </c>
      <c r="AM769" s="239" t="str">
        <f t="shared" si="1098"/>
        <v/>
      </c>
      <c r="AN769" s="239" t="str">
        <f t="shared" si="1099"/>
        <v/>
      </c>
      <c r="AO769" s="239" t="str">
        <f t="shared" si="1100"/>
        <v/>
      </c>
      <c r="AP769" s="239" t="str">
        <f t="shared" si="1101"/>
        <v/>
      </c>
      <c r="AQ769" s="239" t="str">
        <f t="shared" si="1102"/>
        <v/>
      </c>
      <c r="AR769" s="239" t="str">
        <f t="shared" si="1103"/>
        <v/>
      </c>
      <c r="AS769" s="239" t="str">
        <f t="shared" si="1104"/>
        <v/>
      </c>
      <c r="AT769" s="239" t="str">
        <f t="shared" si="1105"/>
        <v/>
      </c>
      <c r="AU769" s="239" t="str">
        <f t="shared" si="1079"/>
        <v/>
      </c>
      <c r="AV769" s="239" t="str">
        <f t="shared" si="1080"/>
        <v/>
      </c>
      <c r="AW769" s="239" t="str">
        <f t="shared" si="1081"/>
        <v/>
      </c>
      <c r="AX769" s="239" t="str">
        <f t="shared" si="1082"/>
        <v/>
      </c>
      <c r="AY769" s="239" t="str">
        <f t="shared" si="1083"/>
        <v/>
      </c>
      <c r="AZ769" s="239" t="str">
        <f t="shared" si="1084"/>
        <v/>
      </c>
      <c r="BA769" s="239" t="str">
        <f t="shared" si="1085"/>
        <v/>
      </c>
      <c r="BB769" s="239" t="str">
        <f t="shared" si="1086"/>
        <v/>
      </c>
      <c r="BC769" s="239" t="str">
        <f t="shared" si="1087"/>
        <v/>
      </c>
      <c r="BD769" s="239" t="str">
        <f t="shared" si="1088"/>
        <v/>
      </c>
      <c r="BE769" s="239" t="str">
        <f t="shared" si="1089"/>
        <v/>
      </c>
      <c r="BF769" s="239" t="str">
        <f t="shared" si="1090"/>
        <v/>
      </c>
      <c r="BG769" s="239" t="str">
        <f t="shared" si="1091"/>
        <v/>
      </c>
      <c r="BH769" s="239" t="str">
        <f t="shared" si="1092"/>
        <v/>
      </c>
      <c r="BI769" s="239" t="str">
        <f t="shared" si="1093"/>
        <v/>
      </c>
      <c r="BJ769" s="239" t="str">
        <f t="shared" si="1094"/>
        <v/>
      </c>
      <c r="BK769" s="239" t="str">
        <f t="shared" si="1095"/>
        <v/>
      </c>
      <c r="BL769" s="239" t="str">
        <f t="shared" si="1096"/>
        <v/>
      </c>
      <c r="BN769" s="239" t="str">
        <f t="shared" si="1106"/>
        <v/>
      </c>
      <c r="BO769" s="239" t="str">
        <f t="shared" si="1107"/>
        <v/>
      </c>
      <c r="BP769" s="239" t="str">
        <f t="shared" si="1108"/>
        <v/>
      </c>
      <c r="BQ769" s="239" t="str">
        <f t="shared" si="1109"/>
        <v/>
      </c>
      <c r="BR769" s="239" t="str">
        <f t="shared" si="1110"/>
        <v/>
      </c>
      <c r="BS769" s="239" t="str">
        <f t="shared" si="1111"/>
        <v/>
      </c>
      <c r="BT769" s="239" t="str">
        <f t="shared" si="1112"/>
        <v/>
      </c>
      <c r="BU769" s="239" t="str">
        <f t="shared" si="1113"/>
        <v/>
      </c>
      <c r="BV769" s="239" t="str">
        <f t="shared" si="1114"/>
        <v/>
      </c>
      <c r="BW769" s="239" t="str">
        <f t="shared" si="1115"/>
        <v/>
      </c>
      <c r="BX769" s="239" t="str">
        <f t="shared" si="1116"/>
        <v/>
      </c>
      <c r="BY769" s="239" t="str">
        <f t="shared" si="1117"/>
        <v/>
      </c>
      <c r="BZ769" s="239" t="str">
        <f t="shared" si="1118"/>
        <v/>
      </c>
      <c r="CA769" s="239" t="str">
        <f t="shared" si="1119"/>
        <v/>
      </c>
      <c r="CB769" s="239" t="str">
        <f t="shared" si="1120"/>
        <v/>
      </c>
      <c r="CC769" s="239" t="str">
        <f t="shared" si="1121"/>
        <v/>
      </c>
      <c r="CD769" s="239" t="str">
        <f t="shared" si="1122"/>
        <v/>
      </c>
      <c r="CE769" s="239" t="str">
        <f t="shared" si="1123"/>
        <v/>
      </c>
      <c r="CF769" s="239" t="str">
        <f t="shared" si="1124"/>
        <v/>
      </c>
      <c r="CG769" s="239" t="str">
        <f t="shared" si="1125"/>
        <v/>
      </c>
      <c r="CH769" s="239" t="str">
        <f t="shared" si="1126"/>
        <v/>
      </c>
      <c r="CI769" s="239" t="str">
        <f t="shared" si="1127"/>
        <v/>
      </c>
      <c r="CJ769" s="239" t="str">
        <f t="shared" si="1128"/>
        <v/>
      </c>
      <c r="CK769" s="239" t="str">
        <f t="shared" si="1129"/>
        <v/>
      </c>
      <c r="CL769" s="239" t="str">
        <f t="shared" si="1130"/>
        <v/>
      </c>
      <c r="CM769" s="239" t="str">
        <f t="shared" si="1131"/>
        <v/>
      </c>
      <c r="CN769" s="239" t="str">
        <f t="shared" si="1132"/>
        <v/>
      </c>
      <c r="CP769" s="239" t="str">
        <f t="shared" si="1133"/>
        <v/>
      </c>
      <c r="CQ769" s="239" t="str">
        <f t="shared" si="1134"/>
        <v/>
      </c>
      <c r="CR769" s="239" t="str">
        <f t="shared" si="1135"/>
        <v/>
      </c>
      <c r="CS769" s="239" t="str">
        <f t="shared" si="1136"/>
        <v/>
      </c>
      <c r="CT769" s="239" t="str">
        <f t="shared" si="1137"/>
        <v/>
      </c>
      <c r="CU769" s="239" t="str">
        <f t="shared" si="1138"/>
        <v/>
      </c>
      <c r="CV769" s="239" t="str">
        <f t="shared" si="1139"/>
        <v/>
      </c>
      <c r="CW769" s="239" t="str">
        <f t="shared" si="1140"/>
        <v/>
      </c>
      <c r="CX769" s="239" t="str">
        <f t="shared" si="1141"/>
        <v/>
      </c>
      <c r="CY769" s="239" t="str">
        <f t="shared" si="1142"/>
        <v/>
      </c>
      <c r="CZ769" s="239" t="str">
        <f t="shared" si="1143"/>
        <v/>
      </c>
      <c r="DA769" s="239" t="str">
        <f t="shared" si="1144"/>
        <v/>
      </c>
      <c r="DB769" s="239" t="str">
        <f t="shared" si="1145"/>
        <v/>
      </c>
      <c r="DC769" s="239" t="str">
        <f t="shared" si="1146"/>
        <v/>
      </c>
      <c r="DD769" s="239" t="str">
        <f t="shared" si="1147"/>
        <v/>
      </c>
      <c r="DE769" s="239" t="str">
        <f t="shared" si="1148"/>
        <v/>
      </c>
      <c r="DF769" s="239" t="str">
        <f t="shared" si="1149"/>
        <v/>
      </c>
      <c r="DG769" s="239" t="str">
        <f t="shared" si="1150"/>
        <v/>
      </c>
      <c r="DH769" s="239" t="str">
        <f t="shared" si="1151"/>
        <v/>
      </c>
      <c r="DI769" s="239" t="str">
        <f t="shared" si="1152"/>
        <v/>
      </c>
      <c r="DJ769" s="239" t="str">
        <f t="shared" si="1153"/>
        <v/>
      </c>
      <c r="DK769" s="239" t="str">
        <f t="shared" si="1154"/>
        <v/>
      </c>
      <c r="DL769" s="239" t="str">
        <f t="shared" si="1155"/>
        <v/>
      </c>
      <c r="DM769" s="239" t="str">
        <f t="shared" si="1156"/>
        <v/>
      </c>
      <c r="DN769" s="239" t="str">
        <f t="shared" si="1157"/>
        <v/>
      </c>
      <c r="DO769" s="239" t="str">
        <f t="shared" si="1158"/>
        <v/>
      </c>
      <c r="DP769" s="239" t="str">
        <f t="shared" si="1159"/>
        <v/>
      </c>
    </row>
    <row r="770" spans="1:120" ht="35.25" hidden="1" customHeight="1" x14ac:dyDescent="0.25">
      <c r="A770" s="53" t="s">
        <v>4520</v>
      </c>
      <c r="B770" s="53">
        <v>2023</v>
      </c>
      <c r="C770" s="53" t="s">
        <v>65</v>
      </c>
      <c r="D770" s="53" t="s">
        <v>3056</v>
      </c>
      <c r="E770" s="73">
        <v>1</v>
      </c>
      <c r="F770" s="53" t="s">
        <v>3068</v>
      </c>
      <c r="G770" s="53" t="str">
        <f t="shared" si="1162"/>
        <v>2023-1</v>
      </c>
      <c r="H770" s="53" t="s">
        <v>94</v>
      </c>
      <c r="I770" s="53" t="s">
        <v>196</v>
      </c>
      <c r="J770" s="53" t="s">
        <v>80</v>
      </c>
      <c r="K770" s="53" t="s">
        <v>80</v>
      </c>
      <c r="L770" s="53" t="s">
        <v>80</v>
      </c>
      <c r="M770" s="53" t="s">
        <v>80</v>
      </c>
      <c r="N770" s="53" t="s">
        <v>80</v>
      </c>
      <c r="O770" s="53" t="s">
        <v>80</v>
      </c>
      <c r="P770" s="53" t="s">
        <v>3069</v>
      </c>
      <c r="Q770" s="52">
        <v>0.35</v>
      </c>
      <c r="R770" s="52">
        <f>+Q770*Q768</f>
        <v>0.1575</v>
      </c>
      <c r="S770" s="53">
        <v>1</v>
      </c>
      <c r="T770" s="53" t="s">
        <v>84</v>
      </c>
      <c r="U770" s="53" t="s">
        <v>3065</v>
      </c>
      <c r="V770" s="23">
        <v>44958</v>
      </c>
      <c r="W770" s="23">
        <v>45260</v>
      </c>
      <c r="X770" s="53" t="s">
        <v>3060</v>
      </c>
      <c r="Y770" s="49" t="s">
        <v>87</v>
      </c>
      <c r="Z770" s="59" t="s">
        <v>100</v>
      </c>
      <c r="AA770" s="52">
        <v>1</v>
      </c>
      <c r="AB770" s="23" t="s">
        <v>3070</v>
      </c>
      <c r="AC770" s="23">
        <v>45260</v>
      </c>
      <c r="AD770" s="52">
        <v>1</v>
      </c>
      <c r="AE770" s="23" t="s">
        <v>3071</v>
      </c>
      <c r="AF770" s="23">
        <v>45260</v>
      </c>
      <c r="AG770" s="53" t="s">
        <v>79</v>
      </c>
      <c r="AH770" s="52">
        <v>1</v>
      </c>
      <c r="AI770" s="52">
        <f t="shared" si="1078"/>
        <v>0.1575</v>
      </c>
      <c r="AJ770" s="52">
        <f t="shared" si="1171"/>
        <v>1</v>
      </c>
      <c r="AK770" s="52"/>
      <c r="AL770" s="239" t="str">
        <f t="shared" si="1097"/>
        <v/>
      </c>
      <c r="AM770" s="239" t="str">
        <f t="shared" si="1098"/>
        <v/>
      </c>
      <c r="AN770" s="239" t="str">
        <f t="shared" si="1099"/>
        <v/>
      </c>
      <c r="AO770" s="239" t="str">
        <f t="shared" si="1100"/>
        <v/>
      </c>
      <c r="AP770" s="239" t="str">
        <f t="shared" si="1101"/>
        <v/>
      </c>
      <c r="AQ770" s="239" t="str">
        <f t="shared" si="1102"/>
        <v/>
      </c>
      <c r="AR770" s="239" t="str">
        <f t="shared" si="1103"/>
        <v/>
      </c>
      <c r="AS770" s="239" t="str">
        <f t="shared" si="1104"/>
        <v/>
      </c>
      <c r="AT770" s="239" t="str">
        <f t="shared" si="1105"/>
        <v/>
      </c>
      <c r="AU770" s="239" t="str">
        <f t="shared" si="1079"/>
        <v/>
      </c>
      <c r="AV770" s="239" t="str">
        <f t="shared" si="1080"/>
        <v/>
      </c>
      <c r="AW770" s="239" t="str">
        <f t="shared" si="1081"/>
        <v/>
      </c>
      <c r="AX770" s="239" t="str">
        <f t="shared" si="1082"/>
        <v/>
      </c>
      <c r="AY770" s="239" t="str">
        <f t="shared" si="1083"/>
        <v/>
      </c>
      <c r="AZ770" s="239" t="str">
        <f t="shared" si="1084"/>
        <v/>
      </c>
      <c r="BA770" s="239" t="str">
        <f t="shared" si="1085"/>
        <v/>
      </c>
      <c r="BB770" s="239" t="str">
        <f t="shared" si="1086"/>
        <v/>
      </c>
      <c r="BC770" s="239" t="str">
        <f t="shared" si="1087"/>
        <v/>
      </c>
      <c r="BD770" s="239" t="str">
        <f t="shared" si="1088"/>
        <v/>
      </c>
      <c r="BE770" s="239" t="str">
        <f t="shared" si="1089"/>
        <v/>
      </c>
      <c r="BF770" s="239" t="str">
        <f t="shared" si="1090"/>
        <v/>
      </c>
      <c r="BG770" s="239" t="str">
        <f t="shared" si="1091"/>
        <v/>
      </c>
      <c r="BH770" s="239" t="str">
        <f t="shared" si="1092"/>
        <v/>
      </c>
      <c r="BI770" s="239" t="str">
        <f t="shared" si="1093"/>
        <v/>
      </c>
      <c r="BJ770" s="239" t="str">
        <f t="shared" si="1094"/>
        <v/>
      </c>
      <c r="BK770" s="239" t="str">
        <f t="shared" si="1095"/>
        <v/>
      </c>
      <c r="BL770" s="239" t="str">
        <f t="shared" si="1096"/>
        <v/>
      </c>
      <c r="BN770" s="239" t="str">
        <f t="shared" si="1106"/>
        <v/>
      </c>
      <c r="BO770" s="239" t="str">
        <f t="shared" si="1107"/>
        <v/>
      </c>
      <c r="BP770" s="239" t="str">
        <f t="shared" si="1108"/>
        <v/>
      </c>
      <c r="BQ770" s="239" t="str">
        <f t="shared" si="1109"/>
        <v/>
      </c>
      <c r="BR770" s="239" t="str">
        <f t="shared" si="1110"/>
        <v/>
      </c>
      <c r="BS770" s="239" t="str">
        <f t="shared" si="1111"/>
        <v/>
      </c>
      <c r="BT770" s="239" t="str">
        <f t="shared" si="1112"/>
        <v/>
      </c>
      <c r="BU770" s="239" t="str">
        <f t="shared" si="1113"/>
        <v/>
      </c>
      <c r="BV770" s="239" t="str">
        <f t="shared" si="1114"/>
        <v/>
      </c>
      <c r="BW770" s="239" t="str">
        <f t="shared" si="1115"/>
        <v/>
      </c>
      <c r="BX770" s="239" t="str">
        <f t="shared" si="1116"/>
        <v/>
      </c>
      <c r="BY770" s="239" t="str">
        <f t="shared" si="1117"/>
        <v/>
      </c>
      <c r="BZ770" s="239" t="str">
        <f t="shared" si="1118"/>
        <v/>
      </c>
      <c r="CA770" s="239" t="str">
        <f t="shared" si="1119"/>
        <v/>
      </c>
      <c r="CB770" s="239" t="str">
        <f t="shared" si="1120"/>
        <v/>
      </c>
      <c r="CC770" s="239" t="str">
        <f t="shared" si="1121"/>
        <v/>
      </c>
      <c r="CD770" s="239" t="str">
        <f t="shared" si="1122"/>
        <v/>
      </c>
      <c r="CE770" s="239" t="str">
        <f t="shared" si="1123"/>
        <v/>
      </c>
      <c r="CF770" s="239" t="str">
        <f t="shared" si="1124"/>
        <v/>
      </c>
      <c r="CG770" s="239" t="str">
        <f t="shared" si="1125"/>
        <v/>
      </c>
      <c r="CH770" s="239" t="str">
        <f t="shared" si="1126"/>
        <v/>
      </c>
      <c r="CI770" s="239" t="str">
        <f t="shared" si="1127"/>
        <v/>
      </c>
      <c r="CJ770" s="239" t="str">
        <f t="shared" si="1128"/>
        <v/>
      </c>
      <c r="CK770" s="239" t="str">
        <f t="shared" si="1129"/>
        <v/>
      </c>
      <c r="CL770" s="239" t="str">
        <f t="shared" si="1130"/>
        <v/>
      </c>
      <c r="CM770" s="239" t="str">
        <f t="shared" si="1131"/>
        <v/>
      </c>
      <c r="CN770" s="239" t="str">
        <f t="shared" si="1132"/>
        <v/>
      </c>
      <c r="CP770" s="239" t="str">
        <f t="shared" si="1133"/>
        <v/>
      </c>
      <c r="CQ770" s="239" t="str">
        <f t="shared" si="1134"/>
        <v/>
      </c>
      <c r="CR770" s="239" t="str">
        <f t="shared" si="1135"/>
        <v/>
      </c>
      <c r="CS770" s="239" t="str">
        <f t="shared" si="1136"/>
        <v/>
      </c>
      <c r="CT770" s="239" t="str">
        <f t="shared" si="1137"/>
        <v/>
      </c>
      <c r="CU770" s="239" t="str">
        <f t="shared" si="1138"/>
        <v/>
      </c>
      <c r="CV770" s="239" t="str">
        <f t="shared" si="1139"/>
        <v/>
      </c>
      <c r="CW770" s="239" t="str">
        <f t="shared" si="1140"/>
        <v/>
      </c>
      <c r="CX770" s="239" t="str">
        <f t="shared" si="1141"/>
        <v/>
      </c>
      <c r="CY770" s="239" t="str">
        <f t="shared" si="1142"/>
        <v/>
      </c>
      <c r="CZ770" s="239" t="str">
        <f t="shared" si="1143"/>
        <v/>
      </c>
      <c r="DA770" s="239" t="str">
        <f t="shared" si="1144"/>
        <v/>
      </c>
      <c r="DB770" s="239" t="str">
        <f t="shared" si="1145"/>
        <v/>
      </c>
      <c r="DC770" s="239" t="str">
        <f t="shared" si="1146"/>
        <v/>
      </c>
      <c r="DD770" s="239" t="str">
        <f t="shared" si="1147"/>
        <v/>
      </c>
      <c r="DE770" s="239" t="str">
        <f t="shared" si="1148"/>
        <v/>
      </c>
      <c r="DF770" s="239" t="str">
        <f t="shared" si="1149"/>
        <v/>
      </c>
      <c r="DG770" s="239" t="str">
        <f t="shared" si="1150"/>
        <v/>
      </c>
      <c r="DH770" s="239" t="str">
        <f t="shared" si="1151"/>
        <v/>
      </c>
      <c r="DI770" s="239" t="str">
        <f t="shared" si="1152"/>
        <v/>
      </c>
      <c r="DJ770" s="239" t="str">
        <f t="shared" si="1153"/>
        <v/>
      </c>
      <c r="DK770" s="239" t="str">
        <f t="shared" si="1154"/>
        <v/>
      </c>
      <c r="DL770" s="239" t="str">
        <f t="shared" si="1155"/>
        <v/>
      </c>
      <c r="DM770" s="239" t="str">
        <f t="shared" si="1156"/>
        <v/>
      </c>
      <c r="DN770" s="239" t="str">
        <f t="shared" si="1157"/>
        <v/>
      </c>
      <c r="DO770" s="239" t="str">
        <f t="shared" si="1158"/>
        <v/>
      </c>
      <c r="DP770" s="239" t="str">
        <f t="shared" si="1159"/>
        <v/>
      </c>
    </row>
    <row r="771" spans="1:120" ht="35.25" hidden="1" customHeight="1" x14ac:dyDescent="0.25">
      <c r="A771" s="53" t="s">
        <v>4520</v>
      </c>
      <c r="B771" s="53">
        <v>2023</v>
      </c>
      <c r="C771" s="53" t="s">
        <v>65</v>
      </c>
      <c r="D771" s="53" t="s">
        <v>3056</v>
      </c>
      <c r="E771" s="73">
        <v>1</v>
      </c>
      <c r="F771" s="53" t="s">
        <v>3072</v>
      </c>
      <c r="G771" s="53" t="str">
        <f t="shared" si="1162"/>
        <v>2023-1</v>
      </c>
      <c r="H771" s="53" t="s">
        <v>94</v>
      </c>
      <c r="I771" s="53" t="s">
        <v>196</v>
      </c>
      <c r="J771" s="53" t="s">
        <v>80</v>
      </c>
      <c r="K771" s="53" t="s">
        <v>80</v>
      </c>
      <c r="L771" s="53" t="s">
        <v>80</v>
      </c>
      <c r="M771" s="53" t="s">
        <v>80</v>
      </c>
      <c r="N771" s="53" t="s">
        <v>80</v>
      </c>
      <c r="O771" s="53" t="s">
        <v>80</v>
      </c>
      <c r="P771" s="53" t="s">
        <v>3073</v>
      </c>
      <c r="Q771" s="52">
        <v>0.2</v>
      </c>
      <c r="R771" s="52">
        <f>+Q771*Q768</f>
        <v>9.0000000000000011E-2</v>
      </c>
      <c r="S771" s="53">
        <v>1</v>
      </c>
      <c r="T771" s="53" t="s">
        <v>84</v>
      </c>
      <c r="U771" s="53" t="s">
        <v>3065</v>
      </c>
      <c r="V771" s="23">
        <v>44958</v>
      </c>
      <c r="W771" s="23">
        <v>45260</v>
      </c>
      <c r="X771" s="53" t="s">
        <v>3060</v>
      </c>
      <c r="Y771" s="49" t="s">
        <v>87</v>
      </c>
      <c r="Z771" s="59" t="s">
        <v>100</v>
      </c>
      <c r="AA771" s="52">
        <v>1</v>
      </c>
      <c r="AB771" s="23" t="s">
        <v>3074</v>
      </c>
      <c r="AC771" s="23">
        <v>45260</v>
      </c>
      <c r="AD771" s="52">
        <v>1</v>
      </c>
      <c r="AE771" s="23" t="s">
        <v>3075</v>
      </c>
      <c r="AF771" s="23">
        <v>45273</v>
      </c>
      <c r="AG771" s="53" t="s">
        <v>79</v>
      </c>
      <c r="AH771" s="52">
        <v>1</v>
      </c>
      <c r="AI771" s="52">
        <f t="shared" si="1078"/>
        <v>9.0000000000000011E-2</v>
      </c>
      <c r="AJ771" s="52">
        <f t="shared" si="1171"/>
        <v>1</v>
      </c>
      <c r="AK771" s="52"/>
      <c r="AL771" s="239" t="str">
        <f t="shared" si="1097"/>
        <v/>
      </c>
      <c r="AM771" s="239" t="str">
        <f t="shared" si="1098"/>
        <v/>
      </c>
      <c r="AN771" s="239" t="str">
        <f t="shared" si="1099"/>
        <v/>
      </c>
      <c r="AO771" s="239" t="str">
        <f t="shared" si="1100"/>
        <v/>
      </c>
      <c r="AP771" s="239" t="str">
        <f t="shared" si="1101"/>
        <v/>
      </c>
      <c r="AQ771" s="239" t="str">
        <f t="shared" si="1102"/>
        <v/>
      </c>
      <c r="AR771" s="239" t="str">
        <f t="shared" si="1103"/>
        <v/>
      </c>
      <c r="AS771" s="239" t="str">
        <f t="shared" si="1104"/>
        <v/>
      </c>
      <c r="AT771" s="239" t="str">
        <f t="shared" si="1105"/>
        <v/>
      </c>
      <c r="AU771" s="239" t="str">
        <f t="shared" si="1079"/>
        <v/>
      </c>
      <c r="AV771" s="239" t="str">
        <f t="shared" si="1080"/>
        <v/>
      </c>
      <c r="AW771" s="239" t="str">
        <f t="shared" si="1081"/>
        <v/>
      </c>
      <c r="AX771" s="239" t="str">
        <f t="shared" si="1082"/>
        <v/>
      </c>
      <c r="AY771" s="239" t="str">
        <f t="shared" si="1083"/>
        <v/>
      </c>
      <c r="AZ771" s="239" t="str">
        <f t="shared" si="1084"/>
        <v/>
      </c>
      <c r="BA771" s="239" t="str">
        <f t="shared" si="1085"/>
        <v/>
      </c>
      <c r="BB771" s="239" t="str">
        <f t="shared" si="1086"/>
        <v/>
      </c>
      <c r="BC771" s="239" t="str">
        <f t="shared" si="1087"/>
        <v/>
      </c>
      <c r="BD771" s="239" t="str">
        <f t="shared" si="1088"/>
        <v/>
      </c>
      <c r="BE771" s="239" t="str">
        <f t="shared" si="1089"/>
        <v/>
      </c>
      <c r="BF771" s="239" t="str">
        <f t="shared" si="1090"/>
        <v/>
      </c>
      <c r="BG771" s="239" t="str">
        <f t="shared" si="1091"/>
        <v/>
      </c>
      <c r="BH771" s="239" t="str">
        <f t="shared" si="1092"/>
        <v/>
      </c>
      <c r="BI771" s="239" t="str">
        <f t="shared" si="1093"/>
        <v/>
      </c>
      <c r="BJ771" s="239" t="str">
        <f t="shared" si="1094"/>
        <v/>
      </c>
      <c r="BK771" s="239" t="str">
        <f t="shared" si="1095"/>
        <v/>
      </c>
      <c r="BL771" s="239" t="str">
        <f t="shared" si="1096"/>
        <v/>
      </c>
      <c r="BN771" s="239" t="str">
        <f t="shared" si="1106"/>
        <v/>
      </c>
      <c r="BO771" s="239" t="str">
        <f t="shared" si="1107"/>
        <v/>
      </c>
      <c r="BP771" s="239" t="str">
        <f t="shared" si="1108"/>
        <v/>
      </c>
      <c r="BQ771" s="239" t="str">
        <f t="shared" si="1109"/>
        <v/>
      </c>
      <c r="BR771" s="239" t="str">
        <f t="shared" si="1110"/>
        <v/>
      </c>
      <c r="BS771" s="239" t="str">
        <f t="shared" si="1111"/>
        <v/>
      </c>
      <c r="BT771" s="239" t="str">
        <f t="shared" si="1112"/>
        <v/>
      </c>
      <c r="BU771" s="239" t="str">
        <f t="shared" si="1113"/>
        <v/>
      </c>
      <c r="BV771" s="239" t="str">
        <f t="shared" si="1114"/>
        <v/>
      </c>
      <c r="BW771" s="239" t="str">
        <f t="shared" si="1115"/>
        <v/>
      </c>
      <c r="BX771" s="239" t="str">
        <f t="shared" si="1116"/>
        <v/>
      </c>
      <c r="BY771" s="239" t="str">
        <f t="shared" si="1117"/>
        <v/>
      </c>
      <c r="BZ771" s="239" t="str">
        <f t="shared" si="1118"/>
        <v/>
      </c>
      <c r="CA771" s="239" t="str">
        <f t="shared" si="1119"/>
        <v/>
      </c>
      <c r="CB771" s="239" t="str">
        <f t="shared" si="1120"/>
        <v/>
      </c>
      <c r="CC771" s="239" t="str">
        <f t="shared" si="1121"/>
        <v/>
      </c>
      <c r="CD771" s="239" t="str">
        <f t="shared" si="1122"/>
        <v/>
      </c>
      <c r="CE771" s="239" t="str">
        <f t="shared" si="1123"/>
        <v/>
      </c>
      <c r="CF771" s="239" t="str">
        <f t="shared" si="1124"/>
        <v/>
      </c>
      <c r="CG771" s="239" t="str">
        <f t="shared" si="1125"/>
        <v/>
      </c>
      <c r="CH771" s="239" t="str">
        <f t="shared" si="1126"/>
        <v/>
      </c>
      <c r="CI771" s="239" t="str">
        <f t="shared" si="1127"/>
        <v/>
      </c>
      <c r="CJ771" s="239" t="str">
        <f t="shared" si="1128"/>
        <v/>
      </c>
      <c r="CK771" s="239" t="str">
        <f t="shared" si="1129"/>
        <v/>
      </c>
      <c r="CL771" s="239" t="str">
        <f t="shared" si="1130"/>
        <v/>
      </c>
      <c r="CM771" s="239" t="str">
        <f t="shared" si="1131"/>
        <v/>
      </c>
      <c r="CN771" s="239" t="str">
        <f t="shared" si="1132"/>
        <v/>
      </c>
      <c r="CP771" s="239" t="str">
        <f t="shared" si="1133"/>
        <v/>
      </c>
      <c r="CQ771" s="239" t="str">
        <f t="shared" si="1134"/>
        <v/>
      </c>
      <c r="CR771" s="239" t="str">
        <f t="shared" si="1135"/>
        <v/>
      </c>
      <c r="CS771" s="239" t="str">
        <f t="shared" si="1136"/>
        <v/>
      </c>
      <c r="CT771" s="239" t="str">
        <f t="shared" si="1137"/>
        <v/>
      </c>
      <c r="CU771" s="239" t="str">
        <f t="shared" si="1138"/>
        <v/>
      </c>
      <c r="CV771" s="239" t="str">
        <f t="shared" si="1139"/>
        <v/>
      </c>
      <c r="CW771" s="239" t="str">
        <f t="shared" si="1140"/>
        <v/>
      </c>
      <c r="CX771" s="239" t="str">
        <f t="shared" si="1141"/>
        <v/>
      </c>
      <c r="CY771" s="239" t="str">
        <f t="shared" si="1142"/>
        <v/>
      </c>
      <c r="CZ771" s="239" t="str">
        <f t="shared" si="1143"/>
        <v/>
      </c>
      <c r="DA771" s="239" t="str">
        <f t="shared" si="1144"/>
        <v/>
      </c>
      <c r="DB771" s="239" t="str">
        <f t="shared" si="1145"/>
        <v/>
      </c>
      <c r="DC771" s="239" t="str">
        <f t="shared" si="1146"/>
        <v/>
      </c>
      <c r="DD771" s="239" t="str">
        <f t="shared" si="1147"/>
        <v/>
      </c>
      <c r="DE771" s="239" t="str">
        <f t="shared" si="1148"/>
        <v/>
      </c>
      <c r="DF771" s="239" t="str">
        <f t="shared" si="1149"/>
        <v/>
      </c>
      <c r="DG771" s="239" t="str">
        <f t="shared" si="1150"/>
        <v/>
      </c>
      <c r="DH771" s="239" t="str">
        <f t="shared" si="1151"/>
        <v/>
      </c>
      <c r="DI771" s="239" t="str">
        <f t="shared" si="1152"/>
        <v/>
      </c>
      <c r="DJ771" s="239" t="str">
        <f t="shared" si="1153"/>
        <v/>
      </c>
      <c r="DK771" s="239" t="str">
        <f t="shared" si="1154"/>
        <v/>
      </c>
      <c r="DL771" s="239" t="str">
        <f t="shared" si="1155"/>
        <v/>
      </c>
      <c r="DM771" s="239" t="str">
        <f t="shared" si="1156"/>
        <v/>
      </c>
      <c r="DN771" s="239" t="str">
        <f t="shared" si="1157"/>
        <v/>
      </c>
      <c r="DO771" s="239" t="str">
        <f t="shared" si="1158"/>
        <v/>
      </c>
      <c r="DP771" s="239" t="str">
        <f t="shared" si="1159"/>
        <v/>
      </c>
    </row>
    <row r="772" spans="1:120" ht="35.25" hidden="1" customHeight="1" x14ac:dyDescent="0.25">
      <c r="A772" s="49" t="s">
        <v>4520</v>
      </c>
      <c r="B772" s="49">
        <v>2023</v>
      </c>
      <c r="C772" s="49" t="s">
        <v>65</v>
      </c>
      <c r="D772" s="49" t="s">
        <v>3056</v>
      </c>
      <c r="E772" s="73">
        <v>1</v>
      </c>
      <c r="F772" s="49" t="s">
        <v>3076</v>
      </c>
      <c r="G772" s="49" t="str">
        <f t="shared" si="1162"/>
        <v>2023-2</v>
      </c>
      <c r="H772" s="49" t="s">
        <v>75</v>
      </c>
      <c r="I772" s="49" t="s">
        <v>76</v>
      </c>
      <c r="J772" s="49" t="s">
        <v>80</v>
      </c>
      <c r="K772" s="49" t="s">
        <v>1164</v>
      </c>
      <c r="L772" s="49" t="s">
        <v>79</v>
      </c>
      <c r="M772" s="49" t="s">
        <v>836</v>
      </c>
      <c r="N772" s="49" t="s">
        <v>2593</v>
      </c>
      <c r="O772" s="49" t="s">
        <v>735</v>
      </c>
      <c r="P772" s="49" t="s">
        <v>3077</v>
      </c>
      <c r="Q772" s="50">
        <v>0.15</v>
      </c>
      <c r="R772" s="50"/>
      <c r="S772" s="49">
        <v>3</v>
      </c>
      <c r="T772" s="49" t="s">
        <v>84</v>
      </c>
      <c r="U772" s="49" t="s">
        <v>3078</v>
      </c>
      <c r="V772" s="51">
        <v>44958</v>
      </c>
      <c r="W772" s="51">
        <v>45260</v>
      </c>
      <c r="X772" s="49" t="s">
        <v>3079</v>
      </c>
      <c r="Y772" s="49" t="s">
        <v>87</v>
      </c>
      <c r="Z772" s="59" t="s">
        <v>100</v>
      </c>
      <c r="AA772" s="52">
        <v>1</v>
      </c>
      <c r="AB772" s="23" t="s">
        <v>3080</v>
      </c>
      <c r="AC772" s="23">
        <v>45253</v>
      </c>
      <c r="AD772" s="52">
        <v>1</v>
      </c>
      <c r="AE772" s="23" t="s">
        <v>3081</v>
      </c>
      <c r="AF772" s="23">
        <v>45253</v>
      </c>
      <c r="AG772" s="52" t="s">
        <v>79</v>
      </c>
      <c r="AH772" s="52" t="s">
        <v>92</v>
      </c>
      <c r="AI772" s="52">
        <f t="shared" si="1078"/>
        <v>0.15</v>
      </c>
      <c r="AJ772" s="52"/>
      <c r="AK772" s="52"/>
      <c r="AL772" s="239" t="str">
        <f t="shared" si="1097"/>
        <v/>
      </c>
      <c r="AM772" s="239" t="str">
        <f t="shared" si="1098"/>
        <v/>
      </c>
      <c r="AN772" s="239" t="str">
        <f t="shared" si="1099"/>
        <v/>
      </c>
      <c r="AO772" s="239" t="str">
        <f t="shared" si="1100"/>
        <v/>
      </c>
      <c r="AP772" s="239" t="str">
        <f t="shared" si="1101"/>
        <v/>
      </c>
      <c r="AQ772" s="239" t="str">
        <f t="shared" si="1102"/>
        <v/>
      </c>
      <c r="AR772" s="239" t="str">
        <f t="shared" si="1103"/>
        <v/>
      </c>
      <c r="AS772" s="239" t="str">
        <f t="shared" si="1104"/>
        <v/>
      </c>
      <c r="AT772" s="239" t="str">
        <f t="shared" si="1105"/>
        <v/>
      </c>
      <c r="AU772" s="239" t="str">
        <f t="shared" si="1079"/>
        <v/>
      </c>
      <c r="AV772" s="239" t="str">
        <f t="shared" si="1080"/>
        <v/>
      </c>
      <c r="AW772" s="239" t="str">
        <f t="shared" si="1081"/>
        <v/>
      </c>
      <c r="AX772" s="239" t="str">
        <f t="shared" si="1082"/>
        <v/>
      </c>
      <c r="AY772" s="239" t="str">
        <f t="shared" si="1083"/>
        <v/>
      </c>
      <c r="AZ772" s="239" t="str">
        <f t="shared" si="1084"/>
        <v/>
      </c>
      <c r="BA772" s="239" t="str">
        <f t="shared" si="1085"/>
        <v/>
      </c>
      <c r="BB772" s="239" t="str">
        <f t="shared" si="1086"/>
        <v/>
      </c>
      <c r="BC772" s="239" t="str">
        <f t="shared" si="1087"/>
        <v/>
      </c>
      <c r="BD772" s="239" t="str">
        <f t="shared" si="1088"/>
        <v/>
      </c>
      <c r="BE772" s="239" t="str">
        <f t="shared" si="1089"/>
        <v/>
      </c>
      <c r="BF772" s="239" t="str">
        <f t="shared" si="1090"/>
        <v/>
      </c>
      <c r="BG772" s="239" t="str">
        <f t="shared" si="1091"/>
        <v/>
      </c>
      <c r="BH772" s="239" t="str">
        <f t="shared" si="1092"/>
        <v/>
      </c>
      <c r="BI772" s="239" t="str">
        <f t="shared" si="1093"/>
        <v/>
      </c>
      <c r="BJ772" s="239" t="str">
        <f t="shared" si="1094"/>
        <v/>
      </c>
      <c r="BK772" s="239" t="str">
        <f t="shared" si="1095"/>
        <v/>
      </c>
      <c r="BL772" s="239" t="str">
        <f t="shared" si="1096"/>
        <v/>
      </c>
      <c r="BN772" s="239" t="str">
        <f t="shared" si="1106"/>
        <v/>
      </c>
      <c r="BO772" s="239" t="str">
        <f t="shared" si="1107"/>
        <v/>
      </c>
      <c r="BP772" s="239" t="str">
        <f t="shared" si="1108"/>
        <v/>
      </c>
      <c r="BQ772" s="239" t="str">
        <f t="shared" si="1109"/>
        <v/>
      </c>
      <c r="BR772" s="239" t="str">
        <f t="shared" si="1110"/>
        <v/>
      </c>
      <c r="BS772" s="239" t="str">
        <f t="shared" si="1111"/>
        <v/>
      </c>
      <c r="BT772" s="239" t="str">
        <f t="shared" si="1112"/>
        <v/>
      </c>
      <c r="BU772" s="239" t="str">
        <f t="shared" si="1113"/>
        <v/>
      </c>
      <c r="BV772" s="239" t="str">
        <f t="shared" si="1114"/>
        <v/>
      </c>
      <c r="BW772" s="239" t="str">
        <f t="shared" si="1115"/>
        <v/>
      </c>
      <c r="BX772" s="239" t="str">
        <f t="shared" si="1116"/>
        <v/>
      </c>
      <c r="BY772" s="239" t="str">
        <f t="shared" si="1117"/>
        <v/>
      </c>
      <c r="BZ772" s="239" t="str">
        <f t="shared" si="1118"/>
        <v/>
      </c>
      <c r="CA772" s="239" t="str">
        <f t="shared" si="1119"/>
        <v/>
      </c>
      <c r="CB772" s="239" t="str">
        <f t="shared" si="1120"/>
        <v/>
      </c>
      <c r="CC772" s="239" t="str">
        <f t="shared" si="1121"/>
        <v/>
      </c>
      <c r="CD772" s="239" t="str">
        <f t="shared" si="1122"/>
        <v/>
      </c>
      <c r="CE772" s="239" t="str">
        <f t="shared" si="1123"/>
        <v/>
      </c>
      <c r="CF772" s="239" t="str">
        <f t="shared" si="1124"/>
        <v/>
      </c>
      <c r="CG772" s="239" t="str">
        <f t="shared" si="1125"/>
        <v/>
      </c>
      <c r="CH772" s="239" t="str">
        <f t="shared" si="1126"/>
        <v/>
      </c>
      <c r="CI772" s="239" t="str">
        <f t="shared" si="1127"/>
        <v/>
      </c>
      <c r="CJ772" s="239" t="str">
        <f t="shared" si="1128"/>
        <v/>
      </c>
      <c r="CK772" s="239" t="str">
        <f t="shared" si="1129"/>
        <v/>
      </c>
      <c r="CL772" s="239" t="str">
        <f t="shared" si="1130"/>
        <v/>
      </c>
      <c r="CM772" s="239" t="str">
        <f t="shared" si="1131"/>
        <v/>
      </c>
      <c r="CN772" s="239" t="str">
        <f t="shared" si="1132"/>
        <v/>
      </c>
      <c r="CP772" s="239" t="str">
        <f t="shared" si="1133"/>
        <v/>
      </c>
      <c r="CQ772" s="239" t="str">
        <f t="shared" si="1134"/>
        <v/>
      </c>
      <c r="CR772" s="239" t="str">
        <f t="shared" si="1135"/>
        <v/>
      </c>
      <c r="CS772" s="239" t="str">
        <f t="shared" si="1136"/>
        <v/>
      </c>
      <c r="CT772" s="239" t="str">
        <f t="shared" si="1137"/>
        <v/>
      </c>
      <c r="CU772" s="239" t="str">
        <f t="shared" si="1138"/>
        <v/>
      </c>
      <c r="CV772" s="239" t="str">
        <f t="shared" si="1139"/>
        <v/>
      </c>
      <c r="CW772" s="239" t="str">
        <f t="shared" si="1140"/>
        <v/>
      </c>
      <c r="CX772" s="239" t="str">
        <f t="shared" si="1141"/>
        <v/>
      </c>
      <c r="CY772" s="239" t="str">
        <f t="shared" si="1142"/>
        <v/>
      </c>
      <c r="CZ772" s="239" t="str">
        <f t="shared" si="1143"/>
        <v/>
      </c>
      <c r="DA772" s="239" t="str">
        <f t="shared" si="1144"/>
        <v/>
      </c>
      <c r="DB772" s="239" t="str">
        <f t="shared" si="1145"/>
        <v/>
      </c>
      <c r="DC772" s="239" t="str">
        <f t="shared" si="1146"/>
        <v/>
      </c>
      <c r="DD772" s="239" t="str">
        <f t="shared" si="1147"/>
        <v/>
      </c>
      <c r="DE772" s="239" t="str">
        <f t="shared" si="1148"/>
        <v/>
      </c>
      <c r="DF772" s="239" t="str">
        <f t="shared" si="1149"/>
        <v/>
      </c>
      <c r="DG772" s="239" t="str">
        <f t="shared" si="1150"/>
        <v/>
      </c>
      <c r="DH772" s="239" t="str">
        <f t="shared" si="1151"/>
        <v/>
      </c>
      <c r="DI772" s="239" t="str">
        <f t="shared" si="1152"/>
        <v/>
      </c>
      <c r="DJ772" s="239" t="str">
        <f t="shared" si="1153"/>
        <v/>
      </c>
      <c r="DK772" s="239" t="str">
        <f t="shared" si="1154"/>
        <v/>
      </c>
      <c r="DL772" s="239" t="str">
        <f t="shared" si="1155"/>
        <v/>
      </c>
      <c r="DM772" s="239" t="str">
        <f t="shared" si="1156"/>
        <v/>
      </c>
      <c r="DN772" s="239" t="str">
        <f t="shared" si="1157"/>
        <v/>
      </c>
      <c r="DO772" s="239" t="str">
        <f t="shared" si="1158"/>
        <v/>
      </c>
      <c r="DP772" s="239" t="str">
        <f t="shared" si="1159"/>
        <v/>
      </c>
    </row>
    <row r="773" spans="1:120" ht="35.25" hidden="1" customHeight="1" x14ac:dyDescent="0.25">
      <c r="A773" s="53" t="s">
        <v>4520</v>
      </c>
      <c r="B773" s="53">
        <v>2023</v>
      </c>
      <c r="C773" s="53" t="s">
        <v>65</v>
      </c>
      <c r="D773" s="53" t="s">
        <v>3056</v>
      </c>
      <c r="E773" s="73">
        <v>1</v>
      </c>
      <c r="F773" s="53" t="s">
        <v>3082</v>
      </c>
      <c r="G773" s="53" t="str">
        <f t="shared" si="1162"/>
        <v>2023-2</v>
      </c>
      <c r="H773" s="53" t="s">
        <v>94</v>
      </c>
      <c r="I773" s="53" t="s">
        <v>76</v>
      </c>
      <c r="J773" s="53" t="s">
        <v>80</v>
      </c>
      <c r="K773" s="53" t="s">
        <v>80</v>
      </c>
      <c r="L773" s="53" t="s">
        <v>80</v>
      </c>
      <c r="M773" s="53" t="s">
        <v>80</v>
      </c>
      <c r="N773" s="53" t="s">
        <v>80</v>
      </c>
      <c r="O773" s="53" t="s">
        <v>80</v>
      </c>
      <c r="P773" s="53" t="s">
        <v>3083</v>
      </c>
      <c r="Q773" s="52">
        <v>0.3</v>
      </c>
      <c r="R773" s="52">
        <f>+Q773*Q772</f>
        <v>4.4999999999999998E-2</v>
      </c>
      <c r="S773" s="53">
        <v>1</v>
      </c>
      <c r="T773" s="53" t="s">
        <v>84</v>
      </c>
      <c r="U773" s="53" t="s">
        <v>3084</v>
      </c>
      <c r="V773" s="23">
        <v>44958</v>
      </c>
      <c r="W773" s="23">
        <v>45044</v>
      </c>
      <c r="X773" s="53" t="s">
        <v>3060</v>
      </c>
      <c r="Y773" s="49" t="s">
        <v>167</v>
      </c>
      <c r="Z773" s="59" t="s">
        <v>100</v>
      </c>
      <c r="AA773" s="60">
        <v>1</v>
      </c>
      <c r="AB773" s="62" t="s">
        <v>3085</v>
      </c>
      <c r="AC773" s="62">
        <v>45037</v>
      </c>
      <c r="AD773" s="60">
        <v>1</v>
      </c>
      <c r="AE773" s="62" t="s">
        <v>3086</v>
      </c>
      <c r="AF773" s="62">
        <v>45037</v>
      </c>
      <c r="AG773" s="60" t="s">
        <v>79</v>
      </c>
      <c r="AH773" s="60">
        <v>1</v>
      </c>
      <c r="AI773" s="52">
        <f t="shared" si="1078"/>
        <v>4.4999999999999998E-2</v>
      </c>
      <c r="AJ773" s="52">
        <f>+AI773/R773</f>
        <v>1</v>
      </c>
      <c r="AK773" s="52"/>
      <c r="AL773" s="239" t="str">
        <f t="shared" si="1097"/>
        <v/>
      </c>
      <c r="AM773" s="239" t="str">
        <f t="shared" si="1098"/>
        <v/>
      </c>
      <c r="AN773" s="239" t="str">
        <f t="shared" si="1099"/>
        <v/>
      </c>
      <c r="AO773" s="239" t="str">
        <f t="shared" si="1100"/>
        <v/>
      </c>
      <c r="AP773" s="239" t="str">
        <f t="shared" si="1101"/>
        <v/>
      </c>
      <c r="AQ773" s="239" t="str">
        <f t="shared" si="1102"/>
        <v/>
      </c>
      <c r="AR773" s="239" t="str">
        <f t="shared" si="1103"/>
        <v/>
      </c>
      <c r="AS773" s="239" t="str">
        <f t="shared" si="1104"/>
        <v/>
      </c>
      <c r="AT773" s="239" t="str">
        <f t="shared" si="1105"/>
        <v/>
      </c>
      <c r="AU773" s="239" t="str">
        <f t="shared" si="1079"/>
        <v/>
      </c>
      <c r="AV773" s="239" t="str">
        <f t="shared" si="1080"/>
        <v/>
      </c>
      <c r="AW773" s="239" t="str">
        <f t="shared" si="1081"/>
        <v/>
      </c>
      <c r="AX773" s="239" t="str">
        <f t="shared" si="1082"/>
        <v/>
      </c>
      <c r="AY773" s="239" t="str">
        <f t="shared" si="1083"/>
        <v/>
      </c>
      <c r="AZ773" s="239" t="str">
        <f t="shared" si="1084"/>
        <v/>
      </c>
      <c r="BA773" s="239" t="str">
        <f t="shared" si="1085"/>
        <v/>
      </c>
      <c r="BB773" s="239" t="str">
        <f t="shared" si="1086"/>
        <v/>
      </c>
      <c r="BC773" s="239" t="str">
        <f t="shared" si="1087"/>
        <v/>
      </c>
      <c r="BD773" s="239" t="str">
        <f t="shared" si="1088"/>
        <v/>
      </c>
      <c r="BE773" s="239" t="str">
        <f t="shared" si="1089"/>
        <v/>
      </c>
      <c r="BF773" s="239" t="str">
        <f t="shared" si="1090"/>
        <v/>
      </c>
      <c r="BG773" s="239" t="str">
        <f t="shared" si="1091"/>
        <v/>
      </c>
      <c r="BH773" s="239" t="str">
        <f t="shared" si="1092"/>
        <v/>
      </c>
      <c r="BI773" s="239" t="str">
        <f t="shared" si="1093"/>
        <v/>
      </c>
      <c r="BJ773" s="239" t="str">
        <f t="shared" si="1094"/>
        <v/>
      </c>
      <c r="BK773" s="239" t="str">
        <f t="shared" si="1095"/>
        <v/>
      </c>
      <c r="BL773" s="239" t="str">
        <f t="shared" si="1096"/>
        <v/>
      </c>
      <c r="BN773" s="239" t="str">
        <f t="shared" si="1106"/>
        <v/>
      </c>
      <c r="BO773" s="239" t="str">
        <f t="shared" si="1107"/>
        <v/>
      </c>
      <c r="BP773" s="239" t="str">
        <f t="shared" si="1108"/>
        <v/>
      </c>
      <c r="BQ773" s="239" t="str">
        <f t="shared" si="1109"/>
        <v/>
      </c>
      <c r="BR773" s="239" t="str">
        <f t="shared" si="1110"/>
        <v/>
      </c>
      <c r="BS773" s="239" t="str">
        <f t="shared" si="1111"/>
        <v/>
      </c>
      <c r="BT773" s="239" t="str">
        <f t="shared" si="1112"/>
        <v/>
      </c>
      <c r="BU773" s="239" t="str">
        <f t="shared" si="1113"/>
        <v/>
      </c>
      <c r="BV773" s="239" t="str">
        <f t="shared" si="1114"/>
        <v/>
      </c>
      <c r="BW773" s="239" t="str">
        <f t="shared" si="1115"/>
        <v/>
      </c>
      <c r="BX773" s="239" t="str">
        <f t="shared" si="1116"/>
        <v/>
      </c>
      <c r="BY773" s="239" t="str">
        <f t="shared" si="1117"/>
        <v/>
      </c>
      <c r="BZ773" s="239" t="str">
        <f t="shared" si="1118"/>
        <v/>
      </c>
      <c r="CA773" s="239" t="str">
        <f t="shared" si="1119"/>
        <v/>
      </c>
      <c r="CB773" s="239" t="str">
        <f t="shared" si="1120"/>
        <v/>
      </c>
      <c r="CC773" s="239" t="str">
        <f t="shared" si="1121"/>
        <v/>
      </c>
      <c r="CD773" s="239" t="str">
        <f t="shared" si="1122"/>
        <v/>
      </c>
      <c r="CE773" s="239" t="str">
        <f t="shared" si="1123"/>
        <v/>
      </c>
      <c r="CF773" s="239" t="str">
        <f t="shared" si="1124"/>
        <v/>
      </c>
      <c r="CG773" s="239" t="str">
        <f t="shared" si="1125"/>
        <v/>
      </c>
      <c r="CH773" s="239" t="str">
        <f t="shared" si="1126"/>
        <v/>
      </c>
      <c r="CI773" s="239" t="str">
        <f t="shared" si="1127"/>
        <v/>
      </c>
      <c r="CJ773" s="239" t="str">
        <f t="shared" si="1128"/>
        <v/>
      </c>
      <c r="CK773" s="239" t="str">
        <f t="shared" si="1129"/>
        <v/>
      </c>
      <c r="CL773" s="239" t="str">
        <f t="shared" si="1130"/>
        <v/>
      </c>
      <c r="CM773" s="239" t="str">
        <f t="shared" si="1131"/>
        <v/>
      </c>
      <c r="CN773" s="239" t="str">
        <f t="shared" si="1132"/>
        <v/>
      </c>
      <c r="CP773" s="239" t="str">
        <f t="shared" si="1133"/>
        <v/>
      </c>
      <c r="CQ773" s="239" t="str">
        <f t="shared" si="1134"/>
        <v/>
      </c>
      <c r="CR773" s="239" t="str">
        <f t="shared" si="1135"/>
        <v/>
      </c>
      <c r="CS773" s="239" t="str">
        <f t="shared" si="1136"/>
        <v/>
      </c>
      <c r="CT773" s="239" t="str">
        <f t="shared" si="1137"/>
        <v/>
      </c>
      <c r="CU773" s="239" t="str">
        <f t="shared" si="1138"/>
        <v/>
      </c>
      <c r="CV773" s="239" t="str">
        <f t="shared" si="1139"/>
        <v/>
      </c>
      <c r="CW773" s="239" t="str">
        <f t="shared" si="1140"/>
        <v/>
      </c>
      <c r="CX773" s="239" t="str">
        <f t="shared" si="1141"/>
        <v/>
      </c>
      <c r="CY773" s="239" t="str">
        <f t="shared" si="1142"/>
        <v/>
      </c>
      <c r="CZ773" s="239" t="str">
        <f t="shared" si="1143"/>
        <v/>
      </c>
      <c r="DA773" s="239" t="str">
        <f t="shared" si="1144"/>
        <v/>
      </c>
      <c r="DB773" s="239" t="str">
        <f t="shared" si="1145"/>
        <v/>
      </c>
      <c r="DC773" s="239" t="str">
        <f t="shared" si="1146"/>
        <v/>
      </c>
      <c r="DD773" s="239" t="str">
        <f t="shared" si="1147"/>
        <v/>
      </c>
      <c r="DE773" s="239" t="str">
        <f t="shared" si="1148"/>
        <v/>
      </c>
      <c r="DF773" s="239" t="str">
        <f t="shared" si="1149"/>
        <v/>
      </c>
      <c r="DG773" s="239" t="str">
        <f t="shared" si="1150"/>
        <v/>
      </c>
      <c r="DH773" s="239" t="str">
        <f t="shared" si="1151"/>
        <v/>
      </c>
      <c r="DI773" s="239" t="str">
        <f t="shared" si="1152"/>
        <v/>
      </c>
      <c r="DJ773" s="239" t="str">
        <f t="shared" si="1153"/>
        <v/>
      </c>
      <c r="DK773" s="239" t="str">
        <f t="shared" si="1154"/>
        <v/>
      </c>
      <c r="DL773" s="239" t="str">
        <f t="shared" si="1155"/>
        <v/>
      </c>
      <c r="DM773" s="239" t="str">
        <f t="shared" si="1156"/>
        <v/>
      </c>
      <c r="DN773" s="239" t="str">
        <f t="shared" si="1157"/>
        <v/>
      </c>
      <c r="DO773" s="239" t="str">
        <f t="shared" si="1158"/>
        <v/>
      </c>
      <c r="DP773" s="239" t="str">
        <f t="shared" si="1159"/>
        <v/>
      </c>
    </row>
    <row r="774" spans="1:120" ht="35.25" hidden="1" customHeight="1" x14ac:dyDescent="0.25">
      <c r="A774" s="53" t="s">
        <v>4520</v>
      </c>
      <c r="B774" s="53">
        <v>2023</v>
      </c>
      <c r="C774" s="53" t="s">
        <v>65</v>
      </c>
      <c r="D774" s="53" t="s">
        <v>3056</v>
      </c>
      <c r="E774" s="73">
        <v>1</v>
      </c>
      <c r="F774" s="53" t="s">
        <v>3087</v>
      </c>
      <c r="G774" s="53" t="str">
        <f t="shared" si="1162"/>
        <v>2023-2</v>
      </c>
      <c r="H774" s="53" t="s">
        <v>102</v>
      </c>
      <c r="I774" s="53" t="s">
        <v>76</v>
      </c>
      <c r="J774" s="53" t="s">
        <v>80</v>
      </c>
      <c r="K774" s="53" t="s">
        <v>80</v>
      </c>
      <c r="L774" s="53" t="s">
        <v>80</v>
      </c>
      <c r="M774" s="53" t="s">
        <v>80</v>
      </c>
      <c r="N774" s="53" t="s">
        <v>80</v>
      </c>
      <c r="O774" s="53" t="s">
        <v>80</v>
      </c>
      <c r="P774" s="53" t="s">
        <v>3088</v>
      </c>
      <c r="Q774" s="52">
        <v>0</v>
      </c>
      <c r="R774" s="52">
        <f>+Q774*Q772</f>
        <v>0</v>
      </c>
      <c r="S774" s="53">
        <v>1</v>
      </c>
      <c r="T774" s="53" t="s">
        <v>84</v>
      </c>
      <c r="U774" s="53" t="s">
        <v>3089</v>
      </c>
      <c r="V774" s="23">
        <v>45048</v>
      </c>
      <c r="W774" s="23">
        <v>45058</v>
      </c>
      <c r="X774" s="53" t="s">
        <v>2749</v>
      </c>
      <c r="Y774" s="49" t="s">
        <v>167</v>
      </c>
      <c r="Z774" s="59" t="s">
        <v>100</v>
      </c>
      <c r="AA774" s="60">
        <v>1</v>
      </c>
      <c r="AB774" s="62" t="s">
        <v>3090</v>
      </c>
      <c r="AC774" s="62">
        <v>45043</v>
      </c>
      <c r="AD774" s="60">
        <v>1</v>
      </c>
      <c r="AE774" s="62" t="s">
        <v>3091</v>
      </c>
      <c r="AF774" s="62">
        <v>45043</v>
      </c>
      <c r="AG774" s="60" t="s">
        <v>79</v>
      </c>
      <c r="AH774" s="60">
        <v>1</v>
      </c>
      <c r="AI774" s="52">
        <f t="shared" si="1078"/>
        <v>0</v>
      </c>
      <c r="AJ774" s="52"/>
      <c r="AK774" s="52"/>
      <c r="AL774" s="239" t="str">
        <f t="shared" si="1097"/>
        <v/>
      </c>
      <c r="AM774" s="239" t="str">
        <f t="shared" si="1098"/>
        <v/>
      </c>
      <c r="AN774" s="239" t="str">
        <f t="shared" si="1099"/>
        <v/>
      </c>
      <c r="AO774" s="239" t="str">
        <f t="shared" si="1100"/>
        <v/>
      </c>
      <c r="AP774" s="239" t="str">
        <f t="shared" si="1101"/>
        <v/>
      </c>
      <c r="AQ774" s="239" t="str">
        <f t="shared" si="1102"/>
        <v/>
      </c>
      <c r="AR774" s="239" t="str">
        <f t="shared" si="1103"/>
        <v/>
      </c>
      <c r="AS774" s="239" t="str">
        <f t="shared" si="1104"/>
        <v/>
      </c>
      <c r="AT774" s="239" t="str">
        <f t="shared" si="1105"/>
        <v/>
      </c>
      <c r="AU774" s="239" t="str">
        <f t="shared" si="1079"/>
        <v/>
      </c>
      <c r="AV774" s="239" t="str">
        <f t="shared" si="1080"/>
        <v/>
      </c>
      <c r="AW774" s="239" t="str">
        <f t="shared" si="1081"/>
        <v/>
      </c>
      <c r="AX774" s="239" t="str">
        <f t="shared" si="1082"/>
        <v/>
      </c>
      <c r="AY774" s="239" t="str">
        <f t="shared" si="1083"/>
        <v/>
      </c>
      <c r="AZ774" s="239" t="str">
        <f t="shared" si="1084"/>
        <v/>
      </c>
      <c r="BA774" s="239" t="str">
        <f t="shared" si="1085"/>
        <v/>
      </c>
      <c r="BB774" s="239" t="str">
        <f t="shared" si="1086"/>
        <v/>
      </c>
      <c r="BC774" s="239" t="str">
        <f t="shared" si="1087"/>
        <v/>
      </c>
      <c r="BD774" s="239">
        <f t="shared" si="1088"/>
        <v>1</v>
      </c>
      <c r="BE774" s="239" t="str">
        <f t="shared" si="1089"/>
        <v/>
      </c>
      <c r="BF774" s="239" t="str">
        <f t="shared" si="1090"/>
        <v/>
      </c>
      <c r="BG774" s="239" t="str">
        <f t="shared" si="1091"/>
        <v/>
      </c>
      <c r="BH774" s="239" t="str">
        <f t="shared" si="1092"/>
        <v/>
      </c>
      <c r="BI774" s="239" t="str">
        <f t="shared" si="1093"/>
        <v/>
      </c>
      <c r="BJ774" s="239" t="str">
        <f t="shared" si="1094"/>
        <v/>
      </c>
      <c r="BK774" s="239" t="str">
        <f t="shared" si="1095"/>
        <v/>
      </c>
      <c r="BL774" s="239" t="str">
        <f t="shared" si="1096"/>
        <v/>
      </c>
      <c r="BN774" s="239" t="str">
        <f t="shared" si="1106"/>
        <v/>
      </c>
      <c r="BO774" s="239" t="str">
        <f t="shared" si="1107"/>
        <v/>
      </c>
      <c r="BP774" s="239" t="str">
        <f t="shared" si="1108"/>
        <v/>
      </c>
      <c r="BQ774" s="239" t="str">
        <f t="shared" si="1109"/>
        <v/>
      </c>
      <c r="BR774" s="239" t="str">
        <f t="shared" si="1110"/>
        <v/>
      </c>
      <c r="BS774" s="239" t="str">
        <f t="shared" si="1111"/>
        <v/>
      </c>
      <c r="BT774" s="239" t="str">
        <f t="shared" si="1112"/>
        <v/>
      </c>
      <c r="BU774" s="239" t="str">
        <f t="shared" si="1113"/>
        <v/>
      </c>
      <c r="BV774" s="239" t="str">
        <f t="shared" si="1114"/>
        <v/>
      </c>
      <c r="BW774" s="239" t="str">
        <f t="shared" si="1115"/>
        <v/>
      </c>
      <c r="BX774" s="239" t="str">
        <f t="shared" si="1116"/>
        <v/>
      </c>
      <c r="BY774" s="239" t="str">
        <f t="shared" si="1117"/>
        <v/>
      </c>
      <c r="BZ774" s="239" t="str">
        <f t="shared" si="1118"/>
        <v/>
      </c>
      <c r="CA774" s="239" t="str">
        <f t="shared" si="1119"/>
        <v/>
      </c>
      <c r="CB774" s="239" t="str">
        <f t="shared" si="1120"/>
        <v/>
      </c>
      <c r="CC774" s="239" t="str">
        <f t="shared" si="1121"/>
        <v/>
      </c>
      <c r="CD774" s="239" t="str">
        <f t="shared" si="1122"/>
        <v/>
      </c>
      <c r="CE774" s="239" t="str">
        <f t="shared" si="1123"/>
        <v/>
      </c>
      <c r="CF774" s="239">
        <f t="shared" si="1124"/>
        <v>1</v>
      </c>
      <c r="CG774" s="239" t="str">
        <f t="shared" si="1125"/>
        <v/>
      </c>
      <c r="CH774" s="239" t="str">
        <f t="shared" si="1126"/>
        <v/>
      </c>
      <c r="CI774" s="239" t="str">
        <f t="shared" si="1127"/>
        <v/>
      </c>
      <c r="CJ774" s="239" t="str">
        <f t="shared" si="1128"/>
        <v/>
      </c>
      <c r="CK774" s="239" t="str">
        <f t="shared" si="1129"/>
        <v/>
      </c>
      <c r="CL774" s="239" t="str">
        <f t="shared" si="1130"/>
        <v/>
      </c>
      <c r="CM774" s="239" t="str">
        <f t="shared" si="1131"/>
        <v/>
      </c>
      <c r="CN774" s="239" t="str">
        <f t="shared" si="1132"/>
        <v/>
      </c>
      <c r="CP774" s="239" t="str">
        <f t="shared" si="1133"/>
        <v/>
      </c>
      <c r="CQ774" s="239" t="str">
        <f t="shared" si="1134"/>
        <v/>
      </c>
      <c r="CR774" s="239" t="str">
        <f t="shared" si="1135"/>
        <v/>
      </c>
      <c r="CS774" s="239" t="str">
        <f t="shared" si="1136"/>
        <v/>
      </c>
      <c r="CT774" s="239" t="str">
        <f t="shared" si="1137"/>
        <v/>
      </c>
      <c r="CU774" s="239" t="str">
        <f t="shared" si="1138"/>
        <v/>
      </c>
      <c r="CV774" s="239" t="str">
        <f t="shared" si="1139"/>
        <v/>
      </c>
      <c r="CW774" s="239" t="str">
        <f t="shared" si="1140"/>
        <v/>
      </c>
      <c r="CX774" s="239" t="str">
        <f t="shared" si="1141"/>
        <v/>
      </c>
      <c r="CY774" s="239" t="str">
        <f t="shared" si="1142"/>
        <v/>
      </c>
      <c r="CZ774" s="239" t="str">
        <f t="shared" si="1143"/>
        <v/>
      </c>
      <c r="DA774" s="239" t="str">
        <f t="shared" si="1144"/>
        <v/>
      </c>
      <c r="DB774" s="239" t="str">
        <f t="shared" si="1145"/>
        <v/>
      </c>
      <c r="DC774" s="239" t="str">
        <f t="shared" si="1146"/>
        <v/>
      </c>
      <c r="DD774" s="239" t="str">
        <f t="shared" si="1147"/>
        <v/>
      </c>
      <c r="DE774" s="239" t="str">
        <f t="shared" si="1148"/>
        <v/>
      </c>
      <c r="DF774" s="239" t="str">
        <f t="shared" si="1149"/>
        <v/>
      </c>
      <c r="DG774" s="239" t="str">
        <f t="shared" si="1150"/>
        <v/>
      </c>
      <c r="DH774" s="239" t="str">
        <f t="shared" si="1151"/>
        <v>2do trimestre</v>
      </c>
      <c r="DI774" s="239" t="str">
        <f t="shared" si="1152"/>
        <v/>
      </c>
      <c r="DJ774" s="239" t="str">
        <f t="shared" si="1153"/>
        <v/>
      </c>
      <c r="DK774" s="239" t="str">
        <f t="shared" si="1154"/>
        <v/>
      </c>
      <c r="DL774" s="239" t="str">
        <f t="shared" si="1155"/>
        <v/>
      </c>
      <c r="DM774" s="239" t="str">
        <f t="shared" si="1156"/>
        <v/>
      </c>
      <c r="DN774" s="239" t="str">
        <f t="shared" si="1157"/>
        <v/>
      </c>
      <c r="DO774" s="239" t="str">
        <f t="shared" si="1158"/>
        <v/>
      </c>
      <c r="DP774" s="239" t="str">
        <f t="shared" si="1159"/>
        <v/>
      </c>
    </row>
    <row r="775" spans="1:120" ht="35.25" hidden="1" customHeight="1" x14ac:dyDescent="0.25">
      <c r="A775" s="53" t="s">
        <v>4520</v>
      </c>
      <c r="B775" s="53">
        <v>2023</v>
      </c>
      <c r="C775" s="53" t="s">
        <v>65</v>
      </c>
      <c r="D775" s="53" t="s">
        <v>3056</v>
      </c>
      <c r="E775" s="73">
        <v>1</v>
      </c>
      <c r="F775" s="53" t="s">
        <v>3092</v>
      </c>
      <c r="G775" s="53" t="str">
        <f t="shared" si="1162"/>
        <v>2023-2</v>
      </c>
      <c r="H775" s="53" t="s">
        <v>102</v>
      </c>
      <c r="I775" s="53" t="s">
        <v>76</v>
      </c>
      <c r="J775" s="53" t="s">
        <v>80</v>
      </c>
      <c r="K775" s="53" t="s">
        <v>80</v>
      </c>
      <c r="L775" s="53" t="s">
        <v>80</v>
      </c>
      <c r="M775" s="53" t="s">
        <v>80</v>
      </c>
      <c r="N775" s="53" t="s">
        <v>80</v>
      </c>
      <c r="O775" s="53" t="s">
        <v>80</v>
      </c>
      <c r="P775" s="53" t="s">
        <v>3093</v>
      </c>
      <c r="Q775" s="52">
        <v>0</v>
      </c>
      <c r="R775" s="52">
        <f>+Q775*Q772</f>
        <v>0</v>
      </c>
      <c r="S775" s="53">
        <v>1</v>
      </c>
      <c r="T775" s="53" t="s">
        <v>84</v>
      </c>
      <c r="U775" s="53" t="s">
        <v>3089</v>
      </c>
      <c r="V775" s="23">
        <v>44958</v>
      </c>
      <c r="W775" s="23">
        <v>45044</v>
      </c>
      <c r="X775" s="53" t="s">
        <v>2749</v>
      </c>
      <c r="Y775" s="49" t="s">
        <v>167</v>
      </c>
      <c r="Z775" s="59" t="s">
        <v>100</v>
      </c>
      <c r="AA775" s="60">
        <v>1</v>
      </c>
      <c r="AB775" s="62" t="s">
        <v>3094</v>
      </c>
      <c r="AC775" s="62">
        <v>45043</v>
      </c>
      <c r="AD775" s="60">
        <v>1</v>
      </c>
      <c r="AE775" s="62" t="s">
        <v>3095</v>
      </c>
      <c r="AF775" s="62">
        <v>45043</v>
      </c>
      <c r="AG775" s="60" t="s">
        <v>79</v>
      </c>
      <c r="AH775" s="60">
        <v>1</v>
      </c>
      <c r="AI775" s="52">
        <f t="shared" si="1078"/>
        <v>0</v>
      </c>
      <c r="AJ775" s="52"/>
      <c r="AK775" s="52"/>
      <c r="AL775" s="239" t="str">
        <f t="shared" si="1097"/>
        <v/>
      </c>
      <c r="AM775" s="239" t="str">
        <f t="shared" si="1098"/>
        <v/>
      </c>
      <c r="AN775" s="239" t="str">
        <f t="shared" si="1099"/>
        <v/>
      </c>
      <c r="AO775" s="239" t="str">
        <f t="shared" si="1100"/>
        <v/>
      </c>
      <c r="AP775" s="239" t="str">
        <f t="shared" si="1101"/>
        <v/>
      </c>
      <c r="AQ775" s="239" t="str">
        <f t="shared" si="1102"/>
        <v/>
      </c>
      <c r="AR775" s="239" t="str">
        <f t="shared" si="1103"/>
        <v/>
      </c>
      <c r="AS775" s="239" t="str">
        <f t="shared" si="1104"/>
        <v/>
      </c>
      <c r="AT775" s="239" t="str">
        <f t="shared" si="1105"/>
        <v/>
      </c>
      <c r="AU775" s="239" t="str">
        <f t="shared" si="1079"/>
        <v/>
      </c>
      <c r="AV775" s="239" t="str">
        <f t="shared" si="1080"/>
        <v/>
      </c>
      <c r="AW775" s="239" t="str">
        <f t="shared" si="1081"/>
        <v/>
      </c>
      <c r="AX775" s="239" t="str">
        <f t="shared" si="1082"/>
        <v/>
      </c>
      <c r="AY775" s="239" t="str">
        <f t="shared" si="1083"/>
        <v/>
      </c>
      <c r="AZ775" s="239" t="str">
        <f t="shared" si="1084"/>
        <v/>
      </c>
      <c r="BA775" s="239" t="str">
        <f t="shared" si="1085"/>
        <v/>
      </c>
      <c r="BB775" s="239" t="str">
        <f t="shared" si="1086"/>
        <v/>
      </c>
      <c r="BC775" s="239" t="str">
        <f t="shared" si="1087"/>
        <v/>
      </c>
      <c r="BD775" s="239">
        <f t="shared" si="1088"/>
        <v>1</v>
      </c>
      <c r="BE775" s="239" t="str">
        <f t="shared" si="1089"/>
        <v/>
      </c>
      <c r="BF775" s="239" t="str">
        <f t="shared" si="1090"/>
        <v/>
      </c>
      <c r="BG775" s="239" t="str">
        <f t="shared" si="1091"/>
        <v/>
      </c>
      <c r="BH775" s="239" t="str">
        <f t="shared" si="1092"/>
        <v/>
      </c>
      <c r="BI775" s="239" t="str">
        <f t="shared" si="1093"/>
        <v/>
      </c>
      <c r="BJ775" s="239" t="str">
        <f t="shared" si="1094"/>
        <v/>
      </c>
      <c r="BK775" s="239" t="str">
        <f t="shared" si="1095"/>
        <v/>
      </c>
      <c r="BL775" s="239" t="str">
        <f t="shared" si="1096"/>
        <v/>
      </c>
      <c r="BN775" s="239" t="str">
        <f t="shared" si="1106"/>
        <v/>
      </c>
      <c r="BO775" s="239" t="str">
        <f t="shared" si="1107"/>
        <v/>
      </c>
      <c r="BP775" s="239" t="str">
        <f t="shared" si="1108"/>
        <v/>
      </c>
      <c r="BQ775" s="239" t="str">
        <f t="shared" si="1109"/>
        <v/>
      </c>
      <c r="BR775" s="239" t="str">
        <f t="shared" si="1110"/>
        <v/>
      </c>
      <c r="BS775" s="239" t="str">
        <f t="shared" si="1111"/>
        <v/>
      </c>
      <c r="BT775" s="239" t="str">
        <f t="shared" si="1112"/>
        <v/>
      </c>
      <c r="BU775" s="239" t="str">
        <f t="shared" si="1113"/>
        <v/>
      </c>
      <c r="BV775" s="239" t="str">
        <f t="shared" si="1114"/>
        <v/>
      </c>
      <c r="BW775" s="239" t="str">
        <f t="shared" si="1115"/>
        <v/>
      </c>
      <c r="BX775" s="239" t="str">
        <f t="shared" si="1116"/>
        <v/>
      </c>
      <c r="BY775" s="239" t="str">
        <f t="shared" si="1117"/>
        <v/>
      </c>
      <c r="BZ775" s="239" t="str">
        <f t="shared" si="1118"/>
        <v/>
      </c>
      <c r="CA775" s="239" t="str">
        <f t="shared" si="1119"/>
        <v/>
      </c>
      <c r="CB775" s="239" t="str">
        <f t="shared" si="1120"/>
        <v/>
      </c>
      <c r="CC775" s="239" t="str">
        <f t="shared" si="1121"/>
        <v/>
      </c>
      <c r="CD775" s="239" t="str">
        <f t="shared" si="1122"/>
        <v/>
      </c>
      <c r="CE775" s="239" t="str">
        <f t="shared" si="1123"/>
        <v/>
      </c>
      <c r="CF775" s="239">
        <f t="shared" si="1124"/>
        <v>1</v>
      </c>
      <c r="CG775" s="239" t="str">
        <f t="shared" si="1125"/>
        <v/>
      </c>
      <c r="CH775" s="239" t="str">
        <f t="shared" si="1126"/>
        <v/>
      </c>
      <c r="CI775" s="239" t="str">
        <f t="shared" si="1127"/>
        <v/>
      </c>
      <c r="CJ775" s="239" t="str">
        <f t="shared" si="1128"/>
        <v/>
      </c>
      <c r="CK775" s="239" t="str">
        <f t="shared" si="1129"/>
        <v/>
      </c>
      <c r="CL775" s="239" t="str">
        <f t="shared" si="1130"/>
        <v/>
      </c>
      <c r="CM775" s="239" t="str">
        <f t="shared" si="1131"/>
        <v/>
      </c>
      <c r="CN775" s="239" t="str">
        <f t="shared" si="1132"/>
        <v/>
      </c>
      <c r="CP775" s="239" t="str">
        <f t="shared" si="1133"/>
        <v/>
      </c>
      <c r="CQ775" s="239" t="str">
        <f t="shared" si="1134"/>
        <v/>
      </c>
      <c r="CR775" s="239" t="str">
        <f t="shared" si="1135"/>
        <v/>
      </c>
      <c r="CS775" s="239" t="str">
        <f t="shared" si="1136"/>
        <v/>
      </c>
      <c r="CT775" s="239" t="str">
        <f t="shared" si="1137"/>
        <v/>
      </c>
      <c r="CU775" s="239" t="str">
        <f t="shared" si="1138"/>
        <v/>
      </c>
      <c r="CV775" s="239" t="str">
        <f t="shared" si="1139"/>
        <v/>
      </c>
      <c r="CW775" s="239" t="str">
        <f t="shared" si="1140"/>
        <v/>
      </c>
      <c r="CX775" s="239" t="str">
        <f t="shared" si="1141"/>
        <v/>
      </c>
      <c r="CY775" s="239" t="str">
        <f t="shared" si="1142"/>
        <v/>
      </c>
      <c r="CZ775" s="239" t="str">
        <f t="shared" si="1143"/>
        <v/>
      </c>
      <c r="DA775" s="239" t="str">
        <f t="shared" si="1144"/>
        <v/>
      </c>
      <c r="DB775" s="239" t="str">
        <f t="shared" si="1145"/>
        <v/>
      </c>
      <c r="DC775" s="239" t="str">
        <f t="shared" si="1146"/>
        <v/>
      </c>
      <c r="DD775" s="239" t="str">
        <f t="shared" si="1147"/>
        <v/>
      </c>
      <c r="DE775" s="239" t="str">
        <f t="shared" si="1148"/>
        <v/>
      </c>
      <c r="DF775" s="239" t="str">
        <f t="shared" si="1149"/>
        <v/>
      </c>
      <c r="DG775" s="239" t="str">
        <f t="shared" si="1150"/>
        <v/>
      </c>
      <c r="DH775" s="239" t="str">
        <f t="shared" si="1151"/>
        <v>2do trimestre</v>
      </c>
      <c r="DI775" s="239" t="str">
        <f t="shared" si="1152"/>
        <v/>
      </c>
      <c r="DJ775" s="239" t="str">
        <f t="shared" si="1153"/>
        <v/>
      </c>
      <c r="DK775" s="239" t="str">
        <f t="shared" si="1154"/>
        <v/>
      </c>
      <c r="DL775" s="239" t="str">
        <f t="shared" si="1155"/>
        <v/>
      </c>
      <c r="DM775" s="239" t="str">
        <f t="shared" si="1156"/>
        <v/>
      </c>
      <c r="DN775" s="239" t="str">
        <f t="shared" si="1157"/>
        <v/>
      </c>
      <c r="DO775" s="239" t="str">
        <f t="shared" si="1158"/>
        <v/>
      </c>
      <c r="DP775" s="239" t="str">
        <f t="shared" si="1159"/>
        <v/>
      </c>
    </row>
    <row r="776" spans="1:120" ht="35.25" hidden="1" customHeight="1" x14ac:dyDescent="0.25">
      <c r="A776" s="53" t="s">
        <v>4520</v>
      </c>
      <c r="B776" s="53">
        <v>2023</v>
      </c>
      <c r="C776" s="53" t="s">
        <v>65</v>
      </c>
      <c r="D776" s="53" t="s">
        <v>3056</v>
      </c>
      <c r="E776" s="73">
        <v>1</v>
      </c>
      <c r="F776" s="53" t="s">
        <v>3096</v>
      </c>
      <c r="G776" s="53" t="str">
        <f t="shared" si="1162"/>
        <v>2023-2</v>
      </c>
      <c r="H776" s="53" t="s">
        <v>94</v>
      </c>
      <c r="I776" s="53" t="s">
        <v>76</v>
      </c>
      <c r="J776" s="53" t="s">
        <v>80</v>
      </c>
      <c r="K776" s="53" t="s">
        <v>80</v>
      </c>
      <c r="L776" s="53" t="s">
        <v>80</v>
      </c>
      <c r="M776" s="53" t="s">
        <v>80</v>
      </c>
      <c r="N776" s="53" t="s">
        <v>80</v>
      </c>
      <c r="O776" s="53" t="s">
        <v>80</v>
      </c>
      <c r="P776" s="53" t="s">
        <v>3097</v>
      </c>
      <c r="Q776" s="52">
        <v>0.3</v>
      </c>
      <c r="R776" s="52">
        <f>+Q776*Q772</f>
        <v>4.4999999999999998E-2</v>
      </c>
      <c r="S776" s="53">
        <v>1</v>
      </c>
      <c r="T776" s="53" t="s">
        <v>84</v>
      </c>
      <c r="U776" s="53" t="s">
        <v>3084</v>
      </c>
      <c r="V776" s="23">
        <v>45048</v>
      </c>
      <c r="W776" s="23">
        <v>45230</v>
      </c>
      <c r="X776" s="53" t="s">
        <v>3060</v>
      </c>
      <c r="Y776" s="49" t="s">
        <v>87</v>
      </c>
      <c r="Z776" s="59" t="s">
        <v>100</v>
      </c>
      <c r="AA776" s="52">
        <v>1</v>
      </c>
      <c r="AB776" s="23" t="s">
        <v>3098</v>
      </c>
      <c r="AC776" s="23">
        <v>45230</v>
      </c>
      <c r="AD776" s="52">
        <v>1</v>
      </c>
      <c r="AE776" s="23" t="s">
        <v>3099</v>
      </c>
      <c r="AF776" s="23">
        <v>45230</v>
      </c>
      <c r="AG776" s="53" t="s">
        <v>79</v>
      </c>
      <c r="AH776" s="52">
        <v>1</v>
      </c>
      <c r="AI776" s="52">
        <f t="shared" si="1078"/>
        <v>4.4999999999999998E-2</v>
      </c>
      <c r="AJ776" s="52">
        <f>+AI776/R776</f>
        <v>1</v>
      </c>
      <c r="AK776" s="52"/>
      <c r="AL776" s="239" t="str">
        <f t="shared" si="1097"/>
        <v/>
      </c>
      <c r="AM776" s="239" t="str">
        <f t="shared" si="1098"/>
        <v/>
      </c>
      <c r="AN776" s="239" t="str">
        <f t="shared" si="1099"/>
        <v/>
      </c>
      <c r="AO776" s="239" t="str">
        <f t="shared" si="1100"/>
        <v/>
      </c>
      <c r="AP776" s="239" t="str">
        <f t="shared" si="1101"/>
        <v/>
      </c>
      <c r="AQ776" s="239" t="str">
        <f t="shared" si="1102"/>
        <v/>
      </c>
      <c r="AR776" s="239" t="str">
        <f t="shared" si="1103"/>
        <v/>
      </c>
      <c r="AS776" s="239" t="str">
        <f t="shared" si="1104"/>
        <v/>
      </c>
      <c r="AT776" s="239" t="str">
        <f t="shared" si="1105"/>
        <v/>
      </c>
      <c r="AU776" s="239" t="str">
        <f t="shared" si="1079"/>
        <v/>
      </c>
      <c r="AV776" s="239" t="str">
        <f t="shared" si="1080"/>
        <v/>
      </c>
      <c r="AW776" s="239" t="str">
        <f t="shared" si="1081"/>
        <v/>
      </c>
      <c r="AX776" s="239" t="str">
        <f t="shared" si="1082"/>
        <v/>
      </c>
      <c r="AY776" s="239" t="str">
        <f t="shared" si="1083"/>
        <v/>
      </c>
      <c r="AZ776" s="239" t="str">
        <f t="shared" si="1084"/>
        <v/>
      </c>
      <c r="BA776" s="239" t="str">
        <f t="shared" si="1085"/>
        <v/>
      </c>
      <c r="BB776" s="239" t="str">
        <f t="shared" si="1086"/>
        <v/>
      </c>
      <c r="BC776" s="239" t="str">
        <f t="shared" si="1087"/>
        <v/>
      </c>
      <c r="BD776" s="239" t="str">
        <f t="shared" si="1088"/>
        <v/>
      </c>
      <c r="BE776" s="239" t="str">
        <f t="shared" si="1089"/>
        <v/>
      </c>
      <c r="BF776" s="239" t="str">
        <f t="shared" si="1090"/>
        <v/>
      </c>
      <c r="BG776" s="239" t="str">
        <f t="shared" si="1091"/>
        <v/>
      </c>
      <c r="BH776" s="239" t="str">
        <f t="shared" si="1092"/>
        <v/>
      </c>
      <c r="BI776" s="239" t="str">
        <f t="shared" si="1093"/>
        <v/>
      </c>
      <c r="BJ776" s="239" t="str">
        <f t="shared" si="1094"/>
        <v/>
      </c>
      <c r="BK776" s="239" t="str">
        <f t="shared" si="1095"/>
        <v/>
      </c>
      <c r="BL776" s="239" t="str">
        <f t="shared" si="1096"/>
        <v/>
      </c>
      <c r="BN776" s="239" t="str">
        <f t="shared" si="1106"/>
        <v/>
      </c>
      <c r="BO776" s="239" t="str">
        <f t="shared" si="1107"/>
        <v/>
      </c>
      <c r="BP776" s="239" t="str">
        <f t="shared" si="1108"/>
        <v/>
      </c>
      <c r="BQ776" s="239" t="str">
        <f t="shared" si="1109"/>
        <v/>
      </c>
      <c r="BR776" s="239" t="str">
        <f t="shared" si="1110"/>
        <v/>
      </c>
      <c r="BS776" s="239" t="str">
        <f t="shared" si="1111"/>
        <v/>
      </c>
      <c r="BT776" s="239" t="str">
        <f t="shared" si="1112"/>
        <v/>
      </c>
      <c r="BU776" s="239" t="str">
        <f t="shared" si="1113"/>
        <v/>
      </c>
      <c r="BV776" s="239" t="str">
        <f t="shared" si="1114"/>
        <v/>
      </c>
      <c r="BW776" s="239" t="str">
        <f t="shared" si="1115"/>
        <v/>
      </c>
      <c r="BX776" s="239" t="str">
        <f t="shared" si="1116"/>
        <v/>
      </c>
      <c r="BY776" s="239" t="str">
        <f t="shared" si="1117"/>
        <v/>
      </c>
      <c r="BZ776" s="239" t="str">
        <f t="shared" si="1118"/>
        <v/>
      </c>
      <c r="CA776" s="239" t="str">
        <f t="shared" si="1119"/>
        <v/>
      </c>
      <c r="CB776" s="239" t="str">
        <f t="shared" si="1120"/>
        <v/>
      </c>
      <c r="CC776" s="239" t="str">
        <f t="shared" si="1121"/>
        <v/>
      </c>
      <c r="CD776" s="239" t="str">
        <f t="shared" si="1122"/>
        <v/>
      </c>
      <c r="CE776" s="239" t="str">
        <f t="shared" si="1123"/>
        <v/>
      </c>
      <c r="CF776" s="239" t="str">
        <f t="shared" si="1124"/>
        <v/>
      </c>
      <c r="CG776" s="239" t="str">
        <f t="shared" si="1125"/>
        <v/>
      </c>
      <c r="CH776" s="239" t="str">
        <f t="shared" si="1126"/>
        <v/>
      </c>
      <c r="CI776" s="239" t="str">
        <f t="shared" si="1127"/>
        <v/>
      </c>
      <c r="CJ776" s="239" t="str">
        <f t="shared" si="1128"/>
        <v/>
      </c>
      <c r="CK776" s="239" t="str">
        <f t="shared" si="1129"/>
        <v/>
      </c>
      <c r="CL776" s="239" t="str">
        <f t="shared" si="1130"/>
        <v/>
      </c>
      <c r="CM776" s="239" t="str">
        <f t="shared" si="1131"/>
        <v/>
      </c>
      <c r="CN776" s="239" t="str">
        <f t="shared" si="1132"/>
        <v/>
      </c>
      <c r="CP776" s="239" t="str">
        <f t="shared" si="1133"/>
        <v/>
      </c>
      <c r="CQ776" s="239" t="str">
        <f t="shared" si="1134"/>
        <v/>
      </c>
      <c r="CR776" s="239" t="str">
        <f t="shared" si="1135"/>
        <v/>
      </c>
      <c r="CS776" s="239" t="str">
        <f t="shared" si="1136"/>
        <v/>
      </c>
      <c r="CT776" s="239" t="str">
        <f t="shared" si="1137"/>
        <v/>
      </c>
      <c r="CU776" s="239" t="str">
        <f t="shared" si="1138"/>
        <v/>
      </c>
      <c r="CV776" s="239" t="str">
        <f t="shared" si="1139"/>
        <v/>
      </c>
      <c r="CW776" s="239" t="str">
        <f t="shared" si="1140"/>
        <v/>
      </c>
      <c r="CX776" s="239" t="str">
        <f t="shared" si="1141"/>
        <v/>
      </c>
      <c r="CY776" s="239" t="str">
        <f t="shared" si="1142"/>
        <v/>
      </c>
      <c r="CZ776" s="239" t="str">
        <f t="shared" si="1143"/>
        <v/>
      </c>
      <c r="DA776" s="239" t="str">
        <f t="shared" si="1144"/>
        <v/>
      </c>
      <c r="DB776" s="239" t="str">
        <f t="shared" si="1145"/>
        <v/>
      </c>
      <c r="DC776" s="239" t="str">
        <f t="shared" si="1146"/>
        <v/>
      </c>
      <c r="DD776" s="239" t="str">
        <f t="shared" si="1147"/>
        <v/>
      </c>
      <c r="DE776" s="239" t="str">
        <f t="shared" si="1148"/>
        <v/>
      </c>
      <c r="DF776" s="239" t="str">
        <f t="shared" si="1149"/>
        <v/>
      </c>
      <c r="DG776" s="239" t="str">
        <f t="shared" si="1150"/>
        <v/>
      </c>
      <c r="DH776" s="239" t="str">
        <f t="shared" si="1151"/>
        <v/>
      </c>
      <c r="DI776" s="239" t="str">
        <f t="shared" si="1152"/>
        <v/>
      </c>
      <c r="DJ776" s="239" t="str">
        <f t="shared" si="1153"/>
        <v/>
      </c>
      <c r="DK776" s="239" t="str">
        <f t="shared" si="1154"/>
        <v/>
      </c>
      <c r="DL776" s="239" t="str">
        <f t="shared" si="1155"/>
        <v/>
      </c>
      <c r="DM776" s="239" t="str">
        <f t="shared" si="1156"/>
        <v/>
      </c>
      <c r="DN776" s="239" t="str">
        <f t="shared" si="1157"/>
        <v/>
      </c>
      <c r="DO776" s="239" t="str">
        <f t="shared" si="1158"/>
        <v/>
      </c>
      <c r="DP776" s="239" t="str">
        <f t="shared" si="1159"/>
        <v/>
      </c>
    </row>
    <row r="777" spans="1:120" ht="35.25" hidden="1" customHeight="1" x14ac:dyDescent="0.25">
      <c r="A777" s="53" t="s">
        <v>4520</v>
      </c>
      <c r="B777" s="53">
        <v>2023</v>
      </c>
      <c r="C777" s="53" t="s">
        <v>65</v>
      </c>
      <c r="D777" s="53" t="s">
        <v>3056</v>
      </c>
      <c r="E777" s="73">
        <v>1</v>
      </c>
      <c r="F777" s="53" t="s">
        <v>3100</v>
      </c>
      <c r="G777" s="53" t="str">
        <f t="shared" si="1162"/>
        <v>2023-2</v>
      </c>
      <c r="H777" s="53" t="s">
        <v>102</v>
      </c>
      <c r="I777" s="53" t="s">
        <v>76</v>
      </c>
      <c r="J777" s="53" t="s">
        <v>80</v>
      </c>
      <c r="K777" s="53" t="s">
        <v>80</v>
      </c>
      <c r="L777" s="53" t="s">
        <v>80</v>
      </c>
      <c r="M777" s="53" t="s">
        <v>80</v>
      </c>
      <c r="N777" s="53" t="s">
        <v>80</v>
      </c>
      <c r="O777" s="53" t="s">
        <v>80</v>
      </c>
      <c r="P777" s="53" t="s">
        <v>3101</v>
      </c>
      <c r="Q777" s="52">
        <v>0</v>
      </c>
      <c r="R777" s="52">
        <f>+Q777*Q772</f>
        <v>0</v>
      </c>
      <c r="S777" s="53">
        <v>1</v>
      </c>
      <c r="T777" s="53" t="s">
        <v>84</v>
      </c>
      <c r="U777" s="53" t="s">
        <v>3089</v>
      </c>
      <c r="V777" s="23">
        <v>44958</v>
      </c>
      <c r="W777" s="23">
        <v>45044</v>
      </c>
      <c r="X777" s="53" t="s">
        <v>2749</v>
      </c>
      <c r="Y777" s="49" t="s">
        <v>167</v>
      </c>
      <c r="Z777" s="59" t="s">
        <v>100</v>
      </c>
      <c r="AA777" s="60">
        <v>1</v>
      </c>
      <c r="AB777" s="62" t="s">
        <v>3102</v>
      </c>
      <c r="AC777" s="62">
        <v>45043</v>
      </c>
      <c r="AD777" s="60">
        <v>1</v>
      </c>
      <c r="AE777" s="62" t="s">
        <v>3103</v>
      </c>
      <c r="AF777" s="62">
        <v>45043</v>
      </c>
      <c r="AG777" s="60" t="s">
        <v>79</v>
      </c>
      <c r="AH777" s="60">
        <v>1</v>
      </c>
      <c r="AI777" s="52">
        <f t="shared" ref="AI777:AI840" si="1172">+IF(H777="Producto",AD777*Q777,AD777*R777)</f>
        <v>0</v>
      </c>
      <c r="AJ777" s="52"/>
      <c r="AK777" s="52"/>
      <c r="AL777" s="239" t="str">
        <f t="shared" si="1097"/>
        <v/>
      </c>
      <c r="AM777" s="239" t="str">
        <f t="shared" si="1098"/>
        <v/>
      </c>
      <c r="AN777" s="239" t="str">
        <f t="shared" si="1099"/>
        <v/>
      </c>
      <c r="AO777" s="239" t="str">
        <f t="shared" si="1100"/>
        <v/>
      </c>
      <c r="AP777" s="239" t="str">
        <f t="shared" si="1101"/>
        <v/>
      </c>
      <c r="AQ777" s="239" t="str">
        <f t="shared" si="1102"/>
        <v/>
      </c>
      <c r="AR777" s="239" t="str">
        <f t="shared" si="1103"/>
        <v/>
      </c>
      <c r="AS777" s="239" t="str">
        <f t="shared" si="1104"/>
        <v/>
      </c>
      <c r="AT777" s="239" t="str">
        <f t="shared" si="1105"/>
        <v/>
      </c>
      <c r="AU777" s="239" t="str">
        <f t="shared" ref="AU777:AU840" si="1173">IF(AU$8=$C777,"",IF($H777="Producto","",IF(ISNUMBER(FIND(AU$8,$X777,1)),AD777,"")))</f>
        <v/>
      </c>
      <c r="AV777" s="239" t="str">
        <f t="shared" ref="AV777:AV840" si="1174">IF(AV$8=$C777,"",IF($H777="Producto","",IF(ISNUMBER(FIND(AV$8,$X777,1)),AD777,"")))</f>
        <v/>
      </c>
      <c r="AW777" s="239" t="str">
        <f t="shared" ref="AW777:AW840" si="1175">IF(AW$8=$C777,"",IF($H777="Producto","",IF(ISNUMBER(FIND(AW$8,$X777,1)),AD777,"")))</f>
        <v/>
      </c>
      <c r="AX777" s="239" t="str">
        <f t="shared" ref="AX777:AX840" si="1176">IF(AX$8=$C777,"",IF($H777="Producto","",IF(ISNUMBER(FIND(AX$8,$X777,1)),AD777,"")))</f>
        <v/>
      </c>
      <c r="AY777" s="239" t="str">
        <f t="shared" ref="AY777:AY840" si="1177">IF(AY$8=$C777,"",IF($H777="Producto","",IF(ISNUMBER(FIND(AY$8,$X777,1)),AD777,"")))</f>
        <v/>
      </c>
      <c r="AZ777" s="239" t="str">
        <f t="shared" ref="AZ777:AZ840" si="1178">IF(AZ$8=$C777,"",IF($H777="Producto","",IF(ISNUMBER(FIND(AZ$8,$X777,1)),AD777,"")))</f>
        <v/>
      </c>
      <c r="BA777" s="239" t="str">
        <f t="shared" ref="BA777:BA840" si="1179">IF(BA$8=$C777,"",IF($H777="Producto","",IF(ISNUMBER(FIND(BA$8,$X777,1)),AD777,"")))</f>
        <v/>
      </c>
      <c r="BB777" s="239" t="str">
        <f t="shared" ref="BB777:BB840" si="1180">IF(BB$8=$C777,"",IF($H777="Producto","",IF(ISNUMBER(FIND(BB$8,$X777,1)),AD777,"")))</f>
        <v/>
      </c>
      <c r="BC777" s="239" t="str">
        <f t="shared" ref="BC777:BC840" si="1181">IF(BC$8=$C777,"",IF($H777="Producto","",IF(ISNUMBER(FIND(BC$8,$X777,1)),AD777,"")))</f>
        <v/>
      </c>
      <c r="BD777" s="239">
        <f t="shared" ref="BD777:BD840" si="1182">IF(BD$8=$C777,"",IF($H777="Producto","",IF(ISNUMBER(FIND(BD$8,$X777,1)),AD777,"")))</f>
        <v>1</v>
      </c>
      <c r="BE777" s="239" t="str">
        <f t="shared" ref="BE777:BE840" si="1183">IF(BE$8=$C777,"",IF($H777="Producto","",IF(ISNUMBER(FIND(BE$8,$X777,1)),AD777,"")))</f>
        <v/>
      </c>
      <c r="BF777" s="239" t="str">
        <f t="shared" ref="BF777:BF840" si="1184">IF(BF$8=$C777,"",IF($H777="Producto","",IF(ISNUMBER(FIND(BF$8,$X777,1)),AD777,"")))</f>
        <v/>
      </c>
      <c r="BG777" s="239" t="str">
        <f t="shared" ref="BG777:BG840" si="1185">IF(BG$8=$C777,"",IF($H777="Producto","",IF(ISNUMBER(FIND(BG$8,$X777,1)),AD777,"")))</f>
        <v/>
      </c>
      <c r="BH777" s="239" t="str">
        <f t="shared" ref="BH777:BH840" si="1186">IF(BH$8=$C777,"",IF($H777="Producto","",IF(ISNUMBER(FIND(BH$8,$X777,1)),AD777,"")))</f>
        <v/>
      </c>
      <c r="BI777" s="239" t="str">
        <f t="shared" ref="BI777:BI840" si="1187">IF(BI$8=$C777,"",IF($H777="Producto","",IF(ISNUMBER(FIND(BI$8,$X777,1)),AD777,"")))</f>
        <v/>
      </c>
      <c r="BJ777" s="239" t="str">
        <f t="shared" ref="BJ777:BJ840" si="1188">IF(BJ$8=$C777,"",IF($H777="Producto","",IF(ISNUMBER(FIND(BJ$8,$X777,1)),AD777,"")))</f>
        <v/>
      </c>
      <c r="BK777" s="239" t="str">
        <f t="shared" ref="BK777:BK840" si="1189">IF(BK$8=$C777,"",IF($H777="Producto","",IF(ISNUMBER(FIND(BK$8,$X777,1)),AD777,"")))</f>
        <v/>
      </c>
      <c r="BL777" s="239" t="str">
        <f t="shared" ref="BL777:BL840" si="1190">IF(BL$8=$C777,"",IF($H777="Producto","",IF(ISNUMBER(FIND(BL$8,$X777,1)),AD777,"")))</f>
        <v/>
      </c>
      <c r="BN777" s="239" t="str">
        <f t="shared" si="1106"/>
        <v/>
      </c>
      <c r="BO777" s="239" t="str">
        <f t="shared" si="1107"/>
        <v/>
      </c>
      <c r="BP777" s="239" t="str">
        <f t="shared" si="1108"/>
        <v/>
      </c>
      <c r="BQ777" s="239" t="str">
        <f t="shared" si="1109"/>
        <v/>
      </c>
      <c r="BR777" s="239" t="str">
        <f t="shared" si="1110"/>
        <v/>
      </c>
      <c r="BS777" s="239" t="str">
        <f t="shared" si="1111"/>
        <v/>
      </c>
      <c r="BT777" s="239" t="str">
        <f t="shared" si="1112"/>
        <v/>
      </c>
      <c r="BU777" s="239" t="str">
        <f t="shared" si="1113"/>
        <v/>
      </c>
      <c r="BV777" s="239" t="str">
        <f t="shared" si="1114"/>
        <v/>
      </c>
      <c r="BW777" s="239" t="str">
        <f t="shared" si="1115"/>
        <v/>
      </c>
      <c r="BX777" s="239" t="str">
        <f t="shared" si="1116"/>
        <v/>
      </c>
      <c r="BY777" s="239" t="str">
        <f t="shared" si="1117"/>
        <v/>
      </c>
      <c r="BZ777" s="239" t="str">
        <f t="shared" si="1118"/>
        <v/>
      </c>
      <c r="CA777" s="239" t="str">
        <f t="shared" si="1119"/>
        <v/>
      </c>
      <c r="CB777" s="239" t="str">
        <f t="shared" si="1120"/>
        <v/>
      </c>
      <c r="CC777" s="239" t="str">
        <f t="shared" si="1121"/>
        <v/>
      </c>
      <c r="CD777" s="239" t="str">
        <f t="shared" si="1122"/>
        <v/>
      </c>
      <c r="CE777" s="239" t="str">
        <f t="shared" si="1123"/>
        <v/>
      </c>
      <c r="CF777" s="239">
        <f t="shared" si="1124"/>
        <v>1</v>
      </c>
      <c r="CG777" s="239" t="str">
        <f t="shared" si="1125"/>
        <v/>
      </c>
      <c r="CH777" s="239" t="str">
        <f t="shared" si="1126"/>
        <v/>
      </c>
      <c r="CI777" s="239" t="str">
        <f t="shared" si="1127"/>
        <v/>
      </c>
      <c r="CJ777" s="239" t="str">
        <f t="shared" si="1128"/>
        <v/>
      </c>
      <c r="CK777" s="239" t="str">
        <f t="shared" si="1129"/>
        <v/>
      </c>
      <c r="CL777" s="239" t="str">
        <f t="shared" si="1130"/>
        <v/>
      </c>
      <c r="CM777" s="239" t="str">
        <f t="shared" si="1131"/>
        <v/>
      </c>
      <c r="CN777" s="239" t="str">
        <f t="shared" si="1132"/>
        <v/>
      </c>
      <c r="CP777" s="239" t="str">
        <f t="shared" si="1133"/>
        <v/>
      </c>
      <c r="CQ777" s="239" t="str">
        <f t="shared" si="1134"/>
        <v/>
      </c>
      <c r="CR777" s="239" t="str">
        <f t="shared" si="1135"/>
        <v/>
      </c>
      <c r="CS777" s="239" t="str">
        <f t="shared" si="1136"/>
        <v/>
      </c>
      <c r="CT777" s="239" t="str">
        <f t="shared" si="1137"/>
        <v/>
      </c>
      <c r="CU777" s="239" t="str">
        <f t="shared" si="1138"/>
        <v/>
      </c>
      <c r="CV777" s="239" t="str">
        <f t="shared" si="1139"/>
        <v/>
      </c>
      <c r="CW777" s="239" t="str">
        <f t="shared" si="1140"/>
        <v/>
      </c>
      <c r="CX777" s="239" t="str">
        <f t="shared" si="1141"/>
        <v/>
      </c>
      <c r="CY777" s="239" t="str">
        <f t="shared" si="1142"/>
        <v/>
      </c>
      <c r="CZ777" s="239" t="str">
        <f t="shared" si="1143"/>
        <v/>
      </c>
      <c r="DA777" s="239" t="str">
        <f t="shared" si="1144"/>
        <v/>
      </c>
      <c r="DB777" s="239" t="str">
        <f t="shared" si="1145"/>
        <v/>
      </c>
      <c r="DC777" s="239" t="str">
        <f t="shared" si="1146"/>
        <v/>
      </c>
      <c r="DD777" s="239" t="str">
        <f t="shared" si="1147"/>
        <v/>
      </c>
      <c r="DE777" s="239" t="str">
        <f t="shared" si="1148"/>
        <v/>
      </c>
      <c r="DF777" s="239" t="str">
        <f t="shared" si="1149"/>
        <v/>
      </c>
      <c r="DG777" s="239" t="str">
        <f t="shared" si="1150"/>
        <v/>
      </c>
      <c r="DH777" s="239" t="str">
        <f t="shared" si="1151"/>
        <v>2do trimestre</v>
      </c>
      <c r="DI777" s="239" t="str">
        <f t="shared" si="1152"/>
        <v/>
      </c>
      <c r="DJ777" s="239" t="str">
        <f t="shared" si="1153"/>
        <v/>
      </c>
      <c r="DK777" s="239" t="str">
        <f t="shared" si="1154"/>
        <v/>
      </c>
      <c r="DL777" s="239" t="str">
        <f t="shared" si="1155"/>
        <v/>
      </c>
      <c r="DM777" s="239" t="str">
        <f t="shared" si="1156"/>
        <v/>
      </c>
      <c r="DN777" s="239" t="str">
        <f t="shared" si="1157"/>
        <v/>
      </c>
      <c r="DO777" s="239" t="str">
        <f t="shared" si="1158"/>
        <v/>
      </c>
      <c r="DP777" s="239" t="str">
        <f t="shared" si="1159"/>
        <v/>
      </c>
    </row>
    <row r="778" spans="1:120" ht="35.25" hidden="1" customHeight="1" x14ac:dyDescent="0.25">
      <c r="A778" s="53" t="s">
        <v>4520</v>
      </c>
      <c r="B778" s="53">
        <v>2023</v>
      </c>
      <c r="C778" s="53" t="s">
        <v>65</v>
      </c>
      <c r="D778" s="53" t="s">
        <v>3056</v>
      </c>
      <c r="E778" s="73">
        <v>1</v>
      </c>
      <c r="F778" s="53" t="s">
        <v>3104</v>
      </c>
      <c r="G778" s="53" t="str">
        <f t="shared" si="1162"/>
        <v>2023-2</v>
      </c>
      <c r="H778" s="53" t="s">
        <v>94</v>
      </c>
      <c r="I778" s="53" t="s">
        <v>76</v>
      </c>
      <c r="J778" s="53" t="s">
        <v>80</v>
      </c>
      <c r="K778" s="53" t="s">
        <v>80</v>
      </c>
      <c r="L778" s="53" t="s">
        <v>80</v>
      </c>
      <c r="M778" s="53" t="s">
        <v>80</v>
      </c>
      <c r="N778" s="53" t="s">
        <v>80</v>
      </c>
      <c r="O778" s="53" t="s">
        <v>80</v>
      </c>
      <c r="P778" s="53" t="s">
        <v>3105</v>
      </c>
      <c r="Q778" s="52">
        <v>0.4</v>
      </c>
      <c r="R778" s="52">
        <f>+Q778*Q772</f>
        <v>0.06</v>
      </c>
      <c r="S778" s="53">
        <v>1</v>
      </c>
      <c r="T778" s="53" t="s">
        <v>84</v>
      </c>
      <c r="U778" s="53" t="s">
        <v>3084</v>
      </c>
      <c r="V778" s="23">
        <v>45048</v>
      </c>
      <c r="W778" s="23">
        <v>45260</v>
      </c>
      <c r="X778" s="53" t="s">
        <v>3060</v>
      </c>
      <c r="Y778" s="49" t="s">
        <v>87</v>
      </c>
      <c r="Z778" s="59" t="s">
        <v>100</v>
      </c>
      <c r="AA778" s="52">
        <v>1</v>
      </c>
      <c r="AB778" s="23" t="s">
        <v>3106</v>
      </c>
      <c r="AC778" s="23">
        <v>45253</v>
      </c>
      <c r="AD778" s="52">
        <v>1</v>
      </c>
      <c r="AE778" s="23" t="s">
        <v>3107</v>
      </c>
      <c r="AF778" s="23">
        <v>45253</v>
      </c>
      <c r="AG778" s="53" t="s">
        <v>79</v>
      </c>
      <c r="AH778" s="52">
        <v>1</v>
      </c>
      <c r="AI778" s="52">
        <f t="shared" si="1172"/>
        <v>0.06</v>
      </c>
      <c r="AJ778" s="52">
        <f>+AI778/R778</f>
        <v>1</v>
      </c>
      <c r="AK778" s="52"/>
      <c r="AL778" s="239" t="str">
        <f t="shared" ref="AL778:AL841" si="1191">IF(AL$8=$C778,"",IF($H778="Producto","",IF(ISNUMBER(FIND(AL$8,$X778,1)),AD778,"")))</f>
        <v/>
      </c>
      <c r="AM778" s="239" t="str">
        <f t="shared" ref="AM778:AM841" si="1192">IF(AM$8=$C778,"",IF($H778="Producto","",IF(ISNUMBER(FIND(AM$8,$X778,1)),AD778,"")))</f>
        <v/>
      </c>
      <c r="AN778" s="239" t="str">
        <f t="shared" ref="AN778:AN841" si="1193">IF(AN$8=$C778,"",IF($H778="Producto","",IF(ISNUMBER(FIND(AN$8,$X778,1)),AD778,"")))</f>
        <v/>
      </c>
      <c r="AO778" s="239" t="str">
        <f t="shared" ref="AO778:AO841" si="1194">IF(AO$8=$C778,"",IF($H778="Producto","",IF(ISNUMBER(FIND(AO$8,$X778,1)),AD778,"")))</f>
        <v/>
      </c>
      <c r="AP778" s="239" t="str">
        <f t="shared" ref="AP778:AP841" si="1195">IF(AP$8=$C778,"",IF($H778="Producto","",IF(ISNUMBER(FIND(AP$8,$X778,1)),AD778,"")))</f>
        <v/>
      </c>
      <c r="AQ778" s="239" t="str">
        <f t="shared" ref="AQ778:AQ841" si="1196">IF(AQ$8=$C778,"",IF($H778="Producto","",IF(ISNUMBER(FIND(AQ$8,$X778,1)),AD778,"")))</f>
        <v/>
      </c>
      <c r="AR778" s="239" t="str">
        <f t="shared" ref="AR778:AR841" si="1197">IF(AR$8=$C778,"",IF($H778="Producto","",IF(ISNUMBER(FIND(AR$8,$X778,1)),AD778,"")))</f>
        <v/>
      </c>
      <c r="AS778" s="239" t="str">
        <f t="shared" ref="AS778:AS841" si="1198">IF(AS$8=$C778,"",IF($H778="Producto","",IF(ISNUMBER(FIND(AS$8,$X778,1)),AD778,"")))</f>
        <v/>
      </c>
      <c r="AT778" s="239" t="str">
        <f t="shared" ref="AT778:AT841" si="1199">IF(AT$8=$C778,"",IF($H778="Producto","",IF(ISNUMBER(FIND(AT$8,$X778,1)),AD778,"")))</f>
        <v/>
      </c>
      <c r="AU778" s="239" t="str">
        <f t="shared" si="1173"/>
        <v/>
      </c>
      <c r="AV778" s="239" t="str">
        <f t="shared" si="1174"/>
        <v/>
      </c>
      <c r="AW778" s="239" t="str">
        <f t="shared" si="1175"/>
        <v/>
      </c>
      <c r="AX778" s="239" t="str">
        <f t="shared" si="1176"/>
        <v/>
      </c>
      <c r="AY778" s="239" t="str">
        <f t="shared" si="1177"/>
        <v/>
      </c>
      <c r="AZ778" s="239" t="str">
        <f t="shared" si="1178"/>
        <v/>
      </c>
      <c r="BA778" s="239" t="str">
        <f t="shared" si="1179"/>
        <v/>
      </c>
      <c r="BB778" s="239" t="str">
        <f t="shared" si="1180"/>
        <v/>
      </c>
      <c r="BC778" s="239" t="str">
        <f t="shared" si="1181"/>
        <v/>
      </c>
      <c r="BD778" s="239" t="str">
        <f t="shared" si="1182"/>
        <v/>
      </c>
      <c r="BE778" s="239" t="str">
        <f t="shared" si="1183"/>
        <v/>
      </c>
      <c r="BF778" s="239" t="str">
        <f t="shared" si="1184"/>
        <v/>
      </c>
      <c r="BG778" s="239" t="str">
        <f t="shared" si="1185"/>
        <v/>
      </c>
      <c r="BH778" s="239" t="str">
        <f t="shared" si="1186"/>
        <v/>
      </c>
      <c r="BI778" s="239" t="str">
        <f t="shared" si="1187"/>
        <v/>
      </c>
      <c r="BJ778" s="239" t="str">
        <f t="shared" si="1188"/>
        <v/>
      </c>
      <c r="BK778" s="239" t="str">
        <f t="shared" si="1189"/>
        <v/>
      </c>
      <c r="BL778" s="239" t="str">
        <f t="shared" si="1190"/>
        <v/>
      </c>
      <c r="BN778" s="239" t="str">
        <f t="shared" ref="BN778:BN841" si="1200">IF(AL$8=$C778,"",IF($H778="Producto","",IF(ISNUMBER(FIND(AL$8,$X778,1)),AH778,"")))</f>
        <v/>
      </c>
      <c r="BO778" s="239" t="str">
        <f t="shared" ref="BO778:BO841" si="1201">IF(AM$8=$C778,"",IF($H778="Producto","",IF(ISNUMBER(FIND(AM$8,$X778,1)),AH778,"")))</f>
        <v/>
      </c>
      <c r="BP778" s="239" t="str">
        <f t="shared" ref="BP778:BP841" si="1202">IF(AN$8=$C778,"",IF($H778="Producto","",IF(ISNUMBER(FIND(AN$8,$X778,1)),AH778,"")))</f>
        <v/>
      </c>
      <c r="BQ778" s="239" t="str">
        <f t="shared" ref="BQ778:BQ841" si="1203">IF(AO$8=$C778,"",IF($H778="Producto","",IF(ISNUMBER(FIND(AO$8,$X778,1)),AH778,"")))</f>
        <v/>
      </c>
      <c r="BR778" s="239" t="str">
        <f t="shared" ref="BR778:BR841" si="1204">IF(AP$8=$C778,"",IF($H778="Producto","",IF(ISNUMBER(FIND(AP$8,$X778,1)),AH778,"")))</f>
        <v/>
      </c>
      <c r="BS778" s="239" t="str">
        <f t="shared" ref="BS778:BS841" si="1205">IF(AQ$8=$C778,"",IF($H778="Producto","",IF(ISNUMBER(FIND(AQ$8,$X778,1)),AH778,"")))</f>
        <v/>
      </c>
      <c r="BT778" s="239" t="str">
        <f t="shared" ref="BT778:BT841" si="1206">IF(AR$8=$C778,"",IF($H778="Producto","",IF(ISNUMBER(FIND(AR$8,$X778,1)),AH778,"")))</f>
        <v/>
      </c>
      <c r="BU778" s="239" t="str">
        <f t="shared" ref="BU778:BU841" si="1207">IF(AS$8=$C778,"",IF($H778="Producto","",IF(ISNUMBER(FIND(AS$8,$X778,1)),AH778,"")))</f>
        <v/>
      </c>
      <c r="BV778" s="239" t="str">
        <f t="shared" ref="BV778:BV841" si="1208">IF(AT$8=$C778,"",IF($H778="Producto","",IF(ISNUMBER(FIND(AT$8,$X778,1)),AH778,"")))</f>
        <v/>
      </c>
      <c r="BW778" s="239" t="str">
        <f t="shared" ref="BW778:BW841" si="1209">IF(AU$8=$C778,"",IF($H778="Producto","",IF(ISNUMBER(FIND(AU$8,$X778,1)),AH778,"")))</f>
        <v/>
      </c>
      <c r="BX778" s="239" t="str">
        <f t="shared" ref="BX778:BX841" si="1210">IF(AV$8=$C778,"",IF($H778="Producto","",IF(ISNUMBER(FIND(AV$8,$X778,1)),AH778,"")))</f>
        <v/>
      </c>
      <c r="BY778" s="239" t="str">
        <f t="shared" ref="BY778:BY841" si="1211">IF(AW$8=$C778,"",IF($H778="Producto","",IF(ISNUMBER(FIND(AW$8,$X778,1)),AH778,"")))</f>
        <v/>
      </c>
      <c r="BZ778" s="239" t="str">
        <f t="shared" ref="BZ778:BZ841" si="1212">IF(AX$8=$C778,"",IF($H778="Producto","",IF(ISNUMBER(FIND(AX$8,$X778,1)),AH778,"")))</f>
        <v/>
      </c>
      <c r="CA778" s="239" t="str">
        <f t="shared" ref="CA778:CA841" si="1213">IF(AY$8=$C778,"",IF($H778="Producto","",IF(ISNUMBER(FIND(AY$8,$X778,1)),AH778,"")))</f>
        <v/>
      </c>
      <c r="CB778" s="239" t="str">
        <f t="shared" ref="CB778:CB841" si="1214">IF(AZ$8=$C778,"",IF($H778="Producto","",IF(ISNUMBER(FIND(AZ$8,$X778,1)),AH778,"")))</f>
        <v/>
      </c>
      <c r="CC778" s="239" t="str">
        <f t="shared" ref="CC778:CC841" si="1215">IF(BA$8=$C778,"",IF($H778="Producto","",IF(ISNUMBER(FIND(BA$8,$X778,1)),AH778,"")))</f>
        <v/>
      </c>
      <c r="CD778" s="239" t="str">
        <f t="shared" ref="CD778:CD841" si="1216">IF(BB$8=$C778,"",IF($H778="Producto","",IF(ISNUMBER(FIND(BB$8,$X778,1)),AH778,"")))</f>
        <v/>
      </c>
      <c r="CE778" s="239" t="str">
        <f t="shared" ref="CE778:CE841" si="1217">IF(BC$8=$C778,"",IF($H778="Producto","",IF(ISNUMBER(FIND(BC$8,$X778,1)),AH778,"")))</f>
        <v/>
      </c>
      <c r="CF778" s="239" t="str">
        <f t="shared" ref="CF778:CF841" si="1218">IF(BD$8=$C778,"",IF($H778="Producto","",IF(ISNUMBER(FIND(BD$8,$X778,1)),AH778,"")))</f>
        <v/>
      </c>
      <c r="CG778" s="239" t="str">
        <f t="shared" ref="CG778:CG841" si="1219">IF(BE$8=$C778,"",IF($H778="Producto","",IF(ISNUMBER(FIND(BE$8,$X778,1)),AH778,"")))</f>
        <v/>
      </c>
      <c r="CH778" s="239" t="str">
        <f t="shared" ref="CH778:CH841" si="1220">IF(BF$8=$C778,"",IF($H778="Producto","",IF(ISNUMBER(FIND(BF$8,$X778,1)),AH778,"")))</f>
        <v/>
      </c>
      <c r="CI778" s="239" t="str">
        <f t="shared" ref="CI778:CI841" si="1221">IF(BG$8=$C778,"",IF($H778="Producto","",IF(ISNUMBER(FIND(BG$8,$X778,1)),AH778,"")))</f>
        <v/>
      </c>
      <c r="CJ778" s="239" t="str">
        <f t="shared" ref="CJ778:CJ841" si="1222">IF(BH$8=$C778,"",IF($H778="Producto","",IF(ISNUMBER(FIND(BH$8,$X778,1)),AH778,"")))</f>
        <v/>
      </c>
      <c r="CK778" s="239" t="str">
        <f t="shared" ref="CK778:CK841" si="1223">IF(BI$8=$C778,"",IF($H778="Producto","",IF(ISNUMBER(FIND(BI$8,$X778,1)),AH778,"")))</f>
        <v/>
      </c>
      <c r="CL778" s="239" t="str">
        <f t="shared" ref="CL778:CL841" si="1224">IF(BJ$8=$C778,"",IF($H778="Producto","",IF(ISNUMBER(FIND(BJ$8,$X778,1)),AH778,"")))</f>
        <v/>
      </c>
      <c r="CM778" s="239" t="str">
        <f t="shared" ref="CM778:CM841" si="1225">IF(BK$8=$C778,"",IF($H778="Producto","",IF(ISNUMBER(FIND(BK$8,$X778,1)),AH778,"")))</f>
        <v/>
      </c>
      <c r="CN778" s="239" t="str">
        <f t="shared" ref="CN778:CN841" si="1226">IF(BL$8=$C778,"",IF($H778="Producto","",IF(ISNUMBER(FIND(BL$8,$X778,1)),AH778,"")))</f>
        <v/>
      </c>
      <c r="CP778" s="239" t="str">
        <f t="shared" ref="CP778:CP841" si="1227">IF(AL$8=$C778,"",IF($H778="Producto","",IF(ISNUMBER(FIND(AL$8,$X778,1)),$Y778,"")))</f>
        <v/>
      </c>
      <c r="CQ778" s="239" t="str">
        <f t="shared" ref="CQ778:CQ841" si="1228">IF(AM$8=$C778,"",IF($H778="Producto","",IF(ISNUMBER(FIND(AM$8,$X778,1)),$Y778,"")))</f>
        <v/>
      </c>
      <c r="CR778" s="239" t="str">
        <f t="shared" ref="CR778:CR841" si="1229">IF(AN$8=$C778,"",IF($H778="Producto","",IF(ISNUMBER(FIND(AN$8,$X778,1)),$Y778,"")))</f>
        <v/>
      </c>
      <c r="CS778" s="239" t="str">
        <f t="shared" ref="CS778:CS841" si="1230">IF(AO$8=$C778,"",IF($H778="Producto","",IF(ISNUMBER(FIND(AO$8,$X778,1)),$Y778,"")))</f>
        <v/>
      </c>
      <c r="CT778" s="239" t="str">
        <f t="shared" ref="CT778:CT841" si="1231">IF(AP$8=$C778,"",IF($H778="Producto","",IF(ISNUMBER(FIND(AP$8,$X778,1)),$Y778,"")))</f>
        <v/>
      </c>
      <c r="CU778" s="239" t="str">
        <f t="shared" ref="CU778:CU841" si="1232">IF(AQ$8=$C778,"",IF($H778="Producto","",IF(ISNUMBER(FIND(AQ$8,$X778,1)),$Y778,"")))</f>
        <v/>
      </c>
      <c r="CV778" s="239" t="str">
        <f t="shared" ref="CV778:CV841" si="1233">IF(AR$8=$C778,"",IF($H778="Producto","",IF(ISNUMBER(FIND(AR$8,$X778,1)),$Y778,"")))</f>
        <v/>
      </c>
      <c r="CW778" s="239" t="str">
        <f t="shared" ref="CW778:CW841" si="1234">IF(AS$8=$C778,"",IF($H778="Producto","",IF(ISNUMBER(FIND(AS$8,$X778,1)),$Y778,"")))</f>
        <v/>
      </c>
      <c r="CX778" s="239" t="str">
        <f t="shared" ref="CX778:CX841" si="1235">IF(AT$8=$C778,"",IF($H778="Producto","",IF(ISNUMBER(FIND(AT$8,$X778,1)),$Y778,"")))</f>
        <v/>
      </c>
      <c r="CY778" s="239" t="str">
        <f t="shared" ref="CY778:CY841" si="1236">IF(AU$8=$C778,"",IF($H778="Producto","",IF(ISNUMBER(FIND(AU$8,$X778,1)),$Y778,"")))</f>
        <v/>
      </c>
      <c r="CZ778" s="239" t="str">
        <f t="shared" ref="CZ778:CZ841" si="1237">IF(AV$8=$C778,"",IF($H778="Producto","",IF(ISNUMBER(FIND(AV$8,$X778,1)),$Y778,"")))</f>
        <v/>
      </c>
      <c r="DA778" s="239" t="str">
        <f t="shared" ref="DA778:DA841" si="1238">IF(AW$8=$C778,"",IF($H778="Producto","",IF(ISNUMBER(FIND(AW$8,$X778,1)),$Y778,"")))</f>
        <v/>
      </c>
      <c r="DB778" s="239" t="str">
        <f t="shared" ref="DB778:DB841" si="1239">IF(AX$8=$C778,"",IF($H778="Producto","",IF(ISNUMBER(FIND(AX$8,$X778,1)),$Y778,"")))</f>
        <v/>
      </c>
      <c r="DC778" s="239" t="str">
        <f t="shared" ref="DC778:DC841" si="1240">IF(AY$8=$C778,"",IF($H778="Producto","",IF(ISNUMBER(FIND(AY$8,$X778,1)),$Y778,"")))</f>
        <v/>
      </c>
      <c r="DD778" s="239" t="str">
        <f t="shared" ref="DD778:DD841" si="1241">IF(AZ$8=$C778,"",IF($H778="Producto","",IF(ISNUMBER(FIND(AZ$8,$X778,1)),$Y778,"")))</f>
        <v/>
      </c>
      <c r="DE778" s="239" t="str">
        <f t="shared" ref="DE778:DE841" si="1242">IF(BA$8=$C778,"",IF($H778="Producto","",IF(ISNUMBER(FIND(BA$8,$X778,1)),$Y778,"")))</f>
        <v/>
      </c>
      <c r="DF778" s="239" t="str">
        <f t="shared" ref="DF778:DF841" si="1243">IF(BB$8=$C778,"",IF($H778="Producto","",IF(ISNUMBER(FIND(BB$8,$X778,1)),$Y778,"")))</f>
        <v/>
      </c>
      <c r="DG778" s="239" t="str">
        <f t="shared" ref="DG778:DG841" si="1244">IF(BC$8=$C778,"",IF($H778="Producto","",IF(ISNUMBER(FIND(BC$8,$X778,1)),$Y778,"")))</f>
        <v/>
      </c>
      <c r="DH778" s="239" t="str">
        <f t="shared" ref="DH778:DH841" si="1245">IF(BD$8=$C778,"",IF($H778="Producto","",IF(ISNUMBER(FIND(BD$8,$X778,1)),$Y778,"")))</f>
        <v/>
      </c>
      <c r="DI778" s="239" t="str">
        <f t="shared" ref="DI778:DI841" si="1246">IF(BE$8=$C778,"",IF($H778="Producto","",IF(ISNUMBER(FIND(BE$8,$X778,1)),$Y778,"")))</f>
        <v/>
      </c>
      <c r="DJ778" s="239" t="str">
        <f t="shared" ref="DJ778:DJ841" si="1247">IF(BF$8=$C778,"",IF($H778="Producto","",IF(ISNUMBER(FIND(BF$8,$X778,1)),$Y778,"")))</f>
        <v/>
      </c>
      <c r="DK778" s="239" t="str">
        <f t="shared" ref="DK778:DK841" si="1248">IF(BG$8=$C778,"",IF($H778="Producto","",IF(ISNUMBER(FIND(BG$8,$X778,1)),$Y778,"")))</f>
        <v/>
      </c>
      <c r="DL778" s="239" t="str">
        <f t="shared" ref="DL778:DL841" si="1249">IF(BH$8=$C778,"",IF($H778="Producto","",IF(ISNUMBER(FIND(BH$8,$X778,1)),$Y778,"")))</f>
        <v/>
      </c>
      <c r="DM778" s="239" t="str">
        <f t="shared" ref="DM778:DM841" si="1250">IF(BI$8=$C778,"",IF($H778="Producto","",IF(ISNUMBER(FIND(BI$8,$X778,1)),$Y778,"")))</f>
        <v/>
      </c>
      <c r="DN778" s="239" t="str">
        <f t="shared" ref="DN778:DN841" si="1251">IF(BJ$8=$C778,"",IF($H778="Producto","",IF(ISNUMBER(FIND(BJ$8,$X778,1)),$Y778,"")))</f>
        <v/>
      </c>
      <c r="DO778" s="239" t="str">
        <f t="shared" ref="DO778:DO841" si="1252">IF(BK$8=$C778,"",IF($H778="Producto","",IF(ISNUMBER(FIND(BK$8,$X778,1)),$Y778,"")))</f>
        <v/>
      </c>
      <c r="DP778" s="239" t="str">
        <f t="shared" ref="DP778:DP841" si="1253">IF(BL$8=$C778,"",IF($H778="Producto","",IF(ISNUMBER(FIND(BL$8,$X778,1)),$Y778,"")))</f>
        <v/>
      </c>
    </row>
    <row r="779" spans="1:120" ht="35.25" hidden="1" customHeight="1" x14ac:dyDescent="0.25">
      <c r="A779" s="49" t="s">
        <v>4520</v>
      </c>
      <c r="B779" s="49">
        <v>2023</v>
      </c>
      <c r="C779" s="49" t="s">
        <v>65</v>
      </c>
      <c r="D779" s="49" t="s">
        <v>3056</v>
      </c>
      <c r="E779" s="73">
        <v>1</v>
      </c>
      <c r="F779" s="49" t="s">
        <v>3108</v>
      </c>
      <c r="G779" s="49" t="str">
        <f t="shared" si="1162"/>
        <v>2023-3</v>
      </c>
      <c r="H779" s="49" t="s">
        <v>75</v>
      </c>
      <c r="I779" s="49" t="s">
        <v>196</v>
      </c>
      <c r="J779" s="49" t="s">
        <v>3109</v>
      </c>
      <c r="K779" s="49" t="s">
        <v>1164</v>
      </c>
      <c r="L779" s="49" t="s">
        <v>125</v>
      </c>
      <c r="M779" s="49" t="s">
        <v>1360</v>
      </c>
      <c r="N779" s="49" t="s">
        <v>2593</v>
      </c>
      <c r="O779" s="49" t="s">
        <v>706</v>
      </c>
      <c r="P779" s="49" t="s">
        <v>3110</v>
      </c>
      <c r="Q779" s="50">
        <v>0.15</v>
      </c>
      <c r="R779" s="50"/>
      <c r="S779" s="49">
        <v>2</v>
      </c>
      <c r="T779" s="49" t="s">
        <v>84</v>
      </c>
      <c r="U779" s="49" t="s">
        <v>3111</v>
      </c>
      <c r="V779" s="51">
        <v>44958</v>
      </c>
      <c r="W779" s="51">
        <v>45275</v>
      </c>
      <c r="X779" s="49" t="s">
        <v>3060</v>
      </c>
      <c r="Y779" s="49" t="s">
        <v>87</v>
      </c>
      <c r="Z779" s="59" t="s">
        <v>100</v>
      </c>
      <c r="AA779" s="52">
        <v>1</v>
      </c>
      <c r="AB779" s="23" t="s">
        <v>3113</v>
      </c>
      <c r="AC779" s="23">
        <v>45275</v>
      </c>
      <c r="AD779" s="52">
        <v>1</v>
      </c>
      <c r="AE779" s="23" t="s">
        <v>3114</v>
      </c>
      <c r="AF779" s="23">
        <v>45275</v>
      </c>
      <c r="AG779" s="52" t="s">
        <v>79</v>
      </c>
      <c r="AH779" s="52" t="s">
        <v>92</v>
      </c>
      <c r="AI779" s="52">
        <f t="shared" si="1172"/>
        <v>0.15</v>
      </c>
      <c r="AJ779" s="52"/>
      <c r="AK779" s="52"/>
      <c r="AL779" s="239" t="str">
        <f t="shared" si="1191"/>
        <v/>
      </c>
      <c r="AM779" s="239" t="str">
        <f t="shared" si="1192"/>
        <v/>
      </c>
      <c r="AN779" s="239" t="str">
        <f t="shared" si="1193"/>
        <v/>
      </c>
      <c r="AO779" s="239" t="str">
        <f t="shared" si="1194"/>
        <v/>
      </c>
      <c r="AP779" s="239" t="str">
        <f t="shared" si="1195"/>
        <v/>
      </c>
      <c r="AQ779" s="239" t="str">
        <f t="shared" si="1196"/>
        <v/>
      </c>
      <c r="AR779" s="239" t="str">
        <f t="shared" si="1197"/>
        <v/>
      </c>
      <c r="AS779" s="239" t="str">
        <f t="shared" si="1198"/>
        <v/>
      </c>
      <c r="AT779" s="239" t="str">
        <f t="shared" si="1199"/>
        <v/>
      </c>
      <c r="AU779" s="239" t="str">
        <f t="shared" si="1173"/>
        <v/>
      </c>
      <c r="AV779" s="239" t="str">
        <f t="shared" si="1174"/>
        <v/>
      </c>
      <c r="AW779" s="239" t="str">
        <f t="shared" si="1175"/>
        <v/>
      </c>
      <c r="AX779" s="239" t="str">
        <f t="shared" si="1176"/>
        <v/>
      </c>
      <c r="AY779" s="239" t="str">
        <f t="shared" si="1177"/>
        <v/>
      </c>
      <c r="AZ779" s="239" t="str">
        <f t="shared" si="1178"/>
        <v/>
      </c>
      <c r="BA779" s="239" t="str">
        <f t="shared" si="1179"/>
        <v/>
      </c>
      <c r="BB779" s="239" t="str">
        <f t="shared" si="1180"/>
        <v/>
      </c>
      <c r="BC779" s="239" t="str">
        <f t="shared" si="1181"/>
        <v/>
      </c>
      <c r="BD779" s="239" t="str">
        <f t="shared" si="1182"/>
        <v/>
      </c>
      <c r="BE779" s="239" t="str">
        <f t="shared" si="1183"/>
        <v/>
      </c>
      <c r="BF779" s="239" t="str">
        <f t="shared" si="1184"/>
        <v/>
      </c>
      <c r="BG779" s="239" t="str">
        <f t="shared" si="1185"/>
        <v/>
      </c>
      <c r="BH779" s="239" t="str">
        <f t="shared" si="1186"/>
        <v/>
      </c>
      <c r="BI779" s="239" t="str">
        <f t="shared" si="1187"/>
        <v/>
      </c>
      <c r="BJ779" s="239" t="str">
        <f t="shared" si="1188"/>
        <v/>
      </c>
      <c r="BK779" s="239" t="str">
        <f t="shared" si="1189"/>
        <v/>
      </c>
      <c r="BL779" s="239" t="str">
        <f t="shared" si="1190"/>
        <v/>
      </c>
      <c r="BN779" s="239" t="str">
        <f t="shared" si="1200"/>
        <v/>
      </c>
      <c r="BO779" s="239" t="str">
        <f t="shared" si="1201"/>
        <v/>
      </c>
      <c r="BP779" s="239" t="str">
        <f t="shared" si="1202"/>
        <v/>
      </c>
      <c r="BQ779" s="239" t="str">
        <f t="shared" si="1203"/>
        <v/>
      </c>
      <c r="BR779" s="239" t="str">
        <f t="shared" si="1204"/>
        <v/>
      </c>
      <c r="BS779" s="239" t="str">
        <f t="shared" si="1205"/>
        <v/>
      </c>
      <c r="BT779" s="239" t="str">
        <f t="shared" si="1206"/>
        <v/>
      </c>
      <c r="BU779" s="239" t="str">
        <f t="shared" si="1207"/>
        <v/>
      </c>
      <c r="BV779" s="239" t="str">
        <f t="shared" si="1208"/>
        <v/>
      </c>
      <c r="BW779" s="239" t="str">
        <f t="shared" si="1209"/>
        <v/>
      </c>
      <c r="BX779" s="239" t="str">
        <f t="shared" si="1210"/>
        <v/>
      </c>
      <c r="BY779" s="239" t="str">
        <f t="shared" si="1211"/>
        <v/>
      </c>
      <c r="BZ779" s="239" t="str">
        <f t="shared" si="1212"/>
        <v/>
      </c>
      <c r="CA779" s="239" t="str">
        <f t="shared" si="1213"/>
        <v/>
      </c>
      <c r="CB779" s="239" t="str">
        <f t="shared" si="1214"/>
        <v/>
      </c>
      <c r="CC779" s="239" t="str">
        <f t="shared" si="1215"/>
        <v/>
      </c>
      <c r="CD779" s="239" t="str">
        <f t="shared" si="1216"/>
        <v/>
      </c>
      <c r="CE779" s="239" t="str">
        <f t="shared" si="1217"/>
        <v/>
      </c>
      <c r="CF779" s="239" t="str">
        <f t="shared" si="1218"/>
        <v/>
      </c>
      <c r="CG779" s="239" t="str">
        <f t="shared" si="1219"/>
        <v/>
      </c>
      <c r="CH779" s="239" t="str">
        <f t="shared" si="1220"/>
        <v/>
      </c>
      <c r="CI779" s="239" t="str">
        <f t="shared" si="1221"/>
        <v/>
      </c>
      <c r="CJ779" s="239" t="str">
        <f t="shared" si="1222"/>
        <v/>
      </c>
      <c r="CK779" s="239" t="str">
        <f t="shared" si="1223"/>
        <v/>
      </c>
      <c r="CL779" s="239" t="str">
        <f t="shared" si="1224"/>
        <v/>
      </c>
      <c r="CM779" s="239" t="str">
        <f t="shared" si="1225"/>
        <v/>
      </c>
      <c r="CN779" s="239" t="str">
        <f t="shared" si="1226"/>
        <v/>
      </c>
      <c r="CP779" s="239" t="str">
        <f t="shared" si="1227"/>
        <v/>
      </c>
      <c r="CQ779" s="239" t="str">
        <f t="shared" si="1228"/>
        <v/>
      </c>
      <c r="CR779" s="239" t="str">
        <f t="shared" si="1229"/>
        <v/>
      </c>
      <c r="CS779" s="239" t="str">
        <f t="shared" si="1230"/>
        <v/>
      </c>
      <c r="CT779" s="239" t="str">
        <f t="shared" si="1231"/>
        <v/>
      </c>
      <c r="CU779" s="239" t="str">
        <f t="shared" si="1232"/>
        <v/>
      </c>
      <c r="CV779" s="239" t="str">
        <f t="shared" si="1233"/>
        <v/>
      </c>
      <c r="CW779" s="239" t="str">
        <f t="shared" si="1234"/>
        <v/>
      </c>
      <c r="CX779" s="239" t="str">
        <f t="shared" si="1235"/>
        <v/>
      </c>
      <c r="CY779" s="239" t="str">
        <f t="shared" si="1236"/>
        <v/>
      </c>
      <c r="CZ779" s="239" t="str">
        <f t="shared" si="1237"/>
        <v/>
      </c>
      <c r="DA779" s="239" t="str">
        <f t="shared" si="1238"/>
        <v/>
      </c>
      <c r="DB779" s="239" t="str">
        <f t="shared" si="1239"/>
        <v/>
      </c>
      <c r="DC779" s="239" t="str">
        <f t="shared" si="1240"/>
        <v/>
      </c>
      <c r="DD779" s="239" t="str">
        <f t="shared" si="1241"/>
        <v/>
      </c>
      <c r="DE779" s="239" t="str">
        <f t="shared" si="1242"/>
        <v/>
      </c>
      <c r="DF779" s="239" t="str">
        <f t="shared" si="1243"/>
        <v/>
      </c>
      <c r="DG779" s="239" t="str">
        <f t="shared" si="1244"/>
        <v/>
      </c>
      <c r="DH779" s="239" t="str">
        <f t="shared" si="1245"/>
        <v/>
      </c>
      <c r="DI779" s="239" t="str">
        <f t="shared" si="1246"/>
        <v/>
      </c>
      <c r="DJ779" s="239" t="str">
        <f t="shared" si="1247"/>
        <v/>
      </c>
      <c r="DK779" s="239" t="str">
        <f t="shared" si="1248"/>
        <v/>
      </c>
      <c r="DL779" s="239" t="str">
        <f t="shared" si="1249"/>
        <v/>
      </c>
      <c r="DM779" s="239" t="str">
        <f t="shared" si="1250"/>
        <v/>
      </c>
      <c r="DN779" s="239" t="str">
        <f t="shared" si="1251"/>
        <v/>
      </c>
      <c r="DO779" s="239" t="str">
        <f t="shared" si="1252"/>
        <v/>
      </c>
      <c r="DP779" s="239" t="str">
        <f t="shared" si="1253"/>
        <v/>
      </c>
    </row>
    <row r="780" spans="1:120" ht="35.25" hidden="1" customHeight="1" x14ac:dyDescent="0.25">
      <c r="A780" s="53" t="s">
        <v>4520</v>
      </c>
      <c r="B780" s="53">
        <v>2023</v>
      </c>
      <c r="C780" s="53" t="s">
        <v>65</v>
      </c>
      <c r="D780" s="53" t="s">
        <v>3056</v>
      </c>
      <c r="E780" s="73">
        <v>1</v>
      </c>
      <c r="F780" s="53" t="s">
        <v>3115</v>
      </c>
      <c r="G780" s="53" t="str">
        <f t="shared" si="1162"/>
        <v>2023-3</v>
      </c>
      <c r="H780" s="53" t="s">
        <v>94</v>
      </c>
      <c r="I780" s="53" t="s">
        <v>196</v>
      </c>
      <c r="J780" s="53" t="s">
        <v>80</v>
      </c>
      <c r="K780" s="53" t="s">
        <v>80</v>
      </c>
      <c r="L780" s="53" t="s">
        <v>80</v>
      </c>
      <c r="M780" s="53" t="s">
        <v>80</v>
      </c>
      <c r="N780" s="53" t="s">
        <v>80</v>
      </c>
      <c r="O780" s="53" t="s">
        <v>80</v>
      </c>
      <c r="P780" s="53" t="s">
        <v>3116</v>
      </c>
      <c r="Q780" s="52">
        <v>0.1</v>
      </c>
      <c r="R780" s="52">
        <f>+Q780*Q779</f>
        <v>1.4999999999999999E-2</v>
      </c>
      <c r="S780" s="53">
        <v>1</v>
      </c>
      <c r="T780" s="53" t="s">
        <v>84</v>
      </c>
      <c r="U780" s="53" t="s">
        <v>3117</v>
      </c>
      <c r="V780" s="23">
        <v>44958</v>
      </c>
      <c r="W780" s="23">
        <v>44985</v>
      </c>
      <c r="X780" s="53" t="s">
        <v>3060</v>
      </c>
      <c r="Y780" s="49" t="s">
        <v>97</v>
      </c>
      <c r="Z780" s="59" t="s">
        <v>100</v>
      </c>
      <c r="AA780" s="60">
        <v>1</v>
      </c>
      <c r="AB780" s="62" t="s">
        <v>3112</v>
      </c>
      <c r="AC780" s="62">
        <v>44984</v>
      </c>
      <c r="AD780" s="60">
        <v>1</v>
      </c>
      <c r="AE780" s="62" t="s">
        <v>3118</v>
      </c>
      <c r="AF780" s="62">
        <v>44984</v>
      </c>
      <c r="AG780" s="60" t="s">
        <v>79</v>
      </c>
      <c r="AH780" s="60">
        <v>1</v>
      </c>
      <c r="AI780" s="52">
        <f t="shared" si="1172"/>
        <v>1.4999999999999999E-2</v>
      </c>
      <c r="AJ780" s="52">
        <f t="shared" ref="AJ780:AJ781" si="1254">+AI780/R780</f>
        <v>1</v>
      </c>
      <c r="AK780" s="52"/>
      <c r="AL780" s="239" t="str">
        <f t="shared" si="1191"/>
        <v/>
      </c>
      <c r="AM780" s="239" t="str">
        <f t="shared" si="1192"/>
        <v/>
      </c>
      <c r="AN780" s="239" t="str">
        <f t="shared" si="1193"/>
        <v/>
      </c>
      <c r="AO780" s="239" t="str">
        <f t="shared" si="1194"/>
        <v/>
      </c>
      <c r="AP780" s="239" t="str">
        <f t="shared" si="1195"/>
        <v/>
      </c>
      <c r="AQ780" s="239" t="str">
        <f t="shared" si="1196"/>
        <v/>
      </c>
      <c r="AR780" s="239" t="str">
        <f t="shared" si="1197"/>
        <v/>
      </c>
      <c r="AS780" s="239" t="str">
        <f t="shared" si="1198"/>
        <v/>
      </c>
      <c r="AT780" s="239" t="str">
        <f t="shared" si="1199"/>
        <v/>
      </c>
      <c r="AU780" s="239" t="str">
        <f t="shared" si="1173"/>
        <v/>
      </c>
      <c r="AV780" s="239" t="str">
        <f t="shared" si="1174"/>
        <v/>
      </c>
      <c r="AW780" s="239" t="str">
        <f t="shared" si="1175"/>
        <v/>
      </c>
      <c r="AX780" s="239" t="str">
        <f t="shared" si="1176"/>
        <v/>
      </c>
      <c r="AY780" s="239" t="str">
        <f t="shared" si="1177"/>
        <v/>
      </c>
      <c r="AZ780" s="239" t="str">
        <f t="shared" si="1178"/>
        <v/>
      </c>
      <c r="BA780" s="239" t="str">
        <f t="shared" si="1179"/>
        <v/>
      </c>
      <c r="BB780" s="239" t="str">
        <f t="shared" si="1180"/>
        <v/>
      </c>
      <c r="BC780" s="239" t="str">
        <f t="shared" si="1181"/>
        <v/>
      </c>
      <c r="BD780" s="239" t="str">
        <f t="shared" si="1182"/>
        <v/>
      </c>
      <c r="BE780" s="239" t="str">
        <f t="shared" si="1183"/>
        <v/>
      </c>
      <c r="BF780" s="239" t="str">
        <f t="shared" si="1184"/>
        <v/>
      </c>
      <c r="BG780" s="239" t="str">
        <f t="shared" si="1185"/>
        <v/>
      </c>
      <c r="BH780" s="239" t="str">
        <f t="shared" si="1186"/>
        <v/>
      </c>
      <c r="BI780" s="239" t="str">
        <f t="shared" si="1187"/>
        <v/>
      </c>
      <c r="BJ780" s="239" t="str">
        <f t="shared" si="1188"/>
        <v/>
      </c>
      <c r="BK780" s="239" t="str">
        <f t="shared" si="1189"/>
        <v/>
      </c>
      <c r="BL780" s="239" t="str">
        <f t="shared" si="1190"/>
        <v/>
      </c>
      <c r="BN780" s="239" t="str">
        <f t="shared" si="1200"/>
        <v/>
      </c>
      <c r="BO780" s="239" t="str">
        <f t="shared" si="1201"/>
        <v/>
      </c>
      <c r="BP780" s="239" t="str">
        <f t="shared" si="1202"/>
        <v/>
      </c>
      <c r="BQ780" s="239" t="str">
        <f t="shared" si="1203"/>
        <v/>
      </c>
      <c r="BR780" s="239" t="str">
        <f t="shared" si="1204"/>
        <v/>
      </c>
      <c r="BS780" s="239" t="str">
        <f t="shared" si="1205"/>
        <v/>
      </c>
      <c r="BT780" s="239" t="str">
        <f t="shared" si="1206"/>
        <v/>
      </c>
      <c r="BU780" s="239" t="str">
        <f t="shared" si="1207"/>
        <v/>
      </c>
      <c r="BV780" s="239" t="str">
        <f t="shared" si="1208"/>
        <v/>
      </c>
      <c r="BW780" s="239" t="str">
        <f t="shared" si="1209"/>
        <v/>
      </c>
      <c r="BX780" s="239" t="str">
        <f t="shared" si="1210"/>
        <v/>
      </c>
      <c r="BY780" s="239" t="str">
        <f t="shared" si="1211"/>
        <v/>
      </c>
      <c r="BZ780" s="239" t="str">
        <f t="shared" si="1212"/>
        <v/>
      </c>
      <c r="CA780" s="239" t="str">
        <f t="shared" si="1213"/>
        <v/>
      </c>
      <c r="CB780" s="239" t="str">
        <f t="shared" si="1214"/>
        <v/>
      </c>
      <c r="CC780" s="239" t="str">
        <f t="shared" si="1215"/>
        <v/>
      </c>
      <c r="CD780" s="239" t="str">
        <f t="shared" si="1216"/>
        <v/>
      </c>
      <c r="CE780" s="239" t="str">
        <f t="shared" si="1217"/>
        <v/>
      </c>
      <c r="CF780" s="239" t="str">
        <f t="shared" si="1218"/>
        <v/>
      </c>
      <c r="CG780" s="239" t="str">
        <f t="shared" si="1219"/>
        <v/>
      </c>
      <c r="CH780" s="239" t="str">
        <f t="shared" si="1220"/>
        <v/>
      </c>
      <c r="CI780" s="239" t="str">
        <f t="shared" si="1221"/>
        <v/>
      </c>
      <c r="CJ780" s="239" t="str">
        <f t="shared" si="1222"/>
        <v/>
      </c>
      <c r="CK780" s="239" t="str">
        <f t="shared" si="1223"/>
        <v/>
      </c>
      <c r="CL780" s="239" t="str">
        <f t="shared" si="1224"/>
        <v/>
      </c>
      <c r="CM780" s="239" t="str">
        <f t="shared" si="1225"/>
        <v/>
      </c>
      <c r="CN780" s="239" t="str">
        <f t="shared" si="1226"/>
        <v/>
      </c>
      <c r="CP780" s="239" t="str">
        <f t="shared" si="1227"/>
        <v/>
      </c>
      <c r="CQ780" s="239" t="str">
        <f t="shared" si="1228"/>
        <v/>
      </c>
      <c r="CR780" s="239" t="str">
        <f t="shared" si="1229"/>
        <v/>
      </c>
      <c r="CS780" s="239" t="str">
        <f t="shared" si="1230"/>
        <v/>
      </c>
      <c r="CT780" s="239" t="str">
        <f t="shared" si="1231"/>
        <v/>
      </c>
      <c r="CU780" s="239" t="str">
        <f t="shared" si="1232"/>
        <v/>
      </c>
      <c r="CV780" s="239" t="str">
        <f t="shared" si="1233"/>
        <v/>
      </c>
      <c r="CW780" s="239" t="str">
        <f t="shared" si="1234"/>
        <v/>
      </c>
      <c r="CX780" s="239" t="str">
        <f t="shared" si="1235"/>
        <v/>
      </c>
      <c r="CY780" s="239" t="str">
        <f t="shared" si="1236"/>
        <v/>
      </c>
      <c r="CZ780" s="239" t="str">
        <f t="shared" si="1237"/>
        <v/>
      </c>
      <c r="DA780" s="239" t="str">
        <f t="shared" si="1238"/>
        <v/>
      </c>
      <c r="DB780" s="239" t="str">
        <f t="shared" si="1239"/>
        <v/>
      </c>
      <c r="DC780" s="239" t="str">
        <f t="shared" si="1240"/>
        <v/>
      </c>
      <c r="DD780" s="239" t="str">
        <f t="shared" si="1241"/>
        <v/>
      </c>
      <c r="DE780" s="239" t="str">
        <f t="shared" si="1242"/>
        <v/>
      </c>
      <c r="DF780" s="239" t="str">
        <f t="shared" si="1243"/>
        <v/>
      </c>
      <c r="DG780" s="239" t="str">
        <f t="shared" si="1244"/>
        <v/>
      </c>
      <c r="DH780" s="239" t="str">
        <f t="shared" si="1245"/>
        <v/>
      </c>
      <c r="DI780" s="239" t="str">
        <f t="shared" si="1246"/>
        <v/>
      </c>
      <c r="DJ780" s="239" t="str">
        <f t="shared" si="1247"/>
        <v/>
      </c>
      <c r="DK780" s="239" t="str">
        <f t="shared" si="1248"/>
        <v/>
      </c>
      <c r="DL780" s="239" t="str">
        <f t="shared" si="1249"/>
        <v/>
      </c>
      <c r="DM780" s="239" t="str">
        <f t="shared" si="1250"/>
        <v/>
      </c>
      <c r="DN780" s="239" t="str">
        <f t="shared" si="1251"/>
        <v/>
      </c>
      <c r="DO780" s="239" t="str">
        <f t="shared" si="1252"/>
        <v/>
      </c>
      <c r="DP780" s="239" t="str">
        <f t="shared" si="1253"/>
        <v/>
      </c>
    </row>
    <row r="781" spans="1:120" ht="35.25" hidden="1" customHeight="1" x14ac:dyDescent="0.25">
      <c r="A781" s="53" t="s">
        <v>4520</v>
      </c>
      <c r="B781" s="53">
        <v>2023</v>
      </c>
      <c r="C781" s="53" t="s">
        <v>65</v>
      </c>
      <c r="D781" s="53" t="s">
        <v>3056</v>
      </c>
      <c r="E781" s="73">
        <v>1</v>
      </c>
      <c r="F781" s="53" t="s">
        <v>3119</v>
      </c>
      <c r="G781" s="53" t="str">
        <f t="shared" si="1162"/>
        <v>2023-3</v>
      </c>
      <c r="H781" s="53" t="s">
        <v>94</v>
      </c>
      <c r="I781" s="53" t="s">
        <v>196</v>
      </c>
      <c r="J781" s="53" t="s">
        <v>80</v>
      </c>
      <c r="K781" s="53" t="s">
        <v>80</v>
      </c>
      <c r="L781" s="53" t="s">
        <v>80</v>
      </c>
      <c r="M781" s="53" t="s">
        <v>80</v>
      </c>
      <c r="N781" s="53" t="s">
        <v>80</v>
      </c>
      <c r="O781" s="53" t="s">
        <v>80</v>
      </c>
      <c r="P781" s="53" t="s">
        <v>3120</v>
      </c>
      <c r="Q781" s="52">
        <v>0.9</v>
      </c>
      <c r="R781" s="52">
        <f>+Q781*Q779</f>
        <v>0.13500000000000001</v>
      </c>
      <c r="S781" s="53">
        <v>2</v>
      </c>
      <c r="T781" s="53" t="s">
        <v>84</v>
      </c>
      <c r="U781" s="53" t="s">
        <v>3111</v>
      </c>
      <c r="V781" s="23">
        <v>44986</v>
      </c>
      <c r="W781" s="23">
        <v>45275</v>
      </c>
      <c r="X781" s="53" t="s">
        <v>3060</v>
      </c>
      <c r="Y781" s="49" t="s">
        <v>87</v>
      </c>
      <c r="Z781" s="59" t="s">
        <v>100</v>
      </c>
      <c r="AA781" s="52">
        <v>1</v>
      </c>
      <c r="AB781" s="23" t="s">
        <v>3121</v>
      </c>
      <c r="AC781" s="23">
        <v>45275</v>
      </c>
      <c r="AD781" s="52">
        <v>1</v>
      </c>
      <c r="AE781" s="23" t="s">
        <v>3122</v>
      </c>
      <c r="AF781" s="23">
        <v>45275</v>
      </c>
      <c r="AG781" s="53" t="s">
        <v>79</v>
      </c>
      <c r="AH781" s="52">
        <v>1</v>
      </c>
      <c r="AI781" s="52">
        <f t="shared" si="1172"/>
        <v>0.13500000000000001</v>
      </c>
      <c r="AJ781" s="52">
        <f t="shared" si="1254"/>
        <v>1</v>
      </c>
      <c r="AK781" s="52"/>
      <c r="AL781" s="239" t="str">
        <f t="shared" si="1191"/>
        <v/>
      </c>
      <c r="AM781" s="239" t="str">
        <f t="shared" si="1192"/>
        <v/>
      </c>
      <c r="AN781" s="239" t="str">
        <f t="shared" si="1193"/>
        <v/>
      </c>
      <c r="AO781" s="239" t="str">
        <f t="shared" si="1194"/>
        <v/>
      </c>
      <c r="AP781" s="239" t="str">
        <f t="shared" si="1195"/>
        <v/>
      </c>
      <c r="AQ781" s="239" t="str">
        <f t="shared" si="1196"/>
        <v/>
      </c>
      <c r="AR781" s="239" t="str">
        <f t="shared" si="1197"/>
        <v/>
      </c>
      <c r="AS781" s="239" t="str">
        <f t="shared" si="1198"/>
        <v/>
      </c>
      <c r="AT781" s="239" t="str">
        <f t="shared" si="1199"/>
        <v/>
      </c>
      <c r="AU781" s="239" t="str">
        <f t="shared" si="1173"/>
        <v/>
      </c>
      <c r="AV781" s="239" t="str">
        <f t="shared" si="1174"/>
        <v/>
      </c>
      <c r="AW781" s="239" t="str">
        <f t="shared" si="1175"/>
        <v/>
      </c>
      <c r="AX781" s="239" t="str">
        <f t="shared" si="1176"/>
        <v/>
      </c>
      <c r="AY781" s="239" t="str">
        <f t="shared" si="1177"/>
        <v/>
      </c>
      <c r="AZ781" s="239" t="str">
        <f t="shared" si="1178"/>
        <v/>
      </c>
      <c r="BA781" s="239" t="str">
        <f t="shared" si="1179"/>
        <v/>
      </c>
      <c r="BB781" s="239" t="str">
        <f t="shared" si="1180"/>
        <v/>
      </c>
      <c r="BC781" s="239" t="str">
        <f t="shared" si="1181"/>
        <v/>
      </c>
      <c r="BD781" s="239" t="str">
        <f t="shared" si="1182"/>
        <v/>
      </c>
      <c r="BE781" s="239" t="str">
        <f t="shared" si="1183"/>
        <v/>
      </c>
      <c r="BF781" s="239" t="str">
        <f t="shared" si="1184"/>
        <v/>
      </c>
      <c r="BG781" s="239" t="str">
        <f t="shared" si="1185"/>
        <v/>
      </c>
      <c r="BH781" s="239" t="str">
        <f t="shared" si="1186"/>
        <v/>
      </c>
      <c r="BI781" s="239" t="str">
        <f t="shared" si="1187"/>
        <v/>
      </c>
      <c r="BJ781" s="239" t="str">
        <f t="shared" si="1188"/>
        <v/>
      </c>
      <c r="BK781" s="239" t="str">
        <f t="shared" si="1189"/>
        <v/>
      </c>
      <c r="BL781" s="239" t="str">
        <f t="shared" si="1190"/>
        <v/>
      </c>
      <c r="BN781" s="239" t="str">
        <f t="shared" si="1200"/>
        <v/>
      </c>
      <c r="BO781" s="239" t="str">
        <f t="shared" si="1201"/>
        <v/>
      </c>
      <c r="BP781" s="239" t="str">
        <f t="shared" si="1202"/>
        <v/>
      </c>
      <c r="BQ781" s="239" t="str">
        <f t="shared" si="1203"/>
        <v/>
      </c>
      <c r="BR781" s="239" t="str">
        <f t="shared" si="1204"/>
        <v/>
      </c>
      <c r="BS781" s="239" t="str">
        <f t="shared" si="1205"/>
        <v/>
      </c>
      <c r="BT781" s="239" t="str">
        <f t="shared" si="1206"/>
        <v/>
      </c>
      <c r="BU781" s="239" t="str">
        <f t="shared" si="1207"/>
        <v/>
      </c>
      <c r="BV781" s="239" t="str">
        <f t="shared" si="1208"/>
        <v/>
      </c>
      <c r="BW781" s="239" t="str">
        <f t="shared" si="1209"/>
        <v/>
      </c>
      <c r="BX781" s="239" t="str">
        <f t="shared" si="1210"/>
        <v/>
      </c>
      <c r="BY781" s="239" t="str">
        <f t="shared" si="1211"/>
        <v/>
      </c>
      <c r="BZ781" s="239" t="str">
        <f t="shared" si="1212"/>
        <v/>
      </c>
      <c r="CA781" s="239" t="str">
        <f t="shared" si="1213"/>
        <v/>
      </c>
      <c r="CB781" s="239" t="str">
        <f t="shared" si="1214"/>
        <v/>
      </c>
      <c r="CC781" s="239" t="str">
        <f t="shared" si="1215"/>
        <v/>
      </c>
      <c r="CD781" s="239" t="str">
        <f t="shared" si="1216"/>
        <v/>
      </c>
      <c r="CE781" s="239" t="str">
        <f t="shared" si="1217"/>
        <v/>
      </c>
      <c r="CF781" s="239" t="str">
        <f t="shared" si="1218"/>
        <v/>
      </c>
      <c r="CG781" s="239" t="str">
        <f t="shared" si="1219"/>
        <v/>
      </c>
      <c r="CH781" s="239" t="str">
        <f t="shared" si="1220"/>
        <v/>
      </c>
      <c r="CI781" s="239" t="str">
        <f t="shared" si="1221"/>
        <v/>
      </c>
      <c r="CJ781" s="239" t="str">
        <f t="shared" si="1222"/>
        <v/>
      </c>
      <c r="CK781" s="239" t="str">
        <f t="shared" si="1223"/>
        <v/>
      </c>
      <c r="CL781" s="239" t="str">
        <f t="shared" si="1224"/>
        <v/>
      </c>
      <c r="CM781" s="239" t="str">
        <f t="shared" si="1225"/>
        <v/>
      </c>
      <c r="CN781" s="239" t="str">
        <f t="shared" si="1226"/>
        <v/>
      </c>
      <c r="CP781" s="239" t="str">
        <f t="shared" si="1227"/>
        <v/>
      </c>
      <c r="CQ781" s="239" t="str">
        <f t="shared" si="1228"/>
        <v/>
      </c>
      <c r="CR781" s="239" t="str">
        <f t="shared" si="1229"/>
        <v/>
      </c>
      <c r="CS781" s="239" t="str">
        <f t="shared" si="1230"/>
        <v/>
      </c>
      <c r="CT781" s="239" t="str">
        <f t="shared" si="1231"/>
        <v/>
      </c>
      <c r="CU781" s="239" t="str">
        <f t="shared" si="1232"/>
        <v/>
      </c>
      <c r="CV781" s="239" t="str">
        <f t="shared" si="1233"/>
        <v/>
      </c>
      <c r="CW781" s="239" t="str">
        <f t="shared" si="1234"/>
        <v/>
      </c>
      <c r="CX781" s="239" t="str">
        <f t="shared" si="1235"/>
        <v/>
      </c>
      <c r="CY781" s="239" t="str">
        <f t="shared" si="1236"/>
        <v/>
      </c>
      <c r="CZ781" s="239" t="str">
        <f t="shared" si="1237"/>
        <v/>
      </c>
      <c r="DA781" s="239" t="str">
        <f t="shared" si="1238"/>
        <v/>
      </c>
      <c r="DB781" s="239" t="str">
        <f t="shared" si="1239"/>
        <v/>
      </c>
      <c r="DC781" s="239" t="str">
        <f t="shared" si="1240"/>
        <v/>
      </c>
      <c r="DD781" s="239" t="str">
        <f t="shared" si="1241"/>
        <v/>
      </c>
      <c r="DE781" s="239" t="str">
        <f t="shared" si="1242"/>
        <v/>
      </c>
      <c r="DF781" s="239" t="str">
        <f t="shared" si="1243"/>
        <v/>
      </c>
      <c r="DG781" s="239" t="str">
        <f t="shared" si="1244"/>
        <v/>
      </c>
      <c r="DH781" s="239" t="str">
        <f t="shared" si="1245"/>
        <v/>
      </c>
      <c r="DI781" s="239" t="str">
        <f t="shared" si="1246"/>
        <v/>
      </c>
      <c r="DJ781" s="239" t="str">
        <f t="shared" si="1247"/>
        <v/>
      </c>
      <c r="DK781" s="239" t="str">
        <f t="shared" si="1248"/>
        <v/>
      </c>
      <c r="DL781" s="239" t="str">
        <f t="shared" si="1249"/>
        <v/>
      </c>
      <c r="DM781" s="239" t="str">
        <f t="shared" si="1250"/>
        <v/>
      </c>
      <c r="DN781" s="239" t="str">
        <f t="shared" si="1251"/>
        <v/>
      </c>
      <c r="DO781" s="239" t="str">
        <f t="shared" si="1252"/>
        <v/>
      </c>
      <c r="DP781" s="239" t="str">
        <f t="shared" si="1253"/>
        <v/>
      </c>
    </row>
    <row r="782" spans="1:120" ht="35.25" hidden="1" customHeight="1" x14ac:dyDescent="0.25">
      <c r="A782" s="49" t="s">
        <v>4520</v>
      </c>
      <c r="B782" s="49">
        <v>2023</v>
      </c>
      <c r="C782" s="49" t="s">
        <v>65</v>
      </c>
      <c r="D782" s="49" t="s">
        <v>3056</v>
      </c>
      <c r="E782" s="73">
        <v>1</v>
      </c>
      <c r="F782" s="49" t="s">
        <v>3123</v>
      </c>
      <c r="G782" s="49" t="str">
        <f t="shared" si="1162"/>
        <v>2023-4</v>
      </c>
      <c r="H782" s="49" t="s">
        <v>75</v>
      </c>
      <c r="I782" s="49" t="s">
        <v>196</v>
      </c>
      <c r="J782" s="49" t="s">
        <v>80</v>
      </c>
      <c r="K782" s="49" t="s">
        <v>472</v>
      </c>
      <c r="L782" s="49" t="s">
        <v>125</v>
      </c>
      <c r="M782" s="49" t="s">
        <v>836</v>
      </c>
      <c r="N782" s="49" t="s">
        <v>3124</v>
      </c>
      <c r="O782" s="49" t="s">
        <v>3125</v>
      </c>
      <c r="P782" s="49" t="s">
        <v>3126</v>
      </c>
      <c r="Q782" s="50">
        <v>0.15</v>
      </c>
      <c r="R782" s="50"/>
      <c r="S782" s="49">
        <v>85</v>
      </c>
      <c r="T782" s="49" t="s">
        <v>301</v>
      </c>
      <c r="U782" s="49" t="s">
        <v>3127</v>
      </c>
      <c r="V782" s="51">
        <v>44928</v>
      </c>
      <c r="W782" s="51">
        <v>45289</v>
      </c>
      <c r="X782" s="49" t="s">
        <v>3060</v>
      </c>
      <c r="Y782" s="49" t="s">
        <v>87</v>
      </c>
      <c r="Z782" s="59" t="s">
        <v>100</v>
      </c>
      <c r="AA782" s="52">
        <v>1</v>
      </c>
      <c r="AB782" s="23" t="s">
        <v>3128</v>
      </c>
      <c r="AC782" s="23">
        <v>45289</v>
      </c>
      <c r="AD782" s="52">
        <v>1</v>
      </c>
      <c r="AE782" s="52" t="s">
        <v>3128</v>
      </c>
      <c r="AF782" s="75">
        <v>45289</v>
      </c>
      <c r="AG782" s="52" t="s">
        <v>79</v>
      </c>
      <c r="AH782" s="52" t="s">
        <v>92</v>
      </c>
      <c r="AI782" s="52">
        <f t="shared" si="1172"/>
        <v>0.15</v>
      </c>
      <c r="AJ782" s="52"/>
      <c r="AK782" s="52"/>
      <c r="AL782" s="239" t="str">
        <f t="shared" si="1191"/>
        <v/>
      </c>
      <c r="AM782" s="239" t="str">
        <f t="shared" si="1192"/>
        <v/>
      </c>
      <c r="AN782" s="239" t="str">
        <f t="shared" si="1193"/>
        <v/>
      </c>
      <c r="AO782" s="239" t="str">
        <f t="shared" si="1194"/>
        <v/>
      </c>
      <c r="AP782" s="239" t="str">
        <f t="shared" si="1195"/>
        <v/>
      </c>
      <c r="AQ782" s="239" t="str">
        <f t="shared" si="1196"/>
        <v/>
      </c>
      <c r="AR782" s="239" t="str">
        <f t="shared" si="1197"/>
        <v/>
      </c>
      <c r="AS782" s="239" t="str">
        <f t="shared" si="1198"/>
        <v/>
      </c>
      <c r="AT782" s="239" t="str">
        <f t="shared" si="1199"/>
        <v/>
      </c>
      <c r="AU782" s="239" t="str">
        <f t="shared" si="1173"/>
        <v/>
      </c>
      <c r="AV782" s="239" t="str">
        <f t="shared" si="1174"/>
        <v/>
      </c>
      <c r="AW782" s="239" t="str">
        <f t="shared" si="1175"/>
        <v/>
      </c>
      <c r="AX782" s="239" t="str">
        <f t="shared" si="1176"/>
        <v/>
      </c>
      <c r="AY782" s="239" t="str">
        <f t="shared" si="1177"/>
        <v/>
      </c>
      <c r="AZ782" s="239" t="str">
        <f t="shared" si="1178"/>
        <v/>
      </c>
      <c r="BA782" s="239" t="str">
        <f t="shared" si="1179"/>
        <v/>
      </c>
      <c r="BB782" s="239" t="str">
        <f t="shared" si="1180"/>
        <v/>
      </c>
      <c r="BC782" s="239" t="str">
        <f t="shared" si="1181"/>
        <v/>
      </c>
      <c r="BD782" s="239" t="str">
        <f t="shared" si="1182"/>
        <v/>
      </c>
      <c r="BE782" s="239" t="str">
        <f t="shared" si="1183"/>
        <v/>
      </c>
      <c r="BF782" s="239" t="str">
        <f t="shared" si="1184"/>
        <v/>
      </c>
      <c r="BG782" s="239" t="str">
        <f t="shared" si="1185"/>
        <v/>
      </c>
      <c r="BH782" s="239" t="str">
        <f t="shared" si="1186"/>
        <v/>
      </c>
      <c r="BI782" s="239" t="str">
        <f t="shared" si="1187"/>
        <v/>
      </c>
      <c r="BJ782" s="239" t="str">
        <f t="shared" si="1188"/>
        <v/>
      </c>
      <c r="BK782" s="239" t="str">
        <f t="shared" si="1189"/>
        <v/>
      </c>
      <c r="BL782" s="239" t="str">
        <f t="shared" si="1190"/>
        <v/>
      </c>
      <c r="BN782" s="239" t="str">
        <f t="shared" si="1200"/>
        <v/>
      </c>
      <c r="BO782" s="239" t="str">
        <f t="shared" si="1201"/>
        <v/>
      </c>
      <c r="BP782" s="239" t="str">
        <f t="shared" si="1202"/>
        <v/>
      </c>
      <c r="BQ782" s="239" t="str">
        <f t="shared" si="1203"/>
        <v/>
      </c>
      <c r="BR782" s="239" t="str">
        <f t="shared" si="1204"/>
        <v/>
      </c>
      <c r="BS782" s="239" t="str">
        <f t="shared" si="1205"/>
        <v/>
      </c>
      <c r="BT782" s="239" t="str">
        <f t="shared" si="1206"/>
        <v/>
      </c>
      <c r="BU782" s="239" t="str">
        <f t="shared" si="1207"/>
        <v/>
      </c>
      <c r="BV782" s="239" t="str">
        <f t="shared" si="1208"/>
        <v/>
      </c>
      <c r="BW782" s="239" t="str">
        <f t="shared" si="1209"/>
        <v/>
      </c>
      <c r="BX782" s="239" t="str">
        <f t="shared" si="1210"/>
        <v/>
      </c>
      <c r="BY782" s="239" t="str">
        <f t="shared" si="1211"/>
        <v/>
      </c>
      <c r="BZ782" s="239" t="str">
        <f t="shared" si="1212"/>
        <v/>
      </c>
      <c r="CA782" s="239" t="str">
        <f t="shared" si="1213"/>
        <v/>
      </c>
      <c r="CB782" s="239" t="str">
        <f t="shared" si="1214"/>
        <v/>
      </c>
      <c r="CC782" s="239" t="str">
        <f t="shared" si="1215"/>
        <v/>
      </c>
      <c r="CD782" s="239" t="str">
        <f t="shared" si="1216"/>
        <v/>
      </c>
      <c r="CE782" s="239" t="str">
        <f t="shared" si="1217"/>
        <v/>
      </c>
      <c r="CF782" s="239" t="str">
        <f t="shared" si="1218"/>
        <v/>
      </c>
      <c r="CG782" s="239" t="str">
        <f t="shared" si="1219"/>
        <v/>
      </c>
      <c r="CH782" s="239" t="str">
        <f t="shared" si="1220"/>
        <v/>
      </c>
      <c r="CI782" s="239" t="str">
        <f t="shared" si="1221"/>
        <v/>
      </c>
      <c r="CJ782" s="239" t="str">
        <f t="shared" si="1222"/>
        <v/>
      </c>
      <c r="CK782" s="239" t="str">
        <f t="shared" si="1223"/>
        <v/>
      </c>
      <c r="CL782" s="239" t="str">
        <f t="shared" si="1224"/>
        <v/>
      </c>
      <c r="CM782" s="239" t="str">
        <f t="shared" si="1225"/>
        <v/>
      </c>
      <c r="CN782" s="239" t="str">
        <f t="shared" si="1226"/>
        <v/>
      </c>
      <c r="CP782" s="239" t="str">
        <f t="shared" si="1227"/>
        <v/>
      </c>
      <c r="CQ782" s="239" t="str">
        <f t="shared" si="1228"/>
        <v/>
      </c>
      <c r="CR782" s="239" t="str">
        <f t="shared" si="1229"/>
        <v/>
      </c>
      <c r="CS782" s="239" t="str">
        <f t="shared" si="1230"/>
        <v/>
      </c>
      <c r="CT782" s="239" t="str">
        <f t="shared" si="1231"/>
        <v/>
      </c>
      <c r="CU782" s="239" t="str">
        <f t="shared" si="1232"/>
        <v/>
      </c>
      <c r="CV782" s="239" t="str">
        <f t="shared" si="1233"/>
        <v/>
      </c>
      <c r="CW782" s="239" t="str">
        <f t="shared" si="1234"/>
        <v/>
      </c>
      <c r="CX782" s="239" t="str">
        <f t="shared" si="1235"/>
        <v/>
      </c>
      <c r="CY782" s="239" t="str">
        <f t="shared" si="1236"/>
        <v/>
      </c>
      <c r="CZ782" s="239" t="str">
        <f t="shared" si="1237"/>
        <v/>
      </c>
      <c r="DA782" s="239" t="str">
        <f t="shared" si="1238"/>
        <v/>
      </c>
      <c r="DB782" s="239" t="str">
        <f t="shared" si="1239"/>
        <v/>
      </c>
      <c r="DC782" s="239" t="str">
        <f t="shared" si="1240"/>
        <v/>
      </c>
      <c r="DD782" s="239" t="str">
        <f t="shared" si="1241"/>
        <v/>
      </c>
      <c r="DE782" s="239" t="str">
        <f t="shared" si="1242"/>
        <v/>
      </c>
      <c r="DF782" s="239" t="str">
        <f t="shared" si="1243"/>
        <v/>
      </c>
      <c r="DG782" s="239" t="str">
        <f t="shared" si="1244"/>
        <v/>
      </c>
      <c r="DH782" s="239" t="str">
        <f t="shared" si="1245"/>
        <v/>
      </c>
      <c r="DI782" s="239" t="str">
        <f t="shared" si="1246"/>
        <v/>
      </c>
      <c r="DJ782" s="239" t="str">
        <f t="shared" si="1247"/>
        <v/>
      </c>
      <c r="DK782" s="239" t="str">
        <f t="shared" si="1248"/>
        <v/>
      </c>
      <c r="DL782" s="239" t="str">
        <f t="shared" si="1249"/>
        <v/>
      </c>
      <c r="DM782" s="239" t="str">
        <f t="shared" si="1250"/>
        <v/>
      </c>
      <c r="DN782" s="239" t="str">
        <f t="shared" si="1251"/>
        <v/>
      </c>
      <c r="DO782" s="239" t="str">
        <f t="shared" si="1252"/>
        <v/>
      </c>
      <c r="DP782" s="239" t="str">
        <f t="shared" si="1253"/>
        <v/>
      </c>
    </row>
    <row r="783" spans="1:120" ht="35.25" hidden="1" customHeight="1" x14ac:dyDescent="0.25">
      <c r="A783" s="53" t="s">
        <v>4520</v>
      </c>
      <c r="B783" s="53">
        <v>2023</v>
      </c>
      <c r="C783" s="53" t="s">
        <v>65</v>
      </c>
      <c r="D783" s="53" t="s">
        <v>3056</v>
      </c>
      <c r="E783" s="70">
        <v>1</v>
      </c>
      <c r="F783" s="53" t="s">
        <v>3129</v>
      </c>
      <c r="G783" s="53" t="str">
        <f t="shared" si="1162"/>
        <v>2023-4</v>
      </c>
      <c r="H783" s="53" t="s">
        <v>94</v>
      </c>
      <c r="I783" s="53" t="s">
        <v>196</v>
      </c>
      <c r="J783" s="53" t="s">
        <v>80</v>
      </c>
      <c r="K783" s="53" t="s">
        <v>80</v>
      </c>
      <c r="L783" s="53" t="s">
        <v>80</v>
      </c>
      <c r="M783" s="53" t="s">
        <v>80</v>
      </c>
      <c r="N783" s="53" t="s">
        <v>80</v>
      </c>
      <c r="O783" s="53" t="s">
        <v>80</v>
      </c>
      <c r="P783" s="86" t="s">
        <v>3130</v>
      </c>
      <c r="Q783" s="52">
        <v>0.7</v>
      </c>
      <c r="R783" s="52">
        <f>+Q783*Q782</f>
        <v>0.105</v>
      </c>
      <c r="S783" s="53">
        <v>85</v>
      </c>
      <c r="T783" s="53" t="s">
        <v>301</v>
      </c>
      <c r="U783" s="53" t="s">
        <v>3131</v>
      </c>
      <c r="V783" s="23">
        <v>44928</v>
      </c>
      <c r="W783" s="23">
        <v>45289</v>
      </c>
      <c r="X783" s="53" t="s">
        <v>3060</v>
      </c>
      <c r="Y783" s="49" t="s">
        <v>87</v>
      </c>
      <c r="Z783" s="59" t="s">
        <v>100</v>
      </c>
      <c r="AA783" s="52">
        <v>1</v>
      </c>
      <c r="AB783" s="23" t="s">
        <v>3132</v>
      </c>
      <c r="AC783" s="23">
        <v>45289</v>
      </c>
      <c r="AD783" s="52">
        <v>1</v>
      </c>
      <c r="AE783" s="52" t="s">
        <v>3132</v>
      </c>
      <c r="AF783" s="75">
        <v>45289</v>
      </c>
      <c r="AG783" s="52" t="s">
        <v>79</v>
      </c>
      <c r="AH783" s="52">
        <v>1</v>
      </c>
      <c r="AI783" s="52">
        <f t="shared" si="1172"/>
        <v>0.105</v>
      </c>
      <c r="AJ783" s="52">
        <f t="shared" ref="AJ783:AJ784" si="1255">+AI783/R783</f>
        <v>1</v>
      </c>
      <c r="AK783" s="52"/>
      <c r="AL783" s="239" t="str">
        <f t="shared" si="1191"/>
        <v/>
      </c>
      <c r="AM783" s="239" t="str">
        <f t="shared" si="1192"/>
        <v/>
      </c>
      <c r="AN783" s="239" t="str">
        <f t="shared" si="1193"/>
        <v/>
      </c>
      <c r="AO783" s="239" t="str">
        <f t="shared" si="1194"/>
        <v/>
      </c>
      <c r="AP783" s="239" t="str">
        <f t="shared" si="1195"/>
        <v/>
      </c>
      <c r="AQ783" s="239" t="str">
        <f t="shared" si="1196"/>
        <v/>
      </c>
      <c r="AR783" s="239" t="str">
        <f t="shared" si="1197"/>
        <v/>
      </c>
      <c r="AS783" s="239" t="str">
        <f t="shared" si="1198"/>
        <v/>
      </c>
      <c r="AT783" s="239" t="str">
        <f t="shared" si="1199"/>
        <v/>
      </c>
      <c r="AU783" s="239" t="str">
        <f t="shared" si="1173"/>
        <v/>
      </c>
      <c r="AV783" s="239" t="str">
        <f t="shared" si="1174"/>
        <v/>
      </c>
      <c r="AW783" s="239" t="str">
        <f t="shared" si="1175"/>
        <v/>
      </c>
      <c r="AX783" s="239" t="str">
        <f t="shared" si="1176"/>
        <v/>
      </c>
      <c r="AY783" s="239" t="str">
        <f t="shared" si="1177"/>
        <v/>
      </c>
      <c r="AZ783" s="239" t="str">
        <f t="shared" si="1178"/>
        <v/>
      </c>
      <c r="BA783" s="239" t="str">
        <f t="shared" si="1179"/>
        <v/>
      </c>
      <c r="BB783" s="239" t="str">
        <f t="shared" si="1180"/>
        <v/>
      </c>
      <c r="BC783" s="239" t="str">
        <f t="shared" si="1181"/>
        <v/>
      </c>
      <c r="BD783" s="239" t="str">
        <f t="shared" si="1182"/>
        <v/>
      </c>
      <c r="BE783" s="239" t="str">
        <f t="shared" si="1183"/>
        <v/>
      </c>
      <c r="BF783" s="239" t="str">
        <f t="shared" si="1184"/>
        <v/>
      </c>
      <c r="BG783" s="239" t="str">
        <f t="shared" si="1185"/>
        <v/>
      </c>
      <c r="BH783" s="239" t="str">
        <f t="shared" si="1186"/>
        <v/>
      </c>
      <c r="BI783" s="239" t="str">
        <f t="shared" si="1187"/>
        <v/>
      </c>
      <c r="BJ783" s="239" t="str">
        <f t="shared" si="1188"/>
        <v/>
      </c>
      <c r="BK783" s="239" t="str">
        <f t="shared" si="1189"/>
        <v/>
      </c>
      <c r="BL783" s="239" t="str">
        <f t="shared" si="1190"/>
        <v/>
      </c>
      <c r="BN783" s="239" t="str">
        <f t="shared" si="1200"/>
        <v/>
      </c>
      <c r="BO783" s="239" t="str">
        <f t="shared" si="1201"/>
        <v/>
      </c>
      <c r="BP783" s="239" t="str">
        <f t="shared" si="1202"/>
        <v/>
      </c>
      <c r="BQ783" s="239" t="str">
        <f t="shared" si="1203"/>
        <v/>
      </c>
      <c r="BR783" s="239" t="str">
        <f t="shared" si="1204"/>
        <v/>
      </c>
      <c r="BS783" s="239" t="str">
        <f t="shared" si="1205"/>
        <v/>
      </c>
      <c r="BT783" s="239" t="str">
        <f t="shared" si="1206"/>
        <v/>
      </c>
      <c r="BU783" s="239" t="str">
        <f t="shared" si="1207"/>
        <v/>
      </c>
      <c r="BV783" s="239" t="str">
        <f t="shared" si="1208"/>
        <v/>
      </c>
      <c r="BW783" s="239" t="str">
        <f t="shared" si="1209"/>
        <v/>
      </c>
      <c r="BX783" s="239" t="str">
        <f t="shared" si="1210"/>
        <v/>
      </c>
      <c r="BY783" s="239" t="str">
        <f t="shared" si="1211"/>
        <v/>
      </c>
      <c r="BZ783" s="239" t="str">
        <f t="shared" si="1212"/>
        <v/>
      </c>
      <c r="CA783" s="239" t="str">
        <f t="shared" si="1213"/>
        <v/>
      </c>
      <c r="CB783" s="239" t="str">
        <f t="shared" si="1214"/>
        <v/>
      </c>
      <c r="CC783" s="239" t="str">
        <f t="shared" si="1215"/>
        <v/>
      </c>
      <c r="CD783" s="239" t="str">
        <f t="shared" si="1216"/>
        <v/>
      </c>
      <c r="CE783" s="239" t="str">
        <f t="shared" si="1217"/>
        <v/>
      </c>
      <c r="CF783" s="239" t="str">
        <f t="shared" si="1218"/>
        <v/>
      </c>
      <c r="CG783" s="239" t="str">
        <f t="shared" si="1219"/>
        <v/>
      </c>
      <c r="CH783" s="239" t="str">
        <f t="shared" si="1220"/>
        <v/>
      </c>
      <c r="CI783" s="239" t="str">
        <f t="shared" si="1221"/>
        <v/>
      </c>
      <c r="CJ783" s="239" t="str">
        <f t="shared" si="1222"/>
        <v/>
      </c>
      <c r="CK783" s="239" t="str">
        <f t="shared" si="1223"/>
        <v/>
      </c>
      <c r="CL783" s="239" t="str">
        <f t="shared" si="1224"/>
        <v/>
      </c>
      <c r="CM783" s="239" t="str">
        <f t="shared" si="1225"/>
        <v/>
      </c>
      <c r="CN783" s="239" t="str">
        <f t="shared" si="1226"/>
        <v/>
      </c>
      <c r="CP783" s="239" t="str">
        <f t="shared" si="1227"/>
        <v/>
      </c>
      <c r="CQ783" s="239" t="str">
        <f t="shared" si="1228"/>
        <v/>
      </c>
      <c r="CR783" s="239" t="str">
        <f t="shared" si="1229"/>
        <v/>
      </c>
      <c r="CS783" s="239" t="str">
        <f t="shared" si="1230"/>
        <v/>
      </c>
      <c r="CT783" s="239" t="str">
        <f t="shared" si="1231"/>
        <v/>
      </c>
      <c r="CU783" s="239" t="str">
        <f t="shared" si="1232"/>
        <v/>
      </c>
      <c r="CV783" s="239" t="str">
        <f t="shared" si="1233"/>
        <v/>
      </c>
      <c r="CW783" s="239" t="str">
        <f t="shared" si="1234"/>
        <v/>
      </c>
      <c r="CX783" s="239" t="str">
        <f t="shared" si="1235"/>
        <v/>
      </c>
      <c r="CY783" s="239" t="str">
        <f t="shared" si="1236"/>
        <v/>
      </c>
      <c r="CZ783" s="239" t="str">
        <f t="shared" si="1237"/>
        <v/>
      </c>
      <c r="DA783" s="239" t="str">
        <f t="shared" si="1238"/>
        <v/>
      </c>
      <c r="DB783" s="239" t="str">
        <f t="shared" si="1239"/>
        <v/>
      </c>
      <c r="DC783" s="239" t="str">
        <f t="shared" si="1240"/>
        <v/>
      </c>
      <c r="DD783" s="239" t="str">
        <f t="shared" si="1241"/>
        <v/>
      </c>
      <c r="DE783" s="239" t="str">
        <f t="shared" si="1242"/>
        <v/>
      </c>
      <c r="DF783" s="239" t="str">
        <f t="shared" si="1243"/>
        <v/>
      </c>
      <c r="DG783" s="239" t="str">
        <f t="shared" si="1244"/>
        <v/>
      </c>
      <c r="DH783" s="239" t="str">
        <f t="shared" si="1245"/>
        <v/>
      </c>
      <c r="DI783" s="239" t="str">
        <f t="shared" si="1246"/>
        <v/>
      </c>
      <c r="DJ783" s="239" t="str">
        <f t="shared" si="1247"/>
        <v/>
      </c>
      <c r="DK783" s="239" t="str">
        <f t="shared" si="1248"/>
        <v/>
      </c>
      <c r="DL783" s="239" t="str">
        <f t="shared" si="1249"/>
        <v/>
      </c>
      <c r="DM783" s="239" t="str">
        <f t="shared" si="1250"/>
        <v/>
      </c>
      <c r="DN783" s="239" t="str">
        <f t="shared" si="1251"/>
        <v/>
      </c>
      <c r="DO783" s="239" t="str">
        <f t="shared" si="1252"/>
        <v/>
      </c>
      <c r="DP783" s="239" t="str">
        <f t="shared" si="1253"/>
        <v/>
      </c>
    </row>
    <row r="784" spans="1:120" ht="35.25" hidden="1" customHeight="1" x14ac:dyDescent="0.25">
      <c r="A784" s="53" t="s">
        <v>4520</v>
      </c>
      <c r="B784" s="53">
        <v>2023</v>
      </c>
      <c r="C784" s="53" t="s">
        <v>65</v>
      </c>
      <c r="D784" s="53" t="s">
        <v>3056</v>
      </c>
      <c r="E784" s="70">
        <v>1</v>
      </c>
      <c r="F784" s="53" t="s">
        <v>3133</v>
      </c>
      <c r="G784" s="53" t="str">
        <f t="shared" ref="G784:G847" si="1256">+IF(H784="Producto",F784,IF(H784="Producto Act Compartidas",F784,G783))</f>
        <v>2023-4</v>
      </c>
      <c r="H784" s="53" t="s">
        <v>94</v>
      </c>
      <c r="I784" s="53" t="s">
        <v>196</v>
      </c>
      <c r="J784" s="53" t="s">
        <v>80</v>
      </c>
      <c r="K784" s="53" t="s">
        <v>80</v>
      </c>
      <c r="L784" s="53" t="s">
        <v>80</v>
      </c>
      <c r="M784" s="53" t="s">
        <v>80</v>
      </c>
      <c r="N784" s="53" t="s">
        <v>80</v>
      </c>
      <c r="O784" s="53" t="s">
        <v>80</v>
      </c>
      <c r="P784" s="86" t="s">
        <v>3134</v>
      </c>
      <c r="Q784" s="52">
        <v>0.3</v>
      </c>
      <c r="R784" s="52">
        <f>+Q784*Q782</f>
        <v>4.4999999999999998E-2</v>
      </c>
      <c r="S784" s="53">
        <v>85</v>
      </c>
      <c r="T784" s="53" t="s">
        <v>301</v>
      </c>
      <c r="U784" s="53" t="s">
        <v>3135</v>
      </c>
      <c r="V784" s="23">
        <v>44928</v>
      </c>
      <c r="W784" s="23">
        <v>45289</v>
      </c>
      <c r="X784" s="53" t="s">
        <v>3060</v>
      </c>
      <c r="Y784" s="49" t="s">
        <v>87</v>
      </c>
      <c r="Z784" s="59" t="s">
        <v>100</v>
      </c>
      <c r="AA784" s="52">
        <v>1</v>
      </c>
      <c r="AB784" s="23" t="s">
        <v>3136</v>
      </c>
      <c r="AC784" s="23">
        <v>45289</v>
      </c>
      <c r="AD784" s="52">
        <v>1</v>
      </c>
      <c r="AE784" s="52" t="s">
        <v>3136</v>
      </c>
      <c r="AF784" s="75">
        <v>45289</v>
      </c>
      <c r="AG784" s="52" t="s">
        <v>79</v>
      </c>
      <c r="AH784" s="52">
        <v>1</v>
      </c>
      <c r="AI784" s="52">
        <f t="shared" si="1172"/>
        <v>4.4999999999999998E-2</v>
      </c>
      <c r="AJ784" s="52">
        <f t="shared" si="1255"/>
        <v>1</v>
      </c>
      <c r="AK784" s="52"/>
      <c r="AL784" s="239" t="str">
        <f t="shared" si="1191"/>
        <v/>
      </c>
      <c r="AM784" s="239" t="str">
        <f t="shared" si="1192"/>
        <v/>
      </c>
      <c r="AN784" s="239" t="str">
        <f t="shared" si="1193"/>
        <v/>
      </c>
      <c r="AO784" s="239" t="str">
        <f t="shared" si="1194"/>
        <v/>
      </c>
      <c r="AP784" s="239" t="str">
        <f t="shared" si="1195"/>
        <v/>
      </c>
      <c r="AQ784" s="239" t="str">
        <f t="shared" si="1196"/>
        <v/>
      </c>
      <c r="AR784" s="239" t="str">
        <f t="shared" si="1197"/>
        <v/>
      </c>
      <c r="AS784" s="239" t="str">
        <f t="shared" si="1198"/>
        <v/>
      </c>
      <c r="AT784" s="239" t="str">
        <f t="shared" si="1199"/>
        <v/>
      </c>
      <c r="AU784" s="239" t="str">
        <f t="shared" si="1173"/>
        <v/>
      </c>
      <c r="AV784" s="239" t="str">
        <f t="shared" si="1174"/>
        <v/>
      </c>
      <c r="AW784" s="239" t="str">
        <f t="shared" si="1175"/>
        <v/>
      </c>
      <c r="AX784" s="239" t="str">
        <f t="shared" si="1176"/>
        <v/>
      </c>
      <c r="AY784" s="239" t="str">
        <f t="shared" si="1177"/>
        <v/>
      </c>
      <c r="AZ784" s="239" t="str">
        <f t="shared" si="1178"/>
        <v/>
      </c>
      <c r="BA784" s="239" t="str">
        <f t="shared" si="1179"/>
        <v/>
      </c>
      <c r="BB784" s="239" t="str">
        <f t="shared" si="1180"/>
        <v/>
      </c>
      <c r="BC784" s="239" t="str">
        <f t="shared" si="1181"/>
        <v/>
      </c>
      <c r="BD784" s="239" t="str">
        <f t="shared" si="1182"/>
        <v/>
      </c>
      <c r="BE784" s="239" t="str">
        <f t="shared" si="1183"/>
        <v/>
      </c>
      <c r="BF784" s="239" t="str">
        <f t="shared" si="1184"/>
        <v/>
      </c>
      <c r="BG784" s="239" t="str">
        <f t="shared" si="1185"/>
        <v/>
      </c>
      <c r="BH784" s="239" t="str">
        <f t="shared" si="1186"/>
        <v/>
      </c>
      <c r="BI784" s="239" t="str">
        <f t="shared" si="1187"/>
        <v/>
      </c>
      <c r="BJ784" s="239" t="str">
        <f t="shared" si="1188"/>
        <v/>
      </c>
      <c r="BK784" s="239" t="str">
        <f t="shared" si="1189"/>
        <v/>
      </c>
      <c r="BL784" s="239" t="str">
        <f t="shared" si="1190"/>
        <v/>
      </c>
      <c r="BN784" s="239" t="str">
        <f t="shared" si="1200"/>
        <v/>
      </c>
      <c r="BO784" s="239" t="str">
        <f t="shared" si="1201"/>
        <v/>
      </c>
      <c r="BP784" s="239" t="str">
        <f t="shared" si="1202"/>
        <v/>
      </c>
      <c r="BQ784" s="239" t="str">
        <f t="shared" si="1203"/>
        <v/>
      </c>
      <c r="BR784" s="239" t="str">
        <f t="shared" si="1204"/>
        <v/>
      </c>
      <c r="BS784" s="239" t="str">
        <f t="shared" si="1205"/>
        <v/>
      </c>
      <c r="BT784" s="239" t="str">
        <f t="shared" si="1206"/>
        <v/>
      </c>
      <c r="BU784" s="239" t="str">
        <f t="shared" si="1207"/>
        <v/>
      </c>
      <c r="BV784" s="239" t="str">
        <f t="shared" si="1208"/>
        <v/>
      </c>
      <c r="BW784" s="239" t="str">
        <f t="shared" si="1209"/>
        <v/>
      </c>
      <c r="BX784" s="239" t="str">
        <f t="shared" si="1210"/>
        <v/>
      </c>
      <c r="BY784" s="239" t="str">
        <f t="shared" si="1211"/>
        <v/>
      </c>
      <c r="BZ784" s="239" t="str">
        <f t="shared" si="1212"/>
        <v/>
      </c>
      <c r="CA784" s="239" t="str">
        <f t="shared" si="1213"/>
        <v/>
      </c>
      <c r="CB784" s="239" t="str">
        <f t="shared" si="1214"/>
        <v/>
      </c>
      <c r="CC784" s="239" t="str">
        <f t="shared" si="1215"/>
        <v/>
      </c>
      <c r="CD784" s="239" t="str">
        <f t="shared" si="1216"/>
        <v/>
      </c>
      <c r="CE784" s="239" t="str">
        <f t="shared" si="1217"/>
        <v/>
      </c>
      <c r="CF784" s="239" t="str">
        <f t="shared" si="1218"/>
        <v/>
      </c>
      <c r="CG784" s="239" t="str">
        <f t="shared" si="1219"/>
        <v/>
      </c>
      <c r="CH784" s="239" t="str">
        <f t="shared" si="1220"/>
        <v/>
      </c>
      <c r="CI784" s="239" t="str">
        <f t="shared" si="1221"/>
        <v/>
      </c>
      <c r="CJ784" s="239" t="str">
        <f t="shared" si="1222"/>
        <v/>
      </c>
      <c r="CK784" s="239" t="str">
        <f t="shared" si="1223"/>
        <v/>
      </c>
      <c r="CL784" s="239" t="str">
        <f t="shared" si="1224"/>
        <v/>
      </c>
      <c r="CM784" s="239" t="str">
        <f t="shared" si="1225"/>
        <v/>
      </c>
      <c r="CN784" s="239" t="str">
        <f t="shared" si="1226"/>
        <v/>
      </c>
      <c r="CP784" s="239" t="str">
        <f t="shared" si="1227"/>
        <v/>
      </c>
      <c r="CQ784" s="239" t="str">
        <f t="shared" si="1228"/>
        <v/>
      </c>
      <c r="CR784" s="239" t="str">
        <f t="shared" si="1229"/>
        <v/>
      </c>
      <c r="CS784" s="239" t="str">
        <f t="shared" si="1230"/>
        <v/>
      </c>
      <c r="CT784" s="239" t="str">
        <f t="shared" si="1231"/>
        <v/>
      </c>
      <c r="CU784" s="239" t="str">
        <f t="shared" si="1232"/>
        <v/>
      </c>
      <c r="CV784" s="239" t="str">
        <f t="shared" si="1233"/>
        <v/>
      </c>
      <c r="CW784" s="239" t="str">
        <f t="shared" si="1234"/>
        <v/>
      </c>
      <c r="CX784" s="239" t="str">
        <f t="shared" si="1235"/>
        <v/>
      </c>
      <c r="CY784" s="239" t="str">
        <f t="shared" si="1236"/>
        <v/>
      </c>
      <c r="CZ784" s="239" t="str">
        <f t="shared" si="1237"/>
        <v/>
      </c>
      <c r="DA784" s="239" t="str">
        <f t="shared" si="1238"/>
        <v/>
      </c>
      <c r="DB784" s="239" t="str">
        <f t="shared" si="1239"/>
        <v/>
      </c>
      <c r="DC784" s="239" t="str">
        <f t="shared" si="1240"/>
        <v/>
      </c>
      <c r="DD784" s="239" t="str">
        <f t="shared" si="1241"/>
        <v/>
      </c>
      <c r="DE784" s="239" t="str">
        <f t="shared" si="1242"/>
        <v/>
      </c>
      <c r="DF784" s="239" t="str">
        <f t="shared" si="1243"/>
        <v/>
      </c>
      <c r="DG784" s="239" t="str">
        <f t="shared" si="1244"/>
        <v/>
      </c>
      <c r="DH784" s="239" t="str">
        <f t="shared" si="1245"/>
        <v/>
      </c>
      <c r="DI784" s="239" t="str">
        <f t="shared" si="1246"/>
        <v/>
      </c>
      <c r="DJ784" s="239" t="str">
        <f t="shared" si="1247"/>
        <v/>
      </c>
      <c r="DK784" s="239" t="str">
        <f t="shared" si="1248"/>
        <v/>
      </c>
      <c r="DL784" s="239" t="str">
        <f t="shared" si="1249"/>
        <v/>
      </c>
      <c r="DM784" s="239" t="str">
        <f t="shared" si="1250"/>
        <v/>
      </c>
      <c r="DN784" s="239" t="str">
        <f t="shared" si="1251"/>
        <v/>
      </c>
      <c r="DO784" s="239" t="str">
        <f t="shared" si="1252"/>
        <v/>
      </c>
      <c r="DP784" s="239" t="str">
        <f t="shared" si="1253"/>
        <v/>
      </c>
    </row>
    <row r="785" spans="1:120" ht="35.25" hidden="1" customHeight="1" x14ac:dyDescent="0.25">
      <c r="A785" s="49" t="s">
        <v>4520</v>
      </c>
      <c r="B785" s="49">
        <v>2023</v>
      </c>
      <c r="C785" s="49" t="s">
        <v>65</v>
      </c>
      <c r="D785" s="49" t="s">
        <v>3056</v>
      </c>
      <c r="E785" s="73">
        <v>1</v>
      </c>
      <c r="F785" s="49" t="s">
        <v>3137</v>
      </c>
      <c r="G785" s="49" t="str">
        <f t="shared" si="1256"/>
        <v>2023-5</v>
      </c>
      <c r="H785" s="49" t="s">
        <v>75</v>
      </c>
      <c r="I785" s="49" t="s">
        <v>76</v>
      </c>
      <c r="J785" s="49" t="s">
        <v>77</v>
      </c>
      <c r="K785" s="49" t="s">
        <v>78</v>
      </c>
      <c r="L785" s="49" t="s">
        <v>79</v>
      </c>
      <c r="M785" s="49" t="s">
        <v>836</v>
      </c>
      <c r="N785" s="49" t="s">
        <v>433</v>
      </c>
      <c r="O785" s="49" t="s">
        <v>82</v>
      </c>
      <c r="P785" s="49" t="s">
        <v>3138</v>
      </c>
      <c r="Q785" s="50">
        <v>0.1</v>
      </c>
      <c r="R785" s="50"/>
      <c r="S785" s="49">
        <v>1</v>
      </c>
      <c r="T785" s="49" t="s">
        <v>84</v>
      </c>
      <c r="U785" s="49" t="s">
        <v>3139</v>
      </c>
      <c r="V785" s="51">
        <v>45048</v>
      </c>
      <c r="W785" s="51">
        <v>45260</v>
      </c>
      <c r="X785" s="49" t="s">
        <v>3140</v>
      </c>
      <c r="Y785" s="49" t="s">
        <v>87</v>
      </c>
      <c r="Z785" s="59" t="s">
        <v>100</v>
      </c>
      <c r="AA785" s="52">
        <v>1</v>
      </c>
      <c r="AB785" s="23" t="s">
        <v>3141</v>
      </c>
      <c r="AC785" s="23">
        <v>45260</v>
      </c>
      <c r="AD785" s="52">
        <v>1</v>
      </c>
      <c r="AE785" s="23" t="s">
        <v>3142</v>
      </c>
      <c r="AF785" s="23">
        <v>45260</v>
      </c>
      <c r="AG785" s="52" t="s">
        <v>79</v>
      </c>
      <c r="AH785" s="52" t="s">
        <v>92</v>
      </c>
      <c r="AI785" s="52">
        <f t="shared" si="1172"/>
        <v>0.1</v>
      </c>
      <c r="AJ785" s="52"/>
      <c r="AK785" s="52"/>
      <c r="AL785" s="239" t="str">
        <f t="shared" si="1191"/>
        <v/>
      </c>
      <c r="AM785" s="239" t="str">
        <f t="shared" si="1192"/>
        <v/>
      </c>
      <c r="AN785" s="239" t="str">
        <f t="shared" si="1193"/>
        <v/>
      </c>
      <c r="AO785" s="239" t="str">
        <f t="shared" si="1194"/>
        <v/>
      </c>
      <c r="AP785" s="239" t="str">
        <f t="shared" si="1195"/>
        <v/>
      </c>
      <c r="AQ785" s="239" t="str">
        <f t="shared" si="1196"/>
        <v/>
      </c>
      <c r="AR785" s="239" t="str">
        <f t="shared" si="1197"/>
        <v/>
      </c>
      <c r="AS785" s="239" t="str">
        <f t="shared" si="1198"/>
        <v/>
      </c>
      <c r="AT785" s="239" t="str">
        <f t="shared" si="1199"/>
        <v/>
      </c>
      <c r="AU785" s="239" t="str">
        <f t="shared" si="1173"/>
        <v/>
      </c>
      <c r="AV785" s="239" t="str">
        <f t="shared" si="1174"/>
        <v/>
      </c>
      <c r="AW785" s="239" t="str">
        <f t="shared" si="1175"/>
        <v/>
      </c>
      <c r="AX785" s="239" t="str">
        <f t="shared" si="1176"/>
        <v/>
      </c>
      <c r="AY785" s="239" t="str">
        <f t="shared" si="1177"/>
        <v/>
      </c>
      <c r="AZ785" s="239" t="str">
        <f t="shared" si="1178"/>
        <v/>
      </c>
      <c r="BA785" s="239" t="str">
        <f t="shared" si="1179"/>
        <v/>
      </c>
      <c r="BB785" s="239" t="str">
        <f t="shared" si="1180"/>
        <v/>
      </c>
      <c r="BC785" s="239" t="str">
        <f t="shared" si="1181"/>
        <v/>
      </c>
      <c r="BD785" s="239" t="str">
        <f t="shared" si="1182"/>
        <v/>
      </c>
      <c r="BE785" s="239" t="str">
        <f t="shared" si="1183"/>
        <v/>
      </c>
      <c r="BF785" s="239" t="str">
        <f t="shared" si="1184"/>
        <v/>
      </c>
      <c r="BG785" s="239" t="str">
        <f t="shared" si="1185"/>
        <v/>
      </c>
      <c r="BH785" s="239" t="str">
        <f t="shared" si="1186"/>
        <v/>
      </c>
      <c r="BI785" s="239" t="str">
        <f t="shared" si="1187"/>
        <v/>
      </c>
      <c r="BJ785" s="239" t="str">
        <f t="shared" si="1188"/>
        <v/>
      </c>
      <c r="BK785" s="239" t="str">
        <f t="shared" si="1189"/>
        <v/>
      </c>
      <c r="BL785" s="239" t="str">
        <f t="shared" si="1190"/>
        <v/>
      </c>
      <c r="BN785" s="239" t="str">
        <f t="shared" si="1200"/>
        <v/>
      </c>
      <c r="BO785" s="239" t="str">
        <f t="shared" si="1201"/>
        <v/>
      </c>
      <c r="BP785" s="239" t="str">
        <f t="shared" si="1202"/>
        <v/>
      </c>
      <c r="BQ785" s="239" t="str">
        <f t="shared" si="1203"/>
        <v/>
      </c>
      <c r="BR785" s="239" t="str">
        <f t="shared" si="1204"/>
        <v/>
      </c>
      <c r="BS785" s="239" t="str">
        <f t="shared" si="1205"/>
        <v/>
      </c>
      <c r="BT785" s="239" t="str">
        <f t="shared" si="1206"/>
        <v/>
      </c>
      <c r="BU785" s="239" t="str">
        <f t="shared" si="1207"/>
        <v/>
      </c>
      <c r="BV785" s="239" t="str">
        <f t="shared" si="1208"/>
        <v/>
      </c>
      <c r="BW785" s="239" t="str">
        <f t="shared" si="1209"/>
        <v/>
      </c>
      <c r="BX785" s="239" t="str">
        <f t="shared" si="1210"/>
        <v/>
      </c>
      <c r="BY785" s="239" t="str">
        <f t="shared" si="1211"/>
        <v/>
      </c>
      <c r="BZ785" s="239" t="str">
        <f t="shared" si="1212"/>
        <v/>
      </c>
      <c r="CA785" s="239" t="str">
        <f t="shared" si="1213"/>
        <v/>
      </c>
      <c r="CB785" s="239" t="str">
        <f t="shared" si="1214"/>
        <v/>
      </c>
      <c r="CC785" s="239" t="str">
        <f t="shared" si="1215"/>
        <v/>
      </c>
      <c r="CD785" s="239" t="str">
        <f t="shared" si="1216"/>
        <v/>
      </c>
      <c r="CE785" s="239" t="str">
        <f t="shared" si="1217"/>
        <v/>
      </c>
      <c r="CF785" s="239" t="str">
        <f t="shared" si="1218"/>
        <v/>
      </c>
      <c r="CG785" s="239" t="str">
        <f t="shared" si="1219"/>
        <v/>
      </c>
      <c r="CH785" s="239" t="str">
        <f t="shared" si="1220"/>
        <v/>
      </c>
      <c r="CI785" s="239" t="str">
        <f t="shared" si="1221"/>
        <v/>
      </c>
      <c r="CJ785" s="239" t="str">
        <f t="shared" si="1222"/>
        <v/>
      </c>
      <c r="CK785" s="239" t="str">
        <f t="shared" si="1223"/>
        <v/>
      </c>
      <c r="CL785" s="239" t="str">
        <f t="shared" si="1224"/>
        <v/>
      </c>
      <c r="CM785" s="239" t="str">
        <f t="shared" si="1225"/>
        <v/>
      </c>
      <c r="CN785" s="239" t="str">
        <f t="shared" si="1226"/>
        <v/>
      </c>
      <c r="CP785" s="239" t="str">
        <f t="shared" si="1227"/>
        <v/>
      </c>
      <c r="CQ785" s="239" t="str">
        <f t="shared" si="1228"/>
        <v/>
      </c>
      <c r="CR785" s="239" t="str">
        <f t="shared" si="1229"/>
        <v/>
      </c>
      <c r="CS785" s="239" t="str">
        <f t="shared" si="1230"/>
        <v/>
      </c>
      <c r="CT785" s="239" t="str">
        <f t="shared" si="1231"/>
        <v/>
      </c>
      <c r="CU785" s="239" t="str">
        <f t="shared" si="1232"/>
        <v/>
      </c>
      <c r="CV785" s="239" t="str">
        <f t="shared" si="1233"/>
        <v/>
      </c>
      <c r="CW785" s="239" t="str">
        <f t="shared" si="1234"/>
        <v/>
      </c>
      <c r="CX785" s="239" t="str">
        <f t="shared" si="1235"/>
        <v/>
      </c>
      <c r="CY785" s="239" t="str">
        <f t="shared" si="1236"/>
        <v/>
      </c>
      <c r="CZ785" s="239" t="str">
        <f t="shared" si="1237"/>
        <v/>
      </c>
      <c r="DA785" s="239" t="str">
        <f t="shared" si="1238"/>
        <v/>
      </c>
      <c r="DB785" s="239" t="str">
        <f t="shared" si="1239"/>
        <v/>
      </c>
      <c r="DC785" s="239" t="str">
        <f t="shared" si="1240"/>
        <v/>
      </c>
      <c r="DD785" s="239" t="str">
        <f t="shared" si="1241"/>
        <v/>
      </c>
      <c r="DE785" s="239" t="str">
        <f t="shared" si="1242"/>
        <v/>
      </c>
      <c r="DF785" s="239" t="str">
        <f t="shared" si="1243"/>
        <v/>
      </c>
      <c r="DG785" s="239" t="str">
        <f t="shared" si="1244"/>
        <v/>
      </c>
      <c r="DH785" s="239" t="str">
        <f t="shared" si="1245"/>
        <v/>
      </c>
      <c r="DI785" s="239" t="str">
        <f t="shared" si="1246"/>
        <v/>
      </c>
      <c r="DJ785" s="239" t="str">
        <f t="shared" si="1247"/>
        <v/>
      </c>
      <c r="DK785" s="239" t="str">
        <f t="shared" si="1248"/>
        <v/>
      </c>
      <c r="DL785" s="239" t="str">
        <f t="shared" si="1249"/>
        <v/>
      </c>
      <c r="DM785" s="239" t="str">
        <f t="shared" si="1250"/>
        <v/>
      </c>
      <c r="DN785" s="239" t="str">
        <f t="shared" si="1251"/>
        <v/>
      </c>
      <c r="DO785" s="239" t="str">
        <f t="shared" si="1252"/>
        <v/>
      </c>
      <c r="DP785" s="239" t="str">
        <f t="shared" si="1253"/>
        <v/>
      </c>
    </row>
    <row r="786" spans="1:120" ht="35.25" hidden="1" customHeight="1" x14ac:dyDescent="0.25">
      <c r="A786" s="53" t="s">
        <v>4520</v>
      </c>
      <c r="B786" s="53">
        <v>2023</v>
      </c>
      <c r="C786" s="53" t="s">
        <v>65</v>
      </c>
      <c r="D786" s="53" t="s">
        <v>3056</v>
      </c>
      <c r="E786" s="73">
        <v>1</v>
      </c>
      <c r="F786" s="53" t="s">
        <v>3143</v>
      </c>
      <c r="G786" s="53" t="str">
        <f t="shared" si="1256"/>
        <v>2023-5</v>
      </c>
      <c r="H786" s="53" t="s">
        <v>94</v>
      </c>
      <c r="I786" s="53" t="s">
        <v>76</v>
      </c>
      <c r="J786" s="53" t="s">
        <v>80</v>
      </c>
      <c r="K786" s="53" t="s">
        <v>80</v>
      </c>
      <c r="L786" s="53" t="s">
        <v>80</v>
      </c>
      <c r="M786" s="53" t="s">
        <v>80</v>
      </c>
      <c r="N786" s="53" t="s">
        <v>80</v>
      </c>
      <c r="O786" s="53" t="s">
        <v>80</v>
      </c>
      <c r="P786" s="53" t="s">
        <v>95</v>
      </c>
      <c r="Q786" s="52">
        <v>0.5</v>
      </c>
      <c r="R786" s="52">
        <f>+Q786*Q785</f>
        <v>0.05</v>
      </c>
      <c r="S786" s="53">
        <v>1</v>
      </c>
      <c r="T786" s="53" t="s">
        <v>84</v>
      </c>
      <c r="U786" s="53" t="s">
        <v>96</v>
      </c>
      <c r="V786" s="23">
        <v>45048</v>
      </c>
      <c r="W786" s="23">
        <v>45077</v>
      </c>
      <c r="X786" s="53" t="s">
        <v>3140</v>
      </c>
      <c r="Y786" s="49" t="s">
        <v>167</v>
      </c>
      <c r="Z786" s="59" t="s">
        <v>100</v>
      </c>
      <c r="AA786" s="60">
        <v>1</v>
      </c>
      <c r="AB786" s="62" t="s">
        <v>3144</v>
      </c>
      <c r="AC786" s="62">
        <v>45077</v>
      </c>
      <c r="AD786" s="60">
        <v>1</v>
      </c>
      <c r="AE786" s="62" t="s">
        <v>3145</v>
      </c>
      <c r="AF786" s="62">
        <v>45077</v>
      </c>
      <c r="AG786" s="60" t="s">
        <v>79</v>
      </c>
      <c r="AH786" s="60">
        <v>1</v>
      </c>
      <c r="AI786" s="52">
        <f t="shared" si="1172"/>
        <v>0.05</v>
      </c>
      <c r="AJ786" s="52">
        <f>+AI786/R786</f>
        <v>1</v>
      </c>
      <c r="AK786" s="52"/>
      <c r="AL786" s="239" t="str">
        <f t="shared" si="1191"/>
        <v/>
      </c>
      <c r="AM786" s="239" t="str">
        <f t="shared" si="1192"/>
        <v/>
      </c>
      <c r="AN786" s="239" t="str">
        <f t="shared" si="1193"/>
        <v/>
      </c>
      <c r="AO786" s="239">
        <f t="shared" si="1194"/>
        <v>1</v>
      </c>
      <c r="AP786" s="239" t="str">
        <f t="shared" si="1195"/>
        <v/>
      </c>
      <c r="AQ786" s="239" t="str">
        <f t="shared" si="1196"/>
        <v/>
      </c>
      <c r="AR786" s="239" t="str">
        <f t="shared" si="1197"/>
        <v/>
      </c>
      <c r="AS786" s="239" t="str">
        <f t="shared" si="1198"/>
        <v/>
      </c>
      <c r="AT786" s="239" t="str">
        <f t="shared" si="1199"/>
        <v/>
      </c>
      <c r="AU786" s="239" t="str">
        <f t="shared" si="1173"/>
        <v/>
      </c>
      <c r="AV786" s="239" t="str">
        <f t="shared" si="1174"/>
        <v/>
      </c>
      <c r="AW786" s="239" t="str">
        <f t="shared" si="1175"/>
        <v/>
      </c>
      <c r="AX786" s="239" t="str">
        <f t="shared" si="1176"/>
        <v/>
      </c>
      <c r="AY786" s="239" t="str">
        <f t="shared" si="1177"/>
        <v/>
      </c>
      <c r="AZ786" s="239" t="str">
        <f t="shared" si="1178"/>
        <v/>
      </c>
      <c r="BA786" s="239" t="str">
        <f t="shared" si="1179"/>
        <v/>
      </c>
      <c r="BB786" s="239" t="str">
        <f t="shared" si="1180"/>
        <v/>
      </c>
      <c r="BC786" s="239" t="str">
        <f t="shared" si="1181"/>
        <v/>
      </c>
      <c r="BD786" s="239" t="str">
        <f t="shared" si="1182"/>
        <v/>
      </c>
      <c r="BE786" s="239" t="str">
        <f t="shared" si="1183"/>
        <v/>
      </c>
      <c r="BF786" s="239" t="str">
        <f t="shared" si="1184"/>
        <v/>
      </c>
      <c r="BG786" s="239" t="str">
        <f t="shared" si="1185"/>
        <v/>
      </c>
      <c r="BH786" s="239" t="str">
        <f t="shared" si="1186"/>
        <v/>
      </c>
      <c r="BI786" s="239" t="str">
        <f t="shared" si="1187"/>
        <v/>
      </c>
      <c r="BJ786" s="239" t="str">
        <f t="shared" si="1188"/>
        <v/>
      </c>
      <c r="BK786" s="239" t="str">
        <f t="shared" si="1189"/>
        <v/>
      </c>
      <c r="BL786" s="239" t="str">
        <f t="shared" si="1190"/>
        <v/>
      </c>
      <c r="BN786" s="239" t="str">
        <f t="shared" si="1200"/>
        <v/>
      </c>
      <c r="BO786" s="239" t="str">
        <f t="shared" si="1201"/>
        <v/>
      </c>
      <c r="BP786" s="239" t="str">
        <f t="shared" si="1202"/>
        <v/>
      </c>
      <c r="BQ786" s="239">
        <f t="shared" si="1203"/>
        <v>1</v>
      </c>
      <c r="BR786" s="239" t="str">
        <f t="shared" si="1204"/>
        <v/>
      </c>
      <c r="BS786" s="239" t="str">
        <f t="shared" si="1205"/>
        <v/>
      </c>
      <c r="BT786" s="239" t="str">
        <f t="shared" si="1206"/>
        <v/>
      </c>
      <c r="BU786" s="239" t="str">
        <f t="shared" si="1207"/>
        <v/>
      </c>
      <c r="BV786" s="239" t="str">
        <f t="shared" si="1208"/>
        <v/>
      </c>
      <c r="BW786" s="239" t="str">
        <f t="shared" si="1209"/>
        <v/>
      </c>
      <c r="BX786" s="239" t="str">
        <f t="shared" si="1210"/>
        <v/>
      </c>
      <c r="BY786" s="239" t="str">
        <f t="shared" si="1211"/>
        <v/>
      </c>
      <c r="BZ786" s="239" t="str">
        <f t="shared" si="1212"/>
        <v/>
      </c>
      <c r="CA786" s="239" t="str">
        <f t="shared" si="1213"/>
        <v/>
      </c>
      <c r="CB786" s="239" t="str">
        <f t="shared" si="1214"/>
        <v/>
      </c>
      <c r="CC786" s="239" t="str">
        <f t="shared" si="1215"/>
        <v/>
      </c>
      <c r="CD786" s="239" t="str">
        <f t="shared" si="1216"/>
        <v/>
      </c>
      <c r="CE786" s="239" t="str">
        <f t="shared" si="1217"/>
        <v/>
      </c>
      <c r="CF786" s="239" t="str">
        <f t="shared" si="1218"/>
        <v/>
      </c>
      <c r="CG786" s="239" t="str">
        <f t="shared" si="1219"/>
        <v/>
      </c>
      <c r="CH786" s="239" t="str">
        <f t="shared" si="1220"/>
        <v/>
      </c>
      <c r="CI786" s="239" t="str">
        <f t="shared" si="1221"/>
        <v/>
      </c>
      <c r="CJ786" s="239" t="str">
        <f t="shared" si="1222"/>
        <v/>
      </c>
      <c r="CK786" s="239" t="str">
        <f t="shared" si="1223"/>
        <v/>
      </c>
      <c r="CL786" s="239" t="str">
        <f t="shared" si="1224"/>
        <v/>
      </c>
      <c r="CM786" s="239" t="str">
        <f t="shared" si="1225"/>
        <v/>
      </c>
      <c r="CN786" s="239" t="str">
        <f t="shared" si="1226"/>
        <v/>
      </c>
      <c r="CP786" s="239" t="str">
        <f t="shared" si="1227"/>
        <v/>
      </c>
      <c r="CQ786" s="239" t="str">
        <f t="shared" si="1228"/>
        <v/>
      </c>
      <c r="CR786" s="239" t="str">
        <f t="shared" si="1229"/>
        <v/>
      </c>
      <c r="CS786" s="239" t="str">
        <f t="shared" si="1230"/>
        <v>2do trimestre</v>
      </c>
      <c r="CT786" s="239" t="str">
        <f t="shared" si="1231"/>
        <v/>
      </c>
      <c r="CU786" s="239" t="str">
        <f t="shared" si="1232"/>
        <v/>
      </c>
      <c r="CV786" s="239" t="str">
        <f t="shared" si="1233"/>
        <v/>
      </c>
      <c r="CW786" s="239" t="str">
        <f t="shared" si="1234"/>
        <v/>
      </c>
      <c r="CX786" s="239" t="str">
        <f t="shared" si="1235"/>
        <v/>
      </c>
      <c r="CY786" s="239" t="str">
        <f t="shared" si="1236"/>
        <v/>
      </c>
      <c r="CZ786" s="239" t="str">
        <f t="shared" si="1237"/>
        <v/>
      </c>
      <c r="DA786" s="239" t="str">
        <f t="shared" si="1238"/>
        <v/>
      </c>
      <c r="DB786" s="239" t="str">
        <f t="shared" si="1239"/>
        <v/>
      </c>
      <c r="DC786" s="239" t="str">
        <f t="shared" si="1240"/>
        <v/>
      </c>
      <c r="DD786" s="239" t="str">
        <f t="shared" si="1241"/>
        <v/>
      </c>
      <c r="DE786" s="239" t="str">
        <f t="shared" si="1242"/>
        <v/>
      </c>
      <c r="DF786" s="239" t="str">
        <f t="shared" si="1243"/>
        <v/>
      </c>
      <c r="DG786" s="239" t="str">
        <f t="shared" si="1244"/>
        <v/>
      </c>
      <c r="DH786" s="239" t="str">
        <f t="shared" si="1245"/>
        <v/>
      </c>
      <c r="DI786" s="239" t="str">
        <f t="shared" si="1246"/>
        <v/>
      </c>
      <c r="DJ786" s="239" t="str">
        <f t="shared" si="1247"/>
        <v/>
      </c>
      <c r="DK786" s="239" t="str">
        <f t="shared" si="1248"/>
        <v/>
      </c>
      <c r="DL786" s="239" t="str">
        <f t="shared" si="1249"/>
        <v/>
      </c>
      <c r="DM786" s="239" t="str">
        <f t="shared" si="1250"/>
        <v/>
      </c>
      <c r="DN786" s="239" t="str">
        <f t="shared" si="1251"/>
        <v/>
      </c>
      <c r="DO786" s="239" t="str">
        <f t="shared" si="1252"/>
        <v/>
      </c>
      <c r="DP786" s="239" t="str">
        <f t="shared" si="1253"/>
        <v/>
      </c>
    </row>
    <row r="787" spans="1:120" ht="35.25" hidden="1" customHeight="1" x14ac:dyDescent="0.25">
      <c r="A787" s="53" t="s">
        <v>4520</v>
      </c>
      <c r="B787" s="53">
        <v>2023</v>
      </c>
      <c r="C787" s="53" t="s">
        <v>65</v>
      </c>
      <c r="D787" s="53" t="s">
        <v>3056</v>
      </c>
      <c r="E787" s="73">
        <v>1</v>
      </c>
      <c r="F787" s="53" t="s">
        <v>3146</v>
      </c>
      <c r="G787" s="53" t="str">
        <f t="shared" si="1256"/>
        <v>2023-5</v>
      </c>
      <c r="H787" s="53" t="s">
        <v>102</v>
      </c>
      <c r="I787" s="53" t="s">
        <v>76</v>
      </c>
      <c r="J787" s="53" t="s">
        <v>80</v>
      </c>
      <c r="K787" s="53" t="s">
        <v>80</v>
      </c>
      <c r="L787" s="53" t="s">
        <v>80</v>
      </c>
      <c r="M787" s="53" t="s">
        <v>80</v>
      </c>
      <c r="N787" s="53" t="s">
        <v>80</v>
      </c>
      <c r="O787" s="53" t="s">
        <v>80</v>
      </c>
      <c r="P787" s="53" t="s">
        <v>103</v>
      </c>
      <c r="Q787" s="52">
        <v>0</v>
      </c>
      <c r="R787" s="52">
        <f>+Q787*Q785</f>
        <v>0</v>
      </c>
      <c r="S787" s="53">
        <v>1</v>
      </c>
      <c r="T787" s="53" t="s">
        <v>84</v>
      </c>
      <c r="U787" s="53" t="s">
        <v>104</v>
      </c>
      <c r="V787" s="23">
        <v>45078</v>
      </c>
      <c r="W787" s="23">
        <v>45107</v>
      </c>
      <c r="X787" s="53" t="s">
        <v>105</v>
      </c>
      <c r="Y787" s="49" t="s">
        <v>167</v>
      </c>
      <c r="Z787" s="59" t="s">
        <v>100</v>
      </c>
      <c r="AA787" s="60">
        <v>1</v>
      </c>
      <c r="AB787" s="62" t="s">
        <v>3147</v>
      </c>
      <c r="AC787" s="62">
        <v>45107</v>
      </c>
      <c r="AD787" s="60">
        <v>1</v>
      </c>
      <c r="AE787" s="62" t="s">
        <v>3148</v>
      </c>
      <c r="AF787" s="62">
        <v>45091</v>
      </c>
      <c r="AG787" s="60" t="s">
        <v>79</v>
      </c>
      <c r="AH787" s="60">
        <v>1</v>
      </c>
      <c r="AI787" s="52">
        <f t="shared" si="1172"/>
        <v>0</v>
      </c>
      <c r="AJ787" s="52"/>
      <c r="AK787" s="52"/>
      <c r="AL787" s="239" t="str">
        <f t="shared" si="1191"/>
        <v/>
      </c>
      <c r="AM787" s="239" t="str">
        <f t="shared" si="1192"/>
        <v/>
      </c>
      <c r="AN787" s="239" t="str">
        <f t="shared" si="1193"/>
        <v/>
      </c>
      <c r="AO787" s="239">
        <f t="shared" si="1194"/>
        <v>1</v>
      </c>
      <c r="AP787" s="239" t="str">
        <f t="shared" si="1195"/>
        <v/>
      </c>
      <c r="AQ787" s="239" t="str">
        <f t="shared" si="1196"/>
        <v/>
      </c>
      <c r="AR787" s="239" t="str">
        <f t="shared" si="1197"/>
        <v/>
      </c>
      <c r="AS787" s="239" t="str">
        <f t="shared" si="1198"/>
        <v/>
      </c>
      <c r="AT787" s="239" t="str">
        <f t="shared" si="1199"/>
        <v/>
      </c>
      <c r="AU787" s="239" t="str">
        <f t="shared" si="1173"/>
        <v/>
      </c>
      <c r="AV787" s="239" t="str">
        <f t="shared" si="1174"/>
        <v/>
      </c>
      <c r="AW787" s="239" t="str">
        <f t="shared" si="1175"/>
        <v/>
      </c>
      <c r="AX787" s="239" t="str">
        <f t="shared" si="1176"/>
        <v/>
      </c>
      <c r="AY787" s="239" t="str">
        <f t="shared" si="1177"/>
        <v/>
      </c>
      <c r="AZ787" s="239" t="str">
        <f t="shared" si="1178"/>
        <v/>
      </c>
      <c r="BA787" s="239" t="str">
        <f t="shared" si="1179"/>
        <v/>
      </c>
      <c r="BB787" s="239" t="str">
        <f t="shared" si="1180"/>
        <v/>
      </c>
      <c r="BC787" s="239" t="str">
        <f t="shared" si="1181"/>
        <v/>
      </c>
      <c r="BD787" s="239" t="str">
        <f t="shared" si="1182"/>
        <v/>
      </c>
      <c r="BE787" s="239" t="str">
        <f t="shared" si="1183"/>
        <v/>
      </c>
      <c r="BF787" s="239" t="str">
        <f t="shared" si="1184"/>
        <v/>
      </c>
      <c r="BG787" s="239" t="str">
        <f t="shared" si="1185"/>
        <v/>
      </c>
      <c r="BH787" s="239" t="str">
        <f t="shared" si="1186"/>
        <v/>
      </c>
      <c r="BI787" s="239" t="str">
        <f t="shared" si="1187"/>
        <v/>
      </c>
      <c r="BJ787" s="239" t="str">
        <f t="shared" si="1188"/>
        <v/>
      </c>
      <c r="BK787" s="239" t="str">
        <f t="shared" si="1189"/>
        <v/>
      </c>
      <c r="BL787" s="239" t="str">
        <f t="shared" si="1190"/>
        <v/>
      </c>
      <c r="BN787" s="239" t="str">
        <f t="shared" si="1200"/>
        <v/>
      </c>
      <c r="BO787" s="239" t="str">
        <f t="shared" si="1201"/>
        <v/>
      </c>
      <c r="BP787" s="239" t="str">
        <f t="shared" si="1202"/>
        <v/>
      </c>
      <c r="BQ787" s="239">
        <f t="shared" si="1203"/>
        <v>1</v>
      </c>
      <c r="BR787" s="239" t="str">
        <f t="shared" si="1204"/>
        <v/>
      </c>
      <c r="BS787" s="239" t="str">
        <f t="shared" si="1205"/>
        <v/>
      </c>
      <c r="BT787" s="239" t="str">
        <f t="shared" si="1206"/>
        <v/>
      </c>
      <c r="BU787" s="239" t="str">
        <f t="shared" si="1207"/>
        <v/>
      </c>
      <c r="BV787" s="239" t="str">
        <f t="shared" si="1208"/>
        <v/>
      </c>
      <c r="BW787" s="239" t="str">
        <f t="shared" si="1209"/>
        <v/>
      </c>
      <c r="BX787" s="239" t="str">
        <f t="shared" si="1210"/>
        <v/>
      </c>
      <c r="BY787" s="239" t="str">
        <f t="shared" si="1211"/>
        <v/>
      </c>
      <c r="BZ787" s="239" t="str">
        <f t="shared" si="1212"/>
        <v/>
      </c>
      <c r="CA787" s="239" t="str">
        <f t="shared" si="1213"/>
        <v/>
      </c>
      <c r="CB787" s="239" t="str">
        <f t="shared" si="1214"/>
        <v/>
      </c>
      <c r="CC787" s="239" t="str">
        <f t="shared" si="1215"/>
        <v/>
      </c>
      <c r="CD787" s="239" t="str">
        <f t="shared" si="1216"/>
        <v/>
      </c>
      <c r="CE787" s="239" t="str">
        <f t="shared" si="1217"/>
        <v/>
      </c>
      <c r="CF787" s="239" t="str">
        <f t="shared" si="1218"/>
        <v/>
      </c>
      <c r="CG787" s="239" t="str">
        <f t="shared" si="1219"/>
        <v/>
      </c>
      <c r="CH787" s="239" t="str">
        <f t="shared" si="1220"/>
        <v/>
      </c>
      <c r="CI787" s="239" t="str">
        <f t="shared" si="1221"/>
        <v/>
      </c>
      <c r="CJ787" s="239" t="str">
        <f t="shared" si="1222"/>
        <v/>
      </c>
      <c r="CK787" s="239" t="str">
        <f t="shared" si="1223"/>
        <v/>
      </c>
      <c r="CL787" s="239" t="str">
        <f t="shared" si="1224"/>
        <v/>
      </c>
      <c r="CM787" s="239" t="str">
        <f t="shared" si="1225"/>
        <v/>
      </c>
      <c r="CN787" s="239" t="str">
        <f t="shared" si="1226"/>
        <v/>
      </c>
      <c r="CP787" s="239" t="str">
        <f t="shared" si="1227"/>
        <v/>
      </c>
      <c r="CQ787" s="239" t="str">
        <f t="shared" si="1228"/>
        <v/>
      </c>
      <c r="CR787" s="239" t="str">
        <f t="shared" si="1229"/>
        <v/>
      </c>
      <c r="CS787" s="239" t="str">
        <f t="shared" si="1230"/>
        <v>2do trimestre</v>
      </c>
      <c r="CT787" s="239" t="str">
        <f t="shared" si="1231"/>
        <v/>
      </c>
      <c r="CU787" s="239" t="str">
        <f t="shared" si="1232"/>
        <v/>
      </c>
      <c r="CV787" s="239" t="str">
        <f t="shared" si="1233"/>
        <v/>
      </c>
      <c r="CW787" s="239" t="str">
        <f t="shared" si="1234"/>
        <v/>
      </c>
      <c r="CX787" s="239" t="str">
        <f t="shared" si="1235"/>
        <v/>
      </c>
      <c r="CY787" s="239" t="str">
        <f t="shared" si="1236"/>
        <v/>
      </c>
      <c r="CZ787" s="239" t="str">
        <f t="shared" si="1237"/>
        <v/>
      </c>
      <c r="DA787" s="239" t="str">
        <f t="shared" si="1238"/>
        <v/>
      </c>
      <c r="DB787" s="239" t="str">
        <f t="shared" si="1239"/>
        <v/>
      </c>
      <c r="DC787" s="239" t="str">
        <f t="shared" si="1240"/>
        <v/>
      </c>
      <c r="DD787" s="239" t="str">
        <f t="shared" si="1241"/>
        <v/>
      </c>
      <c r="DE787" s="239" t="str">
        <f t="shared" si="1242"/>
        <v/>
      </c>
      <c r="DF787" s="239" t="str">
        <f t="shared" si="1243"/>
        <v/>
      </c>
      <c r="DG787" s="239" t="str">
        <f t="shared" si="1244"/>
        <v/>
      </c>
      <c r="DH787" s="239" t="str">
        <f t="shared" si="1245"/>
        <v/>
      </c>
      <c r="DI787" s="239" t="str">
        <f t="shared" si="1246"/>
        <v/>
      </c>
      <c r="DJ787" s="239" t="str">
        <f t="shared" si="1247"/>
        <v/>
      </c>
      <c r="DK787" s="239" t="str">
        <f t="shared" si="1248"/>
        <v/>
      </c>
      <c r="DL787" s="239" t="str">
        <f t="shared" si="1249"/>
        <v/>
      </c>
      <c r="DM787" s="239" t="str">
        <f t="shared" si="1250"/>
        <v/>
      </c>
      <c r="DN787" s="239" t="str">
        <f t="shared" si="1251"/>
        <v/>
      </c>
      <c r="DO787" s="239" t="str">
        <f t="shared" si="1252"/>
        <v/>
      </c>
      <c r="DP787" s="239" t="str">
        <f t="shared" si="1253"/>
        <v/>
      </c>
    </row>
    <row r="788" spans="1:120" ht="35.25" hidden="1" customHeight="1" x14ac:dyDescent="0.25">
      <c r="A788" s="53" t="s">
        <v>4520</v>
      </c>
      <c r="B788" s="53">
        <v>2023</v>
      </c>
      <c r="C788" s="53" t="s">
        <v>65</v>
      </c>
      <c r="D788" s="53" t="s">
        <v>3056</v>
      </c>
      <c r="E788" s="73">
        <v>1</v>
      </c>
      <c r="F788" s="53" t="s">
        <v>3149</v>
      </c>
      <c r="G788" s="53" t="str">
        <f t="shared" si="1256"/>
        <v>2023-5</v>
      </c>
      <c r="H788" s="53" t="s">
        <v>94</v>
      </c>
      <c r="I788" s="53" t="s">
        <v>76</v>
      </c>
      <c r="J788" s="53" t="s">
        <v>80</v>
      </c>
      <c r="K788" s="53" t="s">
        <v>80</v>
      </c>
      <c r="L788" s="53" t="s">
        <v>80</v>
      </c>
      <c r="M788" s="53" t="s">
        <v>80</v>
      </c>
      <c r="N788" s="53" t="s">
        <v>80</v>
      </c>
      <c r="O788" s="53" t="s">
        <v>80</v>
      </c>
      <c r="P788" s="53" t="s">
        <v>109</v>
      </c>
      <c r="Q788" s="52">
        <v>0.1</v>
      </c>
      <c r="R788" s="52">
        <f>+Q788*Q785</f>
        <v>1.0000000000000002E-2</v>
      </c>
      <c r="S788" s="53">
        <v>1</v>
      </c>
      <c r="T788" s="53" t="s">
        <v>84</v>
      </c>
      <c r="U788" s="53" t="s">
        <v>110</v>
      </c>
      <c r="V788" s="23">
        <v>45048</v>
      </c>
      <c r="W788" s="23">
        <v>45107</v>
      </c>
      <c r="X788" s="53" t="s">
        <v>3140</v>
      </c>
      <c r="Y788" s="49" t="s">
        <v>167</v>
      </c>
      <c r="Z788" s="59" t="s">
        <v>100</v>
      </c>
      <c r="AA788" s="60">
        <v>1</v>
      </c>
      <c r="AB788" s="62" t="s">
        <v>3150</v>
      </c>
      <c r="AC788" s="62">
        <v>45107</v>
      </c>
      <c r="AD788" s="60">
        <v>1</v>
      </c>
      <c r="AE788" s="62" t="s">
        <v>3151</v>
      </c>
      <c r="AF788" s="62">
        <v>45107</v>
      </c>
      <c r="AG788" s="60" t="s">
        <v>79</v>
      </c>
      <c r="AH788" s="60">
        <v>1</v>
      </c>
      <c r="AI788" s="52">
        <f t="shared" si="1172"/>
        <v>1.0000000000000002E-2</v>
      </c>
      <c r="AJ788" s="52">
        <f t="shared" ref="AJ788:AJ791" si="1257">+AI788/R788</f>
        <v>1</v>
      </c>
      <c r="AK788" s="52"/>
      <c r="AL788" s="239" t="str">
        <f t="shared" si="1191"/>
        <v/>
      </c>
      <c r="AM788" s="239" t="str">
        <f t="shared" si="1192"/>
        <v/>
      </c>
      <c r="AN788" s="239" t="str">
        <f t="shared" si="1193"/>
        <v/>
      </c>
      <c r="AO788" s="239">
        <f t="shared" si="1194"/>
        <v>1</v>
      </c>
      <c r="AP788" s="239" t="str">
        <f t="shared" si="1195"/>
        <v/>
      </c>
      <c r="AQ788" s="239" t="str">
        <f t="shared" si="1196"/>
        <v/>
      </c>
      <c r="AR788" s="239" t="str">
        <f t="shared" si="1197"/>
        <v/>
      </c>
      <c r="AS788" s="239" t="str">
        <f t="shared" si="1198"/>
        <v/>
      </c>
      <c r="AT788" s="239" t="str">
        <f t="shared" si="1199"/>
        <v/>
      </c>
      <c r="AU788" s="239" t="str">
        <f t="shared" si="1173"/>
        <v/>
      </c>
      <c r="AV788" s="239" t="str">
        <f t="shared" si="1174"/>
        <v/>
      </c>
      <c r="AW788" s="239" t="str">
        <f t="shared" si="1175"/>
        <v/>
      </c>
      <c r="AX788" s="239" t="str">
        <f t="shared" si="1176"/>
        <v/>
      </c>
      <c r="AY788" s="239" t="str">
        <f t="shared" si="1177"/>
        <v/>
      </c>
      <c r="AZ788" s="239" t="str">
        <f t="shared" si="1178"/>
        <v/>
      </c>
      <c r="BA788" s="239" t="str">
        <f t="shared" si="1179"/>
        <v/>
      </c>
      <c r="BB788" s="239" t="str">
        <f t="shared" si="1180"/>
        <v/>
      </c>
      <c r="BC788" s="239" t="str">
        <f t="shared" si="1181"/>
        <v/>
      </c>
      <c r="BD788" s="239" t="str">
        <f t="shared" si="1182"/>
        <v/>
      </c>
      <c r="BE788" s="239" t="str">
        <f t="shared" si="1183"/>
        <v/>
      </c>
      <c r="BF788" s="239" t="str">
        <f t="shared" si="1184"/>
        <v/>
      </c>
      <c r="BG788" s="239" t="str">
        <f t="shared" si="1185"/>
        <v/>
      </c>
      <c r="BH788" s="239" t="str">
        <f t="shared" si="1186"/>
        <v/>
      </c>
      <c r="BI788" s="239" t="str">
        <f t="shared" si="1187"/>
        <v/>
      </c>
      <c r="BJ788" s="239" t="str">
        <f t="shared" si="1188"/>
        <v/>
      </c>
      <c r="BK788" s="239" t="str">
        <f t="shared" si="1189"/>
        <v/>
      </c>
      <c r="BL788" s="239" t="str">
        <f t="shared" si="1190"/>
        <v/>
      </c>
      <c r="BN788" s="239" t="str">
        <f t="shared" si="1200"/>
        <v/>
      </c>
      <c r="BO788" s="239" t="str">
        <f t="shared" si="1201"/>
        <v/>
      </c>
      <c r="BP788" s="239" t="str">
        <f t="shared" si="1202"/>
        <v/>
      </c>
      <c r="BQ788" s="239">
        <f t="shared" si="1203"/>
        <v>1</v>
      </c>
      <c r="BR788" s="239" t="str">
        <f t="shared" si="1204"/>
        <v/>
      </c>
      <c r="BS788" s="239" t="str">
        <f t="shared" si="1205"/>
        <v/>
      </c>
      <c r="BT788" s="239" t="str">
        <f t="shared" si="1206"/>
        <v/>
      </c>
      <c r="BU788" s="239" t="str">
        <f t="shared" si="1207"/>
        <v/>
      </c>
      <c r="BV788" s="239" t="str">
        <f t="shared" si="1208"/>
        <v/>
      </c>
      <c r="BW788" s="239" t="str">
        <f t="shared" si="1209"/>
        <v/>
      </c>
      <c r="BX788" s="239" t="str">
        <f t="shared" si="1210"/>
        <v/>
      </c>
      <c r="BY788" s="239" t="str">
        <f t="shared" si="1211"/>
        <v/>
      </c>
      <c r="BZ788" s="239" t="str">
        <f t="shared" si="1212"/>
        <v/>
      </c>
      <c r="CA788" s="239" t="str">
        <f t="shared" si="1213"/>
        <v/>
      </c>
      <c r="CB788" s="239" t="str">
        <f t="shared" si="1214"/>
        <v/>
      </c>
      <c r="CC788" s="239" t="str">
        <f t="shared" si="1215"/>
        <v/>
      </c>
      <c r="CD788" s="239" t="str">
        <f t="shared" si="1216"/>
        <v/>
      </c>
      <c r="CE788" s="239" t="str">
        <f t="shared" si="1217"/>
        <v/>
      </c>
      <c r="CF788" s="239" t="str">
        <f t="shared" si="1218"/>
        <v/>
      </c>
      <c r="CG788" s="239" t="str">
        <f t="shared" si="1219"/>
        <v/>
      </c>
      <c r="CH788" s="239" t="str">
        <f t="shared" si="1220"/>
        <v/>
      </c>
      <c r="CI788" s="239" t="str">
        <f t="shared" si="1221"/>
        <v/>
      </c>
      <c r="CJ788" s="239" t="str">
        <f t="shared" si="1222"/>
        <v/>
      </c>
      <c r="CK788" s="239" t="str">
        <f t="shared" si="1223"/>
        <v/>
      </c>
      <c r="CL788" s="239" t="str">
        <f t="shared" si="1224"/>
        <v/>
      </c>
      <c r="CM788" s="239" t="str">
        <f t="shared" si="1225"/>
        <v/>
      </c>
      <c r="CN788" s="239" t="str">
        <f t="shared" si="1226"/>
        <v/>
      </c>
      <c r="CP788" s="239" t="str">
        <f t="shared" si="1227"/>
        <v/>
      </c>
      <c r="CQ788" s="239" t="str">
        <f t="shared" si="1228"/>
        <v/>
      </c>
      <c r="CR788" s="239" t="str">
        <f t="shared" si="1229"/>
        <v/>
      </c>
      <c r="CS788" s="239" t="str">
        <f t="shared" si="1230"/>
        <v>2do trimestre</v>
      </c>
      <c r="CT788" s="239" t="str">
        <f t="shared" si="1231"/>
        <v/>
      </c>
      <c r="CU788" s="239" t="str">
        <f t="shared" si="1232"/>
        <v/>
      </c>
      <c r="CV788" s="239" t="str">
        <f t="shared" si="1233"/>
        <v/>
      </c>
      <c r="CW788" s="239" t="str">
        <f t="shared" si="1234"/>
        <v/>
      </c>
      <c r="CX788" s="239" t="str">
        <f t="shared" si="1235"/>
        <v/>
      </c>
      <c r="CY788" s="239" t="str">
        <f t="shared" si="1236"/>
        <v/>
      </c>
      <c r="CZ788" s="239" t="str">
        <f t="shared" si="1237"/>
        <v/>
      </c>
      <c r="DA788" s="239" t="str">
        <f t="shared" si="1238"/>
        <v/>
      </c>
      <c r="DB788" s="239" t="str">
        <f t="shared" si="1239"/>
        <v/>
      </c>
      <c r="DC788" s="239" t="str">
        <f t="shared" si="1240"/>
        <v/>
      </c>
      <c r="DD788" s="239" t="str">
        <f t="shared" si="1241"/>
        <v/>
      </c>
      <c r="DE788" s="239" t="str">
        <f t="shared" si="1242"/>
        <v/>
      </c>
      <c r="DF788" s="239" t="str">
        <f t="shared" si="1243"/>
        <v/>
      </c>
      <c r="DG788" s="239" t="str">
        <f t="shared" si="1244"/>
        <v/>
      </c>
      <c r="DH788" s="239" t="str">
        <f t="shared" si="1245"/>
        <v/>
      </c>
      <c r="DI788" s="239" t="str">
        <f t="shared" si="1246"/>
        <v/>
      </c>
      <c r="DJ788" s="239" t="str">
        <f t="shared" si="1247"/>
        <v/>
      </c>
      <c r="DK788" s="239" t="str">
        <f t="shared" si="1248"/>
        <v/>
      </c>
      <c r="DL788" s="239" t="str">
        <f t="shared" si="1249"/>
        <v/>
      </c>
      <c r="DM788" s="239" t="str">
        <f t="shared" si="1250"/>
        <v/>
      </c>
      <c r="DN788" s="239" t="str">
        <f t="shared" si="1251"/>
        <v/>
      </c>
      <c r="DO788" s="239" t="str">
        <f t="shared" si="1252"/>
        <v/>
      </c>
      <c r="DP788" s="239" t="str">
        <f t="shared" si="1253"/>
        <v/>
      </c>
    </row>
    <row r="789" spans="1:120" ht="35.25" hidden="1" customHeight="1" x14ac:dyDescent="0.25">
      <c r="A789" s="53" t="s">
        <v>4520</v>
      </c>
      <c r="B789" s="53">
        <v>2023</v>
      </c>
      <c r="C789" s="53" t="s">
        <v>65</v>
      </c>
      <c r="D789" s="53" t="s">
        <v>3056</v>
      </c>
      <c r="E789" s="73">
        <v>1</v>
      </c>
      <c r="F789" s="53" t="s">
        <v>3152</v>
      </c>
      <c r="G789" s="53" t="str">
        <f t="shared" si="1256"/>
        <v>2023-5</v>
      </c>
      <c r="H789" s="53" t="s">
        <v>94</v>
      </c>
      <c r="I789" s="53" t="s">
        <v>76</v>
      </c>
      <c r="J789" s="53" t="s">
        <v>80</v>
      </c>
      <c r="K789" s="53" t="s">
        <v>80</v>
      </c>
      <c r="L789" s="53" t="s">
        <v>80</v>
      </c>
      <c r="M789" s="53" t="s">
        <v>80</v>
      </c>
      <c r="N789" s="53" t="s">
        <v>80</v>
      </c>
      <c r="O789" s="53" t="s">
        <v>80</v>
      </c>
      <c r="P789" s="53" t="s">
        <v>114</v>
      </c>
      <c r="Q789" s="52">
        <v>0.2</v>
      </c>
      <c r="R789" s="52">
        <f>+Q789*Q785</f>
        <v>2.0000000000000004E-2</v>
      </c>
      <c r="S789" s="53">
        <v>1</v>
      </c>
      <c r="T789" s="53" t="s">
        <v>84</v>
      </c>
      <c r="U789" s="53" t="s">
        <v>115</v>
      </c>
      <c r="V789" s="23">
        <v>45111</v>
      </c>
      <c r="W789" s="23">
        <v>45228</v>
      </c>
      <c r="X789" s="53" t="s">
        <v>3140</v>
      </c>
      <c r="Y789" s="49" t="s">
        <v>87</v>
      </c>
      <c r="Z789" s="59" t="s">
        <v>100</v>
      </c>
      <c r="AA789" s="52">
        <v>1</v>
      </c>
      <c r="AB789" s="23" t="s">
        <v>3153</v>
      </c>
      <c r="AC789" s="23">
        <v>45228</v>
      </c>
      <c r="AD789" s="52">
        <v>1</v>
      </c>
      <c r="AE789" s="23" t="s">
        <v>3154</v>
      </c>
      <c r="AF789" s="23">
        <v>45228</v>
      </c>
      <c r="AG789" s="53" t="s">
        <v>79</v>
      </c>
      <c r="AH789" s="52">
        <v>1</v>
      </c>
      <c r="AI789" s="52">
        <f t="shared" si="1172"/>
        <v>2.0000000000000004E-2</v>
      </c>
      <c r="AJ789" s="52">
        <f t="shared" si="1257"/>
        <v>1</v>
      </c>
      <c r="AK789" s="52"/>
      <c r="AL789" s="239" t="str">
        <f t="shared" si="1191"/>
        <v/>
      </c>
      <c r="AM789" s="239" t="str">
        <f t="shared" si="1192"/>
        <v/>
      </c>
      <c r="AN789" s="239" t="str">
        <f t="shared" si="1193"/>
        <v/>
      </c>
      <c r="AO789" s="239">
        <f t="shared" si="1194"/>
        <v>1</v>
      </c>
      <c r="AP789" s="239" t="str">
        <f t="shared" si="1195"/>
        <v/>
      </c>
      <c r="AQ789" s="239" t="str">
        <f t="shared" si="1196"/>
        <v/>
      </c>
      <c r="AR789" s="239" t="str">
        <f t="shared" si="1197"/>
        <v/>
      </c>
      <c r="AS789" s="239" t="str">
        <f t="shared" si="1198"/>
        <v/>
      </c>
      <c r="AT789" s="239" t="str">
        <f t="shared" si="1199"/>
        <v/>
      </c>
      <c r="AU789" s="239" t="str">
        <f t="shared" si="1173"/>
        <v/>
      </c>
      <c r="AV789" s="239" t="str">
        <f t="shared" si="1174"/>
        <v/>
      </c>
      <c r="AW789" s="239" t="str">
        <f t="shared" si="1175"/>
        <v/>
      </c>
      <c r="AX789" s="239" t="str">
        <f t="shared" si="1176"/>
        <v/>
      </c>
      <c r="AY789" s="239" t="str">
        <f t="shared" si="1177"/>
        <v/>
      </c>
      <c r="AZ789" s="239" t="str">
        <f t="shared" si="1178"/>
        <v/>
      </c>
      <c r="BA789" s="239" t="str">
        <f t="shared" si="1179"/>
        <v/>
      </c>
      <c r="BB789" s="239" t="str">
        <f t="shared" si="1180"/>
        <v/>
      </c>
      <c r="BC789" s="239" t="str">
        <f t="shared" si="1181"/>
        <v/>
      </c>
      <c r="BD789" s="239" t="str">
        <f t="shared" si="1182"/>
        <v/>
      </c>
      <c r="BE789" s="239" t="str">
        <f t="shared" si="1183"/>
        <v/>
      </c>
      <c r="BF789" s="239" t="str">
        <f t="shared" si="1184"/>
        <v/>
      </c>
      <c r="BG789" s="239" t="str">
        <f t="shared" si="1185"/>
        <v/>
      </c>
      <c r="BH789" s="239" t="str">
        <f t="shared" si="1186"/>
        <v/>
      </c>
      <c r="BI789" s="239" t="str">
        <f t="shared" si="1187"/>
        <v/>
      </c>
      <c r="BJ789" s="239" t="str">
        <f t="shared" si="1188"/>
        <v/>
      </c>
      <c r="BK789" s="239" t="str">
        <f t="shared" si="1189"/>
        <v/>
      </c>
      <c r="BL789" s="239" t="str">
        <f t="shared" si="1190"/>
        <v/>
      </c>
      <c r="BN789" s="239" t="str">
        <f t="shared" si="1200"/>
        <v/>
      </c>
      <c r="BO789" s="239" t="str">
        <f t="shared" si="1201"/>
        <v/>
      </c>
      <c r="BP789" s="239" t="str">
        <f t="shared" si="1202"/>
        <v/>
      </c>
      <c r="BQ789" s="239">
        <f t="shared" si="1203"/>
        <v>1</v>
      </c>
      <c r="BR789" s="239" t="str">
        <f t="shared" si="1204"/>
        <v/>
      </c>
      <c r="BS789" s="239" t="str">
        <f t="shared" si="1205"/>
        <v/>
      </c>
      <c r="BT789" s="239" t="str">
        <f t="shared" si="1206"/>
        <v/>
      </c>
      <c r="BU789" s="239" t="str">
        <f t="shared" si="1207"/>
        <v/>
      </c>
      <c r="BV789" s="239" t="str">
        <f t="shared" si="1208"/>
        <v/>
      </c>
      <c r="BW789" s="239" t="str">
        <f t="shared" si="1209"/>
        <v/>
      </c>
      <c r="BX789" s="239" t="str">
        <f t="shared" si="1210"/>
        <v/>
      </c>
      <c r="BY789" s="239" t="str">
        <f t="shared" si="1211"/>
        <v/>
      </c>
      <c r="BZ789" s="239" t="str">
        <f t="shared" si="1212"/>
        <v/>
      </c>
      <c r="CA789" s="239" t="str">
        <f t="shared" si="1213"/>
        <v/>
      </c>
      <c r="CB789" s="239" t="str">
        <f t="shared" si="1214"/>
        <v/>
      </c>
      <c r="CC789" s="239" t="str">
        <f t="shared" si="1215"/>
        <v/>
      </c>
      <c r="CD789" s="239" t="str">
        <f t="shared" si="1216"/>
        <v/>
      </c>
      <c r="CE789" s="239" t="str">
        <f t="shared" si="1217"/>
        <v/>
      </c>
      <c r="CF789" s="239" t="str">
        <f t="shared" si="1218"/>
        <v/>
      </c>
      <c r="CG789" s="239" t="str">
        <f t="shared" si="1219"/>
        <v/>
      </c>
      <c r="CH789" s="239" t="str">
        <f t="shared" si="1220"/>
        <v/>
      </c>
      <c r="CI789" s="239" t="str">
        <f t="shared" si="1221"/>
        <v/>
      </c>
      <c r="CJ789" s="239" t="str">
        <f t="shared" si="1222"/>
        <v/>
      </c>
      <c r="CK789" s="239" t="str">
        <f t="shared" si="1223"/>
        <v/>
      </c>
      <c r="CL789" s="239" t="str">
        <f t="shared" si="1224"/>
        <v/>
      </c>
      <c r="CM789" s="239" t="str">
        <f t="shared" si="1225"/>
        <v/>
      </c>
      <c r="CN789" s="239" t="str">
        <f t="shared" si="1226"/>
        <v/>
      </c>
      <c r="CP789" s="239" t="str">
        <f t="shared" si="1227"/>
        <v/>
      </c>
      <c r="CQ789" s="239" t="str">
        <f t="shared" si="1228"/>
        <v/>
      </c>
      <c r="CR789" s="239" t="str">
        <f t="shared" si="1229"/>
        <v/>
      </c>
      <c r="CS789" s="239" t="str">
        <f t="shared" si="1230"/>
        <v>4to Trimestre</v>
      </c>
      <c r="CT789" s="239" t="str">
        <f t="shared" si="1231"/>
        <v/>
      </c>
      <c r="CU789" s="239" t="str">
        <f t="shared" si="1232"/>
        <v/>
      </c>
      <c r="CV789" s="239" t="str">
        <f t="shared" si="1233"/>
        <v/>
      </c>
      <c r="CW789" s="239" t="str">
        <f t="shared" si="1234"/>
        <v/>
      </c>
      <c r="CX789" s="239" t="str">
        <f t="shared" si="1235"/>
        <v/>
      </c>
      <c r="CY789" s="239" t="str">
        <f t="shared" si="1236"/>
        <v/>
      </c>
      <c r="CZ789" s="239" t="str">
        <f t="shared" si="1237"/>
        <v/>
      </c>
      <c r="DA789" s="239" t="str">
        <f t="shared" si="1238"/>
        <v/>
      </c>
      <c r="DB789" s="239" t="str">
        <f t="shared" si="1239"/>
        <v/>
      </c>
      <c r="DC789" s="239" t="str">
        <f t="shared" si="1240"/>
        <v/>
      </c>
      <c r="DD789" s="239" t="str">
        <f t="shared" si="1241"/>
        <v/>
      </c>
      <c r="DE789" s="239" t="str">
        <f t="shared" si="1242"/>
        <v/>
      </c>
      <c r="DF789" s="239" t="str">
        <f t="shared" si="1243"/>
        <v/>
      </c>
      <c r="DG789" s="239" t="str">
        <f t="shared" si="1244"/>
        <v/>
      </c>
      <c r="DH789" s="239" t="str">
        <f t="shared" si="1245"/>
        <v/>
      </c>
      <c r="DI789" s="239" t="str">
        <f t="shared" si="1246"/>
        <v/>
      </c>
      <c r="DJ789" s="239" t="str">
        <f t="shared" si="1247"/>
        <v/>
      </c>
      <c r="DK789" s="239" t="str">
        <f t="shared" si="1248"/>
        <v/>
      </c>
      <c r="DL789" s="239" t="str">
        <f t="shared" si="1249"/>
        <v/>
      </c>
      <c r="DM789" s="239" t="str">
        <f t="shared" si="1250"/>
        <v/>
      </c>
      <c r="DN789" s="239" t="str">
        <f t="shared" si="1251"/>
        <v/>
      </c>
      <c r="DO789" s="239" t="str">
        <f t="shared" si="1252"/>
        <v/>
      </c>
      <c r="DP789" s="239" t="str">
        <f t="shared" si="1253"/>
        <v/>
      </c>
    </row>
    <row r="790" spans="1:120" ht="35.25" hidden="1" customHeight="1" x14ac:dyDescent="0.25">
      <c r="A790" s="53" t="s">
        <v>4520</v>
      </c>
      <c r="B790" s="53">
        <v>2023</v>
      </c>
      <c r="C790" s="53" t="s">
        <v>65</v>
      </c>
      <c r="D790" s="53" t="s">
        <v>3056</v>
      </c>
      <c r="E790" s="73">
        <v>1</v>
      </c>
      <c r="F790" s="53" t="s">
        <v>3155</v>
      </c>
      <c r="G790" s="53" t="str">
        <f t="shared" si="1256"/>
        <v>2023-5</v>
      </c>
      <c r="H790" s="53" t="s">
        <v>94</v>
      </c>
      <c r="I790" s="53" t="s">
        <v>76</v>
      </c>
      <c r="J790" s="53" t="s">
        <v>80</v>
      </c>
      <c r="K790" s="53" t="s">
        <v>80</v>
      </c>
      <c r="L790" s="53" t="s">
        <v>80</v>
      </c>
      <c r="M790" s="53" t="s">
        <v>80</v>
      </c>
      <c r="N790" s="53" t="s">
        <v>80</v>
      </c>
      <c r="O790" s="53" t="s">
        <v>80</v>
      </c>
      <c r="P790" s="53" t="s">
        <v>119</v>
      </c>
      <c r="Q790" s="52">
        <v>0.1</v>
      </c>
      <c r="R790" s="52">
        <f>+Q790*Q785</f>
        <v>1.0000000000000002E-2</v>
      </c>
      <c r="S790" s="53">
        <v>1</v>
      </c>
      <c r="T790" s="53" t="s">
        <v>84</v>
      </c>
      <c r="U790" s="53" t="s">
        <v>96</v>
      </c>
      <c r="V790" s="23">
        <v>45139</v>
      </c>
      <c r="W790" s="23">
        <v>45260</v>
      </c>
      <c r="X790" s="53" t="s">
        <v>3140</v>
      </c>
      <c r="Y790" s="49" t="s">
        <v>87</v>
      </c>
      <c r="Z790" s="59" t="s">
        <v>100</v>
      </c>
      <c r="AA790" s="52">
        <v>1</v>
      </c>
      <c r="AB790" s="23" t="s">
        <v>3156</v>
      </c>
      <c r="AC790" s="23">
        <v>45260</v>
      </c>
      <c r="AD790" s="52">
        <v>1</v>
      </c>
      <c r="AE790" s="23" t="s">
        <v>3157</v>
      </c>
      <c r="AF790" s="23">
        <v>45260</v>
      </c>
      <c r="AG790" s="53" t="s">
        <v>79</v>
      </c>
      <c r="AH790" s="52">
        <v>1</v>
      </c>
      <c r="AI790" s="52">
        <f t="shared" si="1172"/>
        <v>1.0000000000000002E-2</v>
      </c>
      <c r="AJ790" s="52">
        <f t="shared" si="1257"/>
        <v>1</v>
      </c>
      <c r="AK790" s="52"/>
      <c r="AL790" s="239" t="str">
        <f t="shared" si="1191"/>
        <v/>
      </c>
      <c r="AM790" s="239" t="str">
        <f t="shared" si="1192"/>
        <v/>
      </c>
      <c r="AN790" s="239" t="str">
        <f t="shared" si="1193"/>
        <v/>
      </c>
      <c r="AO790" s="239">
        <f t="shared" si="1194"/>
        <v>1</v>
      </c>
      <c r="AP790" s="239" t="str">
        <f t="shared" si="1195"/>
        <v/>
      </c>
      <c r="AQ790" s="239" t="str">
        <f t="shared" si="1196"/>
        <v/>
      </c>
      <c r="AR790" s="239" t="str">
        <f t="shared" si="1197"/>
        <v/>
      </c>
      <c r="AS790" s="239" t="str">
        <f t="shared" si="1198"/>
        <v/>
      </c>
      <c r="AT790" s="239" t="str">
        <f t="shared" si="1199"/>
        <v/>
      </c>
      <c r="AU790" s="239" t="str">
        <f t="shared" si="1173"/>
        <v/>
      </c>
      <c r="AV790" s="239" t="str">
        <f t="shared" si="1174"/>
        <v/>
      </c>
      <c r="AW790" s="239" t="str">
        <f t="shared" si="1175"/>
        <v/>
      </c>
      <c r="AX790" s="239" t="str">
        <f t="shared" si="1176"/>
        <v/>
      </c>
      <c r="AY790" s="239" t="str">
        <f t="shared" si="1177"/>
        <v/>
      </c>
      <c r="AZ790" s="239" t="str">
        <f t="shared" si="1178"/>
        <v/>
      </c>
      <c r="BA790" s="239" t="str">
        <f t="shared" si="1179"/>
        <v/>
      </c>
      <c r="BB790" s="239" t="str">
        <f t="shared" si="1180"/>
        <v/>
      </c>
      <c r="BC790" s="239" t="str">
        <f t="shared" si="1181"/>
        <v/>
      </c>
      <c r="BD790" s="239" t="str">
        <f t="shared" si="1182"/>
        <v/>
      </c>
      <c r="BE790" s="239" t="str">
        <f t="shared" si="1183"/>
        <v/>
      </c>
      <c r="BF790" s="239" t="str">
        <f t="shared" si="1184"/>
        <v/>
      </c>
      <c r="BG790" s="239" t="str">
        <f t="shared" si="1185"/>
        <v/>
      </c>
      <c r="BH790" s="239" t="str">
        <f t="shared" si="1186"/>
        <v/>
      </c>
      <c r="BI790" s="239" t="str">
        <f t="shared" si="1187"/>
        <v/>
      </c>
      <c r="BJ790" s="239" t="str">
        <f t="shared" si="1188"/>
        <v/>
      </c>
      <c r="BK790" s="239" t="str">
        <f t="shared" si="1189"/>
        <v/>
      </c>
      <c r="BL790" s="239" t="str">
        <f t="shared" si="1190"/>
        <v/>
      </c>
      <c r="BN790" s="239" t="str">
        <f t="shared" si="1200"/>
        <v/>
      </c>
      <c r="BO790" s="239" t="str">
        <f t="shared" si="1201"/>
        <v/>
      </c>
      <c r="BP790" s="239" t="str">
        <f t="shared" si="1202"/>
        <v/>
      </c>
      <c r="BQ790" s="239">
        <f t="shared" si="1203"/>
        <v>1</v>
      </c>
      <c r="BR790" s="239" t="str">
        <f t="shared" si="1204"/>
        <v/>
      </c>
      <c r="BS790" s="239" t="str">
        <f t="shared" si="1205"/>
        <v/>
      </c>
      <c r="BT790" s="239" t="str">
        <f t="shared" si="1206"/>
        <v/>
      </c>
      <c r="BU790" s="239" t="str">
        <f t="shared" si="1207"/>
        <v/>
      </c>
      <c r="BV790" s="239" t="str">
        <f t="shared" si="1208"/>
        <v/>
      </c>
      <c r="BW790" s="239" t="str">
        <f t="shared" si="1209"/>
        <v/>
      </c>
      <c r="BX790" s="239" t="str">
        <f t="shared" si="1210"/>
        <v/>
      </c>
      <c r="BY790" s="239" t="str">
        <f t="shared" si="1211"/>
        <v/>
      </c>
      <c r="BZ790" s="239" t="str">
        <f t="shared" si="1212"/>
        <v/>
      </c>
      <c r="CA790" s="239" t="str">
        <f t="shared" si="1213"/>
        <v/>
      </c>
      <c r="CB790" s="239" t="str">
        <f t="shared" si="1214"/>
        <v/>
      </c>
      <c r="CC790" s="239" t="str">
        <f t="shared" si="1215"/>
        <v/>
      </c>
      <c r="CD790" s="239" t="str">
        <f t="shared" si="1216"/>
        <v/>
      </c>
      <c r="CE790" s="239" t="str">
        <f t="shared" si="1217"/>
        <v/>
      </c>
      <c r="CF790" s="239" t="str">
        <f t="shared" si="1218"/>
        <v/>
      </c>
      <c r="CG790" s="239" t="str">
        <f t="shared" si="1219"/>
        <v/>
      </c>
      <c r="CH790" s="239" t="str">
        <f t="shared" si="1220"/>
        <v/>
      </c>
      <c r="CI790" s="239" t="str">
        <f t="shared" si="1221"/>
        <v/>
      </c>
      <c r="CJ790" s="239" t="str">
        <f t="shared" si="1222"/>
        <v/>
      </c>
      <c r="CK790" s="239" t="str">
        <f t="shared" si="1223"/>
        <v/>
      </c>
      <c r="CL790" s="239" t="str">
        <f t="shared" si="1224"/>
        <v/>
      </c>
      <c r="CM790" s="239" t="str">
        <f t="shared" si="1225"/>
        <v/>
      </c>
      <c r="CN790" s="239" t="str">
        <f t="shared" si="1226"/>
        <v/>
      </c>
      <c r="CP790" s="239" t="str">
        <f t="shared" si="1227"/>
        <v/>
      </c>
      <c r="CQ790" s="239" t="str">
        <f t="shared" si="1228"/>
        <v/>
      </c>
      <c r="CR790" s="239" t="str">
        <f t="shared" si="1229"/>
        <v/>
      </c>
      <c r="CS790" s="239" t="str">
        <f t="shared" si="1230"/>
        <v>4to Trimestre</v>
      </c>
      <c r="CT790" s="239" t="str">
        <f t="shared" si="1231"/>
        <v/>
      </c>
      <c r="CU790" s="239" t="str">
        <f t="shared" si="1232"/>
        <v/>
      </c>
      <c r="CV790" s="239" t="str">
        <f t="shared" si="1233"/>
        <v/>
      </c>
      <c r="CW790" s="239" t="str">
        <f t="shared" si="1234"/>
        <v/>
      </c>
      <c r="CX790" s="239" t="str">
        <f t="shared" si="1235"/>
        <v/>
      </c>
      <c r="CY790" s="239" t="str">
        <f t="shared" si="1236"/>
        <v/>
      </c>
      <c r="CZ790" s="239" t="str">
        <f t="shared" si="1237"/>
        <v/>
      </c>
      <c r="DA790" s="239" t="str">
        <f t="shared" si="1238"/>
        <v/>
      </c>
      <c r="DB790" s="239" t="str">
        <f t="shared" si="1239"/>
        <v/>
      </c>
      <c r="DC790" s="239" t="str">
        <f t="shared" si="1240"/>
        <v/>
      </c>
      <c r="DD790" s="239" t="str">
        <f t="shared" si="1241"/>
        <v/>
      </c>
      <c r="DE790" s="239" t="str">
        <f t="shared" si="1242"/>
        <v/>
      </c>
      <c r="DF790" s="239" t="str">
        <f t="shared" si="1243"/>
        <v/>
      </c>
      <c r="DG790" s="239" t="str">
        <f t="shared" si="1244"/>
        <v/>
      </c>
      <c r="DH790" s="239" t="str">
        <f t="shared" si="1245"/>
        <v/>
      </c>
      <c r="DI790" s="239" t="str">
        <f t="shared" si="1246"/>
        <v/>
      </c>
      <c r="DJ790" s="239" t="str">
        <f t="shared" si="1247"/>
        <v/>
      </c>
      <c r="DK790" s="239" t="str">
        <f t="shared" si="1248"/>
        <v/>
      </c>
      <c r="DL790" s="239" t="str">
        <f t="shared" si="1249"/>
        <v/>
      </c>
      <c r="DM790" s="239" t="str">
        <f t="shared" si="1250"/>
        <v/>
      </c>
      <c r="DN790" s="239" t="str">
        <f t="shared" si="1251"/>
        <v/>
      </c>
      <c r="DO790" s="239" t="str">
        <f t="shared" si="1252"/>
        <v/>
      </c>
      <c r="DP790" s="239" t="str">
        <f t="shared" si="1253"/>
        <v/>
      </c>
    </row>
    <row r="791" spans="1:120" ht="35.25" hidden="1" customHeight="1" x14ac:dyDescent="0.25">
      <c r="A791" s="53" t="s">
        <v>4520</v>
      </c>
      <c r="B791" s="53">
        <v>2023</v>
      </c>
      <c r="C791" s="53" t="s">
        <v>65</v>
      </c>
      <c r="D791" s="53" t="s">
        <v>3056</v>
      </c>
      <c r="E791" s="73">
        <v>1</v>
      </c>
      <c r="F791" s="53" t="s">
        <v>3158</v>
      </c>
      <c r="G791" s="53" t="str">
        <f t="shared" si="1256"/>
        <v>2023-5</v>
      </c>
      <c r="H791" s="53" t="s">
        <v>94</v>
      </c>
      <c r="I791" s="53" t="s">
        <v>76</v>
      </c>
      <c r="J791" s="53" t="s">
        <v>80</v>
      </c>
      <c r="K791" s="53" t="s">
        <v>80</v>
      </c>
      <c r="L791" s="53" t="s">
        <v>80</v>
      </c>
      <c r="M791" s="53" t="s">
        <v>80</v>
      </c>
      <c r="N791" s="53" t="s">
        <v>80</v>
      </c>
      <c r="O791" s="53" t="s">
        <v>80</v>
      </c>
      <c r="P791" s="53" t="s">
        <v>613</v>
      </c>
      <c r="Q791" s="52">
        <v>0.1</v>
      </c>
      <c r="R791" s="52">
        <f>+Q791*Q785</f>
        <v>1.0000000000000002E-2</v>
      </c>
      <c r="S791" s="53">
        <v>1</v>
      </c>
      <c r="T791" s="53" t="s">
        <v>84</v>
      </c>
      <c r="U791" s="53" t="s">
        <v>96</v>
      </c>
      <c r="V791" s="23">
        <v>45231</v>
      </c>
      <c r="W791" s="23">
        <v>45260</v>
      </c>
      <c r="X791" s="53" t="s">
        <v>3140</v>
      </c>
      <c r="Y791" s="49" t="s">
        <v>87</v>
      </c>
      <c r="Z791" s="59" t="s">
        <v>100</v>
      </c>
      <c r="AA791" s="52">
        <v>1</v>
      </c>
      <c r="AB791" s="23" t="s">
        <v>3159</v>
      </c>
      <c r="AC791" s="23">
        <v>45260</v>
      </c>
      <c r="AD791" s="52">
        <v>1</v>
      </c>
      <c r="AE791" s="23" t="s">
        <v>3160</v>
      </c>
      <c r="AF791" s="23">
        <v>45260</v>
      </c>
      <c r="AG791" s="53" t="s">
        <v>79</v>
      </c>
      <c r="AH791" s="52">
        <v>1</v>
      </c>
      <c r="AI791" s="52">
        <f t="shared" si="1172"/>
        <v>1.0000000000000002E-2</v>
      </c>
      <c r="AJ791" s="52">
        <f t="shared" si="1257"/>
        <v>1</v>
      </c>
      <c r="AK791" s="52"/>
      <c r="AL791" s="239" t="str">
        <f t="shared" si="1191"/>
        <v/>
      </c>
      <c r="AM791" s="239" t="str">
        <f t="shared" si="1192"/>
        <v/>
      </c>
      <c r="AN791" s="239" t="str">
        <f t="shared" si="1193"/>
        <v/>
      </c>
      <c r="AO791" s="239">
        <f t="shared" si="1194"/>
        <v>1</v>
      </c>
      <c r="AP791" s="239" t="str">
        <f t="shared" si="1195"/>
        <v/>
      </c>
      <c r="AQ791" s="239" t="str">
        <f t="shared" si="1196"/>
        <v/>
      </c>
      <c r="AR791" s="239" t="str">
        <f t="shared" si="1197"/>
        <v/>
      </c>
      <c r="AS791" s="239" t="str">
        <f t="shared" si="1198"/>
        <v/>
      </c>
      <c r="AT791" s="239" t="str">
        <f t="shared" si="1199"/>
        <v/>
      </c>
      <c r="AU791" s="239" t="str">
        <f t="shared" si="1173"/>
        <v/>
      </c>
      <c r="AV791" s="239" t="str">
        <f t="shared" si="1174"/>
        <v/>
      </c>
      <c r="AW791" s="239" t="str">
        <f t="shared" si="1175"/>
        <v/>
      </c>
      <c r="AX791" s="239" t="str">
        <f t="shared" si="1176"/>
        <v/>
      </c>
      <c r="AY791" s="239" t="str">
        <f t="shared" si="1177"/>
        <v/>
      </c>
      <c r="AZ791" s="239" t="str">
        <f t="shared" si="1178"/>
        <v/>
      </c>
      <c r="BA791" s="239" t="str">
        <f t="shared" si="1179"/>
        <v/>
      </c>
      <c r="BB791" s="239" t="str">
        <f t="shared" si="1180"/>
        <v/>
      </c>
      <c r="BC791" s="239" t="str">
        <f t="shared" si="1181"/>
        <v/>
      </c>
      <c r="BD791" s="239" t="str">
        <f t="shared" si="1182"/>
        <v/>
      </c>
      <c r="BE791" s="239" t="str">
        <f t="shared" si="1183"/>
        <v/>
      </c>
      <c r="BF791" s="239" t="str">
        <f t="shared" si="1184"/>
        <v/>
      </c>
      <c r="BG791" s="239" t="str">
        <f t="shared" si="1185"/>
        <v/>
      </c>
      <c r="BH791" s="239" t="str">
        <f t="shared" si="1186"/>
        <v/>
      </c>
      <c r="BI791" s="239" t="str">
        <f t="shared" si="1187"/>
        <v/>
      </c>
      <c r="BJ791" s="239" t="str">
        <f t="shared" si="1188"/>
        <v/>
      </c>
      <c r="BK791" s="239" t="str">
        <f t="shared" si="1189"/>
        <v/>
      </c>
      <c r="BL791" s="239" t="str">
        <f t="shared" si="1190"/>
        <v/>
      </c>
      <c r="BN791" s="239" t="str">
        <f t="shared" si="1200"/>
        <v/>
      </c>
      <c r="BO791" s="239" t="str">
        <f t="shared" si="1201"/>
        <v/>
      </c>
      <c r="BP791" s="239" t="str">
        <f t="shared" si="1202"/>
        <v/>
      </c>
      <c r="BQ791" s="239">
        <f t="shared" si="1203"/>
        <v>1</v>
      </c>
      <c r="BR791" s="239" t="str">
        <f t="shared" si="1204"/>
        <v/>
      </c>
      <c r="BS791" s="239" t="str">
        <f t="shared" si="1205"/>
        <v/>
      </c>
      <c r="BT791" s="239" t="str">
        <f t="shared" si="1206"/>
        <v/>
      </c>
      <c r="BU791" s="239" t="str">
        <f t="shared" si="1207"/>
        <v/>
      </c>
      <c r="BV791" s="239" t="str">
        <f t="shared" si="1208"/>
        <v/>
      </c>
      <c r="BW791" s="239" t="str">
        <f t="shared" si="1209"/>
        <v/>
      </c>
      <c r="BX791" s="239" t="str">
        <f t="shared" si="1210"/>
        <v/>
      </c>
      <c r="BY791" s="239" t="str">
        <f t="shared" si="1211"/>
        <v/>
      </c>
      <c r="BZ791" s="239" t="str">
        <f t="shared" si="1212"/>
        <v/>
      </c>
      <c r="CA791" s="239" t="str">
        <f t="shared" si="1213"/>
        <v/>
      </c>
      <c r="CB791" s="239" t="str">
        <f t="shared" si="1214"/>
        <v/>
      </c>
      <c r="CC791" s="239" t="str">
        <f t="shared" si="1215"/>
        <v/>
      </c>
      <c r="CD791" s="239" t="str">
        <f t="shared" si="1216"/>
        <v/>
      </c>
      <c r="CE791" s="239" t="str">
        <f t="shared" si="1217"/>
        <v/>
      </c>
      <c r="CF791" s="239" t="str">
        <f t="shared" si="1218"/>
        <v/>
      </c>
      <c r="CG791" s="239" t="str">
        <f t="shared" si="1219"/>
        <v/>
      </c>
      <c r="CH791" s="239" t="str">
        <f t="shared" si="1220"/>
        <v/>
      </c>
      <c r="CI791" s="239" t="str">
        <f t="shared" si="1221"/>
        <v/>
      </c>
      <c r="CJ791" s="239" t="str">
        <f t="shared" si="1222"/>
        <v/>
      </c>
      <c r="CK791" s="239" t="str">
        <f t="shared" si="1223"/>
        <v/>
      </c>
      <c r="CL791" s="239" t="str">
        <f t="shared" si="1224"/>
        <v/>
      </c>
      <c r="CM791" s="239" t="str">
        <f t="shared" si="1225"/>
        <v/>
      </c>
      <c r="CN791" s="239" t="str">
        <f t="shared" si="1226"/>
        <v/>
      </c>
      <c r="CP791" s="239" t="str">
        <f t="shared" si="1227"/>
        <v/>
      </c>
      <c r="CQ791" s="239" t="str">
        <f t="shared" si="1228"/>
        <v/>
      </c>
      <c r="CR791" s="239" t="str">
        <f t="shared" si="1229"/>
        <v/>
      </c>
      <c r="CS791" s="239" t="str">
        <f t="shared" si="1230"/>
        <v>4to Trimestre</v>
      </c>
      <c r="CT791" s="239" t="str">
        <f t="shared" si="1231"/>
        <v/>
      </c>
      <c r="CU791" s="239" t="str">
        <f t="shared" si="1232"/>
        <v/>
      </c>
      <c r="CV791" s="239" t="str">
        <f t="shared" si="1233"/>
        <v/>
      </c>
      <c r="CW791" s="239" t="str">
        <f t="shared" si="1234"/>
        <v/>
      </c>
      <c r="CX791" s="239" t="str">
        <f t="shared" si="1235"/>
        <v/>
      </c>
      <c r="CY791" s="239" t="str">
        <f t="shared" si="1236"/>
        <v/>
      </c>
      <c r="CZ791" s="239" t="str">
        <f t="shared" si="1237"/>
        <v/>
      </c>
      <c r="DA791" s="239" t="str">
        <f t="shared" si="1238"/>
        <v/>
      </c>
      <c r="DB791" s="239" t="str">
        <f t="shared" si="1239"/>
        <v/>
      </c>
      <c r="DC791" s="239" t="str">
        <f t="shared" si="1240"/>
        <v/>
      </c>
      <c r="DD791" s="239" t="str">
        <f t="shared" si="1241"/>
        <v/>
      </c>
      <c r="DE791" s="239" t="str">
        <f t="shared" si="1242"/>
        <v/>
      </c>
      <c r="DF791" s="239" t="str">
        <f t="shared" si="1243"/>
        <v/>
      </c>
      <c r="DG791" s="239" t="str">
        <f t="shared" si="1244"/>
        <v/>
      </c>
      <c r="DH791" s="239" t="str">
        <f t="shared" si="1245"/>
        <v/>
      </c>
      <c r="DI791" s="239" t="str">
        <f t="shared" si="1246"/>
        <v/>
      </c>
      <c r="DJ791" s="239" t="str">
        <f t="shared" si="1247"/>
        <v/>
      </c>
      <c r="DK791" s="239" t="str">
        <f t="shared" si="1248"/>
        <v/>
      </c>
      <c r="DL791" s="239" t="str">
        <f t="shared" si="1249"/>
        <v/>
      </c>
      <c r="DM791" s="239" t="str">
        <f t="shared" si="1250"/>
        <v/>
      </c>
      <c r="DN791" s="239" t="str">
        <f t="shared" si="1251"/>
        <v/>
      </c>
      <c r="DO791" s="239" t="str">
        <f t="shared" si="1252"/>
        <v/>
      </c>
      <c r="DP791" s="239" t="str">
        <f t="shared" si="1253"/>
        <v/>
      </c>
    </row>
    <row r="792" spans="1:120" ht="35.25" hidden="1" customHeight="1" x14ac:dyDescent="0.25">
      <c r="A792" s="49" t="s">
        <v>4521</v>
      </c>
      <c r="B792" s="49">
        <v>3000</v>
      </c>
      <c r="C792" s="49" t="s">
        <v>66</v>
      </c>
      <c r="D792" s="49" t="s">
        <v>3161</v>
      </c>
      <c r="E792" s="49">
        <v>3</v>
      </c>
      <c r="F792" s="49" t="s">
        <v>3162</v>
      </c>
      <c r="G792" s="49" t="str">
        <f t="shared" si="1256"/>
        <v>3000-1</v>
      </c>
      <c r="H792" s="49" t="s">
        <v>75</v>
      </c>
      <c r="I792" s="49" t="s">
        <v>76</v>
      </c>
      <c r="J792" s="49" t="s">
        <v>1406</v>
      </c>
      <c r="K792" s="49" t="s">
        <v>472</v>
      </c>
      <c r="L792" s="49" t="s">
        <v>79</v>
      </c>
      <c r="M792" s="49" t="s">
        <v>80</v>
      </c>
      <c r="N792" s="49" t="s">
        <v>3163</v>
      </c>
      <c r="O792" s="49" t="s">
        <v>735</v>
      </c>
      <c r="P792" s="49" t="s">
        <v>3164</v>
      </c>
      <c r="Q792" s="50">
        <v>0.2</v>
      </c>
      <c r="R792" s="50"/>
      <c r="S792" s="49">
        <v>6</v>
      </c>
      <c r="T792" s="49" t="s">
        <v>84</v>
      </c>
      <c r="U792" s="49" t="s">
        <v>3165</v>
      </c>
      <c r="V792" s="51">
        <v>44958</v>
      </c>
      <c r="W792" s="51">
        <v>45260</v>
      </c>
      <c r="X792" s="49" t="s">
        <v>3166</v>
      </c>
      <c r="Y792" s="49" t="s">
        <v>87</v>
      </c>
      <c r="Z792" s="59" t="s">
        <v>100</v>
      </c>
      <c r="AA792" s="60">
        <v>1</v>
      </c>
      <c r="AB792" s="60" t="s">
        <v>3167</v>
      </c>
      <c r="AC792" s="69">
        <v>45197</v>
      </c>
      <c r="AD792" s="60">
        <v>1</v>
      </c>
      <c r="AE792" s="60" t="s">
        <v>3168</v>
      </c>
      <c r="AF792" s="69">
        <v>45197</v>
      </c>
      <c r="AG792" s="57" t="s">
        <v>79</v>
      </c>
      <c r="AH792" s="52" t="s">
        <v>92</v>
      </c>
      <c r="AI792" s="52">
        <f t="shared" si="1172"/>
        <v>0.2</v>
      </c>
      <c r="AJ792" s="52"/>
      <c r="AK792" s="52"/>
      <c r="AL792" s="239" t="str">
        <f t="shared" si="1191"/>
        <v/>
      </c>
      <c r="AM792" s="239" t="str">
        <f t="shared" si="1192"/>
        <v/>
      </c>
      <c r="AN792" s="239" t="str">
        <f t="shared" si="1193"/>
        <v/>
      </c>
      <c r="AO792" s="239" t="str">
        <f t="shared" si="1194"/>
        <v/>
      </c>
      <c r="AP792" s="239" t="str">
        <f t="shared" si="1195"/>
        <v/>
      </c>
      <c r="AQ792" s="239" t="str">
        <f t="shared" si="1196"/>
        <v/>
      </c>
      <c r="AR792" s="239" t="str">
        <f t="shared" si="1197"/>
        <v/>
      </c>
      <c r="AS792" s="239" t="str">
        <f t="shared" si="1198"/>
        <v/>
      </c>
      <c r="AT792" s="239" t="str">
        <f t="shared" si="1199"/>
        <v/>
      </c>
      <c r="AU792" s="239" t="str">
        <f t="shared" si="1173"/>
        <v/>
      </c>
      <c r="AV792" s="239" t="str">
        <f t="shared" si="1174"/>
        <v/>
      </c>
      <c r="AW792" s="239" t="str">
        <f t="shared" si="1175"/>
        <v/>
      </c>
      <c r="AX792" s="239" t="str">
        <f t="shared" si="1176"/>
        <v/>
      </c>
      <c r="AY792" s="239" t="str">
        <f t="shared" si="1177"/>
        <v/>
      </c>
      <c r="AZ792" s="239" t="str">
        <f t="shared" si="1178"/>
        <v/>
      </c>
      <c r="BA792" s="239" t="str">
        <f t="shared" si="1179"/>
        <v/>
      </c>
      <c r="BB792" s="239" t="str">
        <f t="shared" si="1180"/>
        <v/>
      </c>
      <c r="BC792" s="239" t="str">
        <f t="shared" si="1181"/>
        <v/>
      </c>
      <c r="BD792" s="239" t="str">
        <f t="shared" si="1182"/>
        <v/>
      </c>
      <c r="BE792" s="239" t="str">
        <f t="shared" si="1183"/>
        <v/>
      </c>
      <c r="BF792" s="239" t="str">
        <f t="shared" si="1184"/>
        <v/>
      </c>
      <c r="BG792" s="239" t="str">
        <f t="shared" si="1185"/>
        <v/>
      </c>
      <c r="BH792" s="239" t="str">
        <f t="shared" si="1186"/>
        <v/>
      </c>
      <c r="BI792" s="239" t="str">
        <f t="shared" si="1187"/>
        <v/>
      </c>
      <c r="BJ792" s="239" t="str">
        <f t="shared" si="1188"/>
        <v/>
      </c>
      <c r="BK792" s="239" t="str">
        <f t="shared" si="1189"/>
        <v/>
      </c>
      <c r="BL792" s="239" t="str">
        <f t="shared" si="1190"/>
        <v/>
      </c>
      <c r="BN792" s="239" t="str">
        <f t="shared" si="1200"/>
        <v/>
      </c>
      <c r="BO792" s="239" t="str">
        <f t="shared" si="1201"/>
        <v/>
      </c>
      <c r="BP792" s="239" t="str">
        <f t="shared" si="1202"/>
        <v/>
      </c>
      <c r="BQ792" s="239" t="str">
        <f t="shared" si="1203"/>
        <v/>
      </c>
      <c r="BR792" s="239" t="str">
        <f t="shared" si="1204"/>
        <v/>
      </c>
      <c r="BS792" s="239" t="str">
        <f t="shared" si="1205"/>
        <v/>
      </c>
      <c r="BT792" s="239" t="str">
        <f t="shared" si="1206"/>
        <v/>
      </c>
      <c r="BU792" s="239" t="str">
        <f t="shared" si="1207"/>
        <v/>
      </c>
      <c r="BV792" s="239" t="str">
        <f t="shared" si="1208"/>
        <v/>
      </c>
      <c r="BW792" s="239" t="str">
        <f t="shared" si="1209"/>
        <v/>
      </c>
      <c r="BX792" s="239" t="str">
        <f t="shared" si="1210"/>
        <v/>
      </c>
      <c r="BY792" s="239" t="str">
        <f t="shared" si="1211"/>
        <v/>
      </c>
      <c r="BZ792" s="239" t="str">
        <f t="shared" si="1212"/>
        <v/>
      </c>
      <c r="CA792" s="239" t="str">
        <f t="shared" si="1213"/>
        <v/>
      </c>
      <c r="CB792" s="239" t="str">
        <f t="shared" si="1214"/>
        <v/>
      </c>
      <c r="CC792" s="239" t="str">
        <f t="shared" si="1215"/>
        <v/>
      </c>
      <c r="CD792" s="239" t="str">
        <f t="shared" si="1216"/>
        <v/>
      </c>
      <c r="CE792" s="239" t="str">
        <f t="shared" si="1217"/>
        <v/>
      </c>
      <c r="CF792" s="239" t="str">
        <f t="shared" si="1218"/>
        <v/>
      </c>
      <c r="CG792" s="239" t="str">
        <f t="shared" si="1219"/>
        <v/>
      </c>
      <c r="CH792" s="239" t="str">
        <f t="shared" si="1220"/>
        <v/>
      </c>
      <c r="CI792" s="239" t="str">
        <f t="shared" si="1221"/>
        <v/>
      </c>
      <c r="CJ792" s="239" t="str">
        <f t="shared" si="1222"/>
        <v/>
      </c>
      <c r="CK792" s="239" t="str">
        <f t="shared" si="1223"/>
        <v/>
      </c>
      <c r="CL792" s="239" t="str">
        <f t="shared" si="1224"/>
        <v/>
      </c>
      <c r="CM792" s="239" t="str">
        <f t="shared" si="1225"/>
        <v/>
      </c>
      <c r="CN792" s="239" t="str">
        <f t="shared" si="1226"/>
        <v/>
      </c>
      <c r="CP792" s="239" t="str">
        <f t="shared" si="1227"/>
        <v/>
      </c>
      <c r="CQ792" s="239" t="str">
        <f t="shared" si="1228"/>
        <v/>
      </c>
      <c r="CR792" s="239" t="str">
        <f t="shared" si="1229"/>
        <v/>
      </c>
      <c r="CS792" s="239" t="str">
        <f t="shared" si="1230"/>
        <v/>
      </c>
      <c r="CT792" s="239" t="str">
        <f t="shared" si="1231"/>
        <v/>
      </c>
      <c r="CU792" s="239" t="str">
        <f t="shared" si="1232"/>
        <v/>
      </c>
      <c r="CV792" s="239" t="str">
        <f t="shared" si="1233"/>
        <v/>
      </c>
      <c r="CW792" s="239" t="str">
        <f t="shared" si="1234"/>
        <v/>
      </c>
      <c r="CX792" s="239" t="str">
        <f t="shared" si="1235"/>
        <v/>
      </c>
      <c r="CY792" s="239" t="str">
        <f t="shared" si="1236"/>
        <v/>
      </c>
      <c r="CZ792" s="239" t="str">
        <f t="shared" si="1237"/>
        <v/>
      </c>
      <c r="DA792" s="239" t="str">
        <f t="shared" si="1238"/>
        <v/>
      </c>
      <c r="DB792" s="239" t="str">
        <f t="shared" si="1239"/>
        <v/>
      </c>
      <c r="DC792" s="239" t="str">
        <f t="shared" si="1240"/>
        <v/>
      </c>
      <c r="DD792" s="239" t="str">
        <f t="shared" si="1241"/>
        <v/>
      </c>
      <c r="DE792" s="239" t="str">
        <f t="shared" si="1242"/>
        <v/>
      </c>
      <c r="DF792" s="239" t="str">
        <f t="shared" si="1243"/>
        <v/>
      </c>
      <c r="DG792" s="239" t="str">
        <f t="shared" si="1244"/>
        <v/>
      </c>
      <c r="DH792" s="239" t="str">
        <f t="shared" si="1245"/>
        <v/>
      </c>
      <c r="DI792" s="239" t="str">
        <f t="shared" si="1246"/>
        <v/>
      </c>
      <c r="DJ792" s="239" t="str">
        <f t="shared" si="1247"/>
        <v/>
      </c>
      <c r="DK792" s="239" t="str">
        <f t="shared" si="1248"/>
        <v/>
      </c>
      <c r="DL792" s="239" t="str">
        <f t="shared" si="1249"/>
        <v/>
      </c>
      <c r="DM792" s="239" t="str">
        <f t="shared" si="1250"/>
        <v/>
      </c>
      <c r="DN792" s="239" t="str">
        <f t="shared" si="1251"/>
        <v/>
      </c>
      <c r="DO792" s="239" t="str">
        <f t="shared" si="1252"/>
        <v/>
      </c>
      <c r="DP792" s="239" t="str">
        <f t="shared" si="1253"/>
        <v/>
      </c>
    </row>
    <row r="793" spans="1:120" ht="77.25" hidden="1" customHeight="1" x14ac:dyDescent="0.25">
      <c r="A793" s="53" t="s">
        <v>4521</v>
      </c>
      <c r="B793" s="53">
        <v>3000</v>
      </c>
      <c r="C793" s="53" t="s">
        <v>66</v>
      </c>
      <c r="D793" s="53" t="s">
        <v>3161</v>
      </c>
      <c r="E793" s="49">
        <v>3</v>
      </c>
      <c r="F793" s="53" t="s">
        <v>3169</v>
      </c>
      <c r="G793" s="53" t="str">
        <f t="shared" si="1256"/>
        <v>3000-1</v>
      </c>
      <c r="H793" s="53" t="s">
        <v>94</v>
      </c>
      <c r="I793" s="53" t="s">
        <v>76</v>
      </c>
      <c r="J793" s="53" t="s">
        <v>80</v>
      </c>
      <c r="K793" s="53" t="s">
        <v>80</v>
      </c>
      <c r="L793" s="53" t="s">
        <v>80</v>
      </c>
      <c r="M793" s="53" t="s">
        <v>80</v>
      </c>
      <c r="N793" s="53" t="s">
        <v>80</v>
      </c>
      <c r="O793" s="53" t="s">
        <v>80</v>
      </c>
      <c r="P793" s="53" t="s">
        <v>3170</v>
      </c>
      <c r="Q793" s="52">
        <v>0.2</v>
      </c>
      <c r="R793" s="52">
        <f>+Q793*Q792</f>
        <v>4.0000000000000008E-2</v>
      </c>
      <c r="S793" s="53">
        <v>1</v>
      </c>
      <c r="T793" s="53" t="s">
        <v>84</v>
      </c>
      <c r="U793" s="53" t="s">
        <v>3171</v>
      </c>
      <c r="V793" s="23">
        <v>44958</v>
      </c>
      <c r="W793" s="23">
        <v>44985</v>
      </c>
      <c r="X793" s="53" t="s">
        <v>3166</v>
      </c>
      <c r="Y793" s="49" t="s">
        <v>97</v>
      </c>
      <c r="Z793" s="59" t="s">
        <v>100</v>
      </c>
      <c r="AA793" s="60">
        <v>1</v>
      </c>
      <c r="AB793" s="62" t="s">
        <v>3172</v>
      </c>
      <c r="AC793" s="62">
        <v>44974</v>
      </c>
      <c r="AD793" s="60">
        <v>1</v>
      </c>
      <c r="AE793" s="62" t="s">
        <v>956</v>
      </c>
      <c r="AF793" s="62">
        <v>44974</v>
      </c>
      <c r="AG793" s="60" t="s">
        <v>79</v>
      </c>
      <c r="AH793" s="60">
        <v>1</v>
      </c>
      <c r="AI793" s="52">
        <f t="shared" si="1172"/>
        <v>4.0000000000000008E-2</v>
      </c>
      <c r="AJ793" s="52">
        <f t="shared" ref="AJ793:AJ794" si="1258">+AI793/R793</f>
        <v>1</v>
      </c>
      <c r="AK793" s="52"/>
      <c r="AL793" s="239" t="str">
        <f t="shared" si="1191"/>
        <v/>
      </c>
      <c r="AM793" s="239" t="str">
        <f t="shared" si="1192"/>
        <v/>
      </c>
      <c r="AN793" s="239" t="str">
        <f t="shared" si="1193"/>
        <v/>
      </c>
      <c r="AO793" s="239" t="str">
        <f t="shared" si="1194"/>
        <v/>
      </c>
      <c r="AP793" s="239" t="str">
        <f t="shared" si="1195"/>
        <v/>
      </c>
      <c r="AQ793" s="239" t="str">
        <f t="shared" si="1196"/>
        <v/>
      </c>
      <c r="AR793" s="239" t="str">
        <f t="shared" si="1197"/>
        <v/>
      </c>
      <c r="AS793" s="239" t="str">
        <f t="shared" si="1198"/>
        <v/>
      </c>
      <c r="AT793" s="239" t="str">
        <f t="shared" si="1199"/>
        <v/>
      </c>
      <c r="AU793" s="239" t="str">
        <f t="shared" si="1173"/>
        <v/>
      </c>
      <c r="AV793" s="239" t="str">
        <f t="shared" si="1174"/>
        <v/>
      </c>
      <c r="AW793" s="239" t="str">
        <f t="shared" si="1175"/>
        <v/>
      </c>
      <c r="AX793" s="239" t="str">
        <f t="shared" si="1176"/>
        <v/>
      </c>
      <c r="AY793" s="239" t="str">
        <f t="shared" si="1177"/>
        <v/>
      </c>
      <c r="AZ793" s="239" t="str">
        <f t="shared" si="1178"/>
        <v/>
      </c>
      <c r="BA793" s="239" t="str">
        <f t="shared" si="1179"/>
        <v/>
      </c>
      <c r="BB793" s="239" t="str">
        <f t="shared" si="1180"/>
        <v/>
      </c>
      <c r="BC793" s="239" t="str">
        <f t="shared" si="1181"/>
        <v/>
      </c>
      <c r="BD793" s="239" t="str">
        <f t="shared" si="1182"/>
        <v/>
      </c>
      <c r="BE793" s="239" t="str">
        <f t="shared" si="1183"/>
        <v/>
      </c>
      <c r="BF793" s="239" t="str">
        <f t="shared" si="1184"/>
        <v/>
      </c>
      <c r="BG793" s="239">
        <f t="shared" si="1185"/>
        <v>1</v>
      </c>
      <c r="BH793" s="239">
        <f t="shared" si="1186"/>
        <v>1</v>
      </c>
      <c r="BI793" s="239">
        <f t="shared" si="1187"/>
        <v>1</v>
      </c>
      <c r="BJ793" s="239" t="str">
        <f t="shared" si="1188"/>
        <v/>
      </c>
      <c r="BK793" s="239" t="str">
        <f t="shared" si="1189"/>
        <v/>
      </c>
      <c r="BL793" s="239" t="str">
        <f t="shared" si="1190"/>
        <v/>
      </c>
      <c r="BN793" s="239" t="str">
        <f t="shared" si="1200"/>
        <v/>
      </c>
      <c r="BO793" s="239" t="str">
        <f t="shared" si="1201"/>
        <v/>
      </c>
      <c r="BP793" s="239" t="str">
        <f t="shared" si="1202"/>
        <v/>
      </c>
      <c r="BQ793" s="239" t="str">
        <f t="shared" si="1203"/>
        <v/>
      </c>
      <c r="BR793" s="239" t="str">
        <f t="shared" si="1204"/>
        <v/>
      </c>
      <c r="BS793" s="239" t="str">
        <f t="shared" si="1205"/>
        <v/>
      </c>
      <c r="BT793" s="239" t="str">
        <f t="shared" si="1206"/>
        <v/>
      </c>
      <c r="BU793" s="239" t="str">
        <f t="shared" si="1207"/>
        <v/>
      </c>
      <c r="BV793" s="239" t="str">
        <f t="shared" si="1208"/>
        <v/>
      </c>
      <c r="BW793" s="239" t="str">
        <f t="shared" si="1209"/>
        <v/>
      </c>
      <c r="BX793" s="239" t="str">
        <f t="shared" si="1210"/>
        <v/>
      </c>
      <c r="BY793" s="239" t="str">
        <f t="shared" si="1211"/>
        <v/>
      </c>
      <c r="BZ793" s="239" t="str">
        <f t="shared" si="1212"/>
        <v/>
      </c>
      <c r="CA793" s="239" t="str">
        <f t="shared" si="1213"/>
        <v/>
      </c>
      <c r="CB793" s="239" t="str">
        <f t="shared" si="1214"/>
        <v/>
      </c>
      <c r="CC793" s="239" t="str">
        <f t="shared" si="1215"/>
        <v/>
      </c>
      <c r="CD793" s="239" t="str">
        <f t="shared" si="1216"/>
        <v/>
      </c>
      <c r="CE793" s="239" t="str">
        <f t="shared" si="1217"/>
        <v/>
      </c>
      <c r="CF793" s="239" t="str">
        <f t="shared" si="1218"/>
        <v/>
      </c>
      <c r="CG793" s="239" t="str">
        <f t="shared" si="1219"/>
        <v/>
      </c>
      <c r="CH793" s="239" t="str">
        <f t="shared" si="1220"/>
        <v/>
      </c>
      <c r="CI793" s="239">
        <f t="shared" si="1221"/>
        <v>1</v>
      </c>
      <c r="CJ793" s="239">
        <f t="shared" si="1222"/>
        <v>1</v>
      </c>
      <c r="CK793" s="239">
        <f t="shared" si="1223"/>
        <v>1</v>
      </c>
      <c r="CL793" s="239" t="str">
        <f t="shared" si="1224"/>
        <v/>
      </c>
      <c r="CM793" s="239" t="str">
        <f t="shared" si="1225"/>
        <v/>
      </c>
      <c r="CN793" s="239" t="str">
        <f t="shared" si="1226"/>
        <v/>
      </c>
      <c r="CP793" s="239" t="str">
        <f t="shared" si="1227"/>
        <v/>
      </c>
      <c r="CQ793" s="239" t="str">
        <f t="shared" si="1228"/>
        <v/>
      </c>
      <c r="CR793" s="239" t="str">
        <f t="shared" si="1229"/>
        <v/>
      </c>
      <c r="CS793" s="239" t="str">
        <f t="shared" si="1230"/>
        <v/>
      </c>
      <c r="CT793" s="239" t="str">
        <f t="shared" si="1231"/>
        <v/>
      </c>
      <c r="CU793" s="239" t="str">
        <f t="shared" si="1232"/>
        <v/>
      </c>
      <c r="CV793" s="239" t="str">
        <f t="shared" si="1233"/>
        <v/>
      </c>
      <c r="CW793" s="239" t="str">
        <f t="shared" si="1234"/>
        <v/>
      </c>
      <c r="CX793" s="239" t="str">
        <f t="shared" si="1235"/>
        <v/>
      </c>
      <c r="CY793" s="239" t="str">
        <f t="shared" si="1236"/>
        <v/>
      </c>
      <c r="CZ793" s="239" t="str">
        <f t="shared" si="1237"/>
        <v/>
      </c>
      <c r="DA793" s="239" t="str">
        <f t="shared" si="1238"/>
        <v/>
      </c>
      <c r="DB793" s="239" t="str">
        <f t="shared" si="1239"/>
        <v/>
      </c>
      <c r="DC793" s="239" t="str">
        <f t="shared" si="1240"/>
        <v/>
      </c>
      <c r="DD793" s="239" t="str">
        <f t="shared" si="1241"/>
        <v/>
      </c>
      <c r="DE793" s="239" t="str">
        <f t="shared" si="1242"/>
        <v/>
      </c>
      <c r="DF793" s="239" t="str">
        <f t="shared" si="1243"/>
        <v/>
      </c>
      <c r="DG793" s="239" t="str">
        <f t="shared" si="1244"/>
        <v/>
      </c>
      <c r="DH793" s="239" t="str">
        <f t="shared" si="1245"/>
        <v/>
      </c>
      <c r="DI793" s="239" t="str">
        <f t="shared" si="1246"/>
        <v/>
      </c>
      <c r="DJ793" s="239" t="str">
        <f t="shared" si="1247"/>
        <v/>
      </c>
      <c r="DK793" s="239" t="str">
        <f t="shared" si="1248"/>
        <v>1er trimestre</v>
      </c>
      <c r="DL793" s="239" t="str">
        <f t="shared" si="1249"/>
        <v>1er trimestre</v>
      </c>
      <c r="DM793" s="239" t="str">
        <f t="shared" si="1250"/>
        <v>1er trimestre</v>
      </c>
      <c r="DN793" s="239" t="str">
        <f t="shared" si="1251"/>
        <v/>
      </c>
      <c r="DO793" s="239" t="str">
        <f t="shared" si="1252"/>
        <v/>
      </c>
      <c r="DP793" s="239" t="str">
        <f t="shared" si="1253"/>
        <v/>
      </c>
    </row>
    <row r="794" spans="1:120" ht="35.25" hidden="1" customHeight="1" x14ac:dyDescent="0.25">
      <c r="A794" s="53" t="s">
        <v>4521</v>
      </c>
      <c r="B794" s="53">
        <v>3000</v>
      </c>
      <c r="C794" s="53" t="s">
        <v>66</v>
      </c>
      <c r="D794" s="53" t="s">
        <v>3161</v>
      </c>
      <c r="E794" s="49">
        <v>3</v>
      </c>
      <c r="F794" s="53" t="s">
        <v>3173</v>
      </c>
      <c r="G794" s="53" t="str">
        <f t="shared" si="1256"/>
        <v>3000-1</v>
      </c>
      <c r="H794" s="53" t="s">
        <v>94</v>
      </c>
      <c r="I794" s="53" t="s">
        <v>76</v>
      </c>
      <c r="J794" s="53" t="s">
        <v>80</v>
      </c>
      <c r="K794" s="53" t="s">
        <v>80</v>
      </c>
      <c r="L794" s="53" t="s">
        <v>80</v>
      </c>
      <c r="M794" s="53" t="s">
        <v>80</v>
      </c>
      <c r="N794" s="53" t="s">
        <v>80</v>
      </c>
      <c r="O794" s="53" t="s">
        <v>80</v>
      </c>
      <c r="P794" s="53" t="s">
        <v>3174</v>
      </c>
      <c r="Q794" s="52">
        <v>0.8</v>
      </c>
      <c r="R794" s="52">
        <f>+Q794*Q792</f>
        <v>0.16000000000000003</v>
      </c>
      <c r="S794" s="53">
        <v>6</v>
      </c>
      <c r="T794" s="53" t="s">
        <v>84</v>
      </c>
      <c r="U794" s="53" t="s">
        <v>3165</v>
      </c>
      <c r="V794" s="23">
        <v>44985</v>
      </c>
      <c r="W794" s="23">
        <v>45260</v>
      </c>
      <c r="X794" s="53" t="s">
        <v>3166</v>
      </c>
      <c r="Y794" s="49" t="s">
        <v>87</v>
      </c>
      <c r="Z794" s="59" t="s">
        <v>100</v>
      </c>
      <c r="AA794" s="60">
        <v>1</v>
      </c>
      <c r="AB794" s="60" t="s">
        <v>3175</v>
      </c>
      <c r="AC794" s="69">
        <v>45197</v>
      </c>
      <c r="AD794" s="60">
        <v>1</v>
      </c>
      <c r="AE794" s="60" t="s">
        <v>3176</v>
      </c>
      <c r="AF794" s="69">
        <v>45197</v>
      </c>
      <c r="AG794" s="60" t="s">
        <v>79</v>
      </c>
      <c r="AH794" s="60">
        <v>1</v>
      </c>
      <c r="AI794" s="52">
        <f t="shared" si="1172"/>
        <v>0.16000000000000003</v>
      </c>
      <c r="AJ794" s="52">
        <f t="shared" si="1258"/>
        <v>1</v>
      </c>
      <c r="AK794" s="52"/>
      <c r="AL794" s="239" t="str">
        <f t="shared" si="1191"/>
        <v/>
      </c>
      <c r="AM794" s="239" t="str">
        <f t="shared" si="1192"/>
        <v/>
      </c>
      <c r="AN794" s="239" t="str">
        <f t="shared" si="1193"/>
        <v/>
      </c>
      <c r="AO794" s="239" t="str">
        <f t="shared" si="1194"/>
        <v/>
      </c>
      <c r="AP794" s="239" t="str">
        <f t="shared" si="1195"/>
        <v/>
      </c>
      <c r="AQ794" s="239" t="str">
        <f t="shared" si="1196"/>
        <v/>
      </c>
      <c r="AR794" s="239" t="str">
        <f t="shared" si="1197"/>
        <v/>
      </c>
      <c r="AS794" s="239" t="str">
        <f t="shared" si="1198"/>
        <v/>
      </c>
      <c r="AT794" s="239" t="str">
        <f t="shared" si="1199"/>
        <v/>
      </c>
      <c r="AU794" s="239" t="str">
        <f t="shared" si="1173"/>
        <v/>
      </c>
      <c r="AV794" s="239" t="str">
        <f t="shared" si="1174"/>
        <v/>
      </c>
      <c r="AW794" s="239" t="str">
        <f t="shared" si="1175"/>
        <v/>
      </c>
      <c r="AX794" s="239" t="str">
        <f t="shared" si="1176"/>
        <v/>
      </c>
      <c r="AY794" s="239" t="str">
        <f t="shared" si="1177"/>
        <v/>
      </c>
      <c r="AZ794" s="239" t="str">
        <f t="shared" si="1178"/>
        <v/>
      </c>
      <c r="BA794" s="239" t="str">
        <f t="shared" si="1179"/>
        <v/>
      </c>
      <c r="BB794" s="239" t="str">
        <f t="shared" si="1180"/>
        <v/>
      </c>
      <c r="BC794" s="239" t="str">
        <f t="shared" si="1181"/>
        <v/>
      </c>
      <c r="BD794" s="239" t="str">
        <f t="shared" si="1182"/>
        <v/>
      </c>
      <c r="BE794" s="239" t="str">
        <f t="shared" si="1183"/>
        <v/>
      </c>
      <c r="BF794" s="239" t="str">
        <f t="shared" si="1184"/>
        <v/>
      </c>
      <c r="BG794" s="239">
        <f t="shared" si="1185"/>
        <v>1</v>
      </c>
      <c r="BH794" s="239">
        <f t="shared" si="1186"/>
        <v>1</v>
      </c>
      <c r="BI794" s="239">
        <f t="shared" si="1187"/>
        <v>1</v>
      </c>
      <c r="BJ794" s="239" t="str">
        <f t="shared" si="1188"/>
        <v/>
      </c>
      <c r="BK794" s="239" t="str">
        <f t="shared" si="1189"/>
        <v/>
      </c>
      <c r="BL794" s="239" t="str">
        <f t="shared" si="1190"/>
        <v/>
      </c>
      <c r="BN794" s="239" t="str">
        <f t="shared" si="1200"/>
        <v/>
      </c>
      <c r="BO794" s="239" t="str">
        <f t="shared" si="1201"/>
        <v/>
      </c>
      <c r="BP794" s="239" t="str">
        <f t="shared" si="1202"/>
        <v/>
      </c>
      <c r="BQ794" s="239" t="str">
        <f t="shared" si="1203"/>
        <v/>
      </c>
      <c r="BR794" s="239" t="str">
        <f t="shared" si="1204"/>
        <v/>
      </c>
      <c r="BS794" s="239" t="str">
        <f t="shared" si="1205"/>
        <v/>
      </c>
      <c r="BT794" s="239" t="str">
        <f t="shared" si="1206"/>
        <v/>
      </c>
      <c r="BU794" s="239" t="str">
        <f t="shared" si="1207"/>
        <v/>
      </c>
      <c r="BV794" s="239" t="str">
        <f t="shared" si="1208"/>
        <v/>
      </c>
      <c r="BW794" s="239" t="str">
        <f t="shared" si="1209"/>
        <v/>
      </c>
      <c r="BX794" s="239" t="str">
        <f t="shared" si="1210"/>
        <v/>
      </c>
      <c r="BY794" s="239" t="str">
        <f t="shared" si="1211"/>
        <v/>
      </c>
      <c r="BZ794" s="239" t="str">
        <f t="shared" si="1212"/>
        <v/>
      </c>
      <c r="CA794" s="239" t="str">
        <f t="shared" si="1213"/>
        <v/>
      </c>
      <c r="CB794" s="239" t="str">
        <f t="shared" si="1214"/>
        <v/>
      </c>
      <c r="CC794" s="239" t="str">
        <f t="shared" si="1215"/>
        <v/>
      </c>
      <c r="CD794" s="239" t="str">
        <f t="shared" si="1216"/>
        <v/>
      </c>
      <c r="CE794" s="239" t="str">
        <f t="shared" si="1217"/>
        <v/>
      </c>
      <c r="CF794" s="239" t="str">
        <f t="shared" si="1218"/>
        <v/>
      </c>
      <c r="CG794" s="239" t="str">
        <f t="shared" si="1219"/>
        <v/>
      </c>
      <c r="CH794" s="239" t="str">
        <f t="shared" si="1220"/>
        <v/>
      </c>
      <c r="CI794" s="239">
        <f t="shared" si="1221"/>
        <v>1</v>
      </c>
      <c r="CJ794" s="239">
        <f t="shared" si="1222"/>
        <v>1</v>
      </c>
      <c r="CK794" s="239">
        <f t="shared" si="1223"/>
        <v>1</v>
      </c>
      <c r="CL794" s="239" t="str">
        <f t="shared" si="1224"/>
        <v/>
      </c>
      <c r="CM794" s="239" t="str">
        <f t="shared" si="1225"/>
        <v/>
      </c>
      <c r="CN794" s="239" t="str">
        <f t="shared" si="1226"/>
        <v/>
      </c>
      <c r="CP794" s="239" t="str">
        <f t="shared" si="1227"/>
        <v/>
      </c>
      <c r="CQ794" s="239" t="str">
        <f t="shared" si="1228"/>
        <v/>
      </c>
      <c r="CR794" s="239" t="str">
        <f t="shared" si="1229"/>
        <v/>
      </c>
      <c r="CS794" s="239" t="str">
        <f t="shared" si="1230"/>
        <v/>
      </c>
      <c r="CT794" s="239" t="str">
        <f t="shared" si="1231"/>
        <v/>
      </c>
      <c r="CU794" s="239" t="str">
        <f t="shared" si="1232"/>
        <v/>
      </c>
      <c r="CV794" s="239" t="str">
        <f t="shared" si="1233"/>
        <v/>
      </c>
      <c r="CW794" s="239" t="str">
        <f t="shared" si="1234"/>
        <v/>
      </c>
      <c r="CX794" s="239" t="str">
        <f t="shared" si="1235"/>
        <v/>
      </c>
      <c r="CY794" s="239" t="str">
        <f t="shared" si="1236"/>
        <v/>
      </c>
      <c r="CZ794" s="239" t="str">
        <f t="shared" si="1237"/>
        <v/>
      </c>
      <c r="DA794" s="239" t="str">
        <f t="shared" si="1238"/>
        <v/>
      </c>
      <c r="DB794" s="239" t="str">
        <f t="shared" si="1239"/>
        <v/>
      </c>
      <c r="DC794" s="239" t="str">
        <f t="shared" si="1240"/>
        <v/>
      </c>
      <c r="DD794" s="239" t="str">
        <f t="shared" si="1241"/>
        <v/>
      </c>
      <c r="DE794" s="239" t="str">
        <f t="shared" si="1242"/>
        <v/>
      </c>
      <c r="DF794" s="239" t="str">
        <f t="shared" si="1243"/>
        <v/>
      </c>
      <c r="DG794" s="239" t="str">
        <f t="shared" si="1244"/>
        <v/>
      </c>
      <c r="DH794" s="239" t="str">
        <f t="shared" si="1245"/>
        <v/>
      </c>
      <c r="DI794" s="239" t="str">
        <f t="shared" si="1246"/>
        <v/>
      </c>
      <c r="DJ794" s="239" t="str">
        <f t="shared" si="1247"/>
        <v/>
      </c>
      <c r="DK794" s="239" t="str">
        <f t="shared" si="1248"/>
        <v>4to Trimestre</v>
      </c>
      <c r="DL794" s="239" t="str">
        <f t="shared" si="1249"/>
        <v>4to Trimestre</v>
      </c>
      <c r="DM794" s="239" t="str">
        <f t="shared" si="1250"/>
        <v>4to Trimestre</v>
      </c>
      <c r="DN794" s="239" t="str">
        <f t="shared" si="1251"/>
        <v/>
      </c>
      <c r="DO794" s="239" t="str">
        <f t="shared" si="1252"/>
        <v/>
      </c>
      <c r="DP794" s="239" t="str">
        <f t="shared" si="1253"/>
        <v/>
      </c>
    </row>
    <row r="795" spans="1:120" ht="35.25" hidden="1" customHeight="1" x14ac:dyDescent="0.25">
      <c r="A795" s="49" t="s">
        <v>4521</v>
      </c>
      <c r="B795" s="49">
        <v>3000</v>
      </c>
      <c r="C795" s="49" t="s">
        <v>66</v>
      </c>
      <c r="D795" s="49" t="s">
        <v>3161</v>
      </c>
      <c r="E795" s="49">
        <v>3</v>
      </c>
      <c r="F795" s="49" t="s">
        <v>3177</v>
      </c>
      <c r="G795" s="49" t="str">
        <f t="shared" si="1256"/>
        <v>3000-2</v>
      </c>
      <c r="H795" s="49" t="s">
        <v>75</v>
      </c>
      <c r="I795" s="49" t="s">
        <v>76</v>
      </c>
      <c r="J795" s="49" t="s">
        <v>265</v>
      </c>
      <c r="K795" s="49" t="s">
        <v>124</v>
      </c>
      <c r="L795" s="49" t="s">
        <v>79</v>
      </c>
      <c r="M795" s="49" t="s">
        <v>3178</v>
      </c>
      <c r="N795" s="49" t="s">
        <v>1184</v>
      </c>
      <c r="O795" s="49" t="s">
        <v>3179</v>
      </c>
      <c r="P795" s="49" t="s">
        <v>3180</v>
      </c>
      <c r="Q795" s="50">
        <v>0.1</v>
      </c>
      <c r="R795" s="50"/>
      <c r="S795" s="49">
        <v>2</v>
      </c>
      <c r="T795" s="49" t="s">
        <v>84</v>
      </c>
      <c r="U795" s="49" t="s">
        <v>3181</v>
      </c>
      <c r="V795" s="51">
        <v>44958</v>
      </c>
      <c r="W795" s="51">
        <v>45260</v>
      </c>
      <c r="X795" s="49" t="s">
        <v>3182</v>
      </c>
      <c r="Y795" s="49" t="s">
        <v>87</v>
      </c>
      <c r="Z795" s="59" t="s">
        <v>100</v>
      </c>
      <c r="AA795" s="52">
        <v>1</v>
      </c>
      <c r="AB795" s="190" t="s">
        <v>3183</v>
      </c>
      <c r="AC795" s="23">
        <v>45260</v>
      </c>
      <c r="AD795" s="52">
        <v>1</v>
      </c>
      <c r="AE795" s="53" t="s">
        <v>936</v>
      </c>
      <c r="AF795" s="23">
        <v>45260</v>
      </c>
      <c r="AG795" s="52"/>
      <c r="AH795" s="52" t="s">
        <v>92</v>
      </c>
      <c r="AI795" s="52">
        <f t="shared" si="1172"/>
        <v>0.1</v>
      </c>
      <c r="AJ795" s="52"/>
      <c r="AK795" s="52"/>
      <c r="AL795" s="239" t="str">
        <f t="shared" si="1191"/>
        <v/>
      </c>
      <c r="AM795" s="239" t="str">
        <f t="shared" si="1192"/>
        <v/>
      </c>
      <c r="AN795" s="239" t="str">
        <f t="shared" si="1193"/>
        <v/>
      </c>
      <c r="AO795" s="239" t="str">
        <f t="shared" si="1194"/>
        <v/>
      </c>
      <c r="AP795" s="239" t="str">
        <f t="shared" si="1195"/>
        <v/>
      </c>
      <c r="AQ795" s="239" t="str">
        <f t="shared" si="1196"/>
        <v/>
      </c>
      <c r="AR795" s="239" t="str">
        <f t="shared" si="1197"/>
        <v/>
      </c>
      <c r="AS795" s="239" t="str">
        <f t="shared" si="1198"/>
        <v/>
      </c>
      <c r="AT795" s="239" t="str">
        <f t="shared" si="1199"/>
        <v/>
      </c>
      <c r="AU795" s="239" t="str">
        <f t="shared" si="1173"/>
        <v/>
      </c>
      <c r="AV795" s="239" t="str">
        <f t="shared" si="1174"/>
        <v/>
      </c>
      <c r="AW795" s="239" t="str">
        <f t="shared" si="1175"/>
        <v/>
      </c>
      <c r="AX795" s="239" t="str">
        <f t="shared" si="1176"/>
        <v/>
      </c>
      <c r="AY795" s="239" t="str">
        <f t="shared" si="1177"/>
        <v/>
      </c>
      <c r="AZ795" s="239" t="str">
        <f t="shared" si="1178"/>
        <v/>
      </c>
      <c r="BA795" s="239" t="str">
        <f t="shared" si="1179"/>
        <v/>
      </c>
      <c r="BB795" s="239" t="str">
        <f t="shared" si="1180"/>
        <v/>
      </c>
      <c r="BC795" s="239" t="str">
        <f t="shared" si="1181"/>
        <v/>
      </c>
      <c r="BD795" s="239" t="str">
        <f t="shared" si="1182"/>
        <v/>
      </c>
      <c r="BE795" s="239" t="str">
        <f t="shared" si="1183"/>
        <v/>
      </c>
      <c r="BF795" s="239" t="str">
        <f t="shared" si="1184"/>
        <v/>
      </c>
      <c r="BG795" s="239" t="str">
        <f t="shared" si="1185"/>
        <v/>
      </c>
      <c r="BH795" s="239" t="str">
        <f t="shared" si="1186"/>
        <v/>
      </c>
      <c r="BI795" s="239" t="str">
        <f t="shared" si="1187"/>
        <v/>
      </c>
      <c r="BJ795" s="239" t="str">
        <f t="shared" si="1188"/>
        <v/>
      </c>
      <c r="BK795" s="239" t="str">
        <f t="shared" si="1189"/>
        <v/>
      </c>
      <c r="BL795" s="239" t="str">
        <f t="shared" si="1190"/>
        <v/>
      </c>
      <c r="BN795" s="239" t="str">
        <f t="shared" si="1200"/>
        <v/>
      </c>
      <c r="BO795" s="239" t="str">
        <f t="shared" si="1201"/>
        <v/>
      </c>
      <c r="BP795" s="239" t="str">
        <f t="shared" si="1202"/>
        <v/>
      </c>
      <c r="BQ795" s="239" t="str">
        <f t="shared" si="1203"/>
        <v/>
      </c>
      <c r="BR795" s="239" t="str">
        <f t="shared" si="1204"/>
        <v/>
      </c>
      <c r="BS795" s="239" t="str">
        <f t="shared" si="1205"/>
        <v/>
      </c>
      <c r="BT795" s="239" t="str">
        <f t="shared" si="1206"/>
        <v/>
      </c>
      <c r="BU795" s="239" t="str">
        <f t="shared" si="1207"/>
        <v/>
      </c>
      <c r="BV795" s="239" t="str">
        <f t="shared" si="1208"/>
        <v/>
      </c>
      <c r="BW795" s="239" t="str">
        <f t="shared" si="1209"/>
        <v/>
      </c>
      <c r="BX795" s="239" t="str">
        <f t="shared" si="1210"/>
        <v/>
      </c>
      <c r="BY795" s="239" t="str">
        <f t="shared" si="1211"/>
        <v/>
      </c>
      <c r="BZ795" s="239" t="str">
        <f t="shared" si="1212"/>
        <v/>
      </c>
      <c r="CA795" s="239" t="str">
        <f t="shared" si="1213"/>
        <v/>
      </c>
      <c r="CB795" s="239" t="str">
        <f t="shared" si="1214"/>
        <v/>
      </c>
      <c r="CC795" s="239" t="str">
        <f t="shared" si="1215"/>
        <v/>
      </c>
      <c r="CD795" s="239" t="str">
        <f t="shared" si="1216"/>
        <v/>
      </c>
      <c r="CE795" s="239" t="str">
        <f t="shared" si="1217"/>
        <v/>
      </c>
      <c r="CF795" s="239" t="str">
        <f t="shared" si="1218"/>
        <v/>
      </c>
      <c r="CG795" s="239" t="str">
        <f t="shared" si="1219"/>
        <v/>
      </c>
      <c r="CH795" s="239" t="str">
        <f t="shared" si="1220"/>
        <v/>
      </c>
      <c r="CI795" s="239" t="str">
        <f t="shared" si="1221"/>
        <v/>
      </c>
      <c r="CJ795" s="239" t="str">
        <f t="shared" si="1222"/>
        <v/>
      </c>
      <c r="CK795" s="239" t="str">
        <f t="shared" si="1223"/>
        <v/>
      </c>
      <c r="CL795" s="239" t="str">
        <f t="shared" si="1224"/>
        <v/>
      </c>
      <c r="CM795" s="239" t="str">
        <f t="shared" si="1225"/>
        <v/>
      </c>
      <c r="CN795" s="239" t="str">
        <f t="shared" si="1226"/>
        <v/>
      </c>
      <c r="CP795" s="239" t="str">
        <f t="shared" si="1227"/>
        <v/>
      </c>
      <c r="CQ795" s="239" t="str">
        <f t="shared" si="1228"/>
        <v/>
      </c>
      <c r="CR795" s="239" t="str">
        <f t="shared" si="1229"/>
        <v/>
      </c>
      <c r="CS795" s="239" t="str">
        <f t="shared" si="1230"/>
        <v/>
      </c>
      <c r="CT795" s="239" t="str">
        <f t="shared" si="1231"/>
        <v/>
      </c>
      <c r="CU795" s="239" t="str">
        <f t="shared" si="1232"/>
        <v/>
      </c>
      <c r="CV795" s="239" t="str">
        <f t="shared" si="1233"/>
        <v/>
      </c>
      <c r="CW795" s="239" t="str">
        <f t="shared" si="1234"/>
        <v/>
      </c>
      <c r="CX795" s="239" t="str">
        <f t="shared" si="1235"/>
        <v/>
      </c>
      <c r="CY795" s="239" t="str">
        <f t="shared" si="1236"/>
        <v/>
      </c>
      <c r="CZ795" s="239" t="str">
        <f t="shared" si="1237"/>
        <v/>
      </c>
      <c r="DA795" s="239" t="str">
        <f t="shared" si="1238"/>
        <v/>
      </c>
      <c r="DB795" s="239" t="str">
        <f t="shared" si="1239"/>
        <v/>
      </c>
      <c r="DC795" s="239" t="str">
        <f t="shared" si="1240"/>
        <v/>
      </c>
      <c r="DD795" s="239" t="str">
        <f t="shared" si="1241"/>
        <v/>
      </c>
      <c r="DE795" s="239" t="str">
        <f t="shared" si="1242"/>
        <v/>
      </c>
      <c r="DF795" s="239" t="str">
        <f t="shared" si="1243"/>
        <v/>
      </c>
      <c r="DG795" s="239" t="str">
        <f t="shared" si="1244"/>
        <v/>
      </c>
      <c r="DH795" s="239" t="str">
        <f t="shared" si="1245"/>
        <v/>
      </c>
      <c r="DI795" s="239" t="str">
        <f t="shared" si="1246"/>
        <v/>
      </c>
      <c r="DJ795" s="239" t="str">
        <f t="shared" si="1247"/>
        <v/>
      </c>
      <c r="DK795" s="239" t="str">
        <f t="shared" si="1248"/>
        <v/>
      </c>
      <c r="DL795" s="239" t="str">
        <f t="shared" si="1249"/>
        <v/>
      </c>
      <c r="DM795" s="239" t="str">
        <f t="shared" si="1250"/>
        <v/>
      </c>
      <c r="DN795" s="239" t="str">
        <f t="shared" si="1251"/>
        <v/>
      </c>
      <c r="DO795" s="239" t="str">
        <f t="shared" si="1252"/>
        <v/>
      </c>
      <c r="DP795" s="239" t="str">
        <f t="shared" si="1253"/>
        <v/>
      </c>
    </row>
    <row r="796" spans="1:120" ht="35.25" hidden="1" customHeight="1" x14ac:dyDescent="0.25">
      <c r="A796" s="53" t="s">
        <v>4521</v>
      </c>
      <c r="B796" s="53">
        <v>3000</v>
      </c>
      <c r="C796" s="53" t="s">
        <v>66</v>
      </c>
      <c r="D796" s="53" t="s">
        <v>3161</v>
      </c>
      <c r="E796" s="49">
        <v>3</v>
      </c>
      <c r="F796" s="53" t="s">
        <v>3184</v>
      </c>
      <c r="G796" s="53" t="str">
        <f t="shared" si="1256"/>
        <v>3000-2</v>
      </c>
      <c r="H796" s="53" t="s">
        <v>94</v>
      </c>
      <c r="I796" s="53" t="s">
        <v>76</v>
      </c>
      <c r="J796" s="53" t="s">
        <v>80</v>
      </c>
      <c r="K796" s="53" t="s">
        <v>80</v>
      </c>
      <c r="L796" s="53" t="s">
        <v>80</v>
      </c>
      <c r="M796" s="53" t="s">
        <v>80</v>
      </c>
      <c r="N796" s="53" t="s">
        <v>80</v>
      </c>
      <c r="O796" s="53" t="s">
        <v>80</v>
      </c>
      <c r="P796" s="53" t="s">
        <v>374</v>
      </c>
      <c r="Q796" s="52">
        <v>0.1</v>
      </c>
      <c r="R796" s="52">
        <f>+Q796*Q795</f>
        <v>1.0000000000000002E-2</v>
      </c>
      <c r="S796" s="53">
        <v>1</v>
      </c>
      <c r="T796" s="53" t="s">
        <v>84</v>
      </c>
      <c r="U796" s="53" t="s">
        <v>2426</v>
      </c>
      <c r="V796" s="23">
        <v>44958</v>
      </c>
      <c r="W796" s="23">
        <v>45016</v>
      </c>
      <c r="X796" s="53" t="s">
        <v>3185</v>
      </c>
      <c r="Y796" s="49" t="s">
        <v>97</v>
      </c>
      <c r="Z796" s="59" t="s">
        <v>100</v>
      </c>
      <c r="AA796" s="60">
        <v>1</v>
      </c>
      <c r="AB796" s="62" t="s">
        <v>3186</v>
      </c>
      <c r="AC796" s="62">
        <v>45014</v>
      </c>
      <c r="AD796" s="60">
        <v>1</v>
      </c>
      <c r="AE796" s="62" t="s">
        <v>3187</v>
      </c>
      <c r="AF796" s="62">
        <v>45014</v>
      </c>
      <c r="AG796" s="60" t="s">
        <v>79</v>
      </c>
      <c r="AH796" s="60">
        <v>1</v>
      </c>
      <c r="AI796" s="52">
        <f t="shared" si="1172"/>
        <v>1.0000000000000002E-2</v>
      </c>
      <c r="AJ796" s="52">
        <f t="shared" ref="AJ796:AJ798" si="1259">+AI796/R796</f>
        <v>1</v>
      </c>
      <c r="AK796" s="52"/>
      <c r="AL796" s="239" t="str">
        <f t="shared" si="1191"/>
        <v/>
      </c>
      <c r="AM796" s="239" t="str">
        <f t="shared" si="1192"/>
        <v/>
      </c>
      <c r="AN796" s="239" t="str">
        <f t="shared" si="1193"/>
        <v/>
      </c>
      <c r="AO796" s="239" t="str">
        <f t="shared" si="1194"/>
        <v/>
      </c>
      <c r="AP796" s="239" t="str">
        <f t="shared" si="1195"/>
        <v/>
      </c>
      <c r="AQ796" s="239" t="str">
        <f t="shared" si="1196"/>
        <v/>
      </c>
      <c r="AR796" s="239" t="str">
        <f t="shared" si="1197"/>
        <v/>
      </c>
      <c r="AS796" s="239" t="str">
        <f t="shared" si="1198"/>
        <v/>
      </c>
      <c r="AT796" s="239" t="str">
        <f t="shared" si="1199"/>
        <v/>
      </c>
      <c r="AU796" s="239" t="str">
        <f t="shared" si="1173"/>
        <v/>
      </c>
      <c r="AV796" s="239" t="str">
        <f t="shared" si="1174"/>
        <v/>
      </c>
      <c r="AW796" s="239" t="str">
        <f t="shared" si="1175"/>
        <v/>
      </c>
      <c r="AX796" s="239" t="str">
        <f t="shared" si="1176"/>
        <v/>
      </c>
      <c r="AY796" s="239" t="str">
        <f t="shared" si="1177"/>
        <v/>
      </c>
      <c r="AZ796" s="239" t="str">
        <f t="shared" si="1178"/>
        <v/>
      </c>
      <c r="BA796" s="239" t="str">
        <f t="shared" si="1179"/>
        <v/>
      </c>
      <c r="BB796" s="239" t="str">
        <f t="shared" si="1180"/>
        <v/>
      </c>
      <c r="BC796" s="239" t="str">
        <f t="shared" si="1181"/>
        <v/>
      </c>
      <c r="BD796" s="239" t="str">
        <f t="shared" si="1182"/>
        <v/>
      </c>
      <c r="BE796" s="239" t="str">
        <f t="shared" si="1183"/>
        <v/>
      </c>
      <c r="BF796" s="239" t="str">
        <f t="shared" si="1184"/>
        <v/>
      </c>
      <c r="BG796" s="239" t="str">
        <f t="shared" si="1185"/>
        <v/>
      </c>
      <c r="BH796" s="239" t="str">
        <f t="shared" si="1186"/>
        <v/>
      </c>
      <c r="BI796" s="239">
        <f t="shared" si="1187"/>
        <v>1</v>
      </c>
      <c r="BJ796" s="239" t="str">
        <f t="shared" si="1188"/>
        <v/>
      </c>
      <c r="BK796" s="239" t="str">
        <f t="shared" si="1189"/>
        <v/>
      </c>
      <c r="BL796" s="239" t="str">
        <f t="shared" si="1190"/>
        <v/>
      </c>
      <c r="BN796" s="239" t="str">
        <f t="shared" si="1200"/>
        <v/>
      </c>
      <c r="BO796" s="239" t="str">
        <f t="shared" si="1201"/>
        <v/>
      </c>
      <c r="BP796" s="239" t="str">
        <f t="shared" si="1202"/>
        <v/>
      </c>
      <c r="BQ796" s="239" t="str">
        <f t="shared" si="1203"/>
        <v/>
      </c>
      <c r="BR796" s="239" t="str">
        <f t="shared" si="1204"/>
        <v/>
      </c>
      <c r="BS796" s="239" t="str">
        <f t="shared" si="1205"/>
        <v/>
      </c>
      <c r="BT796" s="239" t="str">
        <f t="shared" si="1206"/>
        <v/>
      </c>
      <c r="BU796" s="239" t="str">
        <f t="shared" si="1207"/>
        <v/>
      </c>
      <c r="BV796" s="239" t="str">
        <f t="shared" si="1208"/>
        <v/>
      </c>
      <c r="BW796" s="239" t="str">
        <f t="shared" si="1209"/>
        <v/>
      </c>
      <c r="BX796" s="239" t="str">
        <f t="shared" si="1210"/>
        <v/>
      </c>
      <c r="BY796" s="239" t="str">
        <f t="shared" si="1211"/>
        <v/>
      </c>
      <c r="BZ796" s="239" t="str">
        <f t="shared" si="1212"/>
        <v/>
      </c>
      <c r="CA796" s="239" t="str">
        <f t="shared" si="1213"/>
        <v/>
      </c>
      <c r="CB796" s="239" t="str">
        <f t="shared" si="1214"/>
        <v/>
      </c>
      <c r="CC796" s="239" t="str">
        <f t="shared" si="1215"/>
        <v/>
      </c>
      <c r="CD796" s="239" t="str">
        <f t="shared" si="1216"/>
        <v/>
      </c>
      <c r="CE796" s="239" t="str">
        <f t="shared" si="1217"/>
        <v/>
      </c>
      <c r="CF796" s="239" t="str">
        <f t="shared" si="1218"/>
        <v/>
      </c>
      <c r="CG796" s="239" t="str">
        <f t="shared" si="1219"/>
        <v/>
      </c>
      <c r="CH796" s="239" t="str">
        <f t="shared" si="1220"/>
        <v/>
      </c>
      <c r="CI796" s="239" t="str">
        <f t="shared" si="1221"/>
        <v/>
      </c>
      <c r="CJ796" s="239" t="str">
        <f t="shared" si="1222"/>
        <v/>
      </c>
      <c r="CK796" s="239">
        <f t="shared" si="1223"/>
        <v>1</v>
      </c>
      <c r="CL796" s="239" t="str">
        <f t="shared" si="1224"/>
        <v/>
      </c>
      <c r="CM796" s="239" t="str">
        <f t="shared" si="1225"/>
        <v/>
      </c>
      <c r="CN796" s="239" t="str">
        <f t="shared" si="1226"/>
        <v/>
      </c>
      <c r="CP796" s="239" t="str">
        <f t="shared" si="1227"/>
        <v/>
      </c>
      <c r="CQ796" s="239" t="str">
        <f t="shared" si="1228"/>
        <v/>
      </c>
      <c r="CR796" s="239" t="str">
        <f t="shared" si="1229"/>
        <v/>
      </c>
      <c r="CS796" s="239" t="str">
        <f t="shared" si="1230"/>
        <v/>
      </c>
      <c r="CT796" s="239" t="str">
        <f t="shared" si="1231"/>
        <v/>
      </c>
      <c r="CU796" s="239" t="str">
        <f t="shared" si="1232"/>
        <v/>
      </c>
      <c r="CV796" s="239" t="str">
        <f t="shared" si="1233"/>
        <v/>
      </c>
      <c r="CW796" s="239" t="str">
        <f t="shared" si="1234"/>
        <v/>
      </c>
      <c r="CX796" s="239" t="str">
        <f t="shared" si="1235"/>
        <v/>
      </c>
      <c r="CY796" s="239" t="str">
        <f t="shared" si="1236"/>
        <v/>
      </c>
      <c r="CZ796" s="239" t="str">
        <f t="shared" si="1237"/>
        <v/>
      </c>
      <c r="DA796" s="239" t="str">
        <f t="shared" si="1238"/>
        <v/>
      </c>
      <c r="DB796" s="239" t="str">
        <f t="shared" si="1239"/>
        <v/>
      </c>
      <c r="DC796" s="239" t="str">
        <f t="shared" si="1240"/>
        <v/>
      </c>
      <c r="DD796" s="239" t="str">
        <f t="shared" si="1241"/>
        <v/>
      </c>
      <c r="DE796" s="239" t="str">
        <f t="shared" si="1242"/>
        <v/>
      </c>
      <c r="DF796" s="239" t="str">
        <f t="shared" si="1243"/>
        <v/>
      </c>
      <c r="DG796" s="239" t="str">
        <f t="shared" si="1244"/>
        <v/>
      </c>
      <c r="DH796" s="239" t="str">
        <f t="shared" si="1245"/>
        <v/>
      </c>
      <c r="DI796" s="239" t="str">
        <f t="shared" si="1246"/>
        <v/>
      </c>
      <c r="DJ796" s="239" t="str">
        <f t="shared" si="1247"/>
        <v/>
      </c>
      <c r="DK796" s="239" t="str">
        <f t="shared" si="1248"/>
        <v/>
      </c>
      <c r="DL796" s="239" t="str">
        <f t="shared" si="1249"/>
        <v/>
      </c>
      <c r="DM796" s="239" t="str">
        <f t="shared" si="1250"/>
        <v>1er trimestre</v>
      </c>
      <c r="DN796" s="239" t="str">
        <f t="shared" si="1251"/>
        <v/>
      </c>
      <c r="DO796" s="239" t="str">
        <f t="shared" si="1252"/>
        <v/>
      </c>
      <c r="DP796" s="239" t="str">
        <f t="shared" si="1253"/>
        <v/>
      </c>
    </row>
    <row r="797" spans="1:120" ht="35.25" hidden="1" customHeight="1" x14ac:dyDescent="0.25">
      <c r="A797" s="53" t="s">
        <v>4521</v>
      </c>
      <c r="B797" s="53">
        <v>3000</v>
      </c>
      <c r="C797" s="53" t="s">
        <v>66</v>
      </c>
      <c r="D797" s="53" t="s">
        <v>3161</v>
      </c>
      <c r="E797" s="49">
        <v>3</v>
      </c>
      <c r="F797" s="53" t="s">
        <v>3188</v>
      </c>
      <c r="G797" s="53" t="str">
        <f t="shared" si="1256"/>
        <v>3000-2</v>
      </c>
      <c r="H797" s="53" t="s">
        <v>94</v>
      </c>
      <c r="I797" s="53" t="s">
        <v>76</v>
      </c>
      <c r="J797" s="53" t="s">
        <v>80</v>
      </c>
      <c r="K797" s="53" t="s">
        <v>80</v>
      </c>
      <c r="L797" s="53" t="s">
        <v>80</v>
      </c>
      <c r="M797" s="53" t="s">
        <v>80</v>
      </c>
      <c r="N797" s="53" t="s">
        <v>80</v>
      </c>
      <c r="O797" s="53" t="s">
        <v>80</v>
      </c>
      <c r="P797" s="53" t="s">
        <v>378</v>
      </c>
      <c r="Q797" s="52">
        <v>0.1</v>
      </c>
      <c r="R797" s="52">
        <f>+Q797*Q795</f>
        <v>1.0000000000000002E-2</v>
      </c>
      <c r="S797" s="53">
        <v>1</v>
      </c>
      <c r="T797" s="53" t="s">
        <v>84</v>
      </c>
      <c r="U797" s="53" t="s">
        <v>3189</v>
      </c>
      <c r="V797" s="23">
        <v>45019</v>
      </c>
      <c r="W797" s="23">
        <v>45058</v>
      </c>
      <c r="X797" s="53" t="s">
        <v>3185</v>
      </c>
      <c r="Y797" s="49" t="s">
        <v>167</v>
      </c>
      <c r="Z797" s="59" t="s">
        <v>100</v>
      </c>
      <c r="AA797" s="60">
        <v>1</v>
      </c>
      <c r="AB797" s="62" t="s">
        <v>3190</v>
      </c>
      <c r="AC797" s="62">
        <v>45027</v>
      </c>
      <c r="AD797" s="60">
        <v>1</v>
      </c>
      <c r="AE797" s="62" t="s">
        <v>1303</v>
      </c>
      <c r="AF797" s="62">
        <v>45027</v>
      </c>
      <c r="AG797" s="60" t="s">
        <v>79</v>
      </c>
      <c r="AH797" s="60">
        <v>1</v>
      </c>
      <c r="AI797" s="52">
        <f t="shared" si="1172"/>
        <v>1.0000000000000002E-2</v>
      </c>
      <c r="AJ797" s="52">
        <f t="shared" si="1259"/>
        <v>1</v>
      </c>
      <c r="AK797" s="52"/>
      <c r="AL797" s="239" t="str">
        <f t="shared" si="1191"/>
        <v/>
      </c>
      <c r="AM797" s="239" t="str">
        <f t="shared" si="1192"/>
        <v/>
      </c>
      <c r="AN797" s="239" t="str">
        <f t="shared" si="1193"/>
        <v/>
      </c>
      <c r="AO797" s="239" t="str">
        <f t="shared" si="1194"/>
        <v/>
      </c>
      <c r="AP797" s="239" t="str">
        <f t="shared" si="1195"/>
        <v/>
      </c>
      <c r="AQ797" s="239" t="str">
        <f t="shared" si="1196"/>
        <v/>
      </c>
      <c r="AR797" s="239" t="str">
        <f t="shared" si="1197"/>
        <v/>
      </c>
      <c r="AS797" s="239" t="str">
        <f t="shared" si="1198"/>
        <v/>
      </c>
      <c r="AT797" s="239" t="str">
        <f t="shared" si="1199"/>
        <v/>
      </c>
      <c r="AU797" s="239" t="str">
        <f t="shared" si="1173"/>
        <v/>
      </c>
      <c r="AV797" s="239" t="str">
        <f t="shared" si="1174"/>
        <v/>
      </c>
      <c r="AW797" s="239" t="str">
        <f t="shared" si="1175"/>
        <v/>
      </c>
      <c r="AX797" s="239" t="str">
        <f t="shared" si="1176"/>
        <v/>
      </c>
      <c r="AY797" s="239" t="str">
        <f t="shared" si="1177"/>
        <v/>
      </c>
      <c r="AZ797" s="239" t="str">
        <f t="shared" si="1178"/>
        <v/>
      </c>
      <c r="BA797" s="239" t="str">
        <f t="shared" si="1179"/>
        <v/>
      </c>
      <c r="BB797" s="239" t="str">
        <f t="shared" si="1180"/>
        <v/>
      </c>
      <c r="BC797" s="239" t="str">
        <f t="shared" si="1181"/>
        <v/>
      </c>
      <c r="BD797" s="239" t="str">
        <f t="shared" si="1182"/>
        <v/>
      </c>
      <c r="BE797" s="239" t="str">
        <f t="shared" si="1183"/>
        <v/>
      </c>
      <c r="BF797" s="239" t="str">
        <f t="shared" si="1184"/>
        <v/>
      </c>
      <c r="BG797" s="239" t="str">
        <f t="shared" si="1185"/>
        <v/>
      </c>
      <c r="BH797" s="239" t="str">
        <f t="shared" si="1186"/>
        <v/>
      </c>
      <c r="BI797" s="239">
        <f t="shared" si="1187"/>
        <v>1</v>
      </c>
      <c r="BJ797" s="239" t="str">
        <f t="shared" si="1188"/>
        <v/>
      </c>
      <c r="BK797" s="239" t="str">
        <f t="shared" si="1189"/>
        <v/>
      </c>
      <c r="BL797" s="239" t="str">
        <f t="shared" si="1190"/>
        <v/>
      </c>
      <c r="BN797" s="239" t="str">
        <f t="shared" si="1200"/>
        <v/>
      </c>
      <c r="BO797" s="239" t="str">
        <f t="shared" si="1201"/>
        <v/>
      </c>
      <c r="BP797" s="239" t="str">
        <f t="shared" si="1202"/>
        <v/>
      </c>
      <c r="BQ797" s="239" t="str">
        <f t="shared" si="1203"/>
        <v/>
      </c>
      <c r="BR797" s="239" t="str">
        <f t="shared" si="1204"/>
        <v/>
      </c>
      <c r="BS797" s="239" t="str">
        <f t="shared" si="1205"/>
        <v/>
      </c>
      <c r="BT797" s="239" t="str">
        <f t="shared" si="1206"/>
        <v/>
      </c>
      <c r="BU797" s="239" t="str">
        <f t="shared" si="1207"/>
        <v/>
      </c>
      <c r="BV797" s="239" t="str">
        <f t="shared" si="1208"/>
        <v/>
      </c>
      <c r="BW797" s="239" t="str">
        <f t="shared" si="1209"/>
        <v/>
      </c>
      <c r="BX797" s="239" t="str">
        <f t="shared" si="1210"/>
        <v/>
      </c>
      <c r="BY797" s="239" t="str">
        <f t="shared" si="1211"/>
        <v/>
      </c>
      <c r="BZ797" s="239" t="str">
        <f t="shared" si="1212"/>
        <v/>
      </c>
      <c r="CA797" s="239" t="str">
        <f t="shared" si="1213"/>
        <v/>
      </c>
      <c r="CB797" s="239" t="str">
        <f t="shared" si="1214"/>
        <v/>
      </c>
      <c r="CC797" s="239" t="str">
        <f t="shared" si="1215"/>
        <v/>
      </c>
      <c r="CD797" s="239" t="str">
        <f t="shared" si="1216"/>
        <v/>
      </c>
      <c r="CE797" s="239" t="str">
        <f t="shared" si="1217"/>
        <v/>
      </c>
      <c r="CF797" s="239" t="str">
        <f t="shared" si="1218"/>
        <v/>
      </c>
      <c r="CG797" s="239" t="str">
        <f t="shared" si="1219"/>
        <v/>
      </c>
      <c r="CH797" s="239" t="str">
        <f t="shared" si="1220"/>
        <v/>
      </c>
      <c r="CI797" s="239" t="str">
        <f t="shared" si="1221"/>
        <v/>
      </c>
      <c r="CJ797" s="239" t="str">
        <f t="shared" si="1222"/>
        <v/>
      </c>
      <c r="CK797" s="239">
        <f t="shared" si="1223"/>
        <v>1</v>
      </c>
      <c r="CL797" s="239" t="str">
        <f t="shared" si="1224"/>
        <v/>
      </c>
      <c r="CM797" s="239" t="str">
        <f t="shared" si="1225"/>
        <v/>
      </c>
      <c r="CN797" s="239" t="str">
        <f t="shared" si="1226"/>
        <v/>
      </c>
      <c r="CP797" s="239" t="str">
        <f t="shared" si="1227"/>
        <v/>
      </c>
      <c r="CQ797" s="239" t="str">
        <f t="shared" si="1228"/>
        <v/>
      </c>
      <c r="CR797" s="239" t="str">
        <f t="shared" si="1229"/>
        <v/>
      </c>
      <c r="CS797" s="239" t="str">
        <f t="shared" si="1230"/>
        <v/>
      </c>
      <c r="CT797" s="239" t="str">
        <f t="shared" si="1231"/>
        <v/>
      </c>
      <c r="CU797" s="239" t="str">
        <f t="shared" si="1232"/>
        <v/>
      </c>
      <c r="CV797" s="239" t="str">
        <f t="shared" si="1233"/>
        <v/>
      </c>
      <c r="CW797" s="239" t="str">
        <f t="shared" si="1234"/>
        <v/>
      </c>
      <c r="CX797" s="239" t="str">
        <f t="shared" si="1235"/>
        <v/>
      </c>
      <c r="CY797" s="239" t="str">
        <f t="shared" si="1236"/>
        <v/>
      </c>
      <c r="CZ797" s="239" t="str">
        <f t="shared" si="1237"/>
        <v/>
      </c>
      <c r="DA797" s="239" t="str">
        <f t="shared" si="1238"/>
        <v/>
      </c>
      <c r="DB797" s="239" t="str">
        <f t="shared" si="1239"/>
        <v/>
      </c>
      <c r="DC797" s="239" t="str">
        <f t="shared" si="1240"/>
        <v/>
      </c>
      <c r="DD797" s="239" t="str">
        <f t="shared" si="1241"/>
        <v/>
      </c>
      <c r="DE797" s="239" t="str">
        <f t="shared" si="1242"/>
        <v/>
      </c>
      <c r="DF797" s="239" t="str">
        <f t="shared" si="1243"/>
        <v/>
      </c>
      <c r="DG797" s="239" t="str">
        <f t="shared" si="1244"/>
        <v/>
      </c>
      <c r="DH797" s="239" t="str">
        <f t="shared" si="1245"/>
        <v/>
      </c>
      <c r="DI797" s="239" t="str">
        <f t="shared" si="1246"/>
        <v/>
      </c>
      <c r="DJ797" s="239" t="str">
        <f t="shared" si="1247"/>
        <v/>
      </c>
      <c r="DK797" s="239" t="str">
        <f t="shared" si="1248"/>
        <v/>
      </c>
      <c r="DL797" s="239" t="str">
        <f t="shared" si="1249"/>
        <v/>
      </c>
      <c r="DM797" s="239" t="str">
        <f t="shared" si="1250"/>
        <v>2do trimestre</v>
      </c>
      <c r="DN797" s="239" t="str">
        <f t="shared" si="1251"/>
        <v/>
      </c>
      <c r="DO797" s="239" t="str">
        <f t="shared" si="1252"/>
        <v/>
      </c>
      <c r="DP797" s="239" t="str">
        <f t="shared" si="1253"/>
        <v/>
      </c>
    </row>
    <row r="798" spans="1:120" ht="35.25" hidden="1" customHeight="1" x14ac:dyDescent="0.25">
      <c r="A798" s="53" t="s">
        <v>4521</v>
      </c>
      <c r="B798" s="53">
        <v>3000</v>
      </c>
      <c r="C798" s="53" t="s">
        <v>66</v>
      </c>
      <c r="D798" s="53" t="s">
        <v>3161</v>
      </c>
      <c r="E798" s="49">
        <v>3</v>
      </c>
      <c r="F798" s="53" t="s">
        <v>3191</v>
      </c>
      <c r="G798" s="53" t="str">
        <f t="shared" si="1256"/>
        <v>3000-2</v>
      </c>
      <c r="H798" s="53" t="s">
        <v>94</v>
      </c>
      <c r="I798" s="53" t="s">
        <v>76</v>
      </c>
      <c r="J798" s="53" t="s">
        <v>80</v>
      </c>
      <c r="K798" s="53" t="s">
        <v>80</v>
      </c>
      <c r="L798" s="53" t="s">
        <v>80</v>
      </c>
      <c r="M798" s="53" t="s">
        <v>80</v>
      </c>
      <c r="N798" s="53" t="s">
        <v>80</v>
      </c>
      <c r="O798" s="53" t="s">
        <v>80</v>
      </c>
      <c r="P798" s="53" t="s">
        <v>383</v>
      </c>
      <c r="Q798" s="52">
        <v>0.1</v>
      </c>
      <c r="R798" s="52">
        <f>+Q798*Q795</f>
        <v>1.0000000000000002E-2</v>
      </c>
      <c r="S798" s="53">
        <v>1</v>
      </c>
      <c r="T798" s="53" t="s">
        <v>84</v>
      </c>
      <c r="U798" s="53" t="s">
        <v>3192</v>
      </c>
      <c r="V798" s="23">
        <v>45061</v>
      </c>
      <c r="W798" s="23">
        <v>45079</v>
      </c>
      <c r="X798" s="53" t="s">
        <v>3185</v>
      </c>
      <c r="Y798" s="49" t="s">
        <v>167</v>
      </c>
      <c r="Z798" s="59" t="s">
        <v>100</v>
      </c>
      <c r="AA798" s="60">
        <v>1</v>
      </c>
      <c r="AB798" s="62" t="s">
        <v>3193</v>
      </c>
      <c r="AC798" s="62">
        <v>45079</v>
      </c>
      <c r="AD798" s="60">
        <v>1</v>
      </c>
      <c r="AE798" s="62" t="s">
        <v>1303</v>
      </c>
      <c r="AF798" s="62">
        <v>45079</v>
      </c>
      <c r="AG798" s="60" t="s">
        <v>79</v>
      </c>
      <c r="AH798" s="60">
        <v>1</v>
      </c>
      <c r="AI798" s="52">
        <f t="shared" si="1172"/>
        <v>1.0000000000000002E-2</v>
      </c>
      <c r="AJ798" s="52">
        <f t="shared" si="1259"/>
        <v>1</v>
      </c>
      <c r="AK798" s="52"/>
      <c r="AL798" s="239" t="str">
        <f t="shared" si="1191"/>
        <v/>
      </c>
      <c r="AM798" s="239" t="str">
        <f t="shared" si="1192"/>
        <v/>
      </c>
      <c r="AN798" s="239" t="str">
        <f t="shared" si="1193"/>
        <v/>
      </c>
      <c r="AO798" s="239" t="str">
        <f t="shared" si="1194"/>
        <v/>
      </c>
      <c r="AP798" s="239" t="str">
        <f t="shared" si="1195"/>
        <v/>
      </c>
      <c r="AQ798" s="239" t="str">
        <f t="shared" si="1196"/>
        <v/>
      </c>
      <c r="AR798" s="239" t="str">
        <f t="shared" si="1197"/>
        <v/>
      </c>
      <c r="AS798" s="239" t="str">
        <f t="shared" si="1198"/>
        <v/>
      </c>
      <c r="AT798" s="239" t="str">
        <f t="shared" si="1199"/>
        <v/>
      </c>
      <c r="AU798" s="239" t="str">
        <f t="shared" si="1173"/>
        <v/>
      </c>
      <c r="AV798" s="239" t="str">
        <f t="shared" si="1174"/>
        <v/>
      </c>
      <c r="AW798" s="239" t="str">
        <f t="shared" si="1175"/>
        <v/>
      </c>
      <c r="AX798" s="239" t="str">
        <f t="shared" si="1176"/>
        <v/>
      </c>
      <c r="AY798" s="239" t="str">
        <f t="shared" si="1177"/>
        <v/>
      </c>
      <c r="AZ798" s="239" t="str">
        <f t="shared" si="1178"/>
        <v/>
      </c>
      <c r="BA798" s="239" t="str">
        <f t="shared" si="1179"/>
        <v/>
      </c>
      <c r="BB798" s="239" t="str">
        <f t="shared" si="1180"/>
        <v/>
      </c>
      <c r="BC798" s="239" t="str">
        <f t="shared" si="1181"/>
        <v/>
      </c>
      <c r="BD798" s="239" t="str">
        <f t="shared" si="1182"/>
        <v/>
      </c>
      <c r="BE798" s="239" t="str">
        <f t="shared" si="1183"/>
        <v/>
      </c>
      <c r="BF798" s="239" t="str">
        <f t="shared" si="1184"/>
        <v/>
      </c>
      <c r="BG798" s="239" t="str">
        <f t="shared" si="1185"/>
        <v/>
      </c>
      <c r="BH798" s="239" t="str">
        <f t="shared" si="1186"/>
        <v/>
      </c>
      <c r="BI798" s="239">
        <f t="shared" si="1187"/>
        <v>1</v>
      </c>
      <c r="BJ798" s="239" t="str">
        <f t="shared" si="1188"/>
        <v/>
      </c>
      <c r="BK798" s="239" t="str">
        <f t="shared" si="1189"/>
        <v/>
      </c>
      <c r="BL798" s="239" t="str">
        <f t="shared" si="1190"/>
        <v/>
      </c>
      <c r="BN798" s="239" t="str">
        <f t="shared" si="1200"/>
        <v/>
      </c>
      <c r="BO798" s="239" t="str">
        <f t="shared" si="1201"/>
        <v/>
      </c>
      <c r="BP798" s="239" t="str">
        <f t="shared" si="1202"/>
        <v/>
      </c>
      <c r="BQ798" s="239" t="str">
        <f t="shared" si="1203"/>
        <v/>
      </c>
      <c r="BR798" s="239" t="str">
        <f t="shared" si="1204"/>
        <v/>
      </c>
      <c r="BS798" s="239" t="str">
        <f t="shared" si="1205"/>
        <v/>
      </c>
      <c r="BT798" s="239" t="str">
        <f t="shared" si="1206"/>
        <v/>
      </c>
      <c r="BU798" s="239" t="str">
        <f t="shared" si="1207"/>
        <v/>
      </c>
      <c r="BV798" s="239" t="str">
        <f t="shared" si="1208"/>
        <v/>
      </c>
      <c r="BW798" s="239" t="str">
        <f t="shared" si="1209"/>
        <v/>
      </c>
      <c r="BX798" s="239" t="str">
        <f t="shared" si="1210"/>
        <v/>
      </c>
      <c r="BY798" s="239" t="str">
        <f t="shared" si="1211"/>
        <v/>
      </c>
      <c r="BZ798" s="239" t="str">
        <f t="shared" si="1212"/>
        <v/>
      </c>
      <c r="CA798" s="239" t="str">
        <f t="shared" si="1213"/>
        <v/>
      </c>
      <c r="CB798" s="239" t="str">
        <f t="shared" si="1214"/>
        <v/>
      </c>
      <c r="CC798" s="239" t="str">
        <f t="shared" si="1215"/>
        <v/>
      </c>
      <c r="CD798" s="239" t="str">
        <f t="shared" si="1216"/>
        <v/>
      </c>
      <c r="CE798" s="239" t="str">
        <f t="shared" si="1217"/>
        <v/>
      </c>
      <c r="CF798" s="239" t="str">
        <f t="shared" si="1218"/>
        <v/>
      </c>
      <c r="CG798" s="239" t="str">
        <f t="shared" si="1219"/>
        <v/>
      </c>
      <c r="CH798" s="239" t="str">
        <f t="shared" si="1220"/>
        <v/>
      </c>
      <c r="CI798" s="239" t="str">
        <f t="shared" si="1221"/>
        <v/>
      </c>
      <c r="CJ798" s="239" t="str">
        <f t="shared" si="1222"/>
        <v/>
      </c>
      <c r="CK798" s="239">
        <f t="shared" si="1223"/>
        <v>1</v>
      </c>
      <c r="CL798" s="239" t="str">
        <f t="shared" si="1224"/>
        <v/>
      </c>
      <c r="CM798" s="239" t="str">
        <f t="shared" si="1225"/>
        <v/>
      </c>
      <c r="CN798" s="239" t="str">
        <f t="shared" si="1226"/>
        <v/>
      </c>
      <c r="CP798" s="239" t="str">
        <f t="shared" si="1227"/>
        <v/>
      </c>
      <c r="CQ798" s="239" t="str">
        <f t="shared" si="1228"/>
        <v/>
      </c>
      <c r="CR798" s="239" t="str">
        <f t="shared" si="1229"/>
        <v/>
      </c>
      <c r="CS798" s="239" t="str">
        <f t="shared" si="1230"/>
        <v/>
      </c>
      <c r="CT798" s="239" t="str">
        <f t="shared" si="1231"/>
        <v/>
      </c>
      <c r="CU798" s="239" t="str">
        <f t="shared" si="1232"/>
        <v/>
      </c>
      <c r="CV798" s="239" t="str">
        <f t="shared" si="1233"/>
        <v/>
      </c>
      <c r="CW798" s="239" t="str">
        <f t="shared" si="1234"/>
        <v/>
      </c>
      <c r="CX798" s="239" t="str">
        <f t="shared" si="1235"/>
        <v/>
      </c>
      <c r="CY798" s="239" t="str">
        <f t="shared" si="1236"/>
        <v/>
      </c>
      <c r="CZ798" s="239" t="str">
        <f t="shared" si="1237"/>
        <v/>
      </c>
      <c r="DA798" s="239" t="str">
        <f t="shared" si="1238"/>
        <v/>
      </c>
      <c r="DB798" s="239" t="str">
        <f t="shared" si="1239"/>
        <v/>
      </c>
      <c r="DC798" s="239" t="str">
        <f t="shared" si="1240"/>
        <v/>
      </c>
      <c r="DD798" s="239" t="str">
        <f t="shared" si="1241"/>
        <v/>
      </c>
      <c r="DE798" s="239" t="str">
        <f t="shared" si="1242"/>
        <v/>
      </c>
      <c r="DF798" s="239" t="str">
        <f t="shared" si="1243"/>
        <v/>
      </c>
      <c r="DG798" s="239" t="str">
        <f t="shared" si="1244"/>
        <v/>
      </c>
      <c r="DH798" s="239" t="str">
        <f t="shared" si="1245"/>
        <v/>
      </c>
      <c r="DI798" s="239" t="str">
        <f t="shared" si="1246"/>
        <v/>
      </c>
      <c r="DJ798" s="239" t="str">
        <f t="shared" si="1247"/>
        <v/>
      </c>
      <c r="DK798" s="239" t="str">
        <f t="shared" si="1248"/>
        <v/>
      </c>
      <c r="DL798" s="239" t="str">
        <f t="shared" si="1249"/>
        <v/>
      </c>
      <c r="DM798" s="239" t="str">
        <f t="shared" si="1250"/>
        <v>2do trimestre</v>
      </c>
      <c r="DN798" s="239" t="str">
        <f t="shared" si="1251"/>
        <v/>
      </c>
      <c r="DO798" s="239" t="str">
        <f t="shared" si="1252"/>
        <v/>
      </c>
      <c r="DP798" s="239" t="str">
        <f t="shared" si="1253"/>
        <v/>
      </c>
    </row>
    <row r="799" spans="1:120" ht="35.25" hidden="1" customHeight="1" x14ac:dyDescent="0.25">
      <c r="A799" s="53" t="s">
        <v>4521</v>
      </c>
      <c r="B799" s="53">
        <v>3000</v>
      </c>
      <c r="C799" s="53" t="s">
        <v>66</v>
      </c>
      <c r="D799" s="53" t="s">
        <v>3161</v>
      </c>
      <c r="E799" s="85">
        <v>3</v>
      </c>
      <c r="F799" s="53" t="s">
        <v>3194</v>
      </c>
      <c r="G799" s="53" t="str">
        <f t="shared" si="1256"/>
        <v>3000-2</v>
      </c>
      <c r="H799" s="53" t="s">
        <v>102</v>
      </c>
      <c r="I799" s="53" t="s">
        <v>76</v>
      </c>
      <c r="J799" s="53" t="s">
        <v>80</v>
      </c>
      <c r="K799" s="53" t="s">
        <v>80</v>
      </c>
      <c r="L799" s="53" t="s">
        <v>80</v>
      </c>
      <c r="M799" s="53" t="s">
        <v>80</v>
      </c>
      <c r="N799" s="53" t="s">
        <v>80</v>
      </c>
      <c r="O799" s="53" t="s">
        <v>80</v>
      </c>
      <c r="P799" s="86" t="s">
        <v>3195</v>
      </c>
      <c r="Q799" s="52">
        <v>0</v>
      </c>
      <c r="R799" s="52">
        <f>+Q799*Q795</f>
        <v>0</v>
      </c>
      <c r="S799" s="53">
        <v>1</v>
      </c>
      <c r="T799" s="53" t="s">
        <v>84</v>
      </c>
      <c r="U799" s="53" t="s">
        <v>3196</v>
      </c>
      <c r="V799" s="23">
        <v>45093</v>
      </c>
      <c r="W799" s="23">
        <v>45100</v>
      </c>
      <c r="X799" s="53" t="s">
        <v>390</v>
      </c>
      <c r="Y799" s="49" t="s">
        <v>167</v>
      </c>
      <c r="Z799" s="59" t="s">
        <v>100</v>
      </c>
      <c r="AA799" s="60">
        <v>1</v>
      </c>
      <c r="AB799" s="62" t="s">
        <v>3197</v>
      </c>
      <c r="AC799" s="62">
        <v>45100</v>
      </c>
      <c r="AD799" s="60">
        <v>1</v>
      </c>
      <c r="AE799" s="62" t="s">
        <v>1303</v>
      </c>
      <c r="AF799" s="62">
        <v>45100</v>
      </c>
      <c r="AG799" s="60" t="s">
        <v>79</v>
      </c>
      <c r="AH799" s="60">
        <v>1</v>
      </c>
      <c r="AI799" s="52">
        <f t="shared" si="1172"/>
        <v>0</v>
      </c>
      <c r="AJ799" s="52"/>
      <c r="AK799" s="52"/>
      <c r="AL799" s="239" t="str">
        <f t="shared" si="1191"/>
        <v/>
      </c>
      <c r="AM799" s="239" t="str">
        <f t="shared" si="1192"/>
        <v/>
      </c>
      <c r="AN799" s="239" t="str">
        <f t="shared" si="1193"/>
        <v/>
      </c>
      <c r="AO799" s="239" t="str">
        <f t="shared" si="1194"/>
        <v/>
      </c>
      <c r="AP799" s="239" t="str">
        <f t="shared" si="1195"/>
        <v/>
      </c>
      <c r="AQ799" s="239" t="str">
        <f t="shared" si="1196"/>
        <v/>
      </c>
      <c r="AR799" s="239" t="str">
        <f t="shared" si="1197"/>
        <v/>
      </c>
      <c r="AS799" s="239" t="str">
        <f t="shared" si="1198"/>
        <v/>
      </c>
      <c r="AT799" s="239" t="str">
        <f t="shared" si="1199"/>
        <v/>
      </c>
      <c r="AU799" s="239" t="str">
        <f t="shared" si="1173"/>
        <v/>
      </c>
      <c r="AV799" s="239">
        <f t="shared" si="1174"/>
        <v>1</v>
      </c>
      <c r="AW799" s="239" t="str">
        <f t="shared" si="1175"/>
        <v/>
      </c>
      <c r="AX799" s="239" t="str">
        <f t="shared" si="1176"/>
        <v/>
      </c>
      <c r="AY799" s="239" t="str">
        <f t="shared" si="1177"/>
        <v/>
      </c>
      <c r="AZ799" s="239" t="str">
        <f t="shared" si="1178"/>
        <v/>
      </c>
      <c r="BA799" s="239" t="str">
        <f t="shared" si="1179"/>
        <v/>
      </c>
      <c r="BB799" s="239" t="str">
        <f t="shared" si="1180"/>
        <v/>
      </c>
      <c r="BC799" s="239" t="str">
        <f t="shared" si="1181"/>
        <v/>
      </c>
      <c r="BD799" s="239" t="str">
        <f t="shared" si="1182"/>
        <v/>
      </c>
      <c r="BE799" s="239" t="str">
        <f t="shared" si="1183"/>
        <v/>
      </c>
      <c r="BF799" s="239" t="str">
        <f t="shared" si="1184"/>
        <v/>
      </c>
      <c r="BG799" s="239" t="str">
        <f t="shared" si="1185"/>
        <v/>
      </c>
      <c r="BH799" s="239" t="str">
        <f t="shared" si="1186"/>
        <v/>
      </c>
      <c r="BI799" s="239" t="str">
        <f t="shared" si="1187"/>
        <v/>
      </c>
      <c r="BJ799" s="239" t="str">
        <f t="shared" si="1188"/>
        <v/>
      </c>
      <c r="BK799" s="239" t="str">
        <f t="shared" si="1189"/>
        <v/>
      </c>
      <c r="BL799" s="239" t="str">
        <f t="shared" si="1190"/>
        <v/>
      </c>
      <c r="BN799" s="239" t="str">
        <f t="shared" si="1200"/>
        <v/>
      </c>
      <c r="BO799" s="239" t="str">
        <f t="shared" si="1201"/>
        <v/>
      </c>
      <c r="BP799" s="239" t="str">
        <f t="shared" si="1202"/>
        <v/>
      </c>
      <c r="BQ799" s="239" t="str">
        <f t="shared" si="1203"/>
        <v/>
      </c>
      <c r="BR799" s="239" t="str">
        <f t="shared" si="1204"/>
        <v/>
      </c>
      <c r="BS799" s="239" t="str">
        <f t="shared" si="1205"/>
        <v/>
      </c>
      <c r="BT799" s="239" t="str">
        <f t="shared" si="1206"/>
        <v/>
      </c>
      <c r="BU799" s="239" t="str">
        <f t="shared" si="1207"/>
        <v/>
      </c>
      <c r="BV799" s="239" t="str">
        <f t="shared" si="1208"/>
        <v/>
      </c>
      <c r="BW799" s="239" t="str">
        <f t="shared" si="1209"/>
        <v/>
      </c>
      <c r="BX799" s="239">
        <f t="shared" si="1210"/>
        <v>1</v>
      </c>
      <c r="BY799" s="239" t="str">
        <f t="shared" si="1211"/>
        <v/>
      </c>
      <c r="BZ799" s="239" t="str">
        <f t="shared" si="1212"/>
        <v/>
      </c>
      <c r="CA799" s="239" t="str">
        <f t="shared" si="1213"/>
        <v/>
      </c>
      <c r="CB799" s="239" t="str">
        <f t="shared" si="1214"/>
        <v/>
      </c>
      <c r="CC799" s="239" t="str">
        <f t="shared" si="1215"/>
        <v/>
      </c>
      <c r="CD799" s="239" t="str">
        <f t="shared" si="1216"/>
        <v/>
      </c>
      <c r="CE799" s="239" t="str">
        <f t="shared" si="1217"/>
        <v/>
      </c>
      <c r="CF799" s="239" t="str">
        <f t="shared" si="1218"/>
        <v/>
      </c>
      <c r="CG799" s="239" t="str">
        <f t="shared" si="1219"/>
        <v/>
      </c>
      <c r="CH799" s="239" t="str">
        <f t="shared" si="1220"/>
        <v/>
      </c>
      <c r="CI799" s="239" t="str">
        <f t="shared" si="1221"/>
        <v/>
      </c>
      <c r="CJ799" s="239" t="str">
        <f t="shared" si="1222"/>
        <v/>
      </c>
      <c r="CK799" s="239" t="str">
        <f t="shared" si="1223"/>
        <v/>
      </c>
      <c r="CL799" s="239" t="str">
        <f t="shared" si="1224"/>
        <v/>
      </c>
      <c r="CM799" s="239" t="str">
        <f t="shared" si="1225"/>
        <v/>
      </c>
      <c r="CN799" s="239" t="str">
        <f t="shared" si="1226"/>
        <v/>
      </c>
      <c r="CP799" s="239" t="str">
        <f t="shared" si="1227"/>
        <v/>
      </c>
      <c r="CQ799" s="239" t="str">
        <f t="shared" si="1228"/>
        <v/>
      </c>
      <c r="CR799" s="239" t="str">
        <f t="shared" si="1229"/>
        <v/>
      </c>
      <c r="CS799" s="239" t="str">
        <f t="shared" si="1230"/>
        <v/>
      </c>
      <c r="CT799" s="239" t="str">
        <f t="shared" si="1231"/>
        <v/>
      </c>
      <c r="CU799" s="239" t="str">
        <f t="shared" si="1232"/>
        <v/>
      </c>
      <c r="CV799" s="239" t="str">
        <f t="shared" si="1233"/>
        <v/>
      </c>
      <c r="CW799" s="239" t="str">
        <f t="shared" si="1234"/>
        <v/>
      </c>
      <c r="CX799" s="239" t="str">
        <f t="shared" si="1235"/>
        <v/>
      </c>
      <c r="CY799" s="239" t="str">
        <f t="shared" si="1236"/>
        <v/>
      </c>
      <c r="CZ799" s="239" t="str">
        <f t="shared" si="1237"/>
        <v>2do trimestre</v>
      </c>
      <c r="DA799" s="239" t="str">
        <f t="shared" si="1238"/>
        <v/>
      </c>
      <c r="DB799" s="239" t="str">
        <f t="shared" si="1239"/>
        <v/>
      </c>
      <c r="DC799" s="239" t="str">
        <f t="shared" si="1240"/>
        <v/>
      </c>
      <c r="DD799" s="239" t="str">
        <f t="shared" si="1241"/>
        <v/>
      </c>
      <c r="DE799" s="239" t="str">
        <f t="shared" si="1242"/>
        <v/>
      </c>
      <c r="DF799" s="239" t="str">
        <f t="shared" si="1243"/>
        <v/>
      </c>
      <c r="DG799" s="239" t="str">
        <f t="shared" si="1244"/>
        <v/>
      </c>
      <c r="DH799" s="239" t="str">
        <f t="shared" si="1245"/>
        <v/>
      </c>
      <c r="DI799" s="239" t="str">
        <f t="shared" si="1246"/>
        <v/>
      </c>
      <c r="DJ799" s="239" t="str">
        <f t="shared" si="1247"/>
        <v/>
      </c>
      <c r="DK799" s="239" t="str">
        <f t="shared" si="1248"/>
        <v/>
      </c>
      <c r="DL799" s="239" t="str">
        <f t="shared" si="1249"/>
        <v/>
      </c>
      <c r="DM799" s="239" t="str">
        <f t="shared" si="1250"/>
        <v/>
      </c>
      <c r="DN799" s="239" t="str">
        <f t="shared" si="1251"/>
        <v/>
      </c>
      <c r="DO799" s="239" t="str">
        <f t="shared" si="1252"/>
        <v/>
      </c>
      <c r="DP799" s="239" t="str">
        <f t="shared" si="1253"/>
        <v/>
      </c>
    </row>
    <row r="800" spans="1:120" ht="35.25" hidden="1" customHeight="1" x14ac:dyDescent="0.25">
      <c r="A800" s="53" t="s">
        <v>4521</v>
      </c>
      <c r="B800" s="53">
        <v>3000</v>
      </c>
      <c r="C800" s="53" t="s">
        <v>66</v>
      </c>
      <c r="D800" s="53" t="s">
        <v>3161</v>
      </c>
      <c r="E800" s="49">
        <v>3</v>
      </c>
      <c r="F800" s="53" t="s">
        <v>3198</v>
      </c>
      <c r="G800" s="53" t="str">
        <f t="shared" si="1256"/>
        <v>3000-2</v>
      </c>
      <c r="H800" s="53" t="s">
        <v>94</v>
      </c>
      <c r="I800" s="53" t="s">
        <v>76</v>
      </c>
      <c r="J800" s="53" t="s">
        <v>80</v>
      </c>
      <c r="K800" s="53" t="s">
        <v>80</v>
      </c>
      <c r="L800" s="53" t="s">
        <v>80</v>
      </c>
      <c r="M800" s="53" t="s">
        <v>80</v>
      </c>
      <c r="N800" s="53" t="s">
        <v>80</v>
      </c>
      <c r="O800" s="53" t="s">
        <v>80</v>
      </c>
      <c r="P800" s="53" t="s">
        <v>393</v>
      </c>
      <c r="Q800" s="52">
        <v>0.2</v>
      </c>
      <c r="R800" s="52">
        <f>+Q800*Q795</f>
        <v>2.0000000000000004E-2</v>
      </c>
      <c r="S800" s="53">
        <v>1</v>
      </c>
      <c r="T800" s="53" t="s">
        <v>84</v>
      </c>
      <c r="U800" s="53" t="s">
        <v>3199</v>
      </c>
      <c r="V800" s="23">
        <v>45103</v>
      </c>
      <c r="W800" s="23">
        <v>45114</v>
      </c>
      <c r="X800" s="53" t="s">
        <v>3200</v>
      </c>
      <c r="Y800" s="49" t="s">
        <v>202</v>
      </c>
      <c r="Z800" s="59" t="s">
        <v>100</v>
      </c>
      <c r="AA800" s="60">
        <v>1</v>
      </c>
      <c r="AB800" s="60" t="s">
        <v>3201</v>
      </c>
      <c r="AC800" s="69">
        <v>45105</v>
      </c>
      <c r="AD800" s="60">
        <v>1</v>
      </c>
      <c r="AE800" s="60" t="s">
        <v>1303</v>
      </c>
      <c r="AF800" s="69">
        <v>45105</v>
      </c>
      <c r="AG800" s="78" t="s">
        <v>79</v>
      </c>
      <c r="AH800" s="77">
        <v>1</v>
      </c>
      <c r="AI800" s="52">
        <f t="shared" si="1172"/>
        <v>2.0000000000000004E-2</v>
      </c>
      <c r="AJ800" s="52">
        <f t="shared" ref="AJ800:AJ803" si="1260">+AI800/R800</f>
        <v>1</v>
      </c>
      <c r="AK800" s="52"/>
      <c r="AL800" s="239" t="str">
        <f t="shared" si="1191"/>
        <v/>
      </c>
      <c r="AM800" s="239" t="str">
        <f t="shared" si="1192"/>
        <v/>
      </c>
      <c r="AN800" s="239" t="str">
        <f t="shared" si="1193"/>
        <v/>
      </c>
      <c r="AO800" s="239" t="str">
        <f t="shared" si="1194"/>
        <v/>
      </c>
      <c r="AP800" s="239" t="str">
        <f t="shared" si="1195"/>
        <v/>
      </c>
      <c r="AQ800" s="239" t="str">
        <f t="shared" si="1196"/>
        <v/>
      </c>
      <c r="AR800" s="239" t="str">
        <f t="shared" si="1197"/>
        <v/>
      </c>
      <c r="AS800" s="239" t="str">
        <f t="shared" si="1198"/>
        <v/>
      </c>
      <c r="AT800" s="239" t="str">
        <f t="shared" si="1199"/>
        <v/>
      </c>
      <c r="AU800" s="239" t="str">
        <f t="shared" si="1173"/>
        <v/>
      </c>
      <c r="AV800" s="239">
        <f t="shared" si="1174"/>
        <v>1</v>
      </c>
      <c r="AW800" s="239" t="str">
        <f t="shared" si="1175"/>
        <v/>
      </c>
      <c r="AX800" s="239" t="str">
        <f t="shared" si="1176"/>
        <v/>
      </c>
      <c r="AY800" s="239" t="str">
        <f t="shared" si="1177"/>
        <v/>
      </c>
      <c r="AZ800" s="239" t="str">
        <f t="shared" si="1178"/>
        <v/>
      </c>
      <c r="BA800" s="239" t="str">
        <f t="shared" si="1179"/>
        <v/>
      </c>
      <c r="BB800" s="239" t="str">
        <f t="shared" si="1180"/>
        <v/>
      </c>
      <c r="BC800" s="239" t="str">
        <f t="shared" si="1181"/>
        <v/>
      </c>
      <c r="BD800" s="239" t="str">
        <f t="shared" si="1182"/>
        <v/>
      </c>
      <c r="BE800" s="239" t="str">
        <f t="shared" si="1183"/>
        <v/>
      </c>
      <c r="BF800" s="239" t="str">
        <f t="shared" si="1184"/>
        <v/>
      </c>
      <c r="BG800" s="239" t="str">
        <f t="shared" si="1185"/>
        <v/>
      </c>
      <c r="BH800" s="239" t="str">
        <f t="shared" si="1186"/>
        <v/>
      </c>
      <c r="BI800" s="239">
        <f t="shared" si="1187"/>
        <v>1</v>
      </c>
      <c r="BJ800" s="239" t="str">
        <f t="shared" si="1188"/>
        <v/>
      </c>
      <c r="BK800" s="239" t="str">
        <f t="shared" si="1189"/>
        <v/>
      </c>
      <c r="BL800" s="239" t="str">
        <f t="shared" si="1190"/>
        <v/>
      </c>
      <c r="BN800" s="239" t="str">
        <f t="shared" si="1200"/>
        <v/>
      </c>
      <c r="BO800" s="239" t="str">
        <f t="shared" si="1201"/>
        <v/>
      </c>
      <c r="BP800" s="239" t="str">
        <f t="shared" si="1202"/>
        <v/>
      </c>
      <c r="BQ800" s="239" t="str">
        <f t="shared" si="1203"/>
        <v/>
      </c>
      <c r="BR800" s="239" t="str">
        <f t="shared" si="1204"/>
        <v/>
      </c>
      <c r="BS800" s="239" t="str">
        <f t="shared" si="1205"/>
        <v/>
      </c>
      <c r="BT800" s="239" t="str">
        <f t="shared" si="1206"/>
        <v/>
      </c>
      <c r="BU800" s="239" t="str">
        <f t="shared" si="1207"/>
        <v/>
      </c>
      <c r="BV800" s="239" t="str">
        <f t="shared" si="1208"/>
        <v/>
      </c>
      <c r="BW800" s="239" t="str">
        <f t="shared" si="1209"/>
        <v/>
      </c>
      <c r="BX800" s="239">
        <f t="shared" si="1210"/>
        <v>1</v>
      </c>
      <c r="BY800" s="239" t="str">
        <f t="shared" si="1211"/>
        <v/>
      </c>
      <c r="BZ800" s="239" t="str">
        <f t="shared" si="1212"/>
        <v/>
      </c>
      <c r="CA800" s="239" t="str">
        <f t="shared" si="1213"/>
        <v/>
      </c>
      <c r="CB800" s="239" t="str">
        <f t="shared" si="1214"/>
        <v/>
      </c>
      <c r="CC800" s="239" t="str">
        <f t="shared" si="1215"/>
        <v/>
      </c>
      <c r="CD800" s="239" t="str">
        <f t="shared" si="1216"/>
        <v/>
      </c>
      <c r="CE800" s="239" t="str">
        <f t="shared" si="1217"/>
        <v/>
      </c>
      <c r="CF800" s="239" t="str">
        <f t="shared" si="1218"/>
        <v/>
      </c>
      <c r="CG800" s="239" t="str">
        <f t="shared" si="1219"/>
        <v/>
      </c>
      <c r="CH800" s="239" t="str">
        <f t="shared" si="1220"/>
        <v/>
      </c>
      <c r="CI800" s="239" t="str">
        <f t="shared" si="1221"/>
        <v/>
      </c>
      <c r="CJ800" s="239" t="str">
        <f t="shared" si="1222"/>
        <v/>
      </c>
      <c r="CK800" s="239">
        <f t="shared" si="1223"/>
        <v>1</v>
      </c>
      <c r="CL800" s="239" t="str">
        <f t="shared" si="1224"/>
        <v/>
      </c>
      <c r="CM800" s="239" t="str">
        <f t="shared" si="1225"/>
        <v/>
      </c>
      <c r="CN800" s="239" t="str">
        <f t="shared" si="1226"/>
        <v/>
      </c>
      <c r="CP800" s="239" t="str">
        <f t="shared" si="1227"/>
        <v/>
      </c>
      <c r="CQ800" s="239" t="str">
        <f t="shared" si="1228"/>
        <v/>
      </c>
      <c r="CR800" s="239" t="str">
        <f t="shared" si="1229"/>
        <v/>
      </c>
      <c r="CS800" s="239" t="str">
        <f t="shared" si="1230"/>
        <v/>
      </c>
      <c r="CT800" s="239" t="str">
        <f t="shared" si="1231"/>
        <v/>
      </c>
      <c r="CU800" s="239" t="str">
        <f t="shared" si="1232"/>
        <v/>
      </c>
      <c r="CV800" s="239" t="str">
        <f t="shared" si="1233"/>
        <v/>
      </c>
      <c r="CW800" s="239" t="str">
        <f t="shared" si="1234"/>
        <v/>
      </c>
      <c r="CX800" s="239" t="str">
        <f t="shared" si="1235"/>
        <v/>
      </c>
      <c r="CY800" s="239" t="str">
        <f t="shared" si="1236"/>
        <v/>
      </c>
      <c r="CZ800" s="239" t="str">
        <f t="shared" si="1237"/>
        <v>3er Trimestre</v>
      </c>
      <c r="DA800" s="239" t="str">
        <f t="shared" si="1238"/>
        <v/>
      </c>
      <c r="DB800" s="239" t="str">
        <f t="shared" si="1239"/>
        <v/>
      </c>
      <c r="DC800" s="239" t="str">
        <f t="shared" si="1240"/>
        <v/>
      </c>
      <c r="DD800" s="239" t="str">
        <f t="shared" si="1241"/>
        <v/>
      </c>
      <c r="DE800" s="239" t="str">
        <f t="shared" si="1242"/>
        <v/>
      </c>
      <c r="DF800" s="239" t="str">
        <f t="shared" si="1243"/>
        <v/>
      </c>
      <c r="DG800" s="239" t="str">
        <f t="shared" si="1244"/>
        <v/>
      </c>
      <c r="DH800" s="239" t="str">
        <f t="shared" si="1245"/>
        <v/>
      </c>
      <c r="DI800" s="239" t="str">
        <f t="shared" si="1246"/>
        <v/>
      </c>
      <c r="DJ800" s="239" t="str">
        <f t="shared" si="1247"/>
        <v/>
      </c>
      <c r="DK800" s="239" t="str">
        <f t="shared" si="1248"/>
        <v/>
      </c>
      <c r="DL800" s="239" t="str">
        <f t="shared" si="1249"/>
        <v/>
      </c>
      <c r="DM800" s="239" t="str">
        <f t="shared" si="1250"/>
        <v>3er Trimestre</v>
      </c>
      <c r="DN800" s="239" t="str">
        <f t="shared" si="1251"/>
        <v/>
      </c>
      <c r="DO800" s="239" t="str">
        <f t="shared" si="1252"/>
        <v/>
      </c>
      <c r="DP800" s="239" t="str">
        <f t="shared" si="1253"/>
        <v/>
      </c>
    </row>
    <row r="801" spans="1:120" ht="35.25" hidden="1" customHeight="1" x14ac:dyDescent="0.25">
      <c r="A801" s="53" t="s">
        <v>4521</v>
      </c>
      <c r="B801" s="53">
        <v>3000</v>
      </c>
      <c r="C801" s="53" t="s">
        <v>66</v>
      </c>
      <c r="D801" s="53" t="s">
        <v>3161</v>
      </c>
      <c r="E801" s="49">
        <v>3</v>
      </c>
      <c r="F801" s="53" t="s">
        <v>3202</v>
      </c>
      <c r="G801" s="53" t="str">
        <f t="shared" si="1256"/>
        <v>3000-2</v>
      </c>
      <c r="H801" s="53" t="s">
        <v>94</v>
      </c>
      <c r="I801" s="53" t="s">
        <v>76</v>
      </c>
      <c r="J801" s="53" t="s">
        <v>80</v>
      </c>
      <c r="K801" s="53" t="s">
        <v>80</v>
      </c>
      <c r="L801" s="53" t="s">
        <v>80</v>
      </c>
      <c r="M801" s="53" t="s">
        <v>80</v>
      </c>
      <c r="N801" s="53" t="s">
        <v>80</v>
      </c>
      <c r="O801" s="53" t="s">
        <v>80</v>
      </c>
      <c r="P801" s="53" t="s">
        <v>374</v>
      </c>
      <c r="Q801" s="52">
        <v>0.1</v>
      </c>
      <c r="R801" s="52">
        <f>+Q801*Q795</f>
        <v>1.0000000000000002E-2</v>
      </c>
      <c r="S801" s="53">
        <v>1</v>
      </c>
      <c r="T801" s="53" t="s">
        <v>84</v>
      </c>
      <c r="U801" s="53" t="s">
        <v>2426</v>
      </c>
      <c r="V801" s="23">
        <v>45117</v>
      </c>
      <c r="W801" s="23">
        <v>45169</v>
      </c>
      <c r="X801" s="53" t="s">
        <v>3203</v>
      </c>
      <c r="Y801" s="49" t="s">
        <v>202</v>
      </c>
      <c r="Z801" s="59" t="s">
        <v>100</v>
      </c>
      <c r="AA801" s="60">
        <v>1</v>
      </c>
      <c r="AB801" s="60" t="s">
        <v>3204</v>
      </c>
      <c r="AC801" s="69">
        <v>45167</v>
      </c>
      <c r="AD801" s="60">
        <v>1</v>
      </c>
      <c r="AE801" s="60" t="s">
        <v>1303</v>
      </c>
      <c r="AF801" s="69">
        <v>45167</v>
      </c>
      <c r="AG801" s="60" t="s">
        <v>79</v>
      </c>
      <c r="AH801" s="60">
        <v>1</v>
      </c>
      <c r="AI801" s="52">
        <f t="shared" si="1172"/>
        <v>1.0000000000000002E-2</v>
      </c>
      <c r="AJ801" s="52">
        <f t="shared" si="1260"/>
        <v>1</v>
      </c>
      <c r="AK801" s="52"/>
      <c r="AL801" s="239" t="str">
        <f t="shared" si="1191"/>
        <v/>
      </c>
      <c r="AM801" s="239" t="str">
        <f t="shared" si="1192"/>
        <v/>
      </c>
      <c r="AN801" s="239" t="str">
        <f t="shared" si="1193"/>
        <v/>
      </c>
      <c r="AO801" s="239" t="str">
        <f t="shared" si="1194"/>
        <v/>
      </c>
      <c r="AP801" s="239" t="str">
        <f t="shared" si="1195"/>
        <v/>
      </c>
      <c r="AQ801" s="239" t="str">
        <f t="shared" si="1196"/>
        <v/>
      </c>
      <c r="AR801" s="239" t="str">
        <f t="shared" si="1197"/>
        <v/>
      </c>
      <c r="AS801" s="239" t="str">
        <f t="shared" si="1198"/>
        <v/>
      </c>
      <c r="AT801" s="239" t="str">
        <f t="shared" si="1199"/>
        <v/>
      </c>
      <c r="AU801" s="239" t="str">
        <f t="shared" si="1173"/>
        <v/>
      </c>
      <c r="AV801" s="239" t="str">
        <f t="shared" si="1174"/>
        <v/>
      </c>
      <c r="AW801" s="239" t="str">
        <f t="shared" si="1175"/>
        <v/>
      </c>
      <c r="AX801" s="239" t="str">
        <f t="shared" si="1176"/>
        <v/>
      </c>
      <c r="AY801" s="239" t="str">
        <f t="shared" si="1177"/>
        <v/>
      </c>
      <c r="AZ801" s="239" t="str">
        <f t="shared" si="1178"/>
        <v/>
      </c>
      <c r="BA801" s="239" t="str">
        <f t="shared" si="1179"/>
        <v/>
      </c>
      <c r="BB801" s="239" t="str">
        <f t="shared" si="1180"/>
        <v/>
      </c>
      <c r="BC801" s="239" t="str">
        <f t="shared" si="1181"/>
        <v/>
      </c>
      <c r="BD801" s="239" t="str">
        <f t="shared" si="1182"/>
        <v/>
      </c>
      <c r="BE801" s="239" t="str">
        <f t="shared" si="1183"/>
        <v/>
      </c>
      <c r="BF801" s="239" t="str">
        <f t="shared" si="1184"/>
        <v/>
      </c>
      <c r="BG801" s="239" t="str">
        <f t="shared" si="1185"/>
        <v/>
      </c>
      <c r="BH801" s="239">
        <f t="shared" si="1186"/>
        <v>1</v>
      </c>
      <c r="BI801" s="239" t="str">
        <f t="shared" si="1187"/>
        <v/>
      </c>
      <c r="BJ801" s="239" t="str">
        <f t="shared" si="1188"/>
        <v/>
      </c>
      <c r="BK801" s="239" t="str">
        <f t="shared" si="1189"/>
        <v/>
      </c>
      <c r="BL801" s="239" t="str">
        <f t="shared" si="1190"/>
        <v/>
      </c>
      <c r="BN801" s="239" t="str">
        <f t="shared" si="1200"/>
        <v/>
      </c>
      <c r="BO801" s="239" t="str">
        <f t="shared" si="1201"/>
        <v/>
      </c>
      <c r="BP801" s="239" t="str">
        <f t="shared" si="1202"/>
        <v/>
      </c>
      <c r="BQ801" s="239" t="str">
        <f t="shared" si="1203"/>
        <v/>
      </c>
      <c r="BR801" s="239" t="str">
        <f t="shared" si="1204"/>
        <v/>
      </c>
      <c r="BS801" s="239" t="str">
        <f t="shared" si="1205"/>
        <v/>
      </c>
      <c r="BT801" s="239" t="str">
        <f t="shared" si="1206"/>
        <v/>
      </c>
      <c r="BU801" s="239" t="str">
        <f t="shared" si="1207"/>
        <v/>
      </c>
      <c r="BV801" s="239" t="str">
        <f t="shared" si="1208"/>
        <v/>
      </c>
      <c r="BW801" s="239" t="str">
        <f t="shared" si="1209"/>
        <v/>
      </c>
      <c r="BX801" s="239" t="str">
        <f t="shared" si="1210"/>
        <v/>
      </c>
      <c r="BY801" s="239" t="str">
        <f t="shared" si="1211"/>
        <v/>
      </c>
      <c r="BZ801" s="239" t="str">
        <f t="shared" si="1212"/>
        <v/>
      </c>
      <c r="CA801" s="239" t="str">
        <f t="shared" si="1213"/>
        <v/>
      </c>
      <c r="CB801" s="239" t="str">
        <f t="shared" si="1214"/>
        <v/>
      </c>
      <c r="CC801" s="239" t="str">
        <f t="shared" si="1215"/>
        <v/>
      </c>
      <c r="CD801" s="239" t="str">
        <f t="shared" si="1216"/>
        <v/>
      </c>
      <c r="CE801" s="239" t="str">
        <f t="shared" si="1217"/>
        <v/>
      </c>
      <c r="CF801" s="239" t="str">
        <f t="shared" si="1218"/>
        <v/>
      </c>
      <c r="CG801" s="239" t="str">
        <f t="shared" si="1219"/>
        <v/>
      </c>
      <c r="CH801" s="239" t="str">
        <f t="shared" si="1220"/>
        <v/>
      </c>
      <c r="CI801" s="239" t="str">
        <f t="shared" si="1221"/>
        <v/>
      </c>
      <c r="CJ801" s="239">
        <f t="shared" si="1222"/>
        <v>1</v>
      </c>
      <c r="CK801" s="239" t="str">
        <f t="shared" si="1223"/>
        <v/>
      </c>
      <c r="CL801" s="239" t="str">
        <f t="shared" si="1224"/>
        <v/>
      </c>
      <c r="CM801" s="239" t="str">
        <f t="shared" si="1225"/>
        <v/>
      </c>
      <c r="CN801" s="239" t="str">
        <f t="shared" si="1226"/>
        <v/>
      </c>
      <c r="CP801" s="239" t="str">
        <f t="shared" si="1227"/>
        <v/>
      </c>
      <c r="CQ801" s="239" t="str">
        <f t="shared" si="1228"/>
        <v/>
      </c>
      <c r="CR801" s="239" t="str">
        <f t="shared" si="1229"/>
        <v/>
      </c>
      <c r="CS801" s="239" t="str">
        <f t="shared" si="1230"/>
        <v/>
      </c>
      <c r="CT801" s="239" t="str">
        <f t="shared" si="1231"/>
        <v/>
      </c>
      <c r="CU801" s="239" t="str">
        <f t="shared" si="1232"/>
        <v/>
      </c>
      <c r="CV801" s="239" t="str">
        <f t="shared" si="1233"/>
        <v/>
      </c>
      <c r="CW801" s="239" t="str">
        <f t="shared" si="1234"/>
        <v/>
      </c>
      <c r="CX801" s="239" t="str">
        <f t="shared" si="1235"/>
        <v/>
      </c>
      <c r="CY801" s="239" t="str">
        <f t="shared" si="1236"/>
        <v/>
      </c>
      <c r="CZ801" s="239" t="str">
        <f t="shared" si="1237"/>
        <v/>
      </c>
      <c r="DA801" s="239" t="str">
        <f t="shared" si="1238"/>
        <v/>
      </c>
      <c r="DB801" s="239" t="str">
        <f t="shared" si="1239"/>
        <v/>
      </c>
      <c r="DC801" s="239" t="str">
        <f t="shared" si="1240"/>
        <v/>
      </c>
      <c r="DD801" s="239" t="str">
        <f t="shared" si="1241"/>
        <v/>
      </c>
      <c r="DE801" s="239" t="str">
        <f t="shared" si="1242"/>
        <v/>
      </c>
      <c r="DF801" s="239" t="str">
        <f t="shared" si="1243"/>
        <v/>
      </c>
      <c r="DG801" s="239" t="str">
        <f t="shared" si="1244"/>
        <v/>
      </c>
      <c r="DH801" s="239" t="str">
        <f t="shared" si="1245"/>
        <v/>
      </c>
      <c r="DI801" s="239" t="str">
        <f t="shared" si="1246"/>
        <v/>
      </c>
      <c r="DJ801" s="239" t="str">
        <f t="shared" si="1247"/>
        <v/>
      </c>
      <c r="DK801" s="239" t="str">
        <f t="shared" si="1248"/>
        <v/>
      </c>
      <c r="DL801" s="239" t="str">
        <f t="shared" si="1249"/>
        <v>3er Trimestre</v>
      </c>
      <c r="DM801" s="239" t="str">
        <f t="shared" si="1250"/>
        <v/>
      </c>
      <c r="DN801" s="239" t="str">
        <f t="shared" si="1251"/>
        <v/>
      </c>
      <c r="DO801" s="239" t="str">
        <f t="shared" si="1252"/>
        <v/>
      </c>
      <c r="DP801" s="239" t="str">
        <f t="shared" si="1253"/>
        <v/>
      </c>
    </row>
    <row r="802" spans="1:120" ht="35.25" hidden="1" customHeight="1" x14ac:dyDescent="0.25">
      <c r="A802" s="53" t="s">
        <v>4521</v>
      </c>
      <c r="B802" s="53">
        <v>3000</v>
      </c>
      <c r="C802" s="53" t="s">
        <v>66</v>
      </c>
      <c r="D802" s="53" t="s">
        <v>3161</v>
      </c>
      <c r="E802" s="49">
        <v>3</v>
      </c>
      <c r="F802" s="53" t="s">
        <v>3205</v>
      </c>
      <c r="G802" s="53" t="str">
        <f t="shared" si="1256"/>
        <v>3000-2</v>
      </c>
      <c r="H802" s="53" t="s">
        <v>94</v>
      </c>
      <c r="I802" s="53" t="s">
        <v>76</v>
      </c>
      <c r="J802" s="53" t="s">
        <v>80</v>
      </c>
      <c r="K802" s="53" t="s">
        <v>80</v>
      </c>
      <c r="L802" s="53" t="s">
        <v>80</v>
      </c>
      <c r="M802" s="53" t="s">
        <v>80</v>
      </c>
      <c r="N802" s="53" t="s">
        <v>80</v>
      </c>
      <c r="O802" s="53" t="s">
        <v>80</v>
      </c>
      <c r="P802" s="53" t="s">
        <v>378</v>
      </c>
      <c r="Q802" s="52">
        <v>0.1</v>
      </c>
      <c r="R802" s="52">
        <f>+Q802*Q795</f>
        <v>1.0000000000000002E-2</v>
      </c>
      <c r="S802" s="53">
        <v>1</v>
      </c>
      <c r="T802" s="53" t="s">
        <v>84</v>
      </c>
      <c r="U802" s="53" t="s">
        <v>3189</v>
      </c>
      <c r="V802" s="23">
        <v>45170</v>
      </c>
      <c r="W802" s="23">
        <v>45212</v>
      </c>
      <c r="X802" s="53" t="s">
        <v>3203</v>
      </c>
      <c r="Y802" s="49" t="s">
        <v>87</v>
      </c>
      <c r="Z802" s="59" t="s">
        <v>100</v>
      </c>
      <c r="AA802" s="52">
        <v>1</v>
      </c>
      <c r="AB802" s="190" t="s">
        <v>3206</v>
      </c>
      <c r="AC802" s="23">
        <v>45217</v>
      </c>
      <c r="AD802" s="52">
        <v>1</v>
      </c>
      <c r="AE802" s="53" t="s">
        <v>936</v>
      </c>
      <c r="AF802" s="23">
        <v>45217</v>
      </c>
      <c r="AG802" s="52" t="s">
        <v>79</v>
      </c>
      <c r="AH802" s="52">
        <v>1</v>
      </c>
      <c r="AI802" s="52">
        <f t="shared" si="1172"/>
        <v>1.0000000000000002E-2</v>
      </c>
      <c r="AJ802" s="52">
        <f t="shared" si="1260"/>
        <v>1</v>
      </c>
      <c r="AK802" s="52"/>
      <c r="AL802" s="239" t="str">
        <f t="shared" si="1191"/>
        <v/>
      </c>
      <c r="AM802" s="239" t="str">
        <f t="shared" si="1192"/>
        <v/>
      </c>
      <c r="AN802" s="239" t="str">
        <f t="shared" si="1193"/>
        <v/>
      </c>
      <c r="AO802" s="239" t="str">
        <f t="shared" si="1194"/>
        <v/>
      </c>
      <c r="AP802" s="239" t="str">
        <f t="shared" si="1195"/>
        <v/>
      </c>
      <c r="AQ802" s="239" t="str">
        <f t="shared" si="1196"/>
        <v/>
      </c>
      <c r="AR802" s="239" t="str">
        <f t="shared" si="1197"/>
        <v/>
      </c>
      <c r="AS802" s="239" t="str">
        <f t="shared" si="1198"/>
        <v/>
      </c>
      <c r="AT802" s="239" t="str">
        <f t="shared" si="1199"/>
        <v/>
      </c>
      <c r="AU802" s="239" t="str">
        <f t="shared" si="1173"/>
        <v/>
      </c>
      <c r="AV802" s="239" t="str">
        <f t="shared" si="1174"/>
        <v/>
      </c>
      <c r="AW802" s="239" t="str">
        <f t="shared" si="1175"/>
        <v/>
      </c>
      <c r="AX802" s="239" t="str">
        <f t="shared" si="1176"/>
        <v/>
      </c>
      <c r="AY802" s="239" t="str">
        <f t="shared" si="1177"/>
        <v/>
      </c>
      <c r="AZ802" s="239" t="str">
        <f t="shared" si="1178"/>
        <v/>
      </c>
      <c r="BA802" s="239" t="str">
        <f t="shared" si="1179"/>
        <v/>
      </c>
      <c r="BB802" s="239" t="str">
        <f t="shared" si="1180"/>
        <v/>
      </c>
      <c r="BC802" s="239" t="str">
        <f t="shared" si="1181"/>
        <v/>
      </c>
      <c r="BD802" s="239" t="str">
        <f t="shared" si="1182"/>
        <v/>
      </c>
      <c r="BE802" s="239" t="str">
        <f t="shared" si="1183"/>
        <v/>
      </c>
      <c r="BF802" s="239" t="str">
        <f t="shared" si="1184"/>
        <v/>
      </c>
      <c r="BG802" s="239" t="str">
        <f t="shared" si="1185"/>
        <v/>
      </c>
      <c r="BH802" s="239">
        <f t="shared" si="1186"/>
        <v>1</v>
      </c>
      <c r="BI802" s="239" t="str">
        <f t="shared" si="1187"/>
        <v/>
      </c>
      <c r="BJ802" s="239" t="str">
        <f t="shared" si="1188"/>
        <v/>
      </c>
      <c r="BK802" s="239" t="str">
        <f t="shared" si="1189"/>
        <v/>
      </c>
      <c r="BL802" s="239" t="str">
        <f t="shared" si="1190"/>
        <v/>
      </c>
      <c r="BN802" s="239" t="str">
        <f t="shared" si="1200"/>
        <v/>
      </c>
      <c r="BO802" s="239" t="str">
        <f t="shared" si="1201"/>
        <v/>
      </c>
      <c r="BP802" s="239" t="str">
        <f t="shared" si="1202"/>
        <v/>
      </c>
      <c r="BQ802" s="239" t="str">
        <f t="shared" si="1203"/>
        <v/>
      </c>
      <c r="BR802" s="239" t="str">
        <f t="shared" si="1204"/>
        <v/>
      </c>
      <c r="BS802" s="239" t="str">
        <f t="shared" si="1205"/>
        <v/>
      </c>
      <c r="BT802" s="239" t="str">
        <f t="shared" si="1206"/>
        <v/>
      </c>
      <c r="BU802" s="239" t="str">
        <f t="shared" si="1207"/>
        <v/>
      </c>
      <c r="BV802" s="239" t="str">
        <f t="shared" si="1208"/>
        <v/>
      </c>
      <c r="BW802" s="239" t="str">
        <f t="shared" si="1209"/>
        <v/>
      </c>
      <c r="BX802" s="239" t="str">
        <f t="shared" si="1210"/>
        <v/>
      </c>
      <c r="BY802" s="239" t="str">
        <f t="shared" si="1211"/>
        <v/>
      </c>
      <c r="BZ802" s="239" t="str">
        <f t="shared" si="1212"/>
        <v/>
      </c>
      <c r="CA802" s="239" t="str">
        <f t="shared" si="1213"/>
        <v/>
      </c>
      <c r="CB802" s="239" t="str">
        <f t="shared" si="1214"/>
        <v/>
      </c>
      <c r="CC802" s="239" t="str">
        <f t="shared" si="1215"/>
        <v/>
      </c>
      <c r="CD802" s="239" t="str">
        <f t="shared" si="1216"/>
        <v/>
      </c>
      <c r="CE802" s="239" t="str">
        <f t="shared" si="1217"/>
        <v/>
      </c>
      <c r="CF802" s="239" t="str">
        <f t="shared" si="1218"/>
        <v/>
      </c>
      <c r="CG802" s="239" t="str">
        <f t="shared" si="1219"/>
        <v/>
      </c>
      <c r="CH802" s="239" t="str">
        <f t="shared" si="1220"/>
        <v/>
      </c>
      <c r="CI802" s="239" t="str">
        <f t="shared" si="1221"/>
        <v/>
      </c>
      <c r="CJ802" s="239">
        <f t="shared" si="1222"/>
        <v>1</v>
      </c>
      <c r="CK802" s="239" t="str">
        <f t="shared" si="1223"/>
        <v/>
      </c>
      <c r="CL802" s="239" t="str">
        <f t="shared" si="1224"/>
        <v/>
      </c>
      <c r="CM802" s="239" t="str">
        <f t="shared" si="1225"/>
        <v/>
      </c>
      <c r="CN802" s="239" t="str">
        <f t="shared" si="1226"/>
        <v/>
      </c>
      <c r="CP802" s="239" t="str">
        <f t="shared" si="1227"/>
        <v/>
      </c>
      <c r="CQ802" s="239" t="str">
        <f t="shared" si="1228"/>
        <v/>
      </c>
      <c r="CR802" s="239" t="str">
        <f t="shared" si="1229"/>
        <v/>
      </c>
      <c r="CS802" s="239" t="str">
        <f t="shared" si="1230"/>
        <v/>
      </c>
      <c r="CT802" s="239" t="str">
        <f t="shared" si="1231"/>
        <v/>
      </c>
      <c r="CU802" s="239" t="str">
        <f t="shared" si="1232"/>
        <v/>
      </c>
      <c r="CV802" s="239" t="str">
        <f t="shared" si="1233"/>
        <v/>
      </c>
      <c r="CW802" s="239" t="str">
        <f t="shared" si="1234"/>
        <v/>
      </c>
      <c r="CX802" s="239" t="str">
        <f t="shared" si="1235"/>
        <v/>
      </c>
      <c r="CY802" s="239" t="str">
        <f t="shared" si="1236"/>
        <v/>
      </c>
      <c r="CZ802" s="239" t="str">
        <f t="shared" si="1237"/>
        <v/>
      </c>
      <c r="DA802" s="239" t="str">
        <f t="shared" si="1238"/>
        <v/>
      </c>
      <c r="DB802" s="239" t="str">
        <f t="shared" si="1239"/>
        <v/>
      </c>
      <c r="DC802" s="239" t="str">
        <f t="shared" si="1240"/>
        <v/>
      </c>
      <c r="DD802" s="239" t="str">
        <f t="shared" si="1241"/>
        <v/>
      </c>
      <c r="DE802" s="239" t="str">
        <f t="shared" si="1242"/>
        <v/>
      </c>
      <c r="DF802" s="239" t="str">
        <f t="shared" si="1243"/>
        <v/>
      </c>
      <c r="DG802" s="239" t="str">
        <f t="shared" si="1244"/>
        <v/>
      </c>
      <c r="DH802" s="239" t="str">
        <f t="shared" si="1245"/>
        <v/>
      </c>
      <c r="DI802" s="239" t="str">
        <f t="shared" si="1246"/>
        <v/>
      </c>
      <c r="DJ802" s="239" t="str">
        <f t="shared" si="1247"/>
        <v/>
      </c>
      <c r="DK802" s="239" t="str">
        <f t="shared" si="1248"/>
        <v/>
      </c>
      <c r="DL802" s="239" t="str">
        <f t="shared" si="1249"/>
        <v>4to Trimestre</v>
      </c>
      <c r="DM802" s="239" t="str">
        <f t="shared" si="1250"/>
        <v/>
      </c>
      <c r="DN802" s="239" t="str">
        <f t="shared" si="1251"/>
        <v/>
      </c>
      <c r="DO802" s="239" t="str">
        <f t="shared" si="1252"/>
        <v/>
      </c>
      <c r="DP802" s="239" t="str">
        <f t="shared" si="1253"/>
        <v/>
      </c>
    </row>
    <row r="803" spans="1:120" ht="35.25" hidden="1" customHeight="1" x14ac:dyDescent="0.25">
      <c r="A803" s="53" t="s">
        <v>4521</v>
      </c>
      <c r="B803" s="53">
        <v>3000</v>
      </c>
      <c r="C803" s="53" t="s">
        <v>66</v>
      </c>
      <c r="D803" s="53" t="s">
        <v>3161</v>
      </c>
      <c r="E803" s="49">
        <v>3</v>
      </c>
      <c r="F803" s="53" t="s">
        <v>3207</v>
      </c>
      <c r="G803" s="53" t="str">
        <f t="shared" si="1256"/>
        <v>3000-2</v>
      </c>
      <c r="H803" s="53" t="s">
        <v>94</v>
      </c>
      <c r="I803" s="53" t="s">
        <v>76</v>
      </c>
      <c r="J803" s="53" t="s">
        <v>80</v>
      </c>
      <c r="K803" s="53" t="s">
        <v>80</v>
      </c>
      <c r="L803" s="53" t="s">
        <v>80</v>
      </c>
      <c r="M803" s="53" t="s">
        <v>80</v>
      </c>
      <c r="N803" s="53" t="s">
        <v>80</v>
      </c>
      <c r="O803" s="53" t="s">
        <v>80</v>
      </c>
      <c r="P803" s="53" t="s">
        <v>383</v>
      </c>
      <c r="Q803" s="52">
        <v>0.1</v>
      </c>
      <c r="R803" s="52">
        <f>+Q803*Q795</f>
        <v>1.0000000000000002E-2</v>
      </c>
      <c r="S803" s="53">
        <v>1</v>
      </c>
      <c r="T803" s="53" t="s">
        <v>84</v>
      </c>
      <c r="U803" s="53" t="s">
        <v>3192</v>
      </c>
      <c r="V803" s="23">
        <v>45212</v>
      </c>
      <c r="W803" s="23">
        <v>45233</v>
      </c>
      <c r="X803" s="53" t="s">
        <v>3203</v>
      </c>
      <c r="Y803" s="49" t="s">
        <v>87</v>
      </c>
      <c r="Z803" s="59" t="s">
        <v>100</v>
      </c>
      <c r="AA803" s="52">
        <v>1</v>
      </c>
      <c r="AB803" s="23" t="s">
        <v>3208</v>
      </c>
      <c r="AC803" s="23">
        <v>45233</v>
      </c>
      <c r="AD803" s="52">
        <v>1</v>
      </c>
      <c r="AE803" s="53" t="s">
        <v>936</v>
      </c>
      <c r="AF803" s="23">
        <v>45233</v>
      </c>
      <c r="AG803" s="52" t="s">
        <v>79</v>
      </c>
      <c r="AH803" s="52">
        <v>1</v>
      </c>
      <c r="AI803" s="52">
        <f t="shared" si="1172"/>
        <v>1.0000000000000002E-2</v>
      </c>
      <c r="AJ803" s="52">
        <f t="shared" si="1260"/>
        <v>1</v>
      </c>
      <c r="AK803" s="52"/>
      <c r="AL803" s="239" t="str">
        <f t="shared" si="1191"/>
        <v/>
      </c>
      <c r="AM803" s="239" t="str">
        <f t="shared" si="1192"/>
        <v/>
      </c>
      <c r="AN803" s="239" t="str">
        <f t="shared" si="1193"/>
        <v/>
      </c>
      <c r="AO803" s="239" t="str">
        <f t="shared" si="1194"/>
        <v/>
      </c>
      <c r="AP803" s="239" t="str">
        <f t="shared" si="1195"/>
        <v/>
      </c>
      <c r="AQ803" s="239" t="str">
        <f t="shared" si="1196"/>
        <v/>
      </c>
      <c r="AR803" s="239" t="str">
        <f t="shared" si="1197"/>
        <v/>
      </c>
      <c r="AS803" s="239" t="str">
        <f t="shared" si="1198"/>
        <v/>
      </c>
      <c r="AT803" s="239" t="str">
        <f t="shared" si="1199"/>
        <v/>
      </c>
      <c r="AU803" s="239" t="str">
        <f t="shared" si="1173"/>
        <v/>
      </c>
      <c r="AV803" s="239" t="str">
        <f t="shared" si="1174"/>
        <v/>
      </c>
      <c r="AW803" s="239" t="str">
        <f t="shared" si="1175"/>
        <v/>
      </c>
      <c r="AX803" s="239" t="str">
        <f t="shared" si="1176"/>
        <v/>
      </c>
      <c r="AY803" s="239" t="str">
        <f t="shared" si="1177"/>
        <v/>
      </c>
      <c r="AZ803" s="239" t="str">
        <f t="shared" si="1178"/>
        <v/>
      </c>
      <c r="BA803" s="239" t="str">
        <f t="shared" si="1179"/>
        <v/>
      </c>
      <c r="BB803" s="239" t="str">
        <f t="shared" si="1180"/>
        <v/>
      </c>
      <c r="BC803" s="239" t="str">
        <f t="shared" si="1181"/>
        <v/>
      </c>
      <c r="BD803" s="239" t="str">
        <f t="shared" si="1182"/>
        <v/>
      </c>
      <c r="BE803" s="239" t="str">
        <f t="shared" si="1183"/>
        <v/>
      </c>
      <c r="BF803" s="239" t="str">
        <f t="shared" si="1184"/>
        <v/>
      </c>
      <c r="BG803" s="239" t="str">
        <f t="shared" si="1185"/>
        <v/>
      </c>
      <c r="BH803" s="239">
        <f t="shared" si="1186"/>
        <v>1</v>
      </c>
      <c r="BI803" s="239" t="str">
        <f t="shared" si="1187"/>
        <v/>
      </c>
      <c r="BJ803" s="239" t="str">
        <f t="shared" si="1188"/>
        <v/>
      </c>
      <c r="BK803" s="239" t="str">
        <f t="shared" si="1189"/>
        <v/>
      </c>
      <c r="BL803" s="239" t="str">
        <f t="shared" si="1190"/>
        <v/>
      </c>
      <c r="BN803" s="239" t="str">
        <f t="shared" si="1200"/>
        <v/>
      </c>
      <c r="BO803" s="239" t="str">
        <f t="shared" si="1201"/>
        <v/>
      </c>
      <c r="BP803" s="239" t="str">
        <f t="shared" si="1202"/>
        <v/>
      </c>
      <c r="BQ803" s="239" t="str">
        <f t="shared" si="1203"/>
        <v/>
      </c>
      <c r="BR803" s="239" t="str">
        <f t="shared" si="1204"/>
        <v/>
      </c>
      <c r="BS803" s="239" t="str">
        <f t="shared" si="1205"/>
        <v/>
      </c>
      <c r="BT803" s="239" t="str">
        <f t="shared" si="1206"/>
        <v/>
      </c>
      <c r="BU803" s="239" t="str">
        <f t="shared" si="1207"/>
        <v/>
      </c>
      <c r="BV803" s="239" t="str">
        <f t="shared" si="1208"/>
        <v/>
      </c>
      <c r="BW803" s="239" t="str">
        <f t="shared" si="1209"/>
        <v/>
      </c>
      <c r="BX803" s="239" t="str">
        <f t="shared" si="1210"/>
        <v/>
      </c>
      <c r="BY803" s="239" t="str">
        <f t="shared" si="1211"/>
        <v/>
      </c>
      <c r="BZ803" s="239" t="str">
        <f t="shared" si="1212"/>
        <v/>
      </c>
      <c r="CA803" s="239" t="str">
        <f t="shared" si="1213"/>
        <v/>
      </c>
      <c r="CB803" s="239" t="str">
        <f t="shared" si="1214"/>
        <v/>
      </c>
      <c r="CC803" s="239" t="str">
        <f t="shared" si="1215"/>
        <v/>
      </c>
      <c r="CD803" s="239" t="str">
        <f t="shared" si="1216"/>
        <v/>
      </c>
      <c r="CE803" s="239" t="str">
        <f t="shared" si="1217"/>
        <v/>
      </c>
      <c r="CF803" s="239" t="str">
        <f t="shared" si="1218"/>
        <v/>
      </c>
      <c r="CG803" s="239" t="str">
        <f t="shared" si="1219"/>
        <v/>
      </c>
      <c r="CH803" s="239" t="str">
        <f t="shared" si="1220"/>
        <v/>
      </c>
      <c r="CI803" s="239" t="str">
        <f t="shared" si="1221"/>
        <v/>
      </c>
      <c r="CJ803" s="239">
        <f t="shared" si="1222"/>
        <v>1</v>
      </c>
      <c r="CK803" s="239" t="str">
        <f t="shared" si="1223"/>
        <v/>
      </c>
      <c r="CL803" s="239" t="str">
        <f t="shared" si="1224"/>
        <v/>
      </c>
      <c r="CM803" s="239" t="str">
        <f t="shared" si="1225"/>
        <v/>
      </c>
      <c r="CN803" s="239" t="str">
        <f t="shared" si="1226"/>
        <v/>
      </c>
      <c r="CP803" s="239" t="str">
        <f t="shared" si="1227"/>
        <v/>
      </c>
      <c r="CQ803" s="239" t="str">
        <f t="shared" si="1228"/>
        <v/>
      </c>
      <c r="CR803" s="239" t="str">
        <f t="shared" si="1229"/>
        <v/>
      </c>
      <c r="CS803" s="239" t="str">
        <f t="shared" si="1230"/>
        <v/>
      </c>
      <c r="CT803" s="239" t="str">
        <f t="shared" si="1231"/>
        <v/>
      </c>
      <c r="CU803" s="239" t="str">
        <f t="shared" si="1232"/>
        <v/>
      </c>
      <c r="CV803" s="239" t="str">
        <f t="shared" si="1233"/>
        <v/>
      </c>
      <c r="CW803" s="239" t="str">
        <f t="shared" si="1234"/>
        <v/>
      </c>
      <c r="CX803" s="239" t="str">
        <f t="shared" si="1235"/>
        <v/>
      </c>
      <c r="CY803" s="239" t="str">
        <f t="shared" si="1236"/>
        <v/>
      </c>
      <c r="CZ803" s="239" t="str">
        <f t="shared" si="1237"/>
        <v/>
      </c>
      <c r="DA803" s="239" t="str">
        <f t="shared" si="1238"/>
        <v/>
      </c>
      <c r="DB803" s="239" t="str">
        <f t="shared" si="1239"/>
        <v/>
      </c>
      <c r="DC803" s="239" t="str">
        <f t="shared" si="1240"/>
        <v/>
      </c>
      <c r="DD803" s="239" t="str">
        <f t="shared" si="1241"/>
        <v/>
      </c>
      <c r="DE803" s="239" t="str">
        <f t="shared" si="1242"/>
        <v/>
      </c>
      <c r="DF803" s="239" t="str">
        <f t="shared" si="1243"/>
        <v/>
      </c>
      <c r="DG803" s="239" t="str">
        <f t="shared" si="1244"/>
        <v/>
      </c>
      <c r="DH803" s="239" t="str">
        <f t="shared" si="1245"/>
        <v/>
      </c>
      <c r="DI803" s="239" t="str">
        <f t="shared" si="1246"/>
        <v/>
      </c>
      <c r="DJ803" s="239" t="str">
        <f t="shared" si="1247"/>
        <v/>
      </c>
      <c r="DK803" s="239" t="str">
        <f t="shared" si="1248"/>
        <v/>
      </c>
      <c r="DL803" s="239" t="str">
        <f t="shared" si="1249"/>
        <v>4to Trimestre</v>
      </c>
      <c r="DM803" s="239" t="str">
        <f t="shared" si="1250"/>
        <v/>
      </c>
      <c r="DN803" s="239" t="str">
        <f t="shared" si="1251"/>
        <v/>
      </c>
      <c r="DO803" s="239" t="str">
        <f t="shared" si="1252"/>
        <v/>
      </c>
      <c r="DP803" s="239" t="str">
        <f t="shared" si="1253"/>
        <v/>
      </c>
    </row>
    <row r="804" spans="1:120" ht="35.25" hidden="1" customHeight="1" x14ac:dyDescent="0.25">
      <c r="A804" s="53" t="s">
        <v>4521</v>
      </c>
      <c r="B804" s="53">
        <v>3000</v>
      </c>
      <c r="C804" s="53" t="s">
        <v>66</v>
      </c>
      <c r="D804" s="53" t="s">
        <v>3161</v>
      </c>
      <c r="E804" s="49">
        <v>3</v>
      </c>
      <c r="F804" s="53" t="s">
        <v>3209</v>
      </c>
      <c r="G804" s="53" t="str">
        <f t="shared" si="1256"/>
        <v>3000-2</v>
      </c>
      <c r="H804" s="53" t="s">
        <v>102</v>
      </c>
      <c r="I804" s="53" t="s">
        <v>76</v>
      </c>
      <c r="J804" s="53" t="s">
        <v>80</v>
      </c>
      <c r="K804" s="53" t="s">
        <v>80</v>
      </c>
      <c r="L804" s="53" t="s">
        <v>80</v>
      </c>
      <c r="M804" s="53" t="s">
        <v>80</v>
      </c>
      <c r="N804" s="53" t="s">
        <v>80</v>
      </c>
      <c r="O804" s="53" t="s">
        <v>80</v>
      </c>
      <c r="P804" s="53" t="s">
        <v>388</v>
      </c>
      <c r="Q804" s="52">
        <v>0</v>
      </c>
      <c r="R804" s="52">
        <f>+Q804*Q795</f>
        <v>0</v>
      </c>
      <c r="S804" s="53">
        <v>1</v>
      </c>
      <c r="T804" s="53" t="s">
        <v>84</v>
      </c>
      <c r="U804" s="53" t="s">
        <v>3196</v>
      </c>
      <c r="V804" s="23">
        <v>45250</v>
      </c>
      <c r="W804" s="23">
        <v>45254</v>
      </c>
      <c r="X804" s="53" t="s">
        <v>390</v>
      </c>
      <c r="Y804" s="49" t="s">
        <v>87</v>
      </c>
      <c r="Z804" s="59" t="s">
        <v>100</v>
      </c>
      <c r="AA804" s="52">
        <v>1</v>
      </c>
      <c r="AB804" s="23" t="s">
        <v>3210</v>
      </c>
      <c r="AC804" s="23">
        <v>45254</v>
      </c>
      <c r="AD804" s="52">
        <v>1</v>
      </c>
      <c r="AE804" s="53" t="s">
        <v>936</v>
      </c>
      <c r="AF804" s="23">
        <v>45254</v>
      </c>
      <c r="AG804" s="52" t="s">
        <v>79</v>
      </c>
      <c r="AH804" s="52">
        <v>1</v>
      </c>
      <c r="AI804" s="52">
        <f t="shared" si="1172"/>
        <v>0</v>
      </c>
      <c r="AJ804" s="52"/>
      <c r="AK804" s="52"/>
      <c r="AL804" s="239" t="str">
        <f t="shared" si="1191"/>
        <v/>
      </c>
      <c r="AM804" s="239" t="str">
        <f t="shared" si="1192"/>
        <v/>
      </c>
      <c r="AN804" s="239" t="str">
        <f t="shared" si="1193"/>
        <v/>
      </c>
      <c r="AO804" s="239" t="str">
        <f t="shared" si="1194"/>
        <v/>
      </c>
      <c r="AP804" s="239" t="str">
        <f t="shared" si="1195"/>
        <v/>
      </c>
      <c r="AQ804" s="239" t="str">
        <f t="shared" si="1196"/>
        <v/>
      </c>
      <c r="AR804" s="239" t="str">
        <f t="shared" si="1197"/>
        <v/>
      </c>
      <c r="AS804" s="239" t="str">
        <f t="shared" si="1198"/>
        <v/>
      </c>
      <c r="AT804" s="239" t="str">
        <f t="shared" si="1199"/>
        <v/>
      </c>
      <c r="AU804" s="239" t="str">
        <f t="shared" si="1173"/>
        <v/>
      </c>
      <c r="AV804" s="239">
        <f t="shared" si="1174"/>
        <v>1</v>
      </c>
      <c r="AW804" s="239" t="str">
        <f t="shared" si="1175"/>
        <v/>
      </c>
      <c r="AX804" s="239" t="str">
        <f t="shared" si="1176"/>
        <v/>
      </c>
      <c r="AY804" s="239" t="str">
        <f t="shared" si="1177"/>
        <v/>
      </c>
      <c r="AZ804" s="239" t="str">
        <f t="shared" si="1178"/>
        <v/>
      </c>
      <c r="BA804" s="239" t="str">
        <f t="shared" si="1179"/>
        <v/>
      </c>
      <c r="BB804" s="239" t="str">
        <f t="shared" si="1180"/>
        <v/>
      </c>
      <c r="BC804" s="239" t="str">
        <f t="shared" si="1181"/>
        <v/>
      </c>
      <c r="BD804" s="239" t="str">
        <f t="shared" si="1182"/>
        <v/>
      </c>
      <c r="BE804" s="239" t="str">
        <f t="shared" si="1183"/>
        <v/>
      </c>
      <c r="BF804" s="239" t="str">
        <f t="shared" si="1184"/>
        <v/>
      </c>
      <c r="BG804" s="239" t="str">
        <f t="shared" si="1185"/>
        <v/>
      </c>
      <c r="BH804" s="239" t="str">
        <f t="shared" si="1186"/>
        <v/>
      </c>
      <c r="BI804" s="239" t="str">
        <f t="shared" si="1187"/>
        <v/>
      </c>
      <c r="BJ804" s="239" t="str">
        <f t="shared" si="1188"/>
        <v/>
      </c>
      <c r="BK804" s="239" t="str">
        <f t="shared" si="1189"/>
        <v/>
      </c>
      <c r="BL804" s="239" t="str">
        <f t="shared" si="1190"/>
        <v/>
      </c>
      <c r="BN804" s="239" t="str">
        <f t="shared" si="1200"/>
        <v/>
      </c>
      <c r="BO804" s="239" t="str">
        <f t="shared" si="1201"/>
        <v/>
      </c>
      <c r="BP804" s="239" t="str">
        <f t="shared" si="1202"/>
        <v/>
      </c>
      <c r="BQ804" s="239" t="str">
        <f t="shared" si="1203"/>
        <v/>
      </c>
      <c r="BR804" s="239" t="str">
        <f t="shared" si="1204"/>
        <v/>
      </c>
      <c r="BS804" s="239" t="str">
        <f t="shared" si="1205"/>
        <v/>
      </c>
      <c r="BT804" s="239" t="str">
        <f t="shared" si="1206"/>
        <v/>
      </c>
      <c r="BU804" s="239" t="str">
        <f t="shared" si="1207"/>
        <v/>
      </c>
      <c r="BV804" s="239" t="str">
        <f t="shared" si="1208"/>
        <v/>
      </c>
      <c r="BW804" s="239" t="str">
        <f t="shared" si="1209"/>
        <v/>
      </c>
      <c r="BX804" s="239">
        <f t="shared" si="1210"/>
        <v>1</v>
      </c>
      <c r="BY804" s="239" t="str">
        <f t="shared" si="1211"/>
        <v/>
      </c>
      <c r="BZ804" s="239" t="str">
        <f t="shared" si="1212"/>
        <v/>
      </c>
      <c r="CA804" s="239" t="str">
        <f t="shared" si="1213"/>
        <v/>
      </c>
      <c r="CB804" s="239" t="str">
        <f t="shared" si="1214"/>
        <v/>
      </c>
      <c r="CC804" s="239" t="str">
        <f t="shared" si="1215"/>
        <v/>
      </c>
      <c r="CD804" s="239" t="str">
        <f t="shared" si="1216"/>
        <v/>
      </c>
      <c r="CE804" s="239" t="str">
        <f t="shared" si="1217"/>
        <v/>
      </c>
      <c r="CF804" s="239" t="str">
        <f t="shared" si="1218"/>
        <v/>
      </c>
      <c r="CG804" s="239" t="str">
        <f t="shared" si="1219"/>
        <v/>
      </c>
      <c r="CH804" s="239" t="str">
        <f t="shared" si="1220"/>
        <v/>
      </c>
      <c r="CI804" s="239" t="str">
        <f t="shared" si="1221"/>
        <v/>
      </c>
      <c r="CJ804" s="239" t="str">
        <f t="shared" si="1222"/>
        <v/>
      </c>
      <c r="CK804" s="239" t="str">
        <f t="shared" si="1223"/>
        <v/>
      </c>
      <c r="CL804" s="239" t="str">
        <f t="shared" si="1224"/>
        <v/>
      </c>
      <c r="CM804" s="239" t="str">
        <f t="shared" si="1225"/>
        <v/>
      </c>
      <c r="CN804" s="239" t="str">
        <f t="shared" si="1226"/>
        <v/>
      </c>
      <c r="CP804" s="239" t="str">
        <f t="shared" si="1227"/>
        <v/>
      </c>
      <c r="CQ804" s="239" t="str">
        <f t="shared" si="1228"/>
        <v/>
      </c>
      <c r="CR804" s="239" t="str">
        <f t="shared" si="1229"/>
        <v/>
      </c>
      <c r="CS804" s="239" t="str">
        <f t="shared" si="1230"/>
        <v/>
      </c>
      <c r="CT804" s="239" t="str">
        <f t="shared" si="1231"/>
        <v/>
      </c>
      <c r="CU804" s="239" t="str">
        <f t="shared" si="1232"/>
        <v/>
      </c>
      <c r="CV804" s="239" t="str">
        <f t="shared" si="1233"/>
        <v/>
      </c>
      <c r="CW804" s="239" t="str">
        <f t="shared" si="1234"/>
        <v/>
      </c>
      <c r="CX804" s="239" t="str">
        <f t="shared" si="1235"/>
        <v/>
      </c>
      <c r="CY804" s="239" t="str">
        <f t="shared" si="1236"/>
        <v/>
      </c>
      <c r="CZ804" s="239" t="str">
        <f t="shared" si="1237"/>
        <v>4to Trimestre</v>
      </c>
      <c r="DA804" s="239" t="str">
        <f t="shared" si="1238"/>
        <v/>
      </c>
      <c r="DB804" s="239" t="str">
        <f t="shared" si="1239"/>
        <v/>
      </c>
      <c r="DC804" s="239" t="str">
        <f t="shared" si="1240"/>
        <v/>
      </c>
      <c r="DD804" s="239" t="str">
        <f t="shared" si="1241"/>
        <v/>
      </c>
      <c r="DE804" s="239" t="str">
        <f t="shared" si="1242"/>
        <v/>
      </c>
      <c r="DF804" s="239" t="str">
        <f t="shared" si="1243"/>
        <v/>
      </c>
      <c r="DG804" s="239" t="str">
        <f t="shared" si="1244"/>
        <v/>
      </c>
      <c r="DH804" s="239" t="str">
        <f t="shared" si="1245"/>
        <v/>
      </c>
      <c r="DI804" s="239" t="str">
        <f t="shared" si="1246"/>
        <v/>
      </c>
      <c r="DJ804" s="239" t="str">
        <f t="shared" si="1247"/>
        <v/>
      </c>
      <c r="DK804" s="239" t="str">
        <f t="shared" si="1248"/>
        <v/>
      </c>
      <c r="DL804" s="239" t="str">
        <f t="shared" si="1249"/>
        <v/>
      </c>
      <c r="DM804" s="239" t="str">
        <f t="shared" si="1250"/>
        <v/>
      </c>
      <c r="DN804" s="239" t="str">
        <f t="shared" si="1251"/>
        <v/>
      </c>
      <c r="DO804" s="239" t="str">
        <f t="shared" si="1252"/>
        <v/>
      </c>
      <c r="DP804" s="239" t="str">
        <f t="shared" si="1253"/>
        <v/>
      </c>
    </row>
    <row r="805" spans="1:120" ht="35.25" hidden="1" customHeight="1" x14ac:dyDescent="0.25">
      <c r="A805" s="53" t="s">
        <v>4521</v>
      </c>
      <c r="B805" s="53">
        <v>3000</v>
      </c>
      <c r="C805" s="53" t="s">
        <v>66</v>
      </c>
      <c r="D805" s="53" t="s">
        <v>3161</v>
      </c>
      <c r="E805" s="49">
        <v>3</v>
      </c>
      <c r="F805" s="53" t="s">
        <v>3211</v>
      </c>
      <c r="G805" s="53" t="str">
        <f t="shared" si="1256"/>
        <v>3000-2</v>
      </c>
      <c r="H805" s="53" t="s">
        <v>94</v>
      </c>
      <c r="I805" s="53" t="s">
        <v>76</v>
      </c>
      <c r="J805" s="53" t="s">
        <v>80</v>
      </c>
      <c r="K805" s="53" t="s">
        <v>80</v>
      </c>
      <c r="L805" s="53" t="s">
        <v>80</v>
      </c>
      <c r="M805" s="53" t="s">
        <v>80</v>
      </c>
      <c r="N805" s="53" t="s">
        <v>80</v>
      </c>
      <c r="O805" s="53" t="s">
        <v>80</v>
      </c>
      <c r="P805" s="53" t="s">
        <v>393</v>
      </c>
      <c r="Q805" s="52">
        <v>0.2</v>
      </c>
      <c r="R805" s="52">
        <f>+Q805*Q795</f>
        <v>2.0000000000000004E-2</v>
      </c>
      <c r="S805" s="53">
        <v>1</v>
      </c>
      <c r="T805" s="53" t="s">
        <v>84</v>
      </c>
      <c r="U805" s="53" t="s">
        <v>3199</v>
      </c>
      <c r="V805" s="23">
        <v>45257</v>
      </c>
      <c r="W805" s="23">
        <v>45260</v>
      </c>
      <c r="X805" s="53" t="s">
        <v>3212</v>
      </c>
      <c r="Y805" s="49" t="s">
        <v>87</v>
      </c>
      <c r="Z805" s="59" t="s">
        <v>100</v>
      </c>
      <c r="AA805" s="52">
        <v>1</v>
      </c>
      <c r="AB805" s="23" t="s">
        <v>3213</v>
      </c>
      <c r="AC805" s="23">
        <v>45260</v>
      </c>
      <c r="AD805" s="52">
        <v>1</v>
      </c>
      <c r="AE805" s="53" t="s">
        <v>936</v>
      </c>
      <c r="AF805" s="23">
        <v>45260</v>
      </c>
      <c r="AG805" s="52" t="s">
        <v>79</v>
      </c>
      <c r="AH805" s="52">
        <v>1</v>
      </c>
      <c r="AI805" s="52">
        <f t="shared" si="1172"/>
        <v>2.0000000000000004E-2</v>
      </c>
      <c r="AJ805" s="52">
        <f>+AI805/R805</f>
        <v>1</v>
      </c>
      <c r="AK805" s="52"/>
      <c r="AL805" s="239" t="str">
        <f t="shared" si="1191"/>
        <v/>
      </c>
      <c r="AM805" s="239" t="str">
        <f t="shared" si="1192"/>
        <v/>
      </c>
      <c r="AN805" s="239" t="str">
        <f t="shared" si="1193"/>
        <v/>
      </c>
      <c r="AO805" s="239" t="str">
        <f t="shared" si="1194"/>
        <v/>
      </c>
      <c r="AP805" s="239" t="str">
        <f t="shared" si="1195"/>
        <v/>
      </c>
      <c r="AQ805" s="239" t="str">
        <f t="shared" si="1196"/>
        <v/>
      </c>
      <c r="AR805" s="239" t="str">
        <f t="shared" si="1197"/>
        <v/>
      </c>
      <c r="AS805" s="239" t="str">
        <f t="shared" si="1198"/>
        <v/>
      </c>
      <c r="AT805" s="239" t="str">
        <f t="shared" si="1199"/>
        <v/>
      </c>
      <c r="AU805" s="239" t="str">
        <f t="shared" si="1173"/>
        <v/>
      </c>
      <c r="AV805" s="239">
        <f t="shared" si="1174"/>
        <v>1</v>
      </c>
      <c r="AW805" s="239" t="str">
        <f t="shared" si="1175"/>
        <v/>
      </c>
      <c r="AX805" s="239" t="str">
        <f t="shared" si="1176"/>
        <v/>
      </c>
      <c r="AY805" s="239" t="str">
        <f t="shared" si="1177"/>
        <v/>
      </c>
      <c r="AZ805" s="239" t="str">
        <f t="shared" si="1178"/>
        <v/>
      </c>
      <c r="BA805" s="239" t="str">
        <f t="shared" si="1179"/>
        <v/>
      </c>
      <c r="BB805" s="239" t="str">
        <f t="shared" si="1180"/>
        <v/>
      </c>
      <c r="BC805" s="239" t="str">
        <f t="shared" si="1181"/>
        <v/>
      </c>
      <c r="BD805" s="239" t="str">
        <f t="shared" si="1182"/>
        <v/>
      </c>
      <c r="BE805" s="239" t="str">
        <f t="shared" si="1183"/>
        <v/>
      </c>
      <c r="BF805" s="239" t="str">
        <f t="shared" si="1184"/>
        <v/>
      </c>
      <c r="BG805" s="239" t="str">
        <f t="shared" si="1185"/>
        <v/>
      </c>
      <c r="BH805" s="239">
        <f t="shared" si="1186"/>
        <v>1</v>
      </c>
      <c r="BI805" s="239" t="str">
        <f t="shared" si="1187"/>
        <v/>
      </c>
      <c r="BJ805" s="239" t="str">
        <f t="shared" si="1188"/>
        <v/>
      </c>
      <c r="BK805" s="239" t="str">
        <f t="shared" si="1189"/>
        <v/>
      </c>
      <c r="BL805" s="239" t="str">
        <f t="shared" si="1190"/>
        <v/>
      </c>
      <c r="BN805" s="239" t="str">
        <f t="shared" si="1200"/>
        <v/>
      </c>
      <c r="BO805" s="239" t="str">
        <f t="shared" si="1201"/>
        <v/>
      </c>
      <c r="BP805" s="239" t="str">
        <f t="shared" si="1202"/>
        <v/>
      </c>
      <c r="BQ805" s="239" t="str">
        <f t="shared" si="1203"/>
        <v/>
      </c>
      <c r="BR805" s="239" t="str">
        <f t="shared" si="1204"/>
        <v/>
      </c>
      <c r="BS805" s="239" t="str">
        <f t="shared" si="1205"/>
        <v/>
      </c>
      <c r="BT805" s="239" t="str">
        <f t="shared" si="1206"/>
        <v/>
      </c>
      <c r="BU805" s="239" t="str">
        <f t="shared" si="1207"/>
        <v/>
      </c>
      <c r="BV805" s="239" t="str">
        <f t="shared" si="1208"/>
        <v/>
      </c>
      <c r="BW805" s="239" t="str">
        <f t="shared" si="1209"/>
        <v/>
      </c>
      <c r="BX805" s="239">
        <f t="shared" si="1210"/>
        <v>1</v>
      </c>
      <c r="BY805" s="239" t="str">
        <f t="shared" si="1211"/>
        <v/>
      </c>
      <c r="BZ805" s="239" t="str">
        <f t="shared" si="1212"/>
        <v/>
      </c>
      <c r="CA805" s="239" t="str">
        <f t="shared" si="1213"/>
        <v/>
      </c>
      <c r="CB805" s="239" t="str">
        <f t="shared" si="1214"/>
        <v/>
      </c>
      <c r="CC805" s="239" t="str">
        <f t="shared" si="1215"/>
        <v/>
      </c>
      <c r="CD805" s="239" t="str">
        <f t="shared" si="1216"/>
        <v/>
      </c>
      <c r="CE805" s="239" t="str">
        <f t="shared" si="1217"/>
        <v/>
      </c>
      <c r="CF805" s="239" t="str">
        <f t="shared" si="1218"/>
        <v/>
      </c>
      <c r="CG805" s="239" t="str">
        <f t="shared" si="1219"/>
        <v/>
      </c>
      <c r="CH805" s="239" t="str">
        <f t="shared" si="1220"/>
        <v/>
      </c>
      <c r="CI805" s="239" t="str">
        <f t="shared" si="1221"/>
        <v/>
      </c>
      <c r="CJ805" s="239">
        <f t="shared" si="1222"/>
        <v>1</v>
      </c>
      <c r="CK805" s="239" t="str">
        <f t="shared" si="1223"/>
        <v/>
      </c>
      <c r="CL805" s="239" t="str">
        <f t="shared" si="1224"/>
        <v/>
      </c>
      <c r="CM805" s="239" t="str">
        <f t="shared" si="1225"/>
        <v/>
      </c>
      <c r="CN805" s="239" t="str">
        <f t="shared" si="1226"/>
        <v/>
      </c>
      <c r="CP805" s="239" t="str">
        <f t="shared" si="1227"/>
        <v/>
      </c>
      <c r="CQ805" s="239" t="str">
        <f t="shared" si="1228"/>
        <v/>
      </c>
      <c r="CR805" s="239" t="str">
        <f t="shared" si="1229"/>
        <v/>
      </c>
      <c r="CS805" s="239" t="str">
        <f t="shared" si="1230"/>
        <v/>
      </c>
      <c r="CT805" s="239" t="str">
        <f t="shared" si="1231"/>
        <v/>
      </c>
      <c r="CU805" s="239" t="str">
        <f t="shared" si="1232"/>
        <v/>
      </c>
      <c r="CV805" s="239" t="str">
        <f t="shared" si="1233"/>
        <v/>
      </c>
      <c r="CW805" s="239" t="str">
        <f t="shared" si="1234"/>
        <v/>
      </c>
      <c r="CX805" s="239" t="str">
        <f t="shared" si="1235"/>
        <v/>
      </c>
      <c r="CY805" s="239" t="str">
        <f t="shared" si="1236"/>
        <v/>
      </c>
      <c r="CZ805" s="239" t="str">
        <f t="shared" si="1237"/>
        <v>4to Trimestre</v>
      </c>
      <c r="DA805" s="239" t="str">
        <f t="shared" si="1238"/>
        <v/>
      </c>
      <c r="DB805" s="239" t="str">
        <f t="shared" si="1239"/>
        <v/>
      </c>
      <c r="DC805" s="239" t="str">
        <f t="shared" si="1240"/>
        <v/>
      </c>
      <c r="DD805" s="239" t="str">
        <f t="shared" si="1241"/>
        <v/>
      </c>
      <c r="DE805" s="239" t="str">
        <f t="shared" si="1242"/>
        <v/>
      </c>
      <c r="DF805" s="239" t="str">
        <f t="shared" si="1243"/>
        <v/>
      </c>
      <c r="DG805" s="239" t="str">
        <f t="shared" si="1244"/>
        <v/>
      </c>
      <c r="DH805" s="239" t="str">
        <f t="shared" si="1245"/>
        <v/>
      </c>
      <c r="DI805" s="239" t="str">
        <f t="shared" si="1246"/>
        <v/>
      </c>
      <c r="DJ805" s="239" t="str">
        <f t="shared" si="1247"/>
        <v/>
      </c>
      <c r="DK805" s="239" t="str">
        <f t="shared" si="1248"/>
        <v/>
      </c>
      <c r="DL805" s="239" t="str">
        <f t="shared" si="1249"/>
        <v>4to Trimestre</v>
      </c>
      <c r="DM805" s="239" t="str">
        <f t="shared" si="1250"/>
        <v/>
      </c>
      <c r="DN805" s="239" t="str">
        <f t="shared" si="1251"/>
        <v/>
      </c>
      <c r="DO805" s="239" t="str">
        <f t="shared" si="1252"/>
        <v/>
      </c>
      <c r="DP805" s="239" t="str">
        <f t="shared" si="1253"/>
        <v/>
      </c>
    </row>
    <row r="806" spans="1:120" ht="35.25" hidden="1" customHeight="1" x14ac:dyDescent="0.25">
      <c r="A806" s="49" t="s">
        <v>4521</v>
      </c>
      <c r="B806" s="49">
        <v>3000</v>
      </c>
      <c r="C806" s="49" t="s">
        <v>66</v>
      </c>
      <c r="D806" s="49" t="s">
        <v>3161</v>
      </c>
      <c r="E806" s="49">
        <v>3</v>
      </c>
      <c r="F806" s="49" t="s">
        <v>3214</v>
      </c>
      <c r="G806" s="49" t="str">
        <f t="shared" si="1256"/>
        <v>3000-3</v>
      </c>
      <c r="H806" s="49" t="s">
        <v>75</v>
      </c>
      <c r="I806" s="49" t="s">
        <v>76</v>
      </c>
      <c r="J806" s="49" t="s">
        <v>265</v>
      </c>
      <c r="K806" s="49" t="s">
        <v>472</v>
      </c>
      <c r="L806" s="49" t="s">
        <v>79</v>
      </c>
      <c r="M806" s="49" t="s">
        <v>80</v>
      </c>
      <c r="N806" s="49" t="s">
        <v>643</v>
      </c>
      <c r="O806" s="49" t="s">
        <v>735</v>
      </c>
      <c r="P806" s="49" t="s">
        <v>3215</v>
      </c>
      <c r="Q806" s="50">
        <v>0.1</v>
      </c>
      <c r="R806" s="50"/>
      <c r="S806" s="49">
        <v>3</v>
      </c>
      <c r="T806" s="49" t="s">
        <v>84</v>
      </c>
      <c r="U806" s="49" t="s">
        <v>3216</v>
      </c>
      <c r="V806" s="51">
        <v>44958</v>
      </c>
      <c r="W806" s="51">
        <v>45260</v>
      </c>
      <c r="X806" s="49" t="s">
        <v>3182</v>
      </c>
      <c r="Y806" s="49" t="s">
        <v>87</v>
      </c>
      <c r="Z806" s="59" t="s">
        <v>100</v>
      </c>
      <c r="AA806" s="52">
        <v>1</v>
      </c>
      <c r="AB806" s="23" t="s">
        <v>3218</v>
      </c>
      <c r="AC806" s="23">
        <v>45224</v>
      </c>
      <c r="AD806" s="52">
        <v>1</v>
      </c>
      <c r="AE806" s="53" t="s">
        <v>936</v>
      </c>
      <c r="AF806" s="23">
        <v>45224</v>
      </c>
      <c r="AG806" s="52"/>
      <c r="AH806" s="52" t="s">
        <v>92</v>
      </c>
      <c r="AI806" s="52">
        <f t="shared" si="1172"/>
        <v>0.1</v>
      </c>
      <c r="AJ806" s="52"/>
      <c r="AK806" s="52"/>
      <c r="AL806" s="239" t="str">
        <f t="shared" si="1191"/>
        <v/>
      </c>
      <c r="AM806" s="239" t="str">
        <f t="shared" si="1192"/>
        <v/>
      </c>
      <c r="AN806" s="239" t="str">
        <f t="shared" si="1193"/>
        <v/>
      </c>
      <c r="AO806" s="239" t="str">
        <f t="shared" si="1194"/>
        <v/>
      </c>
      <c r="AP806" s="239" t="str">
        <f t="shared" si="1195"/>
        <v/>
      </c>
      <c r="AQ806" s="239" t="str">
        <f t="shared" si="1196"/>
        <v/>
      </c>
      <c r="AR806" s="239" t="str">
        <f t="shared" si="1197"/>
        <v/>
      </c>
      <c r="AS806" s="239" t="str">
        <f t="shared" si="1198"/>
        <v/>
      </c>
      <c r="AT806" s="239" t="str">
        <f t="shared" si="1199"/>
        <v/>
      </c>
      <c r="AU806" s="239" t="str">
        <f t="shared" si="1173"/>
        <v/>
      </c>
      <c r="AV806" s="239" t="str">
        <f t="shared" si="1174"/>
        <v/>
      </c>
      <c r="AW806" s="239" t="str">
        <f t="shared" si="1175"/>
        <v/>
      </c>
      <c r="AX806" s="239" t="str">
        <f t="shared" si="1176"/>
        <v/>
      </c>
      <c r="AY806" s="239" t="str">
        <f t="shared" si="1177"/>
        <v/>
      </c>
      <c r="AZ806" s="239" t="str">
        <f t="shared" si="1178"/>
        <v/>
      </c>
      <c r="BA806" s="239" t="str">
        <f t="shared" si="1179"/>
        <v/>
      </c>
      <c r="BB806" s="239" t="str">
        <f t="shared" si="1180"/>
        <v/>
      </c>
      <c r="BC806" s="239" t="str">
        <f t="shared" si="1181"/>
        <v/>
      </c>
      <c r="BD806" s="239" t="str">
        <f t="shared" si="1182"/>
        <v/>
      </c>
      <c r="BE806" s="239" t="str">
        <f t="shared" si="1183"/>
        <v/>
      </c>
      <c r="BF806" s="239" t="str">
        <f t="shared" si="1184"/>
        <v/>
      </c>
      <c r="BG806" s="239" t="str">
        <f t="shared" si="1185"/>
        <v/>
      </c>
      <c r="BH806" s="239" t="str">
        <f t="shared" si="1186"/>
        <v/>
      </c>
      <c r="BI806" s="239" t="str">
        <f t="shared" si="1187"/>
        <v/>
      </c>
      <c r="BJ806" s="239" t="str">
        <f t="shared" si="1188"/>
        <v/>
      </c>
      <c r="BK806" s="239" t="str">
        <f t="shared" si="1189"/>
        <v/>
      </c>
      <c r="BL806" s="239" t="str">
        <f t="shared" si="1190"/>
        <v/>
      </c>
      <c r="BN806" s="239" t="str">
        <f t="shared" si="1200"/>
        <v/>
      </c>
      <c r="BO806" s="239" t="str">
        <f t="shared" si="1201"/>
        <v/>
      </c>
      <c r="BP806" s="239" t="str">
        <f t="shared" si="1202"/>
        <v/>
      </c>
      <c r="BQ806" s="239" t="str">
        <f t="shared" si="1203"/>
        <v/>
      </c>
      <c r="BR806" s="239" t="str">
        <f t="shared" si="1204"/>
        <v/>
      </c>
      <c r="BS806" s="239" t="str">
        <f t="shared" si="1205"/>
        <v/>
      </c>
      <c r="BT806" s="239" t="str">
        <f t="shared" si="1206"/>
        <v/>
      </c>
      <c r="BU806" s="239" t="str">
        <f t="shared" si="1207"/>
        <v/>
      </c>
      <c r="BV806" s="239" t="str">
        <f t="shared" si="1208"/>
        <v/>
      </c>
      <c r="BW806" s="239" t="str">
        <f t="shared" si="1209"/>
        <v/>
      </c>
      <c r="BX806" s="239" t="str">
        <f t="shared" si="1210"/>
        <v/>
      </c>
      <c r="BY806" s="239" t="str">
        <f t="shared" si="1211"/>
        <v/>
      </c>
      <c r="BZ806" s="239" t="str">
        <f t="shared" si="1212"/>
        <v/>
      </c>
      <c r="CA806" s="239" t="str">
        <f t="shared" si="1213"/>
        <v/>
      </c>
      <c r="CB806" s="239" t="str">
        <f t="shared" si="1214"/>
        <v/>
      </c>
      <c r="CC806" s="239" t="str">
        <f t="shared" si="1215"/>
        <v/>
      </c>
      <c r="CD806" s="239" t="str">
        <f t="shared" si="1216"/>
        <v/>
      </c>
      <c r="CE806" s="239" t="str">
        <f t="shared" si="1217"/>
        <v/>
      </c>
      <c r="CF806" s="239" t="str">
        <f t="shared" si="1218"/>
        <v/>
      </c>
      <c r="CG806" s="239" t="str">
        <f t="shared" si="1219"/>
        <v/>
      </c>
      <c r="CH806" s="239" t="str">
        <f t="shared" si="1220"/>
        <v/>
      </c>
      <c r="CI806" s="239" t="str">
        <f t="shared" si="1221"/>
        <v/>
      </c>
      <c r="CJ806" s="239" t="str">
        <f t="shared" si="1222"/>
        <v/>
      </c>
      <c r="CK806" s="239" t="str">
        <f t="shared" si="1223"/>
        <v/>
      </c>
      <c r="CL806" s="239" t="str">
        <f t="shared" si="1224"/>
        <v/>
      </c>
      <c r="CM806" s="239" t="str">
        <f t="shared" si="1225"/>
        <v/>
      </c>
      <c r="CN806" s="239" t="str">
        <f t="shared" si="1226"/>
        <v/>
      </c>
      <c r="CP806" s="239" t="str">
        <f t="shared" si="1227"/>
        <v/>
      </c>
      <c r="CQ806" s="239" t="str">
        <f t="shared" si="1228"/>
        <v/>
      </c>
      <c r="CR806" s="239" t="str">
        <f t="shared" si="1229"/>
        <v/>
      </c>
      <c r="CS806" s="239" t="str">
        <f t="shared" si="1230"/>
        <v/>
      </c>
      <c r="CT806" s="239" t="str">
        <f t="shared" si="1231"/>
        <v/>
      </c>
      <c r="CU806" s="239" t="str">
        <f t="shared" si="1232"/>
        <v/>
      </c>
      <c r="CV806" s="239" t="str">
        <f t="shared" si="1233"/>
        <v/>
      </c>
      <c r="CW806" s="239" t="str">
        <f t="shared" si="1234"/>
        <v/>
      </c>
      <c r="CX806" s="239" t="str">
        <f t="shared" si="1235"/>
        <v/>
      </c>
      <c r="CY806" s="239" t="str">
        <f t="shared" si="1236"/>
        <v/>
      </c>
      <c r="CZ806" s="239" t="str">
        <f t="shared" si="1237"/>
        <v/>
      </c>
      <c r="DA806" s="239" t="str">
        <f t="shared" si="1238"/>
        <v/>
      </c>
      <c r="DB806" s="239" t="str">
        <f t="shared" si="1239"/>
        <v/>
      </c>
      <c r="DC806" s="239" t="str">
        <f t="shared" si="1240"/>
        <v/>
      </c>
      <c r="DD806" s="239" t="str">
        <f t="shared" si="1241"/>
        <v/>
      </c>
      <c r="DE806" s="239" t="str">
        <f t="shared" si="1242"/>
        <v/>
      </c>
      <c r="DF806" s="239" t="str">
        <f t="shared" si="1243"/>
        <v/>
      </c>
      <c r="DG806" s="239" t="str">
        <f t="shared" si="1244"/>
        <v/>
      </c>
      <c r="DH806" s="239" t="str">
        <f t="shared" si="1245"/>
        <v/>
      </c>
      <c r="DI806" s="239" t="str">
        <f t="shared" si="1246"/>
        <v/>
      </c>
      <c r="DJ806" s="239" t="str">
        <f t="shared" si="1247"/>
        <v/>
      </c>
      <c r="DK806" s="239" t="str">
        <f t="shared" si="1248"/>
        <v/>
      </c>
      <c r="DL806" s="239" t="str">
        <f t="shared" si="1249"/>
        <v/>
      </c>
      <c r="DM806" s="239" t="str">
        <f t="shared" si="1250"/>
        <v/>
      </c>
      <c r="DN806" s="239" t="str">
        <f t="shared" si="1251"/>
        <v/>
      </c>
      <c r="DO806" s="239" t="str">
        <f t="shared" si="1252"/>
        <v/>
      </c>
      <c r="DP806" s="239" t="str">
        <f t="shared" si="1253"/>
        <v/>
      </c>
    </row>
    <row r="807" spans="1:120" ht="35.25" hidden="1" customHeight="1" x14ac:dyDescent="0.25">
      <c r="A807" s="53" t="s">
        <v>4521</v>
      </c>
      <c r="B807" s="53">
        <v>3000</v>
      </c>
      <c r="C807" s="53" t="s">
        <v>66</v>
      </c>
      <c r="D807" s="53" t="s">
        <v>3161</v>
      </c>
      <c r="E807" s="49">
        <v>3</v>
      </c>
      <c r="F807" s="53" t="s">
        <v>3219</v>
      </c>
      <c r="G807" s="53" t="str">
        <f t="shared" si="1256"/>
        <v>3000-3</v>
      </c>
      <c r="H807" s="53" t="s">
        <v>94</v>
      </c>
      <c r="I807" s="53" t="s">
        <v>76</v>
      </c>
      <c r="J807" s="53" t="s">
        <v>80</v>
      </c>
      <c r="K807" s="53" t="s">
        <v>80</v>
      </c>
      <c r="L807" s="53" t="s">
        <v>80</v>
      </c>
      <c r="M807" s="53" t="s">
        <v>80</v>
      </c>
      <c r="N807" s="53" t="s">
        <v>80</v>
      </c>
      <c r="O807" s="53" t="s">
        <v>80</v>
      </c>
      <c r="P807" s="53" t="s">
        <v>2461</v>
      </c>
      <c r="Q807" s="52">
        <v>0.5</v>
      </c>
      <c r="R807" s="52">
        <f>+Q807*Q806</f>
        <v>0.05</v>
      </c>
      <c r="S807" s="53">
        <v>1</v>
      </c>
      <c r="T807" s="53" t="s">
        <v>84</v>
      </c>
      <c r="U807" s="53" t="s">
        <v>2462</v>
      </c>
      <c r="V807" s="23">
        <v>44958</v>
      </c>
      <c r="W807" s="23">
        <v>45016</v>
      </c>
      <c r="X807" s="53" t="s">
        <v>3220</v>
      </c>
      <c r="Y807" s="49" t="s">
        <v>97</v>
      </c>
      <c r="Z807" s="59" t="s">
        <v>100</v>
      </c>
      <c r="AA807" s="60">
        <v>1</v>
      </c>
      <c r="AB807" s="62" t="s">
        <v>3221</v>
      </c>
      <c r="AC807" s="62">
        <v>44963</v>
      </c>
      <c r="AD807" s="60">
        <v>1</v>
      </c>
      <c r="AE807" s="62" t="s">
        <v>956</v>
      </c>
      <c r="AF807" s="62">
        <v>44963</v>
      </c>
      <c r="AG807" s="60" t="s">
        <v>79</v>
      </c>
      <c r="AH807" s="60">
        <v>1</v>
      </c>
      <c r="AI807" s="52">
        <f t="shared" si="1172"/>
        <v>0.05</v>
      </c>
      <c r="AJ807" s="52">
        <f>+AI807/R807</f>
        <v>1</v>
      </c>
      <c r="AK807" s="52"/>
      <c r="AL807" s="239" t="str">
        <f t="shared" si="1191"/>
        <v/>
      </c>
      <c r="AM807" s="239" t="str">
        <f t="shared" si="1192"/>
        <v/>
      </c>
      <c r="AN807" s="239" t="str">
        <f t="shared" si="1193"/>
        <v/>
      </c>
      <c r="AO807" s="239" t="str">
        <f t="shared" si="1194"/>
        <v/>
      </c>
      <c r="AP807" s="239" t="str">
        <f t="shared" si="1195"/>
        <v/>
      </c>
      <c r="AQ807" s="239" t="str">
        <f t="shared" si="1196"/>
        <v/>
      </c>
      <c r="AR807" s="239" t="str">
        <f t="shared" si="1197"/>
        <v/>
      </c>
      <c r="AS807" s="239" t="str">
        <f t="shared" si="1198"/>
        <v/>
      </c>
      <c r="AT807" s="239" t="str">
        <f t="shared" si="1199"/>
        <v/>
      </c>
      <c r="AU807" s="239" t="str">
        <f t="shared" si="1173"/>
        <v/>
      </c>
      <c r="AV807" s="239" t="str">
        <f t="shared" si="1174"/>
        <v/>
      </c>
      <c r="AW807" s="239" t="str">
        <f t="shared" si="1175"/>
        <v/>
      </c>
      <c r="AX807" s="239" t="str">
        <f t="shared" si="1176"/>
        <v/>
      </c>
      <c r="AY807" s="239" t="str">
        <f t="shared" si="1177"/>
        <v/>
      </c>
      <c r="AZ807" s="239" t="str">
        <f t="shared" si="1178"/>
        <v/>
      </c>
      <c r="BA807" s="239" t="str">
        <f t="shared" si="1179"/>
        <v/>
      </c>
      <c r="BB807" s="239" t="str">
        <f t="shared" si="1180"/>
        <v/>
      </c>
      <c r="BC807" s="239" t="str">
        <f t="shared" si="1181"/>
        <v/>
      </c>
      <c r="BD807" s="239" t="str">
        <f t="shared" si="1182"/>
        <v/>
      </c>
      <c r="BE807" s="239" t="str">
        <f t="shared" si="1183"/>
        <v/>
      </c>
      <c r="BF807" s="239" t="str">
        <f t="shared" si="1184"/>
        <v/>
      </c>
      <c r="BG807" s="239" t="str">
        <f t="shared" si="1185"/>
        <v/>
      </c>
      <c r="BH807" s="239">
        <f t="shared" si="1186"/>
        <v>1</v>
      </c>
      <c r="BI807" s="239">
        <f t="shared" si="1187"/>
        <v>1</v>
      </c>
      <c r="BJ807" s="239" t="str">
        <f t="shared" si="1188"/>
        <v/>
      </c>
      <c r="BK807" s="239" t="str">
        <f t="shared" si="1189"/>
        <v/>
      </c>
      <c r="BL807" s="239" t="str">
        <f t="shared" si="1190"/>
        <v/>
      </c>
      <c r="BN807" s="239" t="str">
        <f t="shared" si="1200"/>
        <v/>
      </c>
      <c r="BO807" s="239" t="str">
        <f t="shared" si="1201"/>
        <v/>
      </c>
      <c r="BP807" s="239" t="str">
        <f t="shared" si="1202"/>
        <v/>
      </c>
      <c r="BQ807" s="239" t="str">
        <f t="shared" si="1203"/>
        <v/>
      </c>
      <c r="BR807" s="239" t="str">
        <f t="shared" si="1204"/>
        <v/>
      </c>
      <c r="BS807" s="239" t="str">
        <f t="shared" si="1205"/>
        <v/>
      </c>
      <c r="BT807" s="239" t="str">
        <f t="shared" si="1206"/>
        <v/>
      </c>
      <c r="BU807" s="239" t="str">
        <f t="shared" si="1207"/>
        <v/>
      </c>
      <c r="BV807" s="239" t="str">
        <f t="shared" si="1208"/>
        <v/>
      </c>
      <c r="BW807" s="239" t="str">
        <f t="shared" si="1209"/>
        <v/>
      </c>
      <c r="BX807" s="239" t="str">
        <f t="shared" si="1210"/>
        <v/>
      </c>
      <c r="BY807" s="239" t="str">
        <f t="shared" si="1211"/>
        <v/>
      </c>
      <c r="BZ807" s="239" t="str">
        <f t="shared" si="1212"/>
        <v/>
      </c>
      <c r="CA807" s="239" t="str">
        <f t="shared" si="1213"/>
        <v/>
      </c>
      <c r="CB807" s="239" t="str">
        <f t="shared" si="1214"/>
        <v/>
      </c>
      <c r="CC807" s="239" t="str">
        <f t="shared" si="1215"/>
        <v/>
      </c>
      <c r="CD807" s="239" t="str">
        <f t="shared" si="1216"/>
        <v/>
      </c>
      <c r="CE807" s="239" t="str">
        <f t="shared" si="1217"/>
        <v/>
      </c>
      <c r="CF807" s="239" t="str">
        <f t="shared" si="1218"/>
        <v/>
      </c>
      <c r="CG807" s="239" t="str">
        <f t="shared" si="1219"/>
        <v/>
      </c>
      <c r="CH807" s="239" t="str">
        <f t="shared" si="1220"/>
        <v/>
      </c>
      <c r="CI807" s="239" t="str">
        <f t="shared" si="1221"/>
        <v/>
      </c>
      <c r="CJ807" s="239">
        <f t="shared" si="1222"/>
        <v>1</v>
      </c>
      <c r="CK807" s="239">
        <f t="shared" si="1223"/>
        <v>1</v>
      </c>
      <c r="CL807" s="239" t="str">
        <f t="shared" si="1224"/>
        <v/>
      </c>
      <c r="CM807" s="239" t="str">
        <f t="shared" si="1225"/>
        <v/>
      </c>
      <c r="CN807" s="239" t="str">
        <f t="shared" si="1226"/>
        <v/>
      </c>
      <c r="CP807" s="239" t="str">
        <f t="shared" si="1227"/>
        <v/>
      </c>
      <c r="CQ807" s="239" t="str">
        <f t="shared" si="1228"/>
        <v/>
      </c>
      <c r="CR807" s="239" t="str">
        <f t="shared" si="1229"/>
        <v/>
      </c>
      <c r="CS807" s="239" t="str">
        <f t="shared" si="1230"/>
        <v/>
      </c>
      <c r="CT807" s="239" t="str">
        <f t="shared" si="1231"/>
        <v/>
      </c>
      <c r="CU807" s="239" t="str">
        <f t="shared" si="1232"/>
        <v/>
      </c>
      <c r="CV807" s="239" t="str">
        <f t="shared" si="1233"/>
        <v/>
      </c>
      <c r="CW807" s="239" t="str">
        <f t="shared" si="1234"/>
        <v/>
      </c>
      <c r="CX807" s="239" t="str">
        <f t="shared" si="1235"/>
        <v/>
      </c>
      <c r="CY807" s="239" t="str">
        <f t="shared" si="1236"/>
        <v/>
      </c>
      <c r="CZ807" s="239" t="str">
        <f t="shared" si="1237"/>
        <v/>
      </c>
      <c r="DA807" s="239" t="str">
        <f t="shared" si="1238"/>
        <v/>
      </c>
      <c r="DB807" s="239" t="str">
        <f t="shared" si="1239"/>
        <v/>
      </c>
      <c r="DC807" s="239" t="str">
        <f t="shared" si="1240"/>
        <v/>
      </c>
      <c r="DD807" s="239" t="str">
        <f t="shared" si="1241"/>
        <v/>
      </c>
      <c r="DE807" s="239" t="str">
        <f t="shared" si="1242"/>
        <v/>
      </c>
      <c r="DF807" s="239" t="str">
        <f t="shared" si="1243"/>
        <v/>
      </c>
      <c r="DG807" s="239" t="str">
        <f t="shared" si="1244"/>
        <v/>
      </c>
      <c r="DH807" s="239" t="str">
        <f t="shared" si="1245"/>
        <v/>
      </c>
      <c r="DI807" s="239" t="str">
        <f t="shared" si="1246"/>
        <v/>
      </c>
      <c r="DJ807" s="239" t="str">
        <f t="shared" si="1247"/>
        <v/>
      </c>
      <c r="DK807" s="239" t="str">
        <f t="shared" si="1248"/>
        <v/>
      </c>
      <c r="DL807" s="239" t="str">
        <f t="shared" si="1249"/>
        <v>1er trimestre</v>
      </c>
      <c r="DM807" s="239" t="str">
        <f t="shared" si="1250"/>
        <v>1er trimestre</v>
      </c>
      <c r="DN807" s="239" t="str">
        <f t="shared" si="1251"/>
        <v/>
      </c>
      <c r="DO807" s="239" t="str">
        <f t="shared" si="1252"/>
        <v/>
      </c>
      <c r="DP807" s="239" t="str">
        <f t="shared" si="1253"/>
        <v/>
      </c>
    </row>
    <row r="808" spans="1:120" ht="35.25" hidden="1" customHeight="1" x14ac:dyDescent="0.25">
      <c r="A808" s="53" t="s">
        <v>4521</v>
      </c>
      <c r="B808" s="53">
        <v>3000</v>
      </c>
      <c r="C808" s="53" t="s">
        <v>66</v>
      </c>
      <c r="D808" s="53" t="s">
        <v>3161</v>
      </c>
      <c r="E808" s="85">
        <v>3</v>
      </c>
      <c r="F808" s="53" t="s">
        <v>3222</v>
      </c>
      <c r="G808" s="53" t="str">
        <f t="shared" si="1256"/>
        <v>3000-3</v>
      </c>
      <c r="H808" s="53" t="s">
        <v>102</v>
      </c>
      <c r="I808" s="53" t="s">
        <v>76</v>
      </c>
      <c r="J808" s="53" t="s">
        <v>80</v>
      </c>
      <c r="K808" s="53" t="s">
        <v>80</v>
      </c>
      <c r="L808" s="53" t="s">
        <v>80</v>
      </c>
      <c r="M808" s="53" t="s">
        <v>80</v>
      </c>
      <c r="N808" s="53" t="s">
        <v>80</v>
      </c>
      <c r="O808" s="53" t="s">
        <v>80</v>
      </c>
      <c r="P808" s="53" t="s">
        <v>2464</v>
      </c>
      <c r="Q808" s="52">
        <v>0</v>
      </c>
      <c r="R808" s="52">
        <f>+Q808*Q806</f>
        <v>0</v>
      </c>
      <c r="S808" s="53">
        <v>1</v>
      </c>
      <c r="T808" s="53" t="s">
        <v>84</v>
      </c>
      <c r="U808" s="53" t="s">
        <v>2465</v>
      </c>
      <c r="V808" s="74">
        <v>45019</v>
      </c>
      <c r="W808" s="71">
        <v>45086</v>
      </c>
      <c r="X808" s="53" t="s">
        <v>390</v>
      </c>
      <c r="Y808" s="49" t="s">
        <v>167</v>
      </c>
      <c r="Z808" s="59" t="s">
        <v>100</v>
      </c>
      <c r="AA808" s="60">
        <v>1</v>
      </c>
      <c r="AB808" s="62" t="s">
        <v>3223</v>
      </c>
      <c r="AC808" s="62">
        <v>45086</v>
      </c>
      <c r="AD808" s="60">
        <v>1</v>
      </c>
      <c r="AE808" s="62" t="s">
        <v>3217</v>
      </c>
      <c r="AF808" s="62">
        <v>45086</v>
      </c>
      <c r="AG808" s="60" t="s">
        <v>79</v>
      </c>
      <c r="AH808" s="60">
        <v>1</v>
      </c>
      <c r="AI808" s="52">
        <f t="shared" si="1172"/>
        <v>0</v>
      </c>
      <c r="AJ808" s="52"/>
      <c r="AK808" s="52"/>
      <c r="AL808" s="239" t="str">
        <f t="shared" si="1191"/>
        <v/>
      </c>
      <c r="AM808" s="239" t="str">
        <f t="shared" si="1192"/>
        <v/>
      </c>
      <c r="AN808" s="239" t="str">
        <f t="shared" si="1193"/>
        <v/>
      </c>
      <c r="AO808" s="239" t="str">
        <f t="shared" si="1194"/>
        <v/>
      </c>
      <c r="AP808" s="239" t="str">
        <f t="shared" si="1195"/>
        <v/>
      </c>
      <c r="AQ808" s="239" t="str">
        <f t="shared" si="1196"/>
        <v/>
      </c>
      <c r="AR808" s="239" t="str">
        <f t="shared" si="1197"/>
        <v/>
      </c>
      <c r="AS808" s="239" t="str">
        <f t="shared" si="1198"/>
        <v/>
      </c>
      <c r="AT808" s="239" t="str">
        <f t="shared" si="1199"/>
        <v/>
      </c>
      <c r="AU808" s="239" t="str">
        <f t="shared" si="1173"/>
        <v/>
      </c>
      <c r="AV808" s="239">
        <f t="shared" si="1174"/>
        <v>1</v>
      </c>
      <c r="AW808" s="239" t="str">
        <f t="shared" si="1175"/>
        <v/>
      </c>
      <c r="AX808" s="239" t="str">
        <f t="shared" si="1176"/>
        <v/>
      </c>
      <c r="AY808" s="239" t="str">
        <f t="shared" si="1177"/>
        <v/>
      </c>
      <c r="AZ808" s="239" t="str">
        <f t="shared" si="1178"/>
        <v/>
      </c>
      <c r="BA808" s="239" t="str">
        <f t="shared" si="1179"/>
        <v/>
      </c>
      <c r="BB808" s="239" t="str">
        <f t="shared" si="1180"/>
        <v/>
      </c>
      <c r="BC808" s="239" t="str">
        <f t="shared" si="1181"/>
        <v/>
      </c>
      <c r="BD808" s="239" t="str">
        <f t="shared" si="1182"/>
        <v/>
      </c>
      <c r="BE808" s="239" t="str">
        <f t="shared" si="1183"/>
        <v/>
      </c>
      <c r="BF808" s="239" t="str">
        <f t="shared" si="1184"/>
        <v/>
      </c>
      <c r="BG808" s="239" t="str">
        <f t="shared" si="1185"/>
        <v/>
      </c>
      <c r="BH808" s="239" t="str">
        <f t="shared" si="1186"/>
        <v/>
      </c>
      <c r="BI808" s="239" t="str">
        <f t="shared" si="1187"/>
        <v/>
      </c>
      <c r="BJ808" s="239" t="str">
        <f t="shared" si="1188"/>
        <v/>
      </c>
      <c r="BK808" s="239" t="str">
        <f t="shared" si="1189"/>
        <v/>
      </c>
      <c r="BL808" s="239" t="str">
        <f t="shared" si="1190"/>
        <v/>
      </c>
      <c r="BN808" s="239" t="str">
        <f t="shared" si="1200"/>
        <v/>
      </c>
      <c r="BO808" s="239" t="str">
        <f t="shared" si="1201"/>
        <v/>
      </c>
      <c r="BP808" s="239" t="str">
        <f t="shared" si="1202"/>
        <v/>
      </c>
      <c r="BQ808" s="239" t="str">
        <f t="shared" si="1203"/>
        <v/>
      </c>
      <c r="BR808" s="239" t="str">
        <f t="shared" si="1204"/>
        <v/>
      </c>
      <c r="BS808" s="239" t="str">
        <f t="shared" si="1205"/>
        <v/>
      </c>
      <c r="BT808" s="239" t="str">
        <f t="shared" si="1206"/>
        <v/>
      </c>
      <c r="BU808" s="239" t="str">
        <f t="shared" si="1207"/>
        <v/>
      </c>
      <c r="BV808" s="239" t="str">
        <f t="shared" si="1208"/>
        <v/>
      </c>
      <c r="BW808" s="239" t="str">
        <f t="shared" si="1209"/>
        <v/>
      </c>
      <c r="BX808" s="239">
        <f t="shared" si="1210"/>
        <v>1</v>
      </c>
      <c r="BY808" s="239" t="str">
        <f t="shared" si="1211"/>
        <v/>
      </c>
      <c r="BZ808" s="239" t="str">
        <f t="shared" si="1212"/>
        <v/>
      </c>
      <c r="CA808" s="239" t="str">
        <f t="shared" si="1213"/>
        <v/>
      </c>
      <c r="CB808" s="239" t="str">
        <f t="shared" si="1214"/>
        <v/>
      </c>
      <c r="CC808" s="239" t="str">
        <f t="shared" si="1215"/>
        <v/>
      </c>
      <c r="CD808" s="239" t="str">
        <f t="shared" si="1216"/>
        <v/>
      </c>
      <c r="CE808" s="239" t="str">
        <f t="shared" si="1217"/>
        <v/>
      </c>
      <c r="CF808" s="239" t="str">
        <f t="shared" si="1218"/>
        <v/>
      </c>
      <c r="CG808" s="239" t="str">
        <f t="shared" si="1219"/>
        <v/>
      </c>
      <c r="CH808" s="239" t="str">
        <f t="shared" si="1220"/>
        <v/>
      </c>
      <c r="CI808" s="239" t="str">
        <f t="shared" si="1221"/>
        <v/>
      </c>
      <c r="CJ808" s="239" t="str">
        <f t="shared" si="1222"/>
        <v/>
      </c>
      <c r="CK808" s="239" t="str">
        <f t="shared" si="1223"/>
        <v/>
      </c>
      <c r="CL808" s="239" t="str">
        <f t="shared" si="1224"/>
        <v/>
      </c>
      <c r="CM808" s="239" t="str">
        <f t="shared" si="1225"/>
        <v/>
      </c>
      <c r="CN808" s="239" t="str">
        <f t="shared" si="1226"/>
        <v/>
      </c>
      <c r="CP808" s="239" t="str">
        <f t="shared" si="1227"/>
        <v/>
      </c>
      <c r="CQ808" s="239" t="str">
        <f t="shared" si="1228"/>
        <v/>
      </c>
      <c r="CR808" s="239" t="str">
        <f t="shared" si="1229"/>
        <v/>
      </c>
      <c r="CS808" s="239" t="str">
        <f t="shared" si="1230"/>
        <v/>
      </c>
      <c r="CT808" s="239" t="str">
        <f t="shared" si="1231"/>
        <v/>
      </c>
      <c r="CU808" s="239" t="str">
        <f t="shared" si="1232"/>
        <v/>
      </c>
      <c r="CV808" s="239" t="str">
        <f t="shared" si="1233"/>
        <v/>
      </c>
      <c r="CW808" s="239" t="str">
        <f t="shared" si="1234"/>
        <v/>
      </c>
      <c r="CX808" s="239" t="str">
        <f t="shared" si="1235"/>
        <v/>
      </c>
      <c r="CY808" s="239" t="str">
        <f t="shared" si="1236"/>
        <v/>
      </c>
      <c r="CZ808" s="239" t="str">
        <f t="shared" si="1237"/>
        <v>2do trimestre</v>
      </c>
      <c r="DA808" s="239" t="str">
        <f t="shared" si="1238"/>
        <v/>
      </c>
      <c r="DB808" s="239" t="str">
        <f t="shared" si="1239"/>
        <v/>
      </c>
      <c r="DC808" s="239" t="str">
        <f t="shared" si="1240"/>
        <v/>
      </c>
      <c r="DD808" s="239" t="str">
        <f t="shared" si="1241"/>
        <v/>
      </c>
      <c r="DE808" s="239" t="str">
        <f t="shared" si="1242"/>
        <v/>
      </c>
      <c r="DF808" s="239" t="str">
        <f t="shared" si="1243"/>
        <v/>
      </c>
      <c r="DG808" s="239" t="str">
        <f t="shared" si="1244"/>
        <v/>
      </c>
      <c r="DH808" s="239" t="str">
        <f t="shared" si="1245"/>
        <v/>
      </c>
      <c r="DI808" s="239" t="str">
        <f t="shared" si="1246"/>
        <v/>
      </c>
      <c r="DJ808" s="239" t="str">
        <f t="shared" si="1247"/>
        <v/>
      </c>
      <c r="DK808" s="239" t="str">
        <f t="shared" si="1248"/>
        <v/>
      </c>
      <c r="DL808" s="239" t="str">
        <f t="shared" si="1249"/>
        <v/>
      </c>
      <c r="DM808" s="239" t="str">
        <f t="shared" si="1250"/>
        <v/>
      </c>
      <c r="DN808" s="239" t="str">
        <f t="shared" si="1251"/>
        <v/>
      </c>
      <c r="DO808" s="239" t="str">
        <f t="shared" si="1252"/>
        <v/>
      </c>
      <c r="DP808" s="239" t="str">
        <f t="shared" si="1253"/>
        <v/>
      </c>
    </row>
    <row r="809" spans="1:120" ht="35.25" hidden="1" customHeight="1" x14ac:dyDescent="0.25">
      <c r="A809" s="53" t="s">
        <v>4521</v>
      </c>
      <c r="B809" s="53">
        <v>3000</v>
      </c>
      <c r="C809" s="53" t="s">
        <v>66</v>
      </c>
      <c r="D809" s="53" t="s">
        <v>3161</v>
      </c>
      <c r="E809" s="85">
        <v>3</v>
      </c>
      <c r="F809" s="53" t="s">
        <v>3224</v>
      </c>
      <c r="G809" s="53" t="str">
        <f t="shared" si="1256"/>
        <v>3000-3</v>
      </c>
      <c r="H809" s="53" t="s">
        <v>94</v>
      </c>
      <c r="I809" s="53" t="s">
        <v>76</v>
      </c>
      <c r="J809" s="53" t="s">
        <v>80</v>
      </c>
      <c r="K809" s="53" t="s">
        <v>80</v>
      </c>
      <c r="L809" s="53" t="s">
        <v>80</v>
      </c>
      <c r="M809" s="53" t="s">
        <v>80</v>
      </c>
      <c r="N809" s="53" t="s">
        <v>80</v>
      </c>
      <c r="O809" s="53" t="s">
        <v>80</v>
      </c>
      <c r="P809" s="53" t="s">
        <v>2469</v>
      </c>
      <c r="Q809" s="52">
        <v>0.5</v>
      </c>
      <c r="R809" s="52">
        <f>+Q809*Q806</f>
        <v>0.05</v>
      </c>
      <c r="S809" s="53">
        <v>1</v>
      </c>
      <c r="T809" s="53" t="s">
        <v>84</v>
      </c>
      <c r="U809" s="53" t="s">
        <v>2470</v>
      </c>
      <c r="V809" s="71">
        <v>45090</v>
      </c>
      <c r="W809" s="71">
        <v>45097</v>
      </c>
      <c r="X809" s="53" t="s">
        <v>3220</v>
      </c>
      <c r="Y809" s="49" t="s">
        <v>167</v>
      </c>
      <c r="Z809" s="59" t="s">
        <v>100</v>
      </c>
      <c r="AA809" s="60">
        <v>1</v>
      </c>
      <c r="AB809" s="62" t="s">
        <v>3225</v>
      </c>
      <c r="AC809" s="62">
        <v>45097</v>
      </c>
      <c r="AD809" s="60">
        <v>1</v>
      </c>
      <c r="AE809" s="62" t="s">
        <v>3217</v>
      </c>
      <c r="AF809" s="62">
        <v>45093</v>
      </c>
      <c r="AG809" s="60" t="s">
        <v>79</v>
      </c>
      <c r="AH809" s="60">
        <v>1</v>
      </c>
      <c r="AI809" s="52">
        <f t="shared" si="1172"/>
        <v>0.05</v>
      </c>
      <c r="AJ809" s="52">
        <f>+AI809/R809</f>
        <v>1</v>
      </c>
      <c r="AK809" s="52"/>
      <c r="AL809" s="239" t="str">
        <f t="shared" si="1191"/>
        <v/>
      </c>
      <c r="AM809" s="239" t="str">
        <f t="shared" si="1192"/>
        <v/>
      </c>
      <c r="AN809" s="239" t="str">
        <f t="shared" si="1193"/>
        <v/>
      </c>
      <c r="AO809" s="239" t="str">
        <f t="shared" si="1194"/>
        <v/>
      </c>
      <c r="AP809" s="239" t="str">
        <f t="shared" si="1195"/>
        <v/>
      </c>
      <c r="AQ809" s="239" t="str">
        <f t="shared" si="1196"/>
        <v/>
      </c>
      <c r="AR809" s="239" t="str">
        <f t="shared" si="1197"/>
        <v/>
      </c>
      <c r="AS809" s="239" t="str">
        <f t="shared" si="1198"/>
        <v/>
      </c>
      <c r="AT809" s="239" t="str">
        <f t="shared" si="1199"/>
        <v/>
      </c>
      <c r="AU809" s="239" t="str">
        <f t="shared" si="1173"/>
        <v/>
      </c>
      <c r="AV809" s="239" t="str">
        <f t="shared" si="1174"/>
        <v/>
      </c>
      <c r="AW809" s="239" t="str">
        <f t="shared" si="1175"/>
        <v/>
      </c>
      <c r="AX809" s="239" t="str">
        <f t="shared" si="1176"/>
        <v/>
      </c>
      <c r="AY809" s="239" t="str">
        <f t="shared" si="1177"/>
        <v/>
      </c>
      <c r="AZ809" s="239" t="str">
        <f t="shared" si="1178"/>
        <v/>
      </c>
      <c r="BA809" s="239" t="str">
        <f t="shared" si="1179"/>
        <v/>
      </c>
      <c r="BB809" s="239" t="str">
        <f t="shared" si="1180"/>
        <v/>
      </c>
      <c r="BC809" s="239" t="str">
        <f t="shared" si="1181"/>
        <v/>
      </c>
      <c r="BD809" s="239" t="str">
        <f t="shared" si="1182"/>
        <v/>
      </c>
      <c r="BE809" s="239" t="str">
        <f t="shared" si="1183"/>
        <v/>
      </c>
      <c r="BF809" s="239" t="str">
        <f t="shared" si="1184"/>
        <v/>
      </c>
      <c r="BG809" s="239" t="str">
        <f t="shared" si="1185"/>
        <v/>
      </c>
      <c r="BH809" s="239">
        <f t="shared" si="1186"/>
        <v>1</v>
      </c>
      <c r="BI809" s="239">
        <f t="shared" si="1187"/>
        <v>1</v>
      </c>
      <c r="BJ809" s="239" t="str">
        <f t="shared" si="1188"/>
        <v/>
      </c>
      <c r="BK809" s="239" t="str">
        <f t="shared" si="1189"/>
        <v/>
      </c>
      <c r="BL809" s="239" t="str">
        <f t="shared" si="1190"/>
        <v/>
      </c>
      <c r="BN809" s="239" t="str">
        <f t="shared" si="1200"/>
        <v/>
      </c>
      <c r="BO809" s="239" t="str">
        <f t="shared" si="1201"/>
        <v/>
      </c>
      <c r="BP809" s="239" t="str">
        <f t="shared" si="1202"/>
        <v/>
      </c>
      <c r="BQ809" s="239" t="str">
        <f t="shared" si="1203"/>
        <v/>
      </c>
      <c r="BR809" s="239" t="str">
        <f t="shared" si="1204"/>
        <v/>
      </c>
      <c r="BS809" s="239" t="str">
        <f t="shared" si="1205"/>
        <v/>
      </c>
      <c r="BT809" s="239" t="str">
        <f t="shared" si="1206"/>
        <v/>
      </c>
      <c r="BU809" s="239" t="str">
        <f t="shared" si="1207"/>
        <v/>
      </c>
      <c r="BV809" s="239" t="str">
        <f t="shared" si="1208"/>
        <v/>
      </c>
      <c r="BW809" s="239" t="str">
        <f t="shared" si="1209"/>
        <v/>
      </c>
      <c r="BX809" s="239" t="str">
        <f t="shared" si="1210"/>
        <v/>
      </c>
      <c r="BY809" s="239" t="str">
        <f t="shared" si="1211"/>
        <v/>
      </c>
      <c r="BZ809" s="239" t="str">
        <f t="shared" si="1212"/>
        <v/>
      </c>
      <c r="CA809" s="239" t="str">
        <f t="shared" si="1213"/>
        <v/>
      </c>
      <c r="CB809" s="239" t="str">
        <f t="shared" si="1214"/>
        <v/>
      </c>
      <c r="CC809" s="239" t="str">
        <f t="shared" si="1215"/>
        <v/>
      </c>
      <c r="CD809" s="239" t="str">
        <f t="shared" si="1216"/>
        <v/>
      </c>
      <c r="CE809" s="239" t="str">
        <f t="shared" si="1217"/>
        <v/>
      </c>
      <c r="CF809" s="239" t="str">
        <f t="shared" si="1218"/>
        <v/>
      </c>
      <c r="CG809" s="239" t="str">
        <f t="shared" si="1219"/>
        <v/>
      </c>
      <c r="CH809" s="239" t="str">
        <f t="shared" si="1220"/>
        <v/>
      </c>
      <c r="CI809" s="239" t="str">
        <f t="shared" si="1221"/>
        <v/>
      </c>
      <c r="CJ809" s="239">
        <f t="shared" si="1222"/>
        <v>1</v>
      </c>
      <c r="CK809" s="239">
        <f t="shared" si="1223"/>
        <v>1</v>
      </c>
      <c r="CL809" s="239" t="str">
        <f t="shared" si="1224"/>
        <v/>
      </c>
      <c r="CM809" s="239" t="str">
        <f t="shared" si="1225"/>
        <v/>
      </c>
      <c r="CN809" s="239" t="str">
        <f t="shared" si="1226"/>
        <v/>
      </c>
      <c r="CP809" s="239" t="str">
        <f t="shared" si="1227"/>
        <v/>
      </c>
      <c r="CQ809" s="239" t="str">
        <f t="shared" si="1228"/>
        <v/>
      </c>
      <c r="CR809" s="239" t="str">
        <f t="shared" si="1229"/>
        <v/>
      </c>
      <c r="CS809" s="239" t="str">
        <f t="shared" si="1230"/>
        <v/>
      </c>
      <c r="CT809" s="239" t="str">
        <f t="shared" si="1231"/>
        <v/>
      </c>
      <c r="CU809" s="239" t="str">
        <f t="shared" si="1232"/>
        <v/>
      </c>
      <c r="CV809" s="239" t="str">
        <f t="shared" si="1233"/>
        <v/>
      </c>
      <c r="CW809" s="239" t="str">
        <f t="shared" si="1234"/>
        <v/>
      </c>
      <c r="CX809" s="239" t="str">
        <f t="shared" si="1235"/>
        <v/>
      </c>
      <c r="CY809" s="239" t="str">
        <f t="shared" si="1236"/>
        <v/>
      </c>
      <c r="CZ809" s="239" t="str">
        <f t="shared" si="1237"/>
        <v/>
      </c>
      <c r="DA809" s="239" t="str">
        <f t="shared" si="1238"/>
        <v/>
      </c>
      <c r="DB809" s="239" t="str">
        <f t="shared" si="1239"/>
        <v/>
      </c>
      <c r="DC809" s="239" t="str">
        <f t="shared" si="1240"/>
        <v/>
      </c>
      <c r="DD809" s="239" t="str">
        <f t="shared" si="1241"/>
        <v/>
      </c>
      <c r="DE809" s="239" t="str">
        <f t="shared" si="1242"/>
        <v/>
      </c>
      <c r="DF809" s="239" t="str">
        <f t="shared" si="1243"/>
        <v/>
      </c>
      <c r="DG809" s="239" t="str">
        <f t="shared" si="1244"/>
        <v/>
      </c>
      <c r="DH809" s="239" t="str">
        <f t="shared" si="1245"/>
        <v/>
      </c>
      <c r="DI809" s="239" t="str">
        <f t="shared" si="1246"/>
        <v/>
      </c>
      <c r="DJ809" s="239" t="str">
        <f t="shared" si="1247"/>
        <v/>
      </c>
      <c r="DK809" s="239" t="str">
        <f t="shared" si="1248"/>
        <v/>
      </c>
      <c r="DL809" s="239" t="str">
        <f t="shared" si="1249"/>
        <v>2do trimestre</v>
      </c>
      <c r="DM809" s="239" t="str">
        <f t="shared" si="1250"/>
        <v>2do trimestre</v>
      </c>
      <c r="DN809" s="239" t="str">
        <f t="shared" si="1251"/>
        <v/>
      </c>
      <c r="DO809" s="239" t="str">
        <f t="shared" si="1252"/>
        <v/>
      </c>
      <c r="DP809" s="239" t="str">
        <f t="shared" si="1253"/>
        <v/>
      </c>
    </row>
    <row r="810" spans="1:120" ht="35.25" hidden="1" customHeight="1" x14ac:dyDescent="0.25">
      <c r="A810" s="53" t="s">
        <v>4521</v>
      </c>
      <c r="B810" s="53">
        <v>3000</v>
      </c>
      <c r="C810" s="53" t="s">
        <v>66</v>
      </c>
      <c r="D810" s="53" t="s">
        <v>3161</v>
      </c>
      <c r="E810" s="85">
        <v>3</v>
      </c>
      <c r="F810" s="53" t="s">
        <v>3226</v>
      </c>
      <c r="G810" s="53" t="str">
        <f t="shared" si="1256"/>
        <v>3000-3</v>
      </c>
      <c r="H810" s="53" t="s">
        <v>102</v>
      </c>
      <c r="I810" s="53" t="s">
        <v>76</v>
      </c>
      <c r="J810" s="53" t="s">
        <v>80</v>
      </c>
      <c r="K810" s="53" t="s">
        <v>80</v>
      </c>
      <c r="L810" s="53" t="s">
        <v>80</v>
      </c>
      <c r="M810" s="53" t="s">
        <v>80</v>
      </c>
      <c r="N810" s="53" t="s">
        <v>80</v>
      </c>
      <c r="O810" s="53" t="s">
        <v>80</v>
      </c>
      <c r="P810" s="53" t="s">
        <v>2474</v>
      </c>
      <c r="Q810" s="52">
        <v>0</v>
      </c>
      <c r="R810" s="52">
        <f>+Q810*Q806</f>
        <v>0</v>
      </c>
      <c r="S810" s="53">
        <v>1</v>
      </c>
      <c r="T810" s="53" t="s">
        <v>84</v>
      </c>
      <c r="U810" s="53" t="s">
        <v>2475</v>
      </c>
      <c r="V810" s="71">
        <v>45098</v>
      </c>
      <c r="W810" s="71">
        <v>45260</v>
      </c>
      <c r="X810" s="53" t="s">
        <v>390</v>
      </c>
      <c r="Y810" s="49" t="s">
        <v>87</v>
      </c>
      <c r="Z810" s="59" t="s">
        <v>100</v>
      </c>
      <c r="AA810" s="52">
        <v>1</v>
      </c>
      <c r="AB810" s="23" t="s">
        <v>3227</v>
      </c>
      <c r="AC810" s="23">
        <v>45224</v>
      </c>
      <c r="AD810" s="52">
        <v>1</v>
      </c>
      <c r="AE810" s="53" t="s">
        <v>936</v>
      </c>
      <c r="AF810" s="23">
        <v>45224</v>
      </c>
      <c r="AG810" s="52" t="s">
        <v>79</v>
      </c>
      <c r="AH810" s="52">
        <v>1</v>
      </c>
      <c r="AI810" s="52">
        <f t="shared" si="1172"/>
        <v>0</v>
      </c>
      <c r="AJ810" s="52"/>
      <c r="AK810" s="52"/>
      <c r="AL810" s="239" t="str">
        <f t="shared" si="1191"/>
        <v/>
      </c>
      <c r="AM810" s="239" t="str">
        <f t="shared" si="1192"/>
        <v/>
      </c>
      <c r="AN810" s="239" t="str">
        <f t="shared" si="1193"/>
        <v/>
      </c>
      <c r="AO810" s="239" t="str">
        <f t="shared" si="1194"/>
        <v/>
      </c>
      <c r="AP810" s="239" t="str">
        <f t="shared" si="1195"/>
        <v/>
      </c>
      <c r="AQ810" s="239" t="str">
        <f t="shared" si="1196"/>
        <v/>
      </c>
      <c r="AR810" s="239" t="str">
        <f t="shared" si="1197"/>
        <v/>
      </c>
      <c r="AS810" s="239" t="str">
        <f t="shared" si="1198"/>
        <v/>
      </c>
      <c r="AT810" s="239" t="str">
        <f t="shared" si="1199"/>
        <v/>
      </c>
      <c r="AU810" s="239" t="str">
        <f t="shared" si="1173"/>
        <v/>
      </c>
      <c r="AV810" s="239">
        <f t="shared" si="1174"/>
        <v>1</v>
      </c>
      <c r="AW810" s="239" t="str">
        <f t="shared" si="1175"/>
        <v/>
      </c>
      <c r="AX810" s="239" t="str">
        <f t="shared" si="1176"/>
        <v/>
      </c>
      <c r="AY810" s="239" t="str">
        <f t="shared" si="1177"/>
        <v/>
      </c>
      <c r="AZ810" s="239" t="str">
        <f t="shared" si="1178"/>
        <v/>
      </c>
      <c r="BA810" s="239" t="str">
        <f t="shared" si="1179"/>
        <v/>
      </c>
      <c r="BB810" s="239" t="str">
        <f t="shared" si="1180"/>
        <v/>
      </c>
      <c r="BC810" s="239" t="str">
        <f t="shared" si="1181"/>
        <v/>
      </c>
      <c r="BD810" s="239" t="str">
        <f t="shared" si="1182"/>
        <v/>
      </c>
      <c r="BE810" s="239" t="str">
        <f t="shared" si="1183"/>
        <v/>
      </c>
      <c r="BF810" s="239" t="str">
        <f t="shared" si="1184"/>
        <v/>
      </c>
      <c r="BG810" s="239" t="str">
        <f t="shared" si="1185"/>
        <v/>
      </c>
      <c r="BH810" s="239" t="str">
        <f t="shared" si="1186"/>
        <v/>
      </c>
      <c r="BI810" s="239" t="str">
        <f t="shared" si="1187"/>
        <v/>
      </c>
      <c r="BJ810" s="239" t="str">
        <f t="shared" si="1188"/>
        <v/>
      </c>
      <c r="BK810" s="239" t="str">
        <f t="shared" si="1189"/>
        <v/>
      </c>
      <c r="BL810" s="239" t="str">
        <f t="shared" si="1190"/>
        <v/>
      </c>
      <c r="BN810" s="239" t="str">
        <f t="shared" si="1200"/>
        <v/>
      </c>
      <c r="BO810" s="239" t="str">
        <f t="shared" si="1201"/>
        <v/>
      </c>
      <c r="BP810" s="239" t="str">
        <f t="shared" si="1202"/>
        <v/>
      </c>
      <c r="BQ810" s="239" t="str">
        <f t="shared" si="1203"/>
        <v/>
      </c>
      <c r="BR810" s="239" t="str">
        <f t="shared" si="1204"/>
        <v/>
      </c>
      <c r="BS810" s="239" t="str">
        <f t="shared" si="1205"/>
        <v/>
      </c>
      <c r="BT810" s="239" t="str">
        <f t="shared" si="1206"/>
        <v/>
      </c>
      <c r="BU810" s="239" t="str">
        <f t="shared" si="1207"/>
        <v/>
      </c>
      <c r="BV810" s="239" t="str">
        <f t="shared" si="1208"/>
        <v/>
      </c>
      <c r="BW810" s="239" t="str">
        <f t="shared" si="1209"/>
        <v/>
      </c>
      <c r="BX810" s="239">
        <f t="shared" si="1210"/>
        <v>1</v>
      </c>
      <c r="BY810" s="239" t="str">
        <f t="shared" si="1211"/>
        <v/>
      </c>
      <c r="BZ810" s="239" t="str">
        <f t="shared" si="1212"/>
        <v/>
      </c>
      <c r="CA810" s="239" t="str">
        <f t="shared" si="1213"/>
        <v/>
      </c>
      <c r="CB810" s="239" t="str">
        <f t="shared" si="1214"/>
        <v/>
      </c>
      <c r="CC810" s="239" t="str">
        <f t="shared" si="1215"/>
        <v/>
      </c>
      <c r="CD810" s="239" t="str">
        <f t="shared" si="1216"/>
        <v/>
      </c>
      <c r="CE810" s="239" t="str">
        <f t="shared" si="1217"/>
        <v/>
      </c>
      <c r="CF810" s="239" t="str">
        <f t="shared" si="1218"/>
        <v/>
      </c>
      <c r="CG810" s="239" t="str">
        <f t="shared" si="1219"/>
        <v/>
      </c>
      <c r="CH810" s="239" t="str">
        <f t="shared" si="1220"/>
        <v/>
      </c>
      <c r="CI810" s="239" t="str">
        <f t="shared" si="1221"/>
        <v/>
      </c>
      <c r="CJ810" s="239" t="str">
        <f t="shared" si="1222"/>
        <v/>
      </c>
      <c r="CK810" s="239" t="str">
        <f t="shared" si="1223"/>
        <v/>
      </c>
      <c r="CL810" s="239" t="str">
        <f t="shared" si="1224"/>
        <v/>
      </c>
      <c r="CM810" s="239" t="str">
        <f t="shared" si="1225"/>
        <v/>
      </c>
      <c r="CN810" s="239" t="str">
        <f t="shared" si="1226"/>
        <v/>
      </c>
      <c r="CP810" s="239" t="str">
        <f t="shared" si="1227"/>
        <v/>
      </c>
      <c r="CQ810" s="239" t="str">
        <f t="shared" si="1228"/>
        <v/>
      </c>
      <c r="CR810" s="239" t="str">
        <f t="shared" si="1229"/>
        <v/>
      </c>
      <c r="CS810" s="239" t="str">
        <f t="shared" si="1230"/>
        <v/>
      </c>
      <c r="CT810" s="239" t="str">
        <f t="shared" si="1231"/>
        <v/>
      </c>
      <c r="CU810" s="239" t="str">
        <f t="shared" si="1232"/>
        <v/>
      </c>
      <c r="CV810" s="239" t="str">
        <f t="shared" si="1233"/>
        <v/>
      </c>
      <c r="CW810" s="239" t="str">
        <f t="shared" si="1234"/>
        <v/>
      </c>
      <c r="CX810" s="239" t="str">
        <f t="shared" si="1235"/>
        <v/>
      </c>
      <c r="CY810" s="239" t="str">
        <f t="shared" si="1236"/>
        <v/>
      </c>
      <c r="CZ810" s="239" t="str">
        <f t="shared" si="1237"/>
        <v>4to Trimestre</v>
      </c>
      <c r="DA810" s="239" t="str">
        <f t="shared" si="1238"/>
        <v/>
      </c>
      <c r="DB810" s="239" t="str">
        <f t="shared" si="1239"/>
        <v/>
      </c>
      <c r="DC810" s="239" t="str">
        <f t="shared" si="1240"/>
        <v/>
      </c>
      <c r="DD810" s="239" t="str">
        <f t="shared" si="1241"/>
        <v/>
      </c>
      <c r="DE810" s="239" t="str">
        <f t="shared" si="1242"/>
        <v/>
      </c>
      <c r="DF810" s="239" t="str">
        <f t="shared" si="1243"/>
        <v/>
      </c>
      <c r="DG810" s="239" t="str">
        <f t="shared" si="1244"/>
        <v/>
      </c>
      <c r="DH810" s="239" t="str">
        <f t="shared" si="1245"/>
        <v/>
      </c>
      <c r="DI810" s="239" t="str">
        <f t="shared" si="1246"/>
        <v/>
      </c>
      <c r="DJ810" s="239" t="str">
        <f t="shared" si="1247"/>
        <v/>
      </c>
      <c r="DK810" s="239" t="str">
        <f t="shared" si="1248"/>
        <v/>
      </c>
      <c r="DL810" s="239" t="str">
        <f t="shared" si="1249"/>
        <v/>
      </c>
      <c r="DM810" s="239" t="str">
        <f t="shared" si="1250"/>
        <v/>
      </c>
      <c r="DN810" s="239" t="str">
        <f t="shared" si="1251"/>
        <v/>
      </c>
      <c r="DO810" s="239" t="str">
        <f t="shared" si="1252"/>
        <v/>
      </c>
      <c r="DP810" s="239" t="str">
        <f t="shared" si="1253"/>
        <v/>
      </c>
    </row>
    <row r="811" spans="1:120" ht="35.25" hidden="1" customHeight="1" x14ac:dyDescent="0.25">
      <c r="A811" s="49" t="s">
        <v>4521</v>
      </c>
      <c r="B811" s="49">
        <v>3000</v>
      </c>
      <c r="C811" s="49" t="s">
        <v>66</v>
      </c>
      <c r="D811" s="49" t="s">
        <v>3161</v>
      </c>
      <c r="E811" s="49">
        <v>3</v>
      </c>
      <c r="F811" s="49" t="s">
        <v>3228</v>
      </c>
      <c r="G811" s="49" t="str">
        <f t="shared" si="1256"/>
        <v>3000-4</v>
      </c>
      <c r="H811" s="49" t="s">
        <v>75</v>
      </c>
      <c r="I811" s="49" t="s">
        <v>76</v>
      </c>
      <c r="J811" s="49" t="s">
        <v>265</v>
      </c>
      <c r="K811" s="49" t="s">
        <v>197</v>
      </c>
      <c r="L811" s="49" t="s">
        <v>79</v>
      </c>
      <c r="M811" s="49" t="s">
        <v>80</v>
      </c>
      <c r="N811" s="49" t="s">
        <v>126</v>
      </c>
      <c r="O811" s="49" t="s">
        <v>735</v>
      </c>
      <c r="P811" s="49" t="s">
        <v>3229</v>
      </c>
      <c r="Q811" s="50">
        <v>0.1</v>
      </c>
      <c r="R811" s="50"/>
      <c r="S811" s="49">
        <v>1</v>
      </c>
      <c r="T811" s="49" t="s">
        <v>84</v>
      </c>
      <c r="U811" s="49" t="s">
        <v>3230</v>
      </c>
      <c r="V811" s="51">
        <v>44958</v>
      </c>
      <c r="W811" s="51">
        <v>45260</v>
      </c>
      <c r="X811" s="49" t="s">
        <v>3231</v>
      </c>
      <c r="Y811" s="49" t="s">
        <v>87</v>
      </c>
      <c r="Z811" s="59" t="s">
        <v>100</v>
      </c>
      <c r="AA811" s="52">
        <v>1</v>
      </c>
      <c r="AB811" s="23" t="s">
        <v>3232</v>
      </c>
      <c r="AC811" s="23">
        <v>45224</v>
      </c>
      <c r="AD811" s="52">
        <v>1</v>
      </c>
      <c r="AE811" s="53" t="s">
        <v>936</v>
      </c>
      <c r="AF811" s="23">
        <v>45224</v>
      </c>
      <c r="AG811" s="52"/>
      <c r="AH811" s="52" t="s">
        <v>92</v>
      </c>
      <c r="AI811" s="52">
        <f t="shared" si="1172"/>
        <v>0.1</v>
      </c>
      <c r="AJ811" s="52"/>
      <c r="AK811" s="52"/>
      <c r="AL811" s="239" t="str">
        <f t="shared" si="1191"/>
        <v/>
      </c>
      <c r="AM811" s="239" t="str">
        <f t="shared" si="1192"/>
        <v/>
      </c>
      <c r="AN811" s="239" t="str">
        <f t="shared" si="1193"/>
        <v/>
      </c>
      <c r="AO811" s="239" t="str">
        <f t="shared" si="1194"/>
        <v/>
      </c>
      <c r="AP811" s="239" t="str">
        <f t="shared" si="1195"/>
        <v/>
      </c>
      <c r="AQ811" s="239" t="str">
        <f t="shared" si="1196"/>
        <v/>
      </c>
      <c r="AR811" s="239" t="str">
        <f t="shared" si="1197"/>
        <v/>
      </c>
      <c r="AS811" s="239" t="str">
        <f t="shared" si="1198"/>
        <v/>
      </c>
      <c r="AT811" s="239" t="str">
        <f t="shared" si="1199"/>
        <v/>
      </c>
      <c r="AU811" s="239" t="str">
        <f t="shared" si="1173"/>
        <v/>
      </c>
      <c r="AV811" s="239" t="str">
        <f t="shared" si="1174"/>
        <v/>
      </c>
      <c r="AW811" s="239" t="str">
        <f t="shared" si="1175"/>
        <v/>
      </c>
      <c r="AX811" s="239" t="str">
        <f t="shared" si="1176"/>
        <v/>
      </c>
      <c r="AY811" s="239" t="str">
        <f t="shared" si="1177"/>
        <v/>
      </c>
      <c r="AZ811" s="239" t="str">
        <f t="shared" si="1178"/>
        <v/>
      </c>
      <c r="BA811" s="239" t="str">
        <f t="shared" si="1179"/>
        <v/>
      </c>
      <c r="BB811" s="239" t="str">
        <f t="shared" si="1180"/>
        <v/>
      </c>
      <c r="BC811" s="239" t="str">
        <f t="shared" si="1181"/>
        <v/>
      </c>
      <c r="BD811" s="239" t="str">
        <f t="shared" si="1182"/>
        <v/>
      </c>
      <c r="BE811" s="239" t="str">
        <f t="shared" si="1183"/>
        <v/>
      </c>
      <c r="BF811" s="239" t="str">
        <f t="shared" si="1184"/>
        <v/>
      </c>
      <c r="BG811" s="239" t="str">
        <f t="shared" si="1185"/>
        <v/>
      </c>
      <c r="BH811" s="239" t="str">
        <f t="shared" si="1186"/>
        <v/>
      </c>
      <c r="BI811" s="239" t="str">
        <f t="shared" si="1187"/>
        <v/>
      </c>
      <c r="BJ811" s="239" t="str">
        <f t="shared" si="1188"/>
        <v/>
      </c>
      <c r="BK811" s="239" t="str">
        <f t="shared" si="1189"/>
        <v/>
      </c>
      <c r="BL811" s="239" t="str">
        <f t="shared" si="1190"/>
        <v/>
      </c>
      <c r="BN811" s="239" t="str">
        <f t="shared" si="1200"/>
        <v/>
      </c>
      <c r="BO811" s="239" t="str">
        <f t="shared" si="1201"/>
        <v/>
      </c>
      <c r="BP811" s="239" t="str">
        <f t="shared" si="1202"/>
        <v/>
      </c>
      <c r="BQ811" s="239" t="str">
        <f t="shared" si="1203"/>
        <v/>
      </c>
      <c r="BR811" s="239" t="str">
        <f t="shared" si="1204"/>
        <v/>
      </c>
      <c r="BS811" s="239" t="str">
        <f t="shared" si="1205"/>
        <v/>
      </c>
      <c r="BT811" s="239" t="str">
        <f t="shared" si="1206"/>
        <v/>
      </c>
      <c r="BU811" s="239" t="str">
        <f t="shared" si="1207"/>
        <v/>
      </c>
      <c r="BV811" s="239" t="str">
        <f t="shared" si="1208"/>
        <v/>
      </c>
      <c r="BW811" s="239" t="str">
        <f t="shared" si="1209"/>
        <v/>
      </c>
      <c r="BX811" s="239" t="str">
        <f t="shared" si="1210"/>
        <v/>
      </c>
      <c r="BY811" s="239" t="str">
        <f t="shared" si="1211"/>
        <v/>
      </c>
      <c r="BZ811" s="239" t="str">
        <f t="shared" si="1212"/>
        <v/>
      </c>
      <c r="CA811" s="239" t="str">
        <f t="shared" si="1213"/>
        <v/>
      </c>
      <c r="CB811" s="239" t="str">
        <f t="shared" si="1214"/>
        <v/>
      </c>
      <c r="CC811" s="239" t="str">
        <f t="shared" si="1215"/>
        <v/>
      </c>
      <c r="CD811" s="239" t="str">
        <f t="shared" si="1216"/>
        <v/>
      </c>
      <c r="CE811" s="239" t="str">
        <f t="shared" si="1217"/>
        <v/>
      </c>
      <c r="CF811" s="239" t="str">
        <f t="shared" si="1218"/>
        <v/>
      </c>
      <c r="CG811" s="239" t="str">
        <f t="shared" si="1219"/>
        <v/>
      </c>
      <c r="CH811" s="239" t="str">
        <f t="shared" si="1220"/>
        <v/>
      </c>
      <c r="CI811" s="239" t="str">
        <f t="shared" si="1221"/>
        <v/>
      </c>
      <c r="CJ811" s="239" t="str">
        <f t="shared" si="1222"/>
        <v/>
      </c>
      <c r="CK811" s="239" t="str">
        <f t="shared" si="1223"/>
        <v/>
      </c>
      <c r="CL811" s="239" t="str">
        <f t="shared" si="1224"/>
        <v/>
      </c>
      <c r="CM811" s="239" t="str">
        <f t="shared" si="1225"/>
        <v/>
      </c>
      <c r="CN811" s="239" t="str">
        <f t="shared" si="1226"/>
        <v/>
      </c>
      <c r="CP811" s="239" t="str">
        <f t="shared" si="1227"/>
        <v/>
      </c>
      <c r="CQ811" s="239" t="str">
        <f t="shared" si="1228"/>
        <v/>
      </c>
      <c r="CR811" s="239" t="str">
        <f t="shared" si="1229"/>
        <v/>
      </c>
      <c r="CS811" s="239" t="str">
        <f t="shared" si="1230"/>
        <v/>
      </c>
      <c r="CT811" s="239" t="str">
        <f t="shared" si="1231"/>
        <v/>
      </c>
      <c r="CU811" s="239" t="str">
        <f t="shared" si="1232"/>
        <v/>
      </c>
      <c r="CV811" s="239" t="str">
        <f t="shared" si="1233"/>
        <v/>
      </c>
      <c r="CW811" s="239" t="str">
        <f t="shared" si="1234"/>
        <v/>
      </c>
      <c r="CX811" s="239" t="str">
        <f t="shared" si="1235"/>
        <v/>
      </c>
      <c r="CY811" s="239" t="str">
        <f t="shared" si="1236"/>
        <v/>
      </c>
      <c r="CZ811" s="239" t="str">
        <f t="shared" si="1237"/>
        <v/>
      </c>
      <c r="DA811" s="239" t="str">
        <f t="shared" si="1238"/>
        <v/>
      </c>
      <c r="DB811" s="239" t="str">
        <f t="shared" si="1239"/>
        <v/>
      </c>
      <c r="DC811" s="239" t="str">
        <f t="shared" si="1240"/>
        <v/>
      </c>
      <c r="DD811" s="239" t="str">
        <f t="shared" si="1241"/>
        <v/>
      </c>
      <c r="DE811" s="239" t="str">
        <f t="shared" si="1242"/>
        <v/>
      </c>
      <c r="DF811" s="239" t="str">
        <f t="shared" si="1243"/>
        <v/>
      </c>
      <c r="DG811" s="239" t="str">
        <f t="shared" si="1244"/>
        <v/>
      </c>
      <c r="DH811" s="239" t="str">
        <f t="shared" si="1245"/>
        <v/>
      </c>
      <c r="DI811" s="239" t="str">
        <f t="shared" si="1246"/>
        <v/>
      </c>
      <c r="DJ811" s="239" t="str">
        <f t="shared" si="1247"/>
        <v/>
      </c>
      <c r="DK811" s="239" t="str">
        <f t="shared" si="1248"/>
        <v/>
      </c>
      <c r="DL811" s="239" t="str">
        <f t="shared" si="1249"/>
        <v/>
      </c>
      <c r="DM811" s="239" t="str">
        <f t="shared" si="1250"/>
        <v/>
      </c>
      <c r="DN811" s="239" t="str">
        <f t="shared" si="1251"/>
        <v/>
      </c>
      <c r="DO811" s="239" t="str">
        <f t="shared" si="1252"/>
        <v/>
      </c>
      <c r="DP811" s="239" t="str">
        <f t="shared" si="1253"/>
        <v/>
      </c>
    </row>
    <row r="812" spans="1:120" ht="35.25" hidden="1" customHeight="1" x14ac:dyDescent="0.25">
      <c r="A812" s="53" t="s">
        <v>4521</v>
      </c>
      <c r="B812" s="53">
        <v>3000</v>
      </c>
      <c r="C812" s="53" t="s">
        <v>66</v>
      </c>
      <c r="D812" s="53" t="s">
        <v>3161</v>
      </c>
      <c r="E812" s="85">
        <v>3</v>
      </c>
      <c r="F812" s="53" t="s">
        <v>3233</v>
      </c>
      <c r="G812" s="53" t="str">
        <f t="shared" si="1256"/>
        <v>3000-4</v>
      </c>
      <c r="H812" s="53" t="s">
        <v>94</v>
      </c>
      <c r="I812" s="53" t="s">
        <v>76</v>
      </c>
      <c r="J812" s="53" t="s">
        <v>80</v>
      </c>
      <c r="K812" s="53" t="s">
        <v>80</v>
      </c>
      <c r="L812" s="53" t="s">
        <v>80</v>
      </c>
      <c r="M812" s="53" t="s">
        <v>80</v>
      </c>
      <c r="N812" s="53" t="s">
        <v>80</v>
      </c>
      <c r="O812" s="53" t="s">
        <v>80</v>
      </c>
      <c r="P812" s="53" t="s">
        <v>2485</v>
      </c>
      <c r="Q812" s="52">
        <v>0.2</v>
      </c>
      <c r="R812" s="52">
        <f>+Q812*Q811</f>
        <v>2.0000000000000004E-2</v>
      </c>
      <c r="S812" s="53">
        <v>1</v>
      </c>
      <c r="T812" s="53" t="s">
        <v>84</v>
      </c>
      <c r="U812" s="53" t="s">
        <v>2486</v>
      </c>
      <c r="V812" s="74">
        <v>44958</v>
      </c>
      <c r="W812" s="71">
        <v>45051</v>
      </c>
      <c r="X812" s="72" t="s">
        <v>3220</v>
      </c>
      <c r="Y812" s="49" t="s">
        <v>167</v>
      </c>
      <c r="Z812" s="59" t="s">
        <v>100</v>
      </c>
      <c r="AA812" s="60">
        <v>1</v>
      </c>
      <c r="AB812" s="62" t="s">
        <v>3234</v>
      </c>
      <c r="AC812" s="62">
        <v>45051</v>
      </c>
      <c r="AD812" s="60">
        <v>1</v>
      </c>
      <c r="AE812" s="62" t="s">
        <v>942</v>
      </c>
      <c r="AF812" s="62">
        <v>45051</v>
      </c>
      <c r="AG812" s="60" t="s">
        <v>79</v>
      </c>
      <c r="AH812" s="60">
        <v>1</v>
      </c>
      <c r="AI812" s="52">
        <f t="shared" si="1172"/>
        <v>2.0000000000000004E-2</v>
      </c>
      <c r="AJ812" s="52">
        <f t="shared" ref="AJ812:AJ815" si="1261">+AI812/R812</f>
        <v>1</v>
      </c>
      <c r="AK812" s="52"/>
      <c r="AL812" s="239" t="str">
        <f t="shared" si="1191"/>
        <v/>
      </c>
      <c r="AM812" s="239" t="str">
        <f t="shared" si="1192"/>
        <v/>
      </c>
      <c r="AN812" s="239" t="str">
        <f t="shared" si="1193"/>
        <v/>
      </c>
      <c r="AO812" s="239" t="str">
        <f t="shared" si="1194"/>
        <v/>
      </c>
      <c r="AP812" s="239" t="str">
        <f t="shared" si="1195"/>
        <v/>
      </c>
      <c r="AQ812" s="239" t="str">
        <f t="shared" si="1196"/>
        <v/>
      </c>
      <c r="AR812" s="239" t="str">
        <f t="shared" si="1197"/>
        <v/>
      </c>
      <c r="AS812" s="239" t="str">
        <f t="shared" si="1198"/>
        <v/>
      </c>
      <c r="AT812" s="239" t="str">
        <f t="shared" si="1199"/>
        <v/>
      </c>
      <c r="AU812" s="239" t="str">
        <f t="shared" si="1173"/>
        <v/>
      </c>
      <c r="AV812" s="239" t="str">
        <f t="shared" si="1174"/>
        <v/>
      </c>
      <c r="AW812" s="239" t="str">
        <f t="shared" si="1175"/>
        <v/>
      </c>
      <c r="AX812" s="239" t="str">
        <f t="shared" si="1176"/>
        <v/>
      </c>
      <c r="AY812" s="239" t="str">
        <f t="shared" si="1177"/>
        <v/>
      </c>
      <c r="AZ812" s="239" t="str">
        <f t="shared" si="1178"/>
        <v/>
      </c>
      <c r="BA812" s="239" t="str">
        <f t="shared" si="1179"/>
        <v/>
      </c>
      <c r="BB812" s="239" t="str">
        <f t="shared" si="1180"/>
        <v/>
      </c>
      <c r="BC812" s="239" t="str">
        <f t="shared" si="1181"/>
        <v/>
      </c>
      <c r="BD812" s="239" t="str">
        <f t="shared" si="1182"/>
        <v/>
      </c>
      <c r="BE812" s="239" t="str">
        <f t="shared" si="1183"/>
        <v/>
      </c>
      <c r="BF812" s="239" t="str">
        <f t="shared" si="1184"/>
        <v/>
      </c>
      <c r="BG812" s="239" t="str">
        <f t="shared" si="1185"/>
        <v/>
      </c>
      <c r="BH812" s="239">
        <f t="shared" si="1186"/>
        <v>1</v>
      </c>
      <c r="BI812" s="239">
        <f t="shared" si="1187"/>
        <v>1</v>
      </c>
      <c r="BJ812" s="239" t="str">
        <f t="shared" si="1188"/>
        <v/>
      </c>
      <c r="BK812" s="239" t="str">
        <f t="shared" si="1189"/>
        <v/>
      </c>
      <c r="BL812" s="239" t="str">
        <f t="shared" si="1190"/>
        <v/>
      </c>
      <c r="BN812" s="239" t="str">
        <f t="shared" si="1200"/>
        <v/>
      </c>
      <c r="BO812" s="239" t="str">
        <f t="shared" si="1201"/>
        <v/>
      </c>
      <c r="BP812" s="239" t="str">
        <f t="shared" si="1202"/>
        <v/>
      </c>
      <c r="BQ812" s="239" t="str">
        <f t="shared" si="1203"/>
        <v/>
      </c>
      <c r="BR812" s="239" t="str">
        <f t="shared" si="1204"/>
        <v/>
      </c>
      <c r="BS812" s="239" t="str">
        <f t="shared" si="1205"/>
        <v/>
      </c>
      <c r="BT812" s="239" t="str">
        <f t="shared" si="1206"/>
        <v/>
      </c>
      <c r="BU812" s="239" t="str">
        <f t="shared" si="1207"/>
        <v/>
      </c>
      <c r="BV812" s="239" t="str">
        <f t="shared" si="1208"/>
        <v/>
      </c>
      <c r="BW812" s="239" t="str">
        <f t="shared" si="1209"/>
        <v/>
      </c>
      <c r="BX812" s="239" t="str">
        <f t="shared" si="1210"/>
        <v/>
      </c>
      <c r="BY812" s="239" t="str">
        <f t="shared" si="1211"/>
        <v/>
      </c>
      <c r="BZ812" s="239" t="str">
        <f t="shared" si="1212"/>
        <v/>
      </c>
      <c r="CA812" s="239" t="str">
        <f t="shared" si="1213"/>
        <v/>
      </c>
      <c r="CB812" s="239" t="str">
        <f t="shared" si="1214"/>
        <v/>
      </c>
      <c r="CC812" s="239" t="str">
        <f t="shared" si="1215"/>
        <v/>
      </c>
      <c r="CD812" s="239" t="str">
        <f t="shared" si="1216"/>
        <v/>
      </c>
      <c r="CE812" s="239" t="str">
        <f t="shared" si="1217"/>
        <v/>
      </c>
      <c r="CF812" s="239" t="str">
        <f t="shared" si="1218"/>
        <v/>
      </c>
      <c r="CG812" s="239" t="str">
        <f t="shared" si="1219"/>
        <v/>
      </c>
      <c r="CH812" s="239" t="str">
        <f t="shared" si="1220"/>
        <v/>
      </c>
      <c r="CI812" s="239" t="str">
        <f t="shared" si="1221"/>
        <v/>
      </c>
      <c r="CJ812" s="239">
        <f t="shared" si="1222"/>
        <v>1</v>
      </c>
      <c r="CK812" s="239">
        <f t="shared" si="1223"/>
        <v>1</v>
      </c>
      <c r="CL812" s="239" t="str">
        <f t="shared" si="1224"/>
        <v/>
      </c>
      <c r="CM812" s="239" t="str">
        <f t="shared" si="1225"/>
        <v/>
      </c>
      <c r="CN812" s="239" t="str">
        <f t="shared" si="1226"/>
        <v/>
      </c>
      <c r="CP812" s="239" t="str">
        <f t="shared" si="1227"/>
        <v/>
      </c>
      <c r="CQ812" s="239" t="str">
        <f t="shared" si="1228"/>
        <v/>
      </c>
      <c r="CR812" s="239" t="str">
        <f t="shared" si="1229"/>
        <v/>
      </c>
      <c r="CS812" s="239" t="str">
        <f t="shared" si="1230"/>
        <v/>
      </c>
      <c r="CT812" s="239" t="str">
        <f t="shared" si="1231"/>
        <v/>
      </c>
      <c r="CU812" s="239" t="str">
        <f t="shared" si="1232"/>
        <v/>
      </c>
      <c r="CV812" s="239" t="str">
        <f t="shared" si="1233"/>
        <v/>
      </c>
      <c r="CW812" s="239" t="str">
        <f t="shared" si="1234"/>
        <v/>
      </c>
      <c r="CX812" s="239" t="str">
        <f t="shared" si="1235"/>
        <v/>
      </c>
      <c r="CY812" s="239" t="str">
        <f t="shared" si="1236"/>
        <v/>
      </c>
      <c r="CZ812" s="239" t="str">
        <f t="shared" si="1237"/>
        <v/>
      </c>
      <c r="DA812" s="239" t="str">
        <f t="shared" si="1238"/>
        <v/>
      </c>
      <c r="DB812" s="239" t="str">
        <f t="shared" si="1239"/>
        <v/>
      </c>
      <c r="DC812" s="239" t="str">
        <f t="shared" si="1240"/>
        <v/>
      </c>
      <c r="DD812" s="239" t="str">
        <f t="shared" si="1241"/>
        <v/>
      </c>
      <c r="DE812" s="239" t="str">
        <f t="shared" si="1242"/>
        <v/>
      </c>
      <c r="DF812" s="239" t="str">
        <f t="shared" si="1243"/>
        <v/>
      </c>
      <c r="DG812" s="239" t="str">
        <f t="shared" si="1244"/>
        <v/>
      </c>
      <c r="DH812" s="239" t="str">
        <f t="shared" si="1245"/>
        <v/>
      </c>
      <c r="DI812" s="239" t="str">
        <f t="shared" si="1246"/>
        <v/>
      </c>
      <c r="DJ812" s="239" t="str">
        <f t="shared" si="1247"/>
        <v/>
      </c>
      <c r="DK812" s="239" t="str">
        <f t="shared" si="1248"/>
        <v/>
      </c>
      <c r="DL812" s="239" t="str">
        <f t="shared" si="1249"/>
        <v>2do trimestre</v>
      </c>
      <c r="DM812" s="239" t="str">
        <f t="shared" si="1250"/>
        <v>2do trimestre</v>
      </c>
      <c r="DN812" s="239" t="str">
        <f t="shared" si="1251"/>
        <v/>
      </c>
      <c r="DO812" s="239" t="str">
        <f t="shared" si="1252"/>
        <v/>
      </c>
      <c r="DP812" s="239" t="str">
        <f t="shared" si="1253"/>
        <v/>
      </c>
    </row>
    <row r="813" spans="1:120" ht="35.25" hidden="1" customHeight="1" x14ac:dyDescent="0.25">
      <c r="A813" s="53" t="s">
        <v>4521</v>
      </c>
      <c r="B813" s="53">
        <v>3000</v>
      </c>
      <c r="C813" s="53" t="s">
        <v>66</v>
      </c>
      <c r="D813" s="53" t="s">
        <v>3161</v>
      </c>
      <c r="E813" s="49">
        <v>3</v>
      </c>
      <c r="F813" s="53" t="s">
        <v>3235</v>
      </c>
      <c r="G813" s="53" t="str">
        <f t="shared" si="1256"/>
        <v>3000-4</v>
      </c>
      <c r="H813" s="53" t="s">
        <v>94</v>
      </c>
      <c r="I813" s="53" t="s">
        <v>76</v>
      </c>
      <c r="J813" s="53" t="s">
        <v>80</v>
      </c>
      <c r="K813" s="53" t="s">
        <v>80</v>
      </c>
      <c r="L813" s="53" t="s">
        <v>80</v>
      </c>
      <c r="M813" s="53" t="s">
        <v>80</v>
      </c>
      <c r="N813" s="53" t="s">
        <v>80</v>
      </c>
      <c r="O813" s="53" t="s">
        <v>80</v>
      </c>
      <c r="P813" s="53" t="s">
        <v>2488</v>
      </c>
      <c r="Q813" s="52">
        <v>0.1</v>
      </c>
      <c r="R813" s="52">
        <f>+Q813*Q811</f>
        <v>1.0000000000000002E-2</v>
      </c>
      <c r="S813" s="53">
        <v>1</v>
      </c>
      <c r="T813" s="53" t="s">
        <v>84</v>
      </c>
      <c r="U813" s="53" t="s">
        <v>2489</v>
      </c>
      <c r="V813" s="71">
        <v>45054</v>
      </c>
      <c r="W813" s="71">
        <v>45065</v>
      </c>
      <c r="X813" s="56" t="s">
        <v>3236</v>
      </c>
      <c r="Y813" s="49" t="s">
        <v>167</v>
      </c>
      <c r="Z813" s="59" t="s">
        <v>100</v>
      </c>
      <c r="AA813" s="60">
        <v>1</v>
      </c>
      <c r="AB813" s="62" t="s">
        <v>3237</v>
      </c>
      <c r="AC813" s="62">
        <v>45061</v>
      </c>
      <c r="AD813" s="60">
        <v>1</v>
      </c>
      <c r="AE813" s="62" t="s">
        <v>942</v>
      </c>
      <c r="AF813" s="62">
        <v>45061</v>
      </c>
      <c r="AG813" s="60" t="s">
        <v>79</v>
      </c>
      <c r="AH813" s="60">
        <v>1</v>
      </c>
      <c r="AI813" s="52">
        <f t="shared" si="1172"/>
        <v>1.0000000000000002E-2</v>
      </c>
      <c r="AJ813" s="52">
        <f t="shared" si="1261"/>
        <v>1</v>
      </c>
      <c r="AK813" s="52"/>
      <c r="AL813" s="239">
        <f t="shared" si="1191"/>
        <v>1</v>
      </c>
      <c r="AM813" s="239" t="str">
        <f t="shared" si="1192"/>
        <v/>
      </c>
      <c r="AN813" s="239" t="str">
        <f t="shared" si="1193"/>
        <v/>
      </c>
      <c r="AO813" s="239" t="str">
        <f t="shared" si="1194"/>
        <v/>
      </c>
      <c r="AP813" s="239" t="str">
        <f t="shared" si="1195"/>
        <v/>
      </c>
      <c r="AQ813" s="239" t="str">
        <f t="shared" si="1196"/>
        <v/>
      </c>
      <c r="AR813" s="239" t="str">
        <f t="shared" si="1197"/>
        <v/>
      </c>
      <c r="AS813" s="239" t="str">
        <f t="shared" si="1198"/>
        <v/>
      </c>
      <c r="AT813" s="239" t="str">
        <f t="shared" si="1199"/>
        <v/>
      </c>
      <c r="AU813" s="239" t="str">
        <f t="shared" si="1173"/>
        <v/>
      </c>
      <c r="AV813" s="239" t="str">
        <f t="shared" si="1174"/>
        <v/>
      </c>
      <c r="AW813" s="239" t="str">
        <f t="shared" si="1175"/>
        <v/>
      </c>
      <c r="AX813" s="239" t="str">
        <f t="shared" si="1176"/>
        <v/>
      </c>
      <c r="AY813" s="239" t="str">
        <f t="shared" si="1177"/>
        <v/>
      </c>
      <c r="AZ813" s="239" t="str">
        <f t="shared" si="1178"/>
        <v/>
      </c>
      <c r="BA813" s="239" t="str">
        <f t="shared" si="1179"/>
        <v/>
      </c>
      <c r="BB813" s="239" t="str">
        <f t="shared" si="1180"/>
        <v/>
      </c>
      <c r="BC813" s="239" t="str">
        <f t="shared" si="1181"/>
        <v/>
      </c>
      <c r="BD813" s="239" t="str">
        <f t="shared" si="1182"/>
        <v/>
      </c>
      <c r="BE813" s="239" t="str">
        <f t="shared" si="1183"/>
        <v/>
      </c>
      <c r="BF813" s="239" t="str">
        <f t="shared" si="1184"/>
        <v/>
      </c>
      <c r="BG813" s="239" t="str">
        <f t="shared" si="1185"/>
        <v/>
      </c>
      <c r="BH813" s="239">
        <f t="shared" si="1186"/>
        <v>1</v>
      </c>
      <c r="BI813" s="239">
        <f t="shared" si="1187"/>
        <v>1</v>
      </c>
      <c r="BJ813" s="239" t="str">
        <f t="shared" si="1188"/>
        <v/>
      </c>
      <c r="BK813" s="239" t="str">
        <f t="shared" si="1189"/>
        <v/>
      </c>
      <c r="BL813" s="239" t="str">
        <f t="shared" si="1190"/>
        <v/>
      </c>
      <c r="BN813" s="239">
        <f t="shared" si="1200"/>
        <v>1</v>
      </c>
      <c r="BO813" s="239" t="str">
        <f t="shared" si="1201"/>
        <v/>
      </c>
      <c r="BP813" s="239" t="str">
        <f t="shared" si="1202"/>
        <v/>
      </c>
      <c r="BQ813" s="239" t="str">
        <f t="shared" si="1203"/>
        <v/>
      </c>
      <c r="BR813" s="239" t="str">
        <f t="shared" si="1204"/>
        <v/>
      </c>
      <c r="BS813" s="239" t="str">
        <f t="shared" si="1205"/>
        <v/>
      </c>
      <c r="BT813" s="239" t="str">
        <f t="shared" si="1206"/>
        <v/>
      </c>
      <c r="BU813" s="239" t="str">
        <f t="shared" si="1207"/>
        <v/>
      </c>
      <c r="BV813" s="239" t="str">
        <f t="shared" si="1208"/>
        <v/>
      </c>
      <c r="BW813" s="239" t="str">
        <f t="shared" si="1209"/>
        <v/>
      </c>
      <c r="BX813" s="239" t="str">
        <f t="shared" si="1210"/>
        <v/>
      </c>
      <c r="BY813" s="239" t="str">
        <f t="shared" si="1211"/>
        <v/>
      </c>
      <c r="BZ813" s="239" t="str">
        <f t="shared" si="1212"/>
        <v/>
      </c>
      <c r="CA813" s="239" t="str">
        <f t="shared" si="1213"/>
        <v/>
      </c>
      <c r="CB813" s="239" t="str">
        <f t="shared" si="1214"/>
        <v/>
      </c>
      <c r="CC813" s="239" t="str">
        <f t="shared" si="1215"/>
        <v/>
      </c>
      <c r="CD813" s="239" t="str">
        <f t="shared" si="1216"/>
        <v/>
      </c>
      <c r="CE813" s="239" t="str">
        <f t="shared" si="1217"/>
        <v/>
      </c>
      <c r="CF813" s="239" t="str">
        <f t="shared" si="1218"/>
        <v/>
      </c>
      <c r="CG813" s="239" t="str">
        <f t="shared" si="1219"/>
        <v/>
      </c>
      <c r="CH813" s="239" t="str">
        <f t="shared" si="1220"/>
        <v/>
      </c>
      <c r="CI813" s="239" t="str">
        <f t="shared" si="1221"/>
        <v/>
      </c>
      <c r="CJ813" s="239">
        <f t="shared" si="1222"/>
        <v>1</v>
      </c>
      <c r="CK813" s="239">
        <f t="shared" si="1223"/>
        <v>1</v>
      </c>
      <c r="CL813" s="239" t="str">
        <f t="shared" si="1224"/>
        <v/>
      </c>
      <c r="CM813" s="239" t="str">
        <f t="shared" si="1225"/>
        <v/>
      </c>
      <c r="CN813" s="239" t="str">
        <f t="shared" si="1226"/>
        <v/>
      </c>
      <c r="CP813" s="239" t="str">
        <f t="shared" si="1227"/>
        <v>2do trimestre</v>
      </c>
      <c r="CQ813" s="239" t="str">
        <f t="shared" si="1228"/>
        <v/>
      </c>
      <c r="CR813" s="239" t="str">
        <f t="shared" si="1229"/>
        <v/>
      </c>
      <c r="CS813" s="239" t="str">
        <f t="shared" si="1230"/>
        <v/>
      </c>
      <c r="CT813" s="239" t="str">
        <f t="shared" si="1231"/>
        <v/>
      </c>
      <c r="CU813" s="239" t="str">
        <f t="shared" si="1232"/>
        <v/>
      </c>
      <c r="CV813" s="239" t="str">
        <f t="shared" si="1233"/>
        <v/>
      </c>
      <c r="CW813" s="239" t="str">
        <f t="shared" si="1234"/>
        <v/>
      </c>
      <c r="CX813" s="239" t="str">
        <f t="shared" si="1235"/>
        <v/>
      </c>
      <c r="CY813" s="239" t="str">
        <f t="shared" si="1236"/>
        <v/>
      </c>
      <c r="CZ813" s="239" t="str">
        <f t="shared" si="1237"/>
        <v/>
      </c>
      <c r="DA813" s="239" t="str">
        <f t="shared" si="1238"/>
        <v/>
      </c>
      <c r="DB813" s="239" t="str">
        <f t="shared" si="1239"/>
        <v/>
      </c>
      <c r="DC813" s="239" t="str">
        <f t="shared" si="1240"/>
        <v/>
      </c>
      <c r="DD813" s="239" t="str">
        <f t="shared" si="1241"/>
        <v/>
      </c>
      <c r="DE813" s="239" t="str">
        <f t="shared" si="1242"/>
        <v/>
      </c>
      <c r="DF813" s="239" t="str">
        <f t="shared" si="1243"/>
        <v/>
      </c>
      <c r="DG813" s="239" t="str">
        <f t="shared" si="1244"/>
        <v/>
      </c>
      <c r="DH813" s="239" t="str">
        <f t="shared" si="1245"/>
        <v/>
      </c>
      <c r="DI813" s="239" t="str">
        <f t="shared" si="1246"/>
        <v/>
      </c>
      <c r="DJ813" s="239" t="str">
        <f t="shared" si="1247"/>
        <v/>
      </c>
      <c r="DK813" s="239" t="str">
        <f t="shared" si="1248"/>
        <v/>
      </c>
      <c r="DL813" s="239" t="str">
        <f t="shared" si="1249"/>
        <v>2do trimestre</v>
      </c>
      <c r="DM813" s="239" t="str">
        <f t="shared" si="1250"/>
        <v>2do trimestre</v>
      </c>
      <c r="DN813" s="239" t="str">
        <f t="shared" si="1251"/>
        <v/>
      </c>
      <c r="DO813" s="239" t="str">
        <f t="shared" si="1252"/>
        <v/>
      </c>
      <c r="DP813" s="239" t="str">
        <f t="shared" si="1253"/>
        <v/>
      </c>
    </row>
    <row r="814" spans="1:120" ht="35.25" hidden="1" customHeight="1" x14ac:dyDescent="0.25">
      <c r="A814" s="53" t="s">
        <v>4521</v>
      </c>
      <c r="B814" s="53">
        <v>3000</v>
      </c>
      <c r="C814" s="53" t="s">
        <v>66</v>
      </c>
      <c r="D814" s="53" t="s">
        <v>3161</v>
      </c>
      <c r="E814" s="49">
        <v>3</v>
      </c>
      <c r="F814" s="53" t="s">
        <v>3238</v>
      </c>
      <c r="G814" s="53" t="str">
        <f t="shared" si="1256"/>
        <v>3000-4</v>
      </c>
      <c r="H814" s="53" t="s">
        <v>94</v>
      </c>
      <c r="I814" s="53" t="s">
        <v>76</v>
      </c>
      <c r="J814" s="53" t="s">
        <v>80</v>
      </c>
      <c r="K814" s="53" t="s">
        <v>80</v>
      </c>
      <c r="L814" s="53" t="s">
        <v>80</v>
      </c>
      <c r="M814" s="53" t="s">
        <v>80</v>
      </c>
      <c r="N814" s="53" t="s">
        <v>80</v>
      </c>
      <c r="O814" s="53" t="s">
        <v>80</v>
      </c>
      <c r="P814" s="53" t="s">
        <v>2494</v>
      </c>
      <c r="Q814" s="52">
        <v>0.15</v>
      </c>
      <c r="R814" s="52">
        <f>+Q814*Q811</f>
        <v>1.4999999999999999E-2</v>
      </c>
      <c r="S814" s="53">
        <v>1</v>
      </c>
      <c r="T814" s="53" t="s">
        <v>84</v>
      </c>
      <c r="U814" s="53" t="s">
        <v>2495</v>
      </c>
      <c r="V814" s="71">
        <v>45069</v>
      </c>
      <c r="W814" s="71">
        <v>45086</v>
      </c>
      <c r="X814" s="56" t="s">
        <v>3220</v>
      </c>
      <c r="Y814" s="49" t="s">
        <v>167</v>
      </c>
      <c r="Z814" s="59" t="s">
        <v>100</v>
      </c>
      <c r="AA814" s="60">
        <v>1</v>
      </c>
      <c r="AB814" s="62" t="s">
        <v>3239</v>
      </c>
      <c r="AC814" s="62">
        <v>45098</v>
      </c>
      <c r="AD814" s="60">
        <v>1</v>
      </c>
      <c r="AE814" s="62" t="s">
        <v>942</v>
      </c>
      <c r="AF814" s="62">
        <v>45098</v>
      </c>
      <c r="AG814" s="60" t="s">
        <v>79</v>
      </c>
      <c r="AH814" s="60">
        <v>1</v>
      </c>
      <c r="AI814" s="52">
        <f t="shared" si="1172"/>
        <v>1.4999999999999999E-2</v>
      </c>
      <c r="AJ814" s="52">
        <f t="shared" si="1261"/>
        <v>1</v>
      </c>
      <c r="AK814" s="52"/>
      <c r="AL814" s="239" t="str">
        <f t="shared" si="1191"/>
        <v/>
      </c>
      <c r="AM814" s="239" t="str">
        <f t="shared" si="1192"/>
        <v/>
      </c>
      <c r="AN814" s="239" t="str">
        <f t="shared" si="1193"/>
        <v/>
      </c>
      <c r="AO814" s="239" t="str">
        <f t="shared" si="1194"/>
        <v/>
      </c>
      <c r="AP814" s="239" t="str">
        <f t="shared" si="1195"/>
        <v/>
      </c>
      <c r="AQ814" s="239" t="str">
        <f t="shared" si="1196"/>
        <v/>
      </c>
      <c r="AR814" s="239" t="str">
        <f t="shared" si="1197"/>
        <v/>
      </c>
      <c r="AS814" s="239" t="str">
        <f t="shared" si="1198"/>
        <v/>
      </c>
      <c r="AT814" s="239" t="str">
        <f t="shared" si="1199"/>
        <v/>
      </c>
      <c r="AU814" s="239" t="str">
        <f t="shared" si="1173"/>
        <v/>
      </c>
      <c r="AV814" s="239" t="str">
        <f t="shared" si="1174"/>
        <v/>
      </c>
      <c r="AW814" s="239" t="str">
        <f t="shared" si="1175"/>
        <v/>
      </c>
      <c r="AX814" s="239" t="str">
        <f t="shared" si="1176"/>
        <v/>
      </c>
      <c r="AY814" s="239" t="str">
        <f t="shared" si="1177"/>
        <v/>
      </c>
      <c r="AZ814" s="239" t="str">
        <f t="shared" si="1178"/>
        <v/>
      </c>
      <c r="BA814" s="239" t="str">
        <f t="shared" si="1179"/>
        <v/>
      </c>
      <c r="BB814" s="239" t="str">
        <f t="shared" si="1180"/>
        <v/>
      </c>
      <c r="BC814" s="239" t="str">
        <f t="shared" si="1181"/>
        <v/>
      </c>
      <c r="BD814" s="239" t="str">
        <f t="shared" si="1182"/>
        <v/>
      </c>
      <c r="BE814" s="239" t="str">
        <f t="shared" si="1183"/>
        <v/>
      </c>
      <c r="BF814" s="239" t="str">
        <f t="shared" si="1184"/>
        <v/>
      </c>
      <c r="BG814" s="239" t="str">
        <f t="shared" si="1185"/>
        <v/>
      </c>
      <c r="BH814" s="239">
        <f t="shared" si="1186"/>
        <v>1</v>
      </c>
      <c r="BI814" s="239">
        <f t="shared" si="1187"/>
        <v>1</v>
      </c>
      <c r="BJ814" s="239" t="str">
        <f t="shared" si="1188"/>
        <v/>
      </c>
      <c r="BK814" s="239" t="str">
        <f t="shared" si="1189"/>
        <v/>
      </c>
      <c r="BL814" s="239" t="str">
        <f t="shared" si="1190"/>
        <v/>
      </c>
      <c r="BN814" s="239" t="str">
        <f t="shared" si="1200"/>
        <v/>
      </c>
      <c r="BO814" s="239" t="str">
        <f t="shared" si="1201"/>
        <v/>
      </c>
      <c r="BP814" s="239" t="str">
        <f t="shared" si="1202"/>
        <v/>
      </c>
      <c r="BQ814" s="239" t="str">
        <f t="shared" si="1203"/>
        <v/>
      </c>
      <c r="BR814" s="239" t="str">
        <f t="shared" si="1204"/>
        <v/>
      </c>
      <c r="BS814" s="239" t="str">
        <f t="shared" si="1205"/>
        <v/>
      </c>
      <c r="BT814" s="239" t="str">
        <f t="shared" si="1206"/>
        <v/>
      </c>
      <c r="BU814" s="239" t="str">
        <f t="shared" si="1207"/>
        <v/>
      </c>
      <c r="BV814" s="239" t="str">
        <f t="shared" si="1208"/>
        <v/>
      </c>
      <c r="BW814" s="239" t="str">
        <f t="shared" si="1209"/>
        <v/>
      </c>
      <c r="BX814" s="239" t="str">
        <f t="shared" si="1210"/>
        <v/>
      </c>
      <c r="BY814" s="239" t="str">
        <f t="shared" si="1211"/>
        <v/>
      </c>
      <c r="BZ814" s="239" t="str">
        <f t="shared" si="1212"/>
        <v/>
      </c>
      <c r="CA814" s="239" t="str">
        <f t="shared" si="1213"/>
        <v/>
      </c>
      <c r="CB814" s="239" t="str">
        <f t="shared" si="1214"/>
        <v/>
      </c>
      <c r="CC814" s="239" t="str">
        <f t="shared" si="1215"/>
        <v/>
      </c>
      <c r="CD814" s="239" t="str">
        <f t="shared" si="1216"/>
        <v/>
      </c>
      <c r="CE814" s="239" t="str">
        <f t="shared" si="1217"/>
        <v/>
      </c>
      <c r="CF814" s="239" t="str">
        <f t="shared" si="1218"/>
        <v/>
      </c>
      <c r="CG814" s="239" t="str">
        <f t="shared" si="1219"/>
        <v/>
      </c>
      <c r="CH814" s="239" t="str">
        <f t="shared" si="1220"/>
        <v/>
      </c>
      <c r="CI814" s="239" t="str">
        <f t="shared" si="1221"/>
        <v/>
      </c>
      <c r="CJ814" s="239">
        <f t="shared" si="1222"/>
        <v>1</v>
      </c>
      <c r="CK814" s="239">
        <f t="shared" si="1223"/>
        <v>1</v>
      </c>
      <c r="CL814" s="239" t="str">
        <f t="shared" si="1224"/>
        <v/>
      </c>
      <c r="CM814" s="239" t="str">
        <f t="shared" si="1225"/>
        <v/>
      </c>
      <c r="CN814" s="239" t="str">
        <f t="shared" si="1226"/>
        <v/>
      </c>
      <c r="CP814" s="239" t="str">
        <f t="shared" si="1227"/>
        <v/>
      </c>
      <c r="CQ814" s="239" t="str">
        <f t="shared" si="1228"/>
        <v/>
      </c>
      <c r="CR814" s="239" t="str">
        <f t="shared" si="1229"/>
        <v/>
      </c>
      <c r="CS814" s="239" t="str">
        <f t="shared" si="1230"/>
        <v/>
      </c>
      <c r="CT814" s="239" t="str">
        <f t="shared" si="1231"/>
        <v/>
      </c>
      <c r="CU814" s="239" t="str">
        <f t="shared" si="1232"/>
        <v/>
      </c>
      <c r="CV814" s="239" t="str">
        <f t="shared" si="1233"/>
        <v/>
      </c>
      <c r="CW814" s="239" t="str">
        <f t="shared" si="1234"/>
        <v/>
      </c>
      <c r="CX814" s="239" t="str">
        <f t="shared" si="1235"/>
        <v/>
      </c>
      <c r="CY814" s="239" t="str">
        <f t="shared" si="1236"/>
        <v/>
      </c>
      <c r="CZ814" s="239" t="str">
        <f t="shared" si="1237"/>
        <v/>
      </c>
      <c r="DA814" s="239" t="str">
        <f t="shared" si="1238"/>
        <v/>
      </c>
      <c r="DB814" s="239" t="str">
        <f t="shared" si="1239"/>
        <v/>
      </c>
      <c r="DC814" s="239" t="str">
        <f t="shared" si="1240"/>
        <v/>
      </c>
      <c r="DD814" s="239" t="str">
        <f t="shared" si="1241"/>
        <v/>
      </c>
      <c r="DE814" s="239" t="str">
        <f t="shared" si="1242"/>
        <v/>
      </c>
      <c r="DF814" s="239" t="str">
        <f t="shared" si="1243"/>
        <v/>
      </c>
      <c r="DG814" s="239" t="str">
        <f t="shared" si="1244"/>
        <v/>
      </c>
      <c r="DH814" s="239" t="str">
        <f t="shared" si="1245"/>
        <v/>
      </c>
      <c r="DI814" s="239" t="str">
        <f t="shared" si="1246"/>
        <v/>
      </c>
      <c r="DJ814" s="239" t="str">
        <f t="shared" si="1247"/>
        <v/>
      </c>
      <c r="DK814" s="239" t="str">
        <f t="shared" si="1248"/>
        <v/>
      </c>
      <c r="DL814" s="239" t="str">
        <f t="shared" si="1249"/>
        <v>2do trimestre</v>
      </c>
      <c r="DM814" s="239" t="str">
        <f t="shared" si="1250"/>
        <v>2do trimestre</v>
      </c>
      <c r="DN814" s="239" t="str">
        <f t="shared" si="1251"/>
        <v/>
      </c>
      <c r="DO814" s="239" t="str">
        <f t="shared" si="1252"/>
        <v/>
      </c>
      <c r="DP814" s="239" t="str">
        <f t="shared" si="1253"/>
        <v/>
      </c>
    </row>
    <row r="815" spans="1:120" ht="35.25" hidden="1" customHeight="1" x14ac:dyDescent="0.25">
      <c r="A815" s="53" t="s">
        <v>4521</v>
      </c>
      <c r="B815" s="53">
        <v>3000</v>
      </c>
      <c r="C815" s="53" t="s">
        <v>66</v>
      </c>
      <c r="D815" s="53" t="s">
        <v>3161</v>
      </c>
      <c r="E815" s="49">
        <v>3</v>
      </c>
      <c r="F815" s="53" t="s">
        <v>3240</v>
      </c>
      <c r="G815" s="53" t="str">
        <f t="shared" si="1256"/>
        <v>3000-4</v>
      </c>
      <c r="H815" s="53" t="s">
        <v>94</v>
      </c>
      <c r="I815" s="53" t="s">
        <v>76</v>
      </c>
      <c r="J815" s="53" t="s">
        <v>80</v>
      </c>
      <c r="K815" s="53" t="s">
        <v>80</v>
      </c>
      <c r="L815" s="53" t="s">
        <v>80</v>
      </c>
      <c r="M815" s="53" t="s">
        <v>80</v>
      </c>
      <c r="N815" s="53" t="s">
        <v>80</v>
      </c>
      <c r="O815" s="53" t="s">
        <v>80</v>
      </c>
      <c r="P815" s="53" t="s">
        <v>2498</v>
      </c>
      <c r="Q815" s="52">
        <v>0.2</v>
      </c>
      <c r="R815" s="52">
        <f>+Q815*Q811</f>
        <v>2.0000000000000004E-2</v>
      </c>
      <c r="S815" s="53">
        <v>1</v>
      </c>
      <c r="T815" s="53" t="s">
        <v>84</v>
      </c>
      <c r="U815" s="53" t="s">
        <v>2499</v>
      </c>
      <c r="V815" s="71">
        <v>45090</v>
      </c>
      <c r="W815" s="71">
        <v>45097</v>
      </c>
      <c r="X815" s="56" t="s">
        <v>3220</v>
      </c>
      <c r="Y815" s="49" t="s">
        <v>167</v>
      </c>
      <c r="Z815" s="59" t="s">
        <v>100</v>
      </c>
      <c r="AA815" s="60">
        <v>1</v>
      </c>
      <c r="AB815" s="62" t="s">
        <v>3241</v>
      </c>
      <c r="AC815" s="62">
        <v>45099</v>
      </c>
      <c r="AD815" s="60">
        <v>1</v>
      </c>
      <c r="AE815" s="62" t="s">
        <v>942</v>
      </c>
      <c r="AF815" s="62">
        <v>45099</v>
      </c>
      <c r="AG815" s="60" t="s">
        <v>79</v>
      </c>
      <c r="AH815" s="60">
        <v>1</v>
      </c>
      <c r="AI815" s="52">
        <f t="shared" si="1172"/>
        <v>2.0000000000000004E-2</v>
      </c>
      <c r="AJ815" s="52">
        <f t="shared" si="1261"/>
        <v>1</v>
      </c>
      <c r="AK815" s="52"/>
      <c r="AL815" s="239" t="str">
        <f t="shared" si="1191"/>
        <v/>
      </c>
      <c r="AM815" s="239" t="str">
        <f t="shared" si="1192"/>
        <v/>
      </c>
      <c r="AN815" s="239" t="str">
        <f t="shared" si="1193"/>
        <v/>
      </c>
      <c r="AO815" s="239" t="str">
        <f t="shared" si="1194"/>
        <v/>
      </c>
      <c r="AP815" s="239" t="str">
        <f t="shared" si="1195"/>
        <v/>
      </c>
      <c r="AQ815" s="239" t="str">
        <f t="shared" si="1196"/>
        <v/>
      </c>
      <c r="AR815" s="239" t="str">
        <f t="shared" si="1197"/>
        <v/>
      </c>
      <c r="AS815" s="239" t="str">
        <f t="shared" si="1198"/>
        <v/>
      </c>
      <c r="AT815" s="239" t="str">
        <f t="shared" si="1199"/>
        <v/>
      </c>
      <c r="AU815" s="239" t="str">
        <f t="shared" si="1173"/>
        <v/>
      </c>
      <c r="AV815" s="239" t="str">
        <f t="shared" si="1174"/>
        <v/>
      </c>
      <c r="AW815" s="239" t="str">
        <f t="shared" si="1175"/>
        <v/>
      </c>
      <c r="AX815" s="239" t="str">
        <f t="shared" si="1176"/>
        <v/>
      </c>
      <c r="AY815" s="239" t="str">
        <f t="shared" si="1177"/>
        <v/>
      </c>
      <c r="AZ815" s="239" t="str">
        <f t="shared" si="1178"/>
        <v/>
      </c>
      <c r="BA815" s="239" t="str">
        <f t="shared" si="1179"/>
        <v/>
      </c>
      <c r="BB815" s="239" t="str">
        <f t="shared" si="1180"/>
        <v/>
      </c>
      <c r="BC815" s="239" t="str">
        <f t="shared" si="1181"/>
        <v/>
      </c>
      <c r="BD815" s="239" t="str">
        <f t="shared" si="1182"/>
        <v/>
      </c>
      <c r="BE815" s="239" t="str">
        <f t="shared" si="1183"/>
        <v/>
      </c>
      <c r="BF815" s="239" t="str">
        <f t="shared" si="1184"/>
        <v/>
      </c>
      <c r="BG815" s="239" t="str">
        <f t="shared" si="1185"/>
        <v/>
      </c>
      <c r="BH815" s="239">
        <f t="shared" si="1186"/>
        <v>1</v>
      </c>
      <c r="BI815" s="239">
        <f t="shared" si="1187"/>
        <v>1</v>
      </c>
      <c r="BJ815" s="239" t="str">
        <f t="shared" si="1188"/>
        <v/>
      </c>
      <c r="BK815" s="239" t="str">
        <f t="shared" si="1189"/>
        <v/>
      </c>
      <c r="BL815" s="239" t="str">
        <f t="shared" si="1190"/>
        <v/>
      </c>
      <c r="BN815" s="239" t="str">
        <f t="shared" si="1200"/>
        <v/>
      </c>
      <c r="BO815" s="239" t="str">
        <f t="shared" si="1201"/>
        <v/>
      </c>
      <c r="BP815" s="239" t="str">
        <f t="shared" si="1202"/>
        <v/>
      </c>
      <c r="BQ815" s="239" t="str">
        <f t="shared" si="1203"/>
        <v/>
      </c>
      <c r="BR815" s="239" t="str">
        <f t="shared" si="1204"/>
        <v/>
      </c>
      <c r="BS815" s="239" t="str">
        <f t="shared" si="1205"/>
        <v/>
      </c>
      <c r="BT815" s="239" t="str">
        <f t="shared" si="1206"/>
        <v/>
      </c>
      <c r="BU815" s="239" t="str">
        <f t="shared" si="1207"/>
        <v/>
      </c>
      <c r="BV815" s="239" t="str">
        <f t="shared" si="1208"/>
        <v/>
      </c>
      <c r="BW815" s="239" t="str">
        <f t="shared" si="1209"/>
        <v/>
      </c>
      <c r="BX815" s="239" t="str">
        <f t="shared" si="1210"/>
        <v/>
      </c>
      <c r="BY815" s="239" t="str">
        <f t="shared" si="1211"/>
        <v/>
      </c>
      <c r="BZ815" s="239" t="str">
        <f t="shared" si="1212"/>
        <v/>
      </c>
      <c r="CA815" s="239" t="str">
        <f t="shared" si="1213"/>
        <v/>
      </c>
      <c r="CB815" s="239" t="str">
        <f t="shared" si="1214"/>
        <v/>
      </c>
      <c r="CC815" s="239" t="str">
        <f t="shared" si="1215"/>
        <v/>
      </c>
      <c r="CD815" s="239" t="str">
        <f t="shared" si="1216"/>
        <v/>
      </c>
      <c r="CE815" s="239" t="str">
        <f t="shared" si="1217"/>
        <v/>
      </c>
      <c r="CF815" s="239" t="str">
        <f t="shared" si="1218"/>
        <v/>
      </c>
      <c r="CG815" s="239" t="str">
        <f t="shared" si="1219"/>
        <v/>
      </c>
      <c r="CH815" s="239" t="str">
        <f t="shared" si="1220"/>
        <v/>
      </c>
      <c r="CI815" s="239" t="str">
        <f t="shared" si="1221"/>
        <v/>
      </c>
      <c r="CJ815" s="239">
        <f t="shared" si="1222"/>
        <v>1</v>
      </c>
      <c r="CK815" s="239">
        <f t="shared" si="1223"/>
        <v>1</v>
      </c>
      <c r="CL815" s="239" t="str">
        <f t="shared" si="1224"/>
        <v/>
      </c>
      <c r="CM815" s="239" t="str">
        <f t="shared" si="1225"/>
        <v/>
      </c>
      <c r="CN815" s="239" t="str">
        <f t="shared" si="1226"/>
        <v/>
      </c>
      <c r="CP815" s="239" t="str">
        <f t="shared" si="1227"/>
        <v/>
      </c>
      <c r="CQ815" s="239" t="str">
        <f t="shared" si="1228"/>
        <v/>
      </c>
      <c r="CR815" s="239" t="str">
        <f t="shared" si="1229"/>
        <v/>
      </c>
      <c r="CS815" s="239" t="str">
        <f t="shared" si="1230"/>
        <v/>
      </c>
      <c r="CT815" s="239" t="str">
        <f t="shared" si="1231"/>
        <v/>
      </c>
      <c r="CU815" s="239" t="str">
        <f t="shared" si="1232"/>
        <v/>
      </c>
      <c r="CV815" s="239" t="str">
        <f t="shared" si="1233"/>
        <v/>
      </c>
      <c r="CW815" s="239" t="str">
        <f t="shared" si="1234"/>
        <v/>
      </c>
      <c r="CX815" s="239" t="str">
        <f t="shared" si="1235"/>
        <v/>
      </c>
      <c r="CY815" s="239" t="str">
        <f t="shared" si="1236"/>
        <v/>
      </c>
      <c r="CZ815" s="239" t="str">
        <f t="shared" si="1237"/>
        <v/>
      </c>
      <c r="DA815" s="239" t="str">
        <f t="shared" si="1238"/>
        <v/>
      </c>
      <c r="DB815" s="239" t="str">
        <f t="shared" si="1239"/>
        <v/>
      </c>
      <c r="DC815" s="239" t="str">
        <f t="shared" si="1240"/>
        <v/>
      </c>
      <c r="DD815" s="239" t="str">
        <f t="shared" si="1241"/>
        <v/>
      </c>
      <c r="DE815" s="239" t="str">
        <f t="shared" si="1242"/>
        <v/>
      </c>
      <c r="DF815" s="239" t="str">
        <f t="shared" si="1243"/>
        <v/>
      </c>
      <c r="DG815" s="239" t="str">
        <f t="shared" si="1244"/>
        <v/>
      </c>
      <c r="DH815" s="239" t="str">
        <f t="shared" si="1245"/>
        <v/>
      </c>
      <c r="DI815" s="239" t="str">
        <f t="shared" si="1246"/>
        <v/>
      </c>
      <c r="DJ815" s="239" t="str">
        <f t="shared" si="1247"/>
        <v/>
      </c>
      <c r="DK815" s="239" t="str">
        <f t="shared" si="1248"/>
        <v/>
      </c>
      <c r="DL815" s="239" t="str">
        <f t="shared" si="1249"/>
        <v>2do trimestre</v>
      </c>
      <c r="DM815" s="239" t="str">
        <f t="shared" si="1250"/>
        <v>2do trimestre</v>
      </c>
      <c r="DN815" s="239" t="str">
        <f t="shared" si="1251"/>
        <v/>
      </c>
      <c r="DO815" s="239" t="str">
        <f t="shared" si="1252"/>
        <v/>
      </c>
      <c r="DP815" s="239" t="str">
        <f t="shared" si="1253"/>
        <v/>
      </c>
    </row>
    <row r="816" spans="1:120" ht="35.25" hidden="1" customHeight="1" x14ac:dyDescent="0.25">
      <c r="A816" s="53" t="s">
        <v>4521</v>
      </c>
      <c r="B816" s="53">
        <v>3000</v>
      </c>
      <c r="C816" s="53" t="s">
        <v>66</v>
      </c>
      <c r="D816" s="53" t="s">
        <v>3161</v>
      </c>
      <c r="E816" s="49">
        <v>3</v>
      </c>
      <c r="F816" s="53" t="s">
        <v>3242</v>
      </c>
      <c r="G816" s="53" t="str">
        <f t="shared" si="1256"/>
        <v>3000-4</v>
      </c>
      <c r="H816" s="53" t="s">
        <v>102</v>
      </c>
      <c r="I816" s="53" t="s">
        <v>76</v>
      </c>
      <c r="J816" s="53" t="s">
        <v>80</v>
      </c>
      <c r="K816" s="53" t="s">
        <v>80</v>
      </c>
      <c r="L816" s="53" t="s">
        <v>80</v>
      </c>
      <c r="M816" s="53" t="s">
        <v>80</v>
      </c>
      <c r="N816" s="53" t="s">
        <v>80</v>
      </c>
      <c r="O816" s="53" t="s">
        <v>80</v>
      </c>
      <c r="P816" s="53" t="s">
        <v>2502</v>
      </c>
      <c r="Q816" s="52">
        <v>0</v>
      </c>
      <c r="R816" s="52">
        <f>+Q816*Q811</f>
        <v>0</v>
      </c>
      <c r="S816" s="53">
        <v>1</v>
      </c>
      <c r="T816" s="53" t="s">
        <v>84</v>
      </c>
      <c r="U816" s="53" t="s">
        <v>2503</v>
      </c>
      <c r="V816" s="71">
        <v>45098</v>
      </c>
      <c r="W816" s="71">
        <v>45149</v>
      </c>
      <c r="X816" s="56" t="s">
        <v>390</v>
      </c>
      <c r="Y816" s="49" t="s">
        <v>202</v>
      </c>
      <c r="Z816" s="59" t="s">
        <v>100</v>
      </c>
      <c r="AA816" s="60">
        <v>1</v>
      </c>
      <c r="AB816" s="60" t="s">
        <v>3243</v>
      </c>
      <c r="AC816" s="69">
        <v>45148</v>
      </c>
      <c r="AD816" s="60">
        <v>1</v>
      </c>
      <c r="AE816" s="60" t="s">
        <v>942</v>
      </c>
      <c r="AF816" s="69">
        <v>45148</v>
      </c>
      <c r="AG816" s="60" t="s">
        <v>79</v>
      </c>
      <c r="AH816" s="60">
        <v>1</v>
      </c>
      <c r="AI816" s="52">
        <f t="shared" si="1172"/>
        <v>0</v>
      </c>
      <c r="AJ816" s="52"/>
      <c r="AK816" s="52"/>
      <c r="AL816" s="239" t="str">
        <f t="shared" si="1191"/>
        <v/>
      </c>
      <c r="AM816" s="239" t="str">
        <f t="shared" si="1192"/>
        <v/>
      </c>
      <c r="AN816" s="239" t="str">
        <f t="shared" si="1193"/>
        <v/>
      </c>
      <c r="AO816" s="239" t="str">
        <f t="shared" si="1194"/>
        <v/>
      </c>
      <c r="AP816" s="239" t="str">
        <f t="shared" si="1195"/>
        <v/>
      </c>
      <c r="AQ816" s="239" t="str">
        <f t="shared" si="1196"/>
        <v/>
      </c>
      <c r="AR816" s="239" t="str">
        <f t="shared" si="1197"/>
        <v/>
      </c>
      <c r="AS816" s="239" t="str">
        <f t="shared" si="1198"/>
        <v/>
      </c>
      <c r="AT816" s="239" t="str">
        <f t="shared" si="1199"/>
        <v/>
      </c>
      <c r="AU816" s="239" t="str">
        <f t="shared" si="1173"/>
        <v/>
      </c>
      <c r="AV816" s="239">
        <f t="shared" si="1174"/>
        <v>1</v>
      </c>
      <c r="AW816" s="239" t="str">
        <f t="shared" si="1175"/>
        <v/>
      </c>
      <c r="AX816" s="239" t="str">
        <f t="shared" si="1176"/>
        <v/>
      </c>
      <c r="AY816" s="239" t="str">
        <f t="shared" si="1177"/>
        <v/>
      </c>
      <c r="AZ816" s="239" t="str">
        <f t="shared" si="1178"/>
        <v/>
      </c>
      <c r="BA816" s="239" t="str">
        <f t="shared" si="1179"/>
        <v/>
      </c>
      <c r="BB816" s="239" t="str">
        <f t="shared" si="1180"/>
        <v/>
      </c>
      <c r="BC816" s="239" t="str">
        <f t="shared" si="1181"/>
        <v/>
      </c>
      <c r="BD816" s="239" t="str">
        <f t="shared" si="1182"/>
        <v/>
      </c>
      <c r="BE816" s="239" t="str">
        <f t="shared" si="1183"/>
        <v/>
      </c>
      <c r="BF816" s="239" t="str">
        <f t="shared" si="1184"/>
        <v/>
      </c>
      <c r="BG816" s="239" t="str">
        <f t="shared" si="1185"/>
        <v/>
      </c>
      <c r="BH816" s="239" t="str">
        <f t="shared" si="1186"/>
        <v/>
      </c>
      <c r="BI816" s="239" t="str">
        <f t="shared" si="1187"/>
        <v/>
      </c>
      <c r="BJ816" s="239" t="str">
        <f t="shared" si="1188"/>
        <v/>
      </c>
      <c r="BK816" s="239" t="str">
        <f t="shared" si="1189"/>
        <v/>
      </c>
      <c r="BL816" s="239" t="str">
        <f t="shared" si="1190"/>
        <v/>
      </c>
      <c r="BN816" s="239" t="str">
        <f t="shared" si="1200"/>
        <v/>
      </c>
      <c r="BO816" s="239" t="str">
        <f t="shared" si="1201"/>
        <v/>
      </c>
      <c r="BP816" s="239" t="str">
        <f t="shared" si="1202"/>
        <v/>
      </c>
      <c r="BQ816" s="239" t="str">
        <f t="shared" si="1203"/>
        <v/>
      </c>
      <c r="BR816" s="239" t="str">
        <f t="shared" si="1204"/>
        <v/>
      </c>
      <c r="BS816" s="239" t="str">
        <f t="shared" si="1205"/>
        <v/>
      </c>
      <c r="BT816" s="239" t="str">
        <f t="shared" si="1206"/>
        <v/>
      </c>
      <c r="BU816" s="239" t="str">
        <f t="shared" si="1207"/>
        <v/>
      </c>
      <c r="BV816" s="239" t="str">
        <f t="shared" si="1208"/>
        <v/>
      </c>
      <c r="BW816" s="239" t="str">
        <f t="shared" si="1209"/>
        <v/>
      </c>
      <c r="BX816" s="239">
        <f t="shared" si="1210"/>
        <v>1</v>
      </c>
      <c r="BY816" s="239" t="str">
        <f t="shared" si="1211"/>
        <v/>
      </c>
      <c r="BZ816" s="239" t="str">
        <f t="shared" si="1212"/>
        <v/>
      </c>
      <c r="CA816" s="239" t="str">
        <f t="shared" si="1213"/>
        <v/>
      </c>
      <c r="CB816" s="239" t="str">
        <f t="shared" si="1214"/>
        <v/>
      </c>
      <c r="CC816" s="239" t="str">
        <f t="shared" si="1215"/>
        <v/>
      </c>
      <c r="CD816" s="239" t="str">
        <f t="shared" si="1216"/>
        <v/>
      </c>
      <c r="CE816" s="239" t="str">
        <f t="shared" si="1217"/>
        <v/>
      </c>
      <c r="CF816" s="239" t="str">
        <f t="shared" si="1218"/>
        <v/>
      </c>
      <c r="CG816" s="239" t="str">
        <f t="shared" si="1219"/>
        <v/>
      </c>
      <c r="CH816" s="239" t="str">
        <f t="shared" si="1220"/>
        <v/>
      </c>
      <c r="CI816" s="239" t="str">
        <f t="shared" si="1221"/>
        <v/>
      </c>
      <c r="CJ816" s="239" t="str">
        <f t="shared" si="1222"/>
        <v/>
      </c>
      <c r="CK816" s="239" t="str">
        <f t="shared" si="1223"/>
        <v/>
      </c>
      <c r="CL816" s="239" t="str">
        <f t="shared" si="1224"/>
        <v/>
      </c>
      <c r="CM816" s="239" t="str">
        <f t="shared" si="1225"/>
        <v/>
      </c>
      <c r="CN816" s="239" t="str">
        <f t="shared" si="1226"/>
        <v/>
      </c>
      <c r="CP816" s="239" t="str">
        <f t="shared" si="1227"/>
        <v/>
      </c>
      <c r="CQ816" s="239" t="str">
        <f t="shared" si="1228"/>
        <v/>
      </c>
      <c r="CR816" s="239" t="str">
        <f t="shared" si="1229"/>
        <v/>
      </c>
      <c r="CS816" s="239" t="str">
        <f t="shared" si="1230"/>
        <v/>
      </c>
      <c r="CT816" s="239" t="str">
        <f t="shared" si="1231"/>
        <v/>
      </c>
      <c r="CU816" s="239" t="str">
        <f t="shared" si="1232"/>
        <v/>
      </c>
      <c r="CV816" s="239" t="str">
        <f t="shared" si="1233"/>
        <v/>
      </c>
      <c r="CW816" s="239" t="str">
        <f t="shared" si="1234"/>
        <v/>
      </c>
      <c r="CX816" s="239" t="str">
        <f t="shared" si="1235"/>
        <v/>
      </c>
      <c r="CY816" s="239" t="str">
        <f t="shared" si="1236"/>
        <v/>
      </c>
      <c r="CZ816" s="239" t="str">
        <f t="shared" si="1237"/>
        <v>3er Trimestre</v>
      </c>
      <c r="DA816" s="239" t="str">
        <f t="shared" si="1238"/>
        <v/>
      </c>
      <c r="DB816" s="239" t="str">
        <f t="shared" si="1239"/>
        <v/>
      </c>
      <c r="DC816" s="239" t="str">
        <f t="shared" si="1240"/>
        <v/>
      </c>
      <c r="DD816" s="239" t="str">
        <f t="shared" si="1241"/>
        <v/>
      </c>
      <c r="DE816" s="239" t="str">
        <f t="shared" si="1242"/>
        <v/>
      </c>
      <c r="DF816" s="239" t="str">
        <f t="shared" si="1243"/>
        <v/>
      </c>
      <c r="DG816" s="239" t="str">
        <f t="shared" si="1244"/>
        <v/>
      </c>
      <c r="DH816" s="239" t="str">
        <f t="shared" si="1245"/>
        <v/>
      </c>
      <c r="DI816" s="239" t="str">
        <f t="shared" si="1246"/>
        <v/>
      </c>
      <c r="DJ816" s="239" t="str">
        <f t="shared" si="1247"/>
        <v/>
      </c>
      <c r="DK816" s="239" t="str">
        <f t="shared" si="1248"/>
        <v/>
      </c>
      <c r="DL816" s="239" t="str">
        <f t="shared" si="1249"/>
        <v/>
      </c>
      <c r="DM816" s="239" t="str">
        <f t="shared" si="1250"/>
        <v/>
      </c>
      <c r="DN816" s="239" t="str">
        <f t="shared" si="1251"/>
        <v/>
      </c>
      <c r="DO816" s="239" t="str">
        <f t="shared" si="1252"/>
        <v/>
      </c>
      <c r="DP816" s="239" t="str">
        <f t="shared" si="1253"/>
        <v/>
      </c>
    </row>
    <row r="817" spans="1:120" ht="35.25" hidden="1" customHeight="1" x14ac:dyDescent="0.25">
      <c r="A817" s="53" t="s">
        <v>4521</v>
      </c>
      <c r="B817" s="53">
        <v>3000</v>
      </c>
      <c r="C817" s="53" t="s">
        <v>66</v>
      </c>
      <c r="D817" s="53" t="s">
        <v>3161</v>
      </c>
      <c r="E817" s="49">
        <v>3</v>
      </c>
      <c r="F817" s="53" t="s">
        <v>3244</v>
      </c>
      <c r="G817" s="53" t="str">
        <f t="shared" si="1256"/>
        <v>3000-4</v>
      </c>
      <c r="H817" s="53" t="s">
        <v>94</v>
      </c>
      <c r="I817" s="53" t="s">
        <v>76</v>
      </c>
      <c r="J817" s="53" t="s">
        <v>80</v>
      </c>
      <c r="K817" s="53" t="s">
        <v>80</v>
      </c>
      <c r="L817" s="53" t="s">
        <v>80</v>
      </c>
      <c r="M817" s="53" t="s">
        <v>80</v>
      </c>
      <c r="N817" s="53" t="s">
        <v>80</v>
      </c>
      <c r="O817" s="53" t="s">
        <v>80</v>
      </c>
      <c r="P817" s="53" t="s">
        <v>2506</v>
      </c>
      <c r="Q817" s="52">
        <v>0.15</v>
      </c>
      <c r="R817" s="52">
        <f>+Q817*Q811</f>
        <v>1.4999999999999999E-2</v>
      </c>
      <c r="S817" s="53">
        <v>1</v>
      </c>
      <c r="T817" s="53" t="s">
        <v>84</v>
      </c>
      <c r="U817" s="53" t="s">
        <v>2507</v>
      </c>
      <c r="V817" s="71">
        <v>45152</v>
      </c>
      <c r="W817" s="71">
        <v>45156</v>
      </c>
      <c r="X817" s="56" t="s">
        <v>3220</v>
      </c>
      <c r="Y817" s="49" t="s">
        <v>202</v>
      </c>
      <c r="Z817" s="59" t="s">
        <v>100</v>
      </c>
      <c r="AA817" s="60">
        <v>1</v>
      </c>
      <c r="AB817" s="60" t="s">
        <v>3245</v>
      </c>
      <c r="AC817" s="69">
        <v>45156</v>
      </c>
      <c r="AD817" s="60">
        <v>1</v>
      </c>
      <c r="AE817" s="60" t="s">
        <v>942</v>
      </c>
      <c r="AF817" s="69">
        <v>45156</v>
      </c>
      <c r="AG817" s="60" t="s">
        <v>79</v>
      </c>
      <c r="AH817" s="60">
        <v>1</v>
      </c>
      <c r="AI817" s="52">
        <f t="shared" si="1172"/>
        <v>1.4999999999999999E-2</v>
      </c>
      <c r="AJ817" s="52">
        <f t="shared" ref="AJ817:AJ819" si="1262">+AI817/R817</f>
        <v>1</v>
      </c>
      <c r="AK817" s="52"/>
      <c r="AL817" s="239" t="str">
        <f t="shared" si="1191"/>
        <v/>
      </c>
      <c r="AM817" s="239" t="str">
        <f t="shared" si="1192"/>
        <v/>
      </c>
      <c r="AN817" s="239" t="str">
        <f t="shared" si="1193"/>
        <v/>
      </c>
      <c r="AO817" s="239" t="str">
        <f t="shared" si="1194"/>
        <v/>
      </c>
      <c r="AP817" s="239" t="str">
        <f t="shared" si="1195"/>
        <v/>
      </c>
      <c r="AQ817" s="239" t="str">
        <f t="shared" si="1196"/>
        <v/>
      </c>
      <c r="AR817" s="239" t="str">
        <f t="shared" si="1197"/>
        <v/>
      </c>
      <c r="AS817" s="239" t="str">
        <f t="shared" si="1198"/>
        <v/>
      </c>
      <c r="AT817" s="239" t="str">
        <f t="shared" si="1199"/>
        <v/>
      </c>
      <c r="AU817" s="239" t="str">
        <f t="shared" si="1173"/>
        <v/>
      </c>
      <c r="AV817" s="239" t="str">
        <f t="shared" si="1174"/>
        <v/>
      </c>
      <c r="AW817" s="239" t="str">
        <f t="shared" si="1175"/>
        <v/>
      </c>
      <c r="AX817" s="239" t="str">
        <f t="shared" si="1176"/>
        <v/>
      </c>
      <c r="AY817" s="239" t="str">
        <f t="shared" si="1177"/>
        <v/>
      </c>
      <c r="AZ817" s="239" t="str">
        <f t="shared" si="1178"/>
        <v/>
      </c>
      <c r="BA817" s="239" t="str">
        <f t="shared" si="1179"/>
        <v/>
      </c>
      <c r="BB817" s="239" t="str">
        <f t="shared" si="1180"/>
        <v/>
      </c>
      <c r="BC817" s="239" t="str">
        <f t="shared" si="1181"/>
        <v/>
      </c>
      <c r="BD817" s="239" t="str">
        <f t="shared" si="1182"/>
        <v/>
      </c>
      <c r="BE817" s="239" t="str">
        <f t="shared" si="1183"/>
        <v/>
      </c>
      <c r="BF817" s="239" t="str">
        <f t="shared" si="1184"/>
        <v/>
      </c>
      <c r="BG817" s="239" t="str">
        <f t="shared" si="1185"/>
        <v/>
      </c>
      <c r="BH817" s="239">
        <f t="shared" si="1186"/>
        <v>1</v>
      </c>
      <c r="BI817" s="239">
        <f t="shared" si="1187"/>
        <v>1</v>
      </c>
      <c r="BJ817" s="239" t="str">
        <f t="shared" si="1188"/>
        <v/>
      </c>
      <c r="BK817" s="239" t="str">
        <f t="shared" si="1189"/>
        <v/>
      </c>
      <c r="BL817" s="239" t="str">
        <f t="shared" si="1190"/>
        <v/>
      </c>
      <c r="BN817" s="239" t="str">
        <f t="shared" si="1200"/>
        <v/>
      </c>
      <c r="BO817" s="239" t="str">
        <f t="shared" si="1201"/>
        <v/>
      </c>
      <c r="BP817" s="239" t="str">
        <f t="shared" si="1202"/>
        <v/>
      </c>
      <c r="BQ817" s="239" t="str">
        <f t="shared" si="1203"/>
        <v/>
      </c>
      <c r="BR817" s="239" t="str">
        <f t="shared" si="1204"/>
        <v/>
      </c>
      <c r="BS817" s="239" t="str">
        <f t="shared" si="1205"/>
        <v/>
      </c>
      <c r="BT817" s="239" t="str">
        <f t="shared" si="1206"/>
        <v/>
      </c>
      <c r="BU817" s="239" t="str">
        <f t="shared" si="1207"/>
        <v/>
      </c>
      <c r="BV817" s="239" t="str">
        <f t="shared" si="1208"/>
        <v/>
      </c>
      <c r="BW817" s="239" t="str">
        <f t="shared" si="1209"/>
        <v/>
      </c>
      <c r="BX817" s="239" t="str">
        <f t="shared" si="1210"/>
        <v/>
      </c>
      <c r="BY817" s="239" t="str">
        <f t="shared" si="1211"/>
        <v/>
      </c>
      <c r="BZ817" s="239" t="str">
        <f t="shared" si="1212"/>
        <v/>
      </c>
      <c r="CA817" s="239" t="str">
        <f t="shared" si="1213"/>
        <v/>
      </c>
      <c r="CB817" s="239" t="str">
        <f t="shared" si="1214"/>
        <v/>
      </c>
      <c r="CC817" s="239" t="str">
        <f t="shared" si="1215"/>
        <v/>
      </c>
      <c r="CD817" s="239" t="str">
        <f t="shared" si="1216"/>
        <v/>
      </c>
      <c r="CE817" s="239" t="str">
        <f t="shared" si="1217"/>
        <v/>
      </c>
      <c r="CF817" s="239" t="str">
        <f t="shared" si="1218"/>
        <v/>
      </c>
      <c r="CG817" s="239" t="str">
        <f t="shared" si="1219"/>
        <v/>
      </c>
      <c r="CH817" s="239" t="str">
        <f t="shared" si="1220"/>
        <v/>
      </c>
      <c r="CI817" s="239" t="str">
        <f t="shared" si="1221"/>
        <v/>
      </c>
      <c r="CJ817" s="239">
        <f t="shared" si="1222"/>
        <v>1</v>
      </c>
      <c r="CK817" s="239">
        <f t="shared" si="1223"/>
        <v>1</v>
      </c>
      <c r="CL817" s="239" t="str">
        <f t="shared" si="1224"/>
        <v/>
      </c>
      <c r="CM817" s="239" t="str">
        <f t="shared" si="1225"/>
        <v/>
      </c>
      <c r="CN817" s="239" t="str">
        <f t="shared" si="1226"/>
        <v/>
      </c>
      <c r="CP817" s="239" t="str">
        <f t="shared" si="1227"/>
        <v/>
      </c>
      <c r="CQ817" s="239" t="str">
        <f t="shared" si="1228"/>
        <v/>
      </c>
      <c r="CR817" s="239" t="str">
        <f t="shared" si="1229"/>
        <v/>
      </c>
      <c r="CS817" s="239" t="str">
        <f t="shared" si="1230"/>
        <v/>
      </c>
      <c r="CT817" s="239" t="str">
        <f t="shared" si="1231"/>
        <v/>
      </c>
      <c r="CU817" s="239" t="str">
        <f t="shared" si="1232"/>
        <v/>
      </c>
      <c r="CV817" s="239" t="str">
        <f t="shared" si="1233"/>
        <v/>
      </c>
      <c r="CW817" s="239" t="str">
        <f t="shared" si="1234"/>
        <v/>
      </c>
      <c r="CX817" s="239" t="str">
        <f t="shared" si="1235"/>
        <v/>
      </c>
      <c r="CY817" s="239" t="str">
        <f t="shared" si="1236"/>
        <v/>
      </c>
      <c r="CZ817" s="239" t="str">
        <f t="shared" si="1237"/>
        <v/>
      </c>
      <c r="DA817" s="239" t="str">
        <f t="shared" si="1238"/>
        <v/>
      </c>
      <c r="DB817" s="239" t="str">
        <f t="shared" si="1239"/>
        <v/>
      </c>
      <c r="DC817" s="239" t="str">
        <f t="shared" si="1240"/>
        <v/>
      </c>
      <c r="DD817" s="239" t="str">
        <f t="shared" si="1241"/>
        <v/>
      </c>
      <c r="DE817" s="239" t="str">
        <f t="shared" si="1242"/>
        <v/>
      </c>
      <c r="DF817" s="239" t="str">
        <f t="shared" si="1243"/>
        <v/>
      </c>
      <c r="DG817" s="239" t="str">
        <f t="shared" si="1244"/>
        <v/>
      </c>
      <c r="DH817" s="239" t="str">
        <f t="shared" si="1245"/>
        <v/>
      </c>
      <c r="DI817" s="239" t="str">
        <f t="shared" si="1246"/>
        <v/>
      </c>
      <c r="DJ817" s="239" t="str">
        <f t="shared" si="1247"/>
        <v/>
      </c>
      <c r="DK817" s="239" t="str">
        <f t="shared" si="1248"/>
        <v/>
      </c>
      <c r="DL817" s="239" t="str">
        <f t="shared" si="1249"/>
        <v>3er Trimestre</v>
      </c>
      <c r="DM817" s="239" t="str">
        <f t="shared" si="1250"/>
        <v>3er Trimestre</v>
      </c>
      <c r="DN817" s="239" t="str">
        <f t="shared" si="1251"/>
        <v/>
      </c>
      <c r="DO817" s="239" t="str">
        <f t="shared" si="1252"/>
        <v/>
      </c>
      <c r="DP817" s="239" t="str">
        <f t="shared" si="1253"/>
        <v/>
      </c>
    </row>
    <row r="818" spans="1:120" ht="35.25" hidden="1" customHeight="1" x14ac:dyDescent="0.25">
      <c r="A818" s="53" t="s">
        <v>4521</v>
      </c>
      <c r="B818" s="53">
        <v>3000</v>
      </c>
      <c r="C818" s="53" t="s">
        <v>66</v>
      </c>
      <c r="D818" s="53" t="s">
        <v>3161</v>
      </c>
      <c r="E818" s="49">
        <v>3</v>
      </c>
      <c r="F818" s="53" t="s">
        <v>3246</v>
      </c>
      <c r="G818" s="53" t="str">
        <f t="shared" si="1256"/>
        <v>3000-4</v>
      </c>
      <c r="H818" s="53" t="s">
        <v>94</v>
      </c>
      <c r="I818" s="53" t="s">
        <v>76</v>
      </c>
      <c r="J818" s="53" t="s">
        <v>80</v>
      </c>
      <c r="K818" s="53" t="s">
        <v>80</v>
      </c>
      <c r="L818" s="53" t="s">
        <v>80</v>
      </c>
      <c r="M818" s="53" t="s">
        <v>80</v>
      </c>
      <c r="N818" s="53" t="s">
        <v>80</v>
      </c>
      <c r="O818" s="53" t="s">
        <v>80</v>
      </c>
      <c r="P818" s="53" t="s">
        <v>2530</v>
      </c>
      <c r="Q818" s="52">
        <v>0.1</v>
      </c>
      <c r="R818" s="52">
        <f>+Q818*Q811</f>
        <v>1.0000000000000002E-2</v>
      </c>
      <c r="S818" s="53">
        <v>1</v>
      </c>
      <c r="T818" s="53" t="s">
        <v>84</v>
      </c>
      <c r="U818" s="53" t="s">
        <v>2511</v>
      </c>
      <c r="V818" s="71">
        <v>45160</v>
      </c>
      <c r="W818" s="71">
        <v>45177</v>
      </c>
      <c r="X818" s="56" t="s">
        <v>3220</v>
      </c>
      <c r="Y818" s="49" t="s">
        <v>202</v>
      </c>
      <c r="Z818" s="59" t="s">
        <v>100</v>
      </c>
      <c r="AA818" s="60">
        <v>1</v>
      </c>
      <c r="AB818" s="60" t="s">
        <v>3247</v>
      </c>
      <c r="AC818" s="69">
        <v>45196</v>
      </c>
      <c r="AD818" s="60">
        <v>1</v>
      </c>
      <c r="AE818" s="60" t="s">
        <v>942</v>
      </c>
      <c r="AF818" s="69">
        <v>45196</v>
      </c>
      <c r="AG818" s="60" t="s">
        <v>79</v>
      </c>
      <c r="AH818" s="60">
        <v>1</v>
      </c>
      <c r="AI818" s="52">
        <f t="shared" si="1172"/>
        <v>1.0000000000000002E-2</v>
      </c>
      <c r="AJ818" s="52">
        <f t="shared" si="1262"/>
        <v>1</v>
      </c>
      <c r="AK818" s="52"/>
      <c r="AL818" s="239" t="str">
        <f t="shared" si="1191"/>
        <v/>
      </c>
      <c r="AM818" s="239" t="str">
        <f t="shared" si="1192"/>
        <v/>
      </c>
      <c r="AN818" s="239" t="str">
        <f t="shared" si="1193"/>
        <v/>
      </c>
      <c r="AO818" s="239" t="str">
        <f t="shared" si="1194"/>
        <v/>
      </c>
      <c r="AP818" s="239" t="str">
        <f t="shared" si="1195"/>
        <v/>
      </c>
      <c r="AQ818" s="239" t="str">
        <f t="shared" si="1196"/>
        <v/>
      </c>
      <c r="AR818" s="239" t="str">
        <f t="shared" si="1197"/>
        <v/>
      </c>
      <c r="AS818" s="239" t="str">
        <f t="shared" si="1198"/>
        <v/>
      </c>
      <c r="AT818" s="239" t="str">
        <f t="shared" si="1199"/>
        <v/>
      </c>
      <c r="AU818" s="239" t="str">
        <f t="shared" si="1173"/>
        <v/>
      </c>
      <c r="AV818" s="239" t="str">
        <f t="shared" si="1174"/>
        <v/>
      </c>
      <c r="AW818" s="239" t="str">
        <f t="shared" si="1175"/>
        <v/>
      </c>
      <c r="AX818" s="239" t="str">
        <f t="shared" si="1176"/>
        <v/>
      </c>
      <c r="AY818" s="239" t="str">
        <f t="shared" si="1177"/>
        <v/>
      </c>
      <c r="AZ818" s="239" t="str">
        <f t="shared" si="1178"/>
        <v/>
      </c>
      <c r="BA818" s="239" t="str">
        <f t="shared" si="1179"/>
        <v/>
      </c>
      <c r="BB818" s="239" t="str">
        <f t="shared" si="1180"/>
        <v/>
      </c>
      <c r="BC818" s="239" t="str">
        <f t="shared" si="1181"/>
        <v/>
      </c>
      <c r="BD818" s="239" t="str">
        <f t="shared" si="1182"/>
        <v/>
      </c>
      <c r="BE818" s="239" t="str">
        <f t="shared" si="1183"/>
        <v/>
      </c>
      <c r="BF818" s="239" t="str">
        <f t="shared" si="1184"/>
        <v/>
      </c>
      <c r="BG818" s="239" t="str">
        <f t="shared" si="1185"/>
        <v/>
      </c>
      <c r="BH818" s="239">
        <f t="shared" si="1186"/>
        <v>1</v>
      </c>
      <c r="BI818" s="239">
        <f t="shared" si="1187"/>
        <v>1</v>
      </c>
      <c r="BJ818" s="239" t="str">
        <f t="shared" si="1188"/>
        <v/>
      </c>
      <c r="BK818" s="239" t="str">
        <f t="shared" si="1189"/>
        <v/>
      </c>
      <c r="BL818" s="239" t="str">
        <f t="shared" si="1190"/>
        <v/>
      </c>
      <c r="BN818" s="239" t="str">
        <f t="shared" si="1200"/>
        <v/>
      </c>
      <c r="BO818" s="239" t="str">
        <f t="shared" si="1201"/>
        <v/>
      </c>
      <c r="BP818" s="239" t="str">
        <f t="shared" si="1202"/>
        <v/>
      </c>
      <c r="BQ818" s="239" t="str">
        <f t="shared" si="1203"/>
        <v/>
      </c>
      <c r="BR818" s="239" t="str">
        <f t="shared" si="1204"/>
        <v/>
      </c>
      <c r="BS818" s="239" t="str">
        <f t="shared" si="1205"/>
        <v/>
      </c>
      <c r="BT818" s="239" t="str">
        <f t="shared" si="1206"/>
        <v/>
      </c>
      <c r="BU818" s="239" t="str">
        <f t="shared" si="1207"/>
        <v/>
      </c>
      <c r="BV818" s="239" t="str">
        <f t="shared" si="1208"/>
        <v/>
      </c>
      <c r="BW818" s="239" t="str">
        <f t="shared" si="1209"/>
        <v/>
      </c>
      <c r="BX818" s="239" t="str">
        <f t="shared" si="1210"/>
        <v/>
      </c>
      <c r="BY818" s="239" t="str">
        <f t="shared" si="1211"/>
        <v/>
      </c>
      <c r="BZ818" s="239" t="str">
        <f t="shared" si="1212"/>
        <v/>
      </c>
      <c r="CA818" s="239" t="str">
        <f t="shared" si="1213"/>
        <v/>
      </c>
      <c r="CB818" s="239" t="str">
        <f t="shared" si="1214"/>
        <v/>
      </c>
      <c r="CC818" s="239" t="str">
        <f t="shared" si="1215"/>
        <v/>
      </c>
      <c r="CD818" s="239" t="str">
        <f t="shared" si="1216"/>
        <v/>
      </c>
      <c r="CE818" s="239" t="str">
        <f t="shared" si="1217"/>
        <v/>
      </c>
      <c r="CF818" s="239" t="str">
        <f t="shared" si="1218"/>
        <v/>
      </c>
      <c r="CG818" s="239" t="str">
        <f t="shared" si="1219"/>
        <v/>
      </c>
      <c r="CH818" s="239" t="str">
        <f t="shared" si="1220"/>
        <v/>
      </c>
      <c r="CI818" s="239" t="str">
        <f t="shared" si="1221"/>
        <v/>
      </c>
      <c r="CJ818" s="239">
        <f t="shared" si="1222"/>
        <v>1</v>
      </c>
      <c r="CK818" s="239">
        <f t="shared" si="1223"/>
        <v>1</v>
      </c>
      <c r="CL818" s="239" t="str">
        <f t="shared" si="1224"/>
        <v/>
      </c>
      <c r="CM818" s="239" t="str">
        <f t="shared" si="1225"/>
        <v/>
      </c>
      <c r="CN818" s="239" t="str">
        <f t="shared" si="1226"/>
        <v/>
      </c>
      <c r="CP818" s="239" t="str">
        <f t="shared" si="1227"/>
        <v/>
      </c>
      <c r="CQ818" s="239" t="str">
        <f t="shared" si="1228"/>
        <v/>
      </c>
      <c r="CR818" s="239" t="str">
        <f t="shared" si="1229"/>
        <v/>
      </c>
      <c r="CS818" s="239" t="str">
        <f t="shared" si="1230"/>
        <v/>
      </c>
      <c r="CT818" s="239" t="str">
        <f t="shared" si="1231"/>
        <v/>
      </c>
      <c r="CU818" s="239" t="str">
        <f t="shared" si="1232"/>
        <v/>
      </c>
      <c r="CV818" s="239" t="str">
        <f t="shared" si="1233"/>
        <v/>
      </c>
      <c r="CW818" s="239" t="str">
        <f t="shared" si="1234"/>
        <v/>
      </c>
      <c r="CX818" s="239" t="str">
        <f t="shared" si="1235"/>
        <v/>
      </c>
      <c r="CY818" s="239" t="str">
        <f t="shared" si="1236"/>
        <v/>
      </c>
      <c r="CZ818" s="239" t="str">
        <f t="shared" si="1237"/>
        <v/>
      </c>
      <c r="DA818" s="239" t="str">
        <f t="shared" si="1238"/>
        <v/>
      </c>
      <c r="DB818" s="239" t="str">
        <f t="shared" si="1239"/>
        <v/>
      </c>
      <c r="DC818" s="239" t="str">
        <f t="shared" si="1240"/>
        <v/>
      </c>
      <c r="DD818" s="239" t="str">
        <f t="shared" si="1241"/>
        <v/>
      </c>
      <c r="DE818" s="239" t="str">
        <f t="shared" si="1242"/>
        <v/>
      </c>
      <c r="DF818" s="239" t="str">
        <f t="shared" si="1243"/>
        <v/>
      </c>
      <c r="DG818" s="239" t="str">
        <f t="shared" si="1244"/>
        <v/>
      </c>
      <c r="DH818" s="239" t="str">
        <f t="shared" si="1245"/>
        <v/>
      </c>
      <c r="DI818" s="239" t="str">
        <f t="shared" si="1246"/>
        <v/>
      </c>
      <c r="DJ818" s="239" t="str">
        <f t="shared" si="1247"/>
        <v/>
      </c>
      <c r="DK818" s="239" t="str">
        <f t="shared" si="1248"/>
        <v/>
      </c>
      <c r="DL818" s="239" t="str">
        <f t="shared" si="1249"/>
        <v>3er Trimestre</v>
      </c>
      <c r="DM818" s="239" t="str">
        <f t="shared" si="1250"/>
        <v>3er Trimestre</v>
      </c>
      <c r="DN818" s="239" t="str">
        <f t="shared" si="1251"/>
        <v/>
      </c>
      <c r="DO818" s="239" t="str">
        <f t="shared" si="1252"/>
        <v/>
      </c>
      <c r="DP818" s="239" t="str">
        <f t="shared" si="1253"/>
        <v/>
      </c>
    </row>
    <row r="819" spans="1:120" ht="35.25" hidden="1" customHeight="1" x14ac:dyDescent="0.25">
      <c r="A819" s="53" t="s">
        <v>4521</v>
      </c>
      <c r="B819" s="53">
        <v>3000</v>
      </c>
      <c r="C819" s="53" t="s">
        <v>66</v>
      </c>
      <c r="D819" s="53" t="s">
        <v>3161</v>
      </c>
      <c r="E819" s="49">
        <v>3</v>
      </c>
      <c r="F819" s="53" t="s">
        <v>3248</v>
      </c>
      <c r="G819" s="53" t="str">
        <f t="shared" si="1256"/>
        <v>3000-4</v>
      </c>
      <c r="H819" s="53" t="s">
        <v>94</v>
      </c>
      <c r="I819" s="53" t="s">
        <v>76</v>
      </c>
      <c r="J819" s="53" t="s">
        <v>80</v>
      </c>
      <c r="K819" s="53" t="s">
        <v>80</v>
      </c>
      <c r="L819" s="53" t="s">
        <v>80</v>
      </c>
      <c r="M819" s="53" t="s">
        <v>80</v>
      </c>
      <c r="N819" s="53" t="s">
        <v>80</v>
      </c>
      <c r="O819" s="53" t="s">
        <v>80</v>
      </c>
      <c r="P819" s="53" t="s">
        <v>3249</v>
      </c>
      <c r="Q819" s="52">
        <v>0.1</v>
      </c>
      <c r="R819" s="52">
        <f>+Q819*Q811</f>
        <v>1.0000000000000002E-2</v>
      </c>
      <c r="S819" s="53">
        <v>1</v>
      </c>
      <c r="T819" s="53" t="s">
        <v>84</v>
      </c>
      <c r="U819" s="53" t="s">
        <v>3250</v>
      </c>
      <c r="V819" s="71">
        <v>45180</v>
      </c>
      <c r="W819" s="71">
        <v>45260</v>
      </c>
      <c r="X819" s="56" t="s">
        <v>3220</v>
      </c>
      <c r="Y819" s="49" t="s">
        <v>87</v>
      </c>
      <c r="Z819" s="59" t="s">
        <v>100</v>
      </c>
      <c r="AA819" s="52">
        <v>1</v>
      </c>
      <c r="AB819" s="23" t="s">
        <v>3232</v>
      </c>
      <c r="AC819" s="23">
        <v>45224</v>
      </c>
      <c r="AD819" s="52">
        <v>1</v>
      </c>
      <c r="AE819" s="53" t="s">
        <v>936</v>
      </c>
      <c r="AF819" s="23">
        <v>45224</v>
      </c>
      <c r="AG819" s="52" t="s">
        <v>79</v>
      </c>
      <c r="AH819" s="52">
        <v>1</v>
      </c>
      <c r="AI819" s="52">
        <f t="shared" si="1172"/>
        <v>1.0000000000000002E-2</v>
      </c>
      <c r="AJ819" s="52">
        <f t="shared" si="1262"/>
        <v>1</v>
      </c>
      <c r="AK819" s="52"/>
      <c r="AL819" s="239" t="str">
        <f t="shared" si="1191"/>
        <v/>
      </c>
      <c r="AM819" s="239" t="str">
        <f t="shared" si="1192"/>
        <v/>
      </c>
      <c r="AN819" s="239" t="str">
        <f t="shared" si="1193"/>
        <v/>
      </c>
      <c r="AO819" s="239" t="str">
        <f t="shared" si="1194"/>
        <v/>
      </c>
      <c r="AP819" s="239" t="str">
        <f t="shared" si="1195"/>
        <v/>
      </c>
      <c r="AQ819" s="239" t="str">
        <f t="shared" si="1196"/>
        <v/>
      </c>
      <c r="AR819" s="239" t="str">
        <f t="shared" si="1197"/>
        <v/>
      </c>
      <c r="AS819" s="239" t="str">
        <f t="shared" si="1198"/>
        <v/>
      </c>
      <c r="AT819" s="239" t="str">
        <f t="shared" si="1199"/>
        <v/>
      </c>
      <c r="AU819" s="239" t="str">
        <f t="shared" si="1173"/>
        <v/>
      </c>
      <c r="AV819" s="239" t="str">
        <f t="shared" si="1174"/>
        <v/>
      </c>
      <c r="AW819" s="239" t="str">
        <f t="shared" si="1175"/>
        <v/>
      </c>
      <c r="AX819" s="239" t="str">
        <f t="shared" si="1176"/>
        <v/>
      </c>
      <c r="AY819" s="239" t="str">
        <f t="shared" si="1177"/>
        <v/>
      </c>
      <c r="AZ819" s="239" t="str">
        <f t="shared" si="1178"/>
        <v/>
      </c>
      <c r="BA819" s="239" t="str">
        <f t="shared" si="1179"/>
        <v/>
      </c>
      <c r="BB819" s="239" t="str">
        <f t="shared" si="1180"/>
        <v/>
      </c>
      <c r="BC819" s="239" t="str">
        <f t="shared" si="1181"/>
        <v/>
      </c>
      <c r="BD819" s="239" t="str">
        <f t="shared" si="1182"/>
        <v/>
      </c>
      <c r="BE819" s="239" t="str">
        <f t="shared" si="1183"/>
        <v/>
      </c>
      <c r="BF819" s="239" t="str">
        <f t="shared" si="1184"/>
        <v/>
      </c>
      <c r="BG819" s="239" t="str">
        <f t="shared" si="1185"/>
        <v/>
      </c>
      <c r="BH819" s="239">
        <f t="shared" si="1186"/>
        <v>1</v>
      </c>
      <c r="BI819" s="239">
        <f t="shared" si="1187"/>
        <v>1</v>
      </c>
      <c r="BJ819" s="239" t="str">
        <f t="shared" si="1188"/>
        <v/>
      </c>
      <c r="BK819" s="239" t="str">
        <f t="shared" si="1189"/>
        <v/>
      </c>
      <c r="BL819" s="239" t="str">
        <f t="shared" si="1190"/>
        <v/>
      </c>
      <c r="BN819" s="239" t="str">
        <f t="shared" si="1200"/>
        <v/>
      </c>
      <c r="BO819" s="239" t="str">
        <f t="shared" si="1201"/>
        <v/>
      </c>
      <c r="BP819" s="239" t="str">
        <f t="shared" si="1202"/>
        <v/>
      </c>
      <c r="BQ819" s="239" t="str">
        <f t="shared" si="1203"/>
        <v/>
      </c>
      <c r="BR819" s="239" t="str">
        <f t="shared" si="1204"/>
        <v/>
      </c>
      <c r="BS819" s="239" t="str">
        <f t="shared" si="1205"/>
        <v/>
      </c>
      <c r="BT819" s="239" t="str">
        <f t="shared" si="1206"/>
        <v/>
      </c>
      <c r="BU819" s="239" t="str">
        <f t="shared" si="1207"/>
        <v/>
      </c>
      <c r="BV819" s="239" t="str">
        <f t="shared" si="1208"/>
        <v/>
      </c>
      <c r="BW819" s="239" t="str">
        <f t="shared" si="1209"/>
        <v/>
      </c>
      <c r="BX819" s="239" t="str">
        <f t="shared" si="1210"/>
        <v/>
      </c>
      <c r="BY819" s="239" t="str">
        <f t="shared" si="1211"/>
        <v/>
      </c>
      <c r="BZ819" s="239" t="str">
        <f t="shared" si="1212"/>
        <v/>
      </c>
      <c r="CA819" s="239" t="str">
        <f t="shared" si="1213"/>
        <v/>
      </c>
      <c r="CB819" s="239" t="str">
        <f t="shared" si="1214"/>
        <v/>
      </c>
      <c r="CC819" s="239" t="str">
        <f t="shared" si="1215"/>
        <v/>
      </c>
      <c r="CD819" s="239" t="str">
        <f t="shared" si="1216"/>
        <v/>
      </c>
      <c r="CE819" s="239" t="str">
        <f t="shared" si="1217"/>
        <v/>
      </c>
      <c r="CF819" s="239" t="str">
        <f t="shared" si="1218"/>
        <v/>
      </c>
      <c r="CG819" s="239" t="str">
        <f t="shared" si="1219"/>
        <v/>
      </c>
      <c r="CH819" s="239" t="str">
        <f t="shared" si="1220"/>
        <v/>
      </c>
      <c r="CI819" s="239" t="str">
        <f t="shared" si="1221"/>
        <v/>
      </c>
      <c r="CJ819" s="239">
        <f t="shared" si="1222"/>
        <v>1</v>
      </c>
      <c r="CK819" s="239">
        <f t="shared" si="1223"/>
        <v>1</v>
      </c>
      <c r="CL819" s="239" t="str">
        <f t="shared" si="1224"/>
        <v/>
      </c>
      <c r="CM819" s="239" t="str">
        <f t="shared" si="1225"/>
        <v/>
      </c>
      <c r="CN819" s="239" t="str">
        <f t="shared" si="1226"/>
        <v/>
      </c>
      <c r="CP819" s="239" t="str">
        <f t="shared" si="1227"/>
        <v/>
      </c>
      <c r="CQ819" s="239" t="str">
        <f t="shared" si="1228"/>
        <v/>
      </c>
      <c r="CR819" s="239" t="str">
        <f t="shared" si="1229"/>
        <v/>
      </c>
      <c r="CS819" s="239" t="str">
        <f t="shared" si="1230"/>
        <v/>
      </c>
      <c r="CT819" s="239" t="str">
        <f t="shared" si="1231"/>
        <v/>
      </c>
      <c r="CU819" s="239" t="str">
        <f t="shared" si="1232"/>
        <v/>
      </c>
      <c r="CV819" s="239" t="str">
        <f t="shared" si="1233"/>
        <v/>
      </c>
      <c r="CW819" s="239" t="str">
        <f t="shared" si="1234"/>
        <v/>
      </c>
      <c r="CX819" s="239" t="str">
        <f t="shared" si="1235"/>
        <v/>
      </c>
      <c r="CY819" s="239" t="str">
        <f t="shared" si="1236"/>
        <v/>
      </c>
      <c r="CZ819" s="239" t="str">
        <f t="shared" si="1237"/>
        <v/>
      </c>
      <c r="DA819" s="239" t="str">
        <f t="shared" si="1238"/>
        <v/>
      </c>
      <c r="DB819" s="239" t="str">
        <f t="shared" si="1239"/>
        <v/>
      </c>
      <c r="DC819" s="239" t="str">
        <f t="shared" si="1240"/>
        <v/>
      </c>
      <c r="DD819" s="239" t="str">
        <f t="shared" si="1241"/>
        <v/>
      </c>
      <c r="DE819" s="239" t="str">
        <f t="shared" si="1242"/>
        <v/>
      </c>
      <c r="DF819" s="239" t="str">
        <f t="shared" si="1243"/>
        <v/>
      </c>
      <c r="DG819" s="239" t="str">
        <f t="shared" si="1244"/>
        <v/>
      </c>
      <c r="DH819" s="239" t="str">
        <f t="shared" si="1245"/>
        <v/>
      </c>
      <c r="DI819" s="239" t="str">
        <f t="shared" si="1246"/>
        <v/>
      </c>
      <c r="DJ819" s="239" t="str">
        <f t="shared" si="1247"/>
        <v/>
      </c>
      <c r="DK819" s="239" t="str">
        <f t="shared" si="1248"/>
        <v/>
      </c>
      <c r="DL819" s="239" t="str">
        <f t="shared" si="1249"/>
        <v>4to Trimestre</v>
      </c>
      <c r="DM819" s="239" t="str">
        <f t="shared" si="1250"/>
        <v>4to Trimestre</v>
      </c>
      <c r="DN819" s="239" t="str">
        <f t="shared" si="1251"/>
        <v/>
      </c>
      <c r="DO819" s="239" t="str">
        <f t="shared" si="1252"/>
        <v/>
      </c>
      <c r="DP819" s="239" t="str">
        <f t="shared" si="1253"/>
        <v/>
      </c>
    </row>
    <row r="820" spans="1:120" ht="35.25" hidden="1" customHeight="1" x14ac:dyDescent="0.25">
      <c r="A820" s="49" t="s">
        <v>4521</v>
      </c>
      <c r="B820" s="49">
        <v>3000</v>
      </c>
      <c r="C820" s="49" t="s">
        <v>66</v>
      </c>
      <c r="D820" s="49" t="s">
        <v>3161</v>
      </c>
      <c r="E820" s="49">
        <v>3</v>
      </c>
      <c r="F820" s="49" t="s">
        <v>3251</v>
      </c>
      <c r="G820" s="49" t="str">
        <f t="shared" si="1256"/>
        <v>3000-5</v>
      </c>
      <c r="H820" s="49" t="s">
        <v>75</v>
      </c>
      <c r="I820" s="49" t="s">
        <v>76</v>
      </c>
      <c r="J820" s="49" t="s">
        <v>77</v>
      </c>
      <c r="K820" s="49" t="s">
        <v>78</v>
      </c>
      <c r="L820" s="49" t="s">
        <v>79</v>
      </c>
      <c r="M820" s="49" t="s">
        <v>3178</v>
      </c>
      <c r="N820" s="49" t="s">
        <v>3252</v>
      </c>
      <c r="O820" s="49" t="s">
        <v>80</v>
      </c>
      <c r="P820" s="49" t="s">
        <v>3253</v>
      </c>
      <c r="Q820" s="50">
        <v>0.1</v>
      </c>
      <c r="R820" s="50"/>
      <c r="S820" s="49">
        <v>1</v>
      </c>
      <c r="T820" s="49" t="s">
        <v>84</v>
      </c>
      <c r="U820" s="49" t="s">
        <v>3254</v>
      </c>
      <c r="V820" s="51">
        <v>44958</v>
      </c>
      <c r="W820" s="51">
        <v>45260</v>
      </c>
      <c r="X820" s="49" t="s">
        <v>3255</v>
      </c>
      <c r="Y820" s="49" t="s">
        <v>87</v>
      </c>
      <c r="Z820" s="59" t="s">
        <v>100</v>
      </c>
      <c r="AA820" s="52">
        <v>1</v>
      </c>
      <c r="AB820" s="23" t="s">
        <v>3256</v>
      </c>
      <c r="AC820" s="23" t="s">
        <v>3257</v>
      </c>
      <c r="AD820" s="52">
        <v>1</v>
      </c>
      <c r="AE820" s="53" t="s">
        <v>936</v>
      </c>
      <c r="AF820" s="23" t="s">
        <v>3257</v>
      </c>
      <c r="AG820" s="52"/>
      <c r="AH820" s="52" t="s">
        <v>92</v>
      </c>
      <c r="AI820" s="52">
        <f t="shared" si="1172"/>
        <v>0.1</v>
      </c>
      <c r="AJ820" s="52"/>
      <c r="AK820" s="52"/>
      <c r="AL820" s="239" t="str">
        <f t="shared" si="1191"/>
        <v/>
      </c>
      <c r="AM820" s="239" t="str">
        <f t="shared" si="1192"/>
        <v/>
      </c>
      <c r="AN820" s="239" t="str">
        <f t="shared" si="1193"/>
        <v/>
      </c>
      <c r="AO820" s="239" t="str">
        <f t="shared" si="1194"/>
        <v/>
      </c>
      <c r="AP820" s="239" t="str">
        <f t="shared" si="1195"/>
        <v/>
      </c>
      <c r="AQ820" s="239" t="str">
        <f t="shared" si="1196"/>
        <v/>
      </c>
      <c r="AR820" s="239" t="str">
        <f t="shared" si="1197"/>
        <v/>
      </c>
      <c r="AS820" s="239" t="str">
        <f t="shared" si="1198"/>
        <v/>
      </c>
      <c r="AT820" s="239" t="str">
        <f t="shared" si="1199"/>
        <v/>
      </c>
      <c r="AU820" s="239" t="str">
        <f t="shared" si="1173"/>
        <v/>
      </c>
      <c r="AV820" s="239" t="str">
        <f t="shared" si="1174"/>
        <v/>
      </c>
      <c r="AW820" s="239" t="str">
        <f t="shared" si="1175"/>
        <v/>
      </c>
      <c r="AX820" s="239" t="str">
        <f t="shared" si="1176"/>
        <v/>
      </c>
      <c r="AY820" s="239" t="str">
        <f t="shared" si="1177"/>
        <v/>
      </c>
      <c r="AZ820" s="239" t="str">
        <f t="shared" si="1178"/>
        <v/>
      </c>
      <c r="BA820" s="239" t="str">
        <f t="shared" si="1179"/>
        <v/>
      </c>
      <c r="BB820" s="239" t="str">
        <f t="shared" si="1180"/>
        <v/>
      </c>
      <c r="BC820" s="239" t="str">
        <f t="shared" si="1181"/>
        <v/>
      </c>
      <c r="BD820" s="239" t="str">
        <f t="shared" si="1182"/>
        <v/>
      </c>
      <c r="BE820" s="239" t="str">
        <f t="shared" si="1183"/>
        <v/>
      </c>
      <c r="BF820" s="239" t="str">
        <f t="shared" si="1184"/>
        <v/>
      </c>
      <c r="BG820" s="239" t="str">
        <f t="shared" si="1185"/>
        <v/>
      </c>
      <c r="BH820" s="239" t="str">
        <f t="shared" si="1186"/>
        <v/>
      </c>
      <c r="BI820" s="239" t="str">
        <f t="shared" si="1187"/>
        <v/>
      </c>
      <c r="BJ820" s="239" t="str">
        <f t="shared" si="1188"/>
        <v/>
      </c>
      <c r="BK820" s="239" t="str">
        <f t="shared" si="1189"/>
        <v/>
      </c>
      <c r="BL820" s="239" t="str">
        <f t="shared" si="1190"/>
        <v/>
      </c>
      <c r="BN820" s="239" t="str">
        <f t="shared" si="1200"/>
        <v/>
      </c>
      <c r="BO820" s="239" t="str">
        <f t="shared" si="1201"/>
        <v/>
      </c>
      <c r="BP820" s="239" t="str">
        <f t="shared" si="1202"/>
        <v/>
      </c>
      <c r="BQ820" s="239" t="str">
        <f t="shared" si="1203"/>
        <v/>
      </c>
      <c r="BR820" s="239" t="str">
        <f t="shared" si="1204"/>
        <v/>
      </c>
      <c r="BS820" s="239" t="str">
        <f t="shared" si="1205"/>
        <v/>
      </c>
      <c r="BT820" s="239" t="str">
        <f t="shared" si="1206"/>
        <v/>
      </c>
      <c r="BU820" s="239" t="str">
        <f t="shared" si="1207"/>
        <v/>
      </c>
      <c r="BV820" s="239" t="str">
        <f t="shared" si="1208"/>
        <v/>
      </c>
      <c r="BW820" s="239" t="str">
        <f t="shared" si="1209"/>
        <v/>
      </c>
      <c r="BX820" s="239" t="str">
        <f t="shared" si="1210"/>
        <v/>
      </c>
      <c r="BY820" s="239" t="str">
        <f t="shared" si="1211"/>
        <v/>
      </c>
      <c r="BZ820" s="239" t="str">
        <f t="shared" si="1212"/>
        <v/>
      </c>
      <c r="CA820" s="239" t="str">
        <f t="shared" si="1213"/>
        <v/>
      </c>
      <c r="CB820" s="239" t="str">
        <f t="shared" si="1214"/>
        <v/>
      </c>
      <c r="CC820" s="239" t="str">
        <f t="shared" si="1215"/>
        <v/>
      </c>
      <c r="CD820" s="239" t="str">
        <f t="shared" si="1216"/>
        <v/>
      </c>
      <c r="CE820" s="239" t="str">
        <f t="shared" si="1217"/>
        <v/>
      </c>
      <c r="CF820" s="239" t="str">
        <f t="shared" si="1218"/>
        <v/>
      </c>
      <c r="CG820" s="239" t="str">
        <f t="shared" si="1219"/>
        <v/>
      </c>
      <c r="CH820" s="239" t="str">
        <f t="shared" si="1220"/>
        <v/>
      </c>
      <c r="CI820" s="239" t="str">
        <f t="shared" si="1221"/>
        <v/>
      </c>
      <c r="CJ820" s="239" t="str">
        <f t="shared" si="1222"/>
        <v/>
      </c>
      <c r="CK820" s="239" t="str">
        <f t="shared" si="1223"/>
        <v/>
      </c>
      <c r="CL820" s="239" t="str">
        <f t="shared" si="1224"/>
        <v/>
      </c>
      <c r="CM820" s="239" t="str">
        <f t="shared" si="1225"/>
        <v/>
      </c>
      <c r="CN820" s="239" t="str">
        <f t="shared" si="1226"/>
        <v/>
      </c>
      <c r="CP820" s="239" t="str">
        <f t="shared" si="1227"/>
        <v/>
      </c>
      <c r="CQ820" s="239" t="str">
        <f t="shared" si="1228"/>
        <v/>
      </c>
      <c r="CR820" s="239" t="str">
        <f t="shared" si="1229"/>
        <v/>
      </c>
      <c r="CS820" s="239" t="str">
        <f t="shared" si="1230"/>
        <v/>
      </c>
      <c r="CT820" s="239" t="str">
        <f t="shared" si="1231"/>
        <v/>
      </c>
      <c r="CU820" s="239" t="str">
        <f t="shared" si="1232"/>
        <v/>
      </c>
      <c r="CV820" s="239" t="str">
        <f t="shared" si="1233"/>
        <v/>
      </c>
      <c r="CW820" s="239" t="str">
        <f t="shared" si="1234"/>
        <v/>
      </c>
      <c r="CX820" s="239" t="str">
        <f t="shared" si="1235"/>
        <v/>
      </c>
      <c r="CY820" s="239" t="str">
        <f t="shared" si="1236"/>
        <v/>
      </c>
      <c r="CZ820" s="239" t="str">
        <f t="shared" si="1237"/>
        <v/>
      </c>
      <c r="DA820" s="239" t="str">
        <f t="shared" si="1238"/>
        <v/>
      </c>
      <c r="DB820" s="239" t="str">
        <f t="shared" si="1239"/>
        <v/>
      </c>
      <c r="DC820" s="239" t="str">
        <f t="shared" si="1240"/>
        <v/>
      </c>
      <c r="DD820" s="239" t="str">
        <f t="shared" si="1241"/>
        <v/>
      </c>
      <c r="DE820" s="239" t="str">
        <f t="shared" si="1242"/>
        <v/>
      </c>
      <c r="DF820" s="239" t="str">
        <f t="shared" si="1243"/>
        <v/>
      </c>
      <c r="DG820" s="239" t="str">
        <f t="shared" si="1244"/>
        <v/>
      </c>
      <c r="DH820" s="239" t="str">
        <f t="shared" si="1245"/>
        <v/>
      </c>
      <c r="DI820" s="239" t="str">
        <f t="shared" si="1246"/>
        <v/>
      </c>
      <c r="DJ820" s="239" t="str">
        <f t="shared" si="1247"/>
        <v/>
      </c>
      <c r="DK820" s="239" t="str">
        <f t="shared" si="1248"/>
        <v/>
      </c>
      <c r="DL820" s="239" t="str">
        <f t="shared" si="1249"/>
        <v/>
      </c>
      <c r="DM820" s="239" t="str">
        <f t="shared" si="1250"/>
        <v/>
      </c>
      <c r="DN820" s="239" t="str">
        <f t="shared" si="1251"/>
        <v/>
      </c>
      <c r="DO820" s="239" t="str">
        <f t="shared" si="1252"/>
        <v/>
      </c>
      <c r="DP820" s="239" t="str">
        <f t="shared" si="1253"/>
        <v/>
      </c>
    </row>
    <row r="821" spans="1:120" ht="35.25" hidden="1" customHeight="1" x14ac:dyDescent="0.25">
      <c r="A821" s="53" t="s">
        <v>4521</v>
      </c>
      <c r="B821" s="53">
        <v>3000</v>
      </c>
      <c r="C821" s="53" t="s">
        <v>66</v>
      </c>
      <c r="D821" s="53" t="s">
        <v>3161</v>
      </c>
      <c r="E821" s="49">
        <v>3</v>
      </c>
      <c r="F821" s="53" t="s">
        <v>3258</v>
      </c>
      <c r="G821" s="53" t="str">
        <f t="shared" si="1256"/>
        <v>3000-5</v>
      </c>
      <c r="H821" s="53" t="s">
        <v>94</v>
      </c>
      <c r="I821" s="53" t="s">
        <v>76</v>
      </c>
      <c r="J821" s="53" t="s">
        <v>80</v>
      </c>
      <c r="K821" s="53" t="s">
        <v>80</v>
      </c>
      <c r="L821" s="53" t="s">
        <v>80</v>
      </c>
      <c r="M821" s="53" t="s">
        <v>80</v>
      </c>
      <c r="N821" s="53" t="s">
        <v>80</v>
      </c>
      <c r="O821" s="53" t="s">
        <v>80</v>
      </c>
      <c r="P821" s="53" t="s">
        <v>109</v>
      </c>
      <c r="Q821" s="52">
        <v>0.25</v>
      </c>
      <c r="R821" s="52">
        <f>+Q821*Q820</f>
        <v>2.5000000000000001E-2</v>
      </c>
      <c r="S821" s="53">
        <v>2</v>
      </c>
      <c r="T821" s="53" t="s">
        <v>84</v>
      </c>
      <c r="U821" s="53" t="s">
        <v>110</v>
      </c>
      <c r="V821" s="23">
        <v>44958</v>
      </c>
      <c r="W821" s="23">
        <v>45198</v>
      </c>
      <c r="X821" s="53" t="s">
        <v>3255</v>
      </c>
      <c r="Y821" s="49" t="s">
        <v>202</v>
      </c>
      <c r="Z821" s="59" t="s">
        <v>100</v>
      </c>
      <c r="AA821" s="60">
        <v>1</v>
      </c>
      <c r="AB821" s="60" t="s">
        <v>3259</v>
      </c>
      <c r="AC821" s="69">
        <v>45260</v>
      </c>
      <c r="AD821" s="60">
        <v>1</v>
      </c>
      <c r="AE821" s="60" t="s">
        <v>942</v>
      </c>
      <c r="AF821" s="69">
        <v>45198</v>
      </c>
      <c r="AG821" s="60" t="s">
        <v>79</v>
      </c>
      <c r="AH821" s="60">
        <v>1</v>
      </c>
      <c r="AI821" s="52">
        <f t="shared" si="1172"/>
        <v>2.5000000000000001E-2</v>
      </c>
      <c r="AJ821" s="52">
        <f t="shared" ref="AJ821:AJ824" si="1263">+AI821/R821</f>
        <v>1</v>
      </c>
      <c r="AK821" s="52"/>
      <c r="AL821" s="239" t="str">
        <f t="shared" si="1191"/>
        <v/>
      </c>
      <c r="AM821" s="239" t="str">
        <f t="shared" si="1192"/>
        <v/>
      </c>
      <c r="AN821" s="239" t="str">
        <f t="shared" si="1193"/>
        <v/>
      </c>
      <c r="AO821" s="239">
        <f t="shared" si="1194"/>
        <v>1</v>
      </c>
      <c r="AP821" s="239" t="str">
        <f t="shared" si="1195"/>
        <v/>
      </c>
      <c r="AQ821" s="239" t="str">
        <f t="shared" si="1196"/>
        <v/>
      </c>
      <c r="AR821" s="239" t="str">
        <f t="shared" si="1197"/>
        <v/>
      </c>
      <c r="AS821" s="239" t="str">
        <f t="shared" si="1198"/>
        <v/>
      </c>
      <c r="AT821" s="239" t="str">
        <f t="shared" si="1199"/>
        <v/>
      </c>
      <c r="AU821" s="239" t="str">
        <f t="shared" si="1173"/>
        <v/>
      </c>
      <c r="AV821" s="239" t="str">
        <f t="shared" si="1174"/>
        <v/>
      </c>
      <c r="AW821" s="239" t="str">
        <f t="shared" si="1175"/>
        <v/>
      </c>
      <c r="AX821" s="239" t="str">
        <f t="shared" si="1176"/>
        <v/>
      </c>
      <c r="AY821" s="239" t="str">
        <f t="shared" si="1177"/>
        <v/>
      </c>
      <c r="AZ821" s="239" t="str">
        <f t="shared" si="1178"/>
        <v/>
      </c>
      <c r="BA821" s="239" t="str">
        <f t="shared" si="1179"/>
        <v/>
      </c>
      <c r="BB821" s="239" t="str">
        <f t="shared" si="1180"/>
        <v/>
      </c>
      <c r="BC821" s="239" t="str">
        <f t="shared" si="1181"/>
        <v/>
      </c>
      <c r="BD821" s="239" t="str">
        <f t="shared" si="1182"/>
        <v/>
      </c>
      <c r="BE821" s="239" t="str">
        <f t="shared" si="1183"/>
        <v/>
      </c>
      <c r="BF821" s="239" t="str">
        <f t="shared" si="1184"/>
        <v/>
      </c>
      <c r="BG821" s="239" t="str">
        <f t="shared" si="1185"/>
        <v/>
      </c>
      <c r="BH821" s="239">
        <f t="shared" si="1186"/>
        <v>1</v>
      </c>
      <c r="BI821" s="239">
        <f t="shared" si="1187"/>
        <v>1</v>
      </c>
      <c r="BJ821" s="239" t="str">
        <f t="shared" si="1188"/>
        <v/>
      </c>
      <c r="BK821" s="239" t="str">
        <f t="shared" si="1189"/>
        <v/>
      </c>
      <c r="BL821" s="239" t="str">
        <f t="shared" si="1190"/>
        <v/>
      </c>
      <c r="BN821" s="239" t="str">
        <f t="shared" si="1200"/>
        <v/>
      </c>
      <c r="BO821" s="239" t="str">
        <f t="shared" si="1201"/>
        <v/>
      </c>
      <c r="BP821" s="239" t="str">
        <f t="shared" si="1202"/>
        <v/>
      </c>
      <c r="BQ821" s="239">
        <f t="shared" si="1203"/>
        <v>1</v>
      </c>
      <c r="BR821" s="239" t="str">
        <f t="shared" si="1204"/>
        <v/>
      </c>
      <c r="BS821" s="239" t="str">
        <f t="shared" si="1205"/>
        <v/>
      </c>
      <c r="BT821" s="239" t="str">
        <f t="shared" si="1206"/>
        <v/>
      </c>
      <c r="BU821" s="239" t="str">
        <f t="shared" si="1207"/>
        <v/>
      </c>
      <c r="BV821" s="239" t="str">
        <f t="shared" si="1208"/>
        <v/>
      </c>
      <c r="BW821" s="239" t="str">
        <f t="shared" si="1209"/>
        <v/>
      </c>
      <c r="BX821" s="239" t="str">
        <f t="shared" si="1210"/>
        <v/>
      </c>
      <c r="BY821" s="239" t="str">
        <f t="shared" si="1211"/>
        <v/>
      </c>
      <c r="BZ821" s="239" t="str">
        <f t="shared" si="1212"/>
        <v/>
      </c>
      <c r="CA821" s="239" t="str">
        <f t="shared" si="1213"/>
        <v/>
      </c>
      <c r="CB821" s="239" t="str">
        <f t="shared" si="1214"/>
        <v/>
      </c>
      <c r="CC821" s="239" t="str">
        <f t="shared" si="1215"/>
        <v/>
      </c>
      <c r="CD821" s="239" t="str">
        <f t="shared" si="1216"/>
        <v/>
      </c>
      <c r="CE821" s="239" t="str">
        <f t="shared" si="1217"/>
        <v/>
      </c>
      <c r="CF821" s="239" t="str">
        <f t="shared" si="1218"/>
        <v/>
      </c>
      <c r="CG821" s="239" t="str">
        <f t="shared" si="1219"/>
        <v/>
      </c>
      <c r="CH821" s="239" t="str">
        <f t="shared" si="1220"/>
        <v/>
      </c>
      <c r="CI821" s="239" t="str">
        <f t="shared" si="1221"/>
        <v/>
      </c>
      <c r="CJ821" s="239">
        <f t="shared" si="1222"/>
        <v>1</v>
      </c>
      <c r="CK821" s="239">
        <f t="shared" si="1223"/>
        <v>1</v>
      </c>
      <c r="CL821" s="239" t="str">
        <f t="shared" si="1224"/>
        <v/>
      </c>
      <c r="CM821" s="239" t="str">
        <f t="shared" si="1225"/>
        <v/>
      </c>
      <c r="CN821" s="239" t="str">
        <f t="shared" si="1226"/>
        <v/>
      </c>
      <c r="CP821" s="239" t="str">
        <f t="shared" si="1227"/>
        <v/>
      </c>
      <c r="CQ821" s="239" t="str">
        <f t="shared" si="1228"/>
        <v/>
      </c>
      <c r="CR821" s="239" t="str">
        <f t="shared" si="1229"/>
        <v/>
      </c>
      <c r="CS821" s="239" t="str">
        <f t="shared" si="1230"/>
        <v>3er Trimestre</v>
      </c>
      <c r="CT821" s="239" t="str">
        <f t="shared" si="1231"/>
        <v/>
      </c>
      <c r="CU821" s="239" t="str">
        <f t="shared" si="1232"/>
        <v/>
      </c>
      <c r="CV821" s="239" t="str">
        <f t="shared" si="1233"/>
        <v/>
      </c>
      <c r="CW821" s="239" t="str">
        <f t="shared" si="1234"/>
        <v/>
      </c>
      <c r="CX821" s="239" t="str">
        <f t="shared" si="1235"/>
        <v/>
      </c>
      <c r="CY821" s="239" t="str">
        <f t="shared" si="1236"/>
        <v/>
      </c>
      <c r="CZ821" s="239" t="str">
        <f t="shared" si="1237"/>
        <v/>
      </c>
      <c r="DA821" s="239" t="str">
        <f t="shared" si="1238"/>
        <v/>
      </c>
      <c r="DB821" s="239" t="str">
        <f t="shared" si="1239"/>
        <v/>
      </c>
      <c r="DC821" s="239" t="str">
        <f t="shared" si="1240"/>
        <v/>
      </c>
      <c r="DD821" s="239" t="str">
        <f t="shared" si="1241"/>
        <v/>
      </c>
      <c r="DE821" s="239" t="str">
        <f t="shared" si="1242"/>
        <v/>
      </c>
      <c r="DF821" s="239" t="str">
        <f t="shared" si="1243"/>
        <v/>
      </c>
      <c r="DG821" s="239" t="str">
        <f t="shared" si="1244"/>
        <v/>
      </c>
      <c r="DH821" s="239" t="str">
        <f t="shared" si="1245"/>
        <v/>
      </c>
      <c r="DI821" s="239" t="str">
        <f t="shared" si="1246"/>
        <v/>
      </c>
      <c r="DJ821" s="239" t="str">
        <f t="shared" si="1247"/>
        <v/>
      </c>
      <c r="DK821" s="239" t="str">
        <f t="shared" si="1248"/>
        <v/>
      </c>
      <c r="DL821" s="239" t="str">
        <f t="shared" si="1249"/>
        <v>3er Trimestre</v>
      </c>
      <c r="DM821" s="239" t="str">
        <f t="shared" si="1250"/>
        <v>3er Trimestre</v>
      </c>
      <c r="DN821" s="239" t="str">
        <f t="shared" si="1251"/>
        <v/>
      </c>
      <c r="DO821" s="239" t="str">
        <f t="shared" si="1252"/>
        <v/>
      </c>
      <c r="DP821" s="239" t="str">
        <f t="shared" si="1253"/>
        <v/>
      </c>
    </row>
    <row r="822" spans="1:120" ht="35.25" hidden="1" customHeight="1" x14ac:dyDescent="0.25">
      <c r="A822" s="53" t="s">
        <v>4521</v>
      </c>
      <c r="B822" s="53">
        <v>3000</v>
      </c>
      <c r="C822" s="53" t="s">
        <v>66</v>
      </c>
      <c r="D822" s="53" t="s">
        <v>3161</v>
      </c>
      <c r="E822" s="49">
        <v>3</v>
      </c>
      <c r="F822" s="53" t="s">
        <v>3260</v>
      </c>
      <c r="G822" s="53" t="str">
        <f t="shared" si="1256"/>
        <v>3000-5</v>
      </c>
      <c r="H822" s="53" t="s">
        <v>94</v>
      </c>
      <c r="I822" s="53" t="s">
        <v>76</v>
      </c>
      <c r="J822" s="53" t="s">
        <v>80</v>
      </c>
      <c r="K822" s="53" t="s">
        <v>80</v>
      </c>
      <c r="L822" s="53" t="s">
        <v>80</v>
      </c>
      <c r="M822" s="53" t="s">
        <v>80</v>
      </c>
      <c r="N822" s="53" t="s">
        <v>80</v>
      </c>
      <c r="O822" s="53" t="s">
        <v>80</v>
      </c>
      <c r="P822" s="53" t="s">
        <v>114</v>
      </c>
      <c r="Q822" s="52">
        <v>0.25</v>
      </c>
      <c r="R822" s="52">
        <f>+Q822*Q820</f>
        <v>2.5000000000000001E-2</v>
      </c>
      <c r="S822" s="53">
        <v>4</v>
      </c>
      <c r="T822" s="53" t="s">
        <v>84</v>
      </c>
      <c r="U822" s="53" t="s">
        <v>115</v>
      </c>
      <c r="V822" s="23">
        <v>44986</v>
      </c>
      <c r="W822" s="23">
        <v>45230</v>
      </c>
      <c r="X822" s="53" t="s">
        <v>3255</v>
      </c>
      <c r="Y822" s="49" t="s">
        <v>87</v>
      </c>
      <c r="Z822" s="59" t="s">
        <v>100</v>
      </c>
      <c r="AA822" s="52">
        <v>1</v>
      </c>
      <c r="AB822" s="23" t="s">
        <v>3261</v>
      </c>
      <c r="AC822" s="23">
        <v>45230</v>
      </c>
      <c r="AD822" s="52">
        <v>1</v>
      </c>
      <c r="AE822" s="53" t="s">
        <v>936</v>
      </c>
      <c r="AF822" s="23">
        <v>45230</v>
      </c>
      <c r="AG822" s="52" t="s">
        <v>79</v>
      </c>
      <c r="AH822" s="52">
        <v>1</v>
      </c>
      <c r="AI822" s="52">
        <f t="shared" si="1172"/>
        <v>2.5000000000000001E-2</v>
      </c>
      <c r="AJ822" s="52">
        <f t="shared" si="1263"/>
        <v>1</v>
      </c>
      <c r="AK822" s="52"/>
      <c r="AL822" s="239" t="str">
        <f t="shared" si="1191"/>
        <v/>
      </c>
      <c r="AM822" s="239" t="str">
        <f t="shared" si="1192"/>
        <v/>
      </c>
      <c r="AN822" s="239" t="str">
        <f t="shared" si="1193"/>
        <v/>
      </c>
      <c r="AO822" s="239">
        <f t="shared" si="1194"/>
        <v>1</v>
      </c>
      <c r="AP822" s="239" t="str">
        <f t="shared" si="1195"/>
        <v/>
      </c>
      <c r="AQ822" s="239" t="str">
        <f t="shared" si="1196"/>
        <v/>
      </c>
      <c r="AR822" s="239" t="str">
        <f t="shared" si="1197"/>
        <v/>
      </c>
      <c r="AS822" s="239" t="str">
        <f t="shared" si="1198"/>
        <v/>
      </c>
      <c r="AT822" s="239" t="str">
        <f t="shared" si="1199"/>
        <v/>
      </c>
      <c r="AU822" s="239" t="str">
        <f t="shared" si="1173"/>
        <v/>
      </c>
      <c r="AV822" s="239" t="str">
        <f t="shared" si="1174"/>
        <v/>
      </c>
      <c r="AW822" s="239" t="str">
        <f t="shared" si="1175"/>
        <v/>
      </c>
      <c r="AX822" s="239" t="str">
        <f t="shared" si="1176"/>
        <v/>
      </c>
      <c r="AY822" s="239" t="str">
        <f t="shared" si="1177"/>
        <v/>
      </c>
      <c r="AZ822" s="239" t="str">
        <f t="shared" si="1178"/>
        <v/>
      </c>
      <c r="BA822" s="239" t="str">
        <f t="shared" si="1179"/>
        <v/>
      </c>
      <c r="BB822" s="239" t="str">
        <f t="shared" si="1180"/>
        <v/>
      </c>
      <c r="BC822" s="239" t="str">
        <f t="shared" si="1181"/>
        <v/>
      </c>
      <c r="BD822" s="239" t="str">
        <f t="shared" si="1182"/>
        <v/>
      </c>
      <c r="BE822" s="239" t="str">
        <f t="shared" si="1183"/>
        <v/>
      </c>
      <c r="BF822" s="239" t="str">
        <f t="shared" si="1184"/>
        <v/>
      </c>
      <c r="BG822" s="239" t="str">
        <f t="shared" si="1185"/>
        <v/>
      </c>
      <c r="BH822" s="239">
        <f t="shared" si="1186"/>
        <v>1</v>
      </c>
      <c r="BI822" s="239">
        <f t="shared" si="1187"/>
        <v>1</v>
      </c>
      <c r="BJ822" s="239" t="str">
        <f t="shared" si="1188"/>
        <v/>
      </c>
      <c r="BK822" s="239" t="str">
        <f t="shared" si="1189"/>
        <v/>
      </c>
      <c r="BL822" s="239" t="str">
        <f t="shared" si="1190"/>
        <v/>
      </c>
      <c r="BN822" s="239" t="str">
        <f t="shared" si="1200"/>
        <v/>
      </c>
      <c r="BO822" s="239" t="str">
        <f t="shared" si="1201"/>
        <v/>
      </c>
      <c r="BP822" s="239" t="str">
        <f t="shared" si="1202"/>
        <v/>
      </c>
      <c r="BQ822" s="239">
        <f t="shared" si="1203"/>
        <v>1</v>
      </c>
      <c r="BR822" s="239" t="str">
        <f t="shared" si="1204"/>
        <v/>
      </c>
      <c r="BS822" s="239" t="str">
        <f t="shared" si="1205"/>
        <v/>
      </c>
      <c r="BT822" s="239" t="str">
        <f t="shared" si="1206"/>
        <v/>
      </c>
      <c r="BU822" s="239" t="str">
        <f t="shared" si="1207"/>
        <v/>
      </c>
      <c r="BV822" s="239" t="str">
        <f t="shared" si="1208"/>
        <v/>
      </c>
      <c r="BW822" s="239" t="str">
        <f t="shared" si="1209"/>
        <v/>
      </c>
      <c r="BX822" s="239" t="str">
        <f t="shared" si="1210"/>
        <v/>
      </c>
      <c r="BY822" s="239" t="str">
        <f t="shared" si="1211"/>
        <v/>
      </c>
      <c r="BZ822" s="239" t="str">
        <f t="shared" si="1212"/>
        <v/>
      </c>
      <c r="CA822" s="239" t="str">
        <f t="shared" si="1213"/>
        <v/>
      </c>
      <c r="CB822" s="239" t="str">
        <f t="shared" si="1214"/>
        <v/>
      </c>
      <c r="CC822" s="239" t="str">
        <f t="shared" si="1215"/>
        <v/>
      </c>
      <c r="CD822" s="239" t="str">
        <f t="shared" si="1216"/>
        <v/>
      </c>
      <c r="CE822" s="239" t="str">
        <f t="shared" si="1217"/>
        <v/>
      </c>
      <c r="CF822" s="239" t="str">
        <f t="shared" si="1218"/>
        <v/>
      </c>
      <c r="CG822" s="239" t="str">
        <f t="shared" si="1219"/>
        <v/>
      </c>
      <c r="CH822" s="239" t="str">
        <f t="shared" si="1220"/>
        <v/>
      </c>
      <c r="CI822" s="239" t="str">
        <f t="shared" si="1221"/>
        <v/>
      </c>
      <c r="CJ822" s="239">
        <f t="shared" si="1222"/>
        <v>1</v>
      </c>
      <c r="CK822" s="239">
        <f t="shared" si="1223"/>
        <v>1</v>
      </c>
      <c r="CL822" s="239" t="str">
        <f t="shared" si="1224"/>
        <v/>
      </c>
      <c r="CM822" s="239" t="str">
        <f t="shared" si="1225"/>
        <v/>
      </c>
      <c r="CN822" s="239" t="str">
        <f t="shared" si="1226"/>
        <v/>
      </c>
      <c r="CP822" s="239" t="str">
        <f t="shared" si="1227"/>
        <v/>
      </c>
      <c r="CQ822" s="239" t="str">
        <f t="shared" si="1228"/>
        <v/>
      </c>
      <c r="CR822" s="239" t="str">
        <f t="shared" si="1229"/>
        <v/>
      </c>
      <c r="CS822" s="239" t="str">
        <f t="shared" si="1230"/>
        <v>4to Trimestre</v>
      </c>
      <c r="CT822" s="239" t="str">
        <f t="shared" si="1231"/>
        <v/>
      </c>
      <c r="CU822" s="239" t="str">
        <f t="shared" si="1232"/>
        <v/>
      </c>
      <c r="CV822" s="239" t="str">
        <f t="shared" si="1233"/>
        <v/>
      </c>
      <c r="CW822" s="239" t="str">
        <f t="shared" si="1234"/>
        <v/>
      </c>
      <c r="CX822" s="239" t="str">
        <f t="shared" si="1235"/>
        <v/>
      </c>
      <c r="CY822" s="239" t="str">
        <f t="shared" si="1236"/>
        <v/>
      </c>
      <c r="CZ822" s="239" t="str">
        <f t="shared" si="1237"/>
        <v/>
      </c>
      <c r="DA822" s="239" t="str">
        <f t="shared" si="1238"/>
        <v/>
      </c>
      <c r="DB822" s="239" t="str">
        <f t="shared" si="1239"/>
        <v/>
      </c>
      <c r="DC822" s="239" t="str">
        <f t="shared" si="1240"/>
        <v/>
      </c>
      <c r="DD822" s="239" t="str">
        <f t="shared" si="1241"/>
        <v/>
      </c>
      <c r="DE822" s="239" t="str">
        <f t="shared" si="1242"/>
        <v/>
      </c>
      <c r="DF822" s="239" t="str">
        <f t="shared" si="1243"/>
        <v/>
      </c>
      <c r="DG822" s="239" t="str">
        <f t="shared" si="1244"/>
        <v/>
      </c>
      <c r="DH822" s="239" t="str">
        <f t="shared" si="1245"/>
        <v/>
      </c>
      <c r="DI822" s="239" t="str">
        <f t="shared" si="1246"/>
        <v/>
      </c>
      <c r="DJ822" s="239" t="str">
        <f t="shared" si="1247"/>
        <v/>
      </c>
      <c r="DK822" s="239" t="str">
        <f t="shared" si="1248"/>
        <v/>
      </c>
      <c r="DL822" s="239" t="str">
        <f t="shared" si="1249"/>
        <v>4to Trimestre</v>
      </c>
      <c r="DM822" s="239" t="str">
        <f t="shared" si="1250"/>
        <v>4to Trimestre</v>
      </c>
      <c r="DN822" s="239" t="str">
        <f t="shared" si="1251"/>
        <v/>
      </c>
      <c r="DO822" s="239" t="str">
        <f t="shared" si="1252"/>
        <v/>
      </c>
      <c r="DP822" s="239" t="str">
        <f t="shared" si="1253"/>
        <v/>
      </c>
    </row>
    <row r="823" spans="1:120" ht="35.25" hidden="1" customHeight="1" x14ac:dyDescent="0.25">
      <c r="A823" s="53" t="s">
        <v>4521</v>
      </c>
      <c r="B823" s="53">
        <v>3000</v>
      </c>
      <c r="C823" s="53" t="s">
        <v>66</v>
      </c>
      <c r="D823" s="53" t="s">
        <v>3161</v>
      </c>
      <c r="E823" s="49">
        <v>3</v>
      </c>
      <c r="F823" s="53" t="s">
        <v>3262</v>
      </c>
      <c r="G823" s="53" t="str">
        <f t="shared" si="1256"/>
        <v>3000-5</v>
      </c>
      <c r="H823" s="53" t="s">
        <v>94</v>
      </c>
      <c r="I823" s="53" t="s">
        <v>76</v>
      </c>
      <c r="J823" s="53" t="s">
        <v>80</v>
      </c>
      <c r="K823" s="53" t="s">
        <v>80</v>
      </c>
      <c r="L823" s="53" t="s">
        <v>80</v>
      </c>
      <c r="M823" s="53" t="s">
        <v>80</v>
      </c>
      <c r="N823" s="53" t="s">
        <v>80</v>
      </c>
      <c r="O823" s="53" t="s">
        <v>80</v>
      </c>
      <c r="P823" s="53" t="s">
        <v>119</v>
      </c>
      <c r="Q823" s="52">
        <v>0.25</v>
      </c>
      <c r="R823" s="52">
        <f>+Q823*Q820</f>
        <v>2.5000000000000001E-2</v>
      </c>
      <c r="S823" s="53">
        <v>2</v>
      </c>
      <c r="T823" s="53" t="s">
        <v>84</v>
      </c>
      <c r="U823" s="53" t="s">
        <v>96</v>
      </c>
      <c r="V823" s="23">
        <v>45170</v>
      </c>
      <c r="W823" s="23">
        <v>45259</v>
      </c>
      <c r="X823" s="53" t="s">
        <v>3255</v>
      </c>
      <c r="Y823" s="49" t="s">
        <v>87</v>
      </c>
      <c r="Z823" s="59" t="s">
        <v>100</v>
      </c>
      <c r="AA823" s="52">
        <v>1</v>
      </c>
      <c r="AB823" s="23" t="s">
        <v>3263</v>
      </c>
      <c r="AC823" s="23">
        <v>45259</v>
      </c>
      <c r="AD823" s="52">
        <v>1</v>
      </c>
      <c r="AE823" s="53" t="s">
        <v>936</v>
      </c>
      <c r="AF823" s="23">
        <v>45259</v>
      </c>
      <c r="AG823" s="52" t="s">
        <v>79</v>
      </c>
      <c r="AH823" s="52">
        <v>1</v>
      </c>
      <c r="AI823" s="52">
        <f t="shared" si="1172"/>
        <v>2.5000000000000001E-2</v>
      </c>
      <c r="AJ823" s="52">
        <f t="shared" si="1263"/>
        <v>1</v>
      </c>
      <c r="AK823" s="52"/>
      <c r="AL823" s="239" t="str">
        <f t="shared" si="1191"/>
        <v/>
      </c>
      <c r="AM823" s="239" t="str">
        <f t="shared" si="1192"/>
        <v/>
      </c>
      <c r="AN823" s="239" t="str">
        <f t="shared" si="1193"/>
        <v/>
      </c>
      <c r="AO823" s="239">
        <f t="shared" si="1194"/>
        <v>1</v>
      </c>
      <c r="AP823" s="239" t="str">
        <f t="shared" si="1195"/>
        <v/>
      </c>
      <c r="AQ823" s="239" t="str">
        <f t="shared" si="1196"/>
        <v/>
      </c>
      <c r="AR823" s="239" t="str">
        <f t="shared" si="1197"/>
        <v/>
      </c>
      <c r="AS823" s="239" t="str">
        <f t="shared" si="1198"/>
        <v/>
      </c>
      <c r="AT823" s="239" t="str">
        <f t="shared" si="1199"/>
        <v/>
      </c>
      <c r="AU823" s="239" t="str">
        <f t="shared" si="1173"/>
        <v/>
      </c>
      <c r="AV823" s="239" t="str">
        <f t="shared" si="1174"/>
        <v/>
      </c>
      <c r="AW823" s="239" t="str">
        <f t="shared" si="1175"/>
        <v/>
      </c>
      <c r="AX823" s="239" t="str">
        <f t="shared" si="1176"/>
        <v/>
      </c>
      <c r="AY823" s="239" t="str">
        <f t="shared" si="1177"/>
        <v/>
      </c>
      <c r="AZ823" s="239" t="str">
        <f t="shared" si="1178"/>
        <v/>
      </c>
      <c r="BA823" s="239" t="str">
        <f t="shared" si="1179"/>
        <v/>
      </c>
      <c r="BB823" s="239" t="str">
        <f t="shared" si="1180"/>
        <v/>
      </c>
      <c r="BC823" s="239" t="str">
        <f t="shared" si="1181"/>
        <v/>
      </c>
      <c r="BD823" s="239" t="str">
        <f t="shared" si="1182"/>
        <v/>
      </c>
      <c r="BE823" s="239" t="str">
        <f t="shared" si="1183"/>
        <v/>
      </c>
      <c r="BF823" s="239" t="str">
        <f t="shared" si="1184"/>
        <v/>
      </c>
      <c r="BG823" s="239" t="str">
        <f t="shared" si="1185"/>
        <v/>
      </c>
      <c r="BH823" s="239">
        <f t="shared" si="1186"/>
        <v>1</v>
      </c>
      <c r="BI823" s="239">
        <f t="shared" si="1187"/>
        <v>1</v>
      </c>
      <c r="BJ823" s="239" t="str">
        <f t="shared" si="1188"/>
        <v/>
      </c>
      <c r="BK823" s="239" t="str">
        <f t="shared" si="1189"/>
        <v/>
      </c>
      <c r="BL823" s="239" t="str">
        <f t="shared" si="1190"/>
        <v/>
      </c>
      <c r="BN823" s="239" t="str">
        <f t="shared" si="1200"/>
        <v/>
      </c>
      <c r="BO823" s="239" t="str">
        <f t="shared" si="1201"/>
        <v/>
      </c>
      <c r="BP823" s="239" t="str">
        <f t="shared" si="1202"/>
        <v/>
      </c>
      <c r="BQ823" s="239">
        <f t="shared" si="1203"/>
        <v>1</v>
      </c>
      <c r="BR823" s="239" t="str">
        <f t="shared" si="1204"/>
        <v/>
      </c>
      <c r="BS823" s="239" t="str">
        <f t="shared" si="1205"/>
        <v/>
      </c>
      <c r="BT823" s="239" t="str">
        <f t="shared" si="1206"/>
        <v/>
      </c>
      <c r="BU823" s="239" t="str">
        <f t="shared" si="1207"/>
        <v/>
      </c>
      <c r="BV823" s="239" t="str">
        <f t="shared" si="1208"/>
        <v/>
      </c>
      <c r="BW823" s="239" t="str">
        <f t="shared" si="1209"/>
        <v/>
      </c>
      <c r="BX823" s="239" t="str">
        <f t="shared" si="1210"/>
        <v/>
      </c>
      <c r="BY823" s="239" t="str">
        <f t="shared" si="1211"/>
        <v/>
      </c>
      <c r="BZ823" s="239" t="str">
        <f t="shared" si="1212"/>
        <v/>
      </c>
      <c r="CA823" s="239" t="str">
        <f t="shared" si="1213"/>
        <v/>
      </c>
      <c r="CB823" s="239" t="str">
        <f t="shared" si="1214"/>
        <v/>
      </c>
      <c r="CC823" s="239" t="str">
        <f t="shared" si="1215"/>
        <v/>
      </c>
      <c r="CD823" s="239" t="str">
        <f t="shared" si="1216"/>
        <v/>
      </c>
      <c r="CE823" s="239" t="str">
        <f t="shared" si="1217"/>
        <v/>
      </c>
      <c r="CF823" s="239" t="str">
        <f t="shared" si="1218"/>
        <v/>
      </c>
      <c r="CG823" s="239" t="str">
        <f t="shared" si="1219"/>
        <v/>
      </c>
      <c r="CH823" s="239" t="str">
        <f t="shared" si="1220"/>
        <v/>
      </c>
      <c r="CI823" s="239" t="str">
        <f t="shared" si="1221"/>
        <v/>
      </c>
      <c r="CJ823" s="239">
        <f t="shared" si="1222"/>
        <v>1</v>
      </c>
      <c r="CK823" s="239">
        <f t="shared" si="1223"/>
        <v>1</v>
      </c>
      <c r="CL823" s="239" t="str">
        <f t="shared" si="1224"/>
        <v/>
      </c>
      <c r="CM823" s="239" t="str">
        <f t="shared" si="1225"/>
        <v/>
      </c>
      <c r="CN823" s="239" t="str">
        <f t="shared" si="1226"/>
        <v/>
      </c>
      <c r="CP823" s="239" t="str">
        <f t="shared" si="1227"/>
        <v/>
      </c>
      <c r="CQ823" s="239" t="str">
        <f t="shared" si="1228"/>
        <v/>
      </c>
      <c r="CR823" s="239" t="str">
        <f t="shared" si="1229"/>
        <v/>
      </c>
      <c r="CS823" s="239" t="str">
        <f t="shared" si="1230"/>
        <v>4to Trimestre</v>
      </c>
      <c r="CT823" s="239" t="str">
        <f t="shared" si="1231"/>
        <v/>
      </c>
      <c r="CU823" s="239" t="str">
        <f t="shared" si="1232"/>
        <v/>
      </c>
      <c r="CV823" s="239" t="str">
        <f t="shared" si="1233"/>
        <v/>
      </c>
      <c r="CW823" s="239" t="str">
        <f t="shared" si="1234"/>
        <v/>
      </c>
      <c r="CX823" s="239" t="str">
        <f t="shared" si="1235"/>
        <v/>
      </c>
      <c r="CY823" s="239" t="str">
        <f t="shared" si="1236"/>
        <v/>
      </c>
      <c r="CZ823" s="239" t="str">
        <f t="shared" si="1237"/>
        <v/>
      </c>
      <c r="DA823" s="239" t="str">
        <f t="shared" si="1238"/>
        <v/>
      </c>
      <c r="DB823" s="239" t="str">
        <f t="shared" si="1239"/>
        <v/>
      </c>
      <c r="DC823" s="239" t="str">
        <f t="shared" si="1240"/>
        <v/>
      </c>
      <c r="DD823" s="239" t="str">
        <f t="shared" si="1241"/>
        <v/>
      </c>
      <c r="DE823" s="239" t="str">
        <f t="shared" si="1242"/>
        <v/>
      </c>
      <c r="DF823" s="239" t="str">
        <f t="shared" si="1243"/>
        <v/>
      </c>
      <c r="DG823" s="239" t="str">
        <f t="shared" si="1244"/>
        <v/>
      </c>
      <c r="DH823" s="239" t="str">
        <f t="shared" si="1245"/>
        <v/>
      </c>
      <c r="DI823" s="239" t="str">
        <f t="shared" si="1246"/>
        <v/>
      </c>
      <c r="DJ823" s="239" t="str">
        <f t="shared" si="1247"/>
        <v/>
      </c>
      <c r="DK823" s="239" t="str">
        <f t="shared" si="1248"/>
        <v/>
      </c>
      <c r="DL823" s="239" t="str">
        <f t="shared" si="1249"/>
        <v>4to Trimestre</v>
      </c>
      <c r="DM823" s="239" t="str">
        <f t="shared" si="1250"/>
        <v>4to Trimestre</v>
      </c>
      <c r="DN823" s="239" t="str">
        <f t="shared" si="1251"/>
        <v/>
      </c>
      <c r="DO823" s="239" t="str">
        <f t="shared" si="1252"/>
        <v/>
      </c>
      <c r="DP823" s="239" t="str">
        <f t="shared" si="1253"/>
        <v/>
      </c>
    </row>
    <row r="824" spans="1:120" ht="35.25" hidden="1" customHeight="1" x14ac:dyDescent="0.25">
      <c r="A824" s="53" t="s">
        <v>4521</v>
      </c>
      <c r="B824" s="53">
        <v>3000</v>
      </c>
      <c r="C824" s="53" t="s">
        <v>66</v>
      </c>
      <c r="D824" s="53" t="s">
        <v>3161</v>
      </c>
      <c r="E824" s="49">
        <v>3</v>
      </c>
      <c r="F824" s="53" t="s">
        <v>3264</v>
      </c>
      <c r="G824" s="53" t="str">
        <f t="shared" si="1256"/>
        <v>3000-5</v>
      </c>
      <c r="H824" s="53" t="s">
        <v>94</v>
      </c>
      <c r="I824" s="53" t="s">
        <v>76</v>
      </c>
      <c r="J824" s="53" t="s">
        <v>80</v>
      </c>
      <c r="K824" s="53" t="s">
        <v>80</v>
      </c>
      <c r="L824" s="53" t="s">
        <v>80</v>
      </c>
      <c r="M824" s="53" t="s">
        <v>80</v>
      </c>
      <c r="N824" s="53" t="s">
        <v>80</v>
      </c>
      <c r="O824" s="53" t="s">
        <v>80</v>
      </c>
      <c r="P824" s="53" t="s">
        <v>613</v>
      </c>
      <c r="Q824" s="52">
        <v>0.25</v>
      </c>
      <c r="R824" s="52">
        <f>+Q824*Q820</f>
        <v>2.5000000000000001E-2</v>
      </c>
      <c r="S824" s="53">
        <v>2</v>
      </c>
      <c r="T824" s="53" t="s">
        <v>84</v>
      </c>
      <c r="U824" s="53" t="s">
        <v>96</v>
      </c>
      <c r="V824" s="23">
        <v>45231</v>
      </c>
      <c r="W824" s="23">
        <v>45260</v>
      </c>
      <c r="X824" s="53" t="s">
        <v>3255</v>
      </c>
      <c r="Y824" s="49" t="s">
        <v>87</v>
      </c>
      <c r="Z824" s="59" t="s">
        <v>100</v>
      </c>
      <c r="AA824" s="52">
        <v>1</v>
      </c>
      <c r="AB824" s="23" t="s">
        <v>3265</v>
      </c>
      <c r="AC824" s="23">
        <v>45260</v>
      </c>
      <c r="AD824" s="52">
        <v>1</v>
      </c>
      <c r="AE824" s="53" t="s">
        <v>936</v>
      </c>
      <c r="AF824" s="23">
        <v>45260</v>
      </c>
      <c r="AG824" s="52" t="s">
        <v>79</v>
      </c>
      <c r="AH824" s="52">
        <v>1</v>
      </c>
      <c r="AI824" s="52">
        <f t="shared" si="1172"/>
        <v>2.5000000000000001E-2</v>
      </c>
      <c r="AJ824" s="52">
        <f t="shared" si="1263"/>
        <v>1</v>
      </c>
      <c r="AK824" s="52"/>
      <c r="AL824" s="239" t="str">
        <f t="shared" si="1191"/>
        <v/>
      </c>
      <c r="AM824" s="239" t="str">
        <f t="shared" si="1192"/>
        <v/>
      </c>
      <c r="AN824" s="239" t="str">
        <f t="shared" si="1193"/>
        <v/>
      </c>
      <c r="AO824" s="239">
        <f t="shared" si="1194"/>
        <v>1</v>
      </c>
      <c r="AP824" s="239" t="str">
        <f t="shared" si="1195"/>
        <v/>
      </c>
      <c r="AQ824" s="239" t="str">
        <f t="shared" si="1196"/>
        <v/>
      </c>
      <c r="AR824" s="239" t="str">
        <f t="shared" si="1197"/>
        <v/>
      </c>
      <c r="AS824" s="239" t="str">
        <f t="shared" si="1198"/>
        <v/>
      </c>
      <c r="AT824" s="239" t="str">
        <f t="shared" si="1199"/>
        <v/>
      </c>
      <c r="AU824" s="239" t="str">
        <f t="shared" si="1173"/>
        <v/>
      </c>
      <c r="AV824" s="239" t="str">
        <f t="shared" si="1174"/>
        <v/>
      </c>
      <c r="AW824" s="239" t="str">
        <f t="shared" si="1175"/>
        <v/>
      </c>
      <c r="AX824" s="239" t="str">
        <f t="shared" si="1176"/>
        <v/>
      </c>
      <c r="AY824" s="239" t="str">
        <f t="shared" si="1177"/>
        <v/>
      </c>
      <c r="AZ824" s="239" t="str">
        <f t="shared" si="1178"/>
        <v/>
      </c>
      <c r="BA824" s="239" t="str">
        <f t="shared" si="1179"/>
        <v/>
      </c>
      <c r="BB824" s="239" t="str">
        <f t="shared" si="1180"/>
        <v/>
      </c>
      <c r="BC824" s="239" t="str">
        <f t="shared" si="1181"/>
        <v/>
      </c>
      <c r="BD824" s="239" t="str">
        <f t="shared" si="1182"/>
        <v/>
      </c>
      <c r="BE824" s="239" t="str">
        <f t="shared" si="1183"/>
        <v/>
      </c>
      <c r="BF824" s="239" t="str">
        <f t="shared" si="1184"/>
        <v/>
      </c>
      <c r="BG824" s="239" t="str">
        <f t="shared" si="1185"/>
        <v/>
      </c>
      <c r="BH824" s="239">
        <f t="shared" si="1186"/>
        <v>1</v>
      </c>
      <c r="BI824" s="239">
        <f t="shared" si="1187"/>
        <v>1</v>
      </c>
      <c r="BJ824" s="239" t="str">
        <f t="shared" si="1188"/>
        <v/>
      </c>
      <c r="BK824" s="239" t="str">
        <f t="shared" si="1189"/>
        <v/>
      </c>
      <c r="BL824" s="239" t="str">
        <f t="shared" si="1190"/>
        <v/>
      </c>
      <c r="BN824" s="239" t="str">
        <f t="shared" si="1200"/>
        <v/>
      </c>
      <c r="BO824" s="239" t="str">
        <f t="shared" si="1201"/>
        <v/>
      </c>
      <c r="BP824" s="239" t="str">
        <f t="shared" si="1202"/>
        <v/>
      </c>
      <c r="BQ824" s="239">
        <f t="shared" si="1203"/>
        <v>1</v>
      </c>
      <c r="BR824" s="239" t="str">
        <f t="shared" si="1204"/>
        <v/>
      </c>
      <c r="BS824" s="239" t="str">
        <f t="shared" si="1205"/>
        <v/>
      </c>
      <c r="BT824" s="239" t="str">
        <f t="shared" si="1206"/>
        <v/>
      </c>
      <c r="BU824" s="239" t="str">
        <f t="shared" si="1207"/>
        <v/>
      </c>
      <c r="BV824" s="239" t="str">
        <f t="shared" si="1208"/>
        <v/>
      </c>
      <c r="BW824" s="239" t="str">
        <f t="shared" si="1209"/>
        <v/>
      </c>
      <c r="BX824" s="239" t="str">
        <f t="shared" si="1210"/>
        <v/>
      </c>
      <c r="BY824" s="239" t="str">
        <f t="shared" si="1211"/>
        <v/>
      </c>
      <c r="BZ824" s="239" t="str">
        <f t="shared" si="1212"/>
        <v/>
      </c>
      <c r="CA824" s="239" t="str">
        <f t="shared" si="1213"/>
        <v/>
      </c>
      <c r="CB824" s="239" t="str">
        <f t="shared" si="1214"/>
        <v/>
      </c>
      <c r="CC824" s="239" t="str">
        <f t="shared" si="1215"/>
        <v/>
      </c>
      <c r="CD824" s="239" t="str">
        <f t="shared" si="1216"/>
        <v/>
      </c>
      <c r="CE824" s="239" t="str">
        <f t="shared" si="1217"/>
        <v/>
      </c>
      <c r="CF824" s="239" t="str">
        <f t="shared" si="1218"/>
        <v/>
      </c>
      <c r="CG824" s="239" t="str">
        <f t="shared" si="1219"/>
        <v/>
      </c>
      <c r="CH824" s="239" t="str">
        <f t="shared" si="1220"/>
        <v/>
      </c>
      <c r="CI824" s="239" t="str">
        <f t="shared" si="1221"/>
        <v/>
      </c>
      <c r="CJ824" s="239">
        <f t="shared" si="1222"/>
        <v>1</v>
      </c>
      <c r="CK824" s="239">
        <f t="shared" si="1223"/>
        <v>1</v>
      </c>
      <c r="CL824" s="239" t="str">
        <f t="shared" si="1224"/>
        <v/>
      </c>
      <c r="CM824" s="239" t="str">
        <f t="shared" si="1225"/>
        <v/>
      </c>
      <c r="CN824" s="239" t="str">
        <f t="shared" si="1226"/>
        <v/>
      </c>
      <c r="CP824" s="239" t="str">
        <f t="shared" si="1227"/>
        <v/>
      </c>
      <c r="CQ824" s="239" t="str">
        <f t="shared" si="1228"/>
        <v/>
      </c>
      <c r="CR824" s="239" t="str">
        <f t="shared" si="1229"/>
        <v/>
      </c>
      <c r="CS824" s="239" t="str">
        <f t="shared" si="1230"/>
        <v>4to Trimestre</v>
      </c>
      <c r="CT824" s="239" t="str">
        <f t="shared" si="1231"/>
        <v/>
      </c>
      <c r="CU824" s="239" t="str">
        <f t="shared" si="1232"/>
        <v/>
      </c>
      <c r="CV824" s="239" t="str">
        <f t="shared" si="1233"/>
        <v/>
      </c>
      <c r="CW824" s="239" t="str">
        <f t="shared" si="1234"/>
        <v/>
      </c>
      <c r="CX824" s="239" t="str">
        <f t="shared" si="1235"/>
        <v/>
      </c>
      <c r="CY824" s="239" t="str">
        <f t="shared" si="1236"/>
        <v/>
      </c>
      <c r="CZ824" s="239" t="str">
        <f t="shared" si="1237"/>
        <v/>
      </c>
      <c r="DA824" s="239" t="str">
        <f t="shared" si="1238"/>
        <v/>
      </c>
      <c r="DB824" s="239" t="str">
        <f t="shared" si="1239"/>
        <v/>
      </c>
      <c r="DC824" s="239" t="str">
        <f t="shared" si="1240"/>
        <v/>
      </c>
      <c r="DD824" s="239" t="str">
        <f t="shared" si="1241"/>
        <v/>
      </c>
      <c r="DE824" s="239" t="str">
        <f t="shared" si="1242"/>
        <v/>
      </c>
      <c r="DF824" s="239" t="str">
        <f t="shared" si="1243"/>
        <v/>
      </c>
      <c r="DG824" s="239" t="str">
        <f t="shared" si="1244"/>
        <v/>
      </c>
      <c r="DH824" s="239" t="str">
        <f t="shared" si="1245"/>
        <v/>
      </c>
      <c r="DI824" s="239" t="str">
        <f t="shared" si="1246"/>
        <v/>
      </c>
      <c r="DJ824" s="239" t="str">
        <f t="shared" si="1247"/>
        <v/>
      </c>
      <c r="DK824" s="239" t="str">
        <f t="shared" si="1248"/>
        <v/>
      </c>
      <c r="DL824" s="239" t="str">
        <f t="shared" si="1249"/>
        <v>4to Trimestre</v>
      </c>
      <c r="DM824" s="239" t="str">
        <f t="shared" si="1250"/>
        <v>4to Trimestre</v>
      </c>
      <c r="DN824" s="239" t="str">
        <f t="shared" si="1251"/>
        <v/>
      </c>
      <c r="DO824" s="239" t="str">
        <f t="shared" si="1252"/>
        <v/>
      </c>
      <c r="DP824" s="239" t="str">
        <f t="shared" si="1253"/>
        <v/>
      </c>
    </row>
    <row r="825" spans="1:120" ht="35.25" hidden="1" customHeight="1" x14ac:dyDescent="0.25">
      <c r="A825" s="49" t="s">
        <v>4521</v>
      </c>
      <c r="B825" s="49">
        <v>3000</v>
      </c>
      <c r="C825" s="49" t="s">
        <v>66</v>
      </c>
      <c r="D825" s="49" t="s">
        <v>3161</v>
      </c>
      <c r="E825" s="49">
        <v>3</v>
      </c>
      <c r="F825" s="49" t="s">
        <v>3266</v>
      </c>
      <c r="G825" s="49" t="str">
        <f t="shared" si="1256"/>
        <v>3000-6</v>
      </c>
      <c r="H825" s="49" t="s">
        <v>75</v>
      </c>
      <c r="I825" s="49" t="s">
        <v>76</v>
      </c>
      <c r="J825" s="49" t="s">
        <v>1671</v>
      </c>
      <c r="K825" s="49" t="s">
        <v>78</v>
      </c>
      <c r="L825" s="49" t="s">
        <v>79</v>
      </c>
      <c r="M825" s="49" t="s">
        <v>80</v>
      </c>
      <c r="N825" s="49" t="s">
        <v>3252</v>
      </c>
      <c r="O825" s="49" t="s">
        <v>80</v>
      </c>
      <c r="P825" s="49" t="s">
        <v>3267</v>
      </c>
      <c r="Q825" s="50">
        <v>0.1</v>
      </c>
      <c r="R825" s="50"/>
      <c r="S825" s="49">
        <v>1</v>
      </c>
      <c r="T825" s="49" t="s">
        <v>84</v>
      </c>
      <c r="U825" s="49" t="s">
        <v>3268</v>
      </c>
      <c r="V825" s="51">
        <v>44958</v>
      </c>
      <c r="W825" s="51">
        <v>45260</v>
      </c>
      <c r="X825" s="49" t="s">
        <v>3269</v>
      </c>
      <c r="Y825" s="49" t="s">
        <v>87</v>
      </c>
      <c r="Z825" s="59" t="s">
        <v>100</v>
      </c>
      <c r="AA825" s="52">
        <v>1</v>
      </c>
      <c r="AB825" s="23" t="s">
        <v>3270</v>
      </c>
      <c r="AC825" s="23">
        <v>45244</v>
      </c>
      <c r="AD825" s="52">
        <v>1</v>
      </c>
      <c r="AE825" s="53" t="s">
        <v>936</v>
      </c>
      <c r="AF825" s="23">
        <v>45244</v>
      </c>
      <c r="AG825" s="52"/>
      <c r="AH825" s="52" t="s">
        <v>92</v>
      </c>
      <c r="AI825" s="52">
        <f t="shared" si="1172"/>
        <v>0.1</v>
      </c>
      <c r="AJ825" s="52"/>
      <c r="AK825" s="52"/>
      <c r="AL825" s="239" t="str">
        <f t="shared" si="1191"/>
        <v/>
      </c>
      <c r="AM825" s="239" t="str">
        <f t="shared" si="1192"/>
        <v/>
      </c>
      <c r="AN825" s="239" t="str">
        <f t="shared" si="1193"/>
        <v/>
      </c>
      <c r="AO825" s="239" t="str">
        <f t="shared" si="1194"/>
        <v/>
      </c>
      <c r="AP825" s="239" t="str">
        <f t="shared" si="1195"/>
        <v/>
      </c>
      <c r="AQ825" s="239" t="str">
        <f t="shared" si="1196"/>
        <v/>
      </c>
      <c r="AR825" s="239" t="str">
        <f t="shared" si="1197"/>
        <v/>
      </c>
      <c r="AS825" s="239" t="str">
        <f t="shared" si="1198"/>
        <v/>
      </c>
      <c r="AT825" s="239" t="str">
        <f t="shared" si="1199"/>
        <v/>
      </c>
      <c r="AU825" s="239" t="str">
        <f t="shared" si="1173"/>
        <v/>
      </c>
      <c r="AV825" s="239" t="str">
        <f t="shared" si="1174"/>
        <v/>
      </c>
      <c r="AW825" s="239" t="str">
        <f t="shared" si="1175"/>
        <v/>
      </c>
      <c r="AX825" s="239" t="str">
        <f t="shared" si="1176"/>
        <v/>
      </c>
      <c r="AY825" s="239" t="str">
        <f t="shared" si="1177"/>
        <v/>
      </c>
      <c r="AZ825" s="239" t="str">
        <f t="shared" si="1178"/>
        <v/>
      </c>
      <c r="BA825" s="239" t="str">
        <f t="shared" si="1179"/>
        <v/>
      </c>
      <c r="BB825" s="239" t="str">
        <f t="shared" si="1180"/>
        <v/>
      </c>
      <c r="BC825" s="239" t="str">
        <f t="shared" si="1181"/>
        <v/>
      </c>
      <c r="BD825" s="239" t="str">
        <f t="shared" si="1182"/>
        <v/>
      </c>
      <c r="BE825" s="239" t="str">
        <f t="shared" si="1183"/>
        <v/>
      </c>
      <c r="BF825" s="239" t="str">
        <f t="shared" si="1184"/>
        <v/>
      </c>
      <c r="BG825" s="239" t="str">
        <f t="shared" si="1185"/>
        <v/>
      </c>
      <c r="BH825" s="239" t="str">
        <f t="shared" si="1186"/>
        <v/>
      </c>
      <c r="BI825" s="239" t="str">
        <f t="shared" si="1187"/>
        <v/>
      </c>
      <c r="BJ825" s="239" t="str">
        <f t="shared" si="1188"/>
        <v/>
      </c>
      <c r="BK825" s="239" t="str">
        <f t="shared" si="1189"/>
        <v/>
      </c>
      <c r="BL825" s="239" t="str">
        <f t="shared" si="1190"/>
        <v/>
      </c>
      <c r="BN825" s="239" t="str">
        <f t="shared" si="1200"/>
        <v/>
      </c>
      <c r="BO825" s="239" t="str">
        <f t="shared" si="1201"/>
        <v/>
      </c>
      <c r="BP825" s="239" t="str">
        <f t="shared" si="1202"/>
        <v/>
      </c>
      <c r="BQ825" s="239" t="str">
        <f t="shared" si="1203"/>
        <v/>
      </c>
      <c r="BR825" s="239" t="str">
        <f t="shared" si="1204"/>
        <v/>
      </c>
      <c r="BS825" s="239" t="str">
        <f t="shared" si="1205"/>
        <v/>
      </c>
      <c r="BT825" s="239" t="str">
        <f t="shared" si="1206"/>
        <v/>
      </c>
      <c r="BU825" s="239" t="str">
        <f t="shared" si="1207"/>
        <v/>
      </c>
      <c r="BV825" s="239" t="str">
        <f t="shared" si="1208"/>
        <v/>
      </c>
      <c r="BW825" s="239" t="str">
        <f t="shared" si="1209"/>
        <v/>
      </c>
      <c r="BX825" s="239" t="str">
        <f t="shared" si="1210"/>
        <v/>
      </c>
      <c r="BY825" s="239" t="str">
        <f t="shared" si="1211"/>
        <v/>
      </c>
      <c r="BZ825" s="239" t="str">
        <f t="shared" si="1212"/>
        <v/>
      </c>
      <c r="CA825" s="239" t="str">
        <f t="shared" si="1213"/>
        <v/>
      </c>
      <c r="CB825" s="239" t="str">
        <f t="shared" si="1214"/>
        <v/>
      </c>
      <c r="CC825" s="239" t="str">
        <f t="shared" si="1215"/>
        <v/>
      </c>
      <c r="CD825" s="239" t="str">
        <f t="shared" si="1216"/>
        <v/>
      </c>
      <c r="CE825" s="239" t="str">
        <f t="shared" si="1217"/>
        <v/>
      </c>
      <c r="CF825" s="239" t="str">
        <f t="shared" si="1218"/>
        <v/>
      </c>
      <c r="CG825" s="239" t="str">
        <f t="shared" si="1219"/>
        <v/>
      </c>
      <c r="CH825" s="239" t="str">
        <f t="shared" si="1220"/>
        <v/>
      </c>
      <c r="CI825" s="239" t="str">
        <f t="shared" si="1221"/>
        <v/>
      </c>
      <c r="CJ825" s="239" t="str">
        <f t="shared" si="1222"/>
        <v/>
      </c>
      <c r="CK825" s="239" t="str">
        <f t="shared" si="1223"/>
        <v/>
      </c>
      <c r="CL825" s="239" t="str">
        <f t="shared" si="1224"/>
        <v/>
      </c>
      <c r="CM825" s="239" t="str">
        <f t="shared" si="1225"/>
        <v/>
      </c>
      <c r="CN825" s="239" t="str">
        <f t="shared" si="1226"/>
        <v/>
      </c>
      <c r="CP825" s="239" t="str">
        <f t="shared" si="1227"/>
        <v/>
      </c>
      <c r="CQ825" s="239" t="str">
        <f t="shared" si="1228"/>
        <v/>
      </c>
      <c r="CR825" s="239" t="str">
        <f t="shared" si="1229"/>
        <v/>
      </c>
      <c r="CS825" s="239" t="str">
        <f t="shared" si="1230"/>
        <v/>
      </c>
      <c r="CT825" s="239" t="str">
        <f t="shared" si="1231"/>
        <v/>
      </c>
      <c r="CU825" s="239" t="str">
        <f t="shared" si="1232"/>
        <v/>
      </c>
      <c r="CV825" s="239" t="str">
        <f t="shared" si="1233"/>
        <v/>
      </c>
      <c r="CW825" s="239" t="str">
        <f t="shared" si="1234"/>
        <v/>
      </c>
      <c r="CX825" s="239" t="str">
        <f t="shared" si="1235"/>
        <v/>
      </c>
      <c r="CY825" s="239" t="str">
        <f t="shared" si="1236"/>
        <v/>
      </c>
      <c r="CZ825" s="239" t="str">
        <f t="shared" si="1237"/>
        <v/>
      </c>
      <c r="DA825" s="239" t="str">
        <f t="shared" si="1238"/>
        <v/>
      </c>
      <c r="DB825" s="239" t="str">
        <f t="shared" si="1239"/>
        <v/>
      </c>
      <c r="DC825" s="239" t="str">
        <f t="shared" si="1240"/>
        <v/>
      </c>
      <c r="DD825" s="239" t="str">
        <f t="shared" si="1241"/>
        <v/>
      </c>
      <c r="DE825" s="239" t="str">
        <f t="shared" si="1242"/>
        <v/>
      </c>
      <c r="DF825" s="239" t="str">
        <f t="shared" si="1243"/>
        <v/>
      </c>
      <c r="DG825" s="239" t="str">
        <f t="shared" si="1244"/>
        <v/>
      </c>
      <c r="DH825" s="239" t="str">
        <f t="shared" si="1245"/>
        <v/>
      </c>
      <c r="DI825" s="239" t="str">
        <f t="shared" si="1246"/>
        <v/>
      </c>
      <c r="DJ825" s="239" t="str">
        <f t="shared" si="1247"/>
        <v/>
      </c>
      <c r="DK825" s="239" t="str">
        <f t="shared" si="1248"/>
        <v/>
      </c>
      <c r="DL825" s="239" t="str">
        <f t="shared" si="1249"/>
        <v/>
      </c>
      <c r="DM825" s="239" t="str">
        <f t="shared" si="1250"/>
        <v/>
      </c>
      <c r="DN825" s="239" t="str">
        <f t="shared" si="1251"/>
        <v/>
      </c>
      <c r="DO825" s="239" t="str">
        <f t="shared" si="1252"/>
        <v/>
      </c>
      <c r="DP825" s="239" t="str">
        <f t="shared" si="1253"/>
        <v/>
      </c>
    </row>
    <row r="826" spans="1:120" ht="35.25" hidden="1" customHeight="1" x14ac:dyDescent="0.25">
      <c r="A826" s="53" t="s">
        <v>4521</v>
      </c>
      <c r="B826" s="53">
        <v>3000</v>
      </c>
      <c r="C826" s="53" t="s">
        <v>66</v>
      </c>
      <c r="D826" s="53" t="s">
        <v>3161</v>
      </c>
      <c r="E826" s="49">
        <v>3</v>
      </c>
      <c r="F826" s="53" t="s">
        <v>3271</v>
      </c>
      <c r="G826" s="53" t="str">
        <f t="shared" si="1256"/>
        <v>3000-6</v>
      </c>
      <c r="H826" s="53" t="s">
        <v>94</v>
      </c>
      <c r="I826" s="53" t="s">
        <v>76</v>
      </c>
      <c r="J826" s="53" t="s">
        <v>80</v>
      </c>
      <c r="K826" s="53" t="s">
        <v>80</v>
      </c>
      <c r="L826" s="53" t="s">
        <v>80</v>
      </c>
      <c r="M826" s="53" t="s">
        <v>80</v>
      </c>
      <c r="N826" s="53" t="s">
        <v>80</v>
      </c>
      <c r="O826" s="53" t="s">
        <v>80</v>
      </c>
      <c r="P826" s="53" t="s">
        <v>3272</v>
      </c>
      <c r="Q826" s="52">
        <v>0.33</v>
      </c>
      <c r="R826" s="52">
        <f>+Q826*Q825</f>
        <v>3.3000000000000002E-2</v>
      </c>
      <c r="S826" s="53">
        <v>1</v>
      </c>
      <c r="T826" s="53" t="s">
        <v>84</v>
      </c>
      <c r="U826" s="53" t="s">
        <v>3273</v>
      </c>
      <c r="V826" s="23">
        <v>44958</v>
      </c>
      <c r="W826" s="23">
        <v>45077</v>
      </c>
      <c r="X826" s="53" t="s">
        <v>3269</v>
      </c>
      <c r="Y826" s="49" t="s">
        <v>167</v>
      </c>
      <c r="Z826" s="59" t="s">
        <v>100</v>
      </c>
      <c r="AA826" s="60">
        <v>1</v>
      </c>
      <c r="AB826" s="62" t="s">
        <v>3274</v>
      </c>
      <c r="AC826" s="62">
        <v>45077</v>
      </c>
      <c r="AD826" s="60">
        <v>1</v>
      </c>
      <c r="AE826" s="62" t="s">
        <v>1303</v>
      </c>
      <c r="AF826" s="62">
        <v>45077</v>
      </c>
      <c r="AG826" s="60" t="s">
        <v>79</v>
      </c>
      <c r="AH826" s="60">
        <v>1</v>
      </c>
      <c r="AI826" s="52">
        <f t="shared" si="1172"/>
        <v>3.3000000000000002E-2</v>
      </c>
      <c r="AJ826" s="52">
        <f t="shared" ref="AJ826:AJ828" si="1264">+AI826/R826</f>
        <v>1</v>
      </c>
      <c r="AK826" s="52"/>
      <c r="AL826" s="239" t="str">
        <f t="shared" si="1191"/>
        <v/>
      </c>
      <c r="AM826" s="239" t="str">
        <f t="shared" si="1192"/>
        <v/>
      </c>
      <c r="AN826" s="239" t="str">
        <f t="shared" si="1193"/>
        <v/>
      </c>
      <c r="AO826" s="239">
        <f t="shared" si="1194"/>
        <v>1</v>
      </c>
      <c r="AP826" s="239">
        <f t="shared" si="1195"/>
        <v>1</v>
      </c>
      <c r="AQ826" s="239" t="str">
        <f t="shared" si="1196"/>
        <v/>
      </c>
      <c r="AR826" s="239" t="str">
        <f t="shared" si="1197"/>
        <v/>
      </c>
      <c r="AS826" s="239" t="str">
        <f t="shared" si="1198"/>
        <v/>
      </c>
      <c r="AT826" s="239" t="str">
        <f t="shared" si="1199"/>
        <v/>
      </c>
      <c r="AU826" s="239" t="str">
        <f t="shared" si="1173"/>
        <v/>
      </c>
      <c r="AV826" s="239" t="str">
        <f t="shared" si="1174"/>
        <v/>
      </c>
      <c r="AW826" s="239">
        <f t="shared" si="1175"/>
        <v>1</v>
      </c>
      <c r="AX826" s="239" t="str">
        <f t="shared" si="1176"/>
        <v/>
      </c>
      <c r="AY826" s="239" t="str">
        <f t="shared" si="1177"/>
        <v/>
      </c>
      <c r="AZ826" s="239" t="str">
        <f t="shared" si="1178"/>
        <v/>
      </c>
      <c r="BA826" s="239" t="str">
        <f t="shared" si="1179"/>
        <v/>
      </c>
      <c r="BB826" s="239">
        <f t="shared" si="1180"/>
        <v>1</v>
      </c>
      <c r="BC826" s="239" t="str">
        <f t="shared" si="1181"/>
        <v/>
      </c>
      <c r="BD826" s="239" t="str">
        <f t="shared" si="1182"/>
        <v/>
      </c>
      <c r="BE826" s="239" t="str">
        <f t="shared" si="1183"/>
        <v/>
      </c>
      <c r="BF826" s="239" t="str">
        <f t="shared" si="1184"/>
        <v/>
      </c>
      <c r="BG826" s="239" t="str">
        <f t="shared" si="1185"/>
        <v/>
      </c>
      <c r="BH826" s="239">
        <f t="shared" si="1186"/>
        <v>1</v>
      </c>
      <c r="BI826" s="239">
        <f t="shared" si="1187"/>
        <v>1</v>
      </c>
      <c r="BJ826" s="239" t="str">
        <f t="shared" si="1188"/>
        <v/>
      </c>
      <c r="BK826" s="239" t="str">
        <f t="shared" si="1189"/>
        <v/>
      </c>
      <c r="BL826" s="239" t="str">
        <f t="shared" si="1190"/>
        <v/>
      </c>
      <c r="BN826" s="239" t="str">
        <f t="shared" si="1200"/>
        <v/>
      </c>
      <c r="BO826" s="239" t="str">
        <f t="shared" si="1201"/>
        <v/>
      </c>
      <c r="BP826" s="239" t="str">
        <f t="shared" si="1202"/>
        <v/>
      </c>
      <c r="BQ826" s="239">
        <f t="shared" si="1203"/>
        <v>1</v>
      </c>
      <c r="BR826" s="239">
        <f t="shared" si="1204"/>
        <v>1</v>
      </c>
      <c r="BS826" s="239" t="str">
        <f t="shared" si="1205"/>
        <v/>
      </c>
      <c r="BT826" s="239" t="str">
        <f t="shared" si="1206"/>
        <v/>
      </c>
      <c r="BU826" s="239" t="str">
        <f t="shared" si="1207"/>
        <v/>
      </c>
      <c r="BV826" s="239" t="str">
        <f t="shared" si="1208"/>
        <v/>
      </c>
      <c r="BW826" s="239" t="str">
        <f t="shared" si="1209"/>
        <v/>
      </c>
      <c r="BX826" s="239" t="str">
        <f t="shared" si="1210"/>
        <v/>
      </c>
      <c r="BY826" s="239">
        <f t="shared" si="1211"/>
        <v>1</v>
      </c>
      <c r="BZ826" s="239" t="str">
        <f t="shared" si="1212"/>
        <v/>
      </c>
      <c r="CA826" s="239" t="str">
        <f t="shared" si="1213"/>
        <v/>
      </c>
      <c r="CB826" s="239" t="str">
        <f t="shared" si="1214"/>
        <v/>
      </c>
      <c r="CC826" s="239" t="str">
        <f t="shared" si="1215"/>
        <v/>
      </c>
      <c r="CD826" s="239">
        <f t="shared" si="1216"/>
        <v>1</v>
      </c>
      <c r="CE826" s="239" t="str">
        <f t="shared" si="1217"/>
        <v/>
      </c>
      <c r="CF826" s="239" t="str">
        <f t="shared" si="1218"/>
        <v/>
      </c>
      <c r="CG826" s="239" t="str">
        <f t="shared" si="1219"/>
        <v/>
      </c>
      <c r="CH826" s="239" t="str">
        <f t="shared" si="1220"/>
        <v/>
      </c>
      <c r="CI826" s="239" t="str">
        <f t="shared" si="1221"/>
        <v/>
      </c>
      <c r="CJ826" s="239">
        <f t="shared" si="1222"/>
        <v>1</v>
      </c>
      <c r="CK826" s="239">
        <f t="shared" si="1223"/>
        <v>1</v>
      </c>
      <c r="CL826" s="239" t="str">
        <f t="shared" si="1224"/>
        <v/>
      </c>
      <c r="CM826" s="239" t="str">
        <f t="shared" si="1225"/>
        <v/>
      </c>
      <c r="CN826" s="239" t="str">
        <f t="shared" si="1226"/>
        <v/>
      </c>
      <c r="CP826" s="239" t="str">
        <f t="shared" si="1227"/>
        <v/>
      </c>
      <c r="CQ826" s="239" t="str">
        <f t="shared" si="1228"/>
        <v/>
      </c>
      <c r="CR826" s="239" t="str">
        <f t="shared" si="1229"/>
        <v/>
      </c>
      <c r="CS826" s="239" t="str">
        <f t="shared" si="1230"/>
        <v>2do trimestre</v>
      </c>
      <c r="CT826" s="239" t="str">
        <f t="shared" si="1231"/>
        <v>2do trimestre</v>
      </c>
      <c r="CU826" s="239" t="str">
        <f t="shared" si="1232"/>
        <v/>
      </c>
      <c r="CV826" s="239" t="str">
        <f t="shared" si="1233"/>
        <v/>
      </c>
      <c r="CW826" s="239" t="str">
        <f t="shared" si="1234"/>
        <v/>
      </c>
      <c r="CX826" s="239" t="str">
        <f t="shared" si="1235"/>
        <v/>
      </c>
      <c r="CY826" s="239" t="str">
        <f t="shared" si="1236"/>
        <v/>
      </c>
      <c r="CZ826" s="239" t="str">
        <f t="shared" si="1237"/>
        <v/>
      </c>
      <c r="DA826" s="239" t="str">
        <f t="shared" si="1238"/>
        <v>2do trimestre</v>
      </c>
      <c r="DB826" s="239" t="str">
        <f t="shared" si="1239"/>
        <v/>
      </c>
      <c r="DC826" s="239" t="str">
        <f t="shared" si="1240"/>
        <v/>
      </c>
      <c r="DD826" s="239" t="str">
        <f t="shared" si="1241"/>
        <v/>
      </c>
      <c r="DE826" s="239" t="str">
        <f t="shared" si="1242"/>
        <v/>
      </c>
      <c r="DF826" s="239" t="str">
        <f t="shared" si="1243"/>
        <v>2do trimestre</v>
      </c>
      <c r="DG826" s="239" t="str">
        <f t="shared" si="1244"/>
        <v/>
      </c>
      <c r="DH826" s="239" t="str">
        <f t="shared" si="1245"/>
        <v/>
      </c>
      <c r="DI826" s="239" t="str">
        <f t="shared" si="1246"/>
        <v/>
      </c>
      <c r="DJ826" s="239" t="str">
        <f t="shared" si="1247"/>
        <v/>
      </c>
      <c r="DK826" s="239" t="str">
        <f t="shared" si="1248"/>
        <v/>
      </c>
      <c r="DL826" s="239" t="str">
        <f t="shared" si="1249"/>
        <v>2do trimestre</v>
      </c>
      <c r="DM826" s="239" t="str">
        <f t="shared" si="1250"/>
        <v>2do trimestre</v>
      </c>
      <c r="DN826" s="239" t="str">
        <f t="shared" si="1251"/>
        <v/>
      </c>
      <c r="DO826" s="239" t="str">
        <f t="shared" si="1252"/>
        <v/>
      </c>
      <c r="DP826" s="239" t="str">
        <f t="shared" si="1253"/>
        <v/>
      </c>
    </row>
    <row r="827" spans="1:120" ht="35.25" hidden="1" customHeight="1" x14ac:dyDescent="0.25">
      <c r="A827" s="53" t="s">
        <v>4521</v>
      </c>
      <c r="B827" s="53">
        <v>3000</v>
      </c>
      <c r="C827" s="53" t="s">
        <v>66</v>
      </c>
      <c r="D827" s="53" t="s">
        <v>3161</v>
      </c>
      <c r="E827" s="49">
        <v>3</v>
      </c>
      <c r="F827" s="53" t="s">
        <v>3275</v>
      </c>
      <c r="G827" s="53" t="str">
        <f t="shared" si="1256"/>
        <v>3000-6</v>
      </c>
      <c r="H827" s="53" t="s">
        <v>94</v>
      </c>
      <c r="I827" s="53" t="s">
        <v>76</v>
      </c>
      <c r="J827" s="53" t="s">
        <v>80</v>
      </c>
      <c r="K827" s="53" t="s">
        <v>80</v>
      </c>
      <c r="L827" s="53" t="s">
        <v>80</v>
      </c>
      <c r="M827" s="53" t="s">
        <v>80</v>
      </c>
      <c r="N827" s="53" t="s">
        <v>80</v>
      </c>
      <c r="O827" s="53" t="s">
        <v>80</v>
      </c>
      <c r="P827" s="53" t="s">
        <v>3276</v>
      </c>
      <c r="Q827" s="52">
        <v>0.33</v>
      </c>
      <c r="R827" s="52">
        <f>+Q827*Q825</f>
        <v>3.3000000000000002E-2</v>
      </c>
      <c r="S827" s="53">
        <v>1</v>
      </c>
      <c r="T827" s="53" t="s">
        <v>84</v>
      </c>
      <c r="U827" s="53" t="s">
        <v>3277</v>
      </c>
      <c r="V827" s="23">
        <v>45078</v>
      </c>
      <c r="W827" s="23">
        <v>45230</v>
      </c>
      <c r="X827" s="53" t="s">
        <v>3269</v>
      </c>
      <c r="Y827" s="49" t="s">
        <v>87</v>
      </c>
      <c r="Z827" s="59" t="s">
        <v>100</v>
      </c>
      <c r="AA827" s="52">
        <v>1</v>
      </c>
      <c r="AB827" s="23" t="s">
        <v>3278</v>
      </c>
      <c r="AC827" s="23">
        <v>45230</v>
      </c>
      <c r="AD827" s="52">
        <v>1</v>
      </c>
      <c r="AE827" s="53" t="s">
        <v>936</v>
      </c>
      <c r="AF827" s="23">
        <v>45230</v>
      </c>
      <c r="AG827" s="52" t="s">
        <v>79</v>
      </c>
      <c r="AH827" s="52">
        <v>1</v>
      </c>
      <c r="AI827" s="52">
        <f t="shared" si="1172"/>
        <v>3.3000000000000002E-2</v>
      </c>
      <c r="AJ827" s="52">
        <f t="shared" si="1264"/>
        <v>1</v>
      </c>
      <c r="AK827" s="52"/>
      <c r="AL827" s="239" t="str">
        <f t="shared" si="1191"/>
        <v/>
      </c>
      <c r="AM827" s="239" t="str">
        <f t="shared" si="1192"/>
        <v/>
      </c>
      <c r="AN827" s="239" t="str">
        <f t="shared" si="1193"/>
        <v/>
      </c>
      <c r="AO827" s="239">
        <f t="shared" si="1194"/>
        <v>1</v>
      </c>
      <c r="AP827" s="239">
        <f t="shared" si="1195"/>
        <v>1</v>
      </c>
      <c r="AQ827" s="239" t="str">
        <f t="shared" si="1196"/>
        <v/>
      </c>
      <c r="AR827" s="239" t="str">
        <f t="shared" si="1197"/>
        <v/>
      </c>
      <c r="AS827" s="239" t="str">
        <f t="shared" si="1198"/>
        <v/>
      </c>
      <c r="AT827" s="239" t="str">
        <f t="shared" si="1199"/>
        <v/>
      </c>
      <c r="AU827" s="239" t="str">
        <f t="shared" si="1173"/>
        <v/>
      </c>
      <c r="AV827" s="239" t="str">
        <f t="shared" si="1174"/>
        <v/>
      </c>
      <c r="AW827" s="239">
        <f t="shared" si="1175"/>
        <v>1</v>
      </c>
      <c r="AX827" s="239" t="str">
        <f t="shared" si="1176"/>
        <v/>
      </c>
      <c r="AY827" s="239" t="str">
        <f t="shared" si="1177"/>
        <v/>
      </c>
      <c r="AZ827" s="239" t="str">
        <f t="shared" si="1178"/>
        <v/>
      </c>
      <c r="BA827" s="239" t="str">
        <f t="shared" si="1179"/>
        <v/>
      </c>
      <c r="BB827" s="239">
        <f t="shared" si="1180"/>
        <v>1</v>
      </c>
      <c r="BC827" s="239" t="str">
        <f t="shared" si="1181"/>
        <v/>
      </c>
      <c r="BD827" s="239" t="str">
        <f t="shared" si="1182"/>
        <v/>
      </c>
      <c r="BE827" s="239" t="str">
        <f t="shared" si="1183"/>
        <v/>
      </c>
      <c r="BF827" s="239" t="str">
        <f t="shared" si="1184"/>
        <v/>
      </c>
      <c r="BG827" s="239" t="str">
        <f t="shared" si="1185"/>
        <v/>
      </c>
      <c r="BH827" s="239">
        <f t="shared" si="1186"/>
        <v>1</v>
      </c>
      <c r="BI827" s="239">
        <f t="shared" si="1187"/>
        <v>1</v>
      </c>
      <c r="BJ827" s="239" t="str">
        <f t="shared" si="1188"/>
        <v/>
      </c>
      <c r="BK827" s="239" t="str">
        <f t="shared" si="1189"/>
        <v/>
      </c>
      <c r="BL827" s="239" t="str">
        <f t="shared" si="1190"/>
        <v/>
      </c>
      <c r="BN827" s="239" t="str">
        <f t="shared" si="1200"/>
        <v/>
      </c>
      <c r="BO827" s="239" t="str">
        <f t="shared" si="1201"/>
        <v/>
      </c>
      <c r="BP827" s="239" t="str">
        <f t="shared" si="1202"/>
        <v/>
      </c>
      <c r="BQ827" s="239">
        <f t="shared" si="1203"/>
        <v>1</v>
      </c>
      <c r="BR827" s="239">
        <f t="shared" si="1204"/>
        <v>1</v>
      </c>
      <c r="BS827" s="239" t="str">
        <f t="shared" si="1205"/>
        <v/>
      </c>
      <c r="BT827" s="239" t="str">
        <f t="shared" si="1206"/>
        <v/>
      </c>
      <c r="BU827" s="239" t="str">
        <f t="shared" si="1207"/>
        <v/>
      </c>
      <c r="BV827" s="239" t="str">
        <f t="shared" si="1208"/>
        <v/>
      </c>
      <c r="BW827" s="239" t="str">
        <f t="shared" si="1209"/>
        <v/>
      </c>
      <c r="BX827" s="239" t="str">
        <f t="shared" si="1210"/>
        <v/>
      </c>
      <c r="BY827" s="239">
        <f t="shared" si="1211"/>
        <v>1</v>
      </c>
      <c r="BZ827" s="239" t="str">
        <f t="shared" si="1212"/>
        <v/>
      </c>
      <c r="CA827" s="239" t="str">
        <f t="shared" si="1213"/>
        <v/>
      </c>
      <c r="CB827" s="239" t="str">
        <f t="shared" si="1214"/>
        <v/>
      </c>
      <c r="CC827" s="239" t="str">
        <f t="shared" si="1215"/>
        <v/>
      </c>
      <c r="CD827" s="239">
        <f t="shared" si="1216"/>
        <v>1</v>
      </c>
      <c r="CE827" s="239" t="str">
        <f t="shared" si="1217"/>
        <v/>
      </c>
      <c r="CF827" s="239" t="str">
        <f t="shared" si="1218"/>
        <v/>
      </c>
      <c r="CG827" s="239" t="str">
        <f t="shared" si="1219"/>
        <v/>
      </c>
      <c r="CH827" s="239" t="str">
        <f t="shared" si="1220"/>
        <v/>
      </c>
      <c r="CI827" s="239" t="str">
        <f t="shared" si="1221"/>
        <v/>
      </c>
      <c r="CJ827" s="239">
        <f t="shared" si="1222"/>
        <v>1</v>
      </c>
      <c r="CK827" s="239">
        <f t="shared" si="1223"/>
        <v>1</v>
      </c>
      <c r="CL827" s="239" t="str">
        <f t="shared" si="1224"/>
        <v/>
      </c>
      <c r="CM827" s="239" t="str">
        <f t="shared" si="1225"/>
        <v/>
      </c>
      <c r="CN827" s="239" t="str">
        <f t="shared" si="1226"/>
        <v/>
      </c>
      <c r="CP827" s="239" t="str">
        <f t="shared" si="1227"/>
        <v/>
      </c>
      <c r="CQ827" s="239" t="str">
        <f t="shared" si="1228"/>
        <v/>
      </c>
      <c r="CR827" s="239" t="str">
        <f t="shared" si="1229"/>
        <v/>
      </c>
      <c r="CS827" s="239" t="str">
        <f t="shared" si="1230"/>
        <v>4to Trimestre</v>
      </c>
      <c r="CT827" s="239" t="str">
        <f t="shared" si="1231"/>
        <v>4to Trimestre</v>
      </c>
      <c r="CU827" s="239" t="str">
        <f t="shared" si="1232"/>
        <v/>
      </c>
      <c r="CV827" s="239" t="str">
        <f t="shared" si="1233"/>
        <v/>
      </c>
      <c r="CW827" s="239" t="str">
        <f t="shared" si="1234"/>
        <v/>
      </c>
      <c r="CX827" s="239" t="str">
        <f t="shared" si="1235"/>
        <v/>
      </c>
      <c r="CY827" s="239" t="str">
        <f t="shared" si="1236"/>
        <v/>
      </c>
      <c r="CZ827" s="239" t="str">
        <f t="shared" si="1237"/>
        <v/>
      </c>
      <c r="DA827" s="239" t="str">
        <f t="shared" si="1238"/>
        <v>4to Trimestre</v>
      </c>
      <c r="DB827" s="239" t="str">
        <f t="shared" si="1239"/>
        <v/>
      </c>
      <c r="DC827" s="239" t="str">
        <f t="shared" si="1240"/>
        <v/>
      </c>
      <c r="DD827" s="239" t="str">
        <f t="shared" si="1241"/>
        <v/>
      </c>
      <c r="DE827" s="239" t="str">
        <f t="shared" si="1242"/>
        <v/>
      </c>
      <c r="DF827" s="239" t="str">
        <f t="shared" si="1243"/>
        <v>4to Trimestre</v>
      </c>
      <c r="DG827" s="239" t="str">
        <f t="shared" si="1244"/>
        <v/>
      </c>
      <c r="DH827" s="239" t="str">
        <f t="shared" si="1245"/>
        <v/>
      </c>
      <c r="DI827" s="239" t="str">
        <f t="shared" si="1246"/>
        <v/>
      </c>
      <c r="DJ827" s="239" t="str">
        <f t="shared" si="1247"/>
        <v/>
      </c>
      <c r="DK827" s="239" t="str">
        <f t="shared" si="1248"/>
        <v/>
      </c>
      <c r="DL827" s="239" t="str">
        <f t="shared" si="1249"/>
        <v>4to Trimestre</v>
      </c>
      <c r="DM827" s="239" t="str">
        <f t="shared" si="1250"/>
        <v>4to Trimestre</v>
      </c>
      <c r="DN827" s="239" t="str">
        <f t="shared" si="1251"/>
        <v/>
      </c>
      <c r="DO827" s="239" t="str">
        <f t="shared" si="1252"/>
        <v/>
      </c>
      <c r="DP827" s="239" t="str">
        <f t="shared" si="1253"/>
        <v/>
      </c>
    </row>
    <row r="828" spans="1:120" ht="35.25" hidden="1" customHeight="1" x14ac:dyDescent="0.25">
      <c r="A828" s="53" t="s">
        <v>4521</v>
      </c>
      <c r="B828" s="53">
        <v>3000</v>
      </c>
      <c r="C828" s="53" t="s">
        <v>66</v>
      </c>
      <c r="D828" s="53" t="s">
        <v>3161</v>
      </c>
      <c r="E828" s="49">
        <v>3</v>
      </c>
      <c r="F828" s="53" t="s">
        <v>3279</v>
      </c>
      <c r="G828" s="53" t="str">
        <f t="shared" si="1256"/>
        <v>3000-6</v>
      </c>
      <c r="H828" s="53" t="s">
        <v>94</v>
      </c>
      <c r="I828" s="53" t="s">
        <v>76</v>
      </c>
      <c r="J828" s="53" t="s">
        <v>80</v>
      </c>
      <c r="K828" s="53" t="s">
        <v>80</v>
      </c>
      <c r="L828" s="53" t="s">
        <v>80</v>
      </c>
      <c r="M828" s="53" t="s">
        <v>80</v>
      </c>
      <c r="N828" s="53" t="s">
        <v>80</v>
      </c>
      <c r="O828" s="53" t="s">
        <v>80</v>
      </c>
      <c r="P828" s="53" t="s">
        <v>3280</v>
      </c>
      <c r="Q828" s="52">
        <v>0.34</v>
      </c>
      <c r="R828" s="52">
        <f>+Q828*Q825</f>
        <v>3.4000000000000002E-2</v>
      </c>
      <c r="S828" s="53">
        <v>1</v>
      </c>
      <c r="T828" s="53" t="s">
        <v>84</v>
      </c>
      <c r="U828" s="53" t="s">
        <v>3281</v>
      </c>
      <c r="V828" s="23">
        <v>45231</v>
      </c>
      <c r="W828" s="23">
        <v>45260</v>
      </c>
      <c r="X828" s="53" t="s">
        <v>3269</v>
      </c>
      <c r="Y828" s="49" t="s">
        <v>87</v>
      </c>
      <c r="Z828" s="59" t="s">
        <v>100</v>
      </c>
      <c r="AA828" s="52">
        <v>1</v>
      </c>
      <c r="AB828" s="23" t="s">
        <v>3282</v>
      </c>
      <c r="AC828" s="23">
        <v>45244</v>
      </c>
      <c r="AD828" s="52">
        <v>1</v>
      </c>
      <c r="AE828" s="53" t="s">
        <v>936</v>
      </c>
      <c r="AF828" s="23">
        <v>45244</v>
      </c>
      <c r="AG828" s="52" t="s">
        <v>79</v>
      </c>
      <c r="AH828" s="52">
        <v>1</v>
      </c>
      <c r="AI828" s="52">
        <f t="shared" si="1172"/>
        <v>3.4000000000000002E-2</v>
      </c>
      <c r="AJ828" s="52">
        <f t="shared" si="1264"/>
        <v>1</v>
      </c>
      <c r="AK828" s="52"/>
      <c r="AL828" s="239" t="str">
        <f t="shared" si="1191"/>
        <v/>
      </c>
      <c r="AM828" s="239" t="str">
        <f t="shared" si="1192"/>
        <v/>
      </c>
      <c r="AN828" s="239" t="str">
        <f t="shared" si="1193"/>
        <v/>
      </c>
      <c r="AO828" s="239">
        <f t="shared" si="1194"/>
        <v>1</v>
      </c>
      <c r="AP828" s="239">
        <f t="shared" si="1195"/>
        <v>1</v>
      </c>
      <c r="AQ828" s="239" t="str">
        <f t="shared" si="1196"/>
        <v/>
      </c>
      <c r="AR828" s="239" t="str">
        <f t="shared" si="1197"/>
        <v/>
      </c>
      <c r="AS828" s="239" t="str">
        <f t="shared" si="1198"/>
        <v/>
      </c>
      <c r="AT828" s="239" t="str">
        <f t="shared" si="1199"/>
        <v/>
      </c>
      <c r="AU828" s="239" t="str">
        <f t="shared" si="1173"/>
        <v/>
      </c>
      <c r="AV828" s="239" t="str">
        <f t="shared" si="1174"/>
        <v/>
      </c>
      <c r="AW828" s="239">
        <f t="shared" si="1175"/>
        <v>1</v>
      </c>
      <c r="AX828" s="239" t="str">
        <f t="shared" si="1176"/>
        <v/>
      </c>
      <c r="AY828" s="239" t="str">
        <f t="shared" si="1177"/>
        <v/>
      </c>
      <c r="AZ828" s="239" t="str">
        <f t="shared" si="1178"/>
        <v/>
      </c>
      <c r="BA828" s="239" t="str">
        <f t="shared" si="1179"/>
        <v/>
      </c>
      <c r="BB828" s="239">
        <f t="shared" si="1180"/>
        <v>1</v>
      </c>
      <c r="BC828" s="239" t="str">
        <f t="shared" si="1181"/>
        <v/>
      </c>
      <c r="BD828" s="239" t="str">
        <f t="shared" si="1182"/>
        <v/>
      </c>
      <c r="BE828" s="239" t="str">
        <f t="shared" si="1183"/>
        <v/>
      </c>
      <c r="BF828" s="239" t="str">
        <f t="shared" si="1184"/>
        <v/>
      </c>
      <c r="BG828" s="239" t="str">
        <f t="shared" si="1185"/>
        <v/>
      </c>
      <c r="BH828" s="239">
        <f t="shared" si="1186"/>
        <v>1</v>
      </c>
      <c r="BI828" s="239">
        <f t="shared" si="1187"/>
        <v>1</v>
      </c>
      <c r="BJ828" s="239" t="str">
        <f t="shared" si="1188"/>
        <v/>
      </c>
      <c r="BK828" s="239" t="str">
        <f t="shared" si="1189"/>
        <v/>
      </c>
      <c r="BL828" s="239" t="str">
        <f t="shared" si="1190"/>
        <v/>
      </c>
      <c r="BN828" s="239" t="str">
        <f t="shared" si="1200"/>
        <v/>
      </c>
      <c r="BO828" s="239" t="str">
        <f t="shared" si="1201"/>
        <v/>
      </c>
      <c r="BP828" s="239" t="str">
        <f t="shared" si="1202"/>
        <v/>
      </c>
      <c r="BQ828" s="239">
        <f t="shared" si="1203"/>
        <v>1</v>
      </c>
      <c r="BR828" s="239">
        <f t="shared" si="1204"/>
        <v>1</v>
      </c>
      <c r="BS828" s="239" t="str">
        <f t="shared" si="1205"/>
        <v/>
      </c>
      <c r="BT828" s="239" t="str">
        <f t="shared" si="1206"/>
        <v/>
      </c>
      <c r="BU828" s="239" t="str">
        <f t="shared" si="1207"/>
        <v/>
      </c>
      <c r="BV828" s="239" t="str">
        <f t="shared" si="1208"/>
        <v/>
      </c>
      <c r="BW828" s="239" t="str">
        <f t="shared" si="1209"/>
        <v/>
      </c>
      <c r="BX828" s="239" t="str">
        <f t="shared" si="1210"/>
        <v/>
      </c>
      <c r="BY828" s="239">
        <f t="shared" si="1211"/>
        <v>1</v>
      </c>
      <c r="BZ828" s="239" t="str">
        <f t="shared" si="1212"/>
        <v/>
      </c>
      <c r="CA828" s="239" t="str">
        <f t="shared" si="1213"/>
        <v/>
      </c>
      <c r="CB828" s="239" t="str">
        <f t="shared" si="1214"/>
        <v/>
      </c>
      <c r="CC828" s="239" t="str">
        <f t="shared" si="1215"/>
        <v/>
      </c>
      <c r="CD828" s="239">
        <f t="shared" si="1216"/>
        <v>1</v>
      </c>
      <c r="CE828" s="239" t="str">
        <f t="shared" si="1217"/>
        <v/>
      </c>
      <c r="CF828" s="239" t="str">
        <f t="shared" si="1218"/>
        <v/>
      </c>
      <c r="CG828" s="239" t="str">
        <f t="shared" si="1219"/>
        <v/>
      </c>
      <c r="CH828" s="239" t="str">
        <f t="shared" si="1220"/>
        <v/>
      </c>
      <c r="CI828" s="239" t="str">
        <f t="shared" si="1221"/>
        <v/>
      </c>
      <c r="CJ828" s="239">
        <f t="shared" si="1222"/>
        <v>1</v>
      </c>
      <c r="CK828" s="239">
        <f t="shared" si="1223"/>
        <v>1</v>
      </c>
      <c r="CL828" s="239" t="str">
        <f t="shared" si="1224"/>
        <v/>
      </c>
      <c r="CM828" s="239" t="str">
        <f t="shared" si="1225"/>
        <v/>
      </c>
      <c r="CN828" s="239" t="str">
        <f t="shared" si="1226"/>
        <v/>
      </c>
      <c r="CP828" s="239" t="str">
        <f t="shared" si="1227"/>
        <v/>
      </c>
      <c r="CQ828" s="239" t="str">
        <f t="shared" si="1228"/>
        <v/>
      </c>
      <c r="CR828" s="239" t="str">
        <f t="shared" si="1229"/>
        <v/>
      </c>
      <c r="CS828" s="239" t="str">
        <f t="shared" si="1230"/>
        <v>4to Trimestre</v>
      </c>
      <c r="CT828" s="239" t="str">
        <f t="shared" si="1231"/>
        <v>4to Trimestre</v>
      </c>
      <c r="CU828" s="239" t="str">
        <f t="shared" si="1232"/>
        <v/>
      </c>
      <c r="CV828" s="239" t="str">
        <f t="shared" si="1233"/>
        <v/>
      </c>
      <c r="CW828" s="239" t="str">
        <f t="shared" si="1234"/>
        <v/>
      </c>
      <c r="CX828" s="239" t="str">
        <f t="shared" si="1235"/>
        <v/>
      </c>
      <c r="CY828" s="239" t="str">
        <f t="shared" si="1236"/>
        <v/>
      </c>
      <c r="CZ828" s="239" t="str">
        <f t="shared" si="1237"/>
        <v/>
      </c>
      <c r="DA828" s="239" t="str">
        <f t="shared" si="1238"/>
        <v>4to Trimestre</v>
      </c>
      <c r="DB828" s="239" t="str">
        <f t="shared" si="1239"/>
        <v/>
      </c>
      <c r="DC828" s="239" t="str">
        <f t="shared" si="1240"/>
        <v/>
      </c>
      <c r="DD828" s="239" t="str">
        <f t="shared" si="1241"/>
        <v/>
      </c>
      <c r="DE828" s="239" t="str">
        <f t="shared" si="1242"/>
        <v/>
      </c>
      <c r="DF828" s="239" t="str">
        <f t="shared" si="1243"/>
        <v>4to Trimestre</v>
      </c>
      <c r="DG828" s="239" t="str">
        <f t="shared" si="1244"/>
        <v/>
      </c>
      <c r="DH828" s="239" t="str">
        <f t="shared" si="1245"/>
        <v/>
      </c>
      <c r="DI828" s="239" t="str">
        <f t="shared" si="1246"/>
        <v/>
      </c>
      <c r="DJ828" s="239" t="str">
        <f t="shared" si="1247"/>
        <v/>
      </c>
      <c r="DK828" s="239" t="str">
        <f t="shared" si="1248"/>
        <v/>
      </c>
      <c r="DL828" s="239" t="str">
        <f t="shared" si="1249"/>
        <v>4to Trimestre</v>
      </c>
      <c r="DM828" s="239" t="str">
        <f t="shared" si="1250"/>
        <v>4to Trimestre</v>
      </c>
      <c r="DN828" s="239" t="str">
        <f t="shared" si="1251"/>
        <v/>
      </c>
      <c r="DO828" s="239" t="str">
        <f t="shared" si="1252"/>
        <v/>
      </c>
      <c r="DP828" s="239" t="str">
        <f t="shared" si="1253"/>
        <v/>
      </c>
    </row>
    <row r="829" spans="1:120" ht="35.25" hidden="1" customHeight="1" x14ac:dyDescent="0.25">
      <c r="A829" s="49" t="s">
        <v>4521</v>
      </c>
      <c r="B829" s="49">
        <v>3000</v>
      </c>
      <c r="C829" s="49" t="s">
        <v>66</v>
      </c>
      <c r="D829" s="49" t="s">
        <v>3161</v>
      </c>
      <c r="E829" s="49">
        <v>3</v>
      </c>
      <c r="F829" s="49" t="s">
        <v>3283</v>
      </c>
      <c r="G829" s="49" t="str">
        <f t="shared" si="1256"/>
        <v>3000-7</v>
      </c>
      <c r="H829" s="49" t="s">
        <v>75</v>
      </c>
      <c r="I829" s="49" t="s">
        <v>76</v>
      </c>
      <c r="J829" s="49" t="s">
        <v>1671</v>
      </c>
      <c r="K829" s="49" t="s">
        <v>78</v>
      </c>
      <c r="L829" s="49" t="s">
        <v>79</v>
      </c>
      <c r="M829" s="49" t="s">
        <v>80</v>
      </c>
      <c r="N829" s="49" t="s">
        <v>3252</v>
      </c>
      <c r="O829" s="49" t="s">
        <v>80</v>
      </c>
      <c r="P829" s="49" t="s">
        <v>3284</v>
      </c>
      <c r="Q829" s="50">
        <v>0.1</v>
      </c>
      <c r="R829" s="50"/>
      <c r="S829" s="49">
        <v>1</v>
      </c>
      <c r="T829" s="49" t="s">
        <v>84</v>
      </c>
      <c r="U829" s="49" t="s">
        <v>3268</v>
      </c>
      <c r="V829" s="51">
        <v>44958</v>
      </c>
      <c r="W829" s="51">
        <v>45260</v>
      </c>
      <c r="X829" s="49" t="s">
        <v>3255</v>
      </c>
      <c r="Y829" s="49" t="s">
        <v>87</v>
      </c>
      <c r="Z829" s="59" t="s">
        <v>100</v>
      </c>
      <c r="AA829" s="52">
        <v>1</v>
      </c>
      <c r="AB829" s="23" t="s">
        <v>3285</v>
      </c>
      <c r="AC829" s="23">
        <v>45254</v>
      </c>
      <c r="AD829" s="52">
        <v>1</v>
      </c>
      <c r="AE829" s="53" t="s">
        <v>936</v>
      </c>
      <c r="AF829" s="23">
        <v>45254</v>
      </c>
      <c r="AG829" s="52"/>
      <c r="AH829" s="52" t="s">
        <v>92</v>
      </c>
      <c r="AI829" s="52">
        <f t="shared" si="1172"/>
        <v>0.1</v>
      </c>
      <c r="AJ829" s="52"/>
      <c r="AK829" s="52"/>
      <c r="AL829" s="239" t="str">
        <f t="shared" si="1191"/>
        <v/>
      </c>
      <c r="AM829" s="239" t="str">
        <f t="shared" si="1192"/>
        <v/>
      </c>
      <c r="AN829" s="239" t="str">
        <f t="shared" si="1193"/>
        <v/>
      </c>
      <c r="AO829" s="239" t="str">
        <f t="shared" si="1194"/>
        <v/>
      </c>
      <c r="AP829" s="239" t="str">
        <f t="shared" si="1195"/>
        <v/>
      </c>
      <c r="AQ829" s="239" t="str">
        <f t="shared" si="1196"/>
        <v/>
      </c>
      <c r="AR829" s="239" t="str">
        <f t="shared" si="1197"/>
        <v/>
      </c>
      <c r="AS829" s="239" t="str">
        <f t="shared" si="1198"/>
        <v/>
      </c>
      <c r="AT829" s="239" t="str">
        <f t="shared" si="1199"/>
        <v/>
      </c>
      <c r="AU829" s="239" t="str">
        <f t="shared" si="1173"/>
        <v/>
      </c>
      <c r="AV829" s="239" t="str">
        <f t="shared" si="1174"/>
        <v/>
      </c>
      <c r="AW829" s="239" t="str">
        <f t="shared" si="1175"/>
        <v/>
      </c>
      <c r="AX829" s="239" t="str">
        <f t="shared" si="1176"/>
        <v/>
      </c>
      <c r="AY829" s="239" t="str">
        <f t="shared" si="1177"/>
        <v/>
      </c>
      <c r="AZ829" s="239" t="str">
        <f t="shared" si="1178"/>
        <v/>
      </c>
      <c r="BA829" s="239" t="str">
        <f t="shared" si="1179"/>
        <v/>
      </c>
      <c r="BB829" s="239" t="str">
        <f t="shared" si="1180"/>
        <v/>
      </c>
      <c r="BC829" s="239" t="str">
        <f t="shared" si="1181"/>
        <v/>
      </c>
      <c r="BD829" s="239" t="str">
        <f t="shared" si="1182"/>
        <v/>
      </c>
      <c r="BE829" s="239" t="str">
        <f t="shared" si="1183"/>
        <v/>
      </c>
      <c r="BF829" s="239" t="str">
        <f t="shared" si="1184"/>
        <v/>
      </c>
      <c r="BG829" s="239" t="str">
        <f t="shared" si="1185"/>
        <v/>
      </c>
      <c r="BH829" s="239" t="str">
        <f t="shared" si="1186"/>
        <v/>
      </c>
      <c r="BI829" s="239" t="str">
        <f t="shared" si="1187"/>
        <v/>
      </c>
      <c r="BJ829" s="239" t="str">
        <f t="shared" si="1188"/>
        <v/>
      </c>
      <c r="BK829" s="239" t="str">
        <f t="shared" si="1189"/>
        <v/>
      </c>
      <c r="BL829" s="239" t="str">
        <f t="shared" si="1190"/>
        <v/>
      </c>
      <c r="BN829" s="239" t="str">
        <f t="shared" si="1200"/>
        <v/>
      </c>
      <c r="BO829" s="239" t="str">
        <f t="shared" si="1201"/>
        <v/>
      </c>
      <c r="BP829" s="239" t="str">
        <f t="shared" si="1202"/>
        <v/>
      </c>
      <c r="BQ829" s="239" t="str">
        <f t="shared" si="1203"/>
        <v/>
      </c>
      <c r="BR829" s="239" t="str">
        <f t="shared" si="1204"/>
        <v/>
      </c>
      <c r="BS829" s="239" t="str">
        <f t="shared" si="1205"/>
        <v/>
      </c>
      <c r="BT829" s="239" t="str">
        <f t="shared" si="1206"/>
        <v/>
      </c>
      <c r="BU829" s="239" t="str">
        <f t="shared" si="1207"/>
        <v/>
      </c>
      <c r="BV829" s="239" t="str">
        <f t="shared" si="1208"/>
        <v/>
      </c>
      <c r="BW829" s="239" t="str">
        <f t="shared" si="1209"/>
        <v/>
      </c>
      <c r="BX829" s="239" t="str">
        <f t="shared" si="1210"/>
        <v/>
      </c>
      <c r="BY829" s="239" t="str">
        <f t="shared" si="1211"/>
        <v/>
      </c>
      <c r="BZ829" s="239" t="str">
        <f t="shared" si="1212"/>
        <v/>
      </c>
      <c r="CA829" s="239" t="str">
        <f t="shared" si="1213"/>
        <v/>
      </c>
      <c r="CB829" s="239" t="str">
        <f t="shared" si="1214"/>
        <v/>
      </c>
      <c r="CC829" s="239" t="str">
        <f t="shared" si="1215"/>
        <v/>
      </c>
      <c r="CD829" s="239" t="str">
        <f t="shared" si="1216"/>
        <v/>
      </c>
      <c r="CE829" s="239" t="str">
        <f t="shared" si="1217"/>
        <v/>
      </c>
      <c r="CF829" s="239" t="str">
        <f t="shared" si="1218"/>
        <v/>
      </c>
      <c r="CG829" s="239" t="str">
        <f t="shared" si="1219"/>
        <v/>
      </c>
      <c r="CH829" s="239" t="str">
        <f t="shared" si="1220"/>
        <v/>
      </c>
      <c r="CI829" s="239" t="str">
        <f t="shared" si="1221"/>
        <v/>
      </c>
      <c r="CJ829" s="239" t="str">
        <f t="shared" si="1222"/>
        <v/>
      </c>
      <c r="CK829" s="239" t="str">
        <f t="shared" si="1223"/>
        <v/>
      </c>
      <c r="CL829" s="239" t="str">
        <f t="shared" si="1224"/>
        <v/>
      </c>
      <c r="CM829" s="239" t="str">
        <f t="shared" si="1225"/>
        <v/>
      </c>
      <c r="CN829" s="239" t="str">
        <f t="shared" si="1226"/>
        <v/>
      </c>
      <c r="CP829" s="239" t="str">
        <f t="shared" si="1227"/>
        <v/>
      </c>
      <c r="CQ829" s="239" t="str">
        <f t="shared" si="1228"/>
        <v/>
      </c>
      <c r="CR829" s="239" t="str">
        <f t="shared" si="1229"/>
        <v/>
      </c>
      <c r="CS829" s="239" t="str">
        <f t="shared" si="1230"/>
        <v/>
      </c>
      <c r="CT829" s="239" t="str">
        <f t="shared" si="1231"/>
        <v/>
      </c>
      <c r="CU829" s="239" t="str">
        <f t="shared" si="1232"/>
        <v/>
      </c>
      <c r="CV829" s="239" t="str">
        <f t="shared" si="1233"/>
        <v/>
      </c>
      <c r="CW829" s="239" t="str">
        <f t="shared" si="1234"/>
        <v/>
      </c>
      <c r="CX829" s="239" t="str">
        <f t="shared" si="1235"/>
        <v/>
      </c>
      <c r="CY829" s="239" t="str">
        <f t="shared" si="1236"/>
        <v/>
      </c>
      <c r="CZ829" s="239" t="str">
        <f t="shared" si="1237"/>
        <v/>
      </c>
      <c r="DA829" s="239" t="str">
        <f t="shared" si="1238"/>
        <v/>
      </c>
      <c r="DB829" s="239" t="str">
        <f t="shared" si="1239"/>
        <v/>
      </c>
      <c r="DC829" s="239" t="str">
        <f t="shared" si="1240"/>
        <v/>
      </c>
      <c r="DD829" s="239" t="str">
        <f t="shared" si="1241"/>
        <v/>
      </c>
      <c r="DE829" s="239" t="str">
        <f t="shared" si="1242"/>
        <v/>
      </c>
      <c r="DF829" s="239" t="str">
        <f t="shared" si="1243"/>
        <v/>
      </c>
      <c r="DG829" s="239" t="str">
        <f t="shared" si="1244"/>
        <v/>
      </c>
      <c r="DH829" s="239" t="str">
        <f t="shared" si="1245"/>
        <v/>
      </c>
      <c r="DI829" s="239" t="str">
        <f t="shared" si="1246"/>
        <v/>
      </c>
      <c r="DJ829" s="239" t="str">
        <f t="shared" si="1247"/>
        <v/>
      </c>
      <c r="DK829" s="239" t="str">
        <f t="shared" si="1248"/>
        <v/>
      </c>
      <c r="DL829" s="239" t="str">
        <f t="shared" si="1249"/>
        <v/>
      </c>
      <c r="DM829" s="239" t="str">
        <f t="shared" si="1250"/>
        <v/>
      </c>
      <c r="DN829" s="239" t="str">
        <f t="shared" si="1251"/>
        <v/>
      </c>
      <c r="DO829" s="239" t="str">
        <f t="shared" si="1252"/>
        <v/>
      </c>
      <c r="DP829" s="239" t="str">
        <f t="shared" si="1253"/>
        <v/>
      </c>
    </row>
    <row r="830" spans="1:120" ht="35.25" hidden="1" customHeight="1" x14ac:dyDescent="0.25">
      <c r="A830" s="53" t="s">
        <v>4521</v>
      </c>
      <c r="B830" s="53">
        <v>3000</v>
      </c>
      <c r="C830" s="53" t="s">
        <v>66</v>
      </c>
      <c r="D830" s="53" t="s">
        <v>3161</v>
      </c>
      <c r="E830" s="49">
        <v>3</v>
      </c>
      <c r="F830" s="53" t="s">
        <v>3286</v>
      </c>
      <c r="G830" s="53" t="str">
        <f t="shared" si="1256"/>
        <v>3000-7</v>
      </c>
      <c r="H830" s="53" t="s">
        <v>94</v>
      </c>
      <c r="I830" s="53" t="s">
        <v>76</v>
      </c>
      <c r="J830" s="53" t="s">
        <v>80</v>
      </c>
      <c r="K830" s="53" t="s">
        <v>80</v>
      </c>
      <c r="L830" s="53" t="s">
        <v>80</v>
      </c>
      <c r="M830" s="53" t="s">
        <v>80</v>
      </c>
      <c r="N830" s="53" t="s">
        <v>80</v>
      </c>
      <c r="O830" s="53" t="s">
        <v>80</v>
      </c>
      <c r="P830" s="53" t="s">
        <v>3287</v>
      </c>
      <c r="Q830" s="52">
        <v>0.33</v>
      </c>
      <c r="R830" s="52">
        <f>+Q830*Q829</f>
        <v>3.3000000000000002E-2</v>
      </c>
      <c r="S830" s="53">
        <v>1</v>
      </c>
      <c r="T830" s="53" t="s">
        <v>84</v>
      </c>
      <c r="U830" s="53" t="s">
        <v>3273</v>
      </c>
      <c r="V830" s="23">
        <v>44958</v>
      </c>
      <c r="W830" s="23">
        <v>45077</v>
      </c>
      <c r="X830" s="53" t="s">
        <v>3255</v>
      </c>
      <c r="Y830" s="49" t="s">
        <v>167</v>
      </c>
      <c r="Z830" s="59" t="s">
        <v>100</v>
      </c>
      <c r="AA830" s="60">
        <v>1</v>
      </c>
      <c r="AB830" s="62" t="s">
        <v>3288</v>
      </c>
      <c r="AC830" s="62">
        <v>45077</v>
      </c>
      <c r="AD830" s="60">
        <v>1</v>
      </c>
      <c r="AE830" s="62" t="s">
        <v>1303</v>
      </c>
      <c r="AF830" s="62">
        <v>45077</v>
      </c>
      <c r="AG830" s="60" t="s">
        <v>79</v>
      </c>
      <c r="AH830" s="60">
        <v>1</v>
      </c>
      <c r="AI830" s="52">
        <f t="shared" si="1172"/>
        <v>3.3000000000000002E-2</v>
      </c>
      <c r="AJ830" s="52">
        <f t="shared" ref="AJ830:AJ832" si="1265">+AI830/R830</f>
        <v>1</v>
      </c>
      <c r="AK830" s="52"/>
      <c r="AL830" s="239" t="str">
        <f t="shared" si="1191"/>
        <v/>
      </c>
      <c r="AM830" s="239" t="str">
        <f t="shared" si="1192"/>
        <v/>
      </c>
      <c r="AN830" s="239" t="str">
        <f t="shared" si="1193"/>
        <v/>
      </c>
      <c r="AO830" s="239">
        <f t="shared" si="1194"/>
        <v>1</v>
      </c>
      <c r="AP830" s="239" t="str">
        <f t="shared" si="1195"/>
        <v/>
      </c>
      <c r="AQ830" s="239" t="str">
        <f t="shared" si="1196"/>
        <v/>
      </c>
      <c r="AR830" s="239" t="str">
        <f t="shared" si="1197"/>
        <v/>
      </c>
      <c r="AS830" s="239" t="str">
        <f t="shared" si="1198"/>
        <v/>
      </c>
      <c r="AT830" s="239" t="str">
        <f t="shared" si="1199"/>
        <v/>
      </c>
      <c r="AU830" s="239" t="str">
        <f t="shared" si="1173"/>
        <v/>
      </c>
      <c r="AV830" s="239" t="str">
        <f t="shared" si="1174"/>
        <v/>
      </c>
      <c r="AW830" s="239" t="str">
        <f t="shared" si="1175"/>
        <v/>
      </c>
      <c r="AX830" s="239" t="str">
        <f t="shared" si="1176"/>
        <v/>
      </c>
      <c r="AY830" s="239" t="str">
        <f t="shared" si="1177"/>
        <v/>
      </c>
      <c r="AZ830" s="239" t="str">
        <f t="shared" si="1178"/>
        <v/>
      </c>
      <c r="BA830" s="239" t="str">
        <f t="shared" si="1179"/>
        <v/>
      </c>
      <c r="BB830" s="239" t="str">
        <f t="shared" si="1180"/>
        <v/>
      </c>
      <c r="BC830" s="239" t="str">
        <f t="shared" si="1181"/>
        <v/>
      </c>
      <c r="BD830" s="239" t="str">
        <f t="shared" si="1182"/>
        <v/>
      </c>
      <c r="BE830" s="239" t="str">
        <f t="shared" si="1183"/>
        <v/>
      </c>
      <c r="BF830" s="239" t="str">
        <f t="shared" si="1184"/>
        <v/>
      </c>
      <c r="BG830" s="239" t="str">
        <f t="shared" si="1185"/>
        <v/>
      </c>
      <c r="BH830" s="239">
        <f t="shared" si="1186"/>
        <v>1</v>
      </c>
      <c r="BI830" s="239">
        <f t="shared" si="1187"/>
        <v>1</v>
      </c>
      <c r="BJ830" s="239" t="str">
        <f t="shared" si="1188"/>
        <v/>
      </c>
      <c r="BK830" s="239" t="str">
        <f t="shared" si="1189"/>
        <v/>
      </c>
      <c r="BL830" s="239" t="str">
        <f t="shared" si="1190"/>
        <v/>
      </c>
      <c r="BN830" s="239" t="str">
        <f t="shared" si="1200"/>
        <v/>
      </c>
      <c r="BO830" s="239" t="str">
        <f t="shared" si="1201"/>
        <v/>
      </c>
      <c r="BP830" s="239" t="str">
        <f t="shared" si="1202"/>
        <v/>
      </c>
      <c r="BQ830" s="239">
        <f t="shared" si="1203"/>
        <v>1</v>
      </c>
      <c r="BR830" s="239" t="str">
        <f t="shared" si="1204"/>
        <v/>
      </c>
      <c r="BS830" s="239" t="str">
        <f t="shared" si="1205"/>
        <v/>
      </c>
      <c r="BT830" s="239" t="str">
        <f t="shared" si="1206"/>
        <v/>
      </c>
      <c r="BU830" s="239" t="str">
        <f t="shared" si="1207"/>
        <v/>
      </c>
      <c r="BV830" s="239" t="str">
        <f t="shared" si="1208"/>
        <v/>
      </c>
      <c r="BW830" s="239" t="str">
        <f t="shared" si="1209"/>
        <v/>
      </c>
      <c r="BX830" s="239" t="str">
        <f t="shared" si="1210"/>
        <v/>
      </c>
      <c r="BY830" s="239" t="str">
        <f t="shared" si="1211"/>
        <v/>
      </c>
      <c r="BZ830" s="239" t="str">
        <f t="shared" si="1212"/>
        <v/>
      </c>
      <c r="CA830" s="239" t="str">
        <f t="shared" si="1213"/>
        <v/>
      </c>
      <c r="CB830" s="239" t="str">
        <f t="shared" si="1214"/>
        <v/>
      </c>
      <c r="CC830" s="239" t="str">
        <f t="shared" si="1215"/>
        <v/>
      </c>
      <c r="CD830" s="239" t="str">
        <f t="shared" si="1216"/>
        <v/>
      </c>
      <c r="CE830" s="239" t="str">
        <f t="shared" si="1217"/>
        <v/>
      </c>
      <c r="CF830" s="239" t="str">
        <f t="shared" si="1218"/>
        <v/>
      </c>
      <c r="CG830" s="239" t="str">
        <f t="shared" si="1219"/>
        <v/>
      </c>
      <c r="CH830" s="239" t="str">
        <f t="shared" si="1220"/>
        <v/>
      </c>
      <c r="CI830" s="239" t="str">
        <f t="shared" si="1221"/>
        <v/>
      </c>
      <c r="CJ830" s="239">
        <f t="shared" si="1222"/>
        <v>1</v>
      </c>
      <c r="CK830" s="239">
        <f t="shared" si="1223"/>
        <v>1</v>
      </c>
      <c r="CL830" s="239" t="str">
        <f t="shared" si="1224"/>
        <v/>
      </c>
      <c r="CM830" s="239" t="str">
        <f t="shared" si="1225"/>
        <v/>
      </c>
      <c r="CN830" s="239" t="str">
        <f t="shared" si="1226"/>
        <v/>
      </c>
      <c r="CP830" s="239" t="str">
        <f t="shared" si="1227"/>
        <v/>
      </c>
      <c r="CQ830" s="239" t="str">
        <f t="shared" si="1228"/>
        <v/>
      </c>
      <c r="CR830" s="239" t="str">
        <f t="shared" si="1229"/>
        <v/>
      </c>
      <c r="CS830" s="239" t="str">
        <f t="shared" si="1230"/>
        <v>2do trimestre</v>
      </c>
      <c r="CT830" s="239" t="str">
        <f t="shared" si="1231"/>
        <v/>
      </c>
      <c r="CU830" s="239" t="str">
        <f t="shared" si="1232"/>
        <v/>
      </c>
      <c r="CV830" s="239" t="str">
        <f t="shared" si="1233"/>
        <v/>
      </c>
      <c r="CW830" s="239" t="str">
        <f t="shared" si="1234"/>
        <v/>
      </c>
      <c r="CX830" s="239" t="str">
        <f t="shared" si="1235"/>
        <v/>
      </c>
      <c r="CY830" s="239" t="str">
        <f t="shared" si="1236"/>
        <v/>
      </c>
      <c r="CZ830" s="239" t="str">
        <f t="shared" si="1237"/>
        <v/>
      </c>
      <c r="DA830" s="239" t="str">
        <f t="shared" si="1238"/>
        <v/>
      </c>
      <c r="DB830" s="239" t="str">
        <f t="shared" si="1239"/>
        <v/>
      </c>
      <c r="DC830" s="239" t="str">
        <f t="shared" si="1240"/>
        <v/>
      </c>
      <c r="DD830" s="239" t="str">
        <f t="shared" si="1241"/>
        <v/>
      </c>
      <c r="DE830" s="239" t="str">
        <f t="shared" si="1242"/>
        <v/>
      </c>
      <c r="DF830" s="239" t="str">
        <f t="shared" si="1243"/>
        <v/>
      </c>
      <c r="DG830" s="239" t="str">
        <f t="shared" si="1244"/>
        <v/>
      </c>
      <c r="DH830" s="239" t="str">
        <f t="shared" si="1245"/>
        <v/>
      </c>
      <c r="DI830" s="239" t="str">
        <f t="shared" si="1246"/>
        <v/>
      </c>
      <c r="DJ830" s="239" t="str">
        <f t="shared" si="1247"/>
        <v/>
      </c>
      <c r="DK830" s="239" t="str">
        <f t="shared" si="1248"/>
        <v/>
      </c>
      <c r="DL830" s="239" t="str">
        <f t="shared" si="1249"/>
        <v>2do trimestre</v>
      </c>
      <c r="DM830" s="239" t="str">
        <f t="shared" si="1250"/>
        <v>2do trimestre</v>
      </c>
      <c r="DN830" s="239" t="str">
        <f t="shared" si="1251"/>
        <v/>
      </c>
      <c r="DO830" s="239" t="str">
        <f t="shared" si="1252"/>
        <v/>
      </c>
      <c r="DP830" s="239" t="str">
        <f t="shared" si="1253"/>
        <v/>
      </c>
    </row>
    <row r="831" spans="1:120" ht="35.25" hidden="1" customHeight="1" x14ac:dyDescent="0.25">
      <c r="A831" s="53" t="s">
        <v>4521</v>
      </c>
      <c r="B831" s="53">
        <v>3000</v>
      </c>
      <c r="C831" s="53" t="s">
        <v>66</v>
      </c>
      <c r="D831" s="53" t="s">
        <v>3161</v>
      </c>
      <c r="E831" s="49">
        <v>3</v>
      </c>
      <c r="F831" s="53" t="s">
        <v>3289</v>
      </c>
      <c r="G831" s="53" t="str">
        <f t="shared" si="1256"/>
        <v>3000-7</v>
      </c>
      <c r="H831" s="53" t="s">
        <v>94</v>
      </c>
      <c r="I831" s="53" t="s">
        <v>76</v>
      </c>
      <c r="J831" s="53" t="s">
        <v>80</v>
      </c>
      <c r="K831" s="53" t="s">
        <v>80</v>
      </c>
      <c r="L831" s="53" t="s">
        <v>80</v>
      </c>
      <c r="M831" s="53" t="s">
        <v>80</v>
      </c>
      <c r="N831" s="53" t="s">
        <v>80</v>
      </c>
      <c r="O831" s="53" t="s">
        <v>80</v>
      </c>
      <c r="P831" s="53" t="s">
        <v>3276</v>
      </c>
      <c r="Q831" s="52">
        <v>0.33</v>
      </c>
      <c r="R831" s="52">
        <f>+Q831*Q829</f>
        <v>3.3000000000000002E-2</v>
      </c>
      <c r="S831" s="53">
        <v>1</v>
      </c>
      <c r="T831" s="53" t="s">
        <v>84</v>
      </c>
      <c r="U831" s="53" t="s">
        <v>3277</v>
      </c>
      <c r="V831" s="23">
        <v>45078</v>
      </c>
      <c r="W831" s="23">
        <v>45230</v>
      </c>
      <c r="X831" s="53" t="s">
        <v>3255</v>
      </c>
      <c r="Y831" s="49" t="s">
        <v>87</v>
      </c>
      <c r="Z831" s="59" t="s">
        <v>100</v>
      </c>
      <c r="AA831" s="52">
        <v>1</v>
      </c>
      <c r="AB831" s="23" t="s">
        <v>3290</v>
      </c>
      <c r="AC831" s="23">
        <v>45230</v>
      </c>
      <c r="AD831" s="52">
        <v>1</v>
      </c>
      <c r="AE831" s="53" t="s">
        <v>936</v>
      </c>
      <c r="AF831" s="23">
        <v>45230</v>
      </c>
      <c r="AG831" s="52" t="s">
        <v>79</v>
      </c>
      <c r="AH831" s="52">
        <v>1</v>
      </c>
      <c r="AI831" s="52">
        <f t="shared" si="1172"/>
        <v>3.3000000000000002E-2</v>
      </c>
      <c r="AJ831" s="52">
        <f t="shared" si="1265"/>
        <v>1</v>
      </c>
      <c r="AK831" s="52"/>
      <c r="AL831" s="239" t="str">
        <f t="shared" si="1191"/>
        <v/>
      </c>
      <c r="AM831" s="239" t="str">
        <f t="shared" si="1192"/>
        <v/>
      </c>
      <c r="AN831" s="239" t="str">
        <f t="shared" si="1193"/>
        <v/>
      </c>
      <c r="AO831" s="239">
        <f t="shared" si="1194"/>
        <v>1</v>
      </c>
      <c r="AP831" s="239" t="str">
        <f t="shared" si="1195"/>
        <v/>
      </c>
      <c r="AQ831" s="239" t="str">
        <f t="shared" si="1196"/>
        <v/>
      </c>
      <c r="AR831" s="239" t="str">
        <f t="shared" si="1197"/>
        <v/>
      </c>
      <c r="AS831" s="239" t="str">
        <f t="shared" si="1198"/>
        <v/>
      </c>
      <c r="AT831" s="239" t="str">
        <f t="shared" si="1199"/>
        <v/>
      </c>
      <c r="AU831" s="239" t="str">
        <f t="shared" si="1173"/>
        <v/>
      </c>
      <c r="AV831" s="239" t="str">
        <f t="shared" si="1174"/>
        <v/>
      </c>
      <c r="AW831" s="239" t="str">
        <f t="shared" si="1175"/>
        <v/>
      </c>
      <c r="AX831" s="239" t="str">
        <f t="shared" si="1176"/>
        <v/>
      </c>
      <c r="AY831" s="239" t="str">
        <f t="shared" si="1177"/>
        <v/>
      </c>
      <c r="AZ831" s="239" t="str">
        <f t="shared" si="1178"/>
        <v/>
      </c>
      <c r="BA831" s="239" t="str">
        <f t="shared" si="1179"/>
        <v/>
      </c>
      <c r="BB831" s="239" t="str">
        <f t="shared" si="1180"/>
        <v/>
      </c>
      <c r="BC831" s="239" t="str">
        <f t="shared" si="1181"/>
        <v/>
      </c>
      <c r="BD831" s="239" t="str">
        <f t="shared" si="1182"/>
        <v/>
      </c>
      <c r="BE831" s="239" t="str">
        <f t="shared" si="1183"/>
        <v/>
      </c>
      <c r="BF831" s="239" t="str">
        <f t="shared" si="1184"/>
        <v/>
      </c>
      <c r="BG831" s="239" t="str">
        <f t="shared" si="1185"/>
        <v/>
      </c>
      <c r="BH831" s="239">
        <f t="shared" si="1186"/>
        <v>1</v>
      </c>
      <c r="BI831" s="239">
        <f t="shared" si="1187"/>
        <v>1</v>
      </c>
      <c r="BJ831" s="239" t="str">
        <f t="shared" si="1188"/>
        <v/>
      </c>
      <c r="BK831" s="239" t="str">
        <f t="shared" si="1189"/>
        <v/>
      </c>
      <c r="BL831" s="239" t="str">
        <f t="shared" si="1190"/>
        <v/>
      </c>
      <c r="BN831" s="239" t="str">
        <f t="shared" si="1200"/>
        <v/>
      </c>
      <c r="BO831" s="239" t="str">
        <f t="shared" si="1201"/>
        <v/>
      </c>
      <c r="BP831" s="239" t="str">
        <f t="shared" si="1202"/>
        <v/>
      </c>
      <c r="BQ831" s="239">
        <f t="shared" si="1203"/>
        <v>1</v>
      </c>
      <c r="BR831" s="239" t="str">
        <f t="shared" si="1204"/>
        <v/>
      </c>
      <c r="BS831" s="239" t="str">
        <f t="shared" si="1205"/>
        <v/>
      </c>
      <c r="BT831" s="239" t="str">
        <f t="shared" si="1206"/>
        <v/>
      </c>
      <c r="BU831" s="239" t="str">
        <f t="shared" si="1207"/>
        <v/>
      </c>
      <c r="BV831" s="239" t="str">
        <f t="shared" si="1208"/>
        <v/>
      </c>
      <c r="BW831" s="239" t="str">
        <f t="shared" si="1209"/>
        <v/>
      </c>
      <c r="BX831" s="239" t="str">
        <f t="shared" si="1210"/>
        <v/>
      </c>
      <c r="BY831" s="239" t="str">
        <f t="shared" si="1211"/>
        <v/>
      </c>
      <c r="BZ831" s="239" t="str">
        <f t="shared" si="1212"/>
        <v/>
      </c>
      <c r="CA831" s="239" t="str">
        <f t="shared" si="1213"/>
        <v/>
      </c>
      <c r="CB831" s="239" t="str">
        <f t="shared" si="1214"/>
        <v/>
      </c>
      <c r="CC831" s="239" t="str">
        <f t="shared" si="1215"/>
        <v/>
      </c>
      <c r="CD831" s="239" t="str">
        <f t="shared" si="1216"/>
        <v/>
      </c>
      <c r="CE831" s="239" t="str">
        <f t="shared" si="1217"/>
        <v/>
      </c>
      <c r="CF831" s="239" t="str">
        <f t="shared" si="1218"/>
        <v/>
      </c>
      <c r="CG831" s="239" t="str">
        <f t="shared" si="1219"/>
        <v/>
      </c>
      <c r="CH831" s="239" t="str">
        <f t="shared" si="1220"/>
        <v/>
      </c>
      <c r="CI831" s="239" t="str">
        <f t="shared" si="1221"/>
        <v/>
      </c>
      <c r="CJ831" s="239">
        <f t="shared" si="1222"/>
        <v>1</v>
      </c>
      <c r="CK831" s="239">
        <f t="shared" si="1223"/>
        <v>1</v>
      </c>
      <c r="CL831" s="239" t="str">
        <f t="shared" si="1224"/>
        <v/>
      </c>
      <c r="CM831" s="239" t="str">
        <f t="shared" si="1225"/>
        <v/>
      </c>
      <c r="CN831" s="239" t="str">
        <f t="shared" si="1226"/>
        <v/>
      </c>
      <c r="CP831" s="239" t="str">
        <f t="shared" si="1227"/>
        <v/>
      </c>
      <c r="CQ831" s="239" t="str">
        <f t="shared" si="1228"/>
        <v/>
      </c>
      <c r="CR831" s="239" t="str">
        <f t="shared" si="1229"/>
        <v/>
      </c>
      <c r="CS831" s="239" t="str">
        <f t="shared" si="1230"/>
        <v>4to Trimestre</v>
      </c>
      <c r="CT831" s="239" t="str">
        <f t="shared" si="1231"/>
        <v/>
      </c>
      <c r="CU831" s="239" t="str">
        <f t="shared" si="1232"/>
        <v/>
      </c>
      <c r="CV831" s="239" t="str">
        <f t="shared" si="1233"/>
        <v/>
      </c>
      <c r="CW831" s="239" t="str">
        <f t="shared" si="1234"/>
        <v/>
      </c>
      <c r="CX831" s="239" t="str">
        <f t="shared" si="1235"/>
        <v/>
      </c>
      <c r="CY831" s="239" t="str">
        <f t="shared" si="1236"/>
        <v/>
      </c>
      <c r="CZ831" s="239" t="str">
        <f t="shared" si="1237"/>
        <v/>
      </c>
      <c r="DA831" s="239" t="str">
        <f t="shared" si="1238"/>
        <v/>
      </c>
      <c r="DB831" s="239" t="str">
        <f t="shared" si="1239"/>
        <v/>
      </c>
      <c r="DC831" s="239" t="str">
        <f t="shared" si="1240"/>
        <v/>
      </c>
      <c r="DD831" s="239" t="str">
        <f t="shared" si="1241"/>
        <v/>
      </c>
      <c r="DE831" s="239" t="str">
        <f t="shared" si="1242"/>
        <v/>
      </c>
      <c r="DF831" s="239" t="str">
        <f t="shared" si="1243"/>
        <v/>
      </c>
      <c r="DG831" s="239" t="str">
        <f t="shared" si="1244"/>
        <v/>
      </c>
      <c r="DH831" s="239" t="str">
        <f t="shared" si="1245"/>
        <v/>
      </c>
      <c r="DI831" s="239" t="str">
        <f t="shared" si="1246"/>
        <v/>
      </c>
      <c r="DJ831" s="239" t="str">
        <f t="shared" si="1247"/>
        <v/>
      </c>
      <c r="DK831" s="239" t="str">
        <f t="shared" si="1248"/>
        <v/>
      </c>
      <c r="DL831" s="239" t="str">
        <f t="shared" si="1249"/>
        <v>4to Trimestre</v>
      </c>
      <c r="DM831" s="239" t="str">
        <f t="shared" si="1250"/>
        <v>4to Trimestre</v>
      </c>
      <c r="DN831" s="239" t="str">
        <f t="shared" si="1251"/>
        <v/>
      </c>
      <c r="DO831" s="239" t="str">
        <f t="shared" si="1252"/>
        <v/>
      </c>
      <c r="DP831" s="239" t="str">
        <f t="shared" si="1253"/>
        <v/>
      </c>
    </row>
    <row r="832" spans="1:120" ht="35.25" hidden="1" customHeight="1" x14ac:dyDescent="0.25">
      <c r="A832" s="53" t="s">
        <v>4521</v>
      </c>
      <c r="B832" s="53">
        <v>3000</v>
      </c>
      <c r="C832" s="53" t="s">
        <v>66</v>
      </c>
      <c r="D832" s="53" t="s">
        <v>3161</v>
      </c>
      <c r="E832" s="49">
        <v>3</v>
      </c>
      <c r="F832" s="53" t="s">
        <v>3291</v>
      </c>
      <c r="G832" s="53" t="str">
        <f t="shared" si="1256"/>
        <v>3000-7</v>
      </c>
      <c r="H832" s="53" t="s">
        <v>94</v>
      </c>
      <c r="I832" s="53" t="s">
        <v>76</v>
      </c>
      <c r="J832" s="53" t="s">
        <v>80</v>
      </c>
      <c r="K832" s="53" t="s">
        <v>80</v>
      </c>
      <c r="L832" s="53" t="s">
        <v>80</v>
      </c>
      <c r="M832" s="53" t="s">
        <v>80</v>
      </c>
      <c r="N832" s="53" t="s">
        <v>80</v>
      </c>
      <c r="O832" s="53" t="s">
        <v>80</v>
      </c>
      <c r="P832" s="53" t="s">
        <v>3280</v>
      </c>
      <c r="Q832" s="52">
        <v>0.34</v>
      </c>
      <c r="R832" s="52">
        <f>+Q832*Q829</f>
        <v>3.4000000000000002E-2</v>
      </c>
      <c r="S832" s="53">
        <v>1</v>
      </c>
      <c r="T832" s="53" t="s">
        <v>84</v>
      </c>
      <c r="U832" s="53" t="s">
        <v>3281</v>
      </c>
      <c r="V832" s="23">
        <v>45231</v>
      </c>
      <c r="W832" s="23">
        <v>45260</v>
      </c>
      <c r="X832" s="53" t="s">
        <v>3255</v>
      </c>
      <c r="Y832" s="49" t="s">
        <v>87</v>
      </c>
      <c r="Z832" s="59" t="s">
        <v>100</v>
      </c>
      <c r="AA832" s="52">
        <v>1</v>
      </c>
      <c r="AB832" s="23" t="s">
        <v>3285</v>
      </c>
      <c r="AC832" s="23">
        <v>45254</v>
      </c>
      <c r="AD832" s="52">
        <v>1</v>
      </c>
      <c r="AE832" s="53" t="s">
        <v>936</v>
      </c>
      <c r="AF832" s="23">
        <v>45254</v>
      </c>
      <c r="AG832" s="52" t="s">
        <v>79</v>
      </c>
      <c r="AH832" s="52">
        <v>1</v>
      </c>
      <c r="AI832" s="52">
        <f t="shared" si="1172"/>
        <v>3.4000000000000002E-2</v>
      </c>
      <c r="AJ832" s="52">
        <f t="shared" si="1265"/>
        <v>1</v>
      </c>
      <c r="AK832" s="52"/>
      <c r="AL832" s="239" t="str">
        <f t="shared" si="1191"/>
        <v/>
      </c>
      <c r="AM832" s="239" t="str">
        <f t="shared" si="1192"/>
        <v/>
      </c>
      <c r="AN832" s="239" t="str">
        <f t="shared" si="1193"/>
        <v/>
      </c>
      <c r="AO832" s="239">
        <f t="shared" si="1194"/>
        <v>1</v>
      </c>
      <c r="AP832" s="239" t="str">
        <f t="shared" si="1195"/>
        <v/>
      </c>
      <c r="AQ832" s="239" t="str">
        <f t="shared" si="1196"/>
        <v/>
      </c>
      <c r="AR832" s="239" t="str">
        <f t="shared" si="1197"/>
        <v/>
      </c>
      <c r="AS832" s="239" t="str">
        <f t="shared" si="1198"/>
        <v/>
      </c>
      <c r="AT832" s="239" t="str">
        <f t="shared" si="1199"/>
        <v/>
      </c>
      <c r="AU832" s="239" t="str">
        <f t="shared" si="1173"/>
        <v/>
      </c>
      <c r="AV832" s="239" t="str">
        <f t="shared" si="1174"/>
        <v/>
      </c>
      <c r="AW832" s="239" t="str">
        <f t="shared" si="1175"/>
        <v/>
      </c>
      <c r="AX832" s="239" t="str">
        <f t="shared" si="1176"/>
        <v/>
      </c>
      <c r="AY832" s="239" t="str">
        <f t="shared" si="1177"/>
        <v/>
      </c>
      <c r="AZ832" s="239" t="str">
        <f t="shared" si="1178"/>
        <v/>
      </c>
      <c r="BA832" s="239" t="str">
        <f t="shared" si="1179"/>
        <v/>
      </c>
      <c r="BB832" s="239" t="str">
        <f t="shared" si="1180"/>
        <v/>
      </c>
      <c r="BC832" s="239" t="str">
        <f t="shared" si="1181"/>
        <v/>
      </c>
      <c r="BD832" s="239" t="str">
        <f t="shared" si="1182"/>
        <v/>
      </c>
      <c r="BE832" s="239" t="str">
        <f t="shared" si="1183"/>
        <v/>
      </c>
      <c r="BF832" s="239" t="str">
        <f t="shared" si="1184"/>
        <v/>
      </c>
      <c r="BG832" s="239" t="str">
        <f t="shared" si="1185"/>
        <v/>
      </c>
      <c r="BH832" s="239">
        <f t="shared" si="1186"/>
        <v>1</v>
      </c>
      <c r="BI832" s="239">
        <f t="shared" si="1187"/>
        <v>1</v>
      </c>
      <c r="BJ832" s="239" t="str">
        <f t="shared" si="1188"/>
        <v/>
      </c>
      <c r="BK832" s="239" t="str">
        <f t="shared" si="1189"/>
        <v/>
      </c>
      <c r="BL832" s="239" t="str">
        <f t="shared" si="1190"/>
        <v/>
      </c>
      <c r="BN832" s="239" t="str">
        <f t="shared" si="1200"/>
        <v/>
      </c>
      <c r="BO832" s="239" t="str">
        <f t="shared" si="1201"/>
        <v/>
      </c>
      <c r="BP832" s="239" t="str">
        <f t="shared" si="1202"/>
        <v/>
      </c>
      <c r="BQ832" s="239">
        <f t="shared" si="1203"/>
        <v>1</v>
      </c>
      <c r="BR832" s="239" t="str">
        <f t="shared" si="1204"/>
        <v/>
      </c>
      <c r="BS832" s="239" t="str">
        <f t="shared" si="1205"/>
        <v/>
      </c>
      <c r="BT832" s="239" t="str">
        <f t="shared" si="1206"/>
        <v/>
      </c>
      <c r="BU832" s="239" t="str">
        <f t="shared" si="1207"/>
        <v/>
      </c>
      <c r="BV832" s="239" t="str">
        <f t="shared" si="1208"/>
        <v/>
      </c>
      <c r="BW832" s="239" t="str">
        <f t="shared" si="1209"/>
        <v/>
      </c>
      <c r="BX832" s="239" t="str">
        <f t="shared" si="1210"/>
        <v/>
      </c>
      <c r="BY832" s="239" t="str">
        <f t="shared" si="1211"/>
        <v/>
      </c>
      <c r="BZ832" s="239" t="str">
        <f t="shared" si="1212"/>
        <v/>
      </c>
      <c r="CA832" s="239" t="str">
        <f t="shared" si="1213"/>
        <v/>
      </c>
      <c r="CB832" s="239" t="str">
        <f t="shared" si="1214"/>
        <v/>
      </c>
      <c r="CC832" s="239" t="str">
        <f t="shared" si="1215"/>
        <v/>
      </c>
      <c r="CD832" s="239" t="str">
        <f t="shared" si="1216"/>
        <v/>
      </c>
      <c r="CE832" s="239" t="str">
        <f t="shared" si="1217"/>
        <v/>
      </c>
      <c r="CF832" s="239" t="str">
        <f t="shared" si="1218"/>
        <v/>
      </c>
      <c r="CG832" s="239" t="str">
        <f t="shared" si="1219"/>
        <v/>
      </c>
      <c r="CH832" s="239" t="str">
        <f t="shared" si="1220"/>
        <v/>
      </c>
      <c r="CI832" s="239" t="str">
        <f t="shared" si="1221"/>
        <v/>
      </c>
      <c r="CJ832" s="239">
        <f t="shared" si="1222"/>
        <v>1</v>
      </c>
      <c r="CK832" s="239">
        <f t="shared" si="1223"/>
        <v>1</v>
      </c>
      <c r="CL832" s="239" t="str">
        <f t="shared" si="1224"/>
        <v/>
      </c>
      <c r="CM832" s="239" t="str">
        <f t="shared" si="1225"/>
        <v/>
      </c>
      <c r="CN832" s="239" t="str">
        <f t="shared" si="1226"/>
        <v/>
      </c>
      <c r="CP832" s="239" t="str">
        <f t="shared" si="1227"/>
        <v/>
      </c>
      <c r="CQ832" s="239" t="str">
        <f t="shared" si="1228"/>
        <v/>
      </c>
      <c r="CR832" s="239" t="str">
        <f t="shared" si="1229"/>
        <v/>
      </c>
      <c r="CS832" s="239" t="str">
        <f t="shared" si="1230"/>
        <v>4to Trimestre</v>
      </c>
      <c r="CT832" s="239" t="str">
        <f t="shared" si="1231"/>
        <v/>
      </c>
      <c r="CU832" s="239" t="str">
        <f t="shared" si="1232"/>
        <v/>
      </c>
      <c r="CV832" s="239" t="str">
        <f t="shared" si="1233"/>
        <v/>
      </c>
      <c r="CW832" s="239" t="str">
        <f t="shared" si="1234"/>
        <v/>
      </c>
      <c r="CX832" s="239" t="str">
        <f t="shared" si="1235"/>
        <v/>
      </c>
      <c r="CY832" s="239" t="str">
        <f t="shared" si="1236"/>
        <v/>
      </c>
      <c r="CZ832" s="239" t="str">
        <f t="shared" si="1237"/>
        <v/>
      </c>
      <c r="DA832" s="239" t="str">
        <f t="shared" si="1238"/>
        <v/>
      </c>
      <c r="DB832" s="239" t="str">
        <f t="shared" si="1239"/>
        <v/>
      </c>
      <c r="DC832" s="239" t="str">
        <f t="shared" si="1240"/>
        <v/>
      </c>
      <c r="DD832" s="239" t="str">
        <f t="shared" si="1241"/>
        <v/>
      </c>
      <c r="DE832" s="239" t="str">
        <f t="shared" si="1242"/>
        <v/>
      </c>
      <c r="DF832" s="239" t="str">
        <f t="shared" si="1243"/>
        <v/>
      </c>
      <c r="DG832" s="239" t="str">
        <f t="shared" si="1244"/>
        <v/>
      </c>
      <c r="DH832" s="239" t="str">
        <f t="shared" si="1245"/>
        <v/>
      </c>
      <c r="DI832" s="239" t="str">
        <f t="shared" si="1246"/>
        <v/>
      </c>
      <c r="DJ832" s="239" t="str">
        <f t="shared" si="1247"/>
        <v/>
      </c>
      <c r="DK832" s="239" t="str">
        <f t="shared" si="1248"/>
        <v/>
      </c>
      <c r="DL832" s="239" t="str">
        <f t="shared" si="1249"/>
        <v>4to Trimestre</v>
      </c>
      <c r="DM832" s="239" t="str">
        <f t="shared" si="1250"/>
        <v>4to Trimestre</v>
      </c>
      <c r="DN832" s="239" t="str">
        <f t="shared" si="1251"/>
        <v/>
      </c>
      <c r="DO832" s="239" t="str">
        <f t="shared" si="1252"/>
        <v/>
      </c>
      <c r="DP832" s="239" t="str">
        <f t="shared" si="1253"/>
        <v/>
      </c>
    </row>
    <row r="833" spans="1:120" ht="35.25" hidden="1" customHeight="1" x14ac:dyDescent="0.25">
      <c r="A833" s="49" t="s">
        <v>4521</v>
      </c>
      <c r="B833" s="49">
        <v>3000</v>
      </c>
      <c r="C833" s="49" t="s">
        <v>66</v>
      </c>
      <c r="D833" s="49" t="s">
        <v>3161</v>
      </c>
      <c r="E833" s="49">
        <v>3</v>
      </c>
      <c r="F833" s="49" t="s">
        <v>3292</v>
      </c>
      <c r="G833" s="49" t="str">
        <f t="shared" si="1256"/>
        <v>3000-8</v>
      </c>
      <c r="H833" s="49" t="s">
        <v>75</v>
      </c>
      <c r="I833" s="49" t="s">
        <v>196</v>
      </c>
      <c r="J833" s="49" t="s">
        <v>143</v>
      </c>
      <c r="K833" s="49" t="s">
        <v>1164</v>
      </c>
      <c r="L833" s="49" t="s">
        <v>79</v>
      </c>
      <c r="M833" s="49" t="s">
        <v>80</v>
      </c>
      <c r="N833" s="49" t="s">
        <v>3293</v>
      </c>
      <c r="O833" s="49" t="s">
        <v>735</v>
      </c>
      <c r="P833" s="49" t="s">
        <v>3294</v>
      </c>
      <c r="Q833" s="50">
        <v>0.1</v>
      </c>
      <c r="R833" s="50"/>
      <c r="S833" s="49">
        <v>2</v>
      </c>
      <c r="T833" s="49" t="s">
        <v>84</v>
      </c>
      <c r="U833" s="49" t="s">
        <v>3295</v>
      </c>
      <c r="V833" s="51">
        <v>44986</v>
      </c>
      <c r="W833" s="51">
        <v>45290</v>
      </c>
      <c r="X833" s="49" t="s">
        <v>3296</v>
      </c>
      <c r="Y833" s="49" t="s">
        <v>87</v>
      </c>
      <c r="Z833" s="59" t="s">
        <v>100</v>
      </c>
      <c r="AA833" s="52">
        <v>1</v>
      </c>
      <c r="AB833" s="23" t="s">
        <v>3298</v>
      </c>
      <c r="AC833" s="23">
        <v>45229</v>
      </c>
      <c r="AD833" s="52">
        <v>1</v>
      </c>
      <c r="AE833" s="53" t="s">
        <v>936</v>
      </c>
      <c r="AF833" s="23">
        <v>45229</v>
      </c>
      <c r="AG833" s="52"/>
      <c r="AH833" s="52" t="s">
        <v>92</v>
      </c>
      <c r="AI833" s="52">
        <f t="shared" si="1172"/>
        <v>0.1</v>
      </c>
      <c r="AJ833" s="52"/>
      <c r="AK833" s="52"/>
      <c r="AL833" s="239" t="str">
        <f t="shared" si="1191"/>
        <v/>
      </c>
      <c r="AM833" s="239" t="str">
        <f t="shared" si="1192"/>
        <v/>
      </c>
      <c r="AN833" s="239" t="str">
        <f t="shared" si="1193"/>
        <v/>
      </c>
      <c r="AO833" s="239" t="str">
        <f t="shared" si="1194"/>
        <v/>
      </c>
      <c r="AP833" s="239" t="str">
        <f t="shared" si="1195"/>
        <v/>
      </c>
      <c r="AQ833" s="239" t="str">
        <f t="shared" si="1196"/>
        <v/>
      </c>
      <c r="AR833" s="239" t="str">
        <f t="shared" si="1197"/>
        <v/>
      </c>
      <c r="AS833" s="239" t="str">
        <f t="shared" si="1198"/>
        <v/>
      </c>
      <c r="AT833" s="239" t="str">
        <f t="shared" si="1199"/>
        <v/>
      </c>
      <c r="AU833" s="239" t="str">
        <f t="shared" si="1173"/>
        <v/>
      </c>
      <c r="AV833" s="239" t="str">
        <f t="shared" si="1174"/>
        <v/>
      </c>
      <c r="AW833" s="239" t="str">
        <f t="shared" si="1175"/>
        <v/>
      </c>
      <c r="AX833" s="239" t="str">
        <f t="shared" si="1176"/>
        <v/>
      </c>
      <c r="AY833" s="239" t="str">
        <f t="shared" si="1177"/>
        <v/>
      </c>
      <c r="AZ833" s="239" t="str">
        <f t="shared" si="1178"/>
        <v/>
      </c>
      <c r="BA833" s="239" t="str">
        <f t="shared" si="1179"/>
        <v/>
      </c>
      <c r="BB833" s="239" t="str">
        <f t="shared" si="1180"/>
        <v/>
      </c>
      <c r="BC833" s="239" t="str">
        <f t="shared" si="1181"/>
        <v/>
      </c>
      <c r="BD833" s="239" t="str">
        <f t="shared" si="1182"/>
        <v/>
      </c>
      <c r="BE833" s="239" t="str">
        <f t="shared" si="1183"/>
        <v/>
      </c>
      <c r="BF833" s="239" t="str">
        <f t="shared" si="1184"/>
        <v/>
      </c>
      <c r="BG833" s="239" t="str">
        <f t="shared" si="1185"/>
        <v/>
      </c>
      <c r="BH833" s="239" t="str">
        <f t="shared" si="1186"/>
        <v/>
      </c>
      <c r="BI833" s="239" t="str">
        <f t="shared" si="1187"/>
        <v/>
      </c>
      <c r="BJ833" s="239" t="str">
        <f t="shared" si="1188"/>
        <v/>
      </c>
      <c r="BK833" s="239" t="str">
        <f t="shared" si="1189"/>
        <v/>
      </c>
      <c r="BL833" s="239" t="str">
        <f t="shared" si="1190"/>
        <v/>
      </c>
      <c r="BN833" s="239" t="str">
        <f t="shared" si="1200"/>
        <v/>
      </c>
      <c r="BO833" s="239" t="str">
        <f t="shared" si="1201"/>
        <v/>
      </c>
      <c r="BP833" s="239" t="str">
        <f t="shared" si="1202"/>
        <v/>
      </c>
      <c r="BQ833" s="239" t="str">
        <f t="shared" si="1203"/>
        <v/>
      </c>
      <c r="BR833" s="239" t="str">
        <f t="shared" si="1204"/>
        <v/>
      </c>
      <c r="BS833" s="239" t="str">
        <f t="shared" si="1205"/>
        <v/>
      </c>
      <c r="BT833" s="239" t="str">
        <f t="shared" si="1206"/>
        <v/>
      </c>
      <c r="BU833" s="239" t="str">
        <f t="shared" si="1207"/>
        <v/>
      </c>
      <c r="BV833" s="239" t="str">
        <f t="shared" si="1208"/>
        <v/>
      </c>
      <c r="BW833" s="239" t="str">
        <f t="shared" si="1209"/>
        <v/>
      </c>
      <c r="BX833" s="239" t="str">
        <f t="shared" si="1210"/>
        <v/>
      </c>
      <c r="BY833" s="239" t="str">
        <f t="shared" si="1211"/>
        <v/>
      </c>
      <c r="BZ833" s="239" t="str">
        <f t="shared" si="1212"/>
        <v/>
      </c>
      <c r="CA833" s="239" t="str">
        <f t="shared" si="1213"/>
        <v/>
      </c>
      <c r="CB833" s="239" t="str">
        <f t="shared" si="1214"/>
        <v/>
      </c>
      <c r="CC833" s="239" t="str">
        <f t="shared" si="1215"/>
        <v/>
      </c>
      <c r="CD833" s="239" t="str">
        <f t="shared" si="1216"/>
        <v/>
      </c>
      <c r="CE833" s="239" t="str">
        <f t="shared" si="1217"/>
        <v/>
      </c>
      <c r="CF833" s="239" t="str">
        <f t="shared" si="1218"/>
        <v/>
      </c>
      <c r="CG833" s="239" t="str">
        <f t="shared" si="1219"/>
        <v/>
      </c>
      <c r="CH833" s="239" t="str">
        <f t="shared" si="1220"/>
        <v/>
      </c>
      <c r="CI833" s="239" t="str">
        <f t="shared" si="1221"/>
        <v/>
      </c>
      <c r="CJ833" s="239" t="str">
        <f t="shared" si="1222"/>
        <v/>
      </c>
      <c r="CK833" s="239" t="str">
        <f t="shared" si="1223"/>
        <v/>
      </c>
      <c r="CL833" s="239" t="str">
        <f t="shared" si="1224"/>
        <v/>
      </c>
      <c r="CM833" s="239" t="str">
        <f t="shared" si="1225"/>
        <v/>
      </c>
      <c r="CN833" s="239" t="str">
        <f t="shared" si="1226"/>
        <v/>
      </c>
      <c r="CP833" s="239" t="str">
        <f t="shared" si="1227"/>
        <v/>
      </c>
      <c r="CQ833" s="239" t="str">
        <f t="shared" si="1228"/>
        <v/>
      </c>
      <c r="CR833" s="239" t="str">
        <f t="shared" si="1229"/>
        <v/>
      </c>
      <c r="CS833" s="239" t="str">
        <f t="shared" si="1230"/>
        <v/>
      </c>
      <c r="CT833" s="239" t="str">
        <f t="shared" si="1231"/>
        <v/>
      </c>
      <c r="CU833" s="239" t="str">
        <f t="shared" si="1232"/>
        <v/>
      </c>
      <c r="CV833" s="239" t="str">
        <f t="shared" si="1233"/>
        <v/>
      </c>
      <c r="CW833" s="239" t="str">
        <f t="shared" si="1234"/>
        <v/>
      </c>
      <c r="CX833" s="239" t="str">
        <f t="shared" si="1235"/>
        <v/>
      </c>
      <c r="CY833" s="239" t="str">
        <f t="shared" si="1236"/>
        <v/>
      </c>
      <c r="CZ833" s="239" t="str">
        <f t="shared" si="1237"/>
        <v/>
      </c>
      <c r="DA833" s="239" t="str">
        <f t="shared" si="1238"/>
        <v/>
      </c>
      <c r="DB833" s="239" t="str">
        <f t="shared" si="1239"/>
        <v/>
      </c>
      <c r="DC833" s="239" t="str">
        <f t="shared" si="1240"/>
        <v/>
      </c>
      <c r="DD833" s="239" t="str">
        <f t="shared" si="1241"/>
        <v/>
      </c>
      <c r="DE833" s="239" t="str">
        <f t="shared" si="1242"/>
        <v/>
      </c>
      <c r="DF833" s="239" t="str">
        <f t="shared" si="1243"/>
        <v/>
      </c>
      <c r="DG833" s="239" t="str">
        <f t="shared" si="1244"/>
        <v/>
      </c>
      <c r="DH833" s="239" t="str">
        <f t="shared" si="1245"/>
        <v/>
      </c>
      <c r="DI833" s="239" t="str">
        <f t="shared" si="1246"/>
        <v/>
      </c>
      <c r="DJ833" s="239" t="str">
        <f t="shared" si="1247"/>
        <v/>
      </c>
      <c r="DK833" s="239" t="str">
        <f t="shared" si="1248"/>
        <v/>
      </c>
      <c r="DL833" s="239" t="str">
        <f t="shared" si="1249"/>
        <v/>
      </c>
      <c r="DM833" s="239" t="str">
        <f t="shared" si="1250"/>
        <v/>
      </c>
      <c r="DN833" s="239" t="str">
        <f t="shared" si="1251"/>
        <v/>
      </c>
      <c r="DO833" s="239" t="str">
        <f t="shared" si="1252"/>
        <v/>
      </c>
      <c r="DP833" s="239" t="str">
        <f t="shared" si="1253"/>
        <v/>
      </c>
    </row>
    <row r="834" spans="1:120" ht="35.25" hidden="1" customHeight="1" x14ac:dyDescent="0.25">
      <c r="A834" s="53" t="s">
        <v>4521</v>
      </c>
      <c r="B834" s="53">
        <v>3000</v>
      </c>
      <c r="C834" s="53" t="s">
        <v>66</v>
      </c>
      <c r="D834" s="53" t="s">
        <v>3161</v>
      </c>
      <c r="E834" s="49">
        <v>3</v>
      </c>
      <c r="F834" s="53" t="s">
        <v>3299</v>
      </c>
      <c r="G834" s="53" t="str">
        <f t="shared" si="1256"/>
        <v>3000-8</v>
      </c>
      <c r="H834" s="53" t="s">
        <v>94</v>
      </c>
      <c r="I834" s="53" t="s">
        <v>196</v>
      </c>
      <c r="J834" s="53" t="s">
        <v>80</v>
      </c>
      <c r="K834" s="53" t="s">
        <v>80</v>
      </c>
      <c r="L834" s="53" t="s">
        <v>80</v>
      </c>
      <c r="M834" s="53" t="s">
        <v>80</v>
      </c>
      <c r="N834" s="53" t="s">
        <v>80</v>
      </c>
      <c r="O834" s="53" t="s">
        <v>80</v>
      </c>
      <c r="P834" s="53" t="s">
        <v>3300</v>
      </c>
      <c r="Q834" s="52">
        <v>0.5</v>
      </c>
      <c r="R834" s="52">
        <f>+Q834*Q833</f>
        <v>0.05</v>
      </c>
      <c r="S834" s="53">
        <v>1</v>
      </c>
      <c r="T834" s="53" t="s">
        <v>84</v>
      </c>
      <c r="U834" s="53" t="s">
        <v>3301</v>
      </c>
      <c r="V834" s="23">
        <v>45017</v>
      </c>
      <c r="W834" s="23">
        <v>45077</v>
      </c>
      <c r="X834" s="53" t="s">
        <v>3296</v>
      </c>
      <c r="Y834" s="49" t="s">
        <v>167</v>
      </c>
      <c r="Z834" s="59" t="s">
        <v>100</v>
      </c>
      <c r="AA834" s="60">
        <v>1</v>
      </c>
      <c r="AB834" s="62" t="s">
        <v>3297</v>
      </c>
      <c r="AC834" s="62">
        <v>45077</v>
      </c>
      <c r="AD834" s="60">
        <v>1</v>
      </c>
      <c r="AE834" s="62" t="s">
        <v>956</v>
      </c>
      <c r="AF834" s="62">
        <v>45077</v>
      </c>
      <c r="AG834" s="60" t="s">
        <v>79</v>
      </c>
      <c r="AH834" s="60">
        <v>1</v>
      </c>
      <c r="AI834" s="52">
        <f t="shared" si="1172"/>
        <v>0.05</v>
      </c>
      <c r="AJ834" s="52">
        <f t="shared" ref="AJ834:AJ835" si="1266">+AI834/R834</f>
        <v>1</v>
      </c>
      <c r="AK834" s="52"/>
      <c r="AL834" s="239" t="str">
        <f t="shared" si="1191"/>
        <v/>
      </c>
      <c r="AM834" s="239" t="str">
        <f t="shared" si="1192"/>
        <v/>
      </c>
      <c r="AN834" s="239" t="str">
        <f t="shared" si="1193"/>
        <v/>
      </c>
      <c r="AO834" s="239" t="str">
        <f t="shared" si="1194"/>
        <v/>
      </c>
      <c r="AP834" s="239" t="str">
        <f t="shared" si="1195"/>
        <v/>
      </c>
      <c r="AQ834" s="239" t="str">
        <f t="shared" si="1196"/>
        <v/>
      </c>
      <c r="AR834" s="239" t="str">
        <f t="shared" si="1197"/>
        <v/>
      </c>
      <c r="AS834" s="239" t="str">
        <f t="shared" si="1198"/>
        <v/>
      </c>
      <c r="AT834" s="239" t="str">
        <f t="shared" si="1199"/>
        <v/>
      </c>
      <c r="AU834" s="239" t="str">
        <f t="shared" si="1173"/>
        <v/>
      </c>
      <c r="AV834" s="239" t="str">
        <f t="shared" si="1174"/>
        <v/>
      </c>
      <c r="AW834" s="239" t="str">
        <f t="shared" si="1175"/>
        <v/>
      </c>
      <c r="AX834" s="239" t="str">
        <f t="shared" si="1176"/>
        <v/>
      </c>
      <c r="AY834" s="239" t="str">
        <f t="shared" si="1177"/>
        <v/>
      </c>
      <c r="AZ834" s="239" t="str">
        <f t="shared" si="1178"/>
        <v/>
      </c>
      <c r="BA834" s="239" t="str">
        <f t="shared" si="1179"/>
        <v/>
      </c>
      <c r="BB834" s="239" t="str">
        <f t="shared" si="1180"/>
        <v/>
      </c>
      <c r="BC834" s="239" t="str">
        <f t="shared" si="1181"/>
        <v/>
      </c>
      <c r="BD834" s="239" t="str">
        <f t="shared" si="1182"/>
        <v/>
      </c>
      <c r="BE834" s="239" t="str">
        <f t="shared" si="1183"/>
        <v/>
      </c>
      <c r="BF834" s="239" t="str">
        <f t="shared" si="1184"/>
        <v/>
      </c>
      <c r="BG834" s="239" t="str">
        <f t="shared" si="1185"/>
        <v/>
      </c>
      <c r="BH834" s="239">
        <f t="shared" si="1186"/>
        <v>1</v>
      </c>
      <c r="BI834" s="239" t="str">
        <f t="shared" si="1187"/>
        <v/>
      </c>
      <c r="BJ834" s="239">
        <f t="shared" si="1188"/>
        <v>1</v>
      </c>
      <c r="BK834" s="239" t="str">
        <f t="shared" si="1189"/>
        <v/>
      </c>
      <c r="BL834" s="239" t="str">
        <f t="shared" si="1190"/>
        <v/>
      </c>
      <c r="BN834" s="239" t="str">
        <f t="shared" si="1200"/>
        <v/>
      </c>
      <c r="BO834" s="239" t="str">
        <f t="shared" si="1201"/>
        <v/>
      </c>
      <c r="BP834" s="239" t="str">
        <f t="shared" si="1202"/>
        <v/>
      </c>
      <c r="BQ834" s="239" t="str">
        <f t="shared" si="1203"/>
        <v/>
      </c>
      <c r="BR834" s="239" t="str">
        <f t="shared" si="1204"/>
        <v/>
      </c>
      <c r="BS834" s="239" t="str">
        <f t="shared" si="1205"/>
        <v/>
      </c>
      <c r="BT834" s="239" t="str">
        <f t="shared" si="1206"/>
        <v/>
      </c>
      <c r="BU834" s="239" t="str">
        <f t="shared" si="1207"/>
        <v/>
      </c>
      <c r="BV834" s="239" t="str">
        <f t="shared" si="1208"/>
        <v/>
      </c>
      <c r="BW834" s="239" t="str">
        <f t="shared" si="1209"/>
        <v/>
      </c>
      <c r="BX834" s="239" t="str">
        <f t="shared" si="1210"/>
        <v/>
      </c>
      <c r="BY834" s="239" t="str">
        <f t="shared" si="1211"/>
        <v/>
      </c>
      <c r="BZ834" s="239" t="str">
        <f t="shared" si="1212"/>
        <v/>
      </c>
      <c r="CA834" s="239" t="str">
        <f t="shared" si="1213"/>
        <v/>
      </c>
      <c r="CB834" s="239" t="str">
        <f t="shared" si="1214"/>
        <v/>
      </c>
      <c r="CC834" s="239" t="str">
        <f t="shared" si="1215"/>
        <v/>
      </c>
      <c r="CD834" s="239" t="str">
        <f t="shared" si="1216"/>
        <v/>
      </c>
      <c r="CE834" s="239" t="str">
        <f t="shared" si="1217"/>
        <v/>
      </c>
      <c r="CF834" s="239" t="str">
        <f t="shared" si="1218"/>
        <v/>
      </c>
      <c r="CG834" s="239" t="str">
        <f t="shared" si="1219"/>
        <v/>
      </c>
      <c r="CH834" s="239" t="str">
        <f t="shared" si="1220"/>
        <v/>
      </c>
      <c r="CI834" s="239" t="str">
        <f t="shared" si="1221"/>
        <v/>
      </c>
      <c r="CJ834" s="239">
        <f t="shared" si="1222"/>
        <v>1</v>
      </c>
      <c r="CK834" s="239" t="str">
        <f t="shared" si="1223"/>
        <v/>
      </c>
      <c r="CL834" s="239">
        <f t="shared" si="1224"/>
        <v>1</v>
      </c>
      <c r="CM834" s="239" t="str">
        <f t="shared" si="1225"/>
        <v/>
      </c>
      <c r="CN834" s="239" t="str">
        <f t="shared" si="1226"/>
        <v/>
      </c>
      <c r="CP834" s="239" t="str">
        <f t="shared" si="1227"/>
        <v/>
      </c>
      <c r="CQ834" s="239" t="str">
        <f t="shared" si="1228"/>
        <v/>
      </c>
      <c r="CR834" s="239" t="str">
        <f t="shared" si="1229"/>
        <v/>
      </c>
      <c r="CS834" s="239" t="str">
        <f t="shared" si="1230"/>
        <v/>
      </c>
      <c r="CT834" s="239" t="str">
        <f t="shared" si="1231"/>
        <v/>
      </c>
      <c r="CU834" s="239" t="str">
        <f t="shared" si="1232"/>
        <v/>
      </c>
      <c r="CV834" s="239" t="str">
        <f t="shared" si="1233"/>
        <v/>
      </c>
      <c r="CW834" s="239" t="str">
        <f t="shared" si="1234"/>
        <v/>
      </c>
      <c r="CX834" s="239" t="str">
        <f t="shared" si="1235"/>
        <v/>
      </c>
      <c r="CY834" s="239" t="str">
        <f t="shared" si="1236"/>
        <v/>
      </c>
      <c r="CZ834" s="239" t="str">
        <f t="shared" si="1237"/>
        <v/>
      </c>
      <c r="DA834" s="239" t="str">
        <f t="shared" si="1238"/>
        <v/>
      </c>
      <c r="DB834" s="239" t="str">
        <f t="shared" si="1239"/>
        <v/>
      </c>
      <c r="DC834" s="239" t="str">
        <f t="shared" si="1240"/>
        <v/>
      </c>
      <c r="DD834" s="239" t="str">
        <f t="shared" si="1241"/>
        <v/>
      </c>
      <c r="DE834" s="239" t="str">
        <f t="shared" si="1242"/>
        <v/>
      </c>
      <c r="DF834" s="239" t="str">
        <f t="shared" si="1243"/>
        <v/>
      </c>
      <c r="DG834" s="239" t="str">
        <f t="shared" si="1244"/>
        <v/>
      </c>
      <c r="DH834" s="239" t="str">
        <f t="shared" si="1245"/>
        <v/>
      </c>
      <c r="DI834" s="239" t="str">
        <f t="shared" si="1246"/>
        <v/>
      </c>
      <c r="DJ834" s="239" t="str">
        <f t="shared" si="1247"/>
        <v/>
      </c>
      <c r="DK834" s="239" t="str">
        <f t="shared" si="1248"/>
        <v/>
      </c>
      <c r="DL834" s="239" t="str">
        <f t="shared" si="1249"/>
        <v>2do trimestre</v>
      </c>
      <c r="DM834" s="239" t="str">
        <f t="shared" si="1250"/>
        <v/>
      </c>
      <c r="DN834" s="239" t="str">
        <f t="shared" si="1251"/>
        <v>2do trimestre</v>
      </c>
      <c r="DO834" s="239" t="str">
        <f t="shared" si="1252"/>
        <v/>
      </c>
      <c r="DP834" s="239" t="str">
        <f t="shared" si="1253"/>
        <v/>
      </c>
    </row>
    <row r="835" spans="1:120" ht="35.25" hidden="1" customHeight="1" x14ac:dyDescent="0.25">
      <c r="A835" s="53" t="s">
        <v>4521</v>
      </c>
      <c r="B835" s="53">
        <v>3000</v>
      </c>
      <c r="C835" s="53" t="s">
        <v>66</v>
      </c>
      <c r="D835" s="53" t="s">
        <v>3161</v>
      </c>
      <c r="E835" s="49">
        <v>3</v>
      </c>
      <c r="F835" s="53" t="s">
        <v>3302</v>
      </c>
      <c r="G835" s="53" t="str">
        <f t="shared" si="1256"/>
        <v>3000-8</v>
      </c>
      <c r="H835" s="53" t="s">
        <v>94</v>
      </c>
      <c r="I835" s="53" t="s">
        <v>196</v>
      </c>
      <c r="J835" s="53" t="s">
        <v>80</v>
      </c>
      <c r="K835" s="53" t="s">
        <v>80</v>
      </c>
      <c r="L835" s="53" t="s">
        <v>80</v>
      </c>
      <c r="M835" s="53" t="s">
        <v>80</v>
      </c>
      <c r="N835" s="53" t="s">
        <v>80</v>
      </c>
      <c r="O835" s="53" t="s">
        <v>80</v>
      </c>
      <c r="P835" s="53" t="s">
        <v>3303</v>
      </c>
      <c r="Q835" s="52">
        <v>0.5</v>
      </c>
      <c r="R835" s="52">
        <f>+Q835*Q833</f>
        <v>0.05</v>
      </c>
      <c r="S835" s="53">
        <v>1</v>
      </c>
      <c r="T835" s="53" t="s">
        <v>84</v>
      </c>
      <c r="U835" s="53" t="s">
        <v>3301</v>
      </c>
      <c r="V835" s="23">
        <v>45202</v>
      </c>
      <c r="W835" s="23">
        <v>45290</v>
      </c>
      <c r="X835" s="53" t="s">
        <v>3296</v>
      </c>
      <c r="Y835" s="49" t="s">
        <v>87</v>
      </c>
      <c r="Z835" s="59" t="s">
        <v>100</v>
      </c>
      <c r="AA835" s="52">
        <v>1</v>
      </c>
      <c r="AB835" s="23" t="s">
        <v>3304</v>
      </c>
      <c r="AC835" s="23">
        <v>45229</v>
      </c>
      <c r="AD835" s="52">
        <v>1</v>
      </c>
      <c r="AE835" s="53" t="s">
        <v>936</v>
      </c>
      <c r="AF835" s="23">
        <v>45229</v>
      </c>
      <c r="AG835" s="52" t="s">
        <v>79</v>
      </c>
      <c r="AH835" s="52">
        <v>1</v>
      </c>
      <c r="AI835" s="52">
        <f t="shared" si="1172"/>
        <v>0.05</v>
      </c>
      <c r="AJ835" s="52">
        <f t="shared" si="1266"/>
        <v>1</v>
      </c>
      <c r="AK835" s="52"/>
      <c r="AL835" s="239" t="str">
        <f t="shared" si="1191"/>
        <v/>
      </c>
      <c r="AM835" s="239" t="str">
        <f t="shared" si="1192"/>
        <v/>
      </c>
      <c r="AN835" s="239" t="str">
        <f t="shared" si="1193"/>
        <v/>
      </c>
      <c r="AO835" s="239" t="str">
        <f t="shared" si="1194"/>
        <v/>
      </c>
      <c r="AP835" s="239" t="str">
        <f t="shared" si="1195"/>
        <v/>
      </c>
      <c r="AQ835" s="239" t="str">
        <f t="shared" si="1196"/>
        <v/>
      </c>
      <c r="AR835" s="239" t="str">
        <f t="shared" si="1197"/>
        <v/>
      </c>
      <c r="AS835" s="239" t="str">
        <f t="shared" si="1198"/>
        <v/>
      </c>
      <c r="AT835" s="239" t="str">
        <f t="shared" si="1199"/>
        <v/>
      </c>
      <c r="AU835" s="239" t="str">
        <f t="shared" si="1173"/>
        <v/>
      </c>
      <c r="AV835" s="239" t="str">
        <f t="shared" si="1174"/>
        <v/>
      </c>
      <c r="AW835" s="239" t="str">
        <f t="shared" si="1175"/>
        <v/>
      </c>
      <c r="AX835" s="239" t="str">
        <f t="shared" si="1176"/>
        <v/>
      </c>
      <c r="AY835" s="239" t="str">
        <f t="shared" si="1177"/>
        <v/>
      </c>
      <c r="AZ835" s="239" t="str">
        <f t="shared" si="1178"/>
        <v/>
      </c>
      <c r="BA835" s="239" t="str">
        <f t="shared" si="1179"/>
        <v/>
      </c>
      <c r="BB835" s="239" t="str">
        <f t="shared" si="1180"/>
        <v/>
      </c>
      <c r="BC835" s="239" t="str">
        <f t="shared" si="1181"/>
        <v/>
      </c>
      <c r="BD835" s="239" t="str">
        <f t="shared" si="1182"/>
        <v/>
      </c>
      <c r="BE835" s="239" t="str">
        <f t="shared" si="1183"/>
        <v/>
      </c>
      <c r="BF835" s="239" t="str">
        <f t="shared" si="1184"/>
        <v/>
      </c>
      <c r="BG835" s="239" t="str">
        <f t="shared" si="1185"/>
        <v/>
      </c>
      <c r="BH835" s="239">
        <f t="shared" si="1186"/>
        <v>1</v>
      </c>
      <c r="BI835" s="239" t="str">
        <f t="shared" si="1187"/>
        <v/>
      </c>
      <c r="BJ835" s="239">
        <f t="shared" si="1188"/>
        <v>1</v>
      </c>
      <c r="BK835" s="239" t="str">
        <f t="shared" si="1189"/>
        <v/>
      </c>
      <c r="BL835" s="239" t="str">
        <f t="shared" si="1190"/>
        <v/>
      </c>
      <c r="BN835" s="239" t="str">
        <f t="shared" si="1200"/>
        <v/>
      </c>
      <c r="BO835" s="239" t="str">
        <f t="shared" si="1201"/>
        <v/>
      </c>
      <c r="BP835" s="239" t="str">
        <f t="shared" si="1202"/>
        <v/>
      </c>
      <c r="BQ835" s="239" t="str">
        <f t="shared" si="1203"/>
        <v/>
      </c>
      <c r="BR835" s="239" t="str">
        <f t="shared" si="1204"/>
        <v/>
      </c>
      <c r="BS835" s="239" t="str">
        <f t="shared" si="1205"/>
        <v/>
      </c>
      <c r="BT835" s="239" t="str">
        <f t="shared" si="1206"/>
        <v/>
      </c>
      <c r="BU835" s="239" t="str">
        <f t="shared" si="1207"/>
        <v/>
      </c>
      <c r="BV835" s="239" t="str">
        <f t="shared" si="1208"/>
        <v/>
      </c>
      <c r="BW835" s="239" t="str">
        <f t="shared" si="1209"/>
        <v/>
      </c>
      <c r="BX835" s="239" t="str">
        <f t="shared" si="1210"/>
        <v/>
      </c>
      <c r="BY835" s="239" t="str">
        <f t="shared" si="1211"/>
        <v/>
      </c>
      <c r="BZ835" s="239" t="str">
        <f t="shared" si="1212"/>
        <v/>
      </c>
      <c r="CA835" s="239" t="str">
        <f t="shared" si="1213"/>
        <v/>
      </c>
      <c r="CB835" s="239" t="str">
        <f t="shared" si="1214"/>
        <v/>
      </c>
      <c r="CC835" s="239" t="str">
        <f t="shared" si="1215"/>
        <v/>
      </c>
      <c r="CD835" s="239" t="str">
        <f t="shared" si="1216"/>
        <v/>
      </c>
      <c r="CE835" s="239" t="str">
        <f t="shared" si="1217"/>
        <v/>
      </c>
      <c r="CF835" s="239" t="str">
        <f t="shared" si="1218"/>
        <v/>
      </c>
      <c r="CG835" s="239" t="str">
        <f t="shared" si="1219"/>
        <v/>
      </c>
      <c r="CH835" s="239" t="str">
        <f t="shared" si="1220"/>
        <v/>
      </c>
      <c r="CI835" s="239" t="str">
        <f t="shared" si="1221"/>
        <v/>
      </c>
      <c r="CJ835" s="239">
        <f t="shared" si="1222"/>
        <v>1</v>
      </c>
      <c r="CK835" s="239" t="str">
        <f t="shared" si="1223"/>
        <v/>
      </c>
      <c r="CL835" s="239">
        <f t="shared" si="1224"/>
        <v>1</v>
      </c>
      <c r="CM835" s="239" t="str">
        <f t="shared" si="1225"/>
        <v/>
      </c>
      <c r="CN835" s="239" t="str">
        <f t="shared" si="1226"/>
        <v/>
      </c>
      <c r="CP835" s="239" t="str">
        <f t="shared" si="1227"/>
        <v/>
      </c>
      <c r="CQ835" s="239" t="str">
        <f t="shared" si="1228"/>
        <v/>
      </c>
      <c r="CR835" s="239" t="str">
        <f t="shared" si="1229"/>
        <v/>
      </c>
      <c r="CS835" s="239" t="str">
        <f t="shared" si="1230"/>
        <v/>
      </c>
      <c r="CT835" s="239" t="str">
        <f t="shared" si="1231"/>
        <v/>
      </c>
      <c r="CU835" s="239" t="str">
        <f t="shared" si="1232"/>
        <v/>
      </c>
      <c r="CV835" s="239" t="str">
        <f t="shared" si="1233"/>
        <v/>
      </c>
      <c r="CW835" s="239" t="str">
        <f t="shared" si="1234"/>
        <v/>
      </c>
      <c r="CX835" s="239" t="str">
        <f t="shared" si="1235"/>
        <v/>
      </c>
      <c r="CY835" s="239" t="str">
        <f t="shared" si="1236"/>
        <v/>
      </c>
      <c r="CZ835" s="239" t="str">
        <f t="shared" si="1237"/>
        <v/>
      </c>
      <c r="DA835" s="239" t="str">
        <f t="shared" si="1238"/>
        <v/>
      </c>
      <c r="DB835" s="239" t="str">
        <f t="shared" si="1239"/>
        <v/>
      </c>
      <c r="DC835" s="239" t="str">
        <f t="shared" si="1240"/>
        <v/>
      </c>
      <c r="DD835" s="239" t="str">
        <f t="shared" si="1241"/>
        <v/>
      </c>
      <c r="DE835" s="239" t="str">
        <f t="shared" si="1242"/>
        <v/>
      </c>
      <c r="DF835" s="239" t="str">
        <f t="shared" si="1243"/>
        <v/>
      </c>
      <c r="DG835" s="239" t="str">
        <f t="shared" si="1244"/>
        <v/>
      </c>
      <c r="DH835" s="239" t="str">
        <f t="shared" si="1245"/>
        <v/>
      </c>
      <c r="DI835" s="239" t="str">
        <f t="shared" si="1246"/>
        <v/>
      </c>
      <c r="DJ835" s="239" t="str">
        <f t="shared" si="1247"/>
        <v/>
      </c>
      <c r="DK835" s="239" t="str">
        <f t="shared" si="1248"/>
        <v/>
      </c>
      <c r="DL835" s="239" t="str">
        <f t="shared" si="1249"/>
        <v>4to Trimestre</v>
      </c>
      <c r="DM835" s="239" t="str">
        <f t="shared" si="1250"/>
        <v/>
      </c>
      <c r="DN835" s="239" t="str">
        <f t="shared" si="1251"/>
        <v>4to Trimestre</v>
      </c>
      <c r="DO835" s="239" t="str">
        <f t="shared" si="1252"/>
        <v/>
      </c>
      <c r="DP835" s="239" t="str">
        <f t="shared" si="1253"/>
        <v/>
      </c>
    </row>
    <row r="836" spans="1:120" ht="35.25" hidden="1" customHeight="1" x14ac:dyDescent="0.25">
      <c r="A836" s="49" t="s">
        <v>4521</v>
      </c>
      <c r="B836" s="49">
        <v>3000</v>
      </c>
      <c r="C836" s="49" t="s">
        <v>66</v>
      </c>
      <c r="D836" s="49" t="s">
        <v>3161</v>
      </c>
      <c r="E836" s="49">
        <v>3</v>
      </c>
      <c r="F836" s="49" t="s">
        <v>3305</v>
      </c>
      <c r="G836" s="49" t="str">
        <f t="shared" si="1256"/>
        <v>3000-9</v>
      </c>
      <c r="H836" s="49" t="s">
        <v>75</v>
      </c>
      <c r="I836" s="49" t="s">
        <v>76</v>
      </c>
      <c r="J836" s="49" t="s">
        <v>1221</v>
      </c>
      <c r="K836" s="49" t="s">
        <v>472</v>
      </c>
      <c r="L836" s="49" t="s">
        <v>79</v>
      </c>
      <c r="M836" s="49" t="s">
        <v>80</v>
      </c>
      <c r="N836" s="49" t="s">
        <v>266</v>
      </c>
      <c r="O836" s="49" t="s">
        <v>735</v>
      </c>
      <c r="P836" s="49" t="s">
        <v>3306</v>
      </c>
      <c r="Q836" s="50">
        <v>0.1</v>
      </c>
      <c r="R836" s="50"/>
      <c r="S836" s="49">
        <v>5</v>
      </c>
      <c r="T836" s="49" t="s">
        <v>84</v>
      </c>
      <c r="U836" s="49" t="s">
        <v>3307</v>
      </c>
      <c r="V836" s="51">
        <v>44927</v>
      </c>
      <c r="W836" s="51">
        <v>45290</v>
      </c>
      <c r="X836" s="49" t="s">
        <v>3308</v>
      </c>
      <c r="Y836" s="49" t="s">
        <v>87</v>
      </c>
      <c r="Z836" s="59" t="s">
        <v>100</v>
      </c>
      <c r="AA836" s="163">
        <v>1</v>
      </c>
      <c r="AB836" s="164" t="s">
        <v>951</v>
      </c>
      <c r="AC836" s="165">
        <v>45015</v>
      </c>
      <c r="AD836" s="163">
        <v>1</v>
      </c>
      <c r="AE836" s="164" t="s">
        <v>951</v>
      </c>
      <c r="AF836" s="165">
        <v>45015</v>
      </c>
      <c r="AG836" s="57" t="s">
        <v>79</v>
      </c>
      <c r="AH836" s="52" t="s">
        <v>92</v>
      </c>
      <c r="AI836" s="52">
        <f t="shared" si="1172"/>
        <v>0.1</v>
      </c>
      <c r="AJ836" s="52"/>
      <c r="AK836" s="52"/>
      <c r="AL836" s="239" t="str">
        <f t="shared" si="1191"/>
        <v/>
      </c>
      <c r="AM836" s="239" t="str">
        <f t="shared" si="1192"/>
        <v/>
      </c>
      <c r="AN836" s="239" t="str">
        <f t="shared" si="1193"/>
        <v/>
      </c>
      <c r="AO836" s="239" t="str">
        <f t="shared" si="1194"/>
        <v/>
      </c>
      <c r="AP836" s="239" t="str">
        <f t="shared" si="1195"/>
        <v/>
      </c>
      <c r="AQ836" s="239" t="str">
        <f t="shared" si="1196"/>
        <v/>
      </c>
      <c r="AR836" s="239" t="str">
        <f t="shared" si="1197"/>
        <v/>
      </c>
      <c r="AS836" s="239" t="str">
        <f t="shared" si="1198"/>
        <v/>
      </c>
      <c r="AT836" s="239" t="str">
        <f t="shared" si="1199"/>
        <v/>
      </c>
      <c r="AU836" s="239" t="str">
        <f t="shared" si="1173"/>
        <v/>
      </c>
      <c r="AV836" s="239" t="str">
        <f t="shared" si="1174"/>
        <v/>
      </c>
      <c r="AW836" s="239" t="str">
        <f t="shared" si="1175"/>
        <v/>
      </c>
      <c r="AX836" s="239" t="str">
        <f t="shared" si="1176"/>
        <v/>
      </c>
      <c r="AY836" s="239" t="str">
        <f t="shared" si="1177"/>
        <v/>
      </c>
      <c r="AZ836" s="239" t="str">
        <f t="shared" si="1178"/>
        <v/>
      </c>
      <c r="BA836" s="239" t="str">
        <f t="shared" si="1179"/>
        <v/>
      </c>
      <c r="BB836" s="239" t="str">
        <f t="shared" si="1180"/>
        <v/>
      </c>
      <c r="BC836" s="239" t="str">
        <f t="shared" si="1181"/>
        <v/>
      </c>
      <c r="BD836" s="239" t="str">
        <f t="shared" si="1182"/>
        <v/>
      </c>
      <c r="BE836" s="239" t="str">
        <f t="shared" si="1183"/>
        <v/>
      </c>
      <c r="BF836" s="239" t="str">
        <f t="shared" si="1184"/>
        <v/>
      </c>
      <c r="BG836" s="239" t="str">
        <f t="shared" si="1185"/>
        <v/>
      </c>
      <c r="BH836" s="239" t="str">
        <f t="shared" si="1186"/>
        <v/>
      </c>
      <c r="BI836" s="239" t="str">
        <f t="shared" si="1187"/>
        <v/>
      </c>
      <c r="BJ836" s="239" t="str">
        <f t="shared" si="1188"/>
        <v/>
      </c>
      <c r="BK836" s="239" t="str">
        <f t="shared" si="1189"/>
        <v/>
      </c>
      <c r="BL836" s="239" t="str">
        <f t="shared" si="1190"/>
        <v/>
      </c>
      <c r="BN836" s="239" t="str">
        <f t="shared" si="1200"/>
        <v/>
      </c>
      <c r="BO836" s="239" t="str">
        <f t="shared" si="1201"/>
        <v/>
      </c>
      <c r="BP836" s="239" t="str">
        <f t="shared" si="1202"/>
        <v/>
      </c>
      <c r="BQ836" s="239" t="str">
        <f t="shared" si="1203"/>
        <v/>
      </c>
      <c r="BR836" s="239" t="str">
        <f t="shared" si="1204"/>
        <v/>
      </c>
      <c r="BS836" s="239" t="str">
        <f t="shared" si="1205"/>
        <v/>
      </c>
      <c r="BT836" s="239" t="str">
        <f t="shared" si="1206"/>
        <v/>
      </c>
      <c r="BU836" s="239" t="str">
        <f t="shared" si="1207"/>
        <v/>
      </c>
      <c r="BV836" s="239" t="str">
        <f t="shared" si="1208"/>
        <v/>
      </c>
      <c r="BW836" s="239" t="str">
        <f t="shared" si="1209"/>
        <v/>
      </c>
      <c r="BX836" s="239" t="str">
        <f t="shared" si="1210"/>
        <v/>
      </c>
      <c r="BY836" s="239" t="str">
        <f t="shared" si="1211"/>
        <v/>
      </c>
      <c r="BZ836" s="239" t="str">
        <f t="shared" si="1212"/>
        <v/>
      </c>
      <c r="CA836" s="239" t="str">
        <f t="shared" si="1213"/>
        <v/>
      </c>
      <c r="CB836" s="239" t="str">
        <f t="shared" si="1214"/>
        <v/>
      </c>
      <c r="CC836" s="239" t="str">
        <f t="shared" si="1215"/>
        <v/>
      </c>
      <c r="CD836" s="239" t="str">
        <f t="shared" si="1216"/>
        <v/>
      </c>
      <c r="CE836" s="239" t="str">
        <f t="shared" si="1217"/>
        <v/>
      </c>
      <c r="CF836" s="239" t="str">
        <f t="shared" si="1218"/>
        <v/>
      </c>
      <c r="CG836" s="239" t="str">
        <f t="shared" si="1219"/>
        <v/>
      </c>
      <c r="CH836" s="239" t="str">
        <f t="shared" si="1220"/>
        <v/>
      </c>
      <c r="CI836" s="239" t="str">
        <f t="shared" si="1221"/>
        <v/>
      </c>
      <c r="CJ836" s="239" t="str">
        <f t="shared" si="1222"/>
        <v/>
      </c>
      <c r="CK836" s="239" t="str">
        <f t="shared" si="1223"/>
        <v/>
      </c>
      <c r="CL836" s="239" t="str">
        <f t="shared" si="1224"/>
        <v/>
      </c>
      <c r="CM836" s="239" t="str">
        <f t="shared" si="1225"/>
        <v/>
      </c>
      <c r="CN836" s="239" t="str">
        <f t="shared" si="1226"/>
        <v/>
      </c>
      <c r="CP836" s="239" t="str">
        <f t="shared" si="1227"/>
        <v/>
      </c>
      <c r="CQ836" s="239" t="str">
        <f t="shared" si="1228"/>
        <v/>
      </c>
      <c r="CR836" s="239" t="str">
        <f t="shared" si="1229"/>
        <v/>
      </c>
      <c r="CS836" s="239" t="str">
        <f t="shared" si="1230"/>
        <v/>
      </c>
      <c r="CT836" s="239" t="str">
        <f t="shared" si="1231"/>
        <v/>
      </c>
      <c r="CU836" s="239" t="str">
        <f t="shared" si="1232"/>
        <v/>
      </c>
      <c r="CV836" s="239" t="str">
        <f t="shared" si="1233"/>
        <v/>
      </c>
      <c r="CW836" s="239" t="str">
        <f t="shared" si="1234"/>
        <v/>
      </c>
      <c r="CX836" s="239" t="str">
        <f t="shared" si="1235"/>
        <v/>
      </c>
      <c r="CY836" s="239" t="str">
        <f t="shared" si="1236"/>
        <v/>
      </c>
      <c r="CZ836" s="239" t="str">
        <f t="shared" si="1237"/>
        <v/>
      </c>
      <c r="DA836" s="239" t="str">
        <f t="shared" si="1238"/>
        <v/>
      </c>
      <c r="DB836" s="239" t="str">
        <f t="shared" si="1239"/>
        <v/>
      </c>
      <c r="DC836" s="239" t="str">
        <f t="shared" si="1240"/>
        <v/>
      </c>
      <c r="DD836" s="239" t="str">
        <f t="shared" si="1241"/>
        <v/>
      </c>
      <c r="DE836" s="239" t="str">
        <f t="shared" si="1242"/>
        <v/>
      </c>
      <c r="DF836" s="239" t="str">
        <f t="shared" si="1243"/>
        <v/>
      </c>
      <c r="DG836" s="239" t="str">
        <f t="shared" si="1244"/>
        <v/>
      </c>
      <c r="DH836" s="239" t="str">
        <f t="shared" si="1245"/>
        <v/>
      </c>
      <c r="DI836" s="239" t="str">
        <f t="shared" si="1246"/>
        <v/>
      </c>
      <c r="DJ836" s="239" t="str">
        <f t="shared" si="1247"/>
        <v/>
      </c>
      <c r="DK836" s="239" t="str">
        <f t="shared" si="1248"/>
        <v/>
      </c>
      <c r="DL836" s="239" t="str">
        <f t="shared" si="1249"/>
        <v/>
      </c>
      <c r="DM836" s="239" t="str">
        <f t="shared" si="1250"/>
        <v/>
      </c>
      <c r="DN836" s="239" t="str">
        <f t="shared" si="1251"/>
        <v/>
      </c>
      <c r="DO836" s="239" t="str">
        <f t="shared" si="1252"/>
        <v/>
      </c>
      <c r="DP836" s="239" t="str">
        <f t="shared" si="1253"/>
        <v/>
      </c>
    </row>
    <row r="837" spans="1:120" ht="35.25" hidden="1" customHeight="1" x14ac:dyDescent="0.25">
      <c r="A837" s="53" t="s">
        <v>4521</v>
      </c>
      <c r="B837" s="53">
        <v>3000</v>
      </c>
      <c r="C837" s="53" t="s">
        <v>66</v>
      </c>
      <c r="D837" s="53" t="s">
        <v>3161</v>
      </c>
      <c r="E837" s="49">
        <v>3</v>
      </c>
      <c r="F837" s="53" t="s">
        <v>3309</v>
      </c>
      <c r="G837" s="53" t="str">
        <f t="shared" si="1256"/>
        <v>3000-9</v>
      </c>
      <c r="H837" s="53" t="s">
        <v>94</v>
      </c>
      <c r="I837" s="53" t="s">
        <v>76</v>
      </c>
      <c r="J837" s="53" t="s">
        <v>80</v>
      </c>
      <c r="K837" s="53" t="s">
        <v>80</v>
      </c>
      <c r="L837" s="53" t="s">
        <v>80</v>
      </c>
      <c r="M837" s="53" t="s">
        <v>80</v>
      </c>
      <c r="N837" s="53" t="s">
        <v>80</v>
      </c>
      <c r="O837" s="53" t="s">
        <v>80</v>
      </c>
      <c r="P837" s="53" t="s">
        <v>3310</v>
      </c>
      <c r="Q837" s="52">
        <v>0.2</v>
      </c>
      <c r="R837" s="52">
        <f>+Q837*Q836</f>
        <v>2.0000000000000004E-2</v>
      </c>
      <c r="S837" s="53">
        <v>1</v>
      </c>
      <c r="T837" s="53" t="s">
        <v>84</v>
      </c>
      <c r="U837" s="53" t="s">
        <v>3311</v>
      </c>
      <c r="V837" s="23">
        <v>44927</v>
      </c>
      <c r="W837" s="23">
        <v>44985</v>
      </c>
      <c r="X837" s="53" t="s">
        <v>3308</v>
      </c>
      <c r="Y837" s="49" t="s">
        <v>97</v>
      </c>
      <c r="Z837" s="59" t="s">
        <v>100</v>
      </c>
      <c r="AA837" s="60">
        <v>1</v>
      </c>
      <c r="AB837" s="62" t="s">
        <v>3312</v>
      </c>
      <c r="AC837" s="62">
        <v>44971</v>
      </c>
      <c r="AD837" s="60">
        <v>1</v>
      </c>
      <c r="AE837" s="62" t="s">
        <v>956</v>
      </c>
      <c r="AF837" s="62">
        <v>44971</v>
      </c>
      <c r="AG837" s="60" t="s">
        <v>79</v>
      </c>
      <c r="AH837" s="60">
        <v>1</v>
      </c>
      <c r="AI837" s="52">
        <f t="shared" si="1172"/>
        <v>2.0000000000000004E-2</v>
      </c>
      <c r="AJ837" s="52">
        <f t="shared" ref="AJ837:AJ838" si="1267">+AI837/R837</f>
        <v>1</v>
      </c>
      <c r="AK837" s="52"/>
      <c r="AL837" s="239" t="str">
        <f t="shared" si="1191"/>
        <v/>
      </c>
      <c r="AM837" s="239" t="str">
        <f t="shared" si="1192"/>
        <v/>
      </c>
      <c r="AN837" s="239" t="str">
        <f t="shared" si="1193"/>
        <v/>
      </c>
      <c r="AO837" s="239" t="str">
        <f t="shared" si="1194"/>
        <v/>
      </c>
      <c r="AP837" s="239" t="str">
        <f t="shared" si="1195"/>
        <v/>
      </c>
      <c r="AQ837" s="239" t="str">
        <f t="shared" si="1196"/>
        <v/>
      </c>
      <c r="AR837" s="239" t="str">
        <f t="shared" si="1197"/>
        <v/>
      </c>
      <c r="AS837" s="239" t="str">
        <f t="shared" si="1198"/>
        <v/>
      </c>
      <c r="AT837" s="239" t="str">
        <f t="shared" si="1199"/>
        <v/>
      </c>
      <c r="AU837" s="239" t="str">
        <f t="shared" si="1173"/>
        <v/>
      </c>
      <c r="AV837" s="239" t="str">
        <f t="shared" si="1174"/>
        <v/>
      </c>
      <c r="AW837" s="239" t="str">
        <f t="shared" si="1175"/>
        <v/>
      </c>
      <c r="AX837" s="239" t="str">
        <f t="shared" si="1176"/>
        <v/>
      </c>
      <c r="AY837" s="239" t="str">
        <f t="shared" si="1177"/>
        <v/>
      </c>
      <c r="AZ837" s="239" t="str">
        <f t="shared" si="1178"/>
        <v/>
      </c>
      <c r="BA837" s="239" t="str">
        <f t="shared" si="1179"/>
        <v/>
      </c>
      <c r="BB837" s="239" t="str">
        <f t="shared" si="1180"/>
        <v/>
      </c>
      <c r="BC837" s="239" t="str">
        <f t="shared" si="1181"/>
        <v/>
      </c>
      <c r="BD837" s="239" t="str">
        <f t="shared" si="1182"/>
        <v/>
      </c>
      <c r="BE837" s="239" t="str">
        <f t="shared" si="1183"/>
        <v/>
      </c>
      <c r="BF837" s="239" t="str">
        <f t="shared" si="1184"/>
        <v/>
      </c>
      <c r="BG837" s="239">
        <f t="shared" si="1185"/>
        <v>1</v>
      </c>
      <c r="BH837" s="239" t="str">
        <f t="shared" si="1186"/>
        <v/>
      </c>
      <c r="BI837" s="239" t="str">
        <f t="shared" si="1187"/>
        <v/>
      </c>
      <c r="BJ837" s="239" t="str">
        <f t="shared" si="1188"/>
        <v/>
      </c>
      <c r="BK837" s="239" t="str">
        <f t="shared" si="1189"/>
        <v/>
      </c>
      <c r="BL837" s="239" t="str">
        <f t="shared" si="1190"/>
        <v/>
      </c>
      <c r="BN837" s="239" t="str">
        <f t="shared" si="1200"/>
        <v/>
      </c>
      <c r="BO837" s="239" t="str">
        <f t="shared" si="1201"/>
        <v/>
      </c>
      <c r="BP837" s="239" t="str">
        <f t="shared" si="1202"/>
        <v/>
      </c>
      <c r="BQ837" s="239" t="str">
        <f t="shared" si="1203"/>
        <v/>
      </c>
      <c r="BR837" s="239" t="str">
        <f t="shared" si="1204"/>
        <v/>
      </c>
      <c r="BS837" s="239" t="str">
        <f t="shared" si="1205"/>
        <v/>
      </c>
      <c r="BT837" s="239" t="str">
        <f t="shared" si="1206"/>
        <v/>
      </c>
      <c r="BU837" s="239" t="str">
        <f t="shared" si="1207"/>
        <v/>
      </c>
      <c r="BV837" s="239" t="str">
        <f t="shared" si="1208"/>
        <v/>
      </c>
      <c r="BW837" s="239" t="str">
        <f t="shared" si="1209"/>
        <v/>
      </c>
      <c r="BX837" s="239" t="str">
        <f t="shared" si="1210"/>
        <v/>
      </c>
      <c r="BY837" s="239" t="str">
        <f t="shared" si="1211"/>
        <v/>
      </c>
      <c r="BZ837" s="239" t="str">
        <f t="shared" si="1212"/>
        <v/>
      </c>
      <c r="CA837" s="239" t="str">
        <f t="shared" si="1213"/>
        <v/>
      </c>
      <c r="CB837" s="239" t="str">
        <f t="shared" si="1214"/>
        <v/>
      </c>
      <c r="CC837" s="239" t="str">
        <f t="shared" si="1215"/>
        <v/>
      </c>
      <c r="CD837" s="239" t="str">
        <f t="shared" si="1216"/>
        <v/>
      </c>
      <c r="CE837" s="239" t="str">
        <f t="shared" si="1217"/>
        <v/>
      </c>
      <c r="CF837" s="239" t="str">
        <f t="shared" si="1218"/>
        <v/>
      </c>
      <c r="CG837" s="239" t="str">
        <f t="shared" si="1219"/>
        <v/>
      </c>
      <c r="CH837" s="239" t="str">
        <f t="shared" si="1220"/>
        <v/>
      </c>
      <c r="CI837" s="239">
        <f t="shared" si="1221"/>
        <v>1</v>
      </c>
      <c r="CJ837" s="239" t="str">
        <f t="shared" si="1222"/>
        <v/>
      </c>
      <c r="CK837" s="239" t="str">
        <f t="shared" si="1223"/>
        <v/>
      </c>
      <c r="CL837" s="239" t="str">
        <f t="shared" si="1224"/>
        <v/>
      </c>
      <c r="CM837" s="239" t="str">
        <f t="shared" si="1225"/>
        <v/>
      </c>
      <c r="CN837" s="239" t="str">
        <f t="shared" si="1226"/>
        <v/>
      </c>
      <c r="CP837" s="239" t="str">
        <f t="shared" si="1227"/>
        <v/>
      </c>
      <c r="CQ837" s="239" t="str">
        <f t="shared" si="1228"/>
        <v/>
      </c>
      <c r="CR837" s="239" t="str">
        <f t="shared" si="1229"/>
        <v/>
      </c>
      <c r="CS837" s="239" t="str">
        <f t="shared" si="1230"/>
        <v/>
      </c>
      <c r="CT837" s="239" t="str">
        <f t="shared" si="1231"/>
        <v/>
      </c>
      <c r="CU837" s="239" t="str">
        <f t="shared" si="1232"/>
        <v/>
      </c>
      <c r="CV837" s="239" t="str">
        <f t="shared" si="1233"/>
        <v/>
      </c>
      <c r="CW837" s="239" t="str">
        <f t="shared" si="1234"/>
        <v/>
      </c>
      <c r="CX837" s="239" t="str">
        <f t="shared" si="1235"/>
        <v/>
      </c>
      <c r="CY837" s="239" t="str">
        <f t="shared" si="1236"/>
        <v/>
      </c>
      <c r="CZ837" s="239" t="str">
        <f t="shared" si="1237"/>
        <v/>
      </c>
      <c r="DA837" s="239" t="str">
        <f t="shared" si="1238"/>
        <v/>
      </c>
      <c r="DB837" s="239" t="str">
        <f t="shared" si="1239"/>
        <v/>
      </c>
      <c r="DC837" s="239" t="str">
        <f t="shared" si="1240"/>
        <v/>
      </c>
      <c r="DD837" s="239" t="str">
        <f t="shared" si="1241"/>
        <v/>
      </c>
      <c r="DE837" s="239" t="str">
        <f t="shared" si="1242"/>
        <v/>
      </c>
      <c r="DF837" s="239" t="str">
        <f t="shared" si="1243"/>
        <v/>
      </c>
      <c r="DG837" s="239" t="str">
        <f t="shared" si="1244"/>
        <v/>
      </c>
      <c r="DH837" s="239" t="str">
        <f t="shared" si="1245"/>
        <v/>
      </c>
      <c r="DI837" s="239" t="str">
        <f t="shared" si="1246"/>
        <v/>
      </c>
      <c r="DJ837" s="239" t="str">
        <f t="shared" si="1247"/>
        <v/>
      </c>
      <c r="DK837" s="239" t="str">
        <f t="shared" si="1248"/>
        <v>1er trimestre</v>
      </c>
      <c r="DL837" s="239" t="str">
        <f t="shared" si="1249"/>
        <v/>
      </c>
      <c r="DM837" s="239" t="str">
        <f t="shared" si="1250"/>
        <v/>
      </c>
      <c r="DN837" s="239" t="str">
        <f t="shared" si="1251"/>
        <v/>
      </c>
      <c r="DO837" s="239" t="str">
        <f t="shared" si="1252"/>
        <v/>
      </c>
      <c r="DP837" s="239" t="str">
        <f t="shared" si="1253"/>
        <v/>
      </c>
    </row>
    <row r="838" spans="1:120" ht="35.25" hidden="1" customHeight="1" x14ac:dyDescent="0.25">
      <c r="A838" s="53" t="s">
        <v>4521</v>
      </c>
      <c r="B838" s="53">
        <v>3000</v>
      </c>
      <c r="C838" s="53" t="s">
        <v>66</v>
      </c>
      <c r="D838" s="53" t="s">
        <v>3161</v>
      </c>
      <c r="E838" s="49">
        <v>3</v>
      </c>
      <c r="F838" s="53" t="s">
        <v>3313</v>
      </c>
      <c r="G838" s="53" t="str">
        <f t="shared" si="1256"/>
        <v>3000-9</v>
      </c>
      <c r="H838" s="53" t="s">
        <v>94</v>
      </c>
      <c r="I838" s="53" t="s">
        <v>76</v>
      </c>
      <c r="J838" s="53" t="s">
        <v>80</v>
      </c>
      <c r="K838" s="53" t="s">
        <v>80</v>
      </c>
      <c r="L838" s="53" t="s">
        <v>80</v>
      </c>
      <c r="M838" s="53" t="s">
        <v>80</v>
      </c>
      <c r="N838" s="53" t="s">
        <v>80</v>
      </c>
      <c r="O838" s="53" t="s">
        <v>80</v>
      </c>
      <c r="P838" s="53" t="s">
        <v>3314</v>
      </c>
      <c r="Q838" s="52">
        <v>0.8</v>
      </c>
      <c r="R838" s="52">
        <f>+Q838*Q836</f>
        <v>8.0000000000000016E-2</v>
      </c>
      <c r="S838" s="53">
        <v>5</v>
      </c>
      <c r="T838" s="53" t="s">
        <v>84</v>
      </c>
      <c r="U838" s="53" t="s">
        <v>3315</v>
      </c>
      <c r="V838" s="23">
        <v>44927</v>
      </c>
      <c r="W838" s="23">
        <v>45290</v>
      </c>
      <c r="X838" s="53" t="s">
        <v>3308</v>
      </c>
      <c r="Y838" s="49" t="s">
        <v>87</v>
      </c>
      <c r="Z838" s="59" t="s">
        <v>100</v>
      </c>
      <c r="AA838" s="77">
        <v>1</v>
      </c>
      <c r="AB838" s="78" t="s">
        <v>956</v>
      </c>
      <c r="AC838" s="79">
        <v>45015</v>
      </c>
      <c r="AD838" s="77">
        <v>1</v>
      </c>
      <c r="AE838" s="78" t="s">
        <v>956</v>
      </c>
      <c r="AF838" s="79">
        <v>45015</v>
      </c>
      <c r="AG838" s="78" t="s">
        <v>79</v>
      </c>
      <c r="AH838" s="77">
        <v>1</v>
      </c>
      <c r="AI838" s="52">
        <f t="shared" si="1172"/>
        <v>8.0000000000000016E-2</v>
      </c>
      <c r="AJ838" s="52">
        <f t="shared" si="1267"/>
        <v>1</v>
      </c>
      <c r="AK838" s="52"/>
      <c r="AL838" s="239" t="str">
        <f t="shared" si="1191"/>
        <v/>
      </c>
      <c r="AM838" s="239" t="str">
        <f t="shared" si="1192"/>
        <v/>
      </c>
      <c r="AN838" s="239" t="str">
        <f t="shared" si="1193"/>
        <v/>
      </c>
      <c r="AO838" s="239" t="str">
        <f t="shared" si="1194"/>
        <v/>
      </c>
      <c r="AP838" s="239" t="str">
        <f t="shared" si="1195"/>
        <v/>
      </c>
      <c r="AQ838" s="239" t="str">
        <f t="shared" si="1196"/>
        <v/>
      </c>
      <c r="AR838" s="239" t="str">
        <f t="shared" si="1197"/>
        <v/>
      </c>
      <c r="AS838" s="239" t="str">
        <f t="shared" si="1198"/>
        <v/>
      </c>
      <c r="AT838" s="239" t="str">
        <f t="shared" si="1199"/>
        <v/>
      </c>
      <c r="AU838" s="239" t="str">
        <f t="shared" si="1173"/>
        <v/>
      </c>
      <c r="AV838" s="239" t="str">
        <f t="shared" si="1174"/>
        <v/>
      </c>
      <c r="AW838" s="239" t="str">
        <f t="shared" si="1175"/>
        <v/>
      </c>
      <c r="AX838" s="239" t="str">
        <f t="shared" si="1176"/>
        <v/>
      </c>
      <c r="AY838" s="239" t="str">
        <f t="shared" si="1177"/>
        <v/>
      </c>
      <c r="AZ838" s="239" t="str">
        <f t="shared" si="1178"/>
        <v/>
      </c>
      <c r="BA838" s="239" t="str">
        <f t="shared" si="1179"/>
        <v/>
      </c>
      <c r="BB838" s="239" t="str">
        <f t="shared" si="1180"/>
        <v/>
      </c>
      <c r="BC838" s="239" t="str">
        <f t="shared" si="1181"/>
        <v/>
      </c>
      <c r="BD838" s="239" t="str">
        <f t="shared" si="1182"/>
        <v/>
      </c>
      <c r="BE838" s="239" t="str">
        <f t="shared" si="1183"/>
        <v/>
      </c>
      <c r="BF838" s="239" t="str">
        <f t="shared" si="1184"/>
        <v/>
      </c>
      <c r="BG838" s="239">
        <f t="shared" si="1185"/>
        <v>1</v>
      </c>
      <c r="BH838" s="239" t="str">
        <f t="shared" si="1186"/>
        <v/>
      </c>
      <c r="BI838" s="239" t="str">
        <f t="shared" si="1187"/>
        <v/>
      </c>
      <c r="BJ838" s="239" t="str">
        <f t="shared" si="1188"/>
        <v/>
      </c>
      <c r="BK838" s="239" t="str">
        <f t="shared" si="1189"/>
        <v/>
      </c>
      <c r="BL838" s="239" t="str">
        <f t="shared" si="1190"/>
        <v/>
      </c>
      <c r="BN838" s="239" t="str">
        <f t="shared" si="1200"/>
        <v/>
      </c>
      <c r="BO838" s="239" t="str">
        <f t="shared" si="1201"/>
        <v/>
      </c>
      <c r="BP838" s="239" t="str">
        <f t="shared" si="1202"/>
        <v/>
      </c>
      <c r="BQ838" s="239" t="str">
        <f t="shared" si="1203"/>
        <v/>
      </c>
      <c r="BR838" s="239" t="str">
        <f t="shared" si="1204"/>
        <v/>
      </c>
      <c r="BS838" s="239" t="str">
        <f t="shared" si="1205"/>
        <v/>
      </c>
      <c r="BT838" s="239" t="str">
        <f t="shared" si="1206"/>
        <v/>
      </c>
      <c r="BU838" s="239" t="str">
        <f t="shared" si="1207"/>
        <v/>
      </c>
      <c r="BV838" s="239" t="str">
        <f t="shared" si="1208"/>
        <v/>
      </c>
      <c r="BW838" s="239" t="str">
        <f t="shared" si="1209"/>
        <v/>
      </c>
      <c r="BX838" s="239" t="str">
        <f t="shared" si="1210"/>
        <v/>
      </c>
      <c r="BY838" s="239" t="str">
        <f t="shared" si="1211"/>
        <v/>
      </c>
      <c r="BZ838" s="239" t="str">
        <f t="shared" si="1212"/>
        <v/>
      </c>
      <c r="CA838" s="239" t="str">
        <f t="shared" si="1213"/>
        <v/>
      </c>
      <c r="CB838" s="239" t="str">
        <f t="shared" si="1214"/>
        <v/>
      </c>
      <c r="CC838" s="239" t="str">
        <f t="shared" si="1215"/>
        <v/>
      </c>
      <c r="CD838" s="239" t="str">
        <f t="shared" si="1216"/>
        <v/>
      </c>
      <c r="CE838" s="239" t="str">
        <f t="shared" si="1217"/>
        <v/>
      </c>
      <c r="CF838" s="239" t="str">
        <f t="shared" si="1218"/>
        <v/>
      </c>
      <c r="CG838" s="239" t="str">
        <f t="shared" si="1219"/>
        <v/>
      </c>
      <c r="CH838" s="239" t="str">
        <f t="shared" si="1220"/>
        <v/>
      </c>
      <c r="CI838" s="239">
        <f t="shared" si="1221"/>
        <v>1</v>
      </c>
      <c r="CJ838" s="239" t="str">
        <f t="shared" si="1222"/>
        <v/>
      </c>
      <c r="CK838" s="239" t="str">
        <f t="shared" si="1223"/>
        <v/>
      </c>
      <c r="CL838" s="239" t="str">
        <f t="shared" si="1224"/>
        <v/>
      </c>
      <c r="CM838" s="239" t="str">
        <f t="shared" si="1225"/>
        <v/>
      </c>
      <c r="CN838" s="239" t="str">
        <f t="shared" si="1226"/>
        <v/>
      </c>
      <c r="CP838" s="239" t="str">
        <f t="shared" si="1227"/>
        <v/>
      </c>
      <c r="CQ838" s="239" t="str">
        <f t="shared" si="1228"/>
        <v/>
      </c>
      <c r="CR838" s="239" t="str">
        <f t="shared" si="1229"/>
        <v/>
      </c>
      <c r="CS838" s="239" t="str">
        <f t="shared" si="1230"/>
        <v/>
      </c>
      <c r="CT838" s="239" t="str">
        <f t="shared" si="1231"/>
        <v/>
      </c>
      <c r="CU838" s="239" t="str">
        <f t="shared" si="1232"/>
        <v/>
      </c>
      <c r="CV838" s="239" t="str">
        <f t="shared" si="1233"/>
        <v/>
      </c>
      <c r="CW838" s="239" t="str">
        <f t="shared" si="1234"/>
        <v/>
      </c>
      <c r="CX838" s="239" t="str">
        <f t="shared" si="1235"/>
        <v/>
      </c>
      <c r="CY838" s="239" t="str">
        <f t="shared" si="1236"/>
        <v/>
      </c>
      <c r="CZ838" s="239" t="str">
        <f t="shared" si="1237"/>
        <v/>
      </c>
      <c r="DA838" s="239" t="str">
        <f t="shared" si="1238"/>
        <v/>
      </c>
      <c r="DB838" s="239" t="str">
        <f t="shared" si="1239"/>
        <v/>
      </c>
      <c r="DC838" s="239" t="str">
        <f t="shared" si="1240"/>
        <v/>
      </c>
      <c r="DD838" s="239" t="str">
        <f t="shared" si="1241"/>
        <v/>
      </c>
      <c r="DE838" s="239" t="str">
        <f t="shared" si="1242"/>
        <v/>
      </c>
      <c r="DF838" s="239" t="str">
        <f t="shared" si="1243"/>
        <v/>
      </c>
      <c r="DG838" s="239" t="str">
        <f t="shared" si="1244"/>
        <v/>
      </c>
      <c r="DH838" s="239" t="str">
        <f t="shared" si="1245"/>
        <v/>
      </c>
      <c r="DI838" s="239" t="str">
        <f t="shared" si="1246"/>
        <v/>
      </c>
      <c r="DJ838" s="239" t="str">
        <f t="shared" si="1247"/>
        <v/>
      </c>
      <c r="DK838" s="239" t="str">
        <f t="shared" si="1248"/>
        <v>4to Trimestre</v>
      </c>
      <c r="DL838" s="239" t="str">
        <f t="shared" si="1249"/>
        <v/>
      </c>
      <c r="DM838" s="239" t="str">
        <f t="shared" si="1250"/>
        <v/>
      </c>
      <c r="DN838" s="239" t="str">
        <f t="shared" si="1251"/>
        <v/>
      </c>
      <c r="DO838" s="239" t="str">
        <f t="shared" si="1252"/>
        <v/>
      </c>
      <c r="DP838" s="239" t="str">
        <f t="shared" si="1253"/>
        <v/>
      </c>
    </row>
    <row r="839" spans="1:120" ht="50.25" hidden="1" customHeight="1" x14ac:dyDescent="0.25">
      <c r="A839" s="49" t="s">
        <v>4513</v>
      </c>
      <c r="B839" s="49">
        <v>3003</v>
      </c>
      <c r="C839" s="49" t="s">
        <v>67</v>
      </c>
      <c r="D839" s="49" t="s">
        <v>3316</v>
      </c>
      <c r="E839" s="85">
        <v>3</v>
      </c>
      <c r="F839" s="49" t="s">
        <v>3317</v>
      </c>
      <c r="G839" s="49" t="str">
        <f t="shared" si="1256"/>
        <v>3003-1</v>
      </c>
      <c r="H839" s="49" t="s">
        <v>75</v>
      </c>
      <c r="I839" s="49" t="s">
        <v>196</v>
      </c>
      <c r="J839" s="49" t="s">
        <v>1406</v>
      </c>
      <c r="K839" s="49" t="s">
        <v>514</v>
      </c>
      <c r="L839" s="49" t="s">
        <v>125</v>
      </c>
      <c r="M839" s="49" t="s">
        <v>3318</v>
      </c>
      <c r="N839" s="49" t="s">
        <v>1293</v>
      </c>
      <c r="O839" s="49" t="s">
        <v>516</v>
      </c>
      <c r="P839" s="49" t="s">
        <v>3319</v>
      </c>
      <c r="Q839" s="50">
        <v>0.14000000000000001</v>
      </c>
      <c r="R839" s="50"/>
      <c r="S839" s="166">
        <v>330000</v>
      </c>
      <c r="T839" s="49" t="s">
        <v>84</v>
      </c>
      <c r="U839" s="101" t="s">
        <v>3320</v>
      </c>
      <c r="V839" s="51">
        <v>44942</v>
      </c>
      <c r="W839" s="51">
        <v>45275</v>
      </c>
      <c r="X839" s="49" t="s">
        <v>3321</v>
      </c>
      <c r="Y839" s="49" t="s">
        <v>87</v>
      </c>
      <c r="Z839" s="59" t="s">
        <v>100</v>
      </c>
      <c r="AA839" s="223">
        <v>1.0680000000000001</v>
      </c>
      <c r="AB839" s="200" t="s">
        <v>3322</v>
      </c>
      <c r="AC839" s="202">
        <v>45289</v>
      </c>
      <c r="AD839" s="52">
        <v>1</v>
      </c>
      <c r="AE839" s="23" t="s">
        <v>3323</v>
      </c>
      <c r="AF839" s="23">
        <v>45289</v>
      </c>
      <c r="AG839" s="52"/>
      <c r="AH839" s="52" t="s">
        <v>92</v>
      </c>
      <c r="AI839" s="52">
        <f t="shared" si="1172"/>
        <v>0.14000000000000001</v>
      </c>
      <c r="AJ839" s="52"/>
      <c r="AK839" s="52"/>
      <c r="AL839" s="239" t="str">
        <f t="shared" si="1191"/>
        <v/>
      </c>
      <c r="AM839" s="239" t="str">
        <f t="shared" si="1192"/>
        <v/>
      </c>
      <c r="AN839" s="239" t="str">
        <f t="shared" si="1193"/>
        <v/>
      </c>
      <c r="AO839" s="239" t="str">
        <f t="shared" si="1194"/>
        <v/>
      </c>
      <c r="AP839" s="239" t="str">
        <f t="shared" si="1195"/>
        <v/>
      </c>
      <c r="AQ839" s="239" t="str">
        <f t="shared" si="1196"/>
        <v/>
      </c>
      <c r="AR839" s="239" t="str">
        <f t="shared" si="1197"/>
        <v/>
      </c>
      <c r="AS839" s="239" t="str">
        <f t="shared" si="1198"/>
        <v/>
      </c>
      <c r="AT839" s="239" t="str">
        <f t="shared" si="1199"/>
        <v/>
      </c>
      <c r="AU839" s="239" t="str">
        <f t="shared" si="1173"/>
        <v/>
      </c>
      <c r="AV839" s="239" t="str">
        <f t="shared" si="1174"/>
        <v/>
      </c>
      <c r="AW839" s="239" t="str">
        <f t="shared" si="1175"/>
        <v/>
      </c>
      <c r="AX839" s="239" t="str">
        <f t="shared" si="1176"/>
        <v/>
      </c>
      <c r="AY839" s="239" t="str">
        <f t="shared" si="1177"/>
        <v/>
      </c>
      <c r="AZ839" s="239" t="str">
        <f t="shared" si="1178"/>
        <v/>
      </c>
      <c r="BA839" s="239" t="str">
        <f t="shared" si="1179"/>
        <v/>
      </c>
      <c r="BB839" s="239" t="str">
        <f t="shared" si="1180"/>
        <v/>
      </c>
      <c r="BC839" s="239" t="str">
        <f t="shared" si="1181"/>
        <v/>
      </c>
      <c r="BD839" s="239" t="str">
        <f t="shared" si="1182"/>
        <v/>
      </c>
      <c r="BE839" s="239" t="str">
        <f t="shared" si="1183"/>
        <v/>
      </c>
      <c r="BF839" s="239" t="str">
        <f t="shared" si="1184"/>
        <v/>
      </c>
      <c r="BG839" s="239" t="str">
        <f t="shared" si="1185"/>
        <v/>
      </c>
      <c r="BH839" s="239" t="str">
        <f t="shared" si="1186"/>
        <v/>
      </c>
      <c r="BI839" s="239" t="str">
        <f t="shared" si="1187"/>
        <v/>
      </c>
      <c r="BJ839" s="239" t="str">
        <f t="shared" si="1188"/>
        <v/>
      </c>
      <c r="BK839" s="239" t="str">
        <f t="shared" si="1189"/>
        <v/>
      </c>
      <c r="BL839" s="239" t="str">
        <f t="shared" si="1190"/>
        <v/>
      </c>
      <c r="BN839" s="239" t="str">
        <f t="shared" si="1200"/>
        <v/>
      </c>
      <c r="BO839" s="239" t="str">
        <f t="shared" si="1201"/>
        <v/>
      </c>
      <c r="BP839" s="239" t="str">
        <f t="shared" si="1202"/>
        <v/>
      </c>
      <c r="BQ839" s="239" t="str">
        <f t="shared" si="1203"/>
        <v/>
      </c>
      <c r="BR839" s="239" t="str">
        <f t="shared" si="1204"/>
        <v/>
      </c>
      <c r="BS839" s="239" t="str">
        <f t="shared" si="1205"/>
        <v/>
      </c>
      <c r="BT839" s="239" t="str">
        <f t="shared" si="1206"/>
        <v/>
      </c>
      <c r="BU839" s="239" t="str">
        <f t="shared" si="1207"/>
        <v/>
      </c>
      <c r="BV839" s="239" t="str">
        <f t="shared" si="1208"/>
        <v/>
      </c>
      <c r="BW839" s="239" t="str">
        <f t="shared" si="1209"/>
        <v/>
      </c>
      <c r="BX839" s="239" t="str">
        <f t="shared" si="1210"/>
        <v/>
      </c>
      <c r="BY839" s="239" t="str">
        <f t="shared" si="1211"/>
        <v/>
      </c>
      <c r="BZ839" s="239" t="str">
        <f t="shared" si="1212"/>
        <v/>
      </c>
      <c r="CA839" s="239" t="str">
        <f t="shared" si="1213"/>
        <v/>
      </c>
      <c r="CB839" s="239" t="str">
        <f t="shared" si="1214"/>
        <v/>
      </c>
      <c r="CC839" s="239" t="str">
        <f t="shared" si="1215"/>
        <v/>
      </c>
      <c r="CD839" s="239" t="str">
        <f t="shared" si="1216"/>
        <v/>
      </c>
      <c r="CE839" s="239" t="str">
        <f t="shared" si="1217"/>
        <v/>
      </c>
      <c r="CF839" s="239" t="str">
        <f t="shared" si="1218"/>
        <v/>
      </c>
      <c r="CG839" s="239" t="str">
        <f t="shared" si="1219"/>
        <v/>
      </c>
      <c r="CH839" s="239" t="str">
        <f t="shared" si="1220"/>
        <v/>
      </c>
      <c r="CI839" s="239" t="str">
        <f t="shared" si="1221"/>
        <v/>
      </c>
      <c r="CJ839" s="239" t="str">
        <f t="shared" si="1222"/>
        <v/>
      </c>
      <c r="CK839" s="239" t="str">
        <f t="shared" si="1223"/>
        <v/>
      </c>
      <c r="CL839" s="239" t="str">
        <f t="shared" si="1224"/>
        <v/>
      </c>
      <c r="CM839" s="239" t="str">
        <f t="shared" si="1225"/>
        <v/>
      </c>
      <c r="CN839" s="239" t="str">
        <f t="shared" si="1226"/>
        <v/>
      </c>
      <c r="CP839" s="239" t="str">
        <f t="shared" si="1227"/>
        <v/>
      </c>
      <c r="CQ839" s="239" t="str">
        <f t="shared" si="1228"/>
        <v/>
      </c>
      <c r="CR839" s="239" t="str">
        <f t="shared" si="1229"/>
        <v/>
      </c>
      <c r="CS839" s="239" t="str">
        <f t="shared" si="1230"/>
        <v/>
      </c>
      <c r="CT839" s="239" t="str">
        <f t="shared" si="1231"/>
        <v/>
      </c>
      <c r="CU839" s="239" t="str">
        <f t="shared" si="1232"/>
        <v/>
      </c>
      <c r="CV839" s="239" t="str">
        <f t="shared" si="1233"/>
        <v/>
      </c>
      <c r="CW839" s="239" t="str">
        <f t="shared" si="1234"/>
        <v/>
      </c>
      <c r="CX839" s="239" t="str">
        <f t="shared" si="1235"/>
        <v/>
      </c>
      <c r="CY839" s="239" t="str">
        <f t="shared" si="1236"/>
        <v/>
      </c>
      <c r="CZ839" s="239" t="str">
        <f t="shared" si="1237"/>
        <v/>
      </c>
      <c r="DA839" s="239" t="str">
        <f t="shared" si="1238"/>
        <v/>
      </c>
      <c r="DB839" s="239" t="str">
        <f t="shared" si="1239"/>
        <v/>
      </c>
      <c r="DC839" s="239" t="str">
        <f t="shared" si="1240"/>
        <v/>
      </c>
      <c r="DD839" s="239" t="str">
        <f t="shared" si="1241"/>
        <v/>
      </c>
      <c r="DE839" s="239" t="str">
        <f t="shared" si="1242"/>
        <v/>
      </c>
      <c r="DF839" s="239" t="str">
        <f t="shared" si="1243"/>
        <v/>
      </c>
      <c r="DG839" s="239" t="str">
        <f t="shared" si="1244"/>
        <v/>
      </c>
      <c r="DH839" s="239" t="str">
        <f t="shared" si="1245"/>
        <v/>
      </c>
      <c r="DI839" s="239" t="str">
        <f t="shared" si="1246"/>
        <v/>
      </c>
      <c r="DJ839" s="239" t="str">
        <f t="shared" si="1247"/>
        <v/>
      </c>
      <c r="DK839" s="239" t="str">
        <f t="shared" si="1248"/>
        <v/>
      </c>
      <c r="DL839" s="239" t="str">
        <f t="shared" si="1249"/>
        <v/>
      </c>
      <c r="DM839" s="239" t="str">
        <f t="shared" si="1250"/>
        <v/>
      </c>
      <c r="DN839" s="239" t="str">
        <f t="shared" si="1251"/>
        <v/>
      </c>
      <c r="DO839" s="239" t="str">
        <f t="shared" si="1252"/>
        <v/>
      </c>
      <c r="DP839" s="239" t="str">
        <f t="shared" si="1253"/>
        <v/>
      </c>
    </row>
    <row r="840" spans="1:120" ht="50.25" hidden="1" customHeight="1" x14ac:dyDescent="0.25">
      <c r="A840" s="53" t="s">
        <v>4513</v>
      </c>
      <c r="B840" s="53">
        <v>3003</v>
      </c>
      <c r="C840" s="53" t="s">
        <v>67</v>
      </c>
      <c r="D840" s="53" t="s">
        <v>3316</v>
      </c>
      <c r="E840" s="53">
        <v>3</v>
      </c>
      <c r="F840" s="53" t="s">
        <v>3324</v>
      </c>
      <c r="G840" s="53" t="str">
        <f t="shared" si="1256"/>
        <v>3003-1</v>
      </c>
      <c r="H840" s="53" t="s">
        <v>94</v>
      </c>
      <c r="I840" s="53" t="s">
        <v>196</v>
      </c>
      <c r="J840" s="53" t="s">
        <v>80</v>
      </c>
      <c r="K840" s="53" t="s">
        <v>80</v>
      </c>
      <c r="L840" s="53" t="s">
        <v>80</v>
      </c>
      <c r="M840" s="53" t="s">
        <v>80</v>
      </c>
      <c r="N840" s="53" t="s">
        <v>80</v>
      </c>
      <c r="O840" s="53" t="s">
        <v>80</v>
      </c>
      <c r="P840" s="53" t="s">
        <v>3325</v>
      </c>
      <c r="Q840" s="52">
        <v>0.4</v>
      </c>
      <c r="R840" s="52">
        <f>+Q840*Q839</f>
        <v>5.6000000000000008E-2</v>
      </c>
      <c r="S840" s="53">
        <v>15</v>
      </c>
      <c r="T840" s="53" t="s">
        <v>84</v>
      </c>
      <c r="U840" s="53" t="s">
        <v>3326</v>
      </c>
      <c r="V840" s="23">
        <v>44942</v>
      </c>
      <c r="W840" s="23">
        <v>45275</v>
      </c>
      <c r="X840" s="53" t="s">
        <v>3321</v>
      </c>
      <c r="Y840" s="49" t="s">
        <v>87</v>
      </c>
      <c r="Z840" s="59" t="s">
        <v>100</v>
      </c>
      <c r="AA840" s="224">
        <v>1</v>
      </c>
      <c r="AB840" s="200" t="s">
        <v>3327</v>
      </c>
      <c r="AC840" s="202">
        <v>45289</v>
      </c>
      <c r="AD840" s="52">
        <v>1</v>
      </c>
      <c r="AE840" s="23" t="s">
        <v>3328</v>
      </c>
      <c r="AF840" s="23">
        <v>45289</v>
      </c>
      <c r="AG840" s="53" t="s">
        <v>79</v>
      </c>
      <c r="AH840" s="52">
        <v>1</v>
      </c>
      <c r="AI840" s="52">
        <f t="shared" si="1172"/>
        <v>5.6000000000000008E-2</v>
      </c>
      <c r="AJ840" s="52">
        <f t="shared" ref="AJ840:AJ842" si="1268">+AI840/R840</f>
        <v>1</v>
      </c>
      <c r="AK840" s="52"/>
      <c r="AL840" s="239" t="str">
        <f t="shared" si="1191"/>
        <v/>
      </c>
      <c r="AM840" s="239" t="str">
        <f t="shared" si="1192"/>
        <v/>
      </c>
      <c r="AN840" s="239" t="str">
        <f t="shared" si="1193"/>
        <v/>
      </c>
      <c r="AO840" s="239" t="str">
        <f t="shared" si="1194"/>
        <v/>
      </c>
      <c r="AP840" s="239" t="str">
        <f t="shared" si="1195"/>
        <v/>
      </c>
      <c r="AQ840" s="239" t="str">
        <f t="shared" si="1196"/>
        <v/>
      </c>
      <c r="AR840" s="239" t="str">
        <f t="shared" si="1197"/>
        <v/>
      </c>
      <c r="AS840" s="239" t="str">
        <f t="shared" si="1198"/>
        <v/>
      </c>
      <c r="AT840" s="239" t="str">
        <f t="shared" si="1199"/>
        <v/>
      </c>
      <c r="AU840" s="239" t="str">
        <f t="shared" si="1173"/>
        <v/>
      </c>
      <c r="AV840" s="239" t="str">
        <f t="shared" si="1174"/>
        <v/>
      </c>
      <c r="AW840" s="239" t="str">
        <f t="shared" si="1175"/>
        <v/>
      </c>
      <c r="AX840" s="239" t="str">
        <f t="shared" si="1176"/>
        <v/>
      </c>
      <c r="AY840" s="239" t="str">
        <f t="shared" si="1177"/>
        <v/>
      </c>
      <c r="AZ840" s="239" t="str">
        <f t="shared" si="1178"/>
        <v/>
      </c>
      <c r="BA840" s="239" t="str">
        <f t="shared" si="1179"/>
        <v/>
      </c>
      <c r="BB840" s="239" t="str">
        <f t="shared" si="1180"/>
        <v/>
      </c>
      <c r="BC840" s="239" t="str">
        <f t="shared" si="1181"/>
        <v/>
      </c>
      <c r="BD840" s="239" t="str">
        <f t="shared" si="1182"/>
        <v/>
      </c>
      <c r="BE840" s="239" t="str">
        <f t="shared" si="1183"/>
        <v/>
      </c>
      <c r="BF840" s="239" t="str">
        <f t="shared" si="1184"/>
        <v/>
      </c>
      <c r="BG840" s="239" t="str">
        <f t="shared" si="1185"/>
        <v/>
      </c>
      <c r="BH840" s="239" t="str">
        <f t="shared" si="1186"/>
        <v/>
      </c>
      <c r="BI840" s="239" t="str">
        <f t="shared" si="1187"/>
        <v/>
      </c>
      <c r="BJ840" s="239" t="str">
        <f t="shared" si="1188"/>
        <v/>
      </c>
      <c r="BK840" s="239" t="str">
        <f t="shared" si="1189"/>
        <v/>
      </c>
      <c r="BL840" s="239" t="str">
        <f t="shared" si="1190"/>
        <v/>
      </c>
      <c r="BN840" s="239" t="str">
        <f t="shared" si="1200"/>
        <v/>
      </c>
      <c r="BO840" s="239" t="str">
        <f t="shared" si="1201"/>
        <v/>
      </c>
      <c r="BP840" s="239" t="str">
        <f t="shared" si="1202"/>
        <v/>
      </c>
      <c r="BQ840" s="239" t="str">
        <f t="shared" si="1203"/>
        <v/>
      </c>
      <c r="BR840" s="239" t="str">
        <f t="shared" si="1204"/>
        <v/>
      </c>
      <c r="BS840" s="239" t="str">
        <f t="shared" si="1205"/>
        <v/>
      </c>
      <c r="BT840" s="239" t="str">
        <f t="shared" si="1206"/>
        <v/>
      </c>
      <c r="BU840" s="239" t="str">
        <f t="shared" si="1207"/>
        <v/>
      </c>
      <c r="BV840" s="239" t="str">
        <f t="shared" si="1208"/>
        <v/>
      </c>
      <c r="BW840" s="239" t="str">
        <f t="shared" si="1209"/>
        <v/>
      </c>
      <c r="BX840" s="239" t="str">
        <f t="shared" si="1210"/>
        <v/>
      </c>
      <c r="BY840" s="239" t="str">
        <f t="shared" si="1211"/>
        <v/>
      </c>
      <c r="BZ840" s="239" t="str">
        <f t="shared" si="1212"/>
        <v/>
      </c>
      <c r="CA840" s="239" t="str">
        <f t="shared" si="1213"/>
        <v/>
      </c>
      <c r="CB840" s="239" t="str">
        <f t="shared" si="1214"/>
        <v/>
      </c>
      <c r="CC840" s="239" t="str">
        <f t="shared" si="1215"/>
        <v/>
      </c>
      <c r="CD840" s="239" t="str">
        <f t="shared" si="1216"/>
        <v/>
      </c>
      <c r="CE840" s="239" t="str">
        <f t="shared" si="1217"/>
        <v/>
      </c>
      <c r="CF840" s="239" t="str">
        <f t="shared" si="1218"/>
        <v/>
      </c>
      <c r="CG840" s="239" t="str">
        <f t="shared" si="1219"/>
        <v/>
      </c>
      <c r="CH840" s="239" t="str">
        <f t="shared" si="1220"/>
        <v/>
      </c>
      <c r="CI840" s="239" t="str">
        <f t="shared" si="1221"/>
        <v/>
      </c>
      <c r="CJ840" s="239" t="str">
        <f t="shared" si="1222"/>
        <v/>
      </c>
      <c r="CK840" s="239" t="str">
        <f t="shared" si="1223"/>
        <v/>
      </c>
      <c r="CL840" s="239" t="str">
        <f t="shared" si="1224"/>
        <v/>
      </c>
      <c r="CM840" s="239" t="str">
        <f t="shared" si="1225"/>
        <v/>
      </c>
      <c r="CN840" s="239" t="str">
        <f t="shared" si="1226"/>
        <v/>
      </c>
      <c r="CP840" s="239" t="str">
        <f t="shared" si="1227"/>
        <v/>
      </c>
      <c r="CQ840" s="239" t="str">
        <f t="shared" si="1228"/>
        <v/>
      </c>
      <c r="CR840" s="239" t="str">
        <f t="shared" si="1229"/>
        <v/>
      </c>
      <c r="CS840" s="239" t="str">
        <f t="shared" si="1230"/>
        <v/>
      </c>
      <c r="CT840" s="239" t="str">
        <f t="shared" si="1231"/>
        <v/>
      </c>
      <c r="CU840" s="239" t="str">
        <f t="shared" si="1232"/>
        <v/>
      </c>
      <c r="CV840" s="239" t="str">
        <f t="shared" si="1233"/>
        <v/>
      </c>
      <c r="CW840" s="239" t="str">
        <f t="shared" si="1234"/>
        <v/>
      </c>
      <c r="CX840" s="239" t="str">
        <f t="shared" si="1235"/>
        <v/>
      </c>
      <c r="CY840" s="239" t="str">
        <f t="shared" si="1236"/>
        <v/>
      </c>
      <c r="CZ840" s="239" t="str">
        <f t="shared" si="1237"/>
        <v/>
      </c>
      <c r="DA840" s="239" t="str">
        <f t="shared" si="1238"/>
        <v/>
      </c>
      <c r="DB840" s="239" t="str">
        <f t="shared" si="1239"/>
        <v/>
      </c>
      <c r="DC840" s="239" t="str">
        <f t="shared" si="1240"/>
        <v/>
      </c>
      <c r="DD840" s="239" t="str">
        <f t="shared" si="1241"/>
        <v/>
      </c>
      <c r="DE840" s="239" t="str">
        <f t="shared" si="1242"/>
        <v/>
      </c>
      <c r="DF840" s="239" t="str">
        <f t="shared" si="1243"/>
        <v/>
      </c>
      <c r="DG840" s="239" t="str">
        <f t="shared" si="1244"/>
        <v/>
      </c>
      <c r="DH840" s="239" t="str">
        <f t="shared" si="1245"/>
        <v/>
      </c>
      <c r="DI840" s="239" t="str">
        <f t="shared" si="1246"/>
        <v/>
      </c>
      <c r="DJ840" s="239" t="str">
        <f t="shared" si="1247"/>
        <v/>
      </c>
      <c r="DK840" s="239" t="str">
        <f t="shared" si="1248"/>
        <v/>
      </c>
      <c r="DL840" s="239" t="str">
        <f t="shared" si="1249"/>
        <v/>
      </c>
      <c r="DM840" s="239" t="str">
        <f t="shared" si="1250"/>
        <v/>
      </c>
      <c r="DN840" s="239" t="str">
        <f t="shared" si="1251"/>
        <v/>
      </c>
      <c r="DO840" s="239" t="str">
        <f t="shared" si="1252"/>
        <v/>
      </c>
      <c r="DP840" s="239" t="str">
        <f t="shared" si="1253"/>
        <v/>
      </c>
    </row>
    <row r="841" spans="1:120" ht="50.25" hidden="1" customHeight="1" x14ac:dyDescent="0.25">
      <c r="A841" s="53" t="s">
        <v>4513</v>
      </c>
      <c r="B841" s="53">
        <v>3003</v>
      </c>
      <c r="C841" s="53" t="s">
        <v>67</v>
      </c>
      <c r="D841" s="53" t="s">
        <v>3316</v>
      </c>
      <c r="E841" s="53">
        <v>3</v>
      </c>
      <c r="F841" s="53" t="s">
        <v>3329</v>
      </c>
      <c r="G841" s="53" t="str">
        <f t="shared" si="1256"/>
        <v>3003-1</v>
      </c>
      <c r="H841" s="53" t="s">
        <v>94</v>
      </c>
      <c r="I841" s="53" t="s">
        <v>196</v>
      </c>
      <c r="J841" s="53" t="s">
        <v>80</v>
      </c>
      <c r="K841" s="53" t="s">
        <v>80</v>
      </c>
      <c r="L841" s="53" t="s">
        <v>80</v>
      </c>
      <c r="M841" s="53" t="s">
        <v>80</v>
      </c>
      <c r="N841" s="53" t="s">
        <v>80</v>
      </c>
      <c r="O841" s="53" t="s">
        <v>80</v>
      </c>
      <c r="P841" s="53" t="s">
        <v>3330</v>
      </c>
      <c r="Q841" s="52">
        <v>0.3</v>
      </c>
      <c r="R841" s="52">
        <f>+Q841*Q839</f>
        <v>4.2000000000000003E-2</v>
      </c>
      <c r="S841" s="53">
        <v>6</v>
      </c>
      <c r="T841" s="53" t="s">
        <v>84</v>
      </c>
      <c r="U841" s="53" t="s">
        <v>3331</v>
      </c>
      <c r="V841" s="23">
        <v>44936</v>
      </c>
      <c r="W841" s="23">
        <v>45275</v>
      </c>
      <c r="X841" s="53" t="s">
        <v>3321</v>
      </c>
      <c r="Y841" s="49" t="s">
        <v>87</v>
      </c>
      <c r="Z841" s="59" t="s">
        <v>100</v>
      </c>
      <c r="AA841" s="224">
        <v>1</v>
      </c>
      <c r="AB841" s="200" t="s">
        <v>3332</v>
      </c>
      <c r="AC841" s="202">
        <v>45289</v>
      </c>
      <c r="AD841" s="52">
        <v>1</v>
      </c>
      <c r="AE841" s="23" t="s">
        <v>3328</v>
      </c>
      <c r="AF841" s="23">
        <v>45289</v>
      </c>
      <c r="AG841" s="53" t="s">
        <v>79</v>
      </c>
      <c r="AH841" s="52">
        <v>1</v>
      </c>
      <c r="AI841" s="52">
        <f t="shared" ref="AI841:AI904" si="1269">+IF(H841="Producto",AD841*Q841,AD841*R841)</f>
        <v>4.2000000000000003E-2</v>
      </c>
      <c r="AJ841" s="52">
        <f t="shared" si="1268"/>
        <v>1</v>
      </c>
      <c r="AK841" s="52"/>
      <c r="AL841" s="239" t="str">
        <f t="shared" si="1191"/>
        <v/>
      </c>
      <c r="AM841" s="239" t="str">
        <f t="shared" si="1192"/>
        <v/>
      </c>
      <c r="AN841" s="239" t="str">
        <f t="shared" si="1193"/>
        <v/>
      </c>
      <c r="AO841" s="239" t="str">
        <f t="shared" si="1194"/>
        <v/>
      </c>
      <c r="AP841" s="239" t="str">
        <f t="shared" si="1195"/>
        <v/>
      </c>
      <c r="AQ841" s="239" t="str">
        <f t="shared" si="1196"/>
        <v/>
      </c>
      <c r="AR841" s="239" t="str">
        <f t="shared" si="1197"/>
        <v/>
      </c>
      <c r="AS841" s="239" t="str">
        <f t="shared" si="1198"/>
        <v/>
      </c>
      <c r="AT841" s="239" t="str">
        <f t="shared" si="1199"/>
        <v/>
      </c>
      <c r="AU841" s="239" t="str">
        <f t="shared" ref="AU841:AU904" si="1270">IF(AU$8=$C841,"",IF($H841="Producto","",IF(ISNUMBER(FIND(AU$8,$X841,1)),AD841,"")))</f>
        <v/>
      </c>
      <c r="AV841" s="239" t="str">
        <f t="shared" ref="AV841:AV904" si="1271">IF(AV$8=$C841,"",IF($H841="Producto","",IF(ISNUMBER(FIND(AV$8,$X841,1)),AD841,"")))</f>
        <v/>
      </c>
      <c r="AW841" s="239" t="str">
        <f t="shared" ref="AW841:AW904" si="1272">IF(AW$8=$C841,"",IF($H841="Producto","",IF(ISNUMBER(FIND(AW$8,$X841,1)),AD841,"")))</f>
        <v/>
      </c>
      <c r="AX841" s="239" t="str">
        <f t="shared" ref="AX841:AX904" si="1273">IF(AX$8=$C841,"",IF($H841="Producto","",IF(ISNUMBER(FIND(AX$8,$X841,1)),AD841,"")))</f>
        <v/>
      </c>
      <c r="AY841" s="239" t="str">
        <f t="shared" ref="AY841:AY904" si="1274">IF(AY$8=$C841,"",IF($H841="Producto","",IF(ISNUMBER(FIND(AY$8,$X841,1)),AD841,"")))</f>
        <v/>
      </c>
      <c r="AZ841" s="239" t="str">
        <f t="shared" ref="AZ841:AZ904" si="1275">IF(AZ$8=$C841,"",IF($H841="Producto","",IF(ISNUMBER(FIND(AZ$8,$X841,1)),AD841,"")))</f>
        <v/>
      </c>
      <c r="BA841" s="239" t="str">
        <f t="shared" ref="BA841:BA904" si="1276">IF(BA$8=$C841,"",IF($H841="Producto","",IF(ISNUMBER(FIND(BA$8,$X841,1)),AD841,"")))</f>
        <v/>
      </c>
      <c r="BB841" s="239" t="str">
        <f t="shared" ref="BB841:BB904" si="1277">IF(BB$8=$C841,"",IF($H841="Producto","",IF(ISNUMBER(FIND(BB$8,$X841,1)),AD841,"")))</f>
        <v/>
      </c>
      <c r="BC841" s="239" t="str">
        <f t="shared" ref="BC841:BC904" si="1278">IF(BC$8=$C841,"",IF($H841="Producto","",IF(ISNUMBER(FIND(BC$8,$X841,1)),AD841,"")))</f>
        <v/>
      </c>
      <c r="BD841" s="239" t="str">
        <f t="shared" ref="BD841:BD904" si="1279">IF(BD$8=$C841,"",IF($H841="Producto","",IF(ISNUMBER(FIND(BD$8,$X841,1)),AD841,"")))</f>
        <v/>
      </c>
      <c r="BE841" s="239" t="str">
        <f t="shared" ref="BE841:BE904" si="1280">IF(BE$8=$C841,"",IF($H841="Producto","",IF(ISNUMBER(FIND(BE$8,$X841,1)),AD841,"")))</f>
        <v/>
      </c>
      <c r="BF841" s="239" t="str">
        <f t="shared" ref="BF841:BF904" si="1281">IF(BF$8=$C841,"",IF($H841="Producto","",IF(ISNUMBER(FIND(BF$8,$X841,1)),AD841,"")))</f>
        <v/>
      </c>
      <c r="BG841" s="239" t="str">
        <f t="shared" ref="BG841:BG904" si="1282">IF(BG$8=$C841,"",IF($H841="Producto","",IF(ISNUMBER(FIND(BG$8,$X841,1)),AD841,"")))</f>
        <v/>
      </c>
      <c r="BH841" s="239" t="str">
        <f t="shared" ref="BH841:BH904" si="1283">IF(BH$8=$C841,"",IF($H841="Producto","",IF(ISNUMBER(FIND(BH$8,$X841,1)),AD841,"")))</f>
        <v/>
      </c>
      <c r="BI841" s="239" t="str">
        <f t="shared" ref="BI841:BI904" si="1284">IF(BI$8=$C841,"",IF($H841="Producto","",IF(ISNUMBER(FIND(BI$8,$X841,1)),AD841,"")))</f>
        <v/>
      </c>
      <c r="BJ841" s="239" t="str">
        <f t="shared" ref="BJ841:BJ904" si="1285">IF(BJ$8=$C841,"",IF($H841="Producto","",IF(ISNUMBER(FIND(BJ$8,$X841,1)),AD841,"")))</f>
        <v/>
      </c>
      <c r="BK841" s="239" t="str">
        <f t="shared" ref="BK841:BK904" si="1286">IF(BK$8=$C841,"",IF($H841="Producto","",IF(ISNUMBER(FIND(BK$8,$X841,1)),AD841,"")))</f>
        <v/>
      </c>
      <c r="BL841" s="239" t="str">
        <f t="shared" ref="BL841:BL904" si="1287">IF(BL$8=$C841,"",IF($H841="Producto","",IF(ISNUMBER(FIND(BL$8,$X841,1)),AD841,"")))</f>
        <v/>
      </c>
      <c r="BN841" s="239" t="str">
        <f t="shared" si="1200"/>
        <v/>
      </c>
      <c r="BO841" s="239" t="str">
        <f t="shared" si="1201"/>
        <v/>
      </c>
      <c r="BP841" s="239" t="str">
        <f t="shared" si="1202"/>
        <v/>
      </c>
      <c r="BQ841" s="239" t="str">
        <f t="shared" si="1203"/>
        <v/>
      </c>
      <c r="BR841" s="239" t="str">
        <f t="shared" si="1204"/>
        <v/>
      </c>
      <c r="BS841" s="239" t="str">
        <f t="shared" si="1205"/>
        <v/>
      </c>
      <c r="BT841" s="239" t="str">
        <f t="shared" si="1206"/>
        <v/>
      </c>
      <c r="BU841" s="239" t="str">
        <f t="shared" si="1207"/>
        <v/>
      </c>
      <c r="BV841" s="239" t="str">
        <f t="shared" si="1208"/>
        <v/>
      </c>
      <c r="BW841" s="239" t="str">
        <f t="shared" si="1209"/>
        <v/>
      </c>
      <c r="BX841" s="239" t="str">
        <f t="shared" si="1210"/>
        <v/>
      </c>
      <c r="BY841" s="239" t="str">
        <f t="shared" si="1211"/>
        <v/>
      </c>
      <c r="BZ841" s="239" t="str">
        <f t="shared" si="1212"/>
        <v/>
      </c>
      <c r="CA841" s="239" t="str">
        <f t="shared" si="1213"/>
        <v/>
      </c>
      <c r="CB841" s="239" t="str">
        <f t="shared" si="1214"/>
        <v/>
      </c>
      <c r="CC841" s="239" t="str">
        <f t="shared" si="1215"/>
        <v/>
      </c>
      <c r="CD841" s="239" t="str">
        <f t="shared" si="1216"/>
        <v/>
      </c>
      <c r="CE841" s="239" t="str">
        <f t="shared" si="1217"/>
        <v/>
      </c>
      <c r="CF841" s="239" t="str">
        <f t="shared" si="1218"/>
        <v/>
      </c>
      <c r="CG841" s="239" t="str">
        <f t="shared" si="1219"/>
        <v/>
      </c>
      <c r="CH841" s="239" t="str">
        <f t="shared" si="1220"/>
        <v/>
      </c>
      <c r="CI841" s="239" t="str">
        <f t="shared" si="1221"/>
        <v/>
      </c>
      <c r="CJ841" s="239" t="str">
        <f t="shared" si="1222"/>
        <v/>
      </c>
      <c r="CK841" s="239" t="str">
        <f t="shared" si="1223"/>
        <v/>
      </c>
      <c r="CL841" s="239" t="str">
        <f t="shared" si="1224"/>
        <v/>
      </c>
      <c r="CM841" s="239" t="str">
        <f t="shared" si="1225"/>
        <v/>
      </c>
      <c r="CN841" s="239" t="str">
        <f t="shared" si="1226"/>
        <v/>
      </c>
      <c r="CP841" s="239" t="str">
        <f t="shared" si="1227"/>
        <v/>
      </c>
      <c r="CQ841" s="239" t="str">
        <f t="shared" si="1228"/>
        <v/>
      </c>
      <c r="CR841" s="239" t="str">
        <f t="shared" si="1229"/>
        <v/>
      </c>
      <c r="CS841" s="239" t="str">
        <f t="shared" si="1230"/>
        <v/>
      </c>
      <c r="CT841" s="239" t="str">
        <f t="shared" si="1231"/>
        <v/>
      </c>
      <c r="CU841" s="239" t="str">
        <f t="shared" si="1232"/>
        <v/>
      </c>
      <c r="CV841" s="239" t="str">
        <f t="shared" si="1233"/>
        <v/>
      </c>
      <c r="CW841" s="239" t="str">
        <f t="shared" si="1234"/>
        <v/>
      </c>
      <c r="CX841" s="239" t="str">
        <f t="shared" si="1235"/>
        <v/>
      </c>
      <c r="CY841" s="239" t="str">
        <f t="shared" si="1236"/>
        <v/>
      </c>
      <c r="CZ841" s="239" t="str">
        <f t="shared" si="1237"/>
        <v/>
      </c>
      <c r="DA841" s="239" t="str">
        <f t="shared" si="1238"/>
        <v/>
      </c>
      <c r="DB841" s="239" t="str">
        <f t="shared" si="1239"/>
        <v/>
      </c>
      <c r="DC841" s="239" t="str">
        <f t="shared" si="1240"/>
        <v/>
      </c>
      <c r="DD841" s="239" t="str">
        <f t="shared" si="1241"/>
        <v/>
      </c>
      <c r="DE841" s="239" t="str">
        <f t="shared" si="1242"/>
        <v/>
      </c>
      <c r="DF841" s="239" t="str">
        <f t="shared" si="1243"/>
        <v/>
      </c>
      <c r="DG841" s="239" t="str">
        <f t="shared" si="1244"/>
        <v/>
      </c>
      <c r="DH841" s="239" t="str">
        <f t="shared" si="1245"/>
        <v/>
      </c>
      <c r="DI841" s="239" t="str">
        <f t="shared" si="1246"/>
        <v/>
      </c>
      <c r="DJ841" s="239" t="str">
        <f t="shared" si="1247"/>
        <v/>
      </c>
      <c r="DK841" s="239" t="str">
        <f t="shared" si="1248"/>
        <v/>
      </c>
      <c r="DL841" s="239" t="str">
        <f t="shared" si="1249"/>
        <v/>
      </c>
      <c r="DM841" s="239" t="str">
        <f t="shared" si="1250"/>
        <v/>
      </c>
      <c r="DN841" s="239" t="str">
        <f t="shared" si="1251"/>
        <v/>
      </c>
      <c r="DO841" s="239" t="str">
        <f t="shared" si="1252"/>
        <v/>
      </c>
      <c r="DP841" s="239" t="str">
        <f t="shared" si="1253"/>
        <v/>
      </c>
    </row>
    <row r="842" spans="1:120" ht="50.25" hidden="1" customHeight="1" x14ac:dyDescent="0.25">
      <c r="A842" s="53" t="s">
        <v>4513</v>
      </c>
      <c r="B842" s="53">
        <v>3003</v>
      </c>
      <c r="C842" s="53" t="s">
        <v>67</v>
      </c>
      <c r="D842" s="53" t="s">
        <v>3316</v>
      </c>
      <c r="E842" s="53">
        <v>3</v>
      </c>
      <c r="F842" s="53" t="s">
        <v>3333</v>
      </c>
      <c r="G842" s="53" t="str">
        <f t="shared" si="1256"/>
        <v>3003-1</v>
      </c>
      <c r="H842" s="53" t="s">
        <v>94</v>
      </c>
      <c r="I842" s="53" t="s">
        <v>196</v>
      </c>
      <c r="J842" s="53" t="s">
        <v>80</v>
      </c>
      <c r="K842" s="53" t="s">
        <v>80</v>
      </c>
      <c r="L842" s="53" t="s">
        <v>80</v>
      </c>
      <c r="M842" s="53" t="s">
        <v>80</v>
      </c>
      <c r="N842" s="53" t="s">
        <v>80</v>
      </c>
      <c r="O842" s="53" t="s">
        <v>80</v>
      </c>
      <c r="P842" s="53" t="s">
        <v>3334</v>
      </c>
      <c r="Q842" s="52">
        <v>0.3</v>
      </c>
      <c r="R842" s="52">
        <f>+Q842*Q839</f>
        <v>4.2000000000000003E-2</v>
      </c>
      <c r="S842" s="53">
        <v>5</v>
      </c>
      <c r="T842" s="53" t="s">
        <v>84</v>
      </c>
      <c r="U842" s="53" t="s">
        <v>3335</v>
      </c>
      <c r="V842" s="23">
        <v>44942</v>
      </c>
      <c r="W842" s="23">
        <v>45275</v>
      </c>
      <c r="X842" s="53" t="s">
        <v>3321</v>
      </c>
      <c r="Y842" s="49" t="s">
        <v>87</v>
      </c>
      <c r="Z842" s="59" t="s">
        <v>100</v>
      </c>
      <c r="AA842" s="224">
        <v>1</v>
      </c>
      <c r="AB842" s="200" t="s">
        <v>3336</v>
      </c>
      <c r="AC842" s="202">
        <v>45289</v>
      </c>
      <c r="AD842" s="52">
        <v>1</v>
      </c>
      <c r="AE842" s="23" t="s">
        <v>3328</v>
      </c>
      <c r="AF842" s="23">
        <v>45289</v>
      </c>
      <c r="AG842" s="53" t="s">
        <v>79</v>
      </c>
      <c r="AH842" s="52">
        <v>1</v>
      </c>
      <c r="AI842" s="52">
        <f t="shared" si="1269"/>
        <v>4.2000000000000003E-2</v>
      </c>
      <c r="AJ842" s="52">
        <f t="shared" si="1268"/>
        <v>1</v>
      </c>
      <c r="AK842" s="52"/>
      <c r="AL842" s="239" t="str">
        <f t="shared" ref="AL842:AL905" si="1288">IF(AL$8=$C842,"",IF($H842="Producto","",IF(ISNUMBER(FIND(AL$8,$X842,1)),AD842,"")))</f>
        <v/>
      </c>
      <c r="AM842" s="239" t="str">
        <f t="shared" ref="AM842:AM905" si="1289">IF(AM$8=$C842,"",IF($H842="Producto","",IF(ISNUMBER(FIND(AM$8,$X842,1)),AD842,"")))</f>
        <v/>
      </c>
      <c r="AN842" s="239" t="str">
        <f t="shared" ref="AN842:AN905" si="1290">IF(AN$8=$C842,"",IF($H842="Producto","",IF(ISNUMBER(FIND(AN$8,$X842,1)),AD842,"")))</f>
        <v/>
      </c>
      <c r="AO842" s="239" t="str">
        <f t="shared" ref="AO842:AO905" si="1291">IF(AO$8=$C842,"",IF($H842="Producto","",IF(ISNUMBER(FIND(AO$8,$X842,1)),AD842,"")))</f>
        <v/>
      </c>
      <c r="AP842" s="239" t="str">
        <f t="shared" ref="AP842:AP905" si="1292">IF(AP$8=$C842,"",IF($H842="Producto","",IF(ISNUMBER(FIND(AP$8,$X842,1)),AD842,"")))</f>
        <v/>
      </c>
      <c r="AQ842" s="239" t="str">
        <f t="shared" ref="AQ842:AQ905" si="1293">IF(AQ$8=$C842,"",IF($H842="Producto","",IF(ISNUMBER(FIND(AQ$8,$X842,1)),AD842,"")))</f>
        <v/>
      </c>
      <c r="AR842" s="239" t="str">
        <f t="shared" ref="AR842:AR905" si="1294">IF(AR$8=$C842,"",IF($H842="Producto","",IF(ISNUMBER(FIND(AR$8,$X842,1)),AD842,"")))</f>
        <v/>
      </c>
      <c r="AS842" s="239" t="str">
        <f t="shared" ref="AS842:AS905" si="1295">IF(AS$8=$C842,"",IF($H842="Producto","",IF(ISNUMBER(FIND(AS$8,$X842,1)),AD842,"")))</f>
        <v/>
      </c>
      <c r="AT842" s="239" t="str">
        <f t="shared" ref="AT842:AT905" si="1296">IF(AT$8=$C842,"",IF($H842="Producto","",IF(ISNUMBER(FIND(AT$8,$X842,1)),AD842,"")))</f>
        <v/>
      </c>
      <c r="AU842" s="239" t="str">
        <f t="shared" si="1270"/>
        <v/>
      </c>
      <c r="AV842" s="239" t="str">
        <f t="shared" si="1271"/>
        <v/>
      </c>
      <c r="AW842" s="239" t="str">
        <f t="shared" si="1272"/>
        <v/>
      </c>
      <c r="AX842" s="239" t="str">
        <f t="shared" si="1273"/>
        <v/>
      </c>
      <c r="AY842" s="239" t="str">
        <f t="shared" si="1274"/>
        <v/>
      </c>
      <c r="AZ842" s="239" t="str">
        <f t="shared" si="1275"/>
        <v/>
      </c>
      <c r="BA842" s="239" t="str">
        <f t="shared" si="1276"/>
        <v/>
      </c>
      <c r="BB842" s="239" t="str">
        <f t="shared" si="1277"/>
        <v/>
      </c>
      <c r="BC842" s="239" t="str">
        <f t="shared" si="1278"/>
        <v/>
      </c>
      <c r="BD842" s="239" t="str">
        <f t="shared" si="1279"/>
        <v/>
      </c>
      <c r="BE842" s="239" t="str">
        <f t="shared" si="1280"/>
        <v/>
      </c>
      <c r="BF842" s="239" t="str">
        <f t="shared" si="1281"/>
        <v/>
      </c>
      <c r="BG842" s="239" t="str">
        <f t="shared" si="1282"/>
        <v/>
      </c>
      <c r="BH842" s="239" t="str">
        <f t="shared" si="1283"/>
        <v/>
      </c>
      <c r="BI842" s="239" t="str">
        <f t="shared" si="1284"/>
        <v/>
      </c>
      <c r="BJ842" s="239" t="str">
        <f t="shared" si="1285"/>
        <v/>
      </c>
      <c r="BK842" s="239" t="str">
        <f t="shared" si="1286"/>
        <v/>
      </c>
      <c r="BL842" s="239" t="str">
        <f t="shared" si="1287"/>
        <v/>
      </c>
      <c r="BN842" s="239" t="str">
        <f t="shared" ref="BN842:BN905" si="1297">IF(AL$8=$C842,"",IF($H842="Producto","",IF(ISNUMBER(FIND(AL$8,$X842,1)),AH842,"")))</f>
        <v/>
      </c>
      <c r="BO842" s="239" t="str">
        <f t="shared" ref="BO842:BO905" si="1298">IF(AM$8=$C842,"",IF($H842="Producto","",IF(ISNUMBER(FIND(AM$8,$X842,1)),AH842,"")))</f>
        <v/>
      </c>
      <c r="BP842" s="239" t="str">
        <f t="shared" ref="BP842:BP905" si="1299">IF(AN$8=$C842,"",IF($H842="Producto","",IF(ISNUMBER(FIND(AN$8,$X842,1)),AH842,"")))</f>
        <v/>
      </c>
      <c r="BQ842" s="239" t="str">
        <f t="shared" ref="BQ842:BQ905" si="1300">IF(AO$8=$C842,"",IF($H842="Producto","",IF(ISNUMBER(FIND(AO$8,$X842,1)),AH842,"")))</f>
        <v/>
      </c>
      <c r="BR842" s="239" t="str">
        <f t="shared" ref="BR842:BR905" si="1301">IF(AP$8=$C842,"",IF($H842="Producto","",IF(ISNUMBER(FIND(AP$8,$X842,1)),AH842,"")))</f>
        <v/>
      </c>
      <c r="BS842" s="239" t="str">
        <f t="shared" ref="BS842:BS905" si="1302">IF(AQ$8=$C842,"",IF($H842="Producto","",IF(ISNUMBER(FIND(AQ$8,$X842,1)),AH842,"")))</f>
        <v/>
      </c>
      <c r="BT842" s="239" t="str">
        <f t="shared" ref="BT842:BT905" si="1303">IF(AR$8=$C842,"",IF($H842="Producto","",IF(ISNUMBER(FIND(AR$8,$X842,1)),AH842,"")))</f>
        <v/>
      </c>
      <c r="BU842" s="239" t="str">
        <f t="shared" ref="BU842:BU905" si="1304">IF(AS$8=$C842,"",IF($H842="Producto","",IF(ISNUMBER(FIND(AS$8,$X842,1)),AH842,"")))</f>
        <v/>
      </c>
      <c r="BV842" s="239" t="str">
        <f t="shared" ref="BV842:BV905" si="1305">IF(AT$8=$C842,"",IF($H842="Producto","",IF(ISNUMBER(FIND(AT$8,$X842,1)),AH842,"")))</f>
        <v/>
      </c>
      <c r="BW842" s="239" t="str">
        <f t="shared" ref="BW842:BW905" si="1306">IF(AU$8=$C842,"",IF($H842="Producto","",IF(ISNUMBER(FIND(AU$8,$X842,1)),AH842,"")))</f>
        <v/>
      </c>
      <c r="BX842" s="239" t="str">
        <f t="shared" ref="BX842:BX905" si="1307">IF(AV$8=$C842,"",IF($H842="Producto","",IF(ISNUMBER(FIND(AV$8,$X842,1)),AH842,"")))</f>
        <v/>
      </c>
      <c r="BY842" s="239" t="str">
        <f t="shared" ref="BY842:BY905" si="1308">IF(AW$8=$C842,"",IF($H842="Producto","",IF(ISNUMBER(FIND(AW$8,$X842,1)),AH842,"")))</f>
        <v/>
      </c>
      <c r="BZ842" s="239" t="str">
        <f t="shared" ref="BZ842:BZ905" si="1309">IF(AX$8=$C842,"",IF($H842="Producto","",IF(ISNUMBER(FIND(AX$8,$X842,1)),AH842,"")))</f>
        <v/>
      </c>
      <c r="CA842" s="239" t="str">
        <f t="shared" ref="CA842:CA905" si="1310">IF(AY$8=$C842,"",IF($H842="Producto","",IF(ISNUMBER(FIND(AY$8,$X842,1)),AH842,"")))</f>
        <v/>
      </c>
      <c r="CB842" s="239" t="str">
        <f t="shared" ref="CB842:CB905" si="1311">IF(AZ$8=$C842,"",IF($H842="Producto","",IF(ISNUMBER(FIND(AZ$8,$X842,1)),AH842,"")))</f>
        <v/>
      </c>
      <c r="CC842" s="239" t="str">
        <f t="shared" ref="CC842:CC905" si="1312">IF(BA$8=$C842,"",IF($H842="Producto","",IF(ISNUMBER(FIND(BA$8,$X842,1)),AH842,"")))</f>
        <v/>
      </c>
      <c r="CD842" s="239" t="str">
        <f t="shared" ref="CD842:CD905" si="1313">IF(BB$8=$C842,"",IF($H842="Producto","",IF(ISNUMBER(FIND(BB$8,$X842,1)),AH842,"")))</f>
        <v/>
      </c>
      <c r="CE842" s="239" t="str">
        <f t="shared" ref="CE842:CE905" si="1314">IF(BC$8=$C842,"",IF($H842="Producto","",IF(ISNUMBER(FIND(BC$8,$X842,1)),AH842,"")))</f>
        <v/>
      </c>
      <c r="CF842" s="239" t="str">
        <f t="shared" ref="CF842:CF905" si="1315">IF(BD$8=$C842,"",IF($H842="Producto","",IF(ISNUMBER(FIND(BD$8,$X842,1)),AH842,"")))</f>
        <v/>
      </c>
      <c r="CG842" s="239" t="str">
        <f t="shared" ref="CG842:CG905" si="1316">IF(BE$8=$C842,"",IF($H842="Producto","",IF(ISNUMBER(FIND(BE$8,$X842,1)),AH842,"")))</f>
        <v/>
      </c>
      <c r="CH842" s="239" t="str">
        <f t="shared" ref="CH842:CH905" si="1317">IF(BF$8=$C842,"",IF($H842="Producto","",IF(ISNUMBER(FIND(BF$8,$X842,1)),AH842,"")))</f>
        <v/>
      </c>
      <c r="CI842" s="239" t="str">
        <f t="shared" ref="CI842:CI905" si="1318">IF(BG$8=$C842,"",IF($H842="Producto","",IF(ISNUMBER(FIND(BG$8,$X842,1)),AH842,"")))</f>
        <v/>
      </c>
      <c r="CJ842" s="239" t="str">
        <f t="shared" ref="CJ842:CJ905" si="1319">IF(BH$8=$C842,"",IF($H842="Producto","",IF(ISNUMBER(FIND(BH$8,$X842,1)),AH842,"")))</f>
        <v/>
      </c>
      <c r="CK842" s="239" t="str">
        <f t="shared" ref="CK842:CK905" si="1320">IF(BI$8=$C842,"",IF($H842="Producto","",IF(ISNUMBER(FIND(BI$8,$X842,1)),AH842,"")))</f>
        <v/>
      </c>
      <c r="CL842" s="239" t="str">
        <f t="shared" ref="CL842:CL905" si="1321">IF(BJ$8=$C842,"",IF($H842="Producto","",IF(ISNUMBER(FIND(BJ$8,$X842,1)),AH842,"")))</f>
        <v/>
      </c>
      <c r="CM842" s="239" t="str">
        <f t="shared" ref="CM842:CM905" si="1322">IF(BK$8=$C842,"",IF($H842="Producto","",IF(ISNUMBER(FIND(BK$8,$X842,1)),AH842,"")))</f>
        <v/>
      </c>
      <c r="CN842" s="239" t="str">
        <f t="shared" ref="CN842:CN905" si="1323">IF(BL$8=$C842,"",IF($H842="Producto","",IF(ISNUMBER(FIND(BL$8,$X842,1)),AH842,"")))</f>
        <v/>
      </c>
      <c r="CP842" s="239" t="str">
        <f t="shared" ref="CP842:CP905" si="1324">IF(AL$8=$C842,"",IF($H842="Producto","",IF(ISNUMBER(FIND(AL$8,$X842,1)),$Y842,"")))</f>
        <v/>
      </c>
      <c r="CQ842" s="239" t="str">
        <f t="shared" ref="CQ842:CQ905" si="1325">IF(AM$8=$C842,"",IF($H842="Producto","",IF(ISNUMBER(FIND(AM$8,$X842,1)),$Y842,"")))</f>
        <v/>
      </c>
      <c r="CR842" s="239" t="str">
        <f t="shared" ref="CR842:CR905" si="1326">IF(AN$8=$C842,"",IF($H842="Producto","",IF(ISNUMBER(FIND(AN$8,$X842,1)),$Y842,"")))</f>
        <v/>
      </c>
      <c r="CS842" s="239" t="str">
        <f t="shared" ref="CS842:CS905" si="1327">IF(AO$8=$C842,"",IF($H842="Producto","",IF(ISNUMBER(FIND(AO$8,$X842,1)),$Y842,"")))</f>
        <v/>
      </c>
      <c r="CT842" s="239" t="str">
        <f t="shared" ref="CT842:CT905" si="1328">IF(AP$8=$C842,"",IF($H842="Producto","",IF(ISNUMBER(FIND(AP$8,$X842,1)),$Y842,"")))</f>
        <v/>
      </c>
      <c r="CU842" s="239" t="str">
        <f t="shared" ref="CU842:CU905" si="1329">IF(AQ$8=$C842,"",IF($H842="Producto","",IF(ISNUMBER(FIND(AQ$8,$X842,1)),$Y842,"")))</f>
        <v/>
      </c>
      <c r="CV842" s="239" t="str">
        <f t="shared" ref="CV842:CV905" si="1330">IF(AR$8=$C842,"",IF($H842="Producto","",IF(ISNUMBER(FIND(AR$8,$X842,1)),$Y842,"")))</f>
        <v/>
      </c>
      <c r="CW842" s="239" t="str">
        <f t="shared" ref="CW842:CW905" si="1331">IF(AS$8=$C842,"",IF($H842="Producto","",IF(ISNUMBER(FIND(AS$8,$X842,1)),$Y842,"")))</f>
        <v/>
      </c>
      <c r="CX842" s="239" t="str">
        <f t="shared" ref="CX842:CX905" si="1332">IF(AT$8=$C842,"",IF($H842="Producto","",IF(ISNUMBER(FIND(AT$8,$X842,1)),$Y842,"")))</f>
        <v/>
      </c>
      <c r="CY842" s="239" t="str">
        <f t="shared" ref="CY842:CY905" si="1333">IF(AU$8=$C842,"",IF($H842="Producto","",IF(ISNUMBER(FIND(AU$8,$X842,1)),$Y842,"")))</f>
        <v/>
      </c>
      <c r="CZ842" s="239" t="str">
        <f t="shared" ref="CZ842:CZ905" si="1334">IF(AV$8=$C842,"",IF($H842="Producto","",IF(ISNUMBER(FIND(AV$8,$X842,1)),$Y842,"")))</f>
        <v/>
      </c>
      <c r="DA842" s="239" t="str">
        <f t="shared" ref="DA842:DA905" si="1335">IF(AW$8=$C842,"",IF($H842="Producto","",IF(ISNUMBER(FIND(AW$8,$X842,1)),$Y842,"")))</f>
        <v/>
      </c>
      <c r="DB842" s="239" t="str">
        <f t="shared" ref="DB842:DB905" si="1336">IF(AX$8=$C842,"",IF($H842="Producto","",IF(ISNUMBER(FIND(AX$8,$X842,1)),$Y842,"")))</f>
        <v/>
      </c>
      <c r="DC842" s="239" t="str">
        <f t="shared" ref="DC842:DC905" si="1337">IF(AY$8=$C842,"",IF($H842="Producto","",IF(ISNUMBER(FIND(AY$8,$X842,1)),$Y842,"")))</f>
        <v/>
      </c>
      <c r="DD842" s="239" t="str">
        <f t="shared" ref="DD842:DD905" si="1338">IF(AZ$8=$C842,"",IF($H842="Producto","",IF(ISNUMBER(FIND(AZ$8,$X842,1)),$Y842,"")))</f>
        <v/>
      </c>
      <c r="DE842" s="239" t="str">
        <f t="shared" ref="DE842:DE905" si="1339">IF(BA$8=$C842,"",IF($H842="Producto","",IF(ISNUMBER(FIND(BA$8,$X842,1)),$Y842,"")))</f>
        <v/>
      </c>
      <c r="DF842" s="239" t="str">
        <f t="shared" ref="DF842:DF905" si="1340">IF(BB$8=$C842,"",IF($H842="Producto","",IF(ISNUMBER(FIND(BB$8,$X842,1)),$Y842,"")))</f>
        <v/>
      </c>
      <c r="DG842" s="239" t="str">
        <f t="shared" ref="DG842:DG905" si="1341">IF(BC$8=$C842,"",IF($H842="Producto","",IF(ISNUMBER(FIND(BC$8,$X842,1)),$Y842,"")))</f>
        <v/>
      </c>
      <c r="DH842" s="239" t="str">
        <f t="shared" ref="DH842:DH905" si="1342">IF(BD$8=$C842,"",IF($H842="Producto","",IF(ISNUMBER(FIND(BD$8,$X842,1)),$Y842,"")))</f>
        <v/>
      </c>
      <c r="DI842" s="239" t="str">
        <f t="shared" ref="DI842:DI905" si="1343">IF(BE$8=$C842,"",IF($H842="Producto","",IF(ISNUMBER(FIND(BE$8,$X842,1)),$Y842,"")))</f>
        <v/>
      </c>
      <c r="DJ842" s="239" t="str">
        <f t="shared" ref="DJ842:DJ905" si="1344">IF(BF$8=$C842,"",IF($H842="Producto","",IF(ISNUMBER(FIND(BF$8,$X842,1)),$Y842,"")))</f>
        <v/>
      </c>
      <c r="DK842" s="239" t="str">
        <f t="shared" ref="DK842:DK905" si="1345">IF(BG$8=$C842,"",IF($H842="Producto","",IF(ISNUMBER(FIND(BG$8,$X842,1)),$Y842,"")))</f>
        <v/>
      </c>
      <c r="DL842" s="239" t="str">
        <f t="shared" ref="DL842:DL905" si="1346">IF(BH$8=$C842,"",IF($H842="Producto","",IF(ISNUMBER(FIND(BH$8,$X842,1)),$Y842,"")))</f>
        <v/>
      </c>
      <c r="DM842" s="239" t="str">
        <f t="shared" ref="DM842:DM905" si="1347">IF(BI$8=$C842,"",IF($H842="Producto","",IF(ISNUMBER(FIND(BI$8,$X842,1)),$Y842,"")))</f>
        <v/>
      </c>
      <c r="DN842" s="239" t="str">
        <f t="shared" ref="DN842:DN905" si="1348">IF(BJ$8=$C842,"",IF($H842="Producto","",IF(ISNUMBER(FIND(BJ$8,$X842,1)),$Y842,"")))</f>
        <v/>
      </c>
      <c r="DO842" s="239" t="str">
        <f t="shared" ref="DO842:DO905" si="1349">IF(BK$8=$C842,"",IF($H842="Producto","",IF(ISNUMBER(FIND(BK$8,$X842,1)),$Y842,"")))</f>
        <v/>
      </c>
      <c r="DP842" s="239" t="str">
        <f t="shared" ref="DP842:DP905" si="1350">IF(BL$8=$C842,"",IF($H842="Producto","",IF(ISNUMBER(FIND(BL$8,$X842,1)),$Y842,"")))</f>
        <v/>
      </c>
    </row>
    <row r="843" spans="1:120" ht="50.25" hidden="1" customHeight="1" x14ac:dyDescent="0.25">
      <c r="A843" s="49" t="s">
        <v>4513</v>
      </c>
      <c r="B843" s="49">
        <v>3003</v>
      </c>
      <c r="C843" s="49" t="s">
        <v>67</v>
      </c>
      <c r="D843" s="49" t="s">
        <v>3316</v>
      </c>
      <c r="E843" s="85">
        <v>3</v>
      </c>
      <c r="F843" s="49" t="s">
        <v>3337</v>
      </c>
      <c r="G843" s="49" t="str">
        <f t="shared" si="1256"/>
        <v>3003-2</v>
      </c>
      <c r="H843" s="49" t="s">
        <v>75</v>
      </c>
      <c r="I843" s="49" t="s">
        <v>196</v>
      </c>
      <c r="J843" s="49" t="s">
        <v>3338</v>
      </c>
      <c r="K843" s="49" t="s">
        <v>514</v>
      </c>
      <c r="L843" s="49" t="s">
        <v>125</v>
      </c>
      <c r="M843" s="49" t="s">
        <v>3318</v>
      </c>
      <c r="N843" s="49" t="s">
        <v>1293</v>
      </c>
      <c r="O843" s="49" t="s">
        <v>516</v>
      </c>
      <c r="P843" s="49" t="s">
        <v>3339</v>
      </c>
      <c r="Q843" s="50">
        <v>0.14000000000000001</v>
      </c>
      <c r="R843" s="50"/>
      <c r="S843" s="166">
        <v>36000</v>
      </c>
      <c r="T843" s="49" t="s">
        <v>84</v>
      </c>
      <c r="U843" s="101" t="s">
        <v>3340</v>
      </c>
      <c r="V843" s="51">
        <v>44941</v>
      </c>
      <c r="W843" s="51">
        <v>45275</v>
      </c>
      <c r="X843" s="49" t="s">
        <v>3321</v>
      </c>
      <c r="Y843" s="49" t="s">
        <v>87</v>
      </c>
      <c r="Z843" s="59" t="s">
        <v>100</v>
      </c>
      <c r="AA843" s="223">
        <v>1.08</v>
      </c>
      <c r="AB843" s="200" t="s">
        <v>3341</v>
      </c>
      <c r="AC843" s="202">
        <v>45289</v>
      </c>
      <c r="AD843" s="52">
        <v>1</v>
      </c>
      <c r="AE843" s="23" t="s">
        <v>3323</v>
      </c>
      <c r="AF843" s="23">
        <v>45289</v>
      </c>
      <c r="AG843" s="52"/>
      <c r="AH843" s="52" t="s">
        <v>92</v>
      </c>
      <c r="AI843" s="52">
        <f t="shared" si="1269"/>
        <v>0.14000000000000001</v>
      </c>
      <c r="AJ843" s="52"/>
      <c r="AK843" s="52"/>
      <c r="AL843" s="239" t="str">
        <f t="shared" si="1288"/>
        <v/>
      </c>
      <c r="AM843" s="239" t="str">
        <f t="shared" si="1289"/>
        <v/>
      </c>
      <c r="AN843" s="239" t="str">
        <f t="shared" si="1290"/>
        <v/>
      </c>
      <c r="AO843" s="239" t="str">
        <f t="shared" si="1291"/>
        <v/>
      </c>
      <c r="AP843" s="239" t="str">
        <f t="shared" si="1292"/>
        <v/>
      </c>
      <c r="AQ843" s="239" t="str">
        <f t="shared" si="1293"/>
        <v/>
      </c>
      <c r="AR843" s="239" t="str">
        <f t="shared" si="1294"/>
        <v/>
      </c>
      <c r="AS843" s="239" t="str">
        <f t="shared" si="1295"/>
        <v/>
      </c>
      <c r="AT843" s="239" t="str">
        <f t="shared" si="1296"/>
        <v/>
      </c>
      <c r="AU843" s="239" t="str">
        <f t="shared" si="1270"/>
        <v/>
      </c>
      <c r="AV843" s="239" t="str">
        <f t="shared" si="1271"/>
        <v/>
      </c>
      <c r="AW843" s="239" t="str">
        <f t="shared" si="1272"/>
        <v/>
      </c>
      <c r="AX843" s="239" t="str">
        <f t="shared" si="1273"/>
        <v/>
      </c>
      <c r="AY843" s="239" t="str">
        <f t="shared" si="1274"/>
        <v/>
      </c>
      <c r="AZ843" s="239" t="str">
        <f t="shared" si="1275"/>
        <v/>
      </c>
      <c r="BA843" s="239" t="str">
        <f t="shared" si="1276"/>
        <v/>
      </c>
      <c r="BB843" s="239" t="str">
        <f t="shared" si="1277"/>
        <v/>
      </c>
      <c r="BC843" s="239" t="str">
        <f t="shared" si="1278"/>
        <v/>
      </c>
      <c r="BD843" s="239" t="str">
        <f t="shared" si="1279"/>
        <v/>
      </c>
      <c r="BE843" s="239" t="str">
        <f t="shared" si="1280"/>
        <v/>
      </c>
      <c r="BF843" s="239" t="str">
        <f t="shared" si="1281"/>
        <v/>
      </c>
      <c r="BG843" s="239" t="str">
        <f t="shared" si="1282"/>
        <v/>
      </c>
      <c r="BH843" s="239" t="str">
        <f t="shared" si="1283"/>
        <v/>
      </c>
      <c r="BI843" s="239" t="str">
        <f t="shared" si="1284"/>
        <v/>
      </c>
      <c r="BJ843" s="239" t="str">
        <f t="shared" si="1285"/>
        <v/>
      </c>
      <c r="BK843" s="239" t="str">
        <f t="shared" si="1286"/>
        <v/>
      </c>
      <c r="BL843" s="239" t="str">
        <f t="shared" si="1287"/>
        <v/>
      </c>
      <c r="BN843" s="239" t="str">
        <f t="shared" si="1297"/>
        <v/>
      </c>
      <c r="BO843" s="239" t="str">
        <f t="shared" si="1298"/>
        <v/>
      </c>
      <c r="BP843" s="239" t="str">
        <f t="shared" si="1299"/>
        <v/>
      </c>
      <c r="BQ843" s="239" t="str">
        <f t="shared" si="1300"/>
        <v/>
      </c>
      <c r="BR843" s="239" t="str">
        <f t="shared" si="1301"/>
        <v/>
      </c>
      <c r="BS843" s="239" t="str">
        <f t="shared" si="1302"/>
        <v/>
      </c>
      <c r="BT843" s="239" t="str">
        <f t="shared" si="1303"/>
        <v/>
      </c>
      <c r="BU843" s="239" t="str">
        <f t="shared" si="1304"/>
        <v/>
      </c>
      <c r="BV843" s="239" t="str">
        <f t="shared" si="1305"/>
        <v/>
      </c>
      <c r="BW843" s="239" t="str">
        <f t="shared" si="1306"/>
        <v/>
      </c>
      <c r="BX843" s="239" t="str">
        <f t="shared" si="1307"/>
        <v/>
      </c>
      <c r="BY843" s="239" t="str">
        <f t="shared" si="1308"/>
        <v/>
      </c>
      <c r="BZ843" s="239" t="str">
        <f t="shared" si="1309"/>
        <v/>
      </c>
      <c r="CA843" s="239" t="str">
        <f t="shared" si="1310"/>
        <v/>
      </c>
      <c r="CB843" s="239" t="str">
        <f t="shared" si="1311"/>
        <v/>
      </c>
      <c r="CC843" s="239" t="str">
        <f t="shared" si="1312"/>
        <v/>
      </c>
      <c r="CD843" s="239" t="str">
        <f t="shared" si="1313"/>
        <v/>
      </c>
      <c r="CE843" s="239" t="str">
        <f t="shared" si="1314"/>
        <v/>
      </c>
      <c r="CF843" s="239" t="str">
        <f t="shared" si="1315"/>
        <v/>
      </c>
      <c r="CG843" s="239" t="str">
        <f t="shared" si="1316"/>
        <v/>
      </c>
      <c r="CH843" s="239" t="str">
        <f t="shared" si="1317"/>
        <v/>
      </c>
      <c r="CI843" s="239" t="str">
        <f t="shared" si="1318"/>
        <v/>
      </c>
      <c r="CJ843" s="239" t="str">
        <f t="shared" si="1319"/>
        <v/>
      </c>
      <c r="CK843" s="239" t="str">
        <f t="shared" si="1320"/>
        <v/>
      </c>
      <c r="CL843" s="239" t="str">
        <f t="shared" si="1321"/>
        <v/>
      </c>
      <c r="CM843" s="239" t="str">
        <f t="shared" si="1322"/>
        <v/>
      </c>
      <c r="CN843" s="239" t="str">
        <f t="shared" si="1323"/>
        <v/>
      </c>
      <c r="CP843" s="239" t="str">
        <f t="shared" si="1324"/>
        <v/>
      </c>
      <c r="CQ843" s="239" t="str">
        <f t="shared" si="1325"/>
        <v/>
      </c>
      <c r="CR843" s="239" t="str">
        <f t="shared" si="1326"/>
        <v/>
      </c>
      <c r="CS843" s="239" t="str">
        <f t="shared" si="1327"/>
        <v/>
      </c>
      <c r="CT843" s="239" t="str">
        <f t="shared" si="1328"/>
        <v/>
      </c>
      <c r="CU843" s="239" t="str">
        <f t="shared" si="1329"/>
        <v/>
      </c>
      <c r="CV843" s="239" t="str">
        <f t="shared" si="1330"/>
        <v/>
      </c>
      <c r="CW843" s="239" t="str">
        <f t="shared" si="1331"/>
        <v/>
      </c>
      <c r="CX843" s="239" t="str">
        <f t="shared" si="1332"/>
        <v/>
      </c>
      <c r="CY843" s="239" t="str">
        <f t="shared" si="1333"/>
        <v/>
      </c>
      <c r="CZ843" s="239" t="str">
        <f t="shared" si="1334"/>
        <v/>
      </c>
      <c r="DA843" s="239" t="str">
        <f t="shared" si="1335"/>
        <v/>
      </c>
      <c r="DB843" s="239" t="str">
        <f t="shared" si="1336"/>
        <v/>
      </c>
      <c r="DC843" s="239" t="str">
        <f t="shared" si="1337"/>
        <v/>
      </c>
      <c r="DD843" s="239" t="str">
        <f t="shared" si="1338"/>
        <v/>
      </c>
      <c r="DE843" s="239" t="str">
        <f t="shared" si="1339"/>
        <v/>
      </c>
      <c r="DF843" s="239" t="str">
        <f t="shared" si="1340"/>
        <v/>
      </c>
      <c r="DG843" s="239" t="str">
        <f t="shared" si="1341"/>
        <v/>
      </c>
      <c r="DH843" s="239" t="str">
        <f t="shared" si="1342"/>
        <v/>
      </c>
      <c r="DI843" s="239" t="str">
        <f t="shared" si="1343"/>
        <v/>
      </c>
      <c r="DJ843" s="239" t="str">
        <f t="shared" si="1344"/>
        <v/>
      </c>
      <c r="DK843" s="239" t="str">
        <f t="shared" si="1345"/>
        <v/>
      </c>
      <c r="DL843" s="239" t="str">
        <f t="shared" si="1346"/>
        <v/>
      </c>
      <c r="DM843" s="239" t="str">
        <f t="shared" si="1347"/>
        <v/>
      </c>
      <c r="DN843" s="239" t="str">
        <f t="shared" si="1348"/>
        <v/>
      </c>
      <c r="DO843" s="239" t="str">
        <f t="shared" si="1349"/>
        <v/>
      </c>
      <c r="DP843" s="239" t="str">
        <f t="shared" si="1350"/>
        <v/>
      </c>
    </row>
    <row r="844" spans="1:120" ht="35.25" hidden="1" customHeight="1" x14ac:dyDescent="0.25">
      <c r="A844" s="53" t="s">
        <v>4513</v>
      </c>
      <c r="B844" s="53">
        <v>3003</v>
      </c>
      <c r="C844" s="53" t="s">
        <v>67</v>
      </c>
      <c r="D844" s="53" t="s">
        <v>3316</v>
      </c>
      <c r="E844" s="53">
        <v>3</v>
      </c>
      <c r="F844" s="53" t="s">
        <v>3342</v>
      </c>
      <c r="G844" s="53" t="str">
        <f t="shared" si="1256"/>
        <v>3003-2</v>
      </c>
      <c r="H844" s="53" t="s">
        <v>94</v>
      </c>
      <c r="I844" s="53" t="s">
        <v>196</v>
      </c>
      <c r="J844" s="53" t="s">
        <v>80</v>
      </c>
      <c r="K844" s="53" t="s">
        <v>80</v>
      </c>
      <c r="L844" s="53" t="s">
        <v>80</v>
      </c>
      <c r="M844" s="53" t="s">
        <v>80</v>
      </c>
      <c r="N844" s="53" t="s">
        <v>80</v>
      </c>
      <c r="O844" s="53" t="s">
        <v>80</v>
      </c>
      <c r="P844" s="53" t="s">
        <v>3343</v>
      </c>
      <c r="Q844" s="52">
        <v>0.2</v>
      </c>
      <c r="R844" s="52">
        <f>+Q844*Q843</f>
        <v>2.8000000000000004E-2</v>
      </c>
      <c r="S844" s="54">
        <v>1</v>
      </c>
      <c r="T844" s="53" t="s">
        <v>84</v>
      </c>
      <c r="U844" s="53" t="s">
        <v>3344</v>
      </c>
      <c r="V844" s="23">
        <v>44941</v>
      </c>
      <c r="W844" s="23">
        <v>44957</v>
      </c>
      <c r="X844" s="53" t="s">
        <v>3321</v>
      </c>
      <c r="Y844" s="49" t="s">
        <v>97</v>
      </c>
      <c r="Z844" s="59" t="s">
        <v>100</v>
      </c>
      <c r="AA844" s="60">
        <v>1</v>
      </c>
      <c r="AB844" s="62" t="s">
        <v>3345</v>
      </c>
      <c r="AC844" s="62">
        <v>44957</v>
      </c>
      <c r="AD844" s="60">
        <v>1</v>
      </c>
      <c r="AE844" s="62" t="s">
        <v>314</v>
      </c>
      <c r="AF844" s="62">
        <v>44957</v>
      </c>
      <c r="AG844" s="60" t="s">
        <v>79</v>
      </c>
      <c r="AH844" s="60">
        <v>1</v>
      </c>
      <c r="AI844" s="52">
        <f t="shared" si="1269"/>
        <v>2.8000000000000004E-2</v>
      </c>
      <c r="AJ844" s="52">
        <f t="shared" ref="AJ844:AJ846" si="1351">+AI844/R844</f>
        <v>1</v>
      </c>
      <c r="AK844" s="52"/>
      <c r="AL844" s="239" t="str">
        <f t="shared" si="1288"/>
        <v/>
      </c>
      <c r="AM844" s="239" t="str">
        <f t="shared" si="1289"/>
        <v/>
      </c>
      <c r="AN844" s="239" t="str">
        <f t="shared" si="1290"/>
        <v/>
      </c>
      <c r="AO844" s="239" t="str">
        <f t="shared" si="1291"/>
        <v/>
      </c>
      <c r="AP844" s="239" t="str">
        <f t="shared" si="1292"/>
        <v/>
      </c>
      <c r="AQ844" s="239" t="str">
        <f t="shared" si="1293"/>
        <v/>
      </c>
      <c r="AR844" s="239" t="str">
        <f t="shared" si="1294"/>
        <v/>
      </c>
      <c r="AS844" s="239" t="str">
        <f t="shared" si="1295"/>
        <v/>
      </c>
      <c r="AT844" s="239" t="str">
        <f t="shared" si="1296"/>
        <v/>
      </c>
      <c r="AU844" s="239" t="str">
        <f t="shared" si="1270"/>
        <v/>
      </c>
      <c r="AV844" s="239" t="str">
        <f t="shared" si="1271"/>
        <v/>
      </c>
      <c r="AW844" s="239" t="str">
        <f t="shared" si="1272"/>
        <v/>
      </c>
      <c r="AX844" s="239" t="str">
        <f t="shared" si="1273"/>
        <v/>
      </c>
      <c r="AY844" s="239" t="str">
        <f t="shared" si="1274"/>
        <v/>
      </c>
      <c r="AZ844" s="239" t="str">
        <f t="shared" si="1275"/>
        <v/>
      </c>
      <c r="BA844" s="239" t="str">
        <f t="shared" si="1276"/>
        <v/>
      </c>
      <c r="BB844" s="239" t="str">
        <f t="shared" si="1277"/>
        <v/>
      </c>
      <c r="BC844" s="239" t="str">
        <f t="shared" si="1278"/>
        <v/>
      </c>
      <c r="BD844" s="239" t="str">
        <f t="shared" si="1279"/>
        <v/>
      </c>
      <c r="BE844" s="239" t="str">
        <f t="shared" si="1280"/>
        <v/>
      </c>
      <c r="BF844" s="239" t="str">
        <f t="shared" si="1281"/>
        <v/>
      </c>
      <c r="BG844" s="239" t="str">
        <f t="shared" si="1282"/>
        <v/>
      </c>
      <c r="BH844" s="239" t="str">
        <f t="shared" si="1283"/>
        <v/>
      </c>
      <c r="BI844" s="239" t="str">
        <f t="shared" si="1284"/>
        <v/>
      </c>
      <c r="BJ844" s="239" t="str">
        <f t="shared" si="1285"/>
        <v/>
      </c>
      <c r="BK844" s="239" t="str">
        <f t="shared" si="1286"/>
        <v/>
      </c>
      <c r="BL844" s="239" t="str">
        <f t="shared" si="1287"/>
        <v/>
      </c>
      <c r="BN844" s="239" t="str">
        <f t="shared" si="1297"/>
        <v/>
      </c>
      <c r="BO844" s="239" t="str">
        <f t="shared" si="1298"/>
        <v/>
      </c>
      <c r="BP844" s="239" t="str">
        <f t="shared" si="1299"/>
        <v/>
      </c>
      <c r="BQ844" s="239" t="str">
        <f t="shared" si="1300"/>
        <v/>
      </c>
      <c r="BR844" s="239" t="str">
        <f t="shared" si="1301"/>
        <v/>
      </c>
      <c r="BS844" s="239" t="str">
        <f t="shared" si="1302"/>
        <v/>
      </c>
      <c r="BT844" s="239" t="str">
        <f t="shared" si="1303"/>
        <v/>
      </c>
      <c r="BU844" s="239" t="str">
        <f t="shared" si="1304"/>
        <v/>
      </c>
      <c r="BV844" s="239" t="str">
        <f t="shared" si="1305"/>
        <v/>
      </c>
      <c r="BW844" s="239" t="str">
        <f t="shared" si="1306"/>
        <v/>
      </c>
      <c r="BX844" s="239" t="str">
        <f t="shared" si="1307"/>
        <v/>
      </c>
      <c r="BY844" s="239" t="str">
        <f t="shared" si="1308"/>
        <v/>
      </c>
      <c r="BZ844" s="239" t="str">
        <f t="shared" si="1309"/>
        <v/>
      </c>
      <c r="CA844" s="239" t="str">
        <f t="shared" si="1310"/>
        <v/>
      </c>
      <c r="CB844" s="239" t="str">
        <f t="shared" si="1311"/>
        <v/>
      </c>
      <c r="CC844" s="239" t="str">
        <f t="shared" si="1312"/>
        <v/>
      </c>
      <c r="CD844" s="239" t="str">
        <f t="shared" si="1313"/>
        <v/>
      </c>
      <c r="CE844" s="239" t="str">
        <f t="shared" si="1314"/>
        <v/>
      </c>
      <c r="CF844" s="239" t="str">
        <f t="shared" si="1315"/>
        <v/>
      </c>
      <c r="CG844" s="239" t="str">
        <f t="shared" si="1316"/>
        <v/>
      </c>
      <c r="CH844" s="239" t="str">
        <f t="shared" si="1317"/>
        <v/>
      </c>
      <c r="CI844" s="239" t="str">
        <f t="shared" si="1318"/>
        <v/>
      </c>
      <c r="CJ844" s="239" t="str">
        <f t="shared" si="1319"/>
        <v/>
      </c>
      <c r="CK844" s="239" t="str">
        <f t="shared" si="1320"/>
        <v/>
      </c>
      <c r="CL844" s="239" t="str">
        <f t="shared" si="1321"/>
        <v/>
      </c>
      <c r="CM844" s="239" t="str">
        <f t="shared" si="1322"/>
        <v/>
      </c>
      <c r="CN844" s="239" t="str">
        <f t="shared" si="1323"/>
        <v/>
      </c>
      <c r="CP844" s="239" t="str">
        <f t="shared" si="1324"/>
        <v/>
      </c>
      <c r="CQ844" s="239" t="str">
        <f t="shared" si="1325"/>
        <v/>
      </c>
      <c r="CR844" s="239" t="str">
        <f t="shared" si="1326"/>
        <v/>
      </c>
      <c r="CS844" s="239" t="str">
        <f t="shared" si="1327"/>
        <v/>
      </c>
      <c r="CT844" s="239" t="str">
        <f t="shared" si="1328"/>
        <v/>
      </c>
      <c r="CU844" s="239" t="str">
        <f t="shared" si="1329"/>
        <v/>
      </c>
      <c r="CV844" s="239" t="str">
        <f t="shared" si="1330"/>
        <v/>
      </c>
      <c r="CW844" s="239" t="str">
        <f t="shared" si="1331"/>
        <v/>
      </c>
      <c r="CX844" s="239" t="str">
        <f t="shared" si="1332"/>
        <v/>
      </c>
      <c r="CY844" s="239" t="str">
        <f t="shared" si="1333"/>
        <v/>
      </c>
      <c r="CZ844" s="239" t="str">
        <f t="shared" si="1334"/>
        <v/>
      </c>
      <c r="DA844" s="239" t="str">
        <f t="shared" si="1335"/>
        <v/>
      </c>
      <c r="DB844" s="239" t="str">
        <f t="shared" si="1336"/>
        <v/>
      </c>
      <c r="DC844" s="239" t="str">
        <f t="shared" si="1337"/>
        <v/>
      </c>
      <c r="DD844" s="239" t="str">
        <f t="shared" si="1338"/>
        <v/>
      </c>
      <c r="DE844" s="239" t="str">
        <f t="shared" si="1339"/>
        <v/>
      </c>
      <c r="DF844" s="239" t="str">
        <f t="shared" si="1340"/>
        <v/>
      </c>
      <c r="DG844" s="239" t="str">
        <f t="shared" si="1341"/>
        <v/>
      </c>
      <c r="DH844" s="239" t="str">
        <f t="shared" si="1342"/>
        <v/>
      </c>
      <c r="DI844" s="239" t="str">
        <f t="shared" si="1343"/>
        <v/>
      </c>
      <c r="DJ844" s="239" t="str">
        <f t="shared" si="1344"/>
        <v/>
      </c>
      <c r="DK844" s="239" t="str">
        <f t="shared" si="1345"/>
        <v/>
      </c>
      <c r="DL844" s="239" t="str">
        <f t="shared" si="1346"/>
        <v/>
      </c>
      <c r="DM844" s="239" t="str">
        <f t="shared" si="1347"/>
        <v/>
      </c>
      <c r="DN844" s="239" t="str">
        <f t="shared" si="1348"/>
        <v/>
      </c>
      <c r="DO844" s="239" t="str">
        <f t="shared" si="1349"/>
        <v/>
      </c>
      <c r="DP844" s="239" t="str">
        <f t="shared" si="1350"/>
        <v/>
      </c>
    </row>
    <row r="845" spans="1:120" ht="50.25" hidden="1" customHeight="1" x14ac:dyDescent="0.25">
      <c r="A845" s="53" t="s">
        <v>4513</v>
      </c>
      <c r="B845" s="53">
        <v>3003</v>
      </c>
      <c r="C845" s="53" t="s">
        <v>67</v>
      </c>
      <c r="D845" s="53" t="s">
        <v>3316</v>
      </c>
      <c r="E845" s="53">
        <v>3</v>
      </c>
      <c r="F845" s="53" t="s">
        <v>3346</v>
      </c>
      <c r="G845" s="53" t="str">
        <f t="shared" si="1256"/>
        <v>3003-2</v>
      </c>
      <c r="H845" s="53" t="s">
        <v>94</v>
      </c>
      <c r="I845" s="53" t="s">
        <v>196</v>
      </c>
      <c r="J845" s="53" t="s">
        <v>80</v>
      </c>
      <c r="K845" s="53" t="s">
        <v>80</v>
      </c>
      <c r="L845" s="53" t="s">
        <v>80</v>
      </c>
      <c r="M845" s="53" t="s">
        <v>80</v>
      </c>
      <c r="N845" s="53" t="s">
        <v>80</v>
      </c>
      <c r="O845" s="53" t="s">
        <v>80</v>
      </c>
      <c r="P845" s="53" t="s">
        <v>3347</v>
      </c>
      <c r="Q845" s="52">
        <v>0.5</v>
      </c>
      <c r="R845" s="52">
        <f>+Q845*Q843</f>
        <v>7.0000000000000007E-2</v>
      </c>
      <c r="S845" s="52">
        <v>1</v>
      </c>
      <c r="T845" s="53" t="s">
        <v>301</v>
      </c>
      <c r="U845" s="53" t="s">
        <v>3348</v>
      </c>
      <c r="V845" s="23">
        <v>44941</v>
      </c>
      <c r="W845" s="23">
        <v>45275</v>
      </c>
      <c r="X845" s="53" t="s">
        <v>3321</v>
      </c>
      <c r="Y845" s="49" t="s">
        <v>87</v>
      </c>
      <c r="Z845" s="59" t="s">
        <v>100</v>
      </c>
      <c r="AA845" s="225">
        <v>1</v>
      </c>
      <c r="AB845" s="200" t="s">
        <v>3349</v>
      </c>
      <c r="AC845" s="202">
        <v>45230</v>
      </c>
      <c r="AD845" s="52">
        <v>1</v>
      </c>
      <c r="AE845" s="23" t="s">
        <v>3328</v>
      </c>
      <c r="AF845" s="23">
        <v>45230</v>
      </c>
      <c r="AG845" s="53" t="s">
        <v>79</v>
      </c>
      <c r="AH845" s="52">
        <v>1</v>
      </c>
      <c r="AI845" s="52">
        <f t="shared" si="1269"/>
        <v>7.0000000000000007E-2</v>
      </c>
      <c r="AJ845" s="52">
        <f t="shared" si="1351"/>
        <v>1</v>
      </c>
      <c r="AK845" s="52"/>
      <c r="AL845" s="239" t="str">
        <f t="shared" si="1288"/>
        <v/>
      </c>
      <c r="AM845" s="239" t="str">
        <f t="shared" si="1289"/>
        <v/>
      </c>
      <c r="AN845" s="239" t="str">
        <f t="shared" si="1290"/>
        <v/>
      </c>
      <c r="AO845" s="239" t="str">
        <f t="shared" si="1291"/>
        <v/>
      </c>
      <c r="AP845" s="239" t="str">
        <f t="shared" si="1292"/>
        <v/>
      </c>
      <c r="AQ845" s="239" t="str">
        <f t="shared" si="1293"/>
        <v/>
      </c>
      <c r="AR845" s="239" t="str">
        <f t="shared" si="1294"/>
        <v/>
      </c>
      <c r="AS845" s="239" t="str">
        <f t="shared" si="1295"/>
        <v/>
      </c>
      <c r="AT845" s="239" t="str">
        <f t="shared" si="1296"/>
        <v/>
      </c>
      <c r="AU845" s="239" t="str">
        <f t="shared" si="1270"/>
        <v/>
      </c>
      <c r="AV845" s="239" t="str">
        <f t="shared" si="1271"/>
        <v/>
      </c>
      <c r="AW845" s="239" t="str">
        <f t="shared" si="1272"/>
        <v/>
      </c>
      <c r="AX845" s="239" t="str">
        <f t="shared" si="1273"/>
        <v/>
      </c>
      <c r="AY845" s="239" t="str">
        <f t="shared" si="1274"/>
        <v/>
      </c>
      <c r="AZ845" s="239" t="str">
        <f t="shared" si="1275"/>
        <v/>
      </c>
      <c r="BA845" s="239" t="str">
        <f t="shared" si="1276"/>
        <v/>
      </c>
      <c r="BB845" s="239" t="str">
        <f t="shared" si="1277"/>
        <v/>
      </c>
      <c r="BC845" s="239" t="str">
        <f t="shared" si="1278"/>
        <v/>
      </c>
      <c r="BD845" s="239" t="str">
        <f t="shared" si="1279"/>
        <v/>
      </c>
      <c r="BE845" s="239" t="str">
        <f t="shared" si="1280"/>
        <v/>
      </c>
      <c r="BF845" s="239" t="str">
        <f t="shared" si="1281"/>
        <v/>
      </c>
      <c r="BG845" s="239" t="str">
        <f t="shared" si="1282"/>
        <v/>
      </c>
      <c r="BH845" s="239" t="str">
        <f t="shared" si="1283"/>
        <v/>
      </c>
      <c r="BI845" s="239" t="str">
        <f t="shared" si="1284"/>
        <v/>
      </c>
      <c r="BJ845" s="239" t="str">
        <f t="shared" si="1285"/>
        <v/>
      </c>
      <c r="BK845" s="239" t="str">
        <f t="shared" si="1286"/>
        <v/>
      </c>
      <c r="BL845" s="239" t="str">
        <f t="shared" si="1287"/>
        <v/>
      </c>
      <c r="BN845" s="239" t="str">
        <f t="shared" si="1297"/>
        <v/>
      </c>
      <c r="BO845" s="239" t="str">
        <f t="shared" si="1298"/>
        <v/>
      </c>
      <c r="BP845" s="239" t="str">
        <f t="shared" si="1299"/>
        <v/>
      </c>
      <c r="BQ845" s="239" t="str">
        <f t="shared" si="1300"/>
        <v/>
      </c>
      <c r="BR845" s="239" t="str">
        <f t="shared" si="1301"/>
        <v/>
      </c>
      <c r="BS845" s="239" t="str">
        <f t="shared" si="1302"/>
        <v/>
      </c>
      <c r="BT845" s="239" t="str">
        <f t="shared" si="1303"/>
        <v/>
      </c>
      <c r="BU845" s="239" t="str">
        <f t="shared" si="1304"/>
        <v/>
      </c>
      <c r="BV845" s="239" t="str">
        <f t="shared" si="1305"/>
        <v/>
      </c>
      <c r="BW845" s="239" t="str">
        <f t="shared" si="1306"/>
        <v/>
      </c>
      <c r="BX845" s="239" t="str">
        <f t="shared" si="1307"/>
        <v/>
      </c>
      <c r="BY845" s="239" t="str">
        <f t="shared" si="1308"/>
        <v/>
      </c>
      <c r="BZ845" s="239" t="str">
        <f t="shared" si="1309"/>
        <v/>
      </c>
      <c r="CA845" s="239" t="str">
        <f t="shared" si="1310"/>
        <v/>
      </c>
      <c r="CB845" s="239" t="str">
        <f t="shared" si="1311"/>
        <v/>
      </c>
      <c r="CC845" s="239" t="str">
        <f t="shared" si="1312"/>
        <v/>
      </c>
      <c r="CD845" s="239" t="str">
        <f t="shared" si="1313"/>
        <v/>
      </c>
      <c r="CE845" s="239" t="str">
        <f t="shared" si="1314"/>
        <v/>
      </c>
      <c r="CF845" s="239" t="str">
        <f t="shared" si="1315"/>
        <v/>
      </c>
      <c r="CG845" s="239" t="str">
        <f t="shared" si="1316"/>
        <v/>
      </c>
      <c r="CH845" s="239" t="str">
        <f t="shared" si="1317"/>
        <v/>
      </c>
      <c r="CI845" s="239" t="str">
        <f t="shared" si="1318"/>
        <v/>
      </c>
      <c r="CJ845" s="239" t="str">
        <f t="shared" si="1319"/>
        <v/>
      </c>
      <c r="CK845" s="239" t="str">
        <f t="shared" si="1320"/>
        <v/>
      </c>
      <c r="CL845" s="239" t="str">
        <f t="shared" si="1321"/>
        <v/>
      </c>
      <c r="CM845" s="239" t="str">
        <f t="shared" si="1322"/>
        <v/>
      </c>
      <c r="CN845" s="239" t="str">
        <f t="shared" si="1323"/>
        <v/>
      </c>
      <c r="CP845" s="239" t="str">
        <f t="shared" si="1324"/>
        <v/>
      </c>
      <c r="CQ845" s="239" t="str">
        <f t="shared" si="1325"/>
        <v/>
      </c>
      <c r="CR845" s="239" t="str">
        <f t="shared" si="1326"/>
        <v/>
      </c>
      <c r="CS845" s="239" t="str">
        <f t="shared" si="1327"/>
        <v/>
      </c>
      <c r="CT845" s="239" t="str">
        <f t="shared" si="1328"/>
        <v/>
      </c>
      <c r="CU845" s="239" t="str">
        <f t="shared" si="1329"/>
        <v/>
      </c>
      <c r="CV845" s="239" t="str">
        <f t="shared" si="1330"/>
        <v/>
      </c>
      <c r="CW845" s="239" t="str">
        <f t="shared" si="1331"/>
        <v/>
      </c>
      <c r="CX845" s="239" t="str">
        <f t="shared" si="1332"/>
        <v/>
      </c>
      <c r="CY845" s="239" t="str">
        <f t="shared" si="1333"/>
        <v/>
      </c>
      <c r="CZ845" s="239" t="str">
        <f t="shared" si="1334"/>
        <v/>
      </c>
      <c r="DA845" s="239" t="str">
        <f t="shared" si="1335"/>
        <v/>
      </c>
      <c r="DB845" s="239" t="str">
        <f t="shared" si="1336"/>
        <v/>
      </c>
      <c r="DC845" s="239" t="str">
        <f t="shared" si="1337"/>
        <v/>
      </c>
      <c r="DD845" s="239" t="str">
        <f t="shared" si="1338"/>
        <v/>
      </c>
      <c r="DE845" s="239" t="str">
        <f t="shared" si="1339"/>
        <v/>
      </c>
      <c r="DF845" s="239" t="str">
        <f t="shared" si="1340"/>
        <v/>
      </c>
      <c r="DG845" s="239" t="str">
        <f t="shared" si="1341"/>
        <v/>
      </c>
      <c r="DH845" s="239" t="str">
        <f t="shared" si="1342"/>
        <v/>
      </c>
      <c r="DI845" s="239" t="str">
        <f t="shared" si="1343"/>
        <v/>
      </c>
      <c r="DJ845" s="239" t="str">
        <f t="shared" si="1344"/>
        <v/>
      </c>
      <c r="DK845" s="239" t="str">
        <f t="shared" si="1345"/>
        <v/>
      </c>
      <c r="DL845" s="239" t="str">
        <f t="shared" si="1346"/>
        <v/>
      </c>
      <c r="DM845" s="239" t="str">
        <f t="shared" si="1347"/>
        <v/>
      </c>
      <c r="DN845" s="239" t="str">
        <f t="shared" si="1348"/>
        <v/>
      </c>
      <c r="DO845" s="239" t="str">
        <f t="shared" si="1349"/>
        <v/>
      </c>
      <c r="DP845" s="239" t="str">
        <f t="shared" si="1350"/>
        <v/>
      </c>
    </row>
    <row r="846" spans="1:120" ht="50.25" hidden="1" customHeight="1" x14ac:dyDescent="0.25">
      <c r="A846" s="53" t="s">
        <v>4513</v>
      </c>
      <c r="B846" s="53">
        <v>3003</v>
      </c>
      <c r="C846" s="53" t="s">
        <v>67</v>
      </c>
      <c r="D846" s="53" t="s">
        <v>3316</v>
      </c>
      <c r="E846" s="55">
        <v>3</v>
      </c>
      <c r="F846" s="55" t="s">
        <v>3350</v>
      </c>
      <c r="G846" s="55" t="str">
        <f t="shared" si="1256"/>
        <v>3003-2</v>
      </c>
      <c r="H846" s="53" t="s">
        <v>94</v>
      </c>
      <c r="I846" s="53" t="s">
        <v>196</v>
      </c>
      <c r="J846" s="53" t="s">
        <v>80</v>
      </c>
      <c r="K846" s="53" t="s">
        <v>80</v>
      </c>
      <c r="L846" s="53" t="s">
        <v>80</v>
      </c>
      <c r="M846" s="53" t="s">
        <v>80</v>
      </c>
      <c r="N846" s="53" t="s">
        <v>80</v>
      </c>
      <c r="O846" s="53" t="s">
        <v>80</v>
      </c>
      <c r="P846" s="53" t="s">
        <v>3351</v>
      </c>
      <c r="Q846" s="52">
        <v>0.3</v>
      </c>
      <c r="R846" s="52">
        <f>+Q846*Q843</f>
        <v>4.2000000000000003E-2</v>
      </c>
      <c r="S846" s="54">
        <v>8</v>
      </c>
      <c r="T846" s="53" t="s">
        <v>84</v>
      </c>
      <c r="U846" s="53" t="s">
        <v>3352</v>
      </c>
      <c r="V846" s="23">
        <v>44986</v>
      </c>
      <c r="W846" s="23">
        <v>45275</v>
      </c>
      <c r="X846" s="53" t="s">
        <v>3321</v>
      </c>
      <c r="Y846" s="49" t="s">
        <v>87</v>
      </c>
      <c r="Z846" s="59" t="s">
        <v>100</v>
      </c>
      <c r="AA846" s="225">
        <v>1</v>
      </c>
      <c r="AB846" s="200" t="s">
        <v>3353</v>
      </c>
      <c r="AC846" s="202">
        <v>45230</v>
      </c>
      <c r="AD846" s="52">
        <v>1</v>
      </c>
      <c r="AE846" s="23" t="s">
        <v>3328</v>
      </c>
      <c r="AF846" s="23">
        <v>45230</v>
      </c>
      <c r="AG846" s="53" t="s">
        <v>79</v>
      </c>
      <c r="AH846" s="52">
        <v>1</v>
      </c>
      <c r="AI846" s="52">
        <f t="shared" si="1269"/>
        <v>4.2000000000000003E-2</v>
      </c>
      <c r="AJ846" s="52">
        <f t="shared" si="1351"/>
        <v>1</v>
      </c>
      <c r="AK846" s="52"/>
      <c r="AL846" s="239" t="str">
        <f t="shared" si="1288"/>
        <v/>
      </c>
      <c r="AM846" s="239" t="str">
        <f t="shared" si="1289"/>
        <v/>
      </c>
      <c r="AN846" s="239" t="str">
        <f t="shared" si="1290"/>
        <v/>
      </c>
      <c r="AO846" s="239" t="str">
        <f t="shared" si="1291"/>
        <v/>
      </c>
      <c r="AP846" s="239" t="str">
        <f t="shared" si="1292"/>
        <v/>
      </c>
      <c r="AQ846" s="239" t="str">
        <f t="shared" si="1293"/>
        <v/>
      </c>
      <c r="AR846" s="239" t="str">
        <f t="shared" si="1294"/>
        <v/>
      </c>
      <c r="AS846" s="239" t="str">
        <f t="shared" si="1295"/>
        <v/>
      </c>
      <c r="AT846" s="239" t="str">
        <f t="shared" si="1296"/>
        <v/>
      </c>
      <c r="AU846" s="239" t="str">
        <f t="shared" si="1270"/>
        <v/>
      </c>
      <c r="AV846" s="239" t="str">
        <f t="shared" si="1271"/>
        <v/>
      </c>
      <c r="AW846" s="239" t="str">
        <f t="shared" si="1272"/>
        <v/>
      </c>
      <c r="AX846" s="239" t="str">
        <f t="shared" si="1273"/>
        <v/>
      </c>
      <c r="AY846" s="239" t="str">
        <f t="shared" si="1274"/>
        <v/>
      </c>
      <c r="AZ846" s="239" t="str">
        <f t="shared" si="1275"/>
        <v/>
      </c>
      <c r="BA846" s="239" t="str">
        <f t="shared" si="1276"/>
        <v/>
      </c>
      <c r="BB846" s="239" t="str">
        <f t="shared" si="1277"/>
        <v/>
      </c>
      <c r="BC846" s="239" t="str">
        <f t="shared" si="1278"/>
        <v/>
      </c>
      <c r="BD846" s="239" t="str">
        <f t="shared" si="1279"/>
        <v/>
      </c>
      <c r="BE846" s="239" t="str">
        <f t="shared" si="1280"/>
        <v/>
      </c>
      <c r="BF846" s="239" t="str">
        <f t="shared" si="1281"/>
        <v/>
      </c>
      <c r="BG846" s="239" t="str">
        <f t="shared" si="1282"/>
        <v/>
      </c>
      <c r="BH846" s="239" t="str">
        <f t="shared" si="1283"/>
        <v/>
      </c>
      <c r="BI846" s="239" t="str">
        <f t="shared" si="1284"/>
        <v/>
      </c>
      <c r="BJ846" s="239" t="str">
        <f t="shared" si="1285"/>
        <v/>
      </c>
      <c r="BK846" s="239" t="str">
        <f t="shared" si="1286"/>
        <v/>
      </c>
      <c r="BL846" s="239" t="str">
        <f t="shared" si="1287"/>
        <v/>
      </c>
      <c r="BN846" s="239" t="str">
        <f t="shared" si="1297"/>
        <v/>
      </c>
      <c r="BO846" s="239" t="str">
        <f t="shared" si="1298"/>
        <v/>
      </c>
      <c r="BP846" s="239" t="str">
        <f t="shared" si="1299"/>
        <v/>
      </c>
      <c r="BQ846" s="239" t="str">
        <f t="shared" si="1300"/>
        <v/>
      </c>
      <c r="BR846" s="239" t="str">
        <f t="shared" si="1301"/>
        <v/>
      </c>
      <c r="BS846" s="239" t="str">
        <f t="shared" si="1302"/>
        <v/>
      </c>
      <c r="BT846" s="239" t="str">
        <f t="shared" si="1303"/>
        <v/>
      </c>
      <c r="BU846" s="239" t="str">
        <f t="shared" si="1304"/>
        <v/>
      </c>
      <c r="BV846" s="239" t="str">
        <f t="shared" si="1305"/>
        <v/>
      </c>
      <c r="BW846" s="239" t="str">
        <f t="shared" si="1306"/>
        <v/>
      </c>
      <c r="BX846" s="239" t="str">
        <f t="shared" si="1307"/>
        <v/>
      </c>
      <c r="BY846" s="239" t="str">
        <f t="shared" si="1308"/>
        <v/>
      </c>
      <c r="BZ846" s="239" t="str">
        <f t="shared" si="1309"/>
        <v/>
      </c>
      <c r="CA846" s="239" t="str">
        <f t="shared" si="1310"/>
        <v/>
      </c>
      <c r="CB846" s="239" t="str">
        <f t="shared" si="1311"/>
        <v/>
      </c>
      <c r="CC846" s="239" t="str">
        <f t="shared" si="1312"/>
        <v/>
      </c>
      <c r="CD846" s="239" t="str">
        <f t="shared" si="1313"/>
        <v/>
      </c>
      <c r="CE846" s="239" t="str">
        <f t="shared" si="1314"/>
        <v/>
      </c>
      <c r="CF846" s="239" t="str">
        <f t="shared" si="1315"/>
        <v/>
      </c>
      <c r="CG846" s="239" t="str">
        <f t="shared" si="1316"/>
        <v/>
      </c>
      <c r="CH846" s="239" t="str">
        <f t="shared" si="1317"/>
        <v/>
      </c>
      <c r="CI846" s="239" t="str">
        <f t="shared" si="1318"/>
        <v/>
      </c>
      <c r="CJ846" s="239" t="str">
        <f t="shared" si="1319"/>
        <v/>
      </c>
      <c r="CK846" s="239" t="str">
        <f t="shared" si="1320"/>
        <v/>
      </c>
      <c r="CL846" s="239" t="str">
        <f t="shared" si="1321"/>
        <v/>
      </c>
      <c r="CM846" s="239" t="str">
        <f t="shared" si="1322"/>
        <v/>
      </c>
      <c r="CN846" s="239" t="str">
        <f t="shared" si="1323"/>
        <v/>
      </c>
      <c r="CP846" s="239" t="str">
        <f t="shared" si="1324"/>
        <v/>
      </c>
      <c r="CQ846" s="239" t="str">
        <f t="shared" si="1325"/>
        <v/>
      </c>
      <c r="CR846" s="239" t="str">
        <f t="shared" si="1326"/>
        <v/>
      </c>
      <c r="CS846" s="239" t="str">
        <f t="shared" si="1327"/>
        <v/>
      </c>
      <c r="CT846" s="239" t="str">
        <f t="shared" si="1328"/>
        <v/>
      </c>
      <c r="CU846" s="239" t="str">
        <f t="shared" si="1329"/>
        <v/>
      </c>
      <c r="CV846" s="239" t="str">
        <f t="shared" si="1330"/>
        <v/>
      </c>
      <c r="CW846" s="239" t="str">
        <f t="shared" si="1331"/>
        <v/>
      </c>
      <c r="CX846" s="239" t="str">
        <f t="shared" si="1332"/>
        <v/>
      </c>
      <c r="CY846" s="239" t="str">
        <f t="shared" si="1333"/>
        <v/>
      </c>
      <c r="CZ846" s="239" t="str">
        <f t="shared" si="1334"/>
        <v/>
      </c>
      <c r="DA846" s="239" t="str">
        <f t="shared" si="1335"/>
        <v/>
      </c>
      <c r="DB846" s="239" t="str">
        <f t="shared" si="1336"/>
        <v/>
      </c>
      <c r="DC846" s="239" t="str">
        <f t="shared" si="1337"/>
        <v/>
      </c>
      <c r="DD846" s="239" t="str">
        <f t="shared" si="1338"/>
        <v/>
      </c>
      <c r="DE846" s="239" t="str">
        <f t="shared" si="1339"/>
        <v/>
      </c>
      <c r="DF846" s="239" t="str">
        <f t="shared" si="1340"/>
        <v/>
      </c>
      <c r="DG846" s="239" t="str">
        <f t="shared" si="1341"/>
        <v/>
      </c>
      <c r="DH846" s="239" t="str">
        <f t="shared" si="1342"/>
        <v/>
      </c>
      <c r="DI846" s="239" t="str">
        <f t="shared" si="1343"/>
        <v/>
      </c>
      <c r="DJ846" s="239" t="str">
        <f t="shared" si="1344"/>
        <v/>
      </c>
      <c r="DK846" s="239" t="str">
        <f t="shared" si="1345"/>
        <v/>
      </c>
      <c r="DL846" s="239" t="str">
        <f t="shared" si="1346"/>
        <v/>
      </c>
      <c r="DM846" s="239" t="str">
        <f t="shared" si="1347"/>
        <v/>
      </c>
      <c r="DN846" s="239" t="str">
        <f t="shared" si="1348"/>
        <v/>
      </c>
      <c r="DO846" s="239" t="str">
        <f t="shared" si="1349"/>
        <v/>
      </c>
      <c r="DP846" s="239" t="str">
        <f t="shared" si="1350"/>
        <v/>
      </c>
    </row>
    <row r="847" spans="1:120" ht="50.25" hidden="1" customHeight="1" x14ac:dyDescent="0.25">
      <c r="A847" s="49" t="s">
        <v>4513</v>
      </c>
      <c r="B847" s="49">
        <v>3003</v>
      </c>
      <c r="C847" s="49" t="s">
        <v>67</v>
      </c>
      <c r="D847" s="49" t="s">
        <v>3316</v>
      </c>
      <c r="E847" s="85">
        <v>3</v>
      </c>
      <c r="F847" s="49" t="s">
        <v>3354</v>
      </c>
      <c r="G847" s="49" t="str">
        <f t="shared" si="1256"/>
        <v>3003-3</v>
      </c>
      <c r="H847" s="49" t="s">
        <v>75</v>
      </c>
      <c r="I847" s="49" t="s">
        <v>196</v>
      </c>
      <c r="J847" s="49" t="s">
        <v>265</v>
      </c>
      <c r="K847" s="49" t="s">
        <v>514</v>
      </c>
      <c r="L847" s="49" t="s">
        <v>79</v>
      </c>
      <c r="M847" s="49" t="s">
        <v>3318</v>
      </c>
      <c r="N847" s="49" t="s">
        <v>1293</v>
      </c>
      <c r="O847" s="49" t="s">
        <v>516</v>
      </c>
      <c r="P847" s="49" t="s">
        <v>3355</v>
      </c>
      <c r="Q847" s="50">
        <v>0.14000000000000001</v>
      </c>
      <c r="R847" s="50"/>
      <c r="S847" s="167">
        <v>4500</v>
      </c>
      <c r="T847" s="49" t="s">
        <v>84</v>
      </c>
      <c r="U847" s="101" t="s">
        <v>3356</v>
      </c>
      <c r="V847" s="51">
        <v>44941</v>
      </c>
      <c r="W847" s="51">
        <v>45275</v>
      </c>
      <c r="X847" s="49" t="s">
        <v>3321</v>
      </c>
      <c r="Y847" s="49" t="s">
        <v>87</v>
      </c>
      <c r="Z847" s="59" t="s">
        <v>100</v>
      </c>
      <c r="AA847" s="226">
        <v>1.2230000000000001</v>
      </c>
      <c r="AB847" s="200" t="s">
        <v>3357</v>
      </c>
      <c r="AC847" s="202">
        <v>45289</v>
      </c>
      <c r="AD847" s="52">
        <v>1</v>
      </c>
      <c r="AE847" s="23" t="s">
        <v>3323</v>
      </c>
      <c r="AF847" s="23">
        <v>45289</v>
      </c>
      <c r="AG847" s="52"/>
      <c r="AH847" s="52" t="s">
        <v>92</v>
      </c>
      <c r="AI847" s="52">
        <f t="shared" si="1269"/>
        <v>0.14000000000000001</v>
      </c>
      <c r="AJ847" s="52"/>
      <c r="AK847" s="52"/>
      <c r="AL847" s="239" t="str">
        <f t="shared" si="1288"/>
        <v/>
      </c>
      <c r="AM847" s="239" t="str">
        <f t="shared" si="1289"/>
        <v/>
      </c>
      <c r="AN847" s="239" t="str">
        <f t="shared" si="1290"/>
        <v/>
      </c>
      <c r="AO847" s="239" t="str">
        <f t="shared" si="1291"/>
        <v/>
      </c>
      <c r="AP847" s="239" t="str">
        <f t="shared" si="1292"/>
        <v/>
      </c>
      <c r="AQ847" s="239" t="str">
        <f t="shared" si="1293"/>
        <v/>
      </c>
      <c r="AR847" s="239" t="str">
        <f t="shared" si="1294"/>
        <v/>
      </c>
      <c r="AS847" s="239" t="str">
        <f t="shared" si="1295"/>
        <v/>
      </c>
      <c r="AT847" s="239" t="str">
        <f t="shared" si="1296"/>
        <v/>
      </c>
      <c r="AU847" s="239" t="str">
        <f t="shared" si="1270"/>
        <v/>
      </c>
      <c r="AV847" s="239" t="str">
        <f t="shared" si="1271"/>
        <v/>
      </c>
      <c r="AW847" s="239" t="str">
        <f t="shared" si="1272"/>
        <v/>
      </c>
      <c r="AX847" s="239" t="str">
        <f t="shared" si="1273"/>
        <v/>
      </c>
      <c r="AY847" s="239" t="str">
        <f t="shared" si="1274"/>
        <v/>
      </c>
      <c r="AZ847" s="239" t="str">
        <f t="shared" si="1275"/>
        <v/>
      </c>
      <c r="BA847" s="239" t="str">
        <f t="shared" si="1276"/>
        <v/>
      </c>
      <c r="BB847" s="239" t="str">
        <f t="shared" si="1277"/>
        <v/>
      </c>
      <c r="BC847" s="239" t="str">
        <f t="shared" si="1278"/>
        <v/>
      </c>
      <c r="BD847" s="239" t="str">
        <f t="shared" si="1279"/>
        <v/>
      </c>
      <c r="BE847" s="239" t="str">
        <f t="shared" si="1280"/>
        <v/>
      </c>
      <c r="BF847" s="239" t="str">
        <f t="shared" si="1281"/>
        <v/>
      </c>
      <c r="BG847" s="239" t="str">
        <f t="shared" si="1282"/>
        <v/>
      </c>
      <c r="BH847" s="239" t="str">
        <f t="shared" si="1283"/>
        <v/>
      </c>
      <c r="BI847" s="239" t="str">
        <f t="shared" si="1284"/>
        <v/>
      </c>
      <c r="BJ847" s="239" t="str">
        <f t="shared" si="1285"/>
        <v/>
      </c>
      <c r="BK847" s="239" t="str">
        <f t="shared" si="1286"/>
        <v/>
      </c>
      <c r="BL847" s="239" t="str">
        <f t="shared" si="1287"/>
        <v/>
      </c>
      <c r="BN847" s="239" t="str">
        <f t="shared" si="1297"/>
        <v/>
      </c>
      <c r="BO847" s="239" t="str">
        <f t="shared" si="1298"/>
        <v/>
      </c>
      <c r="BP847" s="239" t="str">
        <f t="shared" si="1299"/>
        <v/>
      </c>
      <c r="BQ847" s="239" t="str">
        <f t="shared" si="1300"/>
        <v/>
      </c>
      <c r="BR847" s="239" t="str">
        <f t="shared" si="1301"/>
        <v/>
      </c>
      <c r="BS847" s="239" t="str">
        <f t="shared" si="1302"/>
        <v/>
      </c>
      <c r="BT847" s="239" t="str">
        <f t="shared" si="1303"/>
        <v/>
      </c>
      <c r="BU847" s="239" t="str">
        <f t="shared" si="1304"/>
        <v/>
      </c>
      <c r="BV847" s="239" t="str">
        <f t="shared" si="1305"/>
        <v/>
      </c>
      <c r="BW847" s="239" t="str">
        <f t="shared" si="1306"/>
        <v/>
      </c>
      <c r="BX847" s="239" t="str">
        <f t="shared" si="1307"/>
        <v/>
      </c>
      <c r="BY847" s="239" t="str">
        <f t="shared" si="1308"/>
        <v/>
      </c>
      <c r="BZ847" s="239" t="str">
        <f t="shared" si="1309"/>
        <v/>
      </c>
      <c r="CA847" s="239" t="str">
        <f t="shared" si="1310"/>
        <v/>
      </c>
      <c r="CB847" s="239" t="str">
        <f t="shared" si="1311"/>
        <v/>
      </c>
      <c r="CC847" s="239" t="str">
        <f t="shared" si="1312"/>
        <v/>
      </c>
      <c r="CD847" s="239" t="str">
        <f t="shared" si="1313"/>
        <v/>
      </c>
      <c r="CE847" s="239" t="str">
        <f t="shared" si="1314"/>
        <v/>
      </c>
      <c r="CF847" s="239" t="str">
        <f t="shared" si="1315"/>
        <v/>
      </c>
      <c r="CG847" s="239" t="str">
        <f t="shared" si="1316"/>
        <v/>
      </c>
      <c r="CH847" s="239" t="str">
        <f t="shared" si="1317"/>
        <v/>
      </c>
      <c r="CI847" s="239" t="str">
        <f t="shared" si="1318"/>
        <v/>
      </c>
      <c r="CJ847" s="239" t="str">
        <f t="shared" si="1319"/>
        <v/>
      </c>
      <c r="CK847" s="239" t="str">
        <f t="shared" si="1320"/>
        <v/>
      </c>
      <c r="CL847" s="239" t="str">
        <f t="shared" si="1321"/>
        <v/>
      </c>
      <c r="CM847" s="239" t="str">
        <f t="shared" si="1322"/>
        <v/>
      </c>
      <c r="CN847" s="239" t="str">
        <f t="shared" si="1323"/>
        <v/>
      </c>
      <c r="CP847" s="239" t="str">
        <f t="shared" si="1324"/>
        <v/>
      </c>
      <c r="CQ847" s="239" t="str">
        <f t="shared" si="1325"/>
        <v/>
      </c>
      <c r="CR847" s="239" t="str">
        <f t="shared" si="1326"/>
        <v/>
      </c>
      <c r="CS847" s="239" t="str">
        <f t="shared" si="1327"/>
        <v/>
      </c>
      <c r="CT847" s="239" t="str">
        <f t="shared" si="1328"/>
        <v/>
      </c>
      <c r="CU847" s="239" t="str">
        <f t="shared" si="1329"/>
        <v/>
      </c>
      <c r="CV847" s="239" t="str">
        <f t="shared" si="1330"/>
        <v/>
      </c>
      <c r="CW847" s="239" t="str">
        <f t="shared" si="1331"/>
        <v/>
      </c>
      <c r="CX847" s="239" t="str">
        <f t="shared" si="1332"/>
        <v/>
      </c>
      <c r="CY847" s="239" t="str">
        <f t="shared" si="1333"/>
        <v/>
      </c>
      <c r="CZ847" s="239" t="str">
        <f t="shared" si="1334"/>
        <v/>
      </c>
      <c r="DA847" s="239" t="str">
        <f t="shared" si="1335"/>
        <v/>
      </c>
      <c r="DB847" s="239" t="str">
        <f t="shared" si="1336"/>
        <v/>
      </c>
      <c r="DC847" s="239" t="str">
        <f t="shared" si="1337"/>
        <v/>
      </c>
      <c r="DD847" s="239" t="str">
        <f t="shared" si="1338"/>
        <v/>
      </c>
      <c r="DE847" s="239" t="str">
        <f t="shared" si="1339"/>
        <v/>
      </c>
      <c r="DF847" s="239" t="str">
        <f t="shared" si="1340"/>
        <v/>
      </c>
      <c r="DG847" s="239" t="str">
        <f t="shared" si="1341"/>
        <v/>
      </c>
      <c r="DH847" s="239" t="str">
        <f t="shared" si="1342"/>
        <v/>
      </c>
      <c r="DI847" s="239" t="str">
        <f t="shared" si="1343"/>
        <v/>
      </c>
      <c r="DJ847" s="239" t="str">
        <f t="shared" si="1344"/>
        <v/>
      </c>
      <c r="DK847" s="239" t="str">
        <f t="shared" si="1345"/>
        <v/>
      </c>
      <c r="DL847" s="239" t="str">
        <f t="shared" si="1346"/>
        <v/>
      </c>
      <c r="DM847" s="239" t="str">
        <f t="shared" si="1347"/>
        <v/>
      </c>
      <c r="DN847" s="239" t="str">
        <f t="shared" si="1348"/>
        <v/>
      </c>
      <c r="DO847" s="239" t="str">
        <f t="shared" si="1349"/>
        <v/>
      </c>
      <c r="DP847" s="239" t="str">
        <f t="shared" si="1350"/>
        <v/>
      </c>
    </row>
    <row r="848" spans="1:120" ht="35.25" hidden="1" customHeight="1" x14ac:dyDescent="0.25">
      <c r="A848" s="53" t="s">
        <v>4513</v>
      </c>
      <c r="B848" s="53">
        <v>3003</v>
      </c>
      <c r="C848" s="53" t="s">
        <v>67</v>
      </c>
      <c r="D848" s="53" t="s">
        <v>3316</v>
      </c>
      <c r="E848" s="55">
        <v>3</v>
      </c>
      <c r="F848" s="55" t="s">
        <v>3358</v>
      </c>
      <c r="G848" s="55" t="str">
        <f t="shared" ref="G848:G911" si="1352">+IF(H848="Producto",F848,IF(H848="Producto Act Compartidas",F848,G847))</f>
        <v>3003-3</v>
      </c>
      <c r="H848" s="53" t="s">
        <v>94</v>
      </c>
      <c r="I848" s="53" t="s">
        <v>196</v>
      </c>
      <c r="J848" s="53" t="s">
        <v>80</v>
      </c>
      <c r="K848" s="53" t="s">
        <v>80</v>
      </c>
      <c r="L848" s="53" t="s">
        <v>80</v>
      </c>
      <c r="M848" s="53" t="s">
        <v>80</v>
      </c>
      <c r="N848" s="53" t="s">
        <v>80</v>
      </c>
      <c r="O848" s="53" t="s">
        <v>80</v>
      </c>
      <c r="P848" s="53" t="s">
        <v>3359</v>
      </c>
      <c r="Q848" s="56">
        <v>0.3</v>
      </c>
      <c r="R848" s="52">
        <f>+Q848*Q847</f>
        <v>4.2000000000000003E-2</v>
      </c>
      <c r="S848" s="169">
        <v>1</v>
      </c>
      <c r="T848" s="53" t="s">
        <v>84</v>
      </c>
      <c r="U848" s="53" t="s">
        <v>3360</v>
      </c>
      <c r="V848" s="7">
        <v>44941</v>
      </c>
      <c r="W848" s="7">
        <v>44957</v>
      </c>
      <c r="X848" s="56" t="s">
        <v>3321</v>
      </c>
      <c r="Y848" s="49" t="s">
        <v>97</v>
      </c>
      <c r="Z848" s="59" t="s">
        <v>100</v>
      </c>
      <c r="AA848" s="60">
        <v>1</v>
      </c>
      <c r="AB848" s="60" t="s">
        <v>3361</v>
      </c>
      <c r="AC848" s="69">
        <v>44957</v>
      </c>
      <c r="AD848" s="60">
        <v>1</v>
      </c>
      <c r="AE848" s="60" t="s">
        <v>3362</v>
      </c>
      <c r="AF848" s="69">
        <v>44957</v>
      </c>
      <c r="AG848" s="60" t="s">
        <v>79</v>
      </c>
      <c r="AH848" s="60">
        <v>1</v>
      </c>
      <c r="AI848" s="52">
        <f t="shared" si="1269"/>
        <v>4.2000000000000003E-2</v>
      </c>
      <c r="AJ848" s="52">
        <f t="shared" ref="AJ848:AJ851" si="1353">+AI848/R848</f>
        <v>1</v>
      </c>
      <c r="AK848" s="52"/>
      <c r="AL848" s="239" t="str">
        <f t="shared" si="1288"/>
        <v/>
      </c>
      <c r="AM848" s="239" t="str">
        <f t="shared" si="1289"/>
        <v/>
      </c>
      <c r="AN848" s="239" t="str">
        <f t="shared" si="1290"/>
        <v/>
      </c>
      <c r="AO848" s="239" t="str">
        <f t="shared" si="1291"/>
        <v/>
      </c>
      <c r="AP848" s="239" t="str">
        <f t="shared" si="1292"/>
        <v/>
      </c>
      <c r="AQ848" s="239" t="str">
        <f t="shared" si="1293"/>
        <v/>
      </c>
      <c r="AR848" s="239" t="str">
        <f t="shared" si="1294"/>
        <v/>
      </c>
      <c r="AS848" s="239" t="str">
        <f t="shared" si="1295"/>
        <v/>
      </c>
      <c r="AT848" s="239" t="str">
        <f t="shared" si="1296"/>
        <v/>
      </c>
      <c r="AU848" s="239" t="str">
        <f t="shared" si="1270"/>
        <v/>
      </c>
      <c r="AV848" s="239" t="str">
        <f t="shared" si="1271"/>
        <v/>
      </c>
      <c r="AW848" s="239" t="str">
        <f t="shared" si="1272"/>
        <v/>
      </c>
      <c r="AX848" s="239" t="str">
        <f t="shared" si="1273"/>
        <v/>
      </c>
      <c r="AY848" s="239" t="str">
        <f t="shared" si="1274"/>
        <v/>
      </c>
      <c r="AZ848" s="239" t="str">
        <f t="shared" si="1275"/>
        <v/>
      </c>
      <c r="BA848" s="239" t="str">
        <f t="shared" si="1276"/>
        <v/>
      </c>
      <c r="BB848" s="239" t="str">
        <f t="shared" si="1277"/>
        <v/>
      </c>
      <c r="BC848" s="239" t="str">
        <f t="shared" si="1278"/>
        <v/>
      </c>
      <c r="BD848" s="239" t="str">
        <f t="shared" si="1279"/>
        <v/>
      </c>
      <c r="BE848" s="239" t="str">
        <f t="shared" si="1280"/>
        <v/>
      </c>
      <c r="BF848" s="239" t="str">
        <f t="shared" si="1281"/>
        <v/>
      </c>
      <c r="BG848" s="239" t="str">
        <f t="shared" si="1282"/>
        <v/>
      </c>
      <c r="BH848" s="239" t="str">
        <f t="shared" si="1283"/>
        <v/>
      </c>
      <c r="BI848" s="239" t="str">
        <f t="shared" si="1284"/>
        <v/>
      </c>
      <c r="BJ848" s="239" t="str">
        <f t="shared" si="1285"/>
        <v/>
      </c>
      <c r="BK848" s="239" t="str">
        <f t="shared" si="1286"/>
        <v/>
      </c>
      <c r="BL848" s="239" t="str">
        <f t="shared" si="1287"/>
        <v/>
      </c>
      <c r="BN848" s="239" t="str">
        <f t="shared" si="1297"/>
        <v/>
      </c>
      <c r="BO848" s="239" t="str">
        <f t="shared" si="1298"/>
        <v/>
      </c>
      <c r="BP848" s="239" t="str">
        <f t="shared" si="1299"/>
        <v/>
      </c>
      <c r="BQ848" s="239" t="str">
        <f t="shared" si="1300"/>
        <v/>
      </c>
      <c r="BR848" s="239" t="str">
        <f t="shared" si="1301"/>
        <v/>
      </c>
      <c r="BS848" s="239" t="str">
        <f t="shared" si="1302"/>
        <v/>
      </c>
      <c r="BT848" s="239" t="str">
        <f t="shared" si="1303"/>
        <v/>
      </c>
      <c r="BU848" s="239" t="str">
        <f t="shared" si="1304"/>
        <v/>
      </c>
      <c r="BV848" s="239" t="str">
        <f t="shared" si="1305"/>
        <v/>
      </c>
      <c r="BW848" s="239" t="str">
        <f t="shared" si="1306"/>
        <v/>
      </c>
      <c r="BX848" s="239" t="str">
        <f t="shared" si="1307"/>
        <v/>
      </c>
      <c r="BY848" s="239" t="str">
        <f t="shared" si="1308"/>
        <v/>
      </c>
      <c r="BZ848" s="239" t="str">
        <f t="shared" si="1309"/>
        <v/>
      </c>
      <c r="CA848" s="239" t="str">
        <f t="shared" si="1310"/>
        <v/>
      </c>
      <c r="CB848" s="239" t="str">
        <f t="shared" si="1311"/>
        <v/>
      </c>
      <c r="CC848" s="239" t="str">
        <f t="shared" si="1312"/>
        <v/>
      </c>
      <c r="CD848" s="239" t="str">
        <f t="shared" si="1313"/>
        <v/>
      </c>
      <c r="CE848" s="239" t="str">
        <f t="shared" si="1314"/>
        <v/>
      </c>
      <c r="CF848" s="239" t="str">
        <f t="shared" si="1315"/>
        <v/>
      </c>
      <c r="CG848" s="239" t="str">
        <f t="shared" si="1316"/>
        <v/>
      </c>
      <c r="CH848" s="239" t="str">
        <f t="shared" si="1317"/>
        <v/>
      </c>
      <c r="CI848" s="239" t="str">
        <f t="shared" si="1318"/>
        <v/>
      </c>
      <c r="CJ848" s="239" t="str">
        <f t="shared" si="1319"/>
        <v/>
      </c>
      <c r="CK848" s="239" t="str">
        <f t="shared" si="1320"/>
        <v/>
      </c>
      <c r="CL848" s="239" t="str">
        <f t="shared" si="1321"/>
        <v/>
      </c>
      <c r="CM848" s="239" t="str">
        <f t="shared" si="1322"/>
        <v/>
      </c>
      <c r="CN848" s="239" t="str">
        <f t="shared" si="1323"/>
        <v/>
      </c>
      <c r="CP848" s="239" t="str">
        <f t="shared" si="1324"/>
        <v/>
      </c>
      <c r="CQ848" s="239" t="str">
        <f t="shared" si="1325"/>
        <v/>
      </c>
      <c r="CR848" s="239" t="str">
        <f t="shared" si="1326"/>
        <v/>
      </c>
      <c r="CS848" s="239" t="str">
        <f t="shared" si="1327"/>
        <v/>
      </c>
      <c r="CT848" s="239" t="str">
        <f t="shared" si="1328"/>
        <v/>
      </c>
      <c r="CU848" s="239" t="str">
        <f t="shared" si="1329"/>
        <v/>
      </c>
      <c r="CV848" s="239" t="str">
        <f t="shared" si="1330"/>
        <v/>
      </c>
      <c r="CW848" s="239" t="str">
        <f t="shared" si="1331"/>
        <v/>
      </c>
      <c r="CX848" s="239" t="str">
        <f t="shared" si="1332"/>
        <v/>
      </c>
      <c r="CY848" s="239" t="str">
        <f t="shared" si="1333"/>
        <v/>
      </c>
      <c r="CZ848" s="239" t="str">
        <f t="shared" si="1334"/>
        <v/>
      </c>
      <c r="DA848" s="239" t="str">
        <f t="shared" si="1335"/>
        <v/>
      </c>
      <c r="DB848" s="239" t="str">
        <f t="shared" si="1336"/>
        <v/>
      </c>
      <c r="DC848" s="239" t="str">
        <f t="shared" si="1337"/>
        <v/>
      </c>
      <c r="DD848" s="239" t="str">
        <f t="shared" si="1338"/>
        <v/>
      </c>
      <c r="DE848" s="239" t="str">
        <f t="shared" si="1339"/>
        <v/>
      </c>
      <c r="DF848" s="239" t="str">
        <f t="shared" si="1340"/>
        <v/>
      </c>
      <c r="DG848" s="239" t="str">
        <f t="shared" si="1341"/>
        <v/>
      </c>
      <c r="DH848" s="239" t="str">
        <f t="shared" si="1342"/>
        <v/>
      </c>
      <c r="DI848" s="239" t="str">
        <f t="shared" si="1343"/>
        <v/>
      </c>
      <c r="DJ848" s="239" t="str">
        <f t="shared" si="1344"/>
        <v/>
      </c>
      <c r="DK848" s="239" t="str">
        <f t="shared" si="1345"/>
        <v/>
      </c>
      <c r="DL848" s="239" t="str">
        <f t="shared" si="1346"/>
        <v/>
      </c>
      <c r="DM848" s="239" t="str">
        <f t="shared" si="1347"/>
        <v/>
      </c>
      <c r="DN848" s="239" t="str">
        <f t="shared" si="1348"/>
        <v/>
      </c>
      <c r="DO848" s="239" t="str">
        <f t="shared" si="1349"/>
        <v/>
      </c>
      <c r="DP848" s="239" t="str">
        <f t="shared" si="1350"/>
        <v/>
      </c>
    </row>
    <row r="849" spans="1:120" ht="50.25" hidden="1" customHeight="1" x14ac:dyDescent="0.25">
      <c r="A849" s="53" t="s">
        <v>4513</v>
      </c>
      <c r="B849" s="53">
        <v>3003</v>
      </c>
      <c r="C849" s="53" t="s">
        <v>67</v>
      </c>
      <c r="D849" s="53" t="s">
        <v>3316</v>
      </c>
      <c r="E849" s="55">
        <v>3</v>
      </c>
      <c r="F849" s="55" t="s">
        <v>3363</v>
      </c>
      <c r="G849" s="55" t="str">
        <f t="shared" si="1352"/>
        <v>3003-3</v>
      </c>
      <c r="H849" s="53" t="s">
        <v>94</v>
      </c>
      <c r="I849" s="53" t="s">
        <v>196</v>
      </c>
      <c r="J849" s="53" t="s">
        <v>80</v>
      </c>
      <c r="K849" s="53" t="s">
        <v>80</v>
      </c>
      <c r="L849" s="53" t="s">
        <v>80</v>
      </c>
      <c r="M849" s="53" t="s">
        <v>80</v>
      </c>
      <c r="N849" s="53" t="s">
        <v>80</v>
      </c>
      <c r="O849" s="53" t="s">
        <v>80</v>
      </c>
      <c r="P849" s="53" t="s">
        <v>3364</v>
      </c>
      <c r="Q849" s="52">
        <v>0.1</v>
      </c>
      <c r="R849" s="52">
        <f>+Q849*Q847</f>
        <v>1.4000000000000002E-2</v>
      </c>
      <c r="S849" s="53">
        <v>300</v>
      </c>
      <c r="T849" s="53" t="s">
        <v>84</v>
      </c>
      <c r="U849" s="53" t="s">
        <v>3365</v>
      </c>
      <c r="V849" s="7">
        <v>44958</v>
      </c>
      <c r="W849" s="7">
        <v>45275</v>
      </c>
      <c r="X849" s="53" t="s">
        <v>3321</v>
      </c>
      <c r="Y849" s="49" t="s">
        <v>87</v>
      </c>
      <c r="Z849" s="53" t="s">
        <v>89</v>
      </c>
      <c r="AA849" s="227" t="s">
        <v>3366</v>
      </c>
      <c r="AB849" s="200" t="s">
        <v>3367</v>
      </c>
      <c r="AC849" s="202">
        <v>45289</v>
      </c>
      <c r="AD849" s="119">
        <v>0.85299999999999998</v>
      </c>
      <c r="AE849" s="23" t="s">
        <v>3368</v>
      </c>
      <c r="AF849" s="23">
        <v>45289</v>
      </c>
      <c r="AG849" s="53" t="s">
        <v>79</v>
      </c>
      <c r="AH849" s="119">
        <v>0.85299999999999998</v>
      </c>
      <c r="AI849" s="52">
        <f t="shared" si="1269"/>
        <v>1.1942000000000001E-2</v>
      </c>
      <c r="AJ849" s="52">
        <f t="shared" si="1353"/>
        <v>0.85299999999999998</v>
      </c>
      <c r="AK849" s="52"/>
      <c r="AL849" s="239" t="str">
        <f t="shared" si="1288"/>
        <v/>
      </c>
      <c r="AM849" s="239" t="str">
        <f t="shared" si="1289"/>
        <v/>
      </c>
      <c r="AN849" s="239" t="str">
        <f t="shared" si="1290"/>
        <v/>
      </c>
      <c r="AO849" s="239" t="str">
        <f t="shared" si="1291"/>
        <v/>
      </c>
      <c r="AP849" s="239" t="str">
        <f t="shared" si="1292"/>
        <v/>
      </c>
      <c r="AQ849" s="239" t="str">
        <f t="shared" si="1293"/>
        <v/>
      </c>
      <c r="AR849" s="239" t="str">
        <f t="shared" si="1294"/>
        <v/>
      </c>
      <c r="AS849" s="239" t="str">
        <f t="shared" si="1295"/>
        <v/>
      </c>
      <c r="AT849" s="239" t="str">
        <f t="shared" si="1296"/>
        <v/>
      </c>
      <c r="AU849" s="239" t="str">
        <f t="shared" si="1270"/>
        <v/>
      </c>
      <c r="AV849" s="239" t="str">
        <f t="shared" si="1271"/>
        <v/>
      </c>
      <c r="AW849" s="239" t="str">
        <f t="shared" si="1272"/>
        <v/>
      </c>
      <c r="AX849" s="239" t="str">
        <f t="shared" si="1273"/>
        <v/>
      </c>
      <c r="AY849" s="239" t="str">
        <f t="shared" si="1274"/>
        <v/>
      </c>
      <c r="AZ849" s="239" t="str">
        <f t="shared" si="1275"/>
        <v/>
      </c>
      <c r="BA849" s="239" t="str">
        <f t="shared" si="1276"/>
        <v/>
      </c>
      <c r="BB849" s="239" t="str">
        <f t="shared" si="1277"/>
        <v/>
      </c>
      <c r="BC849" s="239" t="str">
        <f t="shared" si="1278"/>
        <v/>
      </c>
      <c r="BD849" s="239" t="str">
        <f t="shared" si="1279"/>
        <v/>
      </c>
      <c r="BE849" s="239" t="str">
        <f t="shared" si="1280"/>
        <v/>
      </c>
      <c r="BF849" s="239" t="str">
        <f t="shared" si="1281"/>
        <v/>
      </c>
      <c r="BG849" s="239" t="str">
        <f t="shared" si="1282"/>
        <v/>
      </c>
      <c r="BH849" s="239" t="str">
        <f t="shared" si="1283"/>
        <v/>
      </c>
      <c r="BI849" s="239" t="str">
        <f t="shared" si="1284"/>
        <v/>
      </c>
      <c r="BJ849" s="239" t="str">
        <f t="shared" si="1285"/>
        <v/>
      </c>
      <c r="BK849" s="239" t="str">
        <f t="shared" si="1286"/>
        <v/>
      </c>
      <c r="BL849" s="239" t="str">
        <f t="shared" si="1287"/>
        <v/>
      </c>
      <c r="BN849" s="239" t="str">
        <f t="shared" si="1297"/>
        <v/>
      </c>
      <c r="BO849" s="239" t="str">
        <f t="shared" si="1298"/>
        <v/>
      </c>
      <c r="BP849" s="239" t="str">
        <f t="shared" si="1299"/>
        <v/>
      </c>
      <c r="BQ849" s="239" t="str">
        <f t="shared" si="1300"/>
        <v/>
      </c>
      <c r="BR849" s="239" t="str">
        <f t="shared" si="1301"/>
        <v/>
      </c>
      <c r="BS849" s="239" t="str">
        <f t="shared" si="1302"/>
        <v/>
      </c>
      <c r="BT849" s="239" t="str">
        <f t="shared" si="1303"/>
        <v/>
      </c>
      <c r="BU849" s="239" t="str">
        <f t="shared" si="1304"/>
        <v/>
      </c>
      <c r="BV849" s="239" t="str">
        <f t="shared" si="1305"/>
        <v/>
      </c>
      <c r="BW849" s="239" t="str">
        <f t="shared" si="1306"/>
        <v/>
      </c>
      <c r="BX849" s="239" t="str">
        <f t="shared" si="1307"/>
        <v/>
      </c>
      <c r="BY849" s="239" t="str">
        <f t="shared" si="1308"/>
        <v/>
      </c>
      <c r="BZ849" s="239" t="str">
        <f t="shared" si="1309"/>
        <v/>
      </c>
      <c r="CA849" s="239" t="str">
        <f t="shared" si="1310"/>
        <v/>
      </c>
      <c r="CB849" s="239" t="str">
        <f t="shared" si="1311"/>
        <v/>
      </c>
      <c r="CC849" s="239" t="str">
        <f t="shared" si="1312"/>
        <v/>
      </c>
      <c r="CD849" s="239" t="str">
        <f t="shared" si="1313"/>
        <v/>
      </c>
      <c r="CE849" s="239" t="str">
        <f t="shared" si="1314"/>
        <v/>
      </c>
      <c r="CF849" s="239" t="str">
        <f t="shared" si="1315"/>
        <v/>
      </c>
      <c r="CG849" s="239" t="str">
        <f t="shared" si="1316"/>
        <v/>
      </c>
      <c r="CH849" s="239" t="str">
        <f t="shared" si="1317"/>
        <v/>
      </c>
      <c r="CI849" s="239" t="str">
        <f t="shared" si="1318"/>
        <v/>
      </c>
      <c r="CJ849" s="239" t="str">
        <f t="shared" si="1319"/>
        <v/>
      </c>
      <c r="CK849" s="239" t="str">
        <f t="shared" si="1320"/>
        <v/>
      </c>
      <c r="CL849" s="239" t="str">
        <f t="shared" si="1321"/>
        <v/>
      </c>
      <c r="CM849" s="239" t="str">
        <f t="shared" si="1322"/>
        <v/>
      </c>
      <c r="CN849" s="239" t="str">
        <f t="shared" si="1323"/>
        <v/>
      </c>
      <c r="CP849" s="239" t="str">
        <f t="shared" si="1324"/>
        <v/>
      </c>
      <c r="CQ849" s="239" t="str">
        <f t="shared" si="1325"/>
        <v/>
      </c>
      <c r="CR849" s="239" t="str">
        <f t="shared" si="1326"/>
        <v/>
      </c>
      <c r="CS849" s="239" t="str">
        <f t="shared" si="1327"/>
        <v/>
      </c>
      <c r="CT849" s="239" t="str">
        <f t="shared" si="1328"/>
        <v/>
      </c>
      <c r="CU849" s="239" t="str">
        <f t="shared" si="1329"/>
        <v/>
      </c>
      <c r="CV849" s="239" t="str">
        <f t="shared" si="1330"/>
        <v/>
      </c>
      <c r="CW849" s="239" t="str">
        <f t="shared" si="1331"/>
        <v/>
      </c>
      <c r="CX849" s="239" t="str">
        <f t="shared" si="1332"/>
        <v/>
      </c>
      <c r="CY849" s="239" t="str">
        <f t="shared" si="1333"/>
        <v/>
      </c>
      <c r="CZ849" s="239" t="str">
        <f t="shared" si="1334"/>
        <v/>
      </c>
      <c r="DA849" s="239" t="str">
        <f t="shared" si="1335"/>
        <v/>
      </c>
      <c r="DB849" s="239" t="str">
        <f t="shared" si="1336"/>
        <v/>
      </c>
      <c r="DC849" s="239" t="str">
        <f t="shared" si="1337"/>
        <v/>
      </c>
      <c r="DD849" s="239" t="str">
        <f t="shared" si="1338"/>
        <v/>
      </c>
      <c r="DE849" s="239" t="str">
        <f t="shared" si="1339"/>
        <v/>
      </c>
      <c r="DF849" s="239" t="str">
        <f t="shared" si="1340"/>
        <v/>
      </c>
      <c r="DG849" s="239" t="str">
        <f t="shared" si="1341"/>
        <v/>
      </c>
      <c r="DH849" s="239" t="str">
        <f t="shared" si="1342"/>
        <v/>
      </c>
      <c r="DI849" s="239" t="str">
        <f t="shared" si="1343"/>
        <v/>
      </c>
      <c r="DJ849" s="239" t="str">
        <f t="shared" si="1344"/>
        <v/>
      </c>
      <c r="DK849" s="239" t="str">
        <f t="shared" si="1345"/>
        <v/>
      </c>
      <c r="DL849" s="239" t="str">
        <f t="shared" si="1346"/>
        <v/>
      </c>
      <c r="DM849" s="239" t="str">
        <f t="shared" si="1347"/>
        <v/>
      </c>
      <c r="DN849" s="239" t="str">
        <f t="shared" si="1348"/>
        <v/>
      </c>
      <c r="DO849" s="239" t="str">
        <f t="shared" si="1349"/>
        <v/>
      </c>
      <c r="DP849" s="239" t="str">
        <f t="shared" si="1350"/>
        <v/>
      </c>
    </row>
    <row r="850" spans="1:120" ht="50.25" hidden="1" customHeight="1" x14ac:dyDescent="0.25">
      <c r="A850" s="53" t="s">
        <v>4513</v>
      </c>
      <c r="B850" s="53">
        <v>3003</v>
      </c>
      <c r="C850" s="53" t="s">
        <v>67</v>
      </c>
      <c r="D850" s="53" t="s">
        <v>3316</v>
      </c>
      <c r="E850" s="55">
        <v>3</v>
      </c>
      <c r="F850" s="55" t="s">
        <v>3369</v>
      </c>
      <c r="G850" s="55" t="str">
        <f t="shared" si="1352"/>
        <v>3003-3</v>
      </c>
      <c r="H850" s="53" t="s">
        <v>94</v>
      </c>
      <c r="I850" s="53" t="s">
        <v>196</v>
      </c>
      <c r="J850" s="53" t="s">
        <v>80</v>
      </c>
      <c r="K850" s="53" t="s">
        <v>80</v>
      </c>
      <c r="L850" s="53" t="s">
        <v>80</v>
      </c>
      <c r="M850" s="53" t="s">
        <v>80</v>
      </c>
      <c r="N850" s="53" t="s">
        <v>80</v>
      </c>
      <c r="O850" s="53" t="s">
        <v>80</v>
      </c>
      <c r="P850" s="53" t="s">
        <v>3370</v>
      </c>
      <c r="Q850" s="52">
        <v>0.1</v>
      </c>
      <c r="R850" s="52">
        <f>+Q850*Q847</f>
        <v>1.4000000000000002E-2</v>
      </c>
      <c r="S850" s="53">
        <v>200</v>
      </c>
      <c r="T850" s="53" t="s">
        <v>84</v>
      </c>
      <c r="U850" s="53" t="s">
        <v>3371</v>
      </c>
      <c r="V850" s="7">
        <v>44958</v>
      </c>
      <c r="W850" s="7">
        <v>45275</v>
      </c>
      <c r="X850" s="53" t="s">
        <v>3321</v>
      </c>
      <c r="Y850" s="49" t="s">
        <v>87</v>
      </c>
      <c r="Z850" s="53" t="s">
        <v>89</v>
      </c>
      <c r="AA850" s="227" t="s">
        <v>3372</v>
      </c>
      <c r="AB850" s="200" t="s">
        <v>3373</v>
      </c>
      <c r="AC850" s="202">
        <v>45289</v>
      </c>
      <c r="AD850" s="119">
        <v>0.96299999999999997</v>
      </c>
      <c r="AE850" s="23" t="s">
        <v>3368</v>
      </c>
      <c r="AF850" s="23">
        <v>45289</v>
      </c>
      <c r="AG850" s="53" t="s">
        <v>79</v>
      </c>
      <c r="AH850" s="119">
        <v>0.96299999999999997</v>
      </c>
      <c r="AI850" s="52">
        <f t="shared" si="1269"/>
        <v>1.3482000000000001E-2</v>
      </c>
      <c r="AJ850" s="52">
        <f t="shared" si="1353"/>
        <v>0.96299999999999997</v>
      </c>
      <c r="AK850" s="52"/>
      <c r="AL850" s="239" t="str">
        <f t="shared" si="1288"/>
        <v/>
      </c>
      <c r="AM850" s="239" t="str">
        <f t="shared" si="1289"/>
        <v/>
      </c>
      <c r="AN850" s="239" t="str">
        <f t="shared" si="1290"/>
        <v/>
      </c>
      <c r="AO850" s="239" t="str">
        <f t="shared" si="1291"/>
        <v/>
      </c>
      <c r="AP850" s="239" t="str">
        <f t="shared" si="1292"/>
        <v/>
      </c>
      <c r="AQ850" s="239" t="str">
        <f t="shared" si="1293"/>
        <v/>
      </c>
      <c r="AR850" s="239" t="str">
        <f t="shared" si="1294"/>
        <v/>
      </c>
      <c r="AS850" s="239" t="str">
        <f t="shared" si="1295"/>
        <v/>
      </c>
      <c r="AT850" s="239" t="str">
        <f t="shared" si="1296"/>
        <v/>
      </c>
      <c r="AU850" s="239" t="str">
        <f t="shared" si="1270"/>
        <v/>
      </c>
      <c r="AV850" s="239" t="str">
        <f t="shared" si="1271"/>
        <v/>
      </c>
      <c r="AW850" s="239" t="str">
        <f t="shared" si="1272"/>
        <v/>
      </c>
      <c r="AX850" s="239" t="str">
        <f t="shared" si="1273"/>
        <v/>
      </c>
      <c r="AY850" s="239" t="str">
        <f t="shared" si="1274"/>
        <v/>
      </c>
      <c r="AZ850" s="239" t="str">
        <f t="shared" si="1275"/>
        <v/>
      </c>
      <c r="BA850" s="239" t="str">
        <f t="shared" si="1276"/>
        <v/>
      </c>
      <c r="BB850" s="239" t="str">
        <f t="shared" si="1277"/>
        <v/>
      </c>
      <c r="BC850" s="239" t="str">
        <f t="shared" si="1278"/>
        <v/>
      </c>
      <c r="BD850" s="239" t="str">
        <f t="shared" si="1279"/>
        <v/>
      </c>
      <c r="BE850" s="239" t="str">
        <f t="shared" si="1280"/>
        <v/>
      </c>
      <c r="BF850" s="239" t="str">
        <f t="shared" si="1281"/>
        <v/>
      </c>
      <c r="BG850" s="239" t="str">
        <f t="shared" si="1282"/>
        <v/>
      </c>
      <c r="BH850" s="239" t="str">
        <f t="shared" si="1283"/>
        <v/>
      </c>
      <c r="BI850" s="239" t="str">
        <f t="shared" si="1284"/>
        <v/>
      </c>
      <c r="BJ850" s="239" t="str">
        <f t="shared" si="1285"/>
        <v/>
      </c>
      <c r="BK850" s="239" t="str">
        <f t="shared" si="1286"/>
        <v/>
      </c>
      <c r="BL850" s="239" t="str">
        <f t="shared" si="1287"/>
        <v/>
      </c>
      <c r="BN850" s="239" t="str">
        <f t="shared" si="1297"/>
        <v/>
      </c>
      <c r="BO850" s="239" t="str">
        <f t="shared" si="1298"/>
        <v/>
      </c>
      <c r="BP850" s="239" t="str">
        <f t="shared" si="1299"/>
        <v/>
      </c>
      <c r="BQ850" s="239" t="str">
        <f t="shared" si="1300"/>
        <v/>
      </c>
      <c r="BR850" s="239" t="str">
        <f t="shared" si="1301"/>
        <v/>
      </c>
      <c r="BS850" s="239" t="str">
        <f t="shared" si="1302"/>
        <v/>
      </c>
      <c r="BT850" s="239" t="str">
        <f t="shared" si="1303"/>
        <v/>
      </c>
      <c r="BU850" s="239" t="str">
        <f t="shared" si="1304"/>
        <v/>
      </c>
      <c r="BV850" s="239" t="str">
        <f t="shared" si="1305"/>
        <v/>
      </c>
      <c r="BW850" s="239" t="str">
        <f t="shared" si="1306"/>
        <v/>
      </c>
      <c r="BX850" s="239" t="str">
        <f t="shared" si="1307"/>
        <v/>
      </c>
      <c r="BY850" s="239" t="str">
        <f t="shared" si="1308"/>
        <v/>
      </c>
      <c r="BZ850" s="239" t="str">
        <f t="shared" si="1309"/>
        <v/>
      </c>
      <c r="CA850" s="239" t="str">
        <f t="shared" si="1310"/>
        <v/>
      </c>
      <c r="CB850" s="239" t="str">
        <f t="shared" si="1311"/>
        <v/>
      </c>
      <c r="CC850" s="239" t="str">
        <f t="shared" si="1312"/>
        <v/>
      </c>
      <c r="CD850" s="239" t="str">
        <f t="shared" si="1313"/>
        <v/>
      </c>
      <c r="CE850" s="239" t="str">
        <f t="shared" si="1314"/>
        <v/>
      </c>
      <c r="CF850" s="239" t="str">
        <f t="shared" si="1315"/>
        <v/>
      </c>
      <c r="CG850" s="239" t="str">
        <f t="shared" si="1316"/>
        <v/>
      </c>
      <c r="CH850" s="239" t="str">
        <f t="shared" si="1317"/>
        <v/>
      </c>
      <c r="CI850" s="239" t="str">
        <f t="shared" si="1318"/>
        <v/>
      </c>
      <c r="CJ850" s="239" t="str">
        <f t="shared" si="1319"/>
        <v/>
      </c>
      <c r="CK850" s="239" t="str">
        <f t="shared" si="1320"/>
        <v/>
      </c>
      <c r="CL850" s="239" t="str">
        <f t="shared" si="1321"/>
        <v/>
      </c>
      <c r="CM850" s="239" t="str">
        <f t="shared" si="1322"/>
        <v/>
      </c>
      <c r="CN850" s="239" t="str">
        <f t="shared" si="1323"/>
        <v/>
      </c>
      <c r="CP850" s="239" t="str">
        <f t="shared" si="1324"/>
        <v/>
      </c>
      <c r="CQ850" s="239" t="str">
        <f t="shared" si="1325"/>
        <v/>
      </c>
      <c r="CR850" s="239" t="str">
        <f t="shared" si="1326"/>
        <v/>
      </c>
      <c r="CS850" s="239" t="str">
        <f t="shared" si="1327"/>
        <v/>
      </c>
      <c r="CT850" s="239" t="str">
        <f t="shared" si="1328"/>
        <v/>
      </c>
      <c r="CU850" s="239" t="str">
        <f t="shared" si="1329"/>
        <v/>
      </c>
      <c r="CV850" s="239" t="str">
        <f t="shared" si="1330"/>
        <v/>
      </c>
      <c r="CW850" s="239" t="str">
        <f t="shared" si="1331"/>
        <v/>
      </c>
      <c r="CX850" s="239" t="str">
        <f t="shared" si="1332"/>
        <v/>
      </c>
      <c r="CY850" s="239" t="str">
        <f t="shared" si="1333"/>
        <v/>
      </c>
      <c r="CZ850" s="239" t="str">
        <f t="shared" si="1334"/>
        <v/>
      </c>
      <c r="DA850" s="239" t="str">
        <f t="shared" si="1335"/>
        <v/>
      </c>
      <c r="DB850" s="239" t="str">
        <f t="shared" si="1336"/>
        <v/>
      </c>
      <c r="DC850" s="239" t="str">
        <f t="shared" si="1337"/>
        <v/>
      </c>
      <c r="DD850" s="239" t="str">
        <f t="shared" si="1338"/>
        <v/>
      </c>
      <c r="DE850" s="239" t="str">
        <f t="shared" si="1339"/>
        <v/>
      </c>
      <c r="DF850" s="239" t="str">
        <f t="shared" si="1340"/>
        <v/>
      </c>
      <c r="DG850" s="239" t="str">
        <f t="shared" si="1341"/>
        <v/>
      </c>
      <c r="DH850" s="239" t="str">
        <f t="shared" si="1342"/>
        <v/>
      </c>
      <c r="DI850" s="239" t="str">
        <f t="shared" si="1343"/>
        <v/>
      </c>
      <c r="DJ850" s="239" t="str">
        <f t="shared" si="1344"/>
        <v/>
      </c>
      <c r="DK850" s="239" t="str">
        <f t="shared" si="1345"/>
        <v/>
      </c>
      <c r="DL850" s="239" t="str">
        <f t="shared" si="1346"/>
        <v/>
      </c>
      <c r="DM850" s="239" t="str">
        <f t="shared" si="1347"/>
        <v/>
      </c>
      <c r="DN850" s="239" t="str">
        <f t="shared" si="1348"/>
        <v/>
      </c>
      <c r="DO850" s="239" t="str">
        <f t="shared" si="1349"/>
        <v/>
      </c>
      <c r="DP850" s="239" t="str">
        <f t="shared" si="1350"/>
        <v/>
      </c>
    </row>
    <row r="851" spans="1:120" ht="50.25" hidden="1" customHeight="1" x14ac:dyDescent="0.25">
      <c r="A851" s="53" t="s">
        <v>4513</v>
      </c>
      <c r="B851" s="53">
        <v>3003</v>
      </c>
      <c r="C851" s="53" t="s">
        <v>67</v>
      </c>
      <c r="D851" s="53" t="s">
        <v>3316</v>
      </c>
      <c r="E851" s="55">
        <v>3</v>
      </c>
      <c r="F851" s="55" t="s">
        <v>3374</v>
      </c>
      <c r="G851" s="55" t="str">
        <f t="shared" si="1352"/>
        <v>3003-3</v>
      </c>
      <c r="H851" s="53" t="s">
        <v>94</v>
      </c>
      <c r="I851" s="53" t="s">
        <v>196</v>
      </c>
      <c r="J851" s="53" t="s">
        <v>80</v>
      </c>
      <c r="K851" s="53" t="s">
        <v>80</v>
      </c>
      <c r="L851" s="53" t="s">
        <v>80</v>
      </c>
      <c r="M851" s="53" t="s">
        <v>80</v>
      </c>
      <c r="N851" s="53" t="s">
        <v>80</v>
      </c>
      <c r="O851" s="53" t="s">
        <v>80</v>
      </c>
      <c r="P851" s="53" t="s">
        <v>3375</v>
      </c>
      <c r="Q851" s="52">
        <v>0.5</v>
      </c>
      <c r="R851" s="52">
        <f>+Q851*Q847</f>
        <v>7.0000000000000007E-2</v>
      </c>
      <c r="S851" s="53">
        <v>3400</v>
      </c>
      <c r="T851" s="53" t="s">
        <v>84</v>
      </c>
      <c r="U851" s="53" t="s">
        <v>3376</v>
      </c>
      <c r="V851" s="7">
        <v>44986</v>
      </c>
      <c r="W851" s="7">
        <v>45275</v>
      </c>
      <c r="X851" s="53" t="s">
        <v>3321</v>
      </c>
      <c r="Y851" s="49" t="s">
        <v>87</v>
      </c>
      <c r="Z851" s="59" t="s">
        <v>100</v>
      </c>
      <c r="AA851" s="227" t="s">
        <v>3377</v>
      </c>
      <c r="AB851" s="200" t="s">
        <v>3378</v>
      </c>
      <c r="AC851" s="202">
        <v>45289</v>
      </c>
      <c r="AD851" s="119">
        <v>1</v>
      </c>
      <c r="AE851" s="23" t="s">
        <v>3379</v>
      </c>
      <c r="AF851" s="23">
        <v>45289</v>
      </c>
      <c r="AG851" s="53" t="s">
        <v>79</v>
      </c>
      <c r="AH851" s="52">
        <v>1</v>
      </c>
      <c r="AI851" s="52">
        <f t="shared" si="1269"/>
        <v>7.0000000000000007E-2</v>
      </c>
      <c r="AJ851" s="52">
        <f t="shared" si="1353"/>
        <v>1</v>
      </c>
      <c r="AK851" s="52"/>
      <c r="AL851" s="239" t="str">
        <f t="shared" si="1288"/>
        <v/>
      </c>
      <c r="AM851" s="239" t="str">
        <f t="shared" si="1289"/>
        <v/>
      </c>
      <c r="AN851" s="239" t="str">
        <f t="shared" si="1290"/>
        <v/>
      </c>
      <c r="AO851" s="239" t="str">
        <f t="shared" si="1291"/>
        <v/>
      </c>
      <c r="AP851" s="239" t="str">
        <f t="shared" si="1292"/>
        <v/>
      </c>
      <c r="AQ851" s="239" t="str">
        <f t="shared" si="1293"/>
        <v/>
      </c>
      <c r="AR851" s="239" t="str">
        <f t="shared" si="1294"/>
        <v/>
      </c>
      <c r="AS851" s="239" t="str">
        <f t="shared" si="1295"/>
        <v/>
      </c>
      <c r="AT851" s="239" t="str">
        <f t="shared" si="1296"/>
        <v/>
      </c>
      <c r="AU851" s="239" t="str">
        <f t="shared" si="1270"/>
        <v/>
      </c>
      <c r="AV851" s="239" t="str">
        <f t="shared" si="1271"/>
        <v/>
      </c>
      <c r="AW851" s="239" t="str">
        <f t="shared" si="1272"/>
        <v/>
      </c>
      <c r="AX851" s="239" t="str">
        <f t="shared" si="1273"/>
        <v/>
      </c>
      <c r="AY851" s="239" t="str">
        <f t="shared" si="1274"/>
        <v/>
      </c>
      <c r="AZ851" s="239" t="str">
        <f t="shared" si="1275"/>
        <v/>
      </c>
      <c r="BA851" s="239" t="str">
        <f t="shared" si="1276"/>
        <v/>
      </c>
      <c r="BB851" s="239" t="str">
        <f t="shared" si="1277"/>
        <v/>
      </c>
      <c r="BC851" s="239" t="str">
        <f t="shared" si="1278"/>
        <v/>
      </c>
      <c r="BD851" s="239" t="str">
        <f t="shared" si="1279"/>
        <v/>
      </c>
      <c r="BE851" s="239" t="str">
        <f t="shared" si="1280"/>
        <v/>
      </c>
      <c r="BF851" s="239" t="str">
        <f t="shared" si="1281"/>
        <v/>
      </c>
      <c r="BG851" s="239" t="str">
        <f t="shared" si="1282"/>
        <v/>
      </c>
      <c r="BH851" s="239" t="str">
        <f t="shared" si="1283"/>
        <v/>
      </c>
      <c r="BI851" s="239" t="str">
        <f t="shared" si="1284"/>
        <v/>
      </c>
      <c r="BJ851" s="239" t="str">
        <f t="shared" si="1285"/>
        <v/>
      </c>
      <c r="BK851" s="239" t="str">
        <f t="shared" si="1286"/>
        <v/>
      </c>
      <c r="BL851" s="239" t="str">
        <f t="shared" si="1287"/>
        <v/>
      </c>
      <c r="BN851" s="239" t="str">
        <f t="shared" si="1297"/>
        <v/>
      </c>
      <c r="BO851" s="239" t="str">
        <f t="shared" si="1298"/>
        <v/>
      </c>
      <c r="BP851" s="239" t="str">
        <f t="shared" si="1299"/>
        <v/>
      </c>
      <c r="BQ851" s="239" t="str">
        <f t="shared" si="1300"/>
        <v/>
      </c>
      <c r="BR851" s="239" t="str">
        <f t="shared" si="1301"/>
        <v/>
      </c>
      <c r="BS851" s="239" t="str">
        <f t="shared" si="1302"/>
        <v/>
      </c>
      <c r="BT851" s="239" t="str">
        <f t="shared" si="1303"/>
        <v/>
      </c>
      <c r="BU851" s="239" t="str">
        <f t="shared" si="1304"/>
        <v/>
      </c>
      <c r="BV851" s="239" t="str">
        <f t="shared" si="1305"/>
        <v/>
      </c>
      <c r="BW851" s="239" t="str">
        <f t="shared" si="1306"/>
        <v/>
      </c>
      <c r="BX851" s="239" t="str">
        <f t="shared" si="1307"/>
        <v/>
      </c>
      <c r="BY851" s="239" t="str">
        <f t="shared" si="1308"/>
        <v/>
      </c>
      <c r="BZ851" s="239" t="str">
        <f t="shared" si="1309"/>
        <v/>
      </c>
      <c r="CA851" s="239" t="str">
        <f t="shared" si="1310"/>
        <v/>
      </c>
      <c r="CB851" s="239" t="str">
        <f t="shared" si="1311"/>
        <v/>
      </c>
      <c r="CC851" s="239" t="str">
        <f t="shared" si="1312"/>
        <v/>
      </c>
      <c r="CD851" s="239" t="str">
        <f t="shared" si="1313"/>
        <v/>
      </c>
      <c r="CE851" s="239" t="str">
        <f t="shared" si="1314"/>
        <v/>
      </c>
      <c r="CF851" s="239" t="str">
        <f t="shared" si="1315"/>
        <v/>
      </c>
      <c r="CG851" s="239" t="str">
        <f t="shared" si="1316"/>
        <v/>
      </c>
      <c r="CH851" s="239" t="str">
        <f t="shared" si="1317"/>
        <v/>
      </c>
      <c r="CI851" s="239" t="str">
        <f t="shared" si="1318"/>
        <v/>
      </c>
      <c r="CJ851" s="239" t="str">
        <f t="shared" si="1319"/>
        <v/>
      </c>
      <c r="CK851" s="239" t="str">
        <f t="shared" si="1320"/>
        <v/>
      </c>
      <c r="CL851" s="239" t="str">
        <f t="shared" si="1321"/>
        <v/>
      </c>
      <c r="CM851" s="239" t="str">
        <f t="shared" si="1322"/>
        <v/>
      </c>
      <c r="CN851" s="239" t="str">
        <f t="shared" si="1323"/>
        <v/>
      </c>
      <c r="CP851" s="239" t="str">
        <f t="shared" si="1324"/>
        <v/>
      </c>
      <c r="CQ851" s="239" t="str">
        <f t="shared" si="1325"/>
        <v/>
      </c>
      <c r="CR851" s="239" t="str">
        <f t="shared" si="1326"/>
        <v/>
      </c>
      <c r="CS851" s="239" t="str">
        <f t="shared" si="1327"/>
        <v/>
      </c>
      <c r="CT851" s="239" t="str">
        <f t="shared" si="1328"/>
        <v/>
      </c>
      <c r="CU851" s="239" t="str">
        <f t="shared" si="1329"/>
        <v/>
      </c>
      <c r="CV851" s="239" t="str">
        <f t="shared" si="1330"/>
        <v/>
      </c>
      <c r="CW851" s="239" t="str">
        <f t="shared" si="1331"/>
        <v/>
      </c>
      <c r="CX851" s="239" t="str">
        <f t="shared" si="1332"/>
        <v/>
      </c>
      <c r="CY851" s="239" t="str">
        <f t="shared" si="1333"/>
        <v/>
      </c>
      <c r="CZ851" s="239" t="str">
        <f t="shared" si="1334"/>
        <v/>
      </c>
      <c r="DA851" s="239" t="str">
        <f t="shared" si="1335"/>
        <v/>
      </c>
      <c r="DB851" s="239" t="str">
        <f t="shared" si="1336"/>
        <v/>
      </c>
      <c r="DC851" s="239" t="str">
        <f t="shared" si="1337"/>
        <v/>
      </c>
      <c r="DD851" s="239" t="str">
        <f t="shared" si="1338"/>
        <v/>
      </c>
      <c r="DE851" s="239" t="str">
        <f t="shared" si="1339"/>
        <v/>
      </c>
      <c r="DF851" s="239" t="str">
        <f t="shared" si="1340"/>
        <v/>
      </c>
      <c r="DG851" s="239" t="str">
        <f t="shared" si="1341"/>
        <v/>
      </c>
      <c r="DH851" s="239" t="str">
        <f t="shared" si="1342"/>
        <v/>
      </c>
      <c r="DI851" s="239" t="str">
        <f t="shared" si="1343"/>
        <v/>
      </c>
      <c r="DJ851" s="239" t="str">
        <f t="shared" si="1344"/>
        <v/>
      </c>
      <c r="DK851" s="239" t="str">
        <f t="shared" si="1345"/>
        <v/>
      </c>
      <c r="DL851" s="239" t="str">
        <f t="shared" si="1346"/>
        <v/>
      </c>
      <c r="DM851" s="239" t="str">
        <f t="shared" si="1347"/>
        <v/>
      </c>
      <c r="DN851" s="239" t="str">
        <f t="shared" si="1348"/>
        <v/>
      </c>
      <c r="DO851" s="239" t="str">
        <f t="shared" si="1349"/>
        <v/>
      </c>
      <c r="DP851" s="239" t="str">
        <f t="shared" si="1350"/>
        <v/>
      </c>
    </row>
    <row r="852" spans="1:120" ht="50.25" hidden="1" customHeight="1" x14ac:dyDescent="0.25">
      <c r="A852" s="49" t="s">
        <v>4513</v>
      </c>
      <c r="B852" s="49">
        <v>3003</v>
      </c>
      <c r="C852" s="49" t="s">
        <v>67</v>
      </c>
      <c r="D852" s="49" t="s">
        <v>3316</v>
      </c>
      <c r="E852" s="85">
        <v>3</v>
      </c>
      <c r="F852" s="49" t="s">
        <v>3380</v>
      </c>
      <c r="G852" s="49" t="str">
        <f t="shared" si="1352"/>
        <v>3003-4</v>
      </c>
      <c r="H852" s="49" t="s">
        <v>75</v>
      </c>
      <c r="I852" s="49" t="s">
        <v>76</v>
      </c>
      <c r="J852" s="49" t="s">
        <v>3109</v>
      </c>
      <c r="K852" s="49" t="s">
        <v>514</v>
      </c>
      <c r="L852" s="49" t="s">
        <v>125</v>
      </c>
      <c r="M852" s="49" t="s">
        <v>3318</v>
      </c>
      <c r="N852" s="49" t="s">
        <v>3381</v>
      </c>
      <c r="O852" s="49" t="s">
        <v>516</v>
      </c>
      <c r="P852" s="49" t="s">
        <v>3382</v>
      </c>
      <c r="Q852" s="50">
        <v>7.0000000000000007E-2</v>
      </c>
      <c r="R852" s="50"/>
      <c r="S852" s="49">
        <v>100</v>
      </c>
      <c r="T852" s="49" t="s">
        <v>301</v>
      </c>
      <c r="U852" s="98" t="s">
        <v>3383</v>
      </c>
      <c r="V852" s="170">
        <v>44958</v>
      </c>
      <c r="W852" s="170">
        <v>45291</v>
      </c>
      <c r="X852" s="171" t="s">
        <v>3321</v>
      </c>
      <c r="Y852" s="49" t="s">
        <v>87</v>
      </c>
      <c r="Z852" s="59" t="s">
        <v>100</v>
      </c>
      <c r="AA852" s="224">
        <v>1</v>
      </c>
      <c r="AB852" s="200" t="s">
        <v>3384</v>
      </c>
      <c r="AC852" s="202">
        <v>45260</v>
      </c>
      <c r="AD852" s="52">
        <v>1</v>
      </c>
      <c r="AE852" s="23" t="s">
        <v>3385</v>
      </c>
      <c r="AF852" s="23">
        <v>45260</v>
      </c>
      <c r="AG852" s="52"/>
      <c r="AH852" s="52" t="s">
        <v>92</v>
      </c>
      <c r="AI852" s="52">
        <f t="shared" si="1269"/>
        <v>7.0000000000000007E-2</v>
      </c>
      <c r="AJ852" s="52"/>
      <c r="AK852" s="52"/>
      <c r="AL852" s="239" t="str">
        <f t="shared" si="1288"/>
        <v/>
      </c>
      <c r="AM852" s="239" t="str">
        <f t="shared" si="1289"/>
        <v/>
      </c>
      <c r="AN852" s="239" t="str">
        <f t="shared" si="1290"/>
        <v/>
      </c>
      <c r="AO852" s="239" t="str">
        <f t="shared" si="1291"/>
        <v/>
      </c>
      <c r="AP852" s="239" t="str">
        <f t="shared" si="1292"/>
        <v/>
      </c>
      <c r="AQ852" s="239" t="str">
        <f t="shared" si="1293"/>
        <v/>
      </c>
      <c r="AR852" s="239" t="str">
        <f t="shared" si="1294"/>
        <v/>
      </c>
      <c r="AS852" s="239" t="str">
        <f t="shared" si="1295"/>
        <v/>
      </c>
      <c r="AT852" s="239" t="str">
        <f t="shared" si="1296"/>
        <v/>
      </c>
      <c r="AU852" s="239" t="str">
        <f t="shared" si="1270"/>
        <v/>
      </c>
      <c r="AV852" s="239" t="str">
        <f t="shared" si="1271"/>
        <v/>
      </c>
      <c r="AW852" s="239" t="str">
        <f t="shared" si="1272"/>
        <v/>
      </c>
      <c r="AX852" s="239" t="str">
        <f t="shared" si="1273"/>
        <v/>
      </c>
      <c r="AY852" s="239" t="str">
        <f t="shared" si="1274"/>
        <v/>
      </c>
      <c r="AZ852" s="239" t="str">
        <f t="shared" si="1275"/>
        <v/>
      </c>
      <c r="BA852" s="239" t="str">
        <f t="shared" si="1276"/>
        <v/>
      </c>
      <c r="BB852" s="239" t="str">
        <f t="shared" si="1277"/>
        <v/>
      </c>
      <c r="BC852" s="239" t="str">
        <f t="shared" si="1278"/>
        <v/>
      </c>
      <c r="BD852" s="239" t="str">
        <f t="shared" si="1279"/>
        <v/>
      </c>
      <c r="BE852" s="239" t="str">
        <f t="shared" si="1280"/>
        <v/>
      </c>
      <c r="BF852" s="239" t="str">
        <f t="shared" si="1281"/>
        <v/>
      </c>
      <c r="BG852" s="239" t="str">
        <f t="shared" si="1282"/>
        <v/>
      </c>
      <c r="BH852" s="239" t="str">
        <f t="shared" si="1283"/>
        <v/>
      </c>
      <c r="BI852" s="239" t="str">
        <f t="shared" si="1284"/>
        <v/>
      </c>
      <c r="BJ852" s="239" t="str">
        <f t="shared" si="1285"/>
        <v/>
      </c>
      <c r="BK852" s="239" t="str">
        <f t="shared" si="1286"/>
        <v/>
      </c>
      <c r="BL852" s="239" t="str">
        <f t="shared" si="1287"/>
        <v/>
      </c>
      <c r="BN852" s="239" t="str">
        <f t="shared" si="1297"/>
        <v/>
      </c>
      <c r="BO852" s="239" t="str">
        <f t="shared" si="1298"/>
        <v/>
      </c>
      <c r="BP852" s="239" t="str">
        <f t="shared" si="1299"/>
        <v/>
      </c>
      <c r="BQ852" s="239" t="str">
        <f t="shared" si="1300"/>
        <v/>
      </c>
      <c r="BR852" s="239" t="str">
        <f t="shared" si="1301"/>
        <v/>
      </c>
      <c r="BS852" s="239" t="str">
        <f t="shared" si="1302"/>
        <v/>
      </c>
      <c r="BT852" s="239" t="str">
        <f t="shared" si="1303"/>
        <v/>
      </c>
      <c r="BU852" s="239" t="str">
        <f t="shared" si="1304"/>
        <v/>
      </c>
      <c r="BV852" s="239" t="str">
        <f t="shared" si="1305"/>
        <v/>
      </c>
      <c r="BW852" s="239" t="str">
        <f t="shared" si="1306"/>
        <v/>
      </c>
      <c r="BX852" s="239" t="str">
        <f t="shared" si="1307"/>
        <v/>
      </c>
      <c r="BY852" s="239" t="str">
        <f t="shared" si="1308"/>
        <v/>
      </c>
      <c r="BZ852" s="239" t="str">
        <f t="shared" si="1309"/>
        <v/>
      </c>
      <c r="CA852" s="239" t="str">
        <f t="shared" si="1310"/>
        <v/>
      </c>
      <c r="CB852" s="239" t="str">
        <f t="shared" si="1311"/>
        <v/>
      </c>
      <c r="CC852" s="239" t="str">
        <f t="shared" si="1312"/>
        <v/>
      </c>
      <c r="CD852" s="239" t="str">
        <f t="shared" si="1313"/>
        <v/>
      </c>
      <c r="CE852" s="239" t="str">
        <f t="shared" si="1314"/>
        <v/>
      </c>
      <c r="CF852" s="239" t="str">
        <f t="shared" si="1315"/>
        <v/>
      </c>
      <c r="CG852" s="239" t="str">
        <f t="shared" si="1316"/>
        <v/>
      </c>
      <c r="CH852" s="239" t="str">
        <f t="shared" si="1317"/>
        <v/>
      </c>
      <c r="CI852" s="239" t="str">
        <f t="shared" si="1318"/>
        <v/>
      </c>
      <c r="CJ852" s="239" t="str">
        <f t="shared" si="1319"/>
        <v/>
      </c>
      <c r="CK852" s="239" t="str">
        <f t="shared" si="1320"/>
        <v/>
      </c>
      <c r="CL852" s="239" t="str">
        <f t="shared" si="1321"/>
        <v/>
      </c>
      <c r="CM852" s="239" t="str">
        <f t="shared" si="1322"/>
        <v/>
      </c>
      <c r="CN852" s="239" t="str">
        <f t="shared" si="1323"/>
        <v/>
      </c>
      <c r="CP852" s="239" t="str">
        <f t="shared" si="1324"/>
        <v/>
      </c>
      <c r="CQ852" s="239" t="str">
        <f t="shared" si="1325"/>
        <v/>
      </c>
      <c r="CR852" s="239" t="str">
        <f t="shared" si="1326"/>
        <v/>
      </c>
      <c r="CS852" s="239" t="str">
        <f t="shared" si="1327"/>
        <v/>
      </c>
      <c r="CT852" s="239" t="str">
        <f t="shared" si="1328"/>
        <v/>
      </c>
      <c r="CU852" s="239" t="str">
        <f t="shared" si="1329"/>
        <v/>
      </c>
      <c r="CV852" s="239" t="str">
        <f t="shared" si="1330"/>
        <v/>
      </c>
      <c r="CW852" s="239" t="str">
        <f t="shared" si="1331"/>
        <v/>
      </c>
      <c r="CX852" s="239" t="str">
        <f t="shared" si="1332"/>
        <v/>
      </c>
      <c r="CY852" s="239" t="str">
        <f t="shared" si="1333"/>
        <v/>
      </c>
      <c r="CZ852" s="239" t="str">
        <f t="shared" si="1334"/>
        <v/>
      </c>
      <c r="DA852" s="239" t="str">
        <f t="shared" si="1335"/>
        <v/>
      </c>
      <c r="DB852" s="239" t="str">
        <f t="shared" si="1336"/>
        <v/>
      </c>
      <c r="DC852" s="239" t="str">
        <f t="shared" si="1337"/>
        <v/>
      </c>
      <c r="DD852" s="239" t="str">
        <f t="shared" si="1338"/>
        <v/>
      </c>
      <c r="DE852" s="239" t="str">
        <f t="shared" si="1339"/>
        <v/>
      </c>
      <c r="DF852" s="239" t="str">
        <f t="shared" si="1340"/>
        <v/>
      </c>
      <c r="DG852" s="239" t="str">
        <f t="shared" si="1341"/>
        <v/>
      </c>
      <c r="DH852" s="239" t="str">
        <f t="shared" si="1342"/>
        <v/>
      </c>
      <c r="DI852" s="239" t="str">
        <f t="shared" si="1343"/>
        <v/>
      </c>
      <c r="DJ852" s="239" t="str">
        <f t="shared" si="1344"/>
        <v/>
      </c>
      <c r="DK852" s="239" t="str">
        <f t="shared" si="1345"/>
        <v/>
      </c>
      <c r="DL852" s="239" t="str">
        <f t="shared" si="1346"/>
        <v/>
      </c>
      <c r="DM852" s="239" t="str">
        <f t="shared" si="1347"/>
        <v/>
      </c>
      <c r="DN852" s="239" t="str">
        <f t="shared" si="1348"/>
        <v/>
      </c>
      <c r="DO852" s="239" t="str">
        <f t="shared" si="1349"/>
        <v/>
      </c>
      <c r="DP852" s="239" t="str">
        <f t="shared" si="1350"/>
        <v/>
      </c>
    </row>
    <row r="853" spans="1:120" ht="35.25" hidden="1" customHeight="1" x14ac:dyDescent="0.25">
      <c r="A853" s="53" t="s">
        <v>4513</v>
      </c>
      <c r="B853" s="53">
        <v>3003</v>
      </c>
      <c r="C853" s="53" t="s">
        <v>67</v>
      </c>
      <c r="D853" s="53" t="s">
        <v>3316</v>
      </c>
      <c r="E853" s="87">
        <v>3</v>
      </c>
      <c r="F853" s="53" t="s">
        <v>3386</v>
      </c>
      <c r="G853" s="53" t="str">
        <f t="shared" si="1352"/>
        <v>3003-4</v>
      </c>
      <c r="H853" s="53" t="s">
        <v>94</v>
      </c>
      <c r="I853" s="53" t="s">
        <v>76</v>
      </c>
      <c r="J853" s="53" t="s">
        <v>80</v>
      </c>
      <c r="K853" s="53" t="s">
        <v>80</v>
      </c>
      <c r="L853" s="53" t="s">
        <v>80</v>
      </c>
      <c r="M853" s="53" t="s">
        <v>80</v>
      </c>
      <c r="N853" s="53" t="s">
        <v>80</v>
      </c>
      <c r="O853" s="53" t="s">
        <v>80</v>
      </c>
      <c r="P853" s="53" t="s">
        <v>3387</v>
      </c>
      <c r="Q853" s="56">
        <v>0.05</v>
      </c>
      <c r="R853" s="56">
        <f t="shared" ref="R853:R858" si="1354">+Q853*$Q$852</f>
        <v>3.5000000000000005E-3</v>
      </c>
      <c r="S853" s="53">
        <v>1</v>
      </c>
      <c r="T853" s="53" t="s">
        <v>84</v>
      </c>
      <c r="U853" s="3" t="s">
        <v>3388</v>
      </c>
      <c r="V853" s="162">
        <v>44958</v>
      </c>
      <c r="W853" s="162">
        <v>45002</v>
      </c>
      <c r="X853" s="75" t="s">
        <v>3321</v>
      </c>
      <c r="Y853" s="49" t="s">
        <v>97</v>
      </c>
      <c r="Z853" s="59" t="s">
        <v>100</v>
      </c>
      <c r="AA853" s="60">
        <v>1</v>
      </c>
      <c r="AB853" s="62" t="s">
        <v>3389</v>
      </c>
      <c r="AC853" s="62">
        <v>45002</v>
      </c>
      <c r="AD853" s="60">
        <v>1</v>
      </c>
      <c r="AE853" s="62" t="s">
        <v>314</v>
      </c>
      <c r="AF853" s="62">
        <v>45002</v>
      </c>
      <c r="AG853" s="60" t="s">
        <v>79</v>
      </c>
      <c r="AH853" s="60">
        <v>1</v>
      </c>
      <c r="AI853" s="52">
        <f t="shared" si="1269"/>
        <v>3.5000000000000005E-3</v>
      </c>
      <c r="AJ853" s="52">
        <f t="shared" ref="AJ853:AJ856" si="1355">+AI853/R853</f>
        <v>1</v>
      </c>
      <c r="AK853" s="52"/>
      <c r="AL853" s="239" t="str">
        <f t="shared" si="1288"/>
        <v/>
      </c>
      <c r="AM853" s="239" t="str">
        <f t="shared" si="1289"/>
        <v/>
      </c>
      <c r="AN853" s="239" t="str">
        <f t="shared" si="1290"/>
        <v/>
      </c>
      <c r="AO853" s="239" t="str">
        <f t="shared" si="1291"/>
        <v/>
      </c>
      <c r="AP853" s="239" t="str">
        <f t="shared" si="1292"/>
        <v/>
      </c>
      <c r="AQ853" s="239" t="str">
        <f t="shared" si="1293"/>
        <v/>
      </c>
      <c r="AR853" s="239" t="str">
        <f t="shared" si="1294"/>
        <v/>
      </c>
      <c r="AS853" s="239" t="str">
        <f t="shared" si="1295"/>
        <v/>
      </c>
      <c r="AT853" s="239" t="str">
        <f t="shared" si="1296"/>
        <v/>
      </c>
      <c r="AU853" s="239" t="str">
        <f t="shared" si="1270"/>
        <v/>
      </c>
      <c r="AV853" s="239" t="str">
        <f t="shared" si="1271"/>
        <v/>
      </c>
      <c r="AW853" s="239" t="str">
        <f t="shared" si="1272"/>
        <v/>
      </c>
      <c r="AX853" s="239" t="str">
        <f t="shared" si="1273"/>
        <v/>
      </c>
      <c r="AY853" s="239" t="str">
        <f t="shared" si="1274"/>
        <v/>
      </c>
      <c r="AZ853" s="239" t="str">
        <f t="shared" si="1275"/>
        <v/>
      </c>
      <c r="BA853" s="239" t="str">
        <f t="shared" si="1276"/>
        <v/>
      </c>
      <c r="BB853" s="239" t="str">
        <f t="shared" si="1277"/>
        <v/>
      </c>
      <c r="BC853" s="239" t="str">
        <f t="shared" si="1278"/>
        <v/>
      </c>
      <c r="BD853" s="239" t="str">
        <f t="shared" si="1279"/>
        <v/>
      </c>
      <c r="BE853" s="239" t="str">
        <f t="shared" si="1280"/>
        <v/>
      </c>
      <c r="BF853" s="239" t="str">
        <f t="shared" si="1281"/>
        <v/>
      </c>
      <c r="BG853" s="239" t="str">
        <f t="shared" si="1282"/>
        <v/>
      </c>
      <c r="BH853" s="239" t="str">
        <f t="shared" si="1283"/>
        <v/>
      </c>
      <c r="BI853" s="239" t="str">
        <f t="shared" si="1284"/>
        <v/>
      </c>
      <c r="BJ853" s="239" t="str">
        <f t="shared" si="1285"/>
        <v/>
      </c>
      <c r="BK853" s="239" t="str">
        <f t="shared" si="1286"/>
        <v/>
      </c>
      <c r="BL853" s="239" t="str">
        <f t="shared" si="1287"/>
        <v/>
      </c>
      <c r="BN853" s="239" t="str">
        <f t="shared" si="1297"/>
        <v/>
      </c>
      <c r="BO853" s="239" t="str">
        <f t="shared" si="1298"/>
        <v/>
      </c>
      <c r="BP853" s="239" t="str">
        <f t="shared" si="1299"/>
        <v/>
      </c>
      <c r="BQ853" s="239" t="str">
        <f t="shared" si="1300"/>
        <v/>
      </c>
      <c r="BR853" s="239" t="str">
        <f t="shared" si="1301"/>
        <v/>
      </c>
      <c r="BS853" s="239" t="str">
        <f t="shared" si="1302"/>
        <v/>
      </c>
      <c r="BT853" s="239" t="str">
        <f t="shared" si="1303"/>
        <v/>
      </c>
      <c r="BU853" s="239" t="str">
        <f t="shared" si="1304"/>
        <v/>
      </c>
      <c r="BV853" s="239" t="str">
        <f t="shared" si="1305"/>
        <v/>
      </c>
      <c r="BW853" s="239" t="str">
        <f t="shared" si="1306"/>
        <v/>
      </c>
      <c r="BX853" s="239" t="str">
        <f t="shared" si="1307"/>
        <v/>
      </c>
      <c r="BY853" s="239" t="str">
        <f t="shared" si="1308"/>
        <v/>
      </c>
      <c r="BZ853" s="239" t="str">
        <f t="shared" si="1309"/>
        <v/>
      </c>
      <c r="CA853" s="239" t="str">
        <f t="shared" si="1310"/>
        <v/>
      </c>
      <c r="CB853" s="239" t="str">
        <f t="shared" si="1311"/>
        <v/>
      </c>
      <c r="CC853" s="239" t="str">
        <f t="shared" si="1312"/>
        <v/>
      </c>
      <c r="CD853" s="239" t="str">
        <f t="shared" si="1313"/>
        <v/>
      </c>
      <c r="CE853" s="239" t="str">
        <f t="shared" si="1314"/>
        <v/>
      </c>
      <c r="CF853" s="239" t="str">
        <f t="shared" si="1315"/>
        <v/>
      </c>
      <c r="CG853" s="239" t="str">
        <f t="shared" si="1316"/>
        <v/>
      </c>
      <c r="CH853" s="239" t="str">
        <f t="shared" si="1317"/>
        <v/>
      </c>
      <c r="CI853" s="239" t="str">
        <f t="shared" si="1318"/>
        <v/>
      </c>
      <c r="CJ853" s="239" t="str">
        <f t="shared" si="1319"/>
        <v/>
      </c>
      <c r="CK853" s="239" t="str">
        <f t="shared" si="1320"/>
        <v/>
      </c>
      <c r="CL853" s="239" t="str">
        <f t="shared" si="1321"/>
        <v/>
      </c>
      <c r="CM853" s="239" t="str">
        <f t="shared" si="1322"/>
        <v/>
      </c>
      <c r="CN853" s="239" t="str">
        <f t="shared" si="1323"/>
        <v/>
      </c>
      <c r="CP853" s="239" t="str">
        <f t="shared" si="1324"/>
        <v/>
      </c>
      <c r="CQ853" s="239" t="str">
        <f t="shared" si="1325"/>
        <v/>
      </c>
      <c r="CR853" s="239" t="str">
        <f t="shared" si="1326"/>
        <v/>
      </c>
      <c r="CS853" s="239" t="str">
        <f t="shared" si="1327"/>
        <v/>
      </c>
      <c r="CT853" s="239" t="str">
        <f t="shared" si="1328"/>
        <v/>
      </c>
      <c r="CU853" s="239" t="str">
        <f t="shared" si="1329"/>
        <v/>
      </c>
      <c r="CV853" s="239" t="str">
        <f t="shared" si="1330"/>
        <v/>
      </c>
      <c r="CW853" s="239" t="str">
        <f t="shared" si="1331"/>
        <v/>
      </c>
      <c r="CX853" s="239" t="str">
        <f t="shared" si="1332"/>
        <v/>
      </c>
      <c r="CY853" s="239" t="str">
        <f t="shared" si="1333"/>
        <v/>
      </c>
      <c r="CZ853" s="239" t="str">
        <f t="shared" si="1334"/>
        <v/>
      </c>
      <c r="DA853" s="239" t="str">
        <f t="shared" si="1335"/>
        <v/>
      </c>
      <c r="DB853" s="239" t="str">
        <f t="shared" si="1336"/>
        <v/>
      </c>
      <c r="DC853" s="239" t="str">
        <f t="shared" si="1337"/>
        <v/>
      </c>
      <c r="DD853" s="239" t="str">
        <f t="shared" si="1338"/>
        <v/>
      </c>
      <c r="DE853" s="239" t="str">
        <f t="shared" si="1339"/>
        <v/>
      </c>
      <c r="DF853" s="239" t="str">
        <f t="shared" si="1340"/>
        <v/>
      </c>
      <c r="DG853" s="239" t="str">
        <f t="shared" si="1341"/>
        <v/>
      </c>
      <c r="DH853" s="239" t="str">
        <f t="shared" si="1342"/>
        <v/>
      </c>
      <c r="DI853" s="239" t="str">
        <f t="shared" si="1343"/>
        <v/>
      </c>
      <c r="DJ853" s="239" t="str">
        <f t="shared" si="1344"/>
        <v/>
      </c>
      <c r="DK853" s="239" t="str">
        <f t="shared" si="1345"/>
        <v/>
      </c>
      <c r="DL853" s="239" t="str">
        <f t="shared" si="1346"/>
        <v/>
      </c>
      <c r="DM853" s="239" t="str">
        <f t="shared" si="1347"/>
        <v/>
      </c>
      <c r="DN853" s="239" t="str">
        <f t="shared" si="1348"/>
        <v/>
      </c>
      <c r="DO853" s="239" t="str">
        <f t="shared" si="1349"/>
        <v/>
      </c>
      <c r="DP853" s="239" t="str">
        <f t="shared" si="1350"/>
        <v/>
      </c>
    </row>
    <row r="854" spans="1:120" ht="35.25" hidden="1" customHeight="1" x14ac:dyDescent="0.25">
      <c r="A854" s="53" t="s">
        <v>4513</v>
      </c>
      <c r="B854" s="53">
        <v>3003</v>
      </c>
      <c r="C854" s="53" t="s">
        <v>67</v>
      </c>
      <c r="D854" s="53" t="s">
        <v>3316</v>
      </c>
      <c r="E854" s="87">
        <v>3</v>
      </c>
      <c r="F854" s="53" t="s">
        <v>3390</v>
      </c>
      <c r="G854" s="53" t="str">
        <f t="shared" si="1352"/>
        <v>3003-4</v>
      </c>
      <c r="H854" s="53" t="s">
        <v>94</v>
      </c>
      <c r="I854" s="53" t="s">
        <v>76</v>
      </c>
      <c r="J854" s="53" t="s">
        <v>80</v>
      </c>
      <c r="K854" s="53" t="s">
        <v>80</v>
      </c>
      <c r="L854" s="53" t="s">
        <v>80</v>
      </c>
      <c r="M854" s="53" t="s">
        <v>80</v>
      </c>
      <c r="N854" s="53" t="s">
        <v>80</v>
      </c>
      <c r="O854" s="53" t="s">
        <v>80</v>
      </c>
      <c r="P854" s="53" t="s">
        <v>3391</v>
      </c>
      <c r="Q854" s="56">
        <v>0.15</v>
      </c>
      <c r="R854" s="56">
        <f t="shared" si="1354"/>
        <v>1.0500000000000001E-2</v>
      </c>
      <c r="S854" s="53">
        <v>1</v>
      </c>
      <c r="T854" s="53" t="s">
        <v>84</v>
      </c>
      <c r="U854" s="140" t="s">
        <v>2323</v>
      </c>
      <c r="V854" s="133">
        <v>44986</v>
      </c>
      <c r="W854" s="133">
        <v>45016</v>
      </c>
      <c r="X854" s="75" t="s">
        <v>3321</v>
      </c>
      <c r="Y854" s="49" t="s">
        <v>97</v>
      </c>
      <c r="Z854" s="59" t="s">
        <v>100</v>
      </c>
      <c r="AA854" s="60">
        <v>1</v>
      </c>
      <c r="AB854" s="62" t="s">
        <v>3392</v>
      </c>
      <c r="AC854" s="62">
        <v>45007</v>
      </c>
      <c r="AD854" s="60">
        <v>1</v>
      </c>
      <c r="AE854" s="62" t="s">
        <v>314</v>
      </c>
      <c r="AF854" s="62">
        <v>45007</v>
      </c>
      <c r="AG854" s="60" t="s">
        <v>79</v>
      </c>
      <c r="AH854" s="60">
        <v>1</v>
      </c>
      <c r="AI854" s="52">
        <f t="shared" si="1269"/>
        <v>1.0500000000000001E-2</v>
      </c>
      <c r="AJ854" s="52">
        <f t="shared" si="1355"/>
        <v>1</v>
      </c>
      <c r="AK854" s="52"/>
      <c r="AL854" s="239" t="str">
        <f t="shared" si="1288"/>
        <v/>
      </c>
      <c r="AM854" s="239" t="str">
        <f t="shared" si="1289"/>
        <v/>
      </c>
      <c r="AN854" s="239" t="str">
        <f t="shared" si="1290"/>
        <v/>
      </c>
      <c r="AO854" s="239" t="str">
        <f t="shared" si="1291"/>
        <v/>
      </c>
      <c r="AP854" s="239" t="str">
        <f t="shared" si="1292"/>
        <v/>
      </c>
      <c r="AQ854" s="239" t="str">
        <f t="shared" si="1293"/>
        <v/>
      </c>
      <c r="AR854" s="239" t="str">
        <f t="shared" si="1294"/>
        <v/>
      </c>
      <c r="AS854" s="239" t="str">
        <f t="shared" si="1295"/>
        <v/>
      </c>
      <c r="AT854" s="239" t="str">
        <f t="shared" si="1296"/>
        <v/>
      </c>
      <c r="AU854" s="239" t="str">
        <f t="shared" si="1270"/>
        <v/>
      </c>
      <c r="AV854" s="239" t="str">
        <f t="shared" si="1271"/>
        <v/>
      </c>
      <c r="AW854" s="239" t="str">
        <f t="shared" si="1272"/>
        <v/>
      </c>
      <c r="AX854" s="239" t="str">
        <f t="shared" si="1273"/>
        <v/>
      </c>
      <c r="AY854" s="239" t="str">
        <f t="shared" si="1274"/>
        <v/>
      </c>
      <c r="AZ854" s="239" t="str">
        <f t="shared" si="1275"/>
        <v/>
      </c>
      <c r="BA854" s="239" t="str">
        <f t="shared" si="1276"/>
        <v/>
      </c>
      <c r="BB854" s="239" t="str">
        <f t="shared" si="1277"/>
        <v/>
      </c>
      <c r="BC854" s="239" t="str">
        <f t="shared" si="1278"/>
        <v/>
      </c>
      <c r="BD854" s="239" t="str">
        <f t="shared" si="1279"/>
        <v/>
      </c>
      <c r="BE854" s="239" t="str">
        <f t="shared" si="1280"/>
        <v/>
      </c>
      <c r="BF854" s="239" t="str">
        <f t="shared" si="1281"/>
        <v/>
      </c>
      <c r="BG854" s="239" t="str">
        <f t="shared" si="1282"/>
        <v/>
      </c>
      <c r="BH854" s="239" t="str">
        <f t="shared" si="1283"/>
        <v/>
      </c>
      <c r="BI854" s="239" t="str">
        <f t="shared" si="1284"/>
        <v/>
      </c>
      <c r="BJ854" s="239" t="str">
        <f t="shared" si="1285"/>
        <v/>
      </c>
      <c r="BK854" s="239" t="str">
        <f t="shared" si="1286"/>
        <v/>
      </c>
      <c r="BL854" s="239" t="str">
        <f t="shared" si="1287"/>
        <v/>
      </c>
      <c r="BN854" s="239" t="str">
        <f t="shared" si="1297"/>
        <v/>
      </c>
      <c r="BO854" s="239" t="str">
        <f t="shared" si="1298"/>
        <v/>
      </c>
      <c r="BP854" s="239" t="str">
        <f t="shared" si="1299"/>
        <v/>
      </c>
      <c r="BQ854" s="239" t="str">
        <f t="shared" si="1300"/>
        <v/>
      </c>
      <c r="BR854" s="239" t="str">
        <f t="shared" si="1301"/>
        <v/>
      </c>
      <c r="BS854" s="239" t="str">
        <f t="shared" si="1302"/>
        <v/>
      </c>
      <c r="BT854" s="239" t="str">
        <f t="shared" si="1303"/>
        <v/>
      </c>
      <c r="BU854" s="239" t="str">
        <f t="shared" si="1304"/>
        <v/>
      </c>
      <c r="BV854" s="239" t="str">
        <f t="shared" si="1305"/>
        <v/>
      </c>
      <c r="BW854" s="239" t="str">
        <f t="shared" si="1306"/>
        <v/>
      </c>
      <c r="BX854" s="239" t="str">
        <f t="shared" si="1307"/>
        <v/>
      </c>
      <c r="BY854" s="239" t="str">
        <f t="shared" si="1308"/>
        <v/>
      </c>
      <c r="BZ854" s="239" t="str">
        <f t="shared" si="1309"/>
        <v/>
      </c>
      <c r="CA854" s="239" t="str">
        <f t="shared" si="1310"/>
        <v/>
      </c>
      <c r="CB854" s="239" t="str">
        <f t="shared" si="1311"/>
        <v/>
      </c>
      <c r="CC854" s="239" t="str">
        <f t="shared" si="1312"/>
        <v/>
      </c>
      <c r="CD854" s="239" t="str">
        <f t="shared" si="1313"/>
        <v/>
      </c>
      <c r="CE854" s="239" t="str">
        <f t="shared" si="1314"/>
        <v/>
      </c>
      <c r="CF854" s="239" t="str">
        <f t="shared" si="1315"/>
        <v/>
      </c>
      <c r="CG854" s="239" t="str">
        <f t="shared" si="1316"/>
        <v/>
      </c>
      <c r="CH854" s="239" t="str">
        <f t="shared" si="1317"/>
        <v/>
      </c>
      <c r="CI854" s="239" t="str">
        <f t="shared" si="1318"/>
        <v/>
      </c>
      <c r="CJ854" s="239" t="str">
        <f t="shared" si="1319"/>
        <v/>
      </c>
      <c r="CK854" s="239" t="str">
        <f t="shared" si="1320"/>
        <v/>
      </c>
      <c r="CL854" s="239" t="str">
        <f t="shared" si="1321"/>
        <v/>
      </c>
      <c r="CM854" s="239" t="str">
        <f t="shared" si="1322"/>
        <v/>
      </c>
      <c r="CN854" s="239" t="str">
        <f t="shared" si="1323"/>
        <v/>
      </c>
      <c r="CP854" s="239" t="str">
        <f t="shared" si="1324"/>
        <v/>
      </c>
      <c r="CQ854" s="239" t="str">
        <f t="shared" si="1325"/>
        <v/>
      </c>
      <c r="CR854" s="239" t="str">
        <f t="shared" si="1326"/>
        <v/>
      </c>
      <c r="CS854" s="239" t="str">
        <f t="shared" si="1327"/>
        <v/>
      </c>
      <c r="CT854" s="239" t="str">
        <f t="shared" si="1328"/>
        <v/>
      </c>
      <c r="CU854" s="239" t="str">
        <f t="shared" si="1329"/>
        <v/>
      </c>
      <c r="CV854" s="239" t="str">
        <f t="shared" si="1330"/>
        <v/>
      </c>
      <c r="CW854" s="239" t="str">
        <f t="shared" si="1331"/>
        <v/>
      </c>
      <c r="CX854" s="239" t="str">
        <f t="shared" si="1332"/>
        <v/>
      </c>
      <c r="CY854" s="239" t="str">
        <f t="shared" si="1333"/>
        <v/>
      </c>
      <c r="CZ854" s="239" t="str">
        <f t="shared" si="1334"/>
        <v/>
      </c>
      <c r="DA854" s="239" t="str">
        <f t="shared" si="1335"/>
        <v/>
      </c>
      <c r="DB854" s="239" t="str">
        <f t="shared" si="1336"/>
        <v/>
      </c>
      <c r="DC854" s="239" t="str">
        <f t="shared" si="1337"/>
        <v/>
      </c>
      <c r="DD854" s="239" t="str">
        <f t="shared" si="1338"/>
        <v/>
      </c>
      <c r="DE854" s="239" t="str">
        <f t="shared" si="1339"/>
        <v/>
      </c>
      <c r="DF854" s="239" t="str">
        <f t="shared" si="1340"/>
        <v/>
      </c>
      <c r="DG854" s="239" t="str">
        <f t="shared" si="1341"/>
        <v/>
      </c>
      <c r="DH854" s="239" t="str">
        <f t="shared" si="1342"/>
        <v/>
      </c>
      <c r="DI854" s="239" t="str">
        <f t="shared" si="1343"/>
        <v/>
      </c>
      <c r="DJ854" s="239" t="str">
        <f t="shared" si="1344"/>
        <v/>
      </c>
      <c r="DK854" s="239" t="str">
        <f t="shared" si="1345"/>
        <v/>
      </c>
      <c r="DL854" s="239" t="str">
        <f t="shared" si="1346"/>
        <v/>
      </c>
      <c r="DM854" s="239" t="str">
        <f t="shared" si="1347"/>
        <v/>
      </c>
      <c r="DN854" s="239" t="str">
        <f t="shared" si="1348"/>
        <v/>
      </c>
      <c r="DO854" s="239" t="str">
        <f t="shared" si="1349"/>
        <v/>
      </c>
      <c r="DP854" s="239" t="str">
        <f t="shared" si="1350"/>
        <v/>
      </c>
    </row>
    <row r="855" spans="1:120" ht="35.25" hidden="1" customHeight="1" x14ac:dyDescent="0.25">
      <c r="A855" s="53" t="s">
        <v>4513</v>
      </c>
      <c r="B855" s="53">
        <v>3003</v>
      </c>
      <c r="C855" s="53" t="s">
        <v>67</v>
      </c>
      <c r="D855" s="53" t="s">
        <v>3316</v>
      </c>
      <c r="E855" s="87">
        <v>3</v>
      </c>
      <c r="F855" s="53" t="s">
        <v>3393</v>
      </c>
      <c r="G855" s="53" t="str">
        <f t="shared" si="1352"/>
        <v>3003-4</v>
      </c>
      <c r="H855" s="53" t="s">
        <v>94</v>
      </c>
      <c r="I855" s="53" t="s">
        <v>76</v>
      </c>
      <c r="J855" s="53" t="s">
        <v>80</v>
      </c>
      <c r="K855" s="53" t="s">
        <v>80</v>
      </c>
      <c r="L855" s="53" t="s">
        <v>80</v>
      </c>
      <c r="M855" s="53" t="s">
        <v>80</v>
      </c>
      <c r="N855" s="53" t="s">
        <v>80</v>
      </c>
      <c r="O855" s="53" t="s">
        <v>80</v>
      </c>
      <c r="P855" s="53" t="s">
        <v>2327</v>
      </c>
      <c r="Q855" s="56">
        <v>0.05</v>
      </c>
      <c r="R855" s="56">
        <f t="shared" si="1354"/>
        <v>3.5000000000000005E-3</v>
      </c>
      <c r="S855" s="53">
        <v>1</v>
      </c>
      <c r="T855" s="53" t="s">
        <v>84</v>
      </c>
      <c r="U855" s="3" t="s">
        <v>3394</v>
      </c>
      <c r="V855" s="133">
        <v>45019</v>
      </c>
      <c r="W855" s="133">
        <v>45023</v>
      </c>
      <c r="X855" s="75" t="s">
        <v>3321</v>
      </c>
      <c r="Y855" s="49" t="s">
        <v>167</v>
      </c>
      <c r="Z855" s="59" t="s">
        <v>100</v>
      </c>
      <c r="AA855" s="60">
        <v>1</v>
      </c>
      <c r="AB855" s="62" t="s">
        <v>3395</v>
      </c>
      <c r="AC855" s="62">
        <v>45015</v>
      </c>
      <c r="AD855" s="60">
        <v>1</v>
      </c>
      <c r="AE855" s="62" t="s">
        <v>3362</v>
      </c>
      <c r="AF855" s="62">
        <v>45046</v>
      </c>
      <c r="AG855" s="60" t="s">
        <v>79</v>
      </c>
      <c r="AH855" s="60">
        <v>1</v>
      </c>
      <c r="AI855" s="52">
        <f t="shared" si="1269"/>
        <v>3.5000000000000005E-3</v>
      </c>
      <c r="AJ855" s="52">
        <f t="shared" si="1355"/>
        <v>1</v>
      </c>
      <c r="AK855" s="52"/>
      <c r="AL855" s="239" t="str">
        <f t="shared" si="1288"/>
        <v/>
      </c>
      <c r="AM855" s="239" t="str">
        <f t="shared" si="1289"/>
        <v/>
      </c>
      <c r="AN855" s="239" t="str">
        <f t="shared" si="1290"/>
        <v/>
      </c>
      <c r="AO855" s="239" t="str">
        <f t="shared" si="1291"/>
        <v/>
      </c>
      <c r="AP855" s="239" t="str">
        <f t="shared" si="1292"/>
        <v/>
      </c>
      <c r="AQ855" s="239" t="str">
        <f t="shared" si="1293"/>
        <v/>
      </c>
      <c r="AR855" s="239" t="str">
        <f t="shared" si="1294"/>
        <v/>
      </c>
      <c r="AS855" s="239" t="str">
        <f t="shared" si="1295"/>
        <v/>
      </c>
      <c r="AT855" s="239" t="str">
        <f t="shared" si="1296"/>
        <v/>
      </c>
      <c r="AU855" s="239" t="str">
        <f t="shared" si="1270"/>
        <v/>
      </c>
      <c r="AV855" s="239" t="str">
        <f t="shared" si="1271"/>
        <v/>
      </c>
      <c r="AW855" s="239" t="str">
        <f t="shared" si="1272"/>
        <v/>
      </c>
      <c r="AX855" s="239" t="str">
        <f t="shared" si="1273"/>
        <v/>
      </c>
      <c r="AY855" s="239" t="str">
        <f t="shared" si="1274"/>
        <v/>
      </c>
      <c r="AZ855" s="239" t="str">
        <f t="shared" si="1275"/>
        <v/>
      </c>
      <c r="BA855" s="239" t="str">
        <f t="shared" si="1276"/>
        <v/>
      </c>
      <c r="BB855" s="239" t="str">
        <f t="shared" si="1277"/>
        <v/>
      </c>
      <c r="BC855" s="239" t="str">
        <f t="shared" si="1278"/>
        <v/>
      </c>
      <c r="BD855" s="239" t="str">
        <f t="shared" si="1279"/>
        <v/>
      </c>
      <c r="BE855" s="239" t="str">
        <f t="shared" si="1280"/>
        <v/>
      </c>
      <c r="BF855" s="239" t="str">
        <f t="shared" si="1281"/>
        <v/>
      </c>
      <c r="BG855" s="239" t="str">
        <f t="shared" si="1282"/>
        <v/>
      </c>
      <c r="BH855" s="239" t="str">
        <f t="shared" si="1283"/>
        <v/>
      </c>
      <c r="BI855" s="239" t="str">
        <f t="shared" si="1284"/>
        <v/>
      </c>
      <c r="BJ855" s="239" t="str">
        <f t="shared" si="1285"/>
        <v/>
      </c>
      <c r="BK855" s="239" t="str">
        <f t="shared" si="1286"/>
        <v/>
      </c>
      <c r="BL855" s="239" t="str">
        <f t="shared" si="1287"/>
        <v/>
      </c>
      <c r="BN855" s="239" t="str">
        <f t="shared" si="1297"/>
        <v/>
      </c>
      <c r="BO855" s="239" t="str">
        <f t="shared" si="1298"/>
        <v/>
      </c>
      <c r="BP855" s="239" t="str">
        <f t="shared" si="1299"/>
        <v/>
      </c>
      <c r="BQ855" s="239" t="str">
        <f t="shared" si="1300"/>
        <v/>
      </c>
      <c r="BR855" s="239" t="str">
        <f t="shared" si="1301"/>
        <v/>
      </c>
      <c r="BS855" s="239" t="str">
        <f t="shared" si="1302"/>
        <v/>
      </c>
      <c r="BT855" s="239" t="str">
        <f t="shared" si="1303"/>
        <v/>
      </c>
      <c r="BU855" s="239" t="str">
        <f t="shared" si="1304"/>
        <v/>
      </c>
      <c r="BV855" s="239" t="str">
        <f t="shared" si="1305"/>
        <v/>
      </c>
      <c r="BW855" s="239" t="str">
        <f t="shared" si="1306"/>
        <v/>
      </c>
      <c r="BX855" s="239" t="str">
        <f t="shared" si="1307"/>
        <v/>
      </c>
      <c r="BY855" s="239" t="str">
        <f t="shared" si="1308"/>
        <v/>
      </c>
      <c r="BZ855" s="239" t="str">
        <f t="shared" si="1309"/>
        <v/>
      </c>
      <c r="CA855" s="239" t="str">
        <f t="shared" si="1310"/>
        <v/>
      </c>
      <c r="CB855" s="239" t="str">
        <f t="shared" si="1311"/>
        <v/>
      </c>
      <c r="CC855" s="239" t="str">
        <f t="shared" si="1312"/>
        <v/>
      </c>
      <c r="CD855" s="239" t="str">
        <f t="shared" si="1313"/>
        <v/>
      </c>
      <c r="CE855" s="239" t="str">
        <f t="shared" si="1314"/>
        <v/>
      </c>
      <c r="CF855" s="239" t="str">
        <f t="shared" si="1315"/>
        <v/>
      </c>
      <c r="CG855" s="239" t="str">
        <f t="shared" si="1316"/>
        <v/>
      </c>
      <c r="CH855" s="239" t="str">
        <f t="shared" si="1317"/>
        <v/>
      </c>
      <c r="CI855" s="239" t="str">
        <f t="shared" si="1318"/>
        <v/>
      </c>
      <c r="CJ855" s="239" t="str">
        <f t="shared" si="1319"/>
        <v/>
      </c>
      <c r="CK855" s="239" t="str">
        <f t="shared" si="1320"/>
        <v/>
      </c>
      <c r="CL855" s="239" t="str">
        <f t="shared" si="1321"/>
        <v/>
      </c>
      <c r="CM855" s="239" t="str">
        <f t="shared" si="1322"/>
        <v/>
      </c>
      <c r="CN855" s="239" t="str">
        <f t="shared" si="1323"/>
        <v/>
      </c>
      <c r="CP855" s="239" t="str">
        <f t="shared" si="1324"/>
        <v/>
      </c>
      <c r="CQ855" s="239" t="str">
        <f t="shared" si="1325"/>
        <v/>
      </c>
      <c r="CR855" s="239" t="str">
        <f t="shared" si="1326"/>
        <v/>
      </c>
      <c r="CS855" s="239" t="str">
        <f t="shared" si="1327"/>
        <v/>
      </c>
      <c r="CT855" s="239" t="str">
        <f t="shared" si="1328"/>
        <v/>
      </c>
      <c r="CU855" s="239" t="str">
        <f t="shared" si="1329"/>
        <v/>
      </c>
      <c r="CV855" s="239" t="str">
        <f t="shared" si="1330"/>
        <v/>
      </c>
      <c r="CW855" s="239" t="str">
        <f t="shared" si="1331"/>
        <v/>
      </c>
      <c r="CX855" s="239" t="str">
        <f t="shared" si="1332"/>
        <v/>
      </c>
      <c r="CY855" s="239" t="str">
        <f t="shared" si="1333"/>
        <v/>
      </c>
      <c r="CZ855" s="239" t="str">
        <f t="shared" si="1334"/>
        <v/>
      </c>
      <c r="DA855" s="239" t="str">
        <f t="shared" si="1335"/>
        <v/>
      </c>
      <c r="DB855" s="239" t="str">
        <f t="shared" si="1336"/>
        <v/>
      </c>
      <c r="DC855" s="239" t="str">
        <f t="shared" si="1337"/>
        <v/>
      </c>
      <c r="DD855" s="239" t="str">
        <f t="shared" si="1338"/>
        <v/>
      </c>
      <c r="DE855" s="239" t="str">
        <f t="shared" si="1339"/>
        <v/>
      </c>
      <c r="DF855" s="239" t="str">
        <f t="shared" si="1340"/>
        <v/>
      </c>
      <c r="DG855" s="239" t="str">
        <f t="shared" si="1341"/>
        <v/>
      </c>
      <c r="DH855" s="239" t="str">
        <f t="shared" si="1342"/>
        <v/>
      </c>
      <c r="DI855" s="239" t="str">
        <f t="shared" si="1343"/>
        <v/>
      </c>
      <c r="DJ855" s="239" t="str">
        <f t="shared" si="1344"/>
        <v/>
      </c>
      <c r="DK855" s="239" t="str">
        <f t="shared" si="1345"/>
        <v/>
      </c>
      <c r="DL855" s="239" t="str">
        <f t="shared" si="1346"/>
        <v/>
      </c>
      <c r="DM855" s="239" t="str">
        <f t="shared" si="1347"/>
        <v/>
      </c>
      <c r="DN855" s="239" t="str">
        <f t="shared" si="1348"/>
        <v/>
      </c>
      <c r="DO855" s="239" t="str">
        <f t="shared" si="1349"/>
        <v/>
      </c>
      <c r="DP855" s="239" t="str">
        <f t="shared" si="1350"/>
        <v/>
      </c>
    </row>
    <row r="856" spans="1:120" ht="35.25" hidden="1" customHeight="1" x14ac:dyDescent="0.25">
      <c r="A856" s="53" t="s">
        <v>4513</v>
      </c>
      <c r="B856" s="53">
        <v>3003</v>
      </c>
      <c r="C856" s="53" t="s">
        <v>67</v>
      </c>
      <c r="D856" s="53" t="s">
        <v>3316</v>
      </c>
      <c r="E856" s="87">
        <v>3</v>
      </c>
      <c r="F856" s="53" t="s">
        <v>3396</v>
      </c>
      <c r="G856" s="53" t="str">
        <f t="shared" si="1352"/>
        <v>3003-4</v>
      </c>
      <c r="H856" s="53" t="s">
        <v>94</v>
      </c>
      <c r="I856" s="53" t="s">
        <v>76</v>
      </c>
      <c r="J856" s="53" t="s">
        <v>80</v>
      </c>
      <c r="K856" s="53" t="s">
        <v>80</v>
      </c>
      <c r="L856" s="53" t="s">
        <v>80</v>
      </c>
      <c r="M856" s="53" t="s">
        <v>80</v>
      </c>
      <c r="N856" s="53" t="s">
        <v>80</v>
      </c>
      <c r="O856" s="53" t="s">
        <v>80</v>
      </c>
      <c r="P856" s="53" t="s">
        <v>2332</v>
      </c>
      <c r="Q856" s="56">
        <v>0.1</v>
      </c>
      <c r="R856" s="56">
        <f t="shared" si="1354"/>
        <v>7.000000000000001E-3</v>
      </c>
      <c r="S856" s="53">
        <v>1</v>
      </c>
      <c r="T856" s="53" t="s">
        <v>84</v>
      </c>
      <c r="U856" s="3" t="s">
        <v>3397</v>
      </c>
      <c r="V856" s="133">
        <v>45023</v>
      </c>
      <c r="W856" s="133">
        <v>45026</v>
      </c>
      <c r="X856" s="75" t="s">
        <v>3398</v>
      </c>
      <c r="Y856" s="49" t="s">
        <v>167</v>
      </c>
      <c r="Z856" s="59" t="s">
        <v>100</v>
      </c>
      <c r="AA856" s="60">
        <v>1</v>
      </c>
      <c r="AB856" s="62" t="s">
        <v>3399</v>
      </c>
      <c r="AC856" s="62">
        <v>45016</v>
      </c>
      <c r="AD856" s="60">
        <v>1</v>
      </c>
      <c r="AE856" s="62" t="s">
        <v>3362</v>
      </c>
      <c r="AF856" s="62">
        <v>45046</v>
      </c>
      <c r="AG856" s="60" t="s">
        <v>79</v>
      </c>
      <c r="AH856" s="60">
        <v>1</v>
      </c>
      <c r="AI856" s="52">
        <f t="shared" si="1269"/>
        <v>7.000000000000001E-3</v>
      </c>
      <c r="AJ856" s="52">
        <f t="shared" si="1355"/>
        <v>1</v>
      </c>
      <c r="AK856" s="52"/>
      <c r="AL856" s="239" t="str">
        <f t="shared" si="1288"/>
        <v/>
      </c>
      <c r="AM856" s="239" t="str">
        <f t="shared" si="1289"/>
        <v/>
      </c>
      <c r="AN856" s="239" t="str">
        <f t="shared" si="1290"/>
        <v/>
      </c>
      <c r="AO856" s="239" t="str">
        <f t="shared" si="1291"/>
        <v/>
      </c>
      <c r="AP856" s="239" t="str">
        <f t="shared" si="1292"/>
        <v/>
      </c>
      <c r="AQ856" s="239" t="str">
        <f t="shared" si="1293"/>
        <v/>
      </c>
      <c r="AR856" s="239" t="str">
        <f t="shared" si="1294"/>
        <v/>
      </c>
      <c r="AS856" s="239" t="str">
        <f t="shared" si="1295"/>
        <v/>
      </c>
      <c r="AT856" s="239" t="str">
        <f t="shared" si="1296"/>
        <v/>
      </c>
      <c r="AU856" s="239" t="str">
        <f t="shared" si="1270"/>
        <v/>
      </c>
      <c r="AV856" s="239" t="str">
        <f t="shared" si="1271"/>
        <v/>
      </c>
      <c r="AW856" s="239" t="str">
        <f t="shared" si="1272"/>
        <v/>
      </c>
      <c r="AX856" s="239">
        <f t="shared" si="1273"/>
        <v>1</v>
      </c>
      <c r="AY856" s="239" t="str">
        <f t="shared" si="1274"/>
        <v/>
      </c>
      <c r="AZ856" s="239" t="str">
        <f t="shared" si="1275"/>
        <v/>
      </c>
      <c r="BA856" s="239" t="str">
        <f t="shared" si="1276"/>
        <v/>
      </c>
      <c r="BB856" s="239" t="str">
        <f t="shared" si="1277"/>
        <v/>
      </c>
      <c r="BC856" s="239" t="str">
        <f t="shared" si="1278"/>
        <v/>
      </c>
      <c r="BD856" s="239" t="str">
        <f t="shared" si="1279"/>
        <v/>
      </c>
      <c r="BE856" s="239" t="str">
        <f t="shared" si="1280"/>
        <v/>
      </c>
      <c r="BF856" s="239" t="str">
        <f t="shared" si="1281"/>
        <v/>
      </c>
      <c r="BG856" s="239" t="str">
        <f t="shared" si="1282"/>
        <v/>
      </c>
      <c r="BH856" s="239" t="str">
        <f t="shared" si="1283"/>
        <v/>
      </c>
      <c r="BI856" s="239" t="str">
        <f t="shared" si="1284"/>
        <v/>
      </c>
      <c r="BJ856" s="239" t="str">
        <f t="shared" si="1285"/>
        <v/>
      </c>
      <c r="BK856" s="239" t="str">
        <f t="shared" si="1286"/>
        <v/>
      </c>
      <c r="BL856" s="239" t="str">
        <f t="shared" si="1287"/>
        <v/>
      </c>
      <c r="BN856" s="239" t="str">
        <f t="shared" si="1297"/>
        <v/>
      </c>
      <c r="BO856" s="239" t="str">
        <f t="shared" si="1298"/>
        <v/>
      </c>
      <c r="BP856" s="239" t="str">
        <f t="shared" si="1299"/>
        <v/>
      </c>
      <c r="BQ856" s="239" t="str">
        <f t="shared" si="1300"/>
        <v/>
      </c>
      <c r="BR856" s="239" t="str">
        <f t="shared" si="1301"/>
        <v/>
      </c>
      <c r="BS856" s="239" t="str">
        <f t="shared" si="1302"/>
        <v/>
      </c>
      <c r="BT856" s="239" t="str">
        <f t="shared" si="1303"/>
        <v/>
      </c>
      <c r="BU856" s="239" t="str">
        <f t="shared" si="1304"/>
        <v/>
      </c>
      <c r="BV856" s="239" t="str">
        <f t="shared" si="1305"/>
        <v/>
      </c>
      <c r="BW856" s="239" t="str">
        <f t="shared" si="1306"/>
        <v/>
      </c>
      <c r="BX856" s="239" t="str">
        <f t="shared" si="1307"/>
        <v/>
      </c>
      <c r="BY856" s="239" t="str">
        <f t="shared" si="1308"/>
        <v/>
      </c>
      <c r="BZ856" s="239">
        <f t="shared" si="1309"/>
        <v>1</v>
      </c>
      <c r="CA856" s="239" t="str">
        <f t="shared" si="1310"/>
        <v/>
      </c>
      <c r="CB856" s="239" t="str">
        <f t="shared" si="1311"/>
        <v/>
      </c>
      <c r="CC856" s="239" t="str">
        <f t="shared" si="1312"/>
        <v/>
      </c>
      <c r="CD856" s="239" t="str">
        <f t="shared" si="1313"/>
        <v/>
      </c>
      <c r="CE856" s="239" t="str">
        <f t="shared" si="1314"/>
        <v/>
      </c>
      <c r="CF856" s="239" t="str">
        <f t="shared" si="1315"/>
        <v/>
      </c>
      <c r="CG856" s="239" t="str">
        <f t="shared" si="1316"/>
        <v/>
      </c>
      <c r="CH856" s="239" t="str">
        <f t="shared" si="1317"/>
        <v/>
      </c>
      <c r="CI856" s="239" t="str">
        <f t="shared" si="1318"/>
        <v/>
      </c>
      <c r="CJ856" s="239" t="str">
        <f t="shared" si="1319"/>
        <v/>
      </c>
      <c r="CK856" s="239" t="str">
        <f t="shared" si="1320"/>
        <v/>
      </c>
      <c r="CL856" s="239" t="str">
        <f t="shared" si="1321"/>
        <v/>
      </c>
      <c r="CM856" s="239" t="str">
        <f t="shared" si="1322"/>
        <v/>
      </c>
      <c r="CN856" s="239" t="str">
        <f t="shared" si="1323"/>
        <v/>
      </c>
      <c r="CP856" s="239" t="str">
        <f t="shared" si="1324"/>
        <v/>
      </c>
      <c r="CQ856" s="239" t="str">
        <f t="shared" si="1325"/>
        <v/>
      </c>
      <c r="CR856" s="239" t="str">
        <f t="shared" si="1326"/>
        <v/>
      </c>
      <c r="CS856" s="239" t="str">
        <f t="shared" si="1327"/>
        <v/>
      </c>
      <c r="CT856" s="239" t="str">
        <f t="shared" si="1328"/>
        <v/>
      </c>
      <c r="CU856" s="239" t="str">
        <f t="shared" si="1329"/>
        <v/>
      </c>
      <c r="CV856" s="239" t="str">
        <f t="shared" si="1330"/>
        <v/>
      </c>
      <c r="CW856" s="239" t="str">
        <f t="shared" si="1331"/>
        <v/>
      </c>
      <c r="CX856" s="239" t="str">
        <f t="shared" si="1332"/>
        <v/>
      </c>
      <c r="CY856" s="239" t="str">
        <f t="shared" si="1333"/>
        <v/>
      </c>
      <c r="CZ856" s="239" t="str">
        <f t="shared" si="1334"/>
        <v/>
      </c>
      <c r="DA856" s="239" t="str">
        <f t="shared" si="1335"/>
        <v/>
      </c>
      <c r="DB856" s="239" t="str">
        <f t="shared" si="1336"/>
        <v>2do trimestre</v>
      </c>
      <c r="DC856" s="239" t="str">
        <f t="shared" si="1337"/>
        <v/>
      </c>
      <c r="DD856" s="239" t="str">
        <f t="shared" si="1338"/>
        <v/>
      </c>
      <c r="DE856" s="239" t="str">
        <f t="shared" si="1339"/>
        <v/>
      </c>
      <c r="DF856" s="239" t="str">
        <f t="shared" si="1340"/>
        <v/>
      </c>
      <c r="DG856" s="239" t="str">
        <f t="shared" si="1341"/>
        <v/>
      </c>
      <c r="DH856" s="239" t="str">
        <f t="shared" si="1342"/>
        <v/>
      </c>
      <c r="DI856" s="239" t="str">
        <f t="shared" si="1343"/>
        <v/>
      </c>
      <c r="DJ856" s="239" t="str">
        <f t="shared" si="1344"/>
        <v/>
      </c>
      <c r="DK856" s="239" t="str">
        <f t="shared" si="1345"/>
        <v/>
      </c>
      <c r="DL856" s="239" t="str">
        <f t="shared" si="1346"/>
        <v/>
      </c>
      <c r="DM856" s="239" t="str">
        <f t="shared" si="1347"/>
        <v/>
      </c>
      <c r="DN856" s="239" t="str">
        <f t="shared" si="1348"/>
        <v/>
      </c>
      <c r="DO856" s="239" t="str">
        <f t="shared" si="1349"/>
        <v/>
      </c>
      <c r="DP856" s="239" t="str">
        <f t="shared" si="1350"/>
        <v/>
      </c>
    </row>
    <row r="857" spans="1:120" ht="35.25" hidden="1" customHeight="1" x14ac:dyDescent="0.25">
      <c r="A857" s="53" t="s">
        <v>4513</v>
      </c>
      <c r="B857" s="53">
        <v>3003</v>
      </c>
      <c r="C857" s="53" t="s">
        <v>67</v>
      </c>
      <c r="D857" s="53" t="s">
        <v>3316</v>
      </c>
      <c r="E857" s="87">
        <v>3</v>
      </c>
      <c r="F857" s="53" t="s">
        <v>3400</v>
      </c>
      <c r="G857" s="53" t="str">
        <f t="shared" si="1352"/>
        <v>3003-4</v>
      </c>
      <c r="H857" s="53" t="s">
        <v>102</v>
      </c>
      <c r="I857" s="53" t="s">
        <v>76</v>
      </c>
      <c r="J857" s="53" t="s">
        <v>80</v>
      </c>
      <c r="K857" s="53" t="s">
        <v>80</v>
      </c>
      <c r="L857" s="53" t="s">
        <v>80</v>
      </c>
      <c r="M857" s="53" t="s">
        <v>80</v>
      </c>
      <c r="N857" s="53" t="s">
        <v>80</v>
      </c>
      <c r="O857" s="53" t="s">
        <v>80</v>
      </c>
      <c r="P857" s="53" t="s">
        <v>2338</v>
      </c>
      <c r="Q857" s="56">
        <v>0.25</v>
      </c>
      <c r="R857" s="56">
        <f t="shared" si="1354"/>
        <v>1.7500000000000002E-2</v>
      </c>
      <c r="S857" s="53">
        <v>1</v>
      </c>
      <c r="T857" s="53" t="s">
        <v>84</v>
      </c>
      <c r="U857" s="3" t="s">
        <v>2339</v>
      </c>
      <c r="V857" s="133">
        <v>45027</v>
      </c>
      <c r="W857" s="133">
        <v>45103</v>
      </c>
      <c r="X857" s="75" t="s">
        <v>1696</v>
      </c>
      <c r="Y857" s="49" t="s">
        <v>167</v>
      </c>
      <c r="Z857" s="59" t="s">
        <v>100</v>
      </c>
      <c r="AA857" s="60">
        <v>1</v>
      </c>
      <c r="AB857" s="62" t="s">
        <v>3401</v>
      </c>
      <c r="AC857" s="62">
        <v>45098</v>
      </c>
      <c r="AD857" s="60">
        <v>1</v>
      </c>
      <c r="AE857" s="62" t="s">
        <v>3402</v>
      </c>
      <c r="AF857" s="62">
        <v>45097</v>
      </c>
      <c r="AG857" s="60" t="s">
        <v>79</v>
      </c>
      <c r="AH857" s="60">
        <v>1</v>
      </c>
      <c r="AI857" s="52">
        <f t="shared" si="1269"/>
        <v>1.7500000000000002E-2</v>
      </c>
      <c r="AJ857" s="52"/>
      <c r="AK857" s="52"/>
      <c r="AL857" s="239" t="str">
        <f t="shared" si="1288"/>
        <v/>
      </c>
      <c r="AM857" s="239" t="str">
        <f t="shared" si="1289"/>
        <v/>
      </c>
      <c r="AN857" s="239" t="str">
        <f t="shared" si="1290"/>
        <v/>
      </c>
      <c r="AO857" s="239" t="str">
        <f t="shared" si="1291"/>
        <v/>
      </c>
      <c r="AP857" s="239" t="str">
        <f t="shared" si="1292"/>
        <v/>
      </c>
      <c r="AQ857" s="239" t="str">
        <f t="shared" si="1293"/>
        <v/>
      </c>
      <c r="AR857" s="239" t="str">
        <f t="shared" si="1294"/>
        <v/>
      </c>
      <c r="AS857" s="239" t="str">
        <f t="shared" si="1295"/>
        <v/>
      </c>
      <c r="AT857" s="239" t="str">
        <f t="shared" si="1296"/>
        <v/>
      </c>
      <c r="AU857" s="239" t="str">
        <f t="shared" si="1270"/>
        <v/>
      </c>
      <c r="AV857" s="239" t="str">
        <f t="shared" si="1271"/>
        <v/>
      </c>
      <c r="AW857" s="239" t="str">
        <f t="shared" si="1272"/>
        <v/>
      </c>
      <c r="AX857" s="239">
        <f t="shared" si="1273"/>
        <v>1</v>
      </c>
      <c r="AY857" s="239" t="str">
        <f t="shared" si="1274"/>
        <v/>
      </c>
      <c r="AZ857" s="239" t="str">
        <f t="shared" si="1275"/>
        <v/>
      </c>
      <c r="BA857" s="239" t="str">
        <f t="shared" si="1276"/>
        <v/>
      </c>
      <c r="BB857" s="239" t="str">
        <f t="shared" si="1277"/>
        <v/>
      </c>
      <c r="BC857" s="239" t="str">
        <f t="shared" si="1278"/>
        <v/>
      </c>
      <c r="BD857" s="239" t="str">
        <f t="shared" si="1279"/>
        <v/>
      </c>
      <c r="BE857" s="239" t="str">
        <f t="shared" si="1280"/>
        <v/>
      </c>
      <c r="BF857" s="239" t="str">
        <f t="shared" si="1281"/>
        <v/>
      </c>
      <c r="BG857" s="239" t="str">
        <f t="shared" si="1282"/>
        <v/>
      </c>
      <c r="BH857" s="239" t="str">
        <f t="shared" si="1283"/>
        <v/>
      </c>
      <c r="BI857" s="239" t="str">
        <f t="shared" si="1284"/>
        <v/>
      </c>
      <c r="BJ857" s="239" t="str">
        <f t="shared" si="1285"/>
        <v/>
      </c>
      <c r="BK857" s="239" t="str">
        <f t="shared" si="1286"/>
        <v/>
      </c>
      <c r="BL857" s="239" t="str">
        <f t="shared" si="1287"/>
        <v/>
      </c>
      <c r="BN857" s="239" t="str">
        <f t="shared" si="1297"/>
        <v/>
      </c>
      <c r="BO857" s="239" t="str">
        <f t="shared" si="1298"/>
        <v/>
      </c>
      <c r="BP857" s="239" t="str">
        <f t="shared" si="1299"/>
        <v/>
      </c>
      <c r="BQ857" s="239" t="str">
        <f t="shared" si="1300"/>
        <v/>
      </c>
      <c r="BR857" s="239" t="str">
        <f t="shared" si="1301"/>
        <v/>
      </c>
      <c r="BS857" s="239" t="str">
        <f t="shared" si="1302"/>
        <v/>
      </c>
      <c r="BT857" s="239" t="str">
        <f t="shared" si="1303"/>
        <v/>
      </c>
      <c r="BU857" s="239" t="str">
        <f t="shared" si="1304"/>
        <v/>
      </c>
      <c r="BV857" s="239" t="str">
        <f t="shared" si="1305"/>
        <v/>
      </c>
      <c r="BW857" s="239" t="str">
        <f t="shared" si="1306"/>
        <v/>
      </c>
      <c r="BX857" s="239" t="str">
        <f t="shared" si="1307"/>
        <v/>
      </c>
      <c r="BY857" s="239" t="str">
        <f t="shared" si="1308"/>
        <v/>
      </c>
      <c r="BZ857" s="239">
        <f t="shared" si="1309"/>
        <v>1</v>
      </c>
      <c r="CA857" s="239" t="str">
        <f t="shared" si="1310"/>
        <v/>
      </c>
      <c r="CB857" s="239" t="str">
        <f t="shared" si="1311"/>
        <v/>
      </c>
      <c r="CC857" s="239" t="str">
        <f t="shared" si="1312"/>
        <v/>
      </c>
      <c r="CD857" s="239" t="str">
        <f t="shared" si="1313"/>
        <v/>
      </c>
      <c r="CE857" s="239" t="str">
        <f t="shared" si="1314"/>
        <v/>
      </c>
      <c r="CF857" s="239" t="str">
        <f t="shared" si="1315"/>
        <v/>
      </c>
      <c r="CG857" s="239" t="str">
        <f t="shared" si="1316"/>
        <v/>
      </c>
      <c r="CH857" s="239" t="str">
        <f t="shared" si="1317"/>
        <v/>
      </c>
      <c r="CI857" s="239" t="str">
        <f t="shared" si="1318"/>
        <v/>
      </c>
      <c r="CJ857" s="239" t="str">
        <f t="shared" si="1319"/>
        <v/>
      </c>
      <c r="CK857" s="239" t="str">
        <f t="shared" si="1320"/>
        <v/>
      </c>
      <c r="CL857" s="239" t="str">
        <f t="shared" si="1321"/>
        <v/>
      </c>
      <c r="CM857" s="239" t="str">
        <f t="shared" si="1322"/>
        <v/>
      </c>
      <c r="CN857" s="239" t="str">
        <f t="shared" si="1323"/>
        <v/>
      </c>
      <c r="CP857" s="239" t="str">
        <f t="shared" si="1324"/>
        <v/>
      </c>
      <c r="CQ857" s="239" t="str">
        <f t="shared" si="1325"/>
        <v/>
      </c>
      <c r="CR857" s="239" t="str">
        <f t="shared" si="1326"/>
        <v/>
      </c>
      <c r="CS857" s="239" t="str">
        <f t="shared" si="1327"/>
        <v/>
      </c>
      <c r="CT857" s="239" t="str">
        <f t="shared" si="1328"/>
        <v/>
      </c>
      <c r="CU857" s="239" t="str">
        <f t="shared" si="1329"/>
        <v/>
      </c>
      <c r="CV857" s="239" t="str">
        <f t="shared" si="1330"/>
        <v/>
      </c>
      <c r="CW857" s="239" t="str">
        <f t="shared" si="1331"/>
        <v/>
      </c>
      <c r="CX857" s="239" t="str">
        <f t="shared" si="1332"/>
        <v/>
      </c>
      <c r="CY857" s="239" t="str">
        <f t="shared" si="1333"/>
        <v/>
      </c>
      <c r="CZ857" s="239" t="str">
        <f t="shared" si="1334"/>
        <v/>
      </c>
      <c r="DA857" s="239" t="str">
        <f t="shared" si="1335"/>
        <v/>
      </c>
      <c r="DB857" s="239" t="str">
        <f t="shared" si="1336"/>
        <v>2do trimestre</v>
      </c>
      <c r="DC857" s="239" t="str">
        <f t="shared" si="1337"/>
        <v/>
      </c>
      <c r="DD857" s="239" t="str">
        <f t="shared" si="1338"/>
        <v/>
      </c>
      <c r="DE857" s="239" t="str">
        <f t="shared" si="1339"/>
        <v/>
      </c>
      <c r="DF857" s="239" t="str">
        <f t="shared" si="1340"/>
        <v/>
      </c>
      <c r="DG857" s="239" t="str">
        <f t="shared" si="1341"/>
        <v/>
      </c>
      <c r="DH857" s="239" t="str">
        <f t="shared" si="1342"/>
        <v/>
      </c>
      <c r="DI857" s="239" t="str">
        <f t="shared" si="1343"/>
        <v/>
      </c>
      <c r="DJ857" s="239" t="str">
        <f t="shared" si="1344"/>
        <v/>
      </c>
      <c r="DK857" s="239" t="str">
        <f t="shared" si="1345"/>
        <v/>
      </c>
      <c r="DL857" s="239" t="str">
        <f t="shared" si="1346"/>
        <v/>
      </c>
      <c r="DM857" s="239" t="str">
        <f t="shared" si="1347"/>
        <v/>
      </c>
      <c r="DN857" s="239" t="str">
        <f t="shared" si="1348"/>
        <v/>
      </c>
      <c r="DO857" s="239" t="str">
        <f t="shared" si="1349"/>
        <v/>
      </c>
      <c r="DP857" s="239" t="str">
        <f t="shared" si="1350"/>
        <v/>
      </c>
    </row>
    <row r="858" spans="1:120" ht="50.25" hidden="1" customHeight="1" x14ac:dyDescent="0.25">
      <c r="A858" s="53" t="s">
        <v>4513</v>
      </c>
      <c r="B858" s="53">
        <v>3003</v>
      </c>
      <c r="C858" s="53" t="s">
        <v>67</v>
      </c>
      <c r="D858" s="53" t="s">
        <v>3316</v>
      </c>
      <c r="E858" s="87">
        <v>3</v>
      </c>
      <c r="F858" s="53" t="s">
        <v>3403</v>
      </c>
      <c r="G858" s="53" t="str">
        <f t="shared" si="1352"/>
        <v>3003-4</v>
      </c>
      <c r="H858" s="53" t="s">
        <v>94</v>
      </c>
      <c r="I858" s="53" t="s">
        <v>76</v>
      </c>
      <c r="J858" s="53" t="s">
        <v>80</v>
      </c>
      <c r="K858" s="53" t="s">
        <v>80</v>
      </c>
      <c r="L858" s="53" t="s">
        <v>80</v>
      </c>
      <c r="M858" s="53" t="s">
        <v>80</v>
      </c>
      <c r="N858" s="53" t="s">
        <v>80</v>
      </c>
      <c r="O858" s="53" t="s">
        <v>80</v>
      </c>
      <c r="P858" s="53" t="s">
        <v>3404</v>
      </c>
      <c r="Q858" s="56">
        <v>0.4</v>
      </c>
      <c r="R858" s="56">
        <f t="shared" si="1354"/>
        <v>2.8000000000000004E-2</v>
      </c>
      <c r="S858" s="53">
        <v>4</v>
      </c>
      <c r="T858" s="53" t="s">
        <v>84</v>
      </c>
      <c r="U858" s="3" t="s">
        <v>3405</v>
      </c>
      <c r="V858" s="133">
        <v>45108</v>
      </c>
      <c r="W858" s="133">
        <v>45291</v>
      </c>
      <c r="X858" s="75" t="s">
        <v>3321</v>
      </c>
      <c r="Y858" s="49" t="s">
        <v>87</v>
      </c>
      <c r="Z858" s="59" t="s">
        <v>100</v>
      </c>
      <c r="AA858" s="52">
        <v>1</v>
      </c>
      <c r="AB858" s="23" t="s">
        <v>3406</v>
      </c>
      <c r="AC858" s="23">
        <v>45253</v>
      </c>
      <c r="AD858" s="52">
        <v>1</v>
      </c>
      <c r="AE858" s="23" t="s">
        <v>3328</v>
      </c>
      <c r="AF858" s="23">
        <v>45253</v>
      </c>
      <c r="AG858" s="53" t="s">
        <v>79</v>
      </c>
      <c r="AH858" s="52">
        <v>1</v>
      </c>
      <c r="AI858" s="52">
        <f t="shared" si="1269"/>
        <v>2.8000000000000004E-2</v>
      </c>
      <c r="AJ858" s="52">
        <f>+AI858/R858</f>
        <v>1</v>
      </c>
      <c r="AK858" s="52"/>
      <c r="AL858" s="239" t="str">
        <f t="shared" si="1288"/>
        <v/>
      </c>
      <c r="AM858" s="239" t="str">
        <f t="shared" si="1289"/>
        <v/>
      </c>
      <c r="AN858" s="239" t="str">
        <f t="shared" si="1290"/>
        <v/>
      </c>
      <c r="AO858" s="239" t="str">
        <f t="shared" si="1291"/>
        <v/>
      </c>
      <c r="AP858" s="239" t="str">
        <f t="shared" si="1292"/>
        <v/>
      </c>
      <c r="AQ858" s="239" t="str">
        <f t="shared" si="1293"/>
        <v/>
      </c>
      <c r="AR858" s="239" t="str">
        <f t="shared" si="1294"/>
        <v/>
      </c>
      <c r="AS858" s="239" t="str">
        <f t="shared" si="1295"/>
        <v/>
      </c>
      <c r="AT858" s="239" t="str">
        <f t="shared" si="1296"/>
        <v/>
      </c>
      <c r="AU858" s="239" t="str">
        <f t="shared" si="1270"/>
        <v/>
      </c>
      <c r="AV858" s="239" t="str">
        <f t="shared" si="1271"/>
        <v/>
      </c>
      <c r="AW858" s="239" t="str">
        <f t="shared" si="1272"/>
        <v/>
      </c>
      <c r="AX858" s="239" t="str">
        <f t="shared" si="1273"/>
        <v/>
      </c>
      <c r="AY858" s="239" t="str">
        <f t="shared" si="1274"/>
        <v/>
      </c>
      <c r="AZ858" s="239" t="str">
        <f t="shared" si="1275"/>
        <v/>
      </c>
      <c r="BA858" s="239" t="str">
        <f t="shared" si="1276"/>
        <v/>
      </c>
      <c r="BB858" s="239" t="str">
        <f t="shared" si="1277"/>
        <v/>
      </c>
      <c r="BC858" s="239" t="str">
        <f t="shared" si="1278"/>
        <v/>
      </c>
      <c r="BD858" s="239" t="str">
        <f t="shared" si="1279"/>
        <v/>
      </c>
      <c r="BE858" s="239" t="str">
        <f t="shared" si="1280"/>
        <v/>
      </c>
      <c r="BF858" s="239" t="str">
        <f t="shared" si="1281"/>
        <v/>
      </c>
      <c r="BG858" s="239" t="str">
        <f t="shared" si="1282"/>
        <v/>
      </c>
      <c r="BH858" s="239" t="str">
        <f t="shared" si="1283"/>
        <v/>
      </c>
      <c r="BI858" s="239" t="str">
        <f t="shared" si="1284"/>
        <v/>
      </c>
      <c r="BJ858" s="239" t="str">
        <f t="shared" si="1285"/>
        <v/>
      </c>
      <c r="BK858" s="239" t="str">
        <f t="shared" si="1286"/>
        <v/>
      </c>
      <c r="BL858" s="239" t="str">
        <f t="shared" si="1287"/>
        <v/>
      </c>
      <c r="BN858" s="239" t="str">
        <f t="shared" si="1297"/>
        <v/>
      </c>
      <c r="BO858" s="239" t="str">
        <f t="shared" si="1298"/>
        <v/>
      </c>
      <c r="BP858" s="239" t="str">
        <f t="shared" si="1299"/>
        <v/>
      </c>
      <c r="BQ858" s="239" t="str">
        <f t="shared" si="1300"/>
        <v/>
      </c>
      <c r="BR858" s="239" t="str">
        <f t="shared" si="1301"/>
        <v/>
      </c>
      <c r="BS858" s="239" t="str">
        <f t="shared" si="1302"/>
        <v/>
      </c>
      <c r="BT858" s="239" t="str">
        <f t="shared" si="1303"/>
        <v/>
      </c>
      <c r="BU858" s="239" t="str">
        <f t="shared" si="1304"/>
        <v/>
      </c>
      <c r="BV858" s="239" t="str">
        <f t="shared" si="1305"/>
        <v/>
      </c>
      <c r="BW858" s="239" t="str">
        <f t="shared" si="1306"/>
        <v/>
      </c>
      <c r="BX858" s="239" t="str">
        <f t="shared" si="1307"/>
        <v/>
      </c>
      <c r="BY858" s="239" t="str">
        <f t="shared" si="1308"/>
        <v/>
      </c>
      <c r="BZ858" s="239" t="str">
        <f t="shared" si="1309"/>
        <v/>
      </c>
      <c r="CA858" s="239" t="str">
        <f t="shared" si="1310"/>
        <v/>
      </c>
      <c r="CB858" s="239" t="str">
        <f t="shared" si="1311"/>
        <v/>
      </c>
      <c r="CC858" s="239" t="str">
        <f t="shared" si="1312"/>
        <v/>
      </c>
      <c r="CD858" s="239" t="str">
        <f t="shared" si="1313"/>
        <v/>
      </c>
      <c r="CE858" s="239" t="str">
        <f t="shared" si="1314"/>
        <v/>
      </c>
      <c r="CF858" s="239" t="str">
        <f t="shared" si="1315"/>
        <v/>
      </c>
      <c r="CG858" s="239" t="str">
        <f t="shared" si="1316"/>
        <v/>
      </c>
      <c r="CH858" s="239" t="str">
        <f t="shared" si="1317"/>
        <v/>
      </c>
      <c r="CI858" s="239" t="str">
        <f t="shared" si="1318"/>
        <v/>
      </c>
      <c r="CJ858" s="239" t="str">
        <f t="shared" si="1319"/>
        <v/>
      </c>
      <c r="CK858" s="239" t="str">
        <f t="shared" si="1320"/>
        <v/>
      </c>
      <c r="CL858" s="239" t="str">
        <f t="shared" si="1321"/>
        <v/>
      </c>
      <c r="CM858" s="239" t="str">
        <f t="shared" si="1322"/>
        <v/>
      </c>
      <c r="CN858" s="239" t="str">
        <f t="shared" si="1323"/>
        <v/>
      </c>
      <c r="CP858" s="239" t="str">
        <f t="shared" si="1324"/>
        <v/>
      </c>
      <c r="CQ858" s="239" t="str">
        <f t="shared" si="1325"/>
        <v/>
      </c>
      <c r="CR858" s="239" t="str">
        <f t="shared" si="1326"/>
        <v/>
      </c>
      <c r="CS858" s="239" t="str">
        <f t="shared" si="1327"/>
        <v/>
      </c>
      <c r="CT858" s="239" t="str">
        <f t="shared" si="1328"/>
        <v/>
      </c>
      <c r="CU858" s="239" t="str">
        <f t="shared" si="1329"/>
        <v/>
      </c>
      <c r="CV858" s="239" t="str">
        <f t="shared" si="1330"/>
        <v/>
      </c>
      <c r="CW858" s="239" t="str">
        <f t="shared" si="1331"/>
        <v/>
      </c>
      <c r="CX858" s="239" t="str">
        <f t="shared" si="1332"/>
        <v/>
      </c>
      <c r="CY858" s="239" t="str">
        <f t="shared" si="1333"/>
        <v/>
      </c>
      <c r="CZ858" s="239" t="str">
        <f t="shared" si="1334"/>
        <v/>
      </c>
      <c r="DA858" s="239" t="str">
        <f t="shared" si="1335"/>
        <v/>
      </c>
      <c r="DB858" s="239" t="str">
        <f t="shared" si="1336"/>
        <v/>
      </c>
      <c r="DC858" s="239" t="str">
        <f t="shared" si="1337"/>
        <v/>
      </c>
      <c r="DD858" s="239" t="str">
        <f t="shared" si="1338"/>
        <v/>
      </c>
      <c r="DE858" s="239" t="str">
        <f t="shared" si="1339"/>
        <v/>
      </c>
      <c r="DF858" s="239" t="str">
        <f t="shared" si="1340"/>
        <v/>
      </c>
      <c r="DG858" s="239" t="str">
        <f t="shared" si="1341"/>
        <v/>
      </c>
      <c r="DH858" s="239" t="str">
        <f t="shared" si="1342"/>
        <v/>
      </c>
      <c r="DI858" s="239" t="str">
        <f t="shared" si="1343"/>
        <v/>
      </c>
      <c r="DJ858" s="239" t="str">
        <f t="shared" si="1344"/>
        <v/>
      </c>
      <c r="DK858" s="239" t="str">
        <f t="shared" si="1345"/>
        <v/>
      </c>
      <c r="DL858" s="239" t="str">
        <f t="shared" si="1346"/>
        <v/>
      </c>
      <c r="DM858" s="239" t="str">
        <f t="shared" si="1347"/>
        <v/>
      </c>
      <c r="DN858" s="239" t="str">
        <f t="shared" si="1348"/>
        <v/>
      </c>
      <c r="DO858" s="239" t="str">
        <f t="shared" si="1349"/>
        <v/>
      </c>
      <c r="DP858" s="239" t="str">
        <f t="shared" si="1350"/>
        <v/>
      </c>
    </row>
    <row r="859" spans="1:120" ht="50.25" hidden="1" customHeight="1" x14ac:dyDescent="0.25">
      <c r="A859" s="49" t="s">
        <v>4513</v>
      </c>
      <c r="B859" s="49">
        <v>3003</v>
      </c>
      <c r="C859" s="49" t="s">
        <v>67</v>
      </c>
      <c r="D859" s="49" t="s">
        <v>3316</v>
      </c>
      <c r="E859" s="85">
        <v>3</v>
      </c>
      <c r="F859" s="49" t="s">
        <v>3407</v>
      </c>
      <c r="G859" s="49" t="str">
        <f>+IF(H859="Producto",F859,IF(H859="Producto Act Compartidas",F859,G858))</f>
        <v>3003-5</v>
      </c>
      <c r="H859" s="49" t="s">
        <v>75</v>
      </c>
      <c r="I859" s="49" t="s">
        <v>196</v>
      </c>
      <c r="J859" s="49" t="s">
        <v>3338</v>
      </c>
      <c r="K859" s="49" t="s">
        <v>514</v>
      </c>
      <c r="L859" s="49" t="s">
        <v>125</v>
      </c>
      <c r="M859" s="49" t="s">
        <v>3318</v>
      </c>
      <c r="N859" s="49" t="s">
        <v>3408</v>
      </c>
      <c r="O859" s="49" t="s">
        <v>516</v>
      </c>
      <c r="P859" s="49" t="s">
        <v>3409</v>
      </c>
      <c r="Q859" s="72">
        <v>0.06</v>
      </c>
      <c r="R859" s="50"/>
      <c r="S859" s="49">
        <v>3000</v>
      </c>
      <c r="T859" s="49" t="s">
        <v>84</v>
      </c>
      <c r="U859" s="49" t="s">
        <v>3410</v>
      </c>
      <c r="V859" s="51">
        <v>44942</v>
      </c>
      <c r="W859" s="51">
        <v>45275</v>
      </c>
      <c r="X859" s="49" t="s">
        <v>3321</v>
      </c>
      <c r="Y859" s="49" t="s">
        <v>87</v>
      </c>
      <c r="Z859" s="59" t="s">
        <v>100</v>
      </c>
      <c r="AA859" s="119">
        <v>1.02</v>
      </c>
      <c r="AB859" s="23" t="s">
        <v>3411</v>
      </c>
      <c r="AC859" s="23">
        <v>45260</v>
      </c>
      <c r="AD859" s="52">
        <v>1</v>
      </c>
      <c r="AE859" s="23" t="s">
        <v>3323</v>
      </c>
      <c r="AF859" s="23">
        <v>45260</v>
      </c>
      <c r="AG859" s="52"/>
      <c r="AH859" s="52" t="s">
        <v>92</v>
      </c>
      <c r="AI859" s="52">
        <f t="shared" si="1269"/>
        <v>0.06</v>
      </c>
      <c r="AJ859" s="52"/>
      <c r="AK859" s="52"/>
      <c r="AL859" s="239" t="str">
        <f t="shared" si="1288"/>
        <v/>
      </c>
      <c r="AM859" s="239" t="str">
        <f t="shared" si="1289"/>
        <v/>
      </c>
      <c r="AN859" s="239" t="str">
        <f t="shared" si="1290"/>
        <v/>
      </c>
      <c r="AO859" s="239" t="str">
        <f t="shared" si="1291"/>
        <v/>
      </c>
      <c r="AP859" s="239" t="str">
        <f t="shared" si="1292"/>
        <v/>
      </c>
      <c r="AQ859" s="239" t="str">
        <f t="shared" si="1293"/>
        <v/>
      </c>
      <c r="AR859" s="239" t="str">
        <f t="shared" si="1294"/>
        <v/>
      </c>
      <c r="AS859" s="239" t="str">
        <f t="shared" si="1295"/>
        <v/>
      </c>
      <c r="AT859" s="239" t="str">
        <f t="shared" si="1296"/>
        <v/>
      </c>
      <c r="AU859" s="239" t="str">
        <f t="shared" si="1270"/>
        <v/>
      </c>
      <c r="AV859" s="239" t="str">
        <f t="shared" si="1271"/>
        <v/>
      </c>
      <c r="AW859" s="239" t="str">
        <f t="shared" si="1272"/>
        <v/>
      </c>
      <c r="AX859" s="239" t="str">
        <f t="shared" si="1273"/>
        <v/>
      </c>
      <c r="AY859" s="239" t="str">
        <f t="shared" si="1274"/>
        <v/>
      </c>
      <c r="AZ859" s="239" t="str">
        <f t="shared" si="1275"/>
        <v/>
      </c>
      <c r="BA859" s="239" t="str">
        <f t="shared" si="1276"/>
        <v/>
      </c>
      <c r="BB859" s="239" t="str">
        <f t="shared" si="1277"/>
        <v/>
      </c>
      <c r="BC859" s="239" t="str">
        <f t="shared" si="1278"/>
        <v/>
      </c>
      <c r="BD859" s="239" t="str">
        <f t="shared" si="1279"/>
        <v/>
      </c>
      <c r="BE859" s="239" t="str">
        <f t="shared" si="1280"/>
        <v/>
      </c>
      <c r="BF859" s="239" t="str">
        <f t="shared" si="1281"/>
        <v/>
      </c>
      <c r="BG859" s="239" t="str">
        <f t="shared" si="1282"/>
        <v/>
      </c>
      <c r="BH859" s="239" t="str">
        <f t="shared" si="1283"/>
        <v/>
      </c>
      <c r="BI859" s="239" t="str">
        <f t="shared" si="1284"/>
        <v/>
      </c>
      <c r="BJ859" s="239" t="str">
        <f t="shared" si="1285"/>
        <v/>
      </c>
      <c r="BK859" s="239" t="str">
        <f t="shared" si="1286"/>
        <v/>
      </c>
      <c r="BL859" s="239" t="str">
        <f t="shared" si="1287"/>
        <v/>
      </c>
      <c r="BN859" s="239" t="str">
        <f t="shared" si="1297"/>
        <v/>
      </c>
      <c r="BO859" s="239" t="str">
        <f t="shared" si="1298"/>
        <v/>
      </c>
      <c r="BP859" s="239" t="str">
        <f t="shared" si="1299"/>
        <v/>
      </c>
      <c r="BQ859" s="239" t="str">
        <f t="shared" si="1300"/>
        <v/>
      </c>
      <c r="BR859" s="239" t="str">
        <f t="shared" si="1301"/>
        <v/>
      </c>
      <c r="BS859" s="239" t="str">
        <f t="shared" si="1302"/>
        <v/>
      </c>
      <c r="BT859" s="239" t="str">
        <f t="shared" si="1303"/>
        <v/>
      </c>
      <c r="BU859" s="239" t="str">
        <f t="shared" si="1304"/>
        <v/>
      </c>
      <c r="BV859" s="239" t="str">
        <f t="shared" si="1305"/>
        <v/>
      </c>
      <c r="BW859" s="239" t="str">
        <f t="shared" si="1306"/>
        <v/>
      </c>
      <c r="BX859" s="239" t="str">
        <f t="shared" si="1307"/>
        <v/>
      </c>
      <c r="BY859" s="239" t="str">
        <f t="shared" si="1308"/>
        <v/>
      </c>
      <c r="BZ859" s="239" t="str">
        <f t="shared" si="1309"/>
        <v/>
      </c>
      <c r="CA859" s="239" t="str">
        <f t="shared" si="1310"/>
        <v/>
      </c>
      <c r="CB859" s="239" t="str">
        <f t="shared" si="1311"/>
        <v/>
      </c>
      <c r="CC859" s="239" t="str">
        <f t="shared" si="1312"/>
        <v/>
      </c>
      <c r="CD859" s="239" t="str">
        <f t="shared" si="1313"/>
        <v/>
      </c>
      <c r="CE859" s="239" t="str">
        <f t="shared" si="1314"/>
        <v/>
      </c>
      <c r="CF859" s="239" t="str">
        <f t="shared" si="1315"/>
        <v/>
      </c>
      <c r="CG859" s="239" t="str">
        <f t="shared" si="1316"/>
        <v/>
      </c>
      <c r="CH859" s="239" t="str">
        <f t="shared" si="1317"/>
        <v/>
      </c>
      <c r="CI859" s="239" t="str">
        <f t="shared" si="1318"/>
        <v/>
      </c>
      <c r="CJ859" s="239" t="str">
        <f t="shared" si="1319"/>
        <v/>
      </c>
      <c r="CK859" s="239" t="str">
        <f t="shared" si="1320"/>
        <v/>
      </c>
      <c r="CL859" s="239" t="str">
        <f t="shared" si="1321"/>
        <v/>
      </c>
      <c r="CM859" s="239" t="str">
        <f t="shared" si="1322"/>
        <v/>
      </c>
      <c r="CN859" s="239" t="str">
        <f t="shared" si="1323"/>
        <v/>
      </c>
      <c r="CP859" s="239" t="str">
        <f t="shared" si="1324"/>
        <v/>
      </c>
      <c r="CQ859" s="239" t="str">
        <f t="shared" si="1325"/>
        <v/>
      </c>
      <c r="CR859" s="239" t="str">
        <f t="shared" si="1326"/>
        <v/>
      </c>
      <c r="CS859" s="239" t="str">
        <f t="shared" si="1327"/>
        <v/>
      </c>
      <c r="CT859" s="239" t="str">
        <f t="shared" si="1328"/>
        <v/>
      </c>
      <c r="CU859" s="239" t="str">
        <f t="shared" si="1329"/>
        <v/>
      </c>
      <c r="CV859" s="239" t="str">
        <f t="shared" si="1330"/>
        <v/>
      </c>
      <c r="CW859" s="239" t="str">
        <f t="shared" si="1331"/>
        <v/>
      </c>
      <c r="CX859" s="239" t="str">
        <f t="shared" si="1332"/>
        <v/>
      </c>
      <c r="CY859" s="239" t="str">
        <f t="shared" si="1333"/>
        <v/>
      </c>
      <c r="CZ859" s="239" t="str">
        <f t="shared" si="1334"/>
        <v/>
      </c>
      <c r="DA859" s="239" t="str">
        <f t="shared" si="1335"/>
        <v/>
      </c>
      <c r="DB859" s="239" t="str">
        <f t="shared" si="1336"/>
        <v/>
      </c>
      <c r="DC859" s="239" t="str">
        <f t="shared" si="1337"/>
        <v/>
      </c>
      <c r="DD859" s="239" t="str">
        <f t="shared" si="1338"/>
        <v/>
      </c>
      <c r="DE859" s="239" t="str">
        <f t="shared" si="1339"/>
        <v/>
      </c>
      <c r="DF859" s="239" t="str">
        <f t="shared" si="1340"/>
        <v/>
      </c>
      <c r="DG859" s="239" t="str">
        <f t="shared" si="1341"/>
        <v/>
      </c>
      <c r="DH859" s="239" t="str">
        <f t="shared" si="1342"/>
        <v/>
      </c>
      <c r="DI859" s="239" t="str">
        <f t="shared" si="1343"/>
        <v/>
      </c>
      <c r="DJ859" s="239" t="str">
        <f t="shared" si="1344"/>
        <v/>
      </c>
      <c r="DK859" s="239" t="str">
        <f t="shared" si="1345"/>
        <v/>
      </c>
      <c r="DL859" s="239" t="str">
        <f t="shared" si="1346"/>
        <v/>
      </c>
      <c r="DM859" s="239" t="str">
        <f t="shared" si="1347"/>
        <v/>
      </c>
      <c r="DN859" s="239" t="str">
        <f t="shared" si="1348"/>
        <v/>
      </c>
      <c r="DO859" s="239" t="str">
        <f t="shared" si="1349"/>
        <v/>
      </c>
      <c r="DP859" s="239" t="str">
        <f t="shared" si="1350"/>
        <v/>
      </c>
    </row>
    <row r="860" spans="1:120" ht="50.25" hidden="1" customHeight="1" x14ac:dyDescent="0.25">
      <c r="A860" s="53" t="s">
        <v>4513</v>
      </c>
      <c r="B860" s="53">
        <v>3003</v>
      </c>
      <c r="C860" s="53" t="s">
        <v>67</v>
      </c>
      <c r="D860" s="53" t="s">
        <v>3316</v>
      </c>
      <c r="E860" s="53">
        <v>3</v>
      </c>
      <c r="F860" s="53" t="s">
        <v>3412</v>
      </c>
      <c r="G860" s="53" t="str">
        <f t="shared" si="1352"/>
        <v>3003-5</v>
      </c>
      <c r="H860" s="53" t="s">
        <v>94</v>
      </c>
      <c r="I860" s="53" t="s">
        <v>196</v>
      </c>
      <c r="J860" s="53" t="s">
        <v>80</v>
      </c>
      <c r="K860" s="53" t="s">
        <v>80</v>
      </c>
      <c r="L860" s="53" t="s">
        <v>80</v>
      </c>
      <c r="M860" s="53" t="s">
        <v>80</v>
      </c>
      <c r="N860" s="53" t="s">
        <v>80</v>
      </c>
      <c r="O860" s="53" t="s">
        <v>80</v>
      </c>
      <c r="P860" s="53" t="s">
        <v>3413</v>
      </c>
      <c r="Q860" s="52">
        <v>0.2</v>
      </c>
      <c r="R860" s="52">
        <f>+Q860*Q859</f>
        <v>1.2E-2</v>
      </c>
      <c r="S860" s="101">
        <v>10</v>
      </c>
      <c r="T860" s="53" t="s">
        <v>84</v>
      </c>
      <c r="U860" s="53" t="s">
        <v>3414</v>
      </c>
      <c r="V860" s="23">
        <v>44942</v>
      </c>
      <c r="W860" s="23">
        <v>45245</v>
      </c>
      <c r="X860" s="53" t="s">
        <v>3321</v>
      </c>
      <c r="Y860" s="49" t="s">
        <v>87</v>
      </c>
      <c r="Z860" s="59" t="s">
        <v>100</v>
      </c>
      <c r="AA860" s="224">
        <v>1</v>
      </c>
      <c r="AB860" s="200" t="s">
        <v>3415</v>
      </c>
      <c r="AC860" s="202">
        <v>45231</v>
      </c>
      <c r="AD860" s="52">
        <v>1</v>
      </c>
      <c r="AE860" s="23" t="s">
        <v>3328</v>
      </c>
      <c r="AF860" s="23">
        <v>45231</v>
      </c>
      <c r="AG860" s="53" t="s">
        <v>79</v>
      </c>
      <c r="AH860" s="52">
        <v>1</v>
      </c>
      <c r="AI860" s="52">
        <f t="shared" si="1269"/>
        <v>1.2E-2</v>
      </c>
      <c r="AJ860" s="52">
        <f t="shared" ref="AJ860:AJ861" si="1356">+AI860/R860</f>
        <v>1</v>
      </c>
      <c r="AK860" s="52"/>
      <c r="AL860" s="239" t="str">
        <f t="shared" si="1288"/>
        <v/>
      </c>
      <c r="AM860" s="239" t="str">
        <f t="shared" si="1289"/>
        <v/>
      </c>
      <c r="AN860" s="239" t="str">
        <f t="shared" si="1290"/>
        <v/>
      </c>
      <c r="AO860" s="239" t="str">
        <f t="shared" si="1291"/>
        <v/>
      </c>
      <c r="AP860" s="239" t="str">
        <f t="shared" si="1292"/>
        <v/>
      </c>
      <c r="AQ860" s="239" t="str">
        <f t="shared" si="1293"/>
        <v/>
      </c>
      <c r="AR860" s="239" t="str">
        <f t="shared" si="1294"/>
        <v/>
      </c>
      <c r="AS860" s="239" t="str">
        <f t="shared" si="1295"/>
        <v/>
      </c>
      <c r="AT860" s="239" t="str">
        <f t="shared" si="1296"/>
        <v/>
      </c>
      <c r="AU860" s="239" t="str">
        <f t="shared" si="1270"/>
        <v/>
      </c>
      <c r="AV860" s="239" t="str">
        <f t="shared" si="1271"/>
        <v/>
      </c>
      <c r="AW860" s="239" t="str">
        <f t="shared" si="1272"/>
        <v/>
      </c>
      <c r="AX860" s="239" t="str">
        <f t="shared" si="1273"/>
        <v/>
      </c>
      <c r="AY860" s="239" t="str">
        <f t="shared" si="1274"/>
        <v/>
      </c>
      <c r="AZ860" s="239" t="str">
        <f t="shared" si="1275"/>
        <v/>
      </c>
      <c r="BA860" s="239" t="str">
        <f t="shared" si="1276"/>
        <v/>
      </c>
      <c r="BB860" s="239" t="str">
        <f t="shared" si="1277"/>
        <v/>
      </c>
      <c r="BC860" s="239" t="str">
        <f t="shared" si="1278"/>
        <v/>
      </c>
      <c r="BD860" s="239" t="str">
        <f t="shared" si="1279"/>
        <v/>
      </c>
      <c r="BE860" s="239" t="str">
        <f t="shared" si="1280"/>
        <v/>
      </c>
      <c r="BF860" s="239" t="str">
        <f t="shared" si="1281"/>
        <v/>
      </c>
      <c r="BG860" s="239" t="str">
        <f t="shared" si="1282"/>
        <v/>
      </c>
      <c r="BH860" s="239" t="str">
        <f t="shared" si="1283"/>
        <v/>
      </c>
      <c r="BI860" s="239" t="str">
        <f t="shared" si="1284"/>
        <v/>
      </c>
      <c r="BJ860" s="239" t="str">
        <f t="shared" si="1285"/>
        <v/>
      </c>
      <c r="BK860" s="239" t="str">
        <f t="shared" si="1286"/>
        <v/>
      </c>
      <c r="BL860" s="239" t="str">
        <f t="shared" si="1287"/>
        <v/>
      </c>
      <c r="BN860" s="239" t="str">
        <f t="shared" si="1297"/>
        <v/>
      </c>
      <c r="BO860" s="239" t="str">
        <f t="shared" si="1298"/>
        <v/>
      </c>
      <c r="BP860" s="239" t="str">
        <f t="shared" si="1299"/>
        <v/>
      </c>
      <c r="BQ860" s="239" t="str">
        <f t="shared" si="1300"/>
        <v/>
      </c>
      <c r="BR860" s="239" t="str">
        <f t="shared" si="1301"/>
        <v/>
      </c>
      <c r="BS860" s="239" t="str">
        <f t="shared" si="1302"/>
        <v/>
      </c>
      <c r="BT860" s="239" t="str">
        <f t="shared" si="1303"/>
        <v/>
      </c>
      <c r="BU860" s="239" t="str">
        <f t="shared" si="1304"/>
        <v/>
      </c>
      <c r="BV860" s="239" t="str">
        <f t="shared" si="1305"/>
        <v/>
      </c>
      <c r="BW860" s="239" t="str">
        <f t="shared" si="1306"/>
        <v/>
      </c>
      <c r="BX860" s="239" t="str">
        <f t="shared" si="1307"/>
        <v/>
      </c>
      <c r="BY860" s="239" t="str">
        <f t="shared" si="1308"/>
        <v/>
      </c>
      <c r="BZ860" s="239" t="str">
        <f t="shared" si="1309"/>
        <v/>
      </c>
      <c r="CA860" s="239" t="str">
        <f t="shared" si="1310"/>
        <v/>
      </c>
      <c r="CB860" s="239" t="str">
        <f t="shared" si="1311"/>
        <v/>
      </c>
      <c r="CC860" s="239" t="str">
        <f t="shared" si="1312"/>
        <v/>
      </c>
      <c r="CD860" s="239" t="str">
        <f t="shared" si="1313"/>
        <v/>
      </c>
      <c r="CE860" s="239" t="str">
        <f t="shared" si="1314"/>
        <v/>
      </c>
      <c r="CF860" s="239" t="str">
        <f t="shared" si="1315"/>
        <v/>
      </c>
      <c r="CG860" s="239" t="str">
        <f t="shared" si="1316"/>
        <v/>
      </c>
      <c r="CH860" s="239" t="str">
        <f t="shared" si="1317"/>
        <v/>
      </c>
      <c r="CI860" s="239" t="str">
        <f t="shared" si="1318"/>
        <v/>
      </c>
      <c r="CJ860" s="239" t="str">
        <f t="shared" si="1319"/>
        <v/>
      </c>
      <c r="CK860" s="239" t="str">
        <f t="shared" si="1320"/>
        <v/>
      </c>
      <c r="CL860" s="239" t="str">
        <f t="shared" si="1321"/>
        <v/>
      </c>
      <c r="CM860" s="239" t="str">
        <f t="shared" si="1322"/>
        <v/>
      </c>
      <c r="CN860" s="239" t="str">
        <f t="shared" si="1323"/>
        <v/>
      </c>
      <c r="CP860" s="239" t="str">
        <f t="shared" si="1324"/>
        <v/>
      </c>
      <c r="CQ860" s="239" t="str">
        <f t="shared" si="1325"/>
        <v/>
      </c>
      <c r="CR860" s="239" t="str">
        <f t="shared" si="1326"/>
        <v/>
      </c>
      <c r="CS860" s="239" t="str">
        <f t="shared" si="1327"/>
        <v/>
      </c>
      <c r="CT860" s="239" t="str">
        <f t="shared" si="1328"/>
        <v/>
      </c>
      <c r="CU860" s="239" t="str">
        <f t="shared" si="1329"/>
        <v/>
      </c>
      <c r="CV860" s="239" t="str">
        <f t="shared" si="1330"/>
        <v/>
      </c>
      <c r="CW860" s="239" t="str">
        <f t="shared" si="1331"/>
        <v/>
      </c>
      <c r="CX860" s="239" t="str">
        <f t="shared" si="1332"/>
        <v/>
      </c>
      <c r="CY860" s="239" t="str">
        <f t="shared" si="1333"/>
        <v/>
      </c>
      <c r="CZ860" s="239" t="str">
        <f t="shared" si="1334"/>
        <v/>
      </c>
      <c r="DA860" s="239" t="str">
        <f t="shared" si="1335"/>
        <v/>
      </c>
      <c r="DB860" s="239" t="str">
        <f t="shared" si="1336"/>
        <v/>
      </c>
      <c r="DC860" s="239" t="str">
        <f t="shared" si="1337"/>
        <v/>
      </c>
      <c r="DD860" s="239" t="str">
        <f t="shared" si="1338"/>
        <v/>
      </c>
      <c r="DE860" s="239" t="str">
        <f t="shared" si="1339"/>
        <v/>
      </c>
      <c r="DF860" s="239" t="str">
        <f t="shared" si="1340"/>
        <v/>
      </c>
      <c r="DG860" s="239" t="str">
        <f t="shared" si="1341"/>
        <v/>
      </c>
      <c r="DH860" s="239" t="str">
        <f t="shared" si="1342"/>
        <v/>
      </c>
      <c r="DI860" s="239" t="str">
        <f t="shared" si="1343"/>
        <v/>
      </c>
      <c r="DJ860" s="239" t="str">
        <f t="shared" si="1344"/>
        <v/>
      </c>
      <c r="DK860" s="239" t="str">
        <f t="shared" si="1345"/>
        <v/>
      </c>
      <c r="DL860" s="239" t="str">
        <f t="shared" si="1346"/>
        <v/>
      </c>
      <c r="DM860" s="239" t="str">
        <f t="shared" si="1347"/>
        <v/>
      </c>
      <c r="DN860" s="239" t="str">
        <f t="shared" si="1348"/>
        <v/>
      </c>
      <c r="DO860" s="239" t="str">
        <f t="shared" si="1349"/>
        <v/>
      </c>
      <c r="DP860" s="239" t="str">
        <f t="shared" si="1350"/>
        <v/>
      </c>
    </row>
    <row r="861" spans="1:120" ht="50.25" hidden="1" customHeight="1" x14ac:dyDescent="0.25">
      <c r="A861" s="53" t="s">
        <v>4513</v>
      </c>
      <c r="B861" s="53">
        <v>3003</v>
      </c>
      <c r="C861" s="53" t="s">
        <v>67</v>
      </c>
      <c r="D861" s="53" t="s">
        <v>3316</v>
      </c>
      <c r="E861" s="53">
        <v>3</v>
      </c>
      <c r="F861" s="53" t="s">
        <v>3416</v>
      </c>
      <c r="G861" s="53" t="str">
        <f t="shared" si="1352"/>
        <v>3003-5</v>
      </c>
      <c r="H861" s="53" t="s">
        <v>94</v>
      </c>
      <c r="I861" s="53" t="s">
        <v>196</v>
      </c>
      <c r="J861" s="53" t="s">
        <v>80</v>
      </c>
      <c r="K861" s="53" t="s">
        <v>80</v>
      </c>
      <c r="L861" s="53" t="s">
        <v>80</v>
      </c>
      <c r="M861" s="53" t="s">
        <v>80</v>
      </c>
      <c r="N861" s="53" t="s">
        <v>80</v>
      </c>
      <c r="O861" s="53" t="s">
        <v>80</v>
      </c>
      <c r="P861" s="53" t="s">
        <v>3417</v>
      </c>
      <c r="Q861" s="52">
        <v>0.8</v>
      </c>
      <c r="R861" s="52">
        <f>+Q861*Q859</f>
        <v>4.8000000000000001E-2</v>
      </c>
      <c r="S861" s="53">
        <v>4</v>
      </c>
      <c r="T861" s="53" t="s">
        <v>84</v>
      </c>
      <c r="U861" s="53" t="s">
        <v>3418</v>
      </c>
      <c r="V861" s="23">
        <v>44958</v>
      </c>
      <c r="W861" s="23">
        <v>45275</v>
      </c>
      <c r="X861" s="53" t="s">
        <v>3321</v>
      </c>
      <c r="Y861" s="49" t="s">
        <v>87</v>
      </c>
      <c r="Z861" s="59" t="s">
        <v>100</v>
      </c>
      <c r="AA861" s="224">
        <v>1</v>
      </c>
      <c r="AB861" s="200" t="s">
        <v>3419</v>
      </c>
      <c r="AC861" s="202">
        <v>45260</v>
      </c>
      <c r="AD861" s="52">
        <v>1</v>
      </c>
      <c r="AE861" s="23" t="s">
        <v>3328</v>
      </c>
      <c r="AF861" s="23">
        <v>45260</v>
      </c>
      <c r="AG861" s="53" t="s">
        <v>79</v>
      </c>
      <c r="AH861" s="52">
        <v>1</v>
      </c>
      <c r="AI861" s="52">
        <f t="shared" si="1269"/>
        <v>4.8000000000000001E-2</v>
      </c>
      <c r="AJ861" s="52">
        <f t="shared" si="1356"/>
        <v>1</v>
      </c>
      <c r="AK861" s="52"/>
      <c r="AL861" s="239" t="str">
        <f t="shared" si="1288"/>
        <v/>
      </c>
      <c r="AM861" s="239" t="str">
        <f t="shared" si="1289"/>
        <v/>
      </c>
      <c r="AN861" s="239" t="str">
        <f t="shared" si="1290"/>
        <v/>
      </c>
      <c r="AO861" s="239" t="str">
        <f t="shared" si="1291"/>
        <v/>
      </c>
      <c r="AP861" s="239" t="str">
        <f t="shared" si="1292"/>
        <v/>
      </c>
      <c r="AQ861" s="239" t="str">
        <f t="shared" si="1293"/>
        <v/>
      </c>
      <c r="AR861" s="239" t="str">
        <f t="shared" si="1294"/>
        <v/>
      </c>
      <c r="AS861" s="239" t="str">
        <f t="shared" si="1295"/>
        <v/>
      </c>
      <c r="AT861" s="239" t="str">
        <f t="shared" si="1296"/>
        <v/>
      </c>
      <c r="AU861" s="239" t="str">
        <f t="shared" si="1270"/>
        <v/>
      </c>
      <c r="AV861" s="239" t="str">
        <f t="shared" si="1271"/>
        <v/>
      </c>
      <c r="AW861" s="239" t="str">
        <f t="shared" si="1272"/>
        <v/>
      </c>
      <c r="AX861" s="239" t="str">
        <f t="shared" si="1273"/>
        <v/>
      </c>
      <c r="AY861" s="239" t="str">
        <f t="shared" si="1274"/>
        <v/>
      </c>
      <c r="AZ861" s="239" t="str">
        <f t="shared" si="1275"/>
        <v/>
      </c>
      <c r="BA861" s="239" t="str">
        <f t="shared" si="1276"/>
        <v/>
      </c>
      <c r="BB861" s="239" t="str">
        <f t="shared" si="1277"/>
        <v/>
      </c>
      <c r="BC861" s="239" t="str">
        <f t="shared" si="1278"/>
        <v/>
      </c>
      <c r="BD861" s="239" t="str">
        <f t="shared" si="1279"/>
        <v/>
      </c>
      <c r="BE861" s="239" t="str">
        <f t="shared" si="1280"/>
        <v/>
      </c>
      <c r="BF861" s="239" t="str">
        <f t="shared" si="1281"/>
        <v/>
      </c>
      <c r="BG861" s="239" t="str">
        <f t="shared" si="1282"/>
        <v/>
      </c>
      <c r="BH861" s="239" t="str">
        <f t="shared" si="1283"/>
        <v/>
      </c>
      <c r="BI861" s="239" t="str">
        <f t="shared" si="1284"/>
        <v/>
      </c>
      <c r="BJ861" s="239" t="str">
        <f t="shared" si="1285"/>
        <v/>
      </c>
      <c r="BK861" s="239" t="str">
        <f t="shared" si="1286"/>
        <v/>
      </c>
      <c r="BL861" s="239" t="str">
        <f t="shared" si="1287"/>
        <v/>
      </c>
      <c r="BN861" s="239" t="str">
        <f t="shared" si="1297"/>
        <v/>
      </c>
      <c r="BO861" s="239" t="str">
        <f t="shared" si="1298"/>
        <v/>
      </c>
      <c r="BP861" s="239" t="str">
        <f t="shared" si="1299"/>
        <v/>
      </c>
      <c r="BQ861" s="239" t="str">
        <f t="shared" si="1300"/>
        <v/>
      </c>
      <c r="BR861" s="239" t="str">
        <f t="shared" si="1301"/>
        <v/>
      </c>
      <c r="BS861" s="239" t="str">
        <f t="shared" si="1302"/>
        <v/>
      </c>
      <c r="BT861" s="239" t="str">
        <f t="shared" si="1303"/>
        <v/>
      </c>
      <c r="BU861" s="239" t="str">
        <f t="shared" si="1304"/>
        <v/>
      </c>
      <c r="BV861" s="239" t="str">
        <f t="shared" si="1305"/>
        <v/>
      </c>
      <c r="BW861" s="239" t="str">
        <f t="shared" si="1306"/>
        <v/>
      </c>
      <c r="BX861" s="239" t="str">
        <f t="shared" si="1307"/>
        <v/>
      </c>
      <c r="BY861" s="239" t="str">
        <f t="shared" si="1308"/>
        <v/>
      </c>
      <c r="BZ861" s="239" t="str">
        <f t="shared" si="1309"/>
        <v/>
      </c>
      <c r="CA861" s="239" t="str">
        <f t="shared" si="1310"/>
        <v/>
      </c>
      <c r="CB861" s="239" t="str">
        <f t="shared" si="1311"/>
        <v/>
      </c>
      <c r="CC861" s="239" t="str">
        <f t="shared" si="1312"/>
        <v/>
      </c>
      <c r="CD861" s="239" t="str">
        <f t="shared" si="1313"/>
        <v/>
      </c>
      <c r="CE861" s="239" t="str">
        <f t="shared" si="1314"/>
        <v/>
      </c>
      <c r="CF861" s="239" t="str">
        <f t="shared" si="1315"/>
        <v/>
      </c>
      <c r="CG861" s="239" t="str">
        <f t="shared" si="1316"/>
        <v/>
      </c>
      <c r="CH861" s="239" t="str">
        <f t="shared" si="1317"/>
        <v/>
      </c>
      <c r="CI861" s="239" t="str">
        <f t="shared" si="1318"/>
        <v/>
      </c>
      <c r="CJ861" s="239" t="str">
        <f t="shared" si="1319"/>
        <v/>
      </c>
      <c r="CK861" s="239" t="str">
        <f t="shared" si="1320"/>
        <v/>
      </c>
      <c r="CL861" s="239" t="str">
        <f t="shared" si="1321"/>
        <v/>
      </c>
      <c r="CM861" s="239" t="str">
        <f t="shared" si="1322"/>
        <v/>
      </c>
      <c r="CN861" s="239" t="str">
        <f t="shared" si="1323"/>
        <v/>
      </c>
      <c r="CP861" s="239" t="str">
        <f t="shared" si="1324"/>
        <v/>
      </c>
      <c r="CQ861" s="239" t="str">
        <f t="shared" si="1325"/>
        <v/>
      </c>
      <c r="CR861" s="239" t="str">
        <f t="shared" si="1326"/>
        <v/>
      </c>
      <c r="CS861" s="239" t="str">
        <f t="shared" si="1327"/>
        <v/>
      </c>
      <c r="CT861" s="239" t="str">
        <f t="shared" si="1328"/>
        <v/>
      </c>
      <c r="CU861" s="239" t="str">
        <f t="shared" si="1329"/>
        <v/>
      </c>
      <c r="CV861" s="239" t="str">
        <f t="shared" si="1330"/>
        <v/>
      </c>
      <c r="CW861" s="239" t="str">
        <f t="shared" si="1331"/>
        <v/>
      </c>
      <c r="CX861" s="239" t="str">
        <f t="shared" si="1332"/>
        <v/>
      </c>
      <c r="CY861" s="239" t="str">
        <f t="shared" si="1333"/>
        <v/>
      </c>
      <c r="CZ861" s="239" t="str">
        <f t="shared" si="1334"/>
        <v/>
      </c>
      <c r="DA861" s="239" t="str">
        <f t="shared" si="1335"/>
        <v/>
      </c>
      <c r="DB861" s="239" t="str">
        <f t="shared" si="1336"/>
        <v/>
      </c>
      <c r="DC861" s="239" t="str">
        <f t="shared" si="1337"/>
        <v/>
      </c>
      <c r="DD861" s="239" t="str">
        <f t="shared" si="1338"/>
        <v/>
      </c>
      <c r="DE861" s="239" t="str">
        <f t="shared" si="1339"/>
        <v/>
      </c>
      <c r="DF861" s="239" t="str">
        <f t="shared" si="1340"/>
        <v/>
      </c>
      <c r="DG861" s="239" t="str">
        <f t="shared" si="1341"/>
        <v/>
      </c>
      <c r="DH861" s="239" t="str">
        <f t="shared" si="1342"/>
        <v/>
      </c>
      <c r="DI861" s="239" t="str">
        <f t="shared" si="1343"/>
        <v/>
      </c>
      <c r="DJ861" s="239" t="str">
        <f t="shared" si="1344"/>
        <v/>
      </c>
      <c r="DK861" s="239" t="str">
        <f t="shared" si="1345"/>
        <v/>
      </c>
      <c r="DL861" s="239" t="str">
        <f t="shared" si="1346"/>
        <v/>
      </c>
      <c r="DM861" s="239" t="str">
        <f t="shared" si="1347"/>
        <v/>
      </c>
      <c r="DN861" s="239" t="str">
        <f t="shared" si="1348"/>
        <v/>
      </c>
      <c r="DO861" s="239" t="str">
        <f t="shared" si="1349"/>
        <v/>
      </c>
      <c r="DP861" s="239" t="str">
        <f t="shared" si="1350"/>
        <v/>
      </c>
    </row>
    <row r="862" spans="1:120" ht="50.25" hidden="1" customHeight="1" x14ac:dyDescent="0.25">
      <c r="A862" s="49" t="s">
        <v>4513</v>
      </c>
      <c r="B862" s="49">
        <v>3003</v>
      </c>
      <c r="C862" s="49" t="s">
        <v>67</v>
      </c>
      <c r="D862" s="49" t="s">
        <v>3316</v>
      </c>
      <c r="E862" s="85">
        <v>3</v>
      </c>
      <c r="F862" s="49" t="s">
        <v>3420</v>
      </c>
      <c r="G862" s="49" t="str">
        <f t="shared" si="1352"/>
        <v>3003-6</v>
      </c>
      <c r="H862" s="49" t="s">
        <v>75</v>
      </c>
      <c r="I862" s="49" t="s">
        <v>196</v>
      </c>
      <c r="J862" s="49" t="s">
        <v>143</v>
      </c>
      <c r="K862" s="49" t="s">
        <v>514</v>
      </c>
      <c r="L862" s="49" t="s">
        <v>125</v>
      </c>
      <c r="M862" s="49" t="s">
        <v>3318</v>
      </c>
      <c r="N862" s="49" t="s">
        <v>3421</v>
      </c>
      <c r="O862" s="49" t="s">
        <v>516</v>
      </c>
      <c r="P862" s="49" t="s">
        <v>3422</v>
      </c>
      <c r="Q862" s="72">
        <v>0.06</v>
      </c>
      <c r="R862" s="50"/>
      <c r="S862" s="49">
        <v>90</v>
      </c>
      <c r="T862" s="49" t="s">
        <v>301</v>
      </c>
      <c r="U862" s="49" t="s">
        <v>3423</v>
      </c>
      <c r="V862" s="51">
        <v>44958</v>
      </c>
      <c r="W862" s="51">
        <v>45260</v>
      </c>
      <c r="X862" s="49" t="s">
        <v>3321</v>
      </c>
      <c r="Y862" s="49" t="s">
        <v>87</v>
      </c>
      <c r="Z862" s="59" t="s">
        <v>100</v>
      </c>
      <c r="AA862" s="224">
        <v>1</v>
      </c>
      <c r="AB862" s="200" t="s">
        <v>3424</v>
      </c>
      <c r="AC862" s="202">
        <v>45260</v>
      </c>
      <c r="AD862" s="52">
        <v>1</v>
      </c>
      <c r="AE862" s="23" t="s">
        <v>3385</v>
      </c>
      <c r="AF862" s="23">
        <v>45260</v>
      </c>
      <c r="AG862" s="52"/>
      <c r="AH862" s="52" t="s">
        <v>92</v>
      </c>
      <c r="AI862" s="52">
        <f t="shared" si="1269"/>
        <v>0.06</v>
      </c>
      <c r="AJ862" s="52"/>
      <c r="AK862" s="52"/>
      <c r="AL862" s="239" t="str">
        <f t="shared" si="1288"/>
        <v/>
      </c>
      <c r="AM862" s="239" t="str">
        <f t="shared" si="1289"/>
        <v/>
      </c>
      <c r="AN862" s="239" t="str">
        <f t="shared" si="1290"/>
        <v/>
      </c>
      <c r="AO862" s="239" t="str">
        <f t="shared" si="1291"/>
        <v/>
      </c>
      <c r="AP862" s="239" t="str">
        <f t="shared" si="1292"/>
        <v/>
      </c>
      <c r="AQ862" s="239" t="str">
        <f t="shared" si="1293"/>
        <v/>
      </c>
      <c r="AR862" s="239" t="str">
        <f t="shared" si="1294"/>
        <v/>
      </c>
      <c r="AS862" s="239" t="str">
        <f t="shared" si="1295"/>
        <v/>
      </c>
      <c r="AT862" s="239" t="str">
        <f t="shared" si="1296"/>
        <v/>
      </c>
      <c r="AU862" s="239" t="str">
        <f t="shared" si="1270"/>
        <v/>
      </c>
      <c r="AV862" s="239" t="str">
        <f t="shared" si="1271"/>
        <v/>
      </c>
      <c r="AW862" s="239" t="str">
        <f t="shared" si="1272"/>
        <v/>
      </c>
      <c r="AX862" s="239" t="str">
        <f t="shared" si="1273"/>
        <v/>
      </c>
      <c r="AY862" s="239" t="str">
        <f t="shared" si="1274"/>
        <v/>
      </c>
      <c r="AZ862" s="239" t="str">
        <f t="shared" si="1275"/>
        <v/>
      </c>
      <c r="BA862" s="239" t="str">
        <f t="shared" si="1276"/>
        <v/>
      </c>
      <c r="BB862" s="239" t="str">
        <f t="shared" si="1277"/>
        <v/>
      </c>
      <c r="BC862" s="239" t="str">
        <f t="shared" si="1278"/>
        <v/>
      </c>
      <c r="BD862" s="239" t="str">
        <f t="shared" si="1279"/>
        <v/>
      </c>
      <c r="BE862" s="239" t="str">
        <f t="shared" si="1280"/>
        <v/>
      </c>
      <c r="BF862" s="239" t="str">
        <f t="shared" si="1281"/>
        <v/>
      </c>
      <c r="BG862" s="239" t="str">
        <f t="shared" si="1282"/>
        <v/>
      </c>
      <c r="BH862" s="239" t="str">
        <f t="shared" si="1283"/>
        <v/>
      </c>
      <c r="BI862" s="239" t="str">
        <f t="shared" si="1284"/>
        <v/>
      </c>
      <c r="BJ862" s="239" t="str">
        <f t="shared" si="1285"/>
        <v/>
      </c>
      <c r="BK862" s="239" t="str">
        <f t="shared" si="1286"/>
        <v/>
      </c>
      <c r="BL862" s="239" t="str">
        <f t="shared" si="1287"/>
        <v/>
      </c>
      <c r="BN862" s="239" t="str">
        <f t="shared" si="1297"/>
        <v/>
      </c>
      <c r="BO862" s="239" t="str">
        <f t="shared" si="1298"/>
        <v/>
      </c>
      <c r="BP862" s="239" t="str">
        <f t="shared" si="1299"/>
        <v/>
      </c>
      <c r="BQ862" s="239" t="str">
        <f t="shared" si="1300"/>
        <v/>
      </c>
      <c r="BR862" s="239" t="str">
        <f t="shared" si="1301"/>
        <v/>
      </c>
      <c r="BS862" s="239" t="str">
        <f t="shared" si="1302"/>
        <v/>
      </c>
      <c r="BT862" s="239" t="str">
        <f t="shared" si="1303"/>
        <v/>
      </c>
      <c r="BU862" s="239" t="str">
        <f t="shared" si="1304"/>
        <v/>
      </c>
      <c r="BV862" s="239" t="str">
        <f t="shared" si="1305"/>
        <v/>
      </c>
      <c r="BW862" s="239" t="str">
        <f t="shared" si="1306"/>
        <v/>
      </c>
      <c r="BX862" s="239" t="str">
        <f t="shared" si="1307"/>
        <v/>
      </c>
      <c r="BY862" s="239" t="str">
        <f t="shared" si="1308"/>
        <v/>
      </c>
      <c r="BZ862" s="239" t="str">
        <f t="shared" si="1309"/>
        <v/>
      </c>
      <c r="CA862" s="239" t="str">
        <f t="shared" si="1310"/>
        <v/>
      </c>
      <c r="CB862" s="239" t="str">
        <f t="shared" si="1311"/>
        <v/>
      </c>
      <c r="CC862" s="239" t="str">
        <f t="shared" si="1312"/>
        <v/>
      </c>
      <c r="CD862" s="239" t="str">
        <f t="shared" si="1313"/>
        <v/>
      </c>
      <c r="CE862" s="239" t="str">
        <f t="shared" si="1314"/>
        <v/>
      </c>
      <c r="CF862" s="239" t="str">
        <f t="shared" si="1315"/>
        <v/>
      </c>
      <c r="CG862" s="239" t="str">
        <f t="shared" si="1316"/>
        <v/>
      </c>
      <c r="CH862" s="239" t="str">
        <f t="shared" si="1317"/>
        <v/>
      </c>
      <c r="CI862" s="239" t="str">
        <f t="shared" si="1318"/>
        <v/>
      </c>
      <c r="CJ862" s="239" t="str">
        <f t="shared" si="1319"/>
        <v/>
      </c>
      <c r="CK862" s="239" t="str">
        <f t="shared" si="1320"/>
        <v/>
      </c>
      <c r="CL862" s="239" t="str">
        <f t="shared" si="1321"/>
        <v/>
      </c>
      <c r="CM862" s="239" t="str">
        <f t="shared" si="1322"/>
        <v/>
      </c>
      <c r="CN862" s="239" t="str">
        <f t="shared" si="1323"/>
        <v/>
      </c>
      <c r="CP862" s="239" t="str">
        <f t="shared" si="1324"/>
        <v/>
      </c>
      <c r="CQ862" s="239" t="str">
        <f t="shared" si="1325"/>
        <v/>
      </c>
      <c r="CR862" s="239" t="str">
        <f t="shared" si="1326"/>
        <v/>
      </c>
      <c r="CS862" s="239" t="str">
        <f t="shared" si="1327"/>
        <v/>
      </c>
      <c r="CT862" s="239" t="str">
        <f t="shared" si="1328"/>
        <v/>
      </c>
      <c r="CU862" s="239" t="str">
        <f t="shared" si="1329"/>
        <v/>
      </c>
      <c r="CV862" s="239" t="str">
        <f t="shared" si="1330"/>
        <v/>
      </c>
      <c r="CW862" s="239" t="str">
        <f t="shared" si="1331"/>
        <v/>
      </c>
      <c r="CX862" s="239" t="str">
        <f t="shared" si="1332"/>
        <v/>
      </c>
      <c r="CY862" s="239" t="str">
        <f t="shared" si="1333"/>
        <v/>
      </c>
      <c r="CZ862" s="239" t="str">
        <f t="shared" si="1334"/>
        <v/>
      </c>
      <c r="DA862" s="239" t="str">
        <f t="shared" si="1335"/>
        <v/>
      </c>
      <c r="DB862" s="239" t="str">
        <f t="shared" si="1336"/>
        <v/>
      </c>
      <c r="DC862" s="239" t="str">
        <f t="shared" si="1337"/>
        <v/>
      </c>
      <c r="DD862" s="239" t="str">
        <f t="shared" si="1338"/>
        <v/>
      </c>
      <c r="DE862" s="239" t="str">
        <f t="shared" si="1339"/>
        <v/>
      </c>
      <c r="DF862" s="239" t="str">
        <f t="shared" si="1340"/>
        <v/>
      </c>
      <c r="DG862" s="239" t="str">
        <f t="shared" si="1341"/>
        <v/>
      </c>
      <c r="DH862" s="239" t="str">
        <f t="shared" si="1342"/>
        <v/>
      </c>
      <c r="DI862" s="239" t="str">
        <f t="shared" si="1343"/>
        <v/>
      </c>
      <c r="DJ862" s="239" t="str">
        <f t="shared" si="1344"/>
        <v/>
      </c>
      <c r="DK862" s="239" t="str">
        <f t="shared" si="1345"/>
        <v/>
      </c>
      <c r="DL862" s="239" t="str">
        <f t="shared" si="1346"/>
        <v/>
      </c>
      <c r="DM862" s="239" t="str">
        <f t="shared" si="1347"/>
        <v/>
      </c>
      <c r="DN862" s="239" t="str">
        <f t="shared" si="1348"/>
        <v/>
      </c>
      <c r="DO862" s="239" t="str">
        <f t="shared" si="1349"/>
        <v/>
      </c>
      <c r="DP862" s="239" t="str">
        <f t="shared" si="1350"/>
        <v/>
      </c>
    </row>
    <row r="863" spans="1:120" ht="35.25" hidden="1" customHeight="1" x14ac:dyDescent="0.25">
      <c r="A863" s="53" t="s">
        <v>4513</v>
      </c>
      <c r="B863" s="53">
        <v>3003</v>
      </c>
      <c r="C863" s="53" t="s">
        <v>67</v>
      </c>
      <c r="D863" s="53" t="s">
        <v>3316</v>
      </c>
      <c r="E863" s="53">
        <v>3</v>
      </c>
      <c r="F863" s="53" t="s">
        <v>3425</v>
      </c>
      <c r="G863" s="53" t="str">
        <f t="shared" si="1352"/>
        <v>3003-6</v>
      </c>
      <c r="H863" s="53" t="s">
        <v>94</v>
      </c>
      <c r="I863" s="53" t="s">
        <v>196</v>
      </c>
      <c r="J863" s="53" t="s">
        <v>80</v>
      </c>
      <c r="K863" s="53" t="s">
        <v>80</v>
      </c>
      <c r="L863" s="53" t="s">
        <v>80</v>
      </c>
      <c r="M863" s="53" t="s">
        <v>80</v>
      </c>
      <c r="N863" s="53" t="s">
        <v>80</v>
      </c>
      <c r="O863" s="53" t="s">
        <v>80</v>
      </c>
      <c r="P863" s="53" t="s">
        <v>3426</v>
      </c>
      <c r="Q863" s="52">
        <v>0.1</v>
      </c>
      <c r="R863" s="52">
        <f>+Q863*Q862</f>
        <v>6.0000000000000001E-3</v>
      </c>
      <c r="S863" s="53">
        <v>1</v>
      </c>
      <c r="T863" s="53" t="s">
        <v>84</v>
      </c>
      <c r="U863" s="53" t="s">
        <v>3427</v>
      </c>
      <c r="V863" s="23">
        <v>44959</v>
      </c>
      <c r="W863" s="23">
        <v>44985</v>
      </c>
      <c r="X863" s="53" t="s">
        <v>3321</v>
      </c>
      <c r="Y863" s="49" t="s">
        <v>97</v>
      </c>
      <c r="Z863" s="59" t="s">
        <v>100</v>
      </c>
      <c r="AA863" s="60">
        <v>1</v>
      </c>
      <c r="AB863" s="62" t="s">
        <v>3428</v>
      </c>
      <c r="AC863" s="62">
        <v>44977</v>
      </c>
      <c r="AD863" s="60">
        <v>1</v>
      </c>
      <c r="AE863" s="62" t="s">
        <v>314</v>
      </c>
      <c r="AF863" s="62">
        <v>44977</v>
      </c>
      <c r="AG863" s="60" t="s">
        <v>79</v>
      </c>
      <c r="AH863" s="60">
        <v>1</v>
      </c>
      <c r="AI863" s="52">
        <f t="shared" si="1269"/>
        <v>6.0000000000000001E-3</v>
      </c>
      <c r="AJ863" s="52">
        <f t="shared" ref="AJ863:AJ866" si="1357">+AI863/R863</f>
        <v>1</v>
      </c>
      <c r="AK863" s="52"/>
      <c r="AL863" s="239" t="str">
        <f t="shared" si="1288"/>
        <v/>
      </c>
      <c r="AM863" s="239" t="str">
        <f t="shared" si="1289"/>
        <v/>
      </c>
      <c r="AN863" s="239" t="str">
        <f t="shared" si="1290"/>
        <v/>
      </c>
      <c r="AO863" s="239" t="str">
        <f t="shared" si="1291"/>
        <v/>
      </c>
      <c r="AP863" s="239" t="str">
        <f t="shared" si="1292"/>
        <v/>
      </c>
      <c r="AQ863" s="239" t="str">
        <f t="shared" si="1293"/>
        <v/>
      </c>
      <c r="AR863" s="239" t="str">
        <f t="shared" si="1294"/>
        <v/>
      </c>
      <c r="AS863" s="239" t="str">
        <f t="shared" si="1295"/>
        <v/>
      </c>
      <c r="AT863" s="239" t="str">
        <f t="shared" si="1296"/>
        <v/>
      </c>
      <c r="AU863" s="239" t="str">
        <f t="shared" si="1270"/>
        <v/>
      </c>
      <c r="AV863" s="239" t="str">
        <f t="shared" si="1271"/>
        <v/>
      </c>
      <c r="AW863" s="239" t="str">
        <f t="shared" si="1272"/>
        <v/>
      </c>
      <c r="AX863" s="239" t="str">
        <f t="shared" si="1273"/>
        <v/>
      </c>
      <c r="AY863" s="239" t="str">
        <f t="shared" si="1274"/>
        <v/>
      </c>
      <c r="AZ863" s="239" t="str">
        <f t="shared" si="1275"/>
        <v/>
      </c>
      <c r="BA863" s="239" t="str">
        <f t="shared" si="1276"/>
        <v/>
      </c>
      <c r="BB863" s="239" t="str">
        <f t="shared" si="1277"/>
        <v/>
      </c>
      <c r="BC863" s="239" t="str">
        <f t="shared" si="1278"/>
        <v/>
      </c>
      <c r="BD863" s="239" t="str">
        <f t="shared" si="1279"/>
        <v/>
      </c>
      <c r="BE863" s="239" t="str">
        <f t="shared" si="1280"/>
        <v/>
      </c>
      <c r="BF863" s="239" t="str">
        <f t="shared" si="1281"/>
        <v/>
      </c>
      <c r="BG863" s="239" t="str">
        <f t="shared" si="1282"/>
        <v/>
      </c>
      <c r="BH863" s="239" t="str">
        <f t="shared" si="1283"/>
        <v/>
      </c>
      <c r="BI863" s="239" t="str">
        <f t="shared" si="1284"/>
        <v/>
      </c>
      <c r="BJ863" s="239" t="str">
        <f t="shared" si="1285"/>
        <v/>
      </c>
      <c r="BK863" s="239" t="str">
        <f t="shared" si="1286"/>
        <v/>
      </c>
      <c r="BL863" s="239" t="str">
        <f t="shared" si="1287"/>
        <v/>
      </c>
      <c r="BN863" s="239" t="str">
        <f t="shared" si="1297"/>
        <v/>
      </c>
      <c r="BO863" s="239" t="str">
        <f t="shared" si="1298"/>
        <v/>
      </c>
      <c r="BP863" s="239" t="str">
        <f t="shared" si="1299"/>
        <v/>
      </c>
      <c r="BQ863" s="239" t="str">
        <f t="shared" si="1300"/>
        <v/>
      </c>
      <c r="BR863" s="239" t="str">
        <f t="shared" si="1301"/>
        <v/>
      </c>
      <c r="BS863" s="239" t="str">
        <f t="shared" si="1302"/>
        <v/>
      </c>
      <c r="BT863" s="239" t="str">
        <f t="shared" si="1303"/>
        <v/>
      </c>
      <c r="BU863" s="239" t="str">
        <f t="shared" si="1304"/>
        <v/>
      </c>
      <c r="BV863" s="239" t="str">
        <f t="shared" si="1305"/>
        <v/>
      </c>
      <c r="BW863" s="239" t="str">
        <f t="shared" si="1306"/>
        <v/>
      </c>
      <c r="BX863" s="239" t="str">
        <f t="shared" si="1307"/>
        <v/>
      </c>
      <c r="BY863" s="239" t="str">
        <f t="shared" si="1308"/>
        <v/>
      </c>
      <c r="BZ863" s="239" t="str">
        <f t="shared" si="1309"/>
        <v/>
      </c>
      <c r="CA863" s="239" t="str">
        <f t="shared" si="1310"/>
        <v/>
      </c>
      <c r="CB863" s="239" t="str">
        <f t="shared" si="1311"/>
        <v/>
      </c>
      <c r="CC863" s="239" t="str">
        <f t="shared" si="1312"/>
        <v/>
      </c>
      <c r="CD863" s="239" t="str">
        <f t="shared" si="1313"/>
        <v/>
      </c>
      <c r="CE863" s="239" t="str">
        <f t="shared" si="1314"/>
        <v/>
      </c>
      <c r="CF863" s="239" t="str">
        <f t="shared" si="1315"/>
        <v/>
      </c>
      <c r="CG863" s="239" t="str">
        <f t="shared" si="1316"/>
        <v/>
      </c>
      <c r="CH863" s="239" t="str">
        <f t="shared" si="1317"/>
        <v/>
      </c>
      <c r="CI863" s="239" t="str">
        <f t="shared" si="1318"/>
        <v/>
      </c>
      <c r="CJ863" s="239" t="str">
        <f t="shared" si="1319"/>
        <v/>
      </c>
      <c r="CK863" s="239" t="str">
        <f t="shared" si="1320"/>
        <v/>
      </c>
      <c r="CL863" s="239" t="str">
        <f t="shared" si="1321"/>
        <v/>
      </c>
      <c r="CM863" s="239" t="str">
        <f t="shared" si="1322"/>
        <v/>
      </c>
      <c r="CN863" s="239" t="str">
        <f t="shared" si="1323"/>
        <v/>
      </c>
      <c r="CP863" s="239" t="str">
        <f t="shared" si="1324"/>
        <v/>
      </c>
      <c r="CQ863" s="239" t="str">
        <f t="shared" si="1325"/>
        <v/>
      </c>
      <c r="CR863" s="239" t="str">
        <f t="shared" si="1326"/>
        <v/>
      </c>
      <c r="CS863" s="239" t="str">
        <f t="shared" si="1327"/>
        <v/>
      </c>
      <c r="CT863" s="239" t="str">
        <f t="shared" si="1328"/>
        <v/>
      </c>
      <c r="CU863" s="239" t="str">
        <f t="shared" si="1329"/>
        <v/>
      </c>
      <c r="CV863" s="239" t="str">
        <f t="shared" si="1330"/>
        <v/>
      </c>
      <c r="CW863" s="239" t="str">
        <f t="shared" si="1331"/>
        <v/>
      </c>
      <c r="CX863" s="239" t="str">
        <f t="shared" si="1332"/>
        <v/>
      </c>
      <c r="CY863" s="239" t="str">
        <f t="shared" si="1333"/>
        <v/>
      </c>
      <c r="CZ863" s="239" t="str">
        <f t="shared" si="1334"/>
        <v/>
      </c>
      <c r="DA863" s="239" t="str">
        <f t="shared" si="1335"/>
        <v/>
      </c>
      <c r="DB863" s="239" t="str">
        <f t="shared" si="1336"/>
        <v/>
      </c>
      <c r="DC863" s="239" t="str">
        <f t="shared" si="1337"/>
        <v/>
      </c>
      <c r="DD863" s="239" t="str">
        <f t="shared" si="1338"/>
        <v/>
      </c>
      <c r="DE863" s="239" t="str">
        <f t="shared" si="1339"/>
        <v/>
      </c>
      <c r="DF863" s="239" t="str">
        <f t="shared" si="1340"/>
        <v/>
      </c>
      <c r="DG863" s="239" t="str">
        <f t="shared" si="1341"/>
        <v/>
      </c>
      <c r="DH863" s="239" t="str">
        <f t="shared" si="1342"/>
        <v/>
      </c>
      <c r="DI863" s="239" t="str">
        <f t="shared" si="1343"/>
        <v/>
      </c>
      <c r="DJ863" s="239" t="str">
        <f t="shared" si="1344"/>
        <v/>
      </c>
      <c r="DK863" s="239" t="str">
        <f t="shared" si="1345"/>
        <v/>
      </c>
      <c r="DL863" s="239" t="str">
        <f t="shared" si="1346"/>
        <v/>
      </c>
      <c r="DM863" s="239" t="str">
        <f t="shared" si="1347"/>
        <v/>
      </c>
      <c r="DN863" s="239" t="str">
        <f t="shared" si="1348"/>
        <v/>
      </c>
      <c r="DO863" s="239" t="str">
        <f t="shared" si="1349"/>
        <v/>
      </c>
      <c r="DP863" s="239" t="str">
        <f t="shared" si="1350"/>
        <v/>
      </c>
    </row>
    <row r="864" spans="1:120" ht="50.25" hidden="1" customHeight="1" x14ac:dyDescent="0.25">
      <c r="A864" s="53" t="s">
        <v>4513</v>
      </c>
      <c r="B864" s="53">
        <v>3003</v>
      </c>
      <c r="C864" s="53" t="s">
        <v>67</v>
      </c>
      <c r="D864" s="53" t="s">
        <v>3316</v>
      </c>
      <c r="E864" s="55">
        <v>3</v>
      </c>
      <c r="F864" s="55" t="s">
        <v>3429</v>
      </c>
      <c r="G864" s="55" t="str">
        <f t="shared" si="1352"/>
        <v>3003-6</v>
      </c>
      <c r="H864" s="53" t="s">
        <v>94</v>
      </c>
      <c r="I864" s="53" t="s">
        <v>196</v>
      </c>
      <c r="J864" s="53" t="s">
        <v>80</v>
      </c>
      <c r="K864" s="53" t="s">
        <v>80</v>
      </c>
      <c r="L864" s="53" t="s">
        <v>80</v>
      </c>
      <c r="M864" s="53" t="s">
        <v>80</v>
      </c>
      <c r="N864" s="53" t="s">
        <v>80</v>
      </c>
      <c r="O864" s="53" t="s">
        <v>80</v>
      </c>
      <c r="P864" s="53" t="s">
        <v>3430</v>
      </c>
      <c r="Q864" s="52">
        <v>0.7</v>
      </c>
      <c r="R864" s="52">
        <f>+Q864*Q862</f>
        <v>4.1999999999999996E-2</v>
      </c>
      <c r="S864" s="53">
        <v>10</v>
      </c>
      <c r="T864" s="53" t="s">
        <v>84</v>
      </c>
      <c r="U864" s="53" t="s">
        <v>3431</v>
      </c>
      <c r="V864" s="23">
        <v>44958</v>
      </c>
      <c r="W864" s="23">
        <v>45260</v>
      </c>
      <c r="X864" s="53" t="s">
        <v>3321</v>
      </c>
      <c r="Y864" s="49" t="s">
        <v>87</v>
      </c>
      <c r="Z864" s="59" t="s">
        <v>100</v>
      </c>
      <c r="AA864" s="225">
        <v>1</v>
      </c>
      <c r="AB864" s="200" t="s">
        <v>3432</v>
      </c>
      <c r="AC864" s="202">
        <v>45264</v>
      </c>
      <c r="AD864" s="52">
        <v>1</v>
      </c>
      <c r="AE864" s="23" t="s">
        <v>3328</v>
      </c>
      <c r="AF864" s="23">
        <v>45264</v>
      </c>
      <c r="AG864" s="53" t="s">
        <v>79</v>
      </c>
      <c r="AH864" s="52">
        <v>1</v>
      </c>
      <c r="AI864" s="52">
        <f t="shared" si="1269"/>
        <v>4.1999999999999996E-2</v>
      </c>
      <c r="AJ864" s="52">
        <f t="shared" si="1357"/>
        <v>1</v>
      </c>
      <c r="AK864" s="52"/>
      <c r="AL864" s="239" t="str">
        <f t="shared" si="1288"/>
        <v/>
      </c>
      <c r="AM864" s="239" t="str">
        <f t="shared" si="1289"/>
        <v/>
      </c>
      <c r="AN864" s="239" t="str">
        <f t="shared" si="1290"/>
        <v/>
      </c>
      <c r="AO864" s="239" t="str">
        <f t="shared" si="1291"/>
        <v/>
      </c>
      <c r="AP864" s="239" t="str">
        <f t="shared" si="1292"/>
        <v/>
      </c>
      <c r="AQ864" s="239" t="str">
        <f t="shared" si="1293"/>
        <v/>
      </c>
      <c r="AR864" s="239" t="str">
        <f t="shared" si="1294"/>
        <v/>
      </c>
      <c r="AS864" s="239" t="str">
        <f t="shared" si="1295"/>
        <v/>
      </c>
      <c r="AT864" s="239" t="str">
        <f t="shared" si="1296"/>
        <v/>
      </c>
      <c r="AU864" s="239" t="str">
        <f t="shared" si="1270"/>
        <v/>
      </c>
      <c r="AV864" s="239" t="str">
        <f t="shared" si="1271"/>
        <v/>
      </c>
      <c r="AW864" s="239" t="str">
        <f t="shared" si="1272"/>
        <v/>
      </c>
      <c r="AX864" s="239" t="str">
        <f t="shared" si="1273"/>
        <v/>
      </c>
      <c r="AY864" s="239" t="str">
        <f t="shared" si="1274"/>
        <v/>
      </c>
      <c r="AZ864" s="239" t="str">
        <f t="shared" si="1275"/>
        <v/>
      </c>
      <c r="BA864" s="239" t="str">
        <f t="shared" si="1276"/>
        <v/>
      </c>
      <c r="BB864" s="239" t="str">
        <f t="shared" si="1277"/>
        <v/>
      </c>
      <c r="BC864" s="239" t="str">
        <f t="shared" si="1278"/>
        <v/>
      </c>
      <c r="BD864" s="239" t="str">
        <f t="shared" si="1279"/>
        <v/>
      </c>
      <c r="BE864" s="239" t="str">
        <f t="shared" si="1280"/>
        <v/>
      </c>
      <c r="BF864" s="239" t="str">
        <f t="shared" si="1281"/>
        <v/>
      </c>
      <c r="BG864" s="239" t="str">
        <f t="shared" si="1282"/>
        <v/>
      </c>
      <c r="BH864" s="239" t="str">
        <f t="shared" si="1283"/>
        <v/>
      </c>
      <c r="BI864" s="239" t="str">
        <f t="shared" si="1284"/>
        <v/>
      </c>
      <c r="BJ864" s="239" t="str">
        <f t="shared" si="1285"/>
        <v/>
      </c>
      <c r="BK864" s="239" t="str">
        <f t="shared" si="1286"/>
        <v/>
      </c>
      <c r="BL864" s="239" t="str">
        <f t="shared" si="1287"/>
        <v/>
      </c>
      <c r="BN864" s="239" t="str">
        <f t="shared" si="1297"/>
        <v/>
      </c>
      <c r="BO864" s="239" t="str">
        <f t="shared" si="1298"/>
        <v/>
      </c>
      <c r="BP864" s="239" t="str">
        <f t="shared" si="1299"/>
        <v/>
      </c>
      <c r="BQ864" s="239" t="str">
        <f t="shared" si="1300"/>
        <v/>
      </c>
      <c r="BR864" s="239" t="str">
        <f t="shared" si="1301"/>
        <v/>
      </c>
      <c r="BS864" s="239" t="str">
        <f t="shared" si="1302"/>
        <v/>
      </c>
      <c r="BT864" s="239" t="str">
        <f t="shared" si="1303"/>
        <v/>
      </c>
      <c r="BU864" s="239" t="str">
        <f t="shared" si="1304"/>
        <v/>
      </c>
      <c r="BV864" s="239" t="str">
        <f t="shared" si="1305"/>
        <v/>
      </c>
      <c r="BW864" s="239" t="str">
        <f t="shared" si="1306"/>
        <v/>
      </c>
      <c r="BX864" s="239" t="str">
        <f t="shared" si="1307"/>
        <v/>
      </c>
      <c r="BY864" s="239" t="str">
        <f t="shared" si="1308"/>
        <v/>
      </c>
      <c r="BZ864" s="239" t="str">
        <f t="shared" si="1309"/>
        <v/>
      </c>
      <c r="CA864" s="239" t="str">
        <f t="shared" si="1310"/>
        <v/>
      </c>
      <c r="CB864" s="239" t="str">
        <f t="shared" si="1311"/>
        <v/>
      </c>
      <c r="CC864" s="239" t="str">
        <f t="shared" si="1312"/>
        <v/>
      </c>
      <c r="CD864" s="239" t="str">
        <f t="shared" si="1313"/>
        <v/>
      </c>
      <c r="CE864" s="239" t="str">
        <f t="shared" si="1314"/>
        <v/>
      </c>
      <c r="CF864" s="239" t="str">
        <f t="shared" si="1315"/>
        <v/>
      </c>
      <c r="CG864" s="239" t="str">
        <f t="shared" si="1316"/>
        <v/>
      </c>
      <c r="CH864" s="239" t="str">
        <f t="shared" si="1317"/>
        <v/>
      </c>
      <c r="CI864" s="239" t="str">
        <f t="shared" si="1318"/>
        <v/>
      </c>
      <c r="CJ864" s="239" t="str">
        <f t="shared" si="1319"/>
        <v/>
      </c>
      <c r="CK864" s="239" t="str">
        <f t="shared" si="1320"/>
        <v/>
      </c>
      <c r="CL864" s="239" t="str">
        <f t="shared" si="1321"/>
        <v/>
      </c>
      <c r="CM864" s="239" t="str">
        <f t="shared" si="1322"/>
        <v/>
      </c>
      <c r="CN864" s="239" t="str">
        <f t="shared" si="1323"/>
        <v/>
      </c>
      <c r="CP864" s="239" t="str">
        <f t="shared" si="1324"/>
        <v/>
      </c>
      <c r="CQ864" s="239" t="str">
        <f t="shared" si="1325"/>
        <v/>
      </c>
      <c r="CR864" s="239" t="str">
        <f t="shared" si="1326"/>
        <v/>
      </c>
      <c r="CS864" s="239" t="str">
        <f t="shared" si="1327"/>
        <v/>
      </c>
      <c r="CT864" s="239" t="str">
        <f t="shared" si="1328"/>
        <v/>
      </c>
      <c r="CU864" s="239" t="str">
        <f t="shared" si="1329"/>
        <v/>
      </c>
      <c r="CV864" s="239" t="str">
        <f t="shared" si="1330"/>
        <v/>
      </c>
      <c r="CW864" s="239" t="str">
        <f t="shared" si="1331"/>
        <v/>
      </c>
      <c r="CX864" s="239" t="str">
        <f t="shared" si="1332"/>
        <v/>
      </c>
      <c r="CY864" s="239" t="str">
        <f t="shared" si="1333"/>
        <v/>
      </c>
      <c r="CZ864" s="239" t="str">
        <f t="shared" si="1334"/>
        <v/>
      </c>
      <c r="DA864" s="239" t="str">
        <f t="shared" si="1335"/>
        <v/>
      </c>
      <c r="DB864" s="239" t="str">
        <f t="shared" si="1336"/>
        <v/>
      </c>
      <c r="DC864" s="239" t="str">
        <f t="shared" si="1337"/>
        <v/>
      </c>
      <c r="DD864" s="239" t="str">
        <f t="shared" si="1338"/>
        <v/>
      </c>
      <c r="DE864" s="239" t="str">
        <f t="shared" si="1339"/>
        <v/>
      </c>
      <c r="DF864" s="239" t="str">
        <f t="shared" si="1340"/>
        <v/>
      </c>
      <c r="DG864" s="239" t="str">
        <f t="shared" si="1341"/>
        <v/>
      </c>
      <c r="DH864" s="239" t="str">
        <f t="shared" si="1342"/>
        <v/>
      </c>
      <c r="DI864" s="239" t="str">
        <f t="shared" si="1343"/>
        <v/>
      </c>
      <c r="DJ864" s="239" t="str">
        <f t="shared" si="1344"/>
        <v/>
      </c>
      <c r="DK864" s="239" t="str">
        <f t="shared" si="1345"/>
        <v/>
      </c>
      <c r="DL864" s="239" t="str">
        <f t="shared" si="1346"/>
        <v/>
      </c>
      <c r="DM864" s="239" t="str">
        <f t="shared" si="1347"/>
        <v/>
      </c>
      <c r="DN864" s="239" t="str">
        <f t="shared" si="1348"/>
        <v/>
      </c>
      <c r="DO864" s="239" t="str">
        <f t="shared" si="1349"/>
        <v/>
      </c>
      <c r="DP864" s="239" t="str">
        <f t="shared" si="1350"/>
        <v/>
      </c>
    </row>
    <row r="865" spans="1:120" ht="35.25" hidden="1" customHeight="1" x14ac:dyDescent="0.25">
      <c r="A865" s="53" t="s">
        <v>4513</v>
      </c>
      <c r="B865" s="53">
        <v>3003</v>
      </c>
      <c r="C865" s="53" t="s">
        <v>67</v>
      </c>
      <c r="D865" s="53" t="s">
        <v>3316</v>
      </c>
      <c r="E865" s="172">
        <v>3</v>
      </c>
      <c r="F865" s="173" t="s">
        <v>3433</v>
      </c>
      <c r="G865" s="55" t="str">
        <f t="shared" si="1352"/>
        <v>3003-6</v>
      </c>
      <c r="H865" s="53" t="s">
        <v>94</v>
      </c>
      <c r="I865" s="53" t="s">
        <v>196</v>
      </c>
      <c r="J865" s="53" t="s">
        <v>80</v>
      </c>
      <c r="K865" s="53" t="s">
        <v>80</v>
      </c>
      <c r="L865" s="53" t="s">
        <v>80</v>
      </c>
      <c r="M865" s="53" t="s">
        <v>80</v>
      </c>
      <c r="N865" s="53" t="s">
        <v>80</v>
      </c>
      <c r="O865" s="53" t="s">
        <v>80</v>
      </c>
      <c r="P865" s="53" t="s">
        <v>3434</v>
      </c>
      <c r="Q865" s="56">
        <v>0.1</v>
      </c>
      <c r="R865" s="52">
        <f>+Q865*Q862</f>
        <v>6.0000000000000001E-3</v>
      </c>
      <c r="S865" s="174">
        <v>1</v>
      </c>
      <c r="T865" s="53" t="s">
        <v>84</v>
      </c>
      <c r="U865" s="53" t="s">
        <v>3435</v>
      </c>
      <c r="V865" s="74">
        <v>44958</v>
      </c>
      <c r="W865" s="74">
        <v>45076</v>
      </c>
      <c r="X865" s="56" t="s">
        <v>3321</v>
      </c>
      <c r="Y865" s="49" t="s">
        <v>167</v>
      </c>
      <c r="Z865" s="59" t="s">
        <v>100</v>
      </c>
      <c r="AA865" s="60">
        <v>1</v>
      </c>
      <c r="AB865" s="60" t="s">
        <v>3436</v>
      </c>
      <c r="AC865" s="69">
        <v>45016</v>
      </c>
      <c r="AD865" s="52">
        <v>1</v>
      </c>
      <c r="AE865" s="60" t="s">
        <v>3437</v>
      </c>
      <c r="AF865" s="69">
        <v>45016</v>
      </c>
      <c r="AG865" s="60" t="s">
        <v>79</v>
      </c>
      <c r="AH865" s="60">
        <v>1</v>
      </c>
      <c r="AI865" s="52">
        <f t="shared" si="1269"/>
        <v>6.0000000000000001E-3</v>
      </c>
      <c r="AJ865" s="52">
        <f t="shared" si="1357"/>
        <v>1</v>
      </c>
      <c r="AK865" s="52"/>
      <c r="AL865" s="239" t="str">
        <f t="shared" si="1288"/>
        <v/>
      </c>
      <c r="AM865" s="239" t="str">
        <f t="shared" si="1289"/>
        <v/>
      </c>
      <c r="AN865" s="239" t="str">
        <f t="shared" si="1290"/>
        <v/>
      </c>
      <c r="AO865" s="239" t="str">
        <f t="shared" si="1291"/>
        <v/>
      </c>
      <c r="AP865" s="239" t="str">
        <f t="shared" si="1292"/>
        <v/>
      </c>
      <c r="AQ865" s="239" t="str">
        <f t="shared" si="1293"/>
        <v/>
      </c>
      <c r="AR865" s="239" t="str">
        <f t="shared" si="1294"/>
        <v/>
      </c>
      <c r="AS865" s="239" t="str">
        <f t="shared" si="1295"/>
        <v/>
      </c>
      <c r="AT865" s="239" t="str">
        <f t="shared" si="1296"/>
        <v/>
      </c>
      <c r="AU865" s="239" t="str">
        <f t="shared" si="1270"/>
        <v/>
      </c>
      <c r="AV865" s="239" t="str">
        <f t="shared" si="1271"/>
        <v/>
      </c>
      <c r="AW865" s="239" t="str">
        <f t="shared" si="1272"/>
        <v/>
      </c>
      <c r="AX865" s="239" t="str">
        <f t="shared" si="1273"/>
        <v/>
      </c>
      <c r="AY865" s="239" t="str">
        <f t="shared" si="1274"/>
        <v/>
      </c>
      <c r="AZ865" s="239" t="str">
        <f t="shared" si="1275"/>
        <v/>
      </c>
      <c r="BA865" s="239" t="str">
        <f t="shared" si="1276"/>
        <v/>
      </c>
      <c r="BB865" s="239" t="str">
        <f t="shared" si="1277"/>
        <v/>
      </c>
      <c r="BC865" s="239" t="str">
        <f t="shared" si="1278"/>
        <v/>
      </c>
      <c r="BD865" s="239" t="str">
        <f t="shared" si="1279"/>
        <v/>
      </c>
      <c r="BE865" s="239" t="str">
        <f t="shared" si="1280"/>
        <v/>
      </c>
      <c r="BF865" s="239" t="str">
        <f t="shared" si="1281"/>
        <v/>
      </c>
      <c r="BG865" s="239" t="str">
        <f t="shared" si="1282"/>
        <v/>
      </c>
      <c r="BH865" s="239" t="str">
        <f t="shared" si="1283"/>
        <v/>
      </c>
      <c r="BI865" s="239" t="str">
        <f t="shared" si="1284"/>
        <v/>
      </c>
      <c r="BJ865" s="239" t="str">
        <f t="shared" si="1285"/>
        <v/>
      </c>
      <c r="BK865" s="239" t="str">
        <f t="shared" si="1286"/>
        <v/>
      </c>
      <c r="BL865" s="239" t="str">
        <f t="shared" si="1287"/>
        <v/>
      </c>
      <c r="BN865" s="239" t="str">
        <f t="shared" si="1297"/>
        <v/>
      </c>
      <c r="BO865" s="239" t="str">
        <f t="shared" si="1298"/>
        <v/>
      </c>
      <c r="BP865" s="239" t="str">
        <f t="shared" si="1299"/>
        <v/>
      </c>
      <c r="BQ865" s="239" t="str">
        <f t="shared" si="1300"/>
        <v/>
      </c>
      <c r="BR865" s="239" t="str">
        <f t="shared" si="1301"/>
        <v/>
      </c>
      <c r="BS865" s="239" t="str">
        <f t="shared" si="1302"/>
        <v/>
      </c>
      <c r="BT865" s="239" t="str">
        <f t="shared" si="1303"/>
        <v/>
      </c>
      <c r="BU865" s="239" t="str">
        <f t="shared" si="1304"/>
        <v/>
      </c>
      <c r="BV865" s="239" t="str">
        <f t="shared" si="1305"/>
        <v/>
      </c>
      <c r="BW865" s="239" t="str">
        <f t="shared" si="1306"/>
        <v/>
      </c>
      <c r="BX865" s="239" t="str">
        <f t="shared" si="1307"/>
        <v/>
      </c>
      <c r="BY865" s="239" t="str">
        <f t="shared" si="1308"/>
        <v/>
      </c>
      <c r="BZ865" s="239" t="str">
        <f t="shared" si="1309"/>
        <v/>
      </c>
      <c r="CA865" s="239" t="str">
        <f t="shared" si="1310"/>
        <v/>
      </c>
      <c r="CB865" s="239" t="str">
        <f t="shared" si="1311"/>
        <v/>
      </c>
      <c r="CC865" s="239" t="str">
        <f t="shared" si="1312"/>
        <v/>
      </c>
      <c r="CD865" s="239" t="str">
        <f t="shared" si="1313"/>
        <v/>
      </c>
      <c r="CE865" s="239" t="str">
        <f t="shared" si="1314"/>
        <v/>
      </c>
      <c r="CF865" s="239" t="str">
        <f t="shared" si="1315"/>
        <v/>
      </c>
      <c r="CG865" s="239" t="str">
        <f t="shared" si="1316"/>
        <v/>
      </c>
      <c r="CH865" s="239" t="str">
        <f t="shared" si="1317"/>
        <v/>
      </c>
      <c r="CI865" s="239" t="str">
        <f t="shared" si="1318"/>
        <v/>
      </c>
      <c r="CJ865" s="239" t="str">
        <f t="shared" si="1319"/>
        <v/>
      </c>
      <c r="CK865" s="239" t="str">
        <f t="shared" si="1320"/>
        <v/>
      </c>
      <c r="CL865" s="239" t="str">
        <f t="shared" si="1321"/>
        <v/>
      </c>
      <c r="CM865" s="239" t="str">
        <f t="shared" si="1322"/>
        <v/>
      </c>
      <c r="CN865" s="239" t="str">
        <f t="shared" si="1323"/>
        <v/>
      </c>
      <c r="CP865" s="239" t="str">
        <f t="shared" si="1324"/>
        <v/>
      </c>
      <c r="CQ865" s="239" t="str">
        <f t="shared" si="1325"/>
        <v/>
      </c>
      <c r="CR865" s="239" t="str">
        <f t="shared" si="1326"/>
        <v/>
      </c>
      <c r="CS865" s="239" t="str">
        <f t="shared" si="1327"/>
        <v/>
      </c>
      <c r="CT865" s="239" t="str">
        <f t="shared" si="1328"/>
        <v/>
      </c>
      <c r="CU865" s="239" t="str">
        <f t="shared" si="1329"/>
        <v/>
      </c>
      <c r="CV865" s="239" t="str">
        <f t="shared" si="1330"/>
        <v/>
      </c>
      <c r="CW865" s="239" t="str">
        <f t="shared" si="1331"/>
        <v/>
      </c>
      <c r="CX865" s="239" t="str">
        <f t="shared" si="1332"/>
        <v/>
      </c>
      <c r="CY865" s="239" t="str">
        <f t="shared" si="1333"/>
        <v/>
      </c>
      <c r="CZ865" s="239" t="str">
        <f t="shared" si="1334"/>
        <v/>
      </c>
      <c r="DA865" s="239" t="str">
        <f t="shared" si="1335"/>
        <v/>
      </c>
      <c r="DB865" s="239" t="str">
        <f t="shared" si="1336"/>
        <v/>
      </c>
      <c r="DC865" s="239" t="str">
        <f t="shared" si="1337"/>
        <v/>
      </c>
      <c r="DD865" s="239" t="str">
        <f t="shared" si="1338"/>
        <v/>
      </c>
      <c r="DE865" s="239" t="str">
        <f t="shared" si="1339"/>
        <v/>
      </c>
      <c r="DF865" s="239" t="str">
        <f t="shared" si="1340"/>
        <v/>
      </c>
      <c r="DG865" s="239" t="str">
        <f t="shared" si="1341"/>
        <v/>
      </c>
      <c r="DH865" s="239" t="str">
        <f t="shared" si="1342"/>
        <v/>
      </c>
      <c r="DI865" s="239" t="str">
        <f t="shared" si="1343"/>
        <v/>
      </c>
      <c r="DJ865" s="239" t="str">
        <f t="shared" si="1344"/>
        <v/>
      </c>
      <c r="DK865" s="239" t="str">
        <f t="shared" si="1345"/>
        <v/>
      </c>
      <c r="DL865" s="239" t="str">
        <f t="shared" si="1346"/>
        <v/>
      </c>
      <c r="DM865" s="239" t="str">
        <f t="shared" si="1347"/>
        <v/>
      </c>
      <c r="DN865" s="239" t="str">
        <f t="shared" si="1348"/>
        <v/>
      </c>
      <c r="DO865" s="239" t="str">
        <f t="shared" si="1349"/>
        <v/>
      </c>
      <c r="DP865" s="239" t="str">
        <f t="shared" si="1350"/>
        <v/>
      </c>
    </row>
    <row r="866" spans="1:120" ht="50.25" hidden="1" customHeight="1" x14ac:dyDescent="0.25">
      <c r="A866" s="53" t="s">
        <v>4513</v>
      </c>
      <c r="B866" s="53">
        <v>3003</v>
      </c>
      <c r="C866" s="53" t="s">
        <v>67</v>
      </c>
      <c r="D866" s="53" t="s">
        <v>3316</v>
      </c>
      <c r="E866" s="172">
        <v>3</v>
      </c>
      <c r="F866" s="173" t="s">
        <v>3438</v>
      </c>
      <c r="G866" s="55" t="str">
        <f t="shared" si="1352"/>
        <v>3003-6</v>
      </c>
      <c r="H866" s="53" t="s">
        <v>94</v>
      </c>
      <c r="I866" s="53" t="s">
        <v>196</v>
      </c>
      <c r="J866" s="53" t="s">
        <v>80</v>
      </c>
      <c r="K866" s="53" t="s">
        <v>80</v>
      </c>
      <c r="L866" s="53" t="s">
        <v>80</v>
      </c>
      <c r="M866" s="53" t="s">
        <v>80</v>
      </c>
      <c r="N866" s="53" t="s">
        <v>80</v>
      </c>
      <c r="O866" s="53" t="s">
        <v>80</v>
      </c>
      <c r="P866" s="53" t="s">
        <v>3439</v>
      </c>
      <c r="Q866" s="52">
        <v>0.1</v>
      </c>
      <c r="R866" s="52">
        <f>+Q866*Q862</f>
        <v>6.0000000000000001E-3</v>
      </c>
      <c r="S866" s="53">
        <v>20</v>
      </c>
      <c r="T866" s="53" t="s">
        <v>84</v>
      </c>
      <c r="U866" s="53" t="s">
        <v>3440</v>
      </c>
      <c r="V866" s="23">
        <v>44958</v>
      </c>
      <c r="W866" s="23">
        <v>45260</v>
      </c>
      <c r="X866" s="53" t="s">
        <v>3321</v>
      </c>
      <c r="Y866" s="49" t="s">
        <v>87</v>
      </c>
      <c r="Z866" s="59" t="s">
        <v>100</v>
      </c>
      <c r="AA866" s="224">
        <v>1</v>
      </c>
      <c r="AB866" s="200" t="s">
        <v>3441</v>
      </c>
      <c r="AC866" s="202">
        <v>45260</v>
      </c>
      <c r="AD866" s="52">
        <v>1</v>
      </c>
      <c r="AE866" s="23" t="s">
        <v>3328</v>
      </c>
      <c r="AF866" s="23">
        <v>45260</v>
      </c>
      <c r="AG866" s="53" t="s">
        <v>79</v>
      </c>
      <c r="AH866" s="52">
        <v>1</v>
      </c>
      <c r="AI866" s="52">
        <f t="shared" si="1269"/>
        <v>6.0000000000000001E-3</v>
      </c>
      <c r="AJ866" s="52">
        <f t="shared" si="1357"/>
        <v>1</v>
      </c>
      <c r="AK866" s="52"/>
      <c r="AL866" s="239" t="str">
        <f t="shared" si="1288"/>
        <v/>
      </c>
      <c r="AM866" s="239" t="str">
        <f t="shared" si="1289"/>
        <v/>
      </c>
      <c r="AN866" s="239" t="str">
        <f t="shared" si="1290"/>
        <v/>
      </c>
      <c r="AO866" s="239" t="str">
        <f t="shared" si="1291"/>
        <v/>
      </c>
      <c r="AP866" s="239" t="str">
        <f t="shared" si="1292"/>
        <v/>
      </c>
      <c r="AQ866" s="239" t="str">
        <f t="shared" si="1293"/>
        <v/>
      </c>
      <c r="AR866" s="239" t="str">
        <f t="shared" si="1294"/>
        <v/>
      </c>
      <c r="AS866" s="239" t="str">
        <f t="shared" si="1295"/>
        <v/>
      </c>
      <c r="AT866" s="239" t="str">
        <f t="shared" si="1296"/>
        <v/>
      </c>
      <c r="AU866" s="239" t="str">
        <f t="shared" si="1270"/>
        <v/>
      </c>
      <c r="AV866" s="239" t="str">
        <f t="shared" si="1271"/>
        <v/>
      </c>
      <c r="AW866" s="239" t="str">
        <f t="shared" si="1272"/>
        <v/>
      </c>
      <c r="AX866" s="239" t="str">
        <f t="shared" si="1273"/>
        <v/>
      </c>
      <c r="AY866" s="239" t="str">
        <f t="shared" si="1274"/>
        <v/>
      </c>
      <c r="AZ866" s="239" t="str">
        <f t="shared" si="1275"/>
        <v/>
      </c>
      <c r="BA866" s="239" t="str">
        <f t="shared" si="1276"/>
        <v/>
      </c>
      <c r="BB866" s="239" t="str">
        <f t="shared" si="1277"/>
        <v/>
      </c>
      <c r="BC866" s="239" t="str">
        <f t="shared" si="1278"/>
        <v/>
      </c>
      <c r="BD866" s="239" t="str">
        <f t="shared" si="1279"/>
        <v/>
      </c>
      <c r="BE866" s="239" t="str">
        <f t="shared" si="1280"/>
        <v/>
      </c>
      <c r="BF866" s="239" t="str">
        <f t="shared" si="1281"/>
        <v/>
      </c>
      <c r="BG866" s="239" t="str">
        <f t="shared" si="1282"/>
        <v/>
      </c>
      <c r="BH866" s="239" t="str">
        <f t="shared" si="1283"/>
        <v/>
      </c>
      <c r="BI866" s="239" t="str">
        <f t="shared" si="1284"/>
        <v/>
      </c>
      <c r="BJ866" s="239" t="str">
        <f t="shared" si="1285"/>
        <v/>
      </c>
      <c r="BK866" s="239" t="str">
        <f t="shared" si="1286"/>
        <v/>
      </c>
      <c r="BL866" s="239" t="str">
        <f t="shared" si="1287"/>
        <v/>
      </c>
      <c r="BN866" s="239" t="str">
        <f t="shared" si="1297"/>
        <v/>
      </c>
      <c r="BO866" s="239" t="str">
        <f t="shared" si="1298"/>
        <v/>
      </c>
      <c r="BP866" s="239" t="str">
        <f t="shared" si="1299"/>
        <v/>
      </c>
      <c r="BQ866" s="239" t="str">
        <f t="shared" si="1300"/>
        <v/>
      </c>
      <c r="BR866" s="239" t="str">
        <f t="shared" si="1301"/>
        <v/>
      </c>
      <c r="BS866" s="239" t="str">
        <f t="shared" si="1302"/>
        <v/>
      </c>
      <c r="BT866" s="239" t="str">
        <f t="shared" si="1303"/>
        <v/>
      </c>
      <c r="BU866" s="239" t="str">
        <f t="shared" si="1304"/>
        <v/>
      </c>
      <c r="BV866" s="239" t="str">
        <f t="shared" si="1305"/>
        <v/>
      </c>
      <c r="BW866" s="239" t="str">
        <f t="shared" si="1306"/>
        <v/>
      </c>
      <c r="BX866" s="239" t="str">
        <f t="shared" si="1307"/>
        <v/>
      </c>
      <c r="BY866" s="239" t="str">
        <f t="shared" si="1308"/>
        <v/>
      </c>
      <c r="BZ866" s="239" t="str">
        <f t="shared" si="1309"/>
        <v/>
      </c>
      <c r="CA866" s="239" t="str">
        <f t="shared" si="1310"/>
        <v/>
      </c>
      <c r="CB866" s="239" t="str">
        <f t="shared" si="1311"/>
        <v/>
      </c>
      <c r="CC866" s="239" t="str">
        <f t="shared" si="1312"/>
        <v/>
      </c>
      <c r="CD866" s="239" t="str">
        <f t="shared" si="1313"/>
        <v/>
      </c>
      <c r="CE866" s="239" t="str">
        <f t="shared" si="1314"/>
        <v/>
      </c>
      <c r="CF866" s="239" t="str">
        <f t="shared" si="1315"/>
        <v/>
      </c>
      <c r="CG866" s="239" t="str">
        <f t="shared" si="1316"/>
        <v/>
      </c>
      <c r="CH866" s="239" t="str">
        <f t="shared" si="1317"/>
        <v/>
      </c>
      <c r="CI866" s="239" t="str">
        <f t="shared" si="1318"/>
        <v/>
      </c>
      <c r="CJ866" s="239" t="str">
        <f t="shared" si="1319"/>
        <v/>
      </c>
      <c r="CK866" s="239" t="str">
        <f t="shared" si="1320"/>
        <v/>
      </c>
      <c r="CL866" s="239" t="str">
        <f t="shared" si="1321"/>
        <v/>
      </c>
      <c r="CM866" s="239" t="str">
        <f t="shared" si="1322"/>
        <v/>
      </c>
      <c r="CN866" s="239" t="str">
        <f t="shared" si="1323"/>
        <v/>
      </c>
      <c r="CP866" s="239" t="str">
        <f t="shared" si="1324"/>
        <v/>
      </c>
      <c r="CQ866" s="239" t="str">
        <f t="shared" si="1325"/>
        <v/>
      </c>
      <c r="CR866" s="239" t="str">
        <f t="shared" si="1326"/>
        <v/>
      </c>
      <c r="CS866" s="239" t="str">
        <f t="shared" si="1327"/>
        <v/>
      </c>
      <c r="CT866" s="239" t="str">
        <f t="shared" si="1328"/>
        <v/>
      </c>
      <c r="CU866" s="239" t="str">
        <f t="shared" si="1329"/>
        <v/>
      </c>
      <c r="CV866" s="239" t="str">
        <f t="shared" si="1330"/>
        <v/>
      </c>
      <c r="CW866" s="239" t="str">
        <f t="shared" si="1331"/>
        <v/>
      </c>
      <c r="CX866" s="239" t="str">
        <f t="shared" si="1332"/>
        <v/>
      </c>
      <c r="CY866" s="239" t="str">
        <f t="shared" si="1333"/>
        <v/>
      </c>
      <c r="CZ866" s="239" t="str">
        <f t="shared" si="1334"/>
        <v/>
      </c>
      <c r="DA866" s="239" t="str">
        <f t="shared" si="1335"/>
        <v/>
      </c>
      <c r="DB866" s="239" t="str">
        <f t="shared" si="1336"/>
        <v/>
      </c>
      <c r="DC866" s="239" t="str">
        <f t="shared" si="1337"/>
        <v/>
      </c>
      <c r="DD866" s="239" t="str">
        <f t="shared" si="1338"/>
        <v/>
      </c>
      <c r="DE866" s="239" t="str">
        <f t="shared" si="1339"/>
        <v/>
      </c>
      <c r="DF866" s="239" t="str">
        <f t="shared" si="1340"/>
        <v/>
      </c>
      <c r="DG866" s="239" t="str">
        <f t="shared" si="1341"/>
        <v/>
      </c>
      <c r="DH866" s="239" t="str">
        <f t="shared" si="1342"/>
        <v/>
      </c>
      <c r="DI866" s="239" t="str">
        <f t="shared" si="1343"/>
        <v/>
      </c>
      <c r="DJ866" s="239" t="str">
        <f t="shared" si="1344"/>
        <v/>
      </c>
      <c r="DK866" s="239" t="str">
        <f t="shared" si="1345"/>
        <v/>
      </c>
      <c r="DL866" s="239" t="str">
        <f t="shared" si="1346"/>
        <v/>
      </c>
      <c r="DM866" s="239" t="str">
        <f t="shared" si="1347"/>
        <v/>
      </c>
      <c r="DN866" s="239" t="str">
        <f t="shared" si="1348"/>
        <v/>
      </c>
      <c r="DO866" s="239" t="str">
        <f t="shared" si="1349"/>
        <v/>
      </c>
      <c r="DP866" s="239" t="str">
        <f t="shared" si="1350"/>
        <v/>
      </c>
    </row>
    <row r="867" spans="1:120" ht="50.25" hidden="1" customHeight="1" x14ac:dyDescent="0.25">
      <c r="A867" s="49" t="s">
        <v>4513</v>
      </c>
      <c r="B867" s="49">
        <v>3003</v>
      </c>
      <c r="C867" s="49" t="s">
        <v>67</v>
      </c>
      <c r="D867" s="49" t="s">
        <v>3316</v>
      </c>
      <c r="E867" s="49">
        <v>3</v>
      </c>
      <c r="F867" s="49" t="s">
        <v>3442</v>
      </c>
      <c r="G867" s="49" t="str">
        <f t="shared" si="1352"/>
        <v>3003-7</v>
      </c>
      <c r="H867" s="49" t="s">
        <v>75</v>
      </c>
      <c r="I867" s="49" t="s">
        <v>196</v>
      </c>
      <c r="J867" s="49" t="s">
        <v>1221</v>
      </c>
      <c r="K867" s="49" t="s">
        <v>514</v>
      </c>
      <c r="L867" s="49" t="s">
        <v>125</v>
      </c>
      <c r="M867" s="49" t="s">
        <v>3318</v>
      </c>
      <c r="N867" s="49" t="s">
        <v>3443</v>
      </c>
      <c r="O867" s="49" t="s">
        <v>516</v>
      </c>
      <c r="P867" s="49" t="s">
        <v>3444</v>
      </c>
      <c r="Q867" s="50">
        <v>0.14000000000000001</v>
      </c>
      <c r="R867" s="50"/>
      <c r="S867" s="49">
        <v>300</v>
      </c>
      <c r="T867" s="49" t="s">
        <v>84</v>
      </c>
      <c r="U867" s="49" t="s">
        <v>3445</v>
      </c>
      <c r="V867" s="51">
        <v>44942</v>
      </c>
      <c r="W867" s="51">
        <v>45275</v>
      </c>
      <c r="X867" s="49" t="s">
        <v>3321</v>
      </c>
      <c r="Y867" s="49" t="s">
        <v>87</v>
      </c>
      <c r="Z867" s="59" t="s">
        <v>100</v>
      </c>
      <c r="AA867" s="223">
        <v>1.02</v>
      </c>
      <c r="AB867" s="200" t="s">
        <v>3446</v>
      </c>
      <c r="AC867" s="202">
        <v>45289</v>
      </c>
      <c r="AD867" s="52">
        <v>1</v>
      </c>
      <c r="AE867" s="23" t="s">
        <v>3323</v>
      </c>
      <c r="AF867" s="23">
        <v>45289</v>
      </c>
      <c r="AG867" s="52"/>
      <c r="AH867" s="52" t="s">
        <v>92</v>
      </c>
      <c r="AI867" s="52">
        <f t="shared" si="1269"/>
        <v>0.14000000000000001</v>
      </c>
      <c r="AJ867" s="52"/>
      <c r="AK867" s="52"/>
      <c r="AL867" s="239" t="str">
        <f t="shared" si="1288"/>
        <v/>
      </c>
      <c r="AM867" s="239" t="str">
        <f t="shared" si="1289"/>
        <v/>
      </c>
      <c r="AN867" s="239" t="str">
        <f t="shared" si="1290"/>
        <v/>
      </c>
      <c r="AO867" s="239" t="str">
        <f t="shared" si="1291"/>
        <v/>
      </c>
      <c r="AP867" s="239" t="str">
        <f t="shared" si="1292"/>
        <v/>
      </c>
      <c r="AQ867" s="239" t="str">
        <f t="shared" si="1293"/>
        <v/>
      </c>
      <c r="AR867" s="239" t="str">
        <f t="shared" si="1294"/>
        <v/>
      </c>
      <c r="AS867" s="239" t="str">
        <f t="shared" si="1295"/>
        <v/>
      </c>
      <c r="AT867" s="239" t="str">
        <f t="shared" si="1296"/>
        <v/>
      </c>
      <c r="AU867" s="239" t="str">
        <f t="shared" si="1270"/>
        <v/>
      </c>
      <c r="AV867" s="239" t="str">
        <f t="shared" si="1271"/>
        <v/>
      </c>
      <c r="AW867" s="239" t="str">
        <f t="shared" si="1272"/>
        <v/>
      </c>
      <c r="AX867" s="239" t="str">
        <f t="shared" si="1273"/>
        <v/>
      </c>
      <c r="AY867" s="239" t="str">
        <f t="shared" si="1274"/>
        <v/>
      </c>
      <c r="AZ867" s="239" t="str">
        <f t="shared" si="1275"/>
        <v/>
      </c>
      <c r="BA867" s="239" t="str">
        <f t="shared" si="1276"/>
        <v/>
      </c>
      <c r="BB867" s="239" t="str">
        <f t="shared" si="1277"/>
        <v/>
      </c>
      <c r="BC867" s="239" t="str">
        <f t="shared" si="1278"/>
        <v/>
      </c>
      <c r="BD867" s="239" t="str">
        <f t="shared" si="1279"/>
        <v/>
      </c>
      <c r="BE867" s="239" t="str">
        <f t="shared" si="1280"/>
        <v/>
      </c>
      <c r="BF867" s="239" t="str">
        <f t="shared" si="1281"/>
        <v/>
      </c>
      <c r="BG867" s="239" t="str">
        <f t="shared" si="1282"/>
        <v/>
      </c>
      <c r="BH867" s="239" t="str">
        <f t="shared" si="1283"/>
        <v/>
      </c>
      <c r="BI867" s="239" t="str">
        <f t="shared" si="1284"/>
        <v/>
      </c>
      <c r="BJ867" s="239" t="str">
        <f t="shared" si="1285"/>
        <v/>
      </c>
      <c r="BK867" s="239" t="str">
        <f t="shared" si="1286"/>
        <v/>
      </c>
      <c r="BL867" s="239" t="str">
        <f t="shared" si="1287"/>
        <v/>
      </c>
      <c r="BN867" s="239" t="str">
        <f t="shared" si="1297"/>
        <v/>
      </c>
      <c r="BO867" s="239" t="str">
        <f t="shared" si="1298"/>
        <v/>
      </c>
      <c r="BP867" s="239" t="str">
        <f t="shared" si="1299"/>
        <v/>
      </c>
      <c r="BQ867" s="239" t="str">
        <f t="shared" si="1300"/>
        <v/>
      </c>
      <c r="BR867" s="239" t="str">
        <f t="shared" si="1301"/>
        <v/>
      </c>
      <c r="BS867" s="239" t="str">
        <f t="shared" si="1302"/>
        <v/>
      </c>
      <c r="BT867" s="239" t="str">
        <f t="shared" si="1303"/>
        <v/>
      </c>
      <c r="BU867" s="239" t="str">
        <f t="shared" si="1304"/>
        <v/>
      </c>
      <c r="BV867" s="239" t="str">
        <f t="shared" si="1305"/>
        <v/>
      </c>
      <c r="BW867" s="239" t="str">
        <f t="shared" si="1306"/>
        <v/>
      </c>
      <c r="BX867" s="239" t="str">
        <f t="shared" si="1307"/>
        <v/>
      </c>
      <c r="BY867" s="239" t="str">
        <f t="shared" si="1308"/>
        <v/>
      </c>
      <c r="BZ867" s="239" t="str">
        <f t="shared" si="1309"/>
        <v/>
      </c>
      <c r="CA867" s="239" t="str">
        <f t="shared" si="1310"/>
        <v/>
      </c>
      <c r="CB867" s="239" t="str">
        <f t="shared" si="1311"/>
        <v/>
      </c>
      <c r="CC867" s="239" t="str">
        <f t="shared" si="1312"/>
        <v/>
      </c>
      <c r="CD867" s="239" t="str">
        <f t="shared" si="1313"/>
        <v/>
      </c>
      <c r="CE867" s="239" t="str">
        <f t="shared" si="1314"/>
        <v/>
      </c>
      <c r="CF867" s="239" t="str">
        <f t="shared" si="1315"/>
        <v/>
      </c>
      <c r="CG867" s="239" t="str">
        <f t="shared" si="1316"/>
        <v/>
      </c>
      <c r="CH867" s="239" t="str">
        <f t="shared" si="1317"/>
        <v/>
      </c>
      <c r="CI867" s="239" t="str">
        <f t="shared" si="1318"/>
        <v/>
      </c>
      <c r="CJ867" s="239" t="str">
        <f t="shared" si="1319"/>
        <v/>
      </c>
      <c r="CK867" s="239" t="str">
        <f t="shared" si="1320"/>
        <v/>
      </c>
      <c r="CL867" s="239" t="str">
        <f t="shared" si="1321"/>
        <v/>
      </c>
      <c r="CM867" s="239" t="str">
        <f t="shared" si="1322"/>
        <v/>
      </c>
      <c r="CN867" s="239" t="str">
        <f t="shared" si="1323"/>
        <v/>
      </c>
      <c r="CP867" s="239" t="str">
        <f t="shared" si="1324"/>
        <v/>
      </c>
      <c r="CQ867" s="239" t="str">
        <f t="shared" si="1325"/>
        <v/>
      </c>
      <c r="CR867" s="239" t="str">
        <f t="shared" si="1326"/>
        <v/>
      </c>
      <c r="CS867" s="239" t="str">
        <f t="shared" si="1327"/>
        <v/>
      </c>
      <c r="CT867" s="239" t="str">
        <f t="shared" si="1328"/>
        <v/>
      </c>
      <c r="CU867" s="239" t="str">
        <f t="shared" si="1329"/>
        <v/>
      </c>
      <c r="CV867" s="239" t="str">
        <f t="shared" si="1330"/>
        <v/>
      </c>
      <c r="CW867" s="239" t="str">
        <f t="shared" si="1331"/>
        <v/>
      </c>
      <c r="CX867" s="239" t="str">
        <f t="shared" si="1332"/>
        <v/>
      </c>
      <c r="CY867" s="239" t="str">
        <f t="shared" si="1333"/>
        <v/>
      </c>
      <c r="CZ867" s="239" t="str">
        <f t="shared" si="1334"/>
        <v/>
      </c>
      <c r="DA867" s="239" t="str">
        <f t="shared" si="1335"/>
        <v/>
      </c>
      <c r="DB867" s="239" t="str">
        <f t="shared" si="1336"/>
        <v/>
      </c>
      <c r="DC867" s="239" t="str">
        <f t="shared" si="1337"/>
        <v/>
      </c>
      <c r="DD867" s="239" t="str">
        <f t="shared" si="1338"/>
        <v/>
      </c>
      <c r="DE867" s="239" t="str">
        <f t="shared" si="1339"/>
        <v/>
      </c>
      <c r="DF867" s="239" t="str">
        <f t="shared" si="1340"/>
        <v/>
      </c>
      <c r="DG867" s="239" t="str">
        <f t="shared" si="1341"/>
        <v/>
      </c>
      <c r="DH867" s="239" t="str">
        <f t="shared" si="1342"/>
        <v/>
      </c>
      <c r="DI867" s="239" t="str">
        <f t="shared" si="1343"/>
        <v/>
      </c>
      <c r="DJ867" s="239" t="str">
        <f t="shared" si="1344"/>
        <v/>
      </c>
      <c r="DK867" s="239" t="str">
        <f t="shared" si="1345"/>
        <v/>
      </c>
      <c r="DL867" s="239" t="str">
        <f t="shared" si="1346"/>
        <v/>
      </c>
      <c r="DM867" s="239" t="str">
        <f t="shared" si="1347"/>
        <v/>
      </c>
      <c r="DN867" s="239" t="str">
        <f t="shared" si="1348"/>
        <v/>
      </c>
      <c r="DO867" s="239" t="str">
        <f t="shared" si="1349"/>
        <v/>
      </c>
      <c r="DP867" s="239" t="str">
        <f t="shared" si="1350"/>
        <v/>
      </c>
    </row>
    <row r="868" spans="1:120" ht="35.25" hidden="1" customHeight="1" x14ac:dyDescent="0.25">
      <c r="A868" s="53" t="s">
        <v>4513</v>
      </c>
      <c r="B868" s="53">
        <v>3003</v>
      </c>
      <c r="C868" s="53" t="s">
        <v>67</v>
      </c>
      <c r="D868" s="53" t="s">
        <v>3316</v>
      </c>
      <c r="E868" s="53">
        <v>3</v>
      </c>
      <c r="F868" s="53" t="s">
        <v>3447</v>
      </c>
      <c r="G868" s="53" t="str">
        <f t="shared" si="1352"/>
        <v>3003-7</v>
      </c>
      <c r="H868" s="53" t="s">
        <v>94</v>
      </c>
      <c r="I868" s="53" t="s">
        <v>196</v>
      </c>
      <c r="J868" s="53" t="s">
        <v>80</v>
      </c>
      <c r="K868" s="53" t="s">
        <v>80</v>
      </c>
      <c r="L868" s="53" t="s">
        <v>80</v>
      </c>
      <c r="M868" s="53" t="s">
        <v>80</v>
      </c>
      <c r="N868" s="53" t="s">
        <v>80</v>
      </c>
      <c r="O868" s="53" t="s">
        <v>80</v>
      </c>
      <c r="P868" s="53" t="s">
        <v>3448</v>
      </c>
      <c r="Q868" s="52">
        <v>0.2</v>
      </c>
      <c r="R868" s="52">
        <f>+Q868*Q867</f>
        <v>2.8000000000000004E-2</v>
      </c>
      <c r="S868" s="53">
        <v>1</v>
      </c>
      <c r="T868" s="53" t="s">
        <v>84</v>
      </c>
      <c r="U868" s="53" t="s">
        <v>1087</v>
      </c>
      <c r="V868" s="23">
        <v>44942</v>
      </c>
      <c r="W868" s="23">
        <v>44957</v>
      </c>
      <c r="X868" s="53" t="s">
        <v>3321</v>
      </c>
      <c r="Y868" s="49" t="s">
        <v>97</v>
      </c>
      <c r="Z868" s="59" t="s">
        <v>100</v>
      </c>
      <c r="AA868" s="60">
        <v>1</v>
      </c>
      <c r="AB868" s="62" t="s">
        <v>3449</v>
      </c>
      <c r="AC868" s="62">
        <v>44957</v>
      </c>
      <c r="AD868" s="60">
        <v>1</v>
      </c>
      <c r="AE868" s="62" t="s">
        <v>314</v>
      </c>
      <c r="AF868" s="62">
        <v>44957</v>
      </c>
      <c r="AG868" s="60" t="s">
        <v>79</v>
      </c>
      <c r="AH868" s="60">
        <v>1</v>
      </c>
      <c r="AI868" s="52">
        <f t="shared" si="1269"/>
        <v>2.8000000000000004E-2</v>
      </c>
      <c r="AJ868" s="52">
        <f t="shared" ref="AJ868:AJ870" si="1358">+AI868/R868</f>
        <v>1</v>
      </c>
      <c r="AK868" s="52"/>
      <c r="AL868" s="239" t="str">
        <f t="shared" si="1288"/>
        <v/>
      </c>
      <c r="AM868" s="239" t="str">
        <f t="shared" si="1289"/>
        <v/>
      </c>
      <c r="AN868" s="239" t="str">
        <f t="shared" si="1290"/>
        <v/>
      </c>
      <c r="AO868" s="239" t="str">
        <f t="shared" si="1291"/>
        <v/>
      </c>
      <c r="AP868" s="239" t="str">
        <f t="shared" si="1292"/>
        <v/>
      </c>
      <c r="AQ868" s="239" t="str">
        <f t="shared" si="1293"/>
        <v/>
      </c>
      <c r="AR868" s="239" t="str">
        <f t="shared" si="1294"/>
        <v/>
      </c>
      <c r="AS868" s="239" t="str">
        <f t="shared" si="1295"/>
        <v/>
      </c>
      <c r="AT868" s="239" t="str">
        <f t="shared" si="1296"/>
        <v/>
      </c>
      <c r="AU868" s="239" t="str">
        <f t="shared" si="1270"/>
        <v/>
      </c>
      <c r="AV868" s="239" t="str">
        <f t="shared" si="1271"/>
        <v/>
      </c>
      <c r="AW868" s="239" t="str">
        <f t="shared" si="1272"/>
        <v/>
      </c>
      <c r="AX868" s="239" t="str">
        <f t="shared" si="1273"/>
        <v/>
      </c>
      <c r="AY868" s="239" t="str">
        <f t="shared" si="1274"/>
        <v/>
      </c>
      <c r="AZ868" s="239" t="str">
        <f t="shared" si="1275"/>
        <v/>
      </c>
      <c r="BA868" s="239" t="str">
        <f t="shared" si="1276"/>
        <v/>
      </c>
      <c r="BB868" s="239" t="str">
        <f t="shared" si="1277"/>
        <v/>
      </c>
      <c r="BC868" s="239" t="str">
        <f t="shared" si="1278"/>
        <v/>
      </c>
      <c r="BD868" s="239" t="str">
        <f t="shared" si="1279"/>
        <v/>
      </c>
      <c r="BE868" s="239" t="str">
        <f t="shared" si="1280"/>
        <v/>
      </c>
      <c r="BF868" s="239" t="str">
        <f t="shared" si="1281"/>
        <v/>
      </c>
      <c r="BG868" s="239" t="str">
        <f t="shared" si="1282"/>
        <v/>
      </c>
      <c r="BH868" s="239" t="str">
        <f t="shared" si="1283"/>
        <v/>
      </c>
      <c r="BI868" s="239" t="str">
        <f t="shared" si="1284"/>
        <v/>
      </c>
      <c r="BJ868" s="239" t="str">
        <f t="shared" si="1285"/>
        <v/>
      </c>
      <c r="BK868" s="239" t="str">
        <f t="shared" si="1286"/>
        <v/>
      </c>
      <c r="BL868" s="239" t="str">
        <f t="shared" si="1287"/>
        <v/>
      </c>
      <c r="BN868" s="239" t="str">
        <f t="shared" si="1297"/>
        <v/>
      </c>
      <c r="BO868" s="239" t="str">
        <f t="shared" si="1298"/>
        <v/>
      </c>
      <c r="BP868" s="239" t="str">
        <f t="shared" si="1299"/>
        <v/>
      </c>
      <c r="BQ868" s="239" t="str">
        <f t="shared" si="1300"/>
        <v/>
      </c>
      <c r="BR868" s="239" t="str">
        <f t="shared" si="1301"/>
        <v/>
      </c>
      <c r="BS868" s="239" t="str">
        <f t="shared" si="1302"/>
        <v/>
      </c>
      <c r="BT868" s="239" t="str">
        <f t="shared" si="1303"/>
        <v/>
      </c>
      <c r="BU868" s="239" t="str">
        <f t="shared" si="1304"/>
        <v/>
      </c>
      <c r="BV868" s="239" t="str">
        <f t="shared" si="1305"/>
        <v/>
      </c>
      <c r="BW868" s="239" t="str">
        <f t="shared" si="1306"/>
        <v/>
      </c>
      <c r="BX868" s="239" t="str">
        <f t="shared" si="1307"/>
        <v/>
      </c>
      <c r="BY868" s="239" t="str">
        <f t="shared" si="1308"/>
        <v/>
      </c>
      <c r="BZ868" s="239" t="str">
        <f t="shared" si="1309"/>
        <v/>
      </c>
      <c r="CA868" s="239" t="str">
        <f t="shared" si="1310"/>
        <v/>
      </c>
      <c r="CB868" s="239" t="str">
        <f t="shared" si="1311"/>
        <v/>
      </c>
      <c r="CC868" s="239" t="str">
        <f t="shared" si="1312"/>
        <v/>
      </c>
      <c r="CD868" s="239" t="str">
        <f t="shared" si="1313"/>
        <v/>
      </c>
      <c r="CE868" s="239" t="str">
        <f t="shared" si="1314"/>
        <v/>
      </c>
      <c r="CF868" s="239" t="str">
        <f t="shared" si="1315"/>
        <v/>
      </c>
      <c r="CG868" s="239" t="str">
        <f t="shared" si="1316"/>
        <v/>
      </c>
      <c r="CH868" s="239" t="str">
        <f t="shared" si="1317"/>
        <v/>
      </c>
      <c r="CI868" s="239" t="str">
        <f t="shared" si="1318"/>
        <v/>
      </c>
      <c r="CJ868" s="239" t="str">
        <f t="shared" si="1319"/>
        <v/>
      </c>
      <c r="CK868" s="239" t="str">
        <f t="shared" si="1320"/>
        <v/>
      </c>
      <c r="CL868" s="239" t="str">
        <f t="shared" si="1321"/>
        <v/>
      </c>
      <c r="CM868" s="239" t="str">
        <f t="shared" si="1322"/>
        <v/>
      </c>
      <c r="CN868" s="239" t="str">
        <f t="shared" si="1323"/>
        <v/>
      </c>
      <c r="CP868" s="239" t="str">
        <f t="shared" si="1324"/>
        <v/>
      </c>
      <c r="CQ868" s="239" t="str">
        <f t="shared" si="1325"/>
        <v/>
      </c>
      <c r="CR868" s="239" t="str">
        <f t="shared" si="1326"/>
        <v/>
      </c>
      <c r="CS868" s="239" t="str">
        <f t="shared" si="1327"/>
        <v/>
      </c>
      <c r="CT868" s="239" t="str">
        <f t="shared" si="1328"/>
        <v/>
      </c>
      <c r="CU868" s="239" t="str">
        <f t="shared" si="1329"/>
        <v/>
      </c>
      <c r="CV868" s="239" t="str">
        <f t="shared" si="1330"/>
        <v/>
      </c>
      <c r="CW868" s="239" t="str">
        <f t="shared" si="1331"/>
        <v/>
      </c>
      <c r="CX868" s="239" t="str">
        <f t="shared" si="1332"/>
        <v/>
      </c>
      <c r="CY868" s="239" t="str">
        <f t="shared" si="1333"/>
        <v/>
      </c>
      <c r="CZ868" s="239" t="str">
        <f t="shared" si="1334"/>
        <v/>
      </c>
      <c r="DA868" s="239" t="str">
        <f t="shared" si="1335"/>
        <v/>
      </c>
      <c r="DB868" s="239" t="str">
        <f t="shared" si="1336"/>
        <v/>
      </c>
      <c r="DC868" s="239" t="str">
        <f t="shared" si="1337"/>
        <v/>
      </c>
      <c r="DD868" s="239" t="str">
        <f t="shared" si="1338"/>
        <v/>
      </c>
      <c r="DE868" s="239" t="str">
        <f t="shared" si="1339"/>
        <v/>
      </c>
      <c r="DF868" s="239" t="str">
        <f t="shared" si="1340"/>
        <v/>
      </c>
      <c r="DG868" s="239" t="str">
        <f t="shared" si="1341"/>
        <v/>
      </c>
      <c r="DH868" s="239" t="str">
        <f t="shared" si="1342"/>
        <v/>
      </c>
      <c r="DI868" s="239" t="str">
        <f t="shared" si="1343"/>
        <v/>
      </c>
      <c r="DJ868" s="239" t="str">
        <f t="shared" si="1344"/>
        <v/>
      </c>
      <c r="DK868" s="239" t="str">
        <f t="shared" si="1345"/>
        <v/>
      </c>
      <c r="DL868" s="239" t="str">
        <f t="shared" si="1346"/>
        <v/>
      </c>
      <c r="DM868" s="239" t="str">
        <f t="shared" si="1347"/>
        <v/>
      </c>
      <c r="DN868" s="239" t="str">
        <f t="shared" si="1348"/>
        <v/>
      </c>
      <c r="DO868" s="239" t="str">
        <f t="shared" si="1349"/>
        <v/>
      </c>
      <c r="DP868" s="239" t="str">
        <f t="shared" si="1350"/>
        <v/>
      </c>
    </row>
    <row r="869" spans="1:120" ht="50.25" hidden="1" customHeight="1" x14ac:dyDescent="0.25">
      <c r="A869" s="53" t="s">
        <v>4513</v>
      </c>
      <c r="B869" s="53">
        <v>3003</v>
      </c>
      <c r="C869" s="53" t="s">
        <v>67</v>
      </c>
      <c r="D869" s="53" t="s">
        <v>3316</v>
      </c>
      <c r="E869" s="55">
        <v>3</v>
      </c>
      <c r="F869" s="55" t="s">
        <v>3450</v>
      </c>
      <c r="G869" s="55" t="str">
        <f t="shared" si="1352"/>
        <v>3003-7</v>
      </c>
      <c r="H869" s="53" t="s">
        <v>94</v>
      </c>
      <c r="I869" s="53" t="s">
        <v>196</v>
      </c>
      <c r="J869" s="53" t="s">
        <v>80</v>
      </c>
      <c r="K869" s="53" t="s">
        <v>80</v>
      </c>
      <c r="L869" s="53" t="s">
        <v>80</v>
      </c>
      <c r="M869" s="53" t="s">
        <v>80</v>
      </c>
      <c r="N869" s="53" t="s">
        <v>80</v>
      </c>
      <c r="O869" s="53" t="s">
        <v>80</v>
      </c>
      <c r="P869" s="53" t="s">
        <v>3451</v>
      </c>
      <c r="Q869" s="52">
        <v>0.5</v>
      </c>
      <c r="R869" s="52">
        <f>+Q869*Q867</f>
        <v>7.0000000000000007E-2</v>
      </c>
      <c r="S869" s="53">
        <v>11</v>
      </c>
      <c r="T869" s="53" t="s">
        <v>84</v>
      </c>
      <c r="U869" s="53" t="s">
        <v>3452</v>
      </c>
      <c r="V869" s="23">
        <v>44942</v>
      </c>
      <c r="W869" s="23">
        <v>45275</v>
      </c>
      <c r="X869" s="53" t="s">
        <v>3321</v>
      </c>
      <c r="Y869" s="49" t="s">
        <v>87</v>
      </c>
      <c r="Z869" s="59" t="s">
        <v>100</v>
      </c>
      <c r="AA869" s="224">
        <v>1</v>
      </c>
      <c r="AB869" s="200" t="s">
        <v>3453</v>
      </c>
      <c r="AC869" s="202">
        <v>45260</v>
      </c>
      <c r="AD869" s="52">
        <v>1</v>
      </c>
      <c r="AE869" s="23" t="s">
        <v>3328</v>
      </c>
      <c r="AF869" s="23">
        <v>45260</v>
      </c>
      <c r="AG869" s="53" t="s">
        <v>79</v>
      </c>
      <c r="AH869" s="52">
        <v>1</v>
      </c>
      <c r="AI869" s="52">
        <f t="shared" si="1269"/>
        <v>7.0000000000000007E-2</v>
      </c>
      <c r="AJ869" s="52">
        <f t="shared" si="1358"/>
        <v>1</v>
      </c>
      <c r="AK869" s="52"/>
      <c r="AL869" s="239" t="str">
        <f t="shared" si="1288"/>
        <v/>
      </c>
      <c r="AM869" s="239" t="str">
        <f t="shared" si="1289"/>
        <v/>
      </c>
      <c r="AN869" s="239" t="str">
        <f t="shared" si="1290"/>
        <v/>
      </c>
      <c r="AO869" s="239" t="str">
        <f t="shared" si="1291"/>
        <v/>
      </c>
      <c r="AP869" s="239" t="str">
        <f t="shared" si="1292"/>
        <v/>
      </c>
      <c r="AQ869" s="239" t="str">
        <f t="shared" si="1293"/>
        <v/>
      </c>
      <c r="AR869" s="239" t="str">
        <f t="shared" si="1294"/>
        <v/>
      </c>
      <c r="AS869" s="239" t="str">
        <f t="shared" si="1295"/>
        <v/>
      </c>
      <c r="AT869" s="239" t="str">
        <f t="shared" si="1296"/>
        <v/>
      </c>
      <c r="AU869" s="239" t="str">
        <f t="shared" si="1270"/>
        <v/>
      </c>
      <c r="AV869" s="239" t="str">
        <f t="shared" si="1271"/>
        <v/>
      </c>
      <c r="AW869" s="239" t="str">
        <f t="shared" si="1272"/>
        <v/>
      </c>
      <c r="AX869" s="239" t="str">
        <f t="shared" si="1273"/>
        <v/>
      </c>
      <c r="AY869" s="239" t="str">
        <f t="shared" si="1274"/>
        <v/>
      </c>
      <c r="AZ869" s="239" t="str">
        <f t="shared" si="1275"/>
        <v/>
      </c>
      <c r="BA869" s="239" t="str">
        <f t="shared" si="1276"/>
        <v/>
      </c>
      <c r="BB869" s="239" t="str">
        <f t="shared" si="1277"/>
        <v/>
      </c>
      <c r="BC869" s="239" t="str">
        <f t="shared" si="1278"/>
        <v/>
      </c>
      <c r="BD869" s="239" t="str">
        <f t="shared" si="1279"/>
        <v/>
      </c>
      <c r="BE869" s="239" t="str">
        <f t="shared" si="1280"/>
        <v/>
      </c>
      <c r="BF869" s="239" t="str">
        <f t="shared" si="1281"/>
        <v/>
      </c>
      <c r="BG869" s="239" t="str">
        <f t="shared" si="1282"/>
        <v/>
      </c>
      <c r="BH869" s="239" t="str">
        <f t="shared" si="1283"/>
        <v/>
      </c>
      <c r="BI869" s="239" t="str">
        <f t="shared" si="1284"/>
        <v/>
      </c>
      <c r="BJ869" s="239" t="str">
        <f t="shared" si="1285"/>
        <v/>
      </c>
      <c r="BK869" s="239" t="str">
        <f t="shared" si="1286"/>
        <v/>
      </c>
      <c r="BL869" s="239" t="str">
        <f t="shared" si="1287"/>
        <v/>
      </c>
      <c r="BN869" s="239" t="str">
        <f t="shared" si="1297"/>
        <v/>
      </c>
      <c r="BO869" s="239" t="str">
        <f t="shared" si="1298"/>
        <v/>
      </c>
      <c r="BP869" s="239" t="str">
        <f t="shared" si="1299"/>
        <v/>
      </c>
      <c r="BQ869" s="239" t="str">
        <f t="shared" si="1300"/>
        <v/>
      </c>
      <c r="BR869" s="239" t="str">
        <f t="shared" si="1301"/>
        <v/>
      </c>
      <c r="BS869" s="239" t="str">
        <f t="shared" si="1302"/>
        <v/>
      </c>
      <c r="BT869" s="239" t="str">
        <f t="shared" si="1303"/>
        <v/>
      </c>
      <c r="BU869" s="239" t="str">
        <f t="shared" si="1304"/>
        <v/>
      </c>
      <c r="BV869" s="239" t="str">
        <f t="shared" si="1305"/>
        <v/>
      </c>
      <c r="BW869" s="239" t="str">
        <f t="shared" si="1306"/>
        <v/>
      </c>
      <c r="BX869" s="239" t="str">
        <f t="shared" si="1307"/>
        <v/>
      </c>
      <c r="BY869" s="239" t="str">
        <f t="shared" si="1308"/>
        <v/>
      </c>
      <c r="BZ869" s="239" t="str">
        <f t="shared" si="1309"/>
        <v/>
      </c>
      <c r="CA869" s="239" t="str">
        <f t="shared" si="1310"/>
        <v/>
      </c>
      <c r="CB869" s="239" t="str">
        <f t="shared" si="1311"/>
        <v/>
      </c>
      <c r="CC869" s="239" t="str">
        <f t="shared" si="1312"/>
        <v/>
      </c>
      <c r="CD869" s="239" t="str">
        <f t="shared" si="1313"/>
        <v/>
      </c>
      <c r="CE869" s="239" t="str">
        <f t="shared" si="1314"/>
        <v/>
      </c>
      <c r="CF869" s="239" t="str">
        <f t="shared" si="1315"/>
        <v/>
      </c>
      <c r="CG869" s="239" t="str">
        <f t="shared" si="1316"/>
        <v/>
      </c>
      <c r="CH869" s="239" t="str">
        <f t="shared" si="1317"/>
        <v/>
      </c>
      <c r="CI869" s="239" t="str">
        <f t="shared" si="1318"/>
        <v/>
      </c>
      <c r="CJ869" s="239" t="str">
        <f t="shared" si="1319"/>
        <v/>
      </c>
      <c r="CK869" s="239" t="str">
        <f t="shared" si="1320"/>
        <v/>
      </c>
      <c r="CL869" s="239" t="str">
        <f t="shared" si="1321"/>
        <v/>
      </c>
      <c r="CM869" s="239" t="str">
        <f t="shared" si="1322"/>
        <v/>
      </c>
      <c r="CN869" s="239" t="str">
        <f t="shared" si="1323"/>
        <v/>
      </c>
      <c r="CP869" s="239" t="str">
        <f t="shared" si="1324"/>
        <v/>
      </c>
      <c r="CQ869" s="239" t="str">
        <f t="shared" si="1325"/>
        <v/>
      </c>
      <c r="CR869" s="239" t="str">
        <f t="shared" si="1326"/>
        <v/>
      </c>
      <c r="CS869" s="239" t="str">
        <f t="shared" si="1327"/>
        <v/>
      </c>
      <c r="CT869" s="239" t="str">
        <f t="shared" si="1328"/>
        <v/>
      </c>
      <c r="CU869" s="239" t="str">
        <f t="shared" si="1329"/>
        <v/>
      </c>
      <c r="CV869" s="239" t="str">
        <f t="shared" si="1330"/>
        <v/>
      </c>
      <c r="CW869" s="239" t="str">
        <f t="shared" si="1331"/>
        <v/>
      </c>
      <c r="CX869" s="239" t="str">
        <f t="shared" si="1332"/>
        <v/>
      </c>
      <c r="CY869" s="239" t="str">
        <f t="shared" si="1333"/>
        <v/>
      </c>
      <c r="CZ869" s="239" t="str">
        <f t="shared" si="1334"/>
        <v/>
      </c>
      <c r="DA869" s="239" t="str">
        <f t="shared" si="1335"/>
        <v/>
      </c>
      <c r="DB869" s="239" t="str">
        <f t="shared" si="1336"/>
        <v/>
      </c>
      <c r="DC869" s="239" t="str">
        <f t="shared" si="1337"/>
        <v/>
      </c>
      <c r="DD869" s="239" t="str">
        <f t="shared" si="1338"/>
        <v/>
      </c>
      <c r="DE869" s="239" t="str">
        <f t="shared" si="1339"/>
        <v/>
      </c>
      <c r="DF869" s="239" t="str">
        <f t="shared" si="1340"/>
        <v/>
      </c>
      <c r="DG869" s="239" t="str">
        <f t="shared" si="1341"/>
        <v/>
      </c>
      <c r="DH869" s="239" t="str">
        <f t="shared" si="1342"/>
        <v/>
      </c>
      <c r="DI869" s="239" t="str">
        <f t="shared" si="1343"/>
        <v/>
      </c>
      <c r="DJ869" s="239" t="str">
        <f t="shared" si="1344"/>
        <v/>
      </c>
      <c r="DK869" s="239" t="str">
        <f t="shared" si="1345"/>
        <v/>
      </c>
      <c r="DL869" s="239" t="str">
        <f t="shared" si="1346"/>
        <v/>
      </c>
      <c r="DM869" s="239" t="str">
        <f t="shared" si="1347"/>
        <v/>
      </c>
      <c r="DN869" s="239" t="str">
        <f t="shared" si="1348"/>
        <v/>
      </c>
      <c r="DO869" s="239" t="str">
        <f t="shared" si="1349"/>
        <v/>
      </c>
      <c r="DP869" s="239" t="str">
        <f t="shared" si="1350"/>
        <v/>
      </c>
    </row>
    <row r="870" spans="1:120" ht="35.25" hidden="1" customHeight="1" x14ac:dyDescent="0.25">
      <c r="A870" s="53" t="s">
        <v>4513</v>
      </c>
      <c r="B870" s="53">
        <v>3003</v>
      </c>
      <c r="C870" s="53" t="s">
        <v>67</v>
      </c>
      <c r="D870" s="53" t="s">
        <v>3316</v>
      </c>
      <c r="E870" s="55">
        <v>3</v>
      </c>
      <c r="F870" s="55" t="s">
        <v>3454</v>
      </c>
      <c r="G870" s="55" t="str">
        <f t="shared" si="1352"/>
        <v>3003-7</v>
      </c>
      <c r="H870" s="53" t="s">
        <v>94</v>
      </c>
      <c r="I870" s="53" t="s">
        <v>196</v>
      </c>
      <c r="J870" s="53" t="s">
        <v>80</v>
      </c>
      <c r="K870" s="53" t="s">
        <v>80</v>
      </c>
      <c r="L870" s="53" t="s">
        <v>80</v>
      </c>
      <c r="M870" s="53" t="s">
        <v>80</v>
      </c>
      <c r="N870" s="53" t="s">
        <v>80</v>
      </c>
      <c r="O870" s="53" t="s">
        <v>80</v>
      </c>
      <c r="P870" s="53" t="s">
        <v>3455</v>
      </c>
      <c r="Q870" s="56">
        <v>0.3</v>
      </c>
      <c r="R870" s="52">
        <f>+Q870*Q867</f>
        <v>4.2000000000000003E-2</v>
      </c>
      <c r="S870" s="174">
        <v>1</v>
      </c>
      <c r="T870" s="53" t="s">
        <v>84</v>
      </c>
      <c r="U870" s="53" t="s">
        <v>3456</v>
      </c>
      <c r="V870" s="74">
        <v>44986</v>
      </c>
      <c r="W870" s="74">
        <v>45139</v>
      </c>
      <c r="X870" s="56" t="s">
        <v>3321</v>
      </c>
      <c r="Y870" s="49" t="s">
        <v>202</v>
      </c>
      <c r="Z870" s="59" t="s">
        <v>100</v>
      </c>
      <c r="AA870" s="60">
        <v>1</v>
      </c>
      <c r="AB870" s="60" t="s">
        <v>3457</v>
      </c>
      <c r="AC870" s="69">
        <v>45138</v>
      </c>
      <c r="AD870" s="52">
        <v>1</v>
      </c>
      <c r="AE870" s="60" t="s">
        <v>386</v>
      </c>
      <c r="AF870" s="69">
        <v>45138</v>
      </c>
      <c r="AG870" s="60" t="s">
        <v>79</v>
      </c>
      <c r="AH870" s="60">
        <v>1</v>
      </c>
      <c r="AI870" s="52">
        <f t="shared" si="1269"/>
        <v>4.2000000000000003E-2</v>
      </c>
      <c r="AJ870" s="52">
        <f t="shared" si="1358"/>
        <v>1</v>
      </c>
      <c r="AK870" s="52"/>
      <c r="AL870" s="239" t="str">
        <f t="shared" si="1288"/>
        <v/>
      </c>
      <c r="AM870" s="239" t="str">
        <f t="shared" si="1289"/>
        <v/>
      </c>
      <c r="AN870" s="239" t="str">
        <f t="shared" si="1290"/>
        <v/>
      </c>
      <c r="AO870" s="239" t="str">
        <f t="shared" si="1291"/>
        <v/>
      </c>
      <c r="AP870" s="239" t="str">
        <f t="shared" si="1292"/>
        <v/>
      </c>
      <c r="AQ870" s="239" t="str">
        <f t="shared" si="1293"/>
        <v/>
      </c>
      <c r="AR870" s="239" t="str">
        <f t="shared" si="1294"/>
        <v/>
      </c>
      <c r="AS870" s="239" t="str">
        <f t="shared" si="1295"/>
        <v/>
      </c>
      <c r="AT870" s="239" t="str">
        <f t="shared" si="1296"/>
        <v/>
      </c>
      <c r="AU870" s="239" t="str">
        <f t="shared" si="1270"/>
        <v/>
      </c>
      <c r="AV870" s="239" t="str">
        <f t="shared" si="1271"/>
        <v/>
      </c>
      <c r="AW870" s="239" t="str">
        <f t="shared" si="1272"/>
        <v/>
      </c>
      <c r="AX870" s="239" t="str">
        <f t="shared" si="1273"/>
        <v/>
      </c>
      <c r="AY870" s="239" t="str">
        <f t="shared" si="1274"/>
        <v/>
      </c>
      <c r="AZ870" s="239" t="str">
        <f t="shared" si="1275"/>
        <v/>
      </c>
      <c r="BA870" s="239" t="str">
        <f t="shared" si="1276"/>
        <v/>
      </c>
      <c r="BB870" s="239" t="str">
        <f t="shared" si="1277"/>
        <v/>
      </c>
      <c r="BC870" s="239" t="str">
        <f t="shared" si="1278"/>
        <v/>
      </c>
      <c r="BD870" s="239" t="str">
        <f t="shared" si="1279"/>
        <v/>
      </c>
      <c r="BE870" s="239" t="str">
        <f t="shared" si="1280"/>
        <v/>
      </c>
      <c r="BF870" s="239" t="str">
        <f t="shared" si="1281"/>
        <v/>
      </c>
      <c r="BG870" s="239" t="str">
        <f t="shared" si="1282"/>
        <v/>
      </c>
      <c r="BH870" s="239" t="str">
        <f t="shared" si="1283"/>
        <v/>
      </c>
      <c r="BI870" s="239" t="str">
        <f t="shared" si="1284"/>
        <v/>
      </c>
      <c r="BJ870" s="239" t="str">
        <f t="shared" si="1285"/>
        <v/>
      </c>
      <c r="BK870" s="239" t="str">
        <f t="shared" si="1286"/>
        <v/>
      </c>
      <c r="BL870" s="239" t="str">
        <f t="shared" si="1287"/>
        <v/>
      </c>
      <c r="BN870" s="239" t="str">
        <f t="shared" si="1297"/>
        <v/>
      </c>
      <c r="BO870" s="239" t="str">
        <f t="shared" si="1298"/>
        <v/>
      </c>
      <c r="BP870" s="239" t="str">
        <f t="shared" si="1299"/>
        <v/>
      </c>
      <c r="BQ870" s="239" t="str">
        <f t="shared" si="1300"/>
        <v/>
      </c>
      <c r="BR870" s="239" t="str">
        <f t="shared" si="1301"/>
        <v/>
      </c>
      <c r="BS870" s="239" t="str">
        <f t="shared" si="1302"/>
        <v/>
      </c>
      <c r="BT870" s="239" t="str">
        <f t="shared" si="1303"/>
        <v/>
      </c>
      <c r="BU870" s="239" t="str">
        <f t="shared" si="1304"/>
        <v/>
      </c>
      <c r="BV870" s="239" t="str">
        <f t="shared" si="1305"/>
        <v/>
      </c>
      <c r="BW870" s="239" t="str">
        <f t="shared" si="1306"/>
        <v/>
      </c>
      <c r="BX870" s="239" t="str">
        <f t="shared" si="1307"/>
        <v/>
      </c>
      <c r="BY870" s="239" t="str">
        <f t="shared" si="1308"/>
        <v/>
      </c>
      <c r="BZ870" s="239" t="str">
        <f t="shared" si="1309"/>
        <v/>
      </c>
      <c r="CA870" s="239" t="str">
        <f t="shared" si="1310"/>
        <v/>
      </c>
      <c r="CB870" s="239" t="str">
        <f t="shared" si="1311"/>
        <v/>
      </c>
      <c r="CC870" s="239" t="str">
        <f t="shared" si="1312"/>
        <v/>
      </c>
      <c r="CD870" s="239" t="str">
        <f t="shared" si="1313"/>
        <v/>
      </c>
      <c r="CE870" s="239" t="str">
        <f t="shared" si="1314"/>
        <v/>
      </c>
      <c r="CF870" s="239" t="str">
        <f t="shared" si="1315"/>
        <v/>
      </c>
      <c r="CG870" s="239" t="str">
        <f t="shared" si="1316"/>
        <v/>
      </c>
      <c r="CH870" s="239" t="str">
        <f t="shared" si="1317"/>
        <v/>
      </c>
      <c r="CI870" s="239" t="str">
        <f t="shared" si="1318"/>
        <v/>
      </c>
      <c r="CJ870" s="239" t="str">
        <f t="shared" si="1319"/>
        <v/>
      </c>
      <c r="CK870" s="239" t="str">
        <f t="shared" si="1320"/>
        <v/>
      </c>
      <c r="CL870" s="239" t="str">
        <f t="shared" si="1321"/>
        <v/>
      </c>
      <c r="CM870" s="239" t="str">
        <f t="shared" si="1322"/>
        <v/>
      </c>
      <c r="CN870" s="239" t="str">
        <f t="shared" si="1323"/>
        <v/>
      </c>
      <c r="CP870" s="239" t="str">
        <f t="shared" si="1324"/>
        <v/>
      </c>
      <c r="CQ870" s="239" t="str">
        <f t="shared" si="1325"/>
        <v/>
      </c>
      <c r="CR870" s="239" t="str">
        <f t="shared" si="1326"/>
        <v/>
      </c>
      <c r="CS870" s="239" t="str">
        <f t="shared" si="1327"/>
        <v/>
      </c>
      <c r="CT870" s="239" t="str">
        <f t="shared" si="1328"/>
        <v/>
      </c>
      <c r="CU870" s="239" t="str">
        <f t="shared" si="1329"/>
        <v/>
      </c>
      <c r="CV870" s="239" t="str">
        <f t="shared" si="1330"/>
        <v/>
      </c>
      <c r="CW870" s="239" t="str">
        <f t="shared" si="1331"/>
        <v/>
      </c>
      <c r="CX870" s="239" t="str">
        <f t="shared" si="1332"/>
        <v/>
      </c>
      <c r="CY870" s="239" t="str">
        <f t="shared" si="1333"/>
        <v/>
      </c>
      <c r="CZ870" s="239" t="str">
        <f t="shared" si="1334"/>
        <v/>
      </c>
      <c r="DA870" s="239" t="str">
        <f t="shared" si="1335"/>
        <v/>
      </c>
      <c r="DB870" s="239" t="str">
        <f t="shared" si="1336"/>
        <v/>
      </c>
      <c r="DC870" s="239" t="str">
        <f t="shared" si="1337"/>
        <v/>
      </c>
      <c r="DD870" s="239" t="str">
        <f t="shared" si="1338"/>
        <v/>
      </c>
      <c r="DE870" s="239" t="str">
        <f t="shared" si="1339"/>
        <v/>
      </c>
      <c r="DF870" s="239" t="str">
        <f t="shared" si="1340"/>
        <v/>
      </c>
      <c r="DG870" s="239" t="str">
        <f t="shared" si="1341"/>
        <v/>
      </c>
      <c r="DH870" s="239" t="str">
        <f t="shared" si="1342"/>
        <v/>
      </c>
      <c r="DI870" s="239" t="str">
        <f t="shared" si="1343"/>
        <v/>
      </c>
      <c r="DJ870" s="239" t="str">
        <f t="shared" si="1344"/>
        <v/>
      </c>
      <c r="DK870" s="239" t="str">
        <f t="shared" si="1345"/>
        <v/>
      </c>
      <c r="DL870" s="239" t="str">
        <f t="shared" si="1346"/>
        <v/>
      </c>
      <c r="DM870" s="239" t="str">
        <f t="shared" si="1347"/>
        <v/>
      </c>
      <c r="DN870" s="239" t="str">
        <f t="shared" si="1348"/>
        <v/>
      </c>
      <c r="DO870" s="239" t="str">
        <f t="shared" si="1349"/>
        <v/>
      </c>
      <c r="DP870" s="239" t="str">
        <f t="shared" si="1350"/>
        <v/>
      </c>
    </row>
    <row r="871" spans="1:120" ht="35.25" hidden="1" customHeight="1" x14ac:dyDescent="0.25">
      <c r="A871" s="49" t="s">
        <v>4513</v>
      </c>
      <c r="B871" s="49">
        <v>3003</v>
      </c>
      <c r="C871" s="49" t="s">
        <v>67</v>
      </c>
      <c r="D871" s="49" t="s">
        <v>3316</v>
      </c>
      <c r="E871" s="49">
        <v>3</v>
      </c>
      <c r="F871" s="49" t="s">
        <v>3458</v>
      </c>
      <c r="G871" s="49" t="str">
        <f t="shared" si="1352"/>
        <v>3003-8</v>
      </c>
      <c r="H871" s="49" t="s">
        <v>75</v>
      </c>
      <c r="I871" s="49" t="s">
        <v>196</v>
      </c>
      <c r="J871" s="49" t="s">
        <v>265</v>
      </c>
      <c r="K871" s="49" t="s">
        <v>1274</v>
      </c>
      <c r="L871" s="49" t="s">
        <v>125</v>
      </c>
      <c r="M871" s="49" t="s">
        <v>3318</v>
      </c>
      <c r="N871" s="49" t="s">
        <v>1293</v>
      </c>
      <c r="O871" s="49" t="s">
        <v>516</v>
      </c>
      <c r="P871" s="49" t="s">
        <v>3459</v>
      </c>
      <c r="Q871" s="50">
        <v>0.04</v>
      </c>
      <c r="R871" s="50"/>
      <c r="S871" s="49">
        <v>100</v>
      </c>
      <c r="T871" s="49" t="s">
        <v>301</v>
      </c>
      <c r="U871" s="49" t="s">
        <v>3460</v>
      </c>
      <c r="V871" s="51">
        <v>44986</v>
      </c>
      <c r="W871" s="51">
        <v>45169</v>
      </c>
      <c r="X871" s="49" t="s">
        <v>3321</v>
      </c>
      <c r="Y871" s="49" t="s">
        <v>202</v>
      </c>
      <c r="Z871" s="59" t="s">
        <v>100</v>
      </c>
      <c r="AA871" s="60">
        <v>1</v>
      </c>
      <c r="AB871" s="60" t="s">
        <v>3461</v>
      </c>
      <c r="AC871" s="69">
        <v>45138</v>
      </c>
      <c r="AD871" s="52">
        <v>1</v>
      </c>
      <c r="AE871" s="60" t="s">
        <v>2083</v>
      </c>
      <c r="AF871" s="69">
        <v>45138</v>
      </c>
      <c r="AG871" s="57" t="s">
        <v>79</v>
      </c>
      <c r="AH871" s="52" t="s">
        <v>92</v>
      </c>
      <c r="AI871" s="52">
        <f t="shared" si="1269"/>
        <v>0.04</v>
      </c>
      <c r="AJ871" s="52"/>
      <c r="AK871" s="52"/>
      <c r="AL871" s="239" t="str">
        <f t="shared" si="1288"/>
        <v/>
      </c>
      <c r="AM871" s="239" t="str">
        <f t="shared" si="1289"/>
        <v/>
      </c>
      <c r="AN871" s="239" t="str">
        <f t="shared" si="1290"/>
        <v/>
      </c>
      <c r="AO871" s="239" t="str">
        <f t="shared" si="1291"/>
        <v/>
      </c>
      <c r="AP871" s="239" t="str">
        <f t="shared" si="1292"/>
        <v/>
      </c>
      <c r="AQ871" s="239" t="str">
        <f t="shared" si="1293"/>
        <v/>
      </c>
      <c r="AR871" s="239" t="str">
        <f t="shared" si="1294"/>
        <v/>
      </c>
      <c r="AS871" s="239" t="str">
        <f t="shared" si="1295"/>
        <v/>
      </c>
      <c r="AT871" s="239" t="str">
        <f t="shared" si="1296"/>
        <v/>
      </c>
      <c r="AU871" s="239" t="str">
        <f t="shared" si="1270"/>
        <v/>
      </c>
      <c r="AV871" s="239" t="str">
        <f t="shared" si="1271"/>
        <v/>
      </c>
      <c r="AW871" s="239" t="str">
        <f t="shared" si="1272"/>
        <v/>
      </c>
      <c r="AX871" s="239" t="str">
        <f t="shared" si="1273"/>
        <v/>
      </c>
      <c r="AY871" s="239" t="str">
        <f t="shared" si="1274"/>
        <v/>
      </c>
      <c r="AZ871" s="239" t="str">
        <f t="shared" si="1275"/>
        <v/>
      </c>
      <c r="BA871" s="239" t="str">
        <f t="shared" si="1276"/>
        <v/>
      </c>
      <c r="BB871" s="239" t="str">
        <f t="shared" si="1277"/>
        <v/>
      </c>
      <c r="BC871" s="239" t="str">
        <f t="shared" si="1278"/>
        <v/>
      </c>
      <c r="BD871" s="239" t="str">
        <f t="shared" si="1279"/>
        <v/>
      </c>
      <c r="BE871" s="239" t="str">
        <f t="shared" si="1280"/>
        <v/>
      </c>
      <c r="BF871" s="239" t="str">
        <f t="shared" si="1281"/>
        <v/>
      </c>
      <c r="BG871" s="239" t="str">
        <f t="shared" si="1282"/>
        <v/>
      </c>
      <c r="BH871" s="239" t="str">
        <f t="shared" si="1283"/>
        <v/>
      </c>
      <c r="BI871" s="239" t="str">
        <f t="shared" si="1284"/>
        <v/>
      </c>
      <c r="BJ871" s="239" t="str">
        <f t="shared" si="1285"/>
        <v/>
      </c>
      <c r="BK871" s="239" t="str">
        <f t="shared" si="1286"/>
        <v/>
      </c>
      <c r="BL871" s="239" t="str">
        <f t="shared" si="1287"/>
        <v/>
      </c>
      <c r="BN871" s="239" t="str">
        <f t="shared" si="1297"/>
        <v/>
      </c>
      <c r="BO871" s="239" t="str">
        <f t="shared" si="1298"/>
        <v/>
      </c>
      <c r="BP871" s="239" t="str">
        <f t="shared" si="1299"/>
        <v/>
      </c>
      <c r="BQ871" s="239" t="str">
        <f t="shared" si="1300"/>
        <v/>
      </c>
      <c r="BR871" s="239" t="str">
        <f t="shared" si="1301"/>
        <v/>
      </c>
      <c r="BS871" s="239" t="str">
        <f t="shared" si="1302"/>
        <v/>
      </c>
      <c r="BT871" s="239" t="str">
        <f t="shared" si="1303"/>
        <v/>
      </c>
      <c r="BU871" s="239" t="str">
        <f t="shared" si="1304"/>
        <v/>
      </c>
      <c r="BV871" s="239" t="str">
        <f t="shared" si="1305"/>
        <v/>
      </c>
      <c r="BW871" s="239" t="str">
        <f t="shared" si="1306"/>
        <v/>
      </c>
      <c r="BX871" s="239" t="str">
        <f t="shared" si="1307"/>
        <v/>
      </c>
      <c r="BY871" s="239" t="str">
        <f t="shared" si="1308"/>
        <v/>
      </c>
      <c r="BZ871" s="239" t="str">
        <f t="shared" si="1309"/>
        <v/>
      </c>
      <c r="CA871" s="239" t="str">
        <f t="shared" si="1310"/>
        <v/>
      </c>
      <c r="CB871" s="239" t="str">
        <f t="shared" si="1311"/>
        <v/>
      </c>
      <c r="CC871" s="239" t="str">
        <f t="shared" si="1312"/>
        <v/>
      </c>
      <c r="CD871" s="239" t="str">
        <f t="shared" si="1313"/>
        <v/>
      </c>
      <c r="CE871" s="239" t="str">
        <f t="shared" si="1314"/>
        <v/>
      </c>
      <c r="CF871" s="239" t="str">
        <f t="shared" si="1315"/>
        <v/>
      </c>
      <c r="CG871" s="239" t="str">
        <f t="shared" si="1316"/>
        <v/>
      </c>
      <c r="CH871" s="239" t="str">
        <f t="shared" si="1317"/>
        <v/>
      </c>
      <c r="CI871" s="239" t="str">
        <f t="shared" si="1318"/>
        <v/>
      </c>
      <c r="CJ871" s="239" t="str">
        <f t="shared" si="1319"/>
        <v/>
      </c>
      <c r="CK871" s="239" t="str">
        <f t="shared" si="1320"/>
        <v/>
      </c>
      <c r="CL871" s="239" t="str">
        <f t="shared" si="1321"/>
        <v/>
      </c>
      <c r="CM871" s="239" t="str">
        <f t="shared" si="1322"/>
        <v/>
      </c>
      <c r="CN871" s="239" t="str">
        <f t="shared" si="1323"/>
        <v/>
      </c>
      <c r="CP871" s="239" t="str">
        <f t="shared" si="1324"/>
        <v/>
      </c>
      <c r="CQ871" s="239" t="str">
        <f t="shared" si="1325"/>
        <v/>
      </c>
      <c r="CR871" s="239" t="str">
        <f t="shared" si="1326"/>
        <v/>
      </c>
      <c r="CS871" s="239" t="str">
        <f t="shared" si="1327"/>
        <v/>
      </c>
      <c r="CT871" s="239" t="str">
        <f t="shared" si="1328"/>
        <v/>
      </c>
      <c r="CU871" s="239" t="str">
        <f t="shared" si="1329"/>
        <v/>
      </c>
      <c r="CV871" s="239" t="str">
        <f t="shared" si="1330"/>
        <v/>
      </c>
      <c r="CW871" s="239" t="str">
        <f t="shared" si="1331"/>
        <v/>
      </c>
      <c r="CX871" s="239" t="str">
        <f t="shared" si="1332"/>
        <v/>
      </c>
      <c r="CY871" s="239" t="str">
        <f t="shared" si="1333"/>
        <v/>
      </c>
      <c r="CZ871" s="239" t="str">
        <f t="shared" si="1334"/>
        <v/>
      </c>
      <c r="DA871" s="239" t="str">
        <f t="shared" si="1335"/>
        <v/>
      </c>
      <c r="DB871" s="239" t="str">
        <f t="shared" si="1336"/>
        <v/>
      </c>
      <c r="DC871" s="239" t="str">
        <f t="shared" si="1337"/>
        <v/>
      </c>
      <c r="DD871" s="239" t="str">
        <f t="shared" si="1338"/>
        <v/>
      </c>
      <c r="DE871" s="239" t="str">
        <f t="shared" si="1339"/>
        <v/>
      </c>
      <c r="DF871" s="239" t="str">
        <f t="shared" si="1340"/>
        <v/>
      </c>
      <c r="DG871" s="239" t="str">
        <f t="shared" si="1341"/>
        <v/>
      </c>
      <c r="DH871" s="239" t="str">
        <f t="shared" si="1342"/>
        <v/>
      </c>
      <c r="DI871" s="239" t="str">
        <f t="shared" si="1343"/>
        <v/>
      </c>
      <c r="DJ871" s="239" t="str">
        <f t="shared" si="1344"/>
        <v/>
      </c>
      <c r="DK871" s="239" t="str">
        <f t="shared" si="1345"/>
        <v/>
      </c>
      <c r="DL871" s="239" t="str">
        <f t="shared" si="1346"/>
        <v/>
      </c>
      <c r="DM871" s="239" t="str">
        <f t="shared" si="1347"/>
        <v/>
      </c>
      <c r="DN871" s="239" t="str">
        <f t="shared" si="1348"/>
        <v/>
      </c>
      <c r="DO871" s="239" t="str">
        <f t="shared" si="1349"/>
        <v/>
      </c>
      <c r="DP871" s="239" t="str">
        <f t="shared" si="1350"/>
        <v/>
      </c>
    </row>
    <row r="872" spans="1:120" ht="35.25" hidden="1" customHeight="1" x14ac:dyDescent="0.25">
      <c r="A872" s="53" t="s">
        <v>4513</v>
      </c>
      <c r="B872" s="53">
        <v>3003</v>
      </c>
      <c r="C872" s="53" t="s">
        <v>67</v>
      </c>
      <c r="D872" s="53" t="s">
        <v>3316</v>
      </c>
      <c r="E872" s="53">
        <v>3</v>
      </c>
      <c r="F872" s="53" t="s">
        <v>3462</v>
      </c>
      <c r="G872" s="53" t="str">
        <f t="shared" si="1352"/>
        <v>3003-8</v>
      </c>
      <c r="H872" s="53" t="s">
        <v>94</v>
      </c>
      <c r="I872" s="53" t="s">
        <v>196</v>
      </c>
      <c r="J872" s="53" t="s">
        <v>80</v>
      </c>
      <c r="K872" s="53" t="s">
        <v>80</v>
      </c>
      <c r="L872" s="53" t="s">
        <v>80</v>
      </c>
      <c r="M872" s="53" t="s">
        <v>80</v>
      </c>
      <c r="N872" s="53" t="s">
        <v>80</v>
      </c>
      <c r="O872" s="53" t="s">
        <v>80</v>
      </c>
      <c r="P872" s="53" t="s">
        <v>3463</v>
      </c>
      <c r="Q872" s="52">
        <v>0.2</v>
      </c>
      <c r="R872" s="52">
        <f>+Q872*Q871</f>
        <v>8.0000000000000002E-3</v>
      </c>
      <c r="S872" s="53">
        <v>1</v>
      </c>
      <c r="T872" s="53" t="s">
        <v>84</v>
      </c>
      <c r="U872" s="53" t="s">
        <v>3464</v>
      </c>
      <c r="V872" s="23">
        <v>44986</v>
      </c>
      <c r="W872" s="23">
        <v>45016</v>
      </c>
      <c r="X872" s="53" t="s">
        <v>3321</v>
      </c>
      <c r="Y872" s="49" t="s">
        <v>97</v>
      </c>
      <c r="Z872" s="59" t="s">
        <v>100</v>
      </c>
      <c r="AA872" s="60">
        <v>1</v>
      </c>
      <c r="AB872" s="62" t="s">
        <v>3465</v>
      </c>
      <c r="AC872" s="62">
        <v>45015</v>
      </c>
      <c r="AD872" s="60">
        <v>1</v>
      </c>
      <c r="AE872" s="62" t="s">
        <v>3466</v>
      </c>
      <c r="AF872" s="62">
        <v>45015</v>
      </c>
      <c r="AG872" s="60" t="s">
        <v>79</v>
      </c>
      <c r="AH872" s="60">
        <v>1</v>
      </c>
      <c r="AI872" s="52">
        <f t="shared" si="1269"/>
        <v>8.0000000000000002E-3</v>
      </c>
      <c r="AJ872" s="52">
        <f t="shared" ref="AJ872:AJ873" si="1359">+AI872/R872</f>
        <v>1</v>
      </c>
      <c r="AK872" s="52"/>
      <c r="AL872" s="239" t="str">
        <f t="shared" si="1288"/>
        <v/>
      </c>
      <c r="AM872" s="239" t="str">
        <f t="shared" si="1289"/>
        <v/>
      </c>
      <c r="AN872" s="239" t="str">
        <f t="shared" si="1290"/>
        <v/>
      </c>
      <c r="AO872" s="239" t="str">
        <f t="shared" si="1291"/>
        <v/>
      </c>
      <c r="AP872" s="239" t="str">
        <f t="shared" si="1292"/>
        <v/>
      </c>
      <c r="AQ872" s="239" t="str">
        <f t="shared" si="1293"/>
        <v/>
      </c>
      <c r="AR872" s="239" t="str">
        <f t="shared" si="1294"/>
        <v/>
      </c>
      <c r="AS872" s="239" t="str">
        <f t="shared" si="1295"/>
        <v/>
      </c>
      <c r="AT872" s="239" t="str">
        <f t="shared" si="1296"/>
        <v/>
      </c>
      <c r="AU872" s="239" t="str">
        <f t="shared" si="1270"/>
        <v/>
      </c>
      <c r="AV872" s="239" t="str">
        <f t="shared" si="1271"/>
        <v/>
      </c>
      <c r="AW872" s="239" t="str">
        <f t="shared" si="1272"/>
        <v/>
      </c>
      <c r="AX872" s="239" t="str">
        <f t="shared" si="1273"/>
        <v/>
      </c>
      <c r="AY872" s="239" t="str">
        <f t="shared" si="1274"/>
        <v/>
      </c>
      <c r="AZ872" s="239" t="str">
        <f t="shared" si="1275"/>
        <v/>
      </c>
      <c r="BA872" s="239" t="str">
        <f t="shared" si="1276"/>
        <v/>
      </c>
      <c r="BB872" s="239" t="str">
        <f t="shared" si="1277"/>
        <v/>
      </c>
      <c r="BC872" s="239" t="str">
        <f t="shared" si="1278"/>
        <v/>
      </c>
      <c r="BD872" s="239" t="str">
        <f t="shared" si="1279"/>
        <v/>
      </c>
      <c r="BE872" s="239" t="str">
        <f t="shared" si="1280"/>
        <v/>
      </c>
      <c r="BF872" s="239" t="str">
        <f t="shared" si="1281"/>
        <v/>
      </c>
      <c r="BG872" s="239" t="str">
        <f t="shared" si="1282"/>
        <v/>
      </c>
      <c r="BH872" s="239" t="str">
        <f t="shared" si="1283"/>
        <v/>
      </c>
      <c r="BI872" s="239" t="str">
        <f t="shared" si="1284"/>
        <v/>
      </c>
      <c r="BJ872" s="239" t="str">
        <f t="shared" si="1285"/>
        <v/>
      </c>
      <c r="BK872" s="239" t="str">
        <f t="shared" si="1286"/>
        <v/>
      </c>
      <c r="BL872" s="239" t="str">
        <f t="shared" si="1287"/>
        <v/>
      </c>
      <c r="BN872" s="239" t="str">
        <f t="shared" si="1297"/>
        <v/>
      </c>
      <c r="BO872" s="239" t="str">
        <f t="shared" si="1298"/>
        <v/>
      </c>
      <c r="BP872" s="239" t="str">
        <f t="shared" si="1299"/>
        <v/>
      </c>
      <c r="BQ872" s="239" t="str">
        <f t="shared" si="1300"/>
        <v/>
      </c>
      <c r="BR872" s="239" t="str">
        <f t="shared" si="1301"/>
        <v/>
      </c>
      <c r="BS872" s="239" t="str">
        <f t="shared" si="1302"/>
        <v/>
      </c>
      <c r="BT872" s="239" t="str">
        <f t="shared" si="1303"/>
        <v/>
      </c>
      <c r="BU872" s="239" t="str">
        <f t="shared" si="1304"/>
        <v/>
      </c>
      <c r="BV872" s="239" t="str">
        <f t="shared" si="1305"/>
        <v/>
      </c>
      <c r="BW872" s="239" t="str">
        <f t="shared" si="1306"/>
        <v/>
      </c>
      <c r="BX872" s="239" t="str">
        <f t="shared" si="1307"/>
        <v/>
      </c>
      <c r="BY872" s="239" t="str">
        <f t="shared" si="1308"/>
        <v/>
      </c>
      <c r="BZ872" s="239" t="str">
        <f t="shared" si="1309"/>
        <v/>
      </c>
      <c r="CA872" s="239" t="str">
        <f t="shared" si="1310"/>
        <v/>
      </c>
      <c r="CB872" s="239" t="str">
        <f t="shared" si="1311"/>
        <v/>
      </c>
      <c r="CC872" s="239" t="str">
        <f t="shared" si="1312"/>
        <v/>
      </c>
      <c r="CD872" s="239" t="str">
        <f t="shared" si="1313"/>
        <v/>
      </c>
      <c r="CE872" s="239" t="str">
        <f t="shared" si="1314"/>
        <v/>
      </c>
      <c r="CF872" s="239" t="str">
        <f t="shared" si="1315"/>
        <v/>
      </c>
      <c r="CG872" s="239" t="str">
        <f t="shared" si="1316"/>
        <v/>
      </c>
      <c r="CH872" s="239" t="str">
        <f t="shared" si="1317"/>
        <v/>
      </c>
      <c r="CI872" s="239" t="str">
        <f t="shared" si="1318"/>
        <v/>
      </c>
      <c r="CJ872" s="239" t="str">
        <f t="shared" si="1319"/>
        <v/>
      </c>
      <c r="CK872" s="239" t="str">
        <f t="shared" si="1320"/>
        <v/>
      </c>
      <c r="CL872" s="239" t="str">
        <f t="shared" si="1321"/>
        <v/>
      </c>
      <c r="CM872" s="239" t="str">
        <f t="shared" si="1322"/>
        <v/>
      </c>
      <c r="CN872" s="239" t="str">
        <f t="shared" si="1323"/>
        <v/>
      </c>
      <c r="CP872" s="239" t="str">
        <f t="shared" si="1324"/>
        <v/>
      </c>
      <c r="CQ872" s="239" t="str">
        <f t="shared" si="1325"/>
        <v/>
      </c>
      <c r="CR872" s="239" t="str">
        <f t="shared" si="1326"/>
        <v/>
      </c>
      <c r="CS872" s="239" t="str">
        <f t="shared" si="1327"/>
        <v/>
      </c>
      <c r="CT872" s="239" t="str">
        <f t="shared" si="1328"/>
        <v/>
      </c>
      <c r="CU872" s="239" t="str">
        <f t="shared" si="1329"/>
        <v/>
      </c>
      <c r="CV872" s="239" t="str">
        <f t="shared" si="1330"/>
        <v/>
      </c>
      <c r="CW872" s="239" t="str">
        <f t="shared" si="1331"/>
        <v/>
      </c>
      <c r="CX872" s="239" t="str">
        <f t="shared" si="1332"/>
        <v/>
      </c>
      <c r="CY872" s="239" t="str">
        <f t="shared" si="1333"/>
        <v/>
      </c>
      <c r="CZ872" s="239" t="str">
        <f t="shared" si="1334"/>
        <v/>
      </c>
      <c r="DA872" s="239" t="str">
        <f t="shared" si="1335"/>
        <v/>
      </c>
      <c r="DB872" s="239" t="str">
        <f t="shared" si="1336"/>
        <v/>
      </c>
      <c r="DC872" s="239" t="str">
        <f t="shared" si="1337"/>
        <v/>
      </c>
      <c r="DD872" s="239" t="str">
        <f t="shared" si="1338"/>
        <v/>
      </c>
      <c r="DE872" s="239" t="str">
        <f t="shared" si="1339"/>
        <v/>
      </c>
      <c r="DF872" s="239" t="str">
        <f t="shared" si="1340"/>
        <v/>
      </c>
      <c r="DG872" s="239" t="str">
        <f t="shared" si="1341"/>
        <v/>
      </c>
      <c r="DH872" s="239" t="str">
        <f t="shared" si="1342"/>
        <v/>
      </c>
      <c r="DI872" s="239" t="str">
        <f t="shared" si="1343"/>
        <v/>
      </c>
      <c r="DJ872" s="239" t="str">
        <f t="shared" si="1344"/>
        <v/>
      </c>
      <c r="DK872" s="239" t="str">
        <f t="shared" si="1345"/>
        <v/>
      </c>
      <c r="DL872" s="239" t="str">
        <f t="shared" si="1346"/>
        <v/>
      </c>
      <c r="DM872" s="239" t="str">
        <f t="shared" si="1347"/>
        <v/>
      </c>
      <c r="DN872" s="239" t="str">
        <f t="shared" si="1348"/>
        <v/>
      </c>
      <c r="DO872" s="239" t="str">
        <f t="shared" si="1349"/>
        <v/>
      </c>
      <c r="DP872" s="239" t="str">
        <f t="shared" si="1350"/>
        <v/>
      </c>
    </row>
    <row r="873" spans="1:120" ht="35.25" hidden="1" customHeight="1" x14ac:dyDescent="0.25">
      <c r="A873" s="53" t="s">
        <v>4513</v>
      </c>
      <c r="B873" s="53">
        <v>3003</v>
      </c>
      <c r="C873" s="53" t="s">
        <v>67</v>
      </c>
      <c r="D873" s="53" t="s">
        <v>3316</v>
      </c>
      <c r="E873" s="53">
        <v>3</v>
      </c>
      <c r="F873" s="53" t="s">
        <v>3467</v>
      </c>
      <c r="G873" s="53" t="str">
        <f t="shared" si="1352"/>
        <v>3003-8</v>
      </c>
      <c r="H873" s="53" t="s">
        <v>94</v>
      </c>
      <c r="I873" s="53" t="s">
        <v>196</v>
      </c>
      <c r="J873" s="53" t="s">
        <v>80</v>
      </c>
      <c r="K873" s="53" t="s">
        <v>80</v>
      </c>
      <c r="L873" s="53" t="s">
        <v>80</v>
      </c>
      <c r="M873" s="53" t="s">
        <v>80</v>
      </c>
      <c r="N873" s="53" t="s">
        <v>80</v>
      </c>
      <c r="O873" s="53" t="s">
        <v>80</v>
      </c>
      <c r="P873" s="53" t="s">
        <v>3468</v>
      </c>
      <c r="Q873" s="52">
        <v>0.8</v>
      </c>
      <c r="R873" s="52">
        <f>+Q873*Q871</f>
        <v>3.2000000000000001E-2</v>
      </c>
      <c r="S873" s="53">
        <v>1</v>
      </c>
      <c r="T873" s="53" t="s">
        <v>84</v>
      </c>
      <c r="U873" s="53" t="s">
        <v>3469</v>
      </c>
      <c r="V873" s="23">
        <v>45017</v>
      </c>
      <c r="W873" s="23">
        <v>45138</v>
      </c>
      <c r="X873" s="53" t="s">
        <v>3321</v>
      </c>
      <c r="Y873" s="49" t="s">
        <v>202</v>
      </c>
      <c r="Z873" s="59" t="s">
        <v>100</v>
      </c>
      <c r="AA873" s="60">
        <v>1</v>
      </c>
      <c r="AB873" s="60" t="s">
        <v>3470</v>
      </c>
      <c r="AC873" s="69">
        <v>45138</v>
      </c>
      <c r="AD873" s="52">
        <v>1</v>
      </c>
      <c r="AE873" s="60" t="s">
        <v>386</v>
      </c>
      <c r="AF873" s="69">
        <v>45138</v>
      </c>
      <c r="AG873" s="60" t="s">
        <v>79</v>
      </c>
      <c r="AH873" s="60">
        <v>1</v>
      </c>
      <c r="AI873" s="52">
        <f t="shared" si="1269"/>
        <v>3.2000000000000001E-2</v>
      </c>
      <c r="AJ873" s="52">
        <f t="shared" si="1359"/>
        <v>1</v>
      </c>
      <c r="AK873" s="52"/>
      <c r="AL873" s="239" t="str">
        <f t="shared" si="1288"/>
        <v/>
      </c>
      <c r="AM873" s="239" t="str">
        <f t="shared" si="1289"/>
        <v/>
      </c>
      <c r="AN873" s="239" t="str">
        <f t="shared" si="1290"/>
        <v/>
      </c>
      <c r="AO873" s="239" t="str">
        <f t="shared" si="1291"/>
        <v/>
      </c>
      <c r="AP873" s="239" t="str">
        <f t="shared" si="1292"/>
        <v/>
      </c>
      <c r="AQ873" s="239" t="str">
        <f t="shared" si="1293"/>
        <v/>
      </c>
      <c r="AR873" s="239" t="str">
        <f t="shared" si="1294"/>
        <v/>
      </c>
      <c r="AS873" s="239" t="str">
        <f t="shared" si="1295"/>
        <v/>
      </c>
      <c r="AT873" s="239" t="str">
        <f t="shared" si="1296"/>
        <v/>
      </c>
      <c r="AU873" s="239" t="str">
        <f t="shared" si="1270"/>
        <v/>
      </c>
      <c r="AV873" s="239" t="str">
        <f t="shared" si="1271"/>
        <v/>
      </c>
      <c r="AW873" s="239" t="str">
        <f t="shared" si="1272"/>
        <v/>
      </c>
      <c r="AX873" s="239" t="str">
        <f t="shared" si="1273"/>
        <v/>
      </c>
      <c r="AY873" s="239" t="str">
        <f t="shared" si="1274"/>
        <v/>
      </c>
      <c r="AZ873" s="239" t="str">
        <f t="shared" si="1275"/>
        <v/>
      </c>
      <c r="BA873" s="239" t="str">
        <f t="shared" si="1276"/>
        <v/>
      </c>
      <c r="BB873" s="239" t="str">
        <f t="shared" si="1277"/>
        <v/>
      </c>
      <c r="BC873" s="239" t="str">
        <f t="shared" si="1278"/>
        <v/>
      </c>
      <c r="BD873" s="239" t="str">
        <f t="shared" si="1279"/>
        <v/>
      </c>
      <c r="BE873" s="239" t="str">
        <f t="shared" si="1280"/>
        <v/>
      </c>
      <c r="BF873" s="239" t="str">
        <f t="shared" si="1281"/>
        <v/>
      </c>
      <c r="BG873" s="239" t="str">
        <f t="shared" si="1282"/>
        <v/>
      </c>
      <c r="BH873" s="239" t="str">
        <f t="shared" si="1283"/>
        <v/>
      </c>
      <c r="BI873" s="239" t="str">
        <f t="shared" si="1284"/>
        <v/>
      </c>
      <c r="BJ873" s="239" t="str">
        <f t="shared" si="1285"/>
        <v/>
      </c>
      <c r="BK873" s="239" t="str">
        <f t="shared" si="1286"/>
        <v/>
      </c>
      <c r="BL873" s="239" t="str">
        <f t="shared" si="1287"/>
        <v/>
      </c>
      <c r="BN873" s="239" t="str">
        <f t="shared" si="1297"/>
        <v/>
      </c>
      <c r="BO873" s="239" t="str">
        <f t="shared" si="1298"/>
        <v/>
      </c>
      <c r="BP873" s="239" t="str">
        <f t="shared" si="1299"/>
        <v/>
      </c>
      <c r="BQ873" s="239" t="str">
        <f t="shared" si="1300"/>
        <v/>
      </c>
      <c r="BR873" s="239" t="str">
        <f t="shared" si="1301"/>
        <v/>
      </c>
      <c r="BS873" s="239" t="str">
        <f t="shared" si="1302"/>
        <v/>
      </c>
      <c r="BT873" s="239" t="str">
        <f t="shared" si="1303"/>
        <v/>
      </c>
      <c r="BU873" s="239" t="str">
        <f t="shared" si="1304"/>
        <v/>
      </c>
      <c r="BV873" s="239" t="str">
        <f t="shared" si="1305"/>
        <v/>
      </c>
      <c r="BW873" s="239" t="str">
        <f t="shared" si="1306"/>
        <v/>
      </c>
      <c r="BX873" s="239" t="str">
        <f t="shared" si="1307"/>
        <v/>
      </c>
      <c r="BY873" s="239" t="str">
        <f t="shared" si="1308"/>
        <v/>
      </c>
      <c r="BZ873" s="239" t="str">
        <f t="shared" si="1309"/>
        <v/>
      </c>
      <c r="CA873" s="239" t="str">
        <f t="shared" si="1310"/>
        <v/>
      </c>
      <c r="CB873" s="239" t="str">
        <f t="shared" si="1311"/>
        <v/>
      </c>
      <c r="CC873" s="239" t="str">
        <f t="shared" si="1312"/>
        <v/>
      </c>
      <c r="CD873" s="239" t="str">
        <f t="shared" si="1313"/>
        <v/>
      </c>
      <c r="CE873" s="239" t="str">
        <f t="shared" si="1314"/>
        <v/>
      </c>
      <c r="CF873" s="239" t="str">
        <f t="shared" si="1315"/>
        <v/>
      </c>
      <c r="CG873" s="239" t="str">
        <f t="shared" si="1316"/>
        <v/>
      </c>
      <c r="CH873" s="239" t="str">
        <f t="shared" si="1317"/>
        <v/>
      </c>
      <c r="CI873" s="239" t="str">
        <f t="shared" si="1318"/>
        <v/>
      </c>
      <c r="CJ873" s="239" t="str">
        <f t="shared" si="1319"/>
        <v/>
      </c>
      <c r="CK873" s="239" t="str">
        <f t="shared" si="1320"/>
        <v/>
      </c>
      <c r="CL873" s="239" t="str">
        <f t="shared" si="1321"/>
        <v/>
      </c>
      <c r="CM873" s="239" t="str">
        <f t="shared" si="1322"/>
        <v/>
      </c>
      <c r="CN873" s="239" t="str">
        <f t="shared" si="1323"/>
        <v/>
      </c>
      <c r="CP873" s="239" t="str">
        <f t="shared" si="1324"/>
        <v/>
      </c>
      <c r="CQ873" s="239" t="str">
        <f t="shared" si="1325"/>
        <v/>
      </c>
      <c r="CR873" s="239" t="str">
        <f t="shared" si="1326"/>
        <v/>
      </c>
      <c r="CS873" s="239" t="str">
        <f t="shared" si="1327"/>
        <v/>
      </c>
      <c r="CT873" s="239" t="str">
        <f t="shared" si="1328"/>
        <v/>
      </c>
      <c r="CU873" s="239" t="str">
        <f t="shared" si="1329"/>
        <v/>
      </c>
      <c r="CV873" s="239" t="str">
        <f t="shared" si="1330"/>
        <v/>
      </c>
      <c r="CW873" s="239" t="str">
        <f t="shared" si="1331"/>
        <v/>
      </c>
      <c r="CX873" s="239" t="str">
        <f t="shared" si="1332"/>
        <v/>
      </c>
      <c r="CY873" s="239" t="str">
        <f t="shared" si="1333"/>
        <v/>
      </c>
      <c r="CZ873" s="239" t="str">
        <f t="shared" si="1334"/>
        <v/>
      </c>
      <c r="DA873" s="239" t="str">
        <f t="shared" si="1335"/>
        <v/>
      </c>
      <c r="DB873" s="239" t="str">
        <f t="shared" si="1336"/>
        <v/>
      </c>
      <c r="DC873" s="239" t="str">
        <f t="shared" si="1337"/>
        <v/>
      </c>
      <c r="DD873" s="239" t="str">
        <f t="shared" si="1338"/>
        <v/>
      </c>
      <c r="DE873" s="239" t="str">
        <f t="shared" si="1339"/>
        <v/>
      </c>
      <c r="DF873" s="239" t="str">
        <f t="shared" si="1340"/>
        <v/>
      </c>
      <c r="DG873" s="239" t="str">
        <f t="shared" si="1341"/>
        <v/>
      </c>
      <c r="DH873" s="239" t="str">
        <f t="shared" si="1342"/>
        <v/>
      </c>
      <c r="DI873" s="239" t="str">
        <f t="shared" si="1343"/>
        <v/>
      </c>
      <c r="DJ873" s="239" t="str">
        <f t="shared" si="1344"/>
        <v/>
      </c>
      <c r="DK873" s="239" t="str">
        <f t="shared" si="1345"/>
        <v/>
      </c>
      <c r="DL873" s="239" t="str">
        <f t="shared" si="1346"/>
        <v/>
      </c>
      <c r="DM873" s="239" t="str">
        <f t="shared" si="1347"/>
        <v/>
      </c>
      <c r="DN873" s="239" t="str">
        <f t="shared" si="1348"/>
        <v/>
      </c>
      <c r="DO873" s="239" t="str">
        <f t="shared" si="1349"/>
        <v/>
      </c>
      <c r="DP873" s="239" t="str">
        <f t="shared" si="1350"/>
        <v/>
      </c>
    </row>
    <row r="874" spans="1:120" ht="50.25" hidden="1" customHeight="1" x14ac:dyDescent="0.25">
      <c r="A874" s="49" t="s">
        <v>4513</v>
      </c>
      <c r="B874" s="49">
        <v>3003</v>
      </c>
      <c r="C874" s="49" t="s">
        <v>67</v>
      </c>
      <c r="D874" s="49" t="s">
        <v>3316</v>
      </c>
      <c r="E874" s="85">
        <v>3</v>
      </c>
      <c r="F874" s="49" t="s">
        <v>3471</v>
      </c>
      <c r="G874" s="49" t="str">
        <f t="shared" si="1352"/>
        <v>3003-9</v>
      </c>
      <c r="H874" s="49" t="s">
        <v>75</v>
      </c>
      <c r="I874" s="49" t="s">
        <v>730</v>
      </c>
      <c r="J874" s="49" t="s">
        <v>1406</v>
      </c>
      <c r="K874" s="49" t="s">
        <v>514</v>
      </c>
      <c r="L874" s="49" t="s">
        <v>125</v>
      </c>
      <c r="M874" s="49" t="s">
        <v>3318</v>
      </c>
      <c r="N874" s="49" t="s">
        <v>1293</v>
      </c>
      <c r="O874" s="49" t="s">
        <v>516</v>
      </c>
      <c r="P874" s="49" t="s">
        <v>3472</v>
      </c>
      <c r="Q874" s="72">
        <v>0.06</v>
      </c>
      <c r="R874" s="50"/>
      <c r="S874" s="49">
        <v>35</v>
      </c>
      <c r="T874" s="49" t="s">
        <v>301</v>
      </c>
      <c r="U874" s="49" t="s">
        <v>3473</v>
      </c>
      <c r="V874" s="51">
        <v>44942</v>
      </c>
      <c r="W874" s="51">
        <v>45275</v>
      </c>
      <c r="X874" s="49" t="s">
        <v>3321</v>
      </c>
      <c r="Y874" s="49" t="s">
        <v>87</v>
      </c>
      <c r="Z874" s="59" t="s">
        <v>100</v>
      </c>
      <c r="AA874" s="224">
        <v>1</v>
      </c>
      <c r="AB874" s="200" t="s">
        <v>3474</v>
      </c>
      <c r="AC874" s="202">
        <v>45289</v>
      </c>
      <c r="AD874" s="52">
        <v>1</v>
      </c>
      <c r="AE874" s="23" t="s">
        <v>3385</v>
      </c>
      <c r="AF874" s="23">
        <v>45289</v>
      </c>
      <c r="AG874" s="52"/>
      <c r="AH874" s="52" t="s">
        <v>92</v>
      </c>
      <c r="AI874" s="52">
        <f t="shared" si="1269"/>
        <v>0.06</v>
      </c>
      <c r="AJ874" s="52"/>
      <c r="AK874" s="52"/>
      <c r="AL874" s="239" t="str">
        <f t="shared" si="1288"/>
        <v/>
      </c>
      <c r="AM874" s="239" t="str">
        <f t="shared" si="1289"/>
        <v/>
      </c>
      <c r="AN874" s="239" t="str">
        <f t="shared" si="1290"/>
        <v/>
      </c>
      <c r="AO874" s="239" t="str">
        <f t="shared" si="1291"/>
        <v/>
      </c>
      <c r="AP874" s="239" t="str">
        <f t="shared" si="1292"/>
        <v/>
      </c>
      <c r="AQ874" s="239" t="str">
        <f t="shared" si="1293"/>
        <v/>
      </c>
      <c r="AR874" s="239" t="str">
        <f t="shared" si="1294"/>
        <v/>
      </c>
      <c r="AS874" s="239" t="str">
        <f t="shared" si="1295"/>
        <v/>
      </c>
      <c r="AT874" s="239" t="str">
        <f t="shared" si="1296"/>
        <v/>
      </c>
      <c r="AU874" s="239" t="str">
        <f t="shared" si="1270"/>
        <v/>
      </c>
      <c r="AV874" s="239" t="str">
        <f t="shared" si="1271"/>
        <v/>
      </c>
      <c r="AW874" s="239" t="str">
        <f t="shared" si="1272"/>
        <v/>
      </c>
      <c r="AX874" s="239" t="str">
        <f t="shared" si="1273"/>
        <v/>
      </c>
      <c r="AY874" s="239" t="str">
        <f t="shared" si="1274"/>
        <v/>
      </c>
      <c r="AZ874" s="239" t="str">
        <f t="shared" si="1275"/>
        <v/>
      </c>
      <c r="BA874" s="239" t="str">
        <f t="shared" si="1276"/>
        <v/>
      </c>
      <c r="BB874" s="239" t="str">
        <f t="shared" si="1277"/>
        <v/>
      </c>
      <c r="BC874" s="239" t="str">
        <f t="shared" si="1278"/>
        <v/>
      </c>
      <c r="BD874" s="239" t="str">
        <f t="shared" si="1279"/>
        <v/>
      </c>
      <c r="BE874" s="239" t="str">
        <f t="shared" si="1280"/>
        <v/>
      </c>
      <c r="BF874" s="239" t="str">
        <f t="shared" si="1281"/>
        <v/>
      </c>
      <c r="BG874" s="239" t="str">
        <f t="shared" si="1282"/>
        <v/>
      </c>
      <c r="BH874" s="239" t="str">
        <f t="shared" si="1283"/>
        <v/>
      </c>
      <c r="BI874" s="239" t="str">
        <f t="shared" si="1284"/>
        <v/>
      </c>
      <c r="BJ874" s="239" t="str">
        <f t="shared" si="1285"/>
        <v/>
      </c>
      <c r="BK874" s="239" t="str">
        <f t="shared" si="1286"/>
        <v/>
      </c>
      <c r="BL874" s="239" t="str">
        <f t="shared" si="1287"/>
        <v/>
      </c>
      <c r="BN874" s="239" t="str">
        <f t="shared" si="1297"/>
        <v/>
      </c>
      <c r="BO874" s="239" t="str">
        <f t="shared" si="1298"/>
        <v/>
      </c>
      <c r="BP874" s="239" t="str">
        <f t="shared" si="1299"/>
        <v/>
      </c>
      <c r="BQ874" s="239" t="str">
        <f t="shared" si="1300"/>
        <v/>
      </c>
      <c r="BR874" s="239" t="str">
        <f t="shared" si="1301"/>
        <v/>
      </c>
      <c r="BS874" s="239" t="str">
        <f t="shared" si="1302"/>
        <v/>
      </c>
      <c r="BT874" s="239" t="str">
        <f t="shared" si="1303"/>
        <v/>
      </c>
      <c r="BU874" s="239" t="str">
        <f t="shared" si="1304"/>
        <v/>
      </c>
      <c r="BV874" s="239" t="str">
        <f t="shared" si="1305"/>
        <v/>
      </c>
      <c r="BW874" s="239" t="str">
        <f t="shared" si="1306"/>
        <v/>
      </c>
      <c r="BX874" s="239" t="str">
        <f t="shared" si="1307"/>
        <v/>
      </c>
      <c r="BY874" s="239" t="str">
        <f t="shared" si="1308"/>
        <v/>
      </c>
      <c r="BZ874" s="239" t="str">
        <f t="shared" si="1309"/>
        <v/>
      </c>
      <c r="CA874" s="239" t="str">
        <f t="shared" si="1310"/>
        <v/>
      </c>
      <c r="CB874" s="239" t="str">
        <f t="shared" si="1311"/>
        <v/>
      </c>
      <c r="CC874" s="239" t="str">
        <f t="shared" si="1312"/>
        <v/>
      </c>
      <c r="CD874" s="239" t="str">
        <f t="shared" si="1313"/>
        <v/>
      </c>
      <c r="CE874" s="239" t="str">
        <f t="shared" si="1314"/>
        <v/>
      </c>
      <c r="CF874" s="239" t="str">
        <f t="shared" si="1315"/>
        <v/>
      </c>
      <c r="CG874" s="239" t="str">
        <f t="shared" si="1316"/>
        <v/>
      </c>
      <c r="CH874" s="239" t="str">
        <f t="shared" si="1317"/>
        <v/>
      </c>
      <c r="CI874" s="239" t="str">
        <f t="shared" si="1318"/>
        <v/>
      </c>
      <c r="CJ874" s="239" t="str">
        <f t="shared" si="1319"/>
        <v/>
      </c>
      <c r="CK874" s="239" t="str">
        <f t="shared" si="1320"/>
        <v/>
      </c>
      <c r="CL874" s="239" t="str">
        <f t="shared" si="1321"/>
        <v/>
      </c>
      <c r="CM874" s="239" t="str">
        <f t="shared" si="1322"/>
        <v/>
      </c>
      <c r="CN874" s="239" t="str">
        <f t="shared" si="1323"/>
        <v/>
      </c>
      <c r="CP874" s="239" t="str">
        <f t="shared" si="1324"/>
        <v/>
      </c>
      <c r="CQ874" s="239" t="str">
        <f t="shared" si="1325"/>
        <v/>
      </c>
      <c r="CR874" s="239" t="str">
        <f t="shared" si="1326"/>
        <v/>
      </c>
      <c r="CS874" s="239" t="str">
        <f t="shared" si="1327"/>
        <v/>
      </c>
      <c r="CT874" s="239" t="str">
        <f t="shared" si="1328"/>
        <v/>
      </c>
      <c r="CU874" s="239" t="str">
        <f t="shared" si="1329"/>
        <v/>
      </c>
      <c r="CV874" s="239" t="str">
        <f t="shared" si="1330"/>
        <v/>
      </c>
      <c r="CW874" s="239" t="str">
        <f t="shared" si="1331"/>
        <v/>
      </c>
      <c r="CX874" s="239" t="str">
        <f t="shared" si="1332"/>
        <v/>
      </c>
      <c r="CY874" s="239" t="str">
        <f t="shared" si="1333"/>
        <v/>
      </c>
      <c r="CZ874" s="239" t="str">
        <f t="shared" si="1334"/>
        <v/>
      </c>
      <c r="DA874" s="239" t="str">
        <f t="shared" si="1335"/>
        <v/>
      </c>
      <c r="DB874" s="239" t="str">
        <f t="shared" si="1336"/>
        <v/>
      </c>
      <c r="DC874" s="239" t="str">
        <f t="shared" si="1337"/>
        <v/>
      </c>
      <c r="DD874" s="239" t="str">
        <f t="shared" si="1338"/>
        <v/>
      </c>
      <c r="DE874" s="239" t="str">
        <f t="shared" si="1339"/>
        <v/>
      </c>
      <c r="DF874" s="239" t="str">
        <f t="shared" si="1340"/>
        <v/>
      </c>
      <c r="DG874" s="239" t="str">
        <f t="shared" si="1341"/>
        <v/>
      </c>
      <c r="DH874" s="239" t="str">
        <f t="shared" si="1342"/>
        <v/>
      </c>
      <c r="DI874" s="239" t="str">
        <f t="shared" si="1343"/>
        <v/>
      </c>
      <c r="DJ874" s="239" t="str">
        <f t="shared" si="1344"/>
        <v/>
      </c>
      <c r="DK874" s="239" t="str">
        <f t="shared" si="1345"/>
        <v/>
      </c>
      <c r="DL874" s="239" t="str">
        <f t="shared" si="1346"/>
        <v/>
      </c>
      <c r="DM874" s="239" t="str">
        <f t="shared" si="1347"/>
        <v/>
      </c>
      <c r="DN874" s="239" t="str">
        <f t="shared" si="1348"/>
        <v/>
      </c>
      <c r="DO874" s="239" t="str">
        <f t="shared" si="1349"/>
        <v/>
      </c>
      <c r="DP874" s="239" t="str">
        <f t="shared" si="1350"/>
        <v/>
      </c>
    </row>
    <row r="875" spans="1:120" ht="50.25" hidden="1" customHeight="1" x14ac:dyDescent="0.25">
      <c r="A875" s="53" t="s">
        <v>4513</v>
      </c>
      <c r="B875" s="53">
        <v>3003</v>
      </c>
      <c r="C875" s="53" t="s">
        <v>67</v>
      </c>
      <c r="D875" s="53" t="s">
        <v>3316</v>
      </c>
      <c r="E875" s="53">
        <v>3</v>
      </c>
      <c r="F875" s="53" t="s">
        <v>3475</v>
      </c>
      <c r="G875" s="53" t="str">
        <f t="shared" si="1352"/>
        <v>3003-9</v>
      </c>
      <c r="H875" s="53" t="s">
        <v>94</v>
      </c>
      <c r="I875" s="53" t="s">
        <v>196</v>
      </c>
      <c r="J875" s="53" t="s">
        <v>80</v>
      </c>
      <c r="K875" s="53" t="s">
        <v>80</v>
      </c>
      <c r="L875" s="53" t="s">
        <v>80</v>
      </c>
      <c r="M875" s="53" t="s">
        <v>80</v>
      </c>
      <c r="N875" s="53" t="s">
        <v>80</v>
      </c>
      <c r="O875" s="53" t="s">
        <v>80</v>
      </c>
      <c r="P875" s="53" t="s">
        <v>3476</v>
      </c>
      <c r="Q875" s="52">
        <v>0.4</v>
      </c>
      <c r="R875" s="52">
        <f>+Q875*Q874</f>
        <v>2.4E-2</v>
      </c>
      <c r="S875" s="53">
        <v>2</v>
      </c>
      <c r="T875" s="53" t="s">
        <v>84</v>
      </c>
      <c r="U875" s="53" t="s">
        <v>3477</v>
      </c>
      <c r="V875" s="23">
        <v>45047</v>
      </c>
      <c r="W875" s="23">
        <v>45260</v>
      </c>
      <c r="X875" s="53" t="s">
        <v>3321</v>
      </c>
      <c r="Y875" s="49" t="s">
        <v>87</v>
      </c>
      <c r="Z875" s="59" t="s">
        <v>100</v>
      </c>
      <c r="AA875" s="224">
        <v>1</v>
      </c>
      <c r="AB875" s="200" t="s">
        <v>3478</v>
      </c>
      <c r="AC875" s="202">
        <v>45267</v>
      </c>
      <c r="AD875" s="52">
        <v>1</v>
      </c>
      <c r="AE875" s="23" t="s">
        <v>3328</v>
      </c>
      <c r="AF875" s="23">
        <v>45267</v>
      </c>
      <c r="AG875" s="53" t="s">
        <v>79</v>
      </c>
      <c r="AH875" s="52">
        <v>1</v>
      </c>
      <c r="AI875" s="52">
        <f t="shared" si="1269"/>
        <v>2.4E-2</v>
      </c>
      <c r="AJ875" s="52">
        <f t="shared" ref="AJ875:AJ877" si="1360">+AI875/R875</f>
        <v>1</v>
      </c>
      <c r="AK875" s="52"/>
      <c r="AL875" s="239" t="str">
        <f t="shared" si="1288"/>
        <v/>
      </c>
      <c r="AM875" s="239" t="str">
        <f t="shared" si="1289"/>
        <v/>
      </c>
      <c r="AN875" s="239" t="str">
        <f t="shared" si="1290"/>
        <v/>
      </c>
      <c r="AO875" s="239" t="str">
        <f t="shared" si="1291"/>
        <v/>
      </c>
      <c r="AP875" s="239" t="str">
        <f t="shared" si="1292"/>
        <v/>
      </c>
      <c r="AQ875" s="239" t="str">
        <f t="shared" si="1293"/>
        <v/>
      </c>
      <c r="AR875" s="239" t="str">
        <f t="shared" si="1294"/>
        <v/>
      </c>
      <c r="AS875" s="239" t="str">
        <f t="shared" si="1295"/>
        <v/>
      </c>
      <c r="AT875" s="239" t="str">
        <f t="shared" si="1296"/>
        <v/>
      </c>
      <c r="AU875" s="239" t="str">
        <f t="shared" si="1270"/>
        <v/>
      </c>
      <c r="AV875" s="239" t="str">
        <f t="shared" si="1271"/>
        <v/>
      </c>
      <c r="AW875" s="239" t="str">
        <f t="shared" si="1272"/>
        <v/>
      </c>
      <c r="AX875" s="239" t="str">
        <f t="shared" si="1273"/>
        <v/>
      </c>
      <c r="AY875" s="239" t="str">
        <f t="shared" si="1274"/>
        <v/>
      </c>
      <c r="AZ875" s="239" t="str">
        <f t="shared" si="1275"/>
        <v/>
      </c>
      <c r="BA875" s="239" t="str">
        <f t="shared" si="1276"/>
        <v/>
      </c>
      <c r="BB875" s="239" t="str">
        <f t="shared" si="1277"/>
        <v/>
      </c>
      <c r="BC875" s="239" t="str">
        <f t="shared" si="1278"/>
        <v/>
      </c>
      <c r="BD875" s="239" t="str">
        <f t="shared" si="1279"/>
        <v/>
      </c>
      <c r="BE875" s="239" t="str">
        <f t="shared" si="1280"/>
        <v/>
      </c>
      <c r="BF875" s="239" t="str">
        <f t="shared" si="1281"/>
        <v/>
      </c>
      <c r="BG875" s="239" t="str">
        <f t="shared" si="1282"/>
        <v/>
      </c>
      <c r="BH875" s="239" t="str">
        <f t="shared" si="1283"/>
        <v/>
      </c>
      <c r="BI875" s="239" t="str">
        <f t="shared" si="1284"/>
        <v/>
      </c>
      <c r="BJ875" s="239" t="str">
        <f t="shared" si="1285"/>
        <v/>
      </c>
      <c r="BK875" s="239" t="str">
        <f t="shared" si="1286"/>
        <v/>
      </c>
      <c r="BL875" s="239" t="str">
        <f t="shared" si="1287"/>
        <v/>
      </c>
      <c r="BN875" s="239" t="str">
        <f t="shared" si="1297"/>
        <v/>
      </c>
      <c r="BO875" s="239" t="str">
        <f t="shared" si="1298"/>
        <v/>
      </c>
      <c r="BP875" s="239" t="str">
        <f t="shared" si="1299"/>
        <v/>
      </c>
      <c r="BQ875" s="239" t="str">
        <f t="shared" si="1300"/>
        <v/>
      </c>
      <c r="BR875" s="239" t="str">
        <f t="shared" si="1301"/>
        <v/>
      </c>
      <c r="BS875" s="239" t="str">
        <f t="shared" si="1302"/>
        <v/>
      </c>
      <c r="BT875" s="239" t="str">
        <f t="shared" si="1303"/>
        <v/>
      </c>
      <c r="BU875" s="239" t="str">
        <f t="shared" si="1304"/>
        <v/>
      </c>
      <c r="BV875" s="239" t="str">
        <f t="shared" si="1305"/>
        <v/>
      </c>
      <c r="BW875" s="239" t="str">
        <f t="shared" si="1306"/>
        <v/>
      </c>
      <c r="BX875" s="239" t="str">
        <f t="shared" si="1307"/>
        <v/>
      </c>
      <c r="BY875" s="239" t="str">
        <f t="shared" si="1308"/>
        <v/>
      </c>
      <c r="BZ875" s="239" t="str">
        <f t="shared" si="1309"/>
        <v/>
      </c>
      <c r="CA875" s="239" t="str">
        <f t="shared" si="1310"/>
        <v/>
      </c>
      <c r="CB875" s="239" t="str">
        <f t="shared" si="1311"/>
        <v/>
      </c>
      <c r="CC875" s="239" t="str">
        <f t="shared" si="1312"/>
        <v/>
      </c>
      <c r="CD875" s="239" t="str">
        <f t="shared" si="1313"/>
        <v/>
      </c>
      <c r="CE875" s="239" t="str">
        <f t="shared" si="1314"/>
        <v/>
      </c>
      <c r="CF875" s="239" t="str">
        <f t="shared" si="1315"/>
        <v/>
      </c>
      <c r="CG875" s="239" t="str">
        <f t="shared" si="1316"/>
        <v/>
      </c>
      <c r="CH875" s="239" t="str">
        <f t="shared" si="1317"/>
        <v/>
      </c>
      <c r="CI875" s="239" t="str">
        <f t="shared" si="1318"/>
        <v/>
      </c>
      <c r="CJ875" s="239" t="str">
        <f t="shared" si="1319"/>
        <v/>
      </c>
      <c r="CK875" s="239" t="str">
        <f t="shared" si="1320"/>
        <v/>
      </c>
      <c r="CL875" s="239" t="str">
        <f t="shared" si="1321"/>
        <v/>
      </c>
      <c r="CM875" s="239" t="str">
        <f t="shared" si="1322"/>
        <v/>
      </c>
      <c r="CN875" s="239" t="str">
        <f t="shared" si="1323"/>
        <v/>
      </c>
      <c r="CP875" s="239" t="str">
        <f t="shared" si="1324"/>
        <v/>
      </c>
      <c r="CQ875" s="239" t="str">
        <f t="shared" si="1325"/>
        <v/>
      </c>
      <c r="CR875" s="239" t="str">
        <f t="shared" si="1326"/>
        <v/>
      </c>
      <c r="CS875" s="239" t="str">
        <f t="shared" si="1327"/>
        <v/>
      </c>
      <c r="CT875" s="239" t="str">
        <f t="shared" si="1328"/>
        <v/>
      </c>
      <c r="CU875" s="239" t="str">
        <f t="shared" si="1329"/>
        <v/>
      </c>
      <c r="CV875" s="239" t="str">
        <f t="shared" si="1330"/>
        <v/>
      </c>
      <c r="CW875" s="239" t="str">
        <f t="shared" si="1331"/>
        <v/>
      </c>
      <c r="CX875" s="239" t="str">
        <f t="shared" si="1332"/>
        <v/>
      </c>
      <c r="CY875" s="239" t="str">
        <f t="shared" si="1333"/>
        <v/>
      </c>
      <c r="CZ875" s="239" t="str">
        <f t="shared" si="1334"/>
        <v/>
      </c>
      <c r="DA875" s="239" t="str">
        <f t="shared" si="1335"/>
        <v/>
      </c>
      <c r="DB875" s="239" t="str">
        <f t="shared" si="1336"/>
        <v/>
      </c>
      <c r="DC875" s="239" t="str">
        <f t="shared" si="1337"/>
        <v/>
      </c>
      <c r="DD875" s="239" t="str">
        <f t="shared" si="1338"/>
        <v/>
      </c>
      <c r="DE875" s="239" t="str">
        <f t="shared" si="1339"/>
        <v/>
      </c>
      <c r="DF875" s="239" t="str">
        <f t="shared" si="1340"/>
        <v/>
      </c>
      <c r="DG875" s="239" t="str">
        <f t="shared" si="1341"/>
        <v/>
      </c>
      <c r="DH875" s="239" t="str">
        <f t="shared" si="1342"/>
        <v/>
      </c>
      <c r="DI875" s="239" t="str">
        <f t="shared" si="1343"/>
        <v/>
      </c>
      <c r="DJ875" s="239" t="str">
        <f t="shared" si="1344"/>
        <v/>
      </c>
      <c r="DK875" s="239" t="str">
        <f t="shared" si="1345"/>
        <v/>
      </c>
      <c r="DL875" s="239" t="str">
        <f t="shared" si="1346"/>
        <v/>
      </c>
      <c r="DM875" s="239" t="str">
        <f t="shared" si="1347"/>
        <v/>
      </c>
      <c r="DN875" s="239" t="str">
        <f t="shared" si="1348"/>
        <v/>
      </c>
      <c r="DO875" s="239" t="str">
        <f t="shared" si="1349"/>
        <v/>
      </c>
      <c r="DP875" s="239" t="str">
        <f t="shared" si="1350"/>
        <v/>
      </c>
    </row>
    <row r="876" spans="1:120" ht="50.25" hidden="1" customHeight="1" x14ac:dyDescent="0.25">
      <c r="A876" s="53" t="s">
        <v>4513</v>
      </c>
      <c r="B876" s="53">
        <v>3003</v>
      </c>
      <c r="C876" s="53" t="s">
        <v>67</v>
      </c>
      <c r="D876" s="53" t="s">
        <v>3316</v>
      </c>
      <c r="E876" s="53">
        <v>3</v>
      </c>
      <c r="F876" s="53" t="s">
        <v>3479</v>
      </c>
      <c r="G876" s="53" t="str">
        <f t="shared" si="1352"/>
        <v>3003-9</v>
      </c>
      <c r="H876" s="53" t="s">
        <v>94</v>
      </c>
      <c r="I876" s="53" t="s">
        <v>196</v>
      </c>
      <c r="J876" s="53" t="s">
        <v>80</v>
      </c>
      <c r="K876" s="53" t="s">
        <v>80</v>
      </c>
      <c r="L876" s="53" t="s">
        <v>80</v>
      </c>
      <c r="M876" s="53" t="s">
        <v>80</v>
      </c>
      <c r="N876" s="53" t="s">
        <v>80</v>
      </c>
      <c r="O876" s="53" t="s">
        <v>80</v>
      </c>
      <c r="P876" s="53" t="s">
        <v>3480</v>
      </c>
      <c r="Q876" s="52">
        <v>0.4</v>
      </c>
      <c r="R876" s="52">
        <f>+Q876*Q874</f>
        <v>2.4E-2</v>
      </c>
      <c r="S876" s="53">
        <v>11</v>
      </c>
      <c r="T876" s="53" t="s">
        <v>84</v>
      </c>
      <c r="U876" s="53" t="s">
        <v>3481</v>
      </c>
      <c r="V876" s="23">
        <v>44958</v>
      </c>
      <c r="W876" s="23">
        <v>45275</v>
      </c>
      <c r="X876" s="53" t="s">
        <v>3321</v>
      </c>
      <c r="Y876" s="49" t="s">
        <v>87</v>
      </c>
      <c r="Z876" s="59" t="s">
        <v>100</v>
      </c>
      <c r="AA876" s="224">
        <v>1</v>
      </c>
      <c r="AB876" s="200" t="s">
        <v>3482</v>
      </c>
      <c r="AC876" s="202">
        <v>45251</v>
      </c>
      <c r="AD876" s="52">
        <v>1</v>
      </c>
      <c r="AE876" s="23" t="s">
        <v>3328</v>
      </c>
      <c r="AF876" s="23">
        <v>45251</v>
      </c>
      <c r="AG876" s="53" t="s">
        <v>79</v>
      </c>
      <c r="AH876" s="52">
        <v>1</v>
      </c>
      <c r="AI876" s="52">
        <f t="shared" si="1269"/>
        <v>2.4E-2</v>
      </c>
      <c r="AJ876" s="52">
        <f t="shared" si="1360"/>
        <v>1</v>
      </c>
      <c r="AK876" s="52"/>
      <c r="AL876" s="239" t="str">
        <f t="shared" si="1288"/>
        <v/>
      </c>
      <c r="AM876" s="239" t="str">
        <f t="shared" si="1289"/>
        <v/>
      </c>
      <c r="AN876" s="239" t="str">
        <f t="shared" si="1290"/>
        <v/>
      </c>
      <c r="AO876" s="239" t="str">
        <f t="shared" si="1291"/>
        <v/>
      </c>
      <c r="AP876" s="239" t="str">
        <f t="shared" si="1292"/>
        <v/>
      </c>
      <c r="AQ876" s="239" t="str">
        <f t="shared" si="1293"/>
        <v/>
      </c>
      <c r="AR876" s="239" t="str">
        <f t="shared" si="1294"/>
        <v/>
      </c>
      <c r="AS876" s="239" t="str">
        <f t="shared" si="1295"/>
        <v/>
      </c>
      <c r="AT876" s="239" t="str">
        <f t="shared" si="1296"/>
        <v/>
      </c>
      <c r="AU876" s="239" t="str">
        <f t="shared" si="1270"/>
        <v/>
      </c>
      <c r="AV876" s="239" t="str">
        <f t="shared" si="1271"/>
        <v/>
      </c>
      <c r="AW876" s="239" t="str">
        <f t="shared" si="1272"/>
        <v/>
      </c>
      <c r="AX876" s="239" t="str">
        <f t="shared" si="1273"/>
        <v/>
      </c>
      <c r="AY876" s="239" t="str">
        <f t="shared" si="1274"/>
        <v/>
      </c>
      <c r="AZ876" s="239" t="str">
        <f t="shared" si="1275"/>
        <v/>
      </c>
      <c r="BA876" s="239" t="str">
        <f t="shared" si="1276"/>
        <v/>
      </c>
      <c r="BB876" s="239" t="str">
        <f t="shared" si="1277"/>
        <v/>
      </c>
      <c r="BC876" s="239" t="str">
        <f t="shared" si="1278"/>
        <v/>
      </c>
      <c r="BD876" s="239" t="str">
        <f t="shared" si="1279"/>
        <v/>
      </c>
      <c r="BE876" s="239" t="str">
        <f t="shared" si="1280"/>
        <v/>
      </c>
      <c r="BF876" s="239" t="str">
        <f t="shared" si="1281"/>
        <v/>
      </c>
      <c r="BG876" s="239" t="str">
        <f t="shared" si="1282"/>
        <v/>
      </c>
      <c r="BH876" s="239" t="str">
        <f t="shared" si="1283"/>
        <v/>
      </c>
      <c r="BI876" s="239" t="str">
        <f t="shared" si="1284"/>
        <v/>
      </c>
      <c r="BJ876" s="239" t="str">
        <f t="shared" si="1285"/>
        <v/>
      </c>
      <c r="BK876" s="239" t="str">
        <f t="shared" si="1286"/>
        <v/>
      </c>
      <c r="BL876" s="239" t="str">
        <f t="shared" si="1287"/>
        <v/>
      </c>
      <c r="BN876" s="239" t="str">
        <f t="shared" si="1297"/>
        <v/>
      </c>
      <c r="BO876" s="239" t="str">
        <f t="shared" si="1298"/>
        <v/>
      </c>
      <c r="BP876" s="239" t="str">
        <f t="shared" si="1299"/>
        <v/>
      </c>
      <c r="BQ876" s="239" t="str">
        <f t="shared" si="1300"/>
        <v/>
      </c>
      <c r="BR876" s="239" t="str">
        <f t="shared" si="1301"/>
        <v/>
      </c>
      <c r="BS876" s="239" t="str">
        <f t="shared" si="1302"/>
        <v/>
      </c>
      <c r="BT876" s="239" t="str">
        <f t="shared" si="1303"/>
        <v/>
      </c>
      <c r="BU876" s="239" t="str">
        <f t="shared" si="1304"/>
        <v/>
      </c>
      <c r="BV876" s="239" t="str">
        <f t="shared" si="1305"/>
        <v/>
      </c>
      <c r="BW876" s="239" t="str">
        <f t="shared" si="1306"/>
        <v/>
      </c>
      <c r="BX876" s="239" t="str">
        <f t="shared" si="1307"/>
        <v/>
      </c>
      <c r="BY876" s="239" t="str">
        <f t="shared" si="1308"/>
        <v/>
      </c>
      <c r="BZ876" s="239" t="str">
        <f t="shared" si="1309"/>
        <v/>
      </c>
      <c r="CA876" s="239" t="str">
        <f t="shared" si="1310"/>
        <v/>
      </c>
      <c r="CB876" s="239" t="str">
        <f t="shared" si="1311"/>
        <v/>
      </c>
      <c r="CC876" s="239" t="str">
        <f t="shared" si="1312"/>
        <v/>
      </c>
      <c r="CD876" s="239" t="str">
        <f t="shared" si="1313"/>
        <v/>
      </c>
      <c r="CE876" s="239" t="str">
        <f t="shared" si="1314"/>
        <v/>
      </c>
      <c r="CF876" s="239" t="str">
        <f t="shared" si="1315"/>
        <v/>
      </c>
      <c r="CG876" s="239" t="str">
        <f t="shared" si="1316"/>
        <v/>
      </c>
      <c r="CH876" s="239" t="str">
        <f t="shared" si="1317"/>
        <v/>
      </c>
      <c r="CI876" s="239" t="str">
        <f t="shared" si="1318"/>
        <v/>
      </c>
      <c r="CJ876" s="239" t="str">
        <f t="shared" si="1319"/>
        <v/>
      </c>
      <c r="CK876" s="239" t="str">
        <f t="shared" si="1320"/>
        <v/>
      </c>
      <c r="CL876" s="239" t="str">
        <f t="shared" si="1321"/>
        <v/>
      </c>
      <c r="CM876" s="239" t="str">
        <f t="shared" si="1322"/>
        <v/>
      </c>
      <c r="CN876" s="239" t="str">
        <f t="shared" si="1323"/>
        <v/>
      </c>
      <c r="CP876" s="239" t="str">
        <f t="shared" si="1324"/>
        <v/>
      </c>
      <c r="CQ876" s="239" t="str">
        <f t="shared" si="1325"/>
        <v/>
      </c>
      <c r="CR876" s="239" t="str">
        <f t="shared" si="1326"/>
        <v/>
      </c>
      <c r="CS876" s="239" t="str">
        <f t="shared" si="1327"/>
        <v/>
      </c>
      <c r="CT876" s="239" t="str">
        <f t="shared" si="1328"/>
        <v/>
      </c>
      <c r="CU876" s="239" t="str">
        <f t="shared" si="1329"/>
        <v/>
      </c>
      <c r="CV876" s="239" t="str">
        <f t="shared" si="1330"/>
        <v/>
      </c>
      <c r="CW876" s="239" t="str">
        <f t="shared" si="1331"/>
        <v/>
      </c>
      <c r="CX876" s="239" t="str">
        <f t="shared" si="1332"/>
        <v/>
      </c>
      <c r="CY876" s="239" t="str">
        <f t="shared" si="1333"/>
        <v/>
      </c>
      <c r="CZ876" s="239" t="str">
        <f t="shared" si="1334"/>
        <v/>
      </c>
      <c r="DA876" s="239" t="str">
        <f t="shared" si="1335"/>
        <v/>
      </c>
      <c r="DB876" s="239" t="str">
        <f t="shared" si="1336"/>
        <v/>
      </c>
      <c r="DC876" s="239" t="str">
        <f t="shared" si="1337"/>
        <v/>
      </c>
      <c r="DD876" s="239" t="str">
        <f t="shared" si="1338"/>
        <v/>
      </c>
      <c r="DE876" s="239" t="str">
        <f t="shared" si="1339"/>
        <v/>
      </c>
      <c r="DF876" s="239" t="str">
        <f t="shared" si="1340"/>
        <v/>
      </c>
      <c r="DG876" s="239" t="str">
        <f t="shared" si="1341"/>
        <v/>
      </c>
      <c r="DH876" s="239" t="str">
        <f t="shared" si="1342"/>
        <v/>
      </c>
      <c r="DI876" s="239" t="str">
        <f t="shared" si="1343"/>
        <v/>
      </c>
      <c r="DJ876" s="239" t="str">
        <f t="shared" si="1344"/>
        <v/>
      </c>
      <c r="DK876" s="239" t="str">
        <f t="shared" si="1345"/>
        <v/>
      </c>
      <c r="DL876" s="239" t="str">
        <f t="shared" si="1346"/>
        <v/>
      </c>
      <c r="DM876" s="239" t="str">
        <f t="shared" si="1347"/>
        <v/>
      </c>
      <c r="DN876" s="239" t="str">
        <f t="shared" si="1348"/>
        <v/>
      </c>
      <c r="DO876" s="239" t="str">
        <f t="shared" si="1349"/>
        <v/>
      </c>
      <c r="DP876" s="239" t="str">
        <f t="shared" si="1350"/>
        <v/>
      </c>
    </row>
    <row r="877" spans="1:120" ht="50.25" hidden="1" customHeight="1" x14ac:dyDescent="0.25">
      <c r="A877" s="53" t="s">
        <v>4513</v>
      </c>
      <c r="B877" s="53">
        <v>3003</v>
      </c>
      <c r="C877" s="53" t="s">
        <v>67</v>
      </c>
      <c r="D877" s="53" t="s">
        <v>3316</v>
      </c>
      <c r="E877" s="53">
        <v>3</v>
      </c>
      <c r="F877" s="53" t="s">
        <v>3483</v>
      </c>
      <c r="G877" s="53" t="str">
        <f t="shared" si="1352"/>
        <v>3003-9</v>
      </c>
      <c r="H877" s="53" t="s">
        <v>94</v>
      </c>
      <c r="I877" s="53" t="s">
        <v>196</v>
      </c>
      <c r="J877" s="53" t="s">
        <v>80</v>
      </c>
      <c r="K877" s="53" t="s">
        <v>80</v>
      </c>
      <c r="L877" s="53" t="s">
        <v>80</v>
      </c>
      <c r="M877" s="53" t="s">
        <v>80</v>
      </c>
      <c r="N877" s="53" t="s">
        <v>80</v>
      </c>
      <c r="O877" s="53" t="s">
        <v>80</v>
      </c>
      <c r="P877" s="53" t="s">
        <v>3484</v>
      </c>
      <c r="Q877" s="52">
        <v>0.2</v>
      </c>
      <c r="R877" s="52">
        <f>+Q877*Q874</f>
        <v>1.2E-2</v>
      </c>
      <c r="S877" s="53">
        <v>4</v>
      </c>
      <c r="T877" s="53" t="s">
        <v>84</v>
      </c>
      <c r="U877" s="53" t="s">
        <v>3485</v>
      </c>
      <c r="V877" s="23">
        <v>44958</v>
      </c>
      <c r="W877" s="23">
        <v>45275</v>
      </c>
      <c r="X877" s="53" t="s">
        <v>3321</v>
      </c>
      <c r="Y877" s="49" t="s">
        <v>87</v>
      </c>
      <c r="Z877" s="59" t="s">
        <v>100</v>
      </c>
      <c r="AA877" s="224">
        <v>1</v>
      </c>
      <c r="AB877" s="200" t="s">
        <v>3486</v>
      </c>
      <c r="AC877" s="202">
        <v>45233</v>
      </c>
      <c r="AD877" s="52">
        <v>1</v>
      </c>
      <c r="AE877" s="23" t="s">
        <v>3328</v>
      </c>
      <c r="AF877" s="23">
        <v>45233</v>
      </c>
      <c r="AG877" s="53" t="s">
        <v>79</v>
      </c>
      <c r="AH877" s="52">
        <v>1</v>
      </c>
      <c r="AI877" s="52">
        <f t="shared" si="1269"/>
        <v>1.2E-2</v>
      </c>
      <c r="AJ877" s="52">
        <f t="shared" si="1360"/>
        <v>1</v>
      </c>
      <c r="AK877" s="52"/>
      <c r="AL877" s="239" t="str">
        <f t="shared" si="1288"/>
        <v/>
      </c>
      <c r="AM877" s="239" t="str">
        <f t="shared" si="1289"/>
        <v/>
      </c>
      <c r="AN877" s="239" t="str">
        <f t="shared" si="1290"/>
        <v/>
      </c>
      <c r="AO877" s="239" t="str">
        <f t="shared" si="1291"/>
        <v/>
      </c>
      <c r="AP877" s="239" t="str">
        <f t="shared" si="1292"/>
        <v/>
      </c>
      <c r="AQ877" s="239" t="str">
        <f t="shared" si="1293"/>
        <v/>
      </c>
      <c r="AR877" s="239" t="str">
        <f t="shared" si="1294"/>
        <v/>
      </c>
      <c r="AS877" s="239" t="str">
        <f t="shared" si="1295"/>
        <v/>
      </c>
      <c r="AT877" s="239" t="str">
        <f t="shared" si="1296"/>
        <v/>
      </c>
      <c r="AU877" s="239" t="str">
        <f t="shared" si="1270"/>
        <v/>
      </c>
      <c r="AV877" s="239" t="str">
        <f t="shared" si="1271"/>
        <v/>
      </c>
      <c r="AW877" s="239" t="str">
        <f t="shared" si="1272"/>
        <v/>
      </c>
      <c r="AX877" s="239" t="str">
        <f t="shared" si="1273"/>
        <v/>
      </c>
      <c r="AY877" s="239" t="str">
        <f t="shared" si="1274"/>
        <v/>
      </c>
      <c r="AZ877" s="239" t="str">
        <f t="shared" si="1275"/>
        <v/>
      </c>
      <c r="BA877" s="239" t="str">
        <f t="shared" si="1276"/>
        <v/>
      </c>
      <c r="BB877" s="239" t="str">
        <f t="shared" si="1277"/>
        <v/>
      </c>
      <c r="BC877" s="239" t="str">
        <f t="shared" si="1278"/>
        <v/>
      </c>
      <c r="BD877" s="239" t="str">
        <f t="shared" si="1279"/>
        <v/>
      </c>
      <c r="BE877" s="239" t="str">
        <f t="shared" si="1280"/>
        <v/>
      </c>
      <c r="BF877" s="239" t="str">
        <f t="shared" si="1281"/>
        <v/>
      </c>
      <c r="BG877" s="239" t="str">
        <f t="shared" si="1282"/>
        <v/>
      </c>
      <c r="BH877" s="239" t="str">
        <f t="shared" si="1283"/>
        <v/>
      </c>
      <c r="BI877" s="239" t="str">
        <f t="shared" si="1284"/>
        <v/>
      </c>
      <c r="BJ877" s="239" t="str">
        <f t="shared" si="1285"/>
        <v/>
      </c>
      <c r="BK877" s="239" t="str">
        <f t="shared" si="1286"/>
        <v/>
      </c>
      <c r="BL877" s="239" t="str">
        <f t="shared" si="1287"/>
        <v/>
      </c>
      <c r="BN877" s="239" t="str">
        <f t="shared" si="1297"/>
        <v/>
      </c>
      <c r="BO877" s="239" t="str">
        <f t="shared" si="1298"/>
        <v/>
      </c>
      <c r="BP877" s="239" t="str">
        <f t="shared" si="1299"/>
        <v/>
      </c>
      <c r="BQ877" s="239" t="str">
        <f t="shared" si="1300"/>
        <v/>
      </c>
      <c r="BR877" s="239" t="str">
        <f t="shared" si="1301"/>
        <v/>
      </c>
      <c r="BS877" s="239" t="str">
        <f t="shared" si="1302"/>
        <v/>
      </c>
      <c r="BT877" s="239" t="str">
        <f t="shared" si="1303"/>
        <v/>
      </c>
      <c r="BU877" s="239" t="str">
        <f t="shared" si="1304"/>
        <v/>
      </c>
      <c r="BV877" s="239" t="str">
        <f t="shared" si="1305"/>
        <v/>
      </c>
      <c r="BW877" s="239" t="str">
        <f t="shared" si="1306"/>
        <v/>
      </c>
      <c r="BX877" s="239" t="str">
        <f t="shared" si="1307"/>
        <v/>
      </c>
      <c r="BY877" s="239" t="str">
        <f t="shared" si="1308"/>
        <v/>
      </c>
      <c r="BZ877" s="239" t="str">
        <f t="shared" si="1309"/>
        <v/>
      </c>
      <c r="CA877" s="239" t="str">
        <f t="shared" si="1310"/>
        <v/>
      </c>
      <c r="CB877" s="239" t="str">
        <f t="shared" si="1311"/>
        <v/>
      </c>
      <c r="CC877" s="239" t="str">
        <f t="shared" si="1312"/>
        <v/>
      </c>
      <c r="CD877" s="239" t="str">
        <f t="shared" si="1313"/>
        <v/>
      </c>
      <c r="CE877" s="239" t="str">
        <f t="shared" si="1314"/>
        <v/>
      </c>
      <c r="CF877" s="239" t="str">
        <f t="shared" si="1315"/>
        <v/>
      </c>
      <c r="CG877" s="239" t="str">
        <f t="shared" si="1316"/>
        <v/>
      </c>
      <c r="CH877" s="239" t="str">
        <f t="shared" si="1317"/>
        <v/>
      </c>
      <c r="CI877" s="239" t="str">
        <f t="shared" si="1318"/>
        <v/>
      </c>
      <c r="CJ877" s="239" t="str">
        <f t="shared" si="1319"/>
        <v/>
      </c>
      <c r="CK877" s="239" t="str">
        <f t="shared" si="1320"/>
        <v/>
      </c>
      <c r="CL877" s="239" t="str">
        <f t="shared" si="1321"/>
        <v/>
      </c>
      <c r="CM877" s="239" t="str">
        <f t="shared" si="1322"/>
        <v/>
      </c>
      <c r="CN877" s="239" t="str">
        <f t="shared" si="1323"/>
        <v/>
      </c>
      <c r="CP877" s="239" t="str">
        <f t="shared" si="1324"/>
        <v/>
      </c>
      <c r="CQ877" s="239" t="str">
        <f t="shared" si="1325"/>
        <v/>
      </c>
      <c r="CR877" s="239" t="str">
        <f t="shared" si="1326"/>
        <v/>
      </c>
      <c r="CS877" s="239" t="str">
        <f t="shared" si="1327"/>
        <v/>
      </c>
      <c r="CT877" s="239" t="str">
        <f t="shared" si="1328"/>
        <v/>
      </c>
      <c r="CU877" s="239" t="str">
        <f t="shared" si="1329"/>
        <v/>
      </c>
      <c r="CV877" s="239" t="str">
        <f t="shared" si="1330"/>
        <v/>
      </c>
      <c r="CW877" s="239" t="str">
        <f t="shared" si="1331"/>
        <v/>
      </c>
      <c r="CX877" s="239" t="str">
        <f t="shared" si="1332"/>
        <v/>
      </c>
      <c r="CY877" s="239" t="str">
        <f t="shared" si="1333"/>
        <v/>
      </c>
      <c r="CZ877" s="239" t="str">
        <f t="shared" si="1334"/>
        <v/>
      </c>
      <c r="DA877" s="239" t="str">
        <f t="shared" si="1335"/>
        <v/>
      </c>
      <c r="DB877" s="239" t="str">
        <f t="shared" si="1336"/>
        <v/>
      </c>
      <c r="DC877" s="239" t="str">
        <f t="shared" si="1337"/>
        <v/>
      </c>
      <c r="DD877" s="239" t="str">
        <f t="shared" si="1338"/>
        <v/>
      </c>
      <c r="DE877" s="239" t="str">
        <f t="shared" si="1339"/>
        <v/>
      </c>
      <c r="DF877" s="239" t="str">
        <f t="shared" si="1340"/>
        <v/>
      </c>
      <c r="DG877" s="239" t="str">
        <f t="shared" si="1341"/>
        <v/>
      </c>
      <c r="DH877" s="239" t="str">
        <f t="shared" si="1342"/>
        <v/>
      </c>
      <c r="DI877" s="239" t="str">
        <f t="shared" si="1343"/>
        <v/>
      </c>
      <c r="DJ877" s="239" t="str">
        <f t="shared" si="1344"/>
        <v/>
      </c>
      <c r="DK877" s="239" t="str">
        <f t="shared" si="1345"/>
        <v/>
      </c>
      <c r="DL877" s="239" t="str">
        <f t="shared" si="1346"/>
        <v/>
      </c>
      <c r="DM877" s="239" t="str">
        <f t="shared" si="1347"/>
        <v/>
      </c>
      <c r="DN877" s="239" t="str">
        <f t="shared" si="1348"/>
        <v/>
      </c>
      <c r="DO877" s="239" t="str">
        <f t="shared" si="1349"/>
        <v/>
      </c>
      <c r="DP877" s="239" t="str">
        <f t="shared" si="1350"/>
        <v/>
      </c>
    </row>
    <row r="878" spans="1:120" ht="50.25" hidden="1" customHeight="1" x14ac:dyDescent="0.25">
      <c r="A878" s="49" t="s">
        <v>4513</v>
      </c>
      <c r="B878" s="49">
        <v>3003</v>
      </c>
      <c r="C878" s="49" t="s">
        <v>67</v>
      </c>
      <c r="D878" s="49" t="s">
        <v>3316</v>
      </c>
      <c r="E878" s="85">
        <v>3</v>
      </c>
      <c r="F878" s="49" t="s">
        <v>3487</v>
      </c>
      <c r="G878" s="49" t="str">
        <f t="shared" si="1352"/>
        <v>3003-10</v>
      </c>
      <c r="H878" s="49" t="s">
        <v>75</v>
      </c>
      <c r="I878" s="49" t="s">
        <v>196</v>
      </c>
      <c r="J878" s="49" t="s">
        <v>265</v>
      </c>
      <c r="K878" s="49" t="s">
        <v>514</v>
      </c>
      <c r="L878" s="49" t="s">
        <v>125</v>
      </c>
      <c r="M878" s="49" t="s">
        <v>3318</v>
      </c>
      <c r="N878" s="49" t="s">
        <v>3488</v>
      </c>
      <c r="O878" s="49" t="s">
        <v>3489</v>
      </c>
      <c r="P878" s="49" t="s">
        <v>3490</v>
      </c>
      <c r="Q878" s="175">
        <v>0.05</v>
      </c>
      <c r="R878" s="50"/>
      <c r="S878" s="49">
        <v>100</v>
      </c>
      <c r="T878" s="49" t="s">
        <v>301</v>
      </c>
      <c r="U878" s="49" t="s">
        <v>3491</v>
      </c>
      <c r="V878" s="51">
        <v>44941</v>
      </c>
      <c r="W878" s="51">
        <v>45275</v>
      </c>
      <c r="X878" s="49" t="s">
        <v>3321</v>
      </c>
      <c r="Y878" s="49" t="s">
        <v>87</v>
      </c>
      <c r="Z878" s="59" t="s">
        <v>100</v>
      </c>
      <c r="AA878" s="224">
        <v>1</v>
      </c>
      <c r="AB878" s="200" t="s">
        <v>3492</v>
      </c>
      <c r="AC878" s="202">
        <v>45280</v>
      </c>
      <c r="AD878" s="52">
        <v>1</v>
      </c>
      <c r="AE878" s="23" t="s">
        <v>3385</v>
      </c>
      <c r="AF878" s="23">
        <v>45280</v>
      </c>
      <c r="AG878" s="52"/>
      <c r="AH878" s="52" t="s">
        <v>92</v>
      </c>
      <c r="AI878" s="52">
        <f t="shared" si="1269"/>
        <v>0.05</v>
      </c>
      <c r="AJ878" s="52"/>
      <c r="AK878" s="52"/>
      <c r="AL878" s="239" t="str">
        <f t="shared" si="1288"/>
        <v/>
      </c>
      <c r="AM878" s="239" t="str">
        <f t="shared" si="1289"/>
        <v/>
      </c>
      <c r="AN878" s="239" t="str">
        <f t="shared" si="1290"/>
        <v/>
      </c>
      <c r="AO878" s="239" t="str">
        <f t="shared" si="1291"/>
        <v/>
      </c>
      <c r="AP878" s="239" t="str">
        <f t="shared" si="1292"/>
        <v/>
      </c>
      <c r="AQ878" s="239" t="str">
        <f t="shared" si="1293"/>
        <v/>
      </c>
      <c r="AR878" s="239" t="str">
        <f t="shared" si="1294"/>
        <v/>
      </c>
      <c r="AS878" s="239" t="str">
        <f t="shared" si="1295"/>
        <v/>
      </c>
      <c r="AT878" s="239" t="str">
        <f t="shared" si="1296"/>
        <v/>
      </c>
      <c r="AU878" s="239" t="str">
        <f t="shared" si="1270"/>
        <v/>
      </c>
      <c r="AV878" s="239" t="str">
        <f t="shared" si="1271"/>
        <v/>
      </c>
      <c r="AW878" s="239" t="str">
        <f t="shared" si="1272"/>
        <v/>
      </c>
      <c r="AX878" s="239" t="str">
        <f t="shared" si="1273"/>
        <v/>
      </c>
      <c r="AY878" s="239" t="str">
        <f t="shared" si="1274"/>
        <v/>
      </c>
      <c r="AZ878" s="239" t="str">
        <f t="shared" si="1275"/>
        <v/>
      </c>
      <c r="BA878" s="239" t="str">
        <f t="shared" si="1276"/>
        <v/>
      </c>
      <c r="BB878" s="239" t="str">
        <f t="shared" si="1277"/>
        <v/>
      </c>
      <c r="BC878" s="239" t="str">
        <f t="shared" si="1278"/>
        <v/>
      </c>
      <c r="BD878" s="239" t="str">
        <f t="shared" si="1279"/>
        <v/>
      </c>
      <c r="BE878" s="239" t="str">
        <f t="shared" si="1280"/>
        <v/>
      </c>
      <c r="BF878" s="239" t="str">
        <f t="shared" si="1281"/>
        <v/>
      </c>
      <c r="BG878" s="239" t="str">
        <f t="shared" si="1282"/>
        <v/>
      </c>
      <c r="BH878" s="239" t="str">
        <f t="shared" si="1283"/>
        <v/>
      </c>
      <c r="BI878" s="239" t="str">
        <f t="shared" si="1284"/>
        <v/>
      </c>
      <c r="BJ878" s="239" t="str">
        <f t="shared" si="1285"/>
        <v/>
      </c>
      <c r="BK878" s="239" t="str">
        <f t="shared" si="1286"/>
        <v/>
      </c>
      <c r="BL878" s="239" t="str">
        <f t="shared" si="1287"/>
        <v/>
      </c>
      <c r="BN878" s="239" t="str">
        <f t="shared" si="1297"/>
        <v/>
      </c>
      <c r="BO878" s="239" t="str">
        <f t="shared" si="1298"/>
        <v/>
      </c>
      <c r="BP878" s="239" t="str">
        <f t="shared" si="1299"/>
        <v/>
      </c>
      <c r="BQ878" s="239" t="str">
        <f t="shared" si="1300"/>
        <v/>
      </c>
      <c r="BR878" s="239" t="str">
        <f t="shared" si="1301"/>
        <v/>
      </c>
      <c r="BS878" s="239" t="str">
        <f t="shared" si="1302"/>
        <v/>
      </c>
      <c r="BT878" s="239" t="str">
        <f t="shared" si="1303"/>
        <v/>
      </c>
      <c r="BU878" s="239" t="str">
        <f t="shared" si="1304"/>
        <v/>
      </c>
      <c r="BV878" s="239" t="str">
        <f t="shared" si="1305"/>
        <v/>
      </c>
      <c r="BW878" s="239" t="str">
        <f t="shared" si="1306"/>
        <v/>
      </c>
      <c r="BX878" s="239" t="str">
        <f t="shared" si="1307"/>
        <v/>
      </c>
      <c r="BY878" s="239" t="str">
        <f t="shared" si="1308"/>
        <v/>
      </c>
      <c r="BZ878" s="239" t="str">
        <f t="shared" si="1309"/>
        <v/>
      </c>
      <c r="CA878" s="239" t="str">
        <f t="shared" si="1310"/>
        <v/>
      </c>
      <c r="CB878" s="239" t="str">
        <f t="shared" si="1311"/>
        <v/>
      </c>
      <c r="CC878" s="239" t="str">
        <f t="shared" si="1312"/>
        <v/>
      </c>
      <c r="CD878" s="239" t="str">
        <f t="shared" si="1313"/>
        <v/>
      </c>
      <c r="CE878" s="239" t="str">
        <f t="shared" si="1314"/>
        <v/>
      </c>
      <c r="CF878" s="239" t="str">
        <f t="shared" si="1315"/>
        <v/>
      </c>
      <c r="CG878" s="239" t="str">
        <f t="shared" si="1316"/>
        <v/>
      </c>
      <c r="CH878" s="239" t="str">
        <f t="shared" si="1317"/>
        <v/>
      </c>
      <c r="CI878" s="239" t="str">
        <f t="shared" si="1318"/>
        <v/>
      </c>
      <c r="CJ878" s="239" t="str">
        <f t="shared" si="1319"/>
        <v/>
      </c>
      <c r="CK878" s="239" t="str">
        <f t="shared" si="1320"/>
        <v/>
      </c>
      <c r="CL878" s="239" t="str">
        <f t="shared" si="1321"/>
        <v/>
      </c>
      <c r="CM878" s="239" t="str">
        <f t="shared" si="1322"/>
        <v/>
      </c>
      <c r="CN878" s="239" t="str">
        <f t="shared" si="1323"/>
        <v/>
      </c>
      <c r="CP878" s="239" t="str">
        <f t="shared" si="1324"/>
        <v/>
      </c>
      <c r="CQ878" s="239" t="str">
        <f t="shared" si="1325"/>
        <v/>
      </c>
      <c r="CR878" s="239" t="str">
        <f t="shared" si="1326"/>
        <v/>
      </c>
      <c r="CS878" s="239" t="str">
        <f t="shared" si="1327"/>
        <v/>
      </c>
      <c r="CT878" s="239" t="str">
        <f t="shared" si="1328"/>
        <v/>
      </c>
      <c r="CU878" s="239" t="str">
        <f t="shared" si="1329"/>
        <v/>
      </c>
      <c r="CV878" s="239" t="str">
        <f t="shared" si="1330"/>
        <v/>
      </c>
      <c r="CW878" s="239" t="str">
        <f t="shared" si="1331"/>
        <v/>
      </c>
      <c r="CX878" s="239" t="str">
        <f t="shared" si="1332"/>
        <v/>
      </c>
      <c r="CY878" s="239" t="str">
        <f t="shared" si="1333"/>
        <v/>
      </c>
      <c r="CZ878" s="239" t="str">
        <f t="shared" si="1334"/>
        <v/>
      </c>
      <c r="DA878" s="239" t="str">
        <f t="shared" si="1335"/>
        <v/>
      </c>
      <c r="DB878" s="239" t="str">
        <f t="shared" si="1336"/>
        <v/>
      </c>
      <c r="DC878" s="239" t="str">
        <f t="shared" si="1337"/>
        <v/>
      </c>
      <c r="DD878" s="239" t="str">
        <f t="shared" si="1338"/>
        <v/>
      </c>
      <c r="DE878" s="239" t="str">
        <f t="shared" si="1339"/>
        <v/>
      </c>
      <c r="DF878" s="239" t="str">
        <f t="shared" si="1340"/>
        <v/>
      </c>
      <c r="DG878" s="239" t="str">
        <f t="shared" si="1341"/>
        <v/>
      </c>
      <c r="DH878" s="239" t="str">
        <f t="shared" si="1342"/>
        <v/>
      </c>
      <c r="DI878" s="239" t="str">
        <f t="shared" si="1343"/>
        <v/>
      </c>
      <c r="DJ878" s="239" t="str">
        <f t="shared" si="1344"/>
        <v/>
      </c>
      <c r="DK878" s="239" t="str">
        <f t="shared" si="1345"/>
        <v/>
      </c>
      <c r="DL878" s="239" t="str">
        <f t="shared" si="1346"/>
        <v/>
      </c>
      <c r="DM878" s="239" t="str">
        <f t="shared" si="1347"/>
        <v/>
      </c>
      <c r="DN878" s="239" t="str">
        <f t="shared" si="1348"/>
        <v/>
      </c>
      <c r="DO878" s="239" t="str">
        <f t="shared" si="1349"/>
        <v/>
      </c>
      <c r="DP878" s="239" t="str">
        <f t="shared" si="1350"/>
        <v/>
      </c>
    </row>
    <row r="879" spans="1:120" ht="35.25" hidden="1" customHeight="1" x14ac:dyDescent="0.25">
      <c r="A879" s="53" t="s">
        <v>4513</v>
      </c>
      <c r="B879" s="53">
        <v>3003</v>
      </c>
      <c r="C879" s="53" t="s">
        <v>67</v>
      </c>
      <c r="D879" s="53" t="s">
        <v>3316</v>
      </c>
      <c r="E879" s="55">
        <v>3</v>
      </c>
      <c r="F879" s="55" t="s">
        <v>3493</v>
      </c>
      <c r="G879" s="55" t="str">
        <f t="shared" si="1352"/>
        <v>3003-10</v>
      </c>
      <c r="H879" s="53" t="s">
        <v>94</v>
      </c>
      <c r="I879" s="53" t="s">
        <v>196</v>
      </c>
      <c r="J879" s="53" t="s">
        <v>80</v>
      </c>
      <c r="K879" s="53" t="s">
        <v>80</v>
      </c>
      <c r="L879" s="53" t="s">
        <v>80</v>
      </c>
      <c r="M879" s="53" t="s">
        <v>80</v>
      </c>
      <c r="N879" s="53" t="s">
        <v>80</v>
      </c>
      <c r="O879" s="53" t="s">
        <v>80</v>
      </c>
      <c r="P879" s="53" t="s">
        <v>3494</v>
      </c>
      <c r="Q879" s="52">
        <v>0.2</v>
      </c>
      <c r="R879" s="52">
        <f>+Q879*Q878</f>
        <v>1.0000000000000002E-2</v>
      </c>
      <c r="S879" s="53">
        <v>1</v>
      </c>
      <c r="T879" s="53" t="s">
        <v>84</v>
      </c>
      <c r="U879" s="53" t="s">
        <v>3495</v>
      </c>
      <c r="V879" s="23">
        <v>44941</v>
      </c>
      <c r="W879" s="23">
        <v>44985</v>
      </c>
      <c r="X879" s="53" t="s">
        <v>3321</v>
      </c>
      <c r="Y879" s="49" t="s">
        <v>97</v>
      </c>
      <c r="Z879" s="59" t="s">
        <v>100</v>
      </c>
      <c r="AA879" s="60">
        <v>1</v>
      </c>
      <c r="AB879" s="62" t="s">
        <v>3496</v>
      </c>
      <c r="AC879" s="62">
        <v>44995</v>
      </c>
      <c r="AD879" s="60">
        <v>1</v>
      </c>
      <c r="AE879" s="62" t="s">
        <v>3497</v>
      </c>
      <c r="AF879" s="62">
        <v>44995</v>
      </c>
      <c r="AG879" s="60" t="s">
        <v>79</v>
      </c>
      <c r="AH879" s="60">
        <v>1</v>
      </c>
      <c r="AI879" s="52">
        <f t="shared" si="1269"/>
        <v>1.0000000000000002E-2</v>
      </c>
      <c r="AJ879" s="52">
        <f t="shared" ref="AJ879:AJ881" si="1361">+AI879/R879</f>
        <v>1</v>
      </c>
      <c r="AK879" s="52"/>
      <c r="AL879" s="239" t="str">
        <f t="shared" si="1288"/>
        <v/>
      </c>
      <c r="AM879" s="239" t="str">
        <f t="shared" si="1289"/>
        <v/>
      </c>
      <c r="AN879" s="239" t="str">
        <f t="shared" si="1290"/>
        <v/>
      </c>
      <c r="AO879" s="239" t="str">
        <f t="shared" si="1291"/>
        <v/>
      </c>
      <c r="AP879" s="239" t="str">
        <f t="shared" si="1292"/>
        <v/>
      </c>
      <c r="AQ879" s="239" t="str">
        <f t="shared" si="1293"/>
        <v/>
      </c>
      <c r="AR879" s="239" t="str">
        <f t="shared" si="1294"/>
        <v/>
      </c>
      <c r="AS879" s="239" t="str">
        <f t="shared" si="1295"/>
        <v/>
      </c>
      <c r="AT879" s="239" t="str">
        <f t="shared" si="1296"/>
        <v/>
      </c>
      <c r="AU879" s="239" t="str">
        <f t="shared" si="1270"/>
        <v/>
      </c>
      <c r="AV879" s="239" t="str">
        <f t="shared" si="1271"/>
        <v/>
      </c>
      <c r="AW879" s="239" t="str">
        <f t="shared" si="1272"/>
        <v/>
      </c>
      <c r="AX879" s="239" t="str">
        <f t="shared" si="1273"/>
        <v/>
      </c>
      <c r="AY879" s="239" t="str">
        <f t="shared" si="1274"/>
        <v/>
      </c>
      <c r="AZ879" s="239" t="str">
        <f t="shared" si="1275"/>
        <v/>
      </c>
      <c r="BA879" s="239" t="str">
        <f t="shared" si="1276"/>
        <v/>
      </c>
      <c r="BB879" s="239" t="str">
        <f t="shared" si="1277"/>
        <v/>
      </c>
      <c r="BC879" s="239" t="str">
        <f t="shared" si="1278"/>
        <v/>
      </c>
      <c r="BD879" s="239" t="str">
        <f t="shared" si="1279"/>
        <v/>
      </c>
      <c r="BE879" s="239" t="str">
        <f t="shared" si="1280"/>
        <v/>
      </c>
      <c r="BF879" s="239" t="str">
        <f t="shared" si="1281"/>
        <v/>
      </c>
      <c r="BG879" s="239" t="str">
        <f t="shared" si="1282"/>
        <v/>
      </c>
      <c r="BH879" s="239" t="str">
        <f t="shared" si="1283"/>
        <v/>
      </c>
      <c r="BI879" s="239" t="str">
        <f t="shared" si="1284"/>
        <v/>
      </c>
      <c r="BJ879" s="239" t="str">
        <f t="shared" si="1285"/>
        <v/>
      </c>
      <c r="BK879" s="239" t="str">
        <f t="shared" si="1286"/>
        <v/>
      </c>
      <c r="BL879" s="239" t="str">
        <f t="shared" si="1287"/>
        <v/>
      </c>
      <c r="BN879" s="239" t="str">
        <f t="shared" si="1297"/>
        <v/>
      </c>
      <c r="BO879" s="239" t="str">
        <f t="shared" si="1298"/>
        <v/>
      </c>
      <c r="BP879" s="239" t="str">
        <f t="shared" si="1299"/>
        <v/>
      </c>
      <c r="BQ879" s="239" t="str">
        <f t="shared" si="1300"/>
        <v/>
      </c>
      <c r="BR879" s="239" t="str">
        <f t="shared" si="1301"/>
        <v/>
      </c>
      <c r="BS879" s="239" t="str">
        <f t="shared" si="1302"/>
        <v/>
      </c>
      <c r="BT879" s="239" t="str">
        <f t="shared" si="1303"/>
        <v/>
      </c>
      <c r="BU879" s="239" t="str">
        <f t="shared" si="1304"/>
        <v/>
      </c>
      <c r="BV879" s="239" t="str">
        <f t="shared" si="1305"/>
        <v/>
      </c>
      <c r="BW879" s="239" t="str">
        <f t="shared" si="1306"/>
        <v/>
      </c>
      <c r="BX879" s="239" t="str">
        <f t="shared" si="1307"/>
        <v/>
      </c>
      <c r="BY879" s="239" t="str">
        <f t="shared" si="1308"/>
        <v/>
      </c>
      <c r="BZ879" s="239" t="str">
        <f t="shared" si="1309"/>
        <v/>
      </c>
      <c r="CA879" s="239" t="str">
        <f t="shared" si="1310"/>
        <v/>
      </c>
      <c r="CB879" s="239" t="str">
        <f t="shared" si="1311"/>
        <v/>
      </c>
      <c r="CC879" s="239" t="str">
        <f t="shared" si="1312"/>
        <v/>
      </c>
      <c r="CD879" s="239" t="str">
        <f t="shared" si="1313"/>
        <v/>
      </c>
      <c r="CE879" s="239" t="str">
        <f t="shared" si="1314"/>
        <v/>
      </c>
      <c r="CF879" s="239" t="str">
        <f t="shared" si="1315"/>
        <v/>
      </c>
      <c r="CG879" s="239" t="str">
        <f t="shared" si="1316"/>
        <v/>
      </c>
      <c r="CH879" s="239" t="str">
        <f t="shared" si="1317"/>
        <v/>
      </c>
      <c r="CI879" s="239" t="str">
        <f t="shared" si="1318"/>
        <v/>
      </c>
      <c r="CJ879" s="239" t="str">
        <f t="shared" si="1319"/>
        <v/>
      </c>
      <c r="CK879" s="239" t="str">
        <f t="shared" si="1320"/>
        <v/>
      </c>
      <c r="CL879" s="239" t="str">
        <f t="shared" si="1321"/>
        <v/>
      </c>
      <c r="CM879" s="239" t="str">
        <f t="shared" si="1322"/>
        <v/>
      </c>
      <c r="CN879" s="239" t="str">
        <f t="shared" si="1323"/>
        <v/>
      </c>
      <c r="CP879" s="239" t="str">
        <f t="shared" si="1324"/>
        <v/>
      </c>
      <c r="CQ879" s="239" t="str">
        <f t="shared" si="1325"/>
        <v/>
      </c>
      <c r="CR879" s="239" t="str">
        <f t="shared" si="1326"/>
        <v/>
      </c>
      <c r="CS879" s="239" t="str">
        <f t="shared" si="1327"/>
        <v/>
      </c>
      <c r="CT879" s="239" t="str">
        <f t="shared" si="1328"/>
        <v/>
      </c>
      <c r="CU879" s="239" t="str">
        <f t="shared" si="1329"/>
        <v/>
      </c>
      <c r="CV879" s="239" t="str">
        <f t="shared" si="1330"/>
        <v/>
      </c>
      <c r="CW879" s="239" t="str">
        <f t="shared" si="1331"/>
        <v/>
      </c>
      <c r="CX879" s="239" t="str">
        <f t="shared" si="1332"/>
        <v/>
      </c>
      <c r="CY879" s="239" t="str">
        <f t="shared" si="1333"/>
        <v/>
      </c>
      <c r="CZ879" s="239" t="str">
        <f t="shared" si="1334"/>
        <v/>
      </c>
      <c r="DA879" s="239" t="str">
        <f t="shared" si="1335"/>
        <v/>
      </c>
      <c r="DB879" s="239" t="str">
        <f t="shared" si="1336"/>
        <v/>
      </c>
      <c r="DC879" s="239" t="str">
        <f t="shared" si="1337"/>
        <v/>
      </c>
      <c r="DD879" s="239" t="str">
        <f t="shared" si="1338"/>
        <v/>
      </c>
      <c r="DE879" s="239" t="str">
        <f t="shared" si="1339"/>
        <v/>
      </c>
      <c r="DF879" s="239" t="str">
        <f t="shared" si="1340"/>
        <v/>
      </c>
      <c r="DG879" s="239" t="str">
        <f t="shared" si="1341"/>
        <v/>
      </c>
      <c r="DH879" s="239" t="str">
        <f t="shared" si="1342"/>
        <v/>
      </c>
      <c r="DI879" s="239" t="str">
        <f t="shared" si="1343"/>
        <v/>
      </c>
      <c r="DJ879" s="239" t="str">
        <f t="shared" si="1344"/>
        <v/>
      </c>
      <c r="DK879" s="239" t="str">
        <f t="shared" si="1345"/>
        <v/>
      </c>
      <c r="DL879" s="239" t="str">
        <f t="shared" si="1346"/>
        <v/>
      </c>
      <c r="DM879" s="239" t="str">
        <f t="shared" si="1347"/>
        <v/>
      </c>
      <c r="DN879" s="239" t="str">
        <f t="shared" si="1348"/>
        <v/>
      </c>
      <c r="DO879" s="239" t="str">
        <f t="shared" si="1349"/>
        <v/>
      </c>
      <c r="DP879" s="239" t="str">
        <f t="shared" si="1350"/>
        <v/>
      </c>
    </row>
    <row r="880" spans="1:120" ht="35.25" hidden="1" customHeight="1" x14ac:dyDescent="0.25">
      <c r="A880" s="53" t="s">
        <v>4513</v>
      </c>
      <c r="B880" s="53">
        <v>3003</v>
      </c>
      <c r="C880" s="53" t="s">
        <v>67</v>
      </c>
      <c r="D880" s="53" t="s">
        <v>3316</v>
      </c>
      <c r="E880" s="55">
        <v>3</v>
      </c>
      <c r="F880" s="55" t="s">
        <v>3498</v>
      </c>
      <c r="G880" s="55" t="str">
        <f t="shared" si="1352"/>
        <v>3003-10</v>
      </c>
      <c r="H880" s="53" t="s">
        <v>94</v>
      </c>
      <c r="I880" s="53" t="s">
        <v>196</v>
      </c>
      <c r="J880" s="53" t="s">
        <v>80</v>
      </c>
      <c r="K880" s="53" t="s">
        <v>80</v>
      </c>
      <c r="L880" s="53" t="s">
        <v>80</v>
      </c>
      <c r="M880" s="53" t="s">
        <v>80</v>
      </c>
      <c r="N880" s="53" t="s">
        <v>80</v>
      </c>
      <c r="O880" s="53" t="s">
        <v>80</v>
      </c>
      <c r="P880" s="53" t="s">
        <v>3499</v>
      </c>
      <c r="Q880" s="52">
        <v>0.2</v>
      </c>
      <c r="R880" s="52">
        <f>+Q880*Q878</f>
        <v>1.0000000000000002E-2</v>
      </c>
      <c r="S880" s="53">
        <v>1</v>
      </c>
      <c r="T880" s="53" t="s">
        <v>84</v>
      </c>
      <c r="U880" s="53" t="s">
        <v>3500</v>
      </c>
      <c r="V880" s="23">
        <v>44985</v>
      </c>
      <c r="W880" s="23">
        <v>45016</v>
      </c>
      <c r="X880" s="53" t="s">
        <v>3321</v>
      </c>
      <c r="Y880" s="49" t="s">
        <v>97</v>
      </c>
      <c r="Z880" s="59" t="s">
        <v>100</v>
      </c>
      <c r="AA880" s="60">
        <v>1</v>
      </c>
      <c r="AB880" s="62" t="s">
        <v>3501</v>
      </c>
      <c r="AC880" s="62">
        <v>44969</v>
      </c>
      <c r="AD880" s="60">
        <v>1</v>
      </c>
      <c r="AE880" s="62" t="s">
        <v>3502</v>
      </c>
      <c r="AF880" s="62">
        <v>44972</v>
      </c>
      <c r="AG880" s="60" t="s">
        <v>79</v>
      </c>
      <c r="AH880" s="60">
        <v>1</v>
      </c>
      <c r="AI880" s="52">
        <f t="shared" si="1269"/>
        <v>1.0000000000000002E-2</v>
      </c>
      <c r="AJ880" s="52">
        <f t="shared" si="1361"/>
        <v>1</v>
      </c>
      <c r="AK880" s="52"/>
      <c r="AL880" s="239" t="str">
        <f t="shared" si="1288"/>
        <v/>
      </c>
      <c r="AM880" s="239" t="str">
        <f t="shared" si="1289"/>
        <v/>
      </c>
      <c r="AN880" s="239" t="str">
        <f t="shared" si="1290"/>
        <v/>
      </c>
      <c r="AO880" s="239" t="str">
        <f t="shared" si="1291"/>
        <v/>
      </c>
      <c r="AP880" s="239" t="str">
        <f t="shared" si="1292"/>
        <v/>
      </c>
      <c r="AQ880" s="239" t="str">
        <f t="shared" si="1293"/>
        <v/>
      </c>
      <c r="AR880" s="239" t="str">
        <f t="shared" si="1294"/>
        <v/>
      </c>
      <c r="AS880" s="239" t="str">
        <f t="shared" si="1295"/>
        <v/>
      </c>
      <c r="AT880" s="239" t="str">
        <f t="shared" si="1296"/>
        <v/>
      </c>
      <c r="AU880" s="239" t="str">
        <f t="shared" si="1270"/>
        <v/>
      </c>
      <c r="AV880" s="239" t="str">
        <f t="shared" si="1271"/>
        <v/>
      </c>
      <c r="AW880" s="239" t="str">
        <f t="shared" si="1272"/>
        <v/>
      </c>
      <c r="AX880" s="239" t="str">
        <f t="shared" si="1273"/>
        <v/>
      </c>
      <c r="AY880" s="239" t="str">
        <f t="shared" si="1274"/>
        <v/>
      </c>
      <c r="AZ880" s="239" t="str">
        <f t="shared" si="1275"/>
        <v/>
      </c>
      <c r="BA880" s="239" t="str">
        <f t="shared" si="1276"/>
        <v/>
      </c>
      <c r="BB880" s="239" t="str">
        <f t="shared" si="1277"/>
        <v/>
      </c>
      <c r="BC880" s="239" t="str">
        <f t="shared" si="1278"/>
        <v/>
      </c>
      <c r="BD880" s="239" t="str">
        <f t="shared" si="1279"/>
        <v/>
      </c>
      <c r="BE880" s="239" t="str">
        <f t="shared" si="1280"/>
        <v/>
      </c>
      <c r="BF880" s="239" t="str">
        <f t="shared" si="1281"/>
        <v/>
      </c>
      <c r="BG880" s="239" t="str">
        <f t="shared" si="1282"/>
        <v/>
      </c>
      <c r="BH880" s="239" t="str">
        <f t="shared" si="1283"/>
        <v/>
      </c>
      <c r="BI880" s="239" t="str">
        <f t="shared" si="1284"/>
        <v/>
      </c>
      <c r="BJ880" s="239" t="str">
        <f t="shared" si="1285"/>
        <v/>
      </c>
      <c r="BK880" s="239" t="str">
        <f t="shared" si="1286"/>
        <v/>
      </c>
      <c r="BL880" s="239" t="str">
        <f t="shared" si="1287"/>
        <v/>
      </c>
      <c r="BN880" s="239" t="str">
        <f t="shared" si="1297"/>
        <v/>
      </c>
      <c r="BO880" s="239" t="str">
        <f t="shared" si="1298"/>
        <v/>
      </c>
      <c r="BP880" s="239" t="str">
        <f t="shared" si="1299"/>
        <v/>
      </c>
      <c r="BQ880" s="239" t="str">
        <f t="shared" si="1300"/>
        <v/>
      </c>
      <c r="BR880" s="239" t="str">
        <f t="shared" si="1301"/>
        <v/>
      </c>
      <c r="BS880" s="239" t="str">
        <f t="shared" si="1302"/>
        <v/>
      </c>
      <c r="BT880" s="239" t="str">
        <f t="shared" si="1303"/>
        <v/>
      </c>
      <c r="BU880" s="239" t="str">
        <f t="shared" si="1304"/>
        <v/>
      </c>
      <c r="BV880" s="239" t="str">
        <f t="shared" si="1305"/>
        <v/>
      </c>
      <c r="BW880" s="239" t="str">
        <f t="shared" si="1306"/>
        <v/>
      </c>
      <c r="BX880" s="239" t="str">
        <f t="shared" si="1307"/>
        <v/>
      </c>
      <c r="BY880" s="239" t="str">
        <f t="shared" si="1308"/>
        <v/>
      </c>
      <c r="BZ880" s="239" t="str">
        <f t="shared" si="1309"/>
        <v/>
      </c>
      <c r="CA880" s="239" t="str">
        <f t="shared" si="1310"/>
        <v/>
      </c>
      <c r="CB880" s="239" t="str">
        <f t="shared" si="1311"/>
        <v/>
      </c>
      <c r="CC880" s="239" t="str">
        <f t="shared" si="1312"/>
        <v/>
      </c>
      <c r="CD880" s="239" t="str">
        <f t="shared" si="1313"/>
        <v/>
      </c>
      <c r="CE880" s="239" t="str">
        <f t="shared" si="1314"/>
        <v/>
      </c>
      <c r="CF880" s="239" t="str">
        <f t="shared" si="1315"/>
        <v/>
      </c>
      <c r="CG880" s="239" t="str">
        <f t="shared" si="1316"/>
        <v/>
      </c>
      <c r="CH880" s="239" t="str">
        <f t="shared" si="1317"/>
        <v/>
      </c>
      <c r="CI880" s="239" t="str">
        <f t="shared" si="1318"/>
        <v/>
      </c>
      <c r="CJ880" s="239" t="str">
        <f t="shared" si="1319"/>
        <v/>
      </c>
      <c r="CK880" s="239" t="str">
        <f t="shared" si="1320"/>
        <v/>
      </c>
      <c r="CL880" s="239" t="str">
        <f t="shared" si="1321"/>
        <v/>
      </c>
      <c r="CM880" s="239" t="str">
        <f t="shared" si="1322"/>
        <v/>
      </c>
      <c r="CN880" s="239" t="str">
        <f t="shared" si="1323"/>
        <v/>
      </c>
      <c r="CP880" s="239" t="str">
        <f t="shared" si="1324"/>
        <v/>
      </c>
      <c r="CQ880" s="239" t="str">
        <f t="shared" si="1325"/>
        <v/>
      </c>
      <c r="CR880" s="239" t="str">
        <f t="shared" si="1326"/>
        <v/>
      </c>
      <c r="CS880" s="239" t="str">
        <f t="shared" si="1327"/>
        <v/>
      </c>
      <c r="CT880" s="239" t="str">
        <f t="shared" si="1328"/>
        <v/>
      </c>
      <c r="CU880" s="239" t="str">
        <f t="shared" si="1329"/>
        <v/>
      </c>
      <c r="CV880" s="239" t="str">
        <f t="shared" si="1330"/>
        <v/>
      </c>
      <c r="CW880" s="239" t="str">
        <f t="shared" si="1331"/>
        <v/>
      </c>
      <c r="CX880" s="239" t="str">
        <f t="shared" si="1332"/>
        <v/>
      </c>
      <c r="CY880" s="239" t="str">
        <f t="shared" si="1333"/>
        <v/>
      </c>
      <c r="CZ880" s="239" t="str">
        <f t="shared" si="1334"/>
        <v/>
      </c>
      <c r="DA880" s="239" t="str">
        <f t="shared" si="1335"/>
        <v/>
      </c>
      <c r="DB880" s="239" t="str">
        <f t="shared" si="1336"/>
        <v/>
      </c>
      <c r="DC880" s="239" t="str">
        <f t="shared" si="1337"/>
        <v/>
      </c>
      <c r="DD880" s="239" t="str">
        <f t="shared" si="1338"/>
        <v/>
      </c>
      <c r="DE880" s="239" t="str">
        <f t="shared" si="1339"/>
        <v/>
      </c>
      <c r="DF880" s="239" t="str">
        <f t="shared" si="1340"/>
        <v/>
      </c>
      <c r="DG880" s="239" t="str">
        <f t="shared" si="1341"/>
        <v/>
      </c>
      <c r="DH880" s="239" t="str">
        <f t="shared" si="1342"/>
        <v/>
      </c>
      <c r="DI880" s="239" t="str">
        <f t="shared" si="1343"/>
        <v/>
      </c>
      <c r="DJ880" s="239" t="str">
        <f t="shared" si="1344"/>
        <v/>
      </c>
      <c r="DK880" s="239" t="str">
        <f t="shared" si="1345"/>
        <v/>
      </c>
      <c r="DL880" s="239" t="str">
        <f t="shared" si="1346"/>
        <v/>
      </c>
      <c r="DM880" s="239" t="str">
        <f t="shared" si="1347"/>
        <v/>
      </c>
      <c r="DN880" s="239" t="str">
        <f t="shared" si="1348"/>
        <v/>
      </c>
      <c r="DO880" s="239" t="str">
        <f t="shared" si="1349"/>
        <v/>
      </c>
      <c r="DP880" s="239" t="str">
        <f t="shared" si="1350"/>
        <v/>
      </c>
    </row>
    <row r="881" spans="1:120" ht="50.25" hidden="1" customHeight="1" x14ac:dyDescent="0.25">
      <c r="A881" s="53" t="s">
        <v>4513</v>
      </c>
      <c r="B881" s="53">
        <v>3003</v>
      </c>
      <c r="C881" s="53" t="s">
        <v>67</v>
      </c>
      <c r="D881" s="53" t="s">
        <v>3316</v>
      </c>
      <c r="E881" s="55">
        <v>3</v>
      </c>
      <c r="F881" s="55" t="s">
        <v>3503</v>
      </c>
      <c r="G881" s="55" t="str">
        <f t="shared" si="1352"/>
        <v>3003-10</v>
      </c>
      <c r="H881" s="53" t="s">
        <v>94</v>
      </c>
      <c r="I881" s="53" t="s">
        <v>196</v>
      </c>
      <c r="J881" s="53" t="s">
        <v>80</v>
      </c>
      <c r="K881" s="53" t="s">
        <v>80</v>
      </c>
      <c r="L881" s="53" t="s">
        <v>80</v>
      </c>
      <c r="M881" s="53" t="s">
        <v>80</v>
      </c>
      <c r="N881" s="53" t="s">
        <v>80</v>
      </c>
      <c r="O881" s="53" t="s">
        <v>80</v>
      </c>
      <c r="P881" s="53" t="s">
        <v>3504</v>
      </c>
      <c r="Q881" s="52">
        <v>0.6</v>
      </c>
      <c r="R881" s="52">
        <f>+Q881*Q878</f>
        <v>0.03</v>
      </c>
      <c r="S881" s="53">
        <v>4</v>
      </c>
      <c r="T881" s="53" t="s">
        <v>84</v>
      </c>
      <c r="U881" s="53" t="s">
        <v>3505</v>
      </c>
      <c r="V881" s="23">
        <v>45016</v>
      </c>
      <c r="W881" s="23">
        <v>45260</v>
      </c>
      <c r="X881" s="53" t="s">
        <v>3321</v>
      </c>
      <c r="Y881" s="49" t="s">
        <v>87</v>
      </c>
      <c r="Z881" s="59" t="s">
        <v>100</v>
      </c>
      <c r="AA881" s="224">
        <v>1</v>
      </c>
      <c r="AB881" s="200" t="s">
        <v>3506</v>
      </c>
      <c r="AC881" s="202">
        <v>45280</v>
      </c>
      <c r="AD881" s="52">
        <v>1</v>
      </c>
      <c r="AE881" s="23" t="s">
        <v>3328</v>
      </c>
      <c r="AF881" s="23">
        <v>45280</v>
      </c>
      <c r="AG881" s="53" t="s">
        <v>79</v>
      </c>
      <c r="AH881" s="52">
        <v>1</v>
      </c>
      <c r="AI881" s="52">
        <f t="shared" si="1269"/>
        <v>0.03</v>
      </c>
      <c r="AJ881" s="52">
        <f t="shared" si="1361"/>
        <v>1</v>
      </c>
      <c r="AK881" s="52"/>
      <c r="AL881" s="239" t="str">
        <f t="shared" si="1288"/>
        <v/>
      </c>
      <c r="AM881" s="239" t="str">
        <f t="shared" si="1289"/>
        <v/>
      </c>
      <c r="AN881" s="239" t="str">
        <f t="shared" si="1290"/>
        <v/>
      </c>
      <c r="AO881" s="239" t="str">
        <f t="shared" si="1291"/>
        <v/>
      </c>
      <c r="AP881" s="239" t="str">
        <f t="shared" si="1292"/>
        <v/>
      </c>
      <c r="AQ881" s="239" t="str">
        <f t="shared" si="1293"/>
        <v/>
      </c>
      <c r="AR881" s="239" t="str">
        <f t="shared" si="1294"/>
        <v/>
      </c>
      <c r="AS881" s="239" t="str">
        <f t="shared" si="1295"/>
        <v/>
      </c>
      <c r="AT881" s="239" t="str">
        <f t="shared" si="1296"/>
        <v/>
      </c>
      <c r="AU881" s="239" t="str">
        <f t="shared" si="1270"/>
        <v/>
      </c>
      <c r="AV881" s="239" t="str">
        <f t="shared" si="1271"/>
        <v/>
      </c>
      <c r="AW881" s="239" t="str">
        <f t="shared" si="1272"/>
        <v/>
      </c>
      <c r="AX881" s="239" t="str">
        <f t="shared" si="1273"/>
        <v/>
      </c>
      <c r="AY881" s="239" t="str">
        <f t="shared" si="1274"/>
        <v/>
      </c>
      <c r="AZ881" s="239" t="str">
        <f t="shared" si="1275"/>
        <v/>
      </c>
      <c r="BA881" s="239" t="str">
        <f t="shared" si="1276"/>
        <v/>
      </c>
      <c r="BB881" s="239" t="str">
        <f t="shared" si="1277"/>
        <v/>
      </c>
      <c r="BC881" s="239" t="str">
        <f t="shared" si="1278"/>
        <v/>
      </c>
      <c r="BD881" s="239" t="str">
        <f t="shared" si="1279"/>
        <v/>
      </c>
      <c r="BE881" s="239" t="str">
        <f t="shared" si="1280"/>
        <v/>
      </c>
      <c r="BF881" s="239" t="str">
        <f t="shared" si="1281"/>
        <v/>
      </c>
      <c r="BG881" s="239" t="str">
        <f t="shared" si="1282"/>
        <v/>
      </c>
      <c r="BH881" s="239" t="str">
        <f t="shared" si="1283"/>
        <v/>
      </c>
      <c r="BI881" s="239" t="str">
        <f t="shared" si="1284"/>
        <v/>
      </c>
      <c r="BJ881" s="239" t="str">
        <f t="shared" si="1285"/>
        <v/>
      </c>
      <c r="BK881" s="239" t="str">
        <f t="shared" si="1286"/>
        <v/>
      </c>
      <c r="BL881" s="239" t="str">
        <f t="shared" si="1287"/>
        <v/>
      </c>
      <c r="BN881" s="239" t="str">
        <f t="shared" si="1297"/>
        <v/>
      </c>
      <c r="BO881" s="239" t="str">
        <f t="shared" si="1298"/>
        <v/>
      </c>
      <c r="BP881" s="239" t="str">
        <f t="shared" si="1299"/>
        <v/>
      </c>
      <c r="BQ881" s="239" t="str">
        <f t="shared" si="1300"/>
        <v/>
      </c>
      <c r="BR881" s="239" t="str">
        <f t="shared" si="1301"/>
        <v/>
      </c>
      <c r="BS881" s="239" t="str">
        <f t="shared" si="1302"/>
        <v/>
      </c>
      <c r="BT881" s="239" t="str">
        <f t="shared" si="1303"/>
        <v/>
      </c>
      <c r="BU881" s="239" t="str">
        <f t="shared" si="1304"/>
        <v/>
      </c>
      <c r="BV881" s="239" t="str">
        <f t="shared" si="1305"/>
        <v/>
      </c>
      <c r="BW881" s="239" t="str">
        <f t="shared" si="1306"/>
        <v/>
      </c>
      <c r="BX881" s="239" t="str">
        <f t="shared" si="1307"/>
        <v/>
      </c>
      <c r="BY881" s="239" t="str">
        <f t="shared" si="1308"/>
        <v/>
      </c>
      <c r="BZ881" s="239" t="str">
        <f t="shared" si="1309"/>
        <v/>
      </c>
      <c r="CA881" s="239" t="str">
        <f t="shared" si="1310"/>
        <v/>
      </c>
      <c r="CB881" s="239" t="str">
        <f t="shared" si="1311"/>
        <v/>
      </c>
      <c r="CC881" s="239" t="str">
        <f t="shared" si="1312"/>
        <v/>
      </c>
      <c r="CD881" s="239" t="str">
        <f t="shared" si="1313"/>
        <v/>
      </c>
      <c r="CE881" s="239" t="str">
        <f t="shared" si="1314"/>
        <v/>
      </c>
      <c r="CF881" s="239" t="str">
        <f t="shared" si="1315"/>
        <v/>
      </c>
      <c r="CG881" s="239" t="str">
        <f t="shared" si="1316"/>
        <v/>
      </c>
      <c r="CH881" s="239" t="str">
        <f t="shared" si="1317"/>
        <v/>
      </c>
      <c r="CI881" s="239" t="str">
        <f t="shared" si="1318"/>
        <v/>
      </c>
      <c r="CJ881" s="239" t="str">
        <f t="shared" si="1319"/>
        <v/>
      </c>
      <c r="CK881" s="239" t="str">
        <f t="shared" si="1320"/>
        <v/>
      </c>
      <c r="CL881" s="239" t="str">
        <f t="shared" si="1321"/>
        <v/>
      </c>
      <c r="CM881" s="239" t="str">
        <f t="shared" si="1322"/>
        <v/>
      </c>
      <c r="CN881" s="239" t="str">
        <f t="shared" si="1323"/>
        <v/>
      </c>
      <c r="CP881" s="239" t="str">
        <f t="shared" si="1324"/>
        <v/>
      </c>
      <c r="CQ881" s="239" t="str">
        <f t="shared" si="1325"/>
        <v/>
      </c>
      <c r="CR881" s="239" t="str">
        <f t="shared" si="1326"/>
        <v/>
      </c>
      <c r="CS881" s="239" t="str">
        <f t="shared" si="1327"/>
        <v/>
      </c>
      <c r="CT881" s="239" t="str">
        <f t="shared" si="1328"/>
        <v/>
      </c>
      <c r="CU881" s="239" t="str">
        <f t="shared" si="1329"/>
        <v/>
      </c>
      <c r="CV881" s="239" t="str">
        <f t="shared" si="1330"/>
        <v/>
      </c>
      <c r="CW881" s="239" t="str">
        <f t="shared" si="1331"/>
        <v/>
      </c>
      <c r="CX881" s="239" t="str">
        <f t="shared" si="1332"/>
        <v/>
      </c>
      <c r="CY881" s="239" t="str">
        <f t="shared" si="1333"/>
        <v/>
      </c>
      <c r="CZ881" s="239" t="str">
        <f t="shared" si="1334"/>
        <v/>
      </c>
      <c r="DA881" s="239" t="str">
        <f t="shared" si="1335"/>
        <v/>
      </c>
      <c r="DB881" s="239" t="str">
        <f t="shared" si="1336"/>
        <v/>
      </c>
      <c r="DC881" s="239" t="str">
        <f t="shared" si="1337"/>
        <v/>
      </c>
      <c r="DD881" s="239" t="str">
        <f t="shared" si="1338"/>
        <v/>
      </c>
      <c r="DE881" s="239" t="str">
        <f t="shared" si="1339"/>
        <v/>
      </c>
      <c r="DF881" s="239" t="str">
        <f t="shared" si="1340"/>
        <v/>
      </c>
      <c r="DG881" s="239" t="str">
        <f t="shared" si="1341"/>
        <v/>
      </c>
      <c r="DH881" s="239" t="str">
        <f t="shared" si="1342"/>
        <v/>
      </c>
      <c r="DI881" s="239" t="str">
        <f t="shared" si="1343"/>
        <v/>
      </c>
      <c r="DJ881" s="239" t="str">
        <f t="shared" si="1344"/>
        <v/>
      </c>
      <c r="DK881" s="239" t="str">
        <f t="shared" si="1345"/>
        <v/>
      </c>
      <c r="DL881" s="239" t="str">
        <f t="shared" si="1346"/>
        <v/>
      </c>
      <c r="DM881" s="239" t="str">
        <f t="shared" si="1347"/>
        <v/>
      </c>
      <c r="DN881" s="239" t="str">
        <f t="shared" si="1348"/>
        <v/>
      </c>
      <c r="DO881" s="239" t="str">
        <f t="shared" si="1349"/>
        <v/>
      </c>
      <c r="DP881" s="239" t="str">
        <f t="shared" si="1350"/>
        <v/>
      </c>
    </row>
    <row r="882" spans="1:120" ht="35.25" hidden="1" customHeight="1" x14ac:dyDescent="0.25">
      <c r="A882" s="49" t="s">
        <v>4513</v>
      </c>
      <c r="B882" s="49">
        <v>3003</v>
      </c>
      <c r="C882" s="49" t="s">
        <v>67</v>
      </c>
      <c r="D882" s="49" t="s">
        <v>3316</v>
      </c>
      <c r="E882" s="49">
        <v>3</v>
      </c>
      <c r="F882" s="49" t="s">
        <v>3507</v>
      </c>
      <c r="G882" s="49" t="str">
        <f t="shared" si="1352"/>
        <v>3003-11</v>
      </c>
      <c r="H882" s="49" t="s">
        <v>75</v>
      </c>
      <c r="I882" s="49" t="s">
        <v>76</v>
      </c>
      <c r="J882" s="49" t="s">
        <v>296</v>
      </c>
      <c r="K882" s="49" t="s">
        <v>472</v>
      </c>
      <c r="L882" s="49" t="s">
        <v>125</v>
      </c>
      <c r="M882" s="49" t="s">
        <v>3318</v>
      </c>
      <c r="N882" s="49" t="s">
        <v>433</v>
      </c>
      <c r="O882" s="49" t="s">
        <v>516</v>
      </c>
      <c r="P882" s="49" t="s">
        <v>3508</v>
      </c>
      <c r="Q882" s="50">
        <v>0.06</v>
      </c>
      <c r="R882" s="50"/>
      <c r="S882" s="49">
        <v>1</v>
      </c>
      <c r="T882" s="49" t="s">
        <v>84</v>
      </c>
      <c r="U882" s="49" t="s">
        <v>104</v>
      </c>
      <c r="V882" s="51">
        <v>44986</v>
      </c>
      <c r="W882" s="51">
        <v>45260</v>
      </c>
      <c r="X882" s="49" t="s">
        <v>3509</v>
      </c>
      <c r="Y882" s="49" t="s">
        <v>87</v>
      </c>
      <c r="Z882" s="59" t="s">
        <v>100</v>
      </c>
      <c r="AA882" s="60">
        <v>1</v>
      </c>
      <c r="AB882" s="60" t="s">
        <v>3510</v>
      </c>
      <c r="AC882" s="69">
        <v>45160</v>
      </c>
      <c r="AD882" s="52">
        <v>1</v>
      </c>
      <c r="AE882" s="60" t="s">
        <v>3511</v>
      </c>
      <c r="AF882" s="69">
        <v>45160</v>
      </c>
      <c r="AG882" s="57" t="s">
        <v>79</v>
      </c>
      <c r="AH882" s="52" t="s">
        <v>92</v>
      </c>
      <c r="AI882" s="52">
        <f t="shared" si="1269"/>
        <v>0.06</v>
      </c>
      <c r="AJ882" s="52"/>
      <c r="AK882" s="52"/>
      <c r="AL882" s="239" t="str">
        <f t="shared" si="1288"/>
        <v/>
      </c>
      <c r="AM882" s="239" t="str">
        <f t="shared" si="1289"/>
        <v/>
      </c>
      <c r="AN882" s="239" t="str">
        <f t="shared" si="1290"/>
        <v/>
      </c>
      <c r="AO882" s="239" t="str">
        <f t="shared" si="1291"/>
        <v/>
      </c>
      <c r="AP882" s="239" t="str">
        <f t="shared" si="1292"/>
        <v/>
      </c>
      <c r="AQ882" s="239" t="str">
        <f t="shared" si="1293"/>
        <v/>
      </c>
      <c r="AR882" s="239" t="str">
        <f t="shared" si="1294"/>
        <v/>
      </c>
      <c r="AS882" s="239" t="str">
        <f t="shared" si="1295"/>
        <v/>
      </c>
      <c r="AT882" s="239" t="str">
        <f t="shared" si="1296"/>
        <v/>
      </c>
      <c r="AU882" s="239" t="str">
        <f t="shared" si="1270"/>
        <v/>
      </c>
      <c r="AV882" s="239" t="str">
        <f t="shared" si="1271"/>
        <v/>
      </c>
      <c r="AW882" s="239" t="str">
        <f t="shared" si="1272"/>
        <v/>
      </c>
      <c r="AX882" s="239" t="str">
        <f t="shared" si="1273"/>
        <v/>
      </c>
      <c r="AY882" s="239" t="str">
        <f t="shared" si="1274"/>
        <v/>
      </c>
      <c r="AZ882" s="239" t="str">
        <f t="shared" si="1275"/>
        <v/>
      </c>
      <c r="BA882" s="239" t="str">
        <f t="shared" si="1276"/>
        <v/>
      </c>
      <c r="BB882" s="239" t="str">
        <f t="shared" si="1277"/>
        <v/>
      </c>
      <c r="BC882" s="239" t="str">
        <f t="shared" si="1278"/>
        <v/>
      </c>
      <c r="BD882" s="239" t="str">
        <f t="shared" si="1279"/>
        <v/>
      </c>
      <c r="BE882" s="239" t="str">
        <f t="shared" si="1280"/>
        <v/>
      </c>
      <c r="BF882" s="239" t="str">
        <f t="shared" si="1281"/>
        <v/>
      </c>
      <c r="BG882" s="239" t="str">
        <f t="shared" si="1282"/>
        <v/>
      </c>
      <c r="BH882" s="239" t="str">
        <f t="shared" si="1283"/>
        <v/>
      </c>
      <c r="BI882" s="239" t="str">
        <f t="shared" si="1284"/>
        <v/>
      </c>
      <c r="BJ882" s="239" t="str">
        <f t="shared" si="1285"/>
        <v/>
      </c>
      <c r="BK882" s="239" t="str">
        <f t="shared" si="1286"/>
        <v/>
      </c>
      <c r="BL882" s="239" t="str">
        <f t="shared" si="1287"/>
        <v/>
      </c>
      <c r="BN882" s="239" t="str">
        <f t="shared" si="1297"/>
        <v/>
      </c>
      <c r="BO882" s="239" t="str">
        <f t="shared" si="1298"/>
        <v/>
      </c>
      <c r="BP882" s="239" t="str">
        <f t="shared" si="1299"/>
        <v/>
      </c>
      <c r="BQ882" s="239" t="str">
        <f t="shared" si="1300"/>
        <v/>
      </c>
      <c r="BR882" s="239" t="str">
        <f t="shared" si="1301"/>
        <v/>
      </c>
      <c r="BS882" s="239" t="str">
        <f t="shared" si="1302"/>
        <v/>
      </c>
      <c r="BT882" s="239" t="str">
        <f t="shared" si="1303"/>
        <v/>
      </c>
      <c r="BU882" s="239" t="str">
        <f t="shared" si="1304"/>
        <v/>
      </c>
      <c r="BV882" s="239" t="str">
        <f t="shared" si="1305"/>
        <v/>
      </c>
      <c r="BW882" s="239" t="str">
        <f t="shared" si="1306"/>
        <v/>
      </c>
      <c r="BX882" s="239" t="str">
        <f t="shared" si="1307"/>
        <v/>
      </c>
      <c r="BY882" s="239" t="str">
        <f t="shared" si="1308"/>
        <v/>
      </c>
      <c r="BZ882" s="239" t="str">
        <f t="shared" si="1309"/>
        <v/>
      </c>
      <c r="CA882" s="239" t="str">
        <f t="shared" si="1310"/>
        <v/>
      </c>
      <c r="CB882" s="239" t="str">
        <f t="shared" si="1311"/>
        <v/>
      </c>
      <c r="CC882" s="239" t="str">
        <f t="shared" si="1312"/>
        <v/>
      </c>
      <c r="CD882" s="239" t="str">
        <f t="shared" si="1313"/>
        <v/>
      </c>
      <c r="CE882" s="239" t="str">
        <f t="shared" si="1314"/>
        <v/>
      </c>
      <c r="CF882" s="239" t="str">
        <f t="shared" si="1315"/>
        <v/>
      </c>
      <c r="CG882" s="239" t="str">
        <f t="shared" si="1316"/>
        <v/>
      </c>
      <c r="CH882" s="239" t="str">
        <f t="shared" si="1317"/>
        <v/>
      </c>
      <c r="CI882" s="239" t="str">
        <f t="shared" si="1318"/>
        <v/>
      </c>
      <c r="CJ882" s="239" t="str">
        <f t="shared" si="1319"/>
        <v/>
      </c>
      <c r="CK882" s="239" t="str">
        <f t="shared" si="1320"/>
        <v/>
      </c>
      <c r="CL882" s="239" t="str">
        <f t="shared" si="1321"/>
        <v/>
      </c>
      <c r="CM882" s="239" t="str">
        <f t="shared" si="1322"/>
        <v/>
      </c>
      <c r="CN882" s="239" t="str">
        <f t="shared" si="1323"/>
        <v/>
      </c>
      <c r="CP882" s="239" t="str">
        <f t="shared" si="1324"/>
        <v/>
      </c>
      <c r="CQ882" s="239" t="str">
        <f t="shared" si="1325"/>
        <v/>
      </c>
      <c r="CR882" s="239" t="str">
        <f t="shared" si="1326"/>
        <v/>
      </c>
      <c r="CS882" s="239" t="str">
        <f t="shared" si="1327"/>
        <v/>
      </c>
      <c r="CT882" s="239" t="str">
        <f t="shared" si="1328"/>
        <v/>
      </c>
      <c r="CU882" s="239" t="str">
        <f t="shared" si="1329"/>
        <v/>
      </c>
      <c r="CV882" s="239" t="str">
        <f t="shared" si="1330"/>
        <v/>
      </c>
      <c r="CW882" s="239" t="str">
        <f t="shared" si="1331"/>
        <v/>
      </c>
      <c r="CX882" s="239" t="str">
        <f t="shared" si="1332"/>
        <v/>
      </c>
      <c r="CY882" s="239" t="str">
        <f t="shared" si="1333"/>
        <v/>
      </c>
      <c r="CZ882" s="239" t="str">
        <f t="shared" si="1334"/>
        <v/>
      </c>
      <c r="DA882" s="239" t="str">
        <f t="shared" si="1335"/>
        <v/>
      </c>
      <c r="DB882" s="239" t="str">
        <f t="shared" si="1336"/>
        <v/>
      </c>
      <c r="DC882" s="239" t="str">
        <f t="shared" si="1337"/>
        <v/>
      </c>
      <c r="DD882" s="239" t="str">
        <f t="shared" si="1338"/>
        <v/>
      </c>
      <c r="DE882" s="239" t="str">
        <f t="shared" si="1339"/>
        <v/>
      </c>
      <c r="DF882" s="239" t="str">
        <f t="shared" si="1340"/>
        <v/>
      </c>
      <c r="DG882" s="239" t="str">
        <f t="shared" si="1341"/>
        <v/>
      </c>
      <c r="DH882" s="239" t="str">
        <f t="shared" si="1342"/>
        <v/>
      </c>
      <c r="DI882" s="239" t="str">
        <f t="shared" si="1343"/>
        <v/>
      </c>
      <c r="DJ882" s="239" t="str">
        <f t="shared" si="1344"/>
        <v/>
      </c>
      <c r="DK882" s="239" t="str">
        <f t="shared" si="1345"/>
        <v/>
      </c>
      <c r="DL882" s="239" t="str">
        <f t="shared" si="1346"/>
        <v/>
      </c>
      <c r="DM882" s="239" t="str">
        <f t="shared" si="1347"/>
        <v/>
      </c>
      <c r="DN882" s="239" t="str">
        <f t="shared" si="1348"/>
        <v/>
      </c>
      <c r="DO882" s="239" t="str">
        <f t="shared" si="1349"/>
        <v/>
      </c>
      <c r="DP882" s="239" t="str">
        <f t="shared" si="1350"/>
        <v/>
      </c>
    </row>
    <row r="883" spans="1:120" ht="35.25" hidden="1" customHeight="1" x14ac:dyDescent="0.25">
      <c r="A883" s="53" t="s">
        <v>4513</v>
      </c>
      <c r="B883" s="53">
        <v>3003</v>
      </c>
      <c r="C883" s="53" t="s">
        <v>67</v>
      </c>
      <c r="D883" s="53" t="s">
        <v>3316</v>
      </c>
      <c r="E883" s="55">
        <v>3</v>
      </c>
      <c r="F883" s="55" t="s">
        <v>3512</v>
      </c>
      <c r="G883" s="55" t="str">
        <f t="shared" si="1352"/>
        <v>3003-11</v>
      </c>
      <c r="H883" s="53" t="s">
        <v>94</v>
      </c>
      <c r="I883" s="53" t="s">
        <v>196</v>
      </c>
      <c r="J883" s="53" t="s">
        <v>80</v>
      </c>
      <c r="K883" s="53" t="s">
        <v>80</v>
      </c>
      <c r="L883" s="53" t="s">
        <v>80</v>
      </c>
      <c r="M883" s="53" t="s">
        <v>80</v>
      </c>
      <c r="N883" s="53" t="s">
        <v>80</v>
      </c>
      <c r="O883" s="53" t="s">
        <v>80</v>
      </c>
      <c r="P883" s="53" t="s">
        <v>95</v>
      </c>
      <c r="Q883" s="52">
        <v>0.2</v>
      </c>
      <c r="R883" s="52">
        <f>+Q883*Q882</f>
        <v>1.2E-2</v>
      </c>
      <c r="S883" s="53">
        <v>1</v>
      </c>
      <c r="T883" s="53" t="s">
        <v>84</v>
      </c>
      <c r="U883" s="53" t="s">
        <v>96</v>
      </c>
      <c r="V883" s="23">
        <v>44986</v>
      </c>
      <c r="W883" s="23">
        <v>45138</v>
      </c>
      <c r="X883" s="53" t="s">
        <v>3509</v>
      </c>
      <c r="Y883" s="49" t="s">
        <v>202</v>
      </c>
      <c r="Z883" s="59" t="s">
        <v>100</v>
      </c>
      <c r="AA883" s="60">
        <v>1</v>
      </c>
      <c r="AB883" s="60" t="s">
        <v>3513</v>
      </c>
      <c r="AC883" s="69">
        <v>45138</v>
      </c>
      <c r="AD883" s="52">
        <v>1</v>
      </c>
      <c r="AE883" s="60" t="s">
        <v>386</v>
      </c>
      <c r="AF883" s="69">
        <v>45138</v>
      </c>
      <c r="AG883" s="60" t="s">
        <v>79</v>
      </c>
      <c r="AH883" s="60">
        <v>1</v>
      </c>
      <c r="AI883" s="52">
        <f t="shared" si="1269"/>
        <v>1.2E-2</v>
      </c>
      <c r="AJ883" s="52">
        <f t="shared" ref="AJ883:AJ884" si="1362">+AI883/R883</f>
        <v>1</v>
      </c>
      <c r="AK883" s="52"/>
      <c r="AL883" s="239" t="str">
        <f t="shared" si="1288"/>
        <v/>
      </c>
      <c r="AM883" s="239" t="str">
        <f t="shared" si="1289"/>
        <v/>
      </c>
      <c r="AN883" s="239" t="str">
        <f t="shared" si="1290"/>
        <v/>
      </c>
      <c r="AO883" s="239">
        <f t="shared" si="1291"/>
        <v>1</v>
      </c>
      <c r="AP883" s="239" t="str">
        <f t="shared" si="1292"/>
        <v/>
      </c>
      <c r="AQ883" s="239" t="str">
        <f t="shared" si="1293"/>
        <v/>
      </c>
      <c r="AR883" s="239" t="str">
        <f t="shared" si="1294"/>
        <v/>
      </c>
      <c r="AS883" s="239" t="str">
        <f t="shared" si="1295"/>
        <v/>
      </c>
      <c r="AT883" s="239" t="str">
        <f t="shared" si="1296"/>
        <v/>
      </c>
      <c r="AU883" s="239" t="str">
        <f t="shared" si="1270"/>
        <v/>
      </c>
      <c r="AV883" s="239" t="str">
        <f t="shared" si="1271"/>
        <v/>
      </c>
      <c r="AW883" s="239" t="str">
        <f t="shared" si="1272"/>
        <v/>
      </c>
      <c r="AX883" s="239" t="str">
        <f t="shared" si="1273"/>
        <v/>
      </c>
      <c r="AY883" s="239" t="str">
        <f t="shared" si="1274"/>
        <v/>
      </c>
      <c r="AZ883" s="239" t="str">
        <f t="shared" si="1275"/>
        <v/>
      </c>
      <c r="BA883" s="239" t="str">
        <f t="shared" si="1276"/>
        <v/>
      </c>
      <c r="BB883" s="239" t="str">
        <f t="shared" si="1277"/>
        <v/>
      </c>
      <c r="BC883" s="239" t="str">
        <f t="shared" si="1278"/>
        <v/>
      </c>
      <c r="BD883" s="239" t="str">
        <f t="shared" si="1279"/>
        <v/>
      </c>
      <c r="BE883" s="239" t="str">
        <f t="shared" si="1280"/>
        <v/>
      </c>
      <c r="BF883" s="239" t="str">
        <f t="shared" si="1281"/>
        <v/>
      </c>
      <c r="BG883" s="239" t="str">
        <f t="shared" si="1282"/>
        <v/>
      </c>
      <c r="BH883" s="239" t="str">
        <f t="shared" si="1283"/>
        <v/>
      </c>
      <c r="BI883" s="239" t="str">
        <f t="shared" si="1284"/>
        <v/>
      </c>
      <c r="BJ883" s="239" t="str">
        <f t="shared" si="1285"/>
        <v/>
      </c>
      <c r="BK883" s="239" t="str">
        <f t="shared" si="1286"/>
        <v/>
      </c>
      <c r="BL883" s="239" t="str">
        <f t="shared" si="1287"/>
        <v/>
      </c>
      <c r="BN883" s="239" t="str">
        <f t="shared" si="1297"/>
        <v/>
      </c>
      <c r="BO883" s="239" t="str">
        <f t="shared" si="1298"/>
        <v/>
      </c>
      <c r="BP883" s="239" t="str">
        <f t="shared" si="1299"/>
        <v/>
      </c>
      <c r="BQ883" s="239">
        <f t="shared" si="1300"/>
        <v>1</v>
      </c>
      <c r="BR883" s="239" t="str">
        <f t="shared" si="1301"/>
        <v/>
      </c>
      <c r="BS883" s="239" t="str">
        <f t="shared" si="1302"/>
        <v/>
      </c>
      <c r="BT883" s="239" t="str">
        <f t="shared" si="1303"/>
        <v/>
      </c>
      <c r="BU883" s="239" t="str">
        <f t="shared" si="1304"/>
        <v/>
      </c>
      <c r="BV883" s="239" t="str">
        <f t="shared" si="1305"/>
        <v/>
      </c>
      <c r="BW883" s="239" t="str">
        <f t="shared" si="1306"/>
        <v/>
      </c>
      <c r="BX883" s="239" t="str">
        <f t="shared" si="1307"/>
        <v/>
      </c>
      <c r="BY883" s="239" t="str">
        <f t="shared" si="1308"/>
        <v/>
      </c>
      <c r="BZ883" s="239" t="str">
        <f t="shared" si="1309"/>
        <v/>
      </c>
      <c r="CA883" s="239" t="str">
        <f t="shared" si="1310"/>
        <v/>
      </c>
      <c r="CB883" s="239" t="str">
        <f t="shared" si="1311"/>
        <v/>
      </c>
      <c r="CC883" s="239" t="str">
        <f t="shared" si="1312"/>
        <v/>
      </c>
      <c r="CD883" s="239" t="str">
        <f t="shared" si="1313"/>
        <v/>
      </c>
      <c r="CE883" s="239" t="str">
        <f t="shared" si="1314"/>
        <v/>
      </c>
      <c r="CF883" s="239" t="str">
        <f t="shared" si="1315"/>
        <v/>
      </c>
      <c r="CG883" s="239" t="str">
        <f t="shared" si="1316"/>
        <v/>
      </c>
      <c r="CH883" s="239" t="str">
        <f t="shared" si="1317"/>
        <v/>
      </c>
      <c r="CI883" s="239" t="str">
        <f t="shared" si="1318"/>
        <v/>
      </c>
      <c r="CJ883" s="239" t="str">
        <f t="shared" si="1319"/>
        <v/>
      </c>
      <c r="CK883" s="239" t="str">
        <f t="shared" si="1320"/>
        <v/>
      </c>
      <c r="CL883" s="239" t="str">
        <f t="shared" si="1321"/>
        <v/>
      </c>
      <c r="CM883" s="239" t="str">
        <f t="shared" si="1322"/>
        <v/>
      </c>
      <c r="CN883" s="239" t="str">
        <f t="shared" si="1323"/>
        <v/>
      </c>
      <c r="CP883" s="239" t="str">
        <f t="shared" si="1324"/>
        <v/>
      </c>
      <c r="CQ883" s="239" t="str">
        <f t="shared" si="1325"/>
        <v/>
      </c>
      <c r="CR883" s="239" t="str">
        <f t="shared" si="1326"/>
        <v/>
      </c>
      <c r="CS883" s="239" t="str">
        <f t="shared" si="1327"/>
        <v>3er Trimestre</v>
      </c>
      <c r="CT883" s="239" t="str">
        <f t="shared" si="1328"/>
        <v/>
      </c>
      <c r="CU883" s="239" t="str">
        <f t="shared" si="1329"/>
        <v/>
      </c>
      <c r="CV883" s="239" t="str">
        <f t="shared" si="1330"/>
        <v/>
      </c>
      <c r="CW883" s="239" t="str">
        <f t="shared" si="1331"/>
        <v/>
      </c>
      <c r="CX883" s="239" t="str">
        <f t="shared" si="1332"/>
        <v/>
      </c>
      <c r="CY883" s="239" t="str">
        <f t="shared" si="1333"/>
        <v/>
      </c>
      <c r="CZ883" s="239" t="str">
        <f t="shared" si="1334"/>
        <v/>
      </c>
      <c r="DA883" s="239" t="str">
        <f t="shared" si="1335"/>
        <v/>
      </c>
      <c r="DB883" s="239" t="str">
        <f t="shared" si="1336"/>
        <v/>
      </c>
      <c r="DC883" s="239" t="str">
        <f t="shared" si="1337"/>
        <v/>
      </c>
      <c r="DD883" s="239" t="str">
        <f t="shared" si="1338"/>
        <v/>
      </c>
      <c r="DE883" s="239" t="str">
        <f t="shared" si="1339"/>
        <v/>
      </c>
      <c r="DF883" s="239" t="str">
        <f t="shared" si="1340"/>
        <v/>
      </c>
      <c r="DG883" s="239" t="str">
        <f t="shared" si="1341"/>
        <v/>
      </c>
      <c r="DH883" s="239" t="str">
        <f t="shared" si="1342"/>
        <v/>
      </c>
      <c r="DI883" s="239" t="str">
        <f t="shared" si="1343"/>
        <v/>
      </c>
      <c r="DJ883" s="239" t="str">
        <f t="shared" si="1344"/>
        <v/>
      </c>
      <c r="DK883" s="239" t="str">
        <f t="shared" si="1345"/>
        <v/>
      </c>
      <c r="DL883" s="239" t="str">
        <f t="shared" si="1346"/>
        <v/>
      </c>
      <c r="DM883" s="239" t="str">
        <f t="shared" si="1347"/>
        <v/>
      </c>
      <c r="DN883" s="239" t="str">
        <f t="shared" si="1348"/>
        <v/>
      </c>
      <c r="DO883" s="239" t="str">
        <f t="shared" si="1349"/>
        <v/>
      </c>
      <c r="DP883" s="239" t="str">
        <f t="shared" si="1350"/>
        <v/>
      </c>
    </row>
    <row r="884" spans="1:120" ht="35.25" hidden="1" customHeight="1" x14ac:dyDescent="0.25">
      <c r="A884" s="53" t="s">
        <v>4513</v>
      </c>
      <c r="B884" s="53">
        <v>3003</v>
      </c>
      <c r="C884" s="53" t="s">
        <v>67</v>
      </c>
      <c r="D884" s="53" t="s">
        <v>3316</v>
      </c>
      <c r="E884" s="53">
        <v>3</v>
      </c>
      <c r="F884" s="53" t="s">
        <v>3514</v>
      </c>
      <c r="G884" s="53" t="str">
        <f t="shared" si="1352"/>
        <v>3003-11</v>
      </c>
      <c r="H884" s="53" t="s">
        <v>94</v>
      </c>
      <c r="I884" s="53" t="s">
        <v>196</v>
      </c>
      <c r="J884" s="53" t="s">
        <v>80</v>
      </c>
      <c r="K884" s="53" t="s">
        <v>80</v>
      </c>
      <c r="L884" s="53" t="s">
        <v>80</v>
      </c>
      <c r="M884" s="53" t="s">
        <v>80</v>
      </c>
      <c r="N884" s="53" t="s">
        <v>80</v>
      </c>
      <c r="O884" s="53" t="s">
        <v>80</v>
      </c>
      <c r="P884" s="53" t="s">
        <v>103</v>
      </c>
      <c r="Q884" s="52">
        <v>0.8</v>
      </c>
      <c r="R884" s="52">
        <f>+Q884*Q882</f>
        <v>4.8000000000000001E-2</v>
      </c>
      <c r="S884" s="53">
        <v>1</v>
      </c>
      <c r="T884" s="53" t="s">
        <v>84</v>
      </c>
      <c r="U884" s="53" t="s">
        <v>104</v>
      </c>
      <c r="V884" s="23">
        <v>44986</v>
      </c>
      <c r="W884" s="23">
        <v>45260</v>
      </c>
      <c r="X884" s="53" t="s">
        <v>3509</v>
      </c>
      <c r="Y884" s="49" t="s">
        <v>87</v>
      </c>
      <c r="Z884" s="59" t="s">
        <v>100</v>
      </c>
      <c r="AA884" s="52">
        <v>1</v>
      </c>
      <c r="AB884" s="53" t="s">
        <v>3510</v>
      </c>
      <c r="AC884" s="23">
        <v>45160</v>
      </c>
      <c r="AD884" s="52">
        <v>1</v>
      </c>
      <c r="AE884" s="53" t="s">
        <v>1708</v>
      </c>
      <c r="AF884" s="23">
        <v>45160</v>
      </c>
      <c r="AG884" s="60" t="s">
        <v>79</v>
      </c>
      <c r="AH884" s="52">
        <v>1</v>
      </c>
      <c r="AI884" s="52">
        <f t="shared" si="1269"/>
        <v>4.8000000000000001E-2</v>
      </c>
      <c r="AJ884" s="52">
        <f t="shared" si="1362"/>
        <v>1</v>
      </c>
      <c r="AK884" s="52"/>
      <c r="AL884" s="239" t="str">
        <f t="shared" si="1288"/>
        <v/>
      </c>
      <c r="AM884" s="239" t="str">
        <f t="shared" si="1289"/>
        <v/>
      </c>
      <c r="AN884" s="239" t="str">
        <f t="shared" si="1290"/>
        <v/>
      </c>
      <c r="AO884" s="239">
        <f t="shared" si="1291"/>
        <v>1</v>
      </c>
      <c r="AP884" s="239" t="str">
        <f t="shared" si="1292"/>
        <v/>
      </c>
      <c r="AQ884" s="239" t="str">
        <f t="shared" si="1293"/>
        <v/>
      </c>
      <c r="AR884" s="239" t="str">
        <f t="shared" si="1294"/>
        <v/>
      </c>
      <c r="AS884" s="239" t="str">
        <f t="shared" si="1295"/>
        <v/>
      </c>
      <c r="AT884" s="239" t="str">
        <f t="shared" si="1296"/>
        <v/>
      </c>
      <c r="AU884" s="239" t="str">
        <f t="shared" si="1270"/>
        <v/>
      </c>
      <c r="AV884" s="239" t="str">
        <f t="shared" si="1271"/>
        <v/>
      </c>
      <c r="AW884" s="239" t="str">
        <f t="shared" si="1272"/>
        <v/>
      </c>
      <c r="AX884" s="239" t="str">
        <f t="shared" si="1273"/>
        <v/>
      </c>
      <c r="AY884" s="239" t="str">
        <f t="shared" si="1274"/>
        <v/>
      </c>
      <c r="AZ884" s="239" t="str">
        <f t="shared" si="1275"/>
        <v/>
      </c>
      <c r="BA884" s="239" t="str">
        <f t="shared" si="1276"/>
        <v/>
      </c>
      <c r="BB884" s="239" t="str">
        <f t="shared" si="1277"/>
        <v/>
      </c>
      <c r="BC884" s="239" t="str">
        <f t="shared" si="1278"/>
        <v/>
      </c>
      <c r="BD884" s="239" t="str">
        <f t="shared" si="1279"/>
        <v/>
      </c>
      <c r="BE884" s="239" t="str">
        <f t="shared" si="1280"/>
        <v/>
      </c>
      <c r="BF884" s="239" t="str">
        <f t="shared" si="1281"/>
        <v/>
      </c>
      <c r="BG884" s="239" t="str">
        <f t="shared" si="1282"/>
        <v/>
      </c>
      <c r="BH884" s="239" t="str">
        <f t="shared" si="1283"/>
        <v/>
      </c>
      <c r="BI884" s="239" t="str">
        <f t="shared" si="1284"/>
        <v/>
      </c>
      <c r="BJ884" s="239" t="str">
        <f t="shared" si="1285"/>
        <v/>
      </c>
      <c r="BK884" s="239" t="str">
        <f t="shared" si="1286"/>
        <v/>
      </c>
      <c r="BL884" s="239" t="str">
        <f t="shared" si="1287"/>
        <v/>
      </c>
      <c r="BN884" s="239" t="str">
        <f t="shared" si="1297"/>
        <v/>
      </c>
      <c r="BO884" s="239" t="str">
        <f t="shared" si="1298"/>
        <v/>
      </c>
      <c r="BP884" s="239" t="str">
        <f t="shared" si="1299"/>
        <v/>
      </c>
      <c r="BQ884" s="239">
        <f t="shared" si="1300"/>
        <v>1</v>
      </c>
      <c r="BR884" s="239" t="str">
        <f t="shared" si="1301"/>
        <v/>
      </c>
      <c r="BS884" s="239" t="str">
        <f t="shared" si="1302"/>
        <v/>
      </c>
      <c r="BT884" s="239" t="str">
        <f t="shared" si="1303"/>
        <v/>
      </c>
      <c r="BU884" s="239" t="str">
        <f t="shared" si="1304"/>
        <v/>
      </c>
      <c r="BV884" s="239" t="str">
        <f t="shared" si="1305"/>
        <v/>
      </c>
      <c r="BW884" s="239" t="str">
        <f t="shared" si="1306"/>
        <v/>
      </c>
      <c r="BX884" s="239" t="str">
        <f t="shared" si="1307"/>
        <v/>
      </c>
      <c r="BY884" s="239" t="str">
        <f t="shared" si="1308"/>
        <v/>
      </c>
      <c r="BZ884" s="239" t="str">
        <f t="shared" si="1309"/>
        <v/>
      </c>
      <c r="CA884" s="239" t="str">
        <f t="shared" si="1310"/>
        <v/>
      </c>
      <c r="CB884" s="239" t="str">
        <f t="shared" si="1311"/>
        <v/>
      </c>
      <c r="CC884" s="239" t="str">
        <f t="shared" si="1312"/>
        <v/>
      </c>
      <c r="CD884" s="239" t="str">
        <f t="shared" si="1313"/>
        <v/>
      </c>
      <c r="CE884" s="239" t="str">
        <f t="shared" si="1314"/>
        <v/>
      </c>
      <c r="CF884" s="239" t="str">
        <f t="shared" si="1315"/>
        <v/>
      </c>
      <c r="CG884" s="239" t="str">
        <f t="shared" si="1316"/>
        <v/>
      </c>
      <c r="CH884" s="239" t="str">
        <f t="shared" si="1317"/>
        <v/>
      </c>
      <c r="CI884" s="239" t="str">
        <f t="shared" si="1318"/>
        <v/>
      </c>
      <c r="CJ884" s="239" t="str">
        <f t="shared" si="1319"/>
        <v/>
      </c>
      <c r="CK884" s="239" t="str">
        <f t="shared" si="1320"/>
        <v/>
      </c>
      <c r="CL884" s="239" t="str">
        <f t="shared" si="1321"/>
        <v/>
      </c>
      <c r="CM884" s="239" t="str">
        <f t="shared" si="1322"/>
        <v/>
      </c>
      <c r="CN884" s="239" t="str">
        <f t="shared" si="1323"/>
        <v/>
      </c>
      <c r="CP884" s="239" t="str">
        <f t="shared" si="1324"/>
        <v/>
      </c>
      <c r="CQ884" s="239" t="str">
        <f t="shared" si="1325"/>
        <v/>
      </c>
      <c r="CR884" s="239" t="str">
        <f t="shared" si="1326"/>
        <v/>
      </c>
      <c r="CS884" s="239" t="str">
        <f t="shared" si="1327"/>
        <v>4to Trimestre</v>
      </c>
      <c r="CT884" s="239" t="str">
        <f t="shared" si="1328"/>
        <v/>
      </c>
      <c r="CU884" s="239" t="str">
        <f t="shared" si="1329"/>
        <v/>
      </c>
      <c r="CV884" s="239" t="str">
        <f t="shared" si="1330"/>
        <v/>
      </c>
      <c r="CW884" s="239" t="str">
        <f t="shared" si="1331"/>
        <v/>
      </c>
      <c r="CX884" s="239" t="str">
        <f t="shared" si="1332"/>
        <v/>
      </c>
      <c r="CY884" s="239" t="str">
        <f t="shared" si="1333"/>
        <v/>
      </c>
      <c r="CZ884" s="239" t="str">
        <f t="shared" si="1334"/>
        <v/>
      </c>
      <c r="DA884" s="239" t="str">
        <f t="shared" si="1335"/>
        <v/>
      </c>
      <c r="DB884" s="239" t="str">
        <f t="shared" si="1336"/>
        <v/>
      </c>
      <c r="DC884" s="239" t="str">
        <f t="shared" si="1337"/>
        <v/>
      </c>
      <c r="DD884" s="239" t="str">
        <f t="shared" si="1338"/>
        <v/>
      </c>
      <c r="DE884" s="239" t="str">
        <f t="shared" si="1339"/>
        <v/>
      </c>
      <c r="DF884" s="239" t="str">
        <f t="shared" si="1340"/>
        <v/>
      </c>
      <c r="DG884" s="239" t="str">
        <f t="shared" si="1341"/>
        <v/>
      </c>
      <c r="DH884" s="239" t="str">
        <f t="shared" si="1342"/>
        <v/>
      </c>
      <c r="DI884" s="239" t="str">
        <f t="shared" si="1343"/>
        <v/>
      </c>
      <c r="DJ884" s="239" t="str">
        <f t="shared" si="1344"/>
        <v/>
      </c>
      <c r="DK884" s="239" t="str">
        <f t="shared" si="1345"/>
        <v/>
      </c>
      <c r="DL884" s="239" t="str">
        <f t="shared" si="1346"/>
        <v/>
      </c>
      <c r="DM884" s="239" t="str">
        <f t="shared" si="1347"/>
        <v/>
      </c>
      <c r="DN884" s="239" t="str">
        <f t="shared" si="1348"/>
        <v/>
      </c>
      <c r="DO884" s="239" t="str">
        <f t="shared" si="1349"/>
        <v/>
      </c>
      <c r="DP884" s="239" t="str">
        <f t="shared" si="1350"/>
        <v/>
      </c>
    </row>
    <row r="885" spans="1:120" ht="50.25" hidden="1" customHeight="1" x14ac:dyDescent="0.25">
      <c r="A885" s="63" t="s">
        <v>4513</v>
      </c>
      <c r="B885" s="63">
        <v>3003</v>
      </c>
      <c r="C885" s="63" t="s">
        <v>67</v>
      </c>
      <c r="D885" s="63" t="s">
        <v>3316</v>
      </c>
      <c r="E885" s="63">
        <v>3</v>
      </c>
      <c r="F885" s="63" t="s">
        <v>3515</v>
      </c>
      <c r="G885" s="63" t="str">
        <f t="shared" si="1352"/>
        <v>3003-12</v>
      </c>
      <c r="H885" s="63" t="s">
        <v>155</v>
      </c>
      <c r="I885" s="63" t="s">
        <v>155</v>
      </c>
      <c r="J885" s="63" t="s">
        <v>80</v>
      </c>
      <c r="K885" s="63" t="s">
        <v>80</v>
      </c>
      <c r="L885" s="63" t="s">
        <v>80</v>
      </c>
      <c r="M885" s="63" t="s">
        <v>80</v>
      </c>
      <c r="N885" s="63" t="s">
        <v>80</v>
      </c>
      <c r="O885" s="63" t="s">
        <v>80</v>
      </c>
      <c r="P885" s="63" t="s">
        <v>156</v>
      </c>
      <c r="Q885" s="64">
        <v>1</v>
      </c>
      <c r="R885" s="64"/>
      <c r="S885" s="65">
        <f>SUBTOTAL(9,S886:S887)</f>
        <v>6</v>
      </c>
      <c r="T885" s="63" t="s">
        <v>84</v>
      </c>
      <c r="U885" s="63" t="s">
        <v>162</v>
      </c>
      <c r="V885" s="66">
        <v>44927</v>
      </c>
      <c r="W885" s="66">
        <v>45290</v>
      </c>
      <c r="X885" s="63" t="s">
        <v>3321</v>
      </c>
      <c r="Y885" s="49" t="s">
        <v>87</v>
      </c>
      <c r="Z885" s="63" t="s">
        <v>89</v>
      </c>
      <c r="AA885" s="119">
        <f>VLOOKUP(B885,RANKING!$C$15:$K$47,5,0)</f>
        <v>1</v>
      </c>
      <c r="AB885" s="23" t="str">
        <f>VLOOKUP(B885,RANKING!$C$15:$N$47,12,0)</f>
        <v xml:space="preserve">La ficha del Grupo de trabajo de Apoyo a la Red Nacional de Protección al Consumidor ejecutó al 100,00% las actividades programadas en otras fichas </v>
      </c>
      <c r="AC885" s="23">
        <v>45291</v>
      </c>
      <c r="AD885" s="119">
        <f>VLOOKUP(B885,RANKING!$C$15:$K$47,5,0)</f>
        <v>1</v>
      </c>
      <c r="AE885" s="23" t="str">
        <f>+AB885</f>
        <v xml:space="preserve">La ficha del Grupo de trabajo de Apoyo a la Red Nacional de Protección al Consumidor ejecutó al 100,00% las actividades programadas en otras fichas </v>
      </c>
      <c r="AF885" s="23">
        <v>45291</v>
      </c>
      <c r="AG885" s="406" t="s">
        <v>79</v>
      </c>
      <c r="AH885" s="119">
        <f>VLOOKUP(B885,RANKING!$C$15:$K$47,6,0)</f>
        <v>1</v>
      </c>
      <c r="AI885" s="119">
        <f>AD885*Q885</f>
        <v>1</v>
      </c>
      <c r="AJ885" s="52"/>
      <c r="AK885" s="52"/>
      <c r="AL885" s="239" t="str">
        <f t="shared" si="1288"/>
        <v/>
      </c>
      <c r="AM885" s="239" t="str">
        <f t="shared" si="1289"/>
        <v/>
      </c>
      <c r="AN885" s="239" t="str">
        <f t="shared" si="1290"/>
        <v/>
      </c>
      <c r="AO885" s="239" t="str">
        <f t="shared" si="1291"/>
        <v/>
      </c>
      <c r="AP885" s="239" t="str">
        <f t="shared" si="1292"/>
        <v/>
      </c>
      <c r="AQ885" s="239" t="str">
        <f t="shared" si="1293"/>
        <v/>
      </c>
      <c r="AR885" s="239" t="str">
        <f t="shared" si="1294"/>
        <v/>
      </c>
      <c r="AS885" s="239" t="str">
        <f t="shared" si="1295"/>
        <v/>
      </c>
      <c r="AT885" s="239" t="str">
        <f t="shared" si="1296"/>
        <v/>
      </c>
      <c r="AU885" s="239" t="str">
        <f t="shared" si="1270"/>
        <v/>
      </c>
      <c r="AV885" s="239" t="str">
        <f t="shared" si="1271"/>
        <v/>
      </c>
      <c r="AW885" s="239" t="str">
        <f t="shared" si="1272"/>
        <v/>
      </c>
      <c r="AX885" s="239" t="str">
        <f t="shared" si="1273"/>
        <v/>
      </c>
      <c r="AY885" s="239" t="str">
        <f t="shared" si="1274"/>
        <v/>
      </c>
      <c r="AZ885" s="239" t="str">
        <f t="shared" si="1275"/>
        <v/>
      </c>
      <c r="BA885" s="239" t="str">
        <f t="shared" si="1276"/>
        <v/>
      </c>
      <c r="BB885" s="239" t="str">
        <f t="shared" si="1277"/>
        <v/>
      </c>
      <c r="BC885" s="239" t="str">
        <f t="shared" si="1278"/>
        <v/>
      </c>
      <c r="BD885" s="239" t="str">
        <f t="shared" si="1279"/>
        <v/>
      </c>
      <c r="BE885" s="239" t="str">
        <f t="shared" si="1280"/>
        <v/>
      </c>
      <c r="BF885" s="239" t="str">
        <f t="shared" si="1281"/>
        <v/>
      </c>
      <c r="BG885" s="239" t="str">
        <f t="shared" si="1282"/>
        <v/>
      </c>
      <c r="BH885" s="239" t="str">
        <f t="shared" si="1283"/>
        <v/>
      </c>
      <c r="BI885" s="239" t="str">
        <f t="shared" si="1284"/>
        <v/>
      </c>
      <c r="BJ885" s="239" t="str">
        <f t="shared" si="1285"/>
        <v/>
      </c>
      <c r="BK885" s="239" t="str">
        <f t="shared" si="1286"/>
        <v/>
      </c>
      <c r="BL885" s="239" t="str">
        <f t="shared" si="1287"/>
        <v/>
      </c>
      <c r="BN885" s="239" t="str">
        <f t="shared" si="1297"/>
        <v/>
      </c>
      <c r="BO885" s="239" t="str">
        <f t="shared" si="1298"/>
        <v/>
      </c>
      <c r="BP885" s="239" t="str">
        <f t="shared" si="1299"/>
        <v/>
      </c>
      <c r="BQ885" s="239" t="str">
        <f t="shared" si="1300"/>
        <v/>
      </c>
      <c r="BR885" s="239" t="str">
        <f t="shared" si="1301"/>
        <v/>
      </c>
      <c r="BS885" s="239" t="str">
        <f t="shared" si="1302"/>
        <v/>
      </c>
      <c r="BT885" s="239" t="str">
        <f t="shared" si="1303"/>
        <v/>
      </c>
      <c r="BU885" s="239" t="str">
        <f t="shared" si="1304"/>
        <v/>
      </c>
      <c r="BV885" s="239" t="str">
        <f t="shared" si="1305"/>
        <v/>
      </c>
      <c r="BW885" s="239" t="str">
        <f t="shared" si="1306"/>
        <v/>
      </c>
      <c r="BX885" s="239" t="str">
        <f t="shared" si="1307"/>
        <v/>
      </c>
      <c r="BY885" s="239" t="str">
        <f t="shared" si="1308"/>
        <v/>
      </c>
      <c r="BZ885" s="239" t="str">
        <f t="shared" si="1309"/>
        <v/>
      </c>
      <c r="CA885" s="239" t="str">
        <f t="shared" si="1310"/>
        <v/>
      </c>
      <c r="CB885" s="239" t="str">
        <f t="shared" si="1311"/>
        <v/>
      </c>
      <c r="CC885" s="239" t="str">
        <f t="shared" si="1312"/>
        <v/>
      </c>
      <c r="CD885" s="239" t="str">
        <f t="shared" si="1313"/>
        <v/>
      </c>
      <c r="CE885" s="239" t="str">
        <f t="shared" si="1314"/>
        <v/>
      </c>
      <c r="CF885" s="239" t="str">
        <f t="shared" si="1315"/>
        <v/>
      </c>
      <c r="CG885" s="239" t="str">
        <f t="shared" si="1316"/>
        <v/>
      </c>
      <c r="CH885" s="239" t="str">
        <f t="shared" si="1317"/>
        <v/>
      </c>
      <c r="CI885" s="239" t="str">
        <f t="shared" si="1318"/>
        <v/>
      </c>
      <c r="CJ885" s="239" t="str">
        <f t="shared" si="1319"/>
        <v/>
      </c>
      <c r="CK885" s="239" t="str">
        <f t="shared" si="1320"/>
        <v/>
      </c>
      <c r="CL885" s="239" t="str">
        <f t="shared" si="1321"/>
        <v/>
      </c>
      <c r="CM885" s="239" t="str">
        <f t="shared" si="1322"/>
        <v/>
      </c>
      <c r="CN885" s="239" t="str">
        <f t="shared" si="1323"/>
        <v/>
      </c>
      <c r="CP885" s="239" t="str">
        <f t="shared" si="1324"/>
        <v/>
      </c>
      <c r="CQ885" s="239" t="str">
        <f t="shared" si="1325"/>
        <v/>
      </c>
      <c r="CR885" s="239" t="str">
        <f t="shared" si="1326"/>
        <v/>
      </c>
      <c r="CS885" s="239" t="str">
        <f t="shared" si="1327"/>
        <v/>
      </c>
      <c r="CT885" s="239" t="str">
        <f t="shared" si="1328"/>
        <v/>
      </c>
      <c r="CU885" s="239" t="str">
        <f t="shared" si="1329"/>
        <v/>
      </c>
      <c r="CV885" s="239" t="str">
        <f t="shared" si="1330"/>
        <v/>
      </c>
      <c r="CW885" s="239" t="str">
        <f t="shared" si="1331"/>
        <v/>
      </c>
      <c r="CX885" s="239" t="str">
        <f t="shared" si="1332"/>
        <v/>
      </c>
      <c r="CY885" s="239" t="str">
        <f t="shared" si="1333"/>
        <v/>
      </c>
      <c r="CZ885" s="239" t="str">
        <f t="shared" si="1334"/>
        <v/>
      </c>
      <c r="DA885" s="239" t="str">
        <f t="shared" si="1335"/>
        <v/>
      </c>
      <c r="DB885" s="239" t="str">
        <f t="shared" si="1336"/>
        <v/>
      </c>
      <c r="DC885" s="239" t="str">
        <f t="shared" si="1337"/>
        <v/>
      </c>
      <c r="DD885" s="239" t="str">
        <f t="shared" si="1338"/>
        <v/>
      </c>
      <c r="DE885" s="239" t="str">
        <f t="shared" si="1339"/>
        <v/>
      </c>
      <c r="DF885" s="239" t="str">
        <f t="shared" si="1340"/>
        <v/>
      </c>
      <c r="DG885" s="239" t="str">
        <f t="shared" si="1341"/>
        <v/>
      </c>
      <c r="DH885" s="239" t="str">
        <f t="shared" si="1342"/>
        <v/>
      </c>
      <c r="DI885" s="239" t="str">
        <f t="shared" si="1343"/>
        <v/>
      </c>
      <c r="DJ885" s="239" t="str">
        <f t="shared" si="1344"/>
        <v/>
      </c>
      <c r="DK885" s="239" t="str">
        <f t="shared" si="1345"/>
        <v/>
      </c>
      <c r="DL885" s="239" t="str">
        <f t="shared" si="1346"/>
        <v/>
      </c>
      <c r="DM885" s="239" t="str">
        <f t="shared" si="1347"/>
        <v/>
      </c>
      <c r="DN885" s="239" t="str">
        <f t="shared" si="1348"/>
        <v/>
      </c>
      <c r="DO885" s="239" t="str">
        <f t="shared" si="1349"/>
        <v/>
      </c>
      <c r="DP885" s="239" t="str">
        <f t="shared" si="1350"/>
        <v/>
      </c>
    </row>
    <row r="886" spans="1:120" ht="35.25" hidden="1" customHeight="1" x14ac:dyDescent="0.25">
      <c r="A886" s="53" t="s">
        <v>4513</v>
      </c>
      <c r="B886" s="53">
        <v>3003</v>
      </c>
      <c r="C886" s="53" t="s">
        <v>67</v>
      </c>
      <c r="D886" s="53" t="s">
        <v>3316</v>
      </c>
      <c r="E886" s="53">
        <v>3</v>
      </c>
      <c r="F886" s="53" t="s">
        <v>3516</v>
      </c>
      <c r="G886" s="53" t="str">
        <f t="shared" si="1352"/>
        <v>3003-12</v>
      </c>
      <c r="H886" s="53" t="s">
        <v>159</v>
      </c>
      <c r="I886" s="53" t="s">
        <v>160</v>
      </c>
      <c r="J886" s="53" t="s">
        <v>80</v>
      </c>
      <c r="K886" s="53" t="s">
        <v>80</v>
      </c>
      <c r="L886" s="53" t="s">
        <v>80</v>
      </c>
      <c r="M886" s="53" t="s">
        <v>80</v>
      </c>
      <c r="N886" s="53" t="s">
        <v>80</v>
      </c>
      <c r="O886" s="53" t="s">
        <v>80</v>
      </c>
      <c r="P886" s="53" t="s">
        <v>161</v>
      </c>
      <c r="Q886" s="52">
        <v>0.33333333333333331</v>
      </c>
      <c r="R886" s="52">
        <f>+Q886*Q885</f>
        <v>0.33333333333333331</v>
      </c>
      <c r="S886" s="67">
        <f>+[35]COMPARTIDAS!AQ276</f>
        <v>3</v>
      </c>
      <c r="T886" s="53" t="s">
        <v>84</v>
      </c>
      <c r="U886" s="63" t="s">
        <v>162</v>
      </c>
      <c r="V886" s="23">
        <v>44927</v>
      </c>
      <c r="W886" s="23">
        <v>45016</v>
      </c>
      <c r="X886" s="53" t="s">
        <v>3321</v>
      </c>
      <c r="Y886" s="49" t="s">
        <v>97</v>
      </c>
      <c r="Z886" s="59" t="s">
        <v>100</v>
      </c>
      <c r="AA886" s="60">
        <v>1</v>
      </c>
      <c r="AB886" s="62" t="s">
        <v>229</v>
      </c>
      <c r="AC886" s="62">
        <v>45016</v>
      </c>
      <c r="AD886" s="60">
        <v>1</v>
      </c>
      <c r="AE886" s="62" t="s">
        <v>230</v>
      </c>
      <c r="AF886" s="62">
        <v>45016</v>
      </c>
      <c r="AG886" s="60" t="s">
        <v>79</v>
      </c>
      <c r="AH886" s="60">
        <v>1</v>
      </c>
      <c r="AI886" s="52">
        <f t="shared" si="1269"/>
        <v>0.33333333333333331</v>
      </c>
      <c r="AJ886" s="52"/>
      <c r="AK886" s="52"/>
      <c r="AL886" s="239" t="str">
        <f t="shared" si="1288"/>
        <v/>
      </c>
      <c r="AM886" s="239" t="str">
        <f t="shared" si="1289"/>
        <v/>
      </c>
      <c r="AN886" s="239" t="str">
        <f t="shared" si="1290"/>
        <v/>
      </c>
      <c r="AO886" s="239" t="str">
        <f t="shared" si="1291"/>
        <v/>
      </c>
      <c r="AP886" s="239" t="str">
        <f t="shared" si="1292"/>
        <v/>
      </c>
      <c r="AQ886" s="239" t="str">
        <f t="shared" si="1293"/>
        <v/>
      </c>
      <c r="AR886" s="239" t="str">
        <f t="shared" si="1294"/>
        <v/>
      </c>
      <c r="AS886" s="239" t="str">
        <f t="shared" si="1295"/>
        <v/>
      </c>
      <c r="AT886" s="239" t="str">
        <f t="shared" si="1296"/>
        <v/>
      </c>
      <c r="AU886" s="239" t="str">
        <f t="shared" si="1270"/>
        <v/>
      </c>
      <c r="AV886" s="239" t="str">
        <f t="shared" si="1271"/>
        <v/>
      </c>
      <c r="AW886" s="239" t="str">
        <f t="shared" si="1272"/>
        <v/>
      </c>
      <c r="AX886" s="239" t="str">
        <f t="shared" si="1273"/>
        <v/>
      </c>
      <c r="AY886" s="239" t="str">
        <f t="shared" si="1274"/>
        <v/>
      </c>
      <c r="AZ886" s="239" t="str">
        <f t="shared" si="1275"/>
        <v/>
      </c>
      <c r="BA886" s="239" t="str">
        <f t="shared" si="1276"/>
        <v/>
      </c>
      <c r="BB886" s="239" t="str">
        <f t="shared" si="1277"/>
        <v/>
      </c>
      <c r="BC886" s="239" t="str">
        <f t="shared" si="1278"/>
        <v/>
      </c>
      <c r="BD886" s="239" t="str">
        <f t="shared" si="1279"/>
        <v/>
      </c>
      <c r="BE886" s="239" t="str">
        <f t="shared" si="1280"/>
        <v/>
      </c>
      <c r="BF886" s="239" t="str">
        <f t="shared" si="1281"/>
        <v/>
      </c>
      <c r="BG886" s="239" t="str">
        <f t="shared" si="1282"/>
        <v/>
      </c>
      <c r="BH886" s="239" t="str">
        <f t="shared" si="1283"/>
        <v/>
      </c>
      <c r="BI886" s="239" t="str">
        <f t="shared" si="1284"/>
        <v/>
      </c>
      <c r="BJ886" s="239" t="str">
        <f t="shared" si="1285"/>
        <v/>
      </c>
      <c r="BK886" s="239" t="str">
        <f t="shared" si="1286"/>
        <v/>
      </c>
      <c r="BL886" s="239" t="str">
        <f t="shared" si="1287"/>
        <v/>
      </c>
      <c r="BN886" s="239" t="str">
        <f t="shared" si="1297"/>
        <v/>
      </c>
      <c r="BO886" s="239" t="str">
        <f t="shared" si="1298"/>
        <v/>
      </c>
      <c r="BP886" s="239" t="str">
        <f t="shared" si="1299"/>
        <v/>
      </c>
      <c r="BQ886" s="239" t="str">
        <f t="shared" si="1300"/>
        <v/>
      </c>
      <c r="BR886" s="239" t="str">
        <f t="shared" si="1301"/>
        <v/>
      </c>
      <c r="BS886" s="239" t="str">
        <f t="shared" si="1302"/>
        <v/>
      </c>
      <c r="BT886" s="239" t="str">
        <f t="shared" si="1303"/>
        <v/>
      </c>
      <c r="BU886" s="239" t="str">
        <f t="shared" si="1304"/>
        <v/>
      </c>
      <c r="BV886" s="239" t="str">
        <f t="shared" si="1305"/>
        <v/>
      </c>
      <c r="BW886" s="239" t="str">
        <f t="shared" si="1306"/>
        <v/>
      </c>
      <c r="BX886" s="239" t="str">
        <f t="shared" si="1307"/>
        <v/>
      </c>
      <c r="BY886" s="239" t="str">
        <f t="shared" si="1308"/>
        <v/>
      </c>
      <c r="BZ886" s="239" t="str">
        <f t="shared" si="1309"/>
        <v/>
      </c>
      <c r="CA886" s="239" t="str">
        <f t="shared" si="1310"/>
        <v/>
      </c>
      <c r="CB886" s="239" t="str">
        <f t="shared" si="1311"/>
        <v/>
      </c>
      <c r="CC886" s="239" t="str">
        <f t="shared" si="1312"/>
        <v/>
      </c>
      <c r="CD886" s="239" t="str">
        <f t="shared" si="1313"/>
        <v/>
      </c>
      <c r="CE886" s="239" t="str">
        <f t="shared" si="1314"/>
        <v/>
      </c>
      <c r="CF886" s="239" t="str">
        <f t="shared" si="1315"/>
        <v/>
      </c>
      <c r="CG886" s="239" t="str">
        <f t="shared" si="1316"/>
        <v/>
      </c>
      <c r="CH886" s="239" t="str">
        <f t="shared" si="1317"/>
        <v/>
      </c>
      <c r="CI886" s="239" t="str">
        <f t="shared" si="1318"/>
        <v/>
      </c>
      <c r="CJ886" s="239" t="str">
        <f t="shared" si="1319"/>
        <v/>
      </c>
      <c r="CK886" s="239" t="str">
        <f t="shared" si="1320"/>
        <v/>
      </c>
      <c r="CL886" s="239" t="str">
        <f t="shared" si="1321"/>
        <v/>
      </c>
      <c r="CM886" s="239" t="str">
        <f t="shared" si="1322"/>
        <v/>
      </c>
      <c r="CN886" s="239" t="str">
        <f t="shared" si="1323"/>
        <v/>
      </c>
      <c r="CP886" s="239" t="str">
        <f t="shared" si="1324"/>
        <v/>
      </c>
      <c r="CQ886" s="239" t="str">
        <f t="shared" si="1325"/>
        <v/>
      </c>
      <c r="CR886" s="239" t="str">
        <f t="shared" si="1326"/>
        <v/>
      </c>
      <c r="CS886" s="239" t="str">
        <f t="shared" si="1327"/>
        <v/>
      </c>
      <c r="CT886" s="239" t="str">
        <f t="shared" si="1328"/>
        <v/>
      </c>
      <c r="CU886" s="239" t="str">
        <f t="shared" si="1329"/>
        <v/>
      </c>
      <c r="CV886" s="239" t="str">
        <f t="shared" si="1330"/>
        <v/>
      </c>
      <c r="CW886" s="239" t="str">
        <f t="shared" si="1331"/>
        <v/>
      </c>
      <c r="CX886" s="239" t="str">
        <f t="shared" si="1332"/>
        <v/>
      </c>
      <c r="CY886" s="239" t="str">
        <f t="shared" si="1333"/>
        <v/>
      </c>
      <c r="CZ886" s="239" t="str">
        <f t="shared" si="1334"/>
        <v/>
      </c>
      <c r="DA886" s="239" t="str">
        <f t="shared" si="1335"/>
        <v/>
      </c>
      <c r="DB886" s="239" t="str">
        <f t="shared" si="1336"/>
        <v/>
      </c>
      <c r="DC886" s="239" t="str">
        <f t="shared" si="1337"/>
        <v/>
      </c>
      <c r="DD886" s="239" t="str">
        <f t="shared" si="1338"/>
        <v/>
      </c>
      <c r="DE886" s="239" t="str">
        <f t="shared" si="1339"/>
        <v/>
      </c>
      <c r="DF886" s="239" t="str">
        <f t="shared" si="1340"/>
        <v/>
      </c>
      <c r="DG886" s="239" t="str">
        <f t="shared" si="1341"/>
        <v/>
      </c>
      <c r="DH886" s="239" t="str">
        <f t="shared" si="1342"/>
        <v/>
      </c>
      <c r="DI886" s="239" t="str">
        <f t="shared" si="1343"/>
        <v/>
      </c>
      <c r="DJ886" s="239" t="str">
        <f t="shared" si="1344"/>
        <v/>
      </c>
      <c r="DK886" s="239" t="str">
        <f t="shared" si="1345"/>
        <v/>
      </c>
      <c r="DL886" s="239" t="str">
        <f t="shared" si="1346"/>
        <v/>
      </c>
      <c r="DM886" s="239" t="str">
        <f t="shared" si="1347"/>
        <v/>
      </c>
      <c r="DN886" s="239" t="str">
        <f t="shared" si="1348"/>
        <v/>
      </c>
      <c r="DO886" s="239" t="str">
        <f t="shared" si="1349"/>
        <v/>
      </c>
      <c r="DP886" s="239" t="str">
        <f t="shared" si="1350"/>
        <v/>
      </c>
    </row>
    <row r="887" spans="1:120" ht="50.25" customHeight="1" x14ac:dyDescent="0.25">
      <c r="A887" s="53" t="s">
        <v>4513</v>
      </c>
      <c r="B887" s="53">
        <v>3003</v>
      </c>
      <c r="C887" s="53" t="s">
        <v>67</v>
      </c>
      <c r="D887" s="53" t="s">
        <v>3316</v>
      </c>
      <c r="E887" s="53">
        <v>3</v>
      </c>
      <c r="F887" s="53" t="s">
        <v>3517</v>
      </c>
      <c r="G887" s="53" t="str">
        <f t="shared" si="1352"/>
        <v>3003-12</v>
      </c>
      <c r="H887" s="53" t="s">
        <v>170</v>
      </c>
      <c r="I887" s="53" t="s">
        <v>160</v>
      </c>
      <c r="J887" s="53" t="s">
        <v>80</v>
      </c>
      <c r="K887" s="53" t="s">
        <v>80</v>
      </c>
      <c r="L887" s="53" t="s">
        <v>80</v>
      </c>
      <c r="M887" s="53" t="s">
        <v>80</v>
      </c>
      <c r="N887" s="53" t="s">
        <v>80</v>
      </c>
      <c r="O887" s="53" t="s">
        <v>80</v>
      </c>
      <c r="P887" s="53" t="s">
        <v>171</v>
      </c>
      <c r="Q887" s="52">
        <v>0.66666666666666663</v>
      </c>
      <c r="R887" s="52">
        <f>+Q887*Q885</f>
        <v>0.66666666666666663</v>
      </c>
      <c r="S887" s="67">
        <f>+[35]COMPARTIDAS!AQ279</f>
        <v>6</v>
      </c>
      <c r="T887" s="53" t="s">
        <v>84</v>
      </c>
      <c r="U887" s="63" t="s">
        <v>162</v>
      </c>
      <c r="V887" s="23">
        <v>45200</v>
      </c>
      <c r="W887" s="23">
        <v>45290</v>
      </c>
      <c r="X887" s="53" t="s">
        <v>3321</v>
      </c>
      <c r="Y887" s="49" t="s">
        <v>87</v>
      </c>
      <c r="Z887" s="53" t="s">
        <v>89</v>
      </c>
      <c r="AA887" s="52">
        <f>VLOOKUP(B887,RANKING!$C$15:$H$47,5,0)</f>
        <v>1</v>
      </c>
      <c r="AB887" s="23" t="str">
        <f>HLOOKUP(B887,$AL$2:$BL$3,2,0)</f>
        <v>Reportaron cumplimiento del 100%, 9 de las 9 actividades que tiene el plan</v>
      </c>
      <c r="AC887" s="23">
        <v>45291</v>
      </c>
      <c r="AD887" s="52">
        <f>VLOOKUP(B23,RANKING!$C$15:$H$47,5,0)</f>
        <v>1</v>
      </c>
      <c r="AE887" s="23" t="str">
        <f>+AB887</f>
        <v>Reportaron cumplimiento del 100%, 9 de las 9 actividades que tiene el plan</v>
      </c>
      <c r="AF887" s="23" t="s">
        <v>92</v>
      </c>
      <c r="AG887" s="23" t="s">
        <v>92</v>
      </c>
      <c r="AH887" s="52">
        <f>VLOOKUP(B887,RANKING!$C$15:$H$47,6,0)</f>
        <v>1</v>
      </c>
      <c r="AI887" s="52">
        <f>+AD887*R887</f>
        <v>0.66666666666666663</v>
      </c>
      <c r="AJ887" s="52"/>
      <c r="AK887" s="52"/>
      <c r="AL887" s="239" t="str">
        <f t="shared" si="1288"/>
        <v/>
      </c>
      <c r="AM887" s="239" t="str">
        <f t="shared" si="1289"/>
        <v/>
      </c>
      <c r="AN887" s="239" t="str">
        <f t="shared" si="1290"/>
        <v/>
      </c>
      <c r="AO887" s="239" t="str">
        <f t="shared" si="1291"/>
        <v/>
      </c>
      <c r="AP887" s="239" t="str">
        <f t="shared" si="1292"/>
        <v/>
      </c>
      <c r="AQ887" s="239" t="str">
        <f t="shared" si="1293"/>
        <v/>
      </c>
      <c r="AR887" s="239" t="str">
        <f t="shared" si="1294"/>
        <v/>
      </c>
      <c r="AS887" s="239" t="str">
        <f t="shared" si="1295"/>
        <v/>
      </c>
      <c r="AT887" s="239" t="str">
        <f t="shared" si="1296"/>
        <v/>
      </c>
      <c r="AU887" s="239" t="str">
        <f t="shared" si="1270"/>
        <v/>
      </c>
      <c r="AV887" s="239" t="str">
        <f t="shared" si="1271"/>
        <v/>
      </c>
      <c r="AW887" s="239" t="str">
        <f t="shared" si="1272"/>
        <v/>
      </c>
      <c r="AX887" s="239" t="str">
        <f t="shared" si="1273"/>
        <v/>
      </c>
      <c r="AY887" s="239" t="str">
        <f t="shared" si="1274"/>
        <v/>
      </c>
      <c r="AZ887" s="239" t="str">
        <f t="shared" si="1275"/>
        <v/>
      </c>
      <c r="BA887" s="239" t="str">
        <f t="shared" si="1276"/>
        <v/>
      </c>
      <c r="BB887" s="239" t="str">
        <f t="shared" si="1277"/>
        <v/>
      </c>
      <c r="BC887" s="239" t="str">
        <f t="shared" si="1278"/>
        <v/>
      </c>
      <c r="BD887" s="239" t="str">
        <f t="shared" si="1279"/>
        <v/>
      </c>
      <c r="BE887" s="239" t="str">
        <f t="shared" si="1280"/>
        <v/>
      </c>
      <c r="BF887" s="239" t="str">
        <f t="shared" si="1281"/>
        <v/>
      </c>
      <c r="BG887" s="239" t="str">
        <f t="shared" si="1282"/>
        <v/>
      </c>
      <c r="BH887" s="239" t="str">
        <f t="shared" si="1283"/>
        <v/>
      </c>
      <c r="BI887" s="239" t="str">
        <f t="shared" si="1284"/>
        <v/>
      </c>
      <c r="BJ887" s="239" t="str">
        <f t="shared" si="1285"/>
        <v/>
      </c>
      <c r="BK887" s="239" t="str">
        <f t="shared" si="1286"/>
        <v/>
      </c>
      <c r="BL887" s="239" t="str">
        <f t="shared" si="1287"/>
        <v/>
      </c>
      <c r="BN887" s="239" t="str">
        <f t="shared" si="1297"/>
        <v/>
      </c>
      <c r="BO887" s="239" t="str">
        <f t="shared" si="1298"/>
        <v/>
      </c>
      <c r="BP887" s="239" t="str">
        <f t="shared" si="1299"/>
        <v/>
      </c>
      <c r="BQ887" s="239" t="str">
        <f t="shared" si="1300"/>
        <v/>
      </c>
      <c r="BR887" s="239" t="str">
        <f t="shared" si="1301"/>
        <v/>
      </c>
      <c r="BS887" s="239" t="str">
        <f t="shared" si="1302"/>
        <v/>
      </c>
      <c r="BT887" s="239" t="str">
        <f t="shared" si="1303"/>
        <v/>
      </c>
      <c r="BU887" s="239" t="str">
        <f t="shared" si="1304"/>
        <v/>
      </c>
      <c r="BV887" s="239" t="str">
        <f t="shared" si="1305"/>
        <v/>
      </c>
      <c r="BW887" s="239" t="str">
        <f t="shared" si="1306"/>
        <v/>
      </c>
      <c r="BX887" s="239" t="str">
        <f t="shared" si="1307"/>
        <v/>
      </c>
      <c r="BY887" s="239" t="str">
        <f t="shared" si="1308"/>
        <v/>
      </c>
      <c r="BZ887" s="239" t="str">
        <f t="shared" si="1309"/>
        <v/>
      </c>
      <c r="CA887" s="239" t="str">
        <f t="shared" si="1310"/>
        <v/>
      </c>
      <c r="CB887" s="239" t="str">
        <f t="shared" si="1311"/>
        <v/>
      </c>
      <c r="CC887" s="239" t="str">
        <f t="shared" si="1312"/>
        <v/>
      </c>
      <c r="CD887" s="239" t="str">
        <f t="shared" si="1313"/>
        <v/>
      </c>
      <c r="CE887" s="239" t="str">
        <f t="shared" si="1314"/>
        <v/>
      </c>
      <c r="CF887" s="239" t="str">
        <f t="shared" si="1315"/>
        <v/>
      </c>
      <c r="CG887" s="239" t="str">
        <f t="shared" si="1316"/>
        <v/>
      </c>
      <c r="CH887" s="239" t="str">
        <f t="shared" si="1317"/>
        <v/>
      </c>
      <c r="CI887" s="239" t="str">
        <f t="shared" si="1318"/>
        <v/>
      </c>
      <c r="CJ887" s="239" t="str">
        <f t="shared" si="1319"/>
        <v/>
      </c>
      <c r="CK887" s="239" t="str">
        <f t="shared" si="1320"/>
        <v/>
      </c>
      <c r="CL887" s="239" t="str">
        <f t="shared" si="1321"/>
        <v/>
      </c>
      <c r="CM887" s="239" t="str">
        <f t="shared" si="1322"/>
        <v/>
      </c>
      <c r="CN887" s="239" t="str">
        <f t="shared" si="1323"/>
        <v/>
      </c>
      <c r="CP887" s="239" t="str">
        <f t="shared" si="1324"/>
        <v/>
      </c>
      <c r="CQ887" s="239" t="str">
        <f t="shared" si="1325"/>
        <v/>
      </c>
      <c r="CR887" s="239" t="str">
        <f t="shared" si="1326"/>
        <v/>
      </c>
      <c r="CS887" s="239" t="str">
        <f t="shared" si="1327"/>
        <v/>
      </c>
      <c r="CT887" s="239" t="str">
        <f t="shared" si="1328"/>
        <v/>
      </c>
      <c r="CU887" s="239" t="str">
        <f t="shared" si="1329"/>
        <v/>
      </c>
      <c r="CV887" s="239" t="str">
        <f t="shared" si="1330"/>
        <v/>
      </c>
      <c r="CW887" s="239" t="str">
        <f t="shared" si="1331"/>
        <v/>
      </c>
      <c r="CX887" s="239" t="str">
        <f t="shared" si="1332"/>
        <v/>
      </c>
      <c r="CY887" s="239" t="str">
        <f t="shared" si="1333"/>
        <v/>
      </c>
      <c r="CZ887" s="239" t="str">
        <f t="shared" si="1334"/>
        <v/>
      </c>
      <c r="DA887" s="239" t="str">
        <f t="shared" si="1335"/>
        <v/>
      </c>
      <c r="DB887" s="239" t="str">
        <f t="shared" si="1336"/>
        <v/>
      </c>
      <c r="DC887" s="239" t="str">
        <f t="shared" si="1337"/>
        <v/>
      </c>
      <c r="DD887" s="239" t="str">
        <f t="shared" si="1338"/>
        <v/>
      </c>
      <c r="DE887" s="239" t="str">
        <f t="shared" si="1339"/>
        <v/>
      </c>
      <c r="DF887" s="239" t="str">
        <f t="shared" si="1340"/>
        <v/>
      </c>
      <c r="DG887" s="239" t="str">
        <f t="shared" si="1341"/>
        <v/>
      </c>
      <c r="DH887" s="239" t="str">
        <f t="shared" si="1342"/>
        <v/>
      </c>
      <c r="DI887" s="239" t="str">
        <f t="shared" si="1343"/>
        <v/>
      </c>
      <c r="DJ887" s="239" t="str">
        <f t="shared" si="1344"/>
        <v/>
      </c>
      <c r="DK887" s="239" t="str">
        <f t="shared" si="1345"/>
        <v/>
      </c>
      <c r="DL887" s="239" t="str">
        <f t="shared" si="1346"/>
        <v/>
      </c>
      <c r="DM887" s="239" t="str">
        <f t="shared" si="1347"/>
        <v/>
      </c>
      <c r="DN887" s="239" t="str">
        <f t="shared" si="1348"/>
        <v/>
      </c>
      <c r="DO887" s="239" t="str">
        <f t="shared" si="1349"/>
        <v/>
      </c>
      <c r="DP887" s="239" t="str">
        <f t="shared" si="1350"/>
        <v/>
      </c>
    </row>
    <row r="888" spans="1:120" ht="50.25" hidden="1" customHeight="1" x14ac:dyDescent="0.25">
      <c r="A888" s="53" t="s">
        <v>4513</v>
      </c>
      <c r="B888" s="53">
        <v>3003</v>
      </c>
      <c r="C888" s="53" t="s">
        <v>67</v>
      </c>
      <c r="D888" s="53" t="s">
        <v>3316</v>
      </c>
      <c r="E888" s="18">
        <v>3</v>
      </c>
      <c r="F888" s="97" t="s">
        <v>3518</v>
      </c>
      <c r="G888" s="97"/>
      <c r="H888" s="49" t="s">
        <v>75</v>
      </c>
      <c r="I888" s="97" t="s">
        <v>76</v>
      </c>
      <c r="J888" s="97" t="s">
        <v>3519</v>
      </c>
      <c r="K888" s="97" t="s">
        <v>1517</v>
      </c>
      <c r="L888" s="97" t="s">
        <v>125</v>
      </c>
      <c r="M888" s="97" t="s">
        <v>3318</v>
      </c>
      <c r="N888" s="97" t="s">
        <v>3520</v>
      </c>
      <c r="O888" s="97" t="s">
        <v>3521</v>
      </c>
      <c r="P888" s="97" t="s">
        <v>3522</v>
      </c>
      <c r="Q888" s="86">
        <v>0.04</v>
      </c>
      <c r="R888" s="97"/>
      <c r="S888" s="176">
        <v>1</v>
      </c>
      <c r="T888" s="97" t="s">
        <v>84</v>
      </c>
      <c r="U888" s="97" t="s">
        <v>3523</v>
      </c>
      <c r="V888" s="97">
        <v>45170</v>
      </c>
      <c r="W888" s="97">
        <v>45275</v>
      </c>
      <c r="X888" s="97" t="s">
        <v>3321</v>
      </c>
      <c r="Y888" s="49" t="s">
        <v>87</v>
      </c>
      <c r="Z888" s="59" t="s">
        <v>100</v>
      </c>
      <c r="AA888" s="52">
        <v>1</v>
      </c>
      <c r="AB888" s="23" t="s">
        <v>3524</v>
      </c>
      <c r="AC888" s="23">
        <v>45275</v>
      </c>
      <c r="AD888" s="52">
        <v>1</v>
      </c>
      <c r="AE888" s="23" t="s">
        <v>3385</v>
      </c>
      <c r="AF888" s="23">
        <v>45275</v>
      </c>
      <c r="AG888" s="23"/>
      <c r="AH888" s="52" t="s">
        <v>92</v>
      </c>
      <c r="AI888" s="52">
        <f t="shared" si="1269"/>
        <v>0.04</v>
      </c>
      <c r="AJ888" s="52"/>
      <c r="AK888" s="52"/>
      <c r="AL888" s="239" t="str">
        <f t="shared" si="1288"/>
        <v/>
      </c>
      <c r="AM888" s="239" t="str">
        <f t="shared" si="1289"/>
        <v/>
      </c>
      <c r="AN888" s="239" t="str">
        <f t="shared" si="1290"/>
        <v/>
      </c>
      <c r="AO888" s="239" t="str">
        <f t="shared" si="1291"/>
        <v/>
      </c>
      <c r="AP888" s="239" t="str">
        <f t="shared" si="1292"/>
        <v/>
      </c>
      <c r="AQ888" s="239" t="str">
        <f t="shared" si="1293"/>
        <v/>
      </c>
      <c r="AR888" s="239" t="str">
        <f t="shared" si="1294"/>
        <v/>
      </c>
      <c r="AS888" s="239" t="str">
        <f t="shared" si="1295"/>
        <v/>
      </c>
      <c r="AT888" s="239" t="str">
        <f t="shared" si="1296"/>
        <v/>
      </c>
      <c r="AU888" s="239" t="str">
        <f t="shared" si="1270"/>
        <v/>
      </c>
      <c r="AV888" s="239" t="str">
        <f t="shared" si="1271"/>
        <v/>
      </c>
      <c r="AW888" s="239" t="str">
        <f t="shared" si="1272"/>
        <v/>
      </c>
      <c r="AX888" s="239" t="str">
        <f t="shared" si="1273"/>
        <v/>
      </c>
      <c r="AY888" s="239" t="str">
        <f t="shared" si="1274"/>
        <v/>
      </c>
      <c r="AZ888" s="239" t="str">
        <f t="shared" si="1275"/>
        <v/>
      </c>
      <c r="BA888" s="239" t="str">
        <f t="shared" si="1276"/>
        <v/>
      </c>
      <c r="BB888" s="239" t="str">
        <f t="shared" si="1277"/>
        <v/>
      </c>
      <c r="BC888" s="239" t="str">
        <f t="shared" si="1278"/>
        <v/>
      </c>
      <c r="BD888" s="239" t="str">
        <f t="shared" si="1279"/>
        <v/>
      </c>
      <c r="BE888" s="239" t="str">
        <f t="shared" si="1280"/>
        <v/>
      </c>
      <c r="BF888" s="239" t="str">
        <f t="shared" si="1281"/>
        <v/>
      </c>
      <c r="BG888" s="239" t="str">
        <f t="shared" si="1282"/>
        <v/>
      </c>
      <c r="BH888" s="239" t="str">
        <f t="shared" si="1283"/>
        <v/>
      </c>
      <c r="BI888" s="239" t="str">
        <f t="shared" si="1284"/>
        <v/>
      </c>
      <c r="BJ888" s="239" t="str">
        <f t="shared" si="1285"/>
        <v/>
      </c>
      <c r="BK888" s="239" t="str">
        <f t="shared" si="1286"/>
        <v/>
      </c>
      <c r="BL888" s="239" t="str">
        <f t="shared" si="1287"/>
        <v/>
      </c>
      <c r="BN888" s="239" t="str">
        <f t="shared" si="1297"/>
        <v/>
      </c>
      <c r="BO888" s="239" t="str">
        <f t="shared" si="1298"/>
        <v/>
      </c>
      <c r="BP888" s="239" t="str">
        <f t="shared" si="1299"/>
        <v/>
      </c>
      <c r="BQ888" s="239" t="str">
        <f t="shared" si="1300"/>
        <v/>
      </c>
      <c r="BR888" s="239" t="str">
        <f t="shared" si="1301"/>
        <v/>
      </c>
      <c r="BS888" s="239" t="str">
        <f t="shared" si="1302"/>
        <v/>
      </c>
      <c r="BT888" s="239" t="str">
        <f t="shared" si="1303"/>
        <v/>
      </c>
      <c r="BU888" s="239" t="str">
        <f t="shared" si="1304"/>
        <v/>
      </c>
      <c r="BV888" s="239" t="str">
        <f t="shared" si="1305"/>
        <v/>
      </c>
      <c r="BW888" s="239" t="str">
        <f t="shared" si="1306"/>
        <v/>
      </c>
      <c r="BX888" s="239" t="str">
        <f t="shared" si="1307"/>
        <v/>
      </c>
      <c r="BY888" s="239" t="str">
        <f t="shared" si="1308"/>
        <v/>
      </c>
      <c r="BZ888" s="239" t="str">
        <f t="shared" si="1309"/>
        <v/>
      </c>
      <c r="CA888" s="239" t="str">
        <f t="shared" si="1310"/>
        <v/>
      </c>
      <c r="CB888" s="239" t="str">
        <f t="shared" si="1311"/>
        <v/>
      </c>
      <c r="CC888" s="239" t="str">
        <f t="shared" si="1312"/>
        <v/>
      </c>
      <c r="CD888" s="239" t="str">
        <f t="shared" si="1313"/>
        <v/>
      </c>
      <c r="CE888" s="239" t="str">
        <f t="shared" si="1314"/>
        <v/>
      </c>
      <c r="CF888" s="239" t="str">
        <f t="shared" si="1315"/>
        <v/>
      </c>
      <c r="CG888" s="239" t="str">
        <f t="shared" si="1316"/>
        <v/>
      </c>
      <c r="CH888" s="239" t="str">
        <f t="shared" si="1317"/>
        <v/>
      </c>
      <c r="CI888" s="239" t="str">
        <f t="shared" si="1318"/>
        <v/>
      </c>
      <c r="CJ888" s="239" t="str">
        <f t="shared" si="1319"/>
        <v/>
      </c>
      <c r="CK888" s="239" t="str">
        <f t="shared" si="1320"/>
        <v/>
      </c>
      <c r="CL888" s="239" t="str">
        <f t="shared" si="1321"/>
        <v/>
      </c>
      <c r="CM888" s="239" t="str">
        <f t="shared" si="1322"/>
        <v/>
      </c>
      <c r="CN888" s="239" t="str">
        <f t="shared" si="1323"/>
        <v/>
      </c>
      <c r="CP888" s="239" t="str">
        <f t="shared" si="1324"/>
        <v/>
      </c>
      <c r="CQ888" s="239" t="str">
        <f t="shared" si="1325"/>
        <v/>
      </c>
      <c r="CR888" s="239" t="str">
        <f t="shared" si="1326"/>
        <v/>
      </c>
      <c r="CS888" s="239" t="str">
        <f t="shared" si="1327"/>
        <v/>
      </c>
      <c r="CT888" s="239" t="str">
        <f t="shared" si="1328"/>
        <v/>
      </c>
      <c r="CU888" s="239" t="str">
        <f t="shared" si="1329"/>
        <v/>
      </c>
      <c r="CV888" s="239" t="str">
        <f t="shared" si="1330"/>
        <v/>
      </c>
      <c r="CW888" s="239" t="str">
        <f t="shared" si="1331"/>
        <v/>
      </c>
      <c r="CX888" s="239" t="str">
        <f t="shared" si="1332"/>
        <v/>
      </c>
      <c r="CY888" s="239" t="str">
        <f t="shared" si="1333"/>
        <v/>
      </c>
      <c r="CZ888" s="239" t="str">
        <f t="shared" si="1334"/>
        <v/>
      </c>
      <c r="DA888" s="239" t="str">
        <f t="shared" si="1335"/>
        <v/>
      </c>
      <c r="DB888" s="239" t="str">
        <f t="shared" si="1336"/>
        <v/>
      </c>
      <c r="DC888" s="239" t="str">
        <f t="shared" si="1337"/>
        <v/>
      </c>
      <c r="DD888" s="239" t="str">
        <f t="shared" si="1338"/>
        <v/>
      </c>
      <c r="DE888" s="239" t="str">
        <f t="shared" si="1339"/>
        <v/>
      </c>
      <c r="DF888" s="239" t="str">
        <f t="shared" si="1340"/>
        <v/>
      </c>
      <c r="DG888" s="239" t="str">
        <f t="shared" si="1341"/>
        <v/>
      </c>
      <c r="DH888" s="239" t="str">
        <f t="shared" si="1342"/>
        <v/>
      </c>
      <c r="DI888" s="239" t="str">
        <f t="shared" si="1343"/>
        <v/>
      </c>
      <c r="DJ888" s="239" t="str">
        <f t="shared" si="1344"/>
        <v/>
      </c>
      <c r="DK888" s="239" t="str">
        <f t="shared" si="1345"/>
        <v/>
      </c>
      <c r="DL888" s="239" t="str">
        <f t="shared" si="1346"/>
        <v/>
      </c>
      <c r="DM888" s="239" t="str">
        <f t="shared" si="1347"/>
        <v/>
      </c>
      <c r="DN888" s="239" t="str">
        <f t="shared" si="1348"/>
        <v/>
      </c>
      <c r="DO888" s="239" t="str">
        <f t="shared" si="1349"/>
        <v/>
      </c>
      <c r="DP888" s="239" t="str">
        <f t="shared" si="1350"/>
        <v/>
      </c>
    </row>
    <row r="889" spans="1:120" ht="35.25" hidden="1" customHeight="1" x14ac:dyDescent="0.25">
      <c r="A889" s="53" t="s">
        <v>4513</v>
      </c>
      <c r="B889" s="53">
        <v>3003</v>
      </c>
      <c r="C889" s="53" t="s">
        <v>67</v>
      </c>
      <c r="D889" s="53" t="s">
        <v>3316</v>
      </c>
      <c r="E889" s="18">
        <v>3</v>
      </c>
      <c r="F889" s="97" t="s">
        <v>3525</v>
      </c>
      <c r="G889" s="97"/>
      <c r="H889" s="97" t="s">
        <v>94</v>
      </c>
      <c r="I889" s="97" t="s">
        <v>76</v>
      </c>
      <c r="J889" s="53" t="s">
        <v>80</v>
      </c>
      <c r="K889" s="97" t="s">
        <v>80</v>
      </c>
      <c r="L889" s="53" t="s">
        <v>80</v>
      </c>
      <c r="M889" s="97" t="s">
        <v>80</v>
      </c>
      <c r="N889" s="97" t="s">
        <v>80</v>
      </c>
      <c r="O889" s="97" t="s">
        <v>3521</v>
      </c>
      <c r="P889" s="97" t="s">
        <v>3526</v>
      </c>
      <c r="Q889" s="86">
        <v>0.3</v>
      </c>
      <c r="R889" s="86">
        <f>+Q889*$Q$888</f>
        <v>1.2E-2</v>
      </c>
      <c r="S889" s="176">
        <v>1</v>
      </c>
      <c r="T889" s="97" t="s">
        <v>84</v>
      </c>
      <c r="U889" s="97" t="s">
        <v>3527</v>
      </c>
      <c r="V889" s="97">
        <v>45170</v>
      </c>
      <c r="W889" s="97">
        <v>45184</v>
      </c>
      <c r="X889" s="97" t="s">
        <v>3321</v>
      </c>
      <c r="Y889" s="49" t="s">
        <v>202</v>
      </c>
      <c r="Z889" s="59" t="s">
        <v>100</v>
      </c>
      <c r="AA889" s="60">
        <v>1</v>
      </c>
      <c r="AB889" s="60" t="s">
        <v>3528</v>
      </c>
      <c r="AC889" s="69">
        <v>45184</v>
      </c>
      <c r="AD889" s="52">
        <v>1</v>
      </c>
      <c r="AE889" s="60" t="s">
        <v>386</v>
      </c>
      <c r="AF889" s="69">
        <v>45184</v>
      </c>
      <c r="AG889" s="60" t="s">
        <v>79</v>
      </c>
      <c r="AH889" s="60">
        <v>1</v>
      </c>
      <c r="AI889" s="52">
        <f t="shared" si="1269"/>
        <v>1.2E-2</v>
      </c>
      <c r="AJ889" s="52">
        <f t="shared" ref="AJ889:AJ892" si="1363">+AI889/R889</f>
        <v>1</v>
      </c>
      <c r="AK889" s="52"/>
      <c r="AL889" s="239" t="str">
        <f t="shared" si="1288"/>
        <v/>
      </c>
      <c r="AM889" s="239" t="str">
        <f t="shared" si="1289"/>
        <v/>
      </c>
      <c r="AN889" s="239" t="str">
        <f t="shared" si="1290"/>
        <v/>
      </c>
      <c r="AO889" s="239" t="str">
        <f t="shared" si="1291"/>
        <v/>
      </c>
      <c r="AP889" s="239" t="str">
        <f t="shared" si="1292"/>
        <v/>
      </c>
      <c r="AQ889" s="239" t="str">
        <f t="shared" si="1293"/>
        <v/>
      </c>
      <c r="AR889" s="239" t="str">
        <f t="shared" si="1294"/>
        <v/>
      </c>
      <c r="AS889" s="239" t="str">
        <f t="shared" si="1295"/>
        <v/>
      </c>
      <c r="AT889" s="239" t="str">
        <f t="shared" si="1296"/>
        <v/>
      </c>
      <c r="AU889" s="239" t="str">
        <f t="shared" si="1270"/>
        <v/>
      </c>
      <c r="AV889" s="239" t="str">
        <f t="shared" si="1271"/>
        <v/>
      </c>
      <c r="AW889" s="239" t="str">
        <f t="shared" si="1272"/>
        <v/>
      </c>
      <c r="AX889" s="239" t="str">
        <f t="shared" si="1273"/>
        <v/>
      </c>
      <c r="AY889" s="239" t="str">
        <f t="shared" si="1274"/>
        <v/>
      </c>
      <c r="AZ889" s="239" t="str">
        <f t="shared" si="1275"/>
        <v/>
      </c>
      <c r="BA889" s="239" t="str">
        <f t="shared" si="1276"/>
        <v/>
      </c>
      <c r="BB889" s="239" t="str">
        <f t="shared" si="1277"/>
        <v/>
      </c>
      <c r="BC889" s="239" t="str">
        <f t="shared" si="1278"/>
        <v/>
      </c>
      <c r="BD889" s="239" t="str">
        <f t="shared" si="1279"/>
        <v/>
      </c>
      <c r="BE889" s="239" t="str">
        <f t="shared" si="1280"/>
        <v/>
      </c>
      <c r="BF889" s="239" t="str">
        <f t="shared" si="1281"/>
        <v/>
      </c>
      <c r="BG889" s="239" t="str">
        <f t="shared" si="1282"/>
        <v/>
      </c>
      <c r="BH889" s="239" t="str">
        <f t="shared" si="1283"/>
        <v/>
      </c>
      <c r="BI889" s="239" t="str">
        <f t="shared" si="1284"/>
        <v/>
      </c>
      <c r="BJ889" s="239" t="str">
        <f t="shared" si="1285"/>
        <v/>
      </c>
      <c r="BK889" s="239" t="str">
        <f t="shared" si="1286"/>
        <v/>
      </c>
      <c r="BL889" s="239" t="str">
        <f t="shared" si="1287"/>
        <v/>
      </c>
      <c r="BN889" s="239" t="str">
        <f t="shared" si="1297"/>
        <v/>
      </c>
      <c r="BO889" s="239" t="str">
        <f t="shared" si="1298"/>
        <v/>
      </c>
      <c r="BP889" s="239" t="str">
        <f t="shared" si="1299"/>
        <v/>
      </c>
      <c r="BQ889" s="239" t="str">
        <f t="shared" si="1300"/>
        <v/>
      </c>
      <c r="BR889" s="239" t="str">
        <f t="shared" si="1301"/>
        <v/>
      </c>
      <c r="BS889" s="239" t="str">
        <f t="shared" si="1302"/>
        <v/>
      </c>
      <c r="BT889" s="239" t="str">
        <f t="shared" si="1303"/>
        <v/>
      </c>
      <c r="BU889" s="239" t="str">
        <f t="shared" si="1304"/>
        <v/>
      </c>
      <c r="BV889" s="239" t="str">
        <f t="shared" si="1305"/>
        <v/>
      </c>
      <c r="BW889" s="239" t="str">
        <f t="shared" si="1306"/>
        <v/>
      </c>
      <c r="BX889" s="239" t="str">
        <f t="shared" si="1307"/>
        <v/>
      </c>
      <c r="BY889" s="239" t="str">
        <f t="shared" si="1308"/>
        <v/>
      </c>
      <c r="BZ889" s="239" t="str">
        <f t="shared" si="1309"/>
        <v/>
      </c>
      <c r="CA889" s="239" t="str">
        <f t="shared" si="1310"/>
        <v/>
      </c>
      <c r="CB889" s="239" t="str">
        <f t="shared" si="1311"/>
        <v/>
      </c>
      <c r="CC889" s="239" t="str">
        <f t="shared" si="1312"/>
        <v/>
      </c>
      <c r="CD889" s="239" t="str">
        <f t="shared" si="1313"/>
        <v/>
      </c>
      <c r="CE889" s="239" t="str">
        <f t="shared" si="1314"/>
        <v/>
      </c>
      <c r="CF889" s="239" t="str">
        <f t="shared" si="1315"/>
        <v/>
      </c>
      <c r="CG889" s="239" t="str">
        <f t="shared" si="1316"/>
        <v/>
      </c>
      <c r="CH889" s="239" t="str">
        <f t="shared" si="1317"/>
        <v/>
      </c>
      <c r="CI889" s="239" t="str">
        <f t="shared" si="1318"/>
        <v/>
      </c>
      <c r="CJ889" s="239" t="str">
        <f t="shared" si="1319"/>
        <v/>
      </c>
      <c r="CK889" s="239" t="str">
        <f t="shared" si="1320"/>
        <v/>
      </c>
      <c r="CL889" s="239" t="str">
        <f t="shared" si="1321"/>
        <v/>
      </c>
      <c r="CM889" s="239" t="str">
        <f t="shared" si="1322"/>
        <v/>
      </c>
      <c r="CN889" s="239" t="str">
        <f t="shared" si="1323"/>
        <v/>
      </c>
      <c r="CP889" s="239" t="str">
        <f t="shared" si="1324"/>
        <v/>
      </c>
      <c r="CQ889" s="239" t="str">
        <f t="shared" si="1325"/>
        <v/>
      </c>
      <c r="CR889" s="239" t="str">
        <f t="shared" si="1326"/>
        <v/>
      </c>
      <c r="CS889" s="239" t="str">
        <f t="shared" si="1327"/>
        <v/>
      </c>
      <c r="CT889" s="239" t="str">
        <f t="shared" si="1328"/>
        <v/>
      </c>
      <c r="CU889" s="239" t="str">
        <f t="shared" si="1329"/>
        <v/>
      </c>
      <c r="CV889" s="239" t="str">
        <f t="shared" si="1330"/>
        <v/>
      </c>
      <c r="CW889" s="239" t="str">
        <f t="shared" si="1331"/>
        <v/>
      </c>
      <c r="CX889" s="239" t="str">
        <f t="shared" si="1332"/>
        <v/>
      </c>
      <c r="CY889" s="239" t="str">
        <f t="shared" si="1333"/>
        <v/>
      </c>
      <c r="CZ889" s="239" t="str">
        <f t="shared" si="1334"/>
        <v/>
      </c>
      <c r="DA889" s="239" t="str">
        <f t="shared" si="1335"/>
        <v/>
      </c>
      <c r="DB889" s="239" t="str">
        <f t="shared" si="1336"/>
        <v/>
      </c>
      <c r="DC889" s="239" t="str">
        <f t="shared" si="1337"/>
        <v/>
      </c>
      <c r="DD889" s="239" t="str">
        <f t="shared" si="1338"/>
        <v/>
      </c>
      <c r="DE889" s="239" t="str">
        <f t="shared" si="1339"/>
        <v/>
      </c>
      <c r="DF889" s="239" t="str">
        <f t="shared" si="1340"/>
        <v/>
      </c>
      <c r="DG889" s="239" t="str">
        <f t="shared" si="1341"/>
        <v/>
      </c>
      <c r="DH889" s="239" t="str">
        <f t="shared" si="1342"/>
        <v/>
      </c>
      <c r="DI889" s="239" t="str">
        <f t="shared" si="1343"/>
        <v/>
      </c>
      <c r="DJ889" s="239" t="str">
        <f t="shared" si="1344"/>
        <v/>
      </c>
      <c r="DK889" s="239" t="str">
        <f t="shared" si="1345"/>
        <v/>
      </c>
      <c r="DL889" s="239" t="str">
        <f t="shared" si="1346"/>
        <v/>
      </c>
      <c r="DM889" s="239" t="str">
        <f t="shared" si="1347"/>
        <v/>
      </c>
      <c r="DN889" s="239" t="str">
        <f t="shared" si="1348"/>
        <v/>
      </c>
      <c r="DO889" s="239" t="str">
        <f t="shared" si="1349"/>
        <v/>
      </c>
      <c r="DP889" s="239" t="str">
        <f t="shared" si="1350"/>
        <v/>
      </c>
    </row>
    <row r="890" spans="1:120" ht="50.25" hidden="1" customHeight="1" x14ac:dyDescent="0.25">
      <c r="A890" s="53" t="s">
        <v>4513</v>
      </c>
      <c r="B890" s="53">
        <v>3003</v>
      </c>
      <c r="C890" s="53" t="s">
        <v>67</v>
      </c>
      <c r="D890" s="53" t="s">
        <v>3316</v>
      </c>
      <c r="E890" s="18">
        <v>3</v>
      </c>
      <c r="F890" s="97" t="s">
        <v>3529</v>
      </c>
      <c r="G890" s="97"/>
      <c r="H890" s="97" t="s">
        <v>94</v>
      </c>
      <c r="I890" s="97" t="s">
        <v>76</v>
      </c>
      <c r="J890" s="53" t="s">
        <v>80</v>
      </c>
      <c r="K890" s="97" t="s">
        <v>80</v>
      </c>
      <c r="L890" s="53" t="s">
        <v>80</v>
      </c>
      <c r="M890" s="97" t="s">
        <v>80</v>
      </c>
      <c r="N890" s="97" t="s">
        <v>80</v>
      </c>
      <c r="O890" s="97" t="s">
        <v>3521</v>
      </c>
      <c r="P890" s="97" t="s">
        <v>3530</v>
      </c>
      <c r="Q890" s="86">
        <v>0.5</v>
      </c>
      <c r="R890" s="86">
        <f>+Q890*$Q$888</f>
        <v>0.02</v>
      </c>
      <c r="S890" s="176">
        <v>1</v>
      </c>
      <c r="T890" s="97" t="s">
        <v>84</v>
      </c>
      <c r="U890" s="97" t="s">
        <v>3531</v>
      </c>
      <c r="V890" s="97">
        <v>45187</v>
      </c>
      <c r="W890" s="97">
        <v>45214</v>
      </c>
      <c r="X890" s="97" t="s">
        <v>3321</v>
      </c>
      <c r="Y890" s="49" t="s">
        <v>87</v>
      </c>
      <c r="Z890" s="59" t="s">
        <v>100</v>
      </c>
      <c r="AA890" s="52">
        <v>1</v>
      </c>
      <c r="AB890" s="53" t="s">
        <v>3532</v>
      </c>
      <c r="AC890" s="23">
        <v>45230</v>
      </c>
      <c r="AD890" s="52">
        <v>1</v>
      </c>
      <c r="AE890" s="23" t="s">
        <v>3328</v>
      </c>
      <c r="AF890" s="23">
        <v>45230</v>
      </c>
      <c r="AG890" s="53" t="s">
        <v>79</v>
      </c>
      <c r="AH890" s="52">
        <v>1</v>
      </c>
      <c r="AI890" s="52">
        <f t="shared" si="1269"/>
        <v>0.02</v>
      </c>
      <c r="AJ890" s="52">
        <f t="shared" si="1363"/>
        <v>1</v>
      </c>
      <c r="AK890" s="52"/>
      <c r="AL890" s="239" t="str">
        <f t="shared" si="1288"/>
        <v/>
      </c>
      <c r="AM890" s="239" t="str">
        <f t="shared" si="1289"/>
        <v/>
      </c>
      <c r="AN890" s="239" t="str">
        <f t="shared" si="1290"/>
        <v/>
      </c>
      <c r="AO890" s="239" t="str">
        <f t="shared" si="1291"/>
        <v/>
      </c>
      <c r="AP890" s="239" t="str">
        <f t="shared" si="1292"/>
        <v/>
      </c>
      <c r="AQ890" s="239" t="str">
        <f t="shared" si="1293"/>
        <v/>
      </c>
      <c r="AR890" s="239" t="str">
        <f t="shared" si="1294"/>
        <v/>
      </c>
      <c r="AS890" s="239" t="str">
        <f t="shared" si="1295"/>
        <v/>
      </c>
      <c r="AT890" s="239" t="str">
        <f t="shared" si="1296"/>
        <v/>
      </c>
      <c r="AU890" s="239" t="str">
        <f t="shared" si="1270"/>
        <v/>
      </c>
      <c r="AV890" s="239" t="str">
        <f t="shared" si="1271"/>
        <v/>
      </c>
      <c r="AW890" s="239" t="str">
        <f t="shared" si="1272"/>
        <v/>
      </c>
      <c r="AX890" s="239" t="str">
        <f t="shared" si="1273"/>
        <v/>
      </c>
      <c r="AY890" s="239" t="str">
        <f t="shared" si="1274"/>
        <v/>
      </c>
      <c r="AZ890" s="239" t="str">
        <f t="shared" si="1275"/>
        <v/>
      </c>
      <c r="BA890" s="239" t="str">
        <f t="shared" si="1276"/>
        <v/>
      </c>
      <c r="BB890" s="239" t="str">
        <f t="shared" si="1277"/>
        <v/>
      </c>
      <c r="BC890" s="239" t="str">
        <f t="shared" si="1278"/>
        <v/>
      </c>
      <c r="BD890" s="239" t="str">
        <f t="shared" si="1279"/>
        <v/>
      </c>
      <c r="BE890" s="239" t="str">
        <f t="shared" si="1280"/>
        <v/>
      </c>
      <c r="BF890" s="239" t="str">
        <f t="shared" si="1281"/>
        <v/>
      </c>
      <c r="BG890" s="239" t="str">
        <f t="shared" si="1282"/>
        <v/>
      </c>
      <c r="BH890" s="239" t="str">
        <f t="shared" si="1283"/>
        <v/>
      </c>
      <c r="BI890" s="239" t="str">
        <f t="shared" si="1284"/>
        <v/>
      </c>
      <c r="BJ890" s="239" t="str">
        <f t="shared" si="1285"/>
        <v/>
      </c>
      <c r="BK890" s="239" t="str">
        <f t="shared" si="1286"/>
        <v/>
      </c>
      <c r="BL890" s="239" t="str">
        <f t="shared" si="1287"/>
        <v/>
      </c>
      <c r="BN890" s="239" t="str">
        <f t="shared" si="1297"/>
        <v/>
      </c>
      <c r="BO890" s="239" t="str">
        <f t="shared" si="1298"/>
        <v/>
      </c>
      <c r="BP890" s="239" t="str">
        <f t="shared" si="1299"/>
        <v/>
      </c>
      <c r="BQ890" s="239" t="str">
        <f t="shared" si="1300"/>
        <v/>
      </c>
      <c r="BR890" s="239" t="str">
        <f t="shared" si="1301"/>
        <v/>
      </c>
      <c r="BS890" s="239" t="str">
        <f t="shared" si="1302"/>
        <v/>
      </c>
      <c r="BT890" s="239" t="str">
        <f t="shared" si="1303"/>
        <v/>
      </c>
      <c r="BU890" s="239" t="str">
        <f t="shared" si="1304"/>
        <v/>
      </c>
      <c r="BV890" s="239" t="str">
        <f t="shared" si="1305"/>
        <v/>
      </c>
      <c r="BW890" s="239" t="str">
        <f t="shared" si="1306"/>
        <v/>
      </c>
      <c r="BX890" s="239" t="str">
        <f t="shared" si="1307"/>
        <v/>
      </c>
      <c r="BY890" s="239" t="str">
        <f t="shared" si="1308"/>
        <v/>
      </c>
      <c r="BZ890" s="239" t="str">
        <f t="shared" si="1309"/>
        <v/>
      </c>
      <c r="CA890" s="239" t="str">
        <f t="shared" si="1310"/>
        <v/>
      </c>
      <c r="CB890" s="239" t="str">
        <f t="shared" si="1311"/>
        <v/>
      </c>
      <c r="CC890" s="239" t="str">
        <f t="shared" si="1312"/>
        <v/>
      </c>
      <c r="CD890" s="239" t="str">
        <f t="shared" si="1313"/>
        <v/>
      </c>
      <c r="CE890" s="239" t="str">
        <f t="shared" si="1314"/>
        <v/>
      </c>
      <c r="CF890" s="239" t="str">
        <f t="shared" si="1315"/>
        <v/>
      </c>
      <c r="CG890" s="239" t="str">
        <f t="shared" si="1316"/>
        <v/>
      </c>
      <c r="CH890" s="239" t="str">
        <f t="shared" si="1317"/>
        <v/>
      </c>
      <c r="CI890" s="239" t="str">
        <f t="shared" si="1318"/>
        <v/>
      </c>
      <c r="CJ890" s="239" t="str">
        <f t="shared" si="1319"/>
        <v/>
      </c>
      <c r="CK890" s="239" t="str">
        <f t="shared" si="1320"/>
        <v/>
      </c>
      <c r="CL890" s="239" t="str">
        <f t="shared" si="1321"/>
        <v/>
      </c>
      <c r="CM890" s="239" t="str">
        <f t="shared" si="1322"/>
        <v/>
      </c>
      <c r="CN890" s="239" t="str">
        <f t="shared" si="1323"/>
        <v/>
      </c>
      <c r="CP890" s="239" t="str">
        <f t="shared" si="1324"/>
        <v/>
      </c>
      <c r="CQ890" s="239" t="str">
        <f t="shared" si="1325"/>
        <v/>
      </c>
      <c r="CR890" s="239" t="str">
        <f t="shared" si="1326"/>
        <v/>
      </c>
      <c r="CS890" s="239" t="str">
        <f t="shared" si="1327"/>
        <v/>
      </c>
      <c r="CT890" s="239" t="str">
        <f t="shared" si="1328"/>
        <v/>
      </c>
      <c r="CU890" s="239" t="str">
        <f t="shared" si="1329"/>
        <v/>
      </c>
      <c r="CV890" s="239" t="str">
        <f t="shared" si="1330"/>
        <v/>
      </c>
      <c r="CW890" s="239" t="str">
        <f t="shared" si="1331"/>
        <v/>
      </c>
      <c r="CX890" s="239" t="str">
        <f t="shared" si="1332"/>
        <v/>
      </c>
      <c r="CY890" s="239" t="str">
        <f t="shared" si="1333"/>
        <v/>
      </c>
      <c r="CZ890" s="239" t="str">
        <f t="shared" si="1334"/>
        <v/>
      </c>
      <c r="DA890" s="239" t="str">
        <f t="shared" si="1335"/>
        <v/>
      </c>
      <c r="DB890" s="239" t="str">
        <f t="shared" si="1336"/>
        <v/>
      </c>
      <c r="DC890" s="239" t="str">
        <f t="shared" si="1337"/>
        <v/>
      </c>
      <c r="DD890" s="239" t="str">
        <f t="shared" si="1338"/>
        <v/>
      </c>
      <c r="DE890" s="239" t="str">
        <f t="shared" si="1339"/>
        <v/>
      </c>
      <c r="DF890" s="239" t="str">
        <f t="shared" si="1340"/>
        <v/>
      </c>
      <c r="DG890" s="239" t="str">
        <f t="shared" si="1341"/>
        <v/>
      </c>
      <c r="DH890" s="239" t="str">
        <f t="shared" si="1342"/>
        <v/>
      </c>
      <c r="DI890" s="239" t="str">
        <f t="shared" si="1343"/>
        <v/>
      </c>
      <c r="DJ890" s="239" t="str">
        <f t="shared" si="1344"/>
        <v/>
      </c>
      <c r="DK890" s="239" t="str">
        <f t="shared" si="1345"/>
        <v/>
      </c>
      <c r="DL890" s="239" t="str">
        <f t="shared" si="1346"/>
        <v/>
      </c>
      <c r="DM890" s="239" t="str">
        <f t="shared" si="1347"/>
        <v/>
      </c>
      <c r="DN890" s="239" t="str">
        <f t="shared" si="1348"/>
        <v/>
      </c>
      <c r="DO890" s="239" t="str">
        <f t="shared" si="1349"/>
        <v/>
      </c>
      <c r="DP890" s="239" t="str">
        <f t="shared" si="1350"/>
        <v/>
      </c>
    </row>
    <row r="891" spans="1:120" ht="50.25" hidden="1" customHeight="1" x14ac:dyDescent="0.25">
      <c r="A891" s="53" t="s">
        <v>4513</v>
      </c>
      <c r="B891" s="53">
        <v>3003</v>
      </c>
      <c r="C891" s="53" t="s">
        <v>67</v>
      </c>
      <c r="D891" s="53" t="s">
        <v>3316</v>
      </c>
      <c r="E891" s="18">
        <v>3</v>
      </c>
      <c r="F891" s="97" t="s">
        <v>3533</v>
      </c>
      <c r="G891" s="97"/>
      <c r="H891" s="97" t="s">
        <v>94</v>
      </c>
      <c r="I891" s="97" t="s">
        <v>76</v>
      </c>
      <c r="J891" s="53" t="s">
        <v>80</v>
      </c>
      <c r="K891" s="97" t="s">
        <v>80</v>
      </c>
      <c r="L891" s="53" t="s">
        <v>80</v>
      </c>
      <c r="M891" s="97" t="s">
        <v>80</v>
      </c>
      <c r="N891" s="97" t="s">
        <v>80</v>
      </c>
      <c r="O891" s="97" t="s">
        <v>3521</v>
      </c>
      <c r="P891" s="97" t="s">
        <v>3534</v>
      </c>
      <c r="Q891" s="86">
        <v>0.1</v>
      </c>
      <c r="R891" s="86">
        <f>+Q891*$Q$888</f>
        <v>4.0000000000000001E-3</v>
      </c>
      <c r="S891" s="176">
        <v>1</v>
      </c>
      <c r="T891" s="97" t="s">
        <v>84</v>
      </c>
      <c r="U891" s="97" t="s">
        <v>3535</v>
      </c>
      <c r="V891" s="97">
        <v>45217</v>
      </c>
      <c r="W891" s="97">
        <v>45245</v>
      </c>
      <c r="X891" s="97" t="s">
        <v>3321</v>
      </c>
      <c r="Y891" s="49" t="s">
        <v>87</v>
      </c>
      <c r="Z891" s="59" t="s">
        <v>100</v>
      </c>
      <c r="AA891" s="52">
        <v>1</v>
      </c>
      <c r="AB891" s="53" t="s">
        <v>3536</v>
      </c>
      <c r="AC891" s="23">
        <v>45273</v>
      </c>
      <c r="AD891" s="52">
        <v>1</v>
      </c>
      <c r="AE891" s="23" t="s">
        <v>3328</v>
      </c>
      <c r="AF891" s="23">
        <v>45273</v>
      </c>
      <c r="AG891" s="53" t="s">
        <v>79</v>
      </c>
      <c r="AH891" s="52">
        <v>1</v>
      </c>
      <c r="AI891" s="52">
        <f t="shared" si="1269"/>
        <v>4.0000000000000001E-3</v>
      </c>
      <c r="AJ891" s="52">
        <f t="shared" si="1363"/>
        <v>1</v>
      </c>
      <c r="AK891" s="52"/>
      <c r="AL891" s="239" t="str">
        <f t="shared" si="1288"/>
        <v/>
      </c>
      <c r="AM891" s="239" t="str">
        <f t="shared" si="1289"/>
        <v/>
      </c>
      <c r="AN891" s="239" t="str">
        <f t="shared" si="1290"/>
        <v/>
      </c>
      <c r="AO891" s="239" t="str">
        <f t="shared" si="1291"/>
        <v/>
      </c>
      <c r="AP891" s="239" t="str">
        <f t="shared" si="1292"/>
        <v/>
      </c>
      <c r="AQ891" s="239" t="str">
        <f t="shared" si="1293"/>
        <v/>
      </c>
      <c r="AR891" s="239" t="str">
        <f t="shared" si="1294"/>
        <v/>
      </c>
      <c r="AS891" s="239" t="str">
        <f t="shared" si="1295"/>
        <v/>
      </c>
      <c r="AT891" s="239" t="str">
        <f t="shared" si="1296"/>
        <v/>
      </c>
      <c r="AU891" s="239" t="str">
        <f t="shared" si="1270"/>
        <v/>
      </c>
      <c r="AV891" s="239" t="str">
        <f t="shared" si="1271"/>
        <v/>
      </c>
      <c r="AW891" s="239" t="str">
        <f t="shared" si="1272"/>
        <v/>
      </c>
      <c r="AX891" s="239" t="str">
        <f t="shared" si="1273"/>
        <v/>
      </c>
      <c r="AY891" s="239" t="str">
        <f t="shared" si="1274"/>
        <v/>
      </c>
      <c r="AZ891" s="239" t="str">
        <f t="shared" si="1275"/>
        <v/>
      </c>
      <c r="BA891" s="239" t="str">
        <f t="shared" si="1276"/>
        <v/>
      </c>
      <c r="BB891" s="239" t="str">
        <f t="shared" si="1277"/>
        <v/>
      </c>
      <c r="BC891" s="239" t="str">
        <f t="shared" si="1278"/>
        <v/>
      </c>
      <c r="BD891" s="239" t="str">
        <f t="shared" si="1279"/>
        <v/>
      </c>
      <c r="BE891" s="239" t="str">
        <f t="shared" si="1280"/>
        <v/>
      </c>
      <c r="BF891" s="239" t="str">
        <f t="shared" si="1281"/>
        <v/>
      </c>
      <c r="BG891" s="239" t="str">
        <f t="shared" si="1282"/>
        <v/>
      </c>
      <c r="BH891" s="239" t="str">
        <f t="shared" si="1283"/>
        <v/>
      </c>
      <c r="BI891" s="239" t="str">
        <f t="shared" si="1284"/>
        <v/>
      </c>
      <c r="BJ891" s="239" t="str">
        <f t="shared" si="1285"/>
        <v/>
      </c>
      <c r="BK891" s="239" t="str">
        <f t="shared" si="1286"/>
        <v/>
      </c>
      <c r="BL891" s="239" t="str">
        <f t="shared" si="1287"/>
        <v/>
      </c>
      <c r="BN891" s="239" t="str">
        <f t="shared" si="1297"/>
        <v/>
      </c>
      <c r="BO891" s="239" t="str">
        <f t="shared" si="1298"/>
        <v/>
      </c>
      <c r="BP891" s="239" t="str">
        <f t="shared" si="1299"/>
        <v/>
      </c>
      <c r="BQ891" s="239" t="str">
        <f t="shared" si="1300"/>
        <v/>
      </c>
      <c r="BR891" s="239" t="str">
        <f t="shared" si="1301"/>
        <v/>
      </c>
      <c r="BS891" s="239" t="str">
        <f t="shared" si="1302"/>
        <v/>
      </c>
      <c r="BT891" s="239" t="str">
        <f t="shared" si="1303"/>
        <v/>
      </c>
      <c r="BU891" s="239" t="str">
        <f t="shared" si="1304"/>
        <v/>
      </c>
      <c r="BV891" s="239" t="str">
        <f t="shared" si="1305"/>
        <v/>
      </c>
      <c r="BW891" s="239" t="str">
        <f t="shared" si="1306"/>
        <v/>
      </c>
      <c r="BX891" s="239" t="str">
        <f t="shared" si="1307"/>
        <v/>
      </c>
      <c r="BY891" s="239" t="str">
        <f t="shared" si="1308"/>
        <v/>
      </c>
      <c r="BZ891" s="239" t="str">
        <f t="shared" si="1309"/>
        <v/>
      </c>
      <c r="CA891" s="239" t="str">
        <f t="shared" si="1310"/>
        <v/>
      </c>
      <c r="CB891" s="239" t="str">
        <f t="shared" si="1311"/>
        <v/>
      </c>
      <c r="CC891" s="239" t="str">
        <f t="shared" si="1312"/>
        <v/>
      </c>
      <c r="CD891" s="239" t="str">
        <f t="shared" si="1313"/>
        <v/>
      </c>
      <c r="CE891" s="239" t="str">
        <f t="shared" si="1314"/>
        <v/>
      </c>
      <c r="CF891" s="239" t="str">
        <f t="shared" si="1315"/>
        <v/>
      </c>
      <c r="CG891" s="239" t="str">
        <f t="shared" si="1316"/>
        <v/>
      </c>
      <c r="CH891" s="239" t="str">
        <f t="shared" si="1317"/>
        <v/>
      </c>
      <c r="CI891" s="239" t="str">
        <f t="shared" si="1318"/>
        <v/>
      </c>
      <c r="CJ891" s="239" t="str">
        <f t="shared" si="1319"/>
        <v/>
      </c>
      <c r="CK891" s="239" t="str">
        <f t="shared" si="1320"/>
        <v/>
      </c>
      <c r="CL891" s="239" t="str">
        <f t="shared" si="1321"/>
        <v/>
      </c>
      <c r="CM891" s="239" t="str">
        <f t="shared" si="1322"/>
        <v/>
      </c>
      <c r="CN891" s="239" t="str">
        <f t="shared" si="1323"/>
        <v/>
      </c>
      <c r="CP891" s="239" t="str">
        <f t="shared" si="1324"/>
        <v/>
      </c>
      <c r="CQ891" s="239" t="str">
        <f t="shared" si="1325"/>
        <v/>
      </c>
      <c r="CR891" s="239" t="str">
        <f t="shared" si="1326"/>
        <v/>
      </c>
      <c r="CS891" s="239" t="str">
        <f t="shared" si="1327"/>
        <v/>
      </c>
      <c r="CT891" s="239" t="str">
        <f t="shared" si="1328"/>
        <v/>
      </c>
      <c r="CU891" s="239" t="str">
        <f t="shared" si="1329"/>
        <v/>
      </c>
      <c r="CV891" s="239" t="str">
        <f t="shared" si="1330"/>
        <v/>
      </c>
      <c r="CW891" s="239" t="str">
        <f t="shared" si="1331"/>
        <v/>
      </c>
      <c r="CX891" s="239" t="str">
        <f t="shared" si="1332"/>
        <v/>
      </c>
      <c r="CY891" s="239" t="str">
        <f t="shared" si="1333"/>
        <v/>
      </c>
      <c r="CZ891" s="239" t="str">
        <f t="shared" si="1334"/>
        <v/>
      </c>
      <c r="DA891" s="239" t="str">
        <f t="shared" si="1335"/>
        <v/>
      </c>
      <c r="DB891" s="239" t="str">
        <f t="shared" si="1336"/>
        <v/>
      </c>
      <c r="DC891" s="239" t="str">
        <f t="shared" si="1337"/>
        <v/>
      </c>
      <c r="DD891" s="239" t="str">
        <f t="shared" si="1338"/>
        <v/>
      </c>
      <c r="DE891" s="239" t="str">
        <f t="shared" si="1339"/>
        <v/>
      </c>
      <c r="DF891" s="239" t="str">
        <f t="shared" si="1340"/>
        <v/>
      </c>
      <c r="DG891" s="239" t="str">
        <f t="shared" si="1341"/>
        <v/>
      </c>
      <c r="DH891" s="239" t="str">
        <f t="shared" si="1342"/>
        <v/>
      </c>
      <c r="DI891" s="239" t="str">
        <f t="shared" si="1343"/>
        <v/>
      </c>
      <c r="DJ891" s="239" t="str">
        <f t="shared" si="1344"/>
        <v/>
      </c>
      <c r="DK891" s="239" t="str">
        <f t="shared" si="1345"/>
        <v/>
      </c>
      <c r="DL891" s="239" t="str">
        <f t="shared" si="1346"/>
        <v/>
      </c>
      <c r="DM891" s="239" t="str">
        <f t="shared" si="1347"/>
        <v/>
      </c>
      <c r="DN891" s="239" t="str">
        <f t="shared" si="1348"/>
        <v/>
      </c>
      <c r="DO891" s="239" t="str">
        <f t="shared" si="1349"/>
        <v/>
      </c>
      <c r="DP891" s="239" t="str">
        <f t="shared" si="1350"/>
        <v/>
      </c>
    </row>
    <row r="892" spans="1:120" ht="50.25" hidden="1" customHeight="1" x14ac:dyDescent="0.25">
      <c r="A892" s="53" t="s">
        <v>4513</v>
      </c>
      <c r="B892" s="53">
        <v>3003</v>
      </c>
      <c r="C892" s="53" t="s">
        <v>67</v>
      </c>
      <c r="D892" s="53" t="s">
        <v>3316</v>
      </c>
      <c r="E892" s="18">
        <v>3</v>
      </c>
      <c r="F892" s="97" t="s">
        <v>3537</v>
      </c>
      <c r="G892" s="97"/>
      <c r="H892" s="97" t="s">
        <v>94</v>
      </c>
      <c r="I892" s="97" t="s">
        <v>76</v>
      </c>
      <c r="J892" s="53" t="s">
        <v>80</v>
      </c>
      <c r="K892" s="97" t="s">
        <v>80</v>
      </c>
      <c r="L892" s="53" t="s">
        <v>80</v>
      </c>
      <c r="M892" s="97" t="s">
        <v>80</v>
      </c>
      <c r="N892" s="97" t="s">
        <v>80</v>
      </c>
      <c r="O892" s="97" t="s">
        <v>3521</v>
      </c>
      <c r="P892" s="97" t="s">
        <v>3538</v>
      </c>
      <c r="Q892" s="86">
        <v>0.1</v>
      </c>
      <c r="R892" s="86">
        <f>+Q892*$Q$888</f>
        <v>4.0000000000000001E-3</v>
      </c>
      <c r="S892" s="176">
        <v>1</v>
      </c>
      <c r="T892" s="97" t="s">
        <v>84</v>
      </c>
      <c r="U892" s="97" t="s">
        <v>3539</v>
      </c>
      <c r="V892" s="97">
        <v>45248</v>
      </c>
      <c r="W892" s="97">
        <v>45275</v>
      </c>
      <c r="X892" s="97" t="s">
        <v>3321</v>
      </c>
      <c r="Y892" s="49" t="s">
        <v>87</v>
      </c>
      <c r="Z892" s="59" t="s">
        <v>100</v>
      </c>
      <c r="AA892" s="52">
        <v>1</v>
      </c>
      <c r="AB892" s="23" t="s">
        <v>3540</v>
      </c>
      <c r="AC892" s="23">
        <v>45273</v>
      </c>
      <c r="AD892" s="52">
        <v>1</v>
      </c>
      <c r="AE892" s="23" t="s">
        <v>3328</v>
      </c>
      <c r="AF892" s="23">
        <v>45273</v>
      </c>
      <c r="AG892" s="53" t="s">
        <v>79</v>
      </c>
      <c r="AH892" s="52">
        <v>1</v>
      </c>
      <c r="AI892" s="52">
        <f t="shared" si="1269"/>
        <v>4.0000000000000001E-3</v>
      </c>
      <c r="AJ892" s="52">
        <f t="shared" si="1363"/>
        <v>1</v>
      </c>
      <c r="AK892" s="52"/>
      <c r="AL892" s="239" t="str">
        <f t="shared" si="1288"/>
        <v/>
      </c>
      <c r="AM892" s="239" t="str">
        <f t="shared" si="1289"/>
        <v/>
      </c>
      <c r="AN892" s="239" t="str">
        <f t="shared" si="1290"/>
        <v/>
      </c>
      <c r="AO892" s="239" t="str">
        <f t="shared" si="1291"/>
        <v/>
      </c>
      <c r="AP892" s="239" t="str">
        <f t="shared" si="1292"/>
        <v/>
      </c>
      <c r="AQ892" s="239" t="str">
        <f t="shared" si="1293"/>
        <v/>
      </c>
      <c r="AR892" s="239" t="str">
        <f t="shared" si="1294"/>
        <v/>
      </c>
      <c r="AS892" s="239" t="str">
        <f t="shared" si="1295"/>
        <v/>
      </c>
      <c r="AT892" s="239" t="str">
        <f t="shared" si="1296"/>
        <v/>
      </c>
      <c r="AU892" s="239" t="str">
        <f t="shared" si="1270"/>
        <v/>
      </c>
      <c r="AV892" s="239" t="str">
        <f t="shared" si="1271"/>
        <v/>
      </c>
      <c r="AW892" s="239" t="str">
        <f t="shared" si="1272"/>
        <v/>
      </c>
      <c r="AX892" s="239" t="str">
        <f t="shared" si="1273"/>
        <v/>
      </c>
      <c r="AY892" s="239" t="str">
        <f t="shared" si="1274"/>
        <v/>
      </c>
      <c r="AZ892" s="239" t="str">
        <f t="shared" si="1275"/>
        <v/>
      </c>
      <c r="BA892" s="239" t="str">
        <f t="shared" si="1276"/>
        <v/>
      </c>
      <c r="BB892" s="239" t="str">
        <f t="shared" si="1277"/>
        <v/>
      </c>
      <c r="BC892" s="239" t="str">
        <f t="shared" si="1278"/>
        <v/>
      </c>
      <c r="BD892" s="239" t="str">
        <f t="shared" si="1279"/>
        <v/>
      </c>
      <c r="BE892" s="239" t="str">
        <f t="shared" si="1280"/>
        <v/>
      </c>
      <c r="BF892" s="239" t="str">
        <f t="shared" si="1281"/>
        <v/>
      </c>
      <c r="BG892" s="239" t="str">
        <f t="shared" si="1282"/>
        <v/>
      </c>
      <c r="BH892" s="239" t="str">
        <f t="shared" si="1283"/>
        <v/>
      </c>
      <c r="BI892" s="239" t="str">
        <f t="shared" si="1284"/>
        <v/>
      </c>
      <c r="BJ892" s="239" t="str">
        <f t="shared" si="1285"/>
        <v/>
      </c>
      <c r="BK892" s="239" t="str">
        <f t="shared" si="1286"/>
        <v/>
      </c>
      <c r="BL892" s="239" t="str">
        <f t="shared" si="1287"/>
        <v/>
      </c>
      <c r="BN892" s="239" t="str">
        <f t="shared" si="1297"/>
        <v/>
      </c>
      <c r="BO892" s="239" t="str">
        <f t="shared" si="1298"/>
        <v/>
      </c>
      <c r="BP892" s="239" t="str">
        <f t="shared" si="1299"/>
        <v/>
      </c>
      <c r="BQ892" s="239" t="str">
        <f t="shared" si="1300"/>
        <v/>
      </c>
      <c r="BR892" s="239" t="str">
        <f t="shared" si="1301"/>
        <v/>
      </c>
      <c r="BS892" s="239" t="str">
        <f t="shared" si="1302"/>
        <v/>
      </c>
      <c r="BT892" s="239" t="str">
        <f t="shared" si="1303"/>
        <v/>
      </c>
      <c r="BU892" s="239" t="str">
        <f t="shared" si="1304"/>
        <v/>
      </c>
      <c r="BV892" s="239" t="str">
        <f t="shared" si="1305"/>
        <v/>
      </c>
      <c r="BW892" s="239" t="str">
        <f t="shared" si="1306"/>
        <v/>
      </c>
      <c r="BX892" s="239" t="str">
        <f t="shared" si="1307"/>
        <v/>
      </c>
      <c r="BY892" s="239" t="str">
        <f t="shared" si="1308"/>
        <v/>
      </c>
      <c r="BZ892" s="239" t="str">
        <f t="shared" si="1309"/>
        <v/>
      </c>
      <c r="CA892" s="239" t="str">
        <f t="shared" si="1310"/>
        <v/>
      </c>
      <c r="CB892" s="239" t="str">
        <f t="shared" si="1311"/>
        <v/>
      </c>
      <c r="CC892" s="239" t="str">
        <f t="shared" si="1312"/>
        <v/>
      </c>
      <c r="CD892" s="239" t="str">
        <f t="shared" si="1313"/>
        <v/>
      </c>
      <c r="CE892" s="239" t="str">
        <f t="shared" si="1314"/>
        <v/>
      </c>
      <c r="CF892" s="239" t="str">
        <f t="shared" si="1315"/>
        <v/>
      </c>
      <c r="CG892" s="239" t="str">
        <f t="shared" si="1316"/>
        <v/>
      </c>
      <c r="CH892" s="239" t="str">
        <f t="shared" si="1317"/>
        <v/>
      </c>
      <c r="CI892" s="239" t="str">
        <f t="shared" si="1318"/>
        <v/>
      </c>
      <c r="CJ892" s="239" t="str">
        <f t="shared" si="1319"/>
        <v/>
      </c>
      <c r="CK892" s="239" t="str">
        <f t="shared" si="1320"/>
        <v/>
      </c>
      <c r="CL892" s="239" t="str">
        <f t="shared" si="1321"/>
        <v/>
      </c>
      <c r="CM892" s="239" t="str">
        <f t="shared" si="1322"/>
        <v/>
      </c>
      <c r="CN892" s="239" t="str">
        <f t="shared" si="1323"/>
        <v/>
      </c>
      <c r="CP892" s="239" t="str">
        <f t="shared" si="1324"/>
        <v/>
      </c>
      <c r="CQ892" s="239" t="str">
        <f t="shared" si="1325"/>
        <v/>
      </c>
      <c r="CR892" s="239" t="str">
        <f t="shared" si="1326"/>
        <v/>
      </c>
      <c r="CS892" s="239" t="str">
        <f t="shared" si="1327"/>
        <v/>
      </c>
      <c r="CT892" s="239" t="str">
        <f t="shared" si="1328"/>
        <v/>
      </c>
      <c r="CU892" s="239" t="str">
        <f t="shared" si="1329"/>
        <v/>
      </c>
      <c r="CV892" s="239" t="str">
        <f t="shared" si="1330"/>
        <v/>
      </c>
      <c r="CW892" s="239" t="str">
        <f t="shared" si="1331"/>
        <v/>
      </c>
      <c r="CX892" s="239" t="str">
        <f t="shared" si="1332"/>
        <v/>
      </c>
      <c r="CY892" s="239" t="str">
        <f t="shared" si="1333"/>
        <v/>
      </c>
      <c r="CZ892" s="239" t="str">
        <f t="shared" si="1334"/>
        <v/>
      </c>
      <c r="DA892" s="239" t="str">
        <f t="shared" si="1335"/>
        <v/>
      </c>
      <c r="DB892" s="239" t="str">
        <f t="shared" si="1336"/>
        <v/>
      </c>
      <c r="DC892" s="239" t="str">
        <f t="shared" si="1337"/>
        <v/>
      </c>
      <c r="DD892" s="239" t="str">
        <f t="shared" si="1338"/>
        <v/>
      </c>
      <c r="DE892" s="239" t="str">
        <f t="shared" si="1339"/>
        <v/>
      </c>
      <c r="DF892" s="239" t="str">
        <f t="shared" si="1340"/>
        <v/>
      </c>
      <c r="DG892" s="239" t="str">
        <f t="shared" si="1341"/>
        <v/>
      </c>
      <c r="DH892" s="239" t="str">
        <f t="shared" si="1342"/>
        <v/>
      </c>
      <c r="DI892" s="239" t="str">
        <f t="shared" si="1343"/>
        <v/>
      </c>
      <c r="DJ892" s="239" t="str">
        <f t="shared" si="1344"/>
        <v/>
      </c>
      <c r="DK892" s="239" t="str">
        <f t="shared" si="1345"/>
        <v/>
      </c>
      <c r="DL892" s="239" t="str">
        <f t="shared" si="1346"/>
        <v/>
      </c>
      <c r="DM892" s="239" t="str">
        <f t="shared" si="1347"/>
        <v/>
      </c>
      <c r="DN892" s="239" t="str">
        <f t="shared" si="1348"/>
        <v/>
      </c>
      <c r="DO892" s="239" t="str">
        <f t="shared" si="1349"/>
        <v/>
      </c>
      <c r="DP892" s="239" t="str">
        <f t="shared" si="1350"/>
        <v/>
      </c>
    </row>
    <row r="893" spans="1:120" ht="62.25" hidden="1" customHeight="1" x14ac:dyDescent="0.25">
      <c r="A893" s="49" t="s">
        <v>4521</v>
      </c>
      <c r="B893" s="49">
        <v>3100</v>
      </c>
      <c r="C893" s="53" t="s">
        <v>68</v>
      </c>
      <c r="D893" s="49" t="s">
        <v>3541</v>
      </c>
      <c r="E893" s="49">
        <v>1</v>
      </c>
      <c r="F893" s="49" t="s">
        <v>3542</v>
      </c>
      <c r="G893" s="49" t="str">
        <f>+IF(H893="Producto",F893,IF(H893="Producto Act Compartidas",F893,G887))</f>
        <v>3100-1</v>
      </c>
      <c r="H893" s="49" t="s">
        <v>75</v>
      </c>
      <c r="I893" s="49" t="s">
        <v>196</v>
      </c>
      <c r="J893" s="49" t="s">
        <v>1221</v>
      </c>
      <c r="K893" s="49" t="s">
        <v>835</v>
      </c>
      <c r="L893" s="49" t="s">
        <v>125</v>
      </c>
      <c r="M893" s="49" t="s">
        <v>3178</v>
      </c>
      <c r="N893" s="49" t="s">
        <v>672</v>
      </c>
      <c r="O893" s="49" t="s">
        <v>516</v>
      </c>
      <c r="P893" s="49" t="s">
        <v>3543</v>
      </c>
      <c r="Q893" s="50">
        <v>0.4</v>
      </c>
      <c r="R893" s="50"/>
      <c r="S893" s="49">
        <v>300</v>
      </c>
      <c r="T893" s="49" t="s">
        <v>84</v>
      </c>
      <c r="U893" s="49" t="s">
        <v>3544</v>
      </c>
      <c r="V893" s="51">
        <v>44928</v>
      </c>
      <c r="W893" s="51">
        <v>45260</v>
      </c>
      <c r="X893" s="49" t="s">
        <v>2285</v>
      </c>
      <c r="Y893" s="49" t="s">
        <v>87</v>
      </c>
      <c r="Z893" s="59" t="s">
        <v>100</v>
      </c>
      <c r="AA893" s="201">
        <v>1.03</v>
      </c>
      <c r="AB893" s="200" t="s">
        <v>3545</v>
      </c>
      <c r="AC893" s="23">
        <v>45291</v>
      </c>
      <c r="AD893" s="52">
        <v>1</v>
      </c>
      <c r="AE893" s="200" t="s">
        <v>3546</v>
      </c>
      <c r="AF893" s="75">
        <v>45291</v>
      </c>
      <c r="AG893" s="52" t="s">
        <v>79</v>
      </c>
      <c r="AH893" s="52" t="s">
        <v>92</v>
      </c>
      <c r="AI893" s="52">
        <f t="shared" si="1269"/>
        <v>0.4</v>
      </c>
      <c r="AJ893" s="52"/>
      <c r="AK893" s="52"/>
      <c r="AL893" s="239" t="str">
        <f t="shared" si="1288"/>
        <v/>
      </c>
      <c r="AM893" s="239" t="str">
        <f t="shared" si="1289"/>
        <v/>
      </c>
      <c r="AN893" s="239" t="str">
        <f t="shared" si="1290"/>
        <v/>
      </c>
      <c r="AO893" s="239" t="str">
        <f t="shared" si="1291"/>
        <v/>
      </c>
      <c r="AP893" s="239" t="str">
        <f t="shared" si="1292"/>
        <v/>
      </c>
      <c r="AQ893" s="239" t="str">
        <f t="shared" si="1293"/>
        <v/>
      </c>
      <c r="AR893" s="239" t="str">
        <f t="shared" si="1294"/>
        <v/>
      </c>
      <c r="AS893" s="239" t="str">
        <f t="shared" si="1295"/>
        <v/>
      </c>
      <c r="AT893" s="239" t="str">
        <f t="shared" si="1296"/>
        <v/>
      </c>
      <c r="AU893" s="239" t="str">
        <f t="shared" si="1270"/>
        <v/>
      </c>
      <c r="AV893" s="239" t="str">
        <f t="shared" si="1271"/>
        <v/>
      </c>
      <c r="AW893" s="239" t="str">
        <f t="shared" si="1272"/>
        <v/>
      </c>
      <c r="AX893" s="239" t="str">
        <f t="shared" si="1273"/>
        <v/>
      </c>
      <c r="AY893" s="239" t="str">
        <f t="shared" si="1274"/>
        <v/>
      </c>
      <c r="AZ893" s="239" t="str">
        <f t="shared" si="1275"/>
        <v/>
      </c>
      <c r="BA893" s="239" t="str">
        <f t="shared" si="1276"/>
        <v/>
      </c>
      <c r="BB893" s="239" t="str">
        <f t="shared" si="1277"/>
        <v/>
      </c>
      <c r="BC893" s="239" t="str">
        <f t="shared" si="1278"/>
        <v/>
      </c>
      <c r="BD893" s="239" t="str">
        <f t="shared" si="1279"/>
        <v/>
      </c>
      <c r="BE893" s="239" t="str">
        <f t="shared" si="1280"/>
        <v/>
      </c>
      <c r="BF893" s="239" t="str">
        <f t="shared" si="1281"/>
        <v/>
      </c>
      <c r="BG893" s="239" t="str">
        <f t="shared" si="1282"/>
        <v/>
      </c>
      <c r="BH893" s="239" t="str">
        <f t="shared" si="1283"/>
        <v/>
      </c>
      <c r="BI893" s="239" t="str">
        <f t="shared" si="1284"/>
        <v/>
      </c>
      <c r="BJ893" s="239" t="str">
        <f t="shared" si="1285"/>
        <v/>
      </c>
      <c r="BK893" s="239" t="str">
        <f t="shared" si="1286"/>
        <v/>
      </c>
      <c r="BL893" s="239" t="str">
        <f t="shared" si="1287"/>
        <v/>
      </c>
      <c r="BN893" s="239" t="str">
        <f t="shared" si="1297"/>
        <v/>
      </c>
      <c r="BO893" s="239" t="str">
        <f t="shared" si="1298"/>
        <v/>
      </c>
      <c r="BP893" s="239" t="str">
        <f t="shared" si="1299"/>
        <v/>
      </c>
      <c r="BQ893" s="239" t="str">
        <f t="shared" si="1300"/>
        <v/>
      </c>
      <c r="BR893" s="239" t="str">
        <f t="shared" si="1301"/>
        <v/>
      </c>
      <c r="BS893" s="239" t="str">
        <f t="shared" si="1302"/>
        <v/>
      </c>
      <c r="BT893" s="239" t="str">
        <f t="shared" si="1303"/>
        <v/>
      </c>
      <c r="BU893" s="239" t="str">
        <f t="shared" si="1304"/>
        <v/>
      </c>
      <c r="BV893" s="239" t="str">
        <f t="shared" si="1305"/>
        <v/>
      </c>
      <c r="BW893" s="239" t="str">
        <f t="shared" si="1306"/>
        <v/>
      </c>
      <c r="BX893" s="239" t="str">
        <f t="shared" si="1307"/>
        <v/>
      </c>
      <c r="BY893" s="239" t="str">
        <f t="shared" si="1308"/>
        <v/>
      </c>
      <c r="BZ893" s="239" t="str">
        <f t="shared" si="1309"/>
        <v/>
      </c>
      <c r="CA893" s="239" t="str">
        <f t="shared" si="1310"/>
        <v/>
      </c>
      <c r="CB893" s="239" t="str">
        <f t="shared" si="1311"/>
        <v/>
      </c>
      <c r="CC893" s="239" t="str">
        <f t="shared" si="1312"/>
        <v/>
      </c>
      <c r="CD893" s="239" t="str">
        <f t="shared" si="1313"/>
        <v/>
      </c>
      <c r="CE893" s="239" t="str">
        <f t="shared" si="1314"/>
        <v/>
      </c>
      <c r="CF893" s="239" t="str">
        <f t="shared" si="1315"/>
        <v/>
      </c>
      <c r="CG893" s="239" t="str">
        <f t="shared" si="1316"/>
        <v/>
      </c>
      <c r="CH893" s="239" t="str">
        <f t="shared" si="1317"/>
        <v/>
      </c>
      <c r="CI893" s="239" t="str">
        <f t="shared" si="1318"/>
        <v/>
      </c>
      <c r="CJ893" s="239" t="str">
        <f t="shared" si="1319"/>
        <v/>
      </c>
      <c r="CK893" s="239" t="str">
        <f t="shared" si="1320"/>
        <v/>
      </c>
      <c r="CL893" s="239" t="str">
        <f t="shared" si="1321"/>
        <v/>
      </c>
      <c r="CM893" s="239" t="str">
        <f t="shared" si="1322"/>
        <v/>
      </c>
      <c r="CN893" s="239" t="str">
        <f t="shared" si="1323"/>
        <v/>
      </c>
      <c r="CP893" s="239" t="str">
        <f t="shared" si="1324"/>
        <v/>
      </c>
      <c r="CQ893" s="239" t="str">
        <f t="shared" si="1325"/>
        <v/>
      </c>
      <c r="CR893" s="239" t="str">
        <f t="shared" si="1326"/>
        <v/>
      </c>
      <c r="CS893" s="239" t="str">
        <f t="shared" si="1327"/>
        <v/>
      </c>
      <c r="CT893" s="239" t="str">
        <f t="shared" si="1328"/>
        <v/>
      </c>
      <c r="CU893" s="239" t="str">
        <f t="shared" si="1329"/>
        <v/>
      </c>
      <c r="CV893" s="239" t="str">
        <f t="shared" si="1330"/>
        <v/>
      </c>
      <c r="CW893" s="239" t="str">
        <f t="shared" si="1331"/>
        <v/>
      </c>
      <c r="CX893" s="239" t="str">
        <f t="shared" si="1332"/>
        <v/>
      </c>
      <c r="CY893" s="239" t="str">
        <f t="shared" si="1333"/>
        <v/>
      </c>
      <c r="CZ893" s="239" t="str">
        <f t="shared" si="1334"/>
        <v/>
      </c>
      <c r="DA893" s="239" t="str">
        <f t="shared" si="1335"/>
        <v/>
      </c>
      <c r="DB893" s="239" t="str">
        <f t="shared" si="1336"/>
        <v/>
      </c>
      <c r="DC893" s="239" t="str">
        <f t="shared" si="1337"/>
        <v/>
      </c>
      <c r="DD893" s="239" t="str">
        <f t="shared" si="1338"/>
        <v/>
      </c>
      <c r="DE893" s="239" t="str">
        <f t="shared" si="1339"/>
        <v/>
      </c>
      <c r="DF893" s="239" t="str">
        <f t="shared" si="1340"/>
        <v/>
      </c>
      <c r="DG893" s="239" t="str">
        <f t="shared" si="1341"/>
        <v/>
      </c>
      <c r="DH893" s="239" t="str">
        <f t="shared" si="1342"/>
        <v/>
      </c>
      <c r="DI893" s="239" t="str">
        <f t="shared" si="1343"/>
        <v/>
      </c>
      <c r="DJ893" s="239" t="str">
        <f t="shared" si="1344"/>
        <v/>
      </c>
      <c r="DK893" s="239" t="str">
        <f t="shared" si="1345"/>
        <v/>
      </c>
      <c r="DL893" s="239" t="str">
        <f t="shared" si="1346"/>
        <v/>
      </c>
      <c r="DM893" s="239" t="str">
        <f t="shared" si="1347"/>
        <v/>
      </c>
      <c r="DN893" s="239" t="str">
        <f t="shared" si="1348"/>
        <v/>
      </c>
      <c r="DO893" s="239" t="str">
        <f t="shared" si="1349"/>
        <v/>
      </c>
      <c r="DP893" s="239" t="str">
        <f t="shared" si="1350"/>
        <v/>
      </c>
    </row>
    <row r="894" spans="1:120" ht="35.25" hidden="1" customHeight="1" x14ac:dyDescent="0.25">
      <c r="A894" s="53" t="s">
        <v>4521</v>
      </c>
      <c r="B894" s="53">
        <v>3100</v>
      </c>
      <c r="C894" s="53" t="s">
        <v>68</v>
      </c>
      <c r="D894" s="53" t="s">
        <v>3541</v>
      </c>
      <c r="E894" s="53">
        <v>1</v>
      </c>
      <c r="F894" s="53" t="s">
        <v>3547</v>
      </c>
      <c r="G894" s="53" t="str">
        <f t="shared" si="1352"/>
        <v>3100-1</v>
      </c>
      <c r="H894" s="53" t="s">
        <v>94</v>
      </c>
      <c r="I894" s="53" t="s">
        <v>196</v>
      </c>
      <c r="J894" s="53" t="s">
        <v>80</v>
      </c>
      <c r="K894" s="53" t="s">
        <v>80</v>
      </c>
      <c r="L894" s="53" t="s">
        <v>80</v>
      </c>
      <c r="M894" s="53" t="s">
        <v>80</v>
      </c>
      <c r="N894" s="53" t="s">
        <v>80</v>
      </c>
      <c r="O894" s="53" t="s">
        <v>80</v>
      </c>
      <c r="P894" s="53" t="s">
        <v>3548</v>
      </c>
      <c r="Q894" s="52">
        <v>0.4</v>
      </c>
      <c r="R894" s="52">
        <f>+Q894*Q893</f>
        <v>0.16000000000000003</v>
      </c>
      <c r="S894" s="53">
        <v>10</v>
      </c>
      <c r="T894" s="53" t="s">
        <v>84</v>
      </c>
      <c r="U894" s="53" t="s">
        <v>3549</v>
      </c>
      <c r="V894" s="23">
        <v>44958</v>
      </c>
      <c r="W894" s="23">
        <v>45260</v>
      </c>
      <c r="X894" s="53" t="s">
        <v>2285</v>
      </c>
      <c r="Y894" s="49" t="s">
        <v>87</v>
      </c>
      <c r="Z894" s="59" t="s">
        <v>100</v>
      </c>
      <c r="AA894" s="201">
        <v>1</v>
      </c>
      <c r="AB894" s="200" t="s">
        <v>3550</v>
      </c>
      <c r="AC894" s="23">
        <v>45291</v>
      </c>
      <c r="AD894" s="52">
        <v>1</v>
      </c>
      <c r="AE894" s="52" t="s">
        <v>3550</v>
      </c>
      <c r="AF894" s="75">
        <v>45291</v>
      </c>
      <c r="AG894" s="52" t="s">
        <v>79</v>
      </c>
      <c r="AH894" s="52">
        <v>1</v>
      </c>
      <c r="AI894" s="52">
        <f t="shared" si="1269"/>
        <v>0.16000000000000003</v>
      </c>
      <c r="AJ894" s="52">
        <f t="shared" ref="AJ894:AJ895" si="1364">+AI894/R894</f>
        <v>1</v>
      </c>
      <c r="AK894" s="52"/>
      <c r="AL894" s="239" t="str">
        <f t="shared" si="1288"/>
        <v/>
      </c>
      <c r="AM894" s="239" t="str">
        <f t="shared" si="1289"/>
        <v/>
      </c>
      <c r="AN894" s="239" t="str">
        <f t="shared" si="1290"/>
        <v/>
      </c>
      <c r="AO894" s="239" t="str">
        <f t="shared" si="1291"/>
        <v/>
      </c>
      <c r="AP894" s="239" t="str">
        <f t="shared" si="1292"/>
        <v/>
      </c>
      <c r="AQ894" s="239" t="str">
        <f t="shared" si="1293"/>
        <v/>
      </c>
      <c r="AR894" s="239" t="str">
        <f t="shared" si="1294"/>
        <v/>
      </c>
      <c r="AS894" s="239" t="str">
        <f t="shared" si="1295"/>
        <v/>
      </c>
      <c r="AT894" s="239" t="str">
        <f t="shared" si="1296"/>
        <v/>
      </c>
      <c r="AU894" s="239" t="str">
        <f t="shared" si="1270"/>
        <v/>
      </c>
      <c r="AV894" s="239" t="str">
        <f t="shared" si="1271"/>
        <v/>
      </c>
      <c r="AW894" s="239" t="str">
        <f t="shared" si="1272"/>
        <v/>
      </c>
      <c r="AX894" s="239" t="str">
        <f t="shared" si="1273"/>
        <v/>
      </c>
      <c r="AY894" s="239" t="str">
        <f t="shared" si="1274"/>
        <v/>
      </c>
      <c r="AZ894" s="239" t="str">
        <f t="shared" si="1275"/>
        <v/>
      </c>
      <c r="BA894" s="239" t="str">
        <f t="shared" si="1276"/>
        <v/>
      </c>
      <c r="BB894" s="239" t="str">
        <f t="shared" si="1277"/>
        <v/>
      </c>
      <c r="BC894" s="239" t="str">
        <f t="shared" si="1278"/>
        <v/>
      </c>
      <c r="BD894" s="239" t="str">
        <f t="shared" si="1279"/>
        <v/>
      </c>
      <c r="BE894" s="239" t="str">
        <f t="shared" si="1280"/>
        <v/>
      </c>
      <c r="BF894" s="239" t="str">
        <f t="shared" si="1281"/>
        <v/>
      </c>
      <c r="BG894" s="239" t="str">
        <f t="shared" si="1282"/>
        <v/>
      </c>
      <c r="BH894" s="239" t="str">
        <f t="shared" si="1283"/>
        <v/>
      </c>
      <c r="BI894" s="239" t="str">
        <f t="shared" si="1284"/>
        <v/>
      </c>
      <c r="BJ894" s="239" t="str">
        <f t="shared" si="1285"/>
        <v/>
      </c>
      <c r="BK894" s="239" t="str">
        <f t="shared" si="1286"/>
        <v/>
      </c>
      <c r="BL894" s="239" t="str">
        <f t="shared" si="1287"/>
        <v/>
      </c>
      <c r="BN894" s="239" t="str">
        <f t="shared" si="1297"/>
        <v/>
      </c>
      <c r="BO894" s="239" t="str">
        <f t="shared" si="1298"/>
        <v/>
      </c>
      <c r="BP894" s="239" t="str">
        <f t="shared" si="1299"/>
        <v/>
      </c>
      <c r="BQ894" s="239" t="str">
        <f t="shared" si="1300"/>
        <v/>
      </c>
      <c r="BR894" s="239" t="str">
        <f t="shared" si="1301"/>
        <v/>
      </c>
      <c r="BS894" s="239" t="str">
        <f t="shared" si="1302"/>
        <v/>
      </c>
      <c r="BT894" s="239" t="str">
        <f t="shared" si="1303"/>
        <v/>
      </c>
      <c r="BU894" s="239" t="str">
        <f t="shared" si="1304"/>
        <v/>
      </c>
      <c r="BV894" s="239" t="str">
        <f t="shared" si="1305"/>
        <v/>
      </c>
      <c r="BW894" s="239" t="str">
        <f t="shared" si="1306"/>
        <v/>
      </c>
      <c r="BX894" s="239" t="str">
        <f t="shared" si="1307"/>
        <v/>
      </c>
      <c r="BY894" s="239" t="str">
        <f t="shared" si="1308"/>
        <v/>
      </c>
      <c r="BZ894" s="239" t="str">
        <f t="shared" si="1309"/>
        <v/>
      </c>
      <c r="CA894" s="239" t="str">
        <f t="shared" si="1310"/>
        <v/>
      </c>
      <c r="CB894" s="239" t="str">
        <f t="shared" si="1311"/>
        <v/>
      </c>
      <c r="CC894" s="239" t="str">
        <f t="shared" si="1312"/>
        <v/>
      </c>
      <c r="CD894" s="239" t="str">
        <f t="shared" si="1313"/>
        <v/>
      </c>
      <c r="CE894" s="239" t="str">
        <f t="shared" si="1314"/>
        <v/>
      </c>
      <c r="CF894" s="239" t="str">
        <f t="shared" si="1315"/>
        <v/>
      </c>
      <c r="CG894" s="239" t="str">
        <f t="shared" si="1316"/>
        <v/>
      </c>
      <c r="CH894" s="239" t="str">
        <f t="shared" si="1317"/>
        <v/>
      </c>
      <c r="CI894" s="239" t="str">
        <f t="shared" si="1318"/>
        <v/>
      </c>
      <c r="CJ894" s="239" t="str">
        <f t="shared" si="1319"/>
        <v/>
      </c>
      <c r="CK894" s="239" t="str">
        <f t="shared" si="1320"/>
        <v/>
      </c>
      <c r="CL894" s="239" t="str">
        <f t="shared" si="1321"/>
        <v/>
      </c>
      <c r="CM894" s="239" t="str">
        <f t="shared" si="1322"/>
        <v/>
      </c>
      <c r="CN894" s="239" t="str">
        <f t="shared" si="1323"/>
        <v/>
      </c>
      <c r="CP894" s="239" t="str">
        <f t="shared" si="1324"/>
        <v/>
      </c>
      <c r="CQ894" s="239" t="str">
        <f t="shared" si="1325"/>
        <v/>
      </c>
      <c r="CR894" s="239" t="str">
        <f t="shared" si="1326"/>
        <v/>
      </c>
      <c r="CS894" s="239" t="str">
        <f t="shared" si="1327"/>
        <v/>
      </c>
      <c r="CT894" s="239" t="str">
        <f t="shared" si="1328"/>
        <v/>
      </c>
      <c r="CU894" s="239" t="str">
        <f t="shared" si="1329"/>
        <v/>
      </c>
      <c r="CV894" s="239" t="str">
        <f t="shared" si="1330"/>
        <v/>
      </c>
      <c r="CW894" s="239" t="str">
        <f t="shared" si="1331"/>
        <v/>
      </c>
      <c r="CX894" s="239" t="str">
        <f t="shared" si="1332"/>
        <v/>
      </c>
      <c r="CY894" s="239" t="str">
        <f t="shared" si="1333"/>
        <v/>
      </c>
      <c r="CZ894" s="239" t="str">
        <f t="shared" si="1334"/>
        <v/>
      </c>
      <c r="DA894" s="239" t="str">
        <f t="shared" si="1335"/>
        <v/>
      </c>
      <c r="DB894" s="239" t="str">
        <f t="shared" si="1336"/>
        <v/>
      </c>
      <c r="DC894" s="239" t="str">
        <f t="shared" si="1337"/>
        <v/>
      </c>
      <c r="DD894" s="239" t="str">
        <f t="shared" si="1338"/>
        <v/>
      </c>
      <c r="DE894" s="239" t="str">
        <f t="shared" si="1339"/>
        <v/>
      </c>
      <c r="DF894" s="239" t="str">
        <f t="shared" si="1340"/>
        <v/>
      </c>
      <c r="DG894" s="239" t="str">
        <f t="shared" si="1341"/>
        <v/>
      </c>
      <c r="DH894" s="239" t="str">
        <f t="shared" si="1342"/>
        <v/>
      </c>
      <c r="DI894" s="239" t="str">
        <f t="shared" si="1343"/>
        <v/>
      </c>
      <c r="DJ894" s="239" t="str">
        <f t="shared" si="1344"/>
        <v/>
      </c>
      <c r="DK894" s="239" t="str">
        <f t="shared" si="1345"/>
        <v/>
      </c>
      <c r="DL894" s="239" t="str">
        <f t="shared" si="1346"/>
        <v/>
      </c>
      <c r="DM894" s="239" t="str">
        <f t="shared" si="1347"/>
        <v/>
      </c>
      <c r="DN894" s="239" t="str">
        <f t="shared" si="1348"/>
        <v/>
      </c>
      <c r="DO894" s="239" t="str">
        <f t="shared" si="1349"/>
        <v/>
      </c>
      <c r="DP894" s="239" t="str">
        <f t="shared" si="1350"/>
        <v/>
      </c>
    </row>
    <row r="895" spans="1:120" ht="21.75" hidden="1" customHeight="1" x14ac:dyDescent="0.25">
      <c r="A895" s="53" t="s">
        <v>4521</v>
      </c>
      <c r="B895" s="53">
        <v>3100</v>
      </c>
      <c r="C895" s="53" t="s">
        <v>68</v>
      </c>
      <c r="D895" s="53" t="s">
        <v>3541</v>
      </c>
      <c r="E895" s="53">
        <v>1</v>
      </c>
      <c r="F895" s="53" t="s">
        <v>3551</v>
      </c>
      <c r="G895" s="53" t="str">
        <f t="shared" si="1352"/>
        <v>3100-1</v>
      </c>
      <c r="H895" s="53" t="s">
        <v>94</v>
      </c>
      <c r="I895" s="53" t="s">
        <v>196</v>
      </c>
      <c r="J895" s="53" t="s">
        <v>80</v>
      </c>
      <c r="K895" s="53" t="s">
        <v>80</v>
      </c>
      <c r="L895" s="53" t="s">
        <v>80</v>
      </c>
      <c r="M895" s="53" t="s">
        <v>80</v>
      </c>
      <c r="N895" s="53" t="s">
        <v>80</v>
      </c>
      <c r="O895" s="53" t="s">
        <v>80</v>
      </c>
      <c r="P895" s="53" t="s">
        <v>3552</v>
      </c>
      <c r="Q895" s="52">
        <v>0.6</v>
      </c>
      <c r="R895" s="52">
        <f>+Q895*Q893</f>
        <v>0.24</v>
      </c>
      <c r="S895" s="53">
        <v>300</v>
      </c>
      <c r="T895" s="53" t="s">
        <v>84</v>
      </c>
      <c r="U895" s="53" t="s">
        <v>3544</v>
      </c>
      <c r="V895" s="23">
        <v>44958</v>
      </c>
      <c r="W895" s="23">
        <v>45260</v>
      </c>
      <c r="X895" s="53" t="s">
        <v>2285</v>
      </c>
      <c r="Y895" s="49" t="s">
        <v>87</v>
      </c>
      <c r="Z895" s="59" t="s">
        <v>100</v>
      </c>
      <c r="AA895" s="201">
        <v>1.03</v>
      </c>
      <c r="AB895" s="200" t="s">
        <v>3545</v>
      </c>
      <c r="AC895" s="23">
        <v>45291</v>
      </c>
      <c r="AD895" s="52">
        <v>1</v>
      </c>
      <c r="AE895" s="200" t="s">
        <v>3553</v>
      </c>
      <c r="AF895" s="75">
        <v>45291</v>
      </c>
      <c r="AG895" s="52" t="s">
        <v>79</v>
      </c>
      <c r="AH895" s="52">
        <v>1</v>
      </c>
      <c r="AI895" s="52">
        <f t="shared" si="1269"/>
        <v>0.24</v>
      </c>
      <c r="AJ895" s="52">
        <f t="shared" si="1364"/>
        <v>1</v>
      </c>
      <c r="AK895" s="52"/>
      <c r="AL895" s="239" t="str">
        <f t="shared" si="1288"/>
        <v/>
      </c>
      <c r="AM895" s="239" t="str">
        <f t="shared" si="1289"/>
        <v/>
      </c>
      <c r="AN895" s="239" t="str">
        <f t="shared" si="1290"/>
        <v/>
      </c>
      <c r="AO895" s="239" t="str">
        <f t="shared" si="1291"/>
        <v/>
      </c>
      <c r="AP895" s="239" t="str">
        <f t="shared" si="1292"/>
        <v/>
      </c>
      <c r="AQ895" s="239" t="str">
        <f t="shared" si="1293"/>
        <v/>
      </c>
      <c r="AR895" s="239" t="str">
        <f t="shared" si="1294"/>
        <v/>
      </c>
      <c r="AS895" s="239" t="str">
        <f t="shared" si="1295"/>
        <v/>
      </c>
      <c r="AT895" s="239" t="str">
        <f t="shared" si="1296"/>
        <v/>
      </c>
      <c r="AU895" s="239" t="str">
        <f t="shared" si="1270"/>
        <v/>
      </c>
      <c r="AV895" s="239" t="str">
        <f t="shared" si="1271"/>
        <v/>
      </c>
      <c r="AW895" s="239" t="str">
        <f t="shared" si="1272"/>
        <v/>
      </c>
      <c r="AX895" s="239" t="str">
        <f t="shared" si="1273"/>
        <v/>
      </c>
      <c r="AY895" s="239" t="str">
        <f t="shared" si="1274"/>
        <v/>
      </c>
      <c r="AZ895" s="239" t="str">
        <f t="shared" si="1275"/>
        <v/>
      </c>
      <c r="BA895" s="239" t="str">
        <f t="shared" si="1276"/>
        <v/>
      </c>
      <c r="BB895" s="239" t="str">
        <f t="shared" si="1277"/>
        <v/>
      </c>
      <c r="BC895" s="239" t="str">
        <f t="shared" si="1278"/>
        <v/>
      </c>
      <c r="BD895" s="239" t="str">
        <f t="shared" si="1279"/>
        <v/>
      </c>
      <c r="BE895" s="239" t="str">
        <f t="shared" si="1280"/>
        <v/>
      </c>
      <c r="BF895" s="239" t="str">
        <f t="shared" si="1281"/>
        <v/>
      </c>
      <c r="BG895" s="239" t="str">
        <f t="shared" si="1282"/>
        <v/>
      </c>
      <c r="BH895" s="239" t="str">
        <f t="shared" si="1283"/>
        <v/>
      </c>
      <c r="BI895" s="239" t="str">
        <f t="shared" si="1284"/>
        <v/>
      </c>
      <c r="BJ895" s="239" t="str">
        <f t="shared" si="1285"/>
        <v/>
      </c>
      <c r="BK895" s="239" t="str">
        <f t="shared" si="1286"/>
        <v/>
      </c>
      <c r="BL895" s="239" t="str">
        <f t="shared" si="1287"/>
        <v/>
      </c>
      <c r="BN895" s="239" t="str">
        <f t="shared" si="1297"/>
        <v/>
      </c>
      <c r="BO895" s="239" t="str">
        <f t="shared" si="1298"/>
        <v/>
      </c>
      <c r="BP895" s="239" t="str">
        <f t="shared" si="1299"/>
        <v/>
      </c>
      <c r="BQ895" s="239" t="str">
        <f t="shared" si="1300"/>
        <v/>
      </c>
      <c r="BR895" s="239" t="str">
        <f t="shared" si="1301"/>
        <v/>
      </c>
      <c r="BS895" s="239" t="str">
        <f t="shared" si="1302"/>
        <v/>
      </c>
      <c r="BT895" s="239" t="str">
        <f t="shared" si="1303"/>
        <v/>
      </c>
      <c r="BU895" s="239" t="str">
        <f t="shared" si="1304"/>
        <v/>
      </c>
      <c r="BV895" s="239" t="str">
        <f t="shared" si="1305"/>
        <v/>
      </c>
      <c r="BW895" s="239" t="str">
        <f t="shared" si="1306"/>
        <v/>
      </c>
      <c r="BX895" s="239" t="str">
        <f t="shared" si="1307"/>
        <v/>
      </c>
      <c r="BY895" s="239" t="str">
        <f t="shared" si="1308"/>
        <v/>
      </c>
      <c r="BZ895" s="239" t="str">
        <f t="shared" si="1309"/>
        <v/>
      </c>
      <c r="CA895" s="239" t="str">
        <f t="shared" si="1310"/>
        <v/>
      </c>
      <c r="CB895" s="239" t="str">
        <f t="shared" si="1311"/>
        <v/>
      </c>
      <c r="CC895" s="239" t="str">
        <f t="shared" si="1312"/>
        <v/>
      </c>
      <c r="CD895" s="239" t="str">
        <f t="shared" si="1313"/>
        <v/>
      </c>
      <c r="CE895" s="239" t="str">
        <f t="shared" si="1314"/>
        <v/>
      </c>
      <c r="CF895" s="239" t="str">
        <f t="shared" si="1315"/>
        <v/>
      </c>
      <c r="CG895" s="239" t="str">
        <f t="shared" si="1316"/>
        <v/>
      </c>
      <c r="CH895" s="239" t="str">
        <f t="shared" si="1317"/>
        <v/>
      </c>
      <c r="CI895" s="239" t="str">
        <f t="shared" si="1318"/>
        <v/>
      </c>
      <c r="CJ895" s="239" t="str">
        <f t="shared" si="1319"/>
        <v/>
      </c>
      <c r="CK895" s="239" t="str">
        <f t="shared" si="1320"/>
        <v/>
      </c>
      <c r="CL895" s="239" t="str">
        <f t="shared" si="1321"/>
        <v/>
      </c>
      <c r="CM895" s="239" t="str">
        <f t="shared" si="1322"/>
        <v/>
      </c>
      <c r="CN895" s="239" t="str">
        <f t="shared" si="1323"/>
        <v/>
      </c>
      <c r="CP895" s="239" t="str">
        <f t="shared" si="1324"/>
        <v/>
      </c>
      <c r="CQ895" s="239" t="str">
        <f t="shared" si="1325"/>
        <v/>
      </c>
      <c r="CR895" s="239" t="str">
        <f t="shared" si="1326"/>
        <v/>
      </c>
      <c r="CS895" s="239" t="str">
        <f t="shared" si="1327"/>
        <v/>
      </c>
      <c r="CT895" s="239" t="str">
        <f t="shared" si="1328"/>
        <v/>
      </c>
      <c r="CU895" s="239" t="str">
        <f t="shared" si="1329"/>
        <v/>
      </c>
      <c r="CV895" s="239" t="str">
        <f t="shared" si="1330"/>
        <v/>
      </c>
      <c r="CW895" s="239" t="str">
        <f t="shared" si="1331"/>
        <v/>
      </c>
      <c r="CX895" s="239" t="str">
        <f t="shared" si="1332"/>
        <v/>
      </c>
      <c r="CY895" s="239" t="str">
        <f t="shared" si="1333"/>
        <v/>
      </c>
      <c r="CZ895" s="239" t="str">
        <f t="shared" si="1334"/>
        <v/>
      </c>
      <c r="DA895" s="239" t="str">
        <f t="shared" si="1335"/>
        <v/>
      </c>
      <c r="DB895" s="239" t="str">
        <f t="shared" si="1336"/>
        <v/>
      </c>
      <c r="DC895" s="239" t="str">
        <f t="shared" si="1337"/>
        <v/>
      </c>
      <c r="DD895" s="239" t="str">
        <f t="shared" si="1338"/>
        <v/>
      </c>
      <c r="DE895" s="239" t="str">
        <f t="shared" si="1339"/>
        <v/>
      </c>
      <c r="DF895" s="239" t="str">
        <f t="shared" si="1340"/>
        <v/>
      </c>
      <c r="DG895" s="239" t="str">
        <f t="shared" si="1341"/>
        <v/>
      </c>
      <c r="DH895" s="239" t="str">
        <f t="shared" si="1342"/>
        <v/>
      </c>
      <c r="DI895" s="239" t="str">
        <f t="shared" si="1343"/>
        <v/>
      </c>
      <c r="DJ895" s="239" t="str">
        <f t="shared" si="1344"/>
        <v/>
      </c>
      <c r="DK895" s="239" t="str">
        <f t="shared" si="1345"/>
        <v/>
      </c>
      <c r="DL895" s="239" t="str">
        <f t="shared" si="1346"/>
        <v/>
      </c>
      <c r="DM895" s="239" t="str">
        <f t="shared" si="1347"/>
        <v/>
      </c>
      <c r="DN895" s="239" t="str">
        <f t="shared" si="1348"/>
        <v/>
      </c>
      <c r="DO895" s="239" t="str">
        <f t="shared" si="1349"/>
        <v/>
      </c>
      <c r="DP895" s="239" t="str">
        <f t="shared" si="1350"/>
        <v/>
      </c>
    </row>
    <row r="896" spans="1:120" ht="45" hidden="1" customHeight="1" x14ac:dyDescent="0.25">
      <c r="A896" s="49" t="s">
        <v>4521</v>
      </c>
      <c r="B896" s="49">
        <v>3100</v>
      </c>
      <c r="C896" s="53" t="s">
        <v>68</v>
      </c>
      <c r="D896" s="49" t="s">
        <v>3541</v>
      </c>
      <c r="E896" s="49">
        <v>1</v>
      </c>
      <c r="F896" s="49" t="s">
        <v>3554</v>
      </c>
      <c r="G896" s="49" t="str">
        <f t="shared" si="1352"/>
        <v>3100-2</v>
      </c>
      <c r="H896" s="49" t="s">
        <v>75</v>
      </c>
      <c r="I896" s="49" t="s">
        <v>196</v>
      </c>
      <c r="J896" s="49" t="s">
        <v>1426</v>
      </c>
      <c r="K896" s="49" t="s">
        <v>835</v>
      </c>
      <c r="L896" s="49" t="s">
        <v>125</v>
      </c>
      <c r="M896" s="49" t="s">
        <v>3178</v>
      </c>
      <c r="N896" s="49" t="s">
        <v>1293</v>
      </c>
      <c r="O896" s="49" t="s">
        <v>516</v>
      </c>
      <c r="P896" s="49" t="s">
        <v>3555</v>
      </c>
      <c r="Q896" s="50">
        <v>0.4</v>
      </c>
      <c r="R896" s="50"/>
      <c r="S896" s="49">
        <v>5</v>
      </c>
      <c r="T896" s="49" t="s">
        <v>84</v>
      </c>
      <c r="U896" s="49" t="s">
        <v>3556</v>
      </c>
      <c r="V896" s="51">
        <v>44958</v>
      </c>
      <c r="W896" s="51">
        <v>45260</v>
      </c>
      <c r="X896" s="51" t="s">
        <v>2285</v>
      </c>
      <c r="Y896" s="49" t="s">
        <v>87</v>
      </c>
      <c r="Z896" s="59" t="s">
        <v>100</v>
      </c>
      <c r="AA896" s="52">
        <v>1</v>
      </c>
      <c r="AB896" s="23" t="s">
        <v>3557</v>
      </c>
      <c r="AC896" s="23">
        <v>45170</v>
      </c>
      <c r="AD896" s="52">
        <v>1</v>
      </c>
      <c r="AE896" s="23" t="s">
        <v>3558</v>
      </c>
      <c r="AF896" s="23">
        <v>45170</v>
      </c>
      <c r="AG896" s="52"/>
      <c r="AH896" s="52" t="s">
        <v>92</v>
      </c>
      <c r="AI896" s="52">
        <f t="shared" si="1269"/>
        <v>0.4</v>
      </c>
      <c r="AJ896" s="52"/>
      <c r="AK896" s="52"/>
      <c r="AL896" s="239" t="str">
        <f t="shared" si="1288"/>
        <v/>
      </c>
      <c r="AM896" s="239" t="str">
        <f t="shared" si="1289"/>
        <v/>
      </c>
      <c r="AN896" s="239" t="str">
        <f t="shared" si="1290"/>
        <v/>
      </c>
      <c r="AO896" s="239" t="str">
        <f t="shared" si="1291"/>
        <v/>
      </c>
      <c r="AP896" s="239" t="str">
        <f t="shared" si="1292"/>
        <v/>
      </c>
      <c r="AQ896" s="239" t="str">
        <f t="shared" si="1293"/>
        <v/>
      </c>
      <c r="AR896" s="239" t="str">
        <f t="shared" si="1294"/>
        <v/>
      </c>
      <c r="AS896" s="239" t="str">
        <f t="shared" si="1295"/>
        <v/>
      </c>
      <c r="AT896" s="239" t="str">
        <f t="shared" si="1296"/>
        <v/>
      </c>
      <c r="AU896" s="239" t="str">
        <f t="shared" si="1270"/>
        <v/>
      </c>
      <c r="AV896" s="239" t="str">
        <f t="shared" si="1271"/>
        <v/>
      </c>
      <c r="AW896" s="239" t="str">
        <f t="shared" si="1272"/>
        <v/>
      </c>
      <c r="AX896" s="239" t="str">
        <f t="shared" si="1273"/>
        <v/>
      </c>
      <c r="AY896" s="239" t="str">
        <f t="shared" si="1274"/>
        <v/>
      </c>
      <c r="AZ896" s="239" t="str">
        <f t="shared" si="1275"/>
        <v/>
      </c>
      <c r="BA896" s="239" t="str">
        <f t="shared" si="1276"/>
        <v/>
      </c>
      <c r="BB896" s="239" t="str">
        <f t="shared" si="1277"/>
        <v/>
      </c>
      <c r="BC896" s="239" t="str">
        <f t="shared" si="1278"/>
        <v/>
      </c>
      <c r="BD896" s="239" t="str">
        <f t="shared" si="1279"/>
        <v/>
      </c>
      <c r="BE896" s="239" t="str">
        <f t="shared" si="1280"/>
        <v/>
      </c>
      <c r="BF896" s="239" t="str">
        <f t="shared" si="1281"/>
        <v/>
      </c>
      <c r="BG896" s="239" t="str">
        <f t="shared" si="1282"/>
        <v/>
      </c>
      <c r="BH896" s="239" t="str">
        <f t="shared" si="1283"/>
        <v/>
      </c>
      <c r="BI896" s="239" t="str">
        <f t="shared" si="1284"/>
        <v/>
      </c>
      <c r="BJ896" s="239" t="str">
        <f t="shared" si="1285"/>
        <v/>
      </c>
      <c r="BK896" s="239" t="str">
        <f t="shared" si="1286"/>
        <v/>
      </c>
      <c r="BL896" s="239" t="str">
        <f t="shared" si="1287"/>
        <v/>
      </c>
      <c r="BN896" s="239" t="str">
        <f t="shared" si="1297"/>
        <v/>
      </c>
      <c r="BO896" s="239" t="str">
        <f t="shared" si="1298"/>
        <v/>
      </c>
      <c r="BP896" s="239" t="str">
        <f t="shared" si="1299"/>
        <v/>
      </c>
      <c r="BQ896" s="239" t="str">
        <f t="shared" si="1300"/>
        <v/>
      </c>
      <c r="BR896" s="239" t="str">
        <f t="shared" si="1301"/>
        <v/>
      </c>
      <c r="BS896" s="239" t="str">
        <f t="shared" si="1302"/>
        <v/>
      </c>
      <c r="BT896" s="239" t="str">
        <f t="shared" si="1303"/>
        <v/>
      </c>
      <c r="BU896" s="239" t="str">
        <f t="shared" si="1304"/>
        <v/>
      </c>
      <c r="BV896" s="239" t="str">
        <f t="shared" si="1305"/>
        <v/>
      </c>
      <c r="BW896" s="239" t="str">
        <f t="shared" si="1306"/>
        <v/>
      </c>
      <c r="BX896" s="239" t="str">
        <f t="shared" si="1307"/>
        <v/>
      </c>
      <c r="BY896" s="239" t="str">
        <f t="shared" si="1308"/>
        <v/>
      </c>
      <c r="BZ896" s="239" t="str">
        <f t="shared" si="1309"/>
        <v/>
      </c>
      <c r="CA896" s="239" t="str">
        <f t="shared" si="1310"/>
        <v/>
      </c>
      <c r="CB896" s="239" t="str">
        <f t="shared" si="1311"/>
        <v/>
      </c>
      <c r="CC896" s="239" t="str">
        <f t="shared" si="1312"/>
        <v/>
      </c>
      <c r="CD896" s="239" t="str">
        <f t="shared" si="1313"/>
        <v/>
      </c>
      <c r="CE896" s="239" t="str">
        <f t="shared" si="1314"/>
        <v/>
      </c>
      <c r="CF896" s="239" t="str">
        <f t="shared" si="1315"/>
        <v/>
      </c>
      <c r="CG896" s="239" t="str">
        <f t="shared" si="1316"/>
        <v/>
      </c>
      <c r="CH896" s="239" t="str">
        <f t="shared" si="1317"/>
        <v/>
      </c>
      <c r="CI896" s="239" t="str">
        <f t="shared" si="1318"/>
        <v/>
      </c>
      <c r="CJ896" s="239" t="str">
        <f t="shared" si="1319"/>
        <v/>
      </c>
      <c r="CK896" s="239" t="str">
        <f t="shared" si="1320"/>
        <v/>
      </c>
      <c r="CL896" s="239" t="str">
        <f t="shared" si="1321"/>
        <v/>
      </c>
      <c r="CM896" s="239" t="str">
        <f t="shared" si="1322"/>
        <v/>
      </c>
      <c r="CN896" s="239" t="str">
        <f t="shared" si="1323"/>
        <v/>
      </c>
      <c r="CP896" s="239" t="str">
        <f t="shared" si="1324"/>
        <v/>
      </c>
      <c r="CQ896" s="239" t="str">
        <f t="shared" si="1325"/>
        <v/>
      </c>
      <c r="CR896" s="239" t="str">
        <f t="shared" si="1326"/>
        <v/>
      </c>
      <c r="CS896" s="239" t="str">
        <f t="shared" si="1327"/>
        <v/>
      </c>
      <c r="CT896" s="239" t="str">
        <f t="shared" si="1328"/>
        <v/>
      </c>
      <c r="CU896" s="239" t="str">
        <f t="shared" si="1329"/>
        <v/>
      </c>
      <c r="CV896" s="239" t="str">
        <f t="shared" si="1330"/>
        <v/>
      </c>
      <c r="CW896" s="239" t="str">
        <f t="shared" si="1331"/>
        <v/>
      </c>
      <c r="CX896" s="239" t="str">
        <f t="shared" si="1332"/>
        <v/>
      </c>
      <c r="CY896" s="239" t="str">
        <f t="shared" si="1333"/>
        <v/>
      </c>
      <c r="CZ896" s="239" t="str">
        <f t="shared" si="1334"/>
        <v/>
      </c>
      <c r="DA896" s="239" t="str">
        <f t="shared" si="1335"/>
        <v/>
      </c>
      <c r="DB896" s="239" t="str">
        <f t="shared" si="1336"/>
        <v/>
      </c>
      <c r="DC896" s="239" t="str">
        <f t="shared" si="1337"/>
        <v/>
      </c>
      <c r="DD896" s="239" t="str">
        <f t="shared" si="1338"/>
        <v/>
      </c>
      <c r="DE896" s="239" t="str">
        <f t="shared" si="1339"/>
        <v/>
      </c>
      <c r="DF896" s="239" t="str">
        <f t="shared" si="1340"/>
        <v/>
      </c>
      <c r="DG896" s="239" t="str">
        <f t="shared" si="1341"/>
        <v/>
      </c>
      <c r="DH896" s="239" t="str">
        <f t="shared" si="1342"/>
        <v/>
      </c>
      <c r="DI896" s="239" t="str">
        <f t="shared" si="1343"/>
        <v/>
      </c>
      <c r="DJ896" s="239" t="str">
        <f t="shared" si="1344"/>
        <v/>
      </c>
      <c r="DK896" s="239" t="str">
        <f t="shared" si="1345"/>
        <v/>
      </c>
      <c r="DL896" s="239" t="str">
        <f t="shared" si="1346"/>
        <v/>
      </c>
      <c r="DM896" s="239" t="str">
        <f t="shared" si="1347"/>
        <v/>
      </c>
      <c r="DN896" s="239" t="str">
        <f t="shared" si="1348"/>
        <v/>
      </c>
      <c r="DO896" s="239" t="str">
        <f t="shared" si="1349"/>
        <v/>
      </c>
      <c r="DP896" s="239" t="str">
        <f t="shared" si="1350"/>
        <v/>
      </c>
    </row>
    <row r="897" spans="1:120" ht="35.25" hidden="1" customHeight="1" x14ac:dyDescent="0.25">
      <c r="A897" s="53" t="s">
        <v>4521</v>
      </c>
      <c r="B897" s="53">
        <v>3100</v>
      </c>
      <c r="C897" s="53" t="s">
        <v>68</v>
      </c>
      <c r="D897" s="53" t="s">
        <v>3541</v>
      </c>
      <c r="E897" s="53">
        <v>1</v>
      </c>
      <c r="F897" s="53" t="s">
        <v>3559</v>
      </c>
      <c r="G897" s="53" t="str">
        <f t="shared" si="1352"/>
        <v>3100-2</v>
      </c>
      <c r="H897" s="53" t="s">
        <v>94</v>
      </c>
      <c r="I897" s="53" t="s">
        <v>196</v>
      </c>
      <c r="J897" s="53" t="s">
        <v>80</v>
      </c>
      <c r="K897" s="53" t="s">
        <v>80</v>
      </c>
      <c r="L897" s="53" t="s">
        <v>80</v>
      </c>
      <c r="M897" s="53" t="s">
        <v>80</v>
      </c>
      <c r="N897" s="53" t="s">
        <v>80</v>
      </c>
      <c r="O897" s="53" t="s">
        <v>80</v>
      </c>
      <c r="P897" s="53" t="s">
        <v>3560</v>
      </c>
      <c r="Q897" s="52">
        <v>0.1</v>
      </c>
      <c r="R897" s="52">
        <f>+Q897*Q896</f>
        <v>4.0000000000000008E-2</v>
      </c>
      <c r="S897" s="53">
        <v>1</v>
      </c>
      <c r="T897" s="53" t="s">
        <v>84</v>
      </c>
      <c r="U897" s="53" t="s">
        <v>3561</v>
      </c>
      <c r="V897" s="51">
        <v>44958</v>
      </c>
      <c r="W897" s="51">
        <v>44985</v>
      </c>
      <c r="X897" s="51" t="s">
        <v>2285</v>
      </c>
      <c r="Y897" s="49" t="s">
        <v>97</v>
      </c>
      <c r="Z897" s="59" t="s">
        <v>100</v>
      </c>
      <c r="AA897" s="60">
        <v>1</v>
      </c>
      <c r="AB897" s="62" t="s">
        <v>3562</v>
      </c>
      <c r="AC897" s="62">
        <v>44973</v>
      </c>
      <c r="AD897" s="60">
        <v>1</v>
      </c>
      <c r="AE897" s="62" t="s">
        <v>956</v>
      </c>
      <c r="AF897" s="62">
        <v>44973</v>
      </c>
      <c r="AG897" s="60" t="s">
        <v>79</v>
      </c>
      <c r="AH897" s="60">
        <v>1</v>
      </c>
      <c r="AI897" s="52">
        <f t="shared" si="1269"/>
        <v>4.0000000000000008E-2</v>
      </c>
      <c r="AJ897" s="52">
        <f t="shared" ref="AJ897:AJ899" si="1365">+AI897/R897</f>
        <v>1</v>
      </c>
      <c r="AK897" s="52"/>
      <c r="AL897" s="239" t="str">
        <f t="shared" si="1288"/>
        <v/>
      </c>
      <c r="AM897" s="239" t="str">
        <f t="shared" si="1289"/>
        <v/>
      </c>
      <c r="AN897" s="239" t="str">
        <f t="shared" si="1290"/>
        <v/>
      </c>
      <c r="AO897" s="239" t="str">
        <f t="shared" si="1291"/>
        <v/>
      </c>
      <c r="AP897" s="239" t="str">
        <f t="shared" si="1292"/>
        <v/>
      </c>
      <c r="AQ897" s="239" t="str">
        <f t="shared" si="1293"/>
        <v/>
      </c>
      <c r="AR897" s="239" t="str">
        <f t="shared" si="1294"/>
        <v/>
      </c>
      <c r="AS897" s="239" t="str">
        <f t="shared" si="1295"/>
        <v/>
      </c>
      <c r="AT897" s="239" t="str">
        <f t="shared" si="1296"/>
        <v/>
      </c>
      <c r="AU897" s="239" t="str">
        <f t="shared" si="1270"/>
        <v/>
      </c>
      <c r="AV897" s="239" t="str">
        <f t="shared" si="1271"/>
        <v/>
      </c>
      <c r="AW897" s="239" t="str">
        <f t="shared" si="1272"/>
        <v/>
      </c>
      <c r="AX897" s="239" t="str">
        <f t="shared" si="1273"/>
        <v/>
      </c>
      <c r="AY897" s="239" t="str">
        <f t="shared" si="1274"/>
        <v/>
      </c>
      <c r="AZ897" s="239" t="str">
        <f t="shared" si="1275"/>
        <v/>
      </c>
      <c r="BA897" s="239" t="str">
        <f t="shared" si="1276"/>
        <v/>
      </c>
      <c r="BB897" s="239" t="str">
        <f t="shared" si="1277"/>
        <v/>
      </c>
      <c r="BC897" s="239" t="str">
        <f t="shared" si="1278"/>
        <v/>
      </c>
      <c r="BD897" s="239" t="str">
        <f t="shared" si="1279"/>
        <v/>
      </c>
      <c r="BE897" s="239" t="str">
        <f t="shared" si="1280"/>
        <v/>
      </c>
      <c r="BF897" s="239" t="str">
        <f t="shared" si="1281"/>
        <v/>
      </c>
      <c r="BG897" s="239" t="str">
        <f t="shared" si="1282"/>
        <v/>
      </c>
      <c r="BH897" s="239" t="str">
        <f t="shared" si="1283"/>
        <v/>
      </c>
      <c r="BI897" s="239" t="str">
        <f t="shared" si="1284"/>
        <v/>
      </c>
      <c r="BJ897" s="239" t="str">
        <f t="shared" si="1285"/>
        <v/>
      </c>
      <c r="BK897" s="239" t="str">
        <f t="shared" si="1286"/>
        <v/>
      </c>
      <c r="BL897" s="239" t="str">
        <f t="shared" si="1287"/>
        <v/>
      </c>
      <c r="BN897" s="239" t="str">
        <f t="shared" si="1297"/>
        <v/>
      </c>
      <c r="BO897" s="239" t="str">
        <f t="shared" si="1298"/>
        <v/>
      </c>
      <c r="BP897" s="239" t="str">
        <f t="shared" si="1299"/>
        <v/>
      </c>
      <c r="BQ897" s="239" t="str">
        <f t="shared" si="1300"/>
        <v/>
      </c>
      <c r="BR897" s="239" t="str">
        <f t="shared" si="1301"/>
        <v/>
      </c>
      <c r="BS897" s="239" t="str">
        <f t="shared" si="1302"/>
        <v/>
      </c>
      <c r="BT897" s="239" t="str">
        <f t="shared" si="1303"/>
        <v/>
      </c>
      <c r="BU897" s="239" t="str">
        <f t="shared" si="1304"/>
        <v/>
      </c>
      <c r="BV897" s="239" t="str">
        <f t="shared" si="1305"/>
        <v/>
      </c>
      <c r="BW897" s="239" t="str">
        <f t="shared" si="1306"/>
        <v/>
      </c>
      <c r="BX897" s="239" t="str">
        <f t="shared" si="1307"/>
        <v/>
      </c>
      <c r="BY897" s="239" t="str">
        <f t="shared" si="1308"/>
        <v/>
      </c>
      <c r="BZ897" s="239" t="str">
        <f t="shared" si="1309"/>
        <v/>
      </c>
      <c r="CA897" s="239" t="str">
        <f t="shared" si="1310"/>
        <v/>
      </c>
      <c r="CB897" s="239" t="str">
        <f t="shared" si="1311"/>
        <v/>
      </c>
      <c r="CC897" s="239" t="str">
        <f t="shared" si="1312"/>
        <v/>
      </c>
      <c r="CD897" s="239" t="str">
        <f t="shared" si="1313"/>
        <v/>
      </c>
      <c r="CE897" s="239" t="str">
        <f t="shared" si="1314"/>
        <v/>
      </c>
      <c r="CF897" s="239" t="str">
        <f t="shared" si="1315"/>
        <v/>
      </c>
      <c r="CG897" s="239" t="str">
        <f t="shared" si="1316"/>
        <v/>
      </c>
      <c r="CH897" s="239" t="str">
        <f t="shared" si="1317"/>
        <v/>
      </c>
      <c r="CI897" s="239" t="str">
        <f t="shared" si="1318"/>
        <v/>
      </c>
      <c r="CJ897" s="239" t="str">
        <f t="shared" si="1319"/>
        <v/>
      </c>
      <c r="CK897" s="239" t="str">
        <f t="shared" si="1320"/>
        <v/>
      </c>
      <c r="CL897" s="239" t="str">
        <f t="shared" si="1321"/>
        <v/>
      </c>
      <c r="CM897" s="239" t="str">
        <f t="shared" si="1322"/>
        <v/>
      </c>
      <c r="CN897" s="239" t="str">
        <f t="shared" si="1323"/>
        <v/>
      </c>
      <c r="CP897" s="239" t="str">
        <f t="shared" si="1324"/>
        <v/>
      </c>
      <c r="CQ897" s="239" t="str">
        <f t="shared" si="1325"/>
        <v/>
      </c>
      <c r="CR897" s="239" t="str">
        <f t="shared" si="1326"/>
        <v/>
      </c>
      <c r="CS897" s="239" t="str">
        <f t="shared" si="1327"/>
        <v/>
      </c>
      <c r="CT897" s="239" t="str">
        <f t="shared" si="1328"/>
        <v/>
      </c>
      <c r="CU897" s="239" t="str">
        <f t="shared" si="1329"/>
        <v/>
      </c>
      <c r="CV897" s="239" t="str">
        <f t="shared" si="1330"/>
        <v/>
      </c>
      <c r="CW897" s="239" t="str">
        <f t="shared" si="1331"/>
        <v/>
      </c>
      <c r="CX897" s="239" t="str">
        <f t="shared" si="1332"/>
        <v/>
      </c>
      <c r="CY897" s="239" t="str">
        <f t="shared" si="1333"/>
        <v/>
      </c>
      <c r="CZ897" s="239" t="str">
        <f t="shared" si="1334"/>
        <v/>
      </c>
      <c r="DA897" s="239" t="str">
        <f t="shared" si="1335"/>
        <v/>
      </c>
      <c r="DB897" s="239" t="str">
        <f t="shared" si="1336"/>
        <v/>
      </c>
      <c r="DC897" s="239" t="str">
        <f t="shared" si="1337"/>
        <v/>
      </c>
      <c r="DD897" s="239" t="str">
        <f t="shared" si="1338"/>
        <v/>
      </c>
      <c r="DE897" s="239" t="str">
        <f t="shared" si="1339"/>
        <v/>
      </c>
      <c r="DF897" s="239" t="str">
        <f t="shared" si="1340"/>
        <v/>
      </c>
      <c r="DG897" s="239" t="str">
        <f t="shared" si="1341"/>
        <v/>
      </c>
      <c r="DH897" s="239" t="str">
        <f t="shared" si="1342"/>
        <v/>
      </c>
      <c r="DI897" s="239" t="str">
        <f t="shared" si="1343"/>
        <v/>
      </c>
      <c r="DJ897" s="239" t="str">
        <f t="shared" si="1344"/>
        <v/>
      </c>
      <c r="DK897" s="239" t="str">
        <f t="shared" si="1345"/>
        <v/>
      </c>
      <c r="DL897" s="239" t="str">
        <f t="shared" si="1346"/>
        <v/>
      </c>
      <c r="DM897" s="239" t="str">
        <f t="shared" si="1347"/>
        <v/>
      </c>
      <c r="DN897" s="239" t="str">
        <f t="shared" si="1348"/>
        <v/>
      </c>
      <c r="DO897" s="239" t="str">
        <f t="shared" si="1349"/>
        <v/>
      </c>
      <c r="DP897" s="239" t="str">
        <f t="shared" si="1350"/>
        <v/>
      </c>
    </row>
    <row r="898" spans="1:120" ht="35.25" hidden="1" customHeight="1" x14ac:dyDescent="0.25">
      <c r="A898" s="53" t="s">
        <v>4521</v>
      </c>
      <c r="B898" s="53">
        <v>3100</v>
      </c>
      <c r="C898" s="53" t="s">
        <v>68</v>
      </c>
      <c r="D898" s="53" t="s">
        <v>3541</v>
      </c>
      <c r="E898" s="53">
        <v>1</v>
      </c>
      <c r="F898" s="53" t="s">
        <v>3563</v>
      </c>
      <c r="G898" s="53" t="str">
        <f t="shared" si="1352"/>
        <v>3100-2</v>
      </c>
      <c r="H898" s="53" t="s">
        <v>94</v>
      </c>
      <c r="I898" s="53" t="s">
        <v>196</v>
      </c>
      <c r="J898" s="53" t="s">
        <v>80</v>
      </c>
      <c r="K898" s="53" t="s">
        <v>80</v>
      </c>
      <c r="L898" s="53" t="s">
        <v>80</v>
      </c>
      <c r="M898" s="53" t="s">
        <v>80</v>
      </c>
      <c r="N898" s="53" t="s">
        <v>80</v>
      </c>
      <c r="O898" s="53" t="s">
        <v>80</v>
      </c>
      <c r="P898" s="53" t="s">
        <v>3564</v>
      </c>
      <c r="Q898" s="52">
        <v>0.2</v>
      </c>
      <c r="R898" s="52">
        <f>+Q898*Q896</f>
        <v>8.0000000000000016E-2</v>
      </c>
      <c r="S898" s="53">
        <v>5</v>
      </c>
      <c r="T898" s="53" t="s">
        <v>84</v>
      </c>
      <c r="U898" s="53" t="s">
        <v>3565</v>
      </c>
      <c r="V898" s="51">
        <v>44958</v>
      </c>
      <c r="W898" s="51">
        <v>45260</v>
      </c>
      <c r="X898" s="51" t="s">
        <v>2285</v>
      </c>
      <c r="Y898" s="49" t="s">
        <v>87</v>
      </c>
      <c r="Z898" s="59" t="s">
        <v>100</v>
      </c>
      <c r="AA898" s="52">
        <v>1</v>
      </c>
      <c r="AB898" s="53" t="s">
        <v>3566</v>
      </c>
      <c r="AC898" s="23">
        <v>45170</v>
      </c>
      <c r="AD898" s="52">
        <v>1</v>
      </c>
      <c r="AE898" s="53" t="s">
        <v>942</v>
      </c>
      <c r="AF898" s="23">
        <v>45170</v>
      </c>
      <c r="AG898" s="60" t="s">
        <v>79</v>
      </c>
      <c r="AH898" s="52">
        <v>1</v>
      </c>
      <c r="AI898" s="52">
        <f t="shared" si="1269"/>
        <v>8.0000000000000016E-2</v>
      </c>
      <c r="AJ898" s="52">
        <f t="shared" si="1365"/>
        <v>1</v>
      </c>
      <c r="AK898" s="52"/>
      <c r="AL898" s="239" t="str">
        <f t="shared" si="1288"/>
        <v/>
      </c>
      <c r="AM898" s="239" t="str">
        <f t="shared" si="1289"/>
        <v/>
      </c>
      <c r="AN898" s="239" t="str">
        <f t="shared" si="1290"/>
        <v/>
      </c>
      <c r="AO898" s="239" t="str">
        <f t="shared" si="1291"/>
        <v/>
      </c>
      <c r="AP898" s="239" t="str">
        <f t="shared" si="1292"/>
        <v/>
      </c>
      <c r="AQ898" s="239" t="str">
        <f t="shared" si="1293"/>
        <v/>
      </c>
      <c r="AR898" s="239" t="str">
        <f t="shared" si="1294"/>
        <v/>
      </c>
      <c r="AS898" s="239" t="str">
        <f t="shared" si="1295"/>
        <v/>
      </c>
      <c r="AT898" s="239" t="str">
        <f t="shared" si="1296"/>
        <v/>
      </c>
      <c r="AU898" s="239" t="str">
        <f t="shared" si="1270"/>
        <v/>
      </c>
      <c r="AV898" s="239" t="str">
        <f t="shared" si="1271"/>
        <v/>
      </c>
      <c r="AW898" s="239" t="str">
        <f t="shared" si="1272"/>
        <v/>
      </c>
      <c r="AX898" s="239" t="str">
        <f t="shared" si="1273"/>
        <v/>
      </c>
      <c r="AY898" s="239" t="str">
        <f t="shared" si="1274"/>
        <v/>
      </c>
      <c r="AZ898" s="239" t="str">
        <f t="shared" si="1275"/>
        <v/>
      </c>
      <c r="BA898" s="239" t="str">
        <f t="shared" si="1276"/>
        <v/>
      </c>
      <c r="BB898" s="239" t="str">
        <f t="shared" si="1277"/>
        <v/>
      </c>
      <c r="BC898" s="239" t="str">
        <f t="shared" si="1278"/>
        <v/>
      </c>
      <c r="BD898" s="239" t="str">
        <f t="shared" si="1279"/>
        <v/>
      </c>
      <c r="BE898" s="239" t="str">
        <f t="shared" si="1280"/>
        <v/>
      </c>
      <c r="BF898" s="239" t="str">
        <f t="shared" si="1281"/>
        <v/>
      </c>
      <c r="BG898" s="239" t="str">
        <f t="shared" si="1282"/>
        <v/>
      </c>
      <c r="BH898" s="239" t="str">
        <f t="shared" si="1283"/>
        <v/>
      </c>
      <c r="BI898" s="239" t="str">
        <f t="shared" si="1284"/>
        <v/>
      </c>
      <c r="BJ898" s="239" t="str">
        <f t="shared" si="1285"/>
        <v/>
      </c>
      <c r="BK898" s="239" t="str">
        <f t="shared" si="1286"/>
        <v/>
      </c>
      <c r="BL898" s="239" t="str">
        <f t="shared" si="1287"/>
        <v/>
      </c>
      <c r="BN898" s="239" t="str">
        <f t="shared" si="1297"/>
        <v/>
      </c>
      <c r="BO898" s="239" t="str">
        <f t="shared" si="1298"/>
        <v/>
      </c>
      <c r="BP898" s="239" t="str">
        <f t="shared" si="1299"/>
        <v/>
      </c>
      <c r="BQ898" s="239" t="str">
        <f t="shared" si="1300"/>
        <v/>
      </c>
      <c r="BR898" s="239" t="str">
        <f t="shared" si="1301"/>
        <v/>
      </c>
      <c r="BS898" s="239" t="str">
        <f t="shared" si="1302"/>
        <v/>
      </c>
      <c r="BT898" s="239" t="str">
        <f t="shared" si="1303"/>
        <v/>
      </c>
      <c r="BU898" s="239" t="str">
        <f t="shared" si="1304"/>
        <v/>
      </c>
      <c r="BV898" s="239" t="str">
        <f t="shared" si="1305"/>
        <v/>
      </c>
      <c r="BW898" s="239" t="str">
        <f t="shared" si="1306"/>
        <v/>
      </c>
      <c r="BX898" s="239" t="str">
        <f t="shared" si="1307"/>
        <v/>
      </c>
      <c r="BY898" s="239" t="str">
        <f t="shared" si="1308"/>
        <v/>
      </c>
      <c r="BZ898" s="239" t="str">
        <f t="shared" si="1309"/>
        <v/>
      </c>
      <c r="CA898" s="239" t="str">
        <f t="shared" si="1310"/>
        <v/>
      </c>
      <c r="CB898" s="239" t="str">
        <f t="shared" si="1311"/>
        <v/>
      </c>
      <c r="CC898" s="239" t="str">
        <f t="shared" si="1312"/>
        <v/>
      </c>
      <c r="CD898" s="239" t="str">
        <f t="shared" si="1313"/>
        <v/>
      </c>
      <c r="CE898" s="239" t="str">
        <f t="shared" si="1314"/>
        <v/>
      </c>
      <c r="CF898" s="239" t="str">
        <f t="shared" si="1315"/>
        <v/>
      </c>
      <c r="CG898" s="239" t="str">
        <f t="shared" si="1316"/>
        <v/>
      </c>
      <c r="CH898" s="239" t="str">
        <f t="shared" si="1317"/>
        <v/>
      </c>
      <c r="CI898" s="239" t="str">
        <f t="shared" si="1318"/>
        <v/>
      </c>
      <c r="CJ898" s="239" t="str">
        <f t="shared" si="1319"/>
        <v/>
      </c>
      <c r="CK898" s="239" t="str">
        <f t="shared" si="1320"/>
        <v/>
      </c>
      <c r="CL898" s="239" t="str">
        <f t="shared" si="1321"/>
        <v/>
      </c>
      <c r="CM898" s="239" t="str">
        <f t="shared" si="1322"/>
        <v/>
      </c>
      <c r="CN898" s="239" t="str">
        <f t="shared" si="1323"/>
        <v/>
      </c>
      <c r="CP898" s="239" t="str">
        <f t="shared" si="1324"/>
        <v/>
      </c>
      <c r="CQ898" s="239" t="str">
        <f t="shared" si="1325"/>
        <v/>
      </c>
      <c r="CR898" s="239" t="str">
        <f t="shared" si="1326"/>
        <v/>
      </c>
      <c r="CS898" s="239" t="str">
        <f t="shared" si="1327"/>
        <v/>
      </c>
      <c r="CT898" s="239" t="str">
        <f t="shared" si="1328"/>
        <v/>
      </c>
      <c r="CU898" s="239" t="str">
        <f t="shared" si="1329"/>
        <v/>
      </c>
      <c r="CV898" s="239" t="str">
        <f t="shared" si="1330"/>
        <v/>
      </c>
      <c r="CW898" s="239" t="str">
        <f t="shared" si="1331"/>
        <v/>
      </c>
      <c r="CX898" s="239" t="str">
        <f t="shared" si="1332"/>
        <v/>
      </c>
      <c r="CY898" s="239" t="str">
        <f t="shared" si="1333"/>
        <v/>
      </c>
      <c r="CZ898" s="239" t="str">
        <f t="shared" si="1334"/>
        <v/>
      </c>
      <c r="DA898" s="239" t="str">
        <f t="shared" si="1335"/>
        <v/>
      </c>
      <c r="DB898" s="239" t="str">
        <f t="shared" si="1336"/>
        <v/>
      </c>
      <c r="DC898" s="239" t="str">
        <f t="shared" si="1337"/>
        <v/>
      </c>
      <c r="DD898" s="239" t="str">
        <f t="shared" si="1338"/>
        <v/>
      </c>
      <c r="DE898" s="239" t="str">
        <f t="shared" si="1339"/>
        <v/>
      </c>
      <c r="DF898" s="239" t="str">
        <f t="shared" si="1340"/>
        <v/>
      </c>
      <c r="DG898" s="239" t="str">
        <f t="shared" si="1341"/>
        <v/>
      </c>
      <c r="DH898" s="239" t="str">
        <f t="shared" si="1342"/>
        <v/>
      </c>
      <c r="DI898" s="239" t="str">
        <f t="shared" si="1343"/>
        <v/>
      </c>
      <c r="DJ898" s="239" t="str">
        <f t="shared" si="1344"/>
        <v/>
      </c>
      <c r="DK898" s="239" t="str">
        <f t="shared" si="1345"/>
        <v/>
      </c>
      <c r="DL898" s="239" t="str">
        <f t="shared" si="1346"/>
        <v/>
      </c>
      <c r="DM898" s="239" t="str">
        <f t="shared" si="1347"/>
        <v/>
      </c>
      <c r="DN898" s="239" t="str">
        <f t="shared" si="1348"/>
        <v/>
      </c>
      <c r="DO898" s="239" t="str">
        <f t="shared" si="1349"/>
        <v/>
      </c>
      <c r="DP898" s="239" t="str">
        <f t="shared" si="1350"/>
        <v/>
      </c>
    </row>
    <row r="899" spans="1:120" ht="35.25" hidden="1" customHeight="1" x14ac:dyDescent="0.25">
      <c r="A899" s="53" t="s">
        <v>4521</v>
      </c>
      <c r="B899" s="53">
        <v>3100</v>
      </c>
      <c r="C899" s="53" t="s">
        <v>68</v>
      </c>
      <c r="D899" s="53" t="s">
        <v>3541</v>
      </c>
      <c r="E899" s="53">
        <v>1</v>
      </c>
      <c r="F899" s="53" t="s">
        <v>3567</v>
      </c>
      <c r="G899" s="53" t="str">
        <f t="shared" si="1352"/>
        <v>3100-2</v>
      </c>
      <c r="H899" s="53" t="s">
        <v>94</v>
      </c>
      <c r="I899" s="53" t="s">
        <v>196</v>
      </c>
      <c r="J899" s="53" t="s">
        <v>80</v>
      </c>
      <c r="K899" s="53" t="s">
        <v>80</v>
      </c>
      <c r="L899" s="53" t="s">
        <v>80</v>
      </c>
      <c r="M899" s="53" t="s">
        <v>80</v>
      </c>
      <c r="N899" s="53" t="s">
        <v>80</v>
      </c>
      <c r="O899" s="53" t="s">
        <v>80</v>
      </c>
      <c r="P899" s="53" t="s">
        <v>3568</v>
      </c>
      <c r="Q899" s="52">
        <v>0.7</v>
      </c>
      <c r="R899" s="52">
        <f>+Q899*Q896</f>
        <v>0.27999999999999997</v>
      </c>
      <c r="S899" s="53">
        <v>5</v>
      </c>
      <c r="T899" s="53" t="s">
        <v>84</v>
      </c>
      <c r="U899" s="53" t="s">
        <v>3556</v>
      </c>
      <c r="V899" s="51">
        <v>44958</v>
      </c>
      <c r="W899" s="51">
        <v>45260</v>
      </c>
      <c r="X899" s="51" t="s">
        <v>2285</v>
      </c>
      <c r="Y899" s="49" t="s">
        <v>87</v>
      </c>
      <c r="Z899" s="59" t="s">
        <v>100</v>
      </c>
      <c r="AA899" s="52">
        <v>1</v>
      </c>
      <c r="AB899" s="53" t="s">
        <v>3569</v>
      </c>
      <c r="AC899" s="23">
        <v>45170</v>
      </c>
      <c r="AD899" s="52">
        <v>1</v>
      </c>
      <c r="AE899" s="53" t="s">
        <v>942</v>
      </c>
      <c r="AF899" s="23">
        <v>45170</v>
      </c>
      <c r="AG899" s="60" t="s">
        <v>79</v>
      </c>
      <c r="AH899" s="52">
        <v>1</v>
      </c>
      <c r="AI899" s="52">
        <f t="shared" si="1269"/>
        <v>0.27999999999999997</v>
      </c>
      <c r="AJ899" s="52">
        <f t="shared" si="1365"/>
        <v>1</v>
      </c>
      <c r="AK899" s="52"/>
      <c r="AL899" s="239" t="str">
        <f t="shared" si="1288"/>
        <v/>
      </c>
      <c r="AM899" s="239" t="str">
        <f t="shared" si="1289"/>
        <v/>
      </c>
      <c r="AN899" s="239" t="str">
        <f t="shared" si="1290"/>
        <v/>
      </c>
      <c r="AO899" s="239" t="str">
        <f t="shared" si="1291"/>
        <v/>
      </c>
      <c r="AP899" s="239" t="str">
        <f t="shared" si="1292"/>
        <v/>
      </c>
      <c r="AQ899" s="239" t="str">
        <f t="shared" si="1293"/>
        <v/>
      </c>
      <c r="AR899" s="239" t="str">
        <f t="shared" si="1294"/>
        <v/>
      </c>
      <c r="AS899" s="239" t="str">
        <f t="shared" si="1295"/>
        <v/>
      </c>
      <c r="AT899" s="239" t="str">
        <f t="shared" si="1296"/>
        <v/>
      </c>
      <c r="AU899" s="239" t="str">
        <f t="shared" si="1270"/>
        <v/>
      </c>
      <c r="AV899" s="239" t="str">
        <f t="shared" si="1271"/>
        <v/>
      </c>
      <c r="AW899" s="239" t="str">
        <f t="shared" si="1272"/>
        <v/>
      </c>
      <c r="AX899" s="239" t="str">
        <f t="shared" si="1273"/>
        <v/>
      </c>
      <c r="AY899" s="239" t="str">
        <f t="shared" si="1274"/>
        <v/>
      </c>
      <c r="AZ899" s="239" t="str">
        <f t="shared" si="1275"/>
        <v/>
      </c>
      <c r="BA899" s="239" t="str">
        <f t="shared" si="1276"/>
        <v/>
      </c>
      <c r="BB899" s="239" t="str">
        <f t="shared" si="1277"/>
        <v/>
      </c>
      <c r="BC899" s="239" t="str">
        <f t="shared" si="1278"/>
        <v/>
      </c>
      <c r="BD899" s="239" t="str">
        <f t="shared" si="1279"/>
        <v/>
      </c>
      <c r="BE899" s="239" t="str">
        <f t="shared" si="1280"/>
        <v/>
      </c>
      <c r="BF899" s="239" t="str">
        <f t="shared" si="1281"/>
        <v/>
      </c>
      <c r="BG899" s="239" t="str">
        <f t="shared" si="1282"/>
        <v/>
      </c>
      <c r="BH899" s="239" t="str">
        <f t="shared" si="1283"/>
        <v/>
      </c>
      <c r="BI899" s="239" t="str">
        <f t="shared" si="1284"/>
        <v/>
      </c>
      <c r="BJ899" s="239" t="str">
        <f t="shared" si="1285"/>
        <v/>
      </c>
      <c r="BK899" s="239" t="str">
        <f t="shared" si="1286"/>
        <v/>
      </c>
      <c r="BL899" s="239" t="str">
        <f t="shared" si="1287"/>
        <v/>
      </c>
      <c r="BN899" s="239" t="str">
        <f t="shared" si="1297"/>
        <v/>
      </c>
      <c r="BO899" s="239" t="str">
        <f t="shared" si="1298"/>
        <v/>
      </c>
      <c r="BP899" s="239" t="str">
        <f t="shared" si="1299"/>
        <v/>
      </c>
      <c r="BQ899" s="239" t="str">
        <f t="shared" si="1300"/>
        <v/>
      </c>
      <c r="BR899" s="239" t="str">
        <f t="shared" si="1301"/>
        <v/>
      </c>
      <c r="BS899" s="239" t="str">
        <f t="shared" si="1302"/>
        <v/>
      </c>
      <c r="BT899" s="239" t="str">
        <f t="shared" si="1303"/>
        <v/>
      </c>
      <c r="BU899" s="239" t="str">
        <f t="shared" si="1304"/>
        <v/>
      </c>
      <c r="BV899" s="239" t="str">
        <f t="shared" si="1305"/>
        <v/>
      </c>
      <c r="BW899" s="239" t="str">
        <f t="shared" si="1306"/>
        <v/>
      </c>
      <c r="BX899" s="239" t="str">
        <f t="shared" si="1307"/>
        <v/>
      </c>
      <c r="BY899" s="239" t="str">
        <f t="shared" si="1308"/>
        <v/>
      </c>
      <c r="BZ899" s="239" t="str">
        <f t="shared" si="1309"/>
        <v/>
      </c>
      <c r="CA899" s="239" t="str">
        <f t="shared" si="1310"/>
        <v/>
      </c>
      <c r="CB899" s="239" t="str">
        <f t="shared" si="1311"/>
        <v/>
      </c>
      <c r="CC899" s="239" t="str">
        <f t="shared" si="1312"/>
        <v/>
      </c>
      <c r="CD899" s="239" t="str">
        <f t="shared" si="1313"/>
        <v/>
      </c>
      <c r="CE899" s="239" t="str">
        <f t="shared" si="1314"/>
        <v/>
      </c>
      <c r="CF899" s="239" t="str">
        <f t="shared" si="1315"/>
        <v/>
      </c>
      <c r="CG899" s="239" t="str">
        <f t="shared" si="1316"/>
        <v/>
      </c>
      <c r="CH899" s="239" t="str">
        <f t="shared" si="1317"/>
        <v/>
      </c>
      <c r="CI899" s="239" t="str">
        <f t="shared" si="1318"/>
        <v/>
      </c>
      <c r="CJ899" s="239" t="str">
        <f t="shared" si="1319"/>
        <v/>
      </c>
      <c r="CK899" s="239" t="str">
        <f t="shared" si="1320"/>
        <v/>
      </c>
      <c r="CL899" s="239" t="str">
        <f t="shared" si="1321"/>
        <v/>
      </c>
      <c r="CM899" s="239" t="str">
        <f t="shared" si="1322"/>
        <v/>
      </c>
      <c r="CN899" s="239" t="str">
        <f t="shared" si="1323"/>
        <v/>
      </c>
      <c r="CP899" s="239" t="str">
        <f t="shared" si="1324"/>
        <v/>
      </c>
      <c r="CQ899" s="239" t="str">
        <f t="shared" si="1325"/>
        <v/>
      </c>
      <c r="CR899" s="239" t="str">
        <f t="shared" si="1326"/>
        <v/>
      </c>
      <c r="CS899" s="239" t="str">
        <f t="shared" si="1327"/>
        <v/>
      </c>
      <c r="CT899" s="239" t="str">
        <f t="shared" si="1328"/>
        <v/>
      </c>
      <c r="CU899" s="239" t="str">
        <f t="shared" si="1329"/>
        <v/>
      </c>
      <c r="CV899" s="239" t="str">
        <f t="shared" si="1330"/>
        <v/>
      </c>
      <c r="CW899" s="239" t="str">
        <f t="shared" si="1331"/>
        <v/>
      </c>
      <c r="CX899" s="239" t="str">
        <f t="shared" si="1332"/>
        <v/>
      </c>
      <c r="CY899" s="239" t="str">
        <f t="shared" si="1333"/>
        <v/>
      </c>
      <c r="CZ899" s="239" t="str">
        <f t="shared" si="1334"/>
        <v/>
      </c>
      <c r="DA899" s="239" t="str">
        <f t="shared" si="1335"/>
        <v/>
      </c>
      <c r="DB899" s="239" t="str">
        <f t="shared" si="1336"/>
        <v/>
      </c>
      <c r="DC899" s="239" t="str">
        <f t="shared" si="1337"/>
        <v/>
      </c>
      <c r="DD899" s="239" t="str">
        <f t="shared" si="1338"/>
        <v/>
      </c>
      <c r="DE899" s="239" t="str">
        <f t="shared" si="1339"/>
        <v/>
      </c>
      <c r="DF899" s="239" t="str">
        <f t="shared" si="1340"/>
        <v/>
      </c>
      <c r="DG899" s="239" t="str">
        <f t="shared" si="1341"/>
        <v/>
      </c>
      <c r="DH899" s="239" t="str">
        <f t="shared" si="1342"/>
        <v/>
      </c>
      <c r="DI899" s="239" t="str">
        <f t="shared" si="1343"/>
        <v/>
      </c>
      <c r="DJ899" s="239" t="str">
        <f t="shared" si="1344"/>
        <v/>
      </c>
      <c r="DK899" s="239" t="str">
        <f t="shared" si="1345"/>
        <v/>
      </c>
      <c r="DL899" s="239" t="str">
        <f t="shared" si="1346"/>
        <v/>
      </c>
      <c r="DM899" s="239" t="str">
        <f t="shared" si="1347"/>
        <v/>
      </c>
      <c r="DN899" s="239" t="str">
        <f t="shared" si="1348"/>
        <v/>
      </c>
      <c r="DO899" s="239" t="str">
        <f t="shared" si="1349"/>
        <v/>
      </c>
      <c r="DP899" s="239" t="str">
        <f t="shared" si="1350"/>
        <v/>
      </c>
    </row>
    <row r="900" spans="1:120" ht="64.5" hidden="1" customHeight="1" x14ac:dyDescent="0.25">
      <c r="A900" s="49" t="s">
        <v>4521</v>
      </c>
      <c r="B900" s="49">
        <v>3100</v>
      </c>
      <c r="C900" s="53" t="s">
        <v>68</v>
      </c>
      <c r="D900" s="49" t="s">
        <v>3541</v>
      </c>
      <c r="E900" s="85">
        <v>1</v>
      </c>
      <c r="F900" s="49" t="s">
        <v>3570</v>
      </c>
      <c r="G900" s="49" t="str">
        <f t="shared" si="1352"/>
        <v>3100-3</v>
      </c>
      <c r="H900" s="49" t="s">
        <v>75</v>
      </c>
      <c r="I900" s="49" t="s">
        <v>196</v>
      </c>
      <c r="J900" s="49" t="s">
        <v>265</v>
      </c>
      <c r="K900" s="49" t="s">
        <v>124</v>
      </c>
      <c r="L900" s="49" t="s">
        <v>79</v>
      </c>
      <c r="M900" s="49" t="s">
        <v>3178</v>
      </c>
      <c r="N900" s="49" t="s">
        <v>2593</v>
      </c>
      <c r="O900" s="49" t="s">
        <v>644</v>
      </c>
      <c r="P900" s="49" t="s">
        <v>3571</v>
      </c>
      <c r="Q900" s="50">
        <v>0.2</v>
      </c>
      <c r="R900" s="50"/>
      <c r="S900" s="49">
        <v>1</v>
      </c>
      <c r="T900" s="49" t="s">
        <v>84</v>
      </c>
      <c r="U900" s="49" t="s">
        <v>3572</v>
      </c>
      <c r="V900" s="51">
        <v>44958</v>
      </c>
      <c r="W900" s="51">
        <v>45260</v>
      </c>
      <c r="X900" s="51" t="s">
        <v>3573</v>
      </c>
      <c r="Y900" s="49" t="s">
        <v>87</v>
      </c>
      <c r="Z900" s="59" t="s">
        <v>100</v>
      </c>
      <c r="AA900" s="52">
        <v>1</v>
      </c>
      <c r="AB900" s="23" t="s">
        <v>3574</v>
      </c>
      <c r="AC900" s="23">
        <v>45237</v>
      </c>
      <c r="AD900" s="52">
        <v>1</v>
      </c>
      <c r="AE900" s="23" t="s">
        <v>3575</v>
      </c>
      <c r="AF900" s="23">
        <v>45237</v>
      </c>
      <c r="AG900" s="52"/>
      <c r="AH900" s="52" t="s">
        <v>92</v>
      </c>
      <c r="AI900" s="52">
        <f t="shared" si="1269"/>
        <v>0.2</v>
      </c>
      <c r="AJ900" s="52"/>
      <c r="AK900" s="52"/>
      <c r="AL900" s="239" t="str">
        <f t="shared" si="1288"/>
        <v/>
      </c>
      <c r="AM900" s="239" t="str">
        <f t="shared" si="1289"/>
        <v/>
      </c>
      <c r="AN900" s="239" t="str">
        <f t="shared" si="1290"/>
        <v/>
      </c>
      <c r="AO900" s="239" t="str">
        <f t="shared" si="1291"/>
        <v/>
      </c>
      <c r="AP900" s="239" t="str">
        <f t="shared" si="1292"/>
        <v/>
      </c>
      <c r="AQ900" s="239" t="str">
        <f t="shared" si="1293"/>
        <v/>
      </c>
      <c r="AR900" s="239" t="str">
        <f t="shared" si="1294"/>
        <v/>
      </c>
      <c r="AS900" s="239" t="str">
        <f t="shared" si="1295"/>
        <v/>
      </c>
      <c r="AT900" s="239" t="str">
        <f t="shared" si="1296"/>
        <v/>
      </c>
      <c r="AU900" s="239" t="str">
        <f t="shared" si="1270"/>
        <v/>
      </c>
      <c r="AV900" s="239" t="str">
        <f t="shared" si="1271"/>
        <v/>
      </c>
      <c r="AW900" s="239" t="str">
        <f t="shared" si="1272"/>
        <v/>
      </c>
      <c r="AX900" s="239" t="str">
        <f t="shared" si="1273"/>
        <v/>
      </c>
      <c r="AY900" s="239" t="str">
        <f t="shared" si="1274"/>
        <v/>
      </c>
      <c r="AZ900" s="239" t="str">
        <f t="shared" si="1275"/>
        <v/>
      </c>
      <c r="BA900" s="239" t="str">
        <f t="shared" si="1276"/>
        <v/>
      </c>
      <c r="BB900" s="239" t="str">
        <f t="shared" si="1277"/>
        <v/>
      </c>
      <c r="BC900" s="239" t="str">
        <f t="shared" si="1278"/>
        <v/>
      </c>
      <c r="BD900" s="239" t="str">
        <f t="shared" si="1279"/>
        <v/>
      </c>
      <c r="BE900" s="239" t="str">
        <f t="shared" si="1280"/>
        <v/>
      </c>
      <c r="BF900" s="239" t="str">
        <f t="shared" si="1281"/>
        <v/>
      </c>
      <c r="BG900" s="239" t="str">
        <f t="shared" si="1282"/>
        <v/>
      </c>
      <c r="BH900" s="239" t="str">
        <f t="shared" si="1283"/>
        <v/>
      </c>
      <c r="BI900" s="239" t="str">
        <f t="shared" si="1284"/>
        <v/>
      </c>
      <c r="BJ900" s="239" t="str">
        <f t="shared" si="1285"/>
        <v/>
      </c>
      <c r="BK900" s="239" t="str">
        <f t="shared" si="1286"/>
        <v/>
      </c>
      <c r="BL900" s="239" t="str">
        <f t="shared" si="1287"/>
        <v/>
      </c>
      <c r="BN900" s="239" t="str">
        <f t="shared" si="1297"/>
        <v/>
      </c>
      <c r="BO900" s="239" t="str">
        <f t="shared" si="1298"/>
        <v/>
      </c>
      <c r="BP900" s="239" t="str">
        <f t="shared" si="1299"/>
        <v/>
      </c>
      <c r="BQ900" s="239" t="str">
        <f t="shared" si="1300"/>
        <v/>
      </c>
      <c r="BR900" s="239" t="str">
        <f t="shared" si="1301"/>
        <v/>
      </c>
      <c r="BS900" s="239" t="str">
        <f t="shared" si="1302"/>
        <v/>
      </c>
      <c r="BT900" s="239" t="str">
        <f t="shared" si="1303"/>
        <v/>
      </c>
      <c r="BU900" s="239" t="str">
        <f t="shared" si="1304"/>
        <v/>
      </c>
      <c r="BV900" s="239" t="str">
        <f t="shared" si="1305"/>
        <v/>
      </c>
      <c r="BW900" s="239" t="str">
        <f t="shared" si="1306"/>
        <v/>
      </c>
      <c r="BX900" s="239" t="str">
        <f t="shared" si="1307"/>
        <v/>
      </c>
      <c r="BY900" s="239" t="str">
        <f t="shared" si="1308"/>
        <v/>
      </c>
      <c r="BZ900" s="239" t="str">
        <f t="shared" si="1309"/>
        <v/>
      </c>
      <c r="CA900" s="239" t="str">
        <f t="shared" si="1310"/>
        <v/>
      </c>
      <c r="CB900" s="239" t="str">
        <f t="shared" si="1311"/>
        <v/>
      </c>
      <c r="CC900" s="239" t="str">
        <f t="shared" si="1312"/>
        <v/>
      </c>
      <c r="CD900" s="239" t="str">
        <f t="shared" si="1313"/>
        <v/>
      </c>
      <c r="CE900" s="239" t="str">
        <f t="shared" si="1314"/>
        <v/>
      </c>
      <c r="CF900" s="239" t="str">
        <f t="shared" si="1315"/>
        <v/>
      </c>
      <c r="CG900" s="239" t="str">
        <f t="shared" si="1316"/>
        <v/>
      </c>
      <c r="CH900" s="239" t="str">
        <f t="shared" si="1317"/>
        <v/>
      </c>
      <c r="CI900" s="239" t="str">
        <f t="shared" si="1318"/>
        <v/>
      </c>
      <c r="CJ900" s="239" t="str">
        <f t="shared" si="1319"/>
        <v/>
      </c>
      <c r="CK900" s="239" t="str">
        <f t="shared" si="1320"/>
        <v/>
      </c>
      <c r="CL900" s="239" t="str">
        <f t="shared" si="1321"/>
        <v/>
      </c>
      <c r="CM900" s="239" t="str">
        <f t="shared" si="1322"/>
        <v/>
      </c>
      <c r="CN900" s="239" t="str">
        <f t="shared" si="1323"/>
        <v/>
      </c>
      <c r="CP900" s="239" t="str">
        <f t="shared" si="1324"/>
        <v/>
      </c>
      <c r="CQ900" s="239" t="str">
        <f t="shared" si="1325"/>
        <v/>
      </c>
      <c r="CR900" s="239" t="str">
        <f t="shared" si="1326"/>
        <v/>
      </c>
      <c r="CS900" s="239" t="str">
        <f t="shared" si="1327"/>
        <v/>
      </c>
      <c r="CT900" s="239" t="str">
        <f t="shared" si="1328"/>
        <v/>
      </c>
      <c r="CU900" s="239" t="str">
        <f t="shared" si="1329"/>
        <v/>
      </c>
      <c r="CV900" s="239" t="str">
        <f t="shared" si="1330"/>
        <v/>
      </c>
      <c r="CW900" s="239" t="str">
        <f t="shared" si="1331"/>
        <v/>
      </c>
      <c r="CX900" s="239" t="str">
        <f t="shared" si="1332"/>
        <v/>
      </c>
      <c r="CY900" s="239" t="str">
        <f t="shared" si="1333"/>
        <v/>
      </c>
      <c r="CZ900" s="239" t="str">
        <f t="shared" si="1334"/>
        <v/>
      </c>
      <c r="DA900" s="239" t="str">
        <f t="shared" si="1335"/>
        <v/>
      </c>
      <c r="DB900" s="239" t="str">
        <f t="shared" si="1336"/>
        <v/>
      </c>
      <c r="DC900" s="239" t="str">
        <f t="shared" si="1337"/>
        <v/>
      </c>
      <c r="DD900" s="239" t="str">
        <f t="shared" si="1338"/>
        <v/>
      </c>
      <c r="DE900" s="239" t="str">
        <f t="shared" si="1339"/>
        <v/>
      </c>
      <c r="DF900" s="239" t="str">
        <f t="shared" si="1340"/>
        <v/>
      </c>
      <c r="DG900" s="239" t="str">
        <f t="shared" si="1341"/>
        <v/>
      </c>
      <c r="DH900" s="239" t="str">
        <f t="shared" si="1342"/>
        <v/>
      </c>
      <c r="DI900" s="239" t="str">
        <f t="shared" si="1343"/>
        <v/>
      </c>
      <c r="DJ900" s="239" t="str">
        <f t="shared" si="1344"/>
        <v/>
      </c>
      <c r="DK900" s="239" t="str">
        <f t="shared" si="1345"/>
        <v/>
      </c>
      <c r="DL900" s="239" t="str">
        <f t="shared" si="1346"/>
        <v/>
      </c>
      <c r="DM900" s="239" t="str">
        <f t="shared" si="1347"/>
        <v/>
      </c>
      <c r="DN900" s="239" t="str">
        <f t="shared" si="1348"/>
        <v/>
      </c>
      <c r="DO900" s="239" t="str">
        <f t="shared" si="1349"/>
        <v/>
      </c>
      <c r="DP900" s="239" t="str">
        <f t="shared" si="1350"/>
        <v/>
      </c>
    </row>
    <row r="901" spans="1:120" ht="35.25" hidden="1" customHeight="1" x14ac:dyDescent="0.25">
      <c r="A901" s="53" t="s">
        <v>4521</v>
      </c>
      <c r="B901" s="53">
        <v>3100</v>
      </c>
      <c r="C901" s="53" t="s">
        <v>68</v>
      </c>
      <c r="D901" s="53" t="s">
        <v>3541</v>
      </c>
      <c r="E901" s="87">
        <v>1</v>
      </c>
      <c r="F901" s="53" t="s">
        <v>3576</v>
      </c>
      <c r="G901" s="53" t="str">
        <f t="shared" si="1352"/>
        <v>3100-3</v>
      </c>
      <c r="H901" s="53" t="s">
        <v>94</v>
      </c>
      <c r="I901" s="53" t="s">
        <v>196</v>
      </c>
      <c r="J901" s="53" t="s">
        <v>80</v>
      </c>
      <c r="K901" s="53" t="s">
        <v>80</v>
      </c>
      <c r="L901" s="53" t="s">
        <v>80</v>
      </c>
      <c r="M901" s="53" t="s">
        <v>80</v>
      </c>
      <c r="N901" s="53" t="s">
        <v>80</v>
      </c>
      <c r="O901" s="53" t="s">
        <v>80</v>
      </c>
      <c r="P901" s="53" t="s">
        <v>3577</v>
      </c>
      <c r="Q901" s="52">
        <v>0.5</v>
      </c>
      <c r="R901" s="52">
        <f>+Q901*Q900</f>
        <v>0.1</v>
      </c>
      <c r="S901" s="53">
        <v>1</v>
      </c>
      <c r="T901" s="53" t="s">
        <v>84</v>
      </c>
      <c r="U901" s="53" t="s">
        <v>3578</v>
      </c>
      <c r="V901" s="7">
        <v>44958</v>
      </c>
      <c r="W901" s="97">
        <v>45065</v>
      </c>
      <c r="X901" s="53" t="s">
        <v>2285</v>
      </c>
      <c r="Y901" s="49" t="s">
        <v>167</v>
      </c>
      <c r="Z901" s="59" t="s">
        <v>100</v>
      </c>
      <c r="AA901" s="60">
        <v>1</v>
      </c>
      <c r="AB901" s="62" t="s">
        <v>3579</v>
      </c>
      <c r="AC901" s="62">
        <v>45065</v>
      </c>
      <c r="AD901" s="60">
        <v>1</v>
      </c>
      <c r="AE901" s="195" t="s">
        <v>3575</v>
      </c>
      <c r="AF901" s="62">
        <v>45065</v>
      </c>
      <c r="AG901" s="60" t="s">
        <v>79</v>
      </c>
      <c r="AH901" s="60">
        <v>1</v>
      </c>
      <c r="AI901" s="52">
        <f t="shared" si="1269"/>
        <v>0.1</v>
      </c>
      <c r="AJ901" s="52">
        <f>+AI901/R901</f>
        <v>1</v>
      </c>
      <c r="AK901" s="52"/>
      <c r="AL901" s="239" t="str">
        <f t="shared" si="1288"/>
        <v/>
      </c>
      <c r="AM901" s="239" t="str">
        <f t="shared" si="1289"/>
        <v/>
      </c>
      <c r="AN901" s="239" t="str">
        <f t="shared" si="1290"/>
        <v/>
      </c>
      <c r="AO901" s="239" t="str">
        <f t="shared" si="1291"/>
        <v/>
      </c>
      <c r="AP901" s="239" t="str">
        <f t="shared" si="1292"/>
        <v/>
      </c>
      <c r="AQ901" s="239" t="str">
        <f t="shared" si="1293"/>
        <v/>
      </c>
      <c r="AR901" s="239" t="str">
        <f t="shared" si="1294"/>
        <v/>
      </c>
      <c r="AS901" s="239" t="str">
        <f t="shared" si="1295"/>
        <v/>
      </c>
      <c r="AT901" s="239" t="str">
        <f t="shared" si="1296"/>
        <v/>
      </c>
      <c r="AU901" s="239" t="str">
        <f t="shared" si="1270"/>
        <v/>
      </c>
      <c r="AV901" s="239" t="str">
        <f t="shared" si="1271"/>
        <v/>
      </c>
      <c r="AW901" s="239" t="str">
        <f t="shared" si="1272"/>
        <v/>
      </c>
      <c r="AX901" s="239" t="str">
        <f t="shared" si="1273"/>
        <v/>
      </c>
      <c r="AY901" s="239" t="str">
        <f t="shared" si="1274"/>
        <v/>
      </c>
      <c r="AZ901" s="239" t="str">
        <f t="shared" si="1275"/>
        <v/>
      </c>
      <c r="BA901" s="239" t="str">
        <f t="shared" si="1276"/>
        <v/>
      </c>
      <c r="BB901" s="239" t="str">
        <f t="shared" si="1277"/>
        <v/>
      </c>
      <c r="BC901" s="239" t="str">
        <f t="shared" si="1278"/>
        <v/>
      </c>
      <c r="BD901" s="239" t="str">
        <f t="shared" si="1279"/>
        <v/>
      </c>
      <c r="BE901" s="239" t="str">
        <f t="shared" si="1280"/>
        <v/>
      </c>
      <c r="BF901" s="239" t="str">
        <f t="shared" si="1281"/>
        <v/>
      </c>
      <c r="BG901" s="239" t="str">
        <f t="shared" si="1282"/>
        <v/>
      </c>
      <c r="BH901" s="239" t="str">
        <f t="shared" si="1283"/>
        <v/>
      </c>
      <c r="BI901" s="239" t="str">
        <f t="shared" si="1284"/>
        <v/>
      </c>
      <c r="BJ901" s="239" t="str">
        <f t="shared" si="1285"/>
        <v/>
      </c>
      <c r="BK901" s="239" t="str">
        <f t="shared" si="1286"/>
        <v/>
      </c>
      <c r="BL901" s="239" t="str">
        <f t="shared" si="1287"/>
        <v/>
      </c>
      <c r="BN901" s="239" t="str">
        <f t="shared" si="1297"/>
        <v/>
      </c>
      <c r="BO901" s="239" t="str">
        <f t="shared" si="1298"/>
        <v/>
      </c>
      <c r="BP901" s="239" t="str">
        <f t="shared" si="1299"/>
        <v/>
      </c>
      <c r="BQ901" s="239" t="str">
        <f t="shared" si="1300"/>
        <v/>
      </c>
      <c r="BR901" s="239" t="str">
        <f t="shared" si="1301"/>
        <v/>
      </c>
      <c r="BS901" s="239" t="str">
        <f t="shared" si="1302"/>
        <v/>
      </c>
      <c r="BT901" s="239" t="str">
        <f t="shared" si="1303"/>
        <v/>
      </c>
      <c r="BU901" s="239" t="str">
        <f t="shared" si="1304"/>
        <v/>
      </c>
      <c r="BV901" s="239" t="str">
        <f t="shared" si="1305"/>
        <v/>
      </c>
      <c r="BW901" s="239" t="str">
        <f t="shared" si="1306"/>
        <v/>
      </c>
      <c r="BX901" s="239" t="str">
        <f t="shared" si="1307"/>
        <v/>
      </c>
      <c r="BY901" s="239" t="str">
        <f t="shared" si="1308"/>
        <v/>
      </c>
      <c r="BZ901" s="239" t="str">
        <f t="shared" si="1309"/>
        <v/>
      </c>
      <c r="CA901" s="239" t="str">
        <f t="shared" si="1310"/>
        <v/>
      </c>
      <c r="CB901" s="239" t="str">
        <f t="shared" si="1311"/>
        <v/>
      </c>
      <c r="CC901" s="239" t="str">
        <f t="shared" si="1312"/>
        <v/>
      </c>
      <c r="CD901" s="239" t="str">
        <f t="shared" si="1313"/>
        <v/>
      </c>
      <c r="CE901" s="239" t="str">
        <f t="shared" si="1314"/>
        <v/>
      </c>
      <c r="CF901" s="239" t="str">
        <f t="shared" si="1315"/>
        <v/>
      </c>
      <c r="CG901" s="239" t="str">
        <f t="shared" si="1316"/>
        <v/>
      </c>
      <c r="CH901" s="239" t="str">
        <f t="shared" si="1317"/>
        <v/>
      </c>
      <c r="CI901" s="239" t="str">
        <f t="shared" si="1318"/>
        <v/>
      </c>
      <c r="CJ901" s="239" t="str">
        <f t="shared" si="1319"/>
        <v/>
      </c>
      <c r="CK901" s="239" t="str">
        <f t="shared" si="1320"/>
        <v/>
      </c>
      <c r="CL901" s="239" t="str">
        <f t="shared" si="1321"/>
        <v/>
      </c>
      <c r="CM901" s="239" t="str">
        <f t="shared" si="1322"/>
        <v/>
      </c>
      <c r="CN901" s="239" t="str">
        <f t="shared" si="1323"/>
        <v/>
      </c>
      <c r="CP901" s="239" t="str">
        <f t="shared" si="1324"/>
        <v/>
      </c>
      <c r="CQ901" s="239" t="str">
        <f t="shared" si="1325"/>
        <v/>
      </c>
      <c r="CR901" s="239" t="str">
        <f t="shared" si="1326"/>
        <v/>
      </c>
      <c r="CS901" s="239" t="str">
        <f t="shared" si="1327"/>
        <v/>
      </c>
      <c r="CT901" s="239" t="str">
        <f t="shared" si="1328"/>
        <v/>
      </c>
      <c r="CU901" s="239" t="str">
        <f t="shared" si="1329"/>
        <v/>
      </c>
      <c r="CV901" s="239" t="str">
        <f t="shared" si="1330"/>
        <v/>
      </c>
      <c r="CW901" s="239" t="str">
        <f t="shared" si="1331"/>
        <v/>
      </c>
      <c r="CX901" s="239" t="str">
        <f t="shared" si="1332"/>
        <v/>
      </c>
      <c r="CY901" s="239" t="str">
        <f t="shared" si="1333"/>
        <v/>
      </c>
      <c r="CZ901" s="239" t="str">
        <f t="shared" si="1334"/>
        <v/>
      </c>
      <c r="DA901" s="239" t="str">
        <f t="shared" si="1335"/>
        <v/>
      </c>
      <c r="DB901" s="239" t="str">
        <f t="shared" si="1336"/>
        <v/>
      </c>
      <c r="DC901" s="239" t="str">
        <f t="shared" si="1337"/>
        <v/>
      </c>
      <c r="DD901" s="239" t="str">
        <f t="shared" si="1338"/>
        <v/>
      </c>
      <c r="DE901" s="239" t="str">
        <f t="shared" si="1339"/>
        <v/>
      </c>
      <c r="DF901" s="239" t="str">
        <f t="shared" si="1340"/>
        <v/>
      </c>
      <c r="DG901" s="239" t="str">
        <f t="shared" si="1341"/>
        <v/>
      </c>
      <c r="DH901" s="239" t="str">
        <f t="shared" si="1342"/>
        <v/>
      </c>
      <c r="DI901" s="239" t="str">
        <f t="shared" si="1343"/>
        <v/>
      </c>
      <c r="DJ901" s="239" t="str">
        <f t="shared" si="1344"/>
        <v/>
      </c>
      <c r="DK901" s="239" t="str">
        <f t="shared" si="1345"/>
        <v/>
      </c>
      <c r="DL901" s="239" t="str">
        <f t="shared" si="1346"/>
        <v/>
      </c>
      <c r="DM901" s="239" t="str">
        <f t="shared" si="1347"/>
        <v/>
      </c>
      <c r="DN901" s="239" t="str">
        <f t="shared" si="1348"/>
        <v/>
      </c>
      <c r="DO901" s="239" t="str">
        <f t="shared" si="1349"/>
        <v/>
      </c>
      <c r="DP901" s="239" t="str">
        <f t="shared" si="1350"/>
        <v/>
      </c>
    </row>
    <row r="902" spans="1:120" ht="35.25" hidden="1" customHeight="1" x14ac:dyDescent="0.25">
      <c r="A902" s="53" t="s">
        <v>4521</v>
      </c>
      <c r="B902" s="53">
        <v>3100</v>
      </c>
      <c r="C902" s="53" t="s">
        <v>68</v>
      </c>
      <c r="D902" s="53" t="s">
        <v>3541</v>
      </c>
      <c r="E902" s="87">
        <v>1</v>
      </c>
      <c r="F902" s="53" t="s">
        <v>3581</v>
      </c>
      <c r="G902" s="53" t="str">
        <f t="shared" si="1352"/>
        <v>3100-3</v>
      </c>
      <c r="H902" s="53" t="s">
        <v>102</v>
      </c>
      <c r="I902" s="53" t="s">
        <v>196</v>
      </c>
      <c r="J902" s="53" t="s">
        <v>80</v>
      </c>
      <c r="K902" s="53" t="s">
        <v>80</v>
      </c>
      <c r="L902" s="53" t="s">
        <v>80</v>
      </c>
      <c r="M902" s="53" t="s">
        <v>80</v>
      </c>
      <c r="N902" s="53" t="s">
        <v>80</v>
      </c>
      <c r="O902" s="53" t="s">
        <v>80</v>
      </c>
      <c r="P902" s="53" t="s">
        <v>2502</v>
      </c>
      <c r="Q902" s="52">
        <v>0</v>
      </c>
      <c r="R902" s="52">
        <f>+Q902*Q900</f>
        <v>0</v>
      </c>
      <c r="S902" s="53">
        <v>1</v>
      </c>
      <c r="T902" s="53" t="s">
        <v>84</v>
      </c>
      <c r="U902" s="53" t="s">
        <v>2503</v>
      </c>
      <c r="V902" s="97">
        <v>45069</v>
      </c>
      <c r="W902" s="97">
        <v>45128</v>
      </c>
      <c r="X902" s="53" t="s">
        <v>390</v>
      </c>
      <c r="Y902" s="49" t="s">
        <v>202</v>
      </c>
      <c r="Z902" s="59" t="s">
        <v>100</v>
      </c>
      <c r="AA902" s="60">
        <v>1</v>
      </c>
      <c r="AB902" s="60" t="s">
        <v>3582</v>
      </c>
      <c r="AC902" s="69">
        <v>45107</v>
      </c>
      <c r="AD902" s="60">
        <v>1</v>
      </c>
      <c r="AE902" s="60" t="s">
        <v>3580</v>
      </c>
      <c r="AF902" s="69">
        <v>45107</v>
      </c>
      <c r="AG902" s="60" t="s">
        <v>79</v>
      </c>
      <c r="AH902" s="60">
        <v>1</v>
      </c>
      <c r="AI902" s="52">
        <f t="shared" si="1269"/>
        <v>0</v>
      </c>
      <c r="AJ902" s="52"/>
      <c r="AK902" s="52"/>
      <c r="AL902" s="239" t="str">
        <f t="shared" si="1288"/>
        <v/>
      </c>
      <c r="AM902" s="239" t="str">
        <f t="shared" si="1289"/>
        <v/>
      </c>
      <c r="AN902" s="239" t="str">
        <f t="shared" si="1290"/>
        <v/>
      </c>
      <c r="AO902" s="239" t="str">
        <f t="shared" si="1291"/>
        <v/>
      </c>
      <c r="AP902" s="239" t="str">
        <f t="shared" si="1292"/>
        <v/>
      </c>
      <c r="AQ902" s="239" t="str">
        <f t="shared" si="1293"/>
        <v/>
      </c>
      <c r="AR902" s="239" t="str">
        <f t="shared" si="1294"/>
        <v/>
      </c>
      <c r="AS902" s="239" t="str">
        <f t="shared" si="1295"/>
        <v/>
      </c>
      <c r="AT902" s="239" t="str">
        <f t="shared" si="1296"/>
        <v/>
      </c>
      <c r="AU902" s="239" t="str">
        <f t="shared" si="1270"/>
        <v/>
      </c>
      <c r="AV902" s="239">
        <f t="shared" si="1271"/>
        <v>1</v>
      </c>
      <c r="AW902" s="239" t="str">
        <f t="shared" si="1272"/>
        <v/>
      </c>
      <c r="AX902" s="239" t="str">
        <f t="shared" si="1273"/>
        <v/>
      </c>
      <c r="AY902" s="239" t="str">
        <f t="shared" si="1274"/>
        <v/>
      </c>
      <c r="AZ902" s="239" t="str">
        <f t="shared" si="1275"/>
        <v/>
      </c>
      <c r="BA902" s="239" t="str">
        <f t="shared" si="1276"/>
        <v/>
      </c>
      <c r="BB902" s="239" t="str">
        <f t="shared" si="1277"/>
        <v/>
      </c>
      <c r="BC902" s="239" t="str">
        <f t="shared" si="1278"/>
        <v/>
      </c>
      <c r="BD902" s="239" t="str">
        <f t="shared" si="1279"/>
        <v/>
      </c>
      <c r="BE902" s="239" t="str">
        <f t="shared" si="1280"/>
        <v/>
      </c>
      <c r="BF902" s="239" t="str">
        <f t="shared" si="1281"/>
        <v/>
      </c>
      <c r="BG902" s="239" t="str">
        <f t="shared" si="1282"/>
        <v/>
      </c>
      <c r="BH902" s="239" t="str">
        <f t="shared" si="1283"/>
        <v/>
      </c>
      <c r="BI902" s="239" t="str">
        <f t="shared" si="1284"/>
        <v/>
      </c>
      <c r="BJ902" s="239" t="str">
        <f t="shared" si="1285"/>
        <v/>
      </c>
      <c r="BK902" s="239" t="str">
        <f t="shared" si="1286"/>
        <v/>
      </c>
      <c r="BL902" s="239" t="str">
        <f t="shared" si="1287"/>
        <v/>
      </c>
      <c r="BN902" s="239" t="str">
        <f t="shared" si="1297"/>
        <v/>
      </c>
      <c r="BO902" s="239" t="str">
        <f t="shared" si="1298"/>
        <v/>
      </c>
      <c r="BP902" s="239" t="str">
        <f t="shared" si="1299"/>
        <v/>
      </c>
      <c r="BQ902" s="239" t="str">
        <f t="shared" si="1300"/>
        <v/>
      </c>
      <c r="BR902" s="239" t="str">
        <f t="shared" si="1301"/>
        <v/>
      </c>
      <c r="BS902" s="239" t="str">
        <f t="shared" si="1302"/>
        <v/>
      </c>
      <c r="BT902" s="239" t="str">
        <f t="shared" si="1303"/>
        <v/>
      </c>
      <c r="BU902" s="239" t="str">
        <f t="shared" si="1304"/>
        <v/>
      </c>
      <c r="BV902" s="239" t="str">
        <f t="shared" si="1305"/>
        <v/>
      </c>
      <c r="BW902" s="239" t="str">
        <f t="shared" si="1306"/>
        <v/>
      </c>
      <c r="BX902" s="239">
        <f t="shared" si="1307"/>
        <v>1</v>
      </c>
      <c r="BY902" s="239" t="str">
        <f t="shared" si="1308"/>
        <v/>
      </c>
      <c r="BZ902" s="239" t="str">
        <f t="shared" si="1309"/>
        <v/>
      </c>
      <c r="CA902" s="239" t="str">
        <f t="shared" si="1310"/>
        <v/>
      </c>
      <c r="CB902" s="239" t="str">
        <f t="shared" si="1311"/>
        <v/>
      </c>
      <c r="CC902" s="239" t="str">
        <f t="shared" si="1312"/>
        <v/>
      </c>
      <c r="CD902" s="239" t="str">
        <f t="shared" si="1313"/>
        <v/>
      </c>
      <c r="CE902" s="239" t="str">
        <f t="shared" si="1314"/>
        <v/>
      </c>
      <c r="CF902" s="239" t="str">
        <f t="shared" si="1315"/>
        <v/>
      </c>
      <c r="CG902" s="239" t="str">
        <f t="shared" si="1316"/>
        <v/>
      </c>
      <c r="CH902" s="239" t="str">
        <f t="shared" si="1317"/>
        <v/>
      </c>
      <c r="CI902" s="239" t="str">
        <f t="shared" si="1318"/>
        <v/>
      </c>
      <c r="CJ902" s="239" t="str">
        <f t="shared" si="1319"/>
        <v/>
      </c>
      <c r="CK902" s="239" t="str">
        <f t="shared" si="1320"/>
        <v/>
      </c>
      <c r="CL902" s="239" t="str">
        <f t="shared" si="1321"/>
        <v/>
      </c>
      <c r="CM902" s="239" t="str">
        <f t="shared" si="1322"/>
        <v/>
      </c>
      <c r="CN902" s="239" t="str">
        <f t="shared" si="1323"/>
        <v/>
      </c>
      <c r="CP902" s="239" t="str">
        <f t="shared" si="1324"/>
        <v/>
      </c>
      <c r="CQ902" s="239" t="str">
        <f t="shared" si="1325"/>
        <v/>
      </c>
      <c r="CR902" s="239" t="str">
        <f t="shared" si="1326"/>
        <v/>
      </c>
      <c r="CS902" s="239" t="str">
        <f t="shared" si="1327"/>
        <v/>
      </c>
      <c r="CT902" s="239" t="str">
        <f t="shared" si="1328"/>
        <v/>
      </c>
      <c r="CU902" s="239" t="str">
        <f t="shared" si="1329"/>
        <v/>
      </c>
      <c r="CV902" s="239" t="str">
        <f t="shared" si="1330"/>
        <v/>
      </c>
      <c r="CW902" s="239" t="str">
        <f t="shared" si="1331"/>
        <v/>
      </c>
      <c r="CX902" s="239" t="str">
        <f t="shared" si="1332"/>
        <v/>
      </c>
      <c r="CY902" s="239" t="str">
        <f t="shared" si="1333"/>
        <v/>
      </c>
      <c r="CZ902" s="239" t="str">
        <f t="shared" si="1334"/>
        <v>3er Trimestre</v>
      </c>
      <c r="DA902" s="239" t="str">
        <f t="shared" si="1335"/>
        <v/>
      </c>
      <c r="DB902" s="239" t="str">
        <f t="shared" si="1336"/>
        <v/>
      </c>
      <c r="DC902" s="239" t="str">
        <f t="shared" si="1337"/>
        <v/>
      </c>
      <c r="DD902" s="239" t="str">
        <f t="shared" si="1338"/>
        <v/>
      </c>
      <c r="DE902" s="239" t="str">
        <f t="shared" si="1339"/>
        <v/>
      </c>
      <c r="DF902" s="239" t="str">
        <f t="shared" si="1340"/>
        <v/>
      </c>
      <c r="DG902" s="239" t="str">
        <f t="shared" si="1341"/>
        <v/>
      </c>
      <c r="DH902" s="239" t="str">
        <f t="shared" si="1342"/>
        <v/>
      </c>
      <c r="DI902" s="239" t="str">
        <f t="shared" si="1343"/>
        <v/>
      </c>
      <c r="DJ902" s="239" t="str">
        <f t="shared" si="1344"/>
        <v/>
      </c>
      <c r="DK902" s="239" t="str">
        <f t="shared" si="1345"/>
        <v/>
      </c>
      <c r="DL902" s="239" t="str">
        <f t="shared" si="1346"/>
        <v/>
      </c>
      <c r="DM902" s="239" t="str">
        <f t="shared" si="1347"/>
        <v/>
      </c>
      <c r="DN902" s="239" t="str">
        <f t="shared" si="1348"/>
        <v/>
      </c>
      <c r="DO902" s="239" t="str">
        <f t="shared" si="1349"/>
        <v/>
      </c>
      <c r="DP902" s="239" t="str">
        <f t="shared" si="1350"/>
        <v/>
      </c>
    </row>
    <row r="903" spans="1:120" ht="35.25" hidden="1" customHeight="1" x14ac:dyDescent="0.25">
      <c r="A903" s="53" t="s">
        <v>4521</v>
      </c>
      <c r="B903" s="53">
        <v>3100</v>
      </c>
      <c r="C903" s="53" t="s">
        <v>68</v>
      </c>
      <c r="D903" s="53" t="s">
        <v>3541</v>
      </c>
      <c r="E903" s="87">
        <v>1</v>
      </c>
      <c r="F903" s="53" t="s">
        <v>3583</v>
      </c>
      <c r="G903" s="53" t="str">
        <f t="shared" si="1352"/>
        <v>3100-3</v>
      </c>
      <c r="H903" s="53" t="s">
        <v>94</v>
      </c>
      <c r="I903" s="53" t="s">
        <v>196</v>
      </c>
      <c r="J903" s="53" t="s">
        <v>80</v>
      </c>
      <c r="K903" s="53" t="s">
        <v>80</v>
      </c>
      <c r="L903" s="53" t="s">
        <v>80</v>
      </c>
      <c r="M903" s="53" t="s">
        <v>80</v>
      </c>
      <c r="N903" s="53" t="s">
        <v>80</v>
      </c>
      <c r="O903" s="53" t="s">
        <v>80</v>
      </c>
      <c r="P903" s="53" t="s">
        <v>3584</v>
      </c>
      <c r="Q903" s="52">
        <v>0.1</v>
      </c>
      <c r="R903" s="52">
        <f>+Q903*Q900</f>
        <v>2.0000000000000004E-2</v>
      </c>
      <c r="S903" s="53">
        <v>1</v>
      </c>
      <c r="T903" s="53" t="s">
        <v>84</v>
      </c>
      <c r="U903" s="53" t="s">
        <v>3585</v>
      </c>
      <c r="V903" s="97">
        <v>45131</v>
      </c>
      <c r="W903" s="97">
        <v>45135</v>
      </c>
      <c r="X903" s="53" t="s">
        <v>2285</v>
      </c>
      <c r="Y903" s="49" t="s">
        <v>202</v>
      </c>
      <c r="Z903" s="59" t="s">
        <v>100</v>
      </c>
      <c r="AA903" s="60">
        <v>1</v>
      </c>
      <c r="AB903" s="60" t="s">
        <v>3586</v>
      </c>
      <c r="AC903" s="69">
        <v>45111</v>
      </c>
      <c r="AD903" s="60">
        <v>1</v>
      </c>
      <c r="AE903" s="60" t="s">
        <v>942</v>
      </c>
      <c r="AF903" s="69">
        <v>45111</v>
      </c>
      <c r="AG903" s="60" t="s">
        <v>79</v>
      </c>
      <c r="AH903" s="60">
        <v>1</v>
      </c>
      <c r="AI903" s="52">
        <f t="shared" si="1269"/>
        <v>2.0000000000000004E-2</v>
      </c>
      <c r="AJ903" s="52">
        <f t="shared" ref="AJ903:AJ904" si="1366">+AI903/R903</f>
        <v>1</v>
      </c>
      <c r="AK903" s="52"/>
      <c r="AL903" s="239" t="str">
        <f t="shared" si="1288"/>
        <v/>
      </c>
      <c r="AM903" s="239" t="str">
        <f t="shared" si="1289"/>
        <v/>
      </c>
      <c r="AN903" s="239" t="str">
        <f t="shared" si="1290"/>
        <v/>
      </c>
      <c r="AO903" s="239" t="str">
        <f t="shared" si="1291"/>
        <v/>
      </c>
      <c r="AP903" s="239" t="str">
        <f t="shared" si="1292"/>
        <v/>
      </c>
      <c r="AQ903" s="239" t="str">
        <f t="shared" si="1293"/>
        <v/>
      </c>
      <c r="AR903" s="239" t="str">
        <f t="shared" si="1294"/>
        <v/>
      </c>
      <c r="AS903" s="239" t="str">
        <f t="shared" si="1295"/>
        <v/>
      </c>
      <c r="AT903" s="239" t="str">
        <f t="shared" si="1296"/>
        <v/>
      </c>
      <c r="AU903" s="239" t="str">
        <f t="shared" si="1270"/>
        <v/>
      </c>
      <c r="AV903" s="239" t="str">
        <f t="shared" si="1271"/>
        <v/>
      </c>
      <c r="AW903" s="239" t="str">
        <f t="shared" si="1272"/>
        <v/>
      </c>
      <c r="AX903" s="239" t="str">
        <f t="shared" si="1273"/>
        <v/>
      </c>
      <c r="AY903" s="239" t="str">
        <f t="shared" si="1274"/>
        <v/>
      </c>
      <c r="AZ903" s="239" t="str">
        <f t="shared" si="1275"/>
        <v/>
      </c>
      <c r="BA903" s="239" t="str">
        <f t="shared" si="1276"/>
        <v/>
      </c>
      <c r="BB903" s="239" t="str">
        <f t="shared" si="1277"/>
        <v/>
      </c>
      <c r="BC903" s="239" t="str">
        <f t="shared" si="1278"/>
        <v/>
      </c>
      <c r="BD903" s="239" t="str">
        <f t="shared" si="1279"/>
        <v/>
      </c>
      <c r="BE903" s="239" t="str">
        <f t="shared" si="1280"/>
        <v/>
      </c>
      <c r="BF903" s="239" t="str">
        <f t="shared" si="1281"/>
        <v/>
      </c>
      <c r="BG903" s="239" t="str">
        <f t="shared" si="1282"/>
        <v/>
      </c>
      <c r="BH903" s="239" t="str">
        <f t="shared" si="1283"/>
        <v/>
      </c>
      <c r="BI903" s="239" t="str">
        <f t="shared" si="1284"/>
        <v/>
      </c>
      <c r="BJ903" s="239" t="str">
        <f t="shared" si="1285"/>
        <v/>
      </c>
      <c r="BK903" s="239" t="str">
        <f t="shared" si="1286"/>
        <v/>
      </c>
      <c r="BL903" s="239" t="str">
        <f t="shared" si="1287"/>
        <v/>
      </c>
      <c r="BN903" s="239" t="str">
        <f t="shared" si="1297"/>
        <v/>
      </c>
      <c r="BO903" s="239" t="str">
        <f t="shared" si="1298"/>
        <v/>
      </c>
      <c r="BP903" s="239" t="str">
        <f t="shared" si="1299"/>
        <v/>
      </c>
      <c r="BQ903" s="239" t="str">
        <f t="shared" si="1300"/>
        <v/>
      </c>
      <c r="BR903" s="239" t="str">
        <f t="shared" si="1301"/>
        <v/>
      </c>
      <c r="BS903" s="239" t="str">
        <f t="shared" si="1302"/>
        <v/>
      </c>
      <c r="BT903" s="239" t="str">
        <f t="shared" si="1303"/>
        <v/>
      </c>
      <c r="BU903" s="239" t="str">
        <f t="shared" si="1304"/>
        <v/>
      </c>
      <c r="BV903" s="239" t="str">
        <f t="shared" si="1305"/>
        <v/>
      </c>
      <c r="BW903" s="239" t="str">
        <f t="shared" si="1306"/>
        <v/>
      </c>
      <c r="BX903" s="239" t="str">
        <f t="shared" si="1307"/>
        <v/>
      </c>
      <c r="BY903" s="239" t="str">
        <f t="shared" si="1308"/>
        <v/>
      </c>
      <c r="BZ903" s="239" t="str">
        <f t="shared" si="1309"/>
        <v/>
      </c>
      <c r="CA903" s="239" t="str">
        <f t="shared" si="1310"/>
        <v/>
      </c>
      <c r="CB903" s="239" t="str">
        <f t="shared" si="1311"/>
        <v/>
      </c>
      <c r="CC903" s="239" t="str">
        <f t="shared" si="1312"/>
        <v/>
      </c>
      <c r="CD903" s="239" t="str">
        <f t="shared" si="1313"/>
        <v/>
      </c>
      <c r="CE903" s="239" t="str">
        <f t="shared" si="1314"/>
        <v/>
      </c>
      <c r="CF903" s="239" t="str">
        <f t="shared" si="1315"/>
        <v/>
      </c>
      <c r="CG903" s="239" t="str">
        <f t="shared" si="1316"/>
        <v/>
      </c>
      <c r="CH903" s="239" t="str">
        <f t="shared" si="1317"/>
        <v/>
      </c>
      <c r="CI903" s="239" t="str">
        <f t="shared" si="1318"/>
        <v/>
      </c>
      <c r="CJ903" s="239" t="str">
        <f t="shared" si="1319"/>
        <v/>
      </c>
      <c r="CK903" s="239" t="str">
        <f t="shared" si="1320"/>
        <v/>
      </c>
      <c r="CL903" s="239" t="str">
        <f t="shared" si="1321"/>
        <v/>
      </c>
      <c r="CM903" s="239" t="str">
        <f t="shared" si="1322"/>
        <v/>
      </c>
      <c r="CN903" s="239" t="str">
        <f t="shared" si="1323"/>
        <v/>
      </c>
      <c r="CP903" s="239" t="str">
        <f t="shared" si="1324"/>
        <v/>
      </c>
      <c r="CQ903" s="239" t="str">
        <f t="shared" si="1325"/>
        <v/>
      </c>
      <c r="CR903" s="239" t="str">
        <f t="shared" si="1326"/>
        <v/>
      </c>
      <c r="CS903" s="239" t="str">
        <f t="shared" si="1327"/>
        <v/>
      </c>
      <c r="CT903" s="239" t="str">
        <f t="shared" si="1328"/>
        <v/>
      </c>
      <c r="CU903" s="239" t="str">
        <f t="shared" si="1329"/>
        <v/>
      </c>
      <c r="CV903" s="239" t="str">
        <f t="shared" si="1330"/>
        <v/>
      </c>
      <c r="CW903" s="239" t="str">
        <f t="shared" si="1331"/>
        <v/>
      </c>
      <c r="CX903" s="239" t="str">
        <f t="shared" si="1332"/>
        <v/>
      </c>
      <c r="CY903" s="239" t="str">
        <f t="shared" si="1333"/>
        <v/>
      </c>
      <c r="CZ903" s="239" t="str">
        <f t="shared" si="1334"/>
        <v/>
      </c>
      <c r="DA903" s="239" t="str">
        <f t="shared" si="1335"/>
        <v/>
      </c>
      <c r="DB903" s="239" t="str">
        <f t="shared" si="1336"/>
        <v/>
      </c>
      <c r="DC903" s="239" t="str">
        <f t="shared" si="1337"/>
        <v/>
      </c>
      <c r="DD903" s="239" t="str">
        <f t="shared" si="1338"/>
        <v/>
      </c>
      <c r="DE903" s="239" t="str">
        <f t="shared" si="1339"/>
        <v/>
      </c>
      <c r="DF903" s="239" t="str">
        <f t="shared" si="1340"/>
        <v/>
      </c>
      <c r="DG903" s="239" t="str">
        <f t="shared" si="1341"/>
        <v/>
      </c>
      <c r="DH903" s="239" t="str">
        <f t="shared" si="1342"/>
        <v/>
      </c>
      <c r="DI903" s="239" t="str">
        <f t="shared" si="1343"/>
        <v/>
      </c>
      <c r="DJ903" s="239" t="str">
        <f t="shared" si="1344"/>
        <v/>
      </c>
      <c r="DK903" s="239" t="str">
        <f t="shared" si="1345"/>
        <v/>
      </c>
      <c r="DL903" s="239" t="str">
        <f t="shared" si="1346"/>
        <v/>
      </c>
      <c r="DM903" s="239" t="str">
        <f t="shared" si="1347"/>
        <v/>
      </c>
      <c r="DN903" s="239" t="str">
        <f t="shared" si="1348"/>
        <v/>
      </c>
      <c r="DO903" s="239" t="str">
        <f t="shared" si="1349"/>
        <v/>
      </c>
      <c r="DP903" s="239" t="str">
        <f t="shared" si="1350"/>
        <v/>
      </c>
    </row>
    <row r="904" spans="1:120" ht="35.25" hidden="1" customHeight="1" x14ac:dyDescent="0.25">
      <c r="A904" s="53" t="s">
        <v>4521</v>
      </c>
      <c r="B904" s="53">
        <v>3100</v>
      </c>
      <c r="C904" s="53" t="s">
        <v>68</v>
      </c>
      <c r="D904" s="53" t="s">
        <v>3541</v>
      </c>
      <c r="E904" s="87">
        <v>1</v>
      </c>
      <c r="F904" s="53" t="s">
        <v>3587</v>
      </c>
      <c r="G904" s="53" t="str">
        <f t="shared" si="1352"/>
        <v>3100-3</v>
      </c>
      <c r="H904" s="53" t="s">
        <v>94</v>
      </c>
      <c r="I904" s="53" t="s">
        <v>196</v>
      </c>
      <c r="J904" s="53" t="s">
        <v>80</v>
      </c>
      <c r="K904" s="53" t="s">
        <v>80</v>
      </c>
      <c r="L904" s="53" t="s">
        <v>80</v>
      </c>
      <c r="M904" s="53" t="s">
        <v>80</v>
      </c>
      <c r="N904" s="53" t="s">
        <v>80</v>
      </c>
      <c r="O904" s="53" t="s">
        <v>80</v>
      </c>
      <c r="P904" s="53" t="s">
        <v>3588</v>
      </c>
      <c r="Q904" s="52">
        <v>0.4</v>
      </c>
      <c r="R904" s="52">
        <f>+Q904*Q900</f>
        <v>8.0000000000000016E-2</v>
      </c>
      <c r="S904" s="53">
        <v>1</v>
      </c>
      <c r="T904" s="53" t="s">
        <v>84</v>
      </c>
      <c r="U904" s="53" t="s">
        <v>3572</v>
      </c>
      <c r="V904" s="97">
        <v>45139</v>
      </c>
      <c r="W904" s="7">
        <v>45260</v>
      </c>
      <c r="X904" s="53" t="s">
        <v>2285</v>
      </c>
      <c r="Y904" s="49" t="s">
        <v>87</v>
      </c>
      <c r="Z904" s="59" t="s">
        <v>100</v>
      </c>
      <c r="AA904" s="201">
        <v>1</v>
      </c>
      <c r="AB904" s="200"/>
      <c r="AC904" s="23"/>
      <c r="AD904" s="52">
        <v>1</v>
      </c>
      <c r="AE904" s="23" t="s">
        <v>3589</v>
      </c>
      <c r="AF904" s="23">
        <v>45237</v>
      </c>
      <c r="AG904" s="52" t="s">
        <v>79</v>
      </c>
      <c r="AH904" s="52">
        <v>1</v>
      </c>
      <c r="AI904" s="52">
        <f t="shared" si="1269"/>
        <v>8.0000000000000016E-2</v>
      </c>
      <c r="AJ904" s="52">
        <f t="shared" si="1366"/>
        <v>1</v>
      </c>
      <c r="AK904" s="52"/>
      <c r="AL904" s="239" t="str">
        <f t="shared" si="1288"/>
        <v/>
      </c>
      <c r="AM904" s="239" t="str">
        <f t="shared" si="1289"/>
        <v/>
      </c>
      <c r="AN904" s="239" t="str">
        <f t="shared" si="1290"/>
        <v/>
      </c>
      <c r="AO904" s="239" t="str">
        <f t="shared" si="1291"/>
        <v/>
      </c>
      <c r="AP904" s="239" t="str">
        <f t="shared" si="1292"/>
        <v/>
      </c>
      <c r="AQ904" s="239" t="str">
        <f t="shared" si="1293"/>
        <v/>
      </c>
      <c r="AR904" s="239" t="str">
        <f t="shared" si="1294"/>
        <v/>
      </c>
      <c r="AS904" s="239" t="str">
        <f t="shared" si="1295"/>
        <v/>
      </c>
      <c r="AT904" s="239" t="str">
        <f t="shared" si="1296"/>
        <v/>
      </c>
      <c r="AU904" s="239" t="str">
        <f t="shared" si="1270"/>
        <v/>
      </c>
      <c r="AV904" s="239" t="str">
        <f t="shared" si="1271"/>
        <v/>
      </c>
      <c r="AW904" s="239" t="str">
        <f t="shared" si="1272"/>
        <v/>
      </c>
      <c r="AX904" s="239" t="str">
        <f t="shared" si="1273"/>
        <v/>
      </c>
      <c r="AY904" s="239" t="str">
        <f t="shared" si="1274"/>
        <v/>
      </c>
      <c r="AZ904" s="239" t="str">
        <f t="shared" si="1275"/>
        <v/>
      </c>
      <c r="BA904" s="239" t="str">
        <f t="shared" si="1276"/>
        <v/>
      </c>
      <c r="BB904" s="239" t="str">
        <f t="shared" si="1277"/>
        <v/>
      </c>
      <c r="BC904" s="239" t="str">
        <f t="shared" si="1278"/>
        <v/>
      </c>
      <c r="BD904" s="239" t="str">
        <f t="shared" si="1279"/>
        <v/>
      </c>
      <c r="BE904" s="239" t="str">
        <f t="shared" si="1280"/>
        <v/>
      </c>
      <c r="BF904" s="239" t="str">
        <f t="shared" si="1281"/>
        <v/>
      </c>
      <c r="BG904" s="239" t="str">
        <f t="shared" si="1282"/>
        <v/>
      </c>
      <c r="BH904" s="239" t="str">
        <f t="shared" si="1283"/>
        <v/>
      </c>
      <c r="BI904" s="239" t="str">
        <f t="shared" si="1284"/>
        <v/>
      </c>
      <c r="BJ904" s="239" t="str">
        <f t="shared" si="1285"/>
        <v/>
      </c>
      <c r="BK904" s="239" t="str">
        <f t="shared" si="1286"/>
        <v/>
      </c>
      <c r="BL904" s="239" t="str">
        <f t="shared" si="1287"/>
        <v/>
      </c>
      <c r="BN904" s="239" t="str">
        <f t="shared" si="1297"/>
        <v/>
      </c>
      <c r="BO904" s="239" t="str">
        <f t="shared" si="1298"/>
        <v/>
      </c>
      <c r="BP904" s="239" t="str">
        <f t="shared" si="1299"/>
        <v/>
      </c>
      <c r="BQ904" s="239" t="str">
        <f t="shared" si="1300"/>
        <v/>
      </c>
      <c r="BR904" s="239" t="str">
        <f t="shared" si="1301"/>
        <v/>
      </c>
      <c r="BS904" s="239" t="str">
        <f t="shared" si="1302"/>
        <v/>
      </c>
      <c r="BT904" s="239" t="str">
        <f t="shared" si="1303"/>
        <v/>
      </c>
      <c r="BU904" s="239" t="str">
        <f t="shared" si="1304"/>
        <v/>
      </c>
      <c r="BV904" s="239" t="str">
        <f t="shared" si="1305"/>
        <v/>
      </c>
      <c r="BW904" s="239" t="str">
        <f t="shared" si="1306"/>
        <v/>
      </c>
      <c r="BX904" s="239" t="str">
        <f t="shared" si="1307"/>
        <v/>
      </c>
      <c r="BY904" s="239" t="str">
        <f t="shared" si="1308"/>
        <v/>
      </c>
      <c r="BZ904" s="239" t="str">
        <f t="shared" si="1309"/>
        <v/>
      </c>
      <c r="CA904" s="239" t="str">
        <f t="shared" si="1310"/>
        <v/>
      </c>
      <c r="CB904" s="239" t="str">
        <f t="shared" si="1311"/>
        <v/>
      </c>
      <c r="CC904" s="239" t="str">
        <f t="shared" si="1312"/>
        <v/>
      </c>
      <c r="CD904" s="239" t="str">
        <f t="shared" si="1313"/>
        <v/>
      </c>
      <c r="CE904" s="239" t="str">
        <f t="shared" si="1314"/>
        <v/>
      </c>
      <c r="CF904" s="239" t="str">
        <f t="shared" si="1315"/>
        <v/>
      </c>
      <c r="CG904" s="239" t="str">
        <f t="shared" si="1316"/>
        <v/>
      </c>
      <c r="CH904" s="239" t="str">
        <f t="shared" si="1317"/>
        <v/>
      </c>
      <c r="CI904" s="239" t="str">
        <f t="shared" si="1318"/>
        <v/>
      </c>
      <c r="CJ904" s="239" t="str">
        <f t="shared" si="1319"/>
        <v/>
      </c>
      <c r="CK904" s="239" t="str">
        <f t="shared" si="1320"/>
        <v/>
      </c>
      <c r="CL904" s="239" t="str">
        <f t="shared" si="1321"/>
        <v/>
      </c>
      <c r="CM904" s="239" t="str">
        <f t="shared" si="1322"/>
        <v/>
      </c>
      <c r="CN904" s="239" t="str">
        <f t="shared" si="1323"/>
        <v/>
      </c>
      <c r="CP904" s="239" t="str">
        <f t="shared" si="1324"/>
        <v/>
      </c>
      <c r="CQ904" s="239" t="str">
        <f t="shared" si="1325"/>
        <v/>
      </c>
      <c r="CR904" s="239" t="str">
        <f t="shared" si="1326"/>
        <v/>
      </c>
      <c r="CS904" s="239" t="str">
        <f t="shared" si="1327"/>
        <v/>
      </c>
      <c r="CT904" s="239" t="str">
        <f t="shared" si="1328"/>
        <v/>
      </c>
      <c r="CU904" s="239" t="str">
        <f t="shared" si="1329"/>
        <v/>
      </c>
      <c r="CV904" s="239" t="str">
        <f t="shared" si="1330"/>
        <v/>
      </c>
      <c r="CW904" s="239" t="str">
        <f t="shared" si="1331"/>
        <v/>
      </c>
      <c r="CX904" s="239" t="str">
        <f t="shared" si="1332"/>
        <v/>
      </c>
      <c r="CY904" s="239" t="str">
        <f t="shared" si="1333"/>
        <v/>
      </c>
      <c r="CZ904" s="239" t="str">
        <f t="shared" si="1334"/>
        <v/>
      </c>
      <c r="DA904" s="239" t="str">
        <f t="shared" si="1335"/>
        <v/>
      </c>
      <c r="DB904" s="239" t="str">
        <f t="shared" si="1336"/>
        <v/>
      </c>
      <c r="DC904" s="239" t="str">
        <f t="shared" si="1337"/>
        <v/>
      </c>
      <c r="DD904" s="239" t="str">
        <f t="shared" si="1338"/>
        <v/>
      </c>
      <c r="DE904" s="239" t="str">
        <f t="shared" si="1339"/>
        <v/>
      </c>
      <c r="DF904" s="239" t="str">
        <f t="shared" si="1340"/>
        <v/>
      </c>
      <c r="DG904" s="239" t="str">
        <f t="shared" si="1341"/>
        <v/>
      </c>
      <c r="DH904" s="239" t="str">
        <f t="shared" si="1342"/>
        <v/>
      </c>
      <c r="DI904" s="239" t="str">
        <f t="shared" si="1343"/>
        <v/>
      </c>
      <c r="DJ904" s="239" t="str">
        <f t="shared" si="1344"/>
        <v/>
      </c>
      <c r="DK904" s="239" t="str">
        <f t="shared" si="1345"/>
        <v/>
      </c>
      <c r="DL904" s="239" t="str">
        <f t="shared" si="1346"/>
        <v/>
      </c>
      <c r="DM904" s="239" t="str">
        <f t="shared" si="1347"/>
        <v/>
      </c>
      <c r="DN904" s="239" t="str">
        <f t="shared" si="1348"/>
        <v/>
      </c>
      <c r="DO904" s="239" t="str">
        <f t="shared" si="1349"/>
        <v/>
      </c>
      <c r="DP904" s="239" t="str">
        <f t="shared" si="1350"/>
        <v/>
      </c>
    </row>
    <row r="905" spans="1:120" ht="35.25" hidden="1" customHeight="1" x14ac:dyDescent="0.25">
      <c r="A905" s="63" t="s">
        <v>4521</v>
      </c>
      <c r="B905" s="63">
        <v>3100</v>
      </c>
      <c r="C905" s="63" t="s">
        <v>68</v>
      </c>
      <c r="D905" s="63" t="s">
        <v>3541</v>
      </c>
      <c r="E905" s="63">
        <v>1</v>
      </c>
      <c r="F905" s="63" t="s">
        <v>3590</v>
      </c>
      <c r="G905" s="63" t="str">
        <f t="shared" si="1352"/>
        <v>3100-4</v>
      </c>
      <c r="H905" s="63" t="s">
        <v>155</v>
      </c>
      <c r="I905" s="63" t="s">
        <v>155</v>
      </c>
      <c r="J905" s="63" t="s">
        <v>80</v>
      </c>
      <c r="K905" s="63" t="s">
        <v>80</v>
      </c>
      <c r="L905" s="63" t="s">
        <v>80</v>
      </c>
      <c r="M905" s="63" t="s">
        <v>80</v>
      </c>
      <c r="N905" s="63" t="s">
        <v>80</v>
      </c>
      <c r="O905" s="63" t="s">
        <v>80</v>
      </c>
      <c r="P905" s="63" t="s">
        <v>156</v>
      </c>
      <c r="Q905" s="64">
        <v>1</v>
      </c>
      <c r="R905" s="64"/>
      <c r="S905" s="65">
        <f>SUBTOTAL(9,S906:S909)</f>
        <v>14</v>
      </c>
      <c r="T905" s="63" t="s">
        <v>84</v>
      </c>
      <c r="U905" s="63" t="s">
        <v>162</v>
      </c>
      <c r="V905" s="66">
        <v>44927</v>
      </c>
      <c r="W905" s="66">
        <v>45290</v>
      </c>
      <c r="X905" s="63" t="s">
        <v>2285</v>
      </c>
      <c r="Y905" s="49" t="s">
        <v>87</v>
      </c>
      <c r="Z905" s="63" t="s">
        <v>89</v>
      </c>
      <c r="AA905" s="119">
        <f>VLOOKUP(B905,RANKING!$C$15:$K$47,5,0)</f>
        <v>1</v>
      </c>
      <c r="AB905" s="23" t="str">
        <f>VLOOKUP(B905,RANKING!$C$15:$N$47,12,0)</f>
        <v xml:space="preserve">La ficha del Dirección de Investigaciones de Protección al Consumidor       ejecutó al 100,00% las actividades programadas en otras fichas </v>
      </c>
      <c r="AC905" s="23">
        <v>45291</v>
      </c>
      <c r="AD905" s="119">
        <f>VLOOKUP(B905,RANKING!$C$15:$K$47,5,0)</f>
        <v>1</v>
      </c>
      <c r="AE905" s="23" t="str">
        <f>+AB905</f>
        <v xml:space="preserve">La ficha del Dirección de Investigaciones de Protección al Consumidor       ejecutó al 100,00% las actividades programadas en otras fichas </v>
      </c>
      <c r="AF905" s="23">
        <v>45291</v>
      </c>
      <c r="AG905" s="406" t="s">
        <v>79</v>
      </c>
      <c r="AH905" s="119">
        <f>VLOOKUP(B905,RANKING!$C$15:$K$47,6,0)</f>
        <v>1</v>
      </c>
      <c r="AI905" s="119">
        <f>AD905*Q905</f>
        <v>1</v>
      </c>
      <c r="AJ905" s="52"/>
      <c r="AK905" s="52"/>
      <c r="AL905" s="239" t="str">
        <f t="shared" si="1288"/>
        <v/>
      </c>
      <c r="AM905" s="239" t="str">
        <f t="shared" si="1289"/>
        <v/>
      </c>
      <c r="AN905" s="239" t="str">
        <f t="shared" si="1290"/>
        <v/>
      </c>
      <c r="AO905" s="239" t="str">
        <f t="shared" si="1291"/>
        <v/>
      </c>
      <c r="AP905" s="239" t="str">
        <f t="shared" si="1292"/>
        <v/>
      </c>
      <c r="AQ905" s="239" t="str">
        <f t="shared" si="1293"/>
        <v/>
      </c>
      <c r="AR905" s="239" t="str">
        <f t="shared" si="1294"/>
        <v/>
      </c>
      <c r="AS905" s="239" t="str">
        <f t="shared" si="1295"/>
        <v/>
      </c>
      <c r="AT905" s="239" t="str">
        <f t="shared" si="1296"/>
        <v/>
      </c>
      <c r="AU905" s="239" t="str">
        <f t="shared" ref="AU905:AU968" si="1367">IF(AU$8=$C905,"",IF($H905="Producto","",IF(ISNUMBER(FIND(AU$8,$X905,1)),AD905,"")))</f>
        <v/>
      </c>
      <c r="AV905" s="239" t="str">
        <f t="shared" ref="AV905:AV968" si="1368">IF(AV$8=$C905,"",IF($H905="Producto","",IF(ISNUMBER(FIND(AV$8,$X905,1)),AD905,"")))</f>
        <v/>
      </c>
      <c r="AW905" s="239" t="str">
        <f t="shared" ref="AW905:AW968" si="1369">IF(AW$8=$C905,"",IF($H905="Producto","",IF(ISNUMBER(FIND(AW$8,$X905,1)),AD905,"")))</f>
        <v/>
      </c>
      <c r="AX905" s="239" t="str">
        <f t="shared" ref="AX905:AX968" si="1370">IF(AX$8=$C905,"",IF($H905="Producto","",IF(ISNUMBER(FIND(AX$8,$X905,1)),AD905,"")))</f>
        <v/>
      </c>
      <c r="AY905" s="239" t="str">
        <f t="shared" ref="AY905:AY968" si="1371">IF(AY$8=$C905,"",IF($H905="Producto","",IF(ISNUMBER(FIND(AY$8,$X905,1)),AD905,"")))</f>
        <v/>
      </c>
      <c r="AZ905" s="239" t="str">
        <f t="shared" ref="AZ905:AZ968" si="1372">IF(AZ$8=$C905,"",IF($H905="Producto","",IF(ISNUMBER(FIND(AZ$8,$X905,1)),AD905,"")))</f>
        <v/>
      </c>
      <c r="BA905" s="239" t="str">
        <f t="shared" ref="BA905:BA968" si="1373">IF(BA$8=$C905,"",IF($H905="Producto","",IF(ISNUMBER(FIND(BA$8,$X905,1)),AD905,"")))</f>
        <v/>
      </c>
      <c r="BB905" s="239" t="str">
        <f t="shared" ref="BB905:BB968" si="1374">IF(BB$8=$C905,"",IF($H905="Producto","",IF(ISNUMBER(FIND(BB$8,$X905,1)),AD905,"")))</f>
        <v/>
      </c>
      <c r="BC905" s="239" t="str">
        <f t="shared" ref="BC905:BC968" si="1375">IF(BC$8=$C905,"",IF($H905="Producto","",IF(ISNUMBER(FIND(BC$8,$X905,1)),AD905,"")))</f>
        <v/>
      </c>
      <c r="BD905" s="239" t="str">
        <f t="shared" ref="BD905:BD968" si="1376">IF(BD$8=$C905,"",IF($H905="Producto","",IF(ISNUMBER(FIND(BD$8,$X905,1)),AD905,"")))</f>
        <v/>
      </c>
      <c r="BE905" s="239" t="str">
        <f t="shared" ref="BE905:BE968" si="1377">IF(BE$8=$C905,"",IF($H905="Producto","",IF(ISNUMBER(FIND(BE$8,$X905,1)),AD905,"")))</f>
        <v/>
      </c>
      <c r="BF905" s="239" t="str">
        <f t="shared" ref="BF905:BF968" si="1378">IF(BF$8=$C905,"",IF($H905="Producto","",IF(ISNUMBER(FIND(BF$8,$X905,1)),AD905,"")))</f>
        <v/>
      </c>
      <c r="BG905" s="239" t="str">
        <f t="shared" ref="BG905:BG968" si="1379">IF(BG$8=$C905,"",IF($H905="Producto","",IF(ISNUMBER(FIND(BG$8,$X905,1)),AD905,"")))</f>
        <v/>
      </c>
      <c r="BH905" s="239" t="str">
        <f t="shared" ref="BH905:BH968" si="1380">IF(BH$8=$C905,"",IF($H905="Producto","",IF(ISNUMBER(FIND(BH$8,$X905,1)),AD905,"")))</f>
        <v/>
      </c>
      <c r="BI905" s="239" t="str">
        <f t="shared" ref="BI905:BI968" si="1381">IF(BI$8=$C905,"",IF($H905="Producto","",IF(ISNUMBER(FIND(BI$8,$X905,1)),AD905,"")))</f>
        <v/>
      </c>
      <c r="BJ905" s="239" t="str">
        <f t="shared" ref="BJ905:BJ968" si="1382">IF(BJ$8=$C905,"",IF($H905="Producto","",IF(ISNUMBER(FIND(BJ$8,$X905,1)),AD905,"")))</f>
        <v/>
      </c>
      <c r="BK905" s="239" t="str">
        <f t="shared" ref="BK905:BK968" si="1383">IF(BK$8=$C905,"",IF($H905="Producto","",IF(ISNUMBER(FIND(BK$8,$X905,1)),AD905,"")))</f>
        <v/>
      </c>
      <c r="BL905" s="239" t="str">
        <f t="shared" ref="BL905:BL968" si="1384">IF(BL$8=$C905,"",IF($H905="Producto","",IF(ISNUMBER(FIND(BL$8,$X905,1)),AD905,"")))</f>
        <v/>
      </c>
      <c r="BN905" s="239" t="str">
        <f t="shared" si="1297"/>
        <v/>
      </c>
      <c r="BO905" s="239" t="str">
        <f t="shared" si="1298"/>
        <v/>
      </c>
      <c r="BP905" s="239" t="str">
        <f t="shared" si="1299"/>
        <v/>
      </c>
      <c r="BQ905" s="239" t="str">
        <f t="shared" si="1300"/>
        <v/>
      </c>
      <c r="BR905" s="239" t="str">
        <f t="shared" si="1301"/>
        <v/>
      </c>
      <c r="BS905" s="239" t="str">
        <f t="shared" si="1302"/>
        <v/>
      </c>
      <c r="BT905" s="239" t="str">
        <f t="shared" si="1303"/>
        <v/>
      </c>
      <c r="BU905" s="239" t="str">
        <f t="shared" si="1304"/>
        <v/>
      </c>
      <c r="BV905" s="239" t="str">
        <f t="shared" si="1305"/>
        <v/>
      </c>
      <c r="BW905" s="239" t="str">
        <f t="shared" si="1306"/>
        <v/>
      </c>
      <c r="BX905" s="239" t="str">
        <f t="shared" si="1307"/>
        <v/>
      </c>
      <c r="BY905" s="239" t="str">
        <f t="shared" si="1308"/>
        <v/>
      </c>
      <c r="BZ905" s="239" t="str">
        <f t="shared" si="1309"/>
        <v/>
      </c>
      <c r="CA905" s="239" t="str">
        <f t="shared" si="1310"/>
        <v/>
      </c>
      <c r="CB905" s="239" t="str">
        <f t="shared" si="1311"/>
        <v/>
      </c>
      <c r="CC905" s="239" t="str">
        <f t="shared" si="1312"/>
        <v/>
      </c>
      <c r="CD905" s="239" t="str">
        <f t="shared" si="1313"/>
        <v/>
      </c>
      <c r="CE905" s="239" t="str">
        <f t="shared" si="1314"/>
        <v/>
      </c>
      <c r="CF905" s="239" t="str">
        <f t="shared" si="1315"/>
        <v/>
      </c>
      <c r="CG905" s="239" t="str">
        <f t="shared" si="1316"/>
        <v/>
      </c>
      <c r="CH905" s="239" t="str">
        <f t="shared" si="1317"/>
        <v/>
      </c>
      <c r="CI905" s="239" t="str">
        <f t="shared" si="1318"/>
        <v/>
      </c>
      <c r="CJ905" s="239" t="str">
        <f t="shared" si="1319"/>
        <v/>
      </c>
      <c r="CK905" s="239" t="str">
        <f t="shared" si="1320"/>
        <v/>
      </c>
      <c r="CL905" s="239" t="str">
        <f t="shared" si="1321"/>
        <v/>
      </c>
      <c r="CM905" s="239" t="str">
        <f t="shared" si="1322"/>
        <v/>
      </c>
      <c r="CN905" s="239" t="str">
        <f t="shared" si="1323"/>
        <v/>
      </c>
      <c r="CP905" s="239" t="str">
        <f t="shared" si="1324"/>
        <v/>
      </c>
      <c r="CQ905" s="239" t="str">
        <f t="shared" si="1325"/>
        <v/>
      </c>
      <c r="CR905" s="239" t="str">
        <f t="shared" si="1326"/>
        <v/>
      </c>
      <c r="CS905" s="239" t="str">
        <f t="shared" si="1327"/>
        <v/>
      </c>
      <c r="CT905" s="239" t="str">
        <f t="shared" si="1328"/>
        <v/>
      </c>
      <c r="CU905" s="239" t="str">
        <f t="shared" si="1329"/>
        <v/>
      </c>
      <c r="CV905" s="239" t="str">
        <f t="shared" si="1330"/>
        <v/>
      </c>
      <c r="CW905" s="239" t="str">
        <f t="shared" si="1331"/>
        <v/>
      </c>
      <c r="CX905" s="239" t="str">
        <f t="shared" si="1332"/>
        <v/>
      </c>
      <c r="CY905" s="239" t="str">
        <f t="shared" si="1333"/>
        <v/>
      </c>
      <c r="CZ905" s="239" t="str">
        <f t="shared" si="1334"/>
        <v/>
      </c>
      <c r="DA905" s="239" t="str">
        <f t="shared" si="1335"/>
        <v/>
      </c>
      <c r="DB905" s="239" t="str">
        <f t="shared" si="1336"/>
        <v/>
      </c>
      <c r="DC905" s="239" t="str">
        <f t="shared" si="1337"/>
        <v/>
      </c>
      <c r="DD905" s="239" t="str">
        <f t="shared" si="1338"/>
        <v/>
      </c>
      <c r="DE905" s="239" t="str">
        <f t="shared" si="1339"/>
        <v/>
      </c>
      <c r="DF905" s="239" t="str">
        <f t="shared" si="1340"/>
        <v/>
      </c>
      <c r="DG905" s="239" t="str">
        <f t="shared" si="1341"/>
        <v/>
      </c>
      <c r="DH905" s="239" t="str">
        <f t="shared" si="1342"/>
        <v/>
      </c>
      <c r="DI905" s="239" t="str">
        <f t="shared" si="1343"/>
        <v/>
      </c>
      <c r="DJ905" s="239" t="str">
        <f t="shared" si="1344"/>
        <v/>
      </c>
      <c r="DK905" s="239" t="str">
        <f t="shared" si="1345"/>
        <v/>
      </c>
      <c r="DL905" s="239" t="str">
        <f t="shared" si="1346"/>
        <v/>
      </c>
      <c r="DM905" s="239" t="str">
        <f t="shared" si="1347"/>
        <v/>
      </c>
      <c r="DN905" s="239" t="str">
        <f t="shared" si="1348"/>
        <v/>
      </c>
      <c r="DO905" s="239" t="str">
        <f t="shared" si="1349"/>
        <v/>
      </c>
      <c r="DP905" s="239" t="str">
        <f t="shared" si="1350"/>
        <v/>
      </c>
    </row>
    <row r="906" spans="1:120" ht="35.25" hidden="1" customHeight="1" x14ac:dyDescent="0.25">
      <c r="A906" s="53" t="s">
        <v>4521</v>
      </c>
      <c r="B906" s="53">
        <v>3100</v>
      </c>
      <c r="C906" s="53" t="s">
        <v>68</v>
      </c>
      <c r="D906" s="53" t="s">
        <v>3541</v>
      </c>
      <c r="E906" s="53">
        <v>1</v>
      </c>
      <c r="F906" s="53" t="s">
        <v>3591</v>
      </c>
      <c r="G906" s="53" t="str">
        <f t="shared" si="1352"/>
        <v>3100-4</v>
      </c>
      <c r="H906" s="53" t="s">
        <v>159</v>
      </c>
      <c r="I906" s="53" t="s">
        <v>160</v>
      </c>
      <c r="J906" s="53" t="s">
        <v>80</v>
      </c>
      <c r="K906" s="53" t="s">
        <v>80</v>
      </c>
      <c r="L906" s="53" t="s">
        <v>80</v>
      </c>
      <c r="M906" s="53" t="s">
        <v>80</v>
      </c>
      <c r="N906" s="53" t="s">
        <v>80</v>
      </c>
      <c r="O906" s="53" t="s">
        <v>80</v>
      </c>
      <c r="P906" s="53" t="s">
        <v>161</v>
      </c>
      <c r="Q906" s="52">
        <f>+R906</f>
        <v>0.2857142857142857</v>
      </c>
      <c r="R906" s="52">
        <f>+S906/$S$905</f>
        <v>0.2857142857142857</v>
      </c>
      <c r="S906" s="177">
        <f>+[35]COMPARTIDAS!AQ286</f>
        <v>4</v>
      </c>
      <c r="T906" s="53" t="s">
        <v>84</v>
      </c>
      <c r="U906" s="63" t="s">
        <v>162</v>
      </c>
      <c r="V906" s="23">
        <v>44927</v>
      </c>
      <c r="W906" s="23">
        <v>45016</v>
      </c>
      <c r="X906" s="53" t="s">
        <v>2285</v>
      </c>
      <c r="Y906" s="49" t="s">
        <v>97</v>
      </c>
      <c r="Z906" s="59" t="s">
        <v>100</v>
      </c>
      <c r="AA906" s="60">
        <v>1</v>
      </c>
      <c r="AB906" s="62" t="s">
        <v>3592</v>
      </c>
      <c r="AC906" s="62">
        <v>45016</v>
      </c>
      <c r="AD906" s="60">
        <v>1</v>
      </c>
      <c r="AE906" s="62" t="s">
        <v>230</v>
      </c>
      <c r="AF906" s="62">
        <v>45016</v>
      </c>
      <c r="AG906" s="60" t="s">
        <v>79</v>
      </c>
      <c r="AH906" s="60">
        <v>1</v>
      </c>
      <c r="AI906" s="52">
        <f t="shared" ref="AI906:AI968" si="1385">+IF(H906="Producto",AD906*Q906,AD906*R906)</f>
        <v>0.2857142857142857</v>
      </c>
      <c r="AJ906" s="52"/>
      <c r="AK906" s="52"/>
      <c r="AL906" s="239" t="str">
        <f t="shared" ref="AL906:AL969" si="1386">IF(AL$8=$C906,"",IF($H906="Producto","",IF(ISNUMBER(FIND(AL$8,$X906,1)),AD906,"")))</f>
        <v/>
      </c>
      <c r="AM906" s="239" t="str">
        <f t="shared" ref="AM906:AM969" si="1387">IF(AM$8=$C906,"",IF($H906="Producto","",IF(ISNUMBER(FIND(AM$8,$X906,1)),AD906,"")))</f>
        <v/>
      </c>
      <c r="AN906" s="239" t="str">
        <f t="shared" ref="AN906:AN969" si="1388">IF(AN$8=$C906,"",IF($H906="Producto","",IF(ISNUMBER(FIND(AN$8,$X906,1)),AD906,"")))</f>
        <v/>
      </c>
      <c r="AO906" s="239" t="str">
        <f t="shared" ref="AO906:AO969" si="1389">IF(AO$8=$C906,"",IF($H906="Producto","",IF(ISNUMBER(FIND(AO$8,$X906,1)),AD906,"")))</f>
        <v/>
      </c>
      <c r="AP906" s="239" t="str">
        <f t="shared" ref="AP906:AP969" si="1390">IF(AP$8=$C906,"",IF($H906="Producto","",IF(ISNUMBER(FIND(AP$8,$X906,1)),AD906,"")))</f>
        <v/>
      </c>
      <c r="AQ906" s="239" t="str">
        <f t="shared" ref="AQ906:AQ969" si="1391">IF(AQ$8=$C906,"",IF($H906="Producto","",IF(ISNUMBER(FIND(AQ$8,$X906,1)),AD906,"")))</f>
        <v/>
      </c>
      <c r="AR906" s="239" t="str">
        <f t="shared" ref="AR906:AR969" si="1392">IF(AR$8=$C906,"",IF($H906="Producto","",IF(ISNUMBER(FIND(AR$8,$X906,1)),AD906,"")))</f>
        <v/>
      </c>
      <c r="AS906" s="239" t="str">
        <f t="shared" ref="AS906:AS969" si="1393">IF(AS$8=$C906,"",IF($H906="Producto","",IF(ISNUMBER(FIND(AS$8,$X906,1)),AD906,"")))</f>
        <v/>
      </c>
      <c r="AT906" s="239" t="str">
        <f t="shared" ref="AT906:AT969" si="1394">IF(AT$8=$C906,"",IF($H906="Producto","",IF(ISNUMBER(FIND(AT$8,$X906,1)),AD906,"")))</f>
        <v/>
      </c>
      <c r="AU906" s="239" t="str">
        <f t="shared" si="1367"/>
        <v/>
      </c>
      <c r="AV906" s="239" t="str">
        <f t="shared" si="1368"/>
        <v/>
      </c>
      <c r="AW906" s="239" t="str">
        <f t="shared" si="1369"/>
        <v/>
      </c>
      <c r="AX906" s="239" t="str">
        <f t="shared" si="1370"/>
        <v/>
      </c>
      <c r="AY906" s="239" t="str">
        <f t="shared" si="1371"/>
        <v/>
      </c>
      <c r="AZ906" s="239" t="str">
        <f t="shared" si="1372"/>
        <v/>
      </c>
      <c r="BA906" s="239" t="str">
        <f t="shared" si="1373"/>
        <v/>
      </c>
      <c r="BB906" s="239" t="str">
        <f t="shared" si="1374"/>
        <v/>
      </c>
      <c r="BC906" s="239" t="str">
        <f t="shared" si="1375"/>
        <v/>
      </c>
      <c r="BD906" s="239" t="str">
        <f t="shared" si="1376"/>
        <v/>
      </c>
      <c r="BE906" s="239" t="str">
        <f t="shared" si="1377"/>
        <v/>
      </c>
      <c r="BF906" s="239" t="str">
        <f t="shared" si="1378"/>
        <v/>
      </c>
      <c r="BG906" s="239" t="str">
        <f t="shared" si="1379"/>
        <v/>
      </c>
      <c r="BH906" s="239" t="str">
        <f t="shared" si="1380"/>
        <v/>
      </c>
      <c r="BI906" s="239" t="str">
        <f t="shared" si="1381"/>
        <v/>
      </c>
      <c r="BJ906" s="239" t="str">
        <f t="shared" si="1382"/>
        <v/>
      </c>
      <c r="BK906" s="239" t="str">
        <f t="shared" si="1383"/>
        <v/>
      </c>
      <c r="BL906" s="239" t="str">
        <f t="shared" si="1384"/>
        <v/>
      </c>
      <c r="BN906" s="239" t="str">
        <f t="shared" ref="BN906:BN969" si="1395">IF(AL$8=$C906,"",IF($H906="Producto","",IF(ISNUMBER(FIND(AL$8,$X906,1)),AH906,"")))</f>
        <v/>
      </c>
      <c r="BO906" s="239" t="str">
        <f t="shared" ref="BO906:BO969" si="1396">IF(AM$8=$C906,"",IF($H906="Producto","",IF(ISNUMBER(FIND(AM$8,$X906,1)),AH906,"")))</f>
        <v/>
      </c>
      <c r="BP906" s="239" t="str">
        <f t="shared" ref="BP906:BP969" si="1397">IF(AN$8=$C906,"",IF($H906="Producto","",IF(ISNUMBER(FIND(AN$8,$X906,1)),AH906,"")))</f>
        <v/>
      </c>
      <c r="BQ906" s="239" t="str">
        <f t="shared" ref="BQ906:BQ969" si="1398">IF(AO$8=$C906,"",IF($H906="Producto","",IF(ISNUMBER(FIND(AO$8,$X906,1)),AH906,"")))</f>
        <v/>
      </c>
      <c r="BR906" s="239" t="str">
        <f t="shared" ref="BR906:BR969" si="1399">IF(AP$8=$C906,"",IF($H906="Producto","",IF(ISNUMBER(FIND(AP$8,$X906,1)),AH906,"")))</f>
        <v/>
      </c>
      <c r="BS906" s="239" t="str">
        <f t="shared" ref="BS906:BS969" si="1400">IF(AQ$8=$C906,"",IF($H906="Producto","",IF(ISNUMBER(FIND(AQ$8,$X906,1)),AH906,"")))</f>
        <v/>
      </c>
      <c r="BT906" s="239" t="str">
        <f t="shared" ref="BT906:BT969" si="1401">IF(AR$8=$C906,"",IF($H906="Producto","",IF(ISNUMBER(FIND(AR$8,$X906,1)),AH906,"")))</f>
        <v/>
      </c>
      <c r="BU906" s="239" t="str">
        <f t="shared" ref="BU906:BU969" si="1402">IF(AS$8=$C906,"",IF($H906="Producto","",IF(ISNUMBER(FIND(AS$8,$X906,1)),AH906,"")))</f>
        <v/>
      </c>
      <c r="BV906" s="239" t="str">
        <f t="shared" ref="BV906:BV969" si="1403">IF(AT$8=$C906,"",IF($H906="Producto","",IF(ISNUMBER(FIND(AT$8,$X906,1)),AH906,"")))</f>
        <v/>
      </c>
      <c r="BW906" s="239" t="str">
        <f t="shared" ref="BW906:BW969" si="1404">IF(AU$8=$C906,"",IF($H906="Producto","",IF(ISNUMBER(FIND(AU$8,$X906,1)),AH906,"")))</f>
        <v/>
      </c>
      <c r="BX906" s="239" t="str">
        <f t="shared" ref="BX906:BX969" si="1405">IF(AV$8=$C906,"",IF($H906="Producto","",IF(ISNUMBER(FIND(AV$8,$X906,1)),AH906,"")))</f>
        <v/>
      </c>
      <c r="BY906" s="239" t="str">
        <f t="shared" ref="BY906:BY969" si="1406">IF(AW$8=$C906,"",IF($H906="Producto","",IF(ISNUMBER(FIND(AW$8,$X906,1)),AH906,"")))</f>
        <v/>
      </c>
      <c r="BZ906" s="239" t="str">
        <f t="shared" ref="BZ906:BZ969" si="1407">IF(AX$8=$C906,"",IF($H906="Producto","",IF(ISNUMBER(FIND(AX$8,$X906,1)),AH906,"")))</f>
        <v/>
      </c>
      <c r="CA906" s="239" t="str">
        <f t="shared" ref="CA906:CA969" si="1408">IF(AY$8=$C906,"",IF($H906="Producto","",IF(ISNUMBER(FIND(AY$8,$X906,1)),AH906,"")))</f>
        <v/>
      </c>
      <c r="CB906" s="239" t="str">
        <f t="shared" ref="CB906:CB969" si="1409">IF(AZ$8=$C906,"",IF($H906="Producto","",IF(ISNUMBER(FIND(AZ$8,$X906,1)),AH906,"")))</f>
        <v/>
      </c>
      <c r="CC906" s="239" t="str">
        <f t="shared" ref="CC906:CC969" si="1410">IF(BA$8=$C906,"",IF($H906="Producto","",IF(ISNUMBER(FIND(BA$8,$X906,1)),AH906,"")))</f>
        <v/>
      </c>
      <c r="CD906" s="239" t="str">
        <f t="shared" ref="CD906:CD969" si="1411">IF(BB$8=$C906,"",IF($H906="Producto","",IF(ISNUMBER(FIND(BB$8,$X906,1)),AH906,"")))</f>
        <v/>
      </c>
      <c r="CE906" s="239" t="str">
        <f t="shared" ref="CE906:CE969" si="1412">IF(BC$8=$C906,"",IF($H906="Producto","",IF(ISNUMBER(FIND(BC$8,$X906,1)),AH906,"")))</f>
        <v/>
      </c>
      <c r="CF906" s="239" t="str">
        <f t="shared" ref="CF906:CF969" si="1413">IF(BD$8=$C906,"",IF($H906="Producto","",IF(ISNUMBER(FIND(BD$8,$X906,1)),AH906,"")))</f>
        <v/>
      </c>
      <c r="CG906" s="239" t="str">
        <f t="shared" ref="CG906:CG969" si="1414">IF(BE$8=$C906,"",IF($H906="Producto","",IF(ISNUMBER(FIND(BE$8,$X906,1)),AH906,"")))</f>
        <v/>
      </c>
      <c r="CH906" s="239" t="str">
        <f t="shared" ref="CH906:CH969" si="1415">IF(BF$8=$C906,"",IF($H906="Producto","",IF(ISNUMBER(FIND(BF$8,$X906,1)),AH906,"")))</f>
        <v/>
      </c>
      <c r="CI906" s="239" t="str">
        <f t="shared" ref="CI906:CI969" si="1416">IF(BG$8=$C906,"",IF($H906="Producto","",IF(ISNUMBER(FIND(BG$8,$X906,1)),AH906,"")))</f>
        <v/>
      </c>
      <c r="CJ906" s="239" t="str">
        <f t="shared" ref="CJ906:CJ969" si="1417">IF(BH$8=$C906,"",IF($H906="Producto","",IF(ISNUMBER(FIND(BH$8,$X906,1)),AH906,"")))</f>
        <v/>
      </c>
      <c r="CK906" s="239" t="str">
        <f t="shared" ref="CK906:CK969" si="1418">IF(BI$8=$C906,"",IF($H906="Producto","",IF(ISNUMBER(FIND(BI$8,$X906,1)),AH906,"")))</f>
        <v/>
      </c>
      <c r="CL906" s="239" t="str">
        <f t="shared" ref="CL906:CL969" si="1419">IF(BJ$8=$C906,"",IF($H906="Producto","",IF(ISNUMBER(FIND(BJ$8,$X906,1)),AH906,"")))</f>
        <v/>
      </c>
      <c r="CM906" s="239" t="str">
        <f t="shared" ref="CM906:CM969" si="1420">IF(BK$8=$C906,"",IF($H906="Producto","",IF(ISNUMBER(FIND(BK$8,$X906,1)),AH906,"")))</f>
        <v/>
      </c>
      <c r="CN906" s="239" t="str">
        <f t="shared" ref="CN906:CN969" si="1421">IF(BL$8=$C906,"",IF($H906="Producto","",IF(ISNUMBER(FIND(BL$8,$X906,1)),AH906,"")))</f>
        <v/>
      </c>
      <c r="CP906" s="239" t="str">
        <f t="shared" ref="CP906:CP969" si="1422">IF(AL$8=$C906,"",IF($H906="Producto","",IF(ISNUMBER(FIND(AL$8,$X906,1)),$Y906,"")))</f>
        <v/>
      </c>
      <c r="CQ906" s="239" t="str">
        <f t="shared" ref="CQ906:CQ969" si="1423">IF(AM$8=$C906,"",IF($H906="Producto","",IF(ISNUMBER(FIND(AM$8,$X906,1)),$Y906,"")))</f>
        <v/>
      </c>
      <c r="CR906" s="239" t="str">
        <f t="shared" ref="CR906:CR969" si="1424">IF(AN$8=$C906,"",IF($H906="Producto","",IF(ISNUMBER(FIND(AN$8,$X906,1)),$Y906,"")))</f>
        <v/>
      </c>
      <c r="CS906" s="239" t="str">
        <f t="shared" ref="CS906:CS969" si="1425">IF(AO$8=$C906,"",IF($H906="Producto","",IF(ISNUMBER(FIND(AO$8,$X906,1)),$Y906,"")))</f>
        <v/>
      </c>
      <c r="CT906" s="239" t="str">
        <f t="shared" ref="CT906:CT969" si="1426">IF(AP$8=$C906,"",IF($H906="Producto","",IF(ISNUMBER(FIND(AP$8,$X906,1)),$Y906,"")))</f>
        <v/>
      </c>
      <c r="CU906" s="239" t="str">
        <f t="shared" ref="CU906:CU969" si="1427">IF(AQ$8=$C906,"",IF($H906="Producto","",IF(ISNUMBER(FIND(AQ$8,$X906,1)),$Y906,"")))</f>
        <v/>
      </c>
      <c r="CV906" s="239" t="str">
        <f t="shared" ref="CV906:CV969" si="1428">IF(AR$8=$C906,"",IF($H906="Producto","",IF(ISNUMBER(FIND(AR$8,$X906,1)),$Y906,"")))</f>
        <v/>
      </c>
      <c r="CW906" s="239" t="str">
        <f t="shared" ref="CW906:CW969" si="1429">IF(AS$8=$C906,"",IF($H906="Producto","",IF(ISNUMBER(FIND(AS$8,$X906,1)),$Y906,"")))</f>
        <v/>
      </c>
      <c r="CX906" s="239" t="str">
        <f t="shared" ref="CX906:CX969" si="1430">IF(AT$8=$C906,"",IF($H906="Producto","",IF(ISNUMBER(FIND(AT$8,$X906,1)),$Y906,"")))</f>
        <v/>
      </c>
      <c r="CY906" s="239" t="str">
        <f t="shared" ref="CY906:CY969" si="1431">IF(AU$8=$C906,"",IF($H906="Producto","",IF(ISNUMBER(FIND(AU$8,$X906,1)),$Y906,"")))</f>
        <v/>
      </c>
      <c r="CZ906" s="239" t="str">
        <f t="shared" ref="CZ906:CZ969" si="1432">IF(AV$8=$C906,"",IF($H906="Producto","",IF(ISNUMBER(FIND(AV$8,$X906,1)),$Y906,"")))</f>
        <v/>
      </c>
      <c r="DA906" s="239" t="str">
        <f t="shared" ref="DA906:DA969" si="1433">IF(AW$8=$C906,"",IF($H906="Producto","",IF(ISNUMBER(FIND(AW$8,$X906,1)),$Y906,"")))</f>
        <v/>
      </c>
      <c r="DB906" s="239" t="str">
        <f t="shared" ref="DB906:DB969" si="1434">IF(AX$8=$C906,"",IF($H906="Producto","",IF(ISNUMBER(FIND(AX$8,$X906,1)),$Y906,"")))</f>
        <v/>
      </c>
      <c r="DC906" s="239" t="str">
        <f t="shared" ref="DC906:DC969" si="1435">IF(AY$8=$C906,"",IF($H906="Producto","",IF(ISNUMBER(FIND(AY$8,$X906,1)),$Y906,"")))</f>
        <v/>
      </c>
      <c r="DD906" s="239" t="str">
        <f t="shared" ref="DD906:DD969" si="1436">IF(AZ$8=$C906,"",IF($H906="Producto","",IF(ISNUMBER(FIND(AZ$8,$X906,1)),$Y906,"")))</f>
        <v/>
      </c>
      <c r="DE906" s="239" t="str">
        <f t="shared" ref="DE906:DE969" si="1437">IF(BA$8=$C906,"",IF($H906="Producto","",IF(ISNUMBER(FIND(BA$8,$X906,1)),$Y906,"")))</f>
        <v/>
      </c>
      <c r="DF906" s="239" t="str">
        <f t="shared" ref="DF906:DF969" si="1438">IF(BB$8=$C906,"",IF($H906="Producto","",IF(ISNUMBER(FIND(BB$8,$X906,1)),$Y906,"")))</f>
        <v/>
      </c>
      <c r="DG906" s="239" t="str">
        <f t="shared" ref="DG906:DG969" si="1439">IF(BC$8=$C906,"",IF($H906="Producto","",IF(ISNUMBER(FIND(BC$8,$X906,1)),$Y906,"")))</f>
        <v/>
      </c>
      <c r="DH906" s="239" t="str">
        <f t="shared" ref="DH906:DH969" si="1440">IF(BD$8=$C906,"",IF($H906="Producto","",IF(ISNUMBER(FIND(BD$8,$X906,1)),$Y906,"")))</f>
        <v/>
      </c>
      <c r="DI906" s="239" t="str">
        <f t="shared" ref="DI906:DI969" si="1441">IF(BE$8=$C906,"",IF($H906="Producto","",IF(ISNUMBER(FIND(BE$8,$X906,1)),$Y906,"")))</f>
        <v/>
      </c>
      <c r="DJ906" s="239" t="str">
        <f t="shared" ref="DJ906:DJ969" si="1442">IF(BF$8=$C906,"",IF($H906="Producto","",IF(ISNUMBER(FIND(BF$8,$X906,1)),$Y906,"")))</f>
        <v/>
      </c>
      <c r="DK906" s="239" t="str">
        <f t="shared" ref="DK906:DK969" si="1443">IF(BG$8=$C906,"",IF($H906="Producto","",IF(ISNUMBER(FIND(BG$8,$X906,1)),$Y906,"")))</f>
        <v/>
      </c>
      <c r="DL906" s="239" t="str">
        <f t="shared" ref="DL906:DL969" si="1444">IF(BH$8=$C906,"",IF($H906="Producto","",IF(ISNUMBER(FIND(BH$8,$X906,1)),$Y906,"")))</f>
        <v/>
      </c>
      <c r="DM906" s="239" t="str">
        <f t="shared" ref="DM906:DM969" si="1445">IF(BI$8=$C906,"",IF($H906="Producto","",IF(ISNUMBER(FIND(BI$8,$X906,1)),$Y906,"")))</f>
        <v/>
      </c>
      <c r="DN906" s="239" t="str">
        <f t="shared" ref="DN906:DN969" si="1446">IF(BJ$8=$C906,"",IF($H906="Producto","",IF(ISNUMBER(FIND(BJ$8,$X906,1)),$Y906,"")))</f>
        <v/>
      </c>
      <c r="DO906" s="239" t="str">
        <f t="shared" ref="DO906:DO969" si="1447">IF(BK$8=$C906,"",IF($H906="Producto","",IF(ISNUMBER(FIND(BK$8,$X906,1)),$Y906,"")))</f>
        <v/>
      </c>
      <c r="DP906" s="239" t="str">
        <f t="shared" ref="DP906:DP969" si="1448">IF(BL$8=$C906,"",IF($H906="Producto","",IF(ISNUMBER(FIND(BL$8,$X906,1)),$Y906,"")))</f>
        <v/>
      </c>
    </row>
    <row r="907" spans="1:120" ht="35.25" hidden="1" customHeight="1" x14ac:dyDescent="0.25">
      <c r="A907" s="53" t="s">
        <v>4521</v>
      </c>
      <c r="B907" s="53">
        <v>3100</v>
      </c>
      <c r="C907" s="53" t="s">
        <v>68</v>
      </c>
      <c r="D907" s="53" t="s">
        <v>3541</v>
      </c>
      <c r="E907" s="53">
        <v>1</v>
      </c>
      <c r="F907" s="53" t="s">
        <v>3593</v>
      </c>
      <c r="G907" s="53" t="str">
        <f t="shared" si="1352"/>
        <v>3100-4</v>
      </c>
      <c r="H907" s="53" t="s">
        <v>165</v>
      </c>
      <c r="I907" s="53" t="s">
        <v>160</v>
      </c>
      <c r="J907" s="53" t="s">
        <v>80</v>
      </c>
      <c r="K907" s="53" t="s">
        <v>80</v>
      </c>
      <c r="L907" s="53" t="s">
        <v>80</v>
      </c>
      <c r="M907" s="53" t="s">
        <v>80</v>
      </c>
      <c r="N907" s="53" t="s">
        <v>80</v>
      </c>
      <c r="O907" s="53" t="s">
        <v>80</v>
      </c>
      <c r="P907" s="53" t="s">
        <v>166</v>
      </c>
      <c r="Q907" s="52">
        <f>+R907</f>
        <v>0.5714285714285714</v>
      </c>
      <c r="R907" s="52">
        <f>+S907/$S$905</f>
        <v>0.5714285714285714</v>
      </c>
      <c r="S907" s="177">
        <f>+[35]COMPARTIDAS!AQ287</f>
        <v>8</v>
      </c>
      <c r="T907" s="53" t="s">
        <v>84</v>
      </c>
      <c r="U907" s="63" t="s">
        <v>162</v>
      </c>
      <c r="V907" s="23">
        <v>45017</v>
      </c>
      <c r="W907" s="23">
        <v>45107</v>
      </c>
      <c r="X907" s="53" t="s">
        <v>2285</v>
      </c>
      <c r="Y907" s="49" t="s">
        <v>167</v>
      </c>
      <c r="Z907" s="59" t="s">
        <v>100</v>
      </c>
      <c r="AA907" s="60">
        <v>1</v>
      </c>
      <c r="AB907" s="62" t="s">
        <v>3594</v>
      </c>
      <c r="AC907" s="62">
        <v>45107</v>
      </c>
      <c r="AD907" s="60">
        <v>1</v>
      </c>
      <c r="AE907" s="62" t="s">
        <v>3594</v>
      </c>
      <c r="AF907" s="62">
        <v>45107</v>
      </c>
      <c r="AG907" s="60" t="s">
        <v>79</v>
      </c>
      <c r="AH907" s="60">
        <v>1</v>
      </c>
      <c r="AI907" s="52">
        <f t="shared" si="1385"/>
        <v>0.5714285714285714</v>
      </c>
      <c r="AJ907" s="52"/>
      <c r="AK907" s="52"/>
      <c r="AL907" s="239" t="str">
        <f t="shared" si="1386"/>
        <v/>
      </c>
      <c r="AM907" s="239" t="str">
        <f t="shared" si="1387"/>
        <v/>
      </c>
      <c r="AN907" s="239" t="str">
        <f t="shared" si="1388"/>
        <v/>
      </c>
      <c r="AO907" s="239" t="str">
        <f t="shared" si="1389"/>
        <v/>
      </c>
      <c r="AP907" s="239" t="str">
        <f t="shared" si="1390"/>
        <v/>
      </c>
      <c r="AQ907" s="239" t="str">
        <f t="shared" si="1391"/>
        <v/>
      </c>
      <c r="AR907" s="239" t="str">
        <f t="shared" si="1392"/>
        <v/>
      </c>
      <c r="AS907" s="239" t="str">
        <f t="shared" si="1393"/>
        <v/>
      </c>
      <c r="AT907" s="239" t="str">
        <f t="shared" si="1394"/>
        <v/>
      </c>
      <c r="AU907" s="239" t="str">
        <f t="shared" si="1367"/>
        <v/>
      </c>
      <c r="AV907" s="239" t="str">
        <f t="shared" si="1368"/>
        <v/>
      </c>
      <c r="AW907" s="239" t="str">
        <f t="shared" si="1369"/>
        <v/>
      </c>
      <c r="AX907" s="239" t="str">
        <f t="shared" si="1370"/>
        <v/>
      </c>
      <c r="AY907" s="239" t="str">
        <f t="shared" si="1371"/>
        <v/>
      </c>
      <c r="AZ907" s="239" t="str">
        <f t="shared" si="1372"/>
        <v/>
      </c>
      <c r="BA907" s="239" t="str">
        <f t="shared" si="1373"/>
        <v/>
      </c>
      <c r="BB907" s="239" t="str">
        <f t="shared" si="1374"/>
        <v/>
      </c>
      <c r="BC907" s="239" t="str">
        <f t="shared" si="1375"/>
        <v/>
      </c>
      <c r="BD907" s="239" t="str">
        <f t="shared" si="1376"/>
        <v/>
      </c>
      <c r="BE907" s="239" t="str">
        <f t="shared" si="1377"/>
        <v/>
      </c>
      <c r="BF907" s="239" t="str">
        <f t="shared" si="1378"/>
        <v/>
      </c>
      <c r="BG907" s="239" t="str">
        <f t="shared" si="1379"/>
        <v/>
      </c>
      <c r="BH907" s="239" t="str">
        <f t="shared" si="1380"/>
        <v/>
      </c>
      <c r="BI907" s="239" t="str">
        <f t="shared" si="1381"/>
        <v/>
      </c>
      <c r="BJ907" s="239" t="str">
        <f t="shared" si="1382"/>
        <v/>
      </c>
      <c r="BK907" s="239" t="str">
        <f t="shared" si="1383"/>
        <v/>
      </c>
      <c r="BL907" s="239" t="str">
        <f t="shared" si="1384"/>
        <v/>
      </c>
      <c r="BN907" s="239" t="str">
        <f t="shared" si="1395"/>
        <v/>
      </c>
      <c r="BO907" s="239" t="str">
        <f t="shared" si="1396"/>
        <v/>
      </c>
      <c r="BP907" s="239" t="str">
        <f t="shared" si="1397"/>
        <v/>
      </c>
      <c r="BQ907" s="239" t="str">
        <f t="shared" si="1398"/>
        <v/>
      </c>
      <c r="BR907" s="239" t="str">
        <f t="shared" si="1399"/>
        <v/>
      </c>
      <c r="BS907" s="239" t="str">
        <f t="shared" si="1400"/>
        <v/>
      </c>
      <c r="BT907" s="239" t="str">
        <f t="shared" si="1401"/>
        <v/>
      </c>
      <c r="BU907" s="239" t="str">
        <f t="shared" si="1402"/>
        <v/>
      </c>
      <c r="BV907" s="239" t="str">
        <f t="shared" si="1403"/>
        <v/>
      </c>
      <c r="BW907" s="239" t="str">
        <f t="shared" si="1404"/>
        <v/>
      </c>
      <c r="BX907" s="239" t="str">
        <f t="shared" si="1405"/>
        <v/>
      </c>
      <c r="BY907" s="239" t="str">
        <f t="shared" si="1406"/>
        <v/>
      </c>
      <c r="BZ907" s="239" t="str">
        <f t="shared" si="1407"/>
        <v/>
      </c>
      <c r="CA907" s="239" t="str">
        <f t="shared" si="1408"/>
        <v/>
      </c>
      <c r="CB907" s="239" t="str">
        <f t="shared" si="1409"/>
        <v/>
      </c>
      <c r="CC907" s="239" t="str">
        <f t="shared" si="1410"/>
        <v/>
      </c>
      <c r="CD907" s="239" t="str">
        <f t="shared" si="1411"/>
        <v/>
      </c>
      <c r="CE907" s="239" t="str">
        <f t="shared" si="1412"/>
        <v/>
      </c>
      <c r="CF907" s="239" t="str">
        <f t="shared" si="1413"/>
        <v/>
      </c>
      <c r="CG907" s="239" t="str">
        <f t="shared" si="1414"/>
        <v/>
      </c>
      <c r="CH907" s="239" t="str">
        <f t="shared" si="1415"/>
        <v/>
      </c>
      <c r="CI907" s="239" t="str">
        <f t="shared" si="1416"/>
        <v/>
      </c>
      <c r="CJ907" s="239" t="str">
        <f t="shared" si="1417"/>
        <v/>
      </c>
      <c r="CK907" s="239" t="str">
        <f t="shared" si="1418"/>
        <v/>
      </c>
      <c r="CL907" s="239" t="str">
        <f t="shared" si="1419"/>
        <v/>
      </c>
      <c r="CM907" s="239" t="str">
        <f t="shared" si="1420"/>
        <v/>
      </c>
      <c r="CN907" s="239" t="str">
        <f t="shared" si="1421"/>
        <v/>
      </c>
      <c r="CP907" s="239" t="str">
        <f t="shared" si="1422"/>
        <v/>
      </c>
      <c r="CQ907" s="239" t="str">
        <f t="shared" si="1423"/>
        <v/>
      </c>
      <c r="CR907" s="239" t="str">
        <f t="shared" si="1424"/>
        <v/>
      </c>
      <c r="CS907" s="239" t="str">
        <f t="shared" si="1425"/>
        <v/>
      </c>
      <c r="CT907" s="239" t="str">
        <f t="shared" si="1426"/>
        <v/>
      </c>
      <c r="CU907" s="239" t="str">
        <f t="shared" si="1427"/>
        <v/>
      </c>
      <c r="CV907" s="239" t="str">
        <f t="shared" si="1428"/>
        <v/>
      </c>
      <c r="CW907" s="239" t="str">
        <f t="shared" si="1429"/>
        <v/>
      </c>
      <c r="CX907" s="239" t="str">
        <f t="shared" si="1430"/>
        <v/>
      </c>
      <c r="CY907" s="239" t="str">
        <f t="shared" si="1431"/>
        <v/>
      </c>
      <c r="CZ907" s="239" t="str">
        <f t="shared" si="1432"/>
        <v/>
      </c>
      <c r="DA907" s="239" t="str">
        <f t="shared" si="1433"/>
        <v/>
      </c>
      <c r="DB907" s="239" t="str">
        <f t="shared" si="1434"/>
        <v/>
      </c>
      <c r="DC907" s="239" t="str">
        <f t="shared" si="1435"/>
        <v/>
      </c>
      <c r="DD907" s="239" t="str">
        <f t="shared" si="1436"/>
        <v/>
      </c>
      <c r="DE907" s="239" t="str">
        <f t="shared" si="1437"/>
        <v/>
      </c>
      <c r="DF907" s="239" t="str">
        <f t="shared" si="1438"/>
        <v/>
      </c>
      <c r="DG907" s="239" t="str">
        <f t="shared" si="1439"/>
        <v/>
      </c>
      <c r="DH907" s="239" t="str">
        <f t="shared" si="1440"/>
        <v/>
      </c>
      <c r="DI907" s="239" t="str">
        <f t="shared" si="1441"/>
        <v/>
      </c>
      <c r="DJ907" s="239" t="str">
        <f t="shared" si="1442"/>
        <v/>
      </c>
      <c r="DK907" s="239" t="str">
        <f t="shared" si="1443"/>
        <v/>
      </c>
      <c r="DL907" s="239" t="str">
        <f t="shared" si="1444"/>
        <v/>
      </c>
      <c r="DM907" s="239" t="str">
        <f t="shared" si="1445"/>
        <v/>
      </c>
      <c r="DN907" s="239" t="str">
        <f t="shared" si="1446"/>
        <v/>
      </c>
      <c r="DO907" s="239" t="str">
        <f t="shared" si="1447"/>
        <v/>
      </c>
      <c r="DP907" s="239" t="str">
        <f t="shared" si="1448"/>
        <v/>
      </c>
    </row>
    <row r="908" spans="1:120" ht="35.25" hidden="1" customHeight="1" x14ac:dyDescent="0.25">
      <c r="A908" s="53" t="s">
        <v>4521</v>
      </c>
      <c r="B908" s="53">
        <v>3100</v>
      </c>
      <c r="C908" s="53" t="s">
        <v>68</v>
      </c>
      <c r="D908" s="53" t="s">
        <v>3541</v>
      </c>
      <c r="E908" s="53">
        <v>1</v>
      </c>
      <c r="F908" s="53" t="s">
        <v>3595</v>
      </c>
      <c r="G908" s="53" t="str">
        <f t="shared" si="1352"/>
        <v>3100-4</v>
      </c>
      <c r="H908" s="53" t="s">
        <v>235</v>
      </c>
      <c r="I908" s="53" t="s">
        <v>160</v>
      </c>
      <c r="J908" s="53" t="s">
        <v>80</v>
      </c>
      <c r="K908" s="53" t="s">
        <v>80</v>
      </c>
      <c r="L908" s="53" t="s">
        <v>80</v>
      </c>
      <c r="M908" s="53" t="s">
        <v>80</v>
      </c>
      <c r="N908" s="53" t="s">
        <v>80</v>
      </c>
      <c r="O908" s="53" t="s">
        <v>80</v>
      </c>
      <c r="P908" s="53" t="s">
        <v>236</v>
      </c>
      <c r="Q908" s="52">
        <f>+R908</f>
        <v>0.2857142857142857</v>
      </c>
      <c r="R908" s="52">
        <f>+S908/$S$905</f>
        <v>0.2857142857142857</v>
      </c>
      <c r="S908" s="177">
        <f>+[35]COMPARTIDAS!AQ288</f>
        <v>4</v>
      </c>
      <c r="T908" s="53" t="s">
        <v>84</v>
      </c>
      <c r="U908" s="63" t="s">
        <v>162</v>
      </c>
      <c r="V908" s="23">
        <v>45108</v>
      </c>
      <c r="W908" s="23">
        <v>45199</v>
      </c>
      <c r="X908" s="53" t="s">
        <v>2285</v>
      </c>
      <c r="Y908" s="49" t="s">
        <v>202</v>
      </c>
      <c r="Z908" s="59" t="s">
        <v>100</v>
      </c>
      <c r="AA908" s="60">
        <v>1</v>
      </c>
      <c r="AB908" s="60" t="s">
        <v>3596</v>
      </c>
      <c r="AC908" s="69">
        <v>45199</v>
      </c>
      <c r="AD908" s="60">
        <v>1</v>
      </c>
      <c r="AE908" s="60" t="s">
        <v>3597</v>
      </c>
      <c r="AF908" s="69">
        <v>45199</v>
      </c>
      <c r="AG908" s="60" t="s">
        <v>79</v>
      </c>
      <c r="AH908" s="60">
        <v>1</v>
      </c>
      <c r="AI908" s="52">
        <f t="shared" si="1385"/>
        <v>0.2857142857142857</v>
      </c>
      <c r="AJ908" s="52"/>
      <c r="AK908" s="52"/>
      <c r="AL908" s="239" t="str">
        <f t="shared" si="1386"/>
        <v/>
      </c>
      <c r="AM908" s="239" t="str">
        <f t="shared" si="1387"/>
        <v/>
      </c>
      <c r="AN908" s="239" t="str">
        <f t="shared" si="1388"/>
        <v/>
      </c>
      <c r="AO908" s="239" t="str">
        <f t="shared" si="1389"/>
        <v/>
      </c>
      <c r="AP908" s="239" t="str">
        <f t="shared" si="1390"/>
        <v/>
      </c>
      <c r="AQ908" s="239" t="str">
        <f t="shared" si="1391"/>
        <v/>
      </c>
      <c r="AR908" s="239" t="str">
        <f t="shared" si="1392"/>
        <v/>
      </c>
      <c r="AS908" s="239" t="str">
        <f t="shared" si="1393"/>
        <v/>
      </c>
      <c r="AT908" s="239" t="str">
        <f t="shared" si="1394"/>
        <v/>
      </c>
      <c r="AU908" s="239" t="str">
        <f t="shared" si="1367"/>
        <v/>
      </c>
      <c r="AV908" s="239" t="str">
        <f t="shared" si="1368"/>
        <v/>
      </c>
      <c r="AW908" s="239" t="str">
        <f t="shared" si="1369"/>
        <v/>
      </c>
      <c r="AX908" s="239" t="str">
        <f t="shared" si="1370"/>
        <v/>
      </c>
      <c r="AY908" s="239" t="str">
        <f t="shared" si="1371"/>
        <v/>
      </c>
      <c r="AZ908" s="239" t="str">
        <f t="shared" si="1372"/>
        <v/>
      </c>
      <c r="BA908" s="239" t="str">
        <f t="shared" si="1373"/>
        <v/>
      </c>
      <c r="BB908" s="239" t="str">
        <f t="shared" si="1374"/>
        <v/>
      </c>
      <c r="BC908" s="239" t="str">
        <f t="shared" si="1375"/>
        <v/>
      </c>
      <c r="BD908" s="239" t="str">
        <f t="shared" si="1376"/>
        <v/>
      </c>
      <c r="BE908" s="239" t="str">
        <f t="shared" si="1377"/>
        <v/>
      </c>
      <c r="BF908" s="239" t="str">
        <f t="shared" si="1378"/>
        <v/>
      </c>
      <c r="BG908" s="239" t="str">
        <f t="shared" si="1379"/>
        <v/>
      </c>
      <c r="BH908" s="239" t="str">
        <f t="shared" si="1380"/>
        <v/>
      </c>
      <c r="BI908" s="239" t="str">
        <f t="shared" si="1381"/>
        <v/>
      </c>
      <c r="BJ908" s="239" t="str">
        <f t="shared" si="1382"/>
        <v/>
      </c>
      <c r="BK908" s="239" t="str">
        <f t="shared" si="1383"/>
        <v/>
      </c>
      <c r="BL908" s="239" t="str">
        <f t="shared" si="1384"/>
        <v/>
      </c>
      <c r="BN908" s="239" t="str">
        <f t="shared" si="1395"/>
        <v/>
      </c>
      <c r="BO908" s="239" t="str">
        <f t="shared" si="1396"/>
        <v/>
      </c>
      <c r="BP908" s="239" t="str">
        <f t="shared" si="1397"/>
        <v/>
      </c>
      <c r="BQ908" s="239" t="str">
        <f t="shared" si="1398"/>
        <v/>
      </c>
      <c r="BR908" s="239" t="str">
        <f t="shared" si="1399"/>
        <v/>
      </c>
      <c r="BS908" s="239" t="str">
        <f t="shared" si="1400"/>
        <v/>
      </c>
      <c r="BT908" s="239" t="str">
        <f t="shared" si="1401"/>
        <v/>
      </c>
      <c r="BU908" s="239" t="str">
        <f t="shared" si="1402"/>
        <v/>
      </c>
      <c r="BV908" s="239" t="str">
        <f t="shared" si="1403"/>
        <v/>
      </c>
      <c r="BW908" s="239" t="str">
        <f t="shared" si="1404"/>
        <v/>
      </c>
      <c r="BX908" s="239" t="str">
        <f t="shared" si="1405"/>
        <v/>
      </c>
      <c r="BY908" s="239" t="str">
        <f t="shared" si="1406"/>
        <v/>
      </c>
      <c r="BZ908" s="239" t="str">
        <f t="shared" si="1407"/>
        <v/>
      </c>
      <c r="CA908" s="239" t="str">
        <f t="shared" si="1408"/>
        <v/>
      </c>
      <c r="CB908" s="239" t="str">
        <f t="shared" si="1409"/>
        <v/>
      </c>
      <c r="CC908" s="239" t="str">
        <f t="shared" si="1410"/>
        <v/>
      </c>
      <c r="CD908" s="239" t="str">
        <f t="shared" si="1411"/>
        <v/>
      </c>
      <c r="CE908" s="239" t="str">
        <f t="shared" si="1412"/>
        <v/>
      </c>
      <c r="CF908" s="239" t="str">
        <f t="shared" si="1413"/>
        <v/>
      </c>
      <c r="CG908" s="239" t="str">
        <f t="shared" si="1414"/>
        <v/>
      </c>
      <c r="CH908" s="239" t="str">
        <f t="shared" si="1415"/>
        <v/>
      </c>
      <c r="CI908" s="239" t="str">
        <f t="shared" si="1416"/>
        <v/>
      </c>
      <c r="CJ908" s="239" t="str">
        <f t="shared" si="1417"/>
        <v/>
      </c>
      <c r="CK908" s="239" t="str">
        <f t="shared" si="1418"/>
        <v/>
      </c>
      <c r="CL908" s="239" t="str">
        <f t="shared" si="1419"/>
        <v/>
      </c>
      <c r="CM908" s="239" t="str">
        <f t="shared" si="1420"/>
        <v/>
      </c>
      <c r="CN908" s="239" t="str">
        <f t="shared" si="1421"/>
        <v/>
      </c>
      <c r="CP908" s="239" t="str">
        <f t="shared" si="1422"/>
        <v/>
      </c>
      <c r="CQ908" s="239" t="str">
        <f t="shared" si="1423"/>
        <v/>
      </c>
      <c r="CR908" s="239" t="str">
        <f t="shared" si="1424"/>
        <v/>
      </c>
      <c r="CS908" s="239" t="str">
        <f t="shared" si="1425"/>
        <v/>
      </c>
      <c r="CT908" s="239" t="str">
        <f t="shared" si="1426"/>
        <v/>
      </c>
      <c r="CU908" s="239" t="str">
        <f t="shared" si="1427"/>
        <v/>
      </c>
      <c r="CV908" s="239" t="str">
        <f t="shared" si="1428"/>
        <v/>
      </c>
      <c r="CW908" s="239" t="str">
        <f t="shared" si="1429"/>
        <v/>
      </c>
      <c r="CX908" s="239" t="str">
        <f t="shared" si="1430"/>
        <v/>
      </c>
      <c r="CY908" s="239" t="str">
        <f t="shared" si="1431"/>
        <v/>
      </c>
      <c r="CZ908" s="239" t="str">
        <f t="shared" si="1432"/>
        <v/>
      </c>
      <c r="DA908" s="239" t="str">
        <f t="shared" si="1433"/>
        <v/>
      </c>
      <c r="DB908" s="239" t="str">
        <f t="shared" si="1434"/>
        <v/>
      </c>
      <c r="DC908" s="239" t="str">
        <f t="shared" si="1435"/>
        <v/>
      </c>
      <c r="DD908" s="239" t="str">
        <f t="shared" si="1436"/>
        <v/>
      </c>
      <c r="DE908" s="239" t="str">
        <f t="shared" si="1437"/>
        <v/>
      </c>
      <c r="DF908" s="239" t="str">
        <f t="shared" si="1438"/>
        <v/>
      </c>
      <c r="DG908" s="239" t="str">
        <f t="shared" si="1439"/>
        <v/>
      </c>
      <c r="DH908" s="239" t="str">
        <f t="shared" si="1440"/>
        <v/>
      </c>
      <c r="DI908" s="239" t="str">
        <f t="shared" si="1441"/>
        <v/>
      </c>
      <c r="DJ908" s="239" t="str">
        <f t="shared" si="1442"/>
        <v/>
      </c>
      <c r="DK908" s="239" t="str">
        <f t="shared" si="1443"/>
        <v/>
      </c>
      <c r="DL908" s="239" t="str">
        <f t="shared" si="1444"/>
        <v/>
      </c>
      <c r="DM908" s="239" t="str">
        <f t="shared" si="1445"/>
        <v/>
      </c>
      <c r="DN908" s="239" t="str">
        <f t="shared" si="1446"/>
        <v/>
      </c>
      <c r="DO908" s="239" t="str">
        <f t="shared" si="1447"/>
        <v/>
      </c>
      <c r="DP908" s="239" t="str">
        <f t="shared" si="1448"/>
        <v/>
      </c>
    </row>
    <row r="909" spans="1:120" ht="35.25" customHeight="1" x14ac:dyDescent="0.25">
      <c r="A909" s="53" t="s">
        <v>4521</v>
      </c>
      <c r="B909" s="53">
        <v>3100</v>
      </c>
      <c r="C909" s="53" t="s">
        <v>68</v>
      </c>
      <c r="D909" s="53" t="s">
        <v>3541</v>
      </c>
      <c r="E909" s="53">
        <v>1</v>
      </c>
      <c r="F909" s="53" t="s">
        <v>3598</v>
      </c>
      <c r="G909" s="53" t="str">
        <f t="shared" si="1352"/>
        <v>3100-4</v>
      </c>
      <c r="H909" s="53" t="s">
        <v>170</v>
      </c>
      <c r="I909" s="53" t="s">
        <v>160</v>
      </c>
      <c r="J909" s="53" t="s">
        <v>80</v>
      </c>
      <c r="K909" s="53" t="s">
        <v>80</v>
      </c>
      <c r="L909" s="53" t="s">
        <v>80</v>
      </c>
      <c r="M909" s="53" t="s">
        <v>80</v>
      </c>
      <c r="N909" s="53" t="s">
        <v>80</v>
      </c>
      <c r="O909" s="53" t="s">
        <v>80</v>
      </c>
      <c r="P909" s="53" t="s">
        <v>171</v>
      </c>
      <c r="Q909" s="52">
        <f>+R909</f>
        <v>1</v>
      </c>
      <c r="R909" s="52">
        <f>+S909/$S$905</f>
        <v>1</v>
      </c>
      <c r="S909" s="177">
        <f>+[35]COMPARTIDAS!AQ289</f>
        <v>14</v>
      </c>
      <c r="T909" s="53" t="s">
        <v>84</v>
      </c>
      <c r="U909" s="63" t="s">
        <v>162</v>
      </c>
      <c r="V909" s="23">
        <v>45200</v>
      </c>
      <c r="W909" s="23">
        <v>45290</v>
      </c>
      <c r="X909" s="53" t="s">
        <v>2285</v>
      </c>
      <c r="Y909" s="49" t="s">
        <v>87</v>
      </c>
      <c r="Z909" s="53" t="s">
        <v>89</v>
      </c>
      <c r="AA909" s="52">
        <f>VLOOKUP(B909,RANKING!$C$15:$H$47,5,0)</f>
        <v>1</v>
      </c>
      <c r="AB909" s="23" t="str">
        <f>HLOOKUP(B909,$AL$2:$BL$3,2,0)</f>
        <v>Reportaron cumplimiento del 100%, 30 de las 30 actividades que tiene el plan</v>
      </c>
      <c r="AC909" s="23">
        <v>45291</v>
      </c>
      <c r="AD909" s="52">
        <f>VLOOKUP(B23,RANKING!$C$15:$H$47,5,0)</f>
        <v>1</v>
      </c>
      <c r="AE909" s="23" t="str">
        <f>+AB909</f>
        <v>Reportaron cumplimiento del 100%, 30 de las 30 actividades que tiene el plan</v>
      </c>
      <c r="AF909" s="23" t="s">
        <v>92</v>
      </c>
      <c r="AG909" s="23" t="s">
        <v>92</v>
      </c>
      <c r="AH909" s="52">
        <f>VLOOKUP(B909,RANKING!$C$15:$H$47,6,0)</f>
        <v>1</v>
      </c>
      <c r="AI909" s="52">
        <f>+AD909*R909</f>
        <v>1</v>
      </c>
      <c r="AJ909" s="52"/>
      <c r="AK909" s="52"/>
      <c r="AL909" s="239" t="str">
        <f t="shared" si="1386"/>
        <v/>
      </c>
      <c r="AM909" s="239" t="str">
        <f t="shared" si="1387"/>
        <v/>
      </c>
      <c r="AN909" s="239" t="str">
        <f t="shared" si="1388"/>
        <v/>
      </c>
      <c r="AO909" s="239" t="str">
        <f t="shared" si="1389"/>
        <v/>
      </c>
      <c r="AP909" s="239" t="str">
        <f t="shared" si="1390"/>
        <v/>
      </c>
      <c r="AQ909" s="239" t="str">
        <f t="shared" si="1391"/>
        <v/>
      </c>
      <c r="AR909" s="239" t="str">
        <f t="shared" si="1392"/>
        <v/>
      </c>
      <c r="AS909" s="239" t="str">
        <f t="shared" si="1393"/>
        <v/>
      </c>
      <c r="AT909" s="239" t="str">
        <f t="shared" si="1394"/>
        <v/>
      </c>
      <c r="AU909" s="239" t="str">
        <f t="shared" si="1367"/>
        <v/>
      </c>
      <c r="AV909" s="239" t="str">
        <f t="shared" si="1368"/>
        <v/>
      </c>
      <c r="AW909" s="239" t="str">
        <f t="shared" si="1369"/>
        <v/>
      </c>
      <c r="AX909" s="239" t="str">
        <f t="shared" si="1370"/>
        <v/>
      </c>
      <c r="AY909" s="239" t="str">
        <f t="shared" si="1371"/>
        <v/>
      </c>
      <c r="AZ909" s="239" t="str">
        <f t="shared" si="1372"/>
        <v/>
      </c>
      <c r="BA909" s="239" t="str">
        <f t="shared" si="1373"/>
        <v/>
      </c>
      <c r="BB909" s="239" t="str">
        <f t="shared" si="1374"/>
        <v/>
      </c>
      <c r="BC909" s="239" t="str">
        <f t="shared" si="1375"/>
        <v/>
      </c>
      <c r="BD909" s="239" t="str">
        <f t="shared" si="1376"/>
        <v/>
      </c>
      <c r="BE909" s="239" t="str">
        <f t="shared" si="1377"/>
        <v/>
      </c>
      <c r="BF909" s="239" t="str">
        <f t="shared" si="1378"/>
        <v/>
      </c>
      <c r="BG909" s="239" t="str">
        <f t="shared" si="1379"/>
        <v/>
      </c>
      <c r="BH909" s="239" t="str">
        <f t="shared" si="1380"/>
        <v/>
      </c>
      <c r="BI909" s="239" t="str">
        <f t="shared" si="1381"/>
        <v/>
      </c>
      <c r="BJ909" s="239" t="str">
        <f t="shared" si="1382"/>
        <v/>
      </c>
      <c r="BK909" s="239" t="str">
        <f t="shared" si="1383"/>
        <v/>
      </c>
      <c r="BL909" s="239" t="str">
        <f t="shared" si="1384"/>
        <v/>
      </c>
      <c r="BN909" s="239" t="str">
        <f t="shared" si="1395"/>
        <v/>
      </c>
      <c r="BO909" s="239" t="str">
        <f t="shared" si="1396"/>
        <v/>
      </c>
      <c r="BP909" s="239" t="str">
        <f t="shared" si="1397"/>
        <v/>
      </c>
      <c r="BQ909" s="239" t="str">
        <f t="shared" si="1398"/>
        <v/>
      </c>
      <c r="BR909" s="239" t="str">
        <f t="shared" si="1399"/>
        <v/>
      </c>
      <c r="BS909" s="239" t="str">
        <f t="shared" si="1400"/>
        <v/>
      </c>
      <c r="BT909" s="239" t="str">
        <f t="shared" si="1401"/>
        <v/>
      </c>
      <c r="BU909" s="239" t="str">
        <f t="shared" si="1402"/>
        <v/>
      </c>
      <c r="BV909" s="239" t="str">
        <f t="shared" si="1403"/>
        <v/>
      </c>
      <c r="BW909" s="239" t="str">
        <f t="shared" si="1404"/>
        <v/>
      </c>
      <c r="BX909" s="239" t="str">
        <f t="shared" si="1405"/>
        <v/>
      </c>
      <c r="BY909" s="239" t="str">
        <f t="shared" si="1406"/>
        <v/>
      </c>
      <c r="BZ909" s="239" t="str">
        <f t="shared" si="1407"/>
        <v/>
      </c>
      <c r="CA909" s="239" t="str">
        <f t="shared" si="1408"/>
        <v/>
      </c>
      <c r="CB909" s="239" t="str">
        <f t="shared" si="1409"/>
        <v/>
      </c>
      <c r="CC909" s="239" t="str">
        <f t="shared" si="1410"/>
        <v/>
      </c>
      <c r="CD909" s="239" t="str">
        <f t="shared" si="1411"/>
        <v/>
      </c>
      <c r="CE909" s="239" t="str">
        <f t="shared" si="1412"/>
        <v/>
      </c>
      <c r="CF909" s="239" t="str">
        <f t="shared" si="1413"/>
        <v/>
      </c>
      <c r="CG909" s="239" t="str">
        <f t="shared" si="1414"/>
        <v/>
      </c>
      <c r="CH909" s="239" t="str">
        <f t="shared" si="1415"/>
        <v/>
      </c>
      <c r="CI909" s="239" t="str">
        <f t="shared" si="1416"/>
        <v/>
      </c>
      <c r="CJ909" s="239" t="str">
        <f t="shared" si="1417"/>
        <v/>
      </c>
      <c r="CK909" s="239" t="str">
        <f t="shared" si="1418"/>
        <v/>
      </c>
      <c r="CL909" s="239" t="str">
        <f t="shared" si="1419"/>
        <v/>
      </c>
      <c r="CM909" s="239" t="str">
        <f t="shared" si="1420"/>
        <v/>
      </c>
      <c r="CN909" s="239" t="str">
        <f t="shared" si="1421"/>
        <v/>
      </c>
      <c r="CP909" s="239" t="str">
        <f t="shared" si="1422"/>
        <v/>
      </c>
      <c r="CQ909" s="239" t="str">
        <f t="shared" si="1423"/>
        <v/>
      </c>
      <c r="CR909" s="239" t="str">
        <f t="shared" si="1424"/>
        <v/>
      </c>
      <c r="CS909" s="239" t="str">
        <f t="shared" si="1425"/>
        <v/>
      </c>
      <c r="CT909" s="239" t="str">
        <f t="shared" si="1426"/>
        <v/>
      </c>
      <c r="CU909" s="239" t="str">
        <f t="shared" si="1427"/>
        <v/>
      </c>
      <c r="CV909" s="239" t="str">
        <f t="shared" si="1428"/>
        <v/>
      </c>
      <c r="CW909" s="239" t="str">
        <f t="shared" si="1429"/>
        <v/>
      </c>
      <c r="CX909" s="239" t="str">
        <f t="shared" si="1430"/>
        <v/>
      </c>
      <c r="CY909" s="239" t="str">
        <f t="shared" si="1431"/>
        <v/>
      </c>
      <c r="CZ909" s="239" t="str">
        <f t="shared" si="1432"/>
        <v/>
      </c>
      <c r="DA909" s="239" t="str">
        <f t="shared" si="1433"/>
        <v/>
      </c>
      <c r="DB909" s="239" t="str">
        <f t="shared" si="1434"/>
        <v/>
      </c>
      <c r="DC909" s="239" t="str">
        <f t="shared" si="1435"/>
        <v/>
      </c>
      <c r="DD909" s="239" t="str">
        <f t="shared" si="1436"/>
        <v/>
      </c>
      <c r="DE909" s="239" t="str">
        <f t="shared" si="1437"/>
        <v/>
      </c>
      <c r="DF909" s="239" t="str">
        <f t="shared" si="1438"/>
        <v/>
      </c>
      <c r="DG909" s="239" t="str">
        <f t="shared" si="1439"/>
        <v/>
      </c>
      <c r="DH909" s="239" t="str">
        <f t="shared" si="1440"/>
        <v/>
      </c>
      <c r="DI909" s="239" t="str">
        <f t="shared" si="1441"/>
        <v/>
      </c>
      <c r="DJ909" s="239" t="str">
        <f t="shared" si="1442"/>
        <v/>
      </c>
      <c r="DK909" s="239" t="str">
        <f t="shared" si="1443"/>
        <v/>
      </c>
      <c r="DL909" s="239" t="str">
        <f t="shared" si="1444"/>
        <v/>
      </c>
      <c r="DM909" s="239" t="str">
        <f t="shared" si="1445"/>
        <v/>
      </c>
      <c r="DN909" s="239" t="str">
        <f t="shared" si="1446"/>
        <v/>
      </c>
      <c r="DO909" s="239" t="str">
        <f t="shared" si="1447"/>
        <v/>
      </c>
      <c r="DP909" s="239" t="str">
        <f t="shared" si="1448"/>
        <v/>
      </c>
    </row>
    <row r="910" spans="1:120" ht="35.25" hidden="1" customHeight="1" x14ac:dyDescent="0.25">
      <c r="A910" s="49" t="s">
        <v>4521</v>
      </c>
      <c r="B910" s="49">
        <v>3200</v>
      </c>
      <c r="C910" s="49" t="s">
        <v>69</v>
      </c>
      <c r="D910" s="49" t="s">
        <v>3599</v>
      </c>
      <c r="E910" s="49">
        <v>0</v>
      </c>
      <c r="F910" s="49" t="s">
        <v>3600</v>
      </c>
      <c r="G910" s="49" t="str">
        <f t="shared" si="1352"/>
        <v>3200-1</v>
      </c>
      <c r="H910" s="49" t="s">
        <v>75</v>
      </c>
      <c r="I910" s="49" t="s">
        <v>196</v>
      </c>
      <c r="J910" s="49" t="s">
        <v>3338</v>
      </c>
      <c r="K910" s="49" t="s">
        <v>3601</v>
      </c>
      <c r="L910" s="49" t="s">
        <v>125</v>
      </c>
      <c r="M910" s="49" t="s">
        <v>836</v>
      </c>
      <c r="N910" s="49" t="s">
        <v>1293</v>
      </c>
      <c r="O910" s="49" t="s">
        <v>516</v>
      </c>
      <c r="P910" s="49" t="s">
        <v>3602</v>
      </c>
      <c r="Q910" s="50">
        <v>0.4</v>
      </c>
      <c r="R910" s="50"/>
      <c r="S910" s="49">
        <v>35</v>
      </c>
      <c r="T910" s="49" t="s">
        <v>84</v>
      </c>
      <c r="U910" s="49" t="s">
        <v>3603</v>
      </c>
      <c r="V910" s="51">
        <v>44962</v>
      </c>
      <c r="W910" s="51">
        <v>45260</v>
      </c>
      <c r="X910" s="49" t="s">
        <v>2266</v>
      </c>
      <c r="Y910" s="49" t="s">
        <v>87</v>
      </c>
      <c r="Z910" s="59" t="s">
        <v>100</v>
      </c>
      <c r="AA910" s="201">
        <v>1</v>
      </c>
      <c r="AB910" s="200" t="s">
        <v>3604</v>
      </c>
      <c r="AC910" s="23">
        <v>45291</v>
      </c>
      <c r="AD910" s="52">
        <v>1</v>
      </c>
      <c r="AE910" s="52" t="s">
        <v>3604</v>
      </c>
      <c r="AF910" s="75">
        <v>45291</v>
      </c>
      <c r="AG910" s="52" t="s">
        <v>79</v>
      </c>
      <c r="AH910" s="52" t="s">
        <v>92</v>
      </c>
      <c r="AI910" s="52">
        <f t="shared" si="1385"/>
        <v>0.4</v>
      </c>
      <c r="AJ910" s="52"/>
      <c r="AK910" s="52"/>
      <c r="AL910" s="239" t="str">
        <f t="shared" si="1386"/>
        <v/>
      </c>
      <c r="AM910" s="239" t="str">
        <f t="shared" si="1387"/>
        <v/>
      </c>
      <c r="AN910" s="239" t="str">
        <f t="shared" si="1388"/>
        <v/>
      </c>
      <c r="AO910" s="239" t="str">
        <f t="shared" si="1389"/>
        <v/>
      </c>
      <c r="AP910" s="239" t="str">
        <f t="shared" si="1390"/>
        <v/>
      </c>
      <c r="AQ910" s="239" t="str">
        <f t="shared" si="1391"/>
        <v/>
      </c>
      <c r="AR910" s="239" t="str">
        <f t="shared" si="1392"/>
        <v/>
      </c>
      <c r="AS910" s="239" t="str">
        <f t="shared" si="1393"/>
        <v/>
      </c>
      <c r="AT910" s="239" t="str">
        <f t="shared" si="1394"/>
        <v/>
      </c>
      <c r="AU910" s="239" t="str">
        <f t="shared" si="1367"/>
        <v/>
      </c>
      <c r="AV910" s="239" t="str">
        <f t="shared" si="1368"/>
        <v/>
      </c>
      <c r="AW910" s="239" t="str">
        <f t="shared" si="1369"/>
        <v/>
      </c>
      <c r="AX910" s="239" t="str">
        <f t="shared" si="1370"/>
        <v/>
      </c>
      <c r="AY910" s="239" t="str">
        <f t="shared" si="1371"/>
        <v/>
      </c>
      <c r="AZ910" s="239" t="str">
        <f t="shared" si="1372"/>
        <v/>
      </c>
      <c r="BA910" s="239" t="str">
        <f t="shared" si="1373"/>
        <v/>
      </c>
      <c r="BB910" s="239" t="str">
        <f t="shared" si="1374"/>
        <v/>
      </c>
      <c r="BC910" s="239" t="str">
        <f t="shared" si="1375"/>
        <v/>
      </c>
      <c r="BD910" s="239" t="str">
        <f t="shared" si="1376"/>
        <v/>
      </c>
      <c r="BE910" s="239" t="str">
        <f t="shared" si="1377"/>
        <v/>
      </c>
      <c r="BF910" s="239" t="str">
        <f t="shared" si="1378"/>
        <v/>
      </c>
      <c r="BG910" s="239" t="str">
        <f t="shared" si="1379"/>
        <v/>
      </c>
      <c r="BH910" s="239" t="str">
        <f t="shared" si="1380"/>
        <v/>
      </c>
      <c r="BI910" s="239" t="str">
        <f t="shared" si="1381"/>
        <v/>
      </c>
      <c r="BJ910" s="239" t="str">
        <f t="shared" si="1382"/>
        <v/>
      </c>
      <c r="BK910" s="239" t="str">
        <f t="shared" si="1383"/>
        <v/>
      </c>
      <c r="BL910" s="239" t="str">
        <f t="shared" si="1384"/>
        <v/>
      </c>
      <c r="BN910" s="239" t="str">
        <f t="shared" si="1395"/>
        <v/>
      </c>
      <c r="BO910" s="239" t="str">
        <f t="shared" si="1396"/>
        <v/>
      </c>
      <c r="BP910" s="239" t="str">
        <f t="shared" si="1397"/>
        <v/>
      </c>
      <c r="BQ910" s="239" t="str">
        <f t="shared" si="1398"/>
        <v/>
      </c>
      <c r="BR910" s="239" t="str">
        <f t="shared" si="1399"/>
        <v/>
      </c>
      <c r="BS910" s="239" t="str">
        <f t="shared" si="1400"/>
        <v/>
      </c>
      <c r="BT910" s="239" t="str">
        <f t="shared" si="1401"/>
        <v/>
      </c>
      <c r="BU910" s="239" t="str">
        <f t="shared" si="1402"/>
        <v/>
      </c>
      <c r="BV910" s="239" t="str">
        <f t="shared" si="1403"/>
        <v/>
      </c>
      <c r="BW910" s="239" t="str">
        <f t="shared" si="1404"/>
        <v/>
      </c>
      <c r="BX910" s="239" t="str">
        <f t="shared" si="1405"/>
        <v/>
      </c>
      <c r="BY910" s="239" t="str">
        <f t="shared" si="1406"/>
        <v/>
      </c>
      <c r="BZ910" s="239" t="str">
        <f t="shared" si="1407"/>
        <v/>
      </c>
      <c r="CA910" s="239" t="str">
        <f t="shared" si="1408"/>
        <v/>
      </c>
      <c r="CB910" s="239" t="str">
        <f t="shared" si="1409"/>
        <v/>
      </c>
      <c r="CC910" s="239" t="str">
        <f t="shared" si="1410"/>
        <v/>
      </c>
      <c r="CD910" s="239" t="str">
        <f t="shared" si="1411"/>
        <v/>
      </c>
      <c r="CE910" s="239" t="str">
        <f t="shared" si="1412"/>
        <v/>
      </c>
      <c r="CF910" s="239" t="str">
        <f t="shared" si="1413"/>
        <v/>
      </c>
      <c r="CG910" s="239" t="str">
        <f t="shared" si="1414"/>
        <v/>
      </c>
      <c r="CH910" s="239" t="str">
        <f t="shared" si="1415"/>
        <v/>
      </c>
      <c r="CI910" s="239" t="str">
        <f t="shared" si="1416"/>
        <v/>
      </c>
      <c r="CJ910" s="239" t="str">
        <f t="shared" si="1417"/>
        <v/>
      </c>
      <c r="CK910" s="239" t="str">
        <f t="shared" si="1418"/>
        <v/>
      </c>
      <c r="CL910" s="239" t="str">
        <f t="shared" si="1419"/>
        <v/>
      </c>
      <c r="CM910" s="239" t="str">
        <f t="shared" si="1420"/>
        <v/>
      </c>
      <c r="CN910" s="239" t="str">
        <f t="shared" si="1421"/>
        <v/>
      </c>
      <c r="CP910" s="239" t="str">
        <f t="shared" si="1422"/>
        <v/>
      </c>
      <c r="CQ910" s="239" t="str">
        <f t="shared" si="1423"/>
        <v/>
      </c>
      <c r="CR910" s="239" t="str">
        <f t="shared" si="1424"/>
        <v/>
      </c>
      <c r="CS910" s="239" t="str">
        <f t="shared" si="1425"/>
        <v/>
      </c>
      <c r="CT910" s="239" t="str">
        <f t="shared" si="1426"/>
        <v/>
      </c>
      <c r="CU910" s="239" t="str">
        <f t="shared" si="1427"/>
        <v/>
      </c>
      <c r="CV910" s="239" t="str">
        <f t="shared" si="1428"/>
        <v/>
      </c>
      <c r="CW910" s="239" t="str">
        <f t="shared" si="1429"/>
        <v/>
      </c>
      <c r="CX910" s="239" t="str">
        <f t="shared" si="1430"/>
        <v/>
      </c>
      <c r="CY910" s="239" t="str">
        <f t="shared" si="1431"/>
        <v/>
      </c>
      <c r="CZ910" s="239" t="str">
        <f t="shared" si="1432"/>
        <v/>
      </c>
      <c r="DA910" s="239" t="str">
        <f t="shared" si="1433"/>
        <v/>
      </c>
      <c r="DB910" s="239" t="str">
        <f t="shared" si="1434"/>
        <v/>
      </c>
      <c r="DC910" s="239" t="str">
        <f t="shared" si="1435"/>
        <v/>
      </c>
      <c r="DD910" s="239" t="str">
        <f t="shared" si="1436"/>
        <v/>
      </c>
      <c r="DE910" s="239" t="str">
        <f t="shared" si="1437"/>
        <v/>
      </c>
      <c r="DF910" s="239" t="str">
        <f t="shared" si="1438"/>
        <v/>
      </c>
      <c r="DG910" s="239" t="str">
        <f t="shared" si="1439"/>
        <v/>
      </c>
      <c r="DH910" s="239" t="str">
        <f t="shared" si="1440"/>
        <v/>
      </c>
      <c r="DI910" s="239" t="str">
        <f t="shared" si="1441"/>
        <v/>
      </c>
      <c r="DJ910" s="239" t="str">
        <f t="shared" si="1442"/>
        <v/>
      </c>
      <c r="DK910" s="239" t="str">
        <f t="shared" si="1443"/>
        <v/>
      </c>
      <c r="DL910" s="239" t="str">
        <f t="shared" si="1444"/>
        <v/>
      </c>
      <c r="DM910" s="239" t="str">
        <f t="shared" si="1445"/>
        <v/>
      </c>
      <c r="DN910" s="239" t="str">
        <f t="shared" si="1446"/>
        <v/>
      </c>
      <c r="DO910" s="239" t="str">
        <f t="shared" si="1447"/>
        <v/>
      </c>
      <c r="DP910" s="239" t="str">
        <f t="shared" si="1448"/>
        <v/>
      </c>
    </row>
    <row r="911" spans="1:120" ht="35.25" hidden="1" customHeight="1" x14ac:dyDescent="0.25">
      <c r="A911" s="53" t="s">
        <v>4521</v>
      </c>
      <c r="B911" s="53">
        <v>3200</v>
      </c>
      <c r="C911" s="53" t="s">
        <v>69</v>
      </c>
      <c r="D911" s="53" t="s">
        <v>3599</v>
      </c>
      <c r="E911" s="53">
        <v>0</v>
      </c>
      <c r="F911" s="53" t="s">
        <v>3605</v>
      </c>
      <c r="G911" s="53" t="str">
        <f t="shared" si="1352"/>
        <v>3200-1</v>
      </c>
      <c r="H911" s="53" t="s">
        <v>94</v>
      </c>
      <c r="I911" s="53" t="s">
        <v>196</v>
      </c>
      <c r="J911" s="53" t="s">
        <v>80</v>
      </c>
      <c r="K911" s="53" t="s">
        <v>80</v>
      </c>
      <c r="L911" s="53" t="s">
        <v>80</v>
      </c>
      <c r="M911" s="53" t="s">
        <v>80</v>
      </c>
      <c r="N911" s="53" t="s">
        <v>80</v>
      </c>
      <c r="O911" s="53" t="s">
        <v>80</v>
      </c>
      <c r="P911" s="53" t="s">
        <v>3606</v>
      </c>
      <c r="Q911" s="52">
        <v>0.3</v>
      </c>
      <c r="R911" s="52">
        <f>+Q911*Q910</f>
        <v>0.12</v>
      </c>
      <c r="S911" s="53">
        <v>1</v>
      </c>
      <c r="T911" s="53" t="s">
        <v>84</v>
      </c>
      <c r="U911" s="53" t="s">
        <v>3607</v>
      </c>
      <c r="V911" s="23">
        <v>44962</v>
      </c>
      <c r="W911" s="23">
        <v>44990</v>
      </c>
      <c r="X911" s="53" t="s">
        <v>2266</v>
      </c>
      <c r="Y911" s="49" t="s">
        <v>97</v>
      </c>
      <c r="Z911" s="59" t="s">
        <v>100</v>
      </c>
      <c r="AA911" s="60">
        <v>1</v>
      </c>
      <c r="AB911" s="62" t="s">
        <v>3608</v>
      </c>
      <c r="AC911" s="62">
        <v>44987</v>
      </c>
      <c r="AD911" s="60">
        <v>1</v>
      </c>
      <c r="AE911" s="62" t="s">
        <v>956</v>
      </c>
      <c r="AF911" s="62">
        <v>44987</v>
      </c>
      <c r="AG911" s="60" t="s">
        <v>79</v>
      </c>
      <c r="AH911" s="60">
        <v>1</v>
      </c>
      <c r="AI911" s="52">
        <f t="shared" si="1385"/>
        <v>0.12</v>
      </c>
      <c r="AJ911" s="52">
        <f t="shared" ref="AJ911:AJ912" si="1449">+AI911/R911</f>
        <v>1</v>
      </c>
      <c r="AK911" s="52"/>
      <c r="AL911" s="239" t="str">
        <f t="shared" si="1386"/>
        <v/>
      </c>
      <c r="AM911" s="239" t="str">
        <f t="shared" si="1387"/>
        <v/>
      </c>
      <c r="AN911" s="239" t="str">
        <f t="shared" si="1388"/>
        <v/>
      </c>
      <c r="AO911" s="239" t="str">
        <f t="shared" si="1389"/>
        <v/>
      </c>
      <c r="AP911" s="239" t="str">
        <f t="shared" si="1390"/>
        <v/>
      </c>
      <c r="AQ911" s="239" t="str">
        <f t="shared" si="1391"/>
        <v/>
      </c>
      <c r="AR911" s="239" t="str">
        <f t="shared" si="1392"/>
        <v/>
      </c>
      <c r="AS911" s="239" t="str">
        <f t="shared" si="1393"/>
        <v/>
      </c>
      <c r="AT911" s="239" t="str">
        <f t="shared" si="1394"/>
        <v/>
      </c>
      <c r="AU911" s="239" t="str">
        <f t="shared" si="1367"/>
        <v/>
      </c>
      <c r="AV911" s="239" t="str">
        <f t="shared" si="1368"/>
        <v/>
      </c>
      <c r="AW911" s="239" t="str">
        <f t="shared" si="1369"/>
        <v/>
      </c>
      <c r="AX911" s="239" t="str">
        <f t="shared" si="1370"/>
        <v/>
      </c>
      <c r="AY911" s="239" t="str">
        <f t="shared" si="1371"/>
        <v/>
      </c>
      <c r="AZ911" s="239" t="str">
        <f t="shared" si="1372"/>
        <v/>
      </c>
      <c r="BA911" s="239" t="str">
        <f t="shared" si="1373"/>
        <v/>
      </c>
      <c r="BB911" s="239" t="str">
        <f t="shared" si="1374"/>
        <v/>
      </c>
      <c r="BC911" s="239" t="str">
        <f t="shared" si="1375"/>
        <v/>
      </c>
      <c r="BD911" s="239" t="str">
        <f t="shared" si="1376"/>
        <v/>
      </c>
      <c r="BE911" s="239" t="str">
        <f t="shared" si="1377"/>
        <v/>
      </c>
      <c r="BF911" s="239" t="str">
        <f t="shared" si="1378"/>
        <v/>
      </c>
      <c r="BG911" s="239" t="str">
        <f t="shared" si="1379"/>
        <v/>
      </c>
      <c r="BH911" s="239" t="str">
        <f t="shared" si="1380"/>
        <v/>
      </c>
      <c r="BI911" s="239" t="str">
        <f t="shared" si="1381"/>
        <v/>
      </c>
      <c r="BJ911" s="239" t="str">
        <f t="shared" si="1382"/>
        <v/>
      </c>
      <c r="BK911" s="239" t="str">
        <f t="shared" si="1383"/>
        <v/>
      </c>
      <c r="BL911" s="239" t="str">
        <f t="shared" si="1384"/>
        <v/>
      </c>
      <c r="BN911" s="239" t="str">
        <f t="shared" si="1395"/>
        <v/>
      </c>
      <c r="BO911" s="239" t="str">
        <f t="shared" si="1396"/>
        <v/>
      </c>
      <c r="BP911" s="239" t="str">
        <f t="shared" si="1397"/>
        <v/>
      </c>
      <c r="BQ911" s="239" t="str">
        <f t="shared" si="1398"/>
        <v/>
      </c>
      <c r="BR911" s="239" t="str">
        <f t="shared" si="1399"/>
        <v/>
      </c>
      <c r="BS911" s="239" t="str">
        <f t="shared" si="1400"/>
        <v/>
      </c>
      <c r="BT911" s="239" t="str">
        <f t="shared" si="1401"/>
        <v/>
      </c>
      <c r="BU911" s="239" t="str">
        <f t="shared" si="1402"/>
        <v/>
      </c>
      <c r="BV911" s="239" t="str">
        <f t="shared" si="1403"/>
        <v/>
      </c>
      <c r="BW911" s="239" t="str">
        <f t="shared" si="1404"/>
        <v/>
      </c>
      <c r="BX911" s="239" t="str">
        <f t="shared" si="1405"/>
        <v/>
      </c>
      <c r="BY911" s="239" t="str">
        <f t="shared" si="1406"/>
        <v/>
      </c>
      <c r="BZ911" s="239" t="str">
        <f t="shared" si="1407"/>
        <v/>
      </c>
      <c r="CA911" s="239" t="str">
        <f t="shared" si="1408"/>
        <v/>
      </c>
      <c r="CB911" s="239" t="str">
        <f t="shared" si="1409"/>
        <v/>
      </c>
      <c r="CC911" s="239" t="str">
        <f t="shared" si="1410"/>
        <v/>
      </c>
      <c r="CD911" s="239" t="str">
        <f t="shared" si="1411"/>
        <v/>
      </c>
      <c r="CE911" s="239" t="str">
        <f t="shared" si="1412"/>
        <v/>
      </c>
      <c r="CF911" s="239" t="str">
        <f t="shared" si="1413"/>
        <v/>
      </c>
      <c r="CG911" s="239" t="str">
        <f t="shared" si="1414"/>
        <v/>
      </c>
      <c r="CH911" s="239" t="str">
        <f t="shared" si="1415"/>
        <v/>
      </c>
      <c r="CI911" s="239" t="str">
        <f t="shared" si="1416"/>
        <v/>
      </c>
      <c r="CJ911" s="239" t="str">
        <f t="shared" si="1417"/>
        <v/>
      </c>
      <c r="CK911" s="239" t="str">
        <f t="shared" si="1418"/>
        <v/>
      </c>
      <c r="CL911" s="239" t="str">
        <f t="shared" si="1419"/>
        <v/>
      </c>
      <c r="CM911" s="239" t="str">
        <f t="shared" si="1420"/>
        <v/>
      </c>
      <c r="CN911" s="239" t="str">
        <f t="shared" si="1421"/>
        <v/>
      </c>
      <c r="CP911" s="239" t="str">
        <f t="shared" si="1422"/>
        <v/>
      </c>
      <c r="CQ911" s="239" t="str">
        <f t="shared" si="1423"/>
        <v/>
      </c>
      <c r="CR911" s="239" t="str">
        <f t="shared" si="1424"/>
        <v/>
      </c>
      <c r="CS911" s="239" t="str">
        <f t="shared" si="1425"/>
        <v/>
      </c>
      <c r="CT911" s="239" t="str">
        <f t="shared" si="1426"/>
        <v/>
      </c>
      <c r="CU911" s="239" t="str">
        <f t="shared" si="1427"/>
        <v/>
      </c>
      <c r="CV911" s="239" t="str">
        <f t="shared" si="1428"/>
        <v/>
      </c>
      <c r="CW911" s="239" t="str">
        <f t="shared" si="1429"/>
        <v/>
      </c>
      <c r="CX911" s="239" t="str">
        <f t="shared" si="1430"/>
        <v/>
      </c>
      <c r="CY911" s="239" t="str">
        <f t="shared" si="1431"/>
        <v/>
      </c>
      <c r="CZ911" s="239" t="str">
        <f t="shared" si="1432"/>
        <v/>
      </c>
      <c r="DA911" s="239" t="str">
        <f t="shared" si="1433"/>
        <v/>
      </c>
      <c r="DB911" s="239" t="str">
        <f t="shared" si="1434"/>
        <v/>
      </c>
      <c r="DC911" s="239" t="str">
        <f t="shared" si="1435"/>
        <v/>
      </c>
      <c r="DD911" s="239" t="str">
        <f t="shared" si="1436"/>
        <v/>
      </c>
      <c r="DE911" s="239" t="str">
        <f t="shared" si="1437"/>
        <v/>
      </c>
      <c r="DF911" s="239" t="str">
        <f t="shared" si="1438"/>
        <v/>
      </c>
      <c r="DG911" s="239" t="str">
        <f t="shared" si="1439"/>
        <v/>
      </c>
      <c r="DH911" s="239" t="str">
        <f t="shared" si="1440"/>
        <v/>
      </c>
      <c r="DI911" s="239" t="str">
        <f t="shared" si="1441"/>
        <v/>
      </c>
      <c r="DJ911" s="239" t="str">
        <f t="shared" si="1442"/>
        <v/>
      </c>
      <c r="DK911" s="239" t="str">
        <f t="shared" si="1443"/>
        <v/>
      </c>
      <c r="DL911" s="239" t="str">
        <f t="shared" si="1444"/>
        <v/>
      </c>
      <c r="DM911" s="239" t="str">
        <f t="shared" si="1445"/>
        <v/>
      </c>
      <c r="DN911" s="239" t="str">
        <f t="shared" si="1446"/>
        <v/>
      </c>
      <c r="DO911" s="239" t="str">
        <f t="shared" si="1447"/>
        <v/>
      </c>
      <c r="DP911" s="239" t="str">
        <f t="shared" si="1448"/>
        <v/>
      </c>
    </row>
    <row r="912" spans="1:120" ht="35.25" hidden="1" customHeight="1" x14ac:dyDescent="0.25">
      <c r="A912" s="53" t="s">
        <v>4521</v>
      </c>
      <c r="B912" s="53">
        <v>3200</v>
      </c>
      <c r="C912" s="53" t="s">
        <v>69</v>
      </c>
      <c r="D912" s="53" t="s">
        <v>3599</v>
      </c>
      <c r="E912" s="53">
        <v>0</v>
      </c>
      <c r="F912" s="53" t="s">
        <v>3609</v>
      </c>
      <c r="G912" s="53" t="str">
        <f t="shared" ref="G912:G975" si="1450">+IF(H912="Producto",F912,IF(H912="Producto Act Compartidas",F912,G911))</f>
        <v>3200-1</v>
      </c>
      <c r="H912" s="53" t="s">
        <v>94</v>
      </c>
      <c r="I912" s="53" t="s">
        <v>196</v>
      </c>
      <c r="J912" s="53" t="s">
        <v>80</v>
      </c>
      <c r="K912" s="53" t="s">
        <v>80</v>
      </c>
      <c r="L912" s="53" t="s">
        <v>80</v>
      </c>
      <c r="M912" s="53" t="s">
        <v>80</v>
      </c>
      <c r="N912" s="53" t="s">
        <v>80</v>
      </c>
      <c r="O912" s="53" t="s">
        <v>80</v>
      </c>
      <c r="P912" s="53" t="s">
        <v>3610</v>
      </c>
      <c r="Q912" s="52">
        <v>0.7</v>
      </c>
      <c r="R912" s="52">
        <f>+Q912*Q910</f>
        <v>0.27999999999999997</v>
      </c>
      <c r="S912" s="53">
        <v>35</v>
      </c>
      <c r="T912" s="53" t="s">
        <v>84</v>
      </c>
      <c r="U912" s="53" t="s">
        <v>3603</v>
      </c>
      <c r="V912" s="23">
        <v>44962</v>
      </c>
      <c r="W912" s="23">
        <v>45260</v>
      </c>
      <c r="X912" s="53" t="s">
        <v>2266</v>
      </c>
      <c r="Y912" s="49" t="s">
        <v>87</v>
      </c>
      <c r="Z912" s="59" t="s">
        <v>100</v>
      </c>
      <c r="AA912" s="201">
        <v>1</v>
      </c>
      <c r="AB912" s="200" t="s">
        <v>3611</v>
      </c>
      <c r="AC912" s="23">
        <v>45291</v>
      </c>
      <c r="AD912" s="52">
        <v>1</v>
      </c>
      <c r="AE912" s="52" t="s">
        <v>3611</v>
      </c>
      <c r="AF912" s="75">
        <v>45291</v>
      </c>
      <c r="AG912" s="52" t="s">
        <v>79</v>
      </c>
      <c r="AH912" s="52">
        <v>1</v>
      </c>
      <c r="AI912" s="52">
        <f t="shared" si="1385"/>
        <v>0.27999999999999997</v>
      </c>
      <c r="AJ912" s="52">
        <f t="shared" si="1449"/>
        <v>1</v>
      </c>
      <c r="AK912" s="52"/>
      <c r="AL912" s="239" t="str">
        <f t="shared" si="1386"/>
        <v/>
      </c>
      <c r="AM912" s="239" t="str">
        <f t="shared" si="1387"/>
        <v/>
      </c>
      <c r="AN912" s="239" t="str">
        <f t="shared" si="1388"/>
        <v/>
      </c>
      <c r="AO912" s="239" t="str">
        <f t="shared" si="1389"/>
        <v/>
      </c>
      <c r="AP912" s="239" t="str">
        <f t="shared" si="1390"/>
        <v/>
      </c>
      <c r="AQ912" s="239" t="str">
        <f t="shared" si="1391"/>
        <v/>
      </c>
      <c r="AR912" s="239" t="str">
        <f t="shared" si="1392"/>
        <v/>
      </c>
      <c r="AS912" s="239" t="str">
        <f t="shared" si="1393"/>
        <v/>
      </c>
      <c r="AT912" s="239" t="str">
        <f t="shared" si="1394"/>
        <v/>
      </c>
      <c r="AU912" s="239" t="str">
        <f t="shared" si="1367"/>
        <v/>
      </c>
      <c r="AV912" s="239" t="str">
        <f t="shared" si="1368"/>
        <v/>
      </c>
      <c r="AW912" s="239" t="str">
        <f t="shared" si="1369"/>
        <v/>
      </c>
      <c r="AX912" s="239" t="str">
        <f t="shared" si="1370"/>
        <v/>
      </c>
      <c r="AY912" s="239" t="str">
        <f t="shared" si="1371"/>
        <v/>
      </c>
      <c r="AZ912" s="239" t="str">
        <f t="shared" si="1372"/>
        <v/>
      </c>
      <c r="BA912" s="239" t="str">
        <f t="shared" si="1373"/>
        <v/>
      </c>
      <c r="BB912" s="239" t="str">
        <f t="shared" si="1374"/>
        <v/>
      </c>
      <c r="BC912" s="239" t="str">
        <f t="shared" si="1375"/>
        <v/>
      </c>
      <c r="BD912" s="239" t="str">
        <f t="shared" si="1376"/>
        <v/>
      </c>
      <c r="BE912" s="239" t="str">
        <f t="shared" si="1377"/>
        <v/>
      </c>
      <c r="BF912" s="239" t="str">
        <f t="shared" si="1378"/>
        <v/>
      </c>
      <c r="BG912" s="239" t="str">
        <f t="shared" si="1379"/>
        <v/>
      </c>
      <c r="BH912" s="239" t="str">
        <f t="shared" si="1380"/>
        <v/>
      </c>
      <c r="BI912" s="239" t="str">
        <f t="shared" si="1381"/>
        <v/>
      </c>
      <c r="BJ912" s="239" t="str">
        <f t="shared" si="1382"/>
        <v/>
      </c>
      <c r="BK912" s="239" t="str">
        <f t="shared" si="1383"/>
        <v/>
      </c>
      <c r="BL912" s="239" t="str">
        <f t="shared" si="1384"/>
        <v/>
      </c>
      <c r="BN912" s="239" t="str">
        <f t="shared" si="1395"/>
        <v/>
      </c>
      <c r="BO912" s="239" t="str">
        <f t="shared" si="1396"/>
        <v/>
      </c>
      <c r="BP912" s="239" t="str">
        <f t="shared" si="1397"/>
        <v/>
      </c>
      <c r="BQ912" s="239" t="str">
        <f t="shared" si="1398"/>
        <v/>
      </c>
      <c r="BR912" s="239" t="str">
        <f t="shared" si="1399"/>
        <v/>
      </c>
      <c r="BS912" s="239" t="str">
        <f t="shared" si="1400"/>
        <v/>
      </c>
      <c r="BT912" s="239" t="str">
        <f t="shared" si="1401"/>
        <v/>
      </c>
      <c r="BU912" s="239" t="str">
        <f t="shared" si="1402"/>
        <v/>
      </c>
      <c r="BV912" s="239" t="str">
        <f t="shared" si="1403"/>
        <v/>
      </c>
      <c r="BW912" s="239" t="str">
        <f t="shared" si="1404"/>
        <v/>
      </c>
      <c r="BX912" s="239" t="str">
        <f t="shared" si="1405"/>
        <v/>
      </c>
      <c r="BY912" s="239" t="str">
        <f t="shared" si="1406"/>
        <v/>
      </c>
      <c r="BZ912" s="239" t="str">
        <f t="shared" si="1407"/>
        <v/>
      </c>
      <c r="CA912" s="239" t="str">
        <f t="shared" si="1408"/>
        <v/>
      </c>
      <c r="CB912" s="239" t="str">
        <f t="shared" si="1409"/>
        <v/>
      </c>
      <c r="CC912" s="239" t="str">
        <f t="shared" si="1410"/>
        <v/>
      </c>
      <c r="CD912" s="239" t="str">
        <f t="shared" si="1411"/>
        <v/>
      </c>
      <c r="CE912" s="239" t="str">
        <f t="shared" si="1412"/>
        <v/>
      </c>
      <c r="CF912" s="239" t="str">
        <f t="shared" si="1413"/>
        <v/>
      </c>
      <c r="CG912" s="239" t="str">
        <f t="shared" si="1414"/>
        <v/>
      </c>
      <c r="CH912" s="239" t="str">
        <f t="shared" si="1415"/>
        <v/>
      </c>
      <c r="CI912" s="239" t="str">
        <f t="shared" si="1416"/>
        <v/>
      </c>
      <c r="CJ912" s="239" t="str">
        <f t="shared" si="1417"/>
        <v/>
      </c>
      <c r="CK912" s="239" t="str">
        <f t="shared" si="1418"/>
        <v/>
      </c>
      <c r="CL912" s="239" t="str">
        <f t="shared" si="1419"/>
        <v/>
      </c>
      <c r="CM912" s="239" t="str">
        <f t="shared" si="1420"/>
        <v/>
      </c>
      <c r="CN912" s="239" t="str">
        <f t="shared" si="1421"/>
        <v/>
      </c>
      <c r="CP912" s="239" t="str">
        <f t="shared" si="1422"/>
        <v/>
      </c>
      <c r="CQ912" s="239" t="str">
        <f t="shared" si="1423"/>
        <v/>
      </c>
      <c r="CR912" s="239" t="str">
        <f t="shared" si="1424"/>
        <v/>
      </c>
      <c r="CS912" s="239" t="str">
        <f t="shared" si="1425"/>
        <v/>
      </c>
      <c r="CT912" s="239" t="str">
        <f t="shared" si="1426"/>
        <v/>
      </c>
      <c r="CU912" s="239" t="str">
        <f t="shared" si="1427"/>
        <v/>
      </c>
      <c r="CV912" s="239" t="str">
        <f t="shared" si="1428"/>
        <v/>
      </c>
      <c r="CW912" s="239" t="str">
        <f t="shared" si="1429"/>
        <v/>
      </c>
      <c r="CX912" s="239" t="str">
        <f t="shared" si="1430"/>
        <v/>
      </c>
      <c r="CY912" s="239" t="str">
        <f t="shared" si="1431"/>
        <v/>
      </c>
      <c r="CZ912" s="239" t="str">
        <f t="shared" si="1432"/>
        <v/>
      </c>
      <c r="DA912" s="239" t="str">
        <f t="shared" si="1433"/>
        <v/>
      </c>
      <c r="DB912" s="239" t="str">
        <f t="shared" si="1434"/>
        <v/>
      </c>
      <c r="DC912" s="239" t="str">
        <f t="shared" si="1435"/>
        <v/>
      </c>
      <c r="DD912" s="239" t="str">
        <f t="shared" si="1436"/>
        <v/>
      </c>
      <c r="DE912" s="239" t="str">
        <f t="shared" si="1437"/>
        <v/>
      </c>
      <c r="DF912" s="239" t="str">
        <f t="shared" si="1438"/>
        <v/>
      </c>
      <c r="DG912" s="239" t="str">
        <f t="shared" si="1439"/>
        <v/>
      </c>
      <c r="DH912" s="239" t="str">
        <f t="shared" si="1440"/>
        <v/>
      </c>
      <c r="DI912" s="239" t="str">
        <f t="shared" si="1441"/>
        <v/>
      </c>
      <c r="DJ912" s="239" t="str">
        <f t="shared" si="1442"/>
        <v/>
      </c>
      <c r="DK912" s="239" t="str">
        <f t="shared" si="1443"/>
        <v/>
      </c>
      <c r="DL912" s="239" t="str">
        <f t="shared" si="1444"/>
        <v/>
      </c>
      <c r="DM912" s="239" t="str">
        <f t="shared" si="1445"/>
        <v/>
      </c>
      <c r="DN912" s="239" t="str">
        <f t="shared" si="1446"/>
        <v/>
      </c>
      <c r="DO912" s="239" t="str">
        <f t="shared" si="1447"/>
        <v/>
      </c>
      <c r="DP912" s="239" t="str">
        <f t="shared" si="1448"/>
        <v/>
      </c>
    </row>
    <row r="913" spans="1:120" ht="35.25" hidden="1" customHeight="1" x14ac:dyDescent="0.25">
      <c r="A913" s="49" t="s">
        <v>4521</v>
      </c>
      <c r="B913" s="49">
        <v>3200</v>
      </c>
      <c r="C913" s="49" t="s">
        <v>69</v>
      </c>
      <c r="D913" s="49" t="s">
        <v>3599</v>
      </c>
      <c r="E913" s="49">
        <v>0</v>
      </c>
      <c r="F913" s="49" t="s">
        <v>3612</v>
      </c>
      <c r="G913" s="49" t="str">
        <f t="shared" si="1450"/>
        <v>3200-2</v>
      </c>
      <c r="H913" s="49" t="s">
        <v>75</v>
      </c>
      <c r="I913" s="49" t="s">
        <v>76</v>
      </c>
      <c r="J913" s="49" t="s">
        <v>582</v>
      </c>
      <c r="K913" s="49" t="s">
        <v>3601</v>
      </c>
      <c r="L913" s="49" t="s">
        <v>125</v>
      </c>
      <c r="M913" s="49" t="s">
        <v>836</v>
      </c>
      <c r="N913" s="49" t="s">
        <v>1293</v>
      </c>
      <c r="O913" s="49" t="s">
        <v>516</v>
      </c>
      <c r="P913" s="49" t="s">
        <v>3613</v>
      </c>
      <c r="Q913" s="50">
        <v>0.4</v>
      </c>
      <c r="R913" s="50"/>
      <c r="S913" s="49">
        <v>15</v>
      </c>
      <c r="T913" s="49" t="s">
        <v>84</v>
      </c>
      <c r="U913" s="49" t="s">
        <v>3614</v>
      </c>
      <c r="V913" s="51">
        <v>44962</v>
      </c>
      <c r="W913" s="51">
        <v>45260</v>
      </c>
      <c r="X913" s="49" t="s">
        <v>2266</v>
      </c>
      <c r="Y913" s="49" t="s">
        <v>87</v>
      </c>
      <c r="Z913" s="59" t="s">
        <v>100</v>
      </c>
      <c r="AA913" s="52">
        <v>1</v>
      </c>
      <c r="AB913" s="53" t="s">
        <v>3615</v>
      </c>
      <c r="AC913" s="23">
        <v>45260</v>
      </c>
      <c r="AD913" s="52">
        <v>1</v>
      </c>
      <c r="AE913" s="23" t="s">
        <v>3611</v>
      </c>
      <c r="AF913" s="23">
        <v>45260</v>
      </c>
      <c r="AG913" s="52"/>
      <c r="AH913" s="52" t="s">
        <v>92</v>
      </c>
      <c r="AI913" s="52">
        <f t="shared" si="1385"/>
        <v>0.4</v>
      </c>
      <c r="AJ913" s="52"/>
      <c r="AK913" s="52"/>
      <c r="AL913" s="239" t="str">
        <f t="shared" si="1386"/>
        <v/>
      </c>
      <c r="AM913" s="239" t="str">
        <f t="shared" si="1387"/>
        <v/>
      </c>
      <c r="AN913" s="239" t="str">
        <f t="shared" si="1388"/>
        <v/>
      </c>
      <c r="AO913" s="239" t="str">
        <f t="shared" si="1389"/>
        <v/>
      </c>
      <c r="AP913" s="239" t="str">
        <f t="shared" si="1390"/>
        <v/>
      </c>
      <c r="AQ913" s="239" t="str">
        <f t="shared" si="1391"/>
        <v/>
      </c>
      <c r="AR913" s="239" t="str">
        <f t="shared" si="1392"/>
        <v/>
      </c>
      <c r="AS913" s="239" t="str">
        <f t="shared" si="1393"/>
        <v/>
      </c>
      <c r="AT913" s="239" t="str">
        <f t="shared" si="1394"/>
        <v/>
      </c>
      <c r="AU913" s="239" t="str">
        <f t="shared" si="1367"/>
        <v/>
      </c>
      <c r="AV913" s="239" t="str">
        <f t="shared" si="1368"/>
        <v/>
      </c>
      <c r="AW913" s="239" t="str">
        <f t="shared" si="1369"/>
        <v/>
      </c>
      <c r="AX913" s="239" t="str">
        <f t="shared" si="1370"/>
        <v/>
      </c>
      <c r="AY913" s="239" t="str">
        <f t="shared" si="1371"/>
        <v/>
      </c>
      <c r="AZ913" s="239" t="str">
        <f t="shared" si="1372"/>
        <v/>
      </c>
      <c r="BA913" s="239" t="str">
        <f t="shared" si="1373"/>
        <v/>
      </c>
      <c r="BB913" s="239" t="str">
        <f t="shared" si="1374"/>
        <v/>
      </c>
      <c r="BC913" s="239" t="str">
        <f t="shared" si="1375"/>
        <v/>
      </c>
      <c r="BD913" s="239" t="str">
        <f t="shared" si="1376"/>
        <v/>
      </c>
      <c r="BE913" s="239" t="str">
        <f t="shared" si="1377"/>
        <v/>
      </c>
      <c r="BF913" s="239" t="str">
        <f t="shared" si="1378"/>
        <v/>
      </c>
      <c r="BG913" s="239" t="str">
        <f t="shared" si="1379"/>
        <v/>
      </c>
      <c r="BH913" s="239" t="str">
        <f t="shared" si="1380"/>
        <v/>
      </c>
      <c r="BI913" s="239" t="str">
        <f t="shared" si="1381"/>
        <v/>
      </c>
      <c r="BJ913" s="239" t="str">
        <f t="shared" si="1382"/>
        <v/>
      </c>
      <c r="BK913" s="239" t="str">
        <f t="shared" si="1383"/>
        <v/>
      </c>
      <c r="BL913" s="239" t="str">
        <f t="shared" si="1384"/>
        <v/>
      </c>
      <c r="BN913" s="239" t="str">
        <f t="shared" si="1395"/>
        <v/>
      </c>
      <c r="BO913" s="239" t="str">
        <f t="shared" si="1396"/>
        <v/>
      </c>
      <c r="BP913" s="239" t="str">
        <f t="shared" si="1397"/>
        <v/>
      </c>
      <c r="BQ913" s="239" t="str">
        <f t="shared" si="1398"/>
        <v/>
      </c>
      <c r="BR913" s="239" t="str">
        <f t="shared" si="1399"/>
        <v/>
      </c>
      <c r="BS913" s="239" t="str">
        <f t="shared" si="1400"/>
        <v/>
      </c>
      <c r="BT913" s="239" t="str">
        <f t="shared" si="1401"/>
        <v/>
      </c>
      <c r="BU913" s="239" t="str">
        <f t="shared" si="1402"/>
        <v/>
      </c>
      <c r="BV913" s="239" t="str">
        <f t="shared" si="1403"/>
        <v/>
      </c>
      <c r="BW913" s="239" t="str">
        <f t="shared" si="1404"/>
        <v/>
      </c>
      <c r="BX913" s="239" t="str">
        <f t="shared" si="1405"/>
        <v/>
      </c>
      <c r="BY913" s="239" t="str">
        <f t="shared" si="1406"/>
        <v/>
      </c>
      <c r="BZ913" s="239" t="str">
        <f t="shared" si="1407"/>
        <v/>
      </c>
      <c r="CA913" s="239" t="str">
        <f t="shared" si="1408"/>
        <v/>
      </c>
      <c r="CB913" s="239" t="str">
        <f t="shared" si="1409"/>
        <v/>
      </c>
      <c r="CC913" s="239" t="str">
        <f t="shared" si="1410"/>
        <v/>
      </c>
      <c r="CD913" s="239" t="str">
        <f t="shared" si="1411"/>
        <v/>
      </c>
      <c r="CE913" s="239" t="str">
        <f t="shared" si="1412"/>
        <v/>
      </c>
      <c r="CF913" s="239" t="str">
        <f t="shared" si="1413"/>
        <v/>
      </c>
      <c r="CG913" s="239" t="str">
        <f t="shared" si="1414"/>
        <v/>
      </c>
      <c r="CH913" s="239" t="str">
        <f t="shared" si="1415"/>
        <v/>
      </c>
      <c r="CI913" s="239" t="str">
        <f t="shared" si="1416"/>
        <v/>
      </c>
      <c r="CJ913" s="239" t="str">
        <f t="shared" si="1417"/>
        <v/>
      </c>
      <c r="CK913" s="239" t="str">
        <f t="shared" si="1418"/>
        <v/>
      </c>
      <c r="CL913" s="239" t="str">
        <f t="shared" si="1419"/>
        <v/>
      </c>
      <c r="CM913" s="239" t="str">
        <f t="shared" si="1420"/>
        <v/>
      </c>
      <c r="CN913" s="239" t="str">
        <f t="shared" si="1421"/>
        <v/>
      </c>
      <c r="CP913" s="239" t="str">
        <f t="shared" si="1422"/>
        <v/>
      </c>
      <c r="CQ913" s="239" t="str">
        <f t="shared" si="1423"/>
        <v/>
      </c>
      <c r="CR913" s="239" t="str">
        <f t="shared" si="1424"/>
        <v/>
      </c>
      <c r="CS913" s="239" t="str">
        <f t="shared" si="1425"/>
        <v/>
      </c>
      <c r="CT913" s="239" t="str">
        <f t="shared" si="1426"/>
        <v/>
      </c>
      <c r="CU913" s="239" t="str">
        <f t="shared" si="1427"/>
        <v/>
      </c>
      <c r="CV913" s="239" t="str">
        <f t="shared" si="1428"/>
        <v/>
      </c>
      <c r="CW913" s="239" t="str">
        <f t="shared" si="1429"/>
        <v/>
      </c>
      <c r="CX913" s="239" t="str">
        <f t="shared" si="1430"/>
        <v/>
      </c>
      <c r="CY913" s="239" t="str">
        <f t="shared" si="1431"/>
        <v/>
      </c>
      <c r="CZ913" s="239" t="str">
        <f t="shared" si="1432"/>
        <v/>
      </c>
      <c r="DA913" s="239" t="str">
        <f t="shared" si="1433"/>
        <v/>
      </c>
      <c r="DB913" s="239" t="str">
        <f t="shared" si="1434"/>
        <v/>
      </c>
      <c r="DC913" s="239" t="str">
        <f t="shared" si="1435"/>
        <v/>
      </c>
      <c r="DD913" s="239" t="str">
        <f t="shared" si="1436"/>
        <v/>
      </c>
      <c r="DE913" s="239" t="str">
        <f t="shared" si="1437"/>
        <v/>
      </c>
      <c r="DF913" s="239" t="str">
        <f t="shared" si="1438"/>
        <v/>
      </c>
      <c r="DG913" s="239" t="str">
        <f t="shared" si="1439"/>
        <v/>
      </c>
      <c r="DH913" s="239" t="str">
        <f t="shared" si="1440"/>
        <v/>
      </c>
      <c r="DI913" s="239" t="str">
        <f t="shared" si="1441"/>
        <v/>
      </c>
      <c r="DJ913" s="239" t="str">
        <f t="shared" si="1442"/>
        <v/>
      </c>
      <c r="DK913" s="239" t="str">
        <f t="shared" si="1443"/>
        <v/>
      </c>
      <c r="DL913" s="239" t="str">
        <f t="shared" si="1444"/>
        <v/>
      </c>
      <c r="DM913" s="239" t="str">
        <f t="shared" si="1445"/>
        <v/>
      </c>
      <c r="DN913" s="239" t="str">
        <f t="shared" si="1446"/>
        <v/>
      </c>
      <c r="DO913" s="239" t="str">
        <f t="shared" si="1447"/>
        <v/>
      </c>
      <c r="DP913" s="239" t="str">
        <f t="shared" si="1448"/>
        <v/>
      </c>
    </row>
    <row r="914" spans="1:120" ht="35.25" hidden="1" customHeight="1" x14ac:dyDescent="0.25">
      <c r="A914" s="53" t="s">
        <v>4521</v>
      </c>
      <c r="B914" s="53">
        <v>3200</v>
      </c>
      <c r="C914" s="53" t="s">
        <v>69</v>
      </c>
      <c r="D914" s="53" t="s">
        <v>3599</v>
      </c>
      <c r="E914" s="53">
        <v>0</v>
      </c>
      <c r="F914" s="53" t="s">
        <v>3616</v>
      </c>
      <c r="G914" s="53" t="str">
        <f t="shared" si="1450"/>
        <v>3200-2</v>
      </c>
      <c r="H914" s="53" t="s">
        <v>94</v>
      </c>
      <c r="I914" s="53" t="s">
        <v>76</v>
      </c>
      <c r="J914" s="53" t="s">
        <v>80</v>
      </c>
      <c r="K914" s="53" t="s">
        <v>80</v>
      </c>
      <c r="L914" s="53" t="s">
        <v>80</v>
      </c>
      <c r="M914" s="53" t="s">
        <v>80</v>
      </c>
      <c r="N914" s="53" t="s">
        <v>80</v>
      </c>
      <c r="O914" s="53" t="s">
        <v>80</v>
      </c>
      <c r="P914" s="53" t="s">
        <v>3617</v>
      </c>
      <c r="Q914" s="52">
        <v>0.4</v>
      </c>
      <c r="R914" s="52">
        <f>+Q914*Q910</f>
        <v>0.16000000000000003</v>
      </c>
      <c r="S914" s="53">
        <v>1</v>
      </c>
      <c r="T914" s="53" t="s">
        <v>84</v>
      </c>
      <c r="U914" s="53" t="s">
        <v>3618</v>
      </c>
      <c r="V914" s="23">
        <v>44962</v>
      </c>
      <c r="W914" s="23">
        <v>45107</v>
      </c>
      <c r="X914" s="53" t="s">
        <v>2266</v>
      </c>
      <c r="Y914" s="49" t="s">
        <v>167</v>
      </c>
      <c r="Z914" s="59" t="s">
        <v>100</v>
      </c>
      <c r="AA914" s="60">
        <v>1</v>
      </c>
      <c r="AB914" s="62" t="s">
        <v>3619</v>
      </c>
      <c r="AC914" s="62">
        <v>45104</v>
      </c>
      <c r="AD914" s="60">
        <v>1</v>
      </c>
      <c r="AE914" s="62" t="s">
        <v>3620</v>
      </c>
      <c r="AF914" s="62">
        <v>45104</v>
      </c>
      <c r="AG914" s="60" t="s">
        <v>79</v>
      </c>
      <c r="AH914" s="60">
        <v>1</v>
      </c>
      <c r="AI914" s="52">
        <f t="shared" si="1385"/>
        <v>0.16000000000000003</v>
      </c>
      <c r="AJ914" s="52">
        <f t="shared" ref="AJ914:AJ915" si="1451">+AI914/R914</f>
        <v>1</v>
      </c>
      <c r="AK914" s="52"/>
      <c r="AL914" s="239" t="str">
        <f t="shared" si="1386"/>
        <v/>
      </c>
      <c r="AM914" s="239" t="str">
        <f t="shared" si="1387"/>
        <v/>
      </c>
      <c r="AN914" s="239" t="str">
        <f t="shared" si="1388"/>
        <v/>
      </c>
      <c r="AO914" s="239" t="str">
        <f t="shared" si="1389"/>
        <v/>
      </c>
      <c r="AP914" s="239" t="str">
        <f t="shared" si="1390"/>
        <v/>
      </c>
      <c r="AQ914" s="239" t="str">
        <f t="shared" si="1391"/>
        <v/>
      </c>
      <c r="AR914" s="239" t="str">
        <f t="shared" si="1392"/>
        <v/>
      </c>
      <c r="AS914" s="239" t="str">
        <f t="shared" si="1393"/>
        <v/>
      </c>
      <c r="AT914" s="239" t="str">
        <f t="shared" si="1394"/>
        <v/>
      </c>
      <c r="AU914" s="239" t="str">
        <f t="shared" si="1367"/>
        <v/>
      </c>
      <c r="AV914" s="239" t="str">
        <f t="shared" si="1368"/>
        <v/>
      </c>
      <c r="AW914" s="239" t="str">
        <f t="shared" si="1369"/>
        <v/>
      </c>
      <c r="AX914" s="239" t="str">
        <f t="shared" si="1370"/>
        <v/>
      </c>
      <c r="AY914" s="239" t="str">
        <f t="shared" si="1371"/>
        <v/>
      </c>
      <c r="AZ914" s="239" t="str">
        <f t="shared" si="1372"/>
        <v/>
      </c>
      <c r="BA914" s="239" t="str">
        <f t="shared" si="1373"/>
        <v/>
      </c>
      <c r="BB914" s="239" t="str">
        <f t="shared" si="1374"/>
        <v/>
      </c>
      <c r="BC914" s="239" t="str">
        <f t="shared" si="1375"/>
        <v/>
      </c>
      <c r="BD914" s="239" t="str">
        <f t="shared" si="1376"/>
        <v/>
      </c>
      <c r="BE914" s="239" t="str">
        <f t="shared" si="1377"/>
        <v/>
      </c>
      <c r="BF914" s="239" t="str">
        <f t="shared" si="1378"/>
        <v/>
      </c>
      <c r="BG914" s="239" t="str">
        <f t="shared" si="1379"/>
        <v/>
      </c>
      <c r="BH914" s="239" t="str">
        <f t="shared" si="1380"/>
        <v/>
      </c>
      <c r="BI914" s="239" t="str">
        <f t="shared" si="1381"/>
        <v/>
      </c>
      <c r="BJ914" s="239" t="str">
        <f t="shared" si="1382"/>
        <v/>
      </c>
      <c r="BK914" s="239" t="str">
        <f t="shared" si="1383"/>
        <v/>
      </c>
      <c r="BL914" s="239" t="str">
        <f t="shared" si="1384"/>
        <v/>
      </c>
      <c r="BN914" s="239" t="str">
        <f t="shared" si="1395"/>
        <v/>
      </c>
      <c r="BO914" s="239" t="str">
        <f t="shared" si="1396"/>
        <v/>
      </c>
      <c r="BP914" s="239" t="str">
        <f t="shared" si="1397"/>
        <v/>
      </c>
      <c r="BQ914" s="239" t="str">
        <f t="shared" si="1398"/>
        <v/>
      </c>
      <c r="BR914" s="239" t="str">
        <f t="shared" si="1399"/>
        <v/>
      </c>
      <c r="BS914" s="239" t="str">
        <f t="shared" si="1400"/>
        <v/>
      </c>
      <c r="BT914" s="239" t="str">
        <f t="shared" si="1401"/>
        <v/>
      </c>
      <c r="BU914" s="239" t="str">
        <f t="shared" si="1402"/>
        <v/>
      </c>
      <c r="BV914" s="239" t="str">
        <f t="shared" si="1403"/>
        <v/>
      </c>
      <c r="BW914" s="239" t="str">
        <f t="shared" si="1404"/>
        <v/>
      </c>
      <c r="BX914" s="239" t="str">
        <f t="shared" si="1405"/>
        <v/>
      </c>
      <c r="BY914" s="239" t="str">
        <f t="shared" si="1406"/>
        <v/>
      </c>
      <c r="BZ914" s="239" t="str">
        <f t="shared" si="1407"/>
        <v/>
      </c>
      <c r="CA914" s="239" t="str">
        <f t="shared" si="1408"/>
        <v/>
      </c>
      <c r="CB914" s="239" t="str">
        <f t="shared" si="1409"/>
        <v/>
      </c>
      <c r="CC914" s="239" t="str">
        <f t="shared" si="1410"/>
        <v/>
      </c>
      <c r="CD914" s="239" t="str">
        <f t="shared" si="1411"/>
        <v/>
      </c>
      <c r="CE914" s="239" t="str">
        <f t="shared" si="1412"/>
        <v/>
      </c>
      <c r="CF914" s="239" t="str">
        <f t="shared" si="1413"/>
        <v/>
      </c>
      <c r="CG914" s="239" t="str">
        <f t="shared" si="1414"/>
        <v/>
      </c>
      <c r="CH914" s="239" t="str">
        <f t="shared" si="1415"/>
        <v/>
      </c>
      <c r="CI914" s="239" t="str">
        <f t="shared" si="1416"/>
        <v/>
      </c>
      <c r="CJ914" s="239" t="str">
        <f t="shared" si="1417"/>
        <v/>
      </c>
      <c r="CK914" s="239" t="str">
        <f t="shared" si="1418"/>
        <v/>
      </c>
      <c r="CL914" s="239" t="str">
        <f t="shared" si="1419"/>
        <v/>
      </c>
      <c r="CM914" s="239" t="str">
        <f t="shared" si="1420"/>
        <v/>
      </c>
      <c r="CN914" s="239" t="str">
        <f t="shared" si="1421"/>
        <v/>
      </c>
      <c r="CP914" s="239" t="str">
        <f t="shared" si="1422"/>
        <v/>
      </c>
      <c r="CQ914" s="239" t="str">
        <f t="shared" si="1423"/>
        <v/>
      </c>
      <c r="CR914" s="239" t="str">
        <f t="shared" si="1424"/>
        <v/>
      </c>
      <c r="CS914" s="239" t="str">
        <f t="shared" si="1425"/>
        <v/>
      </c>
      <c r="CT914" s="239" t="str">
        <f t="shared" si="1426"/>
        <v/>
      </c>
      <c r="CU914" s="239" t="str">
        <f t="shared" si="1427"/>
        <v/>
      </c>
      <c r="CV914" s="239" t="str">
        <f t="shared" si="1428"/>
        <v/>
      </c>
      <c r="CW914" s="239" t="str">
        <f t="shared" si="1429"/>
        <v/>
      </c>
      <c r="CX914" s="239" t="str">
        <f t="shared" si="1430"/>
        <v/>
      </c>
      <c r="CY914" s="239" t="str">
        <f t="shared" si="1431"/>
        <v/>
      </c>
      <c r="CZ914" s="239" t="str">
        <f t="shared" si="1432"/>
        <v/>
      </c>
      <c r="DA914" s="239" t="str">
        <f t="shared" si="1433"/>
        <v/>
      </c>
      <c r="DB914" s="239" t="str">
        <f t="shared" si="1434"/>
        <v/>
      </c>
      <c r="DC914" s="239" t="str">
        <f t="shared" si="1435"/>
        <v/>
      </c>
      <c r="DD914" s="239" t="str">
        <f t="shared" si="1436"/>
        <v/>
      </c>
      <c r="DE914" s="239" t="str">
        <f t="shared" si="1437"/>
        <v/>
      </c>
      <c r="DF914" s="239" t="str">
        <f t="shared" si="1438"/>
        <v/>
      </c>
      <c r="DG914" s="239" t="str">
        <f t="shared" si="1439"/>
        <v/>
      </c>
      <c r="DH914" s="239" t="str">
        <f t="shared" si="1440"/>
        <v/>
      </c>
      <c r="DI914" s="239" t="str">
        <f t="shared" si="1441"/>
        <v/>
      </c>
      <c r="DJ914" s="239" t="str">
        <f t="shared" si="1442"/>
        <v/>
      </c>
      <c r="DK914" s="239" t="str">
        <f t="shared" si="1443"/>
        <v/>
      </c>
      <c r="DL914" s="239" t="str">
        <f t="shared" si="1444"/>
        <v/>
      </c>
      <c r="DM914" s="239" t="str">
        <f t="shared" si="1445"/>
        <v/>
      </c>
      <c r="DN914" s="239" t="str">
        <f t="shared" si="1446"/>
        <v/>
      </c>
      <c r="DO914" s="239" t="str">
        <f t="shared" si="1447"/>
        <v/>
      </c>
      <c r="DP914" s="239" t="str">
        <f t="shared" si="1448"/>
        <v/>
      </c>
    </row>
    <row r="915" spans="1:120" ht="35.25" hidden="1" customHeight="1" x14ac:dyDescent="0.25">
      <c r="A915" s="53" t="s">
        <v>4521</v>
      </c>
      <c r="B915" s="53">
        <v>3200</v>
      </c>
      <c r="C915" s="53" t="s">
        <v>69</v>
      </c>
      <c r="D915" s="53" t="s">
        <v>3599</v>
      </c>
      <c r="E915" s="53">
        <v>0</v>
      </c>
      <c r="F915" s="53" t="s">
        <v>3621</v>
      </c>
      <c r="G915" s="53" t="str">
        <f t="shared" si="1450"/>
        <v>3200-2</v>
      </c>
      <c r="H915" s="53" t="s">
        <v>94</v>
      </c>
      <c r="I915" s="53" t="s">
        <v>76</v>
      </c>
      <c r="J915" s="53" t="s">
        <v>80</v>
      </c>
      <c r="K915" s="53" t="s">
        <v>80</v>
      </c>
      <c r="L915" s="53" t="s">
        <v>80</v>
      </c>
      <c r="M915" s="53" t="s">
        <v>80</v>
      </c>
      <c r="N915" s="53" t="s">
        <v>80</v>
      </c>
      <c r="O915" s="53" t="s">
        <v>80</v>
      </c>
      <c r="P915" s="53" t="s">
        <v>3622</v>
      </c>
      <c r="Q915" s="52">
        <v>0.6</v>
      </c>
      <c r="R915" s="52">
        <f>+Q915*Q910</f>
        <v>0.24</v>
      </c>
      <c r="S915" s="53">
        <v>15</v>
      </c>
      <c r="T915" s="53" t="s">
        <v>84</v>
      </c>
      <c r="U915" s="53" t="s">
        <v>3614</v>
      </c>
      <c r="V915" s="23">
        <v>44962</v>
      </c>
      <c r="W915" s="23">
        <v>45260</v>
      </c>
      <c r="X915" s="53" t="s">
        <v>2266</v>
      </c>
      <c r="Y915" s="49" t="s">
        <v>87</v>
      </c>
      <c r="Z915" s="59" t="s">
        <v>100</v>
      </c>
      <c r="AA915" s="52">
        <v>1</v>
      </c>
      <c r="AB915" s="53" t="s">
        <v>3615</v>
      </c>
      <c r="AC915" s="23">
        <v>45260</v>
      </c>
      <c r="AD915" s="52">
        <v>1</v>
      </c>
      <c r="AE915" s="23" t="s">
        <v>3611</v>
      </c>
      <c r="AF915" s="23">
        <v>45260</v>
      </c>
      <c r="AG915" s="52" t="s">
        <v>79</v>
      </c>
      <c r="AH915" s="52">
        <v>1</v>
      </c>
      <c r="AI915" s="52">
        <f t="shared" si="1385"/>
        <v>0.24</v>
      </c>
      <c r="AJ915" s="52">
        <f t="shared" si="1451"/>
        <v>1</v>
      </c>
      <c r="AK915" s="52"/>
      <c r="AL915" s="239" t="str">
        <f t="shared" si="1386"/>
        <v/>
      </c>
      <c r="AM915" s="239" t="str">
        <f t="shared" si="1387"/>
        <v/>
      </c>
      <c r="AN915" s="239" t="str">
        <f t="shared" si="1388"/>
        <v/>
      </c>
      <c r="AO915" s="239" t="str">
        <f t="shared" si="1389"/>
        <v/>
      </c>
      <c r="AP915" s="239" t="str">
        <f t="shared" si="1390"/>
        <v/>
      </c>
      <c r="AQ915" s="239" t="str">
        <f t="shared" si="1391"/>
        <v/>
      </c>
      <c r="AR915" s="239" t="str">
        <f t="shared" si="1392"/>
        <v/>
      </c>
      <c r="AS915" s="239" t="str">
        <f t="shared" si="1393"/>
        <v/>
      </c>
      <c r="AT915" s="239" t="str">
        <f t="shared" si="1394"/>
        <v/>
      </c>
      <c r="AU915" s="239" t="str">
        <f t="shared" si="1367"/>
        <v/>
      </c>
      <c r="AV915" s="239" t="str">
        <f t="shared" si="1368"/>
        <v/>
      </c>
      <c r="AW915" s="239" t="str">
        <f t="shared" si="1369"/>
        <v/>
      </c>
      <c r="AX915" s="239" t="str">
        <f t="shared" si="1370"/>
        <v/>
      </c>
      <c r="AY915" s="239" t="str">
        <f t="shared" si="1371"/>
        <v/>
      </c>
      <c r="AZ915" s="239" t="str">
        <f t="shared" si="1372"/>
        <v/>
      </c>
      <c r="BA915" s="239" t="str">
        <f t="shared" si="1373"/>
        <v/>
      </c>
      <c r="BB915" s="239" t="str">
        <f t="shared" si="1374"/>
        <v/>
      </c>
      <c r="BC915" s="239" t="str">
        <f t="shared" si="1375"/>
        <v/>
      </c>
      <c r="BD915" s="239" t="str">
        <f t="shared" si="1376"/>
        <v/>
      </c>
      <c r="BE915" s="239" t="str">
        <f t="shared" si="1377"/>
        <v/>
      </c>
      <c r="BF915" s="239" t="str">
        <f t="shared" si="1378"/>
        <v/>
      </c>
      <c r="BG915" s="239" t="str">
        <f t="shared" si="1379"/>
        <v/>
      </c>
      <c r="BH915" s="239" t="str">
        <f t="shared" si="1380"/>
        <v/>
      </c>
      <c r="BI915" s="239" t="str">
        <f t="shared" si="1381"/>
        <v/>
      </c>
      <c r="BJ915" s="239" t="str">
        <f t="shared" si="1382"/>
        <v/>
      </c>
      <c r="BK915" s="239" t="str">
        <f t="shared" si="1383"/>
        <v/>
      </c>
      <c r="BL915" s="239" t="str">
        <f t="shared" si="1384"/>
        <v/>
      </c>
      <c r="BN915" s="239" t="str">
        <f t="shared" si="1395"/>
        <v/>
      </c>
      <c r="BO915" s="239" t="str">
        <f t="shared" si="1396"/>
        <v/>
      </c>
      <c r="BP915" s="239" t="str">
        <f t="shared" si="1397"/>
        <v/>
      </c>
      <c r="BQ915" s="239" t="str">
        <f t="shared" si="1398"/>
        <v/>
      </c>
      <c r="BR915" s="239" t="str">
        <f t="shared" si="1399"/>
        <v/>
      </c>
      <c r="BS915" s="239" t="str">
        <f t="shared" si="1400"/>
        <v/>
      </c>
      <c r="BT915" s="239" t="str">
        <f t="shared" si="1401"/>
        <v/>
      </c>
      <c r="BU915" s="239" t="str">
        <f t="shared" si="1402"/>
        <v/>
      </c>
      <c r="BV915" s="239" t="str">
        <f t="shared" si="1403"/>
        <v/>
      </c>
      <c r="BW915" s="239" t="str">
        <f t="shared" si="1404"/>
        <v/>
      </c>
      <c r="BX915" s="239" t="str">
        <f t="shared" si="1405"/>
        <v/>
      </c>
      <c r="BY915" s="239" t="str">
        <f t="shared" si="1406"/>
        <v/>
      </c>
      <c r="BZ915" s="239" t="str">
        <f t="shared" si="1407"/>
        <v/>
      </c>
      <c r="CA915" s="239" t="str">
        <f t="shared" si="1408"/>
        <v/>
      </c>
      <c r="CB915" s="239" t="str">
        <f t="shared" si="1409"/>
        <v/>
      </c>
      <c r="CC915" s="239" t="str">
        <f t="shared" si="1410"/>
        <v/>
      </c>
      <c r="CD915" s="239" t="str">
        <f t="shared" si="1411"/>
        <v/>
      </c>
      <c r="CE915" s="239" t="str">
        <f t="shared" si="1412"/>
        <v/>
      </c>
      <c r="CF915" s="239" t="str">
        <f t="shared" si="1413"/>
        <v/>
      </c>
      <c r="CG915" s="239" t="str">
        <f t="shared" si="1414"/>
        <v/>
      </c>
      <c r="CH915" s="239" t="str">
        <f t="shared" si="1415"/>
        <v/>
      </c>
      <c r="CI915" s="239" t="str">
        <f t="shared" si="1416"/>
        <v/>
      </c>
      <c r="CJ915" s="239" t="str">
        <f t="shared" si="1417"/>
        <v/>
      </c>
      <c r="CK915" s="239" t="str">
        <f t="shared" si="1418"/>
        <v/>
      </c>
      <c r="CL915" s="239" t="str">
        <f t="shared" si="1419"/>
        <v/>
      </c>
      <c r="CM915" s="239" t="str">
        <f t="shared" si="1420"/>
        <v/>
      </c>
      <c r="CN915" s="239" t="str">
        <f t="shared" si="1421"/>
        <v/>
      </c>
      <c r="CP915" s="239" t="str">
        <f t="shared" si="1422"/>
        <v/>
      </c>
      <c r="CQ915" s="239" t="str">
        <f t="shared" si="1423"/>
        <v/>
      </c>
      <c r="CR915" s="239" t="str">
        <f t="shared" si="1424"/>
        <v/>
      </c>
      <c r="CS915" s="239" t="str">
        <f t="shared" si="1425"/>
        <v/>
      </c>
      <c r="CT915" s="239" t="str">
        <f t="shared" si="1426"/>
        <v/>
      </c>
      <c r="CU915" s="239" t="str">
        <f t="shared" si="1427"/>
        <v/>
      </c>
      <c r="CV915" s="239" t="str">
        <f t="shared" si="1428"/>
        <v/>
      </c>
      <c r="CW915" s="239" t="str">
        <f t="shared" si="1429"/>
        <v/>
      </c>
      <c r="CX915" s="239" t="str">
        <f t="shared" si="1430"/>
        <v/>
      </c>
      <c r="CY915" s="239" t="str">
        <f t="shared" si="1431"/>
        <v/>
      </c>
      <c r="CZ915" s="239" t="str">
        <f t="shared" si="1432"/>
        <v/>
      </c>
      <c r="DA915" s="239" t="str">
        <f t="shared" si="1433"/>
        <v/>
      </c>
      <c r="DB915" s="239" t="str">
        <f t="shared" si="1434"/>
        <v/>
      </c>
      <c r="DC915" s="239" t="str">
        <f t="shared" si="1435"/>
        <v/>
      </c>
      <c r="DD915" s="239" t="str">
        <f t="shared" si="1436"/>
        <v/>
      </c>
      <c r="DE915" s="239" t="str">
        <f t="shared" si="1437"/>
        <v/>
      </c>
      <c r="DF915" s="239" t="str">
        <f t="shared" si="1438"/>
        <v/>
      </c>
      <c r="DG915" s="239" t="str">
        <f t="shared" si="1439"/>
        <v/>
      </c>
      <c r="DH915" s="239" t="str">
        <f t="shared" si="1440"/>
        <v/>
      </c>
      <c r="DI915" s="239" t="str">
        <f t="shared" si="1441"/>
        <v/>
      </c>
      <c r="DJ915" s="239" t="str">
        <f t="shared" si="1442"/>
        <v/>
      </c>
      <c r="DK915" s="239" t="str">
        <f t="shared" si="1443"/>
        <v/>
      </c>
      <c r="DL915" s="239" t="str">
        <f t="shared" si="1444"/>
        <v/>
      </c>
      <c r="DM915" s="239" t="str">
        <f t="shared" si="1445"/>
        <v/>
      </c>
      <c r="DN915" s="239" t="str">
        <f t="shared" si="1446"/>
        <v/>
      </c>
      <c r="DO915" s="239" t="str">
        <f t="shared" si="1447"/>
        <v/>
      </c>
      <c r="DP915" s="239" t="str">
        <f t="shared" si="1448"/>
        <v/>
      </c>
    </row>
    <row r="916" spans="1:120" ht="80.25" hidden="1" customHeight="1" x14ac:dyDescent="0.25">
      <c r="A916" s="49" t="s">
        <v>4521</v>
      </c>
      <c r="B916" s="49">
        <v>3200</v>
      </c>
      <c r="C916" s="49" t="s">
        <v>69</v>
      </c>
      <c r="D916" s="49" t="s">
        <v>3599</v>
      </c>
      <c r="E916" s="49">
        <v>0</v>
      </c>
      <c r="F916" s="49" t="s">
        <v>3623</v>
      </c>
      <c r="G916" s="49" t="str">
        <f t="shared" si="1450"/>
        <v>3200-3</v>
      </c>
      <c r="H916" s="49" t="s">
        <v>75</v>
      </c>
      <c r="I916" s="49" t="s">
        <v>76</v>
      </c>
      <c r="J916" s="49" t="s">
        <v>143</v>
      </c>
      <c r="K916" s="49" t="s">
        <v>472</v>
      </c>
      <c r="L916" s="49" t="s">
        <v>125</v>
      </c>
      <c r="M916" s="49" t="s">
        <v>836</v>
      </c>
      <c r="N916" s="49" t="s">
        <v>3624</v>
      </c>
      <c r="O916" s="49" t="s">
        <v>516</v>
      </c>
      <c r="P916" s="49" t="s">
        <v>3625</v>
      </c>
      <c r="Q916" s="50">
        <v>0.2</v>
      </c>
      <c r="R916" s="50"/>
      <c r="S916" s="49">
        <v>4</v>
      </c>
      <c r="T916" s="49" t="s">
        <v>84</v>
      </c>
      <c r="U916" s="49" t="s">
        <v>3626</v>
      </c>
      <c r="V916" s="51">
        <v>44962</v>
      </c>
      <c r="W916" s="51">
        <v>45265</v>
      </c>
      <c r="X916" s="49" t="s">
        <v>2266</v>
      </c>
      <c r="Y916" s="49" t="s">
        <v>87</v>
      </c>
      <c r="Z916" s="59" t="s">
        <v>100</v>
      </c>
      <c r="AA916" s="52">
        <v>1</v>
      </c>
      <c r="AB916" s="23" t="s">
        <v>3627</v>
      </c>
      <c r="AC916" s="23">
        <v>45258</v>
      </c>
      <c r="AD916" s="52">
        <v>1</v>
      </c>
      <c r="AE916" s="23" t="s">
        <v>3628</v>
      </c>
      <c r="AF916" s="23">
        <v>45258</v>
      </c>
      <c r="AG916" s="52" t="s">
        <v>125</v>
      </c>
      <c r="AH916" s="52">
        <v>0.95</v>
      </c>
      <c r="AI916" s="52">
        <f t="shared" si="1385"/>
        <v>0.2</v>
      </c>
      <c r="AJ916" s="52"/>
      <c r="AK916" s="52"/>
      <c r="AL916" s="239" t="str">
        <f t="shared" si="1386"/>
        <v/>
      </c>
      <c r="AM916" s="239" t="str">
        <f t="shared" si="1387"/>
        <v/>
      </c>
      <c r="AN916" s="239" t="str">
        <f t="shared" si="1388"/>
        <v/>
      </c>
      <c r="AO916" s="239" t="str">
        <f t="shared" si="1389"/>
        <v/>
      </c>
      <c r="AP916" s="239" t="str">
        <f t="shared" si="1390"/>
        <v/>
      </c>
      <c r="AQ916" s="239" t="str">
        <f t="shared" si="1391"/>
        <v/>
      </c>
      <c r="AR916" s="239" t="str">
        <f t="shared" si="1392"/>
        <v/>
      </c>
      <c r="AS916" s="239" t="str">
        <f t="shared" si="1393"/>
        <v/>
      </c>
      <c r="AT916" s="239" t="str">
        <f t="shared" si="1394"/>
        <v/>
      </c>
      <c r="AU916" s="239" t="str">
        <f t="shared" si="1367"/>
        <v/>
      </c>
      <c r="AV916" s="239" t="str">
        <f t="shared" si="1368"/>
        <v/>
      </c>
      <c r="AW916" s="239" t="str">
        <f t="shared" si="1369"/>
        <v/>
      </c>
      <c r="AX916" s="239" t="str">
        <f t="shared" si="1370"/>
        <v/>
      </c>
      <c r="AY916" s="239" t="str">
        <f t="shared" si="1371"/>
        <v/>
      </c>
      <c r="AZ916" s="239" t="str">
        <f t="shared" si="1372"/>
        <v/>
      </c>
      <c r="BA916" s="239" t="str">
        <f t="shared" si="1373"/>
        <v/>
      </c>
      <c r="BB916" s="239" t="str">
        <f t="shared" si="1374"/>
        <v/>
      </c>
      <c r="BC916" s="239" t="str">
        <f t="shared" si="1375"/>
        <v/>
      </c>
      <c r="BD916" s="239" t="str">
        <f t="shared" si="1376"/>
        <v/>
      </c>
      <c r="BE916" s="239" t="str">
        <f t="shared" si="1377"/>
        <v/>
      </c>
      <c r="BF916" s="239" t="str">
        <f t="shared" si="1378"/>
        <v/>
      </c>
      <c r="BG916" s="239" t="str">
        <f t="shared" si="1379"/>
        <v/>
      </c>
      <c r="BH916" s="239" t="str">
        <f t="shared" si="1380"/>
        <v/>
      </c>
      <c r="BI916" s="239" t="str">
        <f t="shared" si="1381"/>
        <v/>
      </c>
      <c r="BJ916" s="239" t="str">
        <f t="shared" si="1382"/>
        <v/>
      </c>
      <c r="BK916" s="239" t="str">
        <f t="shared" si="1383"/>
        <v/>
      </c>
      <c r="BL916" s="239" t="str">
        <f t="shared" si="1384"/>
        <v/>
      </c>
      <c r="BN916" s="239" t="str">
        <f t="shared" si="1395"/>
        <v/>
      </c>
      <c r="BO916" s="239" t="str">
        <f t="shared" si="1396"/>
        <v/>
      </c>
      <c r="BP916" s="239" t="str">
        <f t="shared" si="1397"/>
        <v/>
      </c>
      <c r="BQ916" s="239" t="str">
        <f t="shared" si="1398"/>
        <v/>
      </c>
      <c r="BR916" s="239" t="str">
        <f t="shared" si="1399"/>
        <v/>
      </c>
      <c r="BS916" s="239" t="str">
        <f t="shared" si="1400"/>
        <v/>
      </c>
      <c r="BT916" s="239" t="str">
        <f t="shared" si="1401"/>
        <v/>
      </c>
      <c r="BU916" s="239" t="str">
        <f t="shared" si="1402"/>
        <v/>
      </c>
      <c r="BV916" s="239" t="str">
        <f t="shared" si="1403"/>
        <v/>
      </c>
      <c r="BW916" s="239" t="str">
        <f t="shared" si="1404"/>
        <v/>
      </c>
      <c r="BX916" s="239" t="str">
        <f t="shared" si="1405"/>
        <v/>
      </c>
      <c r="BY916" s="239" t="str">
        <f t="shared" si="1406"/>
        <v/>
      </c>
      <c r="BZ916" s="239" t="str">
        <f t="shared" si="1407"/>
        <v/>
      </c>
      <c r="CA916" s="239" t="str">
        <f t="shared" si="1408"/>
        <v/>
      </c>
      <c r="CB916" s="239" t="str">
        <f t="shared" si="1409"/>
        <v/>
      </c>
      <c r="CC916" s="239" t="str">
        <f t="shared" si="1410"/>
        <v/>
      </c>
      <c r="CD916" s="239" t="str">
        <f t="shared" si="1411"/>
        <v/>
      </c>
      <c r="CE916" s="239" t="str">
        <f t="shared" si="1412"/>
        <v/>
      </c>
      <c r="CF916" s="239" t="str">
        <f t="shared" si="1413"/>
        <v/>
      </c>
      <c r="CG916" s="239" t="str">
        <f t="shared" si="1414"/>
        <v/>
      </c>
      <c r="CH916" s="239" t="str">
        <f t="shared" si="1415"/>
        <v/>
      </c>
      <c r="CI916" s="239" t="str">
        <f t="shared" si="1416"/>
        <v/>
      </c>
      <c r="CJ916" s="239" t="str">
        <f t="shared" si="1417"/>
        <v/>
      </c>
      <c r="CK916" s="239" t="str">
        <f t="shared" si="1418"/>
        <v/>
      </c>
      <c r="CL916" s="239" t="str">
        <f t="shared" si="1419"/>
        <v/>
      </c>
      <c r="CM916" s="239" t="str">
        <f t="shared" si="1420"/>
        <v/>
      </c>
      <c r="CN916" s="239" t="str">
        <f t="shared" si="1421"/>
        <v/>
      </c>
      <c r="CP916" s="239" t="str">
        <f t="shared" si="1422"/>
        <v/>
      </c>
      <c r="CQ916" s="239" t="str">
        <f t="shared" si="1423"/>
        <v/>
      </c>
      <c r="CR916" s="239" t="str">
        <f t="shared" si="1424"/>
        <v/>
      </c>
      <c r="CS916" s="239" t="str">
        <f t="shared" si="1425"/>
        <v/>
      </c>
      <c r="CT916" s="239" t="str">
        <f t="shared" si="1426"/>
        <v/>
      </c>
      <c r="CU916" s="239" t="str">
        <f t="shared" si="1427"/>
        <v/>
      </c>
      <c r="CV916" s="239" t="str">
        <f t="shared" si="1428"/>
        <v/>
      </c>
      <c r="CW916" s="239" t="str">
        <f t="shared" si="1429"/>
        <v/>
      </c>
      <c r="CX916" s="239" t="str">
        <f t="shared" si="1430"/>
        <v/>
      </c>
      <c r="CY916" s="239" t="str">
        <f t="shared" si="1431"/>
        <v/>
      </c>
      <c r="CZ916" s="239" t="str">
        <f t="shared" si="1432"/>
        <v/>
      </c>
      <c r="DA916" s="239" t="str">
        <f t="shared" si="1433"/>
        <v/>
      </c>
      <c r="DB916" s="239" t="str">
        <f t="shared" si="1434"/>
        <v/>
      </c>
      <c r="DC916" s="239" t="str">
        <f t="shared" si="1435"/>
        <v/>
      </c>
      <c r="DD916" s="239" t="str">
        <f t="shared" si="1436"/>
        <v/>
      </c>
      <c r="DE916" s="239" t="str">
        <f t="shared" si="1437"/>
        <v/>
      </c>
      <c r="DF916" s="239" t="str">
        <f t="shared" si="1438"/>
        <v/>
      </c>
      <c r="DG916" s="239" t="str">
        <f t="shared" si="1439"/>
        <v/>
      </c>
      <c r="DH916" s="239" t="str">
        <f t="shared" si="1440"/>
        <v/>
      </c>
      <c r="DI916" s="239" t="str">
        <f t="shared" si="1441"/>
        <v/>
      </c>
      <c r="DJ916" s="239" t="str">
        <f t="shared" si="1442"/>
        <v/>
      </c>
      <c r="DK916" s="239" t="str">
        <f t="shared" si="1443"/>
        <v/>
      </c>
      <c r="DL916" s="239" t="str">
        <f t="shared" si="1444"/>
        <v/>
      </c>
      <c r="DM916" s="239" t="str">
        <f t="shared" si="1445"/>
        <v/>
      </c>
      <c r="DN916" s="239" t="str">
        <f t="shared" si="1446"/>
        <v/>
      </c>
      <c r="DO916" s="239" t="str">
        <f t="shared" si="1447"/>
        <v/>
      </c>
      <c r="DP916" s="239" t="str">
        <f t="shared" si="1448"/>
        <v/>
      </c>
    </row>
    <row r="917" spans="1:120" ht="72.75" hidden="1" customHeight="1" x14ac:dyDescent="0.25">
      <c r="A917" s="53" t="s">
        <v>4521</v>
      </c>
      <c r="B917" s="53">
        <v>3200</v>
      </c>
      <c r="C917" s="53" t="s">
        <v>69</v>
      </c>
      <c r="D917" s="53" t="s">
        <v>3599</v>
      </c>
      <c r="E917" s="53">
        <v>0</v>
      </c>
      <c r="F917" s="53" t="s">
        <v>3629</v>
      </c>
      <c r="G917" s="53" t="str">
        <f t="shared" si="1450"/>
        <v>3200-3</v>
      </c>
      <c r="H917" s="53" t="s">
        <v>94</v>
      </c>
      <c r="I917" s="53" t="s">
        <v>76</v>
      </c>
      <c r="J917" s="53" t="s">
        <v>80</v>
      </c>
      <c r="K917" s="53" t="s">
        <v>80</v>
      </c>
      <c r="L917" s="53" t="s">
        <v>80</v>
      </c>
      <c r="M917" s="53" t="s">
        <v>80</v>
      </c>
      <c r="N917" s="53" t="s">
        <v>80</v>
      </c>
      <c r="O917" s="53" t="s">
        <v>80</v>
      </c>
      <c r="P917" s="53" t="s">
        <v>3630</v>
      </c>
      <c r="Q917" s="52">
        <v>0.15</v>
      </c>
      <c r="R917" s="52">
        <f>+Q917*Q916</f>
        <v>0.03</v>
      </c>
      <c r="S917" s="53">
        <v>1</v>
      </c>
      <c r="T917" s="53" t="s">
        <v>84</v>
      </c>
      <c r="U917" s="53" t="s">
        <v>3631</v>
      </c>
      <c r="V917" s="23">
        <v>44962</v>
      </c>
      <c r="W917" s="23">
        <v>45265</v>
      </c>
      <c r="X917" s="53" t="s">
        <v>2266</v>
      </c>
      <c r="Y917" s="49" t="s">
        <v>87</v>
      </c>
      <c r="Z917" s="59" t="s">
        <v>100</v>
      </c>
      <c r="AA917" s="52">
        <v>1</v>
      </c>
      <c r="AB917" s="23" t="s">
        <v>3632</v>
      </c>
      <c r="AC917" s="23">
        <v>45119</v>
      </c>
      <c r="AD917" s="52">
        <v>1</v>
      </c>
      <c r="AE917" s="53" t="s">
        <v>3633</v>
      </c>
      <c r="AF917" s="23">
        <v>45119</v>
      </c>
      <c r="AG917" s="52" t="s">
        <v>79</v>
      </c>
      <c r="AH917" s="52">
        <v>0.95</v>
      </c>
      <c r="AI917" s="52">
        <f t="shared" si="1385"/>
        <v>0.03</v>
      </c>
      <c r="AJ917" s="52">
        <f t="shared" ref="AJ917:AJ919" si="1452">+AI917/R917</f>
        <v>1</v>
      </c>
      <c r="AK917" s="52"/>
      <c r="AL917" s="239" t="str">
        <f t="shared" si="1386"/>
        <v/>
      </c>
      <c r="AM917" s="239" t="str">
        <f t="shared" si="1387"/>
        <v/>
      </c>
      <c r="AN917" s="239" t="str">
        <f t="shared" si="1388"/>
        <v/>
      </c>
      <c r="AO917" s="239" t="str">
        <f t="shared" si="1389"/>
        <v/>
      </c>
      <c r="AP917" s="239" t="str">
        <f t="shared" si="1390"/>
        <v/>
      </c>
      <c r="AQ917" s="239" t="str">
        <f t="shared" si="1391"/>
        <v/>
      </c>
      <c r="AR917" s="239" t="str">
        <f t="shared" si="1392"/>
        <v/>
      </c>
      <c r="AS917" s="239" t="str">
        <f t="shared" si="1393"/>
        <v/>
      </c>
      <c r="AT917" s="239" t="str">
        <f t="shared" si="1394"/>
        <v/>
      </c>
      <c r="AU917" s="239" t="str">
        <f t="shared" si="1367"/>
        <v/>
      </c>
      <c r="AV917" s="239" t="str">
        <f t="shared" si="1368"/>
        <v/>
      </c>
      <c r="AW917" s="239" t="str">
        <f t="shared" si="1369"/>
        <v/>
      </c>
      <c r="AX917" s="239" t="str">
        <f t="shared" si="1370"/>
        <v/>
      </c>
      <c r="AY917" s="239" t="str">
        <f t="shared" si="1371"/>
        <v/>
      </c>
      <c r="AZ917" s="239" t="str">
        <f t="shared" si="1372"/>
        <v/>
      </c>
      <c r="BA917" s="239" t="str">
        <f t="shared" si="1373"/>
        <v/>
      </c>
      <c r="BB917" s="239" t="str">
        <f t="shared" si="1374"/>
        <v/>
      </c>
      <c r="BC917" s="239" t="str">
        <f t="shared" si="1375"/>
        <v/>
      </c>
      <c r="BD917" s="239" t="str">
        <f t="shared" si="1376"/>
        <v/>
      </c>
      <c r="BE917" s="239" t="str">
        <f t="shared" si="1377"/>
        <v/>
      </c>
      <c r="BF917" s="239" t="str">
        <f t="shared" si="1378"/>
        <v/>
      </c>
      <c r="BG917" s="239" t="str">
        <f t="shared" si="1379"/>
        <v/>
      </c>
      <c r="BH917" s="239" t="str">
        <f t="shared" si="1380"/>
        <v/>
      </c>
      <c r="BI917" s="239" t="str">
        <f t="shared" si="1381"/>
        <v/>
      </c>
      <c r="BJ917" s="239" t="str">
        <f t="shared" si="1382"/>
        <v/>
      </c>
      <c r="BK917" s="239" t="str">
        <f t="shared" si="1383"/>
        <v/>
      </c>
      <c r="BL917" s="239" t="str">
        <f t="shared" si="1384"/>
        <v/>
      </c>
      <c r="BN917" s="239" t="str">
        <f t="shared" si="1395"/>
        <v/>
      </c>
      <c r="BO917" s="239" t="str">
        <f t="shared" si="1396"/>
        <v/>
      </c>
      <c r="BP917" s="239" t="str">
        <f t="shared" si="1397"/>
        <v/>
      </c>
      <c r="BQ917" s="239" t="str">
        <f t="shared" si="1398"/>
        <v/>
      </c>
      <c r="BR917" s="239" t="str">
        <f t="shared" si="1399"/>
        <v/>
      </c>
      <c r="BS917" s="239" t="str">
        <f t="shared" si="1400"/>
        <v/>
      </c>
      <c r="BT917" s="239" t="str">
        <f t="shared" si="1401"/>
        <v/>
      </c>
      <c r="BU917" s="239" t="str">
        <f t="shared" si="1402"/>
        <v/>
      </c>
      <c r="BV917" s="239" t="str">
        <f t="shared" si="1403"/>
        <v/>
      </c>
      <c r="BW917" s="239" t="str">
        <f t="shared" si="1404"/>
        <v/>
      </c>
      <c r="BX917" s="239" t="str">
        <f t="shared" si="1405"/>
        <v/>
      </c>
      <c r="BY917" s="239" t="str">
        <f t="shared" si="1406"/>
        <v/>
      </c>
      <c r="BZ917" s="239" t="str">
        <f t="shared" si="1407"/>
        <v/>
      </c>
      <c r="CA917" s="239" t="str">
        <f t="shared" si="1408"/>
        <v/>
      </c>
      <c r="CB917" s="239" t="str">
        <f t="shared" si="1409"/>
        <v/>
      </c>
      <c r="CC917" s="239" t="str">
        <f t="shared" si="1410"/>
        <v/>
      </c>
      <c r="CD917" s="239" t="str">
        <f t="shared" si="1411"/>
        <v/>
      </c>
      <c r="CE917" s="239" t="str">
        <f t="shared" si="1412"/>
        <v/>
      </c>
      <c r="CF917" s="239" t="str">
        <f t="shared" si="1413"/>
        <v/>
      </c>
      <c r="CG917" s="239" t="str">
        <f t="shared" si="1414"/>
        <v/>
      </c>
      <c r="CH917" s="239" t="str">
        <f t="shared" si="1415"/>
        <v/>
      </c>
      <c r="CI917" s="239" t="str">
        <f t="shared" si="1416"/>
        <v/>
      </c>
      <c r="CJ917" s="239" t="str">
        <f t="shared" si="1417"/>
        <v/>
      </c>
      <c r="CK917" s="239" t="str">
        <f t="shared" si="1418"/>
        <v/>
      </c>
      <c r="CL917" s="239" t="str">
        <f t="shared" si="1419"/>
        <v/>
      </c>
      <c r="CM917" s="239" t="str">
        <f t="shared" si="1420"/>
        <v/>
      </c>
      <c r="CN917" s="239" t="str">
        <f t="shared" si="1421"/>
        <v/>
      </c>
      <c r="CP917" s="239" t="str">
        <f t="shared" si="1422"/>
        <v/>
      </c>
      <c r="CQ917" s="239" t="str">
        <f t="shared" si="1423"/>
        <v/>
      </c>
      <c r="CR917" s="239" t="str">
        <f t="shared" si="1424"/>
        <v/>
      </c>
      <c r="CS917" s="239" t="str">
        <f t="shared" si="1425"/>
        <v/>
      </c>
      <c r="CT917" s="239" t="str">
        <f t="shared" si="1426"/>
        <v/>
      </c>
      <c r="CU917" s="239" t="str">
        <f t="shared" si="1427"/>
        <v/>
      </c>
      <c r="CV917" s="239" t="str">
        <f t="shared" si="1428"/>
        <v/>
      </c>
      <c r="CW917" s="239" t="str">
        <f t="shared" si="1429"/>
        <v/>
      </c>
      <c r="CX917" s="239" t="str">
        <f t="shared" si="1430"/>
        <v/>
      </c>
      <c r="CY917" s="239" t="str">
        <f t="shared" si="1431"/>
        <v/>
      </c>
      <c r="CZ917" s="239" t="str">
        <f t="shared" si="1432"/>
        <v/>
      </c>
      <c r="DA917" s="239" t="str">
        <f t="shared" si="1433"/>
        <v/>
      </c>
      <c r="DB917" s="239" t="str">
        <f t="shared" si="1434"/>
        <v/>
      </c>
      <c r="DC917" s="239" t="str">
        <f t="shared" si="1435"/>
        <v/>
      </c>
      <c r="DD917" s="239" t="str">
        <f t="shared" si="1436"/>
        <v/>
      </c>
      <c r="DE917" s="239" t="str">
        <f t="shared" si="1437"/>
        <v/>
      </c>
      <c r="DF917" s="239" t="str">
        <f t="shared" si="1438"/>
        <v/>
      </c>
      <c r="DG917" s="239" t="str">
        <f t="shared" si="1439"/>
        <v/>
      </c>
      <c r="DH917" s="239" t="str">
        <f t="shared" si="1440"/>
        <v/>
      </c>
      <c r="DI917" s="239" t="str">
        <f t="shared" si="1441"/>
        <v/>
      </c>
      <c r="DJ917" s="239" t="str">
        <f t="shared" si="1442"/>
        <v/>
      </c>
      <c r="DK917" s="239" t="str">
        <f t="shared" si="1443"/>
        <v/>
      </c>
      <c r="DL917" s="239" t="str">
        <f t="shared" si="1444"/>
        <v/>
      </c>
      <c r="DM917" s="239" t="str">
        <f t="shared" si="1445"/>
        <v/>
      </c>
      <c r="DN917" s="239" t="str">
        <f t="shared" si="1446"/>
        <v/>
      </c>
      <c r="DO917" s="239" t="str">
        <f t="shared" si="1447"/>
        <v/>
      </c>
      <c r="DP917" s="239" t="str">
        <f t="shared" si="1448"/>
        <v/>
      </c>
    </row>
    <row r="918" spans="1:120" ht="74.25" hidden="1" customHeight="1" x14ac:dyDescent="0.25">
      <c r="A918" s="53" t="s">
        <v>4521</v>
      </c>
      <c r="B918" s="53">
        <v>3200</v>
      </c>
      <c r="C918" s="53" t="s">
        <v>69</v>
      </c>
      <c r="D918" s="53" t="s">
        <v>3599</v>
      </c>
      <c r="E918" s="53">
        <v>0</v>
      </c>
      <c r="F918" s="53" t="s">
        <v>3634</v>
      </c>
      <c r="G918" s="53" t="str">
        <f t="shared" si="1450"/>
        <v>3200-3</v>
      </c>
      <c r="H918" s="53" t="s">
        <v>94</v>
      </c>
      <c r="I918" s="53" t="s">
        <v>76</v>
      </c>
      <c r="J918" s="53" t="s">
        <v>80</v>
      </c>
      <c r="K918" s="53" t="s">
        <v>80</v>
      </c>
      <c r="L918" s="53" t="s">
        <v>80</v>
      </c>
      <c r="M918" s="53" t="s">
        <v>80</v>
      </c>
      <c r="N918" s="53" t="s">
        <v>80</v>
      </c>
      <c r="O918" s="53" t="s">
        <v>80</v>
      </c>
      <c r="P918" s="53" t="s">
        <v>3635</v>
      </c>
      <c r="Q918" s="52">
        <v>0.15</v>
      </c>
      <c r="R918" s="52">
        <f>+Q918*Q916</f>
        <v>0.03</v>
      </c>
      <c r="S918" s="53">
        <v>2</v>
      </c>
      <c r="T918" s="53" t="s">
        <v>84</v>
      </c>
      <c r="U918" s="53" t="s">
        <v>3636</v>
      </c>
      <c r="V918" s="23">
        <v>44962</v>
      </c>
      <c r="W918" s="23">
        <v>45265</v>
      </c>
      <c r="X918" s="53" t="s">
        <v>2266</v>
      </c>
      <c r="Y918" s="49" t="s">
        <v>87</v>
      </c>
      <c r="Z918" s="59" t="s">
        <v>100</v>
      </c>
      <c r="AA918" s="52">
        <v>1</v>
      </c>
      <c r="AB918" s="53" t="s">
        <v>3637</v>
      </c>
      <c r="AC918" s="23">
        <v>45258</v>
      </c>
      <c r="AD918" s="52">
        <v>1</v>
      </c>
      <c r="AE918" s="23" t="s">
        <v>3638</v>
      </c>
      <c r="AF918" s="23">
        <v>45252</v>
      </c>
      <c r="AG918" s="53" t="s">
        <v>125</v>
      </c>
      <c r="AH918" s="52">
        <v>0.95</v>
      </c>
      <c r="AI918" s="52">
        <f t="shared" si="1385"/>
        <v>0.03</v>
      </c>
      <c r="AJ918" s="52">
        <f t="shared" si="1452"/>
        <v>1</v>
      </c>
      <c r="AK918" s="52"/>
      <c r="AL918" s="239" t="str">
        <f t="shared" si="1386"/>
        <v/>
      </c>
      <c r="AM918" s="239" t="str">
        <f t="shared" si="1387"/>
        <v/>
      </c>
      <c r="AN918" s="239" t="str">
        <f t="shared" si="1388"/>
        <v/>
      </c>
      <c r="AO918" s="239" t="str">
        <f t="shared" si="1389"/>
        <v/>
      </c>
      <c r="AP918" s="239" t="str">
        <f t="shared" si="1390"/>
        <v/>
      </c>
      <c r="AQ918" s="239" t="str">
        <f t="shared" si="1391"/>
        <v/>
      </c>
      <c r="AR918" s="239" t="str">
        <f t="shared" si="1392"/>
        <v/>
      </c>
      <c r="AS918" s="239" t="str">
        <f t="shared" si="1393"/>
        <v/>
      </c>
      <c r="AT918" s="239" t="str">
        <f t="shared" si="1394"/>
        <v/>
      </c>
      <c r="AU918" s="239" t="str">
        <f t="shared" si="1367"/>
        <v/>
      </c>
      <c r="AV918" s="239" t="str">
        <f t="shared" si="1368"/>
        <v/>
      </c>
      <c r="AW918" s="239" t="str">
        <f t="shared" si="1369"/>
        <v/>
      </c>
      <c r="AX918" s="239" t="str">
        <f t="shared" si="1370"/>
        <v/>
      </c>
      <c r="AY918" s="239" t="str">
        <f t="shared" si="1371"/>
        <v/>
      </c>
      <c r="AZ918" s="239" t="str">
        <f t="shared" si="1372"/>
        <v/>
      </c>
      <c r="BA918" s="239" t="str">
        <f t="shared" si="1373"/>
        <v/>
      </c>
      <c r="BB918" s="239" t="str">
        <f t="shared" si="1374"/>
        <v/>
      </c>
      <c r="BC918" s="239" t="str">
        <f t="shared" si="1375"/>
        <v/>
      </c>
      <c r="BD918" s="239" t="str">
        <f t="shared" si="1376"/>
        <v/>
      </c>
      <c r="BE918" s="239" t="str">
        <f t="shared" si="1377"/>
        <v/>
      </c>
      <c r="BF918" s="239" t="str">
        <f t="shared" si="1378"/>
        <v/>
      </c>
      <c r="BG918" s="239" t="str">
        <f t="shared" si="1379"/>
        <v/>
      </c>
      <c r="BH918" s="239" t="str">
        <f t="shared" si="1380"/>
        <v/>
      </c>
      <c r="BI918" s="239" t="str">
        <f t="shared" si="1381"/>
        <v/>
      </c>
      <c r="BJ918" s="239" t="str">
        <f t="shared" si="1382"/>
        <v/>
      </c>
      <c r="BK918" s="239" t="str">
        <f t="shared" si="1383"/>
        <v/>
      </c>
      <c r="BL918" s="239" t="str">
        <f t="shared" si="1384"/>
        <v/>
      </c>
      <c r="BN918" s="239" t="str">
        <f t="shared" si="1395"/>
        <v/>
      </c>
      <c r="BO918" s="239" t="str">
        <f t="shared" si="1396"/>
        <v/>
      </c>
      <c r="BP918" s="239" t="str">
        <f t="shared" si="1397"/>
        <v/>
      </c>
      <c r="BQ918" s="239" t="str">
        <f t="shared" si="1398"/>
        <v/>
      </c>
      <c r="BR918" s="239" t="str">
        <f t="shared" si="1399"/>
        <v/>
      </c>
      <c r="BS918" s="239" t="str">
        <f t="shared" si="1400"/>
        <v/>
      </c>
      <c r="BT918" s="239" t="str">
        <f t="shared" si="1401"/>
        <v/>
      </c>
      <c r="BU918" s="239" t="str">
        <f t="shared" si="1402"/>
        <v/>
      </c>
      <c r="BV918" s="239" t="str">
        <f t="shared" si="1403"/>
        <v/>
      </c>
      <c r="BW918" s="239" t="str">
        <f t="shared" si="1404"/>
        <v/>
      </c>
      <c r="BX918" s="239" t="str">
        <f t="shared" si="1405"/>
        <v/>
      </c>
      <c r="BY918" s="239" t="str">
        <f t="shared" si="1406"/>
        <v/>
      </c>
      <c r="BZ918" s="239" t="str">
        <f t="shared" si="1407"/>
        <v/>
      </c>
      <c r="CA918" s="239" t="str">
        <f t="shared" si="1408"/>
        <v/>
      </c>
      <c r="CB918" s="239" t="str">
        <f t="shared" si="1409"/>
        <v/>
      </c>
      <c r="CC918" s="239" t="str">
        <f t="shared" si="1410"/>
        <v/>
      </c>
      <c r="CD918" s="239" t="str">
        <f t="shared" si="1411"/>
        <v/>
      </c>
      <c r="CE918" s="239" t="str">
        <f t="shared" si="1412"/>
        <v/>
      </c>
      <c r="CF918" s="239" t="str">
        <f t="shared" si="1413"/>
        <v/>
      </c>
      <c r="CG918" s="239" t="str">
        <f t="shared" si="1414"/>
        <v/>
      </c>
      <c r="CH918" s="239" t="str">
        <f t="shared" si="1415"/>
        <v/>
      </c>
      <c r="CI918" s="239" t="str">
        <f t="shared" si="1416"/>
        <v/>
      </c>
      <c r="CJ918" s="239" t="str">
        <f t="shared" si="1417"/>
        <v/>
      </c>
      <c r="CK918" s="239" t="str">
        <f t="shared" si="1418"/>
        <v/>
      </c>
      <c r="CL918" s="239" t="str">
        <f t="shared" si="1419"/>
        <v/>
      </c>
      <c r="CM918" s="239" t="str">
        <f t="shared" si="1420"/>
        <v/>
      </c>
      <c r="CN918" s="239" t="str">
        <f t="shared" si="1421"/>
        <v/>
      </c>
      <c r="CP918" s="239" t="str">
        <f t="shared" si="1422"/>
        <v/>
      </c>
      <c r="CQ918" s="239" t="str">
        <f t="shared" si="1423"/>
        <v/>
      </c>
      <c r="CR918" s="239" t="str">
        <f t="shared" si="1424"/>
        <v/>
      </c>
      <c r="CS918" s="239" t="str">
        <f t="shared" si="1425"/>
        <v/>
      </c>
      <c r="CT918" s="239" t="str">
        <f t="shared" si="1426"/>
        <v/>
      </c>
      <c r="CU918" s="239" t="str">
        <f t="shared" si="1427"/>
        <v/>
      </c>
      <c r="CV918" s="239" t="str">
        <f t="shared" si="1428"/>
        <v/>
      </c>
      <c r="CW918" s="239" t="str">
        <f t="shared" si="1429"/>
        <v/>
      </c>
      <c r="CX918" s="239" t="str">
        <f t="shared" si="1430"/>
        <v/>
      </c>
      <c r="CY918" s="239" t="str">
        <f t="shared" si="1431"/>
        <v/>
      </c>
      <c r="CZ918" s="239" t="str">
        <f t="shared" si="1432"/>
        <v/>
      </c>
      <c r="DA918" s="239" t="str">
        <f t="shared" si="1433"/>
        <v/>
      </c>
      <c r="DB918" s="239" t="str">
        <f t="shared" si="1434"/>
        <v/>
      </c>
      <c r="DC918" s="239" t="str">
        <f t="shared" si="1435"/>
        <v/>
      </c>
      <c r="DD918" s="239" t="str">
        <f t="shared" si="1436"/>
        <v/>
      </c>
      <c r="DE918" s="239" t="str">
        <f t="shared" si="1437"/>
        <v/>
      </c>
      <c r="DF918" s="239" t="str">
        <f t="shared" si="1438"/>
        <v/>
      </c>
      <c r="DG918" s="239" t="str">
        <f t="shared" si="1439"/>
        <v/>
      </c>
      <c r="DH918" s="239" t="str">
        <f t="shared" si="1440"/>
        <v/>
      </c>
      <c r="DI918" s="239" t="str">
        <f t="shared" si="1441"/>
        <v/>
      </c>
      <c r="DJ918" s="239" t="str">
        <f t="shared" si="1442"/>
        <v/>
      </c>
      <c r="DK918" s="239" t="str">
        <f t="shared" si="1443"/>
        <v/>
      </c>
      <c r="DL918" s="239" t="str">
        <f t="shared" si="1444"/>
        <v/>
      </c>
      <c r="DM918" s="239" t="str">
        <f t="shared" si="1445"/>
        <v/>
      </c>
      <c r="DN918" s="239" t="str">
        <f t="shared" si="1446"/>
        <v/>
      </c>
      <c r="DO918" s="239" t="str">
        <f t="shared" si="1447"/>
        <v/>
      </c>
      <c r="DP918" s="239" t="str">
        <f t="shared" si="1448"/>
        <v/>
      </c>
    </row>
    <row r="919" spans="1:120" ht="86.25" hidden="1" customHeight="1" x14ac:dyDescent="0.25">
      <c r="A919" s="53" t="s">
        <v>4521</v>
      </c>
      <c r="B919" s="53">
        <v>3200</v>
      </c>
      <c r="C919" s="53" t="s">
        <v>69</v>
      </c>
      <c r="D919" s="53" t="s">
        <v>3599</v>
      </c>
      <c r="E919" s="53">
        <v>0</v>
      </c>
      <c r="F919" s="53" t="s">
        <v>3639</v>
      </c>
      <c r="G919" s="53" t="str">
        <f t="shared" si="1450"/>
        <v>3200-3</v>
      </c>
      <c r="H919" s="53" t="s">
        <v>94</v>
      </c>
      <c r="I919" s="53" t="s">
        <v>76</v>
      </c>
      <c r="J919" s="53" t="s">
        <v>80</v>
      </c>
      <c r="K919" s="53" t="s">
        <v>80</v>
      </c>
      <c r="L919" s="53" t="s">
        <v>80</v>
      </c>
      <c r="M919" s="53" t="s">
        <v>80</v>
      </c>
      <c r="N919" s="53" t="s">
        <v>80</v>
      </c>
      <c r="O919" s="53" t="s">
        <v>80</v>
      </c>
      <c r="P919" s="53" t="s">
        <v>3640</v>
      </c>
      <c r="Q919" s="52">
        <v>0.7</v>
      </c>
      <c r="R919" s="52">
        <f>+Q919*Q916</f>
        <v>0.13999999999999999</v>
      </c>
      <c r="S919" s="53">
        <v>4</v>
      </c>
      <c r="T919" s="53" t="s">
        <v>84</v>
      </c>
      <c r="U919" s="53" t="s">
        <v>3626</v>
      </c>
      <c r="V919" s="23">
        <v>44962</v>
      </c>
      <c r="W919" s="23">
        <v>45265</v>
      </c>
      <c r="X919" s="53" t="s">
        <v>2266</v>
      </c>
      <c r="Y919" s="49" t="s">
        <v>87</v>
      </c>
      <c r="Z919" s="59" t="s">
        <v>100</v>
      </c>
      <c r="AA919" s="52">
        <v>1</v>
      </c>
      <c r="AB919" s="23" t="s">
        <v>3627</v>
      </c>
      <c r="AC919" s="23">
        <v>45258</v>
      </c>
      <c r="AD919" s="52">
        <v>1</v>
      </c>
      <c r="AE919" s="23" t="s">
        <v>3628</v>
      </c>
      <c r="AF919" s="23">
        <v>45258</v>
      </c>
      <c r="AG919" s="53" t="s">
        <v>125</v>
      </c>
      <c r="AH919" s="52">
        <v>0.95</v>
      </c>
      <c r="AI919" s="52">
        <f t="shared" si="1385"/>
        <v>0.13999999999999999</v>
      </c>
      <c r="AJ919" s="52">
        <f t="shared" si="1452"/>
        <v>1</v>
      </c>
      <c r="AK919" s="52"/>
      <c r="AL919" s="239" t="str">
        <f t="shared" si="1386"/>
        <v/>
      </c>
      <c r="AM919" s="239" t="str">
        <f t="shared" si="1387"/>
        <v/>
      </c>
      <c r="AN919" s="239" t="str">
        <f t="shared" si="1388"/>
        <v/>
      </c>
      <c r="AO919" s="239" t="str">
        <f t="shared" si="1389"/>
        <v/>
      </c>
      <c r="AP919" s="239" t="str">
        <f t="shared" si="1390"/>
        <v/>
      </c>
      <c r="AQ919" s="239" t="str">
        <f t="shared" si="1391"/>
        <v/>
      </c>
      <c r="AR919" s="239" t="str">
        <f t="shared" si="1392"/>
        <v/>
      </c>
      <c r="AS919" s="239" t="str">
        <f t="shared" si="1393"/>
        <v/>
      </c>
      <c r="AT919" s="239" t="str">
        <f t="shared" si="1394"/>
        <v/>
      </c>
      <c r="AU919" s="239" t="str">
        <f t="shared" si="1367"/>
        <v/>
      </c>
      <c r="AV919" s="239" t="str">
        <f t="shared" si="1368"/>
        <v/>
      </c>
      <c r="AW919" s="239" t="str">
        <f t="shared" si="1369"/>
        <v/>
      </c>
      <c r="AX919" s="239" t="str">
        <f t="shared" si="1370"/>
        <v/>
      </c>
      <c r="AY919" s="239" t="str">
        <f t="shared" si="1371"/>
        <v/>
      </c>
      <c r="AZ919" s="239" t="str">
        <f t="shared" si="1372"/>
        <v/>
      </c>
      <c r="BA919" s="239" t="str">
        <f t="shared" si="1373"/>
        <v/>
      </c>
      <c r="BB919" s="239" t="str">
        <f t="shared" si="1374"/>
        <v/>
      </c>
      <c r="BC919" s="239" t="str">
        <f t="shared" si="1375"/>
        <v/>
      </c>
      <c r="BD919" s="239" t="str">
        <f t="shared" si="1376"/>
        <v/>
      </c>
      <c r="BE919" s="239" t="str">
        <f t="shared" si="1377"/>
        <v/>
      </c>
      <c r="BF919" s="239" t="str">
        <f t="shared" si="1378"/>
        <v/>
      </c>
      <c r="BG919" s="239" t="str">
        <f t="shared" si="1379"/>
        <v/>
      </c>
      <c r="BH919" s="239" t="str">
        <f t="shared" si="1380"/>
        <v/>
      </c>
      <c r="BI919" s="239" t="str">
        <f t="shared" si="1381"/>
        <v/>
      </c>
      <c r="BJ919" s="239" t="str">
        <f t="shared" si="1382"/>
        <v/>
      </c>
      <c r="BK919" s="239" t="str">
        <f t="shared" si="1383"/>
        <v/>
      </c>
      <c r="BL919" s="239" t="str">
        <f t="shared" si="1384"/>
        <v/>
      </c>
      <c r="BN919" s="239" t="str">
        <f t="shared" si="1395"/>
        <v/>
      </c>
      <c r="BO919" s="239" t="str">
        <f t="shared" si="1396"/>
        <v/>
      </c>
      <c r="BP919" s="239" t="str">
        <f t="shared" si="1397"/>
        <v/>
      </c>
      <c r="BQ919" s="239" t="str">
        <f t="shared" si="1398"/>
        <v/>
      </c>
      <c r="BR919" s="239" t="str">
        <f t="shared" si="1399"/>
        <v/>
      </c>
      <c r="BS919" s="239" t="str">
        <f t="shared" si="1400"/>
        <v/>
      </c>
      <c r="BT919" s="239" t="str">
        <f t="shared" si="1401"/>
        <v/>
      </c>
      <c r="BU919" s="239" t="str">
        <f t="shared" si="1402"/>
        <v/>
      </c>
      <c r="BV919" s="239" t="str">
        <f t="shared" si="1403"/>
        <v/>
      </c>
      <c r="BW919" s="239" t="str">
        <f t="shared" si="1404"/>
        <v/>
      </c>
      <c r="BX919" s="239" t="str">
        <f t="shared" si="1405"/>
        <v/>
      </c>
      <c r="BY919" s="239" t="str">
        <f t="shared" si="1406"/>
        <v/>
      </c>
      <c r="BZ919" s="239" t="str">
        <f t="shared" si="1407"/>
        <v/>
      </c>
      <c r="CA919" s="239" t="str">
        <f t="shared" si="1408"/>
        <v/>
      </c>
      <c r="CB919" s="239" t="str">
        <f t="shared" si="1409"/>
        <v/>
      </c>
      <c r="CC919" s="239" t="str">
        <f t="shared" si="1410"/>
        <v/>
      </c>
      <c r="CD919" s="239" t="str">
        <f t="shared" si="1411"/>
        <v/>
      </c>
      <c r="CE919" s="239" t="str">
        <f t="shared" si="1412"/>
        <v/>
      </c>
      <c r="CF919" s="239" t="str">
        <f t="shared" si="1413"/>
        <v/>
      </c>
      <c r="CG919" s="239" t="str">
        <f t="shared" si="1414"/>
        <v/>
      </c>
      <c r="CH919" s="239" t="str">
        <f t="shared" si="1415"/>
        <v/>
      </c>
      <c r="CI919" s="239" t="str">
        <f t="shared" si="1416"/>
        <v/>
      </c>
      <c r="CJ919" s="239" t="str">
        <f t="shared" si="1417"/>
        <v/>
      </c>
      <c r="CK919" s="239" t="str">
        <f t="shared" si="1418"/>
        <v/>
      </c>
      <c r="CL919" s="239" t="str">
        <f t="shared" si="1419"/>
        <v/>
      </c>
      <c r="CM919" s="239" t="str">
        <f t="shared" si="1420"/>
        <v/>
      </c>
      <c r="CN919" s="239" t="str">
        <f t="shared" si="1421"/>
        <v/>
      </c>
      <c r="CP919" s="239" t="str">
        <f t="shared" si="1422"/>
        <v/>
      </c>
      <c r="CQ919" s="239" t="str">
        <f t="shared" si="1423"/>
        <v/>
      </c>
      <c r="CR919" s="239" t="str">
        <f t="shared" si="1424"/>
        <v/>
      </c>
      <c r="CS919" s="239" t="str">
        <f t="shared" si="1425"/>
        <v/>
      </c>
      <c r="CT919" s="239" t="str">
        <f t="shared" si="1426"/>
        <v/>
      </c>
      <c r="CU919" s="239" t="str">
        <f t="shared" si="1427"/>
        <v/>
      </c>
      <c r="CV919" s="239" t="str">
        <f t="shared" si="1428"/>
        <v/>
      </c>
      <c r="CW919" s="239" t="str">
        <f t="shared" si="1429"/>
        <v/>
      </c>
      <c r="CX919" s="239" t="str">
        <f t="shared" si="1430"/>
        <v/>
      </c>
      <c r="CY919" s="239" t="str">
        <f t="shared" si="1431"/>
        <v/>
      </c>
      <c r="CZ919" s="239" t="str">
        <f t="shared" si="1432"/>
        <v/>
      </c>
      <c r="DA919" s="239" t="str">
        <f t="shared" si="1433"/>
        <v/>
      </c>
      <c r="DB919" s="239" t="str">
        <f t="shared" si="1434"/>
        <v/>
      </c>
      <c r="DC919" s="239" t="str">
        <f t="shared" si="1435"/>
        <v/>
      </c>
      <c r="DD919" s="239" t="str">
        <f t="shared" si="1436"/>
        <v/>
      </c>
      <c r="DE919" s="239" t="str">
        <f t="shared" si="1437"/>
        <v/>
      </c>
      <c r="DF919" s="239" t="str">
        <f t="shared" si="1438"/>
        <v/>
      </c>
      <c r="DG919" s="239" t="str">
        <f t="shared" si="1439"/>
        <v/>
      </c>
      <c r="DH919" s="239" t="str">
        <f t="shared" si="1440"/>
        <v/>
      </c>
      <c r="DI919" s="239" t="str">
        <f t="shared" si="1441"/>
        <v/>
      </c>
      <c r="DJ919" s="239" t="str">
        <f t="shared" si="1442"/>
        <v/>
      </c>
      <c r="DK919" s="239" t="str">
        <f t="shared" si="1443"/>
        <v/>
      </c>
      <c r="DL919" s="239" t="str">
        <f t="shared" si="1444"/>
        <v/>
      </c>
      <c r="DM919" s="239" t="str">
        <f t="shared" si="1445"/>
        <v/>
      </c>
      <c r="DN919" s="239" t="str">
        <f t="shared" si="1446"/>
        <v/>
      </c>
      <c r="DO919" s="239" t="str">
        <f t="shared" si="1447"/>
        <v/>
      </c>
      <c r="DP919" s="239" t="str">
        <f t="shared" si="1448"/>
        <v/>
      </c>
    </row>
    <row r="920" spans="1:120" ht="35.25" hidden="1" customHeight="1" x14ac:dyDescent="0.25">
      <c r="A920" s="63" t="s">
        <v>4521</v>
      </c>
      <c r="B920" s="63">
        <v>3200</v>
      </c>
      <c r="C920" s="63" t="s">
        <v>69</v>
      </c>
      <c r="D920" s="63" t="s">
        <v>3599</v>
      </c>
      <c r="E920" s="63">
        <v>0</v>
      </c>
      <c r="F920" s="63" t="s">
        <v>3641</v>
      </c>
      <c r="G920" s="63" t="str">
        <f t="shared" si="1450"/>
        <v>3200-4</v>
      </c>
      <c r="H920" s="63" t="s">
        <v>155</v>
      </c>
      <c r="I920" s="63" t="s">
        <v>155</v>
      </c>
      <c r="J920" s="63" t="s">
        <v>80</v>
      </c>
      <c r="K920" s="63" t="s">
        <v>80</v>
      </c>
      <c r="L920" s="63" t="s">
        <v>80</v>
      </c>
      <c r="M920" s="63" t="s">
        <v>80</v>
      </c>
      <c r="N920" s="63" t="s">
        <v>80</v>
      </c>
      <c r="O920" s="63" t="s">
        <v>80</v>
      </c>
      <c r="P920" s="63" t="s">
        <v>156</v>
      </c>
      <c r="Q920" s="64">
        <v>1</v>
      </c>
      <c r="R920" s="64"/>
      <c r="S920" s="65">
        <f>SUBTOTAL(9,S921:S924)</f>
        <v>9</v>
      </c>
      <c r="T920" s="63" t="s">
        <v>84</v>
      </c>
      <c r="U920" s="63" t="s">
        <v>162</v>
      </c>
      <c r="V920" s="66">
        <v>44927</v>
      </c>
      <c r="W920" s="66">
        <v>45290</v>
      </c>
      <c r="X920" s="63" t="s">
        <v>2266</v>
      </c>
      <c r="Y920" s="49" t="s">
        <v>87</v>
      </c>
      <c r="Z920" s="63" t="s">
        <v>89</v>
      </c>
      <c r="AA920" s="119">
        <f>VLOOKUP(B920,RANKING!$C$15:$K$47,5,0)</f>
        <v>1</v>
      </c>
      <c r="AB920" s="23" t="str">
        <f>VLOOKUP(B920,RANKING!$C$15:$N$47,12,0)</f>
        <v xml:space="preserve">La ficha del Dirección de Investigaciones de Protección de Usuarios de Servicios de Comunicaciones  ejecutó al 100,00% las actividades programadas en otras fichas </v>
      </c>
      <c r="AC920" s="23">
        <v>45291</v>
      </c>
      <c r="AD920" s="119">
        <f>VLOOKUP(B920,RANKING!$C$15:$K$47,5,0)</f>
        <v>1</v>
      </c>
      <c r="AE920" s="23" t="str">
        <f>+AB920</f>
        <v xml:space="preserve">La ficha del Dirección de Investigaciones de Protección de Usuarios de Servicios de Comunicaciones  ejecutó al 100,00% las actividades programadas en otras fichas </v>
      </c>
      <c r="AF920" s="23">
        <v>45291</v>
      </c>
      <c r="AG920" s="406" t="s">
        <v>79</v>
      </c>
      <c r="AH920" s="119">
        <f>VLOOKUP(B920,RANKING!$C$15:$K$47,6,0)</f>
        <v>1</v>
      </c>
      <c r="AI920" s="119">
        <f>AD920*Q920</f>
        <v>1</v>
      </c>
      <c r="AJ920" s="52"/>
      <c r="AK920" s="52"/>
      <c r="AL920" s="239" t="str">
        <f t="shared" si="1386"/>
        <v/>
      </c>
      <c r="AM920" s="239" t="str">
        <f t="shared" si="1387"/>
        <v/>
      </c>
      <c r="AN920" s="239" t="str">
        <f t="shared" si="1388"/>
        <v/>
      </c>
      <c r="AO920" s="239" t="str">
        <f t="shared" si="1389"/>
        <v/>
      </c>
      <c r="AP920" s="239" t="str">
        <f t="shared" si="1390"/>
        <v/>
      </c>
      <c r="AQ920" s="239" t="str">
        <f t="shared" si="1391"/>
        <v/>
      </c>
      <c r="AR920" s="239" t="str">
        <f t="shared" si="1392"/>
        <v/>
      </c>
      <c r="AS920" s="239" t="str">
        <f t="shared" si="1393"/>
        <v/>
      </c>
      <c r="AT920" s="239" t="str">
        <f t="shared" si="1394"/>
        <v/>
      </c>
      <c r="AU920" s="239" t="str">
        <f t="shared" si="1367"/>
        <v/>
      </c>
      <c r="AV920" s="239" t="str">
        <f t="shared" si="1368"/>
        <v/>
      </c>
      <c r="AW920" s="239" t="str">
        <f t="shared" si="1369"/>
        <v/>
      </c>
      <c r="AX920" s="239" t="str">
        <f t="shared" si="1370"/>
        <v/>
      </c>
      <c r="AY920" s="239" t="str">
        <f t="shared" si="1371"/>
        <v/>
      </c>
      <c r="AZ920" s="239" t="str">
        <f t="shared" si="1372"/>
        <v/>
      </c>
      <c r="BA920" s="239" t="str">
        <f t="shared" si="1373"/>
        <v/>
      </c>
      <c r="BB920" s="239" t="str">
        <f t="shared" si="1374"/>
        <v/>
      </c>
      <c r="BC920" s="239" t="str">
        <f t="shared" si="1375"/>
        <v/>
      </c>
      <c r="BD920" s="239" t="str">
        <f t="shared" si="1376"/>
        <v/>
      </c>
      <c r="BE920" s="239" t="str">
        <f t="shared" si="1377"/>
        <v/>
      </c>
      <c r="BF920" s="239" t="str">
        <f t="shared" si="1378"/>
        <v/>
      </c>
      <c r="BG920" s="239" t="str">
        <f t="shared" si="1379"/>
        <v/>
      </c>
      <c r="BH920" s="239" t="str">
        <f t="shared" si="1380"/>
        <v/>
      </c>
      <c r="BI920" s="239" t="str">
        <f t="shared" si="1381"/>
        <v/>
      </c>
      <c r="BJ920" s="239" t="str">
        <f t="shared" si="1382"/>
        <v/>
      </c>
      <c r="BK920" s="239" t="str">
        <f t="shared" si="1383"/>
        <v/>
      </c>
      <c r="BL920" s="239" t="str">
        <f t="shared" si="1384"/>
        <v/>
      </c>
      <c r="BN920" s="239" t="str">
        <f t="shared" si="1395"/>
        <v/>
      </c>
      <c r="BO920" s="239" t="str">
        <f t="shared" si="1396"/>
        <v/>
      </c>
      <c r="BP920" s="239" t="str">
        <f t="shared" si="1397"/>
        <v/>
      </c>
      <c r="BQ920" s="239" t="str">
        <f t="shared" si="1398"/>
        <v/>
      </c>
      <c r="BR920" s="239" t="str">
        <f t="shared" si="1399"/>
        <v/>
      </c>
      <c r="BS920" s="239" t="str">
        <f t="shared" si="1400"/>
        <v/>
      </c>
      <c r="BT920" s="239" t="str">
        <f t="shared" si="1401"/>
        <v/>
      </c>
      <c r="BU920" s="239" t="str">
        <f t="shared" si="1402"/>
        <v/>
      </c>
      <c r="BV920" s="239" t="str">
        <f t="shared" si="1403"/>
        <v/>
      </c>
      <c r="BW920" s="239" t="str">
        <f t="shared" si="1404"/>
        <v/>
      </c>
      <c r="BX920" s="239" t="str">
        <f t="shared" si="1405"/>
        <v/>
      </c>
      <c r="BY920" s="239" t="str">
        <f t="shared" si="1406"/>
        <v/>
      </c>
      <c r="BZ920" s="239" t="str">
        <f t="shared" si="1407"/>
        <v/>
      </c>
      <c r="CA920" s="239" t="str">
        <f t="shared" si="1408"/>
        <v/>
      </c>
      <c r="CB920" s="239" t="str">
        <f t="shared" si="1409"/>
        <v/>
      </c>
      <c r="CC920" s="239" t="str">
        <f t="shared" si="1410"/>
        <v/>
      </c>
      <c r="CD920" s="239" t="str">
        <f t="shared" si="1411"/>
        <v/>
      </c>
      <c r="CE920" s="239" t="str">
        <f t="shared" si="1412"/>
        <v/>
      </c>
      <c r="CF920" s="239" t="str">
        <f t="shared" si="1413"/>
        <v/>
      </c>
      <c r="CG920" s="239" t="str">
        <f t="shared" si="1414"/>
        <v/>
      </c>
      <c r="CH920" s="239" t="str">
        <f t="shared" si="1415"/>
        <v/>
      </c>
      <c r="CI920" s="239" t="str">
        <f t="shared" si="1416"/>
        <v/>
      </c>
      <c r="CJ920" s="239" t="str">
        <f t="shared" si="1417"/>
        <v/>
      </c>
      <c r="CK920" s="239" t="str">
        <f t="shared" si="1418"/>
        <v/>
      </c>
      <c r="CL920" s="239" t="str">
        <f t="shared" si="1419"/>
        <v/>
      </c>
      <c r="CM920" s="239" t="str">
        <f t="shared" si="1420"/>
        <v/>
      </c>
      <c r="CN920" s="239" t="str">
        <f t="shared" si="1421"/>
        <v/>
      </c>
      <c r="CP920" s="239" t="str">
        <f t="shared" si="1422"/>
        <v/>
      </c>
      <c r="CQ920" s="239" t="str">
        <f t="shared" si="1423"/>
        <v/>
      </c>
      <c r="CR920" s="239" t="str">
        <f t="shared" si="1424"/>
        <v/>
      </c>
      <c r="CS920" s="239" t="str">
        <f t="shared" si="1425"/>
        <v/>
      </c>
      <c r="CT920" s="239" t="str">
        <f t="shared" si="1426"/>
        <v/>
      </c>
      <c r="CU920" s="239" t="str">
        <f t="shared" si="1427"/>
        <v/>
      </c>
      <c r="CV920" s="239" t="str">
        <f t="shared" si="1428"/>
        <v/>
      </c>
      <c r="CW920" s="239" t="str">
        <f t="shared" si="1429"/>
        <v/>
      </c>
      <c r="CX920" s="239" t="str">
        <f t="shared" si="1430"/>
        <v/>
      </c>
      <c r="CY920" s="239" t="str">
        <f t="shared" si="1431"/>
        <v/>
      </c>
      <c r="CZ920" s="239" t="str">
        <f t="shared" si="1432"/>
        <v/>
      </c>
      <c r="DA920" s="239" t="str">
        <f t="shared" si="1433"/>
        <v/>
      </c>
      <c r="DB920" s="239" t="str">
        <f t="shared" si="1434"/>
        <v/>
      </c>
      <c r="DC920" s="239" t="str">
        <f t="shared" si="1435"/>
        <v/>
      </c>
      <c r="DD920" s="239" t="str">
        <f t="shared" si="1436"/>
        <v/>
      </c>
      <c r="DE920" s="239" t="str">
        <f t="shared" si="1437"/>
        <v/>
      </c>
      <c r="DF920" s="239" t="str">
        <f t="shared" si="1438"/>
        <v/>
      </c>
      <c r="DG920" s="239" t="str">
        <f t="shared" si="1439"/>
        <v/>
      </c>
      <c r="DH920" s="239" t="str">
        <f t="shared" si="1440"/>
        <v/>
      </c>
      <c r="DI920" s="239" t="str">
        <f t="shared" si="1441"/>
        <v/>
      </c>
      <c r="DJ920" s="239" t="str">
        <f t="shared" si="1442"/>
        <v/>
      </c>
      <c r="DK920" s="239" t="str">
        <f t="shared" si="1443"/>
        <v/>
      </c>
      <c r="DL920" s="239" t="str">
        <f t="shared" si="1444"/>
        <v/>
      </c>
      <c r="DM920" s="239" t="str">
        <f t="shared" si="1445"/>
        <v/>
      </c>
      <c r="DN920" s="239" t="str">
        <f t="shared" si="1446"/>
        <v/>
      </c>
      <c r="DO920" s="239" t="str">
        <f t="shared" si="1447"/>
        <v/>
      </c>
      <c r="DP920" s="239" t="str">
        <f t="shared" si="1448"/>
        <v/>
      </c>
    </row>
    <row r="921" spans="1:120" ht="35.25" hidden="1" customHeight="1" x14ac:dyDescent="0.25">
      <c r="A921" s="53" t="s">
        <v>4521</v>
      </c>
      <c r="B921" s="53">
        <v>3200</v>
      </c>
      <c r="C921" s="53" t="s">
        <v>69</v>
      </c>
      <c r="D921" s="53" t="s">
        <v>3599</v>
      </c>
      <c r="E921" s="53">
        <v>0</v>
      </c>
      <c r="F921" s="53" t="s">
        <v>3642</v>
      </c>
      <c r="G921" s="53" t="str">
        <f t="shared" si="1450"/>
        <v>3200-4</v>
      </c>
      <c r="H921" s="53" t="s">
        <v>159</v>
      </c>
      <c r="I921" s="53" t="s">
        <v>160</v>
      </c>
      <c r="J921" s="53" t="s">
        <v>80</v>
      </c>
      <c r="K921" s="53" t="s">
        <v>80</v>
      </c>
      <c r="L921" s="53" t="s">
        <v>80</v>
      </c>
      <c r="M921" s="53" t="s">
        <v>80</v>
      </c>
      <c r="N921" s="53" t="s">
        <v>80</v>
      </c>
      <c r="O921" s="53" t="s">
        <v>80</v>
      </c>
      <c r="P921" s="53" t="s">
        <v>161</v>
      </c>
      <c r="Q921" s="52">
        <f>+R921</f>
        <v>0.55555555555555558</v>
      </c>
      <c r="R921" s="52">
        <f>+S921/$S$920</f>
        <v>0.55555555555555558</v>
      </c>
      <c r="S921" s="67">
        <f>+[35]COMPARTIDAS!AQ296</f>
        <v>5</v>
      </c>
      <c r="T921" s="53" t="s">
        <v>84</v>
      </c>
      <c r="U921" s="63" t="s">
        <v>162</v>
      </c>
      <c r="V921" s="23">
        <v>44927</v>
      </c>
      <c r="W921" s="23">
        <v>45016</v>
      </c>
      <c r="X921" s="53" t="s">
        <v>2266</v>
      </c>
      <c r="Y921" s="49" t="s">
        <v>97</v>
      </c>
      <c r="Z921" s="59" t="s">
        <v>100</v>
      </c>
      <c r="AA921" s="60">
        <v>1</v>
      </c>
      <c r="AB921" s="62" t="s">
        <v>2073</v>
      </c>
      <c r="AC921" s="62">
        <v>45016</v>
      </c>
      <c r="AD921" s="60">
        <v>1</v>
      </c>
      <c r="AE921" s="62" t="s">
        <v>230</v>
      </c>
      <c r="AF921" s="62">
        <v>45016</v>
      </c>
      <c r="AG921" s="60" t="s">
        <v>79</v>
      </c>
      <c r="AH921" s="60">
        <v>1</v>
      </c>
      <c r="AI921" s="52">
        <f t="shared" si="1385"/>
        <v>0.55555555555555558</v>
      </c>
      <c r="AJ921" s="52"/>
      <c r="AK921" s="52"/>
      <c r="AL921" s="239" t="str">
        <f t="shared" si="1386"/>
        <v/>
      </c>
      <c r="AM921" s="239" t="str">
        <f t="shared" si="1387"/>
        <v/>
      </c>
      <c r="AN921" s="239" t="str">
        <f t="shared" si="1388"/>
        <v/>
      </c>
      <c r="AO921" s="239" t="str">
        <f t="shared" si="1389"/>
        <v/>
      </c>
      <c r="AP921" s="239" t="str">
        <f t="shared" si="1390"/>
        <v/>
      </c>
      <c r="AQ921" s="239" t="str">
        <f t="shared" si="1391"/>
        <v/>
      </c>
      <c r="AR921" s="239" t="str">
        <f t="shared" si="1392"/>
        <v/>
      </c>
      <c r="AS921" s="239" t="str">
        <f t="shared" si="1393"/>
        <v/>
      </c>
      <c r="AT921" s="239" t="str">
        <f t="shared" si="1394"/>
        <v/>
      </c>
      <c r="AU921" s="239" t="str">
        <f t="shared" si="1367"/>
        <v/>
      </c>
      <c r="AV921" s="239" t="str">
        <f t="shared" si="1368"/>
        <v/>
      </c>
      <c r="AW921" s="239" t="str">
        <f t="shared" si="1369"/>
        <v/>
      </c>
      <c r="AX921" s="239" t="str">
        <f t="shared" si="1370"/>
        <v/>
      </c>
      <c r="AY921" s="239" t="str">
        <f t="shared" si="1371"/>
        <v/>
      </c>
      <c r="AZ921" s="239" t="str">
        <f t="shared" si="1372"/>
        <v/>
      </c>
      <c r="BA921" s="239" t="str">
        <f t="shared" si="1373"/>
        <v/>
      </c>
      <c r="BB921" s="239" t="str">
        <f t="shared" si="1374"/>
        <v/>
      </c>
      <c r="BC921" s="239" t="str">
        <f t="shared" si="1375"/>
        <v/>
      </c>
      <c r="BD921" s="239" t="str">
        <f t="shared" si="1376"/>
        <v/>
      </c>
      <c r="BE921" s="239" t="str">
        <f t="shared" si="1377"/>
        <v/>
      </c>
      <c r="BF921" s="239" t="str">
        <f t="shared" si="1378"/>
        <v/>
      </c>
      <c r="BG921" s="239" t="str">
        <f t="shared" si="1379"/>
        <v/>
      </c>
      <c r="BH921" s="239" t="str">
        <f t="shared" si="1380"/>
        <v/>
      </c>
      <c r="BI921" s="239" t="str">
        <f t="shared" si="1381"/>
        <v/>
      </c>
      <c r="BJ921" s="239" t="str">
        <f t="shared" si="1382"/>
        <v/>
      </c>
      <c r="BK921" s="239" t="str">
        <f t="shared" si="1383"/>
        <v/>
      </c>
      <c r="BL921" s="239" t="str">
        <f t="shared" si="1384"/>
        <v/>
      </c>
      <c r="BN921" s="239" t="str">
        <f t="shared" si="1395"/>
        <v/>
      </c>
      <c r="BO921" s="239" t="str">
        <f t="shared" si="1396"/>
        <v/>
      </c>
      <c r="BP921" s="239" t="str">
        <f t="shared" si="1397"/>
        <v/>
      </c>
      <c r="BQ921" s="239" t="str">
        <f t="shared" si="1398"/>
        <v/>
      </c>
      <c r="BR921" s="239" t="str">
        <f t="shared" si="1399"/>
        <v/>
      </c>
      <c r="BS921" s="239" t="str">
        <f t="shared" si="1400"/>
        <v/>
      </c>
      <c r="BT921" s="239" t="str">
        <f t="shared" si="1401"/>
        <v/>
      </c>
      <c r="BU921" s="239" t="str">
        <f t="shared" si="1402"/>
        <v/>
      </c>
      <c r="BV921" s="239" t="str">
        <f t="shared" si="1403"/>
        <v/>
      </c>
      <c r="BW921" s="239" t="str">
        <f t="shared" si="1404"/>
        <v/>
      </c>
      <c r="BX921" s="239" t="str">
        <f t="shared" si="1405"/>
        <v/>
      </c>
      <c r="BY921" s="239" t="str">
        <f t="shared" si="1406"/>
        <v/>
      </c>
      <c r="BZ921" s="239" t="str">
        <f t="shared" si="1407"/>
        <v/>
      </c>
      <c r="CA921" s="239" t="str">
        <f t="shared" si="1408"/>
        <v/>
      </c>
      <c r="CB921" s="239" t="str">
        <f t="shared" si="1409"/>
        <v/>
      </c>
      <c r="CC921" s="239" t="str">
        <f t="shared" si="1410"/>
        <v/>
      </c>
      <c r="CD921" s="239" t="str">
        <f t="shared" si="1411"/>
        <v/>
      </c>
      <c r="CE921" s="239" t="str">
        <f t="shared" si="1412"/>
        <v/>
      </c>
      <c r="CF921" s="239" t="str">
        <f t="shared" si="1413"/>
        <v/>
      </c>
      <c r="CG921" s="239" t="str">
        <f t="shared" si="1414"/>
        <v/>
      </c>
      <c r="CH921" s="239" t="str">
        <f t="shared" si="1415"/>
        <v/>
      </c>
      <c r="CI921" s="239" t="str">
        <f t="shared" si="1416"/>
        <v/>
      </c>
      <c r="CJ921" s="239" t="str">
        <f t="shared" si="1417"/>
        <v/>
      </c>
      <c r="CK921" s="239" t="str">
        <f t="shared" si="1418"/>
        <v/>
      </c>
      <c r="CL921" s="239" t="str">
        <f t="shared" si="1419"/>
        <v/>
      </c>
      <c r="CM921" s="239" t="str">
        <f t="shared" si="1420"/>
        <v/>
      </c>
      <c r="CN921" s="239" t="str">
        <f t="shared" si="1421"/>
        <v/>
      </c>
      <c r="CP921" s="239" t="str">
        <f t="shared" si="1422"/>
        <v/>
      </c>
      <c r="CQ921" s="239" t="str">
        <f t="shared" si="1423"/>
        <v/>
      </c>
      <c r="CR921" s="239" t="str">
        <f t="shared" si="1424"/>
        <v/>
      </c>
      <c r="CS921" s="239" t="str">
        <f t="shared" si="1425"/>
        <v/>
      </c>
      <c r="CT921" s="239" t="str">
        <f t="shared" si="1426"/>
        <v/>
      </c>
      <c r="CU921" s="239" t="str">
        <f t="shared" si="1427"/>
        <v/>
      </c>
      <c r="CV921" s="239" t="str">
        <f t="shared" si="1428"/>
        <v/>
      </c>
      <c r="CW921" s="239" t="str">
        <f t="shared" si="1429"/>
        <v/>
      </c>
      <c r="CX921" s="239" t="str">
        <f t="shared" si="1430"/>
        <v/>
      </c>
      <c r="CY921" s="239" t="str">
        <f t="shared" si="1431"/>
        <v/>
      </c>
      <c r="CZ921" s="239" t="str">
        <f t="shared" si="1432"/>
        <v/>
      </c>
      <c r="DA921" s="239" t="str">
        <f t="shared" si="1433"/>
        <v/>
      </c>
      <c r="DB921" s="239" t="str">
        <f t="shared" si="1434"/>
        <v/>
      </c>
      <c r="DC921" s="239" t="str">
        <f t="shared" si="1435"/>
        <v/>
      </c>
      <c r="DD921" s="239" t="str">
        <f t="shared" si="1436"/>
        <v/>
      </c>
      <c r="DE921" s="239" t="str">
        <f t="shared" si="1437"/>
        <v/>
      </c>
      <c r="DF921" s="239" t="str">
        <f t="shared" si="1438"/>
        <v/>
      </c>
      <c r="DG921" s="239" t="str">
        <f t="shared" si="1439"/>
        <v/>
      </c>
      <c r="DH921" s="239" t="str">
        <f t="shared" si="1440"/>
        <v/>
      </c>
      <c r="DI921" s="239" t="str">
        <f t="shared" si="1441"/>
        <v/>
      </c>
      <c r="DJ921" s="239" t="str">
        <f t="shared" si="1442"/>
        <v/>
      </c>
      <c r="DK921" s="239" t="str">
        <f t="shared" si="1443"/>
        <v/>
      </c>
      <c r="DL921" s="239" t="str">
        <f t="shared" si="1444"/>
        <v/>
      </c>
      <c r="DM921" s="239" t="str">
        <f t="shared" si="1445"/>
        <v/>
      </c>
      <c r="DN921" s="239" t="str">
        <f t="shared" si="1446"/>
        <v/>
      </c>
      <c r="DO921" s="239" t="str">
        <f t="shared" si="1447"/>
        <v/>
      </c>
      <c r="DP921" s="239" t="str">
        <f t="shared" si="1448"/>
        <v/>
      </c>
    </row>
    <row r="922" spans="1:120" ht="35.25" hidden="1" customHeight="1" x14ac:dyDescent="0.25">
      <c r="A922" s="53" t="s">
        <v>4521</v>
      </c>
      <c r="B922" s="53">
        <v>3200</v>
      </c>
      <c r="C922" s="53" t="s">
        <v>69</v>
      </c>
      <c r="D922" s="53" t="s">
        <v>3599</v>
      </c>
      <c r="E922" s="53">
        <v>0</v>
      </c>
      <c r="F922" s="53" t="s">
        <v>3643</v>
      </c>
      <c r="G922" s="53" t="str">
        <f t="shared" si="1450"/>
        <v>3200-4</v>
      </c>
      <c r="H922" s="53" t="s">
        <v>165</v>
      </c>
      <c r="I922" s="53" t="s">
        <v>160</v>
      </c>
      <c r="J922" s="53" t="s">
        <v>80</v>
      </c>
      <c r="K922" s="53" t="s">
        <v>80</v>
      </c>
      <c r="L922" s="53" t="s">
        <v>80</v>
      </c>
      <c r="M922" s="53" t="s">
        <v>80</v>
      </c>
      <c r="N922" s="53" t="s">
        <v>80</v>
      </c>
      <c r="O922" s="53" t="s">
        <v>80</v>
      </c>
      <c r="P922" s="53" t="s">
        <v>166</v>
      </c>
      <c r="Q922" s="52">
        <f>+R922</f>
        <v>1</v>
      </c>
      <c r="R922" s="52">
        <f>+S922/$S$920</f>
        <v>1</v>
      </c>
      <c r="S922" s="177">
        <f>+[35]COMPARTIDAS!AQ297</f>
        <v>9</v>
      </c>
      <c r="T922" s="53" t="s">
        <v>84</v>
      </c>
      <c r="U922" s="63" t="s">
        <v>162</v>
      </c>
      <c r="V922" s="23">
        <v>45017</v>
      </c>
      <c r="W922" s="23">
        <v>45107</v>
      </c>
      <c r="X922" s="53" t="s">
        <v>2266</v>
      </c>
      <c r="Y922" s="49" t="s">
        <v>167</v>
      </c>
      <c r="Z922" s="59" t="s">
        <v>100</v>
      </c>
      <c r="AA922" s="60">
        <v>1</v>
      </c>
      <c r="AB922" s="62" t="s">
        <v>1511</v>
      </c>
      <c r="AC922" s="62">
        <v>45107</v>
      </c>
      <c r="AD922" s="60">
        <v>1</v>
      </c>
      <c r="AE922" s="62" t="s">
        <v>1511</v>
      </c>
      <c r="AF922" s="62">
        <v>45107</v>
      </c>
      <c r="AG922" s="60" t="s">
        <v>79</v>
      </c>
      <c r="AH922" s="60">
        <v>1</v>
      </c>
      <c r="AI922" s="52">
        <f t="shared" si="1385"/>
        <v>1</v>
      </c>
      <c r="AJ922" s="52"/>
      <c r="AK922" s="52"/>
      <c r="AL922" s="239" t="str">
        <f t="shared" si="1386"/>
        <v/>
      </c>
      <c r="AM922" s="239" t="str">
        <f t="shared" si="1387"/>
        <v/>
      </c>
      <c r="AN922" s="239" t="str">
        <f t="shared" si="1388"/>
        <v/>
      </c>
      <c r="AO922" s="239" t="str">
        <f t="shared" si="1389"/>
        <v/>
      </c>
      <c r="AP922" s="239" t="str">
        <f t="shared" si="1390"/>
        <v/>
      </c>
      <c r="AQ922" s="239" t="str">
        <f t="shared" si="1391"/>
        <v/>
      </c>
      <c r="AR922" s="239" t="str">
        <f t="shared" si="1392"/>
        <v/>
      </c>
      <c r="AS922" s="239" t="str">
        <f t="shared" si="1393"/>
        <v/>
      </c>
      <c r="AT922" s="239" t="str">
        <f t="shared" si="1394"/>
        <v/>
      </c>
      <c r="AU922" s="239" t="str">
        <f t="shared" si="1367"/>
        <v/>
      </c>
      <c r="AV922" s="239" t="str">
        <f t="shared" si="1368"/>
        <v/>
      </c>
      <c r="AW922" s="239" t="str">
        <f t="shared" si="1369"/>
        <v/>
      </c>
      <c r="AX922" s="239" t="str">
        <f t="shared" si="1370"/>
        <v/>
      </c>
      <c r="AY922" s="239" t="str">
        <f t="shared" si="1371"/>
        <v/>
      </c>
      <c r="AZ922" s="239" t="str">
        <f t="shared" si="1372"/>
        <v/>
      </c>
      <c r="BA922" s="239" t="str">
        <f t="shared" si="1373"/>
        <v/>
      </c>
      <c r="BB922" s="239" t="str">
        <f t="shared" si="1374"/>
        <v/>
      </c>
      <c r="BC922" s="239" t="str">
        <f t="shared" si="1375"/>
        <v/>
      </c>
      <c r="BD922" s="239" t="str">
        <f t="shared" si="1376"/>
        <v/>
      </c>
      <c r="BE922" s="239" t="str">
        <f t="shared" si="1377"/>
        <v/>
      </c>
      <c r="BF922" s="239" t="str">
        <f t="shared" si="1378"/>
        <v/>
      </c>
      <c r="BG922" s="239" t="str">
        <f t="shared" si="1379"/>
        <v/>
      </c>
      <c r="BH922" s="239" t="str">
        <f t="shared" si="1380"/>
        <v/>
      </c>
      <c r="BI922" s="239" t="str">
        <f t="shared" si="1381"/>
        <v/>
      </c>
      <c r="BJ922" s="239" t="str">
        <f t="shared" si="1382"/>
        <v/>
      </c>
      <c r="BK922" s="239" t="str">
        <f t="shared" si="1383"/>
        <v/>
      </c>
      <c r="BL922" s="239" t="str">
        <f t="shared" si="1384"/>
        <v/>
      </c>
      <c r="BN922" s="239" t="str">
        <f t="shared" si="1395"/>
        <v/>
      </c>
      <c r="BO922" s="239" t="str">
        <f t="shared" si="1396"/>
        <v/>
      </c>
      <c r="BP922" s="239" t="str">
        <f t="shared" si="1397"/>
        <v/>
      </c>
      <c r="BQ922" s="239" t="str">
        <f t="shared" si="1398"/>
        <v/>
      </c>
      <c r="BR922" s="239" t="str">
        <f t="shared" si="1399"/>
        <v/>
      </c>
      <c r="BS922" s="239" t="str">
        <f t="shared" si="1400"/>
        <v/>
      </c>
      <c r="BT922" s="239" t="str">
        <f t="shared" si="1401"/>
        <v/>
      </c>
      <c r="BU922" s="239" t="str">
        <f t="shared" si="1402"/>
        <v/>
      </c>
      <c r="BV922" s="239" t="str">
        <f t="shared" si="1403"/>
        <v/>
      </c>
      <c r="BW922" s="239" t="str">
        <f t="shared" si="1404"/>
        <v/>
      </c>
      <c r="BX922" s="239" t="str">
        <f t="shared" si="1405"/>
        <v/>
      </c>
      <c r="BY922" s="239" t="str">
        <f t="shared" si="1406"/>
        <v/>
      </c>
      <c r="BZ922" s="239" t="str">
        <f t="shared" si="1407"/>
        <v/>
      </c>
      <c r="CA922" s="239" t="str">
        <f t="shared" si="1408"/>
        <v/>
      </c>
      <c r="CB922" s="239" t="str">
        <f t="shared" si="1409"/>
        <v/>
      </c>
      <c r="CC922" s="239" t="str">
        <f t="shared" si="1410"/>
        <v/>
      </c>
      <c r="CD922" s="239" t="str">
        <f t="shared" si="1411"/>
        <v/>
      </c>
      <c r="CE922" s="239" t="str">
        <f t="shared" si="1412"/>
        <v/>
      </c>
      <c r="CF922" s="239" t="str">
        <f t="shared" si="1413"/>
        <v/>
      </c>
      <c r="CG922" s="239" t="str">
        <f t="shared" si="1414"/>
        <v/>
      </c>
      <c r="CH922" s="239" t="str">
        <f t="shared" si="1415"/>
        <v/>
      </c>
      <c r="CI922" s="239" t="str">
        <f t="shared" si="1416"/>
        <v/>
      </c>
      <c r="CJ922" s="239" t="str">
        <f t="shared" si="1417"/>
        <v/>
      </c>
      <c r="CK922" s="239" t="str">
        <f t="shared" si="1418"/>
        <v/>
      </c>
      <c r="CL922" s="239" t="str">
        <f t="shared" si="1419"/>
        <v/>
      </c>
      <c r="CM922" s="239" t="str">
        <f t="shared" si="1420"/>
        <v/>
      </c>
      <c r="CN922" s="239" t="str">
        <f t="shared" si="1421"/>
        <v/>
      </c>
      <c r="CP922" s="239" t="str">
        <f t="shared" si="1422"/>
        <v/>
      </c>
      <c r="CQ922" s="239" t="str">
        <f t="shared" si="1423"/>
        <v/>
      </c>
      <c r="CR922" s="239" t="str">
        <f t="shared" si="1424"/>
        <v/>
      </c>
      <c r="CS922" s="239" t="str">
        <f t="shared" si="1425"/>
        <v/>
      </c>
      <c r="CT922" s="239" t="str">
        <f t="shared" si="1426"/>
        <v/>
      </c>
      <c r="CU922" s="239" t="str">
        <f t="shared" si="1427"/>
        <v/>
      </c>
      <c r="CV922" s="239" t="str">
        <f t="shared" si="1428"/>
        <v/>
      </c>
      <c r="CW922" s="239" t="str">
        <f t="shared" si="1429"/>
        <v/>
      </c>
      <c r="CX922" s="239" t="str">
        <f t="shared" si="1430"/>
        <v/>
      </c>
      <c r="CY922" s="239" t="str">
        <f t="shared" si="1431"/>
        <v/>
      </c>
      <c r="CZ922" s="239" t="str">
        <f t="shared" si="1432"/>
        <v/>
      </c>
      <c r="DA922" s="239" t="str">
        <f t="shared" si="1433"/>
        <v/>
      </c>
      <c r="DB922" s="239" t="str">
        <f t="shared" si="1434"/>
        <v/>
      </c>
      <c r="DC922" s="239" t="str">
        <f t="shared" si="1435"/>
        <v/>
      </c>
      <c r="DD922" s="239" t="str">
        <f t="shared" si="1436"/>
        <v/>
      </c>
      <c r="DE922" s="239" t="str">
        <f t="shared" si="1437"/>
        <v/>
      </c>
      <c r="DF922" s="239" t="str">
        <f t="shared" si="1438"/>
        <v/>
      </c>
      <c r="DG922" s="239" t="str">
        <f t="shared" si="1439"/>
        <v/>
      </c>
      <c r="DH922" s="239" t="str">
        <f t="shared" si="1440"/>
        <v/>
      </c>
      <c r="DI922" s="239" t="str">
        <f t="shared" si="1441"/>
        <v/>
      </c>
      <c r="DJ922" s="239" t="str">
        <f t="shared" si="1442"/>
        <v/>
      </c>
      <c r="DK922" s="239" t="str">
        <f t="shared" si="1443"/>
        <v/>
      </c>
      <c r="DL922" s="239" t="str">
        <f t="shared" si="1444"/>
        <v/>
      </c>
      <c r="DM922" s="239" t="str">
        <f t="shared" si="1445"/>
        <v/>
      </c>
      <c r="DN922" s="239" t="str">
        <f t="shared" si="1446"/>
        <v/>
      </c>
      <c r="DO922" s="239" t="str">
        <f t="shared" si="1447"/>
        <v/>
      </c>
      <c r="DP922" s="239" t="str">
        <f t="shared" si="1448"/>
        <v/>
      </c>
    </row>
    <row r="923" spans="1:120" ht="35.25" hidden="1" customHeight="1" x14ac:dyDescent="0.25">
      <c r="A923" s="53" t="s">
        <v>4521</v>
      </c>
      <c r="B923" s="53">
        <v>3200</v>
      </c>
      <c r="C923" s="53" t="s">
        <v>69</v>
      </c>
      <c r="D923" s="53" t="s">
        <v>3599</v>
      </c>
      <c r="E923" s="53">
        <v>0</v>
      </c>
      <c r="F923" s="53" t="s">
        <v>3644</v>
      </c>
      <c r="G923" s="53" t="str">
        <f t="shared" si="1450"/>
        <v>3200-4</v>
      </c>
      <c r="H923" s="53" t="s">
        <v>235</v>
      </c>
      <c r="I923" s="53" t="s">
        <v>160</v>
      </c>
      <c r="J923" s="53" t="s">
        <v>80</v>
      </c>
      <c r="K923" s="53" t="s">
        <v>80</v>
      </c>
      <c r="L923" s="53" t="s">
        <v>80</v>
      </c>
      <c r="M923" s="53" t="s">
        <v>80</v>
      </c>
      <c r="N923" s="53" t="s">
        <v>80</v>
      </c>
      <c r="O923" s="53" t="s">
        <v>80</v>
      </c>
      <c r="P923" s="53" t="s">
        <v>236</v>
      </c>
      <c r="Q923" s="52">
        <f>+R923</f>
        <v>0.44444444444444442</v>
      </c>
      <c r="R923" s="52">
        <f>+S923/$S$920</f>
        <v>0.44444444444444442</v>
      </c>
      <c r="S923" s="67">
        <f>+[35]COMPARTIDAS!AQ298</f>
        <v>4</v>
      </c>
      <c r="T923" s="53" t="s">
        <v>84</v>
      </c>
      <c r="U923" s="63" t="s">
        <v>162</v>
      </c>
      <c r="V923" s="23">
        <v>45108</v>
      </c>
      <c r="W923" s="23">
        <v>45199</v>
      </c>
      <c r="X923" s="53" t="s">
        <v>2266</v>
      </c>
      <c r="Y923" s="49" t="s">
        <v>202</v>
      </c>
      <c r="Z923" s="59" t="s">
        <v>100</v>
      </c>
      <c r="AA923" s="60">
        <v>1</v>
      </c>
      <c r="AB923" s="60" t="s">
        <v>3596</v>
      </c>
      <c r="AC923" s="69">
        <v>45199</v>
      </c>
      <c r="AD923" s="60">
        <v>1</v>
      </c>
      <c r="AE923" s="60" t="s">
        <v>3597</v>
      </c>
      <c r="AF923" s="69">
        <v>45199</v>
      </c>
      <c r="AG923" s="60" t="s">
        <v>79</v>
      </c>
      <c r="AH923" s="60">
        <v>1</v>
      </c>
      <c r="AI923" s="52">
        <f t="shared" si="1385"/>
        <v>0.44444444444444442</v>
      </c>
      <c r="AJ923" s="52"/>
      <c r="AK923" s="52"/>
      <c r="AL923" s="239" t="str">
        <f t="shared" si="1386"/>
        <v/>
      </c>
      <c r="AM923" s="239" t="str">
        <f t="shared" si="1387"/>
        <v/>
      </c>
      <c r="AN923" s="239" t="str">
        <f t="shared" si="1388"/>
        <v/>
      </c>
      <c r="AO923" s="239" t="str">
        <f t="shared" si="1389"/>
        <v/>
      </c>
      <c r="AP923" s="239" t="str">
        <f t="shared" si="1390"/>
        <v/>
      </c>
      <c r="AQ923" s="239" t="str">
        <f t="shared" si="1391"/>
        <v/>
      </c>
      <c r="AR923" s="239" t="str">
        <f t="shared" si="1392"/>
        <v/>
      </c>
      <c r="AS923" s="239" t="str">
        <f t="shared" si="1393"/>
        <v/>
      </c>
      <c r="AT923" s="239" t="str">
        <f t="shared" si="1394"/>
        <v/>
      </c>
      <c r="AU923" s="239" t="str">
        <f t="shared" si="1367"/>
        <v/>
      </c>
      <c r="AV923" s="239" t="str">
        <f t="shared" si="1368"/>
        <v/>
      </c>
      <c r="AW923" s="239" t="str">
        <f t="shared" si="1369"/>
        <v/>
      </c>
      <c r="AX923" s="239" t="str">
        <f t="shared" si="1370"/>
        <v/>
      </c>
      <c r="AY923" s="239" t="str">
        <f t="shared" si="1371"/>
        <v/>
      </c>
      <c r="AZ923" s="239" t="str">
        <f t="shared" si="1372"/>
        <v/>
      </c>
      <c r="BA923" s="239" t="str">
        <f t="shared" si="1373"/>
        <v/>
      </c>
      <c r="BB923" s="239" t="str">
        <f t="shared" si="1374"/>
        <v/>
      </c>
      <c r="BC923" s="239" t="str">
        <f t="shared" si="1375"/>
        <v/>
      </c>
      <c r="BD923" s="239" t="str">
        <f t="shared" si="1376"/>
        <v/>
      </c>
      <c r="BE923" s="239" t="str">
        <f t="shared" si="1377"/>
        <v/>
      </c>
      <c r="BF923" s="239" t="str">
        <f t="shared" si="1378"/>
        <v/>
      </c>
      <c r="BG923" s="239" t="str">
        <f t="shared" si="1379"/>
        <v/>
      </c>
      <c r="BH923" s="239" t="str">
        <f t="shared" si="1380"/>
        <v/>
      </c>
      <c r="BI923" s="239" t="str">
        <f t="shared" si="1381"/>
        <v/>
      </c>
      <c r="BJ923" s="239" t="str">
        <f t="shared" si="1382"/>
        <v/>
      </c>
      <c r="BK923" s="239" t="str">
        <f t="shared" si="1383"/>
        <v/>
      </c>
      <c r="BL923" s="239" t="str">
        <f t="shared" si="1384"/>
        <v/>
      </c>
      <c r="BN923" s="239" t="str">
        <f t="shared" si="1395"/>
        <v/>
      </c>
      <c r="BO923" s="239" t="str">
        <f t="shared" si="1396"/>
        <v/>
      </c>
      <c r="BP923" s="239" t="str">
        <f t="shared" si="1397"/>
        <v/>
      </c>
      <c r="BQ923" s="239" t="str">
        <f t="shared" si="1398"/>
        <v/>
      </c>
      <c r="BR923" s="239" t="str">
        <f t="shared" si="1399"/>
        <v/>
      </c>
      <c r="BS923" s="239" t="str">
        <f t="shared" si="1400"/>
        <v/>
      </c>
      <c r="BT923" s="239" t="str">
        <f t="shared" si="1401"/>
        <v/>
      </c>
      <c r="BU923" s="239" t="str">
        <f t="shared" si="1402"/>
        <v/>
      </c>
      <c r="BV923" s="239" t="str">
        <f t="shared" si="1403"/>
        <v/>
      </c>
      <c r="BW923" s="239" t="str">
        <f t="shared" si="1404"/>
        <v/>
      </c>
      <c r="BX923" s="239" t="str">
        <f t="shared" si="1405"/>
        <v/>
      </c>
      <c r="BY923" s="239" t="str">
        <f t="shared" si="1406"/>
        <v/>
      </c>
      <c r="BZ923" s="239" t="str">
        <f t="shared" si="1407"/>
        <v/>
      </c>
      <c r="CA923" s="239" t="str">
        <f t="shared" si="1408"/>
        <v/>
      </c>
      <c r="CB923" s="239" t="str">
        <f t="shared" si="1409"/>
        <v/>
      </c>
      <c r="CC923" s="239" t="str">
        <f t="shared" si="1410"/>
        <v/>
      </c>
      <c r="CD923" s="239" t="str">
        <f t="shared" si="1411"/>
        <v/>
      </c>
      <c r="CE923" s="239" t="str">
        <f t="shared" si="1412"/>
        <v/>
      </c>
      <c r="CF923" s="239" t="str">
        <f t="shared" si="1413"/>
        <v/>
      </c>
      <c r="CG923" s="239" t="str">
        <f t="shared" si="1414"/>
        <v/>
      </c>
      <c r="CH923" s="239" t="str">
        <f t="shared" si="1415"/>
        <v/>
      </c>
      <c r="CI923" s="239" t="str">
        <f t="shared" si="1416"/>
        <v/>
      </c>
      <c r="CJ923" s="239" t="str">
        <f t="shared" si="1417"/>
        <v/>
      </c>
      <c r="CK923" s="239" t="str">
        <f t="shared" si="1418"/>
        <v/>
      </c>
      <c r="CL923" s="239" t="str">
        <f t="shared" si="1419"/>
        <v/>
      </c>
      <c r="CM923" s="239" t="str">
        <f t="shared" si="1420"/>
        <v/>
      </c>
      <c r="CN923" s="239" t="str">
        <f t="shared" si="1421"/>
        <v/>
      </c>
      <c r="CP923" s="239" t="str">
        <f t="shared" si="1422"/>
        <v/>
      </c>
      <c r="CQ923" s="239" t="str">
        <f t="shared" si="1423"/>
        <v/>
      </c>
      <c r="CR923" s="239" t="str">
        <f t="shared" si="1424"/>
        <v/>
      </c>
      <c r="CS923" s="239" t="str">
        <f t="shared" si="1425"/>
        <v/>
      </c>
      <c r="CT923" s="239" t="str">
        <f t="shared" si="1426"/>
        <v/>
      </c>
      <c r="CU923" s="239" t="str">
        <f t="shared" si="1427"/>
        <v/>
      </c>
      <c r="CV923" s="239" t="str">
        <f t="shared" si="1428"/>
        <v/>
      </c>
      <c r="CW923" s="239" t="str">
        <f t="shared" si="1429"/>
        <v/>
      </c>
      <c r="CX923" s="239" t="str">
        <f t="shared" si="1430"/>
        <v/>
      </c>
      <c r="CY923" s="239" t="str">
        <f t="shared" si="1431"/>
        <v/>
      </c>
      <c r="CZ923" s="239" t="str">
        <f t="shared" si="1432"/>
        <v/>
      </c>
      <c r="DA923" s="239" t="str">
        <f t="shared" si="1433"/>
        <v/>
      </c>
      <c r="DB923" s="239" t="str">
        <f t="shared" si="1434"/>
        <v/>
      </c>
      <c r="DC923" s="239" t="str">
        <f t="shared" si="1435"/>
        <v/>
      </c>
      <c r="DD923" s="239" t="str">
        <f t="shared" si="1436"/>
        <v/>
      </c>
      <c r="DE923" s="239" t="str">
        <f t="shared" si="1437"/>
        <v/>
      </c>
      <c r="DF923" s="239" t="str">
        <f t="shared" si="1438"/>
        <v/>
      </c>
      <c r="DG923" s="239" t="str">
        <f t="shared" si="1439"/>
        <v/>
      </c>
      <c r="DH923" s="239" t="str">
        <f t="shared" si="1440"/>
        <v/>
      </c>
      <c r="DI923" s="239" t="str">
        <f t="shared" si="1441"/>
        <v/>
      </c>
      <c r="DJ923" s="239" t="str">
        <f t="shared" si="1442"/>
        <v/>
      </c>
      <c r="DK923" s="239" t="str">
        <f t="shared" si="1443"/>
        <v/>
      </c>
      <c r="DL923" s="239" t="str">
        <f t="shared" si="1444"/>
        <v/>
      </c>
      <c r="DM923" s="239" t="str">
        <f t="shared" si="1445"/>
        <v/>
      </c>
      <c r="DN923" s="239" t="str">
        <f t="shared" si="1446"/>
        <v/>
      </c>
      <c r="DO923" s="239" t="str">
        <f t="shared" si="1447"/>
        <v/>
      </c>
      <c r="DP923" s="239" t="str">
        <f t="shared" si="1448"/>
        <v/>
      </c>
    </row>
    <row r="924" spans="1:120" ht="35.25" customHeight="1" x14ac:dyDescent="0.25">
      <c r="A924" s="53" t="s">
        <v>4521</v>
      </c>
      <c r="B924" s="53">
        <v>3200</v>
      </c>
      <c r="C924" s="53" t="s">
        <v>69</v>
      </c>
      <c r="D924" s="53" t="s">
        <v>3599</v>
      </c>
      <c r="E924" s="53">
        <v>0</v>
      </c>
      <c r="F924" s="53" t="s">
        <v>3645</v>
      </c>
      <c r="G924" s="53" t="str">
        <f t="shared" si="1450"/>
        <v>3200-4</v>
      </c>
      <c r="H924" s="53" t="s">
        <v>170</v>
      </c>
      <c r="I924" s="53" t="s">
        <v>160</v>
      </c>
      <c r="J924" s="53" t="s">
        <v>80</v>
      </c>
      <c r="K924" s="53" t="s">
        <v>80</v>
      </c>
      <c r="L924" s="53" t="s">
        <v>80</v>
      </c>
      <c r="M924" s="53" t="s">
        <v>80</v>
      </c>
      <c r="N924" s="53" t="s">
        <v>80</v>
      </c>
      <c r="O924" s="53" t="s">
        <v>80</v>
      </c>
      <c r="P924" s="53" t="s">
        <v>171</v>
      </c>
      <c r="Q924" s="52">
        <f>+R924</f>
        <v>1</v>
      </c>
      <c r="R924" s="52">
        <f>+S924/$S$920</f>
        <v>1</v>
      </c>
      <c r="S924" s="177">
        <v>9</v>
      </c>
      <c r="T924" s="53" t="s">
        <v>84</v>
      </c>
      <c r="U924" s="63" t="s">
        <v>162</v>
      </c>
      <c r="V924" s="23">
        <v>45200</v>
      </c>
      <c r="W924" s="23">
        <v>45290</v>
      </c>
      <c r="X924" s="53" t="s">
        <v>2266</v>
      </c>
      <c r="Y924" s="49" t="s">
        <v>87</v>
      </c>
      <c r="Z924" s="53" t="s">
        <v>89</v>
      </c>
      <c r="AA924" s="52">
        <f>VLOOKUP(B924,RANKING!$C$15:$H$47,5,0)</f>
        <v>1</v>
      </c>
      <c r="AB924" s="23" t="str">
        <f>HLOOKUP(B924,$AL$2:$BL$3,2,0)</f>
        <v>Reportaron cumplimiento del 100%, 28 de las 28 actividades que tiene el plan</v>
      </c>
      <c r="AC924" s="23">
        <v>45291</v>
      </c>
      <c r="AD924" s="52">
        <f>VLOOKUP(B23,RANKING!$C$15:$H$47,5,0)</f>
        <v>1</v>
      </c>
      <c r="AE924" s="23" t="str">
        <f>+AB924</f>
        <v>Reportaron cumplimiento del 100%, 28 de las 28 actividades que tiene el plan</v>
      </c>
      <c r="AF924" s="23" t="s">
        <v>92</v>
      </c>
      <c r="AG924" s="23" t="s">
        <v>92</v>
      </c>
      <c r="AH924" s="52">
        <f>VLOOKUP(B924,RANKING!$C$15:$H$47,6,0)</f>
        <v>1</v>
      </c>
      <c r="AI924" s="52">
        <f>+AD924*R924</f>
        <v>1</v>
      </c>
      <c r="AJ924" s="52"/>
      <c r="AK924" s="52"/>
      <c r="AL924" s="239" t="str">
        <f t="shared" si="1386"/>
        <v/>
      </c>
      <c r="AM924" s="239" t="str">
        <f t="shared" si="1387"/>
        <v/>
      </c>
      <c r="AN924" s="239" t="str">
        <f t="shared" si="1388"/>
        <v/>
      </c>
      <c r="AO924" s="239" t="str">
        <f t="shared" si="1389"/>
        <v/>
      </c>
      <c r="AP924" s="239" t="str">
        <f t="shared" si="1390"/>
        <v/>
      </c>
      <c r="AQ924" s="239" t="str">
        <f t="shared" si="1391"/>
        <v/>
      </c>
      <c r="AR924" s="239" t="str">
        <f t="shared" si="1392"/>
        <v/>
      </c>
      <c r="AS924" s="239" t="str">
        <f t="shared" si="1393"/>
        <v/>
      </c>
      <c r="AT924" s="239" t="str">
        <f t="shared" si="1394"/>
        <v/>
      </c>
      <c r="AU924" s="239" t="str">
        <f t="shared" si="1367"/>
        <v/>
      </c>
      <c r="AV924" s="239" t="str">
        <f t="shared" si="1368"/>
        <v/>
      </c>
      <c r="AW924" s="239" t="str">
        <f t="shared" si="1369"/>
        <v/>
      </c>
      <c r="AX924" s="239" t="str">
        <f t="shared" si="1370"/>
        <v/>
      </c>
      <c r="AY924" s="239" t="str">
        <f t="shared" si="1371"/>
        <v/>
      </c>
      <c r="AZ924" s="239" t="str">
        <f t="shared" si="1372"/>
        <v/>
      </c>
      <c r="BA924" s="239" t="str">
        <f t="shared" si="1373"/>
        <v/>
      </c>
      <c r="BB924" s="239" t="str">
        <f t="shared" si="1374"/>
        <v/>
      </c>
      <c r="BC924" s="239" t="str">
        <f t="shared" si="1375"/>
        <v/>
      </c>
      <c r="BD924" s="239" t="str">
        <f t="shared" si="1376"/>
        <v/>
      </c>
      <c r="BE924" s="239" t="str">
        <f t="shared" si="1377"/>
        <v/>
      </c>
      <c r="BF924" s="239" t="str">
        <f t="shared" si="1378"/>
        <v/>
      </c>
      <c r="BG924" s="239" t="str">
        <f t="shared" si="1379"/>
        <v/>
      </c>
      <c r="BH924" s="239" t="str">
        <f t="shared" si="1380"/>
        <v/>
      </c>
      <c r="BI924" s="239" t="str">
        <f t="shared" si="1381"/>
        <v/>
      </c>
      <c r="BJ924" s="239" t="str">
        <f t="shared" si="1382"/>
        <v/>
      </c>
      <c r="BK924" s="239" t="str">
        <f t="shared" si="1383"/>
        <v/>
      </c>
      <c r="BL924" s="239" t="str">
        <f t="shared" si="1384"/>
        <v/>
      </c>
      <c r="BN924" s="239" t="str">
        <f t="shared" si="1395"/>
        <v/>
      </c>
      <c r="BO924" s="239" t="str">
        <f t="shared" si="1396"/>
        <v/>
      </c>
      <c r="BP924" s="239" t="str">
        <f t="shared" si="1397"/>
        <v/>
      </c>
      <c r="BQ924" s="239" t="str">
        <f t="shared" si="1398"/>
        <v/>
      </c>
      <c r="BR924" s="239" t="str">
        <f t="shared" si="1399"/>
        <v/>
      </c>
      <c r="BS924" s="239" t="str">
        <f t="shared" si="1400"/>
        <v/>
      </c>
      <c r="BT924" s="239" t="str">
        <f t="shared" si="1401"/>
        <v/>
      </c>
      <c r="BU924" s="239" t="str">
        <f t="shared" si="1402"/>
        <v/>
      </c>
      <c r="BV924" s="239" t="str">
        <f t="shared" si="1403"/>
        <v/>
      </c>
      <c r="BW924" s="239" t="str">
        <f t="shared" si="1404"/>
        <v/>
      </c>
      <c r="BX924" s="239" t="str">
        <f t="shared" si="1405"/>
        <v/>
      </c>
      <c r="BY924" s="239" t="str">
        <f t="shared" si="1406"/>
        <v/>
      </c>
      <c r="BZ924" s="239" t="str">
        <f t="shared" si="1407"/>
        <v/>
      </c>
      <c r="CA924" s="239" t="str">
        <f t="shared" si="1408"/>
        <v/>
      </c>
      <c r="CB924" s="239" t="str">
        <f t="shared" si="1409"/>
        <v/>
      </c>
      <c r="CC924" s="239" t="str">
        <f t="shared" si="1410"/>
        <v/>
      </c>
      <c r="CD924" s="239" t="str">
        <f t="shared" si="1411"/>
        <v/>
      </c>
      <c r="CE924" s="239" t="str">
        <f t="shared" si="1412"/>
        <v/>
      </c>
      <c r="CF924" s="239" t="str">
        <f t="shared" si="1413"/>
        <v/>
      </c>
      <c r="CG924" s="239" t="str">
        <f t="shared" si="1414"/>
        <v/>
      </c>
      <c r="CH924" s="239" t="str">
        <f t="shared" si="1415"/>
        <v/>
      </c>
      <c r="CI924" s="239" t="str">
        <f t="shared" si="1416"/>
        <v/>
      </c>
      <c r="CJ924" s="239" t="str">
        <f t="shared" si="1417"/>
        <v/>
      </c>
      <c r="CK924" s="239" t="str">
        <f t="shared" si="1418"/>
        <v/>
      </c>
      <c r="CL924" s="239" t="str">
        <f t="shared" si="1419"/>
        <v/>
      </c>
      <c r="CM924" s="239" t="str">
        <f t="shared" si="1420"/>
        <v/>
      </c>
      <c r="CN924" s="239" t="str">
        <f t="shared" si="1421"/>
        <v/>
      </c>
      <c r="CP924" s="239" t="str">
        <f t="shared" si="1422"/>
        <v/>
      </c>
      <c r="CQ924" s="239" t="str">
        <f t="shared" si="1423"/>
        <v/>
      </c>
      <c r="CR924" s="239" t="str">
        <f t="shared" si="1424"/>
        <v/>
      </c>
      <c r="CS924" s="239" t="str">
        <f t="shared" si="1425"/>
        <v/>
      </c>
      <c r="CT924" s="239" t="str">
        <f t="shared" si="1426"/>
        <v/>
      </c>
      <c r="CU924" s="239" t="str">
        <f t="shared" si="1427"/>
        <v/>
      </c>
      <c r="CV924" s="239" t="str">
        <f t="shared" si="1428"/>
        <v/>
      </c>
      <c r="CW924" s="239" t="str">
        <f t="shared" si="1429"/>
        <v/>
      </c>
      <c r="CX924" s="239" t="str">
        <f t="shared" si="1430"/>
        <v/>
      </c>
      <c r="CY924" s="239" t="str">
        <f t="shared" si="1431"/>
        <v/>
      </c>
      <c r="CZ924" s="239" t="str">
        <f t="shared" si="1432"/>
        <v/>
      </c>
      <c r="DA924" s="239" t="str">
        <f t="shared" si="1433"/>
        <v/>
      </c>
      <c r="DB924" s="239" t="str">
        <f t="shared" si="1434"/>
        <v/>
      </c>
      <c r="DC924" s="239" t="str">
        <f t="shared" si="1435"/>
        <v/>
      </c>
      <c r="DD924" s="239" t="str">
        <f t="shared" si="1436"/>
        <v/>
      </c>
      <c r="DE924" s="239" t="str">
        <f t="shared" si="1437"/>
        <v/>
      </c>
      <c r="DF924" s="239" t="str">
        <f t="shared" si="1438"/>
        <v/>
      </c>
      <c r="DG924" s="239" t="str">
        <f t="shared" si="1439"/>
        <v/>
      </c>
      <c r="DH924" s="239" t="str">
        <f t="shared" si="1440"/>
        <v/>
      </c>
      <c r="DI924" s="239" t="str">
        <f t="shared" si="1441"/>
        <v/>
      </c>
      <c r="DJ924" s="239" t="str">
        <f t="shared" si="1442"/>
        <v/>
      </c>
      <c r="DK924" s="239" t="str">
        <f t="shared" si="1443"/>
        <v/>
      </c>
      <c r="DL924" s="239" t="str">
        <f t="shared" si="1444"/>
        <v/>
      </c>
      <c r="DM924" s="239" t="str">
        <f t="shared" si="1445"/>
        <v/>
      </c>
      <c r="DN924" s="239" t="str">
        <f t="shared" si="1446"/>
        <v/>
      </c>
      <c r="DO924" s="239" t="str">
        <f t="shared" si="1447"/>
        <v/>
      </c>
      <c r="DP924" s="239" t="str">
        <f t="shared" si="1448"/>
        <v/>
      </c>
    </row>
    <row r="925" spans="1:120" ht="106.5" hidden="1" customHeight="1" x14ac:dyDescent="0.25">
      <c r="A925" s="49" t="s">
        <v>4510</v>
      </c>
      <c r="B925" s="49">
        <v>4000</v>
      </c>
      <c r="C925" s="49" t="s">
        <v>70</v>
      </c>
      <c r="D925" s="49" t="s">
        <v>3646</v>
      </c>
      <c r="E925" s="49">
        <v>4</v>
      </c>
      <c r="F925" s="49" t="s">
        <v>3647</v>
      </c>
      <c r="G925" s="49" t="str">
        <f t="shared" si="1450"/>
        <v>4000-1</v>
      </c>
      <c r="H925" s="49" t="s">
        <v>75</v>
      </c>
      <c r="I925" s="49" t="s">
        <v>196</v>
      </c>
      <c r="J925" s="49" t="s">
        <v>80</v>
      </c>
      <c r="K925" s="49" t="s">
        <v>472</v>
      </c>
      <c r="L925" s="49" t="s">
        <v>125</v>
      </c>
      <c r="M925" s="49" t="s">
        <v>3648</v>
      </c>
      <c r="N925" s="49" t="s">
        <v>1293</v>
      </c>
      <c r="O925" s="49" t="s">
        <v>516</v>
      </c>
      <c r="P925" s="49" t="s">
        <v>3649</v>
      </c>
      <c r="Q925" s="50">
        <v>0.15</v>
      </c>
      <c r="R925" s="50"/>
      <c r="S925" s="49">
        <v>95</v>
      </c>
      <c r="T925" s="49" t="s">
        <v>301</v>
      </c>
      <c r="U925" s="49" t="s">
        <v>3650</v>
      </c>
      <c r="V925" s="51">
        <v>44943</v>
      </c>
      <c r="W925" s="51">
        <v>45274</v>
      </c>
      <c r="X925" s="49" t="s">
        <v>2166</v>
      </c>
      <c r="Y925" s="49" t="s">
        <v>87</v>
      </c>
      <c r="Z925" s="59" t="s">
        <v>100</v>
      </c>
      <c r="AA925" s="52">
        <v>1</v>
      </c>
      <c r="AB925" s="23" t="s">
        <v>3651</v>
      </c>
      <c r="AC925" s="23">
        <v>45274</v>
      </c>
      <c r="AD925" s="52">
        <v>1</v>
      </c>
      <c r="AE925" s="52" t="s">
        <v>3651</v>
      </c>
      <c r="AF925" s="75">
        <v>45274</v>
      </c>
      <c r="AG925" s="52" t="s">
        <v>79</v>
      </c>
      <c r="AH925" s="52" t="s">
        <v>92</v>
      </c>
      <c r="AI925" s="52">
        <f t="shared" si="1385"/>
        <v>0.15</v>
      </c>
      <c r="AJ925" s="52"/>
      <c r="AK925" s="52"/>
      <c r="AL925" s="239" t="str">
        <f t="shared" si="1386"/>
        <v/>
      </c>
      <c r="AM925" s="239" t="str">
        <f t="shared" si="1387"/>
        <v/>
      </c>
      <c r="AN925" s="239" t="str">
        <f t="shared" si="1388"/>
        <v/>
      </c>
      <c r="AO925" s="239" t="str">
        <f t="shared" si="1389"/>
        <v/>
      </c>
      <c r="AP925" s="239" t="str">
        <f t="shared" si="1390"/>
        <v/>
      </c>
      <c r="AQ925" s="239" t="str">
        <f t="shared" si="1391"/>
        <v/>
      </c>
      <c r="AR925" s="239" t="str">
        <f t="shared" si="1392"/>
        <v/>
      </c>
      <c r="AS925" s="239" t="str">
        <f t="shared" si="1393"/>
        <v/>
      </c>
      <c r="AT925" s="239" t="str">
        <f t="shared" si="1394"/>
        <v/>
      </c>
      <c r="AU925" s="239" t="str">
        <f t="shared" si="1367"/>
        <v/>
      </c>
      <c r="AV925" s="239" t="str">
        <f t="shared" si="1368"/>
        <v/>
      </c>
      <c r="AW925" s="239" t="str">
        <f t="shared" si="1369"/>
        <v/>
      </c>
      <c r="AX925" s="239" t="str">
        <f t="shared" si="1370"/>
        <v/>
      </c>
      <c r="AY925" s="239" t="str">
        <f t="shared" si="1371"/>
        <v/>
      </c>
      <c r="AZ925" s="239" t="str">
        <f t="shared" si="1372"/>
        <v/>
      </c>
      <c r="BA925" s="239" t="str">
        <f t="shared" si="1373"/>
        <v/>
      </c>
      <c r="BB925" s="239" t="str">
        <f t="shared" si="1374"/>
        <v/>
      </c>
      <c r="BC925" s="239" t="str">
        <f t="shared" si="1375"/>
        <v/>
      </c>
      <c r="BD925" s="239" t="str">
        <f t="shared" si="1376"/>
        <v/>
      </c>
      <c r="BE925" s="239" t="str">
        <f t="shared" si="1377"/>
        <v/>
      </c>
      <c r="BF925" s="239" t="str">
        <f t="shared" si="1378"/>
        <v/>
      </c>
      <c r="BG925" s="239" t="str">
        <f t="shared" si="1379"/>
        <v/>
      </c>
      <c r="BH925" s="239" t="str">
        <f t="shared" si="1380"/>
        <v/>
      </c>
      <c r="BI925" s="239" t="str">
        <f t="shared" si="1381"/>
        <v/>
      </c>
      <c r="BJ925" s="239" t="str">
        <f t="shared" si="1382"/>
        <v/>
      </c>
      <c r="BK925" s="239" t="str">
        <f t="shared" si="1383"/>
        <v/>
      </c>
      <c r="BL925" s="239" t="str">
        <f t="shared" si="1384"/>
        <v/>
      </c>
      <c r="BN925" s="239" t="str">
        <f t="shared" si="1395"/>
        <v/>
      </c>
      <c r="BO925" s="239" t="str">
        <f t="shared" si="1396"/>
        <v/>
      </c>
      <c r="BP925" s="239" t="str">
        <f t="shared" si="1397"/>
        <v/>
      </c>
      <c r="BQ925" s="239" t="str">
        <f t="shared" si="1398"/>
        <v/>
      </c>
      <c r="BR925" s="239" t="str">
        <f t="shared" si="1399"/>
        <v/>
      </c>
      <c r="BS925" s="239" t="str">
        <f t="shared" si="1400"/>
        <v/>
      </c>
      <c r="BT925" s="239" t="str">
        <f t="shared" si="1401"/>
        <v/>
      </c>
      <c r="BU925" s="239" t="str">
        <f t="shared" si="1402"/>
        <v/>
      </c>
      <c r="BV925" s="239" t="str">
        <f t="shared" si="1403"/>
        <v/>
      </c>
      <c r="BW925" s="239" t="str">
        <f t="shared" si="1404"/>
        <v/>
      </c>
      <c r="BX925" s="239" t="str">
        <f t="shared" si="1405"/>
        <v/>
      </c>
      <c r="BY925" s="239" t="str">
        <f t="shared" si="1406"/>
        <v/>
      </c>
      <c r="BZ925" s="239" t="str">
        <f t="shared" si="1407"/>
        <v/>
      </c>
      <c r="CA925" s="239" t="str">
        <f t="shared" si="1408"/>
        <v/>
      </c>
      <c r="CB925" s="239" t="str">
        <f t="shared" si="1409"/>
        <v/>
      </c>
      <c r="CC925" s="239" t="str">
        <f t="shared" si="1410"/>
        <v/>
      </c>
      <c r="CD925" s="239" t="str">
        <f t="shared" si="1411"/>
        <v/>
      </c>
      <c r="CE925" s="239" t="str">
        <f t="shared" si="1412"/>
        <v/>
      </c>
      <c r="CF925" s="239" t="str">
        <f t="shared" si="1413"/>
        <v/>
      </c>
      <c r="CG925" s="239" t="str">
        <f t="shared" si="1414"/>
        <v/>
      </c>
      <c r="CH925" s="239" t="str">
        <f t="shared" si="1415"/>
        <v/>
      </c>
      <c r="CI925" s="239" t="str">
        <f t="shared" si="1416"/>
        <v/>
      </c>
      <c r="CJ925" s="239" t="str">
        <f t="shared" si="1417"/>
        <v/>
      </c>
      <c r="CK925" s="239" t="str">
        <f t="shared" si="1418"/>
        <v/>
      </c>
      <c r="CL925" s="239" t="str">
        <f t="shared" si="1419"/>
        <v/>
      </c>
      <c r="CM925" s="239" t="str">
        <f t="shared" si="1420"/>
        <v/>
      </c>
      <c r="CN925" s="239" t="str">
        <f t="shared" si="1421"/>
        <v/>
      </c>
      <c r="CP925" s="239" t="str">
        <f t="shared" si="1422"/>
        <v/>
      </c>
      <c r="CQ925" s="239" t="str">
        <f t="shared" si="1423"/>
        <v/>
      </c>
      <c r="CR925" s="239" t="str">
        <f t="shared" si="1424"/>
        <v/>
      </c>
      <c r="CS925" s="239" t="str">
        <f t="shared" si="1425"/>
        <v/>
      </c>
      <c r="CT925" s="239" t="str">
        <f t="shared" si="1426"/>
        <v/>
      </c>
      <c r="CU925" s="239" t="str">
        <f t="shared" si="1427"/>
        <v/>
      </c>
      <c r="CV925" s="239" t="str">
        <f t="shared" si="1428"/>
        <v/>
      </c>
      <c r="CW925" s="239" t="str">
        <f t="shared" si="1429"/>
        <v/>
      </c>
      <c r="CX925" s="239" t="str">
        <f t="shared" si="1430"/>
        <v/>
      </c>
      <c r="CY925" s="239" t="str">
        <f t="shared" si="1431"/>
        <v/>
      </c>
      <c r="CZ925" s="239" t="str">
        <f t="shared" si="1432"/>
        <v/>
      </c>
      <c r="DA925" s="239" t="str">
        <f t="shared" si="1433"/>
        <v/>
      </c>
      <c r="DB925" s="239" t="str">
        <f t="shared" si="1434"/>
        <v/>
      </c>
      <c r="DC925" s="239" t="str">
        <f t="shared" si="1435"/>
        <v/>
      </c>
      <c r="DD925" s="239" t="str">
        <f t="shared" si="1436"/>
        <v/>
      </c>
      <c r="DE925" s="239" t="str">
        <f t="shared" si="1437"/>
        <v/>
      </c>
      <c r="DF925" s="239" t="str">
        <f t="shared" si="1438"/>
        <v/>
      </c>
      <c r="DG925" s="239" t="str">
        <f t="shared" si="1439"/>
        <v/>
      </c>
      <c r="DH925" s="239" t="str">
        <f t="shared" si="1440"/>
        <v/>
      </c>
      <c r="DI925" s="239" t="str">
        <f t="shared" si="1441"/>
        <v/>
      </c>
      <c r="DJ925" s="239" t="str">
        <f t="shared" si="1442"/>
        <v/>
      </c>
      <c r="DK925" s="239" t="str">
        <f t="shared" si="1443"/>
        <v/>
      </c>
      <c r="DL925" s="239" t="str">
        <f t="shared" si="1444"/>
        <v/>
      </c>
      <c r="DM925" s="239" t="str">
        <f t="shared" si="1445"/>
        <v/>
      </c>
      <c r="DN925" s="239" t="str">
        <f t="shared" si="1446"/>
        <v/>
      </c>
      <c r="DO925" s="239" t="str">
        <f t="shared" si="1447"/>
        <v/>
      </c>
      <c r="DP925" s="239" t="str">
        <f t="shared" si="1448"/>
        <v/>
      </c>
    </row>
    <row r="926" spans="1:120" ht="89.25" hidden="1" customHeight="1" x14ac:dyDescent="0.25">
      <c r="A926" s="53" t="s">
        <v>4510</v>
      </c>
      <c r="B926" s="53">
        <v>4000</v>
      </c>
      <c r="C926" s="53" t="s">
        <v>70</v>
      </c>
      <c r="D926" s="53" t="s">
        <v>3646</v>
      </c>
      <c r="E926" s="53">
        <v>4</v>
      </c>
      <c r="F926" s="53" t="s">
        <v>3652</v>
      </c>
      <c r="G926" s="53" t="str">
        <f t="shared" si="1450"/>
        <v>4000-1</v>
      </c>
      <c r="H926" s="53" t="s">
        <v>94</v>
      </c>
      <c r="I926" s="53" t="s">
        <v>196</v>
      </c>
      <c r="J926" s="53" t="s">
        <v>80</v>
      </c>
      <c r="K926" s="53" t="s">
        <v>80</v>
      </c>
      <c r="L926" s="53" t="s">
        <v>80</v>
      </c>
      <c r="M926" s="53" t="s">
        <v>80</v>
      </c>
      <c r="N926" s="53" t="s">
        <v>80</v>
      </c>
      <c r="O926" s="53" t="s">
        <v>516</v>
      </c>
      <c r="P926" s="53" t="s">
        <v>3653</v>
      </c>
      <c r="Q926" s="52">
        <v>0.5</v>
      </c>
      <c r="R926" s="52">
        <f>+Q926*Q925</f>
        <v>7.4999999999999997E-2</v>
      </c>
      <c r="S926" s="53">
        <v>95</v>
      </c>
      <c r="T926" s="53" t="s">
        <v>301</v>
      </c>
      <c r="U926" s="53" t="s">
        <v>3654</v>
      </c>
      <c r="V926" s="23">
        <v>44943</v>
      </c>
      <c r="W926" s="23">
        <v>45274</v>
      </c>
      <c r="X926" s="53" t="s">
        <v>2166</v>
      </c>
      <c r="Y926" s="49" t="s">
        <v>87</v>
      </c>
      <c r="Z926" s="59" t="s">
        <v>100</v>
      </c>
      <c r="AA926" s="52">
        <v>1</v>
      </c>
      <c r="AB926" s="23" t="s">
        <v>3656</v>
      </c>
      <c r="AC926" s="23">
        <v>45274</v>
      </c>
      <c r="AD926" s="52">
        <v>1</v>
      </c>
      <c r="AE926" s="52" t="s">
        <v>3656</v>
      </c>
      <c r="AF926" s="75">
        <v>45274</v>
      </c>
      <c r="AG926" s="52" t="s">
        <v>79</v>
      </c>
      <c r="AH926" s="52">
        <v>1</v>
      </c>
      <c r="AI926" s="52">
        <f t="shared" si="1385"/>
        <v>7.4999999999999997E-2</v>
      </c>
      <c r="AJ926" s="52">
        <f t="shared" ref="AJ926:AJ927" si="1453">+AI926/R926</f>
        <v>1</v>
      </c>
      <c r="AK926" s="52"/>
      <c r="AL926" s="239" t="str">
        <f t="shared" si="1386"/>
        <v/>
      </c>
      <c r="AM926" s="239" t="str">
        <f t="shared" si="1387"/>
        <v/>
      </c>
      <c r="AN926" s="239" t="str">
        <f t="shared" si="1388"/>
        <v/>
      </c>
      <c r="AO926" s="239" t="str">
        <f t="shared" si="1389"/>
        <v/>
      </c>
      <c r="AP926" s="239" t="str">
        <f t="shared" si="1390"/>
        <v/>
      </c>
      <c r="AQ926" s="239" t="str">
        <f t="shared" si="1391"/>
        <v/>
      </c>
      <c r="AR926" s="239" t="str">
        <f t="shared" si="1392"/>
        <v/>
      </c>
      <c r="AS926" s="239" t="str">
        <f t="shared" si="1393"/>
        <v/>
      </c>
      <c r="AT926" s="239" t="str">
        <f t="shared" si="1394"/>
        <v/>
      </c>
      <c r="AU926" s="239" t="str">
        <f t="shared" si="1367"/>
        <v/>
      </c>
      <c r="AV926" s="239" t="str">
        <f t="shared" si="1368"/>
        <v/>
      </c>
      <c r="AW926" s="239" t="str">
        <f t="shared" si="1369"/>
        <v/>
      </c>
      <c r="AX926" s="239" t="str">
        <f t="shared" si="1370"/>
        <v/>
      </c>
      <c r="AY926" s="239" t="str">
        <f t="shared" si="1371"/>
        <v/>
      </c>
      <c r="AZ926" s="239" t="str">
        <f t="shared" si="1372"/>
        <v/>
      </c>
      <c r="BA926" s="239" t="str">
        <f t="shared" si="1373"/>
        <v/>
      </c>
      <c r="BB926" s="239" t="str">
        <f t="shared" si="1374"/>
        <v/>
      </c>
      <c r="BC926" s="239" t="str">
        <f t="shared" si="1375"/>
        <v/>
      </c>
      <c r="BD926" s="239" t="str">
        <f t="shared" si="1376"/>
        <v/>
      </c>
      <c r="BE926" s="239" t="str">
        <f t="shared" si="1377"/>
        <v/>
      </c>
      <c r="BF926" s="239" t="str">
        <f t="shared" si="1378"/>
        <v/>
      </c>
      <c r="BG926" s="239" t="str">
        <f t="shared" si="1379"/>
        <v/>
      </c>
      <c r="BH926" s="239" t="str">
        <f t="shared" si="1380"/>
        <v/>
      </c>
      <c r="BI926" s="239" t="str">
        <f t="shared" si="1381"/>
        <v/>
      </c>
      <c r="BJ926" s="239" t="str">
        <f t="shared" si="1382"/>
        <v/>
      </c>
      <c r="BK926" s="239" t="str">
        <f t="shared" si="1383"/>
        <v/>
      </c>
      <c r="BL926" s="239" t="str">
        <f t="shared" si="1384"/>
        <v/>
      </c>
      <c r="BN926" s="239" t="str">
        <f t="shared" si="1395"/>
        <v/>
      </c>
      <c r="BO926" s="239" t="str">
        <f t="shared" si="1396"/>
        <v/>
      </c>
      <c r="BP926" s="239" t="str">
        <f t="shared" si="1397"/>
        <v/>
      </c>
      <c r="BQ926" s="239" t="str">
        <f t="shared" si="1398"/>
        <v/>
      </c>
      <c r="BR926" s="239" t="str">
        <f t="shared" si="1399"/>
        <v/>
      </c>
      <c r="BS926" s="239" t="str">
        <f t="shared" si="1400"/>
        <v/>
      </c>
      <c r="BT926" s="239" t="str">
        <f t="shared" si="1401"/>
        <v/>
      </c>
      <c r="BU926" s="239" t="str">
        <f t="shared" si="1402"/>
        <v/>
      </c>
      <c r="BV926" s="239" t="str">
        <f t="shared" si="1403"/>
        <v/>
      </c>
      <c r="BW926" s="239" t="str">
        <f t="shared" si="1404"/>
        <v/>
      </c>
      <c r="BX926" s="239" t="str">
        <f t="shared" si="1405"/>
        <v/>
      </c>
      <c r="BY926" s="239" t="str">
        <f t="shared" si="1406"/>
        <v/>
      </c>
      <c r="BZ926" s="239" t="str">
        <f t="shared" si="1407"/>
        <v/>
      </c>
      <c r="CA926" s="239" t="str">
        <f t="shared" si="1408"/>
        <v/>
      </c>
      <c r="CB926" s="239" t="str">
        <f t="shared" si="1409"/>
        <v/>
      </c>
      <c r="CC926" s="239" t="str">
        <f t="shared" si="1410"/>
        <v/>
      </c>
      <c r="CD926" s="239" t="str">
        <f t="shared" si="1411"/>
        <v/>
      </c>
      <c r="CE926" s="239" t="str">
        <f t="shared" si="1412"/>
        <v/>
      </c>
      <c r="CF926" s="239" t="str">
        <f t="shared" si="1413"/>
        <v/>
      </c>
      <c r="CG926" s="239" t="str">
        <f t="shared" si="1414"/>
        <v/>
      </c>
      <c r="CH926" s="239" t="str">
        <f t="shared" si="1415"/>
        <v/>
      </c>
      <c r="CI926" s="239" t="str">
        <f t="shared" si="1416"/>
        <v/>
      </c>
      <c r="CJ926" s="239" t="str">
        <f t="shared" si="1417"/>
        <v/>
      </c>
      <c r="CK926" s="239" t="str">
        <f t="shared" si="1418"/>
        <v/>
      </c>
      <c r="CL926" s="239" t="str">
        <f t="shared" si="1419"/>
        <v/>
      </c>
      <c r="CM926" s="239" t="str">
        <f t="shared" si="1420"/>
        <v/>
      </c>
      <c r="CN926" s="239" t="str">
        <f t="shared" si="1421"/>
        <v/>
      </c>
      <c r="CP926" s="239" t="str">
        <f t="shared" si="1422"/>
        <v/>
      </c>
      <c r="CQ926" s="239" t="str">
        <f t="shared" si="1423"/>
        <v/>
      </c>
      <c r="CR926" s="239" t="str">
        <f t="shared" si="1424"/>
        <v/>
      </c>
      <c r="CS926" s="239" t="str">
        <f t="shared" si="1425"/>
        <v/>
      </c>
      <c r="CT926" s="239" t="str">
        <f t="shared" si="1426"/>
        <v/>
      </c>
      <c r="CU926" s="239" t="str">
        <f t="shared" si="1427"/>
        <v/>
      </c>
      <c r="CV926" s="239" t="str">
        <f t="shared" si="1428"/>
        <v/>
      </c>
      <c r="CW926" s="239" t="str">
        <f t="shared" si="1429"/>
        <v/>
      </c>
      <c r="CX926" s="239" t="str">
        <f t="shared" si="1430"/>
        <v/>
      </c>
      <c r="CY926" s="239" t="str">
        <f t="shared" si="1431"/>
        <v/>
      </c>
      <c r="CZ926" s="239" t="str">
        <f t="shared" si="1432"/>
        <v/>
      </c>
      <c r="DA926" s="239" t="str">
        <f t="shared" si="1433"/>
        <v/>
      </c>
      <c r="DB926" s="239" t="str">
        <f t="shared" si="1434"/>
        <v/>
      </c>
      <c r="DC926" s="239" t="str">
        <f t="shared" si="1435"/>
        <v/>
      </c>
      <c r="DD926" s="239" t="str">
        <f t="shared" si="1436"/>
        <v/>
      </c>
      <c r="DE926" s="239" t="str">
        <f t="shared" si="1437"/>
        <v/>
      </c>
      <c r="DF926" s="239" t="str">
        <f t="shared" si="1438"/>
        <v/>
      </c>
      <c r="DG926" s="239" t="str">
        <f t="shared" si="1439"/>
        <v/>
      </c>
      <c r="DH926" s="239" t="str">
        <f t="shared" si="1440"/>
        <v/>
      </c>
      <c r="DI926" s="239" t="str">
        <f t="shared" si="1441"/>
        <v/>
      </c>
      <c r="DJ926" s="239" t="str">
        <f t="shared" si="1442"/>
        <v/>
      </c>
      <c r="DK926" s="239" t="str">
        <f t="shared" si="1443"/>
        <v/>
      </c>
      <c r="DL926" s="239" t="str">
        <f t="shared" si="1444"/>
        <v/>
      </c>
      <c r="DM926" s="239" t="str">
        <f t="shared" si="1445"/>
        <v/>
      </c>
      <c r="DN926" s="239" t="str">
        <f t="shared" si="1446"/>
        <v/>
      </c>
      <c r="DO926" s="239" t="str">
        <f t="shared" si="1447"/>
        <v/>
      </c>
      <c r="DP926" s="239" t="str">
        <f t="shared" si="1448"/>
        <v/>
      </c>
    </row>
    <row r="927" spans="1:120" ht="84.75" hidden="1" customHeight="1" x14ac:dyDescent="0.25">
      <c r="A927" s="53" t="s">
        <v>4510</v>
      </c>
      <c r="B927" s="53">
        <v>4000</v>
      </c>
      <c r="C927" s="53" t="s">
        <v>70</v>
      </c>
      <c r="D927" s="53" t="s">
        <v>3646</v>
      </c>
      <c r="E927" s="53">
        <v>4</v>
      </c>
      <c r="F927" s="53" t="s">
        <v>3657</v>
      </c>
      <c r="G927" s="53" t="str">
        <f t="shared" si="1450"/>
        <v>4000-1</v>
      </c>
      <c r="H927" s="53" t="s">
        <v>94</v>
      </c>
      <c r="I927" s="53" t="s">
        <v>196</v>
      </c>
      <c r="J927" s="53" t="s">
        <v>80</v>
      </c>
      <c r="K927" s="53" t="s">
        <v>80</v>
      </c>
      <c r="L927" s="53" t="s">
        <v>80</v>
      </c>
      <c r="M927" s="53" t="s">
        <v>80</v>
      </c>
      <c r="N927" s="53" t="s">
        <v>80</v>
      </c>
      <c r="O927" s="53" t="s">
        <v>516</v>
      </c>
      <c r="P927" s="53" t="s">
        <v>3658</v>
      </c>
      <c r="Q927" s="52">
        <v>0.5</v>
      </c>
      <c r="R927" s="52">
        <f>+Q927*Q925</f>
        <v>7.4999999999999997E-2</v>
      </c>
      <c r="S927" s="53">
        <v>90</v>
      </c>
      <c r="T927" s="53" t="s">
        <v>301</v>
      </c>
      <c r="U927" s="53" t="s">
        <v>3659</v>
      </c>
      <c r="V927" s="23">
        <v>44943</v>
      </c>
      <c r="W927" s="23">
        <v>45274</v>
      </c>
      <c r="X927" s="53" t="s">
        <v>2166</v>
      </c>
      <c r="Y927" s="49" t="s">
        <v>87</v>
      </c>
      <c r="Z927" s="59" t="s">
        <v>100</v>
      </c>
      <c r="AA927" s="52">
        <v>1</v>
      </c>
      <c r="AB927" s="23" t="s">
        <v>3660</v>
      </c>
      <c r="AC927" s="23">
        <v>45274</v>
      </c>
      <c r="AD927" s="52">
        <v>1</v>
      </c>
      <c r="AE927" s="52" t="s">
        <v>3660</v>
      </c>
      <c r="AF927" s="75">
        <v>45274</v>
      </c>
      <c r="AG927" s="52" t="s">
        <v>79</v>
      </c>
      <c r="AH927" s="52">
        <v>1</v>
      </c>
      <c r="AI927" s="52">
        <f t="shared" si="1385"/>
        <v>7.4999999999999997E-2</v>
      </c>
      <c r="AJ927" s="52">
        <f t="shared" si="1453"/>
        <v>1</v>
      </c>
      <c r="AK927" s="52"/>
      <c r="AL927" s="239" t="str">
        <f t="shared" si="1386"/>
        <v/>
      </c>
      <c r="AM927" s="239" t="str">
        <f t="shared" si="1387"/>
        <v/>
      </c>
      <c r="AN927" s="239" t="str">
        <f t="shared" si="1388"/>
        <v/>
      </c>
      <c r="AO927" s="239" t="str">
        <f t="shared" si="1389"/>
        <v/>
      </c>
      <c r="AP927" s="239" t="str">
        <f t="shared" si="1390"/>
        <v/>
      </c>
      <c r="AQ927" s="239" t="str">
        <f t="shared" si="1391"/>
        <v/>
      </c>
      <c r="AR927" s="239" t="str">
        <f t="shared" si="1392"/>
        <v/>
      </c>
      <c r="AS927" s="239" t="str">
        <f t="shared" si="1393"/>
        <v/>
      </c>
      <c r="AT927" s="239" t="str">
        <f t="shared" si="1394"/>
        <v/>
      </c>
      <c r="AU927" s="239" t="str">
        <f t="shared" si="1367"/>
        <v/>
      </c>
      <c r="AV927" s="239" t="str">
        <f t="shared" si="1368"/>
        <v/>
      </c>
      <c r="AW927" s="239" t="str">
        <f t="shared" si="1369"/>
        <v/>
      </c>
      <c r="AX927" s="239" t="str">
        <f t="shared" si="1370"/>
        <v/>
      </c>
      <c r="AY927" s="239" t="str">
        <f t="shared" si="1371"/>
        <v/>
      </c>
      <c r="AZ927" s="239" t="str">
        <f t="shared" si="1372"/>
        <v/>
      </c>
      <c r="BA927" s="239" t="str">
        <f t="shared" si="1373"/>
        <v/>
      </c>
      <c r="BB927" s="239" t="str">
        <f t="shared" si="1374"/>
        <v/>
      </c>
      <c r="BC927" s="239" t="str">
        <f t="shared" si="1375"/>
        <v/>
      </c>
      <c r="BD927" s="239" t="str">
        <f t="shared" si="1376"/>
        <v/>
      </c>
      <c r="BE927" s="239" t="str">
        <f t="shared" si="1377"/>
        <v/>
      </c>
      <c r="BF927" s="239" t="str">
        <f t="shared" si="1378"/>
        <v/>
      </c>
      <c r="BG927" s="239" t="str">
        <f t="shared" si="1379"/>
        <v/>
      </c>
      <c r="BH927" s="239" t="str">
        <f t="shared" si="1380"/>
        <v/>
      </c>
      <c r="BI927" s="239" t="str">
        <f t="shared" si="1381"/>
        <v/>
      </c>
      <c r="BJ927" s="239" t="str">
        <f t="shared" si="1382"/>
        <v/>
      </c>
      <c r="BK927" s="239" t="str">
        <f t="shared" si="1383"/>
        <v/>
      </c>
      <c r="BL927" s="239" t="str">
        <f t="shared" si="1384"/>
        <v/>
      </c>
      <c r="BN927" s="239" t="str">
        <f t="shared" si="1395"/>
        <v/>
      </c>
      <c r="BO927" s="239" t="str">
        <f t="shared" si="1396"/>
        <v/>
      </c>
      <c r="BP927" s="239" t="str">
        <f t="shared" si="1397"/>
        <v/>
      </c>
      <c r="BQ927" s="239" t="str">
        <f t="shared" si="1398"/>
        <v/>
      </c>
      <c r="BR927" s="239" t="str">
        <f t="shared" si="1399"/>
        <v/>
      </c>
      <c r="BS927" s="239" t="str">
        <f t="shared" si="1400"/>
        <v/>
      </c>
      <c r="BT927" s="239" t="str">
        <f t="shared" si="1401"/>
        <v/>
      </c>
      <c r="BU927" s="239" t="str">
        <f t="shared" si="1402"/>
        <v/>
      </c>
      <c r="BV927" s="239" t="str">
        <f t="shared" si="1403"/>
        <v/>
      </c>
      <c r="BW927" s="239" t="str">
        <f t="shared" si="1404"/>
        <v/>
      </c>
      <c r="BX927" s="239" t="str">
        <f t="shared" si="1405"/>
        <v/>
      </c>
      <c r="BY927" s="239" t="str">
        <f t="shared" si="1406"/>
        <v/>
      </c>
      <c r="BZ927" s="239" t="str">
        <f t="shared" si="1407"/>
        <v/>
      </c>
      <c r="CA927" s="239" t="str">
        <f t="shared" si="1408"/>
        <v/>
      </c>
      <c r="CB927" s="239" t="str">
        <f t="shared" si="1409"/>
        <v/>
      </c>
      <c r="CC927" s="239" t="str">
        <f t="shared" si="1410"/>
        <v/>
      </c>
      <c r="CD927" s="239" t="str">
        <f t="shared" si="1411"/>
        <v/>
      </c>
      <c r="CE927" s="239" t="str">
        <f t="shared" si="1412"/>
        <v/>
      </c>
      <c r="CF927" s="239" t="str">
        <f t="shared" si="1413"/>
        <v/>
      </c>
      <c r="CG927" s="239" t="str">
        <f t="shared" si="1414"/>
        <v/>
      </c>
      <c r="CH927" s="239" t="str">
        <f t="shared" si="1415"/>
        <v/>
      </c>
      <c r="CI927" s="239" t="str">
        <f t="shared" si="1416"/>
        <v/>
      </c>
      <c r="CJ927" s="239" t="str">
        <f t="shared" si="1417"/>
        <v/>
      </c>
      <c r="CK927" s="239" t="str">
        <f t="shared" si="1418"/>
        <v/>
      </c>
      <c r="CL927" s="239" t="str">
        <f t="shared" si="1419"/>
        <v/>
      </c>
      <c r="CM927" s="239" t="str">
        <f t="shared" si="1420"/>
        <v/>
      </c>
      <c r="CN927" s="239" t="str">
        <f t="shared" si="1421"/>
        <v/>
      </c>
      <c r="CP927" s="239" t="str">
        <f t="shared" si="1422"/>
        <v/>
      </c>
      <c r="CQ927" s="239" t="str">
        <f t="shared" si="1423"/>
        <v/>
      </c>
      <c r="CR927" s="239" t="str">
        <f t="shared" si="1424"/>
        <v/>
      </c>
      <c r="CS927" s="239" t="str">
        <f t="shared" si="1425"/>
        <v/>
      </c>
      <c r="CT927" s="239" t="str">
        <f t="shared" si="1426"/>
        <v/>
      </c>
      <c r="CU927" s="239" t="str">
        <f t="shared" si="1427"/>
        <v/>
      </c>
      <c r="CV927" s="239" t="str">
        <f t="shared" si="1428"/>
        <v/>
      </c>
      <c r="CW927" s="239" t="str">
        <f t="shared" si="1429"/>
        <v/>
      </c>
      <c r="CX927" s="239" t="str">
        <f t="shared" si="1430"/>
        <v/>
      </c>
      <c r="CY927" s="239" t="str">
        <f t="shared" si="1431"/>
        <v/>
      </c>
      <c r="CZ927" s="239" t="str">
        <f t="shared" si="1432"/>
        <v/>
      </c>
      <c r="DA927" s="239" t="str">
        <f t="shared" si="1433"/>
        <v/>
      </c>
      <c r="DB927" s="239" t="str">
        <f t="shared" si="1434"/>
        <v/>
      </c>
      <c r="DC927" s="239" t="str">
        <f t="shared" si="1435"/>
        <v/>
      </c>
      <c r="DD927" s="239" t="str">
        <f t="shared" si="1436"/>
        <v/>
      </c>
      <c r="DE927" s="239" t="str">
        <f t="shared" si="1437"/>
        <v/>
      </c>
      <c r="DF927" s="239" t="str">
        <f t="shared" si="1438"/>
        <v/>
      </c>
      <c r="DG927" s="239" t="str">
        <f t="shared" si="1439"/>
        <v/>
      </c>
      <c r="DH927" s="239" t="str">
        <f t="shared" si="1440"/>
        <v/>
      </c>
      <c r="DI927" s="239" t="str">
        <f t="shared" si="1441"/>
        <v/>
      </c>
      <c r="DJ927" s="239" t="str">
        <f t="shared" si="1442"/>
        <v/>
      </c>
      <c r="DK927" s="239" t="str">
        <f t="shared" si="1443"/>
        <v/>
      </c>
      <c r="DL927" s="239" t="str">
        <f t="shared" si="1444"/>
        <v/>
      </c>
      <c r="DM927" s="239" t="str">
        <f t="shared" si="1445"/>
        <v/>
      </c>
      <c r="DN927" s="239" t="str">
        <f t="shared" si="1446"/>
        <v/>
      </c>
      <c r="DO927" s="239" t="str">
        <f t="shared" si="1447"/>
        <v/>
      </c>
      <c r="DP927" s="239" t="str">
        <f t="shared" si="1448"/>
        <v/>
      </c>
    </row>
    <row r="928" spans="1:120" ht="83.25" hidden="1" customHeight="1" x14ac:dyDescent="0.25">
      <c r="A928" s="49" t="s">
        <v>4510</v>
      </c>
      <c r="B928" s="49">
        <v>4000</v>
      </c>
      <c r="C928" s="53" t="s">
        <v>70</v>
      </c>
      <c r="D928" s="53" t="s">
        <v>3646</v>
      </c>
      <c r="E928" s="85">
        <v>4</v>
      </c>
      <c r="F928" s="49" t="s">
        <v>3661</v>
      </c>
      <c r="G928" s="49" t="str">
        <f t="shared" si="1450"/>
        <v>4000-2</v>
      </c>
      <c r="H928" s="49" t="s">
        <v>75</v>
      </c>
      <c r="I928" s="49" t="s">
        <v>196</v>
      </c>
      <c r="J928" s="49" t="s">
        <v>80</v>
      </c>
      <c r="K928" s="49" t="s">
        <v>472</v>
      </c>
      <c r="L928" s="49" t="s">
        <v>125</v>
      </c>
      <c r="M928" s="49" t="s">
        <v>3648</v>
      </c>
      <c r="N928" s="49" t="s">
        <v>1293</v>
      </c>
      <c r="O928" s="49" t="s">
        <v>516</v>
      </c>
      <c r="P928" s="178" t="s">
        <v>3662</v>
      </c>
      <c r="Q928" s="50">
        <v>0.15</v>
      </c>
      <c r="R928" s="50"/>
      <c r="S928" s="178">
        <v>25000</v>
      </c>
      <c r="T928" s="98" t="s">
        <v>84</v>
      </c>
      <c r="U928" s="178" t="s">
        <v>3663</v>
      </c>
      <c r="V928" s="51">
        <v>44943</v>
      </c>
      <c r="W928" s="51">
        <v>45274</v>
      </c>
      <c r="X928" s="49" t="s">
        <v>2166</v>
      </c>
      <c r="Y928" s="49" t="s">
        <v>87</v>
      </c>
      <c r="Z928" s="59" t="s">
        <v>100</v>
      </c>
      <c r="AA928" s="52">
        <v>1</v>
      </c>
      <c r="AB928" s="23" t="s">
        <v>3651</v>
      </c>
      <c r="AC928" s="23">
        <v>45274</v>
      </c>
      <c r="AD928" s="52">
        <v>1</v>
      </c>
      <c r="AE928" s="52" t="s">
        <v>3651</v>
      </c>
      <c r="AF928" s="75">
        <v>45274</v>
      </c>
      <c r="AG928" s="52" t="s">
        <v>79</v>
      </c>
      <c r="AH928" s="52" t="s">
        <v>92</v>
      </c>
      <c r="AI928" s="52">
        <f t="shared" si="1385"/>
        <v>0.15</v>
      </c>
      <c r="AJ928" s="52"/>
      <c r="AK928" s="52"/>
      <c r="AL928" s="239" t="str">
        <f t="shared" si="1386"/>
        <v/>
      </c>
      <c r="AM928" s="239" t="str">
        <f t="shared" si="1387"/>
        <v/>
      </c>
      <c r="AN928" s="239" t="str">
        <f t="shared" si="1388"/>
        <v/>
      </c>
      <c r="AO928" s="239" t="str">
        <f t="shared" si="1389"/>
        <v/>
      </c>
      <c r="AP928" s="239" t="str">
        <f t="shared" si="1390"/>
        <v/>
      </c>
      <c r="AQ928" s="239" t="str">
        <f t="shared" si="1391"/>
        <v/>
      </c>
      <c r="AR928" s="239" t="str">
        <f t="shared" si="1392"/>
        <v/>
      </c>
      <c r="AS928" s="239" t="str">
        <f t="shared" si="1393"/>
        <v/>
      </c>
      <c r="AT928" s="239" t="str">
        <f t="shared" si="1394"/>
        <v/>
      </c>
      <c r="AU928" s="239" t="str">
        <f t="shared" si="1367"/>
        <v/>
      </c>
      <c r="AV928" s="239" t="str">
        <f t="shared" si="1368"/>
        <v/>
      </c>
      <c r="AW928" s="239" t="str">
        <f t="shared" si="1369"/>
        <v/>
      </c>
      <c r="AX928" s="239" t="str">
        <f t="shared" si="1370"/>
        <v/>
      </c>
      <c r="AY928" s="239" t="str">
        <f t="shared" si="1371"/>
        <v/>
      </c>
      <c r="AZ928" s="239" t="str">
        <f t="shared" si="1372"/>
        <v/>
      </c>
      <c r="BA928" s="239" t="str">
        <f t="shared" si="1373"/>
        <v/>
      </c>
      <c r="BB928" s="239" t="str">
        <f t="shared" si="1374"/>
        <v/>
      </c>
      <c r="BC928" s="239" t="str">
        <f t="shared" si="1375"/>
        <v/>
      </c>
      <c r="BD928" s="239" t="str">
        <f t="shared" si="1376"/>
        <v/>
      </c>
      <c r="BE928" s="239" t="str">
        <f t="shared" si="1377"/>
        <v/>
      </c>
      <c r="BF928" s="239" t="str">
        <f t="shared" si="1378"/>
        <v/>
      </c>
      <c r="BG928" s="239" t="str">
        <f t="shared" si="1379"/>
        <v/>
      </c>
      <c r="BH928" s="239" t="str">
        <f t="shared" si="1380"/>
        <v/>
      </c>
      <c r="BI928" s="239" t="str">
        <f t="shared" si="1381"/>
        <v/>
      </c>
      <c r="BJ928" s="239" t="str">
        <f t="shared" si="1382"/>
        <v/>
      </c>
      <c r="BK928" s="239" t="str">
        <f t="shared" si="1383"/>
        <v/>
      </c>
      <c r="BL928" s="239" t="str">
        <f t="shared" si="1384"/>
        <v/>
      </c>
      <c r="BN928" s="239" t="str">
        <f t="shared" si="1395"/>
        <v/>
      </c>
      <c r="BO928" s="239" t="str">
        <f t="shared" si="1396"/>
        <v/>
      </c>
      <c r="BP928" s="239" t="str">
        <f t="shared" si="1397"/>
        <v/>
      </c>
      <c r="BQ928" s="239" t="str">
        <f t="shared" si="1398"/>
        <v/>
      </c>
      <c r="BR928" s="239" t="str">
        <f t="shared" si="1399"/>
        <v/>
      </c>
      <c r="BS928" s="239" t="str">
        <f t="shared" si="1400"/>
        <v/>
      </c>
      <c r="BT928" s="239" t="str">
        <f t="shared" si="1401"/>
        <v/>
      </c>
      <c r="BU928" s="239" t="str">
        <f t="shared" si="1402"/>
        <v/>
      </c>
      <c r="BV928" s="239" t="str">
        <f t="shared" si="1403"/>
        <v/>
      </c>
      <c r="BW928" s="239" t="str">
        <f t="shared" si="1404"/>
        <v/>
      </c>
      <c r="BX928" s="239" t="str">
        <f t="shared" si="1405"/>
        <v/>
      </c>
      <c r="BY928" s="239" t="str">
        <f t="shared" si="1406"/>
        <v/>
      </c>
      <c r="BZ928" s="239" t="str">
        <f t="shared" si="1407"/>
        <v/>
      </c>
      <c r="CA928" s="239" t="str">
        <f t="shared" si="1408"/>
        <v/>
      </c>
      <c r="CB928" s="239" t="str">
        <f t="shared" si="1409"/>
        <v/>
      </c>
      <c r="CC928" s="239" t="str">
        <f t="shared" si="1410"/>
        <v/>
      </c>
      <c r="CD928" s="239" t="str">
        <f t="shared" si="1411"/>
        <v/>
      </c>
      <c r="CE928" s="239" t="str">
        <f t="shared" si="1412"/>
        <v/>
      </c>
      <c r="CF928" s="239" t="str">
        <f t="shared" si="1413"/>
        <v/>
      </c>
      <c r="CG928" s="239" t="str">
        <f t="shared" si="1414"/>
        <v/>
      </c>
      <c r="CH928" s="239" t="str">
        <f t="shared" si="1415"/>
        <v/>
      </c>
      <c r="CI928" s="239" t="str">
        <f t="shared" si="1416"/>
        <v/>
      </c>
      <c r="CJ928" s="239" t="str">
        <f t="shared" si="1417"/>
        <v/>
      </c>
      <c r="CK928" s="239" t="str">
        <f t="shared" si="1418"/>
        <v/>
      </c>
      <c r="CL928" s="239" t="str">
        <f t="shared" si="1419"/>
        <v/>
      </c>
      <c r="CM928" s="239" t="str">
        <f t="shared" si="1420"/>
        <v/>
      </c>
      <c r="CN928" s="239" t="str">
        <f t="shared" si="1421"/>
        <v/>
      </c>
      <c r="CP928" s="239" t="str">
        <f t="shared" si="1422"/>
        <v/>
      </c>
      <c r="CQ928" s="239" t="str">
        <f t="shared" si="1423"/>
        <v/>
      </c>
      <c r="CR928" s="239" t="str">
        <f t="shared" si="1424"/>
        <v/>
      </c>
      <c r="CS928" s="239" t="str">
        <f t="shared" si="1425"/>
        <v/>
      </c>
      <c r="CT928" s="239" t="str">
        <f t="shared" si="1426"/>
        <v/>
      </c>
      <c r="CU928" s="239" t="str">
        <f t="shared" si="1427"/>
        <v/>
      </c>
      <c r="CV928" s="239" t="str">
        <f t="shared" si="1428"/>
        <v/>
      </c>
      <c r="CW928" s="239" t="str">
        <f t="shared" si="1429"/>
        <v/>
      </c>
      <c r="CX928" s="239" t="str">
        <f t="shared" si="1430"/>
        <v/>
      </c>
      <c r="CY928" s="239" t="str">
        <f t="shared" si="1431"/>
        <v/>
      </c>
      <c r="CZ928" s="239" t="str">
        <f t="shared" si="1432"/>
        <v/>
      </c>
      <c r="DA928" s="239" t="str">
        <f t="shared" si="1433"/>
        <v/>
      </c>
      <c r="DB928" s="239" t="str">
        <f t="shared" si="1434"/>
        <v/>
      </c>
      <c r="DC928" s="239" t="str">
        <f t="shared" si="1435"/>
        <v/>
      </c>
      <c r="DD928" s="239" t="str">
        <f t="shared" si="1436"/>
        <v/>
      </c>
      <c r="DE928" s="239" t="str">
        <f t="shared" si="1437"/>
        <v/>
      </c>
      <c r="DF928" s="239" t="str">
        <f t="shared" si="1438"/>
        <v/>
      </c>
      <c r="DG928" s="239" t="str">
        <f t="shared" si="1439"/>
        <v/>
      </c>
      <c r="DH928" s="239" t="str">
        <f t="shared" si="1440"/>
        <v/>
      </c>
      <c r="DI928" s="239" t="str">
        <f t="shared" si="1441"/>
        <v/>
      </c>
      <c r="DJ928" s="239" t="str">
        <f t="shared" si="1442"/>
        <v/>
      </c>
      <c r="DK928" s="239" t="str">
        <f t="shared" si="1443"/>
        <v/>
      </c>
      <c r="DL928" s="239" t="str">
        <f t="shared" si="1444"/>
        <v/>
      </c>
      <c r="DM928" s="239" t="str">
        <f t="shared" si="1445"/>
        <v/>
      </c>
      <c r="DN928" s="239" t="str">
        <f t="shared" si="1446"/>
        <v/>
      </c>
      <c r="DO928" s="239" t="str">
        <f t="shared" si="1447"/>
        <v/>
      </c>
      <c r="DP928" s="239" t="str">
        <f t="shared" si="1448"/>
        <v/>
      </c>
    </row>
    <row r="929" spans="1:120" ht="84" hidden="1" customHeight="1" x14ac:dyDescent="0.25">
      <c r="A929" s="53" t="s">
        <v>4510</v>
      </c>
      <c r="B929" s="53">
        <v>4000</v>
      </c>
      <c r="C929" s="53" t="s">
        <v>70</v>
      </c>
      <c r="D929" s="53" t="s">
        <v>3646</v>
      </c>
      <c r="E929" s="87">
        <v>4</v>
      </c>
      <c r="F929" s="53" t="s">
        <v>3664</v>
      </c>
      <c r="G929" s="53" t="str">
        <f t="shared" si="1450"/>
        <v>4000-2</v>
      </c>
      <c r="H929" s="53" t="s">
        <v>94</v>
      </c>
      <c r="I929" s="53" t="s">
        <v>196</v>
      </c>
      <c r="J929" s="53" t="s">
        <v>80</v>
      </c>
      <c r="K929" s="53" t="s">
        <v>80</v>
      </c>
      <c r="L929" s="53" t="s">
        <v>80</v>
      </c>
      <c r="M929" s="53" t="s">
        <v>80</v>
      </c>
      <c r="N929" s="53" t="s">
        <v>80</v>
      </c>
      <c r="O929" s="53" t="s">
        <v>516</v>
      </c>
      <c r="P929" s="178" t="s">
        <v>3665</v>
      </c>
      <c r="Q929" s="52">
        <v>1</v>
      </c>
      <c r="R929" s="52">
        <f>+Q929*Q928</f>
        <v>0.15</v>
      </c>
      <c r="S929" s="178">
        <v>25000</v>
      </c>
      <c r="T929" s="3" t="s">
        <v>84</v>
      </c>
      <c r="U929" s="178" t="s">
        <v>3663</v>
      </c>
      <c r="V929" s="23">
        <v>44943</v>
      </c>
      <c r="W929" s="23">
        <v>45274</v>
      </c>
      <c r="X929" s="53" t="s">
        <v>2166</v>
      </c>
      <c r="Y929" s="49" t="s">
        <v>87</v>
      </c>
      <c r="Z929" s="59" t="s">
        <v>100</v>
      </c>
      <c r="AA929" s="52">
        <v>1</v>
      </c>
      <c r="AB929" s="23" t="s">
        <v>3666</v>
      </c>
      <c r="AC929" s="23">
        <v>45274</v>
      </c>
      <c r="AD929" s="52">
        <v>1</v>
      </c>
      <c r="AE929" s="52" t="s">
        <v>3666</v>
      </c>
      <c r="AF929" s="75">
        <v>45274</v>
      </c>
      <c r="AG929" s="52" t="s">
        <v>79</v>
      </c>
      <c r="AH929" s="52">
        <v>1</v>
      </c>
      <c r="AI929" s="52">
        <f t="shared" si="1385"/>
        <v>0.15</v>
      </c>
      <c r="AJ929" s="52">
        <f>+AI929/R929</f>
        <v>1</v>
      </c>
      <c r="AK929" s="52"/>
      <c r="AL929" s="239" t="str">
        <f t="shared" si="1386"/>
        <v/>
      </c>
      <c r="AM929" s="239" t="str">
        <f t="shared" si="1387"/>
        <v/>
      </c>
      <c r="AN929" s="239" t="str">
        <f t="shared" si="1388"/>
        <v/>
      </c>
      <c r="AO929" s="239" t="str">
        <f t="shared" si="1389"/>
        <v/>
      </c>
      <c r="AP929" s="239" t="str">
        <f t="shared" si="1390"/>
        <v/>
      </c>
      <c r="AQ929" s="239" t="str">
        <f t="shared" si="1391"/>
        <v/>
      </c>
      <c r="AR929" s="239" t="str">
        <f t="shared" si="1392"/>
        <v/>
      </c>
      <c r="AS929" s="239" t="str">
        <f t="shared" si="1393"/>
        <v/>
      </c>
      <c r="AT929" s="239" t="str">
        <f t="shared" si="1394"/>
        <v/>
      </c>
      <c r="AU929" s="239" t="str">
        <f t="shared" si="1367"/>
        <v/>
      </c>
      <c r="AV929" s="239" t="str">
        <f t="shared" si="1368"/>
        <v/>
      </c>
      <c r="AW929" s="239" t="str">
        <f t="shared" si="1369"/>
        <v/>
      </c>
      <c r="AX929" s="239" t="str">
        <f t="shared" si="1370"/>
        <v/>
      </c>
      <c r="AY929" s="239" t="str">
        <f t="shared" si="1371"/>
        <v/>
      </c>
      <c r="AZ929" s="239" t="str">
        <f t="shared" si="1372"/>
        <v/>
      </c>
      <c r="BA929" s="239" t="str">
        <f t="shared" si="1373"/>
        <v/>
      </c>
      <c r="BB929" s="239" t="str">
        <f t="shared" si="1374"/>
        <v/>
      </c>
      <c r="BC929" s="239" t="str">
        <f t="shared" si="1375"/>
        <v/>
      </c>
      <c r="BD929" s="239" t="str">
        <f t="shared" si="1376"/>
        <v/>
      </c>
      <c r="BE929" s="239" t="str">
        <f t="shared" si="1377"/>
        <v/>
      </c>
      <c r="BF929" s="239" t="str">
        <f t="shared" si="1378"/>
        <v/>
      </c>
      <c r="BG929" s="239" t="str">
        <f t="shared" si="1379"/>
        <v/>
      </c>
      <c r="BH929" s="239" t="str">
        <f t="shared" si="1380"/>
        <v/>
      </c>
      <c r="BI929" s="239" t="str">
        <f t="shared" si="1381"/>
        <v/>
      </c>
      <c r="BJ929" s="239" t="str">
        <f t="shared" si="1382"/>
        <v/>
      </c>
      <c r="BK929" s="239" t="str">
        <f t="shared" si="1383"/>
        <v/>
      </c>
      <c r="BL929" s="239" t="str">
        <f t="shared" si="1384"/>
        <v/>
      </c>
      <c r="BN929" s="239" t="str">
        <f t="shared" si="1395"/>
        <v/>
      </c>
      <c r="BO929" s="239" t="str">
        <f t="shared" si="1396"/>
        <v/>
      </c>
      <c r="BP929" s="239" t="str">
        <f t="shared" si="1397"/>
        <v/>
      </c>
      <c r="BQ929" s="239" t="str">
        <f t="shared" si="1398"/>
        <v/>
      </c>
      <c r="BR929" s="239" t="str">
        <f t="shared" si="1399"/>
        <v/>
      </c>
      <c r="BS929" s="239" t="str">
        <f t="shared" si="1400"/>
        <v/>
      </c>
      <c r="BT929" s="239" t="str">
        <f t="shared" si="1401"/>
        <v/>
      </c>
      <c r="BU929" s="239" t="str">
        <f t="shared" si="1402"/>
        <v/>
      </c>
      <c r="BV929" s="239" t="str">
        <f t="shared" si="1403"/>
        <v/>
      </c>
      <c r="BW929" s="239" t="str">
        <f t="shared" si="1404"/>
        <v/>
      </c>
      <c r="BX929" s="239" t="str">
        <f t="shared" si="1405"/>
        <v/>
      </c>
      <c r="BY929" s="239" t="str">
        <f t="shared" si="1406"/>
        <v/>
      </c>
      <c r="BZ929" s="239" t="str">
        <f t="shared" si="1407"/>
        <v/>
      </c>
      <c r="CA929" s="239" t="str">
        <f t="shared" si="1408"/>
        <v/>
      </c>
      <c r="CB929" s="239" t="str">
        <f t="shared" si="1409"/>
        <v/>
      </c>
      <c r="CC929" s="239" t="str">
        <f t="shared" si="1410"/>
        <v/>
      </c>
      <c r="CD929" s="239" t="str">
        <f t="shared" si="1411"/>
        <v/>
      </c>
      <c r="CE929" s="239" t="str">
        <f t="shared" si="1412"/>
        <v/>
      </c>
      <c r="CF929" s="239" t="str">
        <f t="shared" si="1413"/>
        <v/>
      </c>
      <c r="CG929" s="239" t="str">
        <f t="shared" si="1414"/>
        <v/>
      </c>
      <c r="CH929" s="239" t="str">
        <f t="shared" si="1415"/>
        <v/>
      </c>
      <c r="CI929" s="239" t="str">
        <f t="shared" si="1416"/>
        <v/>
      </c>
      <c r="CJ929" s="239" t="str">
        <f t="shared" si="1417"/>
        <v/>
      </c>
      <c r="CK929" s="239" t="str">
        <f t="shared" si="1418"/>
        <v/>
      </c>
      <c r="CL929" s="239" t="str">
        <f t="shared" si="1419"/>
        <v/>
      </c>
      <c r="CM929" s="239" t="str">
        <f t="shared" si="1420"/>
        <v/>
      </c>
      <c r="CN929" s="239" t="str">
        <f t="shared" si="1421"/>
        <v/>
      </c>
      <c r="CP929" s="239" t="str">
        <f t="shared" si="1422"/>
        <v/>
      </c>
      <c r="CQ929" s="239" t="str">
        <f t="shared" si="1423"/>
        <v/>
      </c>
      <c r="CR929" s="239" t="str">
        <f t="shared" si="1424"/>
        <v/>
      </c>
      <c r="CS929" s="239" t="str">
        <f t="shared" si="1425"/>
        <v/>
      </c>
      <c r="CT929" s="239" t="str">
        <f t="shared" si="1426"/>
        <v/>
      </c>
      <c r="CU929" s="239" t="str">
        <f t="shared" si="1427"/>
        <v/>
      </c>
      <c r="CV929" s="239" t="str">
        <f t="shared" si="1428"/>
        <v/>
      </c>
      <c r="CW929" s="239" t="str">
        <f t="shared" si="1429"/>
        <v/>
      </c>
      <c r="CX929" s="239" t="str">
        <f t="shared" si="1430"/>
        <v/>
      </c>
      <c r="CY929" s="239" t="str">
        <f t="shared" si="1431"/>
        <v/>
      </c>
      <c r="CZ929" s="239" t="str">
        <f t="shared" si="1432"/>
        <v/>
      </c>
      <c r="DA929" s="239" t="str">
        <f t="shared" si="1433"/>
        <v/>
      </c>
      <c r="DB929" s="239" t="str">
        <f t="shared" si="1434"/>
        <v/>
      </c>
      <c r="DC929" s="239" t="str">
        <f t="shared" si="1435"/>
        <v/>
      </c>
      <c r="DD929" s="239" t="str">
        <f t="shared" si="1436"/>
        <v/>
      </c>
      <c r="DE929" s="239" t="str">
        <f t="shared" si="1437"/>
        <v/>
      </c>
      <c r="DF929" s="239" t="str">
        <f t="shared" si="1438"/>
        <v/>
      </c>
      <c r="DG929" s="239" t="str">
        <f t="shared" si="1439"/>
        <v/>
      </c>
      <c r="DH929" s="239" t="str">
        <f t="shared" si="1440"/>
        <v/>
      </c>
      <c r="DI929" s="239" t="str">
        <f t="shared" si="1441"/>
        <v/>
      </c>
      <c r="DJ929" s="239" t="str">
        <f t="shared" si="1442"/>
        <v/>
      </c>
      <c r="DK929" s="239" t="str">
        <f t="shared" si="1443"/>
        <v/>
      </c>
      <c r="DL929" s="239" t="str">
        <f t="shared" si="1444"/>
        <v/>
      </c>
      <c r="DM929" s="239" t="str">
        <f t="shared" si="1445"/>
        <v/>
      </c>
      <c r="DN929" s="239" t="str">
        <f t="shared" si="1446"/>
        <v/>
      </c>
      <c r="DO929" s="239" t="str">
        <f t="shared" si="1447"/>
        <v/>
      </c>
      <c r="DP929" s="239" t="str">
        <f t="shared" si="1448"/>
        <v/>
      </c>
    </row>
    <row r="930" spans="1:120" ht="60.75" hidden="1" customHeight="1" x14ac:dyDescent="0.25">
      <c r="A930" s="49" t="s">
        <v>4510</v>
      </c>
      <c r="B930" s="49">
        <v>4000</v>
      </c>
      <c r="C930" s="49" t="s">
        <v>70</v>
      </c>
      <c r="D930" s="49" t="s">
        <v>3646</v>
      </c>
      <c r="E930" s="49">
        <v>4</v>
      </c>
      <c r="F930" s="49" t="s">
        <v>3667</v>
      </c>
      <c r="G930" s="49" t="str">
        <f t="shared" si="1450"/>
        <v>4000-3</v>
      </c>
      <c r="H930" s="49" t="s">
        <v>75</v>
      </c>
      <c r="I930" s="49" t="s">
        <v>196</v>
      </c>
      <c r="J930" s="49" t="s">
        <v>80</v>
      </c>
      <c r="K930" s="49" t="s">
        <v>472</v>
      </c>
      <c r="L930" s="49" t="s">
        <v>125</v>
      </c>
      <c r="M930" s="49" t="s">
        <v>3648</v>
      </c>
      <c r="N930" s="49" t="s">
        <v>1293</v>
      </c>
      <c r="O930" s="49" t="s">
        <v>516</v>
      </c>
      <c r="P930" s="49" t="s">
        <v>3668</v>
      </c>
      <c r="Q930" s="50">
        <v>0.15</v>
      </c>
      <c r="R930" s="50"/>
      <c r="S930" s="49">
        <v>22000</v>
      </c>
      <c r="T930" s="49" t="s">
        <v>84</v>
      </c>
      <c r="U930" s="49" t="s">
        <v>3669</v>
      </c>
      <c r="V930" s="51">
        <v>44943</v>
      </c>
      <c r="W930" s="51">
        <v>45274</v>
      </c>
      <c r="X930" s="49" t="s">
        <v>2166</v>
      </c>
      <c r="Y930" s="49" t="s">
        <v>87</v>
      </c>
      <c r="Z930" s="59" t="s">
        <v>100</v>
      </c>
      <c r="AA930" s="52">
        <v>1</v>
      </c>
      <c r="AB930" s="23" t="s">
        <v>3651</v>
      </c>
      <c r="AC930" s="23">
        <v>45274</v>
      </c>
      <c r="AD930" s="52">
        <v>1</v>
      </c>
      <c r="AE930" s="52" t="s">
        <v>3651</v>
      </c>
      <c r="AF930" s="75">
        <v>45274</v>
      </c>
      <c r="AG930" s="52" t="s">
        <v>79</v>
      </c>
      <c r="AH930" s="52" t="s">
        <v>92</v>
      </c>
      <c r="AI930" s="52">
        <f t="shared" si="1385"/>
        <v>0.15</v>
      </c>
      <c r="AJ930" s="52"/>
      <c r="AK930" s="52"/>
      <c r="AL930" s="239" t="str">
        <f t="shared" si="1386"/>
        <v/>
      </c>
      <c r="AM930" s="239" t="str">
        <f t="shared" si="1387"/>
        <v/>
      </c>
      <c r="AN930" s="239" t="str">
        <f t="shared" si="1388"/>
        <v/>
      </c>
      <c r="AO930" s="239" t="str">
        <f t="shared" si="1389"/>
        <v/>
      </c>
      <c r="AP930" s="239" t="str">
        <f t="shared" si="1390"/>
        <v/>
      </c>
      <c r="AQ930" s="239" t="str">
        <f t="shared" si="1391"/>
        <v/>
      </c>
      <c r="AR930" s="239" t="str">
        <f t="shared" si="1392"/>
        <v/>
      </c>
      <c r="AS930" s="239" t="str">
        <f t="shared" si="1393"/>
        <v/>
      </c>
      <c r="AT930" s="239" t="str">
        <f t="shared" si="1394"/>
        <v/>
      </c>
      <c r="AU930" s="239" t="str">
        <f t="shared" si="1367"/>
        <v/>
      </c>
      <c r="AV930" s="239" t="str">
        <f t="shared" si="1368"/>
        <v/>
      </c>
      <c r="AW930" s="239" t="str">
        <f t="shared" si="1369"/>
        <v/>
      </c>
      <c r="AX930" s="239" t="str">
        <f t="shared" si="1370"/>
        <v/>
      </c>
      <c r="AY930" s="239" t="str">
        <f t="shared" si="1371"/>
        <v/>
      </c>
      <c r="AZ930" s="239" t="str">
        <f t="shared" si="1372"/>
        <v/>
      </c>
      <c r="BA930" s="239" t="str">
        <f t="shared" si="1373"/>
        <v/>
      </c>
      <c r="BB930" s="239" t="str">
        <f t="shared" si="1374"/>
        <v/>
      </c>
      <c r="BC930" s="239" t="str">
        <f t="shared" si="1375"/>
        <v/>
      </c>
      <c r="BD930" s="239" t="str">
        <f t="shared" si="1376"/>
        <v/>
      </c>
      <c r="BE930" s="239" t="str">
        <f t="shared" si="1377"/>
        <v/>
      </c>
      <c r="BF930" s="239" t="str">
        <f t="shared" si="1378"/>
        <v/>
      </c>
      <c r="BG930" s="239" t="str">
        <f t="shared" si="1379"/>
        <v/>
      </c>
      <c r="BH930" s="239" t="str">
        <f t="shared" si="1380"/>
        <v/>
      </c>
      <c r="BI930" s="239" t="str">
        <f t="shared" si="1381"/>
        <v/>
      </c>
      <c r="BJ930" s="239" t="str">
        <f t="shared" si="1382"/>
        <v/>
      </c>
      <c r="BK930" s="239" t="str">
        <f t="shared" si="1383"/>
        <v/>
      </c>
      <c r="BL930" s="239" t="str">
        <f t="shared" si="1384"/>
        <v/>
      </c>
      <c r="BN930" s="239" t="str">
        <f t="shared" si="1395"/>
        <v/>
      </c>
      <c r="BO930" s="239" t="str">
        <f t="shared" si="1396"/>
        <v/>
      </c>
      <c r="BP930" s="239" t="str">
        <f t="shared" si="1397"/>
        <v/>
      </c>
      <c r="BQ930" s="239" t="str">
        <f t="shared" si="1398"/>
        <v/>
      </c>
      <c r="BR930" s="239" t="str">
        <f t="shared" si="1399"/>
        <v/>
      </c>
      <c r="BS930" s="239" t="str">
        <f t="shared" si="1400"/>
        <v/>
      </c>
      <c r="BT930" s="239" t="str">
        <f t="shared" si="1401"/>
        <v/>
      </c>
      <c r="BU930" s="239" t="str">
        <f t="shared" si="1402"/>
        <v/>
      </c>
      <c r="BV930" s="239" t="str">
        <f t="shared" si="1403"/>
        <v/>
      </c>
      <c r="BW930" s="239" t="str">
        <f t="shared" si="1404"/>
        <v/>
      </c>
      <c r="BX930" s="239" t="str">
        <f t="shared" si="1405"/>
        <v/>
      </c>
      <c r="BY930" s="239" t="str">
        <f t="shared" si="1406"/>
        <v/>
      </c>
      <c r="BZ930" s="239" t="str">
        <f t="shared" si="1407"/>
        <v/>
      </c>
      <c r="CA930" s="239" t="str">
        <f t="shared" si="1408"/>
        <v/>
      </c>
      <c r="CB930" s="239" t="str">
        <f t="shared" si="1409"/>
        <v/>
      </c>
      <c r="CC930" s="239" t="str">
        <f t="shared" si="1410"/>
        <v/>
      </c>
      <c r="CD930" s="239" t="str">
        <f t="shared" si="1411"/>
        <v/>
      </c>
      <c r="CE930" s="239" t="str">
        <f t="shared" si="1412"/>
        <v/>
      </c>
      <c r="CF930" s="239" t="str">
        <f t="shared" si="1413"/>
        <v/>
      </c>
      <c r="CG930" s="239" t="str">
        <f t="shared" si="1414"/>
        <v/>
      </c>
      <c r="CH930" s="239" t="str">
        <f t="shared" si="1415"/>
        <v/>
      </c>
      <c r="CI930" s="239" t="str">
        <f t="shared" si="1416"/>
        <v/>
      </c>
      <c r="CJ930" s="239" t="str">
        <f t="shared" si="1417"/>
        <v/>
      </c>
      <c r="CK930" s="239" t="str">
        <f t="shared" si="1418"/>
        <v/>
      </c>
      <c r="CL930" s="239" t="str">
        <f t="shared" si="1419"/>
        <v/>
      </c>
      <c r="CM930" s="239" t="str">
        <f t="shared" si="1420"/>
        <v/>
      </c>
      <c r="CN930" s="239" t="str">
        <f t="shared" si="1421"/>
        <v/>
      </c>
      <c r="CP930" s="239" t="str">
        <f t="shared" si="1422"/>
        <v/>
      </c>
      <c r="CQ930" s="239" t="str">
        <f t="shared" si="1423"/>
        <v/>
      </c>
      <c r="CR930" s="239" t="str">
        <f t="shared" si="1424"/>
        <v/>
      </c>
      <c r="CS930" s="239" t="str">
        <f t="shared" si="1425"/>
        <v/>
      </c>
      <c r="CT930" s="239" t="str">
        <f t="shared" si="1426"/>
        <v/>
      </c>
      <c r="CU930" s="239" t="str">
        <f t="shared" si="1427"/>
        <v/>
      </c>
      <c r="CV930" s="239" t="str">
        <f t="shared" si="1428"/>
        <v/>
      </c>
      <c r="CW930" s="239" t="str">
        <f t="shared" si="1429"/>
        <v/>
      </c>
      <c r="CX930" s="239" t="str">
        <f t="shared" si="1430"/>
        <v/>
      </c>
      <c r="CY930" s="239" t="str">
        <f t="shared" si="1431"/>
        <v/>
      </c>
      <c r="CZ930" s="239" t="str">
        <f t="shared" si="1432"/>
        <v/>
      </c>
      <c r="DA930" s="239" t="str">
        <f t="shared" si="1433"/>
        <v/>
      </c>
      <c r="DB930" s="239" t="str">
        <f t="shared" si="1434"/>
        <v/>
      </c>
      <c r="DC930" s="239" t="str">
        <f t="shared" si="1435"/>
        <v/>
      </c>
      <c r="DD930" s="239" t="str">
        <f t="shared" si="1436"/>
        <v/>
      </c>
      <c r="DE930" s="239" t="str">
        <f t="shared" si="1437"/>
        <v/>
      </c>
      <c r="DF930" s="239" t="str">
        <f t="shared" si="1438"/>
        <v/>
      </c>
      <c r="DG930" s="239" t="str">
        <f t="shared" si="1439"/>
        <v/>
      </c>
      <c r="DH930" s="239" t="str">
        <f t="shared" si="1440"/>
        <v/>
      </c>
      <c r="DI930" s="239" t="str">
        <f t="shared" si="1441"/>
        <v/>
      </c>
      <c r="DJ930" s="239" t="str">
        <f t="shared" si="1442"/>
        <v/>
      </c>
      <c r="DK930" s="239" t="str">
        <f t="shared" si="1443"/>
        <v/>
      </c>
      <c r="DL930" s="239" t="str">
        <f t="shared" si="1444"/>
        <v/>
      </c>
      <c r="DM930" s="239" t="str">
        <f t="shared" si="1445"/>
        <v/>
      </c>
      <c r="DN930" s="239" t="str">
        <f t="shared" si="1446"/>
        <v/>
      </c>
      <c r="DO930" s="239" t="str">
        <f t="shared" si="1447"/>
        <v/>
      </c>
      <c r="DP930" s="239" t="str">
        <f t="shared" si="1448"/>
        <v/>
      </c>
    </row>
    <row r="931" spans="1:120" ht="76.5" hidden="1" customHeight="1" x14ac:dyDescent="0.25">
      <c r="A931" s="53" t="s">
        <v>4510</v>
      </c>
      <c r="B931" s="53">
        <v>4000</v>
      </c>
      <c r="C931" s="53" t="s">
        <v>70</v>
      </c>
      <c r="D931" s="53" t="s">
        <v>3646</v>
      </c>
      <c r="E931" s="53">
        <v>4</v>
      </c>
      <c r="F931" s="53" t="s">
        <v>3670</v>
      </c>
      <c r="G931" s="53" t="str">
        <f t="shared" si="1450"/>
        <v>4000-3</v>
      </c>
      <c r="H931" s="53" t="s">
        <v>94</v>
      </c>
      <c r="I931" s="53" t="s">
        <v>196</v>
      </c>
      <c r="J931" s="53" t="s">
        <v>80</v>
      </c>
      <c r="K931" s="53" t="s">
        <v>80</v>
      </c>
      <c r="L931" s="53" t="s">
        <v>80</v>
      </c>
      <c r="M931" s="53" t="s">
        <v>80</v>
      </c>
      <c r="N931" s="53" t="s">
        <v>80</v>
      </c>
      <c r="O931" s="53" t="s">
        <v>516</v>
      </c>
      <c r="P931" s="53" t="s">
        <v>3671</v>
      </c>
      <c r="Q931" s="52">
        <v>1</v>
      </c>
      <c r="R931" s="52">
        <f>+Q931*Q930</f>
        <v>0.15</v>
      </c>
      <c r="S931" s="53">
        <v>22000</v>
      </c>
      <c r="T931" s="53" t="s">
        <v>84</v>
      </c>
      <c r="U931" s="53" t="s">
        <v>3669</v>
      </c>
      <c r="V931" s="23">
        <v>44943</v>
      </c>
      <c r="W931" s="23">
        <v>45274</v>
      </c>
      <c r="X931" s="53" t="s">
        <v>2166</v>
      </c>
      <c r="Y931" s="49" t="s">
        <v>87</v>
      </c>
      <c r="Z931" s="59" t="s">
        <v>100</v>
      </c>
      <c r="AA931" s="52">
        <v>1</v>
      </c>
      <c r="AB931" s="23" t="s">
        <v>3672</v>
      </c>
      <c r="AC931" s="23">
        <v>45274</v>
      </c>
      <c r="AD931" s="52">
        <v>1</v>
      </c>
      <c r="AE931" s="52" t="s">
        <v>3672</v>
      </c>
      <c r="AF931" s="75">
        <v>45274</v>
      </c>
      <c r="AG931" s="52" t="s">
        <v>79</v>
      </c>
      <c r="AH931" s="52">
        <v>1</v>
      </c>
      <c r="AI931" s="52">
        <f t="shared" si="1385"/>
        <v>0.15</v>
      </c>
      <c r="AJ931" s="52">
        <f>+AI931/R931</f>
        <v>1</v>
      </c>
      <c r="AK931" s="52"/>
      <c r="AL931" s="239" t="str">
        <f t="shared" si="1386"/>
        <v/>
      </c>
      <c r="AM931" s="239" t="str">
        <f t="shared" si="1387"/>
        <v/>
      </c>
      <c r="AN931" s="239" t="str">
        <f t="shared" si="1388"/>
        <v/>
      </c>
      <c r="AO931" s="239" t="str">
        <f t="shared" si="1389"/>
        <v/>
      </c>
      <c r="AP931" s="239" t="str">
        <f t="shared" si="1390"/>
        <v/>
      </c>
      <c r="AQ931" s="239" t="str">
        <f t="shared" si="1391"/>
        <v/>
      </c>
      <c r="AR931" s="239" t="str">
        <f t="shared" si="1392"/>
        <v/>
      </c>
      <c r="AS931" s="239" t="str">
        <f t="shared" si="1393"/>
        <v/>
      </c>
      <c r="AT931" s="239" t="str">
        <f t="shared" si="1394"/>
        <v/>
      </c>
      <c r="AU931" s="239" t="str">
        <f t="shared" si="1367"/>
        <v/>
      </c>
      <c r="AV931" s="239" t="str">
        <f t="shared" si="1368"/>
        <v/>
      </c>
      <c r="AW931" s="239" t="str">
        <f t="shared" si="1369"/>
        <v/>
      </c>
      <c r="AX931" s="239" t="str">
        <f t="shared" si="1370"/>
        <v/>
      </c>
      <c r="AY931" s="239" t="str">
        <f t="shared" si="1371"/>
        <v/>
      </c>
      <c r="AZ931" s="239" t="str">
        <f t="shared" si="1372"/>
        <v/>
      </c>
      <c r="BA931" s="239" t="str">
        <f t="shared" si="1373"/>
        <v/>
      </c>
      <c r="BB931" s="239" t="str">
        <f t="shared" si="1374"/>
        <v/>
      </c>
      <c r="BC931" s="239" t="str">
        <f t="shared" si="1375"/>
        <v/>
      </c>
      <c r="BD931" s="239" t="str">
        <f t="shared" si="1376"/>
        <v/>
      </c>
      <c r="BE931" s="239" t="str">
        <f t="shared" si="1377"/>
        <v/>
      </c>
      <c r="BF931" s="239" t="str">
        <f t="shared" si="1378"/>
        <v/>
      </c>
      <c r="BG931" s="239" t="str">
        <f t="shared" si="1379"/>
        <v/>
      </c>
      <c r="BH931" s="239" t="str">
        <f t="shared" si="1380"/>
        <v/>
      </c>
      <c r="BI931" s="239" t="str">
        <f t="shared" si="1381"/>
        <v/>
      </c>
      <c r="BJ931" s="239" t="str">
        <f t="shared" si="1382"/>
        <v/>
      </c>
      <c r="BK931" s="239" t="str">
        <f t="shared" si="1383"/>
        <v/>
      </c>
      <c r="BL931" s="239" t="str">
        <f t="shared" si="1384"/>
        <v/>
      </c>
      <c r="BN931" s="239" t="str">
        <f t="shared" si="1395"/>
        <v/>
      </c>
      <c r="BO931" s="239" t="str">
        <f t="shared" si="1396"/>
        <v/>
      </c>
      <c r="BP931" s="239" t="str">
        <f t="shared" si="1397"/>
        <v/>
      </c>
      <c r="BQ931" s="239" t="str">
        <f t="shared" si="1398"/>
        <v/>
      </c>
      <c r="BR931" s="239" t="str">
        <f t="shared" si="1399"/>
        <v/>
      </c>
      <c r="BS931" s="239" t="str">
        <f t="shared" si="1400"/>
        <v/>
      </c>
      <c r="BT931" s="239" t="str">
        <f t="shared" si="1401"/>
        <v/>
      </c>
      <c r="BU931" s="239" t="str">
        <f t="shared" si="1402"/>
        <v/>
      </c>
      <c r="BV931" s="239" t="str">
        <f t="shared" si="1403"/>
        <v/>
      </c>
      <c r="BW931" s="239" t="str">
        <f t="shared" si="1404"/>
        <v/>
      </c>
      <c r="BX931" s="239" t="str">
        <f t="shared" si="1405"/>
        <v/>
      </c>
      <c r="BY931" s="239" t="str">
        <f t="shared" si="1406"/>
        <v/>
      </c>
      <c r="BZ931" s="239" t="str">
        <f t="shared" si="1407"/>
        <v/>
      </c>
      <c r="CA931" s="239" t="str">
        <f t="shared" si="1408"/>
        <v/>
      </c>
      <c r="CB931" s="239" t="str">
        <f t="shared" si="1409"/>
        <v/>
      </c>
      <c r="CC931" s="239" t="str">
        <f t="shared" si="1410"/>
        <v/>
      </c>
      <c r="CD931" s="239" t="str">
        <f t="shared" si="1411"/>
        <v/>
      </c>
      <c r="CE931" s="239" t="str">
        <f t="shared" si="1412"/>
        <v/>
      </c>
      <c r="CF931" s="239" t="str">
        <f t="shared" si="1413"/>
        <v/>
      </c>
      <c r="CG931" s="239" t="str">
        <f t="shared" si="1414"/>
        <v/>
      </c>
      <c r="CH931" s="239" t="str">
        <f t="shared" si="1415"/>
        <v/>
      </c>
      <c r="CI931" s="239" t="str">
        <f t="shared" si="1416"/>
        <v/>
      </c>
      <c r="CJ931" s="239" t="str">
        <f t="shared" si="1417"/>
        <v/>
      </c>
      <c r="CK931" s="239" t="str">
        <f t="shared" si="1418"/>
        <v/>
      </c>
      <c r="CL931" s="239" t="str">
        <f t="shared" si="1419"/>
        <v/>
      </c>
      <c r="CM931" s="239" t="str">
        <f t="shared" si="1420"/>
        <v/>
      </c>
      <c r="CN931" s="239" t="str">
        <f t="shared" si="1421"/>
        <v/>
      </c>
      <c r="CP931" s="239" t="str">
        <f t="shared" si="1422"/>
        <v/>
      </c>
      <c r="CQ931" s="239" t="str">
        <f t="shared" si="1423"/>
        <v/>
      </c>
      <c r="CR931" s="239" t="str">
        <f t="shared" si="1424"/>
        <v/>
      </c>
      <c r="CS931" s="239" t="str">
        <f t="shared" si="1425"/>
        <v/>
      </c>
      <c r="CT931" s="239" t="str">
        <f t="shared" si="1426"/>
        <v/>
      </c>
      <c r="CU931" s="239" t="str">
        <f t="shared" si="1427"/>
        <v/>
      </c>
      <c r="CV931" s="239" t="str">
        <f t="shared" si="1428"/>
        <v/>
      </c>
      <c r="CW931" s="239" t="str">
        <f t="shared" si="1429"/>
        <v/>
      </c>
      <c r="CX931" s="239" t="str">
        <f t="shared" si="1430"/>
        <v/>
      </c>
      <c r="CY931" s="239" t="str">
        <f t="shared" si="1431"/>
        <v/>
      </c>
      <c r="CZ931" s="239" t="str">
        <f t="shared" si="1432"/>
        <v/>
      </c>
      <c r="DA931" s="239" t="str">
        <f t="shared" si="1433"/>
        <v/>
      </c>
      <c r="DB931" s="239" t="str">
        <f t="shared" si="1434"/>
        <v/>
      </c>
      <c r="DC931" s="239" t="str">
        <f t="shared" si="1435"/>
        <v/>
      </c>
      <c r="DD931" s="239" t="str">
        <f t="shared" si="1436"/>
        <v/>
      </c>
      <c r="DE931" s="239" t="str">
        <f t="shared" si="1437"/>
        <v/>
      </c>
      <c r="DF931" s="239" t="str">
        <f t="shared" si="1438"/>
        <v/>
      </c>
      <c r="DG931" s="239" t="str">
        <f t="shared" si="1439"/>
        <v/>
      </c>
      <c r="DH931" s="239" t="str">
        <f t="shared" si="1440"/>
        <v/>
      </c>
      <c r="DI931" s="239" t="str">
        <f t="shared" si="1441"/>
        <v/>
      </c>
      <c r="DJ931" s="239" t="str">
        <f t="shared" si="1442"/>
        <v/>
      </c>
      <c r="DK931" s="239" t="str">
        <f t="shared" si="1443"/>
        <v/>
      </c>
      <c r="DL931" s="239" t="str">
        <f t="shared" si="1444"/>
        <v/>
      </c>
      <c r="DM931" s="239" t="str">
        <f t="shared" si="1445"/>
        <v/>
      </c>
      <c r="DN931" s="239" t="str">
        <f t="shared" si="1446"/>
        <v/>
      </c>
      <c r="DO931" s="239" t="str">
        <f t="shared" si="1447"/>
        <v/>
      </c>
      <c r="DP931" s="239" t="str">
        <f t="shared" si="1448"/>
        <v/>
      </c>
    </row>
    <row r="932" spans="1:120" ht="102.75" hidden="1" customHeight="1" x14ac:dyDescent="0.25">
      <c r="A932" s="49" t="s">
        <v>4510</v>
      </c>
      <c r="B932" s="49">
        <v>4000</v>
      </c>
      <c r="C932" s="49" t="s">
        <v>70</v>
      </c>
      <c r="D932" s="49" t="s">
        <v>3646</v>
      </c>
      <c r="E932" s="49">
        <v>4</v>
      </c>
      <c r="F932" s="49" t="s">
        <v>3673</v>
      </c>
      <c r="G932" s="49" t="str">
        <f t="shared" si="1450"/>
        <v>4000-4</v>
      </c>
      <c r="H932" s="49" t="s">
        <v>75</v>
      </c>
      <c r="I932" s="49" t="s">
        <v>196</v>
      </c>
      <c r="J932" s="49" t="s">
        <v>80</v>
      </c>
      <c r="K932" s="49" t="s">
        <v>472</v>
      </c>
      <c r="L932" s="49" t="s">
        <v>125</v>
      </c>
      <c r="M932" s="49" t="s">
        <v>3648</v>
      </c>
      <c r="N932" s="49" t="s">
        <v>1293</v>
      </c>
      <c r="O932" s="49" t="s">
        <v>516</v>
      </c>
      <c r="P932" s="49" t="s">
        <v>3674</v>
      </c>
      <c r="Q932" s="50">
        <v>0.15</v>
      </c>
      <c r="R932" s="50"/>
      <c r="S932" s="49">
        <v>10000</v>
      </c>
      <c r="T932" s="49" t="s">
        <v>84</v>
      </c>
      <c r="U932" s="49" t="s">
        <v>3675</v>
      </c>
      <c r="V932" s="51">
        <v>44943</v>
      </c>
      <c r="W932" s="51">
        <v>45274</v>
      </c>
      <c r="X932" s="49" t="s">
        <v>2166</v>
      </c>
      <c r="Y932" s="49" t="s">
        <v>87</v>
      </c>
      <c r="Z932" s="59" t="s">
        <v>100</v>
      </c>
      <c r="AA932" s="52">
        <v>1</v>
      </c>
      <c r="AB932" s="23" t="s">
        <v>3651</v>
      </c>
      <c r="AC932" s="23">
        <v>45274</v>
      </c>
      <c r="AD932" s="52">
        <v>1</v>
      </c>
      <c r="AE932" s="52" t="s">
        <v>3651</v>
      </c>
      <c r="AF932" s="75">
        <v>45274</v>
      </c>
      <c r="AG932" s="52" t="s">
        <v>79</v>
      </c>
      <c r="AH932" s="52" t="s">
        <v>92</v>
      </c>
      <c r="AI932" s="52">
        <f t="shared" si="1385"/>
        <v>0.15</v>
      </c>
      <c r="AJ932" s="52"/>
      <c r="AK932" s="52"/>
      <c r="AL932" s="239" t="str">
        <f t="shared" si="1386"/>
        <v/>
      </c>
      <c r="AM932" s="239" t="str">
        <f t="shared" si="1387"/>
        <v/>
      </c>
      <c r="AN932" s="239" t="str">
        <f t="shared" si="1388"/>
        <v/>
      </c>
      <c r="AO932" s="239" t="str">
        <f t="shared" si="1389"/>
        <v/>
      </c>
      <c r="AP932" s="239" t="str">
        <f t="shared" si="1390"/>
        <v/>
      </c>
      <c r="AQ932" s="239" t="str">
        <f t="shared" si="1391"/>
        <v/>
      </c>
      <c r="AR932" s="239" t="str">
        <f t="shared" si="1392"/>
        <v/>
      </c>
      <c r="AS932" s="239" t="str">
        <f t="shared" si="1393"/>
        <v/>
      </c>
      <c r="AT932" s="239" t="str">
        <f t="shared" si="1394"/>
        <v/>
      </c>
      <c r="AU932" s="239" t="str">
        <f t="shared" si="1367"/>
        <v/>
      </c>
      <c r="AV932" s="239" t="str">
        <f t="shared" si="1368"/>
        <v/>
      </c>
      <c r="AW932" s="239" t="str">
        <f t="shared" si="1369"/>
        <v/>
      </c>
      <c r="AX932" s="239" t="str">
        <f t="shared" si="1370"/>
        <v/>
      </c>
      <c r="AY932" s="239" t="str">
        <f t="shared" si="1371"/>
        <v/>
      </c>
      <c r="AZ932" s="239" t="str">
        <f t="shared" si="1372"/>
        <v/>
      </c>
      <c r="BA932" s="239" t="str">
        <f t="shared" si="1373"/>
        <v/>
      </c>
      <c r="BB932" s="239" t="str">
        <f t="shared" si="1374"/>
        <v/>
      </c>
      <c r="BC932" s="239" t="str">
        <f t="shared" si="1375"/>
        <v/>
      </c>
      <c r="BD932" s="239" t="str">
        <f t="shared" si="1376"/>
        <v/>
      </c>
      <c r="BE932" s="239" t="str">
        <f t="shared" si="1377"/>
        <v/>
      </c>
      <c r="BF932" s="239" t="str">
        <f t="shared" si="1378"/>
        <v/>
      </c>
      <c r="BG932" s="239" t="str">
        <f t="shared" si="1379"/>
        <v/>
      </c>
      <c r="BH932" s="239" t="str">
        <f t="shared" si="1380"/>
        <v/>
      </c>
      <c r="BI932" s="239" t="str">
        <f t="shared" si="1381"/>
        <v/>
      </c>
      <c r="BJ932" s="239" t="str">
        <f t="shared" si="1382"/>
        <v/>
      </c>
      <c r="BK932" s="239" t="str">
        <f t="shared" si="1383"/>
        <v/>
      </c>
      <c r="BL932" s="239" t="str">
        <f t="shared" si="1384"/>
        <v/>
      </c>
      <c r="BN932" s="239" t="str">
        <f t="shared" si="1395"/>
        <v/>
      </c>
      <c r="BO932" s="239" t="str">
        <f t="shared" si="1396"/>
        <v/>
      </c>
      <c r="BP932" s="239" t="str">
        <f t="shared" si="1397"/>
        <v/>
      </c>
      <c r="BQ932" s="239" t="str">
        <f t="shared" si="1398"/>
        <v/>
      </c>
      <c r="BR932" s="239" t="str">
        <f t="shared" si="1399"/>
        <v/>
      </c>
      <c r="BS932" s="239" t="str">
        <f t="shared" si="1400"/>
        <v/>
      </c>
      <c r="BT932" s="239" t="str">
        <f t="shared" si="1401"/>
        <v/>
      </c>
      <c r="BU932" s="239" t="str">
        <f t="shared" si="1402"/>
        <v/>
      </c>
      <c r="BV932" s="239" t="str">
        <f t="shared" si="1403"/>
        <v/>
      </c>
      <c r="BW932" s="239" t="str">
        <f t="shared" si="1404"/>
        <v/>
      </c>
      <c r="BX932" s="239" t="str">
        <f t="shared" si="1405"/>
        <v/>
      </c>
      <c r="BY932" s="239" t="str">
        <f t="shared" si="1406"/>
        <v/>
      </c>
      <c r="BZ932" s="239" t="str">
        <f t="shared" si="1407"/>
        <v/>
      </c>
      <c r="CA932" s="239" t="str">
        <f t="shared" si="1408"/>
        <v/>
      </c>
      <c r="CB932" s="239" t="str">
        <f t="shared" si="1409"/>
        <v/>
      </c>
      <c r="CC932" s="239" t="str">
        <f t="shared" si="1410"/>
        <v/>
      </c>
      <c r="CD932" s="239" t="str">
        <f t="shared" si="1411"/>
        <v/>
      </c>
      <c r="CE932" s="239" t="str">
        <f t="shared" si="1412"/>
        <v/>
      </c>
      <c r="CF932" s="239" t="str">
        <f t="shared" si="1413"/>
        <v/>
      </c>
      <c r="CG932" s="239" t="str">
        <f t="shared" si="1414"/>
        <v/>
      </c>
      <c r="CH932" s="239" t="str">
        <f t="shared" si="1415"/>
        <v/>
      </c>
      <c r="CI932" s="239" t="str">
        <f t="shared" si="1416"/>
        <v/>
      </c>
      <c r="CJ932" s="239" t="str">
        <f t="shared" si="1417"/>
        <v/>
      </c>
      <c r="CK932" s="239" t="str">
        <f t="shared" si="1418"/>
        <v/>
      </c>
      <c r="CL932" s="239" t="str">
        <f t="shared" si="1419"/>
        <v/>
      </c>
      <c r="CM932" s="239" t="str">
        <f t="shared" si="1420"/>
        <v/>
      </c>
      <c r="CN932" s="239" t="str">
        <f t="shared" si="1421"/>
        <v/>
      </c>
      <c r="CP932" s="239" t="str">
        <f t="shared" si="1422"/>
        <v/>
      </c>
      <c r="CQ932" s="239" t="str">
        <f t="shared" si="1423"/>
        <v/>
      </c>
      <c r="CR932" s="239" t="str">
        <f t="shared" si="1424"/>
        <v/>
      </c>
      <c r="CS932" s="239" t="str">
        <f t="shared" si="1425"/>
        <v/>
      </c>
      <c r="CT932" s="239" t="str">
        <f t="shared" si="1426"/>
        <v/>
      </c>
      <c r="CU932" s="239" t="str">
        <f t="shared" si="1427"/>
        <v/>
      </c>
      <c r="CV932" s="239" t="str">
        <f t="shared" si="1428"/>
        <v/>
      </c>
      <c r="CW932" s="239" t="str">
        <f t="shared" si="1429"/>
        <v/>
      </c>
      <c r="CX932" s="239" t="str">
        <f t="shared" si="1430"/>
        <v/>
      </c>
      <c r="CY932" s="239" t="str">
        <f t="shared" si="1431"/>
        <v/>
      </c>
      <c r="CZ932" s="239" t="str">
        <f t="shared" si="1432"/>
        <v/>
      </c>
      <c r="DA932" s="239" t="str">
        <f t="shared" si="1433"/>
        <v/>
      </c>
      <c r="DB932" s="239" t="str">
        <f t="shared" si="1434"/>
        <v/>
      </c>
      <c r="DC932" s="239" t="str">
        <f t="shared" si="1435"/>
        <v/>
      </c>
      <c r="DD932" s="239" t="str">
        <f t="shared" si="1436"/>
        <v/>
      </c>
      <c r="DE932" s="239" t="str">
        <f t="shared" si="1437"/>
        <v/>
      </c>
      <c r="DF932" s="239" t="str">
        <f t="shared" si="1438"/>
        <v/>
      </c>
      <c r="DG932" s="239" t="str">
        <f t="shared" si="1439"/>
        <v/>
      </c>
      <c r="DH932" s="239" t="str">
        <f t="shared" si="1440"/>
        <v/>
      </c>
      <c r="DI932" s="239" t="str">
        <f t="shared" si="1441"/>
        <v/>
      </c>
      <c r="DJ932" s="239" t="str">
        <f t="shared" si="1442"/>
        <v/>
      </c>
      <c r="DK932" s="239" t="str">
        <f t="shared" si="1443"/>
        <v/>
      </c>
      <c r="DL932" s="239" t="str">
        <f t="shared" si="1444"/>
        <v/>
      </c>
      <c r="DM932" s="239" t="str">
        <f t="shared" si="1445"/>
        <v/>
      </c>
      <c r="DN932" s="239" t="str">
        <f t="shared" si="1446"/>
        <v/>
      </c>
      <c r="DO932" s="239" t="str">
        <f t="shared" si="1447"/>
        <v/>
      </c>
      <c r="DP932" s="239" t="str">
        <f t="shared" si="1448"/>
        <v/>
      </c>
    </row>
    <row r="933" spans="1:120" ht="105" hidden="1" customHeight="1" x14ac:dyDescent="0.25">
      <c r="A933" s="53" t="s">
        <v>4510</v>
      </c>
      <c r="B933" s="53">
        <v>4000</v>
      </c>
      <c r="C933" s="53" t="s">
        <v>70</v>
      </c>
      <c r="D933" s="53" t="s">
        <v>3646</v>
      </c>
      <c r="E933" s="53">
        <v>4</v>
      </c>
      <c r="F933" s="53" t="s">
        <v>3676</v>
      </c>
      <c r="G933" s="53" t="str">
        <f t="shared" si="1450"/>
        <v>4000-4</v>
      </c>
      <c r="H933" s="53" t="s">
        <v>94</v>
      </c>
      <c r="I933" s="53" t="s">
        <v>196</v>
      </c>
      <c r="J933" s="53" t="s">
        <v>80</v>
      </c>
      <c r="K933" s="53" t="s">
        <v>80</v>
      </c>
      <c r="L933" s="53" t="s">
        <v>80</v>
      </c>
      <c r="M933" s="53" t="s">
        <v>80</v>
      </c>
      <c r="N933" s="53" t="s">
        <v>80</v>
      </c>
      <c r="O933" s="53" t="s">
        <v>516</v>
      </c>
      <c r="P933" s="53" t="s">
        <v>3677</v>
      </c>
      <c r="Q933" s="52">
        <v>0.5</v>
      </c>
      <c r="R933" s="52">
        <f>+Q933*Q932</f>
        <v>7.4999999999999997E-2</v>
      </c>
      <c r="S933" s="53">
        <v>8500</v>
      </c>
      <c r="T933" s="53" t="s">
        <v>84</v>
      </c>
      <c r="U933" s="53" t="s">
        <v>3678</v>
      </c>
      <c r="V933" s="23">
        <v>44943</v>
      </c>
      <c r="W933" s="23">
        <v>45274</v>
      </c>
      <c r="X933" s="53" t="s">
        <v>2166</v>
      </c>
      <c r="Y933" s="49" t="s">
        <v>87</v>
      </c>
      <c r="Z933" s="59" t="s">
        <v>100</v>
      </c>
      <c r="AA933" s="52">
        <v>1</v>
      </c>
      <c r="AB933" s="23" t="s">
        <v>3679</v>
      </c>
      <c r="AC933" s="23">
        <v>45274</v>
      </c>
      <c r="AD933" s="52">
        <v>1</v>
      </c>
      <c r="AE933" s="52" t="s">
        <v>3679</v>
      </c>
      <c r="AF933" s="75">
        <v>45274</v>
      </c>
      <c r="AG933" s="52" t="s">
        <v>79</v>
      </c>
      <c r="AH933" s="52">
        <v>1</v>
      </c>
      <c r="AI933" s="52">
        <f t="shared" si="1385"/>
        <v>7.4999999999999997E-2</v>
      </c>
      <c r="AJ933" s="52">
        <f t="shared" ref="AJ933:AJ934" si="1454">+AI933/R933</f>
        <v>1</v>
      </c>
      <c r="AK933" s="52"/>
      <c r="AL933" s="239" t="str">
        <f t="shared" si="1386"/>
        <v/>
      </c>
      <c r="AM933" s="239" t="str">
        <f t="shared" si="1387"/>
        <v/>
      </c>
      <c r="AN933" s="239" t="str">
        <f t="shared" si="1388"/>
        <v/>
      </c>
      <c r="AO933" s="239" t="str">
        <f t="shared" si="1389"/>
        <v/>
      </c>
      <c r="AP933" s="239" t="str">
        <f t="shared" si="1390"/>
        <v/>
      </c>
      <c r="AQ933" s="239" t="str">
        <f t="shared" si="1391"/>
        <v/>
      </c>
      <c r="AR933" s="239" t="str">
        <f t="shared" si="1392"/>
        <v/>
      </c>
      <c r="AS933" s="239" t="str">
        <f t="shared" si="1393"/>
        <v/>
      </c>
      <c r="AT933" s="239" t="str">
        <f t="shared" si="1394"/>
        <v/>
      </c>
      <c r="AU933" s="239" t="str">
        <f t="shared" si="1367"/>
        <v/>
      </c>
      <c r="AV933" s="239" t="str">
        <f t="shared" si="1368"/>
        <v/>
      </c>
      <c r="AW933" s="239" t="str">
        <f t="shared" si="1369"/>
        <v/>
      </c>
      <c r="AX933" s="239" t="str">
        <f t="shared" si="1370"/>
        <v/>
      </c>
      <c r="AY933" s="239" t="str">
        <f t="shared" si="1371"/>
        <v/>
      </c>
      <c r="AZ933" s="239" t="str">
        <f t="shared" si="1372"/>
        <v/>
      </c>
      <c r="BA933" s="239" t="str">
        <f t="shared" si="1373"/>
        <v/>
      </c>
      <c r="BB933" s="239" t="str">
        <f t="shared" si="1374"/>
        <v/>
      </c>
      <c r="BC933" s="239" t="str">
        <f t="shared" si="1375"/>
        <v/>
      </c>
      <c r="BD933" s="239" t="str">
        <f t="shared" si="1376"/>
        <v/>
      </c>
      <c r="BE933" s="239" t="str">
        <f t="shared" si="1377"/>
        <v/>
      </c>
      <c r="BF933" s="239" t="str">
        <f t="shared" si="1378"/>
        <v/>
      </c>
      <c r="BG933" s="239" t="str">
        <f t="shared" si="1379"/>
        <v/>
      </c>
      <c r="BH933" s="239" t="str">
        <f t="shared" si="1380"/>
        <v/>
      </c>
      <c r="BI933" s="239" t="str">
        <f t="shared" si="1381"/>
        <v/>
      </c>
      <c r="BJ933" s="239" t="str">
        <f t="shared" si="1382"/>
        <v/>
      </c>
      <c r="BK933" s="239" t="str">
        <f t="shared" si="1383"/>
        <v/>
      </c>
      <c r="BL933" s="239" t="str">
        <f t="shared" si="1384"/>
        <v/>
      </c>
      <c r="BN933" s="239" t="str">
        <f t="shared" si="1395"/>
        <v/>
      </c>
      <c r="BO933" s="239" t="str">
        <f t="shared" si="1396"/>
        <v/>
      </c>
      <c r="BP933" s="239" t="str">
        <f t="shared" si="1397"/>
        <v/>
      </c>
      <c r="BQ933" s="239" t="str">
        <f t="shared" si="1398"/>
        <v/>
      </c>
      <c r="BR933" s="239" t="str">
        <f t="shared" si="1399"/>
        <v/>
      </c>
      <c r="BS933" s="239" t="str">
        <f t="shared" si="1400"/>
        <v/>
      </c>
      <c r="BT933" s="239" t="str">
        <f t="shared" si="1401"/>
        <v/>
      </c>
      <c r="BU933" s="239" t="str">
        <f t="shared" si="1402"/>
        <v/>
      </c>
      <c r="BV933" s="239" t="str">
        <f t="shared" si="1403"/>
        <v/>
      </c>
      <c r="BW933" s="239" t="str">
        <f t="shared" si="1404"/>
        <v/>
      </c>
      <c r="BX933" s="239" t="str">
        <f t="shared" si="1405"/>
        <v/>
      </c>
      <c r="BY933" s="239" t="str">
        <f t="shared" si="1406"/>
        <v/>
      </c>
      <c r="BZ933" s="239" t="str">
        <f t="shared" si="1407"/>
        <v/>
      </c>
      <c r="CA933" s="239" t="str">
        <f t="shared" si="1408"/>
        <v/>
      </c>
      <c r="CB933" s="239" t="str">
        <f t="shared" si="1409"/>
        <v/>
      </c>
      <c r="CC933" s="239" t="str">
        <f t="shared" si="1410"/>
        <v/>
      </c>
      <c r="CD933" s="239" t="str">
        <f t="shared" si="1411"/>
        <v/>
      </c>
      <c r="CE933" s="239" t="str">
        <f t="shared" si="1412"/>
        <v/>
      </c>
      <c r="CF933" s="239" t="str">
        <f t="shared" si="1413"/>
        <v/>
      </c>
      <c r="CG933" s="239" t="str">
        <f t="shared" si="1414"/>
        <v/>
      </c>
      <c r="CH933" s="239" t="str">
        <f t="shared" si="1415"/>
        <v/>
      </c>
      <c r="CI933" s="239" t="str">
        <f t="shared" si="1416"/>
        <v/>
      </c>
      <c r="CJ933" s="239" t="str">
        <f t="shared" si="1417"/>
        <v/>
      </c>
      <c r="CK933" s="239" t="str">
        <f t="shared" si="1418"/>
        <v/>
      </c>
      <c r="CL933" s="239" t="str">
        <f t="shared" si="1419"/>
        <v/>
      </c>
      <c r="CM933" s="239" t="str">
        <f t="shared" si="1420"/>
        <v/>
      </c>
      <c r="CN933" s="239" t="str">
        <f t="shared" si="1421"/>
        <v/>
      </c>
      <c r="CP933" s="239" t="str">
        <f t="shared" si="1422"/>
        <v/>
      </c>
      <c r="CQ933" s="239" t="str">
        <f t="shared" si="1423"/>
        <v/>
      </c>
      <c r="CR933" s="239" t="str">
        <f t="shared" si="1424"/>
        <v/>
      </c>
      <c r="CS933" s="239" t="str">
        <f t="shared" si="1425"/>
        <v/>
      </c>
      <c r="CT933" s="239" t="str">
        <f t="shared" si="1426"/>
        <v/>
      </c>
      <c r="CU933" s="239" t="str">
        <f t="shared" si="1427"/>
        <v/>
      </c>
      <c r="CV933" s="239" t="str">
        <f t="shared" si="1428"/>
        <v/>
      </c>
      <c r="CW933" s="239" t="str">
        <f t="shared" si="1429"/>
        <v/>
      </c>
      <c r="CX933" s="239" t="str">
        <f t="shared" si="1430"/>
        <v/>
      </c>
      <c r="CY933" s="239" t="str">
        <f t="shared" si="1431"/>
        <v/>
      </c>
      <c r="CZ933" s="239" t="str">
        <f t="shared" si="1432"/>
        <v/>
      </c>
      <c r="DA933" s="239" t="str">
        <f t="shared" si="1433"/>
        <v/>
      </c>
      <c r="DB933" s="239" t="str">
        <f t="shared" si="1434"/>
        <v/>
      </c>
      <c r="DC933" s="239" t="str">
        <f t="shared" si="1435"/>
        <v/>
      </c>
      <c r="DD933" s="239" t="str">
        <f t="shared" si="1436"/>
        <v/>
      </c>
      <c r="DE933" s="239" t="str">
        <f t="shared" si="1437"/>
        <v/>
      </c>
      <c r="DF933" s="239" t="str">
        <f t="shared" si="1438"/>
        <v/>
      </c>
      <c r="DG933" s="239" t="str">
        <f t="shared" si="1439"/>
        <v/>
      </c>
      <c r="DH933" s="239" t="str">
        <f t="shared" si="1440"/>
        <v/>
      </c>
      <c r="DI933" s="239" t="str">
        <f t="shared" si="1441"/>
        <v/>
      </c>
      <c r="DJ933" s="239" t="str">
        <f t="shared" si="1442"/>
        <v/>
      </c>
      <c r="DK933" s="239" t="str">
        <f t="shared" si="1443"/>
        <v/>
      </c>
      <c r="DL933" s="239" t="str">
        <f t="shared" si="1444"/>
        <v/>
      </c>
      <c r="DM933" s="239" t="str">
        <f t="shared" si="1445"/>
        <v/>
      </c>
      <c r="DN933" s="239" t="str">
        <f t="shared" si="1446"/>
        <v/>
      </c>
      <c r="DO933" s="239" t="str">
        <f t="shared" si="1447"/>
        <v/>
      </c>
      <c r="DP933" s="239" t="str">
        <f t="shared" si="1448"/>
        <v/>
      </c>
    </row>
    <row r="934" spans="1:120" ht="72.75" hidden="1" customHeight="1" x14ac:dyDescent="0.25">
      <c r="A934" s="53" t="s">
        <v>4510</v>
      </c>
      <c r="B934" s="53">
        <v>4000</v>
      </c>
      <c r="C934" s="53" t="s">
        <v>70</v>
      </c>
      <c r="D934" s="53" t="s">
        <v>3646</v>
      </c>
      <c r="E934" s="53">
        <v>4</v>
      </c>
      <c r="F934" s="53" t="s">
        <v>3680</v>
      </c>
      <c r="G934" s="53" t="str">
        <f t="shared" si="1450"/>
        <v>4000-4</v>
      </c>
      <c r="H934" s="53" t="s">
        <v>94</v>
      </c>
      <c r="I934" s="53" t="s">
        <v>196</v>
      </c>
      <c r="J934" s="53" t="s">
        <v>80</v>
      </c>
      <c r="K934" s="53" t="s">
        <v>80</v>
      </c>
      <c r="L934" s="53" t="s">
        <v>80</v>
      </c>
      <c r="M934" s="53" t="s">
        <v>80</v>
      </c>
      <c r="N934" s="53" t="s">
        <v>80</v>
      </c>
      <c r="O934" s="53" t="s">
        <v>516</v>
      </c>
      <c r="P934" s="53" t="s">
        <v>3681</v>
      </c>
      <c r="Q934" s="52">
        <v>0.5</v>
      </c>
      <c r="R934" s="52">
        <f>+Q934*Q932</f>
        <v>7.4999999999999997E-2</v>
      </c>
      <c r="S934" s="53">
        <v>10000</v>
      </c>
      <c r="T934" s="53" t="s">
        <v>84</v>
      </c>
      <c r="U934" s="53" t="s">
        <v>3682</v>
      </c>
      <c r="V934" s="23">
        <v>44943</v>
      </c>
      <c r="W934" s="23">
        <v>45274</v>
      </c>
      <c r="X934" s="53" t="s">
        <v>2166</v>
      </c>
      <c r="Y934" s="49" t="s">
        <v>87</v>
      </c>
      <c r="Z934" s="59" t="s">
        <v>100</v>
      </c>
      <c r="AA934" s="52">
        <v>1</v>
      </c>
      <c r="AB934" s="23" t="s">
        <v>3683</v>
      </c>
      <c r="AC934" s="23">
        <v>45274</v>
      </c>
      <c r="AD934" s="52">
        <v>1</v>
      </c>
      <c r="AE934" s="52" t="s">
        <v>3683</v>
      </c>
      <c r="AF934" s="75">
        <v>45274</v>
      </c>
      <c r="AG934" s="52" t="s">
        <v>79</v>
      </c>
      <c r="AH934" s="52">
        <v>1</v>
      </c>
      <c r="AI934" s="52">
        <f t="shared" si="1385"/>
        <v>7.4999999999999997E-2</v>
      </c>
      <c r="AJ934" s="52">
        <f t="shared" si="1454"/>
        <v>1</v>
      </c>
      <c r="AK934" s="52"/>
      <c r="AL934" s="239" t="str">
        <f t="shared" si="1386"/>
        <v/>
      </c>
      <c r="AM934" s="239" t="str">
        <f t="shared" si="1387"/>
        <v/>
      </c>
      <c r="AN934" s="239" t="str">
        <f t="shared" si="1388"/>
        <v/>
      </c>
      <c r="AO934" s="239" t="str">
        <f t="shared" si="1389"/>
        <v/>
      </c>
      <c r="AP934" s="239" t="str">
        <f t="shared" si="1390"/>
        <v/>
      </c>
      <c r="AQ934" s="239" t="str">
        <f t="shared" si="1391"/>
        <v/>
      </c>
      <c r="AR934" s="239" t="str">
        <f t="shared" si="1392"/>
        <v/>
      </c>
      <c r="AS934" s="239" t="str">
        <f t="shared" si="1393"/>
        <v/>
      </c>
      <c r="AT934" s="239" t="str">
        <f t="shared" si="1394"/>
        <v/>
      </c>
      <c r="AU934" s="239" t="str">
        <f t="shared" si="1367"/>
        <v/>
      </c>
      <c r="AV934" s="239" t="str">
        <f t="shared" si="1368"/>
        <v/>
      </c>
      <c r="AW934" s="239" t="str">
        <f t="shared" si="1369"/>
        <v/>
      </c>
      <c r="AX934" s="239" t="str">
        <f t="shared" si="1370"/>
        <v/>
      </c>
      <c r="AY934" s="239" t="str">
        <f t="shared" si="1371"/>
        <v/>
      </c>
      <c r="AZ934" s="239" t="str">
        <f t="shared" si="1372"/>
        <v/>
      </c>
      <c r="BA934" s="239" t="str">
        <f t="shared" si="1373"/>
        <v/>
      </c>
      <c r="BB934" s="239" t="str">
        <f t="shared" si="1374"/>
        <v/>
      </c>
      <c r="BC934" s="239" t="str">
        <f t="shared" si="1375"/>
        <v/>
      </c>
      <c r="BD934" s="239" t="str">
        <f t="shared" si="1376"/>
        <v/>
      </c>
      <c r="BE934" s="239" t="str">
        <f t="shared" si="1377"/>
        <v/>
      </c>
      <c r="BF934" s="239" t="str">
        <f t="shared" si="1378"/>
        <v/>
      </c>
      <c r="BG934" s="239" t="str">
        <f t="shared" si="1379"/>
        <v/>
      </c>
      <c r="BH934" s="239" t="str">
        <f t="shared" si="1380"/>
        <v/>
      </c>
      <c r="BI934" s="239" t="str">
        <f t="shared" si="1381"/>
        <v/>
      </c>
      <c r="BJ934" s="239" t="str">
        <f t="shared" si="1382"/>
        <v/>
      </c>
      <c r="BK934" s="239" t="str">
        <f t="shared" si="1383"/>
        <v/>
      </c>
      <c r="BL934" s="239" t="str">
        <f t="shared" si="1384"/>
        <v/>
      </c>
      <c r="BN934" s="239" t="str">
        <f t="shared" si="1395"/>
        <v/>
      </c>
      <c r="BO934" s="239" t="str">
        <f t="shared" si="1396"/>
        <v/>
      </c>
      <c r="BP934" s="239" t="str">
        <f t="shared" si="1397"/>
        <v/>
      </c>
      <c r="BQ934" s="239" t="str">
        <f t="shared" si="1398"/>
        <v/>
      </c>
      <c r="BR934" s="239" t="str">
        <f t="shared" si="1399"/>
        <v/>
      </c>
      <c r="BS934" s="239" t="str">
        <f t="shared" si="1400"/>
        <v/>
      </c>
      <c r="BT934" s="239" t="str">
        <f t="shared" si="1401"/>
        <v/>
      </c>
      <c r="BU934" s="239" t="str">
        <f t="shared" si="1402"/>
        <v/>
      </c>
      <c r="BV934" s="239" t="str">
        <f t="shared" si="1403"/>
        <v/>
      </c>
      <c r="BW934" s="239" t="str">
        <f t="shared" si="1404"/>
        <v/>
      </c>
      <c r="BX934" s="239" t="str">
        <f t="shared" si="1405"/>
        <v/>
      </c>
      <c r="BY934" s="239" t="str">
        <f t="shared" si="1406"/>
        <v/>
      </c>
      <c r="BZ934" s="239" t="str">
        <f t="shared" si="1407"/>
        <v/>
      </c>
      <c r="CA934" s="239" t="str">
        <f t="shared" si="1408"/>
        <v/>
      </c>
      <c r="CB934" s="239" t="str">
        <f t="shared" si="1409"/>
        <v/>
      </c>
      <c r="CC934" s="239" t="str">
        <f t="shared" si="1410"/>
        <v/>
      </c>
      <c r="CD934" s="239" t="str">
        <f t="shared" si="1411"/>
        <v/>
      </c>
      <c r="CE934" s="239" t="str">
        <f t="shared" si="1412"/>
        <v/>
      </c>
      <c r="CF934" s="239" t="str">
        <f t="shared" si="1413"/>
        <v/>
      </c>
      <c r="CG934" s="239" t="str">
        <f t="shared" si="1414"/>
        <v/>
      </c>
      <c r="CH934" s="239" t="str">
        <f t="shared" si="1415"/>
        <v/>
      </c>
      <c r="CI934" s="239" t="str">
        <f t="shared" si="1416"/>
        <v/>
      </c>
      <c r="CJ934" s="239" t="str">
        <f t="shared" si="1417"/>
        <v/>
      </c>
      <c r="CK934" s="239" t="str">
        <f t="shared" si="1418"/>
        <v/>
      </c>
      <c r="CL934" s="239" t="str">
        <f t="shared" si="1419"/>
        <v/>
      </c>
      <c r="CM934" s="239" t="str">
        <f t="shared" si="1420"/>
        <v/>
      </c>
      <c r="CN934" s="239" t="str">
        <f t="shared" si="1421"/>
        <v/>
      </c>
      <c r="CP934" s="239" t="str">
        <f t="shared" si="1422"/>
        <v/>
      </c>
      <c r="CQ934" s="239" t="str">
        <f t="shared" si="1423"/>
        <v/>
      </c>
      <c r="CR934" s="239" t="str">
        <f t="shared" si="1424"/>
        <v/>
      </c>
      <c r="CS934" s="239" t="str">
        <f t="shared" si="1425"/>
        <v/>
      </c>
      <c r="CT934" s="239" t="str">
        <f t="shared" si="1426"/>
        <v/>
      </c>
      <c r="CU934" s="239" t="str">
        <f t="shared" si="1427"/>
        <v/>
      </c>
      <c r="CV934" s="239" t="str">
        <f t="shared" si="1428"/>
        <v/>
      </c>
      <c r="CW934" s="239" t="str">
        <f t="shared" si="1429"/>
        <v/>
      </c>
      <c r="CX934" s="239" t="str">
        <f t="shared" si="1430"/>
        <v/>
      </c>
      <c r="CY934" s="239" t="str">
        <f t="shared" si="1431"/>
        <v/>
      </c>
      <c r="CZ934" s="239" t="str">
        <f t="shared" si="1432"/>
        <v/>
      </c>
      <c r="DA934" s="239" t="str">
        <f t="shared" si="1433"/>
        <v/>
      </c>
      <c r="DB934" s="239" t="str">
        <f t="shared" si="1434"/>
        <v/>
      </c>
      <c r="DC934" s="239" t="str">
        <f t="shared" si="1435"/>
        <v/>
      </c>
      <c r="DD934" s="239" t="str">
        <f t="shared" si="1436"/>
        <v/>
      </c>
      <c r="DE934" s="239" t="str">
        <f t="shared" si="1437"/>
        <v/>
      </c>
      <c r="DF934" s="239" t="str">
        <f t="shared" si="1438"/>
        <v/>
      </c>
      <c r="DG934" s="239" t="str">
        <f t="shared" si="1439"/>
        <v/>
      </c>
      <c r="DH934" s="239" t="str">
        <f t="shared" si="1440"/>
        <v/>
      </c>
      <c r="DI934" s="239" t="str">
        <f t="shared" si="1441"/>
        <v/>
      </c>
      <c r="DJ934" s="239" t="str">
        <f t="shared" si="1442"/>
        <v/>
      </c>
      <c r="DK934" s="239" t="str">
        <f t="shared" si="1443"/>
        <v/>
      </c>
      <c r="DL934" s="239" t="str">
        <f t="shared" si="1444"/>
        <v/>
      </c>
      <c r="DM934" s="239" t="str">
        <f t="shared" si="1445"/>
        <v/>
      </c>
      <c r="DN934" s="239" t="str">
        <f t="shared" si="1446"/>
        <v/>
      </c>
      <c r="DO934" s="239" t="str">
        <f t="shared" si="1447"/>
        <v/>
      </c>
      <c r="DP934" s="239" t="str">
        <f t="shared" si="1448"/>
        <v/>
      </c>
    </row>
    <row r="935" spans="1:120" ht="76.5" hidden="1" customHeight="1" x14ac:dyDescent="0.25">
      <c r="A935" s="49" t="s">
        <v>4510</v>
      </c>
      <c r="B935" s="49">
        <v>4000</v>
      </c>
      <c r="C935" s="49" t="s">
        <v>70</v>
      </c>
      <c r="D935" s="49" t="s">
        <v>3646</v>
      </c>
      <c r="E935" s="49">
        <v>4</v>
      </c>
      <c r="F935" s="49" t="s">
        <v>3684</v>
      </c>
      <c r="G935" s="49" t="str">
        <f t="shared" si="1450"/>
        <v>4000-5</v>
      </c>
      <c r="H935" s="49" t="s">
        <v>75</v>
      </c>
      <c r="I935" s="49" t="s">
        <v>196</v>
      </c>
      <c r="J935" s="49" t="s">
        <v>80</v>
      </c>
      <c r="K935" s="49" t="s">
        <v>472</v>
      </c>
      <c r="L935" s="49" t="s">
        <v>125</v>
      </c>
      <c r="M935" s="49" t="s">
        <v>3648</v>
      </c>
      <c r="N935" s="49" t="s">
        <v>1293</v>
      </c>
      <c r="O935" s="49" t="s">
        <v>516</v>
      </c>
      <c r="P935" s="49" t="s">
        <v>3685</v>
      </c>
      <c r="Q935" s="50">
        <v>0.15</v>
      </c>
      <c r="R935" s="50"/>
      <c r="S935" s="49">
        <v>160000</v>
      </c>
      <c r="T935" s="49" t="s">
        <v>84</v>
      </c>
      <c r="U935" s="49" t="s">
        <v>3686</v>
      </c>
      <c r="V935" s="51">
        <v>44943</v>
      </c>
      <c r="W935" s="51">
        <v>45274</v>
      </c>
      <c r="X935" s="49" t="s">
        <v>2166</v>
      </c>
      <c r="Y935" s="49" t="s">
        <v>87</v>
      </c>
      <c r="Z935" s="59" t="s">
        <v>100</v>
      </c>
      <c r="AA935" s="52">
        <v>1</v>
      </c>
      <c r="AB935" s="23" t="s">
        <v>3651</v>
      </c>
      <c r="AC935" s="23">
        <v>45274</v>
      </c>
      <c r="AD935" s="52">
        <v>1</v>
      </c>
      <c r="AE935" s="52" t="s">
        <v>3651</v>
      </c>
      <c r="AF935" s="75">
        <v>45274</v>
      </c>
      <c r="AG935" s="52" t="s">
        <v>79</v>
      </c>
      <c r="AH935" s="52" t="s">
        <v>92</v>
      </c>
      <c r="AI935" s="52">
        <f t="shared" si="1385"/>
        <v>0.15</v>
      </c>
      <c r="AJ935" s="52"/>
      <c r="AK935" s="52"/>
      <c r="AL935" s="239" t="str">
        <f t="shared" si="1386"/>
        <v/>
      </c>
      <c r="AM935" s="239" t="str">
        <f t="shared" si="1387"/>
        <v/>
      </c>
      <c r="AN935" s="239" t="str">
        <f t="shared" si="1388"/>
        <v/>
      </c>
      <c r="AO935" s="239" t="str">
        <f t="shared" si="1389"/>
        <v/>
      </c>
      <c r="AP935" s="239" t="str">
        <f t="shared" si="1390"/>
        <v/>
      </c>
      <c r="AQ935" s="239" t="str">
        <f t="shared" si="1391"/>
        <v/>
      </c>
      <c r="AR935" s="239" t="str">
        <f t="shared" si="1392"/>
        <v/>
      </c>
      <c r="AS935" s="239" t="str">
        <f t="shared" si="1393"/>
        <v/>
      </c>
      <c r="AT935" s="239" t="str">
        <f t="shared" si="1394"/>
        <v/>
      </c>
      <c r="AU935" s="239" t="str">
        <f t="shared" si="1367"/>
        <v/>
      </c>
      <c r="AV935" s="239" t="str">
        <f t="shared" si="1368"/>
        <v/>
      </c>
      <c r="AW935" s="239" t="str">
        <f t="shared" si="1369"/>
        <v/>
      </c>
      <c r="AX935" s="239" t="str">
        <f t="shared" si="1370"/>
        <v/>
      </c>
      <c r="AY935" s="239" t="str">
        <f t="shared" si="1371"/>
        <v/>
      </c>
      <c r="AZ935" s="239" t="str">
        <f t="shared" si="1372"/>
        <v/>
      </c>
      <c r="BA935" s="239" t="str">
        <f t="shared" si="1373"/>
        <v/>
      </c>
      <c r="BB935" s="239" t="str">
        <f t="shared" si="1374"/>
        <v/>
      </c>
      <c r="BC935" s="239" t="str">
        <f t="shared" si="1375"/>
        <v/>
      </c>
      <c r="BD935" s="239" t="str">
        <f t="shared" si="1376"/>
        <v/>
      </c>
      <c r="BE935" s="239" t="str">
        <f t="shared" si="1377"/>
        <v/>
      </c>
      <c r="BF935" s="239" t="str">
        <f t="shared" si="1378"/>
        <v/>
      </c>
      <c r="BG935" s="239" t="str">
        <f t="shared" si="1379"/>
        <v/>
      </c>
      <c r="BH935" s="239" t="str">
        <f t="shared" si="1380"/>
        <v/>
      </c>
      <c r="BI935" s="239" t="str">
        <f t="shared" si="1381"/>
        <v/>
      </c>
      <c r="BJ935" s="239" t="str">
        <f t="shared" si="1382"/>
        <v/>
      </c>
      <c r="BK935" s="239" t="str">
        <f t="shared" si="1383"/>
        <v/>
      </c>
      <c r="BL935" s="239" t="str">
        <f t="shared" si="1384"/>
        <v/>
      </c>
      <c r="BN935" s="239" t="str">
        <f t="shared" si="1395"/>
        <v/>
      </c>
      <c r="BO935" s="239" t="str">
        <f t="shared" si="1396"/>
        <v/>
      </c>
      <c r="BP935" s="239" t="str">
        <f t="shared" si="1397"/>
        <v/>
      </c>
      <c r="BQ935" s="239" t="str">
        <f t="shared" si="1398"/>
        <v/>
      </c>
      <c r="BR935" s="239" t="str">
        <f t="shared" si="1399"/>
        <v/>
      </c>
      <c r="BS935" s="239" t="str">
        <f t="shared" si="1400"/>
        <v/>
      </c>
      <c r="BT935" s="239" t="str">
        <f t="shared" si="1401"/>
        <v/>
      </c>
      <c r="BU935" s="239" t="str">
        <f t="shared" si="1402"/>
        <v/>
      </c>
      <c r="BV935" s="239" t="str">
        <f t="shared" si="1403"/>
        <v/>
      </c>
      <c r="BW935" s="239" t="str">
        <f t="shared" si="1404"/>
        <v/>
      </c>
      <c r="BX935" s="239" t="str">
        <f t="shared" si="1405"/>
        <v/>
      </c>
      <c r="BY935" s="239" t="str">
        <f t="shared" si="1406"/>
        <v/>
      </c>
      <c r="BZ935" s="239" t="str">
        <f t="shared" si="1407"/>
        <v/>
      </c>
      <c r="CA935" s="239" t="str">
        <f t="shared" si="1408"/>
        <v/>
      </c>
      <c r="CB935" s="239" t="str">
        <f t="shared" si="1409"/>
        <v/>
      </c>
      <c r="CC935" s="239" t="str">
        <f t="shared" si="1410"/>
        <v/>
      </c>
      <c r="CD935" s="239" t="str">
        <f t="shared" si="1411"/>
        <v/>
      </c>
      <c r="CE935" s="239" t="str">
        <f t="shared" si="1412"/>
        <v/>
      </c>
      <c r="CF935" s="239" t="str">
        <f t="shared" si="1413"/>
        <v/>
      </c>
      <c r="CG935" s="239" t="str">
        <f t="shared" si="1414"/>
        <v/>
      </c>
      <c r="CH935" s="239" t="str">
        <f t="shared" si="1415"/>
        <v/>
      </c>
      <c r="CI935" s="239" t="str">
        <f t="shared" si="1416"/>
        <v/>
      </c>
      <c r="CJ935" s="239" t="str">
        <f t="shared" si="1417"/>
        <v/>
      </c>
      <c r="CK935" s="239" t="str">
        <f t="shared" si="1418"/>
        <v/>
      </c>
      <c r="CL935" s="239" t="str">
        <f t="shared" si="1419"/>
        <v/>
      </c>
      <c r="CM935" s="239" t="str">
        <f t="shared" si="1420"/>
        <v/>
      </c>
      <c r="CN935" s="239" t="str">
        <f t="shared" si="1421"/>
        <v/>
      </c>
      <c r="CP935" s="239" t="str">
        <f t="shared" si="1422"/>
        <v/>
      </c>
      <c r="CQ935" s="239" t="str">
        <f t="shared" si="1423"/>
        <v/>
      </c>
      <c r="CR935" s="239" t="str">
        <f t="shared" si="1424"/>
        <v/>
      </c>
      <c r="CS935" s="239" t="str">
        <f t="shared" si="1425"/>
        <v/>
      </c>
      <c r="CT935" s="239" t="str">
        <f t="shared" si="1426"/>
        <v/>
      </c>
      <c r="CU935" s="239" t="str">
        <f t="shared" si="1427"/>
        <v/>
      </c>
      <c r="CV935" s="239" t="str">
        <f t="shared" si="1428"/>
        <v/>
      </c>
      <c r="CW935" s="239" t="str">
        <f t="shared" si="1429"/>
        <v/>
      </c>
      <c r="CX935" s="239" t="str">
        <f t="shared" si="1430"/>
        <v/>
      </c>
      <c r="CY935" s="239" t="str">
        <f t="shared" si="1431"/>
        <v/>
      </c>
      <c r="CZ935" s="239" t="str">
        <f t="shared" si="1432"/>
        <v/>
      </c>
      <c r="DA935" s="239" t="str">
        <f t="shared" si="1433"/>
        <v/>
      </c>
      <c r="DB935" s="239" t="str">
        <f t="shared" si="1434"/>
        <v/>
      </c>
      <c r="DC935" s="239" t="str">
        <f t="shared" si="1435"/>
        <v/>
      </c>
      <c r="DD935" s="239" t="str">
        <f t="shared" si="1436"/>
        <v/>
      </c>
      <c r="DE935" s="239" t="str">
        <f t="shared" si="1437"/>
        <v/>
      </c>
      <c r="DF935" s="239" t="str">
        <f t="shared" si="1438"/>
        <v/>
      </c>
      <c r="DG935" s="239" t="str">
        <f t="shared" si="1439"/>
        <v/>
      </c>
      <c r="DH935" s="239" t="str">
        <f t="shared" si="1440"/>
        <v/>
      </c>
      <c r="DI935" s="239" t="str">
        <f t="shared" si="1441"/>
        <v/>
      </c>
      <c r="DJ935" s="239" t="str">
        <f t="shared" si="1442"/>
        <v/>
      </c>
      <c r="DK935" s="239" t="str">
        <f t="shared" si="1443"/>
        <v/>
      </c>
      <c r="DL935" s="239" t="str">
        <f t="shared" si="1444"/>
        <v/>
      </c>
      <c r="DM935" s="239" t="str">
        <f t="shared" si="1445"/>
        <v/>
      </c>
      <c r="DN935" s="239" t="str">
        <f t="shared" si="1446"/>
        <v/>
      </c>
      <c r="DO935" s="239" t="str">
        <f t="shared" si="1447"/>
        <v/>
      </c>
      <c r="DP935" s="239" t="str">
        <f t="shared" si="1448"/>
        <v/>
      </c>
    </row>
    <row r="936" spans="1:120" ht="76.5" hidden="1" customHeight="1" x14ac:dyDescent="0.25">
      <c r="A936" s="53" t="s">
        <v>4510</v>
      </c>
      <c r="B936" s="53">
        <v>4000</v>
      </c>
      <c r="C936" s="53" t="s">
        <v>70</v>
      </c>
      <c r="D936" s="53" t="s">
        <v>3646</v>
      </c>
      <c r="E936" s="53">
        <v>4</v>
      </c>
      <c r="F936" s="53" t="s">
        <v>3687</v>
      </c>
      <c r="G936" s="53" t="str">
        <f t="shared" si="1450"/>
        <v>4000-5</v>
      </c>
      <c r="H936" s="53" t="s">
        <v>94</v>
      </c>
      <c r="I936" s="53" t="s">
        <v>196</v>
      </c>
      <c r="J936" s="53" t="s">
        <v>80</v>
      </c>
      <c r="K936" s="53" t="s">
        <v>80</v>
      </c>
      <c r="L936" s="53" t="s">
        <v>80</v>
      </c>
      <c r="M936" s="53" t="s">
        <v>80</v>
      </c>
      <c r="N936" s="53" t="s">
        <v>80</v>
      </c>
      <c r="O936" s="53" t="s">
        <v>516</v>
      </c>
      <c r="P936" s="53" t="s">
        <v>3688</v>
      </c>
      <c r="Q936" s="52">
        <v>1</v>
      </c>
      <c r="R936" s="52">
        <f>+Q936*Q935</f>
        <v>0.15</v>
      </c>
      <c r="S936" s="53">
        <v>160000</v>
      </c>
      <c r="T936" s="53" t="s">
        <v>84</v>
      </c>
      <c r="U936" s="53" t="s">
        <v>3686</v>
      </c>
      <c r="V936" s="23">
        <v>44943</v>
      </c>
      <c r="W936" s="23">
        <v>45274</v>
      </c>
      <c r="X936" s="53" t="s">
        <v>2166</v>
      </c>
      <c r="Y936" s="49" t="s">
        <v>87</v>
      </c>
      <c r="Z936" s="59" t="s">
        <v>100</v>
      </c>
      <c r="AA936" s="52">
        <v>1</v>
      </c>
      <c r="AB936" s="23" t="s">
        <v>3689</v>
      </c>
      <c r="AC936" s="23">
        <v>45274</v>
      </c>
      <c r="AD936" s="52">
        <v>1</v>
      </c>
      <c r="AE936" s="52" t="s">
        <v>3689</v>
      </c>
      <c r="AF936" s="75">
        <v>45274</v>
      </c>
      <c r="AG936" s="52" t="s">
        <v>79</v>
      </c>
      <c r="AH936" s="52">
        <v>1</v>
      </c>
      <c r="AI936" s="52">
        <f t="shared" si="1385"/>
        <v>0.15</v>
      </c>
      <c r="AJ936" s="52">
        <f>+AI936/R936</f>
        <v>1</v>
      </c>
      <c r="AK936" s="52"/>
      <c r="AL936" s="239" t="str">
        <f t="shared" si="1386"/>
        <v/>
      </c>
      <c r="AM936" s="239" t="str">
        <f t="shared" si="1387"/>
        <v/>
      </c>
      <c r="AN936" s="239" t="str">
        <f t="shared" si="1388"/>
        <v/>
      </c>
      <c r="AO936" s="239" t="str">
        <f t="shared" si="1389"/>
        <v/>
      </c>
      <c r="AP936" s="239" t="str">
        <f t="shared" si="1390"/>
        <v/>
      </c>
      <c r="AQ936" s="239" t="str">
        <f t="shared" si="1391"/>
        <v/>
      </c>
      <c r="AR936" s="239" t="str">
        <f t="shared" si="1392"/>
        <v/>
      </c>
      <c r="AS936" s="239" t="str">
        <f t="shared" si="1393"/>
        <v/>
      </c>
      <c r="AT936" s="239" t="str">
        <f t="shared" si="1394"/>
        <v/>
      </c>
      <c r="AU936" s="239" t="str">
        <f t="shared" si="1367"/>
        <v/>
      </c>
      <c r="AV936" s="239" t="str">
        <f t="shared" si="1368"/>
        <v/>
      </c>
      <c r="AW936" s="239" t="str">
        <f t="shared" si="1369"/>
        <v/>
      </c>
      <c r="AX936" s="239" t="str">
        <f t="shared" si="1370"/>
        <v/>
      </c>
      <c r="AY936" s="239" t="str">
        <f t="shared" si="1371"/>
        <v/>
      </c>
      <c r="AZ936" s="239" t="str">
        <f t="shared" si="1372"/>
        <v/>
      </c>
      <c r="BA936" s="239" t="str">
        <f t="shared" si="1373"/>
        <v/>
      </c>
      <c r="BB936" s="239" t="str">
        <f t="shared" si="1374"/>
        <v/>
      </c>
      <c r="BC936" s="239" t="str">
        <f t="shared" si="1375"/>
        <v/>
      </c>
      <c r="BD936" s="239" t="str">
        <f t="shared" si="1376"/>
        <v/>
      </c>
      <c r="BE936" s="239" t="str">
        <f t="shared" si="1377"/>
        <v/>
      </c>
      <c r="BF936" s="239" t="str">
        <f t="shared" si="1378"/>
        <v/>
      </c>
      <c r="BG936" s="239" t="str">
        <f t="shared" si="1379"/>
        <v/>
      </c>
      <c r="BH936" s="239" t="str">
        <f t="shared" si="1380"/>
        <v/>
      </c>
      <c r="BI936" s="239" t="str">
        <f t="shared" si="1381"/>
        <v/>
      </c>
      <c r="BJ936" s="239" t="str">
        <f t="shared" si="1382"/>
        <v/>
      </c>
      <c r="BK936" s="239" t="str">
        <f t="shared" si="1383"/>
        <v/>
      </c>
      <c r="BL936" s="239" t="str">
        <f t="shared" si="1384"/>
        <v/>
      </c>
      <c r="BN936" s="239" t="str">
        <f t="shared" si="1395"/>
        <v/>
      </c>
      <c r="BO936" s="239" t="str">
        <f t="shared" si="1396"/>
        <v/>
      </c>
      <c r="BP936" s="239" t="str">
        <f t="shared" si="1397"/>
        <v/>
      </c>
      <c r="BQ936" s="239" t="str">
        <f t="shared" si="1398"/>
        <v/>
      </c>
      <c r="BR936" s="239" t="str">
        <f t="shared" si="1399"/>
        <v/>
      </c>
      <c r="BS936" s="239" t="str">
        <f t="shared" si="1400"/>
        <v/>
      </c>
      <c r="BT936" s="239" t="str">
        <f t="shared" si="1401"/>
        <v/>
      </c>
      <c r="BU936" s="239" t="str">
        <f t="shared" si="1402"/>
        <v/>
      </c>
      <c r="BV936" s="239" t="str">
        <f t="shared" si="1403"/>
        <v/>
      </c>
      <c r="BW936" s="239" t="str">
        <f t="shared" si="1404"/>
        <v/>
      </c>
      <c r="BX936" s="239" t="str">
        <f t="shared" si="1405"/>
        <v/>
      </c>
      <c r="BY936" s="239" t="str">
        <f t="shared" si="1406"/>
        <v/>
      </c>
      <c r="BZ936" s="239" t="str">
        <f t="shared" si="1407"/>
        <v/>
      </c>
      <c r="CA936" s="239" t="str">
        <f t="shared" si="1408"/>
        <v/>
      </c>
      <c r="CB936" s="239" t="str">
        <f t="shared" si="1409"/>
        <v/>
      </c>
      <c r="CC936" s="239" t="str">
        <f t="shared" si="1410"/>
        <v/>
      </c>
      <c r="CD936" s="239" t="str">
        <f t="shared" si="1411"/>
        <v/>
      </c>
      <c r="CE936" s="239" t="str">
        <f t="shared" si="1412"/>
        <v/>
      </c>
      <c r="CF936" s="239" t="str">
        <f t="shared" si="1413"/>
        <v/>
      </c>
      <c r="CG936" s="239" t="str">
        <f t="shared" si="1414"/>
        <v/>
      </c>
      <c r="CH936" s="239" t="str">
        <f t="shared" si="1415"/>
        <v/>
      </c>
      <c r="CI936" s="239" t="str">
        <f t="shared" si="1416"/>
        <v/>
      </c>
      <c r="CJ936" s="239" t="str">
        <f t="shared" si="1417"/>
        <v/>
      </c>
      <c r="CK936" s="239" t="str">
        <f t="shared" si="1418"/>
        <v/>
      </c>
      <c r="CL936" s="239" t="str">
        <f t="shared" si="1419"/>
        <v/>
      </c>
      <c r="CM936" s="239" t="str">
        <f t="shared" si="1420"/>
        <v/>
      </c>
      <c r="CN936" s="239" t="str">
        <f t="shared" si="1421"/>
        <v/>
      </c>
      <c r="CP936" s="239" t="str">
        <f t="shared" si="1422"/>
        <v/>
      </c>
      <c r="CQ936" s="239" t="str">
        <f t="shared" si="1423"/>
        <v/>
      </c>
      <c r="CR936" s="239" t="str">
        <f t="shared" si="1424"/>
        <v/>
      </c>
      <c r="CS936" s="239" t="str">
        <f t="shared" si="1425"/>
        <v/>
      </c>
      <c r="CT936" s="239" t="str">
        <f t="shared" si="1426"/>
        <v/>
      </c>
      <c r="CU936" s="239" t="str">
        <f t="shared" si="1427"/>
        <v/>
      </c>
      <c r="CV936" s="239" t="str">
        <f t="shared" si="1428"/>
        <v/>
      </c>
      <c r="CW936" s="239" t="str">
        <f t="shared" si="1429"/>
        <v/>
      </c>
      <c r="CX936" s="239" t="str">
        <f t="shared" si="1430"/>
        <v/>
      </c>
      <c r="CY936" s="239" t="str">
        <f t="shared" si="1431"/>
        <v/>
      </c>
      <c r="CZ936" s="239" t="str">
        <f t="shared" si="1432"/>
        <v/>
      </c>
      <c r="DA936" s="239" t="str">
        <f t="shared" si="1433"/>
        <v/>
      </c>
      <c r="DB936" s="239" t="str">
        <f t="shared" si="1434"/>
        <v/>
      </c>
      <c r="DC936" s="239" t="str">
        <f t="shared" si="1435"/>
        <v/>
      </c>
      <c r="DD936" s="239" t="str">
        <f t="shared" si="1436"/>
        <v/>
      </c>
      <c r="DE936" s="239" t="str">
        <f t="shared" si="1437"/>
        <v/>
      </c>
      <c r="DF936" s="239" t="str">
        <f t="shared" si="1438"/>
        <v/>
      </c>
      <c r="DG936" s="239" t="str">
        <f t="shared" si="1439"/>
        <v/>
      </c>
      <c r="DH936" s="239" t="str">
        <f t="shared" si="1440"/>
        <v/>
      </c>
      <c r="DI936" s="239" t="str">
        <f t="shared" si="1441"/>
        <v/>
      </c>
      <c r="DJ936" s="239" t="str">
        <f t="shared" si="1442"/>
        <v/>
      </c>
      <c r="DK936" s="239" t="str">
        <f t="shared" si="1443"/>
        <v/>
      </c>
      <c r="DL936" s="239" t="str">
        <f t="shared" si="1444"/>
        <v/>
      </c>
      <c r="DM936" s="239" t="str">
        <f t="shared" si="1445"/>
        <v/>
      </c>
      <c r="DN936" s="239" t="str">
        <f t="shared" si="1446"/>
        <v/>
      </c>
      <c r="DO936" s="239" t="str">
        <f t="shared" si="1447"/>
        <v/>
      </c>
      <c r="DP936" s="239" t="str">
        <f t="shared" si="1448"/>
        <v/>
      </c>
    </row>
    <row r="937" spans="1:120" ht="95.25" hidden="1" customHeight="1" x14ac:dyDescent="0.25">
      <c r="A937" s="49" t="s">
        <v>4510</v>
      </c>
      <c r="B937" s="49">
        <v>4000</v>
      </c>
      <c r="C937" s="49" t="s">
        <v>70</v>
      </c>
      <c r="D937" s="49" t="s">
        <v>3646</v>
      </c>
      <c r="E937" s="85">
        <v>4</v>
      </c>
      <c r="F937" s="49" t="s">
        <v>3690</v>
      </c>
      <c r="G937" s="49" t="str">
        <f t="shared" si="1450"/>
        <v>4000-6</v>
      </c>
      <c r="H937" s="49" t="s">
        <v>75</v>
      </c>
      <c r="I937" s="49" t="s">
        <v>76</v>
      </c>
      <c r="J937" s="49" t="s">
        <v>265</v>
      </c>
      <c r="K937" s="49" t="s">
        <v>124</v>
      </c>
      <c r="L937" s="49" t="s">
        <v>79</v>
      </c>
      <c r="M937" s="49" t="s">
        <v>3648</v>
      </c>
      <c r="N937" s="49" t="s">
        <v>1293</v>
      </c>
      <c r="O937" s="49" t="s">
        <v>3691</v>
      </c>
      <c r="P937" s="49" t="s">
        <v>3692</v>
      </c>
      <c r="Q937" s="50">
        <v>0.13</v>
      </c>
      <c r="R937" s="50"/>
      <c r="S937" s="49">
        <v>1</v>
      </c>
      <c r="T937" s="49" t="s">
        <v>84</v>
      </c>
      <c r="U937" s="49" t="s">
        <v>3693</v>
      </c>
      <c r="V937" s="51">
        <v>44991</v>
      </c>
      <c r="W937" s="97">
        <v>45198</v>
      </c>
      <c r="X937" s="179" t="s">
        <v>3694</v>
      </c>
      <c r="Y937" s="49" t="s">
        <v>202</v>
      </c>
      <c r="Z937" s="59" t="s">
        <v>100</v>
      </c>
      <c r="AA937" s="60">
        <v>1</v>
      </c>
      <c r="AB937" s="60" t="s">
        <v>3695</v>
      </c>
      <c r="AC937" s="69">
        <v>45184</v>
      </c>
      <c r="AD937" s="60">
        <v>1</v>
      </c>
      <c r="AE937" s="60" t="s">
        <v>939</v>
      </c>
      <c r="AF937" s="69">
        <v>45184</v>
      </c>
      <c r="AG937" s="57" t="s">
        <v>79</v>
      </c>
      <c r="AH937" s="52" t="s">
        <v>92</v>
      </c>
      <c r="AI937" s="52">
        <f t="shared" si="1385"/>
        <v>0.13</v>
      </c>
      <c r="AJ937" s="52"/>
      <c r="AK937" s="52"/>
      <c r="AL937" s="239" t="str">
        <f t="shared" si="1386"/>
        <v/>
      </c>
      <c r="AM937" s="239" t="str">
        <f t="shared" si="1387"/>
        <v/>
      </c>
      <c r="AN937" s="239" t="str">
        <f t="shared" si="1388"/>
        <v/>
      </c>
      <c r="AO937" s="239" t="str">
        <f t="shared" si="1389"/>
        <v/>
      </c>
      <c r="AP937" s="239" t="str">
        <f t="shared" si="1390"/>
        <v/>
      </c>
      <c r="AQ937" s="239" t="str">
        <f t="shared" si="1391"/>
        <v/>
      </c>
      <c r="AR937" s="239" t="str">
        <f t="shared" si="1392"/>
        <v/>
      </c>
      <c r="AS937" s="239" t="str">
        <f t="shared" si="1393"/>
        <v/>
      </c>
      <c r="AT937" s="239" t="str">
        <f t="shared" si="1394"/>
        <v/>
      </c>
      <c r="AU937" s="239" t="str">
        <f t="shared" si="1367"/>
        <v/>
      </c>
      <c r="AV937" s="239" t="str">
        <f t="shared" si="1368"/>
        <v/>
      </c>
      <c r="AW937" s="239" t="str">
        <f t="shared" si="1369"/>
        <v/>
      </c>
      <c r="AX937" s="239" t="str">
        <f t="shared" si="1370"/>
        <v/>
      </c>
      <c r="AY937" s="239" t="str">
        <f t="shared" si="1371"/>
        <v/>
      </c>
      <c r="AZ937" s="239" t="str">
        <f t="shared" si="1372"/>
        <v/>
      </c>
      <c r="BA937" s="239" t="str">
        <f t="shared" si="1373"/>
        <v/>
      </c>
      <c r="BB937" s="239" t="str">
        <f t="shared" si="1374"/>
        <v/>
      </c>
      <c r="BC937" s="239" t="str">
        <f t="shared" si="1375"/>
        <v/>
      </c>
      <c r="BD937" s="239" t="str">
        <f t="shared" si="1376"/>
        <v/>
      </c>
      <c r="BE937" s="239" t="str">
        <f t="shared" si="1377"/>
        <v/>
      </c>
      <c r="BF937" s="239" t="str">
        <f t="shared" si="1378"/>
        <v/>
      </c>
      <c r="BG937" s="239" t="str">
        <f t="shared" si="1379"/>
        <v/>
      </c>
      <c r="BH937" s="239" t="str">
        <f t="shared" si="1380"/>
        <v/>
      </c>
      <c r="BI937" s="239" t="str">
        <f t="shared" si="1381"/>
        <v/>
      </c>
      <c r="BJ937" s="239" t="str">
        <f t="shared" si="1382"/>
        <v/>
      </c>
      <c r="BK937" s="239" t="str">
        <f t="shared" si="1383"/>
        <v/>
      </c>
      <c r="BL937" s="239" t="str">
        <f t="shared" si="1384"/>
        <v/>
      </c>
      <c r="BN937" s="239" t="str">
        <f t="shared" si="1395"/>
        <v/>
      </c>
      <c r="BO937" s="239" t="str">
        <f t="shared" si="1396"/>
        <v/>
      </c>
      <c r="BP937" s="239" t="str">
        <f t="shared" si="1397"/>
        <v/>
      </c>
      <c r="BQ937" s="239" t="str">
        <f t="shared" si="1398"/>
        <v/>
      </c>
      <c r="BR937" s="239" t="str">
        <f t="shared" si="1399"/>
        <v/>
      </c>
      <c r="BS937" s="239" t="str">
        <f t="shared" si="1400"/>
        <v/>
      </c>
      <c r="BT937" s="239" t="str">
        <f t="shared" si="1401"/>
        <v/>
      </c>
      <c r="BU937" s="239" t="str">
        <f t="shared" si="1402"/>
        <v/>
      </c>
      <c r="BV937" s="239" t="str">
        <f t="shared" si="1403"/>
        <v/>
      </c>
      <c r="BW937" s="239" t="str">
        <f t="shared" si="1404"/>
        <v/>
      </c>
      <c r="BX937" s="239" t="str">
        <f t="shared" si="1405"/>
        <v/>
      </c>
      <c r="BY937" s="239" t="str">
        <f t="shared" si="1406"/>
        <v/>
      </c>
      <c r="BZ937" s="239" t="str">
        <f t="shared" si="1407"/>
        <v/>
      </c>
      <c r="CA937" s="239" t="str">
        <f t="shared" si="1408"/>
        <v/>
      </c>
      <c r="CB937" s="239" t="str">
        <f t="shared" si="1409"/>
        <v/>
      </c>
      <c r="CC937" s="239" t="str">
        <f t="shared" si="1410"/>
        <v/>
      </c>
      <c r="CD937" s="239" t="str">
        <f t="shared" si="1411"/>
        <v/>
      </c>
      <c r="CE937" s="239" t="str">
        <f t="shared" si="1412"/>
        <v/>
      </c>
      <c r="CF937" s="239" t="str">
        <f t="shared" si="1413"/>
        <v/>
      </c>
      <c r="CG937" s="239" t="str">
        <f t="shared" si="1414"/>
        <v/>
      </c>
      <c r="CH937" s="239" t="str">
        <f t="shared" si="1415"/>
        <v/>
      </c>
      <c r="CI937" s="239" t="str">
        <f t="shared" si="1416"/>
        <v/>
      </c>
      <c r="CJ937" s="239" t="str">
        <f t="shared" si="1417"/>
        <v/>
      </c>
      <c r="CK937" s="239" t="str">
        <f t="shared" si="1418"/>
        <v/>
      </c>
      <c r="CL937" s="239" t="str">
        <f t="shared" si="1419"/>
        <v/>
      </c>
      <c r="CM937" s="239" t="str">
        <f t="shared" si="1420"/>
        <v/>
      </c>
      <c r="CN937" s="239" t="str">
        <f t="shared" si="1421"/>
        <v/>
      </c>
      <c r="CP937" s="239" t="str">
        <f t="shared" si="1422"/>
        <v/>
      </c>
      <c r="CQ937" s="239" t="str">
        <f t="shared" si="1423"/>
        <v/>
      </c>
      <c r="CR937" s="239" t="str">
        <f t="shared" si="1424"/>
        <v/>
      </c>
      <c r="CS937" s="239" t="str">
        <f t="shared" si="1425"/>
        <v/>
      </c>
      <c r="CT937" s="239" t="str">
        <f t="shared" si="1426"/>
        <v/>
      </c>
      <c r="CU937" s="239" t="str">
        <f t="shared" si="1427"/>
        <v/>
      </c>
      <c r="CV937" s="239" t="str">
        <f t="shared" si="1428"/>
        <v/>
      </c>
      <c r="CW937" s="239" t="str">
        <f t="shared" si="1429"/>
        <v/>
      </c>
      <c r="CX937" s="239" t="str">
        <f t="shared" si="1430"/>
        <v/>
      </c>
      <c r="CY937" s="239" t="str">
        <f t="shared" si="1431"/>
        <v/>
      </c>
      <c r="CZ937" s="239" t="str">
        <f t="shared" si="1432"/>
        <v/>
      </c>
      <c r="DA937" s="239" t="str">
        <f t="shared" si="1433"/>
        <v/>
      </c>
      <c r="DB937" s="239" t="str">
        <f t="shared" si="1434"/>
        <v/>
      </c>
      <c r="DC937" s="239" t="str">
        <f t="shared" si="1435"/>
        <v/>
      </c>
      <c r="DD937" s="239" t="str">
        <f t="shared" si="1436"/>
        <v/>
      </c>
      <c r="DE937" s="239" t="str">
        <f t="shared" si="1437"/>
        <v/>
      </c>
      <c r="DF937" s="239" t="str">
        <f t="shared" si="1438"/>
        <v/>
      </c>
      <c r="DG937" s="239" t="str">
        <f t="shared" si="1439"/>
        <v/>
      </c>
      <c r="DH937" s="239" t="str">
        <f t="shared" si="1440"/>
        <v/>
      </c>
      <c r="DI937" s="239" t="str">
        <f t="shared" si="1441"/>
        <v/>
      </c>
      <c r="DJ937" s="239" t="str">
        <f t="shared" si="1442"/>
        <v/>
      </c>
      <c r="DK937" s="239" t="str">
        <f t="shared" si="1443"/>
        <v/>
      </c>
      <c r="DL937" s="239" t="str">
        <f t="shared" si="1444"/>
        <v/>
      </c>
      <c r="DM937" s="239" t="str">
        <f t="shared" si="1445"/>
        <v/>
      </c>
      <c r="DN937" s="239" t="str">
        <f t="shared" si="1446"/>
        <v/>
      </c>
      <c r="DO937" s="239" t="str">
        <f t="shared" si="1447"/>
        <v/>
      </c>
      <c r="DP937" s="239" t="str">
        <f t="shared" si="1448"/>
        <v/>
      </c>
    </row>
    <row r="938" spans="1:120" ht="114" hidden="1" customHeight="1" x14ac:dyDescent="0.25">
      <c r="A938" s="53" t="s">
        <v>4510</v>
      </c>
      <c r="B938" s="53">
        <v>4000</v>
      </c>
      <c r="C938" s="53" t="s">
        <v>70</v>
      </c>
      <c r="D938" s="53" t="s">
        <v>3646</v>
      </c>
      <c r="E938" s="87">
        <v>4</v>
      </c>
      <c r="F938" s="53" t="s">
        <v>3696</v>
      </c>
      <c r="G938" s="53" t="str">
        <f t="shared" si="1450"/>
        <v>4000-6</v>
      </c>
      <c r="H938" s="53" t="s">
        <v>94</v>
      </c>
      <c r="I938" s="53" t="s">
        <v>76</v>
      </c>
      <c r="J938" s="53" t="s">
        <v>80</v>
      </c>
      <c r="K938" s="53" t="s">
        <v>80</v>
      </c>
      <c r="L938" s="53" t="s">
        <v>80</v>
      </c>
      <c r="M938" s="53" t="s">
        <v>80</v>
      </c>
      <c r="N938" s="53" t="s">
        <v>80</v>
      </c>
      <c r="O938" s="53" t="s">
        <v>644</v>
      </c>
      <c r="P938" s="53" t="s">
        <v>374</v>
      </c>
      <c r="Q938" s="52">
        <v>0.2</v>
      </c>
      <c r="R938" s="52">
        <f>+Q938*Q937</f>
        <v>2.6000000000000002E-2</v>
      </c>
      <c r="S938" s="53">
        <v>1</v>
      </c>
      <c r="T938" s="53" t="s">
        <v>84</v>
      </c>
      <c r="U938" s="53" t="s">
        <v>2426</v>
      </c>
      <c r="V938" s="180">
        <v>44991</v>
      </c>
      <c r="W938" s="180">
        <v>45078</v>
      </c>
      <c r="X938" s="181" t="s">
        <v>2166</v>
      </c>
      <c r="Y938" s="49" t="s">
        <v>167</v>
      </c>
      <c r="Z938" s="59" t="s">
        <v>100</v>
      </c>
      <c r="AA938" s="60">
        <v>1</v>
      </c>
      <c r="AB938" s="62" t="s">
        <v>3697</v>
      </c>
      <c r="AC938" s="62">
        <v>45077</v>
      </c>
      <c r="AD938" s="60">
        <v>1</v>
      </c>
      <c r="AE938" s="62" t="s">
        <v>3655</v>
      </c>
      <c r="AF938" s="62">
        <v>45077</v>
      </c>
      <c r="AG938" s="60" t="s">
        <v>79</v>
      </c>
      <c r="AH938" s="60">
        <v>1</v>
      </c>
      <c r="AI938" s="52">
        <f t="shared" si="1385"/>
        <v>2.6000000000000002E-2</v>
      </c>
      <c r="AJ938" s="52">
        <f t="shared" ref="AJ938:AJ940" si="1455">+AI938/R938</f>
        <v>1</v>
      </c>
      <c r="AK938" s="52"/>
      <c r="AL938" s="239" t="str">
        <f t="shared" si="1386"/>
        <v/>
      </c>
      <c r="AM938" s="239" t="str">
        <f t="shared" si="1387"/>
        <v/>
      </c>
      <c r="AN938" s="239" t="str">
        <f t="shared" si="1388"/>
        <v/>
      </c>
      <c r="AO938" s="239" t="str">
        <f t="shared" si="1389"/>
        <v/>
      </c>
      <c r="AP938" s="239" t="str">
        <f t="shared" si="1390"/>
        <v/>
      </c>
      <c r="AQ938" s="239" t="str">
        <f t="shared" si="1391"/>
        <v/>
      </c>
      <c r="AR938" s="239" t="str">
        <f t="shared" si="1392"/>
        <v/>
      </c>
      <c r="AS938" s="239" t="str">
        <f t="shared" si="1393"/>
        <v/>
      </c>
      <c r="AT938" s="239" t="str">
        <f t="shared" si="1394"/>
        <v/>
      </c>
      <c r="AU938" s="239" t="str">
        <f t="shared" si="1367"/>
        <v/>
      </c>
      <c r="AV938" s="239" t="str">
        <f t="shared" si="1368"/>
        <v/>
      </c>
      <c r="AW938" s="239" t="str">
        <f t="shared" si="1369"/>
        <v/>
      </c>
      <c r="AX938" s="239" t="str">
        <f t="shared" si="1370"/>
        <v/>
      </c>
      <c r="AY938" s="239" t="str">
        <f t="shared" si="1371"/>
        <v/>
      </c>
      <c r="AZ938" s="239" t="str">
        <f t="shared" si="1372"/>
        <v/>
      </c>
      <c r="BA938" s="239" t="str">
        <f t="shared" si="1373"/>
        <v/>
      </c>
      <c r="BB938" s="239" t="str">
        <f t="shared" si="1374"/>
        <v/>
      </c>
      <c r="BC938" s="239" t="str">
        <f t="shared" si="1375"/>
        <v/>
      </c>
      <c r="BD938" s="239" t="str">
        <f t="shared" si="1376"/>
        <v/>
      </c>
      <c r="BE938" s="239" t="str">
        <f t="shared" si="1377"/>
        <v/>
      </c>
      <c r="BF938" s="239" t="str">
        <f t="shared" si="1378"/>
        <v/>
      </c>
      <c r="BG938" s="239" t="str">
        <f t="shared" si="1379"/>
        <v/>
      </c>
      <c r="BH938" s="239" t="str">
        <f t="shared" si="1380"/>
        <v/>
      </c>
      <c r="BI938" s="239" t="str">
        <f t="shared" si="1381"/>
        <v/>
      </c>
      <c r="BJ938" s="239" t="str">
        <f t="shared" si="1382"/>
        <v/>
      </c>
      <c r="BK938" s="239" t="str">
        <f t="shared" si="1383"/>
        <v/>
      </c>
      <c r="BL938" s="239" t="str">
        <f t="shared" si="1384"/>
        <v/>
      </c>
      <c r="BN938" s="239" t="str">
        <f t="shared" si="1395"/>
        <v/>
      </c>
      <c r="BO938" s="239" t="str">
        <f t="shared" si="1396"/>
        <v/>
      </c>
      <c r="BP938" s="239" t="str">
        <f t="shared" si="1397"/>
        <v/>
      </c>
      <c r="BQ938" s="239" t="str">
        <f t="shared" si="1398"/>
        <v/>
      </c>
      <c r="BR938" s="239" t="str">
        <f t="shared" si="1399"/>
        <v/>
      </c>
      <c r="BS938" s="239" t="str">
        <f t="shared" si="1400"/>
        <v/>
      </c>
      <c r="BT938" s="239" t="str">
        <f t="shared" si="1401"/>
        <v/>
      </c>
      <c r="BU938" s="239" t="str">
        <f t="shared" si="1402"/>
        <v/>
      </c>
      <c r="BV938" s="239" t="str">
        <f t="shared" si="1403"/>
        <v/>
      </c>
      <c r="BW938" s="239" t="str">
        <f t="shared" si="1404"/>
        <v/>
      </c>
      <c r="BX938" s="239" t="str">
        <f t="shared" si="1405"/>
        <v/>
      </c>
      <c r="BY938" s="239" t="str">
        <f t="shared" si="1406"/>
        <v/>
      </c>
      <c r="BZ938" s="239" t="str">
        <f t="shared" si="1407"/>
        <v/>
      </c>
      <c r="CA938" s="239" t="str">
        <f t="shared" si="1408"/>
        <v/>
      </c>
      <c r="CB938" s="239" t="str">
        <f t="shared" si="1409"/>
        <v/>
      </c>
      <c r="CC938" s="239" t="str">
        <f t="shared" si="1410"/>
        <v/>
      </c>
      <c r="CD938" s="239" t="str">
        <f t="shared" si="1411"/>
        <v/>
      </c>
      <c r="CE938" s="239" t="str">
        <f t="shared" si="1412"/>
        <v/>
      </c>
      <c r="CF938" s="239" t="str">
        <f t="shared" si="1413"/>
        <v/>
      </c>
      <c r="CG938" s="239" t="str">
        <f t="shared" si="1414"/>
        <v/>
      </c>
      <c r="CH938" s="239" t="str">
        <f t="shared" si="1415"/>
        <v/>
      </c>
      <c r="CI938" s="239" t="str">
        <f t="shared" si="1416"/>
        <v/>
      </c>
      <c r="CJ938" s="239" t="str">
        <f t="shared" si="1417"/>
        <v/>
      </c>
      <c r="CK938" s="239" t="str">
        <f t="shared" si="1418"/>
        <v/>
      </c>
      <c r="CL938" s="239" t="str">
        <f t="shared" si="1419"/>
        <v/>
      </c>
      <c r="CM938" s="239" t="str">
        <f t="shared" si="1420"/>
        <v/>
      </c>
      <c r="CN938" s="239" t="str">
        <f t="shared" si="1421"/>
        <v/>
      </c>
      <c r="CP938" s="239" t="str">
        <f t="shared" si="1422"/>
        <v/>
      </c>
      <c r="CQ938" s="239" t="str">
        <f t="shared" si="1423"/>
        <v/>
      </c>
      <c r="CR938" s="239" t="str">
        <f t="shared" si="1424"/>
        <v/>
      </c>
      <c r="CS938" s="239" t="str">
        <f t="shared" si="1425"/>
        <v/>
      </c>
      <c r="CT938" s="239" t="str">
        <f t="shared" si="1426"/>
        <v/>
      </c>
      <c r="CU938" s="239" t="str">
        <f t="shared" si="1427"/>
        <v/>
      </c>
      <c r="CV938" s="239" t="str">
        <f t="shared" si="1428"/>
        <v/>
      </c>
      <c r="CW938" s="239" t="str">
        <f t="shared" si="1429"/>
        <v/>
      </c>
      <c r="CX938" s="239" t="str">
        <f t="shared" si="1430"/>
        <v/>
      </c>
      <c r="CY938" s="239" t="str">
        <f t="shared" si="1431"/>
        <v/>
      </c>
      <c r="CZ938" s="239" t="str">
        <f t="shared" si="1432"/>
        <v/>
      </c>
      <c r="DA938" s="239" t="str">
        <f t="shared" si="1433"/>
        <v/>
      </c>
      <c r="DB938" s="239" t="str">
        <f t="shared" si="1434"/>
        <v/>
      </c>
      <c r="DC938" s="239" t="str">
        <f t="shared" si="1435"/>
        <v/>
      </c>
      <c r="DD938" s="239" t="str">
        <f t="shared" si="1436"/>
        <v/>
      </c>
      <c r="DE938" s="239" t="str">
        <f t="shared" si="1437"/>
        <v/>
      </c>
      <c r="DF938" s="239" t="str">
        <f t="shared" si="1438"/>
        <v/>
      </c>
      <c r="DG938" s="239" t="str">
        <f t="shared" si="1439"/>
        <v/>
      </c>
      <c r="DH938" s="239" t="str">
        <f t="shared" si="1440"/>
        <v/>
      </c>
      <c r="DI938" s="239" t="str">
        <f t="shared" si="1441"/>
        <v/>
      </c>
      <c r="DJ938" s="239" t="str">
        <f t="shared" si="1442"/>
        <v/>
      </c>
      <c r="DK938" s="239" t="str">
        <f t="shared" si="1443"/>
        <v/>
      </c>
      <c r="DL938" s="239" t="str">
        <f t="shared" si="1444"/>
        <v/>
      </c>
      <c r="DM938" s="239" t="str">
        <f t="shared" si="1445"/>
        <v/>
      </c>
      <c r="DN938" s="239" t="str">
        <f t="shared" si="1446"/>
        <v/>
      </c>
      <c r="DO938" s="239" t="str">
        <f t="shared" si="1447"/>
        <v/>
      </c>
      <c r="DP938" s="239" t="str">
        <f t="shared" si="1448"/>
        <v/>
      </c>
    </row>
    <row r="939" spans="1:120" ht="96" hidden="1" customHeight="1" x14ac:dyDescent="0.25">
      <c r="A939" s="53" t="s">
        <v>4510</v>
      </c>
      <c r="B939" s="53">
        <v>4000</v>
      </c>
      <c r="C939" s="53" t="s">
        <v>70</v>
      </c>
      <c r="D939" s="53" t="s">
        <v>3646</v>
      </c>
      <c r="E939" s="87">
        <v>4</v>
      </c>
      <c r="F939" s="53" t="s">
        <v>3698</v>
      </c>
      <c r="G939" s="53" t="str">
        <f t="shared" si="1450"/>
        <v>4000-6</v>
      </c>
      <c r="H939" s="53" t="s">
        <v>94</v>
      </c>
      <c r="I939" s="53" t="s">
        <v>76</v>
      </c>
      <c r="J939" s="53" t="s">
        <v>80</v>
      </c>
      <c r="K939" s="53" t="s">
        <v>80</v>
      </c>
      <c r="L939" s="53" t="s">
        <v>80</v>
      </c>
      <c r="M939" s="53" t="s">
        <v>80</v>
      </c>
      <c r="N939" s="53" t="s">
        <v>80</v>
      </c>
      <c r="O939" s="53" t="s">
        <v>644</v>
      </c>
      <c r="P939" s="53" t="s">
        <v>378</v>
      </c>
      <c r="Q939" s="52">
        <v>0.2</v>
      </c>
      <c r="R939" s="52">
        <f>+Q939*Q937</f>
        <v>2.6000000000000002E-2</v>
      </c>
      <c r="S939" s="53">
        <v>1</v>
      </c>
      <c r="T939" s="53" t="s">
        <v>84</v>
      </c>
      <c r="U939" s="53" t="s">
        <v>3189</v>
      </c>
      <c r="V939" s="180">
        <v>45090</v>
      </c>
      <c r="W939" s="97">
        <v>45135</v>
      </c>
      <c r="X939" s="179" t="s">
        <v>3699</v>
      </c>
      <c r="Y939" s="49" t="s">
        <v>202</v>
      </c>
      <c r="Z939" s="59" t="s">
        <v>100</v>
      </c>
      <c r="AA939" s="60">
        <v>1</v>
      </c>
      <c r="AB939" s="60" t="s">
        <v>3700</v>
      </c>
      <c r="AC939" s="69">
        <v>45134</v>
      </c>
      <c r="AD939" s="60">
        <v>1</v>
      </c>
      <c r="AE939" s="60" t="s">
        <v>3701</v>
      </c>
      <c r="AF939" s="69">
        <v>45183</v>
      </c>
      <c r="AG939" s="60" t="s">
        <v>125</v>
      </c>
      <c r="AH939" s="60">
        <v>0.9</v>
      </c>
      <c r="AI939" s="52">
        <f t="shared" si="1385"/>
        <v>2.6000000000000002E-2</v>
      </c>
      <c r="AJ939" s="52">
        <f t="shared" si="1455"/>
        <v>1</v>
      </c>
      <c r="AK939" s="52"/>
      <c r="AL939" s="239" t="str">
        <f t="shared" si="1386"/>
        <v/>
      </c>
      <c r="AM939" s="239" t="str">
        <f t="shared" si="1387"/>
        <v/>
      </c>
      <c r="AN939" s="239" t="str">
        <f t="shared" si="1388"/>
        <v/>
      </c>
      <c r="AO939" s="239" t="str">
        <f t="shared" si="1389"/>
        <v/>
      </c>
      <c r="AP939" s="239" t="str">
        <f t="shared" si="1390"/>
        <v/>
      </c>
      <c r="AQ939" s="239" t="str">
        <f t="shared" si="1391"/>
        <v/>
      </c>
      <c r="AR939" s="239">
        <f t="shared" si="1392"/>
        <v>1</v>
      </c>
      <c r="AS939" s="239" t="str">
        <f t="shared" si="1393"/>
        <v/>
      </c>
      <c r="AT939" s="239" t="str">
        <f t="shared" si="1394"/>
        <v/>
      </c>
      <c r="AU939" s="239" t="str">
        <f t="shared" si="1367"/>
        <v/>
      </c>
      <c r="AV939" s="239">
        <f t="shared" si="1368"/>
        <v>1</v>
      </c>
      <c r="AW939" s="239" t="str">
        <f t="shared" si="1369"/>
        <v/>
      </c>
      <c r="AX939" s="239" t="str">
        <f t="shared" si="1370"/>
        <v/>
      </c>
      <c r="AY939" s="239" t="str">
        <f t="shared" si="1371"/>
        <v/>
      </c>
      <c r="AZ939" s="239" t="str">
        <f t="shared" si="1372"/>
        <v/>
      </c>
      <c r="BA939" s="239" t="str">
        <f t="shared" si="1373"/>
        <v/>
      </c>
      <c r="BB939" s="239" t="str">
        <f t="shared" si="1374"/>
        <v/>
      </c>
      <c r="BC939" s="239" t="str">
        <f t="shared" si="1375"/>
        <v/>
      </c>
      <c r="BD939" s="239" t="str">
        <f t="shared" si="1376"/>
        <v/>
      </c>
      <c r="BE939" s="239" t="str">
        <f t="shared" si="1377"/>
        <v/>
      </c>
      <c r="BF939" s="239" t="str">
        <f t="shared" si="1378"/>
        <v/>
      </c>
      <c r="BG939" s="239" t="str">
        <f t="shared" si="1379"/>
        <v/>
      </c>
      <c r="BH939" s="239" t="str">
        <f t="shared" si="1380"/>
        <v/>
      </c>
      <c r="BI939" s="239" t="str">
        <f t="shared" si="1381"/>
        <v/>
      </c>
      <c r="BJ939" s="239" t="str">
        <f t="shared" si="1382"/>
        <v/>
      </c>
      <c r="BK939" s="239" t="str">
        <f t="shared" si="1383"/>
        <v/>
      </c>
      <c r="BL939" s="239" t="str">
        <f t="shared" si="1384"/>
        <v/>
      </c>
      <c r="BN939" s="239" t="str">
        <f t="shared" si="1395"/>
        <v/>
      </c>
      <c r="BO939" s="239" t="str">
        <f t="shared" si="1396"/>
        <v/>
      </c>
      <c r="BP939" s="239" t="str">
        <f t="shared" si="1397"/>
        <v/>
      </c>
      <c r="BQ939" s="239" t="str">
        <f t="shared" si="1398"/>
        <v/>
      </c>
      <c r="BR939" s="239" t="str">
        <f t="shared" si="1399"/>
        <v/>
      </c>
      <c r="BS939" s="239" t="str">
        <f t="shared" si="1400"/>
        <v/>
      </c>
      <c r="BT939" s="239">
        <f t="shared" si="1401"/>
        <v>0.9</v>
      </c>
      <c r="BU939" s="239" t="str">
        <f t="shared" si="1402"/>
        <v/>
      </c>
      <c r="BV939" s="239" t="str">
        <f t="shared" si="1403"/>
        <v/>
      </c>
      <c r="BW939" s="239" t="str">
        <f t="shared" si="1404"/>
        <v/>
      </c>
      <c r="BX939" s="239">
        <f t="shared" si="1405"/>
        <v>0.9</v>
      </c>
      <c r="BY939" s="239" t="str">
        <f t="shared" si="1406"/>
        <v/>
      </c>
      <c r="BZ939" s="239" t="str">
        <f t="shared" si="1407"/>
        <v/>
      </c>
      <c r="CA939" s="239" t="str">
        <f t="shared" si="1408"/>
        <v/>
      </c>
      <c r="CB939" s="239" t="str">
        <f t="shared" si="1409"/>
        <v/>
      </c>
      <c r="CC939" s="239" t="str">
        <f t="shared" si="1410"/>
        <v/>
      </c>
      <c r="CD939" s="239" t="str">
        <f t="shared" si="1411"/>
        <v/>
      </c>
      <c r="CE939" s="239" t="str">
        <f t="shared" si="1412"/>
        <v/>
      </c>
      <c r="CF939" s="239" t="str">
        <f t="shared" si="1413"/>
        <v/>
      </c>
      <c r="CG939" s="239" t="str">
        <f t="shared" si="1414"/>
        <v/>
      </c>
      <c r="CH939" s="239" t="str">
        <f t="shared" si="1415"/>
        <v/>
      </c>
      <c r="CI939" s="239" t="str">
        <f t="shared" si="1416"/>
        <v/>
      </c>
      <c r="CJ939" s="239" t="str">
        <f t="shared" si="1417"/>
        <v/>
      </c>
      <c r="CK939" s="239" t="str">
        <f t="shared" si="1418"/>
        <v/>
      </c>
      <c r="CL939" s="239" t="str">
        <f t="shared" si="1419"/>
        <v/>
      </c>
      <c r="CM939" s="239" t="str">
        <f t="shared" si="1420"/>
        <v/>
      </c>
      <c r="CN939" s="239" t="str">
        <f t="shared" si="1421"/>
        <v/>
      </c>
      <c r="CP939" s="239" t="str">
        <f t="shared" si="1422"/>
        <v/>
      </c>
      <c r="CQ939" s="239" t="str">
        <f t="shared" si="1423"/>
        <v/>
      </c>
      <c r="CR939" s="239" t="str">
        <f t="shared" si="1424"/>
        <v/>
      </c>
      <c r="CS939" s="239" t="str">
        <f t="shared" si="1425"/>
        <v/>
      </c>
      <c r="CT939" s="239" t="str">
        <f t="shared" si="1426"/>
        <v/>
      </c>
      <c r="CU939" s="239" t="str">
        <f t="shared" si="1427"/>
        <v/>
      </c>
      <c r="CV939" s="239" t="str">
        <f t="shared" si="1428"/>
        <v>3er Trimestre</v>
      </c>
      <c r="CW939" s="239" t="str">
        <f t="shared" si="1429"/>
        <v/>
      </c>
      <c r="CX939" s="239" t="str">
        <f t="shared" si="1430"/>
        <v/>
      </c>
      <c r="CY939" s="239" t="str">
        <f t="shared" si="1431"/>
        <v/>
      </c>
      <c r="CZ939" s="239" t="str">
        <f t="shared" si="1432"/>
        <v>3er Trimestre</v>
      </c>
      <c r="DA939" s="239" t="str">
        <f t="shared" si="1433"/>
        <v/>
      </c>
      <c r="DB939" s="239" t="str">
        <f t="shared" si="1434"/>
        <v/>
      </c>
      <c r="DC939" s="239" t="str">
        <f t="shared" si="1435"/>
        <v/>
      </c>
      <c r="DD939" s="239" t="str">
        <f t="shared" si="1436"/>
        <v/>
      </c>
      <c r="DE939" s="239" t="str">
        <f t="shared" si="1437"/>
        <v/>
      </c>
      <c r="DF939" s="239" t="str">
        <f t="shared" si="1438"/>
        <v/>
      </c>
      <c r="DG939" s="239" t="str">
        <f t="shared" si="1439"/>
        <v/>
      </c>
      <c r="DH939" s="239" t="str">
        <f t="shared" si="1440"/>
        <v/>
      </c>
      <c r="DI939" s="239" t="str">
        <f t="shared" si="1441"/>
        <v/>
      </c>
      <c r="DJ939" s="239" t="str">
        <f t="shared" si="1442"/>
        <v/>
      </c>
      <c r="DK939" s="239" t="str">
        <f t="shared" si="1443"/>
        <v/>
      </c>
      <c r="DL939" s="239" t="str">
        <f t="shared" si="1444"/>
        <v/>
      </c>
      <c r="DM939" s="239" t="str">
        <f t="shared" si="1445"/>
        <v/>
      </c>
      <c r="DN939" s="239" t="str">
        <f t="shared" si="1446"/>
        <v/>
      </c>
      <c r="DO939" s="239" t="str">
        <f t="shared" si="1447"/>
        <v/>
      </c>
      <c r="DP939" s="239" t="str">
        <f t="shared" si="1448"/>
        <v/>
      </c>
    </row>
    <row r="940" spans="1:120" ht="77.25" hidden="1" customHeight="1" x14ac:dyDescent="0.25">
      <c r="A940" s="53" t="s">
        <v>4510</v>
      </c>
      <c r="B940" s="53">
        <v>4000</v>
      </c>
      <c r="C940" s="53" t="s">
        <v>70</v>
      </c>
      <c r="D940" s="53" t="s">
        <v>3646</v>
      </c>
      <c r="E940" s="87">
        <v>4</v>
      </c>
      <c r="F940" s="53" t="s">
        <v>3702</v>
      </c>
      <c r="G940" s="53" t="str">
        <f t="shared" si="1450"/>
        <v>4000-6</v>
      </c>
      <c r="H940" s="53" t="s">
        <v>94</v>
      </c>
      <c r="I940" s="53" t="s">
        <v>76</v>
      </c>
      <c r="J940" s="53" t="s">
        <v>80</v>
      </c>
      <c r="K940" s="53" t="s">
        <v>80</v>
      </c>
      <c r="L940" s="53" t="s">
        <v>80</v>
      </c>
      <c r="M940" s="53" t="s">
        <v>80</v>
      </c>
      <c r="N940" s="53" t="s">
        <v>80</v>
      </c>
      <c r="O940" s="53" t="s">
        <v>644</v>
      </c>
      <c r="P940" s="53" t="s">
        <v>383</v>
      </c>
      <c r="Q940" s="52">
        <v>0.2</v>
      </c>
      <c r="R940" s="52">
        <f>+Q940*Q937</f>
        <v>2.6000000000000002E-2</v>
      </c>
      <c r="S940" s="53">
        <v>1</v>
      </c>
      <c r="T940" s="53" t="s">
        <v>84</v>
      </c>
      <c r="U940" s="53" t="s">
        <v>3192</v>
      </c>
      <c r="V940" s="97">
        <v>45138</v>
      </c>
      <c r="W940" s="97">
        <v>45156</v>
      </c>
      <c r="X940" s="179" t="s">
        <v>2166</v>
      </c>
      <c r="Y940" s="49" t="s">
        <v>202</v>
      </c>
      <c r="Z940" s="59" t="s">
        <v>100</v>
      </c>
      <c r="AA940" s="60">
        <v>1</v>
      </c>
      <c r="AB940" s="60" t="s">
        <v>3703</v>
      </c>
      <c r="AC940" s="69">
        <v>45156</v>
      </c>
      <c r="AD940" s="60">
        <v>1</v>
      </c>
      <c r="AE940" s="60" t="s">
        <v>3704</v>
      </c>
      <c r="AF940" s="69">
        <v>45156</v>
      </c>
      <c r="AG940" s="60" t="s">
        <v>79</v>
      </c>
      <c r="AH940" s="60">
        <v>1</v>
      </c>
      <c r="AI940" s="52">
        <f t="shared" si="1385"/>
        <v>2.6000000000000002E-2</v>
      </c>
      <c r="AJ940" s="52">
        <f t="shared" si="1455"/>
        <v>1</v>
      </c>
      <c r="AK940" s="52"/>
      <c r="AL940" s="239" t="str">
        <f t="shared" si="1386"/>
        <v/>
      </c>
      <c r="AM940" s="239" t="str">
        <f t="shared" si="1387"/>
        <v/>
      </c>
      <c r="AN940" s="239" t="str">
        <f t="shared" si="1388"/>
        <v/>
      </c>
      <c r="AO940" s="239" t="str">
        <f t="shared" si="1389"/>
        <v/>
      </c>
      <c r="AP940" s="239" t="str">
        <f t="shared" si="1390"/>
        <v/>
      </c>
      <c r="AQ940" s="239" t="str">
        <f t="shared" si="1391"/>
        <v/>
      </c>
      <c r="AR940" s="239" t="str">
        <f t="shared" si="1392"/>
        <v/>
      </c>
      <c r="AS940" s="239" t="str">
        <f t="shared" si="1393"/>
        <v/>
      </c>
      <c r="AT940" s="239" t="str">
        <f t="shared" si="1394"/>
        <v/>
      </c>
      <c r="AU940" s="239" t="str">
        <f t="shared" si="1367"/>
        <v/>
      </c>
      <c r="AV940" s="239" t="str">
        <f t="shared" si="1368"/>
        <v/>
      </c>
      <c r="AW940" s="239" t="str">
        <f t="shared" si="1369"/>
        <v/>
      </c>
      <c r="AX940" s="239" t="str">
        <f t="shared" si="1370"/>
        <v/>
      </c>
      <c r="AY940" s="239" t="str">
        <f t="shared" si="1371"/>
        <v/>
      </c>
      <c r="AZ940" s="239" t="str">
        <f t="shared" si="1372"/>
        <v/>
      </c>
      <c r="BA940" s="239" t="str">
        <f t="shared" si="1373"/>
        <v/>
      </c>
      <c r="BB940" s="239" t="str">
        <f t="shared" si="1374"/>
        <v/>
      </c>
      <c r="BC940" s="239" t="str">
        <f t="shared" si="1375"/>
        <v/>
      </c>
      <c r="BD940" s="239" t="str">
        <f t="shared" si="1376"/>
        <v/>
      </c>
      <c r="BE940" s="239" t="str">
        <f t="shared" si="1377"/>
        <v/>
      </c>
      <c r="BF940" s="239" t="str">
        <f t="shared" si="1378"/>
        <v/>
      </c>
      <c r="BG940" s="239" t="str">
        <f t="shared" si="1379"/>
        <v/>
      </c>
      <c r="BH940" s="239" t="str">
        <f t="shared" si="1380"/>
        <v/>
      </c>
      <c r="BI940" s="239" t="str">
        <f t="shared" si="1381"/>
        <v/>
      </c>
      <c r="BJ940" s="239" t="str">
        <f t="shared" si="1382"/>
        <v/>
      </c>
      <c r="BK940" s="239" t="str">
        <f t="shared" si="1383"/>
        <v/>
      </c>
      <c r="BL940" s="239" t="str">
        <f t="shared" si="1384"/>
        <v/>
      </c>
      <c r="BN940" s="239" t="str">
        <f t="shared" si="1395"/>
        <v/>
      </c>
      <c r="BO940" s="239" t="str">
        <f t="shared" si="1396"/>
        <v/>
      </c>
      <c r="BP940" s="239" t="str">
        <f t="shared" si="1397"/>
        <v/>
      </c>
      <c r="BQ940" s="239" t="str">
        <f t="shared" si="1398"/>
        <v/>
      </c>
      <c r="BR940" s="239" t="str">
        <f t="shared" si="1399"/>
        <v/>
      </c>
      <c r="BS940" s="239" t="str">
        <f t="shared" si="1400"/>
        <v/>
      </c>
      <c r="BT940" s="239" t="str">
        <f t="shared" si="1401"/>
        <v/>
      </c>
      <c r="BU940" s="239" t="str">
        <f t="shared" si="1402"/>
        <v/>
      </c>
      <c r="BV940" s="239" t="str">
        <f t="shared" si="1403"/>
        <v/>
      </c>
      <c r="BW940" s="239" t="str">
        <f t="shared" si="1404"/>
        <v/>
      </c>
      <c r="BX940" s="239" t="str">
        <f t="shared" si="1405"/>
        <v/>
      </c>
      <c r="BY940" s="239" t="str">
        <f t="shared" si="1406"/>
        <v/>
      </c>
      <c r="BZ940" s="239" t="str">
        <f t="shared" si="1407"/>
        <v/>
      </c>
      <c r="CA940" s="239" t="str">
        <f t="shared" si="1408"/>
        <v/>
      </c>
      <c r="CB940" s="239" t="str">
        <f t="shared" si="1409"/>
        <v/>
      </c>
      <c r="CC940" s="239" t="str">
        <f t="shared" si="1410"/>
        <v/>
      </c>
      <c r="CD940" s="239" t="str">
        <f t="shared" si="1411"/>
        <v/>
      </c>
      <c r="CE940" s="239" t="str">
        <f t="shared" si="1412"/>
        <v/>
      </c>
      <c r="CF940" s="239" t="str">
        <f t="shared" si="1413"/>
        <v/>
      </c>
      <c r="CG940" s="239" t="str">
        <f t="shared" si="1414"/>
        <v/>
      </c>
      <c r="CH940" s="239" t="str">
        <f t="shared" si="1415"/>
        <v/>
      </c>
      <c r="CI940" s="239" t="str">
        <f t="shared" si="1416"/>
        <v/>
      </c>
      <c r="CJ940" s="239" t="str">
        <f t="shared" si="1417"/>
        <v/>
      </c>
      <c r="CK940" s="239" t="str">
        <f t="shared" si="1418"/>
        <v/>
      </c>
      <c r="CL940" s="239" t="str">
        <f t="shared" si="1419"/>
        <v/>
      </c>
      <c r="CM940" s="239" t="str">
        <f t="shared" si="1420"/>
        <v/>
      </c>
      <c r="CN940" s="239" t="str">
        <f t="shared" si="1421"/>
        <v/>
      </c>
      <c r="CP940" s="239" t="str">
        <f t="shared" si="1422"/>
        <v/>
      </c>
      <c r="CQ940" s="239" t="str">
        <f t="shared" si="1423"/>
        <v/>
      </c>
      <c r="CR940" s="239" t="str">
        <f t="shared" si="1424"/>
        <v/>
      </c>
      <c r="CS940" s="239" t="str">
        <f t="shared" si="1425"/>
        <v/>
      </c>
      <c r="CT940" s="239" t="str">
        <f t="shared" si="1426"/>
        <v/>
      </c>
      <c r="CU940" s="239" t="str">
        <f t="shared" si="1427"/>
        <v/>
      </c>
      <c r="CV940" s="239" t="str">
        <f t="shared" si="1428"/>
        <v/>
      </c>
      <c r="CW940" s="239" t="str">
        <f t="shared" si="1429"/>
        <v/>
      </c>
      <c r="CX940" s="239" t="str">
        <f t="shared" si="1430"/>
        <v/>
      </c>
      <c r="CY940" s="239" t="str">
        <f t="shared" si="1431"/>
        <v/>
      </c>
      <c r="CZ940" s="239" t="str">
        <f t="shared" si="1432"/>
        <v/>
      </c>
      <c r="DA940" s="239" t="str">
        <f t="shared" si="1433"/>
        <v/>
      </c>
      <c r="DB940" s="239" t="str">
        <f t="shared" si="1434"/>
        <v/>
      </c>
      <c r="DC940" s="239" t="str">
        <f t="shared" si="1435"/>
        <v/>
      </c>
      <c r="DD940" s="239" t="str">
        <f t="shared" si="1436"/>
        <v/>
      </c>
      <c r="DE940" s="239" t="str">
        <f t="shared" si="1437"/>
        <v/>
      </c>
      <c r="DF940" s="239" t="str">
        <f t="shared" si="1438"/>
        <v/>
      </c>
      <c r="DG940" s="239" t="str">
        <f t="shared" si="1439"/>
        <v/>
      </c>
      <c r="DH940" s="239" t="str">
        <f t="shared" si="1440"/>
        <v/>
      </c>
      <c r="DI940" s="239" t="str">
        <f t="shared" si="1441"/>
        <v/>
      </c>
      <c r="DJ940" s="239" t="str">
        <f t="shared" si="1442"/>
        <v/>
      </c>
      <c r="DK940" s="239" t="str">
        <f t="shared" si="1443"/>
        <v/>
      </c>
      <c r="DL940" s="239" t="str">
        <f t="shared" si="1444"/>
        <v/>
      </c>
      <c r="DM940" s="239" t="str">
        <f t="shared" si="1445"/>
        <v/>
      </c>
      <c r="DN940" s="239" t="str">
        <f t="shared" si="1446"/>
        <v/>
      </c>
      <c r="DO940" s="239" t="str">
        <f t="shared" si="1447"/>
        <v/>
      </c>
      <c r="DP940" s="239" t="str">
        <f t="shared" si="1448"/>
        <v/>
      </c>
    </row>
    <row r="941" spans="1:120" ht="62.25" hidden="1" customHeight="1" x14ac:dyDescent="0.25">
      <c r="A941" s="53" t="s">
        <v>4510</v>
      </c>
      <c r="B941" s="53">
        <v>4000</v>
      </c>
      <c r="C941" s="53" t="s">
        <v>70</v>
      </c>
      <c r="D941" s="53" t="s">
        <v>3646</v>
      </c>
      <c r="E941" s="87">
        <v>4</v>
      </c>
      <c r="F941" s="53" t="s">
        <v>3705</v>
      </c>
      <c r="G941" s="53" t="str">
        <f t="shared" si="1450"/>
        <v>4000-6</v>
      </c>
      <c r="H941" s="53" t="s">
        <v>102</v>
      </c>
      <c r="I941" s="53" t="s">
        <v>76</v>
      </c>
      <c r="J941" s="53" t="s">
        <v>80</v>
      </c>
      <c r="K941" s="53" t="s">
        <v>80</v>
      </c>
      <c r="L941" s="53" t="s">
        <v>80</v>
      </c>
      <c r="M941" s="53" t="s">
        <v>80</v>
      </c>
      <c r="N941" s="53" t="s">
        <v>80</v>
      </c>
      <c r="O941" s="53" t="s">
        <v>644</v>
      </c>
      <c r="P941" s="53" t="s">
        <v>388</v>
      </c>
      <c r="Q941" s="52">
        <v>0</v>
      </c>
      <c r="R941" s="52">
        <f>+Q941*Q937</f>
        <v>0</v>
      </c>
      <c r="S941" s="53">
        <v>1</v>
      </c>
      <c r="T941" s="53" t="s">
        <v>84</v>
      </c>
      <c r="U941" s="53" t="s">
        <v>3196</v>
      </c>
      <c r="V941" s="97">
        <v>45138</v>
      </c>
      <c r="W941" s="97">
        <v>45156</v>
      </c>
      <c r="X941" s="179" t="s">
        <v>390</v>
      </c>
      <c r="Y941" s="49" t="s">
        <v>202</v>
      </c>
      <c r="Z941" s="59" t="s">
        <v>100</v>
      </c>
      <c r="AA941" s="60">
        <v>1</v>
      </c>
      <c r="AB941" s="60" t="s">
        <v>3706</v>
      </c>
      <c r="AC941" s="69">
        <v>45156</v>
      </c>
      <c r="AD941" s="60">
        <v>1</v>
      </c>
      <c r="AE941" s="60" t="s">
        <v>3704</v>
      </c>
      <c r="AF941" s="69">
        <v>45156</v>
      </c>
      <c r="AG941" s="60" t="s">
        <v>79</v>
      </c>
      <c r="AH941" s="60">
        <v>1</v>
      </c>
      <c r="AI941" s="52">
        <f t="shared" si="1385"/>
        <v>0</v>
      </c>
      <c r="AJ941" s="52"/>
      <c r="AK941" s="52"/>
      <c r="AL941" s="239" t="str">
        <f t="shared" si="1386"/>
        <v/>
      </c>
      <c r="AM941" s="239" t="str">
        <f t="shared" si="1387"/>
        <v/>
      </c>
      <c r="AN941" s="239" t="str">
        <f t="shared" si="1388"/>
        <v/>
      </c>
      <c r="AO941" s="239" t="str">
        <f t="shared" si="1389"/>
        <v/>
      </c>
      <c r="AP941" s="239" t="str">
        <f t="shared" si="1390"/>
        <v/>
      </c>
      <c r="AQ941" s="239" t="str">
        <f t="shared" si="1391"/>
        <v/>
      </c>
      <c r="AR941" s="239" t="str">
        <f t="shared" si="1392"/>
        <v/>
      </c>
      <c r="AS941" s="239" t="str">
        <f t="shared" si="1393"/>
        <v/>
      </c>
      <c r="AT941" s="239" t="str">
        <f t="shared" si="1394"/>
        <v/>
      </c>
      <c r="AU941" s="239" t="str">
        <f t="shared" si="1367"/>
        <v/>
      </c>
      <c r="AV941" s="239">
        <f t="shared" si="1368"/>
        <v>1</v>
      </c>
      <c r="AW941" s="239" t="str">
        <f t="shared" si="1369"/>
        <v/>
      </c>
      <c r="AX941" s="239" t="str">
        <f t="shared" si="1370"/>
        <v/>
      </c>
      <c r="AY941" s="239" t="str">
        <f t="shared" si="1371"/>
        <v/>
      </c>
      <c r="AZ941" s="239" t="str">
        <f t="shared" si="1372"/>
        <v/>
      </c>
      <c r="BA941" s="239" t="str">
        <f t="shared" si="1373"/>
        <v/>
      </c>
      <c r="BB941" s="239" t="str">
        <f t="shared" si="1374"/>
        <v/>
      </c>
      <c r="BC941" s="239" t="str">
        <f t="shared" si="1375"/>
        <v/>
      </c>
      <c r="BD941" s="239" t="str">
        <f t="shared" si="1376"/>
        <v/>
      </c>
      <c r="BE941" s="239" t="str">
        <f t="shared" si="1377"/>
        <v/>
      </c>
      <c r="BF941" s="239" t="str">
        <f t="shared" si="1378"/>
        <v/>
      </c>
      <c r="BG941" s="239" t="str">
        <f t="shared" si="1379"/>
        <v/>
      </c>
      <c r="BH941" s="239" t="str">
        <f t="shared" si="1380"/>
        <v/>
      </c>
      <c r="BI941" s="239" t="str">
        <f t="shared" si="1381"/>
        <v/>
      </c>
      <c r="BJ941" s="239" t="str">
        <f t="shared" si="1382"/>
        <v/>
      </c>
      <c r="BK941" s="239" t="str">
        <f t="shared" si="1383"/>
        <v/>
      </c>
      <c r="BL941" s="239" t="str">
        <f t="shared" si="1384"/>
        <v/>
      </c>
      <c r="BN941" s="239" t="str">
        <f t="shared" si="1395"/>
        <v/>
      </c>
      <c r="BO941" s="239" t="str">
        <f t="shared" si="1396"/>
        <v/>
      </c>
      <c r="BP941" s="239" t="str">
        <f t="shared" si="1397"/>
        <v/>
      </c>
      <c r="BQ941" s="239" t="str">
        <f t="shared" si="1398"/>
        <v/>
      </c>
      <c r="BR941" s="239" t="str">
        <f t="shared" si="1399"/>
        <v/>
      </c>
      <c r="BS941" s="239" t="str">
        <f t="shared" si="1400"/>
        <v/>
      </c>
      <c r="BT941" s="239" t="str">
        <f t="shared" si="1401"/>
        <v/>
      </c>
      <c r="BU941" s="239" t="str">
        <f t="shared" si="1402"/>
        <v/>
      </c>
      <c r="BV941" s="239" t="str">
        <f t="shared" si="1403"/>
        <v/>
      </c>
      <c r="BW941" s="239" t="str">
        <f t="shared" si="1404"/>
        <v/>
      </c>
      <c r="BX941" s="239">
        <f t="shared" si="1405"/>
        <v>1</v>
      </c>
      <c r="BY941" s="239" t="str">
        <f t="shared" si="1406"/>
        <v/>
      </c>
      <c r="BZ941" s="239" t="str">
        <f t="shared" si="1407"/>
        <v/>
      </c>
      <c r="CA941" s="239" t="str">
        <f t="shared" si="1408"/>
        <v/>
      </c>
      <c r="CB941" s="239" t="str">
        <f t="shared" si="1409"/>
        <v/>
      </c>
      <c r="CC941" s="239" t="str">
        <f t="shared" si="1410"/>
        <v/>
      </c>
      <c r="CD941" s="239" t="str">
        <f t="shared" si="1411"/>
        <v/>
      </c>
      <c r="CE941" s="239" t="str">
        <f t="shared" si="1412"/>
        <v/>
      </c>
      <c r="CF941" s="239" t="str">
        <f t="shared" si="1413"/>
        <v/>
      </c>
      <c r="CG941" s="239" t="str">
        <f t="shared" si="1414"/>
        <v/>
      </c>
      <c r="CH941" s="239" t="str">
        <f t="shared" si="1415"/>
        <v/>
      </c>
      <c r="CI941" s="239" t="str">
        <f t="shared" si="1416"/>
        <v/>
      </c>
      <c r="CJ941" s="239" t="str">
        <f t="shared" si="1417"/>
        <v/>
      </c>
      <c r="CK941" s="239" t="str">
        <f t="shared" si="1418"/>
        <v/>
      </c>
      <c r="CL941" s="239" t="str">
        <f t="shared" si="1419"/>
        <v/>
      </c>
      <c r="CM941" s="239" t="str">
        <f t="shared" si="1420"/>
        <v/>
      </c>
      <c r="CN941" s="239" t="str">
        <f t="shared" si="1421"/>
        <v/>
      </c>
      <c r="CP941" s="239" t="str">
        <f t="shared" si="1422"/>
        <v/>
      </c>
      <c r="CQ941" s="239" t="str">
        <f t="shared" si="1423"/>
        <v/>
      </c>
      <c r="CR941" s="239" t="str">
        <f t="shared" si="1424"/>
        <v/>
      </c>
      <c r="CS941" s="239" t="str">
        <f t="shared" si="1425"/>
        <v/>
      </c>
      <c r="CT941" s="239" t="str">
        <f t="shared" si="1426"/>
        <v/>
      </c>
      <c r="CU941" s="239" t="str">
        <f t="shared" si="1427"/>
        <v/>
      </c>
      <c r="CV941" s="239" t="str">
        <f t="shared" si="1428"/>
        <v/>
      </c>
      <c r="CW941" s="239" t="str">
        <f t="shared" si="1429"/>
        <v/>
      </c>
      <c r="CX941" s="239" t="str">
        <f t="shared" si="1430"/>
        <v/>
      </c>
      <c r="CY941" s="239" t="str">
        <f t="shared" si="1431"/>
        <v/>
      </c>
      <c r="CZ941" s="239" t="str">
        <f t="shared" si="1432"/>
        <v>3er Trimestre</v>
      </c>
      <c r="DA941" s="239" t="str">
        <f t="shared" si="1433"/>
        <v/>
      </c>
      <c r="DB941" s="239" t="str">
        <f t="shared" si="1434"/>
        <v/>
      </c>
      <c r="DC941" s="239" t="str">
        <f t="shared" si="1435"/>
        <v/>
      </c>
      <c r="DD941" s="239" t="str">
        <f t="shared" si="1436"/>
        <v/>
      </c>
      <c r="DE941" s="239" t="str">
        <f t="shared" si="1437"/>
        <v/>
      </c>
      <c r="DF941" s="239" t="str">
        <f t="shared" si="1438"/>
        <v/>
      </c>
      <c r="DG941" s="239" t="str">
        <f t="shared" si="1439"/>
        <v/>
      </c>
      <c r="DH941" s="239" t="str">
        <f t="shared" si="1440"/>
        <v/>
      </c>
      <c r="DI941" s="239" t="str">
        <f t="shared" si="1441"/>
        <v/>
      </c>
      <c r="DJ941" s="239" t="str">
        <f t="shared" si="1442"/>
        <v/>
      </c>
      <c r="DK941" s="239" t="str">
        <f t="shared" si="1443"/>
        <v/>
      </c>
      <c r="DL941" s="239" t="str">
        <f t="shared" si="1444"/>
        <v/>
      </c>
      <c r="DM941" s="239" t="str">
        <f t="shared" si="1445"/>
        <v/>
      </c>
      <c r="DN941" s="239" t="str">
        <f t="shared" si="1446"/>
        <v/>
      </c>
      <c r="DO941" s="239" t="str">
        <f t="shared" si="1447"/>
        <v/>
      </c>
      <c r="DP941" s="239" t="str">
        <f t="shared" si="1448"/>
        <v/>
      </c>
    </row>
    <row r="942" spans="1:120" ht="82.5" hidden="1" customHeight="1" x14ac:dyDescent="0.25">
      <c r="A942" s="53" t="s">
        <v>4510</v>
      </c>
      <c r="B942" s="53">
        <v>4000</v>
      </c>
      <c r="C942" s="53" t="s">
        <v>70</v>
      </c>
      <c r="D942" s="53" t="s">
        <v>3646</v>
      </c>
      <c r="E942" s="87">
        <v>4</v>
      </c>
      <c r="F942" s="53" t="s">
        <v>3707</v>
      </c>
      <c r="G942" s="53" t="str">
        <f t="shared" si="1450"/>
        <v>4000-6</v>
      </c>
      <c r="H942" s="53" t="s">
        <v>94</v>
      </c>
      <c r="I942" s="53" t="s">
        <v>76</v>
      </c>
      <c r="J942" s="53" t="s">
        <v>80</v>
      </c>
      <c r="K942" s="53" t="s">
        <v>80</v>
      </c>
      <c r="L942" s="53" t="s">
        <v>80</v>
      </c>
      <c r="M942" s="53" t="s">
        <v>80</v>
      </c>
      <c r="N942" s="53" t="s">
        <v>80</v>
      </c>
      <c r="O942" s="53" t="s">
        <v>644</v>
      </c>
      <c r="P942" s="53" t="s">
        <v>393</v>
      </c>
      <c r="Q942" s="52">
        <v>0.4</v>
      </c>
      <c r="R942" s="52">
        <f>+Q942*Q937</f>
        <v>5.2000000000000005E-2</v>
      </c>
      <c r="S942" s="53">
        <v>1</v>
      </c>
      <c r="T942" s="53" t="s">
        <v>84</v>
      </c>
      <c r="U942" s="53" t="s">
        <v>3199</v>
      </c>
      <c r="V942" s="97">
        <v>45160</v>
      </c>
      <c r="W942" s="97">
        <v>45198</v>
      </c>
      <c r="X942" s="179" t="s">
        <v>3699</v>
      </c>
      <c r="Y942" s="49" t="s">
        <v>202</v>
      </c>
      <c r="Z942" s="59" t="s">
        <v>100</v>
      </c>
      <c r="AA942" s="60">
        <v>1</v>
      </c>
      <c r="AB942" s="60" t="s">
        <v>3708</v>
      </c>
      <c r="AC942" s="69">
        <v>45184</v>
      </c>
      <c r="AD942" s="60">
        <v>1</v>
      </c>
      <c r="AE942" s="60" t="s">
        <v>3704</v>
      </c>
      <c r="AF942" s="69">
        <v>45184</v>
      </c>
      <c r="AG942" s="60" t="s">
        <v>79</v>
      </c>
      <c r="AH942" s="60">
        <v>1</v>
      </c>
      <c r="AI942" s="52">
        <f t="shared" si="1385"/>
        <v>5.2000000000000005E-2</v>
      </c>
      <c r="AJ942" s="52">
        <f>+AI942/R942</f>
        <v>1</v>
      </c>
      <c r="AK942" s="52"/>
      <c r="AL942" s="239" t="str">
        <f t="shared" si="1386"/>
        <v/>
      </c>
      <c r="AM942" s="239" t="str">
        <f t="shared" si="1387"/>
        <v/>
      </c>
      <c r="AN942" s="239" t="str">
        <f t="shared" si="1388"/>
        <v/>
      </c>
      <c r="AO942" s="239" t="str">
        <f t="shared" si="1389"/>
        <v/>
      </c>
      <c r="AP942" s="239" t="str">
        <f t="shared" si="1390"/>
        <v/>
      </c>
      <c r="AQ942" s="239" t="str">
        <f t="shared" si="1391"/>
        <v/>
      </c>
      <c r="AR942" s="239">
        <f t="shared" si="1392"/>
        <v>1</v>
      </c>
      <c r="AS942" s="239" t="str">
        <f t="shared" si="1393"/>
        <v/>
      </c>
      <c r="AT942" s="239" t="str">
        <f t="shared" si="1394"/>
        <v/>
      </c>
      <c r="AU942" s="239" t="str">
        <f t="shared" si="1367"/>
        <v/>
      </c>
      <c r="AV942" s="239">
        <f t="shared" si="1368"/>
        <v>1</v>
      </c>
      <c r="AW942" s="239" t="str">
        <f t="shared" si="1369"/>
        <v/>
      </c>
      <c r="AX942" s="239" t="str">
        <f t="shared" si="1370"/>
        <v/>
      </c>
      <c r="AY942" s="239" t="str">
        <f t="shared" si="1371"/>
        <v/>
      </c>
      <c r="AZ942" s="239" t="str">
        <f t="shared" si="1372"/>
        <v/>
      </c>
      <c r="BA942" s="239" t="str">
        <f t="shared" si="1373"/>
        <v/>
      </c>
      <c r="BB942" s="239" t="str">
        <f t="shared" si="1374"/>
        <v/>
      </c>
      <c r="BC942" s="239" t="str">
        <f t="shared" si="1375"/>
        <v/>
      </c>
      <c r="BD942" s="239" t="str">
        <f t="shared" si="1376"/>
        <v/>
      </c>
      <c r="BE942" s="239" t="str">
        <f t="shared" si="1377"/>
        <v/>
      </c>
      <c r="BF942" s="239" t="str">
        <f t="shared" si="1378"/>
        <v/>
      </c>
      <c r="BG942" s="239" t="str">
        <f t="shared" si="1379"/>
        <v/>
      </c>
      <c r="BH942" s="239" t="str">
        <f t="shared" si="1380"/>
        <v/>
      </c>
      <c r="BI942" s="239" t="str">
        <f t="shared" si="1381"/>
        <v/>
      </c>
      <c r="BJ942" s="239" t="str">
        <f t="shared" si="1382"/>
        <v/>
      </c>
      <c r="BK942" s="239" t="str">
        <f t="shared" si="1383"/>
        <v/>
      </c>
      <c r="BL942" s="239" t="str">
        <f t="shared" si="1384"/>
        <v/>
      </c>
      <c r="BN942" s="239" t="str">
        <f t="shared" si="1395"/>
        <v/>
      </c>
      <c r="BO942" s="239" t="str">
        <f t="shared" si="1396"/>
        <v/>
      </c>
      <c r="BP942" s="239" t="str">
        <f t="shared" si="1397"/>
        <v/>
      </c>
      <c r="BQ942" s="239" t="str">
        <f t="shared" si="1398"/>
        <v/>
      </c>
      <c r="BR942" s="239" t="str">
        <f t="shared" si="1399"/>
        <v/>
      </c>
      <c r="BS942" s="239" t="str">
        <f t="shared" si="1400"/>
        <v/>
      </c>
      <c r="BT942" s="239">
        <f t="shared" si="1401"/>
        <v>1</v>
      </c>
      <c r="BU942" s="239" t="str">
        <f t="shared" si="1402"/>
        <v/>
      </c>
      <c r="BV942" s="239" t="str">
        <f t="shared" si="1403"/>
        <v/>
      </c>
      <c r="BW942" s="239" t="str">
        <f t="shared" si="1404"/>
        <v/>
      </c>
      <c r="BX942" s="239">
        <f t="shared" si="1405"/>
        <v>1</v>
      </c>
      <c r="BY942" s="239" t="str">
        <f t="shared" si="1406"/>
        <v/>
      </c>
      <c r="BZ942" s="239" t="str">
        <f t="shared" si="1407"/>
        <v/>
      </c>
      <c r="CA942" s="239" t="str">
        <f t="shared" si="1408"/>
        <v/>
      </c>
      <c r="CB942" s="239" t="str">
        <f t="shared" si="1409"/>
        <v/>
      </c>
      <c r="CC942" s="239" t="str">
        <f t="shared" si="1410"/>
        <v/>
      </c>
      <c r="CD942" s="239" t="str">
        <f t="shared" si="1411"/>
        <v/>
      </c>
      <c r="CE942" s="239" t="str">
        <f t="shared" si="1412"/>
        <v/>
      </c>
      <c r="CF942" s="239" t="str">
        <f t="shared" si="1413"/>
        <v/>
      </c>
      <c r="CG942" s="239" t="str">
        <f t="shared" si="1414"/>
        <v/>
      </c>
      <c r="CH942" s="239" t="str">
        <f t="shared" si="1415"/>
        <v/>
      </c>
      <c r="CI942" s="239" t="str">
        <f t="shared" si="1416"/>
        <v/>
      </c>
      <c r="CJ942" s="239" t="str">
        <f t="shared" si="1417"/>
        <v/>
      </c>
      <c r="CK942" s="239" t="str">
        <f t="shared" si="1418"/>
        <v/>
      </c>
      <c r="CL942" s="239" t="str">
        <f t="shared" si="1419"/>
        <v/>
      </c>
      <c r="CM942" s="239" t="str">
        <f t="shared" si="1420"/>
        <v/>
      </c>
      <c r="CN942" s="239" t="str">
        <f t="shared" si="1421"/>
        <v/>
      </c>
      <c r="CP942" s="239" t="str">
        <f t="shared" si="1422"/>
        <v/>
      </c>
      <c r="CQ942" s="239" t="str">
        <f t="shared" si="1423"/>
        <v/>
      </c>
      <c r="CR942" s="239" t="str">
        <f t="shared" si="1424"/>
        <v/>
      </c>
      <c r="CS942" s="239" t="str">
        <f t="shared" si="1425"/>
        <v/>
      </c>
      <c r="CT942" s="239" t="str">
        <f t="shared" si="1426"/>
        <v/>
      </c>
      <c r="CU942" s="239" t="str">
        <f t="shared" si="1427"/>
        <v/>
      </c>
      <c r="CV942" s="239" t="str">
        <f t="shared" si="1428"/>
        <v>3er Trimestre</v>
      </c>
      <c r="CW942" s="239" t="str">
        <f t="shared" si="1429"/>
        <v/>
      </c>
      <c r="CX942" s="239" t="str">
        <f t="shared" si="1430"/>
        <v/>
      </c>
      <c r="CY942" s="239" t="str">
        <f t="shared" si="1431"/>
        <v/>
      </c>
      <c r="CZ942" s="239" t="str">
        <f t="shared" si="1432"/>
        <v>3er Trimestre</v>
      </c>
      <c r="DA942" s="239" t="str">
        <f t="shared" si="1433"/>
        <v/>
      </c>
      <c r="DB942" s="239" t="str">
        <f t="shared" si="1434"/>
        <v/>
      </c>
      <c r="DC942" s="239" t="str">
        <f t="shared" si="1435"/>
        <v/>
      </c>
      <c r="DD942" s="239" t="str">
        <f t="shared" si="1436"/>
        <v/>
      </c>
      <c r="DE942" s="239" t="str">
        <f t="shared" si="1437"/>
        <v/>
      </c>
      <c r="DF942" s="239" t="str">
        <f t="shared" si="1438"/>
        <v/>
      </c>
      <c r="DG942" s="239" t="str">
        <f t="shared" si="1439"/>
        <v/>
      </c>
      <c r="DH942" s="239" t="str">
        <f t="shared" si="1440"/>
        <v/>
      </c>
      <c r="DI942" s="239" t="str">
        <f t="shared" si="1441"/>
        <v/>
      </c>
      <c r="DJ942" s="239" t="str">
        <f t="shared" si="1442"/>
        <v/>
      </c>
      <c r="DK942" s="239" t="str">
        <f t="shared" si="1443"/>
        <v/>
      </c>
      <c r="DL942" s="239" t="str">
        <f t="shared" si="1444"/>
        <v/>
      </c>
      <c r="DM942" s="239" t="str">
        <f t="shared" si="1445"/>
        <v/>
      </c>
      <c r="DN942" s="239" t="str">
        <f t="shared" si="1446"/>
        <v/>
      </c>
      <c r="DO942" s="239" t="str">
        <f t="shared" si="1447"/>
        <v/>
      </c>
      <c r="DP942" s="239" t="str">
        <f t="shared" si="1448"/>
        <v/>
      </c>
    </row>
    <row r="943" spans="1:120" ht="76.5" hidden="1" customHeight="1" x14ac:dyDescent="0.25">
      <c r="A943" s="49" t="s">
        <v>4510</v>
      </c>
      <c r="B943" s="49">
        <v>4000</v>
      </c>
      <c r="C943" s="49" t="s">
        <v>70</v>
      </c>
      <c r="D943" s="49" t="s">
        <v>3646</v>
      </c>
      <c r="E943" s="49">
        <v>4</v>
      </c>
      <c r="F943" s="49" t="s">
        <v>3709</v>
      </c>
      <c r="G943" s="49" t="str">
        <f t="shared" si="1450"/>
        <v>4000-7</v>
      </c>
      <c r="H943" s="49" t="s">
        <v>75</v>
      </c>
      <c r="I943" s="49" t="s">
        <v>76</v>
      </c>
      <c r="J943" s="49" t="s">
        <v>296</v>
      </c>
      <c r="K943" s="49" t="s">
        <v>472</v>
      </c>
      <c r="L943" s="49" t="s">
        <v>125</v>
      </c>
      <c r="M943" s="49" t="s">
        <v>3648</v>
      </c>
      <c r="N943" s="49" t="s">
        <v>2593</v>
      </c>
      <c r="O943" s="49" t="s">
        <v>644</v>
      </c>
      <c r="P943" s="49" t="s">
        <v>3710</v>
      </c>
      <c r="Q943" s="50">
        <v>0.12</v>
      </c>
      <c r="R943" s="50"/>
      <c r="S943" s="49">
        <v>300</v>
      </c>
      <c r="T943" s="49" t="s">
        <v>84</v>
      </c>
      <c r="U943" s="49" t="s">
        <v>3711</v>
      </c>
      <c r="V943" s="51">
        <v>44958</v>
      </c>
      <c r="W943" s="51">
        <v>45260</v>
      </c>
      <c r="X943" s="49" t="s">
        <v>2166</v>
      </c>
      <c r="Y943" s="49" t="s">
        <v>87</v>
      </c>
      <c r="Z943" s="59" t="s">
        <v>100</v>
      </c>
      <c r="AA943" s="52">
        <v>1</v>
      </c>
      <c r="AB943" s="23" t="s">
        <v>3651</v>
      </c>
      <c r="AC943" s="23">
        <v>45274</v>
      </c>
      <c r="AD943" s="52">
        <v>1</v>
      </c>
      <c r="AE943" s="23" t="s">
        <v>3712</v>
      </c>
      <c r="AF943" s="23">
        <v>45274</v>
      </c>
      <c r="AG943" s="52" t="s">
        <v>79</v>
      </c>
      <c r="AH943" s="52" t="s">
        <v>92</v>
      </c>
      <c r="AI943" s="52">
        <f t="shared" si="1385"/>
        <v>0.12</v>
      </c>
      <c r="AJ943" s="52"/>
      <c r="AK943" s="52"/>
      <c r="AL943" s="239" t="str">
        <f t="shared" si="1386"/>
        <v/>
      </c>
      <c r="AM943" s="239" t="str">
        <f t="shared" si="1387"/>
        <v/>
      </c>
      <c r="AN943" s="239" t="str">
        <f t="shared" si="1388"/>
        <v/>
      </c>
      <c r="AO943" s="239" t="str">
        <f t="shared" si="1389"/>
        <v/>
      </c>
      <c r="AP943" s="239" t="str">
        <f t="shared" si="1390"/>
        <v/>
      </c>
      <c r="AQ943" s="239" t="str">
        <f t="shared" si="1391"/>
        <v/>
      </c>
      <c r="AR943" s="239" t="str">
        <f t="shared" si="1392"/>
        <v/>
      </c>
      <c r="AS943" s="239" t="str">
        <f t="shared" si="1393"/>
        <v/>
      </c>
      <c r="AT943" s="239" t="str">
        <f t="shared" si="1394"/>
        <v/>
      </c>
      <c r="AU943" s="239" t="str">
        <f t="shared" si="1367"/>
        <v/>
      </c>
      <c r="AV943" s="239" t="str">
        <f t="shared" si="1368"/>
        <v/>
      </c>
      <c r="AW943" s="239" t="str">
        <f t="shared" si="1369"/>
        <v/>
      </c>
      <c r="AX943" s="239" t="str">
        <f t="shared" si="1370"/>
        <v/>
      </c>
      <c r="AY943" s="239" t="str">
        <f t="shared" si="1371"/>
        <v/>
      </c>
      <c r="AZ943" s="239" t="str">
        <f t="shared" si="1372"/>
        <v/>
      </c>
      <c r="BA943" s="239" t="str">
        <f t="shared" si="1373"/>
        <v/>
      </c>
      <c r="BB943" s="239" t="str">
        <f t="shared" si="1374"/>
        <v/>
      </c>
      <c r="BC943" s="239" t="str">
        <f t="shared" si="1375"/>
        <v/>
      </c>
      <c r="BD943" s="239" t="str">
        <f t="shared" si="1376"/>
        <v/>
      </c>
      <c r="BE943" s="239" t="str">
        <f t="shared" si="1377"/>
        <v/>
      </c>
      <c r="BF943" s="239" t="str">
        <f t="shared" si="1378"/>
        <v/>
      </c>
      <c r="BG943" s="239" t="str">
        <f t="shared" si="1379"/>
        <v/>
      </c>
      <c r="BH943" s="239" t="str">
        <f t="shared" si="1380"/>
        <v/>
      </c>
      <c r="BI943" s="239" t="str">
        <f t="shared" si="1381"/>
        <v/>
      </c>
      <c r="BJ943" s="239" t="str">
        <f t="shared" si="1382"/>
        <v/>
      </c>
      <c r="BK943" s="239" t="str">
        <f t="shared" si="1383"/>
        <v/>
      </c>
      <c r="BL943" s="239" t="str">
        <f t="shared" si="1384"/>
        <v/>
      </c>
      <c r="BN943" s="239" t="str">
        <f t="shared" si="1395"/>
        <v/>
      </c>
      <c r="BO943" s="239" t="str">
        <f t="shared" si="1396"/>
        <v/>
      </c>
      <c r="BP943" s="239" t="str">
        <f t="shared" si="1397"/>
        <v/>
      </c>
      <c r="BQ943" s="239" t="str">
        <f t="shared" si="1398"/>
        <v/>
      </c>
      <c r="BR943" s="239" t="str">
        <f t="shared" si="1399"/>
        <v/>
      </c>
      <c r="BS943" s="239" t="str">
        <f t="shared" si="1400"/>
        <v/>
      </c>
      <c r="BT943" s="239" t="str">
        <f t="shared" si="1401"/>
        <v/>
      </c>
      <c r="BU943" s="239" t="str">
        <f t="shared" si="1402"/>
        <v/>
      </c>
      <c r="BV943" s="239" t="str">
        <f t="shared" si="1403"/>
        <v/>
      </c>
      <c r="BW943" s="239" t="str">
        <f t="shared" si="1404"/>
        <v/>
      </c>
      <c r="BX943" s="239" t="str">
        <f t="shared" si="1405"/>
        <v/>
      </c>
      <c r="BY943" s="239" t="str">
        <f t="shared" si="1406"/>
        <v/>
      </c>
      <c r="BZ943" s="239" t="str">
        <f t="shared" si="1407"/>
        <v/>
      </c>
      <c r="CA943" s="239" t="str">
        <f t="shared" si="1408"/>
        <v/>
      </c>
      <c r="CB943" s="239" t="str">
        <f t="shared" si="1409"/>
        <v/>
      </c>
      <c r="CC943" s="239" t="str">
        <f t="shared" si="1410"/>
        <v/>
      </c>
      <c r="CD943" s="239" t="str">
        <f t="shared" si="1411"/>
        <v/>
      </c>
      <c r="CE943" s="239" t="str">
        <f t="shared" si="1412"/>
        <v/>
      </c>
      <c r="CF943" s="239" t="str">
        <f t="shared" si="1413"/>
        <v/>
      </c>
      <c r="CG943" s="239" t="str">
        <f t="shared" si="1414"/>
        <v/>
      </c>
      <c r="CH943" s="239" t="str">
        <f t="shared" si="1415"/>
        <v/>
      </c>
      <c r="CI943" s="239" t="str">
        <f t="shared" si="1416"/>
        <v/>
      </c>
      <c r="CJ943" s="239" t="str">
        <f t="shared" si="1417"/>
        <v/>
      </c>
      <c r="CK943" s="239" t="str">
        <f t="shared" si="1418"/>
        <v/>
      </c>
      <c r="CL943" s="239" t="str">
        <f t="shared" si="1419"/>
        <v/>
      </c>
      <c r="CM943" s="239" t="str">
        <f t="shared" si="1420"/>
        <v/>
      </c>
      <c r="CN943" s="239" t="str">
        <f t="shared" si="1421"/>
        <v/>
      </c>
      <c r="CP943" s="239" t="str">
        <f t="shared" si="1422"/>
        <v/>
      </c>
      <c r="CQ943" s="239" t="str">
        <f t="shared" si="1423"/>
        <v/>
      </c>
      <c r="CR943" s="239" t="str">
        <f t="shared" si="1424"/>
        <v/>
      </c>
      <c r="CS943" s="239" t="str">
        <f t="shared" si="1425"/>
        <v/>
      </c>
      <c r="CT943" s="239" t="str">
        <f t="shared" si="1426"/>
        <v/>
      </c>
      <c r="CU943" s="239" t="str">
        <f t="shared" si="1427"/>
        <v/>
      </c>
      <c r="CV943" s="239" t="str">
        <f t="shared" si="1428"/>
        <v/>
      </c>
      <c r="CW943" s="239" t="str">
        <f t="shared" si="1429"/>
        <v/>
      </c>
      <c r="CX943" s="239" t="str">
        <f t="shared" si="1430"/>
        <v/>
      </c>
      <c r="CY943" s="239" t="str">
        <f t="shared" si="1431"/>
        <v/>
      </c>
      <c r="CZ943" s="239" t="str">
        <f t="shared" si="1432"/>
        <v/>
      </c>
      <c r="DA943" s="239" t="str">
        <f t="shared" si="1433"/>
        <v/>
      </c>
      <c r="DB943" s="239" t="str">
        <f t="shared" si="1434"/>
        <v/>
      </c>
      <c r="DC943" s="239" t="str">
        <f t="shared" si="1435"/>
        <v/>
      </c>
      <c r="DD943" s="239" t="str">
        <f t="shared" si="1436"/>
        <v/>
      </c>
      <c r="DE943" s="239" t="str">
        <f t="shared" si="1437"/>
        <v/>
      </c>
      <c r="DF943" s="239" t="str">
        <f t="shared" si="1438"/>
        <v/>
      </c>
      <c r="DG943" s="239" t="str">
        <f t="shared" si="1439"/>
        <v/>
      </c>
      <c r="DH943" s="239" t="str">
        <f t="shared" si="1440"/>
        <v/>
      </c>
      <c r="DI943" s="239" t="str">
        <f t="shared" si="1441"/>
        <v/>
      </c>
      <c r="DJ943" s="239" t="str">
        <f t="shared" si="1442"/>
        <v/>
      </c>
      <c r="DK943" s="239" t="str">
        <f t="shared" si="1443"/>
        <v/>
      </c>
      <c r="DL943" s="239" t="str">
        <f t="shared" si="1444"/>
        <v/>
      </c>
      <c r="DM943" s="239" t="str">
        <f t="shared" si="1445"/>
        <v/>
      </c>
      <c r="DN943" s="239" t="str">
        <f t="shared" si="1446"/>
        <v/>
      </c>
      <c r="DO943" s="239" t="str">
        <f t="shared" si="1447"/>
        <v/>
      </c>
      <c r="DP943" s="239" t="str">
        <f t="shared" si="1448"/>
        <v/>
      </c>
    </row>
    <row r="944" spans="1:120" ht="60" hidden="1" customHeight="1" x14ac:dyDescent="0.25">
      <c r="A944" s="53" t="s">
        <v>4510</v>
      </c>
      <c r="B944" s="53">
        <v>4000</v>
      </c>
      <c r="C944" s="53" t="s">
        <v>70</v>
      </c>
      <c r="D944" s="53" t="s">
        <v>3646</v>
      </c>
      <c r="E944" s="53">
        <v>4</v>
      </c>
      <c r="F944" s="53" t="s">
        <v>3713</v>
      </c>
      <c r="G944" s="53" t="str">
        <f t="shared" si="1450"/>
        <v>4000-7</v>
      </c>
      <c r="H944" s="53" t="s">
        <v>94</v>
      </c>
      <c r="I944" s="53" t="s">
        <v>76</v>
      </c>
      <c r="J944" s="53" t="s">
        <v>80</v>
      </c>
      <c r="K944" s="53" t="s">
        <v>80</v>
      </c>
      <c r="L944" s="53" t="s">
        <v>80</v>
      </c>
      <c r="M944" s="53" t="s">
        <v>80</v>
      </c>
      <c r="N944" s="53" t="s">
        <v>80</v>
      </c>
      <c r="O944" s="53" t="s">
        <v>644</v>
      </c>
      <c r="P944" s="53" t="s">
        <v>3714</v>
      </c>
      <c r="Q944" s="52">
        <v>0.5</v>
      </c>
      <c r="R944" s="52">
        <f>+Q944*Q943</f>
        <v>0.06</v>
      </c>
      <c r="S944" s="53">
        <v>300</v>
      </c>
      <c r="T944" s="53" t="s">
        <v>84</v>
      </c>
      <c r="U944" s="53" t="s">
        <v>3715</v>
      </c>
      <c r="V944" s="23">
        <v>44958</v>
      </c>
      <c r="W944" s="23">
        <v>45260</v>
      </c>
      <c r="X944" s="53" t="s">
        <v>2166</v>
      </c>
      <c r="Y944" s="49" t="s">
        <v>87</v>
      </c>
      <c r="Z944" s="59" t="s">
        <v>100</v>
      </c>
      <c r="AA944" s="52">
        <v>1</v>
      </c>
      <c r="AB944" s="23" t="s">
        <v>3716</v>
      </c>
      <c r="AC944" s="23">
        <v>45274</v>
      </c>
      <c r="AD944" s="52">
        <v>1</v>
      </c>
      <c r="AE944" s="53" t="s">
        <v>3717</v>
      </c>
      <c r="AF944" s="23">
        <v>45274</v>
      </c>
      <c r="AG944" s="53" t="s">
        <v>79</v>
      </c>
      <c r="AH944" s="52">
        <v>0.95</v>
      </c>
      <c r="AI944" s="52">
        <f t="shared" si="1385"/>
        <v>0.06</v>
      </c>
      <c r="AJ944" s="52">
        <f t="shared" ref="AJ944:AJ945" si="1456">+AI944/R944</f>
        <v>1</v>
      </c>
      <c r="AK944" s="52"/>
      <c r="AL944" s="239" t="str">
        <f t="shared" si="1386"/>
        <v/>
      </c>
      <c r="AM944" s="239" t="str">
        <f t="shared" si="1387"/>
        <v/>
      </c>
      <c r="AN944" s="239" t="str">
        <f t="shared" si="1388"/>
        <v/>
      </c>
      <c r="AO944" s="239" t="str">
        <f t="shared" si="1389"/>
        <v/>
      </c>
      <c r="AP944" s="239" t="str">
        <f t="shared" si="1390"/>
        <v/>
      </c>
      <c r="AQ944" s="239" t="str">
        <f t="shared" si="1391"/>
        <v/>
      </c>
      <c r="AR944" s="239" t="str">
        <f t="shared" si="1392"/>
        <v/>
      </c>
      <c r="AS944" s="239" t="str">
        <f t="shared" si="1393"/>
        <v/>
      </c>
      <c r="AT944" s="239" t="str">
        <f t="shared" si="1394"/>
        <v/>
      </c>
      <c r="AU944" s="239" t="str">
        <f t="shared" si="1367"/>
        <v/>
      </c>
      <c r="AV944" s="239" t="str">
        <f t="shared" si="1368"/>
        <v/>
      </c>
      <c r="AW944" s="239" t="str">
        <f t="shared" si="1369"/>
        <v/>
      </c>
      <c r="AX944" s="239" t="str">
        <f t="shared" si="1370"/>
        <v/>
      </c>
      <c r="AY944" s="239" t="str">
        <f t="shared" si="1371"/>
        <v/>
      </c>
      <c r="AZ944" s="239" t="str">
        <f t="shared" si="1372"/>
        <v/>
      </c>
      <c r="BA944" s="239" t="str">
        <f t="shared" si="1373"/>
        <v/>
      </c>
      <c r="BB944" s="239" t="str">
        <f t="shared" si="1374"/>
        <v/>
      </c>
      <c r="BC944" s="239" t="str">
        <f t="shared" si="1375"/>
        <v/>
      </c>
      <c r="BD944" s="239" t="str">
        <f t="shared" si="1376"/>
        <v/>
      </c>
      <c r="BE944" s="239" t="str">
        <f t="shared" si="1377"/>
        <v/>
      </c>
      <c r="BF944" s="239" t="str">
        <f t="shared" si="1378"/>
        <v/>
      </c>
      <c r="BG944" s="239" t="str">
        <f t="shared" si="1379"/>
        <v/>
      </c>
      <c r="BH944" s="239" t="str">
        <f t="shared" si="1380"/>
        <v/>
      </c>
      <c r="BI944" s="239" t="str">
        <f t="shared" si="1381"/>
        <v/>
      </c>
      <c r="BJ944" s="239" t="str">
        <f t="shared" si="1382"/>
        <v/>
      </c>
      <c r="BK944" s="239" t="str">
        <f t="shared" si="1383"/>
        <v/>
      </c>
      <c r="BL944" s="239" t="str">
        <f t="shared" si="1384"/>
        <v/>
      </c>
      <c r="BN944" s="239" t="str">
        <f t="shared" si="1395"/>
        <v/>
      </c>
      <c r="BO944" s="239" t="str">
        <f t="shared" si="1396"/>
        <v/>
      </c>
      <c r="BP944" s="239" t="str">
        <f t="shared" si="1397"/>
        <v/>
      </c>
      <c r="BQ944" s="239" t="str">
        <f t="shared" si="1398"/>
        <v/>
      </c>
      <c r="BR944" s="239" t="str">
        <f t="shared" si="1399"/>
        <v/>
      </c>
      <c r="BS944" s="239" t="str">
        <f t="shared" si="1400"/>
        <v/>
      </c>
      <c r="BT944" s="239" t="str">
        <f t="shared" si="1401"/>
        <v/>
      </c>
      <c r="BU944" s="239" t="str">
        <f t="shared" si="1402"/>
        <v/>
      </c>
      <c r="BV944" s="239" t="str">
        <f t="shared" si="1403"/>
        <v/>
      </c>
      <c r="BW944" s="239" t="str">
        <f t="shared" si="1404"/>
        <v/>
      </c>
      <c r="BX944" s="239" t="str">
        <f t="shared" si="1405"/>
        <v/>
      </c>
      <c r="BY944" s="239" t="str">
        <f t="shared" si="1406"/>
        <v/>
      </c>
      <c r="BZ944" s="239" t="str">
        <f t="shared" si="1407"/>
        <v/>
      </c>
      <c r="CA944" s="239" t="str">
        <f t="shared" si="1408"/>
        <v/>
      </c>
      <c r="CB944" s="239" t="str">
        <f t="shared" si="1409"/>
        <v/>
      </c>
      <c r="CC944" s="239" t="str">
        <f t="shared" si="1410"/>
        <v/>
      </c>
      <c r="CD944" s="239" t="str">
        <f t="shared" si="1411"/>
        <v/>
      </c>
      <c r="CE944" s="239" t="str">
        <f t="shared" si="1412"/>
        <v/>
      </c>
      <c r="CF944" s="239" t="str">
        <f t="shared" si="1413"/>
        <v/>
      </c>
      <c r="CG944" s="239" t="str">
        <f t="shared" si="1414"/>
        <v/>
      </c>
      <c r="CH944" s="239" t="str">
        <f t="shared" si="1415"/>
        <v/>
      </c>
      <c r="CI944" s="239" t="str">
        <f t="shared" si="1416"/>
        <v/>
      </c>
      <c r="CJ944" s="239" t="str">
        <f t="shared" si="1417"/>
        <v/>
      </c>
      <c r="CK944" s="239" t="str">
        <f t="shared" si="1418"/>
        <v/>
      </c>
      <c r="CL944" s="239" t="str">
        <f t="shared" si="1419"/>
        <v/>
      </c>
      <c r="CM944" s="239" t="str">
        <f t="shared" si="1420"/>
        <v/>
      </c>
      <c r="CN944" s="239" t="str">
        <f t="shared" si="1421"/>
        <v/>
      </c>
      <c r="CP944" s="239" t="str">
        <f t="shared" si="1422"/>
        <v/>
      </c>
      <c r="CQ944" s="239" t="str">
        <f t="shared" si="1423"/>
        <v/>
      </c>
      <c r="CR944" s="239" t="str">
        <f t="shared" si="1424"/>
        <v/>
      </c>
      <c r="CS944" s="239" t="str">
        <f t="shared" si="1425"/>
        <v/>
      </c>
      <c r="CT944" s="239" t="str">
        <f t="shared" si="1426"/>
        <v/>
      </c>
      <c r="CU944" s="239" t="str">
        <f t="shared" si="1427"/>
        <v/>
      </c>
      <c r="CV944" s="239" t="str">
        <f t="shared" si="1428"/>
        <v/>
      </c>
      <c r="CW944" s="239" t="str">
        <f t="shared" si="1429"/>
        <v/>
      </c>
      <c r="CX944" s="239" t="str">
        <f t="shared" si="1430"/>
        <v/>
      </c>
      <c r="CY944" s="239" t="str">
        <f t="shared" si="1431"/>
        <v/>
      </c>
      <c r="CZ944" s="239" t="str">
        <f t="shared" si="1432"/>
        <v/>
      </c>
      <c r="DA944" s="239" t="str">
        <f t="shared" si="1433"/>
        <v/>
      </c>
      <c r="DB944" s="239" t="str">
        <f t="shared" si="1434"/>
        <v/>
      </c>
      <c r="DC944" s="239" t="str">
        <f t="shared" si="1435"/>
        <v/>
      </c>
      <c r="DD944" s="239" t="str">
        <f t="shared" si="1436"/>
        <v/>
      </c>
      <c r="DE944" s="239" t="str">
        <f t="shared" si="1437"/>
        <v/>
      </c>
      <c r="DF944" s="239" t="str">
        <f t="shared" si="1438"/>
        <v/>
      </c>
      <c r="DG944" s="239" t="str">
        <f t="shared" si="1439"/>
        <v/>
      </c>
      <c r="DH944" s="239" t="str">
        <f t="shared" si="1440"/>
        <v/>
      </c>
      <c r="DI944" s="239" t="str">
        <f t="shared" si="1441"/>
        <v/>
      </c>
      <c r="DJ944" s="239" t="str">
        <f t="shared" si="1442"/>
        <v/>
      </c>
      <c r="DK944" s="239" t="str">
        <f t="shared" si="1443"/>
        <v/>
      </c>
      <c r="DL944" s="239" t="str">
        <f t="shared" si="1444"/>
        <v/>
      </c>
      <c r="DM944" s="239" t="str">
        <f t="shared" si="1445"/>
        <v/>
      </c>
      <c r="DN944" s="239" t="str">
        <f t="shared" si="1446"/>
        <v/>
      </c>
      <c r="DO944" s="239" t="str">
        <f t="shared" si="1447"/>
        <v/>
      </c>
      <c r="DP944" s="239" t="str">
        <f t="shared" si="1448"/>
        <v/>
      </c>
    </row>
    <row r="945" spans="1:120" ht="57" hidden="1" customHeight="1" x14ac:dyDescent="0.25">
      <c r="A945" s="53" t="s">
        <v>4510</v>
      </c>
      <c r="B945" s="53">
        <v>4000</v>
      </c>
      <c r="C945" s="53" t="s">
        <v>70</v>
      </c>
      <c r="D945" s="53" t="s">
        <v>3646</v>
      </c>
      <c r="E945" s="53">
        <v>4</v>
      </c>
      <c r="F945" s="53" t="s">
        <v>3718</v>
      </c>
      <c r="G945" s="53" t="str">
        <f t="shared" si="1450"/>
        <v>4000-7</v>
      </c>
      <c r="H945" s="53" t="s">
        <v>94</v>
      </c>
      <c r="I945" s="53" t="s">
        <v>76</v>
      </c>
      <c r="J945" s="53" t="s">
        <v>80</v>
      </c>
      <c r="K945" s="53" t="s">
        <v>80</v>
      </c>
      <c r="L945" s="53" t="s">
        <v>80</v>
      </c>
      <c r="M945" s="53" t="s">
        <v>80</v>
      </c>
      <c r="N945" s="53" t="s">
        <v>80</v>
      </c>
      <c r="O945" s="53" t="s">
        <v>644</v>
      </c>
      <c r="P945" s="53" t="s">
        <v>3719</v>
      </c>
      <c r="Q945" s="52">
        <v>0.5</v>
      </c>
      <c r="R945" s="52">
        <f>+Q945*Q943</f>
        <v>0.06</v>
      </c>
      <c r="S945" s="53">
        <v>300</v>
      </c>
      <c r="T945" s="53" t="s">
        <v>84</v>
      </c>
      <c r="U945" s="53" t="s">
        <v>3711</v>
      </c>
      <c r="V945" s="23">
        <v>44958</v>
      </c>
      <c r="W945" s="23">
        <v>45260</v>
      </c>
      <c r="X945" s="53" t="s">
        <v>2166</v>
      </c>
      <c r="Y945" s="49" t="s">
        <v>87</v>
      </c>
      <c r="Z945" s="59" t="s">
        <v>100</v>
      </c>
      <c r="AA945" s="52">
        <v>1</v>
      </c>
      <c r="AB945" s="23" t="s">
        <v>3720</v>
      </c>
      <c r="AC945" s="23">
        <v>45274</v>
      </c>
      <c r="AD945" s="52">
        <v>1</v>
      </c>
      <c r="AE945" s="53" t="s">
        <v>3721</v>
      </c>
      <c r="AF945" s="23">
        <v>45274</v>
      </c>
      <c r="AG945" s="53" t="s">
        <v>79</v>
      </c>
      <c r="AH945" s="52">
        <v>0.95</v>
      </c>
      <c r="AI945" s="52">
        <f t="shared" si="1385"/>
        <v>0.06</v>
      </c>
      <c r="AJ945" s="52">
        <f t="shared" si="1456"/>
        <v>1</v>
      </c>
      <c r="AK945" s="52"/>
      <c r="AL945" s="239" t="str">
        <f t="shared" si="1386"/>
        <v/>
      </c>
      <c r="AM945" s="239" t="str">
        <f t="shared" si="1387"/>
        <v/>
      </c>
      <c r="AN945" s="239" t="str">
        <f t="shared" si="1388"/>
        <v/>
      </c>
      <c r="AO945" s="239" t="str">
        <f t="shared" si="1389"/>
        <v/>
      </c>
      <c r="AP945" s="239" t="str">
        <f t="shared" si="1390"/>
        <v/>
      </c>
      <c r="AQ945" s="239" t="str">
        <f t="shared" si="1391"/>
        <v/>
      </c>
      <c r="AR945" s="239" t="str">
        <f t="shared" si="1392"/>
        <v/>
      </c>
      <c r="AS945" s="239" t="str">
        <f t="shared" si="1393"/>
        <v/>
      </c>
      <c r="AT945" s="239" t="str">
        <f t="shared" si="1394"/>
        <v/>
      </c>
      <c r="AU945" s="239" t="str">
        <f t="shared" si="1367"/>
        <v/>
      </c>
      <c r="AV945" s="239" t="str">
        <f t="shared" si="1368"/>
        <v/>
      </c>
      <c r="AW945" s="239" t="str">
        <f t="shared" si="1369"/>
        <v/>
      </c>
      <c r="AX945" s="239" t="str">
        <f t="shared" si="1370"/>
        <v/>
      </c>
      <c r="AY945" s="239" t="str">
        <f t="shared" si="1371"/>
        <v/>
      </c>
      <c r="AZ945" s="239" t="str">
        <f t="shared" si="1372"/>
        <v/>
      </c>
      <c r="BA945" s="239" t="str">
        <f t="shared" si="1373"/>
        <v/>
      </c>
      <c r="BB945" s="239" t="str">
        <f t="shared" si="1374"/>
        <v/>
      </c>
      <c r="BC945" s="239" t="str">
        <f t="shared" si="1375"/>
        <v/>
      </c>
      <c r="BD945" s="239" t="str">
        <f t="shared" si="1376"/>
        <v/>
      </c>
      <c r="BE945" s="239" t="str">
        <f t="shared" si="1377"/>
        <v/>
      </c>
      <c r="BF945" s="239" t="str">
        <f t="shared" si="1378"/>
        <v/>
      </c>
      <c r="BG945" s="239" t="str">
        <f t="shared" si="1379"/>
        <v/>
      </c>
      <c r="BH945" s="239" t="str">
        <f t="shared" si="1380"/>
        <v/>
      </c>
      <c r="BI945" s="239" t="str">
        <f t="shared" si="1381"/>
        <v/>
      </c>
      <c r="BJ945" s="239" t="str">
        <f t="shared" si="1382"/>
        <v/>
      </c>
      <c r="BK945" s="239" t="str">
        <f t="shared" si="1383"/>
        <v/>
      </c>
      <c r="BL945" s="239" t="str">
        <f t="shared" si="1384"/>
        <v/>
      </c>
      <c r="BN945" s="239" t="str">
        <f t="shared" si="1395"/>
        <v/>
      </c>
      <c r="BO945" s="239" t="str">
        <f t="shared" si="1396"/>
        <v/>
      </c>
      <c r="BP945" s="239" t="str">
        <f t="shared" si="1397"/>
        <v/>
      </c>
      <c r="BQ945" s="239" t="str">
        <f t="shared" si="1398"/>
        <v/>
      </c>
      <c r="BR945" s="239" t="str">
        <f t="shared" si="1399"/>
        <v/>
      </c>
      <c r="BS945" s="239" t="str">
        <f t="shared" si="1400"/>
        <v/>
      </c>
      <c r="BT945" s="239" t="str">
        <f t="shared" si="1401"/>
        <v/>
      </c>
      <c r="BU945" s="239" t="str">
        <f t="shared" si="1402"/>
        <v/>
      </c>
      <c r="BV945" s="239" t="str">
        <f t="shared" si="1403"/>
        <v/>
      </c>
      <c r="BW945" s="239" t="str">
        <f t="shared" si="1404"/>
        <v/>
      </c>
      <c r="BX945" s="239" t="str">
        <f t="shared" si="1405"/>
        <v/>
      </c>
      <c r="BY945" s="239" t="str">
        <f t="shared" si="1406"/>
        <v/>
      </c>
      <c r="BZ945" s="239" t="str">
        <f t="shared" si="1407"/>
        <v/>
      </c>
      <c r="CA945" s="239" t="str">
        <f t="shared" si="1408"/>
        <v/>
      </c>
      <c r="CB945" s="239" t="str">
        <f t="shared" si="1409"/>
        <v/>
      </c>
      <c r="CC945" s="239" t="str">
        <f t="shared" si="1410"/>
        <v/>
      </c>
      <c r="CD945" s="239" t="str">
        <f t="shared" si="1411"/>
        <v/>
      </c>
      <c r="CE945" s="239" t="str">
        <f t="shared" si="1412"/>
        <v/>
      </c>
      <c r="CF945" s="239" t="str">
        <f t="shared" si="1413"/>
        <v/>
      </c>
      <c r="CG945" s="239" t="str">
        <f t="shared" si="1414"/>
        <v/>
      </c>
      <c r="CH945" s="239" t="str">
        <f t="shared" si="1415"/>
        <v/>
      </c>
      <c r="CI945" s="239" t="str">
        <f t="shared" si="1416"/>
        <v/>
      </c>
      <c r="CJ945" s="239" t="str">
        <f t="shared" si="1417"/>
        <v/>
      </c>
      <c r="CK945" s="239" t="str">
        <f t="shared" si="1418"/>
        <v/>
      </c>
      <c r="CL945" s="239" t="str">
        <f t="shared" si="1419"/>
        <v/>
      </c>
      <c r="CM945" s="239" t="str">
        <f t="shared" si="1420"/>
        <v/>
      </c>
      <c r="CN945" s="239" t="str">
        <f t="shared" si="1421"/>
        <v/>
      </c>
      <c r="CP945" s="239" t="str">
        <f t="shared" si="1422"/>
        <v/>
      </c>
      <c r="CQ945" s="239" t="str">
        <f t="shared" si="1423"/>
        <v/>
      </c>
      <c r="CR945" s="239" t="str">
        <f t="shared" si="1424"/>
        <v/>
      </c>
      <c r="CS945" s="239" t="str">
        <f t="shared" si="1425"/>
        <v/>
      </c>
      <c r="CT945" s="239" t="str">
        <f t="shared" si="1426"/>
        <v/>
      </c>
      <c r="CU945" s="239" t="str">
        <f t="shared" si="1427"/>
        <v/>
      </c>
      <c r="CV945" s="239" t="str">
        <f t="shared" si="1428"/>
        <v/>
      </c>
      <c r="CW945" s="239" t="str">
        <f t="shared" si="1429"/>
        <v/>
      </c>
      <c r="CX945" s="239" t="str">
        <f t="shared" si="1430"/>
        <v/>
      </c>
      <c r="CY945" s="239" t="str">
        <f t="shared" si="1431"/>
        <v/>
      </c>
      <c r="CZ945" s="239" t="str">
        <f t="shared" si="1432"/>
        <v/>
      </c>
      <c r="DA945" s="239" t="str">
        <f t="shared" si="1433"/>
        <v/>
      </c>
      <c r="DB945" s="239" t="str">
        <f t="shared" si="1434"/>
        <v/>
      </c>
      <c r="DC945" s="239" t="str">
        <f t="shared" si="1435"/>
        <v/>
      </c>
      <c r="DD945" s="239" t="str">
        <f t="shared" si="1436"/>
        <v/>
      </c>
      <c r="DE945" s="239" t="str">
        <f t="shared" si="1437"/>
        <v/>
      </c>
      <c r="DF945" s="239" t="str">
        <f t="shared" si="1438"/>
        <v/>
      </c>
      <c r="DG945" s="239" t="str">
        <f t="shared" si="1439"/>
        <v/>
      </c>
      <c r="DH945" s="239" t="str">
        <f t="shared" si="1440"/>
        <v/>
      </c>
      <c r="DI945" s="239" t="str">
        <f t="shared" si="1441"/>
        <v/>
      </c>
      <c r="DJ945" s="239" t="str">
        <f t="shared" si="1442"/>
        <v/>
      </c>
      <c r="DK945" s="239" t="str">
        <f t="shared" si="1443"/>
        <v/>
      </c>
      <c r="DL945" s="239" t="str">
        <f t="shared" si="1444"/>
        <v/>
      </c>
      <c r="DM945" s="239" t="str">
        <f t="shared" si="1445"/>
        <v/>
      </c>
      <c r="DN945" s="239" t="str">
        <f t="shared" si="1446"/>
        <v/>
      </c>
      <c r="DO945" s="239" t="str">
        <f t="shared" si="1447"/>
        <v/>
      </c>
      <c r="DP945" s="239" t="str">
        <f t="shared" si="1448"/>
        <v/>
      </c>
    </row>
    <row r="946" spans="1:120" ht="60.75" hidden="1" customHeight="1" x14ac:dyDescent="0.25">
      <c r="A946" s="63" t="s">
        <v>4510</v>
      </c>
      <c r="B946" s="63">
        <v>4000</v>
      </c>
      <c r="C946" s="63" t="s">
        <v>70</v>
      </c>
      <c r="D946" s="63" t="s">
        <v>3646</v>
      </c>
      <c r="E946" s="63">
        <v>4</v>
      </c>
      <c r="F946" s="63" t="s">
        <v>3722</v>
      </c>
      <c r="G946" s="63" t="str">
        <f t="shared" si="1450"/>
        <v>4000-8</v>
      </c>
      <c r="H946" s="63" t="s">
        <v>155</v>
      </c>
      <c r="I946" s="63" t="s">
        <v>155</v>
      </c>
      <c r="J946" s="63" t="s">
        <v>80</v>
      </c>
      <c r="K946" s="63" t="s">
        <v>80</v>
      </c>
      <c r="L946" s="63" t="s">
        <v>80</v>
      </c>
      <c r="M946" s="63" t="s">
        <v>80</v>
      </c>
      <c r="N946" s="63" t="s">
        <v>80</v>
      </c>
      <c r="O946" s="63" t="s">
        <v>80</v>
      </c>
      <c r="P946" s="63" t="s">
        <v>156</v>
      </c>
      <c r="Q946" s="64">
        <v>1</v>
      </c>
      <c r="R946" s="64"/>
      <c r="S946" s="65">
        <f>SUBTOTAL(9,S947:S950)</f>
        <v>4</v>
      </c>
      <c r="T946" s="63" t="s">
        <v>84</v>
      </c>
      <c r="U946" s="63" t="s">
        <v>162</v>
      </c>
      <c r="V946" s="66">
        <v>44927</v>
      </c>
      <c r="W946" s="66">
        <v>45290</v>
      </c>
      <c r="X946" s="63" t="s">
        <v>2166</v>
      </c>
      <c r="Y946" s="49" t="s">
        <v>87</v>
      </c>
      <c r="Z946" s="63" t="s">
        <v>89</v>
      </c>
      <c r="AA946" s="119">
        <f>VLOOKUP(B946,RANKING!$C$15:$K$47,5,0)</f>
        <v>1</v>
      </c>
      <c r="AB946" s="23" t="str">
        <f>VLOOKUP(B946,RANKING!$C$15:$N$47,12,0)</f>
        <v xml:space="preserve">La ficha del Delegatura para Asuntos  Jurisdiccionales ejecutó al 100,00% las actividades programadas en otras fichas </v>
      </c>
      <c r="AC946" s="23">
        <v>45291</v>
      </c>
      <c r="AD946" s="119">
        <f>VLOOKUP(B946,RANKING!$C$15:$K$47,5,0)</f>
        <v>1</v>
      </c>
      <c r="AE946" s="23" t="str">
        <f>+AB946</f>
        <v xml:space="preserve">La ficha del Delegatura para Asuntos  Jurisdiccionales ejecutó al 100,00% las actividades programadas en otras fichas </v>
      </c>
      <c r="AF946" s="23">
        <v>45291</v>
      </c>
      <c r="AG946" s="406" t="s">
        <v>79</v>
      </c>
      <c r="AH946" s="119">
        <f>VLOOKUP(B946,RANKING!$C$15:$K$47,6,0)</f>
        <v>1</v>
      </c>
      <c r="AI946" s="119">
        <f>AD946*Q946</f>
        <v>1</v>
      </c>
      <c r="AJ946" s="52"/>
      <c r="AK946" s="52"/>
      <c r="AL946" s="239" t="str">
        <f t="shared" si="1386"/>
        <v/>
      </c>
      <c r="AM946" s="239" t="str">
        <f t="shared" si="1387"/>
        <v/>
      </c>
      <c r="AN946" s="239" t="str">
        <f t="shared" si="1388"/>
        <v/>
      </c>
      <c r="AO946" s="239" t="str">
        <f t="shared" si="1389"/>
        <v/>
      </c>
      <c r="AP946" s="239" t="str">
        <f t="shared" si="1390"/>
        <v/>
      </c>
      <c r="AQ946" s="239" t="str">
        <f t="shared" si="1391"/>
        <v/>
      </c>
      <c r="AR946" s="239" t="str">
        <f t="shared" si="1392"/>
        <v/>
      </c>
      <c r="AS946" s="239" t="str">
        <f t="shared" si="1393"/>
        <v/>
      </c>
      <c r="AT946" s="239" t="str">
        <f t="shared" si="1394"/>
        <v/>
      </c>
      <c r="AU946" s="239" t="str">
        <f t="shared" si="1367"/>
        <v/>
      </c>
      <c r="AV946" s="239" t="str">
        <f t="shared" si="1368"/>
        <v/>
      </c>
      <c r="AW946" s="239" t="str">
        <f t="shared" si="1369"/>
        <v/>
      </c>
      <c r="AX946" s="239" t="str">
        <f t="shared" si="1370"/>
        <v/>
      </c>
      <c r="AY946" s="239" t="str">
        <f t="shared" si="1371"/>
        <v/>
      </c>
      <c r="AZ946" s="239" t="str">
        <f t="shared" si="1372"/>
        <v/>
      </c>
      <c r="BA946" s="239" t="str">
        <f t="shared" si="1373"/>
        <v/>
      </c>
      <c r="BB946" s="239" t="str">
        <f t="shared" si="1374"/>
        <v/>
      </c>
      <c r="BC946" s="239" t="str">
        <f t="shared" si="1375"/>
        <v/>
      </c>
      <c r="BD946" s="239" t="str">
        <f t="shared" si="1376"/>
        <v/>
      </c>
      <c r="BE946" s="239" t="str">
        <f t="shared" si="1377"/>
        <v/>
      </c>
      <c r="BF946" s="239" t="str">
        <f t="shared" si="1378"/>
        <v/>
      </c>
      <c r="BG946" s="239" t="str">
        <f t="shared" si="1379"/>
        <v/>
      </c>
      <c r="BH946" s="239" t="str">
        <f t="shared" si="1380"/>
        <v/>
      </c>
      <c r="BI946" s="239" t="str">
        <f t="shared" si="1381"/>
        <v/>
      </c>
      <c r="BJ946" s="239" t="str">
        <f t="shared" si="1382"/>
        <v/>
      </c>
      <c r="BK946" s="239" t="str">
        <f t="shared" si="1383"/>
        <v/>
      </c>
      <c r="BL946" s="239" t="str">
        <f t="shared" si="1384"/>
        <v/>
      </c>
      <c r="BN946" s="239" t="str">
        <f t="shared" si="1395"/>
        <v/>
      </c>
      <c r="BO946" s="239" t="str">
        <f t="shared" si="1396"/>
        <v/>
      </c>
      <c r="BP946" s="239" t="str">
        <f t="shared" si="1397"/>
        <v/>
      </c>
      <c r="BQ946" s="239" t="str">
        <f t="shared" si="1398"/>
        <v/>
      </c>
      <c r="BR946" s="239" t="str">
        <f t="shared" si="1399"/>
        <v/>
      </c>
      <c r="BS946" s="239" t="str">
        <f t="shared" si="1400"/>
        <v/>
      </c>
      <c r="BT946" s="239" t="str">
        <f t="shared" si="1401"/>
        <v/>
      </c>
      <c r="BU946" s="239" t="str">
        <f t="shared" si="1402"/>
        <v/>
      </c>
      <c r="BV946" s="239" t="str">
        <f t="shared" si="1403"/>
        <v/>
      </c>
      <c r="BW946" s="239" t="str">
        <f t="shared" si="1404"/>
        <v/>
      </c>
      <c r="BX946" s="239" t="str">
        <f t="shared" si="1405"/>
        <v/>
      </c>
      <c r="BY946" s="239" t="str">
        <f t="shared" si="1406"/>
        <v/>
      </c>
      <c r="BZ946" s="239" t="str">
        <f t="shared" si="1407"/>
        <v/>
      </c>
      <c r="CA946" s="239" t="str">
        <f t="shared" si="1408"/>
        <v/>
      </c>
      <c r="CB946" s="239" t="str">
        <f t="shared" si="1409"/>
        <v/>
      </c>
      <c r="CC946" s="239" t="str">
        <f t="shared" si="1410"/>
        <v/>
      </c>
      <c r="CD946" s="239" t="str">
        <f t="shared" si="1411"/>
        <v/>
      </c>
      <c r="CE946" s="239" t="str">
        <f t="shared" si="1412"/>
        <v/>
      </c>
      <c r="CF946" s="239" t="str">
        <f t="shared" si="1413"/>
        <v/>
      </c>
      <c r="CG946" s="239" t="str">
        <f t="shared" si="1414"/>
        <v/>
      </c>
      <c r="CH946" s="239" t="str">
        <f t="shared" si="1415"/>
        <v/>
      </c>
      <c r="CI946" s="239" t="str">
        <f t="shared" si="1416"/>
        <v/>
      </c>
      <c r="CJ946" s="239" t="str">
        <f t="shared" si="1417"/>
        <v/>
      </c>
      <c r="CK946" s="239" t="str">
        <f t="shared" si="1418"/>
        <v/>
      </c>
      <c r="CL946" s="239" t="str">
        <f t="shared" si="1419"/>
        <v/>
      </c>
      <c r="CM946" s="239" t="str">
        <f t="shared" si="1420"/>
        <v/>
      </c>
      <c r="CN946" s="239" t="str">
        <f t="shared" si="1421"/>
        <v/>
      </c>
      <c r="CP946" s="239" t="str">
        <f t="shared" si="1422"/>
        <v/>
      </c>
      <c r="CQ946" s="239" t="str">
        <f t="shared" si="1423"/>
        <v/>
      </c>
      <c r="CR946" s="239" t="str">
        <f t="shared" si="1424"/>
        <v/>
      </c>
      <c r="CS946" s="239" t="str">
        <f t="shared" si="1425"/>
        <v/>
      </c>
      <c r="CT946" s="239" t="str">
        <f t="shared" si="1426"/>
        <v/>
      </c>
      <c r="CU946" s="239" t="str">
        <f t="shared" si="1427"/>
        <v/>
      </c>
      <c r="CV946" s="239" t="str">
        <f t="shared" si="1428"/>
        <v/>
      </c>
      <c r="CW946" s="239" t="str">
        <f t="shared" si="1429"/>
        <v/>
      </c>
      <c r="CX946" s="239" t="str">
        <f t="shared" si="1430"/>
        <v/>
      </c>
      <c r="CY946" s="239" t="str">
        <f t="shared" si="1431"/>
        <v/>
      </c>
      <c r="CZ946" s="239" t="str">
        <f t="shared" si="1432"/>
        <v/>
      </c>
      <c r="DA946" s="239" t="str">
        <f t="shared" si="1433"/>
        <v/>
      </c>
      <c r="DB946" s="239" t="str">
        <f t="shared" si="1434"/>
        <v/>
      </c>
      <c r="DC946" s="239" t="str">
        <f t="shared" si="1435"/>
        <v/>
      </c>
      <c r="DD946" s="239" t="str">
        <f t="shared" si="1436"/>
        <v/>
      </c>
      <c r="DE946" s="239" t="str">
        <f t="shared" si="1437"/>
        <v/>
      </c>
      <c r="DF946" s="239" t="str">
        <f t="shared" si="1438"/>
        <v/>
      </c>
      <c r="DG946" s="239" t="str">
        <f t="shared" si="1439"/>
        <v/>
      </c>
      <c r="DH946" s="239" t="str">
        <f t="shared" si="1440"/>
        <v/>
      </c>
      <c r="DI946" s="239" t="str">
        <f t="shared" si="1441"/>
        <v/>
      </c>
      <c r="DJ946" s="239" t="str">
        <f t="shared" si="1442"/>
        <v/>
      </c>
      <c r="DK946" s="239" t="str">
        <f t="shared" si="1443"/>
        <v/>
      </c>
      <c r="DL946" s="239" t="str">
        <f t="shared" si="1444"/>
        <v/>
      </c>
      <c r="DM946" s="239" t="str">
        <f t="shared" si="1445"/>
        <v/>
      </c>
      <c r="DN946" s="239" t="str">
        <f t="shared" si="1446"/>
        <v/>
      </c>
      <c r="DO946" s="239" t="str">
        <f t="shared" si="1447"/>
        <v/>
      </c>
      <c r="DP946" s="239" t="str">
        <f t="shared" si="1448"/>
        <v/>
      </c>
    </row>
    <row r="947" spans="1:120" ht="76.5" hidden="1" customHeight="1" x14ac:dyDescent="0.25">
      <c r="A947" s="53" t="s">
        <v>4510</v>
      </c>
      <c r="B947" s="53">
        <v>4000</v>
      </c>
      <c r="C947" s="53" t="s">
        <v>70</v>
      </c>
      <c r="D947" s="53" t="s">
        <v>3646</v>
      </c>
      <c r="E947" s="53">
        <v>4</v>
      </c>
      <c r="F947" s="53" t="s">
        <v>3723</v>
      </c>
      <c r="G947" s="53" t="str">
        <f t="shared" si="1450"/>
        <v>4000-8</v>
      </c>
      <c r="H947" s="53" t="s">
        <v>159</v>
      </c>
      <c r="I947" s="53" t="s">
        <v>160</v>
      </c>
      <c r="J947" s="53" t="s">
        <v>80</v>
      </c>
      <c r="K947" s="53" t="s">
        <v>80</v>
      </c>
      <c r="L947" s="53" t="s">
        <v>80</v>
      </c>
      <c r="M947" s="53" t="s">
        <v>80</v>
      </c>
      <c r="N947" s="53" t="s">
        <v>80</v>
      </c>
      <c r="O947" s="53" t="s">
        <v>80</v>
      </c>
      <c r="P947" s="53" t="s">
        <v>161</v>
      </c>
      <c r="Q947" s="52">
        <v>0.375</v>
      </c>
      <c r="R947" s="52">
        <f>+Q947*Q946</f>
        <v>0.375</v>
      </c>
      <c r="S947" s="67">
        <f>+[35]COMPARTIDAS!AQ306</f>
        <v>3</v>
      </c>
      <c r="T947" s="53" t="s">
        <v>84</v>
      </c>
      <c r="U947" s="63" t="s">
        <v>162</v>
      </c>
      <c r="V947" s="23">
        <v>44927</v>
      </c>
      <c r="W947" s="23">
        <v>45016</v>
      </c>
      <c r="X947" s="53" t="s">
        <v>2166</v>
      </c>
      <c r="Y947" s="49" t="s">
        <v>97</v>
      </c>
      <c r="Z947" s="59" t="s">
        <v>100</v>
      </c>
      <c r="AA947" s="60">
        <v>1</v>
      </c>
      <c r="AB947" s="62" t="s">
        <v>229</v>
      </c>
      <c r="AC947" s="62">
        <v>45016</v>
      </c>
      <c r="AD947" s="60">
        <v>1</v>
      </c>
      <c r="AE947" s="62" t="s">
        <v>230</v>
      </c>
      <c r="AF947" s="62">
        <v>45016</v>
      </c>
      <c r="AG947" s="60" t="s">
        <v>79</v>
      </c>
      <c r="AH947" s="60">
        <v>1</v>
      </c>
      <c r="AI947" s="52">
        <f t="shared" si="1385"/>
        <v>0.375</v>
      </c>
      <c r="AJ947" s="52"/>
      <c r="AK947" s="52"/>
      <c r="AL947" s="239" t="str">
        <f t="shared" si="1386"/>
        <v/>
      </c>
      <c r="AM947" s="239" t="str">
        <f t="shared" si="1387"/>
        <v/>
      </c>
      <c r="AN947" s="239" t="str">
        <f t="shared" si="1388"/>
        <v/>
      </c>
      <c r="AO947" s="239" t="str">
        <f t="shared" si="1389"/>
        <v/>
      </c>
      <c r="AP947" s="239" t="str">
        <f t="shared" si="1390"/>
        <v/>
      </c>
      <c r="AQ947" s="239" t="str">
        <f t="shared" si="1391"/>
        <v/>
      </c>
      <c r="AR947" s="239" t="str">
        <f t="shared" si="1392"/>
        <v/>
      </c>
      <c r="AS947" s="239" t="str">
        <f t="shared" si="1393"/>
        <v/>
      </c>
      <c r="AT947" s="239" t="str">
        <f t="shared" si="1394"/>
        <v/>
      </c>
      <c r="AU947" s="239" t="str">
        <f t="shared" si="1367"/>
        <v/>
      </c>
      <c r="AV947" s="239" t="str">
        <f t="shared" si="1368"/>
        <v/>
      </c>
      <c r="AW947" s="239" t="str">
        <f t="shared" si="1369"/>
        <v/>
      </c>
      <c r="AX947" s="239" t="str">
        <f t="shared" si="1370"/>
        <v/>
      </c>
      <c r="AY947" s="239" t="str">
        <f t="shared" si="1371"/>
        <v/>
      </c>
      <c r="AZ947" s="239" t="str">
        <f t="shared" si="1372"/>
        <v/>
      </c>
      <c r="BA947" s="239" t="str">
        <f t="shared" si="1373"/>
        <v/>
      </c>
      <c r="BB947" s="239" t="str">
        <f t="shared" si="1374"/>
        <v/>
      </c>
      <c r="BC947" s="239" t="str">
        <f t="shared" si="1375"/>
        <v/>
      </c>
      <c r="BD947" s="239" t="str">
        <f t="shared" si="1376"/>
        <v/>
      </c>
      <c r="BE947" s="239" t="str">
        <f t="shared" si="1377"/>
        <v/>
      </c>
      <c r="BF947" s="239" t="str">
        <f t="shared" si="1378"/>
        <v/>
      </c>
      <c r="BG947" s="239" t="str">
        <f t="shared" si="1379"/>
        <v/>
      </c>
      <c r="BH947" s="239" t="str">
        <f t="shared" si="1380"/>
        <v/>
      </c>
      <c r="BI947" s="239" t="str">
        <f t="shared" si="1381"/>
        <v/>
      </c>
      <c r="BJ947" s="239" t="str">
        <f t="shared" si="1382"/>
        <v/>
      </c>
      <c r="BK947" s="239" t="str">
        <f t="shared" si="1383"/>
        <v/>
      </c>
      <c r="BL947" s="239" t="str">
        <f t="shared" si="1384"/>
        <v/>
      </c>
      <c r="BN947" s="239" t="str">
        <f t="shared" si="1395"/>
        <v/>
      </c>
      <c r="BO947" s="239" t="str">
        <f t="shared" si="1396"/>
        <v/>
      </c>
      <c r="BP947" s="239" t="str">
        <f t="shared" si="1397"/>
        <v/>
      </c>
      <c r="BQ947" s="239" t="str">
        <f t="shared" si="1398"/>
        <v/>
      </c>
      <c r="BR947" s="239" t="str">
        <f t="shared" si="1399"/>
        <v/>
      </c>
      <c r="BS947" s="239" t="str">
        <f t="shared" si="1400"/>
        <v/>
      </c>
      <c r="BT947" s="239" t="str">
        <f t="shared" si="1401"/>
        <v/>
      </c>
      <c r="BU947" s="239" t="str">
        <f t="shared" si="1402"/>
        <v/>
      </c>
      <c r="BV947" s="239" t="str">
        <f t="shared" si="1403"/>
        <v/>
      </c>
      <c r="BW947" s="239" t="str">
        <f t="shared" si="1404"/>
        <v/>
      </c>
      <c r="BX947" s="239" t="str">
        <f t="shared" si="1405"/>
        <v/>
      </c>
      <c r="BY947" s="239" t="str">
        <f t="shared" si="1406"/>
        <v/>
      </c>
      <c r="BZ947" s="239" t="str">
        <f t="shared" si="1407"/>
        <v/>
      </c>
      <c r="CA947" s="239" t="str">
        <f t="shared" si="1408"/>
        <v/>
      </c>
      <c r="CB947" s="239" t="str">
        <f t="shared" si="1409"/>
        <v/>
      </c>
      <c r="CC947" s="239" t="str">
        <f t="shared" si="1410"/>
        <v/>
      </c>
      <c r="CD947" s="239" t="str">
        <f t="shared" si="1411"/>
        <v/>
      </c>
      <c r="CE947" s="239" t="str">
        <f t="shared" si="1412"/>
        <v/>
      </c>
      <c r="CF947" s="239" t="str">
        <f t="shared" si="1413"/>
        <v/>
      </c>
      <c r="CG947" s="239" t="str">
        <f t="shared" si="1414"/>
        <v/>
      </c>
      <c r="CH947" s="239" t="str">
        <f t="shared" si="1415"/>
        <v/>
      </c>
      <c r="CI947" s="239" t="str">
        <f t="shared" si="1416"/>
        <v/>
      </c>
      <c r="CJ947" s="239" t="str">
        <f t="shared" si="1417"/>
        <v/>
      </c>
      <c r="CK947" s="239" t="str">
        <f t="shared" si="1418"/>
        <v/>
      </c>
      <c r="CL947" s="239" t="str">
        <f t="shared" si="1419"/>
        <v/>
      </c>
      <c r="CM947" s="239" t="str">
        <f t="shared" si="1420"/>
        <v/>
      </c>
      <c r="CN947" s="239" t="str">
        <f t="shared" si="1421"/>
        <v/>
      </c>
      <c r="CP947" s="239" t="str">
        <f t="shared" si="1422"/>
        <v/>
      </c>
      <c r="CQ947" s="239" t="str">
        <f t="shared" si="1423"/>
        <v/>
      </c>
      <c r="CR947" s="239" t="str">
        <f t="shared" si="1424"/>
        <v/>
      </c>
      <c r="CS947" s="239" t="str">
        <f t="shared" si="1425"/>
        <v/>
      </c>
      <c r="CT947" s="239" t="str">
        <f t="shared" si="1426"/>
        <v/>
      </c>
      <c r="CU947" s="239" t="str">
        <f t="shared" si="1427"/>
        <v/>
      </c>
      <c r="CV947" s="239" t="str">
        <f t="shared" si="1428"/>
        <v/>
      </c>
      <c r="CW947" s="239" t="str">
        <f t="shared" si="1429"/>
        <v/>
      </c>
      <c r="CX947" s="239" t="str">
        <f t="shared" si="1430"/>
        <v/>
      </c>
      <c r="CY947" s="239" t="str">
        <f t="shared" si="1431"/>
        <v/>
      </c>
      <c r="CZ947" s="239" t="str">
        <f t="shared" si="1432"/>
        <v/>
      </c>
      <c r="DA947" s="239" t="str">
        <f t="shared" si="1433"/>
        <v/>
      </c>
      <c r="DB947" s="239" t="str">
        <f t="shared" si="1434"/>
        <v/>
      </c>
      <c r="DC947" s="239" t="str">
        <f t="shared" si="1435"/>
        <v/>
      </c>
      <c r="DD947" s="239" t="str">
        <f t="shared" si="1436"/>
        <v/>
      </c>
      <c r="DE947" s="239" t="str">
        <f t="shared" si="1437"/>
        <v/>
      </c>
      <c r="DF947" s="239" t="str">
        <f t="shared" si="1438"/>
        <v/>
      </c>
      <c r="DG947" s="239" t="str">
        <f t="shared" si="1439"/>
        <v/>
      </c>
      <c r="DH947" s="239" t="str">
        <f t="shared" si="1440"/>
        <v/>
      </c>
      <c r="DI947" s="239" t="str">
        <f t="shared" si="1441"/>
        <v/>
      </c>
      <c r="DJ947" s="239" t="str">
        <f t="shared" si="1442"/>
        <v/>
      </c>
      <c r="DK947" s="239" t="str">
        <f t="shared" si="1443"/>
        <v/>
      </c>
      <c r="DL947" s="239" t="str">
        <f t="shared" si="1444"/>
        <v/>
      </c>
      <c r="DM947" s="239" t="str">
        <f t="shared" si="1445"/>
        <v/>
      </c>
      <c r="DN947" s="239" t="str">
        <f t="shared" si="1446"/>
        <v/>
      </c>
      <c r="DO947" s="239" t="str">
        <f t="shared" si="1447"/>
        <v/>
      </c>
      <c r="DP947" s="239" t="str">
        <f t="shared" si="1448"/>
        <v/>
      </c>
    </row>
    <row r="948" spans="1:120" ht="76.5" hidden="1" customHeight="1" x14ac:dyDescent="0.25">
      <c r="A948" s="53" t="s">
        <v>4510</v>
      </c>
      <c r="B948" s="53">
        <v>4000</v>
      </c>
      <c r="C948" s="53" t="s">
        <v>70</v>
      </c>
      <c r="D948" s="53" t="s">
        <v>3646</v>
      </c>
      <c r="E948" s="53">
        <v>4</v>
      </c>
      <c r="F948" s="53" t="s">
        <v>3724</v>
      </c>
      <c r="G948" s="53" t="str">
        <f t="shared" si="1450"/>
        <v>4000-8</v>
      </c>
      <c r="H948" s="53" t="s">
        <v>165</v>
      </c>
      <c r="I948" s="53" t="s">
        <v>160</v>
      </c>
      <c r="J948" s="53" t="s">
        <v>80</v>
      </c>
      <c r="K948" s="53" t="s">
        <v>80</v>
      </c>
      <c r="L948" s="53" t="s">
        <v>80</v>
      </c>
      <c r="M948" s="53" t="s">
        <v>80</v>
      </c>
      <c r="N948" s="53" t="s">
        <v>80</v>
      </c>
      <c r="O948" s="53" t="s">
        <v>80</v>
      </c>
      <c r="P948" s="53" t="s">
        <v>166</v>
      </c>
      <c r="Q948" s="52">
        <v>0.125</v>
      </c>
      <c r="R948" s="52">
        <f>+Q948*Q946</f>
        <v>0.125</v>
      </c>
      <c r="S948" s="67">
        <f>+[35]COMPARTIDAS!AQ307</f>
        <v>1</v>
      </c>
      <c r="T948" s="53" t="s">
        <v>84</v>
      </c>
      <c r="U948" s="63" t="s">
        <v>162</v>
      </c>
      <c r="V948" s="23">
        <v>45017</v>
      </c>
      <c r="W948" s="23">
        <v>45107</v>
      </c>
      <c r="X948" s="53" t="s">
        <v>2166</v>
      </c>
      <c r="Y948" s="49" t="s">
        <v>167</v>
      </c>
      <c r="Z948" s="59" t="s">
        <v>100</v>
      </c>
      <c r="AA948" s="60">
        <v>1</v>
      </c>
      <c r="AB948" s="62" t="s">
        <v>1387</v>
      </c>
      <c r="AC948" s="62">
        <v>45107</v>
      </c>
      <c r="AD948" s="60">
        <v>1</v>
      </c>
      <c r="AE948" s="62" t="s">
        <v>1387</v>
      </c>
      <c r="AF948" s="62">
        <v>45107</v>
      </c>
      <c r="AG948" s="60" t="s">
        <v>79</v>
      </c>
      <c r="AH948" s="60">
        <v>1</v>
      </c>
      <c r="AI948" s="52">
        <f t="shared" si="1385"/>
        <v>0.125</v>
      </c>
      <c r="AJ948" s="52"/>
      <c r="AK948" s="52"/>
      <c r="AL948" s="239" t="str">
        <f t="shared" si="1386"/>
        <v/>
      </c>
      <c r="AM948" s="239" t="str">
        <f t="shared" si="1387"/>
        <v/>
      </c>
      <c r="AN948" s="239" t="str">
        <f t="shared" si="1388"/>
        <v/>
      </c>
      <c r="AO948" s="239" t="str">
        <f t="shared" si="1389"/>
        <v/>
      </c>
      <c r="AP948" s="239" t="str">
        <f t="shared" si="1390"/>
        <v/>
      </c>
      <c r="AQ948" s="239" t="str">
        <f t="shared" si="1391"/>
        <v/>
      </c>
      <c r="AR948" s="239" t="str">
        <f t="shared" si="1392"/>
        <v/>
      </c>
      <c r="AS948" s="239" t="str">
        <f t="shared" si="1393"/>
        <v/>
      </c>
      <c r="AT948" s="239" t="str">
        <f t="shared" si="1394"/>
        <v/>
      </c>
      <c r="AU948" s="239" t="str">
        <f t="shared" si="1367"/>
        <v/>
      </c>
      <c r="AV948" s="239" t="str">
        <f t="shared" si="1368"/>
        <v/>
      </c>
      <c r="AW948" s="239" t="str">
        <f t="shared" si="1369"/>
        <v/>
      </c>
      <c r="AX948" s="239" t="str">
        <f t="shared" si="1370"/>
        <v/>
      </c>
      <c r="AY948" s="239" t="str">
        <f t="shared" si="1371"/>
        <v/>
      </c>
      <c r="AZ948" s="239" t="str">
        <f t="shared" si="1372"/>
        <v/>
      </c>
      <c r="BA948" s="239" t="str">
        <f t="shared" si="1373"/>
        <v/>
      </c>
      <c r="BB948" s="239" t="str">
        <f t="shared" si="1374"/>
        <v/>
      </c>
      <c r="BC948" s="239" t="str">
        <f t="shared" si="1375"/>
        <v/>
      </c>
      <c r="BD948" s="239" t="str">
        <f t="shared" si="1376"/>
        <v/>
      </c>
      <c r="BE948" s="239" t="str">
        <f t="shared" si="1377"/>
        <v/>
      </c>
      <c r="BF948" s="239" t="str">
        <f t="shared" si="1378"/>
        <v/>
      </c>
      <c r="BG948" s="239" t="str">
        <f t="shared" si="1379"/>
        <v/>
      </c>
      <c r="BH948" s="239" t="str">
        <f t="shared" si="1380"/>
        <v/>
      </c>
      <c r="BI948" s="239" t="str">
        <f t="shared" si="1381"/>
        <v/>
      </c>
      <c r="BJ948" s="239" t="str">
        <f t="shared" si="1382"/>
        <v/>
      </c>
      <c r="BK948" s="239" t="str">
        <f t="shared" si="1383"/>
        <v/>
      </c>
      <c r="BL948" s="239" t="str">
        <f t="shared" si="1384"/>
        <v/>
      </c>
      <c r="BN948" s="239" t="str">
        <f t="shared" si="1395"/>
        <v/>
      </c>
      <c r="BO948" s="239" t="str">
        <f t="shared" si="1396"/>
        <v/>
      </c>
      <c r="BP948" s="239" t="str">
        <f t="shared" si="1397"/>
        <v/>
      </c>
      <c r="BQ948" s="239" t="str">
        <f t="shared" si="1398"/>
        <v/>
      </c>
      <c r="BR948" s="239" t="str">
        <f t="shared" si="1399"/>
        <v/>
      </c>
      <c r="BS948" s="239" t="str">
        <f t="shared" si="1400"/>
        <v/>
      </c>
      <c r="BT948" s="239" t="str">
        <f t="shared" si="1401"/>
        <v/>
      </c>
      <c r="BU948" s="239" t="str">
        <f t="shared" si="1402"/>
        <v/>
      </c>
      <c r="BV948" s="239" t="str">
        <f t="shared" si="1403"/>
        <v/>
      </c>
      <c r="BW948" s="239" t="str">
        <f t="shared" si="1404"/>
        <v/>
      </c>
      <c r="BX948" s="239" t="str">
        <f t="shared" si="1405"/>
        <v/>
      </c>
      <c r="BY948" s="239" t="str">
        <f t="shared" si="1406"/>
        <v/>
      </c>
      <c r="BZ948" s="239" t="str">
        <f t="shared" si="1407"/>
        <v/>
      </c>
      <c r="CA948" s="239" t="str">
        <f t="shared" si="1408"/>
        <v/>
      </c>
      <c r="CB948" s="239" t="str">
        <f t="shared" si="1409"/>
        <v/>
      </c>
      <c r="CC948" s="239" t="str">
        <f t="shared" si="1410"/>
        <v/>
      </c>
      <c r="CD948" s="239" t="str">
        <f t="shared" si="1411"/>
        <v/>
      </c>
      <c r="CE948" s="239" t="str">
        <f t="shared" si="1412"/>
        <v/>
      </c>
      <c r="CF948" s="239" t="str">
        <f t="shared" si="1413"/>
        <v/>
      </c>
      <c r="CG948" s="239" t="str">
        <f t="shared" si="1414"/>
        <v/>
      </c>
      <c r="CH948" s="239" t="str">
        <f t="shared" si="1415"/>
        <v/>
      </c>
      <c r="CI948" s="239" t="str">
        <f t="shared" si="1416"/>
        <v/>
      </c>
      <c r="CJ948" s="239" t="str">
        <f t="shared" si="1417"/>
        <v/>
      </c>
      <c r="CK948" s="239" t="str">
        <f t="shared" si="1418"/>
        <v/>
      </c>
      <c r="CL948" s="239" t="str">
        <f t="shared" si="1419"/>
        <v/>
      </c>
      <c r="CM948" s="239" t="str">
        <f t="shared" si="1420"/>
        <v/>
      </c>
      <c r="CN948" s="239" t="str">
        <f t="shared" si="1421"/>
        <v/>
      </c>
      <c r="CP948" s="239" t="str">
        <f t="shared" si="1422"/>
        <v/>
      </c>
      <c r="CQ948" s="239" t="str">
        <f t="shared" si="1423"/>
        <v/>
      </c>
      <c r="CR948" s="239" t="str">
        <f t="shared" si="1424"/>
        <v/>
      </c>
      <c r="CS948" s="239" t="str">
        <f t="shared" si="1425"/>
        <v/>
      </c>
      <c r="CT948" s="239" t="str">
        <f t="shared" si="1426"/>
        <v/>
      </c>
      <c r="CU948" s="239" t="str">
        <f t="shared" si="1427"/>
        <v/>
      </c>
      <c r="CV948" s="239" t="str">
        <f t="shared" si="1428"/>
        <v/>
      </c>
      <c r="CW948" s="239" t="str">
        <f t="shared" si="1429"/>
        <v/>
      </c>
      <c r="CX948" s="239" t="str">
        <f t="shared" si="1430"/>
        <v/>
      </c>
      <c r="CY948" s="239" t="str">
        <f t="shared" si="1431"/>
        <v/>
      </c>
      <c r="CZ948" s="239" t="str">
        <f t="shared" si="1432"/>
        <v/>
      </c>
      <c r="DA948" s="239" t="str">
        <f t="shared" si="1433"/>
        <v/>
      </c>
      <c r="DB948" s="239" t="str">
        <f t="shared" si="1434"/>
        <v/>
      </c>
      <c r="DC948" s="239" t="str">
        <f t="shared" si="1435"/>
        <v/>
      </c>
      <c r="DD948" s="239" t="str">
        <f t="shared" si="1436"/>
        <v/>
      </c>
      <c r="DE948" s="239" t="str">
        <f t="shared" si="1437"/>
        <v/>
      </c>
      <c r="DF948" s="239" t="str">
        <f t="shared" si="1438"/>
        <v/>
      </c>
      <c r="DG948" s="239" t="str">
        <f t="shared" si="1439"/>
        <v/>
      </c>
      <c r="DH948" s="239" t="str">
        <f t="shared" si="1440"/>
        <v/>
      </c>
      <c r="DI948" s="239" t="str">
        <f t="shared" si="1441"/>
        <v/>
      </c>
      <c r="DJ948" s="239" t="str">
        <f t="shared" si="1442"/>
        <v/>
      </c>
      <c r="DK948" s="239" t="str">
        <f t="shared" si="1443"/>
        <v/>
      </c>
      <c r="DL948" s="239" t="str">
        <f t="shared" si="1444"/>
        <v/>
      </c>
      <c r="DM948" s="239" t="str">
        <f t="shared" si="1445"/>
        <v/>
      </c>
      <c r="DN948" s="239" t="str">
        <f t="shared" si="1446"/>
        <v/>
      </c>
      <c r="DO948" s="239" t="str">
        <f t="shared" si="1447"/>
        <v/>
      </c>
      <c r="DP948" s="239" t="str">
        <f t="shared" si="1448"/>
        <v/>
      </c>
    </row>
    <row r="949" spans="1:120" ht="76.5" hidden="1" customHeight="1" x14ac:dyDescent="0.25">
      <c r="A949" s="53" t="s">
        <v>4510</v>
      </c>
      <c r="B949" s="53">
        <v>4000</v>
      </c>
      <c r="C949" s="53" t="s">
        <v>70</v>
      </c>
      <c r="D949" s="53" t="s">
        <v>3646</v>
      </c>
      <c r="E949" s="53">
        <v>4</v>
      </c>
      <c r="F949" s="53" t="s">
        <v>3725</v>
      </c>
      <c r="G949" s="53" t="str">
        <f t="shared" si="1450"/>
        <v>4000-8</v>
      </c>
      <c r="H949" s="53" t="s">
        <v>235</v>
      </c>
      <c r="I949" s="53" t="s">
        <v>160</v>
      </c>
      <c r="J949" s="53" t="s">
        <v>80</v>
      </c>
      <c r="K949" s="53" t="s">
        <v>80</v>
      </c>
      <c r="L949" s="53" t="s">
        <v>80</v>
      </c>
      <c r="M949" s="53" t="s">
        <v>80</v>
      </c>
      <c r="N949" s="53" t="s">
        <v>80</v>
      </c>
      <c r="O949" s="53" t="s">
        <v>80</v>
      </c>
      <c r="P949" s="53" t="s">
        <v>236</v>
      </c>
      <c r="Q949" s="52">
        <v>0.125</v>
      </c>
      <c r="R949" s="52">
        <f>+Q949*Q946</f>
        <v>0.125</v>
      </c>
      <c r="S949" s="67">
        <f>+[35]COMPARTIDAS!AQ308</f>
        <v>0</v>
      </c>
      <c r="T949" s="53" t="s">
        <v>84</v>
      </c>
      <c r="U949" s="63" t="s">
        <v>162</v>
      </c>
      <c r="V949" s="23">
        <v>45108</v>
      </c>
      <c r="W949" s="23">
        <v>45199</v>
      </c>
      <c r="X949" s="53" t="s">
        <v>2166</v>
      </c>
      <c r="Y949" s="49" t="s">
        <v>202</v>
      </c>
      <c r="Z949" s="53" t="s">
        <v>89</v>
      </c>
      <c r="AA949" s="52" t="s">
        <v>92</v>
      </c>
      <c r="AB949" s="61" t="s">
        <v>3726</v>
      </c>
      <c r="AC949" s="52" t="s">
        <v>92</v>
      </c>
      <c r="AD949" s="52"/>
      <c r="AE949" s="61" t="s">
        <v>3726</v>
      </c>
      <c r="AF949" s="23" t="s">
        <v>92</v>
      </c>
      <c r="AG949" s="23" t="s">
        <v>92</v>
      </c>
      <c r="AH949" s="52" t="s">
        <v>92</v>
      </c>
      <c r="AI949" s="52">
        <f t="shared" si="1385"/>
        <v>0</v>
      </c>
      <c r="AJ949" s="52"/>
      <c r="AK949" s="52"/>
      <c r="AL949" s="239" t="str">
        <f t="shared" si="1386"/>
        <v/>
      </c>
      <c r="AM949" s="239" t="str">
        <f t="shared" si="1387"/>
        <v/>
      </c>
      <c r="AN949" s="239" t="str">
        <f t="shared" si="1388"/>
        <v/>
      </c>
      <c r="AO949" s="239" t="str">
        <f t="shared" si="1389"/>
        <v/>
      </c>
      <c r="AP949" s="239" t="str">
        <f t="shared" si="1390"/>
        <v/>
      </c>
      <c r="AQ949" s="239" t="str">
        <f t="shared" si="1391"/>
        <v/>
      </c>
      <c r="AR949" s="239" t="str">
        <f t="shared" si="1392"/>
        <v/>
      </c>
      <c r="AS949" s="239" t="str">
        <f t="shared" si="1393"/>
        <v/>
      </c>
      <c r="AT949" s="239" t="str">
        <f t="shared" si="1394"/>
        <v/>
      </c>
      <c r="AU949" s="239" t="str">
        <f t="shared" si="1367"/>
        <v/>
      </c>
      <c r="AV949" s="239" t="str">
        <f t="shared" si="1368"/>
        <v/>
      </c>
      <c r="AW949" s="239" t="str">
        <f t="shared" si="1369"/>
        <v/>
      </c>
      <c r="AX949" s="239" t="str">
        <f t="shared" si="1370"/>
        <v/>
      </c>
      <c r="AY949" s="239" t="str">
        <f t="shared" si="1371"/>
        <v/>
      </c>
      <c r="AZ949" s="239" t="str">
        <f t="shared" si="1372"/>
        <v/>
      </c>
      <c r="BA949" s="239" t="str">
        <f t="shared" si="1373"/>
        <v/>
      </c>
      <c r="BB949" s="239" t="str">
        <f t="shared" si="1374"/>
        <v/>
      </c>
      <c r="BC949" s="239" t="str">
        <f t="shared" si="1375"/>
        <v/>
      </c>
      <c r="BD949" s="239" t="str">
        <f t="shared" si="1376"/>
        <v/>
      </c>
      <c r="BE949" s="239" t="str">
        <f t="shared" si="1377"/>
        <v/>
      </c>
      <c r="BF949" s="239" t="str">
        <f t="shared" si="1378"/>
        <v/>
      </c>
      <c r="BG949" s="239" t="str">
        <f t="shared" si="1379"/>
        <v/>
      </c>
      <c r="BH949" s="239" t="str">
        <f t="shared" si="1380"/>
        <v/>
      </c>
      <c r="BI949" s="239" t="str">
        <f t="shared" si="1381"/>
        <v/>
      </c>
      <c r="BJ949" s="239" t="str">
        <f t="shared" si="1382"/>
        <v/>
      </c>
      <c r="BK949" s="239" t="str">
        <f t="shared" si="1383"/>
        <v/>
      </c>
      <c r="BL949" s="239" t="str">
        <f t="shared" si="1384"/>
        <v/>
      </c>
      <c r="BN949" s="239" t="str">
        <f t="shared" si="1395"/>
        <v/>
      </c>
      <c r="BO949" s="239" t="str">
        <f t="shared" si="1396"/>
        <v/>
      </c>
      <c r="BP949" s="239" t="str">
        <f t="shared" si="1397"/>
        <v/>
      </c>
      <c r="BQ949" s="239" t="str">
        <f t="shared" si="1398"/>
        <v/>
      </c>
      <c r="BR949" s="239" t="str">
        <f t="shared" si="1399"/>
        <v/>
      </c>
      <c r="BS949" s="239" t="str">
        <f t="shared" si="1400"/>
        <v/>
      </c>
      <c r="BT949" s="239" t="str">
        <f t="shared" si="1401"/>
        <v/>
      </c>
      <c r="BU949" s="239" t="str">
        <f t="shared" si="1402"/>
        <v/>
      </c>
      <c r="BV949" s="239" t="str">
        <f t="shared" si="1403"/>
        <v/>
      </c>
      <c r="BW949" s="239" t="str">
        <f t="shared" si="1404"/>
        <v/>
      </c>
      <c r="BX949" s="239" t="str">
        <f t="shared" si="1405"/>
        <v/>
      </c>
      <c r="BY949" s="239" t="str">
        <f t="shared" si="1406"/>
        <v/>
      </c>
      <c r="BZ949" s="239" t="str">
        <f t="shared" si="1407"/>
        <v/>
      </c>
      <c r="CA949" s="239" t="str">
        <f t="shared" si="1408"/>
        <v/>
      </c>
      <c r="CB949" s="239" t="str">
        <f t="shared" si="1409"/>
        <v/>
      </c>
      <c r="CC949" s="239" t="str">
        <f t="shared" si="1410"/>
        <v/>
      </c>
      <c r="CD949" s="239" t="str">
        <f t="shared" si="1411"/>
        <v/>
      </c>
      <c r="CE949" s="239" t="str">
        <f t="shared" si="1412"/>
        <v/>
      </c>
      <c r="CF949" s="239" t="str">
        <f t="shared" si="1413"/>
        <v/>
      </c>
      <c r="CG949" s="239" t="str">
        <f t="shared" si="1414"/>
        <v/>
      </c>
      <c r="CH949" s="239" t="str">
        <f t="shared" si="1415"/>
        <v/>
      </c>
      <c r="CI949" s="239" t="str">
        <f t="shared" si="1416"/>
        <v/>
      </c>
      <c r="CJ949" s="239" t="str">
        <f t="shared" si="1417"/>
        <v/>
      </c>
      <c r="CK949" s="239" t="str">
        <f t="shared" si="1418"/>
        <v/>
      </c>
      <c r="CL949" s="239" t="str">
        <f t="shared" si="1419"/>
        <v/>
      </c>
      <c r="CM949" s="239" t="str">
        <f t="shared" si="1420"/>
        <v/>
      </c>
      <c r="CN949" s="239" t="str">
        <f t="shared" si="1421"/>
        <v/>
      </c>
      <c r="CP949" s="239" t="str">
        <f t="shared" si="1422"/>
        <v/>
      </c>
      <c r="CQ949" s="239" t="str">
        <f t="shared" si="1423"/>
        <v/>
      </c>
      <c r="CR949" s="239" t="str">
        <f t="shared" si="1424"/>
        <v/>
      </c>
      <c r="CS949" s="239" t="str">
        <f t="shared" si="1425"/>
        <v/>
      </c>
      <c r="CT949" s="239" t="str">
        <f t="shared" si="1426"/>
        <v/>
      </c>
      <c r="CU949" s="239" t="str">
        <f t="shared" si="1427"/>
        <v/>
      </c>
      <c r="CV949" s="239" t="str">
        <f t="shared" si="1428"/>
        <v/>
      </c>
      <c r="CW949" s="239" t="str">
        <f t="shared" si="1429"/>
        <v/>
      </c>
      <c r="CX949" s="239" t="str">
        <f t="shared" si="1430"/>
        <v/>
      </c>
      <c r="CY949" s="239" t="str">
        <f t="shared" si="1431"/>
        <v/>
      </c>
      <c r="CZ949" s="239" t="str">
        <f t="shared" si="1432"/>
        <v/>
      </c>
      <c r="DA949" s="239" t="str">
        <f t="shared" si="1433"/>
        <v/>
      </c>
      <c r="DB949" s="239" t="str">
        <f t="shared" si="1434"/>
        <v/>
      </c>
      <c r="DC949" s="239" t="str">
        <f t="shared" si="1435"/>
        <v/>
      </c>
      <c r="DD949" s="239" t="str">
        <f t="shared" si="1436"/>
        <v/>
      </c>
      <c r="DE949" s="239" t="str">
        <f t="shared" si="1437"/>
        <v/>
      </c>
      <c r="DF949" s="239" t="str">
        <f t="shared" si="1438"/>
        <v/>
      </c>
      <c r="DG949" s="239" t="str">
        <f t="shared" si="1439"/>
        <v/>
      </c>
      <c r="DH949" s="239" t="str">
        <f t="shared" si="1440"/>
        <v/>
      </c>
      <c r="DI949" s="239" t="str">
        <f t="shared" si="1441"/>
        <v/>
      </c>
      <c r="DJ949" s="239" t="str">
        <f t="shared" si="1442"/>
        <v/>
      </c>
      <c r="DK949" s="239" t="str">
        <f t="shared" si="1443"/>
        <v/>
      </c>
      <c r="DL949" s="239" t="str">
        <f t="shared" si="1444"/>
        <v/>
      </c>
      <c r="DM949" s="239" t="str">
        <f t="shared" si="1445"/>
        <v/>
      </c>
      <c r="DN949" s="239" t="str">
        <f t="shared" si="1446"/>
        <v/>
      </c>
      <c r="DO949" s="239" t="str">
        <f t="shared" si="1447"/>
        <v/>
      </c>
      <c r="DP949" s="239" t="str">
        <f t="shared" si="1448"/>
        <v/>
      </c>
    </row>
    <row r="950" spans="1:120" ht="76.5" customHeight="1" x14ac:dyDescent="0.25">
      <c r="A950" s="53" t="s">
        <v>4510</v>
      </c>
      <c r="B950" s="53">
        <v>4000</v>
      </c>
      <c r="C950" s="53" t="s">
        <v>70</v>
      </c>
      <c r="D950" s="53" t="s">
        <v>3646</v>
      </c>
      <c r="E950" s="53">
        <v>4</v>
      </c>
      <c r="F950" s="53" t="s">
        <v>3727</v>
      </c>
      <c r="G950" s="53" t="str">
        <f t="shared" si="1450"/>
        <v>4000-8</v>
      </c>
      <c r="H950" s="53" t="s">
        <v>170</v>
      </c>
      <c r="I950" s="53" t="s">
        <v>160</v>
      </c>
      <c r="J950" s="53" t="s">
        <v>80</v>
      </c>
      <c r="K950" s="53" t="s">
        <v>80</v>
      </c>
      <c r="L950" s="53" t="s">
        <v>80</v>
      </c>
      <c r="M950" s="53" t="s">
        <v>80</v>
      </c>
      <c r="N950" s="53" t="s">
        <v>80</v>
      </c>
      <c r="O950" s="53" t="s">
        <v>80</v>
      </c>
      <c r="P950" s="53" t="s">
        <v>171</v>
      </c>
      <c r="Q950" s="52">
        <v>0.375</v>
      </c>
      <c r="R950" s="52">
        <f>+Q950*Q946</f>
        <v>0.375</v>
      </c>
      <c r="S950" s="67">
        <f>+[35]COMPARTIDAS!AQ309</f>
        <v>4</v>
      </c>
      <c r="T950" s="53" t="s">
        <v>84</v>
      </c>
      <c r="U950" s="63" t="s">
        <v>162</v>
      </c>
      <c r="V950" s="23">
        <v>45200</v>
      </c>
      <c r="W950" s="23">
        <v>45290</v>
      </c>
      <c r="X950" s="53" t="s">
        <v>2166</v>
      </c>
      <c r="Y950" s="49" t="s">
        <v>87</v>
      </c>
      <c r="Z950" s="53" t="s">
        <v>89</v>
      </c>
      <c r="AA950" s="52">
        <f>VLOOKUP(B950,RANKING!$C$15:$H$47,5,0)</f>
        <v>1</v>
      </c>
      <c r="AB950" s="23" t="str">
        <f>HLOOKUP(B950,$AL$2:$BL$3,2,0)</f>
        <v>Reportaron cumplimiento del 100%, 8 de las 8 actividades que tiene el plan</v>
      </c>
      <c r="AC950" s="23">
        <v>45291</v>
      </c>
      <c r="AD950" s="52">
        <f>VLOOKUP(B23,RANKING!$C$15:$H$47,5,0)</f>
        <v>1</v>
      </c>
      <c r="AE950" s="23" t="str">
        <f>+AB950</f>
        <v>Reportaron cumplimiento del 100%, 8 de las 8 actividades que tiene el plan</v>
      </c>
      <c r="AF950" s="23" t="s">
        <v>92</v>
      </c>
      <c r="AG950" s="23" t="s">
        <v>92</v>
      </c>
      <c r="AH950" s="52">
        <f>VLOOKUP(B950,RANKING!$C$15:$H$47,6,0)</f>
        <v>1</v>
      </c>
      <c r="AI950" s="52">
        <f>+AD950*R950</f>
        <v>0.375</v>
      </c>
      <c r="AJ950" s="52"/>
      <c r="AK950" s="52"/>
      <c r="AL950" s="239" t="str">
        <f t="shared" si="1386"/>
        <v/>
      </c>
      <c r="AM950" s="239" t="str">
        <f t="shared" si="1387"/>
        <v/>
      </c>
      <c r="AN950" s="239" t="str">
        <f t="shared" si="1388"/>
        <v/>
      </c>
      <c r="AO950" s="239" t="str">
        <f t="shared" si="1389"/>
        <v/>
      </c>
      <c r="AP950" s="239" t="str">
        <f t="shared" si="1390"/>
        <v/>
      </c>
      <c r="AQ950" s="239" t="str">
        <f t="shared" si="1391"/>
        <v/>
      </c>
      <c r="AR950" s="239" t="str">
        <f t="shared" si="1392"/>
        <v/>
      </c>
      <c r="AS950" s="239" t="str">
        <f t="shared" si="1393"/>
        <v/>
      </c>
      <c r="AT950" s="239" t="str">
        <f t="shared" si="1394"/>
        <v/>
      </c>
      <c r="AU950" s="239" t="str">
        <f t="shared" si="1367"/>
        <v/>
      </c>
      <c r="AV950" s="239" t="str">
        <f t="shared" si="1368"/>
        <v/>
      </c>
      <c r="AW950" s="239" t="str">
        <f t="shared" si="1369"/>
        <v/>
      </c>
      <c r="AX950" s="239" t="str">
        <f t="shared" si="1370"/>
        <v/>
      </c>
      <c r="AY950" s="239" t="str">
        <f t="shared" si="1371"/>
        <v/>
      </c>
      <c r="AZ950" s="239" t="str">
        <f t="shared" si="1372"/>
        <v/>
      </c>
      <c r="BA950" s="239" t="str">
        <f t="shared" si="1373"/>
        <v/>
      </c>
      <c r="BB950" s="239" t="str">
        <f t="shared" si="1374"/>
        <v/>
      </c>
      <c r="BC950" s="239" t="str">
        <f t="shared" si="1375"/>
        <v/>
      </c>
      <c r="BD950" s="239" t="str">
        <f t="shared" si="1376"/>
        <v/>
      </c>
      <c r="BE950" s="239" t="str">
        <f t="shared" si="1377"/>
        <v/>
      </c>
      <c r="BF950" s="239" t="str">
        <f t="shared" si="1378"/>
        <v/>
      </c>
      <c r="BG950" s="239" t="str">
        <f t="shared" si="1379"/>
        <v/>
      </c>
      <c r="BH950" s="239" t="str">
        <f t="shared" si="1380"/>
        <v/>
      </c>
      <c r="BI950" s="239" t="str">
        <f t="shared" si="1381"/>
        <v/>
      </c>
      <c r="BJ950" s="239" t="str">
        <f t="shared" si="1382"/>
        <v/>
      </c>
      <c r="BK950" s="239" t="str">
        <f t="shared" si="1383"/>
        <v/>
      </c>
      <c r="BL950" s="239" t="str">
        <f t="shared" si="1384"/>
        <v/>
      </c>
      <c r="BN950" s="239" t="str">
        <f t="shared" si="1395"/>
        <v/>
      </c>
      <c r="BO950" s="239" t="str">
        <f t="shared" si="1396"/>
        <v/>
      </c>
      <c r="BP950" s="239" t="str">
        <f t="shared" si="1397"/>
        <v/>
      </c>
      <c r="BQ950" s="239" t="str">
        <f t="shared" si="1398"/>
        <v/>
      </c>
      <c r="BR950" s="239" t="str">
        <f t="shared" si="1399"/>
        <v/>
      </c>
      <c r="BS950" s="239" t="str">
        <f t="shared" si="1400"/>
        <v/>
      </c>
      <c r="BT950" s="239" t="str">
        <f t="shared" si="1401"/>
        <v/>
      </c>
      <c r="BU950" s="239" t="str">
        <f t="shared" si="1402"/>
        <v/>
      </c>
      <c r="BV950" s="239" t="str">
        <f t="shared" si="1403"/>
        <v/>
      </c>
      <c r="BW950" s="239" t="str">
        <f t="shared" si="1404"/>
        <v/>
      </c>
      <c r="BX950" s="239" t="str">
        <f t="shared" si="1405"/>
        <v/>
      </c>
      <c r="BY950" s="239" t="str">
        <f t="shared" si="1406"/>
        <v/>
      </c>
      <c r="BZ950" s="239" t="str">
        <f t="shared" si="1407"/>
        <v/>
      </c>
      <c r="CA950" s="239" t="str">
        <f t="shared" si="1408"/>
        <v/>
      </c>
      <c r="CB950" s="239" t="str">
        <f t="shared" si="1409"/>
        <v/>
      </c>
      <c r="CC950" s="239" t="str">
        <f t="shared" si="1410"/>
        <v/>
      </c>
      <c r="CD950" s="239" t="str">
        <f t="shared" si="1411"/>
        <v/>
      </c>
      <c r="CE950" s="239" t="str">
        <f t="shared" si="1412"/>
        <v/>
      </c>
      <c r="CF950" s="239" t="str">
        <f t="shared" si="1413"/>
        <v/>
      </c>
      <c r="CG950" s="239" t="str">
        <f t="shared" si="1414"/>
        <v/>
      </c>
      <c r="CH950" s="239" t="str">
        <f t="shared" si="1415"/>
        <v/>
      </c>
      <c r="CI950" s="239" t="str">
        <f t="shared" si="1416"/>
        <v/>
      </c>
      <c r="CJ950" s="239" t="str">
        <f t="shared" si="1417"/>
        <v/>
      </c>
      <c r="CK950" s="239" t="str">
        <f t="shared" si="1418"/>
        <v/>
      </c>
      <c r="CL950" s="239" t="str">
        <f t="shared" si="1419"/>
        <v/>
      </c>
      <c r="CM950" s="239" t="str">
        <f t="shared" si="1420"/>
        <v/>
      </c>
      <c r="CN950" s="239" t="str">
        <f t="shared" si="1421"/>
        <v/>
      </c>
      <c r="CP950" s="239" t="str">
        <f t="shared" si="1422"/>
        <v/>
      </c>
      <c r="CQ950" s="239" t="str">
        <f t="shared" si="1423"/>
        <v/>
      </c>
      <c r="CR950" s="239" t="str">
        <f t="shared" si="1424"/>
        <v/>
      </c>
      <c r="CS950" s="239" t="str">
        <f t="shared" si="1425"/>
        <v/>
      </c>
      <c r="CT950" s="239" t="str">
        <f t="shared" si="1426"/>
        <v/>
      </c>
      <c r="CU950" s="239" t="str">
        <f t="shared" si="1427"/>
        <v/>
      </c>
      <c r="CV950" s="239" t="str">
        <f t="shared" si="1428"/>
        <v/>
      </c>
      <c r="CW950" s="239" t="str">
        <f t="shared" si="1429"/>
        <v/>
      </c>
      <c r="CX950" s="239" t="str">
        <f t="shared" si="1430"/>
        <v/>
      </c>
      <c r="CY950" s="239" t="str">
        <f t="shared" si="1431"/>
        <v/>
      </c>
      <c r="CZ950" s="239" t="str">
        <f t="shared" si="1432"/>
        <v/>
      </c>
      <c r="DA950" s="239" t="str">
        <f t="shared" si="1433"/>
        <v/>
      </c>
      <c r="DB950" s="239" t="str">
        <f t="shared" si="1434"/>
        <v/>
      </c>
      <c r="DC950" s="239" t="str">
        <f t="shared" si="1435"/>
        <v/>
      </c>
      <c r="DD950" s="239" t="str">
        <f t="shared" si="1436"/>
        <v/>
      </c>
      <c r="DE950" s="239" t="str">
        <f t="shared" si="1437"/>
        <v/>
      </c>
      <c r="DF950" s="239" t="str">
        <f t="shared" si="1438"/>
        <v/>
      </c>
      <c r="DG950" s="239" t="str">
        <f t="shared" si="1439"/>
        <v/>
      </c>
      <c r="DH950" s="239" t="str">
        <f t="shared" si="1440"/>
        <v/>
      </c>
      <c r="DI950" s="239" t="str">
        <f t="shared" si="1441"/>
        <v/>
      </c>
      <c r="DJ950" s="239" t="str">
        <f t="shared" si="1442"/>
        <v/>
      </c>
      <c r="DK950" s="239" t="str">
        <f t="shared" si="1443"/>
        <v/>
      </c>
      <c r="DL950" s="239" t="str">
        <f t="shared" si="1444"/>
        <v/>
      </c>
      <c r="DM950" s="239" t="str">
        <f t="shared" si="1445"/>
        <v/>
      </c>
      <c r="DN950" s="239" t="str">
        <f t="shared" si="1446"/>
        <v/>
      </c>
      <c r="DO950" s="239" t="str">
        <f t="shared" si="1447"/>
        <v/>
      </c>
      <c r="DP950" s="239" t="str">
        <f t="shared" si="1448"/>
        <v/>
      </c>
    </row>
    <row r="951" spans="1:120" ht="42" hidden="1" customHeight="1" x14ac:dyDescent="0.25">
      <c r="A951" s="49" t="s">
        <v>4512</v>
      </c>
      <c r="B951" s="49">
        <v>6000</v>
      </c>
      <c r="C951" s="49" t="s">
        <v>71</v>
      </c>
      <c r="D951" s="49" t="s">
        <v>3728</v>
      </c>
      <c r="E951" s="85">
        <v>6</v>
      </c>
      <c r="F951" s="49" t="s">
        <v>3729</v>
      </c>
      <c r="G951" s="49" t="str">
        <f t="shared" si="1450"/>
        <v>6000-1</v>
      </c>
      <c r="H951" s="49" t="s">
        <v>75</v>
      </c>
      <c r="I951" s="49" t="s">
        <v>730</v>
      </c>
      <c r="J951" s="49" t="s">
        <v>3338</v>
      </c>
      <c r="K951" s="49" t="s">
        <v>472</v>
      </c>
      <c r="L951" s="49" t="s">
        <v>125</v>
      </c>
      <c r="M951" s="49" t="s">
        <v>3730</v>
      </c>
      <c r="N951" s="49" t="s">
        <v>3731</v>
      </c>
      <c r="O951" s="49" t="s">
        <v>516</v>
      </c>
      <c r="P951" s="101" t="s">
        <v>3732</v>
      </c>
      <c r="Q951" s="50">
        <v>0.06</v>
      </c>
      <c r="R951" s="50"/>
      <c r="S951" s="131">
        <v>3275</v>
      </c>
      <c r="T951" s="49" t="s">
        <v>84</v>
      </c>
      <c r="U951" s="131" t="s">
        <v>3733</v>
      </c>
      <c r="V951" s="51">
        <v>44936</v>
      </c>
      <c r="W951" s="51">
        <v>45289</v>
      </c>
      <c r="X951" s="49" t="s">
        <v>2252</v>
      </c>
      <c r="Y951" s="49" t="s">
        <v>87</v>
      </c>
      <c r="Z951" s="59" t="s">
        <v>100</v>
      </c>
      <c r="AA951" s="201">
        <v>1</v>
      </c>
      <c r="AB951" s="200" t="s">
        <v>3735</v>
      </c>
      <c r="AC951" s="202">
        <v>45288</v>
      </c>
      <c r="AD951" s="201">
        <v>1</v>
      </c>
      <c r="AE951" s="200" t="s">
        <v>888</v>
      </c>
      <c r="AF951" s="202">
        <v>45288</v>
      </c>
      <c r="AG951" s="200" t="s">
        <v>79</v>
      </c>
      <c r="AH951" s="200" t="s">
        <v>92</v>
      </c>
      <c r="AI951" s="52">
        <f t="shared" si="1385"/>
        <v>0.06</v>
      </c>
      <c r="AJ951" s="52"/>
      <c r="AK951" s="52"/>
      <c r="AL951" s="239" t="str">
        <f t="shared" si="1386"/>
        <v/>
      </c>
      <c r="AM951" s="239" t="str">
        <f t="shared" si="1387"/>
        <v/>
      </c>
      <c r="AN951" s="239" t="str">
        <f t="shared" si="1388"/>
        <v/>
      </c>
      <c r="AO951" s="239" t="str">
        <f t="shared" si="1389"/>
        <v/>
      </c>
      <c r="AP951" s="239" t="str">
        <f t="shared" si="1390"/>
        <v/>
      </c>
      <c r="AQ951" s="239" t="str">
        <f t="shared" si="1391"/>
        <v/>
      </c>
      <c r="AR951" s="239" t="str">
        <f t="shared" si="1392"/>
        <v/>
      </c>
      <c r="AS951" s="239" t="str">
        <f t="shared" si="1393"/>
        <v/>
      </c>
      <c r="AT951" s="239" t="str">
        <f t="shared" si="1394"/>
        <v/>
      </c>
      <c r="AU951" s="239" t="str">
        <f t="shared" si="1367"/>
        <v/>
      </c>
      <c r="AV951" s="239" t="str">
        <f t="shared" si="1368"/>
        <v/>
      </c>
      <c r="AW951" s="239" t="str">
        <f t="shared" si="1369"/>
        <v/>
      </c>
      <c r="AX951" s="239" t="str">
        <f t="shared" si="1370"/>
        <v/>
      </c>
      <c r="AY951" s="239" t="str">
        <f t="shared" si="1371"/>
        <v/>
      </c>
      <c r="AZ951" s="239" t="str">
        <f t="shared" si="1372"/>
        <v/>
      </c>
      <c r="BA951" s="239" t="str">
        <f t="shared" si="1373"/>
        <v/>
      </c>
      <c r="BB951" s="239" t="str">
        <f t="shared" si="1374"/>
        <v/>
      </c>
      <c r="BC951" s="239" t="str">
        <f t="shared" si="1375"/>
        <v/>
      </c>
      <c r="BD951" s="239" t="str">
        <f t="shared" si="1376"/>
        <v/>
      </c>
      <c r="BE951" s="239" t="str">
        <f t="shared" si="1377"/>
        <v/>
      </c>
      <c r="BF951" s="239" t="str">
        <f t="shared" si="1378"/>
        <v/>
      </c>
      <c r="BG951" s="239" t="str">
        <f t="shared" si="1379"/>
        <v/>
      </c>
      <c r="BH951" s="239" t="str">
        <f t="shared" si="1380"/>
        <v/>
      </c>
      <c r="BI951" s="239" t="str">
        <f t="shared" si="1381"/>
        <v/>
      </c>
      <c r="BJ951" s="239" t="str">
        <f t="shared" si="1382"/>
        <v/>
      </c>
      <c r="BK951" s="239" t="str">
        <f t="shared" si="1383"/>
        <v/>
      </c>
      <c r="BL951" s="239" t="str">
        <f t="shared" si="1384"/>
        <v/>
      </c>
      <c r="BN951" s="239" t="str">
        <f t="shared" si="1395"/>
        <v/>
      </c>
      <c r="BO951" s="239" t="str">
        <f t="shared" si="1396"/>
        <v/>
      </c>
      <c r="BP951" s="239" t="str">
        <f t="shared" si="1397"/>
        <v/>
      </c>
      <c r="BQ951" s="239" t="str">
        <f t="shared" si="1398"/>
        <v/>
      </c>
      <c r="BR951" s="239" t="str">
        <f t="shared" si="1399"/>
        <v/>
      </c>
      <c r="BS951" s="239" t="str">
        <f t="shared" si="1400"/>
        <v/>
      </c>
      <c r="BT951" s="239" t="str">
        <f t="shared" si="1401"/>
        <v/>
      </c>
      <c r="BU951" s="239" t="str">
        <f t="shared" si="1402"/>
        <v/>
      </c>
      <c r="BV951" s="239" t="str">
        <f t="shared" si="1403"/>
        <v/>
      </c>
      <c r="BW951" s="239" t="str">
        <f t="shared" si="1404"/>
        <v/>
      </c>
      <c r="BX951" s="239" t="str">
        <f t="shared" si="1405"/>
        <v/>
      </c>
      <c r="BY951" s="239" t="str">
        <f t="shared" si="1406"/>
        <v/>
      </c>
      <c r="BZ951" s="239" t="str">
        <f t="shared" si="1407"/>
        <v/>
      </c>
      <c r="CA951" s="239" t="str">
        <f t="shared" si="1408"/>
        <v/>
      </c>
      <c r="CB951" s="239" t="str">
        <f t="shared" si="1409"/>
        <v/>
      </c>
      <c r="CC951" s="239" t="str">
        <f t="shared" si="1410"/>
        <v/>
      </c>
      <c r="CD951" s="239" t="str">
        <f t="shared" si="1411"/>
        <v/>
      </c>
      <c r="CE951" s="239" t="str">
        <f t="shared" si="1412"/>
        <v/>
      </c>
      <c r="CF951" s="239" t="str">
        <f t="shared" si="1413"/>
        <v/>
      </c>
      <c r="CG951" s="239" t="str">
        <f t="shared" si="1414"/>
        <v/>
      </c>
      <c r="CH951" s="239" t="str">
        <f t="shared" si="1415"/>
        <v/>
      </c>
      <c r="CI951" s="239" t="str">
        <f t="shared" si="1416"/>
        <v/>
      </c>
      <c r="CJ951" s="239" t="str">
        <f t="shared" si="1417"/>
        <v/>
      </c>
      <c r="CK951" s="239" t="str">
        <f t="shared" si="1418"/>
        <v/>
      </c>
      <c r="CL951" s="239" t="str">
        <f t="shared" si="1419"/>
        <v/>
      </c>
      <c r="CM951" s="239" t="str">
        <f t="shared" si="1420"/>
        <v/>
      </c>
      <c r="CN951" s="239" t="str">
        <f t="shared" si="1421"/>
        <v/>
      </c>
      <c r="CP951" s="239" t="str">
        <f t="shared" si="1422"/>
        <v/>
      </c>
      <c r="CQ951" s="239" t="str">
        <f t="shared" si="1423"/>
        <v/>
      </c>
      <c r="CR951" s="239" t="str">
        <f t="shared" si="1424"/>
        <v/>
      </c>
      <c r="CS951" s="239" t="str">
        <f t="shared" si="1425"/>
        <v/>
      </c>
      <c r="CT951" s="239" t="str">
        <f t="shared" si="1426"/>
        <v/>
      </c>
      <c r="CU951" s="239" t="str">
        <f t="shared" si="1427"/>
        <v/>
      </c>
      <c r="CV951" s="239" t="str">
        <f t="shared" si="1428"/>
        <v/>
      </c>
      <c r="CW951" s="239" t="str">
        <f t="shared" si="1429"/>
        <v/>
      </c>
      <c r="CX951" s="239" t="str">
        <f t="shared" si="1430"/>
        <v/>
      </c>
      <c r="CY951" s="239" t="str">
        <f t="shared" si="1431"/>
        <v/>
      </c>
      <c r="CZ951" s="239" t="str">
        <f t="shared" si="1432"/>
        <v/>
      </c>
      <c r="DA951" s="239" t="str">
        <f t="shared" si="1433"/>
        <v/>
      </c>
      <c r="DB951" s="239" t="str">
        <f t="shared" si="1434"/>
        <v/>
      </c>
      <c r="DC951" s="239" t="str">
        <f t="shared" si="1435"/>
        <v/>
      </c>
      <c r="DD951" s="239" t="str">
        <f t="shared" si="1436"/>
        <v/>
      </c>
      <c r="DE951" s="239" t="str">
        <f t="shared" si="1437"/>
        <v/>
      </c>
      <c r="DF951" s="239" t="str">
        <f t="shared" si="1438"/>
        <v/>
      </c>
      <c r="DG951" s="239" t="str">
        <f t="shared" si="1439"/>
        <v/>
      </c>
      <c r="DH951" s="239" t="str">
        <f t="shared" si="1440"/>
        <v/>
      </c>
      <c r="DI951" s="239" t="str">
        <f t="shared" si="1441"/>
        <v/>
      </c>
      <c r="DJ951" s="239" t="str">
        <f t="shared" si="1442"/>
        <v/>
      </c>
      <c r="DK951" s="239" t="str">
        <f t="shared" si="1443"/>
        <v/>
      </c>
      <c r="DL951" s="239" t="str">
        <f t="shared" si="1444"/>
        <v/>
      </c>
      <c r="DM951" s="239" t="str">
        <f t="shared" si="1445"/>
        <v/>
      </c>
      <c r="DN951" s="239" t="str">
        <f t="shared" si="1446"/>
        <v/>
      </c>
      <c r="DO951" s="239" t="str">
        <f t="shared" si="1447"/>
        <v/>
      </c>
      <c r="DP951" s="239" t="str">
        <f t="shared" si="1448"/>
        <v/>
      </c>
    </row>
    <row r="952" spans="1:120" ht="35.25" hidden="1" customHeight="1" x14ac:dyDescent="0.25">
      <c r="A952" s="53" t="s">
        <v>4512</v>
      </c>
      <c r="B952" s="53">
        <v>6000</v>
      </c>
      <c r="C952" s="53" t="s">
        <v>71</v>
      </c>
      <c r="D952" s="53" t="s">
        <v>3728</v>
      </c>
      <c r="E952" s="53">
        <v>6</v>
      </c>
      <c r="F952" s="53" t="s">
        <v>3736</v>
      </c>
      <c r="G952" s="53" t="str">
        <f t="shared" si="1450"/>
        <v>6000-1</v>
      </c>
      <c r="H952" s="53" t="s">
        <v>94</v>
      </c>
      <c r="I952" s="53" t="s">
        <v>730</v>
      </c>
      <c r="J952" s="53" t="s">
        <v>80</v>
      </c>
      <c r="K952" s="53" t="s">
        <v>80</v>
      </c>
      <c r="L952" s="53" t="s">
        <v>80</v>
      </c>
      <c r="M952" s="53" t="s">
        <v>80</v>
      </c>
      <c r="N952" s="53" t="s">
        <v>80</v>
      </c>
      <c r="O952" s="53" t="s">
        <v>80</v>
      </c>
      <c r="P952" s="53" t="s">
        <v>3737</v>
      </c>
      <c r="Q952" s="52">
        <v>0.5</v>
      </c>
      <c r="R952" s="119">
        <f>+Q952*Q951</f>
        <v>0.03</v>
      </c>
      <c r="S952" s="3">
        <v>12</v>
      </c>
      <c r="T952" s="53" t="s">
        <v>84</v>
      </c>
      <c r="U952" s="3" t="s">
        <v>3738</v>
      </c>
      <c r="V952" s="23">
        <v>44936</v>
      </c>
      <c r="W952" s="23">
        <v>45275</v>
      </c>
      <c r="X952" s="53" t="s">
        <v>2252</v>
      </c>
      <c r="Y952" s="49" t="s">
        <v>87</v>
      </c>
      <c r="Z952" s="59" t="s">
        <v>100</v>
      </c>
      <c r="AA952" s="201">
        <v>1</v>
      </c>
      <c r="AB952" s="200" t="s">
        <v>3739</v>
      </c>
      <c r="AC952" s="202">
        <v>45275</v>
      </c>
      <c r="AD952" s="201">
        <v>1</v>
      </c>
      <c r="AE952" s="200" t="s">
        <v>386</v>
      </c>
      <c r="AF952" s="202">
        <v>45275</v>
      </c>
      <c r="AG952" s="200" t="s">
        <v>79</v>
      </c>
      <c r="AH952" s="201">
        <v>1</v>
      </c>
      <c r="AI952" s="52">
        <f t="shared" si="1385"/>
        <v>0.03</v>
      </c>
      <c r="AJ952" s="52">
        <f t="shared" ref="AJ952:AJ953" si="1457">+AI952/R952</f>
        <v>1</v>
      </c>
      <c r="AK952" s="52"/>
      <c r="AL952" s="239" t="str">
        <f t="shared" si="1386"/>
        <v/>
      </c>
      <c r="AM952" s="239" t="str">
        <f t="shared" si="1387"/>
        <v/>
      </c>
      <c r="AN952" s="239" t="str">
        <f t="shared" si="1388"/>
        <v/>
      </c>
      <c r="AO952" s="239" t="str">
        <f t="shared" si="1389"/>
        <v/>
      </c>
      <c r="AP952" s="239" t="str">
        <f t="shared" si="1390"/>
        <v/>
      </c>
      <c r="AQ952" s="239" t="str">
        <f t="shared" si="1391"/>
        <v/>
      </c>
      <c r="AR952" s="239" t="str">
        <f t="shared" si="1392"/>
        <v/>
      </c>
      <c r="AS952" s="239" t="str">
        <f t="shared" si="1393"/>
        <v/>
      </c>
      <c r="AT952" s="239" t="str">
        <f t="shared" si="1394"/>
        <v/>
      </c>
      <c r="AU952" s="239" t="str">
        <f t="shared" si="1367"/>
        <v/>
      </c>
      <c r="AV952" s="239" t="str">
        <f t="shared" si="1368"/>
        <v/>
      </c>
      <c r="AW952" s="239" t="str">
        <f t="shared" si="1369"/>
        <v/>
      </c>
      <c r="AX952" s="239" t="str">
        <f t="shared" si="1370"/>
        <v/>
      </c>
      <c r="AY952" s="239" t="str">
        <f t="shared" si="1371"/>
        <v/>
      </c>
      <c r="AZ952" s="239" t="str">
        <f t="shared" si="1372"/>
        <v/>
      </c>
      <c r="BA952" s="239" t="str">
        <f t="shared" si="1373"/>
        <v/>
      </c>
      <c r="BB952" s="239" t="str">
        <f t="shared" si="1374"/>
        <v/>
      </c>
      <c r="BC952" s="239" t="str">
        <f t="shared" si="1375"/>
        <v/>
      </c>
      <c r="BD952" s="239" t="str">
        <f t="shared" si="1376"/>
        <v/>
      </c>
      <c r="BE952" s="239" t="str">
        <f t="shared" si="1377"/>
        <v/>
      </c>
      <c r="BF952" s="239" t="str">
        <f t="shared" si="1378"/>
        <v/>
      </c>
      <c r="BG952" s="239" t="str">
        <f t="shared" si="1379"/>
        <v/>
      </c>
      <c r="BH952" s="239" t="str">
        <f t="shared" si="1380"/>
        <v/>
      </c>
      <c r="BI952" s="239" t="str">
        <f t="shared" si="1381"/>
        <v/>
      </c>
      <c r="BJ952" s="239" t="str">
        <f t="shared" si="1382"/>
        <v/>
      </c>
      <c r="BK952" s="239" t="str">
        <f t="shared" si="1383"/>
        <v/>
      </c>
      <c r="BL952" s="239" t="str">
        <f t="shared" si="1384"/>
        <v/>
      </c>
      <c r="BN952" s="239" t="str">
        <f t="shared" si="1395"/>
        <v/>
      </c>
      <c r="BO952" s="239" t="str">
        <f t="shared" si="1396"/>
        <v/>
      </c>
      <c r="BP952" s="239" t="str">
        <f t="shared" si="1397"/>
        <v/>
      </c>
      <c r="BQ952" s="239" t="str">
        <f t="shared" si="1398"/>
        <v/>
      </c>
      <c r="BR952" s="239" t="str">
        <f t="shared" si="1399"/>
        <v/>
      </c>
      <c r="BS952" s="239" t="str">
        <f t="shared" si="1400"/>
        <v/>
      </c>
      <c r="BT952" s="239" t="str">
        <f t="shared" si="1401"/>
        <v/>
      </c>
      <c r="BU952" s="239" t="str">
        <f t="shared" si="1402"/>
        <v/>
      </c>
      <c r="BV952" s="239" t="str">
        <f t="shared" si="1403"/>
        <v/>
      </c>
      <c r="BW952" s="239" t="str">
        <f t="shared" si="1404"/>
        <v/>
      </c>
      <c r="BX952" s="239" t="str">
        <f t="shared" si="1405"/>
        <v/>
      </c>
      <c r="BY952" s="239" t="str">
        <f t="shared" si="1406"/>
        <v/>
      </c>
      <c r="BZ952" s="239" t="str">
        <f t="shared" si="1407"/>
        <v/>
      </c>
      <c r="CA952" s="239" t="str">
        <f t="shared" si="1408"/>
        <v/>
      </c>
      <c r="CB952" s="239" t="str">
        <f t="shared" si="1409"/>
        <v/>
      </c>
      <c r="CC952" s="239" t="str">
        <f t="shared" si="1410"/>
        <v/>
      </c>
      <c r="CD952" s="239" t="str">
        <f t="shared" si="1411"/>
        <v/>
      </c>
      <c r="CE952" s="239" t="str">
        <f t="shared" si="1412"/>
        <v/>
      </c>
      <c r="CF952" s="239" t="str">
        <f t="shared" si="1413"/>
        <v/>
      </c>
      <c r="CG952" s="239" t="str">
        <f t="shared" si="1414"/>
        <v/>
      </c>
      <c r="CH952" s="239" t="str">
        <f t="shared" si="1415"/>
        <v/>
      </c>
      <c r="CI952" s="239" t="str">
        <f t="shared" si="1416"/>
        <v/>
      </c>
      <c r="CJ952" s="239" t="str">
        <f t="shared" si="1417"/>
        <v/>
      </c>
      <c r="CK952" s="239" t="str">
        <f t="shared" si="1418"/>
        <v/>
      </c>
      <c r="CL952" s="239" t="str">
        <f t="shared" si="1419"/>
        <v/>
      </c>
      <c r="CM952" s="239" t="str">
        <f t="shared" si="1420"/>
        <v/>
      </c>
      <c r="CN952" s="239" t="str">
        <f t="shared" si="1421"/>
        <v/>
      </c>
      <c r="CP952" s="239" t="str">
        <f t="shared" si="1422"/>
        <v/>
      </c>
      <c r="CQ952" s="239" t="str">
        <f t="shared" si="1423"/>
        <v/>
      </c>
      <c r="CR952" s="239" t="str">
        <f t="shared" si="1424"/>
        <v/>
      </c>
      <c r="CS952" s="239" t="str">
        <f t="shared" si="1425"/>
        <v/>
      </c>
      <c r="CT952" s="239" t="str">
        <f t="shared" si="1426"/>
        <v/>
      </c>
      <c r="CU952" s="239" t="str">
        <f t="shared" si="1427"/>
        <v/>
      </c>
      <c r="CV952" s="239" t="str">
        <f t="shared" si="1428"/>
        <v/>
      </c>
      <c r="CW952" s="239" t="str">
        <f t="shared" si="1429"/>
        <v/>
      </c>
      <c r="CX952" s="239" t="str">
        <f t="shared" si="1430"/>
        <v/>
      </c>
      <c r="CY952" s="239" t="str">
        <f t="shared" si="1431"/>
        <v/>
      </c>
      <c r="CZ952" s="239" t="str">
        <f t="shared" si="1432"/>
        <v/>
      </c>
      <c r="DA952" s="239" t="str">
        <f t="shared" si="1433"/>
        <v/>
      </c>
      <c r="DB952" s="239" t="str">
        <f t="shared" si="1434"/>
        <v/>
      </c>
      <c r="DC952" s="239" t="str">
        <f t="shared" si="1435"/>
        <v/>
      </c>
      <c r="DD952" s="239" t="str">
        <f t="shared" si="1436"/>
        <v/>
      </c>
      <c r="DE952" s="239" t="str">
        <f t="shared" si="1437"/>
        <v/>
      </c>
      <c r="DF952" s="239" t="str">
        <f t="shared" si="1438"/>
        <v/>
      </c>
      <c r="DG952" s="239" t="str">
        <f t="shared" si="1439"/>
        <v/>
      </c>
      <c r="DH952" s="239" t="str">
        <f t="shared" si="1440"/>
        <v/>
      </c>
      <c r="DI952" s="239" t="str">
        <f t="shared" si="1441"/>
        <v/>
      </c>
      <c r="DJ952" s="239" t="str">
        <f t="shared" si="1442"/>
        <v/>
      </c>
      <c r="DK952" s="239" t="str">
        <f t="shared" si="1443"/>
        <v/>
      </c>
      <c r="DL952" s="239" t="str">
        <f t="shared" si="1444"/>
        <v/>
      </c>
      <c r="DM952" s="239" t="str">
        <f t="shared" si="1445"/>
        <v/>
      </c>
      <c r="DN952" s="239" t="str">
        <f t="shared" si="1446"/>
        <v/>
      </c>
      <c r="DO952" s="239" t="str">
        <f t="shared" si="1447"/>
        <v/>
      </c>
      <c r="DP952" s="239" t="str">
        <f t="shared" si="1448"/>
        <v/>
      </c>
    </row>
    <row r="953" spans="1:120" ht="42" hidden="1" customHeight="1" x14ac:dyDescent="0.25">
      <c r="A953" s="53" t="s">
        <v>4512</v>
      </c>
      <c r="B953" s="53">
        <v>6000</v>
      </c>
      <c r="C953" s="53" t="s">
        <v>71</v>
      </c>
      <c r="D953" s="53" t="s">
        <v>3728</v>
      </c>
      <c r="E953" s="87">
        <v>6</v>
      </c>
      <c r="F953" s="53" t="s">
        <v>3740</v>
      </c>
      <c r="G953" s="53" t="str">
        <f t="shared" si="1450"/>
        <v>6000-1</v>
      </c>
      <c r="H953" s="53" t="s">
        <v>94</v>
      </c>
      <c r="I953" s="53" t="s">
        <v>730</v>
      </c>
      <c r="J953" s="53" t="s">
        <v>80</v>
      </c>
      <c r="K953" s="53" t="s">
        <v>80</v>
      </c>
      <c r="L953" s="53" t="s">
        <v>80</v>
      </c>
      <c r="M953" s="53" t="s">
        <v>80</v>
      </c>
      <c r="N953" s="53" t="s">
        <v>80</v>
      </c>
      <c r="O953" s="53" t="s">
        <v>80</v>
      </c>
      <c r="P953" s="101" t="s">
        <v>3741</v>
      </c>
      <c r="Q953" s="52">
        <v>0.5</v>
      </c>
      <c r="R953" s="119">
        <f>+Q953*Q951</f>
        <v>0.03</v>
      </c>
      <c r="S953" s="131">
        <v>3275</v>
      </c>
      <c r="T953" s="53" t="s">
        <v>84</v>
      </c>
      <c r="U953" s="131" t="s">
        <v>3733</v>
      </c>
      <c r="V953" s="23">
        <v>44930</v>
      </c>
      <c r="W953" s="23">
        <v>45289</v>
      </c>
      <c r="X953" s="53" t="s">
        <v>2252</v>
      </c>
      <c r="Y953" s="49" t="s">
        <v>87</v>
      </c>
      <c r="Z953" s="59" t="s">
        <v>100</v>
      </c>
      <c r="AA953" s="201">
        <v>1</v>
      </c>
      <c r="AB953" s="200" t="s">
        <v>3742</v>
      </c>
      <c r="AC953" s="202">
        <v>45288</v>
      </c>
      <c r="AD953" s="201">
        <v>1</v>
      </c>
      <c r="AE953" s="200" t="s">
        <v>386</v>
      </c>
      <c r="AF953" s="202">
        <v>45288</v>
      </c>
      <c r="AG953" s="200" t="s">
        <v>79</v>
      </c>
      <c r="AH953" s="201">
        <v>1</v>
      </c>
      <c r="AI953" s="52">
        <f t="shared" si="1385"/>
        <v>0.03</v>
      </c>
      <c r="AJ953" s="52">
        <f t="shared" si="1457"/>
        <v>1</v>
      </c>
      <c r="AK953" s="52"/>
      <c r="AL953" s="239" t="str">
        <f t="shared" si="1386"/>
        <v/>
      </c>
      <c r="AM953" s="239" t="str">
        <f t="shared" si="1387"/>
        <v/>
      </c>
      <c r="AN953" s="239" t="str">
        <f t="shared" si="1388"/>
        <v/>
      </c>
      <c r="AO953" s="239" t="str">
        <f t="shared" si="1389"/>
        <v/>
      </c>
      <c r="AP953" s="239" t="str">
        <f t="shared" si="1390"/>
        <v/>
      </c>
      <c r="AQ953" s="239" t="str">
        <f t="shared" si="1391"/>
        <v/>
      </c>
      <c r="AR953" s="239" t="str">
        <f t="shared" si="1392"/>
        <v/>
      </c>
      <c r="AS953" s="239" t="str">
        <f t="shared" si="1393"/>
        <v/>
      </c>
      <c r="AT953" s="239" t="str">
        <f t="shared" si="1394"/>
        <v/>
      </c>
      <c r="AU953" s="239" t="str">
        <f t="shared" si="1367"/>
        <v/>
      </c>
      <c r="AV953" s="239" t="str">
        <f t="shared" si="1368"/>
        <v/>
      </c>
      <c r="AW953" s="239" t="str">
        <f t="shared" si="1369"/>
        <v/>
      </c>
      <c r="AX953" s="239" t="str">
        <f t="shared" si="1370"/>
        <v/>
      </c>
      <c r="AY953" s="239" t="str">
        <f t="shared" si="1371"/>
        <v/>
      </c>
      <c r="AZ953" s="239" t="str">
        <f t="shared" si="1372"/>
        <v/>
      </c>
      <c r="BA953" s="239" t="str">
        <f t="shared" si="1373"/>
        <v/>
      </c>
      <c r="BB953" s="239" t="str">
        <f t="shared" si="1374"/>
        <v/>
      </c>
      <c r="BC953" s="239" t="str">
        <f t="shared" si="1375"/>
        <v/>
      </c>
      <c r="BD953" s="239" t="str">
        <f t="shared" si="1376"/>
        <v/>
      </c>
      <c r="BE953" s="239" t="str">
        <f t="shared" si="1377"/>
        <v/>
      </c>
      <c r="BF953" s="239" t="str">
        <f t="shared" si="1378"/>
        <v/>
      </c>
      <c r="BG953" s="239" t="str">
        <f t="shared" si="1379"/>
        <v/>
      </c>
      <c r="BH953" s="239" t="str">
        <f t="shared" si="1380"/>
        <v/>
      </c>
      <c r="BI953" s="239" t="str">
        <f t="shared" si="1381"/>
        <v/>
      </c>
      <c r="BJ953" s="239" t="str">
        <f t="shared" si="1382"/>
        <v/>
      </c>
      <c r="BK953" s="239" t="str">
        <f t="shared" si="1383"/>
        <v/>
      </c>
      <c r="BL953" s="239" t="str">
        <f t="shared" si="1384"/>
        <v/>
      </c>
      <c r="BN953" s="239" t="str">
        <f t="shared" si="1395"/>
        <v/>
      </c>
      <c r="BO953" s="239" t="str">
        <f t="shared" si="1396"/>
        <v/>
      </c>
      <c r="BP953" s="239" t="str">
        <f t="shared" si="1397"/>
        <v/>
      </c>
      <c r="BQ953" s="239" t="str">
        <f t="shared" si="1398"/>
        <v/>
      </c>
      <c r="BR953" s="239" t="str">
        <f t="shared" si="1399"/>
        <v/>
      </c>
      <c r="BS953" s="239" t="str">
        <f t="shared" si="1400"/>
        <v/>
      </c>
      <c r="BT953" s="239" t="str">
        <f t="shared" si="1401"/>
        <v/>
      </c>
      <c r="BU953" s="239" t="str">
        <f t="shared" si="1402"/>
        <v/>
      </c>
      <c r="BV953" s="239" t="str">
        <f t="shared" si="1403"/>
        <v/>
      </c>
      <c r="BW953" s="239" t="str">
        <f t="shared" si="1404"/>
        <v/>
      </c>
      <c r="BX953" s="239" t="str">
        <f t="shared" si="1405"/>
        <v/>
      </c>
      <c r="BY953" s="239" t="str">
        <f t="shared" si="1406"/>
        <v/>
      </c>
      <c r="BZ953" s="239" t="str">
        <f t="shared" si="1407"/>
        <v/>
      </c>
      <c r="CA953" s="239" t="str">
        <f t="shared" si="1408"/>
        <v/>
      </c>
      <c r="CB953" s="239" t="str">
        <f t="shared" si="1409"/>
        <v/>
      </c>
      <c r="CC953" s="239" t="str">
        <f t="shared" si="1410"/>
        <v/>
      </c>
      <c r="CD953" s="239" t="str">
        <f t="shared" si="1411"/>
        <v/>
      </c>
      <c r="CE953" s="239" t="str">
        <f t="shared" si="1412"/>
        <v/>
      </c>
      <c r="CF953" s="239" t="str">
        <f t="shared" si="1413"/>
        <v/>
      </c>
      <c r="CG953" s="239" t="str">
        <f t="shared" si="1414"/>
        <v/>
      </c>
      <c r="CH953" s="239" t="str">
        <f t="shared" si="1415"/>
        <v/>
      </c>
      <c r="CI953" s="239" t="str">
        <f t="shared" si="1416"/>
        <v/>
      </c>
      <c r="CJ953" s="239" t="str">
        <f t="shared" si="1417"/>
        <v/>
      </c>
      <c r="CK953" s="239" t="str">
        <f t="shared" si="1418"/>
        <v/>
      </c>
      <c r="CL953" s="239" t="str">
        <f t="shared" si="1419"/>
        <v/>
      </c>
      <c r="CM953" s="239" t="str">
        <f t="shared" si="1420"/>
        <v/>
      </c>
      <c r="CN953" s="239" t="str">
        <f t="shared" si="1421"/>
        <v/>
      </c>
      <c r="CP953" s="239" t="str">
        <f t="shared" si="1422"/>
        <v/>
      </c>
      <c r="CQ953" s="239" t="str">
        <f t="shared" si="1423"/>
        <v/>
      </c>
      <c r="CR953" s="239" t="str">
        <f t="shared" si="1424"/>
        <v/>
      </c>
      <c r="CS953" s="239" t="str">
        <f t="shared" si="1425"/>
        <v/>
      </c>
      <c r="CT953" s="239" t="str">
        <f t="shared" si="1426"/>
        <v/>
      </c>
      <c r="CU953" s="239" t="str">
        <f t="shared" si="1427"/>
        <v/>
      </c>
      <c r="CV953" s="239" t="str">
        <f t="shared" si="1428"/>
        <v/>
      </c>
      <c r="CW953" s="239" t="str">
        <f t="shared" si="1429"/>
        <v/>
      </c>
      <c r="CX953" s="239" t="str">
        <f t="shared" si="1430"/>
        <v/>
      </c>
      <c r="CY953" s="239" t="str">
        <f t="shared" si="1431"/>
        <v/>
      </c>
      <c r="CZ953" s="239" t="str">
        <f t="shared" si="1432"/>
        <v/>
      </c>
      <c r="DA953" s="239" t="str">
        <f t="shared" si="1433"/>
        <v/>
      </c>
      <c r="DB953" s="239" t="str">
        <f t="shared" si="1434"/>
        <v/>
      </c>
      <c r="DC953" s="239" t="str">
        <f t="shared" si="1435"/>
        <v/>
      </c>
      <c r="DD953" s="239" t="str">
        <f t="shared" si="1436"/>
        <v/>
      </c>
      <c r="DE953" s="239" t="str">
        <f t="shared" si="1437"/>
        <v/>
      </c>
      <c r="DF953" s="239" t="str">
        <f t="shared" si="1438"/>
        <v/>
      </c>
      <c r="DG953" s="239" t="str">
        <f t="shared" si="1439"/>
        <v/>
      </c>
      <c r="DH953" s="239" t="str">
        <f t="shared" si="1440"/>
        <v/>
      </c>
      <c r="DI953" s="239" t="str">
        <f t="shared" si="1441"/>
        <v/>
      </c>
      <c r="DJ953" s="239" t="str">
        <f t="shared" si="1442"/>
        <v/>
      </c>
      <c r="DK953" s="239" t="str">
        <f t="shared" si="1443"/>
        <v/>
      </c>
      <c r="DL953" s="239" t="str">
        <f t="shared" si="1444"/>
        <v/>
      </c>
      <c r="DM953" s="239" t="str">
        <f t="shared" si="1445"/>
        <v/>
      </c>
      <c r="DN953" s="239" t="str">
        <f t="shared" si="1446"/>
        <v/>
      </c>
      <c r="DO953" s="239" t="str">
        <f t="shared" si="1447"/>
        <v/>
      </c>
      <c r="DP953" s="239" t="str">
        <f t="shared" si="1448"/>
        <v/>
      </c>
    </row>
    <row r="954" spans="1:120" ht="35.25" hidden="1" customHeight="1" x14ac:dyDescent="0.25">
      <c r="A954" s="49" t="s">
        <v>4512</v>
      </c>
      <c r="B954" s="49">
        <v>6000</v>
      </c>
      <c r="C954" s="49" t="s">
        <v>71</v>
      </c>
      <c r="D954" s="49" t="s">
        <v>3728</v>
      </c>
      <c r="E954" s="49">
        <v>6</v>
      </c>
      <c r="F954" s="49" t="s">
        <v>3743</v>
      </c>
      <c r="G954" s="49" t="str">
        <f t="shared" si="1450"/>
        <v>6000-2</v>
      </c>
      <c r="H954" s="49" t="s">
        <v>75</v>
      </c>
      <c r="I954" s="49" t="s">
        <v>196</v>
      </c>
      <c r="J954" s="49" t="s">
        <v>123</v>
      </c>
      <c r="K954" s="49" t="s">
        <v>931</v>
      </c>
      <c r="L954" s="49" t="s">
        <v>79</v>
      </c>
      <c r="M954" s="49" t="s">
        <v>3730</v>
      </c>
      <c r="N954" s="49" t="s">
        <v>659</v>
      </c>
      <c r="O954" s="49" t="s">
        <v>516</v>
      </c>
      <c r="P954" s="49" t="s">
        <v>3744</v>
      </c>
      <c r="Q954" s="50">
        <v>0.03</v>
      </c>
      <c r="R954" s="50"/>
      <c r="S954" s="49">
        <v>100</v>
      </c>
      <c r="T954" s="49" t="s">
        <v>301</v>
      </c>
      <c r="U954" s="49" t="s">
        <v>3745</v>
      </c>
      <c r="V954" s="51">
        <v>44958</v>
      </c>
      <c r="W954" s="51">
        <v>45229</v>
      </c>
      <c r="X954" s="49" t="s">
        <v>3746</v>
      </c>
      <c r="Y954" s="49" t="s">
        <v>87</v>
      </c>
      <c r="Z954" s="59" t="s">
        <v>100</v>
      </c>
      <c r="AA954" s="201">
        <v>1</v>
      </c>
      <c r="AB954" s="200" t="s">
        <v>3747</v>
      </c>
      <c r="AC954" s="202">
        <v>45229</v>
      </c>
      <c r="AD954" s="201">
        <v>1</v>
      </c>
      <c r="AE954" s="200" t="s">
        <v>888</v>
      </c>
      <c r="AF954" s="202">
        <v>45229</v>
      </c>
      <c r="AG954" s="200" t="s">
        <v>79</v>
      </c>
      <c r="AH954" s="200" t="s">
        <v>92</v>
      </c>
      <c r="AI954" s="52">
        <f t="shared" si="1385"/>
        <v>0.03</v>
      </c>
      <c r="AJ954" s="52"/>
      <c r="AK954" s="52"/>
      <c r="AL954" s="239" t="str">
        <f t="shared" si="1386"/>
        <v/>
      </c>
      <c r="AM954" s="239" t="str">
        <f t="shared" si="1387"/>
        <v/>
      </c>
      <c r="AN954" s="239" t="str">
        <f t="shared" si="1388"/>
        <v/>
      </c>
      <c r="AO954" s="239" t="str">
        <f t="shared" si="1389"/>
        <v/>
      </c>
      <c r="AP954" s="239" t="str">
        <f t="shared" si="1390"/>
        <v/>
      </c>
      <c r="AQ954" s="239" t="str">
        <f t="shared" si="1391"/>
        <v/>
      </c>
      <c r="AR954" s="239" t="str">
        <f t="shared" si="1392"/>
        <v/>
      </c>
      <c r="AS954" s="239" t="str">
        <f t="shared" si="1393"/>
        <v/>
      </c>
      <c r="AT954" s="239" t="str">
        <f t="shared" si="1394"/>
        <v/>
      </c>
      <c r="AU954" s="239" t="str">
        <f t="shared" si="1367"/>
        <v/>
      </c>
      <c r="AV954" s="239" t="str">
        <f t="shared" si="1368"/>
        <v/>
      </c>
      <c r="AW954" s="239" t="str">
        <f t="shared" si="1369"/>
        <v/>
      </c>
      <c r="AX954" s="239" t="str">
        <f t="shared" si="1370"/>
        <v/>
      </c>
      <c r="AY954" s="239" t="str">
        <f t="shared" si="1371"/>
        <v/>
      </c>
      <c r="AZ954" s="239" t="str">
        <f t="shared" si="1372"/>
        <v/>
      </c>
      <c r="BA954" s="239" t="str">
        <f t="shared" si="1373"/>
        <v/>
      </c>
      <c r="BB954" s="239" t="str">
        <f t="shared" si="1374"/>
        <v/>
      </c>
      <c r="BC954" s="239" t="str">
        <f t="shared" si="1375"/>
        <v/>
      </c>
      <c r="BD954" s="239" t="str">
        <f t="shared" si="1376"/>
        <v/>
      </c>
      <c r="BE954" s="239" t="str">
        <f t="shared" si="1377"/>
        <v/>
      </c>
      <c r="BF954" s="239" t="str">
        <f t="shared" si="1378"/>
        <v/>
      </c>
      <c r="BG954" s="239" t="str">
        <f t="shared" si="1379"/>
        <v/>
      </c>
      <c r="BH954" s="239" t="str">
        <f t="shared" si="1380"/>
        <v/>
      </c>
      <c r="BI954" s="239" t="str">
        <f t="shared" si="1381"/>
        <v/>
      </c>
      <c r="BJ954" s="239" t="str">
        <f t="shared" si="1382"/>
        <v/>
      </c>
      <c r="BK954" s="239" t="str">
        <f t="shared" si="1383"/>
        <v/>
      </c>
      <c r="BL954" s="239" t="str">
        <f t="shared" si="1384"/>
        <v/>
      </c>
      <c r="BN954" s="239" t="str">
        <f t="shared" si="1395"/>
        <v/>
      </c>
      <c r="BO954" s="239" t="str">
        <f t="shared" si="1396"/>
        <v/>
      </c>
      <c r="BP954" s="239" t="str">
        <f t="shared" si="1397"/>
        <v/>
      </c>
      <c r="BQ954" s="239" t="str">
        <f t="shared" si="1398"/>
        <v/>
      </c>
      <c r="BR954" s="239" t="str">
        <f t="shared" si="1399"/>
        <v/>
      </c>
      <c r="BS954" s="239" t="str">
        <f t="shared" si="1400"/>
        <v/>
      </c>
      <c r="BT954" s="239" t="str">
        <f t="shared" si="1401"/>
        <v/>
      </c>
      <c r="BU954" s="239" t="str">
        <f t="shared" si="1402"/>
        <v/>
      </c>
      <c r="BV954" s="239" t="str">
        <f t="shared" si="1403"/>
        <v/>
      </c>
      <c r="BW954" s="239" t="str">
        <f t="shared" si="1404"/>
        <v/>
      </c>
      <c r="BX954" s="239" t="str">
        <f t="shared" si="1405"/>
        <v/>
      </c>
      <c r="BY954" s="239" t="str">
        <f t="shared" si="1406"/>
        <v/>
      </c>
      <c r="BZ954" s="239" t="str">
        <f t="shared" si="1407"/>
        <v/>
      </c>
      <c r="CA954" s="239" t="str">
        <f t="shared" si="1408"/>
        <v/>
      </c>
      <c r="CB954" s="239" t="str">
        <f t="shared" si="1409"/>
        <v/>
      </c>
      <c r="CC954" s="239" t="str">
        <f t="shared" si="1410"/>
        <v/>
      </c>
      <c r="CD954" s="239" t="str">
        <f t="shared" si="1411"/>
        <v/>
      </c>
      <c r="CE954" s="239" t="str">
        <f t="shared" si="1412"/>
        <v/>
      </c>
      <c r="CF954" s="239" t="str">
        <f t="shared" si="1413"/>
        <v/>
      </c>
      <c r="CG954" s="239" t="str">
        <f t="shared" si="1414"/>
        <v/>
      </c>
      <c r="CH954" s="239" t="str">
        <f t="shared" si="1415"/>
        <v/>
      </c>
      <c r="CI954" s="239" t="str">
        <f t="shared" si="1416"/>
        <v/>
      </c>
      <c r="CJ954" s="239" t="str">
        <f t="shared" si="1417"/>
        <v/>
      </c>
      <c r="CK954" s="239" t="str">
        <f t="shared" si="1418"/>
        <v/>
      </c>
      <c r="CL954" s="239" t="str">
        <f t="shared" si="1419"/>
        <v/>
      </c>
      <c r="CM954" s="239" t="str">
        <f t="shared" si="1420"/>
        <v/>
      </c>
      <c r="CN954" s="239" t="str">
        <f t="shared" si="1421"/>
        <v/>
      </c>
      <c r="CP954" s="239" t="str">
        <f t="shared" si="1422"/>
        <v/>
      </c>
      <c r="CQ954" s="239" t="str">
        <f t="shared" si="1423"/>
        <v/>
      </c>
      <c r="CR954" s="239" t="str">
        <f t="shared" si="1424"/>
        <v/>
      </c>
      <c r="CS954" s="239" t="str">
        <f t="shared" si="1425"/>
        <v/>
      </c>
      <c r="CT954" s="239" t="str">
        <f t="shared" si="1426"/>
        <v/>
      </c>
      <c r="CU954" s="239" t="str">
        <f t="shared" si="1427"/>
        <v/>
      </c>
      <c r="CV954" s="239" t="str">
        <f t="shared" si="1428"/>
        <v/>
      </c>
      <c r="CW954" s="239" t="str">
        <f t="shared" si="1429"/>
        <v/>
      </c>
      <c r="CX954" s="239" t="str">
        <f t="shared" si="1430"/>
        <v/>
      </c>
      <c r="CY954" s="239" t="str">
        <f t="shared" si="1431"/>
        <v/>
      </c>
      <c r="CZ954" s="239" t="str">
        <f t="shared" si="1432"/>
        <v/>
      </c>
      <c r="DA954" s="239" t="str">
        <f t="shared" si="1433"/>
        <v/>
      </c>
      <c r="DB954" s="239" t="str">
        <f t="shared" si="1434"/>
        <v/>
      </c>
      <c r="DC954" s="239" t="str">
        <f t="shared" si="1435"/>
        <v/>
      </c>
      <c r="DD954" s="239" t="str">
        <f t="shared" si="1436"/>
        <v/>
      </c>
      <c r="DE954" s="239" t="str">
        <f t="shared" si="1437"/>
        <v/>
      </c>
      <c r="DF954" s="239" t="str">
        <f t="shared" si="1438"/>
        <v/>
      </c>
      <c r="DG954" s="239" t="str">
        <f t="shared" si="1439"/>
        <v/>
      </c>
      <c r="DH954" s="239" t="str">
        <f t="shared" si="1440"/>
        <v/>
      </c>
      <c r="DI954" s="239" t="str">
        <f t="shared" si="1441"/>
        <v/>
      </c>
      <c r="DJ954" s="239" t="str">
        <f t="shared" si="1442"/>
        <v/>
      </c>
      <c r="DK954" s="239" t="str">
        <f t="shared" si="1443"/>
        <v/>
      </c>
      <c r="DL954" s="239" t="str">
        <f t="shared" si="1444"/>
        <v/>
      </c>
      <c r="DM954" s="239" t="str">
        <f t="shared" si="1445"/>
        <v/>
      </c>
      <c r="DN954" s="239" t="str">
        <f t="shared" si="1446"/>
        <v/>
      </c>
      <c r="DO954" s="239" t="str">
        <f t="shared" si="1447"/>
        <v/>
      </c>
      <c r="DP954" s="239" t="str">
        <f t="shared" si="1448"/>
        <v/>
      </c>
    </row>
    <row r="955" spans="1:120" ht="35.25" hidden="1" customHeight="1" x14ac:dyDescent="0.25">
      <c r="A955" s="53" t="s">
        <v>4512</v>
      </c>
      <c r="B955" s="53">
        <v>6000</v>
      </c>
      <c r="C955" s="53" t="s">
        <v>71</v>
      </c>
      <c r="D955" s="53" t="s">
        <v>3728</v>
      </c>
      <c r="E955" s="53">
        <v>6</v>
      </c>
      <c r="F955" s="53" t="s">
        <v>3748</v>
      </c>
      <c r="G955" s="53" t="str">
        <f t="shared" si="1450"/>
        <v>6000-2</v>
      </c>
      <c r="H955" s="53" t="s">
        <v>94</v>
      </c>
      <c r="I955" s="53" t="s">
        <v>196</v>
      </c>
      <c r="J955" s="53" t="s">
        <v>80</v>
      </c>
      <c r="K955" s="53" t="s">
        <v>80</v>
      </c>
      <c r="L955" s="53" t="s">
        <v>80</v>
      </c>
      <c r="M955" s="53" t="s">
        <v>80</v>
      </c>
      <c r="N955" s="53" t="s">
        <v>80</v>
      </c>
      <c r="O955" s="53" t="s">
        <v>80</v>
      </c>
      <c r="P955" s="53" t="s">
        <v>3749</v>
      </c>
      <c r="Q955" s="52">
        <v>0.2</v>
      </c>
      <c r="R955" s="119">
        <f>+Q955*Q954</f>
        <v>6.0000000000000001E-3</v>
      </c>
      <c r="S955" s="53">
        <v>1</v>
      </c>
      <c r="T955" s="53" t="s">
        <v>84</v>
      </c>
      <c r="U955" s="53" t="s">
        <v>3750</v>
      </c>
      <c r="V955" s="23">
        <v>44958</v>
      </c>
      <c r="W955" s="23">
        <v>45009</v>
      </c>
      <c r="X955" s="53" t="s">
        <v>3746</v>
      </c>
      <c r="Y955" s="49" t="s">
        <v>97</v>
      </c>
      <c r="Z955" s="59" t="s">
        <v>100</v>
      </c>
      <c r="AA955" s="60">
        <v>1</v>
      </c>
      <c r="AB955" s="62" t="s">
        <v>3751</v>
      </c>
      <c r="AC955" s="62">
        <v>45008</v>
      </c>
      <c r="AD955" s="60">
        <v>1</v>
      </c>
      <c r="AE955" s="62" t="s">
        <v>3734</v>
      </c>
      <c r="AF955" s="62">
        <v>45008</v>
      </c>
      <c r="AG955" s="60" t="s">
        <v>79</v>
      </c>
      <c r="AH955" s="60">
        <v>1</v>
      </c>
      <c r="AI955" s="52">
        <f t="shared" si="1385"/>
        <v>6.0000000000000001E-3</v>
      </c>
      <c r="AJ955" s="52">
        <f t="shared" ref="AJ955:AJ957" si="1458">+AI955/R955</f>
        <v>1</v>
      </c>
      <c r="AK955" s="52"/>
      <c r="AL955" s="239">
        <f t="shared" si="1386"/>
        <v>1</v>
      </c>
      <c r="AM955" s="239" t="str">
        <f t="shared" si="1387"/>
        <v/>
      </c>
      <c r="AN955" s="239" t="str">
        <f t="shared" si="1388"/>
        <v/>
      </c>
      <c r="AO955" s="239" t="str">
        <f t="shared" si="1389"/>
        <v/>
      </c>
      <c r="AP955" s="239" t="str">
        <f t="shared" si="1390"/>
        <v/>
      </c>
      <c r="AQ955" s="239" t="str">
        <f t="shared" si="1391"/>
        <v/>
      </c>
      <c r="AR955" s="239" t="str">
        <f t="shared" si="1392"/>
        <v/>
      </c>
      <c r="AS955" s="239" t="str">
        <f t="shared" si="1393"/>
        <v/>
      </c>
      <c r="AT955" s="239" t="str">
        <f t="shared" si="1394"/>
        <v/>
      </c>
      <c r="AU955" s="239" t="str">
        <f t="shared" si="1367"/>
        <v/>
      </c>
      <c r="AV955" s="239" t="str">
        <f t="shared" si="1368"/>
        <v/>
      </c>
      <c r="AW955" s="239" t="str">
        <f t="shared" si="1369"/>
        <v/>
      </c>
      <c r="AX955" s="239" t="str">
        <f t="shared" si="1370"/>
        <v/>
      </c>
      <c r="AY955" s="239" t="str">
        <f t="shared" si="1371"/>
        <v/>
      </c>
      <c r="AZ955" s="239" t="str">
        <f t="shared" si="1372"/>
        <v/>
      </c>
      <c r="BA955" s="239" t="str">
        <f t="shared" si="1373"/>
        <v/>
      </c>
      <c r="BB955" s="239" t="str">
        <f t="shared" si="1374"/>
        <v/>
      </c>
      <c r="BC955" s="239" t="str">
        <f t="shared" si="1375"/>
        <v/>
      </c>
      <c r="BD955" s="239" t="str">
        <f t="shared" si="1376"/>
        <v/>
      </c>
      <c r="BE955" s="239" t="str">
        <f t="shared" si="1377"/>
        <v/>
      </c>
      <c r="BF955" s="239" t="str">
        <f t="shared" si="1378"/>
        <v/>
      </c>
      <c r="BG955" s="239" t="str">
        <f t="shared" si="1379"/>
        <v/>
      </c>
      <c r="BH955" s="239" t="str">
        <f t="shared" si="1380"/>
        <v/>
      </c>
      <c r="BI955" s="239" t="str">
        <f t="shared" si="1381"/>
        <v/>
      </c>
      <c r="BJ955" s="239" t="str">
        <f t="shared" si="1382"/>
        <v/>
      </c>
      <c r="BK955" s="239" t="str">
        <f t="shared" si="1383"/>
        <v/>
      </c>
      <c r="BL955" s="239" t="str">
        <f t="shared" si="1384"/>
        <v/>
      </c>
      <c r="BN955" s="239">
        <f t="shared" si="1395"/>
        <v>1</v>
      </c>
      <c r="BO955" s="239" t="str">
        <f t="shared" si="1396"/>
        <v/>
      </c>
      <c r="BP955" s="239" t="str">
        <f t="shared" si="1397"/>
        <v/>
      </c>
      <c r="BQ955" s="239" t="str">
        <f t="shared" si="1398"/>
        <v/>
      </c>
      <c r="BR955" s="239" t="str">
        <f t="shared" si="1399"/>
        <v/>
      </c>
      <c r="BS955" s="239" t="str">
        <f t="shared" si="1400"/>
        <v/>
      </c>
      <c r="BT955" s="239" t="str">
        <f t="shared" si="1401"/>
        <v/>
      </c>
      <c r="BU955" s="239" t="str">
        <f t="shared" si="1402"/>
        <v/>
      </c>
      <c r="BV955" s="239" t="str">
        <f t="shared" si="1403"/>
        <v/>
      </c>
      <c r="BW955" s="239" t="str">
        <f t="shared" si="1404"/>
        <v/>
      </c>
      <c r="BX955" s="239" t="str">
        <f t="shared" si="1405"/>
        <v/>
      </c>
      <c r="BY955" s="239" t="str">
        <f t="shared" si="1406"/>
        <v/>
      </c>
      <c r="BZ955" s="239" t="str">
        <f t="shared" si="1407"/>
        <v/>
      </c>
      <c r="CA955" s="239" t="str">
        <f t="shared" si="1408"/>
        <v/>
      </c>
      <c r="CB955" s="239" t="str">
        <f t="shared" si="1409"/>
        <v/>
      </c>
      <c r="CC955" s="239" t="str">
        <f t="shared" si="1410"/>
        <v/>
      </c>
      <c r="CD955" s="239" t="str">
        <f t="shared" si="1411"/>
        <v/>
      </c>
      <c r="CE955" s="239" t="str">
        <f t="shared" si="1412"/>
        <v/>
      </c>
      <c r="CF955" s="239" t="str">
        <f t="shared" si="1413"/>
        <v/>
      </c>
      <c r="CG955" s="239" t="str">
        <f t="shared" si="1414"/>
        <v/>
      </c>
      <c r="CH955" s="239" t="str">
        <f t="shared" si="1415"/>
        <v/>
      </c>
      <c r="CI955" s="239" t="str">
        <f t="shared" si="1416"/>
        <v/>
      </c>
      <c r="CJ955" s="239" t="str">
        <f t="shared" si="1417"/>
        <v/>
      </c>
      <c r="CK955" s="239" t="str">
        <f t="shared" si="1418"/>
        <v/>
      </c>
      <c r="CL955" s="239" t="str">
        <f t="shared" si="1419"/>
        <v/>
      </c>
      <c r="CM955" s="239" t="str">
        <f t="shared" si="1420"/>
        <v/>
      </c>
      <c r="CN955" s="239" t="str">
        <f t="shared" si="1421"/>
        <v/>
      </c>
      <c r="CP955" s="239" t="str">
        <f t="shared" si="1422"/>
        <v>1er trimestre</v>
      </c>
      <c r="CQ955" s="239" t="str">
        <f t="shared" si="1423"/>
        <v/>
      </c>
      <c r="CR955" s="239" t="str">
        <f t="shared" si="1424"/>
        <v/>
      </c>
      <c r="CS955" s="239" t="str">
        <f t="shared" si="1425"/>
        <v/>
      </c>
      <c r="CT955" s="239" t="str">
        <f t="shared" si="1426"/>
        <v/>
      </c>
      <c r="CU955" s="239" t="str">
        <f t="shared" si="1427"/>
        <v/>
      </c>
      <c r="CV955" s="239" t="str">
        <f t="shared" si="1428"/>
        <v/>
      </c>
      <c r="CW955" s="239" t="str">
        <f t="shared" si="1429"/>
        <v/>
      </c>
      <c r="CX955" s="239" t="str">
        <f t="shared" si="1430"/>
        <v/>
      </c>
      <c r="CY955" s="239" t="str">
        <f t="shared" si="1431"/>
        <v/>
      </c>
      <c r="CZ955" s="239" t="str">
        <f t="shared" si="1432"/>
        <v/>
      </c>
      <c r="DA955" s="239" t="str">
        <f t="shared" si="1433"/>
        <v/>
      </c>
      <c r="DB955" s="239" t="str">
        <f t="shared" si="1434"/>
        <v/>
      </c>
      <c r="DC955" s="239" t="str">
        <f t="shared" si="1435"/>
        <v/>
      </c>
      <c r="DD955" s="239" t="str">
        <f t="shared" si="1436"/>
        <v/>
      </c>
      <c r="DE955" s="239" t="str">
        <f t="shared" si="1437"/>
        <v/>
      </c>
      <c r="DF955" s="239" t="str">
        <f t="shared" si="1438"/>
        <v/>
      </c>
      <c r="DG955" s="239" t="str">
        <f t="shared" si="1439"/>
        <v/>
      </c>
      <c r="DH955" s="239" t="str">
        <f t="shared" si="1440"/>
        <v/>
      </c>
      <c r="DI955" s="239" t="str">
        <f t="shared" si="1441"/>
        <v/>
      </c>
      <c r="DJ955" s="239" t="str">
        <f t="shared" si="1442"/>
        <v/>
      </c>
      <c r="DK955" s="239" t="str">
        <f t="shared" si="1443"/>
        <v/>
      </c>
      <c r="DL955" s="239" t="str">
        <f t="shared" si="1444"/>
        <v/>
      </c>
      <c r="DM955" s="239" t="str">
        <f t="shared" si="1445"/>
        <v/>
      </c>
      <c r="DN955" s="239" t="str">
        <f t="shared" si="1446"/>
        <v/>
      </c>
      <c r="DO955" s="239" t="str">
        <f t="shared" si="1447"/>
        <v/>
      </c>
      <c r="DP955" s="239" t="str">
        <f t="shared" si="1448"/>
        <v/>
      </c>
    </row>
    <row r="956" spans="1:120" ht="35.25" hidden="1" customHeight="1" x14ac:dyDescent="0.25">
      <c r="A956" s="53" t="s">
        <v>4512</v>
      </c>
      <c r="B956" s="53">
        <v>6000</v>
      </c>
      <c r="C956" s="53" t="s">
        <v>71</v>
      </c>
      <c r="D956" s="53" t="s">
        <v>3728</v>
      </c>
      <c r="E956" s="53">
        <v>6</v>
      </c>
      <c r="F956" s="53" t="s">
        <v>3752</v>
      </c>
      <c r="G956" s="53" t="str">
        <f t="shared" si="1450"/>
        <v>6000-2</v>
      </c>
      <c r="H956" s="53" t="s">
        <v>94</v>
      </c>
      <c r="I956" s="53" t="s">
        <v>196</v>
      </c>
      <c r="J956" s="53" t="s">
        <v>80</v>
      </c>
      <c r="K956" s="53" t="s">
        <v>80</v>
      </c>
      <c r="L956" s="53" t="s">
        <v>80</v>
      </c>
      <c r="M956" s="53" t="s">
        <v>80</v>
      </c>
      <c r="N956" s="53" t="s">
        <v>80</v>
      </c>
      <c r="O956" s="53" t="s">
        <v>80</v>
      </c>
      <c r="P956" s="53" t="s">
        <v>3753</v>
      </c>
      <c r="Q956" s="52">
        <v>0.3</v>
      </c>
      <c r="R956" s="119">
        <f>+Q956*Q954</f>
        <v>8.9999999999999993E-3</v>
      </c>
      <c r="S956" s="53">
        <v>1</v>
      </c>
      <c r="T956" s="53" t="s">
        <v>84</v>
      </c>
      <c r="U956" s="53" t="s">
        <v>592</v>
      </c>
      <c r="V956" s="23">
        <v>45008</v>
      </c>
      <c r="W956" s="23">
        <v>45028</v>
      </c>
      <c r="X956" s="53" t="s">
        <v>2252</v>
      </c>
      <c r="Y956" s="49" t="s">
        <v>167</v>
      </c>
      <c r="Z956" s="59" t="s">
        <v>100</v>
      </c>
      <c r="AA956" s="60">
        <v>1</v>
      </c>
      <c r="AB956" s="62" t="s">
        <v>3754</v>
      </c>
      <c r="AC956" s="62">
        <v>45028</v>
      </c>
      <c r="AD956" s="60">
        <v>1</v>
      </c>
      <c r="AE956" s="62" t="s">
        <v>3755</v>
      </c>
      <c r="AF956" s="62">
        <v>45028</v>
      </c>
      <c r="AG956" s="60" t="s">
        <v>79</v>
      </c>
      <c r="AH956" s="60">
        <v>1</v>
      </c>
      <c r="AI956" s="52">
        <f t="shared" si="1385"/>
        <v>8.9999999999999993E-3</v>
      </c>
      <c r="AJ956" s="52">
        <f t="shared" si="1458"/>
        <v>1</v>
      </c>
      <c r="AK956" s="52"/>
      <c r="AL956" s="239" t="str">
        <f t="shared" si="1386"/>
        <v/>
      </c>
      <c r="AM956" s="239" t="str">
        <f t="shared" si="1387"/>
        <v/>
      </c>
      <c r="AN956" s="239" t="str">
        <f t="shared" si="1388"/>
        <v/>
      </c>
      <c r="AO956" s="239" t="str">
        <f t="shared" si="1389"/>
        <v/>
      </c>
      <c r="AP956" s="239" t="str">
        <f t="shared" si="1390"/>
        <v/>
      </c>
      <c r="AQ956" s="239" t="str">
        <f t="shared" si="1391"/>
        <v/>
      </c>
      <c r="AR956" s="239" t="str">
        <f t="shared" si="1392"/>
        <v/>
      </c>
      <c r="AS956" s="239" t="str">
        <f t="shared" si="1393"/>
        <v/>
      </c>
      <c r="AT956" s="239" t="str">
        <f t="shared" si="1394"/>
        <v/>
      </c>
      <c r="AU956" s="239" t="str">
        <f t="shared" si="1367"/>
        <v/>
      </c>
      <c r="AV956" s="239" t="str">
        <f t="shared" si="1368"/>
        <v/>
      </c>
      <c r="AW956" s="239" t="str">
        <f t="shared" si="1369"/>
        <v/>
      </c>
      <c r="AX956" s="239" t="str">
        <f t="shared" si="1370"/>
        <v/>
      </c>
      <c r="AY956" s="239" t="str">
        <f t="shared" si="1371"/>
        <v/>
      </c>
      <c r="AZ956" s="239" t="str">
        <f t="shared" si="1372"/>
        <v/>
      </c>
      <c r="BA956" s="239" t="str">
        <f t="shared" si="1373"/>
        <v/>
      </c>
      <c r="BB956" s="239" t="str">
        <f t="shared" si="1374"/>
        <v/>
      </c>
      <c r="BC956" s="239" t="str">
        <f t="shared" si="1375"/>
        <v/>
      </c>
      <c r="BD956" s="239" t="str">
        <f t="shared" si="1376"/>
        <v/>
      </c>
      <c r="BE956" s="239" t="str">
        <f t="shared" si="1377"/>
        <v/>
      </c>
      <c r="BF956" s="239" t="str">
        <f t="shared" si="1378"/>
        <v/>
      </c>
      <c r="BG956" s="239" t="str">
        <f t="shared" si="1379"/>
        <v/>
      </c>
      <c r="BH956" s="239" t="str">
        <f t="shared" si="1380"/>
        <v/>
      </c>
      <c r="BI956" s="239" t="str">
        <f t="shared" si="1381"/>
        <v/>
      </c>
      <c r="BJ956" s="239" t="str">
        <f t="shared" si="1382"/>
        <v/>
      </c>
      <c r="BK956" s="239" t="str">
        <f t="shared" si="1383"/>
        <v/>
      </c>
      <c r="BL956" s="239" t="str">
        <f t="shared" si="1384"/>
        <v/>
      </c>
      <c r="BN956" s="239" t="str">
        <f t="shared" si="1395"/>
        <v/>
      </c>
      <c r="BO956" s="239" t="str">
        <f t="shared" si="1396"/>
        <v/>
      </c>
      <c r="BP956" s="239" t="str">
        <f t="shared" si="1397"/>
        <v/>
      </c>
      <c r="BQ956" s="239" t="str">
        <f t="shared" si="1398"/>
        <v/>
      </c>
      <c r="BR956" s="239" t="str">
        <f t="shared" si="1399"/>
        <v/>
      </c>
      <c r="BS956" s="239" t="str">
        <f t="shared" si="1400"/>
        <v/>
      </c>
      <c r="BT956" s="239" t="str">
        <f t="shared" si="1401"/>
        <v/>
      </c>
      <c r="BU956" s="239" t="str">
        <f t="shared" si="1402"/>
        <v/>
      </c>
      <c r="BV956" s="239" t="str">
        <f t="shared" si="1403"/>
        <v/>
      </c>
      <c r="BW956" s="239" t="str">
        <f t="shared" si="1404"/>
        <v/>
      </c>
      <c r="BX956" s="239" t="str">
        <f t="shared" si="1405"/>
        <v/>
      </c>
      <c r="BY956" s="239" t="str">
        <f t="shared" si="1406"/>
        <v/>
      </c>
      <c r="BZ956" s="239" t="str">
        <f t="shared" si="1407"/>
        <v/>
      </c>
      <c r="CA956" s="239" t="str">
        <f t="shared" si="1408"/>
        <v/>
      </c>
      <c r="CB956" s="239" t="str">
        <f t="shared" si="1409"/>
        <v/>
      </c>
      <c r="CC956" s="239" t="str">
        <f t="shared" si="1410"/>
        <v/>
      </c>
      <c r="CD956" s="239" t="str">
        <f t="shared" si="1411"/>
        <v/>
      </c>
      <c r="CE956" s="239" t="str">
        <f t="shared" si="1412"/>
        <v/>
      </c>
      <c r="CF956" s="239" t="str">
        <f t="shared" si="1413"/>
        <v/>
      </c>
      <c r="CG956" s="239" t="str">
        <f t="shared" si="1414"/>
        <v/>
      </c>
      <c r="CH956" s="239" t="str">
        <f t="shared" si="1415"/>
        <v/>
      </c>
      <c r="CI956" s="239" t="str">
        <f t="shared" si="1416"/>
        <v/>
      </c>
      <c r="CJ956" s="239" t="str">
        <f t="shared" si="1417"/>
        <v/>
      </c>
      <c r="CK956" s="239" t="str">
        <f t="shared" si="1418"/>
        <v/>
      </c>
      <c r="CL956" s="239" t="str">
        <f t="shared" si="1419"/>
        <v/>
      </c>
      <c r="CM956" s="239" t="str">
        <f t="shared" si="1420"/>
        <v/>
      </c>
      <c r="CN956" s="239" t="str">
        <f t="shared" si="1421"/>
        <v/>
      </c>
      <c r="CP956" s="239" t="str">
        <f t="shared" si="1422"/>
        <v/>
      </c>
      <c r="CQ956" s="239" t="str">
        <f t="shared" si="1423"/>
        <v/>
      </c>
      <c r="CR956" s="239" t="str">
        <f t="shared" si="1424"/>
        <v/>
      </c>
      <c r="CS956" s="239" t="str">
        <f t="shared" si="1425"/>
        <v/>
      </c>
      <c r="CT956" s="239" t="str">
        <f t="shared" si="1426"/>
        <v/>
      </c>
      <c r="CU956" s="239" t="str">
        <f t="shared" si="1427"/>
        <v/>
      </c>
      <c r="CV956" s="239" t="str">
        <f t="shared" si="1428"/>
        <v/>
      </c>
      <c r="CW956" s="239" t="str">
        <f t="shared" si="1429"/>
        <v/>
      </c>
      <c r="CX956" s="239" t="str">
        <f t="shared" si="1430"/>
        <v/>
      </c>
      <c r="CY956" s="239" t="str">
        <f t="shared" si="1431"/>
        <v/>
      </c>
      <c r="CZ956" s="239" t="str">
        <f t="shared" si="1432"/>
        <v/>
      </c>
      <c r="DA956" s="239" t="str">
        <f t="shared" si="1433"/>
        <v/>
      </c>
      <c r="DB956" s="239" t="str">
        <f t="shared" si="1434"/>
        <v/>
      </c>
      <c r="DC956" s="239" t="str">
        <f t="shared" si="1435"/>
        <v/>
      </c>
      <c r="DD956" s="239" t="str">
        <f t="shared" si="1436"/>
        <v/>
      </c>
      <c r="DE956" s="239" t="str">
        <f t="shared" si="1437"/>
        <v/>
      </c>
      <c r="DF956" s="239" t="str">
        <f t="shared" si="1438"/>
        <v/>
      </c>
      <c r="DG956" s="239" t="str">
        <f t="shared" si="1439"/>
        <v/>
      </c>
      <c r="DH956" s="239" t="str">
        <f t="shared" si="1440"/>
        <v/>
      </c>
      <c r="DI956" s="239" t="str">
        <f t="shared" si="1441"/>
        <v/>
      </c>
      <c r="DJ956" s="239" t="str">
        <f t="shared" si="1442"/>
        <v/>
      </c>
      <c r="DK956" s="239" t="str">
        <f t="shared" si="1443"/>
        <v/>
      </c>
      <c r="DL956" s="239" t="str">
        <f t="shared" si="1444"/>
        <v/>
      </c>
      <c r="DM956" s="239" t="str">
        <f t="shared" si="1445"/>
        <v/>
      </c>
      <c r="DN956" s="239" t="str">
        <f t="shared" si="1446"/>
        <v/>
      </c>
      <c r="DO956" s="239" t="str">
        <f t="shared" si="1447"/>
        <v/>
      </c>
      <c r="DP956" s="239" t="str">
        <f t="shared" si="1448"/>
        <v/>
      </c>
    </row>
    <row r="957" spans="1:120" ht="35.25" hidden="1" customHeight="1" x14ac:dyDescent="0.25">
      <c r="A957" s="53" t="s">
        <v>4512</v>
      </c>
      <c r="B957" s="53">
        <v>6000</v>
      </c>
      <c r="C957" s="53" t="s">
        <v>71</v>
      </c>
      <c r="D957" s="53" t="s">
        <v>3728</v>
      </c>
      <c r="E957" s="53">
        <v>6</v>
      </c>
      <c r="F957" s="53" t="s">
        <v>3756</v>
      </c>
      <c r="G957" s="53" t="str">
        <f t="shared" si="1450"/>
        <v>6000-2</v>
      </c>
      <c r="H957" s="53" t="s">
        <v>94</v>
      </c>
      <c r="I957" s="53" t="s">
        <v>196</v>
      </c>
      <c r="J957" s="53" t="s">
        <v>80</v>
      </c>
      <c r="K957" s="53" t="s">
        <v>80</v>
      </c>
      <c r="L957" s="53" t="s">
        <v>80</v>
      </c>
      <c r="M957" s="53" t="s">
        <v>80</v>
      </c>
      <c r="N957" s="53" t="s">
        <v>80</v>
      </c>
      <c r="O957" s="53" t="s">
        <v>80</v>
      </c>
      <c r="P957" s="53" t="s">
        <v>3757</v>
      </c>
      <c r="Q957" s="52">
        <v>0.5</v>
      </c>
      <c r="R957" s="119">
        <f>+Q957*Q954</f>
        <v>1.4999999999999999E-2</v>
      </c>
      <c r="S957" s="53">
        <v>100</v>
      </c>
      <c r="T957" s="53" t="s">
        <v>301</v>
      </c>
      <c r="U957" s="53" t="s">
        <v>3745</v>
      </c>
      <c r="V957" s="23">
        <v>45029</v>
      </c>
      <c r="W957" s="23">
        <v>45229</v>
      </c>
      <c r="X957" s="53" t="s">
        <v>2252</v>
      </c>
      <c r="Y957" s="49" t="s">
        <v>87</v>
      </c>
      <c r="Z957" s="59" t="s">
        <v>100</v>
      </c>
      <c r="AA957" s="201">
        <v>1</v>
      </c>
      <c r="AB957" s="200" t="s">
        <v>3758</v>
      </c>
      <c r="AC957" s="202">
        <v>45229</v>
      </c>
      <c r="AD957" s="201">
        <v>1</v>
      </c>
      <c r="AE957" s="200" t="s">
        <v>386</v>
      </c>
      <c r="AF957" s="202">
        <v>45229</v>
      </c>
      <c r="AG957" s="200" t="s">
        <v>79</v>
      </c>
      <c r="AH957" s="201">
        <v>1</v>
      </c>
      <c r="AI957" s="52">
        <f t="shared" si="1385"/>
        <v>1.4999999999999999E-2</v>
      </c>
      <c r="AJ957" s="52">
        <f t="shared" si="1458"/>
        <v>1</v>
      </c>
      <c r="AK957" s="52"/>
      <c r="AL957" s="239" t="str">
        <f t="shared" si="1386"/>
        <v/>
      </c>
      <c r="AM957" s="239" t="str">
        <f t="shared" si="1387"/>
        <v/>
      </c>
      <c r="AN957" s="239" t="str">
        <f t="shared" si="1388"/>
        <v/>
      </c>
      <c r="AO957" s="239" t="str">
        <f t="shared" si="1389"/>
        <v/>
      </c>
      <c r="AP957" s="239" t="str">
        <f t="shared" si="1390"/>
        <v/>
      </c>
      <c r="AQ957" s="239" t="str">
        <f t="shared" si="1391"/>
        <v/>
      </c>
      <c r="AR957" s="239" t="str">
        <f t="shared" si="1392"/>
        <v/>
      </c>
      <c r="AS957" s="239" t="str">
        <f t="shared" si="1393"/>
        <v/>
      </c>
      <c r="AT957" s="239" t="str">
        <f t="shared" si="1394"/>
        <v/>
      </c>
      <c r="AU957" s="239" t="str">
        <f t="shared" si="1367"/>
        <v/>
      </c>
      <c r="AV957" s="239" t="str">
        <f t="shared" si="1368"/>
        <v/>
      </c>
      <c r="AW957" s="239" t="str">
        <f t="shared" si="1369"/>
        <v/>
      </c>
      <c r="AX957" s="239" t="str">
        <f t="shared" si="1370"/>
        <v/>
      </c>
      <c r="AY957" s="239" t="str">
        <f t="shared" si="1371"/>
        <v/>
      </c>
      <c r="AZ957" s="239" t="str">
        <f t="shared" si="1372"/>
        <v/>
      </c>
      <c r="BA957" s="239" t="str">
        <f t="shared" si="1373"/>
        <v/>
      </c>
      <c r="BB957" s="239" t="str">
        <f t="shared" si="1374"/>
        <v/>
      </c>
      <c r="BC957" s="239" t="str">
        <f t="shared" si="1375"/>
        <v/>
      </c>
      <c r="BD957" s="239" t="str">
        <f t="shared" si="1376"/>
        <v/>
      </c>
      <c r="BE957" s="239" t="str">
        <f t="shared" si="1377"/>
        <v/>
      </c>
      <c r="BF957" s="239" t="str">
        <f t="shared" si="1378"/>
        <v/>
      </c>
      <c r="BG957" s="239" t="str">
        <f t="shared" si="1379"/>
        <v/>
      </c>
      <c r="BH957" s="239" t="str">
        <f t="shared" si="1380"/>
        <v/>
      </c>
      <c r="BI957" s="239" t="str">
        <f t="shared" si="1381"/>
        <v/>
      </c>
      <c r="BJ957" s="239" t="str">
        <f t="shared" si="1382"/>
        <v/>
      </c>
      <c r="BK957" s="239" t="str">
        <f t="shared" si="1383"/>
        <v/>
      </c>
      <c r="BL957" s="239" t="str">
        <f t="shared" si="1384"/>
        <v/>
      </c>
      <c r="BN957" s="239" t="str">
        <f t="shared" si="1395"/>
        <v/>
      </c>
      <c r="BO957" s="239" t="str">
        <f t="shared" si="1396"/>
        <v/>
      </c>
      <c r="BP957" s="239" t="str">
        <f t="shared" si="1397"/>
        <v/>
      </c>
      <c r="BQ957" s="239" t="str">
        <f t="shared" si="1398"/>
        <v/>
      </c>
      <c r="BR957" s="239" t="str">
        <f t="shared" si="1399"/>
        <v/>
      </c>
      <c r="BS957" s="239" t="str">
        <f t="shared" si="1400"/>
        <v/>
      </c>
      <c r="BT957" s="239" t="str">
        <f t="shared" si="1401"/>
        <v/>
      </c>
      <c r="BU957" s="239" t="str">
        <f t="shared" si="1402"/>
        <v/>
      </c>
      <c r="BV957" s="239" t="str">
        <f t="shared" si="1403"/>
        <v/>
      </c>
      <c r="BW957" s="239" t="str">
        <f t="shared" si="1404"/>
        <v/>
      </c>
      <c r="BX957" s="239" t="str">
        <f t="shared" si="1405"/>
        <v/>
      </c>
      <c r="BY957" s="239" t="str">
        <f t="shared" si="1406"/>
        <v/>
      </c>
      <c r="BZ957" s="239" t="str">
        <f t="shared" si="1407"/>
        <v/>
      </c>
      <c r="CA957" s="239" t="str">
        <f t="shared" si="1408"/>
        <v/>
      </c>
      <c r="CB957" s="239" t="str">
        <f t="shared" si="1409"/>
        <v/>
      </c>
      <c r="CC957" s="239" t="str">
        <f t="shared" si="1410"/>
        <v/>
      </c>
      <c r="CD957" s="239" t="str">
        <f t="shared" si="1411"/>
        <v/>
      </c>
      <c r="CE957" s="239" t="str">
        <f t="shared" si="1412"/>
        <v/>
      </c>
      <c r="CF957" s="239" t="str">
        <f t="shared" si="1413"/>
        <v/>
      </c>
      <c r="CG957" s="239" t="str">
        <f t="shared" si="1414"/>
        <v/>
      </c>
      <c r="CH957" s="239" t="str">
        <f t="shared" si="1415"/>
        <v/>
      </c>
      <c r="CI957" s="239" t="str">
        <f t="shared" si="1416"/>
        <v/>
      </c>
      <c r="CJ957" s="239" t="str">
        <f t="shared" si="1417"/>
        <v/>
      </c>
      <c r="CK957" s="239" t="str">
        <f t="shared" si="1418"/>
        <v/>
      </c>
      <c r="CL957" s="239" t="str">
        <f t="shared" si="1419"/>
        <v/>
      </c>
      <c r="CM957" s="239" t="str">
        <f t="shared" si="1420"/>
        <v/>
      </c>
      <c r="CN957" s="239" t="str">
        <f t="shared" si="1421"/>
        <v/>
      </c>
      <c r="CP957" s="239" t="str">
        <f t="shared" si="1422"/>
        <v/>
      </c>
      <c r="CQ957" s="239" t="str">
        <f t="shared" si="1423"/>
        <v/>
      </c>
      <c r="CR957" s="239" t="str">
        <f t="shared" si="1424"/>
        <v/>
      </c>
      <c r="CS957" s="239" t="str">
        <f t="shared" si="1425"/>
        <v/>
      </c>
      <c r="CT957" s="239" t="str">
        <f t="shared" si="1426"/>
        <v/>
      </c>
      <c r="CU957" s="239" t="str">
        <f t="shared" si="1427"/>
        <v/>
      </c>
      <c r="CV957" s="239" t="str">
        <f t="shared" si="1428"/>
        <v/>
      </c>
      <c r="CW957" s="239" t="str">
        <f t="shared" si="1429"/>
        <v/>
      </c>
      <c r="CX957" s="239" t="str">
        <f t="shared" si="1430"/>
        <v/>
      </c>
      <c r="CY957" s="239" t="str">
        <f t="shared" si="1431"/>
        <v/>
      </c>
      <c r="CZ957" s="239" t="str">
        <f t="shared" si="1432"/>
        <v/>
      </c>
      <c r="DA957" s="239" t="str">
        <f t="shared" si="1433"/>
        <v/>
      </c>
      <c r="DB957" s="239" t="str">
        <f t="shared" si="1434"/>
        <v/>
      </c>
      <c r="DC957" s="239" t="str">
        <f t="shared" si="1435"/>
        <v/>
      </c>
      <c r="DD957" s="239" t="str">
        <f t="shared" si="1436"/>
        <v/>
      </c>
      <c r="DE957" s="239" t="str">
        <f t="shared" si="1437"/>
        <v/>
      </c>
      <c r="DF957" s="239" t="str">
        <f t="shared" si="1438"/>
        <v/>
      </c>
      <c r="DG957" s="239" t="str">
        <f t="shared" si="1439"/>
        <v/>
      </c>
      <c r="DH957" s="239" t="str">
        <f t="shared" si="1440"/>
        <v/>
      </c>
      <c r="DI957" s="239" t="str">
        <f t="shared" si="1441"/>
        <v/>
      </c>
      <c r="DJ957" s="239" t="str">
        <f t="shared" si="1442"/>
        <v/>
      </c>
      <c r="DK957" s="239" t="str">
        <f t="shared" si="1443"/>
        <v/>
      </c>
      <c r="DL957" s="239" t="str">
        <f t="shared" si="1444"/>
        <v/>
      </c>
      <c r="DM957" s="239" t="str">
        <f t="shared" si="1445"/>
        <v/>
      </c>
      <c r="DN957" s="239" t="str">
        <f t="shared" si="1446"/>
        <v/>
      </c>
      <c r="DO957" s="239" t="str">
        <f t="shared" si="1447"/>
        <v/>
      </c>
      <c r="DP957" s="239" t="str">
        <f t="shared" si="1448"/>
        <v/>
      </c>
    </row>
    <row r="958" spans="1:120" ht="123" hidden="1" customHeight="1" x14ac:dyDescent="0.25">
      <c r="A958" s="49" t="s">
        <v>4512</v>
      </c>
      <c r="B958" s="49">
        <v>6000</v>
      </c>
      <c r="C958" s="49" t="s">
        <v>71</v>
      </c>
      <c r="D958" s="49" t="s">
        <v>3728</v>
      </c>
      <c r="E958" s="49">
        <v>6</v>
      </c>
      <c r="F958" s="49" t="s">
        <v>3759</v>
      </c>
      <c r="G958" s="49" t="str">
        <f t="shared" si="1450"/>
        <v>6000-3</v>
      </c>
      <c r="H958" s="49" t="s">
        <v>75</v>
      </c>
      <c r="I958" s="49" t="s">
        <v>196</v>
      </c>
      <c r="J958" s="49" t="s">
        <v>123</v>
      </c>
      <c r="K958" s="49" t="s">
        <v>931</v>
      </c>
      <c r="L958" s="49" t="s">
        <v>125</v>
      </c>
      <c r="M958" s="49" t="s">
        <v>3730</v>
      </c>
      <c r="N958" s="49" t="s">
        <v>659</v>
      </c>
      <c r="O958" s="49" t="s">
        <v>516</v>
      </c>
      <c r="P958" s="49" t="s">
        <v>3760</v>
      </c>
      <c r="Q958" s="50">
        <v>0.03</v>
      </c>
      <c r="R958" s="50"/>
      <c r="S958" s="49">
        <v>14</v>
      </c>
      <c r="T958" s="49" t="s">
        <v>84</v>
      </c>
      <c r="U958" s="49" t="s">
        <v>3761</v>
      </c>
      <c r="V958" s="51">
        <v>44972</v>
      </c>
      <c r="W958" s="51">
        <v>45275</v>
      </c>
      <c r="X958" s="49" t="s">
        <v>2252</v>
      </c>
      <c r="Y958" s="49" t="s">
        <v>87</v>
      </c>
      <c r="Z958" s="59" t="s">
        <v>100</v>
      </c>
      <c r="AA958" s="60">
        <v>1</v>
      </c>
      <c r="AB958" s="60" t="s">
        <v>3762</v>
      </c>
      <c r="AC958" s="62">
        <v>45198</v>
      </c>
      <c r="AD958" s="60">
        <v>1</v>
      </c>
      <c r="AE958" s="60" t="s">
        <v>3763</v>
      </c>
      <c r="AF958" s="62">
        <v>45198</v>
      </c>
      <c r="AG958" s="57" t="s">
        <v>79</v>
      </c>
      <c r="AH958" s="52" t="s">
        <v>92</v>
      </c>
      <c r="AI958" s="52">
        <f t="shared" si="1385"/>
        <v>0.03</v>
      </c>
      <c r="AJ958" s="52"/>
      <c r="AK958" s="52"/>
      <c r="AL958" s="239" t="str">
        <f t="shared" si="1386"/>
        <v/>
      </c>
      <c r="AM958" s="239" t="str">
        <f t="shared" si="1387"/>
        <v/>
      </c>
      <c r="AN958" s="239" t="str">
        <f t="shared" si="1388"/>
        <v/>
      </c>
      <c r="AO958" s="239" t="str">
        <f t="shared" si="1389"/>
        <v/>
      </c>
      <c r="AP958" s="239" t="str">
        <f t="shared" si="1390"/>
        <v/>
      </c>
      <c r="AQ958" s="239" t="str">
        <f t="shared" si="1391"/>
        <v/>
      </c>
      <c r="AR958" s="239" t="str">
        <f t="shared" si="1392"/>
        <v/>
      </c>
      <c r="AS958" s="239" t="str">
        <f t="shared" si="1393"/>
        <v/>
      </c>
      <c r="AT958" s="239" t="str">
        <f t="shared" si="1394"/>
        <v/>
      </c>
      <c r="AU958" s="239" t="str">
        <f t="shared" si="1367"/>
        <v/>
      </c>
      <c r="AV958" s="239" t="str">
        <f t="shared" si="1368"/>
        <v/>
      </c>
      <c r="AW958" s="239" t="str">
        <f t="shared" si="1369"/>
        <v/>
      </c>
      <c r="AX958" s="239" t="str">
        <f t="shared" si="1370"/>
        <v/>
      </c>
      <c r="AY958" s="239" t="str">
        <f t="shared" si="1371"/>
        <v/>
      </c>
      <c r="AZ958" s="239" t="str">
        <f t="shared" si="1372"/>
        <v/>
      </c>
      <c r="BA958" s="239" t="str">
        <f t="shared" si="1373"/>
        <v/>
      </c>
      <c r="BB958" s="239" t="str">
        <f t="shared" si="1374"/>
        <v/>
      </c>
      <c r="BC958" s="239" t="str">
        <f t="shared" si="1375"/>
        <v/>
      </c>
      <c r="BD958" s="239" t="str">
        <f t="shared" si="1376"/>
        <v/>
      </c>
      <c r="BE958" s="239" t="str">
        <f t="shared" si="1377"/>
        <v/>
      </c>
      <c r="BF958" s="239" t="str">
        <f t="shared" si="1378"/>
        <v/>
      </c>
      <c r="BG958" s="239" t="str">
        <f t="shared" si="1379"/>
        <v/>
      </c>
      <c r="BH958" s="239" t="str">
        <f t="shared" si="1380"/>
        <v/>
      </c>
      <c r="BI958" s="239" t="str">
        <f t="shared" si="1381"/>
        <v/>
      </c>
      <c r="BJ958" s="239" t="str">
        <f t="shared" si="1382"/>
        <v/>
      </c>
      <c r="BK958" s="239" t="str">
        <f t="shared" si="1383"/>
        <v/>
      </c>
      <c r="BL958" s="239" t="str">
        <f t="shared" si="1384"/>
        <v/>
      </c>
      <c r="BN958" s="239" t="str">
        <f t="shared" si="1395"/>
        <v/>
      </c>
      <c r="BO958" s="239" t="str">
        <f t="shared" si="1396"/>
        <v/>
      </c>
      <c r="BP958" s="239" t="str">
        <f t="shared" si="1397"/>
        <v/>
      </c>
      <c r="BQ958" s="239" t="str">
        <f t="shared" si="1398"/>
        <v/>
      </c>
      <c r="BR958" s="239" t="str">
        <f t="shared" si="1399"/>
        <v/>
      </c>
      <c r="BS958" s="239" t="str">
        <f t="shared" si="1400"/>
        <v/>
      </c>
      <c r="BT958" s="239" t="str">
        <f t="shared" si="1401"/>
        <v/>
      </c>
      <c r="BU958" s="239" t="str">
        <f t="shared" si="1402"/>
        <v/>
      </c>
      <c r="BV958" s="239" t="str">
        <f t="shared" si="1403"/>
        <v/>
      </c>
      <c r="BW958" s="239" t="str">
        <f t="shared" si="1404"/>
        <v/>
      </c>
      <c r="BX958" s="239" t="str">
        <f t="shared" si="1405"/>
        <v/>
      </c>
      <c r="BY958" s="239" t="str">
        <f t="shared" si="1406"/>
        <v/>
      </c>
      <c r="BZ958" s="239" t="str">
        <f t="shared" si="1407"/>
        <v/>
      </c>
      <c r="CA958" s="239" t="str">
        <f t="shared" si="1408"/>
        <v/>
      </c>
      <c r="CB958" s="239" t="str">
        <f t="shared" si="1409"/>
        <v/>
      </c>
      <c r="CC958" s="239" t="str">
        <f t="shared" si="1410"/>
        <v/>
      </c>
      <c r="CD958" s="239" t="str">
        <f t="shared" si="1411"/>
        <v/>
      </c>
      <c r="CE958" s="239" t="str">
        <f t="shared" si="1412"/>
        <v/>
      </c>
      <c r="CF958" s="239" t="str">
        <f t="shared" si="1413"/>
        <v/>
      </c>
      <c r="CG958" s="239" t="str">
        <f t="shared" si="1414"/>
        <v/>
      </c>
      <c r="CH958" s="239" t="str">
        <f t="shared" si="1415"/>
        <v/>
      </c>
      <c r="CI958" s="239" t="str">
        <f t="shared" si="1416"/>
        <v/>
      </c>
      <c r="CJ958" s="239" t="str">
        <f t="shared" si="1417"/>
        <v/>
      </c>
      <c r="CK958" s="239" t="str">
        <f t="shared" si="1418"/>
        <v/>
      </c>
      <c r="CL958" s="239" t="str">
        <f t="shared" si="1419"/>
        <v/>
      </c>
      <c r="CM958" s="239" t="str">
        <f t="shared" si="1420"/>
        <v/>
      </c>
      <c r="CN958" s="239" t="str">
        <f t="shared" si="1421"/>
        <v/>
      </c>
      <c r="CP958" s="239" t="str">
        <f t="shared" si="1422"/>
        <v/>
      </c>
      <c r="CQ958" s="239" t="str">
        <f t="shared" si="1423"/>
        <v/>
      </c>
      <c r="CR958" s="239" t="str">
        <f t="shared" si="1424"/>
        <v/>
      </c>
      <c r="CS958" s="239" t="str">
        <f t="shared" si="1425"/>
        <v/>
      </c>
      <c r="CT958" s="239" t="str">
        <f t="shared" si="1426"/>
        <v/>
      </c>
      <c r="CU958" s="239" t="str">
        <f t="shared" si="1427"/>
        <v/>
      </c>
      <c r="CV958" s="239" t="str">
        <f t="shared" si="1428"/>
        <v/>
      </c>
      <c r="CW958" s="239" t="str">
        <f t="shared" si="1429"/>
        <v/>
      </c>
      <c r="CX958" s="239" t="str">
        <f t="shared" si="1430"/>
        <v/>
      </c>
      <c r="CY958" s="239" t="str">
        <f t="shared" si="1431"/>
        <v/>
      </c>
      <c r="CZ958" s="239" t="str">
        <f t="shared" si="1432"/>
        <v/>
      </c>
      <c r="DA958" s="239" t="str">
        <f t="shared" si="1433"/>
        <v/>
      </c>
      <c r="DB958" s="239" t="str">
        <f t="shared" si="1434"/>
        <v/>
      </c>
      <c r="DC958" s="239" t="str">
        <f t="shared" si="1435"/>
        <v/>
      </c>
      <c r="DD958" s="239" t="str">
        <f t="shared" si="1436"/>
        <v/>
      </c>
      <c r="DE958" s="239" t="str">
        <f t="shared" si="1437"/>
        <v/>
      </c>
      <c r="DF958" s="239" t="str">
        <f t="shared" si="1438"/>
        <v/>
      </c>
      <c r="DG958" s="239" t="str">
        <f t="shared" si="1439"/>
        <v/>
      </c>
      <c r="DH958" s="239" t="str">
        <f t="shared" si="1440"/>
        <v/>
      </c>
      <c r="DI958" s="239" t="str">
        <f t="shared" si="1441"/>
        <v/>
      </c>
      <c r="DJ958" s="239" t="str">
        <f t="shared" si="1442"/>
        <v/>
      </c>
      <c r="DK958" s="239" t="str">
        <f t="shared" si="1443"/>
        <v/>
      </c>
      <c r="DL958" s="239" t="str">
        <f t="shared" si="1444"/>
        <v/>
      </c>
      <c r="DM958" s="239" t="str">
        <f t="shared" si="1445"/>
        <v/>
      </c>
      <c r="DN958" s="239" t="str">
        <f t="shared" si="1446"/>
        <v/>
      </c>
      <c r="DO958" s="239" t="str">
        <f t="shared" si="1447"/>
        <v/>
      </c>
      <c r="DP958" s="239" t="str">
        <f t="shared" si="1448"/>
        <v/>
      </c>
    </row>
    <row r="959" spans="1:120" ht="133.5" hidden="1" customHeight="1" x14ac:dyDescent="0.25">
      <c r="A959" s="53" t="s">
        <v>4512</v>
      </c>
      <c r="B959" s="53">
        <v>6000</v>
      </c>
      <c r="C959" s="53" t="s">
        <v>71</v>
      </c>
      <c r="D959" s="53" t="s">
        <v>3728</v>
      </c>
      <c r="E959" s="87">
        <v>6</v>
      </c>
      <c r="F959" s="53" t="s">
        <v>3764</v>
      </c>
      <c r="G959" s="53" t="str">
        <f t="shared" si="1450"/>
        <v>6000-3</v>
      </c>
      <c r="H959" s="53" t="s">
        <v>94</v>
      </c>
      <c r="I959" s="53" t="s">
        <v>196</v>
      </c>
      <c r="J959" s="53" t="s">
        <v>80</v>
      </c>
      <c r="K959" s="53" t="s">
        <v>80</v>
      </c>
      <c r="L959" s="53" t="s">
        <v>80</v>
      </c>
      <c r="M959" s="53" t="s">
        <v>80</v>
      </c>
      <c r="N959" s="53" t="s">
        <v>80</v>
      </c>
      <c r="O959" s="53" t="s">
        <v>80</v>
      </c>
      <c r="P959" s="131" t="s">
        <v>3765</v>
      </c>
      <c r="Q959" s="52">
        <v>0.5</v>
      </c>
      <c r="R959" s="119">
        <f>+Q959*Q958</f>
        <v>1.4999999999999999E-2</v>
      </c>
      <c r="S959" s="131">
        <v>4</v>
      </c>
      <c r="T959" s="53" t="s">
        <v>84</v>
      </c>
      <c r="U959" s="131" t="s">
        <v>3766</v>
      </c>
      <c r="V959" s="23">
        <v>44972</v>
      </c>
      <c r="W959" s="23">
        <v>45260</v>
      </c>
      <c r="X959" s="53" t="s">
        <v>2252</v>
      </c>
      <c r="Y959" s="49" t="s">
        <v>87</v>
      </c>
      <c r="Z959" s="59" t="s">
        <v>100</v>
      </c>
      <c r="AA959" s="60">
        <v>1</v>
      </c>
      <c r="AB959" s="60" t="s">
        <v>3767</v>
      </c>
      <c r="AC959" s="69">
        <v>45173</v>
      </c>
      <c r="AD959" s="60">
        <v>1</v>
      </c>
      <c r="AE959" s="60" t="s">
        <v>3768</v>
      </c>
      <c r="AF959" s="69">
        <v>45173</v>
      </c>
      <c r="AG959" s="60" t="s">
        <v>79</v>
      </c>
      <c r="AH959" s="60">
        <v>1</v>
      </c>
      <c r="AI959" s="52">
        <f t="shared" si="1385"/>
        <v>1.4999999999999999E-2</v>
      </c>
      <c r="AJ959" s="52">
        <f t="shared" ref="AJ959:AJ960" si="1459">+AI959/R959</f>
        <v>1</v>
      </c>
      <c r="AK959" s="52"/>
      <c r="AL959" s="239" t="str">
        <f t="shared" si="1386"/>
        <v/>
      </c>
      <c r="AM959" s="239" t="str">
        <f t="shared" si="1387"/>
        <v/>
      </c>
      <c r="AN959" s="239" t="str">
        <f t="shared" si="1388"/>
        <v/>
      </c>
      <c r="AO959" s="239" t="str">
        <f t="shared" si="1389"/>
        <v/>
      </c>
      <c r="AP959" s="239" t="str">
        <f t="shared" si="1390"/>
        <v/>
      </c>
      <c r="AQ959" s="239" t="str">
        <f t="shared" si="1391"/>
        <v/>
      </c>
      <c r="AR959" s="239" t="str">
        <f t="shared" si="1392"/>
        <v/>
      </c>
      <c r="AS959" s="239" t="str">
        <f t="shared" si="1393"/>
        <v/>
      </c>
      <c r="AT959" s="239" t="str">
        <f t="shared" si="1394"/>
        <v/>
      </c>
      <c r="AU959" s="239" t="str">
        <f t="shared" si="1367"/>
        <v/>
      </c>
      <c r="AV959" s="239" t="str">
        <f t="shared" si="1368"/>
        <v/>
      </c>
      <c r="AW959" s="239" t="str">
        <f t="shared" si="1369"/>
        <v/>
      </c>
      <c r="AX959" s="239" t="str">
        <f t="shared" si="1370"/>
        <v/>
      </c>
      <c r="AY959" s="239" t="str">
        <f t="shared" si="1371"/>
        <v/>
      </c>
      <c r="AZ959" s="239" t="str">
        <f t="shared" si="1372"/>
        <v/>
      </c>
      <c r="BA959" s="239" t="str">
        <f t="shared" si="1373"/>
        <v/>
      </c>
      <c r="BB959" s="239" t="str">
        <f t="shared" si="1374"/>
        <v/>
      </c>
      <c r="BC959" s="239" t="str">
        <f t="shared" si="1375"/>
        <v/>
      </c>
      <c r="BD959" s="239" t="str">
        <f t="shared" si="1376"/>
        <v/>
      </c>
      <c r="BE959" s="239" t="str">
        <f t="shared" si="1377"/>
        <v/>
      </c>
      <c r="BF959" s="239" t="str">
        <f t="shared" si="1378"/>
        <v/>
      </c>
      <c r="BG959" s="239" t="str">
        <f t="shared" si="1379"/>
        <v/>
      </c>
      <c r="BH959" s="239" t="str">
        <f t="shared" si="1380"/>
        <v/>
      </c>
      <c r="BI959" s="239" t="str">
        <f t="shared" si="1381"/>
        <v/>
      </c>
      <c r="BJ959" s="239" t="str">
        <f t="shared" si="1382"/>
        <v/>
      </c>
      <c r="BK959" s="239" t="str">
        <f t="shared" si="1383"/>
        <v/>
      </c>
      <c r="BL959" s="239" t="str">
        <f t="shared" si="1384"/>
        <v/>
      </c>
      <c r="BN959" s="239" t="str">
        <f t="shared" si="1395"/>
        <v/>
      </c>
      <c r="BO959" s="239" t="str">
        <f t="shared" si="1396"/>
        <v/>
      </c>
      <c r="BP959" s="239" t="str">
        <f t="shared" si="1397"/>
        <v/>
      </c>
      <c r="BQ959" s="239" t="str">
        <f t="shared" si="1398"/>
        <v/>
      </c>
      <c r="BR959" s="239" t="str">
        <f t="shared" si="1399"/>
        <v/>
      </c>
      <c r="BS959" s="239" t="str">
        <f t="shared" si="1400"/>
        <v/>
      </c>
      <c r="BT959" s="239" t="str">
        <f t="shared" si="1401"/>
        <v/>
      </c>
      <c r="BU959" s="239" t="str">
        <f t="shared" si="1402"/>
        <v/>
      </c>
      <c r="BV959" s="239" t="str">
        <f t="shared" si="1403"/>
        <v/>
      </c>
      <c r="BW959" s="239" t="str">
        <f t="shared" si="1404"/>
        <v/>
      </c>
      <c r="BX959" s="239" t="str">
        <f t="shared" si="1405"/>
        <v/>
      </c>
      <c r="BY959" s="239" t="str">
        <f t="shared" si="1406"/>
        <v/>
      </c>
      <c r="BZ959" s="239" t="str">
        <f t="shared" si="1407"/>
        <v/>
      </c>
      <c r="CA959" s="239" t="str">
        <f t="shared" si="1408"/>
        <v/>
      </c>
      <c r="CB959" s="239" t="str">
        <f t="shared" si="1409"/>
        <v/>
      </c>
      <c r="CC959" s="239" t="str">
        <f t="shared" si="1410"/>
        <v/>
      </c>
      <c r="CD959" s="239" t="str">
        <f t="shared" si="1411"/>
        <v/>
      </c>
      <c r="CE959" s="239" t="str">
        <f t="shared" si="1412"/>
        <v/>
      </c>
      <c r="CF959" s="239" t="str">
        <f t="shared" si="1413"/>
        <v/>
      </c>
      <c r="CG959" s="239" t="str">
        <f t="shared" si="1414"/>
        <v/>
      </c>
      <c r="CH959" s="239" t="str">
        <f t="shared" si="1415"/>
        <v/>
      </c>
      <c r="CI959" s="239" t="str">
        <f t="shared" si="1416"/>
        <v/>
      </c>
      <c r="CJ959" s="239" t="str">
        <f t="shared" si="1417"/>
        <v/>
      </c>
      <c r="CK959" s="239" t="str">
        <f t="shared" si="1418"/>
        <v/>
      </c>
      <c r="CL959" s="239" t="str">
        <f t="shared" si="1419"/>
        <v/>
      </c>
      <c r="CM959" s="239" t="str">
        <f t="shared" si="1420"/>
        <v/>
      </c>
      <c r="CN959" s="239" t="str">
        <f t="shared" si="1421"/>
        <v/>
      </c>
      <c r="CP959" s="239" t="str">
        <f t="shared" si="1422"/>
        <v/>
      </c>
      <c r="CQ959" s="239" t="str">
        <f t="shared" si="1423"/>
        <v/>
      </c>
      <c r="CR959" s="239" t="str">
        <f t="shared" si="1424"/>
        <v/>
      </c>
      <c r="CS959" s="239" t="str">
        <f t="shared" si="1425"/>
        <v/>
      </c>
      <c r="CT959" s="239" t="str">
        <f t="shared" si="1426"/>
        <v/>
      </c>
      <c r="CU959" s="239" t="str">
        <f t="shared" si="1427"/>
        <v/>
      </c>
      <c r="CV959" s="239" t="str">
        <f t="shared" si="1428"/>
        <v/>
      </c>
      <c r="CW959" s="239" t="str">
        <f t="shared" si="1429"/>
        <v/>
      </c>
      <c r="CX959" s="239" t="str">
        <f t="shared" si="1430"/>
        <v/>
      </c>
      <c r="CY959" s="239" t="str">
        <f t="shared" si="1431"/>
        <v/>
      </c>
      <c r="CZ959" s="239" t="str">
        <f t="shared" si="1432"/>
        <v/>
      </c>
      <c r="DA959" s="239" t="str">
        <f t="shared" si="1433"/>
        <v/>
      </c>
      <c r="DB959" s="239" t="str">
        <f t="shared" si="1434"/>
        <v/>
      </c>
      <c r="DC959" s="239" t="str">
        <f t="shared" si="1435"/>
        <v/>
      </c>
      <c r="DD959" s="239" t="str">
        <f t="shared" si="1436"/>
        <v/>
      </c>
      <c r="DE959" s="239" t="str">
        <f t="shared" si="1437"/>
        <v/>
      </c>
      <c r="DF959" s="239" t="str">
        <f t="shared" si="1438"/>
        <v/>
      </c>
      <c r="DG959" s="239" t="str">
        <f t="shared" si="1439"/>
        <v/>
      </c>
      <c r="DH959" s="239" t="str">
        <f t="shared" si="1440"/>
        <v/>
      </c>
      <c r="DI959" s="239" t="str">
        <f t="shared" si="1441"/>
        <v/>
      </c>
      <c r="DJ959" s="239" t="str">
        <f t="shared" si="1442"/>
        <v/>
      </c>
      <c r="DK959" s="239" t="str">
        <f t="shared" si="1443"/>
        <v/>
      </c>
      <c r="DL959" s="239" t="str">
        <f t="shared" si="1444"/>
        <v/>
      </c>
      <c r="DM959" s="239" t="str">
        <f t="shared" si="1445"/>
        <v/>
      </c>
      <c r="DN959" s="239" t="str">
        <f t="shared" si="1446"/>
        <v/>
      </c>
      <c r="DO959" s="239" t="str">
        <f t="shared" si="1447"/>
        <v/>
      </c>
      <c r="DP959" s="239" t="str">
        <f t="shared" si="1448"/>
        <v/>
      </c>
    </row>
    <row r="960" spans="1:120" ht="35.25" hidden="1" customHeight="1" x14ac:dyDescent="0.25">
      <c r="A960" s="53" t="s">
        <v>4512</v>
      </c>
      <c r="B960" s="53">
        <v>6000</v>
      </c>
      <c r="C960" s="53" t="s">
        <v>71</v>
      </c>
      <c r="D960" s="53" t="s">
        <v>3728</v>
      </c>
      <c r="E960" s="53">
        <v>6</v>
      </c>
      <c r="F960" s="53" t="s">
        <v>3769</v>
      </c>
      <c r="G960" s="53" t="str">
        <f t="shared" si="1450"/>
        <v>6000-3</v>
      </c>
      <c r="H960" s="53" t="s">
        <v>94</v>
      </c>
      <c r="I960" s="53" t="s">
        <v>196</v>
      </c>
      <c r="J960" s="53" t="s">
        <v>80</v>
      </c>
      <c r="K960" s="53" t="s">
        <v>80</v>
      </c>
      <c r="L960" s="53" t="s">
        <v>80</v>
      </c>
      <c r="M960" s="53" t="s">
        <v>80</v>
      </c>
      <c r="N960" s="53" t="s">
        <v>80</v>
      </c>
      <c r="O960" s="53" t="s">
        <v>80</v>
      </c>
      <c r="P960" s="53" t="s">
        <v>3770</v>
      </c>
      <c r="Q960" s="52">
        <v>0.5</v>
      </c>
      <c r="R960" s="119">
        <f>+Q960*Q958</f>
        <v>1.4999999999999999E-2</v>
      </c>
      <c r="S960" s="53">
        <v>14</v>
      </c>
      <c r="T960" s="53" t="s">
        <v>84</v>
      </c>
      <c r="U960" s="53" t="s">
        <v>3771</v>
      </c>
      <c r="V960" s="23">
        <v>44986</v>
      </c>
      <c r="W960" s="23">
        <v>45275</v>
      </c>
      <c r="X960" s="53" t="s">
        <v>2252</v>
      </c>
      <c r="Y960" s="49" t="s">
        <v>87</v>
      </c>
      <c r="Z960" s="59" t="s">
        <v>100</v>
      </c>
      <c r="AA960" s="60">
        <v>1</v>
      </c>
      <c r="AB960" s="62" t="s">
        <v>3762</v>
      </c>
      <c r="AC960" s="62">
        <v>45198</v>
      </c>
      <c r="AD960" s="60">
        <v>1</v>
      </c>
      <c r="AE960" s="62" t="s">
        <v>3772</v>
      </c>
      <c r="AF960" s="62">
        <v>45198</v>
      </c>
      <c r="AG960" s="60" t="s">
        <v>79</v>
      </c>
      <c r="AH960" s="60">
        <v>1</v>
      </c>
      <c r="AI960" s="52">
        <f t="shared" si="1385"/>
        <v>1.4999999999999999E-2</v>
      </c>
      <c r="AJ960" s="52">
        <f t="shared" si="1459"/>
        <v>1</v>
      </c>
      <c r="AK960" s="52"/>
      <c r="AL960" s="239" t="str">
        <f t="shared" si="1386"/>
        <v/>
      </c>
      <c r="AM960" s="239" t="str">
        <f t="shared" si="1387"/>
        <v/>
      </c>
      <c r="AN960" s="239" t="str">
        <f t="shared" si="1388"/>
        <v/>
      </c>
      <c r="AO960" s="239" t="str">
        <f t="shared" si="1389"/>
        <v/>
      </c>
      <c r="AP960" s="239" t="str">
        <f t="shared" si="1390"/>
        <v/>
      </c>
      <c r="AQ960" s="239" t="str">
        <f t="shared" si="1391"/>
        <v/>
      </c>
      <c r="AR960" s="239" t="str">
        <f t="shared" si="1392"/>
        <v/>
      </c>
      <c r="AS960" s="239" t="str">
        <f t="shared" si="1393"/>
        <v/>
      </c>
      <c r="AT960" s="239" t="str">
        <f t="shared" si="1394"/>
        <v/>
      </c>
      <c r="AU960" s="239" t="str">
        <f t="shared" si="1367"/>
        <v/>
      </c>
      <c r="AV960" s="239" t="str">
        <f t="shared" si="1368"/>
        <v/>
      </c>
      <c r="AW960" s="239" t="str">
        <f t="shared" si="1369"/>
        <v/>
      </c>
      <c r="AX960" s="239" t="str">
        <f t="shared" si="1370"/>
        <v/>
      </c>
      <c r="AY960" s="239" t="str">
        <f t="shared" si="1371"/>
        <v/>
      </c>
      <c r="AZ960" s="239" t="str">
        <f t="shared" si="1372"/>
        <v/>
      </c>
      <c r="BA960" s="239" t="str">
        <f t="shared" si="1373"/>
        <v/>
      </c>
      <c r="BB960" s="239" t="str">
        <f t="shared" si="1374"/>
        <v/>
      </c>
      <c r="BC960" s="239" t="str">
        <f t="shared" si="1375"/>
        <v/>
      </c>
      <c r="BD960" s="239" t="str">
        <f t="shared" si="1376"/>
        <v/>
      </c>
      <c r="BE960" s="239" t="str">
        <f t="shared" si="1377"/>
        <v/>
      </c>
      <c r="BF960" s="239" t="str">
        <f t="shared" si="1378"/>
        <v/>
      </c>
      <c r="BG960" s="239" t="str">
        <f t="shared" si="1379"/>
        <v/>
      </c>
      <c r="BH960" s="239" t="str">
        <f t="shared" si="1380"/>
        <v/>
      </c>
      <c r="BI960" s="239" t="str">
        <f t="shared" si="1381"/>
        <v/>
      </c>
      <c r="BJ960" s="239" t="str">
        <f t="shared" si="1382"/>
        <v/>
      </c>
      <c r="BK960" s="239" t="str">
        <f t="shared" si="1383"/>
        <v/>
      </c>
      <c r="BL960" s="239" t="str">
        <f t="shared" si="1384"/>
        <v/>
      </c>
      <c r="BN960" s="239" t="str">
        <f t="shared" si="1395"/>
        <v/>
      </c>
      <c r="BO960" s="239" t="str">
        <f t="shared" si="1396"/>
        <v/>
      </c>
      <c r="BP960" s="239" t="str">
        <f t="shared" si="1397"/>
        <v/>
      </c>
      <c r="BQ960" s="239" t="str">
        <f t="shared" si="1398"/>
        <v/>
      </c>
      <c r="BR960" s="239" t="str">
        <f t="shared" si="1399"/>
        <v/>
      </c>
      <c r="BS960" s="239" t="str">
        <f t="shared" si="1400"/>
        <v/>
      </c>
      <c r="BT960" s="239" t="str">
        <f t="shared" si="1401"/>
        <v/>
      </c>
      <c r="BU960" s="239" t="str">
        <f t="shared" si="1402"/>
        <v/>
      </c>
      <c r="BV960" s="239" t="str">
        <f t="shared" si="1403"/>
        <v/>
      </c>
      <c r="BW960" s="239" t="str">
        <f t="shared" si="1404"/>
        <v/>
      </c>
      <c r="BX960" s="239" t="str">
        <f t="shared" si="1405"/>
        <v/>
      </c>
      <c r="BY960" s="239" t="str">
        <f t="shared" si="1406"/>
        <v/>
      </c>
      <c r="BZ960" s="239" t="str">
        <f t="shared" si="1407"/>
        <v/>
      </c>
      <c r="CA960" s="239" t="str">
        <f t="shared" si="1408"/>
        <v/>
      </c>
      <c r="CB960" s="239" t="str">
        <f t="shared" si="1409"/>
        <v/>
      </c>
      <c r="CC960" s="239" t="str">
        <f t="shared" si="1410"/>
        <v/>
      </c>
      <c r="CD960" s="239" t="str">
        <f t="shared" si="1411"/>
        <v/>
      </c>
      <c r="CE960" s="239" t="str">
        <f t="shared" si="1412"/>
        <v/>
      </c>
      <c r="CF960" s="239" t="str">
        <f t="shared" si="1413"/>
        <v/>
      </c>
      <c r="CG960" s="239" t="str">
        <f t="shared" si="1414"/>
        <v/>
      </c>
      <c r="CH960" s="239" t="str">
        <f t="shared" si="1415"/>
        <v/>
      </c>
      <c r="CI960" s="239" t="str">
        <f t="shared" si="1416"/>
        <v/>
      </c>
      <c r="CJ960" s="239" t="str">
        <f t="shared" si="1417"/>
        <v/>
      </c>
      <c r="CK960" s="239" t="str">
        <f t="shared" si="1418"/>
        <v/>
      </c>
      <c r="CL960" s="239" t="str">
        <f t="shared" si="1419"/>
        <v/>
      </c>
      <c r="CM960" s="239" t="str">
        <f t="shared" si="1420"/>
        <v/>
      </c>
      <c r="CN960" s="239" t="str">
        <f t="shared" si="1421"/>
        <v/>
      </c>
      <c r="CP960" s="239" t="str">
        <f t="shared" si="1422"/>
        <v/>
      </c>
      <c r="CQ960" s="239" t="str">
        <f t="shared" si="1423"/>
        <v/>
      </c>
      <c r="CR960" s="239" t="str">
        <f t="shared" si="1424"/>
        <v/>
      </c>
      <c r="CS960" s="239" t="str">
        <f t="shared" si="1425"/>
        <v/>
      </c>
      <c r="CT960" s="239" t="str">
        <f t="shared" si="1426"/>
        <v/>
      </c>
      <c r="CU960" s="239" t="str">
        <f t="shared" si="1427"/>
        <v/>
      </c>
      <c r="CV960" s="239" t="str">
        <f t="shared" si="1428"/>
        <v/>
      </c>
      <c r="CW960" s="239" t="str">
        <f t="shared" si="1429"/>
        <v/>
      </c>
      <c r="CX960" s="239" t="str">
        <f t="shared" si="1430"/>
        <v/>
      </c>
      <c r="CY960" s="239" t="str">
        <f t="shared" si="1431"/>
        <v/>
      </c>
      <c r="CZ960" s="239" t="str">
        <f t="shared" si="1432"/>
        <v/>
      </c>
      <c r="DA960" s="239" t="str">
        <f t="shared" si="1433"/>
        <v/>
      </c>
      <c r="DB960" s="239" t="str">
        <f t="shared" si="1434"/>
        <v/>
      </c>
      <c r="DC960" s="239" t="str">
        <f t="shared" si="1435"/>
        <v/>
      </c>
      <c r="DD960" s="239" t="str">
        <f t="shared" si="1436"/>
        <v/>
      </c>
      <c r="DE960" s="239" t="str">
        <f t="shared" si="1437"/>
        <v/>
      </c>
      <c r="DF960" s="239" t="str">
        <f t="shared" si="1438"/>
        <v/>
      </c>
      <c r="DG960" s="239" t="str">
        <f t="shared" si="1439"/>
        <v/>
      </c>
      <c r="DH960" s="239" t="str">
        <f t="shared" si="1440"/>
        <v/>
      </c>
      <c r="DI960" s="239" t="str">
        <f t="shared" si="1441"/>
        <v/>
      </c>
      <c r="DJ960" s="239" t="str">
        <f t="shared" si="1442"/>
        <v/>
      </c>
      <c r="DK960" s="239" t="str">
        <f t="shared" si="1443"/>
        <v/>
      </c>
      <c r="DL960" s="239" t="str">
        <f t="shared" si="1444"/>
        <v/>
      </c>
      <c r="DM960" s="239" t="str">
        <f t="shared" si="1445"/>
        <v/>
      </c>
      <c r="DN960" s="239" t="str">
        <f t="shared" si="1446"/>
        <v/>
      </c>
      <c r="DO960" s="239" t="str">
        <f t="shared" si="1447"/>
        <v/>
      </c>
      <c r="DP960" s="239" t="str">
        <f t="shared" si="1448"/>
        <v/>
      </c>
    </row>
    <row r="961" spans="1:120" ht="35.25" hidden="1" customHeight="1" x14ac:dyDescent="0.25">
      <c r="A961" s="49" t="s">
        <v>4512</v>
      </c>
      <c r="B961" s="49">
        <v>6000</v>
      </c>
      <c r="C961" s="49" t="s">
        <v>71</v>
      </c>
      <c r="D961" s="49" t="s">
        <v>3728</v>
      </c>
      <c r="E961" s="49">
        <v>6</v>
      </c>
      <c r="F961" s="49" t="s">
        <v>3773</v>
      </c>
      <c r="G961" s="49" t="str">
        <f t="shared" si="1450"/>
        <v>6000-4</v>
      </c>
      <c r="H961" s="49" t="s">
        <v>75</v>
      </c>
      <c r="I961" s="49" t="s">
        <v>196</v>
      </c>
      <c r="J961" s="49" t="s">
        <v>1671</v>
      </c>
      <c r="K961" s="49" t="s">
        <v>78</v>
      </c>
      <c r="L961" s="49" t="s">
        <v>79</v>
      </c>
      <c r="M961" s="49" t="s">
        <v>3730</v>
      </c>
      <c r="N961" s="49" t="s">
        <v>433</v>
      </c>
      <c r="O961" s="49" t="s">
        <v>82</v>
      </c>
      <c r="P961" s="49" t="s">
        <v>3774</v>
      </c>
      <c r="Q961" s="50">
        <v>0.03</v>
      </c>
      <c r="R961" s="50"/>
      <c r="S961" s="49">
        <v>1</v>
      </c>
      <c r="T961" s="49" t="s">
        <v>84</v>
      </c>
      <c r="U961" s="49" t="s">
        <v>3775</v>
      </c>
      <c r="V961" s="51">
        <v>44949</v>
      </c>
      <c r="W961" s="51">
        <v>45260</v>
      </c>
      <c r="X961" s="49" t="s">
        <v>3776</v>
      </c>
      <c r="Y961" s="49" t="s">
        <v>87</v>
      </c>
      <c r="Z961" s="59" t="s">
        <v>100</v>
      </c>
      <c r="AA961" s="201">
        <v>1</v>
      </c>
      <c r="AB961" s="200" t="s">
        <v>3777</v>
      </c>
      <c r="AC961" s="202">
        <v>45260</v>
      </c>
      <c r="AD961" s="201">
        <v>1</v>
      </c>
      <c r="AE961" s="200" t="s">
        <v>888</v>
      </c>
      <c r="AF961" s="202">
        <v>45260</v>
      </c>
      <c r="AG961" s="200" t="s">
        <v>79</v>
      </c>
      <c r="AH961" s="200" t="s">
        <v>92</v>
      </c>
      <c r="AI961" s="52">
        <f t="shared" si="1385"/>
        <v>0.03</v>
      </c>
      <c r="AJ961" s="52"/>
      <c r="AK961" s="52"/>
      <c r="AL961" s="239" t="str">
        <f t="shared" si="1386"/>
        <v/>
      </c>
      <c r="AM961" s="239" t="str">
        <f t="shared" si="1387"/>
        <v/>
      </c>
      <c r="AN961" s="239" t="str">
        <f t="shared" si="1388"/>
        <v/>
      </c>
      <c r="AO961" s="239" t="str">
        <f t="shared" si="1389"/>
        <v/>
      </c>
      <c r="AP961" s="239" t="str">
        <f t="shared" si="1390"/>
        <v/>
      </c>
      <c r="AQ961" s="239" t="str">
        <f t="shared" si="1391"/>
        <v/>
      </c>
      <c r="AR961" s="239" t="str">
        <f t="shared" si="1392"/>
        <v/>
      </c>
      <c r="AS961" s="239" t="str">
        <f t="shared" si="1393"/>
        <v/>
      </c>
      <c r="AT961" s="239" t="str">
        <f t="shared" si="1394"/>
        <v/>
      </c>
      <c r="AU961" s="239" t="str">
        <f t="shared" si="1367"/>
        <v/>
      </c>
      <c r="AV961" s="239" t="str">
        <f t="shared" si="1368"/>
        <v/>
      </c>
      <c r="AW961" s="239" t="str">
        <f t="shared" si="1369"/>
        <v/>
      </c>
      <c r="AX961" s="239" t="str">
        <f t="shared" si="1370"/>
        <v/>
      </c>
      <c r="AY961" s="239" t="str">
        <f t="shared" si="1371"/>
        <v/>
      </c>
      <c r="AZ961" s="239" t="str">
        <f t="shared" si="1372"/>
        <v/>
      </c>
      <c r="BA961" s="239" t="str">
        <f t="shared" si="1373"/>
        <v/>
      </c>
      <c r="BB961" s="239" t="str">
        <f t="shared" si="1374"/>
        <v/>
      </c>
      <c r="BC961" s="239" t="str">
        <f t="shared" si="1375"/>
        <v/>
      </c>
      <c r="BD961" s="239" t="str">
        <f t="shared" si="1376"/>
        <v/>
      </c>
      <c r="BE961" s="239" t="str">
        <f t="shared" si="1377"/>
        <v/>
      </c>
      <c r="BF961" s="239" t="str">
        <f t="shared" si="1378"/>
        <v/>
      </c>
      <c r="BG961" s="239" t="str">
        <f t="shared" si="1379"/>
        <v/>
      </c>
      <c r="BH961" s="239" t="str">
        <f t="shared" si="1380"/>
        <v/>
      </c>
      <c r="BI961" s="239" t="str">
        <f t="shared" si="1381"/>
        <v/>
      </c>
      <c r="BJ961" s="239" t="str">
        <f t="shared" si="1382"/>
        <v/>
      </c>
      <c r="BK961" s="239" t="str">
        <f t="shared" si="1383"/>
        <v/>
      </c>
      <c r="BL961" s="239" t="str">
        <f t="shared" si="1384"/>
        <v/>
      </c>
      <c r="BN961" s="239" t="str">
        <f t="shared" si="1395"/>
        <v/>
      </c>
      <c r="BO961" s="239" t="str">
        <f t="shared" si="1396"/>
        <v/>
      </c>
      <c r="BP961" s="239" t="str">
        <f t="shared" si="1397"/>
        <v/>
      </c>
      <c r="BQ961" s="239" t="str">
        <f t="shared" si="1398"/>
        <v/>
      </c>
      <c r="BR961" s="239" t="str">
        <f t="shared" si="1399"/>
        <v/>
      </c>
      <c r="BS961" s="239" t="str">
        <f t="shared" si="1400"/>
        <v/>
      </c>
      <c r="BT961" s="239" t="str">
        <f t="shared" si="1401"/>
        <v/>
      </c>
      <c r="BU961" s="239" t="str">
        <f t="shared" si="1402"/>
        <v/>
      </c>
      <c r="BV961" s="239" t="str">
        <f t="shared" si="1403"/>
        <v/>
      </c>
      <c r="BW961" s="239" t="str">
        <f t="shared" si="1404"/>
        <v/>
      </c>
      <c r="BX961" s="239" t="str">
        <f t="shared" si="1405"/>
        <v/>
      </c>
      <c r="BY961" s="239" t="str">
        <f t="shared" si="1406"/>
        <v/>
      </c>
      <c r="BZ961" s="239" t="str">
        <f t="shared" si="1407"/>
        <v/>
      </c>
      <c r="CA961" s="239" t="str">
        <f t="shared" si="1408"/>
        <v/>
      </c>
      <c r="CB961" s="239" t="str">
        <f t="shared" si="1409"/>
        <v/>
      </c>
      <c r="CC961" s="239" t="str">
        <f t="shared" si="1410"/>
        <v/>
      </c>
      <c r="CD961" s="239" t="str">
        <f t="shared" si="1411"/>
        <v/>
      </c>
      <c r="CE961" s="239" t="str">
        <f t="shared" si="1412"/>
        <v/>
      </c>
      <c r="CF961" s="239" t="str">
        <f t="shared" si="1413"/>
        <v/>
      </c>
      <c r="CG961" s="239" t="str">
        <f t="shared" si="1414"/>
        <v/>
      </c>
      <c r="CH961" s="239" t="str">
        <f t="shared" si="1415"/>
        <v/>
      </c>
      <c r="CI961" s="239" t="str">
        <f t="shared" si="1416"/>
        <v/>
      </c>
      <c r="CJ961" s="239" t="str">
        <f t="shared" si="1417"/>
        <v/>
      </c>
      <c r="CK961" s="239" t="str">
        <f t="shared" si="1418"/>
        <v/>
      </c>
      <c r="CL961" s="239" t="str">
        <f t="shared" si="1419"/>
        <v/>
      </c>
      <c r="CM961" s="239" t="str">
        <f t="shared" si="1420"/>
        <v/>
      </c>
      <c r="CN961" s="239" t="str">
        <f t="shared" si="1421"/>
        <v/>
      </c>
      <c r="CP961" s="239" t="str">
        <f t="shared" si="1422"/>
        <v/>
      </c>
      <c r="CQ961" s="239" t="str">
        <f t="shared" si="1423"/>
        <v/>
      </c>
      <c r="CR961" s="239" t="str">
        <f t="shared" si="1424"/>
        <v/>
      </c>
      <c r="CS961" s="239" t="str">
        <f t="shared" si="1425"/>
        <v/>
      </c>
      <c r="CT961" s="239" t="str">
        <f t="shared" si="1426"/>
        <v/>
      </c>
      <c r="CU961" s="239" t="str">
        <f t="shared" si="1427"/>
        <v/>
      </c>
      <c r="CV961" s="239" t="str">
        <f t="shared" si="1428"/>
        <v/>
      </c>
      <c r="CW961" s="239" t="str">
        <f t="shared" si="1429"/>
        <v/>
      </c>
      <c r="CX961" s="239" t="str">
        <f t="shared" si="1430"/>
        <v/>
      </c>
      <c r="CY961" s="239" t="str">
        <f t="shared" si="1431"/>
        <v/>
      </c>
      <c r="CZ961" s="239" t="str">
        <f t="shared" si="1432"/>
        <v/>
      </c>
      <c r="DA961" s="239" t="str">
        <f t="shared" si="1433"/>
        <v/>
      </c>
      <c r="DB961" s="239" t="str">
        <f t="shared" si="1434"/>
        <v/>
      </c>
      <c r="DC961" s="239" t="str">
        <f t="shared" si="1435"/>
        <v/>
      </c>
      <c r="DD961" s="239" t="str">
        <f t="shared" si="1436"/>
        <v/>
      </c>
      <c r="DE961" s="239" t="str">
        <f t="shared" si="1437"/>
        <v/>
      </c>
      <c r="DF961" s="239" t="str">
        <f t="shared" si="1438"/>
        <v/>
      </c>
      <c r="DG961" s="239" t="str">
        <f t="shared" si="1439"/>
        <v/>
      </c>
      <c r="DH961" s="239" t="str">
        <f t="shared" si="1440"/>
        <v/>
      </c>
      <c r="DI961" s="239" t="str">
        <f t="shared" si="1441"/>
        <v/>
      </c>
      <c r="DJ961" s="239" t="str">
        <f t="shared" si="1442"/>
        <v/>
      </c>
      <c r="DK961" s="239" t="str">
        <f t="shared" si="1443"/>
        <v/>
      </c>
      <c r="DL961" s="239" t="str">
        <f t="shared" si="1444"/>
        <v/>
      </c>
      <c r="DM961" s="239" t="str">
        <f t="shared" si="1445"/>
        <v/>
      </c>
      <c r="DN961" s="239" t="str">
        <f t="shared" si="1446"/>
        <v/>
      </c>
      <c r="DO961" s="239" t="str">
        <f t="shared" si="1447"/>
        <v/>
      </c>
      <c r="DP961" s="239" t="str">
        <f t="shared" si="1448"/>
        <v/>
      </c>
    </row>
    <row r="962" spans="1:120" ht="35.25" hidden="1" customHeight="1" x14ac:dyDescent="0.25">
      <c r="A962" s="53" t="s">
        <v>4512</v>
      </c>
      <c r="B962" s="53">
        <v>6000</v>
      </c>
      <c r="C962" s="53" t="s">
        <v>71</v>
      </c>
      <c r="D962" s="53" t="s">
        <v>3728</v>
      </c>
      <c r="E962" s="53">
        <v>6</v>
      </c>
      <c r="F962" s="53" t="s">
        <v>3778</v>
      </c>
      <c r="G962" s="53" t="str">
        <f t="shared" si="1450"/>
        <v>6000-4</v>
      </c>
      <c r="H962" s="53" t="s">
        <v>94</v>
      </c>
      <c r="I962" s="53" t="s">
        <v>196</v>
      </c>
      <c r="J962" s="53" t="s">
        <v>80</v>
      </c>
      <c r="K962" s="53" t="s">
        <v>80</v>
      </c>
      <c r="L962" s="53" t="s">
        <v>80</v>
      </c>
      <c r="M962" s="53" t="s">
        <v>80</v>
      </c>
      <c r="N962" s="53" t="s">
        <v>80</v>
      </c>
      <c r="O962" s="53" t="s">
        <v>80</v>
      </c>
      <c r="P962" s="53" t="s">
        <v>109</v>
      </c>
      <c r="Q962" s="52">
        <v>0.25</v>
      </c>
      <c r="R962" s="119">
        <f>+Q962*Q961</f>
        <v>7.4999999999999997E-3</v>
      </c>
      <c r="S962" s="53">
        <v>2</v>
      </c>
      <c r="T962" s="53" t="s">
        <v>84</v>
      </c>
      <c r="U962" s="53" t="s">
        <v>110</v>
      </c>
      <c r="V962" s="23">
        <v>44949</v>
      </c>
      <c r="W962" s="23">
        <v>44986</v>
      </c>
      <c r="X962" s="53" t="s">
        <v>3776</v>
      </c>
      <c r="Y962" s="49" t="s">
        <v>97</v>
      </c>
      <c r="Z962" s="59" t="s">
        <v>100</v>
      </c>
      <c r="AA962" s="60">
        <v>1</v>
      </c>
      <c r="AB962" s="62" t="s">
        <v>3779</v>
      </c>
      <c r="AC962" s="62">
        <v>44986</v>
      </c>
      <c r="AD962" s="60">
        <v>1</v>
      </c>
      <c r="AE962" s="62" t="s">
        <v>3780</v>
      </c>
      <c r="AF962" s="62">
        <v>44986</v>
      </c>
      <c r="AG962" s="60" t="s">
        <v>79</v>
      </c>
      <c r="AH962" s="60">
        <v>1</v>
      </c>
      <c r="AI962" s="52">
        <f t="shared" si="1385"/>
        <v>7.4999999999999997E-3</v>
      </c>
      <c r="AJ962" s="52">
        <f t="shared" ref="AJ962:AJ965" si="1460">+AI962/R962</f>
        <v>1</v>
      </c>
      <c r="AK962" s="52"/>
      <c r="AL962" s="239" t="str">
        <f t="shared" si="1386"/>
        <v/>
      </c>
      <c r="AM962" s="239" t="str">
        <f t="shared" si="1387"/>
        <v/>
      </c>
      <c r="AN962" s="239" t="str">
        <f t="shared" si="1388"/>
        <v/>
      </c>
      <c r="AO962" s="239">
        <f t="shared" si="1389"/>
        <v>1</v>
      </c>
      <c r="AP962" s="239" t="str">
        <f t="shared" si="1390"/>
        <v/>
      </c>
      <c r="AQ962" s="239" t="str">
        <f t="shared" si="1391"/>
        <v/>
      </c>
      <c r="AR962" s="239" t="str">
        <f t="shared" si="1392"/>
        <v/>
      </c>
      <c r="AS962" s="239" t="str">
        <f t="shared" si="1393"/>
        <v/>
      </c>
      <c r="AT962" s="239" t="str">
        <f t="shared" si="1394"/>
        <v/>
      </c>
      <c r="AU962" s="239" t="str">
        <f t="shared" si="1367"/>
        <v/>
      </c>
      <c r="AV962" s="239" t="str">
        <f t="shared" si="1368"/>
        <v/>
      </c>
      <c r="AW962" s="239" t="str">
        <f t="shared" si="1369"/>
        <v/>
      </c>
      <c r="AX962" s="239" t="str">
        <f t="shared" si="1370"/>
        <v/>
      </c>
      <c r="AY962" s="239" t="str">
        <f t="shared" si="1371"/>
        <v/>
      </c>
      <c r="AZ962" s="239" t="str">
        <f t="shared" si="1372"/>
        <v/>
      </c>
      <c r="BA962" s="239" t="str">
        <f t="shared" si="1373"/>
        <v/>
      </c>
      <c r="BB962" s="239" t="str">
        <f t="shared" si="1374"/>
        <v/>
      </c>
      <c r="BC962" s="239" t="str">
        <f t="shared" si="1375"/>
        <v/>
      </c>
      <c r="BD962" s="239" t="str">
        <f t="shared" si="1376"/>
        <v/>
      </c>
      <c r="BE962" s="239" t="str">
        <f t="shared" si="1377"/>
        <v/>
      </c>
      <c r="BF962" s="239" t="str">
        <f t="shared" si="1378"/>
        <v/>
      </c>
      <c r="BG962" s="239" t="str">
        <f t="shared" si="1379"/>
        <v/>
      </c>
      <c r="BH962" s="239" t="str">
        <f t="shared" si="1380"/>
        <v/>
      </c>
      <c r="BI962" s="239" t="str">
        <f t="shared" si="1381"/>
        <v/>
      </c>
      <c r="BJ962" s="239" t="str">
        <f t="shared" si="1382"/>
        <v/>
      </c>
      <c r="BK962" s="239" t="str">
        <f t="shared" si="1383"/>
        <v/>
      </c>
      <c r="BL962" s="239" t="str">
        <f t="shared" si="1384"/>
        <v/>
      </c>
      <c r="BN962" s="239" t="str">
        <f t="shared" si="1395"/>
        <v/>
      </c>
      <c r="BO962" s="239" t="str">
        <f t="shared" si="1396"/>
        <v/>
      </c>
      <c r="BP962" s="239" t="str">
        <f t="shared" si="1397"/>
        <v/>
      </c>
      <c r="BQ962" s="239">
        <f t="shared" si="1398"/>
        <v>1</v>
      </c>
      <c r="BR962" s="239" t="str">
        <f t="shared" si="1399"/>
        <v/>
      </c>
      <c r="BS962" s="239" t="str">
        <f t="shared" si="1400"/>
        <v/>
      </c>
      <c r="BT962" s="239" t="str">
        <f t="shared" si="1401"/>
        <v/>
      </c>
      <c r="BU962" s="239" t="str">
        <f t="shared" si="1402"/>
        <v/>
      </c>
      <c r="BV962" s="239" t="str">
        <f t="shared" si="1403"/>
        <v/>
      </c>
      <c r="BW962" s="239" t="str">
        <f t="shared" si="1404"/>
        <v/>
      </c>
      <c r="BX962" s="239" t="str">
        <f t="shared" si="1405"/>
        <v/>
      </c>
      <c r="BY962" s="239" t="str">
        <f t="shared" si="1406"/>
        <v/>
      </c>
      <c r="BZ962" s="239" t="str">
        <f t="shared" si="1407"/>
        <v/>
      </c>
      <c r="CA962" s="239" t="str">
        <f t="shared" si="1408"/>
        <v/>
      </c>
      <c r="CB962" s="239" t="str">
        <f t="shared" si="1409"/>
        <v/>
      </c>
      <c r="CC962" s="239" t="str">
        <f t="shared" si="1410"/>
        <v/>
      </c>
      <c r="CD962" s="239" t="str">
        <f t="shared" si="1411"/>
        <v/>
      </c>
      <c r="CE962" s="239" t="str">
        <f t="shared" si="1412"/>
        <v/>
      </c>
      <c r="CF962" s="239" t="str">
        <f t="shared" si="1413"/>
        <v/>
      </c>
      <c r="CG962" s="239" t="str">
        <f t="shared" si="1414"/>
        <v/>
      </c>
      <c r="CH962" s="239" t="str">
        <f t="shared" si="1415"/>
        <v/>
      </c>
      <c r="CI962" s="239" t="str">
        <f t="shared" si="1416"/>
        <v/>
      </c>
      <c r="CJ962" s="239" t="str">
        <f t="shared" si="1417"/>
        <v/>
      </c>
      <c r="CK962" s="239" t="str">
        <f t="shared" si="1418"/>
        <v/>
      </c>
      <c r="CL962" s="239" t="str">
        <f t="shared" si="1419"/>
        <v/>
      </c>
      <c r="CM962" s="239" t="str">
        <f t="shared" si="1420"/>
        <v/>
      </c>
      <c r="CN962" s="239" t="str">
        <f t="shared" si="1421"/>
        <v/>
      </c>
      <c r="CP962" s="239" t="str">
        <f t="shared" si="1422"/>
        <v/>
      </c>
      <c r="CQ962" s="239" t="str">
        <f t="shared" si="1423"/>
        <v/>
      </c>
      <c r="CR962" s="239" t="str">
        <f t="shared" si="1424"/>
        <v/>
      </c>
      <c r="CS962" s="239" t="str">
        <f t="shared" si="1425"/>
        <v>1er trimestre</v>
      </c>
      <c r="CT962" s="239" t="str">
        <f t="shared" si="1426"/>
        <v/>
      </c>
      <c r="CU962" s="239" t="str">
        <f t="shared" si="1427"/>
        <v/>
      </c>
      <c r="CV962" s="239" t="str">
        <f t="shared" si="1428"/>
        <v/>
      </c>
      <c r="CW962" s="239" t="str">
        <f t="shared" si="1429"/>
        <v/>
      </c>
      <c r="CX962" s="239" t="str">
        <f t="shared" si="1430"/>
        <v/>
      </c>
      <c r="CY962" s="239" t="str">
        <f t="shared" si="1431"/>
        <v/>
      </c>
      <c r="CZ962" s="239" t="str">
        <f t="shared" si="1432"/>
        <v/>
      </c>
      <c r="DA962" s="239" t="str">
        <f t="shared" si="1433"/>
        <v/>
      </c>
      <c r="DB962" s="239" t="str">
        <f t="shared" si="1434"/>
        <v/>
      </c>
      <c r="DC962" s="239" t="str">
        <f t="shared" si="1435"/>
        <v/>
      </c>
      <c r="DD962" s="239" t="str">
        <f t="shared" si="1436"/>
        <v/>
      </c>
      <c r="DE962" s="239" t="str">
        <f t="shared" si="1437"/>
        <v/>
      </c>
      <c r="DF962" s="239" t="str">
        <f t="shared" si="1438"/>
        <v/>
      </c>
      <c r="DG962" s="239" t="str">
        <f t="shared" si="1439"/>
        <v/>
      </c>
      <c r="DH962" s="239" t="str">
        <f t="shared" si="1440"/>
        <v/>
      </c>
      <c r="DI962" s="239" t="str">
        <f t="shared" si="1441"/>
        <v/>
      </c>
      <c r="DJ962" s="239" t="str">
        <f t="shared" si="1442"/>
        <v/>
      </c>
      <c r="DK962" s="239" t="str">
        <f t="shared" si="1443"/>
        <v/>
      </c>
      <c r="DL962" s="239" t="str">
        <f t="shared" si="1444"/>
        <v/>
      </c>
      <c r="DM962" s="239" t="str">
        <f t="shared" si="1445"/>
        <v/>
      </c>
      <c r="DN962" s="239" t="str">
        <f t="shared" si="1446"/>
        <v/>
      </c>
      <c r="DO962" s="239" t="str">
        <f t="shared" si="1447"/>
        <v/>
      </c>
      <c r="DP962" s="239" t="str">
        <f t="shared" si="1448"/>
        <v/>
      </c>
    </row>
    <row r="963" spans="1:120" ht="35.25" hidden="1" customHeight="1" x14ac:dyDescent="0.25">
      <c r="A963" s="53" t="s">
        <v>4512</v>
      </c>
      <c r="B963" s="53">
        <v>6000</v>
      </c>
      <c r="C963" s="53" t="s">
        <v>71</v>
      </c>
      <c r="D963" s="53" t="s">
        <v>3728</v>
      </c>
      <c r="E963" s="87">
        <v>6</v>
      </c>
      <c r="F963" s="53" t="s">
        <v>3781</v>
      </c>
      <c r="G963" s="53" t="str">
        <f t="shared" si="1450"/>
        <v>6000-4</v>
      </c>
      <c r="H963" s="53" t="s">
        <v>94</v>
      </c>
      <c r="I963" s="53" t="s">
        <v>196</v>
      </c>
      <c r="J963" s="53" t="s">
        <v>80</v>
      </c>
      <c r="K963" s="53" t="s">
        <v>80</v>
      </c>
      <c r="L963" s="53" t="s">
        <v>80</v>
      </c>
      <c r="M963" s="53" t="s">
        <v>80</v>
      </c>
      <c r="N963" s="53" t="s">
        <v>80</v>
      </c>
      <c r="O963" s="53" t="s">
        <v>80</v>
      </c>
      <c r="P963" s="53" t="s">
        <v>114</v>
      </c>
      <c r="Q963" s="52">
        <v>0.25</v>
      </c>
      <c r="R963" s="119">
        <f>+Q963*Q961</f>
        <v>7.4999999999999997E-3</v>
      </c>
      <c r="S963" s="53">
        <v>4</v>
      </c>
      <c r="T963" s="53" t="s">
        <v>84</v>
      </c>
      <c r="U963" s="53" t="s">
        <v>115</v>
      </c>
      <c r="V963" s="23">
        <v>44987</v>
      </c>
      <c r="W963" s="132">
        <v>45240</v>
      </c>
      <c r="X963" s="8" t="s">
        <v>3776</v>
      </c>
      <c r="Y963" s="49" t="s">
        <v>87</v>
      </c>
      <c r="Z963" s="59" t="s">
        <v>100</v>
      </c>
      <c r="AA963" s="201">
        <v>1</v>
      </c>
      <c r="AB963" s="200" t="s">
        <v>3782</v>
      </c>
      <c r="AC963" s="202">
        <v>45240</v>
      </c>
      <c r="AD963" s="201">
        <v>1</v>
      </c>
      <c r="AE963" s="200" t="s">
        <v>386</v>
      </c>
      <c r="AF963" s="202">
        <v>45240</v>
      </c>
      <c r="AG963" s="200" t="s">
        <v>79</v>
      </c>
      <c r="AH963" s="201">
        <v>1</v>
      </c>
      <c r="AI963" s="52">
        <f t="shared" si="1385"/>
        <v>7.4999999999999997E-3</v>
      </c>
      <c r="AJ963" s="52">
        <f t="shared" si="1460"/>
        <v>1</v>
      </c>
      <c r="AK963" s="52"/>
      <c r="AL963" s="239" t="str">
        <f t="shared" si="1386"/>
        <v/>
      </c>
      <c r="AM963" s="239" t="str">
        <f t="shared" si="1387"/>
        <v/>
      </c>
      <c r="AN963" s="239" t="str">
        <f t="shared" si="1388"/>
        <v/>
      </c>
      <c r="AO963" s="239">
        <f t="shared" si="1389"/>
        <v>1</v>
      </c>
      <c r="AP963" s="239" t="str">
        <f t="shared" si="1390"/>
        <v/>
      </c>
      <c r="AQ963" s="239" t="str">
        <f t="shared" si="1391"/>
        <v/>
      </c>
      <c r="AR963" s="239" t="str">
        <f t="shared" si="1392"/>
        <v/>
      </c>
      <c r="AS963" s="239" t="str">
        <f t="shared" si="1393"/>
        <v/>
      </c>
      <c r="AT963" s="239" t="str">
        <f t="shared" si="1394"/>
        <v/>
      </c>
      <c r="AU963" s="239" t="str">
        <f t="shared" si="1367"/>
        <v/>
      </c>
      <c r="AV963" s="239" t="str">
        <f t="shared" si="1368"/>
        <v/>
      </c>
      <c r="AW963" s="239" t="str">
        <f t="shared" si="1369"/>
        <v/>
      </c>
      <c r="AX963" s="239" t="str">
        <f t="shared" si="1370"/>
        <v/>
      </c>
      <c r="AY963" s="239" t="str">
        <f t="shared" si="1371"/>
        <v/>
      </c>
      <c r="AZ963" s="239" t="str">
        <f t="shared" si="1372"/>
        <v/>
      </c>
      <c r="BA963" s="239" t="str">
        <f t="shared" si="1373"/>
        <v/>
      </c>
      <c r="BB963" s="239" t="str">
        <f t="shared" si="1374"/>
        <v/>
      </c>
      <c r="BC963" s="239" t="str">
        <f t="shared" si="1375"/>
        <v/>
      </c>
      <c r="BD963" s="239" t="str">
        <f t="shared" si="1376"/>
        <v/>
      </c>
      <c r="BE963" s="239" t="str">
        <f t="shared" si="1377"/>
        <v/>
      </c>
      <c r="BF963" s="239" t="str">
        <f t="shared" si="1378"/>
        <v/>
      </c>
      <c r="BG963" s="239" t="str">
        <f t="shared" si="1379"/>
        <v/>
      </c>
      <c r="BH963" s="239" t="str">
        <f t="shared" si="1380"/>
        <v/>
      </c>
      <c r="BI963" s="239" t="str">
        <f t="shared" si="1381"/>
        <v/>
      </c>
      <c r="BJ963" s="239" t="str">
        <f t="shared" si="1382"/>
        <v/>
      </c>
      <c r="BK963" s="239" t="str">
        <f t="shared" si="1383"/>
        <v/>
      </c>
      <c r="BL963" s="239" t="str">
        <f t="shared" si="1384"/>
        <v/>
      </c>
      <c r="BN963" s="239" t="str">
        <f t="shared" si="1395"/>
        <v/>
      </c>
      <c r="BO963" s="239" t="str">
        <f t="shared" si="1396"/>
        <v/>
      </c>
      <c r="BP963" s="239" t="str">
        <f t="shared" si="1397"/>
        <v/>
      </c>
      <c r="BQ963" s="239">
        <f t="shared" si="1398"/>
        <v>1</v>
      </c>
      <c r="BR963" s="239" t="str">
        <f t="shared" si="1399"/>
        <v/>
      </c>
      <c r="BS963" s="239" t="str">
        <f t="shared" si="1400"/>
        <v/>
      </c>
      <c r="BT963" s="239" t="str">
        <f t="shared" si="1401"/>
        <v/>
      </c>
      <c r="BU963" s="239" t="str">
        <f t="shared" si="1402"/>
        <v/>
      </c>
      <c r="BV963" s="239" t="str">
        <f t="shared" si="1403"/>
        <v/>
      </c>
      <c r="BW963" s="239" t="str">
        <f t="shared" si="1404"/>
        <v/>
      </c>
      <c r="BX963" s="239" t="str">
        <f t="shared" si="1405"/>
        <v/>
      </c>
      <c r="BY963" s="239" t="str">
        <f t="shared" si="1406"/>
        <v/>
      </c>
      <c r="BZ963" s="239" t="str">
        <f t="shared" si="1407"/>
        <v/>
      </c>
      <c r="CA963" s="239" t="str">
        <f t="shared" si="1408"/>
        <v/>
      </c>
      <c r="CB963" s="239" t="str">
        <f t="shared" si="1409"/>
        <v/>
      </c>
      <c r="CC963" s="239" t="str">
        <f t="shared" si="1410"/>
        <v/>
      </c>
      <c r="CD963" s="239" t="str">
        <f t="shared" si="1411"/>
        <v/>
      </c>
      <c r="CE963" s="239" t="str">
        <f t="shared" si="1412"/>
        <v/>
      </c>
      <c r="CF963" s="239" t="str">
        <f t="shared" si="1413"/>
        <v/>
      </c>
      <c r="CG963" s="239" t="str">
        <f t="shared" si="1414"/>
        <v/>
      </c>
      <c r="CH963" s="239" t="str">
        <f t="shared" si="1415"/>
        <v/>
      </c>
      <c r="CI963" s="239" t="str">
        <f t="shared" si="1416"/>
        <v/>
      </c>
      <c r="CJ963" s="239" t="str">
        <f t="shared" si="1417"/>
        <v/>
      </c>
      <c r="CK963" s="239" t="str">
        <f t="shared" si="1418"/>
        <v/>
      </c>
      <c r="CL963" s="239" t="str">
        <f t="shared" si="1419"/>
        <v/>
      </c>
      <c r="CM963" s="239" t="str">
        <f t="shared" si="1420"/>
        <v/>
      </c>
      <c r="CN963" s="239" t="str">
        <f t="shared" si="1421"/>
        <v/>
      </c>
      <c r="CP963" s="239" t="str">
        <f t="shared" si="1422"/>
        <v/>
      </c>
      <c r="CQ963" s="239" t="str">
        <f t="shared" si="1423"/>
        <v/>
      </c>
      <c r="CR963" s="239" t="str">
        <f t="shared" si="1424"/>
        <v/>
      </c>
      <c r="CS963" s="239" t="str">
        <f t="shared" si="1425"/>
        <v>4to Trimestre</v>
      </c>
      <c r="CT963" s="239" t="str">
        <f t="shared" si="1426"/>
        <v/>
      </c>
      <c r="CU963" s="239" t="str">
        <f t="shared" si="1427"/>
        <v/>
      </c>
      <c r="CV963" s="239" t="str">
        <f t="shared" si="1428"/>
        <v/>
      </c>
      <c r="CW963" s="239" t="str">
        <f t="shared" si="1429"/>
        <v/>
      </c>
      <c r="CX963" s="239" t="str">
        <f t="shared" si="1430"/>
        <v/>
      </c>
      <c r="CY963" s="239" t="str">
        <f t="shared" si="1431"/>
        <v/>
      </c>
      <c r="CZ963" s="239" t="str">
        <f t="shared" si="1432"/>
        <v/>
      </c>
      <c r="DA963" s="239" t="str">
        <f t="shared" si="1433"/>
        <v/>
      </c>
      <c r="DB963" s="239" t="str">
        <f t="shared" si="1434"/>
        <v/>
      </c>
      <c r="DC963" s="239" t="str">
        <f t="shared" si="1435"/>
        <v/>
      </c>
      <c r="DD963" s="239" t="str">
        <f t="shared" si="1436"/>
        <v/>
      </c>
      <c r="DE963" s="239" t="str">
        <f t="shared" si="1437"/>
        <v/>
      </c>
      <c r="DF963" s="239" t="str">
        <f t="shared" si="1438"/>
        <v/>
      </c>
      <c r="DG963" s="239" t="str">
        <f t="shared" si="1439"/>
        <v/>
      </c>
      <c r="DH963" s="239" t="str">
        <f t="shared" si="1440"/>
        <v/>
      </c>
      <c r="DI963" s="239" t="str">
        <f t="shared" si="1441"/>
        <v/>
      </c>
      <c r="DJ963" s="239" t="str">
        <f t="shared" si="1442"/>
        <v/>
      </c>
      <c r="DK963" s="239" t="str">
        <f t="shared" si="1443"/>
        <v/>
      </c>
      <c r="DL963" s="239" t="str">
        <f t="shared" si="1444"/>
        <v/>
      </c>
      <c r="DM963" s="239" t="str">
        <f t="shared" si="1445"/>
        <v/>
      </c>
      <c r="DN963" s="239" t="str">
        <f t="shared" si="1446"/>
        <v/>
      </c>
      <c r="DO963" s="239" t="str">
        <f t="shared" si="1447"/>
        <v/>
      </c>
      <c r="DP963" s="239" t="str">
        <f t="shared" si="1448"/>
        <v/>
      </c>
    </row>
    <row r="964" spans="1:120" ht="35.25" hidden="1" customHeight="1" x14ac:dyDescent="0.25">
      <c r="A964" s="53" t="s">
        <v>4512</v>
      </c>
      <c r="B964" s="53">
        <v>6000</v>
      </c>
      <c r="C964" s="53" t="s">
        <v>71</v>
      </c>
      <c r="D964" s="53" t="s">
        <v>3728</v>
      </c>
      <c r="E964" s="53">
        <v>6</v>
      </c>
      <c r="F964" s="53" t="s">
        <v>3783</v>
      </c>
      <c r="G964" s="53" t="str">
        <f t="shared" si="1450"/>
        <v>6000-4</v>
      </c>
      <c r="H964" s="53" t="s">
        <v>94</v>
      </c>
      <c r="I964" s="53" t="s">
        <v>196</v>
      </c>
      <c r="J964" s="53" t="s">
        <v>80</v>
      </c>
      <c r="K964" s="53" t="s">
        <v>80</v>
      </c>
      <c r="L964" s="53" t="s">
        <v>80</v>
      </c>
      <c r="M964" s="53" t="s">
        <v>80</v>
      </c>
      <c r="N964" s="53" t="s">
        <v>80</v>
      </c>
      <c r="O964" s="53" t="s">
        <v>80</v>
      </c>
      <c r="P964" s="53" t="s">
        <v>119</v>
      </c>
      <c r="Q964" s="52">
        <v>0.25</v>
      </c>
      <c r="R964" s="119">
        <f>+Q964*Q961</f>
        <v>7.4999999999999997E-3</v>
      </c>
      <c r="S964" s="53">
        <v>2</v>
      </c>
      <c r="T964" s="53" t="s">
        <v>84</v>
      </c>
      <c r="U964" s="53" t="s">
        <v>96</v>
      </c>
      <c r="V964" s="23">
        <v>45231</v>
      </c>
      <c r="W964" s="23">
        <v>45260</v>
      </c>
      <c r="X964" s="53" t="s">
        <v>3776</v>
      </c>
      <c r="Y964" s="49" t="s">
        <v>87</v>
      </c>
      <c r="Z964" s="59" t="s">
        <v>100</v>
      </c>
      <c r="AA964" s="201">
        <v>1</v>
      </c>
      <c r="AB964" s="200" t="s">
        <v>3784</v>
      </c>
      <c r="AC964" s="202">
        <v>45260</v>
      </c>
      <c r="AD964" s="201">
        <v>1</v>
      </c>
      <c r="AE964" s="200" t="s">
        <v>386</v>
      </c>
      <c r="AF964" s="202">
        <v>45260</v>
      </c>
      <c r="AG964" s="200" t="s">
        <v>79</v>
      </c>
      <c r="AH964" s="201">
        <v>1</v>
      </c>
      <c r="AI964" s="52">
        <f t="shared" si="1385"/>
        <v>7.4999999999999997E-3</v>
      </c>
      <c r="AJ964" s="52">
        <f t="shared" si="1460"/>
        <v>1</v>
      </c>
      <c r="AK964" s="52"/>
      <c r="AL964" s="239" t="str">
        <f t="shared" si="1386"/>
        <v/>
      </c>
      <c r="AM964" s="239" t="str">
        <f t="shared" si="1387"/>
        <v/>
      </c>
      <c r="AN964" s="239" t="str">
        <f t="shared" si="1388"/>
        <v/>
      </c>
      <c r="AO964" s="239">
        <f t="shared" si="1389"/>
        <v>1</v>
      </c>
      <c r="AP964" s="239" t="str">
        <f t="shared" si="1390"/>
        <v/>
      </c>
      <c r="AQ964" s="239" t="str">
        <f t="shared" si="1391"/>
        <v/>
      </c>
      <c r="AR964" s="239" t="str">
        <f t="shared" si="1392"/>
        <v/>
      </c>
      <c r="AS964" s="239" t="str">
        <f t="shared" si="1393"/>
        <v/>
      </c>
      <c r="AT964" s="239" t="str">
        <f t="shared" si="1394"/>
        <v/>
      </c>
      <c r="AU964" s="239" t="str">
        <f t="shared" si="1367"/>
        <v/>
      </c>
      <c r="AV964" s="239" t="str">
        <f t="shared" si="1368"/>
        <v/>
      </c>
      <c r="AW964" s="239" t="str">
        <f t="shared" si="1369"/>
        <v/>
      </c>
      <c r="AX964" s="239" t="str">
        <f t="shared" si="1370"/>
        <v/>
      </c>
      <c r="AY964" s="239" t="str">
        <f t="shared" si="1371"/>
        <v/>
      </c>
      <c r="AZ964" s="239" t="str">
        <f t="shared" si="1372"/>
        <v/>
      </c>
      <c r="BA964" s="239" t="str">
        <f t="shared" si="1373"/>
        <v/>
      </c>
      <c r="BB964" s="239" t="str">
        <f t="shared" si="1374"/>
        <v/>
      </c>
      <c r="BC964" s="239" t="str">
        <f t="shared" si="1375"/>
        <v/>
      </c>
      <c r="BD964" s="239" t="str">
        <f t="shared" si="1376"/>
        <v/>
      </c>
      <c r="BE964" s="239" t="str">
        <f t="shared" si="1377"/>
        <v/>
      </c>
      <c r="BF964" s="239" t="str">
        <f t="shared" si="1378"/>
        <v/>
      </c>
      <c r="BG964" s="239" t="str">
        <f t="shared" si="1379"/>
        <v/>
      </c>
      <c r="BH964" s="239" t="str">
        <f t="shared" si="1380"/>
        <v/>
      </c>
      <c r="BI964" s="239" t="str">
        <f t="shared" si="1381"/>
        <v/>
      </c>
      <c r="BJ964" s="239" t="str">
        <f t="shared" si="1382"/>
        <v/>
      </c>
      <c r="BK964" s="239" t="str">
        <f t="shared" si="1383"/>
        <v/>
      </c>
      <c r="BL964" s="239" t="str">
        <f t="shared" si="1384"/>
        <v/>
      </c>
      <c r="BN964" s="239" t="str">
        <f t="shared" si="1395"/>
        <v/>
      </c>
      <c r="BO964" s="239" t="str">
        <f t="shared" si="1396"/>
        <v/>
      </c>
      <c r="BP964" s="239" t="str">
        <f t="shared" si="1397"/>
        <v/>
      </c>
      <c r="BQ964" s="239">
        <f t="shared" si="1398"/>
        <v>1</v>
      </c>
      <c r="BR964" s="239" t="str">
        <f t="shared" si="1399"/>
        <v/>
      </c>
      <c r="BS964" s="239" t="str">
        <f t="shared" si="1400"/>
        <v/>
      </c>
      <c r="BT964" s="239" t="str">
        <f t="shared" si="1401"/>
        <v/>
      </c>
      <c r="BU964" s="239" t="str">
        <f t="shared" si="1402"/>
        <v/>
      </c>
      <c r="BV964" s="239" t="str">
        <f t="shared" si="1403"/>
        <v/>
      </c>
      <c r="BW964" s="239" t="str">
        <f t="shared" si="1404"/>
        <v/>
      </c>
      <c r="BX964" s="239" t="str">
        <f t="shared" si="1405"/>
        <v/>
      </c>
      <c r="BY964" s="239" t="str">
        <f t="shared" si="1406"/>
        <v/>
      </c>
      <c r="BZ964" s="239" t="str">
        <f t="shared" si="1407"/>
        <v/>
      </c>
      <c r="CA964" s="239" t="str">
        <f t="shared" si="1408"/>
        <v/>
      </c>
      <c r="CB964" s="239" t="str">
        <f t="shared" si="1409"/>
        <v/>
      </c>
      <c r="CC964" s="239" t="str">
        <f t="shared" si="1410"/>
        <v/>
      </c>
      <c r="CD964" s="239" t="str">
        <f t="shared" si="1411"/>
        <v/>
      </c>
      <c r="CE964" s="239" t="str">
        <f t="shared" si="1412"/>
        <v/>
      </c>
      <c r="CF964" s="239" t="str">
        <f t="shared" si="1413"/>
        <v/>
      </c>
      <c r="CG964" s="239" t="str">
        <f t="shared" si="1414"/>
        <v/>
      </c>
      <c r="CH964" s="239" t="str">
        <f t="shared" si="1415"/>
        <v/>
      </c>
      <c r="CI964" s="239" t="str">
        <f t="shared" si="1416"/>
        <v/>
      </c>
      <c r="CJ964" s="239" t="str">
        <f t="shared" si="1417"/>
        <v/>
      </c>
      <c r="CK964" s="239" t="str">
        <f t="shared" si="1418"/>
        <v/>
      </c>
      <c r="CL964" s="239" t="str">
        <f t="shared" si="1419"/>
        <v/>
      </c>
      <c r="CM964" s="239" t="str">
        <f t="shared" si="1420"/>
        <v/>
      </c>
      <c r="CN964" s="239" t="str">
        <f t="shared" si="1421"/>
        <v/>
      </c>
      <c r="CP964" s="239" t="str">
        <f t="shared" si="1422"/>
        <v/>
      </c>
      <c r="CQ964" s="239" t="str">
        <f t="shared" si="1423"/>
        <v/>
      </c>
      <c r="CR964" s="239" t="str">
        <f t="shared" si="1424"/>
        <v/>
      </c>
      <c r="CS964" s="239" t="str">
        <f t="shared" si="1425"/>
        <v>4to Trimestre</v>
      </c>
      <c r="CT964" s="239" t="str">
        <f t="shared" si="1426"/>
        <v/>
      </c>
      <c r="CU964" s="239" t="str">
        <f t="shared" si="1427"/>
        <v/>
      </c>
      <c r="CV964" s="239" t="str">
        <f t="shared" si="1428"/>
        <v/>
      </c>
      <c r="CW964" s="239" t="str">
        <f t="shared" si="1429"/>
        <v/>
      </c>
      <c r="CX964" s="239" t="str">
        <f t="shared" si="1430"/>
        <v/>
      </c>
      <c r="CY964" s="239" t="str">
        <f t="shared" si="1431"/>
        <v/>
      </c>
      <c r="CZ964" s="239" t="str">
        <f t="shared" si="1432"/>
        <v/>
      </c>
      <c r="DA964" s="239" t="str">
        <f t="shared" si="1433"/>
        <v/>
      </c>
      <c r="DB964" s="239" t="str">
        <f t="shared" si="1434"/>
        <v/>
      </c>
      <c r="DC964" s="239" t="str">
        <f t="shared" si="1435"/>
        <v/>
      </c>
      <c r="DD964" s="239" t="str">
        <f t="shared" si="1436"/>
        <v/>
      </c>
      <c r="DE964" s="239" t="str">
        <f t="shared" si="1437"/>
        <v/>
      </c>
      <c r="DF964" s="239" t="str">
        <f t="shared" si="1438"/>
        <v/>
      </c>
      <c r="DG964" s="239" t="str">
        <f t="shared" si="1439"/>
        <v/>
      </c>
      <c r="DH964" s="239" t="str">
        <f t="shared" si="1440"/>
        <v/>
      </c>
      <c r="DI964" s="239" t="str">
        <f t="shared" si="1441"/>
        <v/>
      </c>
      <c r="DJ964" s="239" t="str">
        <f t="shared" si="1442"/>
        <v/>
      </c>
      <c r="DK964" s="239" t="str">
        <f t="shared" si="1443"/>
        <v/>
      </c>
      <c r="DL964" s="239" t="str">
        <f t="shared" si="1444"/>
        <v/>
      </c>
      <c r="DM964" s="239" t="str">
        <f t="shared" si="1445"/>
        <v/>
      </c>
      <c r="DN964" s="239" t="str">
        <f t="shared" si="1446"/>
        <v/>
      </c>
      <c r="DO964" s="239" t="str">
        <f t="shared" si="1447"/>
        <v/>
      </c>
      <c r="DP964" s="239" t="str">
        <f t="shared" si="1448"/>
        <v/>
      </c>
    </row>
    <row r="965" spans="1:120" ht="35.25" hidden="1" customHeight="1" x14ac:dyDescent="0.25">
      <c r="A965" s="53" t="s">
        <v>4512</v>
      </c>
      <c r="B965" s="53">
        <v>6000</v>
      </c>
      <c r="C965" s="53" t="s">
        <v>71</v>
      </c>
      <c r="D965" s="53" t="s">
        <v>3728</v>
      </c>
      <c r="E965" s="53">
        <v>6</v>
      </c>
      <c r="F965" s="53" t="s">
        <v>3785</v>
      </c>
      <c r="G965" s="53" t="str">
        <f t="shared" si="1450"/>
        <v>6000-4</v>
      </c>
      <c r="H965" s="53" t="s">
        <v>94</v>
      </c>
      <c r="I965" s="53" t="s">
        <v>196</v>
      </c>
      <c r="J965" s="53" t="s">
        <v>80</v>
      </c>
      <c r="K965" s="53" t="s">
        <v>80</v>
      </c>
      <c r="L965" s="53" t="s">
        <v>80</v>
      </c>
      <c r="M965" s="53" t="s">
        <v>80</v>
      </c>
      <c r="N965" s="53" t="s">
        <v>80</v>
      </c>
      <c r="O965" s="53" t="s">
        <v>80</v>
      </c>
      <c r="P965" s="53" t="s">
        <v>613</v>
      </c>
      <c r="Q965" s="52">
        <v>0.25</v>
      </c>
      <c r="R965" s="119">
        <f>+Q965*Q961</f>
        <v>7.4999999999999997E-3</v>
      </c>
      <c r="S965" s="53">
        <v>2</v>
      </c>
      <c r="T965" s="53" t="s">
        <v>84</v>
      </c>
      <c r="U965" s="53" t="s">
        <v>96</v>
      </c>
      <c r="V965" s="23">
        <v>45231</v>
      </c>
      <c r="W965" s="23">
        <v>45260</v>
      </c>
      <c r="X965" s="53" t="s">
        <v>3776</v>
      </c>
      <c r="Y965" s="49" t="s">
        <v>87</v>
      </c>
      <c r="Z965" s="59" t="s">
        <v>100</v>
      </c>
      <c r="AA965" s="201">
        <v>1</v>
      </c>
      <c r="AB965" s="200" t="s">
        <v>3786</v>
      </c>
      <c r="AC965" s="202">
        <v>45260</v>
      </c>
      <c r="AD965" s="201">
        <v>1</v>
      </c>
      <c r="AE965" s="200" t="s">
        <v>386</v>
      </c>
      <c r="AF965" s="202">
        <v>45260</v>
      </c>
      <c r="AG965" s="200" t="s">
        <v>79</v>
      </c>
      <c r="AH965" s="201">
        <v>1</v>
      </c>
      <c r="AI965" s="52">
        <f t="shared" si="1385"/>
        <v>7.4999999999999997E-3</v>
      </c>
      <c r="AJ965" s="52">
        <f t="shared" si="1460"/>
        <v>1</v>
      </c>
      <c r="AK965" s="52"/>
      <c r="AL965" s="239" t="str">
        <f t="shared" si="1386"/>
        <v/>
      </c>
      <c r="AM965" s="239" t="str">
        <f t="shared" si="1387"/>
        <v/>
      </c>
      <c r="AN965" s="239" t="str">
        <f t="shared" si="1388"/>
        <v/>
      </c>
      <c r="AO965" s="239">
        <f t="shared" si="1389"/>
        <v>1</v>
      </c>
      <c r="AP965" s="239" t="str">
        <f t="shared" si="1390"/>
        <v/>
      </c>
      <c r="AQ965" s="239" t="str">
        <f t="shared" si="1391"/>
        <v/>
      </c>
      <c r="AR965" s="239" t="str">
        <f t="shared" si="1392"/>
        <v/>
      </c>
      <c r="AS965" s="239" t="str">
        <f t="shared" si="1393"/>
        <v/>
      </c>
      <c r="AT965" s="239" t="str">
        <f t="shared" si="1394"/>
        <v/>
      </c>
      <c r="AU965" s="239" t="str">
        <f t="shared" si="1367"/>
        <v/>
      </c>
      <c r="AV965" s="239" t="str">
        <f t="shared" si="1368"/>
        <v/>
      </c>
      <c r="AW965" s="239" t="str">
        <f t="shared" si="1369"/>
        <v/>
      </c>
      <c r="AX965" s="239" t="str">
        <f t="shared" si="1370"/>
        <v/>
      </c>
      <c r="AY965" s="239" t="str">
        <f t="shared" si="1371"/>
        <v/>
      </c>
      <c r="AZ965" s="239" t="str">
        <f t="shared" si="1372"/>
        <v/>
      </c>
      <c r="BA965" s="239" t="str">
        <f t="shared" si="1373"/>
        <v/>
      </c>
      <c r="BB965" s="239" t="str">
        <f t="shared" si="1374"/>
        <v/>
      </c>
      <c r="BC965" s="239" t="str">
        <f t="shared" si="1375"/>
        <v/>
      </c>
      <c r="BD965" s="239" t="str">
        <f t="shared" si="1376"/>
        <v/>
      </c>
      <c r="BE965" s="239" t="str">
        <f t="shared" si="1377"/>
        <v/>
      </c>
      <c r="BF965" s="239" t="str">
        <f t="shared" si="1378"/>
        <v/>
      </c>
      <c r="BG965" s="239" t="str">
        <f t="shared" si="1379"/>
        <v/>
      </c>
      <c r="BH965" s="239" t="str">
        <f t="shared" si="1380"/>
        <v/>
      </c>
      <c r="BI965" s="239" t="str">
        <f t="shared" si="1381"/>
        <v/>
      </c>
      <c r="BJ965" s="239" t="str">
        <f t="shared" si="1382"/>
        <v/>
      </c>
      <c r="BK965" s="239" t="str">
        <f t="shared" si="1383"/>
        <v/>
      </c>
      <c r="BL965" s="239" t="str">
        <f t="shared" si="1384"/>
        <v/>
      </c>
      <c r="BN965" s="239" t="str">
        <f t="shared" si="1395"/>
        <v/>
      </c>
      <c r="BO965" s="239" t="str">
        <f t="shared" si="1396"/>
        <v/>
      </c>
      <c r="BP965" s="239" t="str">
        <f t="shared" si="1397"/>
        <v/>
      </c>
      <c r="BQ965" s="239">
        <f t="shared" si="1398"/>
        <v>1</v>
      </c>
      <c r="BR965" s="239" t="str">
        <f t="shared" si="1399"/>
        <v/>
      </c>
      <c r="BS965" s="239" t="str">
        <f t="shared" si="1400"/>
        <v/>
      </c>
      <c r="BT965" s="239" t="str">
        <f t="shared" si="1401"/>
        <v/>
      </c>
      <c r="BU965" s="239" t="str">
        <f t="shared" si="1402"/>
        <v/>
      </c>
      <c r="BV965" s="239" t="str">
        <f t="shared" si="1403"/>
        <v/>
      </c>
      <c r="BW965" s="239" t="str">
        <f t="shared" si="1404"/>
        <v/>
      </c>
      <c r="BX965" s="239" t="str">
        <f t="shared" si="1405"/>
        <v/>
      </c>
      <c r="BY965" s="239" t="str">
        <f t="shared" si="1406"/>
        <v/>
      </c>
      <c r="BZ965" s="239" t="str">
        <f t="shared" si="1407"/>
        <v/>
      </c>
      <c r="CA965" s="239" t="str">
        <f t="shared" si="1408"/>
        <v/>
      </c>
      <c r="CB965" s="239" t="str">
        <f t="shared" si="1409"/>
        <v/>
      </c>
      <c r="CC965" s="239" t="str">
        <f t="shared" si="1410"/>
        <v/>
      </c>
      <c r="CD965" s="239" t="str">
        <f t="shared" si="1411"/>
        <v/>
      </c>
      <c r="CE965" s="239" t="str">
        <f t="shared" si="1412"/>
        <v/>
      </c>
      <c r="CF965" s="239" t="str">
        <f t="shared" si="1413"/>
        <v/>
      </c>
      <c r="CG965" s="239" t="str">
        <f t="shared" si="1414"/>
        <v/>
      </c>
      <c r="CH965" s="239" t="str">
        <f t="shared" si="1415"/>
        <v/>
      </c>
      <c r="CI965" s="239" t="str">
        <f t="shared" si="1416"/>
        <v/>
      </c>
      <c r="CJ965" s="239" t="str">
        <f t="shared" si="1417"/>
        <v/>
      </c>
      <c r="CK965" s="239" t="str">
        <f t="shared" si="1418"/>
        <v/>
      </c>
      <c r="CL965" s="239" t="str">
        <f t="shared" si="1419"/>
        <v/>
      </c>
      <c r="CM965" s="239" t="str">
        <f t="shared" si="1420"/>
        <v/>
      </c>
      <c r="CN965" s="239" t="str">
        <f t="shared" si="1421"/>
        <v/>
      </c>
      <c r="CP965" s="239" t="str">
        <f t="shared" si="1422"/>
        <v/>
      </c>
      <c r="CQ965" s="239" t="str">
        <f t="shared" si="1423"/>
        <v/>
      </c>
      <c r="CR965" s="239" t="str">
        <f t="shared" si="1424"/>
        <v/>
      </c>
      <c r="CS965" s="239" t="str">
        <f t="shared" si="1425"/>
        <v>4to Trimestre</v>
      </c>
      <c r="CT965" s="239" t="str">
        <f t="shared" si="1426"/>
        <v/>
      </c>
      <c r="CU965" s="239" t="str">
        <f t="shared" si="1427"/>
        <v/>
      </c>
      <c r="CV965" s="239" t="str">
        <f t="shared" si="1428"/>
        <v/>
      </c>
      <c r="CW965" s="239" t="str">
        <f t="shared" si="1429"/>
        <v/>
      </c>
      <c r="CX965" s="239" t="str">
        <f t="shared" si="1430"/>
        <v/>
      </c>
      <c r="CY965" s="239" t="str">
        <f t="shared" si="1431"/>
        <v/>
      </c>
      <c r="CZ965" s="239" t="str">
        <f t="shared" si="1432"/>
        <v/>
      </c>
      <c r="DA965" s="239" t="str">
        <f t="shared" si="1433"/>
        <v/>
      </c>
      <c r="DB965" s="239" t="str">
        <f t="shared" si="1434"/>
        <v/>
      </c>
      <c r="DC965" s="239" t="str">
        <f t="shared" si="1435"/>
        <v/>
      </c>
      <c r="DD965" s="239" t="str">
        <f t="shared" si="1436"/>
        <v/>
      </c>
      <c r="DE965" s="239" t="str">
        <f t="shared" si="1437"/>
        <v/>
      </c>
      <c r="DF965" s="239" t="str">
        <f t="shared" si="1438"/>
        <v/>
      </c>
      <c r="DG965" s="239" t="str">
        <f t="shared" si="1439"/>
        <v/>
      </c>
      <c r="DH965" s="239" t="str">
        <f t="shared" si="1440"/>
        <v/>
      </c>
      <c r="DI965" s="239" t="str">
        <f t="shared" si="1441"/>
        <v/>
      </c>
      <c r="DJ965" s="239" t="str">
        <f t="shared" si="1442"/>
        <v/>
      </c>
      <c r="DK965" s="239" t="str">
        <f t="shared" si="1443"/>
        <v/>
      </c>
      <c r="DL965" s="239" t="str">
        <f t="shared" si="1444"/>
        <v/>
      </c>
      <c r="DM965" s="239" t="str">
        <f t="shared" si="1445"/>
        <v/>
      </c>
      <c r="DN965" s="239" t="str">
        <f t="shared" si="1446"/>
        <v/>
      </c>
      <c r="DO965" s="239" t="str">
        <f t="shared" si="1447"/>
        <v/>
      </c>
      <c r="DP965" s="239" t="str">
        <f t="shared" si="1448"/>
        <v/>
      </c>
    </row>
    <row r="966" spans="1:120" ht="35.25" hidden="1" customHeight="1" x14ac:dyDescent="0.25">
      <c r="A966" s="49" t="s">
        <v>4512</v>
      </c>
      <c r="B966" s="49">
        <v>6000</v>
      </c>
      <c r="C966" s="49" t="s">
        <v>71</v>
      </c>
      <c r="D966" s="49" t="s">
        <v>3728</v>
      </c>
      <c r="E966" s="49">
        <v>6</v>
      </c>
      <c r="F966" s="49" t="s">
        <v>3787</v>
      </c>
      <c r="G966" s="49" t="str">
        <f t="shared" si="1450"/>
        <v>6000-5</v>
      </c>
      <c r="H966" s="49" t="s">
        <v>75</v>
      </c>
      <c r="I966" s="49" t="s">
        <v>730</v>
      </c>
      <c r="J966" s="49" t="s">
        <v>3338</v>
      </c>
      <c r="K966" s="49" t="s">
        <v>472</v>
      </c>
      <c r="L966" s="49" t="s">
        <v>125</v>
      </c>
      <c r="M966" s="49" t="s">
        <v>3730</v>
      </c>
      <c r="N966" s="49" t="s">
        <v>1293</v>
      </c>
      <c r="O966" s="49" t="s">
        <v>516</v>
      </c>
      <c r="P966" s="49" t="s">
        <v>3788</v>
      </c>
      <c r="Q966" s="50">
        <v>0.06</v>
      </c>
      <c r="R966" s="50"/>
      <c r="S966" s="49">
        <v>300</v>
      </c>
      <c r="T966" s="49" t="s">
        <v>84</v>
      </c>
      <c r="U966" s="49" t="s">
        <v>3789</v>
      </c>
      <c r="V966" s="51">
        <v>44942</v>
      </c>
      <c r="W966" s="51">
        <v>45275</v>
      </c>
      <c r="X966" s="49" t="s">
        <v>2252</v>
      </c>
      <c r="Y966" s="49" t="s">
        <v>87</v>
      </c>
      <c r="Z966" s="59" t="s">
        <v>100</v>
      </c>
      <c r="AA966" s="201">
        <v>1</v>
      </c>
      <c r="AB966" s="200" t="s">
        <v>3790</v>
      </c>
      <c r="AC966" s="202">
        <v>45279</v>
      </c>
      <c r="AD966" s="201">
        <v>1</v>
      </c>
      <c r="AE966" s="200" t="s">
        <v>888</v>
      </c>
      <c r="AF966" s="202">
        <v>45279</v>
      </c>
      <c r="AG966" s="200" t="s">
        <v>79</v>
      </c>
      <c r="AH966" s="200" t="s">
        <v>92</v>
      </c>
      <c r="AI966" s="52">
        <f t="shared" si="1385"/>
        <v>0.06</v>
      </c>
      <c r="AJ966" s="52"/>
      <c r="AK966" s="52"/>
      <c r="AL966" s="239" t="str">
        <f t="shared" si="1386"/>
        <v/>
      </c>
      <c r="AM966" s="239" t="str">
        <f t="shared" si="1387"/>
        <v/>
      </c>
      <c r="AN966" s="239" t="str">
        <f t="shared" si="1388"/>
        <v/>
      </c>
      <c r="AO966" s="239" t="str">
        <f t="shared" si="1389"/>
        <v/>
      </c>
      <c r="AP966" s="239" t="str">
        <f t="shared" si="1390"/>
        <v/>
      </c>
      <c r="AQ966" s="239" t="str">
        <f t="shared" si="1391"/>
        <v/>
      </c>
      <c r="AR966" s="239" t="str">
        <f t="shared" si="1392"/>
        <v/>
      </c>
      <c r="AS966" s="239" t="str">
        <f t="shared" si="1393"/>
        <v/>
      </c>
      <c r="AT966" s="239" t="str">
        <f t="shared" si="1394"/>
        <v/>
      </c>
      <c r="AU966" s="239" t="str">
        <f t="shared" si="1367"/>
        <v/>
      </c>
      <c r="AV966" s="239" t="str">
        <f t="shared" si="1368"/>
        <v/>
      </c>
      <c r="AW966" s="239" t="str">
        <f t="shared" si="1369"/>
        <v/>
      </c>
      <c r="AX966" s="239" t="str">
        <f t="shared" si="1370"/>
        <v/>
      </c>
      <c r="AY966" s="239" t="str">
        <f t="shared" si="1371"/>
        <v/>
      </c>
      <c r="AZ966" s="239" t="str">
        <f t="shared" si="1372"/>
        <v/>
      </c>
      <c r="BA966" s="239" t="str">
        <f t="shared" si="1373"/>
        <v/>
      </c>
      <c r="BB966" s="239" t="str">
        <f t="shared" si="1374"/>
        <v/>
      </c>
      <c r="BC966" s="239" t="str">
        <f t="shared" si="1375"/>
        <v/>
      </c>
      <c r="BD966" s="239" t="str">
        <f t="shared" si="1376"/>
        <v/>
      </c>
      <c r="BE966" s="239" t="str">
        <f t="shared" si="1377"/>
        <v/>
      </c>
      <c r="BF966" s="239" t="str">
        <f t="shared" si="1378"/>
        <v/>
      </c>
      <c r="BG966" s="239" t="str">
        <f t="shared" si="1379"/>
        <v/>
      </c>
      <c r="BH966" s="239" t="str">
        <f t="shared" si="1380"/>
        <v/>
      </c>
      <c r="BI966" s="239" t="str">
        <f t="shared" si="1381"/>
        <v/>
      </c>
      <c r="BJ966" s="239" t="str">
        <f t="shared" si="1382"/>
        <v/>
      </c>
      <c r="BK966" s="239" t="str">
        <f t="shared" si="1383"/>
        <v/>
      </c>
      <c r="BL966" s="239" t="str">
        <f t="shared" si="1384"/>
        <v/>
      </c>
      <c r="BN966" s="239" t="str">
        <f t="shared" si="1395"/>
        <v/>
      </c>
      <c r="BO966" s="239" t="str">
        <f t="shared" si="1396"/>
        <v/>
      </c>
      <c r="BP966" s="239" t="str">
        <f t="shared" si="1397"/>
        <v/>
      </c>
      <c r="BQ966" s="239" t="str">
        <f t="shared" si="1398"/>
        <v/>
      </c>
      <c r="BR966" s="239" t="str">
        <f t="shared" si="1399"/>
        <v/>
      </c>
      <c r="BS966" s="239" t="str">
        <f t="shared" si="1400"/>
        <v/>
      </c>
      <c r="BT966" s="239" t="str">
        <f t="shared" si="1401"/>
        <v/>
      </c>
      <c r="BU966" s="239" t="str">
        <f t="shared" si="1402"/>
        <v/>
      </c>
      <c r="BV966" s="239" t="str">
        <f t="shared" si="1403"/>
        <v/>
      </c>
      <c r="BW966" s="239" t="str">
        <f t="shared" si="1404"/>
        <v/>
      </c>
      <c r="BX966" s="239" t="str">
        <f t="shared" si="1405"/>
        <v/>
      </c>
      <c r="BY966" s="239" t="str">
        <f t="shared" si="1406"/>
        <v/>
      </c>
      <c r="BZ966" s="239" t="str">
        <f t="shared" si="1407"/>
        <v/>
      </c>
      <c r="CA966" s="239" t="str">
        <f t="shared" si="1408"/>
        <v/>
      </c>
      <c r="CB966" s="239" t="str">
        <f t="shared" si="1409"/>
        <v/>
      </c>
      <c r="CC966" s="239" t="str">
        <f t="shared" si="1410"/>
        <v/>
      </c>
      <c r="CD966" s="239" t="str">
        <f t="shared" si="1411"/>
        <v/>
      </c>
      <c r="CE966" s="239" t="str">
        <f t="shared" si="1412"/>
        <v/>
      </c>
      <c r="CF966" s="239" t="str">
        <f t="shared" si="1413"/>
        <v/>
      </c>
      <c r="CG966" s="239" t="str">
        <f t="shared" si="1414"/>
        <v/>
      </c>
      <c r="CH966" s="239" t="str">
        <f t="shared" si="1415"/>
        <v/>
      </c>
      <c r="CI966" s="239" t="str">
        <f t="shared" si="1416"/>
        <v/>
      </c>
      <c r="CJ966" s="239" t="str">
        <f t="shared" si="1417"/>
        <v/>
      </c>
      <c r="CK966" s="239" t="str">
        <f t="shared" si="1418"/>
        <v/>
      </c>
      <c r="CL966" s="239" t="str">
        <f t="shared" si="1419"/>
        <v/>
      </c>
      <c r="CM966" s="239" t="str">
        <f t="shared" si="1420"/>
        <v/>
      </c>
      <c r="CN966" s="239" t="str">
        <f t="shared" si="1421"/>
        <v/>
      </c>
      <c r="CP966" s="239" t="str">
        <f t="shared" si="1422"/>
        <v/>
      </c>
      <c r="CQ966" s="239" t="str">
        <f t="shared" si="1423"/>
        <v/>
      </c>
      <c r="CR966" s="239" t="str">
        <f t="shared" si="1424"/>
        <v/>
      </c>
      <c r="CS966" s="239" t="str">
        <f t="shared" si="1425"/>
        <v/>
      </c>
      <c r="CT966" s="239" t="str">
        <f t="shared" si="1426"/>
        <v/>
      </c>
      <c r="CU966" s="239" t="str">
        <f t="shared" si="1427"/>
        <v/>
      </c>
      <c r="CV966" s="239" t="str">
        <f t="shared" si="1428"/>
        <v/>
      </c>
      <c r="CW966" s="239" t="str">
        <f t="shared" si="1429"/>
        <v/>
      </c>
      <c r="CX966" s="239" t="str">
        <f t="shared" si="1430"/>
        <v/>
      </c>
      <c r="CY966" s="239" t="str">
        <f t="shared" si="1431"/>
        <v/>
      </c>
      <c r="CZ966" s="239" t="str">
        <f t="shared" si="1432"/>
        <v/>
      </c>
      <c r="DA966" s="239" t="str">
        <f t="shared" si="1433"/>
        <v/>
      </c>
      <c r="DB966" s="239" t="str">
        <f t="shared" si="1434"/>
        <v/>
      </c>
      <c r="DC966" s="239" t="str">
        <f t="shared" si="1435"/>
        <v/>
      </c>
      <c r="DD966" s="239" t="str">
        <f t="shared" si="1436"/>
        <v/>
      </c>
      <c r="DE966" s="239" t="str">
        <f t="shared" si="1437"/>
        <v/>
      </c>
      <c r="DF966" s="239" t="str">
        <f t="shared" si="1438"/>
        <v/>
      </c>
      <c r="DG966" s="239" t="str">
        <f t="shared" si="1439"/>
        <v/>
      </c>
      <c r="DH966" s="239" t="str">
        <f t="shared" si="1440"/>
        <v/>
      </c>
      <c r="DI966" s="239" t="str">
        <f t="shared" si="1441"/>
        <v/>
      </c>
      <c r="DJ966" s="239" t="str">
        <f t="shared" si="1442"/>
        <v/>
      </c>
      <c r="DK966" s="239" t="str">
        <f t="shared" si="1443"/>
        <v/>
      </c>
      <c r="DL966" s="239" t="str">
        <f t="shared" si="1444"/>
        <v/>
      </c>
      <c r="DM966" s="239" t="str">
        <f t="shared" si="1445"/>
        <v/>
      </c>
      <c r="DN966" s="239" t="str">
        <f t="shared" si="1446"/>
        <v/>
      </c>
      <c r="DO966" s="239" t="str">
        <f t="shared" si="1447"/>
        <v/>
      </c>
      <c r="DP966" s="239" t="str">
        <f t="shared" si="1448"/>
        <v/>
      </c>
    </row>
    <row r="967" spans="1:120" ht="35.25" hidden="1" customHeight="1" x14ac:dyDescent="0.25">
      <c r="A967" s="53" t="s">
        <v>4512</v>
      </c>
      <c r="B967" s="53">
        <v>6000</v>
      </c>
      <c r="C967" s="53" t="s">
        <v>71</v>
      </c>
      <c r="D967" s="53" t="s">
        <v>3728</v>
      </c>
      <c r="E967" s="53">
        <v>6</v>
      </c>
      <c r="F967" s="53" t="s">
        <v>3791</v>
      </c>
      <c r="G967" s="53" t="str">
        <f t="shared" si="1450"/>
        <v>6000-5</v>
      </c>
      <c r="H967" s="53" t="s">
        <v>94</v>
      </c>
      <c r="I967" s="53" t="s">
        <v>730</v>
      </c>
      <c r="J967" s="53" t="s">
        <v>80</v>
      </c>
      <c r="K967" s="53" t="s">
        <v>80</v>
      </c>
      <c r="L967" s="53" t="s">
        <v>80</v>
      </c>
      <c r="M967" s="53" t="s">
        <v>80</v>
      </c>
      <c r="N967" s="53" t="s">
        <v>80</v>
      </c>
      <c r="O967" s="53" t="s">
        <v>80</v>
      </c>
      <c r="P967" s="53" t="s">
        <v>3792</v>
      </c>
      <c r="Q967" s="52">
        <v>0.5</v>
      </c>
      <c r="R967" s="119">
        <f>+Q967*Q966</f>
        <v>0.03</v>
      </c>
      <c r="S967" s="53">
        <v>4</v>
      </c>
      <c r="T967" s="53" t="s">
        <v>84</v>
      </c>
      <c r="U967" s="53" t="s">
        <v>3793</v>
      </c>
      <c r="V967" s="23">
        <v>44942</v>
      </c>
      <c r="W967" s="23">
        <v>45260</v>
      </c>
      <c r="X967" s="53" t="s">
        <v>2252</v>
      </c>
      <c r="Y967" s="49" t="s">
        <v>87</v>
      </c>
      <c r="Z967" s="59" t="s">
        <v>100</v>
      </c>
      <c r="AA967" s="201">
        <v>1</v>
      </c>
      <c r="AB967" s="200" t="s">
        <v>3794</v>
      </c>
      <c r="AC967" s="202">
        <v>45260</v>
      </c>
      <c r="AD967" s="201">
        <v>1</v>
      </c>
      <c r="AE967" s="200" t="s">
        <v>386</v>
      </c>
      <c r="AF967" s="202">
        <v>45260</v>
      </c>
      <c r="AG967" s="200" t="s">
        <v>79</v>
      </c>
      <c r="AH967" s="201">
        <v>1</v>
      </c>
      <c r="AI967" s="52">
        <f t="shared" si="1385"/>
        <v>0.03</v>
      </c>
      <c r="AJ967" s="52">
        <f t="shared" ref="AJ967:AJ968" si="1461">+AI967/R967</f>
        <v>1</v>
      </c>
      <c r="AK967" s="52"/>
      <c r="AL967" s="239" t="str">
        <f t="shared" si="1386"/>
        <v/>
      </c>
      <c r="AM967" s="239" t="str">
        <f t="shared" si="1387"/>
        <v/>
      </c>
      <c r="AN967" s="239" t="str">
        <f t="shared" si="1388"/>
        <v/>
      </c>
      <c r="AO967" s="239" t="str">
        <f t="shared" si="1389"/>
        <v/>
      </c>
      <c r="AP967" s="239" t="str">
        <f t="shared" si="1390"/>
        <v/>
      </c>
      <c r="AQ967" s="239" t="str">
        <f t="shared" si="1391"/>
        <v/>
      </c>
      <c r="AR967" s="239" t="str">
        <f t="shared" si="1392"/>
        <v/>
      </c>
      <c r="AS967" s="239" t="str">
        <f t="shared" si="1393"/>
        <v/>
      </c>
      <c r="AT967" s="239" t="str">
        <f t="shared" si="1394"/>
        <v/>
      </c>
      <c r="AU967" s="239" t="str">
        <f t="shared" si="1367"/>
        <v/>
      </c>
      <c r="AV967" s="239" t="str">
        <f t="shared" si="1368"/>
        <v/>
      </c>
      <c r="AW967" s="239" t="str">
        <f t="shared" si="1369"/>
        <v/>
      </c>
      <c r="AX967" s="239" t="str">
        <f t="shared" si="1370"/>
        <v/>
      </c>
      <c r="AY967" s="239" t="str">
        <f t="shared" si="1371"/>
        <v/>
      </c>
      <c r="AZ967" s="239" t="str">
        <f t="shared" si="1372"/>
        <v/>
      </c>
      <c r="BA967" s="239" t="str">
        <f t="shared" si="1373"/>
        <v/>
      </c>
      <c r="BB967" s="239" t="str">
        <f t="shared" si="1374"/>
        <v/>
      </c>
      <c r="BC967" s="239" t="str">
        <f t="shared" si="1375"/>
        <v/>
      </c>
      <c r="BD967" s="239" t="str">
        <f t="shared" si="1376"/>
        <v/>
      </c>
      <c r="BE967" s="239" t="str">
        <f t="shared" si="1377"/>
        <v/>
      </c>
      <c r="BF967" s="239" t="str">
        <f t="shared" si="1378"/>
        <v/>
      </c>
      <c r="BG967" s="239" t="str">
        <f t="shared" si="1379"/>
        <v/>
      </c>
      <c r="BH967" s="239" t="str">
        <f t="shared" si="1380"/>
        <v/>
      </c>
      <c r="BI967" s="239" t="str">
        <f t="shared" si="1381"/>
        <v/>
      </c>
      <c r="BJ967" s="239" t="str">
        <f t="shared" si="1382"/>
        <v/>
      </c>
      <c r="BK967" s="239" t="str">
        <f t="shared" si="1383"/>
        <v/>
      </c>
      <c r="BL967" s="239" t="str">
        <f t="shared" si="1384"/>
        <v/>
      </c>
      <c r="BN967" s="239" t="str">
        <f t="shared" si="1395"/>
        <v/>
      </c>
      <c r="BO967" s="239" t="str">
        <f t="shared" si="1396"/>
        <v/>
      </c>
      <c r="BP967" s="239" t="str">
        <f t="shared" si="1397"/>
        <v/>
      </c>
      <c r="BQ967" s="239" t="str">
        <f t="shared" si="1398"/>
        <v/>
      </c>
      <c r="BR967" s="239" t="str">
        <f t="shared" si="1399"/>
        <v/>
      </c>
      <c r="BS967" s="239" t="str">
        <f t="shared" si="1400"/>
        <v/>
      </c>
      <c r="BT967" s="239" t="str">
        <f t="shared" si="1401"/>
        <v/>
      </c>
      <c r="BU967" s="239" t="str">
        <f t="shared" si="1402"/>
        <v/>
      </c>
      <c r="BV967" s="239" t="str">
        <f t="shared" si="1403"/>
        <v/>
      </c>
      <c r="BW967" s="239" t="str">
        <f t="shared" si="1404"/>
        <v/>
      </c>
      <c r="BX967" s="239" t="str">
        <f t="shared" si="1405"/>
        <v/>
      </c>
      <c r="BY967" s="239" t="str">
        <f t="shared" si="1406"/>
        <v/>
      </c>
      <c r="BZ967" s="239" t="str">
        <f t="shared" si="1407"/>
        <v/>
      </c>
      <c r="CA967" s="239" t="str">
        <f t="shared" si="1408"/>
        <v/>
      </c>
      <c r="CB967" s="239" t="str">
        <f t="shared" si="1409"/>
        <v/>
      </c>
      <c r="CC967" s="239" t="str">
        <f t="shared" si="1410"/>
        <v/>
      </c>
      <c r="CD967" s="239" t="str">
        <f t="shared" si="1411"/>
        <v/>
      </c>
      <c r="CE967" s="239" t="str">
        <f t="shared" si="1412"/>
        <v/>
      </c>
      <c r="CF967" s="239" t="str">
        <f t="shared" si="1413"/>
        <v/>
      </c>
      <c r="CG967" s="239" t="str">
        <f t="shared" si="1414"/>
        <v/>
      </c>
      <c r="CH967" s="239" t="str">
        <f t="shared" si="1415"/>
        <v/>
      </c>
      <c r="CI967" s="239" t="str">
        <f t="shared" si="1416"/>
        <v/>
      </c>
      <c r="CJ967" s="239" t="str">
        <f t="shared" si="1417"/>
        <v/>
      </c>
      <c r="CK967" s="239" t="str">
        <f t="shared" si="1418"/>
        <v/>
      </c>
      <c r="CL967" s="239" t="str">
        <f t="shared" si="1419"/>
        <v/>
      </c>
      <c r="CM967" s="239" t="str">
        <f t="shared" si="1420"/>
        <v/>
      </c>
      <c r="CN967" s="239" t="str">
        <f t="shared" si="1421"/>
        <v/>
      </c>
      <c r="CP967" s="239" t="str">
        <f t="shared" si="1422"/>
        <v/>
      </c>
      <c r="CQ967" s="239" t="str">
        <f t="shared" si="1423"/>
        <v/>
      </c>
      <c r="CR967" s="239" t="str">
        <f t="shared" si="1424"/>
        <v/>
      </c>
      <c r="CS967" s="239" t="str">
        <f t="shared" si="1425"/>
        <v/>
      </c>
      <c r="CT967" s="239" t="str">
        <f t="shared" si="1426"/>
        <v/>
      </c>
      <c r="CU967" s="239" t="str">
        <f t="shared" si="1427"/>
        <v/>
      </c>
      <c r="CV967" s="239" t="str">
        <f t="shared" si="1428"/>
        <v/>
      </c>
      <c r="CW967" s="239" t="str">
        <f t="shared" si="1429"/>
        <v/>
      </c>
      <c r="CX967" s="239" t="str">
        <f t="shared" si="1430"/>
        <v/>
      </c>
      <c r="CY967" s="239" t="str">
        <f t="shared" si="1431"/>
        <v/>
      </c>
      <c r="CZ967" s="239" t="str">
        <f t="shared" si="1432"/>
        <v/>
      </c>
      <c r="DA967" s="239" t="str">
        <f t="shared" si="1433"/>
        <v/>
      </c>
      <c r="DB967" s="239" t="str">
        <f t="shared" si="1434"/>
        <v/>
      </c>
      <c r="DC967" s="239" t="str">
        <f t="shared" si="1435"/>
        <v/>
      </c>
      <c r="DD967" s="239" t="str">
        <f t="shared" si="1436"/>
        <v/>
      </c>
      <c r="DE967" s="239" t="str">
        <f t="shared" si="1437"/>
        <v/>
      </c>
      <c r="DF967" s="239" t="str">
        <f t="shared" si="1438"/>
        <v/>
      </c>
      <c r="DG967" s="239" t="str">
        <f t="shared" si="1439"/>
        <v/>
      </c>
      <c r="DH967" s="239" t="str">
        <f t="shared" si="1440"/>
        <v/>
      </c>
      <c r="DI967" s="239" t="str">
        <f t="shared" si="1441"/>
        <v/>
      </c>
      <c r="DJ967" s="239" t="str">
        <f t="shared" si="1442"/>
        <v/>
      </c>
      <c r="DK967" s="239" t="str">
        <f t="shared" si="1443"/>
        <v/>
      </c>
      <c r="DL967" s="239" t="str">
        <f t="shared" si="1444"/>
        <v/>
      </c>
      <c r="DM967" s="239" t="str">
        <f t="shared" si="1445"/>
        <v/>
      </c>
      <c r="DN967" s="239" t="str">
        <f t="shared" si="1446"/>
        <v/>
      </c>
      <c r="DO967" s="239" t="str">
        <f t="shared" si="1447"/>
        <v/>
      </c>
      <c r="DP967" s="239" t="str">
        <f t="shared" si="1448"/>
        <v/>
      </c>
    </row>
    <row r="968" spans="1:120" ht="35.25" hidden="1" customHeight="1" x14ac:dyDescent="0.25">
      <c r="A968" s="53" t="s">
        <v>4512</v>
      </c>
      <c r="B968" s="53">
        <v>6000</v>
      </c>
      <c r="C968" s="53" t="s">
        <v>71</v>
      </c>
      <c r="D968" s="53" t="s">
        <v>3728</v>
      </c>
      <c r="E968" s="53">
        <v>6</v>
      </c>
      <c r="F968" s="53" t="s">
        <v>3795</v>
      </c>
      <c r="G968" s="53" t="str">
        <f t="shared" si="1450"/>
        <v>6000-5</v>
      </c>
      <c r="H968" s="53" t="s">
        <v>94</v>
      </c>
      <c r="I968" s="53" t="s">
        <v>730</v>
      </c>
      <c r="J968" s="53" t="s">
        <v>80</v>
      </c>
      <c r="K968" s="53" t="s">
        <v>80</v>
      </c>
      <c r="L968" s="53" t="s">
        <v>80</v>
      </c>
      <c r="M968" s="53" t="s">
        <v>80</v>
      </c>
      <c r="N968" s="53" t="s">
        <v>80</v>
      </c>
      <c r="O968" s="53" t="s">
        <v>80</v>
      </c>
      <c r="P968" s="53" t="s">
        <v>3796</v>
      </c>
      <c r="Q968" s="52">
        <v>0.5</v>
      </c>
      <c r="R968" s="119">
        <f>+Q968*Q966</f>
        <v>0.03</v>
      </c>
      <c r="S968" s="53">
        <v>300</v>
      </c>
      <c r="T968" s="53" t="s">
        <v>84</v>
      </c>
      <c r="U968" s="53" t="s">
        <v>3789</v>
      </c>
      <c r="V968" s="23">
        <v>44972</v>
      </c>
      <c r="W968" s="23">
        <v>45275</v>
      </c>
      <c r="X968" s="53" t="s">
        <v>2252</v>
      </c>
      <c r="Y968" s="49" t="s">
        <v>87</v>
      </c>
      <c r="Z968" s="59" t="s">
        <v>100</v>
      </c>
      <c r="AA968" s="201">
        <v>1</v>
      </c>
      <c r="AB968" s="200" t="s">
        <v>3797</v>
      </c>
      <c r="AC968" s="202">
        <v>45279</v>
      </c>
      <c r="AD968" s="201">
        <v>1</v>
      </c>
      <c r="AE968" s="200" t="s">
        <v>386</v>
      </c>
      <c r="AF968" s="202">
        <v>45279</v>
      </c>
      <c r="AG968" s="200" t="s">
        <v>79</v>
      </c>
      <c r="AH968" s="201">
        <v>1</v>
      </c>
      <c r="AI968" s="52">
        <f t="shared" si="1385"/>
        <v>0.03</v>
      </c>
      <c r="AJ968" s="52">
        <f t="shared" si="1461"/>
        <v>1</v>
      </c>
      <c r="AK968" s="52"/>
      <c r="AL968" s="239" t="str">
        <f t="shared" si="1386"/>
        <v/>
      </c>
      <c r="AM968" s="239" t="str">
        <f t="shared" si="1387"/>
        <v/>
      </c>
      <c r="AN968" s="239" t="str">
        <f t="shared" si="1388"/>
        <v/>
      </c>
      <c r="AO968" s="239" t="str">
        <f t="shared" si="1389"/>
        <v/>
      </c>
      <c r="AP968" s="239" t="str">
        <f t="shared" si="1390"/>
        <v/>
      </c>
      <c r="AQ968" s="239" t="str">
        <f t="shared" si="1391"/>
        <v/>
      </c>
      <c r="AR968" s="239" t="str">
        <f t="shared" si="1392"/>
        <v/>
      </c>
      <c r="AS968" s="239" t="str">
        <f t="shared" si="1393"/>
        <v/>
      </c>
      <c r="AT968" s="239" t="str">
        <f t="shared" si="1394"/>
        <v/>
      </c>
      <c r="AU968" s="239" t="str">
        <f t="shared" si="1367"/>
        <v/>
      </c>
      <c r="AV968" s="239" t="str">
        <f t="shared" si="1368"/>
        <v/>
      </c>
      <c r="AW968" s="239" t="str">
        <f t="shared" si="1369"/>
        <v/>
      </c>
      <c r="AX968" s="239" t="str">
        <f t="shared" si="1370"/>
        <v/>
      </c>
      <c r="AY968" s="239" t="str">
        <f t="shared" si="1371"/>
        <v/>
      </c>
      <c r="AZ968" s="239" t="str">
        <f t="shared" si="1372"/>
        <v/>
      </c>
      <c r="BA968" s="239" t="str">
        <f t="shared" si="1373"/>
        <v/>
      </c>
      <c r="BB968" s="239" t="str">
        <f t="shared" si="1374"/>
        <v/>
      </c>
      <c r="BC968" s="239" t="str">
        <f t="shared" si="1375"/>
        <v/>
      </c>
      <c r="BD968" s="239" t="str">
        <f t="shared" si="1376"/>
        <v/>
      </c>
      <c r="BE968" s="239" t="str">
        <f t="shared" si="1377"/>
        <v/>
      </c>
      <c r="BF968" s="239" t="str">
        <f t="shared" si="1378"/>
        <v/>
      </c>
      <c r="BG968" s="239" t="str">
        <f t="shared" si="1379"/>
        <v/>
      </c>
      <c r="BH968" s="239" t="str">
        <f t="shared" si="1380"/>
        <v/>
      </c>
      <c r="BI968" s="239" t="str">
        <f t="shared" si="1381"/>
        <v/>
      </c>
      <c r="BJ968" s="239" t="str">
        <f t="shared" si="1382"/>
        <v/>
      </c>
      <c r="BK968" s="239" t="str">
        <f t="shared" si="1383"/>
        <v/>
      </c>
      <c r="BL968" s="239" t="str">
        <f t="shared" si="1384"/>
        <v/>
      </c>
      <c r="BN968" s="239" t="str">
        <f t="shared" si="1395"/>
        <v/>
      </c>
      <c r="BO968" s="239" t="str">
        <f t="shared" si="1396"/>
        <v/>
      </c>
      <c r="BP968" s="239" t="str">
        <f t="shared" si="1397"/>
        <v/>
      </c>
      <c r="BQ968" s="239" t="str">
        <f t="shared" si="1398"/>
        <v/>
      </c>
      <c r="BR968" s="239" t="str">
        <f t="shared" si="1399"/>
        <v/>
      </c>
      <c r="BS968" s="239" t="str">
        <f t="shared" si="1400"/>
        <v/>
      </c>
      <c r="BT968" s="239" t="str">
        <f t="shared" si="1401"/>
        <v/>
      </c>
      <c r="BU968" s="239" t="str">
        <f t="shared" si="1402"/>
        <v/>
      </c>
      <c r="BV968" s="239" t="str">
        <f t="shared" si="1403"/>
        <v/>
      </c>
      <c r="BW968" s="239" t="str">
        <f t="shared" si="1404"/>
        <v/>
      </c>
      <c r="BX968" s="239" t="str">
        <f t="shared" si="1405"/>
        <v/>
      </c>
      <c r="BY968" s="239" t="str">
        <f t="shared" si="1406"/>
        <v/>
      </c>
      <c r="BZ968" s="239" t="str">
        <f t="shared" si="1407"/>
        <v/>
      </c>
      <c r="CA968" s="239" t="str">
        <f t="shared" si="1408"/>
        <v/>
      </c>
      <c r="CB968" s="239" t="str">
        <f t="shared" si="1409"/>
        <v/>
      </c>
      <c r="CC968" s="239" t="str">
        <f t="shared" si="1410"/>
        <v/>
      </c>
      <c r="CD968" s="239" t="str">
        <f t="shared" si="1411"/>
        <v/>
      </c>
      <c r="CE968" s="239" t="str">
        <f t="shared" si="1412"/>
        <v/>
      </c>
      <c r="CF968" s="239" t="str">
        <f t="shared" si="1413"/>
        <v/>
      </c>
      <c r="CG968" s="239" t="str">
        <f t="shared" si="1414"/>
        <v/>
      </c>
      <c r="CH968" s="239" t="str">
        <f t="shared" si="1415"/>
        <v/>
      </c>
      <c r="CI968" s="239" t="str">
        <f t="shared" si="1416"/>
        <v/>
      </c>
      <c r="CJ968" s="239" t="str">
        <f t="shared" si="1417"/>
        <v/>
      </c>
      <c r="CK968" s="239" t="str">
        <f t="shared" si="1418"/>
        <v/>
      </c>
      <c r="CL968" s="239" t="str">
        <f t="shared" si="1419"/>
        <v/>
      </c>
      <c r="CM968" s="239" t="str">
        <f t="shared" si="1420"/>
        <v/>
      </c>
      <c r="CN968" s="239" t="str">
        <f t="shared" si="1421"/>
        <v/>
      </c>
      <c r="CP968" s="239" t="str">
        <f t="shared" si="1422"/>
        <v/>
      </c>
      <c r="CQ968" s="239" t="str">
        <f t="shared" si="1423"/>
        <v/>
      </c>
      <c r="CR968" s="239" t="str">
        <f t="shared" si="1424"/>
        <v/>
      </c>
      <c r="CS968" s="239" t="str">
        <f t="shared" si="1425"/>
        <v/>
      </c>
      <c r="CT968" s="239" t="str">
        <f t="shared" si="1426"/>
        <v/>
      </c>
      <c r="CU968" s="239" t="str">
        <f t="shared" si="1427"/>
        <v/>
      </c>
      <c r="CV968" s="239" t="str">
        <f t="shared" si="1428"/>
        <v/>
      </c>
      <c r="CW968" s="239" t="str">
        <f t="shared" si="1429"/>
        <v/>
      </c>
      <c r="CX968" s="239" t="str">
        <f t="shared" si="1430"/>
        <v/>
      </c>
      <c r="CY968" s="239" t="str">
        <f t="shared" si="1431"/>
        <v/>
      </c>
      <c r="CZ968" s="239" t="str">
        <f t="shared" si="1432"/>
        <v/>
      </c>
      <c r="DA968" s="239" t="str">
        <f t="shared" si="1433"/>
        <v/>
      </c>
      <c r="DB968" s="239" t="str">
        <f t="shared" si="1434"/>
        <v/>
      </c>
      <c r="DC968" s="239" t="str">
        <f t="shared" si="1435"/>
        <v/>
      </c>
      <c r="DD968" s="239" t="str">
        <f t="shared" si="1436"/>
        <v/>
      </c>
      <c r="DE968" s="239" t="str">
        <f t="shared" si="1437"/>
        <v/>
      </c>
      <c r="DF968" s="239" t="str">
        <f t="shared" si="1438"/>
        <v/>
      </c>
      <c r="DG968" s="239" t="str">
        <f t="shared" si="1439"/>
        <v/>
      </c>
      <c r="DH968" s="239" t="str">
        <f t="shared" si="1440"/>
        <v/>
      </c>
      <c r="DI968" s="239" t="str">
        <f t="shared" si="1441"/>
        <v/>
      </c>
      <c r="DJ968" s="239" t="str">
        <f t="shared" si="1442"/>
        <v/>
      </c>
      <c r="DK968" s="239" t="str">
        <f t="shared" si="1443"/>
        <v/>
      </c>
      <c r="DL968" s="239" t="str">
        <f t="shared" si="1444"/>
        <v/>
      </c>
      <c r="DM968" s="239" t="str">
        <f t="shared" si="1445"/>
        <v/>
      </c>
      <c r="DN968" s="239" t="str">
        <f t="shared" si="1446"/>
        <v/>
      </c>
      <c r="DO968" s="239" t="str">
        <f t="shared" si="1447"/>
        <v/>
      </c>
      <c r="DP968" s="239" t="str">
        <f t="shared" si="1448"/>
        <v/>
      </c>
    </row>
    <row r="969" spans="1:120" ht="35.25" hidden="1" customHeight="1" x14ac:dyDescent="0.25">
      <c r="A969" s="49" t="s">
        <v>4512</v>
      </c>
      <c r="B969" s="49">
        <v>6000</v>
      </c>
      <c r="C969" s="49" t="s">
        <v>71</v>
      </c>
      <c r="D969" s="49" t="s">
        <v>3728</v>
      </c>
      <c r="E969" s="49">
        <v>6</v>
      </c>
      <c r="F969" s="49" t="s">
        <v>3798</v>
      </c>
      <c r="G969" s="49" t="str">
        <f t="shared" si="1450"/>
        <v>6000-6</v>
      </c>
      <c r="H969" s="49" t="s">
        <v>75</v>
      </c>
      <c r="I969" s="49" t="s">
        <v>196</v>
      </c>
      <c r="J969" s="49" t="s">
        <v>3799</v>
      </c>
      <c r="K969" s="49" t="s">
        <v>931</v>
      </c>
      <c r="L969" s="49" t="s">
        <v>125</v>
      </c>
      <c r="M969" s="49" t="s">
        <v>3730</v>
      </c>
      <c r="N969" s="49" t="s">
        <v>643</v>
      </c>
      <c r="O969" s="49" t="s">
        <v>516</v>
      </c>
      <c r="P969" s="49" t="s">
        <v>3800</v>
      </c>
      <c r="Q969" s="50">
        <v>0.04</v>
      </c>
      <c r="R969" s="50"/>
      <c r="S969" s="49">
        <v>400</v>
      </c>
      <c r="T969" s="49" t="s">
        <v>84</v>
      </c>
      <c r="U969" s="49" t="s">
        <v>3801</v>
      </c>
      <c r="V969" s="51">
        <v>44942</v>
      </c>
      <c r="W969" s="51">
        <v>45275</v>
      </c>
      <c r="X969" s="49" t="s">
        <v>2252</v>
      </c>
      <c r="Y969" s="49" t="s">
        <v>87</v>
      </c>
      <c r="Z969" s="59" t="s">
        <v>100</v>
      </c>
      <c r="AA969" s="201">
        <v>1</v>
      </c>
      <c r="AB969" s="200" t="s">
        <v>3802</v>
      </c>
      <c r="AC969" s="202">
        <v>45275</v>
      </c>
      <c r="AD969" s="201">
        <v>1</v>
      </c>
      <c r="AE969" s="200" t="s">
        <v>888</v>
      </c>
      <c r="AF969" s="202">
        <v>45275</v>
      </c>
      <c r="AG969" s="200" t="s">
        <v>79</v>
      </c>
      <c r="AH969" s="200" t="s">
        <v>92</v>
      </c>
      <c r="AI969" s="52">
        <f t="shared" ref="AI969:AI1032" si="1462">+IF(H969="Producto",AD969*Q969,AD969*R969)</f>
        <v>0.04</v>
      </c>
      <c r="AJ969" s="52"/>
      <c r="AK969" s="52"/>
      <c r="AL969" s="239" t="str">
        <f t="shared" si="1386"/>
        <v/>
      </c>
      <c r="AM969" s="239" t="str">
        <f t="shared" si="1387"/>
        <v/>
      </c>
      <c r="AN969" s="239" t="str">
        <f t="shared" si="1388"/>
        <v/>
      </c>
      <c r="AO969" s="239" t="str">
        <f t="shared" si="1389"/>
        <v/>
      </c>
      <c r="AP969" s="239" t="str">
        <f t="shared" si="1390"/>
        <v/>
      </c>
      <c r="AQ969" s="239" t="str">
        <f t="shared" si="1391"/>
        <v/>
      </c>
      <c r="AR969" s="239" t="str">
        <f t="shared" si="1392"/>
        <v/>
      </c>
      <c r="AS969" s="239" t="str">
        <f t="shared" si="1393"/>
        <v/>
      </c>
      <c r="AT969" s="239" t="str">
        <f t="shared" si="1394"/>
        <v/>
      </c>
      <c r="AU969" s="239" t="str">
        <f t="shared" ref="AU969:AU1032" si="1463">IF(AU$8=$C969,"",IF($H969="Producto","",IF(ISNUMBER(FIND(AU$8,$X969,1)),AD969,"")))</f>
        <v/>
      </c>
      <c r="AV969" s="239" t="str">
        <f t="shared" ref="AV969:AV1032" si="1464">IF(AV$8=$C969,"",IF($H969="Producto","",IF(ISNUMBER(FIND(AV$8,$X969,1)),AD969,"")))</f>
        <v/>
      </c>
      <c r="AW969" s="239" t="str">
        <f t="shared" ref="AW969:AW1032" si="1465">IF(AW$8=$C969,"",IF($H969="Producto","",IF(ISNUMBER(FIND(AW$8,$X969,1)),AD969,"")))</f>
        <v/>
      </c>
      <c r="AX969" s="239" t="str">
        <f t="shared" ref="AX969:AX1032" si="1466">IF(AX$8=$C969,"",IF($H969="Producto","",IF(ISNUMBER(FIND(AX$8,$X969,1)),AD969,"")))</f>
        <v/>
      </c>
      <c r="AY969" s="239" t="str">
        <f t="shared" ref="AY969:AY1032" si="1467">IF(AY$8=$C969,"",IF($H969="Producto","",IF(ISNUMBER(FIND(AY$8,$X969,1)),AD969,"")))</f>
        <v/>
      </c>
      <c r="AZ969" s="239" t="str">
        <f t="shared" ref="AZ969:AZ1032" si="1468">IF(AZ$8=$C969,"",IF($H969="Producto","",IF(ISNUMBER(FIND(AZ$8,$X969,1)),AD969,"")))</f>
        <v/>
      </c>
      <c r="BA969" s="239" t="str">
        <f t="shared" ref="BA969:BA1032" si="1469">IF(BA$8=$C969,"",IF($H969="Producto","",IF(ISNUMBER(FIND(BA$8,$X969,1)),AD969,"")))</f>
        <v/>
      </c>
      <c r="BB969" s="239" t="str">
        <f t="shared" ref="BB969:BB1032" si="1470">IF(BB$8=$C969,"",IF($H969="Producto","",IF(ISNUMBER(FIND(BB$8,$X969,1)),AD969,"")))</f>
        <v/>
      </c>
      <c r="BC969" s="239" t="str">
        <f t="shared" ref="BC969:BC1032" si="1471">IF(BC$8=$C969,"",IF($H969="Producto","",IF(ISNUMBER(FIND(BC$8,$X969,1)),AD969,"")))</f>
        <v/>
      </c>
      <c r="BD969" s="239" t="str">
        <f t="shared" ref="BD969:BD1032" si="1472">IF(BD$8=$C969,"",IF($H969="Producto","",IF(ISNUMBER(FIND(BD$8,$X969,1)),AD969,"")))</f>
        <v/>
      </c>
      <c r="BE969" s="239" t="str">
        <f t="shared" ref="BE969:BE1032" si="1473">IF(BE$8=$C969,"",IF($H969="Producto","",IF(ISNUMBER(FIND(BE$8,$X969,1)),AD969,"")))</f>
        <v/>
      </c>
      <c r="BF969" s="239" t="str">
        <f t="shared" ref="BF969:BF1032" si="1474">IF(BF$8=$C969,"",IF($H969="Producto","",IF(ISNUMBER(FIND(BF$8,$X969,1)),AD969,"")))</f>
        <v/>
      </c>
      <c r="BG969" s="239" t="str">
        <f t="shared" ref="BG969:BG1032" si="1475">IF(BG$8=$C969,"",IF($H969="Producto","",IF(ISNUMBER(FIND(BG$8,$X969,1)),AD969,"")))</f>
        <v/>
      </c>
      <c r="BH969" s="239" t="str">
        <f t="shared" ref="BH969:BH1032" si="1476">IF(BH$8=$C969,"",IF($H969="Producto","",IF(ISNUMBER(FIND(BH$8,$X969,1)),AD969,"")))</f>
        <v/>
      </c>
      <c r="BI969" s="239" t="str">
        <f t="shared" ref="BI969:BI1032" si="1477">IF(BI$8=$C969,"",IF($H969="Producto","",IF(ISNUMBER(FIND(BI$8,$X969,1)),AD969,"")))</f>
        <v/>
      </c>
      <c r="BJ969" s="239" t="str">
        <f t="shared" ref="BJ969:BJ1032" si="1478">IF(BJ$8=$C969,"",IF($H969="Producto","",IF(ISNUMBER(FIND(BJ$8,$X969,1)),AD969,"")))</f>
        <v/>
      </c>
      <c r="BK969" s="239" t="str">
        <f t="shared" ref="BK969:BK1032" si="1479">IF(BK$8=$C969,"",IF($H969="Producto","",IF(ISNUMBER(FIND(BK$8,$X969,1)),AD969,"")))</f>
        <v/>
      </c>
      <c r="BL969" s="239" t="str">
        <f t="shared" ref="BL969:BL1032" si="1480">IF(BL$8=$C969,"",IF($H969="Producto","",IF(ISNUMBER(FIND(BL$8,$X969,1)),AD969,"")))</f>
        <v/>
      </c>
      <c r="BN969" s="239" t="str">
        <f t="shared" si="1395"/>
        <v/>
      </c>
      <c r="BO969" s="239" t="str">
        <f t="shared" si="1396"/>
        <v/>
      </c>
      <c r="BP969" s="239" t="str">
        <f t="shared" si="1397"/>
        <v/>
      </c>
      <c r="BQ969" s="239" t="str">
        <f t="shared" si="1398"/>
        <v/>
      </c>
      <c r="BR969" s="239" t="str">
        <f t="shared" si="1399"/>
        <v/>
      </c>
      <c r="BS969" s="239" t="str">
        <f t="shared" si="1400"/>
        <v/>
      </c>
      <c r="BT969" s="239" t="str">
        <f t="shared" si="1401"/>
        <v/>
      </c>
      <c r="BU969" s="239" t="str">
        <f t="shared" si="1402"/>
        <v/>
      </c>
      <c r="BV969" s="239" t="str">
        <f t="shared" si="1403"/>
        <v/>
      </c>
      <c r="BW969" s="239" t="str">
        <f t="shared" si="1404"/>
        <v/>
      </c>
      <c r="BX969" s="239" t="str">
        <f t="shared" si="1405"/>
        <v/>
      </c>
      <c r="BY969" s="239" t="str">
        <f t="shared" si="1406"/>
        <v/>
      </c>
      <c r="BZ969" s="239" t="str">
        <f t="shared" si="1407"/>
        <v/>
      </c>
      <c r="CA969" s="239" t="str">
        <f t="shared" si="1408"/>
        <v/>
      </c>
      <c r="CB969" s="239" t="str">
        <f t="shared" si="1409"/>
        <v/>
      </c>
      <c r="CC969" s="239" t="str">
        <f t="shared" si="1410"/>
        <v/>
      </c>
      <c r="CD969" s="239" t="str">
        <f t="shared" si="1411"/>
        <v/>
      </c>
      <c r="CE969" s="239" t="str">
        <f t="shared" si="1412"/>
        <v/>
      </c>
      <c r="CF969" s="239" t="str">
        <f t="shared" si="1413"/>
        <v/>
      </c>
      <c r="CG969" s="239" t="str">
        <f t="shared" si="1414"/>
        <v/>
      </c>
      <c r="CH969" s="239" t="str">
        <f t="shared" si="1415"/>
        <v/>
      </c>
      <c r="CI969" s="239" t="str">
        <f t="shared" si="1416"/>
        <v/>
      </c>
      <c r="CJ969" s="239" t="str">
        <f t="shared" si="1417"/>
        <v/>
      </c>
      <c r="CK969" s="239" t="str">
        <f t="shared" si="1418"/>
        <v/>
      </c>
      <c r="CL969" s="239" t="str">
        <f t="shared" si="1419"/>
        <v/>
      </c>
      <c r="CM969" s="239" t="str">
        <f t="shared" si="1420"/>
        <v/>
      </c>
      <c r="CN969" s="239" t="str">
        <f t="shared" si="1421"/>
        <v/>
      </c>
      <c r="CP969" s="239" t="str">
        <f t="shared" si="1422"/>
        <v/>
      </c>
      <c r="CQ969" s="239" t="str">
        <f t="shared" si="1423"/>
        <v/>
      </c>
      <c r="CR969" s="239" t="str">
        <f t="shared" si="1424"/>
        <v/>
      </c>
      <c r="CS969" s="239" t="str">
        <f t="shared" si="1425"/>
        <v/>
      </c>
      <c r="CT969" s="239" t="str">
        <f t="shared" si="1426"/>
        <v/>
      </c>
      <c r="CU969" s="239" t="str">
        <f t="shared" si="1427"/>
        <v/>
      </c>
      <c r="CV969" s="239" t="str">
        <f t="shared" si="1428"/>
        <v/>
      </c>
      <c r="CW969" s="239" t="str">
        <f t="shared" si="1429"/>
        <v/>
      </c>
      <c r="CX969" s="239" t="str">
        <f t="shared" si="1430"/>
        <v/>
      </c>
      <c r="CY969" s="239" t="str">
        <f t="shared" si="1431"/>
        <v/>
      </c>
      <c r="CZ969" s="239" t="str">
        <f t="shared" si="1432"/>
        <v/>
      </c>
      <c r="DA969" s="239" t="str">
        <f t="shared" si="1433"/>
        <v/>
      </c>
      <c r="DB969" s="239" t="str">
        <f t="shared" si="1434"/>
        <v/>
      </c>
      <c r="DC969" s="239" t="str">
        <f t="shared" si="1435"/>
        <v/>
      </c>
      <c r="DD969" s="239" t="str">
        <f t="shared" si="1436"/>
        <v/>
      </c>
      <c r="DE969" s="239" t="str">
        <f t="shared" si="1437"/>
        <v/>
      </c>
      <c r="DF969" s="239" t="str">
        <f t="shared" si="1438"/>
        <v/>
      </c>
      <c r="DG969" s="239" t="str">
        <f t="shared" si="1439"/>
        <v/>
      </c>
      <c r="DH969" s="239" t="str">
        <f t="shared" si="1440"/>
        <v/>
      </c>
      <c r="DI969" s="239" t="str">
        <f t="shared" si="1441"/>
        <v/>
      </c>
      <c r="DJ969" s="239" t="str">
        <f t="shared" si="1442"/>
        <v/>
      </c>
      <c r="DK969" s="239" t="str">
        <f t="shared" si="1443"/>
        <v/>
      </c>
      <c r="DL969" s="239" t="str">
        <f t="shared" si="1444"/>
        <v/>
      </c>
      <c r="DM969" s="239" t="str">
        <f t="shared" si="1445"/>
        <v/>
      </c>
      <c r="DN969" s="239" t="str">
        <f t="shared" si="1446"/>
        <v/>
      </c>
      <c r="DO969" s="239" t="str">
        <f t="shared" si="1447"/>
        <v/>
      </c>
      <c r="DP969" s="239" t="str">
        <f t="shared" si="1448"/>
        <v/>
      </c>
    </row>
    <row r="970" spans="1:120" ht="35.25" hidden="1" customHeight="1" x14ac:dyDescent="0.25">
      <c r="A970" s="53" t="s">
        <v>4512</v>
      </c>
      <c r="B970" s="53">
        <v>6000</v>
      </c>
      <c r="C970" s="53" t="s">
        <v>71</v>
      </c>
      <c r="D970" s="53" t="s">
        <v>3728</v>
      </c>
      <c r="E970" s="53">
        <v>6</v>
      </c>
      <c r="F970" s="53" t="s">
        <v>3803</v>
      </c>
      <c r="G970" s="53" t="str">
        <f t="shared" si="1450"/>
        <v>6000-6</v>
      </c>
      <c r="H970" s="53" t="s">
        <v>94</v>
      </c>
      <c r="I970" s="53" t="s">
        <v>196</v>
      </c>
      <c r="J970" s="53" t="s">
        <v>80</v>
      </c>
      <c r="K970" s="53" t="s">
        <v>80</v>
      </c>
      <c r="L970" s="53" t="s">
        <v>80</v>
      </c>
      <c r="M970" s="53" t="s">
        <v>80</v>
      </c>
      <c r="N970" s="53" t="s">
        <v>80</v>
      </c>
      <c r="O970" s="53" t="s">
        <v>80</v>
      </c>
      <c r="P970" s="53" t="s">
        <v>3804</v>
      </c>
      <c r="Q970" s="52">
        <v>0.5</v>
      </c>
      <c r="R970" s="119">
        <f>+Q970*Q969</f>
        <v>0.02</v>
      </c>
      <c r="S970" s="53">
        <v>4</v>
      </c>
      <c r="T970" s="53" t="s">
        <v>84</v>
      </c>
      <c r="U970" s="53" t="s">
        <v>3805</v>
      </c>
      <c r="V970" s="23">
        <v>44942</v>
      </c>
      <c r="W970" s="23">
        <v>45260</v>
      </c>
      <c r="X970" s="53" t="s">
        <v>2252</v>
      </c>
      <c r="Y970" s="49" t="s">
        <v>87</v>
      </c>
      <c r="Z970" s="59" t="s">
        <v>100</v>
      </c>
      <c r="AA970" s="201">
        <v>1</v>
      </c>
      <c r="AB970" s="200" t="s">
        <v>3806</v>
      </c>
      <c r="AC970" s="202">
        <v>45260</v>
      </c>
      <c r="AD970" s="201">
        <v>1</v>
      </c>
      <c r="AE970" s="200" t="s">
        <v>386</v>
      </c>
      <c r="AF970" s="202">
        <v>45260</v>
      </c>
      <c r="AG970" s="200" t="s">
        <v>79</v>
      </c>
      <c r="AH970" s="201">
        <v>1</v>
      </c>
      <c r="AI970" s="52">
        <f t="shared" si="1462"/>
        <v>0.02</v>
      </c>
      <c r="AJ970" s="52">
        <f t="shared" ref="AJ970:AJ971" si="1481">+AI970/R970</f>
        <v>1</v>
      </c>
      <c r="AK970" s="52"/>
      <c r="AL970" s="239" t="str">
        <f t="shared" ref="AL970:AL1033" si="1482">IF(AL$8=$C970,"",IF($H970="Producto","",IF(ISNUMBER(FIND(AL$8,$X970,1)),AD970,"")))</f>
        <v/>
      </c>
      <c r="AM970" s="239" t="str">
        <f t="shared" ref="AM970:AM1033" si="1483">IF(AM$8=$C970,"",IF($H970="Producto","",IF(ISNUMBER(FIND(AM$8,$X970,1)),AD970,"")))</f>
        <v/>
      </c>
      <c r="AN970" s="239" t="str">
        <f t="shared" ref="AN970:AN1033" si="1484">IF(AN$8=$C970,"",IF($H970="Producto","",IF(ISNUMBER(FIND(AN$8,$X970,1)),AD970,"")))</f>
        <v/>
      </c>
      <c r="AO970" s="239" t="str">
        <f t="shared" ref="AO970:AO1033" si="1485">IF(AO$8=$C970,"",IF($H970="Producto","",IF(ISNUMBER(FIND(AO$8,$X970,1)),AD970,"")))</f>
        <v/>
      </c>
      <c r="AP970" s="239" t="str">
        <f t="shared" ref="AP970:AP1033" si="1486">IF(AP$8=$C970,"",IF($H970="Producto","",IF(ISNUMBER(FIND(AP$8,$X970,1)),AD970,"")))</f>
        <v/>
      </c>
      <c r="AQ970" s="239" t="str">
        <f t="shared" ref="AQ970:AQ1033" si="1487">IF(AQ$8=$C970,"",IF($H970="Producto","",IF(ISNUMBER(FIND(AQ$8,$X970,1)),AD970,"")))</f>
        <v/>
      </c>
      <c r="AR970" s="239" t="str">
        <f t="shared" ref="AR970:AR1033" si="1488">IF(AR$8=$C970,"",IF($H970="Producto","",IF(ISNUMBER(FIND(AR$8,$X970,1)),AD970,"")))</f>
        <v/>
      </c>
      <c r="AS970" s="239" t="str">
        <f t="shared" ref="AS970:AS1033" si="1489">IF(AS$8=$C970,"",IF($H970="Producto","",IF(ISNUMBER(FIND(AS$8,$X970,1)),AD970,"")))</f>
        <v/>
      </c>
      <c r="AT970" s="239" t="str">
        <f t="shared" ref="AT970:AT1033" si="1490">IF(AT$8=$C970,"",IF($H970="Producto","",IF(ISNUMBER(FIND(AT$8,$X970,1)),AD970,"")))</f>
        <v/>
      </c>
      <c r="AU970" s="239" t="str">
        <f t="shared" si="1463"/>
        <v/>
      </c>
      <c r="AV970" s="239" t="str">
        <f t="shared" si="1464"/>
        <v/>
      </c>
      <c r="AW970" s="239" t="str">
        <f t="shared" si="1465"/>
        <v/>
      </c>
      <c r="AX970" s="239" t="str">
        <f t="shared" si="1466"/>
        <v/>
      </c>
      <c r="AY970" s="239" t="str">
        <f t="shared" si="1467"/>
        <v/>
      </c>
      <c r="AZ970" s="239" t="str">
        <f t="shared" si="1468"/>
        <v/>
      </c>
      <c r="BA970" s="239" t="str">
        <f t="shared" si="1469"/>
        <v/>
      </c>
      <c r="BB970" s="239" t="str">
        <f t="shared" si="1470"/>
        <v/>
      </c>
      <c r="BC970" s="239" t="str">
        <f t="shared" si="1471"/>
        <v/>
      </c>
      <c r="BD970" s="239" t="str">
        <f t="shared" si="1472"/>
        <v/>
      </c>
      <c r="BE970" s="239" t="str">
        <f t="shared" si="1473"/>
        <v/>
      </c>
      <c r="BF970" s="239" t="str">
        <f t="shared" si="1474"/>
        <v/>
      </c>
      <c r="BG970" s="239" t="str">
        <f t="shared" si="1475"/>
        <v/>
      </c>
      <c r="BH970" s="239" t="str">
        <f t="shared" si="1476"/>
        <v/>
      </c>
      <c r="BI970" s="239" t="str">
        <f t="shared" si="1477"/>
        <v/>
      </c>
      <c r="BJ970" s="239" t="str">
        <f t="shared" si="1478"/>
        <v/>
      </c>
      <c r="BK970" s="239" t="str">
        <f t="shared" si="1479"/>
        <v/>
      </c>
      <c r="BL970" s="239" t="str">
        <f t="shared" si="1480"/>
        <v/>
      </c>
      <c r="BN970" s="239" t="str">
        <f t="shared" ref="BN970:BN1033" si="1491">IF(AL$8=$C970,"",IF($H970="Producto","",IF(ISNUMBER(FIND(AL$8,$X970,1)),AH970,"")))</f>
        <v/>
      </c>
      <c r="BO970" s="239" t="str">
        <f t="shared" ref="BO970:BO1033" si="1492">IF(AM$8=$C970,"",IF($H970="Producto","",IF(ISNUMBER(FIND(AM$8,$X970,1)),AH970,"")))</f>
        <v/>
      </c>
      <c r="BP970" s="239" t="str">
        <f t="shared" ref="BP970:BP1033" si="1493">IF(AN$8=$C970,"",IF($H970="Producto","",IF(ISNUMBER(FIND(AN$8,$X970,1)),AH970,"")))</f>
        <v/>
      </c>
      <c r="BQ970" s="239" t="str">
        <f t="shared" ref="BQ970:BQ1033" si="1494">IF(AO$8=$C970,"",IF($H970="Producto","",IF(ISNUMBER(FIND(AO$8,$X970,1)),AH970,"")))</f>
        <v/>
      </c>
      <c r="BR970" s="239" t="str">
        <f t="shared" ref="BR970:BR1033" si="1495">IF(AP$8=$C970,"",IF($H970="Producto","",IF(ISNUMBER(FIND(AP$8,$X970,1)),AH970,"")))</f>
        <v/>
      </c>
      <c r="BS970" s="239" t="str">
        <f t="shared" ref="BS970:BS1033" si="1496">IF(AQ$8=$C970,"",IF($H970="Producto","",IF(ISNUMBER(FIND(AQ$8,$X970,1)),AH970,"")))</f>
        <v/>
      </c>
      <c r="BT970" s="239" t="str">
        <f t="shared" ref="BT970:BT1033" si="1497">IF(AR$8=$C970,"",IF($H970="Producto","",IF(ISNUMBER(FIND(AR$8,$X970,1)),AH970,"")))</f>
        <v/>
      </c>
      <c r="BU970" s="239" t="str">
        <f t="shared" ref="BU970:BU1033" si="1498">IF(AS$8=$C970,"",IF($H970="Producto","",IF(ISNUMBER(FIND(AS$8,$X970,1)),AH970,"")))</f>
        <v/>
      </c>
      <c r="BV970" s="239" t="str">
        <f t="shared" ref="BV970:BV1033" si="1499">IF(AT$8=$C970,"",IF($H970="Producto","",IF(ISNUMBER(FIND(AT$8,$X970,1)),AH970,"")))</f>
        <v/>
      </c>
      <c r="BW970" s="239" t="str">
        <f t="shared" ref="BW970:BW1033" si="1500">IF(AU$8=$C970,"",IF($H970="Producto","",IF(ISNUMBER(FIND(AU$8,$X970,1)),AH970,"")))</f>
        <v/>
      </c>
      <c r="BX970" s="239" t="str">
        <f t="shared" ref="BX970:BX1033" si="1501">IF(AV$8=$C970,"",IF($H970="Producto","",IF(ISNUMBER(FIND(AV$8,$X970,1)),AH970,"")))</f>
        <v/>
      </c>
      <c r="BY970" s="239" t="str">
        <f t="shared" ref="BY970:BY1033" si="1502">IF(AW$8=$C970,"",IF($H970="Producto","",IF(ISNUMBER(FIND(AW$8,$X970,1)),AH970,"")))</f>
        <v/>
      </c>
      <c r="BZ970" s="239" t="str">
        <f t="shared" ref="BZ970:BZ1033" si="1503">IF(AX$8=$C970,"",IF($H970="Producto","",IF(ISNUMBER(FIND(AX$8,$X970,1)),AH970,"")))</f>
        <v/>
      </c>
      <c r="CA970" s="239" t="str">
        <f t="shared" ref="CA970:CA1033" si="1504">IF(AY$8=$C970,"",IF($H970="Producto","",IF(ISNUMBER(FIND(AY$8,$X970,1)),AH970,"")))</f>
        <v/>
      </c>
      <c r="CB970" s="239" t="str">
        <f t="shared" ref="CB970:CB1033" si="1505">IF(AZ$8=$C970,"",IF($H970="Producto","",IF(ISNUMBER(FIND(AZ$8,$X970,1)),AH970,"")))</f>
        <v/>
      </c>
      <c r="CC970" s="239" t="str">
        <f t="shared" ref="CC970:CC1033" si="1506">IF(BA$8=$C970,"",IF($H970="Producto","",IF(ISNUMBER(FIND(BA$8,$X970,1)),AH970,"")))</f>
        <v/>
      </c>
      <c r="CD970" s="239" t="str">
        <f t="shared" ref="CD970:CD1033" si="1507">IF(BB$8=$C970,"",IF($H970="Producto","",IF(ISNUMBER(FIND(BB$8,$X970,1)),AH970,"")))</f>
        <v/>
      </c>
      <c r="CE970" s="239" t="str">
        <f t="shared" ref="CE970:CE1033" si="1508">IF(BC$8=$C970,"",IF($H970="Producto","",IF(ISNUMBER(FIND(BC$8,$X970,1)),AH970,"")))</f>
        <v/>
      </c>
      <c r="CF970" s="239" t="str">
        <f t="shared" ref="CF970:CF1033" si="1509">IF(BD$8=$C970,"",IF($H970="Producto","",IF(ISNUMBER(FIND(BD$8,$X970,1)),AH970,"")))</f>
        <v/>
      </c>
      <c r="CG970" s="239" t="str">
        <f t="shared" ref="CG970:CG1033" si="1510">IF(BE$8=$C970,"",IF($H970="Producto","",IF(ISNUMBER(FIND(BE$8,$X970,1)),AH970,"")))</f>
        <v/>
      </c>
      <c r="CH970" s="239" t="str">
        <f t="shared" ref="CH970:CH1033" si="1511">IF(BF$8=$C970,"",IF($H970="Producto","",IF(ISNUMBER(FIND(BF$8,$X970,1)),AH970,"")))</f>
        <v/>
      </c>
      <c r="CI970" s="239" t="str">
        <f t="shared" ref="CI970:CI1033" si="1512">IF(BG$8=$C970,"",IF($H970="Producto","",IF(ISNUMBER(FIND(BG$8,$X970,1)),AH970,"")))</f>
        <v/>
      </c>
      <c r="CJ970" s="239" t="str">
        <f t="shared" ref="CJ970:CJ1033" si="1513">IF(BH$8=$C970,"",IF($H970="Producto","",IF(ISNUMBER(FIND(BH$8,$X970,1)),AH970,"")))</f>
        <v/>
      </c>
      <c r="CK970" s="239" t="str">
        <f t="shared" ref="CK970:CK1033" si="1514">IF(BI$8=$C970,"",IF($H970="Producto","",IF(ISNUMBER(FIND(BI$8,$X970,1)),AH970,"")))</f>
        <v/>
      </c>
      <c r="CL970" s="239" t="str">
        <f t="shared" ref="CL970:CL1033" si="1515">IF(BJ$8=$C970,"",IF($H970="Producto","",IF(ISNUMBER(FIND(BJ$8,$X970,1)),AH970,"")))</f>
        <v/>
      </c>
      <c r="CM970" s="239" t="str">
        <f t="shared" ref="CM970:CM1033" si="1516">IF(BK$8=$C970,"",IF($H970="Producto","",IF(ISNUMBER(FIND(BK$8,$X970,1)),AH970,"")))</f>
        <v/>
      </c>
      <c r="CN970" s="239" t="str">
        <f t="shared" ref="CN970:CN1033" si="1517">IF(BL$8=$C970,"",IF($H970="Producto","",IF(ISNUMBER(FIND(BL$8,$X970,1)),AH970,"")))</f>
        <v/>
      </c>
      <c r="CP970" s="239" t="str">
        <f t="shared" ref="CP970:CP1033" si="1518">IF(AL$8=$C970,"",IF($H970="Producto","",IF(ISNUMBER(FIND(AL$8,$X970,1)),$Y970,"")))</f>
        <v/>
      </c>
      <c r="CQ970" s="239" t="str">
        <f t="shared" ref="CQ970:CQ1033" si="1519">IF(AM$8=$C970,"",IF($H970="Producto","",IF(ISNUMBER(FIND(AM$8,$X970,1)),$Y970,"")))</f>
        <v/>
      </c>
      <c r="CR970" s="239" t="str">
        <f t="shared" ref="CR970:CR1033" si="1520">IF(AN$8=$C970,"",IF($H970="Producto","",IF(ISNUMBER(FIND(AN$8,$X970,1)),$Y970,"")))</f>
        <v/>
      </c>
      <c r="CS970" s="239" t="str">
        <f t="shared" ref="CS970:CS1033" si="1521">IF(AO$8=$C970,"",IF($H970="Producto","",IF(ISNUMBER(FIND(AO$8,$X970,1)),$Y970,"")))</f>
        <v/>
      </c>
      <c r="CT970" s="239" t="str">
        <f t="shared" ref="CT970:CT1033" si="1522">IF(AP$8=$C970,"",IF($H970="Producto","",IF(ISNUMBER(FIND(AP$8,$X970,1)),$Y970,"")))</f>
        <v/>
      </c>
      <c r="CU970" s="239" t="str">
        <f t="shared" ref="CU970:CU1033" si="1523">IF(AQ$8=$C970,"",IF($H970="Producto","",IF(ISNUMBER(FIND(AQ$8,$X970,1)),$Y970,"")))</f>
        <v/>
      </c>
      <c r="CV970" s="239" t="str">
        <f t="shared" ref="CV970:CV1033" si="1524">IF(AR$8=$C970,"",IF($H970="Producto","",IF(ISNUMBER(FIND(AR$8,$X970,1)),$Y970,"")))</f>
        <v/>
      </c>
      <c r="CW970" s="239" t="str">
        <f t="shared" ref="CW970:CW1033" si="1525">IF(AS$8=$C970,"",IF($H970="Producto","",IF(ISNUMBER(FIND(AS$8,$X970,1)),$Y970,"")))</f>
        <v/>
      </c>
      <c r="CX970" s="239" t="str">
        <f t="shared" ref="CX970:CX1033" si="1526">IF(AT$8=$C970,"",IF($H970="Producto","",IF(ISNUMBER(FIND(AT$8,$X970,1)),$Y970,"")))</f>
        <v/>
      </c>
      <c r="CY970" s="239" t="str">
        <f t="shared" ref="CY970:CY1033" si="1527">IF(AU$8=$C970,"",IF($H970="Producto","",IF(ISNUMBER(FIND(AU$8,$X970,1)),$Y970,"")))</f>
        <v/>
      </c>
      <c r="CZ970" s="239" t="str">
        <f t="shared" ref="CZ970:CZ1033" si="1528">IF(AV$8=$C970,"",IF($H970="Producto","",IF(ISNUMBER(FIND(AV$8,$X970,1)),$Y970,"")))</f>
        <v/>
      </c>
      <c r="DA970" s="239" t="str">
        <f t="shared" ref="DA970:DA1033" si="1529">IF(AW$8=$C970,"",IF($H970="Producto","",IF(ISNUMBER(FIND(AW$8,$X970,1)),$Y970,"")))</f>
        <v/>
      </c>
      <c r="DB970" s="239" t="str">
        <f t="shared" ref="DB970:DB1033" si="1530">IF(AX$8=$C970,"",IF($H970="Producto","",IF(ISNUMBER(FIND(AX$8,$X970,1)),$Y970,"")))</f>
        <v/>
      </c>
      <c r="DC970" s="239" t="str">
        <f t="shared" ref="DC970:DC1033" si="1531">IF(AY$8=$C970,"",IF($H970="Producto","",IF(ISNUMBER(FIND(AY$8,$X970,1)),$Y970,"")))</f>
        <v/>
      </c>
      <c r="DD970" s="239" t="str">
        <f t="shared" ref="DD970:DD1033" si="1532">IF(AZ$8=$C970,"",IF($H970="Producto","",IF(ISNUMBER(FIND(AZ$8,$X970,1)),$Y970,"")))</f>
        <v/>
      </c>
      <c r="DE970" s="239" t="str">
        <f t="shared" ref="DE970:DE1033" si="1533">IF(BA$8=$C970,"",IF($H970="Producto","",IF(ISNUMBER(FIND(BA$8,$X970,1)),$Y970,"")))</f>
        <v/>
      </c>
      <c r="DF970" s="239" t="str">
        <f t="shared" ref="DF970:DF1033" si="1534">IF(BB$8=$C970,"",IF($H970="Producto","",IF(ISNUMBER(FIND(BB$8,$X970,1)),$Y970,"")))</f>
        <v/>
      </c>
      <c r="DG970" s="239" t="str">
        <f t="shared" ref="DG970:DG1033" si="1535">IF(BC$8=$C970,"",IF($H970="Producto","",IF(ISNUMBER(FIND(BC$8,$X970,1)),$Y970,"")))</f>
        <v/>
      </c>
      <c r="DH970" s="239" t="str">
        <f t="shared" ref="DH970:DH1033" si="1536">IF(BD$8=$C970,"",IF($H970="Producto","",IF(ISNUMBER(FIND(BD$8,$X970,1)),$Y970,"")))</f>
        <v/>
      </c>
      <c r="DI970" s="239" t="str">
        <f t="shared" ref="DI970:DI1033" si="1537">IF(BE$8=$C970,"",IF($H970="Producto","",IF(ISNUMBER(FIND(BE$8,$X970,1)),$Y970,"")))</f>
        <v/>
      </c>
      <c r="DJ970" s="239" t="str">
        <f t="shared" ref="DJ970:DJ1033" si="1538">IF(BF$8=$C970,"",IF($H970="Producto","",IF(ISNUMBER(FIND(BF$8,$X970,1)),$Y970,"")))</f>
        <v/>
      </c>
      <c r="DK970" s="239" t="str">
        <f t="shared" ref="DK970:DK1033" si="1539">IF(BG$8=$C970,"",IF($H970="Producto","",IF(ISNUMBER(FIND(BG$8,$X970,1)),$Y970,"")))</f>
        <v/>
      </c>
      <c r="DL970" s="239" t="str">
        <f t="shared" ref="DL970:DL1033" si="1540">IF(BH$8=$C970,"",IF($H970="Producto","",IF(ISNUMBER(FIND(BH$8,$X970,1)),$Y970,"")))</f>
        <v/>
      </c>
      <c r="DM970" s="239" t="str">
        <f t="shared" ref="DM970:DM1033" si="1541">IF(BI$8=$C970,"",IF($H970="Producto","",IF(ISNUMBER(FIND(BI$8,$X970,1)),$Y970,"")))</f>
        <v/>
      </c>
      <c r="DN970" s="239" t="str">
        <f t="shared" ref="DN970:DN1033" si="1542">IF(BJ$8=$C970,"",IF($H970="Producto","",IF(ISNUMBER(FIND(BJ$8,$X970,1)),$Y970,"")))</f>
        <v/>
      </c>
      <c r="DO970" s="239" t="str">
        <f t="shared" ref="DO970:DO1033" si="1543">IF(BK$8=$C970,"",IF($H970="Producto","",IF(ISNUMBER(FIND(BK$8,$X970,1)),$Y970,"")))</f>
        <v/>
      </c>
      <c r="DP970" s="239" t="str">
        <f t="shared" ref="DP970:DP1033" si="1544">IF(BL$8=$C970,"",IF($H970="Producto","",IF(ISNUMBER(FIND(BL$8,$X970,1)),$Y970,"")))</f>
        <v/>
      </c>
    </row>
    <row r="971" spans="1:120" ht="35.25" hidden="1" customHeight="1" x14ac:dyDescent="0.25">
      <c r="A971" s="53" t="s">
        <v>4512</v>
      </c>
      <c r="B971" s="53">
        <v>6000</v>
      </c>
      <c r="C971" s="53" t="s">
        <v>71</v>
      </c>
      <c r="D971" s="53" t="s">
        <v>3728</v>
      </c>
      <c r="E971" s="53">
        <v>6</v>
      </c>
      <c r="F971" s="53" t="s">
        <v>3807</v>
      </c>
      <c r="G971" s="53" t="str">
        <f t="shared" si="1450"/>
        <v>6000-6</v>
      </c>
      <c r="H971" s="53" t="s">
        <v>94</v>
      </c>
      <c r="I971" s="53" t="s">
        <v>196</v>
      </c>
      <c r="J971" s="53" t="s">
        <v>80</v>
      </c>
      <c r="K971" s="53" t="s">
        <v>80</v>
      </c>
      <c r="L971" s="53" t="s">
        <v>80</v>
      </c>
      <c r="M971" s="53" t="s">
        <v>80</v>
      </c>
      <c r="N971" s="53" t="s">
        <v>80</v>
      </c>
      <c r="O971" s="53" t="s">
        <v>80</v>
      </c>
      <c r="P971" s="53" t="s">
        <v>3800</v>
      </c>
      <c r="Q971" s="52">
        <v>0.5</v>
      </c>
      <c r="R971" s="119">
        <f>+Q971*Q969</f>
        <v>0.02</v>
      </c>
      <c r="S971" s="53">
        <v>400</v>
      </c>
      <c r="T971" s="53" t="s">
        <v>84</v>
      </c>
      <c r="U971" s="53" t="s">
        <v>3808</v>
      </c>
      <c r="V971" s="23">
        <v>44946</v>
      </c>
      <c r="W971" s="23">
        <v>45275</v>
      </c>
      <c r="X971" s="53" t="s">
        <v>2252</v>
      </c>
      <c r="Y971" s="49" t="s">
        <v>87</v>
      </c>
      <c r="Z971" s="59" t="s">
        <v>100</v>
      </c>
      <c r="AA971" s="201">
        <v>1</v>
      </c>
      <c r="AB971" s="200" t="s">
        <v>3809</v>
      </c>
      <c r="AC971" s="202">
        <v>45275</v>
      </c>
      <c r="AD971" s="201">
        <v>1</v>
      </c>
      <c r="AE971" s="200" t="s">
        <v>386</v>
      </c>
      <c r="AF971" s="202">
        <v>45275</v>
      </c>
      <c r="AG971" s="200" t="s">
        <v>79</v>
      </c>
      <c r="AH971" s="201">
        <v>1</v>
      </c>
      <c r="AI971" s="52">
        <f t="shared" si="1462"/>
        <v>0.02</v>
      </c>
      <c r="AJ971" s="52">
        <f t="shared" si="1481"/>
        <v>1</v>
      </c>
      <c r="AK971" s="52"/>
      <c r="AL971" s="239" t="str">
        <f t="shared" si="1482"/>
        <v/>
      </c>
      <c r="AM971" s="239" t="str">
        <f t="shared" si="1483"/>
        <v/>
      </c>
      <c r="AN971" s="239" t="str">
        <f t="shared" si="1484"/>
        <v/>
      </c>
      <c r="AO971" s="239" t="str">
        <f t="shared" si="1485"/>
        <v/>
      </c>
      <c r="AP971" s="239" t="str">
        <f t="shared" si="1486"/>
        <v/>
      </c>
      <c r="AQ971" s="239" t="str">
        <f t="shared" si="1487"/>
        <v/>
      </c>
      <c r="AR971" s="239" t="str">
        <f t="shared" si="1488"/>
        <v/>
      </c>
      <c r="AS971" s="239" t="str">
        <f t="shared" si="1489"/>
        <v/>
      </c>
      <c r="AT971" s="239" t="str">
        <f t="shared" si="1490"/>
        <v/>
      </c>
      <c r="AU971" s="239" t="str">
        <f t="shared" si="1463"/>
        <v/>
      </c>
      <c r="AV971" s="239" t="str">
        <f t="shared" si="1464"/>
        <v/>
      </c>
      <c r="AW971" s="239" t="str">
        <f t="shared" si="1465"/>
        <v/>
      </c>
      <c r="AX971" s="239" t="str">
        <f t="shared" si="1466"/>
        <v/>
      </c>
      <c r="AY971" s="239" t="str">
        <f t="shared" si="1467"/>
        <v/>
      </c>
      <c r="AZ971" s="239" t="str">
        <f t="shared" si="1468"/>
        <v/>
      </c>
      <c r="BA971" s="239" t="str">
        <f t="shared" si="1469"/>
        <v/>
      </c>
      <c r="BB971" s="239" t="str">
        <f t="shared" si="1470"/>
        <v/>
      </c>
      <c r="BC971" s="239" t="str">
        <f t="shared" si="1471"/>
        <v/>
      </c>
      <c r="BD971" s="239" t="str">
        <f t="shared" si="1472"/>
        <v/>
      </c>
      <c r="BE971" s="239" t="str">
        <f t="shared" si="1473"/>
        <v/>
      </c>
      <c r="BF971" s="239" t="str">
        <f t="shared" si="1474"/>
        <v/>
      </c>
      <c r="BG971" s="239" t="str">
        <f t="shared" si="1475"/>
        <v/>
      </c>
      <c r="BH971" s="239" t="str">
        <f t="shared" si="1476"/>
        <v/>
      </c>
      <c r="BI971" s="239" t="str">
        <f t="shared" si="1477"/>
        <v/>
      </c>
      <c r="BJ971" s="239" t="str">
        <f t="shared" si="1478"/>
        <v/>
      </c>
      <c r="BK971" s="239" t="str">
        <f t="shared" si="1479"/>
        <v/>
      </c>
      <c r="BL971" s="239" t="str">
        <f t="shared" si="1480"/>
        <v/>
      </c>
      <c r="BN971" s="239" t="str">
        <f t="shared" si="1491"/>
        <v/>
      </c>
      <c r="BO971" s="239" t="str">
        <f t="shared" si="1492"/>
        <v/>
      </c>
      <c r="BP971" s="239" t="str">
        <f t="shared" si="1493"/>
        <v/>
      </c>
      <c r="BQ971" s="239" t="str">
        <f t="shared" si="1494"/>
        <v/>
      </c>
      <c r="BR971" s="239" t="str">
        <f t="shared" si="1495"/>
        <v/>
      </c>
      <c r="BS971" s="239" t="str">
        <f t="shared" si="1496"/>
        <v/>
      </c>
      <c r="BT971" s="239" t="str">
        <f t="shared" si="1497"/>
        <v/>
      </c>
      <c r="BU971" s="239" t="str">
        <f t="shared" si="1498"/>
        <v/>
      </c>
      <c r="BV971" s="239" t="str">
        <f t="shared" si="1499"/>
        <v/>
      </c>
      <c r="BW971" s="239" t="str">
        <f t="shared" si="1500"/>
        <v/>
      </c>
      <c r="BX971" s="239" t="str">
        <f t="shared" si="1501"/>
        <v/>
      </c>
      <c r="BY971" s="239" t="str">
        <f t="shared" si="1502"/>
        <v/>
      </c>
      <c r="BZ971" s="239" t="str">
        <f t="shared" si="1503"/>
        <v/>
      </c>
      <c r="CA971" s="239" t="str">
        <f t="shared" si="1504"/>
        <v/>
      </c>
      <c r="CB971" s="239" t="str">
        <f t="shared" si="1505"/>
        <v/>
      </c>
      <c r="CC971" s="239" t="str">
        <f t="shared" si="1506"/>
        <v/>
      </c>
      <c r="CD971" s="239" t="str">
        <f t="shared" si="1507"/>
        <v/>
      </c>
      <c r="CE971" s="239" t="str">
        <f t="shared" si="1508"/>
        <v/>
      </c>
      <c r="CF971" s="239" t="str">
        <f t="shared" si="1509"/>
        <v/>
      </c>
      <c r="CG971" s="239" t="str">
        <f t="shared" si="1510"/>
        <v/>
      </c>
      <c r="CH971" s="239" t="str">
        <f t="shared" si="1511"/>
        <v/>
      </c>
      <c r="CI971" s="239" t="str">
        <f t="shared" si="1512"/>
        <v/>
      </c>
      <c r="CJ971" s="239" t="str">
        <f t="shared" si="1513"/>
        <v/>
      </c>
      <c r="CK971" s="239" t="str">
        <f t="shared" si="1514"/>
        <v/>
      </c>
      <c r="CL971" s="239" t="str">
        <f t="shared" si="1515"/>
        <v/>
      </c>
      <c r="CM971" s="239" t="str">
        <f t="shared" si="1516"/>
        <v/>
      </c>
      <c r="CN971" s="239" t="str">
        <f t="shared" si="1517"/>
        <v/>
      </c>
      <c r="CP971" s="239" t="str">
        <f t="shared" si="1518"/>
        <v/>
      </c>
      <c r="CQ971" s="239" t="str">
        <f t="shared" si="1519"/>
        <v/>
      </c>
      <c r="CR971" s="239" t="str">
        <f t="shared" si="1520"/>
        <v/>
      </c>
      <c r="CS971" s="239" t="str">
        <f t="shared" si="1521"/>
        <v/>
      </c>
      <c r="CT971" s="239" t="str">
        <f t="shared" si="1522"/>
        <v/>
      </c>
      <c r="CU971" s="239" t="str">
        <f t="shared" si="1523"/>
        <v/>
      </c>
      <c r="CV971" s="239" t="str">
        <f t="shared" si="1524"/>
        <v/>
      </c>
      <c r="CW971" s="239" t="str">
        <f t="shared" si="1525"/>
        <v/>
      </c>
      <c r="CX971" s="239" t="str">
        <f t="shared" si="1526"/>
        <v/>
      </c>
      <c r="CY971" s="239" t="str">
        <f t="shared" si="1527"/>
        <v/>
      </c>
      <c r="CZ971" s="239" t="str">
        <f t="shared" si="1528"/>
        <v/>
      </c>
      <c r="DA971" s="239" t="str">
        <f t="shared" si="1529"/>
        <v/>
      </c>
      <c r="DB971" s="239" t="str">
        <f t="shared" si="1530"/>
        <v/>
      </c>
      <c r="DC971" s="239" t="str">
        <f t="shared" si="1531"/>
        <v/>
      </c>
      <c r="DD971" s="239" t="str">
        <f t="shared" si="1532"/>
        <v/>
      </c>
      <c r="DE971" s="239" t="str">
        <f t="shared" si="1533"/>
        <v/>
      </c>
      <c r="DF971" s="239" t="str">
        <f t="shared" si="1534"/>
        <v/>
      </c>
      <c r="DG971" s="239" t="str">
        <f t="shared" si="1535"/>
        <v/>
      </c>
      <c r="DH971" s="239" t="str">
        <f t="shared" si="1536"/>
        <v/>
      </c>
      <c r="DI971" s="239" t="str">
        <f t="shared" si="1537"/>
        <v/>
      </c>
      <c r="DJ971" s="239" t="str">
        <f t="shared" si="1538"/>
        <v/>
      </c>
      <c r="DK971" s="239" t="str">
        <f t="shared" si="1539"/>
        <v/>
      </c>
      <c r="DL971" s="239" t="str">
        <f t="shared" si="1540"/>
        <v/>
      </c>
      <c r="DM971" s="239" t="str">
        <f t="shared" si="1541"/>
        <v/>
      </c>
      <c r="DN971" s="239" t="str">
        <f t="shared" si="1542"/>
        <v/>
      </c>
      <c r="DO971" s="239" t="str">
        <f t="shared" si="1543"/>
        <v/>
      </c>
      <c r="DP971" s="239" t="str">
        <f t="shared" si="1544"/>
        <v/>
      </c>
    </row>
    <row r="972" spans="1:120" ht="35.25" hidden="1" customHeight="1" x14ac:dyDescent="0.25">
      <c r="A972" s="49" t="s">
        <v>4512</v>
      </c>
      <c r="B972" s="49">
        <v>6000</v>
      </c>
      <c r="C972" s="49" t="s">
        <v>71</v>
      </c>
      <c r="D972" s="49" t="s">
        <v>3728</v>
      </c>
      <c r="E972" s="49">
        <v>6</v>
      </c>
      <c r="F972" s="49" t="s">
        <v>3810</v>
      </c>
      <c r="G972" s="49" t="str">
        <f t="shared" si="1450"/>
        <v>6000-7</v>
      </c>
      <c r="H972" s="49" t="s">
        <v>75</v>
      </c>
      <c r="I972" s="49" t="s">
        <v>76</v>
      </c>
      <c r="J972" s="49" t="s">
        <v>123</v>
      </c>
      <c r="K972" s="49" t="s">
        <v>3811</v>
      </c>
      <c r="L972" s="49" t="s">
        <v>125</v>
      </c>
      <c r="M972" s="49" t="s">
        <v>3730</v>
      </c>
      <c r="N972" s="49" t="s">
        <v>659</v>
      </c>
      <c r="O972" s="49" t="s">
        <v>516</v>
      </c>
      <c r="P972" s="49" t="s">
        <v>3812</v>
      </c>
      <c r="Q972" s="50">
        <v>0.04</v>
      </c>
      <c r="R972" s="50"/>
      <c r="S972" s="49">
        <v>30</v>
      </c>
      <c r="T972" s="49" t="s">
        <v>84</v>
      </c>
      <c r="U972" s="49" t="s">
        <v>3813</v>
      </c>
      <c r="V972" s="51">
        <v>44972</v>
      </c>
      <c r="W972" s="51">
        <v>45275</v>
      </c>
      <c r="X972" s="49" t="s">
        <v>2252</v>
      </c>
      <c r="Y972" s="49" t="s">
        <v>87</v>
      </c>
      <c r="Z972" s="59" t="s">
        <v>100</v>
      </c>
      <c r="AA972" s="201">
        <v>1</v>
      </c>
      <c r="AB972" s="200" t="s">
        <v>3814</v>
      </c>
      <c r="AC972" s="202">
        <v>45247</v>
      </c>
      <c r="AD972" s="201">
        <v>1</v>
      </c>
      <c r="AE972" s="200" t="s">
        <v>888</v>
      </c>
      <c r="AF972" s="202">
        <v>45247</v>
      </c>
      <c r="AG972" s="200" t="s">
        <v>79</v>
      </c>
      <c r="AH972" s="200" t="s">
        <v>92</v>
      </c>
      <c r="AI972" s="52">
        <f t="shared" si="1462"/>
        <v>0.04</v>
      </c>
      <c r="AJ972" s="52"/>
      <c r="AK972" s="52"/>
      <c r="AL972" s="239" t="str">
        <f t="shared" si="1482"/>
        <v/>
      </c>
      <c r="AM972" s="239" t="str">
        <f t="shared" si="1483"/>
        <v/>
      </c>
      <c r="AN972" s="239" t="str">
        <f t="shared" si="1484"/>
        <v/>
      </c>
      <c r="AO972" s="239" t="str">
        <f t="shared" si="1485"/>
        <v/>
      </c>
      <c r="AP972" s="239" t="str">
        <f t="shared" si="1486"/>
        <v/>
      </c>
      <c r="AQ972" s="239" t="str">
        <f t="shared" si="1487"/>
        <v/>
      </c>
      <c r="AR972" s="239" t="str">
        <f t="shared" si="1488"/>
        <v/>
      </c>
      <c r="AS972" s="239" t="str">
        <f t="shared" si="1489"/>
        <v/>
      </c>
      <c r="AT972" s="239" t="str">
        <f t="shared" si="1490"/>
        <v/>
      </c>
      <c r="AU972" s="239" t="str">
        <f t="shared" si="1463"/>
        <v/>
      </c>
      <c r="AV972" s="239" t="str">
        <f t="shared" si="1464"/>
        <v/>
      </c>
      <c r="AW972" s="239" t="str">
        <f t="shared" si="1465"/>
        <v/>
      </c>
      <c r="AX972" s="239" t="str">
        <f t="shared" si="1466"/>
        <v/>
      </c>
      <c r="AY972" s="239" t="str">
        <f t="shared" si="1467"/>
        <v/>
      </c>
      <c r="AZ972" s="239" t="str">
        <f t="shared" si="1468"/>
        <v/>
      </c>
      <c r="BA972" s="239" t="str">
        <f t="shared" si="1469"/>
        <v/>
      </c>
      <c r="BB972" s="239" t="str">
        <f t="shared" si="1470"/>
        <v/>
      </c>
      <c r="BC972" s="239" t="str">
        <f t="shared" si="1471"/>
        <v/>
      </c>
      <c r="BD972" s="239" t="str">
        <f t="shared" si="1472"/>
        <v/>
      </c>
      <c r="BE972" s="239" t="str">
        <f t="shared" si="1473"/>
        <v/>
      </c>
      <c r="BF972" s="239" t="str">
        <f t="shared" si="1474"/>
        <v/>
      </c>
      <c r="BG972" s="239" t="str">
        <f t="shared" si="1475"/>
        <v/>
      </c>
      <c r="BH972" s="239" t="str">
        <f t="shared" si="1476"/>
        <v/>
      </c>
      <c r="BI972" s="239" t="str">
        <f t="shared" si="1477"/>
        <v/>
      </c>
      <c r="BJ972" s="239" t="str">
        <f t="shared" si="1478"/>
        <v/>
      </c>
      <c r="BK972" s="239" t="str">
        <f t="shared" si="1479"/>
        <v/>
      </c>
      <c r="BL972" s="239" t="str">
        <f t="shared" si="1480"/>
        <v/>
      </c>
      <c r="BN972" s="239" t="str">
        <f t="shared" si="1491"/>
        <v/>
      </c>
      <c r="BO972" s="239" t="str">
        <f t="shared" si="1492"/>
        <v/>
      </c>
      <c r="BP972" s="239" t="str">
        <f t="shared" si="1493"/>
        <v/>
      </c>
      <c r="BQ972" s="239" t="str">
        <f t="shared" si="1494"/>
        <v/>
      </c>
      <c r="BR972" s="239" t="str">
        <f t="shared" si="1495"/>
        <v/>
      </c>
      <c r="BS972" s="239" t="str">
        <f t="shared" si="1496"/>
        <v/>
      </c>
      <c r="BT972" s="239" t="str">
        <f t="shared" si="1497"/>
        <v/>
      </c>
      <c r="BU972" s="239" t="str">
        <f t="shared" si="1498"/>
        <v/>
      </c>
      <c r="BV972" s="239" t="str">
        <f t="shared" si="1499"/>
        <v/>
      </c>
      <c r="BW972" s="239" t="str">
        <f t="shared" si="1500"/>
        <v/>
      </c>
      <c r="BX972" s="239" t="str">
        <f t="shared" si="1501"/>
        <v/>
      </c>
      <c r="BY972" s="239" t="str">
        <f t="shared" si="1502"/>
        <v/>
      </c>
      <c r="BZ972" s="239" t="str">
        <f t="shared" si="1503"/>
        <v/>
      </c>
      <c r="CA972" s="239" t="str">
        <f t="shared" si="1504"/>
        <v/>
      </c>
      <c r="CB972" s="239" t="str">
        <f t="shared" si="1505"/>
        <v/>
      </c>
      <c r="CC972" s="239" t="str">
        <f t="shared" si="1506"/>
        <v/>
      </c>
      <c r="CD972" s="239" t="str">
        <f t="shared" si="1507"/>
        <v/>
      </c>
      <c r="CE972" s="239" t="str">
        <f t="shared" si="1508"/>
        <v/>
      </c>
      <c r="CF972" s="239" t="str">
        <f t="shared" si="1509"/>
        <v/>
      </c>
      <c r="CG972" s="239" t="str">
        <f t="shared" si="1510"/>
        <v/>
      </c>
      <c r="CH972" s="239" t="str">
        <f t="shared" si="1511"/>
        <v/>
      </c>
      <c r="CI972" s="239" t="str">
        <f t="shared" si="1512"/>
        <v/>
      </c>
      <c r="CJ972" s="239" t="str">
        <f t="shared" si="1513"/>
        <v/>
      </c>
      <c r="CK972" s="239" t="str">
        <f t="shared" si="1514"/>
        <v/>
      </c>
      <c r="CL972" s="239" t="str">
        <f t="shared" si="1515"/>
        <v/>
      </c>
      <c r="CM972" s="239" t="str">
        <f t="shared" si="1516"/>
        <v/>
      </c>
      <c r="CN972" s="239" t="str">
        <f t="shared" si="1517"/>
        <v/>
      </c>
      <c r="CP972" s="239" t="str">
        <f t="shared" si="1518"/>
        <v/>
      </c>
      <c r="CQ972" s="239" t="str">
        <f t="shared" si="1519"/>
        <v/>
      </c>
      <c r="CR972" s="239" t="str">
        <f t="shared" si="1520"/>
        <v/>
      </c>
      <c r="CS972" s="239" t="str">
        <f t="shared" si="1521"/>
        <v/>
      </c>
      <c r="CT972" s="239" t="str">
        <f t="shared" si="1522"/>
        <v/>
      </c>
      <c r="CU972" s="239" t="str">
        <f t="shared" si="1523"/>
        <v/>
      </c>
      <c r="CV972" s="239" t="str">
        <f t="shared" si="1524"/>
        <v/>
      </c>
      <c r="CW972" s="239" t="str">
        <f t="shared" si="1525"/>
        <v/>
      </c>
      <c r="CX972" s="239" t="str">
        <f t="shared" si="1526"/>
        <v/>
      </c>
      <c r="CY972" s="239" t="str">
        <f t="shared" si="1527"/>
        <v/>
      </c>
      <c r="CZ972" s="239" t="str">
        <f t="shared" si="1528"/>
        <v/>
      </c>
      <c r="DA972" s="239" t="str">
        <f t="shared" si="1529"/>
        <v/>
      </c>
      <c r="DB972" s="239" t="str">
        <f t="shared" si="1530"/>
        <v/>
      </c>
      <c r="DC972" s="239" t="str">
        <f t="shared" si="1531"/>
        <v/>
      </c>
      <c r="DD972" s="239" t="str">
        <f t="shared" si="1532"/>
        <v/>
      </c>
      <c r="DE972" s="239" t="str">
        <f t="shared" si="1533"/>
        <v/>
      </c>
      <c r="DF972" s="239" t="str">
        <f t="shared" si="1534"/>
        <v/>
      </c>
      <c r="DG972" s="239" t="str">
        <f t="shared" si="1535"/>
        <v/>
      </c>
      <c r="DH972" s="239" t="str">
        <f t="shared" si="1536"/>
        <v/>
      </c>
      <c r="DI972" s="239" t="str">
        <f t="shared" si="1537"/>
        <v/>
      </c>
      <c r="DJ972" s="239" t="str">
        <f t="shared" si="1538"/>
        <v/>
      </c>
      <c r="DK972" s="239" t="str">
        <f t="shared" si="1539"/>
        <v/>
      </c>
      <c r="DL972" s="239" t="str">
        <f t="shared" si="1540"/>
        <v/>
      </c>
      <c r="DM972" s="239" t="str">
        <f t="shared" si="1541"/>
        <v/>
      </c>
      <c r="DN972" s="239" t="str">
        <f t="shared" si="1542"/>
        <v/>
      </c>
      <c r="DO972" s="239" t="str">
        <f t="shared" si="1543"/>
        <v/>
      </c>
      <c r="DP972" s="239" t="str">
        <f t="shared" si="1544"/>
        <v/>
      </c>
    </row>
    <row r="973" spans="1:120" ht="35.25" hidden="1" customHeight="1" x14ac:dyDescent="0.25">
      <c r="A973" s="53" t="s">
        <v>4512</v>
      </c>
      <c r="B973" s="53">
        <v>6000</v>
      </c>
      <c r="C973" s="53" t="s">
        <v>71</v>
      </c>
      <c r="D973" s="53" t="s">
        <v>3728</v>
      </c>
      <c r="E973" s="53">
        <v>6</v>
      </c>
      <c r="F973" s="53" t="s">
        <v>3815</v>
      </c>
      <c r="G973" s="53" t="str">
        <f t="shared" si="1450"/>
        <v>6000-7</v>
      </c>
      <c r="H973" s="53" t="s">
        <v>94</v>
      </c>
      <c r="I973" s="53" t="s">
        <v>76</v>
      </c>
      <c r="J973" s="53" t="s">
        <v>80</v>
      </c>
      <c r="K973" s="53" t="s">
        <v>80</v>
      </c>
      <c r="L973" s="53" t="s">
        <v>80</v>
      </c>
      <c r="M973" s="53" t="s">
        <v>80</v>
      </c>
      <c r="N973" s="53" t="s">
        <v>80</v>
      </c>
      <c r="O973" s="53" t="s">
        <v>80</v>
      </c>
      <c r="P973" s="53" t="s">
        <v>3816</v>
      </c>
      <c r="Q973" s="52">
        <v>0.5</v>
      </c>
      <c r="R973" s="119">
        <f>+Q973*Q972</f>
        <v>0.02</v>
      </c>
      <c r="S973" s="53">
        <v>10</v>
      </c>
      <c r="T973" s="53" t="s">
        <v>84</v>
      </c>
      <c r="U973" s="53" t="s">
        <v>3817</v>
      </c>
      <c r="V973" s="23">
        <v>44972</v>
      </c>
      <c r="W973" s="23">
        <v>45260</v>
      </c>
      <c r="X973" s="53" t="s">
        <v>2252</v>
      </c>
      <c r="Y973" s="49" t="s">
        <v>87</v>
      </c>
      <c r="Z973" s="59" t="s">
        <v>100</v>
      </c>
      <c r="AA973" s="201">
        <v>1</v>
      </c>
      <c r="AB973" s="200" t="s">
        <v>3818</v>
      </c>
      <c r="AC973" s="202">
        <v>45260</v>
      </c>
      <c r="AD973" s="201">
        <v>1</v>
      </c>
      <c r="AE973" s="200" t="s">
        <v>386</v>
      </c>
      <c r="AF973" s="202">
        <v>45260</v>
      </c>
      <c r="AG973" s="200" t="s">
        <v>79</v>
      </c>
      <c r="AH973" s="201">
        <v>1</v>
      </c>
      <c r="AI973" s="52">
        <f t="shared" si="1462"/>
        <v>0.02</v>
      </c>
      <c r="AJ973" s="52">
        <f t="shared" ref="AJ973:AJ974" si="1545">+AI973/R973</f>
        <v>1</v>
      </c>
      <c r="AK973" s="52"/>
      <c r="AL973" s="239" t="str">
        <f t="shared" si="1482"/>
        <v/>
      </c>
      <c r="AM973" s="239" t="str">
        <f t="shared" si="1483"/>
        <v/>
      </c>
      <c r="AN973" s="239" t="str">
        <f t="shared" si="1484"/>
        <v/>
      </c>
      <c r="AO973" s="239" t="str">
        <f t="shared" si="1485"/>
        <v/>
      </c>
      <c r="AP973" s="239" t="str">
        <f t="shared" si="1486"/>
        <v/>
      </c>
      <c r="AQ973" s="239" t="str">
        <f t="shared" si="1487"/>
        <v/>
      </c>
      <c r="AR973" s="239" t="str">
        <f t="shared" si="1488"/>
        <v/>
      </c>
      <c r="AS973" s="239" t="str">
        <f t="shared" si="1489"/>
        <v/>
      </c>
      <c r="AT973" s="239" t="str">
        <f t="shared" si="1490"/>
        <v/>
      </c>
      <c r="AU973" s="239" t="str">
        <f t="shared" si="1463"/>
        <v/>
      </c>
      <c r="AV973" s="239" t="str">
        <f t="shared" si="1464"/>
        <v/>
      </c>
      <c r="AW973" s="239" t="str">
        <f t="shared" si="1465"/>
        <v/>
      </c>
      <c r="AX973" s="239" t="str">
        <f t="shared" si="1466"/>
        <v/>
      </c>
      <c r="AY973" s="239" t="str">
        <f t="shared" si="1467"/>
        <v/>
      </c>
      <c r="AZ973" s="239" t="str">
        <f t="shared" si="1468"/>
        <v/>
      </c>
      <c r="BA973" s="239" t="str">
        <f t="shared" si="1469"/>
        <v/>
      </c>
      <c r="BB973" s="239" t="str">
        <f t="shared" si="1470"/>
        <v/>
      </c>
      <c r="BC973" s="239" t="str">
        <f t="shared" si="1471"/>
        <v/>
      </c>
      <c r="BD973" s="239" t="str">
        <f t="shared" si="1472"/>
        <v/>
      </c>
      <c r="BE973" s="239" t="str">
        <f t="shared" si="1473"/>
        <v/>
      </c>
      <c r="BF973" s="239" t="str">
        <f t="shared" si="1474"/>
        <v/>
      </c>
      <c r="BG973" s="239" t="str">
        <f t="shared" si="1475"/>
        <v/>
      </c>
      <c r="BH973" s="239" t="str">
        <f t="shared" si="1476"/>
        <v/>
      </c>
      <c r="BI973" s="239" t="str">
        <f t="shared" si="1477"/>
        <v/>
      </c>
      <c r="BJ973" s="239" t="str">
        <f t="shared" si="1478"/>
        <v/>
      </c>
      <c r="BK973" s="239" t="str">
        <f t="shared" si="1479"/>
        <v/>
      </c>
      <c r="BL973" s="239" t="str">
        <f t="shared" si="1480"/>
        <v/>
      </c>
      <c r="BN973" s="239" t="str">
        <f t="shared" si="1491"/>
        <v/>
      </c>
      <c r="BO973" s="239" t="str">
        <f t="shared" si="1492"/>
        <v/>
      </c>
      <c r="BP973" s="239" t="str">
        <f t="shared" si="1493"/>
        <v/>
      </c>
      <c r="BQ973" s="239" t="str">
        <f t="shared" si="1494"/>
        <v/>
      </c>
      <c r="BR973" s="239" t="str">
        <f t="shared" si="1495"/>
        <v/>
      </c>
      <c r="BS973" s="239" t="str">
        <f t="shared" si="1496"/>
        <v/>
      </c>
      <c r="BT973" s="239" t="str">
        <f t="shared" si="1497"/>
        <v/>
      </c>
      <c r="BU973" s="239" t="str">
        <f t="shared" si="1498"/>
        <v/>
      </c>
      <c r="BV973" s="239" t="str">
        <f t="shared" si="1499"/>
        <v/>
      </c>
      <c r="BW973" s="239" t="str">
        <f t="shared" si="1500"/>
        <v/>
      </c>
      <c r="BX973" s="239" t="str">
        <f t="shared" si="1501"/>
        <v/>
      </c>
      <c r="BY973" s="239" t="str">
        <f t="shared" si="1502"/>
        <v/>
      </c>
      <c r="BZ973" s="239" t="str">
        <f t="shared" si="1503"/>
        <v/>
      </c>
      <c r="CA973" s="239" t="str">
        <f t="shared" si="1504"/>
        <v/>
      </c>
      <c r="CB973" s="239" t="str">
        <f t="shared" si="1505"/>
        <v/>
      </c>
      <c r="CC973" s="239" t="str">
        <f t="shared" si="1506"/>
        <v/>
      </c>
      <c r="CD973" s="239" t="str">
        <f t="shared" si="1507"/>
        <v/>
      </c>
      <c r="CE973" s="239" t="str">
        <f t="shared" si="1508"/>
        <v/>
      </c>
      <c r="CF973" s="239" t="str">
        <f t="shared" si="1509"/>
        <v/>
      </c>
      <c r="CG973" s="239" t="str">
        <f t="shared" si="1510"/>
        <v/>
      </c>
      <c r="CH973" s="239" t="str">
        <f t="shared" si="1511"/>
        <v/>
      </c>
      <c r="CI973" s="239" t="str">
        <f t="shared" si="1512"/>
        <v/>
      </c>
      <c r="CJ973" s="239" t="str">
        <f t="shared" si="1513"/>
        <v/>
      </c>
      <c r="CK973" s="239" t="str">
        <f t="shared" si="1514"/>
        <v/>
      </c>
      <c r="CL973" s="239" t="str">
        <f t="shared" si="1515"/>
        <v/>
      </c>
      <c r="CM973" s="239" t="str">
        <f t="shared" si="1516"/>
        <v/>
      </c>
      <c r="CN973" s="239" t="str">
        <f t="shared" si="1517"/>
        <v/>
      </c>
      <c r="CP973" s="239" t="str">
        <f t="shared" si="1518"/>
        <v/>
      </c>
      <c r="CQ973" s="239" t="str">
        <f t="shared" si="1519"/>
        <v/>
      </c>
      <c r="CR973" s="239" t="str">
        <f t="shared" si="1520"/>
        <v/>
      </c>
      <c r="CS973" s="239" t="str">
        <f t="shared" si="1521"/>
        <v/>
      </c>
      <c r="CT973" s="239" t="str">
        <f t="shared" si="1522"/>
        <v/>
      </c>
      <c r="CU973" s="239" t="str">
        <f t="shared" si="1523"/>
        <v/>
      </c>
      <c r="CV973" s="239" t="str">
        <f t="shared" si="1524"/>
        <v/>
      </c>
      <c r="CW973" s="239" t="str">
        <f t="shared" si="1525"/>
        <v/>
      </c>
      <c r="CX973" s="239" t="str">
        <f t="shared" si="1526"/>
        <v/>
      </c>
      <c r="CY973" s="239" t="str">
        <f t="shared" si="1527"/>
        <v/>
      </c>
      <c r="CZ973" s="239" t="str">
        <f t="shared" si="1528"/>
        <v/>
      </c>
      <c r="DA973" s="239" t="str">
        <f t="shared" si="1529"/>
        <v/>
      </c>
      <c r="DB973" s="239" t="str">
        <f t="shared" si="1530"/>
        <v/>
      </c>
      <c r="DC973" s="239" t="str">
        <f t="shared" si="1531"/>
        <v/>
      </c>
      <c r="DD973" s="239" t="str">
        <f t="shared" si="1532"/>
        <v/>
      </c>
      <c r="DE973" s="239" t="str">
        <f t="shared" si="1533"/>
        <v/>
      </c>
      <c r="DF973" s="239" t="str">
        <f t="shared" si="1534"/>
        <v/>
      </c>
      <c r="DG973" s="239" t="str">
        <f t="shared" si="1535"/>
        <v/>
      </c>
      <c r="DH973" s="239" t="str">
        <f t="shared" si="1536"/>
        <v/>
      </c>
      <c r="DI973" s="239" t="str">
        <f t="shared" si="1537"/>
        <v/>
      </c>
      <c r="DJ973" s="239" t="str">
        <f t="shared" si="1538"/>
        <v/>
      </c>
      <c r="DK973" s="239" t="str">
        <f t="shared" si="1539"/>
        <v/>
      </c>
      <c r="DL973" s="239" t="str">
        <f t="shared" si="1540"/>
        <v/>
      </c>
      <c r="DM973" s="239" t="str">
        <f t="shared" si="1541"/>
        <v/>
      </c>
      <c r="DN973" s="239" t="str">
        <f t="shared" si="1542"/>
        <v/>
      </c>
      <c r="DO973" s="239" t="str">
        <f t="shared" si="1543"/>
        <v/>
      </c>
      <c r="DP973" s="239" t="str">
        <f t="shared" si="1544"/>
        <v/>
      </c>
    </row>
    <row r="974" spans="1:120" ht="35.25" hidden="1" customHeight="1" x14ac:dyDescent="0.25">
      <c r="A974" s="53" t="s">
        <v>4512</v>
      </c>
      <c r="B974" s="53">
        <v>6000</v>
      </c>
      <c r="C974" s="53" t="s">
        <v>71</v>
      </c>
      <c r="D974" s="53" t="s">
        <v>3728</v>
      </c>
      <c r="E974" s="53">
        <v>6</v>
      </c>
      <c r="F974" s="53" t="s">
        <v>3819</v>
      </c>
      <c r="G974" s="53" t="str">
        <f t="shared" si="1450"/>
        <v>6000-7</v>
      </c>
      <c r="H974" s="53" t="s">
        <v>94</v>
      </c>
      <c r="I974" s="53" t="s">
        <v>76</v>
      </c>
      <c r="J974" s="53" t="s">
        <v>80</v>
      </c>
      <c r="K974" s="53" t="s">
        <v>80</v>
      </c>
      <c r="L974" s="53" t="s">
        <v>80</v>
      </c>
      <c r="M974" s="53" t="s">
        <v>80</v>
      </c>
      <c r="N974" s="53" t="s">
        <v>80</v>
      </c>
      <c r="O974" s="53" t="s">
        <v>80</v>
      </c>
      <c r="P974" s="53" t="s">
        <v>3812</v>
      </c>
      <c r="Q974" s="52">
        <v>0.5</v>
      </c>
      <c r="R974" s="119">
        <f>+Q974*Q972</f>
        <v>0.02</v>
      </c>
      <c r="S974" s="53">
        <v>30</v>
      </c>
      <c r="T974" s="53" t="s">
        <v>84</v>
      </c>
      <c r="U974" s="53" t="s">
        <v>3813</v>
      </c>
      <c r="V974" s="23">
        <v>44986</v>
      </c>
      <c r="W974" s="23">
        <v>45275</v>
      </c>
      <c r="X974" s="53" t="s">
        <v>2252</v>
      </c>
      <c r="Y974" s="49" t="s">
        <v>87</v>
      </c>
      <c r="Z974" s="59" t="s">
        <v>100</v>
      </c>
      <c r="AA974" s="201">
        <v>1</v>
      </c>
      <c r="AB974" s="200" t="s">
        <v>3814</v>
      </c>
      <c r="AC974" s="202">
        <v>45247</v>
      </c>
      <c r="AD974" s="201">
        <v>1</v>
      </c>
      <c r="AE974" s="200" t="s">
        <v>386</v>
      </c>
      <c r="AF974" s="202">
        <v>45247</v>
      </c>
      <c r="AG974" s="200" t="s">
        <v>79</v>
      </c>
      <c r="AH974" s="201">
        <v>1</v>
      </c>
      <c r="AI974" s="52">
        <f t="shared" si="1462"/>
        <v>0.02</v>
      </c>
      <c r="AJ974" s="52">
        <f t="shared" si="1545"/>
        <v>1</v>
      </c>
      <c r="AK974" s="52"/>
      <c r="AL974" s="239" t="str">
        <f t="shared" si="1482"/>
        <v/>
      </c>
      <c r="AM974" s="239" t="str">
        <f t="shared" si="1483"/>
        <v/>
      </c>
      <c r="AN974" s="239" t="str">
        <f t="shared" si="1484"/>
        <v/>
      </c>
      <c r="AO974" s="239" t="str">
        <f t="shared" si="1485"/>
        <v/>
      </c>
      <c r="AP974" s="239" t="str">
        <f t="shared" si="1486"/>
        <v/>
      </c>
      <c r="AQ974" s="239" t="str">
        <f t="shared" si="1487"/>
        <v/>
      </c>
      <c r="AR974" s="239" t="str">
        <f t="shared" si="1488"/>
        <v/>
      </c>
      <c r="AS974" s="239" t="str">
        <f t="shared" si="1489"/>
        <v/>
      </c>
      <c r="AT974" s="239" t="str">
        <f t="shared" si="1490"/>
        <v/>
      </c>
      <c r="AU974" s="239" t="str">
        <f t="shared" si="1463"/>
        <v/>
      </c>
      <c r="AV974" s="239" t="str">
        <f t="shared" si="1464"/>
        <v/>
      </c>
      <c r="AW974" s="239" t="str">
        <f t="shared" si="1465"/>
        <v/>
      </c>
      <c r="AX974" s="239" t="str">
        <f t="shared" si="1466"/>
        <v/>
      </c>
      <c r="AY974" s="239" t="str">
        <f t="shared" si="1467"/>
        <v/>
      </c>
      <c r="AZ974" s="239" t="str">
        <f t="shared" si="1468"/>
        <v/>
      </c>
      <c r="BA974" s="239" t="str">
        <f t="shared" si="1469"/>
        <v/>
      </c>
      <c r="BB974" s="239" t="str">
        <f t="shared" si="1470"/>
        <v/>
      </c>
      <c r="BC974" s="239" t="str">
        <f t="shared" si="1471"/>
        <v/>
      </c>
      <c r="BD974" s="239" t="str">
        <f t="shared" si="1472"/>
        <v/>
      </c>
      <c r="BE974" s="239" t="str">
        <f t="shared" si="1473"/>
        <v/>
      </c>
      <c r="BF974" s="239" t="str">
        <f t="shared" si="1474"/>
        <v/>
      </c>
      <c r="BG974" s="239" t="str">
        <f t="shared" si="1475"/>
        <v/>
      </c>
      <c r="BH974" s="239" t="str">
        <f t="shared" si="1476"/>
        <v/>
      </c>
      <c r="BI974" s="239" t="str">
        <f t="shared" si="1477"/>
        <v/>
      </c>
      <c r="BJ974" s="239" t="str">
        <f t="shared" si="1478"/>
        <v/>
      </c>
      <c r="BK974" s="239" t="str">
        <f t="shared" si="1479"/>
        <v/>
      </c>
      <c r="BL974" s="239" t="str">
        <f t="shared" si="1480"/>
        <v/>
      </c>
      <c r="BN974" s="239" t="str">
        <f t="shared" si="1491"/>
        <v/>
      </c>
      <c r="BO974" s="239" t="str">
        <f t="shared" si="1492"/>
        <v/>
      </c>
      <c r="BP974" s="239" t="str">
        <f t="shared" si="1493"/>
        <v/>
      </c>
      <c r="BQ974" s="239" t="str">
        <f t="shared" si="1494"/>
        <v/>
      </c>
      <c r="BR974" s="239" t="str">
        <f t="shared" si="1495"/>
        <v/>
      </c>
      <c r="BS974" s="239" t="str">
        <f t="shared" si="1496"/>
        <v/>
      </c>
      <c r="BT974" s="239" t="str">
        <f t="shared" si="1497"/>
        <v/>
      </c>
      <c r="BU974" s="239" t="str">
        <f t="shared" si="1498"/>
        <v/>
      </c>
      <c r="BV974" s="239" t="str">
        <f t="shared" si="1499"/>
        <v/>
      </c>
      <c r="BW974" s="239" t="str">
        <f t="shared" si="1500"/>
        <v/>
      </c>
      <c r="BX974" s="239" t="str">
        <f t="shared" si="1501"/>
        <v/>
      </c>
      <c r="BY974" s="239" t="str">
        <f t="shared" si="1502"/>
        <v/>
      </c>
      <c r="BZ974" s="239" t="str">
        <f t="shared" si="1503"/>
        <v/>
      </c>
      <c r="CA974" s="239" t="str">
        <f t="shared" si="1504"/>
        <v/>
      </c>
      <c r="CB974" s="239" t="str">
        <f t="shared" si="1505"/>
        <v/>
      </c>
      <c r="CC974" s="239" t="str">
        <f t="shared" si="1506"/>
        <v/>
      </c>
      <c r="CD974" s="239" t="str">
        <f t="shared" si="1507"/>
        <v/>
      </c>
      <c r="CE974" s="239" t="str">
        <f t="shared" si="1508"/>
        <v/>
      </c>
      <c r="CF974" s="239" t="str">
        <f t="shared" si="1509"/>
        <v/>
      </c>
      <c r="CG974" s="239" t="str">
        <f t="shared" si="1510"/>
        <v/>
      </c>
      <c r="CH974" s="239" t="str">
        <f t="shared" si="1511"/>
        <v/>
      </c>
      <c r="CI974" s="239" t="str">
        <f t="shared" si="1512"/>
        <v/>
      </c>
      <c r="CJ974" s="239" t="str">
        <f t="shared" si="1513"/>
        <v/>
      </c>
      <c r="CK974" s="239" t="str">
        <f t="shared" si="1514"/>
        <v/>
      </c>
      <c r="CL974" s="239" t="str">
        <f t="shared" si="1515"/>
        <v/>
      </c>
      <c r="CM974" s="239" t="str">
        <f t="shared" si="1516"/>
        <v/>
      </c>
      <c r="CN974" s="239" t="str">
        <f t="shared" si="1517"/>
        <v/>
      </c>
      <c r="CP974" s="239" t="str">
        <f t="shared" si="1518"/>
        <v/>
      </c>
      <c r="CQ974" s="239" t="str">
        <f t="shared" si="1519"/>
        <v/>
      </c>
      <c r="CR974" s="239" t="str">
        <f t="shared" si="1520"/>
        <v/>
      </c>
      <c r="CS974" s="239" t="str">
        <f t="shared" si="1521"/>
        <v/>
      </c>
      <c r="CT974" s="239" t="str">
        <f t="shared" si="1522"/>
        <v/>
      </c>
      <c r="CU974" s="239" t="str">
        <f t="shared" si="1523"/>
        <v/>
      </c>
      <c r="CV974" s="239" t="str">
        <f t="shared" si="1524"/>
        <v/>
      </c>
      <c r="CW974" s="239" t="str">
        <f t="shared" si="1525"/>
        <v/>
      </c>
      <c r="CX974" s="239" t="str">
        <f t="shared" si="1526"/>
        <v/>
      </c>
      <c r="CY974" s="239" t="str">
        <f t="shared" si="1527"/>
        <v/>
      </c>
      <c r="CZ974" s="239" t="str">
        <f t="shared" si="1528"/>
        <v/>
      </c>
      <c r="DA974" s="239" t="str">
        <f t="shared" si="1529"/>
        <v/>
      </c>
      <c r="DB974" s="239" t="str">
        <f t="shared" si="1530"/>
        <v/>
      </c>
      <c r="DC974" s="239" t="str">
        <f t="shared" si="1531"/>
        <v/>
      </c>
      <c r="DD974" s="239" t="str">
        <f t="shared" si="1532"/>
        <v/>
      </c>
      <c r="DE974" s="239" t="str">
        <f t="shared" si="1533"/>
        <v/>
      </c>
      <c r="DF974" s="239" t="str">
        <f t="shared" si="1534"/>
        <v/>
      </c>
      <c r="DG974" s="239" t="str">
        <f t="shared" si="1535"/>
        <v/>
      </c>
      <c r="DH974" s="239" t="str">
        <f t="shared" si="1536"/>
        <v/>
      </c>
      <c r="DI974" s="239" t="str">
        <f t="shared" si="1537"/>
        <v/>
      </c>
      <c r="DJ974" s="239" t="str">
        <f t="shared" si="1538"/>
        <v/>
      </c>
      <c r="DK974" s="239" t="str">
        <f t="shared" si="1539"/>
        <v/>
      </c>
      <c r="DL974" s="239" t="str">
        <f t="shared" si="1540"/>
        <v/>
      </c>
      <c r="DM974" s="239" t="str">
        <f t="shared" si="1541"/>
        <v/>
      </c>
      <c r="DN974" s="239" t="str">
        <f t="shared" si="1542"/>
        <v/>
      </c>
      <c r="DO974" s="239" t="str">
        <f t="shared" si="1543"/>
        <v/>
      </c>
      <c r="DP974" s="239" t="str">
        <f t="shared" si="1544"/>
        <v/>
      </c>
    </row>
    <row r="975" spans="1:120" ht="35.25" hidden="1" customHeight="1" x14ac:dyDescent="0.25">
      <c r="A975" s="49" t="s">
        <v>4512</v>
      </c>
      <c r="B975" s="49">
        <v>6000</v>
      </c>
      <c r="C975" s="49" t="s">
        <v>71</v>
      </c>
      <c r="D975" s="49" t="s">
        <v>3728</v>
      </c>
      <c r="E975" s="49">
        <v>6</v>
      </c>
      <c r="F975" s="49" t="s">
        <v>3820</v>
      </c>
      <c r="G975" s="49" t="str">
        <f t="shared" si="1450"/>
        <v>6000-8</v>
      </c>
      <c r="H975" s="49" t="s">
        <v>75</v>
      </c>
      <c r="I975" s="49" t="s">
        <v>196</v>
      </c>
      <c r="J975" s="49" t="s">
        <v>1671</v>
      </c>
      <c r="K975" s="49" t="s">
        <v>78</v>
      </c>
      <c r="L975" s="49" t="s">
        <v>79</v>
      </c>
      <c r="M975" s="49" t="s">
        <v>3730</v>
      </c>
      <c r="N975" s="49" t="s">
        <v>433</v>
      </c>
      <c r="O975" s="49" t="s">
        <v>82</v>
      </c>
      <c r="P975" s="49" t="s">
        <v>3821</v>
      </c>
      <c r="Q975" s="50">
        <v>0.03</v>
      </c>
      <c r="R975" s="50"/>
      <c r="S975" s="49">
        <v>1</v>
      </c>
      <c r="T975" s="49" t="s">
        <v>84</v>
      </c>
      <c r="U975" s="49" t="s">
        <v>96</v>
      </c>
      <c r="V975" s="51">
        <v>44958</v>
      </c>
      <c r="W975" s="51">
        <v>45267</v>
      </c>
      <c r="X975" s="49" t="s">
        <v>3776</v>
      </c>
      <c r="Y975" s="49" t="s">
        <v>87</v>
      </c>
      <c r="Z975" s="59" t="s">
        <v>100</v>
      </c>
      <c r="AA975" s="201">
        <v>1</v>
      </c>
      <c r="AB975" s="200" t="s">
        <v>3822</v>
      </c>
      <c r="AC975" s="202">
        <v>45267</v>
      </c>
      <c r="AD975" s="201">
        <v>1</v>
      </c>
      <c r="AE975" s="200" t="s">
        <v>888</v>
      </c>
      <c r="AF975" s="202">
        <v>45267</v>
      </c>
      <c r="AG975" s="200" t="s">
        <v>79</v>
      </c>
      <c r="AH975" s="200" t="s">
        <v>92</v>
      </c>
      <c r="AI975" s="52">
        <f t="shared" si="1462"/>
        <v>0.03</v>
      </c>
      <c r="AJ975" s="52"/>
      <c r="AK975" s="52"/>
      <c r="AL975" s="239" t="str">
        <f t="shared" si="1482"/>
        <v/>
      </c>
      <c r="AM975" s="239" t="str">
        <f t="shared" si="1483"/>
        <v/>
      </c>
      <c r="AN975" s="239" t="str">
        <f t="shared" si="1484"/>
        <v/>
      </c>
      <c r="AO975" s="239" t="str">
        <f t="shared" si="1485"/>
        <v/>
      </c>
      <c r="AP975" s="239" t="str">
        <f t="shared" si="1486"/>
        <v/>
      </c>
      <c r="AQ975" s="239" t="str">
        <f t="shared" si="1487"/>
        <v/>
      </c>
      <c r="AR975" s="239" t="str">
        <f t="shared" si="1488"/>
        <v/>
      </c>
      <c r="AS975" s="239" t="str">
        <f t="shared" si="1489"/>
        <v/>
      </c>
      <c r="AT975" s="239" t="str">
        <f t="shared" si="1490"/>
        <v/>
      </c>
      <c r="AU975" s="239" t="str">
        <f t="shared" si="1463"/>
        <v/>
      </c>
      <c r="AV975" s="239" t="str">
        <f t="shared" si="1464"/>
        <v/>
      </c>
      <c r="AW975" s="239" t="str">
        <f t="shared" si="1465"/>
        <v/>
      </c>
      <c r="AX975" s="239" t="str">
        <f t="shared" si="1466"/>
        <v/>
      </c>
      <c r="AY975" s="239" t="str">
        <f t="shared" si="1467"/>
        <v/>
      </c>
      <c r="AZ975" s="239" t="str">
        <f t="shared" si="1468"/>
        <v/>
      </c>
      <c r="BA975" s="239" t="str">
        <f t="shared" si="1469"/>
        <v/>
      </c>
      <c r="BB975" s="239" t="str">
        <f t="shared" si="1470"/>
        <v/>
      </c>
      <c r="BC975" s="239" t="str">
        <f t="shared" si="1471"/>
        <v/>
      </c>
      <c r="BD975" s="239" t="str">
        <f t="shared" si="1472"/>
        <v/>
      </c>
      <c r="BE975" s="239" t="str">
        <f t="shared" si="1473"/>
        <v/>
      </c>
      <c r="BF975" s="239" t="str">
        <f t="shared" si="1474"/>
        <v/>
      </c>
      <c r="BG975" s="239" t="str">
        <f t="shared" si="1475"/>
        <v/>
      </c>
      <c r="BH975" s="239" t="str">
        <f t="shared" si="1476"/>
        <v/>
      </c>
      <c r="BI975" s="239" t="str">
        <f t="shared" si="1477"/>
        <v/>
      </c>
      <c r="BJ975" s="239" t="str">
        <f t="shared" si="1478"/>
        <v/>
      </c>
      <c r="BK975" s="239" t="str">
        <f t="shared" si="1479"/>
        <v/>
      </c>
      <c r="BL975" s="239" t="str">
        <f t="shared" si="1480"/>
        <v/>
      </c>
      <c r="BN975" s="239" t="str">
        <f t="shared" si="1491"/>
        <v/>
      </c>
      <c r="BO975" s="239" t="str">
        <f t="shared" si="1492"/>
        <v/>
      </c>
      <c r="BP975" s="239" t="str">
        <f t="shared" si="1493"/>
        <v/>
      </c>
      <c r="BQ975" s="239" t="str">
        <f t="shared" si="1494"/>
        <v/>
      </c>
      <c r="BR975" s="239" t="str">
        <f t="shared" si="1495"/>
        <v/>
      </c>
      <c r="BS975" s="239" t="str">
        <f t="shared" si="1496"/>
        <v/>
      </c>
      <c r="BT975" s="239" t="str">
        <f t="shared" si="1497"/>
        <v/>
      </c>
      <c r="BU975" s="239" t="str">
        <f t="shared" si="1498"/>
        <v/>
      </c>
      <c r="BV975" s="239" t="str">
        <f t="shared" si="1499"/>
        <v/>
      </c>
      <c r="BW975" s="239" t="str">
        <f t="shared" si="1500"/>
        <v/>
      </c>
      <c r="BX975" s="239" t="str">
        <f t="shared" si="1501"/>
        <v/>
      </c>
      <c r="BY975" s="239" t="str">
        <f t="shared" si="1502"/>
        <v/>
      </c>
      <c r="BZ975" s="239" t="str">
        <f t="shared" si="1503"/>
        <v/>
      </c>
      <c r="CA975" s="239" t="str">
        <f t="shared" si="1504"/>
        <v/>
      </c>
      <c r="CB975" s="239" t="str">
        <f t="shared" si="1505"/>
        <v/>
      </c>
      <c r="CC975" s="239" t="str">
        <f t="shared" si="1506"/>
        <v/>
      </c>
      <c r="CD975" s="239" t="str">
        <f t="shared" si="1507"/>
        <v/>
      </c>
      <c r="CE975" s="239" t="str">
        <f t="shared" si="1508"/>
        <v/>
      </c>
      <c r="CF975" s="239" t="str">
        <f t="shared" si="1509"/>
        <v/>
      </c>
      <c r="CG975" s="239" t="str">
        <f t="shared" si="1510"/>
        <v/>
      </c>
      <c r="CH975" s="239" t="str">
        <f t="shared" si="1511"/>
        <v/>
      </c>
      <c r="CI975" s="239" t="str">
        <f t="shared" si="1512"/>
        <v/>
      </c>
      <c r="CJ975" s="239" t="str">
        <f t="shared" si="1513"/>
        <v/>
      </c>
      <c r="CK975" s="239" t="str">
        <f t="shared" si="1514"/>
        <v/>
      </c>
      <c r="CL975" s="239" t="str">
        <f t="shared" si="1515"/>
        <v/>
      </c>
      <c r="CM975" s="239" t="str">
        <f t="shared" si="1516"/>
        <v/>
      </c>
      <c r="CN975" s="239" t="str">
        <f t="shared" si="1517"/>
        <v/>
      </c>
      <c r="CP975" s="239" t="str">
        <f t="shared" si="1518"/>
        <v/>
      </c>
      <c r="CQ975" s="239" t="str">
        <f t="shared" si="1519"/>
        <v/>
      </c>
      <c r="CR975" s="239" t="str">
        <f t="shared" si="1520"/>
        <v/>
      </c>
      <c r="CS975" s="239" t="str">
        <f t="shared" si="1521"/>
        <v/>
      </c>
      <c r="CT975" s="239" t="str">
        <f t="shared" si="1522"/>
        <v/>
      </c>
      <c r="CU975" s="239" t="str">
        <f t="shared" si="1523"/>
        <v/>
      </c>
      <c r="CV975" s="239" t="str">
        <f t="shared" si="1524"/>
        <v/>
      </c>
      <c r="CW975" s="239" t="str">
        <f t="shared" si="1525"/>
        <v/>
      </c>
      <c r="CX975" s="239" t="str">
        <f t="shared" si="1526"/>
        <v/>
      </c>
      <c r="CY975" s="239" t="str">
        <f t="shared" si="1527"/>
        <v/>
      </c>
      <c r="CZ975" s="239" t="str">
        <f t="shared" si="1528"/>
        <v/>
      </c>
      <c r="DA975" s="239" t="str">
        <f t="shared" si="1529"/>
        <v/>
      </c>
      <c r="DB975" s="239" t="str">
        <f t="shared" si="1530"/>
        <v/>
      </c>
      <c r="DC975" s="239" t="str">
        <f t="shared" si="1531"/>
        <v/>
      </c>
      <c r="DD975" s="239" t="str">
        <f t="shared" si="1532"/>
        <v/>
      </c>
      <c r="DE975" s="239" t="str">
        <f t="shared" si="1533"/>
        <v/>
      </c>
      <c r="DF975" s="239" t="str">
        <f t="shared" si="1534"/>
        <v/>
      </c>
      <c r="DG975" s="239" t="str">
        <f t="shared" si="1535"/>
        <v/>
      </c>
      <c r="DH975" s="239" t="str">
        <f t="shared" si="1536"/>
        <v/>
      </c>
      <c r="DI975" s="239" t="str">
        <f t="shared" si="1537"/>
        <v/>
      </c>
      <c r="DJ975" s="239" t="str">
        <f t="shared" si="1538"/>
        <v/>
      </c>
      <c r="DK975" s="239" t="str">
        <f t="shared" si="1539"/>
        <v/>
      </c>
      <c r="DL975" s="239" t="str">
        <f t="shared" si="1540"/>
        <v/>
      </c>
      <c r="DM975" s="239" t="str">
        <f t="shared" si="1541"/>
        <v/>
      </c>
      <c r="DN975" s="239" t="str">
        <f t="shared" si="1542"/>
        <v/>
      </c>
      <c r="DO975" s="239" t="str">
        <f t="shared" si="1543"/>
        <v/>
      </c>
      <c r="DP975" s="239" t="str">
        <f t="shared" si="1544"/>
        <v/>
      </c>
    </row>
    <row r="976" spans="1:120" ht="35.25" hidden="1" customHeight="1" x14ac:dyDescent="0.25">
      <c r="A976" s="53" t="s">
        <v>4512</v>
      </c>
      <c r="B976" s="53">
        <v>6000</v>
      </c>
      <c r="C976" s="53" t="s">
        <v>71</v>
      </c>
      <c r="D976" s="53" t="s">
        <v>3728</v>
      </c>
      <c r="E976" s="53">
        <v>6</v>
      </c>
      <c r="F976" s="53" t="s">
        <v>3823</v>
      </c>
      <c r="G976" s="53" t="str">
        <f t="shared" ref="G976:G1039" si="1546">+IF(H976="Producto",F976,IF(H976="Producto Act Compartidas",F976,G975))</f>
        <v>6000-8</v>
      </c>
      <c r="H976" s="53" t="s">
        <v>94</v>
      </c>
      <c r="I976" s="53" t="s">
        <v>196</v>
      </c>
      <c r="J976" s="53" t="s">
        <v>80</v>
      </c>
      <c r="K976" s="53" t="s">
        <v>80</v>
      </c>
      <c r="L976" s="53" t="s">
        <v>80</v>
      </c>
      <c r="M976" s="53" t="s">
        <v>80</v>
      </c>
      <c r="N976" s="53" t="s">
        <v>80</v>
      </c>
      <c r="O976" s="53" t="s">
        <v>80</v>
      </c>
      <c r="P976" s="53" t="s">
        <v>95</v>
      </c>
      <c r="Q976" s="52">
        <v>0.15</v>
      </c>
      <c r="R976" s="119">
        <f>+Q976*Q975</f>
        <v>4.4999999999999997E-3</v>
      </c>
      <c r="S976" s="53">
        <v>2</v>
      </c>
      <c r="T976" s="53" t="s">
        <v>84</v>
      </c>
      <c r="U976" s="53" t="s">
        <v>96</v>
      </c>
      <c r="V976" s="23">
        <v>44958</v>
      </c>
      <c r="W976" s="23">
        <v>44974</v>
      </c>
      <c r="X976" s="53" t="s">
        <v>3776</v>
      </c>
      <c r="Y976" s="49" t="s">
        <v>97</v>
      </c>
      <c r="Z976" s="59" t="s">
        <v>100</v>
      </c>
      <c r="AA976" s="60">
        <v>1</v>
      </c>
      <c r="AB976" s="62" t="s">
        <v>3824</v>
      </c>
      <c r="AC976" s="62">
        <v>44974</v>
      </c>
      <c r="AD976" s="60">
        <v>1</v>
      </c>
      <c r="AE976" s="62" t="s">
        <v>3825</v>
      </c>
      <c r="AF976" s="62">
        <v>44974</v>
      </c>
      <c r="AG976" s="60" t="s">
        <v>79</v>
      </c>
      <c r="AH976" s="60">
        <v>1</v>
      </c>
      <c r="AI976" s="52">
        <f t="shared" si="1462"/>
        <v>4.4999999999999997E-3</v>
      </c>
      <c r="AJ976" s="52">
        <f t="shared" ref="AJ976:AJ981" si="1547">+AI976/R976</f>
        <v>1</v>
      </c>
      <c r="AK976" s="52"/>
      <c r="AL976" s="239" t="str">
        <f t="shared" si="1482"/>
        <v/>
      </c>
      <c r="AM976" s="239" t="str">
        <f t="shared" si="1483"/>
        <v/>
      </c>
      <c r="AN976" s="239" t="str">
        <f t="shared" si="1484"/>
        <v/>
      </c>
      <c r="AO976" s="239">
        <f t="shared" si="1485"/>
        <v>1</v>
      </c>
      <c r="AP976" s="239" t="str">
        <f t="shared" si="1486"/>
        <v/>
      </c>
      <c r="AQ976" s="239" t="str">
        <f t="shared" si="1487"/>
        <v/>
      </c>
      <c r="AR976" s="239" t="str">
        <f t="shared" si="1488"/>
        <v/>
      </c>
      <c r="AS976" s="239" t="str">
        <f t="shared" si="1489"/>
        <v/>
      </c>
      <c r="AT976" s="239" t="str">
        <f t="shared" si="1490"/>
        <v/>
      </c>
      <c r="AU976" s="239" t="str">
        <f t="shared" si="1463"/>
        <v/>
      </c>
      <c r="AV976" s="239" t="str">
        <f t="shared" si="1464"/>
        <v/>
      </c>
      <c r="AW976" s="239" t="str">
        <f t="shared" si="1465"/>
        <v/>
      </c>
      <c r="AX976" s="239" t="str">
        <f t="shared" si="1466"/>
        <v/>
      </c>
      <c r="AY976" s="239" t="str">
        <f t="shared" si="1467"/>
        <v/>
      </c>
      <c r="AZ976" s="239" t="str">
        <f t="shared" si="1468"/>
        <v/>
      </c>
      <c r="BA976" s="239" t="str">
        <f t="shared" si="1469"/>
        <v/>
      </c>
      <c r="BB976" s="239" t="str">
        <f t="shared" si="1470"/>
        <v/>
      </c>
      <c r="BC976" s="239" t="str">
        <f t="shared" si="1471"/>
        <v/>
      </c>
      <c r="BD976" s="239" t="str">
        <f t="shared" si="1472"/>
        <v/>
      </c>
      <c r="BE976" s="239" t="str">
        <f t="shared" si="1473"/>
        <v/>
      </c>
      <c r="BF976" s="239" t="str">
        <f t="shared" si="1474"/>
        <v/>
      </c>
      <c r="BG976" s="239" t="str">
        <f t="shared" si="1475"/>
        <v/>
      </c>
      <c r="BH976" s="239" t="str">
        <f t="shared" si="1476"/>
        <v/>
      </c>
      <c r="BI976" s="239" t="str">
        <f t="shared" si="1477"/>
        <v/>
      </c>
      <c r="BJ976" s="239" t="str">
        <f t="shared" si="1478"/>
        <v/>
      </c>
      <c r="BK976" s="239" t="str">
        <f t="shared" si="1479"/>
        <v/>
      </c>
      <c r="BL976" s="239" t="str">
        <f t="shared" si="1480"/>
        <v/>
      </c>
      <c r="BN976" s="239" t="str">
        <f t="shared" si="1491"/>
        <v/>
      </c>
      <c r="BO976" s="239" t="str">
        <f t="shared" si="1492"/>
        <v/>
      </c>
      <c r="BP976" s="239" t="str">
        <f t="shared" si="1493"/>
        <v/>
      </c>
      <c r="BQ976" s="239">
        <f t="shared" si="1494"/>
        <v>1</v>
      </c>
      <c r="BR976" s="239" t="str">
        <f t="shared" si="1495"/>
        <v/>
      </c>
      <c r="BS976" s="239" t="str">
        <f t="shared" si="1496"/>
        <v/>
      </c>
      <c r="BT976" s="239" t="str">
        <f t="shared" si="1497"/>
        <v/>
      </c>
      <c r="BU976" s="239" t="str">
        <f t="shared" si="1498"/>
        <v/>
      </c>
      <c r="BV976" s="239" t="str">
        <f t="shared" si="1499"/>
        <v/>
      </c>
      <c r="BW976" s="239" t="str">
        <f t="shared" si="1500"/>
        <v/>
      </c>
      <c r="BX976" s="239" t="str">
        <f t="shared" si="1501"/>
        <v/>
      </c>
      <c r="BY976" s="239" t="str">
        <f t="shared" si="1502"/>
        <v/>
      </c>
      <c r="BZ976" s="239" t="str">
        <f t="shared" si="1503"/>
        <v/>
      </c>
      <c r="CA976" s="239" t="str">
        <f t="shared" si="1504"/>
        <v/>
      </c>
      <c r="CB976" s="239" t="str">
        <f t="shared" si="1505"/>
        <v/>
      </c>
      <c r="CC976" s="239" t="str">
        <f t="shared" si="1506"/>
        <v/>
      </c>
      <c r="CD976" s="239" t="str">
        <f t="shared" si="1507"/>
        <v/>
      </c>
      <c r="CE976" s="239" t="str">
        <f t="shared" si="1508"/>
        <v/>
      </c>
      <c r="CF976" s="239" t="str">
        <f t="shared" si="1509"/>
        <v/>
      </c>
      <c r="CG976" s="239" t="str">
        <f t="shared" si="1510"/>
        <v/>
      </c>
      <c r="CH976" s="239" t="str">
        <f t="shared" si="1511"/>
        <v/>
      </c>
      <c r="CI976" s="239" t="str">
        <f t="shared" si="1512"/>
        <v/>
      </c>
      <c r="CJ976" s="239" t="str">
        <f t="shared" si="1513"/>
        <v/>
      </c>
      <c r="CK976" s="239" t="str">
        <f t="shared" si="1514"/>
        <v/>
      </c>
      <c r="CL976" s="239" t="str">
        <f t="shared" si="1515"/>
        <v/>
      </c>
      <c r="CM976" s="239" t="str">
        <f t="shared" si="1516"/>
        <v/>
      </c>
      <c r="CN976" s="239" t="str">
        <f t="shared" si="1517"/>
        <v/>
      </c>
      <c r="CP976" s="239" t="str">
        <f t="shared" si="1518"/>
        <v/>
      </c>
      <c r="CQ976" s="239" t="str">
        <f t="shared" si="1519"/>
        <v/>
      </c>
      <c r="CR976" s="239" t="str">
        <f t="shared" si="1520"/>
        <v/>
      </c>
      <c r="CS976" s="239" t="str">
        <f t="shared" si="1521"/>
        <v>1er trimestre</v>
      </c>
      <c r="CT976" s="239" t="str">
        <f t="shared" si="1522"/>
        <v/>
      </c>
      <c r="CU976" s="239" t="str">
        <f t="shared" si="1523"/>
        <v/>
      </c>
      <c r="CV976" s="239" t="str">
        <f t="shared" si="1524"/>
        <v/>
      </c>
      <c r="CW976" s="239" t="str">
        <f t="shared" si="1525"/>
        <v/>
      </c>
      <c r="CX976" s="239" t="str">
        <f t="shared" si="1526"/>
        <v/>
      </c>
      <c r="CY976" s="239" t="str">
        <f t="shared" si="1527"/>
        <v/>
      </c>
      <c r="CZ976" s="239" t="str">
        <f t="shared" si="1528"/>
        <v/>
      </c>
      <c r="DA976" s="239" t="str">
        <f t="shared" si="1529"/>
        <v/>
      </c>
      <c r="DB976" s="239" t="str">
        <f t="shared" si="1530"/>
        <v/>
      </c>
      <c r="DC976" s="239" t="str">
        <f t="shared" si="1531"/>
        <v/>
      </c>
      <c r="DD976" s="239" t="str">
        <f t="shared" si="1532"/>
        <v/>
      </c>
      <c r="DE976" s="239" t="str">
        <f t="shared" si="1533"/>
        <v/>
      </c>
      <c r="DF976" s="239" t="str">
        <f t="shared" si="1534"/>
        <v/>
      </c>
      <c r="DG976" s="239" t="str">
        <f t="shared" si="1535"/>
        <v/>
      </c>
      <c r="DH976" s="239" t="str">
        <f t="shared" si="1536"/>
        <v/>
      </c>
      <c r="DI976" s="239" t="str">
        <f t="shared" si="1537"/>
        <v/>
      </c>
      <c r="DJ976" s="239" t="str">
        <f t="shared" si="1538"/>
        <v/>
      </c>
      <c r="DK976" s="239" t="str">
        <f t="shared" si="1539"/>
        <v/>
      </c>
      <c r="DL976" s="239" t="str">
        <f t="shared" si="1540"/>
        <v/>
      </c>
      <c r="DM976" s="239" t="str">
        <f t="shared" si="1541"/>
        <v/>
      </c>
      <c r="DN976" s="239" t="str">
        <f t="shared" si="1542"/>
        <v/>
      </c>
      <c r="DO976" s="239" t="str">
        <f t="shared" si="1543"/>
        <v/>
      </c>
      <c r="DP976" s="239" t="str">
        <f t="shared" si="1544"/>
        <v/>
      </c>
    </row>
    <row r="977" spans="1:120" ht="35.25" hidden="1" customHeight="1" x14ac:dyDescent="0.25">
      <c r="A977" s="53" t="s">
        <v>4512</v>
      </c>
      <c r="B977" s="53">
        <v>6000</v>
      </c>
      <c r="C977" s="53" t="s">
        <v>71</v>
      </c>
      <c r="D977" s="53" t="s">
        <v>3728</v>
      </c>
      <c r="E977" s="53">
        <v>6</v>
      </c>
      <c r="F977" s="53" t="s">
        <v>3826</v>
      </c>
      <c r="G977" s="53" t="str">
        <f t="shared" si="1546"/>
        <v>6000-8</v>
      </c>
      <c r="H977" s="53" t="s">
        <v>94</v>
      </c>
      <c r="I977" s="53" t="s">
        <v>196</v>
      </c>
      <c r="J977" s="53" t="s">
        <v>80</v>
      </c>
      <c r="K977" s="53" t="s">
        <v>80</v>
      </c>
      <c r="L977" s="53" t="s">
        <v>80</v>
      </c>
      <c r="M977" s="53" t="s">
        <v>80</v>
      </c>
      <c r="N977" s="53" t="s">
        <v>80</v>
      </c>
      <c r="O977" s="53" t="s">
        <v>80</v>
      </c>
      <c r="P977" s="53" t="s">
        <v>103</v>
      </c>
      <c r="Q977" s="52">
        <v>0.15</v>
      </c>
      <c r="R977" s="119">
        <f>+Q977*Q975</f>
        <v>4.4999999999999997E-3</v>
      </c>
      <c r="S977" s="53">
        <v>1</v>
      </c>
      <c r="T977" s="53" t="s">
        <v>84</v>
      </c>
      <c r="U977" s="53" t="s">
        <v>104</v>
      </c>
      <c r="V977" s="23">
        <v>44977</v>
      </c>
      <c r="W977" s="23">
        <v>45002</v>
      </c>
      <c r="X977" s="53" t="s">
        <v>105</v>
      </c>
      <c r="Y977" s="49" t="s">
        <v>97</v>
      </c>
      <c r="Z977" s="59" t="s">
        <v>100</v>
      </c>
      <c r="AA977" s="60">
        <v>1</v>
      </c>
      <c r="AB977" s="62" t="s">
        <v>3827</v>
      </c>
      <c r="AC977" s="62">
        <v>45002</v>
      </c>
      <c r="AD977" s="60">
        <v>1</v>
      </c>
      <c r="AE977" s="62" t="s">
        <v>3828</v>
      </c>
      <c r="AF977" s="62">
        <v>45002</v>
      </c>
      <c r="AG977" s="60" t="s">
        <v>79</v>
      </c>
      <c r="AH977" s="60">
        <v>1</v>
      </c>
      <c r="AI977" s="52">
        <f t="shared" si="1462"/>
        <v>4.4999999999999997E-3</v>
      </c>
      <c r="AJ977" s="52">
        <f t="shared" si="1547"/>
        <v>1</v>
      </c>
      <c r="AK977" s="52"/>
      <c r="AL977" s="239" t="str">
        <f t="shared" si="1482"/>
        <v/>
      </c>
      <c r="AM977" s="239" t="str">
        <f t="shared" si="1483"/>
        <v/>
      </c>
      <c r="AN977" s="239" t="str">
        <f t="shared" si="1484"/>
        <v/>
      </c>
      <c r="AO977" s="239">
        <f t="shared" si="1485"/>
        <v>1</v>
      </c>
      <c r="AP977" s="239" t="str">
        <f t="shared" si="1486"/>
        <v/>
      </c>
      <c r="AQ977" s="239" t="str">
        <f t="shared" si="1487"/>
        <v/>
      </c>
      <c r="AR977" s="239" t="str">
        <f t="shared" si="1488"/>
        <v/>
      </c>
      <c r="AS977" s="239" t="str">
        <f t="shared" si="1489"/>
        <v/>
      </c>
      <c r="AT977" s="239" t="str">
        <f t="shared" si="1490"/>
        <v/>
      </c>
      <c r="AU977" s="239" t="str">
        <f t="shared" si="1463"/>
        <v/>
      </c>
      <c r="AV977" s="239" t="str">
        <f t="shared" si="1464"/>
        <v/>
      </c>
      <c r="AW977" s="239" t="str">
        <f t="shared" si="1465"/>
        <v/>
      </c>
      <c r="AX977" s="239" t="str">
        <f t="shared" si="1466"/>
        <v/>
      </c>
      <c r="AY977" s="239" t="str">
        <f t="shared" si="1467"/>
        <v/>
      </c>
      <c r="AZ977" s="239" t="str">
        <f t="shared" si="1468"/>
        <v/>
      </c>
      <c r="BA977" s="239" t="str">
        <f t="shared" si="1469"/>
        <v/>
      </c>
      <c r="BB977" s="239" t="str">
        <f t="shared" si="1470"/>
        <v/>
      </c>
      <c r="BC977" s="239" t="str">
        <f t="shared" si="1471"/>
        <v/>
      </c>
      <c r="BD977" s="239" t="str">
        <f t="shared" si="1472"/>
        <v/>
      </c>
      <c r="BE977" s="239" t="str">
        <f t="shared" si="1473"/>
        <v/>
      </c>
      <c r="BF977" s="239" t="str">
        <f t="shared" si="1474"/>
        <v/>
      </c>
      <c r="BG977" s="239" t="str">
        <f t="shared" si="1475"/>
        <v/>
      </c>
      <c r="BH977" s="239" t="str">
        <f t="shared" si="1476"/>
        <v/>
      </c>
      <c r="BI977" s="239" t="str">
        <f t="shared" si="1477"/>
        <v/>
      </c>
      <c r="BJ977" s="239" t="str">
        <f t="shared" si="1478"/>
        <v/>
      </c>
      <c r="BK977" s="239" t="str">
        <f t="shared" si="1479"/>
        <v/>
      </c>
      <c r="BL977" s="239" t="str">
        <f t="shared" si="1480"/>
        <v/>
      </c>
      <c r="BN977" s="239" t="str">
        <f t="shared" si="1491"/>
        <v/>
      </c>
      <c r="BO977" s="239" t="str">
        <f t="shared" si="1492"/>
        <v/>
      </c>
      <c r="BP977" s="239" t="str">
        <f t="shared" si="1493"/>
        <v/>
      </c>
      <c r="BQ977" s="239">
        <f t="shared" si="1494"/>
        <v>1</v>
      </c>
      <c r="BR977" s="239" t="str">
        <f t="shared" si="1495"/>
        <v/>
      </c>
      <c r="BS977" s="239" t="str">
        <f t="shared" si="1496"/>
        <v/>
      </c>
      <c r="BT977" s="239" t="str">
        <f t="shared" si="1497"/>
        <v/>
      </c>
      <c r="BU977" s="239" t="str">
        <f t="shared" si="1498"/>
        <v/>
      </c>
      <c r="BV977" s="239" t="str">
        <f t="shared" si="1499"/>
        <v/>
      </c>
      <c r="BW977" s="239" t="str">
        <f t="shared" si="1500"/>
        <v/>
      </c>
      <c r="BX977" s="239" t="str">
        <f t="shared" si="1501"/>
        <v/>
      </c>
      <c r="BY977" s="239" t="str">
        <f t="shared" si="1502"/>
        <v/>
      </c>
      <c r="BZ977" s="239" t="str">
        <f t="shared" si="1503"/>
        <v/>
      </c>
      <c r="CA977" s="239" t="str">
        <f t="shared" si="1504"/>
        <v/>
      </c>
      <c r="CB977" s="239" t="str">
        <f t="shared" si="1505"/>
        <v/>
      </c>
      <c r="CC977" s="239" t="str">
        <f t="shared" si="1506"/>
        <v/>
      </c>
      <c r="CD977" s="239" t="str">
        <f t="shared" si="1507"/>
        <v/>
      </c>
      <c r="CE977" s="239" t="str">
        <f t="shared" si="1508"/>
        <v/>
      </c>
      <c r="CF977" s="239" t="str">
        <f t="shared" si="1509"/>
        <v/>
      </c>
      <c r="CG977" s="239" t="str">
        <f t="shared" si="1510"/>
        <v/>
      </c>
      <c r="CH977" s="239" t="str">
        <f t="shared" si="1511"/>
        <v/>
      </c>
      <c r="CI977" s="239" t="str">
        <f t="shared" si="1512"/>
        <v/>
      </c>
      <c r="CJ977" s="239" t="str">
        <f t="shared" si="1513"/>
        <v/>
      </c>
      <c r="CK977" s="239" t="str">
        <f t="shared" si="1514"/>
        <v/>
      </c>
      <c r="CL977" s="239" t="str">
        <f t="shared" si="1515"/>
        <v/>
      </c>
      <c r="CM977" s="239" t="str">
        <f t="shared" si="1516"/>
        <v/>
      </c>
      <c r="CN977" s="239" t="str">
        <f t="shared" si="1517"/>
        <v/>
      </c>
      <c r="CP977" s="239" t="str">
        <f t="shared" si="1518"/>
        <v/>
      </c>
      <c r="CQ977" s="239" t="str">
        <f t="shared" si="1519"/>
        <v/>
      </c>
      <c r="CR977" s="239" t="str">
        <f t="shared" si="1520"/>
        <v/>
      </c>
      <c r="CS977" s="239" t="str">
        <f t="shared" si="1521"/>
        <v>1er trimestre</v>
      </c>
      <c r="CT977" s="239" t="str">
        <f t="shared" si="1522"/>
        <v/>
      </c>
      <c r="CU977" s="239" t="str">
        <f t="shared" si="1523"/>
        <v/>
      </c>
      <c r="CV977" s="239" t="str">
        <f t="shared" si="1524"/>
        <v/>
      </c>
      <c r="CW977" s="239" t="str">
        <f t="shared" si="1525"/>
        <v/>
      </c>
      <c r="CX977" s="239" t="str">
        <f t="shared" si="1526"/>
        <v/>
      </c>
      <c r="CY977" s="239" t="str">
        <f t="shared" si="1527"/>
        <v/>
      </c>
      <c r="CZ977" s="239" t="str">
        <f t="shared" si="1528"/>
        <v/>
      </c>
      <c r="DA977" s="239" t="str">
        <f t="shared" si="1529"/>
        <v/>
      </c>
      <c r="DB977" s="239" t="str">
        <f t="shared" si="1530"/>
        <v/>
      </c>
      <c r="DC977" s="239" t="str">
        <f t="shared" si="1531"/>
        <v/>
      </c>
      <c r="DD977" s="239" t="str">
        <f t="shared" si="1532"/>
        <v/>
      </c>
      <c r="DE977" s="239" t="str">
        <f t="shared" si="1533"/>
        <v/>
      </c>
      <c r="DF977" s="239" t="str">
        <f t="shared" si="1534"/>
        <v/>
      </c>
      <c r="DG977" s="239" t="str">
        <f t="shared" si="1535"/>
        <v/>
      </c>
      <c r="DH977" s="239" t="str">
        <f t="shared" si="1536"/>
        <v/>
      </c>
      <c r="DI977" s="239" t="str">
        <f t="shared" si="1537"/>
        <v/>
      </c>
      <c r="DJ977" s="239" t="str">
        <f t="shared" si="1538"/>
        <v/>
      </c>
      <c r="DK977" s="239" t="str">
        <f t="shared" si="1539"/>
        <v/>
      </c>
      <c r="DL977" s="239" t="str">
        <f t="shared" si="1540"/>
        <v/>
      </c>
      <c r="DM977" s="239" t="str">
        <f t="shared" si="1541"/>
        <v/>
      </c>
      <c r="DN977" s="239" t="str">
        <f t="shared" si="1542"/>
        <v/>
      </c>
      <c r="DO977" s="239" t="str">
        <f t="shared" si="1543"/>
        <v/>
      </c>
      <c r="DP977" s="239" t="str">
        <f t="shared" si="1544"/>
        <v/>
      </c>
    </row>
    <row r="978" spans="1:120" ht="35.25" hidden="1" customHeight="1" x14ac:dyDescent="0.25">
      <c r="A978" s="53" t="s">
        <v>4512</v>
      </c>
      <c r="B978" s="53">
        <v>6000</v>
      </c>
      <c r="C978" s="53" t="s">
        <v>71</v>
      </c>
      <c r="D978" s="53" t="s">
        <v>3728</v>
      </c>
      <c r="E978" s="53">
        <v>6</v>
      </c>
      <c r="F978" s="53" t="s">
        <v>3829</v>
      </c>
      <c r="G978" s="53" t="str">
        <f t="shared" si="1546"/>
        <v>6000-8</v>
      </c>
      <c r="H978" s="53" t="s">
        <v>94</v>
      </c>
      <c r="I978" s="53" t="s">
        <v>196</v>
      </c>
      <c r="J978" s="53" t="s">
        <v>80</v>
      </c>
      <c r="K978" s="53" t="s">
        <v>80</v>
      </c>
      <c r="L978" s="53" t="s">
        <v>80</v>
      </c>
      <c r="M978" s="53" t="s">
        <v>80</v>
      </c>
      <c r="N978" s="53" t="s">
        <v>80</v>
      </c>
      <c r="O978" s="53" t="s">
        <v>80</v>
      </c>
      <c r="P978" s="53" t="s">
        <v>109</v>
      </c>
      <c r="Q978" s="52">
        <v>0.15</v>
      </c>
      <c r="R978" s="119">
        <f>+Q978*Q975</f>
        <v>4.4999999999999997E-3</v>
      </c>
      <c r="S978" s="53">
        <v>2</v>
      </c>
      <c r="T978" s="53" t="s">
        <v>84</v>
      </c>
      <c r="U978" s="53" t="s">
        <v>110</v>
      </c>
      <c r="V978" s="23">
        <v>45006</v>
      </c>
      <c r="W978" s="23">
        <v>45037</v>
      </c>
      <c r="X978" s="53" t="s">
        <v>3776</v>
      </c>
      <c r="Y978" s="49" t="s">
        <v>167</v>
      </c>
      <c r="Z978" s="59" t="s">
        <v>100</v>
      </c>
      <c r="AA978" s="60">
        <v>1</v>
      </c>
      <c r="AB978" s="62" t="s">
        <v>3830</v>
      </c>
      <c r="AC978" s="62">
        <v>45037</v>
      </c>
      <c r="AD978" s="60">
        <v>1</v>
      </c>
      <c r="AE978" s="62" t="s">
        <v>3831</v>
      </c>
      <c r="AF978" s="62">
        <v>45037</v>
      </c>
      <c r="AG978" s="60" t="s">
        <v>79</v>
      </c>
      <c r="AH978" s="60">
        <v>1</v>
      </c>
      <c r="AI978" s="52">
        <f t="shared" si="1462"/>
        <v>4.4999999999999997E-3</v>
      </c>
      <c r="AJ978" s="52">
        <f t="shared" si="1547"/>
        <v>1</v>
      </c>
      <c r="AK978" s="52"/>
      <c r="AL978" s="239" t="str">
        <f t="shared" si="1482"/>
        <v/>
      </c>
      <c r="AM978" s="239" t="str">
        <f t="shared" si="1483"/>
        <v/>
      </c>
      <c r="AN978" s="239" t="str">
        <f t="shared" si="1484"/>
        <v/>
      </c>
      <c r="AO978" s="239">
        <f t="shared" si="1485"/>
        <v>1</v>
      </c>
      <c r="AP978" s="239" t="str">
        <f t="shared" si="1486"/>
        <v/>
      </c>
      <c r="AQ978" s="239" t="str">
        <f t="shared" si="1487"/>
        <v/>
      </c>
      <c r="AR978" s="239" t="str">
        <f t="shared" si="1488"/>
        <v/>
      </c>
      <c r="AS978" s="239" t="str">
        <f t="shared" si="1489"/>
        <v/>
      </c>
      <c r="AT978" s="239" t="str">
        <f t="shared" si="1490"/>
        <v/>
      </c>
      <c r="AU978" s="239" t="str">
        <f t="shared" si="1463"/>
        <v/>
      </c>
      <c r="AV978" s="239" t="str">
        <f t="shared" si="1464"/>
        <v/>
      </c>
      <c r="AW978" s="239" t="str">
        <f t="shared" si="1465"/>
        <v/>
      </c>
      <c r="AX978" s="239" t="str">
        <f t="shared" si="1466"/>
        <v/>
      </c>
      <c r="AY978" s="239" t="str">
        <f t="shared" si="1467"/>
        <v/>
      </c>
      <c r="AZ978" s="239" t="str">
        <f t="shared" si="1468"/>
        <v/>
      </c>
      <c r="BA978" s="239" t="str">
        <f t="shared" si="1469"/>
        <v/>
      </c>
      <c r="BB978" s="239" t="str">
        <f t="shared" si="1470"/>
        <v/>
      </c>
      <c r="BC978" s="239" t="str">
        <f t="shared" si="1471"/>
        <v/>
      </c>
      <c r="BD978" s="239" t="str">
        <f t="shared" si="1472"/>
        <v/>
      </c>
      <c r="BE978" s="239" t="str">
        <f t="shared" si="1473"/>
        <v/>
      </c>
      <c r="BF978" s="239" t="str">
        <f t="shared" si="1474"/>
        <v/>
      </c>
      <c r="BG978" s="239" t="str">
        <f t="shared" si="1475"/>
        <v/>
      </c>
      <c r="BH978" s="239" t="str">
        <f t="shared" si="1476"/>
        <v/>
      </c>
      <c r="BI978" s="239" t="str">
        <f t="shared" si="1477"/>
        <v/>
      </c>
      <c r="BJ978" s="239" t="str">
        <f t="shared" si="1478"/>
        <v/>
      </c>
      <c r="BK978" s="239" t="str">
        <f t="shared" si="1479"/>
        <v/>
      </c>
      <c r="BL978" s="239" t="str">
        <f t="shared" si="1480"/>
        <v/>
      </c>
      <c r="BN978" s="239" t="str">
        <f t="shared" si="1491"/>
        <v/>
      </c>
      <c r="BO978" s="239" t="str">
        <f t="shared" si="1492"/>
        <v/>
      </c>
      <c r="BP978" s="239" t="str">
        <f t="shared" si="1493"/>
        <v/>
      </c>
      <c r="BQ978" s="239">
        <f t="shared" si="1494"/>
        <v>1</v>
      </c>
      <c r="BR978" s="239" t="str">
        <f t="shared" si="1495"/>
        <v/>
      </c>
      <c r="BS978" s="239" t="str">
        <f t="shared" si="1496"/>
        <v/>
      </c>
      <c r="BT978" s="239" t="str">
        <f t="shared" si="1497"/>
        <v/>
      </c>
      <c r="BU978" s="239" t="str">
        <f t="shared" si="1498"/>
        <v/>
      </c>
      <c r="BV978" s="239" t="str">
        <f t="shared" si="1499"/>
        <v/>
      </c>
      <c r="BW978" s="239" t="str">
        <f t="shared" si="1500"/>
        <v/>
      </c>
      <c r="BX978" s="239" t="str">
        <f t="shared" si="1501"/>
        <v/>
      </c>
      <c r="BY978" s="239" t="str">
        <f t="shared" si="1502"/>
        <v/>
      </c>
      <c r="BZ978" s="239" t="str">
        <f t="shared" si="1503"/>
        <v/>
      </c>
      <c r="CA978" s="239" t="str">
        <f t="shared" si="1504"/>
        <v/>
      </c>
      <c r="CB978" s="239" t="str">
        <f t="shared" si="1505"/>
        <v/>
      </c>
      <c r="CC978" s="239" t="str">
        <f t="shared" si="1506"/>
        <v/>
      </c>
      <c r="CD978" s="239" t="str">
        <f t="shared" si="1507"/>
        <v/>
      </c>
      <c r="CE978" s="239" t="str">
        <f t="shared" si="1508"/>
        <v/>
      </c>
      <c r="CF978" s="239" t="str">
        <f t="shared" si="1509"/>
        <v/>
      </c>
      <c r="CG978" s="239" t="str">
        <f t="shared" si="1510"/>
        <v/>
      </c>
      <c r="CH978" s="239" t="str">
        <f t="shared" si="1511"/>
        <v/>
      </c>
      <c r="CI978" s="239" t="str">
        <f t="shared" si="1512"/>
        <v/>
      </c>
      <c r="CJ978" s="239" t="str">
        <f t="shared" si="1513"/>
        <v/>
      </c>
      <c r="CK978" s="239" t="str">
        <f t="shared" si="1514"/>
        <v/>
      </c>
      <c r="CL978" s="239" t="str">
        <f t="shared" si="1515"/>
        <v/>
      </c>
      <c r="CM978" s="239" t="str">
        <f t="shared" si="1516"/>
        <v/>
      </c>
      <c r="CN978" s="239" t="str">
        <f t="shared" si="1517"/>
        <v/>
      </c>
      <c r="CP978" s="239" t="str">
        <f t="shared" si="1518"/>
        <v/>
      </c>
      <c r="CQ978" s="239" t="str">
        <f t="shared" si="1519"/>
        <v/>
      </c>
      <c r="CR978" s="239" t="str">
        <f t="shared" si="1520"/>
        <v/>
      </c>
      <c r="CS978" s="239" t="str">
        <f t="shared" si="1521"/>
        <v>2do trimestre</v>
      </c>
      <c r="CT978" s="239" t="str">
        <f t="shared" si="1522"/>
        <v/>
      </c>
      <c r="CU978" s="239" t="str">
        <f t="shared" si="1523"/>
        <v/>
      </c>
      <c r="CV978" s="239" t="str">
        <f t="shared" si="1524"/>
        <v/>
      </c>
      <c r="CW978" s="239" t="str">
        <f t="shared" si="1525"/>
        <v/>
      </c>
      <c r="CX978" s="239" t="str">
        <f t="shared" si="1526"/>
        <v/>
      </c>
      <c r="CY978" s="239" t="str">
        <f t="shared" si="1527"/>
        <v/>
      </c>
      <c r="CZ978" s="239" t="str">
        <f t="shared" si="1528"/>
        <v/>
      </c>
      <c r="DA978" s="239" t="str">
        <f t="shared" si="1529"/>
        <v/>
      </c>
      <c r="DB978" s="239" t="str">
        <f t="shared" si="1530"/>
        <v/>
      </c>
      <c r="DC978" s="239" t="str">
        <f t="shared" si="1531"/>
        <v/>
      </c>
      <c r="DD978" s="239" t="str">
        <f t="shared" si="1532"/>
        <v/>
      </c>
      <c r="DE978" s="239" t="str">
        <f t="shared" si="1533"/>
        <v/>
      </c>
      <c r="DF978" s="239" t="str">
        <f t="shared" si="1534"/>
        <v/>
      </c>
      <c r="DG978" s="239" t="str">
        <f t="shared" si="1535"/>
        <v/>
      </c>
      <c r="DH978" s="239" t="str">
        <f t="shared" si="1536"/>
        <v/>
      </c>
      <c r="DI978" s="239" t="str">
        <f t="shared" si="1537"/>
        <v/>
      </c>
      <c r="DJ978" s="239" t="str">
        <f t="shared" si="1538"/>
        <v/>
      </c>
      <c r="DK978" s="239" t="str">
        <f t="shared" si="1539"/>
        <v/>
      </c>
      <c r="DL978" s="239" t="str">
        <f t="shared" si="1540"/>
        <v/>
      </c>
      <c r="DM978" s="239" t="str">
        <f t="shared" si="1541"/>
        <v/>
      </c>
      <c r="DN978" s="239" t="str">
        <f t="shared" si="1542"/>
        <v/>
      </c>
      <c r="DO978" s="239" t="str">
        <f t="shared" si="1543"/>
        <v/>
      </c>
      <c r="DP978" s="239" t="str">
        <f t="shared" si="1544"/>
        <v/>
      </c>
    </row>
    <row r="979" spans="1:120" ht="35.25" hidden="1" customHeight="1" x14ac:dyDescent="0.25">
      <c r="A979" s="53" t="s">
        <v>4512</v>
      </c>
      <c r="B979" s="53">
        <v>6000</v>
      </c>
      <c r="C979" s="53" t="s">
        <v>71</v>
      </c>
      <c r="D979" s="53" t="s">
        <v>3728</v>
      </c>
      <c r="E979" s="87">
        <v>6</v>
      </c>
      <c r="F979" s="53" t="s">
        <v>3832</v>
      </c>
      <c r="G979" s="53" t="str">
        <f t="shared" si="1546"/>
        <v>6000-8</v>
      </c>
      <c r="H979" s="53" t="s">
        <v>94</v>
      </c>
      <c r="I979" s="53" t="s">
        <v>196</v>
      </c>
      <c r="J979" s="53" t="s">
        <v>80</v>
      </c>
      <c r="K979" s="53" t="s">
        <v>80</v>
      </c>
      <c r="L979" s="53" t="s">
        <v>80</v>
      </c>
      <c r="M979" s="53" t="s">
        <v>80</v>
      </c>
      <c r="N979" s="53" t="s">
        <v>80</v>
      </c>
      <c r="O979" s="53" t="s">
        <v>80</v>
      </c>
      <c r="P979" s="53" t="s">
        <v>3833</v>
      </c>
      <c r="Q979" s="52">
        <v>0.15</v>
      </c>
      <c r="R979" s="119">
        <f>+Q979*Q975</f>
        <v>4.4999999999999997E-3</v>
      </c>
      <c r="S979" s="53">
        <v>2</v>
      </c>
      <c r="T979" s="53" t="s">
        <v>84</v>
      </c>
      <c r="U979" s="53" t="s">
        <v>96</v>
      </c>
      <c r="V979" s="23">
        <v>45040</v>
      </c>
      <c r="W979" s="132">
        <v>45233</v>
      </c>
      <c r="X979" s="8" t="s">
        <v>3776</v>
      </c>
      <c r="Y979" s="49" t="s">
        <v>87</v>
      </c>
      <c r="Z979" s="59" t="s">
        <v>100</v>
      </c>
      <c r="AA979" s="201">
        <v>1</v>
      </c>
      <c r="AB979" s="200" t="s">
        <v>3834</v>
      </c>
      <c r="AC979" s="202">
        <v>45233</v>
      </c>
      <c r="AD979" s="201">
        <v>1</v>
      </c>
      <c r="AE979" s="200" t="s">
        <v>386</v>
      </c>
      <c r="AF979" s="202">
        <v>45233</v>
      </c>
      <c r="AG979" s="200" t="s">
        <v>79</v>
      </c>
      <c r="AH979" s="201">
        <v>1</v>
      </c>
      <c r="AI979" s="52">
        <f t="shared" si="1462"/>
        <v>4.4999999999999997E-3</v>
      </c>
      <c r="AJ979" s="52">
        <f t="shared" si="1547"/>
        <v>1</v>
      </c>
      <c r="AK979" s="52"/>
      <c r="AL979" s="239" t="str">
        <f t="shared" si="1482"/>
        <v/>
      </c>
      <c r="AM979" s="239" t="str">
        <f t="shared" si="1483"/>
        <v/>
      </c>
      <c r="AN979" s="239" t="str">
        <f t="shared" si="1484"/>
        <v/>
      </c>
      <c r="AO979" s="239">
        <f t="shared" si="1485"/>
        <v>1</v>
      </c>
      <c r="AP979" s="239" t="str">
        <f t="shared" si="1486"/>
        <v/>
      </c>
      <c r="AQ979" s="239" t="str">
        <f t="shared" si="1487"/>
        <v/>
      </c>
      <c r="AR979" s="239" t="str">
        <f t="shared" si="1488"/>
        <v/>
      </c>
      <c r="AS979" s="239" t="str">
        <f t="shared" si="1489"/>
        <v/>
      </c>
      <c r="AT979" s="239" t="str">
        <f t="shared" si="1490"/>
        <v/>
      </c>
      <c r="AU979" s="239" t="str">
        <f t="shared" si="1463"/>
        <v/>
      </c>
      <c r="AV979" s="239" t="str">
        <f t="shared" si="1464"/>
        <v/>
      </c>
      <c r="AW979" s="239" t="str">
        <f t="shared" si="1465"/>
        <v/>
      </c>
      <c r="AX979" s="239" t="str">
        <f t="shared" si="1466"/>
        <v/>
      </c>
      <c r="AY979" s="239" t="str">
        <f t="shared" si="1467"/>
        <v/>
      </c>
      <c r="AZ979" s="239" t="str">
        <f t="shared" si="1468"/>
        <v/>
      </c>
      <c r="BA979" s="239" t="str">
        <f t="shared" si="1469"/>
        <v/>
      </c>
      <c r="BB979" s="239" t="str">
        <f t="shared" si="1470"/>
        <v/>
      </c>
      <c r="BC979" s="239" t="str">
        <f t="shared" si="1471"/>
        <v/>
      </c>
      <c r="BD979" s="239" t="str">
        <f t="shared" si="1472"/>
        <v/>
      </c>
      <c r="BE979" s="239" t="str">
        <f t="shared" si="1473"/>
        <v/>
      </c>
      <c r="BF979" s="239" t="str">
        <f t="shared" si="1474"/>
        <v/>
      </c>
      <c r="BG979" s="239" t="str">
        <f t="shared" si="1475"/>
        <v/>
      </c>
      <c r="BH979" s="239" t="str">
        <f t="shared" si="1476"/>
        <v/>
      </c>
      <c r="BI979" s="239" t="str">
        <f t="shared" si="1477"/>
        <v/>
      </c>
      <c r="BJ979" s="239" t="str">
        <f t="shared" si="1478"/>
        <v/>
      </c>
      <c r="BK979" s="239" t="str">
        <f t="shared" si="1479"/>
        <v/>
      </c>
      <c r="BL979" s="239" t="str">
        <f t="shared" si="1480"/>
        <v/>
      </c>
      <c r="BN979" s="239" t="str">
        <f t="shared" si="1491"/>
        <v/>
      </c>
      <c r="BO979" s="239" t="str">
        <f t="shared" si="1492"/>
        <v/>
      </c>
      <c r="BP979" s="239" t="str">
        <f t="shared" si="1493"/>
        <v/>
      </c>
      <c r="BQ979" s="239">
        <f t="shared" si="1494"/>
        <v>1</v>
      </c>
      <c r="BR979" s="239" t="str">
        <f t="shared" si="1495"/>
        <v/>
      </c>
      <c r="BS979" s="239" t="str">
        <f t="shared" si="1496"/>
        <v/>
      </c>
      <c r="BT979" s="239" t="str">
        <f t="shared" si="1497"/>
        <v/>
      </c>
      <c r="BU979" s="239" t="str">
        <f t="shared" si="1498"/>
        <v/>
      </c>
      <c r="BV979" s="239" t="str">
        <f t="shared" si="1499"/>
        <v/>
      </c>
      <c r="BW979" s="239" t="str">
        <f t="shared" si="1500"/>
        <v/>
      </c>
      <c r="BX979" s="239" t="str">
        <f t="shared" si="1501"/>
        <v/>
      </c>
      <c r="BY979" s="239" t="str">
        <f t="shared" si="1502"/>
        <v/>
      </c>
      <c r="BZ979" s="239" t="str">
        <f t="shared" si="1503"/>
        <v/>
      </c>
      <c r="CA979" s="239" t="str">
        <f t="shared" si="1504"/>
        <v/>
      </c>
      <c r="CB979" s="239" t="str">
        <f t="shared" si="1505"/>
        <v/>
      </c>
      <c r="CC979" s="239" t="str">
        <f t="shared" si="1506"/>
        <v/>
      </c>
      <c r="CD979" s="239" t="str">
        <f t="shared" si="1507"/>
        <v/>
      </c>
      <c r="CE979" s="239" t="str">
        <f t="shared" si="1508"/>
        <v/>
      </c>
      <c r="CF979" s="239" t="str">
        <f t="shared" si="1509"/>
        <v/>
      </c>
      <c r="CG979" s="239" t="str">
        <f t="shared" si="1510"/>
        <v/>
      </c>
      <c r="CH979" s="239" t="str">
        <f t="shared" si="1511"/>
        <v/>
      </c>
      <c r="CI979" s="239" t="str">
        <f t="shared" si="1512"/>
        <v/>
      </c>
      <c r="CJ979" s="239" t="str">
        <f t="shared" si="1513"/>
        <v/>
      </c>
      <c r="CK979" s="239" t="str">
        <f t="shared" si="1514"/>
        <v/>
      </c>
      <c r="CL979" s="239" t="str">
        <f t="shared" si="1515"/>
        <v/>
      </c>
      <c r="CM979" s="239" t="str">
        <f t="shared" si="1516"/>
        <v/>
      </c>
      <c r="CN979" s="239" t="str">
        <f t="shared" si="1517"/>
        <v/>
      </c>
      <c r="CP979" s="239" t="str">
        <f t="shared" si="1518"/>
        <v/>
      </c>
      <c r="CQ979" s="239" t="str">
        <f t="shared" si="1519"/>
        <v/>
      </c>
      <c r="CR979" s="239" t="str">
        <f t="shared" si="1520"/>
        <v/>
      </c>
      <c r="CS979" s="239" t="str">
        <f t="shared" si="1521"/>
        <v>4to Trimestre</v>
      </c>
      <c r="CT979" s="239" t="str">
        <f t="shared" si="1522"/>
        <v/>
      </c>
      <c r="CU979" s="239" t="str">
        <f t="shared" si="1523"/>
        <v/>
      </c>
      <c r="CV979" s="239" t="str">
        <f t="shared" si="1524"/>
        <v/>
      </c>
      <c r="CW979" s="239" t="str">
        <f t="shared" si="1525"/>
        <v/>
      </c>
      <c r="CX979" s="239" t="str">
        <f t="shared" si="1526"/>
        <v/>
      </c>
      <c r="CY979" s="239" t="str">
        <f t="shared" si="1527"/>
        <v/>
      </c>
      <c r="CZ979" s="239" t="str">
        <f t="shared" si="1528"/>
        <v/>
      </c>
      <c r="DA979" s="239" t="str">
        <f t="shared" si="1529"/>
        <v/>
      </c>
      <c r="DB979" s="239" t="str">
        <f t="shared" si="1530"/>
        <v/>
      </c>
      <c r="DC979" s="239" t="str">
        <f t="shared" si="1531"/>
        <v/>
      </c>
      <c r="DD979" s="239" t="str">
        <f t="shared" si="1532"/>
        <v/>
      </c>
      <c r="DE979" s="239" t="str">
        <f t="shared" si="1533"/>
        <v/>
      </c>
      <c r="DF979" s="239" t="str">
        <f t="shared" si="1534"/>
        <v/>
      </c>
      <c r="DG979" s="239" t="str">
        <f t="shared" si="1535"/>
        <v/>
      </c>
      <c r="DH979" s="239" t="str">
        <f t="shared" si="1536"/>
        <v/>
      </c>
      <c r="DI979" s="239" t="str">
        <f t="shared" si="1537"/>
        <v/>
      </c>
      <c r="DJ979" s="239" t="str">
        <f t="shared" si="1538"/>
        <v/>
      </c>
      <c r="DK979" s="239" t="str">
        <f t="shared" si="1539"/>
        <v/>
      </c>
      <c r="DL979" s="239" t="str">
        <f t="shared" si="1540"/>
        <v/>
      </c>
      <c r="DM979" s="239" t="str">
        <f t="shared" si="1541"/>
        <v/>
      </c>
      <c r="DN979" s="239" t="str">
        <f t="shared" si="1542"/>
        <v/>
      </c>
      <c r="DO979" s="239" t="str">
        <f t="shared" si="1543"/>
        <v/>
      </c>
      <c r="DP979" s="239" t="str">
        <f t="shared" si="1544"/>
        <v/>
      </c>
    </row>
    <row r="980" spans="1:120" ht="35.25" hidden="1" customHeight="1" x14ac:dyDescent="0.25">
      <c r="A980" s="53" t="s">
        <v>4512</v>
      </c>
      <c r="B980" s="53">
        <v>6000</v>
      </c>
      <c r="C980" s="53" t="s">
        <v>71</v>
      </c>
      <c r="D980" s="53" t="s">
        <v>3728</v>
      </c>
      <c r="E980" s="53">
        <v>6</v>
      </c>
      <c r="F980" s="53" t="s">
        <v>3835</v>
      </c>
      <c r="G980" s="53" t="str">
        <f t="shared" si="1546"/>
        <v>6000-8</v>
      </c>
      <c r="H980" s="53" t="s">
        <v>94</v>
      </c>
      <c r="I980" s="53" t="s">
        <v>196</v>
      </c>
      <c r="J980" s="53" t="s">
        <v>80</v>
      </c>
      <c r="K980" s="53" t="s">
        <v>80</v>
      </c>
      <c r="L980" s="53" t="s">
        <v>80</v>
      </c>
      <c r="M980" s="53" t="s">
        <v>80</v>
      </c>
      <c r="N980" s="53" t="s">
        <v>80</v>
      </c>
      <c r="O980" s="53" t="s">
        <v>80</v>
      </c>
      <c r="P980" s="53" t="s">
        <v>119</v>
      </c>
      <c r="Q980" s="52">
        <v>0.2</v>
      </c>
      <c r="R980" s="119">
        <f>+Q980*Q975</f>
        <v>6.0000000000000001E-3</v>
      </c>
      <c r="S980" s="53">
        <v>2</v>
      </c>
      <c r="T980" s="53" t="s">
        <v>84</v>
      </c>
      <c r="U980" s="53" t="s">
        <v>96</v>
      </c>
      <c r="V980" s="23">
        <v>45237</v>
      </c>
      <c r="W980" s="23">
        <v>45250</v>
      </c>
      <c r="X980" s="53" t="s">
        <v>3776</v>
      </c>
      <c r="Y980" s="49" t="s">
        <v>87</v>
      </c>
      <c r="Z980" s="59" t="s">
        <v>100</v>
      </c>
      <c r="AA980" s="201">
        <v>1</v>
      </c>
      <c r="AB980" s="200" t="s">
        <v>3836</v>
      </c>
      <c r="AC980" s="202">
        <v>45250</v>
      </c>
      <c r="AD980" s="201">
        <v>1</v>
      </c>
      <c r="AE980" s="200" t="s">
        <v>386</v>
      </c>
      <c r="AF980" s="202">
        <v>45250</v>
      </c>
      <c r="AG980" s="200" t="s">
        <v>79</v>
      </c>
      <c r="AH980" s="201">
        <v>1</v>
      </c>
      <c r="AI980" s="52">
        <f t="shared" si="1462"/>
        <v>6.0000000000000001E-3</v>
      </c>
      <c r="AJ980" s="52">
        <f t="shared" si="1547"/>
        <v>1</v>
      </c>
      <c r="AK980" s="52"/>
      <c r="AL980" s="239" t="str">
        <f t="shared" si="1482"/>
        <v/>
      </c>
      <c r="AM980" s="239" t="str">
        <f t="shared" si="1483"/>
        <v/>
      </c>
      <c r="AN980" s="239" t="str">
        <f t="shared" si="1484"/>
        <v/>
      </c>
      <c r="AO980" s="239">
        <f t="shared" si="1485"/>
        <v>1</v>
      </c>
      <c r="AP980" s="239" t="str">
        <f t="shared" si="1486"/>
        <v/>
      </c>
      <c r="AQ980" s="239" t="str">
        <f t="shared" si="1487"/>
        <v/>
      </c>
      <c r="AR980" s="239" t="str">
        <f t="shared" si="1488"/>
        <v/>
      </c>
      <c r="AS980" s="239" t="str">
        <f t="shared" si="1489"/>
        <v/>
      </c>
      <c r="AT980" s="239" t="str">
        <f t="shared" si="1490"/>
        <v/>
      </c>
      <c r="AU980" s="239" t="str">
        <f t="shared" si="1463"/>
        <v/>
      </c>
      <c r="AV980" s="239" t="str">
        <f t="shared" si="1464"/>
        <v/>
      </c>
      <c r="AW980" s="239" t="str">
        <f t="shared" si="1465"/>
        <v/>
      </c>
      <c r="AX980" s="239" t="str">
        <f t="shared" si="1466"/>
        <v/>
      </c>
      <c r="AY980" s="239" t="str">
        <f t="shared" si="1467"/>
        <v/>
      </c>
      <c r="AZ980" s="239" t="str">
        <f t="shared" si="1468"/>
        <v/>
      </c>
      <c r="BA980" s="239" t="str">
        <f t="shared" si="1469"/>
        <v/>
      </c>
      <c r="BB980" s="239" t="str">
        <f t="shared" si="1470"/>
        <v/>
      </c>
      <c r="BC980" s="239" t="str">
        <f t="shared" si="1471"/>
        <v/>
      </c>
      <c r="BD980" s="239" t="str">
        <f t="shared" si="1472"/>
        <v/>
      </c>
      <c r="BE980" s="239" t="str">
        <f t="shared" si="1473"/>
        <v/>
      </c>
      <c r="BF980" s="239" t="str">
        <f t="shared" si="1474"/>
        <v/>
      </c>
      <c r="BG980" s="239" t="str">
        <f t="shared" si="1475"/>
        <v/>
      </c>
      <c r="BH980" s="239" t="str">
        <f t="shared" si="1476"/>
        <v/>
      </c>
      <c r="BI980" s="239" t="str">
        <f t="shared" si="1477"/>
        <v/>
      </c>
      <c r="BJ980" s="239" t="str">
        <f t="shared" si="1478"/>
        <v/>
      </c>
      <c r="BK980" s="239" t="str">
        <f t="shared" si="1479"/>
        <v/>
      </c>
      <c r="BL980" s="239" t="str">
        <f t="shared" si="1480"/>
        <v/>
      </c>
      <c r="BN980" s="239" t="str">
        <f t="shared" si="1491"/>
        <v/>
      </c>
      <c r="BO980" s="239" t="str">
        <f t="shared" si="1492"/>
        <v/>
      </c>
      <c r="BP980" s="239" t="str">
        <f t="shared" si="1493"/>
        <v/>
      </c>
      <c r="BQ980" s="239">
        <f t="shared" si="1494"/>
        <v>1</v>
      </c>
      <c r="BR980" s="239" t="str">
        <f t="shared" si="1495"/>
        <v/>
      </c>
      <c r="BS980" s="239" t="str">
        <f t="shared" si="1496"/>
        <v/>
      </c>
      <c r="BT980" s="239" t="str">
        <f t="shared" si="1497"/>
        <v/>
      </c>
      <c r="BU980" s="239" t="str">
        <f t="shared" si="1498"/>
        <v/>
      </c>
      <c r="BV980" s="239" t="str">
        <f t="shared" si="1499"/>
        <v/>
      </c>
      <c r="BW980" s="239" t="str">
        <f t="shared" si="1500"/>
        <v/>
      </c>
      <c r="BX980" s="239" t="str">
        <f t="shared" si="1501"/>
        <v/>
      </c>
      <c r="BY980" s="239" t="str">
        <f t="shared" si="1502"/>
        <v/>
      </c>
      <c r="BZ980" s="239" t="str">
        <f t="shared" si="1503"/>
        <v/>
      </c>
      <c r="CA980" s="239" t="str">
        <f t="shared" si="1504"/>
        <v/>
      </c>
      <c r="CB980" s="239" t="str">
        <f t="shared" si="1505"/>
        <v/>
      </c>
      <c r="CC980" s="239" t="str">
        <f t="shared" si="1506"/>
        <v/>
      </c>
      <c r="CD980" s="239" t="str">
        <f t="shared" si="1507"/>
        <v/>
      </c>
      <c r="CE980" s="239" t="str">
        <f t="shared" si="1508"/>
        <v/>
      </c>
      <c r="CF980" s="239" t="str">
        <f t="shared" si="1509"/>
        <v/>
      </c>
      <c r="CG980" s="239" t="str">
        <f t="shared" si="1510"/>
        <v/>
      </c>
      <c r="CH980" s="239" t="str">
        <f t="shared" si="1511"/>
        <v/>
      </c>
      <c r="CI980" s="239" t="str">
        <f t="shared" si="1512"/>
        <v/>
      </c>
      <c r="CJ980" s="239" t="str">
        <f t="shared" si="1513"/>
        <v/>
      </c>
      <c r="CK980" s="239" t="str">
        <f t="shared" si="1514"/>
        <v/>
      </c>
      <c r="CL980" s="239" t="str">
        <f t="shared" si="1515"/>
        <v/>
      </c>
      <c r="CM980" s="239" t="str">
        <f t="shared" si="1516"/>
        <v/>
      </c>
      <c r="CN980" s="239" t="str">
        <f t="shared" si="1517"/>
        <v/>
      </c>
      <c r="CP980" s="239" t="str">
        <f t="shared" si="1518"/>
        <v/>
      </c>
      <c r="CQ980" s="239" t="str">
        <f t="shared" si="1519"/>
        <v/>
      </c>
      <c r="CR980" s="239" t="str">
        <f t="shared" si="1520"/>
        <v/>
      </c>
      <c r="CS980" s="239" t="str">
        <f t="shared" si="1521"/>
        <v>4to Trimestre</v>
      </c>
      <c r="CT980" s="239" t="str">
        <f t="shared" si="1522"/>
        <v/>
      </c>
      <c r="CU980" s="239" t="str">
        <f t="shared" si="1523"/>
        <v/>
      </c>
      <c r="CV980" s="239" t="str">
        <f t="shared" si="1524"/>
        <v/>
      </c>
      <c r="CW980" s="239" t="str">
        <f t="shared" si="1525"/>
        <v/>
      </c>
      <c r="CX980" s="239" t="str">
        <f t="shared" si="1526"/>
        <v/>
      </c>
      <c r="CY980" s="239" t="str">
        <f t="shared" si="1527"/>
        <v/>
      </c>
      <c r="CZ980" s="239" t="str">
        <f t="shared" si="1528"/>
        <v/>
      </c>
      <c r="DA980" s="239" t="str">
        <f t="shared" si="1529"/>
        <v/>
      </c>
      <c r="DB980" s="239" t="str">
        <f t="shared" si="1530"/>
        <v/>
      </c>
      <c r="DC980" s="239" t="str">
        <f t="shared" si="1531"/>
        <v/>
      </c>
      <c r="DD980" s="239" t="str">
        <f t="shared" si="1532"/>
        <v/>
      </c>
      <c r="DE980" s="239" t="str">
        <f t="shared" si="1533"/>
        <v/>
      </c>
      <c r="DF980" s="239" t="str">
        <f t="shared" si="1534"/>
        <v/>
      </c>
      <c r="DG980" s="239" t="str">
        <f t="shared" si="1535"/>
        <v/>
      </c>
      <c r="DH980" s="239" t="str">
        <f t="shared" si="1536"/>
        <v/>
      </c>
      <c r="DI980" s="239" t="str">
        <f t="shared" si="1537"/>
        <v/>
      </c>
      <c r="DJ980" s="239" t="str">
        <f t="shared" si="1538"/>
        <v/>
      </c>
      <c r="DK980" s="239" t="str">
        <f t="shared" si="1539"/>
        <v/>
      </c>
      <c r="DL980" s="239" t="str">
        <f t="shared" si="1540"/>
        <v/>
      </c>
      <c r="DM980" s="239" t="str">
        <f t="shared" si="1541"/>
        <v/>
      </c>
      <c r="DN980" s="239" t="str">
        <f t="shared" si="1542"/>
        <v/>
      </c>
      <c r="DO980" s="239" t="str">
        <f t="shared" si="1543"/>
        <v/>
      </c>
      <c r="DP980" s="239" t="str">
        <f t="shared" si="1544"/>
        <v/>
      </c>
    </row>
    <row r="981" spans="1:120" ht="35.25" hidden="1" customHeight="1" x14ac:dyDescent="0.25">
      <c r="A981" s="53" t="s">
        <v>4512</v>
      </c>
      <c r="B981" s="53">
        <v>6000</v>
      </c>
      <c r="C981" s="53" t="s">
        <v>71</v>
      </c>
      <c r="D981" s="53" t="s">
        <v>3728</v>
      </c>
      <c r="E981" s="53">
        <v>6</v>
      </c>
      <c r="F981" s="53" t="s">
        <v>3837</v>
      </c>
      <c r="G981" s="53" t="str">
        <f t="shared" si="1546"/>
        <v>6000-8</v>
      </c>
      <c r="H981" s="53" t="s">
        <v>94</v>
      </c>
      <c r="I981" s="53" t="s">
        <v>196</v>
      </c>
      <c r="J981" s="53" t="s">
        <v>80</v>
      </c>
      <c r="K981" s="53" t="s">
        <v>80</v>
      </c>
      <c r="L981" s="53" t="s">
        <v>80</v>
      </c>
      <c r="M981" s="53" t="s">
        <v>80</v>
      </c>
      <c r="N981" s="53" t="s">
        <v>80</v>
      </c>
      <c r="O981" s="53" t="s">
        <v>80</v>
      </c>
      <c r="P981" s="53" t="s">
        <v>613</v>
      </c>
      <c r="Q981" s="52">
        <v>0.2</v>
      </c>
      <c r="R981" s="119">
        <f>+Q981*Q975</f>
        <v>6.0000000000000001E-3</v>
      </c>
      <c r="S981" s="53">
        <v>2</v>
      </c>
      <c r="T981" s="53" t="s">
        <v>84</v>
      </c>
      <c r="U981" s="53" t="s">
        <v>96</v>
      </c>
      <c r="V981" s="23">
        <v>45251</v>
      </c>
      <c r="W981" s="23">
        <v>45267</v>
      </c>
      <c r="X981" s="53" t="s">
        <v>3776</v>
      </c>
      <c r="Y981" s="49" t="s">
        <v>87</v>
      </c>
      <c r="Z981" s="59" t="s">
        <v>100</v>
      </c>
      <c r="AA981" s="201">
        <v>1</v>
      </c>
      <c r="AB981" s="200" t="s">
        <v>3822</v>
      </c>
      <c r="AC981" s="202">
        <v>45267</v>
      </c>
      <c r="AD981" s="201">
        <v>1</v>
      </c>
      <c r="AE981" s="200" t="s">
        <v>386</v>
      </c>
      <c r="AF981" s="202">
        <v>45267</v>
      </c>
      <c r="AG981" s="200" t="s">
        <v>79</v>
      </c>
      <c r="AH981" s="201">
        <v>1</v>
      </c>
      <c r="AI981" s="52">
        <f t="shared" si="1462"/>
        <v>6.0000000000000001E-3</v>
      </c>
      <c r="AJ981" s="52">
        <f t="shared" si="1547"/>
        <v>1</v>
      </c>
      <c r="AK981" s="52"/>
      <c r="AL981" s="239" t="str">
        <f t="shared" si="1482"/>
        <v/>
      </c>
      <c r="AM981" s="239" t="str">
        <f t="shared" si="1483"/>
        <v/>
      </c>
      <c r="AN981" s="239" t="str">
        <f t="shared" si="1484"/>
        <v/>
      </c>
      <c r="AO981" s="239">
        <f t="shared" si="1485"/>
        <v>1</v>
      </c>
      <c r="AP981" s="239" t="str">
        <f t="shared" si="1486"/>
        <v/>
      </c>
      <c r="AQ981" s="239" t="str">
        <f t="shared" si="1487"/>
        <v/>
      </c>
      <c r="AR981" s="239" t="str">
        <f t="shared" si="1488"/>
        <v/>
      </c>
      <c r="AS981" s="239" t="str">
        <f t="shared" si="1489"/>
        <v/>
      </c>
      <c r="AT981" s="239" t="str">
        <f t="shared" si="1490"/>
        <v/>
      </c>
      <c r="AU981" s="239" t="str">
        <f t="shared" si="1463"/>
        <v/>
      </c>
      <c r="AV981" s="239" t="str">
        <f t="shared" si="1464"/>
        <v/>
      </c>
      <c r="AW981" s="239" t="str">
        <f t="shared" si="1465"/>
        <v/>
      </c>
      <c r="AX981" s="239" t="str">
        <f t="shared" si="1466"/>
        <v/>
      </c>
      <c r="AY981" s="239" t="str">
        <f t="shared" si="1467"/>
        <v/>
      </c>
      <c r="AZ981" s="239" t="str">
        <f t="shared" si="1468"/>
        <v/>
      </c>
      <c r="BA981" s="239" t="str">
        <f t="shared" si="1469"/>
        <v/>
      </c>
      <c r="BB981" s="239" t="str">
        <f t="shared" si="1470"/>
        <v/>
      </c>
      <c r="BC981" s="239" t="str">
        <f t="shared" si="1471"/>
        <v/>
      </c>
      <c r="BD981" s="239" t="str">
        <f t="shared" si="1472"/>
        <v/>
      </c>
      <c r="BE981" s="239" t="str">
        <f t="shared" si="1473"/>
        <v/>
      </c>
      <c r="BF981" s="239" t="str">
        <f t="shared" si="1474"/>
        <v/>
      </c>
      <c r="BG981" s="239" t="str">
        <f t="shared" si="1475"/>
        <v/>
      </c>
      <c r="BH981" s="239" t="str">
        <f t="shared" si="1476"/>
        <v/>
      </c>
      <c r="BI981" s="239" t="str">
        <f t="shared" si="1477"/>
        <v/>
      </c>
      <c r="BJ981" s="239" t="str">
        <f t="shared" si="1478"/>
        <v/>
      </c>
      <c r="BK981" s="239" t="str">
        <f t="shared" si="1479"/>
        <v/>
      </c>
      <c r="BL981" s="239" t="str">
        <f t="shared" si="1480"/>
        <v/>
      </c>
      <c r="BN981" s="239" t="str">
        <f t="shared" si="1491"/>
        <v/>
      </c>
      <c r="BO981" s="239" t="str">
        <f t="shared" si="1492"/>
        <v/>
      </c>
      <c r="BP981" s="239" t="str">
        <f t="shared" si="1493"/>
        <v/>
      </c>
      <c r="BQ981" s="239">
        <f t="shared" si="1494"/>
        <v>1</v>
      </c>
      <c r="BR981" s="239" t="str">
        <f t="shared" si="1495"/>
        <v/>
      </c>
      <c r="BS981" s="239" t="str">
        <f t="shared" si="1496"/>
        <v/>
      </c>
      <c r="BT981" s="239" t="str">
        <f t="shared" si="1497"/>
        <v/>
      </c>
      <c r="BU981" s="239" t="str">
        <f t="shared" si="1498"/>
        <v/>
      </c>
      <c r="BV981" s="239" t="str">
        <f t="shared" si="1499"/>
        <v/>
      </c>
      <c r="BW981" s="239" t="str">
        <f t="shared" si="1500"/>
        <v/>
      </c>
      <c r="BX981" s="239" t="str">
        <f t="shared" si="1501"/>
        <v/>
      </c>
      <c r="BY981" s="239" t="str">
        <f t="shared" si="1502"/>
        <v/>
      </c>
      <c r="BZ981" s="239" t="str">
        <f t="shared" si="1503"/>
        <v/>
      </c>
      <c r="CA981" s="239" t="str">
        <f t="shared" si="1504"/>
        <v/>
      </c>
      <c r="CB981" s="239" t="str">
        <f t="shared" si="1505"/>
        <v/>
      </c>
      <c r="CC981" s="239" t="str">
        <f t="shared" si="1506"/>
        <v/>
      </c>
      <c r="CD981" s="239" t="str">
        <f t="shared" si="1507"/>
        <v/>
      </c>
      <c r="CE981" s="239" t="str">
        <f t="shared" si="1508"/>
        <v/>
      </c>
      <c r="CF981" s="239" t="str">
        <f t="shared" si="1509"/>
        <v/>
      </c>
      <c r="CG981" s="239" t="str">
        <f t="shared" si="1510"/>
        <v/>
      </c>
      <c r="CH981" s="239" t="str">
        <f t="shared" si="1511"/>
        <v/>
      </c>
      <c r="CI981" s="239" t="str">
        <f t="shared" si="1512"/>
        <v/>
      </c>
      <c r="CJ981" s="239" t="str">
        <f t="shared" si="1513"/>
        <v/>
      </c>
      <c r="CK981" s="239" t="str">
        <f t="shared" si="1514"/>
        <v/>
      </c>
      <c r="CL981" s="239" t="str">
        <f t="shared" si="1515"/>
        <v/>
      </c>
      <c r="CM981" s="239" t="str">
        <f t="shared" si="1516"/>
        <v/>
      </c>
      <c r="CN981" s="239" t="str">
        <f t="shared" si="1517"/>
        <v/>
      </c>
      <c r="CP981" s="239" t="str">
        <f t="shared" si="1518"/>
        <v/>
      </c>
      <c r="CQ981" s="239" t="str">
        <f t="shared" si="1519"/>
        <v/>
      </c>
      <c r="CR981" s="239" t="str">
        <f t="shared" si="1520"/>
        <v/>
      </c>
      <c r="CS981" s="239" t="str">
        <f t="shared" si="1521"/>
        <v>4to Trimestre</v>
      </c>
      <c r="CT981" s="239" t="str">
        <f t="shared" si="1522"/>
        <v/>
      </c>
      <c r="CU981" s="239" t="str">
        <f t="shared" si="1523"/>
        <v/>
      </c>
      <c r="CV981" s="239" t="str">
        <f t="shared" si="1524"/>
        <v/>
      </c>
      <c r="CW981" s="239" t="str">
        <f t="shared" si="1525"/>
        <v/>
      </c>
      <c r="CX981" s="239" t="str">
        <f t="shared" si="1526"/>
        <v/>
      </c>
      <c r="CY981" s="239" t="str">
        <f t="shared" si="1527"/>
        <v/>
      </c>
      <c r="CZ981" s="239" t="str">
        <f t="shared" si="1528"/>
        <v/>
      </c>
      <c r="DA981" s="239" t="str">
        <f t="shared" si="1529"/>
        <v/>
      </c>
      <c r="DB981" s="239" t="str">
        <f t="shared" si="1530"/>
        <v/>
      </c>
      <c r="DC981" s="239" t="str">
        <f t="shared" si="1531"/>
        <v/>
      </c>
      <c r="DD981" s="239" t="str">
        <f t="shared" si="1532"/>
        <v/>
      </c>
      <c r="DE981" s="239" t="str">
        <f t="shared" si="1533"/>
        <v/>
      </c>
      <c r="DF981" s="239" t="str">
        <f t="shared" si="1534"/>
        <v/>
      </c>
      <c r="DG981" s="239" t="str">
        <f t="shared" si="1535"/>
        <v/>
      </c>
      <c r="DH981" s="239" t="str">
        <f t="shared" si="1536"/>
        <v/>
      </c>
      <c r="DI981" s="239" t="str">
        <f t="shared" si="1537"/>
        <v/>
      </c>
      <c r="DJ981" s="239" t="str">
        <f t="shared" si="1538"/>
        <v/>
      </c>
      <c r="DK981" s="239" t="str">
        <f t="shared" si="1539"/>
        <v/>
      </c>
      <c r="DL981" s="239" t="str">
        <f t="shared" si="1540"/>
        <v/>
      </c>
      <c r="DM981" s="239" t="str">
        <f t="shared" si="1541"/>
        <v/>
      </c>
      <c r="DN981" s="239" t="str">
        <f t="shared" si="1542"/>
        <v/>
      </c>
      <c r="DO981" s="239" t="str">
        <f t="shared" si="1543"/>
        <v/>
      </c>
      <c r="DP981" s="239" t="str">
        <f t="shared" si="1544"/>
        <v/>
      </c>
    </row>
    <row r="982" spans="1:120" ht="35.25" hidden="1" customHeight="1" x14ac:dyDescent="0.25">
      <c r="A982" s="49" t="s">
        <v>4512</v>
      </c>
      <c r="B982" s="49">
        <v>6000</v>
      </c>
      <c r="C982" s="49" t="s">
        <v>71</v>
      </c>
      <c r="D982" s="49" t="s">
        <v>3728</v>
      </c>
      <c r="E982" s="49">
        <v>6</v>
      </c>
      <c r="F982" s="49" t="s">
        <v>3838</v>
      </c>
      <c r="G982" s="49" t="str">
        <f t="shared" si="1546"/>
        <v>6000-9</v>
      </c>
      <c r="H982" s="49" t="s">
        <v>75</v>
      </c>
      <c r="I982" s="49" t="s">
        <v>196</v>
      </c>
      <c r="J982" s="49" t="s">
        <v>1671</v>
      </c>
      <c r="K982" s="49" t="s">
        <v>78</v>
      </c>
      <c r="L982" s="49" t="s">
        <v>79</v>
      </c>
      <c r="M982" s="49" t="s">
        <v>3730</v>
      </c>
      <c r="N982" s="49" t="s">
        <v>433</v>
      </c>
      <c r="O982" s="49" t="s">
        <v>82</v>
      </c>
      <c r="P982" s="49" t="s">
        <v>3839</v>
      </c>
      <c r="Q982" s="50">
        <v>0.03</v>
      </c>
      <c r="R982" s="84"/>
      <c r="S982" s="49">
        <v>2</v>
      </c>
      <c r="T982" s="49" t="s">
        <v>84</v>
      </c>
      <c r="U982" s="49" t="s">
        <v>96</v>
      </c>
      <c r="V982" s="51">
        <v>44958</v>
      </c>
      <c r="W982" s="51">
        <v>45199</v>
      </c>
      <c r="X982" s="49" t="s">
        <v>3776</v>
      </c>
      <c r="Y982" s="49" t="s">
        <v>202</v>
      </c>
      <c r="Z982" s="59" t="s">
        <v>100</v>
      </c>
      <c r="AA982" s="60">
        <v>1</v>
      </c>
      <c r="AB982" s="60" t="s">
        <v>3840</v>
      </c>
      <c r="AC982" s="69">
        <v>45198</v>
      </c>
      <c r="AD982" s="60">
        <v>1</v>
      </c>
      <c r="AE982" s="60" t="s">
        <v>3841</v>
      </c>
      <c r="AF982" s="69">
        <v>45198</v>
      </c>
      <c r="AG982" s="57" t="s">
        <v>79</v>
      </c>
      <c r="AH982" s="52" t="s">
        <v>92</v>
      </c>
      <c r="AI982" s="52">
        <f t="shared" si="1462"/>
        <v>0.03</v>
      </c>
      <c r="AJ982" s="52"/>
      <c r="AK982" s="52"/>
      <c r="AL982" s="239" t="str">
        <f t="shared" si="1482"/>
        <v/>
      </c>
      <c r="AM982" s="239" t="str">
        <f t="shared" si="1483"/>
        <v/>
      </c>
      <c r="AN982" s="239" t="str">
        <f t="shared" si="1484"/>
        <v/>
      </c>
      <c r="AO982" s="239" t="str">
        <f t="shared" si="1485"/>
        <v/>
      </c>
      <c r="AP982" s="239" t="str">
        <f t="shared" si="1486"/>
        <v/>
      </c>
      <c r="AQ982" s="239" t="str">
        <f t="shared" si="1487"/>
        <v/>
      </c>
      <c r="AR982" s="239" t="str">
        <f t="shared" si="1488"/>
        <v/>
      </c>
      <c r="AS982" s="239" t="str">
        <f t="shared" si="1489"/>
        <v/>
      </c>
      <c r="AT982" s="239" t="str">
        <f t="shared" si="1490"/>
        <v/>
      </c>
      <c r="AU982" s="239" t="str">
        <f t="shared" si="1463"/>
        <v/>
      </c>
      <c r="AV982" s="239" t="str">
        <f t="shared" si="1464"/>
        <v/>
      </c>
      <c r="AW982" s="239" t="str">
        <f t="shared" si="1465"/>
        <v/>
      </c>
      <c r="AX982" s="239" t="str">
        <f t="shared" si="1466"/>
        <v/>
      </c>
      <c r="AY982" s="239" t="str">
        <f t="shared" si="1467"/>
        <v/>
      </c>
      <c r="AZ982" s="239" t="str">
        <f t="shared" si="1468"/>
        <v/>
      </c>
      <c r="BA982" s="239" t="str">
        <f t="shared" si="1469"/>
        <v/>
      </c>
      <c r="BB982" s="239" t="str">
        <f t="shared" si="1470"/>
        <v/>
      </c>
      <c r="BC982" s="239" t="str">
        <f t="shared" si="1471"/>
        <v/>
      </c>
      <c r="BD982" s="239" t="str">
        <f t="shared" si="1472"/>
        <v/>
      </c>
      <c r="BE982" s="239" t="str">
        <f t="shared" si="1473"/>
        <v/>
      </c>
      <c r="BF982" s="239" t="str">
        <f t="shared" si="1474"/>
        <v/>
      </c>
      <c r="BG982" s="239" t="str">
        <f t="shared" si="1475"/>
        <v/>
      </c>
      <c r="BH982" s="239" t="str">
        <f t="shared" si="1476"/>
        <v/>
      </c>
      <c r="BI982" s="239" t="str">
        <f t="shared" si="1477"/>
        <v/>
      </c>
      <c r="BJ982" s="239" t="str">
        <f t="shared" si="1478"/>
        <v/>
      </c>
      <c r="BK982" s="239" t="str">
        <f t="shared" si="1479"/>
        <v/>
      </c>
      <c r="BL982" s="239" t="str">
        <f t="shared" si="1480"/>
        <v/>
      </c>
      <c r="BN982" s="239" t="str">
        <f t="shared" si="1491"/>
        <v/>
      </c>
      <c r="BO982" s="239" t="str">
        <f t="shared" si="1492"/>
        <v/>
      </c>
      <c r="BP982" s="239" t="str">
        <f t="shared" si="1493"/>
        <v/>
      </c>
      <c r="BQ982" s="239" t="str">
        <f t="shared" si="1494"/>
        <v/>
      </c>
      <c r="BR982" s="239" t="str">
        <f t="shared" si="1495"/>
        <v/>
      </c>
      <c r="BS982" s="239" t="str">
        <f t="shared" si="1496"/>
        <v/>
      </c>
      <c r="BT982" s="239" t="str">
        <f t="shared" si="1497"/>
        <v/>
      </c>
      <c r="BU982" s="239" t="str">
        <f t="shared" si="1498"/>
        <v/>
      </c>
      <c r="BV982" s="239" t="str">
        <f t="shared" si="1499"/>
        <v/>
      </c>
      <c r="BW982" s="239" t="str">
        <f t="shared" si="1500"/>
        <v/>
      </c>
      <c r="BX982" s="239" t="str">
        <f t="shared" si="1501"/>
        <v/>
      </c>
      <c r="BY982" s="239" t="str">
        <f t="shared" si="1502"/>
        <v/>
      </c>
      <c r="BZ982" s="239" t="str">
        <f t="shared" si="1503"/>
        <v/>
      </c>
      <c r="CA982" s="239" t="str">
        <f t="shared" si="1504"/>
        <v/>
      </c>
      <c r="CB982" s="239" t="str">
        <f t="shared" si="1505"/>
        <v/>
      </c>
      <c r="CC982" s="239" t="str">
        <f t="shared" si="1506"/>
        <v/>
      </c>
      <c r="CD982" s="239" t="str">
        <f t="shared" si="1507"/>
        <v/>
      </c>
      <c r="CE982" s="239" t="str">
        <f t="shared" si="1508"/>
        <v/>
      </c>
      <c r="CF982" s="239" t="str">
        <f t="shared" si="1509"/>
        <v/>
      </c>
      <c r="CG982" s="239" t="str">
        <f t="shared" si="1510"/>
        <v/>
      </c>
      <c r="CH982" s="239" t="str">
        <f t="shared" si="1511"/>
        <v/>
      </c>
      <c r="CI982" s="239" t="str">
        <f t="shared" si="1512"/>
        <v/>
      </c>
      <c r="CJ982" s="239" t="str">
        <f t="shared" si="1513"/>
        <v/>
      </c>
      <c r="CK982" s="239" t="str">
        <f t="shared" si="1514"/>
        <v/>
      </c>
      <c r="CL982" s="239" t="str">
        <f t="shared" si="1515"/>
        <v/>
      </c>
      <c r="CM982" s="239" t="str">
        <f t="shared" si="1516"/>
        <v/>
      </c>
      <c r="CN982" s="239" t="str">
        <f t="shared" si="1517"/>
        <v/>
      </c>
      <c r="CP982" s="239" t="str">
        <f t="shared" si="1518"/>
        <v/>
      </c>
      <c r="CQ982" s="239" t="str">
        <f t="shared" si="1519"/>
        <v/>
      </c>
      <c r="CR982" s="239" t="str">
        <f t="shared" si="1520"/>
        <v/>
      </c>
      <c r="CS982" s="239" t="str">
        <f t="shared" si="1521"/>
        <v/>
      </c>
      <c r="CT982" s="239" t="str">
        <f t="shared" si="1522"/>
        <v/>
      </c>
      <c r="CU982" s="239" t="str">
        <f t="shared" si="1523"/>
        <v/>
      </c>
      <c r="CV982" s="239" t="str">
        <f t="shared" si="1524"/>
        <v/>
      </c>
      <c r="CW982" s="239" t="str">
        <f t="shared" si="1525"/>
        <v/>
      </c>
      <c r="CX982" s="239" t="str">
        <f t="shared" si="1526"/>
        <v/>
      </c>
      <c r="CY982" s="239" t="str">
        <f t="shared" si="1527"/>
        <v/>
      </c>
      <c r="CZ982" s="239" t="str">
        <f t="shared" si="1528"/>
        <v/>
      </c>
      <c r="DA982" s="239" t="str">
        <f t="shared" si="1529"/>
        <v/>
      </c>
      <c r="DB982" s="239" t="str">
        <f t="shared" si="1530"/>
        <v/>
      </c>
      <c r="DC982" s="239" t="str">
        <f t="shared" si="1531"/>
        <v/>
      </c>
      <c r="DD982" s="239" t="str">
        <f t="shared" si="1532"/>
        <v/>
      </c>
      <c r="DE982" s="239" t="str">
        <f t="shared" si="1533"/>
        <v/>
      </c>
      <c r="DF982" s="239" t="str">
        <f t="shared" si="1534"/>
        <v/>
      </c>
      <c r="DG982" s="239" t="str">
        <f t="shared" si="1535"/>
        <v/>
      </c>
      <c r="DH982" s="239" t="str">
        <f t="shared" si="1536"/>
        <v/>
      </c>
      <c r="DI982" s="239" t="str">
        <f t="shared" si="1537"/>
        <v/>
      </c>
      <c r="DJ982" s="239" t="str">
        <f t="shared" si="1538"/>
        <v/>
      </c>
      <c r="DK982" s="239" t="str">
        <f t="shared" si="1539"/>
        <v/>
      </c>
      <c r="DL982" s="239" t="str">
        <f t="shared" si="1540"/>
        <v/>
      </c>
      <c r="DM982" s="239" t="str">
        <f t="shared" si="1541"/>
        <v/>
      </c>
      <c r="DN982" s="239" t="str">
        <f t="shared" si="1542"/>
        <v/>
      </c>
      <c r="DO982" s="239" t="str">
        <f t="shared" si="1543"/>
        <v/>
      </c>
      <c r="DP982" s="239" t="str">
        <f t="shared" si="1544"/>
        <v/>
      </c>
    </row>
    <row r="983" spans="1:120" ht="35.25" hidden="1" customHeight="1" x14ac:dyDescent="0.25">
      <c r="A983" s="53" t="s">
        <v>4512</v>
      </c>
      <c r="B983" s="53">
        <v>6000</v>
      </c>
      <c r="C983" s="53" t="s">
        <v>71</v>
      </c>
      <c r="D983" s="53" t="s">
        <v>3728</v>
      </c>
      <c r="E983" s="53">
        <v>6</v>
      </c>
      <c r="F983" s="53" t="s">
        <v>3842</v>
      </c>
      <c r="G983" s="53" t="str">
        <f t="shared" si="1546"/>
        <v>6000-9</v>
      </c>
      <c r="H983" s="53" t="s">
        <v>94</v>
      </c>
      <c r="I983" s="53" t="s">
        <v>196</v>
      </c>
      <c r="J983" s="53" t="s">
        <v>80</v>
      </c>
      <c r="K983" s="53" t="s">
        <v>80</v>
      </c>
      <c r="L983" s="53" t="s">
        <v>80</v>
      </c>
      <c r="M983" s="53" t="s">
        <v>80</v>
      </c>
      <c r="N983" s="53" t="s">
        <v>80</v>
      </c>
      <c r="O983" s="53" t="s">
        <v>80</v>
      </c>
      <c r="P983" s="53" t="s">
        <v>95</v>
      </c>
      <c r="Q983" s="52">
        <v>0.25</v>
      </c>
      <c r="R983" s="119">
        <f>+Q983*Q982</f>
        <v>7.4999999999999997E-3</v>
      </c>
      <c r="S983" s="53">
        <v>2</v>
      </c>
      <c r="T983" s="53" t="s">
        <v>84</v>
      </c>
      <c r="U983" s="53" t="s">
        <v>96</v>
      </c>
      <c r="V983" s="23">
        <v>44958</v>
      </c>
      <c r="W983" s="23">
        <v>44974</v>
      </c>
      <c r="X983" s="53" t="s">
        <v>3776</v>
      </c>
      <c r="Y983" s="49" t="s">
        <v>97</v>
      </c>
      <c r="Z983" s="59" t="s">
        <v>100</v>
      </c>
      <c r="AA983" s="60">
        <v>1</v>
      </c>
      <c r="AB983" s="62" t="s">
        <v>3843</v>
      </c>
      <c r="AC983" s="62">
        <v>44974</v>
      </c>
      <c r="AD983" s="60">
        <v>1</v>
      </c>
      <c r="AE983" s="62" t="s">
        <v>3844</v>
      </c>
      <c r="AF983" s="62">
        <v>44974</v>
      </c>
      <c r="AG983" s="60" t="s">
        <v>79</v>
      </c>
      <c r="AH983" s="60">
        <v>1</v>
      </c>
      <c r="AI983" s="52">
        <f t="shared" si="1462"/>
        <v>7.4999999999999997E-3</v>
      </c>
      <c r="AJ983" s="52">
        <f t="shared" ref="AJ983:AJ986" si="1548">+AI983/R983</f>
        <v>1</v>
      </c>
      <c r="AK983" s="52"/>
      <c r="AL983" s="239" t="str">
        <f t="shared" si="1482"/>
        <v/>
      </c>
      <c r="AM983" s="239" t="str">
        <f t="shared" si="1483"/>
        <v/>
      </c>
      <c r="AN983" s="239" t="str">
        <f t="shared" si="1484"/>
        <v/>
      </c>
      <c r="AO983" s="239">
        <f t="shared" si="1485"/>
        <v>1</v>
      </c>
      <c r="AP983" s="239" t="str">
        <f t="shared" si="1486"/>
        <v/>
      </c>
      <c r="AQ983" s="239" t="str">
        <f t="shared" si="1487"/>
        <v/>
      </c>
      <c r="AR983" s="239" t="str">
        <f t="shared" si="1488"/>
        <v/>
      </c>
      <c r="AS983" s="239" t="str">
        <f t="shared" si="1489"/>
        <v/>
      </c>
      <c r="AT983" s="239" t="str">
        <f t="shared" si="1490"/>
        <v/>
      </c>
      <c r="AU983" s="239" t="str">
        <f t="shared" si="1463"/>
        <v/>
      </c>
      <c r="AV983" s="239" t="str">
        <f t="shared" si="1464"/>
        <v/>
      </c>
      <c r="AW983" s="239" t="str">
        <f t="shared" si="1465"/>
        <v/>
      </c>
      <c r="AX983" s="239" t="str">
        <f t="shared" si="1466"/>
        <v/>
      </c>
      <c r="AY983" s="239" t="str">
        <f t="shared" si="1467"/>
        <v/>
      </c>
      <c r="AZ983" s="239" t="str">
        <f t="shared" si="1468"/>
        <v/>
      </c>
      <c r="BA983" s="239" t="str">
        <f t="shared" si="1469"/>
        <v/>
      </c>
      <c r="BB983" s="239" t="str">
        <f t="shared" si="1470"/>
        <v/>
      </c>
      <c r="BC983" s="239" t="str">
        <f t="shared" si="1471"/>
        <v/>
      </c>
      <c r="BD983" s="239" t="str">
        <f t="shared" si="1472"/>
        <v/>
      </c>
      <c r="BE983" s="239" t="str">
        <f t="shared" si="1473"/>
        <v/>
      </c>
      <c r="BF983" s="239" t="str">
        <f t="shared" si="1474"/>
        <v/>
      </c>
      <c r="BG983" s="239" t="str">
        <f t="shared" si="1475"/>
        <v/>
      </c>
      <c r="BH983" s="239" t="str">
        <f t="shared" si="1476"/>
        <v/>
      </c>
      <c r="BI983" s="239" t="str">
        <f t="shared" si="1477"/>
        <v/>
      </c>
      <c r="BJ983" s="239" t="str">
        <f t="shared" si="1478"/>
        <v/>
      </c>
      <c r="BK983" s="239" t="str">
        <f t="shared" si="1479"/>
        <v/>
      </c>
      <c r="BL983" s="239" t="str">
        <f t="shared" si="1480"/>
        <v/>
      </c>
      <c r="BN983" s="239" t="str">
        <f t="shared" si="1491"/>
        <v/>
      </c>
      <c r="BO983" s="239" t="str">
        <f t="shared" si="1492"/>
        <v/>
      </c>
      <c r="BP983" s="239" t="str">
        <f t="shared" si="1493"/>
        <v/>
      </c>
      <c r="BQ983" s="239">
        <f t="shared" si="1494"/>
        <v>1</v>
      </c>
      <c r="BR983" s="239" t="str">
        <f t="shared" si="1495"/>
        <v/>
      </c>
      <c r="BS983" s="239" t="str">
        <f t="shared" si="1496"/>
        <v/>
      </c>
      <c r="BT983" s="239" t="str">
        <f t="shared" si="1497"/>
        <v/>
      </c>
      <c r="BU983" s="239" t="str">
        <f t="shared" si="1498"/>
        <v/>
      </c>
      <c r="BV983" s="239" t="str">
        <f t="shared" si="1499"/>
        <v/>
      </c>
      <c r="BW983" s="239" t="str">
        <f t="shared" si="1500"/>
        <v/>
      </c>
      <c r="BX983" s="239" t="str">
        <f t="shared" si="1501"/>
        <v/>
      </c>
      <c r="BY983" s="239" t="str">
        <f t="shared" si="1502"/>
        <v/>
      </c>
      <c r="BZ983" s="239" t="str">
        <f t="shared" si="1503"/>
        <v/>
      </c>
      <c r="CA983" s="239" t="str">
        <f t="shared" si="1504"/>
        <v/>
      </c>
      <c r="CB983" s="239" t="str">
        <f t="shared" si="1505"/>
        <v/>
      </c>
      <c r="CC983" s="239" t="str">
        <f t="shared" si="1506"/>
        <v/>
      </c>
      <c r="CD983" s="239" t="str">
        <f t="shared" si="1507"/>
        <v/>
      </c>
      <c r="CE983" s="239" t="str">
        <f t="shared" si="1508"/>
        <v/>
      </c>
      <c r="CF983" s="239" t="str">
        <f t="shared" si="1509"/>
        <v/>
      </c>
      <c r="CG983" s="239" t="str">
        <f t="shared" si="1510"/>
        <v/>
      </c>
      <c r="CH983" s="239" t="str">
        <f t="shared" si="1511"/>
        <v/>
      </c>
      <c r="CI983" s="239" t="str">
        <f t="shared" si="1512"/>
        <v/>
      </c>
      <c r="CJ983" s="239" t="str">
        <f t="shared" si="1513"/>
        <v/>
      </c>
      <c r="CK983" s="239" t="str">
        <f t="shared" si="1514"/>
        <v/>
      </c>
      <c r="CL983" s="239" t="str">
        <f t="shared" si="1515"/>
        <v/>
      </c>
      <c r="CM983" s="239" t="str">
        <f t="shared" si="1516"/>
        <v/>
      </c>
      <c r="CN983" s="239" t="str">
        <f t="shared" si="1517"/>
        <v/>
      </c>
      <c r="CP983" s="239" t="str">
        <f t="shared" si="1518"/>
        <v/>
      </c>
      <c r="CQ983" s="239" t="str">
        <f t="shared" si="1519"/>
        <v/>
      </c>
      <c r="CR983" s="239" t="str">
        <f t="shared" si="1520"/>
        <v/>
      </c>
      <c r="CS983" s="239" t="str">
        <f t="shared" si="1521"/>
        <v>1er trimestre</v>
      </c>
      <c r="CT983" s="239" t="str">
        <f t="shared" si="1522"/>
        <v/>
      </c>
      <c r="CU983" s="239" t="str">
        <f t="shared" si="1523"/>
        <v/>
      </c>
      <c r="CV983" s="239" t="str">
        <f t="shared" si="1524"/>
        <v/>
      </c>
      <c r="CW983" s="239" t="str">
        <f t="shared" si="1525"/>
        <v/>
      </c>
      <c r="CX983" s="239" t="str">
        <f t="shared" si="1526"/>
        <v/>
      </c>
      <c r="CY983" s="239" t="str">
        <f t="shared" si="1527"/>
        <v/>
      </c>
      <c r="CZ983" s="239" t="str">
        <f t="shared" si="1528"/>
        <v/>
      </c>
      <c r="DA983" s="239" t="str">
        <f t="shared" si="1529"/>
        <v/>
      </c>
      <c r="DB983" s="239" t="str">
        <f t="shared" si="1530"/>
        <v/>
      </c>
      <c r="DC983" s="239" t="str">
        <f t="shared" si="1531"/>
        <v/>
      </c>
      <c r="DD983" s="239" t="str">
        <f t="shared" si="1532"/>
        <v/>
      </c>
      <c r="DE983" s="239" t="str">
        <f t="shared" si="1533"/>
        <v/>
      </c>
      <c r="DF983" s="239" t="str">
        <f t="shared" si="1534"/>
        <v/>
      </c>
      <c r="DG983" s="239" t="str">
        <f t="shared" si="1535"/>
        <v/>
      </c>
      <c r="DH983" s="239" t="str">
        <f t="shared" si="1536"/>
        <v/>
      </c>
      <c r="DI983" s="239" t="str">
        <f t="shared" si="1537"/>
        <v/>
      </c>
      <c r="DJ983" s="239" t="str">
        <f t="shared" si="1538"/>
        <v/>
      </c>
      <c r="DK983" s="239" t="str">
        <f t="shared" si="1539"/>
        <v/>
      </c>
      <c r="DL983" s="239" t="str">
        <f t="shared" si="1540"/>
        <v/>
      </c>
      <c r="DM983" s="239" t="str">
        <f t="shared" si="1541"/>
        <v/>
      </c>
      <c r="DN983" s="239" t="str">
        <f t="shared" si="1542"/>
        <v/>
      </c>
      <c r="DO983" s="239" t="str">
        <f t="shared" si="1543"/>
        <v/>
      </c>
      <c r="DP983" s="239" t="str">
        <f t="shared" si="1544"/>
        <v/>
      </c>
    </row>
    <row r="984" spans="1:120" ht="35.25" hidden="1" customHeight="1" x14ac:dyDescent="0.25">
      <c r="A984" s="53" t="s">
        <v>4512</v>
      </c>
      <c r="B984" s="53">
        <v>6000</v>
      </c>
      <c r="C984" s="53" t="s">
        <v>71</v>
      </c>
      <c r="D984" s="53" t="s">
        <v>3728</v>
      </c>
      <c r="E984" s="53">
        <v>6</v>
      </c>
      <c r="F984" s="53" t="s">
        <v>3845</v>
      </c>
      <c r="G984" s="53" t="str">
        <f t="shared" si="1546"/>
        <v>6000-9</v>
      </c>
      <c r="H984" s="53" t="s">
        <v>94</v>
      </c>
      <c r="I984" s="53" t="s">
        <v>196</v>
      </c>
      <c r="J984" s="53" t="s">
        <v>80</v>
      </c>
      <c r="K984" s="53" t="s">
        <v>80</v>
      </c>
      <c r="L984" s="53" t="s">
        <v>80</v>
      </c>
      <c r="M984" s="53" t="s">
        <v>80</v>
      </c>
      <c r="N984" s="53" t="s">
        <v>80</v>
      </c>
      <c r="O984" s="53" t="s">
        <v>80</v>
      </c>
      <c r="P984" s="53" t="s">
        <v>103</v>
      </c>
      <c r="Q984" s="52">
        <v>0.25</v>
      </c>
      <c r="R984" s="119">
        <f>+Q984*Q982</f>
        <v>7.4999999999999997E-3</v>
      </c>
      <c r="S984" s="53">
        <v>1</v>
      </c>
      <c r="T984" s="53" t="s">
        <v>84</v>
      </c>
      <c r="U984" s="53" t="s">
        <v>104</v>
      </c>
      <c r="V984" s="23">
        <v>44977</v>
      </c>
      <c r="W984" s="23">
        <v>45002</v>
      </c>
      <c r="X984" s="53" t="s">
        <v>105</v>
      </c>
      <c r="Y984" s="49" t="s">
        <v>97</v>
      </c>
      <c r="Z984" s="59" t="s">
        <v>100</v>
      </c>
      <c r="AA984" s="60">
        <v>1</v>
      </c>
      <c r="AB984" s="62" t="s">
        <v>3846</v>
      </c>
      <c r="AC984" s="62">
        <v>45002</v>
      </c>
      <c r="AD984" s="60">
        <v>1</v>
      </c>
      <c r="AE984" s="62" t="s">
        <v>3847</v>
      </c>
      <c r="AF984" s="62">
        <v>45002</v>
      </c>
      <c r="AG984" s="60" t="s">
        <v>79</v>
      </c>
      <c r="AH984" s="60">
        <v>1</v>
      </c>
      <c r="AI984" s="52">
        <f t="shared" si="1462"/>
        <v>7.4999999999999997E-3</v>
      </c>
      <c r="AJ984" s="52">
        <f t="shared" si="1548"/>
        <v>1</v>
      </c>
      <c r="AK984" s="52"/>
      <c r="AL984" s="239" t="str">
        <f t="shared" si="1482"/>
        <v/>
      </c>
      <c r="AM984" s="239" t="str">
        <f t="shared" si="1483"/>
        <v/>
      </c>
      <c r="AN984" s="239" t="str">
        <f t="shared" si="1484"/>
        <v/>
      </c>
      <c r="AO984" s="239">
        <f t="shared" si="1485"/>
        <v>1</v>
      </c>
      <c r="AP984" s="239" t="str">
        <f t="shared" si="1486"/>
        <v/>
      </c>
      <c r="AQ984" s="239" t="str">
        <f t="shared" si="1487"/>
        <v/>
      </c>
      <c r="AR984" s="239" t="str">
        <f t="shared" si="1488"/>
        <v/>
      </c>
      <c r="AS984" s="239" t="str">
        <f t="shared" si="1489"/>
        <v/>
      </c>
      <c r="AT984" s="239" t="str">
        <f t="shared" si="1490"/>
        <v/>
      </c>
      <c r="AU984" s="239" t="str">
        <f t="shared" si="1463"/>
        <v/>
      </c>
      <c r="AV984" s="239" t="str">
        <f t="shared" si="1464"/>
        <v/>
      </c>
      <c r="AW984" s="239" t="str">
        <f t="shared" si="1465"/>
        <v/>
      </c>
      <c r="AX984" s="239" t="str">
        <f t="shared" si="1466"/>
        <v/>
      </c>
      <c r="AY984" s="239" t="str">
        <f t="shared" si="1467"/>
        <v/>
      </c>
      <c r="AZ984" s="239" t="str">
        <f t="shared" si="1468"/>
        <v/>
      </c>
      <c r="BA984" s="239" t="str">
        <f t="shared" si="1469"/>
        <v/>
      </c>
      <c r="BB984" s="239" t="str">
        <f t="shared" si="1470"/>
        <v/>
      </c>
      <c r="BC984" s="239" t="str">
        <f t="shared" si="1471"/>
        <v/>
      </c>
      <c r="BD984" s="239" t="str">
        <f t="shared" si="1472"/>
        <v/>
      </c>
      <c r="BE984" s="239" t="str">
        <f t="shared" si="1473"/>
        <v/>
      </c>
      <c r="BF984" s="239" t="str">
        <f t="shared" si="1474"/>
        <v/>
      </c>
      <c r="BG984" s="239" t="str">
        <f t="shared" si="1475"/>
        <v/>
      </c>
      <c r="BH984" s="239" t="str">
        <f t="shared" si="1476"/>
        <v/>
      </c>
      <c r="BI984" s="239" t="str">
        <f t="shared" si="1477"/>
        <v/>
      </c>
      <c r="BJ984" s="239" t="str">
        <f t="shared" si="1478"/>
        <v/>
      </c>
      <c r="BK984" s="239" t="str">
        <f t="shared" si="1479"/>
        <v/>
      </c>
      <c r="BL984" s="239" t="str">
        <f t="shared" si="1480"/>
        <v/>
      </c>
      <c r="BN984" s="239" t="str">
        <f t="shared" si="1491"/>
        <v/>
      </c>
      <c r="BO984" s="239" t="str">
        <f t="shared" si="1492"/>
        <v/>
      </c>
      <c r="BP984" s="239" t="str">
        <f t="shared" si="1493"/>
        <v/>
      </c>
      <c r="BQ984" s="239">
        <f t="shared" si="1494"/>
        <v>1</v>
      </c>
      <c r="BR984" s="239" t="str">
        <f t="shared" si="1495"/>
        <v/>
      </c>
      <c r="BS984" s="239" t="str">
        <f t="shared" si="1496"/>
        <v/>
      </c>
      <c r="BT984" s="239" t="str">
        <f t="shared" si="1497"/>
        <v/>
      </c>
      <c r="BU984" s="239" t="str">
        <f t="shared" si="1498"/>
        <v/>
      </c>
      <c r="BV984" s="239" t="str">
        <f t="shared" si="1499"/>
        <v/>
      </c>
      <c r="BW984" s="239" t="str">
        <f t="shared" si="1500"/>
        <v/>
      </c>
      <c r="BX984" s="239" t="str">
        <f t="shared" si="1501"/>
        <v/>
      </c>
      <c r="BY984" s="239" t="str">
        <f t="shared" si="1502"/>
        <v/>
      </c>
      <c r="BZ984" s="239" t="str">
        <f t="shared" si="1503"/>
        <v/>
      </c>
      <c r="CA984" s="239" t="str">
        <f t="shared" si="1504"/>
        <v/>
      </c>
      <c r="CB984" s="239" t="str">
        <f t="shared" si="1505"/>
        <v/>
      </c>
      <c r="CC984" s="239" t="str">
        <f t="shared" si="1506"/>
        <v/>
      </c>
      <c r="CD984" s="239" t="str">
        <f t="shared" si="1507"/>
        <v/>
      </c>
      <c r="CE984" s="239" t="str">
        <f t="shared" si="1508"/>
        <v/>
      </c>
      <c r="CF984" s="239" t="str">
        <f t="shared" si="1509"/>
        <v/>
      </c>
      <c r="CG984" s="239" t="str">
        <f t="shared" si="1510"/>
        <v/>
      </c>
      <c r="CH984" s="239" t="str">
        <f t="shared" si="1511"/>
        <v/>
      </c>
      <c r="CI984" s="239" t="str">
        <f t="shared" si="1512"/>
        <v/>
      </c>
      <c r="CJ984" s="239" t="str">
        <f t="shared" si="1513"/>
        <v/>
      </c>
      <c r="CK984" s="239" t="str">
        <f t="shared" si="1514"/>
        <v/>
      </c>
      <c r="CL984" s="239" t="str">
        <f t="shared" si="1515"/>
        <v/>
      </c>
      <c r="CM984" s="239" t="str">
        <f t="shared" si="1516"/>
        <v/>
      </c>
      <c r="CN984" s="239" t="str">
        <f t="shared" si="1517"/>
        <v/>
      </c>
      <c r="CP984" s="239" t="str">
        <f t="shared" si="1518"/>
        <v/>
      </c>
      <c r="CQ984" s="239" t="str">
        <f t="shared" si="1519"/>
        <v/>
      </c>
      <c r="CR984" s="239" t="str">
        <f t="shared" si="1520"/>
        <v/>
      </c>
      <c r="CS984" s="239" t="str">
        <f t="shared" si="1521"/>
        <v>1er trimestre</v>
      </c>
      <c r="CT984" s="239" t="str">
        <f t="shared" si="1522"/>
        <v/>
      </c>
      <c r="CU984" s="239" t="str">
        <f t="shared" si="1523"/>
        <v/>
      </c>
      <c r="CV984" s="239" t="str">
        <f t="shared" si="1524"/>
        <v/>
      </c>
      <c r="CW984" s="239" t="str">
        <f t="shared" si="1525"/>
        <v/>
      </c>
      <c r="CX984" s="239" t="str">
        <f t="shared" si="1526"/>
        <v/>
      </c>
      <c r="CY984" s="239" t="str">
        <f t="shared" si="1527"/>
        <v/>
      </c>
      <c r="CZ984" s="239" t="str">
        <f t="shared" si="1528"/>
        <v/>
      </c>
      <c r="DA984" s="239" t="str">
        <f t="shared" si="1529"/>
        <v/>
      </c>
      <c r="DB984" s="239" t="str">
        <f t="shared" si="1530"/>
        <v/>
      </c>
      <c r="DC984" s="239" t="str">
        <f t="shared" si="1531"/>
        <v/>
      </c>
      <c r="DD984" s="239" t="str">
        <f t="shared" si="1532"/>
        <v/>
      </c>
      <c r="DE984" s="239" t="str">
        <f t="shared" si="1533"/>
        <v/>
      </c>
      <c r="DF984" s="239" t="str">
        <f t="shared" si="1534"/>
        <v/>
      </c>
      <c r="DG984" s="239" t="str">
        <f t="shared" si="1535"/>
        <v/>
      </c>
      <c r="DH984" s="239" t="str">
        <f t="shared" si="1536"/>
        <v/>
      </c>
      <c r="DI984" s="239" t="str">
        <f t="shared" si="1537"/>
        <v/>
      </c>
      <c r="DJ984" s="239" t="str">
        <f t="shared" si="1538"/>
        <v/>
      </c>
      <c r="DK984" s="239" t="str">
        <f t="shared" si="1539"/>
        <v/>
      </c>
      <c r="DL984" s="239" t="str">
        <f t="shared" si="1540"/>
        <v/>
      </c>
      <c r="DM984" s="239" t="str">
        <f t="shared" si="1541"/>
        <v/>
      </c>
      <c r="DN984" s="239" t="str">
        <f t="shared" si="1542"/>
        <v/>
      </c>
      <c r="DO984" s="239" t="str">
        <f t="shared" si="1543"/>
        <v/>
      </c>
      <c r="DP984" s="239" t="str">
        <f t="shared" si="1544"/>
        <v/>
      </c>
    </row>
    <row r="985" spans="1:120" ht="35.25" hidden="1" customHeight="1" x14ac:dyDescent="0.25">
      <c r="A985" s="53" t="s">
        <v>4512</v>
      </c>
      <c r="B985" s="53">
        <v>6000</v>
      </c>
      <c r="C985" s="53" t="s">
        <v>71</v>
      </c>
      <c r="D985" s="53" t="s">
        <v>3728</v>
      </c>
      <c r="E985" s="53">
        <v>6</v>
      </c>
      <c r="F985" s="53" t="s">
        <v>3848</v>
      </c>
      <c r="G985" s="53" t="str">
        <f t="shared" si="1546"/>
        <v>6000-9</v>
      </c>
      <c r="H985" s="53" t="s">
        <v>94</v>
      </c>
      <c r="I985" s="53" t="s">
        <v>196</v>
      </c>
      <c r="J985" s="53" t="s">
        <v>80</v>
      </c>
      <c r="K985" s="53" t="s">
        <v>80</v>
      </c>
      <c r="L985" s="53" t="s">
        <v>80</v>
      </c>
      <c r="M985" s="53" t="s">
        <v>80</v>
      </c>
      <c r="N985" s="53" t="s">
        <v>80</v>
      </c>
      <c r="O985" s="53" t="s">
        <v>80</v>
      </c>
      <c r="P985" s="53" t="s">
        <v>109</v>
      </c>
      <c r="Q985" s="52">
        <v>0.25</v>
      </c>
      <c r="R985" s="119">
        <f>+Q985*Q982</f>
        <v>7.4999999999999997E-3</v>
      </c>
      <c r="S985" s="53">
        <v>2</v>
      </c>
      <c r="T985" s="53" t="s">
        <v>84</v>
      </c>
      <c r="U985" s="53" t="s">
        <v>110</v>
      </c>
      <c r="V985" s="23">
        <v>45006</v>
      </c>
      <c r="W985" s="23">
        <v>45037</v>
      </c>
      <c r="X985" s="53" t="s">
        <v>3776</v>
      </c>
      <c r="Y985" s="49" t="s">
        <v>167</v>
      </c>
      <c r="Z985" s="59" t="s">
        <v>100</v>
      </c>
      <c r="AA985" s="60">
        <v>1</v>
      </c>
      <c r="AB985" s="62" t="s">
        <v>3849</v>
      </c>
      <c r="AC985" s="62">
        <v>45037</v>
      </c>
      <c r="AD985" s="60">
        <v>1</v>
      </c>
      <c r="AE985" s="62" t="s">
        <v>3831</v>
      </c>
      <c r="AF985" s="62">
        <v>45037</v>
      </c>
      <c r="AG985" s="60" t="s">
        <v>79</v>
      </c>
      <c r="AH985" s="60">
        <v>1</v>
      </c>
      <c r="AI985" s="52">
        <f t="shared" si="1462"/>
        <v>7.4999999999999997E-3</v>
      </c>
      <c r="AJ985" s="52">
        <f t="shared" si="1548"/>
        <v>1</v>
      </c>
      <c r="AK985" s="52"/>
      <c r="AL985" s="239" t="str">
        <f t="shared" si="1482"/>
        <v/>
      </c>
      <c r="AM985" s="239" t="str">
        <f t="shared" si="1483"/>
        <v/>
      </c>
      <c r="AN985" s="239" t="str">
        <f t="shared" si="1484"/>
        <v/>
      </c>
      <c r="AO985" s="239">
        <f t="shared" si="1485"/>
        <v>1</v>
      </c>
      <c r="AP985" s="239" t="str">
        <f t="shared" si="1486"/>
        <v/>
      </c>
      <c r="AQ985" s="239" t="str">
        <f t="shared" si="1487"/>
        <v/>
      </c>
      <c r="AR985" s="239" t="str">
        <f t="shared" si="1488"/>
        <v/>
      </c>
      <c r="AS985" s="239" t="str">
        <f t="shared" si="1489"/>
        <v/>
      </c>
      <c r="AT985" s="239" t="str">
        <f t="shared" si="1490"/>
        <v/>
      </c>
      <c r="AU985" s="239" t="str">
        <f t="shared" si="1463"/>
        <v/>
      </c>
      <c r="AV985" s="239" t="str">
        <f t="shared" si="1464"/>
        <v/>
      </c>
      <c r="AW985" s="239" t="str">
        <f t="shared" si="1465"/>
        <v/>
      </c>
      <c r="AX985" s="239" t="str">
        <f t="shared" si="1466"/>
        <v/>
      </c>
      <c r="AY985" s="239" t="str">
        <f t="shared" si="1467"/>
        <v/>
      </c>
      <c r="AZ985" s="239" t="str">
        <f t="shared" si="1468"/>
        <v/>
      </c>
      <c r="BA985" s="239" t="str">
        <f t="shared" si="1469"/>
        <v/>
      </c>
      <c r="BB985" s="239" t="str">
        <f t="shared" si="1470"/>
        <v/>
      </c>
      <c r="BC985" s="239" t="str">
        <f t="shared" si="1471"/>
        <v/>
      </c>
      <c r="BD985" s="239" t="str">
        <f t="shared" si="1472"/>
        <v/>
      </c>
      <c r="BE985" s="239" t="str">
        <f t="shared" si="1473"/>
        <v/>
      </c>
      <c r="BF985" s="239" t="str">
        <f t="shared" si="1474"/>
        <v/>
      </c>
      <c r="BG985" s="239" t="str">
        <f t="shared" si="1475"/>
        <v/>
      </c>
      <c r="BH985" s="239" t="str">
        <f t="shared" si="1476"/>
        <v/>
      </c>
      <c r="BI985" s="239" t="str">
        <f t="shared" si="1477"/>
        <v/>
      </c>
      <c r="BJ985" s="239" t="str">
        <f t="shared" si="1478"/>
        <v/>
      </c>
      <c r="BK985" s="239" t="str">
        <f t="shared" si="1479"/>
        <v/>
      </c>
      <c r="BL985" s="239" t="str">
        <f t="shared" si="1480"/>
        <v/>
      </c>
      <c r="BN985" s="239" t="str">
        <f t="shared" si="1491"/>
        <v/>
      </c>
      <c r="BO985" s="239" t="str">
        <f t="shared" si="1492"/>
        <v/>
      </c>
      <c r="BP985" s="239" t="str">
        <f t="shared" si="1493"/>
        <v/>
      </c>
      <c r="BQ985" s="239">
        <f t="shared" si="1494"/>
        <v>1</v>
      </c>
      <c r="BR985" s="239" t="str">
        <f t="shared" si="1495"/>
        <v/>
      </c>
      <c r="BS985" s="239" t="str">
        <f t="shared" si="1496"/>
        <v/>
      </c>
      <c r="BT985" s="239" t="str">
        <f t="shared" si="1497"/>
        <v/>
      </c>
      <c r="BU985" s="239" t="str">
        <f t="shared" si="1498"/>
        <v/>
      </c>
      <c r="BV985" s="239" t="str">
        <f t="shared" si="1499"/>
        <v/>
      </c>
      <c r="BW985" s="239" t="str">
        <f t="shared" si="1500"/>
        <v/>
      </c>
      <c r="BX985" s="239" t="str">
        <f t="shared" si="1501"/>
        <v/>
      </c>
      <c r="BY985" s="239" t="str">
        <f t="shared" si="1502"/>
        <v/>
      </c>
      <c r="BZ985" s="239" t="str">
        <f t="shared" si="1503"/>
        <v/>
      </c>
      <c r="CA985" s="239" t="str">
        <f t="shared" si="1504"/>
        <v/>
      </c>
      <c r="CB985" s="239" t="str">
        <f t="shared" si="1505"/>
        <v/>
      </c>
      <c r="CC985" s="239" t="str">
        <f t="shared" si="1506"/>
        <v/>
      </c>
      <c r="CD985" s="239" t="str">
        <f t="shared" si="1507"/>
        <v/>
      </c>
      <c r="CE985" s="239" t="str">
        <f t="shared" si="1508"/>
        <v/>
      </c>
      <c r="CF985" s="239" t="str">
        <f t="shared" si="1509"/>
        <v/>
      </c>
      <c r="CG985" s="239" t="str">
        <f t="shared" si="1510"/>
        <v/>
      </c>
      <c r="CH985" s="239" t="str">
        <f t="shared" si="1511"/>
        <v/>
      </c>
      <c r="CI985" s="239" t="str">
        <f t="shared" si="1512"/>
        <v/>
      </c>
      <c r="CJ985" s="239" t="str">
        <f t="shared" si="1513"/>
        <v/>
      </c>
      <c r="CK985" s="239" t="str">
        <f t="shared" si="1514"/>
        <v/>
      </c>
      <c r="CL985" s="239" t="str">
        <f t="shared" si="1515"/>
        <v/>
      </c>
      <c r="CM985" s="239" t="str">
        <f t="shared" si="1516"/>
        <v/>
      </c>
      <c r="CN985" s="239" t="str">
        <f t="shared" si="1517"/>
        <v/>
      </c>
      <c r="CP985" s="239" t="str">
        <f t="shared" si="1518"/>
        <v/>
      </c>
      <c r="CQ985" s="239" t="str">
        <f t="shared" si="1519"/>
        <v/>
      </c>
      <c r="CR985" s="239" t="str">
        <f t="shared" si="1520"/>
        <v/>
      </c>
      <c r="CS985" s="239" t="str">
        <f t="shared" si="1521"/>
        <v>2do trimestre</v>
      </c>
      <c r="CT985" s="239" t="str">
        <f t="shared" si="1522"/>
        <v/>
      </c>
      <c r="CU985" s="239" t="str">
        <f t="shared" si="1523"/>
        <v/>
      </c>
      <c r="CV985" s="239" t="str">
        <f t="shared" si="1524"/>
        <v/>
      </c>
      <c r="CW985" s="239" t="str">
        <f t="shared" si="1525"/>
        <v/>
      </c>
      <c r="CX985" s="239" t="str">
        <f t="shared" si="1526"/>
        <v/>
      </c>
      <c r="CY985" s="239" t="str">
        <f t="shared" si="1527"/>
        <v/>
      </c>
      <c r="CZ985" s="239" t="str">
        <f t="shared" si="1528"/>
        <v/>
      </c>
      <c r="DA985" s="239" t="str">
        <f t="shared" si="1529"/>
        <v/>
      </c>
      <c r="DB985" s="239" t="str">
        <f t="shared" si="1530"/>
        <v/>
      </c>
      <c r="DC985" s="239" t="str">
        <f t="shared" si="1531"/>
        <v/>
      </c>
      <c r="DD985" s="239" t="str">
        <f t="shared" si="1532"/>
        <v/>
      </c>
      <c r="DE985" s="239" t="str">
        <f t="shared" si="1533"/>
        <v/>
      </c>
      <c r="DF985" s="239" t="str">
        <f t="shared" si="1534"/>
        <v/>
      </c>
      <c r="DG985" s="239" t="str">
        <f t="shared" si="1535"/>
        <v/>
      </c>
      <c r="DH985" s="239" t="str">
        <f t="shared" si="1536"/>
        <v/>
      </c>
      <c r="DI985" s="239" t="str">
        <f t="shared" si="1537"/>
        <v/>
      </c>
      <c r="DJ985" s="239" t="str">
        <f t="shared" si="1538"/>
        <v/>
      </c>
      <c r="DK985" s="239" t="str">
        <f t="shared" si="1539"/>
        <v/>
      </c>
      <c r="DL985" s="239" t="str">
        <f t="shared" si="1540"/>
        <v/>
      </c>
      <c r="DM985" s="239" t="str">
        <f t="shared" si="1541"/>
        <v/>
      </c>
      <c r="DN985" s="239" t="str">
        <f t="shared" si="1542"/>
        <v/>
      </c>
      <c r="DO985" s="239" t="str">
        <f t="shared" si="1543"/>
        <v/>
      </c>
      <c r="DP985" s="239" t="str">
        <f t="shared" si="1544"/>
        <v/>
      </c>
    </row>
    <row r="986" spans="1:120" ht="35.25" hidden="1" customHeight="1" x14ac:dyDescent="0.25">
      <c r="A986" s="53" t="s">
        <v>4512</v>
      </c>
      <c r="B986" s="53">
        <v>6000</v>
      </c>
      <c r="C986" s="53" t="s">
        <v>71</v>
      </c>
      <c r="D986" s="53" t="s">
        <v>3728</v>
      </c>
      <c r="E986" s="53">
        <v>6</v>
      </c>
      <c r="F986" s="53" t="s">
        <v>3850</v>
      </c>
      <c r="G986" s="53" t="str">
        <f t="shared" si="1546"/>
        <v>6000-9</v>
      </c>
      <c r="H986" s="53" t="s">
        <v>94</v>
      </c>
      <c r="I986" s="53" t="s">
        <v>196</v>
      </c>
      <c r="J986" s="53" t="s">
        <v>80</v>
      </c>
      <c r="K986" s="53" t="s">
        <v>80</v>
      </c>
      <c r="L986" s="53" t="s">
        <v>80</v>
      </c>
      <c r="M986" s="53" t="s">
        <v>80</v>
      </c>
      <c r="N986" s="53" t="s">
        <v>80</v>
      </c>
      <c r="O986" s="53" t="s">
        <v>80</v>
      </c>
      <c r="P986" s="53" t="s">
        <v>3833</v>
      </c>
      <c r="Q986" s="52">
        <v>0.25</v>
      </c>
      <c r="R986" s="119">
        <f>+Q986*Q982</f>
        <v>7.4999999999999997E-3</v>
      </c>
      <c r="S986" s="53">
        <v>2</v>
      </c>
      <c r="T986" s="53" t="s">
        <v>84</v>
      </c>
      <c r="U986" s="53" t="s">
        <v>96</v>
      </c>
      <c r="V986" s="23">
        <v>45037</v>
      </c>
      <c r="W986" s="23">
        <v>45199</v>
      </c>
      <c r="X986" s="53" t="s">
        <v>3776</v>
      </c>
      <c r="Y986" s="49" t="s">
        <v>202</v>
      </c>
      <c r="Z986" s="59" t="s">
        <v>100</v>
      </c>
      <c r="AA986" s="60">
        <v>1</v>
      </c>
      <c r="AB986" s="60" t="s">
        <v>3840</v>
      </c>
      <c r="AC986" s="69">
        <v>45198</v>
      </c>
      <c r="AD986" s="60">
        <v>1</v>
      </c>
      <c r="AE986" s="60" t="s">
        <v>3851</v>
      </c>
      <c r="AF986" s="69">
        <v>45198</v>
      </c>
      <c r="AG986" s="60" t="s">
        <v>79</v>
      </c>
      <c r="AH986" s="60">
        <v>1</v>
      </c>
      <c r="AI986" s="52">
        <f t="shared" si="1462"/>
        <v>7.4999999999999997E-3</v>
      </c>
      <c r="AJ986" s="52">
        <f t="shared" si="1548"/>
        <v>1</v>
      </c>
      <c r="AK986" s="52"/>
      <c r="AL986" s="239" t="str">
        <f t="shared" si="1482"/>
        <v/>
      </c>
      <c r="AM986" s="239" t="str">
        <f t="shared" si="1483"/>
        <v/>
      </c>
      <c r="AN986" s="239" t="str">
        <f t="shared" si="1484"/>
        <v/>
      </c>
      <c r="AO986" s="239">
        <f t="shared" si="1485"/>
        <v>1</v>
      </c>
      <c r="AP986" s="239" t="str">
        <f t="shared" si="1486"/>
        <v/>
      </c>
      <c r="AQ986" s="239" t="str">
        <f t="shared" si="1487"/>
        <v/>
      </c>
      <c r="AR986" s="239" t="str">
        <f t="shared" si="1488"/>
        <v/>
      </c>
      <c r="AS986" s="239" t="str">
        <f t="shared" si="1489"/>
        <v/>
      </c>
      <c r="AT986" s="239" t="str">
        <f t="shared" si="1490"/>
        <v/>
      </c>
      <c r="AU986" s="239" t="str">
        <f t="shared" si="1463"/>
        <v/>
      </c>
      <c r="AV986" s="239" t="str">
        <f t="shared" si="1464"/>
        <v/>
      </c>
      <c r="AW986" s="239" t="str">
        <f t="shared" si="1465"/>
        <v/>
      </c>
      <c r="AX986" s="239" t="str">
        <f t="shared" si="1466"/>
        <v/>
      </c>
      <c r="AY986" s="239" t="str">
        <f t="shared" si="1467"/>
        <v/>
      </c>
      <c r="AZ986" s="239" t="str">
        <f t="shared" si="1468"/>
        <v/>
      </c>
      <c r="BA986" s="239" t="str">
        <f t="shared" si="1469"/>
        <v/>
      </c>
      <c r="BB986" s="239" t="str">
        <f t="shared" si="1470"/>
        <v/>
      </c>
      <c r="BC986" s="239" t="str">
        <f t="shared" si="1471"/>
        <v/>
      </c>
      <c r="BD986" s="239" t="str">
        <f t="shared" si="1472"/>
        <v/>
      </c>
      <c r="BE986" s="239" t="str">
        <f t="shared" si="1473"/>
        <v/>
      </c>
      <c r="BF986" s="239" t="str">
        <f t="shared" si="1474"/>
        <v/>
      </c>
      <c r="BG986" s="239" t="str">
        <f t="shared" si="1475"/>
        <v/>
      </c>
      <c r="BH986" s="239" t="str">
        <f t="shared" si="1476"/>
        <v/>
      </c>
      <c r="BI986" s="239" t="str">
        <f t="shared" si="1477"/>
        <v/>
      </c>
      <c r="BJ986" s="239" t="str">
        <f t="shared" si="1478"/>
        <v/>
      </c>
      <c r="BK986" s="239" t="str">
        <f t="shared" si="1479"/>
        <v/>
      </c>
      <c r="BL986" s="239" t="str">
        <f t="shared" si="1480"/>
        <v/>
      </c>
      <c r="BN986" s="239" t="str">
        <f t="shared" si="1491"/>
        <v/>
      </c>
      <c r="BO986" s="239" t="str">
        <f t="shared" si="1492"/>
        <v/>
      </c>
      <c r="BP986" s="239" t="str">
        <f t="shared" si="1493"/>
        <v/>
      </c>
      <c r="BQ986" s="239">
        <f t="shared" si="1494"/>
        <v>1</v>
      </c>
      <c r="BR986" s="239" t="str">
        <f t="shared" si="1495"/>
        <v/>
      </c>
      <c r="BS986" s="239" t="str">
        <f t="shared" si="1496"/>
        <v/>
      </c>
      <c r="BT986" s="239" t="str">
        <f t="shared" si="1497"/>
        <v/>
      </c>
      <c r="BU986" s="239" t="str">
        <f t="shared" si="1498"/>
        <v/>
      </c>
      <c r="BV986" s="239" t="str">
        <f t="shared" si="1499"/>
        <v/>
      </c>
      <c r="BW986" s="239" t="str">
        <f t="shared" si="1500"/>
        <v/>
      </c>
      <c r="BX986" s="239" t="str">
        <f t="shared" si="1501"/>
        <v/>
      </c>
      <c r="BY986" s="239" t="str">
        <f t="shared" si="1502"/>
        <v/>
      </c>
      <c r="BZ986" s="239" t="str">
        <f t="shared" si="1503"/>
        <v/>
      </c>
      <c r="CA986" s="239" t="str">
        <f t="shared" si="1504"/>
        <v/>
      </c>
      <c r="CB986" s="239" t="str">
        <f t="shared" si="1505"/>
        <v/>
      </c>
      <c r="CC986" s="239" t="str">
        <f t="shared" si="1506"/>
        <v/>
      </c>
      <c r="CD986" s="239" t="str">
        <f t="shared" si="1507"/>
        <v/>
      </c>
      <c r="CE986" s="239" t="str">
        <f t="shared" si="1508"/>
        <v/>
      </c>
      <c r="CF986" s="239" t="str">
        <f t="shared" si="1509"/>
        <v/>
      </c>
      <c r="CG986" s="239" t="str">
        <f t="shared" si="1510"/>
        <v/>
      </c>
      <c r="CH986" s="239" t="str">
        <f t="shared" si="1511"/>
        <v/>
      </c>
      <c r="CI986" s="239" t="str">
        <f t="shared" si="1512"/>
        <v/>
      </c>
      <c r="CJ986" s="239" t="str">
        <f t="shared" si="1513"/>
        <v/>
      </c>
      <c r="CK986" s="239" t="str">
        <f t="shared" si="1514"/>
        <v/>
      </c>
      <c r="CL986" s="239" t="str">
        <f t="shared" si="1515"/>
        <v/>
      </c>
      <c r="CM986" s="239" t="str">
        <f t="shared" si="1516"/>
        <v/>
      </c>
      <c r="CN986" s="239" t="str">
        <f t="shared" si="1517"/>
        <v/>
      </c>
      <c r="CP986" s="239" t="str">
        <f t="shared" si="1518"/>
        <v/>
      </c>
      <c r="CQ986" s="239" t="str">
        <f t="shared" si="1519"/>
        <v/>
      </c>
      <c r="CR986" s="239" t="str">
        <f t="shared" si="1520"/>
        <v/>
      </c>
      <c r="CS986" s="239" t="str">
        <f t="shared" si="1521"/>
        <v>3er Trimestre</v>
      </c>
      <c r="CT986" s="239" t="str">
        <f t="shared" si="1522"/>
        <v/>
      </c>
      <c r="CU986" s="239" t="str">
        <f t="shared" si="1523"/>
        <v/>
      </c>
      <c r="CV986" s="239" t="str">
        <f t="shared" si="1524"/>
        <v/>
      </c>
      <c r="CW986" s="239" t="str">
        <f t="shared" si="1525"/>
        <v/>
      </c>
      <c r="CX986" s="239" t="str">
        <f t="shared" si="1526"/>
        <v/>
      </c>
      <c r="CY986" s="239" t="str">
        <f t="shared" si="1527"/>
        <v/>
      </c>
      <c r="CZ986" s="239" t="str">
        <f t="shared" si="1528"/>
        <v/>
      </c>
      <c r="DA986" s="239" t="str">
        <f t="shared" si="1529"/>
        <v/>
      </c>
      <c r="DB986" s="239" t="str">
        <f t="shared" si="1530"/>
        <v/>
      </c>
      <c r="DC986" s="239" t="str">
        <f t="shared" si="1531"/>
        <v/>
      </c>
      <c r="DD986" s="239" t="str">
        <f t="shared" si="1532"/>
        <v/>
      </c>
      <c r="DE986" s="239" t="str">
        <f t="shared" si="1533"/>
        <v/>
      </c>
      <c r="DF986" s="239" t="str">
        <f t="shared" si="1534"/>
        <v/>
      </c>
      <c r="DG986" s="239" t="str">
        <f t="shared" si="1535"/>
        <v/>
      </c>
      <c r="DH986" s="239" t="str">
        <f t="shared" si="1536"/>
        <v/>
      </c>
      <c r="DI986" s="239" t="str">
        <f t="shared" si="1537"/>
        <v/>
      </c>
      <c r="DJ986" s="239" t="str">
        <f t="shared" si="1538"/>
        <v/>
      </c>
      <c r="DK986" s="239" t="str">
        <f t="shared" si="1539"/>
        <v/>
      </c>
      <c r="DL986" s="239" t="str">
        <f t="shared" si="1540"/>
        <v/>
      </c>
      <c r="DM986" s="239" t="str">
        <f t="shared" si="1541"/>
        <v/>
      </c>
      <c r="DN986" s="239" t="str">
        <f t="shared" si="1542"/>
        <v/>
      </c>
      <c r="DO986" s="239" t="str">
        <f t="shared" si="1543"/>
        <v/>
      </c>
      <c r="DP986" s="239" t="str">
        <f t="shared" si="1544"/>
        <v/>
      </c>
    </row>
    <row r="987" spans="1:120" ht="35.25" hidden="1" customHeight="1" x14ac:dyDescent="0.25">
      <c r="A987" s="49" t="s">
        <v>4512</v>
      </c>
      <c r="B987" s="49">
        <v>6000</v>
      </c>
      <c r="C987" s="49" t="s">
        <v>71</v>
      </c>
      <c r="D987" s="49" t="s">
        <v>3728</v>
      </c>
      <c r="E987" s="85">
        <v>6</v>
      </c>
      <c r="F987" s="49" t="s">
        <v>3852</v>
      </c>
      <c r="G987" s="49" t="str">
        <f t="shared" si="1546"/>
        <v>6000-10</v>
      </c>
      <c r="H987" s="49" t="s">
        <v>75</v>
      </c>
      <c r="I987" s="49" t="s">
        <v>730</v>
      </c>
      <c r="J987" s="49" t="s">
        <v>3338</v>
      </c>
      <c r="K987" s="49" t="s">
        <v>472</v>
      </c>
      <c r="L987" s="49" t="s">
        <v>125</v>
      </c>
      <c r="M987" s="49" t="s">
        <v>3730</v>
      </c>
      <c r="N987" s="49" t="s">
        <v>3731</v>
      </c>
      <c r="O987" s="49" t="s">
        <v>516</v>
      </c>
      <c r="P987" s="49" t="s">
        <v>3853</v>
      </c>
      <c r="Q987" s="50">
        <v>0.06</v>
      </c>
      <c r="R987" s="50"/>
      <c r="S987" s="182">
        <v>1475</v>
      </c>
      <c r="T987" s="49" t="s">
        <v>84</v>
      </c>
      <c r="U987" s="131" t="s">
        <v>3854</v>
      </c>
      <c r="V987" s="51">
        <v>44928</v>
      </c>
      <c r="W987" s="51">
        <v>45290</v>
      </c>
      <c r="X987" s="49" t="s">
        <v>2252</v>
      </c>
      <c r="Y987" s="49" t="s">
        <v>87</v>
      </c>
      <c r="Z987" s="59" t="s">
        <v>100</v>
      </c>
      <c r="AA987" s="201">
        <v>1</v>
      </c>
      <c r="AB987" s="200" t="s">
        <v>3855</v>
      </c>
      <c r="AC987" s="202">
        <v>45290</v>
      </c>
      <c r="AD987" s="201">
        <v>1</v>
      </c>
      <c r="AE987" s="200" t="s">
        <v>888</v>
      </c>
      <c r="AF987" s="202">
        <v>45290</v>
      </c>
      <c r="AG987" s="200" t="s">
        <v>79</v>
      </c>
      <c r="AH987" s="200" t="s">
        <v>92</v>
      </c>
      <c r="AI987" s="52">
        <f t="shared" si="1462"/>
        <v>0.06</v>
      </c>
      <c r="AJ987" s="52"/>
      <c r="AK987" s="52"/>
      <c r="AL987" s="239" t="str">
        <f t="shared" si="1482"/>
        <v/>
      </c>
      <c r="AM987" s="239" t="str">
        <f t="shared" si="1483"/>
        <v/>
      </c>
      <c r="AN987" s="239" t="str">
        <f t="shared" si="1484"/>
        <v/>
      </c>
      <c r="AO987" s="239" t="str">
        <f t="shared" si="1485"/>
        <v/>
      </c>
      <c r="AP987" s="239" t="str">
        <f t="shared" si="1486"/>
        <v/>
      </c>
      <c r="AQ987" s="239" t="str">
        <f t="shared" si="1487"/>
        <v/>
      </c>
      <c r="AR987" s="239" t="str">
        <f t="shared" si="1488"/>
        <v/>
      </c>
      <c r="AS987" s="239" t="str">
        <f t="shared" si="1489"/>
        <v/>
      </c>
      <c r="AT987" s="239" t="str">
        <f t="shared" si="1490"/>
        <v/>
      </c>
      <c r="AU987" s="239" t="str">
        <f t="shared" si="1463"/>
        <v/>
      </c>
      <c r="AV987" s="239" t="str">
        <f t="shared" si="1464"/>
        <v/>
      </c>
      <c r="AW987" s="239" t="str">
        <f t="shared" si="1465"/>
        <v/>
      </c>
      <c r="AX987" s="239" t="str">
        <f t="shared" si="1466"/>
        <v/>
      </c>
      <c r="AY987" s="239" t="str">
        <f t="shared" si="1467"/>
        <v/>
      </c>
      <c r="AZ987" s="239" t="str">
        <f t="shared" si="1468"/>
        <v/>
      </c>
      <c r="BA987" s="239" t="str">
        <f t="shared" si="1469"/>
        <v/>
      </c>
      <c r="BB987" s="239" t="str">
        <f t="shared" si="1470"/>
        <v/>
      </c>
      <c r="BC987" s="239" t="str">
        <f t="shared" si="1471"/>
        <v/>
      </c>
      <c r="BD987" s="239" t="str">
        <f t="shared" si="1472"/>
        <v/>
      </c>
      <c r="BE987" s="239" t="str">
        <f t="shared" si="1473"/>
        <v/>
      </c>
      <c r="BF987" s="239" t="str">
        <f t="shared" si="1474"/>
        <v/>
      </c>
      <c r="BG987" s="239" t="str">
        <f t="shared" si="1475"/>
        <v/>
      </c>
      <c r="BH987" s="239" t="str">
        <f t="shared" si="1476"/>
        <v/>
      </c>
      <c r="BI987" s="239" t="str">
        <f t="shared" si="1477"/>
        <v/>
      </c>
      <c r="BJ987" s="239" t="str">
        <f t="shared" si="1478"/>
        <v/>
      </c>
      <c r="BK987" s="239" t="str">
        <f t="shared" si="1479"/>
        <v/>
      </c>
      <c r="BL987" s="239" t="str">
        <f t="shared" si="1480"/>
        <v/>
      </c>
      <c r="BN987" s="239" t="str">
        <f t="shared" si="1491"/>
        <v/>
      </c>
      <c r="BO987" s="239" t="str">
        <f t="shared" si="1492"/>
        <v/>
      </c>
      <c r="BP987" s="239" t="str">
        <f t="shared" si="1493"/>
        <v/>
      </c>
      <c r="BQ987" s="239" t="str">
        <f t="shared" si="1494"/>
        <v/>
      </c>
      <c r="BR987" s="239" t="str">
        <f t="shared" si="1495"/>
        <v/>
      </c>
      <c r="BS987" s="239" t="str">
        <f t="shared" si="1496"/>
        <v/>
      </c>
      <c r="BT987" s="239" t="str">
        <f t="shared" si="1497"/>
        <v/>
      </c>
      <c r="BU987" s="239" t="str">
        <f t="shared" si="1498"/>
        <v/>
      </c>
      <c r="BV987" s="239" t="str">
        <f t="shared" si="1499"/>
        <v/>
      </c>
      <c r="BW987" s="239" t="str">
        <f t="shared" si="1500"/>
        <v/>
      </c>
      <c r="BX987" s="239" t="str">
        <f t="shared" si="1501"/>
        <v/>
      </c>
      <c r="BY987" s="239" t="str">
        <f t="shared" si="1502"/>
        <v/>
      </c>
      <c r="BZ987" s="239" t="str">
        <f t="shared" si="1503"/>
        <v/>
      </c>
      <c r="CA987" s="239" t="str">
        <f t="shared" si="1504"/>
        <v/>
      </c>
      <c r="CB987" s="239" t="str">
        <f t="shared" si="1505"/>
        <v/>
      </c>
      <c r="CC987" s="239" t="str">
        <f t="shared" si="1506"/>
        <v/>
      </c>
      <c r="CD987" s="239" t="str">
        <f t="shared" si="1507"/>
        <v/>
      </c>
      <c r="CE987" s="239" t="str">
        <f t="shared" si="1508"/>
        <v/>
      </c>
      <c r="CF987" s="239" t="str">
        <f t="shared" si="1509"/>
        <v/>
      </c>
      <c r="CG987" s="239" t="str">
        <f t="shared" si="1510"/>
        <v/>
      </c>
      <c r="CH987" s="239" t="str">
        <f t="shared" si="1511"/>
        <v/>
      </c>
      <c r="CI987" s="239" t="str">
        <f t="shared" si="1512"/>
        <v/>
      </c>
      <c r="CJ987" s="239" t="str">
        <f t="shared" si="1513"/>
        <v/>
      </c>
      <c r="CK987" s="239" t="str">
        <f t="shared" si="1514"/>
        <v/>
      </c>
      <c r="CL987" s="239" t="str">
        <f t="shared" si="1515"/>
        <v/>
      </c>
      <c r="CM987" s="239" t="str">
        <f t="shared" si="1516"/>
        <v/>
      </c>
      <c r="CN987" s="239" t="str">
        <f t="shared" si="1517"/>
        <v/>
      </c>
      <c r="CP987" s="239" t="str">
        <f t="shared" si="1518"/>
        <v/>
      </c>
      <c r="CQ987" s="239" t="str">
        <f t="shared" si="1519"/>
        <v/>
      </c>
      <c r="CR987" s="239" t="str">
        <f t="shared" si="1520"/>
        <v/>
      </c>
      <c r="CS987" s="239" t="str">
        <f t="shared" si="1521"/>
        <v/>
      </c>
      <c r="CT987" s="239" t="str">
        <f t="shared" si="1522"/>
        <v/>
      </c>
      <c r="CU987" s="239" t="str">
        <f t="shared" si="1523"/>
        <v/>
      </c>
      <c r="CV987" s="239" t="str">
        <f t="shared" si="1524"/>
        <v/>
      </c>
      <c r="CW987" s="239" t="str">
        <f t="shared" si="1525"/>
        <v/>
      </c>
      <c r="CX987" s="239" t="str">
        <f t="shared" si="1526"/>
        <v/>
      </c>
      <c r="CY987" s="239" t="str">
        <f t="shared" si="1527"/>
        <v/>
      </c>
      <c r="CZ987" s="239" t="str">
        <f t="shared" si="1528"/>
        <v/>
      </c>
      <c r="DA987" s="239" t="str">
        <f t="shared" si="1529"/>
        <v/>
      </c>
      <c r="DB987" s="239" t="str">
        <f t="shared" si="1530"/>
        <v/>
      </c>
      <c r="DC987" s="239" t="str">
        <f t="shared" si="1531"/>
        <v/>
      </c>
      <c r="DD987" s="239" t="str">
        <f t="shared" si="1532"/>
        <v/>
      </c>
      <c r="DE987" s="239" t="str">
        <f t="shared" si="1533"/>
        <v/>
      </c>
      <c r="DF987" s="239" t="str">
        <f t="shared" si="1534"/>
        <v/>
      </c>
      <c r="DG987" s="239" t="str">
        <f t="shared" si="1535"/>
        <v/>
      </c>
      <c r="DH987" s="239" t="str">
        <f t="shared" si="1536"/>
        <v/>
      </c>
      <c r="DI987" s="239" t="str">
        <f t="shared" si="1537"/>
        <v/>
      </c>
      <c r="DJ987" s="239" t="str">
        <f t="shared" si="1538"/>
        <v/>
      </c>
      <c r="DK987" s="239" t="str">
        <f t="shared" si="1539"/>
        <v/>
      </c>
      <c r="DL987" s="239" t="str">
        <f t="shared" si="1540"/>
        <v/>
      </c>
      <c r="DM987" s="239" t="str">
        <f t="shared" si="1541"/>
        <v/>
      </c>
      <c r="DN987" s="239" t="str">
        <f t="shared" si="1542"/>
        <v/>
      </c>
      <c r="DO987" s="239" t="str">
        <f t="shared" si="1543"/>
        <v/>
      </c>
      <c r="DP987" s="239" t="str">
        <f t="shared" si="1544"/>
        <v/>
      </c>
    </row>
    <row r="988" spans="1:120" ht="32.25" hidden="1" customHeight="1" x14ac:dyDescent="0.25">
      <c r="A988" s="53" t="s">
        <v>4512</v>
      </c>
      <c r="B988" s="53">
        <v>6000</v>
      </c>
      <c r="C988" s="53" t="s">
        <v>71</v>
      </c>
      <c r="D988" s="53" t="s">
        <v>3728</v>
      </c>
      <c r="E988" s="53">
        <v>6</v>
      </c>
      <c r="F988" s="53" t="s">
        <v>3856</v>
      </c>
      <c r="G988" s="53" t="str">
        <f t="shared" si="1546"/>
        <v>6000-10</v>
      </c>
      <c r="H988" s="53" t="s">
        <v>94</v>
      </c>
      <c r="I988" s="53" t="s">
        <v>730</v>
      </c>
      <c r="J988" s="53" t="s">
        <v>80</v>
      </c>
      <c r="K988" s="53" t="s">
        <v>80</v>
      </c>
      <c r="L988" s="53" t="s">
        <v>80</v>
      </c>
      <c r="M988" s="53" t="s">
        <v>80</v>
      </c>
      <c r="N988" s="53" t="s">
        <v>80</v>
      </c>
      <c r="O988" s="53" t="s">
        <v>80</v>
      </c>
      <c r="P988" s="53" t="s">
        <v>3857</v>
      </c>
      <c r="Q988" s="52">
        <v>0.5</v>
      </c>
      <c r="R988" s="119">
        <f>+Q988*Q987</f>
        <v>0.03</v>
      </c>
      <c r="S988" s="3">
        <v>12</v>
      </c>
      <c r="T988" s="53" t="s">
        <v>84</v>
      </c>
      <c r="U988" s="3" t="s">
        <v>3738</v>
      </c>
      <c r="V988" s="23">
        <v>44928</v>
      </c>
      <c r="W988" s="23">
        <v>45275</v>
      </c>
      <c r="X988" s="53" t="s">
        <v>2252</v>
      </c>
      <c r="Y988" s="49" t="s">
        <v>87</v>
      </c>
      <c r="Z988" s="59" t="s">
        <v>100</v>
      </c>
      <c r="AA988" s="201">
        <v>1</v>
      </c>
      <c r="AB988" s="200" t="s">
        <v>3739</v>
      </c>
      <c r="AC988" s="202">
        <v>45275</v>
      </c>
      <c r="AD988" s="201">
        <v>1</v>
      </c>
      <c r="AE988" s="200" t="s">
        <v>386</v>
      </c>
      <c r="AF988" s="202">
        <v>45275</v>
      </c>
      <c r="AG988" s="200" t="s">
        <v>79</v>
      </c>
      <c r="AH988" s="201">
        <v>1</v>
      </c>
      <c r="AI988" s="52">
        <f t="shared" si="1462"/>
        <v>0.03</v>
      </c>
      <c r="AJ988" s="52">
        <f t="shared" ref="AJ988:AJ989" si="1549">+AI988/R988</f>
        <v>1</v>
      </c>
      <c r="AK988" s="52"/>
      <c r="AL988" s="239" t="str">
        <f t="shared" si="1482"/>
        <v/>
      </c>
      <c r="AM988" s="239" t="str">
        <f t="shared" si="1483"/>
        <v/>
      </c>
      <c r="AN988" s="239" t="str">
        <f t="shared" si="1484"/>
        <v/>
      </c>
      <c r="AO988" s="239" t="str">
        <f t="shared" si="1485"/>
        <v/>
      </c>
      <c r="AP988" s="239" t="str">
        <f t="shared" si="1486"/>
        <v/>
      </c>
      <c r="AQ988" s="239" t="str">
        <f t="shared" si="1487"/>
        <v/>
      </c>
      <c r="AR988" s="239" t="str">
        <f t="shared" si="1488"/>
        <v/>
      </c>
      <c r="AS988" s="239" t="str">
        <f t="shared" si="1489"/>
        <v/>
      </c>
      <c r="AT988" s="239" t="str">
        <f t="shared" si="1490"/>
        <v/>
      </c>
      <c r="AU988" s="239" t="str">
        <f t="shared" si="1463"/>
        <v/>
      </c>
      <c r="AV988" s="239" t="str">
        <f t="shared" si="1464"/>
        <v/>
      </c>
      <c r="AW988" s="239" t="str">
        <f t="shared" si="1465"/>
        <v/>
      </c>
      <c r="AX988" s="239" t="str">
        <f t="shared" si="1466"/>
        <v/>
      </c>
      <c r="AY988" s="239" t="str">
        <f t="shared" si="1467"/>
        <v/>
      </c>
      <c r="AZ988" s="239" t="str">
        <f t="shared" si="1468"/>
        <v/>
      </c>
      <c r="BA988" s="239" t="str">
        <f t="shared" si="1469"/>
        <v/>
      </c>
      <c r="BB988" s="239" t="str">
        <f t="shared" si="1470"/>
        <v/>
      </c>
      <c r="BC988" s="239" t="str">
        <f t="shared" si="1471"/>
        <v/>
      </c>
      <c r="BD988" s="239" t="str">
        <f t="shared" si="1472"/>
        <v/>
      </c>
      <c r="BE988" s="239" t="str">
        <f t="shared" si="1473"/>
        <v/>
      </c>
      <c r="BF988" s="239" t="str">
        <f t="shared" si="1474"/>
        <v/>
      </c>
      <c r="BG988" s="239" t="str">
        <f t="shared" si="1475"/>
        <v/>
      </c>
      <c r="BH988" s="239" t="str">
        <f t="shared" si="1476"/>
        <v/>
      </c>
      <c r="BI988" s="239" t="str">
        <f t="shared" si="1477"/>
        <v/>
      </c>
      <c r="BJ988" s="239" t="str">
        <f t="shared" si="1478"/>
        <v/>
      </c>
      <c r="BK988" s="239" t="str">
        <f t="shared" si="1479"/>
        <v/>
      </c>
      <c r="BL988" s="239" t="str">
        <f t="shared" si="1480"/>
        <v/>
      </c>
      <c r="BN988" s="239" t="str">
        <f t="shared" si="1491"/>
        <v/>
      </c>
      <c r="BO988" s="239" t="str">
        <f t="shared" si="1492"/>
        <v/>
      </c>
      <c r="BP988" s="239" t="str">
        <f t="shared" si="1493"/>
        <v/>
      </c>
      <c r="BQ988" s="239" t="str">
        <f t="shared" si="1494"/>
        <v/>
      </c>
      <c r="BR988" s="239" t="str">
        <f t="shared" si="1495"/>
        <v/>
      </c>
      <c r="BS988" s="239" t="str">
        <f t="shared" si="1496"/>
        <v/>
      </c>
      <c r="BT988" s="239" t="str">
        <f t="shared" si="1497"/>
        <v/>
      </c>
      <c r="BU988" s="239" t="str">
        <f t="shared" si="1498"/>
        <v/>
      </c>
      <c r="BV988" s="239" t="str">
        <f t="shared" si="1499"/>
        <v/>
      </c>
      <c r="BW988" s="239" t="str">
        <f t="shared" si="1500"/>
        <v/>
      </c>
      <c r="BX988" s="239" t="str">
        <f t="shared" si="1501"/>
        <v/>
      </c>
      <c r="BY988" s="239" t="str">
        <f t="shared" si="1502"/>
        <v/>
      </c>
      <c r="BZ988" s="239" t="str">
        <f t="shared" si="1503"/>
        <v/>
      </c>
      <c r="CA988" s="239" t="str">
        <f t="shared" si="1504"/>
        <v/>
      </c>
      <c r="CB988" s="239" t="str">
        <f t="shared" si="1505"/>
        <v/>
      </c>
      <c r="CC988" s="239" t="str">
        <f t="shared" si="1506"/>
        <v/>
      </c>
      <c r="CD988" s="239" t="str">
        <f t="shared" si="1507"/>
        <v/>
      </c>
      <c r="CE988" s="239" t="str">
        <f t="shared" si="1508"/>
        <v/>
      </c>
      <c r="CF988" s="239" t="str">
        <f t="shared" si="1509"/>
        <v/>
      </c>
      <c r="CG988" s="239" t="str">
        <f t="shared" si="1510"/>
        <v/>
      </c>
      <c r="CH988" s="239" t="str">
        <f t="shared" si="1511"/>
        <v/>
      </c>
      <c r="CI988" s="239" t="str">
        <f t="shared" si="1512"/>
        <v/>
      </c>
      <c r="CJ988" s="239" t="str">
        <f t="shared" si="1513"/>
        <v/>
      </c>
      <c r="CK988" s="239" t="str">
        <f t="shared" si="1514"/>
        <v/>
      </c>
      <c r="CL988" s="239" t="str">
        <f t="shared" si="1515"/>
        <v/>
      </c>
      <c r="CM988" s="239" t="str">
        <f t="shared" si="1516"/>
        <v/>
      </c>
      <c r="CN988" s="239" t="str">
        <f t="shared" si="1517"/>
        <v/>
      </c>
      <c r="CP988" s="239" t="str">
        <f t="shared" si="1518"/>
        <v/>
      </c>
      <c r="CQ988" s="239" t="str">
        <f t="shared" si="1519"/>
        <v/>
      </c>
      <c r="CR988" s="239" t="str">
        <f t="shared" si="1520"/>
        <v/>
      </c>
      <c r="CS988" s="239" t="str">
        <f t="shared" si="1521"/>
        <v/>
      </c>
      <c r="CT988" s="239" t="str">
        <f t="shared" si="1522"/>
        <v/>
      </c>
      <c r="CU988" s="239" t="str">
        <f t="shared" si="1523"/>
        <v/>
      </c>
      <c r="CV988" s="239" t="str">
        <f t="shared" si="1524"/>
        <v/>
      </c>
      <c r="CW988" s="239" t="str">
        <f t="shared" si="1525"/>
        <v/>
      </c>
      <c r="CX988" s="239" t="str">
        <f t="shared" si="1526"/>
        <v/>
      </c>
      <c r="CY988" s="239" t="str">
        <f t="shared" si="1527"/>
        <v/>
      </c>
      <c r="CZ988" s="239" t="str">
        <f t="shared" si="1528"/>
        <v/>
      </c>
      <c r="DA988" s="239" t="str">
        <f t="shared" si="1529"/>
        <v/>
      </c>
      <c r="DB988" s="239" t="str">
        <f t="shared" si="1530"/>
        <v/>
      </c>
      <c r="DC988" s="239" t="str">
        <f t="shared" si="1531"/>
        <v/>
      </c>
      <c r="DD988" s="239" t="str">
        <f t="shared" si="1532"/>
        <v/>
      </c>
      <c r="DE988" s="239" t="str">
        <f t="shared" si="1533"/>
        <v/>
      </c>
      <c r="DF988" s="239" t="str">
        <f t="shared" si="1534"/>
        <v/>
      </c>
      <c r="DG988" s="239" t="str">
        <f t="shared" si="1535"/>
        <v/>
      </c>
      <c r="DH988" s="239" t="str">
        <f t="shared" si="1536"/>
        <v/>
      </c>
      <c r="DI988" s="239" t="str">
        <f t="shared" si="1537"/>
        <v/>
      </c>
      <c r="DJ988" s="239" t="str">
        <f t="shared" si="1538"/>
        <v/>
      </c>
      <c r="DK988" s="239" t="str">
        <f t="shared" si="1539"/>
        <v/>
      </c>
      <c r="DL988" s="239" t="str">
        <f t="shared" si="1540"/>
        <v/>
      </c>
      <c r="DM988" s="239" t="str">
        <f t="shared" si="1541"/>
        <v/>
      </c>
      <c r="DN988" s="239" t="str">
        <f t="shared" si="1542"/>
        <v/>
      </c>
      <c r="DO988" s="239" t="str">
        <f t="shared" si="1543"/>
        <v/>
      </c>
      <c r="DP988" s="239" t="str">
        <f t="shared" si="1544"/>
        <v/>
      </c>
    </row>
    <row r="989" spans="1:120" ht="35.25" hidden="1" customHeight="1" x14ac:dyDescent="0.25">
      <c r="A989" s="53" t="s">
        <v>4512</v>
      </c>
      <c r="B989" s="53">
        <v>6000</v>
      </c>
      <c r="C989" s="53" t="s">
        <v>71</v>
      </c>
      <c r="D989" s="53" t="s">
        <v>3728</v>
      </c>
      <c r="E989" s="87">
        <v>6</v>
      </c>
      <c r="F989" s="53" t="s">
        <v>3858</v>
      </c>
      <c r="G989" s="53" t="str">
        <f t="shared" si="1546"/>
        <v>6000-10</v>
      </c>
      <c r="H989" s="53" t="s">
        <v>94</v>
      </c>
      <c r="I989" s="53" t="s">
        <v>730</v>
      </c>
      <c r="J989" s="53" t="s">
        <v>80</v>
      </c>
      <c r="K989" s="53" t="s">
        <v>80</v>
      </c>
      <c r="L989" s="53" t="s">
        <v>80</v>
      </c>
      <c r="M989" s="53" t="s">
        <v>80</v>
      </c>
      <c r="N989" s="53" t="s">
        <v>80</v>
      </c>
      <c r="O989" s="53" t="s">
        <v>80</v>
      </c>
      <c r="P989" s="53" t="s">
        <v>3859</v>
      </c>
      <c r="Q989" s="52">
        <v>0.5</v>
      </c>
      <c r="R989" s="119">
        <f>+Q989*Q987</f>
        <v>0.03</v>
      </c>
      <c r="S989" s="131">
        <v>1475</v>
      </c>
      <c r="T989" s="53" t="s">
        <v>84</v>
      </c>
      <c r="U989" s="131" t="s">
        <v>3860</v>
      </c>
      <c r="V989" s="23">
        <v>44928</v>
      </c>
      <c r="W989" s="23">
        <v>45290</v>
      </c>
      <c r="X989" s="53" t="s">
        <v>2252</v>
      </c>
      <c r="Y989" s="49" t="s">
        <v>87</v>
      </c>
      <c r="Z989" s="59" t="s">
        <v>100</v>
      </c>
      <c r="AA989" s="201">
        <v>1</v>
      </c>
      <c r="AB989" s="200" t="s">
        <v>3861</v>
      </c>
      <c r="AC989" s="202">
        <v>45290</v>
      </c>
      <c r="AD989" s="201">
        <v>1</v>
      </c>
      <c r="AE989" s="200" t="s">
        <v>386</v>
      </c>
      <c r="AF989" s="202">
        <v>45290</v>
      </c>
      <c r="AG989" s="200" t="s">
        <v>79</v>
      </c>
      <c r="AH989" s="201">
        <v>1</v>
      </c>
      <c r="AI989" s="52">
        <f t="shared" si="1462"/>
        <v>0.03</v>
      </c>
      <c r="AJ989" s="52">
        <f t="shared" si="1549"/>
        <v>1</v>
      </c>
      <c r="AK989" s="52"/>
      <c r="AL989" s="239" t="str">
        <f t="shared" si="1482"/>
        <v/>
      </c>
      <c r="AM989" s="239" t="str">
        <f t="shared" si="1483"/>
        <v/>
      </c>
      <c r="AN989" s="239" t="str">
        <f t="shared" si="1484"/>
        <v/>
      </c>
      <c r="AO989" s="239" t="str">
        <f t="shared" si="1485"/>
        <v/>
      </c>
      <c r="AP989" s="239" t="str">
        <f t="shared" si="1486"/>
        <v/>
      </c>
      <c r="AQ989" s="239" t="str">
        <f t="shared" si="1487"/>
        <v/>
      </c>
      <c r="AR989" s="239" t="str">
        <f t="shared" si="1488"/>
        <v/>
      </c>
      <c r="AS989" s="239" t="str">
        <f t="shared" si="1489"/>
        <v/>
      </c>
      <c r="AT989" s="239" t="str">
        <f t="shared" si="1490"/>
        <v/>
      </c>
      <c r="AU989" s="239" t="str">
        <f t="shared" si="1463"/>
        <v/>
      </c>
      <c r="AV989" s="239" t="str">
        <f t="shared" si="1464"/>
        <v/>
      </c>
      <c r="AW989" s="239" t="str">
        <f t="shared" si="1465"/>
        <v/>
      </c>
      <c r="AX989" s="239" t="str">
        <f t="shared" si="1466"/>
        <v/>
      </c>
      <c r="AY989" s="239" t="str">
        <f t="shared" si="1467"/>
        <v/>
      </c>
      <c r="AZ989" s="239" t="str">
        <f t="shared" si="1468"/>
        <v/>
      </c>
      <c r="BA989" s="239" t="str">
        <f t="shared" si="1469"/>
        <v/>
      </c>
      <c r="BB989" s="239" t="str">
        <f t="shared" si="1470"/>
        <v/>
      </c>
      <c r="BC989" s="239" t="str">
        <f t="shared" si="1471"/>
        <v/>
      </c>
      <c r="BD989" s="239" t="str">
        <f t="shared" si="1472"/>
        <v/>
      </c>
      <c r="BE989" s="239" t="str">
        <f t="shared" si="1473"/>
        <v/>
      </c>
      <c r="BF989" s="239" t="str">
        <f t="shared" si="1474"/>
        <v/>
      </c>
      <c r="BG989" s="239" t="str">
        <f t="shared" si="1475"/>
        <v/>
      </c>
      <c r="BH989" s="239" t="str">
        <f t="shared" si="1476"/>
        <v/>
      </c>
      <c r="BI989" s="239" t="str">
        <f t="shared" si="1477"/>
        <v/>
      </c>
      <c r="BJ989" s="239" t="str">
        <f t="shared" si="1478"/>
        <v/>
      </c>
      <c r="BK989" s="239" t="str">
        <f t="shared" si="1479"/>
        <v/>
      </c>
      <c r="BL989" s="239" t="str">
        <f t="shared" si="1480"/>
        <v/>
      </c>
      <c r="BN989" s="239" t="str">
        <f t="shared" si="1491"/>
        <v/>
      </c>
      <c r="BO989" s="239" t="str">
        <f t="shared" si="1492"/>
        <v/>
      </c>
      <c r="BP989" s="239" t="str">
        <f t="shared" si="1493"/>
        <v/>
      </c>
      <c r="BQ989" s="239" t="str">
        <f t="shared" si="1494"/>
        <v/>
      </c>
      <c r="BR989" s="239" t="str">
        <f t="shared" si="1495"/>
        <v/>
      </c>
      <c r="BS989" s="239" t="str">
        <f t="shared" si="1496"/>
        <v/>
      </c>
      <c r="BT989" s="239" t="str">
        <f t="shared" si="1497"/>
        <v/>
      </c>
      <c r="BU989" s="239" t="str">
        <f t="shared" si="1498"/>
        <v/>
      </c>
      <c r="BV989" s="239" t="str">
        <f t="shared" si="1499"/>
        <v/>
      </c>
      <c r="BW989" s="239" t="str">
        <f t="shared" si="1500"/>
        <v/>
      </c>
      <c r="BX989" s="239" t="str">
        <f t="shared" si="1501"/>
        <v/>
      </c>
      <c r="BY989" s="239" t="str">
        <f t="shared" si="1502"/>
        <v/>
      </c>
      <c r="BZ989" s="239" t="str">
        <f t="shared" si="1503"/>
        <v/>
      </c>
      <c r="CA989" s="239" t="str">
        <f t="shared" si="1504"/>
        <v/>
      </c>
      <c r="CB989" s="239" t="str">
        <f t="shared" si="1505"/>
        <v/>
      </c>
      <c r="CC989" s="239" t="str">
        <f t="shared" si="1506"/>
        <v/>
      </c>
      <c r="CD989" s="239" t="str">
        <f t="shared" si="1507"/>
        <v/>
      </c>
      <c r="CE989" s="239" t="str">
        <f t="shared" si="1508"/>
        <v/>
      </c>
      <c r="CF989" s="239" t="str">
        <f t="shared" si="1509"/>
        <v/>
      </c>
      <c r="CG989" s="239" t="str">
        <f t="shared" si="1510"/>
        <v/>
      </c>
      <c r="CH989" s="239" t="str">
        <f t="shared" si="1511"/>
        <v/>
      </c>
      <c r="CI989" s="239" t="str">
        <f t="shared" si="1512"/>
        <v/>
      </c>
      <c r="CJ989" s="239" t="str">
        <f t="shared" si="1513"/>
        <v/>
      </c>
      <c r="CK989" s="239" t="str">
        <f t="shared" si="1514"/>
        <v/>
      </c>
      <c r="CL989" s="239" t="str">
        <f t="shared" si="1515"/>
        <v/>
      </c>
      <c r="CM989" s="239" t="str">
        <f t="shared" si="1516"/>
        <v/>
      </c>
      <c r="CN989" s="239" t="str">
        <f t="shared" si="1517"/>
        <v/>
      </c>
      <c r="CP989" s="239" t="str">
        <f t="shared" si="1518"/>
        <v/>
      </c>
      <c r="CQ989" s="239" t="str">
        <f t="shared" si="1519"/>
        <v/>
      </c>
      <c r="CR989" s="239" t="str">
        <f t="shared" si="1520"/>
        <v/>
      </c>
      <c r="CS989" s="239" t="str">
        <f t="shared" si="1521"/>
        <v/>
      </c>
      <c r="CT989" s="239" t="str">
        <f t="shared" si="1522"/>
        <v/>
      </c>
      <c r="CU989" s="239" t="str">
        <f t="shared" si="1523"/>
        <v/>
      </c>
      <c r="CV989" s="239" t="str">
        <f t="shared" si="1524"/>
        <v/>
      </c>
      <c r="CW989" s="239" t="str">
        <f t="shared" si="1525"/>
        <v/>
      </c>
      <c r="CX989" s="239" t="str">
        <f t="shared" si="1526"/>
        <v/>
      </c>
      <c r="CY989" s="239" t="str">
        <f t="shared" si="1527"/>
        <v/>
      </c>
      <c r="CZ989" s="239" t="str">
        <f t="shared" si="1528"/>
        <v/>
      </c>
      <c r="DA989" s="239" t="str">
        <f t="shared" si="1529"/>
        <v/>
      </c>
      <c r="DB989" s="239" t="str">
        <f t="shared" si="1530"/>
        <v/>
      </c>
      <c r="DC989" s="239" t="str">
        <f t="shared" si="1531"/>
        <v/>
      </c>
      <c r="DD989" s="239" t="str">
        <f t="shared" si="1532"/>
        <v/>
      </c>
      <c r="DE989" s="239" t="str">
        <f t="shared" si="1533"/>
        <v/>
      </c>
      <c r="DF989" s="239" t="str">
        <f t="shared" si="1534"/>
        <v/>
      </c>
      <c r="DG989" s="239" t="str">
        <f t="shared" si="1535"/>
        <v/>
      </c>
      <c r="DH989" s="239" t="str">
        <f t="shared" si="1536"/>
        <v/>
      </c>
      <c r="DI989" s="239" t="str">
        <f t="shared" si="1537"/>
        <v/>
      </c>
      <c r="DJ989" s="239" t="str">
        <f t="shared" si="1538"/>
        <v/>
      </c>
      <c r="DK989" s="239" t="str">
        <f t="shared" si="1539"/>
        <v/>
      </c>
      <c r="DL989" s="239" t="str">
        <f t="shared" si="1540"/>
        <v/>
      </c>
      <c r="DM989" s="239" t="str">
        <f t="shared" si="1541"/>
        <v/>
      </c>
      <c r="DN989" s="239" t="str">
        <f t="shared" si="1542"/>
        <v/>
      </c>
      <c r="DO989" s="239" t="str">
        <f t="shared" si="1543"/>
        <v/>
      </c>
      <c r="DP989" s="239" t="str">
        <f t="shared" si="1544"/>
        <v/>
      </c>
    </row>
    <row r="990" spans="1:120" ht="35.25" hidden="1" customHeight="1" x14ac:dyDescent="0.25">
      <c r="A990" s="49" t="s">
        <v>4512</v>
      </c>
      <c r="B990" s="49">
        <v>6000</v>
      </c>
      <c r="C990" s="49" t="s">
        <v>71</v>
      </c>
      <c r="D990" s="49" t="s">
        <v>3728</v>
      </c>
      <c r="E990" s="85">
        <v>6</v>
      </c>
      <c r="F990" s="49" t="s">
        <v>3862</v>
      </c>
      <c r="G990" s="49" t="str">
        <f t="shared" si="1546"/>
        <v>6000-11</v>
      </c>
      <c r="H990" s="49" t="s">
        <v>75</v>
      </c>
      <c r="I990" s="49" t="s">
        <v>730</v>
      </c>
      <c r="J990" s="49" t="s">
        <v>3338</v>
      </c>
      <c r="K990" s="49" t="s">
        <v>472</v>
      </c>
      <c r="L990" s="49" t="s">
        <v>125</v>
      </c>
      <c r="M990" s="49" t="s">
        <v>3730</v>
      </c>
      <c r="N990" s="49" t="s">
        <v>3731</v>
      </c>
      <c r="O990" s="49" t="s">
        <v>516</v>
      </c>
      <c r="P990" s="131" t="s">
        <v>3863</v>
      </c>
      <c r="Q990" s="50">
        <v>0.06</v>
      </c>
      <c r="R990" s="50"/>
      <c r="S990" s="49">
        <v>250</v>
      </c>
      <c r="T990" s="49" t="s">
        <v>84</v>
      </c>
      <c r="U990" s="131" t="s">
        <v>3864</v>
      </c>
      <c r="V990" s="51">
        <v>44942</v>
      </c>
      <c r="W990" s="51">
        <v>45275</v>
      </c>
      <c r="X990" s="49" t="s">
        <v>2252</v>
      </c>
      <c r="Y990" s="49" t="s">
        <v>87</v>
      </c>
      <c r="Z990" s="59" t="s">
        <v>100</v>
      </c>
      <c r="AA990" s="201">
        <v>1</v>
      </c>
      <c r="AB990" s="200" t="s">
        <v>3865</v>
      </c>
      <c r="AC990" s="202">
        <v>45244</v>
      </c>
      <c r="AD990" s="201">
        <v>1</v>
      </c>
      <c r="AE990" s="200" t="s">
        <v>888</v>
      </c>
      <c r="AF990" s="202">
        <v>45244</v>
      </c>
      <c r="AG990" s="200" t="s">
        <v>79</v>
      </c>
      <c r="AH990" s="200" t="s">
        <v>92</v>
      </c>
      <c r="AI990" s="52">
        <f t="shared" si="1462"/>
        <v>0.06</v>
      </c>
      <c r="AJ990" s="52"/>
      <c r="AK990" s="52"/>
      <c r="AL990" s="239" t="str">
        <f t="shared" si="1482"/>
        <v/>
      </c>
      <c r="AM990" s="239" t="str">
        <f t="shared" si="1483"/>
        <v/>
      </c>
      <c r="AN990" s="239" t="str">
        <f t="shared" si="1484"/>
        <v/>
      </c>
      <c r="AO990" s="239" t="str">
        <f t="shared" si="1485"/>
        <v/>
      </c>
      <c r="AP990" s="239" t="str">
        <f t="shared" si="1486"/>
        <v/>
      </c>
      <c r="AQ990" s="239" t="str">
        <f t="shared" si="1487"/>
        <v/>
      </c>
      <c r="AR990" s="239" t="str">
        <f t="shared" si="1488"/>
        <v/>
      </c>
      <c r="AS990" s="239" t="str">
        <f t="shared" si="1489"/>
        <v/>
      </c>
      <c r="AT990" s="239" t="str">
        <f t="shared" si="1490"/>
        <v/>
      </c>
      <c r="AU990" s="239" t="str">
        <f t="shared" si="1463"/>
        <v/>
      </c>
      <c r="AV990" s="239" t="str">
        <f t="shared" si="1464"/>
        <v/>
      </c>
      <c r="AW990" s="239" t="str">
        <f t="shared" si="1465"/>
        <v/>
      </c>
      <c r="AX990" s="239" t="str">
        <f t="shared" si="1466"/>
        <v/>
      </c>
      <c r="AY990" s="239" t="str">
        <f t="shared" si="1467"/>
        <v/>
      </c>
      <c r="AZ990" s="239" t="str">
        <f t="shared" si="1468"/>
        <v/>
      </c>
      <c r="BA990" s="239" t="str">
        <f t="shared" si="1469"/>
        <v/>
      </c>
      <c r="BB990" s="239" t="str">
        <f t="shared" si="1470"/>
        <v/>
      </c>
      <c r="BC990" s="239" t="str">
        <f t="shared" si="1471"/>
        <v/>
      </c>
      <c r="BD990" s="239" t="str">
        <f t="shared" si="1472"/>
        <v/>
      </c>
      <c r="BE990" s="239" t="str">
        <f t="shared" si="1473"/>
        <v/>
      </c>
      <c r="BF990" s="239" t="str">
        <f t="shared" si="1474"/>
        <v/>
      </c>
      <c r="BG990" s="239" t="str">
        <f t="shared" si="1475"/>
        <v/>
      </c>
      <c r="BH990" s="239" t="str">
        <f t="shared" si="1476"/>
        <v/>
      </c>
      <c r="BI990" s="239" t="str">
        <f t="shared" si="1477"/>
        <v/>
      </c>
      <c r="BJ990" s="239" t="str">
        <f t="shared" si="1478"/>
        <v/>
      </c>
      <c r="BK990" s="239" t="str">
        <f t="shared" si="1479"/>
        <v/>
      </c>
      <c r="BL990" s="239" t="str">
        <f t="shared" si="1480"/>
        <v/>
      </c>
      <c r="BN990" s="239" t="str">
        <f t="shared" si="1491"/>
        <v/>
      </c>
      <c r="BO990" s="239" t="str">
        <f t="shared" si="1492"/>
        <v/>
      </c>
      <c r="BP990" s="239" t="str">
        <f t="shared" si="1493"/>
        <v/>
      </c>
      <c r="BQ990" s="239" t="str">
        <f t="shared" si="1494"/>
        <v/>
      </c>
      <c r="BR990" s="239" t="str">
        <f t="shared" si="1495"/>
        <v/>
      </c>
      <c r="BS990" s="239" t="str">
        <f t="shared" si="1496"/>
        <v/>
      </c>
      <c r="BT990" s="239" t="str">
        <f t="shared" si="1497"/>
        <v/>
      </c>
      <c r="BU990" s="239" t="str">
        <f t="shared" si="1498"/>
        <v/>
      </c>
      <c r="BV990" s="239" t="str">
        <f t="shared" si="1499"/>
        <v/>
      </c>
      <c r="BW990" s="239" t="str">
        <f t="shared" si="1500"/>
        <v/>
      </c>
      <c r="BX990" s="239" t="str">
        <f t="shared" si="1501"/>
        <v/>
      </c>
      <c r="BY990" s="239" t="str">
        <f t="shared" si="1502"/>
        <v/>
      </c>
      <c r="BZ990" s="239" t="str">
        <f t="shared" si="1503"/>
        <v/>
      </c>
      <c r="CA990" s="239" t="str">
        <f t="shared" si="1504"/>
        <v/>
      </c>
      <c r="CB990" s="239" t="str">
        <f t="shared" si="1505"/>
        <v/>
      </c>
      <c r="CC990" s="239" t="str">
        <f t="shared" si="1506"/>
        <v/>
      </c>
      <c r="CD990" s="239" t="str">
        <f t="shared" si="1507"/>
        <v/>
      </c>
      <c r="CE990" s="239" t="str">
        <f t="shared" si="1508"/>
        <v/>
      </c>
      <c r="CF990" s="239" t="str">
        <f t="shared" si="1509"/>
        <v/>
      </c>
      <c r="CG990" s="239" t="str">
        <f t="shared" si="1510"/>
        <v/>
      </c>
      <c r="CH990" s="239" t="str">
        <f t="shared" si="1511"/>
        <v/>
      </c>
      <c r="CI990" s="239" t="str">
        <f t="shared" si="1512"/>
        <v/>
      </c>
      <c r="CJ990" s="239" t="str">
        <f t="shared" si="1513"/>
        <v/>
      </c>
      <c r="CK990" s="239" t="str">
        <f t="shared" si="1514"/>
        <v/>
      </c>
      <c r="CL990" s="239" t="str">
        <f t="shared" si="1515"/>
        <v/>
      </c>
      <c r="CM990" s="239" t="str">
        <f t="shared" si="1516"/>
        <v/>
      </c>
      <c r="CN990" s="239" t="str">
        <f t="shared" si="1517"/>
        <v/>
      </c>
      <c r="CP990" s="239" t="str">
        <f t="shared" si="1518"/>
        <v/>
      </c>
      <c r="CQ990" s="239" t="str">
        <f t="shared" si="1519"/>
        <v/>
      </c>
      <c r="CR990" s="239" t="str">
        <f t="shared" si="1520"/>
        <v/>
      </c>
      <c r="CS990" s="239" t="str">
        <f t="shared" si="1521"/>
        <v/>
      </c>
      <c r="CT990" s="239" t="str">
        <f t="shared" si="1522"/>
        <v/>
      </c>
      <c r="CU990" s="239" t="str">
        <f t="shared" si="1523"/>
        <v/>
      </c>
      <c r="CV990" s="239" t="str">
        <f t="shared" si="1524"/>
        <v/>
      </c>
      <c r="CW990" s="239" t="str">
        <f t="shared" si="1525"/>
        <v/>
      </c>
      <c r="CX990" s="239" t="str">
        <f t="shared" si="1526"/>
        <v/>
      </c>
      <c r="CY990" s="239" t="str">
        <f t="shared" si="1527"/>
        <v/>
      </c>
      <c r="CZ990" s="239" t="str">
        <f t="shared" si="1528"/>
        <v/>
      </c>
      <c r="DA990" s="239" t="str">
        <f t="shared" si="1529"/>
        <v/>
      </c>
      <c r="DB990" s="239" t="str">
        <f t="shared" si="1530"/>
        <v/>
      </c>
      <c r="DC990" s="239" t="str">
        <f t="shared" si="1531"/>
        <v/>
      </c>
      <c r="DD990" s="239" t="str">
        <f t="shared" si="1532"/>
        <v/>
      </c>
      <c r="DE990" s="239" t="str">
        <f t="shared" si="1533"/>
        <v/>
      </c>
      <c r="DF990" s="239" t="str">
        <f t="shared" si="1534"/>
        <v/>
      </c>
      <c r="DG990" s="239" t="str">
        <f t="shared" si="1535"/>
        <v/>
      </c>
      <c r="DH990" s="239" t="str">
        <f t="shared" si="1536"/>
        <v/>
      </c>
      <c r="DI990" s="239" t="str">
        <f t="shared" si="1537"/>
        <v/>
      </c>
      <c r="DJ990" s="239" t="str">
        <f t="shared" si="1538"/>
        <v/>
      </c>
      <c r="DK990" s="239" t="str">
        <f t="shared" si="1539"/>
        <v/>
      </c>
      <c r="DL990" s="239" t="str">
        <f t="shared" si="1540"/>
        <v/>
      </c>
      <c r="DM990" s="239" t="str">
        <f t="shared" si="1541"/>
        <v/>
      </c>
      <c r="DN990" s="239" t="str">
        <f t="shared" si="1542"/>
        <v/>
      </c>
      <c r="DO990" s="239" t="str">
        <f t="shared" si="1543"/>
        <v/>
      </c>
      <c r="DP990" s="239" t="str">
        <f t="shared" si="1544"/>
        <v/>
      </c>
    </row>
    <row r="991" spans="1:120" ht="15.75" hidden="1" customHeight="1" x14ac:dyDescent="0.25">
      <c r="A991" s="53" t="s">
        <v>4512</v>
      </c>
      <c r="B991" s="53">
        <v>6000</v>
      </c>
      <c r="C991" s="53" t="s">
        <v>71</v>
      </c>
      <c r="D991" s="53" t="s">
        <v>3728</v>
      </c>
      <c r="E991" s="53">
        <v>6</v>
      </c>
      <c r="F991" s="53" t="s">
        <v>3866</v>
      </c>
      <c r="G991" s="53" t="str">
        <f t="shared" si="1546"/>
        <v>6000-11</v>
      </c>
      <c r="H991" s="53" t="s">
        <v>94</v>
      </c>
      <c r="I991" s="53" t="s">
        <v>730</v>
      </c>
      <c r="J991" s="53" t="s">
        <v>80</v>
      </c>
      <c r="K991" s="53" t="s">
        <v>80</v>
      </c>
      <c r="L991" s="53" t="s">
        <v>80</v>
      </c>
      <c r="M991" s="53" t="s">
        <v>80</v>
      </c>
      <c r="N991" s="53" t="s">
        <v>80</v>
      </c>
      <c r="O991" s="53" t="s">
        <v>80</v>
      </c>
      <c r="P991" s="3" t="s">
        <v>3867</v>
      </c>
      <c r="Q991" s="52">
        <v>0.5</v>
      </c>
      <c r="R991" s="119">
        <f>+Q991*Q990</f>
        <v>0.03</v>
      </c>
      <c r="S991" s="53">
        <v>4</v>
      </c>
      <c r="T991" s="53" t="s">
        <v>84</v>
      </c>
      <c r="U991" s="3" t="s">
        <v>3805</v>
      </c>
      <c r="V991" s="23">
        <v>44942</v>
      </c>
      <c r="W991" s="23">
        <v>45275</v>
      </c>
      <c r="X991" s="53" t="s">
        <v>2252</v>
      </c>
      <c r="Y991" s="49" t="s">
        <v>87</v>
      </c>
      <c r="Z991" s="59" t="s">
        <v>100</v>
      </c>
      <c r="AA991" s="201">
        <v>1</v>
      </c>
      <c r="AB991" s="200" t="s">
        <v>3794</v>
      </c>
      <c r="AC991" s="202">
        <v>45235</v>
      </c>
      <c r="AD991" s="201">
        <v>1</v>
      </c>
      <c r="AE991" s="200" t="s">
        <v>386</v>
      </c>
      <c r="AF991" s="202">
        <v>45235</v>
      </c>
      <c r="AG991" s="200" t="s">
        <v>79</v>
      </c>
      <c r="AH991" s="201">
        <v>1</v>
      </c>
      <c r="AI991" s="52">
        <f t="shared" si="1462"/>
        <v>0.03</v>
      </c>
      <c r="AJ991" s="52">
        <f t="shared" ref="AJ991:AJ992" si="1550">+AI991/R991</f>
        <v>1</v>
      </c>
      <c r="AK991" s="52"/>
      <c r="AL991" s="239" t="str">
        <f t="shared" si="1482"/>
        <v/>
      </c>
      <c r="AM991" s="239" t="str">
        <f t="shared" si="1483"/>
        <v/>
      </c>
      <c r="AN991" s="239" t="str">
        <f t="shared" si="1484"/>
        <v/>
      </c>
      <c r="AO991" s="239" t="str">
        <f t="shared" si="1485"/>
        <v/>
      </c>
      <c r="AP991" s="239" t="str">
        <f t="shared" si="1486"/>
        <v/>
      </c>
      <c r="AQ991" s="239" t="str">
        <f t="shared" si="1487"/>
        <v/>
      </c>
      <c r="AR991" s="239" t="str">
        <f t="shared" si="1488"/>
        <v/>
      </c>
      <c r="AS991" s="239" t="str">
        <f t="shared" si="1489"/>
        <v/>
      </c>
      <c r="AT991" s="239" t="str">
        <f t="shared" si="1490"/>
        <v/>
      </c>
      <c r="AU991" s="239" t="str">
        <f t="shared" si="1463"/>
        <v/>
      </c>
      <c r="AV991" s="239" t="str">
        <f t="shared" si="1464"/>
        <v/>
      </c>
      <c r="AW991" s="239" t="str">
        <f t="shared" si="1465"/>
        <v/>
      </c>
      <c r="AX991" s="239" t="str">
        <f t="shared" si="1466"/>
        <v/>
      </c>
      <c r="AY991" s="239" t="str">
        <f t="shared" si="1467"/>
        <v/>
      </c>
      <c r="AZ991" s="239" t="str">
        <f t="shared" si="1468"/>
        <v/>
      </c>
      <c r="BA991" s="239" t="str">
        <f t="shared" si="1469"/>
        <v/>
      </c>
      <c r="BB991" s="239" t="str">
        <f t="shared" si="1470"/>
        <v/>
      </c>
      <c r="BC991" s="239" t="str">
        <f t="shared" si="1471"/>
        <v/>
      </c>
      <c r="BD991" s="239" t="str">
        <f t="shared" si="1472"/>
        <v/>
      </c>
      <c r="BE991" s="239" t="str">
        <f t="shared" si="1473"/>
        <v/>
      </c>
      <c r="BF991" s="239" t="str">
        <f t="shared" si="1474"/>
        <v/>
      </c>
      <c r="BG991" s="239" t="str">
        <f t="shared" si="1475"/>
        <v/>
      </c>
      <c r="BH991" s="239" t="str">
        <f t="shared" si="1476"/>
        <v/>
      </c>
      <c r="BI991" s="239" t="str">
        <f t="shared" si="1477"/>
        <v/>
      </c>
      <c r="BJ991" s="239" t="str">
        <f t="shared" si="1478"/>
        <v/>
      </c>
      <c r="BK991" s="239" t="str">
        <f t="shared" si="1479"/>
        <v/>
      </c>
      <c r="BL991" s="239" t="str">
        <f t="shared" si="1480"/>
        <v/>
      </c>
      <c r="BN991" s="239" t="str">
        <f t="shared" si="1491"/>
        <v/>
      </c>
      <c r="BO991" s="239" t="str">
        <f t="shared" si="1492"/>
        <v/>
      </c>
      <c r="BP991" s="239" t="str">
        <f t="shared" si="1493"/>
        <v/>
      </c>
      <c r="BQ991" s="239" t="str">
        <f t="shared" si="1494"/>
        <v/>
      </c>
      <c r="BR991" s="239" t="str">
        <f t="shared" si="1495"/>
        <v/>
      </c>
      <c r="BS991" s="239" t="str">
        <f t="shared" si="1496"/>
        <v/>
      </c>
      <c r="BT991" s="239" t="str">
        <f t="shared" si="1497"/>
        <v/>
      </c>
      <c r="BU991" s="239" t="str">
        <f t="shared" si="1498"/>
        <v/>
      </c>
      <c r="BV991" s="239" t="str">
        <f t="shared" si="1499"/>
        <v/>
      </c>
      <c r="BW991" s="239" t="str">
        <f t="shared" si="1500"/>
        <v/>
      </c>
      <c r="BX991" s="239" t="str">
        <f t="shared" si="1501"/>
        <v/>
      </c>
      <c r="BY991" s="239" t="str">
        <f t="shared" si="1502"/>
        <v/>
      </c>
      <c r="BZ991" s="239" t="str">
        <f t="shared" si="1503"/>
        <v/>
      </c>
      <c r="CA991" s="239" t="str">
        <f t="shared" si="1504"/>
        <v/>
      </c>
      <c r="CB991" s="239" t="str">
        <f t="shared" si="1505"/>
        <v/>
      </c>
      <c r="CC991" s="239" t="str">
        <f t="shared" si="1506"/>
        <v/>
      </c>
      <c r="CD991" s="239" t="str">
        <f t="shared" si="1507"/>
        <v/>
      </c>
      <c r="CE991" s="239" t="str">
        <f t="shared" si="1508"/>
        <v/>
      </c>
      <c r="CF991" s="239" t="str">
        <f t="shared" si="1509"/>
        <v/>
      </c>
      <c r="CG991" s="239" t="str">
        <f t="shared" si="1510"/>
        <v/>
      </c>
      <c r="CH991" s="239" t="str">
        <f t="shared" si="1511"/>
        <v/>
      </c>
      <c r="CI991" s="239" t="str">
        <f t="shared" si="1512"/>
        <v/>
      </c>
      <c r="CJ991" s="239" t="str">
        <f t="shared" si="1513"/>
        <v/>
      </c>
      <c r="CK991" s="239" t="str">
        <f t="shared" si="1514"/>
        <v/>
      </c>
      <c r="CL991" s="239" t="str">
        <f t="shared" si="1515"/>
        <v/>
      </c>
      <c r="CM991" s="239" t="str">
        <f t="shared" si="1516"/>
        <v/>
      </c>
      <c r="CN991" s="239" t="str">
        <f t="shared" si="1517"/>
        <v/>
      </c>
      <c r="CP991" s="239" t="str">
        <f t="shared" si="1518"/>
        <v/>
      </c>
      <c r="CQ991" s="239" t="str">
        <f t="shared" si="1519"/>
        <v/>
      </c>
      <c r="CR991" s="239" t="str">
        <f t="shared" si="1520"/>
        <v/>
      </c>
      <c r="CS991" s="239" t="str">
        <f t="shared" si="1521"/>
        <v/>
      </c>
      <c r="CT991" s="239" t="str">
        <f t="shared" si="1522"/>
        <v/>
      </c>
      <c r="CU991" s="239" t="str">
        <f t="shared" si="1523"/>
        <v/>
      </c>
      <c r="CV991" s="239" t="str">
        <f t="shared" si="1524"/>
        <v/>
      </c>
      <c r="CW991" s="239" t="str">
        <f t="shared" si="1525"/>
        <v/>
      </c>
      <c r="CX991" s="239" t="str">
        <f t="shared" si="1526"/>
        <v/>
      </c>
      <c r="CY991" s="239" t="str">
        <f t="shared" si="1527"/>
        <v/>
      </c>
      <c r="CZ991" s="239" t="str">
        <f t="shared" si="1528"/>
        <v/>
      </c>
      <c r="DA991" s="239" t="str">
        <f t="shared" si="1529"/>
        <v/>
      </c>
      <c r="DB991" s="239" t="str">
        <f t="shared" si="1530"/>
        <v/>
      </c>
      <c r="DC991" s="239" t="str">
        <f t="shared" si="1531"/>
        <v/>
      </c>
      <c r="DD991" s="239" t="str">
        <f t="shared" si="1532"/>
        <v/>
      </c>
      <c r="DE991" s="239" t="str">
        <f t="shared" si="1533"/>
        <v/>
      </c>
      <c r="DF991" s="239" t="str">
        <f t="shared" si="1534"/>
        <v/>
      </c>
      <c r="DG991" s="239" t="str">
        <f t="shared" si="1535"/>
        <v/>
      </c>
      <c r="DH991" s="239" t="str">
        <f t="shared" si="1536"/>
        <v/>
      </c>
      <c r="DI991" s="239" t="str">
        <f t="shared" si="1537"/>
        <v/>
      </c>
      <c r="DJ991" s="239" t="str">
        <f t="shared" si="1538"/>
        <v/>
      </c>
      <c r="DK991" s="239" t="str">
        <f t="shared" si="1539"/>
        <v/>
      </c>
      <c r="DL991" s="239" t="str">
        <f t="shared" si="1540"/>
        <v/>
      </c>
      <c r="DM991" s="239" t="str">
        <f t="shared" si="1541"/>
        <v/>
      </c>
      <c r="DN991" s="239" t="str">
        <f t="shared" si="1542"/>
        <v/>
      </c>
      <c r="DO991" s="239" t="str">
        <f t="shared" si="1543"/>
        <v/>
      </c>
      <c r="DP991" s="239" t="str">
        <f t="shared" si="1544"/>
        <v/>
      </c>
    </row>
    <row r="992" spans="1:120" ht="133.5" hidden="1" customHeight="1" x14ac:dyDescent="0.25">
      <c r="A992" s="53" t="s">
        <v>4512</v>
      </c>
      <c r="B992" s="53">
        <v>6000</v>
      </c>
      <c r="C992" s="53" t="s">
        <v>71</v>
      </c>
      <c r="D992" s="53" t="s">
        <v>3728</v>
      </c>
      <c r="E992" s="87">
        <v>6</v>
      </c>
      <c r="F992" s="53" t="s">
        <v>3868</v>
      </c>
      <c r="G992" s="53" t="str">
        <f t="shared" si="1546"/>
        <v>6000-11</v>
      </c>
      <c r="H992" s="53" t="s">
        <v>94</v>
      </c>
      <c r="I992" s="53" t="s">
        <v>730</v>
      </c>
      <c r="J992" s="53" t="s">
        <v>80</v>
      </c>
      <c r="K992" s="53" t="s">
        <v>80</v>
      </c>
      <c r="L992" s="53" t="s">
        <v>80</v>
      </c>
      <c r="M992" s="53" t="s">
        <v>80</v>
      </c>
      <c r="N992" s="53" t="s">
        <v>80</v>
      </c>
      <c r="O992" s="53" t="s">
        <v>80</v>
      </c>
      <c r="P992" s="131" t="s">
        <v>3869</v>
      </c>
      <c r="Q992" s="52">
        <v>0.5</v>
      </c>
      <c r="R992" s="119">
        <f>+Q992*Q990</f>
        <v>0.03</v>
      </c>
      <c r="S992" s="53">
        <v>250</v>
      </c>
      <c r="T992" s="53" t="s">
        <v>84</v>
      </c>
      <c r="U992" s="131" t="s">
        <v>3870</v>
      </c>
      <c r="V992" s="23">
        <v>44972</v>
      </c>
      <c r="W992" s="23">
        <v>45275</v>
      </c>
      <c r="X992" s="53" t="s">
        <v>2252</v>
      </c>
      <c r="Y992" s="49" t="s">
        <v>87</v>
      </c>
      <c r="Z992" s="59" t="s">
        <v>100</v>
      </c>
      <c r="AA992" s="201">
        <v>1</v>
      </c>
      <c r="AB992" s="200" t="s">
        <v>3871</v>
      </c>
      <c r="AC992" s="202">
        <v>45244</v>
      </c>
      <c r="AD992" s="201">
        <v>1</v>
      </c>
      <c r="AE992" s="200" t="s">
        <v>386</v>
      </c>
      <c r="AF992" s="202">
        <v>45244</v>
      </c>
      <c r="AG992" s="200" t="s">
        <v>79</v>
      </c>
      <c r="AH992" s="201">
        <v>1</v>
      </c>
      <c r="AI992" s="52">
        <f t="shared" si="1462"/>
        <v>0.03</v>
      </c>
      <c r="AJ992" s="52">
        <f t="shared" si="1550"/>
        <v>1</v>
      </c>
      <c r="AK992" s="52"/>
      <c r="AL992" s="239" t="str">
        <f t="shared" si="1482"/>
        <v/>
      </c>
      <c r="AM992" s="239" t="str">
        <f t="shared" si="1483"/>
        <v/>
      </c>
      <c r="AN992" s="239" t="str">
        <f t="shared" si="1484"/>
        <v/>
      </c>
      <c r="AO992" s="239" t="str">
        <f t="shared" si="1485"/>
        <v/>
      </c>
      <c r="AP992" s="239" t="str">
        <f t="shared" si="1486"/>
        <v/>
      </c>
      <c r="AQ992" s="239" t="str">
        <f t="shared" si="1487"/>
        <v/>
      </c>
      <c r="AR992" s="239" t="str">
        <f t="shared" si="1488"/>
        <v/>
      </c>
      <c r="AS992" s="239" t="str">
        <f t="shared" si="1489"/>
        <v/>
      </c>
      <c r="AT992" s="239" t="str">
        <f t="shared" si="1490"/>
        <v/>
      </c>
      <c r="AU992" s="239" t="str">
        <f t="shared" si="1463"/>
        <v/>
      </c>
      <c r="AV992" s="239" t="str">
        <f t="shared" si="1464"/>
        <v/>
      </c>
      <c r="AW992" s="239" t="str">
        <f t="shared" si="1465"/>
        <v/>
      </c>
      <c r="AX992" s="239" t="str">
        <f t="shared" si="1466"/>
        <v/>
      </c>
      <c r="AY992" s="239" t="str">
        <f t="shared" si="1467"/>
        <v/>
      </c>
      <c r="AZ992" s="239" t="str">
        <f t="shared" si="1468"/>
        <v/>
      </c>
      <c r="BA992" s="239" t="str">
        <f t="shared" si="1469"/>
        <v/>
      </c>
      <c r="BB992" s="239" t="str">
        <f t="shared" si="1470"/>
        <v/>
      </c>
      <c r="BC992" s="239" t="str">
        <f t="shared" si="1471"/>
        <v/>
      </c>
      <c r="BD992" s="239" t="str">
        <f t="shared" si="1472"/>
        <v/>
      </c>
      <c r="BE992" s="239" t="str">
        <f t="shared" si="1473"/>
        <v/>
      </c>
      <c r="BF992" s="239" t="str">
        <f t="shared" si="1474"/>
        <v/>
      </c>
      <c r="BG992" s="239" t="str">
        <f t="shared" si="1475"/>
        <v/>
      </c>
      <c r="BH992" s="239" t="str">
        <f t="shared" si="1476"/>
        <v/>
      </c>
      <c r="BI992" s="239" t="str">
        <f t="shared" si="1477"/>
        <v/>
      </c>
      <c r="BJ992" s="239" t="str">
        <f t="shared" si="1478"/>
        <v/>
      </c>
      <c r="BK992" s="239" t="str">
        <f t="shared" si="1479"/>
        <v/>
      </c>
      <c r="BL992" s="239" t="str">
        <f t="shared" si="1480"/>
        <v/>
      </c>
      <c r="BN992" s="239" t="str">
        <f t="shared" si="1491"/>
        <v/>
      </c>
      <c r="BO992" s="239" t="str">
        <f t="shared" si="1492"/>
        <v/>
      </c>
      <c r="BP992" s="239" t="str">
        <f t="shared" si="1493"/>
        <v/>
      </c>
      <c r="BQ992" s="239" t="str">
        <f t="shared" si="1494"/>
        <v/>
      </c>
      <c r="BR992" s="239" t="str">
        <f t="shared" si="1495"/>
        <v/>
      </c>
      <c r="BS992" s="239" t="str">
        <f t="shared" si="1496"/>
        <v/>
      </c>
      <c r="BT992" s="239" t="str">
        <f t="shared" si="1497"/>
        <v/>
      </c>
      <c r="BU992" s="239" t="str">
        <f t="shared" si="1498"/>
        <v/>
      </c>
      <c r="BV992" s="239" t="str">
        <f t="shared" si="1499"/>
        <v/>
      </c>
      <c r="BW992" s="239" t="str">
        <f t="shared" si="1500"/>
        <v/>
      </c>
      <c r="BX992" s="239" t="str">
        <f t="shared" si="1501"/>
        <v/>
      </c>
      <c r="BY992" s="239" t="str">
        <f t="shared" si="1502"/>
        <v/>
      </c>
      <c r="BZ992" s="239" t="str">
        <f t="shared" si="1503"/>
        <v/>
      </c>
      <c r="CA992" s="239" t="str">
        <f t="shared" si="1504"/>
        <v/>
      </c>
      <c r="CB992" s="239" t="str">
        <f t="shared" si="1505"/>
        <v/>
      </c>
      <c r="CC992" s="239" t="str">
        <f t="shared" si="1506"/>
        <v/>
      </c>
      <c r="CD992" s="239" t="str">
        <f t="shared" si="1507"/>
        <v/>
      </c>
      <c r="CE992" s="239" t="str">
        <f t="shared" si="1508"/>
        <v/>
      </c>
      <c r="CF992" s="239" t="str">
        <f t="shared" si="1509"/>
        <v/>
      </c>
      <c r="CG992" s="239" t="str">
        <f t="shared" si="1510"/>
        <v/>
      </c>
      <c r="CH992" s="239" t="str">
        <f t="shared" si="1511"/>
        <v/>
      </c>
      <c r="CI992" s="239" t="str">
        <f t="shared" si="1512"/>
        <v/>
      </c>
      <c r="CJ992" s="239" t="str">
        <f t="shared" si="1513"/>
        <v/>
      </c>
      <c r="CK992" s="239" t="str">
        <f t="shared" si="1514"/>
        <v/>
      </c>
      <c r="CL992" s="239" t="str">
        <f t="shared" si="1515"/>
        <v/>
      </c>
      <c r="CM992" s="239" t="str">
        <f t="shared" si="1516"/>
        <v/>
      </c>
      <c r="CN992" s="239" t="str">
        <f t="shared" si="1517"/>
        <v/>
      </c>
      <c r="CP992" s="239" t="str">
        <f t="shared" si="1518"/>
        <v/>
      </c>
      <c r="CQ992" s="239" t="str">
        <f t="shared" si="1519"/>
        <v/>
      </c>
      <c r="CR992" s="239" t="str">
        <f t="shared" si="1520"/>
        <v/>
      </c>
      <c r="CS992" s="239" t="str">
        <f t="shared" si="1521"/>
        <v/>
      </c>
      <c r="CT992" s="239" t="str">
        <f t="shared" si="1522"/>
        <v/>
      </c>
      <c r="CU992" s="239" t="str">
        <f t="shared" si="1523"/>
        <v/>
      </c>
      <c r="CV992" s="239" t="str">
        <f t="shared" si="1524"/>
        <v/>
      </c>
      <c r="CW992" s="239" t="str">
        <f t="shared" si="1525"/>
        <v/>
      </c>
      <c r="CX992" s="239" t="str">
        <f t="shared" si="1526"/>
        <v/>
      </c>
      <c r="CY992" s="239" t="str">
        <f t="shared" si="1527"/>
        <v/>
      </c>
      <c r="CZ992" s="239" t="str">
        <f t="shared" si="1528"/>
        <v/>
      </c>
      <c r="DA992" s="239" t="str">
        <f t="shared" si="1529"/>
        <v/>
      </c>
      <c r="DB992" s="239" t="str">
        <f t="shared" si="1530"/>
        <v/>
      </c>
      <c r="DC992" s="239" t="str">
        <f t="shared" si="1531"/>
        <v/>
      </c>
      <c r="DD992" s="239" t="str">
        <f t="shared" si="1532"/>
        <v/>
      </c>
      <c r="DE992" s="239" t="str">
        <f t="shared" si="1533"/>
        <v/>
      </c>
      <c r="DF992" s="239" t="str">
        <f t="shared" si="1534"/>
        <v/>
      </c>
      <c r="DG992" s="239" t="str">
        <f t="shared" si="1535"/>
        <v/>
      </c>
      <c r="DH992" s="239" t="str">
        <f t="shared" si="1536"/>
        <v/>
      </c>
      <c r="DI992" s="239" t="str">
        <f t="shared" si="1537"/>
        <v/>
      </c>
      <c r="DJ992" s="239" t="str">
        <f t="shared" si="1538"/>
        <v/>
      </c>
      <c r="DK992" s="239" t="str">
        <f t="shared" si="1539"/>
        <v/>
      </c>
      <c r="DL992" s="239" t="str">
        <f t="shared" si="1540"/>
        <v/>
      </c>
      <c r="DM992" s="239" t="str">
        <f t="shared" si="1541"/>
        <v/>
      </c>
      <c r="DN992" s="239" t="str">
        <f t="shared" si="1542"/>
        <v/>
      </c>
      <c r="DO992" s="239" t="str">
        <f t="shared" si="1543"/>
        <v/>
      </c>
      <c r="DP992" s="239" t="str">
        <f t="shared" si="1544"/>
        <v/>
      </c>
    </row>
    <row r="993" spans="1:120" ht="35.25" hidden="1" customHeight="1" x14ac:dyDescent="0.25">
      <c r="A993" s="49" t="s">
        <v>4512</v>
      </c>
      <c r="B993" s="49">
        <v>6000</v>
      </c>
      <c r="C993" s="49" t="s">
        <v>71</v>
      </c>
      <c r="D993" s="49" t="s">
        <v>3728</v>
      </c>
      <c r="E993" s="49">
        <v>6</v>
      </c>
      <c r="F993" s="49" t="s">
        <v>3872</v>
      </c>
      <c r="G993" s="49" t="str">
        <f t="shared" si="1546"/>
        <v>6000-12</v>
      </c>
      <c r="H993" s="49" t="s">
        <v>75</v>
      </c>
      <c r="I993" s="49" t="s">
        <v>730</v>
      </c>
      <c r="J993" s="49" t="s">
        <v>3338</v>
      </c>
      <c r="K993" s="49" t="s">
        <v>472</v>
      </c>
      <c r="L993" s="49" t="s">
        <v>125</v>
      </c>
      <c r="M993" s="49" t="s">
        <v>3730</v>
      </c>
      <c r="N993" s="49" t="s">
        <v>3731</v>
      </c>
      <c r="O993" s="49" t="s">
        <v>516</v>
      </c>
      <c r="P993" s="49" t="s">
        <v>3873</v>
      </c>
      <c r="Q993" s="50">
        <v>0.06</v>
      </c>
      <c r="R993" s="50"/>
      <c r="S993" s="49">
        <v>400</v>
      </c>
      <c r="T993" s="49" t="s">
        <v>84</v>
      </c>
      <c r="U993" s="49" t="s">
        <v>3874</v>
      </c>
      <c r="V993" s="51">
        <v>44942</v>
      </c>
      <c r="W993" s="51">
        <v>45275</v>
      </c>
      <c r="X993" s="49" t="s">
        <v>2252</v>
      </c>
      <c r="Y993" s="49" t="s">
        <v>87</v>
      </c>
      <c r="Z993" s="59" t="s">
        <v>100</v>
      </c>
      <c r="AA993" s="201">
        <v>1</v>
      </c>
      <c r="AB993" s="200" t="s">
        <v>3875</v>
      </c>
      <c r="AC993" s="202">
        <v>45259</v>
      </c>
      <c r="AD993" s="201">
        <v>1</v>
      </c>
      <c r="AE993" s="200" t="s">
        <v>888</v>
      </c>
      <c r="AF993" s="202">
        <v>45259</v>
      </c>
      <c r="AG993" s="200" t="s">
        <v>79</v>
      </c>
      <c r="AH993" s="200" t="s">
        <v>92</v>
      </c>
      <c r="AI993" s="52">
        <f t="shared" si="1462"/>
        <v>0.06</v>
      </c>
      <c r="AJ993" s="52"/>
      <c r="AK993" s="52"/>
      <c r="AL993" s="239" t="str">
        <f t="shared" si="1482"/>
        <v/>
      </c>
      <c r="AM993" s="239" t="str">
        <f t="shared" si="1483"/>
        <v/>
      </c>
      <c r="AN993" s="239" t="str">
        <f t="shared" si="1484"/>
        <v/>
      </c>
      <c r="AO993" s="239" t="str">
        <f t="shared" si="1485"/>
        <v/>
      </c>
      <c r="AP993" s="239" t="str">
        <f t="shared" si="1486"/>
        <v/>
      </c>
      <c r="AQ993" s="239" t="str">
        <f t="shared" si="1487"/>
        <v/>
      </c>
      <c r="AR993" s="239" t="str">
        <f t="shared" si="1488"/>
        <v/>
      </c>
      <c r="AS993" s="239" t="str">
        <f t="shared" si="1489"/>
        <v/>
      </c>
      <c r="AT993" s="239" t="str">
        <f t="shared" si="1490"/>
        <v/>
      </c>
      <c r="AU993" s="239" t="str">
        <f t="shared" si="1463"/>
        <v/>
      </c>
      <c r="AV993" s="239" t="str">
        <f t="shared" si="1464"/>
        <v/>
      </c>
      <c r="AW993" s="239" t="str">
        <f t="shared" si="1465"/>
        <v/>
      </c>
      <c r="AX993" s="239" t="str">
        <f t="shared" si="1466"/>
        <v/>
      </c>
      <c r="AY993" s="239" t="str">
        <f t="shared" si="1467"/>
        <v/>
      </c>
      <c r="AZ993" s="239" t="str">
        <f t="shared" si="1468"/>
        <v/>
      </c>
      <c r="BA993" s="239" t="str">
        <f t="shared" si="1469"/>
        <v/>
      </c>
      <c r="BB993" s="239" t="str">
        <f t="shared" si="1470"/>
        <v/>
      </c>
      <c r="BC993" s="239" t="str">
        <f t="shared" si="1471"/>
        <v/>
      </c>
      <c r="BD993" s="239" t="str">
        <f t="shared" si="1472"/>
        <v/>
      </c>
      <c r="BE993" s="239" t="str">
        <f t="shared" si="1473"/>
        <v/>
      </c>
      <c r="BF993" s="239" t="str">
        <f t="shared" si="1474"/>
        <v/>
      </c>
      <c r="BG993" s="239" t="str">
        <f t="shared" si="1475"/>
        <v/>
      </c>
      <c r="BH993" s="239" t="str">
        <f t="shared" si="1476"/>
        <v/>
      </c>
      <c r="BI993" s="239" t="str">
        <f t="shared" si="1477"/>
        <v/>
      </c>
      <c r="BJ993" s="239" t="str">
        <f t="shared" si="1478"/>
        <v/>
      </c>
      <c r="BK993" s="239" t="str">
        <f t="shared" si="1479"/>
        <v/>
      </c>
      <c r="BL993" s="239" t="str">
        <f t="shared" si="1480"/>
        <v/>
      </c>
      <c r="BN993" s="239" t="str">
        <f t="shared" si="1491"/>
        <v/>
      </c>
      <c r="BO993" s="239" t="str">
        <f t="shared" si="1492"/>
        <v/>
      </c>
      <c r="BP993" s="239" t="str">
        <f t="shared" si="1493"/>
        <v/>
      </c>
      <c r="BQ993" s="239" t="str">
        <f t="shared" si="1494"/>
        <v/>
      </c>
      <c r="BR993" s="239" t="str">
        <f t="shared" si="1495"/>
        <v/>
      </c>
      <c r="BS993" s="239" t="str">
        <f t="shared" si="1496"/>
        <v/>
      </c>
      <c r="BT993" s="239" t="str">
        <f t="shared" si="1497"/>
        <v/>
      </c>
      <c r="BU993" s="239" t="str">
        <f t="shared" si="1498"/>
        <v/>
      </c>
      <c r="BV993" s="239" t="str">
        <f t="shared" si="1499"/>
        <v/>
      </c>
      <c r="BW993" s="239" t="str">
        <f t="shared" si="1500"/>
        <v/>
      </c>
      <c r="BX993" s="239" t="str">
        <f t="shared" si="1501"/>
        <v/>
      </c>
      <c r="BY993" s="239" t="str">
        <f t="shared" si="1502"/>
        <v/>
      </c>
      <c r="BZ993" s="239" t="str">
        <f t="shared" si="1503"/>
        <v/>
      </c>
      <c r="CA993" s="239" t="str">
        <f t="shared" si="1504"/>
        <v/>
      </c>
      <c r="CB993" s="239" t="str">
        <f t="shared" si="1505"/>
        <v/>
      </c>
      <c r="CC993" s="239" t="str">
        <f t="shared" si="1506"/>
        <v/>
      </c>
      <c r="CD993" s="239" t="str">
        <f t="shared" si="1507"/>
        <v/>
      </c>
      <c r="CE993" s="239" t="str">
        <f t="shared" si="1508"/>
        <v/>
      </c>
      <c r="CF993" s="239" t="str">
        <f t="shared" si="1509"/>
        <v/>
      </c>
      <c r="CG993" s="239" t="str">
        <f t="shared" si="1510"/>
        <v/>
      </c>
      <c r="CH993" s="239" t="str">
        <f t="shared" si="1511"/>
        <v/>
      </c>
      <c r="CI993" s="239" t="str">
        <f t="shared" si="1512"/>
        <v/>
      </c>
      <c r="CJ993" s="239" t="str">
        <f t="shared" si="1513"/>
        <v/>
      </c>
      <c r="CK993" s="239" t="str">
        <f t="shared" si="1514"/>
        <v/>
      </c>
      <c r="CL993" s="239" t="str">
        <f t="shared" si="1515"/>
        <v/>
      </c>
      <c r="CM993" s="239" t="str">
        <f t="shared" si="1516"/>
        <v/>
      </c>
      <c r="CN993" s="239" t="str">
        <f t="shared" si="1517"/>
        <v/>
      </c>
      <c r="CP993" s="239" t="str">
        <f t="shared" si="1518"/>
        <v/>
      </c>
      <c r="CQ993" s="239" t="str">
        <f t="shared" si="1519"/>
        <v/>
      </c>
      <c r="CR993" s="239" t="str">
        <f t="shared" si="1520"/>
        <v/>
      </c>
      <c r="CS993" s="239" t="str">
        <f t="shared" si="1521"/>
        <v/>
      </c>
      <c r="CT993" s="239" t="str">
        <f t="shared" si="1522"/>
        <v/>
      </c>
      <c r="CU993" s="239" t="str">
        <f t="shared" si="1523"/>
        <v/>
      </c>
      <c r="CV993" s="239" t="str">
        <f t="shared" si="1524"/>
        <v/>
      </c>
      <c r="CW993" s="239" t="str">
        <f t="shared" si="1525"/>
        <v/>
      </c>
      <c r="CX993" s="239" t="str">
        <f t="shared" si="1526"/>
        <v/>
      </c>
      <c r="CY993" s="239" t="str">
        <f t="shared" si="1527"/>
        <v/>
      </c>
      <c r="CZ993" s="239" t="str">
        <f t="shared" si="1528"/>
        <v/>
      </c>
      <c r="DA993" s="239" t="str">
        <f t="shared" si="1529"/>
        <v/>
      </c>
      <c r="DB993" s="239" t="str">
        <f t="shared" si="1530"/>
        <v/>
      </c>
      <c r="DC993" s="239" t="str">
        <f t="shared" si="1531"/>
        <v/>
      </c>
      <c r="DD993" s="239" t="str">
        <f t="shared" si="1532"/>
        <v/>
      </c>
      <c r="DE993" s="239" t="str">
        <f t="shared" si="1533"/>
        <v/>
      </c>
      <c r="DF993" s="239" t="str">
        <f t="shared" si="1534"/>
        <v/>
      </c>
      <c r="DG993" s="239" t="str">
        <f t="shared" si="1535"/>
        <v/>
      </c>
      <c r="DH993" s="239" t="str">
        <f t="shared" si="1536"/>
        <v/>
      </c>
      <c r="DI993" s="239" t="str">
        <f t="shared" si="1537"/>
        <v/>
      </c>
      <c r="DJ993" s="239" t="str">
        <f t="shared" si="1538"/>
        <v/>
      </c>
      <c r="DK993" s="239" t="str">
        <f t="shared" si="1539"/>
        <v/>
      </c>
      <c r="DL993" s="239" t="str">
        <f t="shared" si="1540"/>
        <v/>
      </c>
      <c r="DM993" s="239" t="str">
        <f t="shared" si="1541"/>
        <v/>
      </c>
      <c r="DN993" s="239" t="str">
        <f t="shared" si="1542"/>
        <v/>
      </c>
      <c r="DO993" s="239" t="str">
        <f t="shared" si="1543"/>
        <v/>
      </c>
      <c r="DP993" s="239" t="str">
        <f t="shared" si="1544"/>
        <v/>
      </c>
    </row>
    <row r="994" spans="1:120" ht="35.25" hidden="1" customHeight="1" x14ac:dyDescent="0.25">
      <c r="A994" s="53" t="s">
        <v>4512</v>
      </c>
      <c r="B994" s="53">
        <v>6000</v>
      </c>
      <c r="C994" s="53" t="s">
        <v>71</v>
      </c>
      <c r="D994" s="53" t="s">
        <v>3728</v>
      </c>
      <c r="E994" s="53">
        <v>6</v>
      </c>
      <c r="F994" s="53" t="s">
        <v>3876</v>
      </c>
      <c r="G994" s="53" t="str">
        <f t="shared" si="1546"/>
        <v>6000-12</v>
      </c>
      <c r="H994" s="53" t="s">
        <v>94</v>
      </c>
      <c r="I994" s="53" t="s">
        <v>730</v>
      </c>
      <c r="J994" s="53" t="s">
        <v>80</v>
      </c>
      <c r="K994" s="53" t="s">
        <v>80</v>
      </c>
      <c r="L994" s="53" t="s">
        <v>80</v>
      </c>
      <c r="M994" s="53" t="s">
        <v>80</v>
      </c>
      <c r="N994" s="53" t="s">
        <v>80</v>
      </c>
      <c r="O994" s="53" t="s">
        <v>80</v>
      </c>
      <c r="P994" s="53" t="s">
        <v>3877</v>
      </c>
      <c r="Q994" s="52">
        <v>0.5</v>
      </c>
      <c r="R994" s="119">
        <f>+Q994*Q993</f>
        <v>0.03</v>
      </c>
      <c r="S994" s="53">
        <v>4</v>
      </c>
      <c r="T994" s="53" t="s">
        <v>84</v>
      </c>
      <c r="U994" s="53" t="s">
        <v>3805</v>
      </c>
      <c r="V994" s="23">
        <v>44942</v>
      </c>
      <c r="W994" s="23">
        <v>45260</v>
      </c>
      <c r="X994" s="53" t="s">
        <v>2252</v>
      </c>
      <c r="Y994" s="49" t="s">
        <v>87</v>
      </c>
      <c r="Z994" s="59" t="s">
        <v>100</v>
      </c>
      <c r="AA994" s="201">
        <v>1</v>
      </c>
      <c r="AB994" s="200" t="s">
        <v>3794</v>
      </c>
      <c r="AC994" s="202">
        <v>45235</v>
      </c>
      <c r="AD994" s="201">
        <v>1</v>
      </c>
      <c r="AE994" s="200" t="s">
        <v>386</v>
      </c>
      <c r="AF994" s="202">
        <v>45235</v>
      </c>
      <c r="AG994" s="200" t="s">
        <v>79</v>
      </c>
      <c r="AH994" s="201">
        <v>1</v>
      </c>
      <c r="AI994" s="52">
        <f t="shared" si="1462"/>
        <v>0.03</v>
      </c>
      <c r="AJ994" s="52">
        <f t="shared" ref="AJ994:AJ995" si="1551">+AI994/R994</f>
        <v>1</v>
      </c>
      <c r="AK994" s="52"/>
      <c r="AL994" s="239" t="str">
        <f t="shared" si="1482"/>
        <v/>
      </c>
      <c r="AM994" s="239" t="str">
        <f t="shared" si="1483"/>
        <v/>
      </c>
      <c r="AN994" s="239" t="str">
        <f t="shared" si="1484"/>
        <v/>
      </c>
      <c r="AO994" s="239" t="str">
        <f t="shared" si="1485"/>
        <v/>
      </c>
      <c r="AP994" s="239" t="str">
        <f t="shared" si="1486"/>
        <v/>
      </c>
      <c r="AQ994" s="239" t="str">
        <f t="shared" si="1487"/>
        <v/>
      </c>
      <c r="AR994" s="239" t="str">
        <f t="shared" si="1488"/>
        <v/>
      </c>
      <c r="AS994" s="239" t="str">
        <f t="shared" si="1489"/>
        <v/>
      </c>
      <c r="AT994" s="239" t="str">
        <f t="shared" si="1490"/>
        <v/>
      </c>
      <c r="AU994" s="239" t="str">
        <f t="shared" si="1463"/>
        <v/>
      </c>
      <c r="AV994" s="239" t="str">
        <f t="shared" si="1464"/>
        <v/>
      </c>
      <c r="AW994" s="239" t="str">
        <f t="shared" si="1465"/>
        <v/>
      </c>
      <c r="AX994" s="239" t="str">
        <f t="shared" si="1466"/>
        <v/>
      </c>
      <c r="AY994" s="239" t="str">
        <f t="shared" si="1467"/>
        <v/>
      </c>
      <c r="AZ994" s="239" t="str">
        <f t="shared" si="1468"/>
        <v/>
      </c>
      <c r="BA994" s="239" t="str">
        <f t="shared" si="1469"/>
        <v/>
      </c>
      <c r="BB994" s="239" t="str">
        <f t="shared" si="1470"/>
        <v/>
      </c>
      <c r="BC994" s="239" t="str">
        <f t="shared" si="1471"/>
        <v/>
      </c>
      <c r="BD994" s="239" t="str">
        <f t="shared" si="1472"/>
        <v/>
      </c>
      <c r="BE994" s="239" t="str">
        <f t="shared" si="1473"/>
        <v/>
      </c>
      <c r="BF994" s="239" t="str">
        <f t="shared" si="1474"/>
        <v/>
      </c>
      <c r="BG994" s="239" t="str">
        <f t="shared" si="1475"/>
        <v/>
      </c>
      <c r="BH994" s="239" t="str">
        <f t="shared" si="1476"/>
        <v/>
      </c>
      <c r="BI994" s="239" t="str">
        <f t="shared" si="1477"/>
        <v/>
      </c>
      <c r="BJ994" s="239" t="str">
        <f t="shared" si="1478"/>
        <v/>
      </c>
      <c r="BK994" s="239" t="str">
        <f t="shared" si="1479"/>
        <v/>
      </c>
      <c r="BL994" s="239" t="str">
        <f t="shared" si="1480"/>
        <v/>
      </c>
      <c r="BN994" s="239" t="str">
        <f t="shared" si="1491"/>
        <v/>
      </c>
      <c r="BO994" s="239" t="str">
        <f t="shared" si="1492"/>
        <v/>
      </c>
      <c r="BP994" s="239" t="str">
        <f t="shared" si="1493"/>
        <v/>
      </c>
      <c r="BQ994" s="239" t="str">
        <f t="shared" si="1494"/>
        <v/>
      </c>
      <c r="BR994" s="239" t="str">
        <f t="shared" si="1495"/>
        <v/>
      </c>
      <c r="BS994" s="239" t="str">
        <f t="shared" si="1496"/>
        <v/>
      </c>
      <c r="BT994" s="239" t="str">
        <f t="shared" si="1497"/>
        <v/>
      </c>
      <c r="BU994" s="239" t="str">
        <f t="shared" si="1498"/>
        <v/>
      </c>
      <c r="BV994" s="239" t="str">
        <f t="shared" si="1499"/>
        <v/>
      </c>
      <c r="BW994" s="239" t="str">
        <f t="shared" si="1500"/>
        <v/>
      </c>
      <c r="BX994" s="239" t="str">
        <f t="shared" si="1501"/>
        <v/>
      </c>
      <c r="BY994" s="239" t="str">
        <f t="shared" si="1502"/>
        <v/>
      </c>
      <c r="BZ994" s="239" t="str">
        <f t="shared" si="1503"/>
        <v/>
      </c>
      <c r="CA994" s="239" t="str">
        <f t="shared" si="1504"/>
        <v/>
      </c>
      <c r="CB994" s="239" t="str">
        <f t="shared" si="1505"/>
        <v/>
      </c>
      <c r="CC994" s="239" t="str">
        <f t="shared" si="1506"/>
        <v/>
      </c>
      <c r="CD994" s="239" t="str">
        <f t="shared" si="1507"/>
        <v/>
      </c>
      <c r="CE994" s="239" t="str">
        <f t="shared" si="1508"/>
        <v/>
      </c>
      <c r="CF994" s="239" t="str">
        <f t="shared" si="1509"/>
        <v/>
      </c>
      <c r="CG994" s="239" t="str">
        <f t="shared" si="1510"/>
        <v/>
      </c>
      <c r="CH994" s="239" t="str">
        <f t="shared" si="1511"/>
        <v/>
      </c>
      <c r="CI994" s="239" t="str">
        <f t="shared" si="1512"/>
        <v/>
      </c>
      <c r="CJ994" s="239" t="str">
        <f t="shared" si="1513"/>
        <v/>
      </c>
      <c r="CK994" s="239" t="str">
        <f t="shared" si="1514"/>
        <v/>
      </c>
      <c r="CL994" s="239" t="str">
        <f t="shared" si="1515"/>
        <v/>
      </c>
      <c r="CM994" s="239" t="str">
        <f t="shared" si="1516"/>
        <v/>
      </c>
      <c r="CN994" s="239" t="str">
        <f t="shared" si="1517"/>
        <v/>
      </c>
      <c r="CP994" s="239" t="str">
        <f t="shared" si="1518"/>
        <v/>
      </c>
      <c r="CQ994" s="239" t="str">
        <f t="shared" si="1519"/>
        <v/>
      </c>
      <c r="CR994" s="239" t="str">
        <f t="shared" si="1520"/>
        <v/>
      </c>
      <c r="CS994" s="239" t="str">
        <f t="shared" si="1521"/>
        <v/>
      </c>
      <c r="CT994" s="239" t="str">
        <f t="shared" si="1522"/>
        <v/>
      </c>
      <c r="CU994" s="239" t="str">
        <f t="shared" si="1523"/>
        <v/>
      </c>
      <c r="CV994" s="239" t="str">
        <f t="shared" si="1524"/>
        <v/>
      </c>
      <c r="CW994" s="239" t="str">
        <f t="shared" si="1525"/>
        <v/>
      </c>
      <c r="CX994" s="239" t="str">
        <f t="shared" si="1526"/>
        <v/>
      </c>
      <c r="CY994" s="239" t="str">
        <f t="shared" si="1527"/>
        <v/>
      </c>
      <c r="CZ994" s="239" t="str">
        <f t="shared" si="1528"/>
        <v/>
      </c>
      <c r="DA994" s="239" t="str">
        <f t="shared" si="1529"/>
        <v/>
      </c>
      <c r="DB994" s="239" t="str">
        <f t="shared" si="1530"/>
        <v/>
      </c>
      <c r="DC994" s="239" t="str">
        <f t="shared" si="1531"/>
        <v/>
      </c>
      <c r="DD994" s="239" t="str">
        <f t="shared" si="1532"/>
        <v/>
      </c>
      <c r="DE994" s="239" t="str">
        <f t="shared" si="1533"/>
        <v/>
      </c>
      <c r="DF994" s="239" t="str">
        <f t="shared" si="1534"/>
        <v/>
      </c>
      <c r="DG994" s="239" t="str">
        <f t="shared" si="1535"/>
        <v/>
      </c>
      <c r="DH994" s="239" t="str">
        <f t="shared" si="1536"/>
        <v/>
      </c>
      <c r="DI994" s="239" t="str">
        <f t="shared" si="1537"/>
        <v/>
      </c>
      <c r="DJ994" s="239" t="str">
        <f t="shared" si="1538"/>
        <v/>
      </c>
      <c r="DK994" s="239" t="str">
        <f t="shared" si="1539"/>
        <v/>
      </c>
      <c r="DL994" s="239" t="str">
        <f t="shared" si="1540"/>
        <v/>
      </c>
      <c r="DM994" s="239" t="str">
        <f t="shared" si="1541"/>
        <v/>
      </c>
      <c r="DN994" s="239" t="str">
        <f t="shared" si="1542"/>
        <v/>
      </c>
      <c r="DO994" s="239" t="str">
        <f t="shared" si="1543"/>
        <v/>
      </c>
      <c r="DP994" s="239" t="str">
        <f t="shared" si="1544"/>
        <v/>
      </c>
    </row>
    <row r="995" spans="1:120" ht="35.25" hidden="1" customHeight="1" x14ac:dyDescent="0.25">
      <c r="A995" s="53" t="s">
        <v>4512</v>
      </c>
      <c r="B995" s="53">
        <v>6000</v>
      </c>
      <c r="C995" s="53" t="s">
        <v>71</v>
      </c>
      <c r="D995" s="53" t="s">
        <v>3728</v>
      </c>
      <c r="E995" s="53">
        <v>6</v>
      </c>
      <c r="F995" s="53" t="s">
        <v>3878</v>
      </c>
      <c r="G995" s="53" t="str">
        <f t="shared" si="1546"/>
        <v>6000-12</v>
      </c>
      <c r="H995" s="53" t="s">
        <v>94</v>
      </c>
      <c r="I995" s="53" t="s">
        <v>730</v>
      </c>
      <c r="J995" s="53" t="s">
        <v>80</v>
      </c>
      <c r="K995" s="53" t="s">
        <v>80</v>
      </c>
      <c r="L995" s="53" t="s">
        <v>80</v>
      </c>
      <c r="M995" s="53" t="s">
        <v>80</v>
      </c>
      <c r="N995" s="53" t="s">
        <v>80</v>
      </c>
      <c r="O995" s="53" t="s">
        <v>80</v>
      </c>
      <c r="P995" s="53" t="s">
        <v>3879</v>
      </c>
      <c r="Q995" s="52">
        <v>0.5</v>
      </c>
      <c r="R995" s="119">
        <f>+Q995*Q993</f>
        <v>0.03</v>
      </c>
      <c r="S995" s="53">
        <v>400</v>
      </c>
      <c r="T995" s="53" t="s">
        <v>84</v>
      </c>
      <c r="U995" s="53" t="s">
        <v>3874</v>
      </c>
      <c r="V995" s="23">
        <v>44946</v>
      </c>
      <c r="W995" s="23">
        <v>45275</v>
      </c>
      <c r="X995" s="53" t="s">
        <v>2252</v>
      </c>
      <c r="Y995" s="49" t="s">
        <v>87</v>
      </c>
      <c r="Z995" s="59" t="s">
        <v>100</v>
      </c>
      <c r="AA995" s="201">
        <v>1</v>
      </c>
      <c r="AB995" s="200" t="s">
        <v>3880</v>
      </c>
      <c r="AC995" s="202">
        <v>45259</v>
      </c>
      <c r="AD995" s="201">
        <v>1</v>
      </c>
      <c r="AE995" s="200" t="s">
        <v>386</v>
      </c>
      <c r="AF995" s="202">
        <v>45259</v>
      </c>
      <c r="AG995" s="200" t="s">
        <v>79</v>
      </c>
      <c r="AH995" s="201">
        <v>1</v>
      </c>
      <c r="AI995" s="52">
        <f t="shared" si="1462"/>
        <v>0.03</v>
      </c>
      <c r="AJ995" s="52">
        <f t="shared" si="1551"/>
        <v>1</v>
      </c>
      <c r="AK995" s="52"/>
      <c r="AL995" s="239" t="str">
        <f t="shared" si="1482"/>
        <v/>
      </c>
      <c r="AM995" s="239" t="str">
        <f t="shared" si="1483"/>
        <v/>
      </c>
      <c r="AN995" s="239" t="str">
        <f t="shared" si="1484"/>
        <v/>
      </c>
      <c r="AO995" s="239" t="str">
        <f t="shared" si="1485"/>
        <v/>
      </c>
      <c r="AP995" s="239" t="str">
        <f t="shared" si="1486"/>
        <v/>
      </c>
      <c r="AQ995" s="239" t="str">
        <f t="shared" si="1487"/>
        <v/>
      </c>
      <c r="AR995" s="239" t="str">
        <f t="shared" si="1488"/>
        <v/>
      </c>
      <c r="AS995" s="239" t="str">
        <f t="shared" si="1489"/>
        <v/>
      </c>
      <c r="AT995" s="239" t="str">
        <f t="shared" si="1490"/>
        <v/>
      </c>
      <c r="AU995" s="239" t="str">
        <f t="shared" si="1463"/>
        <v/>
      </c>
      <c r="AV995" s="239" t="str">
        <f t="shared" si="1464"/>
        <v/>
      </c>
      <c r="AW995" s="239" t="str">
        <f t="shared" si="1465"/>
        <v/>
      </c>
      <c r="AX995" s="239" t="str">
        <f t="shared" si="1466"/>
        <v/>
      </c>
      <c r="AY995" s="239" t="str">
        <f t="shared" si="1467"/>
        <v/>
      </c>
      <c r="AZ995" s="239" t="str">
        <f t="shared" si="1468"/>
        <v/>
      </c>
      <c r="BA995" s="239" t="str">
        <f t="shared" si="1469"/>
        <v/>
      </c>
      <c r="BB995" s="239" t="str">
        <f t="shared" si="1470"/>
        <v/>
      </c>
      <c r="BC995" s="239" t="str">
        <f t="shared" si="1471"/>
        <v/>
      </c>
      <c r="BD995" s="239" t="str">
        <f t="shared" si="1472"/>
        <v/>
      </c>
      <c r="BE995" s="239" t="str">
        <f t="shared" si="1473"/>
        <v/>
      </c>
      <c r="BF995" s="239" t="str">
        <f t="shared" si="1474"/>
        <v/>
      </c>
      <c r="BG995" s="239" t="str">
        <f t="shared" si="1475"/>
        <v/>
      </c>
      <c r="BH995" s="239" t="str">
        <f t="shared" si="1476"/>
        <v/>
      </c>
      <c r="BI995" s="239" t="str">
        <f t="shared" si="1477"/>
        <v/>
      </c>
      <c r="BJ995" s="239" t="str">
        <f t="shared" si="1478"/>
        <v/>
      </c>
      <c r="BK995" s="239" t="str">
        <f t="shared" si="1479"/>
        <v/>
      </c>
      <c r="BL995" s="239" t="str">
        <f t="shared" si="1480"/>
        <v/>
      </c>
      <c r="BN995" s="239" t="str">
        <f t="shared" si="1491"/>
        <v/>
      </c>
      <c r="BO995" s="239" t="str">
        <f t="shared" si="1492"/>
        <v/>
      </c>
      <c r="BP995" s="239" t="str">
        <f t="shared" si="1493"/>
        <v/>
      </c>
      <c r="BQ995" s="239" t="str">
        <f t="shared" si="1494"/>
        <v/>
      </c>
      <c r="BR995" s="239" t="str">
        <f t="shared" si="1495"/>
        <v/>
      </c>
      <c r="BS995" s="239" t="str">
        <f t="shared" si="1496"/>
        <v/>
      </c>
      <c r="BT995" s="239" t="str">
        <f t="shared" si="1497"/>
        <v/>
      </c>
      <c r="BU995" s="239" t="str">
        <f t="shared" si="1498"/>
        <v/>
      </c>
      <c r="BV995" s="239" t="str">
        <f t="shared" si="1499"/>
        <v/>
      </c>
      <c r="BW995" s="239" t="str">
        <f t="shared" si="1500"/>
        <v/>
      </c>
      <c r="BX995" s="239" t="str">
        <f t="shared" si="1501"/>
        <v/>
      </c>
      <c r="BY995" s="239" t="str">
        <f t="shared" si="1502"/>
        <v/>
      </c>
      <c r="BZ995" s="239" t="str">
        <f t="shared" si="1503"/>
        <v/>
      </c>
      <c r="CA995" s="239" t="str">
        <f t="shared" si="1504"/>
        <v/>
      </c>
      <c r="CB995" s="239" t="str">
        <f t="shared" si="1505"/>
        <v/>
      </c>
      <c r="CC995" s="239" t="str">
        <f t="shared" si="1506"/>
        <v/>
      </c>
      <c r="CD995" s="239" t="str">
        <f t="shared" si="1507"/>
        <v/>
      </c>
      <c r="CE995" s="239" t="str">
        <f t="shared" si="1508"/>
        <v/>
      </c>
      <c r="CF995" s="239" t="str">
        <f t="shared" si="1509"/>
        <v/>
      </c>
      <c r="CG995" s="239" t="str">
        <f t="shared" si="1510"/>
        <v/>
      </c>
      <c r="CH995" s="239" t="str">
        <f t="shared" si="1511"/>
        <v/>
      </c>
      <c r="CI995" s="239" t="str">
        <f t="shared" si="1512"/>
        <v/>
      </c>
      <c r="CJ995" s="239" t="str">
        <f t="shared" si="1513"/>
        <v/>
      </c>
      <c r="CK995" s="239" t="str">
        <f t="shared" si="1514"/>
        <v/>
      </c>
      <c r="CL995" s="239" t="str">
        <f t="shared" si="1515"/>
        <v/>
      </c>
      <c r="CM995" s="239" t="str">
        <f t="shared" si="1516"/>
        <v/>
      </c>
      <c r="CN995" s="239" t="str">
        <f t="shared" si="1517"/>
        <v/>
      </c>
      <c r="CP995" s="239" t="str">
        <f t="shared" si="1518"/>
        <v/>
      </c>
      <c r="CQ995" s="239" t="str">
        <f t="shared" si="1519"/>
        <v/>
      </c>
      <c r="CR995" s="239" t="str">
        <f t="shared" si="1520"/>
        <v/>
      </c>
      <c r="CS995" s="239" t="str">
        <f t="shared" si="1521"/>
        <v/>
      </c>
      <c r="CT995" s="239" t="str">
        <f t="shared" si="1522"/>
        <v/>
      </c>
      <c r="CU995" s="239" t="str">
        <f t="shared" si="1523"/>
        <v/>
      </c>
      <c r="CV995" s="239" t="str">
        <f t="shared" si="1524"/>
        <v/>
      </c>
      <c r="CW995" s="239" t="str">
        <f t="shared" si="1525"/>
        <v/>
      </c>
      <c r="CX995" s="239" t="str">
        <f t="shared" si="1526"/>
        <v/>
      </c>
      <c r="CY995" s="239" t="str">
        <f t="shared" si="1527"/>
        <v/>
      </c>
      <c r="CZ995" s="239" t="str">
        <f t="shared" si="1528"/>
        <v/>
      </c>
      <c r="DA995" s="239" t="str">
        <f t="shared" si="1529"/>
        <v/>
      </c>
      <c r="DB995" s="239" t="str">
        <f t="shared" si="1530"/>
        <v/>
      </c>
      <c r="DC995" s="239" t="str">
        <f t="shared" si="1531"/>
        <v/>
      </c>
      <c r="DD995" s="239" t="str">
        <f t="shared" si="1532"/>
        <v/>
      </c>
      <c r="DE995" s="239" t="str">
        <f t="shared" si="1533"/>
        <v/>
      </c>
      <c r="DF995" s="239" t="str">
        <f t="shared" si="1534"/>
        <v/>
      </c>
      <c r="DG995" s="239" t="str">
        <f t="shared" si="1535"/>
        <v/>
      </c>
      <c r="DH995" s="239" t="str">
        <f t="shared" si="1536"/>
        <v/>
      </c>
      <c r="DI995" s="239" t="str">
        <f t="shared" si="1537"/>
        <v/>
      </c>
      <c r="DJ995" s="239" t="str">
        <f t="shared" si="1538"/>
        <v/>
      </c>
      <c r="DK995" s="239" t="str">
        <f t="shared" si="1539"/>
        <v/>
      </c>
      <c r="DL995" s="239" t="str">
        <f t="shared" si="1540"/>
        <v/>
      </c>
      <c r="DM995" s="239" t="str">
        <f t="shared" si="1541"/>
        <v/>
      </c>
      <c r="DN995" s="239" t="str">
        <f t="shared" si="1542"/>
        <v/>
      </c>
      <c r="DO995" s="239" t="str">
        <f t="shared" si="1543"/>
        <v/>
      </c>
      <c r="DP995" s="239" t="str">
        <f t="shared" si="1544"/>
        <v/>
      </c>
    </row>
    <row r="996" spans="1:120" ht="35.25" hidden="1" customHeight="1" x14ac:dyDescent="0.25">
      <c r="A996" s="49" t="s">
        <v>4512</v>
      </c>
      <c r="B996" s="49">
        <v>6000</v>
      </c>
      <c r="C996" s="49" t="s">
        <v>71</v>
      </c>
      <c r="D996" s="49" t="s">
        <v>3728</v>
      </c>
      <c r="E996" s="49">
        <v>6</v>
      </c>
      <c r="F996" s="49" t="s">
        <v>3881</v>
      </c>
      <c r="G996" s="49" t="str">
        <f t="shared" si="1546"/>
        <v>6000-13</v>
      </c>
      <c r="H996" s="49" t="s">
        <v>75</v>
      </c>
      <c r="I996" s="49" t="s">
        <v>196</v>
      </c>
      <c r="J996" s="49" t="s">
        <v>513</v>
      </c>
      <c r="K996" s="49" t="s">
        <v>835</v>
      </c>
      <c r="L996" s="49" t="s">
        <v>125</v>
      </c>
      <c r="M996" s="49" t="s">
        <v>3730</v>
      </c>
      <c r="N996" s="49" t="s">
        <v>659</v>
      </c>
      <c r="O996" s="49" t="s">
        <v>516</v>
      </c>
      <c r="P996" s="49" t="s">
        <v>3882</v>
      </c>
      <c r="Q996" s="50">
        <v>0.04</v>
      </c>
      <c r="R996" s="50"/>
      <c r="S996" s="49">
        <v>1</v>
      </c>
      <c r="T996" s="49" t="s">
        <v>84</v>
      </c>
      <c r="U996" s="49" t="s">
        <v>3883</v>
      </c>
      <c r="V996" s="51">
        <v>44942</v>
      </c>
      <c r="W996" s="51">
        <v>45274</v>
      </c>
      <c r="X996" s="49" t="s">
        <v>2252</v>
      </c>
      <c r="Y996" s="49" t="s">
        <v>87</v>
      </c>
      <c r="Z996" s="59" t="s">
        <v>100</v>
      </c>
      <c r="AA996" s="201">
        <v>1</v>
      </c>
      <c r="AB996" s="200" t="s">
        <v>3884</v>
      </c>
      <c r="AC996" s="202">
        <v>45246</v>
      </c>
      <c r="AD996" s="201">
        <v>1</v>
      </c>
      <c r="AE996" s="200" t="s">
        <v>888</v>
      </c>
      <c r="AF996" s="202">
        <v>45246</v>
      </c>
      <c r="AG996" s="200" t="s">
        <v>79</v>
      </c>
      <c r="AH996" s="200" t="s">
        <v>92</v>
      </c>
      <c r="AI996" s="52">
        <f t="shared" si="1462"/>
        <v>0.04</v>
      </c>
      <c r="AJ996" s="52"/>
      <c r="AK996" s="52"/>
      <c r="AL996" s="239" t="str">
        <f t="shared" si="1482"/>
        <v/>
      </c>
      <c r="AM996" s="239" t="str">
        <f t="shared" si="1483"/>
        <v/>
      </c>
      <c r="AN996" s="239" t="str">
        <f t="shared" si="1484"/>
        <v/>
      </c>
      <c r="AO996" s="239" t="str">
        <f t="shared" si="1485"/>
        <v/>
      </c>
      <c r="AP996" s="239" t="str">
        <f t="shared" si="1486"/>
        <v/>
      </c>
      <c r="AQ996" s="239" t="str">
        <f t="shared" si="1487"/>
        <v/>
      </c>
      <c r="AR996" s="239" t="str">
        <f t="shared" si="1488"/>
        <v/>
      </c>
      <c r="AS996" s="239" t="str">
        <f t="shared" si="1489"/>
        <v/>
      </c>
      <c r="AT996" s="239" t="str">
        <f t="shared" si="1490"/>
        <v/>
      </c>
      <c r="AU996" s="239" t="str">
        <f t="shared" si="1463"/>
        <v/>
      </c>
      <c r="AV996" s="239" t="str">
        <f t="shared" si="1464"/>
        <v/>
      </c>
      <c r="AW996" s="239" t="str">
        <f t="shared" si="1465"/>
        <v/>
      </c>
      <c r="AX996" s="239" t="str">
        <f t="shared" si="1466"/>
        <v/>
      </c>
      <c r="AY996" s="239" t="str">
        <f t="shared" si="1467"/>
        <v/>
      </c>
      <c r="AZ996" s="239" t="str">
        <f t="shared" si="1468"/>
        <v/>
      </c>
      <c r="BA996" s="239" t="str">
        <f t="shared" si="1469"/>
        <v/>
      </c>
      <c r="BB996" s="239" t="str">
        <f t="shared" si="1470"/>
        <v/>
      </c>
      <c r="BC996" s="239" t="str">
        <f t="shared" si="1471"/>
        <v/>
      </c>
      <c r="BD996" s="239" t="str">
        <f t="shared" si="1472"/>
        <v/>
      </c>
      <c r="BE996" s="239" t="str">
        <f t="shared" si="1473"/>
        <v/>
      </c>
      <c r="BF996" s="239" t="str">
        <f t="shared" si="1474"/>
        <v/>
      </c>
      <c r="BG996" s="239" t="str">
        <f t="shared" si="1475"/>
        <v/>
      </c>
      <c r="BH996" s="239" t="str">
        <f t="shared" si="1476"/>
        <v/>
      </c>
      <c r="BI996" s="239" t="str">
        <f t="shared" si="1477"/>
        <v/>
      </c>
      <c r="BJ996" s="239" t="str">
        <f t="shared" si="1478"/>
        <v/>
      </c>
      <c r="BK996" s="239" t="str">
        <f t="shared" si="1479"/>
        <v/>
      </c>
      <c r="BL996" s="239" t="str">
        <f t="shared" si="1480"/>
        <v/>
      </c>
      <c r="BN996" s="239" t="str">
        <f t="shared" si="1491"/>
        <v/>
      </c>
      <c r="BO996" s="239" t="str">
        <f t="shared" si="1492"/>
        <v/>
      </c>
      <c r="BP996" s="239" t="str">
        <f t="shared" si="1493"/>
        <v/>
      </c>
      <c r="BQ996" s="239" t="str">
        <f t="shared" si="1494"/>
        <v/>
      </c>
      <c r="BR996" s="239" t="str">
        <f t="shared" si="1495"/>
        <v/>
      </c>
      <c r="BS996" s="239" t="str">
        <f t="shared" si="1496"/>
        <v/>
      </c>
      <c r="BT996" s="239" t="str">
        <f t="shared" si="1497"/>
        <v/>
      </c>
      <c r="BU996" s="239" t="str">
        <f t="shared" si="1498"/>
        <v/>
      </c>
      <c r="BV996" s="239" t="str">
        <f t="shared" si="1499"/>
        <v/>
      </c>
      <c r="BW996" s="239" t="str">
        <f t="shared" si="1500"/>
        <v/>
      </c>
      <c r="BX996" s="239" t="str">
        <f t="shared" si="1501"/>
        <v/>
      </c>
      <c r="BY996" s="239" t="str">
        <f t="shared" si="1502"/>
        <v/>
      </c>
      <c r="BZ996" s="239" t="str">
        <f t="shared" si="1503"/>
        <v/>
      </c>
      <c r="CA996" s="239" t="str">
        <f t="shared" si="1504"/>
        <v/>
      </c>
      <c r="CB996" s="239" t="str">
        <f t="shared" si="1505"/>
        <v/>
      </c>
      <c r="CC996" s="239" t="str">
        <f t="shared" si="1506"/>
        <v/>
      </c>
      <c r="CD996" s="239" t="str">
        <f t="shared" si="1507"/>
        <v/>
      </c>
      <c r="CE996" s="239" t="str">
        <f t="shared" si="1508"/>
        <v/>
      </c>
      <c r="CF996" s="239" t="str">
        <f t="shared" si="1509"/>
        <v/>
      </c>
      <c r="CG996" s="239" t="str">
        <f t="shared" si="1510"/>
        <v/>
      </c>
      <c r="CH996" s="239" t="str">
        <f t="shared" si="1511"/>
        <v/>
      </c>
      <c r="CI996" s="239" t="str">
        <f t="shared" si="1512"/>
        <v/>
      </c>
      <c r="CJ996" s="239" t="str">
        <f t="shared" si="1513"/>
        <v/>
      </c>
      <c r="CK996" s="239" t="str">
        <f t="shared" si="1514"/>
        <v/>
      </c>
      <c r="CL996" s="239" t="str">
        <f t="shared" si="1515"/>
        <v/>
      </c>
      <c r="CM996" s="239" t="str">
        <f t="shared" si="1516"/>
        <v/>
      </c>
      <c r="CN996" s="239" t="str">
        <f t="shared" si="1517"/>
        <v/>
      </c>
      <c r="CP996" s="239" t="str">
        <f t="shared" si="1518"/>
        <v/>
      </c>
      <c r="CQ996" s="239" t="str">
        <f t="shared" si="1519"/>
        <v/>
      </c>
      <c r="CR996" s="239" t="str">
        <f t="shared" si="1520"/>
        <v/>
      </c>
      <c r="CS996" s="239" t="str">
        <f t="shared" si="1521"/>
        <v/>
      </c>
      <c r="CT996" s="239" t="str">
        <f t="shared" si="1522"/>
        <v/>
      </c>
      <c r="CU996" s="239" t="str">
        <f t="shared" si="1523"/>
        <v/>
      </c>
      <c r="CV996" s="239" t="str">
        <f t="shared" si="1524"/>
        <v/>
      </c>
      <c r="CW996" s="239" t="str">
        <f t="shared" si="1525"/>
        <v/>
      </c>
      <c r="CX996" s="239" t="str">
        <f t="shared" si="1526"/>
        <v/>
      </c>
      <c r="CY996" s="239" t="str">
        <f t="shared" si="1527"/>
        <v/>
      </c>
      <c r="CZ996" s="239" t="str">
        <f t="shared" si="1528"/>
        <v/>
      </c>
      <c r="DA996" s="239" t="str">
        <f t="shared" si="1529"/>
        <v/>
      </c>
      <c r="DB996" s="239" t="str">
        <f t="shared" si="1530"/>
        <v/>
      </c>
      <c r="DC996" s="239" t="str">
        <f t="shared" si="1531"/>
        <v/>
      </c>
      <c r="DD996" s="239" t="str">
        <f t="shared" si="1532"/>
        <v/>
      </c>
      <c r="DE996" s="239" t="str">
        <f t="shared" si="1533"/>
        <v/>
      </c>
      <c r="DF996" s="239" t="str">
        <f t="shared" si="1534"/>
        <v/>
      </c>
      <c r="DG996" s="239" t="str">
        <f t="shared" si="1535"/>
        <v/>
      </c>
      <c r="DH996" s="239" t="str">
        <f t="shared" si="1536"/>
        <v/>
      </c>
      <c r="DI996" s="239" t="str">
        <f t="shared" si="1537"/>
        <v/>
      </c>
      <c r="DJ996" s="239" t="str">
        <f t="shared" si="1538"/>
        <v/>
      </c>
      <c r="DK996" s="239" t="str">
        <f t="shared" si="1539"/>
        <v/>
      </c>
      <c r="DL996" s="239" t="str">
        <f t="shared" si="1540"/>
        <v/>
      </c>
      <c r="DM996" s="239" t="str">
        <f t="shared" si="1541"/>
        <v/>
      </c>
      <c r="DN996" s="239" t="str">
        <f t="shared" si="1542"/>
        <v/>
      </c>
      <c r="DO996" s="239" t="str">
        <f t="shared" si="1543"/>
        <v/>
      </c>
      <c r="DP996" s="239" t="str">
        <f t="shared" si="1544"/>
        <v/>
      </c>
    </row>
    <row r="997" spans="1:120" ht="35.25" hidden="1" customHeight="1" x14ac:dyDescent="0.25">
      <c r="A997" s="53" t="s">
        <v>4512</v>
      </c>
      <c r="B997" s="53">
        <v>6000</v>
      </c>
      <c r="C997" s="53" t="s">
        <v>71</v>
      </c>
      <c r="D997" s="53" t="s">
        <v>3728</v>
      </c>
      <c r="E997" s="53">
        <v>6</v>
      </c>
      <c r="F997" s="53" t="s">
        <v>3885</v>
      </c>
      <c r="G997" s="53" t="str">
        <f t="shared" si="1546"/>
        <v>6000-13</v>
      </c>
      <c r="H997" s="53" t="s">
        <v>94</v>
      </c>
      <c r="I997" s="53" t="s">
        <v>196</v>
      </c>
      <c r="J997" s="53" t="s">
        <v>80</v>
      </c>
      <c r="K997" s="53" t="s">
        <v>80</v>
      </c>
      <c r="L997" s="53" t="s">
        <v>80</v>
      </c>
      <c r="M997" s="53" t="s">
        <v>80</v>
      </c>
      <c r="N997" s="53" t="s">
        <v>80</v>
      </c>
      <c r="O997" s="53" t="s">
        <v>80</v>
      </c>
      <c r="P997" s="53" t="s">
        <v>3886</v>
      </c>
      <c r="Q997" s="52">
        <v>0.2</v>
      </c>
      <c r="R997" s="119">
        <f>+Q997*Q996</f>
        <v>8.0000000000000002E-3</v>
      </c>
      <c r="S997" s="53">
        <v>1</v>
      </c>
      <c r="T997" s="53" t="s">
        <v>84</v>
      </c>
      <c r="U997" s="53" t="s">
        <v>3887</v>
      </c>
      <c r="V997" s="23">
        <v>44942</v>
      </c>
      <c r="W997" s="23">
        <v>45016</v>
      </c>
      <c r="X997" s="53" t="s">
        <v>2252</v>
      </c>
      <c r="Y997" s="49" t="s">
        <v>97</v>
      </c>
      <c r="Z997" s="59" t="s">
        <v>100</v>
      </c>
      <c r="AA997" s="60">
        <v>1</v>
      </c>
      <c r="AB997" s="62" t="s">
        <v>3888</v>
      </c>
      <c r="AC997" s="62">
        <v>45016</v>
      </c>
      <c r="AD997" s="60">
        <v>1</v>
      </c>
      <c r="AE997" s="62" t="s">
        <v>3889</v>
      </c>
      <c r="AF997" s="62">
        <v>45016</v>
      </c>
      <c r="AG997" s="60" t="s">
        <v>79</v>
      </c>
      <c r="AH997" s="60">
        <v>1</v>
      </c>
      <c r="AI997" s="52">
        <f t="shared" si="1462"/>
        <v>8.0000000000000002E-3</v>
      </c>
      <c r="AJ997" s="52">
        <f t="shared" ref="AJ997:AJ1000" si="1552">+AI997/R997</f>
        <v>1</v>
      </c>
      <c r="AK997" s="52"/>
      <c r="AL997" s="239" t="str">
        <f t="shared" si="1482"/>
        <v/>
      </c>
      <c r="AM997" s="239" t="str">
        <f t="shared" si="1483"/>
        <v/>
      </c>
      <c r="AN997" s="239" t="str">
        <f t="shared" si="1484"/>
        <v/>
      </c>
      <c r="AO997" s="239" t="str">
        <f t="shared" si="1485"/>
        <v/>
      </c>
      <c r="AP997" s="239" t="str">
        <f t="shared" si="1486"/>
        <v/>
      </c>
      <c r="AQ997" s="239" t="str">
        <f t="shared" si="1487"/>
        <v/>
      </c>
      <c r="AR997" s="239" t="str">
        <f t="shared" si="1488"/>
        <v/>
      </c>
      <c r="AS997" s="239" t="str">
        <f t="shared" si="1489"/>
        <v/>
      </c>
      <c r="AT997" s="239" t="str">
        <f t="shared" si="1490"/>
        <v/>
      </c>
      <c r="AU997" s="239" t="str">
        <f t="shared" si="1463"/>
        <v/>
      </c>
      <c r="AV997" s="239" t="str">
        <f t="shared" si="1464"/>
        <v/>
      </c>
      <c r="AW997" s="239" t="str">
        <f t="shared" si="1465"/>
        <v/>
      </c>
      <c r="AX997" s="239" t="str">
        <f t="shared" si="1466"/>
        <v/>
      </c>
      <c r="AY997" s="239" t="str">
        <f t="shared" si="1467"/>
        <v/>
      </c>
      <c r="AZ997" s="239" t="str">
        <f t="shared" si="1468"/>
        <v/>
      </c>
      <c r="BA997" s="239" t="str">
        <f t="shared" si="1469"/>
        <v/>
      </c>
      <c r="BB997" s="239" t="str">
        <f t="shared" si="1470"/>
        <v/>
      </c>
      <c r="BC997" s="239" t="str">
        <f t="shared" si="1471"/>
        <v/>
      </c>
      <c r="BD997" s="239" t="str">
        <f t="shared" si="1472"/>
        <v/>
      </c>
      <c r="BE997" s="239" t="str">
        <f t="shared" si="1473"/>
        <v/>
      </c>
      <c r="BF997" s="239" t="str">
        <f t="shared" si="1474"/>
        <v/>
      </c>
      <c r="BG997" s="239" t="str">
        <f t="shared" si="1475"/>
        <v/>
      </c>
      <c r="BH997" s="239" t="str">
        <f t="shared" si="1476"/>
        <v/>
      </c>
      <c r="BI997" s="239" t="str">
        <f t="shared" si="1477"/>
        <v/>
      </c>
      <c r="BJ997" s="239" t="str">
        <f t="shared" si="1478"/>
        <v/>
      </c>
      <c r="BK997" s="239" t="str">
        <f t="shared" si="1479"/>
        <v/>
      </c>
      <c r="BL997" s="239" t="str">
        <f t="shared" si="1480"/>
        <v/>
      </c>
      <c r="BN997" s="239" t="str">
        <f t="shared" si="1491"/>
        <v/>
      </c>
      <c r="BO997" s="239" t="str">
        <f t="shared" si="1492"/>
        <v/>
      </c>
      <c r="BP997" s="239" t="str">
        <f t="shared" si="1493"/>
        <v/>
      </c>
      <c r="BQ997" s="239" t="str">
        <f t="shared" si="1494"/>
        <v/>
      </c>
      <c r="BR997" s="239" t="str">
        <f t="shared" si="1495"/>
        <v/>
      </c>
      <c r="BS997" s="239" t="str">
        <f t="shared" si="1496"/>
        <v/>
      </c>
      <c r="BT997" s="239" t="str">
        <f t="shared" si="1497"/>
        <v/>
      </c>
      <c r="BU997" s="239" t="str">
        <f t="shared" si="1498"/>
        <v/>
      </c>
      <c r="BV997" s="239" t="str">
        <f t="shared" si="1499"/>
        <v/>
      </c>
      <c r="BW997" s="239" t="str">
        <f t="shared" si="1500"/>
        <v/>
      </c>
      <c r="BX997" s="239" t="str">
        <f t="shared" si="1501"/>
        <v/>
      </c>
      <c r="BY997" s="239" t="str">
        <f t="shared" si="1502"/>
        <v/>
      </c>
      <c r="BZ997" s="239" t="str">
        <f t="shared" si="1503"/>
        <v/>
      </c>
      <c r="CA997" s="239" t="str">
        <f t="shared" si="1504"/>
        <v/>
      </c>
      <c r="CB997" s="239" t="str">
        <f t="shared" si="1505"/>
        <v/>
      </c>
      <c r="CC997" s="239" t="str">
        <f t="shared" si="1506"/>
        <v/>
      </c>
      <c r="CD997" s="239" t="str">
        <f t="shared" si="1507"/>
        <v/>
      </c>
      <c r="CE997" s="239" t="str">
        <f t="shared" si="1508"/>
        <v/>
      </c>
      <c r="CF997" s="239" t="str">
        <f t="shared" si="1509"/>
        <v/>
      </c>
      <c r="CG997" s="239" t="str">
        <f t="shared" si="1510"/>
        <v/>
      </c>
      <c r="CH997" s="239" t="str">
        <f t="shared" si="1511"/>
        <v/>
      </c>
      <c r="CI997" s="239" t="str">
        <f t="shared" si="1512"/>
        <v/>
      </c>
      <c r="CJ997" s="239" t="str">
        <f t="shared" si="1513"/>
        <v/>
      </c>
      <c r="CK997" s="239" t="str">
        <f t="shared" si="1514"/>
        <v/>
      </c>
      <c r="CL997" s="239" t="str">
        <f t="shared" si="1515"/>
        <v/>
      </c>
      <c r="CM997" s="239" t="str">
        <f t="shared" si="1516"/>
        <v/>
      </c>
      <c r="CN997" s="239" t="str">
        <f t="shared" si="1517"/>
        <v/>
      </c>
      <c r="CP997" s="239" t="str">
        <f t="shared" si="1518"/>
        <v/>
      </c>
      <c r="CQ997" s="239" t="str">
        <f t="shared" si="1519"/>
        <v/>
      </c>
      <c r="CR997" s="239" t="str">
        <f t="shared" si="1520"/>
        <v/>
      </c>
      <c r="CS997" s="239" t="str">
        <f t="shared" si="1521"/>
        <v/>
      </c>
      <c r="CT997" s="239" t="str">
        <f t="shared" si="1522"/>
        <v/>
      </c>
      <c r="CU997" s="239" t="str">
        <f t="shared" si="1523"/>
        <v/>
      </c>
      <c r="CV997" s="239" t="str">
        <f t="shared" si="1524"/>
        <v/>
      </c>
      <c r="CW997" s="239" t="str">
        <f t="shared" si="1525"/>
        <v/>
      </c>
      <c r="CX997" s="239" t="str">
        <f t="shared" si="1526"/>
        <v/>
      </c>
      <c r="CY997" s="239" t="str">
        <f t="shared" si="1527"/>
        <v/>
      </c>
      <c r="CZ997" s="239" t="str">
        <f t="shared" si="1528"/>
        <v/>
      </c>
      <c r="DA997" s="239" t="str">
        <f t="shared" si="1529"/>
        <v/>
      </c>
      <c r="DB997" s="239" t="str">
        <f t="shared" si="1530"/>
        <v/>
      </c>
      <c r="DC997" s="239" t="str">
        <f t="shared" si="1531"/>
        <v/>
      </c>
      <c r="DD997" s="239" t="str">
        <f t="shared" si="1532"/>
        <v/>
      </c>
      <c r="DE997" s="239" t="str">
        <f t="shared" si="1533"/>
        <v/>
      </c>
      <c r="DF997" s="239" t="str">
        <f t="shared" si="1534"/>
        <v/>
      </c>
      <c r="DG997" s="239" t="str">
        <f t="shared" si="1535"/>
        <v/>
      </c>
      <c r="DH997" s="239" t="str">
        <f t="shared" si="1536"/>
        <v/>
      </c>
      <c r="DI997" s="239" t="str">
        <f t="shared" si="1537"/>
        <v/>
      </c>
      <c r="DJ997" s="239" t="str">
        <f t="shared" si="1538"/>
        <v/>
      </c>
      <c r="DK997" s="239" t="str">
        <f t="shared" si="1539"/>
        <v/>
      </c>
      <c r="DL997" s="239" t="str">
        <f t="shared" si="1540"/>
        <v/>
      </c>
      <c r="DM997" s="239" t="str">
        <f t="shared" si="1541"/>
        <v/>
      </c>
      <c r="DN997" s="239" t="str">
        <f t="shared" si="1542"/>
        <v/>
      </c>
      <c r="DO997" s="239" t="str">
        <f t="shared" si="1543"/>
        <v/>
      </c>
      <c r="DP997" s="239" t="str">
        <f t="shared" si="1544"/>
        <v/>
      </c>
    </row>
    <row r="998" spans="1:120" ht="35.25" hidden="1" customHeight="1" x14ac:dyDescent="0.25">
      <c r="A998" s="53" t="s">
        <v>4512</v>
      </c>
      <c r="B998" s="53">
        <v>6000</v>
      </c>
      <c r="C998" s="53" t="s">
        <v>71</v>
      </c>
      <c r="D998" s="53" t="s">
        <v>3728</v>
      </c>
      <c r="E998" s="53">
        <v>6</v>
      </c>
      <c r="F998" s="53" t="s">
        <v>3890</v>
      </c>
      <c r="G998" s="53" t="str">
        <f t="shared" si="1546"/>
        <v>6000-13</v>
      </c>
      <c r="H998" s="53" t="s">
        <v>94</v>
      </c>
      <c r="I998" s="53" t="s">
        <v>196</v>
      </c>
      <c r="J998" s="53" t="s">
        <v>80</v>
      </c>
      <c r="K998" s="53" t="s">
        <v>80</v>
      </c>
      <c r="L998" s="53" t="s">
        <v>80</v>
      </c>
      <c r="M998" s="53" t="s">
        <v>80</v>
      </c>
      <c r="N998" s="53" t="s">
        <v>80</v>
      </c>
      <c r="O998" s="53" t="s">
        <v>80</v>
      </c>
      <c r="P998" s="53" t="s">
        <v>3891</v>
      </c>
      <c r="Q998" s="52">
        <v>0.2</v>
      </c>
      <c r="R998" s="119">
        <f>+Q998*Q996</f>
        <v>8.0000000000000002E-3</v>
      </c>
      <c r="S998" s="53">
        <v>1</v>
      </c>
      <c r="T998" s="53" t="s">
        <v>84</v>
      </c>
      <c r="U998" s="53" t="s">
        <v>3892</v>
      </c>
      <c r="V998" s="23">
        <v>45019</v>
      </c>
      <c r="W998" s="23">
        <v>45138</v>
      </c>
      <c r="X998" s="53" t="s">
        <v>2252</v>
      </c>
      <c r="Y998" s="49" t="s">
        <v>202</v>
      </c>
      <c r="Z998" s="59" t="s">
        <v>100</v>
      </c>
      <c r="AA998" s="60">
        <v>1</v>
      </c>
      <c r="AB998" s="60" t="s">
        <v>3893</v>
      </c>
      <c r="AC998" s="69">
        <v>45114</v>
      </c>
      <c r="AD998" s="60">
        <v>1</v>
      </c>
      <c r="AE998" s="60" t="s">
        <v>3894</v>
      </c>
      <c r="AF998" s="69">
        <v>45114</v>
      </c>
      <c r="AG998" s="60" t="s">
        <v>79</v>
      </c>
      <c r="AH998" s="60">
        <v>1</v>
      </c>
      <c r="AI998" s="52">
        <f t="shared" si="1462"/>
        <v>8.0000000000000002E-3</v>
      </c>
      <c r="AJ998" s="52">
        <f t="shared" si="1552"/>
        <v>1</v>
      </c>
      <c r="AK998" s="52"/>
      <c r="AL998" s="239" t="str">
        <f t="shared" si="1482"/>
        <v/>
      </c>
      <c r="AM998" s="239" t="str">
        <f t="shared" si="1483"/>
        <v/>
      </c>
      <c r="AN998" s="239" t="str">
        <f t="shared" si="1484"/>
        <v/>
      </c>
      <c r="AO998" s="239" t="str">
        <f t="shared" si="1485"/>
        <v/>
      </c>
      <c r="AP998" s="239" t="str">
        <f t="shared" si="1486"/>
        <v/>
      </c>
      <c r="AQ998" s="239" t="str">
        <f t="shared" si="1487"/>
        <v/>
      </c>
      <c r="AR998" s="239" t="str">
        <f t="shared" si="1488"/>
        <v/>
      </c>
      <c r="AS998" s="239" t="str">
        <f t="shared" si="1489"/>
        <v/>
      </c>
      <c r="AT998" s="239" t="str">
        <f t="shared" si="1490"/>
        <v/>
      </c>
      <c r="AU998" s="239" t="str">
        <f t="shared" si="1463"/>
        <v/>
      </c>
      <c r="AV998" s="239" t="str">
        <f t="shared" si="1464"/>
        <v/>
      </c>
      <c r="AW998" s="239" t="str">
        <f t="shared" si="1465"/>
        <v/>
      </c>
      <c r="AX998" s="239" t="str">
        <f t="shared" si="1466"/>
        <v/>
      </c>
      <c r="AY998" s="239" t="str">
        <f t="shared" si="1467"/>
        <v/>
      </c>
      <c r="AZ998" s="239" t="str">
        <f t="shared" si="1468"/>
        <v/>
      </c>
      <c r="BA998" s="239" t="str">
        <f t="shared" si="1469"/>
        <v/>
      </c>
      <c r="BB998" s="239" t="str">
        <f t="shared" si="1470"/>
        <v/>
      </c>
      <c r="BC998" s="239" t="str">
        <f t="shared" si="1471"/>
        <v/>
      </c>
      <c r="BD998" s="239" t="str">
        <f t="shared" si="1472"/>
        <v/>
      </c>
      <c r="BE998" s="239" t="str">
        <f t="shared" si="1473"/>
        <v/>
      </c>
      <c r="BF998" s="239" t="str">
        <f t="shared" si="1474"/>
        <v/>
      </c>
      <c r="BG998" s="239" t="str">
        <f t="shared" si="1475"/>
        <v/>
      </c>
      <c r="BH998" s="239" t="str">
        <f t="shared" si="1476"/>
        <v/>
      </c>
      <c r="BI998" s="239" t="str">
        <f t="shared" si="1477"/>
        <v/>
      </c>
      <c r="BJ998" s="239" t="str">
        <f t="shared" si="1478"/>
        <v/>
      </c>
      <c r="BK998" s="239" t="str">
        <f t="shared" si="1479"/>
        <v/>
      </c>
      <c r="BL998" s="239" t="str">
        <f t="shared" si="1480"/>
        <v/>
      </c>
      <c r="BN998" s="239" t="str">
        <f t="shared" si="1491"/>
        <v/>
      </c>
      <c r="BO998" s="239" t="str">
        <f t="shared" si="1492"/>
        <v/>
      </c>
      <c r="BP998" s="239" t="str">
        <f t="shared" si="1493"/>
        <v/>
      </c>
      <c r="BQ998" s="239" t="str">
        <f t="shared" si="1494"/>
        <v/>
      </c>
      <c r="BR998" s="239" t="str">
        <f t="shared" si="1495"/>
        <v/>
      </c>
      <c r="BS998" s="239" t="str">
        <f t="shared" si="1496"/>
        <v/>
      </c>
      <c r="BT998" s="239" t="str">
        <f t="shared" si="1497"/>
        <v/>
      </c>
      <c r="BU998" s="239" t="str">
        <f t="shared" si="1498"/>
        <v/>
      </c>
      <c r="BV998" s="239" t="str">
        <f t="shared" si="1499"/>
        <v/>
      </c>
      <c r="BW998" s="239" t="str">
        <f t="shared" si="1500"/>
        <v/>
      </c>
      <c r="BX998" s="239" t="str">
        <f t="shared" si="1501"/>
        <v/>
      </c>
      <c r="BY998" s="239" t="str">
        <f t="shared" si="1502"/>
        <v/>
      </c>
      <c r="BZ998" s="239" t="str">
        <f t="shared" si="1503"/>
        <v/>
      </c>
      <c r="CA998" s="239" t="str">
        <f t="shared" si="1504"/>
        <v/>
      </c>
      <c r="CB998" s="239" t="str">
        <f t="shared" si="1505"/>
        <v/>
      </c>
      <c r="CC998" s="239" t="str">
        <f t="shared" si="1506"/>
        <v/>
      </c>
      <c r="CD998" s="239" t="str">
        <f t="shared" si="1507"/>
        <v/>
      </c>
      <c r="CE998" s="239" t="str">
        <f t="shared" si="1508"/>
        <v/>
      </c>
      <c r="CF998" s="239" t="str">
        <f t="shared" si="1509"/>
        <v/>
      </c>
      <c r="CG998" s="239" t="str">
        <f t="shared" si="1510"/>
        <v/>
      </c>
      <c r="CH998" s="239" t="str">
        <f t="shared" si="1511"/>
        <v/>
      </c>
      <c r="CI998" s="239" t="str">
        <f t="shared" si="1512"/>
        <v/>
      </c>
      <c r="CJ998" s="239" t="str">
        <f t="shared" si="1513"/>
        <v/>
      </c>
      <c r="CK998" s="239" t="str">
        <f t="shared" si="1514"/>
        <v/>
      </c>
      <c r="CL998" s="239" t="str">
        <f t="shared" si="1515"/>
        <v/>
      </c>
      <c r="CM998" s="239" t="str">
        <f t="shared" si="1516"/>
        <v/>
      </c>
      <c r="CN998" s="239" t="str">
        <f t="shared" si="1517"/>
        <v/>
      </c>
      <c r="CP998" s="239" t="str">
        <f t="shared" si="1518"/>
        <v/>
      </c>
      <c r="CQ998" s="239" t="str">
        <f t="shared" si="1519"/>
        <v/>
      </c>
      <c r="CR998" s="239" t="str">
        <f t="shared" si="1520"/>
        <v/>
      </c>
      <c r="CS998" s="239" t="str">
        <f t="shared" si="1521"/>
        <v/>
      </c>
      <c r="CT998" s="239" t="str">
        <f t="shared" si="1522"/>
        <v/>
      </c>
      <c r="CU998" s="239" t="str">
        <f t="shared" si="1523"/>
        <v/>
      </c>
      <c r="CV998" s="239" t="str">
        <f t="shared" si="1524"/>
        <v/>
      </c>
      <c r="CW998" s="239" t="str">
        <f t="shared" si="1525"/>
        <v/>
      </c>
      <c r="CX998" s="239" t="str">
        <f t="shared" si="1526"/>
        <v/>
      </c>
      <c r="CY998" s="239" t="str">
        <f t="shared" si="1527"/>
        <v/>
      </c>
      <c r="CZ998" s="239" t="str">
        <f t="shared" si="1528"/>
        <v/>
      </c>
      <c r="DA998" s="239" t="str">
        <f t="shared" si="1529"/>
        <v/>
      </c>
      <c r="DB998" s="239" t="str">
        <f t="shared" si="1530"/>
        <v/>
      </c>
      <c r="DC998" s="239" t="str">
        <f t="shared" si="1531"/>
        <v/>
      </c>
      <c r="DD998" s="239" t="str">
        <f t="shared" si="1532"/>
        <v/>
      </c>
      <c r="DE998" s="239" t="str">
        <f t="shared" si="1533"/>
        <v/>
      </c>
      <c r="DF998" s="239" t="str">
        <f t="shared" si="1534"/>
        <v/>
      </c>
      <c r="DG998" s="239" t="str">
        <f t="shared" si="1535"/>
        <v/>
      </c>
      <c r="DH998" s="239" t="str">
        <f t="shared" si="1536"/>
        <v/>
      </c>
      <c r="DI998" s="239" t="str">
        <f t="shared" si="1537"/>
        <v/>
      </c>
      <c r="DJ998" s="239" t="str">
        <f t="shared" si="1538"/>
        <v/>
      </c>
      <c r="DK998" s="239" t="str">
        <f t="shared" si="1539"/>
        <v/>
      </c>
      <c r="DL998" s="239" t="str">
        <f t="shared" si="1540"/>
        <v/>
      </c>
      <c r="DM998" s="239" t="str">
        <f t="shared" si="1541"/>
        <v/>
      </c>
      <c r="DN998" s="239" t="str">
        <f t="shared" si="1542"/>
        <v/>
      </c>
      <c r="DO998" s="239" t="str">
        <f t="shared" si="1543"/>
        <v/>
      </c>
      <c r="DP998" s="239" t="str">
        <f t="shared" si="1544"/>
        <v/>
      </c>
    </row>
    <row r="999" spans="1:120" ht="35.25" hidden="1" customHeight="1" x14ac:dyDescent="0.25">
      <c r="A999" s="53" t="s">
        <v>4512</v>
      </c>
      <c r="B999" s="53">
        <v>6000</v>
      </c>
      <c r="C999" s="53" t="s">
        <v>71</v>
      </c>
      <c r="D999" s="53" t="s">
        <v>3728</v>
      </c>
      <c r="E999" s="53">
        <v>6</v>
      </c>
      <c r="F999" s="53" t="s">
        <v>3895</v>
      </c>
      <c r="G999" s="53" t="str">
        <f t="shared" si="1546"/>
        <v>6000-13</v>
      </c>
      <c r="H999" s="53" t="s">
        <v>94</v>
      </c>
      <c r="I999" s="53" t="s">
        <v>196</v>
      </c>
      <c r="J999" s="53" t="s">
        <v>80</v>
      </c>
      <c r="K999" s="53" t="s">
        <v>80</v>
      </c>
      <c r="L999" s="53" t="s">
        <v>80</v>
      </c>
      <c r="M999" s="53" t="s">
        <v>80</v>
      </c>
      <c r="N999" s="53" t="s">
        <v>80</v>
      </c>
      <c r="O999" s="53" t="s">
        <v>80</v>
      </c>
      <c r="P999" s="53" t="s">
        <v>3896</v>
      </c>
      <c r="Q999" s="52">
        <v>0.3</v>
      </c>
      <c r="R999" s="119">
        <f>+Q999*Q996</f>
        <v>1.2E-2</v>
      </c>
      <c r="S999" s="53">
        <v>1</v>
      </c>
      <c r="T999" s="53" t="s">
        <v>84</v>
      </c>
      <c r="U999" s="53" t="s">
        <v>3897</v>
      </c>
      <c r="V999" s="23">
        <v>45108</v>
      </c>
      <c r="W999" s="23">
        <v>45169</v>
      </c>
      <c r="X999" s="53" t="s">
        <v>2252</v>
      </c>
      <c r="Y999" s="49" t="s">
        <v>202</v>
      </c>
      <c r="Z999" s="59" t="s">
        <v>100</v>
      </c>
      <c r="AA999" s="60">
        <v>1</v>
      </c>
      <c r="AB999" s="60" t="s">
        <v>3898</v>
      </c>
      <c r="AC999" s="69">
        <v>45135</v>
      </c>
      <c r="AD999" s="60">
        <v>1</v>
      </c>
      <c r="AE999" s="60" t="s">
        <v>3899</v>
      </c>
      <c r="AF999" s="69">
        <v>45131</v>
      </c>
      <c r="AG999" s="60" t="s">
        <v>79</v>
      </c>
      <c r="AH999" s="60">
        <v>1</v>
      </c>
      <c r="AI999" s="52">
        <f t="shared" si="1462"/>
        <v>1.2E-2</v>
      </c>
      <c r="AJ999" s="52">
        <f t="shared" si="1552"/>
        <v>1</v>
      </c>
      <c r="AK999" s="52"/>
      <c r="AL999" s="239" t="str">
        <f t="shared" si="1482"/>
        <v/>
      </c>
      <c r="AM999" s="239" t="str">
        <f t="shared" si="1483"/>
        <v/>
      </c>
      <c r="AN999" s="239" t="str">
        <f t="shared" si="1484"/>
        <v/>
      </c>
      <c r="AO999" s="239" t="str">
        <f t="shared" si="1485"/>
        <v/>
      </c>
      <c r="AP999" s="239" t="str">
        <f t="shared" si="1486"/>
        <v/>
      </c>
      <c r="AQ999" s="239" t="str">
        <f t="shared" si="1487"/>
        <v/>
      </c>
      <c r="AR999" s="239" t="str">
        <f t="shared" si="1488"/>
        <v/>
      </c>
      <c r="AS999" s="239" t="str">
        <f t="shared" si="1489"/>
        <v/>
      </c>
      <c r="AT999" s="239" t="str">
        <f t="shared" si="1490"/>
        <v/>
      </c>
      <c r="AU999" s="239" t="str">
        <f t="shared" si="1463"/>
        <v/>
      </c>
      <c r="AV999" s="239" t="str">
        <f t="shared" si="1464"/>
        <v/>
      </c>
      <c r="AW999" s="239" t="str">
        <f t="shared" si="1465"/>
        <v/>
      </c>
      <c r="AX999" s="239" t="str">
        <f t="shared" si="1466"/>
        <v/>
      </c>
      <c r="AY999" s="239" t="str">
        <f t="shared" si="1467"/>
        <v/>
      </c>
      <c r="AZ999" s="239" t="str">
        <f t="shared" si="1468"/>
        <v/>
      </c>
      <c r="BA999" s="239" t="str">
        <f t="shared" si="1469"/>
        <v/>
      </c>
      <c r="BB999" s="239" t="str">
        <f t="shared" si="1470"/>
        <v/>
      </c>
      <c r="BC999" s="239" t="str">
        <f t="shared" si="1471"/>
        <v/>
      </c>
      <c r="BD999" s="239" t="str">
        <f t="shared" si="1472"/>
        <v/>
      </c>
      <c r="BE999" s="239" t="str">
        <f t="shared" si="1473"/>
        <v/>
      </c>
      <c r="BF999" s="239" t="str">
        <f t="shared" si="1474"/>
        <v/>
      </c>
      <c r="BG999" s="239" t="str">
        <f t="shared" si="1475"/>
        <v/>
      </c>
      <c r="BH999" s="239" t="str">
        <f t="shared" si="1476"/>
        <v/>
      </c>
      <c r="BI999" s="239" t="str">
        <f t="shared" si="1477"/>
        <v/>
      </c>
      <c r="BJ999" s="239" t="str">
        <f t="shared" si="1478"/>
        <v/>
      </c>
      <c r="BK999" s="239" t="str">
        <f t="shared" si="1479"/>
        <v/>
      </c>
      <c r="BL999" s="239" t="str">
        <f t="shared" si="1480"/>
        <v/>
      </c>
      <c r="BN999" s="239" t="str">
        <f t="shared" si="1491"/>
        <v/>
      </c>
      <c r="BO999" s="239" t="str">
        <f t="shared" si="1492"/>
        <v/>
      </c>
      <c r="BP999" s="239" t="str">
        <f t="shared" si="1493"/>
        <v/>
      </c>
      <c r="BQ999" s="239" t="str">
        <f t="shared" si="1494"/>
        <v/>
      </c>
      <c r="BR999" s="239" t="str">
        <f t="shared" si="1495"/>
        <v/>
      </c>
      <c r="BS999" s="239" t="str">
        <f t="shared" si="1496"/>
        <v/>
      </c>
      <c r="BT999" s="239" t="str">
        <f t="shared" si="1497"/>
        <v/>
      </c>
      <c r="BU999" s="239" t="str">
        <f t="shared" si="1498"/>
        <v/>
      </c>
      <c r="BV999" s="239" t="str">
        <f t="shared" si="1499"/>
        <v/>
      </c>
      <c r="BW999" s="239" t="str">
        <f t="shared" si="1500"/>
        <v/>
      </c>
      <c r="BX999" s="239" t="str">
        <f t="shared" si="1501"/>
        <v/>
      </c>
      <c r="BY999" s="239" t="str">
        <f t="shared" si="1502"/>
        <v/>
      </c>
      <c r="BZ999" s="239" t="str">
        <f t="shared" si="1503"/>
        <v/>
      </c>
      <c r="CA999" s="239" t="str">
        <f t="shared" si="1504"/>
        <v/>
      </c>
      <c r="CB999" s="239" t="str">
        <f t="shared" si="1505"/>
        <v/>
      </c>
      <c r="CC999" s="239" t="str">
        <f t="shared" si="1506"/>
        <v/>
      </c>
      <c r="CD999" s="239" t="str">
        <f t="shared" si="1507"/>
        <v/>
      </c>
      <c r="CE999" s="239" t="str">
        <f t="shared" si="1508"/>
        <v/>
      </c>
      <c r="CF999" s="239" t="str">
        <f t="shared" si="1509"/>
        <v/>
      </c>
      <c r="CG999" s="239" t="str">
        <f t="shared" si="1510"/>
        <v/>
      </c>
      <c r="CH999" s="239" t="str">
        <f t="shared" si="1511"/>
        <v/>
      </c>
      <c r="CI999" s="239" t="str">
        <f t="shared" si="1512"/>
        <v/>
      </c>
      <c r="CJ999" s="239" t="str">
        <f t="shared" si="1513"/>
        <v/>
      </c>
      <c r="CK999" s="239" t="str">
        <f t="shared" si="1514"/>
        <v/>
      </c>
      <c r="CL999" s="239" t="str">
        <f t="shared" si="1515"/>
        <v/>
      </c>
      <c r="CM999" s="239" t="str">
        <f t="shared" si="1516"/>
        <v/>
      </c>
      <c r="CN999" s="239" t="str">
        <f t="shared" si="1517"/>
        <v/>
      </c>
      <c r="CP999" s="239" t="str">
        <f t="shared" si="1518"/>
        <v/>
      </c>
      <c r="CQ999" s="239" t="str">
        <f t="shared" si="1519"/>
        <v/>
      </c>
      <c r="CR999" s="239" t="str">
        <f t="shared" si="1520"/>
        <v/>
      </c>
      <c r="CS999" s="239" t="str">
        <f t="shared" si="1521"/>
        <v/>
      </c>
      <c r="CT999" s="239" t="str">
        <f t="shared" si="1522"/>
        <v/>
      </c>
      <c r="CU999" s="239" t="str">
        <f t="shared" si="1523"/>
        <v/>
      </c>
      <c r="CV999" s="239" t="str">
        <f t="shared" si="1524"/>
        <v/>
      </c>
      <c r="CW999" s="239" t="str">
        <f t="shared" si="1525"/>
        <v/>
      </c>
      <c r="CX999" s="239" t="str">
        <f t="shared" si="1526"/>
        <v/>
      </c>
      <c r="CY999" s="239" t="str">
        <f t="shared" si="1527"/>
        <v/>
      </c>
      <c r="CZ999" s="239" t="str">
        <f t="shared" si="1528"/>
        <v/>
      </c>
      <c r="DA999" s="239" t="str">
        <f t="shared" si="1529"/>
        <v/>
      </c>
      <c r="DB999" s="239" t="str">
        <f t="shared" si="1530"/>
        <v/>
      </c>
      <c r="DC999" s="239" t="str">
        <f t="shared" si="1531"/>
        <v/>
      </c>
      <c r="DD999" s="239" t="str">
        <f t="shared" si="1532"/>
        <v/>
      </c>
      <c r="DE999" s="239" t="str">
        <f t="shared" si="1533"/>
        <v/>
      </c>
      <c r="DF999" s="239" t="str">
        <f t="shared" si="1534"/>
        <v/>
      </c>
      <c r="DG999" s="239" t="str">
        <f t="shared" si="1535"/>
        <v/>
      </c>
      <c r="DH999" s="239" t="str">
        <f t="shared" si="1536"/>
        <v/>
      </c>
      <c r="DI999" s="239" t="str">
        <f t="shared" si="1537"/>
        <v/>
      </c>
      <c r="DJ999" s="239" t="str">
        <f t="shared" si="1538"/>
        <v/>
      </c>
      <c r="DK999" s="239" t="str">
        <f t="shared" si="1539"/>
        <v/>
      </c>
      <c r="DL999" s="239" t="str">
        <f t="shared" si="1540"/>
        <v/>
      </c>
      <c r="DM999" s="239" t="str">
        <f t="shared" si="1541"/>
        <v/>
      </c>
      <c r="DN999" s="239" t="str">
        <f t="shared" si="1542"/>
        <v/>
      </c>
      <c r="DO999" s="239" t="str">
        <f t="shared" si="1543"/>
        <v/>
      </c>
      <c r="DP999" s="239" t="str">
        <f t="shared" si="1544"/>
        <v/>
      </c>
    </row>
    <row r="1000" spans="1:120" ht="35.25" hidden="1" customHeight="1" x14ac:dyDescent="0.25">
      <c r="A1000" s="53" t="s">
        <v>4512</v>
      </c>
      <c r="B1000" s="53">
        <v>6000</v>
      </c>
      <c r="C1000" s="53" t="s">
        <v>71</v>
      </c>
      <c r="D1000" s="53" t="s">
        <v>3728</v>
      </c>
      <c r="E1000" s="53">
        <v>6</v>
      </c>
      <c r="F1000" s="53" t="s">
        <v>3900</v>
      </c>
      <c r="G1000" s="53" t="str">
        <f t="shared" si="1546"/>
        <v>6000-13</v>
      </c>
      <c r="H1000" s="53" t="s">
        <v>94</v>
      </c>
      <c r="I1000" s="53" t="s">
        <v>196</v>
      </c>
      <c r="J1000" s="53" t="s">
        <v>80</v>
      </c>
      <c r="K1000" s="53" t="s">
        <v>80</v>
      </c>
      <c r="L1000" s="53" t="s">
        <v>80</v>
      </c>
      <c r="M1000" s="53" t="s">
        <v>80</v>
      </c>
      <c r="N1000" s="53" t="s">
        <v>80</v>
      </c>
      <c r="O1000" s="53" t="s">
        <v>80</v>
      </c>
      <c r="P1000" s="53" t="s">
        <v>3901</v>
      </c>
      <c r="Q1000" s="52">
        <v>0.3</v>
      </c>
      <c r="R1000" s="119">
        <f>+Q1000*Q996</f>
        <v>1.2E-2</v>
      </c>
      <c r="S1000" s="53">
        <v>1</v>
      </c>
      <c r="T1000" s="53" t="s">
        <v>84</v>
      </c>
      <c r="U1000" s="53" t="s">
        <v>3902</v>
      </c>
      <c r="V1000" s="23">
        <v>45170</v>
      </c>
      <c r="W1000" s="23">
        <v>45274</v>
      </c>
      <c r="X1000" s="53" t="s">
        <v>2252</v>
      </c>
      <c r="Y1000" s="49" t="s">
        <v>87</v>
      </c>
      <c r="Z1000" s="59" t="s">
        <v>100</v>
      </c>
      <c r="AA1000" s="201">
        <v>1</v>
      </c>
      <c r="AB1000" s="200" t="s">
        <v>3884</v>
      </c>
      <c r="AC1000" s="202">
        <v>45246</v>
      </c>
      <c r="AD1000" s="201">
        <v>1</v>
      </c>
      <c r="AE1000" s="200" t="s">
        <v>386</v>
      </c>
      <c r="AF1000" s="202">
        <v>45246</v>
      </c>
      <c r="AG1000" s="200" t="s">
        <v>79</v>
      </c>
      <c r="AH1000" s="201">
        <v>1</v>
      </c>
      <c r="AI1000" s="52">
        <f t="shared" si="1462"/>
        <v>1.2E-2</v>
      </c>
      <c r="AJ1000" s="52">
        <f t="shared" si="1552"/>
        <v>1</v>
      </c>
      <c r="AK1000" s="52"/>
      <c r="AL1000" s="239" t="str">
        <f t="shared" si="1482"/>
        <v/>
      </c>
      <c r="AM1000" s="239" t="str">
        <f t="shared" si="1483"/>
        <v/>
      </c>
      <c r="AN1000" s="239" t="str">
        <f t="shared" si="1484"/>
        <v/>
      </c>
      <c r="AO1000" s="239" t="str">
        <f t="shared" si="1485"/>
        <v/>
      </c>
      <c r="AP1000" s="239" t="str">
        <f t="shared" si="1486"/>
        <v/>
      </c>
      <c r="AQ1000" s="239" t="str">
        <f t="shared" si="1487"/>
        <v/>
      </c>
      <c r="AR1000" s="239" t="str">
        <f t="shared" si="1488"/>
        <v/>
      </c>
      <c r="AS1000" s="239" t="str">
        <f t="shared" si="1489"/>
        <v/>
      </c>
      <c r="AT1000" s="239" t="str">
        <f t="shared" si="1490"/>
        <v/>
      </c>
      <c r="AU1000" s="239" t="str">
        <f t="shared" si="1463"/>
        <v/>
      </c>
      <c r="AV1000" s="239" t="str">
        <f t="shared" si="1464"/>
        <v/>
      </c>
      <c r="AW1000" s="239" t="str">
        <f t="shared" si="1465"/>
        <v/>
      </c>
      <c r="AX1000" s="239" t="str">
        <f t="shared" si="1466"/>
        <v/>
      </c>
      <c r="AY1000" s="239" t="str">
        <f t="shared" si="1467"/>
        <v/>
      </c>
      <c r="AZ1000" s="239" t="str">
        <f t="shared" si="1468"/>
        <v/>
      </c>
      <c r="BA1000" s="239" t="str">
        <f t="shared" si="1469"/>
        <v/>
      </c>
      <c r="BB1000" s="239" t="str">
        <f t="shared" si="1470"/>
        <v/>
      </c>
      <c r="BC1000" s="239" t="str">
        <f t="shared" si="1471"/>
        <v/>
      </c>
      <c r="BD1000" s="239" t="str">
        <f t="shared" si="1472"/>
        <v/>
      </c>
      <c r="BE1000" s="239" t="str">
        <f t="shared" si="1473"/>
        <v/>
      </c>
      <c r="BF1000" s="239" t="str">
        <f t="shared" si="1474"/>
        <v/>
      </c>
      <c r="BG1000" s="239" t="str">
        <f t="shared" si="1475"/>
        <v/>
      </c>
      <c r="BH1000" s="239" t="str">
        <f t="shared" si="1476"/>
        <v/>
      </c>
      <c r="BI1000" s="239" t="str">
        <f t="shared" si="1477"/>
        <v/>
      </c>
      <c r="BJ1000" s="239" t="str">
        <f t="shared" si="1478"/>
        <v/>
      </c>
      <c r="BK1000" s="239" t="str">
        <f t="shared" si="1479"/>
        <v/>
      </c>
      <c r="BL1000" s="239" t="str">
        <f t="shared" si="1480"/>
        <v/>
      </c>
      <c r="BN1000" s="239" t="str">
        <f t="shared" si="1491"/>
        <v/>
      </c>
      <c r="BO1000" s="239" t="str">
        <f t="shared" si="1492"/>
        <v/>
      </c>
      <c r="BP1000" s="239" t="str">
        <f t="shared" si="1493"/>
        <v/>
      </c>
      <c r="BQ1000" s="239" t="str">
        <f t="shared" si="1494"/>
        <v/>
      </c>
      <c r="BR1000" s="239" t="str">
        <f t="shared" si="1495"/>
        <v/>
      </c>
      <c r="BS1000" s="239" t="str">
        <f t="shared" si="1496"/>
        <v/>
      </c>
      <c r="BT1000" s="239" t="str">
        <f t="shared" si="1497"/>
        <v/>
      </c>
      <c r="BU1000" s="239" t="str">
        <f t="shared" si="1498"/>
        <v/>
      </c>
      <c r="BV1000" s="239" t="str">
        <f t="shared" si="1499"/>
        <v/>
      </c>
      <c r="BW1000" s="239" t="str">
        <f t="shared" si="1500"/>
        <v/>
      </c>
      <c r="BX1000" s="239" t="str">
        <f t="shared" si="1501"/>
        <v/>
      </c>
      <c r="BY1000" s="239" t="str">
        <f t="shared" si="1502"/>
        <v/>
      </c>
      <c r="BZ1000" s="239" t="str">
        <f t="shared" si="1503"/>
        <v/>
      </c>
      <c r="CA1000" s="239" t="str">
        <f t="shared" si="1504"/>
        <v/>
      </c>
      <c r="CB1000" s="239" t="str">
        <f t="shared" si="1505"/>
        <v/>
      </c>
      <c r="CC1000" s="239" t="str">
        <f t="shared" si="1506"/>
        <v/>
      </c>
      <c r="CD1000" s="239" t="str">
        <f t="shared" si="1507"/>
        <v/>
      </c>
      <c r="CE1000" s="239" t="str">
        <f t="shared" si="1508"/>
        <v/>
      </c>
      <c r="CF1000" s="239" t="str">
        <f t="shared" si="1509"/>
        <v/>
      </c>
      <c r="CG1000" s="239" t="str">
        <f t="shared" si="1510"/>
        <v/>
      </c>
      <c r="CH1000" s="239" t="str">
        <f t="shared" si="1511"/>
        <v/>
      </c>
      <c r="CI1000" s="239" t="str">
        <f t="shared" si="1512"/>
        <v/>
      </c>
      <c r="CJ1000" s="239" t="str">
        <f t="shared" si="1513"/>
        <v/>
      </c>
      <c r="CK1000" s="239" t="str">
        <f t="shared" si="1514"/>
        <v/>
      </c>
      <c r="CL1000" s="239" t="str">
        <f t="shared" si="1515"/>
        <v/>
      </c>
      <c r="CM1000" s="239" t="str">
        <f t="shared" si="1516"/>
        <v/>
      </c>
      <c r="CN1000" s="239" t="str">
        <f t="shared" si="1517"/>
        <v/>
      </c>
      <c r="CP1000" s="239" t="str">
        <f t="shared" si="1518"/>
        <v/>
      </c>
      <c r="CQ1000" s="239" t="str">
        <f t="shared" si="1519"/>
        <v/>
      </c>
      <c r="CR1000" s="239" t="str">
        <f t="shared" si="1520"/>
        <v/>
      </c>
      <c r="CS1000" s="239" t="str">
        <f t="shared" si="1521"/>
        <v/>
      </c>
      <c r="CT1000" s="239" t="str">
        <f t="shared" si="1522"/>
        <v/>
      </c>
      <c r="CU1000" s="239" t="str">
        <f t="shared" si="1523"/>
        <v/>
      </c>
      <c r="CV1000" s="239" t="str">
        <f t="shared" si="1524"/>
        <v/>
      </c>
      <c r="CW1000" s="239" t="str">
        <f t="shared" si="1525"/>
        <v/>
      </c>
      <c r="CX1000" s="239" t="str">
        <f t="shared" si="1526"/>
        <v/>
      </c>
      <c r="CY1000" s="239" t="str">
        <f t="shared" si="1527"/>
        <v/>
      </c>
      <c r="CZ1000" s="239" t="str">
        <f t="shared" si="1528"/>
        <v/>
      </c>
      <c r="DA1000" s="239" t="str">
        <f t="shared" si="1529"/>
        <v/>
      </c>
      <c r="DB1000" s="239" t="str">
        <f t="shared" si="1530"/>
        <v/>
      </c>
      <c r="DC1000" s="239" t="str">
        <f t="shared" si="1531"/>
        <v/>
      </c>
      <c r="DD1000" s="239" t="str">
        <f t="shared" si="1532"/>
        <v/>
      </c>
      <c r="DE1000" s="239" t="str">
        <f t="shared" si="1533"/>
        <v/>
      </c>
      <c r="DF1000" s="239" t="str">
        <f t="shared" si="1534"/>
        <v/>
      </c>
      <c r="DG1000" s="239" t="str">
        <f t="shared" si="1535"/>
        <v/>
      </c>
      <c r="DH1000" s="239" t="str">
        <f t="shared" si="1536"/>
        <v/>
      </c>
      <c r="DI1000" s="239" t="str">
        <f t="shared" si="1537"/>
        <v/>
      </c>
      <c r="DJ1000" s="239" t="str">
        <f t="shared" si="1538"/>
        <v/>
      </c>
      <c r="DK1000" s="239" t="str">
        <f t="shared" si="1539"/>
        <v/>
      </c>
      <c r="DL1000" s="239" t="str">
        <f t="shared" si="1540"/>
        <v/>
      </c>
      <c r="DM1000" s="239" t="str">
        <f t="shared" si="1541"/>
        <v/>
      </c>
      <c r="DN1000" s="239" t="str">
        <f t="shared" si="1542"/>
        <v/>
      </c>
      <c r="DO1000" s="239" t="str">
        <f t="shared" si="1543"/>
        <v/>
      </c>
      <c r="DP1000" s="239" t="str">
        <f t="shared" si="1544"/>
        <v/>
      </c>
    </row>
    <row r="1001" spans="1:120" ht="35.25" hidden="1" customHeight="1" x14ac:dyDescent="0.25">
      <c r="A1001" s="49" t="s">
        <v>4512</v>
      </c>
      <c r="B1001" s="49">
        <v>6000</v>
      </c>
      <c r="C1001" s="49" t="s">
        <v>71</v>
      </c>
      <c r="D1001" s="49" t="s">
        <v>3728</v>
      </c>
      <c r="E1001" s="85">
        <v>6</v>
      </c>
      <c r="F1001" s="49" t="s">
        <v>3903</v>
      </c>
      <c r="G1001" s="49" t="str">
        <f t="shared" si="1546"/>
        <v>6000-14</v>
      </c>
      <c r="H1001" s="49" t="s">
        <v>75</v>
      </c>
      <c r="I1001" s="49" t="s">
        <v>196</v>
      </c>
      <c r="J1001" s="49" t="s">
        <v>1671</v>
      </c>
      <c r="K1001" s="49" t="s">
        <v>78</v>
      </c>
      <c r="L1001" s="49" t="s">
        <v>79</v>
      </c>
      <c r="M1001" s="49" t="s">
        <v>3730</v>
      </c>
      <c r="N1001" s="49" t="s">
        <v>433</v>
      </c>
      <c r="O1001" s="49" t="s">
        <v>82</v>
      </c>
      <c r="P1001" s="49" t="s">
        <v>3904</v>
      </c>
      <c r="Q1001" s="50">
        <v>0.03</v>
      </c>
      <c r="R1001" s="50"/>
      <c r="S1001" s="49">
        <v>1</v>
      </c>
      <c r="T1001" s="49" t="s">
        <v>84</v>
      </c>
      <c r="U1001" s="49" t="s">
        <v>96</v>
      </c>
      <c r="V1001" s="51">
        <v>44958</v>
      </c>
      <c r="W1001" s="132">
        <v>45274</v>
      </c>
      <c r="X1001" s="170" t="s">
        <v>3776</v>
      </c>
      <c r="Y1001" s="49" t="s">
        <v>87</v>
      </c>
      <c r="Z1001" s="59" t="s">
        <v>100</v>
      </c>
      <c r="AA1001" s="201">
        <v>1</v>
      </c>
      <c r="AB1001" s="200" t="s">
        <v>3905</v>
      </c>
      <c r="AC1001" s="202">
        <v>45219</v>
      </c>
      <c r="AD1001" s="201">
        <v>1</v>
      </c>
      <c r="AE1001" s="200" t="s">
        <v>888</v>
      </c>
      <c r="AF1001" s="202">
        <v>45219</v>
      </c>
      <c r="AG1001" s="200" t="s">
        <v>79</v>
      </c>
      <c r="AH1001" s="200" t="s">
        <v>92</v>
      </c>
      <c r="AI1001" s="52">
        <f t="shared" si="1462"/>
        <v>0.03</v>
      </c>
      <c r="AJ1001" s="52"/>
      <c r="AK1001" s="52"/>
      <c r="AL1001" s="239" t="str">
        <f t="shared" si="1482"/>
        <v/>
      </c>
      <c r="AM1001" s="239" t="str">
        <f t="shared" si="1483"/>
        <v/>
      </c>
      <c r="AN1001" s="239" t="str">
        <f t="shared" si="1484"/>
        <v/>
      </c>
      <c r="AO1001" s="239" t="str">
        <f t="shared" si="1485"/>
        <v/>
      </c>
      <c r="AP1001" s="239" t="str">
        <f t="shared" si="1486"/>
        <v/>
      </c>
      <c r="AQ1001" s="239" t="str">
        <f t="shared" si="1487"/>
        <v/>
      </c>
      <c r="AR1001" s="239" t="str">
        <f t="shared" si="1488"/>
        <v/>
      </c>
      <c r="AS1001" s="239" t="str">
        <f t="shared" si="1489"/>
        <v/>
      </c>
      <c r="AT1001" s="239" t="str">
        <f t="shared" si="1490"/>
        <v/>
      </c>
      <c r="AU1001" s="239" t="str">
        <f t="shared" si="1463"/>
        <v/>
      </c>
      <c r="AV1001" s="239" t="str">
        <f t="shared" si="1464"/>
        <v/>
      </c>
      <c r="AW1001" s="239" t="str">
        <f t="shared" si="1465"/>
        <v/>
      </c>
      <c r="AX1001" s="239" t="str">
        <f t="shared" si="1466"/>
        <v/>
      </c>
      <c r="AY1001" s="239" t="str">
        <f t="shared" si="1467"/>
        <v/>
      </c>
      <c r="AZ1001" s="239" t="str">
        <f t="shared" si="1468"/>
        <v/>
      </c>
      <c r="BA1001" s="239" t="str">
        <f t="shared" si="1469"/>
        <v/>
      </c>
      <c r="BB1001" s="239" t="str">
        <f t="shared" si="1470"/>
        <v/>
      </c>
      <c r="BC1001" s="239" t="str">
        <f t="shared" si="1471"/>
        <v/>
      </c>
      <c r="BD1001" s="239" t="str">
        <f t="shared" si="1472"/>
        <v/>
      </c>
      <c r="BE1001" s="239" t="str">
        <f t="shared" si="1473"/>
        <v/>
      </c>
      <c r="BF1001" s="239" t="str">
        <f t="shared" si="1474"/>
        <v/>
      </c>
      <c r="BG1001" s="239" t="str">
        <f t="shared" si="1475"/>
        <v/>
      </c>
      <c r="BH1001" s="239" t="str">
        <f t="shared" si="1476"/>
        <v/>
      </c>
      <c r="BI1001" s="239" t="str">
        <f t="shared" si="1477"/>
        <v/>
      </c>
      <c r="BJ1001" s="239" t="str">
        <f t="shared" si="1478"/>
        <v/>
      </c>
      <c r="BK1001" s="239" t="str">
        <f t="shared" si="1479"/>
        <v/>
      </c>
      <c r="BL1001" s="239" t="str">
        <f t="shared" si="1480"/>
        <v/>
      </c>
      <c r="BN1001" s="239" t="str">
        <f t="shared" si="1491"/>
        <v/>
      </c>
      <c r="BO1001" s="239" t="str">
        <f t="shared" si="1492"/>
        <v/>
      </c>
      <c r="BP1001" s="239" t="str">
        <f t="shared" si="1493"/>
        <v/>
      </c>
      <c r="BQ1001" s="239" t="str">
        <f t="shared" si="1494"/>
        <v/>
      </c>
      <c r="BR1001" s="239" t="str">
        <f t="shared" si="1495"/>
        <v/>
      </c>
      <c r="BS1001" s="239" t="str">
        <f t="shared" si="1496"/>
        <v/>
      </c>
      <c r="BT1001" s="239" t="str">
        <f t="shared" si="1497"/>
        <v/>
      </c>
      <c r="BU1001" s="239" t="str">
        <f t="shared" si="1498"/>
        <v/>
      </c>
      <c r="BV1001" s="239" t="str">
        <f t="shared" si="1499"/>
        <v/>
      </c>
      <c r="BW1001" s="239" t="str">
        <f t="shared" si="1500"/>
        <v/>
      </c>
      <c r="BX1001" s="239" t="str">
        <f t="shared" si="1501"/>
        <v/>
      </c>
      <c r="BY1001" s="239" t="str">
        <f t="shared" si="1502"/>
        <v/>
      </c>
      <c r="BZ1001" s="239" t="str">
        <f t="shared" si="1503"/>
        <v/>
      </c>
      <c r="CA1001" s="239" t="str">
        <f t="shared" si="1504"/>
        <v/>
      </c>
      <c r="CB1001" s="239" t="str">
        <f t="shared" si="1505"/>
        <v/>
      </c>
      <c r="CC1001" s="239" t="str">
        <f t="shared" si="1506"/>
        <v/>
      </c>
      <c r="CD1001" s="239" t="str">
        <f t="shared" si="1507"/>
        <v/>
      </c>
      <c r="CE1001" s="239" t="str">
        <f t="shared" si="1508"/>
        <v/>
      </c>
      <c r="CF1001" s="239" t="str">
        <f t="shared" si="1509"/>
        <v/>
      </c>
      <c r="CG1001" s="239" t="str">
        <f t="shared" si="1510"/>
        <v/>
      </c>
      <c r="CH1001" s="239" t="str">
        <f t="shared" si="1511"/>
        <v/>
      </c>
      <c r="CI1001" s="239" t="str">
        <f t="shared" si="1512"/>
        <v/>
      </c>
      <c r="CJ1001" s="239" t="str">
        <f t="shared" si="1513"/>
        <v/>
      </c>
      <c r="CK1001" s="239" t="str">
        <f t="shared" si="1514"/>
        <v/>
      </c>
      <c r="CL1001" s="239" t="str">
        <f t="shared" si="1515"/>
        <v/>
      </c>
      <c r="CM1001" s="239" t="str">
        <f t="shared" si="1516"/>
        <v/>
      </c>
      <c r="CN1001" s="239" t="str">
        <f t="shared" si="1517"/>
        <v/>
      </c>
      <c r="CP1001" s="239" t="str">
        <f t="shared" si="1518"/>
        <v/>
      </c>
      <c r="CQ1001" s="239" t="str">
        <f t="shared" si="1519"/>
        <v/>
      </c>
      <c r="CR1001" s="239" t="str">
        <f t="shared" si="1520"/>
        <v/>
      </c>
      <c r="CS1001" s="239" t="str">
        <f t="shared" si="1521"/>
        <v/>
      </c>
      <c r="CT1001" s="239" t="str">
        <f t="shared" si="1522"/>
        <v/>
      </c>
      <c r="CU1001" s="239" t="str">
        <f t="shared" si="1523"/>
        <v/>
      </c>
      <c r="CV1001" s="239" t="str">
        <f t="shared" si="1524"/>
        <v/>
      </c>
      <c r="CW1001" s="239" t="str">
        <f t="shared" si="1525"/>
        <v/>
      </c>
      <c r="CX1001" s="239" t="str">
        <f t="shared" si="1526"/>
        <v/>
      </c>
      <c r="CY1001" s="239" t="str">
        <f t="shared" si="1527"/>
        <v/>
      </c>
      <c r="CZ1001" s="239" t="str">
        <f t="shared" si="1528"/>
        <v/>
      </c>
      <c r="DA1001" s="239" t="str">
        <f t="shared" si="1529"/>
        <v/>
      </c>
      <c r="DB1001" s="239" t="str">
        <f t="shared" si="1530"/>
        <v/>
      </c>
      <c r="DC1001" s="239" t="str">
        <f t="shared" si="1531"/>
        <v/>
      </c>
      <c r="DD1001" s="239" t="str">
        <f t="shared" si="1532"/>
        <v/>
      </c>
      <c r="DE1001" s="239" t="str">
        <f t="shared" si="1533"/>
        <v/>
      </c>
      <c r="DF1001" s="239" t="str">
        <f t="shared" si="1534"/>
        <v/>
      </c>
      <c r="DG1001" s="239" t="str">
        <f t="shared" si="1535"/>
        <v/>
      </c>
      <c r="DH1001" s="239" t="str">
        <f t="shared" si="1536"/>
        <v/>
      </c>
      <c r="DI1001" s="239" t="str">
        <f t="shared" si="1537"/>
        <v/>
      </c>
      <c r="DJ1001" s="239" t="str">
        <f t="shared" si="1538"/>
        <v/>
      </c>
      <c r="DK1001" s="239" t="str">
        <f t="shared" si="1539"/>
        <v/>
      </c>
      <c r="DL1001" s="239" t="str">
        <f t="shared" si="1540"/>
        <v/>
      </c>
      <c r="DM1001" s="239" t="str">
        <f t="shared" si="1541"/>
        <v/>
      </c>
      <c r="DN1001" s="239" t="str">
        <f t="shared" si="1542"/>
        <v/>
      </c>
      <c r="DO1001" s="239" t="str">
        <f t="shared" si="1543"/>
        <v/>
      </c>
      <c r="DP1001" s="239" t="str">
        <f t="shared" si="1544"/>
        <v/>
      </c>
    </row>
    <row r="1002" spans="1:120" ht="35.25" hidden="1" customHeight="1" x14ac:dyDescent="0.25">
      <c r="A1002" s="53" t="s">
        <v>4512</v>
      </c>
      <c r="B1002" s="53">
        <v>6000</v>
      </c>
      <c r="C1002" s="53" t="s">
        <v>71</v>
      </c>
      <c r="D1002" s="53" t="s">
        <v>3728</v>
      </c>
      <c r="E1002" s="53">
        <v>6</v>
      </c>
      <c r="F1002" s="53" t="s">
        <v>3906</v>
      </c>
      <c r="G1002" s="53" t="str">
        <f t="shared" si="1546"/>
        <v>6000-14</v>
      </c>
      <c r="H1002" s="53" t="s">
        <v>94</v>
      </c>
      <c r="I1002" s="53" t="s">
        <v>196</v>
      </c>
      <c r="J1002" s="53" t="s">
        <v>80</v>
      </c>
      <c r="K1002" s="53" t="s">
        <v>80</v>
      </c>
      <c r="L1002" s="53" t="s">
        <v>80</v>
      </c>
      <c r="M1002" s="53" t="s">
        <v>80</v>
      </c>
      <c r="N1002" s="53" t="s">
        <v>80</v>
      </c>
      <c r="O1002" s="53" t="s">
        <v>80</v>
      </c>
      <c r="P1002" s="53" t="s">
        <v>95</v>
      </c>
      <c r="Q1002" s="52">
        <v>0.15</v>
      </c>
      <c r="R1002" s="119">
        <f>+Q1002*Q1001</f>
        <v>4.4999999999999997E-3</v>
      </c>
      <c r="S1002" s="53">
        <v>2</v>
      </c>
      <c r="T1002" s="53" t="s">
        <v>84</v>
      </c>
      <c r="U1002" s="53" t="s">
        <v>96</v>
      </c>
      <c r="V1002" s="23">
        <v>44958</v>
      </c>
      <c r="W1002" s="23">
        <v>44986</v>
      </c>
      <c r="X1002" s="53" t="s">
        <v>3776</v>
      </c>
      <c r="Y1002" s="49" t="s">
        <v>97</v>
      </c>
      <c r="Z1002" s="59" t="s">
        <v>100</v>
      </c>
      <c r="AA1002" s="60">
        <v>1</v>
      </c>
      <c r="AB1002" s="62" t="s">
        <v>3907</v>
      </c>
      <c r="AC1002" s="62">
        <v>44986</v>
      </c>
      <c r="AD1002" s="60">
        <v>1</v>
      </c>
      <c r="AE1002" s="62" t="s">
        <v>3908</v>
      </c>
      <c r="AF1002" s="62">
        <v>44986</v>
      </c>
      <c r="AG1002" s="60" t="s">
        <v>79</v>
      </c>
      <c r="AH1002" s="60">
        <v>1</v>
      </c>
      <c r="AI1002" s="52">
        <f t="shared" si="1462"/>
        <v>4.4999999999999997E-3</v>
      </c>
      <c r="AJ1002" s="52">
        <f t="shared" ref="AJ1002:AJ1007" si="1553">+AI1002/R1002</f>
        <v>1</v>
      </c>
      <c r="AK1002" s="52"/>
      <c r="AL1002" s="239" t="str">
        <f t="shared" si="1482"/>
        <v/>
      </c>
      <c r="AM1002" s="239" t="str">
        <f t="shared" si="1483"/>
        <v/>
      </c>
      <c r="AN1002" s="239" t="str">
        <f t="shared" si="1484"/>
        <v/>
      </c>
      <c r="AO1002" s="239">
        <f t="shared" si="1485"/>
        <v>1</v>
      </c>
      <c r="AP1002" s="239" t="str">
        <f t="shared" si="1486"/>
        <v/>
      </c>
      <c r="AQ1002" s="239" t="str">
        <f t="shared" si="1487"/>
        <v/>
      </c>
      <c r="AR1002" s="239" t="str">
        <f t="shared" si="1488"/>
        <v/>
      </c>
      <c r="AS1002" s="239" t="str">
        <f t="shared" si="1489"/>
        <v/>
      </c>
      <c r="AT1002" s="239" t="str">
        <f t="shared" si="1490"/>
        <v/>
      </c>
      <c r="AU1002" s="239" t="str">
        <f t="shared" si="1463"/>
        <v/>
      </c>
      <c r="AV1002" s="239" t="str">
        <f t="shared" si="1464"/>
        <v/>
      </c>
      <c r="AW1002" s="239" t="str">
        <f t="shared" si="1465"/>
        <v/>
      </c>
      <c r="AX1002" s="239" t="str">
        <f t="shared" si="1466"/>
        <v/>
      </c>
      <c r="AY1002" s="239" t="str">
        <f t="shared" si="1467"/>
        <v/>
      </c>
      <c r="AZ1002" s="239" t="str">
        <f t="shared" si="1468"/>
        <v/>
      </c>
      <c r="BA1002" s="239" t="str">
        <f t="shared" si="1469"/>
        <v/>
      </c>
      <c r="BB1002" s="239" t="str">
        <f t="shared" si="1470"/>
        <v/>
      </c>
      <c r="BC1002" s="239" t="str">
        <f t="shared" si="1471"/>
        <v/>
      </c>
      <c r="BD1002" s="239" t="str">
        <f t="shared" si="1472"/>
        <v/>
      </c>
      <c r="BE1002" s="239" t="str">
        <f t="shared" si="1473"/>
        <v/>
      </c>
      <c r="BF1002" s="239" t="str">
        <f t="shared" si="1474"/>
        <v/>
      </c>
      <c r="BG1002" s="239" t="str">
        <f t="shared" si="1475"/>
        <v/>
      </c>
      <c r="BH1002" s="239" t="str">
        <f t="shared" si="1476"/>
        <v/>
      </c>
      <c r="BI1002" s="239" t="str">
        <f t="shared" si="1477"/>
        <v/>
      </c>
      <c r="BJ1002" s="239" t="str">
        <f t="shared" si="1478"/>
        <v/>
      </c>
      <c r="BK1002" s="239" t="str">
        <f t="shared" si="1479"/>
        <v/>
      </c>
      <c r="BL1002" s="239" t="str">
        <f t="shared" si="1480"/>
        <v/>
      </c>
      <c r="BN1002" s="239" t="str">
        <f t="shared" si="1491"/>
        <v/>
      </c>
      <c r="BO1002" s="239" t="str">
        <f t="shared" si="1492"/>
        <v/>
      </c>
      <c r="BP1002" s="239" t="str">
        <f t="shared" si="1493"/>
        <v/>
      </c>
      <c r="BQ1002" s="239">
        <f t="shared" si="1494"/>
        <v>1</v>
      </c>
      <c r="BR1002" s="239" t="str">
        <f t="shared" si="1495"/>
        <v/>
      </c>
      <c r="BS1002" s="239" t="str">
        <f t="shared" si="1496"/>
        <v/>
      </c>
      <c r="BT1002" s="239" t="str">
        <f t="shared" si="1497"/>
        <v/>
      </c>
      <c r="BU1002" s="239" t="str">
        <f t="shared" si="1498"/>
        <v/>
      </c>
      <c r="BV1002" s="239" t="str">
        <f t="shared" si="1499"/>
        <v/>
      </c>
      <c r="BW1002" s="239" t="str">
        <f t="shared" si="1500"/>
        <v/>
      </c>
      <c r="BX1002" s="239" t="str">
        <f t="shared" si="1501"/>
        <v/>
      </c>
      <c r="BY1002" s="239" t="str">
        <f t="shared" si="1502"/>
        <v/>
      </c>
      <c r="BZ1002" s="239" t="str">
        <f t="shared" si="1503"/>
        <v/>
      </c>
      <c r="CA1002" s="239" t="str">
        <f t="shared" si="1504"/>
        <v/>
      </c>
      <c r="CB1002" s="239" t="str">
        <f t="shared" si="1505"/>
        <v/>
      </c>
      <c r="CC1002" s="239" t="str">
        <f t="shared" si="1506"/>
        <v/>
      </c>
      <c r="CD1002" s="239" t="str">
        <f t="shared" si="1507"/>
        <v/>
      </c>
      <c r="CE1002" s="239" t="str">
        <f t="shared" si="1508"/>
        <v/>
      </c>
      <c r="CF1002" s="239" t="str">
        <f t="shared" si="1509"/>
        <v/>
      </c>
      <c r="CG1002" s="239" t="str">
        <f t="shared" si="1510"/>
        <v/>
      </c>
      <c r="CH1002" s="239" t="str">
        <f t="shared" si="1511"/>
        <v/>
      </c>
      <c r="CI1002" s="239" t="str">
        <f t="shared" si="1512"/>
        <v/>
      </c>
      <c r="CJ1002" s="239" t="str">
        <f t="shared" si="1513"/>
        <v/>
      </c>
      <c r="CK1002" s="239" t="str">
        <f t="shared" si="1514"/>
        <v/>
      </c>
      <c r="CL1002" s="239" t="str">
        <f t="shared" si="1515"/>
        <v/>
      </c>
      <c r="CM1002" s="239" t="str">
        <f t="shared" si="1516"/>
        <v/>
      </c>
      <c r="CN1002" s="239" t="str">
        <f t="shared" si="1517"/>
        <v/>
      </c>
      <c r="CP1002" s="239" t="str">
        <f t="shared" si="1518"/>
        <v/>
      </c>
      <c r="CQ1002" s="239" t="str">
        <f t="shared" si="1519"/>
        <v/>
      </c>
      <c r="CR1002" s="239" t="str">
        <f t="shared" si="1520"/>
        <v/>
      </c>
      <c r="CS1002" s="239" t="str">
        <f t="shared" si="1521"/>
        <v>1er trimestre</v>
      </c>
      <c r="CT1002" s="239" t="str">
        <f t="shared" si="1522"/>
        <v/>
      </c>
      <c r="CU1002" s="239" t="str">
        <f t="shared" si="1523"/>
        <v/>
      </c>
      <c r="CV1002" s="239" t="str">
        <f t="shared" si="1524"/>
        <v/>
      </c>
      <c r="CW1002" s="239" t="str">
        <f t="shared" si="1525"/>
        <v/>
      </c>
      <c r="CX1002" s="239" t="str">
        <f t="shared" si="1526"/>
        <v/>
      </c>
      <c r="CY1002" s="239" t="str">
        <f t="shared" si="1527"/>
        <v/>
      </c>
      <c r="CZ1002" s="239" t="str">
        <f t="shared" si="1528"/>
        <v/>
      </c>
      <c r="DA1002" s="239" t="str">
        <f t="shared" si="1529"/>
        <v/>
      </c>
      <c r="DB1002" s="239" t="str">
        <f t="shared" si="1530"/>
        <v/>
      </c>
      <c r="DC1002" s="239" t="str">
        <f t="shared" si="1531"/>
        <v/>
      </c>
      <c r="DD1002" s="239" t="str">
        <f t="shared" si="1532"/>
        <v/>
      </c>
      <c r="DE1002" s="239" t="str">
        <f t="shared" si="1533"/>
        <v/>
      </c>
      <c r="DF1002" s="239" t="str">
        <f t="shared" si="1534"/>
        <v/>
      </c>
      <c r="DG1002" s="239" t="str">
        <f t="shared" si="1535"/>
        <v/>
      </c>
      <c r="DH1002" s="239" t="str">
        <f t="shared" si="1536"/>
        <v/>
      </c>
      <c r="DI1002" s="239" t="str">
        <f t="shared" si="1537"/>
        <v/>
      </c>
      <c r="DJ1002" s="239" t="str">
        <f t="shared" si="1538"/>
        <v/>
      </c>
      <c r="DK1002" s="239" t="str">
        <f t="shared" si="1539"/>
        <v/>
      </c>
      <c r="DL1002" s="239" t="str">
        <f t="shared" si="1540"/>
        <v/>
      </c>
      <c r="DM1002" s="239" t="str">
        <f t="shared" si="1541"/>
        <v/>
      </c>
      <c r="DN1002" s="239" t="str">
        <f t="shared" si="1542"/>
        <v/>
      </c>
      <c r="DO1002" s="239" t="str">
        <f t="shared" si="1543"/>
        <v/>
      </c>
      <c r="DP1002" s="239" t="str">
        <f t="shared" si="1544"/>
        <v/>
      </c>
    </row>
    <row r="1003" spans="1:120" ht="35.25" hidden="1" customHeight="1" x14ac:dyDescent="0.25">
      <c r="A1003" s="53" t="s">
        <v>4512</v>
      </c>
      <c r="B1003" s="53">
        <v>6000</v>
      </c>
      <c r="C1003" s="53" t="s">
        <v>71</v>
      </c>
      <c r="D1003" s="53" t="s">
        <v>3728</v>
      </c>
      <c r="E1003" s="53">
        <v>6</v>
      </c>
      <c r="F1003" s="53" t="s">
        <v>3909</v>
      </c>
      <c r="G1003" s="53" t="str">
        <f t="shared" si="1546"/>
        <v>6000-14</v>
      </c>
      <c r="H1003" s="53" t="s">
        <v>94</v>
      </c>
      <c r="I1003" s="53" t="s">
        <v>196</v>
      </c>
      <c r="J1003" s="53" t="s">
        <v>80</v>
      </c>
      <c r="K1003" s="53" t="s">
        <v>80</v>
      </c>
      <c r="L1003" s="53" t="s">
        <v>80</v>
      </c>
      <c r="M1003" s="53" t="s">
        <v>80</v>
      </c>
      <c r="N1003" s="53" t="s">
        <v>80</v>
      </c>
      <c r="O1003" s="53" t="s">
        <v>80</v>
      </c>
      <c r="P1003" s="53" t="s">
        <v>103</v>
      </c>
      <c r="Q1003" s="52">
        <v>0.15</v>
      </c>
      <c r="R1003" s="119">
        <f>+Q1003*Q1001</f>
        <v>4.4999999999999997E-3</v>
      </c>
      <c r="S1003" s="53">
        <v>1</v>
      </c>
      <c r="T1003" s="53" t="s">
        <v>84</v>
      </c>
      <c r="U1003" s="53" t="s">
        <v>104</v>
      </c>
      <c r="V1003" s="23">
        <v>44987</v>
      </c>
      <c r="W1003" s="23">
        <v>45002</v>
      </c>
      <c r="X1003" s="53" t="s">
        <v>105</v>
      </c>
      <c r="Y1003" s="49" t="s">
        <v>97</v>
      </c>
      <c r="Z1003" s="59" t="s">
        <v>100</v>
      </c>
      <c r="AA1003" s="60">
        <v>1</v>
      </c>
      <c r="AB1003" s="62" t="s">
        <v>3910</v>
      </c>
      <c r="AC1003" s="62">
        <v>45002</v>
      </c>
      <c r="AD1003" s="60">
        <v>1</v>
      </c>
      <c r="AE1003" s="62" t="s">
        <v>3911</v>
      </c>
      <c r="AF1003" s="62">
        <v>45002</v>
      </c>
      <c r="AG1003" s="60" t="s">
        <v>125</v>
      </c>
      <c r="AH1003" s="60">
        <v>0.95</v>
      </c>
      <c r="AI1003" s="52">
        <f t="shared" si="1462"/>
        <v>4.4999999999999997E-3</v>
      </c>
      <c r="AJ1003" s="52">
        <f t="shared" si="1553"/>
        <v>1</v>
      </c>
      <c r="AK1003" s="52"/>
      <c r="AL1003" s="239" t="str">
        <f t="shared" si="1482"/>
        <v/>
      </c>
      <c r="AM1003" s="239" t="str">
        <f t="shared" si="1483"/>
        <v/>
      </c>
      <c r="AN1003" s="239" t="str">
        <f t="shared" si="1484"/>
        <v/>
      </c>
      <c r="AO1003" s="239">
        <f t="shared" si="1485"/>
        <v>1</v>
      </c>
      <c r="AP1003" s="239" t="str">
        <f t="shared" si="1486"/>
        <v/>
      </c>
      <c r="AQ1003" s="239" t="str">
        <f t="shared" si="1487"/>
        <v/>
      </c>
      <c r="AR1003" s="239" t="str">
        <f t="shared" si="1488"/>
        <v/>
      </c>
      <c r="AS1003" s="239" t="str">
        <f t="shared" si="1489"/>
        <v/>
      </c>
      <c r="AT1003" s="239" t="str">
        <f t="shared" si="1490"/>
        <v/>
      </c>
      <c r="AU1003" s="239" t="str">
        <f t="shared" si="1463"/>
        <v/>
      </c>
      <c r="AV1003" s="239" t="str">
        <f t="shared" si="1464"/>
        <v/>
      </c>
      <c r="AW1003" s="239" t="str">
        <f t="shared" si="1465"/>
        <v/>
      </c>
      <c r="AX1003" s="239" t="str">
        <f t="shared" si="1466"/>
        <v/>
      </c>
      <c r="AY1003" s="239" t="str">
        <f t="shared" si="1467"/>
        <v/>
      </c>
      <c r="AZ1003" s="239" t="str">
        <f t="shared" si="1468"/>
        <v/>
      </c>
      <c r="BA1003" s="239" t="str">
        <f t="shared" si="1469"/>
        <v/>
      </c>
      <c r="BB1003" s="239" t="str">
        <f t="shared" si="1470"/>
        <v/>
      </c>
      <c r="BC1003" s="239" t="str">
        <f t="shared" si="1471"/>
        <v/>
      </c>
      <c r="BD1003" s="239" t="str">
        <f t="shared" si="1472"/>
        <v/>
      </c>
      <c r="BE1003" s="239" t="str">
        <f t="shared" si="1473"/>
        <v/>
      </c>
      <c r="BF1003" s="239" t="str">
        <f t="shared" si="1474"/>
        <v/>
      </c>
      <c r="BG1003" s="239" t="str">
        <f t="shared" si="1475"/>
        <v/>
      </c>
      <c r="BH1003" s="239" t="str">
        <f t="shared" si="1476"/>
        <v/>
      </c>
      <c r="BI1003" s="239" t="str">
        <f t="shared" si="1477"/>
        <v/>
      </c>
      <c r="BJ1003" s="239" t="str">
        <f t="shared" si="1478"/>
        <v/>
      </c>
      <c r="BK1003" s="239" t="str">
        <f t="shared" si="1479"/>
        <v/>
      </c>
      <c r="BL1003" s="239" t="str">
        <f t="shared" si="1480"/>
        <v/>
      </c>
      <c r="BN1003" s="239" t="str">
        <f t="shared" si="1491"/>
        <v/>
      </c>
      <c r="BO1003" s="239" t="str">
        <f t="shared" si="1492"/>
        <v/>
      </c>
      <c r="BP1003" s="239" t="str">
        <f t="shared" si="1493"/>
        <v/>
      </c>
      <c r="BQ1003" s="239">
        <f t="shared" si="1494"/>
        <v>0.95</v>
      </c>
      <c r="BR1003" s="239" t="str">
        <f t="shared" si="1495"/>
        <v/>
      </c>
      <c r="BS1003" s="239" t="str">
        <f t="shared" si="1496"/>
        <v/>
      </c>
      <c r="BT1003" s="239" t="str">
        <f t="shared" si="1497"/>
        <v/>
      </c>
      <c r="BU1003" s="239" t="str">
        <f t="shared" si="1498"/>
        <v/>
      </c>
      <c r="BV1003" s="239" t="str">
        <f t="shared" si="1499"/>
        <v/>
      </c>
      <c r="BW1003" s="239" t="str">
        <f t="shared" si="1500"/>
        <v/>
      </c>
      <c r="BX1003" s="239" t="str">
        <f t="shared" si="1501"/>
        <v/>
      </c>
      <c r="BY1003" s="239" t="str">
        <f t="shared" si="1502"/>
        <v/>
      </c>
      <c r="BZ1003" s="239" t="str">
        <f t="shared" si="1503"/>
        <v/>
      </c>
      <c r="CA1003" s="239" t="str">
        <f t="shared" si="1504"/>
        <v/>
      </c>
      <c r="CB1003" s="239" t="str">
        <f t="shared" si="1505"/>
        <v/>
      </c>
      <c r="CC1003" s="239" t="str">
        <f t="shared" si="1506"/>
        <v/>
      </c>
      <c r="CD1003" s="239" t="str">
        <f t="shared" si="1507"/>
        <v/>
      </c>
      <c r="CE1003" s="239" t="str">
        <f t="shared" si="1508"/>
        <v/>
      </c>
      <c r="CF1003" s="239" t="str">
        <f t="shared" si="1509"/>
        <v/>
      </c>
      <c r="CG1003" s="239" t="str">
        <f t="shared" si="1510"/>
        <v/>
      </c>
      <c r="CH1003" s="239" t="str">
        <f t="shared" si="1511"/>
        <v/>
      </c>
      <c r="CI1003" s="239" t="str">
        <f t="shared" si="1512"/>
        <v/>
      </c>
      <c r="CJ1003" s="239" t="str">
        <f t="shared" si="1513"/>
        <v/>
      </c>
      <c r="CK1003" s="239" t="str">
        <f t="shared" si="1514"/>
        <v/>
      </c>
      <c r="CL1003" s="239" t="str">
        <f t="shared" si="1515"/>
        <v/>
      </c>
      <c r="CM1003" s="239" t="str">
        <f t="shared" si="1516"/>
        <v/>
      </c>
      <c r="CN1003" s="239" t="str">
        <f t="shared" si="1517"/>
        <v/>
      </c>
      <c r="CP1003" s="239" t="str">
        <f t="shared" si="1518"/>
        <v/>
      </c>
      <c r="CQ1003" s="239" t="str">
        <f t="shared" si="1519"/>
        <v/>
      </c>
      <c r="CR1003" s="239" t="str">
        <f t="shared" si="1520"/>
        <v/>
      </c>
      <c r="CS1003" s="239" t="str">
        <f t="shared" si="1521"/>
        <v>1er trimestre</v>
      </c>
      <c r="CT1003" s="239" t="str">
        <f t="shared" si="1522"/>
        <v/>
      </c>
      <c r="CU1003" s="239" t="str">
        <f t="shared" si="1523"/>
        <v/>
      </c>
      <c r="CV1003" s="239" t="str">
        <f t="shared" si="1524"/>
        <v/>
      </c>
      <c r="CW1003" s="239" t="str">
        <f t="shared" si="1525"/>
        <v/>
      </c>
      <c r="CX1003" s="239" t="str">
        <f t="shared" si="1526"/>
        <v/>
      </c>
      <c r="CY1003" s="239" t="str">
        <f t="shared" si="1527"/>
        <v/>
      </c>
      <c r="CZ1003" s="239" t="str">
        <f t="shared" si="1528"/>
        <v/>
      </c>
      <c r="DA1003" s="239" t="str">
        <f t="shared" si="1529"/>
        <v/>
      </c>
      <c r="DB1003" s="239" t="str">
        <f t="shared" si="1530"/>
        <v/>
      </c>
      <c r="DC1003" s="239" t="str">
        <f t="shared" si="1531"/>
        <v/>
      </c>
      <c r="DD1003" s="239" t="str">
        <f t="shared" si="1532"/>
        <v/>
      </c>
      <c r="DE1003" s="239" t="str">
        <f t="shared" si="1533"/>
        <v/>
      </c>
      <c r="DF1003" s="239" t="str">
        <f t="shared" si="1534"/>
        <v/>
      </c>
      <c r="DG1003" s="239" t="str">
        <f t="shared" si="1535"/>
        <v/>
      </c>
      <c r="DH1003" s="239" t="str">
        <f t="shared" si="1536"/>
        <v/>
      </c>
      <c r="DI1003" s="239" t="str">
        <f t="shared" si="1537"/>
        <v/>
      </c>
      <c r="DJ1003" s="239" t="str">
        <f t="shared" si="1538"/>
        <v/>
      </c>
      <c r="DK1003" s="239" t="str">
        <f t="shared" si="1539"/>
        <v/>
      </c>
      <c r="DL1003" s="239" t="str">
        <f t="shared" si="1540"/>
        <v/>
      </c>
      <c r="DM1003" s="239" t="str">
        <f t="shared" si="1541"/>
        <v/>
      </c>
      <c r="DN1003" s="239" t="str">
        <f t="shared" si="1542"/>
        <v/>
      </c>
      <c r="DO1003" s="239" t="str">
        <f t="shared" si="1543"/>
        <v/>
      </c>
      <c r="DP1003" s="239" t="str">
        <f t="shared" si="1544"/>
        <v/>
      </c>
    </row>
    <row r="1004" spans="1:120" ht="35.25" hidden="1" customHeight="1" x14ac:dyDescent="0.25">
      <c r="A1004" s="53" t="s">
        <v>4512</v>
      </c>
      <c r="B1004" s="53">
        <v>6000</v>
      </c>
      <c r="C1004" s="53" t="s">
        <v>71</v>
      </c>
      <c r="D1004" s="53" t="s">
        <v>3728</v>
      </c>
      <c r="E1004" s="53">
        <v>6</v>
      </c>
      <c r="F1004" s="53" t="s">
        <v>3912</v>
      </c>
      <c r="G1004" s="53" t="str">
        <f t="shared" si="1546"/>
        <v>6000-14</v>
      </c>
      <c r="H1004" s="53" t="s">
        <v>94</v>
      </c>
      <c r="I1004" s="53" t="s">
        <v>196</v>
      </c>
      <c r="J1004" s="53" t="s">
        <v>80</v>
      </c>
      <c r="K1004" s="53" t="s">
        <v>80</v>
      </c>
      <c r="L1004" s="53" t="s">
        <v>80</v>
      </c>
      <c r="M1004" s="53" t="s">
        <v>80</v>
      </c>
      <c r="N1004" s="53" t="s">
        <v>80</v>
      </c>
      <c r="O1004" s="53" t="s">
        <v>80</v>
      </c>
      <c r="P1004" s="53" t="s">
        <v>109</v>
      </c>
      <c r="Q1004" s="52">
        <v>0.15</v>
      </c>
      <c r="R1004" s="119">
        <f>+Q1004*Q1001</f>
        <v>4.4999999999999997E-3</v>
      </c>
      <c r="S1004" s="53">
        <v>2</v>
      </c>
      <c r="T1004" s="53" t="s">
        <v>84</v>
      </c>
      <c r="U1004" s="53" t="s">
        <v>110</v>
      </c>
      <c r="V1004" s="23">
        <v>45006</v>
      </c>
      <c r="W1004" s="23">
        <v>45044</v>
      </c>
      <c r="X1004" s="53" t="s">
        <v>3776</v>
      </c>
      <c r="Y1004" s="49" t="s">
        <v>167</v>
      </c>
      <c r="Z1004" s="59" t="s">
        <v>100</v>
      </c>
      <c r="AA1004" s="60">
        <v>1</v>
      </c>
      <c r="AB1004" s="62" t="s">
        <v>3913</v>
      </c>
      <c r="AC1004" s="62">
        <v>45044</v>
      </c>
      <c r="AD1004" s="60">
        <v>1</v>
      </c>
      <c r="AE1004" s="62" t="s">
        <v>3831</v>
      </c>
      <c r="AF1004" s="62">
        <v>45044</v>
      </c>
      <c r="AG1004" s="60" t="s">
        <v>79</v>
      </c>
      <c r="AH1004" s="60">
        <v>1</v>
      </c>
      <c r="AI1004" s="52">
        <f t="shared" si="1462"/>
        <v>4.4999999999999997E-3</v>
      </c>
      <c r="AJ1004" s="52">
        <f t="shared" si="1553"/>
        <v>1</v>
      </c>
      <c r="AK1004" s="52"/>
      <c r="AL1004" s="239" t="str">
        <f t="shared" si="1482"/>
        <v/>
      </c>
      <c r="AM1004" s="239" t="str">
        <f t="shared" si="1483"/>
        <v/>
      </c>
      <c r="AN1004" s="239" t="str">
        <f t="shared" si="1484"/>
        <v/>
      </c>
      <c r="AO1004" s="239">
        <f t="shared" si="1485"/>
        <v>1</v>
      </c>
      <c r="AP1004" s="239" t="str">
        <f t="shared" si="1486"/>
        <v/>
      </c>
      <c r="AQ1004" s="239" t="str">
        <f t="shared" si="1487"/>
        <v/>
      </c>
      <c r="AR1004" s="239" t="str">
        <f t="shared" si="1488"/>
        <v/>
      </c>
      <c r="AS1004" s="239" t="str">
        <f t="shared" si="1489"/>
        <v/>
      </c>
      <c r="AT1004" s="239" t="str">
        <f t="shared" si="1490"/>
        <v/>
      </c>
      <c r="AU1004" s="239" t="str">
        <f t="shared" si="1463"/>
        <v/>
      </c>
      <c r="AV1004" s="239" t="str">
        <f t="shared" si="1464"/>
        <v/>
      </c>
      <c r="AW1004" s="239" t="str">
        <f t="shared" si="1465"/>
        <v/>
      </c>
      <c r="AX1004" s="239" t="str">
        <f t="shared" si="1466"/>
        <v/>
      </c>
      <c r="AY1004" s="239" t="str">
        <f t="shared" si="1467"/>
        <v/>
      </c>
      <c r="AZ1004" s="239" t="str">
        <f t="shared" si="1468"/>
        <v/>
      </c>
      <c r="BA1004" s="239" t="str">
        <f t="shared" si="1469"/>
        <v/>
      </c>
      <c r="BB1004" s="239" t="str">
        <f t="shared" si="1470"/>
        <v/>
      </c>
      <c r="BC1004" s="239" t="str">
        <f t="shared" si="1471"/>
        <v/>
      </c>
      <c r="BD1004" s="239" t="str">
        <f t="shared" si="1472"/>
        <v/>
      </c>
      <c r="BE1004" s="239" t="str">
        <f t="shared" si="1473"/>
        <v/>
      </c>
      <c r="BF1004" s="239" t="str">
        <f t="shared" si="1474"/>
        <v/>
      </c>
      <c r="BG1004" s="239" t="str">
        <f t="shared" si="1475"/>
        <v/>
      </c>
      <c r="BH1004" s="239" t="str">
        <f t="shared" si="1476"/>
        <v/>
      </c>
      <c r="BI1004" s="239" t="str">
        <f t="shared" si="1477"/>
        <v/>
      </c>
      <c r="BJ1004" s="239" t="str">
        <f t="shared" si="1478"/>
        <v/>
      </c>
      <c r="BK1004" s="239" t="str">
        <f t="shared" si="1479"/>
        <v/>
      </c>
      <c r="BL1004" s="239" t="str">
        <f t="shared" si="1480"/>
        <v/>
      </c>
      <c r="BN1004" s="239" t="str">
        <f t="shared" si="1491"/>
        <v/>
      </c>
      <c r="BO1004" s="239" t="str">
        <f t="shared" si="1492"/>
        <v/>
      </c>
      <c r="BP1004" s="239" t="str">
        <f t="shared" si="1493"/>
        <v/>
      </c>
      <c r="BQ1004" s="239">
        <f t="shared" si="1494"/>
        <v>1</v>
      </c>
      <c r="BR1004" s="239" t="str">
        <f t="shared" si="1495"/>
        <v/>
      </c>
      <c r="BS1004" s="239" t="str">
        <f t="shared" si="1496"/>
        <v/>
      </c>
      <c r="BT1004" s="239" t="str">
        <f t="shared" si="1497"/>
        <v/>
      </c>
      <c r="BU1004" s="239" t="str">
        <f t="shared" si="1498"/>
        <v/>
      </c>
      <c r="BV1004" s="239" t="str">
        <f t="shared" si="1499"/>
        <v/>
      </c>
      <c r="BW1004" s="239" t="str">
        <f t="shared" si="1500"/>
        <v/>
      </c>
      <c r="BX1004" s="239" t="str">
        <f t="shared" si="1501"/>
        <v/>
      </c>
      <c r="BY1004" s="239" t="str">
        <f t="shared" si="1502"/>
        <v/>
      </c>
      <c r="BZ1004" s="239" t="str">
        <f t="shared" si="1503"/>
        <v/>
      </c>
      <c r="CA1004" s="239" t="str">
        <f t="shared" si="1504"/>
        <v/>
      </c>
      <c r="CB1004" s="239" t="str">
        <f t="shared" si="1505"/>
        <v/>
      </c>
      <c r="CC1004" s="239" t="str">
        <f t="shared" si="1506"/>
        <v/>
      </c>
      <c r="CD1004" s="239" t="str">
        <f t="shared" si="1507"/>
        <v/>
      </c>
      <c r="CE1004" s="239" t="str">
        <f t="shared" si="1508"/>
        <v/>
      </c>
      <c r="CF1004" s="239" t="str">
        <f t="shared" si="1509"/>
        <v/>
      </c>
      <c r="CG1004" s="239" t="str">
        <f t="shared" si="1510"/>
        <v/>
      </c>
      <c r="CH1004" s="239" t="str">
        <f t="shared" si="1511"/>
        <v/>
      </c>
      <c r="CI1004" s="239" t="str">
        <f t="shared" si="1512"/>
        <v/>
      </c>
      <c r="CJ1004" s="239" t="str">
        <f t="shared" si="1513"/>
        <v/>
      </c>
      <c r="CK1004" s="239" t="str">
        <f t="shared" si="1514"/>
        <v/>
      </c>
      <c r="CL1004" s="239" t="str">
        <f t="shared" si="1515"/>
        <v/>
      </c>
      <c r="CM1004" s="239" t="str">
        <f t="shared" si="1516"/>
        <v/>
      </c>
      <c r="CN1004" s="239" t="str">
        <f t="shared" si="1517"/>
        <v/>
      </c>
      <c r="CP1004" s="239" t="str">
        <f t="shared" si="1518"/>
        <v/>
      </c>
      <c r="CQ1004" s="239" t="str">
        <f t="shared" si="1519"/>
        <v/>
      </c>
      <c r="CR1004" s="239" t="str">
        <f t="shared" si="1520"/>
        <v/>
      </c>
      <c r="CS1004" s="239" t="str">
        <f t="shared" si="1521"/>
        <v>2do trimestre</v>
      </c>
      <c r="CT1004" s="239" t="str">
        <f t="shared" si="1522"/>
        <v/>
      </c>
      <c r="CU1004" s="239" t="str">
        <f t="shared" si="1523"/>
        <v/>
      </c>
      <c r="CV1004" s="239" t="str">
        <f t="shared" si="1524"/>
        <v/>
      </c>
      <c r="CW1004" s="239" t="str">
        <f t="shared" si="1525"/>
        <v/>
      </c>
      <c r="CX1004" s="239" t="str">
        <f t="shared" si="1526"/>
        <v/>
      </c>
      <c r="CY1004" s="239" t="str">
        <f t="shared" si="1527"/>
        <v/>
      </c>
      <c r="CZ1004" s="239" t="str">
        <f t="shared" si="1528"/>
        <v/>
      </c>
      <c r="DA1004" s="239" t="str">
        <f t="shared" si="1529"/>
        <v/>
      </c>
      <c r="DB1004" s="239" t="str">
        <f t="shared" si="1530"/>
        <v/>
      </c>
      <c r="DC1004" s="239" t="str">
        <f t="shared" si="1531"/>
        <v/>
      </c>
      <c r="DD1004" s="239" t="str">
        <f t="shared" si="1532"/>
        <v/>
      </c>
      <c r="DE1004" s="239" t="str">
        <f t="shared" si="1533"/>
        <v/>
      </c>
      <c r="DF1004" s="239" t="str">
        <f t="shared" si="1534"/>
        <v/>
      </c>
      <c r="DG1004" s="239" t="str">
        <f t="shared" si="1535"/>
        <v/>
      </c>
      <c r="DH1004" s="239" t="str">
        <f t="shared" si="1536"/>
        <v/>
      </c>
      <c r="DI1004" s="239" t="str">
        <f t="shared" si="1537"/>
        <v/>
      </c>
      <c r="DJ1004" s="239" t="str">
        <f t="shared" si="1538"/>
        <v/>
      </c>
      <c r="DK1004" s="239" t="str">
        <f t="shared" si="1539"/>
        <v/>
      </c>
      <c r="DL1004" s="239" t="str">
        <f t="shared" si="1540"/>
        <v/>
      </c>
      <c r="DM1004" s="239" t="str">
        <f t="shared" si="1541"/>
        <v/>
      </c>
      <c r="DN1004" s="239" t="str">
        <f t="shared" si="1542"/>
        <v/>
      </c>
      <c r="DO1004" s="239" t="str">
        <f t="shared" si="1543"/>
        <v/>
      </c>
      <c r="DP1004" s="239" t="str">
        <f t="shared" si="1544"/>
        <v/>
      </c>
    </row>
    <row r="1005" spans="1:120" ht="35.25" hidden="1" customHeight="1" x14ac:dyDescent="0.25">
      <c r="A1005" s="53" t="s">
        <v>4512</v>
      </c>
      <c r="B1005" s="53">
        <v>6000</v>
      </c>
      <c r="C1005" s="53" t="s">
        <v>71</v>
      </c>
      <c r="D1005" s="53" t="s">
        <v>3728</v>
      </c>
      <c r="E1005" s="53">
        <v>6</v>
      </c>
      <c r="F1005" s="53" t="s">
        <v>3914</v>
      </c>
      <c r="G1005" s="53" t="str">
        <f t="shared" si="1546"/>
        <v>6000-14</v>
      </c>
      <c r="H1005" s="53" t="s">
        <v>94</v>
      </c>
      <c r="I1005" s="53" t="s">
        <v>196</v>
      </c>
      <c r="J1005" s="53" t="s">
        <v>80</v>
      </c>
      <c r="K1005" s="53" t="s">
        <v>80</v>
      </c>
      <c r="L1005" s="53" t="s">
        <v>80</v>
      </c>
      <c r="M1005" s="53" t="s">
        <v>80</v>
      </c>
      <c r="N1005" s="53" t="s">
        <v>80</v>
      </c>
      <c r="O1005" s="53" t="s">
        <v>80</v>
      </c>
      <c r="P1005" s="53" t="s">
        <v>3833</v>
      </c>
      <c r="Q1005" s="52">
        <v>0.15</v>
      </c>
      <c r="R1005" s="119">
        <f>+Q1005*Q1001</f>
        <v>4.4999999999999997E-3</v>
      </c>
      <c r="S1005" s="53">
        <v>2</v>
      </c>
      <c r="T1005" s="53" t="s">
        <v>84</v>
      </c>
      <c r="U1005" s="53" t="s">
        <v>96</v>
      </c>
      <c r="V1005" s="23">
        <v>45048</v>
      </c>
      <c r="W1005" s="23">
        <v>45170</v>
      </c>
      <c r="X1005" s="53" t="s">
        <v>3776</v>
      </c>
      <c r="Y1005" s="49" t="s">
        <v>202</v>
      </c>
      <c r="Z1005" s="59" t="s">
        <v>100</v>
      </c>
      <c r="AA1005" s="60">
        <v>1</v>
      </c>
      <c r="AB1005" s="60" t="s">
        <v>3915</v>
      </c>
      <c r="AC1005" s="69">
        <v>45170</v>
      </c>
      <c r="AD1005" s="60">
        <v>1</v>
      </c>
      <c r="AE1005" s="60" t="s">
        <v>3916</v>
      </c>
      <c r="AF1005" s="69">
        <v>45170</v>
      </c>
      <c r="AG1005" s="60" t="s">
        <v>79</v>
      </c>
      <c r="AH1005" s="60">
        <v>1</v>
      </c>
      <c r="AI1005" s="52">
        <f t="shared" si="1462"/>
        <v>4.4999999999999997E-3</v>
      </c>
      <c r="AJ1005" s="52">
        <f t="shared" si="1553"/>
        <v>1</v>
      </c>
      <c r="AK1005" s="52"/>
      <c r="AL1005" s="239" t="str">
        <f t="shared" si="1482"/>
        <v/>
      </c>
      <c r="AM1005" s="239" t="str">
        <f t="shared" si="1483"/>
        <v/>
      </c>
      <c r="AN1005" s="239" t="str">
        <f t="shared" si="1484"/>
        <v/>
      </c>
      <c r="AO1005" s="239">
        <f t="shared" si="1485"/>
        <v>1</v>
      </c>
      <c r="AP1005" s="239" t="str">
        <f t="shared" si="1486"/>
        <v/>
      </c>
      <c r="AQ1005" s="239" t="str">
        <f t="shared" si="1487"/>
        <v/>
      </c>
      <c r="AR1005" s="239" t="str">
        <f t="shared" si="1488"/>
        <v/>
      </c>
      <c r="AS1005" s="239" t="str">
        <f t="shared" si="1489"/>
        <v/>
      </c>
      <c r="AT1005" s="239" t="str">
        <f t="shared" si="1490"/>
        <v/>
      </c>
      <c r="AU1005" s="239" t="str">
        <f t="shared" si="1463"/>
        <v/>
      </c>
      <c r="AV1005" s="239" t="str">
        <f t="shared" si="1464"/>
        <v/>
      </c>
      <c r="AW1005" s="239" t="str">
        <f t="shared" si="1465"/>
        <v/>
      </c>
      <c r="AX1005" s="239" t="str">
        <f t="shared" si="1466"/>
        <v/>
      </c>
      <c r="AY1005" s="239" t="str">
        <f t="shared" si="1467"/>
        <v/>
      </c>
      <c r="AZ1005" s="239" t="str">
        <f t="shared" si="1468"/>
        <v/>
      </c>
      <c r="BA1005" s="239" t="str">
        <f t="shared" si="1469"/>
        <v/>
      </c>
      <c r="BB1005" s="239" t="str">
        <f t="shared" si="1470"/>
        <v/>
      </c>
      <c r="BC1005" s="239" t="str">
        <f t="shared" si="1471"/>
        <v/>
      </c>
      <c r="BD1005" s="239" t="str">
        <f t="shared" si="1472"/>
        <v/>
      </c>
      <c r="BE1005" s="239" t="str">
        <f t="shared" si="1473"/>
        <v/>
      </c>
      <c r="BF1005" s="239" t="str">
        <f t="shared" si="1474"/>
        <v/>
      </c>
      <c r="BG1005" s="239" t="str">
        <f t="shared" si="1475"/>
        <v/>
      </c>
      <c r="BH1005" s="239" t="str">
        <f t="shared" si="1476"/>
        <v/>
      </c>
      <c r="BI1005" s="239" t="str">
        <f t="shared" si="1477"/>
        <v/>
      </c>
      <c r="BJ1005" s="239" t="str">
        <f t="shared" si="1478"/>
        <v/>
      </c>
      <c r="BK1005" s="239" t="str">
        <f t="shared" si="1479"/>
        <v/>
      </c>
      <c r="BL1005" s="239" t="str">
        <f t="shared" si="1480"/>
        <v/>
      </c>
      <c r="BN1005" s="239" t="str">
        <f t="shared" si="1491"/>
        <v/>
      </c>
      <c r="BO1005" s="239" t="str">
        <f t="shared" si="1492"/>
        <v/>
      </c>
      <c r="BP1005" s="239" t="str">
        <f t="shared" si="1493"/>
        <v/>
      </c>
      <c r="BQ1005" s="239">
        <f t="shared" si="1494"/>
        <v>1</v>
      </c>
      <c r="BR1005" s="239" t="str">
        <f t="shared" si="1495"/>
        <v/>
      </c>
      <c r="BS1005" s="239" t="str">
        <f t="shared" si="1496"/>
        <v/>
      </c>
      <c r="BT1005" s="239" t="str">
        <f t="shared" si="1497"/>
        <v/>
      </c>
      <c r="BU1005" s="239" t="str">
        <f t="shared" si="1498"/>
        <v/>
      </c>
      <c r="BV1005" s="239" t="str">
        <f t="shared" si="1499"/>
        <v/>
      </c>
      <c r="BW1005" s="239" t="str">
        <f t="shared" si="1500"/>
        <v/>
      </c>
      <c r="BX1005" s="239" t="str">
        <f t="shared" si="1501"/>
        <v/>
      </c>
      <c r="BY1005" s="239" t="str">
        <f t="shared" si="1502"/>
        <v/>
      </c>
      <c r="BZ1005" s="239" t="str">
        <f t="shared" si="1503"/>
        <v/>
      </c>
      <c r="CA1005" s="239" t="str">
        <f t="shared" si="1504"/>
        <v/>
      </c>
      <c r="CB1005" s="239" t="str">
        <f t="shared" si="1505"/>
        <v/>
      </c>
      <c r="CC1005" s="239" t="str">
        <f t="shared" si="1506"/>
        <v/>
      </c>
      <c r="CD1005" s="239" t="str">
        <f t="shared" si="1507"/>
        <v/>
      </c>
      <c r="CE1005" s="239" t="str">
        <f t="shared" si="1508"/>
        <v/>
      </c>
      <c r="CF1005" s="239" t="str">
        <f t="shared" si="1509"/>
        <v/>
      </c>
      <c r="CG1005" s="239" t="str">
        <f t="shared" si="1510"/>
        <v/>
      </c>
      <c r="CH1005" s="239" t="str">
        <f t="shared" si="1511"/>
        <v/>
      </c>
      <c r="CI1005" s="239" t="str">
        <f t="shared" si="1512"/>
        <v/>
      </c>
      <c r="CJ1005" s="239" t="str">
        <f t="shared" si="1513"/>
        <v/>
      </c>
      <c r="CK1005" s="239" t="str">
        <f t="shared" si="1514"/>
        <v/>
      </c>
      <c r="CL1005" s="239" t="str">
        <f t="shared" si="1515"/>
        <v/>
      </c>
      <c r="CM1005" s="239" t="str">
        <f t="shared" si="1516"/>
        <v/>
      </c>
      <c r="CN1005" s="239" t="str">
        <f t="shared" si="1517"/>
        <v/>
      </c>
      <c r="CP1005" s="239" t="str">
        <f t="shared" si="1518"/>
        <v/>
      </c>
      <c r="CQ1005" s="239" t="str">
        <f t="shared" si="1519"/>
        <v/>
      </c>
      <c r="CR1005" s="239" t="str">
        <f t="shared" si="1520"/>
        <v/>
      </c>
      <c r="CS1005" s="239" t="str">
        <f t="shared" si="1521"/>
        <v>3er Trimestre</v>
      </c>
      <c r="CT1005" s="239" t="str">
        <f t="shared" si="1522"/>
        <v/>
      </c>
      <c r="CU1005" s="239" t="str">
        <f t="shared" si="1523"/>
        <v/>
      </c>
      <c r="CV1005" s="239" t="str">
        <f t="shared" si="1524"/>
        <v/>
      </c>
      <c r="CW1005" s="239" t="str">
        <f t="shared" si="1525"/>
        <v/>
      </c>
      <c r="CX1005" s="239" t="str">
        <f t="shared" si="1526"/>
        <v/>
      </c>
      <c r="CY1005" s="239" t="str">
        <f t="shared" si="1527"/>
        <v/>
      </c>
      <c r="CZ1005" s="239" t="str">
        <f t="shared" si="1528"/>
        <v/>
      </c>
      <c r="DA1005" s="239" t="str">
        <f t="shared" si="1529"/>
        <v/>
      </c>
      <c r="DB1005" s="239" t="str">
        <f t="shared" si="1530"/>
        <v/>
      </c>
      <c r="DC1005" s="239" t="str">
        <f t="shared" si="1531"/>
        <v/>
      </c>
      <c r="DD1005" s="239" t="str">
        <f t="shared" si="1532"/>
        <v/>
      </c>
      <c r="DE1005" s="239" t="str">
        <f t="shared" si="1533"/>
        <v/>
      </c>
      <c r="DF1005" s="239" t="str">
        <f t="shared" si="1534"/>
        <v/>
      </c>
      <c r="DG1005" s="239" t="str">
        <f t="shared" si="1535"/>
        <v/>
      </c>
      <c r="DH1005" s="239" t="str">
        <f t="shared" si="1536"/>
        <v/>
      </c>
      <c r="DI1005" s="239" t="str">
        <f t="shared" si="1537"/>
        <v/>
      </c>
      <c r="DJ1005" s="239" t="str">
        <f t="shared" si="1538"/>
        <v/>
      </c>
      <c r="DK1005" s="239" t="str">
        <f t="shared" si="1539"/>
        <v/>
      </c>
      <c r="DL1005" s="239" t="str">
        <f t="shared" si="1540"/>
        <v/>
      </c>
      <c r="DM1005" s="239" t="str">
        <f t="shared" si="1541"/>
        <v/>
      </c>
      <c r="DN1005" s="239" t="str">
        <f t="shared" si="1542"/>
        <v/>
      </c>
      <c r="DO1005" s="239" t="str">
        <f t="shared" si="1543"/>
        <v/>
      </c>
      <c r="DP1005" s="239" t="str">
        <f t="shared" si="1544"/>
        <v/>
      </c>
    </row>
    <row r="1006" spans="1:120" ht="35.25" hidden="1" customHeight="1" x14ac:dyDescent="0.25">
      <c r="A1006" s="53" t="s">
        <v>4512</v>
      </c>
      <c r="B1006" s="53">
        <v>6000</v>
      </c>
      <c r="C1006" s="53" t="s">
        <v>71</v>
      </c>
      <c r="D1006" s="53" t="s">
        <v>3728</v>
      </c>
      <c r="E1006" s="87">
        <v>6</v>
      </c>
      <c r="F1006" s="53" t="s">
        <v>3917</v>
      </c>
      <c r="G1006" s="53" t="str">
        <f t="shared" si="1546"/>
        <v>6000-14</v>
      </c>
      <c r="H1006" s="53" t="s">
        <v>94</v>
      </c>
      <c r="I1006" s="53" t="s">
        <v>196</v>
      </c>
      <c r="J1006" s="53" t="s">
        <v>80</v>
      </c>
      <c r="K1006" s="53" t="s">
        <v>80</v>
      </c>
      <c r="L1006" s="53" t="s">
        <v>80</v>
      </c>
      <c r="M1006" s="53" t="s">
        <v>80</v>
      </c>
      <c r="N1006" s="53" t="s">
        <v>80</v>
      </c>
      <c r="O1006" s="53" t="s">
        <v>80</v>
      </c>
      <c r="P1006" s="53" t="s">
        <v>119</v>
      </c>
      <c r="Q1006" s="52">
        <v>0.2</v>
      </c>
      <c r="R1006" s="119">
        <f>+Q1006*Q1001</f>
        <v>6.0000000000000001E-3</v>
      </c>
      <c r="S1006" s="53">
        <v>2</v>
      </c>
      <c r="T1006" s="53" t="s">
        <v>84</v>
      </c>
      <c r="U1006" s="53" t="s">
        <v>96</v>
      </c>
      <c r="V1006" s="23">
        <v>45173</v>
      </c>
      <c r="W1006" s="132">
        <v>45274</v>
      </c>
      <c r="X1006" s="8" t="s">
        <v>3776</v>
      </c>
      <c r="Y1006" s="49" t="s">
        <v>87</v>
      </c>
      <c r="Z1006" s="59" t="s">
        <v>100</v>
      </c>
      <c r="AA1006" s="201">
        <v>1</v>
      </c>
      <c r="AB1006" s="200" t="s">
        <v>3918</v>
      </c>
      <c r="AC1006" s="202">
        <v>45274</v>
      </c>
      <c r="AD1006" s="201">
        <v>1</v>
      </c>
      <c r="AE1006" s="200" t="s">
        <v>386</v>
      </c>
      <c r="AF1006" s="202">
        <v>45274</v>
      </c>
      <c r="AG1006" s="200" t="s">
        <v>79</v>
      </c>
      <c r="AH1006" s="201">
        <v>1</v>
      </c>
      <c r="AI1006" s="52">
        <f t="shared" si="1462"/>
        <v>6.0000000000000001E-3</v>
      </c>
      <c r="AJ1006" s="52">
        <f t="shared" si="1553"/>
        <v>1</v>
      </c>
      <c r="AK1006" s="52"/>
      <c r="AL1006" s="239" t="str">
        <f t="shared" si="1482"/>
        <v/>
      </c>
      <c r="AM1006" s="239" t="str">
        <f t="shared" si="1483"/>
        <v/>
      </c>
      <c r="AN1006" s="239" t="str">
        <f t="shared" si="1484"/>
        <v/>
      </c>
      <c r="AO1006" s="239">
        <f t="shared" si="1485"/>
        <v>1</v>
      </c>
      <c r="AP1006" s="239" t="str">
        <f t="shared" si="1486"/>
        <v/>
      </c>
      <c r="AQ1006" s="239" t="str">
        <f t="shared" si="1487"/>
        <v/>
      </c>
      <c r="AR1006" s="239" t="str">
        <f t="shared" si="1488"/>
        <v/>
      </c>
      <c r="AS1006" s="239" t="str">
        <f t="shared" si="1489"/>
        <v/>
      </c>
      <c r="AT1006" s="239" t="str">
        <f t="shared" si="1490"/>
        <v/>
      </c>
      <c r="AU1006" s="239" t="str">
        <f t="shared" si="1463"/>
        <v/>
      </c>
      <c r="AV1006" s="239" t="str">
        <f t="shared" si="1464"/>
        <v/>
      </c>
      <c r="AW1006" s="239" t="str">
        <f t="shared" si="1465"/>
        <v/>
      </c>
      <c r="AX1006" s="239" t="str">
        <f t="shared" si="1466"/>
        <v/>
      </c>
      <c r="AY1006" s="239" t="str">
        <f t="shared" si="1467"/>
        <v/>
      </c>
      <c r="AZ1006" s="239" t="str">
        <f t="shared" si="1468"/>
        <v/>
      </c>
      <c r="BA1006" s="239" t="str">
        <f t="shared" si="1469"/>
        <v/>
      </c>
      <c r="BB1006" s="239" t="str">
        <f t="shared" si="1470"/>
        <v/>
      </c>
      <c r="BC1006" s="239" t="str">
        <f t="shared" si="1471"/>
        <v/>
      </c>
      <c r="BD1006" s="239" t="str">
        <f t="shared" si="1472"/>
        <v/>
      </c>
      <c r="BE1006" s="239" t="str">
        <f t="shared" si="1473"/>
        <v/>
      </c>
      <c r="BF1006" s="239" t="str">
        <f t="shared" si="1474"/>
        <v/>
      </c>
      <c r="BG1006" s="239" t="str">
        <f t="shared" si="1475"/>
        <v/>
      </c>
      <c r="BH1006" s="239" t="str">
        <f t="shared" si="1476"/>
        <v/>
      </c>
      <c r="BI1006" s="239" t="str">
        <f t="shared" si="1477"/>
        <v/>
      </c>
      <c r="BJ1006" s="239" t="str">
        <f t="shared" si="1478"/>
        <v/>
      </c>
      <c r="BK1006" s="239" t="str">
        <f t="shared" si="1479"/>
        <v/>
      </c>
      <c r="BL1006" s="239" t="str">
        <f t="shared" si="1480"/>
        <v/>
      </c>
      <c r="BN1006" s="239" t="str">
        <f t="shared" si="1491"/>
        <v/>
      </c>
      <c r="BO1006" s="239" t="str">
        <f t="shared" si="1492"/>
        <v/>
      </c>
      <c r="BP1006" s="239" t="str">
        <f t="shared" si="1493"/>
        <v/>
      </c>
      <c r="BQ1006" s="239">
        <f t="shared" si="1494"/>
        <v>1</v>
      </c>
      <c r="BR1006" s="239" t="str">
        <f t="shared" si="1495"/>
        <v/>
      </c>
      <c r="BS1006" s="239" t="str">
        <f t="shared" si="1496"/>
        <v/>
      </c>
      <c r="BT1006" s="239" t="str">
        <f t="shared" si="1497"/>
        <v/>
      </c>
      <c r="BU1006" s="239" t="str">
        <f t="shared" si="1498"/>
        <v/>
      </c>
      <c r="BV1006" s="239" t="str">
        <f t="shared" si="1499"/>
        <v/>
      </c>
      <c r="BW1006" s="239" t="str">
        <f t="shared" si="1500"/>
        <v/>
      </c>
      <c r="BX1006" s="239" t="str">
        <f t="shared" si="1501"/>
        <v/>
      </c>
      <c r="BY1006" s="239" t="str">
        <f t="shared" si="1502"/>
        <v/>
      </c>
      <c r="BZ1006" s="239" t="str">
        <f t="shared" si="1503"/>
        <v/>
      </c>
      <c r="CA1006" s="239" t="str">
        <f t="shared" si="1504"/>
        <v/>
      </c>
      <c r="CB1006" s="239" t="str">
        <f t="shared" si="1505"/>
        <v/>
      </c>
      <c r="CC1006" s="239" t="str">
        <f t="shared" si="1506"/>
        <v/>
      </c>
      <c r="CD1006" s="239" t="str">
        <f t="shared" si="1507"/>
        <v/>
      </c>
      <c r="CE1006" s="239" t="str">
        <f t="shared" si="1508"/>
        <v/>
      </c>
      <c r="CF1006" s="239" t="str">
        <f t="shared" si="1509"/>
        <v/>
      </c>
      <c r="CG1006" s="239" t="str">
        <f t="shared" si="1510"/>
        <v/>
      </c>
      <c r="CH1006" s="239" t="str">
        <f t="shared" si="1511"/>
        <v/>
      </c>
      <c r="CI1006" s="239" t="str">
        <f t="shared" si="1512"/>
        <v/>
      </c>
      <c r="CJ1006" s="239" t="str">
        <f t="shared" si="1513"/>
        <v/>
      </c>
      <c r="CK1006" s="239" t="str">
        <f t="shared" si="1514"/>
        <v/>
      </c>
      <c r="CL1006" s="239" t="str">
        <f t="shared" si="1515"/>
        <v/>
      </c>
      <c r="CM1006" s="239" t="str">
        <f t="shared" si="1516"/>
        <v/>
      </c>
      <c r="CN1006" s="239" t="str">
        <f t="shared" si="1517"/>
        <v/>
      </c>
      <c r="CP1006" s="239" t="str">
        <f t="shared" si="1518"/>
        <v/>
      </c>
      <c r="CQ1006" s="239" t="str">
        <f t="shared" si="1519"/>
        <v/>
      </c>
      <c r="CR1006" s="239" t="str">
        <f t="shared" si="1520"/>
        <v/>
      </c>
      <c r="CS1006" s="239" t="str">
        <f t="shared" si="1521"/>
        <v>4to Trimestre</v>
      </c>
      <c r="CT1006" s="239" t="str">
        <f t="shared" si="1522"/>
        <v/>
      </c>
      <c r="CU1006" s="239" t="str">
        <f t="shared" si="1523"/>
        <v/>
      </c>
      <c r="CV1006" s="239" t="str">
        <f t="shared" si="1524"/>
        <v/>
      </c>
      <c r="CW1006" s="239" t="str">
        <f t="shared" si="1525"/>
        <v/>
      </c>
      <c r="CX1006" s="239" t="str">
        <f t="shared" si="1526"/>
        <v/>
      </c>
      <c r="CY1006" s="239" t="str">
        <f t="shared" si="1527"/>
        <v/>
      </c>
      <c r="CZ1006" s="239" t="str">
        <f t="shared" si="1528"/>
        <v/>
      </c>
      <c r="DA1006" s="239" t="str">
        <f t="shared" si="1529"/>
        <v/>
      </c>
      <c r="DB1006" s="239" t="str">
        <f t="shared" si="1530"/>
        <v/>
      </c>
      <c r="DC1006" s="239" t="str">
        <f t="shared" si="1531"/>
        <v/>
      </c>
      <c r="DD1006" s="239" t="str">
        <f t="shared" si="1532"/>
        <v/>
      </c>
      <c r="DE1006" s="239" t="str">
        <f t="shared" si="1533"/>
        <v/>
      </c>
      <c r="DF1006" s="239" t="str">
        <f t="shared" si="1534"/>
        <v/>
      </c>
      <c r="DG1006" s="239" t="str">
        <f t="shared" si="1535"/>
        <v/>
      </c>
      <c r="DH1006" s="239" t="str">
        <f t="shared" si="1536"/>
        <v/>
      </c>
      <c r="DI1006" s="239" t="str">
        <f t="shared" si="1537"/>
        <v/>
      </c>
      <c r="DJ1006" s="239" t="str">
        <f t="shared" si="1538"/>
        <v/>
      </c>
      <c r="DK1006" s="239" t="str">
        <f t="shared" si="1539"/>
        <v/>
      </c>
      <c r="DL1006" s="239" t="str">
        <f t="shared" si="1540"/>
        <v/>
      </c>
      <c r="DM1006" s="239" t="str">
        <f t="shared" si="1541"/>
        <v/>
      </c>
      <c r="DN1006" s="239" t="str">
        <f t="shared" si="1542"/>
        <v/>
      </c>
      <c r="DO1006" s="239" t="str">
        <f t="shared" si="1543"/>
        <v/>
      </c>
      <c r="DP1006" s="239" t="str">
        <f t="shared" si="1544"/>
        <v/>
      </c>
    </row>
    <row r="1007" spans="1:120" ht="35.25" hidden="1" customHeight="1" x14ac:dyDescent="0.25">
      <c r="A1007" s="53" t="s">
        <v>4512</v>
      </c>
      <c r="B1007" s="53">
        <v>6000</v>
      </c>
      <c r="C1007" s="53" t="s">
        <v>71</v>
      </c>
      <c r="D1007" s="53" t="s">
        <v>3728</v>
      </c>
      <c r="E1007" s="87">
        <v>6</v>
      </c>
      <c r="F1007" s="53" t="s">
        <v>3919</v>
      </c>
      <c r="G1007" s="53" t="str">
        <f t="shared" si="1546"/>
        <v>6000-14</v>
      </c>
      <c r="H1007" s="53" t="s">
        <v>94</v>
      </c>
      <c r="I1007" s="53" t="s">
        <v>196</v>
      </c>
      <c r="J1007" s="53" t="s">
        <v>80</v>
      </c>
      <c r="K1007" s="53" t="s">
        <v>80</v>
      </c>
      <c r="L1007" s="53" t="s">
        <v>80</v>
      </c>
      <c r="M1007" s="53" t="s">
        <v>80</v>
      </c>
      <c r="N1007" s="53" t="s">
        <v>80</v>
      </c>
      <c r="O1007" s="53" t="s">
        <v>80</v>
      </c>
      <c r="P1007" s="53" t="s">
        <v>613</v>
      </c>
      <c r="Q1007" s="52">
        <v>0.2</v>
      </c>
      <c r="R1007" s="119">
        <f>+Q1007*Q1001</f>
        <v>6.0000000000000001E-3</v>
      </c>
      <c r="S1007" s="53">
        <v>2</v>
      </c>
      <c r="T1007" s="53" t="s">
        <v>84</v>
      </c>
      <c r="U1007" s="53" t="s">
        <v>96</v>
      </c>
      <c r="V1007" s="23">
        <v>45173</v>
      </c>
      <c r="W1007" s="132">
        <v>45274</v>
      </c>
      <c r="X1007" s="8" t="s">
        <v>3776</v>
      </c>
      <c r="Y1007" s="49" t="s">
        <v>87</v>
      </c>
      <c r="Z1007" s="59" t="s">
        <v>100</v>
      </c>
      <c r="AA1007" s="201">
        <v>1</v>
      </c>
      <c r="AB1007" s="200" t="s">
        <v>3920</v>
      </c>
      <c r="AC1007" s="202">
        <v>45219</v>
      </c>
      <c r="AD1007" s="201">
        <v>1</v>
      </c>
      <c r="AE1007" s="200" t="s">
        <v>386</v>
      </c>
      <c r="AF1007" s="202">
        <v>45219</v>
      </c>
      <c r="AG1007" s="200" t="s">
        <v>79</v>
      </c>
      <c r="AH1007" s="201">
        <v>1</v>
      </c>
      <c r="AI1007" s="52">
        <f t="shared" si="1462"/>
        <v>6.0000000000000001E-3</v>
      </c>
      <c r="AJ1007" s="52">
        <f t="shared" si="1553"/>
        <v>1</v>
      </c>
      <c r="AK1007" s="52"/>
      <c r="AL1007" s="239" t="str">
        <f t="shared" si="1482"/>
        <v/>
      </c>
      <c r="AM1007" s="239" t="str">
        <f t="shared" si="1483"/>
        <v/>
      </c>
      <c r="AN1007" s="239" t="str">
        <f t="shared" si="1484"/>
        <v/>
      </c>
      <c r="AO1007" s="239">
        <f t="shared" si="1485"/>
        <v>1</v>
      </c>
      <c r="AP1007" s="239" t="str">
        <f t="shared" si="1486"/>
        <v/>
      </c>
      <c r="AQ1007" s="239" t="str">
        <f t="shared" si="1487"/>
        <v/>
      </c>
      <c r="AR1007" s="239" t="str">
        <f t="shared" si="1488"/>
        <v/>
      </c>
      <c r="AS1007" s="239" t="str">
        <f t="shared" si="1489"/>
        <v/>
      </c>
      <c r="AT1007" s="239" t="str">
        <f t="shared" si="1490"/>
        <v/>
      </c>
      <c r="AU1007" s="239" t="str">
        <f t="shared" si="1463"/>
        <v/>
      </c>
      <c r="AV1007" s="239" t="str">
        <f t="shared" si="1464"/>
        <v/>
      </c>
      <c r="AW1007" s="239" t="str">
        <f t="shared" si="1465"/>
        <v/>
      </c>
      <c r="AX1007" s="239" t="str">
        <f t="shared" si="1466"/>
        <v/>
      </c>
      <c r="AY1007" s="239" t="str">
        <f t="shared" si="1467"/>
        <v/>
      </c>
      <c r="AZ1007" s="239" t="str">
        <f t="shared" si="1468"/>
        <v/>
      </c>
      <c r="BA1007" s="239" t="str">
        <f t="shared" si="1469"/>
        <v/>
      </c>
      <c r="BB1007" s="239" t="str">
        <f t="shared" si="1470"/>
        <v/>
      </c>
      <c r="BC1007" s="239" t="str">
        <f t="shared" si="1471"/>
        <v/>
      </c>
      <c r="BD1007" s="239" t="str">
        <f t="shared" si="1472"/>
        <v/>
      </c>
      <c r="BE1007" s="239" t="str">
        <f t="shared" si="1473"/>
        <v/>
      </c>
      <c r="BF1007" s="239" t="str">
        <f t="shared" si="1474"/>
        <v/>
      </c>
      <c r="BG1007" s="239" t="str">
        <f t="shared" si="1475"/>
        <v/>
      </c>
      <c r="BH1007" s="239" t="str">
        <f t="shared" si="1476"/>
        <v/>
      </c>
      <c r="BI1007" s="239" t="str">
        <f t="shared" si="1477"/>
        <v/>
      </c>
      <c r="BJ1007" s="239" t="str">
        <f t="shared" si="1478"/>
        <v/>
      </c>
      <c r="BK1007" s="239" t="str">
        <f t="shared" si="1479"/>
        <v/>
      </c>
      <c r="BL1007" s="239" t="str">
        <f t="shared" si="1480"/>
        <v/>
      </c>
      <c r="BN1007" s="239" t="str">
        <f t="shared" si="1491"/>
        <v/>
      </c>
      <c r="BO1007" s="239" t="str">
        <f t="shared" si="1492"/>
        <v/>
      </c>
      <c r="BP1007" s="239" t="str">
        <f t="shared" si="1493"/>
        <v/>
      </c>
      <c r="BQ1007" s="239">
        <f t="shared" si="1494"/>
        <v>1</v>
      </c>
      <c r="BR1007" s="239" t="str">
        <f t="shared" si="1495"/>
        <v/>
      </c>
      <c r="BS1007" s="239" t="str">
        <f t="shared" si="1496"/>
        <v/>
      </c>
      <c r="BT1007" s="239" t="str">
        <f t="shared" si="1497"/>
        <v/>
      </c>
      <c r="BU1007" s="239" t="str">
        <f t="shared" si="1498"/>
        <v/>
      </c>
      <c r="BV1007" s="239" t="str">
        <f t="shared" si="1499"/>
        <v/>
      </c>
      <c r="BW1007" s="239" t="str">
        <f t="shared" si="1500"/>
        <v/>
      </c>
      <c r="BX1007" s="239" t="str">
        <f t="shared" si="1501"/>
        <v/>
      </c>
      <c r="BY1007" s="239" t="str">
        <f t="shared" si="1502"/>
        <v/>
      </c>
      <c r="BZ1007" s="239" t="str">
        <f t="shared" si="1503"/>
        <v/>
      </c>
      <c r="CA1007" s="239" t="str">
        <f t="shared" si="1504"/>
        <v/>
      </c>
      <c r="CB1007" s="239" t="str">
        <f t="shared" si="1505"/>
        <v/>
      </c>
      <c r="CC1007" s="239" t="str">
        <f t="shared" si="1506"/>
        <v/>
      </c>
      <c r="CD1007" s="239" t="str">
        <f t="shared" si="1507"/>
        <v/>
      </c>
      <c r="CE1007" s="239" t="str">
        <f t="shared" si="1508"/>
        <v/>
      </c>
      <c r="CF1007" s="239" t="str">
        <f t="shared" si="1509"/>
        <v/>
      </c>
      <c r="CG1007" s="239" t="str">
        <f t="shared" si="1510"/>
        <v/>
      </c>
      <c r="CH1007" s="239" t="str">
        <f t="shared" si="1511"/>
        <v/>
      </c>
      <c r="CI1007" s="239" t="str">
        <f t="shared" si="1512"/>
        <v/>
      </c>
      <c r="CJ1007" s="239" t="str">
        <f t="shared" si="1513"/>
        <v/>
      </c>
      <c r="CK1007" s="239" t="str">
        <f t="shared" si="1514"/>
        <v/>
      </c>
      <c r="CL1007" s="239" t="str">
        <f t="shared" si="1515"/>
        <v/>
      </c>
      <c r="CM1007" s="239" t="str">
        <f t="shared" si="1516"/>
        <v/>
      </c>
      <c r="CN1007" s="239" t="str">
        <f t="shared" si="1517"/>
        <v/>
      </c>
      <c r="CP1007" s="239" t="str">
        <f t="shared" si="1518"/>
        <v/>
      </c>
      <c r="CQ1007" s="239" t="str">
        <f t="shared" si="1519"/>
        <v/>
      </c>
      <c r="CR1007" s="239" t="str">
        <f t="shared" si="1520"/>
        <v/>
      </c>
      <c r="CS1007" s="239" t="str">
        <f t="shared" si="1521"/>
        <v>4to Trimestre</v>
      </c>
      <c r="CT1007" s="239" t="str">
        <f t="shared" si="1522"/>
        <v/>
      </c>
      <c r="CU1007" s="239" t="str">
        <f t="shared" si="1523"/>
        <v/>
      </c>
      <c r="CV1007" s="239" t="str">
        <f t="shared" si="1524"/>
        <v/>
      </c>
      <c r="CW1007" s="239" t="str">
        <f t="shared" si="1525"/>
        <v/>
      </c>
      <c r="CX1007" s="239" t="str">
        <f t="shared" si="1526"/>
        <v/>
      </c>
      <c r="CY1007" s="239" t="str">
        <f t="shared" si="1527"/>
        <v/>
      </c>
      <c r="CZ1007" s="239" t="str">
        <f t="shared" si="1528"/>
        <v/>
      </c>
      <c r="DA1007" s="239" t="str">
        <f t="shared" si="1529"/>
        <v/>
      </c>
      <c r="DB1007" s="239" t="str">
        <f t="shared" si="1530"/>
        <v/>
      </c>
      <c r="DC1007" s="239" t="str">
        <f t="shared" si="1531"/>
        <v/>
      </c>
      <c r="DD1007" s="239" t="str">
        <f t="shared" si="1532"/>
        <v/>
      </c>
      <c r="DE1007" s="239" t="str">
        <f t="shared" si="1533"/>
        <v/>
      </c>
      <c r="DF1007" s="239" t="str">
        <f t="shared" si="1534"/>
        <v/>
      </c>
      <c r="DG1007" s="239" t="str">
        <f t="shared" si="1535"/>
        <v/>
      </c>
      <c r="DH1007" s="239" t="str">
        <f t="shared" si="1536"/>
        <v/>
      </c>
      <c r="DI1007" s="239" t="str">
        <f t="shared" si="1537"/>
        <v/>
      </c>
      <c r="DJ1007" s="239" t="str">
        <f t="shared" si="1538"/>
        <v/>
      </c>
      <c r="DK1007" s="239" t="str">
        <f t="shared" si="1539"/>
        <v/>
      </c>
      <c r="DL1007" s="239" t="str">
        <f t="shared" si="1540"/>
        <v/>
      </c>
      <c r="DM1007" s="239" t="str">
        <f t="shared" si="1541"/>
        <v/>
      </c>
      <c r="DN1007" s="239" t="str">
        <f t="shared" si="1542"/>
        <v/>
      </c>
      <c r="DO1007" s="239" t="str">
        <f t="shared" si="1543"/>
        <v/>
      </c>
      <c r="DP1007" s="239" t="str">
        <f t="shared" si="1544"/>
        <v/>
      </c>
    </row>
    <row r="1008" spans="1:120" ht="35.25" hidden="1" customHeight="1" x14ac:dyDescent="0.25">
      <c r="A1008" s="49" t="s">
        <v>4512</v>
      </c>
      <c r="B1008" s="49">
        <v>6000</v>
      </c>
      <c r="C1008" s="49" t="s">
        <v>71</v>
      </c>
      <c r="D1008" s="49" t="s">
        <v>3728</v>
      </c>
      <c r="E1008" s="49">
        <v>6</v>
      </c>
      <c r="F1008" s="49" t="s">
        <v>3921</v>
      </c>
      <c r="G1008" s="49" t="str">
        <f t="shared" si="1546"/>
        <v>6000-15</v>
      </c>
      <c r="H1008" s="49" t="s">
        <v>75</v>
      </c>
      <c r="I1008" s="49" t="s">
        <v>196</v>
      </c>
      <c r="J1008" s="49" t="s">
        <v>1671</v>
      </c>
      <c r="K1008" s="49" t="s">
        <v>78</v>
      </c>
      <c r="L1008" s="49" t="s">
        <v>79</v>
      </c>
      <c r="M1008" s="49" t="s">
        <v>3730</v>
      </c>
      <c r="N1008" s="49" t="s">
        <v>433</v>
      </c>
      <c r="O1008" s="49" t="s">
        <v>82</v>
      </c>
      <c r="P1008" s="49" t="s">
        <v>3922</v>
      </c>
      <c r="Q1008" s="50">
        <v>0.03</v>
      </c>
      <c r="R1008" s="84"/>
      <c r="S1008" s="49">
        <v>1</v>
      </c>
      <c r="T1008" s="49" t="s">
        <v>84</v>
      </c>
      <c r="U1008" s="49" t="s">
        <v>96</v>
      </c>
      <c r="V1008" s="51">
        <v>44958</v>
      </c>
      <c r="W1008" s="51">
        <v>45260</v>
      </c>
      <c r="X1008" s="49" t="s">
        <v>3776</v>
      </c>
      <c r="Y1008" s="49" t="s">
        <v>87</v>
      </c>
      <c r="Z1008" s="59" t="s">
        <v>100</v>
      </c>
      <c r="AA1008" s="201">
        <v>1</v>
      </c>
      <c r="AB1008" s="200" t="s">
        <v>3923</v>
      </c>
      <c r="AC1008" s="202">
        <v>45260</v>
      </c>
      <c r="AD1008" s="201">
        <v>1</v>
      </c>
      <c r="AE1008" s="200" t="s">
        <v>888</v>
      </c>
      <c r="AF1008" s="202">
        <v>45260</v>
      </c>
      <c r="AG1008" s="200" t="s">
        <v>79</v>
      </c>
      <c r="AH1008" s="200" t="s">
        <v>92</v>
      </c>
      <c r="AI1008" s="52">
        <f t="shared" si="1462"/>
        <v>0.03</v>
      </c>
      <c r="AJ1008" s="52"/>
      <c r="AK1008" s="52"/>
      <c r="AL1008" s="239" t="str">
        <f t="shared" si="1482"/>
        <v/>
      </c>
      <c r="AM1008" s="239" t="str">
        <f t="shared" si="1483"/>
        <v/>
      </c>
      <c r="AN1008" s="239" t="str">
        <f t="shared" si="1484"/>
        <v/>
      </c>
      <c r="AO1008" s="239" t="str">
        <f t="shared" si="1485"/>
        <v/>
      </c>
      <c r="AP1008" s="239" t="str">
        <f t="shared" si="1486"/>
        <v/>
      </c>
      <c r="AQ1008" s="239" t="str">
        <f t="shared" si="1487"/>
        <v/>
      </c>
      <c r="AR1008" s="239" t="str">
        <f t="shared" si="1488"/>
        <v/>
      </c>
      <c r="AS1008" s="239" t="str">
        <f t="shared" si="1489"/>
        <v/>
      </c>
      <c r="AT1008" s="239" t="str">
        <f t="shared" si="1490"/>
        <v/>
      </c>
      <c r="AU1008" s="239" t="str">
        <f t="shared" si="1463"/>
        <v/>
      </c>
      <c r="AV1008" s="239" t="str">
        <f t="shared" si="1464"/>
        <v/>
      </c>
      <c r="AW1008" s="239" t="str">
        <f t="shared" si="1465"/>
        <v/>
      </c>
      <c r="AX1008" s="239" t="str">
        <f t="shared" si="1466"/>
        <v/>
      </c>
      <c r="AY1008" s="239" t="str">
        <f t="shared" si="1467"/>
        <v/>
      </c>
      <c r="AZ1008" s="239" t="str">
        <f t="shared" si="1468"/>
        <v/>
      </c>
      <c r="BA1008" s="239" t="str">
        <f t="shared" si="1469"/>
        <v/>
      </c>
      <c r="BB1008" s="239" t="str">
        <f t="shared" si="1470"/>
        <v/>
      </c>
      <c r="BC1008" s="239" t="str">
        <f t="shared" si="1471"/>
        <v/>
      </c>
      <c r="BD1008" s="239" t="str">
        <f t="shared" si="1472"/>
        <v/>
      </c>
      <c r="BE1008" s="239" t="str">
        <f t="shared" si="1473"/>
        <v/>
      </c>
      <c r="BF1008" s="239" t="str">
        <f t="shared" si="1474"/>
        <v/>
      </c>
      <c r="BG1008" s="239" t="str">
        <f t="shared" si="1475"/>
        <v/>
      </c>
      <c r="BH1008" s="239" t="str">
        <f t="shared" si="1476"/>
        <v/>
      </c>
      <c r="BI1008" s="239" t="str">
        <f t="shared" si="1477"/>
        <v/>
      </c>
      <c r="BJ1008" s="239" t="str">
        <f t="shared" si="1478"/>
        <v/>
      </c>
      <c r="BK1008" s="239" t="str">
        <f t="shared" si="1479"/>
        <v/>
      </c>
      <c r="BL1008" s="239" t="str">
        <f t="shared" si="1480"/>
        <v/>
      </c>
      <c r="BN1008" s="239" t="str">
        <f t="shared" si="1491"/>
        <v/>
      </c>
      <c r="BO1008" s="239" t="str">
        <f t="shared" si="1492"/>
        <v/>
      </c>
      <c r="BP1008" s="239" t="str">
        <f t="shared" si="1493"/>
        <v/>
      </c>
      <c r="BQ1008" s="239" t="str">
        <f t="shared" si="1494"/>
        <v/>
      </c>
      <c r="BR1008" s="239" t="str">
        <f t="shared" si="1495"/>
        <v/>
      </c>
      <c r="BS1008" s="239" t="str">
        <f t="shared" si="1496"/>
        <v/>
      </c>
      <c r="BT1008" s="239" t="str">
        <f t="shared" si="1497"/>
        <v/>
      </c>
      <c r="BU1008" s="239" t="str">
        <f t="shared" si="1498"/>
        <v/>
      </c>
      <c r="BV1008" s="239" t="str">
        <f t="shared" si="1499"/>
        <v/>
      </c>
      <c r="BW1008" s="239" t="str">
        <f t="shared" si="1500"/>
        <v/>
      </c>
      <c r="BX1008" s="239" t="str">
        <f t="shared" si="1501"/>
        <v/>
      </c>
      <c r="BY1008" s="239" t="str">
        <f t="shared" si="1502"/>
        <v/>
      </c>
      <c r="BZ1008" s="239" t="str">
        <f t="shared" si="1503"/>
        <v/>
      </c>
      <c r="CA1008" s="239" t="str">
        <f t="shared" si="1504"/>
        <v/>
      </c>
      <c r="CB1008" s="239" t="str">
        <f t="shared" si="1505"/>
        <v/>
      </c>
      <c r="CC1008" s="239" t="str">
        <f t="shared" si="1506"/>
        <v/>
      </c>
      <c r="CD1008" s="239" t="str">
        <f t="shared" si="1507"/>
        <v/>
      </c>
      <c r="CE1008" s="239" t="str">
        <f t="shared" si="1508"/>
        <v/>
      </c>
      <c r="CF1008" s="239" t="str">
        <f t="shared" si="1509"/>
        <v/>
      </c>
      <c r="CG1008" s="239" t="str">
        <f t="shared" si="1510"/>
        <v/>
      </c>
      <c r="CH1008" s="239" t="str">
        <f t="shared" si="1511"/>
        <v/>
      </c>
      <c r="CI1008" s="239" t="str">
        <f t="shared" si="1512"/>
        <v/>
      </c>
      <c r="CJ1008" s="239" t="str">
        <f t="shared" si="1513"/>
        <v/>
      </c>
      <c r="CK1008" s="239" t="str">
        <f t="shared" si="1514"/>
        <v/>
      </c>
      <c r="CL1008" s="239" t="str">
        <f t="shared" si="1515"/>
        <v/>
      </c>
      <c r="CM1008" s="239" t="str">
        <f t="shared" si="1516"/>
        <v/>
      </c>
      <c r="CN1008" s="239" t="str">
        <f t="shared" si="1517"/>
        <v/>
      </c>
      <c r="CP1008" s="239" t="str">
        <f t="shared" si="1518"/>
        <v/>
      </c>
      <c r="CQ1008" s="239" t="str">
        <f t="shared" si="1519"/>
        <v/>
      </c>
      <c r="CR1008" s="239" t="str">
        <f t="shared" si="1520"/>
        <v/>
      </c>
      <c r="CS1008" s="239" t="str">
        <f t="shared" si="1521"/>
        <v/>
      </c>
      <c r="CT1008" s="239" t="str">
        <f t="shared" si="1522"/>
        <v/>
      </c>
      <c r="CU1008" s="239" t="str">
        <f t="shared" si="1523"/>
        <v/>
      </c>
      <c r="CV1008" s="239" t="str">
        <f t="shared" si="1524"/>
        <v/>
      </c>
      <c r="CW1008" s="239" t="str">
        <f t="shared" si="1525"/>
        <v/>
      </c>
      <c r="CX1008" s="239" t="str">
        <f t="shared" si="1526"/>
        <v/>
      </c>
      <c r="CY1008" s="239" t="str">
        <f t="shared" si="1527"/>
        <v/>
      </c>
      <c r="CZ1008" s="239" t="str">
        <f t="shared" si="1528"/>
        <v/>
      </c>
      <c r="DA1008" s="239" t="str">
        <f t="shared" si="1529"/>
        <v/>
      </c>
      <c r="DB1008" s="239" t="str">
        <f t="shared" si="1530"/>
        <v/>
      </c>
      <c r="DC1008" s="239" t="str">
        <f t="shared" si="1531"/>
        <v/>
      </c>
      <c r="DD1008" s="239" t="str">
        <f t="shared" si="1532"/>
        <v/>
      </c>
      <c r="DE1008" s="239" t="str">
        <f t="shared" si="1533"/>
        <v/>
      </c>
      <c r="DF1008" s="239" t="str">
        <f t="shared" si="1534"/>
        <v/>
      </c>
      <c r="DG1008" s="239" t="str">
        <f t="shared" si="1535"/>
        <v/>
      </c>
      <c r="DH1008" s="239" t="str">
        <f t="shared" si="1536"/>
        <v/>
      </c>
      <c r="DI1008" s="239" t="str">
        <f t="shared" si="1537"/>
        <v/>
      </c>
      <c r="DJ1008" s="239" t="str">
        <f t="shared" si="1538"/>
        <v/>
      </c>
      <c r="DK1008" s="239" t="str">
        <f t="shared" si="1539"/>
        <v/>
      </c>
      <c r="DL1008" s="239" t="str">
        <f t="shared" si="1540"/>
        <v/>
      </c>
      <c r="DM1008" s="239" t="str">
        <f t="shared" si="1541"/>
        <v/>
      </c>
      <c r="DN1008" s="239" t="str">
        <f t="shared" si="1542"/>
        <v/>
      </c>
      <c r="DO1008" s="239" t="str">
        <f t="shared" si="1543"/>
        <v/>
      </c>
      <c r="DP1008" s="239" t="str">
        <f t="shared" si="1544"/>
        <v/>
      </c>
    </row>
    <row r="1009" spans="1:120" ht="35.25" hidden="1" customHeight="1" x14ac:dyDescent="0.25">
      <c r="A1009" s="53" t="s">
        <v>4512</v>
      </c>
      <c r="B1009" s="53">
        <v>6000</v>
      </c>
      <c r="C1009" s="53" t="s">
        <v>71</v>
      </c>
      <c r="D1009" s="53" t="s">
        <v>3728</v>
      </c>
      <c r="E1009" s="53">
        <v>6</v>
      </c>
      <c r="F1009" s="53" t="s">
        <v>3924</v>
      </c>
      <c r="G1009" s="53" t="str">
        <f t="shared" si="1546"/>
        <v>6000-15</v>
      </c>
      <c r="H1009" s="53" t="s">
        <v>94</v>
      </c>
      <c r="I1009" s="53" t="s">
        <v>196</v>
      </c>
      <c r="J1009" s="53" t="s">
        <v>80</v>
      </c>
      <c r="K1009" s="53" t="s">
        <v>80</v>
      </c>
      <c r="L1009" s="53" t="s">
        <v>80</v>
      </c>
      <c r="M1009" s="53" t="s">
        <v>80</v>
      </c>
      <c r="N1009" s="53" t="s">
        <v>80</v>
      </c>
      <c r="O1009" s="53" t="s">
        <v>80</v>
      </c>
      <c r="P1009" s="53" t="s">
        <v>95</v>
      </c>
      <c r="Q1009" s="52">
        <v>0.15</v>
      </c>
      <c r="R1009" s="119">
        <f>+Q1009*Q1008</f>
        <v>4.4999999999999997E-3</v>
      </c>
      <c r="S1009" s="53">
        <v>2</v>
      </c>
      <c r="T1009" s="53" t="s">
        <v>84</v>
      </c>
      <c r="U1009" s="53" t="s">
        <v>96</v>
      </c>
      <c r="V1009" s="23">
        <v>44958</v>
      </c>
      <c r="W1009" s="23">
        <v>44985</v>
      </c>
      <c r="X1009" s="53" t="s">
        <v>3776</v>
      </c>
      <c r="Y1009" s="49" t="s">
        <v>97</v>
      </c>
      <c r="Z1009" s="59" t="s">
        <v>100</v>
      </c>
      <c r="AA1009" s="60">
        <v>1</v>
      </c>
      <c r="AB1009" s="62" t="s">
        <v>3925</v>
      </c>
      <c r="AC1009" s="62">
        <v>44985</v>
      </c>
      <c r="AD1009" s="60">
        <v>1</v>
      </c>
      <c r="AE1009" s="62" t="s">
        <v>3926</v>
      </c>
      <c r="AF1009" s="62">
        <v>44985</v>
      </c>
      <c r="AG1009" s="60" t="s">
        <v>79</v>
      </c>
      <c r="AH1009" s="60">
        <v>1</v>
      </c>
      <c r="AI1009" s="52">
        <f t="shared" si="1462"/>
        <v>4.4999999999999997E-3</v>
      </c>
      <c r="AJ1009" s="52">
        <f t="shared" ref="AJ1009:AJ1014" si="1554">+AI1009/R1009</f>
        <v>1</v>
      </c>
      <c r="AK1009" s="52"/>
      <c r="AL1009" s="239" t="str">
        <f t="shared" si="1482"/>
        <v/>
      </c>
      <c r="AM1009" s="239" t="str">
        <f t="shared" si="1483"/>
        <v/>
      </c>
      <c r="AN1009" s="239" t="str">
        <f t="shared" si="1484"/>
        <v/>
      </c>
      <c r="AO1009" s="239">
        <f t="shared" si="1485"/>
        <v>1</v>
      </c>
      <c r="AP1009" s="239" t="str">
        <f t="shared" si="1486"/>
        <v/>
      </c>
      <c r="AQ1009" s="239" t="str">
        <f t="shared" si="1487"/>
        <v/>
      </c>
      <c r="AR1009" s="239" t="str">
        <f t="shared" si="1488"/>
        <v/>
      </c>
      <c r="AS1009" s="239" t="str">
        <f t="shared" si="1489"/>
        <v/>
      </c>
      <c r="AT1009" s="239" t="str">
        <f t="shared" si="1490"/>
        <v/>
      </c>
      <c r="AU1009" s="239" t="str">
        <f t="shared" si="1463"/>
        <v/>
      </c>
      <c r="AV1009" s="239" t="str">
        <f t="shared" si="1464"/>
        <v/>
      </c>
      <c r="AW1009" s="239" t="str">
        <f t="shared" si="1465"/>
        <v/>
      </c>
      <c r="AX1009" s="239" t="str">
        <f t="shared" si="1466"/>
        <v/>
      </c>
      <c r="AY1009" s="239" t="str">
        <f t="shared" si="1467"/>
        <v/>
      </c>
      <c r="AZ1009" s="239" t="str">
        <f t="shared" si="1468"/>
        <v/>
      </c>
      <c r="BA1009" s="239" t="str">
        <f t="shared" si="1469"/>
        <v/>
      </c>
      <c r="BB1009" s="239" t="str">
        <f t="shared" si="1470"/>
        <v/>
      </c>
      <c r="BC1009" s="239" t="str">
        <f t="shared" si="1471"/>
        <v/>
      </c>
      <c r="BD1009" s="239" t="str">
        <f t="shared" si="1472"/>
        <v/>
      </c>
      <c r="BE1009" s="239" t="str">
        <f t="shared" si="1473"/>
        <v/>
      </c>
      <c r="BF1009" s="239" t="str">
        <f t="shared" si="1474"/>
        <v/>
      </c>
      <c r="BG1009" s="239" t="str">
        <f t="shared" si="1475"/>
        <v/>
      </c>
      <c r="BH1009" s="239" t="str">
        <f t="shared" si="1476"/>
        <v/>
      </c>
      <c r="BI1009" s="239" t="str">
        <f t="shared" si="1477"/>
        <v/>
      </c>
      <c r="BJ1009" s="239" t="str">
        <f t="shared" si="1478"/>
        <v/>
      </c>
      <c r="BK1009" s="239" t="str">
        <f t="shared" si="1479"/>
        <v/>
      </c>
      <c r="BL1009" s="239" t="str">
        <f t="shared" si="1480"/>
        <v/>
      </c>
      <c r="BN1009" s="239" t="str">
        <f t="shared" si="1491"/>
        <v/>
      </c>
      <c r="BO1009" s="239" t="str">
        <f t="shared" si="1492"/>
        <v/>
      </c>
      <c r="BP1009" s="239" t="str">
        <f t="shared" si="1493"/>
        <v/>
      </c>
      <c r="BQ1009" s="239">
        <f t="shared" si="1494"/>
        <v>1</v>
      </c>
      <c r="BR1009" s="239" t="str">
        <f t="shared" si="1495"/>
        <v/>
      </c>
      <c r="BS1009" s="239" t="str">
        <f t="shared" si="1496"/>
        <v/>
      </c>
      <c r="BT1009" s="239" t="str">
        <f t="shared" si="1497"/>
        <v/>
      </c>
      <c r="BU1009" s="239" t="str">
        <f t="shared" si="1498"/>
        <v/>
      </c>
      <c r="BV1009" s="239" t="str">
        <f t="shared" si="1499"/>
        <v/>
      </c>
      <c r="BW1009" s="239" t="str">
        <f t="shared" si="1500"/>
        <v/>
      </c>
      <c r="BX1009" s="239" t="str">
        <f t="shared" si="1501"/>
        <v/>
      </c>
      <c r="BY1009" s="239" t="str">
        <f t="shared" si="1502"/>
        <v/>
      </c>
      <c r="BZ1009" s="239" t="str">
        <f t="shared" si="1503"/>
        <v/>
      </c>
      <c r="CA1009" s="239" t="str">
        <f t="shared" si="1504"/>
        <v/>
      </c>
      <c r="CB1009" s="239" t="str">
        <f t="shared" si="1505"/>
        <v/>
      </c>
      <c r="CC1009" s="239" t="str">
        <f t="shared" si="1506"/>
        <v/>
      </c>
      <c r="CD1009" s="239" t="str">
        <f t="shared" si="1507"/>
        <v/>
      </c>
      <c r="CE1009" s="239" t="str">
        <f t="shared" si="1508"/>
        <v/>
      </c>
      <c r="CF1009" s="239" t="str">
        <f t="shared" si="1509"/>
        <v/>
      </c>
      <c r="CG1009" s="239" t="str">
        <f t="shared" si="1510"/>
        <v/>
      </c>
      <c r="CH1009" s="239" t="str">
        <f t="shared" si="1511"/>
        <v/>
      </c>
      <c r="CI1009" s="239" t="str">
        <f t="shared" si="1512"/>
        <v/>
      </c>
      <c r="CJ1009" s="239" t="str">
        <f t="shared" si="1513"/>
        <v/>
      </c>
      <c r="CK1009" s="239" t="str">
        <f t="shared" si="1514"/>
        <v/>
      </c>
      <c r="CL1009" s="239" t="str">
        <f t="shared" si="1515"/>
        <v/>
      </c>
      <c r="CM1009" s="239" t="str">
        <f t="shared" si="1516"/>
        <v/>
      </c>
      <c r="CN1009" s="239" t="str">
        <f t="shared" si="1517"/>
        <v/>
      </c>
      <c r="CP1009" s="239" t="str">
        <f t="shared" si="1518"/>
        <v/>
      </c>
      <c r="CQ1009" s="239" t="str">
        <f t="shared" si="1519"/>
        <v/>
      </c>
      <c r="CR1009" s="239" t="str">
        <f t="shared" si="1520"/>
        <v/>
      </c>
      <c r="CS1009" s="239" t="str">
        <f t="shared" si="1521"/>
        <v>1er trimestre</v>
      </c>
      <c r="CT1009" s="239" t="str">
        <f t="shared" si="1522"/>
        <v/>
      </c>
      <c r="CU1009" s="239" t="str">
        <f t="shared" si="1523"/>
        <v/>
      </c>
      <c r="CV1009" s="239" t="str">
        <f t="shared" si="1524"/>
        <v/>
      </c>
      <c r="CW1009" s="239" t="str">
        <f t="shared" si="1525"/>
        <v/>
      </c>
      <c r="CX1009" s="239" t="str">
        <f t="shared" si="1526"/>
        <v/>
      </c>
      <c r="CY1009" s="239" t="str">
        <f t="shared" si="1527"/>
        <v/>
      </c>
      <c r="CZ1009" s="239" t="str">
        <f t="shared" si="1528"/>
        <v/>
      </c>
      <c r="DA1009" s="239" t="str">
        <f t="shared" si="1529"/>
        <v/>
      </c>
      <c r="DB1009" s="239" t="str">
        <f t="shared" si="1530"/>
        <v/>
      </c>
      <c r="DC1009" s="239" t="str">
        <f t="shared" si="1531"/>
        <v/>
      </c>
      <c r="DD1009" s="239" t="str">
        <f t="shared" si="1532"/>
        <v/>
      </c>
      <c r="DE1009" s="239" t="str">
        <f t="shared" si="1533"/>
        <v/>
      </c>
      <c r="DF1009" s="239" t="str">
        <f t="shared" si="1534"/>
        <v/>
      </c>
      <c r="DG1009" s="239" t="str">
        <f t="shared" si="1535"/>
        <v/>
      </c>
      <c r="DH1009" s="239" t="str">
        <f t="shared" si="1536"/>
        <v/>
      </c>
      <c r="DI1009" s="239" t="str">
        <f t="shared" si="1537"/>
        <v/>
      </c>
      <c r="DJ1009" s="239" t="str">
        <f t="shared" si="1538"/>
        <v/>
      </c>
      <c r="DK1009" s="239" t="str">
        <f t="shared" si="1539"/>
        <v/>
      </c>
      <c r="DL1009" s="239" t="str">
        <f t="shared" si="1540"/>
        <v/>
      </c>
      <c r="DM1009" s="239" t="str">
        <f t="shared" si="1541"/>
        <v/>
      </c>
      <c r="DN1009" s="239" t="str">
        <f t="shared" si="1542"/>
        <v/>
      </c>
      <c r="DO1009" s="239" t="str">
        <f t="shared" si="1543"/>
        <v/>
      </c>
      <c r="DP1009" s="239" t="str">
        <f t="shared" si="1544"/>
        <v/>
      </c>
    </row>
    <row r="1010" spans="1:120" ht="35.25" hidden="1" customHeight="1" x14ac:dyDescent="0.25">
      <c r="A1010" s="53" t="s">
        <v>4512</v>
      </c>
      <c r="B1010" s="53">
        <v>6000</v>
      </c>
      <c r="C1010" s="53" t="s">
        <v>71</v>
      </c>
      <c r="D1010" s="53" t="s">
        <v>3728</v>
      </c>
      <c r="E1010" s="53">
        <v>6</v>
      </c>
      <c r="F1010" s="53" t="s">
        <v>3927</v>
      </c>
      <c r="G1010" s="53" t="str">
        <f t="shared" si="1546"/>
        <v>6000-15</v>
      </c>
      <c r="H1010" s="53" t="s">
        <v>94</v>
      </c>
      <c r="I1010" s="53" t="s">
        <v>196</v>
      </c>
      <c r="J1010" s="53" t="s">
        <v>80</v>
      </c>
      <c r="K1010" s="53" t="s">
        <v>80</v>
      </c>
      <c r="L1010" s="53" t="s">
        <v>80</v>
      </c>
      <c r="M1010" s="53" t="s">
        <v>80</v>
      </c>
      <c r="N1010" s="53" t="s">
        <v>80</v>
      </c>
      <c r="O1010" s="53" t="s">
        <v>80</v>
      </c>
      <c r="P1010" s="53" t="s">
        <v>103</v>
      </c>
      <c r="Q1010" s="52">
        <v>0.15</v>
      </c>
      <c r="R1010" s="119">
        <f>+Q1010*Q1008</f>
        <v>4.4999999999999997E-3</v>
      </c>
      <c r="S1010" s="53">
        <v>1</v>
      </c>
      <c r="T1010" s="53" t="s">
        <v>84</v>
      </c>
      <c r="U1010" s="53" t="s">
        <v>104</v>
      </c>
      <c r="V1010" s="23">
        <v>44986</v>
      </c>
      <c r="W1010" s="23">
        <v>45034</v>
      </c>
      <c r="X1010" s="53" t="s">
        <v>105</v>
      </c>
      <c r="Y1010" s="49" t="s">
        <v>167</v>
      </c>
      <c r="Z1010" s="59" t="s">
        <v>100</v>
      </c>
      <c r="AA1010" s="60">
        <v>1</v>
      </c>
      <c r="AB1010" s="62" t="s">
        <v>3928</v>
      </c>
      <c r="AC1010" s="62">
        <v>45034</v>
      </c>
      <c r="AD1010" s="60">
        <v>1</v>
      </c>
      <c r="AE1010" s="62" t="s">
        <v>3929</v>
      </c>
      <c r="AF1010" s="62">
        <v>45034</v>
      </c>
      <c r="AG1010" s="60" t="s">
        <v>79</v>
      </c>
      <c r="AH1010" s="60">
        <v>1</v>
      </c>
      <c r="AI1010" s="52">
        <f t="shared" si="1462"/>
        <v>4.4999999999999997E-3</v>
      </c>
      <c r="AJ1010" s="52">
        <f t="shared" si="1554"/>
        <v>1</v>
      </c>
      <c r="AK1010" s="52"/>
      <c r="AL1010" s="239" t="str">
        <f t="shared" si="1482"/>
        <v/>
      </c>
      <c r="AM1010" s="239" t="str">
        <f t="shared" si="1483"/>
        <v/>
      </c>
      <c r="AN1010" s="239" t="str">
        <f t="shared" si="1484"/>
        <v/>
      </c>
      <c r="AO1010" s="239">
        <f t="shared" si="1485"/>
        <v>1</v>
      </c>
      <c r="AP1010" s="239" t="str">
        <f t="shared" si="1486"/>
        <v/>
      </c>
      <c r="AQ1010" s="239" t="str">
        <f t="shared" si="1487"/>
        <v/>
      </c>
      <c r="AR1010" s="239" t="str">
        <f t="shared" si="1488"/>
        <v/>
      </c>
      <c r="AS1010" s="239" t="str">
        <f t="shared" si="1489"/>
        <v/>
      </c>
      <c r="AT1010" s="239" t="str">
        <f t="shared" si="1490"/>
        <v/>
      </c>
      <c r="AU1010" s="239" t="str">
        <f t="shared" si="1463"/>
        <v/>
      </c>
      <c r="AV1010" s="239" t="str">
        <f t="shared" si="1464"/>
        <v/>
      </c>
      <c r="AW1010" s="239" t="str">
        <f t="shared" si="1465"/>
        <v/>
      </c>
      <c r="AX1010" s="239" t="str">
        <f t="shared" si="1466"/>
        <v/>
      </c>
      <c r="AY1010" s="239" t="str">
        <f t="shared" si="1467"/>
        <v/>
      </c>
      <c r="AZ1010" s="239" t="str">
        <f t="shared" si="1468"/>
        <v/>
      </c>
      <c r="BA1010" s="239" t="str">
        <f t="shared" si="1469"/>
        <v/>
      </c>
      <c r="BB1010" s="239" t="str">
        <f t="shared" si="1470"/>
        <v/>
      </c>
      <c r="BC1010" s="239" t="str">
        <f t="shared" si="1471"/>
        <v/>
      </c>
      <c r="BD1010" s="239" t="str">
        <f t="shared" si="1472"/>
        <v/>
      </c>
      <c r="BE1010" s="239" t="str">
        <f t="shared" si="1473"/>
        <v/>
      </c>
      <c r="BF1010" s="239" t="str">
        <f t="shared" si="1474"/>
        <v/>
      </c>
      <c r="BG1010" s="239" t="str">
        <f t="shared" si="1475"/>
        <v/>
      </c>
      <c r="BH1010" s="239" t="str">
        <f t="shared" si="1476"/>
        <v/>
      </c>
      <c r="BI1010" s="239" t="str">
        <f t="shared" si="1477"/>
        <v/>
      </c>
      <c r="BJ1010" s="239" t="str">
        <f t="shared" si="1478"/>
        <v/>
      </c>
      <c r="BK1010" s="239" t="str">
        <f t="shared" si="1479"/>
        <v/>
      </c>
      <c r="BL1010" s="239" t="str">
        <f t="shared" si="1480"/>
        <v/>
      </c>
      <c r="BN1010" s="239" t="str">
        <f t="shared" si="1491"/>
        <v/>
      </c>
      <c r="BO1010" s="239" t="str">
        <f t="shared" si="1492"/>
        <v/>
      </c>
      <c r="BP1010" s="239" t="str">
        <f t="shared" si="1493"/>
        <v/>
      </c>
      <c r="BQ1010" s="239">
        <f t="shared" si="1494"/>
        <v>1</v>
      </c>
      <c r="BR1010" s="239" t="str">
        <f t="shared" si="1495"/>
        <v/>
      </c>
      <c r="BS1010" s="239" t="str">
        <f t="shared" si="1496"/>
        <v/>
      </c>
      <c r="BT1010" s="239" t="str">
        <f t="shared" si="1497"/>
        <v/>
      </c>
      <c r="BU1010" s="239" t="str">
        <f t="shared" si="1498"/>
        <v/>
      </c>
      <c r="BV1010" s="239" t="str">
        <f t="shared" si="1499"/>
        <v/>
      </c>
      <c r="BW1010" s="239" t="str">
        <f t="shared" si="1500"/>
        <v/>
      </c>
      <c r="BX1010" s="239" t="str">
        <f t="shared" si="1501"/>
        <v/>
      </c>
      <c r="BY1010" s="239" t="str">
        <f t="shared" si="1502"/>
        <v/>
      </c>
      <c r="BZ1010" s="239" t="str">
        <f t="shared" si="1503"/>
        <v/>
      </c>
      <c r="CA1010" s="239" t="str">
        <f t="shared" si="1504"/>
        <v/>
      </c>
      <c r="CB1010" s="239" t="str">
        <f t="shared" si="1505"/>
        <v/>
      </c>
      <c r="CC1010" s="239" t="str">
        <f t="shared" si="1506"/>
        <v/>
      </c>
      <c r="CD1010" s="239" t="str">
        <f t="shared" si="1507"/>
        <v/>
      </c>
      <c r="CE1010" s="239" t="str">
        <f t="shared" si="1508"/>
        <v/>
      </c>
      <c r="CF1010" s="239" t="str">
        <f t="shared" si="1509"/>
        <v/>
      </c>
      <c r="CG1010" s="239" t="str">
        <f t="shared" si="1510"/>
        <v/>
      </c>
      <c r="CH1010" s="239" t="str">
        <f t="shared" si="1511"/>
        <v/>
      </c>
      <c r="CI1010" s="239" t="str">
        <f t="shared" si="1512"/>
        <v/>
      </c>
      <c r="CJ1010" s="239" t="str">
        <f t="shared" si="1513"/>
        <v/>
      </c>
      <c r="CK1010" s="239" t="str">
        <f t="shared" si="1514"/>
        <v/>
      </c>
      <c r="CL1010" s="239" t="str">
        <f t="shared" si="1515"/>
        <v/>
      </c>
      <c r="CM1010" s="239" t="str">
        <f t="shared" si="1516"/>
        <v/>
      </c>
      <c r="CN1010" s="239" t="str">
        <f t="shared" si="1517"/>
        <v/>
      </c>
      <c r="CP1010" s="239" t="str">
        <f t="shared" si="1518"/>
        <v/>
      </c>
      <c r="CQ1010" s="239" t="str">
        <f t="shared" si="1519"/>
        <v/>
      </c>
      <c r="CR1010" s="239" t="str">
        <f t="shared" si="1520"/>
        <v/>
      </c>
      <c r="CS1010" s="239" t="str">
        <f t="shared" si="1521"/>
        <v>2do trimestre</v>
      </c>
      <c r="CT1010" s="239" t="str">
        <f t="shared" si="1522"/>
        <v/>
      </c>
      <c r="CU1010" s="239" t="str">
        <f t="shared" si="1523"/>
        <v/>
      </c>
      <c r="CV1010" s="239" t="str">
        <f t="shared" si="1524"/>
        <v/>
      </c>
      <c r="CW1010" s="239" t="str">
        <f t="shared" si="1525"/>
        <v/>
      </c>
      <c r="CX1010" s="239" t="str">
        <f t="shared" si="1526"/>
        <v/>
      </c>
      <c r="CY1010" s="239" t="str">
        <f t="shared" si="1527"/>
        <v/>
      </c>
      <c r="CZ1010" s="239" t="str">
        <f t="shared" si="1528"/>
        <v/>
      </c>
      <c r="DA1010" s="239" t="str">
        <f t="shared" si="1529"/>
        <v/>
      </c>
      <c r="DB1010" s="239" t="str">
        <f t="shared" si="1530"/>
        <v/>
      </c>
      <c r="DC1010" s="239" t="str">
        <f t="shared" si="1531"/>
        <v/>
      </c>
      <c r="DD1010" s="239" t="str">
        <f t="shared" si="1532"/>
        <v/>
      </c>
      <c r="DE1010" s="239" t="str">
        <f t="shared" si="1533"/>
        <v/>
      </c>
      <c r="DF1010" s="239" t="str">
        <f t="shared" si="1534"/>
        <v/>
      </c>
      <c r="DG1010" s="239" t="str">
        <f t="shared" si="1535"/>
        <v/>
      </c>
      <c r="DH1010" s="239" t="str">
        <f t="shared" si="1536"/>
        <v/>
      </c>
      <c r="DI1010" s="239" t="str">
        <f t="shared" si="1537"/>
        <v/>
      </c>
      <c r="DJ1010" s="239" t="str">
        <f t="shared" si="1538"/>
        <v/>
      </c>
      <c r="DK1010" s="239" t="str">
        <f t="shared" si="1539"/>
        <v/>
      </c>
      <c r="DL1010" s="239" t="str">
        <f t="shared" si="1540"/>
        <v/>
      </c>
      <c r="DM1010" s="239" t="str">
        <f t="shared" si="1541"/>
        <v/>
      </c>
      <c r="DN1010" s="239" t="str">
        <f t="shared" si="1542"/>
        <v/>
      </c>
      <c r="DO1010" s="239" t="str">
        <f t="shared" si="1543"/>
        <v/>
      </c>
      <c r="DP1010" s="239" t="str">
        <f t="shared" si="1544"/>
        <v/>
      </c>
    </row>
    <row r="1011" spans="1:120" ht="35.25" hidden="1" customHeight="1" x14ac:dyDescent="0.25">
      <c r="A1011" s="53" t="s">
        <v>4512</v>
      </c>
      <c r="B1011" s="53">
        <v>6000</v>
      </c>
      <c r="C1011" s="53" t="s">
        <v>71</v>
      </c>
      <c r="D1011" s="53" t="s">
        <v>3728</v>
      </c>
      <c r="E1011" s="53">
        <v>6</v>
      </c>
      <c r="F1011" s="53" t="s">
        <v>3930</v>
      </c>
      <c r="G1011" s="53" t="str">
        <f t="shared" si="1546"/>
        <v>6000-15</v>
      </c>
      <c r="H1011" s="53" t="s">
        <v>94</v>
      </c>
      <c r="I1011" s="53" t="s">
        <v>196</v>
      </c>
      <c r="J1011" s="53" t="s">
        <v>80</v>
      </c>
      <c r="K1011" s="53" t="s">
        <v>80</v>
      </c>
      <c r="L1011" s="53" t="s">
        <v>80</v>
      </c>
      <c r="M1011" s="53" t="s">
        <v>80</v>
      </c>
      <c r="N1011" s="53" t="s">
        <v>80</v>
      </c>
      <c r="O1011" s="53" t="s">
        <v>80</v>
      </c>
      <c r="P1011" s="53" t="s">
        <v>109</v>
      </c>
      <c r="Q1011" s="52">
        <v>0.15</v>
      </c>
      <c r="R1011" s="119">
        <f>+Q1011*Q1008</f>
        <v>4.4999999999999997E-3</v>
      </c>
      <c r="S1011" s="53">
        <v>2</v>
      </c>
      <c r="T1011" s="53" t="s">
        <v>84</v>
      </c>
      <c r="U1011" s="53" t="s">
        <v>110</v>
      </c>
      <c r="V1011" s="23">
        <v>45035</v>
      </c>
      <c r="W1011" s="23">
        <v>45065</v>
      </c>
      <c r="X1011" s="53" t="s">
        <v>3776</v>
      </c>
      <c r="Y1011" s="49" t="s">
        <v>167</v>
      </c>
      <c r="Z1011" s="59" t="s">
        <v>100</v>
      </c>
      <c r="AA1011" s="60">
        <v>1</v>
      </c>
      <c r="AB1011" s="62" t="s">
        <v>3931</v>
      </c>
      <c r="AC1011" s="62">
        <v>45065</v>
      </c>
      <c r="AD1011" s="60">
        <v>1</v>
      </c>
      <c r="AE1011" s="62" t="s">
        <v>3831</v>
      </c>
      <c r="AF1011" s="62">
        <v>45065</v>
      </c>
      <c r="AG1011" s="60" t="s">
        <v>79</v>
      </c>
      <c r="AH1011" s="60">
        <v>1</v>
      </c>
      <c r="AI1011" s="52">
        <f t="shared" si="1462"/>
        <v>4.4999999999999997E-3</v>
      </c>
      <c r="AJ1011" s="52">
        <f t="shared" si="1554"/>
        <v>1</v>
      </c>
      <c r="AK1011" s="52"/>
      <c r="AL1011" s="239" t="str">
        <f t="shared" si="1482"/>
        <v/>
      </c>
      <c r="AM1011" s="239" t="str">
        <f t="shared" si="1483"/>
        <v/>
      </c>
      <c r="AN1011" s="239" t="str">
        <f t="shared" si="1484"/>
        <v/>
      </c>
      <c r="AO1011" s="239">
        <f t="shared" si="1485"/>
        <v>1</v>
      </c>
      <c r="AP1011" s="239" t="str">
        <f t="shared" si="1486"/>
        <v/>
      </c>
      <c r="AQ1011" s="239" t="str">
        <f t="shared" si="1487"/>
        <v/>
      </c>
      <c r="AR1011" s="239" t="str">
        <f t="shared" si="1488"/>
        <v/>
      </c>
      <c r="AS1011" s="239" t="str">
        <f t="shared" si="1489"/>
        <v/>
      </c>
      <c r="AT1011" s="239" t="str">
        <f t="shared" si="1490"/>
        <v/>
      </c>
      <c r="AU1011" s="239" t="str">
        <f t="shared" si="1463"/>
        <v/>
      </c>
      <c r="AV1011" s="239" t="str">
        <f t="shared" si="1464"/>
        <v/>
      </c>
      <c r="AW1011" s="239" t="str">
        <f t="shared" si="1465"/>
        <v/>
      </c>
      <c r="AX1011" s="239" t="str">
        <f t="shared" si="1466"/>
        <v/>
      </c>
      <c r="AY1011" s="239" t="str">
        <f t="shared" si="1467"/>
        <v/>
      </c>
      <c r="AZ1011" s="239" t="str">
        <f t="shared" si="1468"/>
        <v/>
      </c>
      <c r="BA1011" s="239" t="str">
        <f t="shared" si="1469"/>
        <v/>
      </c>
      <c r="BB1011" s="239" t="str">
        <f t="shared" si="1470"/>
        <v/>
      </c>
      <c r="BC1011" s="239" t="str">
        <f t="shared" si="1471"/>
        <v/>
      </c>
      <c r="BD1011" s="239" t="str">
        <f t="shared" si="1472"/>
        <v/>
      </c>
      <c r="BE1011" s="239" t="str">
        <f t="shared" si="1473"/>
        <v/>
      </c>
      <c r="BF1011" s="239" t="str">
        <f t="shared" si="1474"/>
        <v/>
      </c>
      <c r="BG1011" s="239" t="str">
        <f t="shared" si="1475"/>
        <v/>
      </c>
      <c r="BH1011" s="239" t="str">
        <f t="shared" si="1476"/>
        <v/>
      </c>
      <c r="BI1011" s="239" t="str">
        <f t="shared" si="1477"/>
        <v/>
      </c>
      <c r="BJ1011" s="239" t="str">
        <f t="shared" si="1478"/>
        <v/>
      </c>
      <c r="BK1011" s="239" t="str">
        <f t="shared" si="1479"/>
        <v/>
      </c>
      <c r="BL1011" s="239" t="str">
        <f t="shared" si="1480"/>
        <v/>
      </c>
      <c r="BN1011" s="239" t="str">
        <f t="shared" si="1491"/>
        <v/>
      </c>
      <c r="BO1011" s="239" t="str">
        <f t="shared" si="1492"/>
        <v/>
      </c>
      <c r="BP1011" s="239" t="str">
        <f t="shared" si="1493"/>
        <v/>
      </c>
      <c r="BQ1011" s="239">
        <f t="shared" si="1494"/>
        <v>1</v>
      </c>
      <c r="BR1011" s="239" t="str">
        <f t="shared" si="1495"/>
        <v/>
      </c>
      <c r="BS1011" s="239" t="str">
        <f t="shared" si="1496"/>
        <v/>
      </c>
      <c r="BT1011" s="239" t="str">
        <f t="shared" si="1497"/>
        <v/>
      </c>
      <c r="BU1011" s="239" t="str">
        <f t="shared" si="1498"/>
        <v/>
      </c>
      <c r="BV1011" s="239" t="str">
        <f t="shared" si="1499"/>
        <v/>
      </c>
      <c r="BW1011" s="239" t="str">
        <f t="shared" si="1500"/>
        <v/>
      </c>
      <c r="BX1011" s="239" t="str">
        <f t="shared" si="1501"/>
        <v/>
      </c>
      <c r="BY1011" s="239" t="str">
        <f t="shared" si="1502"/>
        <v/>
      </c>
      <c r="BZ1011" s="239" t="str">
        <f t="shared" si="1503"/>
        <v/>
      </c>
      <c r="CA1011" s="239" t="str">
        <f t="shared" si="1504"/>
        <v/>
      </c>
      <c r="CB1011" s="239" t="str">
        <f t="shared" si="1505"/>
        <v/>
      </c>
      <c r="CC1011" s="239" t="str">
        <f t="shared" si="1506"/>
        <v/>
      </c>
      <c r="CD1011" s="239" t="str">
        <f t="shared" si="1507"/>
        <v/>
      </c>
      <c r="CE1011" s="239" t="str">
        <f t="shared" si="1508"/>
        <v/>
      </c>
      <c r="CF1011" s="239" t="str">
        <f t="shared" si="1509"/>
        <v/>
      </c>
      <c r="CG1011" s="239" t="str">
        <f t="shared" si="1510"/>
        <v/>
      </c>
      <c r="CH1011" s="239" t="str">
        <f t="shared" si="1511"/>
        <v/>
      </c>
      <c r="CI1011" s="239" t="str">
        <f t="shared" si="1512"/>
        <v/>
      </c>
      <c r="CJ1011" s="239" t="str">
        <f t="shared" si="1513"/>
        <v/>
      </c>
      <c r="CK1011" s="239" t="str">
        <f t="shared" si="1514"/>
        <v/>
      </c>
      <c r="CL1011" s="239" t="str">
        <f t="shared" si="1515"/>
        <v/>
      </c>
      <c r="CM1011" s="239" t="str">
        <f t="shared" si="1516"/>
        <v/>
      </c>
      <c r="CN1011" s="239" t="str">
        <f t="shared" si="1517"/>
        <v/>
      </c>
      <c r="CP1011" s="239" t="str">
        <f t="shared" si="1518"/>
        <v/>
      </c>
      <c r="CQ1011" s="239" t="str">
        <f t="shared" si="1519"/>
        <v/>
      </c>
      <c r="CR1011" s="239" t="str">
        <f t="shared" si="1520"/>
        <v/>
      </c>
      <c r="CS1011" s="239" t="str">
        <f t="shared" si="1521"/>
        <v>2do trimestre</v>
      </c>
      <c r="CT1011" s="239" t="str">
        <f t="shared" si="1522"/>
        <v/>
      </c>
      <c r="CU1011" s="239" t="str">
        <f t="shared" si="1523"/>
        <v/>
      </c>
      <c r="CV1011" s="239" t="str">
        <f t="shared" si="1524"/>
        <v/>
      </c>
      <c r="CW1011" s="239" t="str">
        <f t="shared" si="1525"/>
        <v/>
      </c>
      <c r="CX1011" s="239" t="str">
        <f t="shared" si="1526"/>
        <v/>
      </c>
      <c r="CY1011" s="239" t="str">
        <f t="shared" si="1527"/>
        <v/>
      </c>
      <c r="CZ1011" s="239" t="str">
        <f t="shared" si="1528"/>
        <v/>
      </c>
      <c r="DA1011" s="239" t="str">
        <f t="shared" si="1529"/>
        <v/>
      </c>
      <c r="DB1011" s="239" t="str">
        <f t="shared" si="1530"/>
        <v/>
      </c>
      <c r="DC1011" s="239" t="str">
        <f t="shared" si="1531"/>
        <v/>
      </c>
      <c r="DD1011" s="239" t="str">
        <f t="shared" si="1532"/>
        <v/>
      </c>
      <c r="DE1011" s="239" t="str">
        <f t="shared" si="1533"/>
        <v/>
      </c>
      <c r="DF1011" s="239" t="str">
        <f t="shared" si="1534"/>
        <v/>
      </c>
      <c r="DG1011" s="239" t="str">
        <f t="shared" si="1535"/>
        <v/>
      </c>
      <c r="DH1011" s="239" t="str">
        <f t="shared" si="1536"/>
        <v/>
      </c>
      <c r="DI1011" s="239" t="str">
        <f t="shared" si="1537"/>
        <v/>
      </c>
      <c r="DJ1011" s="239" t="str">
        <f t="shared" si="1538"/>
        <v/>
      </c>
      <c r="DK1011" s="239" t="str">
        <f t="shared" si="1539"/>
        <v/>
      </c>
      <c r="DL1011" s="239" t="str">
        <f t="shared" si="1540"/>
        <v/>
      </c>
      <c r="DM1011" s="239" t="str">
        <f t="shared" si="1541"/>
        <v/>
      </c>
      <c r="DN1011" s="239" t="str">
        <f t="shared" si="1542"/>
        <v/>
      </c>
      <c r="DO1011" s="239" t="str">
        <f t="shared" si="1543"/>
        <v/>
      </c>
      <c r="DP1011" s="239" t="str">
        <f t="shared" si="1544"/>
        <v/>
      </c>
    </row>
    <row r="1012" spans="1:120" ht="35.25" hidden="1" customHeight="1" x14ac:dyDescent="0.25">
      <c r="A1012" s="53" t="s">
        <v>4512</v>
      </c>
      <c r="B1012" s="53">
        <v>6000</v>
      </c>
      <c r="C1012" s="53" t="s">
        <v>71</v>
      </c>
      <c r="D1012" s="53" t="s">
        <v>3728</v>
      </c>
      <c r="E1012" s="53">
        <v>6</v>
      </c>
      <c r="F1012" s="53" t="s">
        <v>3932</v>
      </c>
      <c r="G1012" s="53" t="str">
        <f t="shared" si="1546"/>
        <v>6000-15</v>
      </c>
      <c r="H1012" s="53" t="s">
        <v>94</v>
      </c>
      <c r="I1012" s="53" t="s">
        <v>196</v>
      </c>
      <c r="J1012" s="53" t="s">
        <v>80</v>
      </c>
      <c r="K1012" s="53" t="s">
        <v>80</v>
      </c>
      <c r="L1012" s="53" t="s">
        <v>80</v>
      </c>
      <c r="M1012" s="53" t="s">
        <v>80</v>
      </c>
      <c r="N1012" s="53" t="s">
        <v>80</v>
      </c>
      <c r="O1012" s="53" t="s">
        <v>80</v>
      </c>
      <c r="P1012" s="53" t="s">
        <v>3833</v>
      </c>
      <c r="Q1012" s="52">
        <v>0.15</v>
      </c>
      <c r="R1012" s="119">
        <f>+Q1012*Q1008</f>
        <v>4.4999999999999997E-3</v>
      </c>
      <c r="S1012" s="53">
        <v>2</v>
      </c>
      <c r="T1012" s="53" t="s">
        <v>84</v>
      </c>
      <c r="U1012" s="53" t="s">
        <v>96</v>
      </c>
      <c r="V1012" s="23">
        <v>45066</v>
      </c>
      <c r="W1012" s="23">
        <v>45250</v>
      </c>
      <c r="X1012" s="53" t="s">
        <v>3776</v>
      </c>
      <c r="Y1012" s="49" t="s">
        <v>87</v>
      </c>
      <c r="Z1012" s="59" t="s">
        <v>100</v>
      </c>
      <c r="AA1012" s="201">
        <v>1</v>
      </c>
      <c r="AB1012" s="200" t="s">
        <v>3933</v>
      </c>
      <c r="AC1012" s="202">
        <v>45250</v>
      </c>
      <c r="AD1012" s="201">
        <v>1</v>
      </c>
      <c r="AE1012" s="200" t="s">
        <v>386</v>
      </c>
      <c r="AF1012" s="202">
        <v>45250</v>
      </c>
      <c r="AG1012" s="200" t="s">
        <v>79</v>
      </c>
      <c r="AH1012" s="201">
        <v>1</v>
      </c>
      <c r="AI1012" s="52">
        <f t="shared" si="1462"/>
        <v>4.4999999999999997E-3</v>
      </c>
      <c r="AJ1012" s="52">
        <f t="shared" si="1554"/>
        <v>1</v>
      </c>
      <c r="AK1012" s="52"/>
      <c r="AL1012" s="239" t="str">
        <f t="shared" si="1482"/>
        <v/>
      </c>
      <c r="AM1012" s="239" t="str">
        <f t="shared" si="1483"/>
        <v/>
      </c>
      <c r="AN1012" s="239" t="str">
        <f t="shared" si="1484"/>
        <v/>
      </c>
      <c r="AO1012" s="239">
        <f t="shared" si="1485"/>
        <v>1</v>
      </c>
      <c r="AP1012" s="239" t="str">
        <f t="shared" si="1486"/>
        <v/>
      </c>
      <c r="AQ1012" s="239" t="str">
        <f t="shared" si="1487"/>
        <v/>
      </c>
      <c r="AR1012" s="239" t="str">
        <f t="shared" si="1488"/>
        <v/>
      </c>
      <c r="AS1012" s="239" t="str">
        <f t="shared" si="1489"/>
        <v/>
      </c>
      <c r="AT1012" s="239" t="str">
        <f t="shared" si="1490"/>
        <v/>
      </c>
      <c r="AU1012" s="239" t="str">
        <f t="shared" si="1463"/>
        <v/>
      </c>
      <c r="AV1012" s="239" t="str">
        <f t="shared" si="1464"/>
        <v/>
      </c>
      <c r="AW1012" s="239" t="str">
        <f t="shared" si="1465"/>
        <v/>
      </c>
      <c r="AX1012" s="239" t="str">
        <f t="shared" si="1466"/>
        <v/>
      </c>
      <c r="AY1012" s="239" t="str">
        <f t="shared" si="1467"/>
        <v/>
      </c>
      <c r="AZ1012" s="239" t="str">
        <f t="shared" si="1468"/>
        <v/>
      </c>
      <c r="BA1012" s="239" t="str">
        <f t="shared" si="1469"/>
        <v/>
      </c>
      <c r="BB1012" s="239" t="str">
        <f t="shared" si="1470"/>
        <v/>
      </c>
      <c r="BC1012" s="239" t="str">
        <f t="shared" si="1471"/>
        <v/>
      </c>
      <c r="BD1012" s="239" t="str">
        <f t="shared" si="1472"/>
        <v/>
      </c>
      <c r="BE1012" s="239" t="str">
        <f t="shared" si="1473"/>
        <v/>
      </c>
      <c r="BF1012" s="239" t="str">
        <f t="shared" si="1474"/>
        <v/>
      </c>
      <c r="BG1012" s="239" t="str">
        <f t="shared" si="1475"/>
        <v/>
      </c>
      <c r="BH1012" s="239" t="str">
        <f t="shared" si="1476"/>
        <v/>
      </c>
      <c r="BI1012" s="239" t="str">
        <f t="shared" si="1477"/>
        <v/>
      </c>
      <c r="BJ1012" s="239" t="str">
        <f t="shared" si="1478"/>
        <v/>
      </c>
      <c r="BK1012" s="239" t="str">
        <f t="shared" si="1479"/>
        <v/>
      </c>
      <c r="BL1012" s="239" t="str">
        <f t="shared" si="1480"/>
        <v/>
      </c>
      <c r="BN1012" s="239" t="str">
        <f t="shared" si="1491"/>
        <v/>
      </c>
      <c r="BO1012" s="239" t="str">
        <f t="shared" si="1492"/>
        <v/>
      </c>
      <c r="BP1012" s="239" t="str">
        <f t="shared" si="1493"/>
        <v/>
      </c>
      <c r="BQ1012" s="239">
        <f t="shared" si="1494"/>
        <v>1</v>
      </c>
      <c r="BR1012" s="239" t="str">
        <f t="shared" si="1495"/>
        <v/>
      </c>
      <c r="BS1012" s="239" t="str">
        <f t="shared" si="1496"/>
        <v/>
      </c>
      <c r="BT1012" s="239" t="str">
        <f t="shared" si="1497"/>
        <v/>
      </c>
      <c r="BU1012" s="239" t="str">
        <f t="shared" si="1498"/>
        <v/>
      </c>
      <c r="BV1012" s="239" t="str">
        <f t="shared" si="1499"/>
        <v/>
      </c>
      <c r="BW1012" s="239" t="str">
        <f t="shared" si="1500"/>
        <v/>
      </c>
      <c r="BX1012" s="239" t="str">
        <f t="shared" si="1501"/>
        <v/>
      </c>
      <c r="BY1012" s="239" t="str">
        <f t="shared" si="1502"/>
        <v/>
      </c>
      <c r="BZ1012" s="239" t="str">
        <f t="shared" si="1503"/>
        <v/>
      </c>
      <c r="CA1012" s="239" t="str">
        <f t="shared" si="1504"/>
        <v/>
      </c>
      <c r="CB1012" s="239" t="str">
        <f t="shared" si="1505"/>
        <v/>
      </c>
      <c r="CC1012" s="239" t="str">
        <f t="shared" si="1506"/>
        <v/>
      </c>
      <c r="CD1012" s="239" t="str">
        <f t="shared" si="1507"/>
        <v/>
      </c>
      <c r="CE1012" s="239" t="str">
        <f t="shared" si="1508"/>
        <v/>
      </c>
      <c r="CF1012" s="239" t="str">
        <f t="shared" si="1509"/>
        <v/>
      </c>
      <c r="CG1012" s="239" t="str">
        <f t="shared" si="1510"/>
        <v/>
      </c>
      <c r="CH1012" s="239" t="str">
        <f t="shared" si="1511"/>
        <v/>
      </c>
      <c r="CI1012" s="239" t="str">
        <f t="shared" si="1512"/>
        <v/>
      </c>
      <c r="CJ1012" s="239" t="str">
        <f t="shared" si="1513"/>
        <v/>
      </c>
      <c r="CK1012" s="239" t="str">
        <f t="shared" si="1514"/>
        <v/>
      </c>
      <c r="CL1012" s="239" t="str">
        <f t="shared" si="1515"/>
        <v/>
      </c>
      <c r="CM1012" s="239" t="str">
        <f t="shared" si="1516"/>
        <v/>
      </c>
      <c r="CN1012" s="239" t="str">
        <f t="shared" si="1517"/>
        <v/>
      </c>
      <c r="CP1012" s="239" t="str">
        <f t="shared" si="1518"/>
        <v/>
      </c>
      <c r="CQ1012" s="239" t="str">
        <f t="shared" si="1519"/>
        <v/>
      </c>
      <c r="CR1012" s="239" t="str">
        <f t="shared" si="1520"/>
        <v/>
      </c>
      <c r="CS1012" s="239" t="str">
        <f t="shared" si="1521"/>
        <v>4to Trimestre</v>
      </c>
      <c r="CT1012" s="239" t="str">
        <f t="shared" si="1522"/>
        <v/>
      </c>
      <c r="CU1012" s="239" t="str">
        <f t="shared" si="1523"/>
        <v/>
      </c>
      <c r="CV1012" s="239" t="str">
        <f t="shared" si="1524"/>
        <v/>
      </c>
      <c r="CW1012" s="239" t="str">
        <f t="shared" si="1525"/>
        <v/>
      </c>
      <c r="CX1012" s="239" t="str">
        <f t="shared" si="1526"/>
        <v/>
      </c>
      <c r="CY1012" s="239" t="str">
        <f t="shared" si="1527"/>
        <v/>
      </c>
      <c r="CZ1012" s="239" t="str">
        <f t="shared" si="1528"/>
        <v/>
      </c>
      <c r="DA1012" s="239" t="str">
        <f t="shared" si="1529"/>
        <v/>
      </c>
      <c r="DB1012" s="239" t="str">
        <f t="shared" si="1530"/>
        <v/>
      </c>
      <c r="DC1012" s="239" t="str">
        <f t="shared" si="1531"/>
        <v/>
      </c>
      <c r="DD1012" s="239" t="str">
        <f t="shared" si="1532"/>
        <v/>
      </c>
      <c r="DE1012" s="239" t="str">
        <f t="shared" si="1533"/>
        <v/>
      </c>
      <c r="DF1012" s="239" t="str">
        <f t="shared" si="1534"/>
        <v/>
      </c>
      <c r="DG1012" s="239" t="str">
        <f t="shared" si="1535"/>
        <v/>
      </c>
      <c r="DH1012" s="239" t="str">
        <f t="shared" si="1536"/>
        <v/>
      </c>
      <c r="DI1012" s="239" t="str">
        <f t="shared" si="1537"/>
        <v/>
      </c>
      <c r="DJ1012" s="239" t="str">
        <f t="shared" si="1538"/>
        <v/>
      </c>
      <c r="DK1012" s="239" t="str">
        <f t="shared" si="1539"/>
        <v/>
      </c>
      <c r="DL1012" s="239" t="str">
        <f t="shared" si="1540"/>
        <v/>
      </c>
      <c r="DM1012" s="239" t="str">
        <f t="shared" si="1541"/>
        <v/>
      </c>
      <c r="DN1012" s="239" t="str">
        <f t="shared" si="1542"/>
        <v/>
      </c>
      <c r="DO1012" s="239" t="str">
        <f t="shared" si="1543"/>
        <v/>
      </c>
      <c r="DP1012" s="239" t="str">
        <f t="shared" si="1544"/>
        <v/>
      </c>
    </row>
    <row r="1013" spans="1:120" ht="35.25" hidden="1" customHeight="1" x14ac:dyDescent="0.25">
      <c r="A1013" s="53" t="s">
        <v>4512</v>
      </c>
      <c r="B1013" s="53">
        <v>6000</v>
      </c>
      <c r="C1013" s="53" t="s">
        <v>71</v>
      </c>
      <c r="D1013" s="53" t="s">
        <v>3728</v>
      </c>
      <c r="E1013" s="53">
        <v>6</v>
      </c>
      <c r="F1013" s="53" t="s">
        <v>3934</v>
      </c>
      <c r="G1013" s="53" t="str">
        <f t="shared" si="1546"/>
        <v>6000-15</v>
      </c>
      <c r="H1013" s="53" t="s">
        <v>94</v>
      </c>
      <c r="I1013" s="53" t="s">
        <v>196</v>
      </c>
      <c r="J1013" s="53" t="s">
        <v>80</v>
      </c>
      <c r="K1013" s="53" t="s">
        <v>80</v>
      </c>
      <c r="L1013" s="53" t="s">
        <v>80</v>
      </c>
      <c r="M1013" s="53" t="s">
        <v>80</v>
      </c>
      <c r="N1013" s="53" t="s">
        <v>80</v>
      </c>
      <c r="O1013" s="53" t="s">
        <v>80</v>
      </c>
      <c r="P1013" s="53" t="s">
        <v>119</v>
      </c>
      <c r="Q1013" s="52">
        <v>0.2</v>
      </c>
      <c r="R1013" s="119">
        <f>+Q1013*Q1008</f>
        <v>6.0000000000000001E-3</v>
      </c>
      <c r="S1013" s="53">
        <v>2</v>
      </c>
      <c r="T1013" s="53" t="s">
        <v>84</v>
      </c>
      <c r="U1013" s="53" t="s">
        <v>96</v>
      </c>
      <c r="V1013" s="23">
        <v>45231</v>
      </c>
      <c r="W1013" s="23">
        <v>45260</v>
      </c>
      <c r="X1013" s="53" t="s">
        <v>3776</v>
      </c>
      <c r="Y1013" s="49" t="s">
        <v>87</v>
      </c>
      <c r="Z1013" s="59" t="s">
        <v>100</v>
      </c>
      <c r="AA1013" s="201">
        <v>1</v>
      </c>
      <c r="AB1013" s="200" t="s">
        <v>3784</v>
      </c>
      <c r="AC1013" s="202">
        <v>45260</v>
      </c>
      <c r="AD1013" s="201">
        <v>1</v>
      </c>
      <c r="AE1013" s="200" t="s">
        <v>386</v>
      </c>
      <c r="AF1013" s="202">
        <v>45260</v>
      </c>
      <c r="AG1013" s="200" t="s">
        <v>79</v>
      </c>
      <c r="AH1013" s="201">
        <v>1</v>
      </c>
      <c r="AI1013" s="52">
        <f t="shared" si="1462"/>
        <v>6.0000000000000001E-3</v>
      </c>
      <c r="AJ1013" s="52">
        <f t="shared" si="1554"/>
        <v>1</v>
      </c>
      <c r="AK1013" s="52"/>
      <c r="AL1013" s="239" t="str">
        <f t="shared" si="1482"/>
        <v/>
      </c>
      <c r="AM1013" s="239" t="str">
        <f t="shared" si="1483"/>
        <v/>
      </c>
      <c r="AN1013" s="239" t="str">
        <f t="shared" si="1484"/>
        <v/>
      </c>
      <c r="AO1013" s="239">
        <f t="shared" si="1485"/>
        <v>1</v>
      </c>
      <c r="AP1013" s="239" t="str">
        <f t="shared" si="1486"/>
        <v/>
      </c>
      <c r="AQ1013" s="239" t="str">
        <f t="shared" si="1487"/>
        <v/>
      </c>
      <c r="AR1013" s="239" t="str">
        <f t="shared" si="1488"/>
        <v/>
      </c>
      <c r="AS1013" s="239" t="str">
        <f t="shared" si="1489"/>
        <v/>
      </c>
      <c r="AT1013" s="239" t="str">
        <f t="shared" si="1490"/>
        <v/>
      </c>
      <c r="AU1013" s="239" t="str">
        <f t="shared" si="1463"/>
        <v/>
      </c>
      <c r="AV1013" s="239" t="str">
        <f t="shared" si="1464"/>
        <v/>
      </c>
      <c r="AW1013" s="239" t="str">
        <f t="shared" si="1465"/>
        <v/>
      </c>
      <c r="AX1013" s="239" t="str">
        <f t="shared" si="1466"/>
        <v/>
      </c>
      <c r="AY1013" s="239" t="str">
        <f t="shared" si="1467"/>
        <v/>
      </c>
      <c r="AZ1013" s="239" t="str">
        <f t="shared" si="1468"/>
        <v/>
      </c>
      <c r="BA1013" s="239" t="str">
        <f t="shared" si="1469"/>
        <v/>
      </c>
      <c r="BB1013" s="239" t="str">
        <f t="shared" si="1470"/>
        <v/>
      </c>
      <c r="BC1013" s="239" t="str">
        <f t="shared" si="1471"/>
        <v/>
      </c>
      <c r="BD1013" s="239" t="str">
        <f t="shared" si="1472"/>
        <v/>
      </c>
      <c r="BE1013" s="239" t="str">
        <f t="shared" si="1473"/>
        <v/>
      </c>
      <c r="BF1013" s="239" t="str">
        <f t="shared" si="1474"/>
        <v/>
      </c>
      <c r="BG1013" s="239" t="str">
        <f t="shared" si="1475"/>
        <v/>
      </c>
      <c r="BH1013" s="239" t="str">
        <f t="shared" si="1476"/>
        <v/>
      </c>
      <c r="BI1013" s="239" t="str">
        <f t="shared" si="1477"/>
        <v/>
      </c>
      <c r="BJ1013" s="239" t="str">
        <f t="shared" si="1478"/>
        <v/>
      </c>
      <c r="BK1013" s="239" t="str">
        <f t="shared" si="1479"/>
        <v/>
      </c>
      <c r="BL1013" s="239" t="str">
        <f t="shared" si="1480"/>
        <v/>
      </c>
      <c r="BN1013" s="239" t="str">
        <f t="shared" si="1491"/>
        <v/>
      </c>
      <c r="BO1013" s="239" t="str">
        <f t="shared" si="1492"/>
        <v/>
      </c>
      <c r="BP1013" s="239" t="str">
        <f t="shared" si="1493"/>
        <v/>
      </c>
      <c r="BQ1013" s="239">
        <f t="shared" si="1494"/>
        <v>1</v>
      </c>
      <c r="BR1013" s="239" t="str">
        <f t="shared" si="1495"/>
        <v/>
      </c>
      <c r="BS1013" s="239" t="str">
        <f t="shared" si="1496"/>
        <v/>
      </c>
      <c r="BT1013" s="239" t="str">
        <f t="shared" si="1497"/>
        <v/>
      </c>
      <c r="BU1013" s="239" t="str">
        <f t="shared" si="1498"/>
        <v/>
      </c>
      <c r="BV1013" s="239" t="str">
        <f t="shared" si="1499"/>
        <v/>
      </c>
      <c r="BW1013" s="239" t="str">
        <f t="shared" si="1500"/>
        <v/>
      </c>
      <c r="BX1013" s="239" t="str">
        <f t="shared" si="1501"/>
        <v/>
      </c>
      <c r="BY1013" s="239" t="str">
        <f t="shared" si="1502"/>
        <v/>
      </c>
      <c r="BZ1013" s="239" t="str">
        <f t="shared" si="1503"/>
        <v/>
      </c>
      <c r="CA1013" s="239" t="str">
        <f t="shared" si="1504"/>
        <v/>
      </c>
      <c r="CB1013" s="239" t="str">
        <f t="shared" si="1505"/>
        <v/>
      </c>
      <c r="CC1013" s="239" t="str">
        <f t="shared" si="1506"/>
        <v/>
      </c>
      <c r="CD1013" s="239" t="str">
        <f t="shared" si="1507"/>
        <v/>
      </c>
      <c r="CE1013" s="239" t="str">
        <f t="shared" si="1508"/>
        <v/>
      </c>
      <c r="CF1013" s="239" t="str">
        <f t="shared" si="1509"/>
        <v/>
      </c>
      <c r="CG1013" s="239" t="str">
        <f t="shared" si="1510"/>
        <v/>
      </c>
      <c r="CH1013" s="239" t="str">
        <f t="shared" si="1511"/>
        <v/>
      </c>
      <c r="CI1013" s="239" t="str">
        <f t="shared" si="1512"/>
        <v/>
      </c>
      <c r="CJ1013" s="239" t="str">
        <f t="shared" si="1513"/>
        <v/>
      </c>
      <c r="CK1013" s="239" t="str">
        <f t="shared" si="1514"/>
        <v/>
      </c>
      <c r="CL1013" s="239" t="str">
        <f t="shared" si="1515"/>
        <v/>
      </c>
      <c r="CM1013" s="239" t="str">
        <f t="shared" si="1516"/>
        <v/>
      </c>
      <c r="CN1013" s="239" t="str">
        <f t="shared" si="1517"/>
        <v/>
      </c>
      <c r="CP1013" s="239" t="str">
        <f t="shared" si="1518"/>
        <v/>
      </c>
      <c r="CQ1013" s="239" t="str">
        <f t="shared" si="1519"/>
        <v/>
      </c>
      <c r="CR1013" s="239" t="str">
        <f t="shared" si="1520"/>
        <v/>
      </c>
      <c r="CS1013" s="239" t="str">
        <f t="shared" si="1521"/>
        <v>4to Trimestre</v>
      </c>
      <c r="CT1013" s="239" t="str">
        <f t="shared" si="1522"/>
        <v/>
      </c>
      <c r="CU1013" s="239" t="str">
        <f t="shared" si="1523"/>
        <v/>
      </c>
      <c r="CV1013" s="239" t="str">
        <f t="shared" si="1524"/>
        <v/>
      </c>
      <c r="CW1013" s="239" t="str">
        <f t="shared" si="1525"/>
        <v/>
      </c>
      <c r="CX1013" s="239" t="str">
        <f t="shared" si="1526"/>
        <v/>
      </c>
      <c r="CY1013" s="239" t="str">
        <f t="shared" si="1527"/>
        <v/>
      </c>
      <c r="CZ1013" s="239" t="str">
        <f t="shared" si="1528"/>
        <v/>
      </c>
      <c r="DA1013" s="239" t="str">
        <f t="shared" si="1529"/>
        <v/>
      </c>
      <c r="DB1013" s="239" t="str">
        <f t="shared" si="1530"/>
        <v/>
      </c>
      <c r="DC1013" s="239" t="str">
        <f t="shared" si="1531"/>
        <v/>
      </c>
      <c r="DD1013" s="239" t="str">
        <f t="shared" si="1532"/>
        <v/>
      </c>
      <c r="DE1013" s="239" t="str">
        <f t="shared" si="1533"/>
        <v/>
      </c>
      <c r="DF1013" s="239" t="str">
        <f t="shared" si="1534"/>
        <v/>
      </c>
      <c r="DG1013" s="239" t="str">
        <f t="shared" si="1535"/>
        <v/>
      </c>
      <c r="DH1013" s="239" t="str">
        <f t="shared" si="1536"/>
        <v/>
      </c>
      <c r="DI1013" s="239" t="str">
        <f t="shared" si="1537"/>
        <v/>
      </c>
      <c r="DJ1013" s="239" t="str">
        <f t="shared" si="1538"/>
        <v/>
      </c>
      <c r="DK1013" s="239" t="str">
        <f t="shared" si="1539"/>
        <v/>
      </c>
      <c r="DL1013" s="239" t="str">
        <f t="shared" si="1540"/>
        <v/>
      </c>
      <c r="DM1013" s="239" t="str">
        <f t="shared" si="1541"/>
        <v/>
      </c>
      <c r="DN1013" s="239" t="str">
        <f t="shared" si="1542"/>
        <v/>
      </c>
      <c r="DO1013" s="239" t="str">
        <f t="shared" si="1543"/>
        <v/>
      </c>
      <c r="DP1013" s="239" t="str">
        <f t="shared" si="1544"/>
        <v/>
      </c>
    </row>
    <row r="1014" spans="1:120" ht="35.25" hidden="1" customHeight="1" x14ac:dyDescent="0.25">
      <c r="A1014" s="53" t="s">
        <v>4512</v>
      </c>
      <c r="B1014" s="53">
        <v>6000</v>
      </c>
      <c r="C1014" s="53" t="s">
        <v>71</v>
      </c>
      <c r="D1014" s="53" t="s">
        <v>3728</v>
      </c>
      <c r="E1014" s="53">
        <v>6</v>
      </c>
      <c r="F1014" s="53" t="s">
        <v>3935</v>
      </c>
      <c r="G1014" s="53" t="str">
        <f t="shared" si="1546"/>
        <v>6000-15</v>
      </c>
      <c r="H1014" s="53" t="s">
        <v>94</v>
      </c>
      <c r="I1014" s="53" t="s">
        <v>196</v>
      </c>
      <c r="J1014" s="53" t="s">
        <v>80</v>
      </c>
      <c r="K1014" s="53" t="s">
        <v>80</v>
      </c>
      <c r="L1014" s="53" t="s">
        <v>80</v>
      </c>
      <c r="M1014" s="53" t="s">
        <v>80</v>
      </c>
      <c r="N1014" s="53" t="s">
        <v>80</v>
      </c>
      <c r="O1014" s="53" t="s">
        <v>80</v>
      </c>
      <c r="P1014" s="53" t="s">
        <v>613</v>
      </c>
      <c r="Q1014" s="52">
        <v>0.2</v>
      </c>
      <c r="R1014" s="119">
        <f>+Q1014*Q1008</f>
        <v>6.0000000000000001E-3</v>
      </c>
      <c r="S1014" s="53">
        <v>2</v>
      </c>
      <c r="T1014" s="53" t="s">
        <v>84</v>
      </c>
      <c r="U1014" s="53" t="s">
        <v>96</v>
      </c>
      <c r="V1014" s="23">
        <v>45231</v>
      </c>
      <c r="W1014" s="23">
        <v>45260</v>
      </c>
      <c r="X1014" s="53" t="s">
        <v>3776</v>
      </c>
      <c r="Y1014" s="49" t="s">
        <v>87</v>
      </c>
      <c r="Z1014" s="59" t="s">
        <v>100</v>
      </c>
      <c r="AA1014" s="201">
        <v>1</v>
      </c>
      <c r="AB1014" s="200" t="s">
        <v>3936</v>
      </c>
      <c r="AC1014" s="202">
        <v>45260</v>
      </c>
      <c r="AD1014" s="201">
        <v>1</v>
      </c>
      <c r="AE1014" s="200" t="s">
        <v>386</v>
      </c>
      <c r="AF1014" s="202">
        <v>45260</v>
      </c>
      <c r="AG1014" s="200" t="s">
        <v>79</v>
      </c>
      <c r="AH1014" s="201">
        <v>1</v>
      </c>
      <c r="AI1014" s="52">
        <f t="shared" si="1462"/>
        <v>6.0000000000000001E-3</v>
      </c>
      <c r="AJ1014" s="52">
        <f t="shared" si="1554"/>
        <v>1</v>
      </c>
      <c r="AK1014" s="52"/>
      <c r="AL1014" s="239" t="str">
        <f t="shared" si="1482"/>
        <v/>
      </c>
      <c r="AM1014" s="239" t="str">
        <f t="shared" si="1483"/>
        <v/>
      </c>
      <c r="AN1014" s="239" t="str">
        <f t="shared" si="1484"/>
        <v/>
      </c>
      <c r="AO1014" s="239">
        <f t="shared" si="1485"/>
        <v>1</v>
      </c>
      <c r="AP1014" s="239" t="str">
        <f t="shared" si="1486"/>
        <v/>
      </c>
      <c r="AQ1014" s="239" t="str">
        <f t="shared" si="1487"/>
        <v/>
      </c>
      <c r="AR1014" s="239" t="str">
        <f t="shared" si="1488"/>
        <v/>
      </c>
      <c r="AS1014" s="239" t="str">
        <f t="shared" si="1489"/>
        <v/>
      </c>
      <c r="AT1014" s="239" t="str">
        <f t="shared" si="1490"/>
        <v/>
      </c>
      <c r="AU1014" s="239" t="str">
        <f t="shared" si="1463"/>
        <v/>
      </c>
      <c r="AV1014" s="239" t="str">
        <f t="shared" si="1464"/>
        <v/>
      </c>
      <c r="AW1014" s="239" t="str">
        <f t="shared" si="1465"/>
        <v/>
      </c>
      <c r="AX1014" s="239" t="str">
        <f t="shared" si="1466"/>
        <v/>
      </c>
      <c r="AY1014" s="239" t="str">
        <f t="shared" si="1467"/>
        <v/>
      </c>
      <c r="AZ1014" s="239" t="str">
        <f t="shared" si="1468"/>
        <v/>
      </c>
      <c r="BA1014" s="239" t="str">
        <f t="shared" si="1469"/>
        <v/>
      </c>
      <c r="BB1014" s="239" t="str">
        <f t="shared" si="1470"/>
        <v/>
      </c>
      <c r="BC1014" s="239" t="str">
        <f t="shared" si="1471"/>
        <v/>
      </c>
      <c r="BD1014" s="239" t="str">
        <f t="shared" si="1472"/>
        <v/>
      </c>
      <c r="BE1014" s="239" t="str">
        <f t="shared" si="1473"/>
        <v/>
      </c>
      <c r="BF1014" s="239" t="str">
        <f t="shared" si="1474"/>
        <v/>
      </c>
      <c r="BG1014" s="239" t="str">
        <f t="shared" si="1475"/>
        <v/>
      </c>
      <c r="BH1014" s="239" t="str">
        <f t="shared" si="1476"/>
        <v/>
      </c>
      <c r="BI1014" s="239" t="str">
        <f t="shared" si="1477"/>
        <v/>
      </c>
      <c r="BJ1014" s="239" t="str">
        <f t="shared" si="1478"/>
        <v/>
      </c>
      <c r="BK1014" s="239" t="str">
        <f t="shared" si="1479"/>
        <v/>
      </c>
      <c r="BL1014" s="239" t="str">
        <f t="shared" si="1480"/>
        <v/>
      </c>
      <c r="BN1014" s="239" t="str">
        <f t="shared" si="1491"/>
        <v/>
      </c>
      <c r="BO1014" s="239" t="str">
        <f t="shared" si="1492"/>
        <v/>
      </c>
      <c r="BP1014" s="239" t="str">
        <f t="shared" si="1493"/>
        <v/>
      </c>
      <c r="BQ1014" s="239">
        <f t="shared" si="1494"/>
        <v>1</v>
      </c>
      <c r="BR1014" s="239" t="str">
        <f t="shared" si="1495"/>
        <v/>
      </c>
      <c r="BS1014" s="239" t="str">
        <f t="shared" si="1496"/>
        <v/>
      </c>
      <c r="BT1014" s="239" t="str">
        <f t="shared" si="1497"/>
        <v/>
      </c>
      <c r="BU1014" s="239" t="str">
        <f t="shared" si="1498"/>
        <v/>
      </c>
      <c r="BV1014" s="239" t="str">
        <f t="shared" si="1499"/>
        <v/>
      </c>
      <c r="BW1014" s="239" t="str">
        <f t="shared" si="1500"/>
        <v/>
      </c>
      <c r="BX1014" s="239" t="str">
        <f t="shared" si="1501"/>
        <v/>
      </c>
      <c r="BY1014" s="239" t="str">
        <f t="shared" si="1502"/>
        <v/>
      </c>
      <c r="BZ1014" s="239" t="str">
        <f t="shared" si="1503"/>
        <v/>
      </c>
      <c r="CA1014" s="239" t="str">
        <f t="shared" si="1504"/>
        <v/>
      </c>
      <c r="CB1014" s="239" t="str">
        <f t="shared" si="1505"/>
        <v/>
      </c>
      <c r="CC1014" s="239" t="str">
        <f t="shared" si="1506"/>
        <v/>
      </c>
      <c r="CD1014" s="239" t="str">
        <f t="shared" si="1507"/>
        <v/>
      </c>
      <c r="CE1014" s="239" t="str">
        <f t="shared" si="1508"/>
        <v/>
      </c>
      <c r="CF1014" s="239" t="str">
        <f t="shared" si="1509"/>
        <v/>
      </c>
      <c r="CG1014" s="239" t="str">
        <f t="shared" si="1510"/>
        <v/>
      </c>
      <c r="CH1014" s="239" t="str">
        <f t="shared" si="1511"/>
        <v/>
      </c>
      <c r="CI1014" s="239" t="str">
        <f t="shared" si="1512"/>
        <v/>
      </c>
      <c r="CJ1014" s="239" t="str">
        <f t="shared" si="1513"/>
        <v/>
      </c>
      <c r="CK1014" s="239" t="str">
        <f t="shared" si="1514"/>
        <v/>
      </c>
      <c r="CL1014" s="239" t="str">
        <f t="shared" si="1515"/>
        <v/>
      </c>
      <c r="CM1014" s="239" t="str">
        <f t="shared" si="1516"/>
        <v/>
      </c>
      <c r="CN1014" s="239" t="str">
        <f t="shared" si="1517"/>
        <v/>
      </c>
      <c r="CP1014" s="239" t="str">
        <f t="shared" si="1518"/>
        <v/>
      </c>
      <c r="CQ1014" s="239" t="str">
        <f t="shared" si="1519"/>
        <v/>
      </c>
      <c r="CR1014" s="239" t="str">
        <f t="shared" si="1520"/>
        <v/>
      </c>
      <c r="CS1014" s="239" t="str">
        <f t="shared" si="1521"/>
        <v>4to Trimestre</v>
      </c>
      <c r="CT1014" s="239" t="str">
        <f t="shared" si="1522"/>
        <v/>
      </c>
      <c r="CU1014" s="239" t="str">
        <f t="shared" si="1523"/>
        <v/>
      </c>
      <c r="CV1014" s="239" t="str">
        <f t="shared" si="1524"/>
        <v/>
      </c>
      <c r="CW1014" s="239" t="str">
        <f t="shared" si="1525"/>
        <v/>
      </c>
      <c r="CX1014" s="239" t="str">
        <f t="shared" si="1526"/>
        <v/>
      </c>
      <c r="CY1014" s="239" t="str">
        <f t="shared" si="1527"/>
        <v/>
      </c>
      <c r="CZ1014" s="239" t="str">
        <f t="shared" si="1528"/>
        <v/>
      </c>
      <c r="DA1014" s="239" t="str">
        <f t="shared" si="1529"/>
        <v/>
      </c>
      <c r="DB1014" s="239" t="str">
        <f t="shared" si="1530"/>
        <v/>
      </c>
      <c r="DC1014" s="239" t="str">
        <f t="shared" si="1531"/>
        <v/>
      </c>
      <c r="DD1014" s="239" t="str">
        <f t="shared" si="1532"/>
        <v/>
      </c>
      <c r="DE1014" s="239" t="str">
        <f t="shared" si="1533"/>
        <v/>
      </c>
      <c r="DF1014" s="239" t="str">
        <f t="shared" si="1534"/>
        <v/>
      </c>
      <c r="DG1014" s="239" t="str">
        <f t="shared" si="1535"/>
        <v/>
      </c>
      <c r="DH1014" s="239" t="str">
        <f t="shared" si="1536"/>
        <v/>
      </c>
      <c r="DI1014" s="239" t="str">
        <f t="shared" si="1537"/>
        <v/>
      </c>
      <c r="DJ1014" s="239" t="str">
        <f t="shared" si="1538"/>
        <v/>
      </c>
      <c r="DK1014" s="239" t="str">
        <f t="shared" si="1539"/>
        <v/>
      </c>
      <c r="DL1014" s="239" t="str">
        <f t="shared" si="1540"/>
        <v/>
      </c>
      <c r="DM1014" s="239" t="str">
        <f t="shared" si="1541"/>
        <v/>
      </c>
      <c r="DN1014" s="239" t="str">
        <f t="shared" si="1542"/>
        <v/>
      </c>
      <c r="DO1014" s="239" t="str">
        <f t="shared" si="1543"/>
        <v/>
      </c>
      <c r="DP1014" s="239" t="str">
        <f t="shared" si="1544"/>
        <v/>
      </c>
    </row>
    <row r="1015" spans="1:120" ht="35.25" hidden="1" customHeight="1" x14ac:dyDescent="0.25">
      <c r="A1015" s="49" t="s">
        <v>4512</v>
      </c>
      <c r="B1015" s="49">
        <v>6000</v>
      </c>
      <c r="C1015" s="49" t="s">
        <v>71</v>
      </c>
      <c r="D1015" s="49" t="s">
        <v>3728</v>
      </c>
      <c r="E1015" s="49">
        <v>6</v>
      </c>
      <c r="F1015" s="49" t="s">
        <v>3937</v>
      </c>
      <c r="G1015" s="49" t="str">
        <f t="shared" si="1546"/>
        <v>6000-16</v>
      </c>
      <c r="H1015" s="49" t="s">
        <v>75</v>
      </c>
      <c r="I1015" s="49" t="s">
        <v>730</v>
      </c>
      <c r="J1015" s="49" t="s">
        <v>3338</v>
      </c>
      <c r="K1015" s="49" t="s">
        <v>472</v>
      </c>
      <c r="L1015" s="49" t="s">
        <v>79</v>
      </c>
      <c r="M1015" s="49" t="s">
        <v>3730</v>
      </c>
      <c r="N1015" s="49" t="s">
        <v>3731</v>
      </c>
      <c r="O1015" s="49" t="s">
        <v>516</v>
      </c>
      <c r="P1015" s="49" t="s">
        <v>3938</v>
      </c>
      <c r="Q1015" s="50">
        <v>0.03</v>
      </c>
      <c r="R1015" s="84"/>
      <c r="S1015" s="49">
        <v>1</v>
      </c>
      <c r="T1015" s="49" t="s">
        <v>84</v>
      </c>
      <c r="U1015" s="49" t="s">
        <v>96</v>
      </c>
      <c r="V1015" s="51">
        <v>44958</v>
      </c>
      <c r="W1015" s="51">
        <v>45260</v>
      </c>
      <c r="X1015" s="49" t="s">
        <v>3776</v>
      </c>
      <c r="Y1015" s="49" t="s">
        <v>87</v>
      </c>
      <c r="Z1015" s="59" t="s">
        <v>100</v>
      </c>
      <c r="AA1015" s="201">
        <v>1</v>
      </c>
      <c r="AB1015" s="200" t="s">
        <v>3923</v>
      </c>
      <c r="AC1015" s="202">
        <v>45260</v>
      </c>
      <c r="AD1015" s="201">
        <v>1</v>
      </c>
      <c r="AE1015" s="200" t="s">
        <v>888</v>
      </c>
      <c r="AF1015" s="202">
        <v>45260</v>
      </c>
      <c r="AG1015" s="200" t="s">
        <v>79</v>
      </c>
      <c r="AH1015" s="200" t="s">
        <v>92</v>
      </c>
      <c r="AI1015" s="52">
        <f t="shared" si="1462"/>
        <v>0.03</v>
      </c>
      <c r="AJ1015" s="52"/>
      <c r="AK1015" s="52"/>
      <c r="AL1015" s="239" t="str">
        <f t="shared" si="1482"/>
        <v/>
      </c>
      <c r="AM1015" s="239" t="str">
        <f t="shared" si="1483"/>
        <v/>
      </c>
      <c r="AN1015" s="239" t="str">
        <f t="shared" si="1484"/>
        <v/>
      </c>
      <c r="AO1015" s="239" t="str">
        <f t="shared" si="1485"/>
        <v/>
      </c>
      <c r="AP1015" s="239" t="str">
        <f t="shared" si="1486"/>
        <v/>
      </c>
      <c r="AQ1015" s="239" t="str">
        <f t="shared" si="1487"/>
        <v/>
      </c>
      <c r="AR1015" s="239" t="str">
        <f t="shared" si="1488"/>
        <v/>
      </c>
      <c r="AS1015" s="239" t="str">
        <f t="shared" si="1489"/>
        <v/>
      </c>
      <c r="AT1015" s="239" t="str">
        <f t="shared" si="1490"/>
        <v/>
      </c>
      <c r="AU1015" s="239" t="str">
        <f t="shared" si="1463"/>
        <v/>
      </c>
      <c r="AV1015" s="239" t="str">
        <f t="shared" si="1464"/>
        <v/>
      </c>
      <c r="AW1015" s="239" t="str">
        <f t="shared" si="1465"/>
        <v/>
      </c>
      <c r="AX1015" s="239" t="str">
        <f t="shared" si="1466"/>
        <v/>
      </c>
      <c r="AY1015" s="239" t="str">
        <f t="shared" si="1467"/>
        <v/>
      </c>
      <c r="AZ1015" s="239" t="str">
        <f t="shared" si="1468"/>
        <v/>
      </c>
      <c r="BA1015" s="239" t="str">
        <f t="shared" si="1469"/>
        <v/>
      </c>
      <c r="BB1015" s="239" t="str">
        <f t="shared" si="1470"/>
        <v/>
      </c>
      <c r="BC1015" s="239" t="str">
        <f t="shared" si="1471"/>
        <v/>
      </c>
      <c r="BD1015" s="239" t="str">
        <f t="shared" si="1472"/>
        <v/>
      </c>
      <c r="BE1015" s="239" t="str">
        <f t="shared" si="1473"/>
        <v/>
      </c>
      <c r="BF1015" s="239" t="str">
        <f t="shared" si="1474"/>
        <v/>
      </c>
      <c r="BG1015" s="239" t="str">
        <f t="shared" si="1475"/>
        <v/>
      </c>
      <c r="BH1015" s="239" t="str">
        <f t="shared" si="1476"/>
        <v/>
      </c>
      <c r="BI1015" s="239" t="str">
        <f t="shared" si="1477"/>
        <v/>
      </c>
      <c r="BJ1015" s="239" t="str">
        <f t="shared" si="1478"/>
        <v/>
      </c>
      <c r="BK1015" s="239" t="str">
        <f t="shared" si="1479"/>
        <v/>
      </c>
      <c r="BL1015" s="239" t="str">
        <f t="shared" si="1480"/>
        <v/>
      </c>
      <c r="BN1015" s="239" t="str">
        <f t="shared" si="1491"/>
        <v/>
      </c>
      <c r="BO1015" s="239" t="str">
        <f t="shared" si="1492"/>
        <v/>
      </c>
      <c r="BP1015" s="239" t="str">
        <f t="shared" si="1493"/>
        <v/>
      </c>
      <c r="BQ1015" s="239" t="str">
        <f t="shared" si="1494"/>
        <v/>
      </c>
      <c r="BR1015" s="239" t="str">
        <f t="shared" si="1495"/>
        <v/>
      </c>
      <c r="BS1015" s="239" t="str">
        <f t="shared" si="1496"/>
        <v/>
      </c>
      <c r="BT1015" s="239" t="str">
        <f t="shared" si="1497"/>
        <v/>
      </c>
      <c r="BU1015" s="239" t="str">
        <f t="shared" si="1498"/>
        <v/>
      </c>
      <c r="BV1015" s="239" t="str">
        <f t="shared" si="1499"/>
        <v/>
      </c>
      <c r="BW1015" s="239" t="str">
        <f t="shared" si="1500"/>
        <v/>
      </c>
      <c r="BX1015" s="239" t="str">
        <f t="shared" si="1501"/>
        <v/>
      </c>
      <c r="BY1015" s="239" t="str">
        <f t="shared" si="1502"/>
        <v/>
      </c>
      <c r="BZ1015" s="239" t="str">
        <f t="shared" si="1503"/>
        <v/>
      </c>
      <c r="CA1015" s="239" t="str">
        <f t="shared" si="1504"/>
        <v/>
      </c>
      <c r="CB1015" s="239" t="str">
        <f t="shared" si="1505"/>
        <v/>
      </c>
      <c r="CC1015" s="239" t="str">
        <f t="shared" si="1506"/>
        <v/>
      </c>
      <c r="CD1015" s="239" t="str">
        <f t="shared" si="1507"/>
        <v/>
      </c>
      <c r="CE1015" s="239" t="str">
        <f t="shared" si="1508"/>
        <v/>
      </c>
      <c r="CF1015" s="239" t="str">
        <f t="shared" si="1509"/>
        <v/>
      </c>
      <c r="CG1015" s="239" t="str">
        <f t="shared" si="1510"/>
        <v/>
      </c>
      <c r="CH1015" s="239" t="str">
        <f t="shared" si="1511"/>
        <v/>
      </c>
      <c r="CI1015" s="239" t="str">
        <f t="shared" si="1512"/>
        <v/>
      </c>
      <c r="CJ1015" s="239" t="str">
        <f t="shared" si="1513"/>
        <v/>
      </c>
      <c r="CK1015" s="239" t="str">
        <f t="shared" si="1514"/>
        <v/>
      </c>
      <c r="CL1015" s="239" t="str">
        <f t="shared" si="1515"/>
        <v/>
      </c>
      <c r="CM1015" s="239" t="str">
        <f t="shared" si="1516"/>
        <v/>
      </c>
      <c r="CN1015" s="239" t="str">
        <f t="shared" si="1517"/>
        <v/>
      </c>
      <c r="CP1015" s="239" t="str">
        <f t="shared" si="1518"/>
        <v/>
      </c>
      <c r="CQ1015" s="239" t="str">
        <f t="shared" si="1519"/>
        <v/>
      </c>
      <c r="CR1015" s="239" t="str">
        <f t="shared" si="1520"/>
        <v/>
      </c>
      <c r="CS1015" s="239" t="str">
        <f t="shared" si="1521"/>
        <v/>
      </c>
      <c r="CT1015" s="239" t="str">
        <f t="shared" si="1522"/>
        <v/>
      </c>
      <c r="CU1015" s="239" t="str">
        <f t="shared" si="1523"/>
        <v/>
      </c>
      <c r="CV1015" s="239" t="str">
        <f t="shared" si="1524"/>
        <v/>
      </c>
      <c r="CW1015" s="239" t="str">
        <f t="shared" si="1525"/>
        <v/>
      </c>
      <c r="CX1015" s="239" t="str">
        <f t="shared" si="1526"/>
        <v/>
      </c>
      <c r="CY1015" s="239" t="str">
        <f t="shared" si="1527"/>
        <v/>
      </c>
      <c r="CZ1015" s="239" t="str">
        <f t="shared" si="1528"/>
        <v/>
      </c>
      <c r="DA1015" s="239" t="str">
        <f t="shared" si="1529"/>
        <v/>
      </c>
      <c r="DB1015" s="239" t="str">
        <f t="shared" si="1530"/>
        <v/>
      </c>
      <c r="DC1015" s="239" t="str">
        <f t="shared" si="1531"/>
        <v/>
      </c>
      <c r="DD1015" s="239" t="str">
        <f t="shared" si="1532"/>
        <v/>
      </c>
      <c r="DE1015" s="239" t="str">
        <f t="shared" si="1533"/>
        <v/>
      </c>
      <c r="DF1015" s="239" t="str">
        <f t="shared" si="1534"/>
        <v/>
      </c>
      <c r="DG1015" s="239" t="str">
        <f t="shared" si="1535"/>
        <v/>
      </c>
      <c r="DH1015" s="239" t="str">
        <f t="shared" si="1536"/>
        <v/>
      </c>
      <c r="DI1015" s="239" t="str">
        <f t="shared" si="1537"/>
        <v/>
      </c>
      <c r="DJ1015" s="239" t="str">
        <f t="shared" si="1538"/>
        <v/>
      </c>
      <c r="DK1015" s="239" t="str">
        <f t="shared" si="1539"/>
        <v/>
      </c>
      <c r="DL1015" s="239" t="str">
        <f t="shared" si="1540"/>
        <v/>
      </c>
      <c r="DM1015" s="239" t="str">
        <f t="shared" si="1541"/>
        <v/>
      </c>
      <c r="DN1015" s="239" t="str">
        <f t="shared" si="1542"/>
        <v/>
      </c>
      <c r="DO1015" s="239" t="str">
        <f t="shared" si="1543"/>
        <v/>
      </c>
      <c r="DP1015" s="239" t="str">
        <f t="shared" si="1544"/>
        <v/>
      </c>
    </row>
    <row r="1016" spans="1:120" ht="35.25" hidden="1" customHeight="1" x14ac:dyDescent="0.25">
      <c r="A1016" s="53" t="s">
        <v>4512</v>
      </c>
      <c r="B1016" s="53">
        <v>6000</v>
      </c>
      <c r="C1016" s="53" t="s">
        <v>71</v>
      </c>
      <c r="D1016" s="53" t="s">
        <v>3728</v>
      </c>
      <c r="E1016" s="53">
        <v>6</v>
      </c>
      <c r="F1016" s="53" t="s">
        <v>3939</v>
      </c>
      <c r="G1016" s="53" t="str">
        <f t="shared" si="1546"/>
        <v>6000-16</v>
      </c>
      <c r="H1016" s="53" t="s">
        <v>94</v>
      </c>
      <c r="I1016" s="53" t="s">
        <v>196</v>
      </c>
      <c r="J1016" s="53" t="s">
        <v>80</v>
      </c>
      <c r="K1016" s="53" t="s">
        <v>80</v>
      </c>
      <c r="L1016" s="53" t="s">
        <v>80</v>
      </c>
      <c r="M1016" s="53" t="s">
        <v>80</v>
      </c>
      <c r="N1016" s="53" t="s">
        <v>80</v>
      </c>
      <c r="O1016" s="53" t="s">
        <v>80</v>
      </c>
      <c r="P1016" s="53" t="s">
        <v>95</v>
      </c>
      <c r="Q1016" s="52">
        <v>0.15</v>
      </c>
      <c r="R1016" s="119">
        <f>+Q1016*Q1015</f>
        <v>4.4999999999999997E-3</v>
      </c>
      <c r="S1016" s="53">
        <v>2</v>
      </c>
      <c r="T1016" s="53" t="s">
        <v>84</v>
      </c>
      <c r="U1016" s="53" t="s">
        <v>96</v>
      </c>
      <c r="V1016" s="23">
        <v>44958</v>
      </c>
      <c r="W1016" s="23">
        <v>44985</v>
      </c>
      <c r="X1016" s="53" t="s">
        <v>3776</v>
      </c>
      <c r="Y1016" s="49" t="s">
        <v>97</v>
      </c>
      <c r="Z1016" s="59" t="s">
        <v>100</v>
      </c>
      <c r="AA1016" s="60">
        <v>1</v>
      </c>
      <c r="AB1016" s="62" t="s">
        <v>3940</v>
      </c>
      <c r="AC1016" s="62">
        <v>44985</v>
      </c>
      <c r="AD1016" s="60">
        <v>1</v>
      </c>
      <c r="AE1016" s="62" t="s">
        <v>3941</v>
      </c>
      <c r="AF1016" s="62">
        <v>44985</v>
      </c>
      <c r="AG1016" s="60" t="s">
        <v>79</v>
      </c>
      <c r="AH1016" s="60">
        <v>1</v>
      </c>
      <c r="AI1016" s="52">
        <f t="shared" si="1462"/>
        <v>4.4999999999999997E-3</v>
      </c>
      <c r="AJ1016" s="52">
        <f t="shared" ref="AJ1016:AJ1021" si="1555">+AI1016/R1016</f>
        <v>1</v>
      </c>
      <c r="AK1016" s="52"/>
      <c r="AL1016" s="239" t="str">
        <f t="shared" si="1482"/>
        <v/>
      </c>
      <c r="AM1016" s="239" t="str">
        <f t="shared" si="1483"/>
        <v/>
      </c>
      <c r="AN1016" s="239" t="str">
        <f t="shared" si="1484"/>
        <v/>
      </c>
      <c r="AO1016" s="239">
        <f t="shared" si="1485"/>
        <v>1</v>
      </c>
      <c r="AP1016" s="239" t="str">
        <f t="shared" si="1486"/>
        <v/>
      </c>
      <c r="AQ1016" s="239" t="str">
        <f t="shared" si="1487"/>
        <v/>
      </c>
      <c r="AR1016" s="239" t="str">
        <f t="shared" si="1488"/>
        <v/>
      </c>
      <c r="AS1016" s="239" t="str">
        <f t="shared" si="1489"/>
        <v/>
      </c>
      <c r="AT1016" s="239" t="str">
        <f t="shared" si="1490"/>
        <v/>
      </c>
      <c r="AU1016" s="239" t="str">
        <f t="shared" si="1463"/>
        <v/>
      </c>
      <c r="AV1016" s="239" t="str">
        <f t="shared" si="1464"/>
        <v/>
      </c>
      <c r="AW1016" s="239" t="str">
        <f t="shared" si="1465"/>
        <v/>
      </c>
      <c r="AX1016" s="239" t="str">
        <f t="shared" si="1466"/>
        <v/>
      </c>
      <c r="AY1016" s="239" t="str">
        <f t="shared" si="1467"/>
        <v/>
      </c>
      <c r="AZ1016" s="239" t="str">
        <f t="shared" si="1468"/>
        <v/>
      </c>
      <c r="BA1016" s="239" t="str">
        <f t="shared" si="1469"/>
        <v/>
      </c>
      <c r="BB1016" s="239" t="str">
        <f t="shared" si="1470"/>
        <v/>
      </c>
      <c r="BC1016" s="239" t="str">
        <f t="shared" si="1471"/>
        <v/>
      </c>
      <c r="BD1016" s="239" t="str">
        <f t="shared" si="1472"/>
        <v/>
      </c>
      <c r="BE1016" s="239" t="str">
        <f t="shared" si="1473"/>
        <v/>
      </c>
      <c r="BF1016" s="239" t="str">
        <f t="shared" si="1474"/>
        <v/>
      </c>
      <c r="BG1016" s="239" t="str">
        <f t="shared" si="1475"/>
        <v/>
      </c>
      <c r="BH1016" s="239" t="str">
        <f t="shared" si="1476"/>
        <v/>
      </c>
      <c r="BI1016" s="239" t="str">
        <f t="shared" si="1477"/>
        <v/>
      </c>
      <c r="BJ1016" s="239" t="str">
        <f t="shared" si="1478"/>
        <v/>
      </c>
      <c r="BK1016" s="239" t="str">
        <f t="shared" si="1479"/>
        <v/>
      </c>
      <c r="BL1016" s="239" t="str">
        <f t="shared" si="1480"/>
        <v/>
      </c>
      <c r="BN1016" s="239" t="str">
        <f t="shared" si="1491"/>
        <v/>
      </c>
      <c r="BO1016" s="239" t="str">
        <f t="shared" si="1492"/>
        <v/>
      </c>
      <c r="BP1016" s="239" t="str">
        <f t="shared" si="1493"/>
        <v/>
      </c>
      <c r="BQ1016" s="239">
        <f t="shared" si="1494"/>
        <v>1</v>
      </c>
      <c r="BR1016" s="239" t="str">
        <f t="shared" si="1495"/>
        <v/>
      </c>
      <c r="BS1016" s="239" t="str">
        <f t="shared" si="1496"/>
        <v/>
      </c>
      <c r="BT1016" s="239" t="str">
        <f t="shared" si="1497"/>
        <v/>
      </c>
      <c r="BU1016" s="239" t="str">
        <f t="shared" si="1498"/>
        <v/>
      </c>
      <c r="BV1016" s="239" t="str">
        <f t="shared" si="1499"/>
        <v/>
      </c>
      <c r="BW1016" s="239" t="str">
        <f t="shared" si="1500"/>
        <v/>
      </c>
      <c r="BX1016" s="239" t="str">
        <f t="shared" si="1501"/>
        <v/>
      </c>
      <c r="BY1016" s="239" t="str">
        <f t="shared" si="1502"/>
        <v/>
      </c>
      <c r="BZ1016" s="239" t="str">
        <f t="shared" si="1503"/>
        <v/>
      </c>
      <c r="CA1016" s="239" t="str">
        <f t="shared" si="1504"/>
        <v/>
      </c>
      <c r="CB1016" s="239" t="str">
        <f t="shared" si="1505"/>
        <v/>
      </c>
      <c r="CC1016" s="239" t="str">
        <f t="shared" si="1506"/>
        <v/>
      </c>
      <c r="CD1016" s="239" t="str">
        <f t="shared" si="1507"/>
        <v/>
      </c>
      <c r="CE1016" s="239" t="str">
        <f t="shared" si="1508"/>
        <v/>
      </c>
      <c r="CF1016" s="239" t="str">
        <f t="shared" si="1509"/>
        <v/>
      </c>
      <c r="CG1016" s="239" t="str">
        <f t="shared" si="1510"/>
        <v/>
      </c>
      <c r="CH1016" s="239" t="str">
        <f t="shared" si="1511"/>
        <v/>
      </c>
      <c r="CI1016" s="239" t="str">
        <f t="shared" si="1512"/>
        <v/>
      </c>
      <c r="CJ1016" s="239" t="str">
        <f t="shared" si="1513"/>
        <v/>
      </c>
      <c r="CK1016" s="239" t="str">
        <f t="shared" si="1514"/>
        <v/>
      </c>
      <c r="CL1016" s="239" t="str">
        <f t="shared" si="1515"/>
        <v/>
      </c>
      <c r="CM1016" s="239" t="str">
        <f t="shared" si="1516"/>
        <v/>
      </c>
      <c r="CN1016" s="239" t="str">
        <f t="shared" si="1517"/>
        <v/>
      </c>
      <c r="CP1016" s="239" t="str">
        <f t="shared" si="1518"/>
        <v/>
      </c>
      <c r="CQ1016" s="239" t="str">
        <f t="shared" si="1519"/>
        <v/>
      </c>
      <c r="CR1016" s="239" t="str">
        <f t="shared" si="1520"/>
        <v/>
      </c>
      <c r="CS1016" s="239" t="str">
        <f t="shared" si="1521"/>
        <v>1er trimestre</v>
      </c>
      <c r="CT1016" s="239" t="str">
        <f t="shared" si="1522"/>
        <v/>
      </c>
      <c r="CU1016" s="239" t="str">
        <f t="shared" si="1523"/>
        <v/>
      </c>
      <c r="CV1016" s="239" t="str">
        <f t="shared" si="1524"/>
        <v/>
      </c>
      <c r="CW1016" s="239" t="str">
        <f t="shared" si="1525"/>
        <v/>
      </c>
      <c r="CX1016" s="239" t="str">
        <f t="shared" si="1526"/>
        <v/>
      </c>
      <c r="CY1016" s="239" t="str">
        <f t="shared" si="1527"/>
        <v/>
      </c>
      <c r="CZ1016" s="239" t="str">
        <f t="shared" si="1528"/>
        <v/>
      </c>
      <c r="DA1016" s="239" t="str">
        <f t="shared" si="1529"/>
        <v/>
      </c>
      <c r="DB1016" s="239" t="str">
        <f t="shared" si="1530"/>
        <v/>
      </c>
      <c r="DC1016" s="239" t="str">
        <f t="shared" si="1531"/>
        <v/>
      </c>
      <c r="DD1016" s="239" t="str">
        <f t="shared" si="1532"/>
        <v/>
      </c>
      <c r="DE1016" s="239" t="str">
        <f t="shared" si="1533"/>
        <v/>
      </c>
      <c r="DF1016" s="239" t="str">
        <f t="shared" si="1534"/>
        <v/>
      </c>
      <c r="DG1016" s="239" t="str">
        <f t="shared" si="1535"/>
        <v/>
      </c>
      <c r="DH1016" s="239" t="str">
        <f t="shared" si="1536"/>
        <v/>
      </c>
      <c r="DI1016" s="239" t="str">
        <f t="shared" si="1537"/>
        <v/>
      </c>
      <c r="DJ1016" s="239" t="str">
        <f t="shared" si="1538"/>
        <v/>
      </c>
      <c r="DK1016" s="239" t="str">
        <f t="shared" si="1539"/>
        <v/>
      </c>
      <c r="DL1016" s="239" t="str">
        <f t="shared" si="1540"/>
        <v/>
      </c>
      <c r="DM1016" s="239" t="str">
        <f t="shared" si="1541"/>
        <v/>
      </c>
      <c r="DN1016" s="239" t="str">
        <f t="shared" si="1542"/>
        <v/>
      </c>
      <c r="DO1016" s="239" t="str">
        <f t="shared" si="1543"/>
        <v/>
      </c>
      <c r="DP1016" s="239" t="str">
        <f t="shared" si="1544"/>
        <v/>
      </c>
    </row>
    <row r="1017" spans="1:120" ht="35.25" hidden="1" customHeight="1" x14ac:dyDescent="0.25">
      <c r="A1017" s="53" t="s">
        <v>4512</v>
      </c>
      <c r="B1017" s="53">
        <v>6000</v>
      </c>
      <c r="C1017" s="53" t="s">
        <v>71</v>
      </c>
      <c r="D1017" s="53" t="s">
        <v>3728</v>
      </c>
      <c r="E1017" s="53">
        <v>6</v>
      </c>
      <c r="F1017" s="53" t="s">
        <v>3942</v>
      </c>
      <c r="G1017" s="53" t="str">
        <f t="shared" si="1546"/>
        <v>6000-16</v>
      </c>
      <c r="H1017" s="53" t="s">
        <v>94</v>
      </c>
      <c r="I1017" s="53" t="s">
        <v>196</v>
      </c>
      <c r="J1017" s="53" t="s">
        <v>80</v>
      </c>
      <c r="K1017" s="53" t="s">
        <v>80</v>
      </c>
      <c r="L1017" s="53" t="s">
        <v>80</v>
      </c>
      <c r="M1017" s="53" t="s">
        <v>80</v>
      </c>
      <c r="N1017" s="53" t="s">
        <v>80</v>
      </c>
      <c r="O1017" s="53" t="s">
        <v>80</v>
      </c>
      <c r="P1017" s="53" t="s">
        <v>103</v>
      </c>
      <c r="Q1017" s="52">
        <v>0.15</v>
      </c>
      <c r="R1017" s="119">
        <f>+Q1017*Q1015</f>
        <v>4.4999999999999997E-3</v>
      </c>
      <c r="S1017" s="53">
        <v>1</v>
      </c>
      <c r="T1017" s="53" t="s">
        <v>84</v>
      </c>
      <c r="U1017" s="53" t="s">
        <v>104</v>
      </c>
      <c r="V1017" s="23">
        <v>44986</v>
      </c>
      <c r="W1017" s="23">
        <v>45035</v>
      </c>
      <c r="X1017" s="53" t="s">
        <v>105</v>
      </c>
      <c r="Y1017" s="49" t="s">
        <v>167</v>
      </c>
      <c r="Z1017" s="59" t="s">
        <v>100</v>
      </c>
      <c r="AA1017" s="60">
        <v>1</v>
      </c>
      <c r="AB1017" s="62" t="s">
        <v>3943</v>
      </c>
      <c r="AC1017" s="62">
        <v>45034</v>
      </c>
      <c r="AD1017" s="60">
        <v>1</v>
      </c>
      <c r="AE1017" s="62" t="s">
        <v>3929</v>
      </c>
      <c r="AF1017" s="62">
        <v>45034</v>
      </c>
      <c r="AG1017" s="60" t="s">
        <v>79</v>
      </c>
      <c r="AH1017" s="60">
        <v>1</v>
      </c>
      <c r="AI1017" s="52">
        <f t="shared" si="1462"/>
        <v>4.4999999999999997E-3</v>
      </c>
      <c r="AJ1017" s="52">
        <f t="shared" si="1555"/>
        <v>1</v>
      </c>
      <c r="AK1017" s="52"/>
      <c r="AL1017" s="239" t="str">
        <f t="shared" si="1482"/>
        <v/>
      </c>
      <c r="AM1017" s="239" t="str">
        <f t="shared" si="1483"/>
        <v/>
      </c>
      <c r="AN1017" s="239" t="str">
        <f t="shared" si="1484"/>
        <v/>
      </c>
      <c r="AO1017" s="239">
        <f t="shared" si="1485"/>
        <v>1</v>
      </c>
      <c r="AP1017" s="239" t="str">
        <f t="shared" si="1486"/>
        <v/>
      </c>
      <c r="AQ1017" s="239" t="str">
        <f t="shared" si="1487"/>
        <v/>
      </c>
      <c r="AR1017" s="239" t="str">
        <f t="shared" si="1488"/>
        <v/>
      </c>
      <c r="AS1017" s="239" t="str">
        <f t="shared" si="1489"/>
        <v/>
      </c>
      <c r="AT1017" s="239" t="str">
        <f t="shared" si="1490"/>
        <v/>
      </c>
      <c r="AU1017" s="239" t="str">
        <f t="shared" si="1463"/>
        <v/>
      </c>
      <c r="AV1017" s="239" t="str">
        <f t="shared" si="1464"/>
        <v/>
      </c>
      <c r="AW1017" s="239" t="str">
        <f t="shared" si="1465"/>
        <v/>
      </c>
      <c r="AX1017" s="239" t="str">
        <f t="shared" si="1466"/>
        <v/>
      </c>
      <c r="AY1017" s="239" t="str">
        <f t="shared" si="1467"/>
        <v/>
      </c>
      <c r="AZ1017" s="239" t="str">
        <f t="shared" si="1468"/>
        <v/>
      </c>
      <c r="BA1017" s="239" t="str">
        <f t="shared" si="1469"/>
        <v/>
      </c>
      <c r="BB1017" s="239" t="str">
        <f t="shared" si="1470"/>
        <v/>
      </c>
      <c r="BC1017" s="239" t="str">
        <f t="shared" si="1471"/>
        <v/>
      </c>
      <c r="BD1017" s="239" t="str">
        <f t="shared" si="1472"/>
        <v/>
      </c>
      <c r="BE1017" s="239" t="str">
        <f t="shared" si="1473"/>
        <v/>
      </c>
      <c r="BF1017" s="239" t="str">
        <f t="shared" si="1474"/>
        <v/>
      </c>
      <c r="BG1017" s="239" t="str">
        <f t="shared" si="1475"/>
        <v/>
      </c>
      <c r="BH1017" s="239" t="str">
        <f t="shared" si="1476"/>
        <v/>
      </c>
      <c r="BI1017" s="239" t="str">
        <f t="shared" si="1477"/>
        <v/>
      </c>
      <c r="BJ1017" s="239" t="str">
        <f t="shared" si="1478"/>
        <v/>
      </c>
      <c r="BK1017" s="239" t="str">
        <f t="shared" si="1479"/>
        <v/>
      </c>
      <c r="BL1017" s="239" t="str">
        <f t="shared" si="1480"/>
        <v/>
      </c>
      <c r="BN1017" s="239" t="str">
        <f t="shared" si="1491"/>
        <v/>
      </c>
      <c r="BO1017" s="239" t="str">
        <f t="shared" si="1492"/>
        <v/>
      </c>
      <c r="BP1017" s="239" t="str">
        <f t="shared" si="1493"/>
        <v/>
      </c>
      <c r="BQ1017" s="239">
        <f t="shared" si="1494"/>
        <v>1</v>
      </c>
      <c r="BR1017" s="239" t="str">
        <f t="shared" si="1495"/>
        <v/>
      </c>
      <c r="BS1017" s="239" t="str">
        <f t="shared" si="1496"/>
        <v/>
      </c>
      <c r="BT1017" s="239" t="str">
        <f t="shared" si="1497"/>
        <v/>
      </c>
      <c r="BU1017" s="239" t="str">
        <f t="shared" si="1498"/>
        <v/>
      </c>
      <c r="BV1017" s="239" t="str">
        <f t="shared" si="1499"/>
        <v/>
      </c>
      <c r="BW1017" s="239" t="str">
        <f t="shared" si="1500"/>
        <v/>
      </c>
      <c r="BX1017" s="239" t="str">
        <f t="shared" si="1501"/>
        <v/>
      </c>
      <c r="BY1017" s="239" t="str">
        <f t="shared" si="1502"/>
        <v/>
      </c>
      <c r="BZ1017" s="239" t="str">
        <f t="shared" si="1503"/>
        <v/>
      </c>
      <c r="CA1017" s="239" t="str">
        <f t="shared" si="1504"/>
        <v/>
      </c>
      <c r="CB1017" s="239" t="str">
        <f t="shared" si="1505"/>
        <v/>
      </c>
      <c r="CC1017" s="239" t="str">
        <f t="shared" si="1506"/>
        <v/>
      </c>
      <c r="CD1017" s="239" t="str">
        <f t="shared" si="1507"/>
        <v/>
      </c>
      <c r="CE1017" s="239" t="str">
        <f t="shared" si="1508"/>
        <v/>
      </c>
      <c r="CF1017" s="239" t="str">
        <f t="shared" si="1509"/>
        <v/>
      </c>
      <c r="CG1017" s="239" t="str">
        <f t="shared" si="1510"/>
        <v/>
      </c>
      <c r="CH1017" s="239" t="str">
        <f t="shared" si="1511"/>
        <v/>
      </c>
      <c r="CI1017" s="239" t="str">
        <f t="shared" si="1512"/>
        <v/>
      </c>
      <c r="CJ1017" s="239" t="str">
        <f t="shared" si="1513"/>
        <v/>
      </c>
      <c r="CK1017" s="239" t="str">
        <f t="shared" si="1514"/>
        <v/>
      </c>
      <c r="CL1017" s="239" t="str">
        <f t="shared" si="1515"/>
        <v/>
      </c>
      <c r="CM1017" s="239" t="str">
        <f t="shared" si="1516"/>
        <v/>
      </c>
      <c r="CN1017" s="239" t="str">
        <f t="shared" si="1517"/>
        <v/>
      </c>
      <c r="CP1017" s="239" t="str">
        <f t="shared" si="1518"/>
        <v/>
      </c>
      <c r="CQ1017" s="239" t="str">
        <f t="shared" si="1519"/>
        <v/>
      </c>
      <c r="CR1017" s="239" t="str">
        <f t="shared" si="1520"/>
        <v/>
      </c>
      <c r="CS1017" s="239" t="str">
        <f t="shared" si="1521"/>
        <v>2do trimestre</v>
      </c>
      <c r="CT1017" s="239" t="str">
        <f t="shared" si="1522"/>
        <v/>
      </c>
      <c r="CU1017" s="239" t="str">
        <f t="shared" si="1523"/>
        <v/>
      </c>
      <c r="CV1017" s="239" t="str">
        <f t="shared" si="1524"/>
        <v/>
      </c>
      <c r="CW1017" s="239" t="str">
        <f t="shared" si="1525"/>
        <v/>
      </c>
      <c r="CX1017" s="239" t="str">
        <f t="shared" si="1526"/>
        <v/>
      </c>
      <c r="CY1017" s="239" t="str">
        <f t="shared" si="1527"/>
        <v/>
      </c>
      <c r="CZ1017" s="239" t="str">
        <f t="shared" si="1528"/>
        <v/>
      </c>
      <c r="DA1017" s="239" t="str">
        <f t="shared" si="1529"/>
        <v/>
      </c>
      <c r="DB1017" s="239" t="str">
        <f t="shared" si="1530"/>
        <v/>
      </c>
      <c r="DC1017" s="239" t="str">
        <f t="shared" si="1531"/>
        <v/>
      </c>
      <c r="DD1017" s="239" t="str">
        <f t="shared" si="1532"/>
        <v/>
      </c>
      <c r="DE1017" s="239" t="str">
        <f t="shared" si="1533"/>
        <v/>
      </c>
      <c r="DF1017" s="239" t="str">
        <f t="shared" si="1534"/>
        <v/>
      </c>
      <c r="DG1017" s="239" t="str">
        <f t="shared" si="1535"/>
        <v/>
      </c>
      <c r="DH1017" s="239" t="str">
        <f t="shared" si="1536"/>
        <v/>
      </c>
      <c r="DI1017" s="239" t="str">
        <f t="shared" si="1537"/>
        <v/>
      </c>
      <c r="DJ1017" s="239" t="str">
        <f t="shared" si="1538"/>
        <v/>
      </c>
      <c r="DK1017" s="239" t="str">
        <f t="shared" si="1539"/>
        <v/>
      </c>
      <c r="DL1017" s="239" t="str">
        <f t="shared" si="1540"/>
        <v/>
      </c>
      <c r="DM1017" s="239" t="str">
        <f t="shared" si="1541"/>
        <v/>
      </c>
      <c r="DN1017" s="239" t="str">
        <f t="shared" si="1542"/>
        <v/>
      </c>
      <c r="DO1017" s="239" t="str">
        <f t="shared" si="1543"/>
        <v/>
      </c>
      <c r="DP1017" s="239" t="str">
        <f t="shared" si="1544"/>
        <v/>
      </c>
    </row>
    <row r="1018" spans="1:120" ht="35.25" hidden="1" customHeight="1" x14ac:dyDescent="0.25">
      <c r="A1018" s="53" t="s">
        <v>4512</v>
      </c>
      <c r="B1018" s="53">
        <v>6000</v>
      </c>
      <c r="C1018" s="53" t="s">
        <v>71</v>
      </c>
      <c r="D1018" s="53" t="s">
        <v>3728</v>
      </c>
      <c r="E1018" s="53">
        <v>6</v>
      </c>
      <c r="F1018" s="53" t="s">
        <v>3944</v>
      </c>
      <c r="G1018" s="53" t="str">
        <f t="shared" si="1546"/>
        <v>6000-16</v>
      </c>
      <c r="H1018" s="53" t="s">
        <v>94</v>
      </c>
      <c r="I1018" s="53" t="s">
        <v>196</v>
      </c>
      <c r="J1018" s="53" t="s">
        <v>80</v>
      </c>
      <c r="K1018" s="53" t="s">
        <v>80</v>
      </c>
      <c r="L1018" s="53" t="s">
        <v>80</v>
      </c>
      <c r="M1018" s="53" t="s">
        <v>80</v>
      </c>
      <c r="N1018" s="53" t="s">
        <v>80</v>
      </c>
      <c r="O1018" s="53" t="s">
        <v>80</v>
      </c>
      <c r="P1018" s="53" t="s">
        <v>109</v>
      </c>
      <c r="Q1018" s="52">
        <v>0.15</v>
      </c>
      <c r="R1018" s="119">
        <f>+Q1018*Q1015</f>
        <v>4.4999999999999997E-3</v>
      </c>
      <c r="S1018" s="53">
        <v>2</v>
      </c>
      <c r="T1018" s="53" t="s">
        <v>84</v>
      </c>
      <c r="U1018" s="53" t="s">
        <v>110</v>
      </c>
      <c r="V1018" s="23">
        <v>45036</v>
      </c>
      <c r="W1018" s="23">
        <v>45107</v>
      </c>
      <c r="X1018" s="53" t="s">
        <v>3776</v>
      </c>
      <c r="Y1018" s="49" t="s">
        <v>167</v>
      </c>
      <c r="Z1018" s="59" t="s">
        <v>100</v>
      </c>
      <c r="AA1018" s="60">
        <v>1</v>
      </c>
      <c r="AB1018" s="62" t="s">
        <v>3945</v>
      </c>
      <c r="AC1018" s="62">
        <v>45106</v>
      </c>
      <c r="AD1018" s="60">
        <v>1</v>
      </c>
      <c r="AE1018" s="62" t="s">
        <v>3831</v>
      </c>
      <c r="AF1018" s="62">
        <v>45107</v>
      </c>
      <c r="AG1018" s="60" t="s">
        <v>79</v>
      </c>
      <c r="AH1018" s="60">
        <v>1</v>
      </c>
      <c r="AI1018" s="52">
        <f t="shared" si="1462"/>
        <v>4.4999999999999997E-3</v>
      </c>
      <c r="AJ1018" s="52">
        <f t="shared" si="1555"/>
        <v>1</v>
      </c>
      <c r="AK1018" s="52"/>
      <c r="AL1018" s="239" t="str">
        <f t="shared" si="1482"/>
        <v/>
      </c>
      <c r="AM1018" s="239" t="str">
        <f t="shared" si="1483"/>
        <v/>
      </c>
      <c r="AN1018" s="239" t="str">
        <f t="shared" si="1484"/>
        <v/>
      </c>
      <c r="AO1018" s="239">
        <f t="shared" si="1485"/>
        <v>1</v>
      </c>
      <c r="AP1018" s="239" t="str">
        <f t="shared" si="1486"/>
        <v/>
      </c>
      <c r="AQ1018" s="239" t="str">
        <f t="shared" si="1487"/>
        <v/>
      </c>
      <c r="AR1018" s="239" t="str">
        <f t="shared" si="1488"/>
        <v/>
      </c>
      <c r="AS1018" s="239" t="str">
        <f t="shared" si="1489"/>
        <v/>
      </c>
      <c r="AT1018" s="239" t="str">
        <f t="shared" si="1490"/>
        <v/>
      </c>
      <c r="AU1018" s="239" t="str">
        <f t="shared" si="1463"/>
        <v/>
      </c>
      <c r="AV1018" s="239" t="str">
        <f t="shared" si="1464"/>
        <v/>
      </c>
      <c r="AW1018" s="239" t="str">
        <f t="shared" si="1465"/>
        <v/>
      </c>
      <c r="AX1018" s="239" t="str">
        <f t="shared" si="1466"/>
        <v/>
      </c>
      <c r="AY1018" s="239" t="str">
        <f t="shared" si="1467"/>
        <v/>
      </c>
      <c r="AZ1018" s="239" t="str">
        <f t="shared" si="1468"/>
        <v/>
      </c>
      <c r="BA1018" s="239" t="str">
        <f t="shared" si="1469"/>
        <v/>
      </c>
      <c r="BB1018" s="239" t="str">
        <f t="shared" si="1470"/>
        <v/>
      </c>
      <c r="BC1018" s="239" t="str">
        <f t="shared" si="1471"/>
        <v/>
      </c>
      <c r="BD1018" s="239" t="str">
        <f t="shared" si="1472"/>
        <v/>
      </c>
      <c r="BE1018" s="239" t="str">
        <f t="shared" si="1473"/>
        <v/>
      </c>
      <c r="BF1018" s="239" t="str">
        <f t="shared" si="1474"/>
        <v/>
      </c>
      <c r="BG1018" s="239" t="str">
        <f t="shared" si="1475"/>
        <v/>
      </c>
      <c r="BH1018" s="239" t="str">
        <f t="shared" si="1476"/>
        <v/>
      </c>
      <c r="BI1018" s="239" t="str">
        <f t="shared" si="1477"/>
        <v/>
      </c>
      <c r="BJ1018" s="239" t="str">
        <f t="shared" si="1478"/>
        <v/>
      </c>
      <c r="BK1018" s="239" t="str">
        <f t="shared" si="1479"/>
        <v/>
      </c>
      <c r="BL1018" s="239" t="str">
        <f t="shared" si="1480"/>
        <v/>
      </c>
      <c r="BN1018" s="239" t="str">
        <f t="shared" si="1491"/>
        <v/>
      </c>
      <c r="BO1018" s="239" t="str">
        <f t="shared" si="1492"/>
        <v/>
      </c>
      <c r="BP1018" s="239" t="str">
        <f t="shared" si="1493"/>
        <v/>
      </c>
      <c r="BQ1018" s="239">
        <f t="shared" si="1494"/>
        <v>1</v>
      </c>
      <c r="BR1018" s="239" t="str">
        <f t="shared" si="1495"/>
        <v/>
      </c>
      <c r="BS1018" s="239" t="str">
        <f t="shared" si="1496"/>
        <v/>
      </c>
      <c r="BT1018" s="239" t="str">
        <f t="shared" si="1497"/>
        <v/>
      </c>
      <c r="BU1018" s="239" t="str">
        <f t="shared" si="1498"/>
        <v/>
      </c>
      <c r="BV1018" s="239" t="str">
        <f t="shared" si="1499"/>
        <v/>
      </c>
      <c r="BW1018" s="239" t="str">
        <f t="shared" si="1500"/>
        <v/>
      </c>
      <c r="BX1018" s="239" t="str">
        <f t="shared" si="1501"/>
        <v/>
      </c>
      <c r="BY1018" s="239" t="str">
        <f t="shared" si="1502"/>
        <v/>
      </c>
      <c r="BZ1018" s="239" t="str">
        <f t="shared" si="1503"/>
        <v/>
      </c>
      <c r="CA1018" s="239" t="str">
        <f t="shared" si="1504"/>
        <v/>
      </c>
      <c r="CB1018" s="239" t="str">
        <f t="shared" si="1505"/>
        <v/>
      </c>
      <c r="CC1018" s="239" t="str">
        <f t="shared" si="1506"/>
        <v/>
      </c>
      <c r="CD1018" s="239" t="str">
        <f t="shared" si="1507"/>
        <v/>
      </c>
      <c r="CE1018" s="239" t="str">
        <f t="shared" si="1508"/>
        <v/>
      </c>
      <c r="CF1018" s="239" t="str">
        <f t="shared" si="1509"/>
        <v/>
      </c>
      <c r="CG1018" s="239" t="str">
        <f t="shared" si="1510"/>
        <v/>
      </c>
      <c r="CH1018" s="239" t="str">
        <f t="shared" si="1511"/>
        <v/>
      </c>
      <c r="CI1018" s="239" t="str">
        <f t="shared" si="1512"/>
        <v/>
      </c>
      <c r="CJ1018" s="239" t="str">
        <f t="shared" si="1513"/>
        <v/>
      </c>
      <c r="CK1018" s="239" t="str">
        <f t="shared" si="1514"/>
        <v/>
      </c>
      <c r="CL1018" s="239" t="str">
        <f t="shared" si="1515"/>
        <v/>
      </c>
      <c r="CM1018" s="239" t="str">
        <f t="shared" si="1516"/>
        <v/>
      </c>
      <c r="CN1018" s="239" t="str">
        <f t="shared" si="1517"/>
        <v/>
      </c>
      <c r="CP1018" s="239" t="str">
        <f t="shared" si="1518"/>
        <v/>
      </c>
      <c r="CQ1018" s="239" t="str">
        <f t="shared" si="1519"/>
        <v/>
      </c>
      <c r="CR1018" s="239" t="str">
        <f t="shared" si="1520"/>
        <v/>
      </c>
      <c r="CS1018" s="239" t="str">
        <f t="shared" si="1521"/>
        <v>2do trimestre</v>
      </c>
      <c r="CT1018" s="239" t="str">
        <f t="shared" si="1522"/>
        <v/>
      </c>
      <c r="CU1018" s="239" t="str">
        <f t="shared" si="1523"/>
        <v/>
      </c>
      <c r="CV1018" s="239" t="str">
        <f t="shared" si="1524"/>
        <v/>
      </c>
      <c r="CW1018" s="239" t="str">
        <f t="shared" si="1525"/>
        <v/>
      </c>
      <c r="CX1018" s="239" t="str">
        <f t="shared" si="1526"/>
        <v/>
      </c>
      <c r="CY1018" s="239" t="str">
        <f t="shared" si="1527"/>
        <v/>
      </c>
      <c r="CZ1018" s="239" t="str">
        <f t="shared" si="1528"/>
        <v/>
      </c>
      <c r="DA1018" s="239" t="str">
        <f t="shared" si="1529"/>
        <v/>
      </c>
      <c r="DB1018" s="239" t="str">
        <f t="shared" si="1530"/>
        <v/>
      </c>
      <c r="DC1018" s="239" t="str">
        <f t="shared" si="1531"/>
        <v/>
      </c>
      <c r="DD1018" s="239" t="str">
        <f t="shared" si="1532"/>
        <v/>
      </c>
      <c r="DE1018" s="239" t="str">
        <f t="shared" si="1533"/>
        <v/>
      </c>
      <c r="DF1018" s="239" t="str">
        <f t="shared" si="1534"/>
        <v/>
      </c>
      <c r="DG1018" s="239" t="str">
        <f t="shared" si="1535"/>
        <v/>
      </c>
      <c r="DH1018" s="239" t="str">
        <f t="shared" si="1536"/>
        <v/>
      </c>
      <c r="DI1018" s="239" t="str">
        <f t="shared" si="1537"/>
        <v/>
      </c>
      <c r="DJ1018" s="239" t="str">
        <f t="shared" si="1538"/>
        <v/>
      </c>
      <c r="DK1018" s="239" t="str">
        <f t="shared" si="1539"/>
        <v/>
      </c>
      <c r="DL1018" s="239" t="str">
        <f t="shared" si="1540"/>
        <v/>
      </c>
      <c r="DM1018" s="239" t="str">
        <f t="shared" si="1541"/>
        <v/>
      </c>
      <c r="DN1018" s="239" t="str">
        <f t="shared" si="1542"/>
        <v/>
      </c>
      <c r="DO1018" s="239" t="str">
        <f t="shared" si="1543"/>
        <v/>
      </c>
      <c r="DP1018" s="239" t="str">
        <f t="shared" si="1544"/>
        <v/>
      </c>
    </row>
    <row r="1019" spans="1:120" ht="35.25" hidden="1" customHeight="1" x14ac:dyDescent="0.25">
      <c r="A1019" s="53" t="s">
        <v>4512</v>
      </c>
      <c r="B1019" s="53">
        <v>6000</v>
      </c>
      <c r="C1019" s="53" t="s">
        <v>71</v>
      </c>
      <c r="D1019" s="53" t="s">
        <v>3728</v>
      </c>
      <c r="E1019" s="87">
        <v>6</v>
      </c>
      <c r="F1019" s="53" t="s">
        <v>3946</v>
      </c>
      <c r="G1019" s="53" t="str">
        <f t="shared" si="1546"/>
        <v>6000-16</v>
      </c>
      <c r="H1019" s="53" t="s">
        <v>94</v>
      </c>
      <c r="I1019" s="53" t="s">
        <v>196</v>
      </c>
      <c r="J1019" s="53" t="s">
        <v>80</v>
      </c>
      <c r="K1019" s="53" t="s">
        <v>80</v>
      </c>
      <c r="L1019" s="53" t="s">
        <v>80</v>
      </c>
      <c r="M1019" s="53" t="s">
        <v>80</v>
      </c>
      <c r="N1019" s="53" t="s">
        <v>80</v>
      </c>
      <c r="O1019" s="53" t="s">
        <v>80</v>
      </c>
      <c r="P1019" s="53" t="s">
        <v>3833</v>
      </c>
      <c r="Q1019" s="52">
        <v>0.15</v>
      </c>
      <c r="R1019" s="119">
        <f>+Q1019*Q1015</f>
        <v>4.4999999999999997E-3</v>
      </c>
      <c r="S1019" s="53">
        <v>2</v>
      </c>
      <c r="T1019" s="53" t="s">
        <v>84</v>
      </c>
      <c r="U1019" s="53" t="s">
        <v>96</v>
      </c>
      <c r="V1019" s="23">
        <v>45048</v>
      </c>
      <c r="W1019" s="132">
        <v>45240</v>
      </c>
      <c r="X1019" s="8" t="s">
        <v>3776</v>
      </c>
      <c r="Y1019" s="49" t="s">
        <v>87</v>
      </c>
      <c r="Z1019" s="59" t="s">
        <v>100</v>
      </c>
      <c r="AA1019" s="201">
        <v>1</v>
      </c>
      <c r="AB1019" s="200" t="s">
        <v>3947</v>
      </c>
      <c r="AC1019" s="202">
        <v>45240</v>
      </c>
      <c r="AD1019" s="201">
        <v>1</v>
      </c>
      <c r="AE1019" s="200" t="s">
        <v>386</v>
      </c>
      <c r="AF1019" s="202">
        <v>45240</v>
      </c>
      <c r="AG1019" s="200" t="s">
        <v>79</v>
      </c>
      <c r="AH1019" s="201">
        <v>1</v>
      </c>
      <c r="AI1019" s="52">
        <f t="shared" si="1462"/>
        <v>4.4999999999999997E-3</v>
      </c>
      <c r="AJ1019" s="52">
        <f t="shared" si="1555"/>
        <v>1</v>
      </c>
      <c r="AK1019" s="52"/>
      <c r="AL1019" s="239" t="str">
        <f t="shared" si="1482"/>
        <v/>
      </c>
      <c r="AM1019" s="239" t="str">
        <f t="shared" si="1483"/>
        <v/>
      </c>
      <c r="AN1019" s="239" t="str">
        <f t="shared" si="1484"/>
        <v/>
      </c>
      <c r="AO1019" s="239">
        <f t="shared" si="1485"/>
        <v>1</v>
      </c>
      <c r="AP1019" s="239" t="str">
        <f t="shared" si="1486"/>
        <v/>
      </c>
      <c r="AQ1019" s="239" t="str">
        <f t="shared" si="1487"/>
        <v/>
      </c>
      <c r="AR1019" s="239" t="str">
        <f t="shared" si="1488"/>
        <v/>
      </c>
      <c r="AS1019" s="239" t="str">
        <f t="shared" si="1489"/>
        <v/>
      </c>
      <c r="AT1019" s="239" t="str">
        <f t="shared" si="1490"/>
        <v/>
      </c>
      <c r="AU1019" s="239" t="str">
        <f t="shared" si="1463"/>
        <v/>
      </c>
      <c r="AV1019" s="239" t="str">
        <f t="shared" si="1464"/>
        <v/>
      </c>
      <c r="AW1019" s="239" t="str">
        <f t="shared" si="1465"/>
        <v/>
      </c>
      <c r="AX1019" s="239" t="str">
        <f t="shared" si="1466"/>
        <v/>
      </c>
      <c r="AY1019" s="239" t="str">
        <f t="shared" si="1467"/>
        <v/>
      </c>
      <c r="AZ1019" s="239" t="str">
        <f t="shared" si="1468"/>
        <v/>
      </c>
      <c r="BA1019" s="239" t="str">
        <f t="shared" si="1469"/>
        <v/>
      </c>
      <c r="BB1019" s="239" t="str">
        <f t="shared" si="1470"/>
        <v/>
      </c>
      <c r="BC1019" s="239" t="str">
        <f t="shared" si="1471"/>
        <v/>
      </c>
      <c r="BD1019" s="239" t="str">
        <f t="shared" si="1472"/>
        <v/>
      </c>
      <c r="BE1019" s="239" t="str">
        <f t="shared" si="1473"/>
        <v/>
      </c>
      <c r="BF1019" s="239" t="str">
        <f t="shared" si="1474"/>
        <v/>
      </c>
      <c r="BG1019" s="239" t="str">
        <f t="shared" si="1475"/>
        <v/>
      </c>
      <c r="BH1019" s="239" t="str">
        <f t="shared" si="1476"/>
        <v/>
      </c>
      <c r="BI1019" s="239" t="str">
        <f t="shared" si="1477"/>
        <v/>
      </c>
      <c r="BJ1019" s="239" t="str">
        <f t="shared" si="1478"/>
        <v/>
      </c>
      <c r="BK1019" s="239" t="str">
        <f t="shared" si="1479"/>
        <v/>
      </c>
      <c r="BL1019" s="239" t="str">
        <f t="shared" si="1480"/>
        <v/>
      </c>
      <c r="BN1019" s="239" t="str">
        <f t="shared" si="1491"/>
        <v/>
      </c>
      <c r="BO1019" s="239" t="str">
        <f t="shared" si="1492"/>
        <v/>
      </c>
      <c r="BP1019" s="239" t="str">
        <f t="shared" si="1493"/>
        <v/>
      </c>
      <c r="BQ1019" s="239">
        <f t="shared" si="1494"/>
        <v>1</v>
      </c>
      <c r="BR1019" s="239" t="str">
        <f t="shared" si="1495"/>
        <v/>
      </c>
      <c r="BS1019" s="239" t="str">
        <f t="shared" si="1496"/>
        <v/>
      </c>
      <c r="BT1019" s="239" t="str">
        <f t="shared" si="1497"/>
        <v/>
      </c>
      <c r="BU1019" s="239" t="str">
        <f t="shared" si="1498"/>
        <v/>
      </c>
      <c r="BV1019" s="239" t="str">
        <f t="shared" si="1499"/>
        <v/>
      </c>
      <c r="BW1019" s="239" t="str">
        <f t="shared" si="1500"/>
        <v/>
      </c>
      <c r="BX1019" s="239" t="str">
        <f t="shared" si="1501"/>
        <v/>
      </c>
      <c r="BY1019" s="239" t="str">
        <f t="shared" si="1502"/>
        <v/>
      </c>
      <c r="BZ1019" s="239" t="str">
        <f t="shared" si="1503"/>
        <v/>
      </c>
      <c r="CA1019" s="239" t="str">
        <f t="shared" si="1504"/>
        <v/>
      </c>
      <c r="CB1019" s="239" t="str">
        <f t="shared" si="1505"/>
        <v/>
      </c>
      <c r="CC1019" s="239" t="str">
        <f t="shared" si="1506"/>
        <v/>
      </c>
      <c r="CD1019" s="239" t="str">
        <f t="shared" si="1507"/>
        <v/>
      </c>
      <c r="CE1019" s="239" t="str">
        <f t="shared" si="1508"/>
        <v/>
      </c>
      <c r="CF1019" s="239" t="str">
        <f t="shared" si="1509"/>
        <v/>
      </c>
      <c r="CG1019" s="239" t="str">
        <f t="shared" si="1510"/>
        <v/>
      </c>
      <c r="CH1019" s="239" t="str">
        <f t="shared" si="1511"/>
        <v/>
      </c>
      <c r="CI1019" s="239" t="str">
        <f t="shared" si="1512"/>
        <v/>
      </c>
      <c r="CJ1019" s="239" t="str">
        <f t="shared" si="1513"/>
        <v/>
      </c>
      <c r="CK1019" s="239" t="str">
        <f t="shared" si="1514"/>
        <v/>
      </c>
      <c r="CL1019" s="239" t="str">
        <f t="shared" si="1515"/>
        <v/>
      </c>
      <c r="CM1019" s="239" t="str">
        <f t="shared" si="1516"/>
        <v/>
      </c>
      <c r="CN1019" s="239" t="str">
        <f t="shared" si="1517"/>
        <v/>
      </c>
      <c r="CP1019" s="239" t="str">
        <f t="shared" si="1518"/>
        <v/>
      </c>
      <c r="CQ1019" s="239" t="str">
        <f t="shared" si="1519"/>
        <v/>
      </c>
      <c r="CR1019" s="239" t="str">
        <f t="shared" si="1520"/>
        <v/>
      </c>
      <c r="CS1019" s="239" t="str">
        <f t="shared" si="1521"/>
        <v>4to Trimestre</v>
      </c>
      <c r="CT1019" s="239" t="str">
        <f t="shared" si="1522"/>
        <v/>
      </c>
      <c r="CU1019" s="239" t="str">
        <f t="shared" si="1523"/>
        <v/>
      </c>
      <c r="CV1019" s="239" t="str">
        <f t="shared" si="1524"/>
        <v/>
      </c>
      <c r="CW1019" s="239" t="str">
        <f t="shared" si="1525"/>
        <v/>
      </c>
      <c r="CX1019" s="239" t="str">
        <f t="shared" si="1526"/>
        <v/>
      </c>
      <c r="CY1019" s="239" t="str">
        <f t="shared" si="1527"/>
        <v/>
      </c>
      <c r="CZ1019" s="239" t="str">
        <f t="shared" si="1528"/>
        <v/>
      </c>
      <c r="DA1019" s="239" t="str">
        <f t="shared" si="1529"/>
        <v/>
      </c>
      <c r="DB1019" s="239" t="str">
        <f t="shared" si="1530"/>
        <v/>
      </c>
      <c r="DC1019" s="239" t="str">
        <f t="shared" si="1531"/>
        <v/>
      </c>
      <c r="DD1019" s="239" t="str">
        <f t="shared" si="1532"/>
        <v/>
      </c>
      <c r="DE1019" s="239" t="str">
        <f t="shared" si="1533"/>
        <v/>
      </c>
      <c r="DF1019" s="239" t="str">
        <f t="shared" si="1534"/>
        <v/>
      </c>
      <c r="DG1019" s="239" t="str">
        <f t="shared" si="1535"/>
        <v/>
      </c>
      <c r="DH1019" s="239" t="str">
        <f t="shared" si="1536"/>
        <v/>
      </c>
      <c r="DI1019" s="239" t="str">
        <f t="shared" si="1537"/>
        <v/>
      </c>
      <c r="DJ1019" s="239" t="str">
        <f t="shared" si="1538"/>
        <v/>
      </c>
      <c r="DK1019" s="239" t="str">
        <f t="shared" si="1539"/>
        <v/>
      </c>
      <c r="DL1019" s="239" t="str">
        <f t="shared" si="1540"/>
        <v/>
      </c>
      <c r="DM1019" s="239" t="str">
        <f t="shared" si="1541"/>
        <v/>
      </c>
      <c r="DN1019" s="239" t="str">
        <f t="shared" si="1542"/>
        <v/>
      </c>
      <c r="DO1019" s="239" t="str">
        <f t="shared" si="1543"/>
        <v/>
      </c>
      <c r="DP1019" s="239" t="str">
        <f t="shared" si="1544"/>
        <v/>
      </c>
    </row>
    <row r="1020" spans="1:120" ht="35.25" hidden="1" customHeight="1" x14ac:dyDescent="0.25">
      <c r="A1020" s="53" t="s">
        <v>4512</v>
      </c>
      <c r="B1020" s="53">
        <v>6000</v>
      </c>
      <c r="C1020" s="53" t="s">
        <v>71</v>
      </c>
      <c r="D1020" s="53" t="s">
        <v>3728</v>
      </c>
      <c r="E1020" s="53">
        <v>6</v>
      </c>
      <c r="F1020" s="53" t="s">
        <v>3948</v>
      </c>
      <c r="G1020" s="53" t="str">
        <f t="shared" si="1546"/>
        <v>6000-16</v>
      </c>
      <c r="H1020" s="53" t="s">
        <v>94</v>
      </c>
      <c r="I1020" s="53" t="s">
        <v>196</v>
      </c>
      <c r="J1020" s="53" t="s">
        <v>80</v>
      </c>
      <c r="K1020" s="53" t="s">
        <v>80</v>
      </c>
      <c r="L1020" s="53" t="s">
        <v>80</v>
      </c>
      <c r="M1020" s="53" t="s">
        <v>80</v>
      </c>
      <c r="N1020" s="53" t="s">
        <v>80</v>
      </c>
      <c r="O1020" s="53" t="s">
        <v>80</v>
      </c>
      <c r="P1020" s="53" t="s">
        <v>119</v>
      </c>
      <c r="Q1020" s="52">
        <v>0.2</v>
      </c>
      <c r="R1020" s="119">
        <f>+Q1020*Q1015</f>
        <v>6.0000000000000001E-3</v>
      </c>
      <c r="S1020" s="53">
        <v>2</v>
      </c>
      <c r="T1020" s="53" t="s">
        <v>84</v>
      </c>
      <c r="U1020" s="53" t="s">
        <v>96</v>
      </c>
      <c r="V1020" s="23">
        <v>45231</v>
      </c>
      <c r="W1020" s="23">
        <v>45260</v>
      </c>
      <c r="X1020" s="53" t="s">
        <v>3776</v>
      </c>
      <c r="Y1020" s="49" t="s">
        <v>87</v>
      </c>
      <c r="Z1020" s="59" t="s">
        <v>100</v>
      </c>
      <c r="AA1020" s="201">
        <v>1</v>
      </c>
      <c r="AB1020" s="200" t="s">
        <v>3784</v>
      </c>
      <c r="AC1020" s="202">
        <v>45260</v>
      </c>
      <c r="AD1020" s="201">
        <v>1</v>
      </c>
      <c r="AE1020" s="200" t="s">
        <v>386</v>
      </c>
      <c r="AF1020" s="202">
        <v>45260</v>
      </c>
      <c r="AG1020" s="200" t="s">
        <v>79</v>
      </c>
      <c r="AH1020" s="201">
        <v>1</v>
      </c>
      <c r="AI1020" s="52">
        <f t="shared" si="1462"/>
        <v>6.0000000000000001E-3</v>
      </c>
      <c r="AJ1020" s="52">
        <f t="shared" si="1555"/>
        <v>1</v>
      </c>
      <c r="AK1020" s="52"/>
      <c r="AL1020" s="239" t="str">
        <f t="shared" si="1482"/>
        <v/>
      </c>
      <c r="AM1020" s="239" t="str">
        <f t="shared" si="1483"/>
        <v/>
      </c>
      <c r="AN1020" s="239" t="str">
        <f t="shared" si="1484"/>
        <v/>
      </c>
      <c r="AO1020" s="239">
        <f t="shared" si="1485"/>
        <v>1</v>
      </c>
      <c r="AP1020" s="239" t="str">
        <f t="shared" si="1486"/>
        <v/>
      </c>
      <c r="AQ1020" s="239" t="str">
        <f t="shared" si="1487"/>
        <v/>
      </c>
      <c r="AR1020" s="239" t="str">
        <f t="shared" si="1488"/>
        <v/>
      </c>
      <c r="AS1020" s="239" t="str">
        <f t="shared" si="1489"/>
        <v/>
      </c>
      <c r="AT1020" s="239" t="str">
        <f t="shared" si="1490"/>
        <v/>
      </c>
      <c r="AU1020" s="239" t="str">
        <f t="shared" si="1463"/>
        <v/>
      </c>
      <c r="AV1020" s="239" t="str">
        <f t="shared" si="1464"/>
        <v/>
      </c>
      <c r="AW1020" s="239" t="str">
        <f t="shared" si="1465"/>
        <v/>
      </c>
      <c r="AX1020" s="239" t="str">
        <f t="shared" si="1466"/>
        <v/>
      </c>
      <c r="AY1020" s="239" t="str">
        <f t="shared" si="1467"/>
        <v/>
      </c>
      <c r="AZ1020" s="239" t="str">
        <f t="shared" si="1468"/>
        <v/>
      </c>
      <c r="BA1020" s="239" t="str">
        <f t="shared" si="1469"/>
        <v/>
      </c>
      <c r="BB1020" s="239" t="str">
        <f t="shared" si="1470"/>
        <v/>
      </c>
      <c r="BC1020" s="239" t="str">
        <f t="shared" si="1471"/>
        <v/>
      </c>
      <c r="BD1020" s="239" t="str">
        <f t="shared" si="1472"/>
        <v/>
      </c>
      <c r="BE1020" s="239" t="str">
        <f t="shared" si="1473"/>
        <v/>
      </c>
      <c r="BF1020" s="239" t="str">
        <f t="shared" si="1474"/>
        <v/>
      </c>
      <c r="BG1020" s="239" t="str">
        <f t="shared" si="1475"/>
        <v/>
      </c>
      <c r="BH1020" s="239" t="str">
        <f t="shared" si="1476"/>
        <v/>
      </c>
      <c r="BI1020" s="239" t="str">
        <f t="shared" si="1477"/>
        <v/>
      </c>
      <c r="BJ1020" s="239" t="str">
        <f t="shared" si="1478"/>
        <v/>
      </c>
      <c r="BK1020" s="239" t="str">
        <f t="shared" si="1479"/>
        <v/>
      </c>
      <c r="BL1020" s="239" t="str">
        <f t="shared" si="1480"/>
        <v/>
      </c>
      <c r="BN1020" s="239" t="str">
        <f t="shared" si="1491"/>
        <v/>
      </c>
      <c r="BO1020" s="239" t="str">
        <f t="shared" si="1492"/>
        <v/>
      </c>
      <c r="BP1020" s="239" t="str">
        <f t="shared" si="1493"/>
        <v/>
      </c>
      <c r="BQ1020" s="239">
        <f t="shared" si="1494"/>
        <v>1</v>
      </c>
      <c r="BR1020" s="239" t="str">
        <f t="shared" si="1495"/>
        <v/>
      </c>
      <c r="BS1020" s="239" t="str">
        <f t="shared" si="1496"/>
        <v/>
      </c>
      <c r="BT1020" s="239" t="str">
        <f t="shared" si="1497"/>
        <v/>
      </c>
      <c r="BU1020" s="239" t="str">
        <f t="shared" si="1498"/>
        <v/>
      </c>
      <c r="BV1020" s="239" t="str">
        <f t="shared" si="1499"/>
        <v/>
      </c>
      <c r="BW1020" s="239" t="str">
        <f t="shared" si="1500"/>
        <v/>
      </c>
      <c r="BX1020" s="239" t="str">
        <f t="shared" si="1501"/>
        <v/>
      </c>
      <c r="BY1020" s="239" t="str">
        <f t="shared" si="1502"/>
        <v/>
      </c>
      <c r="BZ1020" s="239" t="str">
        <f t="shared" si="1503"/>
        <v/>
      </c>
      <c r="CA1020" s="239" t="str">
        <f t="shared" si="1504"/>
        <v/>
      </c>
      <c r="CB1020" s="239" t="str">
        <f t="shared" si="1505"/>
        <v/>
      </c>
      <c r="CC1020" s="239" t="str">
        <f t="shared" si="1506"/>
        <v/>
      </c>
      <c r="CD1020" s="239" t="str">
        <f t="shared" si="1507"/>
        <v/>
      </c>
      <c r="CE1020" s="239" t="str">
        <f t="shared" si="1508"/>
        <v/>
      </c>
      <c r="CF1020" s="239" t="str">
        <f t="shared" si="1509"/>
        <v/>
      </c>
      <c r="CG1020" s="239" t="str">
        <f t="shared" si="1510"/>
        <v/>
      </c>
      <c r="CH1020" s="239" t="str">
        <f t="shared" si="1511"/>
        <v/>
      </c>
      <c r="CI1020" s="239" t="str">
        <f t="shared" si="1512"/>
        <v/>
      </c>
      <c r="CJ1020" s="239" t="str">
        <f t="shared" si="1513"/>
        <v/>
      </c>
      <c r="CK1020" s="239" t="str">
        <f t="shared" si="1514"/>
        <v/>
      </c>
      <c r="CL1020" s="239" t="str">
        <f t="shared" si="1515"/>
        <v/>
      </c>
      <c r="CM1020" s="239" t="str">
        <f t="shared" si="1516"/>
        <v/>
      </c>
      <c r="CN1020" s="239" t="str">
        <f t="shared" si="1517"/>
        <v/>
      </c>
      <c r="CP1020" s="239" t="str">
        <f t="shared" si="1518"/>
        <v/>
      </c>
      <c r="CQ1020" s="239" t="str">
        <f t="shared" si="1519"/>
        <v/>
      </c>
      <c r="CR1020" s="239" t="str">
        <f t="shared" si="1520"/>
        <v/>
      </c>
      <c r="CS1020" s="239" t="str">
        <f t="shared" si="1521"/>
        <v>4to Trimestre</v>
      </c>
      <c r="CT1020" s="239" t="str">
        <f t="shared" si="1522"/>
        <v/>
      </c>
      <c r="CU1020" s="239" t="str">
        <f t="shared" si="1523"/>
        <v/>
      </c>
      <c r="CV1020" s="239" t="str">
        <f t="shared" si="1524"/>
        <v/>
      </c>
      <c r="CW1020" s="239" t="str">
        <f t="shared" si="1525"/>
        <v/>
      </c>
      <c r="CX1020" s="239" t="str">
        <f t="shared" si="1526"/>
        <v/>
      </c>
      <c r="CY1020" s="239" t="str">
        <f t="shared" si="1527"/>
        <v/>
      </c>
      <c r="CZ1020" s="239" t="str">
        <f t="shared" si="1528"/>
        <v/>
      </c>
      <c r="DA1020" s="239" t="str">
        <f t="shared" si="1529"/>
        <v/>
      </c>
      <c r="DB1020" s="239" t="str">
        <f t="shared" si="1530"/>
        <v/>
      </c>
      <c r="DC1020" s="239" t="str">
        <f t="shared" si="1531"/>
        <v/>
      </c>
      <c r="DD1020" s="239" t="str">
        <f t="shared" si="1532"/>
        <v/>
      </c>
      <c r="DE1020" s="239" t="str">
        <f t="shared" si="1533"/>
        <v/>
      </c>
      <c r="DF1020" s="239" t="str">
        <f t="shared" si="1534"/>
        <v/>
      </c>
      <c r="DG1020" s="239" t="str">
        <f t="shared" si="1535"/>
        <v/>
      </c>
      <c r="DH1020" s="239" t="str">
        <f t="shared" si="1536"/>
        <v/>
      </c>
      <c r="DI1020" s="239" t="str">
        <f t="shared" si="1537"/>
        <v/>
      </c>
      <c r="DJ1020" s="239" t="str">
        <f t="shared" si="1538"/>
        <v/>
      </c>
      <c r="DK1020" s="239" t="str">
        <f t="shared" si="1539"/>
        <v/>
      </c>
      <c r="DL1020" s="239" t="str">
        <f t="shared" si="1540"/>
        <v/>
      </c>
      <c r="DM1020" s="239" t="str">
        <f t="shared" si="1541"/>
        <v/>
      </c>
      <c r="DN1020" s="239" t="str">
        <f t="shared" si="1542"/>
        <v/>
      </c>
      <c r="DO1020" s="239" t="str">
        <f t="shared" si="1543"/>
        <v/>
      </c>
      <c r="DP1020" s="239" t="str">
        <f t="shared" si="1544"/>
        <v/>
      </c>
    </row>
    <row r="1021" spans="1:120" ht="35.25" hidden="1" customHeight="1" x14ac:dyDescent="0.25">
      <c r="A1021" s="53" t="s">
        <v>4512</v>
      </c>
      <c r="B1021" s="53">
        <v>6000</v>
      </c>
      <c r="C1021" s="53" t="s">
        <v>71</v>
      </c>
      <c r="D1021" s="53" t="s">
        <v>3728</v>
      </c>
      <c r="E1021" s="53">
        <v>6</v>
      </c>
      <c r="F1021" s="53" t="s">
        <v>3949</v>
      </c>
      <c r="G1021" s="53" t="str">
        <f t="shared" si="1546"/>
        <v>6000-16</v>
      </c>
      <c r="H1021" s="53" t="s">
        <v>94</v>
      </c>
      <c r="I1021" s="53" t="s">
        <v>196</v>
      </c>
      <c r="J1021" s="53" t="s">
        <v>80</v>
      </c>
      <c r="K1021" s="53" t="s">
        <v>80</v>
      </c>
      <c r="L1021" s="53" t="s">
        <v>80</v>
      </c>
      <c r="M1021" s="53" t="s">
        <v>80</v>
      </c>
      <c r="N1021" s="53" t="s">
        <v>80</v>
      </c>
      <c r="O1021" s="53" t="s">
        <v>80</v>
      </c>
      <c r="P1021" s="53" t="s">
        <v>613</v>
      </c>
      <c r="Q1021" s="52">
        <v>0.2</v>
      </c>
      <c r="R1021" s="119">
        <f>+Q1021*Q1015</f>
        <v>6.0000000000000001E-3</v>
      </c>
      <c r="S1021" s="53">
        <v>2</v>
      </c>
      <c r="T1021" s="53" t="s">
        <v>84</v>
      </c>
      <c r="U1021" s="53" t="s">
        <v>96</v>
      </c>
      <c r="V1021" s="23">
        <v>45231</v>
      </c>
      <c r="W1021" s="23">
        <v>45260</v>
      </c>
      <c r="X1021" s="53" t="s">
        <v>3776</v>
      </c>
      <c r="Y1021" s="49" t="s">
        <v>87</v>
      </c>
      <c r="Z1021" s="59" t="s">
        <v>100</v>
      </c>
      <c r="AA1021" s="201">
        <v>1</v>
      </c>
      <c r="AB1021" s="200" t="s">
        <v>3936</v>
      </c>
      <c r="AC1021" s="202">
        <v>45260</v>
      </c>
      <c r="AD1021" s="201">
        <v>1</v>
      </c>
      <c r="AE1021" s="200" t="s">
        <v>386</v>
      </c>
      <c r="AF1021" s="202">
        <v>45260</v>
      </c>
      <c r="AG1021" s="200" t="s">
        <v>79</v>
      </c>
      <c r="AH1021" s="201">
        <v>1</v>
      </c>
      <c r="AI1021" s="52">
        <f t="shared" si="1462"/>
        <v>6.0000000000000001E-3</v>
      </c>
      <c r="AJ1021" s="52">
        <f t="shared" si="1555"/>
        <v>1</v>
      </c>
      <c r="AK1021" s="52"/>
      <c r="AL1021" s="239" t="str">
        <f t="shared" si="1482"/>
        <v/>
      </c>
      <c r="AM1021" s="239" t="str">
        <f t="shared" si="1483"/>
        <v/>
      </c>
      <c r="AN1021" s="239" t="str">
        <f t="shared" si="1484"/>
        <v/>
      </c>
      <c r="AO1021" s="239">
        <f t="shared" si="1485"/>
        <v>1</v>
      </c>
      <c r="AP1021" s="239" t="str">
        <f t="shared" si="1486"/>
        <v/>
      </c>
      <c r="AQ1021" s="239" t="str">
        <f t="shared" si="1487"/>
        <v/>
      </c>
      <c r="AR1021" s="239" t="str">
        <f t="shared" si="1488"/>
        <v/>
      </c>
      <c r="AS1021" s="239" t="str">
        <f t="shared" si="1489"/>
        <v/>
      </c>
      <c r="AT1021" s="239" t="str">
        <f t="shared" si="1490"/>
        <v/>
      </c>
      <c r="AU1021" s="239" t="str">
        <f t="shared" si="1463"/>
        <v/>
      </c>
      <c r="AV1021" s="239" t="str">
        <f t="shared" si="1464"/>
        <v/>
      </c>
      <c r="AW1021" s="239" t="str">
        <f t="shared" si="1465"/>
        <v/>
      </c>
      <c r="AX1021" s="239" t="str">
        <f t="shared" si="1466"/>
        <v/>
      </c>
      <c r="AY1021" s="239" t="str">
        <f t="shared" si="1467"/>
        <v/>
      </c>
      <c r="AZ1021" s="239" t="str">
        <f t="shared" si="1468"/>
        <v/>
      </c>
      <c r="BA1021" s="239" t="str">
        <f t="shared" si="1469"/>
        <v/>
      </c>
      <c r="BB1021" s="239" t="str">
        <f t="shared" si="1470"/>
        <v/>
      </c>
      <c r="BC1021" s="239" t="str">
        <f t="shared" si="1471"/>
        <v/>
      </c>
      <c r="BD1021" s="239" t="str">
        <f t="shared" si="1472"/>
        <v/>
      </c>
      <c r="BE1021" s="239" t="str">
        <f t="shared" si="1473"/>
        <v/>
      </c>
      <c r="BF1021" s="239" t="str">
        <f t="shared" si="1474"/>
        <v/>
      </c>
      <c r="BG1021" s="239" t="str">
        <f t="shared" si="1475"/>
        <v/>
      </c>
      <c r="BH1021" s="239" t="str">
        <f t="shared" si="1476"/>
        <v/>
      </c>
      <c r="BI1021" s="239" t="str">
        <f t="shared" si="1477"/>
        <v/>
      </c>
      <c r="BJ1021" s="239" t="str">
        <f t="shared" si="1478"/>
        <v/>
      </c>
      <c r="BK1021" s="239" t="str">
        <f t="shared" si="1479"/>
        <v/>
      </c>
      <c r="BL1021" s="239" t="str">
        <f t="shared" si="1480"/>
        <v/>
      </c>
      <c r="BN1021" s="239" t="str">
        <f t="shared" si="1491"/>
        <v/>
      </c>
      <c r="BO1021" s="239" t="str">
        <f t="shared" si="1492"/>
        <v/>
      </c>
      <c r="BP1021" s="239" t="str">
        <f t="shared" si="1493"/>
        <v/>
      </c>
      <c r="BQ1021" s="239">
        <f t="shared" si="1494"/>
        <v>1</v>
      </c>
      <c r="BR1021" s="239" t="str">
        <f t="shared" si="1495"/>
        <v/>
      </c>
      <c r="BS1021" s="239" t="str">
        <f t="shared" si="1496"/>
        <v/>
      </c>
      <c r="BT1021" s="239" t="str">
        <f t="shared" si="1497"/>
        <v/>
      </c>
      <c r="BU1021" s="239" t="str">
        <f t="shared" si="1498"/>
        <v/>
      </c>
      <c r="BV1021" s="239" t="str">
        <f t="shared" si="1499"/>
        <v/>
      </c>
      <c r="BW1021" s="239" t="str">
        <f t="shared" si="1500"/>
        <v/>
      </c>
      <c r="BX1021" s="239" t="str">
        <f t="shared" si="1501"/>
        <v/>
      </c>
      <c r="BY1021" s="239" t="str">
        <f t="shared" si="1502"/>
        <v/>
      </c>
      <c r="BZ1021" s="239" t="str">
        <f t="shared" si="1503"/>
        <v/>
      </c>
      <c r="CA1021" s="239" t="str">
        <f t="shared" si="1504"/>
        <v/>
      </c>
      <c r="CB1021" s="239" t="str">
        <f t="shared" si="1505"/>
        <v/>
      </c>
      <c r="CC1021" s="239" t="str">
        <f t="shared" si="1506"/>
        <v/>
      </c>
      <c r="CD1021" s="239" t="str">
        <f t="shared" si="1507"/>
        <v/>
      </c>
      <c r="CE1021" s="239" t="str">
        <f t="shared" si="1508"/>
        <v/>
      </c>
      <c r="CF1021" s="239" t="str">
        <f t="shared" si="1509"/>
        <v/>
      </c>
      <c r="CG1021" s="239" t="str">
        <f t="shared" si="1510"/>
        <v/>
      </c>
      <c r="CH1021" s="239" t="str">
        <f t="shared" si="1511"/>
        <v/>
      </c>
      <c r="CI1021" s="239" t="str">
        <f t="shared" si="1512"/>
        <v/>
      </c>
      <c r="CJ1021" s="239" t="str">
        <f t="shared" si="1513"/>
        <v/>
      </c>
      <c r="CK1021" s="239" t="str">
        <f t="shared" si="1514"/>
        <v/>
      </c>
      <c r="CL1021" s="239" t="str">
        <f t="shared" si="1515"/>
        <v/>
      </c>
      <c r="CM1021" s="239" t="str">
        <f t="shared" si="1516"/>
        <v/>
      </c>
      <c r="CN1021" s="239" t="str">
        <f t="shared" si="1517"/>
        <v/>
      </c>
      <c r="CP1021" s="239" t="str">
        <f t="shared" si="1518"/>
        <v/>
      </c>
      <c r="CQ1021" s="239" t="str">
        <f t="shared" si="1519"/>
        <v/>
      </c>
      <c r="CR1021" s="239" t="str">
        <f t="shared" si="1520"/>
        <v/>
      </c>
      <c r="CS1021" s="239" t="str">
        <f t="shared" si="1521"/>
        <v>4to Trimestre</v>
      </c>
      <c r="CT1021" s="239" t="str">
        <f t="shared" si="1522"/>
        <v/>
      </c>
      <c r="CU1021" s="239" t="str">
        <f t="shared" si="1523"/>
        <v/>
      </c>
      <c r="CV1021" s="239" t="str">
        <f t="shared" si="1524"/>
        <v/>
      </c>
      <c r="CW1021" s="239" t="str">
        <f t="shared" si="1525"/>
        <v/>
      </c>
      <c r="CX1021" s="239" t="str">
        <f t="shared" si="1526"/>
        <v/>
      </c>
      <c r="CY1021" s="239" t="str">
        <f t="shared" si="1527"/>
        <v/>
      </c>
      <c r="CZ1021" s="239" t="str">
        <f t="shared" si="1528"/>
        <v/>
      </c>
      <c r="DA1021" s="239" t="str">
        <f t="shared" si="1529"/>
        <v/>
      </c>
      <c r="DB1021" s="239" t="str">
        <f t="shared" si="1530"/>
        <v/>
      </c>
      <c r="DC1021" s="239" t="str">
        <f t="shared" si="1531"/>
        <v/>
      </c>
      <c r="DD1021" s="239" t="str">
        <f t="shared" si="1532"/>
        <v/>
      </c>
      <c r="DE1021" s="239" t="str">
        <f t="shared" si="1533"/>
        <v/>
      </c>
      <c r="DF1021" s="239" t="str">
        <f t="shared" si="1534"/>
        <v/>
      </c>
      <c r="DG1021" s="239" t="str">
        <f t="shared" si="1535"/>
        <v/>
      </c>
      <c r="DH1021" s="239" t="str">
        <f t="shared" si="1536"/>
        <v/>
      </c>
      <c r="DI1021" s="239" t="str">
        <f t="shared" si="1537"/>
        <v/>
      </c>
      <c r="DJ1021" s="239" t="str">
        <f t="shared" si="1538"/>
        <v/>
      </c>
      <c r="DK1021" s="239" t="str">
        <f t="shared" si="1539"/>
        <v/>
      </c>
      <c r="DL1021" s="239" t="str">
        <f t="shared" si="1540"/>
        <v/>
      </c>
      <c r="DM1021" s="239" t="str">
        <f t="shared" si="1541"/>
        <v/>
      </c>
      <c r="DN1021" s="239" t="str">
        <f t="shared" si="1542"/>
        <v/>
      </c>
      <c r="DO1021" s="239" t="str">
        <f t="shared" si="1543"/>
        <v/>
      </c>
      <c r="DP1021" s="239" t="str">
        <f t="shared" si="1544"/>
        <v/>
      </c>
    </row>
    <row r="1022" spans="1:120" ht="35.25" hidden="1" customHeight="1" x14ac:dyDescent="0.25">
      <c r="A1022" s="49" t="s">
        <v>4512</v>
      </c>
      <c r="B1022" s="49">
        <v>6000</v>
      </c>
      <c r="C1022" s="49" t="s">
        <v>71</v>
      </c>
      <c r="D1022" s="49" t="s">
        <v>3728</v>
      </c>
      <c r="E1022" s="85">
        <v>6</v>
      </c>
      <c r="F1022" s="49" t="s">
        <v>3950</v>
      </c>
      <c r="G1022" s="49" t="str">
        <f t="shared" si="1546"/>
        <v>6000-17</v>
      </c>
      <c r="H1022" s="49" t="s">
        <v>75</v>
      </c>
      <c r="I1022" s="49" t="s">
        <v>196</v>
      </c>
      <c r="J1022" s="49" t="s">
        <v>733</v>
      </c>
      <c r="K1022" s="49" t="s">
        <v>3811</v>
      </c>
      <c r="L1022" s="49" t="s">
        <v>79</v>
      </c>
      <c r="M1022" s="49" t="s">
        <v>3730</v>
      </c>
      <c r="N1022" s="49" t="s">
        <v>1293</v>
      </c>
      <c r="O1022" s="49" t="s">
        <v>516</v>
      </c>
      <c r="P1022" s="49" t="s">
        <v>3951</v>
      </c>
      <c r="Q1022" s="50">
        <v>0.03</v>
      </c>
      <c r="R1022" s="84"/>
      <c r="S1022" s="49">
        <v>2</v>
      </c>
      <c r="T1022" s="49" t="s">
        <v>84</v>
      </c>
      <c r="U1022" s="49" t="s">
        <v>3952</v>
      </c>
      <c r="V1022" s="51">
        <v>44991</v>
      </c>
      <c r="W1022" s="97">
        <v>45210</v>
      </c>
      <c r="X1022" s="49" t="s">
        <v>3953</v>
      </c>
      <c r="Y1022" s="49" t="s">
        <v>87</v>
      </c>
      <c r="Z1022" s="59" t="s">
        <v>100</v>
      </c>
      <c r="AA1022" s="201">
        <v>1</v>
      </c>
      <c r="AB1022" s="200" t="s">
        <v>3954</v>
      </c>
      <c r="AC1022" s="202">
        <v>45210</v>
      </c>
      <c r="AD1022" s="201">
        <v>1</v>
      </c>
      <c r="AE1022" s="200" t="s">
        <v>888</v>
      </c>
      <c r="AF1022" s="202">
        <v>45210</v>
      </c>
      <c r="AG1022" s="200" t="s">
        <v>79</v>
      </c>
      <c r="AH1022" s="200" t="s">
        <v>92</v>
      </c>
      <c r="AI1022" s="52">
        <f t="shared" si="1462"/>
        <v>0.03</v>
      </c>
      <c r="AJ1022" s="52"/>
      <c r="AK1022" s="52"/>
      <c r="AL1022" s="239" t="str">
        <f t="shared" si="1482"/>
        <v/>
      </c>
      <c r="AM1022" s="239" t="str">
        <f t="shared" si="1483"/>
        <v/>
      </c>
      <c r="AN1022" s="239" t="str">
        <f t="shared" si="1484"/>
        <v/>
      </c>
      <c r="AO1022" s="239" t="str">
        <f t="shared" si="1485"/>
        <v/>
      </c>
      <c r="AP1022" s="239" t="str">
        <f t="shared" si="1486"/>
        <v/>
      </c>
      <c r="AQ1022" s="239" t="str">
        <f t="shared" si="1487"/>
        <v/>
      </c>
      <c r="AR1022" s="239" t="str">
        <f t="shared" si="1488"/>
        <v/>
      </c>
      <c r="AS1022" s="239" t="str">
        <f t="shared" si="1489"/>
        <v/>
      </c>
      <c r="AT1022" s="239" t="str">
        <f t="shared" si="1490"/>
        <v/>
      </c>
      <c r="AU1022" s="239" t="str">
        <f t="shared" si="1463"/>
        <v/>
      </c>
      <c r="AV1022" s="239" t="str">
        <f t="shared" si="1464"/>
        <v/>
      </c>
      <c r="AW1022" s="239" t="str">
        <f t="shared" si="1465"/>
        <v/>
      </c>
      <c r="AX1022" s="239" t="str">
        <f t="shared" si="1466"/>
        <v/>
      </c>
      <c r="AY1022" s="239" t="str">
        <f t="shared" si="1467"/>
        <v/>
      </c>
      <c r="AZ1022" s="239" t="str">
        <f t="shared" si="1468"/>
        <v/>
      </c>
      <c r="BA1022" s="239" t="str">
        <f t="shared" si="1469"/>
        <v/>
      </c>
      <c r="BB1022" s="239" t="str">
        <f t="shared" si="1470"/>
        <v/>
      </c>
      <c r="BC1022" s="239" t="str">
        <f t="shared" si="1471"/>
        <v/>
      </c>
      <c r="BD1022" s="239" t="str">
        <f t="shared" si="1472"/>
        <v/>
      </c>
      <c r="BE1022" s="239" t="str">
        <f t="shared" si="1473"/>
        <v/>
      </c>
      <c r="BF1022" s="239" t="str">
        <f t="shared" si="1474"/>
        <v/>
      </c>
      <c r="BG1022" s="239" t="str">
        <f t="shared" si="1475"/>
        <v/>
      </c>
      <c r="BH1022" s="239" t="str">
        <f t="shared" si="1476"/>
        <v/>
      </c>
      <c r="BI1022" s="239" t="str">
        <f t="shared" si="1477"/>
        <v/>
      </c>
      <c r="BJ1022" s="239" t="str">
        <f t="shared" si="1478"/>
        <v/>
      </c>
      <c r="BK1022" s="239" t="str">
        <f t="shared" si="1479"/>
        <v/>
      </c>
      <c r="BL1022" s="239" t="str">
        <f t="shared" si="1480"/>
        <v/>
      </c>
      <c r="BN1022" s="239" t="str">
        <f t="shared" si="1491"/>
        <v/>
      </c>
      <c r="BO1022" s="239" t="str">
        <f t="shared" si="1492"/>
        <v/>
      </c>
      <c r="BP1022" s="239" t="str">
        <f t="shared" si="1493"/>
        <v/>
      </c>
      <c r="BQ1022" s="239" t="str">
        <f t="shared" si="1494"/>
        <v/>
      </c>
      <c r="BR1022" s="239" t="str">
        <f t="shared" si="1495"/>
        <v/>
      </c>
      <c r="BS1022" s="239" t="str">
        <f t="shared" si="1496"/>
        <v/>
      </c>
      <c r="BT1022" s="239" t="str">
        <f t="shared" si="1497"/>
        <v/>
      </c>
      <c r="BU1022" s="239" t="str">
        <f t="shared" si="1498"/>
        <v/>
      </c>
      <c r="BV1022" s="239" t="str">
        <f t="shared" si="1499"/>
        <v/>
      </c>
      <c r="BW1022" s="239" t="str">
        <f t="shared" si="1500"/>
        <v/>
      </c>
      <c r="BX1022" s="239" t="str">
        <f t="shared" si="1501"/>
        <v/>
      </c>
      <c r="BY1022" s="239" t="str">
        <f t="shared" si="1502"/>
        <v/>
      </c>
      <c r="BZ1022" s="239" t="str">
        <f t="shared" si="1503"/>
        <v/>
      </c>
      <c r="CA1022" s="239" t="str">
        <f t="shared" si="1504"/>
        <v/>
      </c>
      <c r="CB1022" s="239" t="str">
        <f t="shared" si="1505"/>
        <v/>
      </c>
      <c r="CC1022" s="239" t="str">
        <f t="shared" si="1506"/>
        <v/>
      </c>
      <c r="CD1022" s="239" t="str">
        <f t="shared" si="1507"/>
        <v/>
      </c>
      <c r="CE1022" s="239" t="str">
        <f t="shared" si="1508"/>
        <v/>
      </c>
      <c r="CF1022" s="239" t="str">
        <f t="shared" si="1509"/>
        <v/>
      </c>
      <c r="CG1022" s="239" t="str">
        <f t="shared" si="1510"/>
        <v/>
      </c>
      <c r="CH1022" s="239" t="str">
        <f t="shared" si="1511"/>
        <v/>
      </c>
      <c r="CI1022" s="239" t="str">
        <f t="shared" si="1512"/>
        <v/>
      </c>
      <c r="CJ1022" s="239" t="str">
        <f t="shared" si="1513"/>
        <v/>
      </c>
      <c r="CK1022" s="239" t="str">
        <f t="shared" si="1514"/>
        <v/>
      </c>
      <c r="CL1022" s="239" t="str">
        <f t="shared" si="1515"/>
        <v/>
      </c>
      <c r="CM1022" s="239" t="str">
        <f t="shared" si="1516"/>
        <v/>
      </c>
      <c r="CN1022" s="239" t="str">
        <f t="shared" si="1517"/>
        <v/>
      </c>
      <c r="CP1022" s="239" t="str">
        <f t="shared" si="1518"/>
        <v/>
      </c>
      <c r="CQ1022" s="239" t="str">
        <f t="shared" si="1519"/>
        <v/>
      </c>
      <c r="CR1022" s="239" t="str">
        <f t="shared" si="1520"/>
        <v/>
      </c>
      <c r="CS1022" s="239" t="str">
        <f t="shared" si="1521"/>
        <v/>
      </c>
      <c r="CT1022" s="239" t="str">
        <f t="shared" si="1522"/>
        <v/>
      </c>
      <c r="CU1022" s="239" t="str">
        <f t="shared" si="1523"/>
        <v/>
      </c>
      <c r="CV1022" s="239" t="str">
        <f t="shared" si="1524"/>
        <v/>
      </c>
      <c r="CW1022" s="239" t="str">
        <f t="shared" si="1525"/>
        <v/>
      </c>
      <c r="CX1022" s="239" t="str">
        <f t="shared" si="1526"/>
        <v/>
      </c>
      <c r="CY1022" s="239" t="str">
        <f t="shared" si="1527"/>
        <v/>
      </c>
      <c r="CZ1022" s="239" t="str">
        <f t="shared" si="1528"/>
        <v/>
      </c>
      <c r="DA1022" s="239" t="str">
        <f t="shared" si="1529"/>
        <v/>
      </c>
      <c r="DB1022" s="239" t="str">
        <f t="shared" si="1530"/>
        <v/>
      </c>
      <c r="DC1022" s="239" t="str">
        <f t="shared" si="1531"/>
        <v/>
      </c>
      <c r="DD1022" s="239" t="str">
        <f t="shared" si="1532"/>
        <v/>
      </c>
      <c r="DE1022" s="239" t="str">
        <f t="shared" si="1533"/>
        <v/>
      </c>
      <c r="DF1022" s="239" t="str">
        <f t="shared" si="1534"/>
        <v/>
      </c>
      <c r="DG1022" s="239" t="str">
        <f t="shared" si="1535"/>
        <v/>
      </c>
      <c r="DH1022" s="239" t="str">
        <f t="shared" si="1536"/>
        <v/>
      </c>
      <c r="DI1022" s="239" t="str">
        <f t="shared" si="1537"/>
        <v/>
      </c>
      <c r="DJ1022" s="239" t="str">
        <f t="shared" si="1538"/>
        <v/>
      </c>
      <c r="DK1022" s="239" t="str">
        <f t="shared" si="1539"/>
        <v/>
      </c>
      <c r="DL1022" s="239" t="str">
        <f t="shared" si="1540"/>
        <v/>
      </c>
      <c r="DM1022" s="239" t="str">
        <f t="shared" si="1541"/>
        <v/>
      </c>
      <c r="DN1022" s="239" t="str">
        <f t="shared" si="1542"/>
        <v/>
      </c>
      <c r="DO1022" s="239" t="str">
        <f t="shared" si="1543"/>
        <v/>
      </c>
      <c r="DP1022" s="239" t="str">
        <f t="shared" si="1544"/>
        <v/>
      </c>
    </row>
    <row r="1023" spans="1:120" ht="35.25" hidden="1" customHeight="1" x14ac:dyDescent="0.25">
      <c r="A1023" s="53" t="s">
        <v>4512</v>
      </c>
      <c r="B1023" s="53">
        <v>6000</v>
      </c>
      <c r="C1023" s="53" t="s">
        <v>71</v>
      </c>
      <c r="D1023" s="53" t="s">
        <v>3728</v>
      </c>
      <c r="E1023" s="53">
        <v>6</v>
      </c>
      <c r="F1023" s="53" t="s">
        <v>3955</v>
      </c>
      <c r="G1023" s="53" t="str">
        <f t="shared" si="1546"/>
        <v>6000-17</v>
      </c>
      <c r="H1023" s="53" t="s">
        <v>94</v>
      </c>
      <c r="I1023" s="53" t="s">
        <v>196</v>
      </c>
      <c r="J1023" s="53" t="s">
        <v>80</v>
      </c>
      <c r="K1023" s="53" t="s">
        <v>80</v>
      </c>
      <c r="L1023" s="53" t="s">
        <v>80</v>
      </c>
      <c r="M1023" s="53" t="s">
        <v>80</v>
      </c>
      <c r="N1023" s="53" t="s">
        <v>80</v>
      </c>
      <c r="O1023" s="53" t="s">
        <v>80</v>
      </c>
      <c r="P1023" s="53" t="s">
        <v>3956</v>
      </c>
      <c r="Q1023" s="52">
        <v>0.1</v>
      </c>
      <c r="R1023" s="119">
        <f>+Q1023*Q1022</f>
        <v>3.0000000000000001E-3</v>
      </c>
      <c r="S1023" s="53">
        <v>1</v>
      </c>
      <c r="T1023" s="53" t="s">
        <v>84</v>
      </c>
      <c r="U1023" s="53" t="s">
        <v>3189</v>
      </c>
      <c r="V1023" s="23">
        <v>44991</v>
      </c>
      <c r="W1023" s="23">
        <v>45001</v>
      </c>
      <c r="X1023" s="53" t="s">
        <v>3953</v>
      </c>
      <c r="Y1023" s="49" t="s">
        <v>97</v>
      </c>
      <c r="Z1023" s="59" t="s">
        <v>100</v>
      </c>
      <c r="AA1023" s="60">
        <v>1</v>
      </c>
      <c r="AB1023" s="62" t="s">
        <v>3957</v>
      </c>
      <c r="AC1023" s="62">
        <v>45001</v>
      </c>
      <c r="AD1023" s="60">
        <v>1</v>
      </c>
      <c r="AE1023" s="62" t="s">
        <v>3958</v>
      </c>
      <c r="AF1023" s="62">
        <v>45001</v>
      </c>
      <c r="AG1023" s="60" t="s">
        <v>79</v>
      </c>
      <c r="AH1023" s="60">
        <v>1</v>
      </c>
      <c r="AI1023" s="52">
        <f t="shared" si="1462"/>
        <v>3.0000000000000001E-3</v>
      </c>
      <c r="AJ1023" s="52">
        <f t="shared" ref="AJ1023:AJ1028" si="1556">+AI1023/R1023</f>
        <v>1</v>
      </c>
      <c r="AK1023" s="52"/>
      <c r="AL1023" s="239" t="str">
        <f t="shared" si="1482"/>
        <v/>
      </c>
      <c r="AM1023" s="239" t="str">
        <f t="shared" si="1483"/>
        <v/>
      </c>
      <c r="AN1023" s="239" t="str">
        <f t="shared" si="1484"/>
        <v/>
      </c>
      <c r="AO1023" s="239" t="str">
        <f t="shared" si="1485"/>
        <v/>
      </c>
      <c r="AP1023" s="239" t="str">
        <f t="shared" si="1486"/>
        <v/>
      </c>
      <c r="AQ1023" s="239" t="str">
        <f t="shared" si="1487"/>
        <v/>
      </c>
      <c r="AR1023" s="239" t="str">
        <f t="shared" si="1488"/>
        <v/>
      </c>
      <c r="AS1023" s="239" t="str">
        <f t="shared" si="1489"/>
        <v/>
      </c>
      <c r="AT1023" s="239" t="str">
        <f t="shared" si="1490"/>
        <v/>
      </c>
      <c r="AU1023" s="239" t="str">
        <f t="shared" si="1463"/>
        <v/>
      </c>
      <c r="AV1023" s="239">
        <f t="shared" si="1464"/>
        <v>1</v>
      </c>
      <c r="AW1023" s="239" t="str">
        <f t="shared" si="1465"/>
        <v/>
      </c>
      <c r="AX1023" s="239" t="str">
        <f t="shared" si="1466"/>
        <v/>
      </c>
      <c r="AY1023" s="239" t="str">
        <f t="shared" si="1467"/>
        <v/>
      </c>
      <c r="AZ1023" s="239" t="str">
        <f t="shared" si="1468"/>
        <v/>
      </c>
      <c r="BA1023" s="239" t="str">
        <f t="shared" si="1469"/>
        <v/>
      </c>
      <c r="BB1023" s="239" t="str">
        <f t="shared" si="1470"/>
        <v/>
      </c>
      <c r="BC1023" s="239" t="str">
        <f t="shared" si="1471"/>
        <v/>
      </c>
      <c r="BD1023" s="239" t="str">
        <f t="shared" si="1472"/>
        <v/>
      </c>
      <c r="BE1023" s="239" t="str">
        <f t="shared" si="1473"/>
        <v/>
      </c>
      <c r="BF1023" s="239" t="str">
        <f t="shared" si="1474"/>
        <v/>
      </c>
      <c r="BG1023" s="239" t="str">
        <f t="shared" si="1475"/>
        <v/>
      </c>
      <c r="BH1023" s="239" t="str">
        <f t="shared" si="1476"/>
        <v/>
      </c>
      <c r="BI1023" s="239" t="str">
        <f t="shared" si="1477"/>
        <v/>
      </c>
      <c r="BJ1023" s="239" t="str">
        <f t="shared" si="1478"/>
        <v/>
      </c>
      <c r="BK1023" s="239" t="str">
        <f t="shared" si="1479"/>
        <v/>
      </c>
      <c r="BL1023" s="239" t="str">
        <f t="shared" si="1480"/>
        <v/>
      </c>
      <c r="BN1023" s="239" t="str">
        <f t="shared" si="1491"/>
        <v/>
      </c>
      <c r="BO1023" s="239" t="str">
        <f t="shared" si="1492"/>
        <v/>
      </c>
      <c r="BP1023" s="239" t="str">
        <f t="shared" si="1493"/>
        <v/>
      </c>
      <c r="BQ1023" s="239" t="str">
        <f t="shared" si="1494"/>
        <v/>
      </c>
      <c r="BR1023" s="239" t="str">
        <f t="shared" si="1495"/>
        <v/>
      </c>
      <c r="BS1023" s="239" t="str">
        <f t="shared" si="1496"/>
        <v/>
      </c>
      <c r="BT1023" s="239" t="str">
        <f t="shared" si="1497"/>
        <v/>
      </c>
      <c r="BU1023" s="239" t="str">
        <f t="shared" si="1498"/>
        <v/>
      </c>
      <c r="BV1023" s="239" t="str">
        <f t="shared" si="1499"/>
        <v/>
      </c>
      <c r="BW1023" s="239" t="str">
        <f t="shared" si="1500"/>
        <v/>
      </c>
      <c r="BX1023" s="239">
        <f t="shared" si="1501"/>
        <v>1</v>
      </c>
      <c r="BY1023" s="239" t="str">
        <f t="shared" si="1502"/>
        <v/>
      </c>
      <c r="BZ1023" s="239" t="str">
        <f t="shared" si="1503"/>
        <v/>
      </c>
      <c r="CA1023" s="239" t="str">
        <f t="shared" si="1504"/>
        <v/>
      </c>
      <c r="CB1023" s="239" t="str">
        <f t="shared" si="1505"/>
        <v/>
      </c>
      <c r="CC1023" s="239" t="str">
        <f t="shared" si="1506"/>
        <v/>
      </c>
      <c r="CD1023" s="239" t="str">
        <f t="shared" si="1507"/>
        <v/>
      </c>
      <c r="CE1023" s="239" t="str">
        <f t="shared" si="1508"/>
        <v/>
      </c>
      <c r="CF1023" s="239" t="str">
        <f t="shared" si="1509"/>
        <v/>
      </c>
      <c r="CG1023" s="239" t="str">
        <f t="shared" si="1510"/>
        <v/>
      </c>
      <c r="CH1023" s="239" t="str">
        <f t="shared" si="1511"/>
        <v/>
      </c>
      <c r="CI1023" s="239" t="str">
        <f t="shared" si="1512"/>
        <v/>
      </c>
      <c r="CJ1023" s="239" t="str">
        <f t="shared" si="1513"/>
        <v/>
      </c>
      <c r="CK1023" s="239" t="str">
        <f t="shared" si="1514"/>
        <v/>
      </c>
      <c r="CL1023" s="239" t="str">
        <f t="shared" si="1515"/>
        <v/>
      </c>
      <c r="CM1023" s="239" t="str">
        <f t="shared" si="1516"/>
        <v/>
      </c>
      <c r="CN1023" s="239" t="str">
        <f t="shared" si="1517"/>
        <v/>
      </c>
      <c r="CP1023" s="239" t="str">
        <f t="shared" si="1518"/>
        <v/>
      </c>
      <c r="CQ1023" s="239" t="str">
        <f t="shared" si="1519"/>
        <v/>
      </c>
      <c r="CR1023" s="239" t="str">
        <f t="shared" si="1520"/>
        <v/>
      </c>
      <c r="CS1023" s="239" t="str">
        <f t="shared" si="1521"/>
        <v/>
      </c>
      <c r="CT1023" s="239" t="str">
        <f t="shared" si="1522"/>
        <v/>
      </c>
      <c r="CU1023" s="239" t="str">
        <f t="shared" si="1523"/>
        <v/>
      </c>
      <c r="CV1023" s="239" t="str">
        <f t="shared" si="1524"/>
        <v/>
      </c>
      <c r="CW1023" s="239" t="str">
        <f t="shared" si="1525"/>
        <v/>
      </c>
      <c r="CX1023" s="239" t="str">
        <f t="shared" si="1526"/>
        <v/>
      </c>
      <c r="CY1023" s="239" t="str">
        <f t="shared" si="1527"/>
        <v/>
      </c>
      <c r="CZ1023" s="239" t="str">
        <f t="shared" si="1528"/>
        <v>1er trimestre</v>
      </c>
      <c r="DA1023" s="239" t="str">
        <f t="shared" si="1529"/>
        <v/>
      </c>
      <c r="DB1023" s="239" t="str">
        <f t="shared" si="1530"/>
        <v/>
      </c>
      <c r="DC1023" s="239" t="str">
        <f t="shared" si="1531"/>
        <v/>
      </c>
      <c r="DD1023" s="239" t="str">
        <f t="shared" si="1532"/>
        <v/>
      </c>
      <c r="DE1023" s="239" t="str">
        <f t="shared" si="1533"/>
        <v/>
      </c>
      <c r="DF1023" s="239" t="str">
        <f t="shared" si="1534"/>
        <v/>
      </c>
      <c r="DG1023" s="239" t="str">
        <f t="shared" si="1535"/>
        <v/>
      </c>
      <c r="DH1023" s="239" t="str">
        <f t="shared" si="1536"/>
        <v/>
      </c>
      <c r="DI1023" s="239" t="str">
        <f t="shared" si="1537"/>
        <v/>
      </c>
      <c r="DJ1023" s="239" t="str">
        <f t="shared" si="1538"/>
        <v/>
      </c>
      <c r="DK1023" s="239" t="str">
        <f t="shared" si="1539"/>
        <v/>
      </c>
      <c r="DL1023" s="239" t="str">
        <f t="shared" si="1540"/>
        <v/>
      </c>
      <c r="DM1023" s="239" t="str">
        <f t="shared" si="1541"/>
        <v/>
      </c>
      <c r="DN1023" s="239" t="str">
        <f t="shared" si="1542"/>
        <v/>
      </c>
      <c r="DO1023" s="239" t="str">
        <f t="shared" si="1543"/>
        <v/>
      </c>
      <c r="DP1023" s="239" t="str">
        <f t="shared" si="1544"/>
        <v/>
      </c>
    </row>
    <row r="1024" spans="1:120" ht="35.25" hidden="1" customHeight="1" x14ac:dyDescent="0.25">
      <c r="A1024" s="53" t="s">
        <v>4512</v>
      </c>
      <c r="B1024" s="53">
        <v>6000</v>
      </c>
      <c r="C1024" s="53" t="s">
        <v>71</v>
      </c>
      <c r="D1024" s="53" t="s">
        <v>3728</v>
      </c>
      <c r="E1024" s="53">
        <v>6</v>
      </c>
      <c r="F1024" s="53" t="s">
        <v>3959</v>
      </c>
      <c r="G1024" s="53" t="str">
        <f t="shared" si="1546"/>
        <v>6000-17</v>
      </c>
      <c r="H1024" s="53" t="s">
        <v>94</v>
      </c>
      <c r="I1024" s="53" t="s">
        <v>196</v>
      </c>
      <c r="J1024" s="53" t="s">
        <v>80</v>
      </c>
      <c r="K1024" s="53" t="s">
        <v>80</v>
      </c>
      <c r="L1024" s="53" t="s">
        <v>80</v>
      </c>
      <c r="M1024" s="53" t="s">
        <v>80</v>
      </c>
      <c r="N1024" s="53" t="s">
        <v>80</v>
      </c>
      <c r="O1024" s="53" t="s">
        <v>80</v>
      </c>
      <c r="P1024" s="53" t="s">
        <v>3960</v>
      </c>
      <c r="Q1024" s="52">
        <v>0.2</v>
      </c>
      <c r="R1024" s="119">
        <f>+Q1024*Q1022</f>
        <v>6.0000000000000001E-3</v>
      </c>
      <c r="S1024" s="53">
        <v>1</v>
      </c>
      <c r="T1024" s="53" t="s">
        <v>84</v>
      </c>
      <c r="U1024" s="53" t="s">
        <v>3961</v>
      </c>
      <c r="V1024" s="23">
        <v>45002</v>
      </c>
      <c r="W1024" s="23">
        <v>45050</v>
      </c>
      <c r="X1024" s="53" t="s">
        <v>2252</v>
      </c>
      <c r="Y1024" s="49" t="s">
        <v>167</v>
      </c>
      <c r="Z1024" s="59" t="s">
        <v>100</v>
      </c>
      <c r="AA1024" s="60">
        <v>1</v>
      </c>
      <c r="AB1024" s="62" t="s">
        <v>3962</v>
      </c>
      <c r="AC1024" s="62">
        <v>45054</v>
      </c>
      <c r="AD1024" s="60">
        <v>1</v>
      </c>
      <c r="AE1024" s="62" t="s">
        <v>3963</v>
      </c>
      <c r="AF1024" s="62">
        <v>45054</v>
      </c>
      <c r="AG1024" s="60" t="s">
        <v>79</v>
      </c>
      <c r="AH1024" s="60">
        <v>1</v>
      </c>
      <c r="AI1024" s="52">
        <f t="shared" si="1462"/>
        <v>6.0000000000000001E-3</v>
      </c>
      <c r="AJ1024" s="52">
        <f t="shared" si="1556"/>
        <v>1</v>
      </c>
      <c r="AK1024" s="52"/>
      <c r="AL1024" s="239" t="str">
        <f t="shared" si="1482"/>
        <v/>
      </c>
      <c r="AM1024" s="239" t="str">
        <f t="shared" si="1483"/>
        <v/>
      </c>
      <c r="AN1024" s="239" t="str">
        <f t="shared" si="1484"/>
        <v/>
      </c>
      <c r="AO1024" s="239" t="str">
        <f t="shared" si="1485"/>
        <v/>
      </c>
      <c r="AP1024" s="239" t="str">
        <f t="shared" si="1486"/>
        <v/>
      </c>
      <c r="AQ1024" s="239" t="str">
        <f t="shared" si="1487"/>
        <v/>
      </c>
      <c r="AR1024" s="239" t="str">
        <f t="shared" si="1488"/>
        <v/>
      </c>
      <c r="AS1024" s="239" t="str">
        <f t="shared" si="1489"/>
        <v/>
      </c>
      <c r="AT1024" s="239" t="str">
        <f t="shared" si="1490"/>
        <v/>
      </c>
      <c r="AU1024" s="239" t="str">
        <f t="shared" si="1463"/>
        <v/>
      </c>
      <c r="AV1024" s="239" t="str">
        <f t="shared" si="1464"/>
        <v/>
      </c>
      <c r="AW1024" s="239" t="str">
        <f t="shared" si="1465"/>
        <v/>
      </c>
      <c r="AX1024" s="239" t="str">
        <f t="shared" si="1466"/>
        <v/>
      </c>
      <c r="AY1024" s="239" t="str">
        <f t="shared" si="1467"/>
        <v/>
      </c>
      <c r="AZ1024" s="239" t="str">
        <f t="shared" si="1468"/>
        <v/>
      </c>
      <c r="BA1024" s="239" t="str">
        <f t="shared" si="1469"/>
        <v/>
      </c>
      <c r="BB1024" s="239" t="str">
        <f t="shared" si="1470"/>
        <v/>
      </c>
      <c r="BC1024" s="239" t="str">
        <f t="shared" si="1471"/>
        <v/>
      </c>
      <c r="BD1024" s="239" t="str">
        <f t="shared" si="1472"/>
        <v/>
      </c>
      <c r="BE1024" s="239" t="str">
        <f t="shared" si="1473"/>
        <v/>
      </c>
      <c r="BF1024" s="239" t="str">
        <f t="shared" si="1474"/>
        <v/>
      </c>
      <c r="BG1024" s="239" t="str">
        <f t="shared" si="1475"/>
        <v/>
      </c>
      <c r="BH1024" s="239" t="str">
        <f t="shared" si="1476"/>
        <v/>
      </c>
      <c r="BI1024" s="239" t="str">
        <f t="shared" si="1477"/>
        <v/>
      </c>
      <c r="BJ1024" s="239" t="str">
        <f t="shared" si="1478"/>
        <v/>
      </c>
      <c r="BK1024" s="239" t="str">
        <f t="shared" si="1479"/>
        <v/>
      </c>
      <c r="BL1024" s="239" t="str">
        <f t="shared" si="1480"/>
        <v/>
      </c>
      <c r="BN1024" s="239" t="str">
        <f t="shared" si="1491"/>
        <v/>
      </c>
      <c r="BO1024" s="239" t="str">
        <f t="shared" si="1492"/>
        <v/>
      </c>
      <c r="BP1024" s="239" t="str">
        <f t="shared" si="1493"/>
        <v/>
      </c>
      <c r="BQ1024" s="239" t="str">
        <f t="shared" si="1494"/>
        <v/>
      </c>
      <c r="BR1024" s="239" t="str">
        <f t="shared" si="1495"/>
        <v/>
      </c>
      <c r="BS1024" s="239" t="str">
        <f t="shared" si="1496"/>
        <v/>
      </c>
      <c r="BT1024" s="239" t="str">
        <f t="shared" si="1497"/>
        <v/>
      </c>
      <c r="BU1024" s="239" t="str">
        <f t="shared" si="1498"/>
        <v/>
      </c>
      <c r="BV1024" s="239" t="str">
        <f t="shared" si="1499"/>
        <v/>
      </c>
      <c r="BW1024" s="239" t="str">
        <f t="shared" si="1500"/>
        <v/>
      </c>
      <c r="BX1024" s="239" t="str">
        <f t="shared" si="1501"/>
        <v/>
      </c>
      <c r="BY1024" s="239" t="str">
        <f t="shared" si="1502"/>
        <v/>
      </c>
      <c r="BZ1024" s="239" t="str">
        <f t="shared" si="1503"/>
        <v/>
      </c>
      <c r="CA1024" s="239" t="str">
        <f t="shared" si="1504"/>
        <v/>
      </c>
      <c r="CB1024" s="239" t="str">
        <f t="shared" si="1505"/>
        <v/>
      </c>
      <c r="CC1024" s="239" t="str">
        <f t="shared" si="1506"/>
        <v/>
      </c>
      <c r="CD1024" s="239" t="str">
        <f t="shared" si="1507"/>
        <v/>
      </c>
      <c r="CE1024" s="239" t="str">
        <f t="shared" si="1508"/>
        <v/>
      </c>
      <c r="CF1024" s="239" t="str">
        <f t="shared" si="1509"/>
        <v/>
      </c>
      <c r="CG1024" s="239" t="str">
        <f t="shared" si="1510"/>
        <v/>
      </c>
      <c r="CH1024" s="239" t="str">
        <f t="shared" si="1511"/>
        <v/>
      </c>
      <c r="CI1024" s="239" t="str">
        <f t="shared" si="1512"/>
        <v/>
      </c>
      <c r="CJ1024" s="239" t="str">
        <f t="shared" si="1513"/>
        <v/>
      </c>
      <c r="CK1024" s="239" t="str">
        <f t="shared" si="1514"/>
        <v/>
      </c>
      <c r="CL1024" s="239" t="str">
        <f t="shared" si="1515"/>
        <v/>
      </c>
      <c r="CM1024" s="239" t="str">
        <f t="shared" si="1516"/>
        <v/>
      </c>
      <c r="CN1024" s="239" t="str">
        <f t="shared" si="1517"/>
        <v/>
      </c>
      <c r="CP1024" s="239" t="str">
        <f t="shared" si="1518"/>
        <v/>
      </c>
      <c r="CQ1024" s="239" t="str">
        <f t="shared" si="1519"/>
        <v/>
      </c>
      <c r="CR1024" s="239" t="str">
        <f t="shared" si="1520"/>
        <v/>
      </c>
      <c r="CS1024" s="239" t="str">
        <f t="shared" si="1521"/>
        <v/>
      </c>
      <c r="CT1024" s="239" t="str">
        <f t="shared" si="1522"/>
        <v/>
      </c>
      <c r="CU1024" s="239" t="str">
        <f t="shared" si="1523"/>
        <v/>
      </c>
      <c r="CV1024" s="239" t="str">
        <f t="shared" si="1524"/>
        <v/>
      </c>
      <c r="CW1024" s="239" t="str">
        <f t="shared" si="1525"/>
        <v/>
      </c>
      <c r="CX1024" s="239" t="str">
        <f t="shared" si="1526"/>
        <v/>
      </c>
      <c r="CY1024" s="239" t="str">
        <f t="shared" si="1527"/>
        <v/>
      </c>
      <c r="CZ1024" s="239" t="str">
        <f t="shared" si="1528"/>
        <v/>
      </c>
      <c r="DA1024" s="239" t="str">
        <f t="shared" si="1529"/>
        <v/>
      </c>
      <c r="DB1024" s="239" t="str">
        <f t="shared" si="1530"/>
        <v/>
      </c>
      <c r="DC1024" s="239" t="str">
        <f t="shared" si="1531"/>
        <v/>
      </c>
      <c r="DD1024" s="239" t="str">
        <f t="shared" si="1532"/>
        <v/>
      </c>
      <c r="DE1024" s="239" t="str">
        <f t="shared" si="1533"/>
        <v/>
      </c>
      <c r="DF1024" s="239" t="str">
        <f t="shared" si="1534"/>
        <v/>
      </c>
      <c r="DG1024" s="239" t="str">
        <f t="shared" si="1535"/>
        <v/>
      </c>
      <c r="DH1024" s="239" t="str">
        <f t="shared" si="1536"/>
        <v/>
      </c>
      <c r="DI1024" s="239" t="str">
        <f t="shared" si="1537"/>
        <v/>
      </c>
      <c r="DJ1024" s="239" t="str">
        <f t="shared" si="1538"/>
        <v/>
      </c>
      <c r="DK1024" s="239" t="str">
        <f t="shared" si="1539"/>
        <v/>
      </c>
      <c r="DL1024" s="239" t="str">
        <f t="shared" si="1540"/>
        <v/>
      </c>
      <c r="DM1024" s="239" t="str">
        <f t="shared" si="1541"/>
        <v/>
      </c>
      <c r="DN1024" s="239" t="str">
        <f t="shared" si="1542"/>
        <v/>
      </c>
      <c r="DO1024" s="239" t="str">
        <f t="shared" si="1543"/>
        <v/>
      </c>
      <c r="DP1024" s="239" t="str">
        <f t="shared" si="1544"/>
        <v/>
      </c>
    </row>
    <row r="1025" spans="1:120" ht="35.25" hidden="1" customHeight="1" x14ac:dyDescent="0.25">
      <c r="A1025" s="53" t="s">
        <v>4512</v>
      </c>
      <c r="B1025" s="53">
        <v>6000</v>
      </c>
      <c r="C1025" s="53" t="s">
        <v>71</v>
      </c>
      <c r="D1025" s="53" t="s">
        <v>3728</v>
      </c>
      <c r="E1025" s="53">
        <v>6</v>
      </c>
      <c r="F1025" s="53" t="s">
        <v>3964</v>
      </c>
      <c r="G1025" s="53" t="str">
        <f t="shared" si="1546"/>
        <v>6000-17</v>
      </c>
      <c r="H1025" s="53" t="s">
        <v>94</v>
      </c>
      <c r="I1025" s="53" t="s">
        <v>196</v>
      </c>
      <c r="J1025" s="53" t="s">
        <v>80</v>
      </c>
      <c r="K1025" s="53" t="s">
        <v>80</v>
      </c>
      <c r="L1025" s="53" t="s">
        <v>80</v>
      </c>
      <c r="M1025" s="53" t="s">
        <v>80</v>
      </c>
      <c r="N1025" s="53" t="s">
        <v>80</v>
      </c>
      <c r="O1025" s="53" t="s">
        <v>80</v>
      </c>
      <c r="P1025" s="53" t="s">
        <v>393</v>
      </c>
      <c r="Q1025" s="52">
        <v>0.2</v>
      </c>
      <c r="R1025" s="119">
        <f>+Q1025*Q1022</f>
        <v>6.0000000000000001E-3</v>
      </c>
      <c r="S1025" s="53">
        <v>1</v>
      </c>
      <c r="T1025" s="53" t="s">
        <v>84</v>
      </c>
      <c r="U1025" s="53" t="s">
        <v>3199</v>
      </c>
      <c r="V1025" s="23">
        <v>45051</v>
      </c>
      <c r="W1025" s="23">
        <v>45072</v>
      </c>
      <c r="X1025" s="53" t="s">
        <v>3953</v>
      </c>
      <c r="Y1025" s="49" t="s">
        <v>167</v>
      </c>
      <c r="Z1025" s="59" t="s">
        <v>100</v>
      </c>
      <c r="AA1025" s="60">
        <v>1</v>
      </c>
      <c r="AB1025" s="62" t="s">
        <v>3965</v>
      </c>
      <c r="AC1025" s="62">
        <v>45070</v>
      </c>
      <c r="AD1025" s="60">
        <v>1</v>
      </c>
      <c r="AE1025" s="62" t="s">
        <v>3966</v>
      </c>
      <c r="AF1025" s="62">
        <v>45070</v>
      </c>
      <c r="AG1025" s="60" t="s">
        <v>79</v>
      </c>
      <c r="AH1025" s="60">
        <v>1</v>
      </c>
      <c r="AI1025" s="52">
        <f t="shared" si="1462"/>
        <v>6.0000000000000001E-3</v>
      </c>
      <c r="AJ1025" s="52">
        <f t="shared" si="1556"/>
        <v>1</v>
      </c>
      <c r="AK1025" s="52"/>
      <c r="AL1025" s="239" t="str">
        <f t="shared" si="1482"/>
        <v/>
      </c>
      <c r="AM1025" s="239" t="str">
        <f t="shared" si="1483"/>
        <v/>
      </c>
      <c r="AN1025" s="239" t="str">
        <f t="shared" si="1484"/>
        <v/>
      </c>
      <c r="AO1025" s="239" t="str">
        <f t="shared" si="1485"/>
        <v/>
      </c>
      <c r="AP1025" s="239" t="str">
        <f t="shared" si="1486"/>
        <v/>
      </c>
      <c r="AQ1025" s="239" t="str">
        <f t="shared" si="1487"/>
        <v/>
      </c>
      <c r="AR1025" s="239" t="str">
        <f t="shared" si="1488"/>
        <v/>
      </c>
      <c r="AS1025" s="239" t="str">
        <f t="shared" si="1489"/>
        <v/>
      </c>
      <c r="AT1025" s="239" t="str">
        <f t="shared" si="1490"/>
        <v/>
      </c>
      <c r="AU1025" s="239" t="str">
        <f t="shared" si="1463"/>
        <v/>
      </c>
      <c r="AV1025" s="239">
        <f t="shared" si="1464"/>
        <v>1</v>
      </c>
      <c r="AW1025" s="239" t="str">
        <f t="shared" si="1465"/>
        <v/>
      </c>
      <c r="AX1025" s="239" t="str">
        <f t="shared" si="1466"/>
        <v/>
      </c>
      <c r="AY1025" s="239" t="str">
        <f t="shared" si="1467"/>
        <v/>
      </c>
      <c r="AZ1025" s="239" t="str">
        <f t="shared" si="1468"/>
        <v/>
      </c>
      <c r="BA1025" s="239" t="str">
        <f t="shared" si="1469"/>
        <v/>
      </c>
      <c r="BB1025" s="239" t="str">
        <f t="shared" si="1470"/>
        <v/>
      </c>
      <c r="BC1025" s="239" t="str">
        <f t="shared" si="1471"/>
        <v/>
      </c>
      <c r="BD1025" s="239" t="str">
        <f t="shared" si="1472"/>
        <v/>
      </c>
      <c r="BE1025" s="239" t="str">
        <f t="shared" si="1473"/>
        <v/>
      </c>
      <c r="BF1025" s="239" t="str">
        <f t="shared" si="1474"/>
        <v/>
      </c>
      <c r="BG1025" s="239" t="str">
        <f t="shared" si="1475"/>
        <v/>
      </c>
      <c r="BH1025" s="239" t="str">
        <f t="shared" si="1476"/>
        <v/>
      </c>
      <c r="BI1025" s="239" t="str">
        <f t="shared" si="1477"/>
        <v/>
      </c>
      <c r="BJ1025" s="239" t="str">
        <f t="shared" si="1478"/>
        <v/>
      </c>
      <c r="BK1025" s="239" t="str">
        <f t="shared" si="1479"/>
        <v/>
      </c>
      <c r="BL1025" s="239" t="str">
        <f t="shared" si="1480"/>
        <v/>
      </c>
      <c r="BN1025" s="239" t="str">
        <f t="shared" si="1491"/>
        <v/>
      </c>
      <c r="BO1025" s="239" t="str">
        <f t="shared" si="1492"/>
        <v/>
      </c>
      <c r="BP1025" s="239" t="str">
        <f t="shared" si="1493"/>
        <v/>
      </c>
      <c r="BQ1025" s="239" t="str">
        <f t="shared" si="1494"/>
        <v/>
      </c>
      <c r="BR1025" s="239" t="str">
        <f t="shared" si="1495"/>
        <v/>
      </c>
      <c r="BS1025" s="239" t="str">
        <f t="shared" si="1496"/>
        <v/>
      </c>
      <c r="BT1025" s="239" t="str">
        <f t="shared" si="1497"/>
        <v/>
      </c>
      <c r="BU1025" s="239" t="str">
        <f t="shared" si="1498"/>
        <v/>
      </c>
      <c r="BV1025" s="239" t="str">
        <f t="shared" si="1499"/>
        <v/>
      </c>
      <c r="BW1025" s="239" t="str">
        <f t="shared" si="1500"/>
        <v/>
      </c>
      <c r="BX1025" s="239">
        <f t="shared" si="1501"/>
        <v>1</v>
      </c>
      <c r="BY1025" s="239" t="str">
        <f t="shared" si="1502"/>
        <v/>
      </c>
      <c r="BZ1025" s="239" t="str">
        <f t="shared" si="1503"/>
        <v/>
      </c>
      <c r="CA1025" s="239" t="str">
        <f t="shared" si="1504"/>
        <v/>
      </c>
      <c r="CB1025" s="239" t="str">
        <f t="shared" si="1505"/>
        <v/>
      </c>
      <c r="CC1025" s="239" t="str">
        <f t="shared" si="1506"/>
        <v/>
      </c>
      <c r="CD1025" s="239" t="str">
        <f t="shared" si="1507"/>
        <v/>
      </c>
      <c r="CE1025" s="239" t="str">
        <f t="shared" si="1508"/>
        <v/>
      </c>
      <c r="CF1025" s="239" t="str">
        <f t="shared" si="1509"/>
        <v/>
      </c>
      <c r="CG1025" s="239" t="str">
        <f t="shared" si="1510"/>
        <v/>
      </c>
      <c r="CH1025" s="239" t="str">
        <f t="shared" si="1511"/>
        <v/>
      </c>
      <c r="CI1025" s="239" t="str">
        <f t="shared" si="1512"/>
        <v/>
      </c>
      <c r="CJ1025" s="239" t="str">
        <f t="shared" si="1513"/>
        <v/>
      </c>
      <c r="CK1025" s="239" t="str">
        <f t="shared" si="1514"/>
        <v/>
      </c>
      <c r="CL1025" s="239" t="str">
        <f t="shared" si="1515"/>
        <v/>
      </c>
      <c r="CM1025" s="239" t="str">
        <f t="shared" si="1516"/>
        <v/>
      </c>
      <c r="CN1025" s="239" t="str">
        <f t="shared" si="1517"/>
        <v/>
      </c>
      <c r="CP1025" s="239" t="str">
        <f t="shared" si="1518"/>
        <v/>
      </c>
      <c r="CQ1025" s="239" t="str">
        <f t="shared" si="1519"/>
        <v/>
      </c>
      <c r="CR1025" s="239" t="str">
        <f t="shared" si="1520"/>
        <v/>
      </c>
      <c r="CS1025" s="239" t="str">
        <f t="shared" si="1521"/>
        <v/>
      </c>
      <c r="CT1025" s="239" t="str">
        <f t="shared" si="1522"/>
        <v/>
      </c>
      <c r="CU1025" s="239" t="str">
        <f t="shared" si="1523"/>
        <v/>
      </c>
      <c r="CV1025" s="239" t="str">
        <f t="shared" si="1524"/>
        <v/>
      </c>
      <c r="CW1025" s="239" t="str">
        <f t="shared" si="1525"/>
        <v/>
      </c>
      <c r="CX1025" s="239" t="str">
        <f t="shared" si="1526"/>
        <v/>
      </c>
      <c r="CY1025" s="239" t="str">
        <f t="shared" si="1527"/>
        <v/>
      </c>
      <c r="CZ1025" s="239" t="str">
        <f t="shared" si="1528"/>
        <v>2do trimestre</v>
      </c>
      <c r="DA1025" s="239" t="str">
        <f t="shared" si="1529"/>
        <v/>
      </c>
      <c r="DB1025" s="239" t="str">
        <f t="shared" si="1530"/>
        <v/>
      </c>
      <c r="DC1025" s="239" t="str">
        <f t="shared" si="1531"/>
        <v/>
      </c>
      <c r="DD1025" s="239" t="str">
        <f t="shared" si="1532"/>
        <v/>
      </c>
      <c r="DE1025" s="239" t="str">
        <f t="shared" si="1533"/>
        <v/>
      </c>
      <c r="DF1025" s="239" t="str">
        <f t="shared" si="1534"/>
        <v/>
      </c>
      <c r="DG1025" s="239" t="str">
        <f t="shared" si="1535"/>
        <v/>
      </c>
      <c r="DH1025" s="239" t="str">
        <f t="shared" si="1536"/>
        <v/>
      </c>
      <c r="DI1025" s="239" t="str">
        <f t="shared" si="1537"/>
        <v/>
      </c>
      <c r="DJ1025" s="239" t="str">
        <f t="shared" si="1538"/>
        <v/>
      </c>
      <c r="DK1025" s="239" t="str">
        <f t="shared" si="1539"/>
        <v/>
      </c>
      <c r="DL1025" s="239" t="str">
        <f t="shared" si="1540"/>
        <v/>
      </c>
      <c r="DM1025" s="239" t="str">
        <f t="shared" si="1541"/>
        <v/>
      </c>
      <c r="DN1025" s="239" t="str">
        <f t="shared" si="1542"/>
        <v/>
      </c>
      <c r="DO1025" s="239" t="str">
        <f t="shared" si="1543"/>
        <v/>
      </c>
      <c r="DP1025" s="239" t="str">
        <f t="shared" si="1544"/>
        <v/>
      </c>
    </row>
    <row r="1026" spans="1:120" ht="35.25" hidden="1" customHeight="1" x14ac:dyDescent="0.25">
      <c r="A1026" s="53" t="s">
        <v>4512</v>
      </c>
      <c r="B1026" s="53">
        <v>6000</v>
      </c>
      <c r="C1026" s="53" t="s">
        <v>71</v>
      </c>
      <c r="D1026" s="53" t="s">
        <v>3728</v>
      </c>
      <c r="E1026" s="53">
        <v>6</v>
      </c>
      <c r="F1026" s="53" t="s">
        <v>3967</v>
      </c>
      <c r="G1026" s="53" t="str">
        <f t="shared" si="1546"/>
        <v>6000-17</v>
      </c>
      <c r="H1026" s="53" t="s">
        <v>94</v>
      </c>
      <c r="I1026" s="53" t="s">
        <v>196</v>
      </c>
      <c r="J1026" s="53" t="s">
        <v>80</v>
      </c>
      <c r="K1026" s="53" t="s">
        <v>80</v>
      </c>
      <c r="L1026" s="53" t="s">
        <v>80</v>
      </c>
      <c r="M1026" s="53" t="s">
        <v>80</v>
      </c>
      <c r="N1026" s="53" t="s">
        <v>80</v>
      </c>
      <c r="O1026" s="53" t="s">
        <v>80</v>
      </c>
      <c r="P1026" s="53" t="s">
        <v>3968</v>
      </c>
      <c r="Q1026" s="52">
        <v>0.1</v>
      </c>
      <c r="R1026" s="119">
        <f>+Q1026*Q1022</f>
        <v>3.0000000000000001E-3</v>
      </c>
      <c r="S1026" s="53">
        <v>1</v>
      </c>
      <c r="T1026" s="53" t="s">
        <v>84</v>
      </c>
      <c r="U1026" s="53" t="s">
        <v>3189</v>
      </c>
      <c r="V1026" s="23">
        <v>45111</v>
      </c>
      <c r="W1026" s="23">
        <v>45120</v>
      </c>
      <c r="X1026" s="53" t="s">
        <v>3953</v>
      </c>
      <c r="Y1026" s="49" t="s">
        <v>202</v>
      </c>
      <c r="Z1026" s="59" t="s">
        <v>100</v>
      </c>
      <c r="AA1026" s="60">
        <v>1</v>
      </c>
      <c r="AB1026" s="60" t="s">
        <v>3969</v>
      </c>
      <c r="AC1026" s="69">
        <v>45117</v>
      </c>
      <c r="AD1026" s="60">
        <v>1</v>
      </c>
      <c r="AE1026" s="60" t="s">
        <v>3970</v>
      </c>
      <c r="AF1026" s="69">
        <v>45117</v>
      </c>
      <c r="AG1026" s="60" t="s">
        <v>79</v>
      </c>
      <c r="AH1026" s="60">
        <v>1</v>
      </c>
      <c r="AI1026" s="52">
        <f t="shared" si="1462"/>
        <v>3.0000000000000001E-3</v>
      </c>
      <c r="AJ1026" s="52">
        <f t="shared" si="1556"/>
        <v>1</v>
      </c>
      <c r="AK1026" s="52"/>
      <c r="AL1026" s="239" t="str">
        <f t="shared" si="1482"/>
        <v/>
      </c>
      <c r="AM1026" s="239" t="str">
        <f t="shared" si="1483"/>
        <v/>
      </c>
      <c r="AN1026" s="239" t="str">
        <f t="shared" si="1484"/>
        <v/>
      </c>
      <c r="AO1026" s="239" t="str">
        <f t="shared" si="1485"/>
        <v/>
      </c>
      <c r="AP1026" s="239" t="str">
        <f t="shared" si="1486"/>
        <v/>
      </c>
      <c r="AQ1026" s="239" t="str">
        <f t="shared" si="1487"/>
        <v/>
      </c>
      <c r="AR1026" s="239" t="str">
        <f t="shared" si="1488"/>
        <v/>
      </c>
      <c r="AS1026" s="239" t="str">
        <f t="shared" si="1489"/>
        <v/>
      </c>
      <c r="AT1026" s="239" t="str">
        <f t="shared" si="1490"/>
        <v/>
      </c>
      <c r="AU1026" s="239" t="str">
        <f t="shared" si="1463"/>
        <v/>
      </c>
      <c r="AV1026" s="239">
        <f t="shared" si="1464"/>
        <v>1</v>
      </c>
      <c r="AW1026" s="239" t="str">
        <f t="shared" si="1465"/>
        <v/>
      </c>
      <c r="AX1026" s="239" t="str">
        <f t="shared" si="1466"/>
        <v/>
      </c>
      <c r="AY1026" s="239" t="str">
        <f t="shared" si="1467"/>
        <v/>
      </c>
      <c r="AZ1026" s="239" t="str">
        <f t="shared" si="1468"/>
        <v/>
      </c>
      <c r="BA1026" s="239" t="str">
        <f t="shared" si="1469"/>
        <v/>
      </c>
      <c r="BB1026" s="239" t="str">
        <f t="shared" si="1470"/>
        <v/>
      </c>
      <c r="BC1026" s="239" t="str">
        <f t="shared" si="1471"/>
        <v/>
      </c>
      <c r="BD1026" s="239" t="str">
        <f t="shared" si="1472"/>
        <v/>
      </c>
      <c r="BE1026" s="239" t="str">
        <f t="shared" si="1473"/>
        <v/>
      </c>
      <c r="BF1026" s="239" t="str">
        <f t="shared" si="1474"/>
        <v/>
      </c>
      <c r="BG1026" s="239" t="str">
        <f t="shared" si="1475"/>
        <v/>
      </c>
      <c r="BH1026" s="239" t="str">
        <f t="shared" si="1476"/>
        <v/>
      </c>
      <c r="BI1026" s="239" t="str">
        <f t="shared" si="1477"/>
        <v/>
      </c>
      <c r="BJ1026" s="239" t="str">
        <f t="shared" si="1478"/>
        <v/>
      </c>
      <c r="BK1026" s="239" t="str">
        <f t="shared" si="1479"/>
        <v/>
      </c>
      <c r="BL1026" s="239" t="str">
        <f t="shared" si="1480"/>
        <v/>
      </c>
      <c r="BN1026" s="239" t="str">
        <f t="shared" si="1491"/>
        <v/>
      </c>
      <c r="BO1026" s="239" t="str">
        <f t="shared" si="1492"/>
        <v/>
      </c>
      <c r="BP1026" s="239" t="str">
        <f t="shared" si="1493"/>
        <v/>
      </c>
      <c r="BQ1026" s="239" t="str">
        <f t="shared" si="1494"/>
        <v/>
      </c>
      <c r="BR1026" s="239" t="str">
        <f t="shared" si="1495"/>
        <v/>
      </c>
      <c r="BS1026" s="239" t="str">
        <f t="shared" si="1496"/>
        <v/>
      </c>
      <c r="BT1026" s="239" t="str">
        <f t="shared" si="1497"/>
        <v/>
      </c>
      <c r="BU1026" s="239" t="str">
        <f t="shared" si="1498"/>
        <v/>
      </c>
      <c r="BV1026" s="239" t="str">
        <f t="shared" si="1499"/>
        <v/>
      </c>
      <c r="BW1026" s="239" t="str">
        <f t="shared" si="1500"/>
        <v/>
      </c>
      <c r="BX1026" s="239">
        <f t="shared" si="1501"/>
        <v>1</v>
      </c>
      <c r="BY1026" s="239" t="str">
        <f t="shared" si="1502"/>
        <v/>
      </c>
      <c r="BZ1026" s="239" t="str">
        <f t="shared" si="1503"/>
        <v/>
      </c>
      <c r="CA1026" s="239" t="str">
        <f t="shared" si="1504"/>
        <v/>
      </c>
      <c r="CB1026" s="239" t="str">
        <f t="shared" si="1505"/>
        <v/>
      </c>
      <c r="CC1026" s="239" t="str">
        <f t="shared" si="1506"/>
        <v/>
      </c>
      <c r="CD1026" s="239" t="str">
        <f t="shared" si="1507"/>
        <v/>
      </c>
      <c r="CE1026" s="239" t="str">
        <f t="shared" si="1508"/>
        <v/>
      </c>
      <c r="CF1026" s="239" t="str">
        <f t="shared" si="1509"/>
        <v/>
      </c>
      <c r="CG1026" s="239" t="str">
        <f t="shared" si="1510"/>
        <v/>
      </c>
      <c r="CH1026" s="239" t="str">
        <f t="shared" si="1511"/>
        <v/>
      </c>
      <c r="CI1026" s="239" t="str">
        <f t="shared" si="1512"/>
        <v/>
      </c>
      <c r="CJ1026" s="239" t="str">
        <f t="shared" si="1513"/>
        <v/>
      </c>
      <c r="CK1026" s="239" t="str">
        <f t="shared" si="1514"/>
        <v/>
      </c>
      <c r="CL1026" s="239" t="str">
        <f t="shared" si="1515"/>
        <v/>
      </c>
      <c r="CM1026" s="239" t="str">
        <f t="shared" si="1516"/>
        <v/>
      </c>
      <c r="CN1026" s="239" t="str">
        <f t="shared" si="1517"/>
        <v/>
      </c>
      <c r="CP1026" s="239" t="str">
        <f t="shared" si="1518"/>
        <v/>
      </c>
      <c r="CQ1026" s="239" t="str">
        <f t="shared" si="1519"/>
        <v/>
      </c>
      <c r="CR1026" s="239" t="str">
        <f t="shared" si="1520"/>
        <v/>
      </c>
      <c r="CS1026" s="239" t="str">
        <f t="shared" si="1521"/>
        <v/>
      </c>
      <c r="CT1026" s="239" t="str">
        <f t="shared" si="1522"/>
        <v/>
      </c>
      <c r="CU1026" s="239" t="str">
        <f t="shared" si="1523"/>
        <v/>
      </c>
      <c r="CV1026" s="239" t="str">
        <f t="shared" si="1524"/>
        <v/>
      </c>
      <c r="CW1026" s="239" t="str">
        <f t="shared" si="1525"/>
        <v/>
      </c>
      <c r="CX1026" s="239" t="str">
        <f t="shared" si="1526"/>
        <v/>
      </c>
      <c r="CY1026" s="239" t="str">
        <f t="shared" si="1527"/>
        <v/>
      </c>
      <c r="CZ1026" s="239" t="str">
        <f t="shared" si="1528"/>
        <v>3er Trimestre</v>
      </c>
      <c r="DA1026" s="239" t="str">
        <f t="shared" si="1529"/>
        <v/>
      </c>
      <c r="DB1026" s="239" t="str">
        <f t="shared" si="1530"/>
        <v/>
      </c>
      <c r="DC1026" s="239" t="str">
        <f t="shared" si="1531"/>
        <v/>
      </c>
      <c r="DD1026" s="239" t="str">
        <f t="shared" si="1532"/>
        <v/>
      </c>
      <c r="DE1026" s="239" t="str">
        <f t="shared" si="1533"/>
        <v/>
      </c>
      <c r="DF1026" s="239" t="str">
        <f t="shared" si="1534"/>
        <v/>
      </c>
      <c r="DG1026" s="239" t="str">
        <f t="shared" si="1535"/>
        <v/>
      </c>
      <c r="DH1026" s="239" t="str">
        <f t="shared" si="1536"/>
        <v/>
      </c>
      <c r="DI1026" s="239" t="str">
        <f t="shared" si="1537"/>
        <v/>
      </c>
      <c r="DJ1026" s="239" t="str">
        <f t="shared" si="1538"/>
        <v/>
      </c>
      <c r="DK1026" s="239" t="str">
        <f t="shared" si="1539"/>
        <v/>
      </c>
      <c r="DL1026" s="239" t="str">
        <f t="shared" si="1540"/>
        <v/>
      </c>
      <c r="DM1026" s="239" t="str">
        <f t="shared" si="1541"/>
        <v/>
      </c>
      <c r="DN1026" s="239" t="str">
        <f t="shared" si="1542"/>
        <v/>
      </c>
      <c r="DO1026" s="239" t="str">
        <f t="shared" si="1543"/>
        <v/>
      </c>
      <c r="DP1026" s="239" t="str">
        <f t="shared" si="1544"/>
        <v/>
      </c>
    </row>
    <row r="1027" spans="1:120" ht="35.25" hidden="1" customHeight="1" x14ac:dyDescent="0.25">
      <c r="A1027" s="53" t="s">
        <v>4512</v>
      </c>
      <c r="B1027" s="53">
        <v>6000</v>
      </c>
      <c r="C1027" s="53" t="s">
        <v>71</v>
      </c>
      <c r="D1027" s="53" t="s">
        <v>3728</v>
      </c>
      <c r="E1027" s="87">
        <v>6</v>
      </c>
      <c r="F1027" s="53" t="s">
        <v>3971</v>
      </c>
      <c r="G1027" s="53" t="str">
        <f t="shared" si="1546"/>
        <v>6000-17</v>
      </c>
      <c r="H1027" s="53" t="s">
        <v>94</v>
      </c>
      <c r="I1027" s="53" t="s">
        <v>196</v>
      </c>
      <c r="J1027" s="53" t="s">
        <v>80</v>
      </c>
      <c r="K1027" s="53" t="s">
        <v>80</v>
      </c>
      <c r="L1027" s="53" t="s">
        <v>80</v>
      </c>
      <c r="M1027" s="53" t="s">
        <v>80</v>
      </c>
      <c r="N1027" s="53" t="s">
        <v>80</v>
      </c>
      <c r="O1027" s="53" t="s">
        <v>80</v>
      </c>
      <c r="P1027" s="53" t="s">
        <v>3960</v>
      </c>
      <c r="Q1027" s="52">
        <v>0.2</v>
      </c>
      <c r="R1027" s="119">
        <f>+Q1027*Q1022</f>
        <v>6.0000000000000001E-3</v>
      </c>
      <c r="S1027" s="53">
        <v>1</v>
      </c>
      <c r="T1027" s="53" t="s">
        <v>84</v>
      </c>
      <c r="U1027" s="53" t="s">
        <v>3961</v>
      </c>
      <c r="V1027" s="7">
        <v>45121</v>
      </c>
      <c r="W1027" s="97">
        <v>45189</v>
      </c>
      <c r="X1027" s="3" t="s">
        <v>2252</v>
      </c>
      <c r="Y1027" s="49" t="s">
        <v>202</v>
      </c>
      <c r="Z1027" s="59" t="s">
        <v>100</v>
      </c>
      <c r="AA1027" s="60">
        <v>1</v>
      </c>
      <c r="AB1027" s="60" t="s">
        <v>3972</v>
      </c>
      <c r="AC1027" s="69">
        <v>45189</v>
      </c>
      <c r="AD1027" s="60">
        <v>1</v>
      </c>
      <c r="AE1027" s="60" t="s">
        <v>3973</v>
      </c>
      <c r="AF1027" s="69">
        <v>45189</v>
      </c>
      <c r="AG1027" s="60" t="s">
        <v>79</v>
      </c>
      <c r="AH1027" s="60">
        <v>1</v>
      </c>
      <c r="AI1027" s="52">
        <f t="shared" si="1462"/>
        <v>6.0000000000000001E-3</v>
      </c>
      <c r="AJ1027" s="52">
        <f t="shared" si="1556"/>
        <v>1</v>
      </c>
      <c r="AK1027" s="52"/>
      <c r="AL1027" s="239" t="str">
        <f t="shared" si="1482"/>
        <v/>
      </c>
      <c r="AM1027" s="239" t="str">
        <f t="shared" si="1483"/>
        <v/>
      </c>
      <c r="AN1027" s="239" t="str">
        <f t="shared" si="1484"/>
        <v/>
      </c>
      <c r="AO1027" s="239" t="str">
        <f t="shared" si="1485"/>
        <v/>
      </c>
      <c r="AP1027" s="239" t="str">
        <f t="shared" si="1486"/>
        <v/>
      </c>
      <c r="AQ1027" s="239" t="str">
        <f t="shared" si="1487"/>
        <v/>
      </c>
      <c r="AR1027" s="239" t="str">
        <f t="shared" si="1488"/>
        <v/>
      </c>
      <c r="AS1027" s="239" t="str">
        <f t="shared" si="1489"/>
        <v/>
      </c>
      <c r="AT1027" s="239" t="str">
        <f t="shared" si="1490"/>
        <v/>
      </c>
      <c r="AU1027" s="239" t="str">
        <f t="shared" si="1463"/>
        <v/>
      </c>
      <c r="AV1027" s="239" t="str">
        <f t="shared" si="1464"/>
        <v/>
      </c>
      <c r="AW1027" s="239" t="str">
        <f t="shared" si="1465"/>
        <v/>
      </c>
      <c r="AX1027" s="239" t="str">
        <f t="shared" si="1466"/>
        <v/>
      </c>
      <c r="AY1027" s="239" t="str">
        <f t="shared" si="1467"/>
        <v/>
      </c>
      <c r="AZ1027" s="239" t="str">
        <f t="shared" si="1468"/>
        <v/>
      </c>
      <c r="BA1027" s="239" t="str">
        <f t="shared" si="1469"/>
        <v/>
      </c>
      <c r="BB1027" s="239" t="str">
        <f t="shared" si="1470"/>
        <v/>
      </c>
      <c r="BC1027" s="239" t="str">
        <f t="shared" si="1471"/>
        <v/>
      </c>
      <c r="BD1027" s="239" t="str">
        <f t="shared" si="1472"/>
        <v/>
      </c>
      <c r="BE1027" s="239" t="str">
        <f t="shared" si="1473"/>
        <v/>
      </c>
      <c r="BF1027" s="239" t="str">
        <f t="shared" si="1474"/>
        <v/>
      </c>
      <c r="BG1027" s="239" t="str">
        <f t="shared" si="1475"/>
        <v/>
      </c>
      <c r="BH1027" s="239" t="str">
        <f t="shared" si="1476"/>
        <v/>
      </c>
      <c r="BI1027" s="239" t="str">
        <f t="shared" si="1477"/>
        <v/>
      </c>
      <c r="BJ1027" s="239" t="str">
        <f t="shared" si="1478"/>
        <v/>
      </c>
      <c r="BK1027" s="239" t="str">
        <f t="shared" si="1479"/>
        <v/>
      </c>
      <c r="BL1027" s="239" t="str">
        <f t="shared" si="1480"/>
        <v/>
      </c>
      <c r="BN1027" s="239" t="str">
        <f t="shared" si="1491"/>
        <v/>
      </c>
      <c r="BO1027" s="239" t="str">
        <f t="shared" si="1492"/>
        <v/>
      </c>
      <c r="BP1027" s="239" t="str">
        <f t="shared" si="1493"/>
        <v/>
      </c>
      <c r="BQ1027" s="239" t="str">
        <f t="shared" si="1494"/>
        <v/>
      </c>
      <c r="BR1027" s="239" t="str">
        <f t="shared" si="1495"/>
        <v/>
      </c>
      <c r="BS1027" s="239" t="str">
        <f t="shared" si="1496"/>
        <v/>
      </c>
      <c r="BT1027" s="239" t="str">
        <f t="shared" si="1497"/>
        <v/>
      </c>
      <c r="BU1027" s="239" t="str">
        <f t="shared" si="1498"/>
        <v/>
      </c>
      <c r="BV1027" s="239" t="str">
        <f t="shared" si="1499"/>
        <v/>
      </c>
      <c r="BW1027" s="239" t="str">
        <f t="shared" si="1500"/>
        <v/>
      </c>
      <c r="BX1027" s="239" t="str">
        <f t="shared" si="1501"/>
        <v/>
      </c>
      <c r="BY1027" s="239" t="str">
        <f t="shared" si="1502"/>
        <v/>
      </c>
      <c r="BZ1027" s="239" t="str">
        <f t="shared" si="1503"/>
        <v/>
      </c>
      <c r="CA1027" s="239" t="str">
        <f t="shared" si="1504"/>
        <v/>
      </c>
      <c r="CB1027" s="239" t="str">
        <f t="shared" si="1505"/>
        <v/>
      </c>
      <c r="CC1027" s="239" t="str">
        <f t="shared" si="1506"/>
        <v/>
      </c>
      <c r="CD1027" s="239" t="str">
        <f t="shared" si="1507"/>
        <v/>
      </c>
      <c r="CE1027" s="239" t="str">
        <f t="shared" si="1508"/>
        <v/>
      </c>
      <c r="CF1027" s="239" t="str">
        <f t="shared" si="1509"/>
        <v/>
      </c>
      <c r="CG1027" s="239" t="str">
        <f t="shared" si="1510"/>
        <v/>
      </c>
      <c r="CH1027" s="239" t="str">
        <f t="shared" si="1511"/>
        <v/>
      </c>
      <c r="CI1027" s="239" t="str">
        <f t="shared" si="1512"/>
        <v/>
      </c>
      <c r="CJ1027" s="239" t="str">
        <f t="shared" si="1513"/>
        <v/>
      </c>
      <c r="CK1027" s="239" t="str">
        <f t="shared" si="1514"/>
        <v/>
      </c>
      <c r="CL1027" s="239" t="str">
        <f t="shared" si="1515"/>
        <v/>
      </c>
      <c r="CM1027" s="239" t="str">
        <f t="shared" si="1516"/>
        <v/>
      </c>
      <c r="CN1027" s="239" t="str">
        <f t="shared" si="1517"/>
        <v/>
      </c>
      <c r="CP1027" s="239" t="str">
        <f t="shared" si="1518"/>
        <v/>
      </c>
      <c r="CQ1027" s="239" t="str">
        <f t="shared" si="1519"/>
        <v/>
      </c>
      <c r="CR1027" s="239" t="str">
        <f t="shared" si="1520"/>
        <v/>
      </c>
      <c r="CS1027" s="239" t="str">
        <f t="shared" si="1521"/>
        <v/>
      </c>
      <c r="CT1027" s="239" t="str">
        <f t="shared" si="1522"/>
        <v/>
      </c>
      <c r="CU1027" s="239" t="str">
        <f t="shared" si="1523"/>
        <v/>
      </c>
      <c r="CV1027" s="239" t="str">
        <f t="shared" si="1524"/>
        <v/>
      </c>
      <c r="CW1027" s="239" t="str">
        <f t="shared" si="1525"/>
        <v/>
      </c>
      <c r="CX1027" s="239" t="str">
        <f t="shared" si="1526"/>
        <v/>
      </c>
      <c r="CY1027" s="239" t="str">
        <f t="shared" si="1527"/>
        <v/>
      </c>
      <c r="CZ1027" s="239" t="str">
        <f t="shared" si="1528"/>
        <v/>
      </c>
      <c r="DA1027" s="239" t="str">
        <f t="shared" si="1529"/>
        <v/>
      </c>
      <c r="DB1027" s="239" t="str">
        <f t="shared" si="1530"/>
        <v/>
      </c>
      <c r="DC1027" s="239" t="str">
        <f t="shared" si="1531"/>
        <v/>
      </c>
      <c r="DD1027" s="239" t="str">
        <f t="shared" si="1532"/>
        <v/>
      </c>
      <c r="DE1027" s="239" t="str">
        <f t="shared" si="1533"/>
        <v/>
      </c>
      <c r="DF1027" s="239" t="str">
        <f t="shared" si="1534"/>
        <v/>
      </c>
      <c r="DG1027" s="239" t="str">
        <f t="shared" si="1535"/>
        <v/>
      </c>
      <c r="DH1027" s="239" t="str">
        <f t="shared" si="1536"/>
        <v/>
      </c>
      <c r="DI1027" s="239" t="str">
        <f t="shared" si="1537"/>
        <v/>
      </c>
      <c r="DJ1027" s="239" t="str">
        <f t="shared" si="1538"/>
        <v/>
      </c>
      <c r="DK1027" s="239" t="str">
        <f t="shared" si="1539"/>
        <v/>
      </c>
      <c r="DL1027" s="239" t="str">
        <f t="shared" si="1540"/>
        <v/>
      </c>
      <c r="DM1027" s="239" t="str">
        <f t="shared" si="1541"/>
        <v/>
      </c>
      <c r="DN1027" s="239" t="str">
        <f t="shared" si="1542"/>
        <v/>
      </c>
      <c r="DO1027" s="239" t="str">
        <f t="shared" si="1543"/>
        <v/>
      </c>
      <c r="DP1027" s="239" t="str">
        <f t="shared" si="1544"/>
        <v/>
      </c>
    </row>
    <row r="1028" spans="1:120" ht="35.25" hidden="1" customHeight="1" x14ac:dyDescent="0.25">
      <c r="A1028" s="53" t="s">
        <v>4512</v>
      </c>
      <c r="B1028" s="53">
        <v>6000</v>
      </c>
      <c r="C1028" s="53" t="s">
        <v>71</v>
      </c>
      <c r="D1028" s="53" t="s">
        <v>3728</v>
      </c>
      <c r="E1028" s="87">
        <v>6</v>
      </c>
      <c r="F1028" s="53" t="s">
        <v>3974</v>
      </c>
      <c r="G1028" s="53" t="str">
        <f t="shared" si="1546"/>
        <v>6000-17</v>
      </c>
      <c r="H1028" s="53" t="s">
        <v>94</v>
      </c>
      <c r="I1028" s="53" t="s">
        <v>196</v>
      </c>
      <c r="J1028" s="53" t="s">
        <v>80</v>
      </c>
      <c r="K1028" s="53" t="s">
        <v>80</v>
      </c>
      <c r="L1028" s="53" t="s">
        <v>80</v>
      </c>
      <c r="M1028" s="53" t="s">
        <v>80</v>
      </c>
      <c r="N1028" s="53" t="s">
        <v>80</v>
      </c>
      <c r="O1028" s="53" t="s">
        <v>80</v>
      </c>
      <c r="P1028" s="53" t="s">
        <v>393</v>
      </c>
      <c r="Q1028" s="52">
        <v>0.2</v>
      </c>
      <c r="R1028" s="119">
        <f>+Q1028*Q1022</f>
        <v>6.0000000000000001E-3</v>
      </c>
      <c r="S1028" s="53">
        <v>1</v>
      </c>
      <c r="T1028" s="53" t="s">
        <v>84</v>
      </c>
      <c r="U1028" s="53" t="s">
        <v>3199</v>
      </c>
      <c r="V1028" s="97">
        <v>45190</v>
      </c>
      <c r="W1028" s="97">
        <v>45210</v>
      </c>
      <c r="X1028" s="3" t="s">
        <v>3953</v>
      </c>
      <c r="Y1028" s="49" t="s">
        <v>87</v>
      </c>
      <c r="Z1028" s="59" t="s">
        <v>100</v>
      </c>
      <c r="AA1028" s="201">
        <v>1</v>
      </c>
      <c r="AB1028" s="200" t="s">
        <v>3975</v>
      </c>
      <c r="AC1028" s="202">
        <v>45210</v>
      </c>
      <c r="AD1028" s="201">
        <v>1</v>
      </c>
      <c r="AE1028" s="200" t="s">
        <v>386</v>
      </c>
      <c r="AF1028" s="202">
        <v>45210</v>
      </c>
      <c r="AG1028" s="200" t="s">
        <v>79</v>
      </c>
      <c r="AH1028" s="201">
        <v>1</v>
      </c>
      <c r="AI1028" s="52">
        <f t="shared" si="1462"/>
        <v>6.0000000000000001E-3</v>
      </c>
      <c r="AJ1028" s="52">
        <f t="shared" si="1556"/>
        <v>1</v>
      </c>
      <c r="AK1028" s="52"/>
      <c r="AL1028" s="239" t="str">
        <f t="shared" si="1482"/>
        <v/>
      </c>
      <c r="AM1028" s="239" t="str">
        <f t="shared" si="1483"/>
        <v/>
      </c>
      <c r="AN1028" s="239" t="str">
        <f t="shared" si="1484"/>
        <v/>
      </c>
      <c r="AO1028" s="239" t="str">
        <f t="shared" si="1485"/>
        <v/>
      </c>
      <c r="AP1028" s="239" t="str">
        <f t="shared" si="1486"/>
        <v/>
      </c>
      <c r="AQ1028" s="239" t="str">
        <f t="shared" si="1487"/>
        <v/>
      </c>
      <c r="AR1028" s="239" t="str">
        <f t="shared" si="1488"/>
        <v/>
      </c>
      <c r="AS1028" s="239" t="str">
        <f t="shared" si="1489"/>
        <v/>
      </c>
      <c r="AT1028" s="239" t="str">
        <f t="shared" si="1490"/>
        <v/>
      </c>
      <c r="AU1028" s="239" t="str">
        <f t="shared" si="1463"/>
        <v/>
      </c>
      <c r="AV1028" s="239">
        <f t="shared" si="1464"/>
        <v>1</v>
      </c>
      <c r="AW1028" s="239" t="str">
        <f t="shared" si="1465"/>
        <v/>
      </c>
      <c r="AX1028" s="239" t="str">
        <f t="shared" si="1466"/>
        <v/>
      </c>
      <c r="AY1028" s="239" t="str">
        <f t="shared" si="1467"/>
        <v/>
      </c>
      <c r="AZ1028" s="239" t="str">
        <f t="shared" si="1468"/>
        <v/>
      </c>
      <c r="BA1028" s="239" t="str">
        <f t="shared" si="1469"/>
        <v/>
      </c>
      <c r="BB1028" s="239" t="str">
        <f t="shared" si="1470"/>
        <v/>
      </c>
      <c r="BC1028" s="239" t="str">
        <f t="shared" si="1471"/>
        <v/>
      </c>
      <c r="BD1028" s="239" t="str">
        <f t="shared" si="1472"/>
        <v/>
      </c>
      <c r="BE1028" s="239" t="str">
        <f t="shared" si="1473"/>
        <v/>
      </c>
      <c r="BF1028" s="239" t="str">
        <f t="shared" si="1474"/>
        <v/>
      </c>
      <c r="BG1028" s="239" t="str">
        <f t="shared" si="1475"/>
        <v/>
      </c>
      <c r="BH1028" s="239" t="str">
        <f t="shared" si="1476"/>
        <v/>
      </c>
      <c r="BI1028" s="239" t="str">
        <f t="shared" si="1477"/>
        <v/>
      </c>
      <c r="BJ1028" s="239" t="str">
        <f t="shared" si="1478"/>
        <v/>
      </c>
      <c r="BK1028" s="239" t="str">
        <f t="shared" si="1479"/>
        <v/>
      </c>
      <c r="BL1028" s="239" t="str">
        <f t="shared" si="1480"/>
        <v/>
      </c>
      <c r="BN1028" s="239" t="str">
        <f t="shared" si="1491"/>
        <v/>
      </c>
      <c r="BO1028" s="239" t="str">
        <f t="shared" si="1492"/>
        <v/>
      </c>
      <c r="BP1028" s="239" t="str">
        <f t="shared" si="1493"/>
        <v/>
      </c>
      <c r="BQ1028" s="239" t="str">
        <f t="shared" si="1494"/>
        <v/>
      </c>
      <c r="BR1028" s="239" t="str">
        <f t="shared" si="1495"/>
        <v/>
      </c>
      <c r="BS1028" s="239" t="str">
        <f t="shared" si="1496"/>
        <v/>
      </c>
      <c r="BT1028" s="239" t="str">
        <f t="shared" si="1497"/>
        <v/>
      </c>
      <c r="BU1028" s="239" t="str">
        <f t="shared" si="1498"/>
        <v/>
      </c>
      <c r="BV1028" s="239" t="str">
        <f t="shared" si="1499"/>
        <v/>
      </c>
      <c r="BW1028" s="239" t="str">
        <f t="shared" si="1500"/>
        <v/>
      </c>
      <c r="BX1028" s="239">
        <f t="shared" si="1501"/>
        <v>1</v>
      </c>
      <c r="BY1028" s="239" t="str">
        <f t="shared" si="1502"/>
        <v/>
      </c>
      <c r="BZ1028" s="239" t="str">
        <f t="shared" si="1503"/>
        <v/>
      </c>
      <c r="CA1028" s="239" t="str">
        <f t="shared" si="1504"/>
        <v/>
      </c>
      <c r="CB1028" s="239" t="str">
        <f t="shared" si="1505"/>
        <v/>
      </c>
      <c r="CC1028" s="239" t="str">
        <f t="shared" si="1506"/>
        <v/>
      </c>
      <c r="CD1028" s="239" t="str">
        <f t="shared" si="1507"/>
        <v/>
      </c>
      <c r="CE1028" s="239" t="str">
        <f t="shared" si="1508"/>
        <v/>
      </c>
      <c r="CF1028" s="239" t="str">
        <f t="shared" si="1509"/>
        <v/>
      </c>
      <c r="CG1028" s="239" t="str">
        <f t="shared" si="1510"/>
        <v/>
      </c>
      <c r="CH1028" s="239" t="str">
        <f t="shared" si="1511"/>
        <v/>
      </c>
      <c r="CI1028" s="239" t="str">
        <f t="shared" si="1512"/>
        <v/>
      </c>
      <c r="CJ1028" s="239" t="str">
        <f t="shared" si="1513"/>
        <v/>
      </c>
      <c r="CK1028" s="239" t="str">
        <f t="shared" si="1514"/>
        <v/>
      </c>
      <c r="CL1028" s="239" t="str">
        <f t="shared" si="1515"/>
        <v/>
      </c>
      <c r="CM1028" s="239" t="str">
        <f t="shared" si="1516"/>
        <v/>
      </c>
      <c r="CN1028" s="239" t="str">
        <f t="shared" si="1517"/>
        <v/>
      </c>
      <c r="CP1028" s="239" t="str">
        <f t="shared" si="1518"/>
        <v/>
      </c>
      <c r="CQ1028" s="239" t="str">
        <f t="shared" si="1519"/>
        <v/>
      </c>
      <c r="CR1028" s="239" t="str">
        <f t="shared" si="1520"/>
        <v/>
      </c>
      <c r="CS1028" s="239" t="str">
        <f t="shared" si="1521"/>
        <v/>
      </c>
      <c r="CT1028" s="239" t="str">
        <f t="shared" si="1522"/>
        <v/>
      </c>
      <c r="CU1028" s="239" t="str">
        <f t="shared" si="1523"/>
        <v/>
      </c>
      <c r="CV1028" s="239" t="str">
        <f t="shared" si="1524"/>
        <v/>
      </c>
      <c r="CW1028" s="239" t="str">
        <f t="shared" si="1525"/>
        <v/>
      </c>
      <c r="CX1028" s="239" t="str">
        <f t="shared" si="1526"/>
        <v/>
      </c>
      <c r="CY1028" s="239" t="str">
        <f t="shared" si="1527"/>
        <v/>
      </c>
      <c r="CZ1028" s="239" t="str">
        <f t="shared" si="1528"/>
        <v>4to Trimestre</v>
      </c>
      <c r="DA1028" s="239" t="str">
        <f t="shared" si="1529"/>
        <v/>
      </c>
      <c r="DB1028" s="239" t="str">
        <f t="shared" si="1530"/>
        <v/>
      </c>
      <c r="DC1028" s="239" t="str">
        <f t="shared" si="1531"/>
        <v/>
      </c>
      <c r="DD1028" s="239" t="str">
        <f t="shared" si="1532"/>
        <v/>
      </c>
      <c r="DE1028" s="239" t="str">
        <f t="shared" si="1533"/>
        <v/>
      </c>
      <c r="DF1028" s="239" t="str">
        <f t="shared" si="1534"/>
        <v/>
      </c>
      <c r="DG1028" s="239" t="str">
        <f t="shared" si="1535"/>
        <v/>
      </c>
      <c r="DH1028" s="239" t="str">
        <f t="shared" si="1536"/>
        <v/>
      </c>
      <c r="DI1028" s="239" t="str">
        <f t="shared" si="1537"/>
        <v/>
      </c>
      <c r="DJ1028" s="239" t="str">
        <f t="shared" si="1538"/>
        <v/>
      </c>
      <c r="DK1028" s="239" t="str">
        <f t="shared" si="1539"/>
        <v/>
      </c>
      <c r="DL1028" s="239" t="str">
        <f t="shared" si="1540"/>
        <v/>
      </c>
      <c r="DM1028" s="239" t="str">
        <f t="shared" si="1541"/>
        <v/>
      </c>
      <c r="DN1028" s="239" t="str">
        <f t="shared" si="1542"/>
        <v/>
      </c>
      <c r="DO1028" s="239" t="str">
        <f t="shared" si="1543"/>
        <v/>
      </c>
      <c r="DP1028" s="239" t="str">
        <f t="shared" si="1544"/>
        <v/>
      </c>
    </row>
    <row r="1029" spans="1:120" ht="35.25" hidden="1" customHeight="1" x14ac:dyDescent="0.25">
      <c r="A1029" s="49" t="s">
        <v>4512</v>
      </c>
      <c r="B1029" s="49">
        <v>6000</v>
      </c>
      <c r="C1029" s="49" t="s">
        <v>71</v>
      </c>
      <c r="D1029" s="49" t="s">
        <v>3728</v>
      </c>
      <c r="E1029" s="85">
        <v>6</v>
      </c>
      <c r="F1029" s="49" t="s">
        <v>3976</v>
      </c>
      <c r="G1029" s="49" t="str">
        <f t="shared" si="1546"/>
        <v>6000-18</v>
      </c>
      <c r="H1029" s="49" t="s">
        <v>75</v>
      </c>
      <c r="I1029" s="49" t="s">
        <v>196</v>
      </c>
      <c r="J1029" s="49" t="s">
        <v>732</v>
      </c>
      <c r="K1029" s="49" t="s">
        <v>835</v>
      </c>
      <c r="L1029" s="49" t="s">
        <v>79</v>
      </c>
      <c r="M1029" s="49" t="s">
        <v>3730</v>
      </c>
      <c r="N1029" s="49" t="s">
        <v>242</v>
      </c>
      <c r="O1029" s="49" t="s">
        <v>516</v>
      </c>
      <c r="P1029" s="49" t="s">
        <v>3977</v>
      </c>
      <c r="Q1029" s="50">
        <v>0.03</v>
      </c>
      <c r="R1029" s="84"/>
      <c r="S1029" s="49">
        <v>1</v>
      </c>
      <c r="T1029" s="49" t="s">
        <v>84</v>
      </c>
      <c r="U1029" s="49" t="s">
        <v>3978</v>
      </c>
      <c r="V1029" s="183">
        <v>44943</v>
      </c>
      <c r="W1029" s="71">
        <v>45202</v>
      </c>
      <c r="X1029" s="49" t="s">
        <v>3979</v>
      </c>
      <c r="Y1029" s="49" t="s">
        <v>87</v>
      </c>
      <c r="Z1029" s="59" t="s">
        <v>100</v>
      </c>
      <c r="AA1029" s="60">
        <v>1</v>
      </c>
      <c r="AB1029" s="60" t="s">
        <v>3980</v>
      </c>
      <c r="AC1029" s="62">
        <v>45197</v>
      </c>
      <c r="AD1029" s="60">
        <v>1</v>
      </c>
      <c r="AE1029" s="60" t="s">
        <v>3981</v>
      </c>
      <c r="AF1029" s="62">
        <v>45197</v>
      </c>
      <c r="AG1029" s="57" t="s">
        <v>79</v>
      </c>
      <c r="AH1029" s="52" t="s">
        <v>92</v>
      </c>
      <c r="AI1029" s="52">
        <f t="shared" si="1462"/>
        <v>0.03</v>
      </c>
      <c r="AJ1029" s="52"/>
      <c r="AK1029" s="52"/>
      <c r="AL1029" s="239" t="str">
        <f t="shared" si="1482"/>
        <v/>
      </c>
      <c r="AM1029" s="239" t="str">
        <f t="shared" si="1483"/>
        <v/>
      </c>
      <c r="AN1029" s="239" t="str">
        <f t="shared" si="1484"/>
        <v/>
      </c>
      <c r="AO1029" s="239" t="str">
        <f t="shared" si="1485"/>
        <v/>
      </c>
      <c r="AP1029" s="239" t="str">
        <f t="shared" si="1486"/>
        <v/>
      </c>
      <c r="AQ1029" s="239" t="str">
        <f t="shared" si="1487"/>
        <v/>
      </c>
      <c r="AR1029" s="239" t="str">
        <f t="shared" si="1488"/>
        <v/>
      </c>
      <c r="AS1029" s="239" t="str">
        <f t="shared" si="1489"/>
        <v/>
      </c>
      <c r="AT1029" s="239" t="str">
        <f t="shared" si="1490"/>
        <v/>
      </c>
      <c r="AU1029" s="239" t="str">
        <f t="shared" si="1463"/>
        <v/>
      </c>
      <c r="AV1029" s="239" t="str">
        <f t="shared" si="1464"/>
        <v/>
      </c>
      <c r="AW1029" s="239" t="str">
        <f t="shared" si="1465"/>
        <v/>
      </c>
      <c r="AX1029" s="239" t="str">
        <f t="shared" si="1466"/>
        <v/>
      </c>
      <c r="AY1029" s="239" t="str">
        <f t="shared" si="1467"/>
        <v/>
      </c>
      <c r="AZ1029" s="239" t="str">
        <f t="shared" si="1468"/>
        <v/>
      </c>
      <c r="BA1029" s="239" t="str">
        <f t="shared" si="1469"/>
        <v/>
      </c>
      <c r="BB1029" s="239" t="str">
        <f t="shared" si="1470"/>
        <v/>
      </c>
      <c r="BC1029" s="239" t="str">
        <f t="shared" si="1471"/>
        <v/>
      </c>
      <c r="BD1029" s="239" t="str">
        <f t="shared" si="1472"/>
        <v/>
      </c>
      <c r="BE1029" s="239" t="str">
        <f t="shared" si="1473"/>
        <v/>
      </c>
      <c r="BF1029" s="239" t="str">
        <f t="shared" si="1474"/>
        <v/>
      </c>
      <c r="BG1029" s="239" t="str">
        <f t="shared" si="1475"/>
        <v/>
      </c>
      <c r="BH1029" s="239" t="str">
        <f t="shared" si="1476"/>
        <v/>
      </c>
      <c r="BI1029" s="239" t="str">
        <f t="shared" si="1477"/>
        <v/>
      </c>
      <c r="BJ1029" s="239" t="str">
        <f t="shared" si="1478"/>
        <v/>
      </c>
      <c r="BK1029" s="239" t="str">
        <f t="shared" si="1479"/>
        <v/>
      </c>
      <c r="BL1029" s="239" t="str">
        <f t="shared" si="1480"/>
        <v/>
      </c>
      <c r="BN1029" s="239" t="str">
        <f t="shared" si="1491"/>
        <v/>
      </c>
      <c r="BO1029" s="239" t="str">
        <f t="shared" si="1492"/>
        <v/>
      </c>
      <c r="BP1029" s="239" t="str">
        <f t="shared" si="1493"/>
        <v/>
      </c>
      <c r="BQ1029" s="239" t="str">
        <f t="shared" si="1494"/>
        <v/>
      </c>
      <c r="BR1029" s="239" t="str">
        <f t="shared" si="1495"/>
        <v/>
      </c>
      <c r="BS1029" s="239" t="str">
        <f t="shared" si="1496"/>
        <v/>
      </c>
      <c r="BT1029" s="239" t="str">
        <f t="shared" si="1497"/>
        <v/>
      </c>
      <c r="BU1029" s="239" t="str">
        <f t="shared" si="1498"/>
        <v/>
      </c>
      <c r="BV1029" s="239" t="str">
        <f t="shared" si="1499"/>
        <v/>
      </c>
      <c r="BW1029" s="239" t="str">
        <f t="shared" si="1500"/>
        <v/>
      </c>
      <c r="BX1029" s="239" t="str">
        <f t="shared" si="1501"/>
        <v/>
      </c>
      <c r="BY1029" s="239" t="str">
        <f t="shared" si="1502"/>
        <v/>
      </c>
      <c r="BZ1029" s="239" t="str">
        <f t="shared" si="1503"/>
        <v/>
      </c>
      <c r="CA1029" s="239" t="str">
        <f t="shared" si="1504"/>
        <v/>
      </c>
      <c r="CB1029" s="239" t="str">
        <f t="shared" si="1505"/>
        <v/>
      </c>
      <c r="CC1029" s="239" t="str">
        <f t="shared" si="1506"/>
        <v/>
      </c>
      <c r="CD1029" s="239" t="str">
        <f t="shared" si="1507"/>
        <v/>
      </c>
      <c r="CE1029" s="239" t="str">
        <f t="shared" si="1508"/>
        <v/>
      </c>
      <c r="CF1029" s="239" t="str">
        <f t="shared" si="1509"/>
        <v/>
      </c>
      <c r="CG1029" s="239" t="str">
        <f t="shared" si="1510"/>
        <v/>
      </c>
      <c r="CH1029" s="239" t="str">
        <f t="shared" si="1511"/>
        <v/>
      </c>
      <c r="CI1029" s="239" t="str">
        <f t="shared" si="1512"/>
        <v/>
      </c>
      <c r="CJ1029" s="239" t="str">
        <f t="shared" si="1513"/>
        <v/>
      </c>
      <c r="CK1029" s="239" t="str">
        <f t="shared" si="1514"/>
        <v/>
      </c>
      <c r="CL1029" s="239" t="str">
        <f t="shared" si="1515"/>
        <v/>
      </c>
      <c r="CM1029" s="239" t="str">
        <f t="shared" si="1516"/>
        <v/>
      </c>
      <c r="CN1029" s="239" t="str">
        <f t="shared" si="1517"/>
        <v/>
      </c>
      <c r="CP1029" s="239" t="str">
        <f t="shared" si="1518"/>
        <v/>
      </c>
      <c r="CQ1029" s="239" t="str">
        <f t="shared" si="1519"/>
        <v/>
      </c>
      <c r="CR1029" s="239" t="str">
        <f t="shared" si="1520"/>
        <v/>
      </c>
      <c r="CS1029" s="239" t="str">
        <f t="shared" si="1521"/>
        <v/>
      </c>
      <c r="CT1029" s="239" t="str">
        <f t="shared" si="1522"/>
        <v/>
      </c>
      <c r="CU1029" s="239" t="str">
        <f t="shared" si="1523"/>
        <v/>
      </c>
      <c r="CV1029" s="239" t="str">
        <f t="shared" si="1524"/>
        <v/>
      </c>
      <c r="CW1029" s="239" t="str">
        <f t="shared" si="1525"/>
        <v/>
      </c>
      <c r="CX1029" s="239" t="str">
        <f t="shared" si="1526"/>
        <v/>
      </c>
      <c r="CY1029" s="239" t="str">
        <f t="shared" si="1527"/>
        <v/>
      </c>
      <c r="CZ1029" s="239" t="str">
        <f t="shared" si="1528"/>
        <v/>
      </c>
      <c r="DA1029" s="239" t="str">
        <f t="shared" si="1529"/>
        <v/>
      </c>
      <c r="DB1029" s="239" t="str">
        <f t="shared" si="1530"/>
        <v/>
      </c>
      <c r="DC1029" s="239" t="str">
        <f t="shared" si="1531"/>
        <v/>
      </c>
      <c r="DD1029" s="239" t="str">
        <f t="shared" si="1532"/>
        <v/>
      </c>
      <c r="DE1029" s="239" t="str">
        <f t="shared" si="1533"/>
        <v/>
      </c>
      <c r="DF1029" s="239" t="str">
        <f t="shared" si="1534"/>
        <v/>
      </c>
      <c r="DG1029" s="239" t="str">
        <f t="shared" si="1535"/>
        <v/>
      </c>
      <c r="DH1029" s="239" t="str">
        <f t="shared" si="1536"/>
        <v/>
      </c>
      <c r="DI1029" s="239" t="str">
        <f t="shared" si="1537"/>
        <v/>
      </c>
      <c r="DJ1029" s="239" t="str">
        <f t="shared" si="1538"/>
        <v/>
      </c>
      <c r="DK1029" s="239" t="str">
        <f t="shared" si="1539"/>
        <v/>
      </c>
      <c r="DL1029" s="239" t="str">
        <f t="shared" si="1540"/>
        <v/>
      </c>
      <c r="DM1029" s="239" t="str">
        <f t="shared" si="1541"/>
        <v/>
      </c>
      <c r="DN1029" s="239" t="str">
        <f t="shared" si="1542"/>
        <v/>
      </c>
      <c r="DO1029" s="239" t="str">
        <f t="shared" si="1543"/>
        <v/>
      </c>
      <c r="DP1029" s="239" t="str">
        <f t="shared" si="1544"/>
        <v/>
      </c>
    </row>
    <row r="1030" spans="1:120" ht="35.25" hidden="1" customHeight="1" x14ac:dyDescent="0.25">
      <c r="A1030" s="53" t="s">
        <v>4512</v>
      </c>
      <c r="B1030" s="53">
        <v>6000</v>
      </c>
      <c r="C1030" s="53" t="s">
        <v>71</v>
      </c>
      <c r="D1030" s="53" t="s">
        <v>3728</v>
      </c>
      <c r="E1030" s="87">
        <v>6</v>
      </c>
      <c r="F1030" s="53" t="s">
        <v>3982</v>
      </c>
      <c r="G1030" s="53" t="str">
        <f t="shared" si="1546"/>
        <v>6000-18</v>
      </c>
      <c r="H1030" s="53" t="s">
        <v>94</v>
      </c>
      <c r="I1030" s="53" t="s">
        <v>196</v>
      </c>
      <c r="J1030" s="53" t="s">
        <v>80</v>
      </c>
      <c r="K1030" s="53" t="s">
        <v>80</v>
      </c>
      <c r="L1030" s="53" t="s">
        <v>80</v>
      </c>
      <c r="M1030" s="53" t="s">
        <v>80</v>
      </c>
      <c r="N1030" s="53" t="s">
        <v>80</v>
      </c>
      <c r="O1030" s="53" t="s">
        <v>80</v>
      </c>
      <c r="P1030" s="53" t="s">
        <v>3983</v>
      </c>
      <c r="Q1030" s="52">
        <v>0.25</v>
      </c>
      <c r="R1030" s="119">
        <f>+Q1030*Q1029</f>
        <v>7.4999999999999997E-3</v>
      </c>
      <c r="S1030" s="53">
        <v>1</v>
      </c>
      <c r="T1030" s="53" t="s">
        <v>84</v>
      </c>
      <c r="U1030" s="53" t="s">
        <v>3984</v>
      </c>
      <c r="V1030" s="74">
        <v>44943</v>
      </c>
      <c r="W1030" s="71">
        <v>45167</v>
      </c>
      <c r="X1030" s="53" t="s">
        <v>2252</v>
      </c>
      <c r="Y1030" s="49" t="s">
        <v>202</v>
      </c>
      <c r="Z1030" s="59" t="s">
        <v>100</v>
      </c>
      <c r="AA1030" s="60">
        <v>1</v>
      </c>
      <c r="AB1030" s="60" t="s">
        <v>3985</v>
      </c>
      <c r="AC1030" s="69">
        <v>45167</v>
      </c>
      <c r="AD1030" s="60">
        <v>1</v>
      </c>
      <c r="AE1030" s="60" t="s">
        <v>3986</v>
      </c>
      <c r="AF1030" s="69">
        <v>45167</v>
      </c>
      <c r="AG1030" s="60" t="s">
        <v>79</v>
      </c>
      <c r="AH1030" s="60">
        <v>1</v>
      </c>
      <c r="AI1030" s="52">
        <f t="shared" si="1462"/>
        <v>7.4999999999999997E-3</v>
      </c>
      <c r="AJ1030" s="52">
        <f t="shared" ref="AJ1030:AJ1033" si="1557">+AI1030/R1030</f>
        <v>1</v>
      </c>
      <c r="AK1030" s="52"/>
      <c r="AL1030" s="239" t="str">
        <f t="shared" si="1482"/>
        <v/>
      </c>
      <c r="AM1030" s="239" t="str">
        <f t="shared" si="1483"/>
        <v/>
      </c>
      <c r="AN1030" s="239" t="str">
        <f t="shared" si="1484"/>
        <v/>
      </c>
      <c r="AO1030" s="239" t="str">
        <f t="shared" si="1485"/>
        <v/>
      </c>
      <c r="AP1030" s="239" t="str">
        <f t="shared" si="1486"/>
        <v/>
      </c>
      <c r="AQ1030" s="239" t="str">
        <f t="shared" si="1487"/>
        <v/>
      </c>
      <c r="AR1030" s="239" t="str">
        <f t="shared" si="1488"/>
        <v/>
      </c>
      <c r="AS1030" s="239" t="str">
        <f t="shared" si="1489"/>
        <v/>
      </c>
      <c r="AT1030" s="239" t="str">
        <f t="shared" si="1490"/>
        <v/>
      </c>
      <c r="AU1030" s="239" t="str">
        <f t="shared" si="1463"/>
        <v/>
      </c>
      <c r="AV1030" s="239" t="str">
        <f t="shared" si="1464"/>
        <v/>
      </c>
      <c r="AW1030" s="239" t="str">
        <f t="shared" si="1465"/>
        <v/>
      </c>
      <c r="AX1030" s="239" t="str">
        <f t="shared" si="1466"/>
        <v/>
      </c>
      <c r="AY1030" s="239" t="str">
        <f t="shared" si="1467"/>
        <v/>
      </c>
      <c r="AZ1030" s="239" t="str">
        <f t="shared" si="1468"/>
        <v/>
      </c>
      <c r="BA1030" s="239" t="str">
        <f t="shared" si="1469"/>
        <v/>
      </c>
      <c r="BB1030" s="239" t="str">
        <f t="shared" si="1470"/>
        <v/>
      </c>
      <c r="BC1030" s="239" t="str">
        <f t="shared" si="1471"/>
        <v/>
      </c>
      <c r="BD1030" s="239" t="str">
        <f t="shared" si="1472"/>
        <v/>
      </c>
      <c r="BE1030" s="239" t="str">
        <f t="shared" si="1473"/>
        <v/>
      </c>
      <c r="BF1030" s="239" t="str">
        <f t="shared" si="1474"/>
        <v/>
      </c>
      <c r="BG1030" s="239" t="str">
        <f t="shared" si="1475"/>
        <v/>
      </c>
      <c r="BH1030" s="239" t="str">
        <f t="shared" si="1476"/>
        <v/>
      </c>
      <c r="BI1030" s="239" t="str">
        <f t="shared" si="1477"/>
        <v/>
      </c>
      <c r="BJ1030" s="239" t="str">
        <f t="shared" si="1478"/>
        <v/>
      </c>
      <c r="BK1030" s="239" t="str">
        <f t="shared" si="1479"/>
        <v/>
      </c>
      <c r="BL1030" s="239" t="str">
        <f t="shared" si="1480"/>
        <v/>
      </c>
      <c r="BN1030" s="239" t="str">
        <f t="shared" si="1491"/>
        <v/>
      </c>
      <c r="BO1030" s="239" t="str">
        <f t="shared" si="1492"/>
        <v/>
      </c>
      <c r="BP1030" s="239" t="str">
        <f t="shared" si="1493"/>
        <v/>
      </c>
      <c r="BQ1030" s="239" t="str">
        <f t="shared" si="1494"/>
        <v/>
      </c>
      <c r="BR1030" s="239" t="str">
        <f t="shared" si="1495"/>
        <v/>
      </c>
      <c r="BS1030" s="239" t="str">
        <f t="shared" si="1496"/>
        <v/>
      </c>
      <c r="BT1030" s="239" t="str">
        <f t="shared" si="1497"/>
        <v/>
      </c>
      <c r="BU1030" s="239" t="str">
        <f t="shared" si="1498"/>
        <v/>
      </c>
      <c r="BV1030" s="239" t="str">
        <f t="shared" si="1499"/>
        <v/>
      </c>
      <c r="BW1030" s="239" t="str">
        <f t="shared" si="1500"/>
        <v/>
      </c>
      <c r="BX1030" s="239" t="str">
        <f t="shared" si="1501"/>
        <v/>
      </c>
      <c r="BY1030" s="239" t="str">
        <f t="shared" si="1502"/>
        <v/>
      </c>
      <c r="BZ1030" s="239" t="str">
        <f t="shared" si="1503"/>
        <v/>
      </c>
      <c r="CA1030" s="239" t="str">
        <f t="shared" si="1504"/>
        <v/>
      </c>
      <c r="CB1030" s="239" t="str">
        <f t="shared" si="1505"/>
        <v/>
      </c>
      <c r="CC1030" s="239" t="str">
        <f t="shared" si="1506"/>
        <v/>
      </c>
      <c r="CD1030" s="239" t="str">
        <f t="shared" si="1507"/>
        <v/>
      </c>
      <c r="CE1030" s="239" t="str">
        <f t="shared" si="1508"/>
        <v/>
      </c>
      <c r="CF1030" s="239" t="str">
        <f t="shared" si="1509"/>
        <v/>
      </c>
      <c r="CG1030" s="239" t="str">
        <f t="shared" si="1510"/>
        <v/>
      </c>
      <c r="CH1030" s="239" t="str">
        <f t="shared" si="1511"/>
        <v/>
      </c>
      <c r="CI1030" s="239" t="str">
        <f t="shared" si="1512"/>
        <v/>
      </c>
      <c r="CJ1030" s="239" t="str">
        <f t="shared" si="1513"/>
        <v/>
      </c>
      <c r="CK1030" s="239" t="str">
        <f t="shared" si="1514"/>
        <v/>
      </c>
      <c r="CL1030" s="239" t="str">
        <f t="shared" si="1515"/>
        <v/>
      </c>
      <c r="CM1030" s="239" t="str">
        <f t="shared" si="1516"/>
        <v/>
      </c>
      <c r="CN1030" s="239" t="str">
        <f t="shared" si="1517"/>
        <v/>
      </c>
      <c r="CP1030" s="239" t="str">
        <f t="shared" si="1518"/>
        <v/>
      </c>
      <c r="CQ1030" s="239" t="str">
        <f t="shared" si="1519"/>
        <v/>
      </c>
      <c r="CR1030" s="239" t="str">
        <f t="shared" si="1520"/>
        <v/>
      </c>
      <c r="CS1030" s="239" t="str">
        <f t="shared" si="1521"/>
        <v/>
      </c>
      <c r="CT1030" s="239" t="str">
        <f t="shared" si="1522"/>
        <v/>
      </c>
      <c r="CU1030" s="239" t="str">
        <f t="shared" si="1523"/>
        <v/>
      </c>
      <c r="CV1030" s="239" t="str">
        <f t="shared" si="1524"/>
        <v/>
      </c>
      <c r="CW1030" s="239" t="str">
        <f t="shared" si="1525"/>
        <v/>
      </c>
      <c r="CX1030" s="239" t="str">
        <f t="shared" si="1526"/>
        <v/>
      </c>
      <c r="CY1030" s="239" t="str">
        <f t="shared" si="1527"/>
        <v/>
      </c>
      <c r="CZ1030" s="239" t="str">
        <f t="shared" si="1528"/>
        <v/>
      </c>
      <c r="DA1030" s="239" t="str">
        <f t="shared" si="1529"/>
        <v/>
      </c>
      <c r="DB1030" s="239" t="str">
        <f t="shared" si="1530"/>
        <v/>
      </c>
      <c r="DC1030" s="239" t="str">
        <f t="shared" si="1531"/>
        <v/>
      </c>
      <c r="DD1030" s="239" t="str">
        <f t="shared" si="1532"/>
        <v/>
      </c>
      <c r="DE1030" s="239" t="str">
        <f t="shared" si="1533"/>
        <v/>
      </c>
      <c r="DF1030" s="239" t="str">
        <f t="shared" si="1534"/>
        <v/>
      </c>
      <c r="DG1030" s="239" t="str">
        <f t="shared" si="1535"/>
        <v/>
      </c>
      <c r="DH1030" s="239" t="str">
        <f t="shared" si="1536"/>
        <v/>
      </c>
      <c r="DI1030" s="239" t="str">
        <f t="shared" si="1537"/>
        <v/>
      </c>
      <c r="DJ1030" s="239" t="str">
        <f t="shared" si="1538"/>
        <v/>
      </c>
      <c r="DK1030" s="239" t="str">
        <f t="shared" si="1539"/>
        <v/>
      </c>
      <c r="DL1030" s="239" t="str">
        <f t="shared" si="1540"/>
        <v/>
      </c>
      <c r="DM1030" s="239" t="str">
        <f t="shared" si="1541"/>
        <v/>
      </c>
      <c r="DN1030" s="239" t="str">
        <f t="shared" si="1542"/>
        <v/>
      </c>
      <c r="DO1030" s="239" t="str">
        <f t="shared" si="1543"/>
        <v/>
      </c>
      <c r="DP1030" s="239" t="str">
        <f t="shared" si="1544"/>
        <v/>
      </c>
    </row>
    <row r="1031" spans="1:120" ht="35.25" hidden="1" customHeight="1" x14ac:dyDescent="0.25">
      <c r="A1031" s="53" t="s">
        <v>4512</v>
      </c>
      <c r="B1031" s="53">
        <v>6000</v>
      </c>
      <c r="C1031" s="53" t="s">
        <v>71</v>
      </c>
      <c r="D1031" s="53" t="s">
        <v>3728</v>
      </c>
      <c r="E1031" s="87">
        <v>6</v>
      </c>
      <c r="F1031" s="53" t="s">
        <v>3987</v>
      </c>
      <c r="G1031" s="53" t="str">
        <f t="shared" si="1546"/>
        <v>6000-18</v>
      </c>
      <c r="H1031" s="53" t="s">
        <v>94</v>
      </c>
      <c r="I1031" s="53" t="s">
        <v>196</v>
      </c>
      <c r="J1031" s="53" t="s">
        <v>80</v>
      </c>
      <c r="K1031" s="53" t="s">
        <v>80</v>
      </c>
      <c r="L1031" s="53" t="s">
        <v>80</v>
      </c>
      <c r="M1031" s="53" t="s">
        <v>80</v>
      </c>
      <c r="N1031" s="53" t="s">
        <v>80</v>
      </c>
      <c r="O1031" s="53" t="s">
        <v>80</v>
      </c>
      <c r="P1031" s="53" t="s">
        <v>3988</v>
      </c>
      <c r="Q1031" s="52">
        <v>0.25</v>
      </c>
      <c r="R1031" s="119">
        <f>+Q1031*Q1029</f>
        <v>7.4999999999999997E-3</v>
      </c>
      <c r="S1031" s="53">
        <v>1</v>
      </c>
      <c r="T1031" s="53" t="s">
        <v>84</v>
      </c>
      <c r="U1031" s="53" t="s">
        <v>3989</v>
      </c>
      <c r="V1031" s="71">
        <v>45170</v>
      </c>
      <c r="W1031" s="71">
        <v>45180</v>
      </c>
      <c r="X1031" s="53" t="s">
        <v>246</v>
      </c>
      <c r="Y1031" s="49" t="s">
        <v>202</v>
      </c>
      <c r="Z1031" s="59" t="s">
        <v>100</v>
      </c>
      <c r="AA1031" s="60">
        <v>1</v>
      </c>
      <c r="AB1031" s="60" t="s">
        <v>3990</v>
      </c>
      <c r="AC1031" s="69">
        <v>45177</v>
      </c>
      <c r="AD1031" s="60">
        <v>1</v>
      </c>
      <c r="AE1031" s="60" t="s">
        <v>3991</v>
      </c>
      <c r="AF1031" s="69">
        <v>45177</v>
      </c>
      <c r="AG1031" s="60" t="s">
        <v>79</v>
      </c>
      <c r="AH1031" s="60">
        <v>1</v>
      </c>
      <c r="AI1031" s="52">
        <f t="shared" si="1462"/>
        <v>7.4999999999999997E-3</v>
      </c>
      <c r="AJ1031" s="52">
        <f t="shared" si="1557"/>
        <v>1</v>
      </c>
      <c r="AK1031" s="52"/>
      <c r="AL1031" s="239" t="str">
        <f t="shared" si="1482"/>
        <v/>
      </c>
      <c r="AM1031" s="239" t="str">
        <f t="shared" si="1483"/>
        <v/>
      </c>
      <c r="AN1031" s="239">
        <f t="shared" si="1484"/>
        <v>1</v>
      </c>
      <c r="AO1031" s="239" t="str">
        <f t="shared" si="1485"/>
        <v/>
      </c>
      <c r="AP1031" s="239" t="str">
        <f t="shared" si="1486"/>
        <v/>
      </c>
      <c r="AQ1031" s="239" t="str">
        <f t="shared" si="1487"/>
        <v/>
      </c>
      <c r="AR1031" s="239" t="str">
        <f t="shared" si="1488"/>
        <v/>
      </c>
      <c r="AS1031" s="239" t="str">
        <f t="shared" si="1489"/>
        <v/>
      </c>
      <c r="AT1031" s="239" t="str">
        <f t="shared" si="1490"/>
        <v/>
      </c>
      <c r="AU1031" s="239" t="str">
        <f t="shared" si="1463"/>
        <v/>
      </c>
      <c r="AV1031" s="239" t="str">
        <f t="shared" si="1464"/>
        <v/>
      </c>
      <c r="AW1031" s="239" t="str">
        <f t="shared" si="1465"/>
        <v/>
      </c>
      <c r="AX1031" s="239" t="str">
        <f t="shared" si="1466"/>
        <v/>
      </c>
      <c r="AY1031" s="239" t="str">
        <f t="shared" si="1467"/>
        <v/>
      </c>
      <c r="AZ1031" s="239" t="str">
        <f t="shared" si="1468"/>
        <v/>
      </c>
      <c r="BA1031" s="239" t="str">
        <f t="shared" si="1469"/>
        <v/>
      </c>
      <c r="BB1031" s="239" t="str">
        <f t="shared" si="1470"/>
        <v/>
      </c>
      <c r="BC1031" s="239" t="str">
        <f t="shared" si="1471"/>
        <v/>
      </c>
      <c r="BD1031" s="239" t="str">
        <f t="shared" si="1472"/>
        <v/>
      </c>
      <c r="BE1031" s="239" t="str">
        <f t="shared" si="1473"/>
        <v/>
      </c>
      <c r="BF1031" s="239" t="str">
        <f t="shared" si="1474"/>
        <v/>
      </c>
      <c r="BG1031" s="239" t="str">
        <f t="shared" si="1475"/>
        <v/>
      </c>
      <c r="BH1031" s="239" t="str">
        <f t="shared" si="1476"/>
        <v/>
      </c>
      <c r="BI1031" s="239" t="str">
        <f t="shared" si="1477"/>
        <v/>
      </c>
      <c r="BJ1031" s="239" t="str">
        <f t="shared" si="1478"/>
        <v/>
      </c>
      <c r="BK1031" s="239" t="str">
        <f t="shared" si="1479"/>
        <v/>
      </c>
      <c r="BL1031" s="239" t="str">
        <f t="shared" si="1480"/>
        <v/>
      </c>
      <c r="BN1031" s="239" t="str">
        <f t="shared" si="1491"/>
        <v/>
      </c>
      <c r="BO1031" s="239" t="str">
        <f t="shared" si="1492"/>
        <v/>
      </c>
      <c r="BP1031" s="239">
        <f t="shared" si="1493"/>
        <v>1</v>
      </c>
      <c r="BQ1031" s="239" t="str">
        <f t="shared" si="1494"/>
        <v/>
      </c>
      <c r="BR1031" s="239" t="str">
        <f t="shared" si="1495"/>
        <v/>
      </c>
      <c r="BS1031" s="239" t="str">
        <f t="shared" si="1496"/>
        <v/>
      </c>
      <c r="BT1031" s="239" t="str">
        <f t="shared" si="1497"/>
        <v/>
      </c>
      <c r="BU1031" s="239" t="str">
        <f t="shared" si="1498"/>
        <v/>
      </c>
      <c r="BV1031" s="239" t="str">
        <f t="shared" si="1499"/>
        <v/>
      </c>
      <c r="BW1031" s="239" t="str">
        <f t="shared" si="1500"/>
        <v/>
      </c>
      <c r="BX1031" s="239" t="str">
        <f t="shared" si="1501"/>
        <v/>
      </c>
      <c r="BY1031" s="239" t="str">
        <f t="shared" si="1502"/>
        <v/>
      </c>
      <c r="BZ1031" s="239" t="str">
        <f t="shared" si="1503"/>
        <v/>
      </c>
      <c r="CA1031" s="239" t="str">
        <f t="shared" si="1504"/>
        <v/>
      </c>
      <c r="CB1031" s="239" t="str">
        <f t="shared" si="1505"/>
        <v/>
      </c>
      <c r="CC1031" s="239" t="str">
        <f t="shared" si="1506"/>
        <v/>
      </c>
      <c r="CD1031" s="239" t="str">
        <f t="shared" si="1507"/>
        <v/>
      </c>
      <c r="CE1031" s="239" t="str">
        <f t="shared" si="1508"/>
        <v/>
      </c>
      <c r="CF1031" s="239" t="str">
        <f t="shared" si="1509"/>
        <v/>
      </c>
      <c r="CG1031" s="239" t="str">
        <f t="shared" si="1510"/>
        <v/>
      </c>
      <c r="CH1031" s="239" t="str">
        <f t="shared" si="1511"/>
        <v/>
      </c>
      <c r="CI1031" s="239" t="str">
        <f t="shared" si="1512"/>
        <v/>
      </c>
      <c r="CJ1031" s="239" t="str">
        <f t="shared" si="1513"/>
        <v/>
      </c>
      <c r="CK1031" s="239" t="str">
        <f t="shared" si="1514"/>
        <v/>
      </c>
      <c r="CL1031" s="239" t="str">
        <f t="shared" si="1515"/>
        <v/>
      </c>
      <c r="CM1031" s="239" t="str">
        <f t="shared" si="1516"/>
        <v/>
      </c>
      <c r="CN1031" s="239" t="str">
        <f t="shared" si="1517"/>
        <v/>
      </c>
      <c r="CP1031" s="239" t="str">
        <f t="shared" si="1518"/>
        <v/>
      </c>
      <c r="CQ1031" s="239" t="str">
        <f t="shared" si="1519"/>
        <v/>
      </c>
      <c r="CR1031" s="239" t="str">
        <f t="shared" si="1520"/>
        <v>3er Trimestre</v>
      </c>
      <c r="CS1031" s="239" t="str">
        <f t="shared" si="1521"/>
        <v/>
      </c>
      <c r="CT1031" s="239" t="str">
        <f t="shared" si="1522"/>
        <v/>
      </c>
      <c r="CU1031" s="239" t="str">
        <f t="shared" si="1523"/>
        <v/>
      </c>
      <c r="CV1031" s="239" t="str">
        <f t="shared" si="1524"/>
        <v/>
      </c>
      <c r="CW1031" s="239" t="str">
        <f t="shared" si="1525"/>
        <v/>
      </c>
      <c r="CX1031" s="239" t="str">
        <f t="shared" si="1526"/>
        <v/>
      </c>
      <c r="CY1031" s="239" t="str">
        <f t="shared" si="1527"/>
        <v/>
      </c>
      <c r="CZ1031" s="239" t="str">
        <f t="shared" si="1528"/>
        <v/>
      </c>
      <c r="DA1031" s="239" t="str">
        <f t="shared" si="1529"/>
        <v/>
      </c>
      <c r="DB1031" s="239" t="str">
        <f t="shared" si="1530"/>
        <v/>
      </c>
      <c r="DC1031" s="239" t="str">
        <f t="shared" si="1531"/>
        <v/>
      </c>
      <c r="DD1031" s="239" t="str">
        <f t="shared" si="1532"/>
        <v/>
      </c>
      <c r="DE1031" s="239" t="str">
        <f t="shared" si="1533"/>
        <v/>
      </c>
      <c r="DF1031" s="239" t="str">
        <f t="shared" si="1534"/>
        <v/>
      </c>
      <c r="DG1031" s="239" t="str">
        <f t="shared" si="1535"/>
        <v/>
      </c>
      <c r="DH1031" s="239" t="str">
        <f t="shared" si="1536"/>
        <v/>
      </c>
      <c r="DI1031" s="239" t="str">
        <f t="shared" si="1537"/>
        <v/>
      </c>
      <c r="DJ1031" s="239" t="str">
        <f t="shared" si="1538"/>
        <v/>
      </c>
      <c r="DK1031" s="239" t="str">
        <f t="shared" si="1539"/>
        <v/>
      </c>
      <c r="DL1031" s="239" t="str">
        <f t="shared" si="1540"/>
        <v/>
      </c>
      <c r="DM1031" s="239" t="str">
        <f t="shared" si="1541"/>
        <v/>
      </c>
      <c r="DN1031" s="239" t="str">
        <f t="shared" si="1542"/>
        <v/>
      </c>
      <c r="DO1031" s="239" t="str">
        <f t="shared" si="1543"/>
        <v/>
      </c>
      <c r="DP1031" s="239" t="str">
        <f t="shared" si="1544"/>
        <v/>
      </c>
    </row>
    <row r="1032" spans="1:120" ht="35.25" hidden="1" customHeight="1" x14ac:dyDescent="0.25">
      <c r="A1032" s="53" t="s">
        <v>4512</v>
      </c>
      <c r="B1032" s="53">
        <v>6000</v>
      </c>
      <c r="C1032" s="53" t="s">
        <v>71</v>
      </c>
      <c r="D1032" s="53" t="s">
        <v>3728</v>
      </c>
      <c r="E1032" s="87">
        <v>6</v>
      </c>
      <c r="F1032" s="53" t="s">
        <v>3992</v>
      </c>
      <c r="G1032" s="53" t="str">
        <f t="shared" si="1546"/>
        <v>6000-18</v>
      </c>
      <c r="H1032" s="53" t="s">
        <v>94</v>
      </c>
      <c r="I1032" s="53" t="s">
        <v>196</v>
      </c>
      <c r="J1032" s="53" t="s">
        <v>80</v>
      </c>
      <c r="K1032" s="53" t="s">
        <v>80</v>
      </c>
      <c r="L1032" s="53" t="s">
        <v>80</v>
      </c>
      <c r="M1032" s="53" t="s">
        <v>80</v>
      </c>
      <c r="N1032" s="53" t="s">
        <v>80</v>
      </c>
      <c r="O1032" s="53" t="s">
        <v>80</v>
      </c>
      <c r="P1032" s="53" t="s">
        <v>3993</v>
      </c>
      <c r="Q1032" s="52">
        <v>0.25</v>
      </c>
      <c r="R1032" s="119">
        <f>+Q1032*Q1029</f>
        <v>7.4999999999999997E-3</v>
      </c>
      <c r="S1032" s="53">
        <v>1</v>
      </c>
      <c r="T1032" s="53" t="s">
        <v>84</v>
      </c>
      <c r="U1032" s="53" t="s">
        <v>3994</v>
      </c>
      <c r="V1032" s="71">
        <v>45181</v>
      </c>
      <c r="W1032" s="71">
        <v>45195</v>
      </c>
      <c r="X1032" s="53" t="s">
        <v>2252</v>
      </c>
      <c r="Y1032" s="49" t="s">
        <v>202</v>
      </c>
      <c r="Z1032" s="59" t="s">
        <v>100</v>
      </c>
      <c r="AA1032" s="60">
        <v>1</v>
      </c>
      <c r="AB1032" s="60" t="s">
        <v>3995</v>
      </c>
      <c r="AC1032" s="69">
        <v>45195</v>
      </c>
      <c r="AD1032" s="60">
        <v>1</v>
      </c>
      <c r="AE1032" s="60" t="s">
        <v>3996</v>
      </c>
      <c r="AF1032" s="69">
        <v>45195</v>
      </c>
      <c r="AG1032" s="60" t="s">
        <v>79</v>
      </c>
      <c r="AH1032" s="60">
        <v>1</v>
      </c>
      <c r="AI1032" s="52">
        <f t="shared" si="1462"/>
        <v>7.4999999999999997E-3</v>
      </c>
      <c r="AJ1032" s="52">
        <f t="shared" si="1557"/>
        <v>1</v>
      </c>
      <c r="AK1032" s="52"/>
      <c r="AL1032" s="239" t="str">
        <f t="shared" si="1482"/>
        <v/>
      </c>
      <c r="AM1032" s="239" t="str">
        <f t="shared" si="1483"/>
        <v/>
      </c>
      <c r="AN1032" s="239" t="str">
        <f t="shared" si="1484"/>
        <v/>
      </c>
      <c r="AO1032" s="239" t="str">
        <f t="shared" si="1485"/>
        <v/>
      </c>
      <c r="AP1032" s="239" t="str">
        <f t="shared" si="1486"/>
        <v/>
      </c>
      <c r="AQ1032" s="239" t="str">
        <f t="shared" si="1487"/>
        <v/>
      </c>
      <c r="AR1032" s="239" t="str">
        <f t="shared" si="1488"/>
        <v/>
      </c>
      <c r="AS1032" s="239" t="str">
        <f t="shared" si="1489"/>
        <v/>
      </c>
      <c r="AT1032" s="239" t="str">
        <f t="shared" si="1490"/>
        <v/>
      </c>
      <c r="AU1032" s="239" t="str">
        <f t="shared" si="1463"/>
        <v/>
      </c>
      <c r="AV1032" s="239" t="str">
        <f t="shared" si="1464"/>
        <v/>
      </c>
      <c r="AW1032" s="239" t="str">
        <f t="shared" si="1465"/>
        <v/>
      </c>
      <c r="AX1032" s="239" t="str">
        <f t="shared" si="1466"/>
        <v/>
      </c>
      <c r="AY1032" s="239" t="str">
        <f t="shared" si="1467"/>
        <v/>
      </c>
      <c r="AZ1032" s="239" t="str">
        <f t="shared" si="1468"/>
        <v/>
      </c>
      <c r="BA1032" s="239" t="str">
        <f t="shared" si="1469"/>
        <v/>
      </c>
      <c r="BB1032" s="239" t="str">
        <f t="shared" si="1470"/>
        <v/>
      </c>
      <c r="BC1032" s="239" t="str">
        <f t="shared" si="1471"/>
        <v/>
      </c>
      <c r="BD1032" s="239" t="str">
        <f t="shared" si="1472"/>
        <v/>
      </c>
      <c r="BE1032" s="239" t="str">
        <f t="shared" si="1473"/>
        <v/>
      </c>
      <c r="BF1032" s="239" t="str">
        <f t="shared" si="1474"/>
        <v/>
      </c>
      <c r="BG1032" s="239" t="str">
        <f t="shared" si="1475"/>
        <v/>
      </c>
      <c r="BH1032" s="239" t="str">
        <f t="shared" si="1476"/>
        <v/>
      </c>
      <c r="BI1032" s="239" t="str">
        <f t="shared" si="1477"/>
        <v/>
      </c>
      <c r="BJ1032" s="239" t="str">
        <f t="shared" si="1478"/>
        <v/>
      </c>
      <c r="BK1032" s="239" t="str">
        <f t="shared" si="1479"/>
        <v/>
      </c>
      <c r="BL1032" s="239" t="str">
        <f t="shared" si="1480"/>
        <v/>
      </c>
      <c r="BN1032" s="239" t="str">
        <f t="shared" si="1491"/>
        <v/>
      </c>
      <c r="BO1032" s="239" t="str">
        <f t="shared" si="1492"/>
        <v/>
      </c>
      <c r="BP1032" s="239" t="str">
        <f t="shared" si="1493"/>
        <v/>
      </c>
      <c r="BQ1032" s="239" t="str">
        <f t="shared" si="1494"/>
        <v/>
      </c>
      <c r="BR1032" s="239" t="str">
        <f t="shared" si="1495"/>
        <v/>
      </c>
      <c r="BS1032" s="239" t="str">
        <f t="shared" si="1496"/>
        <v/>
      </c>
      <c r="BT1032" s="239" t="str">
        <f t="shared" si="1497"/>
        <v/>
      </c>
      <c r="BU1032" s="239" t="str">
        <f t="shared" si="1498"/>
        <v/>
      </c>
      <c r="BV1032" s="239" t="str">
        <f t="shared" si="1499"/>
        <v/>
      </c>
      <c r="BW1032" s="239" t="str">
        <f t="shared" si="1500"/>
        <v/>
      </c>
      <c r="BX1032" s="239" t="str">
        <f t="shared" si="1501"/>
        <v/>
      </c>
      <c r="BY1032" s="239" t="str">
        <f t="shared" si="1502"/>
        <v/>
      </c>
      <c r="BZ1032" s="239" t="str">
        <f t="shared" si="1503"/>
        <v/>
      </c>
      <c r="CA1032" s="239" t="str">
        <f t="shared" si="1504"/>
        <v/>
      </c>
      <c r="CB1032" s="239" t="str">
        <f t="shared" si="1505"/>
        <v/>
      </c>
      <c r="CC1032" s="239" t="str">
        <f t="shared" si="1506"/>
        <v/>
      </c>
      <c r="CD1032" s="239" t="str">
        <f t="shared" si="1507"/>
        <v/>
      </c>
      <c r="CE1032" s="239" t="str">
        <f t="shared" si="1508"/>
        <v/>
      </c>
      <c r="CF1032" s="239" t="str">
        <f t="shared" si="1509"/>
        <v/>
      </c>
      <c r="CG1032" s="239" t="str">
        <f t="shared" si="1510"/>
        <v/>
      </c>
      <c r="CH1032" s="239" t="str">
        <f t="shared" si="1511"/>
        <v/>
      </c>
      <c r="CI1032" s="239" t="str">
        <f t="shared" si="1512"/>
        <v/>
      </c>
      <c r="CJ1032" s="239" t="str">
        <f t="shared" si="1513"/>
        <v/>
      </c>
      <c r="CK1032" s="239" t="str">
        <f t="shared" si="1514"/>
        <v/>
      </c>
      <c r="CL1032" s="239" t="str">
        <f t="shared" si="1515"/>
        <v/>
      </c>
      <c r="CM1032" s="239" t="str">
        <f t="shared" si="1516"/>
        <v/>
      </c>
      <c r="CN1032" s="239" t="str">
        <f t="shared" si="1517"/>
        <v/>
      </c>
      <c r="CP1032" s="239" t="str">
        <f t="shared" si="1518"/>
        <v/>
      </c>
      <c r="CQ1032" s="239" t="str">
        <f t="shared" si="1519"/>
        <v/>
      </c>
      <c r="CR1032" s="239" t="str">
        <f t="shared" si="1520"/>
        <v/>
      </c>
      <c r="CS1032" s="239" t="str">
        <f t="shared" si="1521"/>
        <v/>
      </c>
      <c r="CT1032" s="239" t="str">
        <f t="shared" si="1522"/>
        <v/>
      </c>
      <c r="CU1032" s="239" t="str">
        <f t="shared" si="1523"/>
        <v/>
      </c>
      <c r="CV1032" s="239" t="str">
        <f t="shared" si="1524"/>
        <v/>
      </c>
      <c r="CW1032" s="239" t="str">
        <f t="shared" si="1525"/>
        <v/>
      </c>
      <c r="CX1032" s="239" t="str">
        <f t="shared" si="1526"/>
        <v/>
      </c>
      <c r="CY1032" s="239" t="str">
        <f t="shared" si="1527"/>
        <v/>
      </c>
      <c r="CZ1032" s="239" t="str">
        <f t="shared" si="1528"/>
        <v/>
      </c>
      <c r="DA1032" s="239" t="str">
        <f t="shared" si="1529"/>
        <v/>
      </c>
      <c r="DB1032" s="239" t="str">
        <f t="shared" si="1530"/>
        <v/>
      </c>
      <c r="DC1032" s="239" t="str">
        <f t="shared" si="1531"/>
        <v/>
      </c>
      <c r="DD1032" s="239" t="str">
        <f t="shared" si="1532"/>
        <v/>
      </c>
      <c r="DE1032" s="239" t="str">
        <f t="shared" si="1533"/>
        <v/>
      </c>
      <c r="DF1032" s="239" t="str">
        <f t="shared" si="1534"/>
        <v/>
      </c>
      <c r="DG1032" s="239" t="str">
        <f t="shared" si="1535"/>
        <v/>
      </c>
      <c r="DH1032" s="239" t="str">
        <f t="shared" si="1536"/>
        <v/>
      </c>
      <c r="DI1032" s="239" t="str">
        <f t="shared" si="1537"/>
        <v/>
      </c>
      <c r="DJ1032" s="239" t="str">
        <f t="shared" si="1538"/>
        <v/>
      </c>
      <c r="DK1032" s="239" t="str">
        <f t="shared" si="1539"/>
        <v/>
      </c>
      <c r="DL1032" s="239" t="str">
        <f t="shared" si="1540"/>
        <v/>
      </c>
      <c r="DM1032" s="239" t="str">
        <f t="shared" si="1541"/>
        <v/>
      </c>
      <c r="DN1032" s="239" t="str">
        <f t="shared" si="1542"/>
        <v/>
      </c>
      <c r="DO1032" s="239" t="str">
        <f t="shared" si="1543"/>
        <v/>
      </c>
      <c r="DP1032" s="239" t="str">
        <f t="shared" si="1544"/>
        <v/>
      </c>
    </row>
    <row r="1033" spans="1:120" ht="35.25" hidden="1" customHeight="1" x14ac:dyDescent="0.25">
      <c r="A1033" s="53" t="s">
        <v>4512</v>
      </c>
      <c r="B1033" s="53">
        <v>6000</v>
      </c>
      <c r="C1033" s="53" t="s">
        <v>71</v>
      </c>
      <c r="D1033" s="53" t="s">
        <v>3728</v>
      </c>
      <c r="E1033" s="87">
        <v>6</v>
      </c>
      <c r="F1033" s="53" t="s">
        <v>3997</v>
      </c>
      <c r="G1033" s="53" t="str">
        <f t="shared" si="1546"/>
        <v>6000-18</v>
      </c>
      <c r="H1033" s="53" t="s">
        <v>94</v>
      </c>
      <c r="I1033" s="53" t="s">
        <v>196</v>
      </c>
      <c r="J1033" s="53" t="s">
        <v>80</v>
      </c>
      <c r="K1033" s="53" t="s">
        <v>80</v>
      </c>
      <c r="L1033" s="53" t="s">
        <v>80</v>
      </c>
      <c r="M1033" s="53" t="s">
        <v>80</v>
      </c>
      <c r="N1033" s="53" t="s">
        <v>80</v>
      </c>
      <c r="O1033" s="53" t="s">
        <v>80</v>
      </c>
      <c r="P1033" s="53" t="s">
        <v>3998</v>
      </c>
      <c r="Q1033" s="52">
        <v>0.25</v>
      </c>
      <c r="R1033" s="119">
        <f>+Q1033*Q1029</f>
        <v>7.4999999999999997E-3</v>
      </c>
      <c r="S1033" s="53">
        <v>1</v>
      </c>
      <c r="T1033" s="53" t="s">
        <v>84</v>
      </c>
      <c r="U1033" s="53" t="s">
        <v>3999</v>
      </c>
      <c r="V1033" s="71">
        <v>45181</v>
      </c>
      <c r="W1033" s="71">
        <v>45202</v>
      </c>
      <c r="X1033" s="53" t="s">
        <v>2252</v>
      </c>
      <c r="Y1033" s="49" t="s">
        <v>87</v>
      </c>
      <c r="Z1033" s="59" t="s">
        <v>100</v>
      </c>
      <c r="AA1033" s="60">
        <v>1</v>
      </c>
      <c r="AB1033" s="60" t="s">
        <v>4000</v>
      </c>
      <c r="AC1033" s="62">
        <v>45197</v>
      </c>
      <c r="AD1033" s="60">
        <v>1</v>
      </c>
      <c r="AE1033" s="60" t="s">
        <v>4001</v>
      </c>
      <c r="AF1033" s="62">
        <v>45197</v>
      </c>
      <c r="AG1033" s="60" t="s">
        <v>79</v>
      </c>
      <c r="AH1033" s="60">
        <v>1</v>
      </c>
      <c r="AI1033" s="52">
        <f t="shared" ref="AI1033:AI1096" si="1558">+IF(H1033="Producto",AD1033*Q1033,AD1033*R1033)</f>
        <v>7.4999999999999997E-3</v>
      </c>
      <c r="AJ1033" s="52">
        <f t="shared" si="1557"/>
        <v>1</v>
      </c>
      <c r="AK1033" s="52"/>
      <c r="AL1033" s="239" t="str">
        <f t="shared" si="1482"/>
        <v/>
      </c>
      <c r="AM1033" s="239" t="str">
        <f t="shared" si="1483"/>
        <v/>
      </c>
      <c r="AN1033" s="239" t="str">
        <f t="shared" si="1484"/>
        <v/>
      </c>
      <c r="AO1033" s="239" t="str">
        <f t="shared" si="1485"/>
        <v/>
      </c>
      <c r="AP1033" s="239" t="str">
        <f t="shared" si="1486"/>
        <v/>
      </c>
      <c r="AQ1033" s="239" t="str">
        <f t="shared" si="1487"/>
        <v/>
      </c>
      <c r="AR1033" s="239" t="str">
        <f t="shared" si="1488"/>
        <v/>
      </c>
      <c r="AS1033" s="239" t="str">
        <f t="shared" si="1489"/>
        <v/>
      </c>
      <c r="AT1033" s="239" t="str">
        <f t="shared" si="1490"/>
        <v/>
      </c>
      <c r="AU1033" s="239" t="str">
        <f t="shared" ref="AU1033:AU1096" si="1559">IF(AU$8=$C1033,"",IF($H1033="Producto","",IF(ISNUMBER(FIND(AU$8,$X1033,1)),AD1033,"")))</f>
        <v/>
      </c>
      <c r="AV1033" s="239" t="str">
        <f t="shared" ref="AV1033:AV1096" si="1560">IF(AV$8=$C1033,"",IF($H1033="Producto","",IF(ISNUMBER(FIND(AV$8,$X1033,1)),AD1033,"")))</f>
        <v/>
      </c>
      <c r="AW1033" s="239" t="str">
        <f t="shared" ref="AW1033:AW1096" si="1561">IF(AW$8=$C1033,"",IF($H1033="Producto","",IF(ISNUMBER(FIND(AW$8,$X1033,1)),AD1033,"")))</f>
        <v/>
      </c>
      <c r="AX1033" s="239" t="str">
        <f t="shared" ref="AX1033:AX1096" si="1562">IF(AX$8=$C1033,"",IF($H1033="Producto","",IF(ISNUMBER(FIND(AX$8,$X1033,1)),AD1033,"")))</f>
        <v/>
      </c>
      <c r="AY1033" s="239" t="str">
        <f t="shared" ref="AY1033:AY1096" si="1563">IF(AY$8=$C1033,"",IF($H1033="Producto","",IF(ISNUMBER(FIND(AY$8,$X1033,1)),AD1033,"")))</f>
        <v/>
      </c>
      <c r="AZ1033" s="239" t="str">
        <f t="shared" ref="AZ1033:AZ1096" si="1564">IF(AZ$8=$C1033,"",IF($H1033="Producto","",IF(ISNUMBER(FIND(AZ$8,$X1033,1)),AD1033,"")))</f>
        <v/>
      </c>
      <c r="BA1033" s="239" t="str">
        <f t="shared" ref="BA1033:BA1096" si="1565">IF(BA$8=$C1033,"",IF($H1033="Producto","",IF(ISNUMBER(FIND(BA$8,$X1033,1)),AD1033,"")))</f>
        <v/>
      </c>
      <c r="BB1033" s="239" t="str">
        <f t="shared" ref="BB1033:BB1096" si="1566">IF(BB$8=$C1033,"",IF($H1033="Producto","",IF(ISNUMBER(FIND(BB$8,$X1033,1)),AD1033,"")))</f>
        <v/>
      </c>
      <c r="BC1033" s="239" t="str">
        <f t="shared" ref="BC1033:BC1096" si="1567">IF(BC$8=$C1033,"",IF($H1033="Producto","",IF(ISNUMBER(FIND(BC$8,$X1033,1)),AD1033,"")))</f>
        <v/>
      </c>
      <c r="BD1033" s="239" t="str">
        <f t="shared" ref="BD1033:BD1096" si="1568">IF(BD$8=$C1033,"",IF($H1033="Producto","",IF(ISNUMBER(FIND(BD$8,$X1033,1)),AD1033,"")))</f>
        <v/>
      </c>
      <c r="BE1033" s="239" t="str">
        <f t="shared" ref="BE1033:BE1096" si="1569">IF(BE$8=$C1033,"",IF($H1033="Producto","",IF(ISNUMBER(FIND(BE$8,$X1033,1)),AD1033,"")))</f>
        <v/>
      </c>
      <c r="BF1033" s="239" t="str">
        <f t="shared" ref="BF1033:BF1096" si="1570">IF(BF$8=$C1033,"",IF($H1033="Producto","",IF(ISNUMBER(FIND(BF$8,$X1033,1)),AD1033,"")))</f>
        <v/>
      </c>
      <c r="BG1033" s="239" t="str">
        <f t="shared" ref="BG1033:BG1096" si="1571">IF(BG$8=$C1033,"",IF($H1033="Producto","",IF(ISNUMBER(FIND(BG$8,$X1033,1)),AD1033,"")))</f>
        <v/>
      </c>
      <c r="BH1033" s="239" t="str">
        <f t="shared" ref="BH1033:BH1096" si="1572">IF(BH$8=$C1033,"",IF($H1033="Producto","",IF(ISNUMBER(FIND(BH$8,$X1033,1)),AD1033,"")))</f>
        <v/>
      </c>
      <c r="BI1033" s="239" t="str">
        <f t="shared" ref="BI1033:BI1096" si="1573">IF(BI$8=$C1033,"",IF($H1033="Producto","",IF(ISNUMBER(FIND(BI$8,$X1033,1)),AD1033,"")))</f>
        <v/>
      </c>
      <c r="BJ1033" s="239" t="str">
        <f t="shared" ref="BJ1033:BJ1096" si="1574">IF(BJ$8=$C1033,"",IF($H1033="Producto","",IF(ISNUMBER(FIND(BJ$8,$X1033,1)),AD1033,"")))</f>
        <v/>
      </c>
      <c r="BK1033" s="239" t="str">
        <f t="shared" ref="BK1033:BK1096" si="1575">IF(BK$8=$C1033,"",IF($H1033="Producto","",IF(ISNUMBER(FIND(BK$8,$X1033,1)),AD1033,"")))</f>
        <v/>
      </c>
      <c r="BL1033" s="239" t="str">
        <f t="shared" ref="BL1033:BL1096" si="1576">IF(BL$8=$C1033,"",IF($H1033="Producto","",IF(ISNUMBER(FIND(BL$8,$X1033,1)),AD1033,"")))</f>
        <v/>
      </c>
      <c r="BN1033" s="239" t="str">
        <f t="shared" si="1491"/>
        <v/>
      </c>
      <c r="BO1033" s="239" t="str">
        <f t="shared" si="1492"/>
        <v/>
      </c>
      <c r="BP1033" s="239" t="str">
        <f t="shared" si="1493"/>
        <v/>
      </c>
      <c r="BQ1033" s="239" t="str">
        <f t="shared" si="1494"/>
        <v/>
      </c>
      <c r="BR1033" s="239" t="str">
        <f t="shared" si="1495"/>
        <v/>
      </c>
      <c r="BS1033" s="239" t="str">
        <f t="shared" si="1496"/>
        <v/>
      </c>
      <c r="BT1033" s="239" t="str">
        <f t="shared" si="1497"/>
        <v/>
      </c>
      <c r="BU1033" s="239" t="str">
        <f t="shared" si="1498"/>
        <v/>
      </c>
      <c r="BV1033" s="239" t="str">
        <f t="shared" si="1499"/>
        <v/>
      </c>
      <c r="BW1033" s="239" t="str">
        <f t="shared" si="1500"/>
        <v/>
      </c>
      <c r="BX1033" s="239" t="str">
        <f t="shared" si="1501"/>
        <v/>
      </c>
      <c r="BY1033" s="239" t="str">
        <f t="shared" si="1502"/>
        <v/>
      </c>
      <c r="BZ1033" s="239" t="str">
        <f t="shared" si="1503"/>
        <v/>
      </c>
      <c r="CA1033" s="239" t="str">
        <f t="shared" si="1504"/>
        <v/>
      </c>
      <c r="CB1033" s="239" t="str">
        <f t="shared" si="1505"/>
        <v/>
      </c>
      <c r="CC1033" s="239" t="str">
        <f t="shared" si="1506"/>
        <v/>
      </c>
      <c r="CD1033" s="239" t="str">
        <f t="shared" si="1507"/>
        <v/>
      </c>
      <c r="CE1033" s="239" t="str">
        <f t="shared" si="1508"/>
        <v/>
      </c>
      <c r="CF1033" s="239" t="str">
        <f t="shared" si="1509"/>
        <v/>
      </c>
      <c r="CG1033" s="239" t="str">
        <f t="shared" si="1510"/>
        <v/>
      </c>
      <c r="CH1033" s="239" t="str">
        <f t="shared" si="1511"/>
        <v/>
      </c>
      <c r="CI1033" s="239" t="str">
        <f t="shared" si="1512"/>
        <v/>
      </c>
      <c r="CJ1033" s="239" t="str">
        <f t="shared" si="1513"/>
        <v/>
      </c>
      <c r="CK1033" s="239" t="str">
        <f t="shared" si="1514"/>
        <v/>
      </c>
      <c r="CL1033" s="239" t="str">
        <f t="shared" si="1515"/>
        <v/>
      </c>
      <c r="CM1033" s="239" t="str">
        <f t="shared" si="1516"/>
        <v/>
      </c>
      <c r="CN1033" s="239" t="str">
        <f t="shared" si="1517"/>
        <v/>
      </c>
      <c r="CP1033" s="239" t="str">
        <f t="shared" si="1518"/>
        <v/>
      </c>
      <c r="CQ1033" s="239" t="str">
        <f t="shared" si="1519"/>
        <v/>
      </c>
      <c r="CR1033" s="239" t="str">
        <f t="shared" si="1520"/>
        <v/>
      </c>
      <c r="CS1033" s="239" t="str">
        <f t="shared" si="1521"/>
        <v/>
      </c>
      <c r="CT1033" s="239" t="str">
        <f t="shared" si="1522"/>
        <v/>
      </c>
      <c r="CU1033" s="239" t="str">
        <f t="shared" si="1523"/>
        <v/>
      </c>
      <c r="CV1033" s="239" t="str">
        <f t="shared" si="1524"/>
        <v/>
      </c>
      <c r="CW1033" s="239" t="str">
        <f t="shared" si="1525"/>
        <v/>
      </c>
      <c r="CX1033" s="239" t="str">
        <f t="shared" si="1526"/>
        <v/>
      </c>
      <c r="CY1033" s="239" t="str">
        <f t="shared" si="1527"/>
        <v/>
      </c>
      <c r="CZ1033" s="239" t="str">
        <f t="shared" si="1528"/>
        <v/>
      </c>
      <c r="DA1033" s="239" t="str">
        <f t="shared" si="1529"/>
        <v/>
      </c>
      <c r="DB1033" s="239" t="str">
        <f t="shared" si="1530"/>
        <v/>
      </c>
      <c r="DC1033" s="239" t="str">
        <f t="shared" si="1531"/>
        <v/>
      </c>
      <c r="DD1033" s="239" t="str">
        <f t="shared" si="1532"/>
        <v/>
      </c>
      <c r="DE1033" s="239" t="str">
        <f t="shared" si="1533"/>
        <v/>
      </c>
      <c r="DF1033" s="239" t="str">
        <f t="shared" si="1534"/>
        <v/>
      </c>
      <c r="DG1033" s="239" t="str">
        <f t="shared" si="1535"/>
        <v/>
      </c>
      <c r="DH1033" s="239" t="str">
        <f t="shared" si="1536"/>
        <v/>
      </c>
      <c r="DI1033" s="239" t="str">
        <f t="shared" si="1537"/>
        <v/>
      </c>
      <c r="DJ1033" s="239" t="str">
        <f t="shared" si="1538"/>
        <v/>
      </c>
      <c r="DK1033" s="239" t="str">
        <f t="shared" si="1539"/>
        <v/>
      </c>
      <c r="DL1033" s="239" t="str">
        <f t="shared" si="1540"/>
        <v/>
      </c>
      <c r="DM1033" s="239" t="str">
        <f t="shared" si="1541"/>
        <v/>
      </c>
      <c r="DN1033" s="239" t="str">
        <f t="shared" si="1542"/>
        <v/>
      </c>
      <c r="DO1033" s="239" t="str">
        <f t="shared" si="1543"/>
        <v/>
      </c>
      <c r="DP1033" s="239" t="str">
        <f t="shared" si="1544"/>
        <v/>
      </c>
    </row>
    <row r="1034" spans="1:120" ht="35.25" hidden="1" customHeight="1" x14ac:dyDescent="0.25">
      <c r="A1034" s="49" t="s">
        <v>4512</v>
      </c>
      <c r="B1034" s="49">
        <v>6000</v>
      </c>
      <c r="C1034" s="49" t="s">
        <v>71</v>
      </c>
      <c r="D1034" s="49" t="s">
        <v>3728</v>
      </c>
      <c r="E1034" s="49">
        <v>6</v>
      </c>
      <c r="F1034" s="49" t="s">
        <v>4002</v>
      </c>
      <c r="G1034" s="49" t="str">
        <f t="shared" si="1546"/>
        <v>6000-19</v>
      </c>
      <c r="H1034" s="49" t="s">
        <v>75</v>
      </c>
      <c r="I1034" s="49" t="s">
        <v>196</v>
      </c>
      <c r="J1034" s="49" t="s">
        <v>732</v>
      </c>
      <c r="K1034" s="49" t="s">
        <v>835</v>
      </c>
      <c r="L1034" s="49" t="s">
        <v>79</v>
      </c>
      <c r="M1034" s="49" t="s">
        <v>3730</v>
      </c>
      <c r="N1034" s="49" t="s">
        <v>242</v>
      </c>
      <c r="O1034" s="49" t="s">
        <v>516</v>
      </c>
      <c r="P1034" s="49" t="s">
        <v>4003</v>
      </c>
      <c r="Q1034" s="50">
        <v>0.03</v>
      </c>
      <c r="R1034" s="50"/>
      <c r="S1034" s="49">
        <v>1</v>
      </c>
      <c r="T1034" s="49" t="s">
        <v>84</v>
      </c>
      <c r="U1034" s="49" t="s">
        <v>3978</v>
      </c>
      <c r="V1034" s="51">
        <v>44949</v>
      </c>
      <c r="W1034" s="51">
        <v>45007</v>
      </c>
      <c r="X1034" s="49" t="s">
        <v>3979</v>
      </c>
      <c r="Y1034" s="49" t="s">
        <v>97</v>
      </c>
      <c r="Z1034" s="59" t="s">
        <v>100</v>
      </c>
      <c r="AA1034" s="60">
        <v>1</v>
      </c>
      <c r="AB1034" s="62" t="s">
        <v>4004</v>
      </c>
      <c r="AC1034" s="62">
        <v>44998</v>
      </c>
      <c r="AD1034" s="60">
        <v>1</v>
      </c>
      <c r="AE1034" s="62" t="s">
        <v>4005</v>
      </c>
      <c r="AF1034" s="62">
        <v>44998</v>
      </c>
      <c r="AG1034" s="57" t="s">
        <v>79</v>
      </c>
      <c r="AH1034" s="52" t="s">
        <v>92</v>
      </c>
      <c r="AI1034" s="52">
        <f t="shared" si="1558"/>
        <v>0.03</v>
      </c>
      <c r="AJ1034" s="52"/>
      <c r="AK1034" s="52"/>
      <c r="AL1034" s="239" t="str">
        <f t="shared" ref="AL1034:AL1097" si="1577">IF(AL$8=$C1034,"",IF($H1034="Producto","",IF(ISNUMBER(FIND(AL$8,$X1034,1)),AD1034,"")))</f>
        <v/>
      </c>
      <c r="AM1034" s="239" t="str">
        <f t="shared" ref="AM1034:AM1097" si="1578">IF(AM$8=$C1034,"",IF($H1034="Producto","",IF(ISNUMBER(FIND(AM$8,$X1034,1)),AD1034,"")))</f>
        <v/>
      </c>
      <c r="AN1034" s="239" t="str">
        <f t="shared" ref="AN1034:AN1097" si="1579">IF(AN$8=$C1034,"",IF($H1034="Producto","",IF(ISNUMBER(FIND(AN$8,$X1034,1)),AD1034,"")))</f>
        <v/>
      </c>
      <c r="AO1034" s="239" t="str">
        <f t="shared" ref="AO1034:AO1097" si="1580">IF(AO$8=$C1034,"",IF($H1034="Producto","",IF(ISNUMBER(FIND(AO$8,$X1034,1)),AD1034,"")))</f>
        <v/>
      </c>
      <c r="AP1034" s="239" t="str">
        <f t="shared" ref="AP1034:AP1097" si="1581">IF(AP$8=$C1034,"",IF($H1034="Producto","",IF(ISNUMBER(FIND(AP$8,$X1034,1)),AD1034,"")))</f>
        <v/>
      </c>
      <c r="AQ1034" s="239" t="str">
        <f t="shared" ref="AQ1034:AQ1097" si="1582">IF(AQ$8=$C1034,"",IF($H1034="Producto","",IF(ISNUMBER(FIND(AQ$8,$X1034,1)),AD1034,"")))</f>
        <v/>
      </c>
      <c r="AR1034" s="239" t="str">
        <f t="shared" ref="AR1034:AR1097" si="1583">IF(AR$8=$C1034,"",IF($H1034="Producto","",IF(ISNUMBER(FIND(AR$8,$X1034,1)),AD1034,"")))</f>
        <v/>
      </c>
      <c r="AS1034" s="239" t="str">
        <f t="shared" ref="AS1034:AS1097" si="1584">IF(AS$8=$C1034,"",IF($H1034="Producto","",IF(ISNUMBER(FIND(AS$8,$X1034,1)),AD1034,"")))</f>
        <v/>
      </c>
      <c r="AT1034" s="239" t="str">
        <f t="shared" ref="AT1034:AT1097" si="1585">IF(AT$8=$C1034,"",IF($H1034="Producto","",IF(ISNUMBER(FIND(AT$8,$X1034,1)),AD1034,"")))</f>
        <v/>
      </c>
      <c r="AU1034" s="239" t="str">
        <f t="shared" si="1559"/>
        <v/>
      </c>
      <c r="AV1034" s="239" t="str">
        <f t="shared" si="1560"/>
        <v/>
      </c>
      <c r="AW1034" s="239" t="str">
        <f t="shared" si="1561"/>
        <v/>
      </c>
      <c r="AX1034" s="239" t="str">
        <f t="shared" si="1562"/>
        <v/>
      </c>
      <c r="AY1034" s="239" t="str">
        <f t="shared" si="1563"/>
        <v/>
      </c>
      <c r="AZ1034" s="239" t="str">
        <f t="shared" si="1564"/>
        <v/>
      </c>
      <c r="BA1034" s="239" t="str">
        <f t="shared" si="1565"/>
        <v/>
      </c>
      <c r="BB1034" s="239" t="str">
        <f t="shared" si="1566"/>
        <v/>
      </c>
      <c r="BC1034" s="239" t="str">
        <f t="shared" si="1567"/>
        <v/>
      </c>
      <c r="BD1034" s="239" t="str">
        <f t="shared" si="1568"/>
        <v/>
      </c>
      <c r="BE1034" s="239" t="str">
        <f t="shared" si="1569"/>
        <v/>
      </c>
      <c r="BF1034" s="239" t="str">
        <f t="shared" si="1570"/>
        <v/>
      </c>
      <c r="BG1034" s="239" t="str">
        <f t="shared" si="1571"/>
        <v/>
      </c>
      <c r="BH1034" s="239" t="str">
        <f t="shared" si="1572"/>
        <v/>
      </c>
      <c r="BI1034" s="239" t="str">
        <f t="shared" si="1573"/>
        <v/>
      </c>
      <c r="BJ1034" s="239" t="str">
        <f t="shared" si="1574"/>
        <v/>
      </c>
      <c r="BK1034" s="239" t="str">
        <f t="shared" si="1575"/>
        <v/>
      </c>
      <c r="BL1034" s="239" t="str">
        <f t="shared" si="1576"/>
        <v/>
      </c>
      <c r="BN1034" s="239" t="str">
        <f t="shared" ref="BN1034:BN1097" si="1586">IF(AL$8=$C1034,"",IF($H1034="Producto","",IF(ISNUMBER(FIND(AL$8,$X1034,1)),AH1034,"")))</f>
        <v/>
      </c>
      <c r="BO1034" s="239" t="str">
        <f t="shared" ref="BO1034:BO1097" si="1587">IF(AM$8=$C1034,"",IF($H1034="Producto","",IF(ISNUMBER(FIND(AM$8,$X1034,1)),AH1034,"")))</f>
        <v/>
      </c>
      <c r="BP1034" s="239" t="str">
        <f t="shared" ref="BP1034:BP1097" si="1588">IF(AN$8=$C1034,"",IF($H1034="Producto","",IF(ISNUMBER(FIND(AN$8,$X1034,1)),AH1034,"")))</f>
        <v/>
      </c>
      <c r="BQ1034" s="239" t="str">
        <f t="shared" ref="BQ1034:BQ1097" si="1589">IF(AO$8=$C1034,"",IF($H1034="Producto","",IF(ISNUMBER(FIND(AO$8,$X1034,1)),AH1034,"")))</f>
        <v/>
      </c>
      <c r="BR1034" s="239" t="str">
        <f t="shared" ref="BR1034:BR1097" si="1590">IF(AP$8=$C1034,"",IF($H1034="Producto","",IF(ISNUMBER(FIND(AP$8,$X1034,1)),AH1034,"")))</f>
        <v/>
      </c>
      <c r="BS1034" s="239" t="str">
        <f t="shared" ref="BS1034:BS1097" si="1591">IF(AQ$8=$C1034,"",IF($H1034="Producto","",IF(ISNUMBER(FIND(AQ$8,$X1034,1)),AH1034,"")))</f>
        <v/>
      </c>
      <c r="BT1034" s="239" t="str">
        <f t="shared" ref="BT1034:BT1097" si="1592">IF(AR$8=$C1034,"",IF($H1034="Producto","",IF(ISNUMBER(FIND(AR$8,$X1034,1)),AH1034,"")))</f>
        <v/>
      </c>
      <c r="BU1034" s="239" t="str">
        <f t="shared" ref="BU1034:BU1097" si="1593">IF(AS$8=$C1034,"",IF($H1034="Producto","",IF(ISNUMBER(FIND(AS$8,$X1034,1)),AH1034,"")))</f>
        <v/>
      </c>
      <c r="BV1034" s="239" t="str">
        <f t="shared" ref="BV1034:BV1097" si="1594">IF(AT$8=$C1034,"",IF($H1034="Producto","",IF(ISNUMBER(FIND(AT$8,$X1034,1)),AH1034,"")))</f>
        <v/>
      </c>
      <c r="BW1034" s="239" t="str">
        <f t="shared" ref="BW1034:BW1097" si="1595">IF(AU$8=$C1034,"",IF($H1034="Producto","",IF(ISNUMBER(FIND(AU$8,$X1034,1)),AH1034,"")))</f>
        <v/>
      </c>
      <c r="BX1034" s="239" t="str">
        <f t="shared" ref="BX1034:BX1097" si="1596">IF(AV$8=$C1034,"",IF($H1034="Producto","",IF(ISNUMBER(FIND(AV$8,$X1034,1)),AH1034,"")))</f>
        <v/>
      </c>
      <c r="BY1034" s="239" t="str">
        <f t="shared" ref="BY1034:BY1097" si="1597">IF(AW$8=$C1034,"",IF($H1034="Producto","",IF(ISNUMBER(FIND(AW$8,$X1034,1)),AH1034,"")))</f>
        <v/>
      </c>
      <c r="BZ1034" s="239" t="str">
        <f t="shared" ref="BZ1034:BZ1097" si="1598">IF(AX$8=$C1034,"",IF($H1034="Producto","",IF(ISNUMBER(FIND(AX$8,$X1034,1)),AH1034,"")))</f>
        <v/>
      </c>
      <c r="CA1034" s="239" t="str">
        <f t="shared" ref="CA1034:CA1097" si="1599">IF(AY$8=$C1034,"",IF($H1034="Producto","",IF(ISNUMBER(FIND(AY$8,$X1034,1)),AH1034,"")))</f>
        <v/>
      </c>
      <c r="CB1034" s="239" t="str">
        <f t="shared" ref="CB1034:CB1097" si="1600">IF(AZ$8=$C1034,"",IF($H1034="Producto","",IF(ISNUMBER(FIND(AZ$8,$X1034,1)),AH1034,"")))</f>
        <v/>
      </c>
      <c r="CC1034" s="239" t="str">
        <f t="shared" ref="CC1034:CC1097" si="1601">IF(BA$8=$C1034,"",IF($H1034="Producto","",IF(ISNUMBER(FIND(BA$8,$X1034,1)),AH1034,"")))</f>
        <v/>
      </c>
      <c r="CD1034" s="239" t="str">
        <f t="shared" ref="CD1034:CD1097" si="1602">IF(BB$8=$C1034,"",IF($H1034="Producto","",IF(ISNUMBER(FIND(BB$8,$X1034,1)),AH1034,"")))</f>
        <v/>
      </c>
      <c r="CE1034" s="239" t="str">
        <f t="shared" ref="CE1034:CE1097" si="1603">IF(BC$8=$C1034,"",IF($H1034="Producto","",IF(ISNUMBER(FIND(BC$8,$X1034,1)),AH1034,"")))</f>
        <v/>
      </c>
      <c r="CF1034" s="239" t="str">
        <f t="shared" ref="CF1034:CF1097" si="1604">IF(BD$8=$C1034,"",IF($H1034="Producto","",IF(ISNUMBER(FIND(BD$8,$X1034,1)),AH1034,"")))</f>
        <v/>
      </c>
      <c r="CG1034" s="239" t="str">
        <f t="shared" ref="CG1034:CG1097" si="1605">IF(BE$8=$C1034,"",IF($H1034="Producto","",IF(ISNUMBER(FIND(BE$8,$X1034,1)),AH1034,"")))</f>
        <v/>
      </c>
      <c r="CH1034" s="239" t="str">
        <f t="shared" ref="CH1034:CH1097" si="1606">IF(BF$8=$C1034,"",IF($H1034="Producto","",IF(ISNUMBER(FIND(BF$8,$X1034,1)),AH1034,"")))</f>
        <v/>
      </c>
      <c r="CI1034" s="239" t="str">
        <f t="shared" ref="CI1034:CI1097" si="1607">IF(BG$8=$C1034,"",IF($H1034="Producto","",IF(ISNUMBER(FIND(BG$8,$X1034,1)),AH1034,"")))</f>
        <v/>
      </c>
      <c r="CJ1034" s="239" t="str">
        <f t="shared" ref="CJ1034:CJ1097" si="1608">IF(BH$8=$C1034,"",IF($H1034="Producto","",IF(ISNUMBER(FIND(BH$8,$X1034,1)),AH1034,"")))</f>
        <v/>
      </c>
      <c r="CK1034" s="239" t="str">
        <f t="shared" ref="CK1034:CK1097" si="1609">IF(BI$8=$C1034,"",IF($H1034="Producto","",IF(ISNUMBER(FIND(BI$8,$X1034,1)),AH1034,"")))</f>
        <v/>
      </c>
      <c r="CL1034" s="239" t="str">
        <f t="shared" ref="CL1034:CL1097" si="1610">IF(BJ$8=$C1034,"",IF($H1034="Producto","",IF(ISNUMBER(FIND(BJ$8,$X1034,1)),AH1034,"")))</f>
        <v/>
      </c>
      <c r="CM1034" s="239" t="str">
        <f t="shared" ref="CM1034:CM1097" si="1611">IF(BK$8=$C1034,"",IF($H1034="Producto","",IF(ISNUMBER(FIND(BK$8,$X1034,1)),AH1034,"")))</f>
        <v/>
      </c>
      <c r="CN1034" s="239" t="str">
        <f t="shared" ref="CN1034:CN1097" si="1612">IF(BL$8=$C1034,"",IF($H1034="Producto","",IF(ISNUMBER(FIND(BL$8,$X1034,1)),AH1034,"")))</f>
        <v/>
      </c>
      <c r="CP1034" s="239" t="str">
        <f t="shared" ref="CP1034:CP1097" si="1613">IF(AL$8=$C1034,"",IF($H1034="Producto","",IF(ISNUMBER(FIND(AL$8,$X1034,1)),$Y1034,"")))</f>
        <v/>
      </c>
      <c r="CQ1034" s="239" t="str">
        <f t="shared" ref="CQ1034:CQ1097" si="1614">IF(AM$8=$C1034,"",IF($H1034="Producto","",IF(ISNUMBER(FIND(AM$8,$X1034,1)),$Y1034,"")))</f>
        <v/>
      </c>
      <c r="CR1034" s="239" t="str">
        <f t="shared" ref="CR1034:CR1097" si="1615">IF(AN$8=$C1034,"",IF($H1034="Producto","",IF(ISNUMBER(FIND(AN$8,$X1034,1)),$Y1034,"")))</f>
        <v/>
      </c>
      <c r="CS1034" s="239" t="str">
        <f t="shared" ref="CS1034:CS1097" si="1616">IF(AO$8=$C1034,"",IF($H1034="Producto","",IF(ISNUMBER(FIND(AO$8,$X1034,1)),$Y1034,"")))</f>
        <v/>
      </c>
      <c r="CT1034" s="239" t="str">
        <f t="shared" ref="CT1034:CT1097" si="1617">IF(AP$8=$C1034,"",IF($H1034="Producto","",IF(ISNUMBER(FIND(AP$8,$X1034,1)),$Y1034,"")))</f>
        <v/>
      </c>
      <c r="CU1034" s="239" t="str">
        <f t="shared" ref="CU1034:CU1097" si="1618">IF(AQ$8=$C1034,"",IF($H1034="Producto","",IF(ISNUMBER(FIND(AQ$8,$X1034,1)),$Y1034,"")))</f>
        <v/>
      </c>
      <c r="CV1034" s="239" t="str">
        <f t="shared" ref="CV1034:CV1097" si="1619">IF(AR$8=$C1034,"",IF($H1034="Producto","",IF(ISNUMBER(FIND(AR$8,$X1034,1)),$Y1034,"")))</f>
        <v/>
      </c>
      <c r="CW1034" s="239" t="str">
        <f t="shared" ref="CW1034:CW1097" si="1620">IF(AS$8=$C1034,"",IF($H1034="Producto","",IF(ISNUMBER(FIND(AS$8,$X1034,1)),$Y1034,"")))</f>
        <v/>
      </c>
      <c r="CX1034" s="239" t="str">
        <f t="shared" ref="CX1034:CX1097" si="1621">IF(AT$8=$C1034,"",IF($H1034="Producto","",IF(ISNUMBER(FIND(AT$8,$X1034,1)),$Y1034,"")))</f>
        <v/>
      </c>
      <c r="CY1034" s="239" t="str">
        <f t="shared" ref="CY1034:CY1097" si="1622">IF(AU$8=$C1034,"",IF($H1034="Producto","",IF(ISNUMBER(FIND(AU$8,$X1034,1)),$Y1034,"")))</f>
        <v/>
      </c>
      <c r="CZ1034" s="239" t="str">
        <f t="shared" ref="CZ1034:CZ1097" si="1623">IF(AV$8=$C1034,"",IF($H1034="Producto","",IF(ISNUMBER(FIND(AV$8,$X1034,1)),$Y1034,"")))</f>
        <v/>
      </c>
      <c r="DA1034" s="239" t="str">
        <f t="shared" ref="DA1034:DA1097" si="1624">IF(AW$8=$C1034,"",IF($H1034="Producto","",IF(ISNUMBER(FIND(AW$8,$X1034,1)),$Y1034,"")))</f>
        <v/>
      </c>
      <c r="DB1034" s="239" t="str">
        <f t="shared" ref="DB1034:DB1097" si="1625">IF(AX$8=$C1034,"",IF($H1034="Producto","",IF(ISNUMBER(FIND(AX$8,$X1034,1)),$Y1034,"")))</f>
        <v/>
      </c>
      <c r="DC1034" s="239" t="str">
        <f t="shared" ref="DC1034:DC1097" si="1626">IF(AY$8=$C1034,"",IF($H1034="Producto","",IF(ISNUMBER(FIND(AY$8,$X1034,1)),$Y1034,"")))</f>
        <v/>
      </c>
      <c r="DD1034" s="239" t="str">
        <f t="shared" ref="DD1034:DD1097" si="1627">IF(AZ$8=$C1034,"",IF($H1034="Producto","",IF(ISNUMBER(FIND(AZ$8,$X1034,1)),$Y1034,"")))</f>
        <v/>
      </c>
      <c r="DE1034" s="239" t="str">
        <f t="shared" ref="DE1034:DE1097" si="1628">IF(BA$8=$C1034,"",IF($H1034="Producto","",IF(ISNUMBER(FIND(BA$8,$X1034,1)),$Y1034,"")))</f>
        <v/>
      </c>
      <c r="DF1034" s="239" t="str">
        <f t="shared" ref="DF1034:DF1097" si="1629">IF(BB$8=$C1034,"",IF($H1034="Producto","",IF(ISNUMBER(FIND(BB$8,$X1034,1)),$Y1034,"")))</f>
        <v/>
      </c>
      <c r="DG1034" s="239" t="str">
        <f t="shared" ref="DG1034:DG1097" si="1630">IF(BC$8=$C1034,"",IF($H1034="Producto","",IF(ISNUMBER(FIND(BC$8,$X1034,1)),$Y1034,"")))</f>
        <v/>
      </c>
      <c r="DH1034" s="239" t="str">
        <f t="shared" ref="DH1034:DH1097" si="1631">IF(BD$8=$C1034,"",IF($H1034="Producto","",IF(ISNUMBER(FIND(BD$8,$X1034,1)),$Y1034,"")))</f>
        <v/>
      </c>
      <c r="DI1034" s="239" t="str">
        <f t="shared" ref="DI1034:DI1097" si="1632">IF(BE$8=$C1034,"",IF($H1034="Producto","",IF(ISNUMBER(FIND(BE$8,$X1034,1)),$Y1034,"")))</f>
        <v/>
      </c>
      <c r="DJ1034" s="239" t="str">
        <f t="shared" ref="DJ1034:DJ1097" si="1633">IF(BF$8=$C1034,"",IF($H1034="Producto","",IF(ISNUMBER(FIND(BF$8,$X1034,1)),$Y1034,"")))</f>
        <v/>
      </c>
      <c r="DK1034" s="239" t="str">
        <f t="shared" ref="DK1034:DK1097" si="1634">IF(BG$8=$C1034,"",IF($H1034="Producto","",IF(ISNUMBER(FIND(BG$8,$X1034,1)),$Y1034,"")))</f>
        <v/>
      </c>
      <c r="DL1034" s="239" t="str">
        <f t="shared" ref="DL1034:DL1097" si="1635">IF(BH$8=$C1034,"",IF($H1034="Producto","",IF(ISNUMBER(FIND(BH$8,$X1034,1)),$Y1034,"")))</f>
        <v/>
      </c>
      <c r="DM1034" s="239" t="str">
        <f t="shared" ref="DM1034:DM1097" si="1636">IF(BI$8=$C1034,"",IF($H1034="Producto","",IF(ISNUMBER(FIND(BI$8,$X1034,1)),$Y1034,"")))</f>
        <v/>
      </c>
      <c r="DN1034" s="239" t="str">
        <f t="shared" ref="DN1034:DN1097" si="1637">IF(BJ$8=$C1034,"",IF($H1034="Producto","",IF(ISNUMBER(FIND(BJ$8,$X1034,1)),$Y1034,"")))</f>
        <v/>
      </c>
      <c r="DO1034" s="239" t="str">
        <f t="shared" ref="DO1034:DO1097" si="1638">IF(BK$8=$C1034,"",IF($H1034="Producto","",IF(ISNUMBER(FIND(BK$8,$X1034,1)),$Y1034,"")))</f>
        <v/>
      </c>
      <c r="DP1034" s="239" t="str">
        <f t="shared" ref="DP1034:DP1097" si="1639">IF(BL$8=$C1034,"",IF($H1034="Producto","",IF(ISNUMBER(FIND(BL$8,$X1034,1)),$Y1034,"")))</f>
        <v/>
      </c>
    </row>
    <row r="1035" spans="1:120" ht="35.25" hidden="1" customHeight="1" x14ac:dyDescent="0.25">
      <c r="A1035" s="53" t="s">
        <v>4512</v>
      </c>
      <c r="B1035" s="53">
        <v>6000</v>
      </c>
      <c r="C1035" s="53" t="s">
        <v>71</v>
      </c>
      <c r="D1035" s="53" t="s">
        <v>3728</v>
      </c>
      <c r="E1035" s="53">
        <v>6</v>
      </c>
      <c r="F1035" s="53" t="s">
        <v>4006</v>
      </c>
      <c r="G1035" s="53" t="str">
        <f t="shared" si="1546"/>
        <v>6000-19</v>
      </c>
      <c r="H1035" s="53" t="s">
        <v>94</v>
      </c>
      <c r="I1035" s="53" t="s">
        <v>196</v>
      </c>
      <c r="J1035" s="53" t="s">
        <v>80</v>
      </c>
      <c r="K1035" s="53" t="s">
        <v>80</v>
      </c>
      <c r="L1035" s="53" t="s">
        <v>80</v>
      </c>
      <c r="M1035" s="53" t="s">
        <v>80</v>
      </c>
      <c r="N1035" s="53" t="s">
        <v>80</v>
      </c>
      <c r="O1035" s="53" t="s">
        <v>80</v>
      </c>
      <c r="P1035" s="53" t="s">
        <v>4007</v>
      </c>
      <c r="Q1035" s="52">
        <v>0.5</v>
      </c>
      <c r="R1035" s="119">
        <f>+Q1035*Q1034</f>
        <v>1.4999999999999999E-2</v>
      </c>
      <c r="S1035" s="53">
        <v>1</v>
      </c>
      <c r="T1035" s="53" t="s">
        <v>84</v>
      </c>
      <c r="U1035" s="53" t="s">
        <v>4008</v>
      </c>
      <c r="V1035" s="23">
        <v>44949</v>
      </c>
      <c r="W1035" s="23">
        <v>44995</v>
      </c>
      <c r="X1035" s="53" t="s">
        <v>2252</v>
      </c>
      <c r="Y1035" s="49" t="s">
        <v>97</v>
      </c>
      <c r="Z1035" s="59" t="s">
        <v>100</v>
      </c>
      <c r="AA1035" s="60">
        <v>1</v>
      </c>
      <c r="AB1035" s="62" t="s">
        <v>4009</v>
      </c>
      <c r="AC1035" s="62">
        <v>44995</v>
      </c>
      <c r="AD1035" s="60">
        <v>1</v>
      </c>
      <c r="AE1035" s="62" t="s">
        <v>4010</v>
      </c>
      <c r="AF1035" s="62">
        <v>44995</v>
      </c>
      <c r="AG1035" s="60" t="s">
        <v>79</v>
      </c>
      <c r="AH1035" s="60">
        <v>1</v>
      </c>
      <c r="AI1035" s="52">
        <f t="shared" si="1558"/>
        <v>1.4999999999999999E-2</v>
      </c>
      <c r="AJ1035" s="52">
        <f t="shared" ref="AJ1035:AJ1036" si="1640">+AI1035/R1035</f>
        <v>1</v>
      </c>
      <c r="AK1035" s="52"/>
      <c r="AL1035" s="239" t="str">
        <f t="shared" si="1577"/>
        <v/>
      </c>
      <c r="AM1035" s="239" t="str">
        <f t="shared" si="1578"/>
        <v/>
      </c>
      <c r="AN1035" s="239" t="str">
        <f t="shared" si="1579"/>
        <v/>
      </c>
      <c r="AO1035" s="239" t="str">
        <f t="shared" si="1580"/>
        <v/>
      </c>
      <c r="AP1035" s="239" t="str">
        <f t="shared" si="1581"/>
        <v/>
      </c>
      <c r="AQ1035" s="239" t="str">
        <f t="shared" si="1582"/>
        <v/>
      </c>
      <c r="AR1035" s="239" t="str">
        <f t="shared" si="1583"/>
        <v/>
      </c>
      <c r="AS1035" s="239" t="str">
        <f t="shared" si="1584"/>
        <v/>
      </c>
      <c r="AT1035" s="239" t="str">
        <f t="shared" si="1585"/>
        <v/>
      </c>
      <c r="AU1035" s="239" t="str">
        <f t="shared" si="1559"/>
        <v/>
      </c>
      <c r="AV1035" s="239" t="str">
        <f t="shared" si="1560"/>
        <v/>
      </c>
      <c r="AW1035" s="239" t="str">
        <f t="shared" si="1561"/>
        <v/>
      </c>
      <c r="AX1035" s="239" t="str">
        <f t="shared" si="1562"/>
        <v/>
      </c>
      <c r="AY1035" s="239" t="str">
        <f t="shared" si="1563"/>
        <v/>
      </c>
      <c r="AZ1035" s="239" t="str">
        <f t="shared" si="1564"/>
        <v/>
      </c>
      <c r="BA1035" s="239" t="str">
        <f t="shared" si="1565"/>
        <v/>
      </c>
      <c r="BB1035" s="239" t="str">
        <f t="shared" si="1566"/>
        <v/>
      </c>
      <c r="BC1035" s="239" t="str">
        <f t="shared" si="1567"/>
        <v/>
      </c>
      <c r="BD1035" s="239" t="str">
        <f t="shared" si="1568"/>
        <v/>
      </c>
      <c r="BE1035" s="239" t="str">
        <f t="shared" si="1569"/>
        <v/>
      </c>
      <c r="BF1035" s="239" t="str">
        <f t="shared" si="1570"/>
        <v/>
      </c>
      <c r="BG1035" s="239" t="str">
        <f t="shared" si="1571"/>
        <v/>
      </c>
      <c r="BH1035" s="239" t="str">
        <f t="shared" si="1572"/>
        <v/>
      </c>
      <c r="BI1035" s="239" t="str">
        <f t="shared" si="1573"/>
        <v/>
      </c>
      <c r="BJ1035" s="239" t="str">
        <f t="shared" si="1574"/>
        <v/>
      </c>
      <c r="BK1035" s="239" t="str">
        <f t="shared" si="1575"/>
        <v/>
      </c>
      <c r="BL1035" s="239" t="str">
        <f t="shared" si="1576"/>
        <v/>
      </c>
      <c r="BN1035" s="239" t="str">
        <f t="shared" si="1586"/>
        <v/>
      </c>
      <c r="BO1035" s="239" t="str">
        <f t="shared" si="1587"/>
        <v/>
      </c>
      <c r="BP1035" s="239" t="str">
        <f t="shared" si="1588"/>
        <v/>
      </c>
      <c r="BQ1035" s="239" t="str">
        <f t="shared" si="1589"/>
        <v/>
      </c>
      <c r="BR1035" s="239" t="str">
        <f t="shared" si="1590"/>
        <v/>
      </c>
      <c r="BS1035" s="239" t="str">
        <f t="shared" si="1591"/>
        <v/>
      </c>
      <c r="BT1035" s="239" t="str">
        <f t="shared" si="1592"/>
        <v/>
      </c>
      <c r="BU1035" s="239" t="str">
        <f t="shared" si="1593"/>
        <v/>
      </c>
      <c r="BV1035" s="239" t="str">
        <f t="shared" si="1594"/>
        <v/>
      </c>
      <c r="BW1035" s="239" t="str">
        <f t="shared" si="1595"/>
        <v/>
      </c>
      <c r="BX1035" s="239" t="str">
        <f t="shared" si="1596"/>
        <v/>
      </c>
      <c r="BY1035" s="239" t="str">
        <f t="shared" si="1597"/>
        <v/>
      </c>
      <c r="BZ1035" s="239" t="str">
        <f t="shared" si="1598"/>
        <v/>
      </c>
      <c r="CA1035" s="239" t="str">
        <f t="shared" si="1599"/>
        <v/>
      </c>
      <c r="CB1035" s="239" t="str">
        <f t="shared" si="1600"/>
        <v/>
      </c>
      <c r="CC1035" s="239" t="str">
        <f t="shared" si="1601"/>
        <v/>
      </c>
      <c r="CD1035" s="239" t="str">
        <f t="shared" si="1602"/>
        <v/>
      </c>
      <c r="CE1035" s="239" t="str">
        <f t="shared" si="1603"/>
        <v/>
      </c>
      <c r="CF1035" s="239" t="str">
        <f t="shared" si="1604"/>
        <v/>
      </c>
      <c r="CG1035" s="239" t="str">
        <f t="shared" si="1605"/>
        <v/>
      </c>
      <c r="CH1035" s="239" t="str">
        <f t="shared" si="1606"/>
        <v/>
      </c>
      <c r="CI1035" s="239" t="str">
        <f t="shared" si="1607"/>
        <v/>
      </c>
      <c r="CJ1035" s="239" t="str">
        <f t="shared" si="1608"/>
        <v/>
      </c>
      <c r="CK1035" s="239" t="str">
        <f t="shared" si="1609"/>
        <v/>
      </c>
      <c r="CL1035" s="239" t="str">
        <f t="shared" si="1610"/>
        <v/>
      </c>
      <c r="CM1035" s="239" t="str">
        <f t="shared" si="1611"/>
        <v/>
      </c>
      <c r="CN1035" s="239" t="str">
        <f t="shared" si="1612"/>
        <v/>
      </c>
      <c r="CP1035" s="239" t="str">
        <f t="shared" si="1613"/>
        <v/>
      </c>
      <c r="CQ1035" s="239" t="str">
        <f t="shared" si="1614"/>
        <v/>
      </c>
      <c r="CR1035" s="239" t="str">
        <f t="shared" si="1615"/>
        <v/>
      </c>
      <c r="CS1035" s="239" t="str">
        <f t="shared" si="1616"/>
        <v/>
      </c>
      <c r="CT1035" s="239" t="str">
        <f t="shared" si="1617"/>
        <v/>
      </c>
      <c r="CU1035" s="239" t="str">
        <f t="shared" si="1618"/>
        <v/>
      </c>
      <c r="CV1035" s="239" t="str">
        <f t="shared" si="1619"/>
        <v/>
      </c>
      <c r="CW1035" s="239" t="str">
        <f t="shared" si="1620"/>
        <v/>
      </c>
      <c r="CX1035" s="239" t="str">
        <f t="shared" si="1621"/>
        <v/>
      </c>
      <c r="CY1035" s="239" t="str">
        <f t="shared" si="1622"/>
        <v/>
      </c>
      <c r="CZ1035" s="239" t="str">
        <f t="shared" si="1623"/>
        <v/>
      </c>
      <c r="DA1035" s="239" t="str">
        <f t="shared" si="1624"/>
        <v/>
      </c>
      <c r="DB1035" s="239" t="str">
        <f t="shared" si="1625"/>
        <v/>
      </c>
      <c r="DC1035" s="239" t="str">
        <f t="shared" si="1626"/>
        <v/>
      </c>
      <c r="DD1035" s="239" t="str">
        <f t="shared" si="1627"/>
        <v/>
      </c>
      <c r="DE1035" s="239" t="str">
        <f t="shared" si="1628"/>
        <v/>
      </c>
      <c r="DF1035" s="239" t="str">
        <f t="shared" si="1629"/>
        <v/>
      </c>
      <c r="DG1035" s="239" t="str">
        <f t="shared" si="1630"/>
        <v/>
      </c>
      <c r="DH1035" s="239" t="str">
        <f t="shared" si="1631"/>
        <v/>
      </c>
      <c r="DI1035" s="239" t="str">
        <f t="shared" si="1632"/>
        <v/>
      </c>
      <c r="DJ1035" s="239" t="str">
        <f t="shared" si="1633"/>
        <v/>
      </c>
      <c r="DK1035" s="239" t="str">
        <f t="shared" si="1634"/>
        <v/>
      </c>
      <c r="DL1035" s="239" t="str">
        <f t="shared" si="1635"/>
        <v/>
      </c>
      <c r="DM1035" s="239" t="str">
        <f t="shared" si="1636"/>
        <v/>
      </c>
      <c r="DN1035" s="239" t="str">
        <f t="shared" si="1637"/>
        <v/>
      </c>
      <c r="DO1035" s="239" t="str">
        <f t="shared" si="1638"/>
        <v/>
      </c>
      <c r="DP1035" s="239" t="str">
        <f t="shared" si="1639"/>
        <v/>
      </c>
    </row>
    <row r="1036" spans="1:120" ht="35.25" hidden="1" customHeight="1" x14ac:dyDescent="0.25">
      <c r="A1036" s="53" t="s">
        <v>4512</v>
      </c>
      <c r="B1036" s="53">
        <v>6000</v>
      </c>
      <c r="C1036" s="53" t="s">
        <v>71</v>
      </c>
      <c r="D1036" s="53" t="s">
        <v>3728</v>
      </c>
      <c r="E1036" s="53">
        <v>6</v>
      </c>
      <c r="F1036" s="53" t="s">
        <v>4011</v>
      </c>
      <c r="G1036" s="53" t="str">
        <f t="shared" si="1546"/>
        <v>6000-19</v>
      </c>
      <c r="H1036" s="53" t="s">
        <v>94</v>
      </c>
      <c r="I1036" s="53" t="s">
        <v>196</v>
      </c>
      <c r="J1036" s="53" t="s">
        <v>80</v>
      </c>
      <c r="K1036" s="53" t="s">
        <v>80</v>
      </c>
      <c r="L1036" s="53" t="s">
        <v>80</v>
      </c>
      <c r="M1036" s="53" t="s">
        <v>80</v>
      </c>
      <c r="N1036" s="53" t="s">
        <v>80</v>
      </c>
      <c r="O1036" s="53" t="s">
        <v>80</v>
      </c>
      <c r="P1036" s="53" t="s">
        <v>4012</v>
      </c>
      <c r="Q1036" s="52">
        <v>0.5</v>
      </c>
      <c r="R1036" s="119">
        <f>+Q1036*Q1034</f>
        <v>1.4999999999999999E-2</v>
      </c>
      <c r="S1036" s="53">
        <v>1</v>
      </c>
      <c r="T1036" s="53" t="s">
        <v>84</v>
      </c>
      <c r="U1036" s="53" t="s">
        <v>4013</v>
      </c>
      <c r="V1036" s="23">
        <v>44998</v>
      </c>
      <c r="W1036" s="23">
        <v>45007</v>
      </c>
      <c r="X1036" s="53" t="s">
        <v>246</v>
      </c>
      <c r="Y1036" s="49" t="s">
        <v>97</v>
      </c>
      <c r="Z1036" s="59" t="s">
        <v>100</v>
      </c>
      <c r="AA1036" s="60">
        <v>1</v>
      </c>
      <c r="AB1036" s="62" t="s">
        <v>4014</v>
      </c>
      <c r="AC1036" s="62">
        <v>44998</v>
      </c>
      <c r="AD1036" s="60">
        <v>1</v>
      </c>
      <c r="AE1036" s="62" t="s">
        <v>4015</v>
      </c>
      <c r="AF1036" s="62">
        <v>44998</v>
      </c>
      <c r="AG1036" s="60" t="s">
        <v>79</v>
      </c>
      <c r="AH1036" s="60">
        <v>1</v>
      </c>
      <c r="AI1036" s="52">
        <f t="shared" si="1558"/>
        <v>1.4999999999999999E-2</v>
      </c>
      <c r="AJ1036" s="52">
        <f t="shared" si="1640"/>
        <v>1</v>
      </c>
      <c r="AK1036" s="52"/>
      <c r="AL1036" s="239" t="str">
        <f t="shared" si="1577"/>
        <v/>
      </c>
      <c r="AM1036" s="239" t="str">
        <f t="shared" si="1578"/>
        <v/>
      </c>
      <c r="AN1036" s="239">
        <f t="shared" si="1579"/>
        <v>1</v>
      </c>
      <c r="AO1036" s="239" t="str">
        <f t="shared" si="1580"/>
        <v/>
      </c>
      <c r="AP1036" s="239" t="str">
        <f t="shared" si="1581"/>
        <v/>
      </c>
      <c r="AQ1036" s="239" t="str">
        <f t="shared" si="1582"/>
        <v/>
      </c>
      <c r="AR1036" s="239" t="str">
        <f t="shared" si="1583"/>
        <v/>
      </c>
      <c r="AS1036" s="239" t="str">
        <f t="shared" si="1584"/>
        <v/>
      </c>
      <c r="AT1036" s="239" t="str">
        <f t="shared" si="1585"/>
        <v/>
      </c>
      <c r="AU1036" s="239" t="str">
        <f t="shared" si="1559"/>
        <v/>
      </c>
      <c r="AV1036" s="239" t="str">
        <f t="shared" si="1560"/>
        <v/>
      </c>
      <c r="AW1036" s="239" t="str">
        <f t="shared" si="1561"/>
        <v/>
      </c>
      <c r="AX1036" s="239" t="str">
        <f t="shared" si="1562"/>
        <v/>
      </c>
      <c r="AY1036" s="239" t="str">
        <f t="shared" si="1563"/>
        <v/>
      </c>
      <c r="AZ1036" s="239" t="str">
        <f t="shared" si="1564"/>
        <v/>
      </c>
      <c r="BA1036" s="239" t="str">
        <f t="shared" si="1565"/>
        <v/>
      </c>
      <c r="BB1036" s="239" t="str">
        <f t="shared" si="1566"/>
        <v/>
      </c>
      <c r="BC1036" s="239" t="str">
        <f t="shared" si="1567"/>
        <v/>
      </c>
      <c r="BD1036" s="239" t="str">
        <f t="shared" si="1568"/>
        <v/>
      </c>
      <c r="BE1036" s="239" t="str">
        <f t="shared" si="1569"/>
        <v/>
      </c>
      <c r="BF1036" s="239" t="str">
        <f t="shared" si="1570"/>
        <v/>
      </c>
      <c r="BG1036" s="239" t="str">
        <f t="shared" si="1571"/>
        <v/>
      </c>
      <c r="BH1036" s="239" t="str">
        <f t="shared" si="1572"/>
        <v/>
      </c>
      <c r="BI1036" s="239" t="str">
        <f t="shared" si="1573"/>
        <v/>
      </c>
      <c r="BJ1036" s="239" t="str">
        <f t="shared" si="1574"/>
        <v/>
      </c>
      <c r="BK1036" s="239" t="str">
        <f t="shared" si="1575"/>
        <v/>
      </c>
      <c r="BL1036" s="239" t="str">
        <f t="shared" si="1576"/>
        <v/>
      </c>
      <c r="BN1036" s="239" t="str">
        <f t="shared" si="1586"/>
        <v/>
      </c>
      <c r="BO1036" s="239" t="str">
        <f t="shared" si="1587"/>
        <v/>
      </c>
      <c r="BP1036" s="239">
        <f t="shared" si="1588"/>
        <v>1</v>
      </c>
      <c r="BQ1036" s="239" t="str">
        <f t="shared" si="1589"/>
        <v/>
      </c>
      <c r="BR1036" s="239" t="str">
        <f t="shared" si="1590"/>
        <v/>
      </c>
      <c r="BS1036" s="239" t="str">
        <f t="shared" si="1591"/>
        <v/>
      </c>
      <c r="BT1036" s="239" t="str">
        <f t="shared" si="1592"/>
        <v/>
      </c>
      <c r="BU1036" s="239" t="str">
        <f t="shared" si="1593"/>
        <v/>
      </c>
      <c r="BV1036" s="239" t="str">
        <f t="shared" si="1594"/>
        <v/>
      </c>
      <c r="BW1036" s="239" t="str">
        <f t="shared" si="1595"/>
        <v/>
      </c>
      <c r="BX1036" s="239" t="str">
        <f t="shared" si="1596"/>
        <v/>
      </c>
      <c r="BY1036" s="239" t="str">
        <f t="shared" si="1597"/>
        <v/>
      </c>
      <c r="BZ1036" s="239" t="str">
        <f t="shared" si="1598"/>
        <v/>
      </c>
      <c r="CA1036" s="239" t="str">
        <f t="shared" si="1599"/>
        <v/>
      </c>
      <c r="CB1036" s="239" t="str">
        <f t="shared" si="1600"/>
        <v/>
      </c>
      <c r="CC1036" s="239" t="str">
        <f t="shared" si="1601"/>
        <v/>
      </c>
      <c r="CD1036" s="239" t="str">
        <f t="shared" si="1602"/>
        <v/>
      </c>
      <c r="CE1036" s="239" t="str">
        <f t="shared" si="1603"/>
        <v/>
      </c>
      <c r="CF1036" s="239" t="str">
        <f t="shared" si="1604"/>
        <v/>
      </c>
      <c r="CG1036" s="239" t="str">
        <f t="shared" si="1605"/>
        <v/>
      </c>
      <c r="CH1036" s="239" t="str">
        <f t="shared" si="1606"/>
        <v/>
      </c>
      <c r="CI1036" s="239" t="str">
        <f t="shared" si="1607"/>
        <v/>
      </c>
      <c r="CJ1036" s="239" t="str">
        <f t="shared" si="1608"/>
        <v/>
      </c>
      <c r="CK1036" s="239" t="str">
        <f t="shared" si="1609"/>
        <v/>
      </c>
      <c r="CL1036" s="239" t="str">
        <f t="shared" si="1610"/>
        <v/>
      </c>
      <c r="CM1036" s="239" t="str">
        <f t="shared" si="1611"/>
        <v/>
      </c>
      <c r="CN1036" s="239" t="str">
        <f t="shared" si="1612"/>
        <v/>
      </c>
      <c r="CP1036" s="239" t="str">
        <f t="shared" si="1613"/>
        <v/>
      </c>
      <c r="CQ1036" s="239" t="str">
        <f t="shared" si="1614"/>
        <v/>
      </c>
      <c r="CR1036" s="239" t="str">
        <f t="shared" si="1615"/>
        <v>1er trimestre</v>
      </c>
      <c r="CS1036" s="239" t="str">
        <f t="shared" si="1616"/>
        <v/>
      </c>
      <c r="CT1036" s="239" t="str">
        <f t="shared" si="1617"/>
        <v/>
      </c>
      <c r="CU1036" s="239" t="str">
        <f t="shared" si="1618"/>
        <v/>
      </c>
      <c r="CV1036" s="239" t="str">
        <f t="shared" si="1619"/>
        <v/>
      </c>
      <c r="CW1036" s="239" t="str">
        <f t="shared" si="1620"/>
        <v/>
      </c>
      <c r="CX1036" s="239" t="str">
        <f t="shared" si="1621"/>
        <v/>
      </c>
      <c r="CY1036" s="239" t="str">
        <f t="shared" si="1622"/>
        <v/>
      </c>
      <c r="CZ1036" s="239" t="str">
        <f t="shared" si="1623"/>
        <v/>
      </c>
      <c r="DA1036" s="239" t="str">
        <f t="shared" si="1624"/>
        <v/>
      </c>
      <c r="DB1036" s="239" t="str">
        <f t="shared" si="1625"/>
        <v/>
      </c>
      <c r="DC1036" s="239" t="str">
        <f t="shared" si="1626"/>
        <v/>
      </c>
      <c r="DD1036" s="239" t="str">
        <f t="shared" si="1627"/>
        <v/>
      </c>
      <c r="DE1036" s="239" t="str">
        <f t="shared" si="1628"/>
        <v/>
      </c>
      <c r="DF1036" s="239" t="str">
        <f t="shared" si="1629"/>
        <v/>
      </c>
      <c r="DG1036" s="239" t="str">
        <f t="shared" si="1630"/>
        <v/>
      </c>
      <c r="DH1036" s="239" t="str">
        <f t="shared" si="1631"/>
        <v/>
      </c>
      <c r="DI1036" s="239" t="str">
        <f t="shared" si="1632"/>
        <v/>
      </c>
      <c r="DJ1036" s="239" t="str">
        <f t="shared" si="1633"/>
        <v/>
      </c>
      <c r="DK1036" s="239" t="str">
        <f t="shared" si="1634"/>
        <v/>
      </c>
      <c r="DL1036" s="239" t="str">
        <f t="shared" si="1635"/>
        <v/>
      </c>
      <c r="DM1036" s="239" t="str">
        <f t="shared" si="1636"/>
        <v/>
      </c>
      <c r="DN1036" s="239" t="str">
        <f t="shared" si="1637"/>
        <v/>
      </c>
      <c r="DO1036" s="239" t="str">
        <f t="shared" si="1638"/>
        <v/>
      </c>
      <c r="DP1036" s="239" t="str">
        <f t="shared" si="1639"/>
        <v/>
      </c>
    </row>
    <row r="1037" spans="1:120" ht="35.25" hidden="1" customHeight="1" x14ac:dyDescent="0.25">
      <c r="A1037" s="49" t="s">
        <v>4512</v>
      </c>
      <c r="B1037" s="49">
        <v>6000</v>
      </c>
      <c r="C1037" s="49" t="s">
        <v>71</v>
      </c>
      <c r="D1037" s="49" t="s">
        <v>3728</v>
      </c>
      <c r="E1037" s="49">
        <v>6</v>
      </c>
      <c r="F1037" s="49" t="s">
        <v>4016</v>
      </c>
      <c r="G1037" s="49" t="str">
        <f t="shared" si="1546"/>
        <v>6000-20</v>
      </c>
      <c r="H1037" s="49" t="s">
        <v>75</v>
      </c>
      <c r="I1037" s="49" t="s">
        <v>196</v>
      </c>
      <c r="J1037" s="49" t="s">
        <v>732</v>
      </c>
      <c r="K1037" s="49" t="s">
        <v>835</v>
      </c>
      <c r="L1037" s="49" t="s">
        <v>79</v>
      </c>
      <c r="M1037" s="49" t="s">
        <v>3730</v>
      </c>
      <c r="N1037" s="49" t="s">
        <v>242</v>
      </c>
      <c r="O1037" s="49" t="s">
        <v>516</v>
      </c>
      <c r="P1037" s="49" t="s">
        <v>4017</v>
      </c>
      <c r="Q1037" s="50">
        <v>0.03</v>
      </c>
      <c r="R1037" s="50"/>
      <c r="S1037" s="49">
        <v>1</v>
      </c>
      <c r="T1037" s="49" t="s">
        <v>84</v>
      </c>
      <c r="U1037" s="49" t="s">
        <v>4018</v>
      </c>
      <c r="V1037" s="51">
        <v>44936</v>
      </c>
      <c r="W1037" s="51">
        <v>44973</v>
      </c>
      <c r="X1037" s="49" t="s">
        <v>3979</v>
      </c>
      <c r="Y1037" s="49" t="s">
        <v>97</v>
      </c>
      <c r="Z1037" s="59" t="s">
        <v>100</v>
      </c>
      <c r="AA1037" s="60">
        <v>1</v>
      </c>
      <c r="AB1037" s="62" t="s">
        <v>4019</v>
      </c>
      <c r="AC1037" s="62">
        <v>44970</v>
      </c>
      <c r="AD1037" s="60">
        <v>1</v>
      </c>
      <c r="AE1037" s="62" t="s">
        <v>4005</v>
      </c>
      <c r="AF1037" s="62">
        <v>44970</v>
      </c>
      <c r="AG1037" s="57" t="s">
        <v>79</v>
      </c>
      <c r="AH1037" s="52" t="s">
        <v>92</v>
      </c>
      <c r="AI1037" s="52">
        <f t="shared" si="1558"/>
        <v>0.03</v>
      </c>
      <c r="AJ1037" s="52"/>
      <c r="AK1037" s="52"/>
      <c r="AL1037" s="239" t="str">
        <f t="shared" si="1577"/>
        <v/>
      </c>
      <c r="AM1037" s="239" t="str">
        <f t="shared" si="1578"/>
        <v/>
      </c>
      <c r="AN1037" s="239" t="str">
        <f t="shared" si="1579"/>
        <v/>
      </c>
      <c r="AO1037" s="239" t="str">
        <f t="shared" si="1580"/>
        <v/>
      </c>
      <c r="AP1037" s="239" t="str">
        <f t="shared" si="1581"/>
        <v/>
      </c>
      <c r="AQ1037" s="239" t="str">
        <f t="shared" si="1582"/>
        <v/>
      </c>
      <c r="AR1037" s="239" t="str">
        <f t="shared" si="1583"/>
        <v/>
      </c>
      <c r="AS1037" s="239" t="str">
        <f t="shared" si="1584"/>
        <v/>
      </c>
      <c r="AT1037" s="239" t="str">
        <f t="shared" si="1585"/>
        <v/>
      </c>
      <c r="AU1037" s="239" t="str">
        <f t="shared" si="1559"/>
        <v/>
      </c>
      <c r="AV1037" s="239" t="str">
        <f t="shared" si="1560"/>
        <v/>
      </c>
      <c r="AW1037" s="239" t="str">
        <f t="shared" si="1561"/>
        <v/>
      </c>
      <c r="AX1037" s="239" t="str">
        <f t="shared" si="1562"/>
        <v/>
      </c>
      <c r="AY1037" s="239" t="str">
        <f t="shared" si="1563"/>
        <v/>
      </c>
      <c r="AZ1037" s="239" t="str">
        <f t="shared" si="1564"/>
        <v/>
      </c>
      <c r="BA1037" s="239" t="str">
        <f t="shared" si="1565"/>
        <v/>
      </c>
      <c r="BB1037" s="239" t="str">
        <f t="shared" si="1566"/>
        <v/>
      </c>
      <c r="BC1037" s="239" t="str">
        <f t="shared" si="1567"/>
        <v/>
      </c>
      <c r="BD1037" s="239" t="str">
        <f t="shared" si="1568"/>
        <v/>
      </c>
      <c r="BE1037" s="239" t="str">
        <f t="shared" si="1569"/>
        <v/>
      </c>
      <c r="BF1037" s="239" t="str">
        <f t="shared" si="1570"/>
        <v/>
      </c>
      <c r="BG1037" s="239" t="str">
        <f t="shared" si="1571"/>
        <v/>
      </c>
      <c r="BH1037" s="239" t="str">
        <f t="shared" si="1572"/>
        <v/>
      </c>
      <c r="BI1037" s="239" t="str">
        <f t="shared" si="1573"/>
        <v/>
      </c>
      <c r="BJ1037" s="239" t="str">
        <f t="shared" si="1574"/>
        <v/>
      </c>
      <c r="BK1037" s="239" t="str">
        <f t="shared" si="1575"/>
        <v/>
      </c>
      <c r="BL1037" s="239" t="str">
        <f t="shared" si="1576"/>
        <v/>
      </c>
      <c r="BN1037" s="239" t="str">
        <f t="shared" si="1586"/>
        <v/>
      </c>
      <c r="BO1037" s="239" t="str">
        <f t="shared" si="1587"/>
        <v/>
      </c>
      <c r="BP1037" s="239" t="str">
        <f t="shared" si="1588"/>
        <v/>
      </c>
      <c r="BQ1037" s="239" t="str">
        <f t="shared" si="1589"/>
        <v/>
      </c>
      <c r="BR1037" s="239" t="str">
        <f t="shared" si="1590"/>
        <v/>
      </c>
      <c r="BS1037" s="239" t="str">
        <f t="shared" si="1591"/>
        <v/>
      </c>
      <c r="BT1037" s="239" t="str">
        <f t="shared" si="1592"/>
        <v/>
      </c>
      <c r="BU1037" s="239" t="str">
        <f t="shared" si="1593"/>
        <v/>
      </c>
      <c r="BV1037" s="239" t="str">
        <f t="shared" si="1594"/>
        <v/>
      </c>
      <c r="BW1037" s="239" t="str">
        <f t="shared" si="1595"/>
        <v/>
      </c>
      <c r="BX1037" s="239" t="str">
        <f t="shared" si="1596"/>
        <v/>
      </c>
      <c r="BY1037" s="239" t="str">
        <f t="shared" si="1597"/>
        <v/>
      </c>
      <c r="BZ1037" s="239" t="str">
        <f t="shared" si="1598"/>
        <v/>
      </c>
      <c r="CA1037" s="239" t="str">
        <f t="shared" si="1599"/>
        <v/>
      </c>
      <c r="CB1037" s="239" t="str">
        <f t="shared" si="1600"/>
        <v/>
      </c>
      <c r="CC1037" s="239" t="str">
        <f t="shared" si="1601"/>
        <v/>
      </c>
      <c r="CD1037" s="239" t="str">
        <f t="shared" si="1602"/>
        <v/>
      </c>
      <c r="CE1037" s="239" t="str">
        <f t="shared" si="1603"/>
        <v/>
      </c>
      <c r="CF1037" s="239" t="str">
        <f t="shared" si="1604"/>
        <v/>
      </c>
      <c r="CG1037" s="239" t="str">
        <f t="shared" si="1605"/>
        <v/>
      </c>
      <c r="CH1037" s="239" t="str">
        <f t="shared" si="1606"/>
        <v/>
      </c>
      <c r="CI1037" s="239" t="str">
        <f t="shared" si="1607"/>
        <v/>
      </c>
      <c r="CJ1037" s="239" t="str">
        <f t="shared" si="1608"/>
        <v/>
      </c>
      <c r="CK1037" s="239" t="str">
        <f t="shared" si="1609"/>
        <v/>
      </c>
      <c r="CL1037" s="239" t="str">
        <f t="shared" si="1610"/>
        <v/>
      </c>
      <c r="CM1037" s="239" t="str">
        <f t="shared" si="1611"/>
        <v/>
      </c>
      <c r="CN1037" s="239" t="str">
        <f t="shared" si="1612"/>
        <v/>
      </c>
      <c r="CP1037" s="239" t="str">
        <f t="shared" si="1613"/>
        <v/>
      </c>
      <c r="CQ1037" s="239" t="str">
        <f t="shared" si="1614"/>
        <v/>
      </c>
      <c r="CR1037" s="239" t="str">
        <f t="shared" si="1615"/>
        <v/>
      </c>
      <c r="CS1037" s="239" t="str">
        <f t="shared" si="1616"/>
        <v/>
      </c>
      <c r="CT1037" s="239" t="str">
        <f t="shared" si="1617"/>
        <v/>
      </c>
      <c r="CU1037" s="239" t="str">
        <f t="shared" si="1618"/>
        <v/>
      </c>
      <c r="CV1037" s="239" t="str">
        <f t="shared" si="1619"/>
        <v/>
      </c>
      <c r="CW1037" s="239" t="str">
        <f t="shared" si="1620"/>
        <v/>
      </c>
      <c r="CX1037" s="239" t="str">
        <f t="shared" si="1621"/>
        <v/>
      </c>
      <c r="CY1037" s="239" t="str">
        <f t="shared" si="1622"/>
        <v/>
      </c>
      <c r="CZ1037" s="239" t="str">
        <f t="shared" si="1623"/>
        <v/>
      </c>
      <c r="DA1037" s="239" t="str">
        <f t="shared" si="1624"/>
        <v/>
      </c>
      <c r="DB1037" s="239" t="str">
        <f t="shared" si="1625"/>
        <v/>
      </c>
      <c r="DC1037" s="239" t="str">
        <f t="shared" si="1626"/>
        <v/>
      </c>
      <c r="DD1037" s="239" t="str">
        <f t="shared" si="1627"/>
        <v/>
      </c>
      <c r="DE1037" s="239" t="str">
        <f t="shared" si="1628"/>
        <v/>
      </c>
      <c r="DF1037" s="239" t="str">
        <f t="shared" si="1629"/>
        <v/>
      </c>
      <c r="DG1037" s="239" t="str">
        <f t="shared" si="1630"/>
        <v/>
      </c>
      <c r="DH1037" s="239" t="str">
        <f t="shared" si="1631"/>
        <v/>
      </c>
      <c r="DI1037" s="239" t="str">
        <f t="shared" si="1632"/>
        <v/>
      </c>
      <c r="DJ1037" s="239" t="str">
        <f t="shared" si="1633"/>
        <v/>
      </c>
      <c r="DK1037" s="239" t="str">
        <f t="shared" si="1634"/>
        <v/>
      </c>
      <c r="DL1037" s="239" t="str">
        <f t="shared" si="1635"/>
        <v/>
      </c>
      <c r="DM1037" s="239" t="str">
        <f t="shared" si="1636"/>
        <v/>
      </c>
      <c r="DN1037" s="239" t="str">
        <f t="shared" si="1637"/>
        <v/>
      </c>
      <c r="DO1037" s="239" t="str">
        <f t="shared" si="1638"/>
        <v/>
      </c>
      <c r="DP1037" s="239" t="str">
        <f t="shared" si="1639"/>
        <v/>
      </c>
    </row>
    <row r="1038" spans="1:120" ht="35.25" hidden="1" customHeight="1" x14ac:dyDescent="0.25">
      <c r="A1038" s="53" t="s">
        <v>4512</v>
      </c>
      <c r="B1038" s="53">
        <v>6000</v>
      </c>
      <c r="C1038" s="53" t="s">
        <v>71</v>
      </c>
      <c r="D1038" s="53" t="s">
        <v>3728</v>
      </c>
      <c r="E1038" s="53">
        <v>6</v>
      </c>
      <c r="F1038" s="53" t="s">
        <v>4020</v>
      </c>
      <c r="G1038" s="53" t="str">
        <f t="shared" si="1546"/>
        <v>6000-20</v>
      </c>
      <c r="H1038" s="53" t="s">
        <v>94</v>
      </c>
      <c r="I1038" s="53" t="s">
        <v>196</v>
      </c>
      <c r="J1038" s="53" t="s">
        <v>80</v>
      </c>
      <c r="K1038" s="53" t="s">
        <v>80</v>
      </c>
      <c r="L1038" s="53" t="s">
        <v>80</v>
      </c>
      <c r="M1038" s="53" t="s">
        <v>80</v>
      </c>
      <c r="N1038" s="53" t="s">
        <v>80</v>
      </c>
      <c r="O1038" s="53" t="s">
        <v>80</v>
      </c>
      <c r="P1038" s="53" t="s">
        <v>4021</v>
      </c>
      <c r="Q1038" s="52">
        <v>0.3</v>
      </c>
      <c r="R1038" s="119">
        <f>+Q1038*Q1037</f>
        <v>8.9999999999999993E-3</v>
      </c>
      <c r="S1038" s="53">
        <v>1</v>
      </c>
      <c r="T1038" s="53" t="s">
        <v>84</v>
      </c>
      <c r="U1038" s="53" t="s">
        <v>4013</v>
      </c>
      <c r="V1038" s="23">
        <v>44936</v>
      </c>
      <c r="W1038" s="23">
        <v>44945</v>
      </c>
      <c r="X1038" s="53" t="s">
        <v>246</v>
      </c>
      <c r="Y1038" s="49" t="s">
        <v>97</v>
      </c>
      <c r="Z1038" s="59" t="s">
        <v>100</v>
      </c>
      <c r="AA1038" s="60">
        <v>1</v>
      </c>
      <c r="AB1038" s="62" t="s">
        <v>4022</v>
      </c>
      <c r="AC1038" s="62">
        <v>44944</v>
      </c>
      <c r="AD1038" s="60">
        <v>1</v>
      </c>
      <c r="AE1038" s="62" t="s">
        <v>4023</v>
      </c>
      <c r="AF1038" s="62">
        <v>44944</v>
      </c>
      <c r="AG1038" s="60" t="s">
        <v>79</v>
      </c>
      <c r="AH1038" s="60">
        <v>1</v>
      </c>
      <c r="AI1038" s="52">
        <f t="shared" si="1558"/>
        <v>8.9999999999999993E-3</v>
      </c>
      <c r="AJ1038" s="52">
        <f t="shared" ref="AJ1038:AJ1040" si="1641">+AI1038/R1038</f>
        <v>1</v>
      </c>
      <c r="AK1038" s="52"/>
      <c r="AL1038" s="239" t="str">
        <f t="shared" si="1577"/>
        <v/>
      </c>
      <c r="AM1038" s="239" t="str">
        <f t="shared" si="1578"/>
        <v/>
      </c>
      <c r="AN1038" s="239">
        <f t="shared" si="1579"/>
        <v>1</v>
      </c>
      <c r="AO1038" s="239" t="str">
        <f t="shared" si="1580"/>
        <v/>
      </c>
      <c r="AP1038" s="239" t="str">
        <f t="shared" si="1581"/>
        <v/>
      </c>
      <c r="AQ1038" s="239" t="str">
        <f t="shared" si="1582"/>
        <v/>
      </c>
      <c r="AR1038" s="239" t="str">
        <f t="shared" si="1583"/>
        <v/>
      </c>
      <c r="AS1038" s="239" t="str">
        <f t="shared" si="1584"/>
        <v/>
      </c>
      <c r="AT1038" s="239" t="str">
        <f t="shared" si="1585"/>
        <v/>
      </c>
      <c r="AU1038" s="239" t="str">
        <f t="shared" si="1559"/>
        <v/>
      </c>
      <c r="AV1038" s="239" t="str">
        <f t="shared" si="1560"/>
        <v/>
      </c>
      <c r="AW1038" s="239" t="str">
        <f t="shared" si="1561"/>
        <v/>
      </c>
      <c r="AX1038" s="239" t="str">
        <f t="shared" si="1562"/>
        <v/>
      </c>
      <c r="AY1038" s="239" t="str">
        <f t="shared" si="1563"/>
        <v/>
      </c>
      <c r="AZ1038" s="239" t="str">
        <f t="shared" si="1564"/>
        <v/>
      </c>
      <c r="BA1038" s="239" t="str">
        <f t="shared" si="1565"/>
        <v/>
      </c>
      <c r="BB1038" s="239" t="str">
        <f t="shared" si="1566"/>
        <v/>
      </c>
      <c r="BC1038" s="239" t="str">
        <f t="shared" si="1567"/>
        <v/>
      </c>
      <c r="BD1038" s="239" t="str">
        <f t="shared" si="1568"/>
        <v/>
      </c>
      <c r="BE1038" s="239" t="str">
        <f t="shared" si="1569"/>
        <v/>
      </c>
      <c r="BF1038" s="239" t="str">
        <f t="shared" si="1570"/>
        <v/>
      </c>
      <c r="BG1038" s="239" t="str">
        <f t="shared" si="1571"/>
        <v/>
      </c>
      <c r="BH1038" s="239" t="str">
        <f t="shared" si="1572"/>
        <v/>
      </c>
      <c r="BI1038" s="239" t="str">
        <f t="shared" si="1573"/>
        <v/>
      </c>
      <c r="BJ1038" s="239" t="str">
        <f t="shared" si="1574"/>
        <v/>
      </c>
      <c r="BK1038" s="239" t="str">
        <f t="shared" si="1575"/>
        <v/>
      </c>
      <c r="BL1038" s="239" t="str">
        <f t="shared" si="1576"/>
        <v/>
      </c>
      <c r="BN1038" s="239" t="str">
        <f t="shared" si="1586"/>
        <v/>
      </c>
      <c r="BO1038" s="239" t="str">
        <f t="shared" si="1587"/>
        <v/>
      </c>
      <c r="BP1038" s="239">
        <f t="shared" si="1588"/>
        <v>1</v>
      </c>
      <c r="BQ1038" s="239" t="str">
        <f t="shared" si="1589"/>
        <v/>
      </c>
      <c r="BR1038" s="239" t="str">
        <f t="shared" si="1590"/>
        <v/>
      </c>
      <c r="BS1038" s="239" t="str">
        <f t="shared" si="1591"/>
        <v/>
      </c>
      <c r="BT1038" s="239" t="str">
        <f t="shared" si="1592"/>
        <v/>
      </c>
      <c r="BU1038" s="239" t="str">
        <f t="shared" si="1593"/>
        <v/>
      </c>
      <c r="BV1038" s="239" t="str">
        <f t="shared" si="1594"/>
        <v/>
      </c>
      <c r="BW1038" s="239" t="str">
        <f t="shared" si="1595"/>
        <v/>
      </c>
      <c r="BX1038" s="239" t="str">
        <f t="shared" si="1596"/>
        <v/>
      </c>
      <c r="BY1038" s="239" t="str">
        <f t="shared" si="1597"/>
        <v/>
      </c>
      <c r="BZ1038" s="239" t="str">
        <f t="shared" si="1598"/>
        <v/>
      </c>
      <c r="CA1038" s="239" t="str">
        <f t="shared" si="1599"/>
        <v/>
      </c>
      <c r="CB1038" s="239" t="str">
        <f t="shared" si="1600"/>
        <v/>
      </c>
      <c r="CC1038" s="239" t="str">
        <f t="shared" si="1601"/>
        <v/>
      </c>
      <c r="CD1038" s="239" t="str">
        <f t="shared" si="1602"/>
        <v/>
      </c>
      <c r="CE1038" s="239" t="str">
        <f t="shared" si="1603"/>
        <v/>
      </c>
      <c r="CF1038" s="239" t="str">
        <f t="shared" si="1604"/>
        <v/>
      </c>
      <c r="CG1038" s="239" t="str">
        <f t="shared" si="1605"/>
        <v/>
      </c>
      <c r="CH1038" s="239" t="str">
        <f t="shared" si="1606"/>
        <v/>
      </c>
      <c r="CI1038" s="239" t="str">
        <f t="shared" si="1607"/>
        <v/>
      </c>
      <c r="CJ1038" s="239" t="str">
        <f t="shared" si="1608"/>
        <v/>
      </c>
      <c r="CK1038" s="239" t="str">
        <f t="shared" si="1609"/>
        <v/>
      </c>
      <c r="CL1038" s="239" t="str">
        <f t="shared" si="1610"/>
        <v/>
      </c>
      <c r="CM1038" s="239" t="str">
        <f t="shared" si="1611"/>
        <v/>
      </c>
      <c r="CN1038" s="239" t="str">
        <f t="shared" si="1612"/>
        <v/>
      </c>
      <c r="CP1038" s="239" t="str">
        <f t="shared" si="1613"/>
        <v/>
      </c>
      <c r="CQ1038" s="239" t="str">
        <f t="shared" si="1614"/>
        <v/>
      </c>
      <c r="CR1038" s="239" t="str">
        <f t="shared" si="1615"/>
        <v>1er trimestre</v>
      </c>
      <c r="CS1038" s="239" t="str">
        <f t="shared" si="1616"/>
        <v/>
      </c>
      <c r="CT1038" s="239" t="str">
        <f t="shared" si="1617"/>
        <v/>
      </c>
      <c r="CU1038" s="239" t="str">
        <f t="shared" si="1618"/>
        <v/>
      </c>
      <c r="CV1038" s="239" t="str">
        <f t="shared" si="1619"/>
        <v/>
      </c>
      <c r="CW1038" s="239" t="str">
        <f t="shared" si="1620"/>
        <v/>
      </c>
      <c r="CX1038" s="239" t="str">
        <f t="shared" si="1621"/>
        <v/>
      </c>
      <c r="CY1038" s="239" t="str">
        <f t="shared" si="1622"/>
        <v/>
      </c>
      <c r="CZ1038" s="239" t="str">
        <f t="shared" si="1623"/>
        <v/>
      </c>
      <c r="DA1038" s="239" t="str">
        <f t="shared" si="1624"/>
        <v/>
      </c>
      <c r="DB1038" s="239" t="str">
        <f t="shared" si="1625"/>
        <v/>
      </c>
      <c r="DC1038" s="239" t="str">
        <f t="shared" si="1626"/>
        <v/>
      </c>
      <c r="DD1038" s="239" t="str">
        <f t="shared" si="1627"/>
        <v/>
      </c>
      <c r="DE1038" s="239" t="str">
        <f t="shared" si="1628"/>
        <v/>
      </c>
      <c r="DF1038" s="239" t="str">
        <f t="shared" si="1629"/>
        <v/>
      </c>
      <c r="DG1038" s="239" t="str">
        <f t="shared" si="1630"/>
        <v/>
      </c>
      <c r="DH1038" s="239" t="str">
        <f t="shared" si="1631"/>
        <v/>
      </c>
      <c r="DI1038" s="239" t="str">
        <f t="shared" si="1632"/>
        <v/>
      </c>
      <c r="DJ1038" s="239" t="str">
        <f t="shared" si="1633"/>
        <v/>
      </c>
      <c r="DK1038" s="239" t="str">
        <f t="shared" si="1634"/>
        <v/>
      </c>
      <c r="DL1038" s="239" t="str">
        <f t="shared" si="1635"/>
        <v/>
      </c>
      <c r="DM1038" s="239" t="str">
        <f t="shared" si="1636"/>
        <v/>
      </c>
      <c r="DN1038" s="239" t="str">
        <f t="shared" si="1637"/>
        <v/>
      </c>
      <c r="DO1038" s="239" t="str">
        <f t="shared" si="1638"/>
        <v/>
      </c>
      <c r="DP1038" s="239" t="str">
        <f t="shared" si="1639"/>
        <v/>
      </c>
    </row>
    <row r="1039" spans="1:120" ht="35.25" hidden="1" customHeight="1" x14ac:dyDescent="0.25">
      <c r="A1039" s="53" t="s">
        <v>4512</v>
      </c>
      <c r="B1039" s="53">
        <v>6000</v>
      </c>
      <c r="C1039" s="53" t="s">
        <v>71</v>
      </c>
      <c r="D1039" s="53" t="s">
        <v>3728</v>
      </c>
      <c r="E1039" s="53">
        <v>6</v>
      </c>
      <c r="F1039" s="53" t="s">
        <v>4024</v>
      </c>
      <c r="G1039" s="53" t="str">
        <f t="shared" si="1546"/>
        <v>6000-20</v>
      </c>
      <c r="H1039" s="53" t="s">
        <v>94</v>
      </c>
      <c r="I1039" s="53" t="s">
        <v>196</v>
      </c>
      <c r="J1039" s="53" t="s">
        <v>80</v>
      </c>
      <c r="K1039" s="53" t="s">
        <v>80</v>
      </c>
      <c r="L1039" s="53" t="s">
        <v>80</v>
      </c>
      <c r="M1039" s="53" t="s">
        <v>80</v>
      </c>
      <c r="N1039" s="53" t="s">
        <v>80</v>
      </c>
      <c r="O1039" s="53" t="s">
        <v>80</v>
      </c>
      <c r="P1039" s="53" t="s">
        <v>4025</v>
      </c>
      <c r="Q1039" s="52">
        <v>0.35</v>
      </c>
      <c r="R1039" s="119">
        <f>+Q1039*Q1037</f>
        <v>1.0499999999999999E-2</v>
      </c>
      <c r="S1039" s="53">
        <v>1</v>
      </c>
      <c r="T1039" s="53" t="s">
        <v>84</v>
      </c>
      <c r="U1039" s="53" t="s">
        <v>4008</v>
      </c>
      <c r="V1039" s="23">
        <v>44956</v>
      </c>
      <c r="W1039" s="23">
        <v>44967</v>
      </c>
      <c r="X1039" s="53" t="s">
        <v>2252</v>
      </c>
      <c r="Y1039" s="49" t="s">
        <v>97</v>
      </c>
      <c r="Z1039" s="59" t="s">
        <v>100</v>
      </c>
      <c r="AA1039" s="60">
        <v>1</v>
      </c>
      <c r="AB1039" s="62" t="s">
        <v>4026</v>
      </c>
      <c r="AC1039" s="62">
        <v>44967</v>
      </c>
      <c r="AD1039" s="60">
        <v>1</v>
      </c>
      <c r="AE1039" s="62" t="s">
        <v>4027</v>
      </c>
      <c r="AF1039" s="62">
        <v>44967</v>
      </c>
      <c r="AG1039" s="60" t="s">
        <v>79</v>
      </c>
      <c r="AH1039" s="60">
        <v>1</v>
      </c>
      <c r="AI1039" s="52">
        <f t="shared" si="1558"/>
        <v>1.0499999999999999E-2</v>
      </c>
      <c r="AJ1039" s="52">
        <f t="shared" si="1641"/>
        <v>1</v>
      </c>
      <c r="AK1039" s="52"/>
      <c r="AL1039" s="239" t="str">
        <f t="shared" si="1577"/>
        <v/>
      </c>
      <c r="AM1039" s="239" t="str">
        <f t="shared" si="1578"/>
        <v/>
      </c>
      <c r="AN1039" s="239" t="str">
        <f t="shared" si="1579"/>
        <v/>
      </c>
      <c r="AO1039" s="239" t="str">
        <f t="shared" si="1580"/>
        <v/>
      </c>
      <c r="AP1039" s="239" t="str">
        <f t="shared" si="1581"/>
        <v/>
      </c>
      <c r="AQ1039" s="239" t="str">
        <f t="shared" si="1582"/>
        <v/>
      </c>
      <c r="AR1039" s="239" t="str">
        <f t="shared" si="1583"/>
        <v/>
      </c>
      <c r="AS1039" s="239" t="str">
        <f t="shared" si="1584"/>
        <v/>
      </c>
      <c r="AT1039" s="239" t="str">
        <f t="shared" si="1585"/>
        <v/>
      </c>
      <c r="AU1039" s="239" t="str">
        <f t="shared" si="1559"/>
        <v/>
      </c>
      <c r="AV1039" s="239" t="str">
        <f t="shared" si="1560"/>
        <v/>
      </c>
      <c r="AW1039" s="239" t="str">
        <f t="shared" si="1561"/>
        <v/>
      </c>
      <c r="AX1039" s="239" t="str">
        <f t="shared" si="1562"/>
        <v/>
      </c>
      <c r="AY1039" s="239" t="str">
        <f t="shared" si="1563"/>
        <v/>
      </c>
      <c r="AZ1039" s="239" t="str">
        <f t="shared" si="1564"/>
        <v/>
      </c>
      <c r="BA1039" s="239" t="str">
        <f t="shared" si="1565"/>
        <v/>
      </c>
      <c r="BB1039" s="239" t="str">
        <f t="shared" si="1566"/>
        <v/>
      </c>
      <c r="BC1039" s="239" t="str">
        <f t="shared" si="1567"/>
        <v/>
      </c>
      <c r="BD1039" s="239" t="str">
        <f t="shared" si="1568"/>
        <v/>
      </c>
      <c r="BE1039" s="239" t="str">
        <f t="shared" si="1569"/>
        <v/>
      </c>
      <c r="BF1039" s="239" t="str">
        <f t="shared" si="1570"/>
        <v/>
      </c>
      <c r="BG1039" s="239" t="str">
        <f t="shared" si="1571"/>
        <v/>
      </c>
      <c r="BH1039" s="239" t="str">
        <f t="shared" si="1572"/>
        <v/>
      </c>
      <c r="BI1039" s="239" t="str">
        <f t="shared" si="1573"/>
        <v/>
      </c>
      <c r="BJ1039" s="239" t="str">
        <f t="shared" si="1574"/>
        <v/>
      </c>
      <c r="BK1039" s="239" t="str">
        <f t="shared" si="1575"/>
        <v/>
      </c>
      <c r="BL1039" s="239" t="str">
        <f t="shared" si="1576"/>
        <v/>
      </c>
      <c r="BN1039" s="239" t="str">
        <f t="shared" si="1586"/>
        <v/>
      </c>
      <c r="BO1039" s="239" t="str">
        <f t="shared" si="1587"/>
        <v/>
      </c>
      <c r="BP1039" s="239" t="str">
        <f t="shared" si="1588"/>
        <v/>
      </c>
      <c r="BQ1039" s="239" t="str">
        <f t="shared" si="1589"/>
        <v/>
      </c>
      <c r="BR1039" s="239" t="str">
        <f t="shared" si="1590"/>
        <v/>
      </c>
      <c r="BS1039" s="239" t="str">
        <f t="shared" si="1591"/>
        <v/>
      </c>
      <c r="BT1039" s="239" t="str">
        <f t="shared" si="1592"/>
        <v/>
      </c>
      <c r="BU1039" s="239" t="str">
        <f t="shared" si="1593"/>
        <v/>
      </c>
      <c r="BV1039" s="239" t="str">
        <f t="shared" si="1594"/>
        <v/>
      </c>
      <c r="BW1039" s="239" t="str">
        <f t="shared" si="1595"/>
        <v/>
      </c>
      <c r="BX1039" s="239" t="str">
        <f t="shared" si="1596"/>
        <v/>
      </c>
      <c r="BY1039" s="239" t="str">
        <f t="shared" si="1597"/>
        <v/>
      </c>
      <c r="BZ1039" s="239" t="str">
        <f t="shared" si="1598"/>
        <v/>
      </c>
      <c r="CA1039" s="239" t="str">
        <f t="shared" si="1599"/>
        <v/>
      </c>
      <c r="CB1039" s="239" t="str">
        <f t="shared" si="1600"/>
        <v/>
      </c>
      <c r="CC1039" s="239" t="str">
        <f t="shared" si="1601"/>
        <v/>
      </c>
      <c r="CD1039" s="239" t="str">
        <f t="shared" si="1602"/>
        <v/>
      </c>
      <c r="CE1039" s="239" t="str">
        <f t="shared" si="1603"/>
        <v/>
      </c>
      <c r="CF1039" s="239" t="str">
        <f t="shared" si="1604"/>
        <v/>
      </c>
      <c r="CG1039" s="239" t="str">
        <f t="shared" si="1605"/>
        <v/>
      </c>
      <c r="CH1039" s="239" t="str">
        <f t="shared" si="1606"/>
        <v/>
      </c>
      <c r="CI1039" s="239" t="str">
        <f t="shared" si="1607"/>
        <v/>
      </c>
      <c r="CJ1039" s="239" t="str">
        <f t="shared" si="1608"/>
        <v/>
      </c>
      <c r="CK1039" s="239" t="str">
        <f t="shared" si="1609"/>
        <v/>
      </c>
      <c r="CL1039" s="239" t="str">
        <f t="shared" si="1610"/>
        <v/>
      </c>
      <c r="CM1039" s="239" t="str">
        <f t="shared" si="1611"/>
        <v/>
      </c>
      <c r="CN1039" s="239" t="str">
        <f t="shared" si="1612"/>
        <v/>
      </c>
      <c r="CP1039" s="239" t="str">
        <f t="shared" si="1613"/>
        <v/>
      </c>
      <c r="CQ1039" s="239" t="str">
        <f t="shared" si="1614"/>
        <v/>
      </c>
      <c r="CR1039" s="239" t="str">
        <f t="shared" si="1615"/>
        <v/>
      </c>
      <c r="CS1039" s="239" t="str">
        <f t="shared" si="1616"/>
        <v/>
      </c>
      <c r="CT1039" s="239" t="str">
        <f t="shared" si="1617"/>
        <v/>
      </c>
      <c r="CU1039" s="239" t="str">
        <f t="shared" si="1618"/>
        <v/>
      </c>
      <c r="CV1039" s="239" t="str">
        <f t="shared" si="1619"/>
        <v/>
      </c>
      <c r="CW1039" s="239" t="str">
        <f t="shared" si="1620"/>
        <v/>
      </c>
      <c r="CX1039" s="239" t="str">
        <f t="shared" si="1621"/>
        <v/>
      </c>
      <c r="CY1039" s="239" t="str">
        <f t="shared" si="1622"/>
        <v/>
      </c>
      <c r="CZ1039" s="239" t="str">
        <f t="shared" si="1623"/>
        <v/>
      </c>
      <c r="DA1039" s="239" t="str">
        <f t="shared" si="1624"/>
        <v/>
      </c>
      <c r="DB1039" s="239" t="str">
        <f t="shared" si="1625"/>
        <v/>
      </c>
      <c r="DC1039" s="239" t="str">
        <f t="shared" si="1626"/>
        <v/>
      </c>
      <c r="DD1039" s="239" t="str">
        <f t="shared" si="1627"/>
        <v/>
      </c>
      <c r="DE1039" s="239" t="str">
        <f t="shared" si="1628"/>
        <v/>
      </c>
      <c r="DF1039" s="239" t="str">
        <f t="shared" si="1629"/>
        <v/>
      </c>
      <c r="DG1039" s="239" t="str">
        <f t="shared" si="1630"/>
        <v/>
      </c>
      <c r="DH1039" s="239" t="str">
        <f t="shared" si="1631"/>
        <v/>
      </c>
      <c r="DI1039" s="239" t="str">
        <f t="shared" si="1632"/>
        <v/>
      </c>
      <c r="DJ1039" s="239" t="str">
        <f t="shared" si="1633"/>
        <v/>
      </c>
      <c r="DK1039" s="239" t="str">
        <f t="shared" si="1634"/>
        <v/>
      </c>
      <c r="DL1039" s="239" t="str">
        <f t="shared" si="1635"/>
        <v/>
      </c>
      <c r="DM1039" s="239" t="str">
        <f t="shared" si="1636"/>
        <v/>
      </c>
      <c r="DN1039" s="239" t="str">
        <f t="shared" si="1637"/>
        <v/>
      </c>
      <c r="DO1039" s="239" t="str">
        <f t="shared" si="1638"/>
        <v/>
      </c>
      <c r="DP1039" s="239" t="str">
        <f t="shared" si="1639"/>
        <v/>
      </c>
    </row>
    <row r="1040" spans="1:120" ht="35.25" hidden="1" customHeight="1" x14ac:dyDescent="0.25">
      <c r="A1040" s="53" t="s">
        <v>4512</v>
      </c>
      <c r="B1040" s="53">
        <v>6000</v>
      </c>
      <c r="C1040" s="53" t="s">
        <v>71</v>
      </c>
      <c r="D1040" s="53" t="s">
        <v>3728</v>
      </c>
      <c r="E1040" s="53">
        <v>6</v>
      </c>
      <c r="F1040" s="53" t="s">
        <v>4028</v>
      </c>
      <c r="G1040" s="53" t="str">
        <f t="shared" ref="G1040:G1103" si="1642">+IF(H1040="Producto",F1040,IF(H1040="Producto Act Compartidas",F1040,G1039))</f>
        <v>6000-20</v>
      </c>
      <c r="H1040" s="53" t="s">
        <v>94</v>
      </c>
      <c r="I1040" s="53" t="s">
        <v>196</v>
      </c>
      <c r="J1040" s="53" t="s">
        <v>80</v>
      </c>
      <c r="K1040" s="53" t="s">
        <v>80</v>
      </c>
      <c r="L1040" s="53" t="s">
        <v>80</v>
      </c>
      <c r="M1040" s="53" t="s">
        <v>80</v>
      </c>
      <c r="N1040" s="53" t="s">
        <v>80</v>
      </c>
      <c r="O1040" s="53" t="s">
        <v>80</v>
      </c>
      <c r="P1040" s="53" t="s">
        <v>4029</v>
      </c>
      <c r="Q1040" s="52">
        <v>0.35</v>
      </c>
      <c r="R1040" s="119">
        <f>+Q1040*Q1037</f>
        <v>1.0499999999999999E-2</v>
      </c>
      <c r="S1040" s="53">
        <v>1</v>
      </c>
      <c r="T1040" s="53" t="s">
        <v>84</v>
      </c>
      <c r="U1040" s="53" t="s">
        <v>4013</v>
      </c>
      <c r="V1040" s="23">
        <v>44970</v>
      </c>
      <c r="W1040" s="23">
        <v>44973</v>
      </c>
      <c r="X1040" s="53" t="s">
        <v>246</v>
      </c>
      <c r="Y1040" s="49" t="s">
        <v>97</v>
      </c>
      <c r="Z1040" s="59" t="s">
        <v>100</v>
      </c>
      <c r="AA1040" s="60">
        <v>1</v>
      </c>
      <c r="AB1040" s="62" t="s">
        <v>4030</v>
      </c>
      <c r="AC1040" s="62">
        <v>44970</v>
      </c>
      <c r="AD1040" s="60">
        <v>1</v>
      </c>
      <c r="AE1040" s="62" t="s">
        <v>4031</v>
      </c>
      <c r="AF1040" s="62">
        <v>44970</v>
      </c>
      <c r="AG1040" s="60" t="s">
        <v>79</v>
      </c>
      <c r="AH1040" s="60">
        <v>1</v>
      </c>
      <c r="AI1040" s="52">
        <f t="shared" si="1558"/>
        <v>1.0499999999999999E-2</v>
      </c>
      <c r="AJ1040" s="52">
        <f t="shared" si="1641"/>
        <v>1</v>
      </c>
      <c r="AK1040" s="52"/>
      <c r="AL1040" s="239" t="str">
        <f t="shared" si="1577"/>
        <v/>
      </c>
      <c r="AM1040" s="239" t="str">
        <f t="shared" si="1578"/>
        <v/>
      </c>
      <c r="AN1040" s="239">
        <f t="shared" si="1579"/>
        <v>1</v>
      </c>
      <c r="AO1040" s="239" t="str">
        <f t="shared" si="1580"/>
        <v/>
      </c>
      <c r="AP1040" s="239" t="str">
        <f t="shared" si="1581"/>
        <v/>
      </c>
      <c r="AQ1040" s="239" t="str">
        <f t="shared" si="1582"/>
        <v/>
      </c>
      <c r="AR1040" s="239" t="str">
        <f t="shared" si="1583"/>
        <v/>
      </c>
      <c r="AS1040" s="239" t="str">
        <f t="shared" si="1584"/>
        <v/>
      </c>
      <c r="AT1040" s="239" t="str">
        <f t="shared" si="1585"/>
        <v/>
      </c>
      <c r="AU1040" s="239" t="str">
        <f t="shared" si="1559"/>
        <v/>
      </c>
      <c r="AV1040" s="239" t="str">
        <f t="shared" si="1560"/>
        <v/>
      </c>
      <c r="AW1040" s="239" t="str">
        <f t="shared" si="1561"/>
        <v/>
      </c>
      <c r="AX1040" s="239" t="str">
        <f t="shared" si="1562"/>
        <v/>
      </c>
      <c r="AY1040" s="239" t="str">
        <f t="shared" si="1563"/>
        <v/>
      </c>
      <c r="AZ1040" s="239" t="str">
        <f t="shared" si="1564"/>
        <v/>
      </c>
      <c r="BA1040" s="239" t="str">
        <f t="shared" si="1565"/>
        <v/>
      </c>
      <c r="BB1040" s="239" t="str">
        <f t="shared" si="1566"/>
        <v/>
      </c>
      <c r="BC1040" s="239" t="str">
        <f t="shared" si="1567"/>
        <v/>
      </c>
      <c r="BD1040" s="239" t="str">
        <f t="shared" si="1568"/>
        <v/>
      </c>
      <c r="BE1040" s="239" t="str">
        <f t="shared" si="1569"/>
        <v/>
      </c>
      <c r="BF1040" s="239" t="str">
        <f t="shared" si="1570"/>
        <v/>
      </c>
      <c r="BG1040" s="239" t="str">
        <f t="shared" si="1571"/>
        <v/>
      </c>
      <c r="BH1040" s="239" t="str">
        <f t="shared" si="1572"/>
        <v/>
      </c>
      <c r="BI1040" s="239" t="str">
        <f t="shared" si="1573"/>
        <v/>
      </c>
      <c r="BJ1040" s="239" t="str">
        <f t="shared" si="1574"/>
        <v/>
      </c>
      <c r="BK1040" s="239" t="str">
        <f t="shared" si="1575"/>
        <v/>
      </c>
      <c r="BL1040" s="239" t="str">
        <f t="shared" si="1576"/>
        <v/>
      </c>
      <c r="BN1040" s="239" t="str">
        <f t="shared" si="1586"/>
        <v/>
      </c>
      <c r="BO1040" s="239" t="str">
        <f t="shared" si="1587"/>
        <v/>
      </c>
      <c r="BP1040" s="239">
        <f t="shared" si="1588"/>
        <v>1</v>
      </c>
      <c r="BQ1040" s="239" t="str">
        <f t="shared" si="1589"/>
        <v/>
      </c>
      <c r="BR1040" s="239" t="str">
        <f t="shared" si="1590"/>
        <v/>
      </c>
      <c r="BS1040" s="239" t="str">
        <f t="shared" si="1591"/>
        <v/>
      </c>
      <c r="BT1040" s="239" t="str">
        <f t="shared" si="1592"/>
        <v/>
      </c>
      <c r="BU1040" s="239" t="str">
        <f t="shared" si="1593"/>
        <v/>
      </c>
      <c r="BV1040" s="239" t="str">
        <f t="shared" si="1594"/>
        <v/>
      </c>
      <c r="BW1040" s="239" t="str">
        <f t="shared" si="1595"/>
        <v/>
      </c>
      <c r="BX1040" s="239" t="str">
        <f t="shared" si="1596"/>
        <v/>
      </c>
      <c r="BY1040" s="239" t="str">
        <f t="shared" si="1597"/>
        <v/>
      </c>
      <c r="BZ1040" s="239" t="str">
        <f t="shared" si="1598"/>
        <v/>
      </c>
      <c r="CA1040" s="239" t="str">
        <f t="shared" si="1599"/>
        <v/>
      </c>
      <c r="CB1040" s="239" t="str">
        <f t="shared" si="1600"/>
        <v/>
      </c>
      <c r="CC1040" s="239" t="str">
        <f t="shared" si="1601"/>
        <v/>
      </c>
      <c r="CD1040" s="239" t="str">
        <f t="shared" si="1602"/>
        <v/>
      </c>
      <c r="CE1040" s="239" t="str">
        <f t="shared" si="1603"/>
        <v/>
      </c>
      <c r="CF1040" s="239" t="str">
        <f t="shared" si="1604"/>
        <v/>
      </c>
      <c r="CG1040" s="239" t="str">
        <f t="shared" si="1605"/>
        <v/>
      </c>
      <c r="CH1040" s="239" t="str">
        <f t="shared" si="1606"/>
        <v/>
      </c>
      <c r="CI1040" s="239" t="str">
        <f t="shared" si="1607"/>
        <v/>
      </c>
      <c r="CJ1040" s="239" t="str">
        <f t="shared" si="1608"/>
        <v/>
      </c>
      <c r="CK1040" s="239" t="str">
        <f t="shared" si="1609"/>
        <v/>
      </c>
      <c r="CL1040" s="239" t="str">
        <f t="shared" si="1610"/>
        <v/>
      </c>
      <c r="CM1040" s="239" t="str">
        <f t="shared" si="1611"/>
        <v/>
      </c>
      <c r="CN1040" s="239" t="str">
        <f t="shared" si="1612"/>
        <v/>
      </c>
      <c r="CP1040" s="239" t="str">
        <f t="shared" si="1613"/>
        <v/>
      </c>
      <c r="CQ1040" s="239" t="str">
        <f t="shared" si="1614"/>
        <v/>
      </c>
      <c r="CR1040" s="239" t="str">
        <f t="shared" si="1615"/>
        <v>1er trimestre</v>
      </c>
      <c r="CS1040" s="239" t="str">
        <f t="shared" si="1616"/>
        <v/>
      </c>
      <c r="CT1040" s="239" t="str">
        <f t="shared" si="1617"/>
        <v/>
      </c>
      <c r="CU1040" s="239" t="str">
        <f t="shared" si="1618"/>
        <v/>
      </c>
      <c r="CV1040" s="239" t="str">
        <f t="shared" si="1619"/>
        <v/>
      </c>
      <c r="CW1040" s="239" t="str">
        <f t="shared" si="1620"/>
        <v/>
      </c>
      <c r="CX1040" s="239" t="str">
        <f t="shared" si="1621"/>
        <v/>
      </c>
      <c r="CY1040" s="239" t="str">
        <f t="shared" si="1622"/>
        <v/>
      </c>
      <c r="CZ1040" s="239" t="str">
        <f t="shared" si="1623"/>
        <v/>
      </c>
      <c r="DA1040" s="239" t="str">
        <f t="shared" si="1624"/>
        <v/>
      </c>
      <c r="DB1040" s="239" t="str">
        <f t="shared" si="1625"/>
        <v/>
      </c>
      <c r="DC1040" s="239" t="str">
        <f t="shared" si="1626"/>
        <v/>
      </c>
      <c r="DD1040" s="239" t="str">
        <f t="shared" si="1627"/>
        <v/>
      </c>
      <c r="DE1040" s="239" t="str">
        <f t="shared" si="1628"/>
        <v/>
      </c>
      <c r="DF1040" s="239" t="str">
        <f t="shared" si="1629"/>
        <v/>
      </c>
      <c r="DG1040" s="239" t="str">
        <f t="shared" si="1630"/>
        <v/>
      </c>
      <c r="DH1040" s="239" t="str">
        <f t="shared" si="1631"/>
        <v/>
      </c>
      <c r="DI1040" s="239" t="str">
        <f t="shared" si="1632"/>
        <v/>
      </c>
      <c r="DJ1040" s="239" t="str">
        <f t="shared" si="1633"/>
        <v/>
      </c>
      <c r="DK1040" s="239" t="str">
        <f t="shared" si="1634"/>
        <v/>
      </c>
      <c r="DL1040" s="239" t="str">
        <f t="shared" si="1635"/>
        <v/>
      </c>
      <c r="DM1040" s="239" t="str">
        <f t="shared" si="1636"/>
        <v/>
      </c>
      <c r="DN1040" s="239" t="str">
        <f t="shared" si="1637"/>
        <v/>
      </c>
      <c r="DO1040" s="239" t="str">
        <f t="shared" si="1638"/>
        <v/>
      </c>
      <c r="DP1040" s="239" t="str">
        <f t="shared" si="1639"/>
        <v/>
      </c>
    </row>
    <row r="1041" spans="1:120" ht="35.25" hidden="1" customHeight="1" x14ac:dyDescent="0.25">
      <c r="A1041" s="49" t="s">
        <v>4512</v>
      </c>
      <c r="B1041" s="49">
        <v>6000</v>
      </c>
      <c r="C1041" s="49" t="s">
        <v>71</v>
      </c>
      <c r="D1041" s="49" t="s">
        <v>3728</v>
      </c>
      <c r="E1041" s="85">
        <v>6</v>
      </c>
      <c r="F1041" s="49" t="s">
        <v>4032</v>
      </c>
      <c r="G1041" s="49" t="str">
        <f t="shared" si="1642"/>
        <v>6000-21</v>
      </c>
      <c r="H1041" s="49" t="s">
        <v>75</v>
      </c>
      <c r="I1041" s="49" t="s">
        <v>196</v>
      </c>
      <c r="J1041" s="49" t="s">
        <v>732</v>
      </c>
      <c r="K1041" s="49" t="s">
        <v>835</v>
      </c>
      <c r="L1041" s="49" t="s">
        <v>79</v>
      </c>
      <c r="M1041" s="49" t="s">
        <v>3730</v>
      </c>
      <c r="N1041" s="49" t="s">
        <v>242</v>
      </c>
      <c r="O1041" s="49" t="s">
        <v>516</v>
      </c>
      <c r="P1041" s="49" t="s">
        <v>4033</v>
      </c>
      <c r="Q1041" s="50">
        <v>0.03</v>
      </c>
      <c r="R1041" s="50"/>
      <c r="S1041" s="49">
        <v>1</v>
      </c>
      <c r="T1041" s="49" t="s">
        <v>84</v>
      </c>
      <c r="U1041" s="49" t="s">
        <v>4018</v>
      </c>
      <c r="V1041" s="51">
        <v>44936</v>
      </c>
      <c r="W1041" s="51">
        <v>45216</v>
      </c>
      <c r="X1041" s="49" t="s">
        <v>3979</v>
      </c>
      <c r="Y1041" s="49" t="s">
        <v>87</v>
      </c>
      <c r="Z1041" s="59" t="s">
        <v>100</v>
      </c>
      <c r="AA1041" s="60">
        <v>1</v>
      </c>
      <c r="AB1041" s="60" t="s">
        <v>4034</v>
      </c>
      <c r="AC1041" s="62">
        <v>45195</v>
      </c>
      <c r="AD1041" s="60">
        <v>1</v>
      </c>
      <c r="AE1041" s="60" t="s">
        <v>4035</v>
      </c>
      <c r="AF1041" s="62">
        <v>45195</v>
      </c>
      <c r="AG1041" s="57" t="s">
        <v>79</v>
      </c>
      <c r="AH1041" s="52" t="s">
        <v>92</v>
      </c>
      <c r="AI1041" s="52">
        <f t="shared" si="1558"/>
        <v>0.03</v>
      </c>
      <c r="AJ1041" s="52"/>
      <c r="AK1041" s="52"/>
      <c r="AL1041" s="239" t="str">
        <f t="shared" si="1577"/>
        <v/>
      </c>
      <c r="AM1041" s="239" t="str">
        <f t="shared" si="1578"/>
        <v/>
      </c>
      <c r="AN1041" s="239" t="str">
        <f t="shared" si="1579"/>
        <v/>
      </c>
      <c r="AO1041" s="239" t="str">
        <f t="shared" si="1580"/>
        <v/>
      </c>
      <c r="AP1041" s="239" t="str">
        <f t="shared" si="1581"/>
        <v/>
      </c>
      <c r="AQ1041" s="239" t="str">
        <f t="shared" si="1582"/>
        <v/>
      </c>
      <c r="AR1041" s="239" t="str">
        <f t="shared" si="1583"/>
        <v/>
      </c>
      <c r="AS1041" s="239" t="str">
        <f t="shared" si="1584"/>
        <v/>
      </c>
      <c r="AT1041" s="239" t="str">
        <f t="shared" si="1585"/>
        <v/>
      </c>
      <c r="AU1041" s="239" t="str">
        <f t="shared" si="1559"/>
        <v/>
      </c>
      <c r="AV1041" s="239" t="str">
        <f t="shared" si="1560"/>
        <v/>
      </c>
      <c r="AW1041" s="239" t="str">
        <f t="shared" si="1561"/>
        <v/>
      </c>
      <c r="AX1041" s="239" t="str">
        <f t="shared" si="1562"/>
        <v/>
      </c>
      <c r="AY1041" s="239" t="str">
        <f t="shared" si="1563"/>
        <v/>
      </c>
      <c r="AZ1041" s="239" t="str">
        <f t="shared" si="1564"/>
        <v/>
      </c>
      <c r="BA1041" s="239" t="str">
        <f t="shared" si="1565"/>
        <v/>
      </c>
      <c r="BB1041" s="239" t="str">
        <f t="shared" si="1566"/>
        <v/>
      </c>
      <c r="BC1041" s="239" t="str">
        <f t="shared" si="1567"/>
        <v/>
      </c>
      <c r="BD1041" s="239" t="str">
        <f t="shared" si="1568"/>
        <v/>
      </c>
      <c r="BE1041" s="239" t="str">
        <f t="shared" si="1569"/>
        <v/>
      </c>
      <c r="BF1041" s="239" t="str">
        <f t="shared" si="1570"/>
        <v/>
      </c>
      <c r="BG1041" s="239" t="str">
        <f t="shared" si="1571"/>
        <v/>
      </c>
      <c r="BH1041" s="239" t="str">
        <f t="shared" si="1572"/>
        <v/>
      </c>
      <c r="BI1041" s="239" t="str">
        <f t="shared" si="1573"/>
        <v/>
      </c>
      <c r="BJ1041" s="239" t="str">
        <f t="shared" si="1574"/>
        <v/>
      </c>
      <c r="BK1041" s="239" t="str">
        <f t="shared" si="1575"/>
        <v/>
      </c>
      <c r="BL1041" s="239" t="str">
        <f t="shared" si="1576"/>
        <v/>
      </c>
      <c r="BN1041" s="239" t="str">
        <f t="shared" si="1586"/>
        <v/>
      </c>
      <c r="BO1041" s="239" t="str">
        <f t="shared" si="1587"/>
        <v/>
      </c>
      <c r="BP1041" s="239" t="str">
        <f t="shared" si="1588"/>
        <v/>
      </c>
      <c r="BQ1041" s="239" t="str">
        <f t="shared" si="1589"/>
        <v/>
      </c>
      <c r="BR1041" s="239" t="str">
        <f t="shared" si="1590"/>
        <v/>
      </c>
      <c r="BS1041" s="239" t="str">
        <f t="shared" si="1591"/>
        <v/>
      </c>
      <c r="BT1041" s="239" t="str">
        <f t="shared" si="1592"/>
        <v/>
      </c>
      <c r="BU1041" s="239" t="str">
        <f t="shared" si="1593"/>
        <v/>
      </c>
      <c r="BV1041" s="239" t="str">
        <f t="shared" si="1594"/>
        <v/>
      </c>
      <c r="BW1041" s="239" t="str">
        <f t="shared" si="1595"/>
        <v/>
      </c>
      <c r="BX1041" s="239" t="str">
        <f t="shared" si="1596"/>
        <v/>
      </c>
      <c r="BY1041" s="239" t="str">
        <f t="shared" si="1597"/>
        <v/>
      </c>
      <c r="BZ1041" s="239" t="str">
        <f t="shared" si="1598"/>
        <v/>
      </c>
      <c r="CA1041" s="239" t="str">
        <f t="shared" si="1599"/>
        <v/>
      </c>
      <c r="CB1041" s="239" t="str">
        <f t="shared" si="1600"/>
        <v/>
      </c>
      <c r="CC1041" s="239" t="str">
        <f t="shared" si="1601"/>
        <v/>
      </c>
      <c r="CD1041" s="239" t="str">
        <f t="shared" si="1602"/>
        <v/>
      </c>
      <c r="CE1041" s="239" t="str">
        <f t="shared" si="1603"/>
        <v/>
      </c>
      <c r="CF1041" s="239" t="str">
        <f t="shared" si="1604"/>
        <v/>
      </c>
      <c r="CG1041" s="239" t="str">
        <f t="shared" si="1605"/>
        <v/>
      </c>
      <c r="CH1041" s="239" t="str">
        <f t="shared" si="1606"/>
        <v/>
      </c>
      <c r="CI1041" s="239" t="str">
        <f t="shared" si="1607"/>
        <v/>
      </c>
      <c r="CJ1041" s="239" t="str">
        <f t="shared" si="1608"/>
        <v/>
      </c>
      <c r="CK1041" s="239" t="str">
        <f t="shared" si="1609"/>
        <v/>
      </c>
      <c r="CL1041" s="239" t="str">
        <f t="shared" si="1610"/>
        <v/>
      </c>
      <c r="CM1041" s="239" t="str">
        <f t="shared" si="1611"/>
        <v/>
      </c>
      <c r="CN1041" s="239" t="str">
        <f t="shared" si="1612"/>
        <v/>
      </c>
      <c r="CP1041" s="239" t="str">
        <f t="shared" si="1613"/>
        <v/>
      </c>
      <c r="CQ1041" s="239" t="str">
        <f t="shared" si="1614"/>
        <v/>
      </c>
      <c r="CR1041" s="239" t="str">
        <f t="shared" si="1615"/>
        <v/>
      </c>
      <c r="CS1041" s="239" t="str">
        <f t="shared" si="1616"/>
        <v/>
      </c>
      <c r="CT1041" s="239" t="str">
        <f t="shared" si="1617"/>
        <v/>
      </c>
      <c r="CU1041" s="239" t="str">
        <f t="shared" si="1618"/>
        <v/>
      </c>
      <c r="CV1041" s="239" t="str">
        <f t="shared" si="1619"/>
        <v/>
      </c>
      <c r="CW1041" s="239" t="str">
        <f t="shared" si="1620"/>
        <v/>
      </c>
      <c r="CX1041" s="239" t="str">
        <f t="shared" si="1621"/>
        <v/>
      </c>
      <c r="CY1041" s="239" t="str">
        <f t="shared" si="1622"/>
        <v/>
      </c>
      <c r="CZ1041" s="239" t="str">
        <f t="shared" si="1623"/>
        <v/>
      </c>
      <c r="DA1041" s="239" t="str">
        <f t="shared" si="1624"/>
        <v/>
      </c>
      <c r="DB1041" s="239" t="str">
        <f t="shared" si="1625"/>
        <v/>
      </c>
      <c r="DC1041" s="239" t="str">
        <f t="shared" si="1626"/>
        <v/>
      </c>
      <c r="DD1041" s="239" t="str">
        <f t="shared" si="1627"/>
        <v/>
      </c>
      <c r="DE1041" s="239" t="str">
        <f t="shared" si="1628"/>
        <v/>
      </c>
      <c r="DF1041" s="239" t="str">
        <f t="shared" si="1629"/>
        <v/>
      </c>
      <c r="DG1041" s="239" t="str">
        <f t="shared" si="1630"/>
        <v/>
      </c>
      <c r="DH1041" s="239" t="str">
        <f t="shared" si="1631"/>
        <v/>
      </c>
      <c r="DI1041" s="239" t="str">
        <f t="shared" si="1632"/>
        <v/>
      </c>
      <c r="DJ1041" s="239" t="str">
        <f t="shared" si="1633"/>
        <v/>
      </c>
      <c r="DK1041" s="239" t="str">
        <f t="shared" si="1634"/>
        <v/>
      </c>
      <c r="DL1041" s="239" t="str">
        <f t="shared" si="1635"/>
        <v/>
      </c>
      <c r="DM1041" s="239" t="str">
        <f t="shared" si="1636"/>
        <v/>
      </c>
      <c r="DN1041" s="239" t="str">
        <f t="shared" si="1637"/>
        <v/>
      </c>
      <c r="DO1041" s="239" t="str">
        <f t="shared" si="1638"/>
        <v/>
      </c>
      <c r="DP1041" s="239" t="str">
        <f t="shared" si="1639"/>
        <v/>
      </c>
    </row>
    <row r="1042" spans="1:120" ht="35.25" hidden="1" customHeight="1" x14ac:dyDescent="0.25">
      <c r="A1042" s="53" t="s">
        <v>4512</v>
      </c>
      <c r="B1042" s="53">
        <v>6000</v>
      </c>
      <c r="C1042" s="53" t="s">
        <v>71</v>
      </c>
      <c r="D1042" s="53" t="s">
        <v>3728</v>
      </c>
      <c r="E1042" s="87">
        <v>6</v>
      </c>
      <c r="F1042" s="53" t="s">
        <v>4036</v>
      </c>
      <c r="G1042" s="53" t="str">
        <f t="shared" si="1642"/>
        <v>6000-21</v>
      </c>
      <c r="H1042" s="53" t="s">
        <v>94</v>
      </c>
      <c r="I1042" s="53" t="s">
        <v>196</v>
      </c>
      <c r="J1042" s="53" t="s">
        <v>80</v>
      </c>
      <c r="K1042" s="53" t="s">
        <v>80</v>
      </c>
      <c r="L1042" s="53" t="s">
        <v>80</v>
      </c>
      <c r="M1042" s="53" t="s">
        <v>80</v>
      </c>
      <c r="N1042" s="53" t="s">
        <v>80</v>
      </c>
      <c r="O1042" s="53" t="s">
        <v>80</v>
      </c>
      <c r="P1042" s="72" t="s">
        <v>4037</v>
      </c>
      <c r="Q1042" s="52">
        <v>0.1</v>
      </c>
      <c r="R1042" s="119">
        <f>+Q1042*Q1041</f>
        <v>3.0000000000000001E-3</v>
      </c>
      <c r="S1042" s="53">
        <v>1</v>
      </c>
      <c r="T1042" s="53" t="s">
        <v>84</v>
      </c>
      <c r="U1042" s="184" t="s">
        <v>4038</v>
      </c>
      <c r="V1042" s="23">
        <v>44943</v>
      </c>
      <c r="W1042" s="23">
        <v>45016</v>
      </c>
      <c r="X1042" s="53" t="s">
        <v>2252</v>
      </c>
      <c r="Y1042" s="49" t="s">
        <v>97</v>
      </c>
      <c r="Z1042" s="59" t="s">
        <v>100</v>
      </c>
      <c r="AA1042" s="60">
        <v>1</v>
      </c>
      <c r="AB1042" s="62" t="s">
        <v>4039</v>
      </c>
      <c r="AC1042" s="62">
        <v>45016</v>
      </c>
      <c r="AD1042" s="60">
        <v>1</v>
      </c>
      <c r="AE1042" s="62" t="s">
        <v>4040</v>
      </c>
      <c r="AF1042" s="62">
        <v>45016</v>
      </c>
      <c r="AG1042" s="60" t="s">
        <v>79</v>
      </c>
      <c r="AH1042" s="60">
        <v>1</v>
      </c>
      <c r="AI1042" s="52">
        <f t="shared" si="1558"/>
        <v>3.0000000000000001E-3</v>
      </c>
      <c r="AJ1042" s="52">
        <f t="shared" ref="AJ1042:AJ1049" si="1643">+AI1042/R1042</f>
        <v>1</v>
      </c>
      <c r="AK1042" s="52"/>
      <c r="AL1042" s="239" t="str">
        <f t="shared" si="1577"/>
        <v/>
      </c>
      <c r="AM1042" s="239" t="str">
        <f t="shared" si="1578"/>
        <v/>
      </c>
      <c r="AN1042" s="239" t="str">
        <f t="shared" si="1579"/>
        <v/>
      </c>
      <c r="AO1042" s="239" t="str">
        <f t="shared" si="1580"/>
        <v/>
      </c>
      <c r="AP1042" s="239" t="str">
        <f t="shared" si="1581"/>
        <v/>
      </c>
      <c r="AQ1042" s="239" t="str">
        <f t="shared" si="1582"/>
        <v/>
      </c>
      <c r="AR1042" s="239" t="str">
        <f t="shared" si="1583"/>
        <v/>
      </c>
      <c r="AS1042" s="239" t="str">
        <f t="shared" si="1584"/>
        <v/>
      </c>
      <c r="AT1042" s="239" t="str">
        <f t="shared" si="1585"/>
        <v/>
      </c>
      <c r="AU1042" s="239" t="str">
        <f t="shared" si="1559"/>
        <v/>
      </c>
      <c r="AV1042" s="239" t="str">
        <f t="shared" si="1560"/>
        <v/>
      </c>
      <c r="AW1042" s="239" t="str">
        <f t="shared" si="1561"/>
        <v/>
      </c>
      <c r="AX1042" s="239" t="str">
        <f t="shared" si="1562"/>
        <v/>
      </c>
      <c r="AY1042" s="239" t="str">
        <f t="shared" si="1563"/>
        <v/>
      </c>
      <c r="AZ1042" s="239" t="str">
        <f t="shared" si="1564"/>
        <v/>
      </c>
      <c r="BA1042" s="239" t="str">
        <f t="shared" si="1565"/>
        <v/>
      </c>
      <c r="BB1042" s="239" t="str">
        <f t="shared" si="1566"/>
        <v/>
      </c>
      <c r="BC1042" s="239" t="str">
        <f t="shared" si="1567"/>
        <v/>
      </c>
      <c r="BD1042" s="239" t="str">
        <f t="shared" si="1568"/>
        <v/>
      </c>
      <c r="BE1042" s="239" t="str">
        <f t="shared" si="1569"/>
        <v/>
      </c>
      <c r="BF1042" s="239" t="str">
        <f t="shared" si="1570"/>
        <v/>
      </c>
      <c r="BG1042" s="239" t="str">
        <f t="shared" si="1571"/>
        <v/>
      </c>
      <c r="BH1042" s="239" t="str">
        <f t="shared" si="1572"/>
        <v/>
      </c>
      <c r="BI1042" s="239" t="str">
        <f t="shared" si="1573"/>
        <v/>
      </c>
      <c r="BJ1042" s="239" t="str">
        <f t="shared" si="1574"/>
        <v/>
      </c>
      <c r="BK1042" s="239" t="str">
        <f t="shared" si="1575"/>
        <v/>
      </c>
      <c r="BL1042" s="239" t="str">
        <f t="shared" si="1576"/>
        <v/>
      </c>
      <c r="BN1042" s="239" t="str">
        <f t="shared" si="1586"/>
        <v/>
      </c>
      <c r="BO1042" s="239" t="str">
        <f t="shared" si="1587"/>
        <v/>
      </c>
      <c r="BP1042" s="239" t="str">
        <f t="shared" si="1588"/>
        <v/>
      </c>
      <c r="BQ1042" s="239" t="str">
        <f t="shared" si="1589"/>
        <v/>
      </c>
      <c r="BR1042" s="239" t="str">
        <f t="shared" si="1590"/>
        <v/>
      </c>
      <c r="BS1042" s="239" t="str">
        <f t="shared" si="1591"/>
        <v/>
      </c>
      <c r="BT1042" s="239" t="str">
        <f t="shared" si="1592"/>
        <v/>
      </c>
      <c r="BU1042" s="239" t="str">
        <f t="shared" si="1593"/>
        <v/>
      </c>
      <c r="BV1042" s="239" t="str">
        <f t="shared" si="1594"/>
        <v/>
      </c>
      <c r="BW1042" s="239" t="str">
        <f t="shared" si="1595"/>
        <v/>
      </c>
      <c r="BX1042" s="239" t="str">
        <f t="shared" si="1596"/>
        <v/>
      </c>
      <c r="BY1042" s="239" t="str">
        <f t="shared" si="1597"/>
        <v/>
      </c>
      <c r="BZ1042" s="239" t="str">
        <f t="shared" si="1598"/>
        <v/>
      </c>
      <c r="CA1042" s="239" t="str">
        <f t="shared" si="1599"/>
        <v/>
      </c>
      <c r="CB1042" s="239" t="str">
        <f t="shared" si="1600"/>
        <v/>
      </c>
      <c r="CC1042" s="239" t="str">
        <f t="shared" si="1601"/>
        <v/>
      </c>
      <c r="CD1042" s="239" t="str">
        <f t="shared" si="1602"/>
        <v/>
      </c>
      <c r="CE1042" s="239" t="str">
        <f t="shared" si="1603"/>
        <v/>
      </c>
      <c r="CF1042" s="239" t="str">
        <f t="shared" si="1604"/>
        <v/>
      </c>
      <c r="CG1042" s="239" t="str">
        <f t="shared" si="1605"/>
        <v/>
      </c>
      <c r="CH1042" s="239" t="str">
        <f t="shared" si="1606"/>
        <v/>
      </c>
      <c r="CI1042" s="239" t="str">
        <f t="shared" si="1607"/>
        <v/>
      </c>
      <c r="CJ1042" s="239" t="str">
        <f t="shared" si="1608"/>
        <v/>
      </c>
      <c r="CK1042" s="239" t="str">
        <f t="shared" si="1609"/>
        <v/>
      </c>
      <c r="CL1042" s="239" t="str">
        <f t="shared" si="1610"/>
        <v/>
      </c>
      <c r="CM1042" s="239" t="str">
        <f t="shared" si="1611"/>
        <v/>
      </c>
      <c r="CN1042" s="239" t="str">
        <f t="shared" si="1612"/>
        <v/>
      </c>
      <c r="CP1042" s="239" t="str">
        <f t="shared" si="1613"/>
        <v/>
      </c>
      <c r="CQ1042" s="239" t="str">
        <f t="shared" si="1614"/>
        <v/>
      </c>
      <c r="CR1042" s="239" t="str">
        <f t="shared" si="1615"/>
        <v/>
      </c>
      <c r="CS1042" s="239" t="str">
        <f t="shared" si="1616"/>
        <v/>
      </c>
      <c r="CT1042" s="239" t="str">
        <f t="shared" si="1617"/>
        <v/>
      </c>
      <c r="CU1042" s="239" t="str">
        <f t="shared" si="1618"/>
        <v/>
      </c>
      <c r="CV1042" s="239" t="str">
        <f t="shared" si="1619"/>
        <v/>
      </c>
      <c r="CW1042" s="239" t="str">
        <f t="shared" si="1620"/>
        <v/>
      </c>
      <c r="CX1042" s="239" t="str">
        <f t="shared" si="1621"/>
        <v/>
      </c>
      <c r="CY1042" s="239" t="str">
        <f t="shared" si="1622"/>
        <v/>
      </c>
      <c r="CZ1042" s="239" t="str">
        <f t="shared" si="1623"/>
        <v/>
      </c>
      <c r="DA1042" s="239" t="str">
        <f t="shared" si="1624"/>
        <v/>
      </c>
      <c r="DB1042" s="239" t="str">
        <f t="shared" si="1625"/>
        <v/>
      </c>
      <c r="DC1042" s="239" t="str">
        <f t="shared" si="1626"/>
        <v/>
      </c>
      <c r="DD1042" s="239" t="str">
        <f t="shared" si="1627"/>
        <v/>
      </c>
      <c r="DE1042" s="239" t="str">
        <f t="shared" si="1628"/>
        <v/>
      </c>
      <c r="DF1042" s="239" t="str">
        <f t="shared" si="1629"/>
        <v/>
      </c>
      <c r="DG1042" s="239" t="str">
        <f t="shared" si="1630"/>
        <v/>
      </c>
      <c r="DH1042" s="239" t="str">
        <f t="shared" si="1631"/>
        <v/>
      </c>
      <c r="DI1042" s="239" t="str">
        <f t="shared" si="1632"/>
        <v/>
      </c>
      <c r="DJ1042" s="239" t="str">
        <f t="shared" si="1633"/>
        <v/>
      </c>
      <c r="DK1042" s="239" t="str">
        <f t="shared" si="1634"/>
        <v/>
      </c>
      <c r="DL1042" s="239" t="str">
        <f t="shared" si="1635"/>
        <v/>
      </c>
      <c r="DM1042" s="239" t="str">
        <f t="shared" si="1636"/>
        <v/>
      </c>
      <c r="DN1042" s="239" t="str">
        <f t="shared" si="1637"/>
        <v/>
      </c>
      <c r="DO1042" s="239" t="str">
        <f t="shared" si="1638"/>
        <v/>
      </c>
      <c r="DP1042" s="239" t="str">
        <f t="shared" si="1639"/>
        <v/>
      </c>
    </row>
    <row r="1043" spans="1:120" ht="35.25" hidden="1" customHeight="1" x14ac:dyDescent="0.25">
      <c r="A1043" s="53" t="s">
        <v>4512</v>
      </c>
      <c r="B1043" s="53">
        <v>6000</v>
      </c>
      <c r="C1043" s="53" t="s">
        <v>71</v>
      </c>
      <c r="D1043" s="53" t="s">
        <v>3728</v>
      </c>
      <c r="E1043" s="87">
        <v>6</v>
      </c>
      <c r="F1043" s="53" t="s">
        <v>4041</v>
      </c>
      <c r="G1043" s="53" t="str">
        <f t="shared" si="1642"/>
        <v>6000-21</v>
      </c>
      <c r="H1043" s="53" t="s">
        <v>94</v>
      </c>
      <c r="I1043" s="53" t="s">
        <v>196</v>
      </c>
      <c r="J1043" s="53" t="s">
        <v>80</v>
      </c>
      <c r="K1043" s="53" t="s">
        <v>80</v>
      </c>
      <c r="L1043" s="53" t="s">
        <v>80</v>
      </c>
      <c r="M1043" s="53" t="s">
        <v>80</v>
      </c>
      <c r="N1043" s="53" t="s">
        <v>80</v>
      </c>
      <c r="O1043" s="53" t="s">
        <v>80</v>
      </c>
      <c r="P1043" s="72" t="s">
        <v>4042</v>
      </c>
      <c r="Q1043" s="52">
        <v>0.1</v>
      </c>
      <c r="R1043" s="119">
        <f>+Q1043*Q1041</f>
        <v>3.0000000000000001E-3</v>
      </c>
      <c r="S1043" s="53">
        <v>1</v>
      </c>
      <c r="T1043" s="53" t="s">
        <v>84</v>
      </c>
      <c r="U1043" s="184" t="s">
        <v>4043</v>
      </c>
      <c r="V1043" s="23">
        <v>45019</v>
      </c>
      <c r="W1043" s="23">
        <v>45034</v>
      </c>
      <c r="X1043" s="185" t="s">
        <v>2252</v>
      </c>
      <c r="Y1043" s="49" t="s">
        <v>167</v>
      </c>
      <c r="Z1043" s="59" t="s">
        <v>100</v>
      </c>
      <c r="AA1043" s="60">
        <v>1</v>
      </c>
      <c r="AB1043" s="62" t="s">
        <v>4044</v>
      </c>
      <c r="AC1043" s="62">
        <v>45028</v>
      </c>
      <c r="AD1043" s="60">
        <v>1</v>
      </c>
      <c r="AE1043" s="62" t="s">
        <v>4045</v>
      </c>
      <c r="AF1043" s="62">
        <v>45028</v>
      </c>
      <c r="AG1043" s="60" t="s">
        <v>79</v>
      </c>
      <c r="AH1043" s="60">
        <v>1</v>
      </c>
      <c r="AI1043" s="52">
        <f t="shared" si="1558"/>
        <v>3.0000000000000001E-3</v>
      </c>
      <c r="AJ1043" s="52">
        <f t="shared" si="1643"/>
        <v>1</v>
      </c>
      <c r="AK1043" s="52"/>
      <c r="AL1043" s="239" t="str">
        <f t="shared" si="1577"/>
        <v/>
      </c>
      <c r="AM1043" s="239" t="str">
        <f t="shared" si="1578"/>
        <v/>
      </c>
      <c r="AN1043" s="239" t="str">
        <f t="shared" si="1579"/>
        <v/>
      </c>
      <c r="AO1043" s="239" t="str">
        <f t="shared" si="1580"/>
        <v/>
      </c>
      <c r="AP1043" s="239" t="str">
        <f t="shared" si="1581"/>
        <v/>
      </c>
      <c r="AQ1043" s="239" t="str">
        <f t="shared" si="1582"/>
        <v/>
      </c>
      <c r="AR1043" s="239" t="str">
        <f t="shared" si="1583"/>
        <v/>
      </c>
      <c r="AS1043" s="239" t="str">
        <f t="shared" si="1584"/>
        <v/>
      </c>
      <c r="AT1043" s="239" t="str">
        <f t="shared" si="1585"/>
        <v/>
      </c>
      <c r="AU1043" s="239" t="str">
        <f t="shared" si="1559"/>
        <v/>
      </c>
      <c r="AV1043" s="239" t="str">
        <f t="shared" si="1560"/>
        <v/>
      </c>
      <c r="AW1043" s="239" t="str">
        <f t="shared" si="1561"/>
        <v/>
      </c>
      <c r="AX1043" s="239" t="str">
        <f t="shared" si="1562"/>
        <v/>
      </c>
      <c r="AY1043" s="239" t="str">
        <f t="shared" si="1563"/>
        <v/>
      </c>
      <c r="AZ1043" s="239" t="str">
        <f t="shared" si="1564"/>
        <v/>
      </c>
      <c r="BA1043" s="239" t="str">
        <f t="shared" si="1565"/>
        <v/>
      </c>
      <c r="BB1043" s="239" t="str">
        <f t="shared" si="1566"/>
        <v/>
      </c>
      <c r="BC1043" s="239" t="str">
        <f t="shared" si="1567"/>
        <v/>
      </c>
      <c r="BD1043" s="239" t="str">
        <f t="shared" si="1568"/>
        <v/>
      </c>
      <c r="BE1043" s="239" t="str">
        <f t="shared" si="1569"/>
        <v/>
      </c>
      <c r="BF1043" s="239" t="str">
        <f t="shared" si="1570"/>
        <v/>
      </c>
      <c r="BG1043" s="239" t="str">
        <f t="shared" si="1571"/>
        <v/>
      </c>
      <c r="BH1043" s="239" t="str">
        <f t="shared" si="1572"/>
        <v/>
      </c>
      <c r="BI1043" s="239" t="str">
        <f t="shared" si="1573"/>
        <v/>
      </c>
      <c r="BJ1043" s="239" t="str">
        <f t="shared" si="1574"/>
        <v/>
      </c>
      <c r="BK1043" s="239" t="str">
        <f t="shared" si="1575"/>
        <v/>
      </c>
      <c r="BL1043" s="239" t="str">
        <f t="shared" si="1576"/>
        <v/>
      </c>
      <c r="BN1043" s="239" t="str">
        <f t="shared" si="1586"/>
        <v/>
      </c>
      <c r="BO1043" s="239" t="str">
        <f t="shared" si="1587"/>
        <v/>
      </c>
      <c r="BP1043" s="239" t="str">
        <f t="shared" si="1588"/>
        <v/>
      </c>
      <c r="BQ1043" s="239" t="str">
        <f t="shared" si="1589"/>
        <v/>
      </c>
      <c r="BR1043" s="239" t="str">
        <f t="shared" si="1590"/>
        <v/>
      </c>
      <c r="BS1043" s="239" t="str">
        <f t="shared" si="1591"/>
        <v/>
      </c>
      <c r="BT1043" s="239" t="str">
        <f t="shared" si="1592"/>
        <v/>
      </c>
      <c r="BU1043" s="239" t="str">
        <f t="shared" si="1593"/>
        <v/>
      </c>
      <c r="BV1043" s="239" t="str">
        <f t="shared" si="1594"/>
        <v/>
      </c>
      <c r="BW1043" s="239" t="str">
        <f t="shared" si="1595"/>
        <v/>
      </c>
      <c r="BX1043" s="239" t="str">
        <f t="shared" si="1596"/>
        <v/>
      </c>
      <c r="BY1043" s="239" t="str">
        <f t="shared" si="1597"/>
        <v/>
      </c>
      <c r="BZ1043" s="239" t="str">
        <f t="shared" si="1598"/>
        <v/>
      </c>
      <c r="CA1043" s="239" t="str">
        <f t="shared" si="1599"/>
        <v/>
      </c>
      <c r="CB1043" s="239" t="str">
        <f t="shared" si="1600"/>
        <v/>
      </c>
      <c r="CC1043" s="239" t="str">
        <f t="shared" si="1601"/>
        <v/>
      </c>
      <c r="CD1043" s="239" t="str">
        <f t="shared" si="1602"/>
        <v/>
      </c>
      <c r="CE1043" s="239" t="str">
        <f t="shared" si="1603"/>
        <v/>
      </c>
      <c r="CF1043" s="239" t="str">
        <f t="shared" si="1604"/>
        <v/>
      </c>
      <c r="CG1043" s="239" t="str">
        <f t="shared" si="1605"/>
        <v/>
      </c>
      <c r="CH1043" s="239" t="str">
        <f t="shared" si="1606"/>
        <v/>
      </c>
      <c r="CI1043" s="239" t="str">
        <f t="shared" si="1607"/>
        <v/>
      </c>
      <c r="CJ1043" s="239" t="str">
        <f t="shared" si="1608"/>
        <v/>
      </c>
      <c r="CK1043" s="239" t="str">
        <f t="shared" si="1609"/>
        <v/>
      </c>
      <c r="CL1043" s="239" t="str">
        <f t="shared" si="1610"/>
        <v/>
      </c>
      <c r="CM1043" s="239" t="str">
        <f t="shared" si="1611"/>
        <v/>
      </c>
      <c r="CN1043" s="239" t="str">
        <f t="shared" si="1612"/>
        <v/>
      </c>
      <c r="CP1043" s="239" t="str">
        <f t="shared" si="1613"/>
        <v/>
      </c>
      <c r="CQ1043" s="239" t="str">
        <f t="shared" si="1614"/>
        <v/>
      </c>
      <c r="CR1043" s="239" t="str">
        <f t="shared" si="1615"/>
        <v/>
      </c>
      <c r="CS1043" s="239" t="str">
        <f t="shared" si="1616"/>
        <v/>
      </c>
      <c r="CT1043" s="239" t="str">
        <f t="shared" si="1617"/>
        <v/>
      </c>
      <c r="CU1043" s="239" t="str">
        <f t="shared" si="1618"/>
        <v/>
      </c>
      <c r="CV1043" s="239" t="str">
        <f t="shared" si="1619"/>
        <v/>
      </c>
      <c r="CW1043" s="239" t="str">
        <f t="shared" si="1620"/>
        <v/>
      </c>
      <c r="CX1043" s="239" t="str">
        <f t="shared" si="1621"/>
        <v/>
      </c>
      <c r="CY1043" s="239" t="str">
        <f t="shared" si="1622"/>
        <v/>
      </c>
      <c r="CZ1043" s="239" t="str">
        <f t="shared" si="1623"/>
        <v/>
      </c>
      <c r="DA1043" s="239" t="str">
        <f t="shared" si="1624"/>
        <v/>
      </c>
      <c r="DB1043" s="239" t="str">
        <f t="shared" si="1625"/>
        <v/>
      </c>
      <c r="DC1043" s="239" t="str">
        <f t="shared" si="1626"/>
        <v/>
      </c>
      <c r="DD1043" s="239" t="str">
        <f t="shared" si="1627"/>
        <v/>
      </c>
      <c r="DE1043" s="239" t="str">
        <f t="shared" si="1628"/>
        <v/>
      </c>
      <c r="DF1043" s="239" t="str">
        <f t="shared" si="1629"/>
        <v/>
      </c>
      <c r="DG1043" s="239" t="str">
        <f t="shared" si="1630"/>
        <v/>
      </c>
      <c r="DH1043" s="239" t="str">
        <f t="shared" si="1631"/>
        <v/>
      </c>
      <c r="DI1043" s="239" t="str">
        <f t="shared" si="1632"/>
        <v/>
      </c>
      <c r="DJ1043" s="239" t="str">
        <f t="shared" si="1633"/>
        <v/>
      </c>
      <c r="DK1043" s="239" t="str">
        <f t="shared" si="1634"/>
        <v/>
      </c>
      <c r="DL1043" s="239" t="str">
        <f t="shared" si="1635"/>
        <v/>
      </c>
      <c r="DM1043" s="239" t="str">
        <f t="shared" si="1636"/>
        <v/>
      </c>
      <c r="DN1043" s="239" t="str">
        <f t="shared" si="1637"/>
        <v/>
      </c>
      <c r="DO1043" s="239" t="str">
        <f t="shared" si="1638"/>
        <v/>
      </c>
      <c r="DP1043" s="239" t="str">
        <f t="shared" si="1639"/>
        <v/>
      </c>
    </row>
    <row r="1044" spans="1:120" ht="35.25" hidden="1" customHeight="1" x14ac:dyDescent="0.25">
      <c r="A1044" s="53" t="s">
        <v>4512</v>
      </c>
      <c r="B1044" s="53">
        <v>6000</v>
      </c>
      <c r="C1044" s="53" t="s">
        <v>71</v>
      </c>
      <c r="D1044" s="53" t="s">
        <v>3728</v>
      </c>
      <c r="E1044" s="87">
        <v>6</v>
      </c>
      <c r="F1044" s="53" t="s">
        <v>4046</v>
      </c>
      <c r="G1044" s="53" t="str">
        <f t="shared" si="1642"/>
        <v>6000-21</v>
      </c>
      <c r="H1044" s="53" t="s">
        <v>94</v>
      </c>
      <c r="I1044" s="53" t="s">
        <v>196</v>
      </c>
      <c r="J1044" s="53" t="s">
        <v>80</v>
      </c>
      <c r="K1044" s="53" t="s">
        <v>80</v>
      </c>
      <c r="L1044" s="53" t="s">
        <v>80</v>
      </c>
      <c r="M1044" s="53" t="s">
        <v>80</v>
      </c>
      <c r="N1044" s="53" t="s">
        <v>80</v>
      </c>
      <c r="O1044" s="53" t="s">
        <v>80</v>
      </c>
      <c r="P1044" s="72" t="s">
        <v>4047</v>
      </c>
      <c r="Q1044" s="52">
        <v>0.1</v>
      </c>
      <c r="R1044" s="119">
        <f>+Q1044*Q1041</f>
        <v>3.0000000000000001E-3</v>
      </c>
      <c r="S1044" s="53">
        <v>1</v>
      </c>
      <c r="T1044" s="53" t="s">
        <v>84</v>
      </c>
      <c r="U1044" s="184" t="s">
        <v>4043</v>
      </c>
      <c r="V1044" s="23">
        <v>45035</v>
      </c>
      <c r="W1044" s="23">
        <v>45041</v>
      </c>
      <c r="X1044" s="53" t="s">
        <v>2252</v>
      </c>
      <c r="Y1044" s="49" t="s">
        <v>167</v>
      </c>
      <c r="Z1044" s="59" t="s">
        <v>100</v>
      </c>
      <c r="AA1044" s="60">
        <v>1</v>
      </c>
      <c r="AB1044" s="62" t="s">
        <v>4048</v>
      </c>
      <c r="AC1044" s="62">
        <v>45070</v>
      </c>
      <c r="AD1044" s="60">
        <v>1</v>
      </c>
      <c r="AE1044" s="62" t="s">
        <v>4049</v>
      </c>
      <c r="AF1044" s="62">
        <v>45040</v>
      </c>
      <c r="AG1044" s="60" t="s">
        <v>79</v>
      </c>
      <c r="AH1044" s="60">
        <v>1</v>
      </c>
      <c r="AI1044" s="52">
        <f t="shared" si="1558"/>
        <v>3.0000000000000001E-3</v>
      </c>
      <c r="AJ1044" s="52">
        <f t="shared" si="1643"/>
        <v>1</v>
      </c>
      <c r="AK1044" s="52"/>
      <c r="AL1044" s="239" t="str">
        <f t="shared" si="1577"/>
        <v/>
      </c>
      <c r="AM1044" s="239" t="str">
        <f t="shared" si="1578"/>
        <v/>
      </c>
      <c r="AN1044" s="239" t="str">
        <f t="shared" si="1579"/>
        <v/>
      </c>
      <c r="AO1044" s="239" t="str">
        <f t="shared" si="1580"/>
        <v/>
      </c>
      <c r="AP1044" s="239" t="str">
        <f t="shared" si="1581"/>
        <v/>
      </c>
      <c r="AQ1044" s="239" t="str">
        <f t="shared" si="1582"/>
        <v/>
      </c>
      <c r="AR1044" s="239" t="str">
        <f t="shared" si="1583"/>
        <v/>
      </c>
      <c r="AS1044" s="239" t="str">
        <f t="shared" si="1584"/>
        <v/>
      </c>
      <c r="AT1044" s="239" t="str">
        <f t="shared" si="1585"/>
        <v/>
      </c>
      <c r="AU1044" s="239" t="str">
        <f t="shared" si="1559"/>
        <v/>
      </c>
      <c r="AV1044" s="239" t="str">
        <f t="shared" si="1560"/>
        <v/>
      </c>
      <c r="AW1044" s="239" t="str">
        <f t="shared" si="1561"/>
        <v/>
      </c>
      <c r="AX1044" s="239" t="str">
        <f t="shared" si="1562"/>
        <v/>
      </c>
      <c r="AY1044" s="239" t="str">
        <f t="shared" si="1563"/>
        <v/>
      </c>
      <c r="AZ1044" s="239" t="str">
        <f t="shared" si="1564"/>
        <v/>
      </c>
      <c r="BA1044" s="239" t="str">
        <f t="shared" si="1565"/>
        <v/>
      </c>
      <c r="BB1044" s="239" t="str">
        <f t="shared" si="1566"/>
        <v/>
      </c>
      <c r="BC1044" s="239" t="str">
        <f t="shared" si="1567"/>
        <v/>
      </c>
      <c r="BD1044" s="239" t="str">
        <f t="shared" si="1568"/>
        <v/>
      </c>
      <c r="BE1044" s="239" t="str">
        <f t="shared" si="1569"/>
        <v/>
      </c>
      <c r="BF1044" s="239" t="str">
        <f t="shared" si="1570"/>
        <v/>
      </c>
      <c r="BG1044" s="239" t="str">
        <f t="shared" si="1571"/>
        <v/>
      </c>
      <c r="BH1044" s="239" t="str">
        <f t="shared" si="1572"/>
        <v/>
      </c>
      <c r="BI1044" s="239" t="str">
        <f t="shared" si="1573"/>
        <v/>
      </c>
      <c r="BJ1044" s="239" t="str">
        <f t="shared" si="1574"/>
        <v/>
      </c>
      <c r="BK1044" s="239" t="str">
        <f t="shared" si="1575"/>
        <v/>
      </c>
      <c r="BL1044" s="239" t="str">
        <f t="shared" si="1576"/>
        <v/>
      </c>
      <c r="BN1044" s="239" t="str">
        <f t="shared" si="1586"/>
        <v/>
      </c>
      <c r="BO1044" s="239" t="str">
        <f t="shared" si="1587"/>
        <v/>
      </c>
      <c r="BP1044" s="239" t="str">
        <f t="shared" si="1588"/>
        <v/>
      </c>
      <c r="BQ1044" s="239" t="str">
        <f t="shared" si="1589"/>
        <v/>
      </c>
      <c r="BR1044" s="239" t="str">
        <f t="shared" si="1590"/>
        <v/>
      </c>
      <c r="BS1044" s="239" t="str">
        <f t="shared" si="1591"/>
        <v/>
      </c>
      <c r="BT1044" s="239" t="str">
        <f t="shared" si="1592"/>
        <v/>
      </c>
      <c r="BU1044" s="239" t="str">
        <f t="shared" si="1593"/>
        <v/>
      </c>
      <c r="BV1044" s="239" t="str">
        <f t="shared" si="1594"/>
        <v/>
      </c>
      <c r="BW1044" s="239" t="str">
        <f t="shared" si="1595"/>
        <v/>
      </c>
      <c r="BX1044" s="239" t="str">
        <f t="shared" si="1596"/>
        <v/>
      </c>
      <c r="BY1044" s="239" t="str">
        <f t="shared" si="1597"/>
        <v/>
      </c>
      <c r="BZ1044" s="239" t="str">
        <f t="shared" si="1598"/>
        <v/>
      </c>
      <c r="CA1044" s="239" t="str">
        <f t="shared" si="1599"/>
        <v/>
      </c>
      <c r="CB1044" s="239" t="str">
        <f t="shared" si="1600"/>
        <v/>
      </c>
      <c r="CC1044" s="239" t="str">
        <f t="shared" si="1601"/>
        <v/>
      </c>
      <c r="CD1044" s="239" t="str">
        <f t="shared" si="1602"/>
        <v/>
      </c>
      <c r="CE1044" s="239" t="str">
        <f t="shared" si="1603"/>
        <v/>
      </c>
      <c r="CF1044" s="239" t="str">
        <f t="shared" si="1604"/>
        <v/>
      </c>
      <c r="CG1044" s="239" t="str">
        <f t="shared" si="1605"/>
        <v/>
      </c>
      <c r="CH1044" s="239" t="str">
        <f t="shared" si="1606"/>
        <v/>
      </c>
      <c r="CI1044" s="239" t="str">
        <f t="shared" si="1607"/>
        <v/>
      </c>
      <c r="CJ1044" s="239" t="str">
        <f t="shared" si="1608"/>
        <v/>
      </c>
      <c r="CK1044" s="239" t="str">
        <f t="shared" si="1609"/>
        <v/>
      </c>
      <c r="CL1044" s="239" t="str">
        <f t="shared" si="1610"/>
        <v/>
      </c>
      <c r="CM1044" s="239" t="str">
        <f t="shared" si="1611"/>
        <v/>
      </c>
      <c r="CN1044" s="239" t="str">
        <f t="shared" si="1612"/>
        <v/>
      </c>
      <c r="CP1044" s="239" t="str">
        <f t="shared" si="1613"/>
        <v/>
      </c>
      <c r="CQ1044" s="239" t="str">
        <f t="shared" si="1614"/>
        <v/>
      </c>
      <c r="CR1044" s="239" t="str">
        <f t="shared" si="1615"/>
        <v/>
      </c>
      <c r="CS1044" s="239" t="str">
        <f t="shared" si="1616"/>
        <v/>
      </c>
      <c r="CT1044" s="239" t="str">
        <f t="shared" si="1617"/>
        <v/>
      </c>
      <c r="CU1044" s="239" t="str">
        <f t="shared" si="1618"/>
        <v/>
      </c>
      <c r="CV1044" s="239" t="str">
        <f t="shared" si="1619"/>
        <v/>
      </c>
      <c r="CW1044" s="239" t="str">
        <f t="shared" si="1620"/>
        <v/>
      </c>
      <c r="CX1044" s="239" t="str">
        <f t="shared" si="1621"/>
        <v/>
      </c>
      <c r="CY1044" s="239" t="str">
        <f t="shared" si="1622"/>
        <v/>
      </c>
      <c r="CZ1044" s="239" t="str">
        <f t="shared" si="1623"/>
        <v/>
      </c>
      <c r="DA1044" s="239" t="str">
        <f t="shared" si="1624"/>
        <v/>
      </c>
      <c r="DB1044" s="239" t="str">
        <f t="shared" si="1625"/>
        <v/>
      </c>
      <c r="DC1044" s="239" t="str">
        <f t="shared" si="1626"/>
        <v/>
      </c>
      <c r="DD1044" s="239" t="str">
        <f t="shared" si="1627"/>
        <v/>
      </c>
      <c r="DE1044" s="239" t="str">
        <f t="shared" si="1628"/>
        <v/>
      </c>
      <c r="DF1044" s="239" t="str">
        <f t="shared" si="1629"/>
        <v/>
      </c>
      <c r="DG1044" s="239" t="str">
        <f t="shared" si="1630"/>
        <v/>
      </c>
      <c r="DH1044" s="239" t="str">
        <f t="shared" si="1631"/>
        <v/>
      </c>
      <c r="DI1044" s="239" t="str">
        <f t="shared" si="1632"/>
        <v/>
      </c>
      <c r="DJ1044" s="239" t="str">
        <f t="shared" si="1633"/>
        <v/>
      </c>
      <c r="DK1044" s="239" t="str">
        <f t="shared" si="1634"/>
        <v/>
      </c>
      <c r="DL1044" s="239" t="str">
        <f t="shared" si="1635"/>
        <v/>
      </c>
      <c r="DM1044" s="239" t="str">
        <f t="shared" si="1636"/>
        <v/>
      </c>
      <c r="DN1044" s="239" t="str">
        <f t="shared" si="1637"/>
        <v/>
      </c>
      <c r="DO1044" s="239" t="str">
        <f t="shared" si="1638"/>
        <v/>
      </c>
      <c r="DP1044" s="239" t="str">
        <f t="shared" si="1639"/>
        <v/>
      </c>
    </row>
    <row r="1045" spans="1:120" ht="35.25" hidden="1" customHeight="1" x14ac:dyDescent="0.25">
      <c r="A1045" s="53" t="s">
        <v>4512</v>
      </c>
      <c r="B1045" s="53">
        <v>6000</v>
      </c>
      <c r="C1045" s="53" t="s">
        <v>71</v>
      </c>
      <c r="D1045" s="53" t="s">
        <v>3728</v>
      </c>
      <c r="E1045" s="87">
        <v>6</v>
      </c>
      <c r="F1045" s="53" t="s">
        <v>4050</v>
      </c>
      <c r="G1045" s="53" t="str">
        <f t="shared" si="1642"/>
        <v>6000-21</v>
      </c>
      <c r="H1045" s="53" t="s">
        <v>94</v>
      </c>
      <c r="I1045" s="53" t="s">
        <v>196</v>
      </c>
      <c r="J1045" s="53" t="s">
        <v>80</v>
      </c>
      <c r="K1045" s="53" t="s">
        <v>80</v>
      </c>
      <c r="L1045" s="53" t="s">
        <v>80</v>
      </c>
      <c r="M1045" s="53" t="s">
        <v>80</v>
      </c>
      <c r="N1045" s="53" t="s">
        <v>80</v>
      </c>
      <c r="O1045" s="53" t="s">
        <v>80</v>
      </c>
      <c r="P1045" s="72" t="s">
        <v>4051</v>
      </c>
      <c r="Q1045" s="52">
        <v>0.1</v>
      </c>
      <c r="R1045" s="119">
        <f>+Q1045*Q1041</f>
        <v>3.0000000000000001E-3</v>
      </c>
      <c r="S1045" s="53">
        <v>1</v>
      </c>
      <c r="T1045" s="53" t="s">
        <v>84</v>
      </c>
      <c r="U1045" s="184" t="s">
        <v>4052</v>
      </c>
      <c r="V1045" s="71">
        <v>45048</v>
      </c>
      <c r="W1045" s="71">
        <v>45056</v>
      </c>
      <c r="X1045" s="185" t="s">
        <v>2252</v>
      </c>
      <c r="Y1045" s="49" t="s">
        <v>167</v>
      </c>
      <c r="Z1045" s="59" t="s">
        <v>100</v>
      </c>
      <c r="AA1045" s="60">
        <v>1</v>
      </c>
      <c r="AB1045" s="62" t="s">
        <v>4053</v>
      </c>
      <c r="AC1045" s="62">
        <v>45056</v>
      </c>
      <c r="AD1045" s="60">
        <v>1</v>
      </c>
      <c r="AE1045" s="62" t="s">
        <v>4054</v>
      </c>
      <c r="AF1045" s="62">
        <v>45056</v>
      </c>
      <c r="AG1045" s="60" t="s">
        <v>79</v>
      </c>
      <c r="AH1045" s="60">
        <v>1</v>
      </c>
      <c r="AI1045" s="52">
        <f t="shared" si="1558"/>
        <v>3.0000000000000001E-3</v>
      </c>
      <c r="AJ1045" s="52">
        <f t="shared" si="1643"/>
        <v>1</v>
      </c>
      <c r="AK1045" s="52"/>
      <c r="AL1045" s="239" t="str">
        <f t="shared" si="1577"/>
        <v/>
      </c>
      <c r="AM1045" s="239" t="str">
        <f t="shared" si="1578"/>
        <v/>
      </c>
      <c r="AN1045" s="239" t="str">
        <f t="shared" si="1579"/>
        <v/>
      </c>
      <c r="AO1045" s="239" t="str">
        <f t="shared" si="1580"/>
        <v/>
      </c>
      <c r="AP1045" s="239" t="str">
        <f t="shared" si="1581"/>
        <v/>
      </c>
      <c r="AQ1045" s="239" t="str">
        <f t="shared" si="1582"/>
        <v/>
      </c>
      <c r="AR1045" s="239" t="str">
        <f t="shared" si="1583"/>
        <v/>
      </c>
      <c r="AS1045" s="239" t="str">
        <f t="shared" si="1584"/>
        <v/>
      </c>
      <c r="AT1045" s="239" t="str">
        <f t="shared" si="1585"/>
        <v/>
      </c>
      <c r="AU1045" s="239" t="str">
        <f t="shared" si="1559"/>
        <v/>
      </c>
      <c r="AV1045" s="239" t="str">
        <f t="shared" si="1560"/>
        <v/>
      </c>
      <c r="AW1045" s="239" t="str">
        <f t="shared" si="1561"/>
        <v/>
      </c>
      <c r="AX1045" s="239" t="str">
        <f t="shared" si="1562"/>
        <v/>
      </c>
      <c r="AY1045" s="239" t="str">
        <f t="shared" si="1563"/>
        <v/>
      </c>
      <c r="AZ1045" s="239" t="str">
        <f t="shared" si="1564"/>
        <v/>
      </c>
      <c r="BA1045" s="239" t="str">
        <f t="shared" si="1565"/>
        <v/>
      </c>
      <c r="BB1045" s="239" t="str">
        <f t="shared" si="1566"/>
        <v/>
      </c>
      <c r="BC1045" s="239" t="str">
        <f t="shared" si="1567"/>
        <v/>
      </c>
      <c r="BD1045" s="239" t="str">
        <f t="shared" si="1568"/>
        <v/>
      </c>
      <c r="BE1045" s="239" t="str">
        <f t="shared" si="1569"/>
        <v/>
      </c>
      <c r="BF1045" s="239" t="str">
        <f t="shared" si="1570"/>
        <v/>
      </c>
      <c r="BG1045" s="239" t="str">
        <f t="shared" si="1571"/>
        <v/>
      </c>
      <c r="BH1045" s="239" t="str">
        <f t="shared" si="1572"/>
        <v/>
      </c>
      <c r="BI1045" s="239" t="str">
        <f t="shared" si="1573"/>
        <v/>
      </c>
      <c r="BJ1045" s="239" t="str">
        <f t="shared" si="1574"/>
        <v/>
      </c>
      <c r="BK1045" s="239" t="str">
        <f t="shared" si="1575"/>
        <v/>
      </c>
      <c r="BL1045" s="239" t="str">
        <f t="shared" si="1576"/>
        <v/>
      </c>
      <c r="BN1045" s="239" t="str">
        <f t="shared" si="1586"/>
        <v/>
      </c>
      <c r="BO1045" s="239" t="str">
        <f t="shared" si="1587"/>
        <v/>
      </c>
      <c r="BP1045" s="239" t="str">
        <f t="shared" si="1588"/>
        <v/>
      </c>
      <c r="BQ1045" s="239" t="str">
        <f t="shared" si="1589"/>
        <v/>
      </c>
      <c r="BR1045" s="239" t="str">
        <f t="shared" si="1590"/>
        <v/>
      </c>
      <c r="BS1045" s="239" t="str">
        <f t="shared" si="1591"/>
        <v/>
      </c>
      <c r="BT1045" s="239" t="str">
        <f t="shared" si="1592"/>
        <v/>
      </c>
      <c r="BU1045" s="239" t="str">
        <f t="shared" si="1593"/>
        <v/>
      </c>
      <c r="BV1045" s="239" t="str">
        <f t="shared" si="1594"/>
        <v/>
      </c>
      <c r="BW1045" s="239" t="str">
        <f t="shared" si="1595"/>
        <v/>
      </c>
      <c r="BX1045" s="239" t="str">
        <f t="shared" si="1596"/>
        <v/>
      </c>
      <c r="BY1045" s="239" t="str">
        <f t="shared" si="1597"/>
        <v/>
      </c>
      <c r="BZ1045" s="239" t="str">
        <f t="shared" si="1598"/>
        <v/>
      </c>
      <c r="CA1045" s="239" t="str">
        <f t="shared" si="1599"/>
        <v/>
      </c>
      <c r="CB1045" s="239" t="str">
        <f t="shared" si="1600"/>
        <v/>
      </c>
      <c r="CC1045" s="239" t="str">
        <f t="shared" si="1601"/>
        <v/>
      </c>
      <c r="CD1045" s="239" t="str">
        <f t="shared" si="1602"/>
        <v/>
      </c>
      <c r="CE1045" s="239" t="str">
        <f t="shared" si="1603"/>
        <v/>
      </c>
      <c r="CF1045" s="239" t="str">
        <f t="shared" si="1604"/>
        <v/>
      </c>
      <c r="CG1045" s="239" t="str">
        <f t="shared" si="1605"/>
        <v/>
      </c>
      <c r="CH1045" s="239" t="str">
        <f t="shared" si="1606"/>
        <v/>
      </c>
      <c r="CI1045" s="239" t="str">
        <f t="shared" si="1607"/>
        <v/>
      </c>
      <c r="CJ1045" s="239" t="str">
        <f t="shared" si="1608"/>
        <v/>
      </c>
      <c r="CK1045" s="239" t="str">
        <f t="shared" si="1609"/>
        <v/>
      </c>
      <c r="CL1045" s="239" t="str">
        <f t="shared" si="1610"/>
        <v/>
      </c>
      <c r="CM1045" s="239" t="str">
        <f t="shared" si="1611"/>
        <v/>
      </c>
      <c r="CN1045" s="239" t="str">
        <f t="shared" si="1612"/>
        <v/>
      </c>
      <c r="CP1045" s="239" t="str">
        <f t="shared" si="1613"/>
        <v/>
      </c>
      <c r="CQ1045" s="239" t="str">
        <f t="shared" si="1614"/>
        <v/>
      </c>
      <c r="CR1045" s="239" t="str">
        <f t="shared" si="1615"/>
        <v/>
      </c>
      <c r="CS1045" s="239" t="str">
        <f t="shared" si="1616"/>
        <v/>
      </c>
      <c r="CT1045" s="239" t="str">
        <f t="shared" si="1617"/>
        <v/>
      </c>
      <c r="CU1045" s="239" t="str">
        <f t="shared" si="1618"/>
        <v/>
      </c>
      <c r="CV1045" s="239" t="str">
        <f t="shared" si="1619"/>
        <v/>
      </c>
      <c r="CW1045" s="239" t="str">
        <f t="shared" si="1620"/>
        <v/>
      </c>
      <c r="CX1045" s="239" t="str">
        <f t="shared" si="1621"/>
        <v/>
      </c>
      <c r="CY1045" s="239" t="str">
        <f t="shared" si="1622"/>
        <v/>
      </c>
      <c r="CZ1045" s="239" t="str">
        <f t="shared" si="1623"/>
        <v/>
      </c>
      <c r="DA1045" s="239" t="str">
        <f t="shared" si="1624"/>
        <v/>
      </c>
      <c r="DB1045" s="239" t="str">
        <f t="shared" si="1625"/>
        <v/>
      </c>
      <c r="DC1045" s="239" t="str">
        <f t="shared" si="1626"/>
        <v/>
      </c>
      <c r="DD1045" s="239" t="str">
        <f t="shared" si="1627"/>
        <v/>
      </c>
      <c r="DE1045" s="239" t="str">
        <f t="shared" si="1628"/>
        <v/>
      </c>
      <c r="DF1045" s="239" t="str">
        <f t="shared" si="1629"/>
        <v/>
      </c>
      <c r="DG1045" s="239" t="str">
        <f t="shared" si="1630"/>
        <v/>
      </c>
      <c r="DH1045" s="239" t="str">
        <f t="shared" si="1631"/>
        <v/>
      </c>
      <c r="DI1045" s="239" t="str">
        <f t="shared" si="1632"/>
        <v/>
      </c>
      <c r="DJ1045" s="239" t="str">
        <f t="shared" si="1633"/>
        <v/>
      </c>
      <c r="DK1045" s="239" t="str">
        <f t="shared" si="1634"/>
        <v/>
      </c>
      <c r="DL1045" s="239" t="str">
        <f t="shared" si="1635"/>
        <v/>
      </c>
      <c r="DM1045" s="239" t="str">
        <f t="shared" si="1636"/>
        <v/>
      </c>
      <c r="DN1045" s="239" t="str">
        <f t="shared" si="1637"/>
        <v/>
      </c>
      <c r="DO1045" s="239" t="str">
        <f t="shared" si="1638"/>
        <v/>
      </c>
      <c r="DP1045" s="239" t="str">
        <f t="shared" si="1639"/>
        <v/>
      </c>
    </row>
    <row r="1046" spans="1:120" ht="35.25" hidden="1" customHeight="1" x14ac:dyDescent="0.25">
      <c r="A1046" s="53" t="s">
        <v>4512</v>
      </c>
      <c r="B1046" s="53">
        <v>6000</v>
      </c>
      <c r="C1046" s="53" t="s">
        <v>71</v>
      </c>
      <c r="D1046" s="53" t="s">
        <v>3728</v>
      </c>
      <c r="E1046" s="87">
        <v>6</v>
      </c>
      <c r="F1046" s="53" t="s">
        <v>4055</v>
      </c>
      <c r="G1046" s="53" t="str">
        <f t="shared" si="1642"/>
        <v>6000-21</v>
      </c>
      <c r="H1046" s="53" t="s">
        <v>94</v>
      </c>
      <c r="I1046" s="53" t="s">
        <v>196</v>
      </c>
      <c r="J1046" s="53" t="s">
        <v>80</v>
      </c>
      <c r="K1046" s="53" t="s">
        <v>80</v>
      </c>
      <c r="L1046" s="53" t="s">
        <v>80</v>
      </c>
      <c r="M1046" s="53" t="s">
        <v>80</v>
      </c>
      <c r="N1046" s="53" t="s">
        <v>80</v>
      </c>
      <c r="O1046" s="53" t="s">
        <v>80</v>
      </c>
      <c r="P1046" s="72" t="s">
        <v>4056</v>
      </c>
      <c r="Q1046" s="52">
        <v>0.1</v>
      </c>
      <c r="R1046" s="119">
        <f>+Q1046*Q1041</f>
        <v>3.0000000000000001E-3</v>
      </c>
      <c r="S1046" s="53">
        <v>1</v>
      </c>
      <c r="T1046" s="53" t="s">
        <v>84</v>
      </c>
      <c r="U1046" s="53" t="s">
        <v>4057</v>
      </c>
      <c r="V1046" s="71">
        <v>45057</v>
      </c>
      <c r="W1046" s="74">
        <v>45169</v>
      </c>
      <c r="X1046" s="53" t="s">
        <v>2252</v>
      </c>
      <c r="Y1046" s="49" t="s">
        <v>202</v>
      </c>
      <c r="Z1046" s="59" t="s">
        <v>100</v>
      </c>
      <c r="AA1046" s="60">
        <v>1</v>
      </c>
      <c r="AB1046" s="60" t="s">
        <v>4058</v>
      </c>
      <c r="AC1046" s="69">
        <v>45169</v>
      </c>
      <c r="AD1046" s="60">
        <v>1</v>
      </c>
      <c r="AE1046" s="60" t="s">
        <v>4059</v>
      </c>
      <c r="AF1046" s="69">
        <v>45169</v>
      </c>
      <c r="AG1046" s="60" t="s">
        <v>79</v>
      </c>
      <c r="AH1046" s="60">
        <v>1</v>
      </c>
      <c r="AI1046" s="52">
        <f t="shared" si="1558"/>
        <v>3.0000000000000001E-3</v>
      </c>
      <c r="AJ1046" s="52">
        <f t="shared" si="1643"/>
        <v>1</v>
      </c>
      <c r="AK1046" s="52"/>
      <c r="AL1046" s="239" t="str">
        <f t="shared" si="1577"/>
        <v/>
      </c>
      <c r="AM1046" s="239" t="str">
        <f t="shared" si="1578"/>
        <v/>
      </c>
      <c r="AN1046" s="239" t="str">
        <f t="shared" si="1579"/>
        <v/>
      </c>
      <c r="AO1046" s="239" t="str">
        <f t="shared" si="1580"/>
        <v/>
      </c>
      <c r="AP1046" s="239" t="str">
        <f t="shared" si="1581"/>
        <v/>
      </c>
      <c r="AQ1046" s="239" t="str">
        <f t="shared" si="1582"/>
        <v/>
      </c>
      <c r="AR1046" s="239" t="str">
        <f t="shared" si="1583"/>
        <v/>
      </c>
      <c r="AS1046" s="239" t="str">
        <f t="shared" si="1584"/>
        <v/>
      </c>
      <c r="AT1046" s="239" t="str">
        <f t="shared" si="1585"/>
        <v/>
      </c>
      <c r="AU1046" s="239" t="str">
        <f t="shared" si="1559"/>
        <v/>
      </c>
      <c r="AV1046" s="239" t="str">
        <f t="shared" si="1560"/>
        <v/>
      </c>
      <c r="AW1046" s="239" t="str">
        <f t="shared" si="1561"/>
        <v/>
      </c>
      <c r="AX1046" s="239" t="str">
        <f t="shared" si="1562"/>
        <v/>
      </c>
      <c r="AY1046" s="239" t="str">
        <f t="shared" si="1563"/>
        <v/>
      </c>
      <c r="AZ1046" s="239" t="str">
        <f t="shared" si="1564"/>
        <v/>
      </c>
      <c r="BA1046" s="239" t="str">
        <f t="shared" si="1565"/>
        <v/>
      </c>
      <c r="BB1046" s="239" t="str">
        <f t="shared" si="1566"/>
        <v/>
      </c>
      <c r="BC1046" s="239" t="str">
        <f t="shared" si="1567"/>
        <v/>
      </c>
      <c r="BD1046" s="239" t="str">
        <f t="shared" si="1568"/>
        <v/>
      </c>
      <c r="BE1046" s="239" t="str">
        <f t="shared" si="1569"/>
        <v/>
      </c>
      <c r="BF1046" s="239" t="str">
        <f t="shared" si="1570"/>
        <v/>
      </c>
      <c r="BG1046" s="239" t="str">
        <f t="shared" si="1571"/>
        <v/>
      </c>
      <c r="BH1046" s="239" t="str">
        <f t="shared" si="1572"/>
        <v/>
      </c>
      <c r="BI1046" s="239" t="str">
        <f t="shared" si="1573"/>
        <v/>
      </c>
      <c r="BJ1046" s="239" t="str">
        <f t="shared" si="1574"/>
        <v/>
      </c>
      <c r="BK1046" s="239" t="str">
        <f t="shared" si="1575"/>
        <v/>
      </c>
      <c r="BL1046" s="239" t="str">
        <f t="shared" si="1576"/>
        <v/>
      </c>
      <c r="BN1046" s="239" t="str">
        <f t="shared" si="1586"/>
        <v/>
      </c>
      <c r="BO1046" s="239" t="str">
        <f t="shared" si="1587"/>
        <v/>
      </c>
      <c r="BP1046" s="239" t="str">
        <f t="shared" si="1588"/>
        <v/>
      </c>
      <c r="BQ1046" s="239" t="str">
        <f t="shared" si="1589"/>
        <v/>
      </c>
      <c r="BR1046" s="239" t="str">
        <f t="shared" si="1590"/>
        <v/>
      </c>
      <c r="BS1046" s="239" t="str">
        <f t="shared" si="1591"/>
        <v/>
      </c>
      <c r="BT1046" s="239" t="str">
        <f t="shared" si="1592"/>
        <v/>
      </c>
      <c r="BU1046" s="239" t="str">
        <f t="shared" si="1593"/>
        <v/>
      </c>
      <c r="BV1046" s="239" t="str">
        <f t="shared" si="1594"/>
        <v/>
      </c>
      <c r="BW1046" s="239" t="str">
        <f t="shared" si="1595"/>
        <v/>
      </c>
      <c r="BX1046" s="239" t="str">
        <f t="shared" si="1596"/>
        <v/>
      </c>
      <c r="BY1046" s="239" t="str">
        <f t="shared" si="1597"/>
        <v/>
      </c>
      <c r="BZ1046" s="239" t="str">
        <f t="shared" si="1598"/>
        <v/>
      </c>
      <c r="CA1046" s="239" t="str">
        <f t="shared" si="1599"/>
        <v/>
      </c>
      <c r="CB1046" s="239" t="str">
        <f t="shared" si="1600"/>
        <v/>
      </c>
      <c r="CC1046" s="239" t="str">
        <f t="shared" si="1601"/>
        <v/>
      </c>
      <c r="CD1046" s="239" t="str">
        <f t="shared" si="1602"/>
        <v/>
      </c>
      <c r="CE1046" s="239" t="str">
        <f t="shared" si="1603"/>
        <v/>
      </c>
      <c r="CF1046" s="239" t="str">
        <f t="shared" si="1604"/>
        <v/>
      </c>
      <c r="CG1046" s="239" t="str">
        <f t="shared" si="1605"/>
        <v/>
      </c>
      <c r="CH1046" s="239" t="str">
        <f t="shared" si="1606"/>
        <v/>
      </c>
      <c r="CI1046" s="239" t="str">
        <f t="shared" si="1607"/>
        <v/>
      </c>
      <c r="CJ1046" s="239" t="str">
        <f t="shared" si="1608"/>
        <v/>
      </c>
      <c r="CK1046" s="239" t="str">
        <f t="shared" si="1609"/>
        <v/>
      </c>
      <c r="CL1046" s="239" t="str">
        <f t="shared" si="1610"/>
        <v/>
      </c>
      <c r="CM1046" s="239" t="str">
        <f t="shared" si="1611"/>
        <v/>
      </c>
      <c r="CN1046" s="239" t="str">
        <f t="shared" si="1612"/>
        <v/>
      </c>
      <c r="CP1046" s="239" t="str">
        <f t="shared" si="1613"/>
        <v/>
      </c>
      <c r="CQ1046" s="239" t="str">
        <f t="shared" si="1614"/>
        <v/>
      </c>
      <c r="CR1046" s="239" t="str">
        <f t="shared" si="1615"/>
        <v/>
      </c>
      <c r="CS1046" s="239" t="str">
        <f t="shared" si="1616"/>
        <v/>
      </c>
      <c r="CT1046" s="239" t="str">
        <f t="shared" si="1617"/>
        <v/>
      </c>
      <c r="CU1046" s="239" t="str">
        <f t="shared" si="1618"/>
        <v/>
      </c>
      <c r="CV1046" s="239" t="str">
        <f t="shared" si="1619"/>
        <v/>
      </c>
      <c r="CW1046" s="239" t="str">
        <f t="shared" si="1620"/>
        <v/>
      </c>
      <c r="CX1046" s="239" t="str">
        <f t="shared" si="1621"/>
        <v/>
      </c>
      <c r="CY1046" s="239" t="str">
        <f t="shared" si="1622"/>
        <v/>
      </c>
      <c r="CZ1046" s="239" t="str">
        <f t="shared" si="1623"/>
        <v/>
      </c>
      <c r="DA1046" s="239" t="str">
        <f t="shared" si="1624"/>
        <v/>
      </c>
      <c r="DB1046" s="239" t="str">
        <f t="shared" si="1625"/>
        <v/>
      </c>
      <c r="DC1046" s="239" t="str">
        <f t="shared" si="1626"/>
        <v/>
      </c>
      <c r="DD1046" s="239" t="str">
        <f t="shared" si="1627"/>
        <v/>
      </c>
      <c r="DE1046" s="239" t="str">
        <f t="shared" si="1628"/>
        <v/>
      </c>
      <c r="DF1046" s="239" t="str">
        <f t="shared" si="1629"/>
        <v/>
      </c>
      <c r="DG1046" s="239" t="str">
        <f t="shared" si="1630"/>
        <v/>
      </c>
      <c r="DH1046" s="239" t="str">
        <f t="shared" si="1631"/>
        <v/>
      </c>
      <c r="DI1046" s="239" t="str">
        <f t="shared" si="1632"/>
        <v/>
      </c>
      <c r="DJ1046" s="239" t="str">
        <f t="shared" si="1633"/>
        <v/>
      </c>
      <c r="DK1046" s="239" t="str">
        <f t="shared" si="1634"/>
        <v/>
      </c>
      <c r="DL1046" s="239" t="str">
        <f t="shared" si="1635"/>
        <v/>
      </c>
      <c r="DM1046" s="239" t="str">
        <f t="shared" si="1636"/>
        <v/>
      </c>
      <c r="DN1046" s="239" t="str">
        <f t="shared" si="1637"/>
        <v/>
      </c>
      <c r="DO1046" s="239" t="str">
        <f t="shared" si="1638"/>
        <v/>
      </c>
      <c r="DP1046" s="239" t="str">
        <f t="shared" si="1639"/>
        <v/>
      </c>
    </row>
    <row r="1047" spans="1:120" ht="35.25" hidden="1" customHeight="1" x14ac:dyDescent="0.25">
      <c r="A1047" s="53" t="s">
        <v>4512</v>
      </c>
      <c r="B1047" s="53">
        <v>6000</v>
      </c>
      <c r="C1047" s="53" t="s">
        <v>71</v>
      </c>
      <c r="D1047" s="53" t="s">
        <v>3728</v>
      </c>
      <c r="E1047" s="53">
        <v>6</v>
      </c>
      <c r="F1047" s="53" t="s">
        <v>4060</v>
      </c>
      <c r="G1047" s="53" t="str">
        <f t="shared" si="1642"/>
        <v>6000-21</v>
      </c>
      <c r="H1047" s="53" t="s">
        <v>94</v>
      </c>
      <c r="I1047" s="53" t="s">
        <v>196</v>
      </c>
      <c r="J1047" s="53" t="s">
        <v>80</v>
      </c>
      <c r="K1047" s="53" t="s">
        <v>80</v>
      </c>
      <c r="L1047" s="53" t="s">
        <v>80</v>
      </c>
      <c r="M1047" s="53" t="s">
        <v>80</v>
      </c>
      <c r="N1047" s="53" t="s">
        <v>80</v>
      </c>
      <c r="O1047" s="53" t="s">
        <v>80</v>
      </c>
      <c r="P1047" s="53" t="s">
        <v>3988</v>
      </c>
      <c r="Q1047" s="52">
        <v>0.15</v>
      </c>
      <c r="R1047" s="119">
        <f>+Q1047*Q1041</f>
        <v>4.4999999999999997E-3</v>
      </c>
      <c r="S1047" s="53">
        <v>1</v>
      </c>
      <c r="T1047" s="53" t="s">
        <v>84</v>
      </c>
      <c r="U1047" s="53" t="s">
        <v>4061</v>
      </c>
      <c r="V1047" s="23">
        <v>45170</v>
      </c>
      <c r="W1047" s="23">
        <v>45184</v>
      </c>
      <c r="X1047" s="53" t="s">
        <v>246</v>
      </c>
      <c r="Y1047" s="49" t="s">
        <v>202</v>
      </c>
      <c r="Z1047" s="59" t="s">
        <v>100</v>
      </c>
      <c r="AA1047" s="60">
        <v>1</v>
      </c>
      <c r="AB1047" s="60" t="s">
        <v>4062</v>
      </c>
      <c r="AC1047" s="69">
        <v>45180</v>
      </c>
      <c r="AD1047" s="60">
        <v>1</v>
      </c>
      <c r="AE1047" s="60" t="s">
        <v>4063</v>
      </c>
      <c r="AF1047" s="69">
        <v>45180</v>
      </c>
      <c r="AG1047" s="60" t="s">
        <v>79</v>
      </c>
      <c r="AH1047" s="60">
        <v>1</v>
      </c>
      <c r="AI1047" s="52">
        <f t="shared" si="1558"/>
        <v>4.4999999999999997E-3</v>
      </c>
      <c r="AJ1047" s="52">
        <f t="shared" si="1643"/>
        <v>1</v>
      </c>
      <c r="AK1047" s="52"/>
      <c r="AL1047" s="239" t="str">
        <f t="shared" si="1577"/>
        <v/>
      </c>
      <c r="AM1047" s="239" t="str">
        <f t="shared" si="1578"/>
        <v/>
      </c>
      <c r="AN1047" s="239">
        <f t="shared" si="1579"/>
        <v>1</v>
      </c>
      <c r="AO1047" s="239" t="str">
        <f t="shared" si="1580"/>
        <v/>
      </c>
      <c r="AP1047" s="239" t="str">
        <f t="shared" si="1581"/>
        <v/>
      </c>
      <c r="AQ1047" s="239" t="str">
        <f t="shared" si="1582"/>
        <v/>
      </c>
      <c r="AR1047" s="239" t="str">
        <f t="shared" si="1583"/>
        <v/>
      </c>
      <c r="AS1047" s="239" t="str">
        <f t="shared" si="1584"/>
        <v/>
      </c>
      <c r="AT1047" s="239" t="str">
        <f t="shared" si="1585"/>
        <v/>
      </c>
      <c r="AU1047" s="239" t="str">
        <f t="shared" si="1559"/>
        <v/>
      </c>
      <c r="AV1047" s="239" t="str">
        <f t="shared" si="1560"/>
        <v/>
      </c>
      <c r="AW1047" s="239" t="str">
        <f t="shared" si="1561"/>
        <v/>
      </c>
      <c r="AX1047" s="239" t="str">
        <f t="shared" si="1562"/>
        <v/>
      </c>
      <c r="AY1047" s="239" t="str">
        <f t="shared" si="1563"/>
        <v/>
      </c>
      <c r="AZ1047" s="239" t="str">
        <f t="shared" si="1564"/>
        <v/>
      </c>
      <c r="BA1047" s="239" t="str">
        <f t="shared" si="1565"/>
        <v/>
      </c>
      <c r="BB1047" s="239" t="str">
        <f t="shared" si="1566"/>
        <v/>
      </c>
      <c r="BC1047" s="239" t="str">
        <f t="shared" si="1567"/>
        <v/>
      </c>
      <c r="BD1047" s="239" t="str">
        <f t="shared" si="1568"/>
        <v/>
      </c>
      <c r="BE1047" s="239" t="str">
        <f t="shared" si="1569"/>
        <v/>
      </c>
      <c r="BF1047" s="239" t="str">
        <f t="shared" si="1570"/>
        <v/>
      </c>
      <c r="BG1047" s="239" t="str">
        <f t="shared" si="1571"/>
        <v/>
      </c>
      <c r="BH1047" s="239" t="str">
        <f t="shared" si="1572"/>
        <v/>
      </c>
      <c r="BI1047" s="239" t="str">
        <f t="shared" si="1573"/>
        <v/>
      </c>
      <c r="BJ1047" s="239" t="str">
        <f t="shared" si="1574"/>
        <v/>
      </c>
      <c r="BK1047" s="239" t="str">
        <f t="shared" si="1575"/>
        <v/>
      </c>
      <c r="BL1047" s="239" t="str">
        <f t="shared" si="1576"/>
        <v/>
      </c>
      <c r="BN1047" s="239" t="str">
        <f t="shared" si="1586"/>
        <v/>
      </c>
      <c r="BO1047" s="239" t="str">
        <f t="shared" si="1587"/>
        <v/>
      </c>
      <c r="BP1047" s="239">
        <f t="shared" si="1588"/>
        <v>1</v>
      </c>
      <c r="BQ1047" s="239" t="str">
        <f t="shared" si="1589"/>
        <v/>
      </c>
      <c r="BR1047" s="239" t="str">
        <f t="shared" si="1590"/>
        <v/>
      </c>
      <c r="BS1047" s="239" t="str">
        <f t="shared" si="1591"/>
        <v/>
      </c>
      <c r="BT1047" s="239" t="str">
        <f t="shared" si="1592"/>
        <v/>
      </c>
      <c r="BU1047" s="239" t="str">
        <f t="shared" si="1593"/>
        <v/>
      </c>
      <c r="BV1047" s="239" t="str">
        <f t="shared" si="1594"/>
        <v/>
      </c>
      <c r="BW1047" s="239" t="str">
        <f t="shared" si="1595"/>
        <v/>
      </c>
      <c r="BX1047" s="239" t="str">
        <f t="shared" si="1596"/>
        <v/>
      </c>
      <c r="BY1047" s="239" t="str">
        <f t="shared" si="1597"/>
        <v/>
      </c>
      <c r="BZ1047" s="239" t="str">
        <f t="shared" si="1598"/>
        <v/>
      </c>
      <c r="CA1047" s="239" t="str">
        <f t="shared" si="1599"/>
        <v/>
      </c>
      <c r="CB1047" s="239" t="str">
        <f t="shared" si="1600"/>
        <v/>
      </c>
      <c r="CC1047" s="239" t="str">
        <f t="shared" si="1601"/>
        <v/>
      </c>
      <c r="CD1047" s="239" t="str">
        <f t="shared" si="1602"/>
        <v/>
      </c>
      <c r="CE1047" s="239" t="str">
        <f t="shared" si="1603"/>
        <v/>
      </c>
      <c r="CF1047" s="239" t="str">
        <f t="shared" si="1604"/>
        <v/>
      </c>
      <c r="CG1047" s="239" t="str">
        <f t="shared" si="1605"/>
        <v/>
      </c>
      <c r="CH1047" s="239" t="str">
        <f t="shared" si="1606"/>
        <v/>
      </c>
      <c r="CI1047" s="239" t="str">
        <f t="shared" si="1607"/>
        <v/>
      </c>
      <c r="CJ1047" s="239" t="str">
        <f t="shared" si="1608"/>
        <v/>
      </c>
      <c r="CK1047" s="239" t="str">
        <f t="shared" si="1609"/>
        <v/>
      </c>
      <c r="CL1047" s="239" t="str">
        <f t="shared" si="1610"/>
        <v/>
      </c>
      <c r="CM1047" s="239" t="str">
        <f t="shared" si="1611"/>
        <v/>
      </c>
      <c r="CN1047" s="239" t="str">
        <f t="shared" si="1612"/>
        <v/>
      </c>
      <c r="CP1047" s="239" t="str">
        <f t="shared" si="1613"/>
        <v/>
      </c>
      <c r="CQ1047" s="239" t="str">
        <f t="shared" si="1614"/>
        <v/>
      </c>
      <c r="CR1047" s="239" t="str">
        <f t="shared" si="1615"/>
        <v>3er Trimestre</v>
      </c>
      <c r="CS1047" s="239" t="str">
        <f t="shared" si="1616"/>
        <v/>
      </c>
      <c r="CT1047" s="239" t="str">
        <f t="shared" si="1617"/>
        <v/>
      </c>
      <c r="CU1047" s="239" t="str">
        <f t="shared" si="1618"/>
        <v/>
      </c>
      <c r="CV1047" s="239" t="str">
        <f t="shared" si="1619"/>
        <v/>
      </c>
      <c r="CW1047" s="239" t="str">
        <f t="shared" si="1620"/>
        <v/>
      </c>
      <c r="CX1047" s="239" t="str">
        <f t="shared" si="1621"/>
        <v/>
      </c>
      <c r="CY1047" s="239" t="str">
        <f t="shared" si="1622"/>
        <v/>
      </c>
      <c r="CZ1047" s="239" t="str">
        <f t="shared" si="1623"/>
        <v/>
      </c>
      <c r="DA1047" s="239" t="str">
        <f t="shared" si="1624"/>
        <v/>
      </c>
      <c r="DB1047" s="239" t="str">
        <f t="shared" si="1625"/>
        <v/>
      </c>
      <c r="DC1047" s="239" t="str">
        <f t="shared" si="1626"/>
        <v/>
      </c>
      <c r="DD1047" s="239" t="str">
        <f t="shared" si="1627"/>
        <v/>
      </c>
      <c r="DE1047" s="239" t="str">
        <f t="shared" si="1628"/>
        <v/>
      </c>
      <c r="DF1047" s="239" t="str">
        <f t="shared" si="1629"/>
        <v/>
      </c>
      <c r="DG1047" s="239" t="str">
        <f t="shared" si="1630"/>
        <v/>
      </c>
      <c r="DH1047" s="239" t="str">
        <f t="shared" si="1631"/>
        <v/>
      </c>
      <c r="DI1047" s="239" t="str">
        <f t="shared" si="1632"/>
        <v/>
      </c>
      <c r="DJ1047" s="239" t="str">
        <f t="shared" si="1633"/>
        <v/>
      </c>
      <c r="DK1047" s="239" t="str">
        <f t="shared" si="1634"/>
        <v/>
      </c>
      <c r="DL1047" s="239" t="str">
        <f t="shared" si="1635"/>
        <v/>
      </c>
      <c r="DM1047" s="239" t="str">
        <f t="shared" si="1636"/>
        <v/>
      </c>
      <c r="DN1047" s="239" t="str">
        <f t="shared" si="1637"/>
        <v/>
      </c>
      <c r="DO1047" s="239" t="str">
        <f t="shared" si="1638"/>
        <v/>
      </c>
      <c r="DP1047" s="239" t="str">
        <f t="shared" si="1639"/>
        <v/>
      </c>
    </row>
    <row r="1048" spans="1:120" ht="35.25" hidden="1" customHeight="1" x14ac:dyDescent="0.25">
      <c r="A1048" s="53" t="s">
        <v>4512</v>
      </c>
      <c r="B1048" s="53">
        <v>6000</v>
      </c>
      <c r="C1048" s="53" t="s">
        <v>71</v>
      </c>
      <c r="D1048" s="53" t="s">
        <v>3728</v>
      </c>
      <c r="E1048" s="53">
        <v>6</v>
      </c>
      <c r="F1048" s="53" t="s">
        <v>4064</v>
      </c>
      <c r="G1048" s="53" t="str">
        <f t="shared" si="1642"/>
        <v>6000-21</v>
      </c>
      <c r="H1048" s="53" t="s">
        <v>94</v>
      </c>
      <c r="I1048" s="53" t="s">
        <v>196</v>
      </c>
      <c r="J1048" s="53" t="s">
        <v>80</v>
      </c>
      <c r="K1048" s="53" t="s">
        <v>80</v>
      </c>
      <c r="L1048" s="53" t="s">
        <v>80</v>
      </c>
      <c r="M1048" s="53" t="s">
        <v>80</v>
      </c>
      <c r="N1048" s="53" t="s">
        <v>80</v>
      </c>
      <c r="O1048" s="53" t="s">
        <v>80</v>
      </c>
      <c r="P1048" s="53" t="s">
        <v>3993</v>
      </c>
      <c r="Q1048" s="52">
        <v>0.15</v>
      </c>
      <c r="R1048" s="119">
        <f>+Q1048*Q1041</f>
        <v>4.4999999999999997E-3</v>
      </c>
      <c r="S1048" s="53">
        <v>1</v>
      </c>
      <c r="T1048" s="53" t="s">
        <v>84</v>
      </c>
      <c r="U1048" s="53" t="s">
        <v>3994</v>
      </c>
      <c r="V1048" s="23">
        <v>45187</v>
      </c>
      <c r="W1048" s="23">
        <v>45194</v>
      </c>
      <c r="X1048" s="53" t="s">
        <v>2252</v>
      </c>
      <c r="Y1048" s="49" t="s">
        <v>202</v>
      </c>
      <c r="Z1048" s="59" t="s">
        <v>100</v>
      </c>
      <c r="AA1048" s="60">
        <v>1</v>
      </c>
      <c r="AB1048" s="60" t="s">
        <v>4065</v>
      </c>
      <c r="AC1048" s="69">
        <v>45194</v>
      </c>
      <c r="AD1048" s="60">
        <v>1</v>
      </c>
      <c r="AE1048" s="60" t="s">
        <v>4066</v>
      </c>
      <c r="AF1048" s="69">
        <v>45194</v>
      </c>
      <c r="AG1048" s="60" t="s">
        <v>79</v>
      </c>
      <c r="AH1048" s="60">
        <v>1</v>
      </c>
      <c r="AI1048" s="52">
        <f t="shared" si="1558"/>
        <v>4.4999999999999997E-3</v>
      </c>
      <c r="AJ1048" s="52">
        <f t="shared" si="1643"/>
        <v>1</v>
      </c>
      <c r="AK1048" s="52"/>
      <c r="AL1048" s="239" t="str">
        <f t="shared" si="1577"/>
        <v/>
      </c>
      <c r="AM1048" s="239" t="str">
        <f t="shared" si="1578"/>
        <v/>
      </c>
      <c r="AN1048" s="239" t="str">
        <f t="shared" si="1579"/>
        <v/>
      </c>
      <c r="AO1048" s="239" t="str">
        <f t="shared" si="1580"/>
        <v/>
      </c>
      <c r="AP1048" s="239" t="str">
        <f t="shared" si="1581"/>
        <v/>
      </c>
      <c r="AQ1048" s="239" t="str">
        <f t="shared" si="1582"/>
        <v/>
      </c>
      <c r="AR1048" s="239" t="str">
        <f t="shared" si="1583"/>
        <v/>
      </c>
      <c r="AS1048" s="239" t="str">
        <f t="shared" si="1584"/>
        <v/>
      </c>
      <c r="AT1048" s="239" t="str">
        <f t="shared" si="1585"/>
        <v/>
      </c>
      <c r="AU1048" s="239" t="str">
        <f t="shared" si="1559"/>
        <v/>
      </c>
      <c r="AV1048" s="239" t="str">
        <f t="shared" si="1560"/>
        <v/>
      </c>
      <c r="AW1048" s="239" t="str">
        <f t="shared" si="1561"/>
        <v/>
      </c>
      <c r="AX1048" s="239" t="str">
        <f t="shared" si="1562"/>
        <v/>
      </c>
      <c r="AY1048" s="239" t="str">
        <f t="shared" si="1563"/>
        <v/>
      </c>
      <c r="AZ1048" s="239" t="str">
        <f t="shared" si="1564"/>
        <v/>
      </c>
      <c r="BA1048" s="239" t="str">
        <f t="shared" si="1565"/>
        <v/>
      </c>
      <c r="BB1048" s="239" t="str">
        <f t="shared" si="1566"/>
        <v/>
      </c>
      <c r="BC1048" s="239" t="str">
        <f t="shared" si="1567"/>
        <v/>
      </c>
      <c r="BD1048" s="239" t="str">
        <f t="shared" si="1568"/>
        <v/>
      </c>
      <c r="BE1048" s="239" t="str">
        <f t="shared" si="1569"/>
        <v/>
      </c>
      <c r="BF1048" s="239" t="str">
        <f t="shared" si="1570"/>
        <v/>
      </c>
      <c r="BG1048" s="239" t="str">
        <f t="shared" si="1571"/>
        <v/>
      </c>
      <c r="BH1048" s="239" t="str">
        <f t="shared" si="1572"/>
        <v/>
      </c>
      <c r="BI1048" s="239" t="str">
        <f t="shared" si="1573"/>
        <v/>
      </c>
      <c r="BJ1048" s="239" t="str">
        <f t="shared" si="1574"/>
        <v/>
      </c>
      <c r="BK1048" s="239" t="str">
        <f t="shared" si="1575"/>
        <v/>
      </c>
      <c r="BL1048" s="239" t="str">
        <f t="shared" si="1576"/>
        <v/>
      </c>
      <c r="BN1048" s="239" t="str">
        <f t="shared" si="1586"/>
        <v/>
      </c>
      <c r="BO1048" s="239" t="str">
        <f t="shared" si="1587"/>
        <v/>
      </c>
      <c r="BP1048" s="239" t="str">
        <f t="shared" si="1588"/>
        <v/>
      </c>
      <c r="BQ1048" s="239" t="str">
        <f t="shared" si="1589"/>
        <v/>
      </c>
      <c r="BR1048" s="239" t="str">
        <f t="shared" si="1590"/>
        <v/>
      </c>
      <c r="BS1048" s="239" t="str">
        <f t="shared" si="1591"/>
        <v/>
      </c>
      <c r="BT1048" s="239" t="str">
        <f t="shared" si="1592"/>
        <v/>
      </c>
      <c r="BU1048" s="239" t="str">
        <f t="shared" si="1593"/>
        <v/>
      </c>
      <c r="BV1048" s="239" t="str">
        <f t="shared" si="1594"/>
        <v/>
      </c>
      <c r="BW1048" s="239" t="str">
        <f t="shared" si="1595"/>
        <v/>
      </c>
      <c r="BX1048" s="239" t="str">
        <f t="shared" si="1596"/>
        <v/>
      </c>
      <c r="BY1048" s="239" t="str">
        <f t="shared" si="1597"/>
        <v/>
      </c>
      <c r="BZ1048" s="239" t="str">
        <f t="shared" si="1598"/>
        <v/>
      </c>
      <c r="CA1048" s="239" t="str">
        <f t="shared" si="1599"/>
        <v/>
      </c>
      <c r="CB1048" s="239" t="str">
        <f t="shared" si="1600"/>
        <v/>
      </c>
      <c r="CC1048" s="239" t="str">
        <f t="shared" si="1601"/>
        <v/>
      </c>
      <c r="CD1048" s="239" t="str">
        <f t="shared" si="1602"/>
        <v/>
      </c>
      <c r="CE1048" s="239" t="str">
        <f t="shared" si="1603"/>
        <v/>
      </c>
      <c r="CF1048" s="239" t="str">
        <f t="shared" si="1604"/>
        <v/>
      </c>
      <c r="CG1048" s="239" t="str">
        <f t="shared" si="1605"/>
        <v/>
      </c>
      <c r="CH1048" s="239" t="str">
        <f t="shared" si="1606"/>
        <v/>
      </c>
      <c r="CI1048" s="239" t="str">
        <f t="shared" si="1607"/>
        <v/>
      </c>
      <c r="CJ1048" s="239" t="str">
        <f t="shared" si="1608"/>
        <v/>
      </c>
      <c r="CK1048" s="239" t="str">
        <f t="shared" si="1609"/>
        <v/>
      </c>
      <c r="CL1048" s="239" t="str">
        <f t="shared" si="1610"/>
        <v/>
      </c>
      <c r="CM1048" s="239" t="str">
        <f t="shared" si="1611"/>
        <v/>
      </c>
      <c r="CN1048" s="239" t="str">
        <f t="shared" si="1612"/>
        <v/>
      </c>
      <c r="CP1048" s="239" t="str">
        <f t="shared" si="1613"/>
        <v/>
      </c>
      <c r="CQ1048" s="239" t="str">
        <f t="shared" si="1614"/>
        <v/>
      </c>
      <c r="CR1048" s="239" t="str">
        <f t="shared" si="1615"/>
        <v/>
      </c>
      <c r="CS1048" s="239" t="str">
        <f t="shared" si="1616"/>
        <v/>
      </c>
      <c r="CT1048" s="239" t="str">
        <f t="shared" si="1617"/>
        <v/>
      </c>
      <c r="CU1048" s="239" t="str">
        <f t="shared" si="1618"/>
        <v/>
      </c>
      <c r="CV1048" s="239" t="str">
        <f t="shared" si="1619"/>
        <v/>
      </c>
      <c r="CW1048" s="239" t="str">
        <f t="shared" si="1620"/>
        <v/>
      </c>
      <c r="CX1048" s="239" t="str">
        <f t="shared" si="1621"/>
        <v/>
      </c>
      <c r="CY1048" s="239" t="str">
        <f t="shared" si="1622"/>
        <v/>
      </c>
      <c r="CZ1048" s="239" t="str">
        <f t="shared" si="1623"/>
        <v/>
      </c>
      <c r="DA1048" s="239" t="str">
        <f t="shared" si="1624"/>
        <v/>
      </c>
      <c r="DB1048" s="239" t="str">
        <f t="shared" si="1625"/>
        <v/>
      </c>
      <c r="DC1048" s="239" t="str">
        <f t="shared" si="1626"/>
        <v/>
      </c>
      <c r="DD1048" s="239" t="str">
        <f t="shared" si="1627"/>
        <v/>
      </c>
      <c r="DE1048" s="239" t="str">
        <f t="shared" si="1628"/>
        <v/>
      </c>
      <c r="DF1048" s="239" t="str">
        <f t="shared" si="1629"/>
        <v/>
      </c>
      <c r="DG1048" s="239" t="str">
        <f t="shared" si="1630"/>
        <v/>
      </c>
      <c r="DH1048" s="239" t="str">
        <f t="shared" si="1631"/>
        <v/>
      </c>
      <c r="DI1048" s="239" t="str">
        <f t="shared" si="1632"/>
        <v/>
      </c>
      <c r="DJ1048" s="239" t="str">
        <f t="shared" si="1633"/>
        <v/>
      </c>
      <c r="DK1048" s="239" t="str">
        <f t="shared" si="1634"/>
        <v/>
      </c>
      <c r="DL1048" s="239" t="str">
        <f t="shared" si="1635"/>
        <v/>
      </c>
      <c r="DM1048" s="239" t="str">
        <f t="shared" si="1636"/>
        <v/>
      </c>
      <c r="DN1048" s="239" t="str">
        <f t="shared" si="1637"/>
        <v/>
      </c>
      <c r="DO1048" s="239" t="str">
        <f t="shared" si="1638"/>
        <v/>
      </c>
      <c r="DP1048" s="239" t="str">
        <f t="shared" si="1639"/>
        <v/>
      </c>
    </row>
    <row r="1049" spans="1:120" ht="35.25" hidden="1" customHeight="1" x14ac:dyDescent="0.25">
      <c r="A1049" s="53" t="s">
        <v>4512</v>
      </c>
      <c r="B1049" s="53">
        <v>6000</v>
      </c>
      <c r="C1049" s="53" t="s">
        <v>71</v>
      </c>
      <c r="D1049" s="53" t="s">
        <v>3728</v>
      </c>
      <c r="E1049" s="53">
        <v>6</v>
      </c>
      <c r="F1049" s="53" t="s">
        <v>4067</v>
      </c>
      <c r="G1049" s="53" t="str">
        <f t="shared" si="1642"/>
        <v>6000-21</v>
      </c>
      <c r="H1049" s="53" t="s">
        <v>94</v>
      </c>
      <c r="I1049" s="53" t="s">
        <v>196</v>
      </c>
      <c r="J1049" s="53" t="s">
        <v>80</v>
      </c>
      <c r="K1049" s="53" t="s">
        <v>80</v>
      </c>
      <c r="L1049" s="53" t="s">
        <v>80</v>
      </c>
      <c r="M1049" s="53" t="s">
        <v>80</v>
      </c>
      <c r="N1049" s="53" t="s">
        <v>80</v>
      </c>
      <c r="O1049" s="53" t="s">
        <v>80</v>
      </c>
      <c r="P1049" s="53" t="s">
        <v>3998</v>
      </c>
      <c r="Q1049" s="52">
        <v>0.2</v>
      </c>
      <c r="R1049" s="119">
        <f>+Q1049*Q1041</f>
        <v>6.0000000000000001E-3</v>
      </c>
      <c r="S1049" s="53">
        <v>1</v>
      </c>
      <c r="T1049" s="53" t="s">
        <v>84</v>
      </c>
      <c r="U1049" s="53" t="s">
        <v>3999</v>
      </c>
      <c r="V1049" s="23">
        <v>45187</v>
      </c>
      <c r="W1049" s="23">
        <v>45216</v>
      </c>
      <c r="X1049" s="53" t="s">
        <v>2252</v>
      </c>
      <c r="Y1049" s="49" t="s">
        <v>87</v>
      </c>
      <c r="Z1049" s="59" t="s">
        <v>100</v>
      </c>
      <c r="AA1049" s="60">
        <v>1</v>
      </c>
      <c r="AB1049" s="60" t="s">
        <v>4068</v>
      </c>
      <c r="AC1049" s="62">
        <v>45195</v>
      </c>
      <c r="AD1049" s="60">
        <v>1</v>
      </c>
      <c r="AE1049" s="60" t="s">
        <v>4001</v>
      </c>
      <c r="AF1049" s="62">
        <v>45195</v>
      </c>
      <c r="AG1049" s="60" t="s">
        <v>79</v>
      </c>
      <c r="AH1049" s="60">
        <v>1</v>
      </c>
      <c r="AI1049" s="52">
        <f t="shared" si="1558"/>
        <v>6.0000000000000001E-3</v>
      </c>
      <c r="AJ1049" s="52">
        <f t="shared" si="1643"/>
        <v>1</v>
      </c>
      <c r="AK1049" s="52"/>
      <c r="AL1049" s="239" t="str">
        <f t="shared" si="1577"/>
        <v/>
      </c>
      <c r="AM1049" s="239" t="str">
        <f t="shared" si="1578"/>
        <v/>
      </c>
      <c r="AN1049" s="239" t="str">
        <f t="shared" si="1579"/>
        <v/>
      </c>
      <c r="AO1049" s="239" t="str">
        <f t="shared" si="1580"/>
        <v/>
      </c>
      <c r="AP1049" s="239" t="str">
        <f t="shared" si="1581"/>
        <v/>
      </c>
      <c r="AQ1049" s="239" t="str">
        <f t="shared" si="1582"/>
        <v/>
      </c>
      <c r="AR1049" s="239" t="str">
        <f t="shared" si="1583"/>
        <v/>
      </c>
      <c r="AS1049" s="239" t="str">
        <f t="shared" si="1584"/>
        <v/>
      </c>
      <c r="AT1049" s="239" t="str">
        <f t="shared" si="1585"/>
        <v/>
      </c>
      <c r="AU1049" s="239" t="str">
        <f t="shared" si="1559"/>
        <v/>
      </c>
      <c r="AV1049" s="239" t="str">
        <f t="shared" si="1560"/>
        <v/>
      </c>
      <c r="AW1049" s="239" t="str">
        <f t="shared" si="1561"/>
        <v/>
      </c>
      <c r="AX1049" s="239" t="str">
        <f t="shared" si="1562"/>
        <v/>
      </c>
      <c r="AY1049" s="239" t="str">
        <f t="shared" si="1563"/>
        <v/>
      </c>
      <c r="AZ1049" s="239" t="str">
        <f t="shared" si="1564"/>
        <v/>
      </c>
      <c r="BA1049" s="239" t="str">
        <f t="shared" si="1565"/>
        <v/>
      </c>
      <c r="BB1049" s="239" t="str">
        <f t="shared" si="1566"/>
        <v/>
      </c>
      <c r="BC1049" s="239" t="str">
        <f t="shared" si="1567"/>
        <v/>
      </c>
      <c r="BD1049" s="239" t="str">
        <f t="shared" si="1568"/>
        <v/>
      </c>
      <c r="BE1049" s="239" t="str">
        <f t="shared" si="1569"/>
        <v/>
      </c>
      <c r="BF1049" s="239" t="str">
        <f t="shared" si="1570"/>
        <v/>
      </c>
      <c r="BG1049" s="239" t="str">
        <f t="shared" si="1571"/>
        <v/>
      </c>
      <c r="BH1049" s="239" t="str">
        <f t="shared" si="1572"/>
        <v/>
      </c>
      <c r="BI1049" s="239" t="str">
        <f t="shared" si="1573"/>
        <v/>
      </c>
      <c r="BJ1049" s="239" t="str">
        <f t="shared" si="1574"/>
        <v/>
      </c>
      <c r="BK1049" s="239" t="str">
        <f t="shared" si="1575"/>
        <v/>
      </c>
      <c r="BL1049" s="239" t="str">
        <f t="shared" si="1576"/>
        <v/>
      </c>
      <c r="BN1049" s="239" t="str">
        <f t="shared" si="1586"/>
        <v/>
      </c>
      <c r="BO1049" s="239" t="str">
        <f t="shared" si="1587"/>
        <v/>
      </c>
      <c r="BP1049" s="239" t="str">
        <f t="shared" si="1588"/>
        <v/>
      </c>
      <c r="BQ1049" s="239" t="str">
        <f t="shared" si="1589"/>
        <v/>
      </c>
      <c r="BR1049" s="239" t="str">
        <f t="shared" si="1590"/>
        <v/>
      </c>
      <c r="BS1049" s="239" t="str">
        <f t="shared" si="1591"/>
        <v/>
      </c>
      <c r="BT1049" s="239" t="str">
        <f t="shared" si="1592"/>
        <v/>
      </c>
      <c r="BU1049" s="239" t="str">
        <f t="shared" si="1593"/>
        <v/>
      </c>
      <c r="BV1049" s="239" t="str">
        <f t="shared" si="1594"/>
        <v/>
      </c>
      <c r="BW1049" s="239" t="str">
        <f t="shared" si="1595"/>
        <v/>
      </c>
      <c r="BX1049" s="239" t="str">
        <f t="shared" si="1596"/>
        <v/>
      </c>
      <c r="BY1049" s="239" t="str">
        <f t="shared" si="1597"/>
        <v/>
      </c>
      <c r="BZ1049" s="239" t="str">
        <f t="shared" si="1598"/>
        <v/>
      </c>
      <c r="CA1049" s="239" t="str">
        <f t="shared" si="1599"/>
        <v/>
      </c>
      <c r="CB1049" s="239" t="str">
        <f t="shared" si="1600"/>
        <v/>
      </c>
      <c r="CC1049" s="239" t="str">
        <f t="shared" si="1601"/>
        <v/>
      </c>
      <c r="CD1049" s="239" t="str">
        <f t="shared" si="1602"/>
        <v/>
      </c>
      <c r="CE1049" s="239" t="str">
        <f t="shared" si="1603"/>
        <v/>
      </c>
      <c r="CF1049" s="239" t="str">
        <f t="shared" si="1604"/>
        <v/>
      </c>
      <c r="CG1049" s="239" t="str">
        <f t="shared" si="1605"/>
        <v/>
      </c>
      <c r="CH1049" s="239" t="str">
        <f t="shared" si="1606"/>
        <v/>
      </c>
      <c r="CI1049" s="239" t="str">
        <f t="shared" si="1607"/>
        <v/>
      </c>
      <c r="CJ1049" s="239" t="str">
        <f t="shared" si="1608"/>
        <v/>
      </c>
      <c r="CK1049" s="239" t="str">
        <f t="shared" si="1609"/>
        <v/>
      </c>
      <c r="CL1049" s="239" t="str">
        <f t="shared" si="1610"/>
        <v/>
      </c>
      <c r="CM1049" s="239" t="str">
        <f t="shared" si="1611"/>
        <v/>
      </c>
      <c r="CN1049" s="239" t="str">
        <f t="shared" si="1612"/>
        <v/>
      </c>
      <c r="CP1049" s="239" t="str">
        <f t="shared" si="1613"/>
        <v/>
      </c>
      <c r="CQ1049" s="239" t="str">
        <f t="shared" si="1614"/>
        <v/>
      </c>
      <c r="CR1049" s="239" t="str">
        <f t="shared" si="1615"/>
        <v/>
      </c>
      <c r="CS1049" s="239" t="str">
        <f t="shared" si="1616"/>
        <v/>
      </c>
      <c r="CT1049" s="239" t="str">
        <f t="shared" si="1617"/>
        <v/>
      </c>
      <c r="CU1049" s="239" t="str">
        <f t="shared" si="1618"/>
        <v/>
      </c>
      <c r="CV1049" s="239" t="str">
        <f t="shared" si="1619"/>
        <v/>
      </c>
      <c r="CW1049" s="239" t="str">
        <f t="shared" si="1620"/>
        <v/>
      </c>
      <c r="CX1049" s="239" t="str">
        <f t="shared" si="1621"/>
        <v/>
      </c>
      <c r="CY1049" s="239" t="str">
        <f t="shared" si="1622"/>
        <v/>
      </c>
      <c r="CZ1049" s="239" t="str">
        <f t="shared" si="1623"/>
        <v/>
      </c>
      <c r="DA1049" s="239" t="str">
        <f t="shared" si="1624"/>
        <v/>
      </c>
      <c r="DB1049" s="239" t="str">
        <f t="shared" si="1625"/>
        <v/>
      </c>
      <c r="DC1049" s="239" t="str">
        <f t="shared" si="1626"/>
        <v/>
      </c>
      <c r="DD1049" s="239" t="str">
        <f t="shared" si="1627"/>
        <v/>
      </c>
      <c r="DE1049" s="239" t="str">
        <f t="shared" si="1628"/>
        <v/>
      </c>
      <c r="DF1049" s="239" t="str">
        <f t="shared" si="1629"/>
        <v/>
      </c>
      <c r="DG1049" s="239" t="str">
        <f t="shared" si="1630"/>
        <v/>
      </c>
      <c r="DH1049" s="239" t="str">
        <f t="shared" si="1631"/>
        <v/>
      </c>
      <c r="DI1049" s="239" t="str">
        <f t="shared" si="1632"/>
        <v/>
      </c>
      <c r="DJ1049" s="239" t="str">
        <f t="shared" si="1633"/>
        <v/>
      </c>
      <c r="DK1049" s="239" t="str">
        <f t="shared" si="1634"/>
        <v/>
      </c>
      <c r="DL1049" s="239" t="str">
        <f t="shared" si="1635"/>
        <v/>
      </c>
      <c r="DM1049" s="239" t="str">
        <f t="shared" si="1636"/>
        <v/>
      </c>
      <c r="DN1049" s="239" t="str">
        <f t="shared" si="1637"/>
        <v/>
      </c>
      <c r="DO1049" s="239" t="str">
        <f t="shared" si="1638"/>
        <v/>
      </c>
      <c r="DP1049" s="239" t="str">
        <f t="shared" si="1639"/>
        <v/>
      </c>
    </row>
    <row r="1050" spans="1:120" ht="35.25" hidden="1" customHeight="1" x14ac:dyDescent="0.25">
      <c r="A1050" s="49" t="s">
        <v>4512</v>
      </c>
      <c r="B1050" s="49">
        <v>6000</v>
      </c>
      <c r="C1050" s="49" t="s">
        <v>71</v>
      </c>
      <c r="D1050" s="49" t="s">
        <v>3728</v>
      </c>
      <c r="E1050" s="49">
        <v>6</v>
      </c>
      <c r="F1050" s="49" t="s">
        <v>4069</v>
      </c>
      <c r="G1050" s="49" t="str">
        <f t="shared" si="1642"/>
        <v>6000-22</v>
      </c>
      <c r="H1050" s="49" t="s">
        <v>75</v>
      </c>
      <c r="I1050" s="49" t="s">
        <v>196</v>
      </c>
      <c r="J1050" s="49" t="s">
        <v>732</v>
      </c>
      <c r="K1050" s="49" t="s">
        <v>835</v>
      </c>
      <c r="L1050" s="49" t="s">
        <v>79</v>
      </c>
      <c r="M1050" s="49" t="s">
        <v>3730</v>
      </c>
      <c r="N1050" s="49" t="s">
        <v>242</v>
      </c>
      <c r="O1050" s="49" t="s">
        <v>516</v>
      </c>
      <c r="P1050" s="49" t="s">
        <v>4070</v>
      </c>
      <c r="Q1050" s="50">
        <v>0.03</v>
      </c>
      <c r="R1050" s="84"/>
      <c r="S1050" s="49">
        <v>1</v>
      </c>
      <c r="T1050" s="49" t="s">
        <v>84</v>
      </c>
      <c r="U1050" s="49" t="s">
        <v>4018</v>
      </c>
      <c r="V1050" s="51">
        <v>44943</v>
      </c>
      <c r="W1050" s="51">
        <v>45245</v>
      </c>
      <c r="X1050" s="49" t="s">
        <v>3979</v>
      </c>
      <c r="Y1050" s="49" t="s">
        <v>87</v>
      </c>
      <c r="Z1050" s="59" t="s">
        <v>100</v>
      </c>
      <c r="AA1050" s="201">
        <v>1</v>
      </c>
      <c r="AB1050" s="200" t="s">
        <v>4071</v>
      </c>
      <c r="AC1050" s="202">
        <v>45218</v>
      </c>
      <c r="AD1050" s="201">
        <v>1</v>
      </c>
      <c r="AE1050" s="200" t="s">
        <v>888</v>
      </c>
      <c r="AF1050" s="202">
        <v>45218</v>
      </c>
      <c r="AG1050" s="200" t="s">
        <v>79</v>
      </c>
      <c r="AH1050" s="200" t="s">
        <v>92</v>
      </c>
      <c r="AI1050" s="52">
        <f t="shared" si="1558"/>
        <v>0.03</v>
      </c>
      <c r="AJ1050" s="52"/>
      <c r="AK1050" s="52"/>
      <c r="AL1050" s="239" t="str">
        <f t="shared" si="1577"/>
        <v/>
      </c>
      <c r="AM1050" s="239" t="str">
        <f t="shared" si="1578"/>
        <v/>
      </c>
      <c r="AN1050" s="239" t="str">
        <f t="shared" si="1579"/>
        <v/>
      </c>
      <c r="AO1050" s="239" t="str">
        <f t="shared" si="1580"/>
        <v/>
      </c>
      <c r="AP1050" s="239" t="str">
        <f t="shared" si="1581"/>
        <v/>
      </c>
      <c r="AQ1050" s="239" t="str">
        <f t="shared" si="1582"/>
        <v/>
      </c>
      <c r="AR1050" s="239" t="str">
        <f t="shared" si="1583"/>
        <v/>
      </c>
      <c r="AS1050" s="239" t="str">
        <f t="shared" si="1584"/>
        <v/>
      </c>
      <c r="AT1050" s="239" t="str">
        <f t="shared" si="1585"/>
        <v/>
      </c>
      <c r="AU1050" s="239" t="str">
        <f t="shared" si="1559"/>
        <v/>
      </c>
      <c r="AV1050" s="239" t="str">
        <f t="shared" si="1560"/>
        <v/>
      </c>
      <c r="AW1050" s="239" t="str">
        <f t="shared" si="1561"/>
        <v/>
      </c>
      <c r="AX1050" s="239" t="str">
        <f t="shared" si="1562"/>
        <v/>
      </c>
      <c r="AY1050" s="239" t="str">
        <f t="shared" si="1563"/>
        <v/>
      </c>
      <c r="AZ1050" s="239" t="str">
        <f t="shared" si="1564"/>
        <v/>
      </c>
      <c r="BA1050" s="239" t="str">
        <f t="shared" si="1565"/>
        <v/>
      </c>
      <c r="BB1050" s="239" t="str">
        <f t="shared" si="1566"/>
        <v/>
      </c>
      <c r="BC1050" s="239" t="str">
        <f t="shared" si="1567"/>
        <v/>
      </c>
      <c r="BD1050" s="239" t="str">
        <f t="shared" si="1568"/>
        <v/>
      </c>
      <c r="BE1050" s="239" t="str">
        <f t="shared" si="1569"/>
        <v/>
      </c>
      <c r="BF1050" s="239" t="str">
        <f t="shared" si="1570"/>
        <v/>
      </c>
      <c r="BG1050" s="239" t="str">
        <f t="shared" si="1571"/>
        <v/>
      </c>
      <c r="BH1050" s="239" t="str">
        <f t="shared" si="1572"/>
        <v/>
      </c>
      <c r="BI1050" s="239" t="str">
        <f t="shared" si="1573"/>
        <v/>
      </c>
      <c r="BJ1050" s="239" t="str">
        <f t="shared" si="1574"/>
        <v/>
      </c>
      <c r="BK1050" s="239" t="str">
        <f t="shared" si="1575"/>
        <v/>
      </c>
      <c r="BL1050" s="239" t="str">
        <f t="shared" si="1576"/>
        <v/>
      </c>
      <c r="BN1050" s="239" t="str">
        <f t="shared" si="1586"/>
        <v/>
      </c>
      <c r="BO1050" s="239" t="str">
        <f t="shared" si="1587"/>
        <v/>
      </c>
      <c r="BP1050" s="239" t="str">
        <f t="shared" si="1588"/>
        <v/>
      </c>
      <c r="BQ1050" s="239" t="str">
        <f t="shared" si="1589"/>
        <v/>
      </c>
      <c r="BR1050" s="239" t="str">
        <f t="shared" si="1590"/>
        <v/>
      </c>
      <c r="BS1050" s="239" t="str">
        <f t="shared" si="1591"/>
        <v/>
      </c>
      <c r="BT1050" s="239" t="str">
        <f t="shared" si="1592"/>
        <v/>
      </c>
      <c r="BU1050" s="239" t="str">
        <f t="shared" si="1593"/>
        <v/>
      </c>
      <c r="BV1050" s="239" t="str">
        <f t="shared" si="1594"/>
        <v/>
      </c>
      <c r="BW1050" s="239" t="str">
        <f t="shared" si="1595"/>
        <v/>
      </c>
      <c r="BX1050" s="239" t="str">
        <f t="shared" si="1596"/>
        <v/>
      </c>
      <c r="BY1050" s="239" t="str">
        <f t="shared" si="1597"/>
        <v/>
      </c>
      <c r="BZ1050" s="239" t="str">
        <f t="shared" si="1598"/>
        <v/>
      </c>
      <c r="CA1050" s="239" t="str">
        <f t="shared" si="1599"/>
        <v/>
      </c>
      <c r="CB1050" s="239" t="str">
        <f t="shared" si="1600"/>
        <v/>
      </c>
      <c r="CC1050" s="239" t="str">
        <f t="shared" si="1601"/>
        <v/>
      </c>
      <c r="CD1050" s="239" t="str">
        <f t="shared" si="1602"/>
        <v/>
      </c>
      <c r="CE1050" s="239" t="str">
        <f t="shared" si="1603"/>
        <v/>
      </c>
      <c r="CF1050" s="239" t="str">
        <f t="shared" si="1604"/>
        <v/>
      </c>
      <c r="CG1050" s="239" t="str">
        <f t="shared" si="1605"/>
        <v/>
      </c>
      <c r="CH1050" s="239" t="str">
        <f t="shared" si="1606"/>
        <v/>
      </c>
      <c r="CI1050" s="239" t="str">
        <f t="shared" si="1607"/>
        <v/>
      </c>
      <c r="CJ1050" s="239" t="str">
        <f t="shared" si="1608"/>
        <v/>
      </c>
      <c r="CK1050" s="239" t="str">
        <f t="shared" si="1609"/>
        <v/>
      </c>
      <c r="CL1050" s="239" t="str">
        <f t="shared" si="1610"/>
        <v/>
      </c>
      <c r="CM1050" s="239" t="str">
        <f t="shared" si="1611"/>
        <v/>
      </c>
      <c r="CN1050" s="239" t="str">
        <f t="shared" si="1612"/>
        <v/>
      </c>
      <c r="CP1050" s="239" t="str">
        <f t="shared" si="1613"/>
        <v/>
      </c>
      <c r="CQ1050" s="239" t="str">
        <f t="shared" si="1614"/>
        <v/>
      </c>
      <c r="CR1050" s="239" t="str">
        <f t="shared" si="1615"/>
        <v/>
      </c>
      <c r="CS1050" s="239" t="str">
        <f t="shared" si="1616"/>
        <v/>
      </c>
      <c r="CT1050" s="239" t="str">
        <f t="shared" si="1617"/>
        <v/>
      </c>
      <c r="CU1050" s="239" t="str">
        <f t="shared" si="1618"/>
        <v/>
      </c>
      <c r="CV1050" s="239" t="str">
        <f t="shared" si="1619"/>
        <v/>
      </c>
      <c r="CW1050" s="239" t="str">
        <f t="shared" si="1620"/>
        <v/>
      </c>
      <c r="CX1050" s="239" t="str">
        <f t="shared" si="1621"/>
        <v/>
      </c>
      <c r="CY1050" s="239" t="str">
        <f t="shared" si="1622"/>
        <v/>
      </c>
      <c r="CZ1050" s="239" t="str">
        <f t="shared" si="1623"/>
        <v/>
      </c>
      <c r="DA1050" s="239" t="str">
        <f t="shared" si="1624"/>
        <v/>
      </c>
      <c r="DB1050" s="239" t="str">
        <f t="shared" si="1625"/>
        <v/>
      </c>
      <c r="DC1050" s="239" t="str">
        <f t="shared" si="1626"/>
        <v/>
      </c>
      <c r="DD1050" s="239" t="str">
        <f t="shared" si="1627"/>
        <v/>
      </c>
      <c r="DE1050" s="239" t="str">
        <f t="shared" si="1628"/>
        <v/>
      </c>
      <c r="DF1050" s="239" t="str">
        <f t="shared" si="1629"/>
        <v/>
      </c>
      <c r="DG1050" s="239" t="str">
        <f t="shared" si="1630"/>
        <v/>
      </c>
      <c r="DH1050" s="239" t="str">
        <f t="shared" si="1631"/>
        <v/>
      </c>
      <c r="DI1050" s="239" t="str">
        <f t="shared" si="1632"/>
        <v/>
      </c>
      <c r="DJ1050" s="239" t="str">
        <f t="shared" si="1633"/>
        <v/>
      </c>
      <c r="DK1050" s="239" t="str">
        <f t="shared" si="1634"/>
        <v/>
      </c>
      <c r="DL1050" s="239" t="str">
        <f t="shared" si="1635"/>
        <v/>
      </c>
      <c r="DM1050" s="239" t="str">
        <f t="shared" si="1636"/>
        <v/>
      </c>
      <c r="DN1050" s="239" t="str">
        <f t="shared" si="1637"/>
        <v/>
      </c>
      <c r="DO1050" s="239" t="str">
        <f t="shared" si="1638"/>
        <v/>
      </c>
      <c r="DP1050" s="239" t="str">
        <f t="shared" si="1639"/>
        <v/>
      </c>
    </row>
    <row r="1051" spans="1:120" ht="35.25" hidden="1" customHeight="1" x14ac:dyDescent="0.25">
      <c r="A1051" s="53" t="s">
        <v>4512</v>
      </c>
      <c r="B1051" s="53">
        <v>6000</v>
      </c>
      <c r="C1051" s="53" t="s">
        <v>71</v>
      </c>
      <c r="D1051" s="53" t="s">
        <v>3728</v>
      </c>
      <c r="E1051" s="53">
        <v>6</v>
      </c>
      <c r="F1051" s="53" t="s">
        <v>4072</v>
      </c>
      <c r="G1051" s="53" t="str">
        <f t="shared" si="1642"/>
        <v>6000-22</v>
      </c>
      <c r="H1051" s="53" t="s">
        <v>94</v>
      </c>
      <c r="I1051" s="53" t="s">
        <v>196</v>
      </c>
      <c r="J1051" s="53" t="s">
        <v>80</v>
      </c>
      <c r="K1051" s="53" t="s">
        <v>80</v>
      </c>
      <c r="L1051" s="53" t="s">
        <v>80</v>
      </c>
      <c r="M1051" s="53" t="s">
        <v>80</v>
      </c>
      <c r="N1051" s="53" t="s">
        <v>80</v>
      </c>
      <c r="O1051" s="53" t="s">
        <v>80</v>
      </c>
      <c r="P1051" s="53" t="s">
        <v>4073</v>
      </c>
      <c r="Q1051" s="52">
        <v>0.1</v>
      </c>
      <c r="R1051" s="119">
        <f>+Q1051*Q1050</f>
        <v>3.0000000000000001E-3</v>
      </c>
      <c r="S1051" s="53">
        <v>1</v>
      </c>
      <c r="T1051" s="53" t="s">
        <v>84</v>
      </c>
      <c r="U1051" s="53" t="s">
        <v>3984</v>
      </c>
      <c r="V1051" s="23">
        <v>44943</v>
      </c>
      <c r="W1051" s="23">
        <v>45034</v>
      </c>
      <c r="X1051" s="53" t="s">
        <v>2252</v>
      </c>
      <c r="Y1051" s="49" t="s">
        <v>167</v>
      </c>
      <c r="Z1051" s="59" t="s">
        <v>100</v>
      </c>
      <c r="AA1051" s="60">
        <v>1</v>
      </c>
      <c r="AB1051" s="62" t="s">
        <v>4074</v>
      </c>
      <c r="AC1051" s="62">
        <v>45029</v>
      </c>
      <c r="AD1051" s="60">
        <v>1</v>
      </c>
      <c r="AE1051" s="62" t="s">
        <v>4075</v>
      </c>
      <c r="AF1051" s="62">
        <v>45029</v>
      </c>
      <c r="AG1051" s="60" t="s">
        <v>79</v>
      </c>
      <c r="AH1051" s="60">
        <v>1</v>
      </c>
      <c r="AI1051" s="52">
        <f t="shared" si="1558"/>
        <v>3.0000000000000001E-3</v>
      </c>
      <c r="AJ1051" s="52">
        <f t="shared" ref="AJ1051:AJ1058" si="1644">+AI1051/R1051</f>
        <v>1</v>
      </c>
      <c r="AK1051" s="52"/>
      <c r="AL1051" s="239" t="str">
        <f t="shared" si="1577"/>
        <v/>
      </c>
      <c r="AM1051" s="239" t="str">
        <f t="shared" si="1578"/>
        <v/>
      </c>
      <c r="AN1051" s="239" t="str">
        <f t="shared" si="1579"/>
        <v/>
      </c>
      <c r="AO1051" s="239" t="str">
        <f t="shared" si="1580"/>
        <v/>
      </c>
      <c r="AP1051" s="239" t="str">
        <f t="shared" si="1581"/>
        <v/>
      </c>
      <c r="AQ1051" s="239" t="str">
        <f t="shared" si="1582"/>
        <v/>
      </c>
      <c r="AR1051" s="239" t="str">
        <f t="shared" si="1583"/>
        <v/>
      </c>
      <c r="AS1051" s="239" t="str">
        <f t="shared" si="1584"/>
        <v/>
      </c>
      <c r="AT1051" s="239" t="str">
        <f t="shared" si="1585"/>
        <v/>
      </c>
      <c r="AU1051" s="239" t="str">
        <f t="shared" si="1559"/>
        <v/>
      </c>
      <c r="AV1051" s="239" t="str">
        <f t="shared" si="1560"/>
        <v/>
      </c>
      <c r="AW1051" s="239" t="str">
        <f t="shared" si="1561"/>
        <v/>
      </c>
      <c r="AX1051" s="239" t="str">
        <f t="shared" si="1562"/>
        <v/>
      </c>
      <c r="AY1051" s="239" t="str">
        <f t="shared" si="1563"/>
        <v/>
      </c>
      <c r="AZ1051" s="239" t="str">
        <f t="shared" si="1564"/>
        <v/>
      </c>
      <c r="BA1051" s="239" t="str">
        <f t="shared" si="1565"/>
        <v/>
      </c>
      <c r="BB1051" s="239" t="str">
        <f t="shared" si="1566"/>
        <v/>
      </c>
      <c r="BC1051" s="239" t="str">
        <f t="shared" si="1567"/>
        <v/>
      </c>
      <c r="BD1051" s="239" t="str">
        <f t="shared" si="1568"/>
        <v/>
      </c>
      <c r="BE1051" s="239" t="str">
        <f t="shared" si="1569"/>
        <v/>
      </c>
      <c r="BF1051" s="239" t="str">
        <f t="shared" si="1570"/>
        <v/>
      </c>
      <c r="BG1051" s="239" t="str">
        <f t="shared" si="1571"/>
        <v/>
      </c>
      <c r="BH1051" s="239" t="str">
        <f t="shared" si="1572"/>
        <v/>
      </c>
      <c r="BI1051" s="239" t="str">
        <f t="shared" si="1573"/>
        <v/>
      </c>
      <c r="BJ1051" s="239" t="str">
        <f t="shared" si="1574"/>
        <v/>
      </c>
      <c r="BK1051" s="239" t="str">
        <f t="shared" si="1575"/>
        <v/>
      </c>
      <c r="BL1051" s="239" t="str">
        <f t="shared" si="1576"/>
        <v/>
      </c>
      <c r="BN1051" s="239" t="str">
        <f t="shared" si="1586"/>
        <v/>
      </c>
      <c r="BO1051" s="239" t="str">
        <f t="shared" si="1587"/>
        <v/>
      </c>
      <c r="BP1051" s="239" t="str">
        <f t="shared" si="1588"/>
        <v/>
      </c>
      <c r="BQ1051" s="239" t="str">
        <f t="shared" si="1589"/>
        <v/>
      </c>
      <c r="BR1051" s="239" t="str">
        <f t="shared" si="1590"/>
        <v/>
      </c>
      <c r="BS1051" s="239" t="str">
        <f t="shared" si="1591"/>
        <v/>
      </c>
      <c r="BT1051" s="239" t="str">
        <f t="shared" si="1592"/>
        <v/>
      </c>
      <c r="BU1051" s="239" t="str">
        <f t="shared" si="1593"/>
        <v/>
      </c>
      <c r="BV1051" s="239" t="str">
        <f t="shared" si="1594"/>
        <v/>
      </c>
      <c r="BW1051" s="239" t="str">
        <f t="shared" si="1595"/>
        <v/>
      </c>
      <c r="BX1051" s="239" t="str">
        <f t="shared" si="1596"/>
        <v/>
      </c>
      <c r="BY1051" s="239" t="str">
        <f t="shared" si="1597"/>
        <v/>
      </c>
      <c r="BZ1051" s="239" t="str">
        <f t="shared" si="1598"/>
        <v/>
      </c>
      <c r="CA1051" s="239" t="str">
        <f t="shared" si="1599"/>
        <v/>
      </c>
      <c r="CB1051" s="239" t="str">
        <f t="shared" si="1600"/>
        <v/>
      </c>
      <c r="CC1051" s="239" t="str">
        <f t="shared" si="1601"/>
        <v/>
      </c>
      <c r="CD1051" s="239" t="str">
        <f t="shared" si="1602"/>
        <v/>
      </c>
      <c r="CE1051" s="239" t="str">
        <f t="shared" si="1603"/>
        <v/>
      </c>
      <c r="CF1051" s="239" t="str">
        <f t="shared" si="1604"/>
        <v/>
      </c>
      <c r="CG1051" s="239" t="str">
        <f t="shared" si="1605"/>
        <v/>
      </c>
      <c r="CH1051" s="239" t="str">
        <f t="shared" si="1606"/>
        <v/>
      </c>
      <c r="CI1051" s="239" t="str">
        <f t="shared" si="1607"/>
        <v/>
      </c>
      <c r="CJ1051" s="239" t="str">
        <f t="shared" si="1608"/>
        <v/>
      </c>
      <c r="CK1051" s="239" t="str">
        <f t="shared" si="1609"/>
        <v/>
      </c>
      <c r="CL1051" s="239" t="str">
        <f t="shared" si="1610"/>
        <v/>
      </c>
      <c r="CM1051" s="239" t="str">
        <f t="shared" si="1611"/>
        <v/>
      </c>
      <c r="CN1051" s="239" t="str">
        <f t="shared" si="1612"/>
        <v/>
      </c>
      <c r="CP1051" s="239" t="str">
        <f t="shared" si="1613"/>
        <v/>
      </c>
      <c r="CQ1051" s="239" t="str">
        <f t="shared" si="1614"/>
        <v/>
      </c>
      <c r="CR1051" s="239" t="str">
        <f t="shared" si="1615"/>
        <v/>
      </c>
      <c r="CS1051" s="239" t="str">
        <f t="shared" si="1616"/>
        <v/>
      </c>
      <c r="CT1051" s="239" t="str">
        <f t="shared" si="1617"/>
        <v/>
      </c>
      <c r="CU1051" s="239" t="str">
        <f t="shared" si="1618"/>
        <v/>
      </c>
      <c r="CV1051" s="239" t="str">
        <f t="shared" si="1619"/>
        <v/>
      </c>
      <c r="CW1051" s="239" t="str">
        <f t="shared" si="1620"/>
        <v/>
      </c>
      <c r="CX1051" s="239" t="str">
        <f t="shared" si="1621"/>
        <v/>
      </c>
      <c r="CY1051" s="239" t="str">
        <f t="shared" si="1622"/>
        <v/>
      </c>
      <c r="CZ1051" s="239" t="str">
        <f t="shared" si="1623"/>
        <v/>
      </c>
      <c r="DA1051" s="239" t="str">
        <f t="shared" si="1624"/>
        <v/>
      </c>
      <c r="DB1051" s="239" t="str">
        <f t="shared" si="1625"/>
        <v/>
      </c>
      <c r="DC1051" s="239" t="str">
        <f t="shared" si="1626"/>
        <v/>
      </c>
      <c r="DD1051" s="239" t="str">
        <f t="shared" si="1627"/>
        <v/>
      </c>
      <c r="DE1051" s="239" t="str">
        <f t="shared" si="1628"/>
        <v/>
      </c>
      <c r="DF1051" s="239" t="str">
        <f t="shared" si="1629"/>
        <v/>
      </c>
      <c r="DG1051" s="239" t="str">
        <f t="shared" si="1630"/>
        <v/>
      </c>
      <c r="DH1051" s="239" t="str">
        <f t="shared" si="1631"/>
        <v/>
      </c>
      <c r="DI1051" s="239" t="str">
        <f t="shared" si="1632"/>
        <v/>
      </c>
      <c r="DJ1051" s="239" t="str">
        <f t="shared" si="1633"/>
        <v/>
      </c>
      <c r="DK1051" s="239" t="str">
        <f t="shared" si="1634"/>
        <v/>
      </c>
      <c r="DL1051" s="239" t="str">
        <f t="shared" si="1635"/>
        <v/>
      </c>
      <c r="DM1051" s="239" t="str">
        <f t="shared" si="1636"/>
        <v/>
      </c>
      <c r="DN1051" s="239" t="str">
        <f t="shared" si="1637"/>
        <v/>
      </c>
      <c r="DO1051" s="239" t="str">
        <f t="shared" si="1638"/>
        <v/>
      </c>
      <c r="DP1051" s="239" t="str">
        <f t="shared" si="1639"/>
        <v/>
      </c>
    </row>
    <row r="1052" spans="1:120" ht="35.25" hidden="1" customHeight="1" x14ac:dyDescent="0.25">
      <c r="A1052" s="53" t="s">
        <v>4512</v>
      </c>
      <c r="B1052" s="53">
        <v>6000</v>
      </c>
      <c r="C1052" s="53" t="s">
        <v>71</v>
      </c>
      <c r="D1052" s="53" t="s">
        <v>3728</v>
      </c>
      <c r="E1052" s="53">
        <v>6</v>
      </c>
      <c r="F1052" s="53" t="s">
        <v>4076</v>
      </c>
      <c r="G1052" s="53" t="str">
        <f t="shared" si="1642"/>
        <v>6000-22</v>
      </c>
      <c r="H1052" s="53" t="s">
        <v>94</v>
      </c>
      <c r="I1052" s="53" t="s">
        <v>196</v>
      </c>
      <c r="J1052" s="53" t="s">
        <v>80</v>
      </c>
      <c r="K1052" s="53" t="s">
        <v>80</v>
      </c>
      <c r="L1052" s="53" t="s">
        <v>80</v>
      </c>
      <c r="M1052" s="53" t="s">
        <v>80</v>
      </c>
      <c r="N1052" s="53" t="s">
        <v>80</v>
      </c>
      <c r="O1052" s="53" t="s">
        <v>80</v>
      </c>
      <c r="P1052" s="53" t="s">
        <v>4077</v>
      </c>
      <c r="Q1052" s="52">
        <v>0.1</v>
      </c>
      <c r="R1052" s="119">
        <f>+Q1052*Q1050</f>
        <v>3.0000000000000001E-3</v>
      </c>
      <c r="S1052" s="53">
        <v>1</v>
      </c>
      <c r="T1052" s="53" t="s">
        <v>84</v>
      </c>
      <c r="U1052" s="53" t="s">
        <v>3989</v>
      </c>
      <c r="V1052" s="23">
        <v>45035</v>
      </c>
      <c r="W1052" s="23">
        <v>45048</v>
      </c>
      <c r="X1052" s="53" t="s">
        <v>246</v>
      </c>
      <c r="Y1052" s="49" t="s">
        <v>167</v>
      </c>
      <c r="Z1052" s="59" t="s">
        <v>100</v>
      </c>
      <c r="AA1052" s="60">
        <v>1</v>
      </c>
      <c r="AB1052" s="62" t="s">
        <v>4078</v>
      </c>
      <c r="AC1052" s="62">
        <v>45036</v>
      </c>
      <c r="AD1052" s="60">
        <v>1</v>
      </c>
      <c r="AE1052" s="62" t="s">
        <v>4079</v>
      </c>
      <c r="AF1052" s="62">
        <v>45036</v>
      </c>
      <c r="AG1052" s="60" t="s">
        <v>79</v>
      </c>
      <c r="AH1052" s="60">
        <v>1</v>
      </c>
      <c r="AI1052" s="52">
        <f t="shared" si="1558"/>
        <v>3.0000000000000001E-3</v>
      </c>
      <c r="AJ1052" s="52">
        <f t="shared" si="1644"/>
        <v>1</v>
      </c>
      <c r="AK1052" s="52"/>
      <c r="AL1052" s="239" t="str">
        <f t="shared" si="1577"/>
        <v/>
      </c>
      <c r="AM1052" s="239" t="str">
        <f t="shared" si="1578"/>
        <v/>
      </c>
      <c r="AN1052" s="239">
        <f t="shared" si="1579"/>
        <v>1</v>
      </c>
      <c r="AO1052" s="239" t="str">
        <f t="shared" si="1580"/>
        <v/>
      </c>
      <c r="AP1052" s="239" t="str">
        <f t="shared" si="1581"/>
        <v/>
      </c>
      <c r="AQ1052" s="239" t="str">
        <f t="shared" si="1582"/>
        <v/>
      </c>
      <c r="AR1052" s="239" t="str">
        <f t="shared" si="1583"/>
        <v/>
      </c>
      <c r="AS1052" s="239" t="str">
        <f t="shared" si="1584"/>
        <v/>
      </c>
      <c r="AT1052" s="239" t="str">
        <f t="shared" si="1585"/>
        <v/>
      </c>
      <c r="AU1052" s="239" t="str">
        <f t="shared" si="1559"/>
        <v/>
      </c>
      <c r="AV1052" s="239" t="str">
        <f t="shared" si="1560"/>
        <v/>
      </c>
      <c r="AW1052" s="239" t="str">
        <f t="shared" si="1561"/>
        <v/>
      </c>
      <c r="AX1052" s="239" t="str">
        <f t="shared" si="1562"/>
        <v/>
      </c>
      <c r="AY1052" s="239" t="str">
        <f t="shared" si="1563"/>
        <v/>
      </c>
      <c r="AZ1052" s="239" t="str">
        <f t="shared" si="1564"/>
        <v/>
      </c>
      <c r="BA1052" s="239" t="str">
        <f t="shared" si="1565"/>
        <v/>
      </c>
      <c r="BB1052" s="239" t="str">
        <f t="shared" si="1566"/>
        <v/>
      </c>
      <c r="BC1052" s="239" t="str">
        <f t="shared" si="1567"/>
        <v/>
      </c>
      <c r="BD1052" s="239" t="str">
        <f t="shared" si="1568"/>
        <v/>
      </c>
      <c r="BE1052" s="239" t="str">
        <f t="shared" si="1569"/>
        <v/>
      </c>
      <c r="BF1052" s="239" t="str">
        <f t="shared" si="1570"/>
        <v/>
      </c>
      <c r="BG1052" s="239" t="str">
        <f t="shared" si="1571"/>
        <v/>
      </c>
      <c r="BH1052" s="239" t="str">
        <f t="shared" si="1572"/>
        <v/>
      </c>
      <c r="BI1052" s="239" t="str">
        <f t="shared" si="1573"/>
        <v/>
      </c>
      <c r="BJ1052" s="239" t="str">
        <f t="shared" si="1574"/>
        <v/>
      </c>
      <c r="BK1052" s="239" t="str">
        <f t="shared" si="1575"/>
        <v/>
      </c>
      <c r="BL1052" s="239" t="str">
        <f t="shared" si="1576"/>
        <v/>
      </c>
      <c r="BN1052" s="239" t="str">
        <f t="shared" si="1586"/>
        <v/>
      </c>
      <c r="BO1052" s="239" t="str">
        <f t="shared" si="1587"/>
        <v/>
      </c>
      <c r="BP1052" s="239">
        <f t="shared" si="1588"/>
        <v>1</v>
      </c>
      <c r="BQ1052" s="239" t="str">
        <f t="shared" si="1589"/>
        <v/>
      </c>
      <c r="BR1052" s="239" t="str">
        <f t="shared" si="1590"/>
        <v/>
      </c>
      <c r="BS1052" s="239" t="str">
        <f t="shared" si="1591"/>
        <v/>
      </c>
      <c r="BT1052" s="239" t="str">
        <f t="shared" si="1592"/>
        <v/>
      </c>
      <c r="BU1052" s="239" t="str">
        <f t="shared" si="1593"/>
        <v/>
      </c>
      <c r="BV1052" s="239" t="str">
        <f t="shared" si="1594"/>
        <v/>
      </c>
      <c r="BW1052" s="239" t="str">
        <f t="shared" si="1595"/>
        <v/>
      </c>
      <c r="BX1052" s="239" t="str">
        <f t="shared" si="1596"/>
        <v/>
      </c>
      <c r="BY1052" s="239" t="str">
        <f t="shared" si="1597"/>
        <v/>
      </c>
      <c r="BZ1052" s="239" t="str">
        <f t="shared" si="1598"/>
        <v/>
      </c>
      <c r="CA1052" s="239" t="str">
        <f t="shared" si="1599"/>
        <v/>
      </c>
      <c r="CB1052" s="239" t="str">
        <f t="shared" si="1600"/>
        <v/>
      </c>
      <c r="CC1052" s="239" t="str">
        <f t="shared" si="1601"/>
        <v/>
      </c>
      <c r="CD1052" s="239" t="str">
        <f t="shared" si="1602"/>
        <v/>
      </c>
      <c r="CE1052" s="239" t="str">
        <f t="shared" si="1603"/>
        <v/>
      </c>
      <c r="CF1052" s="239" t="str">
        <f t="shared" si="1604"/>
        <v/>
      </c>
      <c r="CG1052" s="239" t="str">
        <f t="shared" si="1605"/>
        <v/>
      </c>
      <c r="CH1052" s="239" t="str">
        <f t="shared" si="1606"/>
        <v/>
      </c>
      <c r="CI1052" s="239" t="str">
        <f t="shared" si="1607"/>
        <v/>
      </c>
      <c r="CJ1052" s="239" t="str">
        <f t="shared" si="1608"/>
        <v/>
      </c>
      <c r="CK1052" s="239" t="str">
        <f t="shared" si="1609"/>
        <v/>
      </c>
      <c r="CL1052" s="239" t="str">
        <f t="shared" si="1610"/>
        <v/>
      </c>
      <c r="CM1052" s="239" t="str">
        <f t="shared" si="1611"/>
        <v/>
      </c>
      <c r="CN1052" s="239" t="str">
        <f t="shared" si="1612"/>
        <v/>
      </c>
      <c r="CP1052" s="239" t="str">
        <f t="shared" si="1613"/>
        <v/>
      </c>
      <c r="CQ1052" s="239" t="str">
        <f t="shared" si="1614"/>
        <v/>
      </c>
      <c r="CR1052" s="239" t="str">
        <f t="shared" si="1615"/>
        <v>2do trimestre</v>
      </c>
      <c r="CS1052" s="239" t="str">
        <f t="shared" si="1616"/>
        <v/>
      </c>
      <c r="CT1052" s="239" t="str">
        <f t="shared" si="1617"/>
        <v/>
      </c>
      <c r="CU1052" s="239" t="str">
        <f t="shared" si="1618"/>
        <v/>
      </c>
      <c r="CV1052" s="239" t="str">
        <f t="shared" si="1619"/>
        <v/>
      </c>
      <c r="CW1052" s="239" t="str">
        <f t="shared" si="1620"/>
        <v/>
      </c>
      <c r="CX1052" s="239" t="str">
        <f t="shared" si="1621"/>
        <v/>
      </c>
      <c r="CY1052" s="239" t="str">
        <f t="shared" si="1622"/>
        <v/>
      </c>
      <c r="CZ1052" s="239" t="str">
        <f t="shared" si="1623"/>
        <v/>
      </c>
      <c r="DA1052" s="239" t="str">
        <f t="shared" si="1624"/>
        <v/>
      </c>
      <c r="DB1052" s="239" t="str">
        <f t="shared" si="1625"/>
        <v/>
      </c>
      <c r="DC1052" s="239" t="str">
        <f t="shared" si="1626"/>
        <v/>
      </c>
      <c r="DD1052" s="239" t="str">
        <f t="shared" si="1627"/>
        <v/>
      </c>
      <c r="DE1052" s="239" t="str">
        <f t="shared" si="1628"/>
        <v/>
      </c>
      <c r="DF1052" s="239" t="str">
        <f t="shared" si="1629"/>
        <v/>
      </c>
      <c r="DG1052" s="239" t="str">
        <f t="shared" si="1630"/>
        <v/>
      </c>
      <c r="DH1052" s="239" t="str">
        <f t="shared" si="1631"/>
        <v/>
      </c>
      <c r="DI1052" s="239" t="str">
        <f t="shared" si="1632"/>
        <v/>
      </c>
      <c r="DJ1052" s="239" t="str">
        <f t="shared" si="1633"/>
        <v/>
      </c>
      <c r="DK1052" s="239" t="str">
        <f t="shared" si="1634"/>
        <v/>
      </c>
      <c r="DL1052" s="239" t="str">
        <f t="shared" si="1635"/>
        <v/>
      </c>
      <c r="DM1052" s="239" t="str">
        <f t="shared" si="1636"/>
        <v/>
      </c>
      <c r="DN1052" s="239" t="str">
        <f t="shared" si="1637"/>
        <v/>
      </c>
      <c r="DO1052" s="239" t="str">
        <f t="shared" si="1638"/>
        <v/>
      </c>
      <c r="DP1052" s="239" t="str">
        <f t="shared" si="1639"/>
        <v/>
      </c>
    </row>
    <row r="1053" spans="1:120" ht="35.25" hidden="1" customHeight="1" x14ac:dyDescent="0.25">
      <c r="A1053" s="53" t="s">
        <v>4512</v>
      </c>
      <c r="B1053" s="53">
        <v>6000</v>
      </c>
      <c r="C1053" s="53" t="s">
        <v>71</v>
      </c>
      <c r="D1053" s="53" t="s">
        <v>3728</v>
      </c>
      <c r="E1053" s="53">
        <v>6</v>
      </c>
      <c r="F1053" s="53" t="s">
        <v>4080</v>
      </c>
      <c r="G1053" s="53" t="str">
        <f t="shared" si="1642"/>
        <v>6000-22</v>
      </c>
      <c r="H1053" s="53" t="s">
        <v>94</v>
      </c>
      <c r="I1053" s="53" t="s">
        <v>196</v>
      </c>
      <c r="J1053" s="53" t="s">
        <v>80</v>
      </c>
      <c r="K1053" s="53" t="s">
        <v>80</v>
      </c>
      <c r="L1053" s="53" t="s">
        <v>80</v>
      </c>
      <c r="M1053" s="53" t="s">
        <v>80</v>
      </c>
      <c r="N1053" s="53" t="s">
        <v>80</v>
      </c>
      <c r="O1053" s="53" t="s">
        <v>80</v>
      </c>
      <c r="P1053" s="53" t="s">
        <v>4081</v>
      </c>
      <c r="Q1053" s="52">
        <v>0.1</v>
      </c>
      <c r="R1053" s="119">
        <f>+Q1053*Q1050</f>
        <v>3.0000000000000001E-3</v>
      </c>
      <c r="S1053" s="53">
        <v>1</v>
      </c>
      <c r="T1053" s="53" t="s">
        <v>84</v>
      </c>
      <c r="U1053" s="53" t="s">
        <v>3994</v>
      </c>
      <c r="V1053" s="23">
        <v>45049</v>
      </c>
      <c r="W1053" s="23">
        <v>45056</v>
      </c>
      <c r="X1053" s="53" t="s">
        <v>2252</v>
      </c>
      <c r="Y1053" s="49" t="s">
        <v>167</v>
      </c>
      <c r="Z1053" s="59" t="s">
        <v>100</v>
      </c>
      <c r="AA1053" s="60">
        <v>1</v>
      </c>
      <c r="AB1053" s="62" t="s">
        <v>4082</v>
      </c>
      <c r="AC1053" s="62">
        <v>45043</v>
      </c>
      <c r="AD1053" s="60">
        <v>1</v>
      </c>
      <c r="AE1053" s="62" t="s">
        <v>4083</v>
      </c>
      <c r="AF1053" s="62">
        <v>45043</v>
      </c>
      <c r="AG1053" s="60" t="s">
        <v>79</v>
      </c>
      <c r="AH1053" s="60">
        <v>1</v>
      </c>
      <c r="AI1053" s="52">
        <f t="shared" si="1558"/>
        <v>3.0000000000000001E-3</v>
      </c>
      <c r="AJ1053" s="52">
        <f t="shared" si="1644"/>
        <v>1</v>
      </c>
      <c r="AK1053" s="52"/>
      <c r="AL1053" s="239" t="str">
        <f t="shared" si="1577"/>
        <v/>
      </c>
      <c r="AM1053" s="239" t="str">
        <f t="shared" si="1578"/>
        <v/>
      </c>
      <c r="AN1053" s="239" t="str">
        <f t="shared" si="1579"/>
        <v/>
      </c>
      <c r="AO1053" s="239" t="str">
        <f t="shared" si="1580"/>
        <v/>
      </c>
      <c r="AP1053" s="239" t="str">
        <f t="shared" si="1581"/>
        <v/>
      </c>
      <c r="AQ1053" s="239" t="str">
        <f t="shared" si="1582"/>
        <v/>
      </c>
      <c r="AR1053" s="239" t="str">
        <f t="shared" si="1583"/>
        <v/>
      </c>
      <c r="AS1053" s="239" t="str">
        <f t="shared" si="1584"/>
        <v/>
      </c>
      <c r="AT1053" s="239" t="str">
        <f t="shared" si="1585"/>
        <v/>
      </c>
      <c r="AU1053" s="239" t="str">
        <f t="shared" si="1559"/>
        <v/>
      </c>
      <c r="AV1053" s="239" t="str">
        <f t="shared" si="1560"/>
        <v/>
      </c>
      <c r="AW1053" s="239" t="str">
        <f t="shared" si="1561"/>
        <v/>
      </c>
      <c r="AX1053" s="239" t="str">
        <f t="shared" si="1562"/>
        <v/>
      </c>
      <c r="AY1053" s="239" t="str">
        <f t="shared" si="1563"/>
        <v/>
      </c>
      <c r="AZ1053" s="239" t="str">
        <f t="shared" si="1564"/>
        <v/>
      </c>
      <c r="BA1053" s="239" t="str">
        <f t="shared" si="1565"/>
        <v/>
      </c>
      <c r="BB1053" s="239" t="str">
        <f t="shared" si="1566"/>
        <v/>
      </c>
      <c r="BC1053" s="239" t="str">
        <f t="shared" si="1567"/>
        <v/>
      </c>
      <c r="BD1053" s="239" t="str">
        <f t="shared" si="1568"/>
        <v/>
      </c>
      <c r="BE1053" s="239" t="str">
        <f t="shared" si="1569"/>
        <v/>
      </c>
      <c r="BF1053" s="239" t="str">
        <f t="shared" si="1570"/>
        <v/>
      </c>
      <c r="BG1053" s="239" t="str">
        <f t="shared" si="1571"/>
        <v/>
      </c>
      <c r="BH1053" s="239" t="str">
        <f t="shared" si="1572"/>
        <v/>
      </c>
      <c r="BI1053" s="239" t="str">
        <f t="shared" si="1573"/>
        <v/>
      </c>
      <c r="BJ1053" s="239" t="str">
        <f t="shared" si="1574"/>
        <v/>
      </c>
      <c r="BK1053" s="239" t="str">
        <f t="shared" si="1575"/>
        <v/>
      </c>
      <c r="BL1053" s="239" t="str">
        <f t="shared" si="1576"/>
        <v/>
      </c>
      <c r="BN1053" s="239" t="str">
        <f t="shared" si="1586"/>
        <v/>
      </c>
      <c r="BO1053" s="239" t="str">
        <f t="shared" si="1587"/>
        <v/>
      </c>
      <c r="BP1053" s="239" t="str">
        <f t="shared" si="1588"/>
        <v/>
      </c>
      <c r="BQ1053" s="239" t="str">
        <f t="shared" si="1589"/>
        <v/>
      </c>
      <c r="BR1053" s="239" t="str">
        <f t="shared" si="1590"/>
        <v/>
      </c>
      <c r="BS1053" s="239" t="str">
        <f t="shared" si="1591"/>
        <v/>
      </c>
      <c r="BT1053" s="239" t="str">
        <f t="shared" si="1592"/>
        <v/>
      </c>
      <c r="BU1053" s="239" t="str">
        <f t="shared" si="1593"/>
        <v/>
      </c>
      <c r="BV1053" s="239" t="str">
        <f t="shared" si="1594"/>
        <v/>
      </c>
      <c r="BW1053" s="239" t="str">
        <f t="shared" si="1595"/>
        <v/>
      </c>
      <c r="BX1053" s="239" t="str">
        <f t="shared" si="1596"/>
        <v/>
      </c>
      <c r="BY1053" s="239" t="str">
        <f t="shared" si="1597"/>
        <v/>
      </c>
      <c r="BZ1053" s="239" t="str">
        <f t="shared" si="1598"/>
        <v/>
      </c>
      <c r="CA1053" s="239" t="str">
        <f t="shared" si="1599"/>
        <v/>
      </c>
      <c r="CB1053" s="239" t="str">
        <f t="shared" si="1600"/>
        <v/>
      </c>
      <c r="CC1053" s="239" t="str">
        <f t="shared" si="1601"/>
        <v/>
      </c>
      <c r="CD1053" s="239" t="str">
        <f t="shared" si="1602"/>
        <v/>
      </c>
      <c r="CE1053" s="239" t="str">
        <f t="shared" si="1603"/>
        <v/>
      </c>
      <c r="CF1053" s="239" t="str">
        <f t="shared" si="1604"/>
        <v/>
      </c>
      <c r="CG1053" s="239" t="str">
        <f t="shared" si="1605"/>
        <v/>
      </c>
      <c r="CH1053" s="239" t="str">
        <f t="shared" si="1606"/>
        <v/>
      </c>
      <c r="CI1053" s="239" t="str">
        <f t="shared" si="1607"/>
        <v/>
      </c>
      <c r="CJ1053" s="239" t="str">
        <f t="shared" si="1608"/>
        <v/>
      </c>
      <c r="CK1053" s="239" t="str">
        <f t="shared" si="1609"/>
        <v/>
      </c>
      <c r="CL1053" s="239" t="str">
        <f t="shared" si="1610"/>
        <v/>
      </c>
      <c r="CM1053" s="239" t="str">
        <f t="shared" si="1611"/>
        <v/>
      </c>
      <c r="CN1053" s="239" t="str">
        <f t="shared" si="1612"/>
        <v/>
      </c>
      <c r="CP1053" s="239" t="str">
        <f t="shared" si="1613"/>
        <v/>
      </c>
      <c r="CQ1053" s="239" t="str">
        <f t="shared" si="1614"/>
        <v/>
      </c>
      <c r="CR1053" s="239" t="str">
        <f t="shared" si="1615"/>
        <v/>
      </c>
      <c r="CS1053" s="239" t="str">
        <f t="shared" si="1616"/>
        <v/>
      </c>
      <c r="CT1053" s="239" t="str">
        <f t="shared" si="1617"/>
        <v/>
      </c>
      <c r="CU1053" s="239" t="str">
        <f t="shared" si="1618"/>
        <v/>
      </c>
      <c r="CV1053" s="239" t="str">
        <f t="shared" si="1619"/>
        <v/>
      </c>
      <c r="CW1053" s="239" t="str">
        <f t="shared" si="1620"/>
        <v/>
      </c>
      <c r="CX1053" s="239" t="str">
        <f t="shared" si="1621"/>
        <v/>
      </c>
      <c r="CY1053" s="239" t="str">
        <f t="shared" si="1622"/>
        <v/>
      </c>
      <c r="CZ1053" s="239" t="str">
        <f t="shared" si="1623"/>
        <v/>
      </c>
      <c r="DA1053" s="239" t="str">
        <f t="shared" si="1624"/>
        <v/>
      </c>
      <c r="DB1053" s="239" t="str">
        <f t="shared" si="1625"/>
        <v/>
      </c>
      <c r="DC1053" s="239" t="str">
        <f t="shared" si="1626"/>
        <v/>
      </c>
      <c r="DD1053" s="239" t="str">
        <f t="shared" si="1627"/>
        <v/>
      </c>
      <c r="DE1053" s="239" t="str">
        <f t="shared" si="1628"/>
        <v/>
      </c>
      <c r="DF1053" s="239" t="str">
        <f t="shared" si="1629"/>
        <v/>
      </c>
      <c r="DG1053" s="239" t="str">
        <f t="shared" si="1630"/>
        <v/>
      </c>
      <c r="DH1053" s="239" t="str">
        <f t="shared" si="1631"/>
        <v/>
      </c>
      <c r="DI1053" s="239" t="str">
        <f t="shared" si="1632"/>
        <v/>
      </c>
      <c r="DJ1053" s="239" t="str">
        <f t="shared" si="1633"/>
        <v/>
      </c>
      <c r="DK1053" s="239" t="str">
        <f t="shared" si="1634"/>
        <v/>
      </c>
      <c r="DL1053" s="239" t="str">
        <f t="shared" si="1635"/>
        <v/>
      </c>
      <c r="DM1053" s="239" t="str">
        <f t="shared" si="1636"/>
        <v/>
      </c>
      <c r="DN1053" s="239" t="str">
        <f t="shared" si="1637"/>
        <v/>
      </c>
      <c r="DO1053" s="239" t="str">
        <f t="shared" si="1638"/>
        <v/>
      </c>
      <c r="DP1053" s="239" t="str">
        <f t="shared" si="1639"/>
        <v/>
      </c>
    </row>
    <row r="1054" spans="1:120" ht="35.25" hidden="1" customHeight="1" x14ac:dyDescent="0.25">
      <c r="A1054" s="53" t="s">
        <v>4512</v>
      </c>
      <c r="B1054" s="53">
        <v>6000</v>
      </c>
      <c r="C1054" s="53" t="s">
        <v>71</v>
      </c>
      <c r="D1054" s="53" t="s">
        <v>3728</v>
      </c>
      <c r="E1054" s="53">
        <v>6</v>
      </c>
      <c r="F1054" s="53" t="s">
        <v>4084</v>
      </c>
      <c r="G1054" s="53" t="str">
        <f t="shared" si="1642"/>
        <v>6000-22</v>
      </c>
      <c r="H1054" s="53" t="s">
        <v>94</v>
      </c>
      <c r="I1054" s="53" t="s">
        <v>196</v>
      </c>
      <c r="J1054" s="53" t="s">
        <v>80</v>
      </c>
      <c r="K1054" s="53" t="s">
        <v>80</v>
      </c>
      <c r="L1054" s="53" t="s">
        <v>80</v>
      </c>
      <c r="M1054" s="53" t="s">
        <v>80</v>
      </c>
      <c r="N1054" s="53" t="s">
        <v>80</v>
      </c>
      <c r="O1054" s="53" t="s">
        <v>80</v>
      </c>
      <c r="P1054" s="53" t="s">
        <v>4085</v>
      </c>
      <c r="Q1054" s="52">
        <v>0.1</v>
      </c>
      <c r="R1054" s="119">
        <f>+Q1054*Q1050</f>
        <v>3.0000000000000001E-3</v>
      </c>
      <c r="S1054" s="53">
        <v>1</v>
      </c>
      <c r="T1054" s="53" t="s">
        <v>84</v>
      </c>
      <c r="U1054" s="53" t="s">
        <v>4013</v>
      </c>
      <c r="V1054" s="23">
        <v>45057</v>
      </c>
      <c r="W1054" s="23">
        <v>45061</v>
      </c>
      <c r="X1054" s="53" t="s">
        <v>246</v>
      </c>
      <c r="Y1054" s="49" t="s">
        <v>167</v>
      </c>
      <c r="Z1054" s="59" t="s">
        <v>100</v>
      </c>
      <c r="AA1054" s="60">
        <v>1</v>
      </c>
      <c r="AB1054" s="62" t="s">
        <v>4086</v>
      </c>
      <c r="AC1054" s="62">
        <v>45043</v>
      </c>
      <c r="AD1054" s="60">
        <v>1</v>
      </c>
      <c r="AE1054" s="62" t="s">
        <v>4087</v>
      </c>
      <c r="AF1054" s="62">
        <v>45043</v>
      </c>
      <c r="AG1054" s="60" t="s">
        <v>79</v>
      </c>
      <c r="AH1054" s="60">
        <v>1</v>
      </c>
      <c r="AI1054" s="52">
        <f t="shared" si="1558"/>
        <v>3.0000000000000001E-3</v>
      </c>
      <c r="AJ1054" s="52">
        <f t="shared" si="1644"/>
        <v>1</v>
      </c>
      <c r="AK1054" s="52"/>
      <c r="AL1054" s="239" t="str">
        <f t="shared" si="1577"/>
        <v/>
      </c>
      <c r="AM1054" s="239" t="str">
        <f t="shared" si="1578"/>
        <v/>
      </c>
      <c r="AN1054" s="239">
        <f t="shared" si="1579"/>
        <v>1</v>
      </c>
      <c r="AO1054" s="239" t="str">
        <f t="shared" si="1580"/>
        <v/>
      </c>
      <c r="AP1054" s="239" t="str">
        <f t="shared" si="1581"/>
        <v/>
      </c>
      <c r="AQ1054" s="239" t="str">
        <f t="shared" si="1582"/>
        <v/>
      </c>
      <c r="AR1054" s="239" t="str">
        <f t="shared" si="1583"/>
        <v/>
      </c>
      <c r="AS1054" s="239" t="str">
        <f t="shared" si="1584"/>
        <v/>
      </c>
      <c r="AT1054" s="239" t="str">
        <f t="shared" si="1585"/>
        <v/>
      </c>
      <c r="AU1054" s="239" t="str">
        <f t="shared" si="1559"/>
        <v/>
      </c>
      <c r="AV1054" s="239" t="str">
        <f t="shared" si="1560"/>
        <v/>
      </c>
      <c r="AW1054" s="239" t="str">
        <f t="shared" si="1561"/>
        <v/>
      </c>
      <c r="AX1054" s="239" t="str">
        <f t="shared" si="1562"/>
        <v/>
      </c>
      <c r="AY1054" s="239" t="str">
        <f t="shared" si="1563"/>
        <v/>
      </c>
      <c r="AZ1054" s="239" t="str">
        <f t="shared" si="1564"/>
        <v/>
      </c>
      <c r="BA1054" s="239" t="str">
        <f t="shared" si="1565"/>
        <v/>
      </c>
      <c r="BB1054" s="239" t="str">
        <f t="shared" si="1566"/>
        <v/>
      </c>
      <c r="BC1054" s="239" t="str">
        <f t="shared" si="1567"/>
        <v/>
      </c>
      <c r="BD1054" s="239" t="str">
        <f t="shared" si="1568"/>
        <v/>
      </c>
      <c r="BE1054" s="239" t="str">
        <f t="shared" si="1569"/>
        <v/>
      </c>
      <c r="BF1054" s="239" t="str">
        <f t="shared" si="1570"/>
        <v/>
      </c>
      <c r="BG1054" s="239" t="str">
        <f t="shared" si="1571"/>
        <v/>
      </c>
      <c r="BH1054" s="239" t="str">
        <f t="shared" si="1572"/>
        <v/>
      </c>
      <c r="BI1054" s="239" t="str">
        <f t="shared" si="1573"/>
        <v/>
      </c>
      <c r="BJ1054" s="239" t="str">
        <f t="shared" si="1574"/>
        <v/>
      </c>
      <c r="BK1054" s="239" t="str">
        <f t="shared" si="1575"/>
        <v/>
      </c>
      <c r="BL1054" s="239" t="str">
        <f t="shared" si="1576"/>
        <v/>
      </c>
      <c r="BN1054" s="239" t="str">
        <f t="shared" si="1586"/>
        <v/>
      </c>
      <c r="BO1054" s="239" t="str">
        <f t="shared" si="1587"/>
        <v/>
      </c>
      <c r="BP1054" s="239">
        <f t="shared" si="1588"/>
        <v>1</v>
      </c>
      <c r="BQ1054" s="239" t="str">
        <f t="shared" si="1589"/>
        <v/>
      </c>
      <c r="BR1054" s="239" t="str">
        <f t="shared" si="1590"/>
        <v/>
      </c>
      <c r="BS1054" s="239" t="str">
        <f t="shared" si="1591"/>
        <v/>
      </c>
      <c r="BT1054" s="239" t="str">
        <f t="shared" si="1592"/>
        <v/>
      </c>
      <c r="BU1054" s="239" t="str">
        <f t="shared" si="1593"/>
        <v/>
      </c>
      <c r="BV1054" s="239" t="str">
        <f t="shared" si="1594"/>
        <v/>
      </c>
      <c r="BW1054" s="239" t="str">
        <f t="shared" si="1595"/>
        <v/>
      </c>
      <c r="BX1054" s="239" t="str">
        <f t="shared" si="1596"/>
        <v/>
      </c>
      <c r="BY1054" s="239" t="str">
        <f t="shared" si="1597"/>
        <v/>
      </c>
      <c r="BZ1054" s="239" t="str">
        <f t="shared" si="1598"/>
        <v/>
      </c>
      <c r="CA1054" s="239" t="str">
        <f t="shared" si="1599"/>
        <v/>
      </c>
      <c r="CB1054" s="239" t="str">
        <f t="shared" si="1600"/>
        <v/>
      </c>
      <c r="CC1054" s="239" t="str">
        <f t="shared" si="1601"/>
        <v/>
      </c>
      <c r="CD1054" s="239" t="str">
        <f t="shared" si="1602"/>
        <v/>
      </c>
      <c r="CE1054" s="239" t="str">
        <f t="shared" si="1603"/>
        <v/>
      </c>
      <c r="CF1054" s="239" t="str">
        <f t="shared" si="1604"/>
        <v/>
      </c>
      <c r="CG1054" s="239" t="str">
        <f t="shared" si="1605"/>
        <v/>
      </c>
      <c r="CH1054" s="239" t="str">
        <f t="shared" si="1606"/>
        <v/>
      </c>
      <c r="CI1054" s="239" t="str">
        <f t="shared" si="1607"/>
        <v/>
      </c>
      <c r="CJ1054" s="239" t="str">
        <f t="shared" si="1608"/>
        <v/>
      </c>
      <c r="CK1054" s="239" t="str">
        <f t="shared" si="1609"/>
        <v/>
      </c>
      <c r="CL1054" s="239" t="str">
        <f t="shared" si="1610"/>
        <v/>
      </c>
      <c r="CM1054" s="239" t="str">
        <f t="shared" si="1611"/>
        <v/>
      </c>
      <c r="CN1054" s="239" t="str">
        <f t="shared" si="1612"/>
        <v/>
      </c>
      <c r="CP1054" s="239" t="str">
        <f t="shared" si="1613"/>
        <v/>
      </c>
      <c r="CQ1054" s="239" t="str">
        <f t="shared" si="1614"/>
        <v/>
      </c>
      <c r="CR1054" s="239" t="str">
        <f t="shared" si="1615"/>
        <v>2do trimestre</v>
      </c>
      <c r="CS1054" s="239" t="str">
        <f t="shared" si="1616"/>
        <v/>
      </c>
      <c r="CT1054" s="239" t="str">
        <f t="shared" si="1617"/>
        <v/>
      </c>
      <c r="CU1054" s="239" t="str">
        <f t="shared" si="1618"/>
        <v/>
      </c>
      <c r="CV1054" s="239" t="str">
        <f t="shared" si="1619"/>
        <v/>
      </c>
      <c r="CW1054" s="239" t="str">
        <f t="shared" si="1620"/>
        <v/>
      </c>
      <c r="CX1054" s="239" t="str">
        <f t="shared" si="1621"/>
        <v/>
      </c>
      <c r="CY1054" s="239" t="str">
        <f t="shared" si="1622"/>
        <v/>
      </c>
      <c r="CZ1054" s="239" t="str">
        <f t="shared" si="1623"/>
        <v/>
      </c>
      <c r="DA1054" s="239" t="str">
        <f t="shared" si="1624"/>
        <v/>
      </c>
      <c r="DB1054" s="239" t="str">
        <f t="shared" si="1625"/>
        <v/>
      </c>
      <c r="DC1054" s="239" t="str">
        <f t="shared" si="1626"/>
        <v/>
      </c>
      <c r="DD1054" s="239" t="str">
        <f t="shared" si="1627"/>
        <v/>
      </c>
      <c r="DE1054" s="239" t="str">
        <f t="shared" si="1628"/>
        <v/>
      </c>
      <c r="DF1054" s="239" t="str">
        <f t="shared" si="1629"/>
        <v/>
      </c>
      <c r="DG1054" s="239" t="str">
        <f t="shared" si="1630"/>
        <v/>
      </c>
      <c r="DH1054" s="239" t="str">
        <f t="shared" si="1631"/>
        <v/>
      </c>
      <c r="DI1054" s="239" t="str">
        <f t="shared" si="1632"/>
        <v/>
      </c>
      <c r="DJ1054" s="239" t="str">
        <f t="shared" si="1633"/>
        <v/>
      </c>
      <c r="DK1054" s="239" t="str">
        <f t="shared" si="1634"/>
        <v/>
      </c>
      <c r="DL1054" s="239" t="str">
        <f t="shared" si="1635"/>
        <v/>
      </c>
      <c r="DM1054" s="239" t="str">
        <f t="shared" si="1636"/>
        <v/>
      </c>
      <c r="DN1054" s="239" t="str">
        <f t="shared" si="1637"/>
        <v/>
      </c>
      <c r="DO1054" s="239" t="str">
        <f t="shared" si="1638"/>
        <v/>
      </c>
      <c r="DP1054" s="239" t="str">
        <f t="shared" si="1639"/>
        <v/>
      </c>
    </row>
    <row r="1055" spans="1:120" ht="35.25" hidden="1" customHeight="1" x14ac:dyDescent="0.25">
      <c r="A1055" s="53" t="s">
        <v>4512</v>
      </c>
      <c r="B1055" s="53">
        <v>6000</v>
      </c>
      <c r="C1055" s="53" t="s">
        <v>71</v>
      </c>
      <c r="D1055" s="53" t="s">
        <v>3728</v>
      </c>
      <c r="E1055" s="53">
        <v>6</v>
      </c>
      <c r="F1055" s="53" t="s">
        <v>4088</v>
      </c>
      <c r="G1055" s="53" t="str">
        <f t="shared" si="1642"/>
        <v>6000-22</v>
      </c>
      <c r="H1055" s="53" t="s">
        <v>94</v>
      </c>
      <c r="I1055" s="53" t="s">
        <v>196</v>
      </c>
      <c r="J1055" s="53" t="s">
        <v>80</v>
      </c>
      <c r="K1055" s="53" t="s">
        <v>80</v>
      </c>
      <c r="L1055" s="53" t="s">
        <v>80</v>
      </c>
      <c r="M1055" s="53" t="s">
        <v>80</v>
      </c>
      <c r="N1055" s="53" t="s">
        <v>80</v>
      </c>
      <c r="O1055" s="53" t="s">
        <v>80</v>
      </c>
      <c r="P1055" s="53" t="s">
        <v>4089</v>
      </c>
      <c r="Q1055" s="52">
        <v>0.1</v>
      </c>
      <c r="R1055" s="119">
        <f>+Q1055*Q1050</f>
        <v>3.0000000000000001E-3</v>
      </c>
      <c r="S1055" s="53">
        <v>1</v>
      </c>
      <c r="T1055" s="53" t="s">
        <v>84</v>
      </c>
      <c r="U1055" s="53" t="s">
        <v>4057</v>
      </c>
      <c r="V1055" s="23">
        <v>45069</v>
      </c>
      <c r="W1055" s="23">
        <v>45184</v>
      </c>
      <c r="X1055" s="53" t="s">
        <v>2252</v>
      </c>
      <c r="Y1055" s="49" t="s">
        <v>202</v>
      </c>
      <c r="Z1055" s="59" t="s">
        <v>100</v>
      </c>
      <c r="AA1055" s="60">
        <v>1</v>
      </c>
      <c r="AB1055" s="60" t="s">
        <v>4090</v>
      </c>
      <c r="AC1055" s="69">
        <v>45184</v>
      </c>
      <c r="AD1055" s="60">
        <v>1</v>
      </c>
      <c r="AE1055" s="60" t="s">
        <v>4091</v>
      </c>
      <c r="AF1055" s="69">
        <v>45195</v>
      </c>
      <c r="AG1055" s="60" t="s">
        <v>79</v>
      </c>
      <c r="AH1055" s="60">
        <v>1</v>
      </c>
      <c r="AI1055" s="52">
        <f t="shared" si="1558"/>
        <v>3.0000000000000001E-3</v>
      </c>
      <c r="AJ1055" s="52">
        <f t="shared" si="1644"/>
        <v>1</v>
      </c>
      <c r="AK1055" s="52"/>
      <c r="AL1055" s="239" t="str">
        <f t="shared" si="1577"/>
        <v/>
      </c>
      <c r="AM1055" s="239" t="str">
        <f t="shared" si="1578"/>
        <v/>
      </c>
      <c r="AN1055" s="239" t="str">
        <f t="shared" si="1579"/>
        <v/>
      </c>
      <c r="AO1055" s="239" t="str">
        <f t="shared" si="1580"/>
        <v/>
      </c>
      <c r="AP1055" s="239" t="str">
        <f t="shared" si="1581"/>
        <v/>
      </c>
      <c r="AQ1055" s="239" t="str">
        <f t="shared" si="1582"/>
        <v/>
      </c>
      <c r="AR1055" s="239" t="str">
        <f t="shared" si="1583"/>
        <v/>
      </c>
      <c r="AS1055" s="239" t="str">
        <f t="shared" si="1584"/>
        <v/>
      </c>
      <c r="AT1055" s="239" t="str">
        <f t="shared" si="1585"/>
        <v/>
      </c>
      <c r="AU1055" s="239" t="str">
        <f t="shared" si="1559"/>
        <v/>
      </c>
      <c r="AV1055" s="239" t="str">
        <f t="shared" si="1560"/>
        <v/>
      </c>
      <c r="AW1055" s="239" t="str">
        <f t="shared" si="1561"/>
        <v/>
      </c>
      <c r="AX1055" s="239" t="str">
        <f t="shared" si="1562"/>
        <v/>
      </c>
      <c r="AY1055" s="239" t="str">
        <f t="shared" si="1563"/>
        <v/>
      </c>
      <c r="AZ1055" s="239" t="str">
        <f t="shared" si="1564"/>
        <v/>
      </c>
      <c r="BA1055" s="239" t="str">
        <f t="shared" si="1565"/>
        <v/>
      </c>
      <c r="BB1055" s="239" t="str">
        <f t="shared" si="1566"/>
        <v/>
      </c>
      <c r="BC1055" s="239" t="str">
        <f t="shared" si="1567"/>
        <v/>
      </c>
      <c r="BD1055" s="239" t="str">
        <f t="shared" si="1568"/>
        <v/>
      </c>
      <c r="BE1055" s="239" t="str">
        <f t="shared" si="1569"/>
        <v/>
      </c>
      <c r="BF1055" s="239" t="str">
        <f t="shared" si="1570"/>
        <v/>
      </c>
      <c r="BG1055" s="239" t="str">
        <f t="shared" si="1571"/>
        <v/>
      </c>
      <c r="BH1055" s="239" t="str">
        <f t="shared" si="1572"/>
        <v/>
      </c>
      <c r="BI1055" s="239" t="str">
        <f t="shared" si="1573"/>
        <v/>
      </c>
      <c r="BJ1055" s="239" t="str">
        <f t="shared" si="1574"/>
        <v/>
      </c>
      <c r="BK1055" s="239" t="str">
        <f t="shared" si="1575"/>
        <v/>
      </c>
      <c r="BL1055" s="239" t="str">
        <f t="shared" si="1576"/>
        <v/>
      </c>
      <c r="BN1055" s="239" t="str">
        <f t="shared" si="1586"/>
        <v/>
      </c>
      <c r="BO1055" s="239" t="str">
        <f t="shared" si="1587"/>
        <v/>
      </c>
      <c r="BP1055" s="239" t="str">
        <f t="shared" si="1588"/>
        <v/>
      </c>
      <c r="BQ1055" s="239" t="str">
        <f t="shared" si="1589"/>
        <v/>
      </c>
      <c r="BR1055" s="239" t="str">
        <f t="shared" si="1590"/>
        <v/>
      </c>
      <c r="BS1055" s="239" t="str">
        <f t="shared" si="1591"/>
        <v/>
      </c>
      <c r="BT1055" s="239" t="str">
        <f t="shared" si="1592"/>
        <v/>
      </c>
      <c r="BU1055" s="239" t="str">
        <f t="shared" si="1593"/>
        <v/>
      </c>
      <c r="BV1055" s="239" t="str">
        <f t="shared" si="1594"/>
        <v/>
      </c>
      <c r="BW1055" s="239" t="str">
        <f t="shared" si="1595"/>
        <v/>
      </c>
      <c r="BX1055" s="239" t="str">
        <f t="shared" si="1596"/>
        <v/>
      </c>
      <c r="BY1055" s="239" t="str">
        <f t="shared" si="1597"/>
        <v/>
      </c>
      <c r="BZ1055" s="239" t="str">
        <f t="shared" si="1598"/>
        <v/>
      </c>
      <c r="CA1055" s="239" t="str">
        <f t="shared" si="1599"/>
        <v/>
      </c>
      <c r="CB1055" s="239" t="str">
        <f t="shared" si="1600"/>
        <v/>
      </c>
      <c r="CC1055" s="239" t="str">
        <f t="shared" si="1601"/>
        <v/>
      </c>
      <c r="CD1055" s="239" t="str">
        <f t="shared" si="1602"/>
        <v/>
      </c>
      <c r="CE1055" s="239" t="str">
        <f t="shared" si="1603"/>
        <v/>
      </c>
      <c r="CF1055" s="239" t="str">
        <f t="shared" si="1604"/>
        <v/>
      </c>
      <c r="CG1055" s="239" t="str">
        <f t="shared" si="1605"/>
        <v/>
      </c>
      <c r="CH1055" s="239" t="str">
        <f t="shared" si="1606"/>
        <v/>
      </c>
      <c r="CI1055" s="239" t="str">
        <f t="shared" si="1607"/>
        <v/>
      </c>
      <c r="CJ1055" s="239" t="str">
        <f t="shared" si="1608"/>
        <v/>
      </c>
      <c r="CK1055" s="239" t="str">
        <f t="shared" si="1609"/>
        <v/>
      </c>
      <c r="CL1055" s="239" t="str">
        <f t="shared" si="1610"/>
        <v/>
      </c>
      <c r="CM1055" s="239" t="str">
        <f t="shared" si="1611"/>
        <v/>
      </c>
      <c r="CN1055" s="239" t="str">
        <f t="shared" si="1612"/>
        <v/>
      </c>
      <c r="CP1055" s="239" t="str">
        <f t="shared" si="1613"/>
        <v/>
      </c>
      <c r="CQ1055" s="239" t="str">
        <f t="shared" si="1614"/>
        <v/>
      </c>
      <c r="CR1055" s="239" t="str">
        <f t="shared" si="1615"/>
        <v/>
      </c>
      <c r="CS1055" s="239" t="str">
        <f t="shared" si="1616"/>
        <v/>
      </c>
      <c r="CT1055" s="239" t="str">
        <f t="shared" si="1617"/>
        <v/>
      </c>
      <c r="CU1055" s="239" t="str">
        <f t="shared" si="1618"/>
        <v/>
      </c>
      <c r="CV1055" s="239" t="str">
        <f t="shared" si="1619"/>
        <v/>
      </c>
      <c r="CW1055" s="239" t="str">
        <f t="shared" si="1620"/>
        <v/>
      </c>
      <c r="CX1055" s="239" t="str">
        <f t="shared" si="1621"/>
        <v/>
      </c>
      <c r="CY1055" s="239" t="str">
        <f t="shared" si="1622"/>
        <v/>
      </c>
      <c r="CZ1055" s="239" t="str">
        <f t="shared" si="1623"/>
        <v/>
      </c>
      <c r="DA1055" s="239" t="str">
        <f t="shared" si="1624"/>
        <v/>
      </c>
      <c r="DB1055" s="239" t="str">
        <f t="shared" si="1625"/>
        <v/>
      </c>
      <c r="DC1055" s="239" t="str">
        <f t="shared" si="1626"/>
        <v/>
      </c>
      <c r="DD1055" s="239" t="str">
        <f t="shared" si="1627"/>
        <v/>
      </c>
      <c r="DE1055" s="239" t="str">
        <f t="shared" si="1628"/>
        <v/>
      </c>
      <c r="DF1055" s="239" t="str">
        <f t="shared" si="1629"/>
        <v/>
      </c>
      <c r="DG1055" s="239" t="str">
        <f t="shared" si="1630"/>
        <v/>
      </c>
      <c r="DH1055" s="239" t="str">
        <f t="shared" si="1631"/>
        <v/>
      </c>
      <c r="DI1055" s="239" t="str">
        <f t="shared" si="1632"/>
        <v/>
      </c>
      <c r="DJ1055" s="239" t="str">
        <f t="shared" si="1633"/>
        <v/>
      </c>
      <c r="DK1055" s="239" t="str">
        <f t="shared" si="1634"/>
        <v/>
      </c>
      <c r="DL1055" s="239" t="str">
        <f t="shared" si="1635"/>
        <v/>
      </c>
      <c r="DM1055" s="239" t="str">
        <f t="shared" si="1636"/>
        <v/>
      </c>
      <c r="DN1055" s="239" t="str">
        <f t="shared" si="1637"/>
        <v/>
      </c>
      <c r="DO1055" s="239" t="str">
        <f t="shared" si="1638"/>
        <v/>
      </c>
      <c r="DP1055" s="239" t="str">
        <f t="shared" si="1639"/>
        <v/>
      </c>
    </row>
    <row r="1056" spans="1:120" ht="35.25" hidden="1" customHeight="1" x14ac:dyDescent="0.25">
      <c r="A1056" s="53" t="s">
        <v>4512</v>
      </c>
      <c r="B1056" s="53">
        <v>6000</v>
      </c>
      <c r="C1056" s="53" t="s">
        <v>71</v>
      </c>
      <c r="D1056" s="53" t="s">
        <v>3728</v>
      </c>
      <c r="E1056" s="53">
        <v>6</v>
      </c>
      <c r="F1056" s="53" t="s">
        <v>4092</v>
      </c>
      <c r="G1056" s="53" t="str">
        <f t="shared" si="1642"/>
        <v>6000-22</v>
      </c>
      <c r="H1056" s="53" t="s">
        <v>94</v>
      </c>
      <c r="I1056" s="53" t="s">
        <v>196</v>
      </c>
      <c r="J1056" s="53" t="s">
        <v>80</v>
      </c>
      <c r="K1056" s="53" t="s">
        <v>80</v>
      </c>
      <c r="L1056" s="53" t="s">
        <v>80</v>
      </c>
      <c r="M1056" s="53" t="s">
        <v>80</v>
      </c>
      <c r="N1056" s="53" t="s">
        <v>80</v>
      </c>
      <c r="O1056" s="53" t="s">
        <v>80</v>
      </c>
      <c r="P1056" s="53" t="s">
        <v>3988</v>
      </c>
      <c r="Q1056" s="52">
        <v>0.15</v>
      </c>
      <c r="R1056" s="119">
        <f>+Q1056*Q1050</f>
        <v>4.4999999999999997E-3</v>
      </c>
      <c r="S1056" s="53">
        <v>1</v>
      </c>
      <c r="T1056" s="53" t="s">
        <v>84</v>
      </c>
      <c r="U1056" s="53" t="s">
        <v>4061</v>
      </c>
      <c r="V1056" s="23">
        <v>45187</v>
      </c>
      <c r="W1056" s="23">
        <v>45198</v>
      </c>
      <c r="X1056" s="53" t="s">
        <v>246</v>
      </c>
      <c r="Y1056" s="49" t="s">
        <v>202</v>
      </c>
      <c r="Z1056" s="59" t="s">
        <v>100</v>
      </c>
      <c r="AA1056" s="60">
        <v>1</v>
      </c>
      <c r="AB1056" s="60" t="s">
        <v>4093</v>
      </c>
      <c r="AC1056" s="69">
        <v>45195</v>
      </c>
      <c r="AD1056" s="60">
        <v>1</v>
      </c>
      <c r="AE1056" s="60" t="s">
        <v>3991</v>
      </c>
      <c r="AF1056" s="69">
        <v>45195</v>
      </c>
      <c r="AG1056" s="60" t="s">
        <v>79</v>
      </c>
      <c r="AH1056" s="60">
        <v>1</v>
      </c>
      <c r="AI1056" s="52">
        <f t="shared" si="1558"/>
        <v>4.4999999999999997E-3</v>
      </c>
      <c r="AJ1056" s="52">
        <f t="shared" si="1644"/>
        <v>1</v>
      </c>
      <c r="AK1056" s="52"/>
      <c r="AL1056" s="239" t="str">
        <f t="shared" si="1577"/>
        <v/>
      </c>
      <c r="AM1056" s="239" t="str">
        <f t="shared" si="1578"/>
        <v/>
      </c>
      <c r="AN1056" s="239">
        <f t="shared" si="1579"/>
        <v>1</v>
      </c>
      <c r="AO1056" s="239" t="str">
        <f t="shared" si="1580"/>
        <v/>
      </c>
      <c r="AP1056" s="239" t="str">
        <f t="shared" si="1581"/>
        <v/>
      </c>
      <c r="AQ1056" s="239" t="str">
        <f t="shared" si="1582"/>
        <v/>
      </c>
      <c r="AR1056" s="239" t="str">
        <f t="shared" si="1583"/>
        <v/>
      </c>
      <c r="AS1056" s="239" t="str">
        <f t="shared" si="1584"/>
        <v/>
      </c>
      <c r="AT1056" s="239" t="str">
        <f t="shared" si="1585"/>
        <v/>
      </c>
      <c r="AU1056" s="239" t="str">
        <f t="shared" si="1559"/>
        <v/>
      </c>
      <c r="AV1056" s="239" t="str">
        <f t="shared" si="1560"/>
        <v/>
      </c>
      <c r="AW1056" s="239" t="str">
        <f t="shared" si="1561"/>
        <v/>
      </c>
      <c r="AX1056" s="239" t="str">
        <f t="shared" si="1562"/>
        <v/>
      </c>
      <c r="AY1056" s="239" t="str">
        <f t="shared" si="1563"/>
        <v/>
      </c>
      <c r="AZ1056" s="239" t="str">
        <f t="shared" si="1564"/>
        <v/>
      </c>
      <c r="BA1056" s="239" t="str">
        <f t="shared" si="1565"/>
        <v/>
      </c>
      <c r="BB1056" s="239" t="str">
        <f t="shared" si="1566"/>
        <v/>
      </c>
      <c r="BC1056" s="239" t="str">
        <f t="shared" si="1567"/>
        <v/>
      </c>
      <c r="BD1056" s="239" t="str">
        <f t="shared" si="1568"/>
        <v/>
      </c>
      <c r="BE1056" s="239" t="str">
        <f t="shared" si="1569"/>
        <v/>
      </c>
      <c r="BF1056" s="239" t="str">
        <f t="shared" si="1570"/>
        <v/>
      </c>
      <c r="BG1056" s="239" t="str">
        <f t="shared" si="1571"/>
        <v/>
      </c>
      <c r="BH1056" s="239" t="str">
        <f t="shared" si="1572"/>
        <v/>
      </c>
      <c r="BI1056" s="239" t="str">
        <f t="shared" si="1573"/>
        <v/>
      </c>
      <c r="BJ1056" s="239" t="str">
        <f t="shared" si="1574"/>
        <v/>
      </c>
      <c r="BK1056" s="239" t="str">
        <f t="shared" si="1575"/>
        <v/>
      </c>
      <c r="BL1056" s="239" t="str">
        <f t="shared" si="1576"/>
        <v/>
      </c>
      <c r="BN1056" s="239" t="str">
        <f t="shared" si="1586"/>
        <v/>
      </c>
      <c r="BO1056" s="239" t="str">
        <f t="shared" si="1587"/>
        <v/>
      </c>
      <c r="BP1056" s="239">
        <f t="shared" si="1588"/>
        <v>1</v>
      </c>
      <c r="BQ1056" s="239" t="str">
        <f t="shared" si="1589"/>
        <v/>
      </c>
      <c r="BR1056" s="239" t="str">
        <f t="shared" si="1590"/>
        <v/>
      </c>
      <c r="BS1056" s="239" t="str">
        <f t="shared" si="1591"/>
        <v/>
      </c>
      <c r="BT1056" s="239" t="str">
        <f t="shared" si="1592"/>
        <v/>
      </c>
      <c r="BU1056" s="239" t="str">
        <f t="shared" si="1593"/>
        <v/>
      </c>
      <c r="BV1056" s="239" t="str">
        <f t="shared" si="1594"/>
        <v/>
      </c>
      <c r="BW1056" s="239" t="str">
        <f t="shared" si="1595"/>
        <v/>
      </c>
      <c r="BX1056" s="239" t="str">
        <f t="shared" si="1596"/>
        <v/>
      </c>
      <c r="BY1056" s="239" t="str">
        <f t="shared" si="1597"/>
        <v/>
      </c>
      <c r="BZ1056" s="239" t="str">
        <f t="shared" si="1598"/>
        <v/>
      </c>
      <c r="CA1056" s="239" t="str">
        <f t="shared" si="1599"/>
        <v/>
      </c>
      <c r="CB1056" s="239" t="str">
        <f t="shared" si="1600"/>
        <v/>
      </c>
      <c r="CC1056" s="239" t="str">
        <f t="shared" si="1601"/>
        <v/>
      </c>
      <c r="CD1056" s="239" t="str">
        <f t="shared" si="1602"/>
        <v/>
      </c>
      <c r="CE1056" s="239" t="str">
        <f t="shared" si="1603"/>
        <v/>
      </c>
      <c r="CF1056" s="239" t="str">
        <f t="shared" si="1604"/>
        <v/>
      </c>
      <c r="CG1056" s="239" t="str">
        <f t="shared" si="1605"/>
        <v/>
      </c>
      <c r="CH1056" s="239" t="str">
        <f t="shared" si="1606"/>
        <v/>
      </c>
      <c r="CI1056" s="239" t="str">
        <f t="shared" si="1607"/>
        <v/>
      </c>
      <c r="CJ1056" s="239" t="str">
        <f t="shared" si="1608"/>
        <v/>
      </c>
      <c r="CK1056" s="239" t="str">
        <f t="shared" si="1609"/>
        <v/>
      </c>
      <c r="CL1056" s="239" t="str">
        <f t="shared" si="1610"/>
        <v/>
      </c>
      <c r="CM1056" s="239" t="str">
        <f t="shared" si="1611"/>
        <v/>
      </c>
      <c r="CN1056" s="239" t="str">
        <f t="shared" si="1612"/>
        <v/>
      </c>
      <c r="CP1056" s="239" t="str">
        <f t="shared" si="1613"/>
        <v/>
      </c>
      <c r="CQ1056" s="239" t="str">
        <f t="shared" si="1614"/>
        <v/>
      </c>
      <c r="CR1056" s="239" t="str">
        <f t="shared" si="1615"/>
        <v>3er Trimestre</v>
      </c>
      <c r="CS1056" s="239" t="str">
        <f t="shared" si="1616"/>
        <v/>
      </c>
      <c r="CT1056" s="239" t="str">
        <f t="shared" si="1617"/>
        <v/>
      </c>
      <c r="CU1056" s="239" t="str">
        <f t="shared" si="1618"/>
        <v/>
      </c>
      <c r="CV1056" s="239" t="str">
        <f t="shared" si="1619"/>
        <v/>
      </c>
      <c r="CW1056" s="239" t="str">
        <f t="shared" si="1620"/>
        <v/>
      </c>
      <c r="CX1056" s="239" t="str">
        <f t="shared" si="1621"/>
        <v/>
      </c>
      <c r="CY1056" s="239" t="str">
        <f t="shared" si="1622"/>
        <v/>
      </c>
      <c r="CZ1056" s="239" t="str">
        <f t="shared" si="1623"/>
        <v/>
      </c>
      <c r="DA1056" s="239" t="str">
        <f t="shared" si="1624"/>
        <v/>
      </c>
      <c r="DB1056" s="239" t="str">
        <f t="shared" si="1625"/>
        <v/>
      </c>
      <c r="DC1056" s="239" t="str">
        <f t="shared" si="1626"/>
        <v/>
      </c>
      <c r="DD1056" s="239" t="str">
        <f t="shared" si="1627"/>
        <v/>
      </c>
      <c r="DE1056" s="239" t="str">
        <f t="shared" si="1628"/>
        <v/>
      </c>
      <c r="DF1056" s="239" t="str">
        <f t="shared" si="1629"/>
        <v/>
      </c>
      <c r="DG1056" s="239" t="str">
        <f t="shared" si="1630"/>
        <v/>
      </c>
      <c r="DH1056" s="239" t="str">
        <f t="shared" si="1631"/>
        <v/>
      </c>
      <c r="DI1056" s="239" t="str">
        <f t="shared" si="1632"/>
        <v/>
      </c>
      <c r="DJ1056" s="239" t="str">
        <f t="shared" si="1633"/>
        <v/>
      </c>
      <c r="DK1056" s="239" t="str">
        <f t="shared" si="1634"/>
        <v/>
      </c>
      <c r="DL1056" s="239" t="str">
        <f t="shared" si="1635"/>
        <v/>
      </c>
      <c r="DM1056" s="239" t="str">
        <f t="shared" si="1636"/>
        <v/>
      </c>
      <c r="DN1056" s="239" t="str">
        <f t="shared" si="1637"/>
        <v/>
      </c>
      <c r="DO1056" s="239" t="str">
        <f t="shared" si="1638"/>
        <v/>
      </c>
      <c r="DP1056" s="239" t="str">
        <f t="shared" si="1639"/>
        <v/>
      </c>
    </row>
    <row r="1057" spans="1:120" ht="35.25" hidden="1" customHeight="1" x14ac:dyDescent="0.25">
      <c r="A1057" s="53" t="s">
        <v>4512</v>
      </c>
      <c r="B1057" s="53">
        <v>6000</v>
      </c>
      <c r="C1057" s="53" t="s">
        <v>71</v>
      </c>
      <c r="D1057" s="53" t="s">
        <v>3728</v>
      </c>
      <c r="E1057" s="53">
        <v>6</v>
      </c>
      <c r="F1057" s="53" t="s">
        <v>4094</v>
      </c>
      <c r="G1057" s="53" t="str">
        <f t="shared" si="1642"/>
        <v>6000-22</v>
      </c>
      <c r="H1057" s="53" t="s">
        <v>94</v>
      </c>
      <c r="I1057" s="53" t="s">
        <v>196</v>
      </c>
      <c r="J1057" s="53" t="s">
        <v>80</v>
      </c>
      <c r="K1057" s="53" t="s">
        <v>80</v>
      </c>
      <c r="L1057" s="53" t="s">
        <v>80</v>
      </c>
      <c r="M1057" s="53" t="s">
        <v>80</v>
      </c>
      <c r="N1057" s="53" t="s">
        <v>80</v>
      </c>
      <c r="O1057" s="53" t="s">
        <v>80</v>
      </c>
      <c r="P1057" s="53" t="s">
        <v>3993</v>
      </c>
      <c r="Q1057" s="52">
        <v>0.15</v>
      </c>
      <c r="R1057" s="119">
        <f>+Q1057*Q1050</f>
        <v>4.4999999999999997E-3</v>
      </c>
      <c r="S1057" s="53">
        <v>1</v>
      </c>
      <c r="T1057" s="53" t="s">
        <v>84</v>
      </c>
      <c r="U1057" s="53" t="s">
        <v>3994</v>
      </c>
      <c r="V1057" s="23">
        <v>45201</v>
      </c>
      <c r="W1057" s="23">
        <v>45212</v>
      </c>
      <c r="X1057" s="53" t="s">
        <v>2252</v>
      </c>
      <c r="Y1057" s="49" t="s">
        <v>87</v>
      </c>
      <c r="Z1057" s="59" t="s">
        <v>100</v>
      </c>
      <c r="AA1057" s="201">
        <v>1</v>
      </c>
      <c r="AB1057" s="200" t="s">
        <v>4095</v>
      </c>
      <c r="AC1057" s="202">
        <v>45212</v>
      </c>
      <c r="AD1057" s="201">
        <v>1</v>
      </c>
      <c r="AE1057" s="200" t="s">
        <v>386</v>
      </c>
      <c r="AF1057" s="202">
        <v>45212</v>
      </c>
      <c r="AG1057" s="200" t="s">
        <v>79</v>
      </c>
      <c r="AH1057" s="201">
        <v>1</v>
      </c>
      <c r="AI1057" s="52">
        <f t="shared" si="1558"/>
        <v>4.4999999999999997E-3</v>
      </c>
      <c r="AJ1057" s="52">
        <f t="shared" si="1644"/>
        <v>1</v>
      </c>
      <c r="AK1057" s="52"/>
      <c r="AL1057" s="239" t="str">
        <f t="shared" si="1577"/>
        <v/>
      </c>
      <c r="AM1057" s="239" t="str">
        <f t="shared" si="1578"/>
        <v/>
      </c>
      <c r="AN1057" s="239" t="str">
        <f t="shared" si="1579"/>
        <v/>
      </c>
      <c r="AO1057" s="239" t="str">
        <f t="shared" si="1580"/>
        <v/>
      </c>
      <c r="AP1057" s="239" t="str">
        <f t="shared" si="1581"/>
        <v/>
      </c>
      <c r="AQ1057" s="239" t="str">
        <f t="shared" si="1582"/>
        <v/>
      </c>
      <c r="AR1057" s="239" t="str">
        <f t="shared" si="1583"/>
        <v/>
      </c>
      <c r="AS1057" s="239" t="str">
        <f t="shared" si="1584"/>
        <v/>
      </c>
      <c r="AT1057" s="239" t="str">
        <f t="shared" si="1585"/>
        <v/>
      </c>
      <c r="AU1057" s="239" t="str">
        <f t="shared" si="1559"/>
        <v/>
      </c>
      <c r="AV1057" s="239" t="str">
        <f t="shared" si="1560"/>
        <v/>
      </c>
      <c r="AW1057" s="239" t="str">
        <f t="shared" si="1561"/>
        <v/>
      </c>
      <c r="AX1057" s="239" t="str">
        <f t="shared" si="1562"/>
        <v/>
      </c>
      <c r="AY1057" s="239" t="str">
        <f t="shared" si="1563"/>
        <v/>
      </c>
      <c r="AZ1057" s="239" t="str">
        <f t="shared" si="1564"/>
        <v/>
      </c>
      <c r="BA1057" s="239" t="str">
        <f t="shared" si="1565"/>
        <v/>
      </c>
      <c r="BB1057" s="239" t="str">
        <f t="shared" si="1566"/>
        <v/>
      </c>
      <c r="BC1057" s="239" t="str">
        <f t="shared" si="1567"/>
        <v/>
      </c>
      <c r="BD1057" s="239" t="str">
        <f t="shared" si="1568"/>
        <v/>
      </c>
      <c r="BE1057" s="239" t="str">
        <f t="shared" si="1569"/>
        <v/>
      </c>
      <c r="BF1057" s="239" t="str">
        <f t="shared" si="1570"/>
        <v/>
      </c>
      <c r="BG1057" s="239" t="str">
        <f t="shared" si="1571"/>
        <v/>
      </c>
      <c r="BH1057" s="239" t="str">
        <f t="shared" si="1572"/>
        <v/>
      </c>
      <c r="BI1057" s="239" t="str">
        <f t="shared" si="1573"/>
        <v/>
      </c>
      <c r="BJ1057" s="239" t="str">
        <f t="shared" si="1574"/>
        <v/>
      </c>
      <c r="BK1057" s="239" t="str">
        <f t="shared" si="1575"/>
        <v/>
      </c>
      <c r="BL1057" s="239" t="str">
        <f t="shared" si="1576"/>
        <v/>
      </c>
      <c r="BN1057" s="239" t="str">
        <f t="shared" si="1586"/>
        <v/>
      </c>
      <c r="BO1057" s="239" t="str">
        <f t="shared" si="1587"/>
        <v/>
      </c>
      <c r="BP1057" s="239" t="str">
        <f t="shared" si="1588"/>
        <v/>
      </c>
      <c r="BQ1057" s="239" t="str">
        <f t="shared" si="1589"/>
        <v/>
      </c>
      <c r="BR1057" s="239" t="str">
        <f t="shared" si="1590"/>
        <v/>
      </c>
      <c r="BS1057" s="239" t="str">
        <f t="shared" si="1591"/>
        <v/>
      </c>
      <c r="BT1057" s="239" t="str">
        <f t="shared" si="1592"/>
        <v/>
      </c>
      <c r="BU1057" s="239" t="str">
        <f t="shared" si="1593"/>
        <v/>
      </c>
      <c r="BV1057" s="239" t="str">
        <f t="shared" si="1594"/>
        <v/>
      </c>
      <c r="BW1057" s="239" t="str">
        <f t="shared" si="1595"/>
        <v/>
      </c>
      <c r="BX1057" s="239" t="str">
        <f t="shared" si="1596"/>
        <v/>
      </c>
      <c r="BY1057" s="239" t="str">
        <f t="shared" si="1597"/>
        <v/>
      </c>
      <c r="BZ1057" s="239" t="str">
        <f t="shared" si="1598"/>
        <v/>
      </c>
      <c r="CA1057" s="239" t="str">
        <f t="shared" si="1599"/>
        <v/>
      </c>
      <c r="CB1057" s="239" t="str">
        <f t="shared" si="1600"/>
        <v/>
      </c>
      <c r="CC1057" s="239" t="str">
        <f t="shared" si="1601"/>
        <v/>
      </c>
      <c r="CD1057" s="239" t="str">
        <f t="shared" si="1602"/>
        <v/>
      </c>
      <c r="CE1057" s="239" t="str">
        <f t="shared" si="1603"/>
        <v/>
      </c>
      <c r="CF1057" s="239" t="str">
        <f t="shared" si="1604"/>
        <v/>
      </c>
      <c r="CG1057" s="239" t="str">
        <f t="shared" si="1605"/>
        <v/>
      </c>
      <c r="CH1057" s="239" t="str">
        <f t="shared" si="1606"/>
        <v/>
      </c>
      <c r="CI1057" s="239" t="str">
        <f t="shared" si="1607"/>
        <v/>
      </c>
      <c r="CJ1057" s="239" t="str">
        <f t="shared" si="1608"/>
        <v/>
      </c>
      <c r="CK1057" s="239" t="str">
        <f t="shared" si="1609"/>
        <v/>
      </c>
      <c r="CL1057" s="239" t="str">
        <f t="shared" si="1610"/>
        <v/>
      </c>
      <c r="CM1057" s="239" t="str">
        <f t="shared" si="1611"/>
        <v/>
      </c>
      <c r="CN1057" s="239" t="str">
        <f t="shared" si="1612"/>
        <v/>
      </c>
      <c r="CP1057" s="239" t="str">
        <f t="shared" si="1613"/>
        <v/>
      </c>
      <c r="CQ1057" s="239" t="str">
        <f t="shared" si="1614"/>
        <v/>
      </c>
      <c r="CR1057" s="239" t="str">
        <f t="shared" si="1615"/>
        <v/>
      </c>
      <c r="CS1057" s="239" t="str">
        <f t="shared" si="1616"/>
        <v/>
      </c>
      <c r="CT1057" s="239" t="str">
        <f t="shared" si="1617"/>
        <v/>
      </c>
      <c r="CU1057" s="239" t="str">
        <f t="shared" si="1618"/>
        <v/>
      </c>
      <c r="CV1057" s="239" t="str">
        <f t="shared" si="1619"/>
        <v/>
      </c>
      <c r="CW1057" s="239" t="str">
        <f t="shared" si="1620"/>
        <v/>
      </c>
      <c r="CX1057" s="239" t="str">
        <f t="shared" si="1621"/>
        <v/>
      </c>
      <c r="CY1057" s="239" t="str">
        <f t="shared" si="1622"/>
        <v/>
      </c>
      <c r="CZ1057" s="239" t="str">
        <f t="shared" si="1623"/>
        <v/>
      </c>
      <c r="DA1057" s="239" t="str">
        <f t="shared" si="1624"/>
        <v/>
      </c>
      <c r="DB1057" s="239" t="str">
        <f t="shared" si="1625"/>
        <v/>
      </c>
      <c r="DC1057" s="239" t="str">
        <f t="shared" si="1626"/>
        <v/>
      </c>
      <c r="DD1057" s="239" t="str">
        <f t="shared" si="1627"/>
        <v/>
      </c>
      <c r="DE1057" s="239" t="str">
        <f t="shared" si="1628"/>
        <v/>
      </c>
      <c r="DF1057" s="239" t="str">
        <f t="shared" si="1629"/>
        <v/>
      </c>
      <c r="DG1057" s="239" t="str">
        <f t="shared" si="1630"/>
        <v/>
      </c>
      <c r="DH1057" s="239" t="str">
        <f t="shared" si="1631"/>
        <v/>
      </c>
      <c r="DI1057" s="239" t="str">
        <f t="shared" si="1632"/>
        <v/>
      </c>
      <c r="DJ1057" s="239" t="str">
        <f t="shared" si="1633"/>
        <v/>
      </c>
      <c r="DK1057" s="239" t="str">
        <f t="shared" si="1634"/>
        <v/>
      </c>
      <c r="DL1057" s="239" t="str">
        <f t="shared" si="1635"/>
        <v/>
      </c>
      <c r="DM1057" s="239" t="str">
        <f t="shared" si="1636"/>
        <v/>
      </c>
      <c r="DN1057" s="239" t="str">
        <f t="shared" si="1637"/>
        <v/>
      </c>
      <c r="DO1057" s="239" t="str">
        <f t="shared" si="1638"/>
        <v/>
      </c>
      <c r="DP1057" s="239" t="str">
        <f t="shared" si="1639"/>
        <v/>
      </c>
    </row>
    <row r="1058" spans="1:120" ht="35.25" hidden="1" customHeight="1" x14ac:dyDescent="0.25">
      <c r="A1058" s="53" t="s">
        <v>4512</v>
      </c>
      <c r="B1058" s="53">
        <v>6000</v>
      </c>
      <c r="C1058" s="53" t="s">
        <v>71</v>
      </c>
      <c r="D1058" s="53" t="s">
        <v>3728</v>
      </c>
      <c r="E1058" s="53">
        <v>6</v>
      </c>
      <c r="F1058" s="53" t="s">
        <v>4096</v>
      </c>
      <c r="G1058" s="53" t="str">
        <f t="shared" si="1642"/>
        <v>6000-22</v>
      </c>
      <c r="H1058" s="53" t="s">
        <v>94</v>
      </c>
      <c r="I1058" s="53" t="s">
        <v>196</v>
      </c>
      <c r="J1058" s="53" t="s">
        <v>80</v>
      </c>
      <c r="K1058" s="53" t="s">
        <v>80</v>
      </c>
      <c r="L1058" s="53" t="s">
        <v>80</v>
      </c>
      <c r="M1058" s="53" t="s">
        <v>80</v>
      </c>
      <c r="N1058" s="53" t="s">
        <v>80</v>
      </c>
      <c r="O1058" s="53" t="s">
        <v>80</v>
      </c>
      <c r="P1058" s="53" t="s">
        <v>3998</v>
      </c>
      <c r="Q1058" s="52">
        <v>0.2</v>
      </c>
      <c r="R1058" s="119">
        <f>+Q1058*Q1050</f>
        <v>6.0000000000000001E-3</v>
      </c>
      <c r="S1058" s="53">
        <v>1</v>
      </c>
      <c r="T1058" s="53" t="s">
        <v>84</v>
      </c>
      <c r="U1058" s="53" t="s">
        <v>3999</v>
      </c>
      <c r="V1058" s="23">
        <v>45201</v>
      </c>
      <c r="W1058" s="23">
        <v>45245</v>
      </c>
      <c r="X1058" s="53" t="s">
        <v>2252</v>
      </c>
      <c r="Y1058" s="49" t="s">
        <v>87</v>
      </c>
      <c r="Z1058" s="59" t="s">
        <v>100</v>
      </c>
      <c r="AA1058" s="201">
        <v>1</v>
      </c>
      <c r="AB1058" s="200" t="s">
        <v>4097</v>
      </c>
      <c r="AC1058" s="202">
        <v>45218</v>
      </c>
      <c r="AD1058" s="201">
        <v>1</v>
      </c>
      <c r="AE1058" s="200" t="s">
        <v>386</v>
      </c>
      <c r="AF1058" s="202">
        <v>45218</v>
      </c>
      <c r="AG1058" s="200" t="s">
        <v>79</v>
      </c>
      <c r="AH1058" s="201">
        <v>1</v>
      </c>
      <c r="AI1058" s="52">
        <f t="shared" si="1558"/>
        <v>6.0000000000000001E-3</v>
      </c>
      <c r="AJ1058" s="52">
        <f t="shared" si="1644"/>
        <v>1</v>
      </c>
      <c r="AK1058" s="52"/>
      <c r="AL1058" s="239" t="str">
        <f t="shared" si="1577"/>
        <v/>
      </c>
      <c r="AM1058" s="239" t="str">
        <f t="shared" si="1578"/>
        <v/>
      </c>
      <c r="AN1058" s="239" t="str">
        <f t="shared" si="1579"/>
        <v/>
      </c>
      <c r="AO1058" s="239" t="str">
        <f t="shared" si="1580"/>
        <v/>
      </c>
      <c r="AP1058" s="239" t="str">
        <f t="shared" si="1581"/>
        <v/>
      </c>
      <c r="AQ1058" s="239" t="str">
        <f t="shared" si="1582"/>
        <v/>
      </c>
      <c r="AR1058" s="239" t="str">
        <f t="shared" si="1583"/>
        <v/>
      </c>
      <c r="AS1058" s="239" t="str">
        <f t="shared" si="1584"/>
        <v/>
      </c>
      <c r="AT1058" s="239" t="str">
        <f t="shared" si="1585"/>
        <v/>
      </c>
      <c r="AU1058" s="239" t="str">
        <f t="shared" si="1559"/>
        <v/>
      </c>
      <c r="AV1058" s="239" t="str">
        <f t="shared" si="1560"/>
        <v/>
      </c>
      <c r="AW1058" s="239" t="str">
        <f t="shared" si="1561"/>
        <v/>
      </c>
      <c r="AX1058" s="239" t="str">
        <f t="shared" si="1562"/>
        <v/>
      </c>
      <c r="AY1058" s="239" t="str">
        <f t="shared" si="1563"/>
        <v/>
      </c>
      <c r="AZ1058" s="239" t="str">
        <f t="shared" si="1564"/>
        <v/>
      </c>
      <c r="BA1058" s="239" t="str">
        <f t="shared" si="1565"/>
        <v/>
      </c>
      <c r="BB1058" s="239" t="str">
        <f t="shared" si="1566"/>
        <v/>
      </c>
      <c r="BC1058" s="239" t="str">
        <f t="shared" si="1567"/>
        <v/>
      </c>
      <c r="BD1058" s="239" t="str">
        <f t="shared" si="1568"/>
        <v/>
      </c>
      <c r="BE1058" s="239" t="str">
        <f t="shared" si="1569"/>
        <v/>
      </c>
      <c r="BF1058" s="239" t="str">
        <f t="shared" si="1570"/>
        <v/>
      </c>
      <c r="BG1058" s="239" t="str">
        <f t="shared" si="1571"/>
        <v/>
      </c>
      <c r="BH1058" s="239" t="str">
        <f t="shared" si="1572"/>
        <v/>
      </c>
      <c r="BI1058" s="239" t="str">
        <f t="shared" si="1573"/>
        <v/>
      </c>
      <c r="BJ1058" s="239" t="str">
        <f t="shared" si="1574"/>
        <v/>
      </c>
      <c r="BK1058" s="239" t="str">
        <f t="shared" si="1575"/>
        <v/>
      </c>
      <c r="BL1058" s="239" t="str">
        <f t="shared" si="1576"/>
        <v/>
      </c>
      <c r="BN1058" s="239" t="str">
        <f t="shared" si="1586"/>
        <v/>
      </c>
      <c r="BO1058" s="239" t="str">
        <f t="shared" si="1587"/>
        <v/>
      </c>
      <c r="BP1058" s="239" t="str">
        <f t="shared" si="1588"/>
        <v/>
      </c>
      <c r="BQ1058" s="239" t="str">
        <f t="shared" si="1589"/>
        <v/>
      </c>
      <c r="BR1058" s="239" t="str">
        <f t="shared" si="1590"/>
        <v/>
      </c>
      <c r="BS1058" s="239" t="str">
        <f t="shared" si="1591"/>
        <v/>
      </c>
      <c r="BT1058" s="239" t="str">
        <f t="shared" si="1592"/>
        <v/>
      </c>
      <c r="BU1058" s="239" t="str">
        <f t="shared" si="1593"/>
        <v/>
      </c>
      <c r="BV1058" s="239" t="str">
        <f t="shared" si="1594"/>
        <v/>
      </c>
      <c r="BW1058" s="239" t="str">
        <f t="shared" si="1595"/>
        <v/>
      </c>
      <c r="BX1058" s="239" t="str">
        <f t="shared" si="1596"/>
        <v/>
      </c>
      <c r="BY1058" s="239" t="str">
        <f t="shared" si="1597"/>
        <v/>
      </c>
      <c r="BZ1058" s="239" t="str">
        <f t="shared" si="1598"/>
        <v/>
      </c>
      <c r="CA1058" s="239" t="str">
        <f t="shared" si="1599"/>
        <v/>
      </c>
      <c r="CB1058" s="239" t="str">
        <f t="shared" si="1600"/>
        <v/>
      </c>
      <c r="CC1058" s="239" t="str">
        <f t="shared" si="1601"/>
        <v/>
      </c>
      <c r="CD1058" s="239" t="str">
        <f t="shared" si="1602"/>
        <v/>
      </c>
      <c r="CE1058" s="239" t="str">
        <f t="shared" si="1603"/>
        <v/>
      </c>
      <c r="CF1058" s="239" t="str">
        <f t="shared" si="1604"/>
        <v/>
      </c>
      <c r="CG1058" s="239" t="str">
        <f t="shared" si="1605"/>
        <v/>
      </c>
      <c r="CH1058" s="239" t="str">
        <f t="shared" si="1606"/>
        <v/>
      </c>
      <c r="CI1058" s="239" t="str">
        <f t="shared" si="1607"/>
        <v/>
      </c>
      <c r="CJ1058" s="239" t="str">
        <f t="shared" si="1608"/>
        <v/>
      </c>
      <c r="CK1058" s="239" t="str">
        <f t="shared" si="1609"/>
        <v/>
      </c>
      <c r="CL1058" s="239" t="str">
        <f t="shared" si="1610"/>
        <v/>
      </c>
      <c r="CM1058" s="239" t="str">
        <f t="shared" si="1611"/>
        <v/>
      </c>
      <c r="CN1058" s="239" t="str">
        <f t="shared" si="1612"/>
        <v/>
      </c>
      <c r="CP1058" s="239" t="str">
        <f t="shared" si="1613"/>
        <v/>
      </c>
      <c r="CQ1058" s="239" t="str">
        <f t="shared" si="1614"/>
        <v/>
      </c>
      <c r="CR1058" s="239" t="str">
        <f t="shared" si="1615"/>
        <v/>
      </c>
      <c r="CS1058" s="239" t="str">
        <f t="shared" si="1616"/>
        <v/>
      </c>
      <c r="CT1058" s="239" t="str">
        <f t="shared" si="1617"/>
        <v/>
      </c>
      <c r="CU1058" s="239" t="str">
        <f t="shared" si="1618"/>
        <v/>
      </c>
      <c r="CV1058" s="239" t="str">
        <f t="shared" si="1619"/>
        <v/>
      </c>
      <c r="CW1058" s="239" t="str">
        <f t="shared" si="1620"/>
        <v/>
      </c>
      <c r="CX1058" s="239" t="str">
        <f t="shared" si="1621"/>
        <v/>
      </c>
      <c r="CY1058" s="239" t="str">
        <f t="shared" si="1622"/>
        <v/>
      </c>
      <c r="CZ1058" s="239" t="str">
        <f t="shared" si="1623"/>
        <v/>
      </c>
      <c r="DA1058" s="239" t="str">
        <f t="shared" si="1624"/>
        <v/>
      </c>
      <c r="DB1058" s="239" t="str">
        <f t="shared" si="1625"/>
        <v/>
      </c>
      <c r="DC1058" s="239" t="str">
        <f t="shared" si="1626"/>
        <v/>
      </c>
      <c r="DD1058" s="239" t="str">
        <f t="shared" si="1627"/>
        <v/>
      </c>
      <c r="DE1058" s="239" t="str">
        <f t="shared" si="1628"/>
        <v/>
      </c>
      <c r="DF1058" s="239" t="str">
        <f t="shared" si="1629"/>
        <v/>
      </c>
      <c r="DG1058" s="239" t="str">
        <f t="shared" si="1630"/>
        <v/>
      </c>
      <c r="DH1058" s="239" t="str">
        <f t="shared" si="1631"/>
        <v/>
      </c>
      <c r="DI1058" s="239" t="str">
        <f t="shared" si="1632"/>
        <v/>
      </c>
      <c r="DJ1058" s="239" t="str">
        <f t="shared" si="1633"/>
        <v/>
      </c>
      <c r="DK1058" s="239" t="str">
        <f t="shared" si="1634"/>
        <v/>
      </c>
      <c r="DL1058" s="239" t="str">
        <f t="shared" si="1635"/>
        <v/>
      </c>
      <c r="DM1058" s="239" t="str">
        <f t="shared" si="1636"/>
        <v/>
      </c>
      <c r="DN1058" s="239" t="str">
        <f t="shared" si="1637"/>
        <v/>
      </c>
      <c r="DO1058" s="239" t="str">
        <f t="shared" si="1638"/>
        <v/>
      </c>
      <c r="DP1058" s="239" t="str">
        <f t="shared" si="1639"/>
        <v/>
      </c>
    </row>
    <row r="1059" spans="1:120" ht="35.25" hidden="1" customHeight="1" x14ac:dyDescent="0.25">
      <c r="A1059" s="49" t="s">
        <v>4512</v>
      </c>
      <c r="B1059" s="49">
        <v>6000</v>
      </c>
      <c r="C1059" s="49" t="s">
        <v>71</v>
      </c>
      <c r="D1059" s="49" t="s">
        <v>3728</v>
      </c>
      <c r="E1059" s="49">
        <v>6</v>
      </c>
      <c r="F1059" s="49" t="s">
        <v>4098</v>
      </c>
      <c r="G1059" s="49" t="str">
        <f t="shared" si="1642"/>
        <v>6000-23</v>
      </c>
      <c r="H1059" s="49" t="s">
        <v>75</v>
      </c>
      <c r="I1059" s="49" t="s">
        <v>196</v>
      </c>
      <c r="J1059" s="49" t="s">
        <v>732</v>
      </c>
      <c r="K1059" s="49" t="s">
        <v>835</v>
      </c>
      <c r="L1059" s="49" t="s">
        <v>79</v>
      </c>
      <c r="M1059" s="49" t="s">
        <v>3730</v>
      </c>
      <c r="N1059" s="49" t="s">
        <v>242</v>
      </c>
      <c r="O1059" s="49" t="s">
        <v>516</v>
      </c>
      <c r="P1059" s="49" t="s">
        <v>4099</v>
      </c>
      <c r="Q1059" s="50">
        <v>0.02</v>
      </c>
      <c r="R1059" s="84"/>
      <c r="S1059" s="49">
        <v>1</v>
      </c>
      <c r="T1059" s="49" t="s">
        <v>84</v>
      </c>
      <c r="U1059" s="49" t="s">
        <v>4100</v>
      </c>
      <c r="V1059" s="51">
        <v>44943</v>
      </c>
      <c r="W1059" s="51">
        <v>44988</v>
      </c>
      <c r="X1059" s="49" t="s">
        <v>3979</v>
      </c>
      <c r="Y1059" s="49" t="s">
        <v>97</v>
      </c>
      <c r="Z1059" s="59" t="s">
        <v>100</v>
      </c>
      <c r="AA1059" s="60">
        <v>1</v>
      </c>
      <c r="AB1059" s="62" t="s">
        <v>4101</v>
      </c>
      <c r="AC1059" s="62">
        <v>44988</v>
      </c>
      <c r="AD1059" s="60">
        <v>1</v>
      </c>
      <c r="AE1059" s="62" t="s">
        <v>4102</v>
      </c>
      <c r="AF1059" s="62">
        <v>44988</v>
      </c>
      <c r="AG1059" s="57" t="s">
        <v>79</v>
      </c>
      <c r="AH1059" s="52" t="s">
        <v>92</v>
      </c>
      <c r="AI1059" s="52">
        <f t="shared" si="1558"/>
        <v>0.02</v>
      </c>
      <c r="AJ1059" s="52"/>
      <c r="AK1059" s="52"/>
      <c r="AL1059" s="239" t="str">
        <f t="shared" si="1577"/>
        <v/>
      </c>
      <c r="AM1059" s="239" t="str">
        <f t="shared" si="1578"/>
        <v/>
      </c>
      <c r="AN1059" s="239" t="str">
        <f t="shared" si="1579"/>
        <v/>
      </c>
      <c r="AO1059" s="239" t="str">
        <f t="shared" si="1580"/>
        <v/>
      </c>
      <c r="AP1059" s="239" t="str">
        <f t="shared" si="1581"/>
        <v/>
      </c>
      <c r="AQ1059" s="239" t="str">
        <f t="shared" si="1582"/>
        <v/>
      </c>
      <c r="AR1059" s="239" t="str">
        <f t="shared" si="1583"/>
        <v/>
      </c>
      <c r="AS1059" s="239" t="str">
        <f t="shared" si="1584"/>
        <v/>
      </c>
      <c r="AT1059" s="239" t="str">
        <f t="shared" si="1585"/>
        <v/>
      </c>
      <c r="AU1059" s="239" t="str">
        <f t="shared" si="1559"/>
        <v/>
      </c>
      <c r="AV1059" s="239" t="str">
        <f t="shared" si="1560"/>
        <v/>
      </c>
      <c r="AW1059" s="239" t="str">
        <f t="shared" si="1561"/>
        <v/>
      </c>
      <c r="AX1059" s="239" t="str">
        <f t="shared" si="1562"/>
        <v/>
      </c>
      <c r="AY1059" s="239" t="str">
        <f t="shared" si="1563"/>
        <v/>
      </c>
      <c r="AZ1059" s="239" t="str">
        <f t="shared" si="1564"/>
        <v/>
      </c>
      <c r="BA1059" s="239" t="str">
        <f t="shared" si="1565"/>
        <v/>
      </c>
      <c r="BB1059" s="239" t="str">
        <f t="shared" si="1566"/>
        <v/>
      </c>
      <c r="BC1059" s="239" t="str">
        <f t="shared" si="1567"/>
        <v/>
      </c>
      <c r="BD1059" s="239" t="str">
        <f t="shared" si="1568"/>
        <v/>
      </c>
      <c r="BE1059" s="239" t="str">
        <f t="shared" si="1569"/>
        <v/>
      </c>
      <c r="BF1059" s="239" t="str">
        <f t="shared" si="1570"/>
        <v/>
      </c>
      <c r="BG1059" s="239" t="str">
        <f t="shared" si="1571"/>
        <v/>
      </c>
      <c r="BH1059" s="239" t="str">
        <f t="shared" si="1572"/>
        <v/>
      </c>
      <c r="BI1059" s="239" t="str">
        <f t="shared" si="1573"/>
        <v/>
      </c>
      <c r="BJ1059" s="239" t="str">
        <f t="shared" si="1574"/>
        <v/>
      </c>
      <c r="BK1059" s="239" t="str">
        <f t="shared" si="1575"/>
        <v/>
      </c>
      <c r="BL1059" s="239" t="str">
        <f t="shared" si="1576"/>
        <v/>
      </c>
      <c r="BN1059" s="239" t="str">
        <f t="shared" si="1586"/>
        <v/>
      </c>
      <c r="BO1059" s="239" t="str">
        <f t="shared" si="1587"/>
        <v/>
      </c>
      <c r="BP1059" s="239" t="str">
        <f t="shared" si="1588"/>
        <v/>
      </c>
      <c r="BQ1059" s="239" t="str">
        <f t="shared" si="1589"/>
        <v/>
      </c>
      <c r="BR1059" s="239" t="str">
        <f t="shared" si="1590"/>
        <v/>
      </c>
      <c r="BS1059" s="239" t="str">
        <f t="shared" si="1591"/>
        <v/>
      </c>
      <c r="BT1059" s="239" t="str">
        <f t="shared" si="1592"/>
        <v/>
      </c>
      <c r="BU1059" s="239" t="str">
        <f t="shared" si="1593"/>
        <v/>
      </c>
      <c r="BV1059" s="239" t="str">
        <f t="shared" si="1594"/>
        <v/>
      </c>
      <c r="BW1059" s="239" t="str">
        <f t="shared" si="1595"/>
        <v/>
      </c>
      <c r="BX1059" s="239" t="str">
        <f t="shared" si="1596"/>
        <v/>
      </c>
      <c r="BY1059" s="239" t="str">
        <f t="shared" si="1597"/>
        <v/>
      </c>
      <c r="BZ1059" s="239" t="str">
        <f t="shared" si="1598"/>
        <v/>
      </c>
      <c r="CA1059" s="239" t="str">
        <f t="shared" si="1599"/>
        <v/>
      </c>
      <c r="CB1059" s="239" t="str">
        <f t="shared" si="1600"/>
        <v/>
      </c>
      <c r="CC1059" s="239" t="str">
        <f t="shared" si="1601"/>
        <v/>
      </c>
      <c r="CD1059" s="239" t="str">
        <f t="shared" si="1602"/>
        <v/>
      </c>
      <c r="CE1059" s="239" t="str">
        <f t="shared" si="1603"/>
        <v/>
      </c>
      <c r="CF1059" s="239" t="str">
        <f t="shared" si="1604"/>
        <v/>
      </c>
      <c r="CG1059" s="239" t="str">
        <f t="shared" si="1605"/>
        <v/>
      </c>
      <c r="CH1059" s="239" t="str">
        <f t="shared" si="1606"/>
        <v/>
      </c>
      <c r="CI1059" s="239" t="str">
        <f t="shared" si="1607"/>
        <v/>
      </c>
      <c r="CJ1059" s="239" t="str">
        <f t="shared" si="1608"/>
        <v/>
      </c>
      <c r="CK1059" s="239" t="str">
        <f t="shared" si="1609"/>
        <v/>
      </c>
      <c r="CL1059" s="239" t="str">
        <f t="shared" si="1610"/>
        <v/>
      </c>
      <c r="CM1059" s="239" t="str">
        <f t="shared" si="1611"/>
        <v/>
      </c>
      <c r="CN1059" s="239" t="str">
        <f t="shared" si="1612"/>
        <v/>
      </c>
      <c r="CP1059" s="239" t="str">
        <f t="shared" si="1613"/>
        <v/>
      </c>
      <c r="CQ1059" s="239" t="str">
        <f t="shared" si="1614"/>
        <v/>
      </c>
      <c r="CR1059" s="239" t="str">
        <f t="shared" si="1615"/>
        <v/>
      </c>
      <c r="CS1059" s="239" t="str">
        <f t="shared" si="1616"/>
        <v/>
      </c>
      <c r="CT1059" s="239" t="str">
        <f t="shared" si="1617"/>
        <v/>
      </c>
      <c r="CU1059" s="239" t="str">
        <f t="shared" si="1618"/>
        <v/>
      </c>
      <c r="CV1059" s="239" t="str">
        <f t="shared" si="1619"/>
        <v/>
      </c>
      <c r="CW1059" s="239" t="str">
        <f t="shared" si="1620"/>
        <v/>
      </c>
      <c r="CX1059" s="239" t="str">
        <f t="shared" si="1621"/>
        <v/>
      </c>
      <c r="CY1059" s="239" t="str">
        <f t="shared" si="1622"/>
        <v/>
      </c>
      <c r="CZ1059" s="239" t="str">
        <f t="shared" si="1623"/>
        <v/>
      </c>
      <c r="DA1059" s="239" t="str">
        <f t="shared" si="1624"/>
        <v/>
      </c>
      <c r="DB1059" s="239" t="str">
        <f t="shared" si="1625"/>
        <v/>
      </c>
      <c r="DC1059" s="239" t="str">
        <f t="shared" si="1626"/>
        <v/>
      </c>
      <c r="DD1059" s="239" t="str">
        <f t="shared" si="1627"/>
        <v/>
      </c>
      <c r="DE1059" s="239" t="str">
        <f t="shared" si="1628"/>
        <v/>
      </c>
      <c r="DF1059" s="239" t="str">
        <f t="shared" si="1629"/>
        <v/>
      </c>
      <c r="DG1059" s="239" t="str">
        <f t="shared" si="1630"/>
        <v/>
      </c>
      <c r="DH1059" s="239" t="str">
        <f t="shared" si="1631"/>
        <v/>
      </c>
      <c r="DI1059" s="239" t="str">
        <f t="shared" si="1632"/>
        <v/>
      </c>
      <c r="DJ1059" s="239" t="str">
        <f t="shared" si="1633"/>
        <v/>
      </c>
      <c r="DK1059" s="239" t="str">
        <f t="shared" si="1634"/>
        <v/>
      </c>
      <c r="DL1059" s="239" t="str">
        <f t="shared" si="1635"/>
        <v/>
      </c>
      <c r="DM1059" s="239" t="str">
        <f t="shared" si="1636"/>
        <v/>
      </c>
      <c r="DN1059" s="239" t="str">
        <f t="shared" si="1637"/>
        <v/>
      </c>
      <c r="DO1059" s="239" t="str">
        <f t="shared" si="1638"/>
        <v/>
      </c>
      <c r="DP1059" s="239" t="str">
        <f t="shared" si="1639"/>
        <v/>
      </c>
    </row>
    <row r="1060" spans="1:120" ht="35.25" hidden="1" customHeight="1" x14ac:dyDescent="0.25">
      <c r="A1060" s="53" t="s">
        <v>4512</v>
      </c>
      <c r="B1060" s="53">
        <v>6000</v>
      </c>
      <c r="C1060" s="53" t="s">
        <v>71</v>
      </c>
      <c r="D1060" s="53" t="s">
        <v>3728</v>
      </c>
      <c r="E1060" s="53">
        <v>6</v>
      </c>
      <c r="F1060" s="53" t="s">
        <v>4103</v>
      </c>
      <c r="G1060" s="53" t="str">
        <f t="shared" si="1642"/>
        <v>6000-23</v>
      </c>
      <c r="H1060" s="53" t="s">
        <v>94</v>
      </c>
      <c r="I1060" s="53" t="s">
        <v>196</v>
      </c>
      <c r="J1060" s="53" t="s">
        <v>80</v>
      </c>
      <c r="K1060" s="53" t="s">
        <v>80</v>
      </c>
      <c r="L1060" s="53" t="s">
        <v>80</v>
      </c>
      <c r="M1060" s="53" t="s">
        <v>80</v>
      </c>
      <c r="N1060" s="53" t="s">
        <v>80</v>
      </c>
      <c r="O1060" s="53" t="s">
        <v>80</v>
      </c>
      <c r="P1060" s="53" t="s">
        <v>4104</v>
      </c>
      <c r="Q1060" s="52">
        <v>0.3</v>
      </c>
      <c r="R1060" s="119">
        <f>+Q1060*Q1059</f>
        <v>6.0000000000000001E-3</v>
      </c>
      <c r="S1060" s="53">
        <v>1</v>
      </c>
      <c r="T1060" s="53" t="s">
        <v>84</v>
      </c>
      <c r="U1060" s="53" t="s">
        <v>4105</v>
      </c>
      <c r="V1060" s="23">
        <v>44943</v>
      </c>
      <c r="W1060" s="23">
        <v>44957</v>
      </c>
      <c r="X1060" s="53" t="s">
        <v>2252</v>
      </c>
      <c r="Y1060" s="49" t="s">
        <v>97</v>
      </c>
      <c r="Z1060" s="59" t="s">
        <v>100</v>
      </c>
      <c r="AA1060" s="60">
        <v>1</v>
      </c>
      <c r="AB1060" s="62" t="s">
        <v>4106</v>
      </c>
      <c r="AC1060" s="62">
        <v>44957</v>
      </c>
      <c r="AD1060" s="60">
        <v>1</v>
      </c>
      <c r="AE1060" s="62" t="s">
        <v>4107</v>
      </c>
      <c r="AF1060" s="62">
        <v>44957</v>
      </c>
      <c r="AG1060" s="60" t="s">
        <v>79</v>
      </c>
      <c r="AH1060" s="60">
        <v>1</v>
      </c>
      <c r="AI1060" s="52">
        <f t="shared" si="1558"/>
        <v>6.0000000000000001E-3</v>
      </c>
      <c r="AJ1060" s="52">
        <f t="shared" ref="AJ1060:AJ1062" si="1645">+AI1060/R1060</f>
        <v>1</v>
      </c>
      <c r="AK1060" s="52"/>
      <c r="AL1060" s="239" t="str">
        <f t="shared" si="1577"/>
        <v/>
      </c>
      <c r="AM1060" s="239" t="str">
        <f t="shared" si="1578"/>
        <v/>
      </c>
      <c r="AN1060" s="239" t="str">
        <f t="shared" si="1579"/>
        <v/>
      </c>
      <c r="AO1060" s="239" t="str">
        <f t="shared" si="1580"/>
        <v/>
      </c>
      <c r="AP1060" s="239" t="str">
        <f t="shared" si="1581"/>
        <v/>
      </c>
      <c r="AQ1060" s="239" t="str">
        <f t="shared" si="1582"/>
        <v/>
      </c>
      <c r="AR1060" s="239" t="str">
        <f t="shared" si="1583"/>
        <v/>
      </c>
      <c r="AS1060" s="239" t="str">
        <f t="shared" si="1584"/>
        <v/>
      </c>
      <c r="AT1060" s="239" t="str">
        <f t="shared" si="1585"/>
        <v/>
      </c>
      <c r="AU1060" s="239" t="str">
        <f t="shared" si="1559"/>
        <v/>
      </c>
      <c r="AV1060" s="239" t="str">
        <f t="shared" si="1560"/>
        <v/>
      </c>
      <c r="AW1060" s="239" t="str">
        <f t="shared" si="1561"/>
        <v/>
      </c>
      <c r="AX1060" s="239" t="str">
        <f t="shared" si="1562"/>
        <v/>
      </c>
      <c r="AY1060" s="239" t="str">
        <f t="shared" si="1563"/>
        <v/>
      </c>
      <c r="AZ1060" s="239" t="str">
        <f t="shared" si="1564"/>
        <v/>
      </c>
      <c r="BA1060" s="239" t="str">
        <f t="shared" si="1565"/>
        <v/>
      </c>
      <c r="BB1060" s="239" t="str">
        <f t="shared" si="1566"/>
        <v/>
      </c>
      <c r="BC1060" s="239" t="str">
        <f t="shared" si="1567"/>
        <v/>
      </c>
      <c r="BD1060" s="239" t="str">
        <f t="shared" si="1568"/>
        <v/>
      </c>
      <c r="BE1060" s="239" t="str">
        <f t="shared" si="1569"/>
        <v/>
      </c>
      <c r="BF1060" s="239" t="str">
        <f t="shared" si="1570"/>
        <v/>
      </c>
      <c r="BG1060" s="239" t="str">
        <f t="shared" si="1571"/>
        <v/>
      </c>
      <c r="BH1060" s="239" t="str">
        <f t="shared" si="1572"/>
        <v/>
      </c>
      <c r="BI1060" s="239" t="str">
        <f t="shared" si="1573"/>
        <v/>
      </c>
      <c r="BJ1060" s="239" t="str">
        <f t="shared" si="1574"/>
        <v/>
      </c>
      <c r="BK1060" s="239" t="str">
        <f t="shared" si="1575"/>
        <v/>
      </c>
      <c r="BL1060" s="239" t="str">
        <f t="shared" si="1576"/>
        <v/>
      </c>
      <c r="BN1060" s="239" t="str">
        <f t="shared" si="1586"/>
        <v/>
      </c>
      <c r="BO1060" s="239" t="str">
        <f t="shared" si="1587"/>
        <v/>
      </c>
      <c r="BP1060" s="239" t="str">
        <f t="shared" si="1588"/>
        <v/>
      </c>
      <c r="BQ1060" s="239" t="str">
        <f t="shared" si="1589"/>
        <v/>
      </c>
      <c r="BR1060" s="239" t="str">
        <f t="shared" si="1590"/>
        <v/>
      </c>
      <c r="BS1060" s="239" t="str">
        <f t="shared" si="1591"/>
        <v/>
      </c>
      <c r="BT1060" s="239" t="str">
        <f t="shared" si="1592"/>
        <v/>
      </c>
      <c r="BU1060" s="239" t="str">
        <f t="shared" si="1593"/>
        <v/>
      </c>
      <c r="BV1060" s="239" t="str">
        <f t="shared" si="1594"/>
        <v/>
      </c>
      <c r="BW1060" s="239" t="str">
        <f t="shared" si="1595"/>
        <v/>
      </c>
      <c r="BX1060" s="239" t="str">
        <f t="shared" si="1596"/>
        <v/>
      </c>
      <c r="BY1060" s="239" t="str">
        <f t="shared" si="1597"/>
        <v/>
      </c>
      <c r="BZ1060" s="239" t="str">
        <f t="shared" si="1598"/>
        <v/>
      </c>
      <c r="CA1060" s="239" t="str">
        <f t="shared" si="1599"/>
        <v/>
      </c>
      <c r="CB1060" s="239" t="str">
        <f t="shared" si="1600"/>
        <v/>
      </c>
      <c r="CC1060" s="239" t="str">
        <f t="shared" si="1601"/>
        <v/>
      </c>
      <c r="CD1060" s="239" t="str">
        <f t="shared" si="1602"/>
        <v/>
      </c>
      <c r="CE1060" s="239" t="str">
        <f t="shared" si="1603"/>
        <v/>
      </c>
      <c r="CF1060" s="239" t="str">
        <f t="shared" si="1604"/>
        <v/>
      </c>
      <c r="CG1060" s="239" t="str">
        <f t="shared" si="1605"/>
        <v/>
      </c>
      <c r="CH1060" s="239" t="str">
        <f t="shared" si="1606"/>
        <v/>
      </c>
      <c r="CI1060" s="239" t="str">
        <f t="shared" si="1607"/>
        <v/>
      </c>
      <c r="CJ1060" s="239" t="str">
        <f t="shared" si="1608"/>
        <v/>
      </c>
      <c r="CK1060" s="239" t="str">
        <f t="shared" si="1609"/>
        <v/>
      </c>
      <c r="CL1060" s="239" t="str">
        <f t="shared" si="1610"/>
        <v/>
      </c>
      <c r="CM1060" s="239" t="str">
        <f t="shared" si="1611"/>
        <v/>
      </c>
      <c r="CN1060" s="239" t="str">
        <f t="shared" si="1612"/>
        <v/>
      </c>
      <c r="CP1060" s="239" t="str">
        <f t="shared" si="1613"/>
        <v/>
      </c>
      <c r="CQ1060" s="239" t="str">
        <f t="shared" si="1614"/>
        <v/>
      </c>
      <c r="CR1060" s="239" t="str">
        <f t="shared" si="1615"/>
        <v/>
      </c>
      <c r="CS1060" s="239" t="str">
        <f t="shared" si="1616"/>
        <v/>
      </c>
      <c r="CT1060" s="239" t="str">
        <f t="shared" si="1617"/>
        <v/>
      </c>
      <c r="CU1060" s="239" t="str">
        <f t="shared" si="1618"/>
        <v/>
      </c>
      <c r="CV1060" s="239" t="str">
        <f t="shared" si="1619"/>
        <v/>
      </c>
      <c r="CW1060" s="239" t="str">
        <f t="shared" si="1620"/>
        <v/>
      </c>
      <c r="CX1060" s="239" t="str">
        <f t="shared" si="1621"/>
        <v/>
      </c>
      <c r="CY1060" s="239" t="str">
        <f t="shared" si="1622"/>
        <v/>
      </c>
      <c r="CZ1060" s="239" t="str">
        <f t="shared" si="1623"/>
        <v/>
      </c>
      <c r="DA1060" s="239" t="str">
        <f t="shared" si="1624"/>
        <v/>
      </c>
      <c r="DB1060" s="239" t="str">
        <f t="shared" si="1625"/>
        <v/>
      </c>
      <c r="DC1060" s="239" t="str">
        <f t="shared" si="1626"/>
        <v/>
      </c>
      <c r="DD1060" s="239" t="str">
        <f t="shared" si="1627"/>
        <v/>
      </c>
      <c r="DE1060" s="239" t="str">
        <f t="shared" si="1628"/>
        <v/>
      </c>
      <c r="DF1060" s="239" t="str">
        <f t="shared" si="1629"/>
        <v/>
      </c>
      <c r="DG1060" s="239" t="str">
        <f t="shared" si="1630"/>
        <v/>
      </c>
      <c r="DH1060" s="239" t="str">
        <f t="shared" si="1631"/>
        <v/>
      </c>
      <c r="DI1060" s="239" t="str">
        <f t="shared" si="1632"/>
        <v/>
      </c>
      <c r="DJ1060" s="239" t="str">
        <f t="shared" si="1633"/>
        <v/>
      </c>
      <c r="DK1060" s="239" t="str">
        <f t="shared" si="1634"/>
        <v/>
      </c>
      <c r="DL1060" s="239" t="str">
        <f t="shared" si="1635"/>
        <v/>
      </c>
      <c r="DM1060" s="239" t="str">
        <f t="shared" si="1636"/>
        <v/>
      </c>
      <c r="DN1060" s="239" t="str">
        <f t="shared" si="1637"/>
        <v/>
      </c>
      <c r="DO1060" s="239" t="str">
        <f t="shared" si="1638"/>
        <v/>
      </c>
      <c r="DP1060" s="239" t="str">
        <f t="shared" si="1639"/>
        <v/>
      </c>
    </row>
    <row r="1061" spans="1:120" ht="35.25" hidden="1" customHeight="1" x14ac:dyDescent="0.25">
      <c r="A1061" s="53" t="s">
        <v>4512</v>
      </c>
      <c r="B1061" s="53">
        <v>6000</v>
      </c>
      <c r="C1061" s="53" t="s">
        <v>71</v>
      </c>
      <c r="D1061" s="53" t="s">
        <v>3728</v>
      </c>
      <c r="E1061" s="53">
        <v>6</v>
      </c>
      <c r="F1061" s="53" t="s">
        <v>4108</v>
      </c>
      <c r="G1061" s="53" t="str">
        <f t="shared" si="1642"/>
        <v>6000-23</v>
      </c>
      <c r="H1061" s="53" t="s">
        <v>94</v>
      </c>
      <c r="I1061" s="53" t="s">
        <v>196</v>
      </c>
      <c r="J1061" s="53" t="s">
        <v>80</v>
      </c>
      <c r="K1061" s="53" t="s">
        <v>80</v>
      </c>
      <c r="L1061" s="53" t="s">
        <v>80</v>
      </c>
      <c r="M1061" s="53" t="s">
        <v>80</v>
      </c>
      <c r="N1061" s="53" t="s">
        <v>80</v>
      </c>
      <c r="O1061" s="53" t="s">
        <v>80</v>
      </c>
      <c r="P1061" s="53" t="s">
        <v>4109</v>
      </c>
      <c r="Q1061" s="52">
        <v>0.3</v>
      </c>
      <c r="R1061" s="119">
        <f>+Q1061*Q1059</f>
        <v>6.0000000000000001E-3</v>
      </c>
      <c r="S1061" s="53">
        <v>1</v>
      </c>
      <c r="T1061" s="53" t="s">
        <v>84</v>
      </c>
      <c r="U1061" s="53" t="s">
        <v>3999</v>
      </c>
      <c r="V1061" s="23">
        <v>44958</v>
      </c>
      <c r="W1061" s="23">
        <v>44981</v>
      </c>
      <c r="X1061" s="53" t="s">
        <v>246</v>
      </c>
      <c r="Y1061" s="49" t="s">
        <v>97</v>
      </c>
      <c r="Z1061" s="59" t="s">
        <v>100</v>
      </c>
      <c r="AA1061" s="60">
        <v>1</v>
      </c>
      <c r="AB1061" s="62" t="s">
        <v>4110</v>
      </c>
      <c r="AC1061" s="62">
        <v>44977</v>
      </c>
      <c r="AD1061" s="60">
        <v>1</v>
      </c>
      <c r="AE1061" s="62" t="s">
        <v>4111</v>
      </c>
      <c r="AF1061" s="62">
        <v>44977</v>
      </c>
      <c r="AG1061" s="60" t="s">
        <v>79</v>
      </c>
      <c r="AH1061" s="60">
        <v>1</v>
      </c>
      <c r="AI1061" s="52">
        <f t="shared" si="1558"/>
        <v>6.0000000000000001E-3</v>
      </c>
      <c r="AJ1061" s="52">
        <f t="shared" si="1645"/>
        <v>1</v>
      </c>
      <c r="AK1061" s="52"/>
      <c r="AL1061" s="239" t="str">
        <f t="shared" si="1577"/>
        <v/>
      </c>
      <c r="AM1061" s="239" t="str">
        <f t="shared" si="1578"/>
        <v/>
      </c>
      <c r="AN1061" s="239">
        <f t="shared" si="1579"/>
        <v>1</v>
      </c>
      <c r="AO1061" s="239" t="str">
        <f t="shared" si="1580"/>
        <v/>
      </c>
      <c r="AP1061" s="239" t="str">
        <f t="shared" si="1581"/>
        <v/>
      </c>
      <c r="AQ1061" s="239" t="str">
        <f t="shared" si="1582"/>
        <v/>
      </c>
      <c r="AR1061" s="239" t="str">
        <f t="shared" si="1583"/>
        <v/>
      </c>
      <c r="AS1061" s="239" t="str">
        <f t="shared" si="1584"/>
        <v/>
      </c>
      <c r="AT1061" s="239" t="str">
        <f t="shared" si="1585"/>
        <v/>
      </c>
      <c r="AU1061" s="239" t="str">
        <f t="shared" si="1559"/>
        <v/>
      </c>
      <c r="AV1061" s="239" t="str">
        <f t="shared" si="1560"/>
        <v/>
      </c>
      <c r="AW1061" s="239" t="str">
        <f t="shared" si="1561"/>
        <v/>
      </c>
      <c r="AX1061" s="239" t="str">
        <f t="shared" si="1562"/>
        <v/>
      </c>
      <c r="AY1061" s="239" t="str">
        <f t="shared" si="1563"/>
        <v/>
      </c>
      <c r="AZ1061" s="239" t="str">
        <f t="shared" si="1564"/>
        <v/>
      </c>
      <c r="BA1061" s="239" t="str">
        <f t="shared" si="1565"/>
        <v/>
      </c>
      <c r="BB1061" s="239" t="str">
        <f t="shared" si="1566"/>
        <v/>
      </c>
      <c r="BC1061" s="239" t="str">
        <f t="shared" si="1567"/>
        <v/>
      </c>
      <c r="BD1061" s="239" t="str">
        <f t="shared" si="1568"/>
        <v/>
      </c>
      <c r="BE1061" s="239" t="str">
        <f t="shared" si="1569"/>
        <v/>
      </c>
      <c r="BF1061" s="239" t="str">
        <f t="shared" si="1570"/>
        <v/>
      </c>
      <c r="BG1061" s="239" t="str">
        <f t="shared" si="1571"/>
        <v/>
      </c>
      <c r="BH1061" s="239" t="str">
        <f t="shared" si="1572"/>
        <v/>
      </c>
      <c r="BI1061" s="239" t="str">
        <f t="shared" si="1573"/>
        <v/>
      </c>
      <c r="BJ1061" s="239" t="str">
        <f t="shared" si="1574"/>
        <v/>
      </c>
      <c r="BK1061" s="239" t="str">
        <f t="shared" si="1575"/>
        <v/>
      </c>
      <c r="BL1061" s="239" t="str">
        <f t="shared" si="1576"/>
        <v/>
      </c>
      <c r="BN1061" s="239" t="str">
        <f t="shared" si="1586"/>
        <v/>
      </c>
      <c r="BO1061" s="239" t="str">
        <f t="shared" si="1587"/>
        <v/>
      </c>
      <c r="BP1061" s="239">
        <f t="shared" si="1588"/>
        <v>1</v>
      </c>
      <c r="BQ1061" s="239" t="str">
        <f t="shared" si="1589"/>
        <v/>
      </c>
      <c r="BR1061" s="239" t="str">
        <f t="shared" si="1590"/>
        <v/>
      </c>
      <c r="BS1061" s="239" t="str">
        <f t="shared" si="1591"/>
        <v/>
      </c>
      <c r="BT1061" s="239" t="str">
        <f t="shared" si="1592"/>
        <v/>
      </c>
      <c r="BU1061" s="239" t="str">
        <f t="shared" si="1593"/>
        <v/>
      </c>
      <c r="BV1061" s="239" t="str">
        <f t="shared" si="1594"/>
        <v/>
      </c>
      <c r="BW1061" s="239" t="str">
        <f t="shared" si="1595"/>
        <v/>
      </c>
      <c r="BX1061" s="239" t="str">
        <f t="shared" si="1596"/>
        <v/>
      </c>
      <c r="BY1061" s="239" t="str">
        <f t="shared" si="1597"/>
        <v/>
      </c>
      <c r="BZ1061" s="239" t="str">
        <f t="shared" si="1598"/>
        <v/>
      </c>
      <c r="CA1061" s="239" t="str">
        <f t="shared" si="1599"/>
        <v/>
      </c>
      <c r="CB1061" s="239" t="str">
        <f t="shared" si="1600"/>
        <v/>
      </c>
      <c r="CC1061" s="239" t="str">
        <f t="shared" si="1601"/>
        <v/>
      </c>
      <c r="CD1061" s="239" t="str">
        <f t="shared" si="1602"/>
        <v/>
      </c>
      <c r="CE1061" s="239" t="str">
        <f t="shared" si="1603"/>
        <v/>
      </c>
      <c r="CF1061" s="239" t="str">
        <f t="shared" si="1604"/>
        <v/>
      </c>
      <c r="CG1061" s="239" t="str">
        <f t="shared" si="1605"/>
        <v/>
      </c>
      <c r="CH1061" s="239" t="str">
        <f t="shared" si="1606"/>
        <v/>
      </c>
      <c r="CI1061" s="239" t="str">
        <f t="shared" si="1607"/>
        <v/>
      </c>
      <c r="CJ1061" s="239" t="str">
        <f t="shared" si="1608"/>
        <v/>
      </c>
      <c r="CK1061" s="239" t="str">
        <f t="shared" si="1609"/>
        <v/>
      </c>
      <c r="CL1061" s="239" t="str">
        <f t="shared" si="1610"/>
        <v/>
      </c>
      <c r="CM1061" s="239" t="str">
        <f t="shared" si="1611"/>
        <v/>
      </c>
      <c r="CN1061" s="239" t="str">
        <f t="shared" si="1612"/>
        <v/>
      </c>
      <c r="CP1061" s="239" t="str">
        <f t="shared" si="1613"/>
        <v/>
      </c>
      <c r="CQ1061" s="239" t="str">
        <f t="shared" si="1614"/>
        <v/>
      </c>
      <c r="CR1061" s="239" t="str">
        <f t="shared" si="1615"/>
        <v>1er trimestre</v>
      </c>
      <c r="CS1061" s="239" t="str">
        <f t="shared" si="1616"/>
        <v/>
      </c>
      <c r="CT1061" s="239" t="str">
        <f t="shared" si="1617"/>
        <v/>
      </c>
      <c r="CU1061" s="239" t="str">
        <f t="shared" si="1618"/>
        <v/>
      </c>
      <c r="CV1061" s="239" t="str">
        <f t="shared" si="1619"/>
        <v/>
      </c>
      <c r="CW1061" s="239" t="str">
        <f t="shared" si="1620"/>
        <v/>
      </c>
      <c r="CX1061" s="239" t="str">
        <f t="shared" si="1621"/>
        <v/>
      </c>
      <c r="CY1061" s="239" t="str">
        <f t="shared" si="1622"/>
        <v/>
      </c>
      <c r="CZ1061" s="239" t="str">
        <f t="shared" si="1623"/>
        <v/>
      </c>
      <c r="DA1061" s="239" t="str">
        <f t="shared" si="1624"/>
        <v/>
      </c>
      <c r="DB1061" s="239" t="str">
        <f t="shared" si="1625"/>
        <v/>
      </c>
      <c r="DC1061" s="239" t="str">
        <f t="shared" si="1626"/>
        <v/>
      </c>
      <c r="DD1061" s="239" t="str">
        <f t="shared" si="1627"/>
        <v/>
      </c>
      <c r="DE1061" s="239" t="str">
        <f t="shared" si="1628"/>
        <v/>
      </c>
      <c r="DF1061" s="239" t="str">
        <f t="shared" si="1629"/>
        <v/>
      </c>
      <c r="DG1061" s="239" t="str">
        <f t="shared" si="1630"/>
        <v/>
      </c>
      <c r="DH1061" s="239" t="str">
        <f t="shared" si="1631"/>
        <v/>
      </c>
      <c r="DI1061" s="239" t="str">
        <f t="shared" si="1632"/>
        <v/>
      </c>
      <c r="DJ1061" s="239" t="str">
        <f t="shared" si="1633"/>
        <v/>
      </c>
      <c r="DK1061" s="239" t="str">
        <f t="shared" si="1634"/>
        <v/>
      </c>
      <c r="DL1061" s="239" t="str">
        <f t="shared" si="1635"/>
        <v/>
      </c>
      <c r="DM1061" s="239" t="str">
        <f t="shared" si="1636"/>
        <v/>
      </c>
      <c r="DN1061" s="239" t="str">
        <f t="shared" si="1637"/>
        <v/>
      </c>
      <c r="DO1061" s="239" t="str">
        <f t="shared" si="1638"/>
        <v/>
      </c>
      <c r="DP1061" s="239" t="str">
        <f t="shared" si="1639"/>
        <v/>
      </c>
    </row>
    <row r="1062" spans="1:120" ht="35.25" hidden="1" customHeight="1" x14ac:dyDescent="0.25">
      <c r="A1062" s="53" t="s">
        <v>4512</v>
      </c>
      <c r="B1062" s="53">
        <v>6000</v>
      </c>
      <c r="C1062" s="53" t="s">
        <v>71</v>
      </c>
      <c r="D1062" s="53" t="s">
        <v>3728</v>
      </c>
      <c r="E1062" s="53">
        <v>6</v>
      </c>
      <c r="F1062" s="53" t="s">
        <v>4112</v>
      </c>
      <c r="G1062" s="53" t="str">
        <f t="shared" si="1642"/>
        <v>6000-23</v>
      </c>
      <c r="H1062" s="53" t="s">
        <v>94</v>
      </c>
      <c r="I1062" s="53" t="s">
        <v>196</v>
      </c>
      <c r="J1062" s="53" t="s">
        <v>80</v>
      </c>
      <c r="K1062" s="53" t="s">
        <v>80</v>
      </c>
      <c r="L1062" s="53" t="s">
        <v>80</v>
      </c>
      <c r="M1062" s="53" t="s">
        <v>80</v>
      </c>
      <c r="N1062" s="53" t="s">
        <v>80</v>
      </c>
      <c r="O1062" s="53" t="s">
        <v>80</v>
      </c>
      <c r="P1062" s="53" t="s">
        <v>4113</v>
      </c>
      <c r="Q1062" s="52">
        <v>0.4</v>
      </c>
      <c r="R1062" s="119">
        <f>+Q1062*Q1059</f>
        <v>8.0000000000000002E-3</v>
      </c>
      <c r="S1062" s="53">
        <v>1</v>
      </c>
      <c r="T1062" s="53" t="s">
        <v>84</v>
      </c>
      <c r="U1062" s="53" t="s">
        <v>4114</v>
      </c>
      <c r="V1062" s="23">
        <v>44984</v>
      </c>
      <c r="W1062" s="23">
        <v>44988</v>
      </c>
      <c r="X1062" s="53" t="s">
        <v>2252</v>
      </c>
      <c r="Y1062" s="49" t="s">
        <v>97</v>
      </c>
      <c r="Z1062" s="59" t="s">
        <v>100</v>
      </c>
      <c r="AA1062" s="60">
        <v>1</v>
      </c>
      <c r="AB1062" s="62" t="s">
        <v>4115</v>
      </c>
      <c r="AC1062" s="62">
        <v>44988</v>
      </c>
      <c r="AD1062" s="60">
        <v>1</v>
      </c>
      <c r="AE1062" s="62" t="s">
        <v>4116</v>
      </c>
      <c r="AF1062" s="62">
        <v>44988</v>
      </c>
      <c r="AG1062" s="60" t="s">
        <v>79</v>
      </c>
      <c r="AH1062" s="60">
        <v>1</v>
      </c>
      <c r="AI1062" s="52">
        <f t="shared" si="1558"/>
        <v>8.0000000000000002E-3</v>
      </c>
      <c r="AJ1062" s="52">
        <f t="shared" si="1645"/>
        <v>1</v>
      </c>
      <c r="AK1062" s="52"/>
      <c r="AL1062" s="239" t="str">
        <f t="shared" si="1577"/>
        <v/>
      </c>
      <c r="AM1062" s="239" t="str">
        <f t="shared" si="1578"/>
        <v/>
      </c>
      <c r="AN1062" s="239" t="str">
        <f t="shared" si="1579"/>
        <v/>
      </c>
      <c r="AO1062" s="239" t="str">
        <f t="shared" si="1580"/>
        <v/>
      </c>
      <c r="AP1062" s="239" t="str">
        <f t="shared" si="1581"/>
        <v/>
      </c>
      <c r="AQ1062" s="239" t="str">
        <f t="shared" si="1582"/>
        <v/>
      </c>
      <c r="AR1062" s="239" t="str">
        <f t="shared" si="1583"/>
        <v/>
      </c>
      <c r="AS1062" s="239" t="str">
        <f t="shared" si="1584"/>
        <v/>
      </c>
      <c r="AT1062" s="239" t="str">
        <f t="shared" si="1585"/>
        <v/>
      </c>
      <c r="AU1062" s="239" t="str">
        <f t="shared" si="1559"/>
        <v/>
      </c>
      <c r="AV1062" s="239" t="str">
        <f t="shared" si="1560"/>
        <v/>
      </c>
      <c r="AW1062" s="239" t="str">
        <f t="shared" si="1561"/>
        <v/>
      </c>
      <c r="AX1062" s="239" t="str">
        <f t="shared" si="1562"/>
        <v/>
      </c>
      <c r="AY1062" s="239" t="str">
        <f t="shared" si="1563"/>
        <v/>
      </c>
      <c r="AZ1062" s="239" t="str">
        <f t="shared" si="1564"/>
        <v/>
      </c>
      <c r="BA1062" s="239" t="str">
        <f t="shared" si="1565"/>
        <v/>
      </c>
      <c r="BB1062" s="239" t="str">
        <f t="shared" si="1566"/>
        <v/>
      </c>
      <c r="BC1062" s="239" t="str">
        <f t="shared" si="1567"/>
        <v/>
      </c>
      <c r="BD1062" s="239" t="str">
        <f t="shared" si="1568"/>
        <v/>
      </c>
      <c r="BE1062" s="239" t="str">
        <f t="shared" si="1569"/>
        <v/>
      </c>
      <c r="BF1062" s="239" t="str">
        <f t="shared" si="1570"/>
        <v/>
      </c>
      <c r="BG1062" s="239" t="str">
        <f t="shared" si="1571"/>
        <v/>
      </c>
      <c r="BH1062" s="239" t="str">
        <f t="shared" si="1572"/>
        <v/>
      </c>
      <c r="BI1062" s="239" t="str">
        <f t="shared" si="1573"/>
        <v/>
      </c>
      <c r="BJ1062" s="239" t="str">
        <f t="shared" si="1574"/>
        <v/>
      </c>
      <c r="BK1062" s="239" t="str">
        <f t="shared" si="1575"/>
        <v/>
      </c>
      <c r="BL1062" s="239" t="str">
        <f t="shared" si="1576"/>
        <v/>
      </c>
      <c r="BN1062" s="239" t="str">
        <f t="shared" si="1586"/>
        <v/>
      </c>
      <c r="BO1062" s="239" t="str">
        <f t="shared" si="1587"/>
        <v/>
      </c>
      <c r="BP1062" s="239" t="str">
        <f t="shared" si="1588"/>
        <v/>
      </c>
      <c r="BQ1062" s="239" t="str">
        <f t="shared" si="1589"/>
        <v/>
      </c>
      <c r="BR1062" s="239" t="str">
        <f t="shared" si="1590"/>
        <v/>
      </c>
      <c r="BS1062" s="239" t="str">
        <f t="shared" si="1591"/>
        <v/>
      </c>
      <c r="BT1062" s="239" t="str">
        <f t="shared" si="1592"/>
        <v/>
      </c>
      <c r="BU1062" s="239" t="str">
        <f t="shared" si="1593"/>
        <v/>
      </c>
      <c r="BV1062" s="239" t="str">
        <f t="shared" si="1594"/>
        <v/>
      </c>
      <c r="BW1062" s="239" t="str">
        <f t="shared" si="1595"/>
        <v/>
      </c>
      <c r="BX1062" s="239" t="str">
        <f t="shared" si="1596"/>
        <v/>
      </c>
      <c r="BY1062" s="239" t="str">
        <f t="shared" si="1597"/>
        <v/>
      </c>
      <c r="BZ1062" s="239" t="str">
        <f t="shared" si="1598"/>
        <v/>
      </c>
      <c r="CA1062" s="239" t="str">
        <f t="shared" si="1599"/>
        <v/>
      </c>
      <c r="CB1062" s="239" t="str">
        <f t="shared" si="1600"/>
        <v/>
      </c>
      <c r="CC1062" s="239" t="str">
        <f t="shared" si="1601"/>
        <v/>
      </c>
      <c r="CD1062" s="239" t="str">
        <f t="shared" si="1602"/>
        <v/>
      </c>
      <c r="CE1062" s="239" t="str">
        <f t="shared" si="1603"/>
        <v/>
      </c>
      <c r="CF1062" s="239" t="str">
        <f t="shared" si="1604"/>
        <v/>
      </c>
      <c r="CG1062" s="239" t="str">
        <f t="shared" si="1605"/>
        <v/>
      </c>
      <c r="CH1062" s="239" t="str">
        <f t="shared" si="1606"/>
        <v/>
      </c>
      <c r="CI1062" s="239" t="str">
        <f t="shared" si="1607"/>
        <v/>
      </c>
      <c r="CJ1062" s="239" t="str">
        <f t="shared" si="1608"/>
        <v/>
      </c>
      <c r="CK1062" s="239" t="str">
        <f t="shared" si="1609"/>
        <v/>
      </c>
      <c r="CL1062" s="239" t="str">
        <f t="shared" si="1610"/>
        <v/>
      </c>
      <c r="CM1062" s="239" t="str">
        <f t="shared" si="1611"/>
        <v/>
      </c>
      <c r="CN1062" s="239" t="str">
        <f t="shared" si="1612"/>
        <v/>
      </c>
      <c r="CP1062" s="239" t="str">
        <f t="shared" si="1613"/>
        <v/>
      </c>
      <c r="CQ1062" s="239" t="str">
        <f t="shared" si="1614"/>
        <v/>
      </c>
      <c r="CR1062" s="239" t="str">
        <f t="shared" si="1615"/>
        <v/>
      </c>
      <c r="CS1062" s="239" t="str">
        <f t="shared" si="1616"/>
        <v/>
      </c>
      <c r="CT1062" s="239" t="str">
        <f t="shared" si="1617"/>
        <v/>
      </c>
      <c r="CU1062" s="239" t="str">
        <f t="shared" si="1618"/>
        <v/>
      </c>
      <c r="CV1062" s="239" t="str">
        <f t="shared" si="1619"/>
        <v/>
      </c>
      <c r="CW1062" s="239" t="str">
        <f t="shared" si="1620"/>
        <v/>
      </c>
      <c r="CX1062" s="239" t="str">
        <f t="shared" si="1621"/>
        <v/>
      </c>
      <c r="CY1062" s="239" t="str">
        <f t="shared" si="1622"/>
        <v/>
      </c>
      <c r="CZ1062" s="239" t="str">
        <f t="shared" si="1623"/>
        <v/>
      </c>
      <c r="DA1062" s="239" t="str">
        <f t="shared" si="1624"/>
        <v/>
      </c>
      <c r="DB1062" s="239" t="str">
        <f t="shared" si="1625"/>
        <v/>
      </c>
      <c r="DC1062" s="239" t="str">
        <f t="shared" si="1626"/>
        <v/>
      </c>
      <c r="DD1062" s="239" t="str">
        <f t="shared" si="1627"/>
        <v/>
      </c>
      <c r="DE1062" s="239" t="str">
        <f t="shared" si="1628"/>
        <v/>
      </c>
      <c r="DF1062" s="239" t="str">
        <f t="shared" si="1629"/>
        <v/>
      </c>
      <c r="DG1062" s="239" t="str">
        <f t="shared" si="1630"/>
        <v/>
      </c>
      <c r="DH1062" s="239" t="str">
        <f t="shared" si="1631"/>
        <v/>
      </c>
      <c r="DI1062" s="239" t="str">
        <f t="shared" si="1632"/>
        <v/>
      </c>
      <c r="DJ1062" s="239" t="str">
        <f t="shared" si="1633"/>
        <v/>
      </c>
      <c r="DK1062" s="239" t="str">
        <f t="shared" si="1634"/>
        <v/>
      </c>
      <c r="DL1062" s="239" t="str">
        <f t="shared" si="1635"/>
        <v/>
      </c>
      <c r="DM1062" s="239" t="str">
        <f t="shared" si="1636"/>
        <v/>
      </c>
      <c r="DN1062" s="239" t="str">
        <f t="shared" si="1637"/>
        <v/>
      </c>
      <c r="DO1062" s="239" t="str">
        <f t="shared" si="1638"/>
        <v/>
      </c>
      <c r="DP1062" s="239" t="str">
        <f t="shared" si="1639"/>
        <v/>
      </c>
    </row>
    <row r="1063" spans="1:120" ht="35.25" hidden="1" customHeight="1" x14ac:dyDescent="0.25">
      <c r="A1063" s="49" t="s">
        <v>4512</v>
      </c>
      <c r="B1063" s="49">
        <v>6000</v>
      </c>
      <c r="C1063" s="49" t="s">
        <v>71</v>
      </c>
      <c r="D1063" s="49" t="s">
        <v>3728</v>
      </c>
      <c r="E1063" s="49">
        <v>6</v>
      </c>
      <c r="F1063" s="49" t="s">
        <v>4117</v>
      </c>
      <c r="G1063" s="49" t="str">
        <f t="shared" si="1642"/>
        <v>6000-24</v>
      </c>
      <c r="H1063" s="49" t="s">
        <v>75</v>
      </c>
      <c r="I1063" s="49" t="s">
        <v>196</v>
      </c>
      <c r="J1063" s="49" t="s">
        <v>732</v>
      </c>
      <c r="K1063" s="49" t="s">
        <v>835</v>
      </c>
      <c r="L1063" s="49" t="s">
        <v>79</v>
      </c>
      <c r="M1063" s="49" t="s">
        <v>3730</v>
      </c>
      <c r="N1063" s="49" t="s">
        <v>242</v>
      </c>
      <c r="O1063" s="49" t="s">
        <v>516</v>
      </c>
      <c r="P1063" s="49" t="s">
        <v>4118</v>
      </c>
      <c r="Q1063" s="50">
        <v>0.02</v>
      </c>
      <c r="R1063" s="50"/>
      <c r="S1063" s="49">
        <v>1</v>
      </c>
      <c r="T1063" s="49" t="s">
        <v>84</v>
      </c>
      <c r="U1063" s="49" t="s">
        <v>4119</v>
      </c>
      <c r="V1063" s="51">
        <v>45008</v>
      </c>
      <c r="W1063" s="51">
        <v>45169</v>
      </c>
      <c r="X1063" s="49" t="s">
        <v>4120</v>
      </c>
      <c r="Y1063" s="49" t="s">
        <v>202</v>
      </c>
      <c r="Z1063" s="59" t="s">
        <v>100</v>
      </c>
      <c r="AA1063" s="60">
        <v>1</v>
      </c>
      <c r="AB1063" s="60" t="s">
        <v>4121</v>
      </c>
      <c r="AC1063" s="69">
        <v>45163</v>
      </c>
      <c r="AD1063" s="60">
        <v>1</v>
      </c>
      <c r="AE1063" s="60" t="s">
        <v>4122</v>
      </c>
      <c r="AF1063" s="69">
        <v>45163</v>
      </c>
      <c r="AG1063" s="57" t="s">
        <v>79</v>
      </c>
      <c r="AH1063" s="52" t="s">
        <v>92</v>
      </c>
      <c r="AI1063" s="52">
        <f t="shared" si="1558"/>
        <v>0.02</v>
      </c>
      <c r="AJ1063" s="52"/>
      <c r="AK1063" s="52"/>
      <c r="AL1063" s="239" t="str">
        <f t="shared" si="1577"/>
        <v/>
      </c>
      <c r="AM1063" s="239" t="str">
        <f t="shared" si="1578"/>
        <v/>
      </c>
      <c r="AN1063" s="239" t="str">
        <f t="shared" si="1579"/>
        <v/>
      </c>
      <c r="AO1063" s="239" t="str">
        <f t="shared" si="1580"/>
        <v/>
      </c>
      <c r="AP1063" s="239" t="str">
        <f t="shared" si="1581"/>
        <v/>
      </c>
      <c r="AQ1063" s="239" t="str">
        <f t="shared" si="1582"/>
        <v/>
      </c>
      <c r="AR1063" s="239" t="str">
        <f t="shared" si="1583"/>
        <v/>
      </c>
      <c r="AS1063" s="239" t="str">
        <f t="shared" si="1584"/>
        <v/>
      </c>
      <c r="AT1063" s="239" t="str">
        <f t="shared" si="1585"/>
        <v/>
      </c>
      <c r="AU1063" s="239" t="str">
        <f t="shared" si="1559"/>
        <v/>
      </c>
      <c r="AV1063" s="239" t="str">
        <f t="shared" si="1560"/>
        <v/>
      </c>
      <c r="AW1063" s="239" t="str">
        <f t="shared" si="1561"/>
        <v/>
      </c>
      <c r="AX1063" s="239" t="str">
        <f t="shared" si="1562"/>
        <v/>
      </c>
      <c r="AY1063" s="239" t="str">
        <f t="shared" si="1563"/>
        <v/>
      </c>
      <c r="AZ1063" s="239" t="str">
        <f t="shared" si="1564"/>
        <v/>
      </c>
      <c r="BA1063" s="239" t="str">
        <f t="shared" si="1565"/>
        <v/>
      </c>
      <c r="BB1063" s="239" t="str">
        <f t="shared" si="1566"/>
        <v/>
      </c>
      <c r="BC1063" s="239" t="str">
        <f t="shared" si="1567"/>
        <v/>
      </c>
      <c r="BD1063" s="239" t="str">
        <f t="shared" si="1568"/>
        <v/>
      </c>
      <c r="BE1063" s="239" t="str">
        <f t="shared" si="1569"/>
        <v/>
      </c>
      <c r="BF1063" s="239" t="str">
        <f t="shared" si="1570"/>
        <v/>
      </c>
      <c r="BG1063" s="239" t="str">
        <f t="shared" si="1571"/>
        <v/>
      </c>
      <c r="BH1063" s="239" t="str">
        <f t="shared" si="1572"/>
        <v/>
      </c>
      <c r="BI1063" s="239" t="str">
        <f t="shared" si="1573"/>
        <v/>
      </c>
      <c r="BJ1063" s="239" t="str">
        <f t="shared" si="1574"/>
        <v/>
      </c>
      <c r="BK1063" s="239" t="str">
        <f t="shared" si="1575"/>
        <v/>
      </c>
      <c r="BL1063" s="239" t="str">
        <f t="shared" si="1576"/>
        <v/>
      </c>
      <c r="BN1063" s="239" t="str">
        <f t="shared" si="1586"/>
        <v/>
      </c>
      <c r="BO1063" s="239" t="str">
        <f t="shared" si="1587"/>
        <v/>
      </c>
      <c r="BP1063" s="239" t="str">
        <f t="shared" si="1588"/>
        <v/>
      </c>
      <c r="BQ1063" s="239" t="str">
        <f t="shared" si="1589"/>
        <v/>
      </c>
      <c r="BR1063" s="239" t="str">
        <f t="shared" si="1590"/>
        <v/>
      </c>
      <c r="BS1063" s="239" t="str">
        <f t="shared" si="1591"/>
        <v/>
      </c>
      <c r="BT1063" s="239" t="str">
        <f t="shared" si="1592"/>
        <v/>
      </c>
      <c r="BU1063" s="239" t="str">
        <f t="shared" si="1593"/>
        <v/>
      </c>
      <c r="BV1063" s="239" t="str">
        <f t="shared" si="1594"/>
        <v/>
      </c>
      <c r="BW1063" s="239" t="str">
        <f t="shared" si="1595"/>
        <v/>
      </c>
      <c r="BX1063" s="239" t="str">
        <f t="shared" si="1596"/>
        <v/>
      </c>
      <c r="BY1063" s="239" t="str">
        <f t="shared" si="1597"/>
        <v/>
      </c>
      <c r="BZ1063" s="239" t="str">
        <f t="shared" si="1598"/>
        <v/>
      </c>
      <c r="CA1063" s="239" t="str">
        <f t="shared" si="1599"/>
        <v/>
      </c>
      <c r="CB1063" s="239" t="str">
        <f t="shared" si="1600"/>
        <v/>
      </c>
      <c r="CC1063" s="239" t="str">
        <f t="shared" si="1601"/>
        <v/>
      </c>
      <c r="CD1063" s="239" t="str">
        <f t="shared" si="1602"/>
        <v/>
      </c>
      <c r="CE1063" s="239" t="str">
        <f t="shared" si="1603"/>
        <v/>
      </c>
      <c r="CF1063" s="239" t="str">
        <f t="shared" si="1604"/>
        <v/>
      </c>
      <c r="CG1063" s="239" t="str">
        <f t="shared" si="1605"/>
        <v/>
      </c>
      <c r="CH1063" s="239" t="str">
        <f t="shared" si="1606"/>
        <v/>
      </c>
      <c r="CI1063" s="239" t="str">
        <f t="shared" si="1607"/>
        <v/>
      </c>
      <c r="CJ1063" s="239" t="str">
        <f t="shared" si="1608"/>
        <v/>
      </c>
      <c r="CK1063" s="239" t="str">
        <f t="shared" si="1609"/>
        <v/>
      </c>
      <c r="CL1063" s="239" t="str">
        <f t="shared" si="1610"/>
        <v/>
      </c>
      <c r="CM1063" s="239" t="str">
        <f t="shared" si="1611"/>
        <v/>
      </c>
      <c r="CN1063" s="239" t="str">
        <f t="shared" si="1612"/>
        <v/>
      </c>
      <c r="CP1063" s="239" t="str">
        <f t="shared" si="1613"/>
        <v/>
      </c>
      <c r="CQ1063" s="239" t="str">
        <f t="shared" si="1614"/>
        <v/>
      </c>
      <c r="CR1063" s="239" t="str">
        <f t="shared" si="1615"/>
        <v/>
      </c>
      <c r="CS1063" s="239" t="str">
        <f t="shared" si="1616"/>
        <v/>
      </c>
      <c r="CT1063" s="239" t="str">
        <f t="shared" si="1617"/>
        <v/>
      </c>
      <c r="CU1063" s="239" t="str">
        <f t="shared" si="1618"/>
        <v/>
      </c>
      <c r="CV1063" s="239" t="str">
        <f t="shared" si="1619"/>
        <v/>
      </c>
      <c r="CW1063" s="239" t="str">
        <f t="shared" si="1620"/>
        <v/>
      </c>
      <c r="CX1063" s="239" t="str">
        <f t="shared" si="1621"/>
        <v/>
      </c>
      <c r="CY1063" s="239" t="str">
        <f t="shared" si="1622"/>
        <v/>
      </c>
      <c r="CZ1063" s="239" t="str">
        <f t="shared" si="1623"/>
        <v/>
      </c>
      <c r="DA1063" s="239" t="str">
        <f t="shared" si="1624"/>
        <v/>
      </c>
      <c r="DB1063" s="239" t="str">
        <f t="shared" si="1625"/>
        <v/>
      </c>
      <c r="DC1063" s="239" t="str">
        <f t="shared" si="1626"/>
        <v/>
      </c>
      <c r="DD1063" s="239" t="str">
        <f t="shared" si="1627"/>
        <v/>
      </c>
      <c r="DE1063" s="239" t="str">
        <f t="shared" si="1628"/>
        <v/>
      </c>
      <c r="DF1063" s="239" t="str">
        <f t="shared" si="1629"/>
        <v/>
      </c>
      <c r="DG1063" s="239" t="str">
        <f t="shared" si="1630"/>
        <v/>
      </c>
      <c r="DH1063" s="239" t="str">
        <f t="shared" si="1631"/>
        <v/>
      </c>
      <c r="DI1063" s="239" t="str">
        <f t="shared" si="1632"/>
        <v/>
      </c>
      <c r="DJ1063" s="239" t="str">
        <f t="shared" si="1633"/>
        <v/>
      </c>
      <c r="DK1063" s="239" t="str">
        <f t="shared" si="1634"/>
        <v/>
      </c>
      <c r="DL1063" s="239" t="str">
        <f t="shared" si="1635"/>
        <v/>
      </c>
      <c r="DM1063" s="239" t="str">
        <f t="shared" si="1636"/>
        <v/>
      </c>
      <c r="DN1063" s="239" t="str">
        <f t="shared" si="1637"/>
        <v/>
      </c>
      <c r="DO1063" s="239" t="str">
        <f t="shared" si="1638"/>
        <v/>
      </c>
      <c r="DP1063" s="239" t="str">
        <f t="shared" si="1639"/>
        <v/>
      </c>
    </row>
    <row r="1064" spans="1:120" ht="35.25" hidden="1" customHeight="1" x14ac:dyDescent="0.25">
      <c r="A1064" s="53" t="s">
        <v>4512</v>
      </c>
      <c r="B1064" s="53">
        <v>6000</v>
      </c>
      <c r="C1064" s="53" t="s">
        <v>71</v>
      </c>
      <c r="D1064" s="53" t="s">
        <v>3728</v>
      </c>
      <c r="E1064" s="53">
        <v>6</v>
      </c>
      <c r="F1064" s="53" t="s">
        <v>4123</v>
      </c>
      <c r="G1064" s="53" t="str">
        <f t="shared" si="1642"/>
        <v>6000-24</v>
      </c>
      <c r="H1064" s="53" t="s">
        <v>94</v>
      </c>
      <c r="I1064" s="53" t="s">
        <v>196</v>
      </c>
      <c r="J1064" s="53" t="s">
        <v>80</v>
      </c>
      <c r="K1064" s="53" t="s">
        <v>80</v>
      </c>
      <c r="L1064" s="53" t="s">
        <v>80</v>
      </c>
      <c r="M1064" s="53" t="s">
        <v>80</v>
      </c>
      <c r="N1064" s="53" t="s">
        <v>80</v>
      </c>
      <c r="O1064" s="53" t="s">
        <v>80</v>
      </c>
      <c r="P1064" s="53" t="s">
        <v>4124</v>
      </c>
      <c r="Q1064" s="52">
        <v>0.1</v>
      </c>
      <c r="R1064" s="119">
        <f>+Q1064*Q1063</f>
        <v>2E-3</v>
      </c>
      <c r="S1064" s="53">
        <v>1</v>
      </c>
      <c r="T1064" s="53" t="s">
        <v>84</v>
      </c>
      <c r="U1064" s="53" t="s">
        <v>4125</v>
      </c>
      <c r="V1064" s="23">
        <v>45008</v>
      </c>
      <c r="W1064" s="23">
        <v>45051</v>
      </c>
      <c r="X1064" s="53" t="s">
        <v>2252</v>
      </c>
      <c r="Y1064" s="49" t="s">
        <v>167</v>
      </c>
      <c r="Z1064" s="59" t="s">
        <v>100</v>
      </c>
      <c r="AA1064" s="60">
        <v>1</v>
      </c>
      <c r="AB1064" s="62" t="s">
        <v>4126</v>
      </c>
      <c r="AC1064" s="62">
        <v>45051</v>
      </c>
      <c r="AD1064" s="60">
        <v>1</v>
      </c>
      <c r="AE1064" s="62" t="s">
        <v>4127</v>
      </c>
      <c r="AF1064" s="62">
        <v>45051</v>
      </c>
      <c r="AG1064" s="60" t="s">
        <v>79</v>
      </c>
      <c r="AH1064" s="60">
        <v>1</v>
      </c>
      <c r="AI1064" s="52">
        <f t="shared" si="1558"/>
        <v>2E-3</v>
      </c>
      <c r="AJ1064" s="52">
        <f t="shared" ref="AJ1064:AJ1070" si="1646">+AI1064/R1064</f>
        <v>1</v>
      </c>
      <c r="AK1064" s="52"/>
      <c r="AL1064" s="239" t="str">
        <f t="shared" si="1577"/>
        <v/>
      </c>
      <c r="AM1064" s="239" t="str">
        <f t="shared" si="1578"/>
        <v/>
      </c>
      <c r="AN1064" s="239" t="str">
        <f t="shared" si="1579"/>
        <v/>
      </c>
      <c r="AO1064" s="239" t="str">
        <f t="shared" si="1580"/>
        <v/>
      </c>
      <c r="AP1064" s="239" t="str">
        <f t="shared" si="1581"/>
        <v/>
      </c>
      <c r="AQ1064" s="239" t="str">
        <f t="shared" si="1582"/>
        <v/>
      </c>
      <c r="AR1064" s="239" t="str">
        <f t="shared" si="1583"/>
        <v/>
      </c>
      <c r="AS1064" s="239" t="str">
        <f t="shared" si="1584"/>
        <v/>
      </c>
      <c r="AT1064" s="239" t="str">
        <f t="shared" si="1585"/>
        <v/>
      </c>
      <c r="AU1064" s="239" t="str">
        <f t="shared" si="1559"/>
        <v/>
      </c>
      <c r="AV1064" s="239" t="str">
        <f t="shared" si="1560"/>
        <v/>
      </c>
      <c r="AW1064" s="239" t="str">
        <f t="shared" si="1561"/>
        <v/>
      </c>
      <c r="AX1064" s="239" t="str">
        <f t="shared" si="1562"/>
        <v/>
      </c>
      <c r="AY1064" s="239" t="str">
        <f t="shared" si="1563"/>
        <v/>
      </c>
      <c r="AZ1064" s="239" t="str">
        <f t="shared" si="1564"/>
        <v/>
      </c>
      <c r="BA1064" s="239" t="str">
        <f t="shared" si="1565"/>
        <v/>
      </c>
      <c r="BB1064" s="239" t="str">
        <f t="shared" si="1566"/>
        <v/>
      </c>
      <c r="BC1064" s="239" t="str">
        <f t="shared" si="1567"/>
        <v/>
      </c>
      <c r="BD1064" s="239" t="str">
        <f t="shared" si="1568"/>
        <v/>
      </c>
      <c r="BE1064" s="239" t="str">
        <f t="shared" si="1569"/>
        <v/>
      </c>
      <c r="BF1064" s="239" t="str">
        <f t="shared" si="1570"/>
        <v/>
      </c>
      <c r="BG1064" s="239" t="str">
        <f t="shared" si="1571"/>
        <v/>
      </c>
      <c r="BH1064" s="239" t="str">
        <f t="shared" si="1572"/>
        <v/>
      </c>
      <c r="BI1064" s="239" t="str">
        <f t="shared" si="1573"/>
        <v/>
      </c>
      <c r="BJ1064" s="239" t="str">
        <f t="shared" si="1574"/>
        <v/>
      </c>
      <c r="BK1064" s="239" t="str">
        <f t="shared" si="1575"/>
        <v/>
      </c>
      <c r="BL1064" s="239" t="str">
        <f t="shared" si="1576"/>
        <v/>
      </c>
      <c r="BN1064" s="239" t="str">
        <f t="shared" si="1586"/>
        <v/>
      </c>
      <c r="BO1064" s="239" t="str">
        <f t="shared" si="1587"/>
        <v/>
      </c>
      <c r="BP1064" s="239" t="str">
        <f t="shared" si="1588"/>
        <v/>
      </c>
      <c r="BQ1064" s="239" t="str">
        <f t="shared" si="1589"/>
        <v/>
      </c>
      <c r="BR1064" s="239" t="str">
        <f t="shared" si="1590"/>
        <v/>
      </c>
      <c r="BS1064" s="239" t="str">
        <f t="shared" si="1591"/>
        <v/>
      </c>
      <c r="BT1064" s="239" t="str">
        <f t="shared" si="1592"/>
        <v/>
      </c>
      <c r="BU1064" s="239" t="str">
        <f t="shared" si="1593"/>
        <v/>
      </c>
      <c r="BV1064" s="239" t="str">
        <f t="shared" si="1594"/>
        <v/>
      </c>
      <c r="BW1064" s="239" t="str">
        <f t="shared" si="1595"/>
        <v/>
      </c>
      <c r="BX1064" s="239" t="str">
        <f t="shared" si="1596"/>
        <v/>
      </c>
      <c r="BY1064" s="239" t="str">
        <f t="shared" si="1597"/>
        <v/>
      </c>
      <c r="BZ1064" s="239" t="str">
        <f t="shared" si="1598"/>
        <v/>
      </c>
      <c r="CA1064" s="239" t="str">
        <f t="shared" si="1599"/>
        <v/>
      </c>
      <c r="CB1064" s="239" t="str">
        <f t="shared" si="1600"/>
        <v/>
      </c>
      <c r="CC1064" s="239" t="str">
        <f t="shared" si="1601"/>
        <v/>
      </c>
      <c r="CD1064" s="239" t="str">
        <f t="shared" si="1602"/>
        <v/>
      </c>
      <c r="CE1064" s="239" t="str">
        <f t="shared" si="1603"/>
        <v/>
      </c>
      <c r="CF1064" s="239" t="str">
        <f t="shared" si="1604"/>
        <v/>
      </c>
      <c r="CG1064" s="239" t="str">
        <f t="shared" si="1605"/>
        <v/>
      </c>
      <c r="CH1064" s="239" t="str">
        <f t="shared" si="1606"/>
        <v/>
      </c>
      <c r="CI1064" s="239" t="str">
        <f t="shared" si="1607"/>
        <v/>
      </c>
      <c r="CJ1064" s="239" t="str">
        <f t="shared" si="1608"/>
        <v/>
      </c>
      <c r="CK1064" s="239" t="str">
        <f t="shared" si="1609"/>
        <v/>
      </c>
      <c r="CL1064" s="239" t="str">
        <f t="shared" si="1610"/>
        <v/>
      </c>
      <c r="CM1064" s="239" t="str">
        <f t="shared" si="1611"/>
        <v/>
      </c>
      <c r="CN1064" s="239" t="str">
        <f t="shared" si="1612"/>
        <v/>
      </c>
      <c r="CP1064" s="239" t="str">
        <f t="shared" si="1613"/>
        <v/>
      </c>
      <c r="CQ1064" s="239" t="str">
        <f t="shared" si="1614"/>
        <v/>
      </c>
      <c r="CR1064" s="239" t="str">
        <f t="shared" si="1615"/>
        <v/>
      </c>
      <c r="CS1064" s="239" t="str">
        <f t="shared" si="1616"/>
        <v/>
      </c>
      <c r="CT1064" s="239" t="str">
        <f t="shared" si="1617"/>
        <v/>
      </c>
      <c r="CU1064" s="239" t="str">
        <f t="shared" si="1618"/>
        <v/>
      </c>
      <c r="CV1064" s="239" t="str">
        <f t="shared" si="1619"/>
        <v/>
      </c>
      <c r="CW1064" s="239" t="str">
        <f t="shared" si="1620"/>
        <v/>
      </c>
      <c r="CX1064" s="239" t="str">
        <f t="shared" si="1621"/>
        <v/>
      </c>
      <c r="CY1064" s="239" t="str">
        <f t="shared" si="1622"/>
        <v/>
      </c>
      <c r="CZ1064" s="239" t="str">
        <f t="shared" si="1623"/>
        <v/>
      </c>
      <c r="DA1064" s="239" t="str">
        <f t="shared" si="1624"/>
        <v/>
      </c>
      <c r="DB1064" s="239" t="str">
        <f t="shared" si="1625"/>
        <v/>
      </c>
      <c r="DC1064" s="239" t="str">
        <f t="shared" si="1626"/>
        <v/>
      </c>
      <c r="DD1064" s="239" t="str">
        <f t="shared" si="1627"/>
        <v/>
      </c>
      <c r="DE1064" s="239" t="str">
        <f t="shared" si="1628"/>
        <v/>
      </c>
      <c r="DF1064" s="239" t="str">
        <f t="shared" si="1629"/>
        <v/>
      </c>
      <c r="DG1064" s="239" t="str">
        <f t="shared" si="1630"/>
        <v/>
      </c>
      <c r="DH1064" s="239" t="str">
        <f t="shared" si="1631"/>
        <v/>
      </c>
      <c r="DI1064" s="239" t="str">
        <f t="shared" si="1632"/>
        <v/>
      </c>
      <c r="DJ1064" s="239" t="str">
        <f t="shared" si="1633"/>
        <v/>
      </c>
      <c r="DK1064" s="239" t="str">
        <f t="shared" si="1634"/>
        <v/>
      </c>
      <c r="DL1064" s="239" t="str">
        <f t="shared" si="1635"/>
        <v/>
      </c>
      <c r="DM1064" s="239" t="str">
        <f t="shared" si="1636"/>
        <v/>
      </c>
      <c r="DN1064" s="239" t="str">
        <f t="shared" si="1637"/>
        <v/>
      </c>
      <c r="DO1064" s="239" t="str">
        <f t="shared" si="1638"/>
        <v/>
      </c>
      <c r="DP1064" s="239" t="str">
        <f t="shared" si="1639"/>
        <v/>
      </c>
    </row>
    <row r="1065" spans="1:120" ht="35.25" hidden="1" customHeight="1" x14ac:dyDescent="0.25">
      <c r="A1065" s="53" t="s">
        <v>4512</v>
      </c>
      <c r="B1065" s="53">
        <v>6000</v>
      </c>
      <c r="C1065" s="53" t="s">
        <v>71</v>
      </c>
      <c r="D1065" s="53" t="s">
        <v>3728</v>
      </c>
      <c r="E1065" s="53">
        <v>6</v>
      </c>
      <c r="F1065" s="53" t="s">
        <v>4128</v>
      </c>
      <c r="G1065" s="53" t="str">
        <f t="shared" si="1642"/>
        <v>6000-24</v>
      </c>
      <c r="H1065" s="53" t="s">
        <v>94</v>
      </c>
      <c r="I1065" s="53" t="s">
        <v>196</v>
      </c>
      <c r="J1065" s="53" t="s">
        <v>80</v>
      </c>
      <c r="K1065" s="53" t="s">
        <v>80</v>
      </c>
      <c r="L1065" s="53" t="s">
        <v>80</v>
      </c>
      <c r="M1065" s="53" t="s">
        <v>80</v>
      </c>
      <c r="N1065" s="53" t="s">
        <v>80</v>
      </c>
      <c r="O1065" s="53" t="s">
        <v>80</v>
      </c>
      <c r="P1065" s="53" t="s">
        <v>4129</v>
      </c>
      <c r="Q1065" s="52">
        <v>0.1</v>
      </c>
      <c r="R1065" s="119">
        <f>+Q1065*Q1063</f>
        <v>2E-3</v>
      </c>
      <c r="S1065" s="53">
        <v>1</v>
      </c>
      <c r="T1065" s="53" t="s">
        <v>84</v>
      </c>
      <c r="U1065" s="53" t="s">
        <v>4130</v>
      </c>
      <c r="V1065" s="23">
        <v>45054</v>
      </c>
      <c r="W1065" s="23">
        <v>45084</v>
      </c>
      <c r="X1065" s="53" t="s">
        <v>246</v>
      </c>
      <c r="Y1065" s="49" t="s">
        <v>167</v>
      </c>
      <c r="Z1065" s="59" t="s">
        <v>100</v>
      </c>
      <c r="AA1065" s="60">
        <v>1</v>
      </c>
      <c r="AB1065" s="62" t="s">
        <v>4131</v>
      </c>
      <c r="AC1065" s="62">
        <v>45062</v>
      </c>
      <c r="AD1065" s="60">
        <v>1</v>
      </c>
      <c r="AE1065" s="62" t="s">
        <v>4132</v>
      </c>
      <c r="AF1065" s="62">
        <v>45062</v>
      </c>
      <c r="AG1065" s="60" t="s">
        <v>79</v>
      </c>
      <c r="AH1065" s="60">
        <v>1</v>
      </c>
      <c r="AI1065" s="52">
        <f t="shared" si="1558"/>
        <v>2E-3</v>
      </c>
      <c r="AJ1065" s="52">
        <f t="shared" si="1646"/>
        <v>1</v>
      </c>
      <c r="AK1065" s="52"/>
      <c r="AL1065" s="239" t="str">
        <f t="shared" si="1577"/>
        <v/>
      </c>
      <c r="AM1065" s="239" t="str">
        <f t="shared" si="1578"/>
        <v/>
      </c>
      <c r="AN1065" s="239">
        <f t="shared" si="1579"/>
        <v>1</v>
      </c>
      <c r="AO1065" s="239" t="str">
        <f t="shared" si="1580"/>
        <v/>
      </c>
      <c r="AP1065" s="239" t="str">
        <f t="shared" si="1581"/>
        <v/>
      </c>
      <c r="AQ1065" s="239" t="str">
        <f t="shared" si="1582"/>
        <v/>
      </c>
      <c r="AR1065" s="239" t="str">
        <f t="shared" si="1583"/>
        <v/>
      </c>
      <c r="AS1065" s="239" t="str">
        <f t="shared" si="1584"/>
        <v/>
      </c>
      <c r="AT1065" s="239" t="str">
        <f t="shared" si="1585"/>
        <v/>
      </c>
      <c r="AU1065" s="239" t="str">
        <f t="shared" si="1559"/>
        <v/>
      </c>
      <c r="AV1065" s="239" t="str">
        <f t="shared" si="1560"/>
        <v/>
      </c>
      <c r="AW1065" s="239" t="str">
        <f t="shared" si="1561"/>
        <v/>
      </c>
      <c r="AX1065" s="239" t="str">
        <f t="shared" si="1562"/>
        <v/>
      </c>
      <c r="AY1065" s="239" t="str">
        <f t="shared" si="1563"/>
        <v/>
      </c>
      <c r="AZ1065" s="239" t="str">
        <f t="shared" si="1564"/>
        <v/>
      </c>
      <c r="BA1065" s="239" t="str">
        <f t="shared" si="1565"/>
        <v/>
      </c>
      <c r="BB1065" s="239" t="str">
        <f t="shared" si="1566"/>
        <v/>
      </c>
      <c r="BC1065" s="239" t="str">
        <f t="shared" si="1567"/>
        <v/>
      </c>
      <c r="BD1065" s="239" t="str">
        <f t="shared" si="1568"/>
        <v/>
      </c>
      <c r="BE1065" s="239" t="str">
        <f t="shared" si="1569"/>
        <v/>
      </c>
      <c r="BF1065" s="239" t="str">
        <f t="shared" si="1570"/>
        <v/>
      </c>
      <c r="BG1065" s="239" t="str">
        <f t="shared" si="1571"/>
        <v/>
      </c>
      <c r="BH1065" s="239" t="str">
        <f t="shared" si="1572"/>
        <v/>
      </c>
      <c r="BI1065" s="239" t="str">
        <f t="shared" si="1573"/>
        <v/>
      </c>
      <c r="BJ1065" s="239" t="str">
        <f t="shared" si="1574"/>
        <v/>
      </c>
      <c r="BK1065" s="239" t="str">
        <f t="shared" si="1575"/>
        <v/>
      </c>
      <c r="BL1065" s="239" t="str">
        <f t="shared" si="1576"/>
        <v/>
      </c>
      <c r="BN1065" s="239" t="str">
        <f t="shared" si="1586"/>
        <v/>
      </c>
      <c r="BO1065" s="239" t="str">
        <f t="shared" si="1587"/>
        <v/>
      </c>
      <c r="BP1065" s="239">
        <f t="shared" si="1588"/>
        <v>1</v>
      </c>
      <c r="BQ1065" s="239" t="str">
        <f t="shared" si="1589"/>
        <v/>
      </c>
      <c r="BR1065" s="239" t="str">
        <f t="shared" si="1590"/>
        <v/>
      </c>
      <c r="BS1065" s="239" t="str">
        <f t="shared" si="1591"/>
        <v/>
      </c>
      <c r="BT1065" s="239" t="str">
        <f t="shared" si="1592"/>
        <v/>
      </c>
      <c r="BU1065" s="239" t="str">
        <f t="shared" si="1593"/>
        <v/>
      </c>
      <c r="BV1065" s="239" t="str">
        <f t="shared" si="1594"/>
        <v/>
      </c>
      <c r="BW1065" s="239" t="str">
        <f t="shared" si="1595"/>
        <v/>
      </c>
      <c r="BX1065" s="239" t="str">
        <f t="shared" si="1596"/>
        <v/>
      </c>
      <c r="BY1065" s="239" t="str">
        <f t="shared" si="1597"/>
        <v/>
      </c>
      <c r="BZ1065" s="239" t="str">
        <f t="shared" si="1598"/>
        <v/>
      </c>
      <c r="CA1065" s="239" t="str">
        <f t="shared" si="1599"/>
        <v/>
      </c>
      <c r="CB1065" s="239" t="str">
        <f t="shared" si="1600"/>
        <v/>
      </c>
      <c r="CC1065" s="239" t="str">
        <f t="shared" si="1601"/>
        <v/>
      </c>
      <c r="CD1065" s="239" t="str">
        <f t="shared" si="1602"/>
        <v/>
      </c>
      <c r="CE1065" s="239" t="str">
        <f t="shared" si="1603"/>
        <v/>
      </c>
      <c r="CF1065" s="239" t="str">
        <f t="shared" si="1604"/>
        <v/>
      </c>
      <c r="CG1065" s="239" t="str">
        <f t="shared" si="1605"/>
        <v/>
      </c>
      <c r="CH1065" s="239" t="str">
        <f t="shared" si="1606"/>
        <v/>
      </c>
      <c r="CI1065" s="239" t="str">
        <f t="shared" si="1607"/>
        <v/>
      </c>
      <c r="CJ1065" s="239" t="str">
        <f t="shared" si="1608"/>
        <v/>
      </c>
      <c r="CK1065" s="239" t="str">
        <f t="shared" si="1609"/>
        <v/>
      </c>
      <c r="CL1065" s="239" t="str">
        <f t="shared" si="1610"/>
        <v/>
      </c>
      <c r="CM1065" s="239" t="str">
        <f t="shared" si="1611"/>
        <v/>
      </c>
      <c r="CN1065" s="239" t="str">
        <f t="shared" si="1612"/>
        <v/>
      </c>
      <c r="CP1065" s="239" t="str">
        <f t="shared" si="1613"/>
        <v/>
      </c>
      <c r="CQ1065" s="239" t="str">
        <f t="shared" si="1614"/>
        <v/>
      </c>
      <c r="CR1065" s="239" t="str">
        <f t="shared" si="1615"/>
        <v>2do trimestre</v>
      </c>
      <c r="CS1065" s="239" t="str">
        <f t="shared" si="1616"/>
        <v/>
      </c>
      <c r="CT1065" s="239" t="str">
        <f t="shared" si="1617"/>
        <v/>
      </c>
      <c r="CU1065" s="239" t="str">
        <f t="shared" si="1618"/>
        <v/>
      </c>
      <c r="CV1065" s="239" t="str">
        <f t="shared" si="1619"/>
        <v/>
      </c>
      <c r="CW1065" s="239" t="str">
        <f t="shared" si="1620"/>
        <v/>
      </c>
      <c r="CX1065" s="239" t="str">
        <f t="shared" si="1621"/>
        <v/>
      </c>
      <c r="CY1065" s="239" t="str">
        <f t="shared" si="1622"/>
        <v/>
      </c>
      <c r="CZ1065" s="239" t="str">
        <f t="shared" si="1623"/>
        <v/>
      </c>
      <c r="DA1065" s="239" t="str">
        <f t="shared" si="1624"/>
        <v/>
      </c>
      <c r="DB1065" s="239" t="str">
        <f t="shared" si="1625"/>
        <v/>
      </c>
      <c r="DC1065" s="239" t="str">
        <f t="shared" si="1626"/>
        <v/>
      </c>
      <c r="DD1065" s="239" t="str">
        <f t="shared" si="1627"/>
        <v/>
      </c>
      <c r="DE1065" s="239" t="str">
        <f t="shared" si="1628"/>
        <v/>
      </c>
      <c r="DF1065" s="239" t="str">
        <f t="shared" si="1629"/>
        <v/>
      </c>
      <c r="DG1065" s="239" t="str">
        <f t="shared" si="1630"/>
        <v/>
      </c>
      <c r="DH1065" s="239" t="str">
        <f t="shared" si="1631"/>
        <v/>
      </c>
      <c r="DI1065" s="239" t="str">
        <f t="shared" si="1632"/>
        <v/>
      </c>
      <c r="DJ1065" s="239" t="str">
        <f t="shared" si="1633"/>
        <v/>
      </c>
      <c r="DK1065" s="239" t="str">
        <f t="shared" si="1634"/>
        <v/>
      </c>
      <c r="DL1065" s="239" t="str">
        <f t="shared" si="1635"/>
        <v/>
      </c>
      <c r="DM1065" s="239" t="str">
        <f t="shared" si="1636"/>
        <v/>
      </c>
      <c r="DN1065" s="239" t="str">
        <f t="shared" si="1637"/>
        <v/>
      </c>
      <c r="DO1065" s="239" t="str">
        <f t="shared" si="1638"/>
        <v/>
      </c>
      <c r="DP1065" s="239" t="str">
        <f t="shared" si="1639"/>
        <v/>
      </c>
    </row>
    <row r="1066" spans="1:120" ht="35.25" hidden="1" customHeight="1" x14ac:dyDescent="0.25">
      <c r="A1066" s="53" t="s">
        <v>4512</v>
      </c>
      <c r="B1066" s="53">
        <v>6000</v>
      </c>
      <c r="C1066" s="53" t="s">
        <v>71</v>
      </c>
      <c r="D1066" s="53" t="s">
        <v>3728</v>
      </c>
      <c r="E1066" s="53">
        <v>6</v>
      </c>
      <c r="F1066" s="53" t="s">
        <v>4133</v>
      </c>
      <c r="G1066" s="53" t="str">
        <f t="shared" si="1642"/>
        <v>6000-24</v>
      </c>
      <c r="H1066" s="53" t="s">
        <v>94</v>
      </c>
      <c r="I1066" s="53" t="s">
        <v>196</v>
      </c>
      <c r="J1066" s="53" t="s">
        <v>80</v>
      </c>
      <c r="K1066" s="53" t="s">
        <v>80</v>
      </c>
      <c r="L1066" s="53" t="s">
        <v>80</v>
      </c>
      <c r="M1066" s="53" t="s">
        <v>80</v>
      </c>
      <c r="N1066" s="53" t="s">
        <v>80</v>
      </c>
      <c r="O1066" s="53" t="s">
        <v>80</v>
      </c>
      <c r="P1066" s="53" t="s">
        <v>4134</v>
      </c>
      <c r="Q1066" s="52">
        <v>0.1</v>
      </c>
      <c r="R1066" s="119">
        <f>+Q1066*Q1063</f>
        <v>2E-3</v>
      </c>
      <c r="S1066" s="53">
        <v>1</v>
      </c>
      <c r="T1066" s="53" t="s">
        <v>84</v>
      </c>
      <c r="U1066" s="53" t="s">
        <v>4135</v>
      </c>
      <c r="V1066" s="23">
        <v>45085</v>
      </c>
      <c r="W1066" s="23">
        <v>45097</v>
      </c>
      <c r="X1066" s="53" t="s">
        <v>2252</v>
      </c>
      <c r="Y1066" s="49" t="s">
        <v>167</v>
      </c>
      <c r="Z1066" s="59" t="s">
        <v>100</v>
      </c>
      <c r="AA1066" s="60">
        <v>1</v>
      </c>
      <c r="AB1066" s="62" t="s">
        <v>4136</v>
      </c>
      <c r="AC1066" s="62">
        <v>45097</v>
      </c>
      <c r="AD1066" s="60">
        <v>1</v>
      </c>
      <c r="AE1066" s="62" t="s">
        <v>4137</v>
      </c>
      <c r="AF1066" s="62">
        <v>45097</v>
      </c>
      <c r="AG1066" s="60" t="s">
        <v>79</v>
      </c>
      <c r="AH1066" s="60">
        <v>1</v>
      </c>
      <c r="AI1066" s="52">
        <f t="shared" si="1558"/>
        <v>2E-3</v>
      </c>
      <c r="AJ1066" s="52">
        <f t="shared" si="1646"/>
        <v>1</v>
      </c>
      <c r="AK1066" s="52"/>
      <c r="AL1066" s="239" t="str">
        <f t="shared" si="1577"/>
        <v/>
      </c>
      <c r="AM1066" s="239" t="str">
        <f t="shared" si="1578"/>
        <v/>
      </c>
      <c r="AN1066" s="239" t="str">
        <f t="shared" si="1579"/>
        <v/>
      </c>
      <c r="AO1066" s="239" t="str">
        <f t="shared" si="1580"/>
        <v/>
      </c>
      <c r="AP1066" s="239" t="str">
        <f t="shared" si="1581"/>
        <v/>
      </c>
      <c r="AQ1066" s="239" t="str">
        <f t="shared" si="1582"/>
        <v/>
      </c>
      <c r="AR1066" s="239" t="str">
        <f t="shared" si="1583"/>
        <v/>
      </c>
      <c r="AS1066" s="239" t="str">
        <f t="shared" si="1584"/>
        <v/>
      </c>
      <c r="AT1066" s="239" t="str">
        <f t="shared" si="1585"/>
        <v/>
      </c>
      <c r="AU1066" s="239" t="str">
        <f t="shared" si="1559"/>
        <v/>
      </c>
      <c r="AV1066" s="239" t="str">
        <f t="shared" si="1560"/>
        <v/>
      </c>
      <c r="AW1066" s="239" t="str">
        <f t="shared" si="1561"/>
        <v/>
      </c>
      <c r="AX1066" s="239" t="str">
        <f t="shared" si="1562"/>
        <v/>
      </c>
      <c r="AY1066" s="239" t="str">
        <f t="shared" si="1563"/>
        <v/>
      </c>
      <c r="AZ1066" s="239" t="str">
        <f t="shared" si="1564"/>
        <v/>
      </c>
      <c r="BA1066" s="239" t="str">
        <f t="shared" si="1565"/>
        <v/>
      </c>
      <c r="BB1066" s="239" t="str">
        <f t="shared" si="1566"/>
        <v/>
      </c>
      <c r="BC1066" s="239" t="str">
        <f t="shared" si="1567"/>
        <v/>
      </c>
      <c r="BD1066" s="239" t="str">
        <f t="shared" si="1568"/>
        <v/>
      </c>
      <c r="BE1066" s="239" t="str">
        <f t="shared" si="1569"/>
        <v/>
      </c>
      <c r="BF1066" s="239" t="str">
        <f t="shared" si="1570"/>
        <v/>
      </c>
      <c r="BG1066" s="239" t="str">
        <f t="shared" si="1571"/>
        <v/>
      </c>
      <c r="BH1066" s="239" t="str">
        <f t="shared" si="1572"/>
        <v/>
      </c>
      <c r="BI1066" s="239" t="str">
        <f t="shared" si="1573"/>
        <v/>
      </c>
      <c r="BJ1066" s="239" t="str">
        <f t="shared" si="1574"/>
        <v/>
      </c>
      <c r="BK1066" s="239" t="str">
        <f t="shared" si="1575"/>
        <v/>
      </c>
      <c r="BL1066" s="239" t="str">
        <f t="shared" si="1576"/>
        <v/>
      </c>
      <c r="BN1066" s="239" t="str">
        <f t="shared" si="1586"/>
        <v/>
      </c>
      <c r="BO1066" s="239" t="str">
        <f t="shared" si="1587"/>
        <v/>
      </c>
      <c r="BP1066" s="239" t="str">
        <f t="shared" si="1588"/>
        <v/>
      </c>
      <c r="BQ1066" s="239" t="str">
        <f t="shared" si="1589"/>
        <v/>
      </c>
      <c r="BR1066" s="239" t="str">
        <f t="shared" si="1590"/>
        <v/>
      </c>
      <c r="BS1066" s="239" t="str">
        <f t="shared" si="1591"/>
        <v/>
      </c>
      <c r="BT1066" s="239" t="str">
        <f t="shared" si="1592"/>
        <v/>
      </c>
      <c r="BU1066" s="239" t="str">
        <f t="shared" si="1593"/>
        <v/>
      </c>
      <c r="BV1066" s="239" t="str">
        <f t="shared" si="1594"/>
        <v/>
      </c>
      <c r="BW1066" s="239" t="str">
        <f t="shared" si="1595"/>
        <v/>
      </c>
      <c r="BX1066" s="239" t="str">
        <f t="shared" si="1596"/>
        <v/>
      </c>
      <c r="BY1066" s="239" t="str">
        <f t="shared" si="1597"/>
        <v/>
      </c>
      <c r="BZ1066" s="239" t="str">
        <f t="shared" si="1598"/>
        <v/>
      </c>
      <c r="CA1066" s="239" t="str">
        <f t="shared" si="1599"/>
        <v/>
      </c>
      <c r="CB1066" s="239" t="str">
        <f t="shared" si="1600"/>
        <v/>
      </c>
      <c r="CC1066" s="239" t="str">
        <f t="shared" si="1601"/>
        <v/>
      </c>
      <c r="CD1066" s="239" t="str">
        <f t="shared" si="1602"/>
        <v/>
      </c>
      <c r="CE1066" s="239" t="str">
        <f t="shared" si="1603"/>
        <v/>
      </c>
      <c r="CF1066" s="239" t="str">
        <f t="shared" si="1604"/>
        <v/>
      </c>
      <c r="CG1066" s="239" t="str">
        <f t="shared" si="1605"/>
        <v/>
      </c>
      <c r="CH1066" s="239" t="str">
        <f t="shared" si="1606"/>
        <v/>
      </c>
      <c r="CI1066" s="239" t="str">
        <f t="shared" si="1607"/>
        <v/>
      </c>
      <c r="CJ1066" s="239" t="str">
        <f t="shared" si="1608"/>
        <v/>
      </c>
      <c r="CK1066" s="239" t="str">
        <f t="shared" si="1609"/>
        <v/>
      </c>
      <c r="CL1066" s="239" t="str">
        <f t="shared" si="1610"/>
        <v/>
      </c>
      <c r="CM1066" s="239" t="str">
        <f t="shared" si="1611"/>
        <v/>
      </c>
      <c r="CN1066" s="239" t="str">
        <f t="shared" si="1612"/>
        <v/>
      </c>
      <c r="CP1066" s="239" t="str">
        <f t="shared" si="1613"/>
        <v/>
      </c>
      <c r="CQ1066" s="239" t="str">
        <f t="shared" si="1614"/>
        <v/>
      </c>
      <c r="CR1066" s="239" t="str">
        <f t="shared" si="1615"/>
        <v/>
      </c>
      <c r="CS1066" s="239" t="str">
        <f t="shared" si="1616"/>
        <v/>
      </c>
      <c r="CT1066" s="239" t="str">
        <f t="shared" si="1617"/>
        <v/>
      </c>
      <c r="CU1066" s="239" t="str">
        <f t="shared" si="1618"/>
        <v/>
      </c>
      <c r="CV1066" s="239" t="str">
        <f t="shared" si="1619"/>
        <v/>
      </c>
      <c r="CW1066" s="239" t="str">
        <f t="shared" si="1620"/>
        <v/>
      </c>
      <c r="CX1066" s="239" t="str">
        <f t="shared" si="1621"/>
        <v/>
      </c>
      <c r="CY1066" s="239" t="str">
        <f t="shared" si="1622"/>
        <v/>
      </c>
      <c r="CZ1066" s="239" t="str">
        <f t="shared" si="1623"/>
        <v/>
      </c>
      <c r="DA1066" s="239" t="str">
        <f t="shared" si="1624"/>
        <v/>
      </c>
      <c r="DB1066" s="239" t="str">
        <f t="shared" si="1625"/>
        <v/>
      </c>
      <c r="DC1066" s="239" t="str">
        <f t="shared" si="1626"/>
        <v/>
      </c>
      <c r="DD1066" s="239" t="str">
        <f t="shared" si="1627"/>
        <v/>
      </c>
      <c r="DE1066" s="239" t="str">
        <f t="shared" si="1628"/>
        <v/>
      </c>
      <c r="DF1066" s="239" t="str">
        <f t="shared" si="1629"/>
        <v/>
      </c>
      <c r="DG1066" s="239" t="str">
        <f t="shared" si="1630"/>
        <v/>
      </c>
      <c r="DH1066" s="239" t="str">
        <f t="shared" si="1631"/>
        <v/>
      </c>
      <c r="DI1066" s="239" t="str">
        <f t="shared" si="1632"/>
        <v/>
      </c>
      <c r="DJ1066" s="239" t="str">
        <f t="shared" si="1633"/>
        <v/>
      </c>
      <c r="DK1066" s="239" t="str">
        <f t="shared" si="1634"/>
        <v/>
      </c>
      <c r="DL1066" s="239" t="str">
        <f t="shared" si="1635"/>
        <v/>
      </c>
      <c r="DM1066" s="239" t="str">
        <f t="shared" si="1636"/>
        <v/>
      </c>
      <c r="DN1066" s="239" t="str">
        <f t="shared" si="1637"/>
        <v/>
      </c>
      <c r="DO1066" s="239" t="str">
        <f t="shared" si="1638"/>
        <v/>
      </c>
      <c r="DP1066" s="239" t="str">
        <f t="shared" si="1639"/>
        <v/>
      </c>
    </row>
    <row r="1067" spans="1:120" ht="35.25" hidden="1" customHeight="1" x14ac:dyDescent="0.25">
      <c r="A1067" s="53" t="s">
        <v>4512</v>
      </c>
      <c r="B1067" s="53">
        <v>6000</v>
      </c>
      <c r="C1067" s="53" t="s">
        <v>71</v>
      </c>
      <c r="D1067" s="53" t="s">
        <v>3728</v>
      </c>
      <c r="E1067" s="53">
        <v>6</v>
      </c>
      <c r="F1067" s="53" t="s">
        <v>4138</v>
      </c>
      <c r="G1067" s="53" t="str">
        <f t="shared" si="1642"/>
        <v>6000-24</v>
      </c>
      <c r="H1067" s="53" t="s">
        <v>94</v>
      </c>
      <c r="I1067" s="53" t="s">
        <v>196</v>
      </c>
      <c r="J1067" s="53" t="s">
        <v>80</v>
      </c>
      <c r="K1067" s="53" t="s">
        <v>80</v>
      </c>
      <c r="L1067" s="53" t="s">
        <v>80</v>
      </c>
      <c r="M1067" s="53" t="s">
        <v>80</v>
      </c>
      <c r="N1067" s="53" t="s">
        <v>80</v>
      </c>
      <c r="O1067" s="53" t="s">
        <v>80</v>
      </c>
      <c r="P1067" s="53" t="s">
        <v>4139</v>
      </c>
      <c r="Q1067" s="52">
        <v>0.15</v>
      </c>
      <c r="R1067" s="119">
        <f>+Q1067*Q1063</f>
        <v>3.0000000000000001E-3</v>
      </c>
      <c r="S1067" s="53">
        <v>1</v>
      </c>
      <c r="T1067" s="53" t="s">
        <v>84</v>
      </c>
      <c r="U1067" s="53" t="s">
        <v>4140</v>
      </c>
      <c r="V1067" s="23">
        <v>45098</v>
      </c>
      <c r="W1067" s="23">
        <v>45103</v>
      </c>
      <c r="X1067" s="53" t="s">
        <v>246</v>
      </c>
      <c r="Y1067" s="49" t="s">
        <v>167</v>
      </c>
      <c r="Z1067" s="59" t="s">
        <v>100</v>
      </c>
      <c r="AA1067" s="60">
        <v>1</v>
      </c>
      <c r="AB1067" s="62" t="s">
        <v>4141</v>
      </c>
      <c r="AC1067" s="62">
        <v>45098</v>
      </c>
      <c r="AD1067" s="60">
        <v>1</v>
      </c>
      <c r="AE1067" s="62" t="s">
        <v>4142</v>
      </c>
      <c r="AF1067" s="62">
        <v>45098</v>
      </c>
      <c r="AG1067" s="60" t="s">
        <v>79</v>
      </c>
      <c r="AH1067" s="60">
        <v>1</v>
      </c>
      <c r="AI1067" s="52">
        <f t="shared" si="1558"/>
        <v>3.0000000000000001E-3</v>
      </c>
      <c r="AJ1067" s="52">
        <f t="shared" si="1646"/>
        <v>1</v>
      </c>
      <c r="AK1067" s="52"/>
      <c r="AL1067" s="239" t="str">
        <f t="shared" si="1577"/>
        <v/>
      </c>
      <c r="AM1067" s="239" t="str">
        <f t="shared" si="1578"/>
        <v/>
      </c>
      <c r="AN1067" s="239">
        <f t="shared" si="1579"/>
        <v>1</v>
      </c>
      <c r="AO1067" s="239" t="str">
        <f t="shared" si="1580"/>
        <v/>
      </c>
      <c r="AP1067" s="239" t="str">
        <f t="shared" si="1581"/>
        <v/>
      </c>
      <c r="AQ1067" s="239" t="str">
        <f t="shared" si="1582"/>
        <v/>
      </c>
      <c r="AR1067" s="239" t="str">
        <f t="shared" si="1583"/>
        <v/>
      </c>
      <c r="AS1067" s="239" t="str">
        <f t="shared" si="1584"/>
        <v/>
      </c>
      <c r="AT1067" s="239" t="str">
        <f t="shared" si="1585"/>
        <v/>
      </c>
      <c r="AU1067" s="239" t="str">
        <f t="shared" si="1559"/>
        <v/>
      </c>
      <c r="AV1067" s="239" t="str">
        <f t="shared" si="1560"/>
        <v/>
      </c>
      <c r="AW1067" s="239" t="str">
        <f t="shared" si="1561"/>
        <v/>
      </c>
      <c r="AX1067" s="239" t="str">
        <f t="shared" si="1562"/>
        <v/>
      </c>
      <c r="AY1067" s="239" t="str">
        <f t="shared" si="1563"/>
        <v/>
      </c>
      <c r="AZ1067" s="239" t="str">
        <f t="shared" si="1564"/>
        <v/>
      </c>
      <c r="BA1067" s="239" t="str">
        <f t="shared" si="1565"/>
        <v/>
      </c>
      <c r="BB1067" s="239" t="str">
        <f t="shared" si="1566"/>
        <v/>
      </c>
      <c r="BC1067" s="239" t="str">
        <f t="shared" si="1567"/>
        <v/>
      </c>
      <c r="BD1067" s="239" t="str">
        <f t="shared" si="1568"/>
        <v/>
      </c>
      <c r="BE1067" s="239" t="str">
        <f t="shared" si="1569"/>
        <v/>
      </c>
      <c r="BF1067" s="239" t="str">
        <f t="shared" si="1570"/>
        <v/>
      </c>
      <c r="BG1067" s="239" t="str">
        <f t="shared" si="1571"/>
        <v/>
      </c>
      <c r="BH1067" s="239" t="str">
        <f t="shared" si="1572"/>
        <v/>
      </c>
      <c r="BI1067" s="239" t="str">
        <f t="shared" si="1573"/>
        <v/>
      </c>
      <c r="BJ1067" s="239" t="str">
        <f t="shared" si="1574"/>
        <v/>
      </c>
      <c r="BK1067" s="239" t="str">
        <f t="shared" si="1575"/>
        <v/>
      </c>
      <c r="BL1067" s="239" t="str">
        <f t="shared" si="1576"/>
        <v/>
      </c>
      <c r="BN1067" s="239" t="str">
        <f t="shared" si="1586"/>
        <v/>
      </c>
      <c r="BO1067" s="239" t="str">
        <f t="shared" si="1587"/>
        <v/>
      </c>
      <c r="BP1067" s="239">
        <f t="shared" si="1588"/>
        <v>1</v>
      </c>
      <c r="BQ1067" s="239" t="str">
        <f t="shared" si="1589"/>
        <v/>
      </c>
      <c r="BR1067" s="239" t="str">
        <f t="shared" si="1590"/>
        <v/>
      </c>
      <c r="BS1067" s="239" t="str">
        <f t="shared" si="1591"/>
        <v/>
      </c>
      <c r="BT1067" s="239" t="str">
        <f t="shared" si="1592"/>
        <v/>
      </c>
      <c r="BU1067" s="239" t="str">
        <f t="shared" si="1593"/>
        <v/>
      </c>
      <c r="BV1067" s="239" t="str">
        <f t="shared" si="1594"/>
        <v/>
      </c>
      <c r="BW1067" s="239" t="str">
        <f t="shared" si="1595"/>
        <v/>
      </c>
      <c r="BX1067" s="239" t="str">
        <f t="shared" si="1596"/>
        <v/>
      </c>
      <c r="BY1067" s="239" t="str">
        <f t="shared" si="1597"/>
        <v/>
      </c>
      <c r="BZ1067" s="239" t="str">
        <f t="shared" si="1598"/>
        <v/>
      </c>
      <c r="CA1067" s="239" t="str">
        <f t="shared" si="1599"/>
        <v/>
      </c>
      <c r="CB1067" s="239" t="str">
        <f t="shared" si="1600"/>
        <v/>
      </c>
      <c r="CC1067" s="239" t="str">
        <f t="shared" si="1601"/>
        <v/>
      </c>
      <c r="CD1067" s="239" t="str">
        <f t="shared" si="1602"/>
        <v/>
      </c>
      <c r="CE1067" s="239" t="str">
        <f t="shared" si="1603"/>
        <v/>
      </c>
      <c r="CF1067" s="239" t="str">
        <f t="shared" si="1604"/>
        <v/>
      </c>
      <c r="CG1067" s="239" t="str">
        <f t="shared" si="1605"/>
        <v/>
      </c>
      <c r="CH1067" s="239" t="str">
        <f t="shared" si="1606"/>
        <v/>
      </c>
      <c r="CI1067" s="239" t="str">
        <f t="shared" si="1607"/>
        <v/>
      </c>
      <c r="CJ1067" s="239" t="str">
        <f t="shared" si="1608"/>
        <v/>
      </c>
      <c r="CK1067" s="239" t="str">
        <f t="shared" si="1609"/>
        <v/>
      </c>
      <c r="CL1067" s="239" t="str">
        <f t="shared" si="1610"/>
        <v/>
      </c>
      <c r="CM1067" s="239" t="str">
        <f t="shared" si="1611"/>
        <v/>
      </c>
      <c r="CN1067" s="239" t="str">
        <f t="shared" si="1612"/>
        <v/>
      </c>
      <c r="CP1067" s="239" t="str">
        <f t="shared" si="1613"/>
        <v/>
      </c>
      <c r="CQ1067" s="239" t="str">
        <f t="shared" si="1614"/>
        <v/>
      </c>
      <c r="CR1067" s="239" t="str">
        <f t="shared" si="1615"/>
        <v>2do trimestre</v>
      </c>
      <c r="CS1067" s="239" t="str">
        <f t="shared" si="1616"/>
        <v/>
      </c>
      <c r="CT1067" s="239" t="str">
        <f t="shared" si="1617"/>
        <v/>
      </c>
      <c r="CU1067" s="239" t="str">
        <f t="shared" si="1618"/>
        <v/>
      </c>
      <c r="CV1067" s="239" t="str">
        <f t="shared" si="1619"/>
        <v/>
      </c>
      <c r="CW1067" s="239" t="str">
        <f t="shared" si="1620"/>
        <v/>
      </c>
      <c r="CX1067" s="239" t="str">
        <f t="shared" si="1621"/>
        <v/>
      </c>
      <c r="CY1067" s="239" t="str">
        <f t="shared" si="1622"/>
        <v/>
      </c>
      <c r="CZ1067" s="239" t="str">
        <f t="shared" si="1623"/>
        <v/>
      </c>
      <c r="DA1067" s="239" t="str">
        <f t="shared" si="1624"/>
        <v/>
      </c>
      <c r="DB1067" s="239" t="str">
        <f t="shared" si="1625"/>
        <v/>
      </c>
      <c r="DC1067" s="239" t="str">
        <f t="shared" si="1626"/>
        <v/>
      </c>
      <c r="DD1067" s="239" t="str">
        <f t="shared" si="1627"/>
        <v/>
      </c>
      <c r="DE1067" s="239" t="str">
        <f t="shared" si="1628"/>
        <v/>
      </c>
      <c r="DF1067" s="239" t="str">
        <f t="shared" si="1629"/>
        <v/>
      </c>
      <c r="DG1067" s="239" t="str">
        <f t="shared" si="1630"/>
        <v/>
      </c>
      <c r="DH1067" s="239" t="str">
        <f t="shared" si="1631"/>
        <v/>
      </c>
      <c r="DI1067" s="239" t="str">
        <f t="shared" si="1632"/>
        <v/>
      </c>
      <c r="DJ1067" s="239" t="str">
        <f t="shared" si="1633"/>
        <v/>
      </c>
      <c r="DK1067" s="239" t="str">
        <f t="shared" si="1634"/>
        <v/>
      </c>
      <c r="DL1067" s="239" t="str">
        <f t="shared" si="1635"/>
        <v/>
      </c>
      <c r="DM1067" s="239" t="str">
        <f t="shared" si="1636"/>
        <v/>
      </c>
      <c r="DN1067" s="239" t="str">
        <f t="shared" si="1637"/>
        <v/>
      </c>
      <c r="DO1067" s="239" t="str">
        <f t="shared" si="1638"/>
        <v/>
      </c>
      <c r="DP1067" s="239" t="str">
        <f t="shared" si="1639"/>
        <v/>
      </c>
    </row>
    <row r="1068" spans="1:120" ht="35.25" hidden="1" customHeight="1" x14ac:dyDescent="0.25">
      <c r="A1068" s="53" t="s">
        <v>4512</v>
      </c>
      <c r="B1068" s="53">
        <v>6000</v>
      </c>
      <c r="C1068" s="53" t="s">
        <v>71</v>
      </c>
      <c r="D1068" s="53" t="s">
        <v>3728</v>
      </c>
      <c r="E1068" s="53">
        <v>6</v>
      </c>
      <c r="F1068" s="53" t="s">
        <v>4143</v>
      </c>
      <c r="G1068" s="53" t="str">
        <f t="shared" si="1642"/>
        <v>6000-24</v>
      </c>
      <c r="H1068" s="53" t="s">
        <v>94</v>
      </c>
      <c r="I1068" s="53" t="s">
        <v>196</v>
      </c>
      <c r="J1068" s="53" t="s">
        <v>80</v>
      </c>
      <c r="K1068" s="53" t="s">
        <v>80</v>
      </c>
      <c r="L1068" s="53" t="s">
        <v>80</v>
      </c>
      <c r="M1068" s="53" t="s">
        <v>80</v>
      </c>
      <c r="N1068" s="53" t="s">
        <v>80</v>
      </c>
      <c r="O1068" s="53" t="s">
        <v>80</v>
      </c>
      <c r="P1068" s="53" t="s">
        <v>4144</v>
      </c>
      <c r="Q1068" s="52">
        <v>0.15</v>
      </c>
      <c r="R1068" s="119">
        <f>+Q1068*Q1063</f>
        <v>3.0000000000000001E-3</v>
      </c>
      <c r="S1068" s="53">
        <v>1</v>
      </c>
      <c r="T1068" s="53" t="s">
        <v>84</v>
      </c>
      <c r="U1068" s="53" t="s">
        <v>4145</v>
      </c>
      <c r="V1068" s="23">
        <v>45120</v>
      </c>
      <c r="W1068" s="23">
        <v>45141</v>
      </c>
      <c r="X1068" s="53" t="s">
        <v>2252</v>
      </c>
      <c r="Y1068" s="49" t="s">
        <v>202</v>
      </c>
      <c r="Z1068" s="59" t="s">
        <v>100</v>
      </c>
      <c r="AA1068" s="60">
        <v>1</v>
      </c>
      <c r="AB1068" s="60" t="s">
        <v>4146</v>
      </c>
      <c r="AC1068" s="69">
        <v>45141</v>
      </c>
      <c r="AD1068" s="60">
        <v>1</v>
      </c>
      <c r="AE1068" s="60" t="s">
        <v>4147</v>
      </c>
      <c r="AF1068" s="69">
        <v>45141</v>
      </c>
      <c r="AG1068" s="60" t="s">
        <v>79</v>
      </c>
      <c r="AH1068" s="60">
        <v>1</v>
      </c>
      <c r="AI1068" s="52">
        <f t="shared" si="1558"/>
        <v>3.0000000000000001E-3</v>
      </c>
      <c r="AJ1068" s="52">
        <f t="shared" si="1646"/>
        <v>1</v>
      </c>
      <c r="AK1068" s="52"/>
      <c r="AL1068" s="239" t="str">
        <f t="shared" si="1577"/>
        <v/>
      </c>
      <c r="AM1068" s="239" t="str">
        <f t="shared" si="1578"/>
        <v/>
      </c>
      <c r="AN1068" s="239" t="str">
        <f t="shared" si="1579"/>
        <v/>
      </c>
      <c r="AO1068" s="239" t="str">
        <f t="shared" si="1580"/>
        <v/>
      </c>
      <c r="AP1068" s="239" t="str">
        <f t="shared" si="1581"/>
        <v/>
      </c>
      <c r="AQ1068" s="239" t="str">
        <f t="shared" si="1582"/>
        <v/>
      </c>
      <c r="AR1068" s="239" t="str">
        <f t="shared" si="1583"/>
        <v/>
      </c>
      <c r="AS1068" s="239" t="str">
        <f t="shared" si="1584"/>
        <v/>
      </c>
      <c r="AT1068" s="239" t="str">
        <f t="shared" si="1585"/>
        <v/>
      </c>
      <c r="AU1068" s="239" t="str">
        <f t="shared" si="1559"/>
        <v/>
      </c>
      <c r="AV1068" s="239" t="str">
        <f t="shared" si="1560"/>
        <v/>
      </c>
      <c r="AW1068" s="239" t="str">
        <f t="shared" si="1561"/>
        <v/>
      </c>
      <c r="AX1068" s="239" t="str">
        <f t="shared" si="1562"/>
        <v/>
      </c>
      <c r="AY1068" s="239" t="str">
        <f t="shared" si="1563"/>
        <v/>
      </c>
      <c r="AZ1068" s="239" t="str">
        <f t="shared" si="1564"/>
        <v/>
      </c>
      <c r="BA1068" s="239" t="str">
        <f t="shared" si="1565"/>
        <v/>
      </c>
      <c r="BB1068" s="239" t="str">
        <f t="shared" si="1566"/>
        <v/>
      </c>
      <c r="BC1068" s="239" t="str">
        <f t="shared" si="1567"/>
        <v/>
      </c>
      <c r="BD1068" s="239" t="str">
        <f t="shared" si="1568"/>
        <v/>
      </c>
      <c r="BE1068" s="239" t="str">
        <f t="shared" si="1569"/>
        <v/>
      </c>
      <c r="BF1068" s="239" t="str">
        <f t="shared" si="1570"/>
        <v/>
      </c>
      <c r="BG1068" s="239" t="str">
        <f t="shared" si="1571"/>
        <v/>
      </c>
      <c r="BH1068" s="239" t="str">
        <f t="shared" si="1572"/>
        <v/>
      </c>
      <c r="BI1068" s="239" t="str">
        <f t="shared" si="1573"/>
        <v/>
      </c>
      <c r="BJ1068" s="239" t="str">
        <f t="shared" si="1574"/>
        <v/>
      </c>
      <c r="BK1068" s="239" t="str">
        <f t="shared" si="1575"/>
        <v/>
      </c>
      <c r="BL1068" s="239" t="str">
        <f t="shared" si="1576"/>
        <v/>
      </c>
      <c r="BN1068" s="239" t="str">
        <f t="shared" si="1586"/>
        <v/>
      </c>
      <c r="BO1068" s="239" t="str">
        <f t="shared" si="1587"/>
        <v/>
      </c>
      <c r="BP1068" s="239" t="str">
        <f t="shared" si="1588"/>
        <v/>
      </c>
      <c r="BQ1068" s="239" t="str">
        <f t="shared" si="1589"/>
        <v/>
      </c>
      <c r="BR1068" s="239" t="str">
        <f t="shared" si="1590"/>
        <v/>
      </c>
      <c r="BS1068" s="239" t="str">
        <f t="shared" si="1591"/>
        <v/>
      </c>
      <c r="BT1068" s="239" t="str">
        <f t="shared" si="1592"/>
        <v/>
      </c>
      <c r="BU1068" s="239" t="str">
        <f t="shared" si="1593"/>
        <v/>
      </c>
      <c r="BV1068" s="239" t="str">
        <f t="shared" si="1594"/>
        <v/>
      </c>
      <c r="BW1068" s="239" t="str">
        <f t="shared" si="1595"/>
        <v/>
      </c>
      <c r="BX1068" s="239" t="str">
        <f t="shared" si="1596"/>
        <v/>
      </c>
      <c r="BY1068" s="239" t="str">
        <f t="shared" si="1597"/>
        <v/>
      </c>
      <c r="BZ1068" s="239" t="str">
        <f t="shared" si="1598"/>
        <v/>
      </c>
      <c r="CA1068" s="239" t="str">
        <f t="shared" si="1599"/>
        <v/>
      </c>
      <c r="CB1068" s="239" t="str">
        <f t="shared" si="1600"/>
        <v/>
      </c>
      <c r="CC1068" s="239" t="str">
        <f t="shared" si="1601"/>
        <v/>
      </c>
      <c r="CD1068" s="239" t="str">
        <f t="shared" si="1602"/>
        <v/>
      </c>
      <c r="CE1068" s="239" t="str">
        <f t="shared" si="1603"/>
        <v/>
      </c>
      <c r="CF1068" s="239" t="str">
        <f t="shared" si="1604"/>
        <v/>
      </c>
      <c r="CG1068" s="239" t="str">
        <f t="shared" si="1605"/>
        <v/>
      </c>
      <c r="CH1068" s="239" t="str">
        <f t="shared" si="1606"/>
        <v/>
      </c>
      <c r="CI1068" s="239" t="str">
        <f t="shared" si="1607"/>
        <v/>
      </c>
      <c r="CJ1068" s="239" t="str">
        <f t="shared" si="1608"/>
        <v/>
      </c>
      <c r="CK1068" s="239" t="str">
        <f t="shared" si="1609"/>
        <v/>
      </c>
      <c r="CL1068" s="239" t="str">
        <f t="shared" si="1610"/>
        <v/>
      </c>
      <c r="CM1068" s="239" t="str">
        <f t="shared" si="1611"/>
        <v/>
      </c>
      <c r="CN1068" s="239" t="str">
        <f t="shared" si="1612"/>
        <v/>
      </c>
      <c r="CP1068" s="239" t="str">
        <f t="shared" si="1613"/>
        <v/>
      </c>
      <c r="CQ1068" s="239" t="str">
        <f t="shared" si="1614"/>
        <v/>
      </c>
      <c r="CR1068" s="239" t="str">
        <f t="shared" si="1615"/>
        <v/>
      </c>
      <c r="CS1068" s="239" t="str">
        <f t="shared" si="1616"/>
        <v/>
      </c>
      <c r="CT1068" s="239" t="str">
        <f t="shared" si="1617"/>
        <v/>
      </c>
      <c r="CU1068" s="239" t="str">
        <f t="shared" si="1618"/>
        <v/>
      </c>
      <c r="CV1068" s="239" t="str">
        <f t="shared" si="1619"/>
        <v/>
      </c>
      <c r="CW1068" s="239" t="str">
        <f t="shared" si="1620"/>
        <v/>
      </c>
      <c r="CX1068" s="239" t="str">
        <f t="shared" si="1621"/>
        <v/>
      </c>
      <c r="CY1068" s="239" t="str">
        <f t="shared" si="1622"/>
        <v/>
      </c>
      <c r="CZ1068" s="239" t="str">
        <f t="shared" si="1623"/>
        <v/>
      </c>
      <c r="DA1068" s="239" t="str">
        <f t="shared" si="1624"/>
        <v/>
      </c>
      <c r="DB1068" s="239" t="str">
        <f t="shared" si="1625"/>
        <v/>
      </c>
      <c r="DC1068" s="239" t="str">
        <f t="shared" si="1626"/>
        <v/>
      </c>
      <c r="DD1068" s="239" t="str">
        <f t="shared" si="1627"/>
        <v/>
      </c>
      <c r="DE1068" s="239" t="str">
        <f t="shared" si="1628"/>
        <v/>
      </c>
      <c r="DF1068" s="239" t="str">
        <f t="shared" si="1629"/>
        <v/>
      </c>
      <c r="DG1068" s="239" t="str">
        <f t="shared" si="1630"/>
        <v/>
      </c>
      <c r="DH1068" s="239" t="str">
        <f t="shared" si="1631"/>
        <v/>
      </c>
      <c r="DI1068" s="239" t="str">
        <f t="shared" si="1632"/>
        <v/>
      </c>
      <c r="DJ1068" s="239" t="str">
        <f t="shared" si="1633"/>
        <v/>
      </c>
      <c r="DK1068" s="239" t="str">
        <f t="shared" si="1634"/>
        <v/>
      </c>
      <c r="DL1068" s="239" t="str">
        <f t="shared" si="1635"/>
        <v/>
      </c>
      <c r="DM1068" s="239" t="str">
        <f t="shared" si="1636"/>
        <v/>
      </c>
      <c r="DN1068" s="239" t="str">
        <f t="shared" si="1637"/>
        <v/>
      </c>
      <c r="DO1068" s="239" t="str">
        <f t="shared" si="1638"/>
        <v/>
      </c>
      <c r="DP1068" s="239" t="str">
        <f t="shared" si="1639"/>
        <v/>
      </c>
    </row>
    <row r="1069" spans="1:120" ht="35.25" hidden="1" customHeight="1" x14ac:dyDescent="0.25">
      <c r="A1069" s="53" t="s">
        <v>4512</v>
      </c>
      <c r="B1069" s="53">
        <v>6000</v>
      </c>
      <c r="C1069" s="53" t="s">
        <v>71</v>
      </c>
      <c r="D1069" s="53" t="s">
        <v>3728</v>
      </c>
      <c r="E1069" s="53">
        <v>6</v>
      </c>
      <c r="F1069" s="53" t="s">
        <v>4148</v>
      </c>
      <c r="G1069" s="53" t="str">
        <f t="shared" si="1642"/>
        <v>6000-24</v>
      </c>
      <c r="H1069" s="53" t="s">
        <v>94</v>
      </c>
      <c r="I1069" s="53" t="s">
        <v>196</v>
      </c>
      <c r="J1069" s="53" t="s">
        <v>80</v>
      </c>
      <c r="K1069" s="53" t="s">
        <v>80</v>
      </c>
      <c r="L1069" s="53" t="s">
        <v>80</v>
      </c>
      <c r="M1069" s="53" t="s">
        <v>80</v>
      </c>
      <c r="N1069" s="53" t="s">
        <v>80</v>
      </c>
      <c r="O1069" s="53" t="s">
        <v>80</v>
      </c>
      <c r="P1069" s="53" t="s">
        <v>4149</v>
      </c>
      <c r="Q1069" s="52">
        <v>0.2</v>
      </c>
      <c r="R1069" s="119">
        <f>+Q1069*Q1063</f>
        <v>4.0000000000000001E-3</v>
      </c>
      <c r="S1069" s="53">
        <v>1</v>
      </c>
      <c r="T1069" s="53" t="s">
        <v>84</v>
      </c>
      <c r="U1069" s="53" t="s">
        <v>3999</v>
      </c>
      <c r="V1069" s="23">
        <v>45146</v>
      </c>
      <c r="W1069" s="23">
        <v>45149</v>
      </c>
      <c r="X1069" s="53" t="s">
        <v>2252</v>
      </c>
      <c r="Y1069" s="49" t="s">
        <v>202</v>
      </c>
      <c r="Z1069" s="59" t="s">
        <v>100</v>
      </c>
      <c r="AA1069" s="60">
        <v>1</v>
      </c>
      <c r="AB1069" s="60" t="s">
        <v>4150</v>
      </c>
      <c r="AC1069" s="69">
        <v>45148</v>
      </c>
      <c r="AD1069" s="60">
        <v>1</v>
      </c>
      <c r="AE1069" s="60" t="s">
        <v>4151</v>
      </c>
      <c r="AF1069" s="69">
        <v>45148</v>
      </c>
      <c r="AG1069" s="60" t="s">
        <v>79</v>
      </c>
      <c r="AH1069" s="60">
        <v>1</v>
      </c>
      <c r="AI1069" s="52">
        <f t="shared" si="1558"/>
        <v>4.0000000000000001E-3</v>
      </c>
      <c r="AJ1069" s="52">
        <f t="shared" si="1646"/>
        <v>1</v>
      </c>
      <c r="AK1069" s="52"/>
      <c r="AL1069" s="239" t="str">
        <f t="shared" si="1577"/>
        <v/>
      </c>
      <c r="AM1069" s="239" t="str">
        <f t="shared" si="1578"/>
        <v/>
      </c>
      <c r="AN1069" s="239" t="str">
        <f t="shared" si="1579"/>
        <v/>
      </c>
      <c r="AO1069" s="239" t="str">
        <f t="shared" si="1580"/>
        <v/>
      </c>
      <c r="AP1069" s="239" t="str">
        <f t="shared" si="1581"/>
        <v/>
      </c>
      <c r="AQ1069" s="239" t="str">
        <f t="shared" si="1582"/>
        <v/>
      </c>
      <c r="AR1069" s="239" t="str">
        <f t="shared" si="1583"/>
        <v/>
      </c>
      <c r="AS1069" s="239" t="str">
        <f t="shared" si="1584"/>
        <v/>
      </c>
      <c r="AT1069" s="239" t="str">
        <f t="shared" si="1585"/>
        <v/>
      </c>
      <c r="AU1069" s="239" t="str">
        <f t="shared" si="1559"/>
        <v/>
      </c>
      <c r="AV1069" s="239" t="str">
        <f t="shared" si="1560"/>
        <v/>
      </c>
      <c r="AW1069" s="239" t="str">
        <f t="shared" si="1561"/>
        <v/>
      </c>
      <c r="AX1069" s="239" t="str">
        <f t="shared" si="1562"/>
        <v/>
      </c>
      <c r="AY1069" s="239" t="str">
        <f t="shared" si="1563"/>
        <v/>
      </c>
      <c r="AZ1069" s="239" t="str">
        <f t="shared" si="1564"/>
        <v/>
      </c>
      <c r="BA1069" s="239" t="str">
        <f t="shared" si="1565"/>
        <v/>
      </c>
      <c r="BB1069" s="239" t="str">
        <f t="shared" si="1566"/>
        <v/>
      </c>
      <c r="BC1069" s="239" t="str">
        <f t="shared" si="1567"/>
        <v/>
      </c>
      <c r="BD1069" s="239" t="str">
        <f t="shared" si="1568"/>
        <v/>
      </c>
      <c r="BE1069" s="239" t="str">
        <f t="shared" si="1569"/>
        <v/>
      </c>
      <c r="BF1069" s="239" t="str">
        <f t="shared" si="1570"/>
        <v/>
      </c>
      <c r="BG1069" s="239" t="str">
        <f t="shared" si="1571"/>
        <v/>
      </c>
      <c r="BH1069" s="239" t="str">
        <f t="shared" si="1572"/>
        <v/>
      </c>
      <c r="BI1069" s="239" t="str">
        <f t="shared" si="1573"/>
        <v/>
      </c>
      <c r="BJ1069" s="239" t="str">
        <f t="shared" si="1574"/>
        <v/>
      </c>
      <c r="BK1069" s="239" t="str">
        <f t="shared" si="1575"/>
        <v/>
      </c>
      <c r="BL1069" s="239" t="str">
        <f t="shared" si="1576"/>
        <v/>
      </c>
      <c r="BN1069" s="239" t="str">
        <f t="shared" si="1586"/>
        <v/>
      </c>
      <c r="BO1069" s="239" t="str">
        <f t="shared" si="1587"/>
        <v/>
      </c>
      <c r="BP1069" s="239" t="str">
        <f t="shared" si="1588"/>
        <v/>
      </c>
      <c r="BQ1069" s="239" t="str">
        <f t="shared" si="1589"/>
        <v/>
      </c>
      <c r="BR1069" s="239" t="str">
        <f t="shared" si="1590"/>
        <v/>
      </c>
      <c r="BS1069" s="239" t="str">
        <f t="shared" si="1591"/>
        <v/>
      </c>
      <c r="BT1069" s="239" t="str">
        <f t="shared" si="1592"/>
        <v/>
      </c>
      <c r="BU1069" s="239" t="str">
        <f t="shared" si="1593"/>
        <v/>
      </c>
      <c r="BV1069" s="239" t="str">
        <f t="shared" si="1594"/>
        <v/>
      </c>
      <c r="BW1069" s="239" t="str">
        <f t="shared" si="1595"/>
        <v/>
      </c>
      <c r="BX1069" s="239" t="str">
        <f t="shared" si="1596"/>
        <v/>
      </c>
      <c r="BY1069" s="239" t="str">
        <f t="shared" si="1597"/>
        <v/>
      </c>
      <c r="BZ1069" s="239" t="str">
        <f t="shared" si="1598"/>
        <v/>
      </c>
      <c r="CA1069" s="239" t="str">
        <f t="shared" si="1599"/>
        <v/>
      </c>
      <c r="CB1069" s="239" t="str">
        <f t="shared" si="1600"/>
        <v/>
      </c>
      <c r="CC1069" s="239" t="str">
        <f t="shared" si="1601"/>
        <v/>
      </c>
      <c r="CD1069" s="239" t="str">
        <f t="shared" si="1602"/>
        <v/>
      </c>
      <c r="CE1069" s="239" t="str">
        <f t="shared" si="1603"/>
        <v/>
      </c>
      <c r="CF1069" s="239" t="str">
        <f t="shared" si="1604"/>
        <v/>
      </c>
      <c r="CG1069" s="239" t="str">
        <f t="shared" si="1605"/>
        <v/>
      </c>
      <c r="CH1069" s="239" t="str">
        <f t="shared" si="1606"/>
        <v/>
      </c>
      <c r="CI1069" s="239" t="str">
        <f t="shared" si="1607"/>
        <v/>
      </c>
      <c r="CJ1069" s="239" t="str">
        <f t="shared" si="1608"/>
        <v/>
      </c>
      <c r="CK1069" s="239" t="str">
        <f t="shared" si="1609"/>
        <v/>
      </c>
      <c r="CL1069" s="239" t="str">
        <f t="shared" si="1610"/>
        <v/>
      </c>
      <c r="CM1069" s="239" t="str">
        <f t="shared" si="1611"/>
        <v/>
      </c>
      <c r="CN1069" s="239" t="str">
        <f t="shared" si="1612"/>
        <v/>
      </c>
      <c r="CP1069" s="239" t="str">
        <f t="shared" si="1613"/>
        <v/>
      </c>
      <c r="CQ1069" s="239" t="str">
        <f t="shared" si="1614"/>
        <v/>
      </c>
      <c r="CR1069" s="239" t="str">
        <f t="shared" si="1615"/>
        <v/>
      </c>
      <c r="CS1069" s="239" t="str">
        <f t="shared" si="1616"/>
        <v/>
      </c>
      <c r="CT1069" s="239" t="str">
        <f t="shared" si="1617"/>
        <v/>
      </c>
      <c r="CU1069" s="239" t="str">
        <f t="shared" si="1618"/>
        <v/>
      </c>
      <c r="CV1069" s="239" t="str">
        <f t="shared" si="1619"/>
        <v/>
      </c>
      <c r="CW1069" s="239" t="str">
        <f t="shared" si="1620"/>
        <v/>
      </c>
      <c r="CX1069" s="239" t="str">
        <f t="shared" si="1621"/>
        <v/>
      </c>
      <c r="CY1069" s="239" t="str">
        <f t="shared" si="1622"/>
        <v/>
      </c>
      <c r="CZ1069" s="239" t="str">
        <f t="shared" si="1623"/>
        <v/>
      </c>
      <c r="DA1069" s="239" t="str">
        <f t="shared" si="1624"/>
        <v/>
      </c>
      <c r="DB1069" s="239" t="str">
        <f t="shared" si="1625"/>
        <v/>
      </c>
      <c r="DC1069" s="239" t="str">
        <f t="shared" si="1626"/>
        <v/>
      </c>
      <c r="DD1069" s="239" t="str">
        <f t="shared" si="1627"/>
        <v/>
      </c>
      <c r="DE1069" s="239" t="str">
        <f t="shared" si="1628"/>
        <v/>
      </c>
      <c r="DF1069" s="239" t="str">
        <f t="shared" si="1629"/>
        <v/>
      </c>
      <c r="DG1069" s="239" t="str">
        <f t="shared" si="1630"/>
        <v/>
      </c>
      <c r="DH1069" s="239" t="str">
        <f t="shared" si="1631"/>
        <v/>
      </c>
      <c r="DI1069" s="239" t="str">
        <f t="shared" si="1632"/>
        <v/>
      </c>
      <c r="DJ1069" s="239" t="str">
        <f t="shared" si="1633"/>
        <v/>
      </c>
      <c r="DK1069" s="239" t="str">
        <f t="shared" si="1634"/>
        <v/>
      </c>
      <c r="DL1069" s="239" t="str">
        <f t="shared" si="1635"/>
        <v/>
      </c>
      <c r="DM1069" s="239" t="str">
        <f t="shared" si="1636"/>
        <v/>
      </c>
      <c r="DN1069" s="239" t="str">
        <f t="shared" si="1637"/>
        <v/>
      </c>
      <c r="DO1069" s="239" t="str">
        <f t="shared" si="1638"/>
        <v/>
      </c>
      <c r="DP1069" s="239" t="str">
        <f t="shared" si="1639"/>
        <v/>
      </c>
    </row>
    <row r="1070" spans="1:120" ht="35.25" hidden="1" customHeight="1" x14ac:dyDescent="0.25">
      <c r="A1070" s="53" t="s">
        <v>4512</v>
      </c>
      <c r="B1070" s="53">
        <v>6000</v>
      </c>
      <c r="C1070" s="53" t="s">
        <v>71</v>
      </c>
      <c r="D1070" s="53" t="s">
        <v>3728</v>
      </c>
      <c r="E1070" s="53">
        <v>6</v>
      </c>
      <c r="F1070" s="53" t="s">
        <v>4152</v>
      </c>
      <c r="G1070" s="53" t="str">
        <f t="shared" si="1642"/>
        <v>6000-24</v>
      </c>
      <c r="H1070" s="53" t="s">
        <v>94</v>
      </c>
      <c r="I1070" s="53" t="s">
        <v>196</v>
      </c>
      <c r="J1070" s="53" t="s">
        <v>80</v>
      </c>
      <c r="K1070" s="53" t="s">
        <v>80</v>
      </c>
      <c r="L1070" s="53" t="s">
        <v>80</v>
      </c>
      <c r="M1070" s="53" t="s">
        <v>80</v>
      </c>
      <c r="N1070" s="53" t="s">
        <v>80</v>
      </c>
      <c r="O1070" s="53" t="s">
        <v>80</v>
      </c>
      <c r="P1070" s="53" t="s">
        <v>4153</v>
      </c>
      <c r="Q1070" s="52">
        <v>0.2</v>
      </c>
      <c r="R1070" s="119">
        <f>+Q1070*Q1063</f>
        <v>4.0000000000000001E-3</v>
      </c>
      <c r="S1070" s="53">
        <v>1</v>
      </c>
      <c r="T1070" s="53" t="s">
        <v>84</v>
      </c>
      <c r="U1070" s="53" t="s">
        <v>4154</v>
      </c>
      <c r="V1070" s="23">
        <v>45167</v>
      </c>
      <c r="W1070" s="23">
        <v>45169</v>
      </c>
      <c r="X1070" s="53" t="s">
        <v>2427</v>
      </c>
      <c r="Y1070" s="49" t="s">
        <v>202</v>
      </c>
      <c r="Z1070" s="59" t="s">
        <v>100</v>
      </c>
      <c r="AA1070" s="60">
        <v>1</v>
      </c>
      <c r="AB1070" s="60" t="s">
        <v>4121</v>
      </c>
      <c r="AC1070" s="69">
        <v>45163</v>
      </c>
      <c r="AD1070" s="60">
        <v>1</v>
      </c>
      <c r="AE1070" s="60" t="s">
        <v>4155</v>
      </c>
      <c r="AF1070" s="69">
        <v>45163</v>
      </c>
      <c r="AG1070" s="60" t="s">
        <v>79</v>
      </c>
      <c r="AH1070" s="60">
        <v>1</v>
      </c>
      <c r="AI1070" s="52">
        <f t="shared" si="1558"/>
        <v>4.0000000000000001E-3</v>
      </c>
      <c r="AJ1070" s="52">
        <f t="shared" si="1646"/>
        <v>1</v>
      </c>
      <c r="AK1070" s="52"/>
      <c r="AL1070" s="239" t="str">
        <f t="shared" si="1577"/>
        <v/>
      </c>
      <c r="AM1070" s="239" t="str">
        <f t="shared" si="1578"/>
        <v/>
      </c>
      <c r="AN1070" s="239" t="str">
        <f t="shared" si="1579"/>
        <v/>
      </c>
      <c r="AO1070" s="239" t="str">
        <f t="shared" si="1580"/>
        <v/>
      </c>
      <c r="AP1070" s="239" t="str">
        <f t="shared" si="1581"/>
        <v/>
      </c>
      <c r="AQ1070" s="239" t="str">
        <f t="shared" si="1582"/>
        <v/>
      </c>
      <c r="AR1070" s="239" t="str">
        <f t="shared" si="1583"/>
        <v/>
      </c>
      <c r="AS1070" s="239" t="str">
        <f t="shared" si="1584"/>
        <v/>
      </c>
      <c r="AT1070" s="239" t="str">
        <f t="shared" si="1585"/>
        <v/>
      </c>
      <c r="AU1070" s="239" t="str">
        <f t="shared" si="1559"/>
        <v/>
      </c>
      <c r="AV1070" s="239" t="str">
        <f t="shared" si="1560"/>
        <v/>
      </c>
      <c r="AW1070" s="239" t="str">
        <f t="shared" si="1561"/>
        <v/>
      </c>
      <c r="AX1070" s="239" t="str">
        <f t="shared" si="1562"/>
        <v/>
      </c>
      <c r="AY1070" s="239" t="str">
        <f t="shared" si="1563"/>
        <v/>
      </c>
      <c r="AZ1070" s="239" t="str">
        <f t="shared" si="1564"/>
        <v/>
      </c>
      <c r="BA1070" s="239" t="str">
        <f t="shared" si="1565"/>
        <v/>
      </c>
      <c r="BB1070" s="239" t="str">
        <f t="shared" si="1566"/>
        <v/>
      </c>
      <c r="BC1070" s="239">
        <f t="shared" si="1567"/>
        <v>1</v>
      </c>
      <c r="BD1070" s="239" t="str">
        <f t="shared" si="1568"/>
        <v/>
      </c>
      <c r="BE1070" s="239" t="str">
        <f t="shared" si="1569"/>
        <v/>
      </c>
      <c r="BF1070" s="239" t="str">
        <f t="shared" si="1570"/>
        <v/>
      </c>
      <c r="BG1070" s="239" t="str">
        <f t="shared" si="1571"/>
        <v/>
      </c>
      <c r="BH1070" s="239" t="str">
        <f t="shared" si="1572"/>
        <v/>
      </c>
      <c r="BI1070" s="239" t="str">
        <f t="shared" si="1573"/>
        <v/>
      </c>
      <c r="BJ1070" s="239" t="str">
        <f t="shared" si="1574"/>
        <v/>
      </c>
      <c r="BK1070" s="239" t="str">
        <f t="shared" si="1575"/>
        <v/>
      </c>
      <c r="BL1070" s="239" t="str">
        <f t="shared" si="1576"/>
        <v/>
      </c>
      <c r="BN1070" s="239" t="str">
        <f t="shared" si="1586"/>
        <v/>
      </c>
      <c r="BO1070" s="239" t="str">
        <f t="shared" si="1587"/>
        <v/>
      </c>
      <c r="BP1070" s="239" t="str">
        <f t="shared" si="1588"/>
        <v/>
      </c>
      <c r="BQ1070" s="239" t="str">
        <f t="shared" si="1589"/>
        <v/>
      </c>
      <c r="BR1070" s="239" t="str">
        <f t="shared" si="1590"/>
        <v/>
      </c>
      <c r="BS1070" s="239" t="str">
        <f t="shared" si="1591"/>
        <v/>
      </c>
      <c r="BT1070" s="239" t="str">
        <f t="shared" si="1592"/>
        <v/>
      </c>
      <c r="BU1070" s="239" t="str">
        <f t="shared" si="1593"/>
        <v/>
      </c>
      <c r="BV1070" s="239" t="str">
        <f t="shared" si="1594"/>
        <v/>
      </c>
      <c r="BW1070" s="239" t="str">
        <f t="shared" si="1595"/>
        <v/>
      </c>
      <c r="BX1070" s="239" t="str">
        <f t="shared" si="1596"/>
        <v/>
      </c>
      <c r="BY1070" s="239" t="str">
        <f t="shared" si="1597"/>
        <v/>
      </c>
      <c r="BZ1070" s="239" t="str">
        <f t="shared" si="1598"/>
        <v/>
      </c>
      <c r="CA1070" s="239" t="str">
        <f t="shared" si="1599"/>
        <v/>
      </c>
      <c r="CB1070" s="239" t="str">
        <f t="shared" si="1600"/>
        <v/>
      </c>
      <c r="CC1070" s="239" t="str">
        <f t="shared" si="1601"/>
        <v/>
      </c>
      <c r="CD1070" s="239" t="str">
        <f t="shared" si="1602"/>
        <v/>
      </c>
      <c r="CE1070" s="239">
        <f t="shared" si="1603"/>
        <v>1</v>
      </c>
      <c r="CF1070" s="239" t="str">
        <f t="shared" si="1604"/>
        <v/>
      </c>
      <c r="CG1070" s="239" t="str">
        <f t="shared" si="1605"/>
        <v/>
      </c>
      <c r="CH1070" s="239" t="str">
        <f t="shared" si="1606"/>
        <v/>
      </c>
      <c r="CI1070" s="239" t="str">
        <f t="shared" si="1607"/>
        <v/>
      </c>
      <c r="CJ1070" s="239" t="str">
        <f t="shared" si="1608"/>
        <v/>
      </c>
      <c r="CK1070" s="239" t="str">
        <f t="shared" si="1609"/>
        <v/>
      </c>
      <c r="CL1070" s="239" t="str">
        <f t="shared" si="1610"/>
        <v/>
      </c>
      <c r="CM1070" s="239" t="str">
        <f t="shared" si="1611"/>
        <v/>
      </c>
      <c r="CN1070" s="239" t="str">
        <f t="shared" si="1612"/>
        <v/>
      </c>
      <c r="CP1070" s="239" t="str">
        <f t="shared" si="1613"/>
        <v/>
      </c>
      <c r="CQ1070" s="239" t="str">
        <f t="shared" si="1614"/>
        <v/>
      </c>
      <c r="CR1070" s="239" t="str">
        <f t="shared" si="1615"/>
        <v/>
      </c>
      <c r="CS1070" s="239" t="str">
        <f t="shared" si="1616"/>
        <v/>
      </c>
      <c r="CT1070" s="239" t="str">
        <f t="shared" si="1617"/>
        <v/>
      </c>
      <c r="CU1070" s="239" t="str">
        <f t="shared" si="1618"/>
        <v/>
      </c>
      <c r="CV1070" s="239" t="str">
        <f t="shared" si="1619"/>
        <v/>
      </c>
      <c r="CW1070" s="239" t="str">
        <f t="shared" si="1620"/>
        <v/>
      </c>
      <c r="CX1070" s="239" t="str">
        <f t="shared" si="1621"/>
        <v/>
      </c>
      <c r="CY1070" s="239" t="str">
        <f t="shared" si="1622"/>
        <v/>
      </c>
      <c r="CZ1070" s="239" t="str">
        <f t="shared" si="1623"/>
        <v/>
      </c>
      <c r="DA1070" s="239" t="str">
        <f t="shared" si="1624"/>
        <v/>
      </c>
      <c r="DB1070" s="239" t="str">
        <f t="shared" si="1625"/>
        <v/>
      </c>
      <c r="DC1070" s="239" t="str">
        <f t="shared" si="1626"/>
        <v/>
      </c>
      <c r="DD1070" s="239" t="str">
        <f t="shared" si="1627"/>
        <v/>
      </c>
      <c r="DE1070" s="239" t="str">
        <f t="shared" si="1628"/>
        <v/>
      </c>
      <c r="DF1070" s="239" t="str">
        <f t="shared" si="1629"/>
        <v/>
      </c>
      <c r="DG1070" s="239" t="str">
        <f t="shared" si="1630"/>
        <v>3er Trimestre</v>
      </c>
      <c r="DH1070" s="239" t="str">
        <f t="shared" si="1631"/>
        <v/>
      </c>
      <c r="DI1070" s="239" t="str">
        <f t="shared" si="1632"/>
        <v/>
      </c>
      <c r="DJ1070" s="239" t="str">
        <f t="shared" si="1633"/>
        <v/>
      </c>
      <c r="DK1070" s="239" t="str">
        <f t="shared" si="1634"/>
        <v/>
      </c>
      <c r="DL1070" s="239" t="str">
        <f t="shared" si="1635"/>
        <v/>
      </c>
      <c r="DM1070" s="239" t="str">
        <f t="shared" si="1636"/>
        <v/>
      </c>
      <c r="DN1070" s="239" t="str">
        <f t="shared" si="1637"/>
        <v/>
      </c>
      <c r="DO1070" s="239" t="str">
        <f t="shared" si="1638"/>
        <v/>
      </c>
      <c r="DP1070" s="239" t="str">
        <f t="shared" si="1639"/>
        <v/>
      </c>
    </row>
    <row r="1071" spans="1:120" ht="35.25" hidden="1" customHeight="1" x14ac:dyDescent="0.25">
      <c r="A1071" s="49" t="s">
        <v>4512</v>
      </c>
      <c r="B1071" s="49">
        <v>6000</v>
      </c>
      <c r="C1071" s="49" t="s">
        <v>71</v>
      </c>
      <c r="D1071" s="49" t="s">
        <v>3728</v>
      </c>
      <c r="E1071" s="49">
        <v>6</v>
      </c>
      <c r="F1071" s="49" t="s">
        <v>4156</v>
      </c>
      <c r="G1071" s="49" t="str">
        <f t="shared" si="1642"/>
        <v>6000-25</v>
      </c>
      <c r="H1071" s="49" t="s">
        <v>75</v>
      </c>
      <c r="I1071" s="49" t="s">
        <v>196</v>
      </c>
      <c r="J1071" s="49" t="s">
        <v>732</v>
      </c>
      <c r="K1071" s="49" t="s">
        <v>835</v>
      </c>
      <c r="L1071" s="49" t="s">
        <v>79</v>
      </c>
      <c r="M1071" s="49" t="s">
        <v>3730</v>
      </c>
      <c r="N1071" s="49" t="s">
        <v>242</v>
      </c>
      <c r="O1071" s="49" t="s">
        <v>516</v>
      </c>
      <c r="P1071" s="49" t="s">
        <v>4157</v>
      </c>
      <c r="Q1071" s="50">
        <v>0.02</v>
      </c>
      <c r="R1071" s="84"/>
      <c r="S1071" s="49">
        <v>1</v>
      </c>
      <c r="T1071" s="49" t="s">
        <v>84</v>
      </c>
      <c r="U1071" s="49" t="s">
        <v>4119</v>
      </c>
      <c r="V1071" s="51">
        <v>44943</v>
      </c>
      <c r="W1071" s="51">
        <v>45075</v>
      </c>
      <c r="X1071" s="49" t="s">
        <v>4120</v>
      </c>
      <c r="Y1071" s="49" t="s">
        <v>167</v>
      </c>
      <c r="Z1071" s="59" t="s">
        <v>100</v>
      </c>
      <c r="AA1071" s="60">
        <v>1</v>
      </c>
      <c r="AB1071" s="62" t="s">
        <v>4158</v>
      </c>
      <c r="AC1071" s="62">
        <v>45075</v>
      </c>
      <c r="AD1071" s="60">
        <v>1</v>
      </c>
      <c r="AE1071" s="62" t="s">
        <v>4159</v>
      </c>
      <c r="AF1071" s="62">
        <v>45075</v>
      </c>
      <c r="AG1071" s="57" t="s">
        <v>79</v>
      </c>
      <c r="AH1071" s="52" t="s">
        <v>92</v>
      </c>
      <c r="AI1071" s="52">
        <f t="shared" si="1558"/>
        <v>0.02</v>
      </c>
      <c r="AJ1071" s="52"/>
      <c r="AK1071" s="52"/>
      <c r="AL1071" s="239" t="str">
        <f t="shared" si="1577"/>
        <v/>
      </c>
      <c r="AM1071" s="239" t="str">
        <f t="shared" si="1578"/>
        <v/>
      </c>
      <c r="AN1071" s="239" t="str">
        <f t="shared" si="1579"/>
        <v/>
      </c>
      <c r="AO1071" s="239" t="str">
        <f t="shared" si="1580"/>
        <v/>
      </c>
      <c r="AP1071" s="239" t="str">
        <f t="shared" si="1581"/>
        <v/>
      </c>
      <c r="AQ1071" s="239" t="str">
        <f t="shared" si="1582"/>
        <v/>
      </c>
      <c r="AR1071" s="239" t="str">
        <f t="shared" si="1583"/>
        <v/>
      </c>
      <c r="AS1071" s="239" t="str">
        <f t="shared" si="1584"/>
        <v/>
      </c>
      <c r="AT1071" s="239" t="str">
        <f t="shared" si="1585"/>
        <v/>
      </c>
      <c r="AU1071" s="239" t="str">
        <f t="shared" si="1559"/>
        <v/>
      </c>
      <c r="AV1071" s="239" t="str">
        <f t="shared" si="1560"/>
        <v/>
      </c>
      <c r="AW1071" s="239" t="str">
        <f t="shared" si="1561"/>
        <v/>
      </c>
      <c r="AX1071" s="239" t="str">
        <f t="shared" si="1562"/>
        <v/>
      </c>
      <c r="AY1071" s="239" t="str">
        <f t="shared" si="1563"/>
        <v/>
      </c>
      <c r="AZ1071" s="239" t="str">
        <f t="shared" si="1564"/>
        <v/>
      </c>
      <c r="BA1071" s="239" t="str">
        <f t="shared" si="1565"/>
        <v/>
      </c>
      <c r="BB1071" s="239" t="str">
        <f t="shared" si="1566"/>
        <v/>
      </c>
      <c r="BC1071" s="239" t="str">
        <f t="shared" si="1567"/>
        <v/>
      </c>
      <c r="BD1071" s="239" t="str">
        <f t="shared" si="1568"/>
        <v/>
      </c>
      <c r="BE1071" s="239" t="str">
        <f t="shared" si="1569"/>
        <v/>
      </c>
      <c r="BF1071" s="239" t="str">
        <f t="shared" si="1570"/>
        <v/>
      </c>
      <c r="BG1071" s="239" t="str">
        <f t="shared" si="1571"/>
        <v/>
      </c>
      <c r="BH1071" s="239" t="str">
        <f t="shared" si="1572"/>
        <v/>
      </c>
      <c r="BI1071" s="239" t="str">
        <f t="shared" si="1573"/>
        <v/>
      </c>
      <c r="BJ1071" s="239" t="str">
        <f t="shared" si="1574"/>
        <v/>
      </c>
      <c r="BK1071" s="239" t="str">
        <f t="shared" si="1575"/>
        <v/>
      </c>
      <c r="BL1071" s="239" t="str">
        <f t="shared" si="1576"/>
        <v/>
      </c>
      <c r="BN1071" s="239" t="str">
        <f t="shared" si="1586"/>
        <v/>
      </c>
      <c r="BO1071" s="239" t="str">
        <f t="shared" si="1587"/>
        <v/>
      </c>
      <c r="BP1071" s="239" t="str">
        <f t="shared" si="1588"/>
        <v/>
      </c>
      <c r="BQ1071" s="239" t="str">
        <f t="shared" si="1589"/>
        <v/>
      </c>
      <c r="BR1071" s="239" t="str">
        <f t="shared" si="1590"/>
        <v/>
      </c>
      <c r="BS1071" s="239" t="str">
        <f t="shared" si="1591"/>
        <v/>
      </c>
      <c r="BT1071" s="239" t="str">
        <f t="shared" si="1592"/>
        <v/>
      </c>
      <c r="BU1071" s="239" t="str">
        <f t="shared" si="1593"/>
        <v/>
      </c>
      <c r="BV1071" s="239" t="str">
        <f t="shared" si="1594"/>
        <v/>
      </c>
      <c r="BW1071" s="239" t="str">
        <f t="shared" si="1595"/>
        <v/>
      </c>
      <c r="BX1071" s="239" t="str">
        <f t="shared" si="1596"/>
        <v/>
      </c>
      <c r="BY1071" s="239" t="str">
        <f t="shared" si="1597"/>
        <v/>
      </c>
      <c r="BZ1071" s="239" t="str">
        <f t="shared" si="1598"/>
        <v/>
      </c>
      <c r="CA1071" s="239" t="str">
        <f t="shared" si="1599"/>
        <v/>
      </c>
      <c r="CB1071" s="239" t="str">
        <f t="shared" si="1600"/>
        <v/>
      </c>
      <c r="CC1071" s="239" t="str">
        <f t="shared" si="1601"/>
        <v/>
      </c>
      <c r="CD1071" s="239" t="str">
        <f t="shared" si="1602"/>
        <v/>
      </c>
      <c r="CE1071" s="239" t="str">
        <f t="shared" si="1603"/>
        <v/>
      </c>
      <c r="CF1071" s="239" t="str">
        <f t="shared" si="1604"/>
        <v/>
      </c>
      <c r="CG1071" s="239" t="str">
        <f t="shared" si="1605"/>
        <v/>
      </c>
      <c r="CH1071" s="239" t="str">
        <f t="shared" si="1606"/>
        <v/>
      </c>
      <c r="CI1071" s="239" t="str">
        <f t="shared" si="1607"/>
        <v/>
      </c>
      <c r="CJ1071" s="239" t="str">
        <f t="shared" si="1608"/>
        <v/>
      </c>
      <c r="CK1071" s="239" t="str">
        <f t="shared" si="1609"/>
        <v/>
      </c>
      <c r="CL1071" s="239" t="str">
        <f t="shared" si="1610"/>
        <v/>
      </c>
      <c r="CM1071" s="239" t="str">
        <f t="shared" si="1611"/>
        <v/>
      </c>
      <c r="CN1071" s="239" t="str">
        <f t="shared" si="1612"/>
        <v/>
      </c>
      <c r="CP1071" s="239" t="str">
        <f t="shared" si="1613"/>
        <v/>
      </c>
      <c r="CQ1071" s="239" t="str">
        <f t="shared" si="1614"/>
        <v/>
      </c>
      <c r="CR1071" s="239" t="str">
        <f t="shared" si="1615"/>
        <v/>
      </c>
      <c r="CS1071" s="239" t="str">
        <f t="shared" si="1616"/>
        <v/>
      </c>
      <c r="CT1071" s="239" t="str">
        <f t="shared" si="1617"/>
        <v/>
      </c>
      <c r="CU1071" s="239" t="str">
        <f t="shared" si="1618"/>
        <v/>
      </c>
      <c r="CV1071" s="239" t="str">
        <f t="shared" si="1619"/>
        <v/>
      </c>
      <c r="CW1071" s="239" t="str">
        <f t="shared" si="1620"/>
        <v/>
      </c>
      <c r="CX1071" s="239" t="str">
        <f t="shared" si="1621"/>
        <v/>
      </c>
      <c r="CY1071" s="239" t="str">
        <f t="shared" si="1622"/>
        <v/>
      </c>
      <c r="CZ1071" s="239" t="str">
        <f t="shared" si="1623"/>
        <v/>
      </c>
      <c r="DA1071" s="239" t="str">
        <f t="shared" si="1624"/>
        <v/>
      </c>
      <c r="DB1071" s="239" t="str">
        <f t="shared" si="1625"/>
        <v/>
      </c>
      <c r="DC1071" s="239" t="str">
        <f t="shared" si="1626"/>
        <v/>
      </c>
      <c r="DD1071" s="239" t="str">
        <f t="shared" si="1627"/>
        <v/>
      </c>
      <c r="DE1071" s="239" t="str">
        <f t="shared" si="1628"/>
        <v/>
      </c>
      <c r="DF1071" s="239" t="str">
        <f t="shared" si="1629"/>
        <v/>
      </c>
      <c r="DG1071" s="239" t="str">
        <f t="shared" si="1630"/>
        <v/>
      </c>
      <c r="DH1071" s="239" t="str">
        <f t="shared" si="1631"/>
        <v/>
      </c>
      <c r="DI1071" s="239" t="str">
        <f t="shared" si="1632"/>
        <v/>
      </c>
      <c r="DJ1071" s="239" t="str">
        <f t="shared" si="1633"/>
        <v/>
      </c>
      <c r="DK1071" s="239" t="str">
        <f t="shared" si="1634"/>
        <v/>
      </c>
      <c r="DL1071" s="239" t="str">
        <f t="shared" si="1635"/>
        <v/>
      </c>
      <c r="DM1071" s="239" t="str">
        <f t="shared" si="1636"/>
        <v/>
      </c>
      <c r="DN1071" s="239" t="str">
        <f t="shared" si="1637"/>
        <v/>
      </c>
      <c r="DO1071" s="239" t="str">
        <f t="shared" si="1638"/>
        <v/>
      </c>
      <c r="DP1071" s="239" t="str">
        <f t="shared" si="1639"/>
        <v/>
      </c>
    </row>
    <row r="1072" spans="1:120" ht="35.25" hidden="1" customHeight="1" x14ac:dyDescent="0.25">
      <c r="A1072" s="53" t="s">
        <v>4512</v>
      </c>
      <c r="B1072" s="53">
        <v>6000</v>
      </c>
      <c r="C1072" s="53" t="s">
        <v>71</v>
      </c>
      <c r="D1072" s="53" t="s">
        <v>3728</v>
      </c>
      <c r="E1072" s="53">
        <v>6</v>
      </c>
      <c r="F1072" s="53" t="s">
        <v>4160</v>
      </c>
      <c r="G1072" s="53" t="str">
        <f t="shared" si="1642"/>
        <v>6000-25</v>
      </c>
      <c r="H1072" s="53" t="s">
        <v>94</v>
      </c>
      <c r="I1072" s="53" t="s">
        <v>196</v>
      </c>
      <c r="J1072" s="53" t="s">
        <v>80</v>
      </c>
      <c r="K1072" s="53" t="s">
        <v>80</v>
      </c>
      <c r="L1072" s="53" t="s">
        <v>80</v>
      </c>
      <c r="M1072" s="53" t="s">
        <v>80</v>
      </c>
      <c r="N1072" s="53" t="s">
        <v>80</v>
      </c>
      <c r="O1072" s="53" t="s">
        <v>80</v>
      </c>
      <c r="P1072" s="53" t="s">
        <v>4124</v>
      </c>
      <c r="Q1072" s="52">
        <v>0.1</v>
      </c>
      <c r="R1072" s="119">
        <f>+Q1072*Q1071</f>
        <v>2E-3</v>
      </c>
      <c r="S1072" s="53">
        <v>1</v>
      </c>
      <c r="T1072" s="53" t="s">
        <v>84</v>
      </c>
      <c r="U1072" s="53" t="s">
        <v>4125</v>
      </c>
      <c r="V1072" s="23">
        <v>44943</v>
      </c>
      <c r="W1072" s="23">
        <v>44974</v>
      </c>
      <c r="X1072" s="53" t="s">
        <v>2252</v>
      </c>
      <c r="Y1072" s="49" t="s">
        <v>97</v>
      </c>
      <c r="Z1072" s="59" t="s">
        <v>100</v>
      </c>
      <c r="AA1072" s="60">
        <v>1</v>
      </c>
      <c r="AB1072" s="62" t="s">
        <v>4161</v>
      </c>
      <c r="AC1072" s="62">
        <v>44974</v>
      </c>
      <c r="AD1072" s="60">
        <v>1</v>
      </c>
      <c r="AE1072" s="62" t="s">
        <v>4162</v>
      </c>
      <c r="AF1072" s="62">
        <v>44943</v>
      </c>
      <c r="AG1072" s="60" t="s">
        <v>79</v>
      </c>
      <c r="AH1072" s="60">
        <v>1</v>
      </c>
      <c r="AI1072" s="52">
        <f t="shared" si="1558"/>
        <v>2E-3</v>
      </c>
      <c r="AJ1072" s="52">
        <f t="shared" ref="AJ1072:AJ1078" si="1647">+AI1072/R1072</f>
        <v>1</v>
      </c>
      <c r="AK1072" s="52"/>
      <c r="AL1072" s="239" t="str">
        <f t="shared" si="1577"/>
        <v/>
      </c>
      <c r="AM1072" s="239" t="str">
        <f t="shared" si="1578"/>
        <v/>
      </c>
      <c r="AN1072" s="239" t="str">
        <f t="shared" si="1579"/>
        <v/>
      </c>
      <c r="AO1072" s="239" t="str">
        <f t="shared" si="1580"/>
        <v/>
      </c>
      <c r="AP1072" s="239" t="str">
        <f t="shared" si="1581"/>
        <v/>
      </c>
      <c r="AQ1072" s="239" t="str">
        <f t="shared" si="1582"/>
        <v/>
      </c>
      <c r="AR1072" s="239" t="str">
        <f t="shared" si="1583"/>
        <v/>
      </c>
      <c r="AS1072" s="239" t="str">
        <f t="shared" si="1584"/>
        <v/>
      </c>
      <c r="AT1072" s="239" t="str">
        <f t="shared" si="1585"/>
        <v/>
      </c>
      <c r="AU1072" s="239" t="str">
        <f t="shared" si="1559"/>
        <v/>
      </c>
      <c r="AV1072" s="239" t="str">
        <f t="shared" si="1560"/>
        <v/>
      </c>
      <c r="AW1072" s="239" t="str">
        <f t="shared" si="1561"/>
        <v/>
      </c>
      <c r="AX1072" s="239" t="str">
        <f t="shared" si="1562"/>
        <v/>
      </c>
      <c r="AY1072" s="239" t="str">
        <f t="shared" si="1563"/>
        <v/>
      </c>
      <c r="AZ1072" s="239" t="str">
        <f t="shared" si="1564"/>
        <v/>
      </c>
      <c r="BA1072" s="239" t="str">
        <f t="shared" si="1565"/>
        <v/>
      </c>
      <c r="BB1072" s="239" t="str">
        <f t="shared" si="1566"/>
        <v/>
      </c>
      <c r="BC1072" s="239" t="str">
        <f t="shared" si="1567"/>
        <v/>
      </c>
      <c r="BD1072" s="239" t="str">
        <f t="shared" si="1568"/>
        <v/>
      </c>
      <c r="BE1072" s="239" t="str">
        <f t="shared" si="1569"/>
        <v/>
      </c>
      <c r="BF1072" s="239" t="str">
        <f t="shared" si="1570"/>
        <v/>
      </c>
      <c r="BG1072" s="239" t="str">
        <f t="shared" si="1571"/>
        <v/>
      </c>
      <c r="BH1072" s="239" t="str">
        <f t="shared" si="1572"/>
        <v/>
      </c>
      <c r="BI1072" s="239" t="str">
        <f t="shared" si="1573"/>
        <v/>
      </c>
      <c r="BJ1072" s="239" t="str">
        <f t="shared" si="1574"/>
        <v/>
      </c>
      <c r="BK1072" s="239" t="str">
        <f t="shared" si="1575"/>
        <v/>
      </c>
      <c r="BL1072" s="239" t="str">
        <f t="shared" si="1576"/>
        <v/>
      </c>
      <c r="BN1072" s="239" t="str">
        <f t="shared" si="1586"/>
        <v/>
      </c>
      <c r="BO1072" s="239" t="str">
        <f t="shared" si="1587"/>
        <v/>
      </c>
      <c r="BP1072" s="239" t="str">
        <f t="shared" si="1588"/>
        <v/>
      </c>
      <c r="BQ1072" s="239" t="str">
        <f t="shared" si="1589"/>
        <v/>
      </c>
      <c r="BR1072" s="239" t="str">
        <f t="shared" si="1590"/>
        <v/>
      </c>
      <c r="BS1072" s="239" t="str">
        <f t="shared" si="1591"/>
        <v/>
      </c>
      <c r="BT1072" s="239" t="str">
        <f t="shared" si="1592"/>
        <v/>
      </c>
      <c r="BU1072" s="239" t="str">
        <f t="shared" si="1593"/>
        <v/>
      </c>
      <c r="BV1072" s="239" t="str">
        <f t="shared" si="1594"/>
        <v/>
      </c>
      <c r="BW1072" s="239" t="str">
        <f t="shared" si="1595"/>
        <v/>
      </c>
      <c r="BX1072" s="239" t="str">
        <f t="shared" si="1596"/>
        <v/>
      </c>
      <c r="BY1072" s="239" t="str">
        <f t="shared" si="1597"/>
        <v/>
      </c>
      <c r="BZ1072" s="239" t="str">
        <f t="shared" si="1598"/>
        <v/>
      </c>
      <c r="CA1072" s="239" t="str">
        <f t="shared" si="1599"/>
        <v/>
      </c>
      <c r="CB1072" s="239" t="str">
        <f t="shared" si="1600"/>
        <v/>
      </c>
      <c r="CC1072" s="239" t="str">
        <f t="shared" si="1601"/>
        <v/>
      </c>
      <c r="CD1072" s="239" t="str">
        <f t="shared" si="1602"/>
        <v/>
      </c>
      <c r="CE1072" s="239" t="str">
        <f t="shared" si="1603"/>
        <v/>
      </c>
      <c r="CF1072" s="239" t="str">
        <f t="shared" si="1604"/>
        <v/>
      </c>
      <c r="CG1072" s="239" t="str">
        <f t="shared" si="1605"/>
        <v/>
      </c>
      <c r="CH1072" s="239" t="str">
        <f t="shared" si="1606"/>
        <v/>
      </c>
      <c r="CI1072" s="239" t="str">
        <f t="shared" si="1607"/>
        <v/>
      </c>
      <c r="CJ1072" s="239" t="str">
        <f t="shared" si="1608"/>
        <v/>
      </c>
      <c r="CK1072" s="239" t="str">
        <f t="shared" si="1609"/>
        <v/>
      </c>
      <c r="CL1072" s="239" t="str">
        <f t="shared" si="1610"/>
        <v/>
      </c>
      <c r="CM1072" s="239" t="str">
        <f t="shared" si="1611"/>
        <v/>
      </c>
      <c r="CN1072" s="239" t="str">
        <f t="shared" si="1612"/>
        <v/>
      </c>
      <c r="CP1072" s="239" t="str">
        <f t="shared" si="1613"/>
        <v/>
      </c>
      <c r="CQ1072" s="239" t="str">
        <f t="shared" si="1614"/>
        <v/>
      </c>
      <c r="CR1072" s="239" t="str">
        <f t="shared" si="1615"/>
        <v/>
      </c>
      <c r="CS1072" s="239" t="str">
        <f t="shared" si="1616"/>
        <v/>
      </c>
      <c r="CT1072" s="239" t="str">
        <f t="shared" si="1617"/>
        <v/>
      </c>
      <c r="CU1072" s="239" t="str">
        <f t="shared" si="1618"/>
        <v/>
      </c>
      <c r="CV1072" s="239" t="str">
        <f t="shared" si="1619"/>
        <v/>
      </c>
      <c r="CW1072" s="239" t="str">
        <f t="shared" si="1620"/>
        <v/>
      </c>
      <c r="CX1072" s="239" t="str">
        <f t="shared" si="1621"/>
        <v/>
      </c>
      <c r="CY1072" s="239" t="str">
        <f t="shared" si="1622"/>
        <v/>
      </c>
      <c r="CZ1072" s="239" t="str">
        <f t="shared" si="1623"/>
        <v/>
      </c>
      <c r="DA1072" s="239" t="str">
        <f t="shared" si="1624"/>
        <v/>
      </c>
      <c r="DB1072" s="239" t="str">
        <f t="shared" si="1625"/>
        <v/>
      </c>
      <c r="DC1072" s="239" t="str">
        <f t="shared" si="1626"/>
        <v/>
      </c>
      <c r="DD1072" s="239" t="str">
        <f t="shared" si="1627"/>
        <v/>
      </c>
      <c r="DE1072" s="239" t="str">
        <f t="shared" si="1628"/>
        <v/>
      </c>
      <c r="DF1072" s="239" t="str">
        <f t="shared" si="1629"/>
        <v/>
      </c>
      <c r="DG1072" s="239" t="str">
        <f t="shared" si="1630"/>
        <v/>
      </c>
      <c r="DH1072" s="239" t="str">
        <f t="shared" si="1631"/>
        <v/>
      </c>
      <c r="DI1072" s="239" t="str">
        <f t="shared" si="1632"/>
        <v/>
      </c>
      <c r="DJ1072" s="239" t="str">
        <f t="shared" si="1633"/>
        <v/>
      </c>
      <c r="DK1072" s="239" t="str">
        <f t="shared" si="1634"/>
        <v/>
      </c>
      <c r="DL1072" s="239" t="str">
        <f t="shared" si="1635"/>
        <v/>
      </c>
      <c r="DM1072" s="239" t="str">
        <f t="shared" si="1636"/>
        <v/>
      </c>
      <c r="DN1072" s="239" t="str">
        <f t="shared" si="1637"/>
        <v/>
      </c>
      <c r="DO1072" s="239" t="str">
        <f t="shared" si="1638"/>
        <v/>
      </c>
      <c r="DP1072" s="239" t="str">
        <f t="shared" si="1639"/>
        <v/>
      </c>
    </row>
    <row r="1073" spans="1:120" ht="35.25" hidden="1" customHeight="1" x14ac:dyDescent="0.25">
      <c r="A1073" s="53" t="s">
        <v>4512</v>
      </c>
      <c r="B1073" s="53">
        <v>6000</v>
      </c>
      <c r="C1073" s="53" t="s">
        <v>71</v>
      </c>
      <c r="D1073" s="53" t="s">
        <v>3728</v>
      </c>
      <c r="E1073" s="53">
        <v>6</v>
      </c>
      <c r="F1073" s="53" t="s">
        <v>4163</v>
      </c>
      <c r="G1073" s="53" t="str">
        <f t="shared" si="1642"/>
        <v>6000-25</v>
      </c>
      <c r="H1073" s="53" t="s">
        <v>94</v>
      </c>
      <c r="I1073" s="53" t="s">
        <v>196</v>
      </c>
      <c r="J1073" s="53" t="s">
        <v>80</v>
      </c>
      <c r="K1073" s="53" t="s">
        <v>80</v>
      </c>
      <c r="L1073" s="53" t="s">
        <v>80</v>
      </c>
      <c r="M1073" s="53" t="s">
        <v>80</v>
      </c>
      <c r="N1073" s="53" t="s">
        <v>80</v>
      </c>
      <c r="O1073" s="53" t="s">
        <v>80</v>
      </c>
      <c r="P1073" s="53" t="s">
        <v>4129</v>
      </c>
      <c r="Q1073" s="52">
        <v>0.1</v>
      </c>
      <c r="R1073" s="119">
        <f>+Q1073*Q1071</f>
        <v>2E-3</v>
      </c>
      <c r="S1073" s="53">
        <v>1</v>
      </c>
      <c r="T1073" s="53" t="s">
        <v>84</v>
      </c>
      <c r="U1073" s="53" t="s">
        <v>4130</v>
      </c>
      <c r="V1073" s="23">
        <v>44977</v>
      </c>
      <c r="W1073" s="23">
        <v>44999</v>
      </c>
      <c r="X1073" s="53" t="s">
        <v>246</v>
      </c>
      <c r="Y1073" s="49" t="s">
        <v>97</v>
      </c>
      <c r="Z1073" s="59" t="s">
        <v>100</v>
      </c>
      <c r="AA1073" s="60">
        <v>1</v>
      </c>
      <c r="AB1073" s="62" t="s">
        <v>4164</v>
      </c>
      <c r="AC1073" s="62">
        <v>44995</v>
      </c>
      <c r="AD1073" s="60">
        <v>1</v>
      </c>
      <c r="AE1073" s="62" t="s">
        <v>4165</v>
      </c>
      <c r="AF1073" s="62">
        <v>44995</v>
      </c>
      <c r="AG1073" s="60" t="s">
        <v>79</v>
      </c>
      <c r="AH1073" s="60">
        <v>1</v>
      </c>
      <c r="AI1073" s="52">
        <f t="shared" si="1558"/>
        <v>2E-3</v>
      </c>
      <c r="AJ1073" s="52">
        <f t="shared" si="1647"/>
        <v>1</v>
      </c>
      <c r="AK1073" s="52"/>
      <c r="AL1073" s="239" t="str">
        <f t="shared" si="1577"/>
        <v/>
      </c>
      <c r="AM1073" s="239" t="str">
        <f t="shared" si="1578"/>
        <v/>
      </c>
      <c r="AN1073" s="239">
        <f t="shared" si="1579"/>
        <v>1</v>
      </c>
      <c r="AO1073" s="239" t="str">
        <f t="shared" si="1580"/>
        <v/>
      </c>
      <c r="AP1073" s="239" t="str">
        <f t="shared" si="1581"/>
        <v/>
      </c>
      <c r="AQ1073" s="239" t="str">
        <f t="shared" si="1582"/>
        <v/>
      </c>
      <c r="AR1073" s="239" t="str">
        <f t="shared" si="1583"/>
        <v/>
      </c>
      <c r="AS1073" s="239" t="str">
        <f t="shared" si="1584"/>
        <v/>
      </c>
      <c r="AT1073" s="239" t="str">
        <f t="shared" si="1585"/>
        <v/>
      </c>
      <c r="AU1073" s="239" t="str">
        <f t="shared" si="1559"/>
        <v/>
      </c>
      <c r="AV1073" s="239" t="str">
        <f t="shared" si="1560"/>
        <v/>
      </c>
      <c r="AW1073" s="239" t="str">
        <f t="shared" si="1561"/>
        <v/>
      </c>
      <c r="AX1073" s="239" t="str">
        <f t="shared" si="1562"/>
        <v/>
      </c>
      <c r="AY1073" s="239" t="str">
        <f t="shared" si="1563"/>
        <v/>
      </c>
      <c r="AZ1073" s="239" t="str">
        <f t="shared" si="1564"/>
        <v/>
      </c>
      <c r="BA1073" s="239" t="str">
        <f t="shared" si="1565"/>
        <v/>
      </c>
      <c r="BB1073" s="239" t="str">
        <f t="shared" si="1566"/>
        <v/>
      </c>
      <c r="BC1073" s="239" t="str">
        <f t="shared" si="1567"/>
        <v/>
      </c>
      <c r="BD1073" s="239" t="str">
        <f t="shared" si="1568"/>
        <v/>
      </c>
      <c r="BE1073" s="239" t="str">
        <f t="shared" si="1569"/>
        <v/>
      </c>
      <c r="BF1073" s="239" t="str">
        <f t="shared" si="1570"/>
        <v/>
      </c>
      <c r="BG1073" s="239" t="str">
        <f t="shared" si="1571"/>
        <v/>
      </c>
      <c r="BH1073" s="239" t="str">
        <f t="shared" si="1572"/>
        <v/>
      </c>
      <c r="BI1073" s="239" t="str">
        <f t="shared" si="1573"/>
        <v/>
      </c>
      <c r="BJ1073" s="239" t="str">
        <f t="shared" si="1574"/>
        <v/>
      </c>
      <c r="BK1073" s="239" t="str">
        <f t="shared" si="1575"/>
        <v/>
      </c>
      <c r="BL1073" s="239" t="str">
        <f t="shared" si="1576"/>
        <v/>
      </c>
      <c r="BN1073" s="239" t="str">
        <f t="shared" si="1586"/>
        <v/>
      </c>
      <c r="BO1073" s="239" t="str">
        <f t="shared" si="1587"/>
        <v/>
      </c>
      <c r="BP1073" s="239">
        <f t="shared" si="1588"/>
        <v>1</v>
      </c>
      <c r="BQ1073" s="239" t="str">
        <f t="shared" si="1589"/>
        <v/>
      </c>
      <c r="BR1073" s="239" t="str">
        <f t="shared" si="1590"/>
        <v/>
      </c>
      <c r="BS1073" s="239" t="str">
        <f t="shared" si="1591"/>
        <v/>
      </c>
      <c r="BT1073" s="239" t="str">
        <f t="shared" si="1592"/>
        <v/>
      </c>
      <c r="BU1073" s="239" t="str">
        <f t="shared" si="1593"/>
        <v/>
      </c>
      <c r="BV1073" s="239" t="str">
        <f t="shared" si="1594"/>
        <v/>
      </c>
      <c r="BW1073" s="239" t="str">
        <f t="shared" si="1595"/>
        <v/>
      </c>
      <c r="BX1073" s="239" t="str">
        <f t="shared" si="1596"/>
        <v/>
      </c>
      <c r="BY1073" s="239" t="str">
        <f t="shared" si="1597"/>
        <v/>
      </c>
      <c r="BZ1073" s="239" t="str">
        <f t="shared" si="1598"/>
        <v/>
      </c>
      <c r="CA1073" s="239" t="str">
        <f t="shared" si="1599"/>
        <v/>
      </c>
      <c r="CB1073" s="239" t="str">
        <f t="shared" si="1600"/>
        <v/>
      </c>
      <c r="CC1073" s="239" t="str">
        <f t="shared" si="1601"/>
        <v/>
      </c>
      <c r="CD1073" s="239" t="str">
        <f t="shared" si="1602"/>
        <v/>
      </c>
      <c r="CE1073" s="239" t="str">
        <f t="shared" si="1603"/>
        <v/>
      </c>
      <c r="CF1073" s="239" t="str">
        <f t="shared" si="1604"/>
        <v/>
      </c>
      <c r="CG1073" s="239" t="str">
        <f t="shared" si="1605"/>
        <v/>
      </c>
      <c r="CH1073" s="239" t="str">
        <f t="shared" si="1606"/>
        <v/>
      </c>
      <c r="CI1073" s="239" t="str">
        <f t="shared" si="1607"/>
        <v/>
      </c>
      <c r="CJ1073" s="239" t="str">
        <f t="shared" si="1608"/>
        <v/>
      </c>
      <c r="CK1073" s="239" t="str">
        <f t="shared" si="1609"/>
        <v/>
      </c>
      <c r="CL1073" s="239" t="str">
        <f t="shared" si="1610"/>
        <v/>
      </c>
      <c r="CM1073" s="239" t="str">
        <f t="shared" si="1611"/>
        <v/>
      </c>
      <c r="CN1073" s="239" t="str">
        <f t="shared" si="1612"/>
        <v/>
      </c>
      <c r="CP1073" s="239" t="str">
        <f t="shared" si="1613"/>
        <v/>
      </c>
      <c r="CQ1073" s="239" t="str">
        <f t="shared" si="1614"/>
        <v/>
      </c>
      <c r="CR1073" s="239" t="str">
        <f t="shared" si="1615"/>
        <v>1er trimestre</v>
      </c>
      <c r="CS1073" s="239" t="str">
        <f t="shared" si="1616"/>
        <v/>
      </c>
      <c r="CT1073" s="239" t="str">
        <f t="shared" si="1617"/>
        <v/>
      </c>
      <c r="CU1073" s="239" t="str">
        <f t="shared" si="1618"/>
        <v/>
      </c>
      <c r="CV1073" s="239" t="str">
        <f t="shared" si="1619"/>
        <v/>
      </c>
      <c r="CW1073" s="239" t="str">
        <f t="shared" si="1620"/>
        <v/>
      </c>
      <c r="CX1073" s="239" t="str">
        <f t="shared" si="1621"/>
        <v/>
      </c>
      <c r="CY1073" s="239" t="str">
        <f t="shared" si="1622"/>
        <v/>
      </c>
      <c r="CZ1073" s="239" t="str">
        <f t="shared" si="1623"/>
        <v/>
      </c>
      <c r="DA1073" s="239" t="str">
        <f t="shared" si="1624"/>
        <v/>
      </c>
      <c r="DB1073" s="239" t="str">
        <f t="shared" si="1625"/>
        <v/>
      </c>
      <c r="DC1073" s="239" t="str">
        <f t="shared" si="1626"/>
        <v/>
      </c>
      <c r="DD1073" s="239" t="str">
        <f t="shared" si="1627"/>
        <v/>
      </c>
      <c r="DE1073" s="239" t="str">
        <f t="shared" si="1628"/>
        <v/>
      </c>
      <c r="DF1073" s="239" t="str">
        <f t="shared" si="1629"/>
        <v/>
      </c>
      <c r="DG1073" s="239" t="str">
        <f t="shared" si="1630"/>
        <v/>
      </c>
      <c r="DH1073" s="239" t="str">
        <f t="shared" si="1631"/>
        <v/>
      </c>
      <c r="DI1073" s="239" t="str">
        <f t="shared" si="1632"/>
        <v/>
      </c>
      <c r="DJ1073" s="239" t="str">
        <f t="shared" si="1633"/>
        <v/>
      </c>
      <c r="DK1073" s="239" t="str">
        <f t="shared" si="1634"/>
        <v/>
      </c>
      <c r="DL1073" s="239" t="str">
        <f t="shared" si="1635"/>
        <v/>
      </c>
      <c r="DM1073" s="239" t="str">
        <f t="shared" si="1636"/>
        <v/>
      </c>
      <c r="DN1073" s="239" t="str">
        <f t="shared" si="1637"/>
        <v/>
      </c>
      <c r="DO1073" s="239" t="str">
        <f t="shared" si="1638"/>
        <v/>
      </c>
      <c r="DP1073" s="239" t="str">
        <f t="shared" si="1639"/>
        <v/>
      </c>
    </row>
    <row r="1074" spans="1:120" ht="35.25" hidden="1" customHeight="1" x14ac:dyDescent="0.25">
      <c r="A1074" s="53" t="s">
        <v>4512</v>
      </c>
      <c r="B1074" s="53">
        <v>6000</v>
      </c>
      <c r="C1074" s="53" t="s">
        <v>71</v>
      </c>
      <c r="D1074" s="53" t="s">
        <v>3728</v>
      </c>
      <c r="E1074" s="53">
        <v>6</v>
      </c>
      <c r="F1074" s="53" t="s">
        <v>4166</v>
      </c>
      <c r="G1074" s="53" t="str">
        <f t="shared" si="1642"/>
        <v>6000-25</v>
      </c>
      <c r="H1074" s="53" t="s">
        <v>94</v>
      </c>
      <c r="I1074" s="53" t="s">
        <v>196</v>
      </c>
      <c r="J1074" s="53" t="s">
        <v>80</v>
      </c>
      <c r="K1074" s="53" t="s">
        <v>80</v>
      </c>
      <c r="L1074" s="53" t="s">
        <v>80</v>
      </c>
      <c r="M1074" s="53" t="s">
        <v>80</v>
      </c>
      <c r="N1074" s="53" t="s">
        <v>80</v>
      </c>
      <c r="O1074" s="53" t="s">
        <v>80</v>
      </c>
      <c r="P1074" s="53" t="s">
        <v>4134</v>
      </c>
      <c r="Q1074" s="52">
        <v>0.1</v>
      </c>
      <c r="R1074" s="119">
        <f>+Q1074*Q1071</f>
        <v>2E-3</v>
      </c>
      <c r="S1074" s="53">
        <v>1</v>
      </c>
      <c r="T1074" s="53" t="s">
        <v>84</v>
      </c>
      <c r="U1074" s="53" t="s">
        <v>4135</v>
      </c>
      <c r="V1074" s="23">
        <v>45000</v>
      </c>
      <c r="W1074" s="23">
        <v>45012</v>
      </c>
      <c r="X1074" s="53" t="s">
        <v>2252</v>
      </c>
      <c r="Y1074" s="49" t="s">
        <v>97</v>
      </c>
      <c r="Z1074" s="59" t="s">
        <v>100</v>
      </c>
      <c r="AA1074" s="60">
        <v>1</v>
      </c>
      <c r="AB1074" s="62" t="s">
        <v>4167</v>
      </c>
      <c r="AC1074" s="62">
        <v>45009</v>
      </c>
      <c r="AD1074" s="60">
        <v>1</v>
      </c>
      <c r="AE1074" s="62" t="s">
        <v>4168</v>
      </c>
      <c r="AF1074" s="62">
        <v>45009</v>
      </c>
      <c r="AG1074" s="60" t="s">
        <v>79</v>
      </c>
      <c r="AH1074" s="60">
        <v>1</v>
      </c>
      <c r="AI1074" s="52">
        <f t="shared" si="1558"/>
        <v>2E-3</v>
      </c>
      <c r="AJ1074" s="52">
        <f t="shared" si="1647"/>
        <v>1</v>
      </c>
      <c r="AK1074" s="52"/>
      <c r="AL1074" s="239" t="str">
        <f t="shared" si="1577"/>
        <v/>
      </c>
      <c r="AM1074" s="239" t="str">
        <f t="shared" si="1578"/>
        <v/>
      </c>
      <c r="AN1074" s="239" t="str">
        <f t="shared" si="1579"/>
        <v/>
      </c>
      <c r="AO1074" s="239" t="str">
        <f t="shared" si="1580"/>
        <v/>
      </c>
      <c r="AP1074" s="239" t="str">
        <f t="shared" si="1581"/>
        <v/>
      </c>
      <c r="AQ1074" s="239" t="str">
        <f t="shared" si="1582"/>
        <v/>
      </c>
      <c r="AR1074" s="239" t="str">
        <f t="shared" si="1583"/>
        <v/>
      </c>
      <c r="AS1074" s="239" t="str">
        <f t="shared" si="1584"/>
        <v/>
      </c>
      <c r="AT1074" s="239" t="str">
        <f t="shared" si="1585"/>
        <v/>
      </c>
      <c r="AU1074" s="239" t="str">
        <f t="shared" si="1559"/>
        <v/>
      </c>
      <c r="AV1074" s="239" t="str">
        <f t="shared" si="1560"/>
        <v/>
      </c>
      <c r="AW1074" s="239" t="str">
        <f t="shared" si="1561"/>
        <v/>
      </c>
      <c r="AX1074" s="239" t="str">
        <f t="shared" si="1562"/>
        <v/>
      </c>
      <c r="AY1074" s="239" t="str">
        <f t="shared" si="1563"/>
        <v/>
      </c>
      <c r="AZ1074" s="239" t="str">
        <f t="shared" si="1564"/>
        <v/>
      </c>
      <c r="BA1074" s="239" t="str">
        <f t="shared" si="1565"/>
        <v/>
      </c>
      <c r="BB1074" s="239" t="str">
        <f t="shared" si="1566"/>
        <v/>
      </c>
      <c r="BC1074" s="239" t="str">
        <f t="shared" si="1567"/>
        <v/>
      </c>
      <c r="BD1074" s="239" t="str">
        <f t="shared" si="1568"/>
        <v/>
      </c>
      <c r="BE1074" s="239" t="str">
        <f t="shared" si="1569"/>
        <v/>
      </c>
      <c r="BF1074" s="239" t="str">
        <f t="shared" si="1570"/>
        <v/>
      </c>
      <c r="BG1074" s="239" t="str">
        <f t="shared" si="1571"/>
        <v/>
      </c>
      <c r="BH1074" s="239" t="str">
        <f t="shared" si="1572"/>
        <v/>
      </c>
      <c r="BI1074" s="239" t="str">
        <f t="shared" si="1573"/>
        <v/>
      </c>
      <c r="BJ1074" s="239" t="str">
        <f t="shared" si="1574"/>
        <v/>
      </c>
      <c r="BK1074" s="239" t="str">
        <f t="shared" si="1575"/>
        <v/>
      </c>
      <c r="BL1074" s="239" t="str">
        <f t="shared" si="1576"/>
        <v/>
      </c>
      <c r="BN1074" s="239" t="str">
        <f t="shared" si="1586"/>
        <v/>
      </c>
      <c r="BO1074" s="239" t="str">
        <f t="shared" si="1587"/>
        <v/>
      </c>
      <c r="BP1074" s="239" t="str">
        <f t="shared" si="1588"/>
        <v/>
      </c>
      <c r="BQ1074" s="239" t="str">
        <f t="shared" si="1589"/>
        <v/>
      </c>
      <c r="BR1074" s="239" t="str">
        <f t="shared" si="1590"/>
        <v/>
      </c>
      <c r="BS1074" s="239" t="str">
        <f t="shared" si="1591"/>
        <v/>
      </c>
      <c r="BT1074" s="239" t="str">
        <f t="shared" si="1592"/>
        <v/>
      </c>
      <c r="BU1074" s="239" t="str">
        <f t="shared" si="1593"/>
        <v/>
      </c>
      <c r="BV1074" s="239" t="str">
        <f t="shared" si="1594"/>
        <v/>
      </c>
      <c r="BW1074" s="239" t="str">
        <f t="shared" si="1595"/>
        <v/>
      </c>
      <c r="BX1074" s="239" t="str">
        <f t="shared" si="1596"/>
        <v/>
      </c>
      <c r="BY1074" s="239" t="str">
        <f t="shared" si="1597"/>
        <v/>
      </c>
      <c r="BZ1074" s="239" t="str">
        <f t="shared" si="1598"/>
        <v/>
      </c>
      <c r="CA1074" s="239" t="str">
        <f t="shared" si="1599"/>
        <v/>
      </c>
      <c r="CB1074" s="239" t="str">
        <f t="shared" si="1600"/>
        <v/>
      </c>
      <c r="CC1074" s="239" t="str">
        <f t="shared" si="1601"/>
        <v/>
      </c>
      <c r="CD1074" s="239" t="str">
        <f t="shared" si="1602"/>
        <v/>
      </c>
      <c r="CE1074" s="239" t="str">
        <f t="shared" si="1603"/>
        <v/>
      </c>
      <c r="CF1074" s="239" t="str">
        <f t="shared" si="1604"/>
        <v/>
      </c>
      <c r="CG1074" s="239" t="str">
        <f t="shared" si="1605"/>
        <v/>
      </c>
      <c r="CH1074" s="239" t="str">
        <f t="shared" si="1606"/>
        <v/>
      </c>
      <c r="CI1074" s="239" t="str">
        <f t="shared" si="1607"/>
        <v/>
      </c>
      <c r="CJ1074" s="239" t="str">
        <f t="shared" si="1608"/>
        <v/>
      </c>
      <c r="CK1074" s="239" t="str">
        <f t="shared" si="1609"/>
        <v/>
      </c>
      <c r="CL1074" s="239" t="str">
        <f t="shared" si="1610"/>
        <v/>
      </c>
      <c r="CM1074" s="239" t="str">
        <f t="shared" si="1611"/>
        <v/>
      </c>
      <c r="CN1074" s="239" t="str">
        <f t="shared" si="1612"/>
        <v/>
      </c>
      <c r="CP1074" s="239" t="str">
        <f t="shared" si="1613"/>
        <v/>
      </c>
      <c r="CQ1074" s="239" t="str">
        <f t="shared" si="1614"/>
        <v/>
      </c>
      <c r="CR1074" s="239" t="str">
        <f t="shared" si="1615"/>
        <v/>
      </c>
      <c r="CS1074" s="239" t="str">
        <f t="shared" si="1616"/>
        <v/>
      </c>
      <c r="CT1074" s="239" t="str">
        <f t="shared" si="1617"/>
        <v/>
      </c>
      <c r="CU1074" s="239" t="str">
        <f t="shared" si="1618"/>
        <v/>
      </c>
      <c r="CV1074" s="239" t="str">
        <f t="shared" si="1619"/>
        <v/>
      </c>
      <c r="CW1074" s="239" t="str">
        <f t="shared" si="1620"/>
        <v/>
      </c>
      <c r="CX1074" s="239" t="str">
        <f t="shared" si="1621"/>
        <v/>
      </c>
      <c r="CY1074" s="239" t="str">
        <f t="shared" si="1622"/>
        <v/>
      </c>
      <c r="CZ1074" s="239" t="str">
        <f t="shared" si="1623"/>
        <v/>
      </c>
      <c r="DA1074" s="239" t="str">
        <f t="shared" si="1624"/>
        <v/>
      </c>
      <c r="DB1074" s="239" t="str">
        <f t="shared" si="1625"/>
        <v/>
      </c>
      <c r="DC1074" s="239" t="str">
        <f t="shared" si="1626"/>
        <v/>
      </c>
      <c r="DD1074" s="239" t="str">
        <f t="shared" si="1627"/>
        <v/>
      </c>
      <c r="DE1074" s="239" t="str">
        <f t="shared" si="1628"/>
        <v/>
      </c>
      <c r="DF1074" s="239" t="str">
        <f t="shared" si="1629"/>
        <v/>
      </c>
      <c r="DG1074" s="239" t="str">
        <f t="shared" si="1630"/>
        <v/>
      </c>
      <c r="DH1074" s="239" t="str">
        <f t="shared" si="1631"/>
        <v/>
      </c>
      <c r="DI1074" s="239" t="str">
        <f t="shared" si="1632"/>
        <v/>
      </c>
      <c r="DJ1074" s="239" t="str">
        <f t="shared" si="1633"/>
        <v/>
      </c>
      <c r="DK1074" s="239" t="str">
        <f t="shared" si="1634"/>
        <v/>
      </c>
      <c r="DL1074" s="239" t="str">
        <f t="shared" si="1635"/>
        <v/>
      </c>
      <c r="DM1074" s="239" t="str">
        <f t="shared" si="1636"/>
        <v/>
      </c>
      <c r="DN1074" s="239" t="str">
        <f t="shared" si="1637"/>
        <v/>
      </c>
      <c r="DO1074" s="239" t="str">
        <f t="shared" si="1638"/>
        <v/>
      </c>
      <c r="DP1074" s="239" t="str">
        <f t="shared" si="1639"/>
        <v/>
      </c>
    </row>
    <row r="1075" spans="1:120" ht="42" hidden="1" customHeight="1" x14ac:dyDescent="0.25">
      <c r="A1075" s="53" t="s">
        <v>4512</v>
      </c>
      <c r="B1075" s="53">
        <v>6000</v>
      </c>
      <c r="C1075" s="53" t="s">
        <v>71</v>
      </c>
      <c r="D1075" s="53" t="s">
        <v>3728</v>
      </c>
      <c r="E1075" s="87">
        <v>6</v>
      </c>
      <c r="F1075" s="53" t="s">
        <v>4169</v>
      </c>
      <c r="G1075" s="53" t="str">
        <f t="shared" si="1642"/>
        <v>6000-25</v>
      </c>
      <c r="H1075" s="53" t="s">
        <v>94</v>
      </c>
      <c r="I1075" s="53" t="s">
        <v>196</v>
      </c>
      <c r="J1075" s="53" t="s">
        <v>80</v>
      </c>
      <c r="K1075" s="53" t="s">
        <v>80</v>
      </c>
      <c r="L1075" s="53" t="s">
        <v>80</v>
      </c>
      <c r="M1075" s="53" t="s">
        <v>80</v>
      </c>
      <c r="N1075" s="53" t="s">
        <v>80</v>
      </c>
      <c r="O1075" s="53" t="s">
        <v>80</v>
      </c>
      <c r="P1075" s="101" t="s">
        <v>4170</v>
      </c>
      <c r="Q1075" s="52">
        <v>0.15</v>
      </c>
      <c r="R1075" s="119">
        <f>+Q1075*Q1071</f>
        <v>3.0000000000000001E-3</v>
      </c>
      <c r="S1075" s="53">
        <v>1</v>
      </c>
      <c r="T1075" s="53" t="s">
        <v>84</v>
      </c>
      <c r="U1075" s="53" t="s">
        <v>4140</v>
      </c>
      <c r="V1075" s="23">
        <v>45013</v>
      </c>
      <c r="W1075" s="23">
        <v>45016</v>
      </c>
      <c r="X1075" s="53" t="s">
        <v>246</v>
      </c>
      <c r="Y1075" s="49" t="s">
        <v>97</v>
      </c>
      <c r="Z1075" s="59" t="s">
        <v>100</v>
      </c>
      <c r="AA1075" s="60">
        <v>1</v>
      </c>
      <c r="AB1075" s="62" t="s">
        <v>4171</v>
      </c>
      <c r="AC1075" s="62">
        <v>45012</v>
      </c>
      <c r="AD1075" s="60">
        <v>1</v>
      </c>
      <c r="AE1075" s="62" t="s">
        <v>4172</v>
      </c>
      <c r="AF1075" s="62">
        <v>45012</v>
      </c>
      <c r="AG1075" s="60" t="s">
        <v>79</v>
      </c>
      <c r="AH1075" s="60">
        <v>1</v>
      </c>
      <c r="AI1075" s="52">
        <f t="shared" si="1558"/>
        <v>3.0000000000000001E-3</v>
      </c>
      <c r="AJ1075" s="52">
        <f t="shared" si="1647"/>
        <v>1</v>
      </c>
      <c r="AK1075" s="52"/>
      <c r="AL1075" s="239" t="str">
        <f t="shared" si="1577"/>
        <v/>
      </c>
      <c r="AM1075" s="239" t="str">
        <f t="shared" si="1578"/>
        <v/>
      </c>
      <c r="AN1075" s="239">
        <f t="shared" si="1579"/>
        <v>1</v>
      </c>
      <c r="AO1075" s="239" t="str">
        <f t="shared" si="1580"/>
        <v/>
      </c>
      <c r="AP1075" s="239" t="str">
        <f t="shared" si="1581"/>
        <v/>
      </c>
      <c r="AQ1075" s="239" t="str">
        <f t="shared" si="1582"/>
        <v/>
      </c>
      <c r="AR1075" s="239" t="str">
        <f t="shared" si="1583"/>
        <v/>
      </c>
      <c r="AS1075" s="239" t="str">
        <f t="shared" si="1584"/>
        <v/>
      </c>
      <c r="AT1075" s="239" t="str">
        <f t="shared" si="1585"/>
        <v/>
      </c>
      <c r="AU1075" s="239" t="str">
        <f t="shared" si="1559"/>
        <v/>
      </c>
      <c r="AV1075" s="239" t="str">
        <f t="shared" si="1560"/>
        <v/>
      </c>
      <c r="AW1075" s="239" t="str">
        <f t="shared" si="1561"/>
        <v/>
      </c>
      <c r="AX1075" s="239" t="str">
        <f t="shared" si="1562"/>
        <v/>
      </c>
      <c r="AY1075" s="239" t="str">
        <f t="shared" si="1563"/>
        <v/>
      </c>
      <c r="AZ1075" s="239" t="str">
        <f t="shared" si="1564"/>
        <v/>
      </c>
      <c r="BA1075" s="239" t="str">
        <f t="shared" si="1565"/>
        <v/>
      </c>
      <c r="BB1075" s="239" t="str">
        <f t="shared" si="1566"/>
        <v/>
      </c>
      <c r="BC1075" s="239" t="str">
        <f t="shared" si="1567"/>
        <v/>
      </c>
      <c r="BD1075" s="239" t="str">
        <f t="shared" si="1568"/>
        <v/>
      </c>
      <c r="BE1075" s="239" t="str">
        <f t="shared" si="1569"/>
        <v/>
      </c>
      <c r="BF1075" s="239" t="str">
        <f t="shared" si="1570"/>
        <v/>
      </c>
      <c r="BG1075" s="239" t="str">
        <f t="shared" si="1571"/>
        <v/>
      </c>
      <c r="BH1075" s="239" t="str">
        <f t="shared" si="1572"/>
        <v/>
      </c>
      <c r="BI1075" s="239" t="str">
        <f t="shared" si="1573"/>
        <v/>
      </c>
      <c r="BJ1075" s="239" t="str">
        <f t="shared" si="1574"/>
        <v/>
      </c>
      <c r="BK1075" s="239" t="str">
        <f t="shared" si="1575"/>
        <v/>
      </c>
      <c r="BL1075" s="239" t="str">
        <f t="shared" si="1576"/>
        <v/>
      </c>
      <c r="BN1075" s="239" t="str">
        <f t="shared" si="1586"/>
        <v/>
      </c>
      <c r="BO1075" s="239" t="str">
        <f t="shared" si="1587"/>
        <v/>
      </c>
      <c r="BP1075" s="239">
        <f t="shared" si="1588"/>
        <v>1</v>
      </c>
      <c r="BQ1075" s="239" t="str">
        <f t="shared" si="1589"/>
        <v/>
      </c>
      <c r="BR1075" s="239" t="str">
        <f t="shared" si="1590"/>
        <v/>
      </c>
      <c r="BS1075" s="239" t="str">
        <f t="shared" si="1591"/>
        <v/>
      </c>
      <c r="BT1075" s="239" t="str">
        <f t="shared" si="1592"/>
        <v/>
      </c>
      <c r="BU1075" s="239" t="str">
        <f t="shared" si="1593"/>
        <v/>
      </c>
      <c r="BV1075" s="239" t="str">
        <f t="shared" si="1594"/>
        <v/>
      </c>
      <c r="BW1075" s="239" t="str">
        <f t="shared" si="1595"/>
        <v/>
      </c>
      <c r="BX1075" s="239" t="str">
        <f t="shared" si="1596"/>
        <v/>
      </c>
      <c r="BY1075" s="239" t="str">
        <f t="shared" si="1597"/>
        <v/>
      </c>
      <c r="BZ1075" s="239" t="str">
        <f t="shared" si="1598"/>
        <v/>
      </c>
      <c r="CA1075" s="239" t="str">
        <f t="shared" si="1599"/>
        <v/>
      </c>
      <c r="CB1075" s="239" t="str">
        <f t="shared" si="1600"/>
        <v/>
      </c>
      <c r="CC1075" s="239" t="str">
        <f t="shared" si="1601"/>
        <v/>
      </c>
      <c r="CD1075" s="239" t="str">
        <f t="shared" si="1602"/>
        <v/>
      </c>
      <c r="CE1075" s="239" t="str">
        <f t="shared" si="1603"/>
        <v/>
      </c>
      <c r="CF1075" s="239" t="str">
        <f t="shared" si="1604"/>
        <v/>
      </c>
      <c r="CG1075" s="239" t="str">
        <f t="shared" si="1605"/>
        <v/>
      </c>
      <c r="CH1075" s="239" t="str">
        <f t="shared" si="1606"/>
        <v/>
      </c>
      <c r="CI1075" s="239" t="str">
        <f t="shared" si="1607"/>
        <v/>
      </c>
      <c r="CJ1075" s="239" t="str">
        <f t="shared" si="1608"/>
        <v/>
      </c>
      <c r="CK1075" s="239" t="str">
        <f t="shared" si="1609"/>
        <v/>
      </c>
      <c r="CL1075" s="239" t="str">
        <f t="shared" si="1610"/>
        <v/>
      </c>
      <c r="CM1075" s="239" t="str">
        <f t="shared" si="1611"/>
        <v/>
      </c>
      <c r="CN1075" s="239" t="str">
        <f t="shared" si="1612"/>
        <v/>
      </c>
      <c r="CP1075" s="239" t="str">
        <f t="shared" si="1613"/>
        <v/>
      </c>
      <c r="CQ1075" s="239" t="str">
        <f t="shared" si="1614"/>
        <v/>
      </c>
      <c r="CR1075" s="239" t="str">
        <f t="shared" si="1615"/>
        <v>1er trimestre</v>
      </c>
      <c r="CS1075" s="239" t="str">
        <f t="shared" si="1616"/>
        <v/>
      </c>
      <c r="CT1075" s="239" t="str">
        <f t="shared" si="1617"/>
        <v/>
      </c>
      <c r="CU1075" s="239" t="str">
        <f t="shared" si="1618"/>
        <v/>
      </c>
      <c r="CV1075" s="239" t="str">
        <f t="shared" si="1619"/>
        <v/>
      </c>
      <c r="CW1075" s="239" t="str">
        <f t="shared" si="1620"/>
        <v/>
      </c>
      <c r="CX1075" s="239" t="str">
        <f t="shared" si="1621"/>
        <v/>
      </c>
      <c r="CY1075" s="239" t="str">
        <f t="shared" si="1622"/>
        <v/>
      </c>
      <c r="CZ1075" s="239" t="str">
        <f t="shared" si="1623"/>
        <v/>
      </c>
      <c r="DA1075" s="239" t="str">
        <f t="shared" si="1624"/>
        <v/>
      </c>
      <c r="DB1075" s="239" t="str">
        <f t="shared" si="1625"/>
        <v/>
      </c>
      <c r="DC1075" s="239" t="str">
        <f t="shared" si="1626"/>
        <v/>
      </c>
      <c r="DD1075" s="239" t="str">
        <f t="shared" si="1627"/>
        <v/>
      </c>
      <c r="DE1075" s="239" t="str">
        <f t="shared" si="1628"/>
        <v/>
      </c>
      <c r="DF1075" s="239" t="str">
        <f t="shared" si="1629"/>
        <v/>
      </c>
      <c r="DG1075" s="239" t="str">
        <f t="shared" si="1630"/>
        <v/>
      </c>
      <c r="DH1075" s="239" t="str">
        <f t="shared" si="1631"/>
        <v/>
      </c>
      <c r="DI1075" s="239" t="str">
        <f t="shared" si="1632"/>
        <v/>
      </c>
      <c r="DJ1075" s="239" t="str">
        <f t="shared" si="1633"/>
        <v/>
      </c>
      <c r="DK1075" s="239" t="str">
        <f t="shared" si="1634"/>
        <v/>
      </c>
      <c r="DL1075" s="239" t="str">
        <f t="shared" si="1635"/>
        <v/>
      </c>
      <c r="DM1075" s="239" t="str">
        <f t="shared" si="1636"/>
        <v/>
      </c>
      <c r="DN1075" s="239" t="str">
        <f t="shared" si="1637"/>
        <v/>
      </c>
      <c r="DO1075" s="239" t="str">
        <f t="shared" si="1638"/>
        <v/>
      </c>
      <c r="DP1075" s="239" t="str">
        <f t="shared" si="1639"/>
        <v/>
      </c>
    </row>
    <row r="1076" spans="1:120" ht="35.25" hidden="1" customHeight="1" x14ac:dyDescent="0.25">
      <c r="A1076" s="53" t="s">
        <v>4512</v>
      </c>
      <c r="B1076" s="53">
        <v>6000</v>
      </c>
      <c r="C1076" s="53" t="s">
        <v>71</v>
      </c>
      <c r="D1076" s="53" t="s">
        <v>3728</v>
      </c>
      <c r="E1076" s="53">
        <v>6</v>
      </c>
      <c r="F1076" s="53" t="s">
        <v>4173</v>
      </c>
      <c r="G1076" s="53" t="str">
        <f t="shared" si="1642"/>
        <v>6000-25</v>
      </c>
      <c r="H1076" s="53" t="s">
        <v>94</v>
      </c>
      <c r="I1076" s="53" t="s">
        <v>196</v>
      </c>
      <c r="J1076" s="53" t="s">
        <v>80</v>
      </c>
      <c r="K1076" s="53" t="s">
        <v>80</v>
      </c>
      <c r="L1076" s="53" t="s">
        <v>80</v>
      </c>
      <c r="M1076" s="53" t="s">
        <v>80</v>
      </c>
      <c r="N1076" s="53" t="s">
        <v>80</v>
      </c>
      <c r="O1076" s="53" t="s">
        <v>80</v>
      </c>
      <c r="P1076" s="53" t="s">
        <v>4144</v>
      </c>
      <c r="Q1076" s="52">
        <v>0.15</v>
      </c>
      <c r="R1076" s="119">
        <f>+Q1076*Q1071</f>
        <v>3.0000000000000001E-3</v>
      </c>
      <c r="S1076" s="53">
        <v>1</v>
      </c>
      <c r="T1076" s="53" t="s">
        <v>84</v>
      </c>
      <c r="U1076" s="53" t="s">
        <v>4145</v>
      </c>
      <c r="V1076" s="23">
        <v>45033</v>
      </c>
      <c r="W1076" s="23">
        <v>45044</v>
      </c>
      <c r="X1076" s="53" t="s">
        <v>2252</v>
      </c>
      <c r="Y1076" s="49" t="s">
        <v>167</v>
      </c>
      <c r="Z1076" s="59" t="s">
        <v>100</v>
      </c>
      <c r="AA1076" s="60">
        <v>1</v>
      </c>
      <c r="AB1076" s="60" t="s">
        <v>4174</v>
      </c>
      <c r="AC1076" s="69">
        <v>45043</v>
      </c>
      <c r="AD1076" s="60">
        <v>1</v>
      </c>
      <c r="AE1076" s="60" t="s">
        <v>4175</v>
      </c>
      <c r="AF1076" s="69">
        <v>45043</v>
      </c>
      <c r="AG1076" s="60" t="s">
        <v>125</v>
      </c>
      <c r="AH1076" s="60">
        <v>0.95</v>
      </c>
      <c r="AI1076" s="52">
        <f t="shared" si="1558"/>
        <v>3.0000000000000001E-3</v>
      </c>
      <c r="AJ1076" s="52">
        <f t="shared" si="1647"/>
        <v>1</v>
      </c>
      <c r="AK1076" s="52"/>
      <c r="AL1076" s="239" t="str">
        <f t="shared" si="1577"/>
        <v/>
      </c>
      <c r="AM1076" s="239" t="str">
        <f t="shared" si="1578"/>
        <v/>
      </c>
      <c r="AN1076" s="239" t="str">
        <f t="shared" si="1579"/>
        <v/>
      </c>
      <c r="AO1076" s="239" t="str">
        <f t="shared" si="1580"/>
        <v/>
      </c>
      <c r="AP1076" s="239" t="str">
        <f t="shared" si="1581"/>
        <v/>
      </c>
      <c r="AQ1076" s="239" t="str">
        <f t="shared" si="1582"/>
        <v/>
      </c>
      <c r="AR1076" s="239" t="str">
        <f t="shared" si="1583"/>
        <v/>
      </c>
      <c r="AS1076" s="239" t="str">
        <f t="shared" si="1584"/>
        <v/>
      </c>
      <c r="AT1076" s="239" t="str">
        <f t="shared" si="1585"/>
        <v/>
      </c>
      <c r="AU1076" s="239" t="str">
        <f t="shared" si="1559"/>
        <v/>
      </c>
      <c r="AV1076" s="239" t="str">
        <f t="shared" si="1560"/>
        <v/>
      </c>
      <c r="AW1076" s="239" t="str">
        <f t="shared" si="1561"/>
        <v/>
      </c>
      <c r="AX1076" s="239" t="str">
        <f t="shared" si="1562"/>
        <v/>
      </c>
      <c r="AY1076" s="239" t="str">
        <f t="shared" si="1563"/>
        <v/>
      </c>
      <c r="AZ1076" s="239" t="str">
        <f t="shared" si="1564"/>
        <v/>
      </c>
      <c r="BA1076" s="239" t="str">
        <f t="shared" si="1565"/>
        <v/>
      </c>
      <c r="BB1076" s="239" t="str">
        <f t="shared" si="1566"/>
        <v/>
      </c>
      <c r="BC1076" s="239" t="str">
        <f t="shared" si="1567"/>
        <v/>
      </c>
      <c r="BD1076" s="239" t="str">
        <f t="shared" si="1568"/>
        <v/>
      </c>
      <c r="BE1076" s="239" t="str">
        <f t="shared" si="1569"/>
        <v/>
      </c>
      <c r="BF1076" s="239" t="str">
        <f t="shared" si="1570"/>
        <v/>
      </c>
      <c r="BG1076" s="239" t="str">
        <f t="shared" si="1571"/>
        <v/>
      </c>
      <c r="BH1076" s="239" t="str">
        <f t="shared" si="1572"/>
        <v/>
      </c>
      <c r="BI1076" s="239" t="str">
        <f t="shared" si="1573"/>
        <v/>
      </c>
      <c r="BJ1076" s="239" t="str">
        <f t="shared" si="1574"/>
        <v/>
      </c>
      <c r="BK1076" s="239" t="str">
        <f t="shared" si="1575"/>
        <v/>
      </c>
      <c r="BL1076" s="239" t="str">
        <f t="shared" si="1576"/>
        <v/>
      </c>
      <c r="BN1076" s="239" t="str">
        <f t="shared" si="1586"/>
        <v/>
      </c>
      <c r="BO1076" s="239" t="str">
        <f t="shared" si="1587"/>
        <v/>
      </c>
      <c r="BP1076" s="239" t="str">
        <f t="shared" si="1588"/>
        <v/>
      </c>
      <c r="BQ1076" s="239" t="str">
        <f t="shared" si="1589"/>
        <v/>
      </c>
      <c r="BR1076" s="239" t="str">
        <f t="shared" si="1590"/>
        <v/>
      </c>
      <c r="BS1076" s="239" t="str">
        <f t="shared" si="1591"/>
        <v/>
      </c>
      <c r="BT1076" s="239" t="str">
        <f t="shared" si="1592"/>
        <v/>
      </c>
      <c r="BU1076" s="239" t="str">
        <f t="shared" si="1593"/>
        <v/>
      </c>
      <c r="BV1076" s="239" t="str">
        <f t="shared" si="1594"/>
        <v/>
      </c>
      <c r="BW1076" s="239" t="str">
        <f t="shared" si="1595"/>
        <v/>
      </c>
      <c r="BX1076" s="239" t="str">
        <f t="shared" si="1596"/>
        <v/>
      </c>
      <c r="BY1076" s="239" t="str">
        <f t="shared" si="1597"/>
        <v/>
      </c>
      <c r="BZ1076" s="239" t="str">
        <f t="shared" si="1598"/>
        <v/>
      </c>
      <c r="CA1076" s="239" t="str">
        <f t="shared" si="1599"/>
        <v/>
      </c>
      <c r="CB1076" s="239" t="str">
        <f t="shared" si="1600"/>
        <v/>
      </c>
      <c r="CC1076" s="239" t="str">
        <f t="shared" si="1601"/>
        <v/>
      </c>
      <c r="CD1076" s="239" t="str">
        <f t="shared" si="1602"/>
        <v/>
      </c>
      <c r="CE1076" s="239" t="str">
        <f t="shared" si="1603"/>
        <v/>
      </c>
      <c r="CF1076" s="239" t="str">
        <f t="shared" si="1604"/>
        <v/>
      </c>
      <c r="CG1076" s="239" t="str">
        <f t="shared" si="1605"/>
        <v/>
      </c>
      <c r="CH1076" s="239" t="str">
        <f t="shared" si="1606"/>
        <v/>
      </c>
      <c r="CI1076" s="239" t="str">
        <f t="shared" si="1607"/>
        <v/>
      </c>
      <c r="CJ1076" s="239" t="str">
        <f t="shared" si="1608"/>
        <v/>
      </c>
      <c r="CK1076" s="239" t="str">
        <f t="shared" si="1609"/>
        <v/>
      </c>
      <c r="CL1076" s="239" t="str">
        <f t="shared" si="1610"/>
        <v/>
      </c>
      <c r="CM1076" s="239" t="str">
        <f t="shared" si="1611"/>
        <v/>
      </c>
      <c r="CN1076" s="239" t="str">
        <f t="shared" si="1612"/>
        <v/>
      </c>
      <c r="CP1076" s="239" t="str">
        <f t="shared" si="1613"/>
        <v/>
      </c>
      <c r="CQ1076" s="239" t="str">
        <f t="shared" si="1614"/>
        <v/>
      </c>
      <c r="CR1076" s="239" t="str">
        <f t="shared" si="1615"/>
        <v/>
      </c>
      <c r="CS1076" s="239" t="str">
        <f t="shared" si="1616"/>
        <v/>
      </c>
      <c r="CT1076" s="239" t="str">
        <f t="shared" si="1617"/>
        <v/>
      </c>
      <c r="CU1076" s="239" t="str">
        <f t="shared" si="1618"/>
        <v/>
      </c>
      <c r="CV1076" s="239" t="str">
        <f t="shared" si="1619"/>
        <v/>
      </c>
      <c r="CW1076" s="239" t="str">
        <f t="shared" si="1620"/>
        <v/>
      </c>
      <c r="CX1076" s="239" t="str">
        <f t="shared" si="1621"/>
        <v/>
      </c>
      <c r="CY1076" s="239" t="str">
        <f t="shared" si="1622"/>
        <v/>
      </c>
      <c r="CZ1076" s="239" t="str">
        <f t="shared" si="1623"/>
        <v/>
      </c>
      <c r="DA1076" s="239" t="str">
        <f t="shared" si="1624"/>
        <v/>
      </c>
      <c r="DB1076" s="239" t="str">
        <f t="shared" si="1625"/>
        <v/>
      </c>
      <c r="DC1076" s="239" t="str">
        <f t="shared" si="1626"/>
        <v/>
      </c>
      <c r="DD1076" s="239" t="str">
        <f t="shared" si="1627"/>
        <v/>
      </c>
      <c r="DE1076" s="239" t="str">
        <f t="shared" si="1628"/>
        <v/>
      </c>
      <c r="DF1076" s="239" t="str">
        <f t="shared" si="1629"/>
        <v/>
      </c>
      <c r="DG1076" s="239" t="str">
        <f t="shared" si="1630"/>
        <v/>
      </c>
      <c r="DH1076" s="239" t="str">
        <f t="shared" si="1631"/>
        <v/>
      </c>
      <c r="DI1076" s="239" t="str">
        <f t="shared" si="1632"/>
        <v/>
      </c>
      <c r="DJ1076" s="239" t="str">
        <f t="shared" si="1633"/>
        <v/>
      </c>
      <c r="DK1076" s="239" t="str">
        <f t="shared" si="1634"/>
        <v/>
      </c>
      <c r="DL1076" s="239" t="str">
        <f t="shared" si="1635"/>
        <v/>
      </c>
      <c r="DM1076" s="239" t="str">
        <f t="shared" si="1636"/>
        <v/>
      </c>
      <c r="DN1076" s="239" t="str">
        <f t="shared" si="1637"/>
        <v/>
      </c>
      <c r="DO1076" s="239" t="str">
        <f t="shared" si="1638"/>
        <v/>
      </c>
      <c r="DP1076" s="239" t="str">
        <f t="shared" si="1639"/>
        <v/>
      </c>
    </row>
    <row r="1077" spans="1:120" ht="35.25" hidden="1" customHeight="1" x14ac:dyDescent="0.25">
      <c r="A1077" s="53" t="s">
        <v>4512</v>
      </c>
      <c r="B1077" s="53">
        <v>6000</v>
      </c>
      <c r="C1077" s="53" t="s">
        <v>71</v>
      </c>
      <c r="D1077" s="53" t="s">
        <v>3728</v>
      </c>
      <c r="E1077" s="53">
        <v>6</v>
      </c>
      <c r="F1077" s="53" t="s">
        <v>4176</v>
      </c>
      <c r="G1077" s="53" t="str">
        <f t="shared" si="1642"/>
        <v>6000-25</v>
      </c>
      <c r="H1077" s="53" t="s">
        <v>94</v>
      </c>
      <c r="I1077" s="53" t="s">
        <v>196</v>
      </c>
      <c r="J1077" s="53" t="s">
        <v>80</v>
      </c>
      <c r="K1077" s="53" t="s">
        <v>80</v>
      </c>
      <c r="L1077" s="53" t="s">
        <v>80</v>
      </c>
      <c r="M1077" s="53" t="s">
        <v>80</v>
      </c>
      <c r="N1077" s="53" t="s">
        <v>80</v>
      </c>
      <c r="O1077" s="53" t="s">
        <v>80</v>
      </c>
      <c r="P1077" s="53" t="s">
        <v>4149</v>
      </c>
      <c r="Q1077" s="52">
        <v>0.2</v>
      </c>
      <c r="R1077" s="119">
        <f>+Q1077*Q1071</f>
        <v>4.0000000000000001E-3</v>
      </c>
      <c r="S1077" s="53">
        <v>1</v>
      </c>
      <c r="T1077" s="53" t="s">
        <v>84</v>
      </c>
      <c r="U1077" s="53" t="s">
        <v>3999</v>
      </c>
      <c r="V1077" s="23">
        <v>45048</v>
      </c>
      <c r="W1077" s="23">
        <v>45054</v>
      </c>
      <c r="X1077" s="53" t="s">
        <v>2252</v>
      </c>
      <c r="Y1077" s="49" t="s">
        <v>167</v>
      </c>
      <c r="Z1077" s="59" t="s">
        <v>100</v>
      </c>
      <c r="AA1077" s="60">
        <v>1</v>
      </c>
      <c r="AB1077" s="62" t="s">
        <v>4177</v>
      </c>
      <c r="AC1077" s="62">
        <v>45054</v>
      </c>
      <c r="AD1077" s="60">
        <v>1</v>
      </c>
      <c r="AE1077" s="62" t="s">
        <v>4178</v>
      </c>
      <c r="AF1077" s="62">
        <v>45054</v>
      </c>
      <c r="AG1077" s="60" t="s">
        <v>79</v>
      </c>
      <c r="AH1077" s="60">
        <v>1</v>
      </c>
      <c r="AI1077" s="52">
        <f t="shared" si="1558"/>
        <v>4.0000000000000001E-3</v>
      </c>
      <c r="AJ1077" s="52">
        <f t="shared" si="1647"/>
        <v>1</v>
      </c>
      <c r="AK1077" s="52"/>
      <c r="AL1077" s="239" t="str">
        <f t="shared" si="1577"/>
        <v/>
      </c>
      <c r="AM1077" s="239" t="str">
        <f t="shared" si="1578"/>
        <v/>
      </c>
      <c r="AN1077" s="239" t="str">
        <f t="shared" si="1579"/>
        <v/>
      </c>
      <c r="AO1077" s="239" t="str">
        <f t="shared" si="1580"/>
        <v/>
      </c>
      <c r="AP1077" s="239" t="str">
        <f t="shared" si="1581"/>
        <v/>
      </c>
      <c r="AQ1077" s="239" t="str">
        <f t="shared" si="1582"/>
        <v/>
      </c>
      <c r="AR1077" s="239" t="str">
        <f t="shared" si="1583"/>
        <v/>
      </c>
      <c r="AS1077" s="239" t="str">
        <f t="shared" si="1584"/>
        <v/>
      </c>
      <c r="AT1077" s="239" t="str">
        <f t="shared" si="1585"/>
        <v/>
      </c>
      <c r="AU1077" s="239" t="str">
        <f t="shared" si="1559"/>
        <v/>
      </c>
      <c r="AV1077" s="239" t="str">
        <f t="shared" si="1560"/>
        <v/>
      </c>
      <c r="AW1077" s="239" t="str">
        <f t="shared" si="1561"/>
        <v/>
      </c>
      <c r="AX1077" s="239" t="str">
        <f t="shared" si="1562"/>
        <v/>
      </c>
      <c r="AY1077" s="239" t="str">
        <f t="shared" si="1563"/>
        <v/>
      </c>
      <c r="AZ1077" s="239" t="str">
        <f t="shared" si="1564"/>
        <v/>
      </c>
      <c r="BA1077" s="239" t="str">
        <f t="shared" si="1565"/>
        <v/>
      </c>
      <c r="BB1077" s="239" t="str">
        <f t="shared" si="1566"/>
        <v/>
      </c>
      <c r="BC1077" s="239" t="str">
        <f t="shared" si="1567"/>
        <v/>
      </c>
      <c r="BD1077" s="239" t="str">
        <f t="shared" si="1568"/>
        <v/>
      </c>
      <c r="BE1077" s="239" t="str">
        <f t="shared" si="1569"/>
        <v/>
      </c>
      <c r="BF1077" s="239" t="str">
        <f t="shared" si="1570"/>
        <v/>
      </c>
      <c r="BG1077" s="239" t="str">
        <f t="shared" si="1571"/>
        <v/>
      </c>
      <c r="BH1077" s="239" t="str">
        <f t="shared" si="1572"/>
        <v/>
      </c>
      <c r="BI1077" s="239" t="str">
        <f t="shared" si="1573"/>
        <v/>
      </c>
      <c r="BJ1077" s="239" t="str">
        <f t="shared" si="1574"/>
        <v/>
      </c>
      <c r="BK1077" s="239" t="str">
        <f t="shared" si="1575"/>
        <v/>
      </c>
      <c r="BL1077" s="239" t="str">
        <f t="shared" si="1576"/>
        <v/>
      </c>
      <c r="BN1077" s="239" t="str">
        <f t="shared" si="1586"/>
        <v/>
      </c>
      <c r="BO1077" s="239" t="str">
        <f t="shared" si="1587"/>
        <v/>
      </c>
      <c r="BP1077" s="239" t="str">
        <f t="shared" si="1588"/>
        <v/>
      </c>
      <c r="BQ1077" s="239" t="str">
        <f t="shared" si="1589"/>
        <v/>
      </c>
      <c r="BR1077" s="239" t="str">
        <f t="shared" si="1590"/>
        <v/>
      </c>
      <c r="BS1077" s="239" t="str">
        <f t="shared" si="1591"/>
        <v/>
      </c>
      <c r="BT1077" s="239" t="str">
        <f t="shared" si="1592"/>
        <v/>
      </c>
      <c r="BU1077" s="239" t="str">
        <f t="shared" si="1593"/>
        <v/>
      </c>
      <c r="BV1077" s="239" t="str">
        <f t="shared" si="1594"/>
        <v/>
      </c>
      <c r="BW1077" s="239" t="str">
        <f t="shared" si="1595"/>
        <v/>
      </c>
      <c r="BX1077" s="239" t="str">
        <f t="shared" si="1596"/>
        <v/>
      </c>
      <c r="BY1077" s="239" t="str">
        <f t="shared" si="1597"/>
        <v/>
      </c>
      <c r="BZ1077" s="239" t="str">
        <f t="shared" si="1598"/>
        <v/>
      </c>
      <c r="CA1077" s="239" t="str">
        <f t="shared" si="1599"/>
        <v/>
      </c>
      <c r="CB1077" s="239" t="str">
        <f t="shared" si="1600"/>
        <v/>
      </c>
      <c r="CC1077" s="239" t="str">
        <f t="shared" si="1601"/>
        <v/>
      </c>
      <c r="CD1077" s="239" t="str">
        <f t="shared" si="1602"/>
        <v/>
      </c>
      <c r="CE1077" s="239" t="str">
        <f t="shared" si="1603"/>
        <v/>
      </c>
      <c r="CF1077" s="239" t="str">
        <f t="shared" si="1604"/>
        <v/>
      </c>
      <c r="CG1077" s="239" t="str">
        <f t="shared" si="1605"/>
        <v/>
      </c>
      <c r="CH1077" s="239" t="str">
        <f t="shared" si="1606"/>
        <v/>
      </c>
      <c r="CI1077" s="239" t="str">
        <f t="shared" si="1607"/>
        <v/>
      </c>
      <c r="CJ1077" s="239" t="str">
        <f t="shared" si="1608"/>
        <v/>
      </c>
      <c r="CK1077" s="239" t="str">
        <f t="shared" si="1609"/>
        <v/>
      </c>
      <c r="CL1077" s="239" t="str">
        <f t="shared" si="1610"/>
        <v/>
      </c>
      <c r="CM1077" s="239" t="str">
        <f t="shared" si="1611"/>
        <v/>
      </c>
      <c r="CN1077" s="239" t="str">
        <f t="shared" si="1612"/>
        <v/>
      </c>
      <c r="CP1077" s="239" t="str">
        <f t="shared" si="1613"/>
        <v/>
      </c>
      <c r="CQ1077" s="239" t="str">
        <f t="shared" si="1614"/>
        <v/>
      </c>
      <c r="CR1077" s="239" t="str">
        <f t="shared" si="1615"/>
        <v/>
      </c>
      <c r="CS1077" s="239" t="str">
        <f t="shared" si="1616"/>
        <v/>
      </c>
      <c r="CT1077" s="239" t="str">
        <f t="shared" si="1617"/>
        <v/>
      </c>
      <c r="CU1077" s="239" t="str">
        <f t="shared" si="1618"/>
        <v/>
      </c>
      <c r="CV1077" s="239" t="str">
        <f t="shared" si="1619"/>
        <v/>
      </c>
      <c r="CW1077" s="239" t="str">
        <f t="shared" si="1620"/>
        <v/>
      </c>
      <c r="CX1077" s="239" t="str">
        <f t="shared" si="1621"/>
        <v/>
      </c>
      <c r="CY1077" s="239" t="str">
        <f t="shared" si="1622"/>
        <v/>
      </c>
      <c r="CZ1077" s="239" t="str">
        <f t="shared" si="1623"/>
        <v/>
      </c>
      <c r="DA1077" s="239" t="str">
        <f t="shared" si="1624"/>
        <v/>
      </c>
      <c r="DB1077" s="239" t="str">
        <f t="shared" si="1625"/>
        <v/>
      </c>
      <c r="DC1077" s="239" t="str">
        <f t="shared" si="1626"/>
        <v/>
      </c>
      <c r="DD1077" s="239" t="str">
        <f t="shared" si="1627"/>
        <v/>
      </c>
      <c r="DE1077" s="239" t="str">
        <f t="shared" si="1628"/>
        <v/>
      </c>
      <c r="DF1077" s="239" t="str">
        <f t="shared" si="1629"/>
        <v/>
      </c>
      <c r="DG1077" s="239" t="str">
        <f t="shared" si="1630"/>
        <v/>
      </c>
      <c r="DH1077" s="239" t="str">
        <f t="shared" si="1631"/>
        <v/>
      </c>
      <c r="DI1077" s="239" t="str">
        <f t="shared" si="1632"/>
        <v/>
      </c>
      <c r="DJ1077" s="239" t="str">
        <f t="shared" si="1633"/>
        <v/>
      </c>
      <c r="DK1077" s="239" t="str">
        <f t="shared" si="1634"/>
        <v/>
      </c>
      <c r="DL1077" s="239" t="str">
        <f t="shared" si="1635"/>
        <v/>
      </c>
      <c r="DM1077" s="239" t="str">
        <f t="shared" si="1636"/>
        <v/>
      </c>
      <c r="DN1077" s="239" t="str">
        <f t="shared" si="1637"/>
        <v/>
      </c>
      <c r="DO1077" s="239" t="str">
        <f t="shared" si="1638"/>
        <v/>
      </c>
      <c r="DP1077" s="239" t="str">
        <f t="shared" si="1639"/>
        <v/>
      </c>
    </row>
    <row r="1078" spans="1:120" ht="35.25" hidden="1" customHeight="1" x14ac:dyDescent="0.25">
      <c r="A1078" s="53" t="s">
        <v>4512</v>
      </c>
      <c r="B1078" s="53">
        <v>6000</v>
      </c>
      <c r="C1078" s="53" t="s">
        <v>71</v>
      </c>
      <c r="D1078" s="53" t="s">
        <v>3728</v>
      </c>
      <c r="E1078" s="53">
        <v>6</v>
      </c>
      <c r="F1078" s="53" t="s">
        <v>4179</v>
      </c>
      <c r="G1078" s="53" t="str">
        <f t="shared" si="1642"/>
        <v>6000-25</v>
      </c>
      <c r="H1078" s="53" t="s">
        <v>94</v>
      </c>
      <c r="I1078" s="53" t="s">
        <v>196</v>
      </c>
      <c r="J1078" s="53" t="s">
        <v>80</v>
      </c>
      <c r="K1078" s="53" t="s">
        <v>80</v>
      </c>
      <c r="L1078" s="53" t="s">
        <v>80</v>
      </c>
      <c r="M1078" s="53" t="s">
        <v>80</v>
      </c>
      <c r="N1078" s="53" t="s">
        <v>80</v>
      </c>
      <c r="O1078" s="53" t="s">
        <v>80</v>
      </c>
      <c r="P1078" s="53" t="s">
        <v>4153</v>
      </c>
      <c r="Q1078" s="52">
        <v>0.2</v>
      </c>
      <c r="R1078" s="119">
        <f>+Q1078*Q1071</f>
        <v>4.0000000000000001E-3</v>
      </c>
      <c r="S1078" s="53">
        <v>1</v>
      </c>
      <c r="T1078" s="53" t="s">
        <v>84</v>
      </c>
      <c r="U1078" s="53" t="s">
        <v>4154</v>
      </c>
      <c r="V1078" s="23">
        <v>45070</v>
      </c>
      <c r="W1078" s="23">
        <v>45075</v>
      </c>
      <c r="X1078" s="53" t="s">
        <v>2427</v>
      </c>
      <c r="Y1078" s="49" t="s">
        <v>167</v>
      </c>
      <c r="Z1078" s="59" t="s">
        <v>100</v>
      </c>
      <c r="AA1078" s="60">
        <v>1</v>
      </c>
      <c r="AB1078" s="62" t="s">
        <v>4180</v>
      </c>
      <c r="AC1078" s="62">
        <v>45075</v>
      </c>
      <c r="AD1078" s="60">
        <v>1</v>
      </c>
      <c r="AE1078" s="62" t="s">
        <v>4181</v>
      </c>
      <c r="AF1078" s="62">
        <v>45075</v>
      </c>
      <c r="AG1078" s="60" t="s">
        <v>79</v>
      </c>
      <c r="AH1078" s="60">
        <v>1</v>
      </c>
      <c r="AI1078" s="52">
        <f t="shared" si="1558"/>
        <v>4.0000000000000001E-3</v>
      </c>
      <c r="AJ1078" s="52">
        <f t="shared" si="1647"/>
        <v>1</v>
      </c>
      <c r="AK1078" s="52"/>
      <c r="AL1078" s="239" t="str">
        <f t="shared" si="1577"/>
        <v/>
      </c>
      <c r="AM1078" s="239" t="str">
        <f t="shared" si="1578"/>
        <v/>
      </c>
      <c r="AN1078" s="239" t="str">
        <f t="shared" si="1579"/>
        <v/>
      </c>
      <c r="AO1078" s="239" t="str">
        <f t="shared" si="1580"/>
        <v/>
      </c>
      <c r="AP1078" s="239" t="str">
        <f t="shared" si="1581"/>
        <v/>
      </c>
      <c r="AQ1078" s="239" t="str">
        <f t="shared" si="1582"/>
        <v/>
      </c>
      <c r="AR1078" s="239" t="str">
        <f t="shared" si="1583"/>
        <v/>
      </c>
      <c r="AS1078" s="239" t="str">
        <f t="shared" si="1584"/>
        <v/>
      </c>
      <c r="AT1078" s="239" t="str">
        <f t="shared" si="1585"/>
        <v/>
      </c>
      <c r="AU1078" s="239" t="str">
        <f t="shared" si="1559"/>
        <v/>
      </c>
      <c r="AV1078" s="239" t="str">
        <f t="shared" si="1560"/>
        <v/>
      </c>
      <c r="AW1078" s="239" t="str">
        <f t="shared" si="1561"/>
        <v/>
      </c>
      <c r="AX1078" s="239" t="str">
        <f t="shared" si="1562"/>
        <v/>
      </c>
      <c r="AY1078" s="239" t="str">
        <f t="shared" si="1563"/>
        <v/>
      </c>
      <c r="AZ1078" s="239" t="str">
        <f t="shared" si="1564"/>
        <v/>
      </c>
      <c r="BA1078" s="239" t="str">
        <f t="shared" si="1565"/>
        <v/>
      </c>
      <c r="BB1078" s="239" t="str">
        <f t="shared" si="1566"/>
        <v/>
      </c>
      <c r="BC1078" s="239">
        <f t="shared" si="1567"/>
        <v>1</v>
      </c>
      <c r="BD1078" s="239" t="str">
        <f t="shared" si="1568"/>
        <v/>
      </c>
      <c r="BE1078" s="239" t="str">
        <f t="shared" si="1569"/>
        <v/>
      </c>
      <c r="BF1078" s="239" t="str">
        <f t="shared" si="1570"/>
        <v/>
      </c>
      <c r="BG1078" s="239" t="str">
        <f t="shared" si="1571"/>
        <v/>
      </c>
      <c r="BH1078" s="239" t="str">
        <f t="shared" si="1572"/>
        <v/>
      </c>
      <c r="BI1078" s="239" t="str">
        <f t="shared" si="1573"/>
        <v/>
      </c>
      <c r="BJ1078" s="239" t="str">
        <f t="shared" si="1574"/>
        <v/>
      </c>
      <c r="BK1078" s="239" t="str">
        <f t="shared" si="1575"/>
        <v/>
      </c>
      <c r="BL1078" s="239" t="str">
        <f t="shared" si="1576"/>
        <v/>
      </c>
      <c r="BN1078" s="239" t="str">
        <f t="shared" si="1586"/>
        <v/>
      </c>
      <c r="BO1078" s="239" t="str">
        <f t="shared" si="1587"/>
        <v/>
      </c>
      <c r="BP1078" s="239" t="str">
        <f t="shared" si="1588"/>
        <v/>
      </c>
      <c r="BQ1078" s="239" t="str">
        <f t="shared" si="1589"/>
        <v/>
      </c>
      <c r="BR1078" s="239" t="str">
        <f t="shared" si="1590"/>
        <v/>
      </c>
      <c r="BS1078" s="239" t="str">
        <f t="shared" si="1591"/>
        <v/>
      </c>
      <c r="BT1078" s="239" t="str">
        <f t="shared" si="1592"/>
        <v/>
      </c>
      <c r="BU1078" s="239" t="str">
        <f t="shared" si="1593"/>
        <v/>
      </c>
      <c r="BV1078" s="239" t="str">
        <f t="shared" si="1594"/>
        <v/>
      </c>
      <c r="BW1078" s="239" t="str">
        <f t="shared" si="1595"/>
        <v/>
      </c>
      <c r="BX1078" s="239" t="str">
        <f t="shared" si="1596"/>
        <v/>
      </c>
      <c r="BY1078" s="239" t="str">
        <f t="shared" si="1597"/>
        <v/>
      </c>
      <c r="BZ1078" s="239" t="str">
        <f t="shared" si="1598"/>
        <v/>
      </c>
      <c r="CA1078" s="239" t="str">
        <f t="shared" si="1599"/>
        <v/>
      </c>
      <c r="CB1078" s="239" t="str">
        <f t="shared" si="1600"/>
        <v/>
      </c>
      <c r="CC1078" s="239" t="str">
        <f t="shared" si="1601"/>
        <v/>
      </c>
      <c r="CD1078" s="239" t="str">
        <f t="shared" si="1602"/>
        <v/>
      </c>
      <c r="CE1078" s="239">
        <f t="shared" si="1603"/>
        <v>1</v>
      </c>
      <c r="CF1078" s="239" t="str">
        <f t="shared" si="1604"/>
        <v/>
      </c>
      <c r="CG1078" s="239" t="str">
        <f t="shared" si="1605"/>
        <v/>
      </c>
      <c r="CH1078" s="239" t="str">
        <f t="shared" si="1606"/>
        <v/>
      </c>
      <c r="CI1078" s="239" t="str">
        <f t="shared" si="1607"/>
        <v/>
      </c>
      <c r="CJ1078" s="239" t="str">
        <f t="shared" si="1608"/>
        <v/>
      </c>
      <c r="CK1078" s="239" t="str">
        <f t="shared" si="1609"/>
        <v/>
      </c>
      <c r="CL1078" s="239" t="str">
        <f t="shared" si="1610"/>
        <v/>
      </c>
      <c r="CM1078" s="239" t="str">
        <f t="shared" si="1611"/>
        <v/>
      </c>
      <c r="CN1078" s="239" t="str">
        <f t="shared" si="1612"/>
        <v/>
      </c>
      <c r="CP1078" s="239" t="str">
        <f t="shared" si="1613"/>
        <v/>
      </c>
      <c r="CQ1078" s="239" t="str">
        <f t="shared" si="1614"/>
        <v/>
      </c>
      <c r="CR1078" s="239" t="str">
        <f t="shared" si="1615"/>
        <v/>
      </c>
      <c r="CS1078" s="239" t="str">
        <f t="shared" si="1616"/>
        <v/>
      </c>
      <c r="CT1078" s="239" t="str">
        <f t="shared" si="1617"/>
        <v/>
      </c>
      <c r="CU1078" s="239" t="str">
        <f t="shared" si="1618"/>
        <v/>
      </c>
      <c r="CV1078" s="239" t="str">
        <f t="shared" si="1619"/>
        <v/>
      </c>
      <c r="CW1078" s="239" t="str">
        <f t="shared" si="1620"/>
        <v/>
      </c>
      <c r="CX1078" s="239" t="str">
        <f t="shared" si="1621"/>
        <v/>
      </c>
      <c r="CY1078" s="239" t="str">
        <f t="shared" si="1622"/>
        <v/>
      </c>
      <c r="CZ1078" s="239" t="str">
        <f t="shared" si="1623"/>
        <v/>
      </c>
      <c r="DA1078" s="239" t="str">
        <f t="shared" si="1624"/>
        <v/>
      </c>
      <c r="DB1078" s="239" t="str">
        <f t="shared" si="1625"/>
        <v/>
      </c>
      <c r="DC1078" s="239" t="str">
        <f t="shared" si="1626"/>
        <v/>
      </c>
      <c r="DD1078" s="239" t="str">
        <f t="shared" si="1627"/>
        <v/>
      </c>
      <c r="DE1078" s="239" t="str">
        <f t="shared" si="1628"/>
        <v/>
      </c>
      <c r="DF1078" s="239" t="str">
        <f t="shared" si="1629"/>
        <v/>
      </c>
      <c r="DG1078" s="239" t="str">
        <f t="shared" si="1630"/>
        <v>2do trimestre</v>
      </c>
      <c r="DH1078" s="239" t="str">
        <f t="shared" si="1631"/>
        <v/>
      </c>
      <c r="DI1078" s="239" t="str">
        <f t="shared" si="1632"/>
        <v/>
      </c>
      <c r="DJ1078" s="239" t="str">
        <f t="shared" si="1633"/>
        <v/>
      </c>
      <c r="DK1078" s="239" t="str">
        <f t="shared" si="1634"/>
        <v/>
      </c>
      <c r="DL1078" s="239" t="str">
        <f t="shared" si="1635"/>
        <v/>
      </c>
      <c r="DM1078" s="239" t="str">
        <f t="shared" si="1636"/>
        <v/>
      </c>
      <c r="DN1078" s="239" t="str">
        <f t="shared" si="1637"/>
        <v/>
      </c>
      <c r="DO1078" s="239" t="str">
        <f t="shared" si="1638"/>
        <v/>
      </c>
      <c r="DP1078" s="239" t="str">
        <f t="shared" si="1639"/>
        <v/>
      </c>
    </row>
    <row r="1079" spans="1:120" ht="35.25" hidden="1" customHeight="1" x14ac:dyDescent="0.25">
      <c r="A1079" s="49" t="s">
        <v>4512</v>
      </c>
      <c r="B1079" s="49">
        <v>6000</v>
      </c>
      <c r="C1079" s="49" t="s">
        <v>71</v>
      </c>
      <c r="D1079" s="49" t="s">
        <v>3728</v>
      </c>
      <c r="E1079" s="49">
        <v>6</v>
      </c>
      <c r="F1079" s="49" t="s">
        <v>4182</v>
      </c>
      <c r="G1079" s="49" t="str">
        <f t="shared" si="1642"/>
        <v>6000-26</v>
      </c>
      <c r="H1079" s="49" t="s">
        <v>75</v>
      </c>
      <c r="I1079" s="49" t="s">
        <v>76</v>
      </c>
      <c r="J1079" s="49" t="s">
        <v>265</v>
      </c>
      <c r="K1079" s="49" t="s">
        <v>3811</v>
      </c>
      <c r="L1079" s="49" t="s">
        <v>79</v>
      </c>
      <c r="M1079" s="49" t="s">
        <v>3730</v>
      </c>
      <c r="N1079" s="49" t="s">
        <v>4183</v>
      </c>
      <c r="O1079" s="49" t="s">
        <v>516</v>
      </c>
      <c r="P1079" s="49" t="s">
        <v>4184</v>
      </c>
      <c r="Q1079" s="50">
        <v>0.05</v>
      </c>
      <c r="R1079" s="84"/>
      <c r="S1079" s="49">
        <v>2</v>
      </c>
      <c r="T1079" s="49" t="s">
        <v>84</v>
      </c>
      <c r="U1079" s="49" t="s">
        <v>4185</v>
      </c>
      <c r="V1079" s="51">
        <v>44986</v>
      </c>
      <c r="W1079" s="51">
        <v>45175</v>
      </c>
      <c r="X1079" s="49" t="s">
        <v>3953</v>
      </c>
      <c r="Y1079" s="49" t="s">
        <v>202</v>
      </c>
      <c r="Z1079" s="59" t="s">
        <v>100</v>
      </c>
      <c r="AA1079" s="60">
        <v>1</v>
      </c>
      <c r="AB1079" s="60" t="s">
        <v>4186</v>
      </c>
      <c r="AC1079" s="69">
        <v>45175</v>
      </c>
      <c r="AD1079" s="60">
        <v>1</v>
      </c>
      <c r="AE1079" s="60" t="s">
        <v>4187</v>
      </c>
      <c r="AF1079" s="69">
        <v>45175</v>
      </c>
      <c r="AG1079" s="57" t="s">
        <v>79</v>
      </c>
      <c r="AH1079" s="52" t="s">
        <v>92</v>
      </c>
      <c r="AI1079" s="52">
        <f t="shared" si="1558"/>
        <v>0.05</v>
      </c>
      <c r="AJ1079" s="52"/>
      <c r="AK1079" s="52"/>
      <c r="AL1079" s="239" t="str">
        <f t="shared" si="1577"/>
        <v/>
      </c>
      <c r="AM1079" s="239" t="str">
        <f t="shared" si="1578"/>
        <v/>
      </c>
      <c r="AN1079" s="239" t="str">
        <f t="shared" si="1579"/>
        <v/>
      </c>
      <c r="AO1079" s="239" t="str">
        <f t="shared" si="1580"/>
        <v/>
      </c>
      <c r="AP1079" s="239" t="str">
        <f t="shared" si="1581"/>
        <v/>
      </c>
      <c r="AQ1079" s="239" t="str">
        <f t="shared" si="1582"/>
        <v/>
      </c>
      <c r="AR1079" s="239" t="str">
        <f t="shared" si="1583"/>
        <v/>
      </c>
      <c r="AS1079" s="239" t="str">
        <f t="shared" si="1584"/>
        <v/>
      </c>
      <c r="AT1079" s="239" t="str">
        <f t="shared" si="1585"/>
        <v/>
      </c>
      <c r="AU1079" s="239" t="str">
        <f t="shared" si="1559"/>
        <v/>
      </c>
      <c r="AV1079" s="239" t="str">
        <f t="shared" si="1560"/>
        <v/>
      </c>
      <c r="AW1079" s="239" t="str">
        <f t="shared" si="1561"/>
        <v/>
      </c>
      <c r="AX1079" s="239" t="str">
        <f t="shared" si="1562"/>
        <v/>
      </c>
      <c r="AY1079" s="239" t="str">
        <f t="shared" si="1563"/>
        <v/>
      </c>
      <c r="AZ1079" s="239" t="str">
        <f t="shared" si="1564"/>
        <v/>
      </c>
      <c r="BA1079" s="239" t="str">
        <f t="shared" si="1565"/>
        <v/>
      </c>
      <c r="BB1079" s="239" t="str">
        <f t="shared" si="1566"/>
        <v/>
      </c>
      <c r="BC1079" s="239" t="str">
        <f t="shared" si="1567"/>
        <v/>
      </c>
      <c r="BD1079" s="239" t="str">
        <f t="shared" si="1568"/>
        <v/>
      </c>
      <c r="BE1079" s="239" t="str">
        <f t="shared" si="1569"/>
        <v/>
      </c>
      <c r="BF1079" s="239" t="str">
        <f t="shared" si="1570"/>
        <v/>
      </c>
      <c r="BG1079" s="239" t="str">
        <f t="shared" si="1571"/>
        <v/>
      </c>
      <c r="BH1079" s="239" t="str">
        <f t="shared" si="1572"/>
        <v/>
      </c>
      <c r="BI1079" s="239" t="str">
        <f t="shared" si="1573"/>
        <v/>
      </c>
      <c r="BJ1079" s="239" t="str">
        <f t="shared" si="1574"/>
        <v/>
      </c>
      <c r="BK1079" s="239" t="str">
        <f t="shared" si="1575"/>
        <v/>
      </c>
      <c r="BL1079" s="239" t="str">
        <f t="shared" si="1576"/>
        <v/>
      </c>
      <c r="BN1079" s="239" t="str">
        <f t="shared" si="1586"/>
        <v/>
      </c>
      <c r="BO1079" s="239" t="str">
        <f t="shared" si="1587"/>
        <v/>
      </c>
      <c r="BP1079" s="239" t="str">
        <f t="shared" si="1588"/>
        <v/>
      </c>
      <c r="BQ1079" s="239" t="str">
        <f t="shared" si="1589"/>
        <v/>
      </c>
      <c r="BR1079" s="239" t="str">
        <f t="shared" si="1590"/>
        <v/>
      </c>
      <c r="BS1079" s="239" t="str">
        <f t="shared" si="1591"/>
        <v/>
      </c>
      <c r="BT1079" s="239" t="str">
        <f t="shared" si="1592"/>
        <v/>
      </c>
      <c r="BU1079" s="239" t="str">
        <f t="shared" si="1593"/>
        <v/>
      </c>
      <c r="BV1079" s="239" t="str">
        <f t="shared" si="1594"/>
        <v/>
      </c>
      <c r="BW1079" s="239" t="str">
        <f t="shared" si="1595"/>
        <v/>
      </c>
      <c r="BX1079" s="239" t="str">
        <f t="shared" si="1596"/>
        <v/>
      </c>
      <c r="BY1079" s="239" t="str">
        <f t="shared" si="1597"/>
        <v/>
      </c>
      <c r="BZ1079" s="239" t="str">
        <f t="shared" si="1598"/>
        <v/>
      </c>
      <c r="CA1079" s="239" t="str">
        <f t="shared" si="1599"/>
        <v/>
      </c>
      <c r="CB1079" s="239" t="str">
        <f t="shared" si="1600"/>
        <v/>
      </c>
      <c r="CC1079" s="239" t="str">
        <f t="shared" si="1601"/>
        <v/>
      </c>
      <c r="CD1079" s="239" t="str">
        <f t="shared" si="1602"/>
        <v/>
      </c>
      <c r="CE1079" s="239" t="str">
        <f t="shared" si="1603"/>
        <v/>
      </c>
      <c r="CF1079" s="239" t="str">
        <f t="shared" si="1604"/>
        <v/>
      </c>
      <c r="CG1079" s="239" t="str">
        <f t="shared" si="1605"/>
        <v/>
      </c>
      <c r="CH1079" s="239" t="str">
        <f t="shared" si="1606"/>
        <v/>
      </c>
      <c r="CI1079" s="239" t="str">
        <f t="shared" si="1607"/>
        <v/>
      </c>
      <c r="CJ1079" s="239" t="str">
        <f t="shared" si="1608"/>
        <v/>
      </c>
      <c r="CK1079" s="239" t="str">
        <f t="shared" si="1609"/>
        <v/>
      </c>
      <c r="CL1079" s="239" t="str">
        <f t="shared" si="1610"/>
        <v/>
      </c>
      <c r="CM1079" s="239" t="str">
        <f t="shared" si="1611"/>
        <v/>
      </c>
      <c r="CN1079" s="239" t="str">
        <f t="shared" si="1612"/>
        <v/>
      </c>
      <c r="CP1079" s="239" t="str">
        <f t="shared" si="1613"/>
        <v/>
      </c>
      <c r="CQ1079" s="239" t="str">
        <f t="shared" si="1614"/>
        <v/>
      </c>
      <c r="CR1079" s="239" t="str">
        <f t="shared" si="1615"/>
        <v/>
      </c>
      <c r="CS1079" s="239" t="str">
        <f t="shared" si="1616"/>
        <v/>
      </c>
      <c r="CT1079" s="239" t="str">
        <f t="shared" si="1617"/>
        <v/>
      </c>
      <c r="CU1079" s="239" t="str">
        <f t="shared" si="1618"/>
        <v/>
      </c>
      <c r="CV1079" s="239" t="str">
        <f t="shared" si="1619"/>
        <v/>
      </c>
      <c r="CW1079" s="239" t="str">
        <f t="shared" si="1620"/>
        <v/>
      </c>
      <c r="CX1079" s="239" t="str">
        <f t="shared" si="1621"/>
        <v/>
      </c>
      <c r="CY1079" s="239" t="str">
        <f t="shared" si="1622"/>
        <v/>
      </c>
      <c r="CZ1079" s="239" t="str">
        <f t="shared" si="1623"/>
        <v/>
      </c>
      <c r="DA1079" s="239" t="str">
        <f t="shared" si="1624"/>
        <v/>
      </c>
      <c r="DB1079" s="239" t="str">
        <f t="shared" si="1625"/>
        <v/>
      </c>
      <c r="DC1079" s="239" t="str">
        <f t="shared" si="1626"/>
        <v/>
      </c>
      <c r="DD1079" s="239" t="str">
        <f t="shared" si="1627"/>
        <v/>
      </c>
      <c r="DE1079" s="239" t="str">
        <f t="shared" si="1628"/>
        <v/>
      </c>
      <c r="DF1079" s="239" t="str">
        <f t="shared" si="1629"/>
        <v/>
      </c>
      <c r="DG1079" s="239" t="str">
        <f t="shared" si="1630"/>
        <v/>
      </c>
      <c r="DH1079" s="239" t="str">
        <f t="shared" si="1631"/>
        <v/>
      </c>
      <c r="DI1079" s="239" t="str">
        <f t="shared" si="1632"/>
        <v/>
      </c>
      <c r="DJ1079" s="239" t="str">
        <f t="shared" si="1633"/>
        <v/>
      </c>
      <c r="DK1079" s="239" t="str">
        <f t="shared" si="1634"/>
        <v/>
      </c>
      <c r="DL1079" s="239" t="str">
        <f t="shared" si="1635"/>
        <v/>
      </c>
      <c r="DM1079" s="239" t="str">
        <f t="shared" si="1636"/>
        <v/>
      </c>
      <c r="DN1079" s="239" t="str">
        <f t="shared" si="1637"/>
        <v/>
      </c>
      <c r="DO1079" s="239" t="str">
        <f t="shared" si="1638"/>
        <v/>
      </c>
      <c r="DP1079" s="239" t="str">
        <f t="shared" si="1639"/>
        <v/>
      </c>
    </row>
    <row r="1080" spans="1:120" ht="35.25" hidden="1" customHeight="1" x14ac:dyDescent="0.25">
      <c r="A1080" s="53" t="s">
        <v>4512</v>
      </c>
      <c r="B1080" s="53">
        <v>6000</v>
      </c>
      <c r="C1080" s="53" t="s">
        <v>71</v>
      </c>
      <c r="D1080" s="53" t="s">
        <v>3728</v>
      </c>
      <c r="E1080" s="53">
        <v>6</v>
      </c>
      <c r="F1080" s="53" t="s">
        <v>4188</v>
      </c>
      <c r="G1080" s="53" t="str">
        <f t="shared" si="1642"/>
        <v>6000-26</v>
      </c>
      <c r="H1080" s="53" t="s">
        <v>94</v>
      </c>
      <c r="I1080" s="53" t="s">
        <v>76</v>
      </c>
      <c r="J1080" s="53" t="s">
        <v>80</v>
      </c>
      <c r="K1080" s="53" t="s">
        <v>80</v>
      </c>
      <c r="L1080" s="53" t="s">
        <v>80</v>
      </c>
      <c r="M1080" s="53" t="s">
        <v>80</v>
      </c>
      <c r="N1080" s="53" t="s">
        <v>80</v>
      </c>
      <c r="O1080" s="53" t="s">
        <v>80</v>
      </c>
      <c r="P1080" s="53" t="s">
        <v>4189</v>
      </c>
      <c r="Q1080" s="52">
        <v>0.4</v>
      </c>
      <c r="R1080" s="119">
        <f>+Q1080*Q1079</f>
        <v>2.0000000000000004E-2</v>
      </c>
      <c r="S1080" s="53">
        <v>2</v>
      </c>
      <c r="T1080" s="53" t="s">
        <v>84</v>
      </c>
      <c r="U1080" s="53" t="s">
        <v>4190</v>
      </c>
      <c r="V1080" s="23">
        <v>44986</v>
      </c>
      <c r="W1080" s="23">
        <v>45135</v>
      </c>
      <c r="X1080" s="53" t="s">
        <v>2252</v>
      </c>
      <c r="Y1080" s="49" t="s">
        <v>202</v>
      </c>
      <c r="Z1080" s="59" t="s">
        <v>100</v>
      </c>
      <c r="AA1080" s="60">
        <v>1</v>
      </c>
      <c r="AB1080" s="60" t="s">
        <v>4191</v>
      </c>
      <c r="AC1080" s="69">
        <v>45135</v>
      </c>
      <c r="AD1080" s="60">
        <v>1</v>
      </c>
      <c r="AE1080" s="60" t="s">
        <v>4192</v>
      </c>
      <c r="AF1080" s="69">
        <v>45135</v>
      </c>
      <c r="AG1080" s="60" t="s">
        <v>79</v>
      </c>
      <c r="AH1080" s="60">
        <v>1</v>
      </c>
      <c r="AI1080" s="52">
        <f t="shared" si="1558"/>
        <v>2.0000000000000004E-2</v>
      </c>
      <c r="AJ1080" s="52">
        <f t="shared" ref="AJ1080:AJ1081" si="1648">+AI1080/R1080</f>
        <v>1</v>
      </c>
      <c r="AK1080" s="52"/>
      <c r="AL1080" s="239" t="str">
        <f t="shared" si="1577"/>
        <v/>
      </c>
      <c r="AM1080" s="239" t="str">
        <f t="shared" si="1578"/>
        <v/>
      </c>
      <c r="AN1080" s="239" t="str">
        <f t="shared" si="1579"/>
        <v/>
      </c>
      <c r="AO1080" s="239" t="str">
        <f t="shared" si="1580"/>
        <v/>
      </c>
      <c r="AP1080" s="239" t="str">
        <f t="shared" si="1581"/>
        <v/>
      </c>
      <c r="AQ1080" s="239" t="str">
        <f t="shared" si="1582"/>
        <v/>
      </c>
      <c r="AR1080" s="239" t="str">
        <f t="shared" si="1583"/>
        <v/>
      </c>
      <c r="AS1080" s="239" t="str">
        <f t="shared" si="1584"/>
        <v/>
      </c>
      <c r="AT1080" s="239" t="str">
        <f t="shared" si="1585"/>
        <v/>
      </c>
      <c r="AU1080" s="239" t="str">
        <f t="shared" si="1559"/>
        <v/>
      </c>
      <c r="AV1080" s="239" t="str">
        <f t="shared" si="1560"/>
        <v/>
      </c>
      <c r="AW1080" s="239" t="str">
        <f t="shared" si="1561"/>
        <v/>
      </c>
      <c r="AX1080" s="239" t="str">
        <f t="shared" si="1562"/>
        <v/>
      </c>
      <c r="AY1080" s="239" t="str">
        <f t="shared" si="1563"/>
        <v/>
      </c>
      <c r="AZ1080" s="239" t="str">
        <f t="shared" si="1564"/>
        <v/>
      </c>
      <c r="BA1080" s="239" t="str">
        <f t="shared" si="1565"/>
        <v/>
      </c>
      <c r="BB1080" s="239" t="str">
        <f t="shared" si="1566"/>
        <v/>
      </c>
      <c r="BC1080" s="239" t="str">
        <f t="shared" si="1567"/>
        <v/>
      </c>
      <c r="BD1080" s="239" t="str">
        <f t="shared" si="1568"/>
        <v/>
      </c>
      <c r="BE1080" s="239" t="str">
        <f t="shared" si="1569"/>
        <v/>
      </c>
      <c r="BF1080" s="239" t="str">
        <f t="shared" si="1570"/>
        <v/>
      </c>
      <c r="BG1080" s="239" t="str">
        <f t="shared" si="1571"/>
        <v/>
      </c>
      <c r="BH1080" s="239" t="str">
        <f t="shared" si="1572"/>
        <v/>
      </c>
      <c r="BI1080" s="239" t="str">
        <f t="shared" si="1573"/>
        <v/>
      </c>
      <c r="BJ1080" s="239" t="str">
        <f t="shared" si="1574"/>
        <v/>
      </c>
      <c r="BK1080" s="239" t="str">
        <f t="shared" si="1575"/>
        <v/>
      </c>
      <c r="BL1080" s="239" t="str">
        <f t="shared" si="1576"/>
        <v/>
      </c>
      <c r="BN1080" s="239" t="str">
        <f t="shared" si="1586"/>
        <v/>
      </c>
      <c r="BO1080" s="239" t="str">
        <f t="shared" si="1587"/>
        <v/>
      </c>
      <c r="BP1080" s="239" t="str">
        <f t="shared" si="1588"/>
        <v/>
      </c>
      <c r="BQ1080" s="239" t="str">
        <f t="shared" si="1589"/>
        <v/>
      </c>
      <c r="BR1080" s="239" t="str">
        <f t="shared" si="1590"/>
        <v/>
      </c>
      <c r="BS1080" s="239" t="str">
        <f t="shared" si="1591"/>
        <v/>
      </c>
      <c r="BT1080" s="239" t="str">
        <f t="shared" si="1592"/>
        <v/>
      </c>
      <c r="BU1080" s="239" t="str">
        <f t="shared" si="1593"/>
        <v/>
      </c>
      <c r="BV1080" s="239" t="str">
        <f t="shared" si="1594"/>
        <v/>
      </c>
      <c r="BW1080" s="239" t="str">
        <f t="shared" si="1595"/>
        <v/>
      </c>
      <c r="BX1080" s="239" t="str">
        <f t="shared" si="1596"/>
        <v/>
      </c>
      <c r="BY1080" s="239" t="str">
        <f t="shared" si="1597"/>
        <v/>
      </c>
      <c r="BZ1080" s="239" t="str">
        <f t="shared" si="1598"/>
        <v/>
      </c>
      <c r="CA1080" s="239" t="str">
        <f t="shared" si="1599"/>
        <v/>
      </c>
      <c r="CB1080" s="239" t="str">
        <f t="shared" si="1600"/>
        <v/>
      </c>
      <c r="CC1080" s="239" t="str">
        <f t="shared" si="1601"/>
        <v/>
      </c>
      <c r="CD1080" s="239" t="str">
        <f t="shared" si="1602"/>
        <v/>
      </c>
      <c r="CE1080" s="239" t="str">
        <f t="shared" si="1603"/>
        <v/>
      </c>
      <c r="CF1080" s="239" t="str">
        <f t="shared" si="1604"/>
        <v/>
      </c>
      <c r="CG1080" s="239" t="str">
        <f t="shared" si="1605"/>
        <v/>
      </c>
      <c r="CH1080" s="239" t="str">
        <f t="shared" si="1606"/>
        <v/>
      </c>
      <c r="CI1080" s="239" t="str">
        <f t="shared" si="1607"/>
        <v/>
      </c>
      <c r="CJ1080" s="239" t="str">
        <f t="shared" si="1608"/>
        <v/>
      </c>
      <c r="CK1080" s="239" t="str">
        <f t="shared" si="1609"/>
        <v/>
      </c>
      <c r="CL1080" s="239" t="str">
        <f t="shared" si="1610"/>
        <v/>
      </c>
      <c r="CM1080" s="239" t="str">
        <f t="shared" si="1611"/>
        <v/>
      </c>
      <c r="CN1080" s="239" t="str">
        <f t="shared" si="1612"/>
        <v/>
      </c>
      <c r="CP1080" s="239" t="str">
        <f t="shared" si="1613"/>
        <v/>
      </c>
      <c r="CQ1080" s="239" t="str">
        <f t="shared" si="1614"/>
        <v/>
      </c>
      <c r="CR1080" s="239" t="str">
        <f t="shared" si="1615"/>
        <v/>
      </c>
      <c r="CS1080" s="239" t="str">
        <f t="shared" si="1616"/>
        <v/>
      </c>
      <c r="CT1080" s="239" t="str">
        <f t="shared" si="1617"/>
        <v/>
      </c>
      <c r="CU1080" s="239" t="str">
        <f t="shared" si="1618"/>
        <v/>
      </c>
      <c r="CV1080" s="239" t="str">
        <f t="shared" si="1619"/>
        <v/>
      </c>
      <c r="CW1080" s="239" t="str">
        <f t="shared" si="1620"/>
        <v/>
      </c>
      <c r="CX1080" s="239" t="str">
        <f t="shared" si="1621"/>
        <v/>
      </c>
      <c r="CY1080" s="239" t="str">
        <f t="shared" si="1622"/>
        <v/>
      </c>
      <c r="CZ1080" s="239" t="str">
        <f t="shared" si="1623"/>
        <v/>
      </c>
      <c r="DA1080" s="239" t="str">
        <f t="shared" si="1624"/>
        <v/>
      </c>
      <c r="DB1080" s="239" t="str">
        <f t="shared" si="1625"/>
        <v/>
      </c>
      <c r="DC1080" s="239" t="str">
        <f t="shared" si="1626"/>
        <v/>
      </c>
      <c r="DD1080" s="239" t="str">
        <f t="shared" si="1627"/>
        <v/>
      </c>
      <c r="DE1080" s="239" t="str">
        <f t="shared" si="1628"/>
        <v/>
      </c>
      <c r="DF1080" s="239" t="str">
        <f t="shared" si="1629"/>
        <v/>
      </c>
      <c r="DG1080" s="239" t="str">
        <f t="shared" si="1630"/>
        <v/>
      </c>
      <c r="DH1080" s="239" t="str">
        <f t="shared" si="1631"/>
        <v/>
      </c>
      <c r="DI1080" s="239" t="str">
        <f t="shared" si="1632"/>
        <v/>
      </c>
      <c r="DJ1080" s="239" t="str">
        <f t="shared" si="1633"/>
        <v/>
      </c>
      <c r="DK1080" s="239" t="str">
        <f t="shared" si="1634"/>
        <v/>
      </c>
      <c r="DL1080" s="239" t="str">
        <f t="shared" si="1635"/>
        <v/>
      </c>
      <c r="DM1080" s="239" t="str">
        <f t="shared" si="1636"/>
        <v/>
      </c>
      <c r="DN1080" s="239" t="str">
        <f t="shared" si="1637"/>
        <v/>
      </c>
      <c r="DO1080" s="239" t="str">
        <f t="shared" si="1638"/>
        <v/>
      </c>
      <c r="DP1080" s="239" t="str">
        <f t="shared" si="1639"/>
        <v/>
      </c>
    </row>
    <row r="1081" spans="1:120" ht="35.25" hidden="1" customHeight="1" x14ac:dyDescent="0.25">
      <c r="A1081" s="53" t="s">
        <v>4512</v>
      </c>
      <c r="B1081" s="53">
        <v>6000</v>
      </c>
      <c r="C1081" s="53" t="s">
        <v>71</v>
      </c>
      <c r="D1081" s="53" t="s">
        <v>3728</v>
      </c>
      <c r="E1081" s="53">
        <v>6</v>
      </c>
      <c r="F1081" s="53" t="s">
        <v>4193</v>
      </c>
      <c r="G1081" s="53" t="str">
        <f t="shared" si="1642"/>
        <v>6000-26</v>
      </c>
      <c r="H1081" s="53" t="s">
        <v>94</v>
      </c>
      <c r="I1081" s="53" t="s">
        <v>76</v>
      </c>
      <c r="J1081" s="53" t="s">
        <v>80</v>
      </c>
      <c r="K1081" s="53" t="s">
        <v>80</v>
      </c>
      <c r="L1081" s="53" t="s">
        <v>80</v>
      </c>
      <c r="M1081" s="53" t="s">
        <v>80</v>
      </c>
      <c r="N1081" s="53" t="s">
        <v>80</v>
      </c>
      <c r="O1081" s="53" t="s">
        <v>80</v>
      </c>
      <c r="P1081" s="53" t="s">
        <v>4194</v>
      </c>
      <c r="Q1081" s="52">
        <v>0.6</v>
      </c>
      <c r="R1081" s="119">
        <f>+Q1081*Q1079</f>
        <v>0.03</v>
      </c>
      <c r="S1081" s="53">
        <v>2</v>
      </c>
      <c r="T1081" s="53" t="s">
        <v>84</v>
      </c>
      <c r="U1081" s="53" t="s">
        <v>4195</v>
      </c>
      <c r="V1081" s="23">
        <v>45048</v>
      </c>
      <c r="W1081" s="23">
        <v>45175</v>
      </c>
      <c r="X1081" s="53" t="s">
        <v>3953</v>
      </c>
      <c r="Y1081" s="49" t="s">
        <v>202</v>
      </c>
      <c r="Z1081" s="59" t="s">
        <v>100</v>
      </c>
      <c r="AA1081" s="60">
        <v>1</v>
      </c>
      <c r="AB1081" s="60" t="s">
        <v>4186</v>
      </c>
      <c r="AC1081" s="69">
        <v>45175</v>
      </c>
      <c r="AD1081" s="60">
        <v>1</v>
      </c>
      <c r="AE1081" s="60" t="s">
        <v>4196</v>
      </c>
      <c r="AF1081" s="69">
        <v>45175</v>
      </c>
      <c r="AG1081" s="60" t="s">
        <v>79</v>
      </c>
      <c r="AH1081" s="60">
        <v>1</v>
      </c>
      <c r="AI1081" s="52">
        <f t="shared" si="1558"/>
        <v>0.03</v>
      </c>
      <c r="AJ1081" s="52">
        <f t="shared" si="1648"/>
        <v>1</v>
      </c>
      <c r="AK1081" s="52"/>
      <c r="AL1081" s="239" t="str">
        <f t="shared" si="1577"/>
        <v/>
      </c>
      <c r="AM1081" s="239" t="str">
        <f t="shared" si="1578"/>
        <v/>
      </c>
      <c r="AN1081" s="239" t="str">
        <f t="shared" si="1579"/>
        <v/>
      </c>
      <c r="AO1081" s="239" t="str">
        <f t="shared" si="1580"/>
        <v/>
      </c>
      <c r="AP1081" s="239" t="str">
        <f t="shared" si="1581"/>
        <v/>
      </c>
      <c r="AQ1081" s="239" t="str">
        <f t="shared" si="1582"/>
        <v/>
      </c>
      <c r="AR1081" s="239" t="str">
        <f t="shared" si="1583"/>
        <v/>
      </c>
      <c r="AS1081" s="239" t="str">
        <f t="shared" si="1584"/>
        <v/>
      </c>
      <c r="AT1081" s="239" t="str">
        <f t="shared" si="1585"/>
        <v/>
      </c>
      <c r="AU1081" s="239" t="str">
        <f t="shared" si="1559"/>
        <v/>
      </c>
      <c r="AV1081" s="239">
        <f t="shared" si="1560"/>
        <v>1</v>
      </c>
      <c r="AW1081" s="239" t="str">
        <f t="shared" si="1561"/>
        <v/>
      </c>
      <c r="AX1081" s="239" t="str">
        <f t="shared" si="1562"/>
        <v/>
      </c>
      <c r="AY1081" s="239" t="str">
        <f t="shared" si="1563"/>
        <v/>
      </c>
      <c r="AZ1081" s="239" t="str">
        <f t="shared" si="1564"/>
        <v/>
      </c>
      <c r="BA1081" s="239" t="str">
        <f t="shared" si="1565"/>
        <v/>
      </c>
      <c r="BB1081" s="239" t="str">
        <f t="shared" si="1566"/>
        <v/>
      </c>
      <c r="BC1081" s="239" t="str">
        <f t="shared" si="1567"/>
        <v/>
      </c>
      <c r="BD1081" s="239" t="str">
        <f t="shared" si="1568"/>
        <v/>
      </c>
      <c r="BE1081" s="239" t="str">
        <f t="shared" si="1569"/>
        <v/>
      </c>
      <c r="BF1081" s="239" t="str">
        <f t="shared" si="1570"/>
        <v/>
      </c>
      <c r="BG1081" s="239" t="str">
        <f t="shared" si="1571"/>
        <v/>
      </c>
      <c r="BH1081" s="239" t="str">
        <f t="shared" si="1572"/>
        <v/>
      </c>
      <c r="BI1081" s="239" t="str">
        <f t="shared" si="1573"/>
        <v/>
      </c>
      <c r="BJ1081" s="239" t="str">
        <f t="shared" si="1574"/>
        <v/>
      </c>
      <c r="BK1081" s="239" t="str">
        <f t="shared" si="1575"/>
        <v/>
      </c>
      <c r="BL1081" s="239" t="str">
        <f t="shared" si="1576"/>
        <v/>
      </c>
      <c r="BN1081" s="239" t="str">
        <f t="shared" si="1586"/>
        <v/>
      </c>
      <c r="BO1081" s="239" t="str">
        <f t="shared" si="1587"/>
        <v/>
      </c>
      <c r="BP1081" s="239" t="str">
        <f t="shared" si="1588"/>
        <v/>
      </c>
      <c r="BQ1081" s="239" t="str">
        <f t="shared" si="1589"/>
        <v/>
      </c>
      <c r="BR1081" s="239" t="str">
        <f t="shared" si="1590"/>
        <v/>
      </c>
      <c r="BS1081" s="239" t="str">
        <f t="shared" si="1591"/>
        <v/>
      </c>
      <c r="BT1081" s="239" t="str">
        <f t="shared" si="1592"/>
        <v/>
      </c>
      <c r="BU1081" s="239" t="str">
        <f t="shared" si="1593"/>
        <v/>
      </c>
      <c r="BV1081" s="239" t="str">
        <f t="shared" si="1594"/>
        <v/>
      </c>
      <c r="BW1081" s="239" t="str">
        <f t="shared" si="1595"/>
        <v/>
      </c>
      <c r="BX1081" s="239">
        <f t="shared" si="1596"/>
        <v>1</v>
      </c>
      <c r="BY1081" s="239" t="str">
        <f t="shared" si="1597"/>
        <v/>
      </c>
      <c r="BZ1081" s="239" t="str">
        <f t="shared" si="1598"/>
        <v/>
      </c>
      <c r="CA1081" s="239" t="str">
        <f t="shared" si="1599"/>
        <v/>
      </c>
      <c r="CB1081" s="239" t="str">
        <f t="shared" si="1600"/>
        <v/>
      </c>
      <c r="CC1081" s="239" t="str">
        <f t="shared" si="1601"/>
        <v/>
      </c>
      <c r="CD1081" s="239" t="str">
        <f t="shared" si="1602"/>
        <v/>
      </c>
      <c r="CE1081" s="239" t="str">
        <f t="shared" si="1603"/>
        <v/>
      </c>
      <c r="CF1081" s="239" t="str">
        <f t="shared" si="1604"/>
        <v/>
      </c>
      <c r="CG1081" s="239" t="str">
        <f t="shared" si="1605"/>
        <v/>
      </c>
      <c r="CH1081" s="239" t="str">
        <f t="shared" si="1606"/>
        <v/>
      </c>
      <c r="CI1081" s="239" t="str">
        <f t="shared" si="1607"/>
        <v/>
      </c>
      <c r="CJ1081" s="239" t="str">
        <f t="shared" si="1608"/>
        <v/>
      </c>
      <c r="CK1081" s="239" t="str">
        <f t="shared" si="1609"/>
        <v/>
      </c>
      <c r="CL1081" s="239" t="str">
        <f t="shared" si="1610"/>
        <v/>
      </c>
      <c r="CM1081" s="239" t="str">
        <f t="shared" si="1611"/>
        <v/>
      </c>
      <c r="CN1081" s="239" t="str">
        <f t="shared" si="1612"/>
        <v/>
      </c>
      <c r="CP1081" s="239" t="str">
        <f t="shared" si="1613"/>
        <v/>
      </c>
      <c r="CQ1081" s="239" t="str">
        <f t="shared" si="1614"/>
        <v/>
      </c>
      <c r="CR1081" s="239" t="str">
        <f t="shared" si="1615"/>
        <v/>
      </c>
      <c r="CS1081" s="239" t="str">
        <f t="shared" si="1616"/>
        <v/>
      </c>
      <c r="CT1081" s="239" t="str">
        <f t="shared" si="1617"/>
        <v/>
      </c>
      <c r="CU1081" s="239" t="str">
        <f t="shared" si="1618"/>
        <v/>
      </c>
      <c r="CV1081" s="239" t="str">
        <f t="shared" si="1619"/>
        <v/>
      </c>
      <c r="CW1081" s="239" t="str">
        <f t="shared" si="1620"/>
        <v/>
      </c>
      <c r="CX1081" s="239" t="str">
        <f t="shared" si="1621"/>
        <v/>
      </c>
      <c r="CY1081" s="239" t="str">
        <f t="shared" si="1622"/>
        <v/>
      </c>
      <c r="CZ1081" s="239" t="str">
        <f t="shared" si="1623"/>
        <v>3er Trimestre</v>
      </c>
      <c r="DA1081" s="239" t="str">
        <f t="shared" si="1624"/>
        <v/>
      </c>
      <c r="DB1081" s="239" t="str">
        <f t="shared" si="1625"/>
        <v/>
      </c>
      <c r="DC1081" s="239" t="str">
        <f t="shared" si="1626"/>
        <v/>
      </c>
      <c r="DD1081" s="239" t="str">
        <f t="shared" si="1627"/>
        <v/>
      </c>
      <c r="DE1081" s="239" t="str">
        <f t="shared" si="1628"/>
        <v/>
      </c>
      <c r="DF1081" s="239" t="str">
        <f t="shared" si="1629"/>
        <v/>
      </c>
      <c r="DG1081" s="239" t="str">
        <f t="shared" si="1630"/>
        <v/>
      </c>
      <c r="DH1081" s="239" t="str">
        <f t="shared" si="1631"/>
        <v/>
      </c>
      <c r="DI1081" s="239" t="str">
        <f t="shared" si="1632"/>
        <v/>
      </c>
      <c r="DJ1081" s="239" t="str">
        <f t="shared" si="1633"/>
        <v/>
      </c>
      <c r="DK1081" s="239" t="str">
        <f t="shared" si="1634"/>
        <v/>
      </c>
      <c r="DL1081" s="239" t="str">
        <f t="shared" si="1635"/>
        <v/>
      </c>
      <c r="DM1081" s="239" t="str">
        <f t="shared" si="1636"/>
        <v/>
      </c>
      <c r="DN1081" s="239" t="str">
        <f t="shared" si="1637"/>
        <v/>
      </c>
      <c r="DO1081" s="239" t="str">
        <f t="shared" si="1638"/>
        <v/>
      </c>
      <c r="DP1081" s="239" t="str">
        <f t="shared" si="1639"/>
        <v/>
      </c>
    </row>
    <row r="1082" spans="1:120" ht="35.25" hidden="1" customHeight="1" x14ac:dyDescent="0.25">
      <c r="A1082" s="49" t="s">
        <v>4512</v>
      </c>
      <c r="B1082" s="49">
        <v>6000</v>
      </c>
      <c r="C1082" s="49" t="s">
        <v>71</v>
      </c>
      <c r="D1082" s="49" t="s">
        <v>3728</v>
      </c>
      <c r="E1082" s="49">
        <v>6</v>
      </c>
      <c r="F1082" s="49" t="s">
        <v>4197</v>
      </c>
      <c r="G1082" s="49" t="str">
        <f t="shared" si="1642"/>
        <v>6000-27</v>
      </c>
      <c r="H1082" s="49" t="s">
        <v>75</v>
      </c>
      <c r="I1082" s="49" t="s">
        <v>76</v>
      </c>
      <c r="J1082" s="49" t="s">
        <v>265</v>
      </c>
      <c r="K1082" s="49" t="s">
        <v>3811</v>
      </c>
      <c r="L1082" s="49" t="s">
        <v>79</v>
      </c>
      <c r="M1082" s="49" t="s">
        <v>3730</v>
      </c>
      <c r="N1082" s="49" t="s">
        <v>4183</v>
      </c>
      <c r="O1082" s="49" t="s">
        <v>516</v>
      </c>
      <c r="P1082" s="49" t="s">
        <v>4198</v>
      </c>
      <c r="Q1082" s="50">
        <v>0.05</v>
      </c>
      <c r="R1082" s="50"/>
      <c r="S1082" s="49">
        <v>2</v>
      </c>
      <c r="T1082" s="49" t="s">
        <v>84</v>
      </c>
      <c r="U1082" s="49" t="s">
        <v>4199</v>
      </c>
      <c r="V1082" s="51">
        <v>45040</v>
      </c>
      <c r="W1082" s="51">
        <v>45246</v>
      </c>
      <c r="X1082" s="49" t="s">
        <v>3953</v>
      </c>
      <c r="Y1082" s="49" t="s">
        <v>87</v>
      </c>
      <c r="Z1082" s="59" t="s">
        <v>100</v>
      </c>
      <c r="AA1082" s="60">
        <v>1</v>
      </c>
      <c r="AB1082" s="60" t="s">
        <v>4186</v>
      </c>
      <c r="AC1082" s="69">
        <v>45176</v>
      </c>
      <c r="AD1082" s="60">
        <v>1</v>
      </c>
      <c r="AE1082" s="60" t="s">
        <v>4187</v>
      </c>
      <c r="AF1082" s="69">
        <v>45176</v>
      </c>
      <c r="AG1082" s="57" t="s">
        <v>79</v>
      </c>
      <c r="AH1082" s="52" t="s">
        <v>92</v>
      </c>
      <c r="AI1082" s="52">
        <f t="shared" si="1558"/>
        <v>0.05</v>
      </c>
      <c r="AJ1082" s="52"/>
      <c r="AK1082" s="52"/>
      <c r="AL1082" s="239" t="str">
        <f t="shared" si="1577"/>
        <v/>
      </c>
      <c r="AM1082" s="239" t="str">
        <f t="shared" si="1578"/>
        <v/>
      </c>
      <c r="AN1082" s="239" t="str">
        <f t="shared" si="1579"/>
        <v/>
      </c>
      <c r="AO1082" s="239" t="str">
        <f t="shared" si="1580"/>
        <v/>
      </c>
      <c r="AP1082" s="239" t="str">
        <f t="shared" si="1581"/>
        <v/>
      </c>
      <c r="AQ1082" s="239" t="str">
        <f t="shared" si="1582"/>
        <v/>
      </c>
      <c r="AR1082" s="239" t="str">
        <f t="shared" si="1583"/>
        <v/>
      </c>
      <c r="AS1082" s="239" t="str">
        <f t="shared" si="1584"/>
        <v/>
      </c>
      <c r="AT1082" s="239" t="str">
        <f t="shared" si="1585"/>
        <v/>
      </c>
      <c r="AU1082" s="239" t="str">
        <f t="shared" si="1559"/>
        <v/>
      </c>
      <c r="AV1082" s="239" t="str">
        <f t="shared" si="1560"/>
        <v/>
      </c>
      <c r="AW1082" s="239" t="str">
        <f t="shared" si="1561"/>
        <v/>
      </c>
      <c r="AX1082" s="239" t="str">
        <f t="shared" si="1562"/>
        <v/>
      </c>
      <c r="AY1082" s="239" t="str">
        <f t="shared" si="1563"/>
        <v/>
      </c>
      <c r="AZ1082" s="239" t="str">
        <f t="shared" si="1564"/>
        <v/>
      </c>
      <c r="BA1082" s="239" t="str">
        <f t="shared" si="1565"/>
        <v/>
      </c>
      <c r="BB1082" s="239" t="str">
        <f t="shared" si="1566"/>
        <v/>
      </c>
      <c r="BC1082" s="239" t="str">
        <f t="shared" si="1567"/>
        <v/>
      </c>
      <c r="BD1082" s="239" t="str">
        <f t="shared" si="1568"/>
        <v/>
      </c>
      <c r="BE1082" s="239" t="str">
        <f t="shared" si="1569"/>
        <v/>
      </c>
      <c r="BF1082" s="239" t="str">
        <f t="shared" si="1570"/>
        <v/>
      </c>
      <c r="BG1082" s="239" t="str">
        <f t="shared" si="1571"/>
        <v/>
      </c>
      <c r="BH1082" s="239" t="str">
        <f t="shared" si="1572"/>
        <v/>
      </c>
      <c r="BI1082" s="239" t="str">
        <f t="shared" si="1573"/>
        <v/>
      </c>
      <c r="BJ1082" s="239" t="str">
        <f t="shared" si="1574"/>
        <v/>
      </c>
      <c r="BK1082" s="239" t="str">
        <f t="shared" si="1575"/>
        <v/>
      </c>
      <c r="BL1082" s="239" t="str">
        <f t="shared" si="1576"/>
        <v/>
      </c>
      <c r="BN1082" s="239" t="str">
        <f t="shared" si="1586"/>
        <v/>
      </c>
      <c r="BO1082" s="239" t="str">
        <f t="shared" si="1587"/>
        <v/>
      </c>
      <c r="BP1082" s="239" t="str">
        <f t="shared" si="1588"/>
        <v/>
      </c>
      <c r="BQ1082" s="239" t="str">
        <f t="shared" si="1589"/>
        <v/>
      </c>
      <c r="BR1082" s="239" t="str">
        <f t="shared" si="1590"/>
        <v/>
      </c>
      <c r="BS1082" s="239" t="str">
        <f t="shared" si="1591"/>
        <v/>
      </c>
      <c r="BT1082" s="239" t="str">
        <f t="shared" si="1592"/>
        <v/>
      </c>
      <c r="BU1082" s="239" t="str">
        <f t="shared" si="1593"/>
        <v/>
      </c>
      <c r="BV1082" s="239" t="str">
        <f t="shared" si="1594"/>
        <v/>
      </c>
      <c r="BW1082" s="239" t="str">
        <f t="shared" si="1595"/>
        <v/>
      </c>
      <c r="BX1082" s="239" t="str">
        <f t="shared" si="1596"/>
        <v/>
      </c>
      <c r="BY1082" s="239" t="str">
        <f t="shared" si="1597"/>
        <v/>
      </c>
      <c r="BZ1082" s="239" t="str">
        <f t="shared" si="1598"/>
        <v/>
      </c>
      <c r="CA1082" s="239" t="str">
        <f t="shared" si="1599"/>
        <v/>
      </c>
      <c r="CB1082" s="239" t="str">
        <f t="shared" si="1600"/>
        <v/>
      </c>
      <c r="CC1082" s="239" t="str">
        <f t="shared" si="1601"/>
        <v/>
      </c>
      <c r="CD1082" s="239" t="str">
        <f t="shared" si="1602"/>
        <v/>
      </c>
      <c r="CE1082" s="239" t="str">
        <f t="shared" si="1603"/>
        <v/>
      </c>
      <c r="CF1082" s="239" t="str">
        <f t="shared" si="1604"/>
        <v/>
      </c>
      <c r="CG1082" s="239" t="str">
        <f t="shared" si="1605"/>
        <v/>
      </c>
      <c r="CH1082" s="239" t="str">
        <f t="shared" si="1606"/>
        <v/>
      </c>
      <c r="CI1082" s="239" t="str">
        <f t="shared" si="1607"/>
        <v/>
      </c>
      <c r="CJ1082" s="239" t="str">
        <f t="shared" si="1608"/>
        <v/>
      </c>
      <c r="CK1082" s="239" t="str">
        <f t="shared" si="1609"/>
        <v/>
      </c>
      <c r="CL1082" s="239" t="str">
        <f t="shared" si="1610"/>
        <v/>
      </c>
      <c r="CM1082" s="239" t="str">
        <f t="shared" si="1611"/>
        <v/>
      </c>
      <c r="CN1082" s="239" t="str">
        <f t="shared" si="1612"/>
        <v/>
      </c>
      <c r="CP1082" s="239" t="str">
        <f t="shared" si="1613"/>
        <v/>
      </c>
      <c r="CQ1082" s="239" t="str">
        <f t="shared" si="1614"/>
        <v/>
      </c>
      <c r="CR1082" s="239" t="str">
        <f t="shared" si="1615"/>
        <v/>
      </c>
      <c r="CS1082" s="239" t="str">
        <f t="shared" si="1616"/>
        <v/>
      </c>
      <c r="CT1082" s="239" t="str">
        <f t="shared" si="1617"/>
        <v/>
      </c>
      <c r="CU1082" s="239" t="str">
        <f t="shared" si="1618"/>
        <v/>
      </c>
      <c r="CV1082" s="239" t="str">
        <f t="shared" si="1619"/>
        <v/>
      </c>
      <c r="CW1082" s="239" t="str">
        <f t="shared" si="1620"/>
        <v/>
      </c>
      <c r="CX1082" s="239" t="str">
        <f t="shared" si="1621"/>
        <v/>
      </c>
      <c r="CY1082" s="239" t="str">
        <f t="shared" si="1622"/>
        <v/>
      </c>
      <c r="CZ1082" s="239" t="str">
        <f t="shared" si="1623"/>
        <v/>
      </c>
      <c r="DA1082" s="239" t="str">
        <f t="shared" si="1624"/>
        <v/>
      </c>
      <c r="DB1082" s="239" t="str">
        <f t="shared" si="1625"/>
        <v/>
      </c>
      <c r="DC1082" s="239" t="str">
        <f t="shared" si="1626"/>
        <v/>
      </c>
      <c r="DD1082" s="239" t="str">
        <f t="shared" si="1627"/>
        <v/>
      </c>
      <c r="DE1082" s="239" t="str">
        <f t="shared" si="1628"/>
        <v/>
      </c>
      <c r="DF1082" s="239" t="str">
        <f t="shared" si="1629"/>
        <v/>
      </c>
      <c r="DG1082" s="239" t="str">
        <f t="shared" si="1630"/>
        <v/>
      </c>
      <c r="DH1082" s="239" t="str">
        <f t="shared" si="1631"/>
        <v/>
      </c>
      <c r="DI1082" s="239" t="str">
        <f t="shared" si="1632"/>
        <v/>
      </c>
      <c r="DJ1082" s="239" t="str">
        <f t="shared" si="1633"/>
        <v/>
      </c>
      <c r="DK1082" s="239" t="str">
        <f t="shared" si="1634"/>
        <v/>
      </c>
      <c r="DL1082" s="239" t="str">
        <f t="shared" si="1635"/>
        <v/>
      </c>
      <c r="DM1082" s="239" t="str">
        <f t="shared" si="1636"/>
        <v/>
      </c>
      <c r="DN1082" s="239" t="str">
        <f t="shared" si="1637"/>
        <v/>
      </c>
      <c r="DO1082" s="239" t="str">
        <f t="shared" si="1638"/>
        <v/>
      </c>
      <c r="DP1082" s="239" t="str">
        <f t="shared" si="1639"/>
        <v/>
      </c>
    </row>
    <row r="1083" spans="1:120" ht="35.25" hidden="1" customHeight="1" x14ac:dyDescent="0.25">
      <c r="A1083" s="53" t="s">
        <v>4512</v>
      </c>
      <c r="B1083" s="53">
        <v>6000</v>
      </c>
      <c r="C1083" s="53" t="s">
        <v>71</v>
      </c>
      <c r="D1083" s="53" t="s">
        <v>3728</v>
      </c>
      <c r="E1083" s="53">
        <v>6</v>
      </c>
      <c r="F1083" s="53" t="s">
        <v>4200</v>
      </c>
      <c r="G1083" s="53" t="str">
        <f t="shared" si="1642"/>
        <v>6000-27</v>
      </c>
      <c r="H1083" s="53" t="s">
        <v>94</v>
      </c>
      <c r="I1083" s="53" t="s">
        <v>76</v>
      </c>
      <c r="J1083" s="53" t="s">
        <v>80</v>
      </c>
      <c r="K1083" s="53" t="s">
        <v>80</v>
      </c>
      <c r="L1083" s="53" t="s">
        <v>80</v>
      </c>
      <c r="M1083" s="53" t="s">
        <v>80</v>
      </c>
      <c r="N1083" s="53" t="s">
        <v>80</v>
      </c>
      <c r="O1083" s="53" t="s">
        <v>80</v>
      </c>
      <c r="P1083" s="53" t="s">
        <v>4189</v>
      </c>
      <c r="Q1083" s="52">
        <v>0.4</v>
      </c>
      <c r="R1083" s="119">
        <f>+Q1083*Q1082</f>
        <v>2.0000000000000004E-2</v>
      </c>
      <c r="S1083" s="53">
        <v>2</v>
      </c>
      <c r="T1083" s="53" t="s">
        <v>84</v>
      </c>
      <c r="U1083" s="53" t="s">
        <v>4190</v>
      </c>
      <c r="V1083" s="23">
        <v>45040</v>
      </c>
      <c r="W1083" s="23">
        <v>45208</v>
      </c>
      <c r="X1083" s="53" t="s">
        <v>2252</v>
      </c>
      <c r="Y1083" s="49" t="s">
        <v>87</v>
      </c>
      <c r="Z1083" s="59" t="s">
        <v>100</v>
      </c>
      <c r="AA1083" s="60">
        <v>1</v>
      </c>
      <c r="AB1083" s="60" t="s">
        <v>4191</v>
      </c>
      <c r="AC1083" s="69">
        <v>45135</v>
      </c>
      <c r="AD1083" s="60">
        <v>1</v>
      </c>
      <c r="AE1083" s="60" t="s">
        <v>4192</v>
      </c>
      <c r="AF1083" s="69">
        <v>45135</v>
      </c>
      <c r="AG1083" s="60" t="s">
        <v>79</v>
      </c>
      <c r="AH1083" s="60">
        <v>1</v>
      </c>
      <c r="AI1083" s="52">
        <f t="shared" si="1558"/>
        <v>2.0000000000000004E-2</v>
      </c>
      <c r="AJ1083" s="52">
        <f t="shared" ref="AJ1083:AJ1084" si="1649">+AI1083/R1083</f>
        <v>1</v>
      </c>
      <c r="AK1083" s="52"/>
      <c r="AL1083" s="239" t="str">
        <f t="shared" si="1577"/>
        <v/>
      </c>
      <c r="AM1083" s="239" t="str">
        <f t="shared" si="1578"/>
        <v/>
      </c>
      <c r="AN1083" s="239" t="str">
        <f t="shared" si="1579"/>
        <v/>
      </c>
      <c r="AO1083" s="239" t="str">
        <f t="shared" si="1580"/>
        <v/>
      </c>
      <c r="AP1083" s="239" t="str">
        <f t="shared" si="1581"/>
        <v/>
      </c>
      <c r="AQ1083" s="239" t="str">
        <f t="shared" si="1582"/>
        <v/>
      </c>
      <c r="AR1083" s="239" t="str">
        <f t="shared" si="1583"/>
        <v/>
      </c>
      <c r="AS1083" s="239" t="str">
        <f t="shared" si="1584"/>
        <v/>
      </c>
      <c r="AT1083" s="239" t="str">
        <f t="shared" si="1585"/>
        <v/>
      </c>
      <c r="AU1083" s="239" t="str">
        <f t="shared" si="1559"/>
        <v/>
      </c>
      <c r="AV1083" s="239" t="str">
        <f t="shared" si="1560"/>
        <v/>
      </c>
      <c r="AW1083" s="239" t="str">
        <f t="shared" si="1561"/>
        <v/>
      </c>
      <c r="AX1083" s="239" t="str">
        <f t="shared" si="1562"/>
        <v/>
      </c>
      <c r="AY1083" s="239" t="str">
        <f t="shared" si="1563"/>
        <v/>
      </c>
      <c r="AZ1083" s="239" t="str">
        <f t="shared" si="1564"/>
        <v/>
      </c>
      <c r="BA1083" s="239" t="str">
        <f t="shared" si="1565"/>
        <v/>
      </c>
      <c r="BB1083" s="239" t="str">
        <f t="shared" si="1566"/>
        <v/>
      </c>
      <c r="BC1083" s="239" t="str">
        <f t="shared" si="1567"/>
        <v/>
      </c>
      <c r="BD1083" s="239" t="str">
        <f t="shared" si="1568"/>
        <v/>
      </c>
      <c r="BE1083" s="239" t="str">
        <f t="shared" si="1569"/>
        <v/>
      </c>
      <c r="BF1083" s="239" t="str">
        <f t="shared" si="1570"/>
        <v/>
      </c>
      <c r="BG1083" s="239" t="str">
        <f t="shared" si="1571"/>
        <v/>
      </c>
      <c r="BH1083" s="239" t="str">
        <f t="shared" si="1572"/>
        <v/>
      </c>
      <c r="BI1083" s="239" t="str">
        <f t="shared" si="1573"/>
        <v/>
      </c>
      <c r="BJ1083" s="239" t="str">
        <f t="shared" si="1574"/>
        <v/>
      </c>
      <c r="BK1083" s="239" t="str">
        <f t="shared" si="1575"/>
        <v/>
      </c>
      <c r="BL1083" s="239" t="str">
        <f t="shared" si="1576"/>
        <v/>
      </c>
      <c r="BN1083" s="239" t="str">
        <f t="shared" si="1586"/>
        <v/>
      </c>
      <c r="BO1083" s="239" t="str">
        <f t="shared" si="1587"/>
        <v/>
      </c>
      <c r="BP1083" s="239" t="str">
        <f t="shared" si="1588"/>
        <v/>
      </c>
      <c r="BQ1083" s="239" t="str">
        <f t="shared" si="1589"/>
        <v/>
      </c>
      <c r="BR1083" s="239" t="str">
        <f t="shared" si="1590"/>
        <v/>
      </c>
      <c r="BS1083" s="239" t="str">
        <f t="shared" si="1591"/>
        <v/>
      </c>
      <c r="BT1083" s="239" t="str">
        <f t="shared" si="1592"/>
        <v/>
      </c>
      <c r="BU1083" s="239" t="str">
        <f t="shared" si="1593"/>
        <v/>
      </c>
      <c r="BV1083" s="239" t="str">
        <f t="shared" si="1594"/>
        <v/>
      </c>
      <c r="BW1083" s="239" t="str">
        <f t="shared" si="1595"/>
        <v/>
      </c>
      <c r="BX1083" s="239" t="str">
        <f t="shared" si="1596"/>
        <v/>
      </c>
      <c r="BY1083" s="239" t="str">
        <f t="shared" si="1597"/>
        <v/>
      </c>
      <c r="BZ1083" s="239" t="str">
        <f t="shared" si="1598"/>
        <v/>
      </c>
      <c r="CA1083" s="239" t="str">
        <f t="shared" si="1599"/>
        <v/>
      </c>
      <c r="CB1083" s="239" t="str">
        <f t="shared" si="1600"/>
        <v/>
      </c>
      <c r="CC1083" s="239" t="str">
        <f t="shared" si="1601"/>
        <v/>
      </c>
      <c r="CD1083" s="239" t="str">
        <f t="shared" si="1602"/>
        <v/>
      </c>
      <c r="CE1083" s="239" t="str">
        <f t="shared" si="1603"/>
        <v/>
      </c>
      <c r="CF1083" s="239" t="str">
        <f t="shared" si="1604"/>
        <v/>
      </c>
      <c r="CG1083" s="239" t="str">
        <f t="shared" si="1605"/>
        <v/>
      </c>
      <c r="CH1083" s="239" t="str">
        <f t="shared" si="1606"/>
        <v/>
      </c>
      <c r="CI1083" s="239" t="str">
        <f t="shared" si="1607"/>
        <v/>
      </c>
      <c r="CJ1083" s="239" t="str">
        <f t="shared" si="1608"/>
        <v/>
      </c>
      <c r="CK1083" s="239" t="str">
        <f t="shared" si="1609"/>
        <v/>
      </c>
      <c r="CL1083" s="239" t="str">
        <f t="shared" si="1610"/>
        <v/>
      </c>
      <c r="CM1083" s="239" t="str">
        <f t="shared" si="1611"/>
        <v/>
      </c>
      <c r="CN1083" s="239" t="str">
        <f t="shared" si="1612"/>
        <v/>
      </c>
      <c r="CP1083" s="239" t="str">
        <f t="shared" si="1613"/>
        <v/>
      </c>
      <c r="CQ1083" s="239" t="str">
        <f t="shared" si="1614"/>
        <v/>
      </c>
      <c r="CR1083" s="239" t="str">
        <f t="shared" si="1615"/>
        <v/>
      </c>
      <c r="CS1083" s="239" t="str">
        <f t="shared" si="1616"/>
        <v/>
      </c>
      <c r="CT1083" s="239" t="str">
        <f t="shared" si="1617"/>
        <v/>
      </c>
      <c r="CU1083" s="239" t="str">
        <f t="shared" si="1618"/>
        <v/>
      </c>
      <c r="CV1083" s="239" t="str">
        <f t="shared" si="1619"/>
        <v/>
      </c>
      <c r="CW1083" s="239" t="str">
        <f t="shared" si="1620"/>
        <v/>
      </c>
      <c r="CX1083" s="239" t="str">
        <f t="shared" si="1621"/>
        <v/>
      </c>
      <c r="CY1083" s="239" t="str">
        <f t="shared" si="1622"/>
        <v/>
      </c>
      <c r="CZ1083" s="239" t="str">
        <f t="shared" si="1623"/>
        <v/>
      </c>
      <c r="DA1083" s="239" t="str">
        <f t="shared" si="1624"/>
        <v/>
      </c>
      <c r="DB1083" s="239" t="str">
        <f t="shared" si="1625"/>
        <v/>
      </c>
      <c r="DC1083" s="239" t="str">
        <f t="shared" si="1626"/>
        <v/>
      </c>
      <c r="DD1083" s="239" t="str">
        <f t="shared" si="1627"/>
        <v/>
      </c>
      <c r="DE1083" s="239" t="str">
        <f t="shared" si="1628"/>
        <v/>
      </c>
      <c r="DF1083" s="239" t="str">
        <f t="shared" si="1629"/>
        <v/>
      </c>
      <c r="DG1083" s="239" t="str">
        <f t="shared" si="1630"/>
        <v/>
      </c>
      <c r="DH1083" s="239" t="str">
        <f t="shared" si="1631"/>
        <v/>
      </c>
      <c r="DI1083" s="239" t="str">
        <f t="shared" si="1632"/>
        <v/>
      </c>
      <c r="DJ1083" s="239" t="str">
        <f t="shared" si="1633"/>
        <v/>
      </c>
      <c r="DK1083" s="239" t="str">
        <f t="shared" si="1634"/>
        <v/>
      </c>
      <c r="DL1083" s="239" t="str">
        <f t="shared" si="1635"/>
        <v/>
      </c>
      <c r="DM1083" s="239" t="str">
        <f t="shared" si="1636"/>
        <v/>
      </c>
      <c r="DN1083" s="239" t="str">
        <f t="shared" si="1637"/>
        <v/>
      </c>
      <c r="DO1083" s="239" t="str">
        <f t="shared" si="1638"/>
        <v/>
      </c>
      <c r="DP1083" s="239" t="str">
        <f t="shared" si="1639"/>
        <v/>
      </c>
    </row>
    <row r="1084" spans="1:120" ht="35.25" hidden="1" customHeight="1" x14ac:dyDescent="0.25">
      <c r="A1084" s="53" t="s">
        <v>4512</v>
      </c>
      <c r="B1084" s="53">
        <v>6000</v>
      </c>
      <c r="C1084" s="53" t="s">
        <v>71</v>
      </c>
      <c r="D1084" s="53" t="s">
        <v>3728</v>
      </c>
      <c r="E1084" s="53">
        <v>6</v>
      </c>
      <c r="F1084" s="53" t="s">
        <v>4201</v>
      </c>
      <c r="G1084" s="53" t="str">
        <f t="shared" si="1642"/>
        <v>6000-27</v>
      </c>
      <c r="H1084" s="53" t="s">
        <v>94</v>
      </c>
      <c r="I1084" s="53" t="s">
        <v>76</v>
      </c>
      <c r="J1084" s="53" t="s">
        <v>80</v>
      </c>
      <c r="K1084" s="53" t="s">
        <v>80</v>
      </c>
      <c r="L1084" s="53" t="s">
        <v>80</v>
      </c>
      <c r="M1084" s="53" t="s">
        <v>80</v>
      </c>
      <c r="N1084" s="53" t="s">
        <v>80</v>
      </c>
      <c r="O1084" s="53" t="s">
        <v>80</v>
      </c>
      <c r="P1084" s="53" t="s">
        <v>4202</v>
      </c>
      <c r="Q1084" s="52">
        <v>0.6</v>
      </c>
      <c r="R1084" s="119">
        <f>+Q1084*Q1082</f>
        <v>0.03</v>
      </c>
      <c r="S1084" s="53">
        <v>2</v>
      </c>
      <c r="T1084" s="53" t="s">
        <v>84</v>
      </c>
      <c r="U1084" s="53" t="s">
        <v>4203</v>
      </c>
      <c r="V1084" s="23">
        <v>45078</v>
      </c>
      <c r="W1084" s="23">
        <v>45246</v>
      </c>
      <c r="X1084" s="53" t="s">
        <v>3953</v>
      </c>
      <c r="Y1084" s="49" t="s">
        <v>87</v>
      </c>
      <c r="Z1084" s="59" t="s">
        <v>100</v>
      </c>
      <c r="AA1084" s="60">
        <v>1</v>
      </c>
      <c r="AB1084" s="60" t="s">
        <v>4186</v>
      </c>
      <c r="AC1084" s="69">
        <v>45176</v>
      </c>
      <c r="AD1084" s="60">
        <v>1</v>
      </c>
      <c r="AE1084" s="60" t="s">
        <v>4196</v>
      </c>
      <c r="AF1084" s="69">
        <v>45176</v>
      </c>
      <c r="AG1084" s="60" t="s">
        <v>79</v>
      </c>
      <c r="AH1084" s="60">
        <v>1</v>
      </c>
      <c r="AI1084" s="52">
        <f t="shared" si="1558"/>
        <v>0.03</v>
      </c>
      <c r="AJ1084" s="52">
        <f t="shared" si="1649"/>
        <v>1</v>
      </c>
      <c r="AK1084" s="52"/>
      <c r="AL1084" s="239" t="str">
        <f t="shared" si="1577"/>
        <v/>
      </c>
      <c r="AM1084" s="239" t="str">
        <f t="shared" si="1578"/>
        <v/>
      </c>
      <c r="AN1084" s="239" t="str">
        <f t="shared" si="1579"/>
        <v/>
      </c>
      <c r="AO1084" s="239" t="str">
        <f t="shared" si="1580"/>
        <v/>
      </c>
      <c r="AP1084" s="239" t="str">
        <f t="shared" si="1581"/>
        <v/>
      </c>
      <c r="AQ1084" s="239" t="str">
        <f t="shared" si="1582"/>
        <v/>
      </c>
      <c r="AR1084" s="239" t="str">
        <f t="shared" si="1583"/>
        <v/>
      </c>
      <c r="AS1084" s="239" t="str">
        <f t="shared" si="1584"/>
        <v/>
      </c>
      <c r="AT1084" s="239" t="str">
        <f t="shared" si="1585"/>
        <v/>
      </c>
      <c r="AU1084" s="239" t="str">
        <f t="shared" si="1559"/>
        <v/>
      </c>
      <c r="AV1084" s="239">
        <f t="shared" si="1560"/>
        <v>1</v>
      </c>
      <c r="AW1084" s="239" t="str">
        <f t="shared" si="1561"/>
        <v/>
      </c>
      <c r="AX1084" s="239" t="str">
        <f t="shared" si="1562"/>
        <v/>
      </c>
      <c r="AY1084" s="239" t="str">
        <f t="shared" si="1563"/>
        <v/>
      </c>
      <c r="AZ1084" s="239" t="str">
        <f t="shared" si="1564"/>
        <v/>
      </c>
      <c r="BA1084" s="239" t="str">
        <f t="shared" si="1565"/>
        <v/>
      </c>
      <c r="BB1084" s="239" t="str">
        <f t="shared" si="1566"/>
        <v/>
      </c>
      <c r="BC1084" s="239" t="str">
        <f t="shared" si="1567"/>
        <v/>
      </c>
      <c r="BD1084" s="239" t="str">
        <f t="shared" si="1568"/>
        <v/>
      </c>
      <c r="BE1084" s="239" t="str">
        <f t="shared" si="1569"/>
        <v/>
      </c>
      <c r="BF1084" s="239" t="str">
        <f t="shared" si="1570"/>
        <v/>
      </c>
      <c r="BG1084" s="239" t="str">
        <f t="shared" si="1571"/>
        <v/>
      </c>
      <c r="BH1084" s="239" t="str">
        <f t="shared" si="1572"/>
        <v/>
      </c>
      <c r="BI1084" s="239" t="str">
        <f t="shared" si="1573"/>
        <v/>
      </c>
      <c r="BJ1084" s="239" t="str">
        <f t="shared" si="1574"/>
        <v/>
      </c>
      <c r="BK1084" s="239" t="str">
        <f t="shared" si="1575"/>
        <v/>
      </c>
      <c r="BL1084" s="239" t="str">
        <f t="shared" si="1576"/>
        <v/>
      </c>
      <c r="BN1084" s="239" t="str">
        <f t="shared" si="1586"/>
        <v/>
      </c>
      <c r="BO1084" s="239" t="str">
        <f t="shared" si="1587"/>
        <v/>
      </c>
      <c r="BP1084" s="239" t="str">
        <f t="shared" si="1588"/>
        <v/>
      </c>
      <c r="BQ1084" s="239" t="str">
        <f t="shared" si="1589"/>
        <v/>
      </c>
      <c r="BR1084" s="239" t="str">
        <f t="shared" si="1590"/>
        <v/>
      </c>
      <c r="BS1084" s="239" t="str">
        <f t="shared" si="1591"/>
        <v/>
      </c>
      <c r="BT1084" s="239" t="str">
        <f t="shared" si="1592"/>
        <v/>
      </c>
      <c r="BU1084" s="239" t="str">
        <f t="shared" si="1593"/>
        <v/>
      </c>
      <c r="BV1084" s="239" t="str">
        <f t="shared" si="1594"/>
        <v/>
      </c>
      <c r="BW1084" s="239" t="str">
        <f t="shared" si="1595"/>
        <v/>
      </c>
      <c r="BX1084" s="239">
        <f t="shared" si="1596"/>
        <v>1</v>
      </c>
      <c r="BY1084" s="239" t="str">
        <f t="shared" si="1597"/>
        <v/>
      </c>
      <c r="BZ1084" s="239" t="str">
        <f t="shared" si="1598"/>
        <v/>
      </c>
      <c r="CA1084" s="239" t="str">
        <f t="shared" si="1599"/>
        <v/>
      </c>
      <c r="CB1084" s="239" t="str">
        <f t="shared" si="1600"/>
        <v/>
      </c>
      <c r="CC1084" s="239" t="str">
        <f t="shared" si="1601"/>
        <v/>
      </c>
      <c r="CD1084" s="239" t="str">
        <f t="shared" si="1602"/>
        <v/>
      </c>
      <c r="CE1084" s="239" t="str">
        <f t="shared" si="1603"/>
        <v/>
      </c>
      <c r="CF1084" s="239" t="str">
        <f t="shared" si="1604"/>
        <v/>
      </c>
      <c r="CG1084" s="239" t="str">
        <f t="shared" si="1605"/>
        <v/>
      </c>
      <c r="CH1084" s="239" t="str">
        <f t="shared" si="1606"/>
        <v/>
      </c>
      <c r="CI1084" s="239" t="str">
        <f t="shared" si="1607"/>
        <v/>
      </c>
      <c r="CJ1084" s="239" t="str">
        <f t="shared" si="1608"/>
        <v/>
      </c>
      <c r="CK1084" s="239" t="str">
        <f t="shared" si="1609"/>
        <v/>
      </c>
      <c r="CL1084" s="239" t="str">
        <f t="shared" si="1610"/>
        <v/>
      </c>
      <c r="CM1084" s="239" t="str">
        <f t="shared" si="1611"/>
        <v/>
      </c>
      <c r="CN1084" s="239" t="str">
        <f t="shared" si="1612"/>
        <v/>
      </c>
      <c r="CP1084" s="239" t="str">
        <f t="shared" si="1613"/>
        <v/>
      </c>
      <c r="CQ1084" s="239" t="str">
        <f t="shared" si="1614"/>
        <v/>
      </c>
      <c r="CR1084" s="239" t="str">
        <f t="shared" si="1615"/>
        <v/>
      </c>
      <c r="CS1084" s="239" t="str">
        <f t="shared" si="1616"/>
        <v/>
      </c>
      <c r="CT1084" s="239" t="str">
        <f t="shared" si="1617"/>
        <v/>
      </c>
      <c r="CU1084" s="239" t="str">
        <f t="shared" si="1618"/>
        <v/>
      </c>
      <c r="CV1084" s="239" t="str">
        <f t="shared" si="1619"/>
        <v/>
      </c>
      <c r="CW1084" s="239" t="str">
        <f t="shared" si="1620"/>
        <v/>
      </c>
      <c r="CX1084" s="239" t="str">
        <f t="shared" si="1621"/>
        <v/>
      </c>
      <c r="CY1084" s="239" t="str">
        <f t="shared" si="1622"/>
        <v/>
      </c>
      <c r="CZ1084" s="239" t="str">
        <f t="shared" si="1623"/>
        <v>4to Trimestre</v>
      </c>
      <c r="DA1084" s="239" t="str">
        <f t="shared" si="1624"/>
        <v/>
      </c>
      <c r="DB1084" s="239" t="str">
        <f t="shared" si="1625"/>
        <v/>
      </c>
      <c r="DC1084" s="239" t="str">
        <f t="shared" si="1626"/>
        <v/>
      </c>
      <c r="DD1084" s="239" t="str">
        <f t="shared" si="1627"/>
        <v/>
      </c>
      <c r="DE1084" s="239" t="str">
        <f t="shared" si="1628"/>
        <v/>
      </c>
      <c r="DF1084" s="239" t="str">
        <f t="shared" si="1629"/>
        <v/>
      </c>
      <c r="DG1084" s="239" t="str">
        <f t="shared" si="1630"/>
        <v/>
      </c>
      <c r="DH1084" s="239" t="str">
        <f t="shared" si="1631"/>
        <v/>
      </c>
      <c r="DI1084" s="239" t="str">
        <f t="shared" si="1632"/>
        <v/>
      </c>
      <c r="DJ1084" s="239" t="str">
        <f t="shared" si="1633"/>
        <v/>
      </c>
      <c r="DK1084" s="239" t="str">
        <f t="shared" si="1634"/>
        <v/>
      </c>
      <c r="DL1084" s="239" t="str">
        <f t="shared" si="1635"/>
        <v/>
      </c>
      <c r="DM1084" s="239" t="str">
        <f t="shared" si="1636"/>
        <v/>
      </c>
      <c r="DN1084" s="239" t="str">
        <f t="shared" si="1637"/>
        <v/>
      </c>
      <c r="DO1084" s="239" t="str">
        <f t="shared" si="1638"/>
        <v/>
      </c>
      <c r="DP1084" s="239" t="str">
        <f t="shared" si="1639"/>
        <v/>
      </c>
    </row>
    <row r="1085" spans="1:120" ht="35.25" hidden="1" customHeight="1" x14ac:dyDescent="0.25">
      <c r="A1085" s="63" t="s">
        <v>4512</v>
      </c>
      <c r="B1085" s="63">
        <v>6000</v>
      </c>
      <c r="C1085" s="63" t="s">
        <v>71</v>
      </c>
      <c r="D1085" s="63" t="s">
        <v>3728</v>
      </c>
      <c r="E1085" s="63">
        <v>6</v>
      </c>
      <c r="F1085" s="63" t="s">
        <v>4204</v>
      </c>
      <c r="G1085" s="63" t="str">
        <f t="shared" si="1642"/>
        <v>6000-28</v>
      </c>
      <c r="H1085" s="63" t="s">
        <v>155</v>
      </c>
      <c r="I1085" s="63" t="s">
        <v>155</v>
      </c>
      <c r="J1085" s="63" t="s">
        <v>80</v>
      </c>
      <c r="K1085" s="63" t="s">
        <v>80</v>
      </c>
      <c r="L1085" s="63" t="s">
        <v>80</v>
      </c>
      <c r="M1085" s="63" t="s">
        <v>80</v>
      </c>
      <c r="N1085" s="63" t="s">
        <v>80</v>
      </c>
      <c r="O1085" s="63" t="s">
        <v>80</v>
      </c>
      <c r="P1085" s="63" t="s">
        <v>156</v>
      </c>
      <c r="Q1085" s="64">
        <v>1</v>
      </c>
      <c r="R1085" s="186"/>
      <c r="S1085" s="65">
        <f>SUBTOTAL(9,S1086:S1089)</f>
        <v>4</v>
      </c>
      <c r="T1085" s="63" t="s">
        <v>84</v>
      </c>
      <c r="U1085" s="63" t="s">
        <v>162</v>
      </c>
      <c r="V1085" s="66">
        <v>44927</v>
      </c>
      <c r="W1085" s="66">
        <v>45290</v>
      </c>
      <c r="X1085" s="63" t="s">
        <v>2252</v>
      </c>
      <c r="Y1085" s="49" t="s">
        <v>87</v>
      </c>
      <c r="Z1085" s="63" t="s">
        <v>89</v>
      </c>
      <c r="AA1085" s="119">
        <f>VLOOKUP(B1085,RANKING!$C$15:$K$47,5,0)</f>
        <v>1</v>
      </c>
      <c r="AB1085" s="23" t="str">
        <f>VLOOKUP(B1085,RANKING!$C$15:$N$47,12,0)</f>
        <v xml:space="preserve">La ficha del Delegatura para el Control y Verificación de Reglamentos Técnicos y Metrología Legal   ejecutó al 100,00% las actividades programadas en otras fichas </v>
      </c>
      <c r="AC1085" s="23">
        <v>45291</v>
      </c>
      <c r="AD1085" s="119">
        <f>VLOOKUP(B1085,RANKING!$C$15:$K$47,5,0)</f>
        <v>1</v>
      </c>
      <c r="AE1085" s="23" t="str">
        <f>+AB1085</f>
        <v xml:space="preserve">La ficha del Delegatura para el Control y Verificación de Reglamentos Técnicos y Metrología Legal   ejecutó al 100,00% las actividades programadas en otras fichas </v>
      </c>
      <c r="AF1085" s="23">
        <v>45291</v>
      </c>
      <c r="AG1085" s="406" t="s">
        <v>79</v>
      </c>
      <c r="AH1085" s="119">
        <f>VLOOKUP(B1085,RANKING!$C$15:$K$47,6,0)</f>
        <v>1</v>
      </c>
      <c r="AI1085" s="119">
        <f>AD1085*Q1085</f>
        <v>1</v>
      </c>
      <c r="AJ1085" s="52"/>
      <c r="AK1085" s="52"/>
      <c r="AL1085" s="239" t="str">
        <f t="shared" si="1577"/>
        <v/>
      </c>
      <c r="AM1085" s="239" t="str">
        <f t="shared" si="1578"/>
        <v/>
      </c>
      <c r="AN1085" s="239" t="str">
        <f t="shared" si="1579"/>
        <v/>
      </c>
      <c r="AO1085" s="239" t="str">
        <f t="shared" si="1580"/>
        <v/>
      </c>
      <c r="AP1085" s="239" t="str">
        <f t="shared" si="1581"/>
        <v/>
      </c>
      <c r="AQ1085" s="239" t="str">
        <f t="shared" si="1582"/>
        <v/>
      </c>
      <c r="AR1085" s="239" t="str">
        <f t="shared" si="1583"/>
        <v/>
      </c>
      <c r="AS1085" s="239" t="str">
        <f t="shared" si="1584"/>
        <v/>
      </c>
      <c r="AT1085" s="239" t="str">
        <f t="shared" si="1585"/>
        <v/>
      </c>
      <c r="AU1085" s="239" t="str">
        <f t="shared" si="1559"/>
        <v/>
      </c>
      <c r="AV1085" s="239" t="str">
        <f t="shared" si="1560"/>
        <v/>
      </c>
      <c r="AW1085" s="239" t="str">
        <f t="shared" si="1561"/>
        <v/>
      </c>
      <c r="AX1085" s="239" t="str">
        <f t="shared" si="1562"/>
        <v/>
      </c>
      <c r="AY1085" s="239" t="str">
        <f t="shared" si="1563"/>
        <v/>
      </c>
      <c r="AZ1085" s="239" t="str">
        <f t="shared" si="1564"/>
        <v/>
      </c>
      <c r="BA1085" s="239" t="str">
        <f t="shared" si="1565"/>
        <v/>
      </c>
      <c r="BB1085" s="239" t="str">
        <f t="shared" si="1566"/>
        <v/>
      </c>
      <c r="BC1085" s="239" t="str">
        <f t="shared" si="1567"/>
        <v/>
      </c>
      <c r="BD1085" s="239" t="str">
        <f t="shared" si="1568"/>
        <v/>
      </c>
      <c r="BE1085" s="239" t="str">
        <f t="shared" si="1569"/>
        <v/>
      </c>
      <c r="BF1085" s="239" t="str">
        <f t="shared" si="1570"/>
        <v/>
      </c>
      <c r="BG1085" s="239" t="str">
        <f t="shared" si="1571"/>
        <v/>
      </c>
      <c r="BH1085" s="239" t="str">
        <f t="shared" si="1572"/>
        <v/>
      </c>
      <c r="BI1085" s="239" t="str">
        <f t="shared" si="1573"/>
        <v/>
      </c>
      <c r="BJ1085" s="239" t="str">
        <f t="shared" si="1574"/>
        <v/>
      </c>
      <c r="BK1085" s="239" t="str">
        <f t="shared" si="1575"/>
        <v/>
      </c>
      <c r="BL1085" s="239" t="str">
        <f t="shared" si="1576"/>
        <v/>
      </c>
      <c r="BN1085" s="239" t="str">
        <f t="shared" si="1586"/>
        <v/>
      </c>
      <c r="BO1085" s="239" t="str">
        <f t="shared" si="1587"/>
        <v/>
      </c>
      <c r="BP1085" s="239" t="str">
        <f t="shared" si="1588"/>
        <v/>
      </c>
      <c r="BQ1085" s="239" t="str">
        <f t="shared" si="1589"/>
        <v/>
      </c>
      <c r="BR1085" s="239" t="str">
        <f t="shared" si="1590"/>
        <v/>
      </c>
      <c r="BS1085" s="239" t="str">
        <f t="shared" si="1591"/>
        <v/>
      </c>
      <c r="BT1085" s="239" t="str">
        <f t="shared" si="1592"/>
        <v/>
      </c>
      <c r="BU1085" s="239" t="str">
        <f t="shared" si="1593"/>
        <v/>
      </c>
      <c r="BV1085" s="239" t="str">
        <f t="shared" si="1594"/>
        <v/>
      </c>
      <c r="BW1085" s="239" t="str">
        <f t="shared" si="1595"/>
        <v/>
      </c>
      <c r="BX1085" s="239" t="str">
        <f t="shared" si="1596"/>
        <v/>
      </c>
      <c r="BY1085" s="239" t="str">
        <f t="shared" si="1597"/>
        <v/>
      </c>
      <c r="BZ1085" s="239" t="str">
        <f t="shared" si="1598"/>
        <v/>
      </c>
      <c r="CA1085" s="239" t="str">
        <f t="shared" si="1599"/>
        <v/>
      </c>
      <c r="CB1085" s="239" t="str">
        <f t="shared" si="1600"/>
        <v/>
      </c>
      <c r="CC1085" s="239" t="str">
        <f t="shared" si="1601"/>
        <v/>
      </c>
      <c r="CD1085" s="239" t="str">
        <f t="shared" si="1602"/>
        <v/>
      </c>
      <c r="CE1085" s="239" t="str">
        <f t="shared" si="1603"/>
        <v/>
      </c>
      <c r="CF1085" s="239" t="str">
        <f t="shared" si="1604"/>
        <v/>
      </c>
      <c r="CG1085" s="239" t="str">
        <f t="shared" si="1605"/>
        <v/>
      </c>
      <c r="CH1085" s="239" t="str">
        <f t="shared" si="1606"/>
        <v/>
      </c>
      <c r="CI1085" s="239" t="str">
        <f t="shared" si="1607"/>
        <v/>
      </c>
      <c r="CJ1085" s="239" t="str">
        <f t="shared" si="1608"/>
        <v/>
      </c>
      <c r="CK1085" s="239" t="str">
        <f t="shared" si="1609"/>
        <v/>
      </c>
      <c r="CL1085" s="239" t="str">
        <f t="shared" si="1610"/>
        <v/>
      </c>
      <c r="CM1085" s="239" t="str">
        <f t="shared" si="1611"/>
        <v/>
      </c>
      <c r="CN1085" s="239" t="str">
        <f t="shared" si="1612"/>
        <v/>
      </c>
      <c r="CP1085" s="239" t="str">
        <f t="shared" si="1613"/>
        <v/>
      </c>
      <c r="CQ1085" s="239" t="str">
        <f t="shared" si="1614"/>
        <v/>
      </c>
      <c r="CR1085" s="239" t="str">
        <f t="shared" si="1615"/>
        <v/>
      </c>
      <c r="CS1085" s="239" t="str">
        <f t="shared" si="1616"/>
        <v/>
      </c>
      <c r="CT1085" s="239" t="str">
        <f t="shared" si="1617"/>
        <v/>
      </c>
      <c r="CU1085" s="239" t="str">
        <f t="shared" si="1618"/>
        <v/>
      </c>
      <c r="CV1085" s="239" t="str">
        <f t="shared" si="1619"/>
        <v/>
      </c>
      <c r="CW1085" s="239" t="str">
        <f t="shared" si="1620"/>
        <v/>
      </c>
      <c r="CX1085" s="239" t="str">
        <f t="shared" si="1621"/>
        <v/>
      </c>
      <c r="CY1085" s="239" t="str">
        <f t="shared" si="1622"/>
        <v/>
      </c>
      <c r="CZ1085" s="239" t="str">
        <f t="shared" si="1623"/>
        <v/>
      </c>
      <c r="DA1085" s="239" t="str">
        <f t="shared" si="1624"/>
        <v/>
      </c>
      <c r="DB1085" s="239" t="str">
        <f t="shared" si="1625"/>
        <v/>
      </c>
      <c r="DC1085" s="239" t="str">
        <f t="shared" si="1626"/>
        <v/>
      </c>
      <c r="DD1085" s="239" t="str">
        <f t="shared" si="1627"/>
        <v/>
      </c>
      <c r="DE1085" s="239" t="str">
        <f t="shared" si="1628"/>
        <v/>
      </c>
      <c r="DF1085" s="239" t="str">
        <f t="shared" si="1629"/>
        <v/>
      </c>
      <c r="DG1085" s="239" t="str">
        <f t="shared" si="1630"/>
        <v/>
      </c>
      <c r="DH1085" s="239" t="str">
        <f t="shared" si="1631"/>
        <v/>
      </c>
      <c r="DI1085" s="239" t="str">
        <f t="shared" si="1632"/>
        <v/>
      </c>
      <c r="DJ1085" s="239" t="str">
        <f t="shared" si="1633"/>
        <v/>
      </c>
      <c r="DK1085" s="239" t="str">
        <f t="shared" si="1634"/>
        <v/>
      </c>
      <c r="DL1085" s="239" t="str">
        <f t="shared" si="1635"/>
        <v/>
      </c>
      <c r="DM1085" s="239" t="str">
        <f t="shared" si="1636"/>
        <v/>
      </c>
      <c r="DN1085" s="239" t="str">
        <f t="shared" si="1637"/>
        <v/>
      </c>
      <c r="DO1085" s="239" t="str">
        <f t="shared" si="1638"/>
        <v/>
      </c>
      <c r="DP1085" s="239" t="str">
        <f t="shared" si="1639"/>
        <v/>
      </c>
    </row>
    <row r="1086" spans="1:120" ht="35.25" hidden="1" customHeight="1" x14ac:dyDescent="0.25">
      <c r="A1086" s="53" t="s">
        <v>4512</v>
      </c>
      <c r="B1086" s="53">
        <v>6000</v>
      </c>
      <c r="C1086" s="53" t="s">
        <v>71</v>
      </c>
      <c r="D1086" s="53" t="s">
        <v>3728</v>
      </c>
      <c r="E1086" s="53">
        <v>6</v>
      </c>
      <c r="F1086" s="53" t="s">
        <v>4205</v>
      </c>
      <c r="G1086" s="53" t="str">
        <f t="shared" si="1642"/>
        <v>6000-28</v>
      </c>
      <c r="H1086" s="53" t="s">
        <v>159</v>
      </c>
      <c r="I1086" s="53" t="s">
        <v>160</v>
      </c>
      <c r="J1086" s="53" t="s">
        <v>80</v>
      </c>
      <c r="K1086" s="53" t="s">
        <v>80</v>
      </c>
      <c r="L1086" s="53" t="s">
        <v>80</v>
      </c>
      <c r="M1086" s="53" t="s">
        <v>80</v>
      </c>
      <c r="N1086" s="53" t="s">
        <v>80</v>
      </c>
      <c r="O1086" s="53" t="s">
        <v>80</v>
      </c>
      <c r="P1086" s="53" t="s">
        <v>161</v>
      </c>
      <c r="Q1086" s="52">
        <v>0.11</v>
      </c>
      <c r="R1086" s="119">
        <f>+Q1086*Q1085</f>
        <v>0.11</v>
      </c>
      <c r="S1086" s="67">
        <f>+[35]COMPARTIDAS!AQ316</f>
        <v>1</v>
      </c>
      <c r="T1086" s="53" t="s">
        <v>84</v>
      </c>
      <c r="U1086" s="63" t="s">
        <v>162</v>
      </c>
      <c r="V1086" s="23">
        <v>44927</v>
      </c>
      <c r="W1086" s="23">
        <v>45016</v>
      </c>
      <c r="X1086" s="53" t="s">
        <v>2252</v>
      </c>
      <c r="Y1086" s="49" t="s">
        <v>97</v>
      </c>
      <c r="Z1086" s="59" t="s">
        <v>100</v>
      </c>
      <c r="AA1086" s="60">
        <v>1</v>
      </c>
      <c r="AB1086" s="62" t="s">
        <v>993</v>
      </c>
      <c r="AC1086" s="62">
        <v>45016</v>
      </c>
      <c r="AD1086" s="60">
        <v>1</v>
      </c>
      <c r="AE1086" s="62" t="s">
        <v>230</v>
      </c>
      <c r="AF1086" s="62">
        <v>45016</v>
      </c>
      <c r="AG1086" s="60" t="s">
        <v>79</v>
      </c>
      <c r="AH1086" s="60">
        <v>1</v>
      </c>
      <c r="AI1086" s="52">
        <f t="shared" si="1558"/>
        <v>0.11</v>
      </c>
      <c r="AJ1086" s="52"/>
      <c r="AK1086" s="52"/>
      <c r="AL1086" s="239" t="str">
        <f t="shared" si="1577"/>
        <v/>
      </c>
      <c r="AM1086" s="239" t="str">
        <f t="shared" si="1578"/>
        <v/>
      </c>
      <c r="AN1086" s="239" t="str">
        <f t="shared" si="1579"/>
        <v/>
      </c>
      <c r="AO1086" s="239" t="str">
        <f t="shared" si="1580"/>
        <v/>
      </c>
      <c r="AP1086" s="239" t="str">
        <f t="shared" si="1581"/>
        <v/>
      </c>
      <c r="AQ1086" s="239" t="str">
        <f t="shared" si="1582"/>
        <v/>
      </c>
      <c r="AR1086" s="239" t="str">
        <f t="shared" si="1583"/>
        <v/>
      </c>
      <c r="AS1086" s="239" t="str">
        <f t="shared" si="1584"/>
        <v/>
      </c>
      <c r="AT1086" s="239" t="str">
        <f t="shared" si="1585"/>
        <v/>
      </c>
      <c r="AU1086" s="239" t="str">
        <f t="shared" si="1559"/>
        <v/>
      </c>
      <c r="AV1086" s="239" t="str">
        <f t="shared" si="1560"/>
        <v/>
      </c>
      <c r="AW1086" s="239" t="str">
        <f t="shared" si="1561"/>
        <v/>
      </c>
      <c r="AX1086" s="239" t="str">
        <f t="shared" si="1562"/>
        <v/>
      </c>
      <c r="AY1086" s="239" t="str">
        <f t="shared" si="1563"/>
        <v/>
      </c>
      <c r="AZ1086" s="239" t="str">
        <f t="shared" si="1564"/>
        <v/>
      </c>
      <c r="BA1086" s="239" t="str">
        <f t="shared" si="1565"/>
        <v/>
      </c>
      <c r="BB1086" s="239" t="str">
        <f t="shared" si="1566"/>
        <v/>
      </c>
      <c r="BC1086" s="239" t="str">
        <f t="shared" si="1567"/>
        <v/>
      </c>
      <c r="BD1086" s="239" t="str">
        <f t="shared" si="1568"/>
        <v/>
      </c>
      <c r="BE1086" s="239" t="str">
        <f t="shared" si="1569"/>
        <v/>
      </c>
      <c r="BF1086" s="239" t="str">
        <f t="shared" si="1570"/>
        <v/>
      </c>
      <c r="BG1086" s="239" t="str">
        <f t="shared" si="1571"/>
        <v/>
      </c>
      <c r="BH1086" s="239" t="str">
        <f t="shared" si="1572"/>
        <v/>
      </c>
      <c r="BI1086" s="239" t="str">
        <f t="shared" si="1573"/>
        <v/>
      </c>
      <c r="BJ1086" s="239" t="str">
        <f t="shared" si="1574"/>
        <v/>
      </c>
      <c r="BK1086" s="239" t="str">
        <f t="shared" si="1575"/>
        <v/>
      </c>
      <c r="BL1086" s="239" t="str">
        <f t="shared" si="1576"/>
        <v/>
      </c>
      <c r="BN1086" s="239" t="str">
        <f t="shared" si="1586"/>
        <v/>
      </c>
      <c r="BO1086" s="239" t="str">
        <f t="shared" si="1587"/>
        <v/>
      </c>
      <c r="BP1086" s="239" t="str">
        <f t="shared" si="1588"/>
        <v/>
      </c>
      <c r="BQ1086" s="239" t="str">
        <f t="shared" si="1589"/>
        <v/>
      </c>
      <c r="BR1086" s="239" t="str">
        <f t="shared" si="1590"/>
        <v/>
      </c>
      <c r="BS1086" s="239" t="str">
        <f t="shared" si="1591"/>
        <v/>
      </c>
      <c r="BT1086" s="239" t="str">
        <f t="shared" si="1592"/>
        <v/>
      </c>
      <c r="BU1086" s="239" t="str">
        <f t="shared" si="1593"/>
        <v/>
      </c>
      <c r="BV1086" s="239" t="str">
        <f t="shared" si="1594"/>
        <v/>
      </c>
      <c r="BW1086" s="239" t="str">
        <f t="shared" si="1595"/>
        <v/>
      </c>
      <c r="BX1086" s="239" t="str">
        <f t="shared" si="1596"/>
        <v/>
      </c>
      <c r="BY1086" s="239" t="str">
        <f t="shared" si="1597"/>
        <v/>
      </c>
      <c r="BZ1086" s="239" t="str">
        <f t="shared" si="1598"/>
        <v/>
      </c>
      <c r="CA1086" s="239" t="str">
        <f t="shared" si="1599"/>
        <v/>
      </c>
      <c r="CB1086" s="239" t="str">
        <f t="shared" si="1600"/>
        <v/>
      </c>
      <c r="CC1086" s="239" t="str">
        <f t="shared" si="1601"/>
        <v/>
      </c>
      <c r="CD1086" s="239" t="str">
        <f t="shared" si="1602"/>
        <v/>
      </c>
      <c r="CE1086" s="239" t="str">
        <f t="shared" si="1603"/>
        <v/>
      </c>
      <c r="CF1086" s="239" t="str">
        <f t="shared" si="1604"/>
        <v/>
      </c>
      <c r="CG1086" s="239" t="str">
        <f t="shared" si="1605"/>
        <v/>
      </c>
      <c r="CH1086" s="239" t="str">
        <f t="shared" si="1606"/>
        <v/>
      </c>
      <c r="CI1086" s="239" t="str">
        <f t="shared" si="1607"/>
        <v/>
      </c>
      <c r="CJ1086" s="239" t="str">
        <f t="shared" si="1608"/>
        <v/>
      </c>
      <c r="CK1086" s="239" t="str">
        <f t="shared" si="1609"/>
        <v/>
      </c>
      <c r="CL1086" s="239" t="str">
        <f t="shared" si="1610"/>
        <v/>
      </c>
      <c r="CM1086" s="239" t="str">
        <f t="shared" si="1611"/>
        <v/>
      </c>
      <c r="CN1086" s="239" t="str">
        <f t="shared" si="1612"/>
        <v/>
      </c>
      <c r="CP1086" s="239" t="str">
        <f t="shared" si="1613"/>
        <v/>
      </c>
      <c r="CQ1086" s="239" t="str">
        <f t="shared" si="1614"/>
        <v/>
      </c>
      <c r="CR1086" s="239" t="str">
        <f t="shared" si="1615"/>
        <v/>
      </c>
      <c r="CS1086" s="239" t="str">
        <f t="shared" si="1616"/>
        <v/>
      </c>
      <c r="CT1086" s="239" t="str">
        <f t="shared" si="1617"/>
        <v/>
      </c>
      <c r="CU1086" s="239" t="str">
        <f t="shared" si="1618"/>
        <v/>
      </c>
      <c r="CV1086" s="239" t="str">
        <f t="shared" si="1619"/>
        <v/>
      </c>
      <c r="CW1086" s="239" t="str">
        <f t="shared" si="1620"/>
        <v/>
      </c>
      <c r="CX1086" s="239" t="str">
        <f t="shared" si="1621"/>
        <v/>
      </c>
      <c r="CY1086" s="239" t="str">
        <f t="shared" si="1622"/>
        <v/>
      </c>
      <c r="CZ1086" s="239" t="str">
        <f t="shared" si="1623"/>
        <v/>
      </c>
      <c r="DA1086" s="239" t="str">
        <f t="shared" si="1624"/>
        <v/>
      </c>
      <c r="DB1086" s="239" t="str">
        <f t="shared" si="1625"/>
        <v/>
      </c>
      <c r="DC1086" s="239" t="str">
        <f t="shared" si="1626"/>
        <v/>
      </c>
      <c r="DD1086" s="239" t="str">
        <f t="shared" si="1627"/>
        <v/>
      </c>
      <c r="DE1086" s="239" t="str">
        <f t="shared" si="1628"/>
        <v/>
      </c>
      <c r="DF1086" s="239" t="str">
        <f t="shared" si="1629"/>
        <v/>
      </c>
      <c r="DG1086" s="239" t="str">
        <f t="shared" si="1630"/>
        <v/>
      </c>
      <c r="DH1086" s="239" t="str">
        <f t="shared" si="1631"/>
        <v/>
      </c>
      <c r="DI1086" s="239" t="str">
        <f t="shared" si="1632"/>
        <v/>
      </c>
      <c r="DJ1086" s="239" t="str">
        <f t="shared" si="1633"/>
        <v/>
      </c>
      <c r="DK1086" s="239" t="str">
        <f t="shared" si="1634"/>
        <v/>
      </c>
      <c r="DL1086" s="239" t="str">
        <f t="shared" si="1635"/>
        <v/>
      </c>
      <c r="DM1086" s="239" t="str">
        <f t="shared" si="1636"/>
        <v/>
      </c>
      <c r="DN1086" s="239" t="str">
        <f t="shared" si="1637"/>
        <v/>
      </c>
      <c r="DO1086" s="239" t="str">
        <f t="shared" si="1638"/>
        <v/>
      </c>
      <c r="DP1086" s="239" t="str">
        <f t="shared" si="1639"/>
        <v/>
      </c>
    </row>
    <row r="1087" spans="1:120" ht="35.25" hidden="1" customHeight="1" x14ac:dyDescent="0.25">
      <c r="A1087" s="53" t="s">
        <v>4512</v>
      </c>
      <c r="B1087" s="53">
        <v>6000</v>
      </c>
      <c r="C1087" s="53" t="s">
        <v>71</v>
      </c>
      <c r="D1087" s="53" t="s">
        <v>3728</v>
      </c>
      <c r="E1087" s="53">
        <v>6</v>
      </c>
      <c r="F1087" s="53" t="s">
        <v>4206</v>
      </c>
      <c r="G1087" s="53" t="str">
        <f t="shared" si="1642"/>
        <v>6000-28</v>
      </c>
      <c r="H1087" s="53" t="s">
        <v>165</v>
      </c>
      <c r="I1087" s="53" t="s">
        <v>160</v>
      </c>
      <c r="J1087" s="53" t="s">
        <v>80</v>
      </c>
      <c r="K1087" s="53" t="s">
        <v>80</v>
      </c>
      <c r="L1087" s="53" t="s">
        <v>80</v>
      </c>
      <c r="M1087" s="53" t="s">
        <v>80</v>
      </c>
      <c r="N1087" s="53" t="s">
        <v>80</v>
      </c>
      <c r="O1087" s="53" t="s">
        <v>80</v>
      </c>
      <c r="P1087" s="53" t="s">
        <v>166</v>
      </c>
      <c r="Q1087" s="52">
        <v>0.11</v>
      </c>
      <c r="R1087" s="119">
        <f>+Q1087*Q1085</f>
        <v>0.11</v>
      </c>
      <c r="S1087" s="67">
        <f>+[35]COMPARTIDAS!AQ317</f>
        <v>1</v>
      </c>
      <c r="T1087" s="53" t="s">
        <v>84</v>
      </c>
      <c r="U1087" s="63" t="s">
        <v>162</v>
      </c>
      <c r="V1087" s="23">
        <v>45017</v>
      </c>
      <c r="W1087" s="23">
        <v>45107</v>
      </c>
      <c r="X1087" s="53" t="s">
        <v>2252</v>
      </c>
      <c r="Y1087" s="49" t="s">
        <v>167</v>
      </c>
      <c r="Z1087" s="59" t="s">
        <v>100</v>
      </c>
      <c r="AA1087" s="60">
        <v>1</v>
      </c>
      <c r="AB1087" s="62" t="s">
        <v>1387</v>
      </c>
      <c r="AC1087" s="62">
        <v>45107</v>
      </c>
      <c r="AD1087" s="60">
        <v>1</v>
      </c>
      <c r="AE1087" s="62" t="s">
        <v>1387</v>
      </c>
      <c r="AF1087" s="62">
        <v>45107</v>
      </c>
      <c r="AG1087" s="60" t="s">
        <v>79</v>
      </c>
      <c r="AH1087" s="60">
        <v>1</v>
      </c>
      <c r="AI1087" s="52">
        <f t="shared" si="1558"/>
        <v>0.11</v>
      </c>
      <c r="AJ1087" s="52"/>
      <c r="AK1087" s="52"/>
      <c r="AL1087" s="239" t="str">
        <f t="shared" si="1577"/>
        <v/>
      </c>
      <c r="AM1087" s="239" t="str">
        <f t="shared" si="1578"/>
        <v/>
      </c>
      <c r="AN1087" s="239" t="str">
        <f t="shared" si="1579"/>
        <v/>
      </c>
      <c r="AO1087" s="239" t="str">
        <f t="shared" si="1580"/>
        <v/>
      </c>
      <c r="AP1087" s="239" t="str">
        <f t="shared" si="1581"/>
        <v/>
      </c>
      <c r="AQ1087" s="239" t="str">
        <f t="shared" si="1582"/>
        <v/>
      </c>
      <c r="AR1087" s="239" t="str">
        <f t="shared" si="1583"/>
        <v/>
      </c>
      <c r="AS1087" s="239" t="str">
        <f t="shared" si="1584"/>
        <v/>
      </c>
      <c r="AT1087" s="239" t="str">
        <f t="shared" si="1585"/>
        <v/>
      </c>
      <c r="AU1087" s="239" t="str">
        <f t="shared" si="1559"/>
        <v/>
      </c>
      <c r="AV1087" s="239" t="str">
        <f t="shared" si="1560"/>
        <v/>
      </c>
      <c r="AW1087" s="239" t="str">
        <f t="shared" si="1561"/>
        <v/>
      </c>
      <c r="AX1087" s="239" t="str">
        <f t="shared" si="1562"/>
        <v/>
      </c>
      <c r="AY1087" s="239" t="str">
        <f t="shared" si="1563"/>
        <v/>
      </c>
      <c r="AZ1087" s="239" t="str">
        <f t="shared" si="1564"/>
        <v/>
      </c>
      <c r="BA1087" s="239" t="str">
        <f t="shared" si="1565"/>
        <v/>
      </c>
      <c r="BB1087" s="239" t="str">
        <f t="shared" si="1566"/>
        <v/>
      </c>
      <c r="BC1087" s="239" t="str">
        <f t="shared" si="1567"/>
        <v/>
      </c>
      <c r="BD1087" s="239" t="str">
        <f t="shared" si="1568"/>
        <v/>
      </c>
      <c r="BE1087" s="239" t="str">
        <f t="shared" si="1569"/>
        <v/>
      </c>
      <c r="BF1087" s="239" t="str">
        <f t="shared" si="1570"/>
        <v/>
      </c>
      <c r="BG1087" s="239" t="str">
        <f t="shared" si="1571"/>
        <v/>
      </c>
      <c r="BH1087" s="239" t="str">
        <f t="shared" si="1572"/>
        <v/>
      </c>
      <c r="BI1087" s="239" t="str">
        <f t="shared" si="1573"/>
        <v/>
      </c>
      <c r="BJ1087" s="239" t="str">
        <f t="shared" si="1574"/>
        <v/>
      </c>
      <c r="BK1087" s="239" t="str">
        <f t="shared" si="1575"/>
        <v/>
      </c>
      <c r="BL1087" s="239" t="str">
        <f t="shared" si="1576"/>
        <v/>
      </c>
      <c r="BN1087" s="239" t="str">
        <f t="shared" si="1586"/>
        <v/>
      </c>
      <c r="BO1087" s="239" t="str">
        <f t="shared" si="1587"/>
        <v/>
      </c>
      <c r="BP1087" s="239" t="str">
        <f t="shared" si="1588"/>
        <v/>
      </c>
      <c r="BQ1087" s="239" t="str">
        <f t="shared" si="1589"/>
        <v/>
      </c>
      <c r="BR1087" s="239" t="str">
        <f t="shared" si="1590"/>
        <v/>
      </c>
      <c r="BS1087" s="239" t="str">
        <f t="shared" si="1591"/>
        <v/>
      </c>
      <c r="BT1087" s="239" t="str">
        <f t="shared" si="1592"/>
        <v/>
      </c>
      <c r="BU1087" s="239" t="str">
        <f t="shared" si="1593"/>
        <v/>
      </c>
      <c r="BV1087" s="239" t="str">
        <f t="shared" si="1594"/>
        <v/>
      </c>
      <c r="BW1087" s="239" t="str">
        <f t="shared" si="1595"/>
        <v/>
      </c>
      <c r="BX1087" s="239" t="str">
        <f t="shared" si="1596"/>
        <v/>
      </c>
      <c r="BY1087" s="239" t="str">
        <f t="shared" si="1597"/>
        <v/>
      </c>
      <c r="BZ1087" s="239" t="str">
        <f t="shared" si="1598"/>
        <v/>
      </c>
      <c r="CA1087" s="239" t="str">
        <f t="shared" si="1599"/>
        <v/>
      </c>
      <c r="CB1087" s="239" t="str">
        <f t="shared" si="1600"/>
        <v/>
      </c>
      <c r="CC1087" s="239" t="str">
        <f t="shared" si="1601"/>
        <v/>
      </c>
      <c r="CD1087" s="239" t="str">
        <f t="shared" si="1602"/>
        <v/>
      </c>
      <c r="CE1087" s="239" t="str">
        <f t="shared" si="1603"/>
        <v/>
      </c>
      <c r="CF1087" s="239" t="str">
        <f t="shared" si="1604"/>
        <v/>
      </c>
      <c r="CG1087" s="239" t="str">
        <f t="shared" si="1605"/>
        <v/>
      </c>
      <c r="CH1087" s="239" t="str">
        <f t="shared" si="1606"/>
        <v/>
      </c>
      <c r="CI1087" s="239" t="str">
        <f t="shared" si="1607"/>
        <v/>
      </c>
      <c r="CJ1087" s="239" t="str">
        <f t="shared" si="1608"/>
        <v/>
      </c>
      <c r="CK1087" s="239" t="str">
        <f t="shared" si="1609"/>
        <v/>
      </c>
      <c r="CL1087" s="239" t="str">
        <f t="shared" si="1610"/>
        <v/>
      </c>
      <c r="CM1087" s="239" t="str">
        <f t="shared" si="1611"/>
        <v/>
      </c>
      <c r="CN1087" s="239" t="str">
        <f t="shared" si="1612"/>
        <v/>
      </c>
      <c r="CP1087" s="239" t="str">
        <f t="shared" si="1613"/>
        <v/>
      </c>
      <c r="CQ1087" s="239" t="str">
        <f t="shared" si="1614"/>
        <v/>
      </c>
      <c r="CR1087" s="239" t="str">
        <f t="shared" si="1615"/>
        <v/>
      </c>
      <c r="CS1087" s="239" t="str">
        <f t="shared" si="1616"/>
        <v/>
      </c>
      <c r="CT1087" s="239" t="str">
        <f t="shared" si="1617"/>
        <v/>
      </c>
      <c r="CU1087" s="239" t="str">
        <f t="shared" si="1618"/>
        <v/>
      </c>
      <c r="CV1087" s="239" t="str">
        <f t="shared" si="1619"/>
        <v/>
      </c>
      <c r="CW1087" s="239" t="str">
        <f t="shared" si="1620"/>
        <v/>
      </c>
      <c r="CX1087" s="239" t="str">
        <f t="shared" si="1621"/>
        <v/>
      </c>
      <c r="CY1087" s="239" t="str">
        <f t="shared" si="1622"/>
        <v/>
      </c>
      <c r="CZ1087" s="239" t="str">
        <f t="shared" si="1623"/>
        <v/>
      </c>
      <c r="DA1087" s="239" t="str">
        <f t="shared" si="1624"/>
        <v/>
      </c>
      <c r="DB1087" s="239" t="str">
        <f t="shared" si="1625"/>
        <v/>
      </c>
      <c r="DC1087" s="239" t="str">
        <f t="shared" si="1626"/>
        <v/>
      </c>
      <c r="DD1087" s="239" t="str">
        <f t="shared" si="1627"/>
        <v/>
      </c>
      <c r="DE1087" s="239" t="str">
        <f t="shared" si="1628"/>
        <v/>
      </c>
      <c r="DF1087" s="239" t="str">
        <f t="shared" si="1629"/>
        <v/>
      </c>
      <c r="DG1087" s="239" t="str">
        <f t="shared" si="1630"/>
        <v/>
      </c>
      <c r="DH1087" s="239" t="str">
        <f t="shared" si="1631"/>
        <v/>
      </c>
      <c r="DI1087" s="239" t="str">
        <f t="shared" si="1632"/>
        <v/>
      </c>
      <c r="DJ1087" s="239" t="str">
        <f t="shared" si="1633"/>
        <v/>
      </c>
      <c r="DK1087" s="239" t="str">
        <f t="shared" si="1634"/>
        <v/>
      </c>
      <c r="DL1087" s="239" t="str">
        <f t="shared" si="1635"/>
        <v/>
      </c>
      <c r="DM1087" s="239" t="str">
        <f t="shared" si="1636"/>
        <v/>
      </c>
      <c r="DN1087" s="239" t="str">
        <f t="shared" si="1637"/>
        <v/>
      </c>
      <c r="DO1087" s="239" t="str">
        <f t="shared" si="1638"/>
        <v/>
      </c>
      <c r="DP1087" s="239" t="str">
        <f t="shared" si="1639"/>
        <v/>
      </c>
    </row>
    <row r="1088" spans="1:120" ht="35.25" hidden="1" customHeight="1" x14ac:dyDescent="0.25">
      <c r="A1088" s="53" t="s">
        <v>4512</v>
      </c>
      <c r="B1088" s="53">
        <v>6000</v>
      </c>
      <c r="C1088" s="53" t="s">
        <v>71</v>
      </c>
      <c r="D1088" s="53" t="s">
        <v>3728</v>
      </c>
      <c r="E1088" s="53">
        <v>6</v>
      </c>
      <c r="F1088" s="53" t="s">
        <v>4207</v>
      </c>
      <c r="G1088" s="53" t="str">
        <f t="shared" si="1642"/>
        <v>6000-28</v>
      </c>
      <c r="H1088" s="53" t="s">
        <v>235</v>
      </c>
      <c r="I1088" s="53" t="s">
        <v>160</v>
      </c>
      <c r="J1088" s="53" t="s">
        <v>80</v>
      </c>
      <c r="K1088" s="53" t="s">
        <v>80</v>
      </c>
      <c r="L1088" s="53" t="s">
        <v>80</v>
      </c>
      <c r="M1088" s="53" t="s">
        <v>80</v>
      </c>
      <c r="N1088" s="53" t="s">
        <v>80</v>
      </c>
      <c r="O1088" s="53" t="s">
        <v>80</v>
      </c>
      <c r="P1088" s="53" t="s">
        <v>236</v>
      </c>
      <c r="Q1088" s="52">
        <v>0.34</v>
      </c>
      <c r="R1088" s="119">
        <f>+Q1088*Q1085</f>
        <v>0.34</v>
      </c>
      <c r="S1088" s="67">
        <f>+[35]COMPARTIDAS!AQ318</f>
        <v>3</v>
      </c>
      <c r="T1088" s="53" t="s">
        <v>84</v>
      </c>
      <c r="U1088" s="63" t="s">
        <v>162</v>
      </c>
      <c r="V1088" s="23">
        <v>45108</v>
      </c>
      <c r="W1088" s="23">
        <v>45199</v>
      </c>
      <c r="X1088" s="53" t="s">
        <v>2252</v>
      </c>
      <c r="Y1088" s="49" t="s">
        <v>202</v>
      </c>
      <c r="Z1088" s="59" t="s">
        <v>100</v>
      </c>
      <c r="AA1088" s="60">
        <v>1</v>
      </c>
      <c r="AB1088" s="60" t="s">
        <v>237</v>
      </c>
      <c r="AC1088" s="69">
        <v>45199</v>
      </c>
      <c r="AD1088" s="60">
        <v>1</v>
      </c>
      <c r="AE1088" s="60" t="s">
        <v>238</v>
      </c>
      <c r="AF1088" s="69">
        <v>45199</v>
      </c>
      <c r="AG1088" s="90" t="s">
        <v>79</v>
      </c>
      <c r="AH1088" s="90">
        <v>1</v>
      </c>
      <c r="AI1088" s="52">
        <f t="shared" si="1558"/>
        <v>0.34</v>
      </c>
      <c r="AJ1088" s="52"/>
      <c r="AK1088" s="52"/>
      <c r="AL1088" s="239" t="str">
        <f t="shared" si="1577"/>
        <v/>
      </c>
      <c r="AM1088" s="239" t="str">
        <f t="shared" si="1578"/>
        <v/>
      </c>
      <c r="AN1088" s="239" t="str">
        <f t="shared" si="1579"/>
        <v/>
      </c>
      <c r="AO1088" s="239" t="str">
        <f t="shared" si="1580"/>
        <v/>
      </c>
      <c r="AP1088" s="239" t="str">
        <f t="shared" si="1581"/>
        <v/>
      </c>
      <c r="AQ1088" s="239" t="str">
        <f t="shared" si="1582"/>
        <v/>
      </c>
      <c r="AR1088" s="239" t="str">
        <f t="shared" si="1583"/>
        <v/>
      </c>
      <c r="AS1088" s="239" t="str">
        <f t="shared" si="1584"/>
        <v/>
      </c>
      <c r="AT1088" s="239" t="str">
        <f t="shared" si="1585"/>
        <v/>
      </c>
      <c r="AU1088" s="239" t="str">
        <f t="shared" si="1559"/>
        <v/>
      </c>
      <c r="AV1088" s="239" t="str">
        <f t="shared" si="1560"/>
        <v/>
      </c>
      <c r="AW1088" s="239" t="str">
        <f t="shared" si="1561"/>
        <v/>
      </c>
      <c r="AX1088" s="239" t="str">
        <f t="shared" si="1562"/>
        <v/>
      </c>
      <c r="AY1088" s="239" t="str">
        <f t="shared" si="1563"/>
        <v/>
      </c>
      <c r="AZ1088" s="239" t="str">
        <f t="shared" si="1564"/>
        <v/>
      </c>
      <c r="BA1088" s="239" t="str">
        <f t="shared" si="1565"/>
        <v/>
      </c>
      <c r="BB1088" s="239" t="str">
        <f t="shared" si="1566"/>
        <v/>
      </c>
      <c r="BC1088" s="239" t="str">
        <f t="shared" si="1567"/>
        <v/>
      </c>
      <c r="BD1088" s="239" t="str">
        <f t="shared" si="1568"/>
        <v/>
      </c>
      <c r="BE1088" s="239" t="str">
        <f t="shared" si="1569"/>
        <v/>
      </c>
      <c r="BF1088" s="239" t="str">
        <f t="shared" si="1570"/>
        <v/>
      </c>
      <c r="BG1088" s="239" t="str">
        <f t="shared" si="1571"/>
        <v/>
      </c>
      <c r="BH1088" s="239" t="str">
        <f t="shared" si="1572"/>
        <v/>
      </c>
      <c r="BI1088" s="239" t="str">
        <f t="shared" si="1573"/>
        <v/>
      </c>
      <c r="BJ1088" s="239" t="str">
        <f t="shared" si="1574"/>
        <v/>
      </c>
      <c r="BK1088" s="239" t="str">
        <f t="shared" si="1575"/>
        <v/>
      </c>
      <c r="BL1088" s="239" t="str">
        <f t="shared" si="1576"/>
        <v/>
      </c>
      <c r="BN1088" s="239" t="str">
        <f t="shared" si="1586"/>
        <v/>
      </c>
      <c r="BO1088" s="239" t="str">
        <f t="shared" si="1587"/>
        <v/>
      </c>
      <c r="BP1088" s="239" t="str">
        <f t="shared" si="1588"/>
        <v/>
      </c>
      <c r="BQ1088" s="239" t="str">
        <f t="shared" si="1589"/>
        <v/>
      </c>
      <c r="BR1088" s="239" t="str">
        <f t="shared" si="1590"/>
        <v/>
      </c>
      <c r="BS1088" s="239" t="str">
        <f t="shared" si="1591"/>
        <v/>
      </c>
      <c r="BT1088" s="239" t="str">
        <f t="shared" si="1592"/>
        <v/>
      </c>
      <c r="BU1088" s="239" t="str">
        <f t="shared" si="1593"/>
        <v/>
      </c>
      <c r="BV1088" s="239" t="str">
        <f t="shared" si="1594"/>
        <v/>
      </c>
      <c r="BW1088" s="239" t="str">
        <f t="shared" si="1595"/>
        <v/>
      </c>
      <c r="BX1088" s="239" t="str">
        <f t="shared" si="1596"/>
        <v/>
      </c>
      <c r="BY1088" s="239" t="str">
        <f t="shared" si="1597"/>
        <v/>
      </c>
      <c r="BZ1088" s="239" t="str">
        <f t="shared" si="1598"/>
        <v/>
      </c>
      <c r="CA1088" s="239" t="str">
        <f t="shared" si="1599"/>
        <v/>
      </c>
      <c r="CB1088" s="239" t="str">
        <f t="shared" si="1600"/>
        <v/>
      </c>
      <c r="CC1088" s="239" t="str">
        <f t="shared" si="1601"/>
        <v/>
      </c>
      <c r="CD1088" s="239" t="str">
        <f t="shared" si="1602"/>
        <v/>
      </c>
      <c r="CE1088" s="239" t="str">
        <f t="shared" si="1603"/>
        <v/>
      </c>
      <c r="CF1088" s="239" t="str">
        <f t="shared" si="1604"/>
        <v/>
      </c>
      <c r="CG1088" s="239" t="str">
        <f t="shared" si="1605"/>
        <v/>
      </c>
      <c r="CH1088" s="239" t="str">
        <f t="shared" si="1606"/>
        <v/>
      </c>
      <c r="CI1088" s="239" t="str">
        <f t="shared" si="1607"/>
        <v/>
      </c>
      <c r="CJ1088" s="239" t="str">
        <f t="shared" si="1608"/>
        <v/>
      </c>
      <c r="CK1088" s="239" t="str">
        <f t="shared" si="1609"/>
        <v/>
      </c>
      <c r="CL1088" s="239" t="str">
        <f t="shared" si="1610"/>
        <v/>
      </c>
      <c r="CM1088" s="239" t="str">
        <f t="shared" si="1611"/>
        <v/>
      </c>
      <c r="CN1088" s="239" t="str">
        <f t="shared" si="1612"/>
        <v/>
      </c>
      <c r="CP1088" s="239" t="str">
        <f t="shared" si="1613"/>
        <v/>
      </c>
      <c r="CQ1088" s="239" t="str">
        <f t="shared" si="1614"/>
        <v/>
      </c>
      <c r="CR1088" s="239" t="str">
        <f t="shared" si="1615"/>
        <v/>
      </c>
      <c r="CS1088" s="239" t="str">
        <f t="shared" si="1616"/>
        <v/>
      </c>
      <c r="CT1088" s="239" t="str">
        <f t="shared" si="1617"/>
        <v/>
      </c>
      <c r="CU1088" s="239" t="str">
        <f t="shared" si="1618"/>
        <v/>
      </c>
      <c r="CV1088" s="239" t="str">
        <f t="shared" si="1619"/>
        <v/>
      </c>
      <c r="CW1088" s="239" t="str">
        <f t="shared" si="1620"/>
        <v/>
      </c>
      <c r="CX1088" s="239" t="str">
        <f t="shared" si="1621"/>
        <v/>
      </c>
      <c r="CY1088" s="239" t="str">
        <f t="shared" si="1622"/>
        <v/>
      </c>
      <c r="CZ1088" s="239" t="str">
        <f t="shared" si="1623"/>
        <v/>
      </c>
      <c r="DA1088" s="239" t="str">
        <f t="shared" si="1624"/>
        <v/>
      </c>
      <c r="DB1088" s="239" t="str">
        <f t="shared" si="1625"/>
        <v/>
      </c>
      <c r="DC1088" s="239" t="str">
        <f t="shared" si="1626"/>
        <v/>
      </c>
      <c r="DD1088" s="239" t="str">
        <f t="shared" si="1627"/>
        <v/>
      </c>
      <c r="DE1088" s="239" t="str">
        <f t="shared" si="1628"/>
        <v/>
      </c>
      <c r="DF1088" s="239" t="str">
        <f t="shared" si="1629"/>
        <v/>
      </c>
      <c r="DG1088" s="239" t="str">
        <f t="shared" si="1630"/>
        <v/>
      </c>
      <c r="DH1088" s="239" t="str">
        <f t="shared" si="1631"/>
        <v/>
      </c>
      <c r="DI1088" s="239" t="str">
        <f t="shared" si="1632"/>
        <v/>
      </c>
      <c r="DJ1088" s="239" t="str">
        <f t="shared" si="1633"/>
        <v/>
      </c>
      <c r="DK1088" s="239" t="str">
        <f t="shared" si="1634"/>
        <v/>
      </c>
      <c r="DL1088" s="239" t="str">
        <f t="shared" si="1635"/>
        <v/>
      </c>
      <c r="DM1088" s="239" t="str">
        <f t="shared" si="1636"/>
        <v/>
      </c>
      <c r="DN1088" s="239" t="str">
        <f t="shared" si="1637"/>
        <v/>
      </c>
      <c r="DO1088" s="239" t="str">
        <f t="shared" si="1638"/>
        <v/>
      </c>
      <c r="DP1088" s="239" t="str">
        <f t="shared" si="1639"/>
        <v/>
      </c>
    </row>
    <row r="1089" spans="1:120" ht="35.25" customHeight="1" x14ac:dyDescent="0.25">
      <c r="A1089" s="53" t="s">
        <v>4512</v>
      </c>
      <c r="B1089" s="53">
        <v>6000</v>
      </c>
      <c r="C1089" s="53" t="s">
        <v>71</v>
      </c>
      <c r="D1089" s="53" t="s">
        <v>3728</v>
      </c>
      <c r="E1089" s="53">
        <v>6</v>
      </c>
      <c r="F1089" s="53" t="s">
        <v>4208</v>
      </c>
      <c r="G1089" s="53" t="str">
        <f t="shared" si="1642"/>
        <v>6000-28</v>
      </c>
      <c r="H1089" s="53" t="s">
        <v>170</v>
      </c>
      <c r="I1089" s="53" t="s">
        <v>160</v>
      </c>
      <c r="J1089" s="53" t="s">
        <v>80</v>
      </c>
      <c r="K1089" s="53" t="s">
        <v>80</v>
      </c>
      <c r="L1089" s="53" t="s">
        <v>80</v>
      </c>
      <c r="M1089" s="53" t="s">
        <v>80</v>
      </c>
      <c r="N1089" s="53" t="s">
        <v>80</v>
      </c>
      <c r="O1089" s="53" t="s">
        <v>80</v>
      </c>
      <c r="P1089" s="53" t="s">
        <v>171</v>
      </c>
      <c r="Q1089" s="52">
        <v>0.44</v>
      </c>
      <c r="R1089" s="119">
        <f>+Q1089*Q1085</f>
        <v>0.44</v>
      </c>
      <c r="S1089" s="67">
        <f>+[35]COMPARTIDAS!AQ319</f>
        <v>4</v>
      </c>
      <c r="T1089" s="53" t="s">
        <v>84</v>
      </c>
      <c r="U1089" s="63" t="s">
        <v>162</v>
      </c>
      <c r="V1089" s="23">
        <v>45200</v>
      </c>
      <c r="W1089" s="23">
        <v>45290</v>
      </c>
      <c r="X1089" s="53" t="s">
        <v>2252</v>
      </c>
      <c r="Y1089" s="49" t="s">
        <v>87</v>
      </c>
      <c r="Z1089" s="53" t="s">
        <v>89</v>
      </c>
      <c r="AA1089" s="52">
        <f>VLOOKUP(B1089,RANKING!$C$15:$H$47,5,0)</f>
        <v>1</v>
      </c>
      <c r="AB1089" s="23" t="str">
        <f>HLOOKUP(B1089,$AL$2:$BL$3,2,0)</f>
        <v>Reportaron cumplimiento del 100%, 9 de las 9 actividades que tiene el plan</v>
      </c>
      <c r="AC1089" s="23">
        <v>45291</v>
      </c>
      <c r="AD1089" s="52">
        <f>VLOOKUP(B23,RANKING!$C$15:$H$47,5,0)</f>
        <v>1</v>
      </c>
      <c r="AE1089" s="23" t="str">
        <f>+AB1089</f>
        <v>Reportaron cumplimiento del 100%, 9 de las 9 actividades que tiene el plan</v>
      </c>
      <c r="AF1089" s="23" t="s">
        <v>92</v>
      </c>
      <c r="AG1089" s="23" t="s">
        <v>92</v>
      </c>
      <c r="AH1089" s="52">
        <f>VLOOKUP(B1089,RANKING!$C$15:$H$47,6,0)</f>
        <v>1</v>
      </c>
      <c r="AI1089" s="52">
        <f>+AD1089*R1089</f>
        <v>0.44</v>
      </c>
      <c r="AJ1089" s="52"/>
      <c r="AK1089" s="52"/>
      <c r="AL1089" s="239" t="str">
        <f t="shared" si="1577"/>
        <v/>
      </c>
      <c r="AM1089" s="239" t="str">
        <f t="shared" si="1578"/>
        <v/>
      </c>
      <c r="AN1089" s="239" t="str">
        <f t="shared" si="1579"/>
        <v/>
      </c>
      <c r="AO1089" s="239" t="str">
        <f t="shared" si="1580"/>
        <v/>
      </c>
      <c r="AP1089" s="239" t="str">
        <f t="shared" si="1581"/>
        <v/>
      </c>
      <c r="AQ1089" s="239" t="str">
        <f t="shared" si="1582"/>
        <v/>
      </c>
      <c r="AR1089" s="239" t="str">
        <f t="shared" si="1583"/>
        <v/>
      </c>
      <c r="AS1089" s="239" t="str">
        <f t="shared" si="1584"/>
        <v/>
      </c>
      <c r="AT1089" s="239" t="str">
        <f t="shared" si="1585"/>
        <v/>
      </c>
      <c r="AU1089" s="239" t="str">
        <f t="shared" si="1559"/>
        <v/>
      </c>
      <c r="AV1089" s="239" t="str">
        <f t="shared" si="1560"/>
        <v/>
      </c>
      <c r="AW1089" s="239" t="str">
        <f t="shared" si="1561"/>
        <v/>
      </c>
      <c r="AX1089" s="239" t="str">
        <f t="shared" si="1562"/>
        <v/>
      </c>
      <c r="AY1089" s="239" t="str">
        <f t="shared" si="1563"/>
        <v/>
      </c>
      <c r="AZ1089" s="239" t="str">
        <f t="shared" si="1564"/>
        <v/>
      </c>
      <c r="BA1089" s="239" t="str">
        <f t="shared" si="1565"/>
        <v/>
      </c>
      <c r="BB1089" s="239" t="str">
        <f t="shared" si="1566"/>
        <v/>
      </c>
      <c r="BC1089" s="239" t="str">
        <f t="shared" si="1567"/>
        <v/>
      </c>
      <c r="BD1089" s="239" t="str">
        <f t="shared" si="1568"/>
        <v/>
      </c>
      <c r="BE1089" s="239" t="str">
        <f t="shared" si="1569"/>
        <v/>
      </c>
      <c r="BF1089" s="239" t="str">
        <f t="shared" si="1570"/>
        <v/>
      </c>
      <c r="BG1089" s="239" t="str">
        <f t="shared" si="1571"/>
        <v/>
      </c>
      <c r="BH1089" s="239" t="str">
        <f t="shared" si="1572"/>
        <v/>
      </c>
      <c r="BI1089" s="239" t="str">
        <f t="shared" si="1573"/>
        <v/>
      </c>
      <c r="BJ1089" s="239" t="str">
        <f t="shared" si="1574"/>
        <v/>
      </c>
      <c r="BK1089" s="239" t="str">
        <f t="shared" si="1575"/>
        <v/>
      </c>
      <c r="BL1089" s="239" t="str">
        <f t="shared" si="1576"/>
        <v/>
      </c>
      <c r="BN1089" s="239" t="str">
        <f t="shared" si="1586"/>
        <v/>
      </c>
      <c r="BO1089" s="239" t="str">
        <f t="shared" si="1587"/>
        <v/>
      </c>
      <c r="BP1089" s="239" t="str">
        <f t="shared" si="1588"/>
        <v/>
      </c>
      <c r="BQ1089" s="239" t="str">
        <f t="shared" si="1589"/>
        <v/>
      </c>
      <c r="BR1089" s="239" t="str">
        <f t="shared" si="1590"/>
        <v/>
      </c>
      <c r="BS1089" s="239" t="str">
        <f t="shared" si="1591"/>
        <v/>
      </c>
      <c r="BT1089" s="239" t="str">
        <f t="shared" si="1592"/>
        <v/>
      </c>
      <c r="BU1089" s="239" t="str">
        <f t="shared" si="1593"/>
        <v/>
      </c>
      <c r="BV1089" s="239" t="str">
        <f t="shared" si="1594"/>
        <v/>
      </c>
      <c r="BW1089" s="239" t="str">
        <f t="shared" si="1595"/>
        <v/>
      </c>
      <c r="BX1089" s="239" t="str">
        <f t="shared" si="1596"/>
        <v/>
      </c>
      <c r="BY1089" s="239" t="str">
        <f t="shared" si="1597"/>
        <v/>
      </c>
      <c r="BZ1089" s="239" t="str">
        <f t="shared" si="1598"/>
        <v/>
      </c>
      <c r="CA1089" s="239" t="str">
        <f t="shared" si="1599"/>
        <v/>
      </c>
      <c r="CB1089" s="239" t="str">
        <f t="shared" si="1600"/>
        <v/>
      </c>
      <c r="CC1089" s="239" t="str">
        <f t="shared" si="1601"/>
        <v/>
      </c>
      <c r="CD1089" s="239" t="str">
        <f t="shared" si="1602"/>
        <v/>
      </c>
      <c r="CE1089" s="239" t="str">
        <f t="shared" si="1603"/>
        <v/>
      </c>
      <c r="CF1089" s="239" t="str">
        <f t="shared" si="1604"/>
        <v/>
      </c>
      <c r="CG1089" s="239" t="str">
        <f t="shared" si="1605"/>
        <v/>
      </c>
      <c r="CH1089" s="239" t="str">
        <f t="shared" si="1606"/>
        <v/>
      </c>
      <c r="CI1089" s="239" t="str">
        <f t="shared" si="1607"/>
        <v/>
      </c>
      <c r="CJ1089" s="239" t="str">
        <f t="shared" si="1608"/>
        <v/>
      </c>
      <c r="CK1089" s="239" t="str">
        <f t="shared" si="1609"/>
        <v/>
      </c>
      <c r="CL1089" s="239" t="str">
        <f t="shared" si="1610"/>
        <v/>
      </c>
      <c r="CM1089" s="239" t="str">
        <f t="shared" si="1611"/>
        <v/>
      </c>
      <c r="CN1089" s="239" t="str">
        <f t="shared" si="1612"/>
        <v/>
      </c>
      <c r="CP1089" s="239" t="str">
        <f t="shared" si="1613"/>
        <v/>
      </c>
      <c r="CQ1089" s="239" t="str">
        <f t="shared" si="1614"/>
        <v/>
      </c>
      <c r="CR1089" s="239" t="str">
        <f t="shared" si="1615"/>
        <v/>
      </c>
      <c r="CS1089" s="239" t="str">
        <f t="shared" si="1616"/>
        <v/>
      </c>
      <c r="CT1089" s="239" t="str">
        <f t="shared" si="1617"/>
        <v/>
      </c>
      <c r="CU1089" s="239" t="str">
        <f t="shared" si="1618"/>
        <v/>
      </c>
      <c r="CV1089" s="239" t="str">
        <f t="shared" si="1619"/>
        <v/>
      </c>
      <c r="CW1089" s="239" t="str">
        <f t="shared" si="1620"/>
        <v/>
      </c>
      <c r="CX1089" s="239" t="str">
        <f t="shared" si="1621"/>
        <v/>
      </c>
      <c r="CY1089" s="239" t="str">
        <f t="shared" si="1622"/>
        <v/>
      </c>
      <c r="CZ1089" s="239" t="str">
        <f t="shared" si="1623"/>
        <v/>
      </c>
      <c r="DA1089" s="239" t="str">
        <f t="shared" si="1624"/>
        <v/>
      </c>
      <c r="DB1089" s="239" t="str">
        <f t="shared" si="1625"/>
        <v/>
      </c>
      <c r="DC1089" s="239" t="str">
        <f t="shared" si="1626"/>
        <v/>
      </c>
      <c r="DD1089" s="239" t="str">
        <f t="shared" si="1627"/>
        <v/>
      </c>
      <c r="DE1089" s="239" t="str">
        <f t="shared" si="1628"/>
        <v/>
      </c>
      <c r="DF1089" s="239" t="str">
        <f t="shared" si="1629"/>
        <v/>
      </c>
      <c r="DG1089" s="239" t="str">
        <f t="shared" si="1630"/>
        <v/>
      </c>
      <c r="DH1089" s="239" t="str">
        <f t="shared" si="1631"/>
        <v/>
      </c>
      <c r="DI1089" s="239" t="str">
        <f t="shared" si="1632"/>
        <v/>
      </c>
      <c r="DJ1089" s="239" t="str">
        <f t="shared" si="1633"/>
        <v/>
      </c>
      <c r="DK1089" s="239" t="str">
        <f t="shared" si="1634"/>
        <v/>
      </c>
      <c r="DL1089" s="239" t="str">
        <f t="shared" si="1635"/>
        <v/>
      </c>
      <c r="DM1089" s="239" t="str">
        <f t="shared" si="1636"/>
        <v/>
      </c>
      <c r="DN1089" s="239" t="str">
        <f t="shared" si="1637"/>
        <v/>
      </c>
      <c r="DO1089" s="239" t="str">
        <f t="shared" si="1638"/>
        <v/>
      </c>
      <c r="DP1089" s="239" t="str">
        <f t="shared" si="1639"/>
        <v/>
      </c>
    </row>
    <row r="1090" spans="1:120" ht="35.25" hidden="1" customHeight="1" x14ac:dyDescent="0.25">
      <c r="A1090" s="49" t="s">
        <v>4511</v>
      </c>
      <c r="B1090" s="49">
        <v>7000</v>
      </c>
      <c r="C1090" s="49" t="s">
        <v>72</v>
      </c>
      <c r="D1090" s="49" t="s">
        <v>4209</v>
      </c>
      <c r="E1090" s="49">
        <v>3</v>
      </c>
      <c r="F1090" s="49" t="s">
        <v>4210</v>
      </c>
      <c r="G1090" s="49" t="str">
        <f t="shared" si="1642"/>
        <v>7000-1</v>
      </c>
      <c r="H1090" s="49" t="s">
        <v>75</v>
      </c>
      <c r="I1090" s="49" t="s">
        <v>196</v>
      </c>
      <c r="J1090" s="49" t="s">
        <v>733</v>
      </c>
      <c r="K1090" s="49" t="s">
        <v>835</v>
      </c>
      <c r="L1090" s="49" t="s">
        <v>125</v>
      </c>
      <c r="M1090" s="49" t="s">
        <v>4211</v>
      </c>
      <c r="N1090" s="49" t="s">
        <v>567</v>
      </c>
      <c r="O1090" s="49" t="s">
        <v>4212</v>
      </c>
      <c r="P1090" s="49" t="s">
        <v>4213</v>
      </c>
      <c r="Q1090" s="50">
        <v>0.09</v>
      </c>
      <c r="R1090" s="50"/>
      <c r="S1090" s="49">
        <v>1000</v>
      </c>
      <c r="T1090" s="49" t="s">
        <v>84</v>
      </c>
      <c r="U1090" s="49" t="s">
        <v>4214</v>
      </c>
      <c r="V1090" s="51">
        <v>44928</v>
      </c>
      <c r="W1090" s="51">
        <v>45289</v>
      </c>
      <c r="X1090" s="49" t="s">
        <v>2114</v>
      </c>
      <c r="Y1090" s="49" t="s">
        <v>87</v>
      </c>
      <c r="Z1090" s="59" t="s">
        <v>100</v>
      </c>
      <c r="AA1090" s="52">
        <v>1</v>
      </c>
      <c r="AB1090" s="23" t="s">
        <v>4215</v>
      </c>
      <c r="AC1090" s="23">
        <v>45289</v>
      </c>
      <c r="AD1090" s="52">
        <v>1</v>
      </c>
      <c r="AE1090" s="23" t="s">
        <v>4216</v>
      </c>
      <c r="AF1090" s="23">
        <v>45289</v>
      </c>
      <c r="AG1090" s="53" t="s">
        <v>79</v>
      </c>
      <c r="AH1090" s="52" t="s">
        <v>92</v>
      </c>
      <c r="AI1090" s="52">
        <f t="shared" si="1558"/>
        <v>0.09</v>
      </c>
      <c r="AJ1090" s="52"/>
      <c r="AK1090" s="52"/>
      <c r="AL1090" s="239" t="str">
        <f t="shared" si="1577"/>
        <v/>
      </c>
      <c r="AM1090" s="239" t="str">
        <f t="shared" si="1578"/>
        <v/>
      </c>
      <c r="AN1090" s="239" t="str">
        <f t="shared" si="1579"/>
        <v/>
      </c>
      <c r="AO1090" s="239" t="str">
        <f t="shared" si="1580"/>
        <v/>
      </c>
      <c r="AP1090" s="239" t="str">
        <f t="shared" si="1581"/>
        <v/>
      </c>
      <c r="AQ1090" s="239" t="str">
        <f t="shared" si="1582"/>
        <v/>
      </c>
      <c r="AR1090" s="239" t="str">
        <f t="shared" si="1583"/>
        <v/>
      </c>
      <c r="AS1090" s="239" t="str">
        <f t="shared" si="1584"/>
        <v/>
      </c>
      <c r="AT1090" s="239" t="str">
        <f t="shared" si="1585"/>
        <v/>
      </c>
      <c r="AU1090" s="239" t="str">
        <f t="shared" si="1559"/>
        <v/>
      </c>
      <c r="AV1090" s="239" t="str">
        <f t="shared" si="1560"/>
        <v/>
      </c>
      <c r="AW1090" s="239" t="str">
        <f t="shared" si="1561"/>
        <v/>
      </c>
      <c r="AX1090" s="239" t="str">
        <f t="shared" si="1562"/>
        <v/>
      </c>
      <c r="AY1090" s="239" t="str">
        <f t="shared" si="1563"/>
        <v/>
      </c>
      <c r="AZ1090" s="239" t="str">
        <f t="shared" si="1564"/>
        <v/>
      </c>
      <c r="BA1090" s="239" t="str">
        <f t="shared" si="1565"/>
        <v/>
      </c>
      <c r="BB1090" s="239" t="str">
        <f t="shared" si="1566"/>
        <v/>
      </c>
      <c r="BC1090" s="239" t="str">
        <f t="shared" si="1567"/>
        <v/>
      </c>
      <c r="BD1090" s="239" t="str">
        <f t="shared" si="1568"/>
        <v/>
      </c>
      <c r="BE1090" s="239" t="str">
        <f t="shared" si="1569"/>
        <v/>
      </c>
      <c r="BF1090" s="239" t="str">
        <f t="shared" si="1570"/>
        <v/>
      </c>
      <c r="BG1090" s="239" t="str">
        <f t="shared" si="1571"/>
        <v/>
      </c>
      <c r="BH1090" s="239" t="str">
        <f t="shared" si="1572"/>
        <v/>
      </c>
      <c r="BI1090" s="239" t="str">
        <f t="shared" si="1573"/>
        <v/>
      </c>
      <c r="BJ1090" s="239" t="str">
        <f t="shared" si="1574"/>
        <v/>
      </c>
      <c r="BK1090" s="239" t="str">
        <f t="shared" si="1575"/>
        <v/>
      </c>
      <c r="BL1090" s="239" t="str">
        <f t="shared" si="1576"/>
        <v/>
      </c>
      <c r="BN1090" s="239" t="str">
        <f t="shared" si="1586"/>
        <v/>
      </c>
      <c r="BO1090" s="239" t="str">
        <f t="shared" si="1587"/>
        <v/>
      </c>
      <c r="BP1090" s="239" t="str">
        <f t="shared" si="1588"/>
        <v/>
      </c>
      <c r="BQ1090" s="239" t="str">
        <f t="shared" si="1589"/>
        <v/>
      </c>
      <c r="BR1090" s="239" t="str">
        <f t="shared" si="1590"/>
        <v/>
      </c>
      <c r="BS1090" s="239" t="str">
        <f t="shared" si="1591"/>
        <v/>
      </c>
      <c r="BT1090" s="239" t="str">
        <f t="shared" si="1592"/>
        <v/>
      </c>
      <c r="BU1090" s="239" t="str">
        <f t="shared" si="1593"/>
        <v/>
      </c>
      <c r="BV1090" s="239" t="str">
        <f t="shared" si="1594"/>
        <v/>
      </c>
      <c r="BW1090" s="239" t="str">
        <f t="shared" si="1595"/>
        <v/>
      </c>
      <c r="BX1090" s="239" t="str">
        <f t="shared" si="1596"/>
        <v/>
      </c>
      <c r="BY1090" s="239" t="str">
        <f t="shared" si="1597"/>
        <v/>
      </c>
      <c r="BZ1090" s="239" t="str">
        <f t="shared" si="1598"/>
        <v/>
      </c>
      <c r="CA1090" s="239" t="str">
        <f t="shared" si="1599"/>
        <v/>
      </c>
      <c r="CB1090" s="239" t="str">
        <f t="shared" si="1600"/>
        <v/>
      </c>
      <c r="CC1090" s="239" t="str">
        <f t="shared" si="1601"/>
        <v/>
      </c>
      <c r="CD1090" s="239" t="str">
        <f t="shared" si="1602"/>
        <v/>
      </c>
      <c r="CE1090" s="239" t="str">
        <f t="shared" si="1603"/>
        <v/>
      </c>
      <c r="CF1090" s="239" t="str">
        <f t="shared" si="1604"/>
        <v/>
      </c>
      <c r="CG1090" s="239" t="str">
        <f t="shared" si="1605"/>
        <v/>
      </c>
      <c r="CH1090" s="239" t="str">
        <f t="shared" si="1606"/>
        <v/>
      </c>
      <c r="CI1090" s="239" t="str">
        <f t="shared" si="1607"/>
        <v/>
      </c>
      <c r="CJ1090" s="239" t="str">
        <f t="shared" si="1608"/>
        <v/>
      </c>
      <c r="CK1090" s="239" t="str">
        <f t="shared" si="1609"/>
        <v/>
      </c>
      <c r="CL1090" s="239" t="str">
        <f t="shared" si="1610"/>
        <v/>
      </c>
      <c r="CM1090" s="239" t="str">
        <f t="shared" si="1611"/>
        <v/>
      </c>
      <c r="CN1090" s="239" t="str">
        <f t="shared" si="1612"/>
        <v/>
      </c>
      <c r="CP1090" s="239" t="str">
        <f t="shared" si="1613"/>
        <v/>
      </c>
      <c r="CQ1090" s="239" t="str">
        <f t="shared" si="1614"/>
        <v/>
      </c>
      <c r="CR1090" s="239" t="str">
        <f t="shared" si="1615"/>
        <v/>
      </c>
      <c r="CS1090" s="239" t="str">
        <f t="shared" si="1616"/>
        <v/>
      </c>
      <c r="CT1090" s="239" t="str">
        <f t="shared" si="1617"/>
        <v/>
      </c>
      <c r="CU1090" s="239" t="str">
        <f t="shared" si="1618"/>
        <v/>
      </c>
      <c r="CV1090" s="239" t="str">
        <f t="shared" si="1619"/>
        <v/>
      </c>
      <c r="CW1090" s="239" t="str">
        <f t="shared" si="1620"/>
        <v/>
      </c>
      <c r="CX1090" s="239" t="str">
        <f t="shared" si="1621"/>
        <v/>
      </c>
      <c r="CY1090" s="239" t="str">
        <f t="shared" si="1622"/>
        <v/>
      </c>
      <c r="CZ1090" s="239" t="str">
        <f t="shared" si="1623"/>
        <v/>
      </c>
      <c r="DA1090" s="239" t="str">
        <f t="shared" si="1624"/>
        <v/>
      </c>
      <c r="DB1090" s="239" t="str">
        <f t="shared" si="1625"/>
        <v/>
      </c>
      <c r="DC1090" s="239" t="str">
        <f t="shared" si="1626"/>
        <v/>
      </c>
      <c r="DD1090" s="239" t="str">
        <f t="shared" si="1627"/>
        <v/>
      </c>
      <c r="DE1090" s="239" t="str">
        <f t="shared" si="1628"/>
        <v/>
      </c>
      <c r="DF1090" s="239" t="str">
        <f t="shared" si="1629"/>
        <v/>
      </c>
      <c r="DG1090" s="239" t="str">
        <f t="shared" si="1630"/>
        <v/>
      </c>
      <c r="DH1090" s="239" t="str">
        <f t="shared" si="1631"/>
        <v/>
      </c>
      <c r="DI1090" s="239" t="str">
        <f t="shared" si="1632"/>
        <v/>
      </c>
      <c r="DJ1090" s="239" t="str">
        <f t="shared" si="1633"/>
        <v/>
      </c>
      <c r="DK1090" s="239" t="str">
        <f t="shared" si="1634"/>
        <v/>
      </c>
      <c r="DL1090" s="239" t="str">
        <f t="shared" si="1635"/>
        <v/>
      </c>
      <c r="DM1090" s="239" t="str">
        <f t="shared" si="1636"/>
        <v/>
      </c>
      <c r="DN1090" s="239" t="str">
        <f t="shared" si="1637"/>
        <v/>
      </c>
      <c r="DO1090" s="239" t="str">
        <f t="shared" si="1638"/>
        <v/>
      </c>
      <c r="DP1090" s="239" t="str">
        <f t="shared" si="1639"/>
        <v/>
      </c>
    </row>
    <row r="1091" spans="1:120" ht="35.25" hidden="1" customHeight="1" x14ac:dyDescent="0.25">
      <c r="A1091" s="53" t="s">
        <v>4511</v>
      </c>
      <c r="B1091" s="53">
        <v>7000</v>
      </c>
      <c r="C1091" s="53" t="s">
        <v>72</v>
      </c>
      <c r="D1091" s="53" t="s">
        <v>4209</v>
      </c>
      <c r="E1091" s="53">
        <v>3</v>
      </c>
      <c r="F1091" s="53" t="s">
        <v>4217</v>
      </c>
      <c r="G1091" s="53" t="str">
        <f t="shared" si="1642"/>
        <v>7000-1</v>
      </c>
      <c r="H1091" s="53" t="s">
        <v>94</v>
      </c>
      <c r="I1091" s="53" t="s">
        <v>196</v>
      </c>
      <c r="J1091" s="53" t="s">
        <v>80</v>
      </c>
      <c r="K1091" s="53" t="s">
        <v>80</v>
      </c>
      <c r="L1091" s="53" t="s">
        <v>80</v>
      </c>
      <c r="M1091" s="53" t="s">
        <v>80</v>
      </c>
      <c r="N1091" s="53" t="s">
        <v>80</v>
      </c>
      <c r="O1091" s="53" t="s">
        <v>80</v>
      </c>
      <c r="P1091" s="53" t="s">
        <v>4218</v>
      </c>
      <c r="Q1091" s="52">
        <v>0.35</v>
      </c>
      <c r="R1091" s="119">
        <f>+Q1091*Q1090</f>
        <v>3.15E-2</v>
      </c>
      <c r="S1091" s="53">
        <v>4</v>
      </c>
      <c r="T1091" s="53" t="s">
        <v>84</v>
      </c>
      <c r="U1091" s="53" t="s">
        <v>4219</v>
      </c>
      <c r="V1091" s="23">
        <v>44958</v>
      </c>
      <c r="W1091" s="23">
        <v>45289</v>
      </c>
      <c r="X1091" s="53" t="s">
        <v>2114</v>
      </c>
      <c r="Y1091" s="49" t="s">
        <v>87</v>
      </c>
      <c r="Z1091" s="59" t="s">
        <v>100</v>
      </c>
      <c r="AA1091" s="52">
        <v>1</v>
      </c>
      <c r="AB1091" s="23" t="s">
        <v>4220</v>
      </c>
      <c r="AC1091" s="23">
        <v>45289</v>
      </c>
      <c r="AD1091" s="52">
        <v>1</v>
      </c>
      <c r="AE1091" s="53" t="s">
        <v>4221</v>
      </c>
      <c r="AF1091" s="23">
        <v>45289</v>
      </c>
      <c r="AG1091" s="53" t="s">
        <v>79</v>
      </c>
      <c r="AH1091" s="52">
        <v>1</v>
      </c>
      <c r="AI1091" s="52">
        <f t="shared" si="1558"/>
        <v>3.15E-2</v>
      </c>
      <c r="AJ1091" s="52">
        <f t="shared" ref="AJ1091:AJ1093" si="1650">+AI1091/R1091</f>
        <v>1</v>
      </c>
      <c r="AK1091" s="52"/>
      <c r="AL1091" s="239" t="str">
        <f t="shared" si="1577"/>
        <v/>
      </c>
      <c r="AM1091" s="239" t="str">
        <f t="shared" si="1578"/>
        <v/>
      </c>
      <c r="AN1091" s="239" t="str">
        <f t="shared" si="1579"/>
        <v/>
      </c>
      <c r="AO1091" s="239" t="str">
        <f t="shared" si="1580"/>
        <v/>
      </c>
      <c r="AP1091" s="239" t="str">
        <f t="shared" si="1581"/>
        <v/>
      </c>
      <c r="AQ1091" s="239" t="str">
        <f t="shared" si="1582"/>
        <v/>
      </c>
      <c r="AR1091" s="239" t="str">
        <f t="shared" si="1583"/>
        <v/>
      </c>
      <c r="AS1091" s="239" t="str">
        <f t="shared" si="1584"/>
        <v/>
      </c>
      <c r="AT1091" s="239" t="str">
        <f t="shared" si="1585"/>
        <v/>
      </c>
      <c r="AU1091" s="239" t="str">
        <f t="shared" si="1559"/>
        <v/>
      </c>
      <c r="AV1091" s="239" t="str">
        <f t="shared" si="1560"/>
        <v/>
      </c>
      <c r="AW1091" s="239" t="str">
        <f t="shared" si="1561"/>
        <v/>
      </c>
      <c r="AX1091" s="239" t="str">
        <f t="shared" si="1562"/>
        <v/>
      </c>
      <c r="AY1091" s="239" t="str">
        <f t="shared" si="1563"/>
        <v/>
      </c>
      <c r="AZ1091" s="239" t="str">
        <f t="shared" si="1564"/>
        <v/>
      </c>
      <c r="BA1091" s="239" t="str">
        <f t="shared" si="1565"/>
        <v/>
      </c>
      <c r="BB1091" s="239" t="str">
        <f t="shared" si="1566"/>
        <v/>
      </c>
      <c r="BC1091" s="239" t="str">
        <f t="shared" si="1567"/>
        <v/>
      </c>
      <c r="BD1091" s="239" t="str">
        <f t="shared" si="1568"/>
        <v/>
      </c>
      <c r="BE1091" s="239" t="str">
        <f t="shared" si="1569"/>
        <v/>
      </c>
      <c r="BF1091" s="239" t="str">
        <f t="shared" si="1570"/>
        <v/>
      </c>
      <c r="BG1091" s="239" t="str">
        <f t="shared" si="1571"/>
        <v/>
      </c>
      <c r="BH1091" s="239" t="str">
        <f t="shared" si="1572"/>
        <v/>
      </c>
      <c r="BI1091" s="239" t="str">
        <f t="shared" si="1573"/>
        <v/>
      </c>
      <c r="BJ1091" s="239" t="str">
        <f t="shared" si="1574"/>
        <v/>
      </c>
      <c r="BK1091" s="239" t="str">
        <f t="shared" si="1575"/>
        <v/>
      </c>
      <c r="BL1091" s="239" t="str">
        <f t="shared" si="1576"/>
        <v/>
      </c>
      <c r="BN1091" s="239" t="str">
        <f t="shared" si="1586"/>
        <v/>
      </c>
      <c r="BO1091" s="239" t="str">
        <f t="shared" si="1587"/>
        <v/>
      </c>
      <c r="BP1091" s="239" t="str">
        <f t="shared" si="1588"/>
        <v/>
      </c>
      <c r="BQ1091" s="239" t="str">
        <f t="shared" si="1589"/>
        <v/>
      </c>
      <c r="BR1091" s="239" t="str">
        <f t="shared" si="1590"/>
        <v/>
      </c>
      <c r="BS1091" s="239" t="str">
        <f t="shared" si="1591"/>
        <v/>
      </c>
      <c r="BT1091" s="239" t="str">
        <f t="shared" si="1592"/>
        <v/>
      </c>
      <c r="BU1091" s="239" t="str">
        <f t="shared" si="1593"/>
        <v/>
      </c>
      <c r="BV1091" s="239" t="str">
        <f t="shared" si="1594"/>
        <v/>
      </c>
      <c r="BW1091" s="239" t="str">
        <f t="shared" si="1595"/>
        <v/>
      </c>
      <c r="BX1091" s="239" t="str">
        <f t="shared" si="1596"/>
        <v/>
      </c>
      <c r="BY1091" s="239" t="str">
        <f t="shared" si="1597"/>
        <v/>
      </c>
      <c r="BZ1091" s="239" t="str">
        <f t="shared" si="1598"/>
        <v/>
      </c>
      <c r="CA1091" s="239" t="str">
        <f t="shared" si="1599"/>
        <v/>
      </c>
      <c r="CB1091" s="239" t="str">
        <f t="shared" si="1600"/>
        <v/>
      </c>
      <c r="CC1091" s="239" t="str">
        <f t="shared" si="1601"/>
        <v/>
      </c>
      <c r="CD1091" s="239" t="str">
        <f t="shared" si="1602"/>
        <v/>
      </c>
      <c r="CE1091" s="239" t="str">
        <f t="shared" si="1603"/>
        <v/>
      </c>
      <c r="CF1091" s="239" t="str">
        <f t="shared" si="1604"/>
        <v/>
      </c>
      <c r="CG1091" s="239" t="str">
        <f t="shared" si="1605"/>
        <v/>
      </c>
      <c r="CH1091" s="239" t="str">
        <f t="shared" si="1606"/>
        <v/>
      </c>
      <c r="CI1091" s="239" t="str">
        <f t="shared" si="1607"/>
        <v/>
      </c>
      <c r="CJ1091" s="239" t="str">
        <f t="shared" si="1608"/>
        <v/>
      </c>
      <c r="CK1091" s="239" t="str">
        <f t="shared" si="1609"/>
        <v/>
      </c>
      <c r="CL1091" s="239" t="str">
        <f t="shared" si="1610"/>
        <v/>
      </c>
      <c r="CM1091" s="239" t="str">
        <f t="shared" si="1611"/>
        <v/>
      </c>
      <c r="CN1091" s="239" t="str">
        <f t="shared" si="1612"/>
        <v/>
      </c>
      <c r="CP1091" s="239" t="str">
        <f t="shared" si="1613"/>
        <v/>
      </c>
      <c r="CQ1091" s="239" t="str">
        <f t="shared" si="1614"/>
        <v/>
      </c>
      <c r="CR1091" s="239" t="str">
        <f t="shared" si="1615"/>
        <v/>
      </c>
      <c r="CS1091" s="239" t="str">
        <f t="shared" si="1616"/>
        <v/>
      </c>
      <c r="CT1091" s="239" t="str">
        <f t="shared" si="1617"/>
        <v/>
      </c>
      <c r="CU1091" s="239" t="str">
        <f t="shared" si="1618"/>
        <v/>
      </c>
      <c r="CV1091" s="239" t="str">
        <f t="shared" si="1619"/>
        <v/>
      </c>
      <c r="CW1091" s="239" t="str">
        <f t="shared" si="1620"/>
        <v/>
      </c>
      <c r="CX1091" s="239" t="str">
        <f t="shared" si="1621"/>
        <v/>
      </c>
      <c r="CY1091" s="239" t="str">
        <f t="shared" si="1622"/>
        <v/>
      </c>
      <c r="CZ1091" s="239" t="str">
        <f t="shared" si="1623"/>
        <v/>
      </c>
      <c r="DA1091" s="239" t="str">
        <f t="shared" si="1624"/>
        <v/>
      </c>
      <c r="DB1091" s="239" t="str">
        <f t="shared" si="1625"/>
        <v/>
      </c>
      <c r="DC1091" s="239" t="str">
        <f t="shared" si="1626"/>
        <v/>
      </c>
      <c r="DD1091" s="239" t="str">
        <f t="shared" si="1627"/>
        <v/>
      </c>
      <c r="DE1091" s="239" t="str">
        <f t="shared" si="1628"/>
        <v/>
      </c>
      <c r="DF1091" s="239" t="str">
        <f t="shared" si="1629"/>
        <v/>
      </c>
      <c r="DG1091" s="239" t="str">
        <f t="shared" si="1630"/>
        <v/>
      </c>
      <c r="DH1091" s="239" t="str">
        <f t="shared" si="1631"/>
        <v/>
      </c>
      <c r="DI1091" s="239" t="str">
        <f t="shared" si="1632"/>
        <v/>
      </c>
      <c r="DJ1091" s="239" t="str">
        <f t="shared" si="1633"/>
        <v/>
      </c>
      <c r="DK1091" s="239" t="str">
        <f t="shared" si="1634"/>
        <v/>
      </c>
      <c r="DL1091" s="239" t="str">
        <f t="shared" si="1635"/>
        <v/>
      </c>
      <c r="DM1091" s="239" t="str">
        <f t="shared" si="1636"/>
        <v/>
      </c>
      <c r="DN1091" s="239" t="str">
        <f t="shared" si="1637"/>
        <v/>
      </c>
      <c r="DO1091" s="239" t="str">
        <f t="shared" si="1638"/>
        <v/>
      </c>
      <c r="DP1091" s="239" t="str">
        <f t="shared" si="1639"/>
        <v/>
      </c>
    </row>
    <row r="1092" spans="1:120" ht="35.25" hidden="1" customHeight="1" x14ac:dyDescent="0.25">
      <c r="A1092" s="53" t="s">
        <v>4511</v>
      </c>
      <c r="B1092" s="53">
        <v>7000</v>
      </c>
      <c r="C1092" s="53" t="s">
        <v>72</v>
      </c>
      <c r="D1092" s="53" t="s">
        <v>4209</v>
      </c>
      <c r="E1092" s="53">
        <v>3</v>
      </c>
      <c r="F1092" s="53" t="s">
        <v>4222</v>
      </c>
      <c r="G1092" s="53" t="str">
        <f t="shared" si="1642"/>
        <v>7000-1</v>
      </c>
      <c r="H1092" s="53" t="s">
        <v>94</v>
      </c>
      <c r="I1092" s="53" t="s">
        <v>196</v>
      </c>
      <c r="J1092" s="53" t="s">
        <v>80</v>
      </c>
      <c r="K1092" s="53" t="s">
        <v>80</v>
      </c>
      <c r="L1092" s="53" t="s">
        <v>80</v>
      </c>
      <c r="M1092" s="53" t="s">
        <v>80</v>
      </c>
      <c r="N1092" s="53" t="s">
        <v>80</v>
      </c>
      <c r="O1092" s="53" t="s">
        <v>80</v>
      </c>
      <c r="P1092" s="53" t="s">
        <v>4223</v>
      </c>
      <c r="Q1092" s="52">
        <v>0.3</v>
      </c>
      <c r="R1092" s="119">
        <f>+Q1092*Q1090</f>
        <v>2.7E-2</v>
      </c>
      <c r="S1092" s="53">
        <v>1000</v>
      </c>
      <c r="T1092" s="53" t="s">
        <v>84</v>
      </c>
      <c r="U1092" s="53" t="s">
        <v>4224</v>
      </c>
      <c r="V1092" s="23">
        <v>44958</v>
      </c>
      <c r="W1092" s="23">
        <v>45289</v>
      </c>
      <c r="X1092" s="53" t="s">
        <v>2114</v>
      </c>
      <c r="Y1092" s="49" t="s">
        <v>87</v>
      </c>
      <c r="Z1092" s="59" t="s">
        <v>100</v>
      </c>
      <c r="AA1092" s="52">
        <v>1</v>
      </c>
      <c r="AB1092" s="23" t="s">
        <v>4225</v>
      </c>
      <c r="AC1092" s="23">
        <v>45279</v>
      </c>
      <c r="AD1092" s="52">
        <v>1</v>
      </c>
      <c r="AE1092" s="53" t="s">
        <v>4226</v>
      </c>
      <c r="AF1092" s="23">
        <v>45289</v>
      </c>
      <c r="AG1092" s="53" t="s">
        <v>79</v>
      </c>
      <c r="AH1092" s="52">
        <v>1</v>
      </c>
      <c r="AI1092" s="52">
        <f t="shared" si="1558"/>
        <v>2.7E-2</v>
      </c>
      <c r="AJ1092" s="52">
        <f t="shared" si="1650"/>
        <v>1</v>
      </c>
      <c r="AK1092" s="52"/>
      <c r="AL1092" s="239" t="str">
        <f t="shared" si="1577"/>
        <v/>
      </c>
      <c r="AM1092" s="239" t="str">
        <f t="shared" si="1578"/>
        <v/>
      </c>
      <c r="AN1092" s="239" t="str">
        <f t="shared" si="1579"/>
        <v/>
      </c>
      <c r="AO1092" s="239" t="str">
        <f t="shared" si="1580"/>
        <v/>
      </c>
      <c r="AP1092" s="239" t="str">
        <f t="shared" si="1581"/>
        <v/>
      </c>
      <c r="AQ1092" s="239" t="str">
        <f t="shared" si="1582"/>
        <v/>
      </c>
      <c r="AR1092" s="239" t="str">
        <f t="shared" si="1583"/>
        <v/>
      </c>
      <c r="AS1092" s="239" t="str">
        <f t="shared" si="1584"/>
        <v/>
      </c>
      <c r="AT1092" s="239" t="str">
        <f t="shared" si="1585"/>
        <v/>
      </c>
      <c r="AU1092" s="239" t="str">
        <f t="shared" si="1559"/>
        <v/>
      </c>
      <c r="AV1092" s="239" t="str">
        <f t="shared" si="1560"/>
        <v/>
      </c>
      <c r="AW1092" s="239" t="str">
        <f t="shared" si="1561"/>
        <v/>
      </c>
      <c r="AX1092" s="239" t="str">
        <f t="shared" si="1562"/>
        <v/>
      </c>
      <c r="AY1092" s="239" t="str">
        <f t="shared" si="1563"/>
        <v/>
      </c>
      <c r="AZ1092" s="239" t="str">
        <f t="shared" si="1564"/>
        <v/>
      </c>
      <c r="BA1092" s="239" t="str">
        <f t="shared" si="1565"/>
        <v/>
      </c>
      <c r="BB1092" s="239" t="str">
        <f t="shared" si="1566"/>
        <v/>
      </c>
      <c r="BC1092" s="239" t="str">
        <f t="shared" si="1567"/>
        <v/>
      </c>
      <c r="BD1092" s="239" t="str">
        <f t="shared" si="1568"/>
        <v/>
      </c>
      <c r="BE1092" s="239" t="str">
        <f t="shared" si="1569"/>
        <v/>
      </c>
      <c r="BF1092" s="239" t="str">
        <f t="shared" si="1570"/>
        <v/>
      </c>
      <c r="BG1092" s="239" t="str">
        <f t="shared" si="1571"/>
        <v/>
      </c>
      <c r="BH1092" s="239" t="str">
        <f t="shared" si="1572"/>
        <v/>
      </c>
      <c r="BI1092" s="239" t="str">
        <f t="shared" si="1573"/>
        <v/>
      </c>
      <c r="BJ1092" s="239" t="str">
        <f t="shared" si="1574"/>
        <v/>
      </c>
      <c r="BK1092" s="239" t="str">
        <f t="shared" si="1575"/>
        <v/>
      </c>
      <c r="BL1092" s="239" t="str">
        <f t="shared" si="1576"/>
        <v/>
      </c>
      <c r="BN1092" s="239" t="str">
        <f t="shared" si="1586"/>
        <v/>
      </c>
      <c r="BO1092" s="239" t="str">
        <f t="shared" si="1587"/>
        <v/>
      </c>
      <c r="BP1092" s="239" t="str">
        <f t="shared" si="1588"/>
        <v/>
      </c>
      <c r="BQ1092" s="239" t="str">
        <f t="shared" si="1589"/>
        <v/>
      </c>
      <c r="BR1092" s="239" t="str">
        <f t="shared" si="1590"/>
        <v/>
      </c>
      <c r="BS1092" s="239" t="str">
        <f t="shared" si="1591"/>
        <v/>
      </c>
      <c r="BT1092" s="239" t="str">
        <f t="shared" si="1592"/>
        <v/>
      </c>
      <c r="BU1092" s="239" t="str">
        <f t="shared" si="1593"/>
        <v/>
      </c>
      <c r="BV1092" s="239" t="str">
        <f t="shared" si="1594"/>
        <v/>
      </c>
      <c r="BW1092" s="239" t="str">
        <f t="shared" si="1595"/>
        <v/>
      </c>
      <c r="BX1092" s="239" t="str">
        <f t="shared" si="1596"/>
        <v/>
      </c>
      <c r="BY1092" s="239" t="str">
        <f t="shared" si="1597"/>
        <v/>
      </c>
      <c r="BZ1092" s="239" t="str">
        <f t="shared" si="1598"/>
        <v/>
      </c>
      <c r="CA1092" s="239" t="str">
        <f t="shared" si="1599"/>
        <v/>
      </c>
      <c r="CB1092" s="239" t="str">
        <f t="shared" si="1600"/>
        <v/>
      </c>
      <c r="CC1092" s="239" t="str">
        <f t="shared" si="1601"/>
        <v/>
      </c>
      <c r="CD1092" s="239" t="str">
        <f t="shared" si="1602"/>
        <v/>
      </c>
      <c r="CE1092" s="239" t="str">
        <f t="shared" si="1603"/>
        <v/>
      </c>
      <c r="CF1092" s="239" t="str">
        <f t="shared" si="1604"/>
        <v/>
      </c>
      <c r="CG1092" s="239" t="str">
        <f t="shared" si="1605"/>
        <v/>
      </c>
      <c r="CH1092" s="239" t="str">
        <f t="shared" si="1606"/>
        <v/>
      </c>
      <c r="CI1092" s="239" t="str">
        <f t="shared" si="1607"/>
        <v/>
      </c>
      <c r="CJ1092" s="239" t="str">
        <f t="shared" si="1608"/>
        <v/>
      </c>
      <c r="CK1092" s="239" t="str">
        <f t="shared" si="1609"/>
        <v/>
      </c>
      <c r="CL1092" s="239" t="str">
        <f t="shared" si="1610"/>
        <v/>
      </c>
      <c r="CM1092" s="239" t="str">
        <f t="shared" si="1611"/>
        <v/>
      </c>
      <c r="CN1092" s="239" t="str">
        <f t="shared" si="1612"/>
        <v/>
      </c>
      <c r="CP1092" s="239" t="str">
        <f t="shared" si="1613"/>
        <v/>
      </c>
      <c r="CQ1092" s="239" t="str">
        <f t="shared" si="1614"/>
        <v/>
      </c>
      <c r="CR1092" s="239" t="str">
        <f t="shared" si="1615"/>
        <v/>
      </c>
      <c r="CS1092" s="239" t="str">
        <f t="shared" si="1616"/>
        <v/>
      </c>
      <c r="CT1092" s="239" t="str">
        <f t="shared" si="1617"/>
        <v/>
      </c>
      <c r="CU1092" s="239" t="str">
        <f t="shared" si="1618"/>
        <v/>
      </c>
      <c r="CV1092" s="239" t="str">
        <f t="shared" si="1619"/>
        <v/>
      </c>
      <c r="CW1092" s="239" t="str">
        <f t="shared" si="1620"/>
        <v/>
      </c>
      <c r="CX1092" s="239" t="str">
        <f t="shared" si="1621"/>
        <v/>
      </c>
      <c r="CY1092" s="239" t="str">
        <f t="shared" si="1622"/>
        <v/>
      </c>
      <c r="CZ1092" s="239" t="str">
        <f t="shared" si="1623"/>
        <v/>
      </c>
      <c r="DA1092" s="239" t="str">
        <f t="shared" si="1624"/>
        <v/>
      </c>
      <c r="DB1092" s="239" t="str">
        <f t="shared" si="1625"/>
        <v/>
      </c>
      <c r="DC1092" s="239" t="str">
        <f t="shared" si="1626"/>
        <v/>
      </c>
      <c r="DD1092" s="239" t="str">
        <f t="shared" si="1627"/>
        <v/>
      </c>
      <c r="DE1092" s="239" t="str">
        <f t="shared" si="1628"/>
        <v/>
      </c>
      <c r="DF1092" s="239" t="str">
        <f t="shared" si="1629"/>
        <v/>
      </c>
      <c r="DG1092" s="239" t="str">
        <f t="shared" si="1630"/>
        <v/>
      </c>
      <c r="DH1092" s="239" t="str">
        <f t="shared" si="1631"/>
        <v/>
      </c>
      <c r="DI1092" s="239" t="str">
        <f t="shared" si="1632"/>
        <v/>
      </c>
      <c r="DJ1092" s="239" t="str">
        <f t="shared" si="1633"/>
        <v/>
      </c>
      <c r="DK1092" s="239" t="str">
        <f t="shared" si="1634"/>
        <v/>
      </c>
      <c r="DL1092" s="239" t="str">
        <f t="shared" si="1635"/>
        <v/>
      </c>
      <c r="DM1092" s="239" t="str">
        <f t="shared" si="1636"/>
        <v/>
      </c>
      <c r="DN1092" s="239" t="str">
        <f t="shared" si="1637"/>
        <v/>
      </c>
      <c r="DO1092" s="239" t="str">
        <f t="shared" si="1638"/>
        <v/>
      </c>
      <c r="DP1092" s="239" t="str">
        <f t="shared" si="1639"/>
        <v/>
      </c>
    </row>
    <row r="1093" spans="1:120" ht="35.25" hidden="1" customHeight="1" x14ac:dyDescent="0.25">
      <c r="A1093" s="53" t="s">
        <v>4511</v>
      </c>
      <c r="B1093" s="53">
        <v>7000</v>
      </c>
      <c r="C1093" s="53" t="s">
        <v>72</v>
      </c>
      <c r="D1093" s="53" t="s">
        <v>4209</v>
      </c>
      <c r="E1093" s="53">
        <v>3</v>
      </c>
      <c r="F1093" s="53" t="s">
        <v>4227</v>
      </c>
      <c r="G1093" s="53" t="str">
        <f t="shared" si="1642"/>
        <v>7000-1</v>
      </c>
      <c r="H1093" s="53" t="s">
        <v>94</v>
      </c>
      <c r="I1093" s="53" t="s">
        <v>196</v>
      </c>
      <c r="J1093" s="53" t="s">
        <v>80</v>
      </c>
      <c r="K1093" s="53" t="s">
        <v>80</v>
      </c>
      <c r="L1093" s="53" t="s">
        <v>80</v>
      </c>
      <c r="M1093" s="53" t="s">
        <v>80</v>
      </c>
      <c r="N1093" s="53" t="s">
        <v>80</v>
      </c>
      <c r="O1093" s="53" t="s">
        <v>80</v>
      </c>
      <c r="P1093" s="53" t="s">
        <v>4228</v>
      </c>
      <c r="Q1093" s="52">
        <v>0.35</v>
      </c>
      <c r="R1093" s="119">
        <f>+Q1093*Q1090</f>
        <v>3.15E-2</v>
      </c>
      <c r="S1093" s="53">
        <v>1</v>
      </c>
      <c r="T1093" s="53" t="s">
        <v>84</v>
      </c>
      <c r="U1093" s="53" t="s">
        <v>4229</v>
      </c>
      <c r="V1093" s="23">
        <v>45107</v>
      </c>
      <c r="W1093" s="23">
        <v>45289</v>
      </c>
      <c r="X1093" s="53" t="s">
        <v>2114</v>
      </c>
      <c r="Y1093" s="49" t="s">
        <v>87</v>
      </c>
      <c r="Z1093" s="59" t="s">
        <v>100</v>
      </c>
      <c r="AA1093" s="60">
        <v>1</v>
      </c>
      <c r="AB1093" s="60" t="s">
        <v>4230</v>
      </c>
      <c r="AC1093" s="69">
        <v>45113</v>
      </c>
      <c r="AD1093" s="60">
        <v>1</v>
      </c>
      <c r="AE1093" s="60" t="s">
        <v>4231</v>
      </c>
      <c r="AF1093" s="69">
        <v>45113</v>
      </c>
      <c r="AG1093" s="60" t="s">
        <v>79</v>
      </c>
      <c r="AH1093" s="60">
        <v>1</v>
      </c>
      <c r="AI1093" s="52">
        <f t="shared" si="1558"/>
        <v>3.15E-2</v>
      </c>
      <c r="AJ1093" s="52">
        <f t="shared" si="1650"/>
        <v>1</v>
      </c>
      <c r="AK1093" s="52"/>
      <c r="AL1093" s="239" t="str">
        <f t="shared" si="1577"/>
        <v/>
      </c>
      <c r="AM1093" s="239" t="str">
        <f t="shared" si="1578"/>
        <v/>
      </c>
      <c r="AN1093" s="239" t="str">
        <f t="shared" si="1579"/>
        <v/>
      </c>
      <c r="AO1093" s="239" t="str">
        <f t="shared" si="1580"/>
        <v/>
      </c>
      <c r="AP1093" s="239" t="str">
        <f t="shared" si="1581"/>
        <v/>
      </c>
      <c r="AQ1093" s="239" t="str">
        <f t="shared" si="1582"/>
        <v/>
      </c>
      <c r="AR1093" s="239" t="str">
        <f t="shared" si="1583"/>
        <v/>
      </c>
      <c r="AS1093" s="239" t="str">
        <f t="shared" si="1584"/>
        <v/>
      </c>
      <c r="AT1093" s="239" t="str">
        <f t="shared" si="1585"/>
        <v/>
      </c>
      <c r="AU1093" s="239" t="str">
        <f t="shared" si="1559"/>
        <v/>
      </c>
      <c r="AV1093" s="239" t="str">
        <f t="shared" si="1560"/>
        <v/>
      </c>
      <c r="AW1093" s="239" t="str">
        <f t="shared" si="1561"/>
        <v/>
      </c>
      <c r="AX1093" s="239" t="str">
        <f t="shared" si="1562"/>
        <v/>
      </c>
      <c r="AY1093" s="239" t="str">
        <f t="shared" si="1563"/>
        <v/>
      </c>
      <c r="AZ1093" s="239" t="str">
        <f t="shared" si="1564"/>
        <v/>
      </c>
      <c r="BA1093" s="239" t="str">
        <f t="shared" si="1565"/>
        <v/>
      </c>
      <c r="BB1093" s="239" t="str">
        <f t="shared" si="1566"/>
        <v/>
      </c>
      <c r="BC1093" s="239" t="str">
        <f t="shared" si="1567"/>
        <v/>
      </c>
      <c r="BD1093" s="239" t="str">
        <f t="shared" si="1568"/>
        <v/>
      </c>
      <c r="BE1093" s="239" t="str">
        <f t="shared" si="1569"/>
        <v/>
      </c>
      <c r="BF1093" s="239" t="str">
        <f t="shared" si="1570"/>
        <v/>
      </c>
      <c r="BG1093" s="239" t="str">
        <f t="shared" si="1571"/>
        <v/>
      </c>
      <c r="BH1093" s="239" t="str">
        <f t="shared" si="1572"/>
        <v/>
      </c>
      <c r="BI1093" s="239" t="str">
        <f t="shared" si="1573"/>
        <v/>
      </c>
      <c r="BJ1093" s="239" t="str">
        <f t="shared" si="1574"/>
        <v/>
      </c>
      <c r="BK1093" s="239" t="str">
        <f t="shared" si="1575"/>
        <v/>
      </c>
      <c r="BL1093" s="239" t="str">
        <f t="shared" si="1576"/>
        <v/>
      </c>
      <c r="BN1093" s="239" t="str">
        <f t="shared" si="1586"/>
        <v/>
      </c>
      <c r="BO1093" s="239" t="str">
        <f t="shared" si="1587"/>
        <v/>
      </c>
      <c r="BP1093" s="239" t="str">
        <f t="shared" si="1588"/>
        <v/>
      </c>
      <c r="BQ1093" s="239" t="str">
        <f t="shared" si="1589"/>
        <v/>
      </c>
      <c r="BR1093" s="239" t="str">
        <f t="shared" si="1590"/>
        <v/>
      </c>
      <c r="BS1093" s="239" t="str">
        <f t="shared" si="1591"/>
        <v/>
      </c>
      <c r="BT1093" s="239" t="str">
        <f t="shared" si="1592"/>
        <v/>
      </c>
      <c r="BU1093" s="239" t="str">
        <f t="shared" si="1593"/>
        <v/>
      </c>
      <c r="BV1093" s="239" t="str">
        <f t="shared" si="1594"/>
        <v/>
      </c>
      <c r="BW1093" s="239" t="str">
        <f t="shared" si="1595"/>
        <v/>
      </c>
      <c r="BX1093" s="239" t="str">
        <f t="shared" si="1596"/>
        <v/>
      </c>
      <c r="BY1093" s="239" t="str">
        <f t="shared" si="1597"/>
        <v/>
      </c>
      <c r="BZ1093" s="239" t="str">
        <f t="shared" si="1598"/>
        <v/>
      </c>
      <c r="CA1093" s="239" t="str">
        <f t="shared" si="1599"/>
        <v/>
      </c>
      <c r="CB1093" s="239" t="str">
        <f t="shared" si="1600"/>
        <v/>
      </c>
      <c r="CC1093" s="239" t="str">
        <f t="shared" si="1601"/>
        <v/>
      </c>
      <c r="CD1093" s="239" t="str">
        <f t="shared" si="1602"/>
        <v/>
      </c>
      <c r="CE1093" s="239" t="str">
        <f t="shared" si="1603"/>
        <v/>
      </c>
      <c r="CF1093" s="239" t="str">
        <f t="shared" si="1604"/>
        <v/>
      </c>
      <c r="CG1093" s="239" t="str">
        <f t="shared" si="1605"/>
        <v/>
      </c>
      <c r="CH1093" s="239" t="str">
        <f t="shared" si="1606"/>
        <v/>
      </c>
      <c r="CI1093" s="239" t="str">
        <f t="shared" si="1607"/>
        <v/>
      </c>
      <c r="CJ1093" s="239" t="str">
        <f t="shared" si="1608"/>
        <v/>
      </c>
      <c r="CK1093" s="239" t="str">
        <f t="shared" si="1609"/>
        <v/>
      </c>
      <c r="CL1093" s="239" t="str">
        <f t="shared" si="1610"/>
        <v/>
      </c>
      <c r="CM1093" s="239" t="str">
        <f t="shared" si="1611"/>
        <v/>
      </c>
      <c r="CN1093" s="239" t="str">
        <f t="shared" si="1612"/>
        <v/>
      </c>
      <c r="CP1093" s="239" t="str">
        <f t="shared" si="1613"/>
        <v/>
      </c>
      <c r="CQ1093" s="239" t="str">
        <f t="shared" si="1614"/>
        <v/>
      </c>
      <c r="CR1093" s="239" t="str">
        <f t="shared" si="1615"/>
        <v/>
      </c>
      <c r="CS1093" s="239" t="str">
        <f t="shared" si="1616"/>
        <v/>
      </c>
      <c r="CT1093" s="239" t="str">
        <f t="shared" si="1617"/>
        <v/>
      </c>
      <c r="CU1093" s="239" t="str">
        <f t="shared" si="1618"/>
        <v/>
      </c>
      <c r="CV1093" s="239" t="str">
        <f t="shared" si="1619"/>
        <v/>
      </c>
      <c r="CW1093" s="239" t="str">
        <f t="shared" si="1620"/>
        <v/>
      </c>
      <c r="CX1093" s="239" t="str">
        <f t="shared" si="1621"/>
        <v/>
      </c>
      <c r="CY1093" s="239" t="str">
        <f t="shared" si="1622"/>
        <v/>
      </c>
      <c r="CZ1093" s="239" t="str">
        <f t="shared" si="1623"/>
        <v/>
      </c>
      <c r="DA1093" s="239" t="str">
        <f t="shared" si="1624"/>
        <v/>
      </c>
      <c r="DB1093" s="239" t="str">
        <f t="shared" si="1625"/>
        <v/>
      </c>
      <c r="DC1093" s="239" t="str">
        <f t="shared" si="1626"/>
        <v/>
      </c>
      <c r="DD1093" s="239" t="str">
        <f t="shared" si="1627"/>
        <v/>
      </c>
      <c r="DE1093" s="239" t="str">
        <f t="shared" si="1628"/>
        <v/>
      </c>
      <c r="DF1093" s="239" t="str">
        <f t="shared" si="1629"/>
        <v/>
      </c>
      <c r="DG1093" s="239" t="str">
        <f t="shared" si="1630"/>
        <v/>
      </c>
      <c r="DH1093" s="239" t="str">
        <f t="shared" si="1631"/>
        <v/>
      </c>
      <c r="DI1093" s="239" t="str">
        <f t="shared" si="1632"/>
        <v/>
      </c>
      <c r="DJ1093" s="239" t="str">
        <f t="shared" si="1633"/>
        <v/>
      </c>
      <c r="DK1093" s="239" t="str">
        <f t="shared" si="1634"/>
        <v/>
      </c>
      <c r="DL1093" s="239" t="str">
        <f t="shared" si="1635"/>
        <v/>
      </c>
      <c r="DM1093" s="239" t="str">
        <f t="shared" si="1636"/>
        <v/>
      </c>
      <c r="DN1093" s="239" t="str">
        <f t="shared" si="1637"/>
        <v/>
      </c>
      <c r="DO1093" s="239" t="str">
        <f t="shared" si="1638"/>
        <v/>
      </c>
      <c r="DP1093" s="239" t="str">
        <f t="shared" si="1639"/>
        <v/>
      </c>
    </row>
    <row r="1094" spans="1:120" ht="35.25" hidden="1" customHeight="1" x14ac:dyDescent="0.25">
      <c r="A1094" s="49" t="s">
        <v>4511</v>
      </c>
      <c r="B1094" s="49">
        <v>7000</v>
      </c>
      <c r="C1094" s="49" t="s">
        <v>72</v>
      </c>
      <c r="D1094" s="49" t="s">
        <v>4209</v>
      </c>
      <c r="E1094" s="49">
        <v>3</v>
      </c>
      <c r="F1094" s="49" t="s">
        <v>4232</v>
      </c>
      <c r="G1094" s="49" t="str">
        <f t="shared" si="1642"/>
        <v>7000-2</v>
      </c>
      <c r="H1094" s="49" t="s">
        <v>75</v>
      </c>
      <c r="I1094" s="49" t="s">
        <v>76</v>
      </c>
      <c r="J1094" s="49" t="s">
        <v>733</v>
      </c>
      <c r="K1094" s="49" t="s">
        <v>931</v>
      </c>
      <c r="L1094" s="49" t="s">
        <v>125</v>
      </c>
      <c r="M1094" s="49" t="s">
        <v>4211</v>
      </c>
      <c r="N1094" s="49" t="s">
        <v>567</v>
      </c>
      <c r="O1094" s="49" t="s">
        <v>4212</v>
      </c>
      <c r="P1094" s="49" t="s">
        <v>4233</v>
      </c>
      <c r="Q1094" s="50">
        <v>0.09</v>
      </c>
      <c r="R1094" s="50"/>
      <c r="S1094" s="49">
        <v>1</v>
      </c>
      <c r="T1094" s="49" t="s">
        <v>84</v>
      </c>
      <c r="U1094" s="49" t="s">
        <v>4234</v>
      </c>
      <c r="V1094" s="51">
        <v>44958</v>
      </c>
      <c r="W1094" s="51">
        <v>45289</v>
      </c>
      <c r="X1094" s="49" t="s">
        <v>2114</v>
      </c>
      <c r="Y1094" s="49" t="s">
        <v>87</v>
      </c>
      <c r="Z1094" s="59" t="s">
        <v>100</v>
      </c>
      <c r="AA1094" s="52">
        <v>1</v>
      </c>
      <c r="AB1094" s="23" t="s">
        <v>4235</v>
      </c>
      <c r="AC1094" s="23">
        <v>45278</v>
      </c>
      <c r="AD1094" s="52">
        <v>1</v>
      </c>
      <c r="AE1094" s="23" t="s">
        <v>4236</v>
      </c>
      <c r="AF1094" s="23">
        <v>45278</v>
      </c>
      <c r="AG1094" s="52" t="s">
        <v>79</v>
      </c>
      <c r="AH1094" s="52" t="s">
        <v>92</v>
      </c>
      <c r="AI1094" s="52">
        <f t="shared" si="1558"/>
        <v>0.09</v>
      </c>
      <c r="AJ1094" s="52"/>
      <c r="AK1094" s="52"/>
      <c r="AL1094" s="239" t="str">
        <f t="shared" si="1577"/>
        <v/>
      </c>
      <c r="AM1094" s="239" t="str">
        <f t="shared" si="1578"/>
        <v/>
      </c>
      <c r="AN1094" s="239" t="str">
        <f t="shared" si="1579"/>
        <v/>
      </c>
      <c r="AO1094" s="239" t="str">
        <f t="shared" si="1580"/>
        <v/>
      </c>
      <c r="AP1094" s="239" t="str">
        <f t="shared" si="1581"/>
        <v/>
      </c>
      <c r="AQ1094" s="239" t="str">
        <f t="shared" si="1582"/>
        <v/>
      </c>
      <c r="AR1094" s="239" t="str">
        <f t="shared" si="1583"/>
        <v/>
      </c>
      <c r="AS1094" s="239" t="str">
        <f t="shared" si="1584"/>
        <v/>
      </c>
      <c r="AT1094" s="239" t="str">
        <f t="shared" si="1585"/>
        <v/>
      </c>
      <c r="AU1094" s="239" t="str">
        <f t="shared" si="1559"/>
        <v/>
      </c>
      <c r="AV1094" s="239" t="str">
        <f t="shared" si="1560"/>
        <v/>
      </c>
      <c r="AW1094" s="239" t="str">
        <f t="shared" si="1561"/>
        <v/>
      </c>
      <c r="AX1094" s="239" t="str">
        <f t="shared" si="1562"/>
        <v/>
      </c>
      <c r="AY1094" s="239" t="str">
        <f t="shared" si="1563"/>
        <v/>
      </c>
      <c r="AZ1094" s="239" t="str">
        <f t="shared" si="1564"/>
        <v/>
      </c>
      <c r="BA1094" s="239" t="str">
        <f t="shared" si="1565"/>
        <v/>
      </c>
      <c r="BB1094" s="239" t="str">
        <f t="shared" si="1566"/>
        <v/>
      </c>
      <c r="BC1094" s="239" t="str">
        <f t="shared" si="1567"/>
        <v/>
      </c>
      <c r="BD1094" s="239" t="str">
        <f t="shared" si="1568"/>
        <v/>
      </c>
      <c r="BE1094" s="239" t="str">
        <f t="shared" si="1569"/>
        <v/>
      </c>
      <c r="BF1094" s="239" t="str">
        <f t="shared" si="1570"/>
        <v/>
      </c>
      <c r="BG1094" s="239" t="str">
        <f t="shared" si="1571"/>
        <v/>
      </c>
      <c r="BH1094" s="239" t="str">
        <f t="shared" si="1572"/>
        <v/>
      </c>
      <c r="BI1094" s="239" t="str">
        <f t="shared" si="1573"/>
        <v/>
      </c>
      <c r="BJ1094" s="239" t="str">
        <f t="shared" si="1574"/>
        <v/>
      </c>
      <c r="BK1094" s="239" t="str">
        <f t="shared" si="1575"/>
        <v/>
      </c>
      <c r="BL1094" s="239" t="str">
        <f t="shared" si="1576"/>
        <v/>
      </c>
      <c r="BN1094" s="239" t="str">
        <f t="shared" si="1586"/>
        <v/>
      </c>
      <c r="BO1094" s="239" t="str">
        <f t="shared" si="1587"/>
        <v/>
      </c>
      <c r="BP1094" s="239" t="str">
        <f t="shared" si="1588"/>
        <v/>
      </c>
      <c r="BQ1094" s="239" t="str">
        <f t="shared" si="1589"/>
        <v/>
      </c>
      <c r="BR1094" s="239" t="str">
        <f t="shared" si="1590"/>
        <v/>
      </c>
      <c r="BS1094" s="239" t="str">
        <f t="shared" si="1591"/>
        <v/>
      </c>
      <c r="BT1094" s="239" t="str">
        <f t="shared" si="1592"/>
        <v/>
      </c>
      <c r="BU1094" s="239" t="str">
        <f t="shared" si="1593"/>
        <v/>
      </c>
      <c r="BV1094" s="239" t="str">
        <f t="shared" si="1594"/>
        <v/>
      </c>
      <c r="BW1094" s="239" t="str">
        <f t="shared" si="1595"/>
        <v/>
      </c>
      <c r="BX1094" s="239" t="str">
        <f t="shared" si="1596"/>
        <v/>
      </c>
      <c r="BY1094" s="239" t="str">
        <f t="shared" si="1597"/>
        <v/>
      </c>
      <c r="BZ1094" s="239" t="str">
        <f t="shared" si="1598"/>
        <v/>
      </c>
      <c r="CA1094" s="239" t="str">
        <f t="shared" si="1599"/>
        <v/>
      </c>
      <c r="CB1094" s="239" t="str">
        <f t="shared" si="1600"/>
        <v/>
      </c>
      <c r="CC1094" s="239" t="str">
        <f t="shared" si="1601"/>
        <v/>
      </c>
      <c r="CD1094" s="239" t="str">
        <f t="shared" si="1602"/>
        <v/>
      </c>
      <c r="CE1094" s="239" t="str">
        <f t="shared" si="1603"/>
        <v/>
      </c>
      <c r="CF1094" s="239" t="str">
        <f t="shared" si="1604"/>
        <v/>
      </c>
      <c r="CG1094" s="239" t="str">
        <f t="shared" si="1605"/>
        <v/>
      </c>
      <c r="CH1094" s="239" t="str">
        <f t="shared" si="1606"/>
        <v/>
      </c>
      <c r="CI1094" s="239" t="str">
        <f t="shared" si="1607"/>
        <v/>
      </c>
      <c r="CJ1094" s="239" t="str">
        <f t="shared" si="1608"/>
        <v/>
      </c>
      <c r="CK1094" s="239" t="str">
        <f t="shared" si="1609"/>
        <v/>
      </c>
      <c r="CL1094" s="239" t="str">
        <f t="shared" si="1610"/>
        <v/>
      </c>
      <c r="CM1094" s="239" t="str">
        <f t="shared" si="1611"/>
        <v/>
      </c>
      <c r="CN1094" s="239" t="str">
        <f t="shared" si="1612"/>
        <v/>
      </c>
      <c r="CP1094" s="239" t="str">
        <f t="shared" si="1613"/>
        <v/>
      </c>
      <c r="CQ1094" s="239" t="str">
        <f t="shared" si="1614"/>
        <v/>
      </c>
      <c r="CR1094" s="239" t="str">
        <f t="shared" si="1615"/>
        <v/>
      </c>
      <c r="CS1094" s="239" t="str">
        <f t="shared" si="1616"/>
        <v/>
      </c>
      <c r="CT1094" s="239" t="str">
        <f t="shared" si="1617"/>
        <v/>
      </c>
      <c r="CU1094" s="239" t="str">
        <f t="shared" si="1618"/>
        <v/>
      </c>
      <c r="CV1094" s="239" t="str">
        <f t="shared" si="1619"/>
        <v/>
      </c>
      <c r="CW1094" s="239" t="str">
        <f t="shared" si="1620"/>
        <v/>
      </c>
      <c r="CX1094" s="239" t="str">
        <f t="shared" si="1621"/>
        <v/>
      </c>
      <c r="CY1094" s="239" t="str">
        <f t="shared" si="1622"/>
        <v/>
      </c>
      <c r="CZ1094" s="239" t="str">
        <f t="shared" si="1623"/>
        <v/>
      </c>
      <c r="DA1094" s="239" t="str">
        <f t="shared" si="1624"/>
        <v/>
      </c>
      <c r="DB1094" s="239" t="str">
        <f t="shared" si="1625"/>
        <v/>
      </c>
      <c r="DC1094" s="239" t="str">
        <f t="shared" si="1626"/>
        <v/>
      </c>
      <c r="DD1094" s="239" t="str">
        <f t="shared" si="1627"/>
        <v/>
      </c>
      <c r="DE1094" s="239" t="str">
        <f t="shared" si="1628"/>
        <v/>
      </c>
      <c r="DF1094" s="239" t="str">
        <f t="shared" si="1629"/>
        <v/>
      </c>
      <c r="DG1094" s="239" t="str">
        <f t="shared" si="1630"/>
        <v/>
      </c>
      <c r="DH1094" s="239" t="str">
        <f t="shared" si="1631"/>
        <v/>
      </c>
      <c r="DI1094" s="239" t="str">
        <f t="shared" si="1632"/>
        <v/>
      </c>
      <c r="DJ1094" s="239" t="str">
        <f t="shared" si="1633"/>
        <v/>
      </c>
      <c r="DK1094" s="239" t="str">
        <f t="shared" si="1634"/>
        <v/>
      </c>
      <c r="DL1094" s="239" t="str">
        <f t="shared" si="1635"/>
        <v/>
      </c>
      <c r="DM1094" s="239" t="str">
        <f t="shared" si="1636"/>
        <v/>
      </c>
      <c r="DN1094" s="239" t="str">
        <f t="shared" si="1637"/>
        <v/>
      </c>
      <c r="DO1094" s="239" t="str">
        <f t="shared" si="1638"/>
        <v/>
      </c>
      <c r="DP1094" s="239" t="str">
        <f t="shared" si="1639"/>
        <v/>
      </c>
    </row>
    <row r="1095" spans="1:120" ht="35.25" hidden="1" customHeight="1" x14ac:dyDescent="0.25">
      <c r="A1095" s="53" t="s">
        <v>4511</v>
      </c>
      <c r="B1095" s="53">
        <v>7000</v>
      </c>
      <c r="C1095" s="53" t="s">
        <v>72</v>
      </c>
      <c r="D1095" s="53" t="s">
        <v>4209</v>
      </c>
      <c r="E1095" s="53">
        <v>3</v>
      </c>
      <c r="F1095" s="53" t="s">
        <v>4237</v>
      </c>
      <c r="G1095" s="53" t="str">
        <f t="shared" si="1642"/>
        <v>7000-2</v>
      </c>
      <c r="H1095" s="53" t="s">
        <v>94</v>
      </c>
      <c r="I1095" s="53" t="s">
        <v>76</v>
      </c>
      <c r="J1095" s="53" t="s">
        <v>80</v>
      </c>
      <c r="K1095" s="53" t="s">
        <v>80</v>
      </c>
      <c r="L1095" s="53" t="s">
        <v>80</v>
      </c>
      <c r="M1095" s="53" t="s">
        <v>80</v>
      </c>
      <c r="N1095" s="53" t="s">
        <v>80</v>
      </c>
      <c r="O1095" s="53" t="s">
        <v>80</v>
      </c>
      <c r="P1095" s="53" t="s">
        <v>4238</v>
      </c>
      <c r="Q1095" s="52">
        <v>0.3</v>
      </c>
      <c r="R1095" s="119">
        <f>+Q1095*Q1094</f>
        <v>2.7E-2</v>
      </c>
      <c r="S1095" s="53">
        <v>2</v>
      </c>
      <c r="T1095" s="53" t="s">
        <v>84</v>
      </c>
      <c r="U1095" s="53" t="s">
        <v>4239</v>
      </c>
      <c r="V1095" s="23">
        <v>44958</v>
      </c>
      <c r="W1095" s="23">
        <v>45226</v>
      </c>
      <c r="X1095" s="53" t="s">
        <v>2114</v>
      </c>
      <c r="Y1095" s="49" t="s">
        <v>87</v>
      </c>
      <c r="Z1095" s="59" t="s">
        <v>100</v>
      </c>
      <c r="AA1095" s="52">
        <v>1</v>
      </c>
      <c r="AB1095" s="23" t="s">
        <v>4240</v>
      </c>
      <c r="AC1095" s="23">
        <v>45214</v>
      </c>
      <c r="AD1095" s="52">
        <v>1</v>
      </c>
      <c r="AE1095" s="53" t="s">
        <v>4241</v>
      </c>
      <c r="AF1095" s="23">
        <v>45214</v>
      </c>
      <c r="AG1095" s="53" t="s">
        <v>79</v>
      </c>
      <c r="AH1095" s="52">
        <v>1</v>
      </c>
      <c r="AI1095" s="52">
        <f t="shared" si="1558"/>
        <v>2.7E-2</v>
      </c>
      <c r="AJ1095" s="52">
        <f t="shared" ref="AJ1095:AJ1097" si="1651">+AI1095/R1095</f>
        <v>1</v>
      </c>
      <c r="AK1095" s="52"/>
      <c r="AL1095" s="239" t="str">
        <f t="shared" si="1577"/>
        <v/>
      </c>
      <c r="AM1095" s="239" t="str">
        <f t="shared" si="1578"/>
        <v/>
      </c>
      <c r="AN1095" s="239" t="str">
        <f t="shared" si="1579"/>
        <v/>
      </c>
      <c r="AO1095" s="239" t="str">
        <f t="shared" si="1580"/>
        <v/>
      </c>
      <c r="AP1095" s="239" t="str">
        <f t="shared" si="1581"/>
        <v/>
      </c>
      <c r="AQ1095" s="239" t="str">
        <f t="shared" si="1582"/>
        <v/>
      </c>
      <c r="AR1095" s="239" t="str">
        <f t="shared" si="1583"/>
        <v/>
      </c>
      <c r="AS1095" s="239" t="str">
        <f t="shared" si="1584"/>
        <v/>
      </c>
      <c r="AT1095" s="239" t="str">
        <f t="shared" si="1585"/>
        <v/>
      </c>
      <c r="AU1095" s="239" t="str">
        <f t="shared" si="1559"/>
        <v/>
      </c>
      <c r="AV1095" s="239" t="str">
        <f t="shared" si="1560"/>
        <v/>
      </c>
      <c r="AW1095" s="239" t="str">
        <f t="shared" si="1561"/>
        <v/>
      </c>
      <c r="AX1095" s="239" t="str">
        <f t="shared" si="1562"/>
        <v/>
      </c>
      <c r="AY1095" s="239" t="str">
        <f t="shared" si="1563"/>
        <v/>
      </c>
      <c r="AZ1095" s="239" t="str">
        <f t="shared" si="1564"/>
        <v/>
      </c>
      <c r="BA1095" s="239" t="str">
        <f t="shared" si="1565"/>
        <v/>
      </c>
      <c r="BB1095" s="239" t="str">
        <f t="shared" si="1566"/>
        <v/>
      </c>
      <c r="BC1095" s="239" t="str">
        <f t="shared" si="1567"/>
        <v/>
      </c>
      <c r="BD1095" s="239" t="str">
        <f t="shared" si="1568"/>
        <v/>
      </c>
      <c r="BE1095" s="239" t="str">
        <f t="shared" si="1569"/>
        <v/>
      </c>
      <c r="BF1095" s="239" t="str">
        <f t="shared" si="1570"/>
        <v/>
      </c>
      <c r="BG1095" s="239" t="str">
        <f t="shared" si="1571"/>
        <v/>
      </c>
      <c r="BH1095" s="239" t="str">
        <f t="shared" si="1572"/>
        <v/>
      </c>
      <c r="BI1095" s="239" t="str">
        <f t="shared" si="1573"/>
        <v/>
      </c>
      <c r="BJ1095" s="239" t="str">
        <f t="shared" si="1574"/>
        <v/>
      </c>
      <c r="BK1095" s="239" t="str">
        <f t="shared" si="1575"/>
        <v/>
      </c>
      <c r="BL1095" s="239" t="str">
        <f t="shared" si="1576"/>
        <v/>
      </c>
      <c r="BN1095" s="239" t="str">
        <f t="shared" si="1586"/>
        <v/>
      </c>
      <c r="BO1095" s="239" t="str">
        <f t="shared" si="1587"/>
        <v/>
      </c>
      <c r="BP1095" s="239" t="str">
        <f t="shared" si="1588"/>
        <v/>
      </c>
      <c r="BQ1095" s="239" t="str">
        <f t="shared" si="1589"/>
        <v/>
      </c>
      <c r="BR1095" s="239" t="str">
        <f t="shared" si="1590"/>
        <v/>
      </c>
      <c r="BS1095" s="239" t="str">
        <f t="shared" si="1591"/>
        <v/>
      </c>
      <c r="BT1095" s="239" t="str">
        <f t="shared" si="1592"/>
        <v/>
      </c>
      <c r="BU1095" s="239" t="str">
        <f t="shared" si="1593"/>
        <v/>
      </c>
      <c r="BV1095" s="239" t="str">
        <f t="shared" si="1594"/>
        <v/>
      </c>
      <c r="BW1095" s="239" t="str">
        <f t="shared" si="1595"/>
        <v/>
      </c>
      <c r="BX1095" s="239" t="str">
        <f t="shared" si="1596"/>
        <v/>
      </c>
      <c r="BY1095" s="239" t="str">
        <f t="shared" si="1597"/>
        <v/>
      </c>
      <c r="BZ1095" s="239" t="str">
        <f t="shared" si="1598"/>
        <v/>
      </c>
      <c r="CA1095" s="239" t="str">
        <f t="shared" si="1599"/>
        <v/>
      </c>
      <c r="CB1095" s="239" t="str">
        <f t="shared" si="1600"/>
        <v/>
      </c>
      <c r="CC1095" s="239" t="str">
        <f t="shared" si="1601"/>
        <v/>
      </c>
      <c r="CD1095" s="239" t="str">
        <f t="shared" si="1602"/>
        <v/>
      </c>
      <c r="CE1095" s="239" t="str">
        <f t="shared" si="1603"/>
        <v/>
      </c>
      <c r="CF1095" s="239" t="str">
        <f t="shared" si="1604"/>
        <v/>
      </c>
      <c r="CG1095" s="239" t="str">
        <f t="shared" si="1605"/>
        <v/>
      </c>
      <c r="CH1095" s="239" t="str">
        <f t="shared" si="1606"/>
        <v/>
      </c>
      <c r="CI1095" s="239" t="str">
        <f t="shared" si="1607"/>
        <v/>
      </c>
      <c r="CJ1095" s="239" t="str">
        <f t="shared" si="1608"/>
        <v/>
      </c>
      <c r="CK1095" s="239" t="str">
        <f t="shared" si="1609"/>
        <v/>
      </c>
      <c r="CL1095" s="239" t="str">
        <f t="shared" si="1610"/>
        <v/>
      </c>
      <c r="CM1095" s="239" t="str">
        <f t="shared" si="1611"/>
        <v/>
      </c>
      <c r="CN1095" s="239" t="str">
        <f t="shared" si="1612"/>
        <v/>
      </c>
      <c r="CP1095" s="239" t="str">
        <f t="shared" si="1613"/>
        <v/>
      </c>
      <c r="CQ1095" s="239" t="str">
        <f t="shared" si="1614"/>
        <v/>
      </c>
      <c r="CR1095" s="239" t="str">
        <f t="shared" si="1615"/>
        <v/>
      </c>
      <c r="CS1095" s="239" t="str">
        <f t="shared" si="1616"/>
        <v/>
      </c>
      <c r="CT1095" s="239" t="str">
        <f t="shared" si="1617"/>
        <v/>
      </c>
      <c r="CU1095" s="239" t="str">
        <f t="shared" si="1618"/>
        <v/>
      </c>
      <c r="CV1095" s="239" t="str">
        <f t="shared" si="1619"/>
        <v/>
      </c>
      <c r="CW1095" s="239" t="str">
        <f t="shared" si="1620"/>
        <v/>
      </c>
      <c r="CX1095" s="239" t="str">
        <f t="shared" si="1621"/>
        <v/>
      </c>
      <c r="CY1095" s="239" t="str">
        <f t="shared" si="1622"/>
        <v/>
      </c>
      <c r="CZ1095" s="239" t="str">
        <f t="shared" si="1623"/>
        <v/>
      </c>
      <c r="DA1095" s="239" t="str">
        <f t="shared" si="1624"/>
        <v/>
      </c>
      <c r="DB1095" s="239" t="str">
        <f t="shared" si="1625"/>
        <v/>
      </c>
      <c r="DC1095" s="239" t="str">
        <f t="shared" si="1626"/>
        <v/>
      </c>
      <c r="DD1095" s="239" t="str">
        <f t="shared" si="1627"/>
        <v/>
      </c>
      <c r="DE1095" s="239" t="str">
        <f t="shared" si="1628"/>
        <v/>
      </c>
      <c r="DF1095" s="239" t="str">
        <f t="shared" si="1629"/>
        <v/>
      </c>
      <c r="DG1095" s="239" t="str">
        <f t="shared" si="1630"/>
        <v/>
      </c>
      <c r="DH1095" s="239" t="str">
        <f t="shared" si="1631"/>
        <v/>
      </c>
      <c r="DI1095" s="239" t="str">
        <f t="shared" si="1632"/>
        <v/>
      </c>
      <c r="DJ1095" s="239" t="str">
        <f t="shared" si="1633"/>
        <v/>
      </c>
      <c r="DK1095" s="239" t="str">
        <f t="shared" si="1634"/>
        <v/>
      </c>
      <c r="DL1095" s="239" t="str">
        <f t="shared" si="1635"/>
        <v/>
      </c>
      <c r="DM1095" s="239" t="str">
        <f t="shared" si="1636"/>
        <v/>
      </c>
      <c r="DN1095" s="239" t="str">
        <f t="shared" si="1637"/>
        <v/>
      </c>
      <c r="DO1095" s="239" t="str">
        <f t="shared" si="1638"/>
        <v/>
      </c>
      <c r="DP1095" s="239" t="str">
        <f t="shared" si="1639"/>
        <v/>
      </c>
    </row>
    <row r="1096" spans="1:120" ht="35.25" hidden="1" customHeight="1" x14ac:dyDescent="0.25">
      <c r="A1096" s="53" t="s">
        <v>4511</v>
      </c>
      <c r="B1096" s="53">
        <v>7000</v>
      </c>
      <c r="C1096" s="53" t="s">
        <v>72</v>
      </c>
      <c r="D1096" s="53" t="s">
        <v>4209</v>
      </c>
      <c r="E1096" s="53">
        <v>3</v>
      </c>
      <c r="F1096" s="53" t="s">
        <v>4242</v>
      </c>
      <c r="G1096" s="53" t="str">
        <f t="shared" si="1642"/>
        <v>7000-2</v>
      </c>
      <c r="H1096" s="53" t="s">
        <v>94</v>
      </c>
      <c r="I1096" s="53" t="s">
        <v>76</v>
      </c>
      <c r="J1096" s="53" t="s">
        <v>80</v>
      </c>
      <c r="K1096" s="53" t="s">
        <v>80</v>
      </c>
      <c r="L1096" s="53" t="s">
        <v>80</v>
      </c>
      <c r="M1096" s="53" t="s">
        <v>80</v>
      </c>
      <c r="N1096" s="53" t="s">
        <v>80</v>
      </c>
      <c r="O1096" s="53" t="s">
        <v>80</v>
      </c>
      <c r="P1096" s="53" t="s">
        <v>4243</v>
      </c>
      <c r="Q1096" s="52">
        <v>0.3</v>
      </c>
      <c r="R1096" s="119">
        <f>+Q1096*Q1094</f>
        <v>2.7E-2</v>
      </c>
      <c r="S1096" s="53">
        <v>2</v>
      </c>
      <c r="T1096" s="53" t="s">
        <v>84</v>
      </c>
      <c r="U1096" s="53" t="s">
        <v>4244</v>
      </c>
      <c r="V1096" s="23">
        <v>44958</v>
      </c>
      <c r="W1096" s="23">
        <v>45275</v>
      </c>
      <c r="X1096" s="53" t="s">
        <v>2114</v>
      </c>
      <c r="Y1096" s="49" t="s">
        <v>87</v>
      </c>
      <c r="Z1096" s="59" t="s">
        <v>100</v>
      </c>
      <c r="AA1096" s="52">
        <v>1</v>
      </c>
      <c r="AB1096" s="23" t="s">
        <v>4245</v>
      </c>
      <c r="AC1096" s="23">
        <v>45278</v>
      </c>
      <c r="AD1096" s="52">
        <v>1</v>
      </c>
      <c r="AE1096" s="23" t="s">
        <v>4246</v>
      </c>
      <c r="AF1096" s="23">
        <v>45278</v>
      </c>
      <c r="AG1096" s="53" t="s">
        <v>79</v>
      </c>
      <c r="AH1096" s="52">
        <v>1</v>
      </c>
      <c r="AI1096" s="52">
        <f t="shared" si="1558"/>
        <v>2.7E-2</v>
      </c>
      <c r="AJ1096" s="52">
        <f t="shared" si="1651"/>
        <v>1</v>
      </c>
      <c r="AK1096" s="52"/>
      <c r="AL1096" s="239" t="str">
        <f t="shared" si="1577"/>
        <v/>
      </c>
      <c r="AM1096" s="239" t="str">
        <f t="shared" si="1578"/>
        <v/>
      </c>
      <c r="AN1096" s="239" t="str">
        <f t="shared" si="1579"/>
        <v/>
      </c>
      <c r="AO1096" s="239" t="str">
        <f t="shared" si="1580"/>
        <v/>
      </c>
      <c r="AP1096" s="239" t="str">
        <f t="shared" si="1581"/>
        <v/>
      </c>
      <c r="AQ1096" s="239" t="str">
        <f t="shared" si="1582"/>
        <v/>
      </c>
      <c r="AR1096" s="239" t="str">
        <f t="shared" si="1583"/>
        <v/>
      </c>
      <c r="AS1096" s="239" t="str">
        <f t="shared" si="1584"/>
        <v/>
      </c>
      <c r="AT1096" s="239" t="str">
        <f t="shared" si="1585"/>
        <v/>
      </c>
      <c r="AU1096" s="239" t="str">
        <f t="shared" si="1559"/>
        <v/>
      </c>
      <c r="AV1096" s="239" t="str">
        <f t="shared" si="1560"/>
        <v/>
      </c>
      <c r="AW1096" s="239" t="str">
        <f t="shared" si="1561"/>
        <v/>
      </c>
      <c r="AX1096" s="239" t="str">
        <f t="shared" si="1562"/>
        <v/>
      </c>
      <c r="AY1096" s="239" t="str">
        <f t="shared" si="1563"/>
        <v/>
      </c>
      <c r="AZ1096" s="239" t="str">
        <f t="shared" si="1564"/>
        <v/>
      </c>
      <c r="BA1096" s="239" t="str">
        <f t="shared" si="1565"/>
        <v/>
      </c>
      <c r="BB1096" s="239" t="str">
        <f t="shared" si="1566"/>
        <v/>
      </c>
      <c r="BC1096" s="239" t="str">
        <f t="shared" si="1567"/>
        <v/>
      </c>
      <c r="BD1096" s="239" t="str">
        <f t="shared" si="1568"/>
        <v/>
      </c>
      <c r="BE1096" s="239" t="str">
        <f t="shared" si="1569"/>
        <v/>
      </c>
      <c r="BF1096" s="239" t="str">
        <f t="shared" si="1570"/>
        <v/>
      </c>
      <c r="BG1096" s="239" t="str">
        <f t="shared" si="1571"/>
        <v/>
      </c>
      <c r="BH1096" s="239" t="str">
        <f t="shared" si="1572"/>
        <v/>
      </c>
      <c r="BI1096" s="239" t="str">
        <f t="shared" si="1573"/>
        <v/>
      </c>
      <c r="BJ1096" s="239" t="str">
        <f t="shared" si="1574"/>
        <v/>
      </c>
      <c r="BK1096" s="239" t="str">
        <f t="shared" si="1575"/>
        <v/>
      </c>
      <c r="BL1096" s="239" t="str">
        <f t="shared" si="1576"/>
        <v/>
      </c>
      <c r="BN1096" s="239" t="str">
        <f t="shared" si="1586"/>
        <v/>
      </c>
      <c r="BO1096" s="239" t="str">
        <f t="shared" si="1587"/>
        <v/>
      </c>
      <c r="BP1096" s="239" t="str">
        <f t="shared" si="1588"/>
        <v/>
      </c>
      <c r="BQ1096" s="239" t="str">
        <f t="shared" si="1589"/>
        <v/>
      </c>
      <c r="BR1096" s="239" t="str">
        <f t="shared" si="1590"/>
        <v/>
      </c>
      <c r="BS1096" s="239" t="str">
        <f t="shared" si="1591"/>
        <v/>
      </c>
      <c r="BT1096" s="239" t="str">
        <f t="shared" si="1592"/>
        <v/>
      </c>
      <c r="BU1096" s="239" t="str">
        <f t="shared" si="1593"/>
        <v/>
      </c>
      <c r="BV1096" s="239" t="str">
        <f t="shared" si="1594"/>
        <v/>
      </c>
      <c r="BW1096" s="239" t="str">
        <f t="shared" si="1595"/>
        <v/>
      </c>
      <c r="BX1096" s="239" t="str">
        <f t="shared" si="1596"/>
        <v/>
      </c>
      <c r="BY1096" s="239" t="str">
        <f t="shared" si="1597"/>
        <v/>
      </c>
      <c r="BZ1096" s="239" t="str">
        <f t="shared" si="1598"/>
        <v/>
      </c>
      <c r="CA1096" s="239" t="str">
        <f t="shared" si="1599"/>
        <v/>
      </c>
      <c r="CB1096" s="239" t="str">
        <f t="shared" si="1600"/>
        <v/>
      </c>
      <c r="CC1096" s="239" t="str">
        <f t="shared" si="1601"/>
        <v/>
      </c>
      <c r="CD1096" s="239" t="str">
        <f t="shared" si="1602"/>
        <v/>
      </c>
      <c r="CE1096" s="239" t="str">
        <f t="shared" si="1603"/>
        <v/>
      </c>
      <c r="CF1096" s="239" t="str">
        <f t="shared" si="1604"/>
        <v/>
      </c>
      <c r="CG1096" s="239" t="str">
        <f t="shared" si="1605"/>
        <v/>
      </c>
      <c r="CH1096" s="239" t="str">
        <f t="shared" si="1606"/>
        <v/>
      </c>
      <c r="CI1096" s="239" t="str">
        <f t="shared" si="1607"/>
        <v/>
      </c>
      <c r="CJ1096" s="239" t="str">
        <f t="shared" si="1608"/>
        <v/>
      </c>
      <c r="CK1096" s="239" t="str">
        <f t="shared" si="1609"/>
        <v/>
      </c>
      <c r="CL1096" s="239" t="str">
        <f t="shared" si="1610"/>
        <v/>
      </c>
      <c r="CM1096" s="239" t="str">
        <f t="shared" si="1611"/>
        <v/>
      </c>
      <c r="CN1096" s="239" t="str">
        <f t="shared" si="1612"/>
        <v/>
      </c>
      <c r="CP1096" s="239" t="str">
        <f t="shared" si="1613"/>
        <v/>
      </c>
      <c r="CQ1096" s="239" t="str">
        <f t="shared" si="1614"/>
        <v/>
      </c>
      <c r="CR1096" s="239" t="str">
        <f t="shared" si="1615"/>
        <v/>
      </c>
      <c r="CS1096" s="239" t="str">
        <f t="shared" si="1616"/>
        <v/>
      </c>
      <c r="CT1096" s="239" t="str">
        <f t="shared" si="1617"/>
        <v/>
      </c>
      <c r="CU1096" s="239" t="str">
        <f t="shared" si="1618"/>
        <v/>
      </c>
      <c r="CV1096" s="239" t="str">
        <f t="shared" si="1619"/>
        <v/>
      </c>
      <c r="CW1096" s="239" t="str">
        <f t="shared" si="1620"/>
        <v/>
      </c>
      <c r="CX1096" s="239" t="str">
        <f t="shared" si="1621"/>
        <v/>
      </c>
      <c r="CY1096" s="239" t="str">
        <f t="shared" si="1622"/>
        <v/>
      </c>
      <c r="CZ1096" s="239" t="str">
        <f t="shared" si="1623"/>
        <v/>
      </c>
      <c r="DA1096" s="239" t="str">
        <f t="shared" si="1624"/>
        <v/>
      </c>
      <c r="DB1096" s="239" t="str">
        <f t="shared" si="1625"/>
        <v/>
      </c>
      <c r="DC1096" s="239" t="str">
        <f t="shared" si="1626"/>
        <v/>
      </c>
      <c r="DD1096" s="239" t="str">
        <f t="shared" si="1627"/>
        <v/>
      </c>
      <c r="DE1096" s="239" t="str">
        <f t="shared" si="1628"/>
        <v/>
      </c>
      <c r="DF1096" s="239" t="str">
        <f t="shared" si="1629"/>
        <v/>
      </c>
      <c r="DG1096" s="239" t="str">
        <f t="shared" si="1630"/>
        <v/>
      </c>
      <c r="DH1096" s="239" t="str">
        <f t="shared" si="1631"/>
        <v/>
      </c>
      <c r="DI1096" s="239" t="str">
        <f t="shared" si="1632"/>
        <v/>
      </c>
      <c r="DJ1096" s="239" t="str">
        <f t="shared" si="1633"/>
        <v/>
      </c>
      <c r="DK1096" s="239" t="str">
        <f t="shared" si="1634"/>
        <v/>
      </c>
      <c r="DL1096" s="239" t="str">
        <f t="shared" si="1635"/>
        <v/>
      </c>
      <c r="DM1096" s="239" t="str">
        <f t="shared" si="1636"/>
        <v/>
      </c>
      <c r="DN1096" s="239" t="str">
        <f t="shared" si="1637"/>
        <v/>
      </c>
      <c r="DO1096" s="239" t="str">
        <f t="shared" si="1638"/>
        <v/>
      </c>
      <c r="DP1096" s="239" t="str">
        <f t="shared" si="1639"/>
        <v/>
      </c>
    </row>
    <row r="1097" spans="1:120" ht="35.25" hidden="1" customHeight="1" x14ac:dyDescent="0.25">
      <c r="A1097" s="53" t="s">
        <v>4511</v>
      </c>
      <c r="B1097" s="53">
        <v>7000</v>
      </c>
      <c r="C1097" s="53" t="s">
        <v>72</v>
      </c>
      <c r="D1097" s="53" t="s">
        <v>4209</v>
      </c>
      <c r="E1097" s="53">
        <v>3</v>
      </c>
      <c r="F1097" s="53" t="s">
        <v>4247</v>
      </c>
      <c r="G1097" s="53" t="str">
        <f t="shared" si="1642"/>
        <v>7000-2</v>
      </c>
      <c r="H1097" s="53" t="s">
        <v>94</v>
      </c>
      <c r="I1097" s="53" t="s">
        <v>76</v>
      </c>
      <c r="J1097" s="53" t="s">
        <v>80</v>
      </c>
      <c r="K1097" s="53" t="s">
        <v>80</v>
      </c>
      <c r="L1097" s="53" t="s">
        <v>80</v>
      </c>
      <c r="M1097" s="53" t="s">
        <v>80</v>
      </c>
      <c r="N1097" s="53" t="s">
        <v>80</v>
      </c>
      <c r="O1097" s="53" t="s">
        <v>80</v>
      </c>
      <c r="P1097" s="53" t="s">
        <v>4248</v>
      </c>
      <c r="Q1097" s="52">
        <v>0.4</v>
      </c>
      <c r="R1097" s="119">
        <f>+Q1097*Q1094</f>
        <v>3.5999999999999997E-2</v>
      </c>
      <c r="S1097" s="53">
        <v>1</v>
      </c>
      <c r="T1097" s="53" t="s">
        <v>84</v>
      </c>
      <c r="U1097" s="53" t="s">
        <v>4249</v>
      </c>
      <c r="V1097" s="23">
        <v>45275</v>
      </c>
      <c r="W1097" s="23">
        <v>45289</v>
      </c>
      <c r="X1097" s="53" t="s">
        <v>2114</v>
      </c>
      <c r="Y1097" s="49" t="s">
        <v>87</v>
      </c>
      <c r="Z1097" s="59" t="s">
        <v>100</v>
      </c>
      <c r="AA1097" s="52">
        <v>1</v>
      </c>
      <c r="AB1097" s="23" t="s">
        <v>4250</v>
      </c>
      <c r="AC1097" s="23">
        <v>45278</v>
      </c>
      <c r="AD1097" s="52">
        <v>1</v>
      </c>
      <c r="AE1097" s="23" t="s">
        <v>4251</v>
      </c>
      <c r="AF1097" s="23">
        <v>45278</v>
      </c>
      <c r="AG1097" s="53" t="s">
        <v>79</v>
      </c>
      <c r="AH1097" s="52">
        <v>1</v>
      </c>
      <c r="AI1097" s="52">
        <f t="shared" ref="AI1097:AI1159" si="1652">+IF(H1097="Producto",AD1097*Q1097,AD1097*R1097)</f>
        <v>3.5999999999999997E-2</v>
      </c>
      <c r="AJ1097" s="52">
        <f t="shared" si="1651"/>
        <v>1</v>
      </c>
      <c r="AK1097" s="52"/>
      <c r="AL1097" s="239" t="str">
        <f t="shared" si="1577"/>
        <v/>
      </c>
      <c r="AM1097" s="239" t="str">
        <f t="shared" si="1578"/>
        <v/>
      </c>
      <c r="AN1097" s="239" t="str">
        <f t="shared" si="1579"/>
        <v/>
      </c>
      <c r="AO1097" s="239" t="str">
        <f t="shared" si="1580"/>
        <v/>
      </c>
      <c r="AP1097" s="239" t="str">
        <f t="shared" si="1581"/>
        <v/>
      </c>
      <c r="AQ1097" s="239" t="str">
        <f t="shared" si="1582"/>
        <v/>
      </c>
      <c r="AR1097" s="239" t="str">
        <f t="shared" si="1583"/>
        <v/>
      </c>
      <c r="AS1097" s="239" t="str">
        <f t="shared" si="1584"/>
        <v/>
      </c>
      <c r="AT1097" s="239" t="str">
        <f t="shared" si="1585"/>
        <v/>
      </c>
      <c r="AU1097" s="239" t="str">
        <f t="shared" ref="AU1097:AU1160" si="1653">IF(AU$8=$C1097,"",IF($H1097="Producto","",IF(ISNUMBER(FIND(AU$8,$X1097,1)),AD1097,"")))</f>
        <v/>
      </c>
      <c r="AV1097" s="239" t="str">
        <f t="shared" ref="AV1097:AV1160" si="1654">IF(AV$8=$C1097,"",IF($H1097="Producto","",IF(ISNUMBER(FIND(AV$8,$X1097,1)),AD1097,"")))</f>
        <v/>
      </c>
      <c r="AW1097" s="239" t="str">
        <f t="shared" ref="AW1097:AW1160" si="1655">IF(AW$8=$C1097,"",IF($H1097="Producto","",IF(ISNUMBER(FIND(AW$8,$X1097,1)),AD1097,"")))</f>
        <v/>
      </c>
      <c r="AX1097" s="239" t="str">
        <f t="shared" ref="AX1097:AX1160" si="1656">IF(AX$8=$C1097,"",IF($H1097="Producto","",IF(ISNUMBER(FIND(AX$8,$X1097,1)),AD1097,"")))</f>
        <v/>
      </c>
      <c r="AY1097" s="239" t="str">
        <f t="shared" ref="AY1097:AY1160" si="1657">IF(AY$8=$C1097,"",IF($H1097="Producto","",IF(ISNUMBER(FIND(AY$8,$X1097,1)),AD1097,"")))</f>
        <v/>
      </c>
      <c r="AZ1097" s="239" t="str">
        <f t="shared" ref="AZ1097:AZ1160" si="1658">IF(AZ$8=$C1097,"",IF($H1097="Producto","",IF(ISNUMBER(FIND(AZ$8,$X1097,1)),AD1097,"")))</f>
        <v/>
      </c>
      <c r="BA1097" s="239" t="str">
        <f t="shared" ref="BA1097:BA1160" si="1659">IF(BA$8=$C1097,"",IF($H1097="Producto","",IF(ISNUMBER(FIND(BA$8,$X1097,1)),AD1097,"")))</f>
        <v/>
      </c>
      <c r="BB1097" s="239" t="str">
        <f t="shared" ref="BB1097:BB1160" si="1660">IF(BB$8=$C1097,"",IF($H1097="Producto","",IF(ISNUMBER(FIND(BB$8,$X1097,1)),AD1097,"")))</f>
        <v/>
      </c>
      <c r="BC1097" s="239" t="str">
        <f t="shared" ref="BC1097:BC1160" si="1661">IF(BC$8=$C1097,"",IF($H1097="Producto","",IF(ISNUMBER(FIND(BC$8,$X1097,1)),AD1097,"")))</f>
        <v/>
      </c>
      <c r="BD1097" s="239" t="str">
        <f t="shared" ref="BD1097:BD1160" si="1662">IF(BD$8=$C1097,"",IF($H1097="Producto","",IF(ISNUMBER(FIND(BD$8,$X1097,1)),AD1097,"")))</f>
        <v/>
      </c>
      <c r="BE1097" s="239" t="str">
        <f t="shared" ref="BE1097:BE1160" si="1663">IF(BE$8=$C1097,"",IF($H1097="Producto","",IF(ISNUMBER(FIND(BE$8,$X1097,1)),AD1097,"")))</f>
        <v/>
      </c>
      <c r="BF1097" s="239" t="str">
        <f t="shared" ref="BF1097:BF1160" si="1664">IF(BF$8=$C1097,"",IF($H1097="Producto","",IF(ISNUMBER(FIND(BF$8,$X1097,1)),AD1097,"")))</f>
        <v/>
      </c>
      <c r="BG1097" s="239" t="str">
        <f t="shared" ref="BG1097:BG1160" si="1665">IF(BG$8=$C1097,"",IF($H1097="Producto","",IF(ISNUMBER(FIND(BG$8,$X1097,1)),AD1097,"")))</f>
        <v/>
      </c>
      <c r="BH1097" s="239" t="str">
        <f t="shared" ref="BH1097:BH1160" si="1666">IF(BH$8=$C1097,"",IF($H1097="Producto","",IF(ISNUMBER(FIND(BH$8,$X1097,1)),AD1097,"")))</f>
        <v/>
      </c>
      <c r="BI1097" s="239" t="str">
        <f t="shared" ref="BI1097:BI1160" si="1667">IF(BI$8=$C1097,"",IF($H1097="Producto","",IF(ISNUMBER(FIND(BI$8,$X1097,1)),AD1097,"")))</f>
        <v/>
      </c>
      <c r="BJ1097" s="239" t="str">
        <f t="shared" ref="BJ1097:BJ1160" si="1668">IF(BJ$8=$C1097,"",IF($H1097="Producto","",IF(ISNUMBER(FIND(BJ$8,$X1097,1)),AD1097,"")))</f>
        <v/>
      </c>
      <c r="BK1097" s="239" t="str">
        <f t="shared" ref="BK1097:BK1160" si="1669">IF(BK$8=$C1097,"",IF($H1097="Producto","",IF(ISNUMBER(FIND(BK$8,$X1097,1)),AD1097,"")))</f>
        <v/>
      </c>
      <c r="BL1097" s="239" t="str">
        <f t="shared" ref="BL1097:BL1160" si="1670">IF(BL$8=$C1097,"",IF($H1097="Producto","",IF(ISNUMBER(FIND(BL$8,$X1097,1)),AD1097,"")))</f>
        <v/>
      </c>
      <c r="BN1097" s="239" t="str">
        <f t="shared" si="1586"/>
        <v/>
      </c>
      <c r="BO1097" s="239" t="str">
        <f t="shared" si="1587"/>
        <v/>
      </c>
      <c r="BP1097" s="239" t="str">
        <f t="shared" si="1588"/>
        <v/>
      </c>
      <c r="BQ1097" s="239" t="str">
        <f t="shared" si="1589"/>
        <v/>
      </c>
      <c r="BR1097" s="239" t="str">
        <f t="shared" si="1590"/>
        <v/>
      </c>
      <c r="BS1097" s="239" t="str">
        <f t="shared" si="1591"/>
        <v/>
      </c>
      <c r="BT1097" s="239" t="str">
        <f t="shared" si="1592"/>
        <v/>
      </c>
      <c r="BU1097" s="239" t="str">
        <f t="shared" si="1593"/>
        <v/>
      </c>
      <c r="BV1097" s="239" t="str">
        <f t="shared" si="1594"/>
        <v/>
      </c>
      <c r="BW1097" s="239" t="str">
        <f t="shared" si="1595"/>
        <v/>
      </c>
      <c r="BX1097" s="239" t="str">
        <f t="shared" si="1596"/>
        <v/>
      </c>
      <c r="BY1097" s="239" t="str">
        <f t="shared" si="1597"/>
        <v/>
      </c>
      <c r="BZ1097" s="239" t="str">
        <f t="shared" si="1598"/>
        <v/>
      </c>
      <c r="CA1097" s="239" t="str">
        <f t="shared" si="1599"/>
        <v/>
      </c>
      <c r="CB1097" s="239" t="str">
        <f t="shared" si="1600"/>
        <v/>
      </c>
      <c r="CC1097" s="239" t="str">
        <f t="shared" si="1601"/>
        <v/>
      </c>
      <c r="CD1097" s="239" t="str">
        <f t="shared" si="1602"/>
        <v/>
      </c>
      <c r="CE1097" s="239" t="str">
        <f t="shared" si="1603"/>
        <v/>
      </c>
      <c r="CF1097" s="239" t="str">
        <f t="shared" si="1604"/>
        <v/>
      </c>
      <c r="CG1097" s="239" t="str">
        <f t="shared" si="1605"/>
        <v/>
      </c>
      <c r="CH1097" s="239" t="str">
        <f t="shared" si="1606"/>
        <v/>
      </c>
      <c r="CI1097" s="239" t="str">
        <f t="shared" si="1607"/>
        <v/>
      </c>
      <c r="CJ1097" s="239" t="str">
        <f t="shared" si="1608"/>
        <v/>
      </c>
      <c r="CK1097" s="239" t="str">
        <f t="shared" si="1609"/>
        <v/>
      </c>
      <c r="CL1097" s="239" t="str">
        <f t="shared" si="1610"/>
        <v/>
      </c>
      <c r="CM1097" s="239" t="str">
        <f t="shared" si="1611"/>
        <v/>
      </c>
      <c r="CN1097" s="239" t="str">
        <f t="shared" si="1612"/>
        <v/>
      </c>
      <c r="CP1097" s="239" t="str">
        <f t="shared" si="1613"/>
        <v/>
      </c>
      <c r="CQ1097" s="239" t="str">
        <f t="shared" si="1614"/>
        <v/>
      </c>
      <c r="CR1097" s="239" t="str">
        <f t="shared" si="1615"/>
        <v/>
      </c>
      <c r="CS1097" s="239" t="str">
        <f t="shared" si="1616"/>
        <v/>
      </c>
      <c r="CT1097" s="239" t="str">
        <f t="shared" si="1617"/>
        <v/>
      </c>
      <c r="CU1097" s="239" t="str">
        <f t="shared" si="1618"/>
        <v/>
      </c>
      <c r="CV1097" s="239" t="str">
        <f t="shared" si="1619"/>
        <v/>
      </c>
      <c r="CW1097" s="239" t="str">
        <f t="shared" si="1620"/>
        <v/>
      </c>
      <c r="CX1097" s="239" t="str">
        <f t="shared" si="1621"/>
        <v/>
      </c>
      <c r="CY1097" s="239" t="str">
        <f t="shared" si="1622"/>
        <v/>
      </c>
      <c r="CZ1097" s="239" t="str">
        <f t="shared" si="1623"/>
        <v/>
      </c>
      <c r="DA1097" s="239" t="str">
        <f t="shared" si="1624"/>
        <v/>
      </c>
      <c r="DB1097" s="239" t="str">
        <f t="shared" si="1625"/>
        <v/>
      </c>
      <c r="DC1097" s="239" t="str">
        <f t="shared" si="1626"/>
        <v/>
      </c>
      <c r="DD1097" s="239" t="str">
        <f t="shared" si="1627"/>
        <v/>
      </c>
      <c r="DE1097" s="239" t="str">
        <f t="shared" si="1628"/>
        <v/>
      </c>
      <c r="DF1097" s="239" t="str">
        <f t="shared" si="1629"/>
        <v/>
      </c>
      <c r="DG1097" s="239" t="str">
        <f t="shared" si="1630"/>
        <v/>
      </c>
      <c r="DH1097" s="239" t="str">
        <f t="shared" si="1631"/>
        <v/>
      </c>
      <c r="DI1097" s="239" t="str">
        <f t="shared" si="1632"/>
        <v/>
      </c>
      <c r="DJ1097" s="239" t="str">
        <f t="shared" si="1633"/>
        <v/>
      </c>
      <c r="DK1097" s="239" t="str">
        <f t="shared" si="1634"/>
        <v/>
      </c>
      <c r="DL1097" s="239" t="str">
        <f t="shared" si="1635"/>
        <v/>
      </c>
      <c r="DM1097" s="239" t="str">
        <f t="shared" si="1636"/>
        <v/>
      </c>
      <c r="DN1097" s="239" t="str">
        <f t="shared" si="1637"/>
        <v/>
      </c>
      <c r="DO1097" s="239" t="str">
        <f t="shared" si="1638"/>
        <v/>
      </c>
      <c r="DP1097" s="239" t="str">
        <f t="shared" si="1639"/>
        <v/>
      </c>
    </row>
    <row r="1098" spans="1:120" ht="35.25" hidden="1" customHeight="1" x14ac:dyDescent="0.25">
      <c r="A1098" s="49" t="s">
        <v>4511</v>
      </c>
      <c r="B1098" s="49">
        <v>7000</v>
      </c>
      <c r="C1098" s="49" t="s">
        <v>72</v>
      </c>
      <c r="D1098" s="49" t="s">
        <v>4209</v>
      </c>
      <c r="E1098" s="49">
        <v>3</v>
      </c>
      <c r="F1098" s="49" t="s">
        <v>4252</v>
      </c>
      <c r="G1098" s="49" t="str">
        <f t="shared" si="1642"/>
        <v>7000-3</v>
      </c>
      <c r="H1098" s="49" t="s">
        <v>75</v>
      </c>
      <c r="I1098" s="49" t="s">
        <v>76</v>
      </c>
      <c r="J1098" s="49" t="s">
        <v>733</v>
      </c>
      <c r="K1098" s="49" t="s">
        <v>931</v>
      </c>
      <c r="L1098" s="49" t="s">
        <v>125</v>
      </c>
      <c r="M1098" s="49" t="s">
        <v>4211</v>
      </c>
      <c r="N1098" s="49" t="s">
        <v>567</v>
      </c>
      <c r="O1098" s="49" t="s">
        <v>4212</v>
      </c>
      <c r="P1098" s="49" t="s">
        <v>4253</v>
      </c>
      <c r="Q1098" s="50">
        <v>0.09</v>
      </c>
      <c r="R1098" s="50"/>
      <c r="S1098" s="49">
        <v>1</v>
      </c>
      <c r="T1098" s="49" t="s">
        <v>84</v>
      </c>
      <c r="U1098" s="49" t="s">
        <v>4254</v>
      </c>
      <c r="V1098" s="51">
        <v>44958</v>
      </c>
      <c r="W1098" s="51">
        <v>45289</v>
      </c>
      <c r="X1098" s="49" t="s">
        <v>2114</v>
      </c>
      <c r="Y1098" s="49" t="s">
        <v>87</v>
      </c>
      <c r="Z1098" s="59" t="s">
        <v>100</v>
      </c>
      <c r="AA1098" s="52">
        <v>1</v>
      </c>
      <c r="AB1098" s="23" t="s">
        <v>4255</v>
      </c>
      <c r="AC1098" s="23">
        <v>45289</v>
      </c>
      <c r="AD1098" s="52">
        <v>1</v>
      </c>
      <c r="AE1098" s="23" t="s">
        <v>4256</v>
      </c>
      <c r="AF1098" s="23">
        <v>45289</v>
      </c>
      <c r="AG1098" s="53" t="s">
        <v>79</v>
      </c>
      <c r="AH1098" s="52" t="s">
        <v>92</v>
      </c>
      <c r="AI1098" s="52">
        <f t="shared" si="1652"/>
        <v>0.09</v>
      </c>
      <c r="AJ1098" s="52"/>
      <c r="AK1098" s="52"/>
      <c r="AL1098" s="239" t="str">
        <f t="shared" ref="AL1098:AL1129" si="1671">IF(AL$8=$C1098,"",IF($H1098="Producto","",IF(ISNUMBER(FIND(AL$8,$X1098,1)),AD1098,"")))</f>
        <v/>
      </c>
      <c r="AM1098" s="239" t="str">
        <f t="shared" ref="AM1098:AM1129" si="1672">IF(AM$8=$C1098,"",IF($H1098="Producto","",IF(ISNUMBER(FIND(AM$8,$X1098,1)),AD1098,"")))</f>
        <v/>
      </c>
      <c r="AN1098" s="239" t="str">
        <f t="shared" ref="AN1098:AN1129" si="1673">IF(AN$8=$C1098,"",IF($H1098="Producto","",IF(ISNUMBER(FIND(AN$8,$X1098,1)),AD1098,"")))</f>
        <v/>
      </c>
      <c r="AO1098" s="239" t="str">
        <f t="shared" ref="AO1098:AO1129" si="1674">IF(AO$8=$C1098,"",IF($H1098="Producto","",IF(ISNUMBER(FIND(AO$8,$X1098,1)),AD1098,"")))</f>
        <v/>
      </c>
      <c r="AP1098" s="239" t="str">
        <f t="shared" ref="AP1098:AP1129" si="1675">IF(AP$8=$C1098,"",IF($H1098="Producto","",IF(ISNUMBER(FIND(AP$8,$X1098,1)),AD1098,"")))</f>
        <v/>
      </c>
      <c r="AQ1098" s="239" t="str">
        <f t="shared" ref="AQ1098:AQ1129" si="1676">IF(AQ$8=$C1098,"",IF($H1098="Producto","",IF(ISNUMBER(FIND(AQ$8,$X1098,1)),AD1098,"")))</f>
        <v/>
      </c>
      <c r="AR1098" s="239" t="str">
        <f t="shared" ref="AR1098:AR1129" si="1677">IF(AR$8=$C1098,"",IF($H1098="Producto","",IF(ISNUMBER(FIND(AR$8,$X1098,1)),AD1098,"")))</f>
        <v/>
      </c>
      <c r="AS1098" s="239" t="str">
        <f t="shared" ref="AS1098:AS1129" si="1678">IF(AS$8=$C1098,"",IF($H1098="Producto","",IF(ISNUMBER(FIND(AS$8,$X1098,1)),AD1098,"")))</f>
        <v/>
      </c>
      <c r="AT1098" s="239" t="str">
        <f t="shared" ref="AT1098:AT1129" si="1679">IF(AT$8=$C1098,"",IF($H1098="Producto","",IF(ISNUMBER(FIND(AT$8,$X1098,1)),AD1098,"")))</f>
        <v/>
      </c>
      <c r="AU1098" s="239" t="str">
        <f t="shared" si="1653"/>
        <v/>
      </c>
      <c r="AV1098" s="239" t="str">
        <f t="shared" si="1654"/>
        <v/>
      </c>
      <c r="AW1098" s="239" t="str">
        <f t="shared" si="1655"/>
        <v/>
      </c>
      <c r="AX1098" s="239" t="str">
        <f t="shared" si="1656"/>
        <v/>
      </c>
      <c r="AY1098" s="239" t="str">
        <f t="shared" si="1657"/>
        <v/>
      </c>
      <c r="AZ1098" s="239" t="str">
        <f t="shared" si="1658"/>
        <v/>
      </c>
      <c r="BA1098" s="239" t="str">
        <f t="shared" si="1659"/>
        <v/>
      </c>
      <c r="BB1098" s="239" t="str">
        <f t="shared" si="1660"/>
        <v/>
      </c>
      <c r="BC1098" s="239" t="str">
        <f t="shared" si="1661"/>
        <v/>
      </c>
      <c r="BD1098" s="239" t="str">
        <f t="shared" si="1662"/>
        <v/>
      </c>
      <c r="BE1098" s="239" t="str">
        <f t="shared" si="1663"/>
        <v/>
      </c>
      <c r="BF1098" s="239" t="str">
        <f t="shared" si="1664"/>
        <v/>
      </c>
      <c r="BG1098" s="239" t="str">
        <f t="shared" si="1665"/>
        <v/>
      </c>
      <c r="BH1098" s="239" t="str">
        <f t="shared" si="1666"/>
        <v/>
      </c>
      <c r="BI1098" s="239" t="str">
        <f t="shared" si="1667"/>
        <v/>
      </c>
      <c r="BJ1098" s="239" t="str">
        <f t="shared" si="1668"/>
        <v/>
      </c>
      <c r="BK1098" s="239" t="str">
        <f t="shared" si="1669"/>
        <v/>
      </c>
      <c r="BL1098" s="239" t="str">
        <f t="shared" si="1670"/>
        <v/>
      </c>
      <c r="BN1098" s="239" t="str">
        <f t="shared" ref="BN1098:BN1160" si="1680">IF(AL$8=$C1098,"",IF($H1098="Producto","",IF(ISNUMBER(FIND(AL$8,$X1098,1)),AH1098,"")))</f>
        <v/>
      </c>
      <c r="BO1098" s="239" t="str">
        <f t="shared" ref="BO1098:BO1160" si="1681">IF(AM$8=$C1098,"",IF($H1098="Producto","",IF(ISNUMBER(FIND(AM$8,$X1098,1)),AH1098,"")))</f>
        <v/>
      </c>
      <c r="BP1098" s="239" t="str">
        <f t="shared" ref="BP1098:BP1160" si="1682">IF(AN$8=$C1098,"",IF($H1098="Producto","",IF(ISNUMBER(FIND(AN$8,$X1098,1)),AH1098,"")))</f>
        <v/>
      </c>
      <c r="BQ1098" s="239" t="str">
        <f t="shared" ref="BQ1098:BQ1160" si="1683">IF(AO$8=$C1098,"",IF($H1098="Producto","",IF(ISNUMBER(FIND(AO$8,$X1098,1)),AH1098,"")))</f>
        <v/>
      </c>
      <c r="BR1098" s="239" t="str">
        <f t="shared" ref="BR1098:BR1160" si="1684">IF(AP$8=$C1098,"",IF($H1098="Producto","",IF(ISNUMBER(FIND(AP$8,$X1098,1)),AH1098,"")))</f>
        <v/>
      </c>
      <c r="BS1098" s="239" t="str">
        <f t="shared" ref="BS1098:BS1160" si="1685">IF(AQ$8=$C1098,"",IF($H1098="Producto","",IF(ISNUMBER(FIND(AQ$8,$X1098,1)),AH1098,"")))</f>
        <v/>
      </c>
      <c r="BT1098" s="239" t="str">
        <f t="shared" ref="BT1098:BT1160" si="1686">IF(AR$8=$C1098,"",IF($H1098="Producto","",IF(ISNUMBER(FIND(AR$8,$X1098,1)),AH1098,"")))</f>
        <v/>
      </c>
      <c r="BU1098" s="239" t="str">
        <f t="shared" ref="BU1098:BU1160" si="1687">IF(AS$8=$C1098,"",IF($H1098="Producto","",IF(ISNUMBER(FIND(AS$8,$X1098,1)),AH1098,"")))</f>
        <v/>
      </c>
      <c r="BV1098" s="239" t="str">
        <f t="shared" ref="BV1098:BV1160" si="1688">IF(AT$8=$C1098,"",IF($H1098="Producto","",IF(ISNUMBER(FIND(AT$8,$X1098,1)),AH1098,"")))</f>
        <v/>
      </c>
      <c r="BW1098" s="239" t="str">
        <f t="shared" ref="BW1098:BW1160" si="1689">IF(AU$8=$C1098,"",IF($H1098="Producto","",IF(ISNUMBER(FIND(AU$8,$X1098,1)),AH1098,"")))</f>
        <v/>
      </c>
      <c r="BX1098" s="239" t="str">
        <f t="shared" ref="BX1098:BX1160" si="1690">IF(AV$8=$C1098,"",IF($H1098="Producto","",IF(ISNUMBER(FIND(AV$8,$X1098,1)),AH1098,"")))</f>
        <v/>
      </c>
      <c r="BY1098" s="239" t="str">
        <f t="shared" ref="BY1098:BY1160" si="1691">IF(AW$8=$C1098,"",IF($H1098="Producto","",IF(ISNUMBER(FIND(AW$8,$X1098,1)),AH1098,"")))</f>
        <v/>
      </c>
      <c r="BZ1098" s="239" t="str">
        <f t="shared" ref="BZ1098:BZ1160" si="1692">IF(AX$8=$C1098,"",IF($H1098="Producto","",IF(ISNUMBER(FIND(AX$8,$X1098,1)),AH1098,"")))</f>
        <v/>
      </c>
      <c r="CA1098" s="239" t="str">
        <f t="shared" ref="CA1098:CA1160" si="1693">IF(AY$8=$C1098,"",IF($H1098="Producto","",IF(ISNUMBER(FIND(AY$8,$X1098,1)),AH1098,"")))</f>
        <v/>
      </c>
      <c r="CB1098" s="239" t="str">
        <f t="shared" ref="CB1098:CB1160" si="1694">IF(AZ$8=$C1098,"",IF($H1098="Producto","",IF(ISNUMBER(FIND(AZ$8,$X1098,1)),AH1098,"")))</f>
        <v/>
      </c>
      <c r="CC1098" s="239" t="str">
        <f t="shared" ref="CC1098:CC1160" si="1695">IF(BA$8=$C1098,"",IF($H1098="Producto","",IF(ISNUMBER(FIND(BA$8,$X1098,1)),AH1098,"")))</f>
        <v/>
      </c>
      <c r="CD1098" s="239" t="str">
        <f t="shared" ref="CD1098:CD1160" si="1696">IF(BB$8=$C1098,"",IF($H1098="Producto","",IF(ISNUMBER(FIND(BB$8,$X1098,1)),AH1098,"")))</f>
        <v/>
      </c>
      <c r="CE1098" s="239" t="str">
        <f t="shared" ref="CE1098:CE1160" si="1697">IF(BC$8=$C1098,"",IF($H1098="Producto","",IF(ISNUMBER(FIND(BC$8,$X1098,1)),AH1098,"")))</f>
        <v/>
      </c>
      <c r="CF1098" s="239" t="str">
        <f t="shared" ref="CF1098:CF1160" si="1698">IF(BD$8=$C1098,"",IF($H1098="Producto","",IF(ISNUMBER(FIND(BD$8,$X1098,1)),AH1098,"")))</f>
        <v/>
      </c>
      <c r="CG1098" s="239" t="str">
        <f t="shared" ref="CG1098:CG1160" si="1699">IF(BE$8=$C1098,"",IF($H1098="Producto","",IF(ISNUMBER(FIND(BE$8,$X1098,1)),AH1098,"")))</f>
        <v/>
      </c>
      <c r="CH1098" s="239" t="str">
        <f t="shared" ref="CH1098:CH1160" si="1700">IF(BF$8=$C1098,"",IF($H1098="Producto","",IF(ISNUMBER(FIND(BF$8,$X1098,1)),AH1098,"")))</f>
        <v/>
      </c>
      <c r="CI1098" s="239" t="str">
        <f t="shared" ref="CI1098:CI1160" si="1701">IF(BG$8=$C1098,"",IF($H1098="Producto","",IF(ISNUMBER(FIND(BG$8,$X1098,1)),AH1098,"")))</f>
        <v/>
      </c>
      <c r="CJ1098" s="239" t="str">
        <f t="shared" ref="CJ1098:CJ1160" si="1702">IF(BH$8=$C1098,"",IF($H1098="Producto","",IF(ISNUMBER(FIND(BH$8,$X1098,1)),AH1098,"")))</f>
        <v/>
      </c>
      <c r="CK1098" s="239" t="str">
        <f t="shared" ref="CK1098:CK1160" si="1703">IF(BI$8=$C1098,"",IF($H1098="Producto","",IF(ISNUMBER(FIND(BI$8,$X1098,1)),AH1098,"")))</f>
        <v/>
      </c>
      <c r="CL1098" s="239" t="str">
        <f t="shared" ref="CL1098:CL1160" si="1704">IF(BJ$8=$C1098,"",IF($H1098="Producto","",IF(ISNUMBER(FIND(BJ$8,$X1098,1)),AH1098,"")))</f>
        <v/>
      </c>
      <c r="CM1098" s="239" t="str">
        <f t="shared" ref="CM1098:CM1160" si="1705">IF(BK$8=$C1098,"",IF($H1098="Producto","",IF(ISNUMBER(FIND(BK$8,$X1098,1)),AH1098,"")))</f>
        <v/>
      </c>
      <c r="CN1098" s="239" t="str">
        <f t="shared" ref="CN1098:CN1160" si="1706">IF(BL$8=$C1098,"",IF($H1098="Producto","",IF(ISNUMBER(FIND(BL$8,$X1098,1)),AH1098,"")))</f>
        <v/>
      </c>
      <c r="CP1098" s="239" t="str">
        <f t="shared" ref="CP1098:CP1160" si="1707">IF(AL$8=$C1098,"",IF($H1098="Producto","",IF(ISNUMBER(FIND(AL$8,$X1098,1)),$Y1098,"")))</f>
        <v/>
      </c>
      <c r="CQ1098" s="239" t="str">
        <f t="shared" ref="CQ1098:CQ1160" si="1708">IF(AM$8=$C1098,"",IF($H1098="Producto","",IF(ISNUMBER(FIND(AM$8,$X1098,1)),$Y1098,"")))</f>
        <v/>
      </c>
      <c r="CR1098" s="239" t="str">
        <f t="shared" ref="CR1098:CR1160" si="1709">IF(AN$8=$C1098,"",IF($H1098="Producto","",IF(ISNUMBER(FIND(AN$8,$X1098,1)),$Y1098,"")))</f>
        <v/>
      </c>
      <c r="CS1098" s="239" t="str">
        <f t="shared" ref="CS1098:CS1160" si="1710">IF(AO$8=$C1098,"",IF($H1098="Producto","",IF(ISNUMBER(FIND(AO$8,$X1098,1)),$Y1098,"")))</f>
        <v/>
      </c>
      <c r="CT1098" s="239" t="str">
        <f t="shared" ref="CT1098:CT1160" si="1711">IF(AP$8=$C1098,"",IF($H1098="Producto","",IF(ISNUMBER(FIND(AP$8,$X1098,1)),$Y1098,"")))</f>
        <v/>
      </c>
      <c r="CU1098" s="239" t="str">
        <f t="shared" ref="CU1098:CU1160" si="1712">IF(AQ$8=$C1098,"",IF($H1098="Producto","",IF(ISNUMBER(FIND(AQ$8,$X1098,1)),$Y1098,"")))</f>
        <v/>
      </c>
      <c r="CV1098" s="239" t="str">
        <f t="shared" ref="CV1098:CV1160" si="1713">IF(AR$8=$C1098,"",IF($H1098="Producto","",IF(ISNUMBER(FIND(AR$8,$X1098,1)),$Y1098,"")))</f>
        <v/>
      </c>
      <c r="CW1098" s="239" t="str">
        <f t="shared" ref="CW1098:CW1160" si="1714">IF(AS$8=$C1098,"",IF($H1098="Producto","",IF(ISNUMBER(FIND(AS$8,$X1098,1)),$Y1098,"")))</f>
        <v/>
      </c>
      <c r="CX1098" s="239" t="str">
        <f t="shared" ref="CX1098:CX1160" si="1715">IF(AT$8=$C1098,"",IF($H1098="Producto","",IF(ISNUMBER(FIND(AT$8,$X1098,1)),$Y1098,"")))</f>
        <v/>
      </c>
      <c r="CY1098" s="239" t="str">
        <f t="shared" ref="CY1098:CY1160" si="1716">IF(AU$8=$C1098,"",IF($H1098="Producto","",IF(ISNUMBER(FIND(AU$8,$X1098,1)),$Y1098,"")))</f>
        <v/>
      </c>
      <c r="CZ1098" s="239" t="str">
        <f t="shared" ref="CZ1098:CZ1160" si="1717">IF(AV$8=$C1098,"",IF($H1098="Producto","",IF(ISNUMBER(FIND(AV$8,$X1098,1)),$Y1098,"")))</f>
        <v/>
      </c>
      <c r="DA1098" s="239" t="str">
        <f t="shared" ref="DA1098:DA1160" si="1718">IF(AW$8=$C1098,"",IF($H1098="Producto","",IF(ISNUMBER(FIND(AW$8,$X1098,1)),$Y1098,"")))</f>
        <v/>
      </c>
      <c r="DB1098" s="239" t="str">
        <f t="shared" ref="DB1098:DB1160" si="1719">IF(AX$8=$C1098,"",IF($H1098="Producto","",IF(ISNUMBER(FIND(AX$8,$X1098,1)),$Y1098,"")))</f>
        <v/>
      </c>
      <c r="DC1098" s="239" t="str">
        <f t="shared" ref="DC1098:DC1160" si="1720">IF(AY$8=$C1098,"",IF($H1098="Producto","",IF(ISNUMBER(FIND(AY$8,$X1098,1)),$Y1098,"")))</f>
        <v/>
      </c>
      <c r="DD1098" s="239" t="str">
        <f t="shared" ref="DD1098:DD1160" si="1721">IF(AZ$8=$C1098,"",IF($H1098="Producto","",IF(ISNUMBER(FIND(AZ$8,$X1098,1)),$Y1098,"")))</f>
        <v/>
      </c>
      <c r="DE1098" s="239" t="str">
        <f t="shared" ref="DE1098:DE1160" si="1722">IF(BA$8=$C1098,"",IF($H1098="Producto","",IF(ISNUMBER(FIND(BA$8,$X1098,1)),$Y1098,"")))</f>
        <v/>
      </c>
      <c r="DF1098" s="239" t="str">
        <f t="shared" ref="DF1098:DF1160" si="1723">IF(BB$8=$C1098,"",IF($H1098="Producto","",IF(ISNUMBER(FIND(BB$8,$X1098,1)),$Y1098,"")))</f>
        <v/>
      </c>
      <c r="DG1098" s="239" t="str">
        <f t="shared" ref="DG1098:DG1160" si="1724">IF(BC$8=$C1098,"",IF($H1098="Producto","",IF(ISNUMBER(FIND(BC$8,$X1098,1)),$Y1098,"")))</f>
        <v/>
      </c>
      <c r="DH1098" s="239" t="str">
        <f t="shared" ref="DH1098:DH1160" si="1725">IF(BD$8=$C1098,"",IF($H1098="Producto","",IF(ISNUMBER(FIND(BD$8,$X1098,1)),$Y1098,"")))</f>
        <v/>
      </c>
      <c r="DI1098" s="239" t="str">
        <f t="shared" ref="DI1098:DI1160" si="1726">IF(BE$8=$C1098,"",IF($H1098="Producto","",IF(ISNUMBER(FIND(BE$8,$X1098,1)),$Y1098,"")))</f>
        <v/>
      </c>
      <c r="DJ1098" s="239" t="str">
        <f t="shared" ref="DJ1098:DJ1160" si="1727">IF(BF$8=$C1098,"",IF($H1098="Producto","",IF(ISNUMBER(FIND(BF$8,$X1098,1)),$Y1098,"")))</f>
        <v/>
      </c>
      <c r="DK1098" s="239" t="str">
        <f t="shared" ref="DK1098:DK1160" si="1728">IF(BG$8=$C1098,"",IF($H1098="Producto","",IF(ISNUMBER(FIND(BG$8,$X1098,1)),$Y1098,"")))</f>
        <v/>
      </c>
      <c r="DL1098" s="239" t="str">
        <f t="shared" ref="DL1098:DL1160" si="1729">IF(BH$8=$C1098,"",IF($H1098="Producto","",IF(ISNUMBER(FIND(BH$8,$X1098,1)),$Y1098,"")))</f>
        <v/>
      </c>
      <c r="DM1098" s="239" t="str">
        <f t="shared" ref="DM1098:DM1160" si="1730">IF(BI$8=$C1098,"",IF($H1098="Producto","",IF(ISNUMBER(FIND(BI$8,$X1098,1)),$Y1098,"")))</f>
        <v/>
      </c>
      <c r="DN1098" s="239" t="str">
        <f t="shared" ref="DN1098:DN1160" si="1731">IF(BJ$8=$C1098,"",IF($H1098="Producto","",IF(ISNUMBER(FIND(BJ$8,$X1098,1)),$Y1098,"")))</f>
        <v/>
      </c>
      <c r="DO1098" s="239" t="str">
        <f t="shared" ref="DO1098:DO1160" si="1732">IF(BK$8=$C1098,"",IF($H1098="Producto","",IF(ISNUMBER(FIND(BK$8,$X1098,1)),$Y1098,"")))</f>
        <v/>
      </c>
      <c r="DP1098" s="239" t="str">
        <f t="shared" ref="DP1098:DP1160" si="1733">IF(BL$8=$C1098,"",IF($H1098="Producto","",IF(ISNUMBER(FIND(BL$8,$X1098,1)),$Y1098,"")))</f>
        <v/>
      </c>
    </row>
    <row r="1099" spans="1:120" ht="35.25" hidden="1" customHeight="1" x14ac:dyDescent="0.25">
      <c r="A1099" s="53" t="s">
        <v>4511</v>
      </c>
      <c r="B1099" s="53">
        <v>7000</v>
      </c>
      <c r="C1099" s="53" t="s">
        <v>72</v>
      </c>
      <c r="D1099" s="53" t="s">
        <v>4209</v>
      </c>
      <c r="E1099" s="53">
        <v>3</v>
      </c>
      <c r="F1099" s="53" t="s">
        <v>4257</v>
      </c>
      <c r="G1099" s="53" t="str">
        <f t="shared" si="1642"/>
        <v>7000-3</v>
      </c>
      <c r="H1099" s="53" t="s">
        <v>94</v>
      </c>
      <c r="I1099" s="53" t="s">
        <v>76</v>
      </c>
      <c r="J1099" s="53" t="s">
        <v>80</v>
      </c>
      <c r="K1099" s="53" t="s">
        <v>80</v>
      </c>
      <c r="L1099" s="53" t="s">
        <v>80</v>
      </c>
      <c r="M1099" s="53" t="s">
        <v>80</v>
      </c>
      <c r="N1099" s="53" t="s">
        <v>80</v>
      </c>
      <c r="O1099" s="53" t="s">
        <v>80</v>
      </c>
      <c r="P1099" s="53" t="s">
        <v>4258</v>
      </c>
      <c r="Q1099" s="52">
        <v>0.3</v>
      </c>
      <c r="R1099" s="119">
        <f>+Q1099*Q1098</f>
        <v>2.7E-2</v>
      </c>
      <c r="S1099" s="53">
        <v>1</v>
      </c>
      <c r="T1099" s="53" t="s">
        <v>84</v>
      </c>
      <c r="U1099" s="53" t="s">
        <v>4259</v>
      </c>
      <c r="V1099" s="23">
        <v>44958</v>
      </c>
      <c r="W1099" s="23">
        <v>45138</v>
      </c>
      <c r="X1099" s="53" t="s">
        <v>2114</v>
      </c>
      <c r="Y1099" s="49" t="s">
        <v>202</v>
      </c>
      <c r="Z1099" s="59" t="s">
        <v>100</v>
      </c>
      <c r="AA1099" s="60">
        <v>1</v>
      </c>
      <c r="AB1099" s="60" t="s">
        <v>4260</v>
      </c>
      <c r="AC1099" s="69">
        <v>45083</v>
      </c>
      <c r="AD1099" s="60">
        <v>1</v>
      </c>
      <c r="AE1099" s="60" t="s">
        <v>4261</v>
      </c>
      <c r="AF1099" s="69">
        <v>45083</v>
      </c>
      <c r="AG1099" s="60" t="s">
        <v>79</v>
      </c>
      <c r="AH1099" s="60">
        <v>1</v>
      </c>
      <c r="AI1099" s="52">
        <f t="shared" si="1652"/>
        <v>2.7E-2</v>
      </c>
      <c r="AJ1099" s="52">
        <f t="shared" ref="AJ1099:AJ1101" si="1734">+AI1099/R1099</f>
        <v>1</v>
      </c>
      <c r="AK1099" s="52"/>
      <c r="AL1099" s="239" t="str">
        <f t="shared" si="1671"/>
        <v/>
      </c>
      <c r="AM1099" s="239" t="str">
        <f t="shared" si="1672"/>
        <v/>
      </c>
      <c r="AN1099" s="239" t="str">
        <f t="shared" si="1673"/>
        <v/>
      </c>
      <c r="AO1099" s="239" t="str">
        <f t="shared" si="1674"/>
        <v/>
      </c>
      <c r="AP1099" s="239" t="str">
        <f t="shared" si="1675"/>
        <v/>
      </c>
      <c r="AQ1099" s="239" t="str">
        <f t="shared" si="1676"/>
        <v/>
      </c>
      <c r="AR1099" s="239" t="str">
        <f t="shared" si="1677"/>
        <v/>
      </c>
      <c r="AS1099" s="239" t="str">
        <f t="shared" si="1678"/>
        <v/>
      </c>
      <c r="AT1099" s="239" t="str">
        <f t="shared" si="1679"/>
        <v/>
      </c>
      <c r="AU1099" s="239" t="str">
        <f t="shared" si="1653"/>
        <v/>
      </c>
      <c r="AV1099" s="239" t="str">
        <f t="shared" si="1654"/>
        <v/>
      </c>
      <c r="AW1099" s="239" t="str">
        <f t="shared" si="1655"/>
        <v/>
      </c>
      <c r="AX1099" s="239" t="str">
        <f t="shared" si="1656"/>
        <v/>
      </c>
      <c r="AY1099" s="239" t="str">
        <f t="shared" si="1657"/>
        <v/>
      </c>
      <c r="AZ1099" s="239" t="str">
        <f t="shared" si="1658"/>
        <v/>
      </c>
      <c r="BA1099" s="239" t="str">
        <f t="shared" si="1659"/>
        <v/>
      </c>
      <c r="BB1099" s="239" t="str">
        <f t="shared" si="1660"/>
        <v/>
      </c>
      <c r="BC1099" s="239" t="str">
        <f t="shared" si="1661"/>
        <v/>
      </c>
      <c r="BD1099" s="239" t="str">
        <f t="shared" si="1662"/>
        <v/>
      </c>
      <c r="BE1099" s="239" t="str">
        <f t="shared" si="1663"/>
        <v/>
      </c>
      <c r="BF1099" s="239" t="str">
        <f t="shared" si="1664"/>
        <v/>
      </c>
      <c r="BG1099" s="239" t="str">
        <f t="shared" si="1665"/>
        <v/>
      </c>
      <c r="BH1099" s="239" t="str">
        <f t="shared" si="1666"/>
        <v/>
      </c>
      <c r="BI1099" s="239" t="str">
        <f t="shared" si="1667"/>
        <v/>
      </c>
      <c r="BJ1099" s="239" t="str">
        <f t="shared" si="1668"/>
        <v/>
      </c>
      <c r="BK1099" s="239" t="str">
        <f t="shared" si="1669"/>
        <v/>
      </c>
      <c r="BL1099" s="239" t="str">
        <f t="shared" si="1670"/>
        <v/>
      </c>
      <c r="BN1099" s="239" t="str">
        <f t="shared" si="1680"/>
        <v/>
      </c>
      <c r="BO1099" s="239" t="str">
        <f t="shared" si="1681"/>
        <v/>
      </c>
      <c r="BP1099" s="239" t="str">
        <f t="shared" si="1682"/>
        <v/>
      </c>
      <c r="BQ1099" s="239" t="str">
        <f t="shared" si="1683"/>
        <v/>
      </c>
      <c r="BR1099" s="239" t="str">
        <f t="shared" si="1684"/>
        <v/>
      </c>
      <c r="BS1099" s="239" t="str">
        <f t="shared" si="1685"/>
        <v/>
      </c>
      <c r="BT1099" s="239" t="str">
        <f t="shared" si="1686"/>
        <v/>
      </c>
      <c r="BU1099" s="239" t="str">
        <f t="shared" si="1687"/>
        <v/>
      </c>
      <c r="BV1099" s="239" t="str">
        <f t="shared" si="1688"/>
        <v/>
      </c>
      <c r="BW1099" s="239" t="str">
        <f t="shared" si="1689"/>
        <v/>
      </c>
      <c r="BX1099" s="239" t="str">
        <f t="shared" si="1690"/>
        <v/>
      </c>
      <c r="BY1099" s="239" t="str">
        <f t="shared" si="1691"/>
        <v/>
      </c>
      <c r="BZ1099" s="239" t="str">
        <f t="shared" si="1692"/>
        <v/>
      </c>
      <c r="CA1099" s="239" t="str">
        <f t="shared" si="1693"/>
        <v/>
      </c>
      <c r="CB1099" s="239" t="str">
        <f t="shared" si="1694"/>
        <v/>
      </c>
      <c r="CC1099" s="239" t="str">
        <f t="shared" si="1695"/>
        <v/>
      </c>
      <c r="CD1099" s="239" t="str">
        <f t="shared" si="1696"/>
        <v/>
      </c>
      <c r="CE1099" s="239" t="str">
        <f t="shared" si="1697"/>
        <v/>
      </c>
      <c r="CF1099" s="239" t="str">
        <f t="shared" si="1698"/>
        <v/>
      </c>
      <c r="CG1099" s="239" t="str">
        <f t="shared" si="1699"/>
        <v/>
      </c>
      <c r="CH1099" s="239" t="str">
        <f t="shared" si="1700"/>
        <v/>
      </c>
      <c r="CI1099" s="239" t="str">
        <f t="shared" si="1701"/>
        <v/>
      </c>
      <c r="CJ1099" s="239" t="str">
        <f t="shared" si="1702"/>
        <v/>
      </c>
      <c r="CK1099" s="239" t="str">
        <f t="shared" si="1703"/>
        <v/>
      </c>
      <c r="CL1099" s="239" t="str">
        <f t="shared" si="1704"/>
        <v/>
      </c>
      <c r="CM1099" s="239" t="str">
        <f t="shared" si="1705"/>
        <v/>
      </c>
      <c r="CN1099" s="239" t="str">
        <f t="shared" si="1706"/>
        <v/>
      </c>
      <c r="CP1099" s="239" t="str">
        <f t="shared" si="1707"/>
        <v/>
      </c>
      <c r="CQ1099" s="239" t="str">
        <f t="shared" si="1708"/>
        <v/>
      </c>
      <c r="CR1099" s="239" t="str">
        <f t="shared" si="1709"/>
        <v/>
      </c>
      <c r="CS1099" s="239" t="str">
        <f t="shared" si="1710"/>
        <v/>
      </c>
      <c r="CT1099" s="239" t="str">
        <f t="shared" si="1711"/>
        <v/>
      </c>
      <c r="CU1099" s="239" t="str">
        <f t="shared" si="1712"/>
        <v/>
      </c>
      <c r="CV1099" s="239" t="str">
        <f t="shared" si="1713"/>
        <v/>
      </c>
      <c r="CW1099" s="239" t="str">
        <f t="shared" si="1714"/>
        <v/>
      </c>
      <c r="CX1099" s="239" t="str">
        <f t="shared" si="1715"/>
        <v/>
      </c>
      <c r="CY1099" s="239" t="str">
        <f t="shared" si="1716"/>
        <v/>
      </c>
      <c r="CZ1099" s="239" t="str">
        <f t="shared" si="1717"/>
        <v/>
      </c>
      <c r="DA1099" s="239" t="str">
        <f t="shared" si="1718"/>
        <v/>
      </c>
      <c r="DB1099" s="239" t="str">
        <f t="shared" si="1719"/>
        <v/>
      </c>
      <c r="DC1099" s="239" t="str">
        <f t="shared" si="1720"/>
        <v/>
      </c>
      <c r="DD1099" s="239" t="str">
        <f t="shared" si="1721"/>
        <v/>
      </c>
      <c r="DE1099" s="239" t="str">
        <f t="shared" si="1722"/>
        <v/>
      </c>
      <c r="DF1099" s="239" t="str">
        <f t="shared" si="1723"/>
        <v/>
      </c>
      <c r="DG1099" s="239" t="str">
        <f t="shared" si="1724"/>
        <v/>
      </c>
      <c r="DH1099" s="239" t="str">
        <f t="shared" si="1725"/>
        <v/>
      </c>
      <c r="DI1099" s="239" t="str">
        <f t="shared" si="1726"/>
        <v/>
      </c>
      <c r="DJ1099" s="239" t="str">
        <f t="shared" si="1727"/>
        <v/>
      </c>
      <c r="DK1099" s="239" t="str">
        <f t="shared" si="1728"/>
        <v/>
      </c>
      <c r="DL1099" s="239" t="str">
        <f t="shared" si="1729"/>
        <v/>
      </c>
      <c r="DM1099" s="239" t="str">
        <f t="shared" si="1730"/>
        <v/>
      </c>
      <c r="DN1099" s="239" t="str">
        <f t="shared" si="1731"/>
        <v/>
      </c>
      <c r="DO1099" s="239" t="str">
        <f t="shared" si="1732"/>
        <v/>
      </c>
      <c r="DP1099" s="239" t="str">
        <f t="shared" si="1733"/>
        <v/>
      </c>
    </row>
    <row r="1100" spans="1:120" ht="35.25" hidden="1" customHeight="1" x14ac:dyDescent="0.25">
      <c r="A1100" s="53" t="s">
        <v>4511</v>
      </c>
      <c r="B1100" s="53">
        <v>7000</v>
      </c>
      <c r="C1100" s="53" t="s">
        <v>72</v>
      </c>
      <c r="D1100" s="53" t="s">
        <v>4209</v>
      </c>
      <c r="E1100" s="53">
        <v>3</v>
      </c>
      <c r="F1100" s="53" t="s">
        <v>4262</v>
      </c>
      <c r="G1100" s="53" t="str">
        <f t="shared" si="1642"/>
        <v>7000-3</v>
      </c>
      <c r="H1100" s="53" t="s">
        <v>94</v>
      </c>
      <c r="I1100" s="53" t="s">
        <v>76</v>
      </c>
      <c r="J1100" s="53" t="s">
        <v>80</v>
      </c>
      <c r="K1100" s="53" t="s">
        <v>80</v>
      </c>
      <c r="L1100" s="53" t="s">
        <v>80</v>
      </c>
      <c r="M1100" s="53" t="s">
        <v>80</v>
      </c>
      <c r="N1100" s="53" t="s">
        <v>80</v>
      </c>
      <c r="O1100" s="53" t="s">
        <v>80</v>
      </c>
      <c r="P1100" s="53" t="s">
        <v>4263</v>
      </c>
      <c r="Q1100" s="52">
        <v>0.3</v>
      </c>
      <c r="R1100" s="119">
        <f>+Q1100*Q1098</f>
        <v>2.7E-2</v>
      </c>
      <c r="S1100" s="53">
        <v>1</v>
      </c>
      <c r="T1100" s="53" t="s">
        <v>84</v>
      </c>
      <c r="U1100" s="53" t="s">
        <v>4259</v>
      </c>
      <c r="V1100" s="23">
        <v>45139</v>
      </c>
      <c r="W1100" s="23">
        <v>45289</v>
      </c>
      <c r="X1100" s="53" t="s">
        <v>2114</v>
      </c>
      <c r="Y1100" s="49" t="s">
        <v>87</v>
      </c>
      <c r="Z1100" s="59" t="s">
        <v>100</v>
      </c>
      <c r="AA1100" s="60">
        <v>1</v>
      </c>
      <c r="AB1100" s="60" t="s">
        <v>4264</v>
      </c>
      <c r="AC1100" s="69">
        <v>45169</v>
      </c>
      <c r="AD1100" s="60">
        <v>1</v>
      </c>
      <c r="AE1100" s="60" t="s">
        <v>4265</v>
      </c>
      <c r="AF1100" s="69">
        <v>45169</v>
      </c>
      <c r="AG1100" s="60" t="s">
        <v>79</v>
      </c>
      <c r="AH1100" s="60">
        <v>1</v>
      </c>
      <c r="AI1100" s="52">
        <f t="shared" si="1652"/>
        <v>2.7E-2</v>
      </c>
      <c r="AJ1100" s="52">
        <f t="shared" si="1734"/>
        <v>1</v>
      </c>
      <c r="AK1100" s="52"/>
      <c r="AL1100" s="239" t="str">
        <f t="shared" si="1671"/>
        <v/>
      </c>
      <c r="AM1100" s="239" t="str">
        <f t="shared" si="1672"/>
        <v/>
      </c>
      <c r="AN1100" s="239" t="str">
        <f t="shared" si="1673"/>
        <v/>
      </c>
      <c r="AO1100" s="239" t="str">
        <f t="shared" si="1674"/>
        <v/>
      </c>
      <c r="AP1100" s="239" t="str">
        <f t="shared" si="1675"/>
        <v/>
      </c>
      <c r="AQ1100" s="239" t="str">
        <f t="shared" si="1676"/>
        <v/>
      </c>
      <c r="AR1100" s="239" t="str">
        <f t="shared" si="1677"/>
        <v/>
      </c>
      <c r="AS1100" s="239" t="str">
        <f t="shared" si="1678"/>
        <v/>
      </c>
      <c r="AT1100" s="239" t="str">
        <f t="shared" si="1679"/>
        <v/>
      </c>
      <c r="AU1100" s="239" t="str">
        <f t="shared" si="1653"/>
        <v/>
      </c>
      <c r="AV1100" s="239" t="str">
        <f t="shared" si="1654"/>
        <v/>
      </c>
      <c r="AW1100" s="239" t="str">
        <f t="shared" si="1655"/>
        <v/>
      </c>
      <c r="AX1100" s="239" t="str">
        <f t="shared" si="1656"/>
        <v/>
      </c>
      <c r="AY1100" s="239" t="str">
        <f t="shared" si="1657"/>
        <v/>
      </c>
      <c r="AZ1100" s="239" t="str">
        <f t="shared" si="1658"/>
        <v/>
      </c>
      <c r="BA1100" s="239" t="str">
        <f t="shared" si="1659"/>
        <v/>
      </c>
      <c r="BB1100" s="239" t="str">
        <f t="shared" si="1660"/>
        <v/>
      </c>
      <c r="BC1100" s="239" t="str">
        <f t="shared" si="1661"/>
        <v/>
      </c>
      <c r="BD1100" s="239" t="str">
        <f t="shared" si="1662"/>
        <v/>
      </c>
      <c r="BE1100" s="239" t="str">
        <f t="shared" si="1663"/>
        <v/>
      </c>
      <c r="BF1100" s="239" t="str">
        <f t="shared" si="1664"/>
        <v/>
      </c>
      <c r="BG1100" s="239" t="str">
        <f t="shared" si="1665"/>
        <v/>
      </c>
      <c r="BH1100" s="239" t="str">
        <f t="shared" si="1666"/>
        <v/>
      </c>
      <c r="BI1100" s="239" t="str">
        <f t="shared" si="1667"/>
        <v/>
      </c>
      <c r="BJ1100" s="239" t="str">
        <f t="shared" si="1668"/>
        <v/>
      </c>
      <c r="BK1100" s="239" t="str">
        <f t="shared" si="1669"/>
        <v/>
      </c>
      <c r="BL1100" s="239" t="str">
        <f t="shared" si="1670"/>
        <v/>
      </c>
      <c r="BN1100" s="239" t="str">
        <f t="shared" si="1680"/>
        <v/>
      </c>
      <c r="BO1100" s="239" t="str">
        <f t="shared" si="1681"/>
        <v/>
      </c>
      <c r="BP1100" s="239" t="str">
        <f t="shared" si="1682"/>
        <v/>
      </c>
      <c r="BQ1100" s="239" t="str">
        <f t="shared" si="1683"/>
        <v/>
      </c>
      <c r="BR1100" s="239" t="str">
        <f t="shared" si="1684"/>
        <v/>
      </c>
      <c r="BS1100" s="239" t="str">
        <f t="shared" si="1685"/>
        <v/>
      </c>
      <c r="BT1100" s="239" t="str">
        <f t="shared" si="1686"/>
        <v/>
      </c>
      <c r="BU1100" s="239" t="str">
        <f t="shared" si="1687"/>
        <v/>
      </c>
      <c r="BV1100" s="239" t="str">
        <f t="shared" si="1688"/>
        <v/>
      </c>
      <c r="BW1100" s="239" t="str">
        <f t="shared" si="1689"/>
        <v/>
      </c>
      <c r="BX1100" s="239" t="str">
        <f t="shared" si="1690"/>
        <v/>
      </c>
      <c r="BY1100" s="239" t="str">
        <f t="shared" si="1691"/>
        <v/>
      </c>
      <c r="BZ1100" s="239" t="str">
        <f t="shared" si="1692"/>
        <v/>
      </c>
      <c r="CA1100" s="239" t="str">
        <f t="shared" si="1693"/>
        <v/>
      </c>
      <c r="CB1100" s="239" t="str">
        <f t="shared" si="1694"/>
        <v/>
      </c>
      <c r="CC1100" s="239" t="str">
        <f t="shared" si="1695"/>
        <v/>
      </c>
      <c r="CD1100" s="239" t="str">
        <f t="shared" si="1696"/>
        <v/>
      </c>
      <c r="CE1100" s="239" t="str">
        <f t="shared" si="1697"/>
        <v/>
      </c>
      <c r="CF1100" s="239" t="str">
        <f t="shared" si="1698"/>
        <v/>
      </c>
      <c r="CG1100" s="239" t="str">
        <f t="shared" si="1699"/>
        <v/>
      </c>
      <c r="CH1100" s="239" t="str">
        <f t="shared" si="1700"/>
        <v/>
      </c>
      <c r="CI1100" s="239" t="str">
        <f t="shared" si="1701"/>
        <v/>
      </c>
      <c r="CJ1100" s="239" t="str">
        <f t="shared" si="1702"/>
        <v/>
      </c>
      <c r="CK1100" s="239" t="str">
        <f t="shared" si="1703"/>
        <v/>
      </c>
      <c r="CL1100" s="239" t="str">
        <f t="shared" si="1704"/>
        <v/>
      </c>
      <c r="CM1100" s="239" t="str">
        <f t="shared" si="1705"/>
        <v/>
      </c>
      <c r="CN1100" s="239" t="str">
        <f t="shared" si="1706"/>
        <v/>
      </c>
      <c r="CP1100" s="239" t="str">
        <f t="shared" si="1707"/>
        <v/>
      </c>
      <c r="CQ1100" s="239" t="str">
        <f t="shared" si="1708"/>
        <v/>
      </c>
      <c r="CR1100" s="239" t="str">
        <f t="shared" si="1709"/>
        <v/>
      </c>
      <c r="CS1100" s="239" t="str">
        <f t="shared" si="1710"/>
        <v/>
      </c>
      <c r="CT1100" s="239" t="str">
        <f t="shared" si="1711"/>
        <v/>
      </c>
      <c r="CU1100" s="239" t="str">
        <f t="shared" si="1712"/>
        <v/>
      </c>
      <c r="CV1100" s="239" t="str">
        <f t="shared" si="1713"/>
        <v/>
      </c>
      <c r="CW1100" s="239" t="str">
        <f t="shared" si="1714"/>
        <v/>
      </c>
      <c r="CX1100" s="239" t="str">
        <f t="shared" si="1715"/>
        <v/>
      </c>
      <c r="CY1100" s="239" t="str">
        <f t="shared" si="1716"/>
        <v/>
      </c>
      <c r="CZ1100" s="239" t="str">
        <f t="shared" si="1717"/>
        <v/>
      </c>
      <c r="DA1100" s="239" t="str">
        <f t="shared" si="1718"/>
        <v/>
      </c>
      <c r="DB1100" s="239" t="str">
        <f t="shared" si="1719"/>
        <v/>
      </c>
      <c r="DC1100" s="239" t="str">
        <f t="shared" si="1720"/>
        <v/>
      </c>
      <c r="DD1100" s="239" t="str">
        <f t="shared" si="1721"/>
        <v/>
      </c>
      <c r="DE1100" s="239" t="str">
        <f t="shared" si="1722"/>
        <v/>
      </c>
      <c r="DF1100" s="239" t="str">
        <f t="shared" si="1723"/>
        <v/>
      </c>
      <c r="DG1100" s="239" t="str">
        <f t="shared" si="1724"/>
        <v/>
      </c>
      <c r="DH1100" s="239" t="str">
        <f t="shared" si="1725"/>
        <v/>
      </c>
      <c r="DI1100" s="239" t="str">
        <f t="shared" si="1726"/>
        <v/>
      </c>
      <c r="DJ1100" s="239" t="str">
        <f t="shared" si="1727"/>
        <v/>
      </c>
      <c r="DK1100" s="239" t="str">
        <f t="shared" si="1728"/>
        <v/>
      </c>
      <c r="DL1100" s="239" t="str">
        <f t="shared" si="1729"/>
        <v/>
      </c>
      <c r="DM1100" s="239" t="str">
        <f t="shared" si="1730"/>
        <v/>
      </c>
      <c r="DN1100" s="239" t="str">
        <f t="shared" si="1731"/>
        <v/>
      </c>
      <c r="DO1100" s="239" t="str">
        <f t="shared" si="1732"/>
        <v/>
      </c>
      <c r="DP1100" s="239" t="str">
        <f t="shared" si="1733"/>
        <v/>
      </c>
    </row>
    <row r="1101" spans="1:120" ht="35.25" hidden="1" customHeight="1" x14ac:dyDescent="0.25">
      <c r="A1101" s="53" t="s">
        <v>4511</v>
      </c>
      <c r="B1101" s="53">
        <v>7000</v>
      </c>
      <c r="C1101" s="53" t="s">
        <v>72</v>
      </c>
      <c r="D1101" s="53" t="s">
        <v>4209</v>
      </c>
      <c r="E1101" s="53">
        <v>3</v>
      </c>
      <c r="F1101" s="53" t="s">
        <v>4266</v>
      </c>
      <c r="G1101" s="53" t="str">
        <f t="shared" si="1642"/>
        <v>7000-3</v>
      </c>
      <c r="H1101" s="53" t="s">
        <v>94</v>
      </c>
      <c r="I1101" s="53" t="s">
        <v>76</v>
      </c>
      <c r="J1101" s="53" t="s">
        <v>80</v>
      </c>
      <c r="K1101" s="53" t="s">
        <v>80</v>
      </c>
      <c r="L1101" s="53" t="s">
        <v>80</v>
      </c>
      <c r="M1101" s="53" t="s">
        <v>80</v>
      </c>
      <c r="N1101" s="53" t="s">
        <v>80</v>
      </c>
      <c r="O1101" s="53" t="s">
        <v>80</v>
      </c>
      <c r="P1101" s="53" t="s">
        <v>4267</v>
      </c>
      <c r="Q1101" s="52">
        <v>0.4</v>
      </c>
      <c r="R1101" s="119">
        <f>+Q1101*Q1098</f>
        <v>3.5999999999999997E-2</v>
      </c>
      <c r="S1101" s="53">
        <v>1</v>
      </c>
      <c r="T1101" s="53" t="s">
        <v>84</v>
      </c>
      <c r="U1101" s="53" t="s">
        <v>4259</v>
      </c>
      <c r="V1101" s="23">
        <v>44958</v>
      </c>
      <c r="W1101" s="23">
        <v>45289</v>
      </c>
      <c r="X1101" s="53" t="s">
        <v>2114</v>
      </c>
      <c r="Y1101" s="49" t="s">
        <v>87</v>
      </c>
      <c r="Z1101" s="59" t="s">
        <v>100</v>
      </c>
      <c r="AA1101" s="52">
        <v>1</v>
      </c>
      <c r="AB1101" s="23" t="s">
        <v>4268</v>
      </c>
      <c r="AC1101" s="23">
        <v>45260</v>
      </c>
      <c r="AD1101" s="52">
        <v>1</v>
      </c>
      <c r="AE1101" s="23" t="s">
        <v>4269</v>
      </c>
      <c r="AF1101" s="23">
        <v>45260</v>
      </c>
      <c r="AG1101" s="53" t="s">
        <v>79</v>
      </c>
      <c r="AH1101" s="52">
        <v>1</v>
      </c>
      <c r="AI1101" s="52">
        <f t="shared" si="1652"/>
        <v>3.5999999999999997E-2</v>
      </c>
      <c r="AJ1101" s="52">
        <f t="shared" si="1734"/>
        <v>1</v>
      </c>
      <c r="AK1101" s="52"/>
      <c r="AL1101" s="239" t="str">
        <f t="shared" si="1671"/>
        <v/>
      </c>
      <c r="AM1101" s="239" t="str">
        <f t="shared" si="1672"/>
        <v/>
      </c>
      <c r="AN1101" s="239" t="str">
        <f t="shared" si="1673"/>
        <v/>
      </c>
      <c r="AO1101" s="239" t="str">
        <f t="shared" si="1674"/>
        <v/>
      </c>
      <c r="AP1101" s="239" t="str">
        <f t="shared" si="1675"/>
        <v/>
      </c>
      <c r="AQ1101" s="239" t="str">
        <f t="shared" si="1676"/>
        <v/>
      </c>
      <c r="AR1101" s="239" t="str">
        <f t="shared" si="1677"/>
        <v/>
      </c>
      <c r="AS1101" s="239" t="str">
        <f t="shared" si="1678"/>
        <v/>
      </c>
      <c r="AT1101" s="239" t="str">
        <f t="shared" si="1679"/>
        <v/>
      </c>
      <c r="AU1101" s="239" t="str">
        <f t="shared" si="1653"/>
        <v/>
      </c>
      <c r="AV1101" s="239" t="str">
        <f t="shared" si="1654"/>
        <v/>
      </c>
      <c r="AW1101" s="239" t="str">
        <f t="shared" si="1655"/>
        <v/>
      </c>
      <c r="AX1101" s="239" t="str">
        <f t="shared" si="1656"/>
        <v/>
      </c>
      <c r="AY1101" s="239" t="str">
        <f t="shared" si="1657"/>
        <v/>
      </c>
      <c r="AZ1101" s="239" t="str">
        <f t="shared" si="1658"/>
        <v/>
      </c>
      <c r="BA1101" s="239" t="str">
        <f t="shared" si="1659"/>
        <v/>
      </c>
      <c r="BB1101" s="239" t="str">
        <f t="shared" si="1660"/>
        <v/>
      </c>
      <c r="BC1101" s="239" t="str">
        <f t="shared" si="1661"/>
        <v/>
      </c>
      <c r="BD1101" s="239" t="str">
        <f t="shared" si="1662"/>
        <v/>
      </c>
      <c r="BE1101" s="239" t="str">
        <f t="shared" si="1663"/>
        <v/>
      </c>
      <c r="BF1101" s="239" t="str">
        <f t="shared" si="1664"/>
        <v/>
      </c>
      <c r="BG1101" s="239" t="str">
        <f t="shared" si="1665"/>
        <v/>
      </c>
      <c r="BH1101" s="239" t="str">
        <f t="shared" si="1666"/>
        <v/>
      </c>
      <c r="BI1101" s="239" t="str">
        <f t="shared" si="1667"/>
        <v/>
      </c>
      <c r="BJ1101" s="239" t="str">
        <f t="shared" si="1668"/>
        <v/>
      </c>
      <c r="BK1101" s="239" t="str">
        <f t="shared" si="1669"/>
        <v/>
      </c>
      <c r="BL1101" s="239" t="str">
        <f t="shared" si="1670"/>
        <v/>
      </c>
      <c r="BN1101" s="239" t="str">
        <f t="shared" si="1680"/>
        <v/>
      </c>
      <c r="BO1101" s="239" t="str">
        <f t="shared" si="1681"/>
        <v/>
      </c>
      <c r="BP1101" s="239" t="str">
        <f t="shared" si="1682"/>
        <v/>
      </c>
      <c r="BQ1101" s="239" t="str">
        <f t="shared" si="1683"/>
        <v/>
      </c>
      <c r="BR1101" s="239" t="str">
        <f t="shared" si="1684"/>
        <v/>
      </c>
      <c r="BS1101" s="239" t="str">
        <f t="shared" si="1685"/>
        <v/>
      </c>
      <c r="BT1101" s="239" t="str">
        <f t="shared" si="1686"/>
        <v/>
      </c>
      <c r="BU1101" s="239" t="str">
        <f t="shared" si="1687"/>
        <v/>
      </c>
      <c r="BV1101" s="239" t="str">
        <f t="shared" si="1688"/>
        <v/>
      </c>
      <c r="BW1101" s="239" t="str">
        <f t="shared" si="1689"/>
        <v/>
      </c>
      <c r="BX1101" s="239" t="str">
        <f t="shared" si="1690"/>
        <v/>
      </c>
      <c r="BY1101" s="239" t="str">
        <f t="shared" si="1691"/>
        <v/>
      </c>
      <c r="BZ1101" s="239" t="str">
        <f t="shared" si="1692"/>
        <v/>
      </c>
      <c r="CA1101" s="239" t="str">
        <f t="shared" si="1693"/>
        <v/>
      </c>
      <c r="CB1101" s="239" t="str">
        <f t="shared" si="1694"/>
        <v/>
      </c>
      <c r="CC1101" s="239" t="str">
        <f t="shared" si="1695"/>
        <v/>
      </c>
      <c r="CD1101" s="239" t="str">
        <f t="shared" si="1696"/>
        <v/>
      </c>
      <c r="CE1101" s="239" t="str">
        <f t="shared" si="1697"/>
        <v/>
      </c>
      <c r="CF1101" s="239" t="str">
        <f t="shared" si="1698"/>
        <v/>
      </c>
      <c r="CG1101" s="239" t="str">
        <f t="shared" si="1699"/>
        <v/>
      </c>
      <c r="CH1101" s="239" t="str">
        <f t="shared" si="1700"/>
        <v/>
      </c>
      <c r="CI1101" s="239" t="str">
        <f t="shared" si="1701"/>
        <v/>
      </c>
      <c r="CJ1101" s="239" t="str">
        <f t="shared" si="1702"/>
        <v/>
      </c>
      <c r="CK1101" s="239" t="str">
        <f t="shared" si="1703"/>
        <v/>
      </c>
      <c r="CL1101" s="239" t="str">
        <f t="shared" si="1704"/>
        <v/>
      </c>
      <c r="CM1101" s="239" t="str">
        <f t="shared" si="1705"/>
        <v/>
      </c>
      <c r="CN1101" s="239" t="str">
        <f t="shared" si="1706"/>
        <v/>
      </c>
      <c r="CP1101" s="239" t="str">
        <f t="shared" si="1707"/>
        <v/>
      </c>
      <c r="CQ1101" s="239" t="str">
        <f t="shared" si="1708"/>
        <v/>
      </c>
      <c r="CR1101" s="239" t="str">
        <f t="shared" si="1709"/>
        <v/>
      </c>
      <c r="CS1101" s="239" t="str">
        <f t="shared" si="1710"/>
        <v/>
      </c>
      <c r="CT1101" s="239" t="str">
        <f t="shared" si="1711"/>
        <v/>
      </c>
      <c r="CU1101" s="239" t="str">
        <f t="shared" si="1712"/>
        <v/>
      </c>
      <c r="CV1101" s="239" t="str">
        <f t="shared" si="1713"/>
        <v/>
      </c>
      <c r="CW1101" s="239" t="str">
        <f t="shared" si="1714"/>
        <v/>
      </c>
      <c r="CX1101" s="239" t="str">
        <f t="shared" si="1715"/>
        <v/>
      </c>
      <c r="CY1101" s="239" t="str">
        <f t="shared" si="1716"/>
        <v/>
      </c>
      <c r="CZ1101" s="239" t="str">
        <f t="shared" si="1717"/>
        <v/>
      </c>
      <c r="DA1101" s="239" t="str">
        <f t="shared" si="1718"/>
        <v/>
      </c>
      <c r="DB1101" s="239" t="str">
        <f t="shared" si="1719"/>
        <v/>
      </c>
      <c r="DC1101" s="239" t="str">
        <f t="shared" si="1720"/>
        <v/>
      </c>
      <c r="DD1101" s="239" t="str">
        <f t="shared" si="1721"/>
        <v/>
      </c>
      <c r="DE1101" s="239" t="str">
        <f t="shared" si="1722"/>
        <v/>
      </c>
      <c r="DF1101" s="239" t="str">
        <f t="shared" si="1723"/>
        <v/>
      </c>
      <c r="DG1101" s="239" t="str">
        <f t="shared" si="1724"/>
        <v/>
      </c>
      <c r="DH1101" s="239" t="str">
        <f t="shared" si="1725"/>
        <v/>
      </c>
      <c r="DI1101" s="239" t="str">
        <f t="shared" si="1726"/>
        <v/>
      </c>
      <c r="DJ1101" s="239" t="str">
        <f t="shared" si="1727"/>
        <v/>
      </c>
      <c r="DK1101" s="239" t="str">
        <f t="shared" si="1728"/>
        <v/>
      </c>
      <c r="DL1101" s="239" t="str">
        <f t="shared" si="1729"/>
        <v/>
      </c>
      <c r="DM1101" s="239" t="str">
        <f t="shared" si="1730"/>
        <v/>
      </c>
      <c r="DN1101" s="239" t="str">
        <f t="shared" si="1731"/>
        <v/>
      </c>
      <c r="DO1101" s="239" t="str">
        <f t="shared" si="1732"/>
        <v/>
      </c>
      <c r="DP1101" s="239" t="str">
        <f t="shared" si="1733"/>
        <v/>
      </c>
    </row>
    <row r="1102" spans="1:120" ht="35.25" hidden="1" customHeight="1" x14ac:dyDescent="0.25">
      <c r="A1102" s="49" t="s">
        <v>4511</v>
      </c>
      <c r="B1102" s="49">
        <v>7000</v>
      </c>
      <c r="C1102" s="49" t="s">
        <v>72</v>
      </c>
      <c r="D1102" s="49" t="s">
        <v>4209</v>
      </c>
      <c r="E1102" s="85">
        <v>3</v>
      </c>
      <c r="F1102" s="49" t="s">
        <v>4270</v>
      </c>
      <c r="G1102" s="49" t="str">
        <f t="shared" si="1642"/>
        <v>7000-4</v>
      </c>
      <c r="H1102" s="49" t="s">
        <v>75</v>
      </c>
      <c r="I1102" s="49" t="s">
        <v>76</v>
      </c>
      <c r="J1102" s="49" t="s">
        <v>1671</v>
      </c>
      <c r="K1102" s="49" t="s">
        <v>1164</v>
      </c>
      <c r="L1102" s="49" t="s">
        <v>125</v>
      </c>
      <c r="M1102" s="49" t="s">
        <v>4211</v>
      </c>
      <c r="N1102" s="49" t="s">
        <v>433</v>
      </c>
      <c r="O1102" s="49" t="s">
        <v>585</v>
      </c>
      <c r="P1102" s="49" t="s">
        <v>4271</v>
      </c>
      <c r="Q1102" s="50">
        <v>0.09</v>
      </c>
      <c r="R1102" s="50"/>
      <c r="S1102" s="131">
        <v>2</v>
      </c>
      <c r="T1102" s="49" t="s">
        <v>84</v>
      </c>
      <c r="U1102" s="132" t="s">
        <v>4272</v>
      </c>
      <c r="V1102" s="51">
        <v>44958</v>
      </c>
      <c r="W1102" s="51">
        <v>45260</v>
      </c>
      <c r="X1102" s="49" t="s">
        <v>4273</v>
      </c>
      <c r="Y1102" s="49" t="s">
        <v>87</v>
      </c>
      <c r="Z1102" s="59" t="s">
        <v>100</v>
      </c>
      <c r="AA1102" s="52">
        <v>1</v>
      </c>
      <c r="AB1102" s="23" t="s">
        <v>4274</v>
      </c>
      <c r="AC1102" s="23">
        <v>45090</v>
      </c>
      <c r="AD1102" s="52">
        <v>1</v>
      </c>
      <c r="AE1102" s="23" t="s">
        <v>4275</v>
      </c>
      <c r="AF1102" s="23">
        <v>45187</v>
      </c>
      <c r="AG1102" s="52" t="s">
        <v>79</v>
      </c>
      <c r="AH1102" s="52" t="s">
        <v>92</v>
      </c>
      <c r="AI1102" s="52">
        <f t="shared" si="1652"/>
        <v>0.09</v>
      </c>
      <c r="AJ1102" s="52"/>
      <c r="AK1102" s="52"/>
      <c r="AL1102" s="239" t="str">
        <f t="shared" si="1671"/>
        <v/>
      </c>
      <c r="AM1102" s="239" t="str">
        <f t="shared" si="1672"/>
        <v/>
      </c>
      <c r="AN1102" s="239" t="str">
        <f t="shared" si="1673"/>
        <v/>
      </c>
      <c r="AO1102" s="239" t="str">
        <f t="shared" si="1674"/>
        <v/>
      </c>
      <c r="AP1102" s="239" t="str">
        <f t="shared" si="1675"/>
        <v/>
      </c>
      <c r="AQ1102" s="239" t="str">
        <f t="shared" si="1676"/>
        <v/>
      </c>
      <c r="AR1102" s="239" t="str">
        <f t="shared" si="1677"/>
        <v/>
      </c>
      <c r="AS1102" s="239" t="str">
        <f t="shared" si="1678"/>
        <v/>
      </c>
      <c r="AT1102" s="239" t="str">
        <f t="shared" si="1679"/>
        <v/>
      </c>
      <c r="AU1102" s="239" t="str">
        <f t="shared" si="1653"/>
        <v/>
      </c>
      <c r="AV1102" s="239" t="str">
        <f t="shared" si="1654"/>
        <v/>
      </c>
      <c r="AW1102" s="239" t="str">
        <f t="shared" si="1655"/>
        <v/>
      </c>
      <c r="AX1102" s="239" t="str">
        <f t="shared" si="1656"/>
        <v/>
      </c>
      <c r="AY1102" s="239" t="str">
        <f t="shared" si="1657"/>
        <v/>
      </c>
      <c r="AZ1102" s="239" t="str">
        <f t="shared" si="1658"/>
        <v/>
      </c>
      <c r="BA1102" s="239" t="str">
        <f t="shared" si="1659"/>
        <v/>
      </c>
      <c r="BB1102" s="239" t="str">
        <f t="shared" si="1660"/>
        <v/>
      </c>
      <c r="BC1102" s="239" t="str">
        <f t="shared" si="1661"/>
        <v/>
      </c>
      <c r="BD1102" s="239" t="str">
        <f t="shared" si="1662"/>
        <v/>
      </c>
      <c r="BE1102" s="239" t="str">
        <f t="shared" si="1663"/>
        <v/>
      </c>
      <c r="BF1102" s="239" t="str">
        <f t="shared" si="1664"/>
        <v/>
      </c>
      <c r="BG1102" s="239" t="str">
        <f t="shared" si="1665"/>
        <v/>
      </c>
      <c r="BH1102" s="239" t="str">
        <f t="shared" si="1666"/>
        <v/>
      </c>
      <c r="BI1102" s="239" t="str">
        <f t="shared" si="1667"/>
        <v/>
      </c>
      <c r="BJ1102" s="239" t="str">
        <f t="shared" si="1668"/>
        <v/>
      </c>
      <c r="BK1102" s="239" t="str">
        <f t="shared" si="1669"/>
        <v/>
      </c>
      <c r="BL1102" s="239" t="str">
        <f t="shared" si="1670"/>
        <v/>
      </c>
      <c r="BN1102" s="239" t="str">
        <f t="shared" si="1680"/>
        <v/>
      </c>
      <c r="BO1102" s="239" t="str">
        <f t="shared" si="1681"/>
        <v/>
      </c>
      <c r="BP1102" s="239" t="str">
        <f t="shared" si="1682"/>
        <v/>
      </c>
      <c r="BQ1102" s="239" t="str">
        <f t="shared" si="1683"/>
        <v/>
      </c>
      <c r="BR1102" s="239" t="str">
        <f t="shared" si="1684"/>
        <v/>
      </c>
      <c r="BS1102" s="239" t="str">
        <f t="shared" si="1685"/>
        <v/>
      </c>
      <c r="BT1102" s="239" t="str">
        <f t="shared" si="1686"/>
        <v/>
      </c>
      <c r="BU1102" s="239" t="str">
        <f t="shared" si="1687"/>
        <v/>
      </c>
      <c r="BV1102" s="239" t="str">
        <f t="shared" si="1688"/>
        <v/>
      </c>
      <c r="BW1102" s="239" t="str">
        <f t="shared" si="1689"/>
        <v/>
      </c>
      <c r="BX1102" s="239" t="str">
        <f t="shared" si="1690"/>
        <v/>
      </c>
      <c r="BY1102" s="239" t="str">
        <f t="shared" si="1691"/>
        <v/>
      </c>
      <c r="BZ1102" s="239" t="str">
        <f t="shared" si="1692"/>
        <v/>
      </c>
      <c r="CA1102" s="239" t="str">
        <f t="shared" si="1693"/>
        <v/>
      </c>
      <c r="CB1102" s="239" t="str">
        <f t="shared" si="1694"/>
        <v/>
      </c>
      <c r="CC1102" s="239" t="str">
        <f t="shared" si="1695"/>
        <v/>
      </c>
      <c r="CD1102" s="239" t="str">
        <f t="shared" si="1696"/>
        <v/>
      </c>
      <c r="CE1102" s="239" t="str">
        <f t="shared" si="1697"/>
        <v/>
      </c>
      <c r="CF1102" s="239" t="str">
        <f t="shared" si="1698"/>
        <v/>
      </c>
      <c r="CG1102" s="239" t="str">
        <f t="shared" si="1699"/>
        <v/>
      </c>
      <c r="CH1102" s="239" t="str">
        <f t="shared" si="1700"/>
        <v/>
      </c>
      <c r="CI1102" s="239" t="str">
        <f t="shared" si="1701"/>
        <v/>
      </c>
      <c r="CJ1102" s="239" t="str">
        <f t="shared" si="1702"/>
        <v/>
      </c>
      <c r="CK1102" s="239" t="str">
        <f t="shared" si="1703"/>
        <v/>
      </c>
      <c r="CL1102" s="239" t="str">
        <f t="shared" si="1704"/>
        <v/>
      </c>
      <c r="CM1102" s="239" t="str">
        <f t="shared" si="1705"/>
        <v/>
      </c>
      <c r="CN1102" s="239" t="str">
        <f t="shared" si="1706"/>
        <v/>
      </c>
      <c r="CP1102" s="239" t="str">
        <f t="shared" si="1707"/>
        <v/>
      </c>
      <c r="CQ1102" s="239" t="str">
        <f t="shared" si="1708"/>
        <v/>
      </c>
      <c r="CR1102" s="239" t="str">
        <f t="shared" si="1709"/>
        <v/>
      </c>
      <c r="CS1102" s="239" t="str">
        <f t="shared" si="1710"/>
        <v/>
      </c>
      <c r="CT1102" s="239" t="str">
        <f t="shared" si="1711"/>
        <v/>
      </c>
      <c r="CU1102" s="239" t="str">
        <f t="shared" si="1712"/>
        <v/>
      </c>
      <c r="CV1102" s="239" t="str">
        <f t="shared" si="1713"/>
        <v/>
      </c>
      <c r="CW1102" s="239" t="str">
        <f t="shared" si="1714"/>
        <v/>
      </c>
      <c r="CX1102" s="239" t="str">
        <f t="shared" si="1715"/>
        <v/>
      </c>
      <c r="CY1102" s="239" t="str">
        <f t="shared" si="1716"/>
        <v/>
      </c>
      <c r="CZ1102" s="239" t="str">
        <f t="shared" si="1717"/>
        <v/>
      </c>
      <c r="DA1102" s="239" t="str">
        <f t="shared" si="1718"/>
        <v/>
      </c>
      <c r="DB1102" s="239" t="str">
        <f t="shared" si="1719"/>
        <v/>
      </c>
      <c r="DC1102" s="239" t="str">
        <f t="shared" si="1720"/>
        <v/>
      </c>
      <c r="DD1102" s="239" t="str">
        <f t="shared" si="1721"/>
        <v/>
      </c>
      <c r="DE1102" s="239" t="str">
        <f t="shared" si="1722"/>
        <v/>
      </c>
      <c r="DF1102" s="239" t="str">
        <f t="shared" si="1723"/>
        <v/>
      </c>
      <c r="DG1102" s="239" t="str">
        <f t="shared" si="1724"/>
        <v/>
      </c>
      <c r="DH1102" s="239" t="str">
        <f t="shared" si="1725"/>
        <v/>
      </c>
      <c r="DI1102" s="239" t="str">
        <f t="shared" si="1726"/>
        <v/>
      </c>
      <c r="DJ1102" s="239" t="str">
        <f t="shared" si="1727"/>
        <v/>
      </c>
      <c r="DK1102" s="239" t="str">
        <f t="shared" si="1728"/>
        <v/>
      </c>
      <c r="DL1102" s="239" t="str">
        <f t="shared" si="1729"/>
        <v/>
      </c>
      <c r="DM1102" s="239" t="str">
        <f t="shared" si="1730"/>
        <v/>
      </c>
      <c r="DN1102" s="239" t="str">
        <f t="shared" si="1731"/>
        <v/>
      </c>
      <c r="DO1102" s="239" t="str">
        <f t="shared" si="1732"/>
        <v/>
      </c>
      <c r="DP1102" s="239" t="str">
        <f t="shared" si="1733"/>
        <v/>
      </c>
    </row>
    <row r="1103" spans="1:120" ht="35.25" hidden="1" customHeight="1" x14ac:dyDescent="0.25">
      <c r="A1103" s="53" t="s">
        <v>4511</v>
      </c>
      <c r="B1103" s="53">
        <v>7000</v>
      </c>
      <c r="C1103" s="53" t="s">
        <v>72</v>
      </c>
      <c r="D1103" s="53" t="s">
        <v>4209</v>
      </c>
      <c r="E1103" s="53">
        <v>3</v>
      </c>
      <c r="F1103" s="53" t="s">
        <v>4276</v>
      </c>
      <c r="G1103" s="53" t="str">
        <f t="shared" si="1642"/>
        <v>7000-4</v>
      </c>
      <c r="H1103" s="53" t="s">
        <v>94</v>
      </c>
      <c r="I1103" s="53" t="s">
        <v>76</v>
      </c>
      <c r="J1103" s="53" t="s">
        <v>80</v>
      </c>
      <c r="K1103" s="53" t="s">
        <v>80</v>
      </c>
      <c r="L1103" s="53" t="s">
        <v>80</v>
      </c>
      <c r="M1103" s="53" t="s">
        <v>80</v>
      </c>
      <c r="N1103" s="53" t="s">
        <v>80</v>
      </c>
      <c r="O1103" s="53" t="s">
        <v>80</v>
      </c>
      <c r="P1103" s="140" t="s">
        <v>4277</v>
      </c>
      <c r="Q1103" s="140">
        <v>0.3</v>
      </c>
      <c r="R1103" s="109">
        <f>+Q1103*$Q$1102</f>
        <v>2.7E-2</v>
      </c>
      <c r="S1103" s="3">
        <v>1</v>
      </c>
      <c r="T1103" s="3" t="s">
        <v>84</v>
      </c>
      <c r="U1103" s="9" t="s">
        <v>4278</v>
      </c>
      <c r="V1103" s="9">
        <v>44958</v>
      </c>
      <c r="W1103" s="9">
        <v>45019</v>
      </c>
      <c r="X1103" s="162" t="s">
        <v>4273</v>
      </c>
      <c r="Y1103" s="49" t="s">
        <v>167</v>
      </c>
      <c r="Z1103" s="59" t="s">
        <v>100</v>
      </c>
      <c r="AA1103" s="60">
        <v>1</v>
      </c>
      <c r="AB1103" s="62" t="s">
        <v>4279</v>
      </c>
      <c r="AC1103" s="62">
        <v>45019</v>
      </c>
      <c r="AD1103" s="60">
        <v>1</v>
      </c>
      <c r="AE1103" s="62" t="s">
        <v>4280</v>
      </c>
      <c r="AF1103" s="62">
        <v>45019</v>
      </c>
      <c r="AG1103" s="60" t="s">
        <v>79</v>
      </c>
      <c r="AH1103" s="60">
        <v>1</v>
      </c>
      <c r="AI1103" s="52">
        <f t="shared" si="1652"/>
        <v>2.7E-2</v>
      </c>
      <c r="AJ1103" s="52">
        <f t="shared" ref="AJ1103:AJ1106" si="1735">+AI1103/R1103</f>
        <v>1</v>
      </c>
      <c r="AK1103" s="52"/>
      <c r="AL1103" s="239" t="str">
        <f t="shared" si="1671"/>
        <v/>
      </c>
      <c r="AM1103" s="239" t="str">
        <f t="shared" si="1672"/>
        <v/>
      </c>
      <c r="AN1103" s="239" t="str">
        <f t="shared" si="1673"/>
        <v/>
      </c>
      <c r="AO1103" s="239" t="str">
        <f t="shared" si="1674"/>
        <v/>
      </c>
      <c r="AP1103" s="239" t="str">
        <f t="shared" si="1675"/>
        <v/>
      </c>
      <c r="AQ1103" s="239" t="str">
        <f t="shared" si="1676"/>
        <v/>
      </c>
      <c r="AR1103" s="239" t="str">
        <f t="shared" si="1677"/>
        <v/>
      </c>
      <c r="AS1103" s="239" t="str">
        <f t="shared" si="1678"/>
        <v/>
      </c>
      <c r="AT1103" s="239" t="str">
        <f t="shared" si="1679"/>
        <v/>
      </c>
      <c r="AU1103" s="239" t="str">
        <f t="shared" si="1653"/>
        <v/>
      </c>
      <c r="AV1103" s="239" t="str">
        <f t="shared" si="1654"/>
        <v/>
      </c>
      <c r="AW1103" s="239" t="str">
        <f t="shared" si="1655"/>
        <v/>
      </c>
      <c r="AX1103" s="239" t="str">
        <f t="shared" si="1656"/>
        <v/>
      </c>
      <c r="AY1103" s="239" t="str">
        <f t="shared" si="1657"/>
        <v/>
      </c>
      <c r="AZ1103" s="239" t="str">
        <f t="shared" si="1658"/>
        <v/>
      </c>
      <c r="BA1103" s="239" t="str">
        <f t="shared" si="1659"/>
        <v/>
      </c>
      <c r="BB1103" s="239" t="str">
        <f t="shared" si="1660"/>
        <v/>
      </c>
      <c r="BC1103" s="239" t="str">
        <f t="shared" si="1661"/>
        <v/>
      </c>
      <c r="BD1103" s="239" t="str">
        <f t="shared" si="1662"/>
        <v/>
      </c>
      <c r="BE1103" s="239" t="str">
        <f t="shared" si="1663"/>
        <v/>
      </c>
      <c r="BF1103" s="239" t="str">
        <f t="shared" si="1664"/>
        <v/>
      </c>
      <c r="BG1103" s="239" t="str">
        <f t="shared" si="1665"/>
        <v/>
      </c>
      <c r="BH1103" s="239" t="str">
        <f t="shared" si="1666"/>
        <v/>
      </c>
      <c r="BI1103" s="239" t="str">
        <f t="shared" si="1667"/>
        <v/>
      </c>
      <c r="BJ1103" s="239" t="str">
        <f t="shared" si="1668"/>
        <v/>
      </c>
      <c r="BK1103" s="239" t="str">
        <f t="shared" si="1669"/>
        <v/>
      </c>
      <c r="BL1103" s="239" t="str">
        <f t="shared" si="1670"/>
        <v/>
      </c>
      <c r="BN1103" s="239" t="str">
        <f t="shared" si="1680"/>
        <v/>
      </c>
      <c r="BO1103" s="239" t="str">
        <f t="shared" si="1681"/>
        <v/>
      </c>
      <c r="BP1103" s="239" t="str">
        <f t="shared" si="1682"/>
        <v/>
      </c>
      <c r="BQ1103" s="239" t="str">
        <f t="shared" si="1683"/>
        <v/>
      </c>
      <c r="BR1103" s="239" t="str">
        <f t="shared" si="1684"/>
        <v/>
      </c>
      <c r="BS1103" s="239" t="str">
        <f t="shared" si="1685"/>
        <v/>
      </c>
      <c r="BT1103" s="239" t="str">
        <f t="shared" si="1686"/>
        <v/>
      </c>
      <c r="BU1103" s="239" t="str">
        <f t="shared" si="1687"/>
        <v/>
      </c>
      <c r="BV1103" s="239" t="str">
        <f t="shared" si="1688"/>
        <v/>
      </c>
      <c r="BW1103" s="239" t="str">
        <f t="shared" si="1689"/>
        <v/>
      </c>
      <c r="BX1103" s="239" t="str">
        <f t="shared" si="1690"/>
        <v/>
      </c>
      <c r="BY1103" s="239" t="str">
        <f t="shared" si="1691"/>
        <v/>
      </c>
      <c r="BZ1103" s="239" t="str">
        <f t="shared" si="1692"/>
        <v/>
      </c>
      <c r="CA1103" s="239" t="str">
        <f t="shared" si="1693"/>
        <v/>
      </c>
      <c r="CB1103" s="239" t="str">
        <f t="shared" si="1694"/>
        <v/>
      </c>
      <c r="CC1103" s="239" t="str">
        <f t="shared" si="1695"/>
        <v/>
      </c>
      <c r="CD1103" s="239" t="str">
        <f t="shared" si="1696"/>
        <v/>
      </c>
      <c r="CE1103" s="239" t="str">
        <f t="shared" si="1697"/>
        <v/>
      </c>
      <c r="CF1103" s="239" t="str">
        <f t="shared" si="1698"/>
        <v/>
      </c>
      <c r="CG1103" s="239" t="str">
        <f t="shared" si="1699"/>
        <v/>
      </c>
      <c r="CH1103" s="239" t="str">
        <f t="shared" si="1700"/>
        <v/>
      </c>
      <c r="CI1103" s="239" t="str">
        <f t="shared" si="1701"/>
        <v/>
      </c>
      <c r="CJ1103" s="239" t="str">
        <f t="shared" si="1702"/>
        <v/>
      </c>
      <c r="CK1103" s="239" t="str">
        <f t="shared" si="1703"/>
        <v/>
      </c>
      <c r="CL1103" s="239" t="str">
        <f t="shared" si="1704"/>
        <v/>
      </c>
      <c r="CM1103" s="239" t="str">
        <f t="shared" si="1705"/>
        <v/>
      </c>
      <c r="CN1103" s="239" t="str">
        <f t="shared" si="1706"/>
        <v/>
      </c>
      <c r="CP1103" s="239" t="str">
        <f t="shared" si="1707"/>
        <v/>
      </c>
      <c r="CQ1103" s="239" t="str">
        <f t="shared" si="1708"/>
        <v/>
      </c>
      <c r="CR1103" s="239" t="str">
        <f t="shared" si="1709"/>
        <v/>
      </c>
      <c r="CS1103" s="239" t="str">
        <f t="shared" si="1710"/>
        <v/>
      </c>
      <c r="CT1103" s="239" t="str">
        <f t="shared" si="1711"/>
        <v/>
      </c>
      <c r="CU1103" s="239" t="str">
        <f t="shared" si="1712"/>
        <v/>
      </c>
      <c r="CV1103" s="239" t="str">
        <f t="shared" si="1713"/>
        <v/>
      </c>
      <c r="CW1103" s="239" t="str">
        <f t="shared" si="1714"/>
        <v/>
      </c>
      <c r="CX1103" s="239" t="str">
        <f t="shared" si="1715"/>
        <v/>
      </c>
      <c r="CY1103" s="239" t="str">
        <f t="shared" si="1716"/>
        <v/>
      </c>
      <c r="CZ1103" s="239" t="str">
        <f t="shared" si="1717"/>
        <v/>
      </c>
      <c r="DA1103" s="239" t="str">
        <f t="shared" si="1718"/>
        <v/>
      </c>
      <c r="DB1103" s="239" t="str">
        <f t="shared" si="1719"/>
        <v/>
      </c>
      <c r="DC1103" s="239" t="str">
        <f t="shared" si="1720"/>
        <v/>
      </c>
      <c r="DD1103" s="239" t="str">
        <f t="shared" si="1721"/>
        <v/>
      </c>
      <c r="DE1103" s="239" t="str">
        <f t="shared" si="1722"/>
        <v/>
      </c>
      <c r="DF1103" s="239" t="str">
        <f t="shared" si="1723"/>
        <v/>
      </c>
      <c r="DG1103" s="239" t="str">
        <f t="shared" si="1724"/>
        <v/>
      </c>
      <c r="DH1103" s="239" t="str">
        <f t="shared" si="1725"/>
        <v/>
      </c>
      <c r="DI1103" s="239" t="str">
        <f t="shared" si="1726"/>
        <v/>
      </c>
      <c r="DJ1103" s="239" t="str">
        <f t="shared" si="1727"/>
        <v/>
      </c>
      <c r="DK1103" s="239" t="str">
        <f t="shared" si="1728"/>
        <v/>
      </c>
      <c r="DL1103" s="239" t="str">
        <f t="shared" si="1729"/>
        <v/>
      </c>
      <c r="DM1103" s="239" t="str">
        <f t="shared" si="1730"/>
        <v/>
      </c>
      <c r="DN1103" s="239" t="str">
        <f t="shared" si="1731"/>
        <v/>
      </c>
      <c r="DO1103" s="239" t="str">
        <f t="shared" si="1732"/>
        <v/>
      </c>
      <c r="DP1103" s="239" t="str">
        <f t="shared" si="1733"/>
        <v/>
      </c>
    </row>
    <row r="1104" spans="1:120" ht="35.25" hidden="1" customHeight="1" x14ac:dyDescent="0.25">
      <c r="A1104" s="53" t="s">
        <v>4511</v>
      </c>
      <c r="B1104" s="53">
        <v>7000</v>
      </c>
      <c r="C1104" s="53" t="s">
        <v>72</v>
      </c>
      <c r="D1104" s="53" t="s">
        <v>4209</v>
      </c>
      <c r="E1104" s="53">
        <v>3</v>
      </c>
      <c r="F1104" s="53" t="s">
        <v>4281</v>
      </c>
      <c r="G1104" s="53" t="str">
        <f t="shared" ref="G1104:G1160" si="1736">+IF(H1104="Producto",F1104,IF(H1104="Producto Act Compartidas",F1104,G1103))</f>
        <v>7000-4</v>
      </c>
      <c r="H1104" s="53" t="s">
        <v>94</v>
      </c>
      <c r="I1104" s="53" t="s">
        <v>76</v>
      </c>
      <c r="J1104" s="53" t="s">
        <v>80</v>
      </c>
      <c r="K1104" s="53" t="s">
        <v>80</v>
      </c>
      <c r="L1104" s="53" t="s">
        <v>80</v>
      </c>
      <c r="M1104" s="53" t="s">
        <v>80</v>
      </c>
      <c r="N1104" s="53" t="s">
        <v>80</v>
      </c>
      <c r="O1104" s="53" t="s">
        <v>80</v>
      </c>
      <c r="P1104" s="140" t="s">
        <v>4282</v>
      </c>
      <c r="Q1104" s="140">
        <v>0.3</v>
      </c>
      <c r="R1104" s="109">
        <f>+Q1104*$Q$1102</f>
        <v>2.7E-2</v>
      </c>
      <c r="S1104" s="3">
        <v>1</v>
      </c>
      <c r="T1104" s="3" t="s">
        <v>84</v>
      </c>
      <c r="U1104" s="9" t="s">
        <v>4283</v>
      </c>
      <c r="V1104" s="9">
        <v>45019</v>
      </c>
      <c r="W1104" s="9">
        <v>45138</v>
      </c>
      <c r="X1104" s="162" t="s">
        <v>4273</v>
      </c>
      <c r="Y1104" s="49" t="s">
        <v>202</v>
      </c>
      <c r="Z1104" s="59" t="s">
        <v>100</v>
      </c>
      <c r="AA1104" s="60">
        <v>1</v>
      </c>
      <c r="AB1104" s="60" t="s">
        <v>4284</v>
      </c>
      <c r="AC1104" s="69">
        <v>45138</v>
      </c>
      <c r="AD1104" s="60">
        <v>1</v>
      </c>
      <c r="AE1104" s="60" t="s">
        <v>4285</v>
      </c>
      <c r="AF1104" s="69">
        <v>45138</v>
      </c>
      <c r="AG1104" s="60" t="s">
        <v>79</v>
      </c>
      <c r="AH1104" s="60">
        <v>1</v>
      </c>
      <c r="AI1104" s="52">
        <f t="shared" si="1652"/>
        <v>2.7E-2</v>
      </c>
      <c r="AJ1104" s="52">
        <f t="shared" si="1735"/>
        <v>1</v>
      </c>
      <c r="AK1104" s="52"/>
      <c r="AL1104" s="239" t="str">
        <f t="shared" si="1671"/>
        <v/>
      </c>
      <c r="AM1104" s="239" t="str">
        <f t="shared" si="1672"/>
        <v/>
      </c>
      <c r="AN1104" s="239" t="str">
        <f t="shared" si="1673"/>
        <v/>
      </c>
      <c r="AO1104" s="239" t="str">
        <f t="shared" si="1674"/>
        <v/>
      </c>
      <c r="AP1104" s="239" t="str">
        <f t="shared" si="1675"/>
        <v/>
      </c>
      <c r="AQ1104" s="239" t="str">
        <f t="shared" si="1676"/>
        <v/>
      </c>
      <c r="AR1104" s="239" t="str">
        <f t="shared" si="1677"/>
        <v/>
      </c>
      <c r="AS1104" s="239" t="str">
        <f t="shared" si="1678"/>
        <v/>
      </c>
      <c r="AT1104" s="239" t="str">
        <f t="shared" si="1679"/>
        <v/>
      </c>
      <c r="AU1104" s="239" t="str">
        <f t="shared" si="1653"/>
        <v/>
      </c>
      <c r="AV1104" s="239" t="str">
        <f t="shared" si="1654"/>
        <v/>
      </c>
      <c r="AW1104" s="239" t="str">
        <f t="shared" si="1655"/>
        <v/>
      </c>
      <c r="AX1104" s="239" t="str">
        <f t="shared" si="1656"/>
        <v/>
      </c>
      <c r="AY1104" s="239" t="str">
        <f t="shared" si="1657"/>
        <v/>
      </c>
      <c r="AZ1104" s="239" t="str">
        <f t="shared" si="1658"/>
        <v/>
      </c>
      <c r="BA1104" s="239" t="str">
        <f t="shared" si="1659"/>
        <v/>
      </c>
      <c r="BB1104" s="239" t="str">
        <f t="shared" si="1660"/>
        <v/>
      </c>
      <c r="BC1104" s="239" t="str">
        <f t="shared" si="1661"/>
        <v/>
      </c>
      <c r="BD1104" s="239" t="str">
        <f t="shared" si="1662"/>
        <v/>
      </c>
      <c r="BE1104" s="239" t="str">
        <f t="shared" si="1663"/>
        <v/>
      </c>
      <c r="BF1104" s="239" t="str">
        <f t="shared" si="1664"/>
        <v/>
      </c>
      <c r="BG1104" s="239" t="str">
        <f t="shared" si="1665"/>
        <v/>
      </c>
      <c r="BH1104" s="239" t="str">
        <f t="shared" si="1666"/>
        <v/>
      </c>
      <c r="BI1104" s="239" t="str">
        <f t="shared" si="1667"/>
        <v/>
      </c>
      <c r="BJ1104" s="239" t="str">
        <f t="shared" si="1668"/>
        <v/>
      </c>
      <c r="BK1104" s="239" t="str">
        <f t="shared" si="1669"/>
        <v/>
      </c>
      <c r="BL1104" s="239" t="str">
        <f t="shared" si="1670"/>
        <v/>
      </c>
      <c r="BN1104" s="239" t="str">
        <f t="shared" si="1680"/>
        <v/>
      </c>
      <c r="BO1104" s="239" t="str">
        <f t="shared" si="1681"/>
        <v/>
      </c>
      <c r="BP1104" s="239" t="str">
        <f t="shared" si="1682"/>
        <v/>
      </c>
      <c r="BQ1104" s="239" t="str">
        <f t="shared" si="1683"/>
        <v/>
      </c>
      <c r="BR1104" s="239" t="str">
        <f t="shared" si="1684"/>
        <v/>
      </c>
      <c r="BS1104" s="239" t="str">
        <f t="shared" si="1685"/>
        <v/>
      </c>
      <c r="BT1104" s="239" t="str">
        <f t="shared" si="1686"/>
        <v/>
      </c>
      <c r="BU1104" s="239" t="str">
        <f t="shared" si="1687"/>
        <v/>
      </c>
      <c r="BV1104" s="239" t="str">
        <f t="shared" si="1688"/>
        <v/>
      </c>
      <c r="BW1104" s="239" t="str">
        <f t="shared" si="1689"/>
        <v/>
      </c>
      <c r="BX1104" s="239" t="str">
        <f t="shared" si="1690"/>
        <v/>
      </c>
      <c r="BY1104" s="239" t="str">
        <f t="shared" si="1691"/>
        <v/>
      </c>
      <c r="BZ1104" s="239" t="str">
        <f t="shared" si="1692"/>
        <v/>
      </c>
      <c r="CA1104" s="239" t="str">
        <f t="shared" si="1693"/>
        <v/>
      </c>
      <c r="CB1104" s="239" t="str">
        <f t="shared" si="1694"/>
        <v/>
      </c>
      <c r="CC1104" s="239" t="str">
        <f t="shared" si="1695"/>
        <v/>
      </c>
      <c r="CD1104" s="239" t="str">
        <f t="shared" si="1696"/>
        <v/>
      </c>
      <c r="CE1104" s="239" t="str">
        <f t="shared" si="1697"/>
        <v/>
      </c>
      <c r="CF1104" s="239" t="str">
        <f t="shared" si="1698"/>
        <v/>
      </c>
      <c r="CG1104" s="239" t="str">
        <f t="shared" si="1699"/>
        <v/>
      </c>
      <c r="CH1104" s="239" t="str">
        <f t="shared" si="1700"/>
        <v/>
      </c>
      <c r="CI1104" s="239" t="str">
        <f t="shared" si="1701"/>
        <v/>
      </c>
      <c r="CJ1104" s="239" t="str">
        <f t="shared" si="1702"/>
        <v/>
      </c>
      <c r="CK1104" s="239" t="str">
        <f t="shared" si="1703"/>
        <v/>
      </c>
      <c r="CL1104" s="239" t="str">
        <f t="shared" si="1704"/>
        <v/>
      </c>
      <c r="CM1104" s="239" t="str">
        <f t="shared" si="1705"/>
        <v/>
      </c>
      <c r="CN1104" s="239" t="str">
        <f t="shared" si="1706"/>
        <v/>
      </c>
      <c r="CP1104" s="239" t="str">
        <f t="shared" si="1707"/>
        <v/>
      </c>
      <c r="CQ1104" s="239" t="str">
        <f t="shared" si="1708"/>
        <v/>
      </c>
      <c r="CR1104" s="239" t="str">
        <f t="shared" si="1709"/>
        <v/>
      </c>
      <c r="CS1104" s="239" t="str">
        <f t="shared" si="1710"/>
        <v/>
      </c>
      <c r="CT1104" s="239" t="str">
        <f t="shared" si="1711"/>
        <v/>
      </c>
      <c r="CU1104" s="239" t="str">
        <f t="shared" si="1712"/>
        <v/>
      </c>
      <c r="CV1104" s="239" t="str">
        <f t="shared" si="1713"/>
        <v/>
      </c>
      <c r="CW1104" s="239" t="str">
        <f t="shared" si="1714"/>
        <v/>
      </c>
      <c r="CX1104" s="239" t="str">
        <f t="shared" si="1715"/>
        <v/>
      </c>
      <c r="CY1104" s="239" t="str">
        <f t="shared" si="1716"/>
        <v/>
      </c>
      <c r="CZ1104" s="239" t="str">
        <f t="shared" si="1717"/>
        <v/>
      </c>
      <c r="DA1104" s="239" t="str">
        <f t="shared" si="1718"/>
        <v/>
      </c>
      <c r="DB1104" s="239" t="str">
        <f t="shared" si="1719"/>
        <v/>
      </c>
      <c r="DC1104" s="239" t="str">
        <f t="shared" si="1720"/>
        <v/>
      </c>
      <c r="DD1104" s="239" t="str">
        <f t="shared" si="1721"/>
        <v/>
      </c>
      <c r="DE1104" s="239" t="str">
        <f t="shared" si="1722"/>
        <v/>
      </c>
      <c r="DF1104" s="239" t="str">
        <f t="shared" si="1723"/>
        <v/>
      </c>
      <c r="DG1104" s="239" t="str">
        <f t="shared" si="1724"/>
        <v/>
      </c>
      <c r="DH1104" s="239" t="str">
        <f t="shared" si="1725"/>
        <v/>
      </c>
      <c r="DI1104" s="239" t="str">
        <f t="shared" si="1726"/>
        <v/>
      </c>
      <c r="DJ1104" s="239" t="str">
        <f t="shared" si="1727"/>
        <v/>
      </c>
      <c r="DK1104" s="239" t="str">
        <f t="shared" si="1728"/>
        <v/>
      </c>
      <c r="DL1104" s="239" t="str">
        <f t="shared" si="1729"/>
        <v/>
      </c>
      <c r="DM1104" s="239" t="str">
        <f t="shared" si="1730"/>
        <v/>
      </c>
      <c r="DN1104" s="239" t="str">
        <f t="shared" si="1731"/>
        <v/>
      </c>
      <c r="DO1104" s="239" t="str">
        <f t="shared" si="1732"/>
        <v/>
      </c>
      <c r="DP1104" s="239" t="str">
        <f t="shared" si="1733"/>
        <v/>
      </c>
    </row>
    <row r="1105" spans="1:120" ht="33.75" hidden="1" customHeight="1" x14ac:dyDescent="0.25">
      <c r="A1105" s="53" t="s">
        <v>4511</v>
      </c>
      <c r="B1105" s="53">
        <v>7000</v>
      </c>
      <c r="C1105" s="53" t="s">
        <v>72</v>
      </c>
      <c r="D1105" s="53" t="s">
        <v>4209</v>
      </c>
      <c r="E1105" s="87">
        <v>3</v>
      </c>
      <c r="F1105" s="53" t="s">
        <v>4286</v>
      </c>
      <c r="G1105" s="53" t="str">
        <f t="shared" si="1736"/>
        <v>7000-4</v>
      </c>
      <c r="H1105" s="53" t="s">
        <v>94</v>
      </c>
      <c r="I1105" s="53" t="s">
        <v>76</v>
      </c>
      <c r="J1105" s="53" t="s">
        <v>80</v>
      </c>
      <c r="K1105" s="53" t="s">
        <v>80</v>
      </c>
      <c r="L1105" s="53" t="s">
        <v>80</v>
      </c>
      <c r="M1105" s="53" t="s">
        <v>80</v>
      </c>
      <c r="N1105" s="53" t="s">
        <v>80</v>
      </c>
      <c r="O1105" s="53" t="s">
        <v>80</v>
      </c>
      <c r="P1105" s="140" t="s">
        <v>4287</v>
      </c>
      <c r="Q1105" s="86">
        <v>0.3</v>
      </c>
      <c r="R1105" s="109">
        <f>+Q1105*$Q$1102</f>
        <v>2.7E-2</v>
      </c>
      <c r="S1105" s="3">
        <v>1</v>
      </c>
      <c r="T1105" s="3" t="s">
        <v>84</v>
      </c>
      <c r="U1105" s="9" t="s">
        <v>4259</v>
      </c>
      <c r="V1105" s="9">
        <v>45139</v>
      </c>
      <c r="W1105" s="9">
        <v>45260</v>
      </c>
      <c r="X1105" s="162" t="s">
        <v>4273</v>
      </c>
      <c r="Y1105" s="49" t="s">
        <v>87</v>
      </c>
      <c r="Z1105" s="59" t="s">
        <v>100</v>
      </c>
      <c r="AA1105" s="52">
        <v>1</v>
      </c>
      <c r="AB1105" s="23" t="s">
        <v>4288</v>
      </c>
      <c r="AC1105" s="23">
        <v>45259</v>
      </c>
      <c r="AD1105" s="52">
        <v>1</v>
      </c>
      <c r="AE1105" s="23" t="s">
        <v>4289</v>
      </c>
      <c r="AF1105" s="23">
        <v>45259</v>
      </c>
      <c r="AG1105" s="53" t="s">
        <v>79</v>
      </c>
      <c r="AH1105" s="52">
        <v>1</v>
      </c>
      <c r="AI1105" s="52">
        <f t="shared" si="1652"/>
        <v>2.7E-2</v>
      </c>
      <c r="AJ1105" s="52">
        <f t="shared" si="1735"/>
        <v>1</v>
      </c>
      <c r="AK1105" s="52"/>
      <c r="AL1105" s="239" t="str">
        <f t="shared" si="1671"/>
        <v/>
      </c>
      <c r="AM1105" s="239" t="str">
        <f t="shared" si="1672"/>
        <v/>
      </c>
      <c r="AN1105" s="239" t="str">
        <f t="shared" si="1673"/>
        <v/>
      </c>
      <c r="AO1105" s="239" t="str">
        <f t="shared" si="1674"/>
        <v/>
      </c>
      <c r="AP1105" s="239" t="str">
        <f t="shared" si="1675"/>
        <v/>
      </c>
      <c r="AQ1105" s="239" t="str">
        <f t="shared" si="1676"/>
        <v/>
      </c>
      <c r="AR1105" s="239" t="str">
        <f t="shared" si="1677"/>
        <v/>
      </c>
      <c r="AS1105" s="239" t="str">
        <f t="shared" si="1678"/>
        <v/>
      </c>
      <c r="AT1105" s="239" t="str">
        <f t="shared" si="1679"/>
        <v/>
      </c>
      <c r="AU1105" s="239" t="str">
        <f t="shared" si="1653"/>
        <v/>
      </c>
      <c r="AV1105" s="239" t="str">
        <f t="shared" si="1654"/>
        <v/>
      </c>
      <c r="AW1105" s="239" t="str">
        <f t="shared" si="1655"/>
        <v/>
      </c>
      <c r="AX1105" s="239" t="str">
        <f t="shared" si="1656"/>
        <v/>
      </c>
      <c r="AY1105" s="239" t="str">
        <f t="shared" si="1657"/>
        <v/>
      </c>
      <c r="AZ1105" s="239" t="str">
        <f t="shared" si="1658"/>
        <v/>
      </c>
      <c r="BA1105" s="239" t="str">
        <f t="shared" si="1659"/>
        <v/>
      </c>
      <c r="BB1105" s="239" t="str">
        <f t="shared" si="1660"/>
        <v/>
      </c>
      <c r="BC1105" s="239" t="str">
        <f t="shared" si="1661"/>
        <v/>
      </c>
      <c r="BD1105" s="239" t="str">
        <f t="shared" si="1662"/>
        <v/>
      </c>
      <c r="BE1105" s="239" t="str">
        <f t="shared" si="1663"/>
        <v/>
      </c>
      <c r="BF1105" s="239" t="str">
        <f t="shared" si="1664"/>
        <v/>
      </c>
      <c r="BG1105" s="239" t="str">
        <f t="shared" si="1665"/>
        <v/>
      </c>
      <c r="BH1105" s="239" t="str">
        <f t="shared" si="1666"/>
        <v/>
      </c>
      <c r="BI1105" s="239" t="str">
        <f t="shared" si="1667"/>
        <v/>
      </c>
      <c r="BJ1105" s="239" t="str">
        <f t="shared" si="1668"/>
        <v/>
      </c>
      <c r="BK1105" s="239" t="str">
        <f t="shared" si="1669"/>
        <v/>
      </c>
      <c r="BL1105" s="239" t="str">
        <f t="shared" si="1670"/>
        <v/>
      </c>
      <c r="BN1105" s="239" t="str">
        <f t="shared" si="1680"/>
        <v/>
      </c>
      <c r="BO1105" s="239" t="str">
        <f t="shared" si="1681"/>
        <v/>
      </c>
      <c r="BP1105" s="239" t="str">
        <f t="shared" si="1682"/>
        <v/>
      </c>
      <c r="BQ1105" s="239" t="str">
        <f t="shared" si="1683"/>
        <v/>
      </c>
      <c r="BR1105" s="239" t="str">
        <f t="shared" si="1684"/>
        <v/>
      </c>
      <c r="BS1105" s="239" t="str">
        <f t="shared" si="1685"/>
        <v/>
      </c>
      <c r="BT1105" s="239" t="str">
        <f t="shared" si="1686"/>
        <v/>
      </c>
      <c r="BU1105" s="239" t="str">
        <f t="shared" si="1687"/>
        <v/>
      </c>
      <c r="BV1105" s="239" t="str">
        <f t="shared" si="1688"/>
        <v/>
      </c>
      <c r="BW1105" s="239" t="str">
        <f t="shared" si="1689"/>
        <v/>
      </c>
      <c r="BX1105" s="239" t="str">
        <f t="shared" si="1690"/>
        <v/>
      </c>
      <c r="BY1105" s="239" t="str">
        <f t="shared" si="1691"/>
        <v/>
      </c>
      <c r="BZ1105" s="239" t="str">
        <f t="shared" si="1692"/>
        <v/>
      </c>
      <c r="CA1105" s="239" t="str">
        <f t="shared" si="1693"/>
        <v/>
      </c>
      <c r="CB1105" s="239" t="str">
        <f t="shared" si="1694"/>
        <v/>
      </c>
      <c r="CC1105" s="239" t="str">
        <f t="shared" si="1695"/>
        <v/>
      </c>
      <c r="CD1105" s="239" t="str">
        <f t="shared" si="1696"/>
        <v/>
      </c>
      <c r="CE1105" s="239" t="str">
        <f t="shared" si="1697"/>
        <v/>
      </c>
      <c r="CF1105" s="239" t="str">
        <f t="shared" si="1698"/>
        <v/>
      </c>
      <c r="CG1105" s="239" t="str">
        <f t="shared" si="1699"/>
        <v/>
      </c>
      <c r="CH1105" s="239" t="str">
        <f t="shared" si="1700"/>
        <v/>
      </c>
      <c r="CI1105" s="239" t="str">
        <f t="shared" si="1701"/>
        <v/>
      </c>
      <c r="CJ1105" s="239" t="str">
        <f t="shared" si="1702"/>
        <v/>
      </c>
      <c r="CK1105" s="239" t="str">
        <f t="shared" si="1703"/>
        <v/>
      </c>
      <c r="CL1105" s="239" t="str">
        <f t="shared" si="1704"/>
        <v/>
      </c>
      <c r="CM1105" s="239" t="str">
        <f t="shared" si="1705"/>
        <v/>
      </c>
      <c r="CN1105" s="239" t="str">
        <f t="shared" si="1706"/>
        <v/>
      </c>
      <c r="CP1105" s="239" t="str">
        <f t="shared" si="1707"/>
        <v/>
      </c>
      <c r="CQ1105" s="239" t="str">
        <f t="shared" si="1708"/>
        <v/>
      </c>
      <c r="CR1105" s="239" t="str">
        <f t="shared" si="1709"/>
        <v/>
      </c>
      <c r="CS1105" s="239" t="str">
        <f t="shared" si="1710"/>
        <v/>
      </c>
      <c r="CT1105" s="239" t="str">
        <f t="shared" si="1711"/>
        <v/>
      </c>
      <c r="CU1105" s="239" t="str">
        <f t="shared" si="1712"/>
        <v/>
      </c>
      <c r="CV1105" s="239" t="str">
        <f t="shared" si="1713"/>
        <v/>
      </c>
      <c r="CW1105" s="239" t="str">
        <f t="shared" si="1714"/>
        <v/>
      </c>
      <c r="CX1105" s="239" t="str">
        <f t="shared" si="1715"/>
        <v/>
      </c>
      <c r="CY1105" s="239" t="str">
        <f t="shared" si="1716"/>
        <v/>
      </c>
      <c r="CZ1105" s="239" t="str">
        <f t="shared" si="1717"/>
        <v/>
      </c>
      <c r="DA1105" s="239" t="str">
        <f t="shared" si="1718"/>
        <v/>
      </c>
      <c r="DB1105" s="239" t="str">
        <f t="shared" si="1719"/>
        <v/>
      </c>
      <c r="DC1105" s="239" t="str">
        <f t="shared" si="1720"/>
        <v/>
      </c>
      <c r="DD1105" s="239" t="str">
        <f t="shared" si="1721"/>
        <v/>
      </c>
      <c r="DE1105" s="239" t="str">
        <f t="shared" si="1722"/>
        <v/>
      </c>
      <c r="DF1105" s="239" t="str">
        <f t="shared" si="1723"/>
        <v/>
      </c>
      <c r="DG1105" s="239" t="str">
        <f t="shared" si="1724"/>
        <v/>
      </c>
      <c r="DH1105" s="239" t="str">
        <f t="shared" si="1725"/>
        <v/>
      </c>
      <c r="DI1105" s="239" t="str">
        <f t="shared" si="1726"/>
        <v/>
      </c>
      <c r="DJ1105" s="239" t="str">
        <f t="shared" si="1727"/>
        <v/>
      </c>
      <c r="DK1105" s="239" t="str">
        <f t="shared" si="1728"/>
        <v/>
      </c>
      <c r="DL1105" s="239" t="str">
        <f t="shared" si="1729"/>
        <v/>
      </c>
      <c r="DM1105" s="239" t="str">
        <f t="shared" si="1730"/>
        <v/>
      </c>
      <c r="DN1105" s="239" t="str">
        <f t="shared" si="1731"/>
        <v/>
      </c>
      <c r="DO1105" s="239" t="str">
        <f t="shared" si="1732"/>
        <v/>
      </c>
      <c r="DP1105" s="239" t="str">
        <f t="shared" si="1733"/>
        <v/>
      </c>
    </row>
    <row r="1106" spans="1:120" ht="35.25" hidden="1" customHeight="1" x14ac:dyDescent="0.25">
      <c r="A1106" s="101" t="s">
        <v>4511</v>
      </c>
      <c r="B1106" s="101">
        <v>7000</v>
      </c>
      <c r="C1106" s="101" t="s">
        <v>72</v>
      </c>
      <c r="D1106" s="101" t="s">
        <v>4209</v>
      </c>
      <c r="E1106" s="18">
        <v>3</v>
      </c>
      <c r="F1106" s="187" t="s">
        <v>4290</v>
      </c>
      <c r="G1106" s="187" t="str">
        <f>+IF(H1106="Producto",F1106,IF(H1106="Producto Act Compartidas",F1106,G1105))</f>
        <v>7000-4</v>
      </c>
      <c r="H1106" s="101" t="s">
        <v>94</v>
      </c>
      <c r="I1106" s="101" t="s">
        <v>76</v>
      </c>
      <c r="J1106" s="53" t="s">
        <v>80</v>
      </c>
      <c r="K1106" s="101" t="s">
        <v>80</v>
      </c>
      <c r="L1106" s="101" t="s">
        <v>80</v>
      </c>
      <c r="M1106" s="101" t="s">
        <v>80</v>
      </c>
      <c r="N1106" s="101" t="s">
        <v>80</v>
      </c>
      <c r="O1106" s="101" t="s">
        <v>80</v>
      </c>
      <c r="P1106" s="86" t="s">
        <v>4291</v>
      </c>
      <c r="Q1106" s="86">
        <v>0.1</v>
      </c>
      <c r="R1106" s="109">
        <f>+Q1106*$Q$1102</f>
        <v>8.9999999999999993E-3</v>
      </c>
      <c r="S1106" s="131">
        <v>1</v>
      </c>
      <c r="T1106" s="131" t="s">
        <v>84</v>
      </c>
      <c r="U1106" s="132" t="s">
        <v>4292</v>
      </c>
      <c r="V1106" s="132">
        <v>45200</v>
      </c>
      <c r="W1106" s="132">
        <v>45260</v>
      </c>
      <c r="X1106" s="133" t="s">
        <v>4273</v>
      </c>
      <c r="Y1106" s="49" t="s">
        <v>87</v>
      </c>
      <c r="Z1106" s="59" t="s">
        <v>100</v>
      </c>
      <c r="AA1106" s="52">
        <v>1</v>
      </c>
      <c r="AB1106" s="23" t="s">
        <v>4293</v>
      </c>
      <c r="AC1106" s="23">
        <v>45090</v>
      </c>
      <c r="AD1106" s="52">
        <v>1</v>
      </c>
      <c r="AE1106" s="23" t="s">
        <v>4294</v>
      </c>
      <c r="AF1106" s="23">
        <v>45187</v>
      </c>
      <c r="AG1106" s="53" t="s">
        <v>79</v>
      </c>
      <c r="AH1106" s="52">
        <v>1</v>
      </c>
      <c r="AI1106" s="52">
        <f t="shared" si="1652"/>
        <v>8.9999999999999993E-3</v>
      </c>
      <c r="AJ1106" s="52">
        <f t="shared" si="1735"/>
        <v>1</v>
      </c>
      <c r="AK1106" s="52"/>
      <c r="AL1106" s="239" t="str">
        <f t="shared" si="1671"/>
        <v/>
      </c>
      <c r="AM1106" s="239" t="str">
        <f t="shared" si="1672"/>
        <v/>
      </c>
      <c r="AN1106" s="239" t="str">
        <f t="shared" si="1673"/>
        <v/>
      </c>
      <c r="AO1106" s="239" t="str">
        <f t="shared" si="1674"/>
        <v/>
      </c>
      <c r="AP1106" s="239" t="str">
        <f t="shared" si="1675"/>
        <v/>
      </c>
      <c r="AQ1106" s="239" t="str">
        <f t="shared" si="1676"/>
        <v/>
      </c>
      <c r="AR1106" s="239" t="str">
        <f t="shared" si="1677"/>
        <v/>
      </c>
      <c r="AS1106" s="239" t="str">
        <f t="shared" si="1678"/>
        <v/>
      </c>
      <c r="AT1106" s="239" t="str">
        <f t="shared" si="1679"/>
        <v/>
      </c>
      <c r="AU1106" s="239" t="str">
        <f t="shared" si="1653"/>
        <v/>
      </c>
      <c r="AV1106" s="239" t="str">
        <f t="shared" si="1654"/>
        <v/>
      </c>
      <c r="AW1106" s="239" t="str">
        <f t="shared" si="1655"/>
        <v/>
      </c>
      <c r="AX1106" s="239" t="str">
        <f t="shared" si="1656"/>
        <v/>
      </c>
      <c r="AY1106" s="239" t="str">
        <f t="shared" si="1657"/>
        <v/>
      </c>
      <c r="AZ1106" s="239" t="str">
        <f t="shared" si="1658"/>
        <v/>
      </c>
      <c r="BA1106" s="239" t="str">
        <f t="shared" si="1659"/>
        <v/>
      </c>
      <c r="BB1106" s="239" t="str">
        <f t="shared" si="1660"/>
        <v/>
      </c>
      <c r="BC1106" s="239" t="str">
        <f t="shared" si="1661"/>
        <v/>
      </c>
      <c r="BD1106" s="239" t="str">
        <f t="shared" si="1662"/>
        <v/>
      </c>
      <c r="BE1106" s="239" t="str">
        <f t="shared" si="1663"/>
        <v/>
      </c>
      <c r="BF1106" s="239" t="str">
        <f t="shared" si="1664"/>
        <v/>
      </c>
      <c r="BG1106" s="239" t="str">
        <f t="shared" si="1665"/>
        <v/>
      </c>
      <c r="BH1106" s="239" t="str">
        <f t="shared" si="1666"/>
        <v/>
      </c>
      <c r="BI1106" s="239" t="str">
        <f t="shared" si="1667"/>
        <v/>
      </c>
      <c r="BJ1106" s="239" t="str">
        <f t="shared" si="1668"/>
        <v/>
      </c>
      <c r="BK1106" s="239" t="str">
        <f t="shared" si="1669"/>
        <v/>
      </c>
      <c r="BL1106" s="239" t="str">
        <f t="shared" si="1670"/>
        <v/>
      </c>
      <c r="BN1106" s="239" t="str">
        <f t="shared" si="1680"/>
        <v/>
      </c>
      <c r="BO1106" s="239" t="str">
        <f t="shared" si="1681"/>
        <v/>
      </c>
      <c r="BP1106" s="239" t="str">
        <f t="shared" si="1682"/>
        <v/>
      </c>
      <c r="BQ1106" s="239" t="str">
        <f t="shared" si="1683"/>
        <v/>
      </c>
      <c r="BR1106" s="239" t="str">
        <f t="shared" si="1684"/>
        <v/>
      </c>
      <c r="BS1106" s="239" t="str">
        <f t="shared" si="1685"/>
        <v/>
      </c>
      <c r="BT1106" s="239" t="str">
        <f t="shared" si="1686"/>
        <v/>
      </c>
      <c r="BU1106" s="239" t="str">
        <f t="shared" si="1687"/>
        <v/>
      </c>
      <c r="BV1106" s="239" t="str">
        <f t="shared" si="1688"/>
        <v/>
      </c>
      <c r="BW1106" s="239" t="str">
        <f t="shared" si="1689"/>
        <v/>
      </c>
      <c r="BX1106" s="239" t="str">
        <f t="shared" si="1690"/>
        <v/>
      </c>
      <c r="BY1106" s="239" t="str">
        <f t="shared" si="1691"/>
        <v/>
      </c>
      <c r="BZ1106" s="239" t="str">
        <f t="shared" si="1692"/>
        <v/>
      </c>
      <c r="CA1106" s="239" t="str">
        <f t="shared" si="1693"/>
        <v/>
      </c>
      <c r="CB1106" s="239" t="str">
        <f t="shared" si="1694"/>
        <v/>
      </c>
      <c r="CC1106" s="239" t="str">
        <f t="shared" si="1695"/>
        <v/>
      </c>
      <c r="CD1106" s="239" t="str">
        <f t="shared" si="1696"/>
        <v/>
      </c>
      <c r="CE1106" s="239" t="str">
        <f t="shared" si="1697"/>
        <v/>
      </c>
      <c r="CF1106" s="239" t="str">
        <f t="shared" si="1698"/>
        <v/>
      </c>
      <c r="CG1106" s="239" t="str">
        <f t="shared" si="1699"/>
        <v/>
      </c>
      <c r="CH1106" s="239" t="str">
        <f t="shared" si="1700"/>
        <v/>
      </c>
      <c r="CI1106" s="239" t="str">
        <f t="shared" si="1701"/>
        <v/>
      </c>
      <c r="CJ1106" s="239" t="str">
        <f t="shared" si="1702"/>
        <v/>
      </c>
      <c r="CK1106" s="239" t="str">
        <f t="shared" si="1703"/>
        <v/>
      </c>
      <c r="CL1106" s="239" t="str">
        <f t="shared" si="1704"/>
        <v/>
      </c>
      <c r="CM1106" s="239" t="str">
        <f t="shared" si="1705"/>
        <v/>
      </c>
      <c r="CN1106" s="239" t="str">
        <f t="shared" si="1706"/>
        <v/>
      </c>
      <c r="CP1106" s="239" t="str">
        <f t="shared" si="1707"/>
        <v/>
      </c>
      <c r="CQ1106" s="239" t="str">
        <f t="shared" si="1708"/>
        <v/>
      </c>
      <c r="CR1106" s="239" t="str">
        <f t="shared" si="1709"/>
        <v/>
      </c>
      <c r="CS1106" s="239" t="str">
        <f t="shared" si="1710"/>
        <v/>
      </c>
      <c r="CT1106" s="239" t="str">
        <f t="shared" si="1711"/>
        <v/>
      </c>
      <c r="CU1106" s="239" t="str">
        <f t="shared" si="1712"/>
        <v/>
      </c>
      <c r="CV1106" s="239" t="str">
        <f t="shared" si="1713"/>
        <v/>
      </c>
      <c r="CW1106" s="239" t="str">
        <f t="shared" si="1714"/>
        <v/>
      </c>
      <c r="CX1106" s="239" t="str">
        <f t="shared" si="1715"/>
        <v/>
      </c>
      <c r="CY1106" s="239" t="str">
        <f t="shared" si="1716"/>
        <v/>
      </c>
      <c r="CZ1106" s="239" t="str">
        <f t="shared" si="1717"/>
        <v/>
      </c>
      <c r="DA1106" s="239" t="str">
        <f t="shared" si="1718"/>
        <v/>
      </c>
      <c r="DB1106" s="239" t="str">
        <f t="shared" si="1719"/>
        <v/>
      </c>
      <c r="DC1106" s="239" t="str">
        <f t="shared" si="1720"/>
        <v/>
      </c>
      <c r="DD1106" s="239" t="str">
        <f t="shared" si="1721"/>
        <v/>
      </c>
      <c r="DE1106" s="239" t="str">
        <f t="shared" si="1722"/>
        <v/>
      </c>
      <c r="DF1106" s="239" t="str">
        <f t="shared" si="1723"/>
        <v/>
      </c>
      <c r="DG1106" s="239" t="str">
        <f t="shared" si="1724"/>
        <v/>
      </c>
      <c r="DH1106" s="239" t="str">
        <f t="shared" si="1725"/>
        <v/>
      </c>
      <c r="DI1106" s="239" t="str">
        <f t="shared" si="1726"/>
        <v/>
      </c>
      <c r="DJ1106" s="239" t="str">
        <f t="shared" si="1727"/>
        <v/>
      </c>
      <c r="DK1106" s="239" t="str">
        <f t="shared" si="1728"/>
        <v/>
      </c>
      <c r="DL1106" s="239" t="str">
        <f t="shared" si="1729"/>
        <v/>
      </c>
      <c r="DM1106" s="239" t="str">
        <f t="shared" si="1730"/>
        <v/>
      </c>
      <c r="DN1106" s="239" t="str">
        <f t="shared" si="1731"/>
        <v/>
      </c>
      <c r="DO1106" s="239" t="str">
        <f t="shared" si="1732"/>
        <v/>
      </c>
      <c r="DP1106" s="239" t="str">
        <f t="shared" si="1733"/>
        <v/>
      </c>
    </row>
    <row r="1107" spans="1:120" ht="35.25" hidden="1" customHeight="1" x14ac:dyDescent="0.25">
      <c r="A1107" s="49" t="s">
        <v>4511</v>
      </c>
      <c r="B1107" s="49">
        <v>7000</v>
      </c>
      <c r="C1107" s="49" t="s">
        <v>72</v>
      </c>
      <c r="D1107" s="49" t="s">
        <v>4209</v>
      </c>
      <c r="E1107" s="49">
        <v>3</v>
      </c>
      <c r="F1107" s="49" t="s">
        <v>4295</v>
      </c>
      <c r="G1107" s="49" t="str">
        <f>+IF(H1107="Producto",F1107,IF(H1107="Producto Act Compartidas",F1107,G1105))</f>
        <v>7000-5</v>
      </c>
      <c r="H1107" s="49" t="s">
        <v>75</v>
      </c>
      <c r="I1107" s="49" t="s">
        <v>76</v>
      </c>
      <c r="J1107" s="49" t="s">
        <v>4296</v>
      </c>
      <c r="K1107" s="49" t="s">
        <v>472</v>
      </c>
      <c r="L1107" s="49" t="s">
        <v>79</v>
      </c>
      <c r="M1107" s="49" t="s">
        <v>4211</v>
      </c>
      <c r="N1107" s="49" t="s">
        <v>628</v>
      </c>
      <c r="O1107" s="49" t="s">
        <v>4297</v>
      </c>
      <c r="P1107" s="49" t="s">
        <v>4298</v>
      </c>
      <c r="Q1107" s="50">
        <v>0.09</v>
      </c>
      <c r="R1107" s="50"/>
      <c r="S1107" s="49">
        <v>1</v>
      </c>
      <c r="T1107" s="49" t="s">
        <v>84</v>
      </c>
      <c r="U1107" s="49" t="s">
        <v>4299</v>
      </c>
      <c r="V1107" s="51">
        <v>44958</v>
      </c>
      <c r="W1107" s="51">
        <v>45267</v>
      </c>
      <c r="X1107" s="49" t="s">
        <v>2136</v>
      </c>
      <c r="Y1107" s="49" t="s">
        <v>87</v>
      </c>
      <c r="Z1107" s="59" t="s">
        <v>100</v>
      </c>
      <c r="AA1107" s="52">
        <v>1</v>
      </c>
      <c r="AB1107" s="23" t="s">
        <v>4300</v>
      </c>
      <c r="AC1107" s="23">
        <v>45267</v>
      </c>
      <c r="AD1107" s="52">
        <v>1</v>
      </c>
      <c r="AE1107" s="23" t="s">
        <v>4301</v>
      </c>
      <c r="AF1107" s="23">
        <v>45267</v>
      </c>
      <c r="AG1107" s="52" t="s">
        <v>79</v>
      </c>
      <c r="AH1107" s="52" t="s">
        <v>92</v>
      </c>
      <c r="AI1107" s="52">
        <f t="shared" si="1652"/>
        <v>0.09</v>
      </c>
      <c r="AJ1107" s="52"/>
      <c r="AK1107" s="52"/>
      <c r="AL1107" s="239" t="str">
        <f t="shared" si="1671"/>
        <v/>
      </c>
      <c r="AM1107" s="239" t="str">
        <f t="shared" si="1672"/>
        <v/>
      </c>
      <c r="AN1107" s="239" t="str">
        <f t="shared" si="1673"/>
        <v/>
      </c>
      <c r="AO1107" s="239" t="str">
        <f t="shared" si="1674"/>
        <v/>
      </c>
      <c r="AP1107" s="239" t="str">
        <f t="shared" si="1675"/>
        <v/>
      </c>
      <c r="AQ1107" s="239" t="str">
        <f t="shared" si="1676"/>
        <v/>
      </c>
      <c r="AR1107" s="239" t="str">
        <f t="shared" si="1677"/>
        <v/>
      </c>
      <c r="AS1107" s="239" t="str">
        <f t="shared" si="1678"/>
        <v/>
      </c>
      <c r="AT1107" s="239" t="str">
        <f t="shared" si="1679"/>
        <v/>
      </c>
      <c r="AU1107" s="239" t="str">
        <f t="shared" si="1653"/>
        <v/>
      </c>
      <c r="AV1107" s="239" t="str">
        <f t="shared" si="1654"/>
        <v/>
      </c>
      <c r="AW1107" s="239" t="str">
        <f t="shared" si="1655"/>
        <v/>
      </c>
      <c r="AX1107" s="239" t="str">
        <f t="shared" si="1656"/>
        <v/>
      </c>
      <c r="AY1107" s="239" t="str">
        <f t="shared" si="1657"/>
        <v/>
      </c>
      <c r="AZ1107" s="239" t="str">
        <f t="shared" si="1658"/>
        <v/>
      </c>
      <c r="BA1107" s="239" t="str">
        <f t="shared" si="1659"/>
        <v/>
      </c>
      <c r="BB1107" s="239" t="str">
        <f t="shared" si="1660"/>
        <v/>
      </c>
      <c r="BC1107" s="239" t="str">
        <f t="shared" si="1661"/>
        <v/>
      </c>
      <c r="BD1107" s="239" t="str">
        <f t="shared" si="1662"/>
        <v/>
      </c>
      <c r="BE1107" s="239" t="str">
        <f t="shared" si="1663"/>
        <v/>
      </c>
      <c r="BF1107" s="239" t="str">
        <f t="shared" si="1664"/>
        <v/>
      </c>
      <c r="BG1107" s="239" t="str">
        <f t="shared" si="1665"/>
        <v/>
      </c>
      <c r="BH1107" s="239" t="str">
        <f t="shared" si="1666"/>
        <v/>
      </c>
      <c r="BI1107" s="239" t="str">
        <f t="shared" si="1667"/>
        <v/>
      </c>
      <c r="BJ1107" s="239" t="str">
        <f t="shared" si="1668"/>
        <v/>
      </c>
      <c r="BK1107" s="239" t="str">
        <f t="shared" si="1669"/>
        <v/>
      </c>
      <c r="BL1107" s="239" t="str">
        <f t="shared" si="1670"/>
        <v/>
      </c>
      <c r="BN1107" s="239" t="str">
        <f t="shared" si="1680"/>
        <v/>
      </c>
      <c r="BO1107" s="239" t="str">
        <f t="shared" si="1681"/>
        <v/>
      </c>
      <c r="BP1107" s="239" t="str">
        <f t="shared" si="1682"/>
        <v/>
      </c>
      <c r="BQ1107" s="239" t="str">
        <f t="shared" si="1683"/>
        <v/>
      </c>
      <c r="BR1107" s="239" t="str">
        <f t="shared" si="1684"/>
        <v/>
      </c>
      <c r="BS1107" s="239" t="str">
        <f t="shared" si="1685"/>
        <v/>
      </c>
      <c r="BT1107" s="239" t="str">
        <f t="shared" si="1686"/>
        <v/>
      </c>
      <c r="BU1107" s="239" t="str">
        <f t="shared" si="1687"/>
        <v/>
      </c>
      <c r="BV1107" s="239" t="str">
        <f t="shared" si="1688"/>
        <v/>
      </c>
      <c r="BW1107" s="239" t="str">
        <f t="shared" si="1689"/>
        <v/>
      </c>
      <c r="BX1107" s="239" t="str">
        <f t="shared" si="1690"/>
        <v/>
      </c>
      <c r="BY1107" s="239" t="str">
        <f t="shared" si="1691"/>
        <v/>
      </c>
      <c r="BZ1107" s="239" t="str">
        <f t="shared" si="1692"/>
        <v/>
      </c>
      <c r="CA1107" s="239" t="str">
        <f t="shared" si="1693"/>
        <v/>
      </c>
      <c r="CB1107" s="239" t="str">
        <f t="shared" si="1694"/>
        <v/>
      </c>
      <c r="CC1107" s="239" t="str">
        <f t="shared" si="1695"/>
        <v/>
      </c>
      <c r="CD1107" s="239" t="str">
        <f t="shared" si="1696"/>
        <v/>
      </c>
      <c r="CE1107" s="239" t="str">
        <f t="shared" si="1697"/>
        <v/>
      </c>
      <c r="CF1107" s="239" t="str">
        <f t="shared" si="1698"/>
        <v/>
      </c>
      <c r="CG1107" s="239" t="str">
        <f t="shared" si="1699"/>
        <v/>
      </c>
      <c r="CH1107" s="239" t="str">
        <f t="shared" si="1700"/>
        <v/>
      </c>
      <c r="CI1107" s="239" t="str">
        <f t="shared" si="1701"/>
        <v/>
      </c>
      <c r="CJ1107" s="239" t="str">
        <f t="shared" si="1702"/>
        <v/>
      </c>
      <c r="CK1107" s="239" t="str">
        <f t="shared" si="1703"/>
        <v/>
      </c>
      <c r="CL1107" s="239" t="str">
        <f t="shared" si="1704"/>
        <v/>
      </c>
      <c r="CM1107" s="239" t="str">
        <f t="shared" si="1705"/>
        <v/>
      </c>
      <c r="CN1107" s="239" t="str">
        <f t="shared" si="1706"/>
        <v/>
      </c>
      <c r="CP1107" s="239" t="str">
        <f t="shared" si="1707"/>
        <v/>
      </c>
      <c r="CQ1107" s="239" t="str">
        <f t="shared" si="1708"/>
        <v/>
      </c>
      <c r="CR1107" s="239" t="str">
        <f t="shared" si="1709"/>
        <v/>
      </c>
      <c r="CS1107" s="239" t="str">
        <f t="shared" si="1710"/>
        <v/>
      </c>
      <c r="CT1107" s="239" t="str">
        <f t="shared" si="1711"/>
        <v/>
      </c>
      <c r="CU1107" s="239" t="str">
        <f t="shared" si="1712"/>
        <v/>
      </c>
      <c r="CV1107" s="239" t="str">
        <f t="shared" si="1713"/>
        <v/>
      </c>
      <c r="CW1107" s="239" t="str">
        <f t="shared" si="1714"/>
        <v/>
      </c>
      <c r="CX1107" s="239" t="str">
        <f t="shared" si="1715"/>
        <v/>
      </c>
      <c r="CY1107" s="239" t="str">
        <f t="shared" si="1716"/>
        <v/>
      </c>
      <c r="CZ1107" s="239" t="str">
        <f t="shared" si="1717"/>
        <v/>
      </c>
      <c r="DA1107" s="239" t="str">
        <f t="shared" si="1718"/>
        <v/>
      </c>
      <c r="DB1107" s="239" t="str">
        <f t="shared" si="1719"/>
        <v/>
      </c>
      <c r="DC1107" s="239" t="str">
        <f t="shared" si="1720"/>
        <v/>
      </c>
      <c r="DD1107" s="239" t="str">
        <f t="shared" si="1721"/>
        <v/>
      </c>
      <c r="DE1107" s="239" t="str">
        <f t="shared" si="1722"/>
        <v/>
      </c>
      <c r="DF1107" s="239" t="str">
        <f t="shared" si="1723"/>
        <v/>
      </c>
      <c r="DG1107" s="239" t="str">
        <f t="shared" si="1724"/>
        <v/>
      </c>
      <c r="DH1107" s="239" t="str">
        <f t="shared" si="1725"/>
        <v/>
      </c>
      <c r="DI1107" s="239" t="str">
        <f t="shared" si="1726"/>
        <v/>
      </c>
      <c r="DJ1107" s="239" t="str">
        <f t="shared" si="1727"/>
        <v/>
      </c>
      <c r="DK1107" s="239" t="str">
        <f t="shared" si="1728"/>
        <v/>
      </c>
      <c r="DL1107" s="239" t="str">
        <f t="shared" si="1729"/>
        <v/>
      </c>
      <c r="DM1107" s="239" t="str">
        <f t="shared" si="1730"/>
        <v/>
      </c>
      <c r="DN1107" s="239" t="str">
        <f t="shared" si="1731"/>
        <v/>
      </c>
      <c r="DO1107" s="239" t="str">
        <f t="shared" si="1732"/>
        <v/>
      </c>
      <c r="DP1107" s="239" t="str">
        <f t="shared" si="1733"/>
        <v/>
      </c>
    </row>
    <row r="1108" spans="1:120" ht="35.25" hidden="1" customHeight="1" x14ac:dyDescent="0.25">
      <c r="A1108" s="53" t="s">
        <v>4511</v>
      </c>
      <c r="B1108" s="53">
        <v>7000</v>
      </c>
      <c r="C1108" s="53" t="s">
        <v>72</v>
      </c>
      <c r="D1108" s="53" t="s">
        <v>4209</v>
      </c>
      <c r="E1108" s="53">
        <v>3</v>
      </c>
      <c r="F1108" s="53" t="s">
        <v>4302</v>
      </c>
      <c r="G1108" s="53" t="str">
        <f t="shared" si="1736"/>
        <v>7000-5</v>
      </c>
      <c r="H1108" s="53" t="s">
        <v>94</v>
      </c>
      <c r="I1108" s="53" t="s">
        <v>76</v>
      </c>
      <c r="J1108" s="53" t="s">
        <v>80</v>
      </c>
      <c r="K1108" s="53" t="s">
        <v>80</v>
      </c>
      <c r="L1108" s="53" t="s">
        <v>80</v>
      </c>
      <c r="M1108" s="53" t="s">
        <v>80</v>
      </c>
      <c r="N1108" s="53" t="s">
        <v>80</v>
      </c>
      <c r="O1108" s="53" t="s">
        <v>80</v>
      </c>
      <c r="P1108" s="53" t="s">
        <v>4303</v>
      </c>
      <c r="Q1108" s="52">
        <v>0.3</v>
      </c>
      <c r="R1108" s="119">
        <f>+Q1108*Q1107</f>
        <v>2.7E-2</v>
      </c>
      <c r="S1108" s="53">
        <v>1</v>
      </c>
      <c r="T1108" s="53" t="s">
        <v>84</v>
      </c>
      <c r="U1108" s="53" t="s">
        <v>4304</v>
      </c>
      <c r="V1108" s="23">
        <v>44958</v>
      </c>
      <c r="W1108" s="23">
        <v>45044</v>
      </c>
      <c r="X1108" s="53" t="s">
        <v>2136</v>
      </c>
      <c r="Y1108" s="49" t="s">
        <v>167</v>
      </c>
      <c r="Z1108" s="59" t="s">
        <v>100</v>
      </c>
      <c r="AA1108" s="60">
        <v>1</v>
      </c>
      <c r="AB1108" s="62" t="s">
        <v>4305</v>
      </c>
      <c r="AC1108" s="62">
        <v>45044</v>
      </c>
      <c r="AD1108" s="60">
        <v>1</v>
      </c>
      <c r="AE1108" s="62" t="s">
        <v>4306</v>
      </c>
      <c r="AF1108" s="62">
        <v>45044</v>
      </c>
      <c r="AG1108" s="60" t="s">
        <v>79</v>
      </c>
      <c r="AH1108" s="60">
        <v>1</v>
      </c>
      <c r="AI1108" s="52">
        <f t="shared" si="1652"/>
        <v>2.7E-2</v>
      </c>
      <c r="AJ1108" s="52">
        <f t="shared" ref="AJ1108:AJ1110" si="1737">+AI1108/R1108</f>
        <v>1</v>
      </c>
      <c r="AK1108" s="52"/>
      <c r="AL1108" s="239" t="str">
        <f t="shared" si="1671"/>
        <v/>
      </c>
      <c r="AM1108" s="239" t="str">
        <f t="shared" si="1672"/>
        <v/>
      </c>
      <c r="AN1108" s="239" t="str">
        <f t="shared" si="1673"/>
        <v/>
      </c>
      <c r="AO1108" s="239">
        <f t="shared" si="1674"/>
        <v>1</v>
      </c>
      <c r="AP1108" s="239" t="str">
        <f t="shared" si="1675"/>
        <v/>
      </c>
      <c r="AQ1108" s="239" t="str">
        <f t="shared" si="1676"/>
        <v/>
      </c>
      <c r="AR1108" s="239" t="str">
        <f t="shared" si="1677"/>
        <v/>
      </c>
      <c r="AS1108" s="239" t="str">
        <f t="shared" si="1678"/>
        <v/>
      </c>
      <c r="AT1108" s="239" t="str">
        <f t="shared" si="1679"/>
        <v/>
      </c>
      <c r="AU1108" s="239" t="str">
        <f t="shared" si="1653"/>
        <v/>
      </c>
      <c r="AV1108" s="239" t="str">
        <f t="shared" si="1654"/>
        <v/>
      </c>
      <c r="AW1108" s="239" t="str">
        <f t="shared" si="1655"/>
        <v/>
      </c>
      <c r="AX1108" s="239" t="str">
        <f t="shared" si="1656"/>
        <v/>
      </c>
      <c r="AY1108" s="239" t="str">
        <f t="shared" si="1657"/>
        <v/>
      </c>
      <c r="AZ1108" s="239" t="str">
        <f t="shared" si="1658"/>
        <v/>
      </c>
      <c r="BA1108" s="239" t="str">
        <f t="shared" si="1659"/>
        <v/>
      </c>
      <c r="BB1108" s="239" t="str">
        <f t="shared" si="1660"/>
        <v/>
      </c>
      <c r="BC1108" s="239" t="str">
        <f t="shared" si="1661"/>
        <v/>
      </c>
      <c r="BD1108" s="239" t="str">
        <f t="shared" si="1662"/>
        <v/>
      </c>
      <c r="BE1108" s="239" t="str">
        <f t="shared" si="1663"/>
        <v/>
      </c>
      <c r="BF1108" s="239" t="str">
        <f t="shared" si="1664"/>
        <v/>
      </c>
      <c r="BG1108" s="239" t="str">
        <f t="shared" si="1665"/>
        <v/>
      </c>
      <c r="BH1108" s="239" t="str">
        <f t="shared" si="1666"/>
        <v/>
      </c>
      <c r="BI1108" s="239" t="str">
        <f t="shared" si="1667"/>
        <v/>
      </c>
      <c r="BJ1108" s="239" t="str">
        <f t="shared" si="1668"/>
        <v/>
      </c>
      <c r="BK1108" s="239" t="str">
        <f t="shared" si="1669"/>
        <v/>
      </c>
      <c r="BL1108" s="239" t="str">
        <f t="shared" si="1670"/>
        <v/>
      </c>
      <c r="BN1108" s="239" t="str">
        <f t="shared" si="1680"/>
        <v/>
      </c>
      <c r="BO1108" s="239" t="str">
        <f t="shared" si="1681"/>
        <v/>
      </c>
      <c r="BP1108" s="239" t="str">
        <f t="shared" si="1682"/>
        <v/>
      </c>
      <c r="BQ1108" s="239">
        <f t="shared" si="1683"/>
        <v>1</v>
      </c>
      <c r="BR1108" s="239" t="str">
        <f t="shared" si="1684"/>
        <v/>
      </c>
      <c r="BS1108" s="239" t="str">
        <f t="shared" si="1685"/>
        <v/>
      </c>
      <c r="BT1108" s="239" t="str">
        <f t="shared" si="1686"/>
        <v/>
      </c>
      <c r="BU1108" s="239" t="str">
        <f t="shared" si="1687"/>
        <v/>
      </c>
      <c r="BV1108" s="239" t="str">
        <f t="shared" si="1688"/>
        <v/>
      </c>
      <c r="BW1108" s="239" t="str">
        <f t="shared" si="1689"/>
        <v/>
      </c>
      <c r="BX1108" s="239" t="str">
        <f t="shared" si="1690"/>
        <v/>
      </c>
      <c r="BY1108" s="239" t="str">
        <f t="shared" si="1691"/>
        <v/>
      </c>
      <c r="BZ1108" s="239" t="str">
        <f t="shared" si="1692"/>
        <v/>
      </c>
      <c r="CA1108" s="239" t="str">
        <f t="shared" si="1693"/>
        <v/>
      </c>
      <c r="CB1108" s="239" t="str">
        <f t="shared" si="1694"/>
        <v/>
      </c>
      <c r="CC1108" s="239" t="str">
        <f t="shared" si="1695"/>
        <v/>
      </c>
      <c r="CD1108" s="239" t="str">
        <f t="shared" si="1696"/>
        <v/>
      </c>
      <c r="CE1108" s="239" t="str">
        <f t="shared" si="1697"/>
        <v/>
      </c>
      <c r="CF1108" s="239" t="str">
        <f t="shared" si="1698"/>
        <v/>
      </c>
      <c r="CG1108" s="239" t="str">
        <f t="shared" si="1699"/>
        <v/>
      </c>
      <c r="CH1108" s="239" t="str">
        <f t="shared" si="1700"/>
        <v/>
      </c>
      <c r="CI1108" s="239" t="str">
        <f t="shared" si="1701"/>
        <v/>
      </c>
      <c r="CJ1108" s="239" t="str">
        <f t="shared" si="1702"/>
        <v/>
      </c>
      <c r="CK1108" s="239" t="str">
        <f t="shared" si="1703"/>
        <v/>
      </c>
      <c r="CL1108" s="239" t="str">
        <f t="shared" si="1704"/>
        <v/>
      </c>
      <c r="CM1108" s="239" t="str">
        <f t="shared" si="1705"/>
        <v/>
      </c>
      <c r="CN1108" s="239" t="str">
        <f t="shared" si="1706"/>
        <v/>
      </c>
      <c r="CP1108" s="239" t="str">
        <f t="shared" si="1707"/>
        <v/>
      </c>
      <c r="CQ1108" s="239" t="str">
        <f t="shared" si="1708"/>
        <v/>
      </c>
      <c r="CR1108" s="239" t="str">
        <f t="shared" si="1709"/>
        <v/>
      </c>
      <c r="CS1108" s="239" t="str">
        <f t="shared" si="1710"/>
        <v>2do trimestre</v>
      </c>
      <c r="CT1108" s="239" t="str">
        <f t="shared" si="1711"/>
        <v/>
      </c>
      <c r="CU1108" s="239" t="str">
        <f t="shared" si="1712"/>
        <v/>
      </c>
      <c r="CV1108" s="239" t="str">
        <f t="shared" si="1713"/>
        <v/>
      </c>
      <c r="CW1108" s="239" t="str">
        <f t="shared" si="1714"/>
        <v/>
      </c>
      <c r="CX1108" s="239" t="str">
        <f t="shared" si="1715"/>
        <v/>
      </c>
      <c r="CY1108" s="239" t="str">
        <f t="shared" si="1716"/>
        <v/>
      </c>
      <c r="CZ1108" s="239" t="str">
        <f t="shared" si="1717"/>
        <v/>
      </c>
      <c r="DA1108" s="239" t="str">
        <f t="shared" si="1718"/>
        <v/>
      </c>
      <c r="DB1108" s="239" t="str">
        <f t="shared" si="1719"/>
        <v/>
      </c>
      <c r="DC1108" s="239" t="str">
        <f t="shared" si="1720"/>
        <v/>
      </c>
      <c r="DD1108" s="239" t="str">
        <f t="shared" si="1721"/>
        <v/>
      </c>
      <c r="DE1108" s="239" t="str">
        <f t="shared" si="1722"/>
        <v/>
      </c>
      <c r="DF1108" s="239" t="str">
        <f t="shared" si="1723"/>
        <v/>
      </c>
      <c r="DG1108" s="239" t="str">
        <f t="shared" si="1724"/>
        <v/>
      </c>
      <c r="DH1108" s="239" t="str">
        <f t="shared" si="1725"/>
        <v/>
      </c>
      <c r="DI1108" s="239" t="str">
        <f t="shared" si="1726"/>
        <v/>
      </c>
      <c r="DJ1108" s="239" t="str">
        <f t="shared" si="1727"/>
        <v/>
      </c>
      <c r="DK1108" s="239" t="str">
        <f t="shared" si="1728"/>
        <v/>
      </c>
      <c r="DL1108" s="239" t="str">
        <f t="shared" si="1729"/>
        <v/>
      </c>
      <c r="DM1108" s="239" t="str">
        <f t="shared" si="1730"/>
        <v/>
      </c>
      <c r="DN1108" s="239" t="str">
        <f t="shared" si="1731"/>
        <v/>
      </c>
      <c r="DO1108" s="239" t="str">
        <f t="shared" si="1732"/>
        <v/>
      </c>
      <c r="DP1108" s="239" t="str">
        <f t="shared" si="1733"/>
        <v/>
      </c>
    </row>
    <row r="1109" spans="1:120" ht="35.25" hidden="1" customHeight="1" x14ac:dyDescent="0.25">
      <c r="A1109" s="53" t="s">
        <v>4511</v>
      </c>
      <c r="B1109" s="53">
        <v>7000</v>
      </c>
      <c r="C1109" s="53" t="s">
        <v>72</v>
      </c>
      <c r="D1109" s="53" t="s">
        <v>4209</v>
      </c>
      <c r="E1109" s="53">
        <v>3</v>
      </c>
      <c r="F1109" s="53" t="s">
        <v>4307</v>
      </c>
      <c r="G1109" s="53" t="str">
        <f t="shared" si="1736"/>
        <v>7000-5</v>
      </c>
      <c r="H1109" s="53" t="s">
        <v>94</v>
      </c>
      <c r="I1109" s="53" t="s">
        <v>76</v>
      </c>
      <c r="J1109" s="53" t="s">
        <v>80</v>
      </c>
      <c r="K1109" s="53" t="s">
        <v>80</v>
      </c>
      <c r="L1109" s="53" t="s">
        <v>80</v>
      </c>
      <c r="M1109" s="53" t="s">
        <v>80</v>
      </c>
      <c r="N1109" s="53" t="s">
        <v>80</v>
      </c>
      <c r="O1109" s="53" t="s">
        <v>80</v>
      </c>
      <c r="P1109" s="53" t="s">
        <v>444</v>
      </c>
      <c r="Q1109" s="52">
        <v>0.4</v>
      </c>
      <c r="R1109" s="119">
        <f>+Q1109*Q1107</f>
        <v>3.5999999999999997E-2</v>
      </c>
      <c r="S1109" s="53">
        <v>1</v>
      </c>
      <c r="T1109" s="53" t="s">
        <v>84</v>
      </c>
      <c r="U1109" s="53" t="s">
        <v>4308</v>
      </c>
      <c r="V1109" s="23">
        <v>45048</v>
      </c>
      <c r="W1109" s="23">
        <v>45198</v>
      </c>
      <c r="X1109" s="53" t="s">
        <v>2136</v>
      </c>
      <c r="Y1109" s="49" t="s">
        <v>202</v>
      </c>
      <c r="Z1109" s="59" t="s">
        <v>100</v>
      </c>
      <c r="AA1109" s="60">
        <v>1</v>
      </c>
      <c r="AB1109" s="60" t="s">
        <v>4309</v>
      </c>
      <c r="AC1109" s="69">
        <v>45198</v>
      </c>
      <c r="AD1109" s="60">
        <v>1</v>
      </c>
      <c r="AE1109" s="60" t="s">
        <v>4310</v>
      </c>
      <c r="AF1109" s="69">
        <v>45198</v>
      </c>
      <c r="AG1109" s="60" t="s">
        <v>79</v>
      </c>
      <c r="AH1109" s="60">
        <v>1</v>
      </c>
      <c r="AI1109" s="52">
        <f t="shared" si="1652"/>
        <v>3.5999999999999997E-2</v>
      </c>
      <c r="AJ1109" s="52">
        <f t="shared" si="1737"/>
        <v>1</v>
      </c>
      <c r="AK1109" s="52"/>
      <c r="AL1109" s="239" t="str">
        <f t="shared" si="1671"/>
        <v/>
      </c>
      <c r="AM1109" s="239" t="str">
        <f t="shared" si="1672"/>
        <v/>
      </c>
      <c r="AN1109" s="239" t="str">
        <f t="shared" si="1673"/>
        <v/>
      </c>
      <c r="AO1109" s="239">
        <f t="shared" si="1674"/>
        <v>1</v>
      </c>
      <c r="AP1109" s="239" t="str">
        <f t="shared" si="1675"/>
        <v/>
      </c>
      <c r="AQ1109" s="239" t="str">
        <f t="shared" si="1676"/>
        <v/>
      </c>
      <c r="AR1109" s="239" t="str">
        <f t="shared" si="1677"/>
        <v/>
      </c>
      <c r="AS1109" s="239" t="str">
        <f t="shared" si="1678"/>
        <v/>
      </c>
      <c r="AT1109" s="239" t="str">
        <f t="shared" si="1679"/>
        <v/>
      </c>
      <c r="AU1109" s="239" t="str">
        <f t="shared" si="1653"/>
        <v/>
      </c>
      <c r="AV1109" s="239" t="str">
        <f t="shared" si="1654"/>
        <v/>
      </c>
      <c r="AW1109" s="239" t="str">
        <f t="shared" si="1655"/>
        <v/>
      </c>
      <c r="AX1109" s="239" t="str">
        <f t="shared" si="1656"/>
        <v/>
      </c>
      <c r="AY1109" s="239" t="str">
        <f t="shared" si="1657"/>
        <v/>
      </c>
      <c r="AZ1109" s="239" t="str">
        <f t="shared" si="1658"/>
        <v/>
      </c>
      <c r="BA1109" s="239" t="str">
        <f t="shared" si="1659"/>
        <v/>
      </c>
      <c r="BB1109" s="239" t="str">
        <f t="shared" si="1660"/>
        <v/>
      </c>
      <c r="BC1109" s="239" t="str">
        <f t="shared" si="1661"/>
        <v/>
      </c>
      <c r="BD1109" s="239" t="str">
        <f t="shared" si="1662"/>
        <v/>
      </c>
      <c r="BE1109" s="239" t="str">
        <f t="shared" si="1663"/>
        <v/>
      </c>
      <c r="BF1109" s="239" t="str">
        <f t="shared" si="1664"/>
        <v/>
      </c>
      <c r="BG1109" s="239" t="str">
        <f t="shared" si="1665"/>
        <v/>
      </c>
      <c r="BH1109" s="239" t="str">
        <f t="shared" si="1666"/>
        <v/>
      </c>
      <c r="BI1109" s="239" t="str">
        <f t="shared" si="1667"/>
        <v/>
      </c>
      <c r="BJ1109" s="239" t="str">
        <f t="shared" si="1668"/>
        <v/>
      </c>
      <c r="BK1109" s="239" t="str">
        <f t="shared" si="1669"/>
        <v/>
      </c>
      <c r="BL1109" s="239" t="str">
        <f t="shared" si="1670"/>
        <v/>
      </c>
      <c r="BN1109" s="239" t="str">
        <f t="shared" si="1680"/>
        <v/>
      </c>
      <c r="BO1109" s="239" t="str">
        <f t="shared" si="1681"/>
        <v/>
      </c>
      <c r="BP1109" s="239" t="str">
        <f t="shared" si="1682"/>
        <v/>
      </c>
      <c r="BQ1109" s="239">
        <f t="shared" si="1683"/>
        <v>1</v>
      </c>
      <c r="BR1109" s="239" t="str">
        <f t="shared" si="1684"/>
        <v/>
      </c>
      <c r="BS1109" s="239" t="str">
        <f t="shared" si="1685"/>
        <v/>
      </c>
      <c r="BT1109" s="239" t="str">
        <f t="shared" si="1686"/>
        <v/>
      </c>
      <c r="BU1109" s="239" t="str">
        <f t="shared" si="1687"/>
        <v/>
      </c>
      <c r="BV1109" s="239" t="str">
        <f t="shared" si="1688"/>
        <v/>
      </c>
      <c r="BW1109" s="239" t="str">
        <f t="shared" si="1689"/>
        <v/>
      </c>
      <c r="BX1109" s="239" t="str">
        <f t="shared" si="1690"/>
        <v/>
      </c>
      <c r="BY1109" s="239" t="str">
        <f t="shared" si="1691"/>
        <v/>
      </c>
      <c r="BZ1109" s="239" t="str">
        <f t="shared" si="1692"/>
        <v/>
      </c>
      <c r="CA1109" s="239" t="str">
        <f t="shared" si="1693"/>
        <v/>
      </c>
      <c r="CB1109" s="239" t="str">
        <f t="shared" si="1694"/>
        <v/>
      </c>
      <c r="CC1109" s="239" t="str">
        <f t="shared" si="1695"/>
        <v/>
      </c>
      <c r="CD1109" s="239" t="str">
        <f t="shared" si="1696"/>
        <v/>
      </c>
      <c r="CE1109" s="239" t="str">
        <f t="shared" si="1697"/>
        <v/>
      </c>
      <c r="CF1109" s="239" t="str">
        <f t="shared" si="1698"/>
        <v/>
      </c>
      <c r="CG1109" s="239" t="str">
        <f t="shared" si="1699"/>
        <v/>
      </c>
      <c r="CH1109" s="239" t="str">
        <f t="shared" si="1700"/>
        <v/>
      </c>
      <c r="CI1109" s="239" t="str">
        <f t="shared" si="1701"/>
        <v/>
      </c>
      <c r="CJ1109" s="239" t="str">
        <f t="shared" si="1702"/>
        <v/>
      </c>
      <c r="CK1109" s="239" t="str">
        <f t="shared" si="1703"/>
        <v/>
      </c>
      <c r="CL1109" s="239" t="str">
        <f t="shared" si="1704"/>
        <v/>
      </c>
      <c r="CM1109" s="239" t="str">
        <f t="shared" si="1705"/>
        <v/>
      </c>
      <c r="CN1109" s="239" t="str">
        <f t="shared" si="1706"/>
        <v/>
      </c>
      <c r="CP1109" s="239" t="str">
        <f t="shared" si="1707"/>
        <v/>
      </c>
      <c r="CQ1109" s="239" t="str">
        <f t="shared" si="1708"/>
        <v/>
      </c>
      <c r="CR1109" s="239" t="str">
        <f t="shared" si="1709"/>
        <v/>
      </c>
      <c r="CS1109" s="239" t="str">
        <f t="shared" si="1710"/>
        <v>3er Trimestre</v>
      </c>
      <c r="CT1109" s="239" t="str">
        <f t="shared" si="1711"/>
        <v/>
      </c>
      <c r="CU1109" s="239" t="str">
        <f t="shared" si="1712"/>
        <v/>
      </c>
      <c r="CV1109" s="239" t="str">
        <f t="shared" si="1713"/>
        <v/>
      </c>
      <c r="CW1109" s="239" t="str">
        <f t="shared" si="1714"/>
        <v/>
      </c>
      <c r="CX1109" s="239" t="str">
        <f t="shared" si="1715"/>
        <v/>
      </c>
      <c r="CY1109" s="239" t="str">
        <f t="shared" si="1716"/>
        <v/>
      </c>
      <c r="CZ1109" s="239" t="str">
        <f t="shared" si="1717"/>
        <v/>
      </c>
      <c r="DA1109" s="239" t="str">
        <f t="shared" si="1718"/>
        <v/>
      </c>
      <c r="DB1109" s="239" t="str">
        <f t="shared" si="1719"/>
        <v/>
      </c>
      <c r="DC1109" s="239" t="str">
        <f t="shared" si="1720"/>
        <v/>
      </c>
      <c r="DD1109" s="239" t="str">
        <f t="shared" si="1721"/>
        <v/>
      </c>
      <c r="DE1109" s="239" t="str">
        <f t="shared" si="1722"/>
        <v/>
      </c>
      <c r="DF1109" s="239" t="str">
        <f t="shared" si="1723"/>
        <v/>
      </c>
      <c r="DG1109" s="239" t="str">
        <f t="shared" si="1724"/>
        <v/>
      </c>
      <c r="DH1109" s="239" t="str">
        <f t="shared" si="1725"/>
        <v/>
      </c>
      <c r="DI1109" s="239" t="str">
        <f t="shared" si="1726"/>
        <v/>
      </c>
      <c r="DJ1109" s="239" t="str">
        <f t="shared" si="1727"/>
        <v/>
      </c>
      <c r="DK1109" s="239" t="str">
        <f t="shared" si="1728"/>
        <v/>
      </c>
      <c r="DL1109" s="239" t="str">
        <f t="shared" si="1729"/>
        <v/>
      </c>
      <c r="DM1109" s="239" t="str">
        <f t="shared" si="1730"/>
        <v/>
      </c>
      <c r="DN1109" s="239" t="str">
        <f t="shared" si="1731"/>
        <v/>
      </c>
      <c r="DO1109" s="239" t="str">
        <f t="shared" si="1732"/>
        <v/>
      </c>
      <c r="DP1109" s="239" t="str">
        <f t="shared" si="1733"/>
        <v/>
      </c>
    </row>
    <row r="1110" spans="1:120" ht="35.25" hidden="1" customHeight="1" x14ac:dyDescent="0.25">
      <c r="A1110" s="53" t="s">
        <v>4511</v>
      </c>
      <c r="B1110" s="53">
        <v>7000</v>
      </c>
      <c r="C1110" s="53" t="s">
        <v>72</v>
      </c>
      <c r="D1110" s="53" t="s">
        <v>4209</v>
      </c>
      <c r="E1110" s="53">
        <v>3</v>
      </c>
      <c r="F1110" s="53" t="s">
        <v>4311</v>
      </c>
      <c r="G1110" s="53" t="str">
        <f t="shared" si="1736"/>
        <v>7000-5</v>
      </c>
      <c r="H1110" s="53" t="s">
        <v>94</v>
      </c>
      <c r="I1110" s="53" t="s">
        <v>76</v>
      </c>
      <c r="J1110" s="53" t="s">
        <v>80</v>
      </c>
      <c r="K1110" s="53" t="s">
        <v>80</v>
      </c>
      <c r="L1110" s="53" t="s">
        <v>80</v>
      </c>
      <c r="M1110" s="53" t="s">
        <v>80</v>
      </c>
      <c r="N1110" s="53" t="s">
        <v>80</v>
      </c>
      <c r="O1110" s="53" t="s">
        <v>80</v>
      </c>
      <c r="P1110" s="53" t="s">
        <v>4312</v>
      </c>
      <c r="Q1110" s="52">
        <v>0.3</v>
      </c>
      <c r="R1110" s="119">
        <f>+Q1110*Q1107</f>
        <v>2.7E-2</v>
      </c>
      <c r="S1110" s="53">
        <v>1</v>
      </c>
      <c r="T1110" s="53" t="s">
        <v>84</v>
      </c>
      <c r="U1110" s="53" t="s">
        <v>4313</v>
      </c>
      <c r="V1110" s="23">
        <v>45201</v>
      </c>
      <c r="W1110" s="23">
        <v>45267</v>
      </c>
      <c r="X1110" s="53" t="s">
        <v>2136</v>
      </c>
      <c r="Y1110" s="49" t="s">
        <v>87</v>
      </c>
      <c r="Z1110" s="59" t="s">
        <v>100</v>
      </c>
      <c r="AA1110" s="52">
        <v>1</v>
      </c>
      <c r="AB1110" s="23" t="s">
        <v>4300</v>
      </c>
      <c r="AC1110" s="23">
        <v>45267</v>
      </c>
      <c r="AD1110" s="52">
        <v>1</v>
      </c>
      <c r="AE1110" s="23" t="s">
        <v>4314</v>
      </c>
      <c r="AF1110" s="23">
        <v>45267</v>
      </c>
      <c r="AG1110" s="53" t="s">
        <v>79</v>
      </c>
      <c r="AH1110" s="52">
        <v>1</v>
      </c>
      <c r="AI1110" s="52">
        <f t="shared" si="1652"/>
        <v>2.7E-2</v>
      </c>
      <c r="AJ1110" s="52">
        <f t="shared" si="1737"/>
        <v>1</v>
      </c>
      <c r="AK1110" s="52"/>
      <c r="AL1110" s="239" t="str">
        <f t="shared" si="1671"/>
        <v/>
      </c>
      <c r="AM1110" s="239" t="str">
        <f t="shared" si="1672"/>
        <v/>
      </c>
      <c r="AN1110" s="239" t="str">
        <f t="shared" si="1673"/>
        <v/>
      </c>
      <c r="AO1110" s="239">
        <f t="shared" si="1674"/>
        <v>1</v>
      </c>
      <c r="AP1110" s="239" t="str">
        <f t="shared" si="1675"/>
        <v/>
      </c>
      <c r="AQ1110" s="239" t="str">
        <f t="shared" si="1676"/>
        <v/>
      </c>
      <c r="AR1110" s="239" t="str">
        <f t="shared" si="1677"/>
        <v/>
      </c>
      <c r="AS1110" s="239" t="str">
        <f t="shared" si="1678"/>
        <v/>
      </c>
      <c r="AT1110" s="239" t="str">
        <f t="shared" si="1679"/>
        <v/>
      </c>
      <c r="AU1110" s="239" t="str">
        <f t="shared" si="1653"/>
        <v/>
      </c>
      <c r="AV1110" s="239" t="str">
        <f t="shared" si="1654"/>
        <v/>
      </c>
      <c r="AW1110" s="239" t="str">
        <f t="shared" si="1655"/>
        <v/>
      </c>
      <c r="AX1110" s="239" t="str">
        <f t="shared" si="1656"/>
        <v/>
      </c>
      <c r="AY1110" s="239" t="str">
        <f t="shared" si="1657"/>
        <v/>
      </c>
      <c r="AZ1110" s="239" t="str">
        <f t="shared" si="1658"/>
        <v/>
      </c>
      <c r="BA1110" s="239" t="str">
        <f t="shared" si="1659"/>
        <v/>
      </c>
      <c r="BB1110" s="239" t="str">
        <f t="shared" si="1660"/>
        <v/>
      </c>
      <c r="BC1110" s="239" t="str">
        <f t="shared" si="1661"/>
        <v/>
      </c>
      <c r="BD1110" s="239" t="str">
        <f t="shared" si="1662"/>
        <v/>
      </c>
      <c r="BE1110" s="239" t="str">
        <f t="shared" si="1663"/>
        <v/>
      </c>
      <c r="BF1110" s="239" t="str">
        <f t="shared" si="1664"/>
        <v/>
      </c>
      <c r="BG1110" s="239" t="str">
        <f t="shared" si="1665"/>
        <v/>
      </c>
      <c r="BH1110" s="239" t="str">
        <f t="shared" si="1666"/>
        <v/>
      </c>
      <c r="BI1110" s="239" t="str">
        <f t="shared" si="1667"/>
        <v/>
      </c>
      <c r="BJ1110" s="239" t="str">
        <f t="shared" si="1668"/>
        <v/>
      </c>
      <c r="BK1110" s="239" t="str">
        <f t="shared" si="1669"/>
        <v/>
      </c>
      <c r="BL1110" s="239" t="str">
        <f t="shared" si="1670"/>
        <v/>
      </c>
      <c r="BN1110" s="239" t="str">
        <f t="shared" si="1680"/>
        <v/>
      </c>
      <c r="BO1110" s="239" t="str">
        <f t="shared" si="1681"/>
        <v/>
      </c>
      <c r="BP1110" s="239" t="str">
        <f t="shared" si="1682"/>
        <v/>
      </c>
      <c r="BQ1110" s="239">
        <f t="shared" si="1683"/>
        <v>1</v>
      </c>
      <c r="BR1110" s="239" t="str">
        <f t="shared" si="1684"/>
        <v/>
      </c>
      <c r="BS1110" s="239" t="str">
        <f t="shared" si="1685"/>
        <v/>
      </c>
      <c r="BT1110" s="239" t="str">
        <f t="shared" si="1686"/>
        <v/>
      </c>
      <c r="BU1110" s="239" t="str">
        <f t="shared" si="1687"/>
        <v/>
      </c>
      <c r="BV1110" s="239" t="str">
        <f t="shared" si="1688"/>
        <v/>
      </c>
      <c r="BW1110" s="239" t="str">
        <f t="shared" si="1689"/>
        <v/>
      </c>
      <c r="BX1110" s="239" t="str">
        <f t="shared" si="1690"/>
        <v/>
      </c>
      <c r="BY1110" s="239" t="str">
        <f t="shared" si="1691"/>
        <v/>
      </c>
      <c r="BZ1110" s="239" t="str">
        <f t="shared" si="1692"/>
        <v/>
      </c>
      <c r="CA1110" s="239" t="str">
        <f t="shared" si="1693"/>
        <v/>
      </c>
      <c r="CB1110" s="239" t="str">
        <f t="shared" si="1694"/>
        <v/>
      </c>
      <c r="CC1110" s="239" t="str">
        <f t="shared" si="1695"/>
        <v/>
      </c>
      <c r="CD1110" s="239" t="str">
        <f t="shared" si="1696"/>
        <v/>
      </c>
      <c r="CE1110" s="239" t="str">
        <f t="shared" si="1697"/>
        <v/>
      </c>
      <c r="CF1110" s="239" t="str">
        <f t="shared" si="1698"/>
        <v/>
      </c>
      <c r="CG1110" s="239" t="str">
        <f t="shared" si="1699"/>
        <v/>
      </c>
      <c r="CH1110" s="239" t="str">
        <f t="shared" si="1700"/>
        <v/>
      </c>
      <c r="CI1110" s="239" t="str">
        <f t="shared" si="1701"/>
        <v/>
      </c>
      <c r="CJ1110" s="239" t="str">
        <f t="shared" si="1702"/>
        <v/>
      </c>
      <c r="CK1110" s="239" t="str">
        <f t="shared" si="1703"/>
        <v/>
      </c>
      <c r="CL1110" s="239" t="str">
        <f t="shared" si="1704"/>
        <v/>
      </c>
      <c r="CM1110" s="239" t="str">
        <f t="shared" si="1705"/>
        <v/>
      </c>
      <c r="CN1110" s="239" t="str">
        <f t="shared" si="1706"/>
        <v/>
      </c>
      <c r="CP1110" s="239" t="str">
        <f t="shared" si="1707"/>
        <v/>
      </c>
      <c r="CQ1110" s="239" t="str">
        <f t="shared" si="1708"/>
        <v/>
      </c>
      <c r="CR1110" s="239" t="str">
        <f t="shared" si="1709"/>
        <v/>
      </c>
      <c r="CS1110" s="239" t="str">
        <f t="shared" si="1710"/>
        <v>4to Trimestre</v>
      </c>
      <c r="CT1110" s="239" t="str">
        <f t="shared" si="1711"/>
        <v/>
      </c>
      <c r="CU1110" s="239" t="str">
        <f t="shared" si="1712"/>
        <v/>
      </c>
      <c r="CV1110" s="239" t="str">
        <f t="shared" si="1713"/>
        <v/>
      </c>
      <c r="CW1110" s="239" t="str">
        <f t="shared" si="1714"/>
        <v/>
      </c>
      <c r="CX1110" s="239" t="str">
        <f t="shared" si="1715"/>
        <v/>
      </c>
      <c r="CY1110" s="239" t="str">
        <f t="shared" si="1716"/>
        <v/>
      </c>
      <c r="CZ1110" s="239" t="str">
        <f t="shared" si="1717"/>
        <v/>
      </c>
      <c r="DA1110" s="239" t="str">
        <f t="shared" si="1718"/>
        <v/>
      </c>
      <c r="DB1110" s="239" t="str">
        <f t="shared" si="1719"/>
        <v/>
      </c>
      <c r="DC1110" s="239" t="str">
        <f t="shared" si="1720"/>
        <v/>
      </c>
      <c r="DD1110" s="239" t="str">
        <f t="shared" si="1721"/>
        <v/>
      </c>
      <c r="DE1110" s="239" t="str">
        <f t="shared" si="1722"/>
        <v/>
      </c>
      <c r="DF1110" s="239" t="str">
        <f t="shared" si="1723"/>
        <v/>
      </c>
      <c r="DG1110" s="239" t="str">
        <f t="shared" si="1724"/>
        <v/>
      </c>
      <c r="DH1110" s="239" t="str">
        <f t="shared" si="1725"/>
        <v/>
      </c>
      <c r="DI1110" s="239" t="str">
        <f t="shared" si="1726"/>
        <v/>
      </c>
      <c r="DJ1110" s="239" t="str">
        <f t="shared" si="1727"/>
        <v/>
      </c>
      <c r="DK1110" s="239" t="str">
        <f t="shared" si="1728"/>
        <v/>
      </c>
      <c r="DL1110" s="239" t="str">
        <f t="shared" si="1729"/>
        <v/>
      </c>
      <c r="DM1110" s="239" t="str">
        <f t="shared" si="1730"/>
        <v/>
      </c>
      <c r="DN1110" s="239" t="str">
        <f t="shared" si="1731"/>
        <v/>
      </c>
      <c r="DO1110" s="239" t="str">
        <f t="shared" si="1732"/>
        <v/>
      </c>
      <c r="DP1110" s="239" t="str">
        <f t="shared" si="1733"/>
        <v/>
      </c>
    </row>
    <row r="1111" spans="1:120" ht="35.25" hidden="1" customHeight="1" x14ac:dyDescent="0.25">
      <c r="A1111" s="49" t="s">
        <v>4511</v>
      </c>
      <c r="B1111" s="49">
        <v>7000</v>
      </c>
      <c r="C1111" s="49" t="s">
        <v>72</v>
      </c>
      <c r="D1111" s="49" t="s">
        <v>4209</v>
      </c>
      <c r="E1111" s="49">
        <v>3</v>
      </c>
      <c r="F1111" s="49" t="s">
        <v>4315</v>
      </c>
      <c r="G1111" s="49" t="str">
        <f t="shared" si="1736"/>
        <v>7000-6</v>
      </c>
      <c r="H1111" s="49" t="s">
        <v>75</v>
      </c>
      <c r="I1111" s="49" t="s">
        <v>196</v>
      </c>
      <c r="J1111" s="49" t="s">
        <v>265</v>
      </c>
      <c r="K1111" s="49" t="s">
        <v>124</v>
      </c>
      <c r="L1111" s="49" t="s">
        <v>79</v>
      </c>
      <c r="M1111" s="49" t="s">
        <v>4211</v>
      </c>
      <c r="N1111" s="49" t="s">
        <v>1293</v>
      </c>
      <c r="O1111" s="49" t="s">
        <v>585</v>
      </c>
      <c r="P1111" s="49" t="s">
        <v>4316</v>
      </c>
      <c r="Q1111" s="50">
        <v>0.08</v>
      </c>
      <c r="R1111" s="50"/>
      <c r="S1111" s="49">
        <v>2</v>
      </c>
      <c r="T1111" s="49" t="s">
        <v>84</v>
      </c>
      <c r="U1111" s="49" t="s">
        <v>4317</v>
      </c>
      <c r="V1111" s="51">
        <v>44928</v>
      </c>
      <c r="W1111" s="51">
        <v>45138</v>
      </c>
      <c r="X1111" s="49" t="s">
        <v>4318</v>
      </c>
      <c r="Y1111" s="49" t="s">
        <v>202</v>
      </c>
      <c r="Z1111" s="59" t="s">
        <v>100</v>
      </c>
      <c r="AA1111" s="60">
        <v>1</v>
      </c>
      <c r="AB1111" s="60" t="s">
        <v>4319</v>
      </c>
      <c r="AC1111" s="69">
        <v>45135</v>
      </c>
      <c r="AD1111" s="60">
        <v>1</v>
      </c>
      <c r="AE1111" s="60" t="s">
        <v>4320</v>
      </c>
      <c r="AF1111" s="69">
        <v>45135</v>
      </c>
      <c r="AG1111" s="57" t="s">
        <v>79</v>
      </c>
      <c r="AH1111" s="52" t="s">
        <v>92</v>
      </c>
      <c r="AI1111" s="52">
        <f t="shared" si="1652"/>
        <v>0.08</v>
      </c>
      <c r="AJ1111" s="52"/>
      <c r="AK1111" s="52"/>
      <c r="AL1111" s="239" t="str">
        <f t="shared" si="1671"/>
        <v/>
      </c>
      <c r="AM1111" s="239" t="str">
        <f t="shared" si="1672"/>
        <v/>
      </c>
      <c r="AN1111" s="239" t="str">
        <f t="shared" si="1673"/>
        <v/>
      </c>
      <c r="AO1111" s="239" t="str">
        <f t="shared" si="1674"/>
        <v/>
      </c>
      <c r="AP1111" s="239" t="str">
        <f t="shared" si="1675"/>
        <v/>
      </c>
      <c r="AQ1111" s="239" t="str">
        <f t="shared" si="1676"/>
        <v/>
      </c>
      <c r="AR1111" s="239" t="str">
        <f t="shared" si="1677"/>
        <v/>
      </c>
      <c r="AS1111" s="239" t="str">
        <f t="shared" si="1678"/>
        <v/>
      </c>
      <c r="AT1111" s="239" t="str">
        <f t="shared" si="1679"/>
        <v/>
      </c>
      <c r="AU1111" s="239" t="str">
        <f t="shared" si="1653"/>
        <v/>
      </c>
      <c r="AV1111" s="239" t="str">
        <f t="shared" si="1654"/>
        <v/>
      </c>
      <c r="AW1111" s="239" t="str">
        <f t="shared" si="1655"/>
        <v/>
      </c>
      <c r="AX1111" s="239" t="str">
        <f t="shared" si="1656"/>
        <v/>
      </c>
      <c r="AY1111" s="239" t="str">
        <f t="shared" si="1657"/>
        <v/>
      </c>
      <c r="AZ1111" s="239" t="str">
        <f t="shared" si="1658"/>
        <v/>
      </c>
      <c r="BA1111" s="239" t="str">
        <f t="shared" si="1659"/>
        <v/>
      </c>
      <c r="BB1111" s="239" t="str">
        <f t="shared" si="1660"/>
        <v/>
      </c>
      <c r="BC1111" s="239" t="str">
        <f t="shared" si="1661"/>
        <v/>
      </c>
      <c r="BD1111" s="239" t="str">
        <f t="shared" si="1662"/>
        <v/>
      </c>
      <c r="BE1111" s="239" t="str">
        <f t="shared" si="1663"/>
        <v/>
      </c>
      <c r="BF1111" s="239" t="str">
        <f t="shared" si="1664"/>
        <v/>
      </c>
      <c r="BG1111" s="239" t="str">
        <f t="shared" si="1665"/>
        <v/>
      </c>
      <c r="BH1111" s="239" t="str">
        <f t="shared" si="1666"/>
        <v/>
      </c>
      <c r="BI1111" s="239" t="str">
        <f t="shared" si="1667"/>
        <v/>
      </c>
      <c r="BJ1111" s="239" t="str">
        <f t="shared" si="1668"/>
        <v/>
      </c>
      <c r="BK1111" s="239" t="str">
        <f t="shared" si="1669"/>
        <v/>
      </c>
      <c r="BL1111" s="239" t="str">
        <f t="shared" si="1670"/>
        <v/>
      </c>
      <c r="BN1111" s="239" t="str">
        <f t="shared" si="1680"/>
        <v/>
      </c>
      <c r="BO1111" s="239" t="str">
        <f t="shared" si="1681"/>
        <v/>
      </c>
      <c r="BP1111" s="239" t="str">
        <f t="shared" si="1682"/>
        <v/>
      </c>
      <c r="BQ1111" s="239" t="str">
        <f t="shared" si="1683"/>
        <v/>
      </c>
      <c r="BR1111" s="239" t="str">
        <f t="shared" si="1684"/>
        <v/>
      </c>
      <c r="BS1111" s="239" t="str">
        <f t="shared" si="1685"/>
        <v/>
      </c>
      <c r="BT1111" s="239" t="str">
        <f t="shared" si="1686"/>
        <v/>
      </c>
      <c r="BU1111" s="239" t="str">
        <f t="shared" si="1687"/>
        <v/>
      </c>
      <c r="BV1111" s="239" t="str">
        <f t="shared" si="1688"/>
        <v/>
      </c>
      <c r="BW1111" s="239" t="str">
        <f t="shared" si="1689"/>
        <v/>
      </c>
      <c r="BX1111" s="239" t="str">
        <f t="shared" si="1690"/>
        <v/>
      </c>
      <c r="BY1111" s="239" t="str">
        <f t="shared" si="1691"/>
        <v/>
      </c>
      <c r="BZ1111" s="239" t="str">
        <f t="shared" si="1692"/>
        <v/>
      </c>
      <c r="CA1111" s="239" t="str">
        <f t="shared" si="1693"/>
        <v/>
      </c>
      <c r="CB1111" s="239" t="str">
        <f t="shared" si="1694"/>
        <v/>
      </c>
      <c r="CC1111" s="239" t="str">
        <f t="shared" si="1695"/>
        <v/>
      </c>
      <c r="CD1111" s="239" t="str">
        <f t="shared" si="1696"/>
        <v/>
      </c>
      <c r="CE1111" s="239" t="str">
        <f t="shared" si="1697"/>
        <v/>
      </c>
      <c r="CF1111" s="239" t="str">
        <f t="shared" si="1698"/>
        <v/>
      </c>
      <c r="CG1111" s="239" t="str">
        <f t="shared" si="1699"/>
        <v/>
      </c>
      <c r="CH1111" s="239" t="str">
        <f t="shared" si="1700"/>
        <v/>
      </c>
      <c r="CI1111" s="239" t="str">
        <f t="shared" si="1701"/>
        <v/>
      </c>
      <c r="CJ1111" s="239" t="str">
        <f t="shared" si="1702"/>
        <v/>
      </c>
      <c r="CK1111" s="239" t="str">
        <f t="shared" si="1703"/>
        <v/>
      </c>
      <c r="CL1111" s="239" t="str">
        <f t="shared" si="1704"/>
        <v/>
      </c>
      <c r="CM1111" s="239" t="str">
        <f t="shared" si="1705"/>
        <v/>
      </c>
      <c r="CN1111" s="239" t="str">
        <f t="shared" si="1706"/>
        <v/>
      </c>
      <c r="CP1111" s="239" t="str">
        <f t="shared" si="1707"/>
        <v/>
      </c>
      <c r="CQ1111" s="239" t="str">
        <f t="shared" si="1708"/>
        <v/>
      </c>
      <c r="CR1111" s="239" t="str">
        <f t="shared" si="1709"/>
        <v/>
      </c>
      <c r="CS1111" s="239" t="str">
        <f t="shared" si="1710"/>
        <v/>
      </c>
      <c r="CT1111" s="239" t="str">
        <f t="shared" si="1711"/>
        <v/>
      </c>
      <c r="CU1111" s="239" t="str">
        <f t="shared" si="1712"/>
        <v/>
      </c>
      <c r="CV1111" s="239" t="str">
        <f t="shared" si="1713"/>
        <v/>
      </c>
      <c r="CW1111" s="239" t="str">
        <f t="shared" si="1714"/>
        <v/>
      </c>
      <c r="CX1111" s="239" t="str">
        <f t="shared" si="1715"/>
        <v/>
      </c>
      <c r="CY1111" s="239" t="str">
        <f t="shared" si="1716"/>
        <v/>
      </c>
      <c r="CZ1111" s="239" t="str">
        <f t="shared" si="1717"/>
        <v/>
      </c>
      <c r="DA1111" s="239" t="str">
        <f t="shared" si="1718"/>
        <v/>
      </c>
      <c r="DB1111" s="239" t="str">
        <f t="shared" si="1719"/>
        <v/>
      </c>
      <c r="DC1111" s="239" t="str">
        <f t="shared" si="1720"/>
        <v/>
      </c>
      <c r="DD1111" s="239" t="str">
        <f t="shared" si="1721"/>
        <v/>
      </c>
      <c r="DE1111" s="239" t="str">
        <f t="shared" si="1722"/>
        <v/>
      </c>
      <c r="DF1111" s="239" t="str">
        <f t="shared" si="1723"/>
        <v/>
      </c>
      <c r="DG1111" s="239" t="str">
        <f t="shared" si="1724"/>
        <v/>
      </c>
      <c r="DH1111" s="239" t="str">
        <f t="shared" si="1725"/>
        <v/>
      </c>
      <c r="DI1111" s="239" t="str">
        <f t="shared" si="1726"/>
        <v/>
      </c>
      <c r="DJ1111" s="239" t="str">
        <f t="shared" si="1727"/>
        <v/>
      </c>
      <c r="DK1111" s="239" t="str">
        <f t="shared" si="1728"/>
        <v/>
      </c>
      <c r="DL1111" s="239" t="str">
        <f t="shared" si="1729"/>
        <v/>
      </c>
      <c r="DM1111" s="239" t="str">
        <f t="shared" si="1730"/>
        <v/>
      </c>
      <c r="DN1111" s="239" t="str">
        <f t="shared" si="1731"/>
        <v/>
      </c>
      <c r="DO1111" s="239" t="str">
        <f t="shared" si="1732"/>
        <v/>
      </c>
      <c r="DP1111" s="239" t="str">
        <f t="shared" si="1733"/>
        <v/>
      </c>
    </row>
    <row r="1112" spans="1:120" ht="35.25" hidden="1" customHeight="1" x14ac:dyDescent="0.25">
      <c r="A1112" s="53" t="s">
        <v>4511</v>
      </c>
      <c r="B1112" s="53">
        <v>7000</v>
      </c>
      <c r="C1112" s="53" t="s">
        <v>72</v>
      </c>
      <c r="D1112" s="53" t="s">
        <v>4209</v>
      </c>
      <c r="E1112" s="53">
        <v>3</v>
      </c>
      <c r="F1112" s="53" t="s">
        <v>4321</v>
      </c>
      <c r="G1112" s="53" t="str">
        <f t="shared" si="1736"/>
        <v>7000-6</v>
      </c>
      <c r="H1112" s="53" t="s">
        <v>94</v>
      </c>
      <c r="I1112" s="53" t="s">
        <v>196</v>
      </c>
      <c r="J1112" s="53" t="s">
        <v>80</v>
      </c>
      <c r="K1112" s="53" t="s">
        <v>80</v>
      </c>
      <c r="L1112" s="53" t="s">
        <v>80</v>
      </c>
      <c r="M1112" s="53" t="s">
        <v>80</v>
      </c>
      <c r="N1112" s="53" t="s">
        <v>80</v>
      </c>
      <c r="O1112" s="53" t="s">
        <v>80</v>
      </c>
      <c r="P1112" s="53" t="s">
        <v>374</v>
      </c>
      <c r="Q1112" s="52">
        <v>0.2</v>
      </c>
      <c r="R1112" s="119">
        <f>+Q1112*Q1111</f>
        <v>1.6E-2</v>
      </c>
      <c r="S1112" s="53">
        <v>2</v>
      </c>
      <c r="T1112" s="53" t="s">
        <v>84</v>
      </c>
      <c r="U1112" s="53" t="s">
        <v>4322</v>
      </c>
      <c r="V1112" s="23">
        <v>44928</v>
      </c>
      <c r="W1112" s="23">
        <v>44957</v>
      </c>
      <c r="X1112" s="53" t="s">
        <v>2114</v>
      </c>
      <c r="Y1112" s="49" t="s">
        <v>97</v>
      </c>
      <c r="Z1112" s="59" t="s">
        <v>100</v>
      </c>
      <c r="AA1112" s="60">
        <v>1</v>
      </c>
      <c r="AB1112" s="62" t="s">
        <v>4323</v>
      </c>
      <c r="AC1112" s="62">
        <v>45016</v>
      </c>
      <c r="AD1112" s="60">
        <v>1</v>
      </c>
      <c r="AE1112" s="62" t="s">
        <v>4324</v>
      </c>
      <c r="AF1112" s="62">
        <v>44956</v>
      </c>
      <c r="AG1112" s="60" t="s">
        <v>79</v>
      </c>
      <c r="AH1112" s="60">
        <v>1</v>
      </c>
      <c r="AI1112" s="52">
        <f t="shared" si="1652"/>
        <v>1.6E-2</v>
      </c>
      <c r="AJ1112" s="52">
        <f t="shared" ref="AJ1112:AJ1114" si="1738">+AI1112/R1112</f>
        <v>1</v>
      </c>
      <c r="AK1112" s="52"/>
      <c r="AL1112" s="239" t="str">
        <f t="shared" si="1671"/>
        <v/>
      </c>
      <c r="AM1112" s="239" t="str">
        <f t="shared" si="1672"/>
        <v/>
      </c>
      <c r="AN1112" s="239" t="str">
        <f t="shared" si="1673"/>
        <v/>
      </c>
      <c r="AO1112" s="239" t="str">
        <f t="shared" si="1674"/>
        <v/>
      </c>
      <c r="AP1112" s="239" t="str">
        <f t="shared" si="1675"/>
        <v/>
      </c>
      <c r="AQ1112" s="239" t="str">
        <f t="shared" si="1676"/>
        <v/>
      </c>
      <c r="AR1112" s="239" t="str">
        <f t="shared" si="1677"/>
        <v/>
      </c>
      <c r="AS1112" s="239" t="str">
        <f t="shared" si="1678"/>
        <v/>
      </c>
      <c r="AT1112" s="239" t="str">
        <f t="shared" si="1679"/>
        <v/>
      </c>
      <c r="AU1112" s="239" t="str">
        <f t="shared" si="1653"/>
        <v/>
      </c>
      <c r="AV1112" s="239" t="str">
        <f t="shared" si="1654"/>
        <v/>
      </c>
      <c r="AW1112" s="239" t="str">
        <f t="shared" si="1655"/>
        <v/>
      </c>
      <c r="AX1112" s="239" t="str">
        <f t="shared" si="1656"/>
        <v/>
      </c>
      <c r="AY1112" s="239" t="str">
        <f t="shared" si="1657"/>
        <v/>
      </c>
      <c r="AZ1112" s="239" t="str">
        <f t="shared" si="1658"/>
        <v/>
      </c>
      <c r="BA1112" s="239" t="str">
        <f t="shared" si="1659"/>
        <v/>
      </c>
      <c r="BB1112" s="239" t="str">
        <f t="shared" si="1660"/>
        <v/>
      </c>
      <c r="BC1112" s="239" t="str">
        <f t="shared" si="1661"/>
        <v/>
      </c>
      <c r="BD1112" s="239" t="str">
        <f t="shared" si="1662"/>
        <v/>
      </c>
      <c r="BE1112" s="239" t="str">
        <f t="shared" si="1663"/>
        <v/>
      </c>
      <c r="BF1112" s="239" t="str">
        <f t="shared" si="1664"/>
        <v/>
      </c>
      <c r="BG1112" s="239" t="str">
        <f t="shared" si="1665"/>
        <v/>
      </c>
      <c r="BH1112" s="239" t="str">
        <f t="shared" si="1666"/>
        <v/>
      </c>
      <c r="BI1112" s="239" t="str">
        <f t="shared" si="1667"/>
        <v/>
      </c>
      <c r="BJ1112" s="239" t="str">
        <f t="shared" si="1668"/>
        <v/>
      </c>
      <c r="BK1112" s="239" t="str">
        <f t="shared" si="1669"/>
        <v/>
      </c>
      <c r="BL1112" s="239" t="str">
        <f t="shared" si="1670"/>
        <v/>
      </c>
      <c r="BN1112" s="239" t="str">
        <f t="shared" si="1680"/>
        <v/>
      </c>
      <c r="BO1112" s="239" t="str">
        <f t="shared" si="1681"/>
        <v/>
      </c>
      <c r="BP1112" s="239" t="str">
        <f t="shared" si="1682"/>
        <v/>
      </c>
      <c r="BQ1112" s="239" t="str">
        <f t="shared" si="1683"/>
        <v/>
      </c>
      <c r="BR1112" s="239" t="str">
        <f t="shared" si="1684"/>
        <v/>
      </c>
      <c r="BS1112" s="239" t="str">
        <f t="shared" si="1685"/>
        <v/>
      </c>
      <c r="BT1112" s="239" t="str">
        <f t="shared" si="1686"/>
        <v/>
      </c>
      <c r="BU1112" s="239" t="str">
        <f t="shared" si="1687"/>
        <v/>
      </c>
      <c r="BV1112" s="239" t="str">
        <f t="shared" si="1688"/>
        <v/>
      </c>
      <c r="BW1112" s="239" t="str">
        <f t="shared" si="1689"/>
        <v/>
      </c>
      <c r="BX1112" s="239" t="str">
        <f t="shared" si="1690"/>
        <v/>
      </c>
      <c r="BY1112" s="239" t="str">
        <f t="shared" si="1691"/>
        <v/>
      </c>
      <c r="BZ1112" s="239" t="str">
        <f t="shared" si="1692"/>
        <v/>
      </c>
      <c r="CA1112" s="239" t="str">
        <f t="shared" si="1693"/>
        <v/>
      </c>
      <c r="CB1112" s="239" t="str">
        <f t="shared" si="1694"/>
        <v/>
      </c>
      <c r="CC1112" s="239" t="str">
        <f t="shared" si="1695"/>
        <v/>
      </c>
      <c r="CD1112" s="239" t="str">
        <f t="shared" si="1696"/>
        <v/>
      </c>
      <c r="CE1112" s="239" t="str">
        <f t="shared" si="1697"/>
        <v/>
      </c>
      <c r="CF1112" s="239" t="str">
        <f t="shared" si="1698"/>
        <v/>
      </c>
      <c r="CG1112" s="239" t="str">
        <f t="shared" si="1699"/>
        <v/>
      </c>
      <c r="CH1112" s="239" t="str">
        <f t="shared" si="1700"/>
        <v/>
      </c>
      <c r="CI1112" s="239" t="str">
        <f t="shared" si="1701"/>
        <v/>
      </c>
      <c r="CJ1112" s="239" t="str">
        <f t="shared" si="1702"/>
        <v/>
      </c>
      <c r="CK1112" s="239" t="str">
        <f t="shared" si="1703"/>
        <v/>
      </c>
      <c r="CL1112" s="239" t="str">
        <f t="shared" si="1704"/>
        <v/>
      </c>
      <c r="CM1112" s="239" t="str">
        <f t="shared" si="1705"/>
        <v/>
      </c>
      <c r="CN1112" s="239" t="str">
        <f t="shared" si="1706"/>
        <v/>
      </c>
      <c r="CP1112" s="239" t="str">
        <f t="shared" si="1707"/>
        <v/>
      </c>
      <c r="CQ1112" s="239" t="str">
        <f t="shared" si="1708"/>
        <v/>
      </c>
      <c r="CR1112" s="239" t="str">
        <f t="shared" si="1709"/>
        <v/>
      </c>
      <c r="CS1112" s="239" t="str">
        <f t="shared" si="1710"/>
        <v/>
      </c>
      <c r="CT1112" s="239" t="str">
        <f t="shared" si="1711"/>
        <v/>
      </c>
      <c r="CU1112" s="239" t="str">
        <f t="shared" si="1712"/>
        <v/>
      </c>
      <c r="CV1112" s="239" t="str">
        <f t="shared" si="1713"/>
        <v/>
      </c>
      <c r="CW1112" s="239" t="str">
        <f t="shared" si="1714"/>
        <v/>
      </c>
      <c r="CX1112" s="239" t="str">
        <f t="shared" si="1715"/>
        <v/>
      </c>
      <c r="CY1112" s="239" t="str">
        <f t="shared" si="1716"/>
        <v/>
      </c>
      <c r="CZ1112" s="239" t="str">
        <f t="shared" si="1717"/>
        <v/>
      </c>
      <c r="DA1112" s="239" t="str">
        <f t="shared" si="1718"/>
        <v/>
      </c>
      <c r="DB1112" s="239" t="str">
        <f t="shared" si="1719"/>
        <v/>
      </c>
      <c r="DC1112" s="239" t="str">
        <f t="shared" si="1720"/>
        <v/>
      </c>
      <c r="DD1112" s="239" t="str">
        <f t="shared" si="1721"/>
        <v/>
      </c>
      <c r="DE1112" s="239" t="str">
        <f t="shared" si="1722"/>
        <v/>
      </c>
      <c r="DF1112" s="239" t="str">
        <f t="shared" si="1723"/>
        <v/>
      </c>
      <c r="DG1112" s="239" t="str">
        <f t="shared" si="1724"/>
        <v/>
      </c>
      <c r="DH1112" s="239" t="str">
        <f t="shared" si="1725"/>
        <v/>
      </c>
      <c r="DI1112" s="239" t="str">
        <f t="shared" si="1726"/>
        <v/>
      </c>
      <c r="DJ1112" s="239" t="str">
        <f t="shared" si="1727"/>
        <v/>
      </c>
      <c r="DK1112" s="239" t="str">
        <f t="shared" si="1728"/>
        <v/>
      </c>
      <c r="DL1112" s="239" t="str">
        <f t="shared" si="1729"/>
        <v/>
      </c>
      <c r="DM1112" s="239" t="str">
        <f t="shared" si="1730"/>
        <v/>
      </c>
      <c r="DN1112" s="239" t="str">
        <f t="shared" si="1731"/>
        <v/>
      </c>
      <c r="DO1112" s="239" t="str">
        <f t="shared" si="1732"/>
        <v/>
      </c>
      <c r="DP1112" s="239" t="str">
        <f t="shared" si="1733"/>
        <v/>
      </c>
    </row>
    <row r="1113" spans="1:120" ht="35.25" hidden="1" customHeight="1" x14ac:dyDescent="0.25">
      <c r="A1113" s="53" t="s">
        <v>4511</v>
      </c>
      <c r="B1113" s="53">
        <v>7000</v>
      </c>
      <c r="C1113" s="53" t="s">
        <v>72</v>
      </c>
      <c r="D1113" s="53" t="s">
        <v>4209</v>
      </c>
      <c r="E1113" s="53">
        <v>3</v>
      </c>
      <c r="F1113" s="53" t="s">
        <v>4325</v>
      </c>
      <c r="G1113" s="53" t="str">
        <f t="shared" si="1736"/>
        <v>7000-6</v>
      </c>
      <c r="H1113" s="53" t="s">
        <v>94</v>
      </c>
      <c r="I1113" s="53" t="s">
        <v>196</v>
      </c>
      <c r="J1113" s="53" t="s">
        <v>80</v>
      </c>
      <c r="K1113" s="53" t="s">
        <v>80</v>
      </c>
      <c r="L1113" s="53" t="s">
        <v>80</v>
      </c>
      <c r="M1113" s="53" t="s">
        <v>80</v>
      </c>
      <c r="N1113" s="53" t="s">
        <v>80</v>
      </c>
      <c r="O1113" s="53" t="s">
        <v>80</v>
      </c>
      <c r="P1113" s="53" t="s">
        <v>378</v>
      </c>
      <c r="Q1113" s="52">
        <v>0.25</v>
      </c>
      <c r="R1113" s="119">
        <f>+Q1113*Q1111</f>
        <v>0.02</v>
      </c>
      <c r="S1113" s="53">
        <v>2</v>
      </c>
      <c r="T1113" s="53" t="s">
        <v>84</v>
      </c>
      <c r="U1113" s="53" t="s">
        <v>4326</v>
      </c>
      <c r="V1113" s="23">
        <v>44928</v>
      </c>
      <c r="W1113" s="23">
        <v>45078</v>
      </c>
      <c r="X1113" s="53" t="s">
        <v>2114</v>
      </c>
      <c r="Y1113" s="49" t="s">
        <v>167</v>
      </c>
      <c r="Z1113" s="59" t="s">
        <v>100</v>
      </c>
      <c r="AA1113" s="60">
        <v>1</v>
      </c>
      <c r="AB1113" s="62" t="s">
        <v>4327</v>
      </c>
      <c r="AC1113" s="62">
        <v>45078</v>
      </c>
      <c r="AD1113" s="60">
        <v>1</v>
      </c>
      <c r="AE1113" s="62" t="s">
        <v>4328</v>
      </c>
      <c r="AF1113" s="62">
        <v>45078</v>
      </c>
      <c r="AG1113" s="60" t="s">
        <v>79</v>
      </c>
      <c r="AH1113" s="60">
        <v>1</v>
      </c>
      <c r="AI1113" s="52">
        <f t="shared" si="1652"/>
        <v>0.02</v>
      </c>
      <c r="AJ1113" s="52">
        <f t="shared" si="1738"/>
        <v>1</v>
      </c>
      <c r="AK1113" s="52"/>
      <c r="AL1113" s="239" t="str">
        <f t="shared" si="1671"/>
        <v/>
      </c>
      <c r="AM1113" s="239" t="str">
        <f t="shared" si="1672"/>
        <v/>
      </c>
      <c r="AN1113" s="239" t="str">
        <f t="shared" si="1673"/>
        <v/>
      </c>
      <c r="AO1113" s="239" t="str">
        <f t="shared" si="1674"/>
        <v/>
      </c>
      <c r="AP1113" s="239" t="str">
        <f t="shared" si="1675"/>
        <v/>
      </c>
      <c r="AQ1113" s="239" t="str">
        <f t="shared" si="1676"/>
        <v/>
      </c>
      <c r="AR1113" s="239" t="str">
        <f t="shared" si="1677"/>
        <v/>
      </c>
      <c r="AS1113" s="239" t="str">
        <f t="shared" si="1678"/>
        <v/>
      </c>
      <c r="AT1113" s="239" t="str">
        <f t="shared" si="1679"/>
        <v/>
      </c>
      <c r="AU1113" s="239" t="str">
        <f t="shared" si="1653"/>
        <v/>
      </c>
      <c r="AV1113" s="239" t="str">
        <f t="shared" si="1654"/>
        <v/>
      </c>
      <c r="AW1113" s="239" t="str">
        <f t="shared" si="1655"/>
        <v/>
      </c>
      <c r="AX1113" s="239" t="str">
        <f t="shared" si="1656"/>
        <v/>
      </c>
      <c r="AY1113" s="239" t="str">
        <f t="shared" si="1657"/>
        <v/>
      </c>
      <c r="AZ1113" s="239" t="str">
        <f t="shared" si="1658"/>
        <v/>
      </c>
      <c r="BA1113" s="239" t="str">
        <f t="shared" si="1659"/>
        <v/>
      </c>
      <c r="BB1113" s="239" t="str">
        <f t="shared" si="1660"/>
        <v/>
      </c>
      <c r="BC1113" s="239" t="str">
        <f t="shared" si="1661"/>
        <v/>
      </c>
      <c r="BD1113" s="239" t="str">
        <f t="shared" si="1662"/>
        <v/>
      </c>
      <c r="BE1113" s="239" t="str">
        <f t="shared" si="1663"/>
        <v/>
      </c>
      <c r="BF1113" s="239" t="str">
        <f t="shared" si="1664"/>
        <v/>
      </c>
      <c r="BG1113" s="239" t="str">
        <f t="shared" si="1665"/>
        <v/>
      </c>
      <c r="BH1113" s="239" t="str">
        <f t="shared" si="1666"/>
        <v/>
      </c>
      <c r="BI1113" s="239" t="str">
        <f t="shared" si="1667"/>
        <v/>
      </c>
      <c r="BJ1113" s="239" t="str">
        <f t="shared" si="1668"/>
        <v/>
      </c>
      <c r="BK1113" s="239" t="str">
        <f t="shared" si="1669"/>
        <v/>
      </c>
      <c r="BL1113" s="239" t="str">
        <f t="shared" si="1670"/>
        <v/>
      </c>
      <c r="BN1113" s="239" t="str">
        <f t="shared" si="1680"/>
        <v/>
      </c>
      <c r="BO1113" s="239" t="str">
        <f t="shared" si="1681"/>
        <v/>
      </c>
      <c r="BP1113" s="239" t="str">
        <f t="shared" si="1682"/>
        <v/>
      </c>
      <c r="BQ1113" s="239" t="str">
        <f t="shared" si="1683"/>
        <v/>
      </c>
      <c r="BR1113" s="239" t="str">
        <f t="shared" si="1684"/>
        <v/>
      </c>
      <c r="BS1113" s="239" t="str">
        <f t="shared" si="1685"/>
        <v/>
      </c>
      <c r="BT1113" s="239" t="str">
        <f t="shared" si="1686"/>
        <v/>
      </c>
      <c r="BU1113" s="239" t="str">
        <f t="shared" si="1687"/>
        <v/>
      </c>
      <c r="BV1113" s="239" t="str">
        <f t="shared" si="1688"/>
        <v/>
      </c>
      <c r="BW1113" s="239" t="str">
        <f t="shared" si="1689"/>
        <v/>
      </c>
      <c r="BX1113" s="239" t="str">
        <f t="shared" si="1690"/>
        <v/>
      </c>
      <c r="BY1113" s="239" t="str">
        <f t="shared" si="1691"/>
        <v/>
      </c>
      <c r="BZ1113" s="239" t="str">
        <f t="shared" si="1692"/>
        <v/>
      </c>
      <c r="CA1113" s="239" t="str">
        <f t="shared" si="1693"/>
        <v/>
      </c>
      <c r="CB1113" s="239" t="str">
        <f t="shared" si="1694"/>
        <v/>
      </c>
      <c r="CC1113" s="239" t="str">
        <f t="shared" si="1695"/>
        <v/>
      </c>
      <c r="CD1113" s="239" t="str">
        <f t="shared" si="1696"/>
        <v/>
      </c>
      <c r="CE1113" s="239" t="str">
        <f t="shared" si="1697"/>
        <v/>
      </c>
      <c r="CF1113" s="239" t="str">
        <f t="shared" si="1698"/>
        <v/>
      </c>
      <c r="CG1113" s="239" t="str">
        <f t="shared" si="1699"/>
        <v/>
      </c>
      <c r="CH1113" s="239" t="str">
        <f t="shared" si="1700"/>
        <v/>
      </c>
      <c r="CI1113" s="239" t="str">
        <f t="shared" si="1701"/>
        <v/>
      </c>
      <c r="CJ1113" s="239" t="str">
        <f t="shared" si="1702"/>
        <v/>
      </c>
      <c r="CK1113" s="239" t="str">
        <f t="shared" si="1703"/>
        <v/>
      </c>
      <c r="CL1113" s="239" t="str">
        <f t="shared" si="1704"/>
        <v/>
      </c>
      <c r="CM1113" s="239" t="str">
        <f t="shared" si="1705"/>
        <v/>
      </c>
      <c r="CN1113" s="239" t="str">
        <f t="shared" si="1706"/>
        <v/>
      </c>
      <c r="CP1113" s="239" t="str">
        <f t="shared" si="1707"/>
        <v/>
      </c>
      <c r="CQ1113" s="239" t="str">
        <f t="shared" si="1708"/>
        <v/>
      </c>
      <c r="CR1113" s="239" t="str">
        <f t="shared" si="1709"/>
        <v/>
      </c>
      <c r="CS1113" s="239" t="str">
        <f t="shared" si="1710"/>
        <v/>
      </c>
      <c r="CT1113" s="239" t="str">
        <f t="shared" si="1711"/>
        <v/>
      </c>
      <c r="CU1113" s="239" t="str">
        <f t="shared" si="1712"/>
        <v/>
      </c>
      <c r="CV1113" s="239" t="str">
        <f t="shared" si="1713"/>
        <v/>
      </c>
      <c r="CW1113" s="239" t="str">
        <f t="shared" si="1714"/>
        <v/>
      </c>
      <c r="CX1113" s="239" t="str">
        <f t="shared" si="1715"/>
        <v/>
      </c>
      <c r="CY1113" s="239" t="str">
        <f t="shared" si="1716"/>
        <v/>
      </c>
      <c r="CZ1113" s="239" t="str">
        <f t="shared" si="1717"/>
        <v/>
      </c>
      <c r="DA1113" s="239" t="str">
        <f t="shared" si="1718"/>
        <v/>
      </c>
      <c r="DB1113" s="239" t="str">
        <f t="shared" si="1719"/>
        <v/>
      </c>
      <c r="DC1113" s="239" t="str">
        <f t="shared" si="1720"/>
        <v/>
      </c>
      <c r="DD1113" s="239" t="str">
        <f t="shared" si="1721"/>
        <v/>
      </c>
      <c r="DE1113" s="239" t="str">
        <f t="shared" si="1722"/>
        <v/>
      </c>
      <c r="DF1113" s="239" t="str">
        <f t="shared" si="1723"/>
        <v/>
      </c>
      <c r="DG1113" s="239" t="str">
        <f t="shared" si="1724"/>
        <v/>
      </c>
      <c r="DH1113" s="239" t="str">
        <f t="shared" si="1725"/>
        <v/>
      </c>
      <c r="DI1113" s="239" t="str">
        <f t="shared" si="1726"/>
        <v/>
      </c>
      <c r="DJ1113" s="239" t="str">
        <f t="shared" si="1727"/>
        <v/>
      </c>
      <c r="DK1113" s="239" t="str">
        <f t="shared" si="1728"/>
        <v/>
      </c>
      <c r="DL1113" s="239" t="str">
        <f t="shared" si="1729"/>
        <v/>
      </c>
      <c r="DM1113" s="239" t="str">
        <f t="shared" si="1730"/>
        <v/>
      </c>
      <c r="DN1113" s="239" t="str">
        <f t="shared" si="1731"/>
        <v/>
      </c>
      <c r="DO1113" s="239" t="str">
        <f t="shared" si="1732"/>
        <v/>
      </c>
      <c r="DP1113" s="239" t="str">
        <f t="shared" si="1733"/>
        <v/>
      </c>
    </row>
    <row r="1114" spans="1:120" ht="35.25" hidden="1" customHeight="1" x14ac:dyDescent="0.25">
      <c r="A1114" s="53" t="s">
        <v>4511</v>
      </c>
      <c r="B1114" s="53">
        <v>7000</v>
      </c>
      <c r="C1114" s="53" t="s">
        <v>72</v>
      </c>
      <c r="D1114" s="53" t="s">
        <v>4209</v>
      </c>
      <c r="E1114" s="53">
        <v>3</v>
      </c>
      <c r="F1114" s="53" t="s">
        <v>4329</v>
      </c>
      <c r="G1114" s="53" t="str">
        <f t="shared" si="1736"/>
        <v>7000-6</v>
      </c>
      <c r="H1114" s="53" t="s">
        <v>94</v>
      </c>
      <c r="I1114" s="53" t="s">
        <v>196</v>
      </c>
      <c r="J1114" s="53" t="s">
        <v>80</v>
      </c>
      <c r="K1114" s="53" t="s">
        <v>80</v>
      </c>
      <c r="L1114" s="53" t="s">
        <v>80</v>
      </c>
      <c r="M1114" s="53" t="s">
        <v>80</v>
      </c>
      <c r="N1114" s="53" t="s">
        <v>80</v>
      </c>
      <c r="O1114" s="53" t="s">
        <v>80</v>
      </c>
      <c r="P1114" s="53" t="s">
        <v>383</v>
      </c>
      <c r="Q1114" s="52">
        <v>0.25</v>
      </c>
      <c r="R1114" s="119">
        <f>+Q1114*Q1111</f>
        <v>0.02</v>
      </c>
      <c r="S1114" s="53">
        <v>2</v>
      </c>
      <c r="T1114" s="53" t="s">
        <v>84</v>
      </c>
      <c r="U1114" s="53" t="s">
        <v>4330</v>
      </c>
      <c r="V1114" s="23">
        <v>44928</v>
      </c>
      <c r="W1114" s="23">
        <v>45121</v>
      </c>
      <c r="X1114" s="53" t="s">
        <v>2114</v>
      </c>
      <c r="Y1114" s="49" t="s">
        <v>202</v>
      </c>
      <c r="Z1114" s="59" t="s">
        <v>100</v>
      </c>
      <c r="AA1114" s="60">
        <v>1</v>
      </c>
      <c r="AB1114" s="60" t="s">
        <v>4331</v>
      </c>
      <c r="AC1114" s="69">
        <v>45120</v>
      </c>
      <c r="AD1114" s="60">
        <v>1</v>
      </c>
      <c r="AE1114" s="60" t="s">
        <v>4332</v>
      </c>
      <c r="AF1114" s="69">
        <v>45120</v>
      </c>
      <c r="AG1114" s="60" t="s">
        <v>79</v>
      </c>
      <c r="AH1114" s="60">
        <v>1</v>
      </c>
      <c r="AI1114" s="52">
        <f t="shared" si="1652"/>
        <v>0.02</v>
      </c>
      <c r="AJ1114" s="52">
        <f t="shared" si="1738"/>
        <v>1</v>
      </c>
      <c r="AK1114" s="52"/>
      <c r="AL1114" s="239" t="str">
        <f t="shared" si="1671"/>
        <v/>
      </c>
      <c r="AM1114" s="239" t="str">
        <f t="shared" si="1672"/>
        <v/>
      </c>
      <c r="AN1114" s="239" t="str">
        <f t="shared" si="1673"/>
        <v/>
      </c>
      <c r="AO1114" s="239" t="str">
        <f t="shared" si="1674"/>
        <v/>
      </c>
      <c r="AP1114" s="239" t="str">
        <f t="shared" si="1675"/>
        <v/>
      </c>
      <c r="AQ1114" s="239" t="str">
        <f t="shared" si="1676"/>
        <v/>
      </c>
      <c r="AR1114" s="239" t="str">
        <f t="shared" si="1677"/>
        <v/>
      </c>
      <c r="AS1114" s="239" t="str">
        <f t="shared" si="1678"/>
        <v/>
      </c>
      <c r="AT1114" s="239" t="str">
        <f t="shared" si="1679"/>
        <v/>
      </c>
      <c r="AU1114" s="239" t="str">
        <f t="shared" si="1653"/>
        <v/>
      </c>
      <c r="AV1114" s="239" t="str">
        <f t="shared" si="1654"/>
        <v/>
      </c>
      <c r="AW1114" s="239" t="str">
        <f t="shared" si="1655"/>
        <v/>
      </c>
      <c r="AX1114" s="239" t="str">
        <f t="shared" si="1656"/>
        <v/>
      </c>
      <c r="AY1114" s="239" t="str">
        <f t="shared" si="1657"/>
        <v/>
      </c>
      <c r="AZ1114" s="239" t="str">
        <f t="shared" si="1658"/>
        <v/>
      </c>
      <c r="BA1114" s="239" t="str">
        <f t="shared" si="1659"/>
        <v/>
      </c>
      <c r="BB1114" s="239" t="str">
        <f t="shared" si="1660"/>
        <v/>
      </c>
      <c r="BC1114" s="239" t="str">
        <f t="shared" si="1661"/>
        <v/>
      </c>
      <c r="BD1114" s="239" t="str">
        <f t="shared" si="1662"/>
        <v/>
      </c>
      <c r="BE1114" s="239" t="str">
        <f t="shared" si="1663"/>
        <v/>
      </c>
      <c r="BF1114" s="239" t="str">
        <f t="shared" si="1664"/>
        <v/>
      </c>
      <c r="BG1114" s="239" t="str">
        <f t="shared" si="1665"/>
        <v/>
      </c>
      <c r="BH1114" s="239" t="str">
        <f t="shared" si="1666"/>
        <v/>
      </c>
      <c r="BI1114" s="239" t="str">
        <f t="shared" si="1667"/>
        <v/>
      </c>
      <c r="BJ1114" s="239" t="str">
        <f t="shared" si="1668"/>
        <v/>
      </c>
      <c r="BK1114" s="239" t="str">
        <f t="shared" si="1669"/>
        <v/>
      </c>
      <c r="BL1114" s="239" t="str">
        <f t="shared" si="1670"/>
        <v/>
      </c>
      <c r="BN1114" s="239" t="str">
        <f t="shared" si="1680"/>
        <v/>
      </c>
      <c r="BO1114" s="239" t="str">
        <f t="shared" si="1681"/>
        <v/>
      </c>
      <c r="BP1114" s="239" t="str">
        <f t="shared" si="1682"/>
        <v/>
      </c>
      <c r="BQ1114" s="239" t="str">
        <f t="shared" si="1683"/>
        <v/>
      </c>
      <c r="BR1114" s="239" t="str">
        <f t="shared" si="1684"/>
        <v/>
      </c>
      <c r="BS1114" s="239" t="str">
        <f t="shared" si="1685"/>
        <v/>
      </c>
      <c r="BT1114" s="239" t="str">
        <f t="shared" si="1686"/>
        <v/>
      </c>
      <c r="BU1114" s="239" t="str">
        <f t="shared" si="1687"/>
        <v/>
      </c>
      <c r="BV1114" s="239" t="str">
        <f t="shared" si="1688"/>
        <v/>
      </c>
      <c r="BW1114" s="239" t="str">
        <f t="shared" si="1689"/>
        <v/>
      </c>
      <c r="BX1114" s="239" t="str">
        <f t="shared" si="1690"/>
        <v/>
      </c>
      <c r="BY1114" s="239" t="str">
        <f t="shared" si="1691"/>
        <v/>
      </c>
      <c r="BZ1114" s="239" t="str">
        <f t="shared" si="1692"/>
        <v/>
      </c>
      <c r="CA1114" s="239" t="str">
        <f t="shared" si="1693"/>
        <v/>
      </c>
      <c r="CB1114" s="239" t="str">
        <f t="shared" si="1694"/>
        <v/>
      </c>
      <c r="CC1114" s="239" t="str">
        <f t="shared" si="1695"/>
        <v/>
      </c>
      <c r="CD1114" s="239" t="str">
        <f t="shared" si="1696"/>
        <v/>
      </c>
      <c r="CE1114" s="239" t="str">
        <f t="shared" si="1697"/>
        <v/>
      </c>
      <c r="CF1114" s="239" t="str">
        <f t="shared" si="1698"/>
        <v/>
      </c>
      <c r="CG1114" s="239" t="str">
        <f t="shared" si="1699"/>
        <v/>
      </c>
      <c r="CH1114" s="239" t="str">
        <f t="shared" si="1700"/>
        <v/>
      </c>
      <c r="CI1114" s="239" t="str">
        <f t="shared" si="1701"/>
        <v/>
      </c>
      <c r="CJ1114" s="239" t="str">
        <f t="shared" si="1702"/>
        <v/>
      </c>
      <c r="CK1114" s="239" t="str">
        <f t="shared" si="1703"/>
        <v/>
      </c>
      <c r="CL1114" s="239" t="str">
        <f t="shared" si="1704"/>
        <v/>
      </c>
      <c r="CM1114" s="239" t="str">
        <f t="shared" si="1705"/>
        <v/>
      </c>
      <c r="CN1114" s="239" t="str">
        <f t="shared" si="1706"/>
        <v/>
      </c>
      <c r="CP1114" s="239" t="str">
        <f t="shared" si="1707"/>
        <v/>
      </c>
      <c r="CQ1114" s="239" t="str">
        <f t="shared" si="1708"/>
        <v/>
      </c>
      <c r="CR1114" s="239" t="str">
        <f t="shared" si="1709"/>
        <v/>
      </c>
      <c r="CS1114" s="239" t="str">
        <f t="shared" si="1710"/>
        <v/>
      </c>
      <c r="CT1114" s="239" t="str">
        <f t="shared" si="1711"/>
        <v/>
      </c>
      <c r="CU1114" s="239" t="str">
        <f t="shared" si="1712"/>
        <v/>
      </c>
      <c r="CV1114" s="239" t="str">
        <f t="shared" si="1713"/>
        <v/>
      </c>
      <c r="CW1114" s="239" t="str">
        <f t="shared" si="1714"/>
        <v/>
      </c>
      <c r="CX1114" s="239" t="str">
        <f t="shared" si="1715"/>
        <v/>
      </c>
      <c r="CY1114" s="239" t="str">
        <f t="shared" si="1716"/>
        <v/>
      </c>
      <c r="CZ1114" s="239" t="str">
        <f t="shared" si="1717"/>
        <v/>
      </c>
      <c r="DA1114" s="239" t="str">
        <f t="shared" si="1718"/>
        <v/>
      </c>
      <c r="DB1114" s="239" t="str">
        <f t="shared" si="1719"/>
        <v/>
      </c>
      <c r="DC1114" s="239" t="str">
        <f t="shared" si="1720"/>
        <v/>
      </c>
      <c r="DD1114" s="239" t="str">
        <f t="shared" si="1721"/>
        <v/>
      </c>
      <c r="DE1114" s="239" t="str">
        <f t="shared" si="1722"/>
        <v/>
      </c>
      <c r="DF1114" s="239" t="str">
        <f t="shared" si="1723"/>
        <v/>
      </c>
      <c r="DG1114" s="239" t="str">
        <f t="shared" si="1724"/>
        <v/>
      </c>
      <c r="DH1114" s="239" t="str">
        <f t="shared" si="1725"/>
        <v/>
      </c>
      <c r="DI1114" s="239" t="str">
        <f t="shared" si="1726"/>
        <v/>
      </c>
      <c r="DJ1114" s="239" t="str">
        <f t="shared" si="1727"/>
        <v/>
      </c>
      <c r="DK1114" s="239" t="str">
        <f t="shared" si="1728"/>
        <v/>
      </c>
      <c r="DL1114" s="239" t="str">
        <f t="shared" si="1729"/>
        <v/>
      </c>
      <c r="DM1114" s="239" t="str">
        <f t="shared" si="1730"/>
        <v/>
      </c>
      <c r="DN1114" s="239" t="str">
        <f t="shared" si="1731"/>
        <v/>
      </c>
      <c r="DO1114" s="239" t="str">
        <f t="shared" si="1732"/>
        <v/>
      </c>
      <c r="DP1114" s="239" t="str">
        <f t="shared" si="1733"/>
        <v/>
      </c>
    </row>
    <row r="1115" spans="1:120" ht="35.25" hidden="1" customHeight="1" x14ac:dyDescent="0.25">
      <c r="A1115" s="53" t="s">
        <v>4511</v>
      </c>
      <c r="B1115" s="53">
        <v>7000</v>
      </c>
      <c r="C1115" s="53" t="s">
        <v>72</v>
      </c>
      <c r="D1115" s="53" t="s">
        <v>4209</v>
      </c>
      <c r="E1115" s="53">
        <v>3</v>
      </c>
      <c r="F1115" s="53" t="s">
        <v>4333</v>
      </c>
      <c r="G1115" s="53" t="str">
        <f t="shared" si="1736"/>
        <v>7000-6</v>
      </c>
      <c r="H1115" s="53" t="s">
        <v>102</v>
      </c>
      <c r="I1115" s="53" t="s">
        <v>196</v>
      </c>
      <c r="J1115" s="53" t="s">
        <v>80</v>
      </c>
      <c r="K1115" s="53" t="s">
        <v>80</v>
      </c>
      <c r="L1115" s="53" t="s">
        <v>80</v>
      </c>
      <c r="M1115" s="53" t="s">
        <v>80</v>
      </c>
      <c r="N1115" s="53" t="s">
        <v>80</v>
      </c>
      <c r="O1115" s="53" t="s">
        <v>80</v>
      </c>
      <c r="P1115" s="53" t="s">
        <v>388</v>
      </c>
      <c r="Q1115" s="52">
        <v>0</v>
      </c>
      <c r="R1115" s="119">
        <f>+Q1115*Q1111</f>
        <v>0</v>
      </c>
      <c r="S1115" s="53">
        <v>2</v>
      </c>
      <c r="T1115" s="53" t="s">
        <v>84</v>
      </c>
      <c r="U1115" s="53" t="s">
        <v>2438</v>
      </c>
      <c r="V1115" s="23">
        <v>44928</v>
      </c>
      <c r="W1115" s="23">
        <v>45125</v>
      </c>
      <c r="X1115" s="53" t="s">
        <v>390</v>
      </c>
      <c r="Y1115" s="49" t="s">
        <v>202</v>
      </c>
      <c r="Z1115" s="59" t="s">
        <v>100</v>
      </c>
      <c r="AA1115" s="60">
        <v>1</v>
      </c>
      <c r="AB1115" s="60" t="s">
        <v>4334</v>
      </c>
      <c r="AC1115" s="69">
        <v>45125</v>
      </c>
      <c r="AD1115" s="60">
        <v>1</v>
      </c>
      <c r="AE1115" s="60" t="s">
        <v>4335</v>
      </c>
      <c r="AF1115" s="69">
        <v>45125</v>
      </c>
      <c r="AG1115" s="60" t="s">
        <v>79</v>
      </c>
      <c r="AH1115" s="60">
        <v>1</v>
      </c>
      <c r="AI1115" s="52">
        <f t="shared" si="1652"/>
        <v>0</v>
      </c>
      <c r="AJ1115" s="52"/>
      <c r="AK1115" s="52"/>
      <c r="AL1115" s="239" t="str">
        <f t="shared" si="1671"/>
        <v/>
      </c>
      <c r="AM1115" s="239" t="str">
        <f t="shared" si="1672"/>
        <v/>
      </c>
      <c r="AN1115" s="239" t="str">
        <f t="shared" si="1673"/>
        <v/>
      </c>
      <c r="AO1115" s="239" t="str">
        <f t="shared" si="1674"/>
        <v/>
      </c>
      <c r="AP1115" s="239" t="str">
        <f t="shared" si="1675"/>
        <v/>
      </c>
      <c r="AQ1115" s="239" t="str">
        <f t="shared" si="1676"/>
        <v/>
      </c>
      <c r="AR1115" s="239" t="str">
        <f t="shared" si="1677"/>
        <v/>
      </c>
      <c r="AS1115" s="239" t="str">
        <f t="shared" si="1678"/>
        <v/>
      </c>
      <c r="AT1115" s="239" t="str">
        <f t="shared" si="1679"/>
        <v/>
      </c>
      <c r="AU1115" s="239" t="str">
        <f t="shared" si="1653"/>
        <v/>
      </c>
      <c r="AV1115" s="239">
        <f t="shared" si="1654"/>
        <v>1</v>
      </c>
      <c r="AW1115" s="239" t="str">
        <f t="shared" si="1655"/>
        <v/>
      </c>
      <c r="AX1115" s="239" t="str">
        <f t="shared" si="1656"/>
        <v/>
      </c>
      <c r="AY1115" s="239" t="str">
        <f t="shared" si="1657"/>
        <v/>
      </c>
      <c r="AZ1115" s="239" t="str">
        <f t="shared" si="1658"/>
        <v/>
      </c>
      <c r="BA1115" s="239" t="str">
        <f t="shared" si="1659"/>
        <v/>
      </c>
      <c r="BB1115" s="239" t="str">
        <f t="shared" si="1660"/>
        <v/>
      </c>
      <c r="BC1115" s="239" t="str">
        <f t="shared" si="1661"/>
        <v/>
      </c>
      <c r="BD1115" s="239" t="str">
        <f t="shared" si="1662"/>
        <v/>
      </c>
      <c r="BE1115" s="239" t="str">
        <f t="shared" si="1663"/>
        <v/>
      </c>
      <c r="BF1115" s="239" t="str">
        <f t="shared" si="1664"/>
        <v/>
      </c>
      <c r="BG1115" s="239" t="str">
        <f t="shared" si="1665"/>
        <v/>
      </c>
      <c r="BH1115" s="239" t="str">
        <f t="shared" si="1666"/>
        <v/>
      </c>
      <c r="BI1115" s="239" t="str">
        <f t="shared" si="1667"/>
        <v/>
      </c>
      <c r="BJ1115" s="239" t="str">
        <f t="shared" si="1668"/>
        <v/>
      </c>
      <c r="BK1115" s="239" t="str">
        <f t="shared" si="1669"/>
        <v/>
      </c>
      <c r="BL1115" s="239" t="str">
        <f t="shared" si="1670"/>
        <v/>
      </c>
      <c r="BN1115" s="239" t="str">
        <f t="shared" si="1680"/>
        <v/>
      </c>
      <c r="BO1115" s="239" t="str">
        <f t="shared" si="1681"/>
        <v/>
      </c>
      <c r="BP1115" s="239" t="str">
        <f t="shared" si="1682"/>
        <v/>
      </c>
      <c r="BQ1115" s="239" t="str">
        <f t="shared" si="1683"/>
        <v/>
      </c>
      <c r="BR1115" s="239" t="str">
        <f t="shared" si="1684"/>
        <v/>
      </c>
      <c r="BS1115" s="239" t="str">
        <f t="shared" si="1685"/>
        <v/>
      </c>
      <c r="BT1115" s="239" t="str">
        <f t="shared" si="1686"/>
        <v/>
      </c>
      <c r="BU1115" s="239" t="str">
        <f t="shared" si="1687"/>
        <v/>
      </c>
      <c r="BV1115" s="239" t="str">
        <f t="shared" si="1688"/>
        <v/>
      </c>
      <c r="BW1115" s="239" t="str">
        <f t="shared" si="1689"/>
        <v/>
      </c>
      <c r="BX1115" s="239">
        <f t="shared" si="1690"/>
        <v>1</v>
      </c>
      <c r="BY1115" s="239" t="str">
        <f t="shared" si="1691"/>
        <v/>
      </c>
      <c r="BZ1115" s="239" t="str">
        <f t="shared" si="1692"/>
        <v/>
      </c>
      <c r="CA1115" s="239" t="str">
        <f t="shared" si="1693"/>
        <v/>
      </c>
      <c r="CB1115" s="239" t="str">
        <f t="shared" si="1694"/>
        <v/>
      </c>
      <c r="CC1115" s="239" t="str">
        <f t="shared" si="1695"/>
        <v/>
      </c>
      <c r="CD1115" s="239" t="str">
        <f t="shared" si="1696"/>
        <v/>
      </c>
      <c r="CE1115" s="239" t="str">
        <f t="shared" si="1697"/>
        <v/>
      </c>
      <c r="CF1115" s="239" t="str">
        <f t="shared" si="1698"/>
        <v/>
      </c>
      <c r="CG1115" s="239" t="str">
        <f t="shared" si="1699"/>
        <v/>
      </c>
      <c r="CH1115" s="239" t="str">
        <f t="shared" si="1700"/>
        <v/>
      </c>
      <c r="CI1115" s="239" t="str">
        <f t="shared" si="1701"/>
        <v/>
      </c>
      <c r="CJ1115" s="239" t="str">
        <f t="shared" si="1702"/>
        <v/>
      </c>
      <c r="CK1115" s="239" t="str">
        <f t="shared" si="1703"/>
        <v/>
      </c>
      <c r="CL1115" s="239" t="str">
        <f t="shared" si="1704"/>
        <v/>
      </c>
      <c r="CM1115" s="239" t="str">
        <f t="shared" si="1705"/>
        <v/>
      </c>
      <c r="CN1115" s="239" t="str">
        <f t="shared" si="1706"/>
        <v/>
      </c>
      <c r="CP1115" s="239" t="str">
        <f t="shared" si="1707"/>
        <v/>
      </c>
      <c r="CQ1115" s="239" t="str">
        <f t="shared" si="1708"/>
        <v/>
      </c>
      <c r="CR1115" s="239" t="str">
        <f t="shared" si="1709"/>
        <v/>
      </c>
      <c r="CS1115" s="239" t="str">
        <f t="shared" si="1710"/>
        <v/>
      </c>
      <c r="CT1115" s="239" t="str">
        <f t="shared" si="1711"/>
        <v/>
      </c>
      <c r="CU1115" s="239" t="str">
        <f t="shared" si="1712"/>
        <v/>
      </c>
      <c r="CV1115" s="239" t="str">
        <f t="shared" si="1713"/>
        <v/>
      </c>
      <c r="CW1115" s="239" t="str">
        <f t="shared" si="1714"/>
        <v/>
      </c>
      <c r="CX1115" s="239" t="str">
        <f t="shared" si="1715"/>
        <v/>
      </c>
      <c r="CY1115" s="239" t="str">
        <f t="shared" si="1716"/>
        <v/>
      </c>
      <c r="CZ1115" s="239" t="str">
        <f t="shared" si="1717"/>
        <v>3er Trimestre</v>
      </c>
      <c r="DA1115" s="239" t="str">
        <f t="shared" si="1718"/>
        <v/>
      </c>
      <c r="DB1115" s="239" t="str">
        <f t="shared" si="1719"/>
        <v/>
      </c>
      <c r="DC1115" s="239" t="str">
        <f t="shared" si="1720"/>
        <v/>
      </c>
      <c r="DD1115" s="239" t="str">
        <f t="shared" si="1721"/>
        <v/>
      </c>
      <c r="DE1115" s="239" t="str">
        <f t="shared" si="1722"/>
        <v/>
      </c>
      <c r="DF1115" s="239" t="str">
        <f t="shared" si="1723"/>
        <v/>
      </c>
      <c r="DG1115" s="239" t="str">
        <f t="shared" si="1724"/>
        <v/>
      </c>
      <c r="DH1115" s="239" t="str">
        <f t="shared" si="1725"/>
        <v/>
      </c>
      <c r="DI1115" s="239" t="str">
        <f t="shared" si="1726"/>
        <v/>
      </c>
      <c r="DJ1115" s="239" t="str">
        <f t="shared" si="1727"/>
        <v/>
      </c>
      <c r="DK1115" s="239" t="str">
        <f t="shared" si="1728"/>
        <v/>
      </c>
      <c r="DL1115" s="239" t="str">
        <f t="shared" si="1729"/>
        <v/>
      </c>
      <c r="DM1115" s="239" t="str">
        <f t="shared" si="1730"/>
        <v/>
      </c>
      <c r="DN1115" s="239" t="str">
        <f t="shared" si="1731"/>
        <v/>
      </c>
      <c r="DO1115" s="239" t="str">
        <f t="shared" si="1732"/>
        <v/>
      </c>
      <c r="DP1115" s="239" t="str">
        <f t="shared" si="1733"/>
        <v/>
      </c>
    </row>
    <row r="1116" spans="1:120" ht="35.25" hidden="1" customHeight="1" x14ac:dyDescent="0.25">
      <c r="A1116" s="53" t="s">
        <v>4511</v>
      </c>
      <c r="B1116" s="53">
        <v>7000</v>
      </c>
      <c r="C1116" s="53" t="s">
        <v>72</v>
      </c>
      <c r="D1116" s="53" t="s">
        <v>4209</v>
      </c>
      <c r="E1116" s="53">
        <v>3</v>
      </c>
      <c r="F1116" s="53" t="s">
        <v>4336</v>
      </c>
      <c r="G1116" s="53" t="str">
        <f t="shared" si="1736"/>
        <v>7000-6</v>
      </c>
      <c r="H1116" s="53" t="s">
        <v>94</v>
      </c>
      <c r="I1116" s="53" t="s">
        <v>196</v>
      </c>
      <c r="J1116" s="53" t="s">
        <v>80</v>
      </c>
      <c r="K1116" s="53" t="s">
        <v>80</v>
      </c>
      <c r="L1116" s="53" t="s">
        <v>80</v>
      </c>
      <c r="M1116" s="53" t="s">
        <v>80</v>
      </c>
      <c r="N1116" s="53" t="s">
        <v>80</v>
      </c>
      <c r="O1116" s="53" t="s">
        <v>80</v>
      </c>
      <c r="P1116" s="53" t="s">
        <v>393</v>
      </c>
      <c r="Q1116" s="52">
        <v>0.3</v>
      </c>
      <c r="R1116" s="119">
        <f>+Q1116*Q1111</f>
        <v>2.4E-2</v>
      </c>
      <c r="S1116" s="53">
        <v>2</v>
      </c>
      <c r="T1116" s="53" t="s">
        <v>84</v>
      </c>
      <c r="U1116" s="53" t="s">
        <v>4337</v>
      </c>
      <c r="V1116" s="23">
        <v>44953</v>
      </c>
      <c r="W1116" s="23">
        <v>45138</v>
      </c>
      <c r="X1116" s="53" t="s">
        <v>4338</v>
      </c>
      <c r="Y1116" s="49" t="s">
        <v>202</v>
      </c>
      <c r="Z1116" s="59" t="s">
        <v>100</v>
      </c>
      <c r="AA1116" s="60">
        <v>1</v>
      </c>
      <c r="AB1116" s="60" t="s">
        <v>4319</v>
      </c>
      <c r="AC1116" s="69">
        <v>45135</v>
      </c>
      <c r="AD1116" s="60">
        <v>1</v>
      </c>
      <c r="AE1116" s="60" t="s">
        <v>4339</v>
      </c>
      <c r="AF1116" s="69">
        <v>45135</v>
      </c>
      <c r="AG1116" s="60" t="s">
        <v>79</v>
      </c>
      <c r="AH1116" s="60">
        <v>1</v>
      </c>
      <c r="AI1116" s="52">
        <f t="shared" si="1652"/>
        <v>2.4E-2</v>
      </c>
      <c r="AJ1116" s="52">
        <f>+AI1116/R1116</f>
        <v>1</v>
      </c>
      <c r="AK1116" s="52"/>
      <c r="AL1116" s="239" t="str">
        <f t="shared" si="1671"/>
        <v/>
      </c>
      <c r="AM1116" s="239" t="str">
        <f t="shared" si="1672"/>
        <v/>
      </c>
      <c r="AN1116" s="239" t="str">
        <f t="shared" si="1673"/>
        <v/>
      </c>
      <c r="AO1116" s="239" t="str">
        <f t="shared" si="1674"/>
        <v/>
      </c>
      <c r="AP1116" s="239" t="str">
        <f t="shared" si="1675"/>
        <v/>
      </c>
      <c r="AQ1116" s="239" t="str">
        <f t="shared" si="1676"/>
        <v/>
      </c>
      <c r="AR1116" s="239" t="str">
        <f t="shared" si="1677"/>
        <v/>
      </c>
      <c r="AS1116" s="239" t="str">
        <f t="shared" si="1678"/>
        <v/>
      </c>
      <c r="AT1116" s="239" t="str">
        <f t="shared" si="1679"/>
        <v/>
      </c>
      <c r="AU1116" s="239" t="str">
        <f t="shared" si="1653"/>
        <v/>
      </c>
      <c r="AV1116" s="239">
        <f t="shared" si="1654"/>
        <v>1</v>
      </c>
      <c r="AW1116" s="239" t="str">
        <f t="shared" si="1655"/>
        <v/>
      </c>
      <c r="AX1116" s="239" t="str">
        <f t="shared" si="1656"/>
        <v/>
      </c>
      <c r="AY1116" s="239" t="str">
        <f t="shared" si="1657"/>
        <v/>
      </c>
      <c r="AZ1116" s="239" t="str">
        <f t="shared" si="1658"/>
        <v/>
      </c>
      <c r="BA1116" s="239" t="str">
        <f t="shared" si="1659"/>
        <v/>
      </c>
      <c r="BB1116" s="239" t="str">
        <f t="shared" si="1660"/>
        <v/>
      </c>
      <c r="BC1116" s="239" t="str">
        <f t="shared" si="1661"/>
        <v/>
      </c>
      <c r="BD1116" s="239" t="str">
        <f t="shared" si="1662"/>
        <v/>
      </c>
      <c r="BE1116" s="239" t="str">
        <f t="shared" si="1663"/>
        <v/>
      </c>
      <c r="BF1116" s="239" t="str">
        <f t="shared" si="1664"/>
        <v/>
      </c>
      <c r="BG1116" s="239" t="str">
        <f t="shared" si="1665"/>
        <v/>
      </c>
      <c r="BH1116" s="239" t="str">
        <f t="shared" si="1666"/>
        <v/>
      </c>
      <c r="BI1116" s="239" t="str">
        <f t="shared" si="1667"/>
        <v/>
      </c>
      <c r="BJ1116" s="239" t="str">
        <f t="shared" si="1668"/>
        <v/>
      </c>
      <c r="BK1116" s="239" t="str">
        <f t="shared" si="1669"/>
        <v/>
      </c>
      <c r="BL1116" s="239" t="str">
        <f t="shared" si="1670"/>
        <v/>
      </c>
      <c r="BN1116" s="239" t="str">
        <f t="shared" si="1680"/>
        <v/>
      </c>
      <c r="BO1116" s="239" t="str">
        <f t="shared" si="1681"/>
        <v/>
      </c>
      <c r="BP1116" s="239" t="str">
        <f t="shared" si="1682"/>
        <v/>
      </c>
      <c r="BQ1116" s="239" t="str">
        <f t="shared" si="1683"/>
        <v/>
      </c>
      <c r="BR1116" s="239" t="str">
        <f t="shared" si="1684"/>
        <v/>
      </c>
      <c r="BS1116" s="239" t="str">
        <f t="shared" si="1685"/>
        <v/>
      </c>
      <c r="BT1116" s="239" t="str">
        <f t="shared" si="1686"/>
        <v/>
      </c>
      <c r="BU1116" s="239" t="str">
        <f t="shared" si="1687"/>
        <v/>
      </c>
      <c r="BV1116" s="239" t="str">
        <f t="shared" si="1688"/>
        <v/>
      </c>
      <c r="BW1116" s="239" t="str">
        <f t="shared" si="1689"/>
        <v/>
      </c>
      <c r="BX1116" s="239">
        <f t="shared" si="1690"/>
        <v>1</v>
      </c>
      <c r="BY1116" s="239" t="str">
        <f t="shared" si="1691"/>
        <v/>
      </c>
      <c r="BZ1116" s="239" t="str">
        <f t="shared" si="1692"/>
        <v/>
      </c>
      <c r="CA1116" s="239" t="str">
        <f t="shared" si="1693"/>
        <v/>
      </c>
      <c r="CB1116" s="239" t="str">
        <f t="shared" si="1694"/>
        <v/>
      </c>
      <c r="CC1116" s="239" t="str">
        <f t="shared" si="1695"/>
        <v/>
      </c>
      <c r="CD1116" s="239" t="str">
        <f t="shared" si="1696"/>
        <v/>
      </c>
      <c r="CE1116" s="239" t="str">
        <f t="shared" si="1697"/>
        <v/>
      </c>
      <c r="CF1116" s="239" t="str">
        <f t="shared" si="1698"/>
        <v/>
      </c>
      <c r="CG1116" s="239" t="str">
        <f t="shared" si="1699"/>
        <v/>
      </c>
      <c r="CH1116" s="239" t="str">
        <f t="shared" si="1700"/>
        <v/>
      </c>
      <c r="CI1116" s="239" t="str">
        <f t="shared" si="1701"/>
        <v/>
      </c>
      <c r="CJ1116" s="239" t="str">
        <f t="shared" si="1702"/>
        <v/>
      </c>
      <c r="CK1116" s="239" t="str">
        <f t="shared" si="1703"/>
        <v/>
      </c>
      <c r="CL1116" s="239" t="str">
        <f t="shared" si="1704"/>
        <v/>
      </c>
      <c r="CM1116" s="239" t="str">
        <f t="shared" si="1705"/>
        <v/>
      </c>
      <c r="CN1116" s="239" t="str">
        <f t="shared" si="1706"/>
        <v/>
      </c>
      <c r="CP1116" s="239" t="str">
        <f t="shared" si="1707"/>
        <v/>
      </c>
      <c r="CQ1116" s="239" t="str">
        <f t="shared" si="1708"/>
        <v/>
      </c>
      <c r="CR1116" s="239" t="str">
        <f t="shared" si="1709"/>
        <v/>
      </c>
      <c r="CS1116" s="239" t="str">
        <f t="shared" si="1710"/>
        <v/>
      </c>
      <c r="CT1116" s="239" t="str">
        <f t="shared" si="1711"/>
        <v/>
      </c>
      <c r="CU1116" s="239" t="str">
        <f t="shared" si="1712"/>
        <v/>
      </c>
      <c r="CV1116" s="239" t="str">
        <f t="shared" si="1713"/>
        <v/>
      </c>
      <c r="CW1116" s="239" t="str">
        <f t="shared" si="1714"/>
        <v/>
      </c>
      <c r="CX1116" s="239" t="str">
        <f t="shared" si="1715"/>
        <v/>
      </c>
      <c r="CY1116" s="239" t="str">
        <f t="shared" si="1716"/>
        <v/>
      </c>
      <c r="CZ1116" s="239" t="str">
        <f t="shared" si="1717"/>
        <v>3er Trimestre</v>
      </c>
      <c r="DA1116" s="239" t="str">
        <f t="shared" si="1718"/>
        <v/>
      </c>
      <c r="DB1116" s="239" t="str">
        <f t="shared" si="1719"/>
        <v/>
      </c>
      <c r="DC1116" s="239" t="str">
        <f t="shared" si="1720"/>
        <v/>
      </c>
      <c r="DD1116" s="239" t="str">
        <f t="shared" si="1721"/>
        <v/>
      </c>
      <c r="DE1116" s="239" t="str">
        <f t="shared" si="1722"/>
        <v/>
      </c>
      <c r="DF1116" s="239" t="str">
        <f t="shared" si="1723"/>
        <v/>
      </c>
      <c r="DG1116" s="239" t="str">
        <f t="shared" si="1724"/>
        <v/>
      </c>
      <c r="DH1116" s="239" t="str">
        <f t="shared" si="1725"/>
        <v/>
      </c>
      <c r="DI1116" s="239" t="str">
        <f t="shared" si="1726"/>
        <v/>
      </c>
      <c r="DJ1116" s="239" t="str">
        <f t="shared" si="1727"/>
        <v/>
      </c>
      <c r="DK1116" s="239" t="str">
        <f t="shared" si="1728"/>
        <v/>
      </c>
      <c r="DL1116" s="239" t="str">
        <f t="shared" si="1729"/>
        <v/>
      </c>
      <c r="DM1116" s="239" t="str">
        <f t="shared" si="1730"/>
        <v/>
      </c>
      <c r="DN1116" s="239" t="str">
        <f t="shared" si="1731"/>
        <v/>
      </c>
      <c r="DO1116" s="239" t="str">
        <f t="shared" si="1732"/>
        <v/>
      </c>
      <c r="DP1116" s="239" t="str">
        <f t="shared" si="1733"/>
        <v/>
      </c>
    </row>
    <row r="1117" spans="1:120" ht="35.25" hidden="1" customHeight="1" x14ac:dyDescent="0.25">
      <c r="A1117" s="49" t="s">
        <v>4511</v>
      </c>
      <c r="B1117" s="49">
        <v>7000</v>
      </c>
      <c r="C1117" s="49" t="s">
        <v>72</v>
      </c>
      <c r="D1117" s="49" t="s">
        <v>4209</v>
      </c>
      <c r="E1117" s="49">
        <v>3</v>
      </c>
      <c r="F1117" s="49" t="s">
        <v>4340</v>
      </c>
      <c r="G1117" s="49" t="str">
        <f t="shared" si="1736"/>
        <v>7000-7</v>
      </c>
      <c r="H1117" s="49" t="s">
        <v>75</v>
      </c>
      <c r="I1117" s="49" t="s">
        <v>196</v>
      </c>
      <c r="J1117" s="49" t="s">
        <v>265</v>
      </c>
      <c r="K1117" s="49" t="s">
        <v>671</v>
      </c>
      <c r="L1117" s="49" t="s">
        <v>79</v>
      </c>
      <c r="M1117" s="49" t="s">
        <v>4211</v>
      </c>
      <c r="N1117" s="49" t="s">
        <v>1293</v>
      </c>
      <c r="O1117" s="49" t="s">
        <v>585</v>
      </c>
      <c r="P1117" s="49" t="s">
        <v>4341</v>
      </c>
      <c r="Q1117" s="50">
        <v>0.08</v>
      </c>
      <c r="R1117" s="84"/>
      <c r="S1117" s="49">
        <v>10</v>
      </c>
      <c r="T1117" s="49" t="s">
        <v>84</v>
      </c>
      <c r="U1117" s="49" t="s">
        <v>4342</v>
      </c>
      <c r="V1117" s="51">
        <v>44928</v>
      </c>
      <c r="W1117" s="51">
        <v>45260</v>
      </c>
      <c r="X1117" s="49" t="s">
        <v>4318</v>
      </c>
      <c r="Y1117" s="49" t="s">
        <v>87</v>
      </c>
      <c r="Z1117" s="59" t="s">
        <v>100</v>
      </c>
      <c r="AA1117" s="52">
        <v>1</v>
      </c>
      <c r="AB1117" s="23" t="s">
        <v>4343</v>
      </c>
      <c r="AC1117" s="23">
        <v>45223</v>
      </c>
      <c r="AD1117" s="52">
        <v>1</v>
      </c>
      <c r="AE1117" s="23" t="s">
        <v>4344</v>
      </c>
      <c r="AF1117" s="23">
        <v>45223</v>
      </c>
      <c r="AG1117" s="52" t="s">
        <v>79</v>
      </c>
      <c r="AH1117" s="52" t="s">
        <v>92</v>
      </c>
      <c r="AI1117" s="52">
        <f t="shared" si="1652"/>
        <v>0.08</v>
      </c>
      <c r="AJ1117" s="52"/>
      <c r="AK1117" s="52"/>
      <c r="AL1117" s="239" t="str">
        <f t="shared" si="1671"/>
        <v/>
      </c>
      <c r="AM1117" s="239" t="str">
        <f t="shared" si="1672"/>
        <v/>
      </c>
      <c r="AN1117" s="239" t="str">
        <f t="shared" si="1673"/>
        <v/>
      </c>
      <c r="AO1117" s="239" t="str">
        <f t="shared" si="1674"/>
        <v/>
      </c>
      <c r="AP1117" s="239" t="str">
        <f t="shared" si="1675"/>
        <v/>
      </c>
      <c r="AQ1117" s="239" t="str">
        <f t="shared" si="1676"/>
        <v/>
      </c>
      <c r="AR1117" s="239" t="str">
        <f t="shared" si="1677"/>
        <v/>
      </c>
      <c r="AS1117" s="239" t="str">
        <f t="shared" si="1678"/>
        <v/>
      </c>
      <c r="AT1117" s="239" t="str">
        <f t="shared" si="1679"/>
        <v/>
      </c>
      <c r="AU1117" s="239" t="str">
        <f t="shared" si="1653"/>
        <v/>
      </c>
      <c r="AV1117" s="239" t="str">
        <f t="shared" si="1654"/>
        <v/>
      </c>
      <c r="AW1117" s="239" t="str">
        <f t="shared" si="1655"/>
        <v/>
      </c>
      <c r="AX1117" s="239" t="str">
        <f t="shared" si="1656"/>
        <v/>
      </c>
      <c r="AY1117" s="239" t="str">
        <f t="shared" si="1657"/>
        <v/>
      </c>
      <c r="AZ1117" s="239" t="str">
        <f t="shared" si="1658"/>
        <v/>
      </c>
      <c r="BA1117" s="239" t="str">
        <f t="shared" si="1659"/>
        <v/>
      </c>
      <c r="BB1117" s="239" t="str">
        <f t="shared" si="1660"/>
        <v/>
      </c>
      <c r="BC1117" s="239" t="str">
        <f t="shared" si="1661"/>
        <v/>
      </c>
      <c r="BD1117" s="239" t="str">
        <f t="shared" si="1662"/>
        <v/>
      </c>
      <c r="BE1117" s="239" t="str">
        <f t="shared" si="1663"/>
        <v/>
      </c>
      <c r="BF1117" s="239" t="str">
        <f t="shared" si="1664"/>
        <v/>
      </c>
      <c r="BG1117" s="239" t="str">
        <f t="shared" si="1665"/>
        <v/>
      </c>
      <c r="BH1117" s="239" t="str">
        <f t="shared" si="1666"/>
        <v/>
      </c>
      <c r="BI1117" s="239" t="str">
        <f t="shared" si="1667"/>
        <v/>
      </c>
      <c r="BJ1117" s="239" t="str">
        <f t="shared" si="1668"/>
        <v/>
      </c>
      <c r="BK1117" s="239" t="str">
        <f t="shared" si="1669"/>
        <v/>
      </c>
      <c r="BL1117" s="239" t="str">
        <f t="shared" si="1670"/>
        <v/>
      </c>
      <c r="BN1117" s="239" t="str">
        <f t="shared" si="1680"/>
        <v/>
      </c>
      <c r="BO1117" s="239" t="str">
        <f t="shared" si="1681"/>
        <v/>
      </c>
      <c r="BP1117" s="239" t="str">
        <f t="shared" si="1682"/>
        <v/>
      </c>
      <c r="BQ1117" s="239" t="str">
        <f t="shared" si="1683"/>
        <v/>
      </c>
      <c r="BR1117" s="239" t="str">
        <f t="shared" si="1684"/>
        <v/>
      </c>
      <c r="BS1117" s="239" t="str">
        <f t="shared" si="1685"/>
        <v/>
      </c>
      <c r="BT1117" s="239" t="str">
        <f t="shared" si="1686"/>
        <v/>
      </c>
      <c r="BU1117" s="239" t="str">
        <f t="shared" si="1687"/>
        <v/>
      </c>
      <c r="BV1117" s="239" t="str">
        <f t="shared" si="1688"/>
        <v/>
      </c>
      <c r="BW1117" s="239" t="str">
        <f t="shared" si="1689"/>
        <v/>
      </c>
      <c r="BX1117" s="239" t="str">
        <f t="shared" si="1690"/>
        <v/>
      </c>
      <c r="BY1117" s="239" t="str">
        <f t="shared" si="1691"/>
        <v/>
      </c>
      <c r="BZ1117" s="239" t="str">
        <f t="shared" si="1692"/>
        <v/>
      </c>
      <c r="CA1117" s="239" t="str">
        <f t="shared" si="1693"/>
        <v/>
      </c>
      <c r="CB1117" s="239" t="str">
        <f t="shared" si="1694"/>
        <v/>
      </c>
      <c r="CC1117" s="239" t="str">
        <f t="shared" si="1695"/>
        <v/>
      </c>
      <c r="CD1117" s="239" t="str">
        <f t="shared" si="1696"/>
        <v/>
      </c>
      <c r="CE1117" s="239" t="str">
        <f t="shared" si="1697"/>
        <v/>
      </c>
      <c r="CF1117" s="239" t="str">
        <f t="shared" si="1698"/>
        <v/>
      </c>
      <c r="CG1117" s="239" t="str">
        <f t="shared" si="1699"/>
        <v/>
      </c>
      <c r="CH1117" s="239" t="str">
        <f t="shared" si="1700"/>
        <v/>
      </c>
      <c r="CI1117" s="239" t="str">
        <f t="shared" si="1701"/>
        <v/>
      </c>
      <c r="CJ1117" s="239" t="str">
        <f t="shared" si="1702"/>
        <v/>
      </c>
      <c r="CK1117" s="239" t="str">
        <f t="shared" si="1703"/>
        <v/>
      </c>
      <c r="CL1117" s="239" t="str">
        <f t="shared" si="1704"/>
        <v/>
      </c>
      <c r="CM1117" s="239" t="str">
        <f t="shared" si="1705"/>
        <v/>
      </c>
      <c r="CN1117" s="239" t="str">
        <f t="shared" si="1706"/>
        <v/>
      </c>
      <c r="CP1117" s="239" t="str">
        <f t="shared" si="1707"/>
        <v/>
      </c>
      <c r="CQ1117" s="239" t="str">
        <f t="shared" si="1708"/>
        <v/>
      </c>
      <c r="CR1117" s="239" t="str">
        <f t="shared" si="1709"/>
        <v/>
      </c>
      <c r="CS1117" s="239" t="str">
        <f t="shared" si="1710"/>
        <v/>
      </c>
      <c r="CT1117" s="239" t="str">
        <f t="shared" si="1711"/>
        <v/>
      </c>
      <c r="CU1117" s="239" t="str">
        <f t="shared" si="1712"/>
        <v/>
      </c>
      <c r="CV1117" s="239" t="str">
        <f t="shared" si="1713"/>
        <v/>
      </c>
      <c r="CW1117" s="239" t="str">
        <f t="shared" si="1714"/>
        <v/>
      </c>
      <c r="CX1117" s="239" t="str">
        <f t="shared" si="1715"/>
        <v/>
      </c>
      <c r="CY1117" s="239" t="str">
        <f t="shared" si="1716"/>
        <v/>
      </c>
      <c r="CZ1117" s="239" t="str">
        <f t="shared" si="1717"/>
        <v/>
      </c>
      <c r="DA1117" s="239" t="str">
        <f t="shared" si="1718"/>
        <v/>
      </c>
      <c r="DB1117" s="239" t="str">
        <f t="shared" si="1719"/>
        <v/>
      </c>
      <c r="DC1117" s="239" t="str">
        <f t="shared" si="1720"/>
        <v/>
      </c>
      <c r="DD1117" s="239" t="str">
        <f t="shared" si="1721"/>
        <v/>
      </c>
      <c r="DE1117" s="239" t="str">
        <f t="shared" si="1722"/>
        <v/>
      </c>
      <c r="DF1117" s="239" t="str">
        <f t="shared" si="1723"/>
        <v/>
      </c>
      <c r="DG1117" s="239" t="str">
        <f t="shared" si="1724"/>
        <v/>
      </c>
      <c r="DH1117" s="239" t="str">
        <f t="shared" si="1725"/>
        <v/>
      </c>
      <c r="DI1117" s="239" t="str">
        <f t="shared" si="1726"/>
        <v/>
      </c>
      <c r="DJ1117" s="239" t="str">
        <f t="shared" si="1727"/>
        <v/>
      </c>
      <c r="DK1117" s="239" t="str">
        <f t="shared" si="1728"/>
        <v/>
      </c>
      <c r="DL1117" s="239" t="str">
        <f t="shared" si="1729"/>
        <v/>
      </c>
      <c r="DM1117" s="239" t="str">
        <f t="shared" si="1730"/>
        <v/>
      </c>
      <c r="DN1117" s="239" t="str">
        <f t="shared" si="1731"/>
        <v/>
      </c>
      <c r="DO1117" s="239" t="str">
        <f t="shared" si="1732"/>
        <v/>
      </c>
      <c r="DP1117" s="239" t="str">
        <f t="shared" si="1733"/>
        <v/>
      </c>
    </row>
    <row r="1118" spans="1:120" ht="35.25" hidden="1" customHeight="1" x14ac:dyDescent="0.25">
      <c r="A1118" s="53" t="s">
        <v>4511</v>
      </c>
      <c r="B1118" s="53">
        <v>7000</v>
      </c>
      <c r="C1118" s="53" t="s">
        <v>72</v>
      </c>
      <c r="D1118" s="53" t="s">
        <v>4209</v>
      </c>
      <c r="E1118" s="53">
        <v>3</v>
      </c>
      <c r="F1118" s="53" t="s">
        <v>4345</v>
      </c>
      <c r="G1118" s="53" t="str">
        <f t="shared" si="1736"/>
        <v>7000-7</v>
      </c>
      <c r="H1118" s="53" t="s">
        <v>94</v>
      </c>
      <c r="I1118" s="53" t="s">
        <v>196</v>
      </c>
      <c r="J1118" s="53" t="s">
        <v>80</v>
      </c>
      <c r="K1118" s="53" t="s">
        <v>80</v>
      </c>
      <c r="L1118" s="53" t="s">
        <v>80</v>
      </c>
      <c r="M1118" s="53" t="s">
        <v>80</v>
      </c>
      <c r="N1118" s="53" t="s">
        <v>80</v>
      </c>
      <c r="O1118" s="53" t="s">
        <v>80</v>
      </c>
      <c r="P1118" s="53" t="s">
        <v>4346</v>
      </c>
      <c r="Q1118" s="52">
        <v>0.25</v>
      </c>
      <c r="R1118" s="119">
        <f>+Q1118*Q1117</f>
        <v>0.02</v>
      </c>
      <c r="S1118" s="53">
        <v>1</v>
      </c>
      <c r="T1118" s="53" t="s">
        <v>84</v>
      </c>
      <c r="U1118" s="53" t="s">
        <v>4347</v>
      </c>
      <c r="V1118" s="23">
        <v>44928</v>
      </c>
      <c r="W1118" s="23">
        <v>45016</v>
      </c>
      <c r="X1118" s="53" t="s">
        <v>2114</v>
      </c>
      <c r="Y1118" s="49" t="s">
        <v>97</v>
      </c>
      <c r="Z1118" s="59" t="s">
        <v>100</v>
      </c>
      <c r="AA1118" s="60">
        <v>1</v>
      </c>
      <c r="AB1118" s="62" t="s">
        <v>4348</v>
      </c>
      <c r="AC1118" s="62" t="s">
        <v>88</v>
      </c>
      <c r="AD1118" s="60">
        <v>1</v>
      </c>
      <c r="AE1118" s="62" t="s">
        <v>4349</v>
      </c>
      <c r="AF1118" s="62">
        <v>44946</v>
      </c>
      <c r="AG1118" s="60" t="s">
        <v>125</v>
      </c>
      <c r="AH1118" s="60">
        <v>0.95</v>
      </c>
      <c r="AI1118" s="52">
        <f t="shared" si="1652"/>
        <v>0.02</v>
      </c>
      <c r="AJ1118" s="52">
        <f t="shared" ref="AJ1118:AJ1121" si="1739">+AI1118/R1118</f>
        <v>1</v>
      </c>
      <c r="AK1118" s="52"/>
      <c r="AL1118" s="239" t="str">
        <f t="shared" si="1671"/>
        <v/>
      </c>
      <c r="AM1118" s="239" t="str">
        <f t="shared" si="1672"/>
        <v/>
      </c>
      <c r="AN1118" s="239" t="str">
        <f t="shared" si="1673"/>
        <v/>
      </c>
      <c r="AO1118" s="239" t="str">
        <f t="shared" si="1674"/>
        <v/>
      </c>
      <c r="AP1118" s="239" t="str">
        <f t="shared" si="1675"/>
        <v/>
      </c>
      <c r="AQ1118" s="239" t="str">
        <f t="shared" si="1676"/>
        <v/>
      </c>
      <c r="AR1118" s="239" t="str">
        <f t="shared" si="1677"/>
        <v/>
      </c>
      <c r="AS1118" s="239" t="str">
        <f t="shared" si="1678"/>
        <v/>
      </c>
      <c r="AT1118" s="239" t="str">
        <f t="shared" si="1679"/>
        <v/>
      </c>
      <c r="AU1118" s="239" t="str">
        <f t="shared" si="1653"/>
        <v/>
      </c>
      <c r="AV1118" s="239" t="str">
        <f t="shared" si="1654"/>
        <v/>
      </c>
      <c r="AW1118" s="239" t="str">
        <f t="shared" si="1655"/>
        <v/>
      </c>
      <c r="AX1118" s="239" t="str">
        <f t="shared" si="1656"/>
        <v/>
      </c>
      <c r="AY1118" s="239" t="str">
        <f t="shared" si="1657"/>
        <v/>
      </c>
      <c r="AZ1118" s="239" t="str">
        <f t="shared" si="1658"/>
        <v/>
      </c>
      <c r="BA1118" s="239" t="str">
        <f t="shared" si="1659"/>
        <v/>
      </c>
      <c r="BB1118" s="239" t="str">
        <f t="shared" si="1660"/>
        <v/>
      </c>
      <c r="BC1118" s="239" t="str">
        <f t="shared" si="1661"/>
        <v/>
      </c>
      <c r="BD1118" s="239" t="str">
        <f t="shared" si="1662"/>
        <v/>
      </c>
      <c r="BE1118" s="239" t="str">
        <f t="shared" si="1663"/>
        <v/>
      </c>
      <c r="BF1118" s="239" t="str">
        <f t="shared" si="1664"/>
        <v/>
      </c>
      <c r="BG1118" s="239" t="str">
        <f t="shared" si="1665"/>
        <v/>
      </c>
      <c r="BH1118" s="239" t="str">
        <f t="shared" si="1666"/>
        <v/>
      </c>
      <c r="BI1118" s="239" t="str">
        <f t="shared" si="1667"/>
        <v/>
      </c>
      <c r="BJ1118" s="239" t="str">
        <f t="shared" si="1668"/>
        <v/>
      </c>
      <c r="BK1118" s="239" t="str">
        <f t="shared" si="1669"/>
        <v/>
      </c>
      <c r="BL1118" s="239" t="str">
        <f t="shared" si="1670"/>
        <v/>
      </c>
      <c r="BN1118" s="239" t="str">
        <f t="shared" si="1680"/>
        <v/>
      </c>
      <c r="BO1118" s="239" t="str">
        <f t="shared" si="1681"/>
        <v/>
      </c>
      <c r="BP1118" s="239" t="str">
        <f t="shared" si="1682"/>
        <v/>
      </c>
      <c r="BQ1118" s="239" t="str">
        <f t="shared" si="1683"/>
        <v/>
      </c>
      <c r="BR1118" s="239" t="str">
        <f t="shared" si="1684"/>
        <v/>
      </c>
      <c r="BS1118" s="239" t="str">
        <f t="shared" si="1685"/>
        <v/>
      </c>
      <c r="BT1118" s="239" t="str">
        <f t="shared" si="1686"/>
        <v/>
      </c>
      <c r="BU1118" s="239" t="str">
        <f t="shared" si="1687"/>
        <v/>
      </c>
      <c r="BV1118" s="239" t="str">
        <f t="shared" si="1688"/>
        <v/>
      </c>
      <c r="BW1118" s="239" t="str">
        <f t="shared" si="1689"/>
        <v/>
      </c>
      <c r="BX1118" s="239" t="str">
        <f t="shared" si="1690"/>
        <v/>
      </c>
      <c r="BY1118" s="239" t="str">
        <f t="shared" si="1691"/>
        <v/>
      </c>
      <c r="BZ1118" s="239" t="str">
        <f t="shared" si="1692"/>
        <v/>
      </c>
      <c r="CA1118" s="239" t="str">
        <f t="shared" si="1693"/>
        <v/>
      </c>
      <c r="CB1118" s="239" t="str">
        <f t="shared" si="1694"/>
        <v/>
      </c>
      <c r="CC1118" s="239" t="str">
        <f t="shared" si="1695"/>
        <v/>
      </c>
      <c r="CD1118" s="239" t="str">
        <f t="shared" si="1696"/>
        <v/>
      </c>
      <c r="CE1118" s="239" t="str">
        <f t="shared" si="1697"/>
        <v/>
      </c>
      <c r="CF1118" s="239" t="str">
        <f t="shared" si="1698"/>
        <v/>
      </c>
      <c r="CG1118" s="239" t="str">
        <f t="shared" si="1699"/>
        <v/>
      </c>
      <c r="CH1118" s="239" t="str">
        <f t="shared" si="1700"/>
        <v/>
      </c>
      <c r="CI1118" s="239" t="str">
        <f t="shared" si="1701"/>
        <v/>
      </c>
      <c r="CJ1118" s="239" t="str">
        <f t="shared" si="1702"/>
        <v/>
      </c>
      <c r="CK1118" s="239" t="str">
        <f t="shared" si="1703"/>
        <v/>
      </c>
      <c r="CL1118" s="239" t="str">
        <f t="shared" si="1704"/>
        <v/>
      </c>
      <c r="CM1118" s="239" t="str">
        <f t="shared" si="1705"/>
        <v/>
      </c>
      <c r="CN1118" s="239" t="str">
        <f t="shared" si="1706"/>
        <v/>
      </c>
      <c r="CP1118" s="239" t="str">
        <f t="shared" si="1707"/>
        <v/>
      </c>
      <c r="CQ1118" s="239" t="str">
        <f t="shared" si="1708"/>
        <v/>
      </c>
      <c r="CR1118" s="239" t="str">
        <f t="shared" si="1709"/>
        <v/>
      </c>
      <c r="CS1118" s="239" t="str">
        <f t="shared" si="1710"/>
        <v/>
      </c>
      <c r="CT1118" s="239" t="str">
        <f t="shared" si="1711"/>
        <v/>
      </c>
      <c r="CU1118" s="239" t="str">
        <f t="shared" si="1712"/>
        <v/>
      </c>
      <c r="CV1118" s="239" t="str">
        <f t="shared" si="1713"/>
        <v/>
      </c>
      <c r="CW1118" s="239" t="str">
        <f t="shared" si="1714"/>
        <v/>
      </c>
      <c r="CX1118" s="239" t="str">
        <f t="shared" si="1715"/>
        <v/>
      </c>
      <c r="CY1118" s="239" t="str">
        <f t="shared" si="1716"/>
        <v/>
      </c>
      <c r="CZ1118" s="239" t="str">
        <f t="shared" si="1717"/>
        <v/>
      </c>
      <c r="DA1118" s="239" t="str">
        <f t="shared" si="1718"/>
        <v/>
      </c>
      <c r="DB1118" s="239" t="str">
        <f t="shared" si="1719"/>
        <v/>
      </c>
      <c r="DC1118" s="239" t="str">
        <f t="shared" si="1720"/>
        <v/>
      </c>
      <c r="DD1118" s="239" t="str">
        <f t="shared" si="1721"/>
        <v/>
      </c>
      <c r="DE1118" s="239" t="str">
        <f t="shared" si="1722"/>
        <v/>
      </c>
      <c r="DF1118" s="239" t="str">
        <f t="shared" si="1723"/>
        <v/>
      </c>
      <c r="DG1118" s="239" t="str">
        <f t="shared" si="1724"/>
        <v/>
      </c>
      <c r="DH1118" s="239" t="str">
        <f t="shared" si="1725"/>
        <v/>
      </c>
      <c r="DI1118" s="239" t="str">
        <f t="shared" si="1726"/>
        <v/>
      </c>
      <c r="DJ1118" s="239" t="str">
        <f t="shared" si="1727"/>
        <v/>
      </c>
      <c r="DK1118" s="239" t="str">
        <f t="shared" si="1728"/>
        <v/>
      </c>
      <c r="DL1118" s="239" t="str">
        <f t="shared" si="1729"/>
        <v/>
      </c>
      <c r="DM1118" s="239" t="str">
        <f t="shared" si="1730"/>
        <v/>
      </c>
      <c r="DN1118" s="239" t="str">
        <f t="shared" si="1731"/>
        <v/>
      </c>
      <c r="DO1118" s="239" t="str">
        <f t="shared" si="1732"/>
        <v/>
      </c>
      <c r="DP1118" s="239" t="str">
        <f t="shared" si="1733"/>
        <v/>
      </c>
    </row>
    <row r="1119" spans="1:120" ht="35.25" hidden="1" customHeight="1" x14ac:dyDescent="0.25">
      <c r="A1119" s="53" t="s">
        <v>4511</v>
      </c>
      <c r="B1119" s="53">
        <v>7000</v>
      </c>
      <c r="C1119" s="53" t="s">
        <v>72</v>
      </c>
      <c r="D1119" s="53" t="s">
        <v>4209</v>
      </c>
      <c r="E1119" s="53">
        <v>3</v>
      </c>
      <c r="F1119" s="53" t="s">
        <v>4350</v>
      </c>
      <c r="G1119" s="53" t="str">
        <f t="shared" si="1736"/>
        <v>7000-7</v>
      </c>
      <c r="H1119" s="53" t="s">
        <v>94</v>
      </c>
      <c r="I1119" s="53" t="s">
        <v>196</v>
      </c>
      <c r="J1119" s="53" t="s">
        <v>80</v>
      </c>
      <c r="K1119" s="53" t="s">
        <v>80</v>
      </c>
      <c r="L1119" s="53" t="s">
        <v>80</v>
      </c>
      <c r="M1119" s="53" t="s">
        <v>80</v>
      </c>
      <c r="N1119" s="53" t="s">
        <v>80</v>
      </c>
      <c r="O1119" s="53" t="s">
        <v>80</v>
      </c>
      <c r="P1119" s="53" t="s">
        <v>4351</v>
      </c>
      <c r="Q1119" s="52">
        <v>0.25</v>
      </c>
      <c r="R1119" s="119">
        <f>+Q1119*Q1117</f>
        <v>0.02</v>
      </c>
      <c r="S1119" s="53">
        <v>4</v>
      </c>
      <c r="T1119" s="53" t="s">
        <v>84</v>
      </c>
      <c r="U1119" s="53" t="s">
        <v>4352</v>
      </c>
      <c r="V1119" s="23">
        <v>45016</v>
      </c>
      <c r="W1119" s="23">
        <v>45138</v>
      </c>
      <c r="X1119" s="53" t="s">
        <v>4338</v>
      </c>
      <c r="Y1119" s="49" t="s">
        <v>202</v>
      </c>
      <c r="Z1119" s="59" t="s">
        <v>100</v>
      </c>
      <c r="AA1119" s="60">
        <v>1</v>
      </c>
      <c r="AB1119" s="60" t="s">
        <v>4353</v>
      </c>
      <c r="AC1119" s="69">
        <v>45015</v>
      </c>
      <c r="AD1119" s="60">
        <v>1</v>
      </c>
      <c r="AE1119" s="60" t="s">
        <v>4353</v>
      </c>
      <c r="AF1119" s="69">
        <v>45015</v>
      </c>
      <c r="AG1119" s="60" t="s">
        <v>79</v>
      </c>
      <c r="AH1119" s="60">
        <v>1</v>
      </c>
      <c r="AI1119" s="52">
        <f t="shared" si="1652"/>
        <v>0.02</v>
      </c>
      <c r="AJ1119" s="52">
        <f t="shared" si="1739"/>
        <v>1</v>
      </c>
      <c r="AK1119" s="52"/>
      <c r="AL1119" s="239" t="str">
        <f t="shared" si="1671"/>
        <v/>
      </c>
      <c r="AM1119" s="239" t="str">
        <f t="shared" si="1672"/>
        <v/>
      </c>
      <c r="AN1119" s="239" t="str">
        <f t="shared" si="1673"/>
        <v/>
      </c>
      <c r="AO1119" s="239" t="str">
        <f t="shared" si="1674"/>
        <v/>
      </c>
      <c r="AP1119" s="239" t="str">
        <f t="shared" si="1675"/>
        <v/>
      </c>
      <c r="AQ1119" s="239" t="str">
        <f t="shared" si="1676"/>
        <v/>
      </c>
      <c r="AR1119" s="239" t="str">
        <f t="shared" si="1677"/>
        <v/>
      </c>
      <c r="AS1119" s="239" t="str">
        <f t="shared" si="1678"/>
        <v/>
      </c>
      <c r="AT1119" s="239" t="str">
        <f t="shared" si="1679"/>
        <v/>
      </c>
      <c r="AU1119" s="239" t="str">
        <f t="shared" si="1653"/>
        <v/>
      </c>
      <c r="AV1119" s="239">
        <f t="shared" si="1654"/>
        <v>1</v>
      </c>
      <c r="AW1119" s="239" t="str">
        <f t="shared" si="1655"/>
        <v/>
      </c>
      <c r="AX1119" s="239" t="str">
        <f t="shared" si="1656"/>
        <v/>
      </c>
      <c r="AY1119" s="239" t="str">
        <f t="shared" si="1657"/>
        <v/>
      </c>
      <c r="AZ1119" s="239" t="str">
        <f t="shared" si="1658"/>
        <v/>
      </c>
      <c r="BA1119" s="239" t="str">
        <f t="shared" si="1659"/>
        <v/>
      </c>
      <c r="BB1119" s="239" t="str">
        <f t="shared" si="1660"/>
        <v/>
      </c>
      <c r="BC1119" s="239" t="str">
        <f t="shared" si="1661"/>
        <v/>
      </c>
      <c r="BD1119" s="239" t="str">
        <f t="shared" si="1662"/>
        <v/>
      </c>
      <c r="BE1119" s="239" t="str">
        <f t="shared" si="1663"/>
        <v/>
      </c>
      <c r="BF1119" s="239" t="str">
        <f t="shared" si="1664"/>
        <v/>
      </c>
      <c r="BG1119" s="239" t="str">
        <f t="shared" si="1665"/>
        <v/>
      </c>
      <c r="BH1119" s="239" t="str">
        <f t="shared" si="1666"/>
        <v/>
      </c>
      <c r="BI1119" s="239" t="str">
        <f t="shared" si="1667"/>
        <v/>
      </c>
      <c r="BJ1119" s="239" t="str">
        <f t="shared" si="1668"/>
        <v/>
      </c>
      <c r="BK1119" s="239" t="str">
        <f t="shared" si="1669"/>
        <v/>
      </c>
      <c r="BL1119" s="239" t="str">
        <f t="shared" si="1670"/>
        <v/>
      </c>
      <c r="BN1119" s="239" t="str">
        <f t="shared" si="1680"/>
        <v/>
      </c>
      <c r="BO1119" s="239" t="str">
        <f t="shared" si="1681"/>
        <v/>
      </c>
      <c r="BP1119" s="239" t="str">
        <f t="shared" si="1682"/>
        <v/>
      </c>
      <c r="BQ1119" s="239" t="str">
        <f t="shared" si="1683"/>
        <v/>
      </c>
      <c r="BR1119" s="239" t="str">
        <f t="shared" si="1684"/>
        <v/>
      </c>
      <c r="BS1119" s="239" t="str">
        <f t="shared" si="1685"/>
        <v/>
      </c>
      <c r="BT1119" s="239" t="str">
        <f t="shared" si="1686"/>
        <v/>
      </c>
      <c r="BU1119" s="239" t="str">
        <f t="shared" si="1687"/>
        <v/>
      </c>
      <c r="BV1119" s="239" t="str">
        <f t="shared" si="1688"/>
        <v/>
      </c>
      <c r="BW1119" s="239" t="str">
        <f t="shared" si="1689"/>
        <v/>
      </c>
      <c r="BX1119" s="239">
        <f t="shared" si="1690"/>
        <v>1</v>
      </c>
      <c r="BY1119" s="239" t="str">
        <f t="shared" si="1691"/>
        <v/>
      </c>
      <c r="BZ1119" s="239" t="str">
        <f t="shared" si="1692"/>
        <v/>
      </c>
      <c r="CA1119" s="239" t="str">
        <f t="shared" si="1693"/>
        <v/>
      </c>
      <c r="CB1119" s="239" t="str">
        <f t="shared" si="1694"/>
        <v/>
      </c>
      <c r="CC1119" s="239" t="str">
        <f t="shared" si="1695"/>
        <v/>
      </c>
      <c r="CD1119" s="239" t="str">
        <f t="shared" si="1696"/>
        <v/>
      </c>
      <c r="CE1119" s="239" t="str">
        <f t="shared" si="1697"/>
        <v/>
      </c>
      <c r="CF1119" s="239" t="str">
        <f t="shared" si="1698"/>
        <v/>
      </c>
      <c r="CG1119" s="239" t="str">
        <f t="shared" si="1699"/>
        <v/>
      </c>
      <c r="CH1119" s="239" t="str">
        <f t="shared" si="1700"/>
        <v/>
      </c>
      <c r="CI1119" s="239" t="str">
        <f t="shared" si="1701"/>
        <v/>
      </c>
      <c r="CJ1119" s="239" t="str">
        <f t="shared" si="1702"/>
        <v/>
      </c>
      <c r="CK1119" s="239" t="str">
        <f t="shared" si="1703"/>
        <v/>
      </c>
      <c r="CL1119" s="239" t="str">
        <f t="shared" si="1704"/>
        <v/>
      </c>
      <c r="CM1119" s="239" t="str">
        <f t="shared" si="1705"/>
        <v/>
      </c>
      <c r="CN1119" s="239" t="str">
        <f t="shared" si="1706"/>
        <v/>
      </c>
      <c r="CP1119" s="239" t="str">
        <f t="shared" si="1707"/>
        <v/>
      </c>
      <c r="CQ1119" s="239" t="str">
        <f t="shared" si="1708"/>
        <v/>
      </c>
      <c r="CR1119" s="239" t="str">
        <f t="shared" si="1709"/>
        <v/>
      </c>
      <c r="CS1119" s="239" t="str">
        <f t="shared" si="1710"/>
        <v/>
      </c>
      <c r="CT1119" s="239" t="str">
        <f t="shared" si="1711"/>
        <v/>
      </c>
      <c r="CU1119" s="239" t="str">
        <f t="shared" si="1712"/>
        <v/>
      </c>
      <c r="CV1119" s="239" t="str">
        <f t="shared" si="1713"/>
        <v/>
      </c>
      <c r="CW1119" s="239" t="str">
        <f t="shared" si="1714"/>
        <v/>
      </c>
      <c r="CX1119" s="239" t="str">
        <f t="shared" si="1715"/>
        <v/>
      </c>
      <c r="CY1119" s="239" t="str">
        <f t="shared" si="1716"/>
        <v/>
      </c>
      <c r="CZ1119" s="239" t="str">
        <f t="shared" si="1717"/>
        <v>3er Trimestre</v>
      </c>
      <c r="DA1119" s="239" t="str">
        <f t="shared" si="1718"/>
        <v/>
      </c>
      <c r="DB1119" s="239" t="str">
        <f t="shared" si="1719"/>
        <v/>
      </c>
      <c r="DC1119" s="239" t="str">
        <f t="shared" si="1720"/>
        <v/>
      </c>
      <c r="DD1119" s="239" t="str">
        <f t="shared" si="1721"/>
        <v/>
      </c>
      <c r="DE1119" s="239" t="str">
        <f t="shared" si="1722"/>
        <v/>
      </c>
      <c r="DF1119" s="239" t="str">
        <f t="shared" si="1723"/>
        <v/>
      </c>
      <c r="DG1119" s="239" t="str">
        <f t="shared" si="1724"/>
        <v/>
      </c>
      <c r="DH1119" s="239" t="str">
        <f t="shared" si="1725"/>
        <v/>
      </c>
      <c r="DI1119" s="239" t="str">
        <f t="shared" si="1726"/>
        <v/>
      </c>
      <c r="DJ1119" s="239" t="str">
        <f t="shared" si="1727"/>
        <v/>
      </c>
      <c r="DK1119" s="239" t="str">
        <f t="shared" si="1728"/>
        <v/>
      </c>
      <c r="DL1119" s="239" t="str">
        <f t="shared" si="1729"/>
        <v/>
      </c>
      <c r="DM1119" s="239" t="str">
        <f t="shared" si="1730"/>
        <v/>
      </c>
      <c r="DN1119" s="239" t="str">
        <f t="shared" si="1731"/>
        <v/>
      </c>
      <c r="DO1119" s="239" t="str">
        <f t="shared" si="1732"/>
        <v/>
      </c>
      <c r="DP1119" s="239" t="str">
        <f t="shared" si="1733"/>
        <v/>
      </c>
    </row>
    <row r="1120" spans="1:120" ht="35.25" hidden="1" customHeight="1" x14ac:dyDescent="0.25">
      <c r="A1120" s="53" t="s">
        <v>4511</v>
      </c>
      <c r="B1120" s="53">
        <v>7000</v>
      </c>
      <c r="C1120" s="53" t="s">
        <v>72</v>
      </c>
      <c r="D1120" s="53" t="s">
        <v>4209</v>
      </c>
      <c r="E1120" s="53">
        <v>3</v>
      </c>
      <c r="F1120" s="53" t="s">
        <v>4354</v>
      </c>
      <c r="G1120" s="53" t="str">
        <f t="shared" si="1736"/>
        <v>7000-7</v>
      </c>
      <c r="H1120" s="53" t="s">
        <v>94</v>
      </c>
      <c r="I1120" s="53" t="s">
        <v>196</v>
      </c>
      <c r="J1120" s="53" t="s">
        <v>80</v>
      </c>
      <c r="K1120" s="53" t="s">
        <v>80</v>
      </c>
      <c r="L1120" s="53" t="s">
        <v>80</v>
      </c>
      <c r="M1120" s="53" t="s">
        <v>80</v>
      </c>
      <c r="N1120" s="53" t="s">
        <v>80</v>
      </c>
      <c r="O1120" s="53" t="s">
        <v>80</v>
      </c>
      <c r="P1120" s="53" t="s">
        <v>4355</v>
      </c>
      <c r="Q1120" s="52">
        <v>0.2</v>
      </c>
      <c r="R1120" s="119">
        <f>+Q1120*Q1117</f>
        <v>1.6E-2</v>
      </c>
      <c r="S1120" s="53">
        <v>4</v>
      </c>
      <c r="T1120" s="53" t="s">
        <v>84</v>
      </c>
      <c r="U1120" s="53" t="s">
        <v>4356</v>
      </c>
      <c r="V1120" s="23">
        <v>45016</v>
      </c>
      <c r="W1120" s="23">
        <v>45138</v>
      </c>
      <c r="X1120" s="53" t="s">
        <v>2114</v>
      </c>
      <c r="Y1120" s="49" t="s">
        <v>202</v>
      </c>
      <c r="Z1120" s="59" t="s">
        <v>100</v>
      </c>
      <c r="AA1120" s="60">
        <v>1</v>
      </c>
      <c r="AB1120" s="60" t="s">
        <v>4357</v>
      </c>
      <c r="AC1120" s="69">
        <v>45106</v>
      </c>
      <c r="AD1120" s="60">
        <v>1</v>
      </c>
      <c r="AE1120" s="60" t="s">
        <v>4358</v>
      </c>
      <c r="AF1120" s="69">
        <v>45106</v>
      </c>
      <c r="AG1120" s="78" t="s">
        <v>79</v>
      </c>
      <c r="AH1120" s="77">
        <v>1</v>
      </c>
      <c r="AI1120" s="52">
        <f t="shared" si="1652"/>
        <v>1.6E-2</v>
      </c>
      <c r="AJ1120" s="52">
        <f t="shared" si="1739"/>
        <v>1</v>
      </c>
      <c r="AK1120" s="52"/>
      <c r="AL1120" s="239" t="str">
        <f t="shared" si="1671"/>
        <v/>
      </c>
      <c r="AM1120" s="239" t="str">
        <f t="shared" si="1672"/>
        <v/>
      </c>
      <c r="AN1120" s="239" t="str">
        <f t="shared" si="1673"/>
        <v/>
      </c>
      <c r="AO1120" s="239" t="str">
        <f t="shared" si="1674"/>
        <v/>
      </c>
      <c r="AP1120" s="239" t="str">
        <f t="shared" si="1675"/>
        <v/>
      </c>
      <c r="AQ1120" s="239" t="str">
        <f t="shared" si="1676"/>
        <v/>
      </c>
      <c r="AR1120" s="239" t="str">
        <f t="shared" si="1677"/>
        <v/>
      </c>
      <c r="AS1120" s="239" t="str">
        <f t="shared" si="1678"/>
        <v/>
      </c>
      <c r="AT1120" s="239" t="str">
        <f t="shared" si="1679"/>
        <v/>
      </c>
      <c r="AU1120" s="239" t="str">
        <f t="shared" si="1653"/>
        <v/>
      </c>
      <c r="AV1120" s="239" t="str">
        <f t="shared" si="1654"/>
        <v/>
      </c>
      <c r="AW1120" s="239" t="str">
        <f t="shared" si="1655"/>
        <v/>
      </c>
      <c r="AX1120" s="239" t="str">
        <f t="shared" si="1656"/>
        <v/>
      </c>
      <c r="AY1120" s="239" t="str">
        <f t="shared" si="1657"/>
        <v/>
      </c>
      <c r="AZ1120" s="239" t="str">
        <f t="shared" si="1658"/>
        <v/>
      </c>
      <c r="BA1120" s="239" t="str">
        <f t="shared" si="1659"/>
        <v/>
      </c>
      <c r="BB1120" s="239" t="str">
        <f t="shared" si="1660"/>
        <v/>
      </c>
      <c r="BC1120" s="239" t="str">
        <f t="shared" si="1661"/>
        <v/>
      </c>
      <c r="BD1120" s="239" t="str">
        <f t="shared" si="1662"/>
        <v/>
      </c>
      <c r="BE1120" s="239" t="str">
        <f t="shared" si="1663"/>
        <v/>
      </c>
      <c r="BF1120" s="239" t="str">
        <f t="shared" si="1664"/>
        <v/>
      </c>
      <c r="BG1120" s="239" t="str">
        <f t="shared" si="1665"/>
        <v/>
      </c>
      <c r="BH1120" s="239" t="str">
        <f t="shared" si="1666"/>
        <v/>
      </c>
      <c r="BI1120" s="239" t="str">
        <f t="shared" si="1667"/>
        <v/>
      </c>
      <c r="BJ1120" s="239" t="str">
        <f t="shared" si="1668"/>
        <v/>
      </c>
      <c r="BK1120" s="239" t="str">
        <f t="shared" si="1669"/>
        <v/>
      </c>
      <c r="BL1120" s="239" t="str">
        <f t="shared" si="1670"/>
        <v/>
      </c>
      <c r="BN1120" s="239" t="str">
        <f t="shared" si="1680"/>
        <v/>
      </c>
      <c r="BO1120" s="239" t="str">
        <f t="shared" si="1681"/>
        <v/>
      </c>
      <c r="BP1120" s="239" t="str">
        <f t="shared" si="1682"/>
        <v/>
      </c>
      <c r="BQ1120" s="239" t="str">
        <f t="shared" si="1683"/>
        <v/>
      </c>
      <c r="BR1120" s="239" t="str">
        <f t="shared" si="1684"/>
        <v/>
      </c>
      <c r="BS1120" s="239" t="str">
        <f t="shared" si="1685"/>
        <v/>
      </c>
      <c r="BT1120" s="239" t="str">
        <f t="shared" si="1686"/>
        <v/>
      </c>
      <c r="BU1120" s="239" t="str">
        <f t="shared" si="1687"/>
        <v/>
      </c>
      <c r="BV1120" s="239" t="str">
        <f t="shared" si="1688"/>
        <v/>
      </c>
      <c r="BW1120" s="239" t="str">
        <f t="shared" si="1689"/>
        <v/>
      </c>
      <c r="BX1120" s="239" t="str">
        <f t="shared" si="1690"/>
        <v/>
      </c>
      <c r="BY1120" s="239" t="str">
        <f t="shared" si="1691"/>
        <v/>
      </c>
      <c r="BZ1120" s="239" t="str">
        <f t="shared" si="1692"/>
        <v/>
      </c>
      <c r="CA1120" s="239" t="str">
        <f t="shared" si="1693"/>
        <v/>
      </c>
      <c r="CB1120" s="239" t="str">
        <f t="shared" si="1694"/>
        <v/>
      </c>
      <c r="CC1120" s="239" t="str">
        <f t="shared" si="1695"/>
        <v/>
      </c>
      <c r="CD1120" s="239" t="str">
        <f t="shared" si="1696"/>
        <v/>
      </c>
      <c r="CE1120" s="239" t="str">
        <f t="shared" si="1697"/>
        <v/>
      </c>
      <c r="CF1120" s="239" t="str">
        <f t="shared" si="1698"/>
        <v/>
      </c>
      <c r="CG1120" s="239" t="str">
        <f t="shared" si="1699"/>
        <v/>
      </c>
      <c r="CH1120" s="239" t="str">
        <f t="shared" si="1700"/>
        <v/>
      </c>
      <c r="CI1120" s="239" t="str">
        <f t="shared" si="1701"/>
        <v/>
      </c>
      <c r="CJ1120" s="239" t="str">
        <f t="shared" si="1702"/>
        <v/>
      </c>
      <c r="CK1120" s="239" t="str">
        <f t="shared" si="1703"/>
        <v/>
      </c>
      <c r="CL1120" s="239" t="str">
        <f t="shared" si="1704"/>
        <v/>
      </c>
      <c r="CM1120" s="239" t="str">
        <f t="shared" si="1705"/>
        <v/>
      </c>
      <c r="CN1120" s="239" t="str">
        <f t="shared" si="1706"/>
        <v/>
      </c>
      <c r="CP1120" s="239" t="str">
        <f t="shared" si="1707"/>
        <v/>
      </c>
      <c r="CQ1120" s="239" t="str">
        <f t="shared" si="1708"/>
        <v/>
      </c>
      <c r="CR1120" s="239" t="str">
        <f t="shared" si="1709"/>
        <v/>
      </c>
      <c r="CS1120" s="239" t="str">
        <f t="shared" si="1710"/>
        <v/>
      </c>
      <c r="CT1120" s="239" t="str">
        <f t="shared" si="1711"/>
        <v/>
      </c>
      <c r="CU1120" s="239" t="str">
        <f t="shared" si="1712"/>
        <v/>
      </c>
      <c r="CV1120" s="239" t="str">
        <f t="shared" si="1713"/>
        <v/>
      </c>
      <c r="CW1120" s="239" t="str">
        <f t="shared" si="1714"/>
        <v/>
      </c>
      <c r="CX1120" s="239" t="str">
        <f t="shared" si="1715"/>
        <v/>
      </c>
      <c r="CY1120" s="239" t="str">
        <f t="shared" si="1716"/>
        <v/>
      </c>
      <c r="CZ1120" s="239" t="str">
        <f t="shared" si="1717"/>
        <v/>
      </c>
      <c r="DA1120" s="239" t="str">
        <f t="shared" si="1718"/>
        <v/>
      </c>
      <c r="DB1120" s="239" t="str">
        <f t="shared" si="1719"/>
        <v/>
      </c>
      <c r="DC1120" s="239" t="str">
        <f t="shared" si="1720"/>
        <v/>
      </c>
      <c r="DD1120" s="239" t="str">
        <f t="shared" si="1721"/>
        <v/>
      </c>
      <c r="DE1120" s="239" t="str">
        <f t="shared" si="1722"/>
        <v/>
      </c>
      <c r="DF1120" s="239" t="str">
        <f t="shared" si="1723"/>
        <v/>
      </c>
      <c r="DG1120" s="239" t="str">
        <f t="shared" si="1724"/>
        <v/>
      </c>
      <c r="DH1120" s="239" t="str">
        <f t="shared" si="1725"/>
        <v/>
      </c>
      <c r="DI1120" s="239" t="str">
        <f t="shared" si="1726"/>
        <v/>
      </c>
      <c r="DJ1120" s="239" t="str">
        <f t="shared" si="1727"/>
        <v/>
      </c>
      <c r="DK1120" s="239" t="str">
        <f t="shared" si="1728"/>
        <v/>
      </c>
      <c r="DL1120" s="239" t="str">
        <f t="shared" si="1729"/>
        <v/>
      </c>
      <c r="DM1120" s="239" t="str">
        <f t="shared" si="1730"/>
        <v/>
      </c>
      <c r="DN1120" s="239" t="str">
        <f t="shared" si="1731"/>
        <v/>
      </c>
      <c r="DO1120" s="239" t="str">
        <f t="shared" si="1732"/>
        <v/>
      </c>
      <c r="DP1120" s="239" t="str">
        <f t="shared" si="1733"/>
        <v/>
      </c>
    </row>
    <row r="1121" spans="1:120" ht="35.25" hidden="1" customHeight="1" x14ac:dyDescent="0.25">
      <c r="A1121" s="53" t="s">
        <v>4511</v>
      </c>
      <c r="B1121" s="53">
        <v>7000</v>
      </c>
      <c r="C1121" s="53" t="s">
        <v>72</v>
      </c>
      <c r="D1121" s="53" t="s">
        <v>4209</v>
      </c>
      <c r="E1121" s="53">
        <v>3</v>
      </c>
      <c r="F1121" s="53" t="s">
        <v>4359</v>
      </c>
      <c r="G1121" s="53" t="str">
        <f t="shared" si="1736"/>
        <v>7000-7</v>
      </c>
      <c r="H1121" s="53" t="s">
        <v>94</v>
      </c>
      <c r="I1121" s="53" t="s">
        <v>196</v>
      </c>
      <c r="J1121" s="53" t="s">
        <v>80</v>
      </c>
      <c r="K1121" s="53" t="s">
        <v>80</v>
      </c>
      <c r="L1121" s="53" t="s">
        <v>80</v>
      </c>
      <c r="M1121" s="53" t="s">
        <v>80</v>
      </c>
      <c r="N1121" s="53" t="s">
        <v>80</v>
      </c>
      <c r="O1121" s="53" t="s">
        <v>80</v>
      </c>
      <c r="P1121" s="53" t="s">
        <v>4360</v>
      </c>
      <c r="Q1121" s="52">
        <v>0.3</v>
      </c>
      <c r="R1121" s="119">
        <f>+Q1121*Q1117</f>
        <v>2.4E-2</v>
      </c>
      <c r="S1121" s="53">
        <v>6</v>
      </c>
      <c r="T1121" s="53" t="s">
        <v>84</v>
      </c>
      <c r="U1121" s="53" t="s">
        <v>4361</v>
      </c>
      <c r="V1121" s="23">
        <v>44928</v>
      </c>
      <c r="W1121" s="23">
        <v>45260</v>
      </c>
      <c r="X1121" s="53" t="s">
        <v>2114</v>
      </c>
      <c r="Y1121" s="49" t="s">
        <v>87</v>
      </c>
      <c r="Z1121" s="59" t="s">
        <v>100</v>
      </c>
      <c r="AA1121" s="52">
        <v>1</v>
      </c>
      <c r="AB1121" s="23" t="s">
        <v>4362</v>
      </c>
      <c r="AC1121" s="23">
        <v>45223</v>
      </c>
      <c r="AD1121" s="52">
        <v>1</v>
      </c>
      <c r="AE1121" s="53" t="s">
        <v>4363</v>
      </c>
      <c r="AF1121" s="23">
        <v>45223</v>
      </c>
      <c r="AG1121" s="53" t="s">
        <v>79</v>
      </c>
      <c r="AH1121" s="52">
        <v>1</v>
      </c>
      <c r="AI1121" s="52">
        <f t="shared" si="1652"/>
        <v>2.4E-2</v>
      </c>
      <c r="AJ1121" s="52">
        <f t="shared" si="1739"/>
        <v>1</v>
      </c>
      <c r="AK1121" s="52"/>
      <c r="AL1121" s="239" t="str">
        <f t="shared" si="1671"/>
        <v/>
      </c>
      <c r="AM1121" s="239" t="str">
        <f t="shared" si="1672"/>
        <v/>
      </c>
      <c r="AN1121" s="239" t="str">
        <f t="shared" si="1673"/>
        <v/>
      </c>
      <c r="AO1121" s="239" t="str">
        <f t="shared" si="1674"/>
        <v/>
      </c>
      <c r="AP1121" s="239" t="str">
        <f t="shared" si="1675"/>
        <v/>
      </c>
      <c r="AQ1121" s="239" t="str">
        <f t="shared" si="1676"/>
        <v/>
      </c>
      <c r="AR1121" s="239" t="str">
        <f t="shared" si="1677"/>
        <v/>
      </c>
      <c r="AS1121" s="239" t="str">
        <f t="shared" si="1678"/>
        <v/>
      </c>
      <c r="AT1121" s="239" t="str">
        <f t="shared" si="1679"/>
        <v/>
      </c>
      <c r="AU1121" s="239" t="str">
        <f t="shared" si="1653"/>
        <v/>
      </c>
      <c r="AV1121" s="239" t="str">
        <f t="shared" si="1654"/>
        <v/>
      </c>
      <c r="AW1121" s="239" t="str">
        <f t="shared" si="1655"/>
        <v/>
      </c>
      <c r="AX1121" s="239" t="str">
        <f t="shared" si="1656"/>
        <v/>
      </c>
      <c r="AY1121" s="239" t="str">
        <f t="shared" si="1657"/>
        <v/>
      </c>
      <c r="AZ1121" s="239" t="str">
        <f t="shared" si="1658"/>
        <v/>
      </c>
      <c r="BA1121" s="239" t="str">
        <f t="shared" si="1659"/>
        <v/>
      </c>
      <c r="BB1121" s="239" t="str">
        <f t="shared" si="1660"/>
        <v/>
      </c>
      <c r="BC1121" s="239" t="str">
        <f t="shared" si="1661"/>
        <v/>
      </c>
      <c r="BD1121" s="239" t="str">
        <f t="shared" si="1662"/>
        <v/>
      </c>
      <c r="BE1121" s="239" t="str">
        <f t="shared" si="1663"/>
        <v/>
      </c>
      <c r="BF1121" s="239" t="str">
        <f t="shared" si="1664"/>
        <v/>
      </c>
      <c r="BG1121" s="239" t="str">
        <f t="shared" si="1665"/>
        <v/>
      </c>
      <c r="BH1121" s="239" t="str">
        <f t="shared" si="1666"/>
        <v/>
      </c>
      <c r="BI1121" s="239" t="str">
        <f t="shared" si="1667"/>
        <v/>
      </c>
      <c r="BJ1121" s="239" t="str">
        <f t="shared" si="1668"/>
        <v/>
      </c>
      <c r="BK1121" s="239" t="str">
        <f t="shared" si="1669"/>
        <v/>
      </c>
      <c r="BL1121" s="239" t="str">
        <f t="shared" si="1670"/>
        <v/>
      </c>
      <c r="BN1121" s="239" t="str">
        <f t="shared" si="1680"/>
        <v/>
      </c>
      <c r="BO1121" s="239" t="str">
        <f t="shared" si="1681"/>
        <v/>
      </c>
      <c r="BP1121" s="239" t="str">
        <f t="shared" si="1682"/>
        <v/>
      </c>
      <c r="BQ1121" s="239" t="str">
        <f t="shared" si="1683"/>
        <v/>
      </c>
      <c r="BR1121" s="239" t="str">
        <f t="shared" si="1684"/>
        <v/>
      </c>
      <c r="BS1121" s="239" t="str">
        <f t="shared" si="1685"/>
        <v/>
      </c>
      <c r="BT1121" s="239" t="str">
        <f t="shared" si="1686"/>
        <v/>
      </c>
      <c r="BU1121" s="239" t="str">
        <f t="shared" si="1687"/>
        <v/>
      </c>
      <c r="BV1121" s="239" t="str">
        <f t="shared" si="1688"/>
        <v/>
      </c>
      <c r="BW1121" s="239" t="str">
        <f t="shared" si="1689"/>
        <v/>
      </c>
      <c r="BX1121" s="239" t="str">
        <f t="shared" si="1690"/>
        <v/>
      </c>
      <c r="BY1121" s="239" t="str">
        <f t="shared" si="1691"/>
        <v/>
      </c>
      <c r="BZ1121" s="239" t="str">
        <f t="shared" si="1692"/>
        <v/>
      </c>
      <c r="CA1121" s="239" t="str">
        <f t="shared" si="1693"/>
        <v/>
      </c>
      <c r="CB1121" s="239" t="str">
        <f t="shared" si="1694"/>
        <v/>
      </c>
      <c r="CC1121" s="239" t="str">
        <f t="shared" si="1695"/>
        <v/>
      </c>
      <c r="CD1121" s="239" t="str">
        <f t="shared" si="1696"/>
        <v/>
      </c>
      <c r="CE1121" s="239" t="str">
        <f t="shared" si="1697"/>
        <v/>
      </c>
      <c r="CF1121" s="239" t="str">
        <f t="shared" si="1698"/>
        <v/>
      </c>
      <c r="CG1121" s="239" t="str">
        <f t="shared" si="1699"/>
        <v/>
      </c>
      <c r="CH1121" s="239" t="str">
        <f t="shared" si="1700"/>
        <v/>
      </c>
      <c r="CI1121" s="239" t="str">
        <f t="shared" si="1701"/>
        <v/>
      </c>
      <c r="CJ1121" s="239" t="str">
        <f t="shared" si="1702"/>
        <v/>
      </c>
      <c r="CK1121" s="239" t="str">
        <f t="shared" si="1703"/>
        <v/>
      </c>
      <c r="CL1121" s="239" t="str">
        <f t="shared" si="1704"/>
        <v/>
      </c>
      <c r="CM1121" s="239" t="str">
        <f t="shared" si="1705"/>
        <v/>
      </c>
      <c r="CN1121" s="239" t="str">
        <f t="shared" si="1706"/>
        <v/>
      </c>
      <c r="CP1121" s="239" t="str">
        <f t="shared" si="1707"/>
        <v/>
      </c>
      <c r="CQ1121" s="239" t="str">
        <f t="shared" si="1708"/>
        <v/>
      </c>
      <c r="CR1121" s="239" t="str">
        <f t="shared" si="1709"/>
        <v/>
      </c>
      <c r="CS1121" s="239" t="str">
        <f t="shared" si="1710"/>
        <v/>
      </c>
      <c r="CT1121" s="239" t="str">
        <f t="shared" si="1711"/>
        <v/>
      </c>
      <c r="CU1121" s="239" t="str">
        <f t="shared" si="1712"/>
        <v/>
      </c>
      <c r="CV1121" s="239" t="str">
        <f t="shared" si="1713"/>
        <v/>
      </c>
      <c r="CW1121" s="239" t="str">
        <f t="shared" si="1714"/>
        <v/>
      </c>
      <c r="CX1121" s="239" t="str">
        <f t="shared" si="1715"/>
        <v/>
      </c>
      <c r="CY1121" s="239" t="str">
        <f t="shared" si="1716"/>
        <v/>
      </c>
      <c r="CZ1121" s="239" t="str">
        <f t="shared" si="1717"/>
        <v/>
      </c>
      <c r="DA1121" s="239" t="str">
        <f t="shared" si="1718"/>
        <v/>
      </c>
      <c r="DB1121" s="239" t="str">
        <f t="shared" si="1719"/>
        <v/>
      </c>
      <c r="DC1121" s="239" t="str">
        <f t="shared" si="1720"/>
        <v/>
      </c>
      <c r="DD1121" s="239" t="str">
        <f t="shared" si="1721"/>
        <v/>
      </c>
      <c r="DE1121" s="239" t="str">
        <f t="shared" si="1722"/>
        <v/>
      </c>
      <c r="DF1121" s="239" t="str">
        <f t="shared" si="1723"/>
        <v/>
      </c>
      <c r="DG1121" s="239" t="str">
        <f t="shared" si="1724"/>
        <v/>
      </c>
      <c r="DH1121" s="239" t="str">
        <f t="shared" si="1725"/>
        <v/>
      </c>
      <c r="DI1121" s="239" t="str">
        <f t="shared" si="1726"/>
        <v/>
      </c>
      <c r="DJ1121" s="239" t="str">
        <f t="shared" si="1727"/>
        <v/>
      </c>
      <c r="DK1121" s="239" t="str">
        <f t="shared" si="1728"/>
        <v/>
      </c>
      <c r="DL1121" s="239" t="str">
        <f t="shared" si="1729"/>
        <v/>
      </c>
      <c r="DM1121" s="239" t="str">
        <f t="shared" si="1730"/>
        <v/>
      </c>
      <c r="DN1121" s="239" t="str">
        <f t="shared" si="1731"/>
        <v/>
      </c>
      <c r="DO1121" s="239" t="str">
        <f t="shared" si="1732"/>
        <v/>
      </c>
      <c r="DP1121" s="239" t="str">
        <f t="shared" si="1733"/>
        <v/>
      </c>
    </row>
    <row r="1122" spans="1:120" ht="35.25" hidden="1" customHeight="1" x14ac:dyDescent="0.25">
      <c r="A1122" s="49" t="s">
        <v>4511</v>
      </c>
      <c r="B1122" s="49">
        <v>7000</v>
      </c>
      <c r="C1122" s="49" t="s">
        <v>72</v>
      </c>
      <c r="D1122" s="49" t="s">
        <v>4209</v>
      </c>
      <c r="E1122" s="85">
        <v>3</v>
      </c>
      <c r="F1122" s="49" t="s">
        <v>4364</v>
      </c>
      <c r="G1122" s="49" t="str">
        <f t="shared" si="1736"/>
        <v>7000-8</v>
      </c>
      <c r="H1122" s="49" t="s">
        <v>75</v>
      </c>
      <c r="I1122" s="49" t="s">
        <v>196</v>
      </c>
      <c r="J1122" s="49" t="s">
        <v>265</v>
      </c>
      <c r="K1122" s="49" t="s">
        <v>671</v>
      </c>
      <c r="L1122" s="49" t="s">
        <v>79</v>
      </c>
      <c r="M1122" s="49" t="s">
        <v>4211</v>
      </c>
      <c r="N1122" s="49" t="s">
        <v>1293</v>
      </c>
      <c r="O1122" s="49" t="s">
        <v>585</v>
      </c>
      <c r="P1122" s="49" t="s">
        <v>4365</v>
      </c>
      <c r="Q1122" s="50">
        <v>0.08</v>
      </c>
      <c r="R1122" s="50"/>
      <c r="S1122" s="49">
        <v>1</v>
      </c>
      <c r="T1122" s="49" t="s">
        <v>84</v>
      </c>
      <c r="U1122" s="49" t="s">
        <v>4366</v>
      </c>
      <c r="V1122" s="51">
        <v>44928</v>
      </c>
      <c r="W1122" s="71">
        <v>45198</v>
      </c>
      <c r="X1122" s="49" t="s">
        <v>4367</v>
      </c>
      <c r="Y1122" s="49" t="s">
        <v>202</v>
      </c>
      <c r="Z1122" s="59" t="s">
        <v>100</v>
      </c>
      <c r="AA1122" s="60">
        <v>1</v>
      </c>
      <c r="AB1122" s="60" t="s">
        <v>4368</v>
      </c>
      <c r="AC1122" s="69">
        <v>45141</v>
      </c>
      <c r="AD1122" s="60">
        <v>1</v>
      </c>
      <c r="AE1122" s="60" t="s">
        <v>4369</v>
      </c>
      <c r="AF1122" s="69">
        <v>45141</v>
      </c>
      <c r="AG1122" s="57" t="s">
        <v>79</v>
      </c>
      <c r="AH1122" s="52" t="s">
        <v>92</v>
      </c>
      <c r="AI1122" s="52">
        <f t="shared" si="1652"/>
        <v>0.08</v>
      </c>
      <c r="AJ1122" s="52"/>
      <c r="AK1122" s="52"/>
      <c r="AL1122" s="239" t="str">
        <f t="shared" si="1671"/>
        <v/>
      </c>
      <c r="AM1122" s="239" t="str">
        <f t="shared" si="1672"/>
        <v/>
      </c>
      <c r="AN1122" s="239" t="str">
        <f t="shared" si="1673"/>
        <v/>
      </c>
      <c r="AO1122" s="239" t="str">
        <f t="shared" si="1674"/>
        <v/>
      </c>
      <c r="AP1122" s="239" t="str">
        <f t="shared" si="1675"/>
        <v/>
      </c>
      <c r="AQ1122" s="239" t="str">
        <f t="shared" si="1676"/>
        <v/>
      </c>
      <c r="AR1122" s="239" t="str">
        <f t="shared" si="1677"/>
        <v/>
      </c>
      <c r="AS1122" s="239" t="str">
        <f t="shared" si="1678"/>
        <v/>
      </c>
      <c r="AT1122" s="239" t="str">
        <f t="shared" si="1679"/>
        <v/>
      </c>
      <c r="AU1122" s="239" t="str">
        <f t="shared" si="1653"/>
        <v/>
      </c>
      <c r="AV1122" s="239" t="str">
        <f t="shared" si="1654"/>
        <v/>
      </c>
      <c r="AW1122" s="239" t="str">
        <f t="shared" si="1655"/>
        <v/>
      </c>
      <c r="AX1122" s="239" t="str">
        <f t="shared" si="1656"/>
        <v/>
      </c>
      <c r="AY1122" s="239" t="str">
        <f t="shared" si="1657"/>
        <v/>
      </c>
      <c r="AZ1122" s="239" t="str">
        <f t="shared" si="1658"/>
        <v/>
      </c>
      <c r="BA1122" s="239" t="str">
        <f t="shared" si="1659"/>
        <v/>
      </c>
      <c r="BB1122" s="239" t="str">
        <f t="shared" si="1660"/>
        <v/>
      </c>
      <c r="BC1122" s="239" t="str">
        <f t="shared" si="1661"/>
        <v/>
      </c>
      <c r="BD1122" s="239" t="str">
        <f t="shared" si="1662"/>
        <v/>
      </c>
      <c r="BE1122" s="239" t="str">
        <f t="shared" si="1663"/>
        <v/>
      </c>
      <c r="BF1122" s="239" t="str">
        <f t="shared" si="1664"/>
        <v/>
      </c>
      <c r="BG1122" s="239" t="str">
        <f t="shared" si="1665"/>
        <v/>
      </c>
      <c r="BH1122" s="239" t="str">
        <f t="shared" si="1666"/>
        <v/>
      </c>
      <c r="BI1122" s="239" t="str">
        <f t="shared" si="1667"/>
        <v/>
      </c>
      <c r="BJ1122" s="239" t="str">
        <f t="shared" si="1668"/>
        <v/>
      </c>
      <c r="BK1122" s="239" t="str">
        <f t="shared" si="1669"/>
        <v/>
      </c>
      <c r="BL1122" s="239" t="str">
        <f t="shared" si="1670"/>
        <v/>
      </c>
      <c r="BN1122" s="239" t="str">
        <f t="shared" si="1680"/>
        <v/>
      </c>
      <c r="BO1122" s="239" t="str">
        <f t="shared" si="1681"/>
        <v/>
      </c>
      <c r="BP1122" s="239" t="str">
        <f t="shared" si="1682"/>
        <v/>
      </c>
      <c r="BQ1122" s="239" t="str">
        <f t="shared" si="1683"/>
        <v/>
      </c>
      <c r="BR1122" s="239" t="str">
        <f t="shared" si="1684"/>
        <v/>
      </c>
      <c r="BS1122" s="239" t="str">
        <f t="shared" si="1685"/>
        <v/>
      </c>
      <c r="BT1122" s="239" t="str">
        <f t="shared" si="1686"/>
        <v/>
      </c>
      <c r="BU1122" s="239" t="str">
        <f t="shared" si="1687"/>
        <v/>
      </c>
      <c r="BV1122" s="239" t="str">
        <f t="shared" si="1688"/>
        <v/>
      </c>
      <c r="BW1122" s="239" t="str">
        <f t="shared" si="1689"/>
        <v/>
      </c>
      <c r="BX1122" s="239" t="str">
        <f t="shared" si="1690"/>
        <v/>
      </c>
      <c r="BY1122" s="239" t="str">
        <f t="shared" si="1691"/>
        <v/>
      </c>
      <c r="BZ1122" s="239" t="str">
        <f t="shared" si="1692"/>
        <v/>
      </c>
      <c r="CA1122" s="239" t="str">
        <f t="shared" si="1693"/>
        <v/>
      </c>
      <c r="CB1122" s="239" t="str">
        <f t="shared" si="1694"/>
        <v/>
      </c>
      <c r="CC1122" s="239" t="str">
        <f t="shared" si="1695"/>
        <v/>
      </c>
      <c r="CD1122" s="239" t="str">
        <f t="shared" si="1696"/>
        <v/>
      </c>
      <c r="CE1122" s="239" t="str">
        <f t="shared" si="1697"/>
        <v/>
      </c>
      <c r="CF1122" s="239" t="str">
        <f t="shared" si="1698"/>
        <v/>
      </c>
      <c r="CG1122" s="239" t="str">
        <f t="shared" si="1699"/>
        <v/>
      </c>
      <c r="CH1122" s="239" t="str">
        <f t="shared" si="1700"/>
        <v/>
      </c>
      <c r="CI1122" s="239" t="str">
        <f t="shared" si="1701"/>
        <v/>
      </c>
      <c r="CJ1122" s="239" t="str">
        <f t="shared" si="1702"/>
        <v/>
      </c>
      <c r="CK1122" s="239" t="str">
        <f t="shared" si="1703"/>
        <v/>
      </c>
      <c r="CL1122" s="239" t="str">
        <f t="shared" si="1704"/>
        <v/>
      </c>
      <c r="CM1122" s="239" t="str">
        <f t="shared" si="1705"/>
        <v/>
      </c>
      <c r="CN1122" s="239" t="str">
        <f t="shared" si="1706"/>
        <v/>
      </c>
      <c r="CP1122" s="239" t="str">
        <f t="shared" si="1707"/>
        <v/>
      </c>
      <c r="CQ1122" s="239" t="str">
        <f t="shared" si="1708"/>
        <v/>
      </c>
      <c r="CR1122" s="239" t="str">
        <f t="shared" si="1709"/>
        <v/>
      </c>
      <c r="CS1122" s="239" t="str">
        <f t="shared" si="1710"/>
        <v/>
      </c>
      <c r="CT1122" s="239" t="str">
        <f t="shared" si="1711"/>
        <v/>
      </c>
      <c r="CU1122" s="239" t="str">
        <f t="shared" si="1712"/>
        <v/>
      </c>
      <c r="CV1122" s="239" t="str">
        <f t="shared" si="1713"/>
        <v/>
      </c>
      <c r="CW1122" s="239" t="str">
        <f t="shared" si="1714"/>
        <v/>
      </c>
      <c r="CX1122" s="239" t="str">
        <f t="shared" si="1715"/>
        <v/>
      </c>
      <c r="CY1122" s="239" t="str">
        <f t="shared" si="1716"/>
        <v/>
      </c>
      <c r="CZ1122" s="239" t="str">
        <f t="shared" si="1717"/>
        <v/>
      </c>
      <c r="DA1122" s="239" t="str">
        <f t="shared" si="1718"/>
        <v/>
      </c>
      <c r="DB1122" s="239" t="str">
        <f t="shared" si="1719"/>
        <v/>
      </c>
      <c r="DC1122" s="239" t="str">
        <f t="shared" si="1720"/>
        <v/>
      </c>
      <c r="DD1122" s="239" t="str">
        <f t="shared" si="1721"/>
        <v/>
      </c>
      <c r="DE1122" s="239" t="str">
        <f t="shared" si="1722"/>
        <v/>
      </c>
      <c r="DF1122" s="239" t="str">
        <f t="shared" si="1723"/>
        <v/>
      </c>
      <c r="DG1122" s="239" t="str">
        <f t="shared" si="1724"/>
        <v/>
      </c>
      <c r="DH1122" s="239" t="str">
        <f t="shared" si="1725"/>
        <v/>
      </c>
      <c r="DI1122" s="239" t="str">
        <f t="shared" si="1726"/>
        <v/>
      </c>
      <c r="DJ1122" s="239" t="str">
        <f t="shared" si="1727"/>
        <v/>
      </c>
      <c r="DK1122" s="239" t="str">
        <f t="shared" si="1728"/>
        <v/>
      </c>
      <c r="DL1122" s="239" t="str">
        <f t="shared" si="1729"/>
        <v/>
      </c>
      <c r="DM1122" s="239" t="str">
        <f t="shared" si="1730"/>
        <v/>
      </c>
      <c r="DN1122" s="239" t="str">
        <f t="shared" si="1731"/>
        <v/>
      </c>
      <c r="DO1122" s="239" t="str">
        <f t="shared" si="1732"/>
        <v/>
      </c>
      <c r="DP1122" s="239" t="str">
        <f t="shared" si="1733"/>
        <v/>
      </c>
    </row>
    <row r="1123" spans="1:120" ht="35.25" hidden="1" customHeight="1" x14ac:dyDescent="0.25">
      <c r="A1123" s="53" t="s">
        <v>4511</v>
      </c>
      <c r="B1123" s="53">
        <v>7000</v>
      </c>
      <c r="C1123" s="53" t="s">
        <v>72</v>
      </c>
      <c r="D1123" s="53" t="s">
        <v>4209</v>
      </c>
      <c r="E1123" s="87">
        <v>3</v>
      </c>
      <c r="F1123" s="53" t="s">
        <v>4370</v>
      </c>
      <c r="G1123" s="53" t="str">
        <f t="shared" si="1736"/>
        <v>7000-8</v>
      </c>
      <c r="H1123" s="53" t="s">
        <v>94</v>
      </c>
      <c r="I1123" s="53" t="s">
        <v>196</v>
      </c>
      <c r="J1123" s="53" t="s">
        <v>80</v>
      </c>
      <c r="K1123" s="53" t="s">
        <v>80</v>
      </c>
      <c r="L1123" s="53" t="s">
        <v>80</v>
      </c>
      <c r="M1123" s="53" t="s">
        <v>80</v>
      </c>
      <c r="N1123" s="53" t="s">
        <v>80</v>
      </c>
      <c r="O1123" s="53" t="s">
        <v>80</v>
      </c>
      <c r="P1123" s="53" t="s">
        <v>2485</v>
      </c>
      <c r="Q1123" s="52">
        <v>0.16</v>
      </c>
      <c r="R1123" s="119">
        <f>+Q1123*Q1122</f>
        <v>1.2800000000000001E-2</v>
      </c>
      <c r="S1123" s="53">
        <v>1</v>
      </c>
      <c r="T1123" s="53" t="s">
        <v>84</v>
      </c>
      <c r="U1123" s="53" t="s">
        <v>2486</v>
      </c>
      <c r="V1123" s="188">
        <v>44928</v>
      </c>
      <c r="W1123" s="71">
        <v>45048</v>
      </c>
      <c r="X1123" s="53" t="s">
        <v>2114</v>
      </c>
      <c r="Y1123" s="49" t="s">
        <v>167</v>
      </c>
      <c r="Z1123" s="59" t="s">
        <v>100</v>
      </c>
      <c r="AA1123" s="60">
        <v>1</v>
      </c>
      <c r="AB1123" s="62" t="s">
        <v>4371</v>
      </c>
      <c r="AC1123" s="62">
        <v>45048</v>
      </c>
      <c r="AD1123" s="60">
        <v>1</v>
      </c>
      <c r="AE1123" s="62" t="s">
        <v>4372</v>
      </c>
      <c r="AF1123" s="62">
        <v>45048</v>
      </c>
      <c r="AG1123" s="60" t="s">
        <v>79</v>
      </c>
      <c r="AH1123" s="60">
        <v>1</v>
      </c>
      <c r="AI1123" s="52">
        <f t="shared" si="1652"/>
        <v>1.2800000000000001E-2</v>
      </c>
      <c r="AJ1123" s="52">
        <f t="shared" ref="AJ1123:AJ1126" si="1740">+AI1123/R1123</f>
        <v>1</v>
      </c>
      <c r="AK1123" s="52"/>
      <c r="AL1123" s="239" t="str">
        <f t="shared" si="1671"/>
        <v/>
      </c>
      <c r="AM1123" s="239" t="str">
        <f t="shared" si="1672"/>
        <v/>
      </c>
      <c r="AN1123" s="239" t="str">
        <f t="shared" si="1673"/>
        <v/>
      </c>
      <c r="AO1123" s="239" t="str">
        <f t="shared" si="1674"/>
        <v/>
      </c>
      <c r="AP1123" s="239" t="str">
        <f t="shared" si="1675"/>
        <v/>
      </c>
      <c r="AQ1123" s="239" t="str">
        <f t="shared" si="1676"/>
        <v/>
      </c>
      <c r="AR1123" s="239" t="str">
        <f t="shared" si="1677"/>
        <v/>
      </c>
      <c r="AS1123" s="239" t="str">
        <f t="shared" si="1678"/>
        <v/>
      </c>
      <c r="AT1123" s="239" t="str">
        <f t="shared" si="1679"/>
        <v/>
      </c>
      <c r="AU1123" s="239" t="str">
        <f t="shared" si="1653"/>
        <v/>
      </c>
      <c r="AV1123" s="239" t="str">
        <f t="shared" si="1654"/>
        <v/>
      </c>
      <c r="AW1123" s="239" t="str">
        <f t="shared" si="1655"/>
        <v/>
      </c>
      <c r="AX1123" s="239" t="str">
        <f t="shared" si="1656"/>
        <v/>
      </c>
      <c r="AY1123" s="239" t="str">
        <f t="shared" si="1657"/>
        <v/>
      </c>
      <c r="AZ1123" s="239" t="str">
        <f t="shared" si="1658"/>
        <v/>
      </c>
      <c r="BA1123" s="239" t="str">
        <f t="shared" si="1659"/>
        <v/>
      </c>
      <c r="BB1123" s="239" t="str">
        <f t="shared" si="1660"/>
        <v/>
      </c>
      <c r="BC1123" s="239" t="str">
        <f t="shared" si="1661"/>
        <v/>
      </c>
      <c r="BD1123" s="239" t="str">
        <f t="shared" si="1662"/>
        <v/>
      </c>
      <c r="BE1123" s="239" t="str">
        <f t="shared" si="1663"/>
        <v/>
      </c>
      <c r="BF1123" s="239" t="str">
        <f t="shared" si="1664"/>
        <v/>
      </c>
      <c r="BG1123" s="239" t="str">
        <f t="shared" si="1665"/>
        <v/>
      </c>
      <c r="BH1123" s="239" t="str">
        <f t="shared" si="1666"/>
        <v/>
      </c>
      <c r="BI1123" s="239" t="str">
        <f t="shared" si="1667"/>
        <v/>
      </c>
      <c r="BJ1123" s="239" t="str">
        <f t="shared" si="1668"/>
        <v/>
      </c>
      <c r="BK1123" s="239" t="str">
        <f t="shared" si="1669"/>
        <v/>
      </c>
      <c r="BL1123" s="239" t="str">
        <f t="shared" si="1670"/>
        <v/>
      </c>
      <c r="BN1123" s="239" t="str">
        <f t="shared" si="1680"/>
        <v/>
      </c>
      <c r="BO1123" s="239" t="str">
        <f t="shared" si="1681"/>
        <v/>
      </c>
      <c r="BP1123" s="239" t="str">
        <f t="shared" si="1682"/>
        <v/>
      </c>
      <c r="BQ1123" s="239" t="str">
        <f t="shared" si="1683"/>
        <v/>
      </c>
      <c r="BR1123" s="239" t="str">
        <f t="shared" si="1684"/>
        <v/>
      </c>
      <c r="BS1123" s="239" t="str">
        <f t="shared" si="1685"/>
        <v/>
      </c>
      <c r="BT1123" s="239" t="str">
        <f t="shared" si="1686"/>
        <v/>
      </c>
      <c r="BU1123" s="239" t="str">
        <f t="shared" si="1687"/>
        <v/>
      </c>
      <c r="BV1123" s="239" t="str">
        <f t="shared" si="1688"/>
        <v/>
      </c>
      <c r="BW1123" s="239" t="str">
        <f t="shared" si="1689"/>
        <v/>
      </c>
      <c r="BX1123" s="239" t="str">
        <f t="shared" si="1690"/>
        <v/>
      </c>
      <c r="BY1123" s="239" t="str">
        <f t="shared" si="1691"/>
        <v/>
      </c>
      <c r="BZ1123" s="239" t="str">
        <f t="shared" si="1692"/>
        <v/>
      </c>
      <c r="CA1123" s="239" t="str">
        <f t="shared" si="1693"/>
        <v/>
      </c>
      <c r="CB1123" s="239" t="str">
        <f t="shared" si="1694"/>
        <v/>
      </c>
      <c r="CC1123" s="239" t="str">
        <f t="shared" si="1695"/>
        <v/>
      </c>
      <c r="CD1123" s="239" t="str">
        <f t="shared" si="1696"/>
        <v/>
      </c>
      <c r="CE1123" s="239" t="str">
        <f t="shared" si="1697"/>
        <v/>
      </c>
      <c r="CF1123" s="239" t="str">
        <f t="shared" si="1698"/>
        <v/>
      </c>
      <c r="CG1123" s="239" t="str">
        <f t="shared" si="1699"/>
        <v/>
      </c>
      <c r="CH1123" s="239" t="str">
        <f t="shared" si="1700"/>
        <v/>
      </c>
      <c r="CI1123" s="239" t="str">
        <f t="shared" si="1701"/>
        <v/>
      </c>
      <c r="CJ1123" s="239" t="str">
        <f t="shared" si="1702"/>
        <v/>
      </c>
      <c r="CK1123" s="239" t="str">
        <f t="shared" si="1703"/>
        <v/>
      </c>
      <c r="CL1123" s="239" t="str">
        <f t="shared" si="1704"/>
        <v/>
      </c>
      <c r="CM1123" s="239" t="str">
        <f t="shared" si="1705"/>
        <v/>
      </c>
      <c r="CN1123" s="239" t="str">
        <f t="shared" si="1706"/>
        <v/>
      </c>
      <c r="CP1123" s="239" t="str">
        <f t="shared" si="1707"/>
        <v/>
      </c>
      <c r="CQ1123" s="239" t="str">
        <f t="shared" si="1708"/>
        <v/>
      </c>
      <c r="CR1123" s="239" t="str">
        <f t="shared" si="1709"/>
        <v/>
      </c>
      <c r="CS1123" s="239" t="str">
        <f t="shared" si="1710"/>
        <v/>
      </c>
      <c r="CT1123" s="239" t="str">
        <f t="shared" si="1711"/>
        <v/>
      </c>
      <c r="CU1123" s="239" t="str">
        <f t="shared" si="1712"/>
        <v/>
      </c>
      <c r="CV1123" s="239" t="str">
        <f t="shared" si="1713"/>
        <v/>
      </c>
      <c r="CW1123" s="239" t="str">
        <f t="shared" si="1714"/>
        <v/>
      </c>
      <c r="CX1123" s="239" t="str">
        <f t="shared" si="1715"/>
        <v/>
      </c>
      <c r="CY1123" s="239" t="str">
        <f t="shared" si="1716"/>
        <v/>
      </c>
      <c r="CZ1123" s="239" t="str">
        <f t="shared" si="1717"/>
        <v/>
      </c>
      <c r="DA1123" s="239" t="str">
        <f t="shared" si="1718"/>
        <v/>
      </c>
      <c r="DB1123" s="239" t="str">
        <f t="shared" si="1719"/>
        <v/>
      </c>
      <c r="DC1123" s="239" t="str">
        <f t="shared" si="1720"/>
        <v/>
      </c>
      <c r="DD1123" s="239" t="str">
        <f t="shared" si="1721"/>
        <v/>
      </c>
      <c r="DE1123" s="239" t="str">
        <f t="shared" si="1722"/>
        <v/>
      </c>
      <c r="DF1123" s="239" t="str">
        <f t="shared" si="1723"/>
        <v/>
      </c>
      <c r="DG1123" s="239" t="str">
        <f t="shared" si="1724"/>
        <v/>
      </c>
      <c r="DH1123" s="239" t="str">
        <f t="shared" si="1725"/>
        <v/>
      </c>
      <c r="DI1123" s="239" t="str">
        <f t="shared" si="1726"/>
        <v/>
      </c>
      <c r="DJ1123" s="239" t="str">
        <f t="shared" si="1727"/>
        <v/>
      </c>
      <c r="DK1123" s="239" t="str">
        <f t="shared" si="1728"/>
        <v/>
      </c>
      <c r="DL1123" s="239" t="str">
        <f t="shared" si="1729"/>
        <v/>
      </c>
      <c r="DM1123" s="239" t="str">
        <f t="shared" si="1730"/>
        <v/>
      </c>
      <c r="DN1123" s="239" t="str">
        <f t="shared" si="1731"/>
        <v/>
      </c>
      <c r="DO1123" s="239" t="str">
        <f t="shared" si="1732"/>
        <v/>
      </c>
      <c r="DP1123" s="239" t="str">
        <f t="shared" si="1733"/>
        <v/>
      </c>
    </row>
    <row r="1124" spans="1:120" ht="35.25" hidden="1" customHeight="1" x14ac:dyDescent="0.25">
      <c r="A1124" s="53" t="s">
        <v>4511</v>
      </c>
      <c r="B1124" s="53">
        <v>7000</v>
      </c>
      <c r="C1124" s="53" t="s">
        <v>72</v>
      </c>
      <c r="D1124" s="53" t="s">
        <v>4209</v>
      </c>
      <c r="E1124" s="87">
        <v>3</v>
      </c>
      <c r="F1124" s="53" t="s">
        <v>4373</v>
      </c>
      <c r="G1124" s="53" t="str">
        <f t="shared" si="1736"/>
        <v>7000-8</v>
      </c>
      <c r="H1124" s="53" t="s">
        <v>94</v>
      </c>
      <c r="I1124" s="53" t="s">
        <v>196</v>
      </c>
      <c r="J1124" s="53" t="s">
        <v>80</v>
      </c>
      <c r="K1124" s="53" t="s">
        <v>80</v>
      </c>
      <c r="L1124" s="53" t="s">
        <v>80</v>
      </c>
      <c r="M1124" s="53" t="s">
        <v>80</v>
      </c>
      <c r="N1124" s="53" t="s">
        <v>80</v>
      </c>
      <c r="O1124" s="53" t="s">
        <v>80</v>
      </c>
      <c r="P1124" s="53" t="s">
        <v>4374</v>
      </c>
      <c r="Q1124" s="52">
        <v>0.08</v>
      </c>
      <c r="R1124" s="119">
        <f>+Q1124*Q1122</f>
        <v>6.4000000000000003E-3</v>
      </c>
      <c r="S1124" s="53">
        <v>1</v>
      </c>
      <c r="T1124" s="53" t="s">
        <v>84</v>
      </c>
      <c r="U1124" s="53" t="s">
        <v>4375</v>
      </c>
      <c r="V1124" s="71">
        <v>45048</v>
      </c>
      <c r="W1124" s="71">
        <v>45062</v>
      </c>
      <c r="X1124" s="53" t="s">
        <v>4376</v>
      </c>
      <c r="Y1124" s="49" t="s">
        <v>167</v>
      </c>
      <c r="Z1124" s="59" t="s">
        <v>100</v>
      </c>
      <c r="AA1124" s="60">
        <v>1</v>
      </c>
      <c r="AB1124" s="62" t="s">
        <v>4377</v>
      </c>
      <c r="AC1124" s="62">
        <v>45061</v>
      </c>
      <c r="AD1124" s="60">
        <v>1</v>
      </c>
      <c r="AE1124" s="62" t="s">
        <v>4378</v>
      </c>
      <c r="AF1124" s="62">
        <v>45061</v>
      </c>
      <c r="AG1124" s="60" t="s">
        <v>79</v>
      </c>
      <c r="AH1124" s="60">
        <v>1</v>
      </c>
      <c r="AI1124" s="52">
        <f t="shared" si="1652"/>
        <v>6.4000000000000003E-3</v>
      </c>
      <c r="AJ1124" s="52">
        <f t="shared" si="1740"/>
        <v>1</v>
      </c>
      <c r="AK1124" s="52"/>
      <c r="AL1124" s="239">
        <f t="shared" si="1671"/>
        <v>1</v>
      </c>
      <c r="AM1124" s="239" t="str">
        <f t="shared" si="1672"/>
        <v/>
      </c>
      <c r="AN1124" s="239" t="str">
        <f t="shared" si="1673"/>
        <v/>
      </c>
      <c r="AO1124" s="239" t="str">
        <f t="shared" si="1674"/>
        <v/>
      </c>
      <c r="AP1124" s="239" t="str">
        <f t="shared" si="1675"/>
        <v/>
      </c>
      <c r="AQ1124" s="239" t="str">
        <f t="shared" si="1676"/>
        <v/>
      </c>
      <c r="AR1124" s="239" t="str">
        <f t="shared" si="1677"/>
        <v/>
      </c>
      <c r="AS1124" s="239" t="str">
        <f t="shared" si="1678"/>
        <v/>
      </c>
      <c r="AT1124" s="239" t="str">
        <f t="shared" si="1679"/>
        <v/>
      </c>
      <c r="AU1124" s="239" t="str">
        <f t="shared" si="1653"/>
        <v/>
      </c>
      <c r="AV1124" s="239" t="str">
        <f t="shared" si="1654"/>
        <v/>
      </c>
      <c r="AW1124" s="239" t="str">
        <f t="shared" si="1655"/>
        <v/>
      </c>
      <c r="AX1124" s="239" t="str">
        <f t="shared" si="1656"/>
        <v/>
      </c>
      <c r="AY1124" s="239" t="str">
        <f t="shared" si="1657"/>
        <v/>
      </c>
      <c r="AZ1124" s="239" t="str">
        <f t="shared" si="1658"/>
        <v/>
      </c>
      <c r="BA1124" s="239" t="str">
        <f t="shared" si="1659"/>
        <v/>
      </c>
      <c r="BB1124" s="239" t="str">
        <f t="shared" si="1660"/>
        <v/>
      </c>
      <c r="BC1124" s="239" t="str">
        <f t="shared" si="1661"/>
        <v/>
      </c>
      <c r="BD1124" s="239" t="str">
        <f t="shared" si="1662"/>
        <v/>
      </c>
      <c r="BE1124" s="239" t="str">
        <f t="shared" si="1663"/>
        <v/>
      </c>
      <c r="BF1124" s="239" t="str">
        <f t="shared" si="1664"/>
        <v/>
      </c>
      <c r="BG1124" s="239" t="str">
        <f t="shared" si="1665"/>
        <v/>
      </c>
      <c r="BH1124" s="239" t="str">
        <f t="shared" si="1666"/>
        <v/>
      </c>
      <c r="BI1124" s="239" t="str">
        <f t="shared" si="1667"/>
        <v/>
      </c>
      <c r="BJ1124" s="239" t="str">
        <f t="shared" si="1668"/>
        <v/>
      </c>
      <c r="BK1124" s="239" t="str">
        <f t="shared" si="1669"/>
        <v/>
      </c>
      <c r="BL1124" s="239" t="str">
        <f t="shared" si="1670"/>
        <v/>
      </c>
      <c r="BN1124" s="239">
        <f t="shared" si="1680"/>
        <v>1</v>
      </c>
      <c r="BO1124" s="239" t="str">
        <f t="shared" si="1681"/>
        <v/>
      </c>
      <c r="BP1124" s="239" t="str">
        <f t="shared" si="1682"/>
        <v/>
      </c>
      <c r="BQ1124" s="239" t="str">
        <f t="shared" si="1683"/>
        <v/>
      </c>
      <c r="BR1124" s="239" t="str">
        <f t="shared" si="1684"/>
        <v/>
      </c>
      <c r="BS1124" s="239" t="str">
        <f t="shared" si="1685"/>
        <v/>
      </c>
      <c r="BT1124" s="239" t="str">
        <f t="shared" si="1686"/>
        <v/>
      </c>
      <c r="BU1124" s="239" t="str">
        <f t="shared" si="1687"/>
        <v/>
      </c>
      <c r="BV1124" s="239" t="str">
        <f t="shared" si="1688"/>
        <v/>
      </c>
      <c r="BW1124" s="239" t="str">
        <f t="shared" si="1689"/>
        <v/>
      </c>
      <c r="BX1124" s="239" t="str">
        <f t="shared" si="1690"/>
        <v/>
      </c>
      <c r="BY1124" s="239" t="str">
        <f t="shared" si="1691"/>
        <v/>
      </c>
      <c r="BZ1124" s="239" t="str">
        <f t="shared" si="1692"/>
        <v/>
      </c>
      <c r="CA1124" s="239" t="str">
        <f t="shared" si="1693"/>
        <v/>
      </c>
      <c r="CB1124" s="239" t="str">
        <f t="shared" si="1694"/>
        <v/>
      </c>
      <c r="CC1124" s="239" t="str">
        <f t="shared" si="1695"/>
        <v/>
      </c>
      <c r="CD1124" s="239" t="str">
        <f t="shared" si="1696"/>
        <v/>
      </c>
      <c r="CE1124" s="239" t="str">
        <f t="shared" si="1697"/>
        <v/>
      </c>
      <c r="CF1124" s="239" t="str">
        <f t="shared" si="1698"/>
        <v/>
      </c>
      <c r="CG1124" s="239" t="str">
        <f t="shared" si="1699"/>
        <v/>
      </c>
      <c r="CH1124" s="239" t="str">
        <f t="shared" si="1700"/>
        <v/>
      </c>
      <c r="CI1124" s="239" t="str">
        <f t="shared" si="1701"/>
        <v/>
      </c>
      <c r="CJ1124" s="239" t="str">
        <f t="shared" si="1702"/>
        <v/>
      </c>
      <c r="CK1124" s="239" t="str">
        <f t="shared" si="1703"/>
        <v/>
      </c>
      <c r="CL1124" s="239" t="str">
        <f t="shared" si="1704"/>
        <v/>
      </c>
      <c r="CM1124" s="239" t="str">
        <f t="shared" si="1705"/>
        <v/>
      </c>
      <c r="CN1124" s="239" t="str">
        <f t="shared" si="1706"/>
        <v/>
      </c>
      <c r="CP1124" s="239" t="str">
        <f t="shared" si="1707"/>
        <v>2do trimestre</v>
      </c>
      <c r="CQ1124" s="239" t="str">
        <f t="shared" si="1708"/>
        <v/>
      </c>
      <c r="CR1124" s="239" t="str">
        <f t="shared" si="1709"/>
        <v/>
      </c>
      <c r="CS1124" s="239" t="str">
        <f t="shared" si="1710"/>
        <v/>
      </c>
      <c r="CT1124" s="239" t="str">
        <f t="shared" si="1711"/>
        <v/>
      </c>
      <c r="CU1124" s="239" t="str">
        <f t="shared" si="1712"/>
        <v/>
      </c>
      <c r="CV1124" s="239" t="str">
        <f t="shared" si="1713"/>
        <v/>
      </c>
      <c r="CW1124" s="239" t="str">
        <f t="shared" si="1714"/>
        <v/>
      </c>
      <c r="CX1124" s="239" t="str">
        <f t="shared" si="1715"/>
        <v/>
      </c>
      <c r="CY1124" s="239" t="str">
        <f t="shared" si="1716"/>
        <v/>
      </c>
      <c r="CZ1124" s="239" t="str">
        <f t="shared" si="1717"/>
        <v/>
      </c>
      <c r="DA1124" s="239" t="str">
        <f t="shared" si="1718"/>
        <v/>
      </c>
      <c r="DB1124" s="239" t="str">
        <f t="shared" si="1719"/>
        <v/>
      </c>
      <c r="DC1124" s="239" t="str">
        <f t="shared" si="1720"/>
        <v/>
      </c>
      <c r="DD1124" s="239" t="str">
        <f t="shared" si="1721"/>
        <v/>
      </c>
      <c r="DE1124" s="239" t="str">
        <f t="shared" si="1722"/>
        <v/>
      </c>
      <c r="DF1124" s="239" t="str">
        <f t="shared" si="1723"/>
        <v/>
      </c>
      <c r="DG1124" s="239" t="str">
        <f t="shared" si="1724"/>
        <v/>
      </c>
      <c r="DH1124" s="239" t="str">
        <f t="shared" si="1725"/>
        <v/>
      </c>
      <c r="DI1124" s="239" t="str">
        <f t="shared" si="1726"/>
        <v/>
      </c>
      <c r="DJ1124" s="239" t="str">
        <f t="shared" si="1727"/>
        <v/>
      </c>
      <c r="DK1124" s="239" t="str">
        <f t="shared" si="1728"/>
        <v/>
      </c>
      <c r="DL1124" s="239" t="str">
        <f t="shared" si="1729"/>
        <v/>
      </c>
      <c r="DM1124" s="239" t="str">
        <f t="shared" si="1730"/>
        <v/>
      </c>
      <c r="DN1124" s="239" t="str">
        <f t="shared" si="1731"/>
        <v/>
      </c>
      <c r="DO1124" s="239" t="str">
        <f t="shared" si="1732"/>
        <v/>
      </c>
      <c r="DP1124" s="239" t="str">
        <f t="shared" si="1733"/>
        <v/>
      </c>
    </row>
    <row r="1125" spans="1:120" ht="35.25" hidden="1" customHeight="1" x14ac:dyDescent="0.25">
      <c r="A1125" s="53" t="s">
        <v>4511</v>
      </c>
      <c r="B1125" s="53">
        <v>7000</v>
      </c>
      <c r="C1125" s="53" t="s">
        <v>72</v>
      </c>
      <c r="D1125" s="53" t="s">
        <v>4209</v>
      </c>
      <c r="E1125" s="87">
        <v>3</v>
      </c>
      <c r="F1125" s="53" t="s">
        <v>4379</v>
      </c>
      <c r="G1125" s="53" t="str">
        <f t="shared" si="1736"/>
        <v>7000-8</v>
      </c>
      <c r="H1125" s="53" t="s">
        <v>94</v>
      </c>
      <c r="I1125" s="53" t="s">
        <v>196</v>
      </c>
      <c r="J1125" s="53" t="s">
        <v>80</v>
      </c>
      <c r="K1125" s="53" t="s">
        <v>80</v>
      </c>
      <c r="L1125" s="53" t="s">
        <v>80</v>
      </c>
      <c r="M1125" s="53" t="s">
        <v>80</v>
      </c>
      <c r="N1125" s="53" t="s">
        <v>80</v>
      </c>
      <c r="O1125" s="53" t="s">
        <v>80</v>
      </c>
      <c r="P1125" s="53" t="s">
        <v>2494</v>
      </c>
      <c r="Q1125" s="52">
        <v>0.08</v>
      </c>
      <c r="R1125" s="119">
        <f>+Q1125*Q1122</f>
        <v>6.4000000000000003E-3</v>
      </c>
      <c r="S1125" s="53">
        <v>1</v>
      </c>
      <c r="T1125" s="53" t="s">
        <v>84</v>
      </c>
      <c r="U1125" s="53" t="s">
        <v>2495</v>
      </c>
      <c r="V1125" s="71">
        <v>45063</v>
      </c>
      <c r="W1125" s="71">
        <v>45084</v>
      </c>
      <c r="X1125" s="53" t="s">
        <v>2114</v>
      </c>
      <c r="Y1125" s="49" t="s">
        <v>167</v>
      </c>
      <c r="Z1125" s="59" t="s">
        <v>100</v>
      </c>
      <c r="AA1125" s="60">
        <v>1</v>
      </c>
      <c r="AB1125" s="62" t="s">
        <v>4380</v>
      </c>
      <c r="AC1125" s="62">
        <v>45084</v>
      </c>
      <c r="AD1125" s="60">
        <v>1</v>
      </c>
      <c r="AE1125" s="62" t="s">
        <v>4381</v>
      </c>
      <c r="AF1125" s="62">
        <v>45081</v>
      </c>
      <c r="AG1125" s="60" t="s">
        <v>79</v>
      </c>
      <c r="AH1125" s="60">
        <v>1</v>
      </c>
      <c r="AI1125" s="52">
        <f t="shared" si="1652"/>
        <v>6.4000000000000003E-3</v>
      </c>
      <c r="AJ1125" s="52">
        <f t="shared" si="1740"/>
        <v>1</v>
      </c>
      <c r="AK1125" s="52"/>
      <c r="AL1125" s="239" t="str">
        <f t="shared" si="1671"/>
        <v/>
      </c>
      <c r="AM1125" s="239" t="str">
        <f t="shared" si="1672"/>
        <v/>
      </c>
      <c r="AN1125" s="239" t="str">
        <f t="shared" si="1673"/>
        <v/>
      </c>
      <c r="AO1125" s="239" t="str">
        <f t="shared" si="1674"/>
        <v/>
      </c>
      <c r="AP1125" s="239" t="str">
        <f t="shared" si="1675"/>
        <v/>
      </c>
      <c r="AQ1125" s="239" t="str">
        <f t="shared" si="1676"/>
        <v/>
      </c>
      <c r="AR1125" s="239" t="str">
        <f t="shared" si="1677"/>
        <v/>
      </c>
      <c r="AS1125" s="239" t="str">
        <f t="shared" si="1678"/>
        <v/>
      </c>
      <c r="AT1125" s="239" t="str">
        <f t="shared" si="1679"/>
        <v/>
      </c>
      <c r="AU1125" s="239" t="str">
        <f t="shared" si="1653"/>
        <v/>
      </c>
      <c r="AV1125" s="239" t="str">
        <f t="shared" si="1654"/>
        <v/>
      </c>
      <c r="AW1125" s="239" t="str">
        <f t="shared" si="1655"/>
        <v/>
      </c>
      <c r="AX1125" s="239" t="str">
        <f t="shared" si="1656"/>
        <v/>
      </c>
      <c r="AY1125" s="239" t="str">
        <f t="shared" si="1657"/>
        <v/>
      </c>
      <c r="AZ1125" s="239" t="str">
        <f t="shared" si="1658"/>
        <v/>
      </c>
      <c r="BA1125" s="239" t="str">
        <f t="shared" si="1659"/>
        <v/>
      </c>
      <c r="BB1125" s="239" t="str">
        <f t="shared" si="1660"/>
        <v/>
      </c>
      <c r="BC1125" s="239" t="str">
        <f t="shared" si="1661"/>
        <v/>
      </c>
      <c r="BD1125" s="239" t="str">
        <f t="shared" si="1662"/>
        <v/>
      </c>
      <c r="BE1125" s="239" t="str">
        <f t="shared" si="1663"/>
        <v/>
      </c>
      <c r="BF1125" s="239" t="str">
        <f t="shared" si="1664"/>
        <v/>
      </c>
      <c r="BG1125" s="239" t="str">
        <f t="shared" si="1665"/>
        <v/>
      </c>
      <c r="BH1125" s="239" t="str">
        <f t="shared" si="1666"/>
        <v/>
      </c>
      <c r="BI1125" s="239" t="str">
        <f t="shared" si="1667"/>
        <v/>
      </c>
      <c r="BJ1125" s="239" t="str">
        <f t="shared" si="1668"/>
        <v/>
      </c>
      <c r="BK1125" s="239" t="str">
        <f t="shared" si="1669"/>
        <v/>
      </c>
      <c r="BL1125" s="239" t="str">
        <f t="shared" si="1670"/>
        <v/>
      </c>
      <c r="BN1125" s="239" t="str">
        <f t="shared" si="1680"/>
        <v/>
      </c>
      <c r="BO1125" s="239" t="str">
        <f t="shared" si="1681"/>
        <v/>
      </c>
      <c r="BP1125" s="239" t="str">
        <f t="shared" si="1682"/>
        <v/>
      </c>
      <c r="BQ1125" s="239" t="str">
        <f t="shared" si="1683"/>
        <v/>
      </c>
      <c r="BR1125" s="239" t="str">
        <f t="shared" si="1684"/>
        <v/>
      </c>
      <c r="BS1125" s="239" t="str">
        <f t="shared" si="1685"/>
        <v/>
      </c>
      <c r="BT1125" s="239" t="str">
        <f t="shared" si="1686"/>
        <v/>
      </c>
      <c r="BU1125" s="239" t="str">
        <f t="shared" si="1687"/>
        <v/>
      </c>
      <c r="BV1125" s="239" t="str">
        <f t="shared" si="1688"/>
        <v/>
      </c>
      <c r="BW1125" s="239" t="str">
        <f t="shared" si="1689"/>
        <v/>
      </c>
      <c r="BX1125" s="239" t="str">
        <f t="shared" si="1690"/>
        <v/>
      </c>
      <c r="BY1125" s="239" t="str">
        <f t="shared" si="1691"/>
        <v/>
      </c>
      <c r="BZ1125" s="239" t="str">
        <f t="shared" si="1692"/>
        <v/>
      </c>
      <c r="CA1125" s="239" t="str">
        <f t="shared" si="1693"/>
        <v/>
      </c>
      <c r="CB1125" s="239" t="str">
        <f t="shared" si="1694"/>
        <v/>
      </c>
      <c r="CC1125" s="239" t="str">
        <f t="shared" si="1695"/>
        <v/>
      </c>
      <c r="CD1125" s="239" t="str">
        <f t="shared" si="1696"/>
        <v/>
      </c>
      <c r="CE1125" s="239" t="str">
        <f t="shared" si="1697"/>
        <v/>
      </c>
      <c r="CF1125" s="239" t="str">
        <f t="shared" si="1698"/>
        <v/>
      </c>
      <c r="CG1125" s="239" t="str">
        <f t="shared" si="1699"/>
        <v/>
      </c>
      <c r="CH1125" s="239" t="str">
        <f t="shared" si="1700"/>
        <v/>
      </c>
      <c r="CI1125" s="239" t="str">
        <f t="shared" si="1701"/>
        <v/>
      </c>
      <c r="CJ1125" s="239" t="str">
        <f t="shared" si="1702"/>
        <v/>
      </c>
      <c r="CK1125" s="239" t="str">
        <f t="shared" si="1703"/>
        <v/>
      </c>
      <c r="CL1125" s="239" t="str">
        <f t="shared" si="1704"/>
        <v/>
      </c>
      <c r="CM1125" s="239" t="str">
        <f t="shared" si="1705"/>
        <v/>
      </c>
      <c r="CN1125" s="239" t="str">
        <f t="shared" si="1706"/>
        <v/>
      </c>
      <c r="CP1125" s="239" t="str">
        <f t="shared" si="1707"/>
        <v/>
      </c>
      <c r="CQ1125" s="239" t="str">
        <f t="shared" si="1708"/>
        <v/>
      </c>
      <c r="CR1125" s="239" t="str">
        <f t="shared" si="1709"/>
        <v/>
      </c>
      <c r="CS1125" s="239" t="str">
        <f t="shared" si="1710"/>
        <v/>
      </c>
      <c r="CT1125" s="239" t="str">
        <f t="shared" si="1711"/>
        <v/>
      </c>
      <c r="CU1125" s="239" t="str">
        <f t="shared" si="1712"/>
        <v/>
      </c>
      <c r="CV1125" s="239" t="str">
        <f t="shared" si="1713"/>
        <v/>
      </c>
      <c r="CW1125" s="239" t="str">
        <f t="shared" si="1714"/>
        <v/>
      </c>
      <c r="CX1125" s="239" t="str">
        <f t="shared" si="1715"/>
        <v/>
      </c>
      <c r="CY1125" s="239" t="str">
        <f t="shared" si="1716"/>
        <v/>
      </c>
      <c r="CZ1125" s="239" t="str">
        <f t="shared" si="1717"/>
        <v/>
      </c>
      <c r="DA1125" s="239" t="str">
        <f t="shared" si="1718"/>
        <v/>
      </c>
      <c r="DB1125" s="239" t="str">
        <f t="shared" si="1719"/>
        <v/>
      </c>
      <c r="DC1125" s="239" t="str">
        <f t="shared" si="1720"/>
        <v/>
      </c>
      <c r="DD1125" s="239" t="str">
        <f t="shared" si="1721"/>
        <v/>
      </c>
      <c r="DE1125" s="239" t="str">
        <f t="shared" si="1722"/>
        <v/>
      </c>
      <c r="DF1125" s="239" t="str">
        <f t="shared" si="1723"/>
        <v/>
      </c>
      <c r="DG1125" s="239" t="str">
        <f t="shared" si="1724"/>
        <v/>
      </c>
      <c r="DH1125" s="239" t="str">
        <f t="shared" si="1725"/>
        <v/>
      </c>
      <c r="DI1125" s="239" t="str">
        <f t="shared" si="1726"/>
        <v/>
      </c>
      <c r="DJ1125" s="239" t="str">
        <f t="shared" si="1727"/>
        <v/>
      </c>
      <c r="DK1125" s="239" t="str">
        <f t="shared" si="1728"/>
        <v/>
      </c>
      <c r="DL1125" s="239" t="str">
        <f t="shared" si="1729"/>
        <v/>
      </c>
      <c r="DM1125" s="239" t="str">
        <f t="shared" si="1730"/>
        <v/>
      </c>
      <c r="DN1125" s="239" t="str">
        <f t="shared" si="1731"/>
        <v/>
      </c>
      <c r="DO1125" s="239" t="str">
        <f t="shared" si="1732"/>
        <v/>
      </c>
      <c r="DP1125" s="239" t="str">
        <f t="shared" si="1733"/>
        <v/>
      </c>
    </row>
    <row r="1126" spans="1:120" ht="35.25" hidden="1" customHeight="1" x14ac:dyDescent="0.25">
      <c r="A1126" s="53" t="s">
        <v>4511</v>
      </c>
      <c r="B1126" s="53">
        <v>7000</v>
      </c>
      <c r="C1126" s="53" t="s">
        <v>72</v>
      </c>
      <c r="D1126" s="53" t="s">
        <v>4209</v>
      </c>
      <c r="E1126" s="87">
        <v>3</v>
      </c>
      <c r="F1126" s="53" t="s">
        <v>4382</v>
      </c>
      <c r="G1126" s="53" t="str">
        <f t="shared" si="1736"/>
        <v>7000-8</v>
      </c>
      <c r="H1126" s="53" t="s">
        <v>94</v>
      </c>
      <c r="I1126" s="53" t="s">
        <v>196</v>
      </c>
      <c r="J1126" s="53" t="s">
        <v>80</v>
      </c>
      <c r="K1126" s="53" t="s">
        <v>80</v>
      </c>
      <c r="L1126" s="53" t="s">
        <v>80</v>
      </c>
      <c r="M1126" s="53" t="s">
        <v>80</v>
      </c>
      <c r="N1126" s="53" t="s">
        <v>80</v>
      </c>
      <c r="O1126" s="53" t="s">
        <v>80</v>
      </c>
      <c r="P1126" s="53" t="s">
        <v>2498</v>
      </c>
      <c r="Q1126" s="52">
        <v>0.16</v>
      </c>
      <c r="R1126" s="119">
        <f>+Q1126*Q1122</f>
        <v>1.2800000000000001E-2</v>
      </c>
      <c r="S1126" s="53">
        <v>1</v>
      </c>
      <c r="T1126" s="53" t="s">
        <v>84</v>
      </c>
      <c r="U1126" s="53" t="s">
        <v>2499</v>
      </c>
      <c r="V1126" s="71">
        <v>45084</v>
      </c>
      <c r="W1126" s="71">
        <v>45091</v>
      </c>
      <c r="X1126" s="53" t="s">
        <v>2114</v>
      </c>
      <c r="Y1126" s="49" t="s">
        <v>167</v>
      </c>
      <c r="Z1126" s="59" t="s">
        <v>100</v>
      </c>
      <c r="AA1126" s="60">
        <v>1</v>
      </c>
      <c r="AB1126" s="62" t="s">
        <v>4383</v>
      </c>
      <c r="AC1126" s="62">
        <v>45091</v>
      </c>
      <c r="AD1126" s="60">
        <v>1</v>
      </c>
      <c r="AE1126" s="62" t="s">
        <v>4384</v>
      </c>
      <c r="AF1126" s="62">
        <v>45091</v>
      </c>
      <c r="AG1126" s="60" t="s">
        <v>79</v>
      </c>
      <c r="AH1126" s="60">
        <v>1</v>
      </c>
      <c r="AI1126" s="52">
        <f t="shared" si="1652"/>
        <v>1.2800000000000001E-2</v>
      </c>
      <c r="AJ1126" s="52">
        <f t="shared" si="1740"/>
        <v>1</v>
      </c>
      <c r="AK1126" s="52"/>
      <c r="AL1126" s="239" t="str">
        <f t="shared" si="1671"/>
        <v/>
      </c>
      <c r="AM1126" s="239" t="str">
        <f t="shared" si="1672"/>
        <v/>
      </c>
      <c r="AN1126" s="239" t="str">
        <f t="shared" si="1673"/>
        <v/>
      </c>
      <c r="AO1126" s="239" t="str">
        <f t="shared" si="1674"/>
        <v/>
      </c>
      <c r="AP1126" s="239" t="str">
        <f t="shared" si="1675"/>
        <v/>
      </c>
      <c r="AQ1126" s="239" t="str">
        <f t="shared" si="1676"/>
        <v/>
      </c>
      <c r="AR1126" s="239" t="str">
        <f t="shared" si="1677"/>
        <v/>
      </c>
      <c r="AS1126" s="239" t="str">
        <f t="shared" si="1678"/>
        <v/>
      </c>
      <c r="AT1126" s="239" t="str">
        <f t="shared" si="1679"/>
        <v/>
      </c>
      <c r="AU1126" s="239" t="str">
        <f t="shared" si="1653"/>
        <v/>
      </c>
      <c r="AV1126" s="239" t="str">
        <f t="shared" si="1654"/>
        <v/>
      </c>
      <c r="AW1126" s="239" t="str">
        <f t="shared" si="1655"/>
        <v/>
      </c>
      <c r="AX1126" s="239" t="str">
        <f t="shared" si="1656"/>
        <v/>
      </c>
      <c r="AY1126" s="239" t="str">
        <f t="shared" si="1657"/>
        <v/>
      </c>
      <c r="AZ1126" s="239" t="str">
        <f t="shared" si="1658"/>
        <v/>
      </c>
      <c r="BA1126" s="239" t="str">
        <f t="shared" si="1659"/>
        <v/>
      </c>
      <c r="BB1126" s="239" t="str">
        <f t="shared" si="1660"/>
        <v/>
      </c>
      <c r="BC1126" s="239" t="str">
        <f t="shared" si="1661"/>
        <v/>
      </c>
      <c r="BD1126" s="239" t="str">
        <f t="shared" si="1662"/>
        <v/>
      </c>
      <c r="BE1126" s="239" t="str">
        <f t="shared" si="1663"/>
        <v/>
      </c>
      <c r="BF1126" s="239" t="str">
        <f t="shared" si="1664"/>
        <v/>
      </c>
      <c r="BG1126" s="239" t="str">
        <f t="shared" si="1665"/>
        <v/>
      </c>
      <c r="BH1126" s="239" t="str">
        <f t="shared" si="1666"/>
        <v/>
      </c>
      <c r="BI1126" s="239" t="str">
        <f t="shared" si="1667"/>
        <v/>
      </c>
      <c r="BJ1126" s="239" t="str">
        <f t="shared" si="1668"/>
        <v/>
      </c>
      <c r="BK1126" s="239" t="str">
        <f t="shared" si="1669"/>
        <v/>
      </c>
      <c r="BL1126" s="239" t="str">
        <f t="shared" si="1670"/>
        <v/>
      </c>
      <c r="BN1126" s="239" t="str">
        <f t="shared" si="1680"/>
        <v/>
      </c>
      <c r="BO1126" s="239" t="str">
        <f t="shared" si="1681"/>
        <v/>
      </c>
      <c r="BP1126" s="239" t="str">
        <f t="shared" si="1682"/>
        <v/>
      </c>
      <c r="BQ1126" s="239" t="str">
        <f t="shared" si="1683"/>
        <v/>
      </c>
      <c r="BR1126" s="239" t="str">
        <f t="shared" si="1684"/>
        <v/>
      </c>
      <c r="BS1126" s="239" t="str">
        <f t="shared" si="1685"/>
        <v/>
      </c>
      <c r="BT1126" s="239" t="str">
        <f t="shared" si="1686"/>
        <v/>
      </c>
      <c r="BU1126" s="239" t="str">
        <f t="shared" si="1687"/>
        <v/>
      </c>
      <c r="BV1126" s="239" t="str">
        <f t="shared" si="1688"/>
        <v/>
      </c>
      <c r="BW1126" s="239" t="str">
        <f t="shared" si="1689"/>
        <v/>
      </c>
      <c r="BX1126" s="239" t="str">
        <f t="shared" si="1690"/>
        <v/>
      </c>
      <c r="BY1126" s="239" t="str">
        <f t="shared" si="1691"/>
        <v/>
      </c>
      <c r="BZ1126" s="239" t="str">
        <f t="shared" si="1692"/>
        <v/>
      </c>
      <c r="CA1126" s="239" t="str">
        <f t="shared" si="1693"/>
        <v/>
      </c>
      <c r="CB1126" s="239" t="str">
        <f t="shared" si="1694"/>
        <v/>
      </c>
      <c r="CC1126" s="239" t="str">
        <f t="shared" si="1695"/>
        <v/>
      </c>
      <c r="CD1126" s="239" t="str">
        <f t="shared" si="1696"/>
        <v/>
      </c>
      <c r="CE1126" s="239" t="str">
        <f t="shared" si="1697"/>
        <v/>
      </c>
      <c r="CF1126" s="239" t="str">
        <f t="shared" si="1698"/>
        <v/>
      </c>
      <c r="CG1126" s="239" t="str">
        <f t="shared" si="1699"/>
        <v/>
      </c>
      <c r="CH1126" s="239" t="str">
        <f t="shared" si="1700"/>
        <v/>
      </c>
      <c r="CI1126" s="239" t="str">
        <f t="shared" si="1701"/>
        <v/>
      </c>
      <c r="CJ1126" s="239" t="str">
        <f t="shared" si="1702"/>
        <v/>
      </c>
      <c r="CK1126" s="239" t="str">
        <f t="shared" si="1703"/>
        <v/>
      </c>
      <c r="CL1126" s="239" t="str">
        <f t="shared" si="1704"/>
        <v/>
      </c>
      <c r="CM1126" s="239" t="str">
        <f t="shared" si="1705"/>
        <v/>
      </c>
      <c r="CN1126" s="239" t="str">
        <f t="shared" si="1706"/>
        <v/>
      </c>
      <c r="CP1126" s="239" t="str">
        <f t="shared" si="1707"/>
        <v/>
      </c>
      <c r="CQ1126" s="239" t="str">
        <f t="shared" si="1708"/>
        <v/>
      </c>
      <c r="CR1126" s="239" t="str">
        <f t="shared" si="1709"/>
        <v/>
      </c>
      <c r="CS1126" s="239" t="str">
        <f t="shared" si="1710"/>
        <v/>
      </c>
      <c r="CT1126" s="239" t="str">
        <f t="shared" si="1711"/>
        <v/>
      </c>
      <c r="CU1126" s="239" t="str">
        <f t="shared" si="1712"/>
        <v/>
      </c>
      <c r="CV1126" s="239" t="str">
        <f t="shared" si="1713"/>
        <v/>
      </c>
      <c r="CW1126" s="239" t="str">
        <f t="shared" si="1714"/>
        <v/>
      </c>
      <c r="CX1126" s="239" t="str">
        <f t="shared" si="1715"/>
        <v/>
      </c>
      <c r="CY1126" s="239" t="str">
        <f t="shared" si="1716"/>
        <v/>
      </c>
      <c r="CZ1126" s="239" t="str">
        <f t="shared" si="1717"/>
        <v/>
      </c>
      <c r="DA1126" s="239" t="str">
        <f t="shared" si="1718"/>
        <v/>
      </c>
      <c r="DB1126" s="239" t="str">
        <f t="shared" si="1719"/>
        <v/>
      </c>
      <c r="DC1126" s="239" t="str">
        <f t="shared" si="1720"/>
        <v/>
      </c>
      <c r="DD1126" s="239" t="str">
        <f t="shared" si="1721"/>
        <v/>
      </c>
      <c r="DE1126" s="239" t="str">
        <f t="shared" si="1722"/>
        <v/>
      </c>
      <c r="DF1126" s="239" t="str">
        <f t="shared" si="1723"/>
        <v/>
      </c>
      <c r="DG1126" s="239" t="str">
        <f t="shared" si="1724"/>
        <v/>
      </c>
      <c r="DH1126" s="239" t="str">
        <f t="shared" si="1725"/>
        <v/>
      </c>
      <c r="DI1126" s="239" t="str">
        <f t="shared" si="1726"/>
        <v/>
      </c>
      <c r="DJ1126" s="239" t="str">
        <f t="shared" si="1727"/>
        <v/>
      </c>
      <c r="DK1126" s="239" t="str">
        <f t="shared" si="1728"/>
        <v/>
      </c>
      <c r="DL1126" s="239" t="str">
        <f t="shared" si="1729"/>
        <v/>
      </c>
      <c r="DM1126" s="239" t="str">
        <f t="shared" si="1730"/>
        <v/>
      </c>
      <c r="DN1126" s="239" t="str">
        <f t="shared" si="1731"/>
        <v/>
      </c>
      <c r="DO1126" s="239" t="str">
        <f t="shared" si="1732"/>
        <v/>
      </c>
      <c r="DP1126" s="239" t="str">
        <f t="shared" si="1733"/>
        <v/>
      </c>
    </row>
    <row r="1127" spans="1:120" ht="35.25" hidden="1" customHeight="1" x14ac:dyDescent="0.25">
      <c r="A1127" s="53" t="s">
        <v>4511</v>
      </c>
      <c r="B1127" s="53">
        <v>7000</v>
      </c>
      <c r="C1127" s="53" t="s">
        <v>72</v>
      </c>
      <c r="D1127" s="53" t="s">
        <v>4209</v>
      </c>
      <c r="E1127" s="87">
        <v>3</v>
      </c>
      <c r="F1127" s="53" t="s">
        <v>4385</v>
      </c>
      <c r="G1127" s="53" t="str">
        <f t="shared" si="1736"/>
        <v>7000-8</v>
      </c>
      <c r="H1127" s="53" t="s">
        <v>102</v>
      </c>
      <c r="I1127" s="53" t="s">
        <v>196</v>
      </c>
      <c r="J1127" s="53" t="s">
        <v>80</v>
      </c>
      <c r="K1127" s="53" t="s">
        <v>80</v>
      </c>
      <c r="L1127" s="53" t="s">
        <v>80</v>
      </c>
      <c r="M1127" s="53" t="s">
        <v>80</v>
      </c>
      <c r="N1127" s="53" t="s">
        <v>80</v>
      </c>
      <c r="O1127" s="53" t="s">
        <v>80</v>
      </c>
      <c r="P1127" s="53" t="s">
        <v>2502</v>
      </c>
      <c r="Q1127" s="52">
        <v>0</v>
      </c>
      <c r="R1127" s="119">
        <f>+Q1127*Q1122</f>
        <v>0</v>
      </c>
      <c r="S1127" s="53">
        <v>1</v>
      </c>
      <c r="T1127" s="53" t="s">
        <v>84</v>
      </c>
      <c r="U1127" s="53" t="s">
        <v>4386</v>
      </c>
      <c r="V1127" s="71">
        <v>45091</v>
      </c>
      <c r="W1127" s="71">
        <v>45147</v>
      </c>
      <c r="X1127" s="53" t="s">
        <v>390</v>
      </c>
      <c r="Y1127" s="49" t="s">
        <v>202</v>
      </c>
      <c r="Z1127" s="59" t="s">
        <v>100</v>
      </c>
      <c r="AA1127" s="60">
        <v>1</v>
      </c>
      <c r="AB1127" s="60" t="s">
        <v>4387</v>
      </c>
      <c r="AC1127" s="69">
        <v>45128</v>
      </c>
      <c r="AD1127" s="60">
        <v>1</v>
      </c>
      <c r="AE1127" s="60" t="s">
        <v>4388</v>
      </c>
      <c r="AF1127" s="69">
        <v>45128</v>
      </c>
      <c r="AG1127" s="60" t="s">
        <v>79</v>
      </c>
      <c r="AH1127" s="60">
        <v>1</v>
      </c>
      <c r="AI1127" s="52">
        <f t="shared" si="1652"/>
        <v>0</v>
      </c>
      <c r="AJ1127" s="52"/>
      <c r="AK1127" s="52"/>
      <c r="AL1127" s="239" t="str">
        <f t="shared" si="1671"/>
        <v/>
      </c>
      <c r="AM1127" s="239" t="str">
        <f t="shared" si="1672"/>
        <v/>
      </c>
      <c r="AN1127" s="239" t="str">
        <f t="shared" si="1673"/>
        <v/>
      </c>
      <c r="AO1127" s="239" t="str">
        <f t="shared" si="1674"/>
        <v/>
      </c>
      <c r="AP1127" s="239" t="str">
        <f t="shared" si="1675"/>
        <v/>
      </c>
      <c r="AQ1127" s="239" t="str">
        <f t="shared" si="1676"/>
        <v/>
      </c>
      <c r="AR1127" s="239" t="str">
        <f t="shared" si="1677"/>
        <v/>
      </c>
      <c r="AS1127" s="239" t="str">
        <f t="shared" si="1678"/>
        <v/>
      </c>
      <c r="AT1127" s="239" t="str">
        <f t="shared" si="1679"/>
        <v/>
      </c>
      <c r="AU1127" s="239" t="str">
        <f t="shared" si="1653"/>
        <v/>
      </c>
      <c r="AV1127" s="239">
        <f t="shared" si="1654"/>
        <v>1</v>
      </c>
      <c r="AW1127" s="239" t="str">
        <f t="shared" si="1655"/>
        <v/>
      </c>
      <c r="AX1127" s="239" t="str">
        <f t="shared" si="1656"/>
        <v/>
      </c>
      <c r="AY1127" s="239" t="str">
        <f t="shared" si="1657"/>
        <v/>
      </c>
      <c r="AZ1127" s="239" t="str">
        <f t="shared" si="1658"/>
        <v/>
      </c>
      <c r="BA1127" s="239" t="str">
        <f t="shared" si="1659"/>
        <v/>
      </c>
      <c r="BB1127" s="239" t="str">
        <f t="shared" si="1660"/>
        <v/>
      </c>
      <c r="BC1127" s="239" t="str">
        <f t="shared" si="1661"/>
        <v/>
      </c>
      <c r="BD1127" s="239" t="str">
        <f t="shared" si="1662"/>
        <v/>
      </c>
      <c r="BE1127" s="239" t="str">
        <f t="shared" si="1663"/>
        <v/>
      </c>
      <c r="BF1127" s="239" t="str">
        <f t="shared" si="1664"/>
        <v/>
      </c>
      <c r="BG1127" s="239" t="str">
        <f t="shared" si="1665"/>
        <v/>
      </c>
      <c r="BH1127" s="239" t="str">
        <f t="shared" si="1666"/>
        <v/>
      </c>
      <c r="BI1127" s="239" t="str">
        <f t="shared" si="1667"/>
        <v/>
      </c>
      <c r="BJ1127" s="239" t="str">
        <f t="shared" si="1668"/>
        <v/>
      </c>
      <c r="BK1127" s="239" t="str">
        <f t="shared" si="1669"/>
        <v/>
      </c>
      <c r="BL1127" s="239" t="str">
        <f t="shared" si="1670"/>
        <v/>
      </c>
      <c r="BN1127" s="239" t="str">
        <f t="shared" si="1680"/>
        <v/>
      </c>
      <c r="BO1127" s="239" t="str">
        <f t="shared" si="1681"/>
        <v/>
      </c>
      <c r="BP1127" s="239" t="str">
        <f t="shared" si="1682"/>
        <v/>
      </c>
      <c r="BQ1127" s="239" t="str">
        <f t="shared" si="1683"/>
        <v/>
      </c>
      <c r="BR1127" s="239" t="str">
        <f t="shared" si="1684"/>
        <v/>
      </c>
      <c r="BS1127" s="239" t="str">
        <f t="shared" si="1685"/>
        <v/>
      </c>
      <c r="BT1127" s="239" t="str">
        <f t="shared" si="1686"/>
        <v/>
      </c>
      <c r="BU1127" s="239" t="str">
        <f t="shared" si="1687"/>
        <v/>
      </c>
      <c r="BV1127" s="239" t="str">
        <f t="shared" si="1688"/>
        <v/>
      </c>
      <c r="BW1127" s="239" t="str">
        <f t="shared" si="1689"/>
        <v/>
      </c>
      <c r="BX1127" s="239">
        <f t="shared" si="1690"/>
        <v>1</v>
      </c>
      <c r="BY1127" s="239" t="str">
        <f t="shared" si="1691"/>
        <v/>
      </c>
      <c r="BZ1127" s="239" t="str">
        <f t="shared" si="1692"/>
        <v/>
      </c>
      <c r="CA1127" s="239" t="str">
        <f t="shared" si="1693"/>
        <v/>
      </c>
      <c r="CB1127" s="239" t="str">
        <f t="shared" si="1694"/>
        <v/>
      </c>
      <c r="CC1127" s="239" t="str">
        <f t="shared" si="1695"/>
        <v/>
      </c>
      <c r="CD1127" s="239" t="str">
        <f t="shared" si="1696"/>
        <v/>
      </c>
      <c r="CE1127" s="239" t="str">
        <f t="shared" si="1697"/>
        <v/>
      </c>
      <c r="CF1127" s="239" t="str">
        <f t="shared" si="1698"/>
        <v/>
      </c>
      <c r="CG1127" s="239" t="str">
        <f t="shared" si="1699"/>
        <v/>
      </c>
      <c r="CH1127" s="239" t="str">
        <f t="shared" si="1700"/>
        <v/>
      </c>
      <c r="CI1127" s="239" t="str">
        <f t="shared" si="1701"/>
        <v/>
      </c>
      <c r="CJ1127" s="239" t="str">
        <f t="shared" si="1702"/>
        <v/>
      </c>
      <c r="CK1127" s="239" t="str">
        <f t="shared" si="1703"/>
        <v/>
      </c>
      <c r="CL1127" s="239" t="str">
        <f t="shared" si="1704"/>
        <v/>
      </c>
      <c r="CM1127" s="239" t="str">
        <f t="shared" si="1705"/>
        <v/>
      </c>
      <c r="CN1127" s="239" t="str">
        <f t="shared" si="1706"/>
        <v/>
      </c>
      <c r="CP1127" s="239" t="str">
        <f t="shared" si="1707"/>
        <v/>
      </c>
      <c r="CQ1127" s="239" t="str">
        <f t="shared" si="1708"/>
        <v/>
      </c>
      <c r="CR1127" s="239" t="str">
        <f t="shared" si="1709"/>
        <v/>
      </c>
      <c r="CS1127" s="239" t="str">
        <f t="shared" si="1710"/>
        <v/>
      </c>
      <c r="CT1127" s="239" t="str">
        <f t="shared" si="1711"/>
        <v/>
      </c>
      <c r="CU1127" s="239" t="str">
        <f t="shared" si="1712"/>
        <v/>
      </c>
      <c r="CV1127" s="239" t="str">
        <f t="shared" si="1713"/>
        <v/>
      </c>
      <c r="CW1127" s="239" t="str">
        <f t="shared" si="1714"/>
        <v/>
      </c>
      <c r="CX1127" s="239" t="str">
        <f t="shared" si="1715"/>
        <v/>
      </c>
      <c r="CY1127" s="239" t="str">
        <f t="shared" si="1716"/>
        <v/>
      </c>
      <c r="CZ1127" s="239" t="str">
        <f t="shared" si="1717"/>
        <v>3er Trimestre</v>
      </c>
      <c r="DA1127" s="239" t="str">
        <f t="shared" si="1718"/>
        <v/>
      </c>
      <c r="DB1127" s="239" t="str">
        <f t="shared" si="1719"/>
        <v/>
      </c>
      <c r="DC1127" s="239" t="str">
        <f t="shared" si="1720"/>
        <v/>
      </c>
      <c r="DD1127" s="239" t="str">
        <f t="shared" si="1721"/>
        <v/>
      </c>
      <c r="DE1127" s="239" t="str">
        <f t="shared" si="1722"/>
        <v/>
      </c>
      <c r="DF1127" s="239" t="str">
        <f t="shared" si="1723"/>
        <v/>
      </c>
      <c r="DG1127" s="239" t="str">
        <f t="shared" si="1724"/>
        <v/>
      </c>
      <c r="DH1127" s="239" t="str">
        <f t="shared" si="1725"/>
        <v/>
      </c>
      <c r="DI1127" s="239" t="str">
        <f t="shared" si="1726"/>
        <v/>
      </c>
      <c r="DJ1127" s="239" t="str">
        <f t="shared" si="1727"/>
        <v/>
      </c>
      <c r="DK1127" s="239" t="str">
        <f t="shared" si="1728"/>
        <v/>
      </c>
      <c r="DL1127" s="239" t="str">
        <f t="shared" si="1729"/>
        <v/>
      </c>
      <c r="DM1127" s="239" t="str">
        <f t="shared" si="1730"/>
        <v/>
      </c>
      <c r="DN1127" s="239" t="str">
        <f t="shared" si="1731"/>
        <v/>
      </c>
      <c r="DO1127" s="239" t="str">
        <f t="shared" si="1732"/>
        <v/>
      </c>
      <c r="DP1127" s="239" t="str">
        <f t="shared" si="1733"/>
        <v/>
      </c>
    </row>
    <row r="1128" spans="1:120" ht="35.25" hidden="1" customHeight="1" x14ac:dyDescent="0.25">
      <c r="A1128" s="53" t="s">
        <v>4511</v>
      </c>
      <c r="B1128" s="53">
        <v>7000</v>
      </c>
      <c r="C1128" s="53" t="s">
        <v>72</v>
      </c>
      <c r="D1128" s="53" t="s">
        <v>4209</v>
      </c>
      <c r="E1128" s="87">
        <v>3</v>
      </c>
      <c r="F1128" s="53" t="s">
        <v>4389</v>
      </c>
      <c r="G1128" s="53" t="str">
        <f t="shared" si="1736"/>
        <v>7000-8</v>
      </c>
      <c r="H1128" s="53" t="s">
        <v>94</v>
      </c>
      <c r="I1128" s="53" t="s">
        <v>196</v>
      </c>
      <c r="J1128" s="53" t="s">
        <v>80</v>
      </c>
      <c r="K1128" s="53" t="s">
        <v>80</v>
      </c>
      <c r="L1128" s="53" t="s">
        <v>80</v>
      </c>
      <c r="M1128" s="53" t="s">
        <v>80</v>
      </c>
      <c r="N1128" s="53" t="s">
        <v>80</v>
      </c>
      <c r="O1128" s="53" t="s">
        <v>80</v>
      </c>
      <c r="P1128" s="53" t="s">
        <v>4390</v>
      </c>
      <c r="Q1128" s="52">
        <v>0.16</v>
      </c>
      <c r="R1128" s="119">
        <f>+Q1128*Q1122</f>
        <v>1.2800000000000001E-2</v>
      </c>
      <c r="S1128" s="53">
        <v>1</v>
      </c>
      <c r="T1128" s="53" t="s">
        <v>84</v>
      </c>
      <c r="U1128" s="53" t="s">
        <v>4391</v>
      </c>
      <c r="V1128" s="71">
        <v>45148</v>
      </c>
      <c r="W1128" s="71">
        <v>45155</v>
      </c>
      <c r="X1128" s="53" t="s">
        <v>2114</v>
      </c>
      <c r="Y1128" s="49" t="s">
        <v>202</v>
      </c>
      <c r="Z1128" s="59" t="s">
        <v>100</v>
      </c>
      <c r="AA1128" s="60">
        <v>1</v>
      </c>
      <c r="AB1128" s="60" t="s">
        <v>4392</v>
      </c>
      <c r="AC1128" s="69">
        <v>45138</v>
      </c>
      <c r="AD1128" s="60">
        <v>1</v>
      </c>
      <c r="AE1128" s="60" t="s">
        <v>4393</v>
      </c>
      <c r="AF1128" s="69">
        <v>45138</v>
      </c>
      <c r="AG1128" s="60" t="s">
        <v>79</v>
      </c>
      <c r="AH1128" s="60">
        <v>1</v>
      </c>
      <c r="AI1128" s="52">
        <f t="shared" si="1652"/>
        <v>1.2800000000000001E-2</v>
      </c>
      <c r="AJ1128" s="52">
        <f t="shared" ref="AJ1128:AJ1130" si="1741">+AI1128/R1128</f>
        <v>1</v>
      </c>
      <c r="AK1128" s="52"/>
      <c r="AL1128" s="239" t="str">
        <f t="shared" si="1671"/>
        <v/>
      </c>
      <c r="AM1128" s="239" t="str">
        <f t="shared" si="1672"/>
        <v/>
      </c>
      <c r="AN1128" s="239" t="str">
        <f t="shared" si="1673"/>
        <v/>
      </c>
      <c r="AO1128" s="239" t="str">
        <f t="shared" si="1674"/>
        <v/>
      </c>
      <c r="AP1128" s="239" t="str">
        <f t="shared" si="1675"/>
        <v/>
      </c>
      <c r="AQ1128" s="239" t="str">
        <f t="shared" si="1676"/>
        <v/>
      </c>
      <c r="AR1128" s="239" t="str">
        <f t="shared" si="1677"/>
        <v/>
      </c>
      <c r="AS1128" s="239" t="str">
        <f t="shared" si="1678"/>
        <v/>
      </c>
      <c r="AT1128" s="239" t="str">
        <f t="shared" si="1679"/>
        <v/>
      </c>
      <c r="AU1128" s="239" t="str">
        <f t="shared" si="1653"/>
        <v/>
      </c>
      <c r="AV1128" s="239" t="str">
        <f t="shared" si="1654"/>
        <v/>
      </c>
      <c r="AW1128" s="239" t="str">
        <f t="shared" si="1655"/>
        <v/>
      </c>
      <c r="AX1128" s="239" t="str">
        <f t="shared" si="1656"/>
        <v/>
      </c>
      <c r="AY1128" s="239" t="str">
        <f t="shared" si="1657"/>
        <v/>
      </c>
      <c r="AZ1128" s="239" t="str">
        <f t="shared" si="1658"/>
        <v/>
      </c>
      <c r="BA1128" s="239" t="str">
        <f t="shared" si="1659"/>
        <v/>
      </c>
      <c r="BB1128" s="239" t="str">
        <f t="shared" si="1660"/>
        <v/>
      </c>
      <c r="BC1128" s="239" t="str">
        <f t="shared" si="1661"/>
        <v/>
      </c>
      <c r="BD1128" s="239" t="str">
        <f t="shared" si="1662"/>
        <v/>
      </c>
      <c r="BE1128" s="239" t="str">
        <f t="shared" si="1663"/>
        <v/>
      </c>
      <c r="BF1128" s="239" t="str">
        <f t="shared" si="1664"/>
        <v/>
      </c>
      <c r="BG1128" s="239" t="str">
        <f t="shared" si="1665"/>
        <v/>
      </c>
      <c r="BH1128" s="239" t="str">
        <f t="shared" si="1666"/>
        <v/>
      </c>
      <c r="BI1128" s="239" t="str">
        <f t="shared" si="1667"/>
        <v/>
      </c>
      <c r="BJ1128" s="239" t="str">
        <f t="shared" si="1668"/>
        <v/>
      </c>
      <c r="BK1128" s="239" t="str">
        <f t="shared" si="1669"/>
        <v/>
      </c>
      <c r="BL1128" s="239" t="str">
        <f t="shared" si="1670"/>
        <v/>
      </c>
      <c r="BN1128" s="239" t="str">
        <f t="shared" si="1680"/>
        <v/>
      </c>
      <c r="BO1128" s="239" t="str">
        <f t="shared" si="1681"/>
        <v/>
      </c>
      <c r="BP1128" s="239" t="str">
        <f t="shared" si="1682"/>
        <v/>
      </c>
      <c r="BQ1128" s="239" t="str">
        <f t="shared" si="1683"/>
        <v/>
      </c>
      <c r="BR1128" s="239" t="str">
        <f t="shared" si="1684"/>
        <v/>
      </c>
      <c r="BS1128" s="239" t="str">
        <f t="shared" si="1685"/>
        <v/>
      </c>
      <c r="BT1128" s="239" t="str">
        <f t="shared" si="1686"/>
        <v/>
      </c>
      <c r="BU1128" s="239" t="str">
        <f t="shared" si="1687"/>
        <v/>
      </c>
      <c r="BV1128" s="239" t="str">
        <f t="shared" si="1688"/>
        <v/>
      </c>
      <c r="BW1128" s="239" t="str">
        <f t="shared" si="1689"/>
        <v/>
      </c>
      <c r="BX1128" s="239" t="str">
        <f t="shared" si="1690"/>
        <v/>
      </c>
      <c r="BY1128" s="239" t="str">
        <f t="shared" si="1691"/>
        <v/>
      </c>
      <c r="BZ1128" s="239" t="str">
        <f t="shared" si="1692"/>
        <v/>
      </c>
      <c r="CA1128" s="239" t="str">
        <f t="shared" si="1693"/>
        <v/>
      </c>
      <c r="CB1128" s="239" t="str">
        <f t="shared" si="1694"/>
        <v/>
      </c>
      <c r="CC1128" s="239" t="str">
        <f t="shared" si="1695"/>
        <v/>
      </c>
      <c r="CD1128" s="239" t="str">
        <f t="shared" si="1696"/>
        <v/>
      </c>
      <c r="CE1128" s="239" t="str">
        <f t="shared" si="1697"/>
        <v/>
      </c>
      <c r="CF1128" s="239" t="str">
        <f t="shared" si="1698"/>
        <v/>
      </c>
      <c r="CG1128" s="239" t="str">
        <f t="shared" si="1699"/>
        <v/>
      </c>
      <c r="CH1128" s="239" t="str">
        <f t="shared" si="1700"/>
        <v/>
      </c>
      <c r="CI1128" s="239" t="str">
        <f t="shared" si="1701"/>
        <v/>
      </c>
      <c r="CJ1128" s="239" t="str">
        <f t="shared" si="1702"/>
        <v/>
      </c>
      <c r="CK1128" s="239" t="str">
        <f t="shared" si="1703"/>
        <v/>
      </c>
      <c r="CL1128" s="239" t="str">
        <f t="shared" si="1704"/>
        <v/>
      </c>
      <c r="CM1128" s="239" t="str">
        <f t="shared" si="1705"/>
        <v/>
      </c>
      <c r="CN1128" s="239" t="str">
        <f t="shared" si="1706"/>
        <v/>
      </c>
      <c r="CP1128" s="239" t="str">
        <f t="shared" si="1707"/>
        <v/>
      </c>
      <c r="CQ1128" s="239" t="str">
        <f t="shared" si="1708"/>
        <v/>
      </c>
      <c r="CR1128" s="239" t="str">
        <f t="shared" si="1709"/>
        <v/>
      </c>
      <c r="CS1128" s="239" t="str">
        <f t="shared" si="1710"/>
        <v/>
      </c>
      <c r="CT1128" s="239" t="str">
        <f t="shared" si="1711"/>
        <v/>
      </c>
      <c r="CU1128" s="239" t="str">
        <f t="shared" si="1712"/>
        <v/>
      </c>
      <c r="CV1128" s="239" t="str">
        <f t="shared" si="1713"/>
        <v/>
      </c>
      <c r="CW1128" s="239" t="str">
        <f t="shared" si="1714"/>
        <v/>
      </c>
      <c r="CX1128" s="239" t="str">
        <f t="shared" si="1715"/>
        <v/>
      </c>
      <c r="CY1128" s="239" t="str">
        <f t="shared" si="1716"/>
        <v/>
      </c>
      <c r="CZ1128" s="239" t="str">
        <f t="shared" si="1717"/>
        <v/>
      </c>
      <c r="DA1128" s="239" t="str">
        <f t="shared" si="1718"/>
        <v/>
      </c>
      <c r="DB1128" s="239" t="str">
        <f t="shared" si="1719"/>
        <v/>
      </c>
      <c r="DC1128" s="239" t="str">
        <f t="shared" si="1720"/>
        <v/>
      </c>
      <c r="DD1128" s="239" t="str">
        <f t="shared" si="1721"/>
        <v/>
      </c>
      <c r="DE1128" s="239" t="str">
        <f t="shared" si="1722"/>
        <v/>
      </c>
      <c r="DF1128" s="239" t="str">
        <f t="shared" si="1723"/>
        <v/>
      </c>
      <c r="DG1128" s="239" t="str">
        <f t="shared" si="1724"/>
        <v/>
      </c>
      <c r="DH1128" s="239" t="str">
        <f t="shared" si="1725"/>
        <v/>
      </c>
      <c r="DI1128" s="239" t="str">
        <f t="shared" si="1726"/>
        <v/>
      </c>
      <c r="DJ1128" s="239" t="str">
        <f t="shared" si="1727"/>
        <v/>
      </c>
      <c r="DK1128" s="239" t="str">
        <f t="shared" si="1728"/>
        <v/>
      </c>
      <c r="DL1128" s="239" t="str">
        <f t="shared" si="1729"/>
        <v/>
      </c>
      <c r="DM1128" s="239" t="str">
        <f t="shared" si="1730"/>
        <v/>
      </c>
      <c r="DN1128" s="239" t="str">
        <f t="shared" si="1731"/>
        <v/>
      </c>
      <c r="DO1128" s="239" t="str">
        <f t="shared" si="1732"/>
        <v/>
      </c>
      <c r="DP1128" s="239" t="str">
        <f t="shared" si="1733"/>
        <v/>
      </c>
    </row>
    <row r="1129" spans="1:120" ht="35.25" hidden="1" customHeight="1" x14ac:dyDescent="0.25">
      <c r="A1129" s="53" t="s">
        <v>4511</v>
      </c>
      <c r="B1129" s="53">
        <v>7000</v>
      </c>
      <c r="C1129" s="53" t="s">
        <v>72</v>
      </c>
      <c r="D1129" s="53" t="s">
        <v>4209</v>
      </c>
      <c r="E1129" s="87">
        <v>3</v>
      </c>
      <c r="F1129" s="53" t="s">
        <v>4394</v>
      </c>
      <c r="G1129" s="53" t="str">
        <f t="shared" si="1736"/>
        <v>7000-8</v>
      </c>
      <c r="H1129" s="53" t="s">
        <v>94</v>
      </c>
      <c r="I1129" s="53" t="s">
        <v>196</v>
      </c>
      <c r="J1129" s="53" t="s">
        <v>80</v>
      </c>
      <c r="K1129" s="53" t="s">
        <v>80</v>
      </c>
      <c r="L1129" s="53" t="s">
        <v>80</v>
      </c>
      <c r="M1129" s="53" t="s">
        <v>80</v>
      </c>
      <c r="N1129" s="53" t="s">
        <v>80</v>
      </c>
      <c r="O1129" s="53" t="s">
        <v>80</v>
      </c>
      <c r="P1129" s="53" t="s">
        <v>4395</v>
      </c>
      <c r="Q1129" s="52">
        <v>0.16</v>
      </c>
      <c r="R1129" s="119">
        <f>+Q1129*Q1122</f>
        <v>1.2800000000000001E-2</v>
      </c>
      <c r="S1129" s="53">
        <v>1</v>
      </c>
      <c r="T1129" s="53" t="s">
        <v>84</v>
      </c>
      <c r="U1129" s="53" t="s">
        <v>4396</v>
      </c>
      <c r="V1129" s="71">
        <v>45156</v>
      </c>
      <c r="W1129" s="71">
        <v>45177</v>
      </c>
      <c r="X1129" s="53" t="s">
        <v>2114</v>
      </c>
      <c r="Y1129" s="49" t="s">
        <v>202</v>
      </c>
      <c r="Z1129" s="59" t="s">
        <v>100</v>
      </c>
      <c r="AA1129" s="60">
        <v>1</v>
      </c>
      <c r="AB1129" s="60" t="s">
        <v>4397</v>
      </c>
      <c r="AC1129" s="69">
        <v>45141</v>
      </c>
      <c r="AD1129" s="60">
        <v>1</v>
      </c>
      <c r="AE1129" s="60" t="s">
        <v>4398</v>
      </c>
      <c r="AF1129" s="69">
        <v>45138</v>
      </c>
      <c r="AG1129" s="60" t="s">
        <v>79</v>
      </c>
      <c r="AH1129" s="60">
        <v>1</v>
      </c>
      <c r="AI1129" s="52">
        <f t="shared" si="1652"/>
        <v>1.2800000000000001E-2</v>
      </c>
      <c r="AJ1129" s="52">
        <f t="shared" si="1741"/>
        <v>1</v>
      </c>
      <c r="AK1129" s="52"/>
      <c r="AL1129" s="239" t="str">
        <f t="shared" si="1671"/>
        <v/>
      </c>
      <c r="AM1129" s="239" t="str">
        <f t="shared" si="1672"/>
        <v/>
      </c>
      <c r="AN1129" s="239" t="str">
        <f t="shared" si="1673"/>
        <v/>
      </c>
      <c r="AO1129" s="239" t="str">
        <f t="shared" si="1674"/>
        <v/>
      </c>
      <c r="AP1129" s="239" t="str">
        <f t="shared" si="1675"/>
        <v/>
      </c>
      <c r="AQ1129" s="239" t="str">
        <f t="shared" si="1676"/>
        <v/>
      </c>
      <c r="AR1129" s="239" t="str">
        <f t="shared" si="1677"/>
        <v/>
      </c>
      <c r="AS1129" s="239" t="str">
        <f t="shared" si="1678"/>
        <v/>
      </c>
      <c r="AT1129" s="239" t="str">
        <f t="shared" si="1679"/>
        <v/>
      </c>
      <c r="AU1129" s="239" t="str">
        <f t="shared" si="1653"/>
        <v/>
      </c>
      <c r="AV1129" s="239" t="str">
        <f t="shared" si="1654"/>
        <v/>
      </c>
      <c r="AW1129" s="239" t="str">
        <f t="shared" si="1655"/>
        <v/>
      </c>
      <c r="AX1129" s="239" t="str">
        <f t="shared" si="1656"/>
        <v/>
      </c>
      <c r="AY1129" s="239" t="str">
        <f t="shared" si="1657"/>
        <v/>
      </c>
      <c r="AZ1129" s="239" t="str">
        <f t="shared" si="1658"/>
        <v/>
      </c>
      <c r="BA1129" s="239" t="str">
        <f t="shared" si="1659"/>
        <v/>
      </c>
      <c r="BB1129" s="239" t="str">
        <f t="shared" si="1660"/>
        <v/>
      </c>
      <c r="BC1129" s="239" t="str">
        <f t="shared" si="1661"/>
        <v/>
      </c>
      <c r="BD1129" s="239" t="str">
        <f t="shared" si="1662"/>
        <v/>
      </c>
      <c r="BE1129" s="239" t="str">
        <f t="shared" si="1663"/>
        <v/>
      </c>
      <c r="BF1129" s="239" t="str">
        <f t="shared" si="1664"/>
        <v/>
      </c>
      <c r="BG1129" s="239" t="str">
        <f t="shared" si="1665"/>
        <v/>
      </c>
      <c r="BH1129" s="239" t="str">
        <f t="shared" si="1666"/>
        <v/>
      </c>
      <c r="BI1129" s="239" t="str">
        <f t="shared" si="1667"/>
        <v/>
      </c>
      <c r="BJ1129" s="239" t="str">
        <f t="shared" si="1668"/>
        <v/>
      </c>
      <c r="BK1129" s="239" t="str">
        <f t="shared" si="1669"/>
        <v/>
      </c>
      <c r="BL1129" s="239" t="str">
        <f t="shared" si="1670"/>
        <v/>
      </c>
      <c r="BN1129" s="239" t="str">
        <f t="shared" si="1680"/>
        <v/>
      </c>
      <c r="BO1129" s="239" t="str">
        <f t="shared" si="1681"/>
        <v/>
      </c>
      <c r="BP1129" s="239" t="str">
        <f t="shared" si="1682"/>
        <v/>
      </c>
      <c r="BQ1129" s="239" t="str">
        <f t="shared" si="1683"/>
        <v/>
      </c>
      <c r="BR1129" s="239" t="str">
        <f t="shared" si="1684"/>
        <v/>
      </c>
      <c r="BS1129" s="239" t="str">
        <f t="shared" si="1685"/>
        <v/>
      </c>
      <c r="BT1129" s="239" t="str">
        <f t="shared" si="1686"/>
        <v/>
      </c>
      <c r="BU1129" s="239" t="str">
        <f t="shared" si="1687"/>
        <v/>
      </c>
      <c r="BV1129" s="239" t="str">
        <f t="shared" si="1688"/>
        <v/>
      </c>
      <c r="BW1129" s="239" t="str">
        <f t="shared" si="1689"/>
        <v/>
      </c>
      <c r="BX1129" s="239" t="str">
        <f t="shared" si="1690"/>
        <v/>
      </c>
      <c r="BY1129" s="239" t="str">
        <f t="shared" si="1691"/>
        <v/>
      </c>
      <c r="BZ1129" s="239" t="str">
        <f t="shared" si="1692"/>
        <v/>
      </c>
      <c r="CA1129" s="239" t="str">
        <f t="shared" si="1693"/>
        <v/>
      </c>
      <c r="CB1129" s="239" t="str">
        <f t="shared" si="1694"/>
        <v/>
      </c>
      <c r="CC1129" s="239" t="str">
        <f t="shared" si="1695"/>
        <v/>
      </c>
      <c r="CD1129" s="239" t="str">
        <f t="shared" si="1696"/>
        <v/>
      </c>
      <c r="CE1129" s="239" t="str">
        <f t="shared" si="1697"/>
        <v/>
      </c>
      <c r="CF1129" s="239" t="str">
        <f t="shared" si="1698"/>
        <v/>
      </c>
      <c r="CG1129" s="239" t="str">
        <f t="shared" si="1699"/>
        <v/>
      </c>
      <c r="CH1129" s="239" t="str">
        <f t="shared" si="1700"/>
        <v/>
      </c>
      <c r="CI1129" s="239" t="str">
        <f t="shared" si="1701"/>
        <v/>
      </c>
      <c r="CJ1129" s="239" t="str">
        <f t="shared" si="1702"/>
        <v/>
      </c>
      <c r="CK1129" s="239" t="str">
        <f t="shared" si="1703"/>
        <v/>
      </c>
      <c r="CL1129" s="239" t="str">
        <f t="shared" si="1704"/>
        <v/>
      </c>
      <c r="CM1129" s="239" t="str">
        <f t="shared" si="1705"/>
        <v/>
      </c>
      <c r="CN1129" s="239" t="str">
        <f t="shared" si="1706"/>
        <v/>
      </c>
      <c r="CP1129" s="239" t="str">
        <f t="shared" si="1707"/>
        <v/>
      </c>
      <c r="CQ1129" s="239" t="str">
        <f t="shared" si="1708"/>
        <v/>
      </c>
      <c r="CR1129" s="239" t="str">
        <f t="shared" si="1709"/>
        <v/>
      </c>
      <c r="CS1129" s="239" t="str">
        <f t="shared" si="1710"/>
        <v/>
      </c>
      <c r="CT1129" s="239" t="str">
        <f t="shared" si="1711"/>
        <v/>
      </c>
      <c r="CU1129" s="239" t="str">
        <f t="shared" si="1712"/>
        <v/>
      </c>
      <c r="CV1129" s="239" t="str">
        <f t="shared" si="1713"/>
        <v/>
      </c>
      <c r="CW1129" s="239" t="str">
        <f t="shared" si="1714"/>
        <v/>
      </c>
      <c r="CX1129" s="239" t="str">
        <f t="shared" si="1715"/>
        <v/>
      </c>
      <c r="CY1129" s="239" t="str">
        <f t="shared" si="1716"/>
        <v/>
      </c>
      <c r="CZ1129" s="239" t="str">
        <f t="shared" si="1717"/>
        <v/>
      </c>
      <c r="DA1129" s="239" t="str">
        <f t="shared" si="1718"/>
        <v/>
      </c>
      <c r="DB1129" s="239" t="str">
        <f t="shared" si="1719"/>
        <v/>
      </c>
      <c r="DC1129" s="239" t="str">
        <f t="shared" si="1720"/>
        <v/>
      </c>
      <c r="DD1129" s="239" t="str">
        <f t="shared" si="1721"/>
        <v/>
      </c>
      <c r="DE1129" s="239" t="str">
        <f t="shared" si="1722"/>
        <v/>
      </c>
      <c r="DF1129" s="239" t="str">
        <f t="shared" si="1723"/>
        <v/>
      </c>
      <c r="DG1129" s="239" t="str">
        <f t="shared" si="1724"/>
        <v/>
      </c>
      <c r="DH1129" s="239" t="str">
        <f t="shared" si="1725"/>
        <v/>
      </c>
      <c r="DI1129" s="239" t="str">
        <f t="shared" si="1726"/>
        <v/>
      </c>
      <c r="DJ1129" s="239" t="str">
        <f t="shared" si="1727"/>
        <v/>
      </c>
      <c r="DK1129" s="239" t="str">
        <f t="shared" si="1728"/>
        <v/>
      </c>
      <c r="DL1129" s="239" t="str">
        <f t="shared" si="1729"/>
        <v/>
      </c>
      <c r="DM1129" s="239" t="str">
        <f t="shared" si="1730"/>
        <v/>
      </c>
      <c r="DN1129" s="239" t="str">
        <f t="shared" si="1731"/>
        <v/>
      </c>
      <c r="DO1129" s="239" t="str">
        <f t="shared" si="1732"/>
        <v/>
      </c>
      <c r="DP1129" s="239" t="str">
        <f t="shared" si="1733"/>
        <v/>
      </c>
    </row>
    <row r="1130" spans="1:120" ht="35.25" hidden="1" customHeight="1" x14ac:dyDescent="0.25">
      <c r="A1130" s="53" t="s">
        <v>4511</v>
      </c>
      <c r="B1130" s="53">
        <v>7000</v>
      </c>
      <c r="C1130" s="53" t="s">
        <v>72</v>
      </c>
      <c r="D1130" s="53" t="s">
        <v>4209</v>
      </c>
      <c r="E1130" s="87">
        <v>3</v>
      </c>
      <c r="F1130" s="53" t="s">
        <v>4399</v>
      </c>
      <c r="G1130" s="53" t="str">
        <f t="shared" si="1736"/>
        <v>7000-8</v>
      </c>
      <c r="H1130" s="53" t="s">
        <v>94</v>
      </c>
      <c r="I1130" s="53" t="s">
        <v>196</v>
      </c>
      <c r="J1130" s="53" t="s">
        <v>80</v>
      </c>
      <c r="K1130" s="53" t="s">
        <v>80</v>
      </c>
      <c r="L1130" s="53" t="s">
        <v>80</v>
      </c>
      <c r="M1130" s="53" t="s">
        <v>80</v>
      </c>
      <c r="N1130" s="53" t="s">
        <v>80</v>
      </c>
      <c r="O1130" s="53" t="s">
        <v>80</v>
      </c>
      <c r="P1130" s="53" t="s">
        <v>2533</v>
      </c>
      <c r="Q1130" s="52">
        <v>0.2</v>
      </c>
      <c r="R1130" s="119">
        <f>+Q1130*Q1122</f>
        <v>1.6E-2</v>
      </c>
      <c r="S1130" s="53">
        <v>1</v>
      </c>
      <c r="T1130" s="53" t="s">
        <v>84</v>
      </c>
      <c r="U1130" s="53" t="s">
        <v>2534</v>
      </c>
      <c r="V1130" s="71">
        <v>45177</v>
      </c>
      <c r="W1130" s="71">
        <v>45198</v>
      </c>
      <c r="X1130" s="53" t="s">
        <v>2114</v>
      </c>
      <c r="Y1130" s="49" t="s">
        <v>202</v>
      </c>
      <c r="Z1130" s="59" t="s">
        <v>100</v>
      </c>
      <c r="AA1130" s="60">
        <v>1</v>
      </c>
      <c r="AB1130" s="60" t="s">
        <v>4400</v>
      </c>
      <c r="AC1130" s="69">
        <v>45141</v>
      </c>
      <c r="AD1130" s="60">
        <v>1</v>
      </c>
      <c r="AE1130" s="60" t="s">
        <v>4401</v>
      </c>
      <c r="AF1130" s="69">
        <v>45141</v>
      </c>
      <c r="AG1130" s="60" t="s">
        <v>79</v>
      </c>
      <c r="AH1130" s="60">
        <v>1</v>
      </c>
      <c r="AI1130" s="52">
        <f t="shared" si="1652"/>
        <v>1.6E-2</v>
      </c>
      <c r="AJ1130" s="52">
        <f t="shared" si="1741"/>
        <v>1</v>
      </c>
      <c r="AK1130" s="52"/>
      <c r="AL1130" s="239" t="str">
        <f t="shared" ref="AL1130:AL1160" si="1742">IF(AL$8=$C1130,"",IF($H1130="Producto","",IF(ISNUMBER(FIND(AL$8,$X1130,1)),AD1130,"")))</f>
        <v/>
      </c>
      <c r="AM1130" s="239" t="str">
        <f t="shared" ref="AM1130:AM1160" si="1743">IF(AM$8=$C1130,"",IF($H1130="Producto","",IF(ISNUMBER(FIND(AM$8,$X1130,1)),AD1130,"")))</f>
        <v/>
      </c>
      <c r="AN1130" s="239" t="str">
        <f t="shared" ref="AN1130:AN1160" si="1744">IF(AN$8=$C1130,"",IF($H1130="Producto","",IF(ISNUMBER(FIND(AN$8,$X1130,1)),AD1130,"")))</f>
        <v/>
      </c>
      <c r="AO1130" s="239" t="str">
        <f t="shared" ref="AO1130:AO1160" si="1745">IF(AO$8=$C1130,"",IF($H1130="Producto","",IF(ISNUMBER(FIND(AO$8,$X1130,1)),AD1130,"")))</f>
        <v/>
      </c>
      <c r="AP1130" s="239" t="str">
        <f t="shared" ref="AP1130:AP1160" si="1746">IF(AP$8=$C1130,"",IF($H1130="Producto","",IF(ISNUMBER(FIND(AP$8,$X1130,1)),AD1130,"")))</f>
        <v/>
      </c>
      <c r="AQ1130" s="239" t="str">
        <f t="shared" ref="AQ1130:AQ1160" si="1747">IF(AQ$8=$C1130,"",IF($H1130="Producto","",IF(ISNUMBER(FIND(AQ$8,$X1130,1)),AD1130,"")))</f>
        <v/>
      </c>
      <c r="AR1130" s="239" t="str">
        <f t="shared" ref="AR1130:AR1160" si="1748">IF(AR$8=$C1130,"",IF($H1130="Producto","",IF(ISNUMBER(FIND(AR$8,$X1130,1)),AD1130,"")))</f>
        <v/>
      </c>
      <c r="AS1130" s="239" t="str">
        <f t="shared" ref="AS1130:AS1160" si="1749">IF(AS$8=$C1130,"",IF($H1130="Producto","",IF(ISNUMBER(FIND(AS$8,$X1130,1)),AD1130,"")))</f>
        <v/>
      </c>
      <c r="AT1130" s="239" t="str">
        <f t="shared" ref="AT1130:AT1160" si="1750">IF(AT$8=$C1130,"",IF($H1130="Producto","",IF(ISNUMBER(FIND(AT$8,$X1130,1)),AD1130,"")))</f>
        <v/>
      </c>
      <c r="AU1130" s="239" t="str">
        <f t="shared" si="1653"/>
        <v/>
      </c>
      <c r="AV1130" s="239" t="str">
        <f t="shared" si="1654"/>
        <v/>
      </c>
      <c r="AW1130" s="239" t="str">
        <f t="shared" si="1655"/>
        <v/>
      </c>
      <c r="AX1130" s="239" t="str">
        <f t="shared" si="1656"/>
        <v/>
      </c>
      <c r="AY1130" s="239" t="str">
        <f t="shared" si="1657"/>
        <v/>
      </c>
      <c r="AZ1130" s="239" t="str">
        <f t="shared" si="1658"/>
        <v/>
      </c>
      <c r="BA1130" s="239" t="str">
        <f t="shared" si="1659"/>
        <v/>
      </c>
      <c r="BB1130" s="239" t="str">
        <f t="shared" si="1660"/>
        <v/>
      </c>
      <c r="BC1130" s="239" t="str">
        <f t="shared" si="1661"/>
        <v/>
      </c>
      <c r="BD1130" s="239" t="str">
        <f t="shared" si="1662"/>
        <v/>
      </c>
      <c r="BE1130" s="239" t="str">
        <f t="shared" si="1663"/>
        <v/>
      </c>
      <c r="BF1130" s="239" t="str">
        <f t="shared" si="1664"/>
        <v/>
      </c>
      <c r="BG1130" s="239" t="str">
        <f t="shared" si="1665"/>
        <v/>
      </c>
      <c r="BH1130" s="239" t="str">
        <f t="shared" si="1666"/>
        <v/>
      </c>
      <c r="BI1130" s="239" t="str">
        <f t="shared" si="1667"/>
        <v/>
      </c>
      <c r="BJ1130" s="239" t="str">
        <f t="shared" si="1668"/>
        <v/>
      </c>
      <c r="BK1130" s="239" t="str">
        <f t="shared" si="1669"/>
        <v/>
      </c>
      <c r="BL1130" s="239" t="str">
        <f t="shared" si="1670"/>
        <v/>
      </c>
      <c r="BN1130" s="239" t="str">
        <f t="shared" si="1680"/>
        <v/>
      </c>
      <c r="BO1130" s="239" t="str">
        <f t="shared" si="1681"/>
        <v/>
      </c>
      <c r="BP1130" s="239" t="str">
        <f t="shared" si="1682"/>
        <v/>
      </c>
      <c r="BQ1130" s="239" t="str">
        <f t="shared" si="1683"/>
        <v/>
      </c>
      <c r="BR1130" s="239" t="str">
        <f t="shared" si="1684"/>
        <v/>
      </c>
      <c r="BS1130" s="239" t="str">
        <f t="shared" si="1685"/>
        <v/>
      </c>
      <c r="BT1130" s="239" t="str">
        <f t="shared" si="1686"/>
        <v/>
      </c>
      <c r="BU1130" s="239" t="str">
        <f t="shared" si="1687"/>
        <v/>
      </c>
      <c r="BV1130" s="239" t="str">
        <f t="shared" si="1688"/>
        <v/>
      </c>
      <c r="BW1130" s="239" t="str">
        <f t="shared" si="1689"/>
        <v/>
      </c>
      <c r="BX1130" s="239" t="str">
        <f t="shared" si="1690"/>
        <v/>
      </c>
      <c r="BY1130" s="239" t="str">
        <f t="shared" si="1691"/>
        <v/>
      </c>
      <c r="BZ1130" s="239" t="str">
        <f t="shared" si="1692"/>
        <v/>
      </c>
      <c r="CA1130" s="239" t="str">
        <f t="shared" si="1693"/>
        <v/>
      </c>
      <c r="CB1130" s="239" t="str">
        <f t="shared" si="1694"/>
        <v/>
      </c>
      <c r="CC1130" s="239" t="str">
        <f t="shared" si="1695"/>
        <v/>
      </c>
      <c r="CD1130" s="239" t="str">
        <f t="shared" si="1696"/>
        <v/>
      </c>
      <c r="CE1130" s="239" t="str">
        <f t="shared" si="1697"/>
        <v/>
      </c>
      <c r="CF1130" s="239" t="str">
        <f t="shared" si="1698"/>
        <v/>
      </c>
      <c r="CG1130" s="239" t="str">
        <f t="shared" si="1699"/>
        <v/>
      </c>
      <c r="CH1130" s="239" t="str">
        <f t="shared" si="1700"/>
        <v/>
      </c>
      <c r="CI1130" s="239" t="str">
        <f t="shared" si="1701"/>
        <v/>
      </c>
      <c r="CJ1130" s="239" t="str">
        <f t="shared" si="1702"/>
        <v/>
      </c>
      <c r="CK1130" s="239" t="str">
        <f t="shared" si="1703"/>
        <v/>
      </c>
      <c r="CL1130" s="239" t="str">
        <f t="shared" si="1704"/>
        <v/>
      </c>
      <c r="CM1130" s="239" t="str">
        <f t="shared" si="1705"/>
        <v/>
      </c>
      <c r="CN1130" s="239" t="str">
        <f t="shared" si="1706"/>
        <v/>
      </c>
      <c r="CP1130" s="239" t="str">
        <f t="shared" si="1707"/>
        <v/>
      </c>
      <c r="CQ1130" s="239" t="str">
        <f t="shared" si="1708"/>
        <v/>
      </c>
      <c r="CR1130" s="239" t="str">
        <f t="shared" si="1709"/>
        <v/>
      </c>
      <c r="CS1130" s="239" t="str">
        <f t="shared" si="1710"/>
        <v/>
      </c>
      <c r="CT1130" s="239" t="str">
        <f t="shared" si="1711"/>
        <v/>
      </c>
      <c r="CU1130" s="239" t="str">
        <f t="shared" si="1712"/>
        <v/>
      </c>
      <c r="CV1130" s="239" t="str">
        <f t="shared" si="1713"/>
        <v/>
      </c>
      <c r="CW1130" s="239" t="str">
        <f t="shared" si="1714"/>
        <v/>
      </c>
      <c r="CX1130" s="239" t="str">
        <f t="shared" si="1715"/>
        <v/>
      </c>
      <c r="CY1130" s="239" t="str">
        <f t="shared" si="1716"/>
        <v/>
      </c>
      <c r="CZ1130" s="239" t="str">
        <f t="shared" si="1717"/>
        <v/>
      </c>
      <c r="DA1130" s="239" t="str">
        <f t="shared" si="1718"/>
        <v/>
      </c>
      <c r="DB1130" s="239" t="str">
        <f t="shared" si="1719"/>
        <v/>
      </c>
      <c r="DC1130" s="239" t="str">
        <f t="shared" si="1720"/>
        <v/>
      </c>
      <c r="DD1130" s="239" t="str">
        <f t="shared" si="1721"/>
        <v/>
      </c>
      <c r="DE1130" s="239" t="str">
        <f t="shared" si="1722"/>
        <v/>
      </c>
      <c r="DF1130" s="239" t="str">
        <f t="shared" si="1723"/>
        <v/>
      </c>
      <c r="DG1130" s="239" t="str">
        <f t="shared" si="1724"/>
        <v/>
      </c>
      <c r="DH1130" s="239" t="str">
        <f t="shared" si="1725"/>
        <v/>
      </c>
      <c r="DI1130" s="239" t="str">
        <f t="shared" si="1726"/>
        <v/>
      </c>
      <c r="DJ1130" s="239" t="str">
        <f t="shared" si="1727"/>
        <v/>
      </c>
      <c r="DK1130" s="239" t="str">
        <f t="shared" si="1728"/>
        <v/>
      </c>
      <c r="DL1130" s="239" t="str">
        <f t="shared" si="1729"/>
        <v/>
      </c>
      <c r="DM1130" s="239" t="str">
        <f t="shared" si="1730"/>
        <v/>
      </c>
      <c r="DN1130" s="239" t="str">
        <f t="shared" si="1731"/>
        <v/>
      </c>
      <c r="DO1130" s="239" t="str">
        <f t="shared" si="1732"/>
        <v/>
      </c>
      <c r="DP1130" s="239" t="str">
        <f t="shared" si="1733"/>
        <v/>
      </c>
    </row>
    <row r="1131" spans="1:120" ht="35.25" hidden="1" customHeight="1" x14ac:dyDescent="0.25">
      <c r="A1131" s="49" t="s">
        <v>4511</v>
      </c>
      <c r="B1131" s="49">
        <v>7000</v>
      </c>
      <c r="C1131" s="49" t="s">
        <v>72</v>
      </c>
      <c r="D1131" s="49" t="s">
        <v>4209</v>
      </c>
      <c r="E1131" s="49">
        <v>3</v>
      </c>
      <c r="F1131" s="49" t="s">
        <v>4402</v>
      </c>
      <c r="G1131" s="49" t="str">
        <f t="shared" si="1736"/>
        <v>7000-9</v>
      </c>
      <c r="H1131" s="49" t="s">
        <v>75</v>
      </c>
      <c r="I1131" s="49" t="s">
        <v>196</v>
      </c>
      <c r="J1131" s="49" t="s">
        <v>265</v>
      </c>
      <c r="K1131" s="49" t="s">
        <v>671</v>
      </c>
      <c r="L1131" s="49" t="s">
        <v>79</v>
      </c>
      <c r="M1131" s="49" t="s">
        <v>4211</v>
      </c>
      <c r="N1131" s="49" t="s">
        <v>1293</v>
      </c>
      <c r="O1131" s="49" t="s">
        <v>585</v>
      </c>
      <c r="P1131" s="49" t="s">
        <v>4403</v>
      </c>
      <c r="Q1131" s="50">
        <v>0.08</v>
      </c>
      <c r="R1131" s="84"/>
      <c r="S1131" s="49">
        <v>1</v>
      </c>
      <c r="T1131" s="49" t="s">
        <v>84</v>
      </c>
      <c r="U1131" s="49" t="s">
        <v>4404</v>
      </c>
      <c r="V1131" s="51">
        <v>44958</v>
      </c>
      <c r="W1131" s="51">
        <v>45169</v>
      </c>
      <c r="X1131" s="49" t="s">
        <v>4318</v>
      </c>
      <c r="Y1131" s="49" t="s">
        <v>202</v>
      </c>
      <c r="Z1131" s="59" t="s">
        <v>100</v>
      </c>
      <c r="AA1131" s="60">
        <v>1</v>
      </c>
      <c r="AB1131" s="60" t="s">
        <v>4405</v>
      </c>
      <c r="AC1131" s="69">
        <v>45149</v>
      </c>
      <c r="AD1131" s="60">
        <v>1</v>
      </c>
      <c r="AE1131" s="60" t="s">
        <v>4406</v>
      </c>
      <c r="AF1131" s="69">
        <v>45154</v>
      </c>
      <c r="AG1131" s="57" t="s">
        <v>79</v>
      </c>
      <c r="AH1131" s="52" t="s">
        <v>92</v>
      </c>
      <c r="AI1131" s="52">
        <f t="shared" si="1652"/>
        <v>0.08</v>
      </c>
      <c r="AJ1131" s="52"/>
      <c r="AK1131" s="52"/>
      <c r="AL1131" s="239" t="str">
        <f t="shared" si="1742"/>
        <v/>
      </c>
      <c r="AM1131" s="239" t="str">
        <f t="shared" si="1743"/>
        <v/>
      </c>
      <c r="AN1131" s="239" t="str">
        <f t="shared" si="1744"/>
        <v/>
      </c>
      <c r="AO1131" s="239" t="str">
        <f t="shared" si="1745"/>
        <v/>
      </c>
      <c r="AP1131" s="239" t="str">
        <f t="shared" si="1746"/>
        <v/>
      </c>
      <c r="AQ1131" s="239" t="str">
        <f t="shared" si="1747"/>
        <v/>
      </c>
      <c r="AR1131" s="239" t="str">
        <f t="shared" si="1748"/>
        <v/>
      </c>
      <c r="AS1131" s="239" t="str">
        <f t="shared" si="1749"/>
        <v/>
      </c>
      <c r="AT1131" s="239" t="str">
        <f t="shared" si="1750"/>
        <v/>
      </c>
      <c r="AU1131" s="239" t="str">
        <f t="shared" si="1653"/>
        <v/>
      </c>
      <c r="AV1131" s="239" t="str">
        <f t="shared" si="1654"/>
        <v/>
      </c>
      <c r="AW1131" s="239" t="str">
        <f t="shared" si="1655"/>
        <v/>
      </c>
      <c r="AX1131" s="239" t="str">
        <f t="shared" si="1656"/>
        <v/>
      </c>
      <c r="AY1131" s="239" t="str">
        <f t="shared" si="1657"/>
        <v/>
      </c>
      <c r="AZ1131" s="239" t="str">
        <f t="shared" si="1658"/>
        <v/>
      </c>
      <c r="BA1131" s="239" t="str">
        <f t="shared" si="1659"/>
        <v/>
      </c>
      <c r="BB1131" s="239" t="str">
        <f t="shared" si="1660"/>
        <v/>
      </c>
      <c r="BC1131" s="239" t="str">
        <f t="shared" si="1661"/>
        <v/>
      </c>
      <c r="BD1131" s="239" t="str">
        <f t="shared" si="1662"/>
        <v/>
      </c>
      <c r="BE1131" s="239" t="str">
        <f t="shared" si="1663"/>
        <v/>
      </c>
      <c r="BF1131" s="239" t="str">
        <f t="shared" si="1664"/>
        <v/>
      </c>
      <c r="BG1131" s="239" t="str">
        <f t="shared" si="1665"/>
        <v/>
      </c>
      <c r="BH1131" s="239" t="str">
        <f t="shared" si="1666"/>
        <v/>
      </c>
      <c r="BI1131" s="239" t="str">
        <f t="shared" si="1667"/>
        <v/>
      </c>
      <c r="BJ1131" s="239" t="str">
        <f t="shared" si="1668"/>
        <v/>
      </c>
      <c r="BK1131" s="239" t="str">
        <f t="shared" si="1669"/>
        <v/>
      </c>
      <c r="BL1131" s="239" t="str">
        <f t="shared" si="1670"/>
        <v/>
      </c>
      <c r="BN1131" s="239" t="str">
        <f t="shared" si="1680"/>
        <v/>
      </c>
      <c r="BO1131" s="239" t="str">
        <f t="shared" si="1681"/>
        <v/>
      </c>
      <c r="BP1131" s="239" t="str">
        <f t="shared" si="1682"/>
        <v/>
      </c>
      <c r="BQ1131" s="239" t="str">
        <f t="shared" si="1683"/>
        <v/>
      </c>
      <c r="BR1131" s="239" t="str">
        <f t="shared" si="1684"/>
        <v/>
      </c>
      <c r="BS1131" s="239" t="str">
        <f t="shared" si="1685"/>
        <v/>
      </c>
      <c r="BT1131" s="239" t="str">
        <f t="shared" si="1686"/>
        <v/>
      </c>
      <c r="BU1131" s="239" t="str">
        <f t="shared" si="1687"/>
        <v/>
      </c>
      <c r="BV1131" s="239" t="str">
        <f t="shared" si="1688"/>
        <v/>
      </c>
      <c r="BW1131" s="239" t="str">
        <f t="shared" si="1689"/>
        <v/>
      </c>
      <c r="BX1131" s="239" t="str">
        <f t="shared" si="1690"/>
        <v/>
      </c>
      <c r="BY1131" s="239" t="str">
        <f t="shared" si="1691"/>
        <v/>
      </c>
      <c r="BZ1131" s="239" t="str">
        <f t="shared" si="1692"/>
        <v/>
      </c>
      <c r="CA1131" s="239" t="str">
        <f t="shared" si="1693"/>
        <v/>
      </c>
      <c r="CB1131" s="239" t="str">
        <f t="shared" si="1694"/>
        <v/>
      </c>
      <c r="CC1131" s="239" t="str">
        <f t="shared" si="1695"/>
        <v/>
      </c>
      <c r="CD1131" s="239" t="str">
        <f t="shared" si="1696"/>
        <v/>
      </c>
      <c r="CE1131" s="239" t="str">
        <f t="shared" si="1697"/>
        <v/>
      </c>
      <c r="CF1131" s="239" t="str">
        <f t="shared" si="1698"/>
        <v/>
      </c>
      <c r="CG1131" s="239" t="str">
        <f t="shared" si="1699"/>
        <v/>
      </c>
      <c r="CH1131" s="239" t="str">
        <f t="shared" si="1700"/>
        <v/>
      </c>
      <c r="CI1131" s="239" t="str">
        <f t="shared" si="1701"/>
        <v/>
      </c>
      <c r="CJ1131" s="239" t="str">
        <f t="shared" si="1702"/>
        <v/>
      </c>
      <c r="CK1131" s="239" t="str">
        <f t="shared" si="1703"/>
        <v/>
      </c>
      <c r="CL1131" s="239" t="str">
        <f t="shared" si="1704"/>
        <v/>
      </c>
      <c r="CM1131" s="239" t="str">
        <f t="shared" si="1705"/>
        <v/>
      </c>
      <c r="CN1131" s="239" t="str">
        <f t="shared" si="1706"/>
        <v/>
      </c>
      <c r="CP1131" s="239" t="str">
        <f t="shared" si="1707"/>
        <v/>
      </c>
      <c r="CQ1131" s="239" t="str">
        <f t="shared" si="1708"/>
        <v/>
      </c>
      <c r="CR1131" s="239" t="str">
        <f t="shared" si="1709"/>
        <v/>
      </c>
      <c r="CS1131" s="239" t="str">
        <f t="shared" si="1710"/>
        <v/>
      </c>
      <c r="CT1131" s="239" t="str">
        <f t="shared" si="1711"/>
        <v/>
      </c>
      <c r="CU1131" s="239" t="str">
        <f t="shared" si="1712"/>
        <v/>
      </c>
      <c r="CV1131" s="239" t="str">
        <f t="shared" si="1713"/>
        <v/>
      </c>
      <c r="CW1131" s="239" t="str">
        <f t="shared" si="1714"/>
        <v/>
      </c>
      <c r="CX1131" s="239" t="str">
        <f t="shared" si="1715"/>
        <v/>
      </c>
      <c r="CY1131" s="239" t="str">
        <f t="shared" si="1716"/>
        <v/>
      </c>
      <c r="CZ1131" s="239" t="str">
        <f t="shared" si="1717"/>
        <v/>
      </c>
      <c r="DA1131" s="239" t="str">
        <f t="shared" si="1718"/>
        <v/>
      </c>
      <c r="DB1131" s="239" t="str">
        <f t="shared" si="1719"/>
        <v/>
      </c>
      <c r="DC1131" s="239" t="str">
        <f t="shared" si="1720"/>
        <v/>
      </c>
      <c r="DD1131" s="239" t="str">
        <f t="shared" si="1721"/>
        <v/>
      </c>
      <c r="DE1131" s="239" t="str">
        <f t="shared" si="1722"/>
        <v/>
      </c>
      <c r="DF1131" s="239" t="str">
        <f t="shared" si="1723"/>
        <v/>
      </c>
      <c r="DG1131" s="239" t="str">
        <f t="shared" si="1724"/>
        <v/>
      </c>
      <c r="DH1131" s="239" t="str">
        <f t="shared" si="1725"/>
        <v/>
      </c>
      <c r="DI1131" s="239" t="str">
        <f t="shared" si="1726"/>
        <v/>
      </c>
      <c r="DJ1131" s="239" t="str">
        <f t="shared" si="1727"/>
        <v/>
      </c>
      <c r="DK1131" s="239" t="str">
        <f t="shared" si="1728"/>
        <v/>
      </c>
      <c r="DL1131" s="239" t="str">
        <f t="shared" si="1729"/>
        <v/>
      </c>
      <c r="DM1131" s="239" t="str">
        <f t="shared" si="1730"/>
        <v/>
      </c>
      <c r="DN1131" s="239" t="str">
        <f t="shared" si="1731"/>
        <v/>
      </c>
      <c r="DO1131" s="239" t="str">
        <f t="shared" si="1732"/>
        <v/>
      </c>
      <c r="DP1131" s="239" t="str">
        <f t="shared" si="1733"/>
        <v/>
      </c>
    </row>
    <row r="1132" spans="1:120" ht="35.25" hidden="1" customHeight="1" x14ac:dyDescent="0.25">
      <c r="A1132" s="53" t="s">
        <v>4511</v>
      </c>
      <c r="B1132" s="53">
        <v>7000</v>
      </c>
      <c r="C1132" s="53" t="s">
        <v>72</v>
      </c>
      <c r="D1132" s="53" t="s">
        <v>4209</v>
      </c>
      <c r="E1132" s="53">
        <v>3</v>
      </c>
      <c r="F1132" s="53" t="s">
        <v>4407</v>
      </c>
      <c r="G1132" s="53" t="str">
        <f t="shared" si="1736"/>
        <v>7000-9</v>
      </c>
      <c r="H1132" s="53" t="s">
        <v>94</v>
      </c>
      <c r="I1132" s="53" t="s">
        <v>196</v>
      </c>
      <c r="J1132" s="53" t="s">
        <v>80</v>
      </c>
      <c r="K1132" s="53" t="s">
        <v>80</v>
      </c>
      <c r="L1132" s="53" t="s">
        <v>80</v>
      </c>
      <c r="M1132" s="53" t="s">
        <v>80</v>
      </c>
      <c r="N1132" s="53" t="s">
        <v>80</v>
      </c>
      <c r="O1132" s="53" t="s">
        <v>80</v>
      </c>
      <c r="P1132" s="53" t="s">
        <v>4408</v>
      </c>
      <c r="Q1132" s="52">
        <v>0.5</v>
      </c>
      <c r="R1132" s="119">
        <f>+Q1132*Q1131</f>
        <v>0.04</v>
      </c>
      <c r="S1132" s="53">
        <v>1</v>
      </c>
      <c r="T1132" s="53" t="s">
        <v>84</v>
      </c>
      <c r="U1132" s="53" t="s">
        <v>4409</v>
      </c>
      <c r="V1132" s="23">
        <v>44928</v>
      </c>
      <c r="W1132" s="23">
        <v>45016</v>
      </c>
      <c r="X1132" s="53" t="s">
        <v>2114</v>
      </c>
      <c r="Y1132" s="49" t="s">
        <v>97</v>
      </c>
      <c r="Z1132" s="59" t="s">
        <v>100</v>
      </c>
      <c r="AA1132" s="60">
        <v>1</v>
      </c>
      <c r="AB1132" s="62" t="s">
        <v>4410</v>
      </c>
      <c r="AC1132" s="62">
        <v>45016</v>
      </c>
      <c r="AD1132" s="60">
        <v>1</v>
      </c>
      <c r="AE1132" s="62" t="s">
        <v>4411</v>
      </c>
      <c r="AF1132" s="62">
        <v>45016</v>
      </c>
      <c r="AG1132" s="60" t="s">
        <v>79</v>
      </c>
      <c r="AH1132" s="60">
        <v>1</v>
      </c>
      <c r="AI1132" s="52">
        <f t="shared" si="1652"/>
        <v>0.04</v>
      </c>
      <c r="AJ1132" s="52">
        <f>+AI1132/R1132</f>
        <v>1</v>
      </c>
      <c r="AK1132" s="52"/>
      <c r="AL1132" s="239" t="str">
        <f t="shared" si="1742"/>
        <v/>
      </c>
      <c r="AM1132" s="239" t="str">
        <f t="shared" si="1743"/>
        <v/>
      </c>
      <c r="AN1132" s="239" t="str">
        <f t="shared" si="1744"/>
        <v/>
      </c>
      <c r="AO1132" s="239" t="str">
        <f t="shared" si="1745"/>
        <v/>
      </c>
      <c r="AP1132" s="239" t="str">
        <f t="shared" si="1746"/>
        <v/>
      </c>
      <c r="AQ1132" s="239" t="str">
        <f t="shared" si="1747"/>
        <v/>
      </c>
      <c r="AR1132" s="239" t="str">
        <f t="shared" si="1748"/>
        <v/>
      </c>
      <c r="AS1132" s="239" t="str">
        <f t="shared" si="1749"/>
        <v/>
      </c>
      <c r="AT1132" s="239" t="str">
        <f t="shared" si="1750"/>
        <v/>
      </c>
      <c r="AU1132" s="239" t="str">
        <f t="shared" si="1653"/>
        <v/>
      </c>
      <c r="AV1132" s="239" t="str">
        <f t="shared" si="1654"/>
        <v/>
      </c>
      <c r="AW1132" s="239" t="str">
        <f t="shared" si="1655"/>
        <v/>
      </c>
      <c r="AX1132" s="239" t="str">
        <f t="shared" si="1656"/>
        <v/>
      </c>
      <c r="AY1132" s="239" t="str">
        <f t="shared" si="1657"/>
        <v/>
      </c>
      <c r="AZ1132" s="239" t="str">
        <f t="shared" si="1658"/>
        <v/>
      </c>
      <c r="BA1132" s="239" t="str">
        <f t="shared" si="1659"/>
        <v/>
      </c>
      <c r="BB1132" s="239" t="str">
        <f t="shared" si="1660"/>
        <v/>
      </c>
      <c r="BC1132" s="239" t="str">
        <f t="shared" si="1661"/>
        <v/>
      </c>
      <c r="BD1132" s="239" t="str">
        <f t="shared" si="1662"/>
        <v/>
      </c>
      <c r="BE1132" s="239" t="str">
        <f t="shared" si="1663"/>
        <v/>
      </c>
      <c r="BF1132" s="239" t="str">
        <f t="shared" si="1664"/>
        <v/>
      </c>
      <c r="BG1132" s="239" t="str">
        <f t="shared" si="1665"/>
        <v/>
      </c>
      <c r="BH1132" s="239" t="str">
        <f t="shared" si="1666"/>
        <v/>
      </c>
      <c r="BI1132" s="239" t="str">
        <f t="shared" si="1667"/>
        <v/>
      </c>
      <c r="BJ1132" s="239" t="str">
        <f t="shared" si="1668"/>
        <v/>
      </c>
      <c r="BK1132" s="239" t="str">
        <f t="shared" si="1669"/>
        <v/>
      </c>
      <c r="BL1132" s="239" t="str">
        <f t="shared" si="1670"/>
        <v/>
      </c>
      <c r="BN1132" s="239" t="str">
        <f t="shared" si="1680"/>
        <v/>
      </c>
      <c r="BO1132" s="239" t="str">
        <f t="shared" si="1681"/>
        <v/>
      </c>
      <c r="BP1132" s="239" t="str">
        <f t="shared" si="1682"/>
        <v/>
      </c>
      <c r="BQ1132" s="239" t="str">
        <f t="shared" si="1683"/>
        <v/>
      </c>
      <c r="BR1132" s="239" t="str">
        <f t="shared" si="1684"/>
        <v/>
      </c>
      <c r="BS1132" s="239" t="str">
        <f t="shared" si="1685"/>
        <v/>
      </c>
      <c r="BT1132" s="239" t="str">
        <f t="shared" si="1686"/>
        <v/>
      </c>
      <c r="BU1132" s="239" t="str">
        <f t="shared" si="1687"/>
        <v/>
      </c>
      <c r="BV1132" s="239" t="str">
        <f t="shared" si="1688"/>
        <v/>
      </c>
      <c r="BW1132" s="239" t="str">
        <f t="shared" si="1689"/>
        <v/>
      </c>
      <c r="BX1132" s="239" t="str">
        <f t="shared" si="1690"/>
        <v/>
      </c>
      <c r="BY1132" s="239" t="str">
        <f t="shared" si="1691"/>
        <v/>
      </c>
      <c r="BZ1132" s="239" t="str">
        <f t="shared" si="1692"/>
        <v/>
      </c>
      <c r="CA1132" s="239" t="str">
        <f t="shared" si="1693"/>
        <v/>
      </c>
      <c r="CB1132" s="239" t="str">
        <f t="shared" si="1694"/>
        <v/>
      </c>
      <c r="CC1132" s="239" t="str">
        <f t="shared" si="1695"/>
        <v/>
      </c>
      <c r="CD1132" s="239" t="str">
        <f t="shared" si="1696"/>
        <v/>
      </c>
      <c r="CE1132" s="239" t="str">
        <f t="shared" si="1697"/>
        <v/>
      </c>
      <c r="CF1132" s="239" t="str">
        <f t="shared" si="1698"/>
        <v/>
      </c>
      <c r="CG1132" s="239" t="str">
        <f t="shared" si="1699"/>
        <v/>
      </c>
      <c r="CH1132" s="239" t="str">
        <f t="shared" si="1700"/>
        <v/>
      </c>
      <c r="CI1132" s="239" t="str">
        <f t="shared" si="1701"/>
        <v/>
      </c>
      <c r="CJ1132" s="239" t="str">
        <f t="shared" si="1702"/>
        <v/>
      </c>
      <c r="CK1132" s="239" t="str">
        <f t="shared" si="1703"/>
        <v/>
      </c>
      <c r="CL1132" s="239" t="str">
        <f t="shared" si="1704"/>
        <v/>
      </c>
      <c r="CM1132" s="239" t="str">
        <f t="shared" si="1705"/>
        <v/>
      </c>
      <c r="CN1132" s="239" t="str">
        <f t="shared" si="1706"/>
        <v/>
      </c>
      <c r="CP1132" s="239" t="str">
        <f t="shared" si="1707"/>
        <v/>
      </c>
      <c r="CQ1132" s="239" t="str">
        <f t="shared" si="1708"/>
        <v/>
      </c>
      <c r="CR1132" s="239" t="str">
        <f t="shared" si="1709"/>
        <v/>
      </c>
      <c r="CS1132" s="239" t="str">
        <f t="shared" si="1710"/>
        <v/>
      </c>
      <c r="CT1132" s="239" t="str">
        <f t="shared" si="1711"/>
        <v/>
      </c>
      <c r="CU1132" s="239" t="str">
        <f t="shared" si="1712"/>
        <v/>
      </c>
      <c r="CV1132" s="239" t="str">
        <f t="shared" si="1713"/>
        <v/>
      </c>
      <c r="CW1132" s="239" t="str">
        <f t="shared" si="1714"/>
        <v/>
      </c>
      <c r="CX1132" s="239" t="str">
        <f t="shared" si="1715"/>
        <v/>
      </c>
      <c r="CY1132" s="239" t="str">
        <f t="shared" si="1716"/>
        <v/>
      </c>
      <c r="CZ1132" s="239" t="str">
        <f t="shared" si="1717"/>
        <v/>
      </c>
      <c r="DA1132" s="239" t="str">
        <f t="shared" si="1718"/>
        <v/>
      </c>
      <c r="DB1132" s="239" t="str">
        <f t="shared" si="1719"/>
        <v/>
      </c>
      <c r="DC1132" s="239" t="str">
        <f t="shared" si="1720"/>
        <v/>
      </c>
      <c r="DD1132" s="239" t="str">
        <f t="shared" si="1721"/>
        <v/>
      </c>
      <c r="DE1132" s="239" t="str">
        <f t="shared" si="1722"/>
        <v/>
      </c>
      <c r="DF1132" s="239" t="str">
        <f t="shared" si="1723"/>
        <v/>
      </c>
      <c r="DG1132" s="239" t="str">
        <f t="shared" si="1724"/>
        <v/>
      </c>
      <c r="DH1132" s="239" t="str">
        <f t="shared" si="1725"/>
        <v/>
      </c>
      <c r="DI1132" s="239" t="str">
        <f t="shared" si="1726"/>
        <v/>
      </c>
      <c r="DJ1132" s="239" t="str">
        <f t="shared" si="1727"/>
        <v/>
      </c>
      <c r="DK1132" s="239" t="str">
        <f t="shared" si="1728"/>
        <v/>
      </c>
      <c r="DL1132" s="239" t="str">
        <f t="shared" si="1729"/>
        <v/>
      </c>
      <c r="DM1132" s="239" t="str">
        <f t="shared" si="1730"/>
        <v/>
      </c>
      <c r="DN1132" s="239" t="str">
        <f t="shared" si="1731"/>
        <v/>
      </c>
      <c r="DO1132" s="239" t="str">
        <f t="shared" si="1732"/>
        <v/>
      </c>
      <c r="DP1132" s="239" t="str">
        <f t="shared" si="1733"/>
        <v/>
      </c>
    </row>
    <row r="1133" spans="1:120" ht="35.25" hidden="1" customHeight="1" x14ac:dyDescent="0.25">
      <c r="A1133" s="53" t="s">
        <v>4511</v>
      </c>
      <c r="B1133" s="53">
        <v>7000</v>
      </c>
      <c r="C1133" s="53" t="s">
        <v>72</v>
      </c>
      <c r="D1133" s="53" t="s">
        <v>4209</v>
      </c>
      <c r="E1133" s="53">
        <v>3</v>
      </c>
      <c r="F1133" s="53" t="s">
        <v>4412</v>
      </c>
      <c r="G1133" s="53" t="str">
        <f t="shared" si="1736"/>
        <v>7000-9</v>
      </c>
      <c r="H1133" s="53" t="s">
        <v>102</v>
      </c>
      <c r="I1133" s="53" t="s">
        <v>196</v>
      </c>
      <c r="J1133" s="53" t="s">
        <v>80</v>
      </c>
      <c r="K1133" s="53" t="s">
        <v>80</v>
      </c>
      <c r="L1133" s="53" t="s">
        <v>80</v>
      </c>
      <c r="M1133" s="53" t="s">
        <v>80</v>
      </c>
      <c r="N1133" s="53" t="s">
        <v>80</v>
      </c>
      <c r="O1133" s="53" t="s">
        <v>80</v>
      </c>
      <c r="P1133" s="53" t="s">
        <v>2464</v>
      </c>
      <c r="Q1133" s="52">
        <v>0</v>
      </c>
      <c r="R1133" s="119">
        <f>+Q1133*Q1131</f>
        <v>0</v>
      </c>
      <c r="S1133" s="53">
        <v>1</v>
      </c>
      <c r="T1133" s="53" t="s">
        <v>84</v>
      </c>
      <c r="U1133" s="53" t="s">
        <v>2465</v>
      </c>
      <c r="V1133" s="23">
        <v>45016</v>
      </c>
      <c r="W1133" s="23">
        <v>45058</v>
      </c>
      <c r="X1133" s="53" t="s">
        <v>390</v>
      </c>
      <c r="Y1133" s="49" t="s">
        <v>167</v>
      </c>
      <c r="Z1133" s="59" t="s">
        <v>100</v>
      </c>
      <c r="AA1133" s="60">
        <v>1</v>
      </c>
      <c r="AB1133" s="62" t="s">
        <v>4413</v>
      </c>
      <c r="AC1133" s="62">
        <v>45051</v>
      </c>
      <c r="AD1133" s="60">
        <v>1</v>
      </c>
      <c r="AE1133" s="62" t="s">
        <v>4414</v>
      </c>
      <c r="AF1133" s="62">
        <v>45051</v>
      </c>
      <c r="AG1133" s="60" t="s">
        <v>79</v>
      </c>
      <c r="AH1133" s="60">
        <v>1</v>
      </c>
      <c r="AI1133" s="52">
        <f t="shared" si="1652"/>
        <v>0</v>
      </c>
      <c r="AJ1133" s="52"/>
      <c r="AK1133" s="52"/>
      <c r="AL1133" s="239" t="str">
        <f t="shared" si="1742"/>
        <v/>
      </c>
      <c r="AM1133" s="239" t="str">
        <f t="shared" si="1743"/>
        <v/>
      </c>
      <c r="AN1133" s="239" t="str">
        <f t="shared" si="1744"/>
        <v/>
      </c>
      <c r="AO1133" s="239" t="str">
        <f t="shared" si="1745"/>
        <v/>
      </c>
      <c r="AP1133" s="239" t="str">
        <f t="shared" si="1746"/>
        <v/>
      </c>
      <c r="AQ1133" s="239" t="str">
        <f t="shared" si="1747"/>
        <v/>
      </c>
      <c r="AR1133" s="239" t="str">
        <f t="shared" si="1748"/>
        <v/>
      </c>
      <c r="AS1133" s="239" t="str">
        <f t="shared" si="1749"/>
        <v/>
      </c>
      <c r="AT1133" s="239" t="str">
        <f t="shared" si="1750"/>
        <v/>
      </c>
      <c r="AU1133" s="239" t="str">
        <f t="shared" si="1653"/>
        <v/>
      </c>
      <c r="AV1133" s="239">
        <f t="shared" si="1654"/>
        <v>1</v>
      </c>
      <c r="AW1133" s="239" t="str">
        <f t="shared" si="1655"/>
        <v/>
      </c>
      <c r="AX1133" s="239" t="str">
        <f t="shared" si="1656"/>
        <v/>
      </c>
      <c r="AY1133" s="239" t="str">
        <f t="shared" si="1657"/>
        <v/>
      </c>
      <c r="AZ1133" s="239" t="str">
        <f t="shared" si="1658"/>
        <v/>
      </c>
      <c r="BA1133" s="239" t="str">
        <f t="shared" si="1659"/>
        <v/>
      </c>
      <c r="BB1133" s="239" t="str">
        <f t="shared" si="1660"/>
        <v/>
      </c>
      <c r="BC1133" s="239" t="str">
        <f t="shared" si="1661"/>
        <v/>
      </c>
      <c r="BD1133" s="239" t="str">
        <f t="shared" si="1662"/>
        <v/>
      </c>
      <c r="BE1133" s="239" t="str">
        <f t="shared" si="1663"/>
        <v/>
      </c>
      <c r="BF1133" s="239" t="str">
        <f t="shared" si="1664"/>
        <v/>
      </c>
      <c r="BG1133" s="239" t="str">
        <f t="shared" si="1665"/>
        <v/>
      </c>
      <c r="BH1133" s="239" t="str">
        <f t="shared" si="1666"/>
        <v/>
      </c>
      <c r="BI1133" s="239" t="str">
        <f t="shared" si="1667"/>
        <v/>
      </c>
      <c r="BJ1133" s="239" t="str">
        <f t="shared" si="1668"/>
        <v/>
      </c>
      <c r="BK1133" s="239" t="str">
        <f t="shared" si="1669"/>
        <v/>
      </c>
      <c r="BL1133" s="239" t="str">
        <f t="shared" si="1670"/>
        <v/>
      </c>
      <c r="BN1133" s="239" t="str">
        <f t="shared" si="1680"/>
        <v/>
      </c>
      <c r="BO1133" s="239" t="str">
        <f t="shared" si="1681"/>
        <v/>
      </c>
      <c r="BP1133" s="239" t="str">
        <f t="shared" si="1682"/>
        <v/>
      </c>
      <c r="BQ1133" s="239" t="str">
        <f t="shared" si="1683"/>
        <v/>
      </c>
      <c r="BR1133" s="239" t="str">
        <f t="shared" si="1684"/>
        <v/>
      </c>
      <c r="BS1133" s="239" t="str">
        <f t="shared" si="1685"/>
        <v/>
      </c>
      <c r="BT1133" s="239" t="str">
        <f t="shared" si="1686"/>
        <v/>
      </c>
      <c r="BU1133" s="239" t="str">
        <f t="shared" si="1687"/>
        <v/>
      </c>
      <c r="BV1133" s="239" t="str">
        <f t="shared" si="1688"/>
        <v/>
      </c>
      <c r="BW1133" s="239" t="str">
        <f t="shared" si="1689"/>
        <v/>
      </c>
      <c r="BX1133" s="239">
        <f t="shared" si="1690"/>
        <v>1</v>
      </c>
      <c r="BY1133" s="239" t="str">
        <f t="shared" si="1691"/>
        <v/>
      </c>
      <c r="BZ1133" s="239" t="str">
        <f t="shared" si="1692"/>
        <v/>
      </c>
      <c r="CA1133" s="239" t="str">
        <f t="shared" si="1693"/>
        <v/>
      </c>
      <c r="CB1133" s="239" t="str">
        <f t="shared" si="1694"/>
        <v/>
      </c>
      <c r="CC1133" s="239" t="str">
        <f t="shared" si="1695"/>
        <v/>
      </c>
      <c r="CD1133" s="239" t="str">
        <f t="shared" si="1696"/>
        <v/>
      </c>
      <c r="CE1133" s="239" t="str">
        <f t="shared" si="1697"/>
        <v/>
      </c>
      <c r="CF1133" s="239" t="str">
        <f t="shared" si="1698"/>
        <v/>
      </c>
      <c r="CG1133" s="239" t="str">
        <f t="shared" si="1699"/>
        <v/>
      </c>
      <c r="CH1133" s="239" t="str">
        <f t="shared" si="1700"/>
        <v/>
      </c>
      <c r="CI1133" s="239" t="str">
        <f t="shared" si="1701"/>
        <v/>
      </c>
      <c r="CJ1133" s="239" t="str">
        <f t="shared" si="1702"/>
        <v/>
      </c>
      <c r="CK1133" s="239" t="str">
        <f t="shared" si="1703"/>
        <v/>
      </c>
      <c r="CL1133" s="239" t="str">
        <f t="shared" si="1704"/>
        <v/>
      </c>
      <c r="CM1133" s="239" t="str">
        <f t="shared" si="1705"/>
        <v/>
      </c>
      <c r="CN1133" s="239" t="str">
        <f t="shared" si="1706"/>
        <v/>
      </c>
      <c r="CP1133" s="239" t="str">
        <f t="shared" si="1707"/>
        <v/>
      </c>
      <c r="CQ1133" s="239" t="str">
        <f t="shared" si="1708"/>
        <v/>
      </c>
      <c r="CR1133" s="239" t="str">
        <f t="shared" si="1709"/>
        <v/>
      </c>
      <c r="CS1133" s="239" t="str">
        <f t="shared" si="1710"/>
        <v/>
      </c>
      <c r="CT1133" s="239" t="str">
        <f t="shared" si="1711"/>
        <v/>
      </c>
      <c r="CU1133" s="239" t="str">
        <f t="shared" si="1712"/>
        <v/>
      </c>
      <c r="CV1133" s="239" t="str">
        <f t="shared" si="1713"/>
        <v/>
      </c>
      <c r="CW1133" s="239" t="str">
        <f t="shared" si="1714"/>
        <v/>
      </c>
      <c r="CX1133" s="239" t="str">
        <f t="shared" si="1715"/>
        <v/>
      </c>
      <c r="CY1133" s="239" t="str">
        <f t="shared" si="1716"/>
        <v/>
      </c>
      <c r="CZ1133" s="239" t="str">
        <f t="shared" si="1717"/>
        <v>2do trimestre</v>
      </c>
      <c r="DA1133" s="239" t="str">
        <f t="shared" si="1718"/>
        <v/>
      </c>
      <c r="DB1133" s="239" t="str">
        <f t="shared" si="1719"/>
        <v/>
      </c>
      <c r="DC1133" s="239" t="str">
        <f t="shared" si="1720"/>
        <v/>
      </c>
      <c r="DD1133" s="239" t="str">
        <f t="shared" si="1721"/>
        <v/>
      </c>
      <c r="DE1133" s="239" t="str">
        <f t="shared" si="1722"/>
        <v/>
      </c>
      <c r="DF1133" s="239" t="str">
        <f t="shared" si="1723"/>
        <v/>
      </c>
      <c r="DG1133" s="239" t="str">
        <f t="shared" si="1724"/>
        <v/>
      </c>
      <c r="DH1133" s="239" t="str">
        <f t="shared" si="1725"/>
        <v/>
      </c>
      <c r="DI1133" s="239" t="str">
        <f t="shared" si="1726"/>
        <v/>
      </c>
      <c r="DJ1133" s="239" t="str">
        <f t="shared" si="1727"/>
        <v/>
      </c>
      <c r="DK1133" s="239" t="str">
        <f t="shared" si="1728"/>
        <v/>
      </c>
      <c r="DL1133" s="239" t="str">
        <f t="shared" si="1729"/>
        <v/>
      </c>
      <c r="DM1133" s="239" t="str">
        <f t="shared" si="1730"/>
        <v/>
      </c>
      <c r="DN1133" s="239" t="str">
        <f t="shared" si="1731"/>
        <v/>
      </c>
      <c r="DO1133" s="239" t="str">
        <f t="shared" si="1732"/>
        <v/>
      </c>
      <c r="DP1133" s="239" t="str">
        <f t="shared" si="1733"/>
        <v/>
      </c>
    </row>
    <row r="1134" spans="1:120" ht="35.25" hidden="1" customHeight="1" x14ac:dyDescent="0.25">
      <c r="A1134" s="53" t="s">
        <v>4511</v>
      </c>
      <c r="B1134" s="53">
        <v>7000</v>
      </c>
      <c r="C1134" s="53" t="s">
        <v>72</v>
      </c>
      <c r="D1134" s="53" t="s">
        <v>4209</v>
      </c>
      <c r="E1134" s="53">
        <v>3</v>
      </c>
      <c r="F1134" s="53" t="s">
        <v>4415</v>
      </c>
      <c r="G1134" s="53" t="str">
        <f t="shared" si="1736"/>
        <v>7000-9</v>
      </c>
      <c r="H1134" s="53" t="s">
        <v>94</v>
      </c>
      <c r="I1134" s="53" t="s">
        <v>196</v>
      </c>
      <c r="J1134" s="53" t="s">
        <v>80</v>
      </c>
      <c r="K1134" s="53" t="s">
        <v>80</v>
      </c>
      <c r="L1134" s="53" t="s">
        <v>80</v>
      </c>
      <c r="M1134" s="53" t="s">
        <v>80</v>
      </c>
      <c r="N1134" s="53" t="s">
        <v>80</v>
      </c>
      <c r="O1134" s="53" t="s">
        <v>80</v>
      </c>
      <c r="P1134" s="53" t="s">
        <v>4416</v>
      </c>
      <c r="Q1134" s="52">
        <v>0.5</v>
      </c>
      <c r="R1134" s="119">
        <f>+Q1134*Q1131</f>
        <v>0.04</v>
      </c>
      <c r="S1134" s="53">
        <v>1</v>
      </c>
      <c r="T1134" s="53" t="s">
        <v>84</v>
      </c>
      <c r="U1134" s="53" t="s">
        <v>2470</v>
      </c>
      <c r="V1134" s="23">
        <v>45061</v>
      </c>
      <c r="W1134" s="23">
        <v>45063</v>
      </c>
      <c r="X1134" s="53" t="s">
        <v>2114</v>
      </c>
      <c r="Y1134" s="49" t="s">
        <v>167</v>
      </c>
      <c r="Z1134" s="59" t="s">
        <v>100</v>
      </c>
      <c r="AA1134" s="60">
        <v>1</v>
      </c>
      <c r="AB1134" s="62" t="s">
        <v>4417</v>
      </c>
      <c r="AC1134" s="62">
        <v>45071</v>
      </c>
      <c r="AD1134" s="60">
        <v>1</v>
      </c>
      <c r="AE1134" s="62" t="s">
        <v>4418</v>
      </c>
      <c r="AF1134" s="62">
        <v>45071</v>
      </c>
      <c r="AG1134" s="60" t="s">
        <v>79</v>
      </c>
      <c r="AH1134" s="60">
        <v>1</v>
      </c>
      <c r="AI1134" s="52">
        <f t="shared" si="1652"/>
        <v>0.04</v>
      </c>
      <c r="AJ1134" s="52">
        <f>+AI1134/R1134</f>
        <v>1</v>
      </c>
      <c r="AK1134" s="52"/>
      <c r="AL1134" s="239" t="str">
        <f t="shared" si="1742"/>
        <v/>
      </c>
      <c r="AM1134" s="239" t="str">
        <f t="shared" si="1743"/>
        <v/>
      </c>
      <c r="AN1134" s="239" t="str">
        <f t="shared" si="1744"/>
        <v/>
      </c>
      <c r="AO1134" s="239" t="str">
        <f t="shared" si="1745"/>
        <v/>
      </c>
      <c r="AP1134" s="239" t="str">
        <f t="shared" si="1746"/>
        <v/>
      </c>
      <c r="AQ1134" s="239" t="str">
        <f t="shared" si="1747"/>
        <v/>
      </c>
      <c r="AR1134" s="239" t="str">
        <f t="shared" si="1748"/>
        <v/>
      </c>
      <c r="AS1134" s="239" t="str">
        <f t="shared" si="1749"/>
        <v/>
      </c>
      <c r="AT1134" s="239" t="str">
        <f t="shared" si="1750"/>
        <v/>
      </c>
      <c r="AU1134" s="239" t="str">
        <f t="shared" si="1653"/>
        <v/>
      </c>
      <c r="AV1134" s="239" t="str">
        <f t="shared" si="1654"/>
        <v/>
      </c>
      <c r="AW1134" s="239" t="str">
        <f t="shared" si="1655"/>
        <v/>
      </c>
      <c r="AX1134" s="239" t="str">
        <f t="shared" si="1656"/>
        <v/>
      </c>
      <c r="AY1134" s="239" t="str">
        <f t="shared" si="1657"/>
        <v/>
      </c>
      <c r="AZ1134" s="239" t="str">
        <f t="shared" si="1658"/>
        <v/>
      </c>
      <c r="BA1134" s="239" t="str">
        <f t="shared" si="1659"/>
        <v/>
      </c>
      <c r="BB1134" s="239" t="str">
        <f t="shared" si="1660"/>
        <v/>
      </c>
      <c r="BC1134" s="239" t="str">
        <f t="shared" si="1661"/>
        <v/>
      </c>
      <c r="BD1134" s="239" t="str">
        <f t="shared" si="1662"/>
        <v/>
      </c>
      <c r="BE1134" s="239" t="str">
        <f t="shared" si="1663"/>
        <v/>
      </c>
      <c r="BF1134" s="239" t="str">
        <f t="shared" si="1664"/>
        <v/>
      </c>
      <c r="BG1134" s="239" t="str">
        <f t="shared" si="1665"/>
        <v/>
      </c>
      <c r="BH1134" s="239" t="str">
        <f t="shared" si="1666"/>
        <v/>
      </c>
      <c r="BI1134" s="239" t="str">
        <f t="shared" si="1667"/>
        <v/>
      </c>
      <c r="BJ1134" s="239" t="str">
        <f t="shared" si="1668"/>
        <v/>
      </c>
      <c r="BK1134" s="239" t="str">
        <f t="shared" si="1669"/>
        <v/>
      </c>
      <c r="BL1134" s="239" t="str">
        <f t="shared" si="1670"/>
        <v/>
      </c>
      <c r="BN1134" s="239" t="str">
        <f t="shared" si="1680"/>
        <v/>
      </c>
      <c r="BO1134" s="239" t="str">
        <f t="shared" si="1681"/>
        <v/>
      </c>
      <c r="BP1134" s="239" t="str">
        <f t="shared" si="1682"/>
        <v/>
      </c>
      <c r="BQ1134" s="239" t="str">
        <f t="shared" si="1683"/>
        <v/>
      </c>
      <c r="BR1134" s="239" t="str">
        <f t="shared" si="1684"/>
        <v/>
      </c>
      <c r="BS1134" s="239" t="str">
        <f t="shared" si="1685"/>
        <v/>
      </c>
      <c r="BT1134" s="239" t="str">
        <f t="shared" si="1686"/>
        <v/>
      </c>
      <c r="BU1134" s="239" t="str">
        <f t="shared" si="1687"/>
        <v/>
      </c>
      <c r="BV1134" s="239" t="str">
        <f t="shared" si="1688"/>
        <v/>
      </c>
      <c r="BW1134" s="239" t="str">
        <f t="shared" si="1689"/>
        <v/>
      </c>
      <c r="BX1134" s="239" t="str">
        <f t="shared" si="1690"/>
        <v/>
      </c>
      <c r="BY1134" s="239" t="str">
        <f t="shared" si="1691"/>
        <v/>
      </c>
      <c r="BZ1134" s="239" t="str">
        <f t="shared" si="1692"/>
        <v/>
      </c>
      <c r="CA1134" s="239" t="str">
        <f t="shared" si="1693"/>
        <v/>
      </c>
      <c r="CB1134" s="239" t="str">
        <f t="shared" si="1694"/>
        <v/>
      </c>
      <c r="CC1134" s="239" t="str">
        <f t="shared" si="1695"/>
        <v/>
      </c>
      <c r="CD1134" s="239" t="str">
        <f t="shared" si="1696"/>
        <v/>
      </c>
      <c r="CE1134" s="239" t="str">
        <f t="shared" si="1697"/>
        <v/>
      </c>
      <c r="CF1134" s="239" t="str">
        <f t="shared" si="1698"/>
        <v/>
      </c>
      <c r="CG1134" s="239" t="str">
        <f t="shared" si="1699"/>
        <v/>
      </c>
      <c r="CH1134" s="239" t="str">
        <f t="shared" si="1700"/>
        <v/>
      </c>
      <c r="CI1134" s="239" t="str">
        <f t="shared" si="1701"/>
        <v/>
      </c>
      <c r="CJ1134" s="239" t="str">
        <f t="shared" si="1702"/>
        <v/>
      </c>
      <c r="CK1134" s="239" t="str">
        <f t="shared" si="1703"/>
        <v/>
      </c>
      <c r="CL1134" s="239" t="str">
        <f t="shared" si="1704"/>
        <v/>
      </c>
      <c r="CM1134" s="239" t="str">
        <f t="shared" si="1705"/>
        <v/>
      </c>
      <c r="CN1134" s="239" t="str">
        <f t="shared" si="1706"/>
        <v/>
      </c>
      <c r="CP1134" s="239" t="str">
        <f t="shared" si="1707"/>
        <v/>
      </c>
      <c r="CQ1134" s="239" t="str">
        <f t="shared" si="1708"/>
        <v/>
      </c>
      <c r="CR1134" s="239" t="str">
        <f t="shared" si="1709"/>
        <v/>
      </c>
      <c r="CS1134" s="239" t="str">
        <f t="shared" si="1710"/>
        <v/>
      </c>
      <c r="CT1134" s="239" t="str">
        <f t="shared" si="1711"/>
        <v/>
      </c>
      <c r="CU1134" s="239" t="str">
        <f t="shared" si="1712"/>
        <v/>
      </c>
      <c r="CV1134" s="239" t="str">
        <f t="shared" si="1713"/>
        <v/>
      </c>
      <c r="CW1134" s="239" t="str">
        <f t="shared" si="1714"/>
        <v/>
      </c>
      <c r="CX1134" s="239" t="str">
        <f t="shared" si="1715"/>
        <v/>
      </c>
      <c r="CY1134" s="239" t="str">
        <f t="shared" si="1716"/>
        <v/>
      </c>
      <c r="CZ1134" s="239" t="str">
        <f t="shared" si="1717"/>
        <v/>
      </c>
      <c r="DA1134" s="239" t="str">
        <f t="shared" si="1718"/>
        <v/>
      </c>
      <c r="DB1134" s="239" t="str">
        <f t="shared" si="1719"/>
        <v/>
      </c>
      <c r="DC1134" s="239" t="str">
        <f t="shared" si="1720"/>
        <v/>
      </c>
      <c r="DD1134" s="239" t="str">
        <f t="shared" si="1721"/>
        <v/>
      </c>
      <c r="DE1134" s="239" t="str">
        <f t="shared" si="1722"/>
        <v/>
      </c>
      <c r="DF1134" s="239" t="str">
        <f t="shared" si="1723"/>
        <v/>
      </c>
      <c r="DG1134" s="239" t="str">
        <f t="shared" si="1724"/>
        <v/>
      </c>
      <c r="DH1134" s="239" t="str">
        <f t="shared" si="1725"/>
        <v/>
      </c>
      <c r="DI1134" s="239" t="str">
        <f t="shared" si="1726"/>
        <v/>
      </c>
      <c r="DJ1134" s="239" t="str">
        <f t="shared" si="1727"/>
        <v/>
      </c>
      <c r="DK1134" s="239" t="str">
        <f t="shared" si="1728"/>
        <v/>
      </c>
      <c r="DL1134" s="239" t="str">
        <f t="shared" si="1729"/>
        <v/>
      </c>
      <c r="DM1134" s="239" t="str">
        <f t="shared" si="1730"/>
        <v/>
      </c>
      <c r="DN1134" s="239" t="str">
        <f t="shared" si="1731"/>
        <v/>
      </c>
      <c r="DO1134" s="239" t="str">
        <f t="shared" si="1732"/>
        <v/>
      </c>
      <c r="DP1134" s="239" t="str">
        <f t="shared" si="1733"/>
        <v/>
      </c>
    </row>
    <row r="1135" spans="1:120" ht="35.25" hidden="1" customHeight="1" x14ac:dyDescent="0.25">
      <c r="A1135" s="53" t="s">
        <v>4511</v>
      </c>
      <c r="B1135" s="53">
        <v>7000</v>
      </c>
      <c r="C1135" s="53" t="s">
        <v>72</v>
      </c>
      <c r="D1135" s="53" t="s">
        <v>4209</v>
      </c>
      <c r="E1135" s="53">
        <v>3</v>
      </c>
      <c r="F1135" s="53" t="s">
        <v>4419</v>
      </c>
      <c r="G1135" s="53" t="str">
        <f t="shared" si="1736"/>
        <v>7000-9</v>
      </c>
      <c r="H1135" s="53" t="s">
        <v>102</v>
      </c>
      <c r="I1135" s="53" t="s">
        <v>196</v>
      </c>
      <c r="J1135" s="53" t="s">
        <v>80</v>
      </c>
      <c r="K1135" s="53" t="s">
        <v>80</v>
      </c>
      <c r="L1135" s="53" t="s">
        <v>80</v>
      </c>
      <c r="M1135" s="53" t="s">
        <v>80</v>
      </c>
      <c r="N1135" s="53" t="s">
        <v>80</v>
      </c>
      <c r="O1135" s="53" t="s">
        <v>80</v>
      </c>
      <c r="P1135" s="53" t="s">
        <v>2474</v>
      </c>
      <c r="Q1135" s="52">
        <v>0</v>
      </c>
      <c r="R1135" s="119">
        <f>+Q1135*Q1131</f>
        <v>0</v>
      </c>
      <c r="S1135" s="53">
        <v>1</v>
      </c>
      <c r="T1135" s="53" t="s">
        <v>84</v>
      </c>
      <c r="U1135" s="53" t="s">
        <v>4420</v>
      </c>
      <c r="V1135" s="23">
        <v>45063</v>
      </c>
      <c r="W1135" s="23">
        <v>45169</v>
      </c>
      <c r="X1135" s="53" t="s">
        <v>390</v>
      </c>
      <c r="Y1135" s="49" t="s">
        <v>202</v>
      </c>
      <c r="Z1135" s="59" t="s">
        <v>100</v>
      </c>
      <c r="AA1135" s="60">
        <v>1</v>
      </c>
      <c r="AB1135" s="60" t="s">
        <v>4405</v>
      </c>
      <c r="AC1135" s="69">
        <v>45149</v>
      </c>
      <c r="AD1135" s="60">
        <v>1</v>
      </c>
      <c r="AE1135" s="60" t="s">
        <v>4421</v>
      </c>
      <c r="AF1135" s="69">
        <v>45154</v>
      </c>
      <c r="AG1135" s="60" t="s">
        <v>79</v>
      </c>
      <c r="AH1135" s="60">
        <v>1</v>
      </c>
      <c r="AI1135" s="52">
        <f t="shared" si="1652"/>
        <v>0</v>
      </c>
      <c r="AJ1135" s="52"/>
      <c r="AK1135" s="52"/>
      <c r="AL1135" s="239" t="str">
        <f t="shared" si="1742"/>
        <v/>
      </c>
      <c r="AM1135" s="239" t="str">
        <f t="shared" si="1743"/>
        <v/>
      </c>
      <c r="AN1135" s="239" t="str">
        <f t="shared" si="1744"/>
        <v/>
      </c>
      <c r="AO1135" s="239" t="str">
        <f t="shared" si="1745"/>
        <v/>
      </c>
      <c r="AP1135" s="239" t="str">
        <f t="shared" si="1746"/>
        <v/>
      </c>
      <c r="AQ1135" s="239" t="str">
        <f t="shared" si="1747"/>
        <v/>
      </c>
      <c r="AR1135" s="239" t="str">
        <f t="shared" si="1748"/>
        <v/>
      </c>
      <c r="AS1135" s="239" t="str">
        <f t="shared" si="1749"/>
        <v/>
      </c>
      <c r="AT1135" s="239" t="str">
        <f t="shared" si="1750"/>
        <v/>
      </c>
      <c r="AU1135" s="239" t="str">
        <f t="shared" si="1653"/>
        <v/>
      </c>
      <c r="AV1135" s="239">
        <f t="shared" si="1654"/>
        <v>1</v>
      </c>
      <c r="AW1135" s="239" t="str">
        <f t="shared" si="1655"/>
        <v/>
      </c>
      <c r="AX1135" s="239" t="str">
        <f t="shared" si="1656"/>
        <v/>
      </c>
      <c r="AY1135" s="239" t="str">
        <f t="shared" si="1657"/>
        <v/>
      </c>
      <c r="AZ1135" s="239" t="str">
        <f t="shared" si="1658"/>
        <v/>
      </c>
      <c r="BA1135" s="239" t="str">
        <f t="shared" si="1659"/>
        <v/>
      </c>
      <c r="BB1135" s="239" t="str">
        <f t="shared" si="1660"/>
        <v/>
      </c>
      <c r="BC1135" s="239" t="str">
        <f t="shared" si="1661"/>
        <v/>
      </c>
      <c r="BD1135" s="239" t="str">
        <f t="shared" si="1662"/>
        <v/>
      </c>
      <c r="BE1135" s="239" t="str">
        <f t="shared" si="1663"/>
        <v/>
      </c>
      <c r="BF1135" s="239" t="str">
        <f t="shared" si="1664"/>
        <v/>
      </c>
      <c r="BG1135" s="239" t="str">
        <f t="shared" si="1665"/>
        <v/>
      </c>
      <c r="BH1135" s="239" t="str">
        <f t="shared" si="1666"/>
        <v/>
      </c>
      <c r="BI1135" s="239" t="str">
        <f t="shared" si="1667"/>
        <v/>
      </c>
      <c r="BJ1135" s="239" t="str">
        <f t="shared" si="1668"/>
        <v/>
      </c>
      <c r="BK1135" s="239" t="str">
        <f t="shared" si="1669"/>
        <v/>
      </c>
      <c r="BL1135" s="239" t="str">
        <f t="shared" si="1670"/>
        <v/>
      </c>
      <c r="BN1135" s="239" t="str">
        <f t="shared" si="1680"/>
        <v/>
      </c>
      <c r="BO1135" s="239" t="str">
        <f t="shared" si="1681"/>
        <v/>
      </c>
      <c r="BP1135" s="239" t="str">
        <f t="shared" si="1682"/>
        <v/>
      </c>
      <c r="BQ1135" s="239" t="str">
        <f t="shared" si="1683"/>
        <v/>
      </c>
      <c r="BR1135" s="239" t="str">
        <f t="shared" si="1684"/>
        <v/>
      </c>
      <c r="BS1135" s="239" t="str">
        <f t="shared" si="1685"/>
        <v/>
      </c>
      <c r="BT1135" s="239" t="str">
        <f t="shared" si="1686"/>
        <v/>
      </c>
      <c r="BU1135" s="239" t="str">
        <f t="shared" si="1687"/>
        <v/>
      </c>
      <c r="BV1135" s="239" t="str">
        <f t="shared" si="1688"/>
        <v/>
      </c>
      <c r="BW1135" s="239" t="str">
        <f t="shared" si="1689"/>
        <v/>
      </c>
      <c r="BX1135" s="239">
        <f t="shared" si="1690"/>
        <v>1</v>
      </c>
      <c r="BY1135" s="239" t="str">
        <f t="shared" si="1691"/>
        <v/>
      </c>
      <c r="BZ1135" s="239" t="str">
        <f t="shared" si="1692"/>
        <v/>
      </c>
      <c r="CA1135" s="239" t="str">
        <f t="shared" si="1693"/>
        <v/>
      </c>
      <c r="CB1135" s="239" t="str">
        <f t="shared" si="1694"/>
        <v/>
      </c>
      <c r="CC1135" s="239" t="str">
        <f t="shared" si="1695"/>
        <v/>
      </c>
      <c r="CD1135" s="239" t="str">
        <f t="shared" si="1696"/>
        <v/>
      </c>
      <c r="CE1135" s="239" t="str">
        <f t="shared" si="1697"/>
        <v/>
      </c>
      <c r="CF1135" s="239" t="str">
        <f t="shared" si="1698"/>
        <v/>
      </c>
      <c r="CG1135" s="239" t="str">
        <f t="shared" si="1699"/>
        <v/>
      </c>
      <c r="CH1135" s="239" t="str">
        <f t="shared" si="1700"/>
        <v/>
      </c>
      <c r="CI1135" s="239" t="str">
        <f t="shared" si="1701"/>
        <v/>
      </c>
      <c r="CJ1135" s="239" t="str">
        <f t="shared" si="1702"/>
        <v/>
      </c>
      <c r="CK1135" s="239" t="str">
        <f t="shared" si="1703"/>
        <v/>
      </c>
      <c r="CL1135" s="239" t="str">
        <f t="shared" si="1704"/>
        <v/>
      </c>
      <c r="CM1135" s="239" t="str">
        <f t="shared" si="1705"/>
        <v/>
      </c>
      <c r="CN1135" s="239" t="str">
        <f t="shared" si="1706"/>
        <v/>
      </c>
      <c r="CP1135" s="239" t="str">
        <f t="shared" si="1707"/>
        <v/>
      </c>
      <c r="CQ1135" s="239" t="str">
        <f t="shared" si="1708"/>
        <v/>
      </c>
      <c r="CR1135" s="239" t="str">
        <f t="shared" si="1709"/>
        <v/>
      </c>
      <c r="CS1135" s="239" t="str">
        <f t="shared" si="1710"/>
        <v/>
      </c>
      <c r="CT1135" s="239" t="str">
        <f t="shared" si="1711"/>
        <v/>
      </c>
      <c r="CU1135" s="239" t="str">
        <f t="shared" si="1712"/>
        <v/>
      </c>
      <c r="CV1135" s="239" t="str">
        <f t="shared" si="1713"/>
        <v/>
      </c>
      <c r="CW1135" s="239" t="str">
        <f t="shared" si="1714"/>
        <v/>
      </c>
      <c r="CX1135" s="239" t="str">
        <f t="shared" si="1715"/>
        <v/>
      </c>
      <c r="CY1135" s="239" t="str">
        <f t="shared" si="1716"/>
        <v/>
      </c>
      <c r="CZ1135" s="239" t="str">
        <f t="shared" si="1717"/>
        <v>3er Trimestre</v>
      </c>
      <c r="DA1135" s="239" t="str">
        <f t="shared" si="1718"/>
        <v/>
      </c>
      <c r="DB1135" s="239" t="str">
        <f t="shared" si="1719"/>
        <v/>
      </c>
      <c r="DC1135" s="239" t="str">
        <f t="shared" si="1720"/>
        <v/>
      </c>
      <c r="DD1135" s="239" t="str">
        <f t="shared" si="1721"/>
        <v/>
      </c>
      <c r="DE1135" s="239" t="str">
        <f t="shared" si="1722"/>
        <v/>
      </c>
      <c r="DF1135" s="239" t="str">
        <f t="shared" si="1723"/>
        <v/>
      </c>
      <c r="DG1135" s="239" t="str">
        <f t="shared" si="1724"/>
        <v/>
      </c>
      <c r="DH1135" s="239" t="str">
        <f t="shared" si="1725"/>
        <v/>
      </c>
      <c r="DI1135" s="239" t="str">
        <f t="shared" si="1726"/>
        <v/>
      </c>
      <c r="DJ1135" s="239" t="str">
        <f t="shared" si="1727"/>
        <v/>
      </c>
      <c r="DK1135" s="239" t="str">
        <f t="shared" si="1728"/>
        <v/>
      </c>
      <c r="DL1135" s="239" t="str">
        <f t="shared" si="1729"/>
        <v/>
      </c>
      <c r="DM1135" s="239" t="str">
        <f t="shared" si="1730"/>
        <v/>
      </c>
      <c r="DN1135" s="239" t="str">
        <f t="shared" si="1731"/>
        <v/>
      </c>
      <c r="DO1135" s="239" t="str">
        <f t="shared" si="1732"/>
        <v/>
      </c>
      <c r="DP1135" s="239" t="str">
        <f t="shared" si="1733"/>
        <v/>
      </c>
    </row>
    <row r="1136" spans="1:120" ht="35.25" hidden="1" customHeight="1" x14ac:dyDescent="0.25">
      <c r="A1136" s="49" t="s">
        <v>4511</v>
      </c>
      <c r="B1136" s="49">
        <v>7000</v>
      </c>
      <c r="C1136" s="49" t="s">
        <v>72</v>
      </c>
      <c r="D1136" s="49" t="s">
        <v>4209</v>
      </c>
      <c r="E1136" s="49">
        <v>3</v>
      </c>
      <c r="F1136" s="49" t="s">
        <v>4422</v>
      </c>
      <c r="G1136" s="49" t="str">
        <f t="shared" si="1736"/>
        <v>7000-10</v>
      </c>
      <c r="H1136" s="49" t="s">
        <v>75</v>
      </c>
      <c r="I1136" s="49" t="s">
        <v>730</v>
      </c>
      <c r="J1136" s="49" t="s">
        <v>265</v>
      </c>
      <c r="K1136" s="49" t="s">
        <v>931</v>
      </c>
      <c r="L1136" s="49" t="s">
        <v>125</v>
      </c>
      <c r="M1136" s="49" t="s">
        <v>4211</v>
      </c>
      <c r="N1136" s="49" t="s">
        <v>1293</v>
      </c>
      <c r="O1136" s="49" t="s">
        <v>585</v>
      </c>
      <c r="P1136" s="49" t="s">
        <v>4423</v>
      </c>
      <c r="Q1136" s="50">
        <v>0.08</v>
      </c>
      <c r="R1136" s="50"/>
      <c r="S1136" s="49">
        <v>100</v>
      </c>
      <c r="T1136" s="49" t="s">
        <v>301</v>
      </c>
      <c r="U1136" s="49" t="s">
        <v>4424</v>
      </c>
      <c r="V1136" s="51">
        <v>44928</v>
      </c>
      <c r="W1136" s="51">
        <v>45289</v>
      </c>
      <c r="X1136" s="49" t="s">
        <v>4273</v>
      </c>
      <c r="Y1136" s="49" t="s">
        <v>87</v>
      </c>
      <c r="Z1136" s="49" t="s">
        <v>89</v>
      </c>
      <c r="AA1136" s="201">
        <v>0.96</v>
      </c>
      <c r="AB1136" s="200" t="s">
        <v>4425</v>
      </c>
      <c r="AC1136" s="23">
        <v>45289</v>
      </c>
      <c r="AD1136" s="52">
        <v>0.96</v>
      </c>
      <c r="AE1136" s="52" t="s">
        <v>4425</v>
      </c>
      <c r="AF1136" s="75">
        <v>45289</v>
      </c>
      <c r="AG1136" s="52" t="s">
        <v>79</v>
      </c>
      <c r="AH1136" s="52" t="s">
        <v>92</v>
      </c>
      <c r="AI1136" s="52">
        <f t="shared" si="1652"/>
        <v>7.6799999999999993E-2</v>
      </c>
      <c r="AJ1136" s="52"/>
      <c r="AK1136" s="52"/>
      <c r="AL1136" s="239" t="str">
        <f t="shared" si="1742"/>
        <v/>
      </c>
      <c r="AM1136" s="239" t="str">
        <f t="shared" si="1743"/>
        <v/>
      </c>
      <c r="AN1136" s="239" t="str">
        <f t="shared" si="1744"/>
        <v/>
      </c>
      <c r="AO1136" s="239" t="str">
        <f t="shared" si="1745"/>
        <v/>
      </c>
      <c r="AP1136" s="239" t="str">
        <f t="shared" si="1746"/>
        <v/>
      </c>
      <c r="AQ1136" s="239" t="str">
        <f t="shared" si="1747"/>
        <v/>
      </c>
      <c r="AR1136" s="239" t="str">
        <f t="shared" si="1748"/>
        <v/>
      </c>
      <c r="AS1136" s="239" t="str">
        <f t="shared" si="1749"/>
        <v/>
      </c>
      <c r="AT1136" s="239" t="str">
        <f t="shared" si="1750"/>
        <v/>
      </c>
      <c r="AU1136" s="239" t="str">
        <f t="shared" si="1653"/>
        <v/>
      </c>
      <c r="AV1136" s="239" t="str">
        <f t="shared" si="1654"/>
        <v/>
      </c>
      <c r="AW1136" s="239" t="str">
        <f t="shared" si="1655"/>
        <v/>
      </c>
      <c r="AX1136" s="239" t="str">
        <f t="shared" si="1656"/>
        <v/>
      </c>
      <c r="AY1136" s="239" t="str">
        <f t="shared" si="1657"/>
        <v/>
      </c>
      <c r="AZ1136" s="239" t="str">
        <f t="shared" si="1658"/>
        <v/>
      </c>
      <c r="BA1136" s="239" t="str">
        <f t="shared" si="1659"/>
        <v/>
      </c>
      <c r="BB1136" s="239" t="str">
        <f t="shared" si="1660"/>
        <v/>
      </c>
      <c r="BC1136" s="239" t="str">
        <f t="shared" si="1661"/>
        <v/>
      </c>
      <c r="BD1136" s="239" t="str">
        <f t="shared" si="1662"/>
        <v/>
      </c>
      <c r="BE1136" s="239" t="str">
        <f t="shared" si="1663"/>
        <v/>
      </c>
      <c r="BF1136" s="239" t="str">
        <f t="shared" si="1664"/>
        <v/>
      </c>
      <c r="BG1136" s="239" t="str">
        <f t="shared" si="1665"/>
        <v/>
      </c>
      <c r="BH1136" s="239" t="str">
        <f t="shared" si="1666"/>
        <v/>
      </c>
      <c r="BI1136" s="239" t="str">
        <f t="shared" si="1667"/>
        <v/>
      </c>
      <c r="BJ1136" s="239" t="str">
        <f t="shared" si="1668"/>
        <v/>
      </c>
      <c r="BK1136" s="239" t="str">
        <f t="shared" si="1669"/>
        <v/>
      </c>
      <c r="BL1136" s="239" t="str">
        <f t="shared" si="1670"/>
        <v/>
      </c>
      <c r="BN1136" s="239" t="str">
        <f t="shared" si="1680"/>
        <v/>
      </c>
      <c r="BO1136" s="239" t="str">
        <f t="shared" si="1681"/>
        <v/>
      </c>
      <c r="BP1136" s="239" t="str">
        <f t="shared" si="1682"/>
        <v/>
      </c>
      <c r="BQ1136" s="239" t="str">
        <f t="shared" si="1683"/>
        <v/>
      </c>
      <c r="BR1136" s="239" t="str">
        <f t="shared" si="1684"/>
        <v/>
      </c>
      <c r="BS1136" s="239" t="str">
        <f t="shared" si="1685"/>
        <v/>
      </c>
      <c r="BT1136" s="239" t="str">
        <f t="shared" si="1686"/>
        <v/>
      </c>
      <c r="BU1136" s="239" t="str">
        <f t="shared" si="1687"/>
        <v/>
      </c>
      <c r="BV1136" s="239" t="str">
        <f t="shared" si="1688"/>
        <v/>
      </c>
      <c r="BW1136" s="239" t="str">
        <f t="shared" si="1689"/>
        <v/>
      </c>
      <c r="BX1136" s="239" t="str">
        <f t="shared" si="1690"/>
        <v/>
      </c>
      <c r="BY1136" s="239" t="str">
        <f t="shared" si="1691"/>
        <v/>
      </c>
      <c r="BZ1136" s="239" t="str">
        <f t="shared" si="1692"/>
        <v/>
      </c>
      <c r="CA1136" s="239" t="str">
        <f t="shared" si="1693"/>
        <v/>
      </c>
      <c r="CB1136" s="239" t="str">
        <f t="shared" si="1694"/>
        <v/>
      </c>
      <c r="CC1136" s="239" t="str">
        <f t="shared" si="1695"/>
        <v/>
      </c>
      <c r="CD1136" s="239" t="str">
        <f t="shared" si="1696"/>
        <v/>
      </c>
      <c r="CE1136" s="239" t="str">
        <f t="shared" si="1697"/>
        <v/>
      </c>
      <c r="CF1136" s="239" t="str">
        <f t="shared" si="1698"/>
        <v/>
      </c>
      <c r="CG1136" s="239" t="str">
        <f t="shared" si="1699"/>
        <v/>
      </c>
      <c r="CH1136" s="239" t="str">
        <f t="shared" si="1700"/>
        <v/>
      </c>
      <c r="CI1136" s="239" t="str">
        <f t="shared" si="1701"/>
        <v/>
      </c>
      <c r="CJ1136" s="239" t="str">
        <f t="shared" si="1702"/>
        <v/>
      </c>
      <c r="CK1136" s="239" t="str">
        <f t="shared" si="1703"/>
        <v/>
      </c>
      <c r="CL1136" s="239" t="str">
        <f t="shared" si="1704"/>
        <v/>
      </c>
      <c r="CM1136" s="239" t="str">
        <f t="shared" si="1705"/>
        <v/>
      </c>
      <c r="CN1136" s="239" t="str">
        <f t="shared" si="1706"/>
        <v/>
      </c>
      <c r="CP1136" s="239" t="str">
        <f t="shared" si="1707"/>
        <v/>
      </c>
      <c r="CQ1136" s="239" t="str">
        <f t="shared" si="1708"/>
        <v/>
      </c>
      <c r="CR1136" s="239" t="str">
        <f t="shared" si="1709"/>
        <v/>
      </c>
      <c r="CS1136" s="239" t="str">
        <f t="shared" si="1710"/>
        <v/>
      </c>
      <c r="CT1136" s="239" t="str">
        <f t="shared" si="1711"/>
        <v/>
      </c>
      <c r="CU1136" s="239" t="str">
        <f t="shared" si="1712"/>
        <v/>
      </c>
      <c r="CV1136" s="239" t="str">
        <f t="shared" si="1713"/>
        <v/>
      </c>
      <c r="CW1136" s="239" t="str">
        <f t="shared" si="1714"/>
        <v/>
      </c>
      <c r="CX1136" s="239" t="str">
        <f t="shared" si="1715"/>
        <v/>
      </c>
      <c r="CY1136" s="239" t="str">
        <f t="shared" si="1716"/>
        <v/>
      </c>
      <c r="CZ1136" s="239" t="str">
        <f t="shared" si="1717"/>
        <v/>
      </c>
      <c r="DA1136" s="239" t="str">
        <f t="shared" si="1718"/>
        <v/>
      </c>
      <c r="DB1136" s="239" t="str">
        <f t="shared" si="1719"/>
        <v/>
      </c>
      <c r="DC1136" s="239" t="str">
        <f t="shared" si="1720"/>
        <v/>
      </c>
      <c r="DD1136" s="239" t="str">
        <f t="shared" si="1721"/>
        <v/>
      </c>
      <c r="DE1136" s="239" t="str">
        <f t="shared" si="1722"/>
        <v/>
      </c>
      <c r="DF1136" s="239" t="str">
        <f t="shared" si="1723"/>
        <v/>
      </c>
      <c r="DG1136" s="239" t="str">
        <f t="shared" si="1724"/>
        <v/>
      </c>
      <c r="DH1136" s="239" t="str">
        <f t="shared" si="1725"/>
        <v/>
      </c>
      <c r="DI1136" s="239" t="str">
        <f t="shared" si="1726"/>
        <v/>
      </c>
      <c r="DJ1136" s="239" t="str">
        <f t="shared" si="1727"/>
        <v/>
      </c>
      <c r="DK1136" s="239" t="str">
        <f t="shared" si="1728"/>
        <v/>
      </c>
      <c r="DL1136" s="239" t="str">
        <f t="shared" si="1729"/>
        <v/>
      </c>
      <c r="DM1136" s="239" t="str">
        <f t="shared" si="1730"/>
        <v/>
      </c>
      <c r="DN1136" s="239" t="str">
        <f t="shared" si="1731"/>
        <v/>
      </c>
      <c r="DO1136" s="239" t="str">
        <f t="shared" si="1732"/>
        <v/>
      </c>
      <c r="DP1136" s="239" t="str">
        <f t="shared" si="1733"/>
        <v/>
      </c>
    </row>
    <row r="1137" spans="1:120" ht="35.25" hidden="1" customHeight="1" x14ac:dyDescent="0.25">
      <c r="A1137" s="53" t="s">
        <v>4511</v>
      </c>
      <c r="B1137" s="53">
        <v>7000</v>
      </c>
      <c r="C1137" s="53" t="s">
        <v>72</v>
      </c>
      <c r="D1137" s="53" t="s">
        <v>4209</v>
      </c>
      <c r="E1137" s="87">
        <v>3</v>
      </c>
      <c r="F1137" s="53" t="s">
        <v>4426</v>
      </c>
      <c r="G1137" s="53" t="str">
        <f t="shared" si="1736"/>
        <v>7000-10</v>
      </c>
      <c r="H1137" s="53" t="s">
        <v>94</v>
      </c>
      <c r="I1137" s="53" t="s">
        <v>730</v>
      </c>
      <c r="J1137" s="53" t="s">
        <v>80</v>
      </c>
      <c r="K1137" s="53" t="s">
        <v>80</v>
      </c>
      <c r="L1137" s="53" t="s">
        <v>80</v>
      </c>
      <c r="M1137" s="53" t="s">
        <v>80</v>
      </c>
      <c r="N1137" s="53" t="s">
        <v>80</v>
      </c>
      <c r="O1137" s="53" t="s">
        <v>80</v>
      </c>
      <c r="P1137" s="86" t="s">
        <v>4427</v>
      </c>
      <c r="Q1137" s="140">
        <v>0.12</v>
      </c>
      <c r="R1137" s="189">
        <v>0.01</v>
      </c>
      <c r="S1137" s="3">
        <v>100</v>
      </c>
      <c r="T1137" s="3" t="s">
        <v>301</v>
      </c>
      <c r="U1137" s="9" t="s">
        <v>4428</v>
      </c>
      <c r="V1137" s="51">
        <v>44928</v>
      </c>
      <c r="W1137" s="51">
        <v>45289</v>
      </c>
      <c r="X1137" s="162" t="s">
        <v>4273</v>
      </c>
      <c r="Y1137" s="49" t="s">
        <v>87</v>
      </c>
      <c r="Z1137" s="59" t="s">
        <v>100</v>
      </c>
      <c r="AA1137" s="201">
        <v>1.08</v>
      </c>
      <c r="AB1137" s="200" t="s">
        <v>4429</v>
      </c>
      <c r="AC1137" s="23">
        <v>45289</v>
      </c>
      <c r="AD1137" s="52">
        <v>1</v>
      </c>
      <c r="AE1137" s="200" t="s">
        <v>4430</v>
      </c>
      <c r="AF1137" s="75">
        <v>45289</v>
      </c>
      <c r="AG1137" s="52" t="s">
        <v>79</v>
      </c>
      <c r="AH1137" s="52">
        <v>1</v>
      </c>
      <c r="AI1137" s="52">
        <f t="shared" si="1652"/>
        <v>0.01</v>
      </c>
      <c r="AJ1137" s="52">
        <f t="shared" ref="AJ1137:AJ1144" si="1751">+AI1137/R1137</f>
        <v>1</v>
      </c>
      <c r="AK1137" s="52"/>
      <c r="AL1137" s="239" t="str">
        <f t="shared" si="1742"/>
        <v/>
      </c>
      <c r="AM1137" s="239" t="str">
        <f t="shared" si="1743"/>
        <v/>
      </c>
      <c r="AN1137" s="239" t="str">
        <f t="shared" si="1744"/>
        <v/>
      </c>
      <c r="AO1137" s="239" t="str">
        <f t="shared" si="1745"/>
        <v/>
      </c>
      <c r="AP1137" s="239" t="str">
        <f t="shared" si="1746"/>
        <v/>
      </c>
      <c r="AQ1137" s="239" t="str">
        <f t="shared" si="1747"/>
        <v/>
      </c>
      <c r="AR1137" s="239" t="str">
        <f t="shared" si="1748"/>
        <v/>
      </c>
      <c r="AS1137" s="239" t="str">
        <f t="shared" si="1749"/>
        <v/>
      </c>
      <c r="AT1137" s="239" t="str">
        <f t="shared" si="1750"/>
        <v/>
      </c>
      <c r="AU1137" s="239" t="str">
        <f t="shared" si="1653"/>
        <v/>
      </c>
      <c r="AV1137" s="239" t="str">
        <f t="shared" si="1654"/>
        <v/>
      </c>
      <c r="AW1137" s="239" t="str">
        <f t="shared" si="1655"/>
        <v/>
      </c>
      <c r="AX1137" s="239" t="str">
        <f t="shared" si="1656"/>
        <v/>
      </c>
      <c r="AY1137" s="239" t="str">
        <f t="shared" si="1657"/>
        <v/>
      </c>
      <c r="AZ1137" s="239" t="str">
        <f t="shared" si="1658"/>
        <v/>
      </c>
      <c r="BA1137" s="239" t="str">
        <f t="shared" si="1659"/>
        <v/>
      </c>
      <c r="BB1137" s="239" t="str">
        <f t="shared" si="1660"/>
        <v/>
      </c>
      <c r="BC1137" s="239" t="str">
        <f t="shared" si="1661"/>
        <v/>
      </c>
      <c r="BD1137" s="239" t="str">
        <f t="shared" si="1662"/>
        <v/>
      </c>
      <c r="BE1137" s="239" t="str">
        <f t="shared" si="1663"/>
        <v/>
      </c>
      <c r="BF1137" s="239" t="str">
        <f t="shared" si="1664"/>
        <v/>
      </c>
      <c r="BG1137" s="239" t="str">
        <f t="shared" si="1665"/>
        <v/>
      </c>
      <c r="BH1137" s="239" t="str">
        <f t="shared" si="1666"/>
        <v/>
      </c>
      <c r="BI1137" s="239" t="str">
        <f t="shared" si="1667"/>
        <v/>
      </c>
      <c r="BJ1137" s="239" t="str">
        <f t="shared" si="1668"/>
        <v/>
      </c>
      <c r="BK1137" s="239" t="str">
        <f t="shared" si="1669"/>
        <v/>
      </c>
      <c r="BL1137" s="239" t="str">
        <f t="shared" si="1670"/>
        <v/>
      </c>
      <c r="BN1137" s="239" t="str">
        <f t="shared" si="1680"/>
        <v/>
      </c>
      <c r="BO1137" s="239" t="str">
        <f t="shared" si="1681"/>
        <v/>
      </c>
      <c r="BP1137" s="239" t="str">
        <f t="shared" si="1682"/>
        <v/>
      </c>
      <c r="BQ1137" s="239" t="str">
        <f t="shared" si="1683"/>
        <v/>
      </c>
      <c r="BR1137" s="239" t="str">
        <f t="shared" si="1684"/>
        <v/>
      </c>
      <c r="BS1137" s="239" t="str">
        <f t="shared" si="1685"/>
        <v/>
      </c>
      <c r="BT1137" s="239" t="str">
        <f t="shared" si="1686"/>
        <v/>
      </c>
      <c r="BU1137" s="239" t="str">
        <f t="shared" si="1687"/>
        <v/>
      </c>
      <c r="BV1137" s="239" t="str">
        <f t="shared" si="1688"/>
        <v/>
      </c>
      <c r="BW1137" s="239" t="str">
        <f t="shared" si="1689"/>
        <v/>
      </c>
      <c r="BX1137" s="239" t="str">
        <f t="shared" si="1690"/>
        <v/>
      </c>
      <c r="BY1137" s="239" t="str">
        <f t="shared" si="1691"/>
        <v/>
      </c>
      <c r="BZ1137" s="239" t="str">
        <f t="shared" si="1692"/>
        <v/>
      </c>
      <c r="CA1137" s="239" t="str">
        <f t="shared" si="1693"/>
        <v/>
      </c>
      <c r="CB1137" s="239" t="str">
        <f t="shared" si="1694"/>
        <v/>
      </c>
      <c r="CC1137" s="239" t="str">
        <f t="shared" si="1695"/>
        <v/>
      </c>
      <c r="CD1137" s="239" t="str">
        <f t="shared" si="1696"/>
        <v/>
      </c>
      <c r="CE1137" s="239" t="str">
        <f t="shared" si="1697"/>
        <v/>
      </c>
      <c r="CF1137" s="239" t="str">
        <f t="shared" si="1698"/>
        <v/>
      </c>
      <c r="CG1137" s="239" t="str">
        <f t="shared" si="1699"/>
        <v/>
      </c>
      <c r="CH1137" s="239" t="str">
        <f t="shared" si="1700"/>
        <v/>
      </c>
      <c r="CI1137" s="239" t="str">
        <f t="shared" si="1701"/>
        <v/>
      </c>
      <c r="CJ1137" s="239" t="str">
        <f t="shared" si="1702"/>
        <v/>
      </c>
      <c r="CK1137" s="239" t="str">
        <f t="shared" si="1703"/>
        <v/>
      </c>
      <c r="CL1137" s="239" t="str">
        <f t="shared" si="1704"/>
        <v/>
      </c>
      <c r="CM1137" s="239" t="str">
        <f t="shared" si="1705"/>
        <v/>
      </c>
      <c r="CN1137" s="239" t="str">
        <f t="shared" si="1706"/>
        <v/>
      </c>
      <c r="CP1137" s="239" t="str">
        <f t="shared" si="1707"/>
        <v/>
      </c>
      <c r="CQ1137" s="239" t="str">
        <f t="shared" si="1708"/>
        <v/>
      </c>
      <c r="CR1137" s="239" t="str">
        <f t="shared" si="1709"/>
        <v/>
      </c>
      <c r="CS1137" s="239" t="str">
        <f t="shared" si="1710"/>
        <v/>
      </c>
      <c r="CT1137" s="239" t="str">
        <f t="shared" si="1711"/>
        <v/>
      </c>
      <c r="CU1137" s="239" t="str">
        <f t="shared" si="1712"/>
        <v/>
      </c>
      <c r="CV1137" s="239" t="str">
        <f t="shared" si="1713"/>
        <v/>
      </c>
      <c r="CW1137" s="239" t="str">
        <f t="shared" si="1714"/>
        <v/>
      </c>
      <c r="CX1137" s="239" t="str">
        <f t="shared" si="1715"/>
        <v/>
      </c>
      <c r="CY1137" s="239" t="str">
        <f t="shared" si="1716"/>
        <v/>
      </c>
      <c r="CZ1137" s="239" t="str">
        <f t="shared" si="1717"/>
        <v/>
      </c>
      <c r="DA1137" s="239" t="str">
        <f t="shared" si="1718"/>
        <v/>
      </c>
      <c r="DB1137" s="239" t="str">
        <f t="shared" si="1719"/>
        <v/>
      </c>
      <c r="DC1137" s="239" t="str">
        <f t="shared" si="1720"/>
        <v/>
      </c>
      <c r="DD1137" s="239" t="str">
        <f t="shared" si="1721"/>
        <v/>
      </c>
      <c r="DE1137" s="239" t="str">
        <f t="shared" si="1722"/>
        <v/>
      </c>
      <c r="DF1137" s="239" t="str">
        <f t="shared" si="1723"/>
        <v/>
      </c>
      <c r="DG1137" s="239" t="str">
        <f t="shared" si="1724"/>
        <v/>
      </c>
      <c r="DH1137" s="239" t="str">
        <f t="shared" si="1725"/>
        <v/>
      </c>
      <c r="DI1137" s="239" t="str">
        <f t="shared" si="1726"/>
        <v/>
      </c>
      <c r="DJ1137" s="239" t="str">
        <f t="shared" si="1727"/>
        <v/>
      </c>
      <c r="DK1137" s="239" t="str">
        <f t="shared" si="1728"/>
        <v/>
      </c>
      <c r="DL1137" s="239" t="str">
        <f t="shared" si="1729"/>
        <v/>
      </c>
      <c r="DM1137" s="239" t="str">
        <f t="shared" si="1730"/>
        <v/>
      </c>
      <c r="DN1137" s="239" t="str">
        <f t="shared" si="1731"/>
        <v/>
      </c>
      <c r="DO1137" s="239" t="str">
        <f t="shared" si="1732"/>
        <v/>
      </c>
      <c r="DP1137" s="239" t="str">
        <f t="shared" si="1733"/>
        <v/>
      </c>
    </row>
    <row r="1138" spans="1:120" ht="35.25" hidden="1" customHeight="1" x14ac:dyDescent="0.25">
      <c r="A1138" s="53" t="s">
        <v>4511</v>
      </c>
      <c r="B1138" s="53">
        <v>7000</v>
      </c>
      <c r="C1138" s="53" t="s">
        <v>72</v>
      </c>
      <c r="D1138" s="53" t="s">
        <v>4209</v>
      </c>
      <c r="E1138" s="87">
        <v>3</v>
      </c>
      <c r="F1138" s="53" t="s">
        <v>4431</v>
      </c>
      <c r="G1138" s="53" t="str">
        <f t="shared" si="1736"/>
        <v>7000-10</v>
      </c>
      <c r="H1138" s="53" t="s">
        <v>94</v>
      </c>
      <c r="I1138" s="53" t="s">
        <v>730</v>
      </c>
      <c r="J1138" s="53" t="s">
        <v>80</v>
      </c>
      <c r="K1138" s="53" t="s">
        <v>80</v>
      </c>
      <c r="L1138" s="53" t="s">
        <v>80</v>
      </c>
      <c r="M1138" s="53" t="s">
        <v>80</v>
      </c>
      <c r="N1138" s="53" t="s">
        <v>80</v>
      </c>
      <c r="O1138" s="53" t="s">
        <v>80</v>
      </c>
      <c r="P1138" s="86" t="s">
        <v>4432</v>
      </c>
      <c r="Q1138" s="140">
        <v>0.12</v>
      </c>
      <c r="R1138" s="189">
        <v>0.01</v>
      </c>
      <c r="S1138" s="3">
        <v>100</v>
      </c>
      <c r="T1138" s="3" t="s">
        <v>301</v>
      </c>
      <c r="U1138" s="9" t="s">
        <v>4428</v>
      </c>
      <c r="V1138" s="51">
        <v>44928</v>
      </c>
      <c r="W1138" s="51">
        <v>45289</v>
      </c>
      <c r="X1138" s="162" t="s">
        <v>4273</v>
      </c>
      <c r="Y1138" s="49" t="s">
        <v>87</v>
      </c>
      <c r="Z1138" s="59" t="s">
        <v>100</v>
      </c>
      <c r="AA1138" s="201">
        <v>1.07</v>
      </c>
      <c r="AB1138" s="200" t="s">
        <v>4433</v>
      </c>
      <c r="AC1138" s="23">
        <v>45289</v>
      </c>
      <c r="AD1138" s="52">
        <v>1</v>
      </c>
      <c r="AE1138" s="200" t="s">
        <v>4434</v>
      </c>
      <c r="AF1138" s="75">
        <v>45289</v>
      </c>
      <c r="AG1138" s="52" t="s">
        <v>79</v>
      </c>
      <c r="AH1138" s="52">
        <v>1</v>
      </c>
      <c r="AI1138" s="52">
        <f t="shared" si="1652"/>
        <v>0.01</v>
      </c>
      <c r="AJ1138" s="52">
        <f t="shared" si="1751"/>
        <v>1</v>
      </c>
      <c r="AK1138" s="52"/>
      <c r="AL1138" s="239" t="str">
        <f t="shared" si="1742"/>
        <v/>
      </c>
      <c r="AM1138" s="239" t="str">
        <f t="shared" si="1743"/>
        <v/>
      </c>
      <c r="AN1138" s="239" t="str">
        <f t="shared" si="1744"/>
        <v/>
      </c>
      <c r="AO1138" s="239" t="str">
        <f t="shared" si="1745"/>
        <v/>
      </c>
      <c r="AP1138" s="239" t="str">
        <f t="shared" si="1746"/>
        <v/>
      </c>
      <c r="AQ1138" s="239" t="str">
        <f t="shared" si="1747"/>
        <v/>
      </c>
      <c r="AR1138" s="239" t="str">
        <f t="shared" si="1748"/>
        <v/>
      </c>
      <c r="AS1138" s="239" t="str">
        <f t="shared" si="1749"/>
        <v/>
      </c>
      <c r="AT1138" s="239" t="str">
        <f t="shared" si="1750"/>
        <v/>
      </c>
      <c r="AU1138" s="239" t="str">
        <f t="shared" si="1653"/>
        <v/>
      </c>
      <c r="AV1138" s="239" t="str">
        <f t="shared" si="1654"/>
        <v/>
      </c>
      <c r="AW1138" s="239" t="str">
        <f t="shared" si="1655"/>
        <v/>
      </c>
      <c r="AX1138" s="239" t="str">
        <f t="shared" si="1656"/>
        <v/>
      </c>
      <c r="AY1138" s="239" t="str">
        <f t="shared" si="1657"/>
        <v/>
      </c>
      <c r="AZ1138" s="239" t="str">
        <f t="shared" si="1658"/>
        <v/>
      </c>
      <c r="BA1138" s="239" t="str">
        <f t="shared" si="1659"/>
        <v/>
      </c>
      <c r="BB1138" s="239" t="str">
        <f t="shared" si="1660"/>
        <v/>
      </c>
      <c r="BC1138" s="239" t="str">
        <f t="shared" si="1661"/>
        <v/>
      </c>
      <c r="BD1138" s="239" t="str">
        <f t="shared" si="1662"/>
        <v/>
      </c>
      <c r="BE1138" s="239" t="str">
        <f t="shared" si="1663"/>
        <v/>
      </c>
      <c r="BF1138" s="239" t="str">
        <f t="shared" si="1664"/>
        <v/>
      </c>
      <c r="BG1138" s="239" t="str">
        <f t="shared" si="1665"/>
        <v/>
      </c>
      <c r="BH1138" s="239" t="str">
        <f t="shared" si="1666"/>
        <v/>
      </c>
      <c r="BI1138" s="239" t="str">
        <f t="shared" si="1667"/>
        <v/>
      </c>
      <c r="BJ1138" s="239" t="str">
        <f t="shared" si="1668"/>
        <v/>
      </c>
      <c r="BK1138" s="239" t="str">
        <f t="shared" si="1669"/>
        <v/>
      </c>
      <c r="BL1138" s="239" t="str">
        <f t="shared" si="1670"/>
        <v/>
      </c>
      <c r="BN1138" s="239" t="str">
        <f t="shared" si="1680"/>
        <v/>
      </c>
      <c r="BO1138" s="239" t="str">
        <f t="shared" si="1681"/>
        <v/>
      </c>
      <c r="BP1138" s="239" t="str">
        <f t="shared" si="1682"/>
        <v/>
      </c>
      <c r="BQ1138" s="239" t="str">
        <f t="shared" si="1683"/>
        <v/>
      </c>
      <c r="BR1138" s="239" t="str">
        <f t="shared" si="1684"/>
        <v/>
      </c>
      <c r="BS1138" s="239" t="str">
        <f t="shared" si="1685"/>
        <v/>
      </c>
      <c r="BT1138" s="239" t="str">
        <f t="shared" si="1686"/>
        <v/>
      </c>
      <c r="BU1138" s="239" t="str">
        <f t="shared" si="1687"/>
        <v/>
      </c>
      <c r="BV1138" s="239" t="str">
        <f t="shared" si="1688"/>
        <v/>
      </c>
      <c r="BW1138" s="239" t="str">
        <f t="shared" si="1689"/>
        <v/>
      </c>
      <c r="BX1138" s="239" t="str">
        <f t="shared" si="1690"/>
        <v/>
      </c>
      <c r="BY1138" s="239" t="str">
        <f t="shared" si="1691"/>
        <v/>
      </c>
      <c r="BZ1138" s="239" t="str">
        <f t="shared" si="1692"/>
        <v/>
      </c>
      <c r="CA1138" s="239" t="str">
        <f t="shared" si="1693"/>
        <v/>
      </c>
      <c r="CB1138" s="239" t="str">
        <f t="shared" si="1694"/>
        <v/>
      </c>
      <c r="CC1138" s="239" t="str">
        <f t="shared" si="1695"/>
        <v/>
      </c>
      <c r="CD1138" s="239" t="str">
        <f t="shared" si="1696"/>
        <v/>
      </c>
      <c r="CE1138" s="239" t="str">
        <f t="shared" si="1697"/>
        <v/>
      </c>
      <c r="CF1138" s="239" t="str">
        <f t="shared" si="1698"/>
        <v/>
      </c>
      <c r="CG1138" s="239" t="str">
        <f t="shared" si="1699"/>
        <v/>
      </c>
      <c r="CH1138" s="239" t="str">
        <f t="shared" si="1700"/>
        <v/>
      </c>
      <c r="CI1138" s="239" t="str">
        <f t="shared" si="1701"/>
        <v/>
      </c>
      <c r="CJ1138" s="239" t="str">
        <f t="shared" si="1702"/>
        <v/>
      </c>
      <c r="CK1138" s="239" t="str">
        <f t="shared" si="1703"/>
        <v/>
      </c>
      <c r="CL1138" s="239" t="str">
        <f t="shared" si="1704"/>
        <v/>
      </c>
      <c r="CM1138" s="239" t="str">
        <f t="shared" si="1705"/>
        <v/>
      </c>
      <c r="CN1138" s="239" t="str">
        <f t="shared" si="1706"/>
        <v/>
      </c>
      <c r="CP1138" s="239" t="str">
        <f t="shared" si="1707"/>
        <v/>
      </c>
      <c r="CQ1138" s="239" t="str">
        <f t="shared" si="1708"/>
        <v/>
      </c>
      <c r="CR1138" s="239" t="str">
        <f t="shared" si="1709"/>
        <v/>
      </c>
      <c r="CS1138" s="239" t="str">
        <f t="shared" si="1710"/>
        <v/>
      </c>
      <c r="CT1138" s="239" t="str">
        <f t="shared" si="1711"/>
        <v/>
      </c>
      <c r="CU1138" s="239" t="str">
        <f t="shared" si="1712"/>
        <v/>
      </c>
      <c r="CV1138" s="239" t="str">
        <f t="shared" si="1713"/>
        <v/>
      </c>
      <c r="CW1138" s="239" t="str">
        <f t="shared" si="1714"/>
        <v/>
      </c>
      <c r="CX1138" s="239" t="str">
        <f t="shared" si="1715"/>
        <v/>
      </c>
      <c r="CY1138" s="239" t="str">
        <f t="shared" si="1716"/>
        <v/>
      </c>
      <c r="CZ1138" s="239" t="str">
        <f t="shared" si="1717"/>
        <v/>
      </c>
      <c r="DA1138" s="239" t="str">
        <f t="shared" si="1718"/>
        <v/>
      </c>
      <c r="DB1138" s="239" t="str">
        <f t="shared" si="1719"/>
        <v/>
      </c>
      <c r="DC1138" s="239" t="str">
        <f t="shared" si="1720"/>
        <v/>
      </c>
      <c r="DD1138" s="239" t="str">
        <f t="shared" si="1721"/>
        <v/>
      </c>
      <c r="DE1138" s="239" t="str">
        <f t="shared" si="1722"/>
        <v/>
      </c>
      <c r="DF1138" s="239" t="str">
        <f t="shared" si="1723"/>
        <v/>
      </c>
      <c r="DG1138" s="239" t="str">
        <f t="shared" si="1724"/>
        <v/>
      </c>
      <c r="DH1138" s="239" t="str">
        <f t="shared" si="1725"/>
        <v/>
      </c>
      <c r="DI1138" s="239" t="str">
        <f t="shared" si="1726"/>
        <v/>
      </c>
      <c r="DJ1138" s="239" t="str">
        <f t="shared" si="1727"/>
        <v/>
      </c>
      <c r="DK1138" s="239" t="str">
        <f t="shared" si="1728"/>
        <v/>
      </c>
      <c r="DL1138" s="239" t="str">
        <f t="shared" si="1729"/>
        <v/>
      </c>
      <c r="DM1138" s="239" t="str">
        <f t="shared" si="1730"/>
        <v/>
      </c>
      <c r="DN1138" s="239" t="str">
        <f t="shared" si="1731"/>
        <v/>
      </c>
      <c r="DO1138" s="239" t="str">
        <f t="shared" si="1732"/>
        <v/>
      </c>
      <c r="DP1138" s="239" t="str">
        <f t="shared" si="1733"/>
        <v/>
      </c>
    </row>
    <row r="1139" spans="1:120" ht="35.25" hidden="1" customHeight="1" x14ac:dyDescent="0.25">
      <c r="A1139" s="53" t="s">
        <v>4511</v>
      </c>
      <c r="B1139" s="53">
        <v>7000</v>
      </c>
      <c r="C1139" s="53" t="s">
        <v>72</v>
      </c>
      <c r="D1139" s="53" t="s">
        <v>4209</v>
      </c>
      <c r="E1139" s="87">
        <v>3</v>
      </c>
      <c r="F1139" s="53" t="s">
        <v>4435</v>
      </c>
      <c r="G1139" s="53" t="str">
        <f t="shared" si="1736"/>
        <v>7000-10</v>
      </c>
      <c r="H1139" s="53" t="s">
        <v>94</v>
      </c>
      <c r="I1139" s="53" t="s">
        <v>730</v>
      </c>
      <c r="J1139" s="53" t="s">
        <v>80</v>
      </c>
      <c r="K1139" s="53" t="s">
        <v>80</v>
      </c>
      <c r="L1139" s="53" t="s">
        <v>80</v>
      </c>
      <c r="M1139" s="53" t="s">
        <v>80</v>
      </c>
      <c r="N1139" s="53" t="s">
        <v>80</v>
      </c>
      <c r="O1139" s="53" t="s">
        <v>80</v>
      </c>
      <c r="P1139" s="86" t="s">
        <v>4436</v>
      </c>
      <c r="Q1139" s="140">
        <v>0.12</v>
      </c>
      <c r="R1139" s="189">
        <v>0.01</v>
      </c>
      <c r="S1139" s="3">
        <v>100</v>
      </c>
      <c r="T1139" s="3" t="s">
        <v>301</v>
      </c>
      <c r="U1139" s="9" t="s">
        <v>4428</v>
      </c>
      <c r="V1139" s="51">
        <v>44928</v>
      </c>
      <c r="W1139" s="51">
        <v>45289</v>
      </c>
      <c r="X1139" s="162" t="s">
        <v>4273</v>
      </c>
      <c r="Y1139" s="49" t="s">
        <v>87</v>
      </c>
      <c r="Z1139" s="59" t="s">
        <v>100</v>
      </c>
      <c r="AA1139" s="201">
        <v>1.1499999999999999</v>
      </c>
      <c r="AB1139" s="200" t="s">
        <v>4437</v>
      </c>
      <c r="AC1139" s="23">
        <v>45289</v>
      </c>
      <c r="AD1139" s="52">
        <v>1</v>
      </c>
      <c r="AE1139" s="200" t="s">
        <v>4438</v>
      </c>
      <c r="AF1139" s="75">
        <v>45289</v>
      </c>
      <c r="AG1139" s="52" t="s">
        <v>79</v>
      </c>
      <c r="AH1139" s="52">
        <v>1</v>
      </c>
      <c r="AI1139" s="52">
        <f t="shared" si="1652"/>
        <v>0.01</v>
      </c>
      <c r="AJ1139" s="52">
        <f t="shared" si="1751"/>
        <v>1</v>
      </c>
      <c r="AK1139" s="52"/>
      <c r="AL1139" s="239" t="str">
        <f t="shared" si="1742"/>
        <v/>
      </c>
      <c r="AM1139" s="239" t="str">
        <f t="shared" si="1743"/>
        <v/>
      </c>
      <c r="AN1139" s="239" t="str">
        <f t="shared" si="1744"/>
        <v/>
      </c>
      <c r="AO1139" s="239" t="str">
        <f t="shared" si="1745"/>
        <v/>
      </c>
      <c r="AP1139" s="239" t="str">
        <f t="shared" si="1746"/>
        <v/>
      </c>
      <c r="AQ1139" s="239" t="str">
        <f t="shared" si="1747"/>
        <v/>
      </c>
      <c r="AR1139" s="239" t="str">
        <f t="shared" si="1748"/>
        <v/>
      </c>
      <c r="AS1139" s="239" t="str">
        <f t="shared" si="1749"/>
        <v/>
      </c>
      <c r="AT1139" s="239" t="str">
        <f t="shared" si="1750"/>
        <v/>
      </c>
      <c r="AU1139" s="239" t="str">
        <f t="shared" si="1653"/>
        <v/>
      </c>
      <c r="AV1139" s="239" t="str">
        <f t="shared" si="1654"/>
        <v/>
      </c>
      <c r="AW1139" s="239" t="str">
        <f t="shared" si="1655"/>
        <v/>
      </c>
      <c r="AX1139" s="239" t="str">
        <f t="shared" si="1656"/>
        <v/>
      </c>
      <c r="AY1139" s="239" t="str">
        <f t="shared" si="1657"/>
        <v/>
      </c>
      <c r="AZ1139" s="239" t="str">
        <f t="shared" si="1658"/>
        <v/>
      </c>
      <c r="BA1139" s="239" t="str">
        <f t="shared" si="1659"/>
        <v/>
      </c>
      <c r="BB1139" s="239" t="str">
        <f t="shared" si="1660"/>
        <v/>
      </c>
      <c r="BC1139" s="239" t="str">
        <f t="shared" si="1661"/>
        <v/>
      </c>
      <c r="BD1139" s="239" t="str">
        <f t="shared" si="1662"/>
        <v/>
      </c>
      <c r="BE1139" s="239" t="str">
        <f t="shared" si="1663"/>
        <v/>
      </c>
      <c r="BF1139" s="239" t="str">
        <f t="shared" si="1664"/>
        <v/>
      </c>
      <c r="BG1139" s="239" t="str">
        <f t="shared" si="1665"/>
        <v/>
      </c>
      <c r="BH1139" s="239" t="str">
        <f t="shared" si="1666"/>
        <v/>
      </c>
      <c r="BI1139" s="239" t="str">
        <f t="shared" si="1667"/>
        <v/>
      </c>
      <c r="BJ1139" s="239" t="str">
        <f t="shared" si="1668"/>
        <v/>
      </c>
      <c r="BK1139" s="239" t="str">
        <f t="shared" si="1669"/>
        <v/>
      </c>
      <c r="BL1139" s="239" t="str">
        <f t="shared" si="1670"/>
        <v/>
      </c>
      <c r="BN1139" s="239" t="str">
        <f t="shared" si="1680"/>
        <v/>
      </c>
      <c r="BO1139" s="239" t="str">
        <f t="shared" si="1681"/>
        <v/>
      </c>
      <c r="BP1139" s="239" t="str">
        <f t="shared" si="1682"/>
        <v/>
      </c>
      <c r="BQ1139" s="239" t="str">
        <f t="shared" si="1683"/>
        <v/>
      </c>
      <c r="BR1139" s="239" t="str">
        <f t="shared" si="1684"/>
        <v/>
      </c>
      <c r="BS1139" s="239" t="str">
        <f t="shared" si="1685"/>
        <v/>
      </c>
      <c r="BT1139" s="239" t="str">
        <f t="shared" si="1686"/>
        <v/>
      </c>
      <c r="BU1139" s="239" t="str">
        <f t="shared" si="1687"/>
        <v/>
      </c>
      <c r="BV1139" s="239" t="str">
        <f t="shared" si="1688"/>
        <v/>
      </c>
      <c r="BW1139" s="239" t="str">
        <f t="shared" si="1689"/>
        <v/>
      </c>
      <c r="BX1139" s="239" t="str">
        <f t="shared" si="1690"/>
        <v/>
      </c>
      <c r="BY1139" s="239" t="str">
        <f t="shared" si="1691"/>
        <v/>
      </c>
      <c r="BZ1139" s="239" t="str">
        <f t="shared" si="1692"/>
        <v/>
      </c>
      <c r="CA1139" s="239" t="str">
        <f t="shared" si="1693"/>
        <v/>
      </c>
      <c r="CB1139" s="239" t="str">
        <f t="shared" si="1694"/>
        <v/>
      </c>
      <c r="CC1139" s="239" t="str">
        <f t="shared" si="1695"/>
        <v/>
      </c>
      <c r="CD1139" s="239" t="str">
        <f t="shared" si="1696"/>
        <v/>
      </c>
      <c r="CE1139" s="239" t="str">
        <f t="shared" si="1697"/>
        <v/>
      </c>
      <c r="CF1139" s="239" t="str">
        <f t="shared" si="1698"/>
        <v/>
      </c>
      <c r="CG1139" s="239" t="str">
        <f t="shared" si="1699"/>
        <v/>
      </c>
      <c r="CH1139" s="239" t="str">
        <f t="shared" si="1700"/>
        <v/>
      </c>
      <c r="CI1139" s="239" t="str">
        <f t="shared" si="1701"/>
        <v/>
      </c>
      <c r="CJ1139" s="239" t="str">
        <f t="shared" si="1702"/>
        <v/>
      </c>
      <c r="CK1139" s="239" t="str">
        <f t="shared" si="1703"/>
        <v/>
      </c>
      <c r="CL1139" s="239" t="str">
        <f t="shared" si="1704"/>
        <v/>
      </c>
      <c r="CM1139" s="239" t="str">
        <f t="shared" si="1705"/>
        <v/>
      </c>
      <c r="CN1139" s="239" t="str">
        <f t="shared" si="1706"/>
        <v/>
      </c>
      <c r="CP1139" s="239" t="str">
        <f t="shared" si="1707"/>
        <v/>
      </c>
      <c r="CQ1139" s="239" t="str">
        <f t="shared" si="1708"/>
        <v/>
      </c>
      <c r="CR1139" s="239" t="str">
        <f t="shared" si="1709"/>
        <v/>
      </c>
      <c r="CS1139" s="239" t="str">
        <f t="shared" si="1710"/>
        <v/>
      </c>
      <c r="CT1139" s="239" t="str">
        <f t="shared" si="1711"/>
        <v/>
      </c>
      <c r="CU1139" s="239" t="str">
        <f t="shared" si="1712"/>
        <v/>
      </c>
      <c r="CV1139" s="239" t="str">
        <f t="shared" si="1713"/>
        <v/>
      </c>
      <c r="CW1139" s="239" t="str">
        <f t="shared" si="1714"/>
        <v/>
      </c>
      <c r="CX1139" s="239" t="str">
        <f t="shared" si="1715"/>
        <v/>
      </c>
      <c r="CY1139" s="239" t="str">
        <f t="shared" si="1716"/>
        <v/>
      </c>
      <c r="CZ1139" s="239" t="str">
        <f t="shared" si="1717"/>
        <v/>
      </c>
      <c r="DA1139" s="239" t="str">
        <f t="shared" si="1718"/>
        <v/>
      </c>
      <c r="DB1139" s="239" t="str">
        <f t="shared" si="1719"/>
        <v/>
      </c>
      <c r="DC1139" s="239" t="str">
        <f t="shared" si="1720"/>
        <v/>
      </c>
      <c r="DD1139" s="239" t="str">
        <f t="shared" si="1721"/>
        <v/>
      </c>
      <c r="DE1139" s="239" t="str">
        <f t="shared" si="1722"/>
        <v/>
      </c>
      <c r="DF1139" s="239" t="str">
        <f t="shared" si="1723"/>
        <v/>
      </c>
      <c r="DG1139" s="239" t="str">
        <f t="shared" si="1724"/>
        <v/>
      </c>
      <c r="DH1139" s="239" t="str">
        <f t="shared" si="1725"/>
        <v/>
      </c>
      <c r="DI1139" s="239" t="str">
        <f t="shared" si="1726"/>
        <v/>
      </c>
      <c r="DJ1139" s="239" t="str">
        <f t="shared" si="1727"/>
        <v/>
      </c>
      <c r="DK1139" s="239" t="str">
        <f t="shared" si="1728"/>
        <v/>
      </c>
      <c r="DL1139" s="239" t="str">
        <f t="shared" si="1729"/>
        <v/>
      </c>
      <c r="DM1139" s="239" t="str">
        <f t="shared" si="1730"/>
        <v/>
      </c>
      <c r="DN1139" s="239" t="str">
        <f t="shared" si="1731"/>
        <v/>
      </c>
      <c r="DO1139" s="239" t="str">
        <f t="shared" si="1732"/>
        <v/>
      </c>
      <c r="DP1139" s="239" t="str">
        <f t="shared" si="1733"/>
        <v/>
      </c>
    </row>
    <row r="1140" spans="1:120" ht="35.25" hidden="1" customHeight="1" x14ac:dyDescent="0.25">
      <c r="A1140" s="53" t="s">
        <v>4511</v>
      </c>
      <c r="B1140" s="53">
        <v>7000</v>
      </c>
      <c r="C1140" s="53" t="s">
        <v>72</v>
      </c>
      <c r="D1140" s="53" t="s">
        <v>4209</v>
      </c>
      <c r="E1140" s="87">
        <v>3</v>
      </c>
      <c r="F1140" s="53" t="s">
        <v>4439</v>
      </c>
      <c r="G1140" s="53" t="str">
        <f t="shared" si="1736"/>
        <v>7000-10</v>
      </c>
      <c r="H1140" s="53" t="s">
        <v>94</v>
      </c>
      <c r="I1140" s="53" t="s">
        <v>730</v>
      </c>
      <c r="J1140" s="53" t="s">
        <v>80</v>
      </c>
      <c r="K1140" s="53" t="s">
        <v>80</v>
      </c>
      <c r="L1140" s="53" t="s">
        <v>80</v>
      </c>
      <c r="M1140" s="53" t="s">
        <v>80</v>
      </c>
      <c r="N1140" s="53" t="s">
        <v>80</v>
      </c>
      <c r="O1140" s="53" t="s">
        <v>80</v>
      </c>
      <c r="P1140" s="140" t="s">
        <v>4440</v>
      </c>
      <c r="Q1140" s="140">
        <v>0.12</v>
      </c>
      <c r="R1140" s="189">
        <v>0.01</v>
      </c>
      <c r="S1140" s="3">
        <v>100</v>
      </c>
      <c r="T1140" s="3" t="s">
        <v>301</v>
      </c>
      <c r="U1140" s="9" t="s">
        <v>4441</v>
      </c>
      <c r="V1140" s="51">
        <v>44928</v>
      </c>
      <c r="W1140" s="51">
        <v>45289</v>
      </c>
      <c r="X1140" s="162" t="s">
        <v>2114</v>
      </c>
      <c r="Y1140" s="49" t="s">
        <v>87</v>
      </c>
      <c r="Z1140" s="59" t="s">
        <v>100</v>
      </c>
      <c r="AA1140" s="52">
        <v>1</v>
      </c>
      <c r="AB1140" s="23" t="s">
        <v>4442</v>
      </c>
      <c r="AC1140" s="23">
        <v>45289</v>
      </c>
      <c r="AD1140" s="52">
        <v>1</v>
      </c>
      <c r="AE1140" s="52" t="s">
        <v>4442</v>
      </c>
      <c r="AF1140" s="75">
        <v>45289</v>
      </c>
      <c r="AG1140" s="52" t="s">
        <v>79</v>
      </c>
      <c r="AH1140" s="52">
        <v>1</v>
      </c>
      <c r="AI1140" s="52">
        <f t="shared" si="1652"/>
        <v>0.01</v>
      </c>
      <c r="AJ1140" s="52">
        <f t="shared" si="1751"/>
        <v>1</v>
      </c>
      <c r="AK1140" s="52"/>
      <c r="AL1140" s="239" t="str">
        <f t="shared" si="1742"/>
        <v/>
      </c>
      <c r="AM1140" s="239" t="str">
        <f t="shared" si="1743"/>
        <v/>
      </c>
      <c r="AN1140" s="239" t="str">
        <f t="shared" si="1744"/>
        <v/>
      </c>
      <c r="AO1140" s="239" t="str">
        <f t="shared" si="1745"/>
        <v/>
      </c>
      <c r="AP1140" s="239" t="str">
        <f t="shared" si="1746"/>
        <v/>
      </c>
      <c r="AQ1140" s="239" t="str">
        <f t="shared" si="1747"/>
        <v/>
      </c>
      <c r="AR1140" s="239" t="str">
        <f t="shared" si="1748"/>
        <v/>
      </c>
      <c r="AS1140" s="239" t="str">
        <f t="shared" si="1749"/>
        <v/>
      </c>
      <c r="AT1140" s="239" t="str">
        <f t="shared" si="1750"/>
        <v/>
      </c>
      <c r="AU1140" s="239" t="str">
        <f t="shared" si="1653"/>
        <v/>
      </c>
      <c r="AV1140" s="239" t="str">
        <f t="shared" si="1654"/>
        <v/>
      </c>
      <c r="AW1140" s="239" t="str">
        <f t="shared" si="1655"/>
        <v/>
      </c>
      <c r="AX1140" s="239" t="str">
        <f t="shared" si="1656"/>
        <v/>
      </c>
      <c r="AY1140" s="239" t="str">
        <f t="shared" si="1657"/>
        <v/>
      </c>
      <c r="AZ1140" s="239" t="str">
        <f t="shared" si="1658"/>
        <v/>
      </c>
      <c r="BA1140" s="239" t="str">
        <f t="shared" si="1659"/>
        <v/>
      </c>
      <c r="BB1140" s="239" t="str">
        <f t="shared" si="1660"/>
        <v/>
      </c>
      <c r="BC1140" s="239" t="str">
        <f t="shared" si="1661"/>
        <v/>
      </c>
      <c r="BD1140" s="239" t="str">
        <f t="shared" si="1662"/>
        <v/>
      </c>
      <c r="BE1140" s="239" t="str">
        <f t="shared" si="1663"/>
        <v/>
      </c>
      <c r="BF1140" s="239" t="str">
        <f t="shared" si="1664"/>
        <v/>
      </c>
      <c r="BG1140" s="239" t="str">
        <f t="shared" si="1665"/>
        <v/>
      </c>
      <c r="BH1140" s="239" t="str">
        <f t="shared" si="1666"/>
        <v/>
      </c>
      <c r="BI1140" s="239" t="str">
        <f t="shared" si="1667"/>
        <v/>
      </c>
      <c r="BJ1140" s="239" t="str">
        <f t="shared" si="1668"/>
        <v/>
      </c>
      <c r="BK1140" s="239" t="str">
        <f t="shared" si="1669"/>
        <v/>
      </c>
      <c r="BL1140" s="239" t="str">
        <f t="shared" si="1670"/>
        <v/>
      </c>
      <c r="BN1140" s="239" t="str">
        <f t="shared" si="1680"/>
        <v/>
      </c>
      <c r="BO1140" s="239" t="str">
        <f t="shared" si="1681"/>
        <v/>
      </c>
      <c r="BP1140" s="239" t="str">
        <f t="shared" si="1682"/>
        <v/>
      </c>
      <c r="BQ1140" s="239" t="str">
        <f t="shared" si="1683"/>
        <v/>
      </c>
      <c r="BR1140" s="239" t="str">
        <f t="shared" si="1684"/>
        <v/>
      </c>
      <c r="BS1140" s="239" t="str">
        <f t="shared" si="1685"/>
        <v/>
      </c>
      <c r="BT1140" s="239" t="str">
        <f t="shared" si="1686"/>
        <v/>
      </c>
      <c r="BU1140" s="239" t="str">
        <f t="shared" si="1687"/>
        <v/>
      </c>
      <c r="BV1140" s="239" t="str">
        <f t="shared" si="1688"/>
        <v/>
      </c>
      <c r="BW1140" s="239" t="str">
        <f t="shared" si="1689"/>
        <v/>
      </c>
      <c r="BX1140" s="239" t="str">
        <f t="shared" si="1690"/>
        <v/>
      </c>
      <c r="BY1140" s="239" t="str">
        <f t="shared" si="1691"/>
        <v/>
      </c>
      <c r="BZ1140" s="239" t="str">
        <f t="shared" si="1692"/>
        <v/>
      </c>
      <c r="CA1140" s="239" t="str">
        <f t="shared" si="1693"/>
        <v/>
      </c>
      <c r="CB1140" s="239" t="str">
        <f t="shared" si="1694"/>
        <v/>
      </c>
      <c r="CC1140" s="239" t="str">
        <f t="shared" si="1695"/>
        <v/>
      </c>
      <c r="CD1140" s="239" t="str">
        <f t="shared" si="1696"/>
        <v/>
      </c>
      <c r="CE1140" s="239" t="str">
        <f t="shared" si="1697"/>
        <v/>
      </c>
      <c r="CF1140" s="239" t="str">
        <f t="shared" si="1698"/>
        <v/>
      </c>
      <c r="CG1140" s="239" t="str">
        <f t="shared" si="1699"/>
        <v/>
      </c>
      <c r="CH1140" s="239" t="str">
        <f t="shared" si="1700"/>
        <v/>
      </c>
      <c r="CI1140" s="239" t="str">
        <f t="shared" si="1701"/>
        <v/>
      </c>
      <c r="CJ1140" s="239" t="str">
        <f t="shared" si="1702"/>
        <v/>
      </c>
      <c r="CK1140" s="239" t="str">
        <f t="shared" si="1703"/>
        <v/>
      </c>
      <c r="CL1140" s="239" t="str">
        <f t="shared" si="1704"/>
        <v/>
      </c>
      <c r="CM1140" s="239" t="str">
        <f t="shared" si="1705"/>
        <v/>
      </c>
      <c r="CN1140" s="239" t="str">
        <f t="shared" si="1706"/>
        <v/>
      </c>
      <c r="CP1140" s="239" t="str">
        <f t="shared" si="1707"/>
        <v/>
      </c>
      <c r="CQ1140" s="239" t="str">
        <f t="shared" si="1708"/>
        <v/>
      </c>
      <c r="CR1140" s="239" t="str">
        <f t="shared" si="1709"/>
        <v/>
      </c>
      <c r="CS1140" s="239" t="str">
        <f t="shared" si="1710"/>
        <v/>
      </c>
      <c r="CT1140" s="239" t="str">
        <f t="shared" si="1711"/>
        <v/>
      </c>
      <c r="CU1140" s="239" t="str">
        <f t="shared" si="1712"/>
        <v/>
      </c>
      <c r="CV1140" s="239" t="str">
        <f t="shared" si="1713"/>
        <v/>
      </c>
      <c r="CW1140" s="239" t="str">
        <f t="shared" si="1714"/>
        <v/>
      </c>
      <c r="CX1140" s="239" t="str">
        <f t="shared" si="1715"/>
        <v/>
      </c>
      <c r="CY1140" s="239" t="str">
        <f t="shared" si="1716"/>
        <v/>
      </c>
      <c r="CZ1140" s="239" t="str">
        <f t="shared" si="1717"/>
        <v/>
      </c>
      <c r="DA1140" s="239" t="str">
        <f t="shared" si="1718"/>
        <v/>
      </c>
      <c r="DB1140" s="239" t="str">
        <f t="shared" si="1719"/>
        <v/>
      </c>
      <c r="DC1140" s="239" t="str">
        <f t="shared" si="1720"/>
        <v/>
      </c>
      <c r="DD1140" s="239" t="str">
        <f t="shared" si="1721"/>
        <v/>
      </c>
      <c r="DE1140" s="239" t="str">
        <f t="shared" si="1722"/>
        <v/>
      </c>
      <c r="DF1140" s="239" t="str">
        <f t="shared" si="1723"/>
        <v/>
      </c>
      <c r="DG1140" s="239" t="str">
        <f t="shared" si="1724"/>
        <v/>
      </c>
      <c r="DH1140" s="239" t="str">
        <f t="shared" si="1725"/>
        <v/>
      </c>
      <c r="DI1140" s="239" t="str">
        <f t="shared" si="1726"/>
        <v/>
      </c>
      <c r="DJ1140" s="239" t="str">
        <f t="shared" si="1727"/>
        <v/>
      </c>
      <c r="DK1140" s="239" t="str">
        <f t="shared" si="1728"/>
        <v/>
      </c>
      <c r="DL1140" s="239" t="str">
        <f t="shared" si="1729"/>
        <v/>
      </c>
      <c r="DM1140" s="239" t="str">
        <f t="shared" si="1730"/>
        <v/>
      </c>
      <c r="DN1140" s="239" t="str">
        <f t="shared" si="1731"/>
        <v/>
      </c>
      <c r="DO1140" s="239" t="str">
        <f t="shared" si="1732"/>
        <v/>
      </c>
      <c r="DP1140" s="239" t="str">
        <f t="shared" si="1733"/>
        <v/>
      </c>
    </row>
    <row r="1141" spans="1:120" ht="35.25" hidden="1" customHeight="1" x14ac:dyDescent="0.25">
      <c r="A1141" s="53" t="s">
        <v>4511</v>
      </c>
      <c r="B1141" s="53">
        <v>7000</v>
      </c>
      <c r="C1141" s="53" t="s">
        <v>72</v>
      </c>
      <c r="D1141" s="53" t="s">
        <v>4209</v>
      </c>
      <c r="E1141" s="87">
        <v>3</v>
      </c>
      <c r="F1141" s="53" t="s">
        <v>4443</v>
      </c>
      <c r="G1141" s="53" t="str">
        <f t="shared" si="1736"/>
        <v>7000-10</v>
      </c>
      <c r="H1141" s="53" t="s">
        <v>94</v>
      </c>
      <c r="I1141" s="53" t="s">
        <v>730</v>
      </c>
      <c r="J1141" s="53" t="s">
        <v>80</v>
      </c>
      <c r="K1141" s="53" t="s">
        <v>80</v>
      </c>
      <c r="L1141" s="53" t="s">
        <v>80</v>
      </c>
      <c r="M1141" s="53" t="s">
        <v>80</v>
      </c>
      <c r="N1141" s="53" t="s">
        <v>80</v>
      </c>
      <c r="O1141" s="53" t="s">
        <v>80</v>
      </c>
      <c r="P1141" s="140" t="s">
        <v>4444</v>
      </c>
      <c r="Q1141" s="140">
        <v>0.12</v>
      </c>
      <c r="R1141" s="189">
        <v>0.01</v>
      </c>
      <c r="S1141" s="3">
        <v>100</v>
      </c>
      <c r="T1141" s="3" t="s">
        <v>301</v>
      </c>
      <c r="U1141" s="9" t="s">
        <v>4445</v>
      </c>
      <c r="V1141" s="51">
        <v>44928</v>
      </c>
      <c r="W1141" s="51">
        <v>45289</v>
      </c>
      <c r="X1141" s="162" t="s">
        <v>2114</v>
      </c>
      <c r="Y1141" s="49" t="s">
        <v>87</v>
      </c>
      <c r="Z1141" s="59" t="s">
        <v>100</v>
      </c>
      <c r="AA1141" s="201">
        <v>1.06</v>
      </c>
      <c r="AB1141" s="200" t="s">
        <v>4446</v>
      </c>
      <c r="AC1141" s="23">
        <v>45289</v>
      </c>
      <c r="AD1141" s="52">
        <v>1</v>
      </c>
      <c r="AE1141" s="200" t="s">
        <v>4447</v>
      </c>
      <c r="AF1141" s="75">
        <v>45289</v>
      </c>
      <c r="AG1141" s="52" t="s">
        <v>79</v>
      </c>
      <c r="AH1141" s="52">
        <v>1</v>
      </c>
      <c r="AI1141" s="52">
        <f t="shared" si="1652"/>
        <v>0.01</v>
      </c>
      <c r="AJ1141" s="52">
        <f t="shared" si="1751"/>
        <v>1</v>
      </c>
      <c r="AK1141" s="52"/>
      <c r="AL1141" s="239" t="str">
        <f t="shared" si="1742"/>
        <v/>
      </c>
      <c r="AM1141" s="239" t="str">
        <f t="shared" si="1743"/>
        <v/>
      </c>
      <c r="AN1141" s="239" t="str">
        <f t="shared" si="1744"/>
        <v/>
      </c>
      <c r="AO1141" s="239" t="str">
        <f t="shared" si="1745"/>
        <v/>
      </c>
      <c r="AP1141" s="239" t="str">
        <f t="shared" si="1746"/>
        <v/>
      </c>
      <c r="AQ1141" s="239" t="str">
        <f t="shared" si="1747"/>
        <v/>
      </c>
      <c r="AR1141" s="239" t="str">
        <f t="shared" si="1748"/>
        <v/>
      </c>
      <c r="AS1141" s="239" t="str">
        <f t="shared" si="1749"/>
        <v/>
      </c>
      <c r="AT1141" s="239" t="str">
        <f t="shared" si="1750"/>
        <v/>
      </c>
      <c r="AU1141" s="239" t="str">
        <f t="shared" si="1653"/>
        <v/>
      </c>
      <c r="AV1141" s="239" t="str">
        <f t="shared" si="1654"/>
        <v/>
      </c>
      <c r="AW1141" s="239" t="str">
        <f t="shared" si="1655"/>
        <v/>
      </c>
      <c r="AX1141" s="239" t="str">
        <f t="shared" si="1656"/>
        <v/>
      </c>
      <c r="AY1141" s="239" t="str">
        <f t="shared" si="1657"/>
        <v/>
      </c>
      <c r="AZ1141" s="239" t="str">
        <f t="shared" si="1658"/>
        <v/>
      </c>
      <c r="BA1141" s="239" t="str">
        <f t="shared" si="1659"/>
        <v/>
      </c>
      <c r="BB1141" s="239" t="str">
        <f t="shared" si="1660"/>
        <v/>
      </c>
      <c r="BC1141" s="239" t="str">
        <f t="shared" si="1661"/>
        <v/>
      </c>
      <c r="BD1141" s="239" t="str">
        <f t="shared" si="1662"/>
        <v/>
      </c>
      <c r="BE1141" s="239" t="str">
        <f t="shared" si="1663"/>
        <v/>
      </c>
      <c r="BF1141" s="239" t="str">
        <f t="shared" si="1664"/>
        <v/>
      </c>
      <c r="BG1141" s="239" t="str">
        <f t="shared" si="1665"/>
        <v/>
      </c>
      <c r="BH1141" s="239" t="str">
        <f t="shared" si="1666"/>
        <v/>
      </c>
      <c r="BI1141" s="239" t="str">
        <f t="shared" si="1667"/>
        <v/>
      </c>
      <c r="BJ1141" s="239" t="str">
        <f t="shared" si="1668"/>
        <v/>
      </c>
      <c r="BK1141" s="239" t="str">
        <f t="shared" si="1669"/>
        <v/>
      </c>
      <c r="BL1141" s="239" t="str">
        <f t="shared" si="1670"/>
        <v/>
      </c>
      <c r="BN1141" s="239" t="str">
        <f t="shared" si="1680"/>
        <v/>
      </c>
      <c r="BO1141" s="239" t="str">
        <f t="shared" si="1681"/>
        <v/>
      </c>
      <c r="BP1141" s="239" t="str">
        <f t="shared" si="1682"/>
        <v/>
      </c>
      <c r="BQ1141" s="239" t="str">
        <f t="shared" si="1683"/>
        <v/>
      </c>
      <c r="BR1141" s="239" t="str">
        <f t="shared" si="1684"/>
        <v/>
      </c>
      <c r="BS1141" s="239" t="str">
        <f t="shared" si="1685"/>
        <v/>
      </c>
      <c r="BT1141" s="239" t="str">
        <f t="shared" si="1686"/>
        <v/>
      </c>
      <c r="BU1141" s="239" t="str">
        <f t="shared" si="1687"/>
        <v/>
      </c>
      <c r="BV1141" s="239" t="str">
        <f t="shared" si="1688"/>
        <v/>
      </c>
      <c r="BW1141" s="239" t="str">
        <f t="shared" si="1689"/>
        <v/>
      </c>
      <c r="BX1141" s="239" t="str">
        <f t="shared" si="1690"/>
        <v/>
      </c>
      <c r="BY1141" s="239" t="str">
        <f t="shared" si="1691"/>
        <v/>
      </c>
      <c r="BZ1141" s="239" t="str">
        <f t="shared" si="1692"/>
        <v/>
      </c>
      <c r="CA1141" s="239" t="str">
        <f t="shared" si="1693"/>
        <v/>
      </c>
      <c r="CB1141" s="239" t="str">
        <f t="shared" si="1694"/>
        <v/>
      </c>
      <c r="CC1141" s="239" t="str">
        <f t="shared" si="1695"/>
        <v/>
      </c>
      <c r="CD1141" s="239" t="str">
        <f t="shared" si="1696"/>
        <v/>
      </c>
      <c r="CE1141" s="239" t="str">
        <f t="shared" si="1697"/>
        <v/>
      </c>
      <c r="CF1141" s="239" t="str">
        <f t="shared" si="1698"/>
        <v/>
      </c>
      <c r="CG1141" s="239" t="str">
        <f t="shared" si="1699"/>
        <v/>
      </c>
      <c r="CH1141" s="239" t="str">
        <f t="shared" si="1700"/>
        <v/>
      </c>
      <c r="CI1141" s="239" t="str">
        <f t="shared" si="1701"/>
        <v/>
      </c>
      <c r="CJ1141" s="239" t="str">
        <f t="shared" si="1702"/>
        <v/>
      </c>
      <c r="CK1141" s="239" t="str">
        <f t="shared" si="1703"/>
        <v/>
      </c>
      <c r="CL1141" s="239" t="str">
        <f t="shared" si="1704"/>
        <v/>
      </c>
      <c r="CM1141" s="239" t="str">
        <f t="shared" si="1705"/>
        <v/>
      </c>
      <c r="CN1141" s="239" t="str">
        <f t="shared" si="1706"/>
        <v/>
      </c>
      <c r="CP1141" s="239" t="str">
        <f t="shared" si="1707"/>
        <v/>
      </c>
      <c r="CQ1141" s="239" t="str">
        <f t="shared" si="1708"/>
        <v/>
      </c>
      <c r="CR1141" s="239" t="str">
        <f t="shared" si="1709"/>
        <v/>
      </c>
      <c r="CS1141" s="239" t="str">
        <f t="shared" si="1710"/>
        <v/>
      </c>
      <c r="CT1141" s="239" t="str">
        <f t="shared" si="1711"/>
        <v/>
      </c>
      <c r="CU1141" s="239" t="str">
        <f t="shared" si="1712"/>
        <v/>
      </c>
      <c r="CV1141" s="239" t="str">
        <f t="shared" si="1713"/>
        <v/>
      </c>
      <c r="CW1141" s="239" t="str">
        <f t="shared" si="1714"/>
        <v/>
      </c>
      <c r="CX1141" s="239" t="str">
        <f t="shared" si="1715"/>
        <v/>
      </c>
      <c r="CY1141" s="239" t="str">
        <f t="shared" si="1716"/>
        <v/>
      </c>
      <c r="CZ1141" s="239" t="str">
        <f t="shared" si="1717"/>
        <v/>
      </c>
      <c r="DA1141" s="239" t="str">
        <f t="shared" si="1718"/>
        <v/>
      </c>
      <c r="DB1141" s="239" t="str">
        <f t="shared" si="1719"/>
        <v/>
      </c>
      <c r="DC1141" s="239" t="str">
        <f t="shared" si="1720"/>
        <v/>
      </c>
      <c r="DD1141" s="239" t="str">
        <f t="shared" si="1721"/>
        <v/>
      </c>
      <c r="DE1141" s="239" t="str">
        <f t="shared" si="1722"/>
        <v/>
      </c>
      <c r="DF1141" s="239" t="str">
        <f t="shared" si="1723"/>
        <v/>
      </c>
      <c r="DG1141" s="239" t="str">
        <f t="shared" si="1724"/>
        <v/>
      </c>
      <c r="DH1141" s="239" t="str">
        <f t="shared" si="1725"/>
        <v/>
      </c>
      <c r="DI1141" s="239" t="str">
        <f t="shared" si="1726"/>
        <v/>
      </c>
      <c r="DJ1141" s="239" t="str">
        <f t="shared" si="1727"/>
        <v/>
      </c>
      <c r="DK1141" s="239" t="str">
        <f t="shared" si="1728"/>
        <v/>
      </c>
      <c r="DL1141" s="239" t="str">
        <f t="shared" si="1729"/>
        <v/>
      </c>
      <c r="DM1141" s="239" t="str">
        <f t="shared" si="1730"/>
        <v/>
      </c>
      <c r="DN1141" s="239" t="str">
        <f t="shared" si="1731"/>
        <v/>
      </c>
      <c r="DO1141" s="239" t="str">
        <f t="shared" si="1732"/>
        <v/>
      </c>
      <c r="DP1141" s="239" t="str">
        <f t="shared" si="1733"/>
        <v/>
      </c>
    </row>
    <row r="1142" spans="1:120" ht="35.25" hidden="1" customHeight="1" x14ac:dyDescent="0.25">
      <c r="A1142" s="53" t="s">
        <v>4511</v>
      </c>
      <c r="B1142" s="53">
        <v>7000</v>
      </c>
      <c r="C1142" s="53" t="s">
        <v>72</v>
      </c>
      <c r="D1142" s="53" t="s">
        <v>4209</v>
      </c>
      <c r="E1142" s="87">
        <v>3</v>
      </c>
      <c r="F1142" s="53" t="s">
        <v>4448</v>
      </c>
      <c r="G1142" s="53" t="str">
        <f t="shared" si="1736"/>
        <v>7000-10</v>
      </c>
      <c r="H1142" s="53" t="s">
        <v>94</v>
      </c>
      <c r="I1142" s="53" t="s">
        <v>730</v>
      </c>
      <c r="J1142" s="53" t="s">
        <v>80</v>
      </c>
      <c r="K1142" s="53" t="s">
        <v>80</v>
      </c>
      <c r="L1142" s="53" t="s">
        <v>80</v>
      </c>
      <c r="M1142" s="53" t="s">
        <v>80</v>
      </c>
      <c r="N1142" s="53" t="s">
        <v>80</v>
      </c>
      <c r="O1142" s="53" t="s">
        <v>80</v>
      </c>
      <c r="P1142" s="140" t="s">
        <v>4449</v>
      </c>
      <c r="Q1142" s="140">
        <v>0.12</v>
      </c>
      <c r="R1142" s="189">
        <v>0.01</v>
      </c>
      <c r="S1142" s="3">
        <v>100</v>
      </c>
      <c r="T1142" s="3" t="s">
        <v>301</v>
      </c>
      <c r="U1142" s="9" t="s">
        <v>4450</v>
      </c>
      <c r="V1142" s="51">
        <v>44928</v>
      </c>
      <c r="W1142" s="51">
        <v>45289</v>
      </c>
      <c r="X1142" s="162" t="s">
        <v>2114</v>
      </c>
      <c r="Y1142" s="49" t="s">
        <v>87</v>
      </c>
      <c r="Z1142" s="59" t="s">
        <v>100</v>
      </c>
      <c r="AA1142" s="201">
        <v>1.29</v>
      </c>
      <c r="AB1142" s="200" t="s">
        <v>4451</v>
      </c>
      <c r="AC1142" s="23">
        <v>45289</v>
      </c>
      <c r="AD1142" s="52">
        <v>1</v>
      </c>
      <c r="AE1142" s="200" t="s">
        <v>4452</v>
      </c>
      <c r="AF1142" s="75">
        <v>45289</v>
      </c>
      <c r="AG1142" s="52" t="s">
        <v>79</v>
      </c>
      <c r="AH1142" s="52">
        <v>1</v>
      </c>
      <c r="AI1142" s="52">
        <f t="shared" si="1652"/>
        <v>0.01</v>
      </c>
      <c r="AJ1142" s="52">
        <f t="shared" si="1751"/>
        <v>1</v>
      </c>
      <c r="AK1142" s="52"/>
      <c r="AL1142" s="239" t="str">
        <f t="shared" si="1742"/>
        <v/>
      </c>
      <c r="AM1142" s="239" t="str">
        <f t="shared" si="1743"/>
        <v/>
      </c>
      <c r="AN1142" s="239" t="str">
        <f t="shared" si="1744"/>
        <v/>
      </c>
      <c r="AO1142" s="239" t="str">
        <f t="shared" si="1745"/>
        <v/>
      </c>
      <c r="AP1142" s="239" t="str">
        <f t="shared" si="1746"/>
        <v/>
      </c>
      <c r="AQ1142" s="239" t="str">
        <f t="shared" si="1747"/>
        <v/>
      </c>
      <c r="AR1142" s="239" t="str">
        <f t="shared" si="1748"/>
        <v/>
      </c>
      <c r="AS1142" s="239" t="str">
        <f t="shared" si="1749"/>
        <v/>
      </c>
      <c r="AT1142" s="239" t="str">
        <f t="shared" si="1750"/>
        <v/>
      </c>
      <c r="AU1142" s="239" t="str">
        <f t="shared" si="1653"/>
        <v/>
      </c>
      <c r="AV1142" s="239" t="str">
        <f t="shared" si="1654"/>
        <v/>
      </c>
      <c r="AW1142" s="239" t="str">
        <f t="shared" si="1655"/>
        <v/>
      </c>
      <c r="AX1142" s="239" t="str">
        <f t="shared" si="1656"/>
        <v/>
      </c>
      <c r="AY1142" s="239" t="str">
        <f t="shared" si="1657"/>
        <v/>
      </c>
      <c r="AZ1142" s="239" t="str">
        <f t="shared" si="1658"/>
        <v/>
      </c>
      <c r="BA1142" s="239" t="str">
        <f t="shared" si="1659"/>
        <v/>
      </c>
      <c r="BB1142" s="239" t="str">
        <f t="shared" si="1660"/>
        <v/>
      </c>
      <c r="BC1142" s="239" t="str">
        <f t="shared" si="1661"/>
        <v/>
      </c>
      <c r="BD1142" s="239" t="str">
        <f t="shared" si="1662"/>
        <v/>
      </c>
      <c r="BE1142" s="239" t="str">
        <f t="shared" si="1663"/>
        <v/>
      </c>
      <c r="BF1142" s="239" t="str">
        <f t="shared" si="1664"/>
        <v/>
      </c>
      <c r="BG1142" s="239" t="str">
        <f t="shared" si="1665"/>
        <v/>
      </c>
      <c r="BH1142" s="239" t="str">
        <f t="shared" si="1666"/>
        <v/>
      </c>
      <c r="BI1142" s="239" t="str">
        <f t="shared" si="1667"/>
        <v/>
      </c>
      <c r="BJ1142" s="239" t="str">
        <f t="shared" si="1668"/>
        <v/>
      </c>
      <c r="BK1142" s="239" t="str">
        <f t="shared" si="1669"/>
        <v/>
      </c>
      <c r="BL1142" s="239" t="str">
        <f t="shared" si="1670"/>
        <v/>
      </c>
      <c r="BN1142" s="239" t="str">
        <f t="shared" si="1680"/>
        <v/>
      </c>
      <c r="BO1142" s="239" t="str">
        <f t="shared" si="1681"/>
        <v/>
      </c>
      <c r="BP1142" s="239" t="str">
        <f t="shared" si="1682"/>
        <v/>
      </c>
      <c r="BQ1142" s="239" t="str">
        <f t="shared" si="1683"/>
        <v/>
      </c>
      <c r="BR1142" s="239" t="str">
        <f t="shared" si="1684"/>
        <v/>
      </c>
      <c r="BS1142" s="239" t="str">
        <f t="shared" si="1685"/>
        <v/>
      </c>
      <c r="BT1142" s="239" t="str">
        <f t="shared" si="1686"/>
        <v/>
      </c>
      <c r="BU1142" s="239" t="str">
        <f t="shared" si="1687"/>
        <v/>
      </c>
      <c r="BV1142" s="239" t="str">
        <f t="shared" si="1688"/>
        <v/>
      </c>
      <c r="BW1142" s="239" t="str">
        <f t="shared" si="1689"/>
        <v/>
      </c>
      <c r="BX1142" s="239" t="str">
        <f t="shared" si="1690"/>
        <v/>
      </c>
      <c r="BY1142" s="239" t="str">
        <f t="shared" si="1691"/>
        <v/>
      </c>
      <c r="BZ1142" s="239" t="str">
        <f t="shared" si="1692"/>
        <v/>
      </c>
      <c r="CA1142" s="239" t="str">
        <f t="shared" si="1693"/>
        <v/>
      </c>
      <c r="CB1142" s="239" t="str">
        <f t="shared" si="1694"/>
        <v/>
      </c>
      <c r="CC1142" s="239" t="str">
        <f t="shared" si="1695"/>
        <v/>
      </c>
      <c r="CD1142" s="239" t="str">
        <f t="shared" si="1696"/>
        <v/>
      </c>
      <c r="CE1142" s="239" t="str">
        <f t="shared" si="1697"/>
        <v/>
      </c>
      <c r="CF1142" s="239" t="str">
        <f t="shared" si="1698"/>
        <v/>
      </c>
      <c r="CG1142" s="239" t="str">
        <f t="shared" si="1699"/>
        <v/>
      </c>
      <c r="CH1142" s="239" t="str">
        <f t="shared" si="1700"/>
        <v/>
      </c>
      <c r="CI1142" s="239" t="str">
        <f t="shared" si="1701"/>
        <v/>
      </c>
      <c r="CJ1142" s="239" t="str">
        <f t="shared" si="1702"/>
        <v/>
      </c>
      <c r="CK1142" s="239" t="str">
        <f t="shared" si="1703"/>
        <v/>
      </c>
      <c r="CL1142" s="239" t="str">
        <f t="shared" si="1704"/>
        <v/>
      </c>
      <c r="CM1142" s="239" t="str">
        <f t="shared" si="1705"/>
        <v/>
      </c>
      <c r="CN1142" s="239" t="str">
        <f t="shared" si="1706"/>
        <v/>
      </c>
      <c r="CP1142" s="239" t="str">
        <f t="shared" si="1707"/>
        <v/>
      </c>
      <c r="CQ1142" s="239" t="str">
        <f t="shared" si="1708"/>
        <v/>
      </c>
      <c r="CR1142" s="239" t="str">
        <f t="shared" si="1709"/>
        <v/>
      </c>
      <c r="CS1142" s="239" t="str">
        <f t="shared" si="1710"/>
        <v/>
      </c>
      <c r="CT1142" s="239" t="str">
        <f t="shared" si="1711"/>
        <v/>
      </c>
      <c r="CU1142" s="239" t="str">
        <f t="shared" si="1712"/>
        <v/>
      </c>
      <c r="CV1142" s="239" t="str">
        <f t="shared" si="1713"/>
        <v/>
      </c>
      <c r="CW1142" s="239" t="str">
        <f t="shared" si="1714"/>
        <v/>
      </c>
      <c r="CX1142" s="239" t="str">
        <f t="shared" si="1715"/>
        <v/>
      </c>
      <c r="CY1142" s="239" t="str">
        <f t="shared" si="1716"/>
        <v/>
      </c>
      <c r="CZ1142" s="239" t="str">
        <f t="shared" si="1717"/>
        <v/>
      </c>
      <c r="DA1142" s="239" t="str">
        <f t="shared" si="1718"/>
        <v/>
      </c>
      <c r="DB1142" s="239" t="str">
        <f t="shared" si="1719"/>
        <v/>
      </c>
      <c r="DC1142" s="239" t="str">
        <f t="shared" si="1720"/>
        <v/>
      </c>
      <c r="DD1142" s="239" t="str">
        <f t="shared" si="1721"/>
        <v/>
      </c>
      <c r="DE1142" s="239" t="str">
        <f t="shared" si="1722"/>
        <v/>
      </c>
      <c r="DF1142" s="239" t="str">
        <f t="shared" si="1723"/>
        <v/>
      </c>
      <c r="DG1142" s="239" t="str">
        <f t="shared" si="1724"/>
        <v/>
      </c>
      <c r="DH1142" s="239" t="str">
        <f t="shared" si="1725"/>
        <v/>
      </c>
      <c r="DI1142" s="239" t="str">
        <f t="shared" si="1726"/>
        <v/>
      </c>
      <c r="DJ1142" s="239" t="str">
        <f t="shared" si="1727"/>
        <v/>
      </c>
      <c r="DK1142" s="239" t="str">
        <f t="shared" si="1728"/>
        <v/>
      </c>
      <c r="DL1142" s="239" t="str">
        <f t="shared" si="1729"/>
        <v/>
      </c>
      <c r="DM1142" s="239" t="str">
        <f t="shared" si="1730"/>
        <v/>
      </c>
      <c r="DN1142" s="239" t="str">
        <f t="shared" si="1731"/>
        <v/>
      </c>
      <c r="DO1142" s="239" t="str">
        <f t="shared" si="1732"/>
        <v/>
      </c>
      <c r="DP1142" s="239" t="str">
        <f t="shared" si="1733"/>
        <v/>
      </c>
    </row>
    <row r="1143" spans="1:120" ht="35.25" hidden="1" customHeight="1" x14ac:dyDescent="0.25">
      <c r="A1143" s="53" t="s">
        <v>4511</v>
      </c>
      <c r="B1143" s="53">
        <v>7000</v>
      </c>
      <c r="C1143" s="53" t="s">
        <v>72</v>
      </c>
      <c r="D1143" s="53" t="s">
        <v>4209</v>
      </c>
      <c r="E1143" s="87">
        <v>3</v>
      </c>
      <c r="F1143" s="53" t="s">
        <v>4453</v>
      </c>
      <c r="G1143" s="53" t="str">
        <f t="shared" si="1736"/>
        <v>7000-10</v>
      </c>
      <c r="H1143" s="53" t="s">
        <v>94</v>
      </c>
      <c r="I1143" s="53" t="s">
        <v>730</v>
      </c>
      <c r="J1143" s="53" t="s">
        <v>80</v>
      </c>
      <c r="K1143" s="53" t="s">
        <v>80</v>
      </c>
      <c r="L1143" s="53" t="s">
        <v>80</v>
      </c>
      <c r="M1143" s="53" t="s">
        <v>80</v>
      </c>
      <c r="N1143" s="53" t="s">
        <v>80</v>
      </c>
      <c r="O1143" s="53" t="s">
        <v>80</v>
      </c>
      <c r="P1143" s="140" t="s">
        <v>4454</v>
      </c>
      <c r="Q1143" s="140">
        <v>0.14000000000000001</v>
      </c>
      <c r="R1143" s="189">
        <v>0.01</v>
      </c>
      <c r="S1143" s="3">
        <v>100</v>
      </c>
      <c r="T1143" s="3" t="s">
        <v>301</v>
      </c>
      <c r="U1143" s="9" t="s">
        <v>4455</v>
      </c>
      <c r="V1143" s="51">
        <v>44928</v>
      </c>
      <c r="W1143" s="51">
        <v>45289</v>
      </c>
      <c r="X1143" s="162" t="s">
        <v>2114</v>
      </c>
      <c r="Y1143" s="49" t="s">
        <v>87</v>
      </c>
      <c r="Z1143" s="59" t="s">
        <v>100</v>
      </c>
      <c r="AA1143" s="52">
        <v>1</v>
      </c>
      <c r="AB1143" s="23" t="s">
        <v>4456</v>
      </c>
      <c r="AC1143" s="23">
        <v>45289</v>
      </c>
      <c r="AD1143" s="52">
        <v>1</v>
      </c>
      <c r="AE1143" s="52" t="s">
        <v>4456</v>
      </c>
      <c r="AF1143" s="75">
        <v>45289</v>
      </c>
      <c r="AG1143" s="52" t="s">
        <v>79</v>
      </c>
      <c r="AH1143" s="52">
        <v>1</v>
      </c>
      <c r="AI1143" s="52">
        <f t="shared" si="1652"/>
        <v>0.01</v>
      </c>
      <c r="AJ1143" s="52">
        <f t="shared" si="1751"/>
        <v>1</v>
      </c>
      <c r="AK1143" s="52"/>
      <c r="AL1143" s="239" t="str">
        <f t="shared" si="1742"/>
        <v/>
      </c>
      <c r="AM1143" s="239" t="str">
        <f t="shared" si="1743"/>
        <v/>
      </c>
      <c r="AN1143" s="239" t="str">
        <f t="shared" si="1744"/>
        <v/>
      </c>
      <c r="AO1143" s="239" t="str">
        <f t="shared" si="1745"/>
        <v/>
      </c>
      <c r="AP1143" s="239" t="str">
        <f t="shared" si="1746"/>
        <v/>
      </c>
      <c r="AQ1143" s="239" t="str">
        <f t="shared" si="1747"/>
        <v/>
      </c>
      <c r="AR1143" s="239" t="str">
        <f t="shared" si="1748"/>
        <v/>
      </c>
      <c r="AS1143" s="239" t="str">
        <f t="shared" si="1749"/>
        <v/>
      </c>
      <c r="AT1143" s="239" t="str">
        <f t="shared" si="1750"/>
        <v/>
      </c>
      <c r="AU1143" s="239" t="str">
        <f t="shared" si="1653"/>
        <v/>
      </c>
      <c r="AV1143" s="239" t="str">
        <f t="shared" si="1654"/>
        <v/>
      </c>
      <c r="AW1143" s="239" t="str">
        <f t="shared" si="1655"/>
        <v/>
      </c>
      <c r="AX1143" s="239" t="str">
        <f t="shared" si="1656"/>
        <v/>
      </c>
      <c r="AY1143" s="239" t="str">
        <f t="shared" si="1657"/>
        <v/>
      </c>
      <c r="AZ1143" s="239" t="str">
        <f t="shared" si="1658"/>
        <v/>
      </c>
      <c r="BA1143" s="239" t="str">
        <f t="shared" si="1659"/>
        <v/>
      </c>
      <c r="BB1143" s="239" t="str">
        <f t="shared" si="1660"/>
        <v/>
      </c>
      <c r="BC1143" s="239" t="str">
        <f t="shared" si="1661"/>
        <v/>
      </c>
      <c r="BD1143" s="239" t="str">
        <f t="shared" si="1662"/>
        <v/>
      </c>
      <c r="BE1143" s="239" t="str">
        <f t="shared" si="1663"/>
        <v/>
      </c>
      <c r="BF1143" s="239" t="str">
        <f t="shared" si="1664"/>
        <v/>
      </c>
      <c r="BG1143" s="239" t="str">
        <f t="shared" si="1665"/>
        <v/>
      </c>
      <c r="BH1143" s="239" t="str">
        <f t="shared" si="1666"/>
        <v/>
      </c>
      <c r="BI1143" s="239" t="str">
        <f t="shared" si="1667"/>
        <v/>
      </c>
      <c r="BJ1143" s="239" t="str">
        <f t="shared" si="1668"/>
        <v/>
      </c>
      <c r="BK1143" s="239" t="str">
        <f t="shared" si="1669"/>
        <v/>
      </c>
      <c r="BL1143" s="239" t="str">
        <f t="shared" si="1670"/>
        <v/>
      </c>
      <c r="BN1143" s="239" t="str">
        <f t="shared" si="1680"/>
        <v/>
      </c>
      <c r="BO1143" s="239" t="str">
        <f t="shared" si="1681"/>
        <v/>
      </c>
      <c r="BP1143" s="239" t="str">
        <f t="shared" si="1682"/>
        <v/>
      </c>
      <c r="BQ1143" s="239" t="str">
        <f t="shared" si="1683"/>
        <v/>
      </c>
      <c r="BR1143" s="239" t="str">
        <f t="shared" si="1684"/>
        <v/>
      </c>
      <c r="BS1143" s="239" t="str">
        <f t="shared" si="1685"/>
        <v/>
      </c>
      <c r="BT1143" s="239" t="str">
        <f t="shared" si="1686"/>
        <v/>
      </c>
      <c r="BU1143" s="239" t="str">
        <f t="shared" si="1687"/>
        <v/>
      </c>
      <c r="BV1143" s="239" t="str">
        <f t="shared" si="1688"/>
        <v/>
      </c>
      <c r="BW1143" s="239" t="str">
        <f t="shared" si="1689"/>
        <v/>
      </c>
      <c r="BX1143" s="239" t="str">
        <f t="shared" si="1690"/>
        <v/>
      </c>
      <c r="BY1143" s="239" t="str">
        <f t="shared" si="1691"/>
        <v/>
      </c>
      <c r="BZ1143" s="239" t="str">
        <f t="shared" si="1692"/>
        <v/>
      </c>
      <c r="CA1143" s="239" t="str">
        <f t="shared" si="1693"/>
        <v/>
      </c>
      <c r="CB1143" s="239" t="str">
        <f t="shared" si="1694"/>
        <v/>
      </c>
      <c r="CC1143" s="239" t="str">
        <f t="shared" si="1695"/>
        <v/>
      </c>
      <c r="CD1143" s="239" t="str">
        <f t="shared" si="1696"/>
        <v/>
      </c>
      <c r="CE1143" s="239" t="str">
        <f t="shared" si="1697"/>
        <v/>
      </c>
      <c r="CF1143" s="239" t="str">
        <f t="shared" si="1698"/>
        <v/>
      </c>
      <c r="CG1143" s="239" t="str">
        <f t="shared" si="1699"/>
        <v/>
      </c>
      <c r="CH1143" s="239" t="str">
        <f t="shared" si="1700"/>
        <v/>
      </c>
      <c r="CI1143" s="239" t="str">
        <f t="shared" si="1701"/>
        <v/>
      </c>
      <c r="CJ1143" s="239" t="str">
        <f t="shared" si="1702"/>
        <v/>
      </c>
      <c r="CK1143" s="239" t="str">
        <f t="shared" si="1703"/>
        <v/>
      </c>
      <c r="CL1143" s="239" t="str">
        <f t="shared" si="1704"/>
        <v/>
      </c>
      <c r="CM1143" s="239" t="str">
        <f t="shared" si="1705"/>
        <v/>
      </c>
      <c r="CN1143" s="239" t="str">
        <f t="shared" si="1706"/>
        <v/>
      </c>
      <c r="CP1143" s="239" t="str">
        <f t="shared" si="1707"/>
        <v/>
      </c>
      <c r="CQ1143" s="239" t="str">
        <f t="shared" si="1708"/>
        <v/>
      </c>
      <c r="CR1143" s="239" t="str">
        <f t="shared" si="1709"/>
        <v/>
      </c>
      <c r="CS1143" s="239" t="str">
        <f t="shared" si="1710"/>
        <v/>
      </c>
      <c r="CT1143" s="239" t="str">
        <f t="shared" si="1711"/>
        <v/>
      </c>
      <c r="CU1143" s="239" t="str">
        <f t="shared" si="1712"/>
        <v/>
      </c>
      <c r="CV1143" s="239" t="str">
        <f t="shared" si="1713"/>
        <v/>
      </c>
      <c r="CW1143" s="239" t="str">
        <f t="shared" si="1714"/>
        <v/>
      </c>
      <c r="CX1143" s="239" t="str">
        <f t="shared" si="1715"/>
        <v/>
      </c>
      <c r="CY1143" s="239" t="str">
        <f t="shared" si="1716"/>
        <v/>
      </c>
      <c r="CZ1143" s="239" t="str">
        <f t="shared" si="1717"/>
        <v/>
      </c>
      <c r="DA1143" s="239" t="str">
        <f t="shared" si="1718"/>
        <v/>
      </c>
      <c r="DB1143" s="239" t="str">
        <f t="shared" si="1719"/>
        <v/>
      </c>
      <c r="DC1143" s="239" t="str">
        <f t="shared" si="1720"/>
        <v/>
      </c>
      <c r="DD1143" s="239" t="str">
        <f t="shared" si="1721"/>
        <v/>
      </c>
      <c r="DE1143" s="239" t="str">
        <f t="shared" si="1722"/>
        <v/>
      </c>
      <c r="DF1143" s="239" t="str">
        <f t="shared" si="1723"/>
        <v/>
      </c>
      <c r="DG1143" s="239" t="str">
        <f t="shared" si="1724"/>
        <v/>
      </c>
      <c r="DH1143" s="239" t="str">
        <f t="shared" si="1725"/>
        <v/>
      </c>
      <c r="DI1143" s="239" t="str">
        <f t="shared" si="1726"/>
        <v/>
      </c>
      <c r="DJ1143" s="239" t="str">
        <f t="shared" si="1727"/>
        <v/>
      </c>
      <c r="DK1143" s="239" t="str">
        <f t="shared" si="1728"/>
        <v/>
      </c>
      <c r="DL1143" s="239" t="str">
        <f t="shared" si="1729"/>
        <v/>
      </c>
      <c r="DM1143" s="239" t="str">
        <f t="shared" si="1730"/>
        <v/>
      </c>
      <c r="DN1143" s="239" t="str">
        <f t="shared" si="1731"/>
        <v/>
      </c>
      <c r="DO1143" s="239" t="str">
        <f t="shared" si="1732"/>
        <v/>
      </c>
      <c r="DP1143" s="239" t="str">
        <f t="shared" si="1733"/>
        <v/>
      </c>
    </row>
    <row r="1144" spans="1:120" ht="35.25" hidden="1" customHeight="1" x14ac:dyDescent="0.25">
      <c r="A1144" s="53" t="s">
        <v>4511</v>
      </c>
      <c r="B1144" s="53">
        <v>7000</v>
      </c>
      <c r="C1144" s="53" t="s">
        <v>72</v>
      </c>
      <c r="D1144" s="53" t="s">
        <v>4209</v>
      </c>
      <c r="E1144" s="87">
        <v>3</v>
      </c>
      <c r="F1144" s="53" t="s">
        <v>4457</v>
      </c>
      <c r="G1144" s="53" t="str">
        <f t="shared" si="1736"/>
        <v>7000-10</v>
      </c>
      <c r="H1144" s="53" t="s">
        <v>94</v>
      </c>
      <c r="I1144" s="53" t="s">
        <v>730</v>
      </c>
      <c r="J1144" s="53" t="s">
        <v>80</v>
      </c>
      <c r="K1144" s="53" t="s">
        <v>80</v>
      </c>
      <c r="L1144" s="53" t="s">
        <v>80</v>
      </c>
      <c r="M1144" s="53" t="s">
        <v>80</v>
      </c>
      <c r="N1144" s="53" t="s">
        <v>80</v>
      </c>
      <c r="O1144" s="53" t="s">
        <v>80</v>
      </c>
      <c r="P1144" s="140" t="s">
        <v>4458</v>
      </c>
      <c r="Q1144" s="140">
        <v>0.14000000000000001</v>
      </c>
      <c r="R1144" s="189">
        <v>0.01</v>
      </c>
      <c r="S1144" s="3">
        <v>100</v>
      </c>
      <c r="T1144" s="3" t="s">
        <v>301</v>
      </c>
      <c r="U1144" s="9" t="s">
        <v>4455</v>
      </c>
      <c r="V1144" s="51">
        <v>44928</v>
      </c>
      <c r="W1144" s="51">
        <v>45289</v>
      </c>
      <c r="X1144" s="162" t="s">
        <v>2114</v>
      </c>
      <c r="Y1144" s="49" t="s">
        <v>87</v>
      </c>
      <c r="Z1144" s="53" t="s">
        <v>89</v>
      </c>
      <c r="AA1144" s="52">
        <v>0.75</v>
      </c>
      <c r="AB1144" s="23" t="s">
        <v>4459</v>
      </c>
      <c r="AC1144" s="23">
        <v>45289</v>
      </c>
      <c r="AD1144" s="52">
        <v>0.75</v>
      </c>
      <c r="AE1144" s="52" t="s">
        <v>4459</v>
      </c>
      <c r="AF1144" s="75">
        <v>45289</v>
      </c>
      <c r="AG1144" s="53"/>
      <c r="AH1144" s="52">
        <v>0.75</v>
      </c>
      <c r="AI1144" s="52">
        <f t="shared" si="1652"/>
        <v>7.4999999999999997E-3</v>
      </c>
      <c r="AJ1144" s="52">
        <f t="shared" si="1751"/>
        <v>0.75</v>
      </c>
      <c r="AK1144" s="52"/>
      <c r="AL1144" s="239" t="str">
        <f t="shared" si="1742"/>
        <v/>
      </c>
      <c r="AM1144" s="239" t="str">
        <f t="shared" si="1743"/>
        <v/>
      </c>
      <c r="AN1144" s="239" t="str">
        <f t="shared" si="1744"/>
        <v/>
      </c>
      <c r="AO1144" s="239" t="str">
        <f t="shared" si="1745"/>
        <v/>
      </c>
      <c r="AP1144" s="239" t="str">
        <f t="shared" si="1746"/>
        <v/>
      </c>
      <c r="AQ1144" s="239" t="str">
        <f t="shared" si="1747"/>
        <v/>
      </c>
      <c r="AR1144" s="239" t="str">
        <f t="shared" si="1748"/>
        <v/>
      </c>
      <c r="AS1144" s="239" t="str">
        <f t="shared" si="1749"/>
        <v/>
      </c>
      <c r="AT1144" s="239" t="str">
        <f t="shared" si="1750"/>
        <v/>
      </c>
      <c r="AU1144" s="239" t="str">
        <f t="shared" si="1653"/>
        <v/>
      </c>
      <c r="AV1144" s="239" t="str">
        <f t="shared" si="1654"/>
        <v/>
      </c>
      <c r="AW1144" s="239" t="str">
        <f t="shared" si="1655"/>
        <v/>
      </c>
      <c r="AX1144" s="239" t="str">
        <f t="shared" si="1656"/>
        <v/>
      </c>
      <c r="AY1144" s="239" t="str">
        <f t="shared" si="1657"/>
        <v/>
      </c>
      <c r="AZ1144" s="239" t="str">
        <f t="shared" si="1658"/>
        <v/>
      </c>
      <c r="BA1144" s="239" t="str">
        <f t="shared" si="1659"/>
        <v/>
      </c>
      <c r="BB1144" s="239" t="str">
        <f t="shared" si="1660"/>
        <v/>
      </c>
      <c r="BC1144" s="239" t="str">
        <f t="shared" si="1661"/>
        <v/>
      </c>
      <c r="BD1144" s="239" t="str">
        <f t="shared" si="1662"/>
        <v/>
      </c>
      <c r="BE1144" s="239" t="str">
        <f t="shared" si="1663"/>
        <v/>
      </c>
      <c r="BF1144" s="239" t="str">
        <f t="shared" si="1664"/>
        <v/>
      </c>
      <c r="BG1144" s="239" t="str">
        <f t="shared" si="1665"/>
        <v/>
      </c>
      <c r="BH1144" s="239" t="str">
        <f t="shared" si="1666"/>
        <v/>
      </c>
      <c r="BI1144" s="239" t="str">
        <f t="shared" si="1667"/>
        <v/>
      </c>
      <c r="BJ1144" s="239" t="str">
        <f t="shared" si="1668"/>
        <v/>
      </c>
      <c r="BK1144" s="239" t="str">
        <f t="shared" si="1669"/>
        <v/>
      </c>
      <c r="BL1144" s="239" t="str">
        <f t="shared" si="1670"/>
        <v/>
      </c>
      <c r="BN1144" s="239" t="str">
        <f t="shared" si="1680"/>
        <v/>
      </c>
      <c r="BO1144" s="239" t="str">
        <f t="shared" si="1681"/>
        <v/>
      </c>
      <c r="BP1144" s="239" t="str">
        <f t="shared" si="1682"/>
        <v/>
      </c>
      <c r="BQ1144" s="239" t="str">
        <f t="shared" si="1683"/>
        <v/>
      </c>
      <c r="BR1144" s="239" t="str">
        <f t="shared" si="1684"/>
        <v/>
      </c>
      <c r="BS1144" s="239" t="str">
        <f t="shared" si="1685"/>
        <v/>
      </c>
      <c r="BT1144" s="239" t="str">
        <f t="shared" si="1686"/>
        <v/>
      </c>
      <c r="BU1144" s="239" t="str">
        <f t="shared" si="1687"/>
        <v/>
      </c>
      <c r="BV1144" s="239" t="str">
        <f t="shared" si="1688"/>
        <v/>
      </c>
      <c r="BW1144" s="239" t="str">
        <f t="shared" si="1689"/>
        <v/>
      </c>
      <c r="BX1144" s="239" t="str">
        <f t="shared" si="1690"/>
        <v/>
      </c>
      <c r="BY1144" s="239" t="str">
        <f t="shared" si="1691"/>
        <v/>
      </c>
      <c r="BZ1144" s="239" t="str">
        <f t="shared" si="1692"/>
        <v/>
      </c>
      <c r="CA1144" s="239" t="str">
        <f t="shared" si="1693"/>
        <v/>
      </c>
      <c r="CB1144" s="239" t="str">
        <f t="shared" si="1694"/>
        <v/>
      </c>
      <c r="CC1144" s="239" t="str">
        <f t="shared" si="1695"/>
        <v/>
      </c>
      <c r="CD1144" s="239" t="str">
        <f t="shared" si="1696"/>
        <v/>
      </c>
      <c r="CE1144" s="239" t="str">
        <f t="shared" si="1697"/>
        <v/>
      </c>
      <c r="CF1144" s="239" t="str">
        <f t="shared" si="1698"/>
        <v/>
      </c>
      <c r="CG1144" s="239" t="str">
        <f t="shared" si="1699"/>
        <v/>
      </c>
      <c r="CH1144" s="239" t="str">
        <f t="shared" si="1700"/>
        <v/>
      </c>
      <c r="CI1144" s="239" t="str">
        <f t="shared" si="1701"/>
        <v/>
      </c>
      <c r="CJ1144" s="239" t="str">
        <f t="shared" si="1702"/>
        <v/>
      </c>
      <c r="CK1144" s="239" t="str">
        <f t="shared" si="1703"/>
        <v/>
      </c>
      <c r="CL1144" s="239" t="str">
        <f t="shared" si="1704"/>
        <v/>
      </c>
      <c r="CM1144" s="239" t="str">
        <f t="shared" si="1705"/>
        <v/>
      </c>
      <c r="CN1144" s="239" t="str">
        <f t="shared" si="1706"/>
        <v/>
      </c>
      <c r="CP1144" s="239" t="str">
        <f t="shared" si="1707"/>
        <v/>
      </c>
      <c r="CQ1144" s="239" t="str">
        <f t="shared" si="1708"/>
        <v/>
      </c>
      <c r="CR1144" s="239" t="str">
        <f t="shared" si="1709"/>
        <v/>
      </c>
      <c r="CS1144" s="239" t="str">
        <f t="shared" si="1710"/>
        <v/>
      </c>
      <c r="CT1144" s="239" t="str">
        <f t="shared" si="1711"/>
        <v/>
      </c>
      <c r="CU1144" s="239" t="str">
        <f t="shared" si="1712"/>
        <v/>
      </c>
      <c r="CV1144" s="239" t="str">
        <f t="shared" si="1713"/>
        <v/>
      </c>
      <c r="CW1144" s="239" t="str">
        <f t="shared" si="1714"/>
        <v/>
      </c>
      <c r="CX1144" s="239" t="str">
        <f t="shared" si="1715"/>
        <v/>
      </c>
      <c r="CY1144" s="239" t="str">
        <f t="shared" si="1716"/>
        <v/>
      </c>
      <c r="CZ1144" s="239" t="str">
        <f t="shared" si="1717"/>
        <v/>
      </c>
      <c r="DA1144" s="239" t="str">
        <f t="shared" si="1718"/>
        <v/>
      </c>
      <c r="DB1144" s="239" t="str">
        <f t="shared" si="1719"/>
        <v/>
      </c>
      <c r="DC1144" s="239" t="str">
        <f t="shared" si="1720"/>
        <v/>
      </c>
      <c r="DD1144" s="239" t="str">
        <f t="shared" si="1721"/>
        <v/>
      </c>
      <c r="DE1144" s="239" t="str">
        <f t="shared" si="1722"/>
        <v/>
      </c>
      <c r="DF1144" s="239" t="str">
        <f t="shared" si="1723"/>
        <v/>
      </c>
      <c r="DG1144" s="239" t="str">
        <f t="shared" si="1724"/>
        <v/>
      </c>
      <c r="DH1144" s="239" t="str">
        <f t="shared" si="1725"/>
        <v/>
      </c>
      <c r="DI1144" s="239" t="str">
        <f t="shared" si="1726"/>
        <v/>
      </c>
      <c r="DJ1144" s="239" t="str">
        <f t="shared" si="1727"/>
        <v/>
      </c>
      <c r="DK1144" s="239" t="str">
        <f t="shared" si="1728"/>
        <v/>
      </c>
      <c r="DL1144" s="239" t="str">
        <f t="shared" si="1729"/>
        <v/>
      </c>
      <c r="DM1144" s="239" t="str">
        <f t="shared" si="1730"/>
        <v/>
      </c>
      <c r="DN1144" s="239" t="str">
        <f t="shared" si="1731"/>
        <v/>
      </c>
      <c r="DO1144" s="239" t="str">
        <f t="shared" si="1732"/>
        <v/>
      </c>
      <c r="DP1144" s="239" t="str">
        <f t="shared" si="1733"/>
        <v/>
      </c>
    </row>
    <row r="1145" spans="1:120" ht="35.25" hidden="1" customHeight="1" x14ac:dyDescent="0.25">
      <c r="A1145" s="49" t="s">
        <v>4511</v>
      </c>
      <c r="B1145" s="49">
        <v>7000</v>
      </c>
      <c r="C1145" s="49" t="s">
        <v>72</v>
      </c>
      <c r="D1145" s="49" t="s">
        <v>4209</v>
      </c>
      <c r="E1145" s="49">
        <v>3</v>
      </c>
      <c r="F1145" s="49" t="s">
        <v>4460</v>
      </c>
      <c r="G1145" s="49" t="str">
        <f t="shared" si="1736"/>
        <v>7000-11</v>
      </c>
      <c r="H1145" s="49" t="s">
        <v>75</v>
      </c>
      <c r="I1145" s="49" t="s">
        <v>730</v>
      </c>
      <c r="J1145" s="49" t="s">
        <v>265</v>
      </c>
      <c r="K1145" s="49" t="s">
        <v>931</v>
      </c>
      <c r="L1145" s="49" t="s">
        <v>125</v>
      </c>
      <c r="M1145" s="49" t="s">
        <v>4211</v>
      </c>
      <c r="N1145" s="49" t="s">
        <v>1293</v>
      </c>
      <c r="O1145" s="49" t="s">
        <v>585</v>
      </c>
      <c r="P1145" s="49" t="s">
        <v>4461</v>
      </c>
      <c r="Q1145" s="50">
        <v>0.08</v>
      </c>
      <c r="R1145" s="50"/>
      <c r="S1145" s="49">
        <v>100</v>
      </c>
      <c r="T1145" s="49" t="s">
        <v>301</v>
      </c>
      <c r="U1145" s="49" t="s">
        <v>4462</v>
      </c>
      <c r="V1145" s="51">
        <v>44928</v>
      </c>
      <c r="W1145" s="51">
        <v>45289</v>
      </c>
      <c r="X1145" s="49" t="s">
        <v>2114</v>
      </c>
      <c r="Y1145" s="49" t="s">
        <v>87</v>
      </c>
      <c r="Z1145" s="59" t="s">
        <v>100</v>
      </c>
      <c r="AA1145" s="201">
        <v>1</v>
      </c>
      <c r="AB1145" s="200" t="s">
        <v>4463</v>
      </c>
      <c r="AC1145" s="23">
        <v>45289</v>
      </c>
      <c r="AD1145" s="52">
        <v>1</v>
      </c>
      <c r="AE1145" s="52" t="s">
        <v>4463</v>
      </c>
      <c r="AF1145" s="75">
        <v>45289</v>
      </c>
      <c r="AG1145" s="52" t="s">
        <v>79</v>
      </c>
      <c r="AH1145" s="52" t="s">
        <v>92</v>
      </c>
      <c r="AI1145" s="52">
        <f t="shared" si="1652"/>
        <v>0.08</v>
      </c>
      <c r="AJ1145" s="52"/>
      <c r="AK1145" s="52"/>
      <c r="AL1145" s="239" t="str">
        <f t="shared" si="1742"/>
        <v/>
      </c>
      <c r="AM1145" s="239" t="str">
        <f t="shared" si="1743"/>
        <v/>
      </c>
      <c r="AN1145" s="239" t="str">
        <f t="shared" si="1744"/>
        <v/>
      </c>
      <c r="AO1145" s="239" t="str">
        <f t="shared" si="1745"/>
        <v/>
      </c>
      <c r="AP1145" s="239" t="str">
        <f t="shared" si="1746"/>
        <v/>
      </c>
      <c r="AQ1145" s="239" t="str">
        <f t="shared" si="1747"/>
        <v/>
      </c>
      <c r="AR1145" s="239" t="str">
        <f t="shared" si="1748"/>
        <v/>
      </c>
      <c r="AS1145" s="239" t="str">
        <f t="shared" si="1749"/>
        <v/>
      </c>
      <c r="AT1145" s="239" t="str">
        <f t="shared" si="1750"/>
        <v/>
      </c>
      <c r="AU1145" s="239" t="str">
        <f t="shared" si="1653"/>
        <v/>
      </c>
      <c r="AV1145" s="239" t="str">
        <f t="shared" si="1654"/>
        <v/>
      </c>
      <c r="AW1145" s="239" t="str">
        <f t="shared" si="1655"/>
        <v/>
      </c>
      <c r="AX1145" s="239" t="str">
        <f t="shared" si="1656"/>
        <v/>
      </c>
      <c r="AY1145" s="239" t="str">
        <f t="shared" si="1657"/>
        <v/>
      </c>
      <c r="AZ1145" s="239" t="str">
        <f t="shared" si="1658"/>
        <v/>
      </c>
      <c r="BA1145" s="239" t="str">
        <f t="shared" si="1659"/>
        <v/>
      </c>
      <c r="BB1145" s="239" t="str">
        <f t="shared" si="1660"/>
        <v/>
      </c>
      <c r="BC1145" s="239" t="str">
        <f t="shared" si="1661"/>
        <v/>
      </c>
      <c r="BD1145" s="239" t="str">
        <f t="shared" si="1662"/>
        <v/>
      </c>
      <c r="BE1145" s="239" t="str">
        <f t="shared" si="1663"/>
        <v/>
      </c>
      <c r="BF1145" s="239" t="str">
        <f t="shared" si="1664"/>
        <v/>
      </c>
      <c r="BG1145" s="239" t="str">
        <f t="shared" si="1665"/>
        <v/>
      </c>
      <c r="BH1145" s="239" t="str">
        <f t="shared" si="1666"/>
        <v/>
      </c>
      <c r="BI1145" s="239" t="str">
        <f t="shared" si="1667"/>
        <v/>
      </c>
      <c r="BJ1145" s="239" t="str">
        <f t="shared" si="1668"/>
        <v/>
      </c>
      <c r="BK1145" s="239" t="str">
        <f t="shared" si="1669"/>
        <v/>
      </c>
      <c r="BL1145" s="239" t="str">
        <f t="shared" si="1670"/>
        <v/>
      </c>
      <c r="BN1145" s="239" t="str">
        <f t="shared" si="1680"/>
        <v/>
      </c>
      <c r="BO1145" s="239" t="str">
        <f t="shared" si="1681"/>
        <v/>
      </c>
      <c r="BP1145" s="239" t="str">
        <f t="shared" si="1682"/>
        <v/>
      </c>
      <c r="BQ1145" s="239" t="str">
        <f t="shared" si="1683"/>
        <v/>
      </c>
      <c r="BR1145" s="239" t="str">
        <f t="shared" si="1684"/>
        <v/>
      </c>
      <c r="BS1145" s="239" t="str">
        <f t="shared" si="1685"/>
        <v/>
      </c>
      <c r="BT1145" s="239" t="str">
        <f t="shared" si="1686"/>
        <v/>
      </c>
      <c r="BU1145" s="239" t="str">
        <f t="shared" si="1687"/>
        <v/>
      </c>
      <c r="BV1145" s="239" t="str">
        <f t="shared" si="1688"/>
        <v/>
      </c>
      <c r="BW1145" s="239" t="str">
        <f t="shared" si="1689"/>
        <v/>
      </c>
      <c r="BX1145" s="239" t="str">
        <f t="shared" si="1690"/>
        <v/>
      </c>
      <c r="BY1145" s="239" t="str">
        <f t="shared" si="1691"/>
        <v/>
      </c>
      <c r="BZ1145" s="239" t="str">
        <f t="shared" si="1692"/>
        <v/>
      </c>
      <c r="CA1145" s="239" t="str">
        <f t="shared" si="1693"/>
        <v/>
      </c>
      <c r="CB1145" s="239" t="str">
        <f t="shared" si="1694"/>
        <v/>
      </c>
      <c r="CC1145" s="239" t="str">
        <f t="shared" si="1695"/>
        <v/>
      </c>
      <c r="CD1145" s="239" t="str">
        <f t="shared" si="1696"/>
        <v/>
      </c>
      <c r="CE1145" s="239" t="str">
        <f t="shared" si="1697"/>
        <v/>
      </c>
      <c r="CF1145" s="239" t="str">
        <f t="shared" si="1698"/>
        <v/>
      </c>
      <c r="CG1145" s="239" t="str">
        <f t="shared" si="1699"/>
        <v/>
      </c>
      <c r="CH1145" s="239" t="str">
        <f t="shared" si="1700"/>
        <v/>
      </c>
      <c r="CI1145" s="239" t="str">
        <f t="shared" si="1701"/>
        <v/>
      </c>
      <c r="CJ1145" s="239" t="str">
        <f t="shared" si="1702"/>
        <v/>
      </c>
      <c r="CK1145" s="239" t="str">
        <f t="shared" si="1703"/>
        <v/>
      </c>
      <c r="CL1145" s="239" t="str">
        <f t="shared" si="1704"/>
        <v/>
      </c>
      <c r="CM1145" s="239" t="str">
        <f t="shared" si="1705"/>
        <v/>
      </c>
      <c r="CN1145" s="239" t="str">
        <f t="shared" si="1706"/>
        <v/>
      </c>
      <c r="CP1145" s="239" t="str">
        <f t="shared" si="1707"/>
        <v/>
      </c>
      <c r="CQ1145" s="239" t="str">
        <f t="shared" si="1708"/>
        <v/>
      </c>
      <c r="CR1145" s="239" t="str">
        <f t="shared" si="1709"/>
        <v/>
      </c>
      <c r="CS1145" s="239" t="str">
        <f t="shared" si="1710"/>
        <v/>
      </c>
      <c r="CT1145" s="239" t="str">
        <f t="shared" si="1711"/>
        <v/>
      </c>
      <c r="CU1145" s="239" t="str">
        <f t="shared" si="1712"/>
        <v/>
      </c>
      <c r="CV1145" s="239" t="str">
        <f t="shared" si="1713"/>
        <v/>
      </c>
      <c r="CW1145" s="239" t="str">
        <f t="shared" si="1714"/>
        <v/>
      </c>
      <c r="CX1145" s="239" t="str">
        <f t="shared" si="1715"/>
        <v/>
      </c>
      <c r="CY1145" s="239" t="str">
        <f t="shared" si="1716"/>
        <v/>
      </c>
      <c r="CZ1145" s="239" t="str">
        <f t="shared" si="1717"/>
        <v/>
      </c>
      <c r="DA1145" s="239" t="str">
        <f t="shared" si="1718"/>
        <v/>
      </c>
      <c r="DB1145" s="239" t="str">
        <f t="shared" si="1719"/>
        <v/>
      </c>
      <c r="DC1145" s="239" t="str">
        <f t="shared" si="1720"/>
        <v/>
      </c>
      <c r="DD1145" s="239" t="str">
        <f t="shared" si="1721"/>
        <v/>
      </c>
      <c r="DE1145" s="239" t="str">
        <f t="shared" si="1722"/>
        <v/>
      </c>
      <c r="DF1145" s="239" t="str">
        <f t="shared" si="1723"/>
        <v/>
      </c>
      <c r="DG1145" s="239" t="str">
        <f t="shared" si="1724"/>
        <v/>
      </c>
      <c r="DH1145" s="239" t="str">
        <f t="shared" si="1725"/>
        <v/>
      </c>
      <c r="DI1145" s="239" t="str">
        <f t="shared" si="1726"/>
        <v/>
      </c>
      <c r="DJ1145" s="239" t="str">
        <f t="shared" si="1727"/>
        <v/>
      </c>
      <c r="DK1145" s="239" t="str">
        <f t="shared" si="1728"/>
        <v/>
      </c>
      <c r="DL1145" s="239" t="str">
        <f t="shared" si="1729"/>
        <v/>
      </c>
      <c r="DM1145" s="239" t="str">
        <f t="shared" si="1730"/>
        <v/>
      </c>
      <c r="DN1145" s="239" t="str">
        <f t="shared" si="1731"/>
        <v/>
      </c>
      <c r="DO1145" s="239" t="str">
        <f t="shared" si="1732"/>
        <v/>
      </c>
      <c r="DP1145" s="239" t="str">
        <f t="shared" si="1733"/>
        <v/>
      </c>
    </row>
    <row r="1146" spans="1:120" ht="35.25" hidden="1" customHeight="1" x14ac:dyDescent="0.25">
      <c r="A1146" s="53" t="s">
        <v>4511</v>
      </c>
      <c r="B1146" s="53">
        <v>7000</v>
      </c>
      <c r="C1146" s="53" t="s">
        <v>72</v>
      </c>
      <c r="D1146" s="53" t="s">
        <v>4209</v>
      </c>
      <c r="E1146" s="87">
        <v>3</v>
      </c>
      <c r="F1146" s="53" t="s">
        <v>4464</v>
      </c>
      <c r="G1146" s="53" t="str">
        <f t="shared" si="1736"/>
        <v>7000-11</v>
      </c>
      <c r="H1146" s="53" t="s">
        <v>94</v>
      </c>
      <c r="I1146" s="53" t="s">
        <v>730</v>
      </c>
      <c r="J1146" s="53" t="s">
        <v>80</v>
      </c>
      <c r="K1146" s="53" t="s">
        <v>80</v>
      </c>
      <c r="L1146" s="53" t="s">
        <v>80</v>
      </c>
      <c r="M1146" s="53" t="s">
        <v>80</v>
      </c>
      <c r="N1146" s="53" t="s">
        <v>80</v>
      </c>
      <c r="O1146" s="53" t="s">
        <v>80</v>
      </c>
      <c r="P1146" s="86" t="s">
        <v>4465</v>
      </c>
      <c r="Q1146" s="140">
        <v>0.12</v>
      </c>
      <c r="R1146" s="189">
        <v>0.01</v>
      </c>
      <c r="S1146" s="3">
        <v>100</v>
      </c>
      <c r="T1146" s="3" t="s">
        <v>301</v>
      </c>
      <c r="U1146" s="9" t="s">
        <v>4428</v>
      </c>
      <c r="V1146" s="9">
        <v>44928</v>
      </c>
      <c r="W1146" s="9">
        <v>45289</v>
      </c>
      <c r="X1146" s="162" t="s">
        <v>4273</v>
      </c>
      <c r="Y1146" s="49" t="s">
        <v>87</v>
      </c>
      <c r="Z1146" s="59" t="s">
        <v>100</v>
      </c>
      <c r="AA1146" s="201">
        <v>1.02</v>
      </c>
      <c r="AB1146" s="200" t="s">
        <v>4466</v>
      </c>
      <c r="AC1146" s="23">
        <v>45289</v>
      </c>
      <c r="AD1146" s="52">
        <v>1</v>
      </c>
      <c r="AE1146" s="200" t="s">
        <v>4467</v>
      </c>
      <c r="AF1146" s="75">
        <v>45289</v>
      </c>
      <c r="AG1146" s="52" t="s">
        <v>79</v>
      </c>
      <c r="AH1146" s="52">
        <v>1</v>
      </c>
      <c r="AI1146" s="52">
        <f t="shared" si="1652"/>
        <v>0.01</v>
      </c>
      <c r="AJ1146" s="52">
        <f t="shared" ref="AJ1146:AJ1153" si="1752">+AI1146/R1146</f>
        <v>1</v>
      </c>
      <c r="AK1146" s="52"/>
      <c r="AL1146" s="239" t="str">
        <f t="shared" si="1742"/>
        <v/>
      </c>
      <c r="AM1146" s="239" t="str">
        <f t="shared" si="1743"/>
        <v/>
      </c>
      <c r="AN1146" s="239" t="str">
        <f t="shared" si="1744"/>
        <v/>
      </c>
      <c r="AO1146" s="239" t="str">
        <f t="shared" si="1745"/>
        <v/>
      </c>
      <c r="AP1146" s="239" t="str">
        <f t="shared" si="1746"/>
        <v/>
      </c>
      <c r="AQ1146" s="239" t="str">
        <f t="shared" si="1747"/>
        <v/>
      </c>
      <c r="AR1146" s="239" t="str">
        <f t="shared" si="1748"/>
        <v/>
      </c>
      <c r="AS1146" s="239" t="str">
        <f t="shared" si="1749"/>
        <v/>
      </c>
      <c r="AT1146" s="239" t="str">
        <f t="shared" si="1750"/>
        <v/>
      </c>
      <c r="AU1146" s="239" t="str">
        <f t="shared" si="1653"/>
        <v/>
      </c>
      <c r="AV1146" s="239" t="str">
        <f t="shared" si="1654"/>
        <v/>
      </c>
      <c r="AW1146" s="239" t="str">
        <f t="shared" si="1655"/>
        <v/>
      </c>
      <c r="AX1146" s="239" t="str">
        <f t="shared" si="1656"/>
        <v/>
      </c>
      <c r="AY1146" s="239" t="str">
        <f t="shared" si="1657"/>
        <v/>
      </c>
      <c r="AZ1146" s="239" t="str">
        <f t="shared" si="1658"/>
        <v/>
      </c>
      <c r="BA1146" s="239" t="str">
        <f t="shared" si="1659"/>
        <v/>
      </c>
      <c r="BB1146" s="239" t="str">
        <f t="shared" si="1660"/>
        <v/>
      </c>
      <c r="BC1146" s="239" t="str">
        <f t="shared" si="1661"/>
        <v/>
      </c>
      <c r="BD1146" s="239" t="str">
        <f t="shared" si="1662"/>
        <v/>
      </c>
      <c r="BE1146" s="239" t="str">
        <f t="shared" si="1663"/>
        <v/>
      </c>
      <c r="BF1146" s="239" t="str">
        <f t="shared" si="1664"/>
        <v/>
      </c>
      <c r="BG1146" s="239" t="str">
        <f t="shared" si="1665"/>
        <v/>
      </c>
      <c r="BH1146" s="239" t="str">
        <f t="shared" si="1666"/>
        <v/>
      </c>
      <c r="BI1146" s="239" t="str">
        <f t="shared" si="1667"/>
        <v/>
      </c>
      <c r="BJ1146" s="239" t="str">
        <f t="shared" si="1668"/>
        <v/>
      </c>
      <c r="BK1146" s="239" t="str">
        <f t="shared" si="1669"/>
        <v/>
      </c>
      <c r="BL1146" s="239" t="str">
        <f t="shared" si="1670"/>
        <v/>
      </c>
      <c r="BN1146" s="239" t="str">
        <f t="shared" si="1680"/>
        <v/>
      </c>
      <c r="BO1146" s="239" t="str">
        <f t="shared" si="1681"/>
        <v/>
      </c>
      <c r="BP1146" s="239" t="str">
        <f t="shared" si="1682"/>
        <v/>
      </c>
      <c r="BQ1146" s="239" t="str">
        <f t="shared" si="1683"/>
        <v/>
      </c>
      <c r="BR1146" s="239" t="str">
        <f t="shared" si="1684"/>
        <v/>
      </c>
      <c r="BS1146" s="239" t="str">
        <f t="shared" si="1685"/>
        <v/>
      </c>
      <c r="BT1146" s="239" t="str">
        <f t="shared" si="1686"/>
        <v/>
      </c>
      <c r="BU1146" s="239" t="str">
        <f t="shared" si="1687"/>
        <v/>
      </c>
      <c r="BV1146" s="239" t="str">
        <f t="shared" si="1688"/>
        <v/>
      </c>
      <c r="BW1146" s="239" t="str">
        <f t="shared" si="1689"/>
        <v/>
      </c>
      <c r="BX1146" s="239" t="str">
        <f t="shared" si="1690"/>
        <v/>
      </c>
      <c r="BY1146" s="239" t="str">
        <f t="shared" si="1691"/>
        <v/>
      </c>
      <c r="BZ1146" s="239" t="str">
        <f t="shared" si="1692"/>
        <v/>
      </c>
      <c r="CA1146" s="239" t="str">
        <f t="shared" si="1693"/>
        <v/>
      </c>
      <c r="CB1146" s="239" t="str">
        <f t="shared" si="1694"/>
        <v/>
      </c>
      <c r="CC1146" s="239" t="str">
        <f t="shared" si="1695"/>
        <v/>
      </c>
      <c r="CD1146" s="239" t="str">
        <f t="shared" si="1696"/>
        <v/>
      </c>
      <c r="CE1146" s="239" t="str">
        <f t="shared" si="1697"/>
        <v/>
      </c>
      <c r="CF1146" s="239" t="str">
        <f t="shared" si="1698"/>
        <v/>
      </c>
      <c r="CG1146" s="239" t="str">
        <f t="shared" si="1699"/>
        <v/>
      </c>
      <c r="CH1146" s="239" t="str">
        <f t="shared" si="1700"/>
        <v/>
      </c>
      <c r="CI1146" s="239" t="str">
        <f t="shared" si="1701"/>
        <v/>
      </c>
      <c r="CJ1146" s="239" t="str">
        <f t="shared" si="1702"/>
        <v/>
      </c>
      <c r="CK1146" s="239" t="str">
        <f t="shared" si="1703"/>
        <v/>
      </c>
      <c r="CL1146" s="239" t="str">
        <f t="shared" si="1704"/>
        <v/>
      </c>
      <c r="CM1146" s="239" t="str">
        <f t="shared" si="1705"/>
        <v/>
      </c>
      <c r="CN1146" s="239" t="str">
        <f t="shared" si="1706"/>
        <v/>
      </c>
      <c r="CP1146" s="239" t="str">
        <f t="shared" si="1707"/>
        <v/>
      </c>
      <c r="CQ1146" s="239" t="str">
        <f t="shared" si="1708"/>
        <v/>
      </c>
      <c r="CR1146" s="239" t="str">
        <f t="shared" si="1709"/>
        <v/>
      </c>
      <c r="CS1146" s="239" t="str">
        <f t="shared" si="1710"/>
        <v/>
      </c>
      <c r="CT1146" s="239" t="str">
        <f t="shared" si="1711"/>
        <v/>
      </c>
      <c r="CU1146" s="239" t="str">
        <f t="shared" si="1712"/>
        <v/>
      </c>
      <c r="CV1146" s="239" t="str">
        <f t="shared" si="1713"/>
        <v/>
      </c>
      <c r="CW1146" s="239" t="str">
        <f t="shared" si="1714"/>
        <v/>
      </c>
      <c r="CX1146" s="239" t="str">
        <f t="shared" si="1715"/>
        <v/>
      </c>
      <c r="CY1146" s="239" t="str">
        <f t="shared" si="1716"/>
        <v/>
      </c>
      <c r="CZ1146" s="239" t="str">
        <f t="shared" si="1717"/>
        <v/>
      </c>
      <c r="DA1146" s="239" t="str">
        <f t="shared" si="1718"/>
        <v/>
      </c>
      <c r="DB1146" s="239" t="str">
        <f t="shared" si="1719"/>
        <v/>
      </c>
      <c r="DC1146" s="239" t="str">
        <f t="shared" si="1720"/>
        <v/>
      </c>
      <c r="DD1146" s="239" t="str">
        <f t="shared" si="1721"/>
        <v/>
      </c>
      <c r="DE1146" s="239" t="str">
        <f t="shared" si="1722"/>
        <v/>
      </c>
      <c r="DF1146" s="239" t="str">
        <f t="shared" si="1723"/>
        <v/>
      </c>
      <c r="DG1146" s="239" t="str">
        <f t="shared" si="1724"/>
        <v/>
      </c>
      <c r="DH1146" s="239" t="str">
        <f t="shared" si="1725"/>
        <v/>
      </c>
      <c r="DI1146" s="239" t="str">
        <f t="shared" si="1726"/>
        <v/>
      </c>
      <c r="DJ1146" s="239" t="str">
        <f t="shared" si="1727"/>
        <v/>
      </c>
      <c r="DK1146" s="239" t="str">
        <f t="shared" si="1728"/>
        <v/>
      </c>
      <c r="DL1146" s="239" t="str">
        <f t="shared" si="1729"/>
        <v/>
      </c>
      <c r="DM1146" s="239" t="str">
        <f t="shared" si="1730"/>
        <v/>
      </c>
      <c r="DN1146" s="239" t="str">
        <f t="shared" si="1731"/>
        <v/>
      </c>
      <c r="DO1146" s="239" t="str">
        <f t="shared" si="1732"/>
        <v/>
      </c>
      <c r="DP1146" s="239" t="str">
        <f t="shared" si="1733"/>
        <v/>
      </c>
    </row>
    <row r="1147" spans="1:120" ht="35.25" hidden="1" customHeight="1" x14ac:dyDescent="0.25">
      <c r="A1147" s="53" t="s">
        <v>4511</v>
      </c>
      <c r="B1147" s="53">
        <v>7000</v>
      </c>
      <c r="C1147" s="53" t="s">
        <v>72</v>
      </c>
      <c r="D1147" s="53" t="s">
        <v>4209</v>
      </c>
      <c r="E1147" s="53">
        <v>3</v>
      </c>
      <c r="F1147" s="53" t="s">
        <v>4468</v>
      </c>
      <c r="G1147" s="53" t="str">
        <f t="shared" si="1736"/>
        <v>7000-11</v>
      </c>
      <c r="H1147" s="53" t="s">
        <v>94</v>
      </c>
      <c r="I1147" s="53" t="s">
        <v>730</v>
      </c>
      <c r="J1147" s="53" t="s">
        <v>80</v>
      </c>
      <c r="K1147" s="53" t="s">
        <v>80</v>
      </c>
      <c r="L1147" s="53" t="s">
        <v>80</v>
      </c>
      <c r="M1147" s="53" t="s">
        <v>80</v>
      </c>
      <c r="N1147" s="53" t="s">
        <v>80</v>
      </c>
      <c r="O1147" s="53" t="s">
        <v>80</v>
      </c>
      <c r="P1147" s="86" t="s">
        <v>4469</v>
      </c>
      <c r="Q1147" s="140">
        <v>0.12</v>
      </c>
      <c r="R1147" s="189">
        <v>0.01</v>
      </c>
      <c r="S1147" s="3">
        <v>100</v>
      </c>
      <c r="T1147" s="3" t="s">
        <v>301</v>
      </c>
      <c r="U1147" s="9" t="s">
        <v>4428</v>
      </c>
      <c r="V1147" s="9">
        <v>44928</v>
      </c>
      <c r="W1147" s="9">
        <v>45289</v>
      </c>
      <c r="X1147" s="162" t="s">
        <v>4273</v>
      </c>
      <c r="Y1147" s="49" t="s">
        <v>87</v>
      </c>
      <c r="Z1147" s="59" t="s">
        <v>100</v>
      </c>
      <c r="AA1147" s="201">
        <v>1.07</v>
      </c>
      <c r="AB1147" s="200" t="s">
        <v>4470</v>
      </c>
      <c r="AC1147" s="23">
        <v>45289</v>
      </c>
      <c r="AD1147" s="52">
        <v>1</v>
      </c>
      <c r="AE1147" s="200" t="s">
        <v>4471</v>
      </c>
      <c r="AF1147" s="75">
        <v>45289</v>
      </c>
      <c r="AG1147" s="52" t="s">
        <v>79</v>
      </c>
      <c r="AH1147" s="52">
        <v>1</v>
      </c>
      <c r="AI1147" s="52">
        <f t="shared" si="1652"/>
        <v>0.01</v>
      </c>
      <c r="AJ1147" s="52">
        <f t="shared" si="1752"/>
        <v>1</v>
      </c>
      <c r="AK1147" s="52"/>
      <c r="AL1147" s="239" t="str">
        <f t="shared" si="1742"/>
        <v/>
      </c>
      <c r="AM1147" s="239" t="str">
        <f t="shared" si="1743"/>
        <v/>
      </c>
      <c r="AN1147" s="239" t="str">
        <f t="shared" si="1744"/>
        <v/>
      </c>
      <c r="AO1147" s="239" t="str">
        <f t="shared" si="1745"/>
        <v/>
      </c>
      <c r="AP1147" s="239" t="str">
        <f t="shared" si="1746"/>
        <v/>
      </c>
      <c r="AQ1147" s="239" t="str">
        <f t="shared" si="1747"/>
        <v/>
      </c>
      <c r="AR1147" s="239" t="str">
        <f t="shared" si="1748"/>
        <v/>
      </c>
      <c r="AS1147" s="239" t="str">
        <f t="shared" si="1749"/>
        <v/>
      </c>
      <c r="AT1147" s="239" t="str">
        <f t="shared" si="1750"/>
        <v/>
      </c>
      <c r="AU1147" s="239" t="str">
        <f t="shared" si="1653"/>
        <v/>
      </c>
      <c r="AV1147" s="239" t="str">
        <f t="shared" si="1654"/>
        <v/>
      </c>
      <c r="AW1147" s="239" t="str">
        <f t="shared" si="1655"/>
        <v/>
      </c>
      <c r="AX1147" s="239" t="str">
        <f t="shared" si="1656"/>
        <v/>
      </c>
      <c r="AY1147" s="239" t="str">
        <f t="shared" si="1657"/>
        <v/>
      </c>
      <c r="AZ1147" s="239" t="str">
        <f t="shared" si="1658"/>
        <v/>
      </c>
      <c r="BA1147" s="239" t="str">
        <f t="shared" si="1659"/>
        <v/>
      </c>
      <c r="BB1147" s="239" t="str">
        <f t="shared" si="1660"/>
        <v/>
      </c>
      <c r="BC1147" s="239" t="str">
        <f t="shared" si="1661"/>
        <v/>
      </c>
      <c r="BD1147" s="239" t="str">
        <f t="shared" si="1662"/>
        <v/>
      </c>
      <c r="BE1147" s="239" t="str">
        <f t="shared" si="1663"/>
        <v/>
      </c>
      <c r="BF1147" s="239" t="str">
        <f t="shared" si="1664"/>
        <v/>
      </c>
      <c r="BG1147" s="239" t="str">
        <f t="shared" si="1665"/>
        <v/>
      </c>
      <c r="BH1147" s="239" t="str">
        <f t="shared" si="1666"/>
        <v/>
      </c>
      <c r="BI1147" s="239" t="str">
        <f t="shared" si="1667"/>
        <v/>
      </c>
      <c r="BJ1147" s="239" t="str">
        <f t="shared" si="1668"/>
        <v/>
      </c>
      <c r="BK1147" s="239" t="str">
        <f t="shared" si="1669"/>
        <v/>
      </c>
      <c r="BL1147" s="239" t="str">
        <f t="shared" si="1670"/>
        <v/>
      </c>
      <c r="BN1147" s="239" t="str">
        <f t="shared" si="1680"/>
        <v/>
      </c>
      <c r="BO1147" s="239" t="str">
        <f t="shared" si="1681"/>
        <v/>
      </c>
      <c r="BP1147" s="239" t="str">
        <f t="shared" si="1682"/>
        <v/>
      </c>
      <c r="BQ1147" s="239" t="str">
        <f t="shared" si="1683"/>
        <v/>
      </c>
      <c r="BR1147" s="239" t="str">
        <f t="shared" si="1684"/>
        <v/>
      </c>
      <c r="BS1147" s="239" t="str">
        <f t="shared" si="1685"/>
        <v/>
      </c>
      <c r="BT1147" s="239" t="str">
        <f t="shared" si="1686"/>
        <v/>
      </c>
      <c r="BU1147" s="239" t="str">
        <f t="shared" si="1687"/>
        <v/>
      </c>
      <c r="BV1147" s="239" t="str">
        <f t="shared" si="1688"/>
        <v/>
      </c>
      <c r="BW1147" s="239" t="str">
        <f t="shared" si="1689"/>
        <v/>
      </c>
      <c r="BX1147" s="239" t="str">
        <f t="shared" si="1690"/>
        <v/>
      </c>
      <c r="BY1147" s="239" t="str">
        <f t="shared" si="1691"/>
        <v/>
      </c>
      <c r="BZ1147" s="239" t="str">
        <f t="shared" si="1692"/>
        <v/>
      </c>
      <c r="CA1147" s="239" t="str">
        <f t="shared" si="1693"/>
        <v/>
      </c>
      <c r="CB1147" s="239" t="str">
        <f t="shared" si="1694"/>
        <v/>
      </c>
      <c r="CC1147" s="239" t="str">
        <f t="shared" si="1695"/>
        <v/>
      </c>
      <c r="CD1147" s="239" t="str">
        <f t="shared" si="1696"/>
        <v/>
      </c>
      <c r="CE1147" s="239" t="str">
        <f t="shared" si="1697"/>
        <v/>
      </c>
      <c r="CF1147" s="239" t="str">
        <f t="shared" si="1698"/>
        <v/>
      </c>
      <c r="CG1147" s="239" t="str">
        <f t="shared" si="1699"/>
        <v/>
      </c>
      <c r="CH1147" s="239" t="str">
        <f t="shared" si="1700"/>
        <v/>
      </c>
      <c r="CI1147" s="239" t="str">
        <f t="shared" si="1701"/>
        <v/>
      </c>
      <c r="CJ1147" s="239" t="str">
        <f t="shared" si="1702"/>
        <v/>
      </c>
      <c r="CK1147" s="239" t="str">
        <f t="shared" si="1703"/>
        <v/>
      </c>
      <c r="CL1147" s="239" t="str">
        <f t="shared" si="1704"/>
        <v/>
      </c>
      <c r="CM1147" s="239" t="str">
        <f t="shared" si="1705"/>
        <v/>
      </c>
      <c r="CN1147" s="239" t="str">
        <f t="shared" si="1706"/>
        <v/>
      </c>
      <c r="CP1147" s="239" t="str">
        <f t="shared" si="1707"/>
        <v/>
      </c>
      <c r="CQ1147" s="239" t="str">
        <f t="shared" si="1708"/>
        <v/>
      </c>
      <c r="CR1147" s="239" t="str">
        <f t="shared" si="1709"/>
        <v/>
      </c>
      <c r="CS1147" s="239" t="str">
        <f t="shared" si="1710"/>
        <v/>
      </c>
      <c r="CT1147" s="239" t="str">
        <f t="shared" si="1711"/>
        <v/>
      </c>
      <c r="CU1147" s="239" t="str">
        <f t="shared" si="1712"/>
        <v/>
      </c>
      <c r="CV1147" s="239" t="str">
        <f t="shared" si="1713"/>
        <v/>
      </c>
      <c r="CW1147" s="239" t="str">
        <f t="shared" si="1714"/>
        <v/>
      </c>
      <c r="CX1147" s="239" t="str">
        <f t="shared" si="1715"/>
        <v/>
      </c>
      <c r="CY1147" s="239" t="str">
        <f t="shared" si="1716"/>
        <v/>
      </c>
      <c r="CZ1147" s="239" t="str">
        <f t="shared" si="1717"/>
        <v/>
      </c>
      <c r="DA1147" s="239" t="str">
        <f t="shared" si="1718"/>
        <v/>
      </c>
      <c r="DB1147" s="239" t="str">
        <f t="shared" si="1719"/>
        <v/>
      </c>
      <c r="DC1147" s="239" t="str">
        <f t="shared" si="1720"/>
        <v/>
      </c>
      <c r="DD1147" s="239" t="str">
        <f t="shared" si="1721"/>
        <v/>
      </c>
      <c r="DE1147" s="239" t="str">
        <f t="shared" si="1722"/>
        <v/>
      </c>
      <c r="DF1147" s="239" t="str">
        <f t="shared" si="1723"/>
        <v/>
      </c>
      <c r="DG1147" s="239" t="str">
        <f t="shared" si="1724"/>
        <v/>
      </c>
      <c r="DH1147" s="239" t="str">
        <f t="shared" si="1725"/>
        <v/>
      </c>
      <c r="DI1147" s="239" t="str">
        <f t="shared" si="1726"/>
        <v/>
      </c>
      <c r="DJ1147" s="239" t="str">
        <f t="shared" si="1727"/>
        <v/>
      </c>
      <c r="DK1147" s="239" t="str">
        <f t="shared" si="1728"/>
        <v/>
      </c>
      <c r="DL1147" s="239" t="str">
        <f t="shared" si="1729"/>
        <v/>
      </c>
      <c r="DM1147" s="239" t="str">
        <f t="shared" si="1730"/>
        <v/>
      </c>
      <c r="DN1147" s="239" t="str">
        <f t="shared" si="1731"/>
        <v/>
      </c>
      <c r="DO1147" s="239" t="str">
        <f t="shared" si="1732"/>
        <v/>
      </c>
      <c r="DP1147" s="239" t="str">
        <f t="shared" si="1733"/>
        <v/>
      </c>
    </row>
    <row r="1148" spans="1:120" ht="35.25" hidden="1" customHeight="1" x14ac:dyDescent="0.25">
      <c r="A1148" s="53" t="s">
        <v>4511</v>
      </c>
      <c r="B1148" s="53">
        <v>7000</v>
      </c>
      <c r="C1148" s="53" t="s">
        <v>72</v>
      </c>
      <c r="D1148" s="53" t="s">
        <v>4209</v>
      </c>
      <c r="E1148" s="53">
        <v>3</v>
      </c>
      <c r="F1148" s="53" t="s">
        <v>4472</v>
      </c>
      <c r="G1148" s="53" t="str">
        <f t="shared" si="1736"/>
        <v>7000-11</v>
      </c>
      <c r="H1148" s="53" t="s">
        <v>94</v>
      </c>
      <c r="I1148" s="53" t="s">
        <v>730</v>
      </c>
      <c r="J1148" s="53" t="s">
        <v>80</v>
      </c>
      <c r="K1148" s="53" t="s">
        <v>80</v>
      </c>
      <c r="L1148" s="53" t="s">
        <v>80</v>
      </c>
      <c r="M1148" s="53" t="s">
        <v>80</v>
      </c>
      <c r="N1148" s="53" t="s">
        <v>80</v>
      </c>
      <c r="O1148" s="53" t="s">
        <v>80</v>
      </c>
      <c r="P1148" s="86" t="s">
        <v>4473</v>
      </c>
      <c r="Q1148" s="140">
        <v>0.12</v>
      </c>
      <c r="R1148" s="189">
        <v>0.01</v>
      </c>
      <c r="S1148" s="3">
        <v>100</v>
      </c>
      <c r="T1148" s="3" t="s">
        <v>301</v>
      </c>
      <c r="U1148" s="9" t="s">
        <v>4428</v>
      </c>
      <c r="V1148" s="9">
        <v>44928</v>
      </c>
      <c r="W1148" s="9">
        <v>45289</v>
      </c>
      <c r="X1148" s="162" t="s">
        <v>4273</v>
      </c>
      <c r="Y1148" s="49" t="s">
        <v>87</v>
      </c>
      <c r="Z1148" s="59" t="s">
        <v>100</v>
      </c>
      <c r="AA1148" s="201">
        <v>1.28</v>
      </c>
      <c r="AB1148" s="200" t="s">
        <v>4474</v>
      </c>
      <c r="AC1148" s="23">
        <v>45289</v>
      </c>
      <c r="AD1148" s="52">
        <v>1</v>
      </c>
      <c r="AE1148" s="200" t="s">
        <v>4475</v>
      </c>
      <c r="AF1148" s="75">
        <v>45289</v>
      </c>
      <c r="AG1148" s="52" t="s">
        <v>79</v>
      </c>
      <c r="AH1148" s="52">
        <v>1</v>
      </c>
      <c r="AI1148" s="52">
        <f t="shared" si="1652"/>
        <v>0.01</v>
      </c>
      <c r="AJ1148" s="52">
        <f t="shared" si="1752"/>
        <v>1</v>
      </c>
      <c r="AK1148" s="52"/>
      <c r="AL1148" s="239" t="str">
        <f t="shared" si="1742"/>
        <v/>
      </c>
      <c r="AM1148" s="239" t="str">
        <f t="shared" si="1743"/>
        <v/>
      </c>
      <c r="AN1148" s="239" t="str">
        <f t="shared" si="1744"/>
        <v/>
      </c>
      <c r="AO1148" s="239" t="str">
        <f t="shared" si="1745"/>
        <v/>
      </c>
      <c r="AP1148" s="239" t="str">
        <f t="shared" si="1746"/>
        <v/>
      </c>
      <c r="AQ1148" s="239" t="str">
        <f t="shared" si="1747"/>
        <v/>
      </c>
      <c r="AR1148" s="239" t="str">
        <f t="shared" si="1748"/>
        <v/>
      </c>
      <c r="AS1148" s="239" t="str">
        <f t="shared" si="1749"/>
        <v/>
      </c>
      <c r="AT1148" s="239" t="str">
        <f t="shared" si="1750"/>
        <v/>
      </c>
      <c r="AU1148" s="239" t="str">
        <f t="shared" si="1653"/>
        <v/>
      </c>
      <c r="AV1148" s="239" t="str">
        <f t="shared" si="1654"/>
        <v/>
      </c>
      <c r="AW1148" s="239" t="str">
        <f t="shared" si="1655"/>
        <v/>
      </c>
      <c r="AX1148" s="239" t="str">
        <f t="shared" si="1656"/>
        <v/>
      </c>
      <c r="AY1148" s="239" t="str">
        <f t="shared" si="1657"/>
        <v/>
      </c>
      <c r="AZ1148" s="239" t="str">
        <f t="shared" si="1658"/>
        <v/>
      </c>
      <c r="BA1148" s="239" t="str">
        <f t="shared" si="1659"/>
        <v/>
      </c>
      <c r="BB1148" s="239" t="str">
        <f t="shared" si="1660"/>
        <v/>
      </c>
      <c r="BC1148" s="239" t="str">
        <f t="shared" si="1661"/>
        <v/>
      </c>
      <c r="BD1148" s="239" t="str">
        <f t="shared" si="1662"/>
        <v/>
      </c>
      <c r="BE1148" s="239" t="str">
        <f t="shared" si="1663"/>
        <v/>
      </c>
      <c r="BF1148" s="239" t="str">
        <f t="shared" si="1664"/>
        <v/>
      </c>
      <c r="BG1148" s="239" t="str">
        <f t="shared" si="1665"/>
        <v/>
      </c>
      <c r="BH1148" s="239" t="str">
        <f t="shared" si="1666"/>
        <v/>
      </c>
      <c r="BI1148" s="239" t="str">
        <f t="shared" si="1667"/>
        <v/>
      </c>
      <c r="BJ1148" s="239" t="str">
        <f t="shared" si="1668"/>
        <v/>
      </c>
      <c r="BK1148" s="239" t="str">
        <f t="shared" si="1669"/>
        <v/>
      </c>
      <c r="BL1148" s="239" t="str">
        <f t="shared" si="1670"/>
        <v/>
      </c>
      <c r="BN1148" s="239" t="str">
        <f t="shared" si="1680"/>
        <v/>
      </c>
      <c r="BO1148" s="239" t="str">
        <f t="shared" si="1681"/>
        <v/>
      </c>
      <c r="BP1148" s="239" t="str">
        <f t="shared" si="1682"/>
        <v/>
      </c>
      <c r="BQ1148" s="239" t="str">
        <f t="shared" si="1683"/>
        <v/>
      </c>
      <c r="BR1148" s="239" t="str">
        <f t="shared" si="1684"/>
        <v/>
      </c>
      <c r="BS1148" s="239" t="str">
        <f t="shared" si="1685"/>
        <v/>
      </c>
      <c r="BT1148" s="239" t="str">
        <f t="shared" si="1686"/>
        <v/>
      </c>
      <c r="BU1148" s="239" t="str">
        <f t="shared" si="1687"/>
        <v/>
      </c>
      <c r="BV1148" s="239" t="str">
        <f t="shared" si="1688"/>
        <v/>
      </c>
      <c r="BW1148" s="239" t="str">
        <f t="shared" si="1689"/>
        <v/>
      </c>
      <c r="BX1148" s="239" t="str">
        <f t="shared" si="1690"/>
        <v/>
      </c>
      <c r="BY1148" s="239" t="str">
        <f t="shared" si="1691"/>
        <v/>
      </c>
      <c r="BZ1148" s="239" t="str">
        <f t="shared" si="1692"/>
        <v/>
      </c>
      <c r="CA1148" s="239" t="str">
        <f t="shared" si="1693"/>
        <v/>
      </c>
      <c r="CB1148" s="239" t="str">
        <f t="shared" si="1694"/>
        <v/>
      </c>
      <c r="CC1148" s="239" t="str">
        <f t="shared" si="1695"/>
        <v/>
      </c>
      <c r="CD1148" s="239" t="str">
        <f t="shared" si="1696"/>
        <v/>
      </c>
      <c r="CE1148" s="239" t="str">
        <f t="shared" si="1697"/>
        <v/>
      </c>
      <c r="CF1148" s="239" t="str">
        <f t="shared" si="1698"/>
        <v/>
      </c>
      <c r="CG1148" s="239" t="str">
        <f t="shared" si="1699"/>
        <v/>
      </c>
      <c r="CH1148" s="239" t="str">
        <f t="shared" si="1700"/>
        <v/>
      </c>
      <c r="CI1148" s="239" t="str">
        <f t="shared" si="1701"/>
        <v/>
      </c>
      <c r="CJ1148" s="239" t="str">
        <f t="shared" si="1702"/>
        <v/>
      </c>
      <c r="CK1148" s="239" t="str">
        <f t="shared" si="1703"/>
        <v/>
      </c>
      <c r="CL1148" s="239" t="str">
        <f t="shared" si="1704"/>
        <v/>
      </c>
      <c r="CM1148" s="239" t="str">
        <f t="shared" si="1705"/>
        <v/>
      </c>
      <c r="CN1148" s="239" t="str">
        <f t="shared" si="1706"/>
        <v/>
      </c>
      <c r="CP1148" s="239" t="str">
        <f t="shared" si="1707"/>
        <v/>
      </c>
      <c r="CQ1148" s="239" t="str">
        <f t="shared" si="1708"/>
        <v/>
      </c>
      <c r="CR1148" s="239" t="str">
        <f t="shared" si="1709"/>
        <v/>
      </c>
      <c r="CS1148" s="239" t="str">
        <f t="shared" si="1710"/>
        <v/>
      </c>
      <c r="CT1148" s="239" t="str">
        <f t="shared" si="1711"/>
        <v/>
      </c>
      <c r="CU1148" s="239" t="str">
        <f t="shared" si="1712"/>
        <v/>
      </c>
      <c r="CV1148" s="239" t="str">
        <f t="shared" si="1713"/>
        <v/>
      </c>
      <c r="CW1148" s="239" t="str">
        <f t="shared" si="1714"/>
        <v/>
      </c>
      <c r="CX1148" s="239" t="str">
        <f t="shared" si="1715"/>
        <v/>
      </c>
      <c r="CY1148" s="239" t="str">
        <f t="shared" si="1716"/>
        <v/>
      </c>
      <c r="CZ1148" s="239" t="str">
        <f t="shared" si="1717"/>
        <v/>
      </c>
      <c r="DA1148" s="239" t="str">
        <f t="shared" si="1718"/>
        <v/>
      </c>
      <c r="DB1148" s="239" t="str">
        <f t="shared" si="1719"/>
        <v/>
      </c>
      <c r="DC1148" s="239" t="str">
        <f t="shared" si="1720"/>
        <v/>
      </c>
      <c r="DD1148" s="239" t="str">
        <f t="shared" si="1721"/>
        <v/>
      </c>
      <c r="DE1148" s="239" t="str">
        <f t="shared" si="1722"/>
        <v/>
      </c>
      <c r="DF1148" s="239" t="str">
        <f t="shared" si="1723"/>
        <v/>
      </c>
      <c r="DG1148" s="239" t="str">
        <f t="shared" si="1724"/>
        <v/>
      </c>
      <c r="DH1148" s="239" t="str">
        <f t="shared" si="1725"/>
        <v/>
      </c>
      <c r="DI1148" s="239" t="str">
        <f t="shared" si="1726"/>
        <v/>
      </c>
      <c r="DJ1148" s="239" t="str">
        <f t="shared" si="1727"/>
        <v/>
      </c>
      <c r="DK1148" s="239" t="str">
        <f t="shared" si="1728"/>
        <v/>
      </c>
      <c r="DL1148" s="239" t="str">
        <f t="shared" si="1729"/>
        <v/>
      </c>
      <c r="DM1148" s="239" t="str">
        <f t="shared" si="1730"/>
        <v/>
      </c>
      <c r="DN1148" s="239" t="str">
        <f t="shared" si="1731"/>
        <v/>
      </c>
      <c r="DO1148" s="239" t="str">
        <f t="shared" si="1732"/>
        <v/>
      </c>
      <c r="DP1148" s="239" t="str">
        <f t="shared" si="1733"/>
        <v/>
      </c>
    </row>
    <row r="1149" spans="1:120" ht="35.25" hidden="1" customHeight="1" x14ac:dyDescent="0.25">
      <c r="A1149" s="53" t="s">
        <v>4511</v>
      </c>
      <c r="B1149" s="53">
        <v>7000</v>
      </c>
      <c r="C1149" s="53" t="s">
        <v>72</v>
      </c>
      <c r="D1149" s="53" t="s">
        <v>4209</v>
      </c>
      <c r="E1149" s="53">
        <v>3</v>
      </c>
      <c r="F1149" s="53" t="s">
        <v>4476</v>
      </c>
      <c r="G1149" s="53" t="str">
        <f t="shared" si="1736"/>
        <v>7000-11</v>
      </c>
      <c r="H1149" s="53" t="s">
        <v>94</v>
      </c>
      <c r="I1149" s="53" t="s">
        <v>730</v>
      </c>
      <c r="J1149" s="53" t="s">
        <v>80</v>
      </c>
      <c r="K1149" s="53" t="s">
        <v>80</v>
      </c>
      <c r="L1149" s="53" t="s">
        <v>80</v>
      </c>
      <c r="M1149" s="53" t="s">
        <v>80</v>
      </c>
      <c r="N1149" s="53" t="s">
        <v>80</v>
      </c>
      <c r="O1149" s="53" t="s">
        <v>80</v>
      </c>
      <c r="P1149" s="86" t="s">
        <v>4477</v>
      </c>
      <c r="Q1149" s="140">
        <v>0.12</v>
      </c>
      <c r="R1149" s="189">
        <v>0.01</v>
      </c>
      <c r="S1149" s="3">
        <v>100</v>
      </c>
      <c r="T1149" s="3" t="s">
        <v>301</v>
      </c>
      <c r="U1149" s="9" t="s">
        <v>4428</v>
      </c>
      <c r="V1149" s="9">
        <v>44928</v>
      </c>
      <c r="W1149" s="9">
        <v>45289</v>
      </c>
      <c r="X1149" s="162" t="s">
        <v>4273</v>
      </c>
      <c r="Y1149" s="49" t="s">
        <v>87</v>
      </c>
      <c r="Z1149" s="59" t="s">
        <v>100</v>
      </c>
      <c r="AA1149" s="201">
        <v>1.05</v>
      </c>
      <c r="AB1149" s="200" t="s">
        <v>4478</v>
      </c>
      <c r="AC1149" s="23">
        <v>45289</v>
      </c>
      <c r="AD1149" s="52">
        <v>1</v>
      </c>
      <c r="AE1149" s="200" t="s">
        <v>4479</v>
      </c>
      <c r="AF1149" s="75">
        <v>45289</v>
      </c>
      <c r="AG1149" s="52" t="s">
        <v>79</v>
      </c>
      <c r="AH1149" s="52">
        <v>1</v>
      </c>
      <c r="AI1149" s="52">
        <f t="shared" si="1652"/>
        <v>0.01</v>
      </c>
      <c r="AJ1149" s="52">
        <f t="shared" si="1752"/>
        <v>1</v>
      </c>
      <c r="AK1149" s="52"/>
      <c r="AL1149" s="239" t="str">
        <f t="shared" si="1742"/>
        <v/>
      </c>
      <c r="AM1149" s="239" t="str">
        <f t="shared" si="1743"/>
        <v/>
      </c>
      <c r="AN1149" s="239" t="str">
        <f t="shared" si="1744"/>
        <v/>
      </c>
      <c r="AO1149" s="239" t="str">
        <f t="shared" si="1745"/>
        <v/>
      </c>
      <c r="AP1149" s="239" t="str">
        <f t="shared" si="1746"/>
        <v/>
      </c>
      <c r="AQ1149" s="239" t="str">
        <f t="shared" si="1747"/>
        <v/>
      </c>
      <c r="AR1149" s="239" t="str">
        <f t="shared" si="1748"/>
        <v/>
      </c>
      <c r="AS1149" s="239" t="str">
        <f t="shared" si="1749"/>
        <v/>
      </c>
      <c r="AT1149" s="239" t="str">
        <f t="shared" si="1750"/>
        <v/>
      </c>
      <c r="AU1149" s="239" t="str">
        <f t="shared" si="1653"/>
        <v/>
      </c>
      <c r="AV1149" s="239" t="str">
        <f t="shared" si="1654"/>
        <v/>
      </c>
      <c r="AW1149" s="239" t="str">
        <f t="shared" si="1655"/>
        <v/>
      </c>
      <c r="AX1149" s="239" t="str">
        <f t="shared" si="1656"/>
        <v/>
      </c>
      <c r="AY1149" s="239" t="str">
        <f t="shared" si="1657"/>
        <v/>
      </c>
      <c r="AZ1149" s="239" t="str">
        <f t="shared" si="1658"/>
        <v/>
      </c>
      <c r="BA1149" s="239" t="str">
        <f t="shared" si="1659"/>
        <v/>
      </c>
      <c r="BB1149" s="239" t="str">
        <f t="shared" si="1660"/>
        <v/>
      </c>
      <c r="BC1149" s="239" t="str">
        <f t="shared" si="1661"/>
        <v/>
      </c>
      <c r="BD1149" s="239" t="str">
        <f t="shared" si="1662"/>
        <v/>
      </c>
      <c r="BE1149" s="239" t="str">
        <f t="shared" si="1663"/>
        <v/>
      </c>
      <c r="BF1149" s="239" t="str">
        <f t="shared" si="1664"/>
        <v/>
      </c>
      <c r="BG1149" s="239" t="str">
        <f t="shared" si="1665"/>
        <v/>
      </c>
      <c r="BH1149" s="239" t="str">
        <f t="shared" si="1666"/>
        <v/>
      </c>
      <c r="BI1149" s="239" t="str">
        <f t="shared" si="1667"/>
        <v/>
      </c>
      <c r="BJ1149" s="239" t="str">
        <f t="shared" si="1668"/>
        <v/>
      </c>
      <c r="BK1149" s="239" t="str">
        <f t="shared" si="1669"/>
        <v/>
      </c>
      <c r="BL1149" s="239" t="str">
        <f t="shared" si="1670"/>
        <v/>
      </c>
      <c r="BN1149" s="239" t="str">
        <f t="shared" si="1680"/>
        <v/>
      </c>
      <c r="BO1149" s="239" t="str">
        <f t="shared" si="1681"/>
        <v/>
      </c>
      <c r="BP1149" s="239" t="str">
        <f t="shared" si="1682"/>
        <v/>
      </c>
      <c r="BQ1149" s="239" t="str">
        <f t="shared" si="1683"/>
        <v/>
      </c>
      <c r="BR1149" s="239" t="str">
        <f t="shared" si="1684"/>
        <v/>
      </c>
      <c r="BS1149" s="239" t="str">
        <f t="shared" si="1685"/>
        <v/>
      </c>
      <c r="BT1149" s="239" t="str">
        <f t="shared" si="1686"/>
        <v/>
      </c>
      <c r="BU1149" s="239" t="str">
        <f t="shared" si="1687"/>
        <v/>
      </c>
      <c r="BV1149" s="239" t="str">
        <f t="shared" si="1688"/>
        <v/>
      </c>
      <c r="BW1149" s="239" t="str">
        <f t="shared" si="1689"/>
        <v/>
      </c>
      <c r="BX1149" s="239" t="str">
        <f t="shared" si="1690"/>
        <v/>
      </c>
      <c r="BY1149" s="239" t="str">
        <f t="shared" si="1691"/>
        <v/>
      </c>
      <c r="BZ1149" s="239" t="str">
        <f t="shared" si="1692"/>
        <v/>
      </c>
      <c r="CA1149" s="239" t="str">
        <f t="shared" si="1693"/>
        <v/>
      </c>
      <c r="CB1149" s="239" t="str">
        <f t="shared" si="1694"/>
        <v/>
      </c>
      <c r="CC1149" s="239" t="str">
        <f t="shared" si="1695"/>
        <v/>
      </c>
      <c r="CD1149" s="239" t="str">
        <f t="shared" si="1696"/>
        <v/>
      </c>
      <c r="CE1149" s="239" t="str">
        <f t="shared" si="1697"/>
        <v/>
      </c>
      <c r="CF1149" s="239" t="str">
        <f t="shared" si="1698"/>
        <v/>
      </c>
      <c r="CG1149" s="239" t="str">
        <f t="shared" si="1699"/>
        <v/>
      </c>
      <c r="CH1149" s="239" t="str">
        <f t="shared" si="1700"/>
        <v/>
      </c>
      <c r="CI1149" s="239" t="str">
        <f t="shared" si="1701"/>
        <v/>
      </c>
      <c r="CJ1149" s="239" t="str">
        <f t="shared" si="1702"/>
        <v/>
      </c>
      <c r="CK1149" s="239" t="str">
        <f t="shared" si="1703"/>
        <v/>
      </c>
      <c r="CL1149" s="239" t="str">
        <f t="shared" si="1704"/>
        <v/>
      </c>
      <c r="CM1149" s="239" t="str">
        <f t="shared" si="1705"/>
        <v/>
      </c>
      <c r="CN1149" s="239" t="str">
        <f t="shared" si="1706"/>
        <v/>
      </c>
      <c r="CP1149" s="239" t="str">
        <f t="shared" si="1707"/>
        <v/>
      </c>
      <c r="CQ1149" s="239" t="str">
        <f t="shared" si="1708"/>
        <v/>
      </c>
      <c r="CR1149" s="239" t="str">
        <f t="shared" si="1709"/>
        <v/>
      </c>
      <c r="CS1149" s="239" t="str">
        <f t="shared" si="1710"/>
        <v/>
      </c>
      <c r="CT1149" s="239" t="str">
        <f t="shared" si="1711"/>
        <v/>
      </c>
      <c r="CU1149" s="239" t="str">
        <f t="shared" si="1712"/>
        <v/>
      </c>
      <c r="CV1149" s="239" t="str">
        <f t="shared" si="1713"/>
        <v/>
      </c>
      <c r="CW1149" s="239" t="str">
        <f t="shared" si="1714"/>
        <v/>
      </c>
      <c r="CX1149" s="239" t="str">
        <f t="shared" si="1715"/>
        <v/>
      </c>
      <c r="CY1149" s="239" t="str">
        <f t="shared" si="1716"/>
        <v/>
      </c>
      <c r="CZ1149" s="239" t="str">
        <f t="shared" si="1717"/>
        <v/>
      </c>
      <c r="DA1149" s="239" t="str">
        <f t="shared" si="1718"/>
        <v/>
      </c>
      <c r="DB1149" s="239" t="str">
        <f t="shared" si="1719"/>
        <v/>
      </c>
      <c r="DC1149" s="239" t="str">
        <f t="shared" si="1720"/>
        <v/>
      </c>
      <c r="DD1149" s="239" t="str">
        <f t="shared" si="1721"/>
        <v/>
      </c>
      <c r="DE1149" s="239" t="str">
        <f t="shared" si="1722"/>
        <v/>
      </c>
      <c r="DF1149" s="239" t="str">
        <f t="shared" si="1723"/>
        <v/>
      </c>
      <c r="DG1149" s="239" t="str">
        <f t="shared" si="1724"/>
        <v/>
      </c>
      <c r="DH1149" s="239" t="str">
        <f t="shared" si="1725"/>
        <v/>
      </c>
      <c r="DI1149" s="239" t="str">
        <f t="shared" si="1726"/>
        <v/>
      </c>
      <c r="DJ1149" s="239" t="str">
        <f t="shared" si="1727"/>
        <v/>
      </c>
      <c r="DK1149" s="239" t="str">
        <f t="shared" si="1728"/>
        <v/>
      </c>
      <c r="DL1149" s="239" t="str">
        <f t="shared" si="1729"/>
        <v/>
      </c>
      <c r="DM1149" s="239" t="str">
        <f t="shared" si="1730"/>
        <v/>
      </c>
      <c r="DN1149" s="239" t="str">
        <f t="shared" si="1731"/>
        <v/>
      </c>
      <c r="DO1149" s="239" t="str">
        <f t="shared" si="1732"/>
        <v/>
      </c>
      <c r="DP1149" s="239" t="str">
        <f t="shared" si="1733"/>
        <v/>
      </c>
    </row>
    <row r="1150" spans="1:120" ht="35.25" hidden="1" customHeight="1" x14ac:dyDescent="0.25">
      <c r="A1150" s="53" t="s">
        <v>4511</v>
      </c>
      <c r="B1150" s="53">
        <v>7000</v>
      </c>
      <c r="C1150" s="53" t="s">
        <v>72</v>
      </c>
      <c r="D1150" s="53" t="s">
        <v>4209</v>
      </c>
      <c r="E1150" s="53">
        <v>3</v>
      </c>
      <c r="F1150" s="53" t="s">
        <v>4480</v>
      </c>
      <c r="G1150" s="53" t="str">
        <f t="shared" si="1736"/>
        <v>7000-11</v>
      </c>
      <c r="H1150" s="53" t="s">
        <v>94</v>
      </c>
      <c r="I1150" s="53" t="s">
        <v>730</v>
      </c>
      <c r="J1150" s="53" t="s">
        <v>80</v>
      </c>
      <c r="K1150" s="53" t="s">
        <v>80</v>
      </c>
      <c r="L1150" s="53" t="s">
        <v>80</v>
      </c>
      <c r="M1150" s="53" t="s">
        <v>80</v>
      </c>
      <c r="N1150" s="53" t="s">
        <v>80</v>
      </c>
      <c r="O1150" s="53" t="s">
        <v>80</v>
      </c>
      <c r="P1150" s="140" t="s">
        <v>4481</v>
      </c>
      <c r="Q1150" s="140">
        <v>0.12</v>
      </c>
      <c r="R1150" s="189">
        <v>0.01</v>
      </c>
      <c r="S1150" s="3">
        <v>100</v>
      </c>
      <c r="T1150" s="3" t="s">
        <v>301</v>
      </c>
      <c r="U1150" s="9" t="s">
        <v>4482</v>
      </c>
      <c r="V1150" s="9">
        <v>44928</v>
      </c>
      <c r="W1150" s="9">
        <v>45289</v>
      </c>
      <c r="X1150" s="162" t="s">
        <v>4273</v>
      </c>
      <c r="Y1150" s="49" t="s">
        <v>87</v>
      </c>
      <c r="Z1150" s="59" t="s">
        <v>100</v>
      </c>
      <c r="AA1150" s="201">
        <v>1.05</v>
      </c>
      <c r="AB1150" s="200" t="s">
        <v>4483</v>
      </c>
      <c r="AC1150" s="23">
        <v>45289</v>
      </c>
      <c r="AD1150" s="52">
        <v>1</v>
      </c>
      <c r="AE1150" s="200" t="s">
        <v>4484</v>
      </c>
      <c r="AF1150" s="75">
        <v>45289</v>
      </c>
      <c r="AG1150" s="52" t="s">
        <v>79</v>
      </c>
      <c r="AH1150" s="52">
        <v>1</v>
      </c>
      <c r="AI1150" s="52">
        <f t="shared" si="1652"/>
        <v>0.01</v>
      </c>
      <c r="AJ1150" s="52">
        <f t="shared" si="1752"/>
        <v>1</v>
      </c>
      <c r="AK1150" s="52"/>
      <c r="AL1150" s="239" t="str">
        <f t="shared" si="1742"/>
        <v/>
      </c>
      <c r="AM1150" s="239" t="str">
        <f t="shared" si="1743"/>
        <v/>
      </c>
      <c r="AN1150" s="239" t="str">
        <f t="shared" si="1744"/>
        <v/>
      </c>
      <c r="AO1150" s="239" t="str">
        <f t="shared" si="1745"/>
        <v/>
      </c>
      <c r="AP1150" s="239" t="str">
        <f t="shared" si="1746"/>
        <v/>
      </c>
      <c r="AQ1150" s="239" t="str">
        <f t="shared" si="1747"/>
        <v/>
      </c>
      <c r="AR1150" s="239" t="str">
        <f t="shared" si="1748"/>
        <v/>
      </c>
      <c r="AS1150" s="239" t="str">
        <f t="shared" si="1749"/>
        <v/>
      </c>
      <c r="AT1150" s="239" t="str">
        <f t="shared" si="1750"/>
        <v/>
      </c>
      <c r="AU1150" s="239" t="str">
        <f t="shared" si="1653"/>
        <v/>
      </c>
      <c r="AV1150" s="239" t="str">
        <f t="shared" si="1654"/>
        <v/>
      </c>
      <c r="AW1150" s="239" t="str">
        <f t="shared" si="1655"/>
        <v/>
      </c>
      <c r="AX1150" s="239" t="str">
        <f t="shared" si="1656"/>
        <v/>
      </c>
      <c r="AY1150" s="239" t="str">
        <f t="shared" si="1657"/>
        <v/>
      </c>
      <c r="AZ1150" s="239" t="str">
        <f t="shared" si="1658"/>
        <v/>
      </c>
      <c r="BA1150" s="239" t="str">
        <f t="shared" si="1659"/>
        <v/>
      </c>
      <c r="BB1150" s="239" t="str">
        <f t="shared" si="1660"/>
        <v/>
      </c>
      <c r="BC1150" s="239" t="str">
        <f t="shared" si="1661"/>
        <v/>
      </c>
      <c r="BD1150" s="239" t="str">
        <f t="shared" si="1662"/>
        <v/>
      </c>
      <c r="BE1150" s="239" t="str">
        <f t="shared" si="1663"/>
        <v/>
      </c>
      <c r="BF1150" s="239" t="str">
        <f t="shared" si="1664"/>
        <v/>
      </c>
      <c r="BG1150" s="239" t="str">
        <f t="shared" si="1665"/>
        <v/>
      </c>
      <c r="BH1150" s="239" t="str">
        <f t="shared" si="1666"/>
        <v/>
      </c>
      <c r="BI1150" s="239" t="str">
        <f t="shared" si="1667"/>
        <v/>
      </c>
      <c r="BJ1150" s="239" t="str">
        <f t="shared" si="1668"/>
        <v/>
      </c>
      <c r="BK1150" s="239" t="str">
        <f t="shared" si="1669"/>
        <v/>
      </c>
      <c r="BL1150" s="239" t="str">
        <f t="shared" si="1670"/>
        <v/>
      </c>
      <c r="BN1150" s="239" t="str">
        <f t="shared" si="1680"/>
        <v/>
      </c>
      <c r="BO1150" s="239" t="str">
        <f t="shared" si="1681"/>
        <v/>
      </c>
      <c r="BP1150" s="239" t="str">
        <f t="shared" si="1682"/>
        <v/>
      </c>
      <c r="BQ1150" s="239" t="str">
        <f t="shared" si="1683"/>
        <v/>
      </c>
      <c r="BR1150" s="239" t="str">
        <f t="shared" si="1684"/>
        <v/>
      </c>
      <c r="BS1150" s="239" t="str">
        <f t="shared" si="1685"/>
        <v/>
      </c>
      <c r="BT1150" s="239" t="str">
        <f t="shared" si="1686"/>
        <v/>
      </c>
      <c r="BU1150" s="239" t="str">
        <f t="shared" si="1687"/>
        <v/>
      </c>
      <c r="BV1150" s="239" t="str">
        <f t="shared" si="1688"/>
        <v/>
      </c>
      <c r="BW1150" s="239" t="str">
        <f t="shared" si="1689"/>
        <v/>
      </c>
      <c r="BX1150" s="239" t="str">
        <f t="shared" si="1690"/>
        <v/>
      </c>
      <c r="BY1150" s="239" t="str">
        <f t="shared" si="1691"/>
        <v/>
      </c>
      <c r="BZ1150" s="239" t="str">
        <f t="shared" si="1692"/>
        <v/>
      </c>
      <c r="CA1150" s="239" t="str">
        <f t="shared" si="1693"/>
        <v/>
      </c>
      <c r="CB1150" s="239" t="str">
        <f t="shared" si="1694"/>
        <v/>
      </c>
      <c r="CC1150" s="239" t="str">
        <f t="shared" si="1695"/>
        <v/>
      </c>
      <c r="CD1150" s="239" t="str">
        <f t="shared" si="1696"/>
        <v/>
      </c>
      <c r="CE1150" s="239" t="str">
        <f t="shared" si="1697"/>
        <v/>
      </c>
      <c r="CF1150" s="239" t="str">
        <f t="shared" si="1698"/>
        <v/>
      </c>
      <c r="CG1150" s="239" t="str">
        <f t="shared" si="1699"/>
        <v/>
      </c>
      <c r="CH1150" s="239" t="str">
        <f t="shared" si="1700"/>
        <v/>
      </c>
      <c r="CI1150" s="239" t="str">
        <f t="shared" si="1701"/>
        <v/>
      </c>
      <c r="CJ1150" s="239" t="str">
        <f t="shared" si="1702"/>
        <v/>
      </c>
      <c r="CK1150" s="239" t="str">
        <f t="shared" si="1703"/>
        <v/>
      </c>
      <c r="CL1150" s="239" t="str">
        <f t="shared" si="1704"/>
        <v/>
      </c>
      <c r="CM1150" s="239" t="str">
        <f t="shared" si="1705"/>
        <v/>
      </c>
      <c r="CN1150" s="239" t="str">
        <f t="shared" si="1706"/>
        <v/>
      </c>
      <c r="CP1150" s="239" t="str">
        <f t="shared" si="1707"/>
        <v/>
      </c>
      <c r="CQ1150" s="239" t="str">
        <f t="shared" si="1708"/>
        <v/>
      </c>
      <c r="CR1150" s="239" t="str">
        <f t="shared" si="1709"/>
        <v/>
      </c>
      <c r="CS1150" s="239" t="str">
        <f t="shared" si="1710"/>
        <v/>
      </c>
      <c r="CT1150" s="239" t="str">
        <f t="shared" si="1711"/>
        <v/>
      </c>
      <c r="CU1150" s="239" t="str">
        <f t="shared" si="1712"/>
        <v/>
      </c>
      <c r="CV1150" s="239" t="str">
        <f t="shared" si="1713"/>
        <v/>
      </c>
      <c r="CW1150" s="239" t="str">
        <f t="shared" si="1714"/>
        <v/>
      </c>
      <c r="CX1150" s="239" t="str">
        <f t="shared" si="1715"/>
        <v/>
      </c>
      <c r="CY1150" s="239" t="str">
        <f t="shared" si="1716"/>
        <v/>
      </c>
      <c r="CZ1150" s="239" t="str">
        <f t="shared" si="1717"/>
        <v/>
      </c>
      <c r="DA1150" s="239" t="str">
        <f t="shared" si="1718"/>
        <v/>
      </c>
      <c r="DB1150" s="239" t="str">
        <f t="shared" si="1719"/>
        <v/>
      </c>
      <c r="DC1150" s="239" t="str">
        <f t="shared" si="1720"/>
        <v/>
      </c>
      <c r="DD1150" s="239" t="str">
        <f t="shared" si="1721"/>
        <v/>
      </c>
      <c r="DE1150" s="239" t="str">
        <f t="shared" si="1722"/>
        <v/>
      </c>
      <c r="DF1150" s="239" t="str">
        <f t="shared" si="1723"/>
        <v/>
      </c>
      <c r="DG1150" s="239" t="str">
        <f t="shared" si="1724"/>
        <v/>
      </c>
      <c r="DH1150" s="239" t="str">
        <f t="shared" si="1725"/>
        <v/>
      </c>
      <c r="DI1150" s="239" t="str">
        <f t="shared" si="1726"/>
        <v/>
      </c>
      <c r="DJ1150" s="239" t="str">
        <f t="shared" si="1727"/>
        <v/>
      </c>
      <c r="DK1150" s="239" t="str">
        <f t="shared" si="1728"/>
        <v/>
      </c>
      <c r="DL1150" s="239" t="str">
        <f t="shared" si="1729"/>
        <v/>
      </c>
      <c r="DM1150" s="239" t="str">
        <f t="shared" si="1730"/>
        <v/>
      </c>
      <c r="DN1150" s="239" t="str">
        <f t="shared" si="1731"/>
        <v/>
      </c>
      <c r="DO1150" s="239" t="str">
        <f t="shared" si="1732"/>
        <v/>
      </c>
      <c r="DP1150" s="239" t="str">
        <f t="shared" si="1733"/>
        <v/>
      </c>
    </row>
    <row r="1151" spans="1:120" ht="35.25" hidden="1" customHeight="1" x14ac:dyDescent="0.25">
      <c r="A1151" s="53" t="s">
        <v>4511</v>
      </c>
      <c r="B1151" s="53">
        <v>7000</v>
      </c>
      <c r="C1151" s="53" t="s">
        <v>72</v>
      </c>
      <c r="D1151" s="53" t="s">
        <v>4209</v>
      </c>
      <c r="E1151" s="53">
        <v>3</v>
      </c>
      <c r="F1151" s="53" t="s">
        <v>4485</v>
      </c>
      <c r="G1151" s="53" t="str">
        <f t="shared" si="1736"/>
        <v>7000-11</v>
      </c>
      <c r="H1151" s="53" t="s">
        <v>94</v>
      </c>
      <c r="I1151" s="53" t="s">
        <v>730</v>
      </c>
      <c r="J1151" s="53" t="s">
        <v>80</v>
      </c>
      <c r="K1151" s="53" t="s">
        <v>80</v>
      </c>
      <c r="L1151" s="53" t="s">
        <v>80</v>
      </c>
      <c r="M1151" s="53" t="s">
        <v>80</v>
      </c>
      <c r="N1151" s="53" t="s">
        <v>80</v>
      </c>
      <c r="O1151" s="53" t="s">
        <v>80</v>
      </c>
      <c r="P1151" s="140" t="s">
        <v>4486</v>
      </c>
      <c r="Q1151" s="140">
        <v>0.12</v>
      </c>
      <c r="R1151" s="189">
        <v>0.01</v>
      </c>
      <c r="S1151" s="3">
        <v>100</v>
      </c>
      <c r="T1151" s="3" t="s">
        <v>301</v>
      </c>
      <c r="U1151" s="9" t="s">
        <v>4482</v>
      </c>
      <c r="V1151" s="9">
        <v>44928</v>
      </c>
      <c r="W1151" s="9">
        <v>45289</v>
      </c>
      <c r="X1151" s="162" t="s">
        <v>4273</v>
      </c>
      <c r="Y1151" s="49" t="s">
        <v>87</v>
      </c>
      <c r="Z1151" s="59" t="s">
        <v>100</v>
      </c>
      <c r="AA1151" s="201">
        <v>1.21</v>
      </c>
      <c r="AB1151" s="200" t="s">
        <v>4487</v>
      </c>
      <c r="AC1151" s="23">
        <v>45289</v>
      </c>
      <c r="AD1151" s="52">
        <v>1</v>
      </c>
      <c r="AE1151" s="200" t="s">
        <v>4488</v>
      </c>
      <c r="AF1151" s="75">
        <v>45289</v>
      </c>
      <c r="AG1151" s="52" t="s">
        <v>79</v>
      </c>
      <c r="AH1151" s="52">
        <v>1</v>
      </c>
      <c r="AI1151" s="52">
        <f t="shared" si="1652"/>
        <v>0.01</v>
      </c>
      <c r="AJ1151" s="52">
        <f t="shared" si="1752"/>
        <v>1</v>
      </c>
      <c r="AK1151" s="52"/>
      <c r="AL1151" s="239" t="str">
        <f t="shared" si="1742"/>
        <v/>
      </c>
      <c r="AM1151" s="239" t="str">
        <f t="shared" si="1743"/>
        <v/>
      </c>
      <c r="AN1151" s="239" t="str">
        <f t="shared" si="1744"/>
        <v/>
      </c>
      <c r="AO1151" s="239" t="str">
        <f t="shared" si="1745"/>
        <v/>
      </c>
      <c r="AP1151" s="239" t="str">
        <f t="shared" si="1746"/>
        <v/>
      </c>
      <c r="AQ1151" s="239" t="str">
        <f t="shared" si="1747"/>
        <v/>
      </c>
      <c r="AR1151" s="239" t="str">
        <f t="shared" si="1748"/>
        <v/>
      </c>
      <c r="AS1151" s="239" t="str">
        <f t="shared" si="1749"/>
        <v/>
      </c>
      <c r="AT1151" s="239" t="str">
        <f t="shared" si="1750"/>
        <v/>
      </c>
      <c r="AU1151" s="239" t="str">
        <f t="shared" si="1653"/>
        <v/>
      </c>
      <c r="AV1151" s="239" t="str">
        <f t="shared" si="1654"/>
        <v/>
      </c>
      <c r="AW1151" s="239" t="str">
        <f t="shared" si="1655"/>
        <v/>
      </c>
      <c r="AX1151" s="239" t="str">
        <f t="shared" si="1656"/>
        <v/>
      </c>
      <c r="AY1151" s="239" t="str">
        <f t="shared" si="1657"/>
        <v/>
      </c>
      <c r="AZ1151" s="239" t="str">
        <f t="shared" si="1658"/>
        <v/>
      </c>
      <c r="BA1151" s="239" t="str">
        <f t="shared" si="1659"/>
        <v/>
      </c>
      <c r="BB1151" s="239" t="str">
        <f t="shared" si="1660"/>
        <v/>
      </c>
      <c r="BC1151" s="239" t="str">
        <f t="shared" si="1661"/>
        <v/>
      </c>
      <c r="BD1151" s="239" t="str">
        <f t="shared" si="1662"/>
        <v/>
      </c>
      <c r="BE1151" s="239" t="str">
        <f t="shared" si="1663"/>
        <v/>
      </c>
      <c r="BF1151" s="239" t="str">
        <f t="shared" si="1664"/>
        <v/>
      </c>
      <c r="BG1151" s="239" t="str">
        <f t="shared" si="1665"/>
        <v/>
      </c>
      <c r="BH1151" s="239" t="str">
        <f t="shared" si="1666"/>
        <v/>
      </c>
      <c r="BI1151" s="239" t="str">
        <f t="shared" si="1667"/>
        <v/>
      </c>
      <c r="BJ1151" s="239" t="str">
        <f t="shared" si="1668"/>
        <v/>
      </c>
      <c r="BK1151" s="239" t="str">
        <f t="shared" si="1669"/>
        <v/>
      </c>
      <c r="BL1151" s="239" t="str">
        <f t="shared" si="1670"/>
        <v/>
      </c>
      <c r="BN1151" s="239" t="str">
        <f t="shared" si="1680"/>
        <v/>
      </c>
      <c r="BO1151" s="239" t="str">
        <f t="shared" si="1681"/>
        <v/>
      </c>
      <c r="BP1151" s="239" t="str">
        <f t="shared" si="1682"/>
        <v/>
      </c>
      <c r="BQ1151" s="239" t="str">
        <f t="shared" si="1683"/>
        <v/>
      </c>
      <c r="BR1151" s="239" t="str">
        <f t="shared" si="1684"/>
        <v/>
      </c>
      <c r="BS1151" s="239" t="str">
        <f t="shared" si="1685"/>
        <v/>
      </c>
      <c r="BT1151" s="239" t="str">
        <f t="shared" si="1686"/>
        <v/>
      </c>
      <c r="BU1151" s="239" t="str">
        <f t="shared" si="1687"/>
        <v/>
      </c>
      <c r="BV1151" s="239" t="str">
        <f t="shared" si="1688"/>
        <v/>
      </c>
      <c r="BW1151" s="239" t="str">
        <f t="shared" si="1689"/>
        <v/>
      </c>
      <c r="BX1151" s="239" t="str">
        <f t="shared" si="1690"/>
        <v/>
      </c>
      <c r="BY1151" s="239" t="str">
        <f t="shared" si="1691"/>
        <v/>
      </c>
      <c r="BZ1151" s="239" t="str">
        <f t="shared" si="1692"/>
        <v/>
      </c>
      <c r="CA1151" s="239" t="str">
        <f t="shared" si="1693"/>
        <v/>
      </c>
      <c r="CB1151" s="239" t="str">
        <f t="shared" si="1694"/>
        <v/>
      </c>
      <c r="CC1151" s="239" t="str">
        <f t="shared" si="1695"/>
        <v/>
      </c>
      <c r="CD1151" s="239" t="str">
        <f t="shared" si="1696"/>
        <v/>
      </c>
      <c r="CE1151" s="239" t="str">
        <f t="shared" si="1697"/>
        <v/>
      </c>
      <c r="CF1151" s="239" t="str">
        <f t="shared" si="1698"/>
        <v/>
      </c>
      <c r="CG1151" s="239" t="str">
        <f t="shared" si="1699"/>
        <v/>
      </c>
      <c r="CH1151" s="239" t="str">
        <f t="shared" si="1700"/>
        <v/>
      </c>
      <c r="CI1151" s="239" t="str">
        <f t="shared" si="1701"/>
        <v/>
      </c>
      <c r="CJ1151" s="239" t="str">
        <f t="shared" si="1702"/>
        <v/>
      </c>
      <c r="CK1151" s="239" t="str">
        <f t="shared" si="1703"/>
        <v/>
      </c>
      <c r="CL1151" s="239" t="str">
        <f t="shared" si="1704"/>
        <v/>
      </c>
      <c r="CM1151" s="239" t="str">
        <f t="shared" si="1705"/>
        <v/>
      </c>
      <c r="CN1151" s="239" t="str">
        <f t="shared" si="1706"/>
        <v/>
      </c>
      <c r="CP1151" s="239" t="str">
        <f t="shared" si="1707"/>
        <v/>
      </c>
      <c r="CQ1151" s="239" t="str">
        <f t="shared" si="1708"/>
        <v/>
      </c>
      <c r="CR1151" s="239" t="str">
        <f t="shared" si="1709"/>
        <v/>
      </c>
      <c r="CS1151" s="239" t="str">
        <f t="shared" si="1710"/>
        <v/>
      </c>
      <c r="CT1151" s="239" t="str">
        <f t="shared" si="1711"/>
        <v/>
      </c>
      <c r="CU1151" s="239" t="str">
        <f t="shared" si="1712"/>
        <v/>
      </c>
      <c r="CV1151" s="239" t="str">
        <f t="shared" si="1713"/>
        <v/>
      </c>
      <c r="CW1151" s="239" t="str">
        <f t="shared" si="1714"/>
        <v/>
      </c>
      <c r="CX1151" s="239" t="str">
        <f t="shared" si="1715"/>
        <v/>
      </c>
      <c r="CY1151" s="239" t="str">
        <f t="shared" si="1716"/>
        <v/>
      </c>
      <c r="CZ1151" s="239" t="str">
        <f t="shared" si="1717"/>
        <v/>
      </c>
      <c r="DA1151" s="239" t="str">
        <f t="shared" si="1718"/>
        <v/>
      </c>
      <c r="DB1151" s="239" t="str">
        <f t="shared" si="1719"/>
        <v/>
      </c>
      <c r="DC1151" s="239" t="str">
        <f t="shared" si="1720"/>
        <v/>
      </c>
      <c r="DD1151" s="239" t="str">
        <f t="shared" si="1721"/>
        <v/>
      </c>
      <c r="DE1151" s="239" t="str">
        <f t="shared" si="1722"/>
        <v/>
      </c>
      <c r="DF1151" s="239" t="str">
        <f t="shared" si="1723"/>
        <v/>
      </c>
      <c r="DG1151" s="239" t="str">
        <f t="shared" si="1724"/>
        <v/>
      </c>
      <c r="DH1151" s="239" t="str">
        <f t="shared" si="1725"/>
        <v/>
      </c>
      <c r="DI1151" s="239" t="str">
        <f t="shared" si="1726"/>
        <v/>
      </c>
      <c r="DJ1151" s="239" t="str">
        <f t="shared" si="1727"/>
        <v/>
      </c>
      <c r="DK1151" s="239" t="str">
        <f t="shared" si="1728"/>
        <v/>
      </c>
      <c r="DL1151" s="239" t="str">
        <f t="shared" si="1729"/>
        <v/>
      </c>
      <c r="DM1151" s="239" t="str">
        <f t="shared" si="1730"/>
        <v/>
      </c>
      <c r="DN1151" s="239" t="str">
        <f t="shared" si="1731"/>
        <v/>
      </c>
      <c r="DO1151" s="239" t="str">
        <f t="shared" si="1732"/>
        <v/>
      </c>
      <c r="DP1151" s="239" t="str">
        <f t="shared" si="1733"/>
        <v/>
      </c>
    </row>
    <row r="1152" spans="1:120" ht="35.25" hidden="1" customHeight="1" x14ac:dyDescent="0.25">
      <c r="A1152" s="53" t="s">
        <v>4511</v>
      </c>
      <c r="B1152" s="53">
        <v>7000</v>
      </c>
      <c r="C1152" s="53" t="s">
        <v>72</v>
      </c>
      <c r="D1152" s="53" t="s">
        <v>4209</v>
      </c>
      <c r="E1152" s="53">
        <v>3</v>
      </c>
      <c r="F1152" s="53" t="s">
        <v>4489</v>
      </c>
      <c r="G1152" s="53" t="str">
        <f t="shared" si="1736"/>
        <v>7000-11</v>
      </c>
      <c r="H1152" s="53" t="s">
        <v>94</v>
      </c>
      <c r="I1152" s="53" t="s">
        <v>730</v>
      </c>
      <c r="J1152" s="53" t="s">
        <v>80</v>
      </c>
      <c r="K1152" s="53" t="s">
        <v>80</v>
      </c>
      <c r="L1152" s="53" t="s">
        <v>80</v>
      </c>
      <c r="M1152" s="53" t="s">
        <v>80</v>
      </c>
      <c r="N1152" s="53" t="s">
        <v>80</v>
      </c>
      <c r="O1152" s="53" t="s">
        <v>80</v>
      </c>
      <c r="P1152" s="140" t="s">
        <v>4490</v>
      </c>
      <c r="Q1152" s="140">
        <v>0.14000000000000001</v>
      </c>
      <c r="R1152" s="189">
        <v>0.01</v>
      </c>
      <c r="S1152" s="3">
        <v>100</v>
      </c>
      <c r="T1152" s="3" t="s">
        <v>301</v>
      </c>
      <c r="U1152" s="9" t="s">
        <v>4455</v>
      </c>
      <c r="V1152" s="9">
        <v>44928</v>
      </c>
      <c r="W1152" s="9">
        <v>45289</v>
      </c>
      <c r="X1152" s="162" t="s">
        <v>4273</v>
      </c>
      <c r="Y1152" s="49" t="s">
        <v>87</v>
      </c>
      <c r="Z1152" s="59" t="s">
        <v>100</v>
      </c>
      <c r="AA1152" s="52">
        <v>1</v>
      </c>
      <c r="AB1152" s="23" t="s">
        <v>4491</v>
      </c>
      <c r="AC1152" s="23">
        <v>45289</v>
      </c>
      <c r="AD1152" s="52">
        <v>1</v>
      </c>
      <c r="AE1152" s="52" t="s">
        <v>4491</v>
      </c>
      <c r="AF1152" s="75">
        <v>45289</v>
      </c>
      <c r="AG1152" s="52" t="s">
        <v>79</v>
      </c>
      <c r="AH1152" s="52">
        <v>1</v>
      </c>
      <c r="AI1152" s="52">
        <f t="shared" si="1652"/>
        <v>0.01</v>
      </c>
      <c r="AJ1152" s="52">
        <f t="shared" si="1752"/>
        <v>1</v>
      </c>
      <c r="AK1152" s="52"/>
      <c r="AL1152" s="239" t="str">
        <f t="shared" si="1742"/>
        <v/>
      </c>
      <c r="AM1152" s="239" t="str">
        <f t="shared" si="1743"/>
        <v/>
      </c>
      <c r="AN1152" s="239" t="str">
        <f t="shared" si="1744"/>
        <v/>
      </c>
      <c r="AO1152" s="239" t="str">
        <f t="shared" si="1745"/>
        <v/>
      </c>
      <c r="AP1152" s="239" t="str">
        <f t="shared" si="1746"/>
        <v/>
      </c>
      <c r="AQ1152" s="239" t="str">
        <f t="shared" si="1747"/>
        <v/>
      </c>
      <c r="AR1152" s="239" t="str">
        <f t="shared" si="1748"/>
        <v/>
      </c>
      <c r="AS1152" s="239" t="str">
        <f t="shared" si="1749"/>
        <v/>
      </c>
      <c r="AT1152" s="239" t="str">
        <f t="shared" si="1750"/>
        <v/>
      </c>
      <c r="AU1152" s="239" t="str">
        <f t="shared" si="1653"/>
        <v/>
      </c>
      <c r="AV1152" s="239" t="str">
        <f t="shared" si="1654"/>
        <v/>
      </c>
      <c r="AW1152" s="239" t="str">
        <f t="shared" si="1655"/>
        <v/>
      </c>
      <c r="AX1152" s="239" t="str">
        <f t="shared" si="1656"/>
        <v/>
      </c>
      <c r="AY1152" s="239" t="str">
        <f t="shared" si="1657"/>
        <v/>
      </c>
      <c r="AZ1152" s="239" t="str">
        <f t="shared" si="1658"/>
        <v/>
      </c>
      <c r="BA1152" s="239" t="str">
        <f t="shared" si="1659"/>
        <v/>
      </c>
      <c r="BB1152" s="239" t="str">
        <f t="shared" si="1660"/>
        <v/>
      </c>
      <c r="BC1152" s="239" t="str">
        <f t="shared" si="1661"/>
        <v/>
      </c>
      <c r="BD1152" s="239" t="str">
        <f t="shared" si="1662"/>
        <v/>
      </c>
      <c r="BE1152" s="239" t="str">
        <f t="shared" si="1663"/>
        <v/>
      </c>
      <c r="BF1152" s="239" t="str">
        <f t="shared" si="1664"/>
        <v/>
      </c>
      <c r="BG1152" s="239" t="str">
        <f t="shared" si="1665"/>
        <v/>
      </c>
      <c r="BH1152" s="239" t="str">
        <f t="shared" si="1666"/>
        <v/>
      </c>
      <c r="BI1152" s="239" t="str">
        <f t="shared" si="1667"/>
        <v/>
      </c>
      <c r="BJ1152" s="239" t="str">
        <f t="shared" si="1668"/>
        <v/>
      </c>
      <c r="BK1152" s="239" t="str">
        <f t="shared" si="1669"/>
        <v/>
      </c>
      <c r="BL1152" s="239" t="str">
        <f t="shared" si="1670"/>
        <v/>
      </c>
      <c r="BN1152" s="239" t="str">
        <f t="shared" si="1680"/>
        <v/>
      </c>
      <c r="BO1152" s="239" t="str">
        <f t="shared" si="1681"/>
        <v/>
      </c>
      <c r="BP1152" s="239" t="str">
        <f t="shared" si="1682"/>
        <v/>
      </c>
      <c r="BQ1152" s="239" t="str">
        <f t="shared" si="1683"/>
        <v/>
      </c>
      <c r="BR1152" s="239" t="str">
        <f t="shared" si="1684"/>
        <v/>
      </c>
      <c r="BS1152" s="239" t="str">
        <f t="shared" si="1685"/>
        <v/>
      </c>
      <c r="BT1152" s="239" t="str">
        <f t="shared" si="1686"/>
        <v/>
      </c>
      <c r="BU1152" s="239" t="str">
        <f t="shared" si="1687"/>
        <v/>
      </c>
      <c r="BV1152" s="239" t="str">
        <f t="shared" si="1688"/>
        <v/>
      </c>
      <c r="BW1152" s="239" t="str">
        <f t="shared" si="1689"/>
        <v/>
      </c>
      <c r="BX1152" s="239" t="str">
        <f t="shared" si="1690"/>
        <v/>
      </c>
      <c r="BY1152" s="239" t="str">
        <f t="shared" si="1691"/>
        <v/>
      </c>
      <c r="BZ1152" s="239" t="str">
        <f t="shared" si="1692"/>
        <v/>
      </c>
      <c r="CA1152" s="239" t="str">
        <f t="shared" si="1693"/>
        <v/>
      </c>
      <c r="CB1152" s="239" t="str">
        <f t="shared" si="1694"/>
        <v/>
      </c>
      <c r="CC1152" s="239" t="str">
        <f t="shared" si="1695"/>
        <v/>
      </c>
      <c r="CD1152" s="239" t="str">
        <f t="shared" si="1696"/>
        <v/>
      </c>
      <c r="CE1152" s="239" t="str">
        <f t="shared" si="1697"/>
        <v/>
      </c>
      <c r="CF1152" s="239" t="str">
        <f t="shared" si="1698"/>
        <v/>
      </c>
      <c r="CG1152" s="239" t="str">
        <f t="shared" si="1699"/>
        <v/>
      </c>
      <c r="CH1152" s="239" t="str">
        <f t="shared" si="1700"/>
        <v/>
      </c>
      <c r="CI1152" s="239" t="str">
        <f t="shared" si="1701"/>
        <v/>
      </c>
      <c r="CJ1152" s="239" t="str">
        <f t="shared" si="1702"/>
        <v/>
      </c>
      <c r="CK1152" s="239" t="str">
        <f t="shared" si="1703"/>
        <v/>
      </c>
      <c r="CL1152" s="239" t="str">
        <f t="shared" si="1704"/>
        <v/>
      </c>
      <c r="CM1152" s="239" t="str">
        <f t="shared" si="1705"/>
        <v/>
      </c>
      <c r="CN1152" s="239" t="str">
        <f t="shared" si="1706"/>
        <v/>
      </c>
      <c r="CP1152" s="239" t="str">
        <f t="shared" si="1707"/>
        <v/>
      </c>
      <c r="CQ1152" s="239" t="str">
        <f t="shared" si="1708"/>
        <v/>
      </c>
      <c r="CR1152" s="239" t="str">
        <f t="shared" si="1709"/>
        <v/>
      </c>
      <c r="CS1152" s="239" t="str">
        <f t="shared" si="1710"/>
        <v/>
      </c>
      <c r="CT1152" s="239" t="str">
        <f t="shared" si="1711"/>
        <v/>
      </c>
      <c r="CU1152" s="239" t="str">
        <f t="shared" si="1712"/>
        <v/>
      </c>
      <c r="CV1152" s="239" t="str">
        <f t="shared" si="1713"/>
        <v/>
      </c>
      <c r="CW1152" s="239" t="str">
        <f t="shared" si="1714"/>
        <v/>
      </c>
      <c r="CX1152" s="239" t="str">
        <f t="shared" si="1715"/>
        <v/>
      </c>
      <c r="CY1152" s="239" t="str">
        <f t="shared" si="1716"/>
        <v/>
      </c>
      <c r="CZ1152" s="239" t="str">
        <f t="shared" si="1717"/>
        <v/>
      </c>
      <c r="DA1152" s="239" t="str">
        <f t="shared" si="1718"/>
        <v/>
      </c>
      <c r="DB1152" s="239" t="str">
        <f t="shared" si="1719"/>
        <v/>
      </c>
      <c r="DC1152" s="239" t="str">
        <f t="shared" si="1720"/>
        <v/>
      </c>
      <c r="DD1152" s="239" t="str">
        <f t="shared" si="1721"/>
        <v/>
      </c>
      <c r="DE1152" s="239" t="str">
        <f t="shared" si="1722"/>
        <v/>
      </c>
      <c r="DF1152" s="239" t="str">
        <f t="shared" si="1723"/>
        <v/>
      </c>
      <c r="DG1152" s="239" t="str">
        <f t="shared" si="1724"/>
        <v/>
      </c>
      <c r="DH1152" s="239" t="str">
        <f t="shared" si="1725"/>
        <v/>
      </c>
      <c r="DI1152" s="239" t="str">
        <f t="shared" si="1726"/>
        <v/>
      </c>
      <c r="DJ1152" s="239" t="str">
        <f t="shared" si="1727"/>
        <v/>
      </c>
      <c r="DK1152" s="239" t="str">
        <f t="shared" si="1728"/>
        <v/>
      </c>
      <c r="DL1152" s="239" t="str">
        <f t="shared" si="1729"/>
        <v/>
      </c>
      <c r="DM1152" s="239" t="str">
        <f t="shared" si="1730"/>
        <v/>
      </c>
      <c r="DN1152" s="239" t="str">
        <f t="shared" si="1731"/>
        <v/>
      </c>
      <c r="DO1152" s="239" t="str">
        <f t="shared" si="1732"/>
        <v/>
      </c>
      <c r="DP1152" s="239" t="str">
        <f t="shared" si="1733"/>
        <v/>
      </c>
    </row>
    <row r="1153" spans="1:120" ht="35.25" hidden="1" customHeight="1" x14ac:dyDescent="0.25">
      <c r="A1153" s="53" t="s">
        <v>4511</v>
      </c>
      <c r="B1153" s="53">
        <v>7000</v>
      </c>
      <c r="C1153" s="53" t="s">
        <v>72</v>
      </c>
      <c r="D1153" s="53" t="s">
        <v>4209</v>
      </c>
      <c r="E1153" s="53">
        <v>3</v>
      </c>
      <c r="F1153" s="53" t="s">
        <v>4492</v>
      </c>
      <c r="G1153" s="53" t="str">
        <f t="shared" si="1736"/>
        <v>7000-11</v>
      </c>
      <c r="H1153" s="53" t="s">
        <v>94</v>
      </c>
      <c r="I1153" s="53" t="s">
        <v>730</v>
      </c>
      <c r="J1153" s="53" t="s">
        <v>80</v>
      </c>
      <c r="K1153" s="53" t="s">
        <v>80</v>
      </c>
      <c r="L1153" s="53" t="s">
        <v>80</v>
      </c>
      <c r="M1153" s="53" t="s">
        <v>80</v>
      </c>
      <c r="N1153" s="53" t="s">
        <v>80</v>
      </c>
      <c r="O1153" s="53" t="s">
        <v>80</v>
      </c>
      <c r="P1153" s="140" t="s">
        <v>4493</v>
      </c>
      <c r="Q1153" s="140">
        <v>0.14000000000000001</v>
      </c>
      <c r="R1153" s="189">
        <v>0.01</v>
      </c>
      <c r="S1153" s="3">
        <v>100</v>
      </c>
      <c r="T1153" s="3" t="s">
        <v>301</v>
      </c>
      <c r="U1153" s="9" t="s">
        <v>4455</v>
      </c>
      <c r="V1153" s="9">
        <v>44928</v>
      </c>
      <c r="W1153" s="9">
        <v>45289</v>
      </c>
      <c r="X1153" s="162" t="s">
        <v>4273</v>
      </c>
      <c r="Y1153" s="49" t="s">
        <v>87</v>
      </c>
      <c r="Z1153" s="53" t="s">
        <v>89</v>
      </c>
      <c r="AA1153" s="52">
        <v>0.98</v>
      </c>
      <c r="AB1153" s="23" t="s">
        <v>4494</v>
      </c>
      <c r="AC1153" s="23">
        <v>45289</v>
      </c>
      <c r="AD1153" s="52">
        <v>0.98</v>
      </c>
      <c r="AE1153" s="52" t="s">
        <v>4494</v>
      </c>
      <c r="AF1153" s="75">
        <v>45289</v>
      </c>
      <c r="AG1153" s="53"/>
      <c r="AH1153" s="52">
        <v>0.98</v>
      </c>
      <c r="AI1153" s="52">
        <f t="shared" si="1652"/>
        <v>9.7999999999999997E-3</v>
      </c>
      <c r="AJ1153" s="52">
        <f t="shared" si="1752"/>
        <v>0.98</v>
      </c>
      <c r="AK1153" s="52"/>
      <c r="AL1153" s="239" t="str">
        <f t="shared" si="1742"/>
        <v/>
      </c>
      <c r="AM1153" s="239" t="str">
        <f t="shared" si="1743"/>
        <v/>
      </c>
      <c r="AN1153" s="239" t="str">
        <f t="shared" si="1744"/>
        <v/>
      </c>
      <c r="AO1153" s="239" t="str">
        <f t="shared" si="1745"/>
        <v/>
      </c>
      <c r="AP1153" s="239" t="str">
        <f t="shared" si="1746"/>
        <v/>
      </c>
      <c r="AQ1153" s="239" t="str">
        <f t="shared" si="1747"/>
        <v/>
      </c>
      <c r="AR1153" s="239" t="str">
        <f t="shared" si="1748"/>
        <v/>
      </c>
      <c r="AS1153" s="239" t="str">
        <f t="shared" si="1749"/>
        <v/>
      </c>
      <c r="AT1153" s="239" t="str">
        <f t="shared" si="1750"/>
        <v/>
      </c>
      <c r="AU1153" s="239" t="str">
        <f t="shared" si="1653"/>
        <v/>
      </c>
      <c r="AV1153" s="239" t="str">
        <f t="shared" si="1654"/>
        <v/>
      </c>
      <c r="AW1153" s="239" t="str">
        <f t="shared" si="1655"/>
        <v/>
      </c>
      <c r="AX1153" s="239" t="str">
        <f t="shared" si="1656"/>
        <v/>
      </c>
      <c r="AY1153" s="239" t="str">
        <f t="shared" si="1657"/>
        <v/>
      </c>
      <c r="AZ1153" s="239" t="str">
        <f t="shared" si="1658"/>
        <v/>
      </c>
      <c r="BA1153" s="239" t="str">
        <f t="shared" si="1659"/>
        <v/>
      </c>
      <c r="BB1153" s="239" t="str">
        <f t="shared" si="1660"/>
        <v/>
      </c>
      <c r="BC1153" s="239" t="str">
        <f t="shared" si="1661"/>
        <v/>
      </c>
      <c r="BD1153" s="239" t="str">
        <f t="shared" si="1662"/>
        <v/>
      </c>
      <c r="BE1153" s="239" t="str">
        <f t="shared" si="1663"/>
        <v/>
      </c>
      <c r="BF1153" s="239" t="str">
        <f t="shared" si="1664"/>
        <v/>
      </c>
      <c r="BG1153" s="239" t="str">
        <f t="shared" si="1665"/>
        <v/>
      </c>
      <c r="BH1153" s="239" t="str">
        <f t="shared" si="1666"/>
        <v/>
      </c>
      <c r="BI1153" s="239" t="str">
        <f t="shared" si="1667"/>
        <v/>
      </c>
      <c r="BJ1153" s="239" t="str">
        <f t="shared" si="1668"/>
        <v/>
      </c>
      <c r="BK1153" s="239" t="str">
        <f t="shared" si="1669"/>
        <v/>
      </c>
      <c r="BL1153" s="239" t="str">
        <f t="shared" si="1670"/>
        <v/>
      </c>
      <c r="BN1153" s="239" t="str">
        <f t="shared" si="1680"/>
        <v/>
      </c>
      <c r="BO1153" s="239" t="str">
        <f t="shared" si="1681"/>
        <v/>
      </c>
      <c r="BP1153" s="239" t="str">
        <f t="shared" si="1682"/>
        <v/>
      </c>
      <c r="BQ1153" s="239" t="str">
        <f t="shared" si="1683"/>
        <v/>
      </c>
      <c r="BR1153" s="239" t="str">
        <f t="shared" si="1684"/>
        <v/>
      </c>
      <c r="BS1153" s="239" t="str">
        <f t="shared" si="1685"/>
        <v/>
      </c>
      <c r="BT1153" s="239" t="str">
        <f t="shared" si="1686"/>
        <v/>
      </c>
      <c r="BU1153" s="239" t="str">
        <f t="shared" si="1687"/>
        <v/>
      </c>
      <c r="BV1153" s="239" t="str">
        <f t="shared" si="1688"/>
        <v/>
      </c>
      <c r="BW1153" s="239" t="str">
        <f t="shared" si="1689"/>
        <v/>
      </c>
      <c r="BX1153" s="239" t="str">
        <f t="shared" si="1690"/>
        <v/>
      </c>
      <c r="BY1153" s="239" t="str">
        <f t="shared" si="1691"/>
        <v/>
      </c>
      <c r="BZ1153" s="239" t="str">
        <f t="shared" si="1692"/>
        <v/>
      </c>
      <c r="CA1153" s="239" t="str">
        <f t="shared" si="1693"/>
        <v/>
      </c>
      <c r="CB1153" s="239" t="str">
        <f t="shared" si="1694"/>
        <v/>
      </c>
      <c r="CC1153" s="239" t="str">
        <f t="shared" si="1695"/>
        <v/>
      </c>
      <c r="CD1153" s="239" t="str">
        <f t="shared" si="1696"/>
        <v/>
      </c>
      <c r="CE1153" s="239" t="str">
        <f t="shared" si="1697"/>
        <v/>
      </c>
      <c r="CF1153" s="239" t="str">
        <f t="shared" si="1698"/>
        <v/>
      </c>
      <c r="CG1153" s="239" t="str">
        <f t="shared" si="1699"/>
        <v/>
      </c>
      <c r="CH1153" s="239" t="str">
        <f t="shared" si="1700"/>
        <v/>
      </c>
      <c r="CI1153" s="239" t="str">
        <f t="shared" si="1701"/>
        <v/>
      </c>
      <c r="CJ1153" s="239" t="str">
        <f t="shared" si="1702"/>
        <v/>
      </c>
      <c r="CK1153" s="239" t="str">
        <f t="shared" si="1703"/>
        <v/>
      </c>
      <c r="CL1153" s="239" t="str">
        <f t="shared" si="1704"/>
        <v/>
      </c>
      <c r="CM1153" s="239" t="str">
        <f t="shared" si="1705"/>
        <v/>
      </c>
      <c r="CN1153" s="239" t="str">
        <f t="shared" si="1706"/>
        <v/>
      </c>
      <c r="CP1153" s="239" t="str">
        <f t="shared" si="1707"/>
        <v/>
      </c>
      <c r="CQ1153" s="239" t="str">
        <f t="shared" si="1708"/>
        <v/>
      </c>
      <c r="CR1153" s="239" t="str">
        <f t="shared" si="1709"/>
        <v/>
      </c>
      <c r="CS1153" s="239" t="str">
        <f t="shared" si="1710"/>
        <v/>
      </c>
      <c r="CT1153" s="239" t="str">
        <f t="shared" si="1711"/>
        <v/>
      </c>
      <c r="CU1153" s="239" t="str">
        <f t="shared" si="1712"/>
        <v/>
      </c>
      <c r="CV1153" s="239" t="str">
        <f t="shared" si="1713"/>
        <v/>
      </c>
      <c r="CW1153" s="239" t="str">
        <f t="shared" si="1714"/>
        <v/>
      </c>
      <c r="CX1153" s="239" t="str">
        <f t="shared" si="1715"/>
        <v/>
      </c>
      <c r="CY1153" s="239" t="str">
        <f t="shared" si="1716"/>
        <v/>
      </c>
      <c r="CZ1153" s="239" t="str">
        <f t="shared" si="1717"/>
        <v/>
      </c>
      <c r="DA1153" s="239" t="str">
        <f t="shared" si="1718"/>
        <v/>
      </c>
      <c r="DB1153" s="239" t="str">
        <f t="shared" si="1719"/>
        <v/>
      </c>
      <c r="DC1153" s="239" t="str">
        <f t="shared" si="1720"/>
        <v/>
      </c>
      <c r="DD1153" s="239" t="str">
        <f t="shared" si="1721"/>
        <v/>
      </c>
      <c r="DE1153" s="239" t="str">
        <f t="shared" si="1722"/>
        <v/>
      </c>
      <c r="DF1153" s="239" t="str">
        <f t="shared" si="1723"/>
        <v/>
      </c>
      <c r="DG1153" s="239" t="str">
        <f t="shared" si="1724"/>
        <v/>
      </c>
      <c r="DH1153" s="239" t="str">
        <f t="shared" si="1725"/>
        <v/>
      </c>
      <c r="DI1153" s="239" t="str">
        <f t="shared" si="1726"/>
        <v/>
      </c>
      <c r="DJ1153" s="239" t="str">
        <f t="shared" si="1727"/>
        <v/>
      </c>
      <c r="DK1153" s="239" t="str">
        <f t="shared" si="1728"/>
        <v/>
      </c>
      <c r="DL1153" s="239" t="str">
        <f t="shared" si="1729"/>
        <v/>
      </c>
      <c r="DM1153" s="239" t="str">
        <f t="shared" si="1730"/>
        <v/>
      </c>
      <c r="DN1153" s="239" t="str">
        <f t="shared" si="1731"/>
        <v/>
      </c>
      <c r="DO1153" s="239" t="str">
        <f t="shared" si="1732"/>
        <v/>
      </c>
      <c r="DP1153" s="239" t="str">
        <f t="shared" si="1733"/>
        <v/>
      </c>
    </row>
    <row r="1154" spans="1:120" ht="68.25" hidden="1" customHeight="1" x14ac:dyDescent="0.25">
      <c r="A1154" s="49" t="s">
        <v>4511</v>
      </c>
      <c r="B1154" s="49">
        <v>7000</v>
      </c>
      <c r="C1154" s="49" t="s">
        <v>72</v>
      </c>
      <c r="D1154" s="49" t="s">
        <v>4209</v>
      </c>
      <c r="E1154" s="49">
        <v>3</v>
      </c>
      <c r="F1154" s="49" t="s">
        <v>4495</v>
      </c>
      <c r="G1154" s="49" t="str">
        <f t="shared" si="1736"/>
        <v>7000-12</v>
      </c>
      <c r="H1154" s="49" t="s">
        <v>75</v>
      </c>
      <c r="I1154" s="49" t="s">
        <v>730</v>
      </c>
      <c r="J1154" s="49" t="s">
        <v>265</v>
      </c>
      <c r="K1154" s="49" t="s">
        <v>931</v>
      </c>
      <c r="L1154" s="49" t="s">
        <v>125</v>
      </c>
      <c r="M1154" s="49" t="s">
        <v>4211</v>
      </c>
      <c r="N1154" s="49" t="s">
        <v>1293</v>
      </c>
      <c r="O1154" s="49" t="s">
        <v>585</v>
      </c>
      <c r="P1154" s="49" t="s">
        <v>4496</v>
      </c>
      <c r="Q1154" s="50">
        <v>7.0000000000000007E-2</v>
      </c>
      <c r="R1154" s="84"/>
      <c r="S1154" s="49">
        <v>100</v>
      </c>
      <c r="T1154" s="49" t="s">
        <v>301</v>
      </c>
      <c r="U1154" s="49" t="s">
        <v>4462</v>
      </c>
      <c r="V1154" s="51">
        <v>44928</v>
      </c>
      <c r="W1154" s="51">
        <v>45289</v>
      </c>
      <c r="X1154" s="49" t="s">
        <v>2114</v>
      </c>
      <c r="Y1154" s="49" t="s">
        <v>87</v>
      </c>
      <c r="Z1154" s="59" t="s">
        <v>100</v>
      </c>
      <c r="AA1154" s="201">
        <v>1</v>
      </c>
      <c r="AB1154" s="200"/>
      <c r="AC1154" s="23">
        <v>45289</v>
      </c>
      <c r="AD1154" s="52">
        <v>0.82</v>
      </c>
      <c r="AE1154" s="52" t="s">
        <v>4535</v>
      </c>
      <c r="AF1154" s="75">
        <v>45289</v>
      </c>
      <c r="AG1154" s="52"/>
      <c r="AH1154" s="52" t="s">
        <v>92</v>
      </c>
      <c r="AI1154" s="52">
        <f t="shared" si="1652"/>
        <v>5.74E-2</v>
      </c>
      <c r="AJ1154" s="52"/>
      <c r="AK1154" s="52"/>
      <c r="AL1154" s="239" t="str">
        <f t="shared" si="1742"/>
        <v/>
      </c>
      <c r="AM1154" s="239" t="str">
        <f t="shared" si="1743"/>
        <v/>
      </c>
      <c r="AN1154" s="239" t="str">
        <f t="shared" si="1744"/>
        <v/>
      </c>
      <c r="AO1154" s="239" t="str">
        <f t="shared" si="1745"/>
        <v/>
      </c>
      <c r="AP1154" s="239" t="str">
        <f t="shared" si="1746"/>
        <v/>
      </c>
      <c r="AQ1154" s="239" t="str">
        <f t="shared" si="1747"/>
        <v/>
      </c>
      <c r="AR1154" s="239" t="str">
        <f t="shared" si="1748"/>
        <v/>
      </c>
      <c r="AS1154" s="239" t="str">
        <f t="shared" si="1749"/>
        <v/>
      </c>
      <c r="AT1154" s="239" t="str">
        <f t="shared" si="1750"/>
        <v/>
      </c>
      <c r="AU1154" s="239" t="str">
        <f t="shared" si="1653"/>
        <v/>
      </c>
      <c r="AV1154" s="239" t="str">
        <f t="shared" si="1654"/>
        <v/>
      </c>
      <c r="AW1154" s="239" t="str">
        <f t="shared" si="1655"/>
        <v/>
      </c>
      <c r="AX1154" s="239" t="str">
        <f t="shared" si="1656"/>
        <v/>
      </c>
      <c r="AY1154" s="239" t="str">
        <f t="shared" si="1657"/>
        <v/>
      </c>
      <c r="AZ1154" s="239" t="str">
        <f t="shared" si="1658"/>
        <v/>
      </c>
      <c r="BA1154" s="239" t="str">
        <f t="shared" si="1659"/>
        <v/>
      </c>
      <c r="BB1154" s="239" t="str">
        <f t="shared" si="1660"/>
        <v/>
      </c>
      <c r="BC1154" s="239" t="str">
        <f t="shared" si="1661"/>
        <v/>
      </c>
      <c r="BD1154" s="239" t="str">
        <f t="shared" si="1662"/>
        <v/>
      </c>
      <c r="BE1154" s="239" t="str">
        <f t="shared" si="1663"/>
        <v/>
      </c>
      <c r="BF1154" s="239" t="str">
        <f t="shared" si="1664"/>
        <v/>
      </c>
      <c r="BG1154" s="239" t="str">
        <f t="shared" si="1665"/>
        <v/>
      </c>
      <c r="BH1154" s="239" t="str">
        <f t="shared" si="1666"/>
        <v/>
      </c>
      <c r="BI1154" s="239" t="str">
        <f t="shared" si="1667"/>
        <v/>
      </c>
      <c r="BJ1154" s="239" t="str">
        <f t="shared" si="1668"/>
        <v/>
      </c>
      <c r="BK1154" s="239" t="str">
        <f t="shared" si="1669"/>
        <v/>
      </c>
      <c r="BL1154" s="239" t="str">
        <f t="shared" si="1670"/>
        <v/>
      </c>
      <c r="BN1154" s="239" t="str">
        <f t="shared" si="1680"/>
        <v/>
      </c>
      <c r="BO1154" s="239" t="str">
        <f t="shared" si="1681"/>
        <v/>
      </c>
      <c r="BP1154" s="239" t="str">
        <f t="shared" si="1682"/>
        <v/>
      </c>
      <c r="BQ1154" s="239" t="str">
        <f t="shared" si="1683"/>
        <v/>
      </c>
      <c r="BR1154" s="239" t="str">
        <f t="shared" si="1684"/>
        <v/>
      </c>
      <c r="BS1154" s="239" t="str">
        <f t="shared" si="1685"/>
        <v/>
      </c>
      <c r="BT1154" s="239" t="str">
        <f t="shared" si="1686"/>
        <v/>
      </c>
      <c r="BU1154" s="239" t="str">
        <f t="shared" si="1687"/>
        <v/>
      </c>
      <c r="BV1154" s="239" t="str">
        <f t="shared" si="1688"/>
        <v/>
      </c>
      <c r="BW1154" s="239" t="str">
        <f t="shared" si="1689"/>
        <v/>
      </c>
      <c r="BX1154" s="239" t="str">
        <f t="shared" si="1690"/>
        <v/>
      </c>
      <c r="BY1154" s="239" t="str">
        <f t="shared" si="1691"/>
        <v/>
      </c>
      <c r="BZ1154" s="239" t="str">
        <f t="shared" si="1692"/>
        <v/>
      </c>
      <c r="CA1154" s="239" t="str">
        <f t="shared" si="1693"/>
        <v/>
      </c>
      <c r="CB1154" s="239" t="str">
        <f t="shared" si="1694"/>
        <v/>
      </c>
      <c r="CC1154" s="239" t="str">
        <f t="shared" si="1695"/>
        <v/>
      </c>
      <c r="CD1154" s="239" t="str">
        <f t="shared" si="1696"/>
        <v/>
      </c>
      <c r="CE1154" s="239" t="str">
        <f t="shared" si="1697"/>
        <v/>
      </c>
      <c r="CF1154" s="239" t="str">
        <f t="shared" si="1698"/>
        <v/>
      </c>
      <c r="CG1154" s="239" t="str">
        <f t="shared" si="1699"/>
        <v/>
      </c>
      <c r="CH1154" s="239" t="str">
        <f t="shared" si="1700"/>
        <v/>
      </c>
      <c r="CI1154" s="239" t="str">
        <f t="shared" si="1701"/>
        <v/>
      </c>
      <c r="CJ1154" s="239" t="str">
        <f t="shared" si="1702"/>
        <v/>
      </c>
      <c r="CK1154" s="239" t="str">
        <f t="shared" si="1703"/>
        <v/>
      </c>
      <c r="CL1154" s="239" t="str">
        <f t="shared" si="1704"/>
        <v/>
      </c>
      <c r="CM1154" s="239" t="str">
        <f t="shared" si="1705"/>
        <v/>
      </c>
      <c r="CN1154" s="239" t="str">
        <f t="shared" si="1706"/>
        <v/>
      </c>
      <c r="CP1154" s="239" t="str">
        <f t="shared" si="1707"/>
        <v/>
      </c>
      <c r="CQ1154" s="239" t="str">
        <f t="shared" si="1708"/>
        <v/>
      </c>
      <c r="CR1154" s="239" t="str">
        <f t="shared" si="1709"/>
        <v/>
      </c>
      <c r="CS1154" s="239" t="str">
        <f t="shared" si="1710"/>
        <v/>
      </c>
      <c r="CT1154" s="239" t="str">
        <f t="shared" si="1711"/>
        <v/>
      </c>
      <c r="CU1154" s="239" t="str">
        <f t="shared" si="1712"/>
        <v/>
      </c>
      <c r="CV1154" s="239" t="str">
        <f t="shared" si="1713"/>
        <v/>
      </c>
      <c r="CW1154" s="239" t="str">
        <f t="shared" si="1714"/>
        <v/>
      </c>
      <c r="CX1154" s="239" t="str">
        <f t="shared" si="1715"/>
        <v/>
      </c>
      <c r="CY1154" s="239" t="str">
        <f t="shared" si="1716"/>
        <v/>
      </c>
      <c r="CZ1154" s="239" t="str">
        <f t="shared" si="1717"/>
        <v/>
      </c>
      <c r="DA1154" s="239" t="str">
        <f t="shared" si="1718"/>
        <v/>
      </c>
      <c r="DB1154" s="239" t="str">
        <f t="shared" si="1719"/>
        <v/>
      </c>
      <c r="DC1154" s="239" t="str">
        <f t="shared" si="1720"/>
        <v/>
      </c>
      <c r="DD1154" s="239" t="str">
        <f t="shared" si="1721"/>
        <v/>
      </c>
      <c r="DE1154" s="239" t="str">
        <f t="shared" si="1722"/>
        <v/>
      </c>
      <c r="DF1154" s="239" t="str">
        <f t="shared" si="1723"/>
        <v/>
      </c>
      <c r="DG1154" s="239" t="str">
        <f t="shared" si="1724"/>
        <v/>
      </c>
      <c r="DH1154" s="239" t="str">
        <f t="shared" si="1725"/>
        <v/>
      </c>
      <c r="DI1154" s="239" t="str">
        <f t="shared" si="1726"/>
        <v/>
      </c>
      <c r="DJ1154" s="239" t="str">
        <f t="shared" si="1727"/>
        <v/>
      </c>
      <c r="DK1154" s="239" t="str">
        <f t="shared" si="1728"/>
        <v/>
      </c>
      <c r="DL1154" s="239" t="str">
        <f t="shared" si="1729"/>
        <v/>
      </c>
      <c r="DM1154" s="239" t="str">
        <f t="shared" si="1730"/>
        <v/>
      </c>
      <c r="DN1154" s="239" t="str">
        <f t="shared" si="1731"/>
        <v/>
      </c>
      <c r="DO1154" s="239" t="str">
        <f t="shared" si="1732"/>
        <v/>
      </c>
      <c r="DP1154" s="239" t="str">
        <f t="shared" si="1733"/>
        <v/>
      </c>
    </row>
    <row r="1155" spans="1:120" ht="35.25" hidden="1" customHeight="1" x14ac:dyDescent="0.25">
      <c r="A1155" s="53" t="s">
        <v>4511</v>
      </c>
      <c r="B1155" s="53">
        <v>7000</v>
      </c>
      <c r="C1155" s="53" t="s">
        <v>72</v>
      </c>
      <c r="D1155" s="53" t="s">
        <v>4209</v>
      </c>
      <c r="E1155" s="53">
        <v>3</v>
      </c>
      <c r="F1155" s="53" t="s">
        <v>4497</v>
      </c>
      <c r="G1155" s="53" t="str">
        <f t="shared" si="1736"/>
        <v>7000-12</v>
      </c>
      <c r="H1155" s="53" t="s">
        <v>94</v>
      </c>
      <c r="I1155" s="53" t="s">
        <v>730</v>
      </c>
      <c r="J1155" s="53" t="s">
        <v>80</v>
      </c>
      <c r="K1155" s="53" t="s">
        <v>80</v>
      </c>
      <c r="L1155" s="53" t="s">
        <v>80</v>
      </c>
      <c r="M1155" s="53" t="s">
        <v>80</v>
      </c>
      <c r="N1155" s="53" t="s">
        <v>80</v>
      </c>
      <c r="O1155" s="53" t="s">
        <v>80</v>
      </c>
      <c r="P1155" s="53" t="s">
        <v>4498</v>
      </c>
      <c r="Q1155" s="52">
        <v>0.5</v>
      </c>
      <c r="R1155" s="119">
        <f>+Q1155*Q1154</f>
        <v>3.5000000000000003E-2</v>
      </c>
      <c r="S1155" s="53">
        <v>100</v>
      </c>
      <c r="T1155" s="53" t="s">
        <v>301</v>
      </c>
      <c r="U1155" s="53" t="s">
        <v>4455</v>
      </c>
      <c r="V1155" s="23">
        <v>44928</v>
      </c>
      <c r="W1155" s="23">
        <v>45289</v>
      </c>
      <c r="X1155" s="53" t="s">
        <v>2114</v>
      </c>
      <c r="Y1155" s="49" t="s">
        <v>87</v>
      </c>
      <c r="Z1155" s="53" t="s">
        <v>89</v>
      </c>
      <c r="AA1155" s="52">
        <v>0.99</v>
      </c>
      <c r="AB1155" s="23" t="s">
        <v>4499</v>
      </c>
      <c r="AC1155" s="23">
        <v>45289</v>
      </c>
      <c r="AD1155" s="52">
        <v>1</v>
      </c>
      <c r="AE1155" s="52" t="s">
        <v>4533</v>
      </c>
      <c r="AF1155" s="75">
        <v>45289</v>
      </c>
      <c r="AG1155" s="53"/>
      <c r="AH1155" s="52">
        <v>1</v>
      </c>
      <c r="AI1155" s="52">
        <f t="shared" si="1652"/>
        <v>3.5000000000000003E-2</v>
      </c>
      <c r="AJ1155" s="52">
        <f t="shared" ref="AJ1155:AJ1156" si="1753">+AI1155/R1155</f>
        <v>1</v>
      </c>
      <c r="AK1155" s="52"/>
      <c r="AL1155" s="239" t="str">
        <f t="shared" si="1742"/>
        <v/>
      </c>
      <c r="AM1155" s="239" t="str">
        <f t="shared" si="1743"/>
        <v/>
      </c>
      <c r="AN1155" s="239" t="str">
        <f t="shared" si="1744"/>
        <v/>
      </c>
      <c r="AO1155" s="239" t="str">
        <f t="shared" si="1745"/>
        <v/>
      </c>
      <c r="AP1155" s="239" t="str">
        <f t="shared" si="1746"/>
        <v/>
      </c>
      <c r="AQ1155" s="239" t="str">
        <f t="shared" si="1747"/>
        <v/>
      </c>
      <c r="AR1155" s="239" t="str">
        <f t="shared" si="1748"/>
        <v/>
      </c>
      <c r="AS1155" s="239" t="str">
        <f t="shared" si="1749"/>
        <v/>
      </c>
      <c r="AT1155" s="239" t="str">
        <f t="shared" si="1750"/>
        <v/>
      </c>
      <c r="AU1155" s="239" t="str">
        <f t="shared" si="1653"/>
        <v/>
      </c>
      <c r="AV1155" s="239" t="str">
        <f t="shared" si="1654"/>
        <v/>
      </c>
      <c r="AW1155" s="239" t="str">
        <f t="shared" si="1655"/>
        <v/>
      </c>
      <c r="AX1155" s="239" t="str">
        <f t="shared" si="1656"/>
        <v/>
      </c>
      <c r="AY1155" s="239" t="str">
        <f t="shared" si="1657"/>
        <v/>
      </c>
      <c r="AZ1155" s="239" t="str">
        <f t="shared" si="1658"/>
        <v/>
      </c>
      <c r="BA1155" s="239" t="str">
        <f t="shared" si="1659"/>
        <v/>
      </c>
      <c r="BB1155" s="239" t="str">
        <f t="shared" si="1660"/>
        <v/>
      </c>
      <c r="BC1155" s="239" t="str">
        <f t="shared" si="1661"/>
        <v/>
      </c>
      <c r="BD1155" s="239" t="str">
        <f t="shared" si="1662"/>
        <v/>
      </c>
      <c r="BE1155" s="239" t="str">
        <f t="shared" si="1663"/>
        <v/>
      </c>
      <c r="BF1155" s="239" t="str">
        <f t="shared" si="1664"/>
        <v/>
      </c>
      <c r="BG1155" s="239" t="str">
        <f t="shared" si="1665"/>
        <v/>
      </c>
      <c r="BH1155" s="239" t="str">
        <f t="shared" si="1666"/>
        <v/>
      </c>
      <c r="BI1155" s="239" t="str">
        <f t="shared" si="1667"/>
        <v/>
      </c>
      <c r="BJ1155" s="239" t="str">
        <f t="shared" si="1668"/>
        <v/>
      </c>
      <c r="BK1155" s="239" t="str">
        <f t="shared" si="1669"/>
        <v/>
      </c>
      <c r="BL1155" s="239" t="str">
        <f t="shared" si="1670"/>
        <v/>
      </c>
      <c r="BN1155" s="239" t="str">
        <f t="shared" si="1680"/>
        <v/>
      </c>
      <c r="BO1155" s="239" t="str">
        <f t="shared" si="1681"/>
        <v/>
      </c>
      <c r="BP1155" s="239" t="str">
        <f t="shared" si="1682"/>
        <v/>
      </c>
      <c r="BQ1155" s="239" t="str">
        <f t="shared" si="1683"/>
        <v/>
      </c>
      <c r="BR1155" s="239" t="str">
        <f t="shared" si="1684"/>
        <v/>
      </c>
      <c r="BS1155" s="239" t="str">
        <f t="shared" si="1685"/>
        <v/>
      </c>
      <c r="BT1155" s="239" t="str">
        <f t="shared" si="1686"/>
        <v/>
      </c>
      <c r="BU1155" s="239" t="str">
        <f t="shared" si="1687"/>
        <v/>
      </c>
      <c r="BV1155" s="239" t="str">
        <f t="shared" si="1688"/>
        <v/>
      </c>
      <c r="BW1155" s="239" t="str">
        <f t="shared" si="1689"/>
        <v/>
      </c>
      <c r="BX1155" s="239" t="str">
        <f t="shared" si="1690"/>
        <v/>
      </c>
      <c r="BY1155" s="239" t="str">
        <f t="shared" si="1691"/>
        <v/>
      </c>
      <c r="BZ1155" s="239" t="str">
        <f t="shared" si="1692"/>
        <v/>
      </c>
      <c r="CA1155" s="239" t="str">
        <f t="shared" si="1693"/>
        <v/>
      </c>
      <c r="CB1155" s="239" t="str">
        <f t="shared" si="1694"/>
        <v/>
      </c>
      <c r="CC1155" s="239" t="str">
        <f t="shared" si="1695"/>
        <v/>
      </c>
      <c r="CD1155" s="239" t="str">
        <f t="shared" si="1696"/>
        <v/>
      </c>
      <c r="CE1155" s="239" t="str">
        <f t="shared" si="1697"/>
        <v/>
      </c>
      <c r="CF1155" s="239" t="str">
        <f t="shared" si="1698"/>
        <v/>
      </c>
      <c r="CG1155" s="239" t="str">
        <f t="shared" si="1699"/>
        <v/>
      </c>
      <c r="CH1155" s="239" t="str">
        <f t="shared" si="1700"/>
        <v/>
      </c>
      <c r="CI1155" s="239" t="str">
        <f t="shared" si="1701"/>
        <v/>
      </c>
      <c r="CJ1155" s="239" t="str">
        <f t="shared" si="1702"/>
        <v/>
      </c>
      <c r="CK1155" s="239" t="str">
        <f t="shared" si="1703"/>
        <v/>
      </c>
      <c r="CL1155" s="239" t="str">
        <f t="shared" si="1704"/>
        <v/>
      </c>
      <c r="CM1155" s="239" t="str">
        <f t="shared" si="1705"/>
        <v/>
      </c>
      <c r="CN1155" s="239" t="str">
        <f t="shared" si="1706"/>
        <v/>
      </c>
      <c r="CP1155" s="239" t="str">
        <f t="shared" si="1707"/>
        <v/>
      </c>
      <c r="CQ1155" s="239" t="str">
        <f t="shared" si="1708"/>
        <v/>
      </c>
      <c r="CR1155" s="239" t="str">
        <f t="shared" si="1709"/>
        <v/>
      </c>
      <c r="CS1155" s="239" t="str">
        <f t="shared" si="1710"/>
        <v/>
      </c>
      <c r="CT1155" s="239" t="str">
        <f t="shared" si="1711"/>
        <v/>
      </c>
      <c r="CU1155" s="239" t="str">
        <f t="shared" si="1712"/>
        <v/>
      </c>
      <c r="CV1155" s="239" t="str">
        <f t="shared" si="1713"/>
        <v/>
      </c>
      <c r="CW1155" s="239" t="str">
        <f t="shared" si="1714"/>
        <v/>
      </c>
      <c r="CX1155" s="239" t="str">
        <f t="shared" si="1715"/>
        <v/>
      </c>
      <c r="CY1155" s="239" t="str">
        <f t="shared" si="1716"/>
        <v/>
      </c>
      <c r="CZ1155" s="239" t="str">
        <f t="shared" si="1717"/>
        <v/>
      </c>
      <c r="DA1155" s="239" t="str">
        <f t="shared" si="1718"/>
        <v/>
      </c>
      <c r="DB1155" s="239" t="str">
        <f t="shared" si="1719"/>
        <v/>
      </c>
      <c r="DC1155" s="239" t="str">
        <f t="shared" si="1720"/>
        <v/>
      </c>
      <c r="DD1155" s="239" t="str">
        <f t="shared" si="1721"/>
        <v/>
      </c>
      <c r="DE1155" s="239" t="str">
        <f t="shared" si="1722"/>
        <v/>
      </c>
      <c r="DF1155" s="239" t="str">
        <f t="shared" si="1723"/>
        <v/>
      </c>
      <c r="DG1155" s="239" t="str">
        <f t="shared" si="1724"/>
        <v/>
      </c>
      <c r="DH1155" s="239" t="str">
        <f t="shared" si="1725"/>
        <v/>
      </c>
      <c r="DI1155" s="239" t="str">
        <f t="shared" si="1726"/>
        <v/>
      </c>
      <c r="DJ1155" s="239" t="str">
        <f t="shared" si="1727"/>
        <v/>
      </c>
      <c r="DK1155" s="239" t="str">
        <f t="shared" si="1728"/>
        <v/>
      </c>
      <c r="DL1155" s="239" t="str">
        <f t="shared" si="1729"/>
        <v/>
      </c>
      <c r="DM1155" s="239" t="str">
        <f t="shared" si="1730"/>
        <v/>
      </c>
      <c r="DN1155" s="239" t="str">
        <f t="shared" si="1731"/>
        <v/>
      </c>
      <c r="DO1155" s="239" t="str">
        <f t="shared" si="1732"/>
        <v/>
      </c>
      <c r="DP1155" s="239" t="str">
        <f t="shared" si="1733"/>
        <v/>
      </c>
    </row>
    <row r="1156" spans="1:120" ht="35.25" hidden="1" customHeight="1" x14ac:dyDescent="0.25">
      <c r="A1156" s="53" t="s">
        <v>4511</v>
      </c>
      <c r="B1156" s="53">
        <v>7000</v>
      </c>
      <c r="C1156" s="53" t="s">
        <v>72</v>
      </c>
      <c r="D1156" s="53" t="s">
        <v>4209</v>
      </c>
      <c r="E1156" s="53">
        <v>3</v>
      </c>
      <c r="F1156" s="53" t="s">
        <v>4500</v>
      </c>
      <c r="G1156" s="53" t="str">
        <f t="shared" si="1736"/>
        <v>7000-12</v>
      </c>
      <c r="H1156" s="53" t="s">
        <v>94</v>
      </c>
      <c r="I1156" s="53" t="s">
        <v>730</v>
      </c>
      <c r="J1156" s="53" t="s">
        <v>80</v>
      </c>
      <c r="K1156" s="53" t="s">
        <v>80</v>
      </c>
      <c r="L1156" s="53" t="s">
        <v>80</v>
      </c>
      <c r="M1156" s="53" t="s">
        <v>80</v>
      </c>
      <c r="N1156" s="53" t="s">
        <v>80</v>
      </c>
      <c r="O1156" s="53" t="s">
        <v>80</v>
      </c>
      <c r="P1156" s="53" t="s">
        <v>4501</v>
      </c>
      <c r="Q1156" s="52">
        <v>0.5</v>
      </c>
      <c r="R1156" s="119">
        <f>+Q1156*Q1154</f>
        <v>3.5000000000000003E-2</v>
      </c>
      <c r="S1156" s="53">
        <v>100</v>
      </c>
      <c r="T1156" s="53" t="s">
        <v>301</v>
      </c>
      <c r="U1156" s="53" t="s">
        <v>4455</v>
      </c>
      <c r="V1156" s="23">
        <v>44928</v>
      </c>
      <c r="W1156" s="23">
        <v>45289</v>
      </c>
      <c r="X1156" s="53" t="s">
        <v>2114</v>
      </c>
      <c r="Y1156" s="49" t="s">
        <v>87</v>
      </c>
      <c r="Z1156" s="53" t="s">
        <v>89</v>
      </c>
      <c r="AA1156" s="52">
        <v>0.65</v>
      </c>
      <c r="AB1156" s="23" t="s">
        <v>4502</v>
      </c>
      <c r="AC1156" s="23">
        <v>45289</v>
      </c>
      <c r="AD1156" s="52">
        <v>0.66</v>
      </c>
      <c r="AE1156" s="52" t="s">
        <v>4534</v>
      </c>
      <c r="AF1156" s="75">
        <v>45289</v>
      </c>
      <c r="AG1156" s="53"/>
      <c r="AH1156" s="52">
        <v>0.66</v>
      </c>
      <c r="AI1156" s="52">
        <f t="shared" si="1652"/>
        <v>2.3100000000000002E-2</v>
      </c>
      <c r="AJ1156" s="52">
        <f t="shared" si="1753"/>
        <v>0.66</v>
      </c>
      <c r="AK1156" s="52"/>
      <c r="AL1156" s="239" t="str">
        <f t="shared" si="1742"/>
        <v/>
      </c>
      <c r="AM1156" s="239" t="str">
        <f t="shared" si="1743"/>
        <v/>
      </c>
      <c r="AN1156" s="239" t="str">
        <f t="shared" si="1744"/>
        <v/>
      </c>
      <c r="AO1156" s="239" t="str">
        <f t="shared" si="1745"/>
        <v/>
      </c>
      <c r="AP1156" s="239" t="str">
        <f t="shared" si="1746"/>
        <v/>
      </c>
      <c r="AQ1156" s="239" t="str">
        <f t="shared" si="1747"/>
        <v/>
      </c>
      <c r="AR1156" s="239" t="str">
        <f t="shared" si="1748"/>
        <v/>
      </c>
      <c r="AS1156" s="239" t="str">
        <f t="shared" si="1749"/>
        <v/>
      </c>
      <c r="AT1156" s="239" t="str">
        <f t="shared" si="1750"/>
        <v/>
      </c>
      <c r="AU1156" s="239" t="str">
        <f t="shared" si="1653"/>
        <v/>
      </c>
      <c r="AV1156" s="239" t="str">
        <f t="shared" si="1654"/>
        <v/>
      </c>
      <c r="AW1156" s="239" t="str">
        <f t="shared" si="1655"/>
        <v/>
      </c>
      <c r="AX1156" s="239" t="str">
        <f t="shared" si="1656"/>
        <v/>
      </c>
      <c r="AY1156" s="239" t="str">
        <f t="shared" si="1657"/>
        <v/>
      </c>
      <c r="AZ1156" s="239" t="str">
        <f t="shared" si="1658"/>
        <v/>
      </c>
      <c r="BA1156" s="239" t="str">
        <f t="shared" si="1659"/>
        <v/>
      </c>
      <c r="BB1156" s="239" t="str">
        <f t="shared" si="1660"/>
        <v/>
      </c>
      <c r="BC1156" s="239" t="str">
        <f t="shared" si="1661"/>
        <v/>
      </c>
      <c r="BD1156" s="239" t="str">
        <f t="shared" si="1662"/>
        <v/>
      </c>
      <c r="BE1156" s="239" t="str">
        <f t="shared" si="1663"/>
        <v/>
      </c>
      <c r="BF1156" s="239" t="str">
        <f t="shared" si="1664"/>
        <v/>
      </c>
      <c r="BG1156" s="239" t="str">
        <f t="shared" si="1665"/>
        <v/>
      </c>
      <c r="BH1156" s="239" t="str">
        <f t="shared" si="1666"/>
        <v/>
      </c>
      <c r="BI1156" s="239" t="str">
        <f t="shared" si="1667"/>
        <v/>
      </c>
      <c r="BJ1156" s="239" t="str">
        <f t="shared" si="1668"/>
        <v/>
      </c>
      <c r="BK1156" s="239" t="str">
        <f t="shared" si="1669"/>
        <v/>
      </c>
      <c r="BL1156" s="239" t="str">
        <f t="shared" si="1670"/>
        <v/>
      </c>
      <c r="BN1156" s="239" t="str">
        <f t="shared" si="1680"/>
        <v/>
      </c>
      <c r="BO1156" s="239" t="str">
        <f t="shared" si="1681"/>
        <v/>
      </c>
      <c r="BP1156" s="239" t="str">
        <f t="shared" si="1682"/>
        <v/>
      </c>
      <c r="BQ1156" s="239" t="str">
        <f t="shared" si="1683"/>
        <v/>
      </c>
      <c r="BR1156" s="239" t="str">
        <f t="shared" si="1684"/>
        <v/>
      </c>
      <c r="BS1156" s="239" t="str">
        <f t="shared" si="1685"/>
        <v/>
      </c>
      <c r="BT1156" s="239" t="str">
        <f t="shared" si="1686"/>
        <v/>
      </c>
      <c r="BU1156" s="239" t="str">
        <f t="shared" si="1687"/>
        <v/>
      </c>
      <c r="BV1156" s="239" t="str">
        <f t="shared" si="1688"/>
        <v/>
      </c>
      <c r="BW1156" s="239" t="str">
        <f t="shared" si="1689"/>
        <v/>
      </c>
      <c r="BX1156" s="239" t="str">
        <f t="shared" si="1690"/>
        <v/>
      </c>
      <c r="BY1156" s="239" t="str">
        <f t="shared" si="1691"/>
        <v/>
      </c>
      <c r="BZ1156" s="239" t="str">
        <f t="shared" si="1692"/>
        <v/>
      </c>
      <c r="CA1156" s="239" t="str">
        <f t="shared" si="1693"/>
        <v/>
      </c>
      <c r="CB1156" s="239" t="str">
        <f t="shared" si="1694"/>
        <v/>
      </c>
      <c r="CC1156" s="239" t="str">
        <f t="shared" si="1695"/>
        <v/>
      </c>
      <c r="CD1156" s="239" t="str">
        <f t="shared" si="1696"/>
        <v/>
      </c>
      <c r="CE1156" s="239" t="str">
        <f t="shared" si="1697"/>
        <v/>
      </c>
      <c r="CF1156" s="239" t="str">
        <f t="shared" si="1698"/>
        <v/>
      </c>
      <c r="CG1156" s="239" t="str">
        <f t="shared" si="1699"/>
        <v/>
      </c>
      <c r="CH1156" s="239" t="str">
        <f t="shared" si="1700"/>
        <v/>
      </c>
      <c r="CI1156" s="239" t="str">
        <f t="shared" si="1701"/>
        <v/>
      </c>
      <c r="CJ1156" s="239" t="str">
        <f t="shared" si="1702"/>
        <v/>
      </c>
      <c r="CK1156" s="239" t="str">
        <f t="shared" si="1703"/>
        <v/>
      </c>
      <c r="CL1156" s="239" t="str">
        <f t="shared" si="1704"/>
        <v/>
      </c>
      <c r="CM1156" s="239" t="str">
        <f t="shared" si="1705"/>
        <v/>
      </c>
      <c r="CN1156" s="239" t="str">
        <f t="shared" si="1706"/>
        <v/>
      </c>
      <c r="CP1156" s="239" t="str">
        <f t="shared" si="1707"/>
        <v/>
      </c>
      <c r="CQ1156" s="239" t="str">
        <f t="shared" si="1708"/>
        <v/>
      </c>
      <c r="CR1156" s="239" t="str">
        <f t="shared" si="1709"/>
        <v/>
      </c>
      <c r="CS1156" s="239" t="str">
        <f t="shared" si="1710"/>
        <v/>
      </c>
      <c r="CT1156" s="239" t="str">
        <f t="shared" si="1711"/>
        <v/>
      </c>
      <c r="CU1156" s="239" t="str">
        <f t="shared" si="1712"/>
        <v/>
      </c>
      <c r="CV1156" s="239" t="str">
        <f t="shared" si="1713"/>
        <v/>
      </c>
      <c r="CW1156" s="239" t="str">
        <f t="shared" si="1714"/>
        <v/>
      </c>
      <c r="CX1156" s="239" t="str">
        <f t="shared" si="1715"/>
        <v/>
      </c>
      <c r="CY1156" s="239" t="str">
        <f t="shared" si="1716"/>
        <v/>
      </c>
      <c r="CZ1156" s="239" t="str">
        <f t="shared" si="1717"/>
        <v/>
      </c>
      <c r="DA1156" s="239" t="str">
        <f t="shared" si="1718"/>
        <v/>
      </c>
      <c r="DB1156" s="239" t="str">
        <f t="shared" si="1719"/>
        <v/>
      </c>
      <c r="DC1156" s="239" t="str">
        <f t="shared" si="1720"/>
        <v/>
      </c>
      <c r="DD1156" s="239" t="str">
        <f t="shared" si="1721"/>
        <v/>
      </c>
      <c r="DE1156" s="239" t="str">
        <f t="shared" si="1722"/>
        <v/>
      </c>
      <c r="DF1156" s="239" t="str">
        <f t="shared" si="1723"/>
        <v/>
      </c>
      <c r="DG1156" s="239" t="str">
        <f t="shared" si="1724"/>
        <v/>
      </c>
      <c r="DH1156" s="239" t="str">
        <f t="shared" si="1725"/>
        <v/>
      </c>
      <c r="DI1156" s="239" t="str">
        <f t="shared" si="1726"/>
        <v/>
      </c>
      <c r="DJ1156" s="239" t="str">
        <f t="shared" si="1727"/>
        <v/>
      </c>
      <c r="DK1156" s="239" t="str">
        <f t="shared" si="1728"/>
        <v/>
      </c>
      <c r="DL1156" s="239" t="str">
        <f t="shared" si="1729"/>
        <v/>
      </c>
      <c r="DM1156" s="239" t="str">
        <f t="shared" si="1730"/>
        <v/>
      </c>
      <c r="DN1156" s="239" t="str">
        <f t="shared" si="1731"/>
        <v/>
      </c>
      <c r="DO1156" s="239" t="str">
        <f t="shared" si="1732"/>
        <v/>
      </c>
      <c r="DP1156" s="239" t="str">
        <f t="shared" si="1733"/>
        <v/>
      </c>
    </row>
    <row r="1157" spans="1:120" ht="35.25" hidden="1" customHeight="1" x14ac:dyDescent="0.25">
      <c r="A1157" s="63" t="s">
        <v>4511</v>
      </c>
      <c r="B1157" s="63">
        <v>7000</v>
      </c>
      <c r="C1157" s="63" t="s">
        <v>72</v>
      </c>
      <c r="D1157" s="63" t="s">
        <v>4209</v>
      </c>
      <c r="E1157" s="63">
        <v>3</v>
      </c>
      <c r="F1157" s="63" t="s">
        <v>4503</v>
      </c>
      <c r="G1157" s="63" t="str">
        <f t="shared" si="1736"/>
        <v>7000-13</v>
      </c>
      <c r="H1157" s="63" t="s">
        <v>155</v>
      </c>
      <c r="I1157" s="63" t="s">
        <v>155</v>
      </c>
      <c r="J1157" s="63" t="s">
        <v>80</v>
      </c>
      <c r="K1157" s="63" t="s">
        <v>80</v>
      </c>
      <c r="L1157" s="63" t="s">
        <v>80</v>
      </c>
      <c r="M1157" s="63" t="s">
        <v>80</v>
      </c>
      <c r="N1157" s="63" t="s">
        <v>80</v>
      </c>
      <c r="O1157" s="63" t="s">
        <v>80</v>
      </c>
      <c r="P1157" s="63" t="s">
        <v>156</v>
      </c>
      <c r="Q1157" s="64">
        <v>1</v>
      </c>
      <c r="R1157" s="186"/>
      <c r="S1157" s="65">
        <f>SUBTOTAL(9,S1158:S1160)</f>
        <v>4</v>
      </c>
      <c r="T1157" s="63" t="s">
        <v>84</v>
      </c>
      <c r="U1157" s="63" t="s">
        <v>162</v>
      </c>
      <c r="V1157" s="66">
        <v>44927</v>
      </c>
      <c r="W1157" s="66">
        <v>45290</v>
      </c>
      <c r="X1157" s="63" t="s">
        <v>2114</v>
      </c>
      <c r="Y1157" s="49" t="s">
        <v>87</v>
      </c>
      <c r="Z1157" s="63" t="s">
        <v>89</v>
      </c>
      <c r="AA1157" s="119">
        <f>VLOOKUP(B1157,RANKING!$C$15:$K$47,5,0)</f>
        <v>1</v>
      </c>
      <c r="AB1157" s="23" t="str">
        <f>VLOOKUP(B1157,RANKING!$C$15:$N$47,12,0)</f>
        <v xml:space="preserve">La ficha del Delegatura para la Protección de Datos ejecutó al 100,00% las actividades programadas en otras fichas </v>
      </c>
      <c r="AC1157" s="23">
        <v>45291</v>
      </c>
      <c r="AD1157" s="119">
        <f>VLOOKUP(B1157,RANKING!$C$15:$K$47,5,0)</f>
        <v>1</v>
      </c>
      <c r="AE1157" s="23" t="str">
        <f>+AB1157</f>
        <v xml:space="preserve">La ficha del Delegatura para la Protección de Datos ejecutó al 100,00% las actividades programadas en otras fichas </v>
      </c>
      <c r="AF1157" s="23">
        <v>45291</v>
      </c>
      <c r="AG1157" s="406" t="s">
        <v>79</v>
      </c>
      <c r="AH1157" s="119">
        <f>VLOOKUP(B1157,RANKING!$C$15:$K$47,6,0)</f>
        <v>1</v>
      </c>
      <c r="AI1157" s="119">
        <f>AD1157*Q1157</f>
        <v>1</v>
      </c>
      <c r="AJ1157" s="52"/>
      <c r="AK1157" s="52"/>
      <c r="AL1157" s="239" t="str">
        <f t="shared" si="1742"/>
        <v/>
      </c>
      <c r="AM1157" s="239" t="str">
        <f t="shared" si="1743"/>
        <v/>
      </c>
      <c r="AN1157" s="239" t="str">
        <f t="shared" si="1744"/>
        <v/>
      </c>
      <c r="AO1157" s="239" t="str">
        <f t="shared" si="1745"/>
        <v/>
      </c>
      <c r="AP1157" s="239" t="str">
        <f t="shared" si="1746"/>
        <v/>
      </c>
      <c r="AQ1157" s="239" t="str">
        <f t="shared" si="1747"/>
        <v/>
      </c>
      <c r="AR1157" s="239" t="str">
        <f t="shared" si="1748"/>
        <v/>
      </c>
      <c r="AS1157" s="239" t="str">
        <f t="shared" si="1749"/>
        <v/>
      </c>
      <c r="AT1157" s="239" t="str">
        <f t="shared" si="1750"/>
        <v/>
      </c>
      <c r="AU1157" s="239" t="str">
        <f t="shared" si="1653"/>
        <v/>
      </c>
      <c r="AV1157" s="239" t="str">
        <f t="shared" si="1654"/>
        <v/>
      </c>
      <c r="AW1157" s="239" t="str">
        <f t="shared" si="1655"/>
        <v/>
      </c>
      <c r="AX1157" s="239" t="str">
        <f t="shared" si="1656"/>
        <v/>
      </c>
      <c r="AY1157" s="239" t="str">
        <f t="shared" si="1657"/>
        <v/>
      </c>
      <c r="AZ1157" s="239" t="str">
        <f t="shared" si="1658"/>
        <v/>
      </c>
      <c r="BA1157" s="239" t="str">
        <f t="shared" si="1659"/>
        <v/>
      </c>
      <c r="BB1157" s="239" t="str">
        <f t="shared" si="1660"/>
        <v/>
      </c>
      <c r="BC1157" s="239" t="str">
        <f t="shared" si="1661"/>
        <v/>
      </c>
      <c r="BD1157" s="239" t="str">
        <f t="shared" si="1662"/>
        <v/>
      </c>
      <c r="BE1157" s="239" t="str">
        <f t="shared" si="1663"/>
        <v/>
      </c>
      <c r="BF1157" s="239" t="str">
        <f t="shared" si="1664"/>
        <v/>
      </c>
      <c r="BG1157" s="239" t="str">
        <f t="shared" si="1665"/>
        <v/>
      </c>
      <c r="BH1157" s="239" t="str">
        <f t="shared" si="1666"/>
        <v/>
      </c>
      <c r="BI1157" s="239" t="str">
        <f t="shared" si="1667"/>
        <v/>
      </c>
      <c r="BJ1157" s="239" t="str">
        <f t="shared" si="1668"/>
        <v/>
      </c>
      <c r="BK1157" s="239" t="str">
        <f t="shared" si="1669"/>
        <v/>
      </c>
      <c r="BL1157" s="239" t="str">
        <f t="shared" si="1670"/>
        <v/>
      </c>
      <c r="BN1157" s="239" t="str">
        <f t="shared" si="1680"/>
        <v/>
      </c>
      <c r="BO1157" s="239" t="str">
        <f t="shared" si="1681"/>
        <v/>
      </c>
      <c r="BP1157" s="239" t="str">
        <f t="shared" si="1682"/>
        <v/>
      </c>
      <c r="BQ1157" s="239" t="str">
        <f t="shared" si="1683"/>
        <v/>
      </c>
      <c r="BR1157" s="239" t="str">
        <f t="shared" si="1684"/>
        <v/>
      </c>
      <c r="BS1157" s="239" t="str">
        <f t="shared" si="1685"/>
        <v/>
      </c>
      <c r="BT1157" s="239" t="str">
        <f t="shared" si="1686"/>
        <v/>
      </c>
      <c r="BU1157" s="239" t="str">
        <f t="shared" si="1687"/>
        <v/>
      </c>
      <c r="BV1157" s="239" t="str">
        <f t="shared" si="1688"/>
        <v/>
      </c>
      <c r="BW1157" s="239" t="str">
        <f t="shared" si="1689"/>
        <v/>
      </c>
      <c r="BX1157" s="239" t="str">
        <f t="shared" si="1690"/>
        <v/>
      </c>
      <c r="BY1157" s="239" t="str">
        <f t="shared" si="1691"/>
        <v/>
      </c>
      <c r="BZ1157" s="239" t="str">
        <f t="shared" si="1692"/>
        <v/>
      </c>
      <c r="CA1157" s="239" t="str">
        <f t="shared" si="1693"/>
        <v/>
      </c>
      <c r="CB1157" s="239" t="str">
        <f t="shared" si="1694"/>
        <v/>
      </c>
      <c r="CC1157" s="239" t="str">
        <f t="shared" si="1695"/>
        <v/>
      </c>
      <c r="CD1157" s="239" t="str">
        <f t="shared" si="1696"/>
        <v/>
      </c>
      <c r="CE1157" s="239" t="str">
        <f t="shared" si="1697"/>
        <v/>
      </c>
      <c r="CF1157" s="239" t="str">
        <f t="shared" si="1698"/>
        <v/>
      </c>
      <c r="CG1157" s="239" t="str">
        <f t="shared" si="1699"/>
        <v/>
      </c>
      <c r="CH1157" s="239" t="str">
        <f t="shared" si="1700"/>
        <v/>
      </c>
      <c r="CI1157" s="239" t="str">
        <f t="shared" si="1701"/>
        <v/>
      </c>
      <c r="CJ1157" s="239" t="str">
        <f t="shared" si="1702"/>
        <v/>
      </c>
      <c r="CK1157" s="239" t="str">
        <f t="shared" si="1703"/>
        <v/>
      </c>
      <c r="CL1157" s="239" t="str">
        <f t="shared" si="1704"/>
        <v/>
      </c>
      <c r="CM1157" s="239" t="str">
        <f t="shared" si="1705"/>
        <v/>
      </c>
      <c r="CN1157" s="239" t="str">
        <f t="shared" si="1706"/>
        <v/>
      </c>
      <c r="CP1157" s="239" t="str">
        <f t="shared" si="1707"/>
        <v/>
      </c>
      <c r="CQ1157" s="239" t="str">
        <f t="shared" si="1708"/>
        <v/>
      </c>
      <c r="CR1157" s="239" t="str">
        <f t="shared" si="1709"/>
        <v/>
      </c>
      <c r="CS1157" s="239" t="str">
        <f t="shared" si="1710"/>
        <v/>
      </c>
      <c r="CT1157" s="239" t="str">
        <f t="shared" si="1711"/>
        <v/>
      </c>
      <c r="CU1157" s="239" t="str">
        <f t="shared" si="1712"/>
        <v/>
      </c>
      <c r="CV1157" s="239" t="str">
        <f t="shared" si="1713"/>
        <v/>
      </c>
      <c r="CW1157" s="239" t="str">
        <f t="shared" si="1714"/>
        <v/>
      </c>
      <c r="CX1157" s="239" t="str">
        <f t="shared" si="1715"/>
        <v/>
      </c>
      <c r="CY1157" s="239" t="str">
        <f t="shared" si="1716"/>
        <v/>
      </c>
      <c r="CZ1157" s="239" t="str">
        <f t="shared" si="1717"/>
        <v/>
      </c>
      <c r="DA1157" s="239" t="str">
        <f t="shared" si="1718"/>
        <v/>
      </c>
      <c r="DB1157" s="239" t="str">
        <f t="shared" si="1719"/>
        <v/>
      </c>
      <c r="DC1157" s="239" t="str">
        <f t="shared" si="1720"/>
        <v/>
      </c>
      <c r="DD1157" s="239" t="str">
        <f t="shared" si="1721"/>
        <v/>
      </c>
      <c r="DE1157" s="239" t="str">
        <f t="shared" si="1722"/>
        <v/>
      </c>
      <c r="DF1157" s="239" t="str">
        <f t="shared" si="1723"/>
        <v/>
      </c>
      <c r="DG1157" s="239" t="str">
        <f t="shared" si="1724"/>
        <v/>
      </c>
      <c r="DH1157" s="239" t="str">
        <f t="shared" si="1725"/>
        <v/>
      </c>
      <c r="DI1157" s="239" t="str">
        <f t="shared" si="1726"/>
        <v/>
      </c>
      <c r="DJ1157" s="239" t="str">
        <f t="shared" si="1727"/>
        <v/>
      </c>
      <c r="DK1157" s="239" t="str">
        <f t="shared" si="1728"/>
        <v/>
      </c>
      <c r="DL1157" s="239" t="str">
        <f t="shared" si="1729"/>
        <v/>
      </c>
      <c r="DM1157" s="239" t="str">
        <f t="shared" si="1730"/>
        <v/>
      </c>
      <c r="DN1157" s="239" t="str">
        <f t="shared" si="1731"/>
        <v/>
      </c>
      <c r="DO1157" s="239" t="str">
        <f t="shared" si="1732"/>
        <v/>
      </c>
      <c r="DP1157" s="239" t="str">
        <f t="shared" si="1733"/>
        <v/>
      </c>
    </row>
    <row r="1158" spans="1:120" ht="35.25" hidden="1" customHeight="1" x14ac:dyDescent="0.25">
      <c r="A1158" s="53" t="s">
        <v>4511</v>
      </c>
      <c r="B1158" s="53">
        <v>7000</v>
      </c>
      <c r="C1158" s="53" t="s">
        <v>72</v>
      </c>
      <c r="D1158" s="53" t="s">
        <v>4209</v>
      </c>
      <c r="E1158" s="53">
        <v>3</v>
      </c>
      <c r="F1158" s="53" t="s">
        <v>4504</v>
      </c>
      <c r="G1158" s="53" t="str">
        <f t="shared" si="1736"/>
        <v>7000-13</v>
      </c>
      <c r="H1158" s="53" t="s">
        <v>159</v>
      </c>
      <c r="I1158" s="53" t="s">
        <v>160</v>
      </c>
      <c r="J1158" s="53" t="s">
        <v>80</v>
      </c>
      <c r="K1158" s="53" t="s">
        <v>80</v>
      </c>
      <c r="L1158" s="53" t="s">
        <v>80</v>
      </c>
      <c r="M1158" s="53" t="s">
        <v>80</v>
      </c>
      <c r="N1158" s="53" t="s">
        <v>80</v>
      </c>
      <c r="O1158" s="53" t="s">
        <v>80</v>
      </c>
      <c r="P1158" s="53" t="s">
        <v>161</v>
      </c>
      <c r="Q1158" s="52">
        <v>0.25</v>
      </c>
      <c r="R1158" s="119">
        <f>+Q1158*Q1157</f>
        <v>0.25</v>
      </c>
      <c r="S1158" s="67">
        <f>+[35]COMPARTIDAS!AQ326</f>
        <v>2</v>
      </c>
      <c r="T1158" s="53" t="s">
        <v>84</v>
      </c>
      <c r="U1158" s="63" t="s">
        <v>162</v>
      </c>
      <c r="V1158" s="23">
        <v>44927</v>
      </c>
      <c r="W1158" s="23">
        <v>45016</v>
      </c>
      <c r="X1158" s="53" t="s">
        <v>2114</v>
      </c>
      <c r="Y1158" s="49" t="s">
        <v>97</v>
      </c>
      <c r="Z1158" s="59" t="s">
        <v>100</v>
      </c>
      <c r="AA1158" s="60">
        <v>1</v>
      </c>
      <c r="AB1158" s="62" t="s">
        <v>788</v>
      </c>
      <c r="AC1158" s="62">
        <v>45016</v>
      </c>
      <c r="AD1158" s="60">
        <v>1</v>
      </c>
      <c r="AE1158" s="62" t="s">
        <v>230</v>
      </c>
      <c r="AF1158" s="62">
        <v>45016</v>
      </c>
      <c r="AG1158" s="60" t="s">
        <v>79</v>
      </c>
      <c r="AH1158" s="60">
        <v>1</v>
      </c>
      <c r="AI1158" s="52">
        <f t="shared" si="1652"/>
        <v>0.25</v>
      </c>
      <c r="AJ1158" s="52"/>
      <c r="AK1158" s="52"/>
      <c r="AL1158" s="239" t="str">
        <f t="shared" si="1742"/>
        <v/>
      </c>
      <c r="AM1158" s="239" t="str">
        <f t="shared" si="1743"/>
        <v/>
      </c>
      <c r="AN1158" s="239" t="str">
        <f t="shared" si="1744"/>
        <v/>
      </c>
      <c r="AO1158" s="239" t="str">
        <f t="shared" si="1745"/>
        <v/>
      </c>
      <c r="AP1158" s="239" t="str">
        <f t="shared" si="1746"/>
        <v/>
      </c>
      <c r="AQ1158" s="239" t="str">
        <f t="shared" si="1747"/>
        <v/>
      </c>
      <c r="AR1158" s="239" t="str">
        <f t="shared" si="1748"/>
        <v/>
      </c>
      <c r="AS1158" s="239" t="str">
        <f t="shared" si="1749"/>
        <v/>
      </c>
      <c r="AT1158" s="239" t="str">
        <f t="shared" si="1750"/>
        <v/>
      </c>
      <c r="AU1158" s="239" t="str">
        <f t="shared" si="1653"/>
        <v/>
      </c>
      <c r="AV1158" s="239" t="str">
        <f t="shared" si="1654"/>
        <v/>
      </c>
      <c r="AW1158" s="239" t="str">
        <f t="shared" si="1655"/>
        <v/>
      </c>
      <c r="AX1158" s="239" t="str">
        <f t="shared" si="1656"/>
        <v/>
      </c>
      <c r="AY1158" s="239" t="str">
        <f t="shared" si="1657"/>
        <v/>
      </c>
      <c r="AZ1158" s="239" t="str">
        <f t="shared" si="1658"/>
        <v/>
      </c>
      <c r="BA1158" s="239" t="str">
        <f t="shared" si="1659"/>
        <v/>
      </c>
      <c r="BB1158" s="239" t="str">
        <f t="shared" si="1660"/>
        <v/>
      </c>
      <c r="BC1158" s="239" t="str">
        <f t="shared" si="1661"/>
        <v/>
      </c>
      <c r="BD1158" s="239" t="str">
        <f t="shared" si="1662"/>
        <v/>
      </c>
      <c r="BE1158" s="239" t="str">
        <f t="shared" si="1663"/>
        <v/>
      </c>
      <c r="BF1158" s="239" t="str">
        <f t="shared" si="1664"/>
        <v/>
      </c>
      <c r="BG1158" s="239" t="str">
        <f t="shared" si="1665"/>
        <v/>
      </c>
      <c r="BH1158" s="239" t="str">
        <f t="shared" si="1666"/>
        <v/>
      </c>
      <c r="BI1158" s="239" t="str">
        <f t="shared" si="1667"/>
        <v/>
      </c>
      <c r="BJ1158" s="239" t="str">
        <f t="shared" si="1668"/>
        <v/>
      </c>
      <c r="BK1158" s="239" t="str">
        <f t="shared" si="1669"/>
        <v/>
      </c>
      <c r="BL1158" s="239" t="str">
        <f t="shared" si="1670"/>
        <v/>
      </c>
      <c r="BN1158" s="239" t="str">
        <f t="shared" si="1680"/>
        <v/>
      </c>
      <c r="BO1158" s="239" t="str">
        <f t="shared" si="1681"/>
        <v/>
      </c>
      <c r="BP1158" s="239" t="str">
        <f t="shared" si="1682"/>
        <v/>
      </c>
      <c r="BQ1158" s="239" t="str">
        <f t="shared" si="1683"/>
        <v/>
      </c>
      <c r="BR1158" s="239" t="str">
        <f t="shared" si="1684"/>
        <v/>
      </c>
      <c r="BS1158" s="239" t="str">
        <f t="shared" si="1685"/>
        <v/>
      </c>
      <c r="BT1158" s="239" t="str">
        <f t="shared" si="1686"/>
        <v/>
      </c>
      <c r="BU1158" s="239" t="str">
        <f t="shared" si="1687"/>
        <v/>
      </c>
      <c r="BV1158" s="239" t="str">
        <f t="shared" si="1688"/>
        <v/>
      </c>
      <c r="BW1158" s="239" t="str">
        <f t="shared" si="1689"/>
        <v/>
      </c>
      <c r="BX1158" s="239" t="str">
        <f t="shared" si="1690"/>
        <v/>
      </c>
      <c r="BY1158" s="239" t="str">
        <f t="shared" si="1691"/>
        <v/>
      </c>
      <c r="BZ1158" s="239" t="str">
        <f t="shared" si="1692"/>
        <v/>
      </c>
      <c r="CA1158" s="239" t="str">
        <f t="shared" si="1693"/>
        <v/>
      </c>
      <c r="CB1158" s="239" t="str">
        <f t="shared" si="1694"/>
        <v/>
      </c>
      <c r="CC1158" s="239" t="str">
        <f t="shared" si="1695"/>
        <v/>
      </c>
      <c r="CD1158" s="239" t="str">
        <f t="shared" si="1696"/>
        <v/>
      </c>
      <c r="CE1158" s="239" t="str">
        <f t="shared" si="1697"/>
        <v/>
      </c>
      <c r="CF1158" s="239" t="str">
        <f t="shared" si="1698"/>
        <v/>
      </c>
      <c r="CG1158" s="239" t="str">
        <f t="shared" si="1699"/>
        <v/>
      </c>
      <c r="CH1158" s="239" t="str">
        <f t="shared" si="1700"/>
        <v/>
      </c>
      <c r="CI1158" s="239" t="str">
        <f t="shared" si="1701"/>
        <v/>
      </c>
      <c r="CJ1158" s="239" t="str">
        <f t="shared" si="1702"/>
        <v/>
      </c>
      <c r="CK1158" s="239" t="str">
        <f t="shared" si="1703"/>
        <v/>
      </c>
      <c r="CL1158" s="239" t="str">
        <f t="shared" si="1704"/>
        <v/>
      </c>
      <c r="CM1158" s="239" t="str">
        <f t="shared" si="1705"/>
        <v/>
      </c>
      <c r="CN1158" s="239" t="str">
        <f t="shared" si="1706"/>
        <v/>
      </c>
      <c r="CP1158" s="239" t="str">
        <f t="shared" si="1707"/>
        <v/>
      </c>
      <c r="CQ1158" s="239" t="str">
        <f t="shared" si="1708"/>
        <v/>
      </c>
      <c r="CR1158" s="239" t="str">
        <f t="shared" si="1709"/>
        <v/>
      </c>
      <c r="CS1158" s="239" t="str">
        <f t="shared" si="1710"/>
        <v/>
      </c>
      <c r="CT1158" s="239" t="str">
        <f t="shared" si="1711"/>
        <v/>
      </c>
      <c r="CU1158" s="239" t="str">
        <f t="shared" si="1712"/>
        <v/>
      </c>
      <c r="CV1158" s="239" t="str">
        <f t="shared" si="1713"/>
        <v/>
      </c>
      <c r="CW1158" s="239" t="str">
        <f t="shared" si="1714"/>
        <v/>
      </c>
      <c r="CX1158" s="239" t="str">
        <f t="shared" si="1715"/>
        <v/>
      </c>
      <c r="CY1158" s="239" t="str">
        <f t="shared" si="1716"/>
        <v/>
      </c>
      <c r="CZ1158" s="239" t="str">
        <f t="shared" si="1717"/>
        <v/>
      </c>
      <c r="DA1158" s="239" t="str">
        <f t="shared" si="1718"/>
        <v/>
      </c>
      <c r="DB1158" s="239" t="str">
        <f t="shared" si="1719"/>
        <v/>
      </c>
      <c r="DC1158" s="239" t="str">
        <f t="shared" si="1720"/>
        <v/>
      </c>
      <c r="DD1158" s="239" t="str">
        <f t="shared" si="1721"/>
        <v/>
      </c>
      <c r="DE1158" s="239" t="str">
        <f t="shared" si="1722"/>
        <v/>
      </c>
      <c r="DF1158" s="239" t="str">
        <f t="shared" si="1723"/>
        <v/>
      </c>
      <c r="DG1158" s="239" t="str">
        <f t="shared" si="1724"/>
        <v/>
      </c>
      <c r="DH1158" s="239" t="str">
        <f t="shared" si="1725"/>
        <v/>
      </c>
      <c r="DI1158" s="239" t="str">
        <f t="shared" si="1726"/>
        <v/>
      </c>
      <c r="DJ1158" s="239" t="str">
        <f t="shared" si="1727"/>
        <v/>
      </c>
      <c r="DK1158" s="239" t="str">
        <f t="shared" si="1728"/>
        <v/>
      </c>
      <c r="DL1158" s="239" t="str">
        <f t="shared" si="1729"/>
        <v/>
      </c>
      <c r="DM1158" s="239" t="str">
        <f t="shared" si="1730"/>
        <v/>
      </c>
      <c r="DN1158" s="239" t="str">
        <f t="shared" si="1731"/>
        <v/>
      </c>
      <c r="DO1158" s="239" t="str">
        <f t="shared" si="1732"/>
        <v/>
      </c>
      <c r="DP1158" s="239" t="str">
        <f t="shared" si="1733"/>
        <v/>
      </c>
    </row>
    <row r="1159" spans="1:120" ht="35.25" hidden="1" customHeight="1" x14ac:dyDescent="0.25">
      <c r="A1159" s="53" t="s">
        <v>4511</v>
      </c>
      <c r="B1159" s="53">
        <v>7000</v>
      </c>
      <c r="C1159" s="53" t="s">
        <v>72</v>
      </c>
      <c r="D1159" s="53" t="s">
        <v>4209</v>
      </c>
      <c r="E1159" s="53">
        <v>3</v>
      </c>
      <c r="F1159" s="53" t="s">
        <v>4505</v>
      </c>
      <c r="G1159" s="53" t="str">
        <f t="shared" si="1736"/>
        <v>7000-13</v>
      </c>
      <c r="H1159" s="53" t="s">
        <v>235</v>
      </c>
      <c r="I1159" s="53" t="s">
        <v>160</v>
      </c>
      <c r="J1159" s="53" t="s">
        <v>80</v>
      </c>
      <c r="K1159" s="53" t="s">
        <v>80</v>
      </c>
      <c r="L1159" s="53" t="s">
        <v>80</v>
      </c>
      <c r="M1159" s="53" t="s">
        <v>80</v>
      </c>
      <c r="N1159" s="53" t="s">
        <v>80</v>
      </c>
      <c r="O1159" s="53" t="s">
        <v>80</v>
      </c>
      <c r="P1159" s="53" t="s">
        <v>236</v>
      </c>
      <c r="Q1159" s="52">
        <v>0.25</v>
      </c>
      <c r="R1159" s="119">
        <f>+Q1159*Q1157</f>
        <v>0.25</v>
      </c>
      <c r="S1159" s="67">
        <f>+[35]COMPARTIDAS!AQ328</f>
        <v>2</v>
      </c>
      <c r="T1159" s="53" t="s">
        <v>84</v>
      </c>
      <c r="U1159" s="63" t="s">
        <v>162</v>
      </c>
      <c r="V1159" s="23">
        <v>45108</v>
      </c>
      <c r="W1159" s="23">
        <v>45199</v>
      </c>
      <c r="X1159" s="53" t="s">
        <v>2114</v>
      </c>
      <c r="Y1159" s="49" t="s">
        <v>202</v>
      </c>
      <c r="Z1159" s="59" t="s">
        <v>100</v>
      </c>
      <c r="AA1159" s="60">
        <v>0.5</v>
      </c>
      <c r="AB1159" s="60" t="s">
        <v>4506</v>
      </c>
      <c r="AC1159" s="60">
        <v>45199</v>
      </c>
      <c r="AD1159" s="60">
        <v>1</v>
      </c>
      <c r="AE1159" s="60" t="s">
        <v>4507</v>
      </c>
      <c r="AF1159" s="69">
        <v>45199</v>
      </c>
      <c r="AG1159" s="90" t="s">
        <v>79</v>
      </c>
      <c r="AH1159" s="90">
        <v>1</v>
      </c>
      <c r="AI1159" s="52">
        <f t="shared" si="1652"/>
        <v>0.25</v>
      </c>
      <c r="AJ1159" s="52"/>
      <c r="AK1159" s="52"/>
      <c r="AL1159" s="239" t="str">
        <f t="shared" si="1742"/>
        <v/>
      </c>
      <c r="AM1159" s="239" t="str">
        <f t="shared" si="1743"/>
        <v/>
      </c>
      <c r="AN1159" s="239" t="str">
        <f t="shared" si="1744"/>
        <v/>
      </c>
      <c r="AO1159" s="239" t="str">
        <f t="shared" si="1745"/>
        <v/>
      </c>
      <c r="AP1159" s="239" t="str">
        <f t="shared" si="1746"/>
        <v/>
      </c>
      <c r="AQ1159" s="239" t="str">
        <f t="shared" si="1747"/>
        <v/>
      </c>
      <c r="AR1159" s="239" t="str">
        <f t="shared" si="1748"/>
        <v/>
      </c>
      <c r="AS1159" s="239" t="str">
        <f t="shared" si="1749"/>
        <v/>
      </c>
      <c r="AT1159" s="239" t="str">
        <f t="shared" si="1750"/>
        <v/>
      </c>
      <c r="AU1159" s="239" t="str">
        <f t="shared" si="1653"/>
        <v/>
      </c>
      <c r="AV1159" s="239" t="str">
        <f t="shared" si="1654"/>
        <v/>
      </c>
      <c r="AW1159" s="239" t="str">
        <f t="shared" si="1655"/>
        <v/>
      </c>
      <c r="AX1159" s="239" t="str">
        <f t="shared" si="1656"/>
        <v/>
      </c>
      <c r="AY1159" s="239" t="str">
        <f t="shared" si="1657"/>
        <v/>
      </c>
      <c r="AZ1159" s="239" t="str">
        <f t="shared" si="1658"/>
        <v/>
      </c>
      <c r="BA1159" s="239" t="str">
        <f t="shared" si="1659"/>
        <v/>
      </c>
      <c r="BB1159" s="239" t="str">
        <f t="shared" si="1660"/>
        <v/>
      </c>
      <c r="BC1159" s="239" t="str">
        <f t="shared" si="1661"/>
        <v/>
      </c>
      <c r="BD1159" s="239" t="str">
        <f t="shared" si="1662"/>
        <v/>
      </c>
      <c r="BE1159" s="239" t="str">
        <f t="shared" si="1663"/>
        <v/>
      </c>
      <c r="BF1159" s="239" t="str">
        <f t="shared" si="1664"/>
        <v/>
      </c>
      <c r="BG1159" s="239" t="str">
        <f t="shared" si="1665"/>
        <v/>
      </c>
      <c r="BH1159" s="239" t="str">
        <f t="shared" si="1666"/>
        <v/>
      </c>
      <c r="BI1159" s="239" t="str">
        <f t="shared" si="1667"/>
        <v/>
      </c>
      <c r="BJ1159" s="239" t="str">
        <f t="shared" si="1668"/>
        <v/>
      </c>
      <c r="BK1159" s="239" t="str">
        <f t="shared" si="1669"/>
        <v/>
      </c>
      <c r="BL1159" s="239" t="str">
        <f t="shared" si="1670"/>
        <v/>
      </c>
      <c r="BN1159" s="239" t="str">
        <f t="shared" si="1680"/>
        <v/>
      </c>
      <c r="BO1159" s="239" t="str">
        <f t="shared" si="1681"/>
        <v/>
      </c>
      <c r="BP1159" s="239" t="str">
        <f t="shared" si="1682"/>
        <v/>
      </c>
      <c r="BQ1159" s="239" t="str">
        <f t="shared" si="1683"/>
        <v/>
      </c>
      <c r="BR1159" s="239" t="str">
        <f t="shared" si="1684"/>
        <v/>
      </c>
      <c r="BS1159" s="239" t="str">
        <f t="shared" si="1685"/>
        <v/>
      </c>
      <c r="BT1159" s="239" t="str">
        <f t="shared" si="1686"/>
        <v/>
      </c>
      <c r="BU1159" s="239" t="str">
        <f t="shared" si="1687"/>
        <v/>
      </c>
      <c r="BV1159" s="239" t="str">
        <f t="shared" si="1688"/>
        <v/>
      </c>
      <c r="BW1159" s="239" t="str">
        <f t="shared" si="1689"/>
        <v/>
      </c>
      <c r="BX1159" s="239" t="str">
        <f t="shared" si="1690"/>
        <v/>
      </c>
      <c r="BY1159" s="239" t="str">
        <f t="shared" si="1691"/>
        <v/>
      </c>
      <c r="BZ1159" s="239" t="str">
        <f t="shared" si="1692"/>
        <v/>
      </c>
      <c r="CA1159" s="239" t="str">
        <f t="shared" si="1693"/>
        <v/>
      </c>
      <c r="CB1159" s="239" t="str">
        <f t="shared" si="1694"/>
        <v/>
      </c>
      <c r="CC1159" s="239" t="str">
        <f t="shared" si="1695"/>
        <v/>
      </c>
      <c r="CD1159" s="239" t="str">
        <f t="shared" si="1696"/>
        <v/>
      </c>
      <c r="CE1159" s="239" t="str">
        <f t="shared" si="1697"/>
        <v/>
      </c>
      <c r="CF1159" s="239" t="str">
        <f t="shared" si="1698"/>
        <v/>
      </c>
      <c r="CG1159" s="239" t="str">
        <f t="shared" si="1699"/>
        <v/>
      </c>
      <c r="CH1159" s="239" t="str">
        <f t="shared" si="1700"/>
        <v/>
      </c>
      <c r="CI1159" s="239" t="str">
        <f t="shared" si="1701"/>
        <v/>
      </c>
      <c r="CJ1159" s="239" t="str">
        <f t="shared" si="1702"/>
        <v/>
      </c>
      <c r="CK1159" s="239" t="str">
        <f t="shared" si="1703"/>
        <v/>
      </c>
      <c r="CL1159" s="239" t="str">
        <f t="shared" si="1704"/>
        <v/>
      </c>
      <c r="CM1159" s="239" t="str">
        <f t="shared" si="1705"/>
        <v/>
      </c>
      <c r="CN1159" s="239" t="str">
        <f t="shared" si="1706"/>
        <v/>
      </c>
      <c r="CP1159" s="239" t="str">
        <f t="shared" si="1707"/>
        <v/>
      </c>
      <c r="CQ1159" s="239" t="str">
        <f t="shared" si="1708"/>
        <v/>
      </c>
      <c r="CR1159" s="239" t="str">
        <f t="shared" si="1709"/>
        <v/>
      </c>
      <c r="CS1159" s="239" t="str">
        <f t="shared" si="1710"/>
        <v/>
      </c>
      <c r="CT1159" s="239" t="str">
        <f t="shared" si="1711"/>
        <v/>
      </c>
      <c r="CU1159" s="239" t="str">
        <f t="shared" si="1712"/>
        <v/>
      </c>
      <c r="CV1159" s="239" t="str">
        <f t="shared" si="1713"/>
        <v/>
      </c>
      <c r="CW1159" s="239" t="str">
        <f t="shared" si="1714"/>
        <v/>
      </c>
      <c r="CX1159" s="239" t="str">
        <f t="shared" si="1715"/>
        <v/>
      </c>
      <c r="CY1159" s="239" t="str">
        <f t="shared" si="1716"/>
        <v/>
      </c>
      <c r="CZ1159" s="239" t="str">
        <f t="shared" si="1717"/>
        <v/>
      </c>
      <c r="DA1159" s="239" t="str">
        <f t="shared" si="1718"/>
        <v/>
      </c>
      <c r="DB1159" s="239" t="str">
        <f t="shared" si="1719"/>
        <v/>
      </c>
      <c r="DC1159" s="239" t="str">
        <f t="shared" si="1720"/>
        <v/>
      </c>
      <c r="DD1159" s="239" t="str">
        <f t="shared" si="1721"/>
        <v/>
      </c>
      <c r="DE1159" s="239" t="str">
        <f t="shared" si="1722"/>
        <v/>
      </c>
      <c r="DF1159" s="239" t="str">
        <f t="shared" si="1723"/>
        <v/>
      </c>
      <c r="DG1159" s="239" t="str">
        <f t="shared" si="1724"/>
        <v/>
      </c>
      <c r="DH1159" s="239" t="str">
        <f t="shared" si="1725"/>
        <v/>
      </c>
      <c r="DI1159" s="239" t="str">
        <f t="shared" si="1726"/>
        <v/>
      </c>
      <c r="DJ1159" s="239" t="str">
        <f t="shared" si="1727"/>
        <v/>
      </c>
      <c r="DK1159" s="239" t="str">
        <f t="shared" si="1728"/>
        <v/>
      </c>
      <c r="DL1159" s="239" t="str">
        <f t="shared" si="1729"/>
        <v/>
      </c>
      <c r="DM1159" s="239" t="str">
        <f t="shared" si="1730"/>
        <v/>
      </c>
      <c r="DN1159" s="239" t="str">
        <f t="shared" si="1731"/>
        <v/>
      </c>
      <c r="DO1159" s="239" t="str">
        <f t="shared" si="1732"/>
        <v/>
      </c>
      <c r="DP1159" s="239" t="str">
        <f t="shared" si="1733"/>
        <v/>
      </c>
    </row>
    <row r="1160" spans="1:120" ht="22.5" customHeight="1" x14ac:dyDescent="0.25">
      <c r="A1160" s="53" t="s">
        <v>4511</v>
      </c>
      <c r="B1160" s="53">
        <v>7000</v>
      </c>
      <c r="C1160" s="53" t="s">
        <v>72</v>
      </c>
      <c r="D1160" s="53" t="s">
        <v>4209</v>
      </c>
      <c r="E1160" s="53">
        <v>3</v>
      </c>
      <c r="F1160" s="53" t="s">
        <v>4508</v>
      </c>
      <c r="G1160" s="53" t="str">
        <f t="shared" si="1736"/>
        <v>7000-13</v>
      </c>
      <c r="H1160" s="53" t="s">
        <v>170</v>
      </c>
      <c r="I1160" s="53" t="s">
        <v>160</v>
      </c>
      <c r="J1160" s="53" t="s">
        <v>80</v>
      </c>
      <c r="K1160" s="53" t="s">
        <v>80</v>
      </c>
      <c r="L1160" s="53" t="s">
        <v>80</v>
      </c>
      <c r="M1160" s="53" t="s">
        <v>80</v>
      </c>
      <c r="N1160" s="53" t="s">
        <v>80</v>
      </c>
      <c r="O1160" s="53" t="s">
        <v>80</v>
      </c>
      <c r="P1160" s="53" t="s">
        <v>171</v>
      </c>
      <c r="Q1160" s="52">
        <v>0.5</v>
      </c>
      <c r="R1160" s="119">
        <f>+Q1160*Q1157</f>
        <v>0.5</v>
      </c>
      <c r="S1160" s="67">
        <f>+[35]COMPARTIDAS!AQ329</f>
        <v>4</v>
      </c>
      <c r="T1160" s="53" t="s">
        <v>84</v>
      </c>
      <c r="U1160" s="63" t="s">
        <v>162</v>
      </c>
      <c r="V1160" s="23">
        <v>45200</v>
      </c>
      <c r="W1160" s="23">
        <v>45290</v>
      </c>
      <c r="X1160" s="53" t="s">
        <v>2114</v>
      </c>
      <c r="Y1160" s="49" t="s">
        <v>87</v>
      </c>
      <c r="Z1160" s="53" t="s">
        <v>89</v>
      </c>
      <c r="AA1160" s="52">
        <f>VLOOKUP(B1160,RANKING!$C$15:$H$47,5,0)</f>
        <v>1</v>
      </c>
      <c r="AB1160" s="23" t="str">
        <f>HLOOKUP(B1160,$AL$2:$BL$3,2,0)</f>
        <v>Reportaron cumplimiento del 100%, 8 de las 8 actividades que tiene el plan</v>
      </c>
      <c r="AC1160" s="23">
        <v>45291</v>
      </c>
      <c r="AD1160" s="52">
        <f>VLOOKUP(B23,RANKING!$C$15:$H$47,5,0)</f>
        <v>1</v>
      </c>
      <c r="AE1160" s="23" t="str">
        <f>+AB1160</f>
        <v>Reportaron cumplimiento del 100%, 8 de las 8 actividades que tiene el plan</v>
      </c>
      <c r="AF1160" s="23" t="s">
        <v>92</v>
      </c>
      <c r="AG1160" s="23" t="s">
        <v>92</v>
      </c>
      <c r="AH1160" s="52">
        <f>VLOOKUP(B1160,RANKING!$C$15:$H$47,6,0)</f>
        <v>1</v>
      </c>
      <c r="AI1160" s="52">
        <f>+AD1160*R1160</f>
        <v>0.5</v>
      </c>
      <c r="AJ1160" s="52"/>
      <c r="AK1160" s="52"/>
      <c r="AL1160" s="239" t="str">
        <f t="shared" si="1742"/>
        <v/>
      </c>
      <c r="AM1160" s="239" t="str">
        <f t="shared" si="1743"/>
        <v/>
      </c>
      <c r="AN1160" s="239" t="str">
        <f t="shared" si="1744"/>
        <v/>
      </c>
      <c r="AO1160" s="239" t="str">
        <f t="shared" si="1745"/>
        <v/>
      </c>
      <c r="AP1160" s="239" t="str">
        <f t="shared" si="1746"/>
        <v/>
      </c>
      <c r="AQ1160" s="239" t="str">
        <f t="shared" si="1747"/>
        <v/>
      </c>
      <c r="AR1160" s="239" t="str">
        <f t="shared" si="1748"/>
        <v/>
      </c>
      <c r="AS1160" s="239" t="str">
        <f t="shared" si="1749"/>
        <v/>
      </c>
      <c r="AT1160" s="239" t="str">
        <f t="shared" si="1750"/>
        <v/>
      </c>
      <c r="AU1160" s="239" t="str">
        <f t="shared" si="1653"/>
        <v/>
      </c>
      <c r="AV1160" s="239" t="str">
        <f t="shared" si="1654"/>
        <v/>
      </c>
      <c r="AW1160" s="239" t="str">
        <f t="shared" si="1655"/>
        <v/>
      </c>
      <c r="AX1160" s="239" t="str">
        <f t="shared" si="1656"/>
        <v/>
      </c>
      <c r="AY1160" s="239" t="str">
        <f t="shared" si="1657"/>
        <v/>
      </c>
      <c r="AZ1160" s="239" t="str">
        <f t="shared" si="1658"/>
        <v/>
      </c>
      <c r="BA1160" s="239" t="str">
        <f t="shared" si="1659"/>
        <v/>
      </c>
      <c r="BB1160" s="239" t="str">
        <f t="shared" si="1660"/>
        <v/>
      </c>
      <c r="BC1160" s="239" t="str">
        <f t="shared" si="1661"/>
        <v/>
      </c>
      <c r="BD1160" s="239" t="str">
        <f t="shared" si="1662"/>
        <v/>
      </c>
      <c r="BE1160" s="239" t="str">
        <f t="shared" si="1663"/>
        <v/>
      </c>
      <c r="BF1160" s="239" t="str">
        <f t="shared" si="1664"/>
        <v/>
      </c>
      <c r="BG1160" s="239" t="str">
        <f t="shared" si="1665"/>
        <v/>
      </c>
      <c r="BH1160" s="239" t="str">
        <f t="shared" si="1666"/>
        <v/>
      </c>
      <c r="BI1160" s="239" t="str">
        <f t="shared" si="1667"/>
        <v/>
      </c>
      <c r="BJ1160" s="239" t="str">
        <f t="shared" si="1668"/>
        <v/>
      </c>
      <c r="BK1160" s="239" t="str">
        <f t="shared" si="1669"/>
        <v/>
      </c>
      <c r="BL1160" s="239" t="str">
        <f t="shared" si="1670"/>
        <v/>
      </c>
      <c r="BN1160" s="239" t="str">
        <f t="shared" si="1680"/>
        <v/>
      </c>
      <c r="BO1160" s="239" t="str">
        <f t="shared" si="1681"/>
        <v/>
      </c>
      <c r="BP1160" s="239" t="str">
        <f t="shared" si="1682"/>
        <v/>
      </c>
      <c r="BQ1160" s="239" t="str">
        <f t="shared" si="1683"/>
        <v/>
      </c>
      <c r="BR1160" s="239" t="str">
        <f t="shared" si="1684"/>
        <v/>
      </c>
      <c r="BS1160" s="239" t="str">
        <f t="shared" si="1685"/>
        <v/>
      </c>
      <c r="BT1160" s="239" t="str">
        <f t="shared" si="1686"/>
        <v/>
      </c>
      <c r="BU1160" s="239" t="str">
        <f t="shared" si="1687"/>
        <v/>
      </c>
      <c r="BV1160" s="239" t="str">
        <f t="shared" si="1688"/>
        <v/>
      </c>
      <c r="BW1160" s="239" t="str">
        <f t="shared" si="1689"/>
        <v/>
      </c>
      <c r="BX1160" s="239" t="str">
        <f t="shared" si="1690"/>
        <v/>
      </c>
      <c r="BY1160" s="239" t="str">
        <f t="shared" si="1691"/>
        <v/>
      </c>
      <c r="BZ1160" s="239" t="str">
        <f t="shared" si="1692"/>
        <v/>
      </c>
      <c r="CA1160" s="239" t="str">
        <f t="shared" si="1693"/>
        <v/>
      </c>
      <c r="CB1160" s="239" t="str">
        <f t="shared" si="1694"/>
        <v/>
      </c>
      <c r="CC1160" s="239" t="str">
        <f t="shared" si="1695"/>
        <v/>
      </c>
      <c r="CD1160" s="239" t="str">
        <f t="shared" si="1696"/>
        <v/>
      </c>
      <c r="CE1160" s="239" t="str">
        <f t="shared" si="1697"/>
        <v/>
      </c>
      <c r="CF1160" s="239" t="str">
        <f t="shared" si="1698"/>
        <v/>
      </c>
      <c r="CG1160" s="239" t="str">
        <f t="shared" si="1699"/>
        <v/>
      </c>
      <c r="CH1160" s="239" t="str">
        <f t="shared" si="1700"/>
        <v/>
      </c>
      <c r="CI1160" s="239" t="str">
        <f t="shared" si="1701"/>
        <v/>
      </c>
      <c r="CJ1160" s="239" t="str">
        <f t="shared" si="1702"/>
        <v/>
      </c>
      <c r="CK1160" s="239" t="str">
        <f t="shared" si="1703"/>
        <v/>
      </c>
      <c r="CL1160" s="239" t="str">
        <f t="shared" si="1704"/>
        <v/>
      </c>
      <c r="CM1160" s="239" t="str">
        <f t="shared" si="1705"/>
        <v/>
      </c>
      <c r="CN1160" s="239" t="str">
        <f t="shared" si="1706"/>
        <v/>
      </c>
      <c r="CP1160" s="239" t="str">
        <f t="shared" si="1707"/>
        <v/>
      </c>
      <c r="CQ1160" s="239" t="str">
        <f t="shared" si="1708"/>
        <v/>
      </c>
      <c r="CR1160" s="239" t="str">
        <f t="shared" si="1709"/>
        <v/>
      </c>
      <c r="CS1160" s="239" t="str">
        <f t="shared" si="1710"/>
        <v/>
      </c>
      <c r="CT1160" s="239" t="str">
        <f t="shared" si="1711"/>
        <v/>
      </c>
      <c r="CU1160" s="239" t="str">
        <f t="shared" si="1712"/>
        <v/>
      </c>
      <c r="CV1160" s="239" t="str">
        <f t="shared" si="1713"/>
        <v/>
      </c>
      <c r="CW1160" s="239" t="str">
        <f t="shared" si="1714"/>
        <v/>
      </c>
      <c r="CX1160" s="239" t="str">
        <f t="shared" si="1715"/>
        <v/>
      </c>
      <c r="CY1160" s="239" t="str">
        <f t="shared" si="1716"/>
        <v/>
      </c>
      <c r="CZ1160" s="239" t="str">
        <f t="shared" si="1717"/>
        <v/>
      </c>
      <c r="DA1160" s="239" t="str">
        <f t="shared" si="1718"/>
        <v/>
      </c>
      <c r="DB1160" s="239" t="str">
        <f t="shared" si="1719"/>
        <v/>
      </c>
      <c r="DC1160" s="239" t="str">
        <f t="shared" si="1720"/>
        <v/>
      </c>
      <c r="DD1160" s="239" t="str">
        <f t="shared" si="1721"/>
        <v/>
      </c>
      <c r="DE1160" s="239" t="str">
        <f t="shared" si="1722"/>
        <v/>
      </c>
      <c r="DF1160" s="239" t="str">
        <f t="shared" si="1723"/>
        <v/>
      </c>
      <c r="DG1160" s="239" t="str">
        <f t="shared" si="1724"/>
        <v/>
      </c>
      <c r="DH1160" s="239" t="str">
        <f t="shared" si="1725"/>
        <v/>
      </c>
      <c r="DI1160" s="239" t="str">
        <f t="shared" si="1726"/>
        <v/>
      </c>
      <c r="DJ1160" s="239" t="str">
        <f t="shared" si="1727"/>
        <v/>
      </c>
      <c r="DK1160" s="239" t="str">
        <f t="shared" si="1728"/>
        <v/>
      </c>
      <c r="DL1160" s="239" t="str">
        <f t="shared" si="1729"/>
        <v/>
      </c>
      <c r="DM1160" s="239" t="str">
        <f t="shared" si="1730"/>
        <v/>
      </c>
      <c r="DN1160" s="239" t="str">
        <f t="shared" si="1731"/>
        <v/>
      </c>
      <c r="DO1160" s="239" t="str">
        <f t="shared" si="1732"/>
        <v/>
      </c>
      <c r="DP1160" s="239" t="str">
        <f t="shared" si="1733"/>
        <v/>
      </c>
    </row>
    <row r="1161" spans="1:120" ht="42" customHeight="1" x14ac:dyDescent="0.25">
      <c r="AB1161" s="82"/>
      <c r="AC1161" s="82"/>
      <c r="AE1161" s="82"/>
    </row>
    <row r="1162" spans="1:120" ht="42" customHeight="1" x14ac:dyDescent="0.25">
      <c r="AB1162" s="82"/>
      <c r="AC1162" s="82"/>
      <c r="AE1162" s="82"/>
    </row>
    <row r="1163" spans="1:120" ht="42" customHeight="1" x14ac:dyDescent="0.25">
      <c r="AB1163" s="82"/>
      <c r="AC1163" s="82"/>
      <c r="AE1163" s="82"/>
    </row>
    <row r="1164" spans="1:120" ht="42" customHeight="1" x14ac:dyDescent="0.25">
      <c r="AB1164" s="82"/>
      <c r="AC1164" s="82"/>
      <c r="AE1164" s="82"/>
    </row>
    <row r="1165" spans="1:120" ht="42" customHeight="1" x14ac:dyDescent="0.25">
      <c r="AB1165" s="82"/>
      <c r="AC1165" s="82"/>
      <c r="AE1165" s="82"/>
    </row>
    <row r="1166" spans="1:120" ht="42" customHeight="1" x14ac:dyDescent="0.25">
      <c r="AB1166" s="82"/>
      <c r="AC1166" s="82"/>
      <c r="AE1166" s="82"/>
    </row>
  </sheetData>
  <sheetProtection autoFilter="0"/>
  <autoFilter ref="A8:XBQ1160" xr:uid="{8035B3C1-B8DF-4FB2-806E-E727B34A0620}">
    <filterColumn colId="7">
      <filters>
        <filter val="Act Compartida 4to Trim"/>
      </filters>
    </filterColumn>
  </autoFilter>
  <mergeCells count="5">
    <mergeCell ref="AL1:BL1"/>
    <mergeCell ref="BN1:CN1"/>
    <mergeCell ref="AA6:AB6"/>
    <mergeCell ref="CP1:DP1"/>
    <mergeCell ref="AD6:AG6"/>
  </mergeCells>
  <conditionalFormatting sqref="J663:O663 S662:T662 S654:U656 S653:V653 S863:X864 X1122:X1130 X1029:X1033 Q1046:U1046 Q1042:T1045 V1042:X1042 X1046 V1044:X1044 V1043:W1043 I1158:I1160 K1042:O1046 H885 H886:I887 H765 H738:I738 H567 H511 H454 H712 H689 V662:X662 X652:X656 S663:X663 S660:X661 X849:X851 S849:U851 Q1047:X1101 T89:T92 T338:T341 T951:T953 T959 V959:X959 V990:X992 B48:F48 F386:F410 B35:D35 B385:F385 S657:W659 V951:X953 K799:O799 S852:T858 U88:X92 U946:X950 V928:X929 X1022 R947:T950 V516:X517 AG9:AG19 AG144 AG172 AG310:AG311 AG429 AG455 AG568:AG569 AG690 AG766 AG886 AG947:AG948 AG1086:AG1087 AG1158 X169 K705:O705 Q56:X56 X476:X482 F257:F308 S866:X869 R963:V963 AG34 AH386 AG197 AG24:AG32 AG41:AG42 AG159 AG257:AG294 AG248:AG251 AG795:AG799 AG1101:AG1103 F893:G1105 R63:X63 R848:R852 R863:R887 Q928:R929 R951:R959 S954:X958 R960:X962 R964:X966 Q990:T992 S763:X764 R243:X246 F491:F737 X1136 X1145 X808:X811 F433:G489 B411:F430 R415:X418 AG89:AG90 AG44:AG47 AG453 AG526:AG546 AG548:AG552 AG554:AG566 E338:F341 G343:G430 F343:F384 E343:E360 AG342 R342:R343 R333:X333 X490 K716:O717 Q716:R717 X123:X127 T839 T843:X847 V839:X839 E893:E909 E839:E887 AG702:AG711 F9:F47 AG36:AG37 AG49:AG50 AG121 AG134:AG136 AG179 AG216 AG224:AG246 AG296:AG306 AG345 AG388:AG389 AG391:AG405 AG415:AG427 AG433:AG451 AG614:AG620 AG955:AG956 AG960 AG1034:AG1048 AG1051:AG1056 AG1105:AG1119 H93 H96:I142 H174 H179 H182 H254 E342:H342 B431:H431 H433:I453 H455:I489 H568:I651 H661:I688 H690:I711 H713:I736 H739 H859:I884 H888 H893:I904 I906:I919 I921:I945 I947:I1084 H905:H1160 I1086:I1156 V599:X599 V597:V598 V594:X596 V257:X260 V265:X272 K56:O56 K65:O65 J94:J95 J175:J178 J180:J181 J183:J184 J255:J256 J343 J432 H512:I566 K662:O662 J661:J662 J704:J705 J715:J717 J739:O741 J783:O784 J796:J805 H766:I851 J889:J892 R893:R925 J959:J960 J1042:J1049 J1102:O1106 J1136:O1153 J97:K98 AG1090:AG1092 AG1094:AG1098 AG53:AG87 AG95:AG98 AG100:AG102 AG105:AG109 AG115 AG117:AG118 AG124 AG129 AG131:AG132 AG138 AG141 AG162:AG163 AG219 AG221 AG350:AG355 AG360:AG377 AG379:AG381 AG958 AG962 AG976:AG978 AG982:AG986 AG997:AG999 AG1002:AG1005 AG1009:AG1011 AG1016:AG1018 AG1023:AG1027 AG1029:AG1032 AG1059:AG1082 K661:P661 Q863:Q864 Q946:T946 Q1023:X1026 Q1022:V1022 Q534:V534 Q539:V539 Q544:V544 Q558:V558 Q563:V563 Q979:V979 Q1002:X1005 Q1006:V1007 Q1020:X1021 Q1019:V1019 Q1001:V1001 Q839:R839 Q652:V652 Q24:U29 K54:X55 K64:X64 Q65:X87 Q89:R92 J96:P96 Q247:X253 Q257:R260 Q261:X264 Q265:R272 Q273:X287 Q288:U292 Q334:X336 Q338:R341 Q344:X363 Q364:U377 Q419:X430 Q433:X447 Q448:V449 Q450:U453 Q454:X463 Q464:U470 Q471:X475 Q476:U482 Q483:X489 Q490:U496 Q516:R517 Q518:X533 Q535:X538 Q540:X543 Q545:X557 Q559:X562 Q564:X593 Q594:R599 Q600:X631 J633:X651 Q653:R663 J664:P703 K704:P704 J706:P714 K715:P715 Q664:X715 J718:X738 Q742:X762 Q763:Q764 J785:P795 K796:P798 K800:P805 J806:P851 Q765:X807 Q808:U819 Q820:X838 Q840:X842 Q843:R847 Q849:Q852 Q859:X862 Q866:Q869 Q967:X978 Q980:X989 Q993:X1000 Q1008:X1018 Q1027:U1033 Q1034:X1041 K1047:P1049 J1050:P1101 Q1107:X1121 Q1122:U1130 J1107:P1135 Q1131:X1135 Q10:X23 M97:P98 Q96:X100 Q101:V101 Q102:X111 Q114:X119 Q120:V127 Q166:U169 Q170:X173 Q185:X242 Q930:X936 Q937:U942 Q943:X945 J1154:X1160 J875:Q877 Q871:Q873 J879:Q887 J893:P925 K960:P960 J961:P989 J993:Q1041 P1102:Q1102 P1136:Q1136 P1145:Q1145 P739:Q739 Q128:X147 Q30:X53 Q378:X414 S910:X925 Q337:T337 U337:X341 Q497:X515 X288:X292 Q293:X332 AG457:AG510 AG412:AG413 AG313:AG336 AD1044 AD433:AD447 AD535:AD538 AD540:AD543 AD559:AD562 AD964:AD978 AD1008:AD1018 AD9:AD23 AD154:AD156 AD161:AD165 AD849:AD852 AD858:AD871 AD873:AD878 AD881:AD883 AG839:AG847 AG849:AG883 AD96:AD100 AD102:AD111 AD179:AD181 AD344:AD364 AD368:AD371 AD471:AD490 AD820:AD847 AD980:AD1000 AD1002:AD1005 AD1020:AD1027 AD1104 AD146:AD147 AD114:AD119 AD293:AD302 AD257:AD287 AD289:AD291 AD545:AD557 AD599:AD631 AD633:AD656 AD743 AD816:AD818 AD950:AD962 AD1029:AD1042 AD1107:AD1135 AD693 AD715 AD785:AD811 AD911 AD937 AG516:AG523 AG572:AG612 AG622:AG648 AG651:AG670 AG672:AG688 AG692:AG700 AG713:AG736 AG768:AG793 AG801:AG837 AG890:AG897 AG900:AG904 AG910:AG919 AG925:AG945 AG1121:AG1156 F765:F887 G491:G887 H740:I764 J742:P782 AG738:AG764 B765:D851 B738:F764 F49:F222 G9:G341 E148:E170 B49:D208 B223:F256 B338:D360 B288:D308 B257:C287 J990:O992 Q959:Q992 Q893:Q929 J859:P874 J878:P878 S893:X895 S896:U909 V905:X909 S874:X887 X901:X904 E713:E737 E49:E95 B36:E47 E172:E184 E433:E453 E572:E593 E455:E515 B386:E387 B309:F337 E1107:G1160 J99:P111 J112:U113 J114:P142 L175:L178 L180:L181 L183:L184 L343 L889:L892 J926:X927 J928:O929 J930:Q958 AD683:AF683 AD692:AF692 AD694:AF695 AD714:AF714 AD716:AF720 AD739:AF742 AD744:AF747 AD782:AF784 AD894:AF894 AD910:AF910 AD912:AF912 AD925:AF936 AD1136:AF1136 AF516:AF517 AD660:AD682 AF682 AF684:AF688 AD888:AD893 AF893 AD895 AF895 AD1140:AF1140 AD1137:AD1139 AF1137:AF1139 AD1143:AF1145 AD1141:AD1142 AF1141:AF1142 AD1152:AF1156 AD1146:AD1151 AF1146:AF1151 A9:E23 A411:A431 A738:A851 A433:D660 A35:A208 A385:A387 A223:A360 Z9:Z1160 Y10:Y1160 H53:O53 H63:O63 H166:O166 H660:O660 H54:J56 H64:J65 H852:P858 F490:I490 H9:P52 H57:X62 H66:P92 H143:P147 H257:P341 H491:I510 H652:P659 J433:P631 H148:O153 H154:X156 H157:O160 H161:X165 H167:P173 H185:P253 H344:P430 Q9:Y9 Q88:Z88 BM171 BM48 BM35 BM88 BM143 BM206 BM309 BM337 BM252 BM223 BM490 AL9:BL1160 CO490 CO223 CO252 CO337 CO309 CO206 CO143 CO88 CO35 CO48 CO171 BN9:CN1160 DQ171:XFD171 DQ48:XFD48 DQ35:XFD35 DQ88:XFD88 DQ143:XFD143 DQ206:XFD206 DQ309:XFD309 DQ337:XFD337 DQ252:XFD252 DQ223:XFD223 DQ490:XFD490 CP9:DP1160 AD30:AD92 AD123:AD144 AD169:AD173 AD185:AD253 AD306:AD341 AD375:AD430 AD454:AD463 AD494:AD533 AD564:AD596 AD684:AD691 AD696:AD713 AD721:AD738 AD748:AD781 AD901:AD909 AD913:AD924 AD939:AD948 AD1046:AD1101 AD1157:AD1160 AG512:AG513 AG906:AG908 AG921:AG923 AG338:AG339">
    <cfRule type="expression" dxfId="994" priority="1531">
      <formula>$H9&lt;&gt;""</formula>
    </cfRule>
  </conditionalFormatting>
  <conditionalFormatting sqref="B661:D737">
    <cfRule type="expression" dxfId="993" priority="1535">
      <formula>$H661&lt;&gt;""</formula>
    </cfRule>
  </conditionalFormatting>
  <conditionalFormatting sqref="I739">
    <cfRule type="expression" dxfId="992" priority="1534">
      <formula>$H739&lt;&gt;""</formula>
    </cfRule>
  </conditionalFormatting>
  <conditionalFormatting sqref="B24:D34">
    <cfRule type="expression" dxfId="991" priority="1538">
      <formula>$H24&lt;&gt;""</formula>
    </cfRule>
  </conditionalFormatting>
  <conditionalFormatting sqref="B209:D222">
    <cfRule type="expression" dxfId="990" priority="1537">
      <formula>$H209&lt;&gt;""</formula>
    </cfRule>
  </conditionalFormatting>
  <conditionalFormatting sqref="B388:D410">
    <cfRule type="expression" dxfId="989" priority="1536">
      <formula>$H388&lt;&gt;""</formula>
    </cfRule>
  </conditionalFormatting>
  <conditionalFormatting sqref="H737:H738">
    <cfRule type="expression" dxfId="988" priority="1539">
      <formula>$H737&lt;&gt;""</formula>
    </cfRule>
  </conditionalFormatting>
  <conditionalFormatting sqref="B852:D1160">
    <cfRule type="expression" dxfId="987" priority="1532">
      <formula>$H852&lt;&gt;""</formula>
    </cfRule>
  </conditionalFormatting>
  <conditionalFormatting sqref="B361:D384">
    <cfRule type="expression" dxfId="986" priority="1530">
      <formula>$H361&lt;&gt;""</formula>
    </cfRule>
  </conditionalFormatting>
  <conditionalFormatting sqref="K959:O959">
    <cfRule type="expression" dxfId="985" priority="1522">
      <formula>$H959&lt;&gt;""</formula>
    </cfRule>
  </conditionalFormatting>
  <conditionalFormatting sqref="J632:N632 S848 X848 Z848 S865:X865 S870:X870">
    <cfRule type="expression" dxfId="984" priority="1525">
      <formula>$C632&lt;&gt;""</formula>
    </cfRule>
  </conditionalFormatting>
  <conditionalFormatting sqref="P660 R853:R858 S740:U741 H255:I256 S1106:W1106 S1103:X1105 Q254:Q256 S254:X256 S1102 S739 U739 U1102 Q432 T432:X432 K255:M256 P93:Q95 P740:Q741 P1103:Q1106 P63:Q63 W1122 W24 V366:X366 V367:W367 V372:W374 V368 V375:V376 X372:X377 V452:X453 V465:X470 U852:W852 W448 W476 P1147:P1149 Q1139:U1144 Q1147:X1153 X1137:X1144 N93:O93 H94:I95 K94:O95 H432:I432 AD254:AD256 AD432 AD372:AD377 I254:M254 J93:L93 I431:J431">
    <cfRule type="expression" dxfId="983" priority="1519">
      <formula>$C24&lt;&gt;""</formula>
    </cfRule>
  </conditionalFormatting>
  <conditionalFormatting sqref="P662:P663">
    <cfRule type="expression" dxfId="982" priority="1517">
      <formula>$C662&lt;&gt;""</formula>
    </cfRule>
  </conditionalFormatting>
  <conditionalFormatting sqref="Q848">
    <cfRule type="expression" dxfId="981" priority="1528">
      <formula>$C848&lt;&gt;""</formula>
    </cfRule>
  </conditionalFormatting>
  <conditionalFormatting sqref="Q865">
    <cfRule type="expression" dxfId="980" priority="1524">
      <formula>$C865&lt;&gt;""</formula>
    </cfRule>
  </conditionalFormatting>
  <conditionalFormatting sqref="Q870">
    <cfRule type="expression" dxfId="979" priority="1523">
      <formula>$C870&lt;&gt;""</formula>
    </cfRule>
  </conditionalFormatting>
  <conditionalFormatting sqref="S871:X873">
    <cfRule type="expression" dxfId="978" priority="1529">
      <formula>$H871&lt;&gt;""</formula>
    </cfRule>
  </conditionalFormatting>
  <conditionalFormatting sqref="T848:U848">
    <cfRule type="expression" dxfId="977" priority="1527">
      <formula>$H848&lt;&gt;""</formula>
    </cfRule>
  </conditionalFormatting>
  <conditionalFormatting sqref="U662">
    <cfRule type="expression" dxfId="976" priority="1518">
      <formula>$C662&lt;&gt;""</formula>
    </cfRule>
  </conditionalFormatting>
  <conditionalFormatting sqref="V654:W656">
    <cfRule type="expression" dxfId="975" priority="1520">
      <formula>$C654&lt;&gt;""</formula>
    </cfRule>
  </conditionalFormatting>
  <conditionalFormatting sqref="V812:X819">
    <cfRule type="expression" dxfId="974" priority="1498">
      <formula>$C812&lt;&gt;""</formula>
    </cfRule>
  </conditionalFormatting>
  <conditionalFormatting sqref="W652:W653">
    <cfRule type="expression" dxfId="973" priority="1521">
      <formula>$C652&lt;&gt;""</formula>
    </cfRule>
  </conditionalFormatting>
  <conditionalFormatting sqref="GG35 IX35 LO35 OF35 QW35 TN35 WE35 YV35 ABM35 AED35 AGU35 AJL35 AMC35 AOT35 ARK35 AUB35 AWS35 AZJ35 BCA35 BER35 BHI35 BJZ35 BMQ35 BPH35 BRY35 BUP35 BXG35 BZX35 CCO35 CFF35 CHW35 CKN35 CNE35 CPV35 CSM35 CVD35 CXU35 DAL35 DDC35 DFT35 DIK35 DLB35 DNS35 DQJ35 DTA35 DVR35 DYI35 EAZ35 EDQ35 EGH35 EIY35 ELP35 EOG35 EQX35 ETO35 EWF35 EYW35 FBN35 FEE35 FGV35 FJM35 FMD35 FOU35 FRL35 FUC35 FWT35 FZK35 GCB35 GES35 GHJ35 GKA35 GMR35 GPI35 GRZ35 GUQ35 GXH35 GZY35 HCP35 HFG35 HHX35 HKO35 HNF35 HPW35 HSN35 HVE35 HXV35 IAM35 IDD35 IFU35 IIL35 ILC35 INT35 IQK35 ITB35 IVS35 IYJ35 JBA35 JDR35 JGI35 JIZ35 JLQ35 JOH35 JQY35 JTP35 JWG35 JYX35 KBO35 KEF35 KGW35 KJN35 KME35 KOV35 KRM35 KUD35 KWU35 KZL35 LCC35 LET35 LHK35 LKB35 LMS35 LPJ35 LSA35 LUR35 LXI35 LZZ35 MCQ35 MFH35 MHY35 MKP35 MNG35 MPX35 MSO35 MVF35 MXW35 NAN35 NDE35 NFV35 NIM35 NLD35 NNU35 NQL35 NTC35 NVT35 NYK35 OBB35 ODS35 OGJ35 OJA35 OLR35 OOI35 OQZ35 OTQ35 OWH35 OYY35 PBP35 PEG35 PGX35 PJO35 PMF35 POW35 PRN35 PUE35 PWV35 PZM35 QCD35 QEU35 QHL35 QKC35 QMT35 QPK35 QSB35 QUS35 QXJ35 RAA35 RCR35 RFI35 RHZ35 RKQ35 RNH35 RPY35 RSP35 RVG35 RXX35 SAO35 SDF35 SFW35 SIN35 SLE35 SNV35 SQM35 STD35 SVU35 SYL35 TBC35 TDT35 TGK35 TJB35 TLS35 TOJ35 TRA35 TTR35 TWI35 TYZ35 UBQ35 UEH35 UGY35 UJP35 UMG35 UOX35 URO35 UUF35 UWW35 UZN35 VCE35 VEV35 VHM35 VKD35 VMU35 VPL35 VSC35 VUT35 VXK35 WAB35 WCS35 WFJ35 WIA35 WKR35 WNI35 WPZ35 WSQ35 WVH35 WXY35 XAP35 GG48 IX48 LO48 OF48 QW48 TN48 WE48 YV48 ABM48 AED48 AGU48 AJL48 AMC48 AOT48 ARK48 AUB48 AWS48 AZJ48 BCA48 BER48 BHI48 BJZ48 BMQ48 BPH48 BRY48 BUP48 BXG48 BZX48 CCO48 CFF48 CHW48 CKN48 CNE48 CPV48 CSM48 CVD48 CXU48 DAL48 DDC48 DFT48 DIK48 DLB48 DNS48 DQJ48 DTA48 DVR48 DYI48 EAZ48 EDQ48 EGH48 EIY48 ELP48 EOG48 EQX48 ETO48 EWF48 EYW48 FBN48 FEE48 FGV48 FJM48 FMD48 FOU48 FRL48 FUC48 FWT48 FZK48 GCB48 GES48 GHJ48 GKA48 GMR48 GPI48 GRZ48 GUQ48 GXH48 GZY48 HCP48 HFG48 HHX48 HKO48 HNF48 HPW48 HSN48 HVE48 HXV48 IAM48 IDD48 IFU48 IIL48 ILC48 INT48 IQK48 ITB48 IVS48 IYJ48 JBA48 JDR48 JGI48 JIZ48 JLQ48 JOH48 JQY48 JTP48 JWG48 JYX48 KBO48 KEF48 KGW48 KJN48 KME48 KOV48 KRM48 KUD48 KWU48 KZL48 LCC48 LET48 LHK48 LKB48 LMS48 LPJ48 LSA48 LUR48 LXI48 LZZ48 MCQ48 MFH48 MHY48 MKP48 MNG48 MPX48 MSO48 MVF48 MXW48 NAN48 NDE48 NFV48 NIM48 NLD48 NNU48 NQL48 NTC48 NVT48 NYK48 OBB48 ODS48 OGJ48 OJA48 OLR48 OOI48 OQZ48 OTQ48 OWH48 OYY48 PBP48 PEG48 PGX48 PJO48 PMF48 POW48 PRN48 PUE48 PWV48 PZM48 QCD48 QEU48 QHL48 QKC48 QMT48 QPK48 QSB48 QUS48 QXJ48 RAA48 RCR48 RFI48 RHZ48 RKQ48 RNH48 RPY48 RSP48 RVG48 RXX48 SAO48 SDF48 SFW48 SIN48 SLE48 SNV48 SQM48 STD48 SVU48 SYL48 TBC48 TDT48 TGK48 TJB48 TLS48 TOJ48 TRA48 TTR48 TWI48 TYZ48 UBQ48 UEH48 UGY48 UJP48 UMG48 UOX48 URO48 UUF48 UWW48 UZN48 VCE48 VEV48 VHM48 VKD48 VMU48 VPL48 VSC48 VUT48 VXK48 WAB48 WCS48 WFJ48 WIA48 WKR48 WNI48 WPZ48 WSQ48 WVH48 WXY48 XAP48 GG88 IX88 LO88 OF88 QW88 TN88 WE88 YV88 ABM88 AED88 AGU88 AJL88 AMC88 AOT88 ARK88 AUB88 AWS88 AZJ88 BCA88 BER88 BHI88 BJZ88 BMQ88 BPH88 BRY88 BUP88 BXG88 BZX88 CCO88 CFF88 CHW88 CKN88 CNE88 CPV88 CSM88 CVD88 CXU88 DAL88 DDC88 DFT88 DIK88 DLB88 DNS88 DQJ88 DTA88 DVR88 DYI88 EAZ88 EDQ88 EGH88 EIY88 ELP88 EOG88 EQX88 ETO88 EWF88 EYW88 FBN88 FEE88 FGV88 FJM88 FMD88 FOU88 FRL88 FUC88 FWT88 FZK88 GCB88 GES88 GHJ88 GKA88 GMR88 GPI88 GRZ88 GUQ88 GXH88 GZY88 HCP88 HFG88 HHX88 HKO88 HNF88 HPW88 HSN88 HVE88 HXV88 IAM88 IDD88 IFU88 IIL88 ILC88 INT88 IQK88 ITB88 IVS88 IYJ88 JBA88 JDR88 JGI88 JIZ88 JLQ88 JOH88 JQY88 JTP88 JWG88 JYX88 KBO88 KEF88 KGW88 KJN88 KME88 KOV88 KRM88 KUD88 KWU88 KZL88 LCC88 LET88 LHK88 LKB88 LMS88 LPJ88 LSA88 LUR88 LXI88 LZZ88 MCQ88 MFH88 MHY88 MKP88 MNG88 MPX88 MSO88 MVF88 MXW88 NAN88 NDE88 NFV88 NIM88 NLD88 NNU88 NQL88 NTC88 NVT88 NYK88 OBB88 ODS88 OGJ88 OJA88 OLR88 OOI88 OQZ88 OTQ88 OWH88 OYY88 PBP88 PEG88 PGX88 PJO88 PMF88 POW88 PRN88 PUE88 PWV88 PZM88 QCD88 QEU88 QHL88 QKC88 QMT88 QPK88 QSB88 QUS88 QXJ88 RAA88 RCR88 RFI88 RHZ88 RKQ88 RNH88 RPY88 RSP88 RVG88 RXX88 SAO88 SDF88 SFW88 SIN88 SLE88 SNV88 SQM88 STD88 SVU88 SYL88 TBC88 TDT88 TGK88 TJB88 TLS88 TOJ88 TRA88 TTR88 TWI88 TYZ88 UBQ88 UEH88 UGY88 UJP88 UMG88 UOX88 URO88 UUF88 UWW88 UZN88 VCE88 VEV88 VHM88 VKD88 VMU88 VPL88 VSC88 VUT88 VXK88 WAB88 WCS88 WFJ88 WIA88 WKR88 WNI88 WPZ88 WSQ88 WVH88 WXY88 XAP88 GG143 IX143 LO143 OF143 QW143 TN143 WE143 YV143 ABM143 AED143 AGU143 AJL143 AMC143 AOT143 ARK143 AUB143 AWS143 AZJ143 BCA143 BER143 BHI143 BJZ143 BMQ143 BPH143 BRY143 BUP143 BXG143 BZX143 CCO143 CFF143 CHW143 CKN143 CNE143 CPV143 CSM143 CVD143 CXU143 DAL143 DDC143 DFT143 DIK143 DLB143 DNS143 DQJ143 DTA143 DVR143 DYI143 EAZ143 EDQ143 EGH143 EIY143 ELP143 EOG143 EQX143 ETO143 EWF143 EYW143 FBN143 FEE143 FGV143 FJM143 FMD143 FOU143 FRL143 FUC143 FWT143 FZK143 GCB143 GES143 GHJ143 GKA143 GMR143 GPI143 GRZ143 GUQ143 GXH143 GZY143 HCP143 HFG143 HHX143 HKO143 HNF143 HPW143 HSN143 HVE143 HXV143 IAM143 IDD143 IFU143 IIL143 ILC143 INT143 IQK143 ITB143 IVS143 IYJ143 JBA143 JDR143 JGI143 JIZ143 JLQ143 JOH143 JQY143 JTP143 JWG143 JYX143 KBO143 KEF143 KGW143 KJN143 KME143 KOV143 KRM143 KUD143 KWU143 KZL143 LCC143 LET143 LHK143 LKB143 LMS143 LPJ143 LSA143 LUR143 LXI143 LZZ143 MCQ143 MFH143 MHY143 MKP143 MNG143 MPX143 MSO143 MVF143 MXW143 NAN143 NDE143 NFV143 NIM143 NLD143 NNU143 NQL143 NTC143 NVT143 NYK143 OBB143 ODS143 OGJ143 OJA143 OLR143 OOI143 OQZ143 OTQ143 OWH143 OYY143 PBP143 PEG143 PGX143 PJO143 PMF143 POW143 PRN143 PUE143 PWV143 PZM143 QCD143 QEU143 QHL143 QKC143 QMT143 QPK143 QSB143 QUS143 QXJ143 RAA143 RCR143 RFI143 RHZ143 RKQ143 RNH143 RPY143 RSP143 RVG143 RXX143 SAO143 SDF143 SFW143 SIN143 SLE143 SNV143 SQM143 STD143 SVU143 SYL143 TBC143 TDT143 TGK143 TJB143 TLS143 TOJ143 TRA143 TTR143 TWI143 TYZ143 UBQ143 UEH143 UGY143 UJP143 UMG143 UOX143 URO143 UUF143 UWW143 UZN143 VCE143 VEV143 VHM143 VKD143 VMU143 VPL143 VSC143 VUT143 VXK143 WAB143 WCS143 WFJ143 WIA143 WKR143 WNI143 WPZ143 WSQ143 WVH143 WXY143 XAP143 GG171 IX171 LO171 OF171 QW171 TN171 WE171 YV171 ABM171 AED171 AGU171 AJL171 AMC171 AOT171 ARK171 AUB171 AWS171 AZJ171 BCA171 BER171 BHI171 BJZ171 BMQ171 BPH171 BRY171 BUP171 BXG171 BZX171 CCO171 CFF171 CHW171 CKN171 CNE171 CPV171 CSM171 CVD171 CXU171 DAL171 DDC171 DFT171 DIK171 DLB171 DNS171 DQJ171 DTA171 DVR171 DYI171 EAZ171 EDQ171 EGH171 EIY171 ELP171 EOG171 EQX171 ETO171 EWF171 EYW171 FBN171 FEE171 FGV171 FJM171 FMD171 FOU171 FRL171 FUC171 FWT171 FZK171 GCB171 GES171 GHJ171 GKA171 GMR171 GPI171 GRZ171 GUQ171 GXH171 GZY171 HCP171 HFG171 HHX171 HKO171 HNF171 HPW171 HSN171 HVE171 HXV171 IAM171 IDD171 IFU171 IIL171 ILC171 INT171 IQK171 ITB171 IVS171 IYJ171 JBA171 JDR171 JGI171 JIZ171 JLQ171 JOH171 JQY171 JTP171 JWG171 JYX171 KBO171 KEF171 KGW171 KJN171 KME171 KOV171 KRM171 KUD171 KWU171 KZL171 LCC171 LET171 LHK171 LKB171 LMS171 LPJ171 LSA171 LUR171 LXI171 LZZ171 MCQ171 MFH171 MHY171 MKP171 MNG171 MPX171 MSO171 MVF171 MXW171 NAN171 NDE171 NFV171 NIM171 NLD171 NNU171 NQL171 NTC171 NVT171 NYK171 OBB171 ODS171 OGJ171 OJA171 OLR171 OOI171 OQZ171 OTQ171 OWH171 OYY171 PBP171 PEG171 PGX171 PJO171 PMF171 POW171 PRN171 PUE171 PWV171 PZM171 QCD171 QEU171 QHL171 QKC171 QMT171 QPK171 QSB171 QUS171 QXJ171 RAA171 RCR171 RFI171 RHZ171 RKQ171 RNH171 RPY171 RSP171 RVG171 RXX171 SAO171 SDF171 SFW171 SIN171 SLE171 SNV171 SQM171 STD171 SVU171 SYL171 TBC171 TDT171 TGK171 TJB171 TLS171 TOJ171 TRA171 TTR171 TWI171 TYZ171 UBQ171 UEH171 UGY171 UJP171 UMG171 UOX171 URO171 UUF171 UWW171 UZN171 VCE171 VEV171 VHM171 VKD171 VMU171 VPL171 VSC171 VUT171 VXK171 WAB171 WCS171 WFJ171 WIA171 WKR171 WNI171 WPZ171 WSQ171 WVH171 WXY171 XAP171 GG337 IX337 LO337 OF337 QW337 TN337 WE337 YV337 ABM337 AED337 AGU337 AJL337 AMC337 AOT337 ARK337 AUB337 AWS337 AZJ337 BCA337 BER337 BHI337 BJZ337 BMQ337 BPH337 BRY337 BUP337 BXG337 BZX337 CCO337 CFF337 CHW337 CKN337 CNE337 CPV337 CSM337 CVD337 CXU337 DAL337 DDC337 DFT337 DIK337 DLB337 DNS337 DQJ337 DTA337 DVR337 DYI337 EAZ337 EDQ337 EGH337 EIY337 ELP337 EOG337 EQX337 ETO337 EWF337 EYW337 FBN337 FEE337 FGV337 FJM337 FMD337 FOU337 FRL337 FUC337 FWT337 FZK337 GCB337 GES337 GHJ337 GKA337 GMR337 GPI337 GRZ337 GUQ337 GXH337 GZY337 HCP337 HFG337 HHX337 HKO337 HNF337 HPW337 HSN337 HVE337 HXV337 IAM337 IDD337 IFU337 IIL337 ILC337 INT337 IQK337 ITB337 IVS337 IYJ337 JBA337 JDR337 JGI337 JIZ337 JLQ337 JOH337 JQY337 JTP337 JWG337 JYX337 KBO337 KEF337 KGW337 KJN337 KME337 KOV337 KRM337 KUD337 KWU337 KZL337 LCC337 LET337 LHK337 LKB337 LMS337 LPJ337 LSA337 LUR337 LXI337 LZZ337 MCQ337 MFH337 MHY337 MKP337 MNG337 MPX337 MSO337 MVF337 MXW337 NAN337 NDE337 NFV337 NIM337 NLD337 NNU337 NQL337 NTC337 NVT337 NYK337 OBB337 ODS337 OGJ337 OJA337 OLR337 OOI337 OQZ337 OTQ337 OWH337 OYY337 PBP337 PEG337 PGX337 PJO337 PMF337 POW337 PRN337 PUE337 PWV337 PZM337 QCD337 QEU337 QHL337 QKC337 QMT337 QPK337 QSB337 QUS337 QXJ337 RAA337 RCR337 RFI337 RHZ337 RKQ337 RNH337 RPY337 RSP337 RVG337 RXX337 SAO337 SDF337 SFW337 SIN337 SLE337 SNV337 SQM337 STD337 SVU337 SYL337 TBC337 TDT337 TGK337 TJB337 TLS337 TOJ337 TRA337 TTR337 TWI337 TYZ337 UBQ337 UEH337 UGY337 UJP337 UMG337 UOX337 URO337 UUF337 UWW337 UZN337 VCE337 VEV337 VHM337 VKD337 VMU337 VPL337 VSC337 VUT337 VXK337 WAB337 WCS337 WFJ337 WIA337 WKR337 WNI337 WPZ337 WSQ337 WVH337 WXY337 XAP337 GG309 IX309 LO309 OF309 QW309 TN309 WE309 YV309 ABM309 AED309 AGU309 AJL309 AMC309 AOT309 ARK309 AUB309 AWS309 AZJ309 BCA309 BER309 BHI309 BJZ309 BMQ309 BPH309 BRY309 BUP309 BXG309 BZX309 CCO309 CFF309 CHW309 CKN309 CNE309 CPV309 CSM309 CVD309 CXU309 DAL309 DDC309 DFT309 DIK309 DLB309 DNS309 DQJ309 DTA309 DVR309 DYI309 EAZ309 EDQ309 EGH309 EIY309 ELP309 EOG309 EQX309 ETO309 EWF309 EYW309 FBN309 FEE309 FGV309 FJM309 FMD309 FOU309 FRL309 FUC309 FWT309 FZK309 GCB309 GES309 GHJ309 GKA309 GMR309 GPI309 GRZ309 GUQ309 GXH309 GZY309 HCP309 HFG309 HHX309 HKO309 HNF309 HPW309 HSN309 HVE309 HXV309 IAM309 IDD309 IFU309 IIL309 ILC309 INT309 IQK309 ITB309 IVS309 IYJ309 JBA309 JDR309 JGI309 JIZ309 JLQ309 JOH309 JQY309 JTP309 JWG309 JYX309 KBO309 KEF309 KGW309 KJN309 KME309 KOV309 KRM309 KUD309 KWU309 KZL309 LCC309 LET309 LHK309 LKB309 LMS309 LPJ309 LSA309 LUR309 LXI309 LZZ309 MCQ309 MFH309 MHY309 MKP309 MNG309 MPX309 MSO309 MVF309 MXW309 NAN309 NDE309 NFV309 NIM309 NLD309 NNU309 NQL309 NTC309 NVT309 NYK309 OBB309 ODS309 OGJ309 OJA309 OLR309 OOI309 OQZ309 OTQ309 OWH309 OYY309 PBP309 PEG309 PGX309 PJO309 PMF309 POW309 PRN309 PUE309 PWV309 PZM309 QCD309 QEU309 QHL309 QKC309 QMT309 QPK309 QSB309 QUS309 QXJ309 RAA309 RCR309 RFI309 RHZ309 RKQ309 RNH309 RPY309 RSP309 RVG309 RXX309 SAO309 SDF309 SFW309 SIN309 SLE309 SNV309 SQM309 STD309 SVU309 SYL309 TBC309 TDT309 TGK309 TJB309 TLS309 TOJ309 TRA309 TTR309 TWI309 TYZ309 UBQ309 UEH309 UGY309 UJP309 UMG309 UOX309 URO309 UUF309 UWW309 UZN309 VCE309 VEV309 VHM309 VKD309 VMU309 VPL309 VSC309 VUT309 VXK309 WAB309 WCS309 WFJ309 WIA309 WKR309 WNI309 WPZ309 WSQ309 WVH309 WXY309 XAP309 GG206 IX206 LO206 OF206 QW206 TN206 WE206 YV206 ABM206 AED206 AGU206 AJL206 AMC206 AOT206 ARK206 AUB206 AWS206 AZJ206 BCA206 BER206 BHI206 BJZ206 BMQ206 BPH206 BRY206 BUP206 BXG206 BZX206 CCO206 CFF206 CHW206 CKN206 CNE206 CPV206 CSM206 CVD206 CXU206 DAL206 DDC206 DFT206 DIK206 DLB206 DNS206 DQJ206 DTA206 DVR206 DYI206 EAZ206 EDQ206 EGH206 EIY206 ELP206 EOG206 EQX206 ETO206 EWF206 EYW206 FBN206 FEE206 FGV206 FJM206 FMD206 FOU206 FRL206 FUC206 FWT206 FZK206 GCB206 GES206 GHJ206 GKA206 GMR206 GPI206 GRZ206 GUQ206 GXH206 GZY206 HCP206 HFG206 HHX206 HKO206 HNF206 HPW206 HSN206 HVE206 HXV206 IAM206 IDD206 IFU206 IIL206 ILC206 INT206 IQK206 ITB206 IVS206 IYJ206 JBA206 JDR206 JGI206 JIZ206 JLQ206 JOH206 JQY206 JTP206 JWG206 JYX206 KBO206 KEF206 KGW206 KJN206 KME206 KOV206 KRM206 KUD206 KWU206 KZL206 LCC206 LET206 LHK206 LKB206 LMS206 LPJ206 LSA206 LUR206 LXI206 LZZ206 MCQ206 MFH206 MHY206 MKP206 MNG206 MPX206 MSO206 MVF206 MXW206 NAN206 NDE206 NFV206 NIM206 NLD206 NNU206 NQL206 NTC206 NVT206 NYK206 OBB206 ODS206 OGJ206 OJA206 OLR206 OOI206 OQZ206 OTQ206 OWH206 OYY206 PBP206 PEG206 PGX206 PJO206 PMF206 POW206 PRN206 PUE206 PWV206 PZM206 QCD206 QEU206 QHL206 QKC206 QMT206 QPK206 QSB206 QUS206 QXJ206 RAA206 RCR206 RFI206 RHZ206 RKQ206 RNH206 RPY206 RSP206 RVG206 RXX206 SAO206 SDF206 SFW206 SIN206 SLE206 SNV206 SQM206 STD206 SVU206 SYL206 TBC206 TDT206 TGK206 TJB206 TLS206 TOJ206 TRA206 TTR206 TWI206 TYZ206 UBQ206 UEH206 UGY206 UJP206 UMG206 UOX206 URO206 UUF206 UWW206 UZN206 VCE206 VEV206 VHM206 VKD206 VMU206 VPL206 VSC206 VUT206 VXK206 WAB206 WCS206 WFJ206 WIA206 WKR206 WNI206 WPZ206 WSQ206 WVH206 WXY206 XAP206 GG223 IX223 LO223 OF223 QW223 TN223 WE223 YV223 ABM223 AED223 AGU223 AJL223 AMC223 AOT223 ARK223 AUB223 AWS223 AZJ223 BCA223 BER223 BHI223 BJZ223 BMQ223 BPH223 BRY223 BUP223 BXG223 BZX223 CCO223 CFF223 CHW223 CKN223 CNE223 CPV223 CSM223 CVD223 CXU223 DAL223 DDC223 DFT223 DIK223 DLB223 DNS223 DQJ223 DTA223 DVR223 DYI223 EAZ223 EDQ223 EGH223 EIY223 ELP223 EOG223 EQX223 ETO223 EWF223 EYW223 FBN223 FEE223 FGV223 FJM223 FMD223 FOU223 FRL223 FUC223 FWT223 FZK223 GCB223 GES223 GHJ223 GKA223 GMR223 GPI223 GRZ223 GUQ223 GXH223 GZY223 HCP223 HFG223 HHX223 HKO223 HNF223 HPW223 HSN223 HVE223 HXV223 IAM223 IDD223 IFU223 IIL223 ILC223 INT223 IQK223 ITB223 IVS223 IYJ223 JBA223 JDR223 JGI223 JIZ223 JLQ223 JOH223 JQY223 JTP223 JWG223 JYX223 KBO223 KEF223 KGW223 KJN223 KME223 KOV223 KRM223 KUD223 KWU223 KZL223 LCC223 LET223 LHK223 LKB223 LMS223 LPJ223 LSA223 LUR223 LXI223 LZZ223 MCQ223 MFH223 MHY223 MKP223 MNG223 MPX223 MSO223 MVF223 MXW223 NAN223 NDE223 NFV223 NIM223 NLD223 NNU223 NQL223 NTC223 NVT223 NYK223 OBB223 ODS223 OGJ223 OJA223 OLR223 OOI223 OQZ223 OTQ223 OWH223 OYY223 PBP223 PEG223 PGX223 PJO223 PMF223 POW223 PRN223 PUE223 PWV223 PZM223 QCD223 QEU223 QHL223 QKC223 QMT223 QPK223 QSB223 QUS223 QXJ223 RAA223 RCR223 RFI223 RHZ223 RKQ223 RNH223 RPY223 RSP223 RVG223 RXX223 SAO223 SDF223 SFW223 SIN223 SLE223 SNV223 SQM223 STD223 SVU223 SYL223 TBC223 TDT223 TGK223 TJB223 TLS223 TOJ223 TRA223 TTR223 TWI223 TYZ223 UBQ223 UEH223 UGY223 UJP223 UMG223 UOX223 URO223 UUF223 UWW223 UZN223 VCE223 VEV223 VHM223 VKD223 VMU223 VPL223 VSC223 VUT223 VXK223 WAB223 WCS223 WFJ223 WIA223 WKR223 WNI223 WPZ223 WSQ223 WVH223 WXY223 XAP223 GG252 IX252 LO252 OF252 QW252 TN252 WE252 YV252 ABM252 AED252 AGU252 AJL252 AMC252 AOT252 ARK252 AUB252 AWS252 AZJ252 BCA252 BER252 BHI252 BJZ252 BMQ252 BPH252 BRY252 BUP252 BXG252 BZX252 CCO252 CFF252 CHW252 CKN252 CNE252 CPV252 CSM252 CVD252 CXU252 DAL252 DDC252 DFT252 DIK252 DLB252 DNS252 DQJ252 DTA252 DVR252 DYI252 EAZ252 EDQ252 EGH252 EIY252 ELP252 EOG252 EQX252 ETO252 EWF252 EYW252 FBN252 FEE252 FGV252 FJM252 FMD252 FOU252 FRL252 FUC252 FWT252 FZK252 GCB252 GES252 GHJ252 GKA252 GMR252 GPI252 GRZ252 GUQ252 GXH252 GZY252 HCP252 HFG252 HHX252 HKO252 HNF252 HPW252 HSN252 HVE252 HXV252 IAM252 IDD252 IFU252 IIL252 ILC252 INT252 IQK252 ITB252 IVS252 IYJ252 JBA252 JDR252 JGI252 JIZ252 JLQ252 JOH252 JQY252 JTP252 JWG252 JYX252 KBO252 KEF252 KGW252 KJN252 KME252 KOV252 KRM252 KUD252 KWU252 KZL252 LCC252 LET252 LHK252 LKB252 LMS252 LPJ252 LSA252 LUR252 LXI252 LZZ252 MCQ252 MFH252 MHY252 MKP252 MNG252 MPX252 MSO252 MVF252 MXW252 NAN252 NDE252 NFV252 NIM252 NLD252 NNU252 NQL252 NTC252 NVT252 NYK252 OBB252 ODS252 OGJ252 OJA252 OLR252 OOI252 OQZ252 OTQ252 OWH252 OYY252 PBP252 PEG252 PGX252 PJO252 PMF252 POW252 PRN252 PUE252 PWV252 PZM252 QCD252 QEU252 QHL252 QKC252 QMT252 QPK252 QSB252 QUS252 QXJ252 RAA252 RCR252 RFI252 RHZ252 RKQ252 RNH252 RPY252 RSP252 RVG252 RXX252 SAO252 SDF252 SFW252 SIN252 SLE252 SNV252 SQM252 STD252 SVU252 SYL252 TBC252 TDT252 TGK252 TJB252 TLS252 TOJ252 TRA252 TTR252 TWI252 TYZ252 UBQ252 UEH252 UGY252 UJP252 UMG252 UOX252 URO252 UUF252 UWW252 UZN252 VCE252 VEV252 VHM252 VKD252 VMU252 VPL252 VSC252 VUT252 VXK252 WAB252 WCS252 WFJ252 WIA252 WKR252 WNI252 WPZ252 WSQ252 WVH252 WXY252 XAP252 AE1:AK3 Z1:AD5 Z6:AA6 AC6:AD6 AF4:AK5 AH6:AK6">
    <cfRule type="cellIs" dxfId="972" priority="1514" operator="equal">
      <formula>"No ha iniciado"</formula>
    </cfRule>
    <cfRule type="cellIs" dxfId="971" priority="1515" operator="equal">
      <formula>"En ejecución"</formula>
    </cfRule>
    <cfRule type="cellIs" dxfId="970" priority="1516" operator="equal">
      <formula>"Vencida"</formula>
    </cfRule>
  </conditionalFormatting>
  <conditionalFormatting sqref="DZ35 GQ35 JH35 LY35 OP35 RG35 TX35 WO35 ZF35 ABW35 AEN35 AHE35 AJV35 AMM35 APD35 ARU35 AUL35 AXC35 AZT35 BCK35 BFB35 BHS35 BKJ35 BNA35 BPR35 BSI35 BUZ35 BXQ35 CAH35 CCY35 CFP35 CIG35 CKX35 CNO35 CQF35 CSW35 CVN35 CYE35 DAV35 DDM35 DGD35 DIU35 DLL35 DOC35 DQT35 DTK35 DWB35 DYS35 EBJ35 EEA35 EGR35 EJI35 ELZ35 EOQ35 ERH35 ETY35 EWP35 EZG35 FBX35 FEO35 FHF35 FJW35 FMN35 FPE35 FRV35 FUM35 FXD35 FZU35 GCL35 GFC35 GHT35 GKK35 GNB35 GPS35 GSJ35 GVA35 GXR35 HAI35 HCZ35 HFQ35 HIH35 HKY35 HNP35 HQG35 HSX35 HVO35 HYF35 IAW35 IDN35 IGE35 IIV35 ILM35 IOD35 IQU35 ITL35 IWC35 IYT35 JBK35 JEB35 JGS35 JJJ35 JMA35 JOR35 JRI35 JTZ35 JWQ35 JZH35 KBY35 KEP35 KHG35 KJX35 KMO35 KPF35 KRW35 KUN35 KXE35 KZV35 LCM35 LFD35 LHU35 LKL35 LNC35 LPT35 LSK35 LVB35 LXS35 MAJ35 MDA35 MFR35 MII35 MKZ35 MNQ35 MQH35 MSY35 MVP35 MYG35 NAX35 NDO35 NGF35 NIW35 NLN35 NOE35 NQV35 NTM35 NWD35 NYU35 OBL35 OEC35 OGT35 OJK35 OMB35 OOS35 ORJ35 OUA35 OWR35 OZI35 PBZ35 PEQ35 PHH35 PJY35 PMP35 PPG35 PRX35 PUO35 PXF35 PZW35 QCN35 QFE35 QHV35 QKM35 QND35 QPU35 QSL35 QVC35 QXT35 RAK35 RDB35 RFS35 RIJ35 RLA35 RNR35 RQI35 RSZ35 RVQ35 RYH35 SAY35 SDP35 SGG35 SIX35 SLO35 SOF35 SQW35 STN35 SWE35 SYV35 TBM35 TED35 TGU35 TJL35 TMC35 TOT35 TRK35 TUB35 TWS35 TZJ35 UCA35 UER35 UHI35 UJZ35 UMQ35 UPH35 URY35 UUP35 UXG35 UZX35 VCO35 VFF35 VHW35 VKN35 VNE35 VPV35 VSM35 VVD35 VXU35 WAL35 WDC35 WFT35 WIK35 WLB35 WNS35 WQJ35 WTA35 WVR35 WYI35 XAZ35 EI35 GZ35 JQ35 MH35 OY35 RP35 UG35 WX35 ZO35 ACF35 AEW35 AHN35 AKE35 AMV35 APM35 ASD35 AUU35 AXL35 BAC35 BCT35 BFK35 BIB35 BKS35 BNJ35 BQA35 BSR35 BVI35 BXZ35 CAQ35 CDH35 CFY35 CIP35 CLG35 CNX35 CQO35 CTF35 CVW35 CYN35 DBE35 DDV35 DGM35 DJD35 DLU35 DOL35 DRC35 DTT35 DWK35 DZB35 EBS35 EEJ35 EHA35 EJR35 EMI35 EOZ35 ERQ35 EUH35 EWY35 EZP35 FCG35 FEX35 FHO35 FKF35 FMW35 FPN35 FSE35 FUV35 FXM35 GAD35 GCU35 GFL35 GIC35 GKT35 GNK35 GQB35 GSS35 GVJ35 GYA35 HAR35 HDI35 HFZ35 HIQ35 HLH35 HNY35 HQP35 HTG35 HVX35 HYO35 IBF35 IDW35 IGN35 IJE35 ILV35 IOM35 IRD35 ITU35 IWL35 IZC35 JBT35 JEK35 JHB35 JJS35 JMJ35 JPA35 JRR35 JUI35 JWZ35 JZQ35 KCH35 KEY35 KHP35 KKG35 KMX35 KPO35 KSF35 KUW35 KXN35 LAE35 LCV35 LFM35 LID35 LKU35 LNL35 LQC35 LST35 LVK35 LYB35 MAS35 MDJ35 MGA35 MIR35 MLI35 MNZ35 MQQ35 MTH35 MVY35 MYP35 NBG35 NDX35 NGO35 NJF35 NLW35 NON35 NRE35 NTV35 NWM35 NZD35 OBU35 OEL35 OHC35 OJT35 OMK35 OPB35 ORS35 OUJ35 OXA35 OZR35 PCI35 PEZ35 PHQ35 PKH35 PMY35 PPP35 PSG35 PUX35 PXO35 QAF35 QCW35 QFN35 QIE35 QKV35 QNM35 QQD35 QSU35 QVL35 QYC35 RAT35 RDK35 RGB35 RIS35 RLJ35 ROA35 RQR35 RTI35 RVZ35 RYQ35 SBH35 SDY35 SGP35 SJG35 SLX35 SOO35 SRF35 STW35 SWN35 SZE35 TBV35 TEM35 THD35 TJU35 TML35 TPC35 TRT35 TUK35 TXB35 TZS35 UCJ35 UFA35 UHR35 UKI35 UMZ35 UPQ35 USH35 UUY35 UXP35 VAG35 VCX35 VFO35 VIF35 VKW35 VNN35 VQE35 VSV35 VVM35 VYD35 WAU35 WDL35 WGC35 WIT35 WLK35 WOB35 WQS35 WTJ35 WWA35 WYR35 XBI35 ER35 HI35 JZ35 MQ35 PH35 RY35 UP35 XG35 ZX35 ACO35 AFF35 AHW35 AKN35 ANE35 APV35 ASM35 AVD35 AXU35 BAL35 BDC35 BFT35 BIK35 BLB35 BNS35 BQJ35 BTA35 BVR35 BYI35 CAZ35 CDQ35 CGH35 CIY35 CLP35 COG35 CQX35 CTO35 CWF35 CYW35 DBN35 DEE35 DGV35 DJM35 DMD35 DOU35 DRL35 DUC35 DWT35 DZK35 ECB35 EES35 EHJ35 EKA35 EMR35 EPI35 ERZ35 EUQ35 EXH35 EZY35 FCP35 FFG35 FHX35 FKO35 FNF35 FPW35 FSN35 FVE35 FXV35 GAM35 GDD35 GFU35 GIL35 GLC35 GNT35 GQK35 GTB35 GVS35 GYJ35 HBA35 HDR35 HGI35 HIZ35 HLQ35 HOH35 HQY35 HTP35 HWG35 HYX35 IBO35 IEF35 IGW35 IJN35 IME35 IOV35 IRM35 IUD35 IWU35 IZL35 JCC35 JET35 JHK35 JKB35 JMS35 JPJ35 JSA35 JUR35 JXI35 JZZ35 KCQ35 KFH35 KHY35 KKP35 KNG35 KPX35 KSO35 KVF35 KXW35 LAN35 LDE35 LFV35 LIM35 LLD35 LNU35 LQL35 LTC35 LVT35 LYK35 MBB35 MDS35 MGJ35 MJA35 MLR35 MOI35 MQZ35 MTQ35 MWH35 MYY35 NBP35 NEG35 NGX35 NJO35 NMF35 NOW35 NRN35 NUE35 NWV35 NZM35 OCD35 OEU35 OHL35 OKC35 OMT35 OPK35 OSB35 OUS35 OXJ35 PAA35 PCR35 PFI35 PHZ35 PKQ35 PNH35 PPY35 PSP35 PVG35 PXX35 QAO35 QDF35 QFW35 QIN35 QLE35 QNV35 QQM35 QTD35 QVU35 QYL35 RBC35 RDT35 RGK35 RJB35 RLS35 ROJ35 RRA35 RTR35 RWI35 RYZ35 SBQ35 SEH35 SGY35 SJP35 SMG35 SOX35 SRO35 SUF35 SWW35 SZN35 TCE35 TEV35 THM35 TKD35 TMU35 TPL35 TSC35 TUT35 TXK35 UAB35 UCS35 UFJ35 UIA35 UKR35 UNI35 UPZ35 USQ35 UVH35 UXY35 VAP35 VDG35 VFX35 VIO35 VLF35 VNW35 VQN35 VTE35 VVV35 VYM35 WBD35 WDU35 WGL35 WJC35 WLT35 WOK35 WRB35 WTS35 WWJ35 WZA35 XBR35 DZ48 GQ48 JH48 LY48 OP48 RG48 TX48 WO48 ZF48 ABW48 AEN48 AHE48 AJV48 AMM48 APD48 ARU48 AUL48 AXC48 AZT48 BCK48 BFB48 BHS48 BKJ48 BNA48 BPR48 BSI48 BUZ48 BXQ48 CAH48 CCY48 CFP48 CIG48 CKX48 CNO48 CQF48 CSW48 CVN48 CYE48 DAV48 DDM48 DGD48 DIU48 DLL48 DOC48 DQT48 DTK48 DWB48 DYS48 EBJ48 EEA48 EGR48 EJI48 ELZ48 EOQ48 ERH48 ETY48 EWP48 EZG48 FBX48 FEO48 FHF48 FJW48 FMN48 FPE48 FRV48 FUM48 FXD48 FZU48 GCL48 GFC48 GHT48 GKK48 GNB48 GPS48 GSJ48 GVA48 GXR48 HAI48 HCZ48 HFQ48 HIH48 HKY48 HNP48 HQG48 HSX48 HVO48 HYF48 IAW48 IDN48 IGE48 IIV48 ILM48 IOD48 IQU48 ITL48 IWC48 IYT48 JBK48 JEB48 JGS48 JJJ48 JMA48 JOR48 JRI48 JTZ48 JWQ48 JZH48 KBY48 KEP48 KHG48 KJX48 KMO48 KPF48 KRW48 KUN48 KXE48 KZV48 LCM48 LFD48 LHU48 LKL48 LNC48 LPT48 LSK48 LVB48 LXS48 MAJ48 MDA48 MFR48 MII48 MKZ48 MNQ48 MQH48 MSY48 MVP48 MYG48 NAX48 NDO48 NGF48 NIW48 NLN48 NOE48 NQV48 NTM48 NWD48 NYU48 OBL48 OEC48 OGT48 OJK48 OMB48 OOS48 ORJ48 OUA48 OWR48 OZI48 PBZ48 PEQ48 PHH48 PJY48 PMP48 PPG48 PRX48 PUO48 PXF48 PZW48 QCN48 QFE48 QHV48 QKM48 QND48 QPU48 QSL48 QVC48 QXT48 RAK48 RDB48 RFS48 RIJ48 RLA48 RNR48 RQI48 RSZ48 RVQ48 RYH48 SAY48 SDP48 SGG48 SIX48 SLO48 SOF48 SQW48 STN48 SWE48 SYV48 TBM48 TED48 TGU48 TJL48 TMC48 TOT48 TRK48 TUB48 TWS48 TZJ48 UCA48 UER48 UHI48 UJZ48 UMQ48 UPH48 URY48 UUP48 UXG48 UZX48 VCO48 VFF48 VHW48 VKN48 VNE48 VPV48 VSM48 VVD48 VXU48 WAL48 WDC48 WFT48 WIK48 WLB48 WNS48 WQJ48 WTA48 WVR48 WYI48 XAZ48 EI48 GZ48 JQ48 MH48 OY48 RP48 UG48 WX48 ZO48 ACF48 AEW48 AHN48 AKE48 AMV48 APM48 ASD48 AUU48 AXL48 BAC48 BCT48 BFK48 BIB48 BKS48 BNJ48 BQA48 BSR48 BVI48 BXZ48 CAQ48 CDH48 CFY48 CIP48 CLG48 CNX48 CQO48 CTF48 CVW48 CYN48 DBE48 DDV48 DGM48 DJD48 DLU48 DOL48 DRC48 DTT48 DWK48 DZB48 EBS48 EEJ48 EHA48 EJR48 EMI48 EOZ48 ERQ48 EUH48 EWY48 EZP48 FCG48 FEX48 FHO48 FKF48 FMW48 FPN48 FSE48 FUV48 FXM48 GAD48 GCU48 GFL48 GIC48 GKT48 GNK48 GQB48 GSS48 GVJ48 GYA48 HAR48 HDI48 HFZ48 HIQ48 HLH48 HNY48 HQP48 HTG48 HVX48 HYO48 IBF48 IDW48 IGN48 IJE48 ILV48 IOM48 IRD48 ITU48 IWL48 IZC48 JBT48 JEK48 JHB48 JJS48 JMJ48 JPA48 JRR48 JUI48 JWZ48 JZQ48 KCH48 KEY48 KHP48 KKG48 KMX48 KPO48 KSF48 KUW48 KXN48 LAE48 LCV48 LFM48 LID48 LKU48 LNL48 LQC48 LST48 LVK48 LYB48 MAS48 MDJ48 MGA48 MIR48 MLI48 MNZ48 MQQ48 MTH48 MVY48 MYP48 NBG48 NDX48 NGO48 NJF48 NLW48 NON48 NRE48 NTV48 NWM48 NZD48 OBU48 OEL48 OHC48 OJT48 OMK48 OPB48 ORS48 OUJ48 OXA48 OZR48 PCI48 PEZ48 PHQ48 PKH48 PMY48 PPP48 PSG48 PUX48 PXO48 QAF48 QCW48 QFN48 QIE48 QKV48 QNM48 QQD48 QSU48 QVL48 QYC48 RAT48 RDK48 RGB48 RIS48 RLJ48 ROA48 RQR48 RTI48 RVZ48 RYQ48 SBH48 SDY48 SGP48 SJG48 SLX48 SOO48 SRF48 STW48 SWN48 SZE48 TBV48 TEM48 THD48 TJU48 TML48 TPC48 TRT48 TUK48 TXB48 TZS48 UCJ48 UFA48 UHR48 UKI48 UMZ48 UPQ48 USH48 UUY48 UXP48 VAG48 VCX48 VFO48 VIF48 VKW48 VNN48 VQE48 VSV48 VVM48 VYD48 WAU48 WDL48 WGC48 WIT48 WLK48 WOB48 WQS48 WTJ48 WWA48 WYR48 XBI48 ER48 HI48 JZ48 MQ48 PH48 RY48 UP48 XG48 ZX48 ACO48 AFF48 AHW48 AKN48 ANE48 APV48 ASM48 AVD48 AXU48 BAL48 BDC48 BFT48 BIK48 BLB48 BNS48 BQJ48 BTA48 BVR48 BYI48 CAZ48 CDQ48 CGH48 CIY48 CLP48 COG48 CQX48 CTO48 CWF48 CYW48 DBN48 DEE48 DGV48 DJM48 DMD48 DOU48 DRL48 DUC48 DWT48 DZK48 ECB48 EES48 EHJ48 EKA48 EMR48 EPI48 ERZ48 EUQ48 EXH48 EZY48 FCP48 FFG48 FHX48 FKO48 FNF48 FPW48 FSN48 FVE48 FXV48 GAM48 GDD48 GFU48 GIL48 GLC48 GNT48 GQK48 GTB48 GVS48 GYJ48 HBA48 HDR48 HGI48 HIZ48 HLQ48 HOH48 HQY48 HTP48 HWG48 HYX48 IBO48 IEF48 IGW48 IJN48 IME48 IOV48 IRM48 IUD48 IWU48 IZL48 JCC48 JET48 JHK48 JKB48 JMS48 JPJ48 JSA48 JUR48 JXI48 JZZ48 KCQ48 KFH48 KHY48 KKP48 KNG48 KPX48 KSO48 KVF48 KXW48 LAN48 LDE48 LFV48 LIM48 LLD48 LNU48 LQL48 LTC48 LVT48 LYK48 MBB48 MDS48 MGJ48 MJA48 MLR48 MOI48 MQZ48 MTQ48 MWH48 MYY48 NBP48 NEG48 NGX48 NJO48 NMF48 NOW48 NRN48 NUE48 NWV48 NZM48 OCD48 OEU48 OHL48 OKC48 OMT48 OPK48 OSB48 OUS48 OXJ48 PAA48 PCR48 PFI48 PHZ48 PKQ48 PNH48 PPY48 PSP48 PVG48 PXX48 QAO48 QDF48 QFW48 QIN48 QLE48 QNV48 QQM48 QTD48 QVU48 QYL48 RBC48 RDT48 RGK48 RJB48 RLS48 ROJ48 RRA48 RTR48 RWI48 RYZ48 SBQ48 SEH48 SGY48 SJP48 SMG48 SOX48 SRO48 SUF48 SWW48 SZN48 TCE48 TEV48 THM48 TKD48 TMU48 TPL48 TSC48 TUT48 TXK48 UAB48 UCS48 UFJ48 UIA48 UKR48 UNI48 UPZ48 USQ48 UVH48 UXY48 VAP48 VDG48 VFX48 VIO48 VLF48 VNW48 VQN48 VTE48 VVV48 VYM48 WBD48 WDU48 WGL48 WJC48 WLT48 WOK48 WRB48 WTS48 WWJ48 WZA48 XBR48 DZ88 GQ88 JH88 LY88 OP88 RG88 TX88 WO88 ZF88 ABW88 AEN88 AHE88 AJV88 AMM88 APD88 ARU88 AUL88 AXC88 AZT88 BCK88 BFB88 BHS88 BKJ88 BNA88 BPR88 BSI88 BUZ88 BXQ88 CAH88 CCY88 CFP88 CIG88 CKX88 CNO88 CQF88 CSW88 CVN88 CYE88 DAV88 DDM88 DGD88 DIU88 DLL88 DOC88 DQT88 DTK88 DWB88 DYS88 EBJ88 EEA88 EGR88 EJI88 ELZ88 EOQ88 ERH88 ETY88 EWP88 EZG88 FBX88 FEO88 FHF88 FJW88 FMN88 FPE88 FRV88 FUM88 FXD88 FZU88 GCL88 GFC88 GHT88 GKK88 GNB88 GPS88 GSJ88 GVA88 GXR88 HAI88 HCZ88 HFQ88 HIH88 HKY88 HNP88 HQG88 HSX88 HVO88 HYF88 IAW88 IDN88 IGE88 IIV88 ILM88 IOD88 IQU88 ITL88 IWC88 IYT88 JBK88 JEB88 JGS88 JJJ88 JMA88 JOR88 JRI88 JTZ88 JWQ88 JZH88 KBY88 KEP88 KHG88 KJX88 KMO88 KPF88 KRW88 KUN88 KXE88 KZV88 LCM88 LFD88 LHU88 LKL88 LNC88 LPT88 LSK88 LVB88 LXS88 MAJ88 MDA88 MFR88 MII88 MKZ88 MNQ88 MQH88 MSY88 MVP88 MYG88 NAX88 NDO88 NGF88 NIW88 NLN88 NOE88 NQV88 NTM88 NWD88 NYU88 OBL88 OEC88 OGT88 OJK88 OMB88 OOS88 ORJ88 OUA88 OWR88 OZI88 PBZ88 PEQ88 PHH88 PJY88 PMP88 PPG88 PRX88 PUO88 PXF88 PZW88 QCN88 QFE88 QHV88 QKM88 QND88 QPU88 QSL88 QVC88 QXT88 RAK88 RDB88 RFS88 RIJ88 RLA88 RNR88 RQI88 RSZ88 RVQ88 RYH88 SAY88 SDP88 SGG88 SIX88 SLO88 SOF88 SQW88 STN88 SWE88 SYV88 TBM88 TED88 TGU88 TJL88 TMC88 TOT88 TRK88 TUB88 TWS88 TZJ88 UCA88 UER88 UHI88 UJZ88 UMQ88 UPH88 URY88 UUP88 UXG88 UZX88 VCO88 VFF88 VHW88 VKN88 VNE88 VPV88 VSM88 VVD88 VXU88 WAL88 WDC88 WFT88 WIK88 WLB88 WNS88 WQJ88 WTA88 WVR88 WYI88 XAZ88 EI88 GZ88 JQ88 MH88 OY88 RP88 UG88 WX88 ZO88 ACF88 AEW88 AHN88 AKE88 AMV88 APM88 ASD88 AUU88 AXL88 BAC88 BCT88 BFK88 BIB88 BKS88 BNJ88 BQA88 BSR88 BVI88 BXZ88 CAQ88 CDH88 CFY88 CIP88 CLG88 CNX88 CQO88 CTF88 CVW88 CYN88 DBE88 DDV88 DGM88 DJD88 DLU88 DOL88 DRC88 DTT88 DWK88 DZB88 EBS88 EEJ88 EHA88 EJR88 EMI88 EOZ88 ERQ88 EUH88 EWY88 EZP88 FCG88 FEX88 FHO88 FKF88 FMW88 FPN88 FSE88 FUV88 FXM88 GAD88 GCU88 GFL88 GIC88 GKT88 GNK88 GQB88 GSS88 GVJ88 GYA88 HAR88 HDI88 HFZ88 HIQ88 HLH88 HNY88 HQP88 HTG88 HVX88 HYO88 IBF88 IDW88 IGN88 IJE88 ILV88 IOM88 IRD88 ITU88 IWL88 IZC88 JBT88 JEK88 JHB88 JJS88 JMJ88 JPA88 JRR88 JUI88 JWZ88 JZQ88 KCH88 KEY88 KHP88 KKG88 KMX88 KPO88 KSF88 KUW88 KXN88 LAE88 LCV88 LFM88 LID88 LKU88 LNL88 LQC88 LST88 LVK88 LYB88 MAS88 MDJ88 MGA88 MIR88 MLI88 MNZ88 MQQ88 MTH88 MVY88 MYP88 NBG88 NDX88 NGO88 NJF88 NLW88 NON88 NRE88 NTV88 NWM88 NZD88 OBU88 OEL88 OHC88 OJT88 OMK88 OPB88 ORS88 OUJ88 OXA88 OZR88 PCI88 PEZ88 PHQ88 PKH88 PMY88 PPP88 PSG88 PUX88 PXO88 QAF88 QCW88 QFN88 QIE88 QKV88 QNM88 QQD88 QSU88 QVL88 QYC88 RAT88 RDK88 RGB88 RIS88 RLJ88 ROA88 RQR88 RTI88 RVZ88 RYQ88 SBH88 SDY88 SGP88 SJG88 SLX88 SOO88 SRF88 STW88 SWN88 SZE88 TBV88 TEM88 THD88 TJU88 TML88 TPC88 TRT88 TUK88 TXB88 TZS88 UCJ88 UFA88 UHR88 UKI88 UMZ88 UPQ88 USH88 UUY88 UXP88 VAG88 VCX88 VFO88 VIF88 VKW88 VNN88 VQE88 VSV88 VVM88 VYD88 WAU88 WDL88 WGC88 WIT88 WLK88 WOB88 WQS88 WTJ88 WWA88 WYR88 XBI88 ER88 HI88 JZ88 MQ88 PH88 RY88 UP88 XG88 ZX88 ACO88 AFF88 AHW88 AKN88 ANE88 APV88 ASM88 AVD88 AXU88 BAL88 BDC88 BFT88 BIK88 BLB88 BNS88 BQJ88 BTA88 BVR88 BYI88 CAZ88 CDQ88 CGH88 CIY88 CLP88 COG88 CQX88 CTO88 CWF88 CYW88 DBN88 DEE88 DGV88 DJM88 DMD88 DOU88 DRL88 DUC88 DWT88 DZK88 ECB88 EES88 EHJ88 EKA88 EMR88 EPI88 ERZ88 EUQ88 EXH88 EZY88 FCP88 FFG88 FHX88 FKO88 FNF88 FPW88 FSN88 FVE88 FXV88 GAM88 GDD88 GFU88 GIL88 GLC88 GNT88 GQK88 GTB88 GVS88 GYJ88 HBA88 HDR88 HGI88 HIZ88 HLQ88 HOH88 HQY88 HTP88 HWG88 HYX88 IBO88 IEF88 IGW88 IJN88 IME88 IOV88 IRM88 IUD88 IWU88 IZL88 JCC88 JET88 JHK88 JKB88 JMS88 JPJ88 JSA88 JUR88 JXI88 JZZ88 KCQ88 KFH88 KHY88 KKP88 KNG88 KPX88 KSO88 KVF88 KXW88 LAN88 LDE88 LFV88 LIM88 LLD88 LNU88 LQL88 LTC88 LVT88 LYK88 MBB88 MDS88 MGJ88 MJA88 MLR88 MOI88 MQZ88 MTQ88 MWH88 MYY88 NBP88 NEG88 NGX88 NJO88 NMF88 NOW88 NRN88 NUE88 NWV88 NZM88 OCD88 OEU88 OHL88 OKC88 OMT88 OPK88 OSB88 OUS88 OXJ88 PAA88 PCR88 PFI88 PHZ88 PKQ88 PNH88 PPY88 PSP88 PVG88 PXX88 QAO88 QDF88 QFW88 QIN88 QLE88 QNV88 QQM88 QTD88 QVU88 QYL88 RBC88 RDT88 RGK88 RJB88 RLS88 ROJ88 RRA88 RTR88 RWI88 RYZ88 SBQ88 SEH88 SGY88 SJP88 SMG88 SOX88 SRO88 SUF88 SWW88 SZN88 TCE88 TEV88 THM88 TKD88 TMU88 TPL88 TSC88 TUT88 TXK88 UAB88 UCS88 UFJ88 UIA88 UKR88 UNI88 UPZ88 USQ88 UVH88 UXY88 VAP88 VDG88 VFX88 VIO88 VLF88 VNW88 VQN88 VTE88 VVV88 VYM88 WBD88 WDU88 WGL88 WJC88 WLT88 WOK88 WRB88 WTS88 WWJ88 WZA88 XBR88 DZ143 GQ143 JH143 LY143 OP143 RG143 TX143 WO143 ZF143 ABW143 AEN143 AHE143 AJV143 AMM143 APD143 ARU143 AUL143 AXC143 AZT143 BCK143 BFB143 BHS143 BKJ143 BNA143 BPR143 BSI143 BUZ143 BXQ143 CAH143 CCY143 CFP143 CIG143 CKX143 CNO143 CQF143 CSW143 CVN143 CYE143 DAV143 DDM143 DGD143 DIU143 DLL143 DOC143 DQT143 DTK143 DWB143 DYS143 EBJ143 EEA143 EGR143 EJI143 ELZ143 EOQ143 ERH143 ETY143 EWP143 EZG143 FBX143 FEO143 FHF143 FJW143 FMN143 FPE143 FRV143 FUM143 FXD143 FZU143 GCL143 GFC143 GHT143 GKK143 GNB143 GPS143 GSJ143 GVA143 GXR143 HAI143 HCZ143 HFQ143 HIH143 HKY143 HNP143 HQG143 HSX143 HVO143 HYF143 IAW143 IDN143 IGE143 IIV143 ILM143 IOD143 IQU143 ITL143 IWC143 IYT143 JBK143 JEB143 JGS143 JJJ143 JMA143 JOR143 JRI143 JTZ143 JWQ143 JZH143 KBY143 KEP143 KHG143 KJX143 KMO143 KPF143 KRW143 KUN143 KXE143 KZV143 LCM143 LFD143 LHU143 LKL143 LNC143 LPT143 LSK143 LVB143 LXS143 MAJ143 MDA143 MFR143 MII143 MKZ143 MNQ143 MQH143 MSY143 MVP143 MYG143 NAX143 NDO143 NGF143 NIW143 NLN143 NOE143 NQV143 NTM143 NWD143 NYU143 OBL143 OEC143 OGT143 OJK143 OMB143 OOS143 ORJ143 OUA143 OWR143 OZI143 PBZ143 PEQ143 PHH143 PJY143 PMP143 PPG143 PRX143 PUO143 PXF143 PZW143 QCN143 QFE143 QHV143 QKM143 QND143 QPU143 QSL143 QVC143 QXT143 RAK143 RDB143 RFS143 RIJ143 RLA143 RNR143 RQI143 RSZ143 RVQ143 RYH143 SAY143 SDP143 SGG143 SIX143 SLO143 SOF143 SQW143 STN143 SWE143 SYV143 TBM143 TED143 TGU143 TJL143 TMC143 TOT143 TRK143 TUB143 TWS143 TZJ143 UCA143 UER143 UHI143 UJZ143 UMQ143 UPH143 URY143 UUP143 UXG143 UZX143 VCO143 VFF143 VHW143 VKN143 VNE143 VPV143 VSM143 VVD143 VXU143 WAL143 WDC143 WFT143 WIK143 WLB143 WNS143 WQJ143 WTA143 WVR143 WYI143 XAZ143 EI143 GZ143 JQ143 MH143 OY143 RP143 UG143 WX143 ZO143 ACF143 AEW143 AHN143 AKE143 AMV143 APM143 ASD143 AUU143 AXL143 BAC143 BCT143 BFK143 BIB143 BKS143 BNJ143 BQA143 BSR143 BVI143 BXZ143 CAQ143 CDH143 CFY143 CIP143 CLG143 CNX143 CQO143 CTF143 CVW143 CYN143 DBE143 DDV143 DGM143 DJD143 DLU143 DOL143 DRC143 DTT143 DWK143 DZB143 EBS143 EEJ143 EHA143 EJR143 EMI143 EOZ143 ERQ143 EUH143 EWY143 EZP143 FCG143 FEX143 FHO143 FKF143 FMW143 FPN143 FSE143 FUV143 FXM143 GAD143 GCU143 GFL143 GIC143 GKT143 GNK143 GQB143 GSS143 GVJ143 GYA143 HAR143 HDI143 HFZ143 HIQ143 HLH143 HNY143 HQP143 HTG143 HVX143 HYO143 IBF143 IDW143 IGN143 IJE143 ILV143 IOM143 IRD143 ITU143 IWL143 IZC143 JBT143 JEK143 JHB143 JJS143 JMJ143 JPA143 JRR143 JUI143 JWZ143 JZQ143 KCH143 KEY143 KHP143 KKG143 KMX143 KPO143 KSF143 KUW143 KXN143 LAE143 LCV143 LFM143 LID143 LKU143 LNL143 LQC143 LST143 LVK143 LYB143 MAS143 MDJ143 MGA143 MIR143 MLI143 MNZ143 MQQ143 MTH143 MVY143 MYP143 NBG143 NDX143 NGO143 NJF143 NLW143 NON143 NRE143 NTV143 NWM143 NZD143 OBU143 OEL143 OHC143 OJT143 OMK143 OPB143 ORS143 OUJ143 OXA143 OZR143 PCI143 PEZ143 PHQ143 PKH143 PMY143 PPP143 PSG143 PUX143 PXO143 QAF143 QCW143 QFN143 QIE143 QKV143 QNM143 QQD143 QSU143 QVL143 QYC143 RAT143 RDK143 RGB143 RIS143 RLJ143 ROA143 RQR143 RTI143 RVZ143 RYQ143 SBH143 SDY143 SGP143 SJG143 SLX143 SOO143 SRF143 STW143 SWN143 SZE143 TBV143 TEM143 THD143 TJU143 TML143 TPC143 TRT143 TUK143 TXB143 TZS143 UCJ143 UFA143 UHR143 UKI143 UMZ143 UPQ143 USH143 UUY143 UXP143 VAG143 VCX143 VFO143 VIF143 VKW143 VNN143 VQE143 VSV143 VVM143 VYD143 WAU143 WDL143 WGC143 WIT143 WLK143 WOB143 WQS143 WTJ143 WWA143 WYR143 XBI143 ER143 HI143 JZ143 MQ143 PH143 RY143 UP143 XG143 ZX143 ACO143 AFF143 AHW143 AKN143 ANE143 APV143 ASM143 AVD143 AXU143 BAL143 BDC143 BFT143 BIK143 BLB143 BNS143 BQJ143 BTA143 BVR143 BYI143 CAZ143 CDQ143 CGH143 CIY143 CLP143 COG143 CQX143 CTO143 CWF143 CYW143 DBN143 DEE143 DGV143 DJM143 DMD143 DOU143 DRL143 DUC143 DWT143 DZK143 ECB143 EES143 EHJ143 EKA143 EMR143 EPI143 ERZ143 EUQ143 EXH143 EZY143 FCP143 FFG143 FHX143 FKO143 FNF143 FPW143 FSN143 FVE143 FXV143 GAM143 GDD143 GFU143 GIL143 GLC143 GNT143 GQK143 GTB143 GVS143 GYJ143 HBA143 HDR143 HGI143 HIZ143 HLQ143 HOH143 HQY143 HTP143 HWG143 HYX143 IBO143 IEF143 IGW143 IJN143 IME143 IOV143 IRM143 IUD143 IWU143 IZL143 JCC143 JET143 JHK143 JKB143 JMS143 JPJ143 JSA143 JUR143 JXI143 JZZ143 KCQ143 KFH143 KHY143 KKP143 KNG143 KPX143 KSO143 KVF143 KXW143 LAN143 LDE143 LFV143 LIM143 LLD143 LNU143 LQL143 LTC143 LVT143 LYK143 MBB143 MDS143 MGJ143 MJA143 MLR143 MOI143 MQZ143 MTQ143 MWH143 MYY143 NBP143 NEG143 NGX143 NJO143 NMF143 NOW143 NRN143 NUE143 NWV143 NZM143 OCD143 OEU143 OHL143 OKC143 OMT143 OPK143 OSB143 OUS143 OXJ143 PAA143 PCR143 PFI143 PHZ143 PKQ143 PNH143 PPY143 PSP143 PVG143 PXX143 QAO143 QDF143 QFW143 QIN143 QLE143 QNV143 QQM143 QTD143 QVU143 QYL143 RBC143 RDT143 RGK143 RJB143 RLS143 ROJ143 RRA143 RTR143 RWI143 RYZ143 SBQ143 SEH143 SGY143 SJP143 SMG143 SOX143 SRO143 SUF143 SWW143 SZN143 TCE143 TEV143 THM143 TKD143 TMU143 TPL143 TSC143 TUT143 TXK143 UAB143 UCS143 UFJ143 UIA143 UKR143 UNI143 UPZ143 USQ143 UVH143 UXY143 VAP143 VDG143 VFX143 VIO143 VLF143 VNW143 VQN143 VTE143 VVV143 VYM143 WBD143 WDU143 WGL143 WJC143 WLT143 WOK143 WRB143 WTS143 WWJ143 WZA143 XBR143 DZ171 GQ171 JH171 LY171 OP171 RG171 TX171 WO171 ZF171 ABW171 AEN171 AHE171 AJV171 AMM171 APD171 ARU171 AUL171 AXC171 AZT171 BCK171 BFB171 BHS171 BKJ171 BNA171 BPR171 BSI171 BUZ171 BXQ171 CAH171 CCY171 CFP171 CIG171 CKX171 CNO171 CQF171 CSW171 CVN171 CYE171 DAV171 DDM171 DGD171 DIU171 DLL171 DOC171 DQT171 DTK171 DWB171 DYS171 EBJ171 EEA171 EGR171 EJI171 ELZ171 EOQ171 ERH171 ETY171 EWP171 EZG171 FBX171 FEO171 FHF171 FJW171 FMN171 FPE171 FRV171 FUM171 FXD171 FZU171 GCL171 GFC171 GHT171 GKK171 GNB171 GPS171 GSJ171 GVA171 GXR171 HAI171 HCZ171 HFQ171 HIH171 HKY171 HNP171 HQG171 HSX171 HVO171 HYF171 IAW171 IDN171 IGE171 IIV171 ILM171 IOD171 IQU171 ITL171 IWC171 IYT171 JBK171 JEB171 JGS171 JJJ171 JMA171 JOR171 JRI171 JTZ171 JWQ171 JZH171 KBY171 KEP171 KHG171 KJX171 KMO171 KPF171 KRW171 KUN171 KXE171 KZV171 LCM171 LFD171 LHU171 LKL171 LNC171 LPT171 LSK171 LVB171 LXS171 MAJ171 MDA171 MFR171 MII171 MKZ171 MNQ171 MQH171 MSY171 MVP171 MYG171 NAX171 NDO171 NGF171 NIW171 NLN171 NOE171 NQV171 NTM171 NWD171 NYU171 OBL171 OEC171 OGT171 OJK171 OMB171 OOS171 ORJ171 OUA171 OWR171 OZI171 PBZ171 PEQ171 PHH171 PJY171 PMP171 PPG171 PRX171 PUO171 PXF171 PZW171 QCN171 QFE171 QHV171 QKM171 QND171 QPU171 QSL171 QVC171 QXT171 RAK171 RDB171 RFS171 RIJ171 RLA171 RNR171 RQI171 RSZ171 RVQ171 RYH171 SAY171 SDP171 SGG171 SIX171 SLO171 SOF171 SQW171 STN171 SWE171 SYV171 TBM171 TED171 TGU171 TJL171 TMC171 TOT171 TRK171 TUB171 TWS171 TZJ171 UCA171 UER171 UHI171 UJZ171 UMQ171 UPH171 URY171 UUP171 UXG171 UZX171 VCO171 VFF171 VHW171 VKN171 VNE171 VPV171 VSM171 VVD171 VXU171 WAL171 WDC171 WFT171 WIK171 WLB171 WNS171 WQJ171 WTA171 WVR171 WYI171 XAZ171 EI171 GZ171 JQ171 MH171 OY171 RP171 UG171 WX171 ZO171 ACF171 AEW171 AHN171 AKE171 AMV171 APM171 ASD171 AUU171 AXL171 BAC171 BCT171 BFK171 BIB171 BKS171 BNJ171 BQA171 BSR171 BVI171 BXZ171 CAQ171 CDH171 CFY171 CIP171 CLG171 CNX171 CQO171 CTF171 CVW171 CYN171 DBE171 DDV171 DGM171 DJD171 DLU171 DOL171 DRC171 DTT171 DWK171 DZB171 EBS171 EEJ171 EHA171 EJR171 EMI171 EOZ171 ERQ171 EUH171 EWY171 EZP171 FCG171 FEX171 FHO171 FKF171 FMW171 FPN171 FSE171 FUV171 FXM171 GAD171 GCU171 GFL171 GIC171 GKT171 GNK171 GQB171 GSS171 GVJ171 GYA171 HAR171 HDI171 HFZ171 HIQ171 HLH171 HNY171 HQP171 HTG171 HVX171 HYO171 IBF171 IDW171 IGN171 IJE171 ILV171 IOM171 IRD171 ITU171 IWL171 IZC171 JBT171 JEK171 JHB171 JJS171 JMJ171 JPA171 JRR171 JUI171 JWZ171 JZQ171 KCH171 KEY171 KHP171 KKG171 KMX171 KPO171 KSF171 KUW171 KXN171 LAE171 LCV171 LFM171 LID171 LKU171 LNL171 LQC171 LST171 LVK171 LYB171 MAS171 MDJ171 MGA171 MIR171 MLI171 MNZ171 MQQ171 MTH171 MVY171 MYP171 NBG171 NDX171 NGO171 NJF171 NLW171 NON171 NRE171 NTV171 NWM171 NZD171 OBU171 OEL171 OHC171 OJT171 OMK171 OPB171 ORS171 OUJ171 OXA171 OZR171 PCI171 PEZ171 PHQ171 PKH171 PMY171 PPP171 PSG171 PUX171 PXO171 QAF171 QCW171 QFN171 QIE171 QKV171 QNM171 QQD171 QSU171 QVL171 QYC171 RAT171 RDK171 RGB171 RIS171 RLJ171 ROA171 RQR171 RTI171 RVZ171 RYQ171 SBH171 SDY171 SGP171 SJG171 SLX171 SOO171 SRF171 STW171 SWN171 SZE171 TBV171 TEM171 THD171 TJU171 TML171 TPC171 TRT171 TUK171 TXB171 TZS171 UCJ171 UFA171 UHR171 UKI171 UMZ171 UPQ171 USH171 UUY171 UXP171 VAG171 VCX171 VFO171 VIF171 VKW171 VNN171 VQE171 VSV171 VVM171 VYD171 WAU171 WDL171 WGC171 WIT171 WLK171 WOB171 WQS171 WTJ171 WWA171 WYR171 XBI171 ER171 HI171 JZ171 MQ171 PH171 RY171 UP171 XG171 ZX171 ACO171 AFF171 AHW171 AKN171 ANE171 APV171 ASM171 AVD171 AXU171 BAL171 BDC171 BFT171 BIK171 BLB171 BNS171 BQJ171 BTA171 BVR171 BYI171 CAZ171 CDQ171 CGH171 CIY171 CLP171 COG171 CQX171 CTO171 CWF171 CYW171 DBN171 DEE171 DGV171 DJM171 DMD171 DOU171 DRL171 DUC171 DWT171 DZK171 ECB171 EES171 EHJ171 EKA171 EMR171 EPI171 ERZ171 EUQ171 EXH171 EZY171 FCP171 FFG171 FHX171 FKO171 FNF171 FPW171 FSN171 FVE171 FXV171 GAM171 GDD171 GFU171 GIL171 GLC171 GNT171 GQK171 GTB171 GVS171 GYJ171 HBA171 HDR171 HGI171 HIZ171 HLQ171 HOH171 HQY171 HTP171 HWG171 HYX171 IBO171 IEF171 IGW171 IJN171 IME171 IOV171 IRM171 IUD171 IWU171 IZL171 JCC171 JET171 JHK171 JKB171 JMS171 JPJ171 JSA171 JUR171 JXI171 JZZ171 KCQ171 KFH171 KHY171 KKP171 KNG171 KPX171 KSO171 KVF171 KXW171 LAN171 LDE171 LFV171 LIM171 LLD171 LNU171 LQL171 LTC171 LVT171 LYK171 MBB171 MDS171 MGJ171 MJA171 MLR171 MOI171 MQZ171 MTQ171 MWH171 MYY171 NBP171 NEG171 NGX171 NJO171 NMF171 NOW171 NRN171 NUE171 NWV171 NZM171 OCD171 OEU171 OHL171 OKC171 OMT171 OPK171 OSB171 OUS171 OXJ171 PAA171 PCR171 PFI171 PHZ171 PKQ171 PNH171 PPY171 PSP171 PVG171 PXX171 QAO171 QDF171 QFW171 QIN171 QLE171 QNV171 QQM171 QTD171 QVU171 QYL171 RBC171 RDT171 RGK171 RJB171 RLS171 ROJ171 RRA171 RTR171 RWI171 RYZ171 SBQ171 SEH171 SGY171 SJP171 SMG171 SOX171 SRO171 SUF171 SWW171 SZN171 TCE171 TEV171 THM171 TKD171 TMU171 TPL171 TSC171 TUT171 TXK171 UAB171 UCS171 UFJ171 UIA171 UKR171 UNI171 UPZ171 USQ171 UVH171 UXY171 VAP171 VDG171 VFX171 VIO171 VLF171 VNW171 VQN171 VTE171 VVV171 VYM171 WBD171 WDU171 WGL171 WJC171 WLT171 WOK171 WRB171 WTS171 WWJ171 WZA171 XBR171 DZ337 GQ337 JH337 LY337 OP337 RG337 TX337 WO337 ZF337 ABW337 AEN337 AHE337 AJV337 AMM337 APD337 ARU337 AUL337 AXC337 AZT337 BCK337 BFB337 BHS337 BKJ337 BNA337 BPR337 BSI337 BUZ337 BXQ337 CAH337 CCY337 CFP337 CIG337 CKX337 CNO337 CQF337 CSW337 CVN337 CYE337 DAV337 DDM337 DGD337 DIU337 DLL337 DOC337 DQT337 DTK337 DWB337 DYS337 EBJ337 EEA337 EGR337 EJI337 ELZ337 EOQ337 ERH337 ETY337 EWP337 EZG337 FBX337 FEO337 FHF337 FJW337 FMN337 FPE337 FRV337 FUM337 FXD337 FZU337 GCL337 GFC337 GHT337 GKK337 GNB337 GPS337 GSJ337 GVA337 GXR337 HAI337 HCZ337 HFQ337 HIH337 HKY337 HNP337 HQG337 HSX337 HVO337 HYF337 IAW337 IDN337 IGE337 IIV337 ILM337 IOD337 IQU337 ITL337 IWC337 IYT337 JBK337 JEB337 JGS337 JJJ337 JMA337 JOR337 JRI337 JTZ337 JWQ337 JZH337 KBY337 KEP337 KHG337 KJX337 KMO337 KPF337 KRW337 KUN337 KXE337 KZV337 LCM337 LFD337 LHU337 LKL337 LNC337 LPT337 LSK337 LVB337 LXS337 MAJ337 MDA337 MFR337 MII337 MKZ337 MNQ337 MQH337 MSY337 MVP337 MYG337 NAX337 NDO337 NGF337 NIW337 NLN337 NOE337 NQV337 NTM337 NWD337 NYU337 OBL337 OEC337 OGT337 OJK337 OMB337 OOS337 ORJ337 OUA337 OWR337 OZI337 PBZ337 PEQ337 PHH337 PJY337 PMP337 PPG337 PRX337 PUO337 PXF337 PZW337 QCN337 QFE337 QHV337 QKM337 QND337 QPU337 QSL337 QVC337 QXT337 RAK337 RDB337 RFS337 RIJ337 RLA337 RNR337 RQI337 RSZ337 RVQ337 RYH337 SAY337 SDP337 SGG337 SIX337 SLO337 SOF337 SQW337 STN337 SWE337 SYV337 TBM337 TED337 TGU337 TJL337 TMC337 TOT337 TRK337 TUB337 TWS337 TZJ337 UCA337 UER337 UHI337 UJZ337 UMQ337 UPH337 URY337 UUP337 UXG337 UZX337 VCO337 VFF337 VHW337 VKN337 VNE337 VPV337 VSM337 VVD337 VXU337 WAL337 WDC337 WFT337 WIK337 WLB337 WNS337 WQJ337 WTA337 WVR337 WYI337 XAZ337 EI337 GZ337 JQ337 MH337 OY337 RP337 UG337 WX337 ZO337 ACF337 AEW337 AHN337 AKE337 AMV337 APM337 ASD337 AUU337 AXL337 BAC337 BCT337 BFK337 BIB337 BKS337 BNJ337 BQA337 BSR337 BVI337 BXZ337 CAQ337 CDH337 CFY337 CIP337 CLG337 CNX337 CQO337 CTF337 CVW337 CYN337 DBE337 DDV337 DGM337 DJD337 DLU337 DOL337 DRC337 DTT337 DWK337 DZB337 EBS337 EEJ337 EHA337 EJR337 EMI337 EOZ337 ERQ337 EUH337 EWY337 EZP337 FCG337 FEX337 FHO337 FKF337 FMW337 FPN337 FSE337 FUV337 FXM337 GAD337 GCU337 GFL337 GIC337 GKT337 GNK337 GQB337 GSS337 GVJ337 GYA337 HAR337 HDI337 HFZ337 HIQ337 HLH337 HNY337 HQP337 HTG337 HVX337 HYO337 IBF337 IDW337 IGN337 IJE337 ILV337 IOM337 IRD337 ITU337 IWL337 IZC337 JBT337 JEK337 JHB337 JJS337 JMJ337 JPA337 JRR337 JUI337 JWZ337 JZQ337 KCH337 KEY337 KHP337 KKG337 KMX337 KPO337 KSF337 KUW337 KXN337 LAE337 LCV337 LFM337 LID337 LKU337 LNL337 LQC337 LST337 LVK337 LYB337 MAS337 MDJ337 MGA337 MIR337 MLI337 MNZ337 MQQ337 MTH337 MVY337 MYP337 NBG337 NDX337 NGO337 NJF337 NLW337 NON337 NRE337 NTV337 NWM337 NZD337 OBU337 OEL337 OHC337 OJT337 OMK337 OPB337 ORS337 OUJ337 OXA337 OZR337 PCI337 PEZ337 PHQ337 PKH337 PMY337 PPP337 PSG337 PUX337 PXO337 QAF337 QCW337 QFN337 QIE337 QKV337 QNM337 QQD337 QSU337 QVL337 QYC337 RAT337 RDK337 RGB337 RIS337 RLJ337 ROA337 RQR337 RTI337 RVZ337 RYQ337 SBH337 SDY337 SGP337 SJG337 SLX337 SOO337 SRF337 STW337 SWN337 SZE337 TBV337 TEM337 THD337 TJU337 TML337 TPC337 TRT337 TUK337 TXB337 TZS337 UCJ337 UFA337 UHR337 UKI337 UMZ337 UPQ337 USH337 UUY337 UXP337 VAG337 VCX337 VFO337 VIF337 VKW337 VNN337 VQE337 VSV337 VVM337 VYD337 WAU337 WDL337 WGC337 WIT337 WLK337 WOB337 WQS337 WTJ337 WWA337 WYR337 XBI337 ER337 HI337 JZ337 MQ337 PH337 RY337 UP337 XG337 ZX337 ACO337 AFF337 AHW337 AKN337 ANE337 APV337 ASM337 AVD337 AXU337 BAL337 BDC337 BFT337 BIK337 BLB337 BNS337 BQJ337 BTA337 BVR337 BYI337 CAZ337 CDQ337 CGH337 CIY337 CLP337 COG337 CQX337 CTO337 CWF337 CYW337 DBN337 DEE337 DGV337 DJM337 DMD337 DOU337 DRL337 DUC337 DWT337 DZK337 ECB337 EES337 EHJ337 EKA337 EMR337 EPI337 ERZ337 EUQ337 EXH337 EZY337 FCP337 FFG337 FHX337 FKO337 FNF337 FPW337 FSN337 FVE337 FXV337 GAM337 GDD337 GFU337 GIL337 GLC337 GNT337 GQK337 GTB337 GVS337 GYJ337 HBA337 HDR337 HGI337 HIZ337 HLQ337 HOH337 HQY337 HTP337 HWG337 HYX337 IBO337 IEF337 IGW337 IJN337 IME337 IOV337 IRM337 IUD337 IWU337 IZL337 JCC337 JET337 JHK337 JKB337 JMS337 JPJ337 JSA337 JUR337 JXI337 JZZ337 KCQ337 KFH337 KHY337 KKP337 KNG337 KPX337 KSO337 KVF337 KXW337 LAN337 LDE337 LFV337 LIM337 LLD337 LNU337 LQL337 LTC337 LVT337 LYK337 MBB337 MDS337 MGJ337 MJA337 MLR337 MOI337 MQZ337 MTQ337 MWH337 MYY337 NBP337 NEG337 NGX337 NJO337 NMF337 NOW337 NRN337 NUE337 NWV337 NZM337 OCD337 OEU337 OHL337 OKC337 OMT337 OPK337 OSB337 OUS337 OXJ337 PAA337 PCR337 PFI337 PHZ337 PKQ337 PNH337 PPY337 PSP337 PVG337 PXX337 QAO337 QDF337 QFW337 QIN337 QLE337 QNV337 QQM337 QTD337 QVU337 QYL337 RBC337 RDT337 RGK337 RJB337 RLS337 ROJ337 RRA337 RTR337 RWI337 RYZ337 SBQ337 SEH337 SGY337 SJP337 SMG337 SOX337 SRO337 SUF337 SWW337 SZN337 TCE337 TEV337 THM337 TKD337 TMU337 TPL337 TSC337 TUT337 TXK337 UAB337 UCS337 UFJ337 UIA337 UKR337 UNI337 UPZ337 USQ337 UVH337 UXY337 VAP337 VDG337 VFX337 VIO337 VLF337 VNW337 VQN337 VTE337 VVV337 VYM337 WBD337 WDU337 WGL337 WJC337 WLT337 WOK337 WRB337 WTS337 WWJ337 WZA337 XBR337 DZ309 GQ309 JH309 LY309 OP309 RG309 TX309 WO309 ZF309 ABW309 AEN309 AHE309 AJV309 AMM309 APD309 ARU309 AUL309 AXC309 AZT309 BCK309 BFB309 BHS309 BKJ309 BNA309 BPR309 BSI309 BUZ309 BXQ309 CAH309 CCY309 CFP309 CIG309 CKX309 CNO309 CQF309 CSW309 CVN309 CYE309 DAV309 DDM309 DGD309 DIU309 DLL309 DOC309 DQT309 DTK309 DWB309 DYS309 EBJ309 EEA309 EGR309 EJI309 ELZ309 EOQ309 ERH309 ETY309 EWP309 EZG309 FBX309 FEO309 FHF309 FJW309 FMN309 FPE309 FRV309 FUM309 FXD309 FZU309 GCL309 GFC309 GHT309 GKK309 GNB309 GPS309 GSJ309 GVA309 GXR309 HAI309 HCZ309 HFQ309 HIH309 HKY309 HNP309 HQG309 HSX309 HVO309 HYF309 IAW309 IDN309 IGE309 IIV309 ILM309 IOD309 IQU309 ITL309 IWC309 IYT309 JBK309 JEB309 JGS309 JJJ309 JMA309 JOR309 JRI309 JTZ309 JWQ309 JZH309 KBY309 KEP309 KHG309 KJX309 KMO309 KPF309 KRW309 KUN309 KXE309 KZV309 LCM309 LFD309 LHU309 LKL309 LNC309 LPT309 LSK309 LVB309 LXS309 MAJ309 MDA309 MFR309 MII309 MKZ309 MNQ309 MQH309 MSY309 MVP309 MYG309 NAX309 NDO309 NGF309 NIW309 NLN309 NOE309 NQV309 NTM309 NWD309 NYU309 OBL309 OEC309 OGT309 OJK309 OMB309 OOS309 ORJ309 OUA309 OWR309 OZI309 PBZ309 PEQ309 PHH309 PJY309 PMP309 PPG309 PRX309 PUO309 PXF309 PZW309 QCN309 QFE309 QHV309 QKM309 QND309 QPU309 QSL309 QVC309 QXT309 RAK309 RDB309 RFS309 RIJ309 RLA309 RNR309 RQI309 RSZ309 RVQ309 RYH309 SAY309 SDP309 SGG309 SIX309 SLO309 SOF309 SQW309 STN309 SWE309 SYV309 TBM309 TED309 TGU309 TJL309 TMC309 TOT309 TRK309 TUB309 TWS309 TZJ309 UCA309 UER309 UHI309 UJZ309 UMQ309 UPH309 URY309 UUP309 UXG309 UZX309 VCO309 VFF309 VHW309 VKN309 VNE309 VPV309 VSM309 VVD309 VXU309 WAL309 WDC309 WFT309 WIK309 WLB309 WNS309 WQJ309 WTA309 WVR309 WYI309 XAZ309 EI309 GZ309 JQ309 MH309 OY309 RP309 UG309 WX309 ZO309 ACF309 AEW309 AHN309 AKE309 AMV309 APM309 ASD309 AUU309 AXL309 BAC309 BCT309 BFK309 BIB309 BKS309 BNJ309 BQA309 BSR309 BVI309 BXZ309 CAQ309 CDH309 CFY309 CIP309 CLG309 CNX309 CQO309 CTF309 CVW309 CYN309 DBE309 DDV309 DGM309 DJD309 DLU309 DOL309 DRC309 DTT309 DWK309 DZB309 EBS309 EEJ309 EHA309 EJR309 EMI309 EOZ309 ERQ309 EUH309 EWY309 EZP309 FCG309 FEX309 FHO309 FKF309 FMW309 FPN309 FSE309 FUV309 FXM309 GAD309 GCU309 GFL309 GIC309 GKT309 GNK309 GQB309 GSS309 GVJ309 GYA309 HAR309 HDI309 HFZ309 HIQ309 HLH309 HNY309 HQP309 HTG309 HVX309 HYO309 IBF309 IDW309 IGN309 IJE309 ILV309 IOM309 IRD309 ITU309 IWL309 IZC309 JBT309 JEK309 JHB309 JJS309 JMJ309 JPA309 JRR309 JUI309 JWZ309 JZQ309 KCH309 KEY309 KHP309 KKG309 KMX309 KPO309 KSF309 KUW309 KXN309 LAE309 LCV309 LFM309 LID309 LKU309 LNL309 LQC309 LST309 LVK309 LYB309 MAS309 MDJ309 MGA309 MIR309 MLI309 MNZ309 MQQ309 MTH309 MVY309 MYP309 NBG309 NDX309 NGO309 NJF309 NLW309 NON309 NRE309 NTV309 NWM309 NZD309 OBU309 OEL309 OHC309 OJT309 OMK309 OPB309 ORS309 OUJ309 OXA309 OZR309 PCI309 PEZ309 PHQ309 PKH309 PMY309 PPP309 PSG309 PUX309 PXO309 QAF309 QCW309 QFN309 QIE309 QKV309 QNM309 QQD309 QSU309 QVL309 QYC309 RAT309 RDK309 RGB309 RIS309 RLJ309 ROA309 RQR309 RTI309 RVZ309 RYQ309 SBH309 SDY309 SGP309 SJG309 SLX309 SOO309 SRF309 STW309 SWN309 SZE309 TBV309 TEM309 THD309 TJU309 TML309 TPC309 TRT309 TUK309 TXB309 TZS309 UCJ309 UFA309 UHR309 UKI309 UMZ309 UPQ309 USH309 UUY309 UXP309 VAG309 VCX309 VFO309 VIF309 VKW309 VNN309 VQE309 VSV309 VVM309 VYD309 WAU309 WDL309 WGC309 WIT309 WLK309 WOB309 WQS309 WTJ309 WWA309 WYR309 XBI309 ER309 HI309 JZ309 MQ309 PH309 RY309 UP309 XG309 ZX309 ACO309 AFF309 AHW309 AKN309 ANE309 APV309 ASM309 AVD309 AXU309 BAL309 BDC309 BFT309 BIK309 BLB309 BNS309 BQJ309 BTA309 BVR309 BYI309 CAZ309 CDQ309 CGH309 CIY309 CLP309 COG309 CQX309 CTO309 CWF309 CYW309 DBN309 DEE309 DGV309 DJM309 DMD309 DOU309 DRL309 DUC309 DWT309 DZK309 ECB309 EES309 EHJ309 EKA309 EMR309 EPI309 ERZ309 EUQ309 EXH309 EZY309 FCP309 FFG309 FHX309 FKO309 FNF309 FPW309 FSN309 FVE309 FXV309 GAM309 GDD309 GFU309 GIL309 GLC309 GNT309 GQK309 GTB309 GVS309 GYJ309 HBA309 HDR309 HGI309 HIZ309 HLQ309 HOH309 HQY309 HTP309 HWG309 HYX309 IBO309 IEF309 IGW309 IJN309 IME309 IOV309 IRM309 IUD309 IWU309 IZL309 JCC309 JET309 JHK309 JKB309 JMS309 JPJ309 JSA309 JUR309 JXI309 JZZ309 KCQ309 KFH309 KHY309 KKP309 KNG309 KPX309 KSO309 KVF309 KXW309 LAN309 LDE309 LFV309 LIM309 LLD309 LNU309 LQL309 LTC309 LVT309 LYK309 MBB309 MDS309 MGJ309 MJA309 MLR309 MOI309 MQZ309 MTQ309 MWH309 MYY309 NBP309 NEG309 NGX309 NJO309 NMF309 NOW309 NRN309 NUE309 NWV309 NZM309 OCD309 OEU309 OHL309 OKC309 OMT309 OPK309 OSB309 OUS309 OXJ309 PAA309 PCR309 PFI309 PHZ309 PKQ309 PNH309 PPY309 PSP309 PVG309 PXX309 QAO309 QDF309 QFW309 QIN309 QLE309 QNV309 QQM309 QTD309 QVU309 QYL309 RBC309 RDT309 RGK309 RJB309 RLS309 ROJ309 RRA309 RTR309 RWI309 RYZ309 SBQ309 SEH309 SGY309 SJP309 SMG309 SOX309 SRO309 SUF309 SWW309 SZN309 TCE309 TEV309 THM309 TKD309 TMU309 TPL309 TSC309 TUT309 TXK309 UAB309 UCS309 UFJ309 UIA309 UKR309 UNI309 UPZ309 USQ309 UVH309 UXY309 VAP309 VDG309 VFX309 VIO309 VLF309 VNW309 VQN309 VTE309 VVV309 VYM309 WBD309 WDU309 WGL309 WJC309 WLT309 WOK309 WRB309 WTS309 WWJ309 WZA309 XBR309 DZ206 GQ206 JH206 LY206 OP206 RG206 TX206 WO206 ZF206 ABW206 AEN206 AHE206 AJV206 AMM206 APD206 ARU206 AUL206 AXC206 AZT206 BCK206 BFB206 BHS206 BKJ206 BNA206 BPR206 BSI206 BUZ206 BXQ206 CAH206 CCY206 CFP206 CIG206 CKX206 CNO206 CQF206 CSW206 CVN206 CYE206 DAV206 DDM206 DGD206 DIU206 DLL206 DOC206 DQT206 DTK206 DWB206 DYS206 EBJ206 EEA206 EGR206 EJI206 ELZ206 EOQ206 ERH206 ETY206 EWP206 EZG206 FBX206 FEO206 FHF206 FJW206 FMN206 FPE206 FRV206 FUM206 FXD206 FZU206 GCL206 GFC206 GHT206 GKK206 GNB206 GPS206 GSJ206 GVA206 GXR206 HAI206 HCZ206 HFQ206 HIH206 HKY206 HNP206 HQG206 HSX206 HVO206 HYF206 IAW206 IDN206 IGE206 IIV206 ILM206 IOD206 IQU206 ITL206 IWC206 IYT206 JBK206 JEB206 JGS206 JJJ206 JMA206 JOR206 JRI206 JTZ206 JWQ206 JZH206 KBY206 KEP206 KHG206 KJX206 KMO206 KPF206 KRW206 KUN206 KXE206 KZV206 LCM206 LFD206 LHU206 LKL206 LNC206 LPT206 LSK206 LVB206 LXS206 MAJ206 MDA206 MFR206 MII206 MKZ206 MNQ206 MQH206 MSY206 MVP206 MYG206 NAX206 NDO206 NGF206 NIW206 NLN206 NOE206 NQV206 NTM206 NWD206 NYU206 OBL206 OEC206 OGT206 OJK206 OMB206 OOS206 ORJ206 OUA206 OWR206 OZI206 PBZ206 PEQ206 PHH206 PJY206 PMP206 PPG206 PRX206 PUO206 PXF206 PZW206 QCN206 QFE206 QHV206 QKM206 QND206 QPU206 QSL206 QVC206 QXT206 RAK206 RDB206 RFS206 RIJ206 RLA206 RNR206 RQI206 RSZ206 RVQ206 RYH206 SAY206 SDP206 SGG206 SIX206 SLO206 SOF206 SQW206 STN206 SWE206 SYV206 TBM206 TED206 TGU206 TJL206 TMC206 TOT206 TRK206 TUB206 TWS206 TZJ206 UCA206 UER206 UHI206 UJZ206 UMQ206 UPH206 URY206 UUP206 UXG206 UZX206 VCO206 VFF206 VHW206 VKN206 VNE206 VPV206 VSM206 VVD206 VXU206 WAL206 WDC206 WFT206 WIK206 WLB206 WNS206 WQJ206 WTA206 WVR206 WYI206 XAZ206 EI206 GZ206 JQ206 MH206 OY206 RP206 UG206 WX206 ZO206 ACF206 AEW206 AHN206 AKE206 AMV206 APM206 ASD206 AUU206 AXL206 BAC206 BCT206 BFK206 BIB206 BKS206 BNJ206 BQA206 BSR206 BVI206 BXZ206 CAQ206 CDH206 CFY206 CIP206 CLG206 CNX206 CQO206 CTF206 CVW206 CYN206 DBE206 DDV206 DGM206 DJD206 DLU206 DOL206 DRC206 DTT206 DWK206 DZB206 EBS206 EEJ206 EHA206 EJR206 EMI206 EOZ206 ERQ206 EUH206 EWY206 EZP206 FCG206 FEX206 FHO206 FKF206 FMW206 FPN206 FSE206 FUV206 FXM206 GAD206 GCU206 GFL206 GIC206 GKT206 GNK206 GQB206 GSS206 GVJ206 GYA206 HAR206 HDI206 HFZ206 HIQ206 HLH206 HNY206 HQP206 HTG206 HVX206 HYO206 IBF206 IDW206 IGN206 IJE206 ILV206 IOM206 IRD206 ITU206 IWL206 IZC206 JBT206 JEK206 JHB206 JJS206 JMJ206 JPA206 JRR206 JUI206 JWZ206 JZQ206 KCH206 KEY206 KHP206 KKG206 KMX206 KPO206 KSF206 KUW206 KXN206 LAE206 LCV206 LFM206 LID206 LKU206 LNL206 LQC206 LST206 LVK206 LYB206 MAS206 MDJ206 MGA206 MIR206 MLI206 MNZ206 MQQ206 MTH206 MVY206 MYP206 NBG206 NDX206 NGO206 NJF206 NLW206 NON206 NRE206 NTV206 NWM206 NZD206 OBU206 OEL206 OHC206 OJT206 OMK206 OPB206 ORS206 OUJ206 OXA206 OZR206 PCI206 PEZ206 PHQ206 PKH206 PMY206 PPP206 PSG206 PUX206 PXO206 QAF206 QCW206 QFN206 QIE206 QKV206 QNM206 QQD206 QSU206 QVL206 QYC206 RAT206 RDK206 RGB206 RIS206 RLJ206 ROA206 RQR206 RTI206 RVZ206 RYQ206 SBH206 SDY206 SGP206 SJG206 SLX206 SOO206 SRF206 STW206 SWN206 SZE206 TBV206 TEM206 THD206 TJU206 TML206 TPC206 TRT206 TUK206 TXB206 TZS206 UCJ206 UFA206 UHR206 UKI206 UMZ206 UPQ206 USH206 UUY206 UXP206 VAG206 VCX206 VFO206 VIF206 VKW206 VNN206 VQE206 VSV206 VVM206 VYD206 WAU206 WDL206 WGC206 WIT206 WLK206 WOB206 WQS206 WTJ206 WWA206 WYR206 XBI206 ER206 HI206 JZ206 MQ206 PH206 RY206 UP206 XG206 ZX206 ACO206 AFF206 AHW206 AKN206 ANE206 APV206 ASM206 AVD206 AXU206 BAL206 BDC206 BFT206 BIK206 BLB206 BNS206 BQJ206 BTA206 BVR206 BYI206 CAZ206 CDQ206 CGH206 CIY206 CLP206 COG206 CQX206 CTO206 CWF206 CYW206 DBN206 DEE206 DGV206 DJM206 DMD206 DOU206 DRL206 DUC206 DWT206 DZK206 ECB206 EES206 EHJ206 EKA206 EMR206 EPI206 ERZ206 EUQ206 EXH206 EZY206 FCP206 FFG206 FHX206 FKO206 FNF206 FPW206 FSN206 FVE206 FXV206 GAM206 GDD206 GFU206 GIL206 GLC206 GNT206 GQK206 GTB206 GVS206 GYJ206 HBA206 HDR206 HGI206 HIZ206 HLQ206 HOH206 HQY206 HTP206 HWG206 HYX206 IBO206 IEF206 IGW206 IJN206 IME206 IOV206 IRM206 IUD206 IWU206 IZL206 JCC206 JET206 JHK206 JKB206 JMS206 JPJ206 JSA206 JUR206 JXI206 JZZ206 KCQ206 KFH206 KHY206 KKP206 KNG206 KPX206 KSO206 KVF206 KXW206 LAN206 LDE206 LFV206 LIM206 LLD206 LNU206 LQL206 LTC206 LVT206 LYK206 MBB206 MDS206 MGJ206 MJA206 MLR206 MOI206 MQZ206 MTQ206 MWH206 MYY206 NBP206 NEG206 NGX206 NJO206 NMF206 NOW206 NRN206 NUE206 NWV206 NZM206 OCD206 OEU206 OHL206 OKC206 OMT206 OPK206 OSB206 OUS206 OXJ206 PAA206 PCR206 PFI206 PHZ206 PKQ206 PNH206 PPY206 PSP206 PVG206 PXX206 QAO206 QDF206 QFW206 QIN206 QLE206 QNV206 QQM206 QTD206 QVU206 QYL206 RBC206 RDT206 RGK206 RJB206 RLS206 ROJ206 RRA206 RTR206 RWI206 RYZ206 SBQ206 SEH206 SGY206 SJP206 SMG206 SOX206 SRO206 SUF206 SWW206 SZN206 TCE206 TEV206 THM206 TKD206 TMU206 TPL206 TSC206 TUT206 TXK206 UAB206 UCS206 UFJ206 UIA206 UKR206 UNI206 UPZ206 USQ206 UVH206 UXY206 VAP206 VDG206 VFX206 VIO206 VLF206 VNW206 VQN206 VTE206 VVV206 VYM206 WBD206 WDU206 WGL206 WJC206 WLT206 WOK206 WRB206 WTS206 WWJ206 WZA206 XBR206 DZ223 GQ223 JH223 LY223 OP223 RG223 TX223 WO223 ZF223 ABW223 AEN223 AHE223 AJV223 AMM223 APD223 ARU223 AUL223 AXC223 AZT223 BCK223 BFB223 BHS223 BKJ223 BNA223 BPR223 BSI223 BUZ223 BXQ223 CAH223 CCY223 CFP223 CIG223 CKX223 CNO223 CQF223 CSW223 CVN223 CYE223 DAV223 DDM223 DGD223 DIU223 DLL223 DOC223 DQT223 DTK223 DWB223 DYS223 EBJ223 EEA223 EGR223 EJI223 ELZ223 EOQ223 ERH223 ETY223 EWP223 EZG223 FBX223 FEO223 FHF223 FJW223 FMN223 FPE223 FRV223 FUM223 FXD223 FZU223 GCL223 GFC223 GHT223 GKK223 GNB223 GPS223 GSJ223 GVA223 GXR223 HAI223 HCZ223 HFQ223 HIH223 HKY223 HNP223 HQG223 HSX223 HVO223 HYF223 IAW223 IDN223 IGE223 IIV223 ILM223 IOD223 IQU223 ITL223 IWC223 IYT223 JBK223 JEB223 JGS223 JJJ223 JMA223 JOR223 JRI223 JTZ223 JWQ223 JZH223 KBY223 KEP223 KHG223 KJX223 KMO223 KPF223 KRW223 KUN223 KXE223 KZV223 LCM223 LFD223 LHU223 LKL223 LNC223 LPT223 LSK223 LVB223 LXS223 MAJ223 MDA223 MFR223 MII223 MKZ223 MNQ223 MQH223 MSY223 MVP223 MYG223 NAX223 NDO223 NGF223 NIW223 NLN223 NOE223 NQV223 NTM223 NWD223 NYU223 OBL223 OEC223 OGT223 OJK223 OMB223 OOS223 ORJ223 OUA223 OWR223 OZI223 PBZ223 PEQ223 PHH223 PJY223 PMP223 PPG223 PRX223 PUO223 PXF223 PZW223 QCN223 QFE223 QHV223 QKM223 QND223 QPU223 QSL223 QVC223 QXT223 RAK223 RDB223 RFS223 RIJ223 RLA223 RNR223 RQI223 RSZ223 RVQ223 RYH223 SAY223 SDP223 SGG223 SIX223 SLO223 SOF223 SQW223 STN223 SWE223 SYV223 TBM223 TED223 TGU223 TJL223 TMC223 TOT223 TRK223 TUB223 TWS223 TZJ223 UCA223 UER223 UHI223 UJZ223 UMQ223 UPH223 URY223 UUP223 UXG223 UZX223 VCO223 VFF223 VHW223 VKN223 VNE223 VPV223 VSM223 VVD223 VXU223 WAL223 WDC223 WFT223 WIK223 WLB223 WNS223 WQJ223 WTA223 WVR223 WYI223 XAZ223 EI223 GZ223 JQ223 MH223 OY223 RP223 UG223 WX223 ZO223 ACF223 AEW223 AHN223 AKE223 AMV223 APM223 ASD223 AUU223 AXL223 BAC223 BCT223 BFK223 BIB223 BKS223 BNJ223 BQA223 BSR223 BVI223 BXZ223 CAQ223 CDH223 CFY223 CIP223 CLG223 CNX223 CQO223 CTF223 CVW223 CYN223 DBE223 DDV223 DGM223 DJD223 DLU223 DOL223 DRC223 DTT223 DWK223 DZB223 EBS223 EEJ223 EHA223 EJR223 EMI223 EOZ223 ERQ223 EUH223 EWY223 EZP223 FCG223 FEX223 FHO223 FKF223 FMW223 FPN223 FSE223 FUV223 FXM223 GAD223 GCU223 GFL223 GIC223 GKT223 GNK223 GQB223 GSS223 GVJ223 GYA223 HAR223 HDI223 HFZ223 HIQ223 HLH223 HNY223 HQP223 HTG223 HVX223 HYO223 IBF223 IDW223 IGN223 IJE223 ILV223 IOM223 IRD223 ITU223 IWL223 IZC223 JBT223 JEK223 JHB223 JJS223 JMJ223 JPA223 JRR223 JUI223 JWZ223 JZQ223 KCH223 KEY223 KHP223 KKG223 KMX223 KPO223 KSF223 KUW223 KXN223 LAE223 LCV223 LFM223 LID223 LKU223 LNL223 LQC223 LST223 LVK223 LYB223 MAS223 MDJ223 MGA223 MIR223 MLI223 MNZ223 MQQ223 MTH223 MVY223 MYP223 NBG223 NDX223 NGO223 NJF223 NLW223 NON223 NRE223 NTV223 NWM223 NZD223 OBU223 OEL223 OHC223 OJT223 OMK223 OPB223 ORS223 OUJ223 OXA223 OZR223 PCI223 PEZ223 PHQ223 PKH223 PMY223 PPP223 PSG223 PUX223 PXO223 QAF223 QCW223 QFN223 QIE223 QKV223 QNM223 QQD223 QSU223 QVL223 QYC223 RAT223 RDK223 RGB223 RIS223 RLJ223 ROA223 RQR223 RTI223 RVZ223 RYQ223 SBH223 SDY223 SGP223 SJG223 SLX223 SOO223 SRF223 STW223 SWN223 SZE223 TBV223 TEM223 THD223 TJU223 TML223 TPC223 TRT223 TUK223 TXB223 TZS223 UCJ223 UFA223 UHR223 UKI223 UMZ223 UPQ223 USH223 UUY223 UXP223 VAG223 VCX223 VFO223 VIF223 VKW223 VNN223 VQE223 VSV223 VVM223 VYD223 WAU223 WDL223 WGC223 WIT223 WLK223 WOB223 WQS223 WTJ223 WWA223 WYR223 XBI223 ER223 HI223 JZ223 MQ223 PH223 RY223 UP223 XG223 ZX223 ACO223 AFF223 AHW223 AKN223 ANE223 APV223 ASM223 AVD223 AXU223 BAL223 BDC223 BFT223 BIK223 BLB223 BNS223 BQJ223 BTA223 BVR223 BYI223 CAZ223 CDQ223 CGH223 CIY223 CLP223 COG223 CQX223 CTO223 CWF223 CYW223 DBN223 DEE223 DGV223 DJM223 DMD223 DOU223 DRL223 DUC223 DWT223 DZK223 ECB223 EES223 EHJ223 EKA223 EMR223 EPI223 ERZ223 EUQ223 EXH223 EZY223 FCP223 FFG223 FHX223 FKO223 FNF223 FPW223 FSN223 FVE223 FXV223 GAM223 GDD223 GFU223 GIL223 GLC223 GNT223 GQK223 GTB223 GVS223 GYJ223 HBA223 HDR223 HGI223 HIZ223 HLQ223 HOH223 HQY223 HTP223 HWG223 HYX223 IBO223 IEF223 IGW223 IJN223 IME223 IOV223 IRM223 IUD223 IWU223 IZL223 JCC223 JET223 JHK223 JKB223 JMS223 JPJ223 JSA223 JUR223 JXI223 JZZ223 KCQ223 KFH223 KHY223 KKP223 KNG223 KPX223 KSO223 KVF223 KXW223 LAN223 LDE223 LFV223 LIM223 LLD223 LNU223 LQL223 LTC223 LVT223 LYK223 MBB223 MDS223 MGJ223 MJA223 MLR223 MOI223 MQZ223 MTQ223 MWH223 MYY223 NBP223 NEG223 NGX223 NJO223 NMF223 NOW223 NRN223 NUE223 NWV223 NZM223 OCD223 OEU223 OHL223 OKC223 OMT223 OPK223 OSB223 OUS223 OXJ223 PAA223 PCR223 PFI223 PHZ223 PKQ223 PNH223 PPY223 PSP223 PVG223 PXX223 QAO223 QDF223 QFW223 QIN223 QLE223 QNV223 QQM223 QTD223 QVU223 QYL223 RBC223 RDT223 RGK223 RJB223 RLS223 ROJ223 RRA223 RTR223 RWI223 RYZ223 SBQ223 SEH223 SGY223 SJP223 SMG223 SOX223 SRO223 SUF223 SWW223 SZN223 TCE223 TEV223 THM223 TKD223 TMU223 TPL223 TSC223 TUT223 TXK223 UAB223 UCS223 UFJ223 UIA223 UKR223 UNI223 UPZ223 USQ223 UVH223 UXY223 VAP223 VDG223 VFX223 VIO223 VLF223 VNW223 VQN223 VTE223 VVV223 VYM223 WBD223 WDU223 WGL223 WJC223 WLT223 WOK223 WRB223 WTS223 WWJ223 WZA223 XBR223 DZ252 GQ252 JH252 LY252 OP252 RG252 TX252 WO252 ZF252 ABW252 AEN252 AHE252 AJV252 AMM252 APD252 ARU252 AUL252 AXC252 AZT252 BCK252 BFB252 BHS252 BKJ252 BNA252 BPR252 BSI252 BUZ252 BXQ252 CAH252 CCY252 CFP252 CIG252 CKX252 CNO252 CQF252 CSW252 CVN252 CYE252 DAV252 DDM252 DGD252 DIU252 DLL252 DOC252 DQT252 DTK252 DWB252 DYS252 EBJ252 EEA252 EGR252 EJI252 ELZ252 EOQ252 ERH252 ETY252 EWP252 EZG252 FBX252 FEO252 FHF252 FJW252 FMN252 FPE252 FRV252 FUM252 FXD252 FZU252 GCL252 GFC252 GHT252 GKK252 GNB252 GPS252 GSJ252 GVA252 GXR252 HAI252 HCZ252 HFQ252 HIH252 HKY252 HNP252 HQG252 HSX252 HVO252 HYF252 IAW252 IDN252 IGE252 IIV252 ILM252 IOD252 IQU252 ITL252 IWC252 IYT252 JBK252 JEB252 JGS252 JJJ252 JMA252 JOR252 JRI252 JTZ252 JWQ252 JZH252 KBY252 KEP252 KHG252 KJX252 KMO252 KPF252 KRW252 KUN252 KXE252 KZV252 LCM252 LFD252 LHU252 LKL252 LNC252 LPT252 LSK252 LVB252 LXS252 MAJ252 MDA252 MFR252 MII252 MKZ252 MNQ252 MQH252 MSY252 MVP252 MYG252 NAX252 NDO252 NGF252 NIW252 NLN252 NOE252 NQV252 NTM252 NWD252 NYU252 OBL252 OEC252 OGT252 OJK252 OMB252 OOS252 ORJ252 OUA252 OWR252 OZI252 PBZ252 PEQ252 PHH252 PJY252 PMP252 PPG252 PRX252 PUO252 PXF252 PZW252 QCN252 QFE252 QHV252 QKM252 QND252 QPU252 QSL252 QVC252 QXT252 RAK252 RDB252 RFS252 RIJ252 RLA252 RNR252 RQI252 RSZ252 RVQ252 RYH252 SAY252 SDP252 SGG252 SIX252 SLO252 SOF252 SQW252 STN252 SWE252 SYV252 TBM252 TED252 TGU252 TJL252 TMC252 TOT252 TRK252 TUB252 TWS252 TZJ252 UCA252 UER252 UHI252 UJZ252 UMQ252 UPH252 URY252 UUP252 UXG252 UZX252 VCO252 VFF252 VHW252 VKN252 VNE252 VPV252 VSM252 VVD252 VXU252 WAL252 WDC252 WFT252 WIK252 WLB252 WNS252 WQJ252 WTA252 WVR252 WYI252 XAZ252 EI252 GZ252 JQ252 MH252 OY252 RP252 UG252 WX252 ZO252 ACF252 AEW252 AHN252 AKE252 AMV252 APM252 ASD252 AUU252 AXL252 BAC252 BCT252 BFK252 BIB252 BKS252 BNJ252 BQA252 BSR252 BVI252 BXZ252 CAQ252 CDH252 CFY252 CIP252 CLG252 CNX252 CQO252 CTF252 CVW252 CYN252 DBE252 DDV252 DGM252 DJD252 DLU252 DOL252 DRC252 DTT252 DWK252 DZB252 EBS252 EEJ252 EHA252 EJR252 EMI252 EOZ252 ERQ252 EUH252 EWY252 EZP252 FCG252 FEX252 FHO252 FKF252 FMW252 FPN252 FSE252 FUV252 FXM252 GAD252 GCU252 GFL252 GIC252 GKT252 GNK252 GQB252 GSS252 GVJ252 GYA252 HAR252 HDI252 HFZ252 HIQ252 HLH252 HNY252 HQP252 HTG252 HVX252 HYO252 IBF252 IDW252 IGN252 IJE252 ILV252 IOM252 IRD252 ITU252 IWL252 IZC252 JBT252 JEK252 JHB252 JJS252 JMJ252 JPA252 JRR252 JUI252 JWZ252 JZQ252 KCH252 KEY252 KHP252 KKG252 KMX252 KPO252 KSF252 KUW252 KXN252 LAE252 LCV252 LFM252 LID252 LKU252 LNL252 LQC252 LST252 LVK252 LYB252 MAS252 MDJ252 MGA252 MIR252 MLI252 MNZ252 MQQ252 MTH252 MVY252 MYP252 NBG252 NDX252 NGO252 NJF252 NLW252 NON252 NRE252 NTV252 NWM252 NZD252 OBU252 OEL252 OHC252 OJT252 OMK252 OPB252 ORS252 OUJ252 OXA252 OZR252 PCI252 PEZ252 PHQ252 PKH252 PMY252 PPP252 PSG252 PUX252 PXO252 QAF252 QCW252 QFN252 QIE252 QKV252 QNM252 QQD252 QSU252 QVL252 QYC252 RAT252 RDK252 RGB252 RIS252 RLJ252 ROA252 RQR252 RTI252 RVZ252 RYQ252 SBH252 SDY252 SGP252 SJG252 SLX252 SOO252 SRF252 STW252 SWN252 SZE252 TBV252 TEM252 THD252 TJU252 TML252 TPC252 TRT252 TUK252 TXB252 TZS252 UCJ252 UFA252 UHR252 UKI252 UMZ252 UPQ252 USH252 UUY252 UXP252 VAG252 VCX252 VFO252 VIF252 VKW252 VNN252 VQE252 VSV252 VVM252 VYD252 WAU252 WDL252 WGC252 WIT252 WLK252 WOB252 WQS252 WTJ252 WWA252 WYR252 XBI252 ER252 HI252 JZ252 MQ252 PH252 RY252 UP252 XG252 ZX252 ACO252 AFF252 AHW252 AKN252 ANE252 APV252 ASM252 AVD252 AXU252 BAL252 BDC252 BFT252 BIK252 BLB252 BNS252 BQJ252 BTA252 BVR252 BYI252 CAZ252 CDQ252 CGH252 CIY252 CLP252 COG252 CQX252 CTO252 CWF252 CYW252 DBN252 DEE252 DGV252 DJM252 DMD252 DOU252 DRL252 DUC252 DWT252 DZK252 ECB252 EES252 EHJ252 EKA252 EMR252 EPI252 ERZ252 EUQ252 EXH252 EZY252 FCP252 FFG252 FHX252 FKO252 FNF252 FPW252 FSN252 FVE252 FXV252 GAM252 GDD252 GFU252 GIL252 GLC252 GNT252 GQK252 GTB252 GVS252 GYJ252 HBA252 HDR252 HGI252 HIZ252 HLQ252 HOH252 HQY252 HTP252 HWG252 HYX252 IBO252 IEF252 IGW252 IJN252 IME252 IOV252 IRM252 IUD252 IWU252 IZL252 JCC252 JET252 JHK252 JKB252 JMS252 JPJ252 JSA252 JUR252 JXI252 JZZ252 KCQ252 KFH252 KHY252 KKP252 KNG252 KPX252 KSO252 KVF252 KXW252 LAN252 LDE252 LFV252 LIM252 LLD252 LNU252 LQL252 LTC252 LVT252 LYK252 MBB252 MDS252 MGJ252 MJA252 MLR252 MOI252 MQZ252 MTQ252 MWH252 MYY252 NBP252 NEG252 NGX252 NJO252 NMF252 NOW252 NRN252 NUE252 NWV252 NZM252 OCD252 OEU252 OHL252 OKC252 OMT252 OPK252 OSB252 OUS252 OXJ252 PAA252 PCR252 PFI252 PHZ252 PKQ252 PNH252 PPY252 PSP252 PVG252 PXX252 QAO252 QDF252 QFW252 QIN252 QLE252 QNV252 QQM252 QTD252 QVU252 QYL252 RBC252 RDT252 RGK252 RJB252 RLS252 ROJ252 RRA252 RTR252 RWI252 RYZ252 SBQ252 SEH252 SGY252 SJP252 SMG252 SOX252 SRO252 SUF252 SWW252 SZN252 TCE252 TEV252 THM252 TKD252 TMU252 TPL252 TSC252 TUT252 TXK252 UAB252 UCS252 UFJ252 UIA252 UKR252 UNI252 UPZ252 USQ252 UVH252 UXY252 VAP252 VDG252 VFX252 VIO252 VLF252 VNW252 VQN252 VTE252 VVV252 VYM252 WBD252 WDU252 WGL252 WJC252 WLT252 WOK252 WRB252 WTS252 WWJ252 WZA252 XBR252 Z9:Z1048576">
    <cfRule type="cellIs" dxfId="969" priority="1507" operator="equal">
      <formula>"Cumplida"</formula>
    </cfRule>
    <cfRule type="cellIs" dxfId="968" priority="1508" operator="equal">
      <formula>"No ha iniciado"</formula>
    </cfRule>
    <cfRule type="cellIs" dxfId="967" priority="1509" operator="equal">
      <formula>"En ejecución"</formula>
    </cfRule>
    <cfRule type="cellIs" dxfId="966" priority="1510" operator="equal">
      <formula>"Vencida"</formula>
    </cfRule>
  </conditionalFormatting>
  <conditionalFormatting sqref="AE1:AK3 Z1:AD5 Z6:AA6 AC6:AD6 AF4:AK5 AH6:AK6">
    <cfRule type="cellIs" dxfId="965" priority="1500" operator="equal">
      <formula>"Cumplida"</formula>
    </cfRule>
  </conditionalFormatting>
  <conditionalFormatting sqref="Z632">
    <cfRule type="expression" dxfId="964" priority="1503">
      <formula>$C632&lt;&gt;""</formula>
    </cfRule>
  </conditionalFormatting>
  <conditionalFormatting sqref="Z865">
    <cfRule type="expression" dxfId="963" priority="1502">
      <formula>$C865&lt;&gt;""</formula>
    </cfRule>
  </conditionalFormatting>
  <conditionalFormatting sqref="Z870">
    <cfRule type="expression" dxfId="962" priority="1501">
      <formula>$C870&lt;&gt;""</formula>
    </cfRule>
  </conditionalFormatting>
  <conditionalFormatting sqref="AO8">
    <cfRule type="expression" dxfId="961" priority="1526">
      <formula>$H8&lt;&gt;""</formula>
    </cfRule>
  </conditionalFormatting>
  <conditionalFormatting sqref="E692:E711">
    <cfRule type="expression" dxfId="960" priority="1493">
      <formula>$H692&lt;&gt;""</formula>
    </cfRule>
  </conditionalFormatting>
  <conditionalFormatting sqref="E24:E34">
    <cfRule type="expression" dxfId="959" priority="1496">
      <formula>$H24&lt;&gt;""</formula>
    </cfRule>
  </conditionalFormatting>
  <conditionalFormatting sqref="E209:E222">
    <cfRule type="expression" dxfId="958" priority="1495">
      <formula>$H209&lt;&gt;""</formula>
    </cfRule>
  </conditionalFormatting>
  <conditionalFormatting sqref="E388:E410">
    <cfRule type="expression" dxfId="957" priority="1494">
      <formula>$H388&lt;&gt;""</formula>
    </cfRule>
  </conditionalFormatting>
  <conditionalFormatting sqref="E766:E838">
    <cfRule type="expression" dxfId="956" priority="1492">
      <formula>$H766&lt;&gt;""</formula>
    </cfRule>
  </conditionalFormatting>
  <conditionalFormatting sqref="E910:E924">
    <cfRule type="expression" dxfId="955" priority="1491">
      <formula>$H910&lt;&gt;""</formula>
    </cfRule>
  </conditionalFormatting>
  <conditionalFormatting sqref="E361:E384">
    <cfRule type="expression" dxfId="954" priority="1490">
      <formula>$H361&lt;&gt;""</formula>
    </cfRule>
  </conditionalFormatting>
  <conditionalFormatting sqref="V1123:W1130">
    <cfRule type="expression" dxfId="953" priority="1489">
      <formula>$C1123&lt;&gt;""</formula>
    </cfRule>
  </conditionalFormatting>
  <conditionalFormatting sqref="V1029:W1033">
    <cfRule type="expression" dxfId="952" priority="1487">
      <formula>$C1029&lt;&gt;""</formula>
    </cfRule>
  </conditionalFormatting>
  <conditionalFormatting sqref="P1042:P1046">
    <cfRule type="expression" dxfId="951" priority="1486">
      <formula>$C1042&lt;&gt;""</formula>
    </cfRule>
  </conditionalFormatting>
  <conditionalFormatting sqref="U1042:U1045">
    <cfRule type="expression" dxfId="950" priority="1485">
      <formula>$C1042&lt;&gt;""</formula>
    </cfRule>
  </conditionalFormatting>
  <conditionalFormatting sqref="V1045:W1046">
    <cfRule type="expression" dxfId="949" priority="1484">
      <formula>$C1045&lt;&gt;""</formula>
    </cfRule>
  </conditionalFormatting>
  <conditionalFormatting sqref="X1045">
    <cfRule type="expression" dxfId="948" priority="1483">
      <formula>$C1045&lt;&gt;""</formula>
    </cfRule>
  </conditionalFormatting>
  <conditionalFormatting sqref="X1043">
    <cfRule type="expression" dxfId="947" priority="1482">
      <formula>$C1043&lt;&gt;""</formula>
    </cfRule>
  </conditionalFormatting>
  <conditionalFormatting sqref="W101">
    <cfRule type="expression" dxfId="946" priority="1480">
      <formula>$H101&lt;&gt;""</formula>
    </cfRule>
  </conditionalFormatting>
  <conditionalFormatting sqref="X101">
    <cfRule type="expression" dxfId="945" priority="1479">
      <formula>$H101&lt;&gt;""</formula>
    </cfRule>
  </conditionalFormatting>
  <conditionalFormatting sqref="V112:W113">
    <cfRule type="expression" dxfId="944" priority="1477">
      <formula>$H112&lt;&gt;""</formula>
    </cfRule>
  </conditionalFormatting>
  <conditionalFormatting sqref="X112:X113">
    <cfRule type="expression" dxfId="943" priority="1476">
      <formula>$H112&lt;&gt;""</formula>
    </cfRule>
  </conditionalFormatting>
  <conditionalFormatting sqref="V289:W292">
    <cfRule type="expression" dxfId="942" priority="1475">
      <formula>$H289&lt;&gt;""</formula>
    </cfRule>
  </conditionalFormatting>
  <conditionalFormatting sqref="V288:W288">
    <cfRule type="expression" dxfId="941" priority="1474">
      <formula>$H288&lt;&gt;""</formula>
    </cfRule>
  </conditionalFormatting>
  <conditionalFormatting sqref="E288:E308">
    <cfRule type="expression" dxfId="940" priority="1473">
      <formula>$H288&lt;&gt;""</formula>
    </cfRule>
  </conditionalFormatting>
  <conditionalFormatting sqref="I454">
    <cfRule type="expression" dxfId="939" priority="1471">
      <formula>$H454&lt;&gt;""</formula>
    </cfRule>
  </conditionalFormatting>
  <conditionalFormatting sqref="I511">
    <cfRule type="expression" dxfId="938" priority="1470">
      <formula>$H511&lt;&gt;""</formula>
    </cfRule>
  </conditionalFormatting>
  <conditionalFormatting sqref="I567">
    <cfRule type="expression" dxfId="937" priority="1469">
      <formula>$H567&lt;&gt;""</formula>
    </cfRule>
  </conditionalFormatting>
  <conditionalFormatting sqref="I689">
    <cfRule type="expression" dxfId="936" priority="1468">
      <formula>$H689&lt;&gt;""</formula>
    </cfRule>
  </conditionalFormatting>
  <conditionalFormatting sqref="I712">
    <cfRule type="expression" dxfId="935" priority="1467">
      <formula>$H712&lt;&gt;""</formula>
    </cfRule>
  </conditionalFormatting>
  <conditionalFormatting sqref="I737">
    <cfRule type="expression" dxfId="934" priority="1466">
      <formula>$H737&lt;&gt;""</formula>
    </cfRule>
  </conditionalFormatting>
  <conditionalFormatting sqref="I765">
    <cfRule type="expression" dxfId="933" priority="1465">
      <formula>$H765&lt;&gt;""</formula>
    </cfRule>
  </conditionalFormatting>
  <conditionalFormatting sqref="I885">
    <cfRule type="expression" dxfId="932" priority="1464">
      <formula>$H885&lt;&gt;""</formula>
    </cfRule>
  </conditionalFormatting>
  <conditionalFormatting sqref="I905">
    <cfRule type="expression" dxfId="931" priority="1463">
      <formula>$H905&lt;&gt;""</formula>
    </cfRule>
  </conditionalFormatting>
  <conditionalFormatting sqref="I920">
    <cfRule type="expression" dxfId="930" priority="1462">
      <formula>$H920&lt;&gt;""</formula>
    </cfRule>
  </conditionalFormatting>
  <conditionalFormatting sqref="I946">
    <cfRule type="expression" dxfId="929" priority="1461">
      <formula>$H946&lt;&gt;""</formula>
    </cfRule>
  </conditionalFormatting>
  <conditionalFormatting sqref="I1085">
    <cfRule type="expression" dxfId="928" priority="1460">
      <formula>$H1085&lt;&gt;""</formula>
    </cfRule>
  </conditionalFormatting>
  <conditionalFormatting sqref="I1157">
    <cfRule type="expression" dxfId="927" priority="1459">
      <formula>$H1157&lt;&gt;""</formula>
    </cfRule>
  </conditionalFormatting>
  <conditionalFormatting sqref="S149:X150 Q152:Q153 Q174:Q178 S174:U178 Q182 S182 T148:X148 P148:Q150 P158:P160 M889:P892 Q888:X892 Q157:Q160 X1027:X1028 V151:V153 S151:T153 S157:X160 I174 H180:I181 I179 K175:K178 M175:O178 K180:K184 F888:G888 I888:P888 X120 X122 S260:U260 S268:U269 S272:U272 AD148:AD150 AD888:AD892">
    <cfRule type="expression" dxfId="926" priority="1458">
      <formula>$G120&lt;&gt;""</formula>
    </cfRule>
  </conditionalFormatting>
  <conditionalFormatting sqref="V808:W810">
    <cfRule type="expression" dxfId="925" priority="1457">
      <formula>$C808&lt;&gt;""</formula>
    </cfRule>
  </conditionalFormatting>
  <conditionalFormatting sqref="V28:X29">
    <cfRule type="expression" dxfId="924" priority="1456">
      <formula>$C28&lt;&gt;""</formula>
    </cfRule>
  </conditionalFormatting>
  <conditionalFormatting sqref="V25:X27">
    <cfRule type="expression" dxfId="923" priority="1455">
      <formula>$C25&lt;&gt;""</formula>
    </cfRule>
  </conditionalFormatting>
  <conditionalFormatting sqref="V365:W365">
    <cfRule type="expression" dxfId="922" priority="1454">
      <formula>$C365&lt;&gt;""</formula>
    </cfRule>
  </conditionalFormatting>
  <conditionalFormatting sqref="X365">
    <cfRule type="expression" dxfId="921" priority="1453">
      <formula>$C365&lt;&gt;""</formula>
    </cfRule>
  </conditionalFormatting>
  <conditionalFormatting sqref="X367">
    <cfRule type="expression" dxfId="920" priority="1452">
      <formula>$G367&lt;&gt;""</formula>
    </cfRule>
  </conditionalFormatting>
  <conditionalFormatting sqref="X368">
    <cfRule type="expression" dxfId="919" priority="1451">
      <formula>$G368&lt;&gt;""</formula>
    </cfRule>
  </conditionalFormatting>
  <conditionalFormatting sqref="X369">
    <cfRule type="expression" dxfId="918" priority="1450">
      <formula>$G369&lt;&gt;""</formula>
    </cfRule>
  </conditionalFormatting>
  <conditionalFormatting sqref="X370">
    <cfRule type="expression" dxfId="917" priority="1449">
      <formula>$G370&lt;&gt;""</formula>
    </cfRule>
  </conditionalFormatting>
  <conditionalFormatting sqref="X372:X377">
    <cfRule type="expression" dxfId="916" priority="1448">
      <formula>$G372&lt;&gt;""</formula>
    </cfRule>
  </conditionalFormatting>
  <conditionalFormatting sqref="X372">
    <cfRule type="expression" dxfId="915" priority="1447">
      <formula>$G372&lt;&gt;""</formula>
    </cfRule>
  </conditionalFormatting>
  <conditionalFormatting sqref="X365:X370">
    <cfRule type="expression" dxfId="914" priority="1446">
      <formula>$C365&lt;&gt;""</formula>
    </cfRule>
  </conditionalFormatting>
  <conditionalFormatting sqref="X374">
    <cfRule type="expression" dxfId="913" priority="1445">
      <formula>$G374&lt;&gt;""</formula>
    </cfRule>
  </conditionalFormatting>
  <conditionalFormatting sqref="X375">
    <cfRule type="expression" dxfId="912" priority="1444">
      <formula>$G375&lt;&gt;""</formula>
    </cfRule>
  </conditionalFormatting>
  <conditionalFormatting sqref="X376">
    <cfRule type="expression" dxfId="911" priority="1443">
      <formula>$G376&lt;&gt;""</formula>
    </cfRule>
  </conditionalFormatting>
  <conditionalFormatting sqref="X377">
    <cfRule type="expression" dxfId="910" priority="1442">
      <formula>$G377&lt;&gt;""</formula>
    </cfRule>
  </conditionalFormatting>
  <conditionalFormatting sqref="V451:X451">
    <cfRule type="expression" dxfId="909" priority="1441">
      <formula>$C451&lt;&gt;""</formula>
    </cfRule>
  </conditionalFormatting>
  <conditionalFormatting sqref="W464">
    <cfRule type="expression" dxfId="908" priority="1440">
      <formula>$C464&lt;&gt;""</formula>
    </cfRule>
  </conditionalFormatting>
  <conditionalFormatting sqref="V494:X496">
    <cfRule type="expression" dxfId="907" priority="1439">
      <formula>$C494&lt;&gt;""</formula>
    </cfRule>
  </conditionalFormatting>
  <conditionalFormatting sqref="V491:X493">
    <cfRule type="expression" dxfId="906" priority="1438">
      <formula>$C491&lt;&gt;""</formula>
    </cfRule>
  </conditionalFormatting>
  <conditionalFormatting sqref="W4">
    <cfRule type="expression" dxfId="905" priority="1403">
      <formula>$C4&lt;&gt;""</formula>
    </cfRule>
  </conditionalFormatting>
  <conditionalFormatting sqref="W364">
    <cfRule type="expression" dxfId="904" priority="1402">
      <formula>$C364&lt;&gt;""</formula>
    </cfRule>
  </conditionalFormatting>
  <conditionalFormatting sqref="W368">
    <cfRule type="expression" dxfId="903" priority="1401">
      <formula>$C368&lt;&gt;""</formula>
    </cfRule>
  </conditionalFormatting>
  <conditionalFormatting sqref="W369">
    <cfRule type="expression" dxfId="902" priority="1400">
      <formula>$C369&lt;&gt;""</formula>
    </cfRule>
  </conditionalFormatting>
  <conditionalFormatting sqref="V369">
    <cfRule type="expression" dxfId="901" priority="1399">
      <formula>$C369&lt;&gt;""</formula>
    </cfRule>
  </conditionalFormatting>
  <conditionalFormatting sqref="V370">
    <cfRule type="expression" dxfId="900" priority="1398">
      <formula>$C370&lt;&gt;""</formula>
    </cfRule>
  </conditionalFormatting>
  <conditionalFormatting sqref="W370">
    <cfRule type="expression" dxfId="899" priority="1397">
      <formula>$C370&lt;&gt;""</formula>
    </cfRule>
  </conditionalFormatting>
  <conditionalFormatting sqref="W371">
    <cfRule type="expression" dxfId="898" priority="1396">
      <formula>$C371&lt;&gt;""</formula>
    </cfRule>
  </conditionalFormatting>
  <conditionalFormatting sqref="W375">
    <cfRule type="expression" dxfId="897" priority="1395">
      <formula>$C375&lt;&gt;""</formula>
    </cfRule>
  </conditionalFormatting>
  <conditionalFormatting sqref="W376">
    <cfRule type="expression" dxfId="896" priority="1394">
      <formula>$C376&lt;&gt;""</formula>
    </cfRule>
  </conditionalFormatting>
  <conditionalFormatting sqref="W377">
    <cfRule type="expression" dxfId="895" priority="1393">
      <formula>$C377&lt;&gt;""</formula>
    </cfRule>
  </conditionalFormatting>
  <conditionalFormatting sqref="V377">
    <cfRule type="expression" dxfId="894" priority="1392">
      <formula>$C377&lt;&gt;""</formula>
    </cfRule>
  </conditionalFormatting>
  <conditionalFormatting sqref="Z8">
    <cfRule type="cellIs" dxfId="893" priority="1371" operator="equal">
      <formula>"No ha iniciado"</formula>
    </cfRule>
    <cfRule type="cellIs" dxfId="892" priority="1372" operator="equal">
      <formula>"En ejecución"</formula>
    </cfRule>
    <cfRule type="cellIs" dxfId="891" priority="1373" operator="equal">
      <formula>"Vencida"</formula>
    </cfRule>
  </conditionalFormatting>
  <conditionalFormatting sqref="Z8">
    <cfRule type="cellIs" dxfId="890" priority="1370" operator="equal">
      <formula>"Cumplida"</formula>
    </cfRule>
  </conditionalFormatting>
  <conditionalFormatting sqref="P38">
    <cfRule type="cellIs" dxfId="889" priority="1367" operator="equal">
      <formula>"No ha iniciado"</formula>
    </cfRule>
    <cfRule type="cellIs" dxfId="888" priority="1368" operator="equal">
      <formula>"En ejecución"</formula>
    </cfRule>
    <cfRule type="cellIs" dxfId="887" priority="1369" operator="equal">
      <formula>"Vencida"</formula>
    </cfRule>
  </conditionalFormatting>
  <conditionalFormatting sqref="S338:S341">
    <cfRule type="expression" dxfId="886" priority="1365">
      <formula>$H303&lt;&gt;""</formula>
    </cfRule>
  </conditionalFormatting>
  <conditionalFormatting sqref="S338:S341">
    <cfRule type="expression" dxfId="885" priority="1366">
      <formula>$H267&lt;&gt;""</formula>
    </cfRule>
  </conditionalFormatting>
  <conditionalFormatting sqref="S951:S953">
    <cfRule type="expression" dxfId="884" priority="1364">
      <formula>$G951&lt;&gt;""</formula>
    </cfRule>
  </conditionalFormatting>
  <conditionalFormatting sqref="U951:U953">
    <cfRule type="expression" dxfId="883" priority="1363">
      <formula>$G951&lt;&gt;""</formula>
    </cfRule>
  </conditionalFormatting>
  <conditionalFormatting sqref="P959">
    <cfRule type="expression" dxfId="882" priority="1362">
      <formula>$G959&lt;&gt;""</formula>
    </cfRule>
  </conditionalFormatting>
  <conditionalFormatting sqref="S959">
    <cfRule type="expression" dxfId="881" priority="1361">
      <formula>$G959&lt;&gt;""</formula>
    </cfRule>
  </conditionalFormatting>
  <conditionalFormatting sqref="U959">
    <cfRule type="expression" dxfId="880" priority="1360">
      <formula>$G959&lt;&gt;""</formula>
    </cfRule>
  </conditionalFormatting>
  <conditionalFormatting sqref="P990:P992">
    <cfRule type="expression" dxfId="879" priority="1355">
      <formula>$G990&lt;&gt;""</formula>
    </cfRule>
  </conditionalFormatting>
  <conditionalFormatting sqref="U990:U992">
    <cfRule type="expression" dxfId="878" priority="1354">
      <formula>$G990&lt;&gt;""</formula>
    </cfRule>
  </conditionalFormatting>
  <conditionalFormatting sqref="X939:X942">
    <cfRule type="expression" dxfId="877" priority="1350">
      <formula>$C939&lt;&gt;""</formula>
    </cfRule>
  </conditionalFormatting>
  <conditionalFormatting sqref="X937">
    <cfRule type="expression" dxfId="876" priority="1349">
      <formula>$C937&lt;&gt;""</formula>
    </cfRule>
  </conditionalFormatting>
  <conditionalFormatting sqref="P799">
    <cfRule type="expression" dxfId="875" priority="1348">
      <formula>$C799&lt;&gt;""</formula>
    </cfRule>
  </conditionalFormatting>
  <conditionalFormatting sqref="X852">
    <cfRule type="expression" dxfId="874" priority="1347">
      <formula>$C852&lt;&gt;""</formula>
    </cfRule>
  </conditionalFormatting>
  <conditionalFormatting sqref="X853:X858">
    <cfRule type="expression" dxfId="873" priority="1346">
      <formula>$C853&lt;&gt;""</formula>
    </cfRule>
  </conditionalFormatting>
  <conditionalFormatting sqref="U854">
    <cfRule type="expression" dxfId="872" priority="1345">
      <formula>$C854&lt;&gt;""</formula>
    </cfRule>
  </conditionalFormatting>
  <conditionalFormatting sqref="U855:U858">
    <cfRule type="expression" dxfId="871" priority="1344">
      <formula>$C855&lt;&gt;""</formula>
    </cfRule>
  </conditionalFormatting>
  <conditionalFormatting sqref="U853">
    <cfRule type="expression" dxfId="870" priority="1343">
      <formula>$C853&lt;&gt;""</formula>
    </cfRule>
  </conditionalFormatting>
  <conditionalFormatting sqref="V853:W858">
    <cfRule type="expression" dxfId="869" priority="1342">
      <formula>$C853&lt;&gt;""</formula>
    </cfRule>
  </conditionalFormatting>
  <conditionalFormatting sqref="W449:X449">
    <cfRule type="expression" dxfId="868" priority="1341">
      <formula>$C449&lt;&gt;""</formula>
    </cfRule>
  </conditionalFormatting>
  <conditionalFormatting sqref="AE433:AF435 AA440:AC440 AA451:AC452 AA446:AC446 AE1083:AH1084 AA1049:AC1049 AE1094:AF1094 AE1093:AH1093 AA653:AC654 AA796:AC801 AE1099:AH1100 AE1104:AH1104 AC960 AA23:AC34 AA673:AC673 AE704:AF704 AA299:AC301 AA270:AC270 AA96:AC98 AA512:AC513 AA803:AC804 AE807:AF809 AE812:AF818 AA806:AC819 AE826:AF826 AE830:AF830 AE834:AF834 AA824:AC835 AA914:AC914 AA633:AC634 AE626:AF627 AA640:AC641 AA646:AC650 AA658:AC658 AA661:AC661 AA664:AC664 AA667:AC667 AA669:AC671 AA676:AC676 AE601:AF601 AE595:AF596 AA594:AC596 AE603:AF624 AA600:AC624 AE1096:AF1098 AA889:AC889 AA589:AC590 AA573:AC577 AA580:AC580 AA519:AC519 AA522:AC525 AE707:AF707 AE710:AF710 AE697:AF700 AA690:AC700 AA532:AC533 AA537:AC538 AA542:AC543 AA561:AC562 AA258:AC258 AA266:AC266 AA274:AC274 AA278:AC279 AA285:AC285 AA839:AC857 AA9:AC21 AA626:AC628 AA897:AC903 AA433:AC437 AA458:AA461 AA464:AA510 AE505:AE508 AE498:AE501 AE490:AE496 AE484:AE487 AE477:AE479 AE472 AE465:AE467 AE458:AE461 AE288 AA294:AC295 AA292 AE292:AE293 AE296:AE298 AE302 AE303:AF303 AA314:AC314 AE313 AA324:AC326 AA329:AC331 AE327:AE328 AE315:AE323 AE1101:AF1103 AE332:AE336 AE342:AE343 AE713:AF713 AE1105:AF1120 AE329:AF331 AE324:AF326 AE314:AF314 AE306:AF306 AE294:AF294 AE902:AF904 AE625 AE701 AE263:AE264 AE262:AF262 AE259:AE261 AE257 AE563:AE566 AE558:AE560 AE554:AE555 AE556:AF557 AE918:AE919 AE548:AE550 AE551:AF553 AE544:AE546 AE547:AF547 AE1029:AF1032 AE526:AE531 AE520:AE521 AE518 AE591:AE593 AE581:AE588 AE85:AF85 AE81:AF83 AE76:AF79 AE70:AF72 AE67:AF67 AE64:AF64 AE913 AE821:AF821 AE958 AE1034:AF1048 AE1033:AH1033 AE450 AE447 AE441:AE445 AE436:AE439 AE453 AE900:AF900 AE898:AH899 AE21:AH21 AE848:AH848 AE258:AF258 AE1059:AF1082 AE221:AF221 AE179:AF179 AE117:AF118 AE561:AF562 AE542:AF543 AE534:AE541 AE532:AF533 AE522:AF525 AE519:AF519 AE897:AF897 AE676:AF676 AE669:AF670 AE667:AF667 AE664:AF664 AE661:AF661 AE658:AF658 AE646:AF648 AE640:AF641 AE633:AF634 AE914:AF914 AE36:AF37 AE96:AF98 AE265:AF287 AE299:AF301 AE390:AH390 AE307:AH308 AE673:AF673 AE22:AF34 AE960:AF960 AE796:AF801 AE653:AF654 AE41:AF42 AE180:AH181 AE222:AH222 AE223:AF246 AE1049:AH1049 AE794:AH794 AE671:AH671 AE649:AH650 AE295:AH295 AE247:AH247 AE119:AH119 AE386:AG386 AE446:AF446 AE451:AF452 AE440:AF440 AE391:AF405 AA837:AF837 AA121:AF121 AA115:AF115 AA124:AF124 AA131:AF136 AA138:AF138 AA141:AF141 AA159:AF159 AA162:AF163 AA216:AF216 AA219:AF219 AA345:AF345 AA379:AF381 AA955:AF956 AA962:AF962 AA976:AF978 AA1009:AF1011 AA1016:AF1018 AE839:AF847 AA100:AF102 AA105:AF109 AA129:AF129 AA179:AD181 AA350:AF355 AA982:AF986 AA997:AF999 AA1002:AF1005 AA1023:AF1027 AA1051:AF1056 AE589:AF590 AA360:AF377 AD433:AD448 AA144:AF144 AA44:AF47 AA43:AH43 AA117:AD119 AD293:AD302 AE959:AH959 AA289:AF291 AD958:AD960 AD1029:AD1049 AA1140:AC1140 AA1152:AC1153 AC1154 AC682:AC688 AC893:AC895 AE448:AF448 AD449:AF449 AE683:AF683 AD692:AF695 AD782:AD835 AE782:AF793 AE889:AF892 AA911:AF911 AC910:AF910 AC912:AF912 AA925:AD945 AE925:AF943 AA1155:AC1156 AF516:AF517 AC516:AD517 AF682 AE690:AF691 AE894:AF894 AF893 AF895 AE849:AF884 AE1122:AF1136 AE1140:AF1140 AC1136:AC1139 AF1137:AF1139 AA1143:AC1144 AC1141:AC1142 AE1143:AF1145 AF1141:AF1142 AC1145:AC1151 AE1152:AF1156 AF1146:AF1151 AE915:AE916 AG198:AH198 AA958:AB960 AF949 AH9:AK9 AH22:AH32 AH41:AH42 AH121 AH614:AH620 AH795:AH799 AH1089:AH1092 AH1094:AH1098 AH1101:AH1103 AH1105:AH1118 AH387:AH389 AH391:AH405 AH1034:AH1048 AH1051:AH1056 AH197 AH960 AF803:AF804 AF806 AF810:AF811 AF819 AF827:AF829 AF835 AF831:AF833 AF824:AF825 AF944:AF945 AF600 AF602 AF594 AF1091:AF1092 AF1095 AF1121 AF59:AF63 AF65:AF66 AF68:AF69 AF73:AF75 AF80 AF84 AF93:AF95 AF901 AC904 AF696 AF702:AF703 AF705:AF706 AF708:AF709 AH105:AH109 AH115 AH117:AH118 AH124 AH129 AH131:AH136 AH138 AH141 AH159 AH162:AH163 AH179 AH216 AH219 AH221 AH345 AH350:AH355 AH360:AH377 AH379:AH381 AH955:AH956 AH958 AH962 AH976:AH978 AH982:AH986 AH997:AH999 AH1002:AH1005 AH1009:AH1011 AH1016:AH1018 AH1023:AH1027 AH1029:AH1032 AH1059:AH1082 AH504:AH508 AH839:AH847 AH296:AH306 AH341:AH343 AH526:AH546 AH548:AH552 AH571:AH612 AH622:AH648 AH651:AH670 AH801:AH837 AH851:AH883 AG91:AH91 AG343 AG23 AG92:AG93 AG949:AG950 AG553:AH553 AE597:AE600 AF555 AH10:AH20 Q453:AC453 Q447:AC450 Q514:AC514 Q802:AC802 Q805:AC805 Q795:AC795 Q913:AC913 Q629:AC632 Q642:AC645 Q635:AC639 Q651:AC652 Q659:AC660 Q655:AC657 Q597:AC599 Q572:AC572 Q578:AC579 Q581:AC588 Q591:AC593 Q518:AC518 Q520:AC521 Q526:AC531 Q534:AC536 Q539:AC541 Q563:AC566 Q257:AC257 Q701:AC701 Q625:AC625 Q662:AC663 Q665:AC666 Q674:AC675 Q672:AC672 Q677:AC681 Q668:AC668 Q904:Z904 Q896:AC896 Q438:AC439 Q271:AC273 Q275:AC277 Q280:AC284 Q286:AC287 Q22:AC22 Q197:AE198 Q958:AC959 Q858:AC862 Q259:AC265 Q267:AC269 Q441:AC445 Q888:AC888 Q820:AC823 Q1029:AC1048 Q145:AH145 Q53:AC87 Q890:AC892 Q915:AC919 Q544:AC560 AA949:AA950 AG52:AH52 AH92:AH102 AG173:AH173 AG312:AH312 AG340:AH341 AG387:AH387 AG414:AH414 AG430:AH430 AG456:AH456 AG515:AH515 AG571:AH571 AG767:AH767 AG909:AH909 AG924:AH924 AG1089:AH1089 AG1160:AH1160 AA702:AC711 AA863:AC884 AA1059:AD1084 AE38:AH40 AE49:AF58 AE89:AF92 AE248:AF251 AE310:AF312 AE338:AF341 AE387:AF389 AE455:AF456 AD512:AF515 AE568:AF580 AE887:AG888 AE1086:AF1090 AA221:AC222 AA306:AC308 AA713:AC736 AA947:AF948 AD9:AD35 AD48:AD98 AD221:AD287 AD306:AD343 AD428 AD450:AD511 AD518:AD691 AD696:AD713 AD714:AF736 AD839:AD905 AD913:AD920 AD946 AD1085 AD1136:AD1157 AA171 AD171 AA206 AD206 AA252 AA309 AA385 AD385 AA224:AC251 AA223:AB223 AE253:AG256 AA738:AF764 AD737 AD766:AF781 AD765 AE886:AF886 AE9:AF20 AF86:AF88 AF171 AF206 AF252 AF428 AH34:AH37 AH44:AH90 AH143:AH144 AH171:AH173 AH206 AH223:AH246 AH248:AH294 AF309 AF385 AF454 AH511:AH523 AF567 AF684:AF689 AF711:AF712 AF737 AF765 AF885 AH900:AH950 AH1085:AH1087 AH1121:AH1158 AH309:AH339 AH385 AH554:AH569 AH672:AH690 AH692:AH793 AH885:AH897 AH411:AH451 AH453:AH501 AI10:AK1160 AA36:AD42 AA49:AC52 Q89:AC95 AA146:AH147 AA172:AF173 AA207:AH208 AA253:AC256 AA310:AC312 AA338:AC341 AA386:AD405 AA412:AF427 AA429:AF430 AA455:AC456 AA515:AC515 AA568:AC571 AA766:AC794 AA886:AC887 AA906:AF909 AA921:AF924 AA950:AF950 AA1086:AD1135 AA1158:AF1160">
    <cfRule type="expression" dxfId="867" priority="1340">
      <formula>$I9&lt;&gt;""</formula>
    </cfRule>
  </conditionalFormatting>
  <conditionalFormatting sqref="P783:P784">
    <cfRule type="expression" dxfId="866" priority="1339">
      <formula>$C783&lt;&gt;""</formula>
    </cfRule>
  </conditionalFormatting>
  <conditionalFormatting sqref="W597:W598">
    <cfRule type="expression" dxfId="865" priority="1337">
      <formula>$C597&lt;&gt;""</formula>
    </cfRule>
  </conditionalFormatting>
  <conditionalFormatting sqref="X597:X598">
    <cfRule type="expression" dxfId="864" priority="1336">
      <formula>$C597&lt;&gt;""</formula>
    </cfRule>
  </conditionalFormatting>
  <conditionalFormatting sqref="V1027">
    <cfRule type="expression" dxfId="863" priority="1334">
      <formula>$G1027&lt;&gt;""</formula>
    </cfRule>
  </conditionalFormatting>
  <conditionalFormatting sqref="W1028">
    <cfRule type="expression" dxfId="862" priority="1331">
      <formula>$G1028&lt;&gt;""</formula>
    </cfRule>
  </conditionalFormatting>
  <conditionalFormatting sqref="W1027">
    <cfRule type="expression" dxfId="861" priority="1330">
      <formula>$G1027&lt;&gt;""</formula>
    </cfRule>
  </conditionalFormatting>
  <conditionalFormatting sqref="V1028">
    <cfRule type="expression" dxfId="860" priority="1329">
      <formula>$G1028&lt;&gt;""</formula>
    </cfRule>
  </conditionalFormatting>
  <conditionalFormatting sqref="W1022">
    <cfRule type="expression" dxfId="859" priority="1328">
      <formula>$G1022&lt;&gt;""</formula>
    </cfRule>
  </conditionalFormatting>
  <conditionalFormatting sqref="S516:U517">
    <cfRule type="expression" dxfId="858" priority="1327">
      <formula>$G516&lt;&gt;""</formula>
    </cfRule>
  </conditionalFormatting>
  <conditionalFormatting sqref="E516:E571">
    <cfRule type="expression" dxfId="857" priority="1325">
      <formula>$H516&lt;&gt;""</formula>
    </cfRule>
  </conditionalFormatting>
  <conditionalFormatting sqref="W534:X534">
    <cfRule type="expression" dxfId="856" priority="1324">
      <formula>$G534&lt;&gt;""</formula>
    </cfRule>
  </conditionalFormatting>
  <conditionalFormatting sqref="W539:X539">
    <cfRule type="expression" dxfId="855" priority="1323">
      <formula>$G539&lt;&gt;""</formula>
    </cfRule>
  </conditionalFormatting>
  <conditionalFormatting sqref="W544:X544">
    <cfRule type="expression" dxfId="854" priority="1322">
      <formula>$G544&lt;&gt;""</formula>
    </cfRule>
  </conditionalFormatting>
  <conditionalFormatting sqref="W558:X558">
    <cfRule type="expression" dxfId="853" priority="1321">
      <formula>$G558&lt;&gt;""</formula>
    </cfRule>
  </conditionalFormatting>
  <conditionalFormatting sqref="W563:X563">
    <cfRule type="expression" dxfId="852" priority="1320">
      <formula>$G563&lt;&gt;""</formula>
    </cfRule>
  </conditionalFormatting>
  <conditionalFormatting sqref="X657:X659">
    <cfRule type="expression" dxfId="851" priority="1319">
      <formula>$G657&lt;&gt;""</formula>
    </cfRule>
  </conditionalFormatting>
  <conditionalFormatting sqref="AG33:AH33">
    <cfRule type="expression" dxfId="850" priority="1313">
      <formula>$I33&lt;&gt;""</formula>
    </cfRule>
  </conditionalFormatting>
  <conditionalFormatting sqref="AG20 AG88 AG143 AG206 AG337 AG411 AG428 AG454">
    <cfRule type="expression" dxfId="849" priority="1304">
      <formula>$I20&lt;&gt;""</formula>
    </cfRule>
  </conditionalFormatting>
  <conditionalFormatting sqref="Q874">
    <cfRule type="expression" dxfId="848" priority="1302">
      <formula>$H874&lt;&gt;""</formula>
    </cfRule>
  </conditionalFormatting>
  <conditionalFormatting sqref="Q878">
    <cfRule type="expression" dxfId="847" priority="1300">
      <formula>$G878&lt;&gt;""</formula>
    </cfRule>
  </conditionalFormatting>
  <conditionalFormatting sqref="V169:W169">
    <cfRule type="expression" dxfId="846" priority="1298">
      <formula>$G169&lt;&gt;""</formula>
    </cfRule>
  </conditionalFormatting>
  <conditionalFormatting sqref="R149:R150">
    <cfRule type="expression" dxfId="845" priority="1296">
      <formula>$H149&lt;&gt;""</formula>
    </cfRule>
  </conditionalFormatting>
  <conditionalFormatting sqref="X151:X153">
    <cfRule type="expression" dxfId="844" priority="1295">
      <formula>$G151&lt;&gt;""</formula>
    </cfRule>
  </conditionalFormatting>
  <conditionalFormatting sqref="P151:P153">
    <cfRule type="expression" dxfId="843" priority="1294">
      <formula>$G151&lt;&gt;""</formula>
    </cfRule>
  </conditionalFormatting>
  <conditionalFormatting sqref="U151:U153">
    <cfRule type="expression" dxfId="842" priority="1293">
      <formula>$G151&lt;&gt;""</formula>
    </cfRule>
  </conditionalFormatting>
  <conditionalFormatting sqref="Q151">
    <cfRule type="expression" dxfId="841" priority="1292">
      <formula>$G151&lt;&gt;""</formula>
    </cfRule>
  </conditionalFormatting>
  <conditionalFormatting sqref="W151">
    <cfRule type="expression" dxfId="840" priority="1291">
      <formula>$G151&lt;&gt;""</formula>
    </cfRule>
  </conditionalFormatting>
  <conditionalFormatting sqref="W152:W153">
    <cfRule type="expression" dxfId="839" priority="1290">
      <formula>$G152&lt;&gt;""</formula>
    </cfRule>
  </conditionalFormatting>
  <conditionalFormatting sqref="R152:R153">
    <cfRule type="expression" dxfId="838" priority="1289">
      <formula>$H152&lt;&gt;""</formula>
    </cfRule>
  </conditionalFormatting>
  <conditionalFormatting sqref="P157">
    <cfRule type="expression" dxfId="837" priority="1277">
      <formula>$G157&lt;&gt;""</formula>
    </cfRule>
  </conditionalFormatting>
  <conditionalFormatting sqref="R158:R160">
    <cfRule type="expression" dxfId="836" priority="1275">
      <formula>$H158&lt;&gt;""</formula>
    </cfRule>
  </conditionalFormatting>
  <conditionalFormatting sqref="V166:X168">
    <cfRule type="expression" dxfId="835" priority="1274">
      <formula>$G166&lt;&gt;""</formula>
    </cfRule>
  </conditionalFormatting>
  <conditionalFormatting sqref="X174:X184">
    <cfRule type="expression" dxfId="834" priority="1271">
      <formula>$G174&lt;&gt;""</formula>
    </cfRule>
  </conditionalFormatting>
  <conditionalFormatting sqref="N183:O184">
    <cfRule type="expression" dxfId="833" priority="1272">
      <formula>$C182&lt;&gt;""</formula>
    </cfRule>
  </conditionalFormatting>
  <conditionalFormatting sqref="P175:P178">
    <cfRule type="expression" dxfId="832" priority="1269">
      <formula>$G175&lt;&gt;""</formula>
    </cfRule>
  </conditionalFormatting>
  <conditionalFormatting sqref="P174">
    <cfRule type="expression" dxfId="831" priority="1270">
      <formula>$G174&lt;&gt;""</formula>
    </cfRule>
  </conditionalFormatting>
  <conditionalFormatting sqref="V174:W178">
    <cfRule type="expression" dxfId="830" priority="1268">
      <formula>$G174&lt;&gt;""</formula>
    </cfRule>
  </conditionalFormatting>
  <conditionalFormatting sqref="T179:T184">
    <cfRule type="expression" dxfId="829" priority="1267">
      <formula>$G179&lt;&gt;""</formula>
    </cfRule>
  </conditionalFormatting>
  <conditionalFormatting sqref="P179:P184">
    <cfRule type="expression" dxfId="828" priority="1266">
      <formula>$G179&lt;&gt;""</formula>
    </cfRule>
  </conditionalFormatting>
  <conditionalFormatting sqref="U179:U181">
    <cfRule type="expression" dxfId="827" priority="1265">
      <formula>$G179&lt;&gt;""</formula>
    </cfRule>
  </conditionalFormatting>
  <conditionalFormatting sqref="U182:U184">
    <cfRule type="expression" dxfId="826" priority="1264">
      <formula>$G182&lt;&gt;""</formula>
    </cfRule>
  </conditionalFormatting>
  <conditionalFormatting sqref="Q183:Q184">
    <cfRule type="expression" dxfId="825" priority="1263">
      <formula>$G183&lt;&gt;""</formula>
    </cfRule>
  </conditionalFormatting>
  <conditionalFormatting sqref="S183:S184">
    <cfRule type="expression" dxfId="824" priority="1262">
      <formula>$G183&lt;&gt;""</formula>
    </cfRule>
  </conditionalFormatting>
  <conditionalFormatting sqref="H175:I178">
    <cfRule type="expression" dxfId="823" priority="1261">
      <formula>$G175&lt;&gt;""</formula>
    </cfRule>
  </conditionalFormatting>
  <conditionalFormatting sqref="I182:I184">
    <cfRule type="expression" dxfId="822" priority="1260">
      <formula>$G182&lt;&gt;""</formula>
    </cfRule>
  </conditionalFormatting>
  <conditionalFormatting sqref="H183:H184">
    <cfRule type="expression" dxfId="821" priority="1259">
      <formula>$G183&lt;&gt;""</formula>
    </cfRule>
  </conditionalFormatting>
  <conditionalFormatting sqref="J174:O174">
    <cfRule type="expression" dxfId="820" priority="1257">
      <formula>$G174&lt;&gt;""</formula>
    </cfRule>
  </conditionalFormatting>
  <conditionalFormatting sqref="L182">
    <cfRule type="expression" dxfId="819" priority="1258">
      <formula>$C181&lt;&gt;""</formula>
    </cfRule>
  </conditionalFormatting>
  <conditionalFormatting sqref="J179:K179">
    <cfRule type="expression" dxfId="818" priority="1256">
      <formula>$G179&lt;&gt;""</formula>
    </cfRule>
  </conditionalFormatting>
  <conditionalFormatting sqref="M179:O181">
    <cfRule type="expression" dxfId="817" priority="1255">
      <formula>$G179&lt;&gt;""</formula>
    </cfRule>
  </conditionalFormatting>
  <conditionalFormatting sqref="J182">
    <cfRule type="expression" dxfId="816" priority="1254">
      <formula>$G182&lt;&gt;""</formula>
    </cfRule>
  </conditionalFormatting>
  <conditionalFormatting sqref="M182:O182">
    <cfRule type="expression" dxfId="815" priority="1253">
      <formula>$G182&lt;&gt;""</formula>
    </cfRule>
  </conditionalFormatting>
  <conditionalFormatting sqref="M183:M184">
    <cfRule type="expression" dxfId="814" priority="1252">
      <formula>$G183&lt;&gt;""</formula>
    </cfRule>
  </conditionalFormatting>
  <conditionalFormatting sqref="R175:R178">
    <cfRule type="expression" dxfId="813" priority="1251">
      <formula>$H175&lt;&gt;""</formula>
    </cfRule>
  </conditionalFormatting>
  <conditionalFormatting sqref="R180:R181">
    <cfRule type="expression" dxfId="812" priority="1250">
      <formula>$H180&lt;&gt;""</formula>
    </cfRule>
  </conditionalFormatting>
  <conditionalFormatting sqref="R183:R184">
    <cfRule type="expression" dxfId="811" priority="1249">
      <formula>$H183&lt;&gt;""</formula>
    </cfRule>
  </conditionalFormatting>
  <conditionalFormatting sqref="P705">
    <cfRule type="expression" dxfId="810" priority="1247">
      <formula>$C705&lt;&gt;""</formula>
    </cfRule>
  </conditionalFormatting>
  <conditionalFormatting sqref="V480:W482">
    <cfRule type="expression" dxfId="809" priority="1245">
      <formula>$C480&lt;&gt;""</formula>
    </cfRule>
  </conditionalFormatting>
  <conditionalFormatting sqref="V477:W480">
    <cfRule type="expression" dxfId="808" priority="1244">
      <formula>$C477&lt;&gt;""</formula>
    </cfRule>
  </conditionalFormatting>
  <conditionalFormatting sqref="V476">
    <cfRule type="expression" dxfId="807" priority="1243">
      <formula>$H476&lt;&gt;""</formula>
    </cfRule>
  </conditionalFormatting>
  <conditionalFormatting sqref="P1137:P1144">
    <cfRule type="expression" dxfId="806" priority="1240">
      <formula>$C1137&lt;&gt;""</formula>
    </cfRule>
  </conditionalFormatting>
  <conditionalFormatting sqref="X1137">
    <cfRule type="expression" dxfId="805" priority="1239">
      <formula>$C1137&lt;&gt;""</formula>
    </cfRule>
  </conditionalFormatting>
  <conditionalFormatting sqref="P1146">
    <cfRule type="expression" dxfId="804" priority="1238">
      <formula>$C1146&lt;&gt;""</formula>
    </cfRule>
  </conditionalFormatting>
  <conditionalFormatting sqref="Q1146:X1146">
    <cfRule type="expression" dxfId="803" priority="1237">
      <formula>$C1146&lt;&gt;""</formula>
    </cfRule>
  </conditionalFormatting>
  <conditionalFormatting sqref="Q1137:U1137">
    <cfRule type="expression" dxfId="802" priority="1236">
      <formula>$C1137&lt;&gt;""</formula>
    </cfRule>
  </conditionalFormatting>
  <conditionalFormatting sqref="Q1138:U1138">
    <cfRule type="expression" dxfId="801" priority="1235">
      <formula>$C1138&lt;&gt;""</formula>
    </cfRule>
  </conditionalFormatting>
  <conditionalFormatting sqref="P1150:P1152">
    <cfRule type="expression" dxfId="800" priority="1241">
      <formula>$C1151&lt;&gt;""</formula>
    </cfRule>
  </conditionalFormatting>
  <conditionalFormatting sqref="P1153">
    <cfRule type="expression" dxfId="799" priority="1242">
      <formula>#REF!&lt;&gt;""</formula>
    </cfRule>
  </conditionalFormatting>
  <conditionalFormatting sqref="V901:W904">
    <cfRule type="expression" dxfId="798" priority="1211">
      <formula>$G901&lt;&gt;""</formula>
    </cfRule>
  </conditionalFormatting>
  <conditionalFormatting sqref="P53">
    <cfRule type="expression" dxfId="797" priority="1110">
      <formula>$C53&lt;&gt;""</formula>
    </cfRule>
  </conditionalFormatting>
  <conditionalFormatting sqref="P65">
    <cfRule type="expression" dxfId="796" priority="1108">
      <formula>$C65&lt;&gt;""</formula>
    </cfRule>
  </conditionalFormatting>
  <conditionalFormatting sqref="I93">
    <cfRule type="expression" dxfId="795" priority="1107">
      <formula>$C93&lt;&gt;""</formula>
    </cfRule>
  </conditionalFormatting>
  <conditionalFormatting sqref="M93">
    <cfRule type="expression" dxfId="794" priority="1105">
      <formula>$C93&lt;&gt;""</formula>
    </cfRule>
  </conditionalFormatting>
  <conditionalFormatting sqref="W937">
    <cfRule type="expression" dxfId="793" priority="1076">
      <formula>$G937&lt;&gt;""</formula>
    </cfRule>
  </conditionalFormatting>
  <conditionalFormatting sqref="W939">
    <cfRule type="expression" dxfId="792" priority="1075">
      <formula>$G939&lt;&gt;""</formula>
    </cfRule>
  </conditionalFormatting>
  <conditionalFormatting sqref="W940">
    <cfRule type="expression" dxfId="791" priority="1074">
      <formula>$G940&lt;&gt;""</formula>
    </cfRule>
  </conditionalFormatting>
  <conditionalFormatting sqref="V940">
    <cfRule type="expression" dxfId="790" priority="1073">
      <formula>$G940&lt;&gt;""</formula>
    </cfRule>
  </conditionalFormatting>
  <conditionalFormatting sqref="W942">
    <cfRule type="expression" dxfId="789" priority="1072">
      <formula>$G942&lt;&gt;""</formula>
    </cfRule>
  </conditionalFormatting>
  <conditionalFormatting sqref="W941">
    <cfRule type="expression" dxfId="788" priority="1071">
      <formula>$G941&lt;&gt;""</formula>
    </cfRule>
  </conditionalFormatting>
  <conditionalFormatting sqref="V941">
    <cfRule type="expression" dxfId="787" priority="1070">
      <formula>$G941&lt;&gt;""</formula>
    </cfRule>
  </conditionalFormatting>
  <conditionalFormatting sqref="V942">
    <cfRule type="expression" dxfId="786" priority="1069">
      <formula>$G942&lt;&gt;""</formula>
    </cfRule>
  </conditionalFormatting>
  <conditionalFormatting sqref="F889:I892">
    <cfRule type="expression" dxfId="785" priority="1068">
      <formula>$G889&lt;&gt;""</formula>
    </cfRule>
  </conditionalFormatting>
  <conditionalFormatting sqref="K889:K892">
    <cfRule type="expression" dxfId="784" priority="1067">
      <formula>$G889&lt;&gt;""</formula>
    </cfRule>
  </conditionalFormatting>
  <conditionalFormatting sqref="V848:W851">
    <cfRule type="expression" dxfId="783" priority="1043">
      <formula>$G848&lt;&gt;""</formula>
    </cfRule>
  </conditionalFormatting>
  <conditionalFormatting sqref="V740:X741">
    <cfRule type="expression" dxfId="782" priority="1042">
      <formula>$C740&lt;&gt;""</formula>
    </cfRule>
  </conditionalFormatting>
  <conditionalFormatting sqref="N254:O254">
    <cfRule type="expression" dxfId="781" priority="1029">
      <formula>$C254&lt;&gt;""</formula>
    </cfRule>
  </conditionalFormatting>
  <conditionalFormatting sqref="N255">
    <cfRule type="expression" dxfId="780" priority="1028">
      <formula>$C255&lt;&gt;""</formula>
    </cfRule>
  </conditionalFormatting>
  <conditionalFormatting sqref="N256">
    <cfRule type="expression" dxfId="779" priority="1027">
      <formula>$C256&lt;&gt;""</formula>
    </cfRule>
  </conditionalFormatting>
  <conditionalFormatting sqref="O256">
    <cfRule type="expression" dxfId="778" priority="1026">
      <formula>$C256&lt;&gt;""</formula>
    </cfRule>
  </conditionalFormatting>
  <conditionalFormatting sqref="O255">
    <cfRule type="expression" dxfId="777" priority="1025">
      <formula>$C255&lt;&gt;""</formula>
    </cfRule>
  </conditionalFormatting>
  <conditionalFormatting sqref="W979:X979">
    <cfRule type="expression" dxfId="776" priority="1024">
      <formula>$C979&lt;&gt;""</formula>
    </cfRule>
  </conditionalFormatting>
  <conditionalFormatting sqref="X1001">
    <cfRule type="expression" dxfId="775" priority="1023">
      <formula>$C1001&lt;&gt;""</formula>
    </cfRule>
  </conditionalFormatting>
  <conditionalFormatting sqref="E1106:G1106">
    <cfRule type="expression" dxfId="774" priority="1018">
      <formula>$C1106&lt;&gt;""</formula>
    </cfRule>
  </conditionalFormatting>
  <conditionalFormatting sqref="X1106">
    <cfRule type="expression" dxfId="773" priority="1017">
      <formula>$C1106&lt;&gt;""</formula>
    </cfRule>
  </conditionalFormatting>
  <conditionalFormatting sqref="E1090:E1105">
    <cfRule type="expression" dxfId="772" priority="1016">
      <formula>$H1090&lt;&gt;""</formula>
    </cfRule>
  </conditionalFormatting>
  <conditionalFormatting sqref="Q243:Q246">
    <cfRule type="expression" dxfId="771" priority="1015">
      <formula>$C243&lt;&gt;""</formula>
    </cfRule>
  </conditionalFormatting>
  <conditionalFormatting sqref="P254:P256">
    <cfRule type="expression" dxfId="770" priority="1013">
      <formula>$C254&lt;&gt;""</formula>
    </cfRule>
  </conditionalFormatting>
  <conditionalFormatting sqref="E96:E147">
    <cfRule type="expression" dxfId="769" priority="1012">
      <formula>$H96&lt;&gt;""</formula>
    </cfRule>
  </conditionalFormatting>
  <conditionalFormatting sqref="W121:X121">
    <cfRule type="expression" dxfId="768" priority="1010">
      <formula>$G121&lt;&gt;""</formula>
    </cfRule>
  </conditionalFormatting>
  <conditionalFormatting sqref="W122">
    <cfRule type="expression" dxfId="767" priority="1009">
      <formula>$G122&lt;&gt;""</formula>
    </cfRule>
  </conditionalFormatting>
  <conditionalFormatting sqref="W120">
    <cfRule type="expression" dxfId="766" priority="1008">
      <formula>$G120&lt;&gt;""</formula>
    </cfRule>
  </conditionalFormatting>
  <conditionalFormatting sqref="AG613:AH613">
    <cfRule type="expression" dxfId="765" priority="1007">
      <formula>$I613&lt;&gt;""</formula>
    </cfRule>
  </conditionalFormatting>
  <conditionalFormatting sqref="AH1119">
    <cfRule type="expression" dxfId="764" priority="991">
      <formula>$I1119&lt;&gt;""</formula>
    </cfRule>
  </conditionalFormatting>
  <conditionalFormatting sqref="W94">
    <cfRule type="expression" dxfId="763" priority="990">
      <formula>$H94&lt;&gt;""</formula>
    </cfRule>
  </conditionalFormatting>
  <conditionalFormatting sqref="W95">
    <cfRule type="expression" dxfId="762" priority="989">
      <formula>$H95&lt;&gt;""</formula>
    </cfRule>
  </conditionalFormatting>
  <conditionalFormatting sqref="X963">
    <cfRule type="expression" dxfId="761" priority="988">
      <formula>$C963&lt;&gt;""</formula>
    </cfRule>
  </conditionalFormatting>
  <conditionalFormatting sqref="X1006:X1007">
    <cfRule type="expression" dxfId="760" priority="986">
      <formula>$C1006&lt;&gt;""</formula>
    </cfRule>
  </conditionalFormatting>
  <conditionalFormatting sqref="W1006:W1007">
    <cfRule type="expression" dxfId="759" priority="985">
      <formula>$C1006&lt;&gt;""</formula>
    </cfRule>
  </conditionalFormatting>
  <conditionalFormatting sqref="W1001">
    <cfRule type="expression" dxfId="758" priority="984">
      <formula>$C1001&lt;&gt;""</formula>
    </cfRule>
  </conditionalFormatting>
  <conditionalFormatting sqref="W963">
    <cfRule type="expression" dxfId="757" priority="983">
      <formula>$C963&lt;&gt;""</formula>
    </cfRule>
  </conditionalFormatting>
  <conditionalFormatting sqref="W1019:X1019">
    <cfRule type="expression" dxfId="756" priority="982">
      <formula>$C1019&lt;&gt;""</formula>
    </cfRule>
  </conditionalFormatting>
  <conditionalFormatting sqref="E951:E1089">
    <cfRule type="expression" dxfId="755" priority="981">
      <formula>$H951&lt;&gt;""</formula>
    </cfRule>
  </conditionalFormatting>
  <conditionalFormatting sqref="AG889">
    <cfRule type="expression" dxfId="754" priority="980">
      <formula>$H889&lt;&gt;""</formula>
    </cfRule>
  </conditionalFormatting>
  <conditionalFormatting sqref="AC197:AC198">
    <cfRule type="expression" dxfId="753" priority="979">
      <formula>$I197&lt;&gt;""</formula>
    </cfRule>
  </conditionalFormatting>
  <conditionalFormatting sqref="Q853:Q858">
    <cfRule type="expression" dxfId="752" priority="978">
      <formula>$C853&lt;&gt;""</formula>
    </cfRule>
  </conditionalFormatting>
  <conditionalFormatting sqref="V24">
    <cfRule type="expression" dxfId="751" priority="977">
      <formula>$H24&lt;&gt;""</formula>
    </cfRule>
  </conditionalFormatting>
  <conditionalFormatting sqref="W93">
    <cfRule type="expression" dxfId="750" priority="976">
      <formula>$H93&lt;&gt;""</formula>
    </cfRule>
  </conditionalFormatting>
  <conditionalFormatting sqref="V364">
    <cfRule type="expression" dxfId="749" priority="975">
      <formula>$H364&lt;&gt;""</formula>
    </cfRule>
  </conditionalFormatting>
  <conditionalFormatting sqref="V371">
    <cfRule type="expression" dxfId="748" priority="974">
      <formula>$H371&lt;&gt;""</formula>
    </cfRule>
  </conditionalFormatting>
  <conditionalFormatting sqref="V739:W739">
    <cfRule type="expression" dxfId="747" priority="973">
      <formula>$H739&lt;&gt;""</formula>
    </cfRule>
  </conditionalFormatting>
  <conditionalFormatting sqref="V811:W811">
    <cfRule type="expression" dxfId="746" priority="972">
      <formula>$H811&lt;&gt;""</formula>
    </cfRule>
  </conditionalFormatting>
  <conditionalFormatting sqref="V937">
    <cfRule type="expression" dxfId="745" priority="971">
      <formula>$H937&lt;&gt;""</formula>
    </cfRule>
  </conditionalFormatting>
  <conditionalFormatting sqref="V896:X900">
    <cfRule type="expression" dxfId="744" priority="970">
      <formula>$H896&lt;&gt;""</formula>
    </cfRule>
  </conditionalFormatting>
  <conditionalFormatting sqref="V1102:W1102">
    <cfRule type="expression" dxfId="743" priority="969">
      <formula>$H1102&lt;&gt;""</formula>
    </cfRule>
  </conditionalFormatting>
  <conditionalFormatting sqref="V1122">
    <cfRule type="expression" dxfId="742" priority="968">
      <formula>$H1122&lt;&gt;""</formula>
    </cfRule>
  </conditionalFormatting>
  <conditionalFormatting sqref="V1136:W1145">
    <cfRule type="expression" dxfId="741" priority="967">
      <formula>$H1136&lt;&gt;""</formula>
    </cfRule>
  </conditionalFormatting>
  <conditionalFormatting sqref="T739">
    <cfRule type="expression" dxfId="740" priority="962">
      <formula>$H739&lt;&gt;""</formula>
    </cfRule>
  </conditionalFormatting>
  <conditionalFormatting sqref="T1102">
    <cfRule type="expression" dxfId="739" priority="961">
      <formula>$H1102&lt;&gt;""</formula>
    </cfRule>
  </conditionalFormatting>
  <conditionalFormatting sqref="T1136">
    <cfRule type="expression" dxfId="738" priority="960">
      <formula>$H1136&lt;&gt;""</formula>
    </cfRule>
  </conditionalFormatting>
  <conditionalFormatting sqref="T1145">
    <cfRule type="expression" dxfId="737" priority="959">
      <formula>$H1145&lt;&gt;""</formula>
    </cfRule>
  </conditionalFormatting>
  <conditionalFormatting sqref="T632">
    <cfRule type="expression" dxfId="736" priority="958">
      <formula>$H632&lt;&gt;""</formula>
    </cfRule>
  </conditionalFormatting>
  <conditionalFormatting sqref="R632">
    <cfRule type="expression" dxfId="735" priority="957">
      <formula>$H632&lt;&gt;""</formula>
    </cfRule>
  </conditionalFormatting>
  <conditionalFormatting sqref="R739">
    <cfRule type="expression" dxfId="734" priority="956">
      <formula>$H739&lt;&gt;""</formula>
    </cfRule>
  </conditionalFormatting>
  <conditionalFormatting sqref="R763">
    <cfRule type="expression" dxfId="733" priority="955">
      <formula>$H763&lt;&gt;""</formula>
    </cfRule>
  </conditionalFormatting>
  <conditionalFormatting sqref="R1102">
    <cfRule type="expression" dxfId="732" priority="954">
      <formula>$H1102&lt;&gt;""</formula>
    </cfRule>
  </conditionalFormatting>
  <conditionalFormatting sqref="R1136">
    <cfRule type="expression" dxfId="731" priority="953">
      <formula>$H1136&lt;&gt;""</formula>
    </cfRule>
  </conditionalFormatting>
  <conditionalFormatting sqref="R1145">
    <cfRule type="expression" dxfId="730" priority="952">
      <formula>$H1145&lt;&gt;""</formula>
    </cfRule>
  </conditionalFormatting>
  <conditionalFormatting sqref="S1136">
    <cfRule type="expression" dxfId="729" priority="951">
      <formula>$H1136&lt;&gt;""</formula>
    </cfRule>
  </conditionalFormatting>
  <conditionalFormatting sqref="S1145">
    <cfRule type="expression" dxfId="728" priority="950">
      <formula>$H1145&lt;&gt;""</formula>
    </cfRule>
  </conditionalFormatting>
  <conditionalFormatting sqref="Q632">
    <cfRule type="expression" dxfId="727" priority="949">
      <formula>$H632&lt;&gt;""</formula>
    </cfRule>
  </conditionalFormatting>
  <conditionalFormatting sqref="S632">
    <cfRule type="expression" dxfId="726" priority="948">
      <formula>$H632&lt;&gt;""</formula>
    </cfRule>
  </conditionalFormatting>
  <conditionalFormatting sqref="U632">
    <cfRule type="expression" dxfId="725" priority="947">
      <formula>$H632&lt;&gt;""</formula>
    </cfRule>
  </conditionalFormatting>
  <conditionalFormatting sqref="X632">
    <cfRule type="expression" dxfId="724" priority="946">
      <formula>$H632&lt;&gt;""</formula>
    </cfRule>
  </conditionalFormatting>
  <conditionalFormatting sqref="V464">
    <cfRule type="expression" dxfId="723" priority="944">
      <formula>$H464&lt;&gt;""</formula>
    </cfRule>
  </conditionalFormatting>
  <conditionalFormatting sqref="X464">
    <cfRule type="expression" dxfId="722" priority="943">
      <formula>$H464&lt;&gt;""</formula>
    </cfRule>
  </conditionalFormatting>
  <conditionalFormatting sqref="X450">
    <cfRule type="expression" dxfId="721" priority="942">
      <formula>$H450&lt;&gt;""</formula>
    </cfRule>
  </conditionalFormatting>
  <conditionalFormatting sqref="X448">
    <cfRule type="expression" dxfId="720" priority="941">
      <formula>$H448&lt;&gt;""</formula>
    </cfRule>
  </conditionalFormatting>
  <conditionalFormatting sqref="X364">
    <cfRule type="expression" dxfId="719" priority="940">
      <formula>$H364&lt;&gt;""</formula>
    </cfRule>
  </conditionalFormatting>
  <conditionalFormatting sqref="X371">
    <cfRule type="expression" dxfId="718" priority="939">
      <formula>$H371&lt;&gt;""</formula>
    </cfRule>
  </conditionalFormatting>
  <conditionalFormatting sqref="X24">
    <cfRule type="expression" dxfId="717" priority="938">
      <formula>$H24&lt;&gt;""</formula>
    </cfRule>
  </conditionalFormatting>
  <conditionalFormatting sqref="R93">
    <cfRule type="expression" dxfId="716" priority="937">
      <formula>$H93&lt;&gt;""</formula>
    </cfRule>
  </conditionalFormatting>
  <conditionalFormatting sqref="R148">
    <cfRule type="expression" dxfId="715" priority="936">
      <formula>$H148&lt;&gt;""</formula>
    </cfRule>
  </conditionalFormatting>
  <conditionalFormatting sqref="S148">
    <cfRule type="expression" dxfId="714" priority="933">
      <formula>$H148&lt;&gt;""</formula>
    </cfRule>
  </conditionalFormatting>
  <conditionalFormatting sqref="R151">
    <cfRule type="expression" dxfId="713" priority="932">
      <formula>$H151&lt;&gt;""</formula>
    </cfRule>
  </conditionalFormatting>
  <conditionalFormatting sqref="R174">
    <cfRule type="expression" dxfId="712" priority="930">
      <formula>$H174&lt;&gt;""</formula>
    </cfRule>
  </conditionalFormatting>
  <conditionalFormatting sqref="R182">
    <cfRule type="expression" dxfId="711" priority="929">
      <formula>$H182&lt;&gt;""</formula>
    </cfRule>
  </conditionalFormatting>
  <conditionalFormatting sqref="R179">
    <cfRule type="expression" dxfId="710" priority="928">
      <formula>$H179&lt;&gt;""</formula>
    </cfRule>
  </conditionalFormatting>
  <conditionalFormatting sqref="R157">
    <cfRule type="expression" dxfId="709" priority="927">
      <formula>$H157&lt;&gt;""</formula>
    </cfRule>
  </conditionalFormatting>
  <conditionalFormatting sqref="R254">
    <cfRule type="expression" dxfId="708" priority="926">
      <formula>$H254&lt;&gt;""</formula>
    </cfRule>
  </conditionalFormatting>
  <conditionalFormatting sqref="O632:P632">
    <cfRule type="expression" dxfId="707" priority="925">
      <formula>$H632&lt;&gt;""</formula>
    </cfRule>
  </conditionalFormatting>
  <conditionalFormatting sqref="V632:W632">
    <cfRule type="expression" dxfId="706" priority="924">
      <formula>$H632&lt;&gt;""</formula>
    </cfRule>
  </conditionalFormatting>
  <conditionalFormatting sqref="U1136">
    <cfRule type="expression" dxfId="705" priority="923">
      <formula>$H1136&lt;&gt;""</formula>
    </cfRule>
  </conditionalFormatting>
  <conditionalFormatting sqref="U1145">
    <cfRule type="expression" dxfId="704" priority="922">
      <formula>$H1145&lt;&gt;""</formula>
    </cfRule>
  </conditionalFormatting>
  <conditionalFormatting sqref="X1102">
    <cfRule type="expression" dxfId="703" priority="921">
      <formula>$H1102&lt;&gt;""</formula>
    </cfRule>
  </conditionalFormatting>
  <conditionalFormatting sqref="X739">
    <cfRule type="expression" dxfId="702" priority="920">
      <formula>$H739&lt;&gt;""</formula>
    </cfRule>
  </conditionalFormatting>
  <conditionalFormatting sqref="V450:W450">
    <cfRule type="expression" dxfId="701" priority="919">
      <formula>$H450&lt;&gt;""</formula>
    </cfRule>
  </conditionalFormatting>
  <conditionalFormatting sqref="E35">
    <cfRule type="expression" dxfId="700" priority="918">
      <formula>$H35&lt;&gt;""</formula>
    </cfRule>
  </conditionalFormatting>
  <conditionalFormatting sqref="E171">
    <cfRule type="expression" dxfId="699" priority="917">
      <formula>$H171&lt;&gt;""</formula>
    </cfRule>
  </conditionalFormatting>
  <conditionalFormatting sqref="E454">
    <cfRule type="expression" dxfId="698" priority="916">
      <formula>$H454&lt;&gt;""</formula>
    </cfRule>
  </conditionalFormatting>
  <conditionalFormatting sqref="E712">
    <cfRule type="expression" dxfId="697" priority="915">
      <formula>$H712&lt;&gt;""</formula>
    </cfRule>
  </conditionalFormatting>
  <conditionalFormatting sqref="E765">
    <cfRule type="expression" dxfId="696" priority="914">
      <formula>$H765&lt;&gt;""</formula>
    </cfRule>
  </conditionalFormatting>
  <conditionalFormatting sqref="AG21:AG22">
    <cfRule type="expression" dxfId="695" priority="840">
      <formula>$H21&lt;&gt;""</formula>
    </cfRule>
  </conditionalFormatting>
  <conditionalFormatting sqref="AH21">
    <cfRule type="expression" dxfId="694" priority="838">
      <formula>$I21&lt;&gt;""</formula>
    </cfRule>
  </conditionalFormatting>
  <conditionalFormatting sqref="P928:P929">
    <cfRule type="expression" dxfId="693" priority="837">
      <formula>$C928&lt;&gt;""</formula>
    </cfRule>
  </conditionalFormatting>
  <conditionalFormatting sqref="S928:U929">
    <cfRule type="expression" dxfId="692" priority="836">
      <formula>$C928&lt;&gt;""</formula>
    </cfRule>
  </conditionalFormatting>
  <conditionalFormatting sqref="E925:E950">
    <cfRule type="expression" dxfId="691" priority="835">
      <formula>$H925&lt;&gt;""</formula>
    </cfRule>
  </conditionalFormatting>
  <conditionalFormatting sqref="Q418">
    <cfRule type="expression" dxfId="690" priority="833">
      <formula>$H424&lt;&gt;""</formula>
    </cfRule>
  </conditionalFormatting>
  <conditionalFormatting sqref="Q415">
    <cfRule type="expression" dxfId="689" priority="834">
      <formula>$H423&lt;&gt;""</formula>
    </cfRule>
  </conditionalFormatting>
  <conditionalFormatting sqref="Q416">
    <cfRule type="expression" dxfId="688" priority="832">
      <formula>$H424&lt;&gt;""</formula>
    </cfRule>
  </conditionalFormatting>
  <conditionalFormatting sqref="Q417">
    <cfRule type="expression" dxfId="687" priority="831">
      <formula>$H425&lt;&gt;""</formula>
    </cfRule>
  </conditionalFormatting>
  <conditionalFormatting sqref="L431:O432">
    <cfRule type="expression" dxfId="686" priority="829">
      <formula>$C431&lt;&gt;""</formula>
    </cfRule>
  </conditionalFormatting>
  <conditionalFormatting sqref="P431:P432">
    <cfRule type="expression" dxfId="685" priority="828">
      <formula>$C431&lt;&gt;""</formula>
    </cfRule>
  </conditionalFormatting>
  <conditionalFormatting sqref="S431:X431">
    <cfRule type="expression" dxfId="684" priority="827">
      <formula>$C431&lt;&gt;""</formula>
    </cfRule>
  </conditionalFormatting>
  <conditionalFormatting sqref="Q431">
    <cfRule type="expression" dxfId="683" priority="826">
      <formula>$H436&lt;&gt;""</formula>
    </cfRule>
  </conditionalFormatting>
  <conditionalFormatting sqref="K432">
    <cfRule type="expression" dxfId="682" priority="825">
      <formula>$C432&lt;&gt;""</formula>
    </cfRule>
  </conditionalFormatting>
  <conditionalFormatting sqref="K431">
    <cfRule type="expression" dxfId="681" priority="830">
      <formula>#REF!&lt;&gt;""</formula>
    </cfRule>
  </conditionalFormatting>
  <conditionalFormatting sqref="Z431:Z432 AC63 AC65 AA87:AB87">
    <cfRule type="expression" dxfId="680" priority="1540">
      <formula>#REF!&lt;&gt;""</formula>
    </cfRule>
  </conditionalFormatting>
  <conditionalFormatting sqref="AG431:AG432 Q431:AE432">
    <cfRule type="expression" dxfId="679" priority="1541">
      <formula>#REF!&lt;&gt;""</formula>
    </cfRule>
  </conditionalFormatting>
  <conditionalFormatting sqref="A432:F432">
    <cfRule type="expression" dxfId="678" priority="823">
      <formula>$H432&lt;&gt;""</formula>
    </cfRule>
  </conditionalFormatting>
  <conditionalFormatting sqref="G432">
    <cfRule type="expression" dxfId="677" priority="822">
      <formula>$H432&lt;&gt;""</formula>
    </cfRule>
  </conditionalFormatting>
  <conditionalFormatting sqref="S432">
    <cfRule type="expression" dxfId="676" priority="821">
      <formula>$C432&lt;&gt;""</formula>
    </cfRule>
  </conditionalFormatting>
  <conditionalFormatting sqref="AG452:AH452">
    <cfRule type="expression" dxfId="675" priority="814">
      <formula>$I452&lt;&gt;""</formula>
    </cfRule>
  </conditionalFormatting>
  <conditionalFormatting sqref="AG524:AH524">
    <cfRule type="expression" dxfId="674" priority="813">
      <formula>$I524&lt;&gt;""</formula>
    </cfRule>
  </conditionalFormatting>
  <conditionalFormatting sqref="AG525:AH525">
    <cfRule type="expression" dxfId="673" priority="812">
      <formula>$I525&lt;&gt;""</formula>
    </cfRule>
  </conditionalFormatting>
  <conditionalFormatting sqref="AG547:AH547">
    <cfRule type="expression" dxfId="672" priority="811">
      <formula>$I547&lt;&gt;""</formula>
    </cfRule>
  </conditionalFormatting>
  <conditionalFormatting sqref="AG570:AH570">
    <cfRule type="expression" dxfId="671" priority="810">
      <formula>$I570&lt;&gt;""</formula>
    </cfRule>
  </conditionalFormatting>
  <conditionalFormatting sqref="AG691:AH691">
    <cfRule type="expression" dxfId="670" priority="809">
      <formula>$I691&lt;&gt;""</formula>
    </cfRule>
  </conditionalFormatting>
  <conditionalFormatting sqref="AG1088:AH1088">
    <cfRule type="expression" dxfId="669" priority="808">
      <formula>$I1088&lt;&gt;""</formula>
    </cfRule>
  </conditionalFormatting>
  <conditionalFormatting sqref="AG1159:AH1159">
    <cfRule type="expression" dxfId="668" priority="807">
      <formula>$I1159&lt;&gt;""</formula>
    </cfRule>
  </conditionalFormatting>
  <conditionalFormatting sqref="Q333">
    <cfRule type="expression" dxfId="667" priority="806">
      <formula>$G333&lt;&gt;""</formula>
    </cfRule>
  </conditionalFormatting>
  <conditionalFormatting sqref="I342">
    <cfRule type="expression" dxfId="666" priority="805">
      <formula>$G342&lt;&gt;""</formula>
    </cfRule>
  </conditionalFormatting>
  <conditionalFormatting sqref="J342">
    <cfRule type="expression" dxfId="665" priority="802">
      <formula>$G342&lt;&gt;""</formula>
    </cfRule>
  </conditionalFormatting>
  <conditionalFormatting sqref="K342">
    <cfRule type="expression" dxfId="664" priority="801">
      <formula>$G342&lt;&gt;""</formula>
    </cfRule>
  </conditionalFormatting>
  <conditionalFormatting sqref="L342">
    <cfRule type="expression" dxfId="663" priority="800">
      <formula>$G342&lt;&gt;""</formula>
    </cfRule>
  </conditionalFormatting>
  <conditionalFormatting sqref="M342">
    <cfRule type="expression" dxfId="662" priority="799">
      <formula>$G342&lt;&gt;""</formula>
    </cfRule>
  </conditionalFormatting>
  <conditionalFormatting sqref="N342">
    <cfRule type="expression" dxfId="661" priority="798">
      <formula>$G342&lt;&gt;""</formula>
    </cfRule>
  </conditionalFormatting>
  <conditionalFormatting sqref="H343">
    <cfRule type="expression" dxfId="660" priority="797">
      <formula>$G343&lt;&gt;""</formula>
    </cfRule>
  </conditionalFormatting>
  <conditionalFormatting sqref="I343">
    <cfRule type="expression" dxfId="659" priority="796">
      <formula>$G343&lt;&gt;""</formula>
    </cfRule>
  </conditionalFormatting>
  <conditionalFormatting sqref="K343">
    <cfRule type="expression" dxfId="658" priority="793">
      <formula>$G343&lt;&gt;""</formula>
    </cfRule>
  </conditionalFormatting>
  <conditionalFormatting sqref="M343">
    <cfRule type="expression" dxfId="657" priority="792">
      <formula>$G343&lt;&gt;""</formula>
    </cfRule>
  </conditionalFormatting>
  <conditionalFormatting sqref="N343">
    <cfRule type="expression" dxfId="656" priority="791">
      <formula>$G343&lt;&gt;""</formula>
    </cfRule>
  </conditionalFormatting>
  <conditionalFormatting sqref="O343">
    <cfRule type="expression" dxfId="655" priority="790">
      <formula>$G343&lt;&gt;""</formula>
    </cfRule>
  </conditionalFormatting>
  <conditionalFormatting sqref="P343">
    <cfRule type="expression" dxfId="654" priority="789">
      <formula>$G343&lt;&gt;""</formula>
    </cfRule>
  </conditionalFormatting>
  <conditionalFormatting sqref="O342">
    <cfRule type="expression" dxfId="653" priority="788">
      <formula>$G342&lt;&gt;""</formula>
    </cfRule>
  </conditionalFormatting>
  <conditionalFormatting sqref="Q342">
    <cfRule type="expression" dxfId="652" priority="787">
      <formula>$G342&lt;&gt;""</formula>
    </cfRule>
  </conditionalFormatting>
  <conditionalFormatting sqref="Q343">
    <cfRule type="expression" dxfId="651" priority="786">
      <formula>$G343&lt;&gt;""</formula>
    </cfRule>
  </conditionalFormatting>
  <conditionalFormatting sqref="X343">
    <cfRule type="expression" dxfId="650" priority="785">
      <formula>$C343&lt;&gt;""</formula>
    </cfRule>
  </conditionalFormatting>
  <conditionalFormatting sqref="X342">
    <cfRule type="expression" dxfId="649" priority="781">
      <formula>$G342&lt;&gt;""</formula>
    </cfRule>
  </conditionalFormatting>
  <conditionalFormatting sqref="S342">
    <cfRule type="expression" dxfId="648" priority="784">
      <formula>$G342&lt;&gt;""</formula>
    </cfRule>
  </conditionalFormatting>
  <conditionalFormatting sqref="T342:U342">
    <cfRule type="expression" dxfId="647" priority="783">
      <formula>$G342&lt;&gt;""</formula>
    </cfRule>
  </conditionalFormatting>
  <conditionalFormatting sqref="V342:W342">
    <cfRule type="expression" dxfId="646" priority="782">
      <formula>$G342&lt;&gt;""</formula>
    </cfRule>
  </conditionalFormatting>
  <conditionalFormatting sqref="V343">
    <cfRule type="expression" dxfId="645" priority="780">
      <formula>$G343&lt;&gt;""</formula>
    </cfRule>
  </conditionalFormatting>
  <conditionalFormatting sqref="W343">
    <cfRule type="expression" dxfId="644" priority="779">
      <formula>$G343&lt;&gt;""</formula>
    </cfRule>
  </conditionalFormatting>
  <conditionalFormatting sqref="S343">
    <cfRule type="expression" dxfId="643" priority="778">
      <formula>$G343&lt;&gt;""</formula>
    </cfRule>
  </conditionalFormatting>
  <conditionalFormatting sqref="T343">
    <cfRule type="expression" dxfId="642" priority="777">
      <formula>$G343&lt;&gt;""</formula>
    </cfRule>
  </conditionalFormatting>
  <conditionalFormatting sqref="U343">
    <cfRule type="expression" dxfId="641" priority="776">
      <formula>$G343&lt;&gt;""</formula>
    </cfRule>
  </conditionalFormatting>
  <conditionalFormatting sqref="V490:W490">
    <cfRule type="expression" dxfId="640" priority="773">
      <formula>$H490&lt;&gt;""</formula>
    </cfRule>
  </conditionalFormatting>
  <conditionalFormatting sqref="P716:P717">
    <cfRule type="expression" dxfId="639" priority="772">
      <formula>$C716&lt;&gt;""</formula>
    </cfRule>
  </conditionalFormatting>
  <conditionalFormatting sqref="S716:X717">
    <cfRule type="expression" dxfId="638" priority="771">
      <formula>$C716&lt;&gt;""</formula>
    </cfRule>
  </conditionalFormatting>
  <conditionalFormatting sqref="E185:E208">
    <cfRule type="expression" dxfId="637" priority="770">
      <formula>$H185&lt;&gt;""</formula>
    </cfRule>
  </conditionalFormatting>
  <conditionalFormatting sqref="P56">
    <cfRule type="expression" dxfId="636" priority="769">
      <formula>$C56&lt;&gt;""</formula>
    </cfRule>
  </conditionalFormatting>
  <conditionalFormatting sqref="W123:W125">
    <cfRule type="expression" dxfId="635" priority="768">
      <formula>$C123&lt;&gt;""</formula>
    </cfRule>
  </conditionalFormatting>
  <conditionalFormatting sqref="W127">
    <cfRule type="expression" dxfId="634" priority="767">
      <formula>$C127&lt;&gt;""</formula>
    </cfRule>
  </conditionalFormatting>
  <conditionalFormatting sqref="W126">
    <cfRule type="expression" dxfId="633" priority="766">
      <formula>$C126&lt;&gt;""</formula>
    </cfRule>
  </conditionalFormatting>
  <conditionalFormatting sqref="S839">
    <cfRule type="expression" dxfId="632" priority="763">
      <formula>$C839&lt;&gt;""</formula>
    </cfRule>
  </conditionalFormatting>
  <conditionalFormatting sqref="S843">
    <cfRule type="expression" dxfId="631" priority="762">
      <formula>$C843&lt;&gt;""</formula>
    </cfRule>
  </conditionalFormatting>
  <conditionalFormatting sqref="S844:S846">
    <cfRule type="expression" dxfId="630" priority="761">
      <formula>$H844&lt;&gt;""</formula>
    </cfRule>
  </conditionalFormatting>
  <conditionalFormatting sqref="S847">
    <cfRule type="expression" dxfId="629" priority="760">
      <formula>$H847&lt;&gt;""</formula>
    </cfRule>
  </conditionalFormatting>
  <conditionalFormatting sqref="U839">
    <cfRule type="expression" dxfId="628" priority="759">
      <formula>$H839&lt;&gt;""</formula>
    </cfRule>
  </conditionalFormatting>
  <conditionalFormatting sqref="E888:E892">
    <cfRule type="expression" dxfId="627" priority="754">
      <formula>$G888&lt;&gt;""</formula>
    </cfRule>
  </conditionalFormatting>
  <conditionalFormatting sqref="AC958:AC959">
    <cfRule type="expression" dxfId="626" priority="753">
      <formula>$I958&lt;&gt;""</formula>
    </cfRule>
  </conditionalFormatting>
  <conditionalFormatting sqref="AF958">
    <cfRule type="expression" dxfId="625" priority="752">
      <formula>$I958&lt;&gt;""</formula>
    </cfRule>
  </conditionalFormatting>
  <conditionalFormatting sqref="AG701">
    <cfRule type="expression" dxfId="624" priority="750">
      <formula>$I701&lt;&gt;""</formula>
    </cfRule>
  </conditionalFormatting>
  <conditionalFormatting sqref="AH884">
    <cfRule type="expression" dxfId="623" priority="749">
      <formula>$I884&lt;&gt;""</formula>
    </cfRule>
  </conditionalFormatting>
  <conditionalFormatting sqref="AG884">
    <cfRule type="expression" dxfId="622" priority="748">
      <formula>$I884&lt;&gt;""</formula>
    </cfRule>
  </conditionalFormatting>
  <conditionalFormatting sqref="AC701">
    <cfRule type="expression" dxfId="621" priority="745">
      <formula>$I701&lt;&gt;""</formula>
    </cfRule>
  </conditionalFormatting>
  <conditionalFormatting sqref="AC22">
    <cfRule type="expression" dxfId="620" priority="743">
      <formula>$I22&lt;&gt;""</formula>
    </cfRule>
  </conditionalFormatting>
  <conditionalFormatting sqref="AB949">
    <cfRule type="expression" dxfId="619" priority="741">
      <formula>$I949&lt;&gt;""</formula>
    </cfRule>
  </conditionalFormatting>
  <conditionalFormatting sqref="AE949">
    <cfRule type="expression" dxfId="618" priority="740">
      <formula>$I949&lt;&gt;""</formula>
    </cfRule>
  </conditionalFormatting>
  <conditionalFormatting sqref="AG514">
    <cfRule type="expression" dxfId="617" priority="739">
      <formula>$H514&lt;&gt;""</formula>
    </cfRule>
  </conditionalFormatting>
  <conditionalFormatting sqref="AC514">
    <cfRule type="expression" dxfId="616" priority="738">
      <formula>$I514&lt;&gt;""</formula>
    </cfRule>
  </conditionalFormatting>
  <conditionalFormatting sqref="AG22">
    <cfRule type="expression" dxfId="615" priority="736">
      <formula>$I22&lt;&gt;""</formula>
    </cfRule>
  </conditionalFormatting>
  <conditionalFormatting sqref="AG133">
    <cfRule type="expression" dxfId="614" priority="735">
      <formula>$H133&lt;&gt;""</formula>
    </cfRule>
  </conditionalFormatting>
  <conditionalFormatting sqref="AG133">
    <cfRule type="expression" dxfId="613" priority="734">
      <formula>$I133&lt;&gt;""</formula>
    </cfRule>
  </conditionalFormatting>
  <conditionalFormatting sqref="AF197">
    <cfRule type="expression" dxfId="612" priority="712">
      <formula>$I197&lt;&gt;""</formula>
    </cfRule>
  </conditionalFormatting>
  <conditionalFormatting sqref="AF198">
    <cfRule type="expression" dxfId="611" priority="711">
      <formula>$I198&lt;&gt;""</formula>
    </cfRule>
  </conditionalFormatting>
  <conditionalFormatting sqref="S597:U599">
    <cfRule type="expression" dxfId="610" priority="710">
      <formula>$C597&lt;&gt;""</formula>
    </cfRule>
  </conditionalFormatting>
  <conditionalFormatting sqref="S594:T596">
    <cfRule type="expression" dxfId="609" priority="709">
      <formula>$G594&lt;&gt;""</formula>
    </cfRule>
  </conditionalFormatting>
  <conditionalFormatting sqref="U594:U596">
    <cfRule type="expression" dxfId="608" priority="708">
      <formula>$G594&lt;&gt;""</formula>
    </cfRule>
  </conditionalFormatting>
  <conditionalFormatting sqref="E594:E691">
    <cfRule type="expression" dxfId="607" priority="705">
      <formula>$H594&lt;&gt;""</formula>
    </cfRule>
  </conditionalFormatting>
  <conditionalFormatting sqref="S257:U257">
    <cfRule type="expression" dxfId="606" priority="704">
      <formula>$G257&lt;&gt;""</formula>
    </cfRule>
  </conditionalFormatting>
  <conditionalFormatting sqref="T258:T259">
    <cfRule type="expression" dxfId="605" priority="703">
      <formula>$G258&lt;&gt;""</formula>
    </cfRule>
  </conditionalFormatting>
  <conditionalFormatting sqref="S265:U265">
    <cfRule type="expression" dxfId="604" priority="702">
      <formula>$G265&lt;&gt;""</formula>
    </cfRule>
  </conditionalFormatting>
  <conditionalFormatting sqref="T266:T267">
    <cfRule type="expression" dxfId="603" priority="701">
      <formula>$G266&lt;&gt;""</formula>
    </cfRule>
  </conditionalFormatting>
  <conditionalFormatting sqref="T270:T271">
    <cfRule type="expression" dxfId="602" priority="700">
      <formula>$G270&lt;&gt;""</formula>
    </cfRule>
  </conditionalFormatting>
  <conditionalFormatting sqref="D257:D287">
    <cfRule type="expression" dxfId="601" priority="696">
      <formula>$H257&lt;&gt;""</formula>
    </cfRule>
  </conditionalFormatting>
  <conditionalFormatting sqref="E257:E287">
    <cfRule type="expression" dxfId="600" priority="695">
      <formula>$H257&lt;&gt;""</formula>
    </cfRule>
  </conditionalFormatting>
  <conditionalFormatting sqref="L97:L98">
    <cfRule type="expression" dxfId="599" priority="694">
      <formula>$H97&lt;&gt;""</formula>
    </cfRule>
  </conditionalFormatting>
  <conditionalFormatting sqref="U987 S987">
    <cfRule type="expression" dxfId="598" priority="1542">
      <formula>#REF!&lt;&gt;""</formula>
    </cfRule>
  </conditionalFormatting>
  <conditionalFormatting sqref="AF701">
    <cfRule type="expression" dxfId="597" priority="693">
      <formula>$I701&lt;&gt;""</formula>
    </cfRule>
  </conditionalFormatting>
  <conditionalFormatting sqref="AE802:AE806">
    <cfRule type="expression" dxfId="596" priority="691">
      <formula>$I802&lt;&gt;""</formula>
    </cfRule>
  </conditionalFormatting>
  <conditionalFormatting sqref="AB802">
    <cfRule type="expression" dxfId="595" priority="690">
      <formula>$I802&lt;&gt;""</formula>
    </cfRule>
  </conditionalFormatting>
  <conditionalFormatting sqref="AC802">
    <cfRule type="expression" dxfId="594" priority="689">
      <formula>$I802&lt;&gt;""</formula>
    </cfRule>
  </conditionalFormatting>
  <conditionalFormatting sqref="AF802">
    <cfRule type="expression" dxfId="593" priority="688">
      <formula>$I802&lt;&gt;""</formula>
    </cfRule>
  </conditionalFormatting>
  <conditionalFormatting sqref="AC805">
    <cfRule type="expression" dxfId="592" priority="687">
      <formula>$I805&lt;&gt;""</formula>
    </cfRule>
  </conditionalFormatting>
  <conditionalFormatting sqref="AF805">
    <cfRule type="expression" dxfId="591" priority="686">
      <formula>$I805&lt;&gt;""</formula>
    </cfRule>
  </conditionalFormatting>
  <conditionalFormatting sqref="AB795">
    <cfRule type="expression" dxfId="590" priority="684">
      <formula>$I795&lt;&gt;""</formula>
    </cfRule>
  </conditionalFormatting>
  <conditionalFormatting sqref="AC795">
    <cfRule type="expression" dxfId="589" priority="683">
      <formula>$I795&lt;&gt;""</formula>
    </cfRule>
  </conditionalFormatting>
  <conditionalFormatting sqref="AE795">
    <cfRule type="expression" dxfId="588" priority="682">
      <formula>$I795&lt;&gt;""</formula>
    </cfRule>
  </conditionalFormatting>
  <conditionalFormatting sqref="AF795">
    <cfRule type="expression" dxfId="587" priority="681">
      <formula>$I795&lt;&gt;""</formula>
    </cfRule>
  </conditionalFormatting>
  <conditionalFormatting sqref="AE810:AE811">
    <cfRule type="expression" dxfId="586" priority="680">
      <formula>$I810&lt;&gt;""</formula>
    </cfRule>
  </conditionalFormatting>
  <conditionalFormatting sqref="AE819:AE820">
    <cfRule type="expression" dxfId="585" priority="679">
      <formula>$I819&lt;&gt;""</formula>
    </cfRule>
  </conditionalFormatting>
  <conditionalFormatting sqref="AC822">
    <cfRule type="expression" dxfId="584" priority="678">
      <formula>$H822&lt;&gt;""</formula>
    </cfRule>
  </conditionalFormatting>
  <conditionalFormatting sqref="AE822:AE824">
    <cfRule type="expression" dxfId="583" priority="677">
      <formula>$I822&lt;&gt;""</formula>
    </cfRule>
  </conditionalFormatting>
  <conditionalFormatting sqref="AF822">
    <cfRule type="expression" dxfId="582" priority="676">
      <formula>$H822&lt;&gt;""</formula>
    </cfRule>
  </conditionalFormatting>
  <conditionalFormatting sqref="AC823">
    <cfRule type="expression" dxfId="581" priority="675">
      <formula>$H823&lt;&gt;""</formula>
    </cfRule>
  </conditionalFormatting>
  <conditionalFormatting sqref="AF823">
    <cfRule type="expression" dxfId="580" priority="674">
      <formula>$H823&lt;&gt;""</formula>
    </cfRule>
  </conditionalFormatting>
  <conditionalFormatting sqref="AC820">
    <cfRule type="expression" dxfId="579" priority="673">
      <formula>$H820&lt;&gt;""</formula>
    </cfRule>
  </conditionalFormatting>
  <conditionalFormatting sqref="AF820">
    <cfRule type="expression" dxfId="578" priority="672">
      <formula>$H820&lt;&gt;""</formula>
    </cfRule>
  </conditionalFormatting>
  <conditionalFormatting sqref="AE827:AE829">
    <cfRule type="expression" dxfId="577" priority="671">
      <formula>$I827&lt;&gt;""</formula>
    </cfRule>
  </conditionalFormatting>
  <conditionalFormatting sqref="AE825">
    <cfRule type="expression" dxfId="576" priority="670">
      <formula>$I825&lt;&gt;""</formula>
    </cfRule>
  </conditionalFormatting>
  <conditionalFormatting sqref="AE835">
    <cfRule type="expression" dxfId="575" priority="667">
      <formula>$I835&lt;&gt;""</formula>
    </cfRule>
  </conditionalFormatting>
  <conditionalFormatting sqref="AE833">
    <cfRule type="expression" dxfId="574" priority="666">
      <formula>$I833&lt;&gt;""</formula>
    </cfRule>
  </conditionalFormatting>
  <conditionalFormatting sqref="AE831">
    <cfRule type="expression" dxfId="573" priority="665">
      <formula>$I831&lt;&gt;""</formula>
    </cfRule>
  </conditionalFormatting>
  <conditionalFormatting sqref="AE832">
    <cfRule type="expression" dxfId="572" priority="664">
      <formula>$I832&lt;&gt;""</formula>
    </cfRule>
  </conditionalFormatting>
  <conditionalFormatting sqref="AA915">
    <cfRule type="expression" dxfId="571" priority="663">
      <formula>$I915&lt;&gt;""</formula>
    </cfRule>
  </conditionalFormatting>
  <conditionalFormatting sqref="AB915">
    <cfRule type="expression" dxfId="570" priority="662">
      <formula>$I915&lt;&gt;""</formula>
    </cfRule>
  </conditionalFormatting>
  <conditionalFormatting sqref="AF915">
    <cfRule type="expression" dxfId="569" priority="661">
      <formula>$I915&lt;&gt;""</formula>
    </cfRule>
  </conditionalFormatting>
  <conditionalFormatting sqref="AA913">
    <cfRule type="expression" dxfId="568" priority="660">
      <formula>$I913&lt;&gt;""</formula>
    </cfRule>
  </conditionalFormatting>
  <conditionalFormatting sqref="AB913">
    <cfRule type="expression" dxfId="567" priority="659">
      <formula>$I913&lt;&gt;""</formula>
    </cfRule>
  </conditionalFormatting>
  <conditionalFormatting sqref="AC913">
    <cfRule type="expression" dxfId="566" priority="658">
      <formula>$I913&lt;&gt;""</formula>
    </cfRule>
  </conditionalFormatting>
  <conditionalFormatting sqref="AF913">
    <cfRule type="expression" dxfId="565" priority="657">
      <formula>$I913&lt;&gt;""</formula>
    </cfRule>
  </conditionalFormatting>
  <conditionalFormatting sqref="AB917">
    <cfRule type="expression" dxfId="564" priority="656">
      <formula>$I917&lt;&gt;""</formula>
    </cfRule>
  </conditionalFormatting>
  <conditionalFormatting sqref="AC917">
    <cfRule type="expression" dxfId="563" priority="655">
      <formula>$I917&lt;&gt;""</formula>
    </cfRule>
  </conditionalFormatting>
  <conditionalFormatting sqref="AE628:AE632">
    <cfRule type="expression" dxfId="562" priority="652">
      <formula>$I628&lt;&gt;""</formula>
    </cfRule>
  </conditionalFormatting>
  <conditionalFormatting sqref="AF628:AF629">
    <cfRule type="expression" dxfId="561" priority="651">
      <formula>$I628&lt;&gt;""</formula>
    </cfRule>
  </conditionalFormatting>
  <conditionalFormatting sqref="AA629:AC629">
    <cfRule type="expression" dxfId="560" priority="650">
      <formula>$I629&lt;&gt;""</formula>
    </cfRule>
  </conditionalFormatting>
  <conditionalFormatting sqref="AA630">
    <cfRule type="expression" dxfId="559" priority="648">
      <formula>$I630&lt;&gt;""</formula>
    </cfRule>
  </conditionalFormatting>
  <conditionalFormatting sqref="AC630">
    <cfRule type="expression" dxfId="558" priority="647">
      <formula>$H630&lt;&gt;""</formula>
    </cfRule>
  </conditionalFormatting>
  <conditionalFormatting sqref="AF630">
    <cfRule type="expression" dxfId="557" priority="646">
      <formula>$H630&lt;&gt;""</formula>
    </cfRule>
  </conditionalFormatting>
  <conditionalFormatting sqref="AA631:AB631">
    <cfRule type="expression" dxfId="556" priority="645">
      <formula>$I631&lt;&gt;""</formula>
    </cfRule>
  </conditionalFormatting>
  <conditionalFormatting sqref="AC631">
    <cfRule type="expression" dxfId="555" priority="644">
      <formula>$H631&lt;&gt;""</formula>
    </cfRule>
  </conditionalFormatting>
  <conditionalFormatting sqref="AF631:AF632">
    <cfRule type="expression" dxfId="554" priority="643">
      <formula>$H631&lt;&gt;""</formula>
    </cfRule>
  </conditionalFormatting>
  <conditionalFormatting sqref="AA625:AB625">
    <cfRule type="expression" dxfId="553" priority="642">
      <formula>$I625&lt;&gt;""</formula>
    </cfRule>
  </conditionalFormatting>
  <conditionalFormatting sqref="AC625">
    <cfRule type="expression" dxfId="552" priority="641">
      <formula>$H625&lt;&gt;""</formula>
    </cfRule>
  </conditionalFormatting>
  <conditionalFormatting sqref="AF625">
    <cfRule type="expression" dxfId="551" priority="639">
      <formula>$H625&lt;&gt;""</formula>
    </cfRule>
  </conditionalFormatting>
  <conditionalFormatting sqref="AA635:AC635">
    <cfRule type="expression" dxfId="550" priority="638">
      <formula>$I635&lt;&gt;""</formula>
    </cfRule>
  </conditionalFormatting>
  <conditionalFormatting sqref="AE635:AE639">
    <cfRule type="expression" dxfId="549" priority="637">
      <formula>$I635&lt;&gt;""</formula>
    </cfRule>
  </conditionalFormatting>
  <conditionalFormatting sqref="AF635">
    <cfRule type="expression" dxfId="548" priority="636">
      <formula>$I635&lt;&gt;""</formula>
    </cfRule>
  </conditionalFormatting>
  <conditionalFormatting sqref="AA636:AC636">
    <cfRule type="expression" dxfId="547" priority="635">
      <formula>$I636&lt;&gt;""</formula>
    </cfRule>
  </conditionalFormatting>
  <conditionalFormatting sqref="AF636">
    <cfRule type="expression" dxfId="546" priority="634">
      <formula>$I636&lt;&gt;""</formula>
    </cfRule>
  </conditionalFormatting>
  <conditionalFormatting sqref="AE944:AE945">
    <cfRule type="expression" dxfId="545" priority="632">
      <formula>$I944&lt;&gt;""</formula>
    </cfRule>
  </conditionalFormatting>
  <conditionalFormatting sqref="AA637:AC637">
    <cfRule type="expression" dxfId="544" priority="631">
      <formula>$I637&lt;&gt;""</formula>
    </cfRule>
  </conditionalFormatting>
  <conditionalFormatting sqref="AF637:AF638">
    <cfRule type="expression" dxfId="543" priority="630">
      <formula>$I637&lt;&gt;""</formula>
    </cfRule>
  </conditionalFormatting>
  <conditionalFormatting sqref="AA638:AB638">
    <cfRule type="expression" dxfId="542" priority="629">
      <formula>$I638&lt;&gt;""</formula>
    </cfRule>
  </conditionalFormatting>
  <conditionalFormatting sqref="AC638">
    <cfRule type="expression" dxfId="541" priority="628">
      <formula>$I638&lt;&gt;""</formula>
    </cfRule>
  </conditionalFormatting>
  <conditionalFormatting sqref="AA632:AB632">
    <cfRule type="expression" dxfId="540" priority="621">
      <formula>$I632&lt;&gt;""</formula>
    </cfRule>
  </conditionalFormatting>
  <conditionalFormatting sqref="AC632">
    <cfRule type="expression" dxfId="539" priority="620">
      <formula>$I632&lt;&gt;""</formula>
    </cfRule>
  </conditionalFormatting>
  <conditionalFormatting sqref="AA642:AC642">
    <cfRule type="expression" dxfId="538" priority="619">
      <formula>$I642&lt;&gt;""</formula>
    </cfRule>
  </conditionalFormatting>
  <conditionalFormatting sqref="AA643:AC643">
    <cfRule type="expression" dxfId="537" priority="618">
      <formula>$I643&lt;&gt;""</formula>
    </cfRule>
  </conditionalFormatting>
  <conditionalFormatting sqref="AA644:AB644">
    <cfRule type="expression" dxfId="536" priority="616">
      <formula>$I644&lt;&gt;""</formula>
    </cfRule>
  </conditionalFormatting>
  <conditionalFormatting sqref="AC644">
    <cfRule type="expression" dxfId="535" priority="617">
      <formula>$H644&lt;&gt;""</formula>
    </cfRule>
  </conditionalFormatting>
  <conditionalFormatting sqref="AE642">
    <cfRule type="expression" dxfId="534" priority="615">
      <formula>$I642&lt;&gt;""</formula>
    </cfRule>
  </conditionalFormatting>
  <conditionalFormatting sqref="AE643">
    <cfRule type="expression" dxfId="533" priority="614">
      <formula>$I643&lt;&gt;""</formula>
    </cfRule>
  </conditionalFormatting>
  <conditionalFormatting sqref="AE644:AE645">
    <cfRule type="expression" dxfId="532" priority="613">
      <formula>$I644&lt;&gt;""</formula>
    </cfRule>
  </conditionalFormatting>
  <conditionalFormatting sqref="AF642">
    <cfRule type="expression" dxfId="531" priority="612">
      <formula>$I642&lt;&gt;""</formula>
    </cfRule>
  </conditionalFormatting>
  <conditionalFormatting sqref="AF643">
    <cfRule type="expression" dxfId="530" priority="611">
      <formula>$I643&lt;&gt;""</formula>
    </cfRule>
  </conditionalFormatting>
  <conditionalFormatting sqref="AF644">
    <cfRule type="expression" dxfId="529" priority="610">
      <formula>$H644&lt;&gt;""</formula>
    </cfRule>
  </conditionalFormatting>
  <conditionalFormatting sqref="AA645:AB645">
    <cfRule type="expression" dxfId="528" priority="608">
      <formula>$I645&lt;&gt;""</formula>
    </cfRule>
  </conditionalFormatting>
  <conditionalFormatting sqref="AC645">
    <cfRule type="expression" dxfId="527" priority="609">
      <formula>$H645&lt;&gt;""</formula>
    </cfRule>
  </conditionalFormatting>
  <conditionalFormatting sqref="AF645">
    <cfRule type="expression" dxfId="526" priority="607">
      <formula>$H645&lt;&gt;""</formula>
    </cfRule>
  </conditionalFormatting>
  <conditionalFormatting sqref="AA639:AB639">
    <cfRule type="expression" dxfId="525" priority="606">
      <formula>$I639&lt;&gt;""</formula>
    </cfRule>
  </conditionalFormatting>
  <conditionalFormatting sqref="AC639">
    <cfRule type="expression" dxfId="524" priority="605">
      <formula>$H639&lt;&gt;""</formula>
    </cfRule>
  </conditionalFormatting>
  <conditionalFormatting sqref="AF639">
    <cfRule type="expression" dxfId="523" priority="604">
      <formula>$H639&lt;&gt;""</formula>
    </cfRule>
  </conditionalFormatting>
  <conditionalFormatting sqref="AA651:AB651">
    <cfRule type="expression" dxfId="522" priority="602">
      <formula>$I651&lt;&gt;""</formula>
    </cfRule>
  </conditionalFormatting>
  <conditionalFormatting sqref="AC651:AC652">
    <cfRule type="expression" dxfId="521" priority="603">
      <formula>$H651&lt;&gt;""</formula>
    </cfRule>
  </conditionalFormatting>
  <conditionalFormatting sqref="AE651:AE652">
    <cfRule type="expression" dxfId="520" priority="601">
      <formula>$I651&lt;&gt;""</formula>
    </cfRule>
  </conditionalFormatting>
  <conditionalFormatting sqref="AF651">
    <cfRule type="expression" dxfId="519" priority="600">
      <formula>$H651&lt;&gt;""</formula>
    </cfRule>
  </conditionalFormatting>
  <conditionalFormatting sqref="AA655:AB655">
    <cfRule type="expression" dxfId="518" priority="598">
      <formula>$I655&lt;&gt;""</formula>
    </cfRule>
  </conditionalFormatting>
  <conditionalFormatting sqref="AC655:AC656">
    <cfRule type="expression" dxfId="517" priority="599">
      <formula>$H655&lt;&gt;""</formula>
    </cfRule>
  </conditionalFormatting>
  <conditionalFormatting sqref="AE655:AE656">
    <cfRule type="expression" dxfId="516" priority="597">
      <formula>$I655&lt;&gt;""</formula>
    </cfRule>
  </conditionalFormatting>
  <conditionalFormatting sqref="AF655">
    <cfRule type="expression" dxfId="515" priority="596">
      <formula>$H655&lt;&gt;""</formula>
    </cfRule>
  </conditionalFormatting>
  <conditionalFormatting sqref="AA656:AB656">
    <cfRule type="expression" dxfId="514" priority="595">
      <formula>$I656&lt;&gt;""</formula>
    </cfRule>
  </conditionalFormatting>
  <conditionalFormatting sqref="AA652:AB652">
    <cfRule type="expression" dxfId="513" priority="594">
      <formula>$I652&lt;&gt;""</formula>
    </cfRule>
  </conditionalFormatting>
  <conditionalFormatting sqref="AC659">
    <cfRule type="expression" dxfId="512" priority="593">
      <formula>$H659&lt;&gt;""</formula>
    </cfRule>
  </conditionalFormatting>
  <conditionalFormatting sqref="AA659:AB659">
    <cfRule type="expression" dxfId="511" priority="592">
      <formula>$I659&lt;&gt;""</formula>
    </cfRule>
  </conditionalFormatting>
  <conditionalFormatting sqref="AE659:AE660">
    <cfRule type="expression" dxfId="510" priority="591">
      <formula>$I659&lt;&gt;""</formula>
    </cfRule>
  </conditionalFormatting>
  <conditionalFormatting sqref="AF659">
    <cfRule type="expression" dxfId="509" priority="590">
      <formula>$H659&lt;&gt;""</formula>
    </cfRule>
  </conditionalFormatting>
  <conditionalFormatting sqref="AC657">
    <cfRule type="expression" dxfId="508" priority="589">
      <formula>$H657&lt;&gt;""</formula>
    </cfRule>
  </conditionalFormatting>
  <conditionalFormatting sqref="AA657:AB657">
    <cfRule type="expression" dxfId="507" priority="588">
      <formula>$I657&lt;&gt;""</formula>
    </cfRule>
  </conditionalFormatting>
  <conditionalFormatting sqref="AE657">
    <cfRule type="expression" dxfId="506" priority="587">
      <formula>$I657&lt;&gt;""</formula>
    </cfRule>
  </conditionalFormatting>
  <conditionalFormatting sqref="AF657">
    <cfRule type="expression" dxfId="505" priority="586">
      <formula>$H657&lt;&gt;""</formula>
    </cfRule>
  </conditionalFormatting>
  <conditionalFormatting sqref="AC662">
    <cfRule type="expression" dxfId="504" priority="585">
      <formula>$H662&lt;&gt;""</formula>
    </cfRule>
  </conditionalFormatting>
  <conditionalFormatting sqref="AA662:AB662">
    <cfRule type="expression" dxfId="503" priority="584">
      <formula>$I662&lt;&gt;""</formula>
    </cfRule>
  </conditionalFormatting>
  <conditionalFormatting sqref="AF662">
    <cfRule type="expression" dxfId="502" priority="583">
      <formula>$H662&lt;&gt;""</formula>
    </cfRule>
  </conditionalFormatting>
  <conditionalFormatting sqref="AC660">
    <cfRule type="expression" dxfId="501" priority="581">
      <formula>$H660&lt;&gt;""</formula>
    </cfRule>
  </conditionalFormatting>
  <conditionalFormatting sqref="AA660:AB660">
    <cfRule type="expression" dxfId="500" priority="580">
      <formula>$I660&lt;&gt;""</formula>
    </cfRule>
  </conditionalFormatting>
  <conditionalFormatting sqref="AF660">
    <cfRule type="expression" dxfId="499" priority="579">
      <formula>$H660&lt;&gt;""</formula>
    </cfRule>
  </conditionalFormatting>
  <conditionalFormatting sqref="AE662">
    <cfRule type="expression" dxfId="498" priority="577">
      <formula>$I662&lt;&gt;""</formula>
    </cfRule>
  </conditionalFormatting>
  <conditionalFormatting sqref="AC665">
    <cfRule type="expression" dxfId="497" priority="575">
      <formula>$H665&lt;&gt;""</formula>
    </cfRule>
  </conditionalFormatting>
  <conditionalFormatting sqref="AA665:AB665">
    <cfRule type="expression" dxfId="496" priority="574">
      <formula>$I665&lt;&gt;""</formula>
    </cfRule>
  </conditionalFormatting>
  <conditionalFormatting sqref="AF665">
    <cfRule type="expression" dxfId="495" priority="573">
      <formula>$H665&lt;&gt;""</formula>
    </cfRule>
  </conditionalFormatting>
  <conditionalFormatting sqref="AE665:AE666">
    <cfRule type="expression" dxfId="494" priority="571">
      <formula>$I665&lt;&gt;""</formula>
    </cfRule>
  </conditionalFormatting>
  <conditionalFormatting sqref="AC668">
    <cfRule type="expression" dxfId="493" priority="569">
      <formula>$H668&lt;&gt;""</formula>
    </cfRule>
  </conditionalFormatting>
  <conditionalFormatting sqref="AA668:AB668">
    <cfRule type="expression" dxfId="492" priority="568">
      <formula>$I668&lt;&gt;""</formula>
    </cfRule>
  </conditionalFormatting>
  <conditionalFormatting sqref="AC674">
    <cfRule type="expression" dxfId="491" priority="567">
      <formula>$H674&lt;&gt;""</formula>
    </cfRule>
  </conditionalFormatting>
  <conditionalFormatting sqref="AA674:AB674">
    <cfRule type="expression" dxfId="490" priority="566">
      <formula>$I674&lt;&gt;""</formula>
    </cfRule>
  </conditionalFormatting>
  <conditionalFormatting sqref="AE674">
    <cfRule type="expression" dxfId="489" priority="563">
      <formula>$I674&lt;&gt;""</formula>
    </cfRule>
  </conditionalFormatting>
  <conditionalFormatting sqref="AF674">
    <cfRule type="expression" dxfId="488" priority="562">
      <formula>$H674&lt;&gt;""</formula>
    </cfRule>
  </conditionalFormatting>
  <conditionalFormatting sqref="AE672">
    <cfRule type="expression" dxfId="487" priority="560">
      <formula>$I672&lt;&gt;""</formula>
    </cfRule>
  </conditionalFormatting>
  <conditionalFormatting sqref="AF672">
    <cfRule type="expression" dxfId="486" priority="559">
      <formula>$H672&lt;&gt;""</formula>
    </cfRule>
  </conditionalFormatting>
  <conditionalFormatting sqref="AC672">
    <cfRule type="expression" dxfId="485" priority="558">
      <formula>$H672&lt;&gt;""</formula>
    </cfRule>
  </conditionalFormatting>
  <conditionalFormatting sqref="AA672:AB672">
    <cfRule type="expression" dxfId="484" priority="557">
      <formula>$I672&lt;&gt;""</formula>
    </cfRule>
  </conditionalFormatting>
  <conditionalFormatting sqref="AC677">
    <cfRule type="expression" dxfId="483" priority="556">
      <formula>$H677&lt;&gt;""</formula>
    </cfRule>
  </conditionalFormatting>
  <conditionalFormatting sqref="AA677:AB677">
    <cfRule type="expression" dxfId="482" priority="555">
      <formula>$I677&lt;&gt;""</formula>
    </cfRule>
  </conditionalFormatting>
  <conditionalFormatting sqref="AE677">
    <cfRule type="expression" dxfId="481" priority="553">
      <formula>$I677&lt;&gt;""</formula>
    </cfRule>
  </conditionalFormatting>
  <conditionalFormatting sqref="AF677">
    <cfRule type="expression" dxfId="480" priority="551">
      <formula>$H677&lt;&gt;""</formula>
    </cfRule>
  </conditionalFormatting>
  <conditionalFormatting sqref="AC675">
    <cfRule type="expression" dxfId="479" priority="550">
      <formula>$H675&lt;&gt;""</formula>
    </cfRule>
  </conditionalFormatting>
  <conditionalFormatting sqref="AA675:AB675">
    <cfRule type="expression" dxfId="478" priority="549">
      <formula>$I675&lt;&gt;""</formula>
    </cfRule>
  </conditionalFormatting>
  <conditionalFormatting sqref="AE675">
    <cfRule type="expression" dxfId="477" priority="547">
      <formula>$I675&lt;&gt;""</formula>
    </cfRule>
  </conditionalFormatting>
  <conditionalFormatting sqref="AF675">
    <cfRule type="expression" dxfId="476" priority="546">
      <formula>$H675&lt;&gt;""</formula>
    </cfRule>
  </conditionalFormatting>
  <conditionalFormatting sqref="AB597:AB599">
    <cfRule type="expression" dxfId="475" priority="545">
      <formula>$I597&lt;&gt;""</formula>
    </cfRule>
  </conditionalFormatting>
  <conditionalFormatting sqref="AC597:AC599">
    <cfRule type="expression" dxfId="474" priority="544">
      <formula>$I597&lt;&gt;""</formula>
    </cfRule>
  </conditionalFormatting>
  <conditionalFormatting sqref="AE594">
    <cfRule type="expression" dxfId="473" priority="543">
      <formula>$I594&lt;&gt;""</formula>
    </cfRule>
  </conditionalFormatting>
  <conditionalFormatting sqref="AF597">
    <cfRule type="expression" dxfId="472" priority="541">
      <formula>$I597&lt;&gt;""</formula>
    </cfRule>
  </conditionalFormatting>
  <conditionalFormatting sqref="AF598">
    <cfRule type="expression" dxfId="471" priority="540">
      <formula>$I598&lt;&gt;""</formula>
    </cfRule>
  </conditionalFormatting>
  <conditionalFormatting sqref="AF599">
    <cfRule type="expression" dxfId="470" priority="539">
      <formula>$I599&lt;&gt;""</formula>
    </cfRule>
  </conditionalFormatting>
  <conditionalFormatting sqref="AE1091">
    <cfRule type="expression" dxfId="469" priority="538">
      <formula>$I1091&lt;&gt;""</formula>
    </cfRule>
  </conditionalFormatting>
  <conditionalFormatting sqref="AE1092">
    <cfRule type="expression" dxfId="468" priority="537">
      <formula>$I1092&lt;&gt;""</formula>
    </cfRule>
  </conditionalFormatting>
  <conditionalFormatting sqref="AE1095">
    <cfRule type="expression" dxfId="467" priority="536">
      <formula>$I1095&lt;&gt;""</formula>
    </cfRule>
  </conditionalFormatting>
  <conditionalFormatting sqref="AE1121">
    <cfRule type="expression" dxfId="466" priority="535">
      <formula>$I1121&lt;&gt;""</formula>
    </cfRule>
  </conditionalFormatting>
  <conditionalFormatting sqref="AC663">
    <cfRule type="expression" dxfId="465" priority="534">
      <formula>$H663&lt;&gt;""</formula>
    </cfRule>
  </conditionalFormatting>
  <conditionalFormatting sqref="AA663:AB663">
    <cfRule type="expression" dxfId="464" priority="533">
      <formula>$I663&lt;&gt;""</formula>
    </cfRule>
  </conditionalFormatting>
  <conditionalFormatting sqref="AF663">
    <cfRule type="expression" dxfId="463" priority="532">
      <formula>$H663&lt;&gt;""</formula>
    </cfRule>
  </conditionalFormatting>
  <conditionalFormatting sqref="AE663">
    <cfRule type="expression" dxfId="462" priority="530">
      <formula>$I663&lt;&gt;""</formula>
    </cfRule>
  </conditionalFormatting>
  <conditionalFormatting sqref="AC666">
    <cfRule type="expression" dxfId="461" priority="529">
      <formula>$H666&lt;&gt;""</formula>
    </cfRule>
  </conditionalFormatting>
  <conditionalFormatting sqref="AA666:AB666">
    <cfRule type="expression" dxfId="460" priority="528">
      <formula>$I666&lt;&gt;""</formula>
    </cfRule>
  </conditionalFormatting>
  <conditionalFormatting sqref="AF668">
    <cfRule type="expression" dxfId="459" priority="522">
      <formula>$H668&lt;&gt;""</formula>
    </cfRule>
  </conditionalFormatting>
  <conditionalFormatting sqref="AF666">
    <cfRule type="expression" dxfId="458" priority="520">
      <formula>$H666&lt;&gt;""</formula>
    </cfRule>
  </conditionalFormatting>
  <conditionalFormatting sqref="AE668">
    <cfRule type="expression" dxfId="457" priority="517">
      <formula>$I668&lt;&gt;""</formula>
    </cfRule>
  </conditionalFormatting>
  <conditionalFormatting sqref="AE602">
    <cfRule type="expression" dxfId="456" priority="516">
      <formula>$I602&lt;&gt;""</formula>
    </cfRule>
  </conditionalFormatting>
  <conditionalFormatting sqref="AB678:AB681">
    <cfRule type="expression" dxfId="455" priority="515">
      <formula>$I678&lt;&gt;""</formula>
    </cfRule>
  </conditionalFormatting>
  <conditionalFormatting sqref="AA678:AA681">
    <cfRule type="expression" dxfId="454" priority="514">
      <formula>$I678&lt;&gt;""</formula>
    </cfRule>
  </conditionalFormatting>
  <conditionalFormatting sqref="AC678:AC681">
    <cfRule type="expression" dxfId="453" priority="513">
      <formula>$I678&lt;&gt;""</formula>
    </cfRule>
  </conditionalFormatting>
  <conditionalFormatting sqref="AE680">
    <cfRule type="expression" dxfId="452" priority="512">
      <formula>$I680&lt;&gt;""</formula>
    </cfRule>
  </conditionalFormatting>
  <conditionalFormatting sqref="AE681">
    <cfRule type="expression" dxfId="451" priority="511">
      <formula>$I681&lt;&gt;""</formula>
    </cfRule>
  </conditionalFormatting>
  <conditionalFormatting sqref="AF678:AF681">
    <cfRule type="expression" dxfId="450" priority="510">
      <formula>$I678&lt;&gt;""</formula>
    </cfRule>
  </conditionalFormatting>
  <conditionalFormatting sqref="AE678:AE679">
    <cfRule type="expression" dxfId="449" priority="509">
      <formula>$I678&lt;&gt;""</formula>
    </cfRule>
  </conditionalFormatting>
  <conditionalFormatting sqref="AA89:AC92">
    <cfRule type="expression" dxfId="448" priority="505">
      <formula>$I89&lt;&gt;""</formula>
    </cfRule>
  </conditionalFormatting>
  <conditionalFormatting sqref="AA53:AC53">
    <cfRule type="expression" dxfId="447" priority="503">
      <formula>#REF!&lt;&gt;""</formula>
    </cfRule>
  </conditionalFormatting>
  <conditionalFormatting sqref="AA56:AC56">
    <cfRule type="expression" dxfId="446" priority="502">
      <formula>#REF!&lt;&gt;""</formula>
    </cfRule>
  </conditionalFormatting>
  <conditionalFormatting sqref="AA57:AC57">
    <cfRule type="expression" dxfId="445" priority="501">
      <formula>#REF!&lt;&gt;""</formula>
    </cfRule>
  </conditionalFormatting>
  <conditionalFormatting sqref="AA59:AC59">
    <cfRule type="expression" dxfId="444" priority="500">
      <formula>#REF!&lt;&gt;""</formula>
    </cfRule>
  </conditionalFormatting>
  <conditionalFormatting sqref="AA60:AC61">
    <cfRule type="expression" dxfId="443" priority="499">
      <formula>#REF!&lt;&gt;""</formula>
    </cfRule>
  </conditionalFormatting>
  <conditionalFormatting sqref="AA62:AC62">
    <cfRule type="expression" dxfId="442" priority="498">
      <formula>#REF!&lt;&gt;""</formula>
    </cfRule>
  </conditionalFormatting>
  <conditionalFormatting sqref="AA63">
    <cfRule type="expression" dxfId="441" priority="497">
      <formula>#REF!&lt;&gt;""</formula>
    </cfRule>
  </conditionalFormatting>
  <conditionalFormatting sqref="AA65">
    <cfRule type="expression" dxfId="440" priority="496">
      <formula>#REF!&lt;&gt;""</formula>
    </cfRule>
  </conditionalFormatting>
  <conditionalFormatting sqref="AA69:AC69">
    <cfRule type="expression" dxfId="439" priority="495">
      <formula>#REF!&lt;&gt;""</formula>
    </cfRule>
  </conditionalFormatting>
  <conditionalFormatting sqref="AA74:AC74">
    <cfRule type="expression" dxfId="438" priority="494">
      <formula>#REF!&lt;&gt;""</formula>
    </cfRule>
  </conditionalFormatting>
  <conditionalFormatting sqref="AA84:AC84">
    <cfRule type="expression" dxfId="437" priority="493">
      <formula>#REF!&lt;&gt;""</formula>
    </cfRule>
  </conditionalFormatting>
  <conditionalFormatting sqref="AA86:AC86">
    <cfRule type="expression" dxfId="436" priority="492">
      <formula>#REF!&lt;&gt;""</formula>
    </cfRule>
  </conditionalFormatting>
  <conditionalFormatting sqref="AC87">
    <cfRule type="expression" dxfId="435" priority="491">
      <formula>$I87&lt;&gt;""</formula>
    </cfRule>
  </conditionalFormatting>
  <conditionalFormatting sqref="AA93:AC95">
    <cfRule type="expression" dxfId="434" priority="490">
      <formula>#REF!&lt;&gt;""</formula>
    </cfRule>
  </conditionalFormatting>
  <conditionalFormatting sqref="AA66:AC66">
    <cfRule type="expression" dxfId="433" priority="489">
      <formula>#REF!&lt;&gt;""</formula>
    </cfRule>
  </conditionalFormatting>
  <conditionalFormatting sqref="AA68:AC68">
    <cfRule type="expression" dxfId="432" priority="488">
      <formula>#REF!&lt;&gt;""</formula>
    </cfRule>
  </conditionalFormatting>
  <conditionalFormatting sqref="AA80:AC80">
    <cfRule type="expression" dxfId="431" priority="487">
      <formula>#REF!&lt;&gt;""</formula>
    </cfRule>
  </conditionalFormatting>
  <conditionalFormatting sqref="AE59">
    <cfRule type="expression" dxfId="430" priority="484">
      <formula>$I59&lt;&gt;""</formula>
    </cfRule>
  </conditionalFormatting>
  <conditionalFormatting sqref="AE60">
    <cfRule type="expression" dxfId="429" priority="483">
      <formula>$I60&lt;&gt;""</formula>
    </cfRule>
  </conditionalFormatting>
  <conditionalFormatting sqref="AE61">
    <cfRule type="expression" dxfId="428" priority="482">
      <formula>$I61&lt;&gt;""</formula>
    </cfRule>
  </conditionalFormatting>
  <conditionalFormatting sqref="AE62">
    <cfRule type="expression" dxfId="427" priority="481">
      <formula>$I62&lt;&gt;""</formula>
    </cfRule>
  </conditionalFormatting>
  <conditionalFormatting sqref="AE63">
    <cfRule type="expression" dxfId="426" priority="480">
      <formula>$I63&lt;&gt;""</formula>
    </cfRule>
  </conditionalFormatting>
  <conditionalFormatting sqref="AE65">
    <cfRule type="expression" dxfId="425" priority="479">
      <formula>$I65&lt;&gt;""</formula>
    </cfRule>
  </conditionalFormatting>
  <conditionalFormatting sqref="AE66">
    <cfRule type="expression" dxfId="424" priority="478">
      <formula>$I66&lt;&gt;""</formula>
    </cfRule>
  </conditionalFormatting>
  <conditionalFormatting sqref="AE68">
    <cfRule type="expression" dxfId="423" priority="477">
      <formula>$I68&lt;&gt;""</formula>
    </cfRule>
  </conditionalFormatting>
  <conditionalFormatting sqref="AE69">
    <cfRule type="expression" dxfId="422" priority="476">
      <formula>$I69&lt;&gt;""</formula>
    </cfRule>
  </conditionalFormatting>
  <conditionalFormatting sqref="AE73:AE74">
    <cfRule type="expression" dxfId="421" priority="475">
      <formula>$I73&lt;&gt;""</formula>
    </cfRule>
  </conditionalFormatting>
  <conditionalFormatting sqref="AE75">
    <cfRule type="expression" dxfId="420" priority="474">
      <formula>$I75&lt;&gt;""</formula>
    </cfRule>
  </conditionalFormatting>
  <conditionalFormatting sqref="AE80">
    <cfRule type="expression" dxfId="419" priority="473">
      <formula>$I80&lt;&gt;""</formula>
    </cfRule>
  </conditionalFormatting>
  <conditionalFormatting sqref="AE84">
    <cfRule type="expression" dxfId="418" priority="472">
      <formula>$I84&lt;&gt;""</formula>
    </cfRule>
  </conditionalFormatting>
  <conditionalFormatting sqref="AE86">
    <cfRule type="expression" dxfId="417" priority="471">
      <formula>$I86&lt;&gt;""</formula>
    </cfRule>
  </conditionalFormatting>
  <conditionalFormatting sqref="AE87">
    <cfRule type="expression" dxfId="416" priority="470">
      <formula>$I87&lt;&gt;""</formula>
    </cfRule>
  </conditionalFormatting>
  <conditionalFormatting sqref="AE93">
    <cfRule type="expression" dxfId="415" priority="469">
      <formula>$I93&lt;&gt;""</formula>
    </cfRule>
  </conditionalFormatting>
  <conditionalFormatting sqref="AE94">
    <cfRule type="expression" dxfId="414" priority="468">
      <formula>$I94&lt;&gt;""</formula>
    </cfRule>
  </conditionalFormatting>
  <conditionalFormatting sqref="AE95">
    <cfRule type="expression" dxfId="413" priority="467">
      <formula>$I95&lt;&gt;""</formula>
    </cfRule>
  </conditionalFormatting>
  <conditionalFormatting sqref="AG94">
    <cfRule type="expression" dxfId="412" priority="466">
      <formula>$H94&lt;&gt;""</formula>
    </cfRule>
  </conditionalFormatting>
  <conditionalFormatting sqref="AE4:AE5">
    <cfRule type="cellIs" dxfId="411" priority="463" operator="equal">
      <formula>"No ha iniciado"</formula>
    </cfRule>
    <cfRule type="cellIs" dxfId="410" priority="464" operator="equal">
      <formula>"En ejecución"</formula>
    </cfRule>
    <cfRule type="cellIs" dxfId="409" priority="465" operator="equal">
      <formula>"Vencida"</formula>
    </cfRule>
  </conditionalFormatting>
  <conditionalFormatting sqref="AE4:AE5">
    <cfRule type="cellIs" dxfId="408" priority="462" operator="equal">
      <formula>"Cumplida"</formula>
    </cfRule>
  </conditionalFormatting>
  <conditionalFormatting sqref="AC890">
    <cfRule type="expression" dxfId="407" priority="461">
      <formula>$I890&lt;&gt;""</formula>
    </cfRule>
  </conditionalFormatting>
  <conditionalFormatting sqref="AA890:AB890">
    <cfRule type="expression" dxfId="406" priority="460">
      <formula>$I890&lt;&gt;""</formula>
    </cfRule>
  </conditionalFormatting>
  <conditionalFormatting sqref="AA896:AB896">
    <cfRule type="expression" dxfId="405" priority="457">
      <formula>$I896&lt;&gt;""</formula>
    </cfRule>
  </conditionalFormatting>
  <conditionalFormatting sqref="AC896">
    <cfRule type="expression" dxfId="404" priority="456">
      <formula>$I896&lt;&gt;""</formula>
    </cfRule>
  </conditionalFormatting>
  <conditionalFormatting sqref="AF896">
    <cfRule type="expression" dxfId="403" priority="454">
      <formula>$I896&lt;&gt;""</formula>
    </cfRule>
  </conditionalFormatting>
  <conditionalFormatting sqref="AE896">
    <cfRule type="expression" dxfId="402" priority="453">
      <formula>$I896&lt;&gt;""</formula>
    </cfRule>
  </conditionalFormatting>
  <conditionalFormatting sqref="AA859:AC859">
    <cfRule type="expression" dxfId="401" priority="452">
      <formula>$I859&lt;&gt;""</formula>
    </cfRule>
  </conditionalFormatting>
  <conditionalFormatting sqref="AA858:AC858">
    <cfRule type="expression" dxfId="400" priority="451">
      <formula>$I858&lt;&gt;""</formula>
    </cfRule>
  </conditionalFormatting>
  <conditionalFormatting sqref="AA888:AC888">
    <cfRule type="expression" dxfId="399" priority="450">
      <formula>$I888&lt;&gt;""</formula>
    </cfRule>
  </conditionalFormatting>
  <conditionalFormatting sqref="AA892:AC892">
    <cfRule type="expression" dxfId="398" priority="449">
      <formula>$I892&lt;&gt;""</formula>
    </cfRule>
  </conditionalFormatting>
  <conditionalFormatting sqref="AA891:AB891">
    <cfRule type="expression" dxfId="397" priority="448">
      <formula>$I891&lt;&gt;""</formula>
    </cfRule>
  </conditionalFormatting>
  <conditionalFormatting sqref="AF431:AF432">
    <cfRule type="expression" dxfId="396" priority="445">
      <formula>#REF!&lt;&gt;""</formula>
    </cfRule>
  </conditionalFormatting>
  <conditionalFormatting sqref="AA431:AC432">
    <cfRule type="expression" dxfId="395" priority="439">
      <formula>$I431&lt;&gt;""</formula>
    </cfRule>
  </conditionalFormatting>
  <conditionalFormatting sqref="AA438:AC438">
    <cfRule type="expression" dxfId="394" priority="437">
      <formula>$I438&lt;&gt;""</formula>
    </cfRule>
  </conditionalFormatting>
  <conditionalFormatting sqref="AF436">
    <cfRule type="expression" dxfId="393" priority="435">
      <formula>$I436&lt;&gt;""</formula>
    </cfRule>
  </conditionalFormatting>
  <conditionalFormatting sqref="AF437">
    <cfRule type="expression" dxfId="392" priority="434">
      <formula>$I437&lt;&gt;""</formula>
    </cfRule>
  </conditionalFormatting>
  <conditionalFormatting sqref="AF438">
    <cfRule type="expression" dxfId="391" priority="433">
      <formula>$I438&lt;&gt;""</formula>
    </cfRule>
  </conditionalFormatting>
  <conditionalFormatting sqref="AB439:AC439">
    <cfRule type="expression" dxfId="390" priority="432">
      <formula>$I439&lt;&gt;""</formula>
    </cfRule>
  </conditionalFormatting>
  <conditionalFormatting sqref="AA441:AC441">
    <cfRule type="expression" dxfId="389" priority="431">
      <formula>$I441&lt;&gt;""</formula>
    </cfRule>
  </conditionalFormatting>
  <conditionalFormatting sqref="AF441">
    <cfRule type="expression" dxfId="388" priority="430">
      <formula>$I441&lt;&gt;""</formula>
    </cfRule>
  </conditionalFormatting>
  <conditionalFormatting sqref="AE439">
    <cfRule type="expression" dxfId="387" priority="1544">
      <formula>$I441&lt;&gt;""</formula>
    </cfRule>
  </conditionalFormatting>
  <conditionalFormatting sqref="AF439">
    <cfRule type="expression" dxfId="386" priority="429">
      <formula>$I439&lt;&gt;""</formula>
    </cfRule>
  </conditionalFormatting>
  <conditionalFormatting sqref="AE441">
    <cfRule type="expression" dxfId="385" priority="428">
      <formula>$I443&lt;&gt;""</formula>
    </cfRule>
  </conditionalFormatting>
  <conditionalFormatting sqref="AA442:AC443">
    <cfRule type="expression" dxfId="384" priority="427">
      <formula>$I442&lt;&gt;""</formula>
    </cfRule>
  </conditionalFormatting>
  <conditionalFormatting sqref="AA444:AC444">
    <cfRule type="expression" dxfId="383" priority="426">
      <formula>$I444&lt;&gt;""</formula>
    </cfRule>
  </conditionalFormatting>
  <conditionalFormatting sqref="AE442">
    <cfRule type="expression" dxfId="382" priority="425">
      <formula>$I444&lt;&gt;""</formula>
    </cfRule>
  </conditionalFormatting>
  <conditionalFormatting sqref="AE444">
    <cfRule type="expression" dxfId="381" priority="424">
      <formula>$I446&lt;&gt;""</formula>
    </cfRule>
  </conditionalFormatting>
  <conditionalFormatting sqref="AF442">
    <cfRule type="expression" dxfId="380" priority="423">
      <formula>$I442&lt;&gt;""</formula>
    </cfRule>
  </conditionalFormatting>
  <conditionalFormatting sqref="AF443">
    <cfRule type="expression" dxfId="379" priority="422">
      <formula>$I443&lt;&gt;""</formula>
    </cfRule>
  </conditionalFormatting>
  <conditionalFormatting sqref="AF444:AF445">
    <cfRule type="expression" dxfId="378" priority="421">
      <formula>$I444&lt;&gt;""</formula>
    </cfRule>
  </conditionalFormatting>
  <conditionalFormatting sqref="AA445:AC445">
    <cfRule type="expression" dxfId="377" priority="420">
      <formula>$I445&lt;&gt;""</formula>
    </cfRule>
  </conditionalFormatting>
  <conditionalFormatting sqref="AA447:AC447">
    <cfRule type="expression" dxfId="376" priority="419">
      <formula>$I447&lt;&gt;""</formula>
    </cfRule>
  </conditionalFormatting>
  <conditionalFormatting sqref="AE445">
    <cfRule type="expression" dxfId="375" priority="418">
      <formula>$I447&lt;&gt;""</formula>
    </cfRule>
  </conditionalFormatting>
  <conditionalFormatting sqref="AE446">
    <cfRule type="expression" dxfId="374" priority="417">
      <formula>$I448&lt;&gt;""</formula>
    </cfRule>
  </conditionalFormatting>
  <conditionalFormatting sqref="AE447">
    <cfRule type="expression" dxfId="373" priority="416">
      <formula>$I449&lt;&gt;""</formula>
    </cfRule>
  </conditionalFormatting>
  <conditionalFormatting sqref="AF447">
    <cfRule type="expression" dxfId="372" priority="415">
      <formula>$I447&lt;&gt;""</formula>
    </cfRule>
  </conditionalFormatting>
  <conditionalFormatting sqref="AA448:AC448">
    <cfRule type="expression" dxfId="371" priority="413">
      <formula>$I448&lt;&gt;""</formula>
    </cfRule>
  </conditionalFormatting>
  <conditionalFormatting sqref="AA449:AC449">
    <cfRule type="expression" dxfId="370" priority="412">
      <formula>$I449&lt;&gt;""</formula>
    </cfRule>
  </conditionalFormatting>
  <conditionalFormatting sqref="AA450:AC450">
    <cfRule type="expression" dxfId="369" priority="411">
      <formula>$I450&lt;&gt;""</formula>
    </cfRule>
  </conditionalFormatting>
  <conditionalFormatting sqref="AA453:AC453">
    <cfRule type="expression" dxfId="368" priority="410">
      <formula>$I453&lt;&gt;""</formula>
    </cfRule>
  </conditionalFormatting>
  <conditionalFormatting sqref="AF450">
    <cfRule type="expression" dxfId="367" priority="409">
      <formula>$I450&lt;&gt;""</formula>
    </cfRule>
  </conditionalFormatting>
  <conditionalFormatting sqref="AF453">
    <cfRule type="expression" dxfId="366" priority="408">
      <formula>$I453&lt;&gt;""</formula>
    </cfRule>
  </conditionalFormatting>
  <conditionalFormatting sqref="AE917">
    <cfRule type="expression" dxfId="365" priority="407">
      <formula>$H917&lt;&gt;""</formula>
    </cfRule>
  </conditionalFormatting>
  <conditionalFormatting sqref="AF917">
    <cfRule type="expression" dxfId="364" priority="406">
      <formula>$I917&lt;&gt;""</formula>
    </cfRule>
  </conditionalFormatting>
  <conditionalFormatting sqref="AF581:AF587">
    <cfRule type="expression" dxfId="363" priority="405">
      <formula>$H581&lt;&gt;""</formula>
    </cfRule>
  </conditionalFormatting>
  <conditionalFormatting sqref="AA572:AC572">
    <cfRule type="expression" dxfId="362" priority="404">
      <formula>$I572&lt;&gt;""</formula>
    </cfRule>
  </conditionalFormatting>
  <conditionalFormatting sqref="AA578:AC579">
    <cfRule type="expression" dxfId="361" priority="403">
      <formula>$I578&lt;&gt;""</formula>
    </cfRule>
  </conditionalFormatting>
  <conditionalFormatting sqref="AA581:AC587">
    <cfRule type="expression" dxfId="360" priority="402">
      <formula>$I581&lt;&gt;""</formula>
    </cfRule>
  </conditionalFormatting>
  <conditionalFormatting sqref="AA588:AC588">
    <cfRule type="expression" dxfId="359" priority="401">
      <formula>$I588&lt;&gt;""</formula>
    </cfRule>
  </conditionalFormatting>
  <conditionalFormatting sqref="AF588">
    <cfRule type="expression" dxfId="358" priority="400">
      <formula>$I588&lt;&gt;""</formula>
    </cfRule>
  </conditionalFormatting>
  <conditionalFormatting sqref="AA591:AC592">
    <cfRule type="expression" dxfId="357" priority="399">
      <formula>$I591&lt;&gt;""</formula>
    </cfRule>
  </conditionalFormatting>
  <conditionalFormatting sqref="AA593:AC593">
    <cfRule type="expression" dxfId="356" priority="398">
      <formula>$I593&lt;&gt;""</formula>
    </cfRule>
  </conditionalFormatting>
  <conditionalFormatting sqref="AF592">
    <cfRule type="expression" dxfId="355" priority="397">
      <formula>$I592&lt;&gt;""</formula>
    </cfRule>
  </conditionalFormatting>
  <conditionalFormatting sqref="AF591">
    <cfRule type="expression" dxfId="354" priority="396">
      <formula>$I591&lt;&gt;""</formula>
    </cfRule>
  </conditionalFormatting>
  <conditionalFormatting sqref="AF593">
    <cfRule type="expression" dxfId="353" priority="395">
      <formula>$I593&lt;&gt;""</formula>
    </cfRule>
  </conditionalFormatting>
  <conditionalFormatting sqref="AA518:AB518">
    <cfRule type="expression" dxfId="352" priority="393">
      <formula>$I518&lt;&gt;""</formula>
    </cfRule>
  </conditionalFormatting>
  <conditionalFormatting sqref="AC518">
    <cfRule type="expression" dxfId="351" priority="392">
      <formula>$I518&lt;&gt;""</formula>
    </cfRule>
  </conditionalFormatting>
  <conditionalFormatting sqref="AA520:AC520">
    <cfRule type="expression" dxfId="350" priority="391">
      <formula>$I520&lt;&gt;""</formula>
    </cfRule>
  </conditionalFormatting>
  <conditionalFormatting sqref="AE702">
    <cfRule type="expression" dxfId="349" priority="390">
      <formula>$I702&lt;&gt;""</formula>
    </cfRule>
  </conditionalFormatting>
  <conditionalFormatting sqref="AE705">
    <cfRule type="expression" dxfId="348" priority="389">
      <formula>$I705&lt;&gt;""</formula>
    </cfRule>
  </conditionalFormatting>
  <conditionalFormatting sqref="AE708">
    <cfRule type="expression" dxfId="347" priority="388">
      <formula>$I708&lt;&gt;""</formula>
    </cfRule>
  </conditionalFormatting>
  <conditionalFormatting sqref="AE711">
    <cfRule type="expression" dxfId="346" priority="387">
      <formula>$I711&lt;&gt;""</formula>
    </cfRule>
  </conditionalFormatting>
  <conditionalFormatting sqref="AE696">
    <cfRule type="expression" dxfId="345" priority="386">
      <formula>$I696&lt;&gt;""</formula>
    </cfRule>
  </conditionalFormatting>
  <conditionalFormatting sqref="AE703">
    <cfRule type="expression" dxfId="344" priority="385">
      <formula>$I703&lt;&gt;""</formula>
    </cfRule>
  </conditionalFormatting>
  <conditionalFormatting sqref="AE706">
    <cfRule type="expression" dxfId="343" priority="384">
      <formula>$I706&lt;&gt;""</formula>
    </cfRule>
  </conditionalFormatting>
  <conditionalFormatting sqref="AE709">
    <cfRule type="expression" dxfId="342" priority="383">
      <formula>$I709&lt;&gt;""</formula>
    </cfRule>
  </conditionalFormatting>
  <conditionalFormatting sqref="AF518">
    <cfRule type="expression" dxfId="341" priority="382">
      <formula>$I518&lt;&gt;""</formula>
    </cfRule>
  </conditionalFormatting>
  <conditionalFormatting sqref="AF520:AF521">
    <cfRule type="expression" dxfId="340" priority="381">
      <formula>$I520&lt;&gt;""</formula>
    </cfRule>
  </conditionalFormatting>
  <conditionalFormatting sqref="AA521:AC521">
    <cfRule type="expression" dxfId="339" priority="380">
      <formula>$I521&lt;&gt;""</formula>
    </cfRule>
  </conditionalFormatting>
  <conditionalFormatting sqref="AA526:AC526">
    <cfRule type="expression" dxfId="338" priority="379">
      <formula>$I526&lt;&gt;""</formula>
    </cfRule>
  </conditionalFormatting>
  <conditionalFormatting sqref="AF526">
    <cfRule type="expression" dxfId="337" priority="378">
      <formula>$H526&lt;&gt;""</formula>
    </cfRule>
  </conditionalFormatting>
  <conditionalFormatting sqref="AA527:AC527">
    <cfRule type="expression" dxfId="336" priority="377">
      <formula>$I527&lt;&gt;""</formula>
    </cfRule>
  </conditionalFormatting>
  <conditionalFormatting sqref="AF527">
    <cfRule type="expression" dxfId="335" priority="376">
      <formula>$I527&lt;&gt;""</formula>
    </cfRule>
  </conditionalFormatting>
  <conditionalFormatting sqref="AA528:AC528">
    <cfRule type="expression" dxfId="334" priority="375">
      <formula>$I528&lt;&gt;""</formula>
    </cfRule>
  </conditionalFormatting>
  <conditionalFormatting sqref="AF528">
    <cfRule type="expression" dxfId="333" priority="374">
      <formula>$H528&lt;&gt;""</formula>
    </cfRule>
  </conditionalFormatting>
  <conditionalFormatting sqref="AA529:AC529">
    <cfRule type="expression" dxfId="332" priority="373">
      <formula>$I529&lt;&gt;""</formula>
    </cfRule>
  </conditionalFormatting>
  <conditionalFormatting sqref="AF529">
    <cfRule type="expression" dxfId="331" priority="372">
      <formula>$I529&lt;&gt;""</formula>
    </cfRule>
  </conditionalFormatting>
  <conditionalFormatting sqref="AA530:AC530">
    <cfRule type="expression" dxfId="330" priority="371">
      <formula>$I530&lt;&gt;""</formula>
    </cfRule>
  </conditionalFormatting>
  <conditionalFormatting sqref="AF530">
    <cfRule type="expression" dxfId="329" priority="370">
      <formula>$I530&lt;&gt;""</formula>
    </cfRule>
  </conditionalFormatting>
  <conditionalFormatting sqref="AA531:AC531">
    <cfRule type="expression" dxfId="328" priority="369">
      <formula>$I531&lt;&gt;""</formula>
    </cfRule>
  </conditionalFormatting>
  <conditionalFormatting sqref="AF531">
    <cfRule type="expression" dxfId="327" priority="368">
      <formula>$I531&lt;&gt;""</formula>
    </cfRule>
  </conditionalFormatting>
  <conditionalFormatting sqref="AA534:AC536">
    <cfRule type="expression" dxfId="326" priority="367">
      <formula>$I534&lt;&gt;""</formula>
    </cfRule>
  </conditionalFormatting>
  <conditionalFormatting sqref="AB539:AC540">
    <cfRule type="expression" dxfId="325" priority="366">
      <formula>$I539&lt;&gt;""</formula>
    </cfRule>
  </conditionalFormatting>
  <conditionalFormatting sqref="AF534:AF536">
    <cfRule type="expression" dxfId="324" priority="365">
      <formula>$I534&lt;&gt;""</formula>
    </cfRule>
  </conditionalFormatting>
  <conditionalFormatting sqref="AF537:AF538">
    <cfRule type="expression" dxfId="323" priority="364">
      <formula>$I537&lt;&gt;""</formula>
    </cfRule>
  </conditionalFormatting>
  <conditionalFormatting sqref="AF539:AF540">
    <cfRule type="expression" dxfId="322" priority="363">
      <formula>$I539&lt;&gt;""</formula>
    </cfRule>
  </conditionalFormatting>
  <conditionalFormatting sqref="AA539:AA540">
    <cfRule type="expression" dxfId="321" priority="362">
      <formula>$I539&lt;&gt;""</formula>
    </cfRule>
  </conditionalFormatting>
  <conditionalFormatting sqref="AA541:AC541">
    <cfRule type="expression" dxfId="320" priority="361">
      <formula>$I541&lt;&gt;""</formula>
    </cfRule>
  </conditionalFormatting>
  <conditionalFormatting sqref="AF541">
    <cfRule type="expression" dxfId="319" priority="360">
      <formula>$I541&lt;&gt;""</formula>
    </cfRule>
  </conditionalFormatting>
  <conditionalFormatting sqref="AA544:AC545">
    <cfRule type="expression" dxfId="318" priority="358">
      <formula>$I544&lt;&gt;""</formula>
    </cfRule>
  </conditionalFormatting>
  <conditionalFormatting sqref="AF544:AF546">
    <cfRule type="expression" dxfId="317" priority="351">
      <formula>$I544&lt;&gt;""</formula>
    </cfRule>
  </conditionalFormatting>
  <conditionalFormatting sqref="AA546:AC549">
    <cfRule type="expression" dxfId="316" priority="350">
      <formula>$I546&lt;&gt;""</formula>
    </cfRule>
  </conditionalFormatting>
  <conditionalFormatting sqref="AF548:AF550">
    <cfRule type="expression" dxfId="315" priority="349">
      <formula>$I548&lt;&gt;""</formula>
    </cfRule>
  </conditionalFormatting>
  <conditionalFormatting sqref="AA550:AC553">
    <cfRule type="expression" dxfId="314" priority="347">
      <formula>$I550&lt;&gt;""</formula>
    </cfRule>
  </conditionalFormatting>
  <conditionalFormatting sqref="AA554:AC554">
    <cfRule type="expression" dxfId="313" priority="346">
      <formula>$I554&lt;&gt;""</formula>
    </cfRule>
  </conditionalFormatting>
  <conditionalFormatting sqref="AF554">
    <cfRule type="expression" dxfId="312" priority="345">
      <formula>$I554&lt;&gt;""</formula>
    </cfRule>
  </conditionalFormatting>
  <conditionalFormatting sqref="AA918:AA919">
    <cfRule type="expression" dxfId="311" priority="344">
      <formula>$I918&lt;&gt;""</formula>
    </cfRule>
  </conditionalFormatting>
  <conditionalFormatting sqref="AB918:AB919">
    <cfRule type="expression" dxfId="310" priority="343">
      <formula>$I918&lt;&gt;""</formula>
    </cfRule>
  </conditionalFormatting>
  <conditionalFormatting sqref="AA916:AC916">
    <cfRule type="expression" dxfId="309" priority="342">
      <formula>$I916&lt;&gt;""</formula>
    </cfRule>
  </conditionalFormatting>
  <conditionalFormatting sqref="AA556:AC559">
    <cfRule type="expression" dxfId="308" priority="341">
      <formula>$I556&lt;&gt;""</formula>
    </cfRule>
  </conditionalFormatting>
  <conditionalFormatting sqref="AF918:AF919">
    <cfRule type="expression" dxfId="307" priority="340">
      <formula>$I918&lt;&gt;""</formula>
    </cfRule>
  </conditionalFormatting>
  <conditionalFormatting sqref="AC555">
    <cfRule type="expression" dxfId="306" priority="339">
      <formula>$I555&lt;&gt;""</formula>
    </cfRule>
  </conditionalFormatting>
  <conditionalFormatting sqref="AF558:AF559">
    <cfRule type="expression" dxfId="305" priority="338">
      <formula>$I558&lt;&gt;""</formula>
    </cfRule>
  </conditionalFormatting>
  <conditionalFormatting sqref="AF916">
    <cfRule type="expression" dxfId="304" priority="337">
      <formula>$I916&lt;&gt;""</formula>
    </cfRule>
  </conditionalFormatting>
  <conditionalFormatting sqref="AA560:AC560">
    <cfRule type="expression" dxfId="303" priority="336">
      <formula>$I560&lt;&gt;""</formula>
    </cfRule>
  </conditionalFormatting>
  <conditionalFormatting sqref="AA563:AC564">
    <cfRule type="expression" dxfId="302" priority="335">
      <formula>$I563&lt;&gt;""</formula>
    </cfRule>
  </conditionalFormatting>
  <conditionalFormatting sqref="AF560">
    <cfRule type="expression" dxfId="301" priority="334">
      <formula>$I560&lt;&gt;""</formula>
    </cfRule>
  </conditionalFormatting>
  <conditionalFormatting sqref="AF563">
    <cfRule type="expression" dxfId="300" priority="333">
      <formula>$I563&lt;&gt;""</formula>
    </cfRule>
  </conditionalFormatting>
  <conditionalFormatting sqref="AF564">
    <cfRule type="expression" dxfId="299" priority="332">
      <formula>$H564&lt;&gt;""</formula>
    </cfRule>
  </conditionalFormatting>
  <conditionalFormatting sqref="AA565:AC565">
    <cfRule type="expression" dxfId="298" priority="331">
      <formula>$I565&lt;&gt;""</formula>
    </cfRule>
  </conditionalFormatting>
  <conditionalFormatting sqref="AF565:AF566">
    <cfRule type="expression" dxfId="297" priority="330">
      <formula>$I565&lt;&gt;""</formula>
    </cfRule>
  </conditionalFormatting>
  <conditionalFormatting sqref="AA566:AC566">
    <cfRule type="expression" dxfId="296" priority="329">
      <formula>$I566&lt;&gt;""</formula>
    </cfRule>
  </conditionalFormatting>
  <conditionalFormatting sqref="AA257:AC257">
    <cfRule type="expression" dxfId="295" priority="328">
      <formula>$I257&lt;&gt;""</formula>
    </cfRule>
  </conditionalFormatting>
  <conditionalFormatting sqref="AA259:AC260">
    <cfRule type="expression" dxfId="294" priority="327">
      <formula>$I259&lt;&gt;""</formula>
    </cfRule>
  </conditionalFormatting>
  <conditionalFormatting sqref="AA261:AC263">
    <cfRule type="expression" dxfId="293" priority="326">
      <formula>$I261&lt;&gt;""</formula>
    </cfRule>
  </conditionalFormatting>
  <conditionalFormatting sqref="AA264:AC264">
    <cfRule type="expression" dxfId="292" priority="325">
      <formula>$I264&lt;&gt;""</formula>
    </cfRule>
  </conditionalFormatting>
  <conditionalFormatting sqref="AA265:AC265">
    <cfRule type="expression" dxfId="291" priority="324">
      <formula>$I265&lt;&gt;""</formula>
    </cfRule>
  </conditionalFormatting>
  <conditionalFormatting sqref="AA267:AC269">
    <cfRule type="expression" dxfId="290" priority="323">
      <formula>$I267&lt;&gt;""</formula>
    </cfRule>
  </conditionalFormatting>
  <conditionalFormatting sqref="AA271:AC272">
    <cfRule type="expression" dxfId="289" priority="322">
      <formula>$I271&lt;&gt;""</formula>
    </cfRule>
  </conditionalFormatting>
  <conditionalFormatting sqref="AA273:AC273">
    <cfRule type="expression" dxfId="288" priority="321">
      <formula>$I273&lt;&gt;""</formula>
    </cfRule>
  </conditionalFormatting>
  <conditionalFormatting sqref="AA275:AC276">
    <cfRule type="expression" dxfId="287" priority="320">
      <formula>$I275&lt;&gt;""</formula>
    </cfRule>
  </conditionalFormatting>
  <conditionalFormatting sqref="AA277:AC277">
    <cfRule type="expression" dxfId="286" priority="319">
      <formula>$I277&lt;&gt;""</formula>
    </cfRule>
  </conditionalFormatting>
  <conditionalFormatting sqref="AA280:AC282">
    <cfRule type="expression" dxfId="285" priority="318">
      <formula>$I280&lt;&gt;""</formula>
    </cfRule>
  </conditionalFormatting>
  <conditionalFormatting sqref="AA283:AC283">
    <cfRule type="expression" dxfId="284" priority="317">
      <formula>$I283&lt;&gt;""</formula>
    </cfRule>
  </conditionalFormatting>
  <conditionalFormatting sqref="AA284:AC284">
    <cfRule type="expression" dxfId="283" priority="316">
      <formula>$I284&lt;&gt;""</formula>
    </cfRule>
  </conditionalFormatting>
  <conditionalFormatting sqref="AA286:AC287">
    <cfRule type="expression" dxfId="282" priority="315">
      <formula>$I286&lt;&gt;""</formula>
    </cfRule>
  </conditionalFormatting>
  <conditionalFormatting sqref="AF257">
    <cfRule type="expression" dxfId="281" priority="314">
      <formula>$I257&lt;&gt;""</formula>
    </cfRule>
  </conditionalFormatting>
  <conditionalFormatting sqref="AF259">
    <cfRule type="expression" dxfId="280" priority="313">
      <formula>$I259&lt;&gt;""</formula>
    </cfRule>
  </conditionalFormatting>
  <conditionalFormatting sqref="AF260">
    <cfRule type="expression" dxfId="279" priority="312">
      <formula>$I260&lt;&gt;""</formula>
    </cfRule>
  </conditionalFormatting>
  <conditionalFormatting sqref="AF261">
    <cfRule type="expression" dxfId="278" priority="311">
      <formula>$I261&lt;&gt;""</formula>
    </cfRule>
  </conditionalFormatting>
  <conditionalFormatting sqref="AF263">
    <cfRule type="expression" dxfId="277" priority="310">
      <formula>$I263&lt;&gt;""</formula>
    </cfRule>
  </conditionalFormatting>
  <conditionalFormatting sqref="AF264">
    <cfRule type="expression" dxfId="276" priority="309">
      <formula>$I264&lt;&gt;""</formula>
    </cfRule>
  </conditionalFormatting>
  <conditionalFormatting sqref="AH502:AH503">
    <cfRule type="expression" dxfId="275" priority="308">
      <formula>$I502&lt;&gt;""</formula>
    </cfRule>
  </conditionalFormatting>
  <conditionalFormatting sqref="AH509:AH510">
    <cfRule type="expression" dxfId="274" priority="307">
      <formula>$I509&lt;&gt;""</formula>
    </cfRule>
  </conditionalFormatting>
  <conditionalFormatting sqref="AF265">
    <cfRule type="expression" dxfId="273" priority="303">
      <formula>$I265&lt;&gt;""</formula>
    </cfRule>
  </conditionalFormatting>
  <conditionalFormatting sqref="AF267">
    <cfRule type="expression" dxfId="272" priority="302">
      <formula>$I267&lt;&gt;""</formula>
    </cfRule>
  </conditionalFormatting>
  <conditionalFormatting sqref="AF268">
    <cfRule type="expression" dxfId="271" priority="301">
      <formula>$I268&lt;&gt;""</formula>
    </cfRule>
  </conditionalFormatting>
  <conditionalFormatting sqref="AF269">
    <cfRule type="expression" dxfId="270" priority="300">
      <formula>$I269&lt;&gt;""</formula>
    </cfRule>
  </conditionalFormatting>
  <conditionalFormatting sqref="AF271">
    <cfRule type="expression" dxfId="269" priority="299">
      <formula>$I271&lt;&gt;""</formula>
    </cfRule>
  </conditionalFormatting>
  <conditionalFormatting sqref="AF272">
    <cfRule type="expression" dxfId="268" priority="298">
      <formula>$I272&lt;&gt;""</formula>
    </cfRule>
  </conditionalFormatting>
  <conditionalFormatting sqref="AF273">
    <cfRule type="expression" dxfId="267" priority="297">
      <formula>$I273&lt;&gt;""</formula>
    </cfRule>
  </conditionalFormatting>
  <conditionalFormatting sqref="AF275">
    <cfRule type="expression" dxfId="266" priority="296">
      <formula>$I275&lt;&gt;""</formula>
    </cfRule>
  </conditionalFormatting>
  <conditionalFormatting sqref="AF276">
    <cfRule type="expression" dxfId="265" priority="295">
      <formula>$I276&lt;&gt;""</formula>
    </cfRule>
  </conditionalFormatting>
  <conditionalFormatting sqref="AF277">
    <cfRule type="expression" dxfId="264" priority="294">
      <formula>$I277&lt;&gt;""</formula>
    </cfRule>
  </conditionalFormatting>
  <conditionalFormatting sqref="AF280">
    <cfRule type="expression" dxfId="263" priority="293">
      <formula>$I280&lt;&gt;""</formula>
    </cfRule>
  </conditionalFormatting>
  <conditionalFormatting sqref="AF281">
    <cfRule type="expression" dxfId="262" priority="292">
      <formula>$I281&lt;&gt;""</formula>
    </cfRule>
  </conditionalFormatting>
  <conditionalFormatting sqref="AF282">
    <cfRule type="expression" dxfId="261" priority="291">
      <formula>$I282&lt;&gt;""</formula>
    </cfRule>
  </conditionalFormatting>
  <conditionalFormatting sqref="AF283">
    <cfRule type="expression" dxfId="260" priority="290">
      <formula>$I283&lt;&gt;""</formula>
    </cfRule>
  </conditionalFormatting>
  <conditionalFormatting sqref="AF287">
    <cfRule type="expression" dxfId="259" priority="289">
      <formula>$I287&lt;&gt;""</formula>
    </cfRule>
  </conditionalFormatting>
  <conditionalFormatting sqref="AF284">
    <cfRule type="expression" dxfId="258" priority="288">
      <formula>$I284&lt;&gt;""</formula>
    </cfRule>
  </conditionalFormatting>
  <conditionalFormatting sqref="AF286">
    <cfRule type="expression" dxfId="257" priority="287">
      <formula>$I286&lt;&gt;""</formula>
    </cfRule>
  </conditionalFormatting>
  <conditionalFormatting sqref="AA288:AC288">
    <cfRule type="expression" dxfId="256" priority="285">
      <formula>$I288&lt;&gt;""</formula>
    </cfRule>
  </conditionalFormatting>
  <conditionalFormatting sqref="AB292:AC292">
    <cfRule type="expression" dxfId="255" priority="282">
      <formula>$I292&lt;&gt;""</formula>
    </cfRule>
  </conditionalFormatting>
  <conditionalFormatting sqref="AA293:AC293">
    <cfRule type="expression" dxfId="254" priority="281">
      <formula>$I293&lt;&gt;""</formula>
    </cfRule>
  </conditionalFormatting>
  <conditionalFormatting sqref="AA296:AC296">
    <cfRule type="expression" dxfId="253" priority="280">
      <formula>$I296&lt;&gt;""</formula>
    </cfRule>
  </conditionalFormatting>
  <conditionalFormatting sqref="AA297:AC297">
    <cfRule type="expression" dxfId="252" priority="279">
      <formula>$I297&lt;&gt;""</formula>
    </cfRule>
  </conditionalFormatting>
  <conditionalFormatting sqref="AA298:AC298">
    <cfRule type="expression" dxfId="251" priority="278">
      <formula>$I298&lt;&gt;""</formula>
    </cfRule>
  </conditionalFormatting>
  <conditionalFormatting sqref="AA302:AC302">
    <cfRule type="expression" dxfId="250" priority="277">
      <formula>$I302&lt;&gt;""</formula>
    </cfRule>
  </conditionalFormatting>
  <conditionalFormatting sqref="AF292">
    <cfRule type="expression" dxfId="249" priority="276">
      <formula>$I292&lt;&gt;""</formula>
    </cfRule>
  </conditionalFormatting>
  <conditionalFormatting sqref="AF288">
    <cfRule type="expression" dxfId="248" priority="275">
      <formula>$I288&lt;&gt;""</formula>
    </cfRule>
  </conditionalFormatting>
  <conditionalFormatting sqref="AF296">
    <cfRule type="expression" dxfId="247" priority="274">
      <formula>$I296&lt;&gt;""</formula>
    </cfRule>
  </conditionalFormatting>
  <conditionalFormatting sqref="AF297">
    <cfRule type="expression" dxfId="246" priority="273">
      <formula>$I297&lt;&gt;""</formula>
    </cfRule>
  </conditionalFormatting>
  <conditionalFormatting sqref="AE303:AF303">
    <cfRule type="expression" dxfId="245" priority="271">
      <formula>$I303&lt;&gt;""</formula>
    </cfRule>
  </conditionalFormatting>
  <conditionalFormatting sqref="AF298">
    <cfRule type="expression" dxfId="244" priority="270">
      <formula>$I298&lt;&gt;""</formula>
    </cfRule>
  </conditionalFormatting>
  <conditionalFormatting sqref="AF302">
    <cfRule type="expression" dxfId="243" priority="269">
      <formula>$I302&lt;&gt;""</formula>
    </cfRule>
  </conditionalFormatting>
  <conditionalFormatting sqref="AA303:AC303">
    <cfRule type="expression" dxfId="242" priority="268">
      <formula>$I303&lt;&gt;""</formula>
    </cfRule>
  </conditionalFormatting>
  <conditionalFormatting sqref="AA304:AC304">
    <cfRule type="expression" dxfId="241" priority="267">
      <formula>$I304&lt;&gt;""</formula>
    </cfRule>
  </conditionalFormatting>
  <conditionalFormatting sqref="AE304:AF304">
    <cfRule type="expression" dxfId="240" priority="266">
      <formula>$I304&lt;&gt;""</formula>
    </cfRule>
  </conditionalFormatting>
  <conditionalFormatting sqref="AA305:AC305">
    <cfRule type="expression" dxfId="239" priority="265">
      <formula>$I305&lt;&gt;""</formula>
    </cfRule>
  </conditionalFormatting>
  <conditionalFormatting sqref="AE305:AF305">
    <cfRule type="expression" dxfId="238" priority="264">
      <formula>$I305&lt;&gt;""</formula>
    </cfRule>
  </conditionalFormatting>
  <conditionalFormatting sqref="AF293">
    <cfRule type="expression" dxfId="237" priority="263">
      <formula>$I293&lt;&gt;""</formula>
    </cfRule>
  </conditionalFormatting>
  <conditionalFormatting sqref="AA313:AC313">
    <cfRule type="expression" dxfId="236" priority="262">
      <formula>$I313&lt;&gt;""</formula>
    </cfRule>
  </conditionalFormatting>
  <conditionalFormatting sqref="AA315:AC315">
    <cfRule type="expression" dxfId="235" priority="261">
      <formula>$I315&lt;&gt;""</formula>
    </cfRule>
  </conditionalFormatting>
  <conditionalFormatting sqref="AB316:AC316">
    <cfRule type="expression" dxfId="234" priority="260">
      <formula>$I316&lt;&gt;""</formula>
    </cfRule>
  </conditionalFormatting>
  <conditionalFormatting sqref="AA317:AC317">
    <cfRule type="expression" dxfId="233" priority="259">
      <formula>$I317&lt;&gt;""</formula>
    </cfRule>
  </conditionalFormatting>
  <conditionalFormatting sqref="AA318:AC318">
    <cfRule type="expression" dxfId="232" priority="258">
      <formula>$I318&lt;&gt;""</formula>
    </cfRule>
  </conditionalFormatting>
  <conditionalFormatting sqref="AA319:AC320">
    <cfRule type="expression" dxfId="231" priority="257">
      <formula>$I319&lt;&gt;""</formula>
    </cfRule>
  </conditionalFormatting>
  <conditionalFormatting sqref="AA321:AC323">
    <cfRule type="expression" dxfId="230" priority="256">
      <formula>$I321&lt;&gt;""</formula>
    </cfRule>
  </conditionalFormatting>
  <conditionalFormatting sqref="AA327:AC328">
    <cfRule type="expression" dxfId="229" priority="255">
      <formula>$I327&lt;&gt;""</formula>
    </cfRule>
  </conditionalFormatting>
  <conditionalFormatting sqref="AA332:AC336">
    <cfRule type="expression" dxfId="228" priority="254">
      <formula>$I332&lt;&gt;""</formula>
    </cfRule>
  </conditionalFormatting>
  <conditionalFormatting sqref="AF313">
    <cfRule type="expression" dxfId="227" priority="253">
      <formula>$I313&lt;&gt;""</formula>
    </cfRule>
  </conditionalFormatting>
  <conditionalFormatting sqref="AF315">
    <cfRule type="expression" dxfId="226" priority="252">
      <formula>$I315&lt;&gt;""</formula>
    </cfRule>
  </conditionalFormatting>
  <conditionalFormatting sqref="AF316">
    <cfRule type="expression" dxfId="225" priority="251">
      <formula>$I316&lt;&gt;""</formula>
    </cfRule>
  </conditionalFormatting>
  <conditionalFormatting sqref="AF317">
    <cfRule type="expression" dxfId="224" priority="250">
      <formula>$I317&lt;&gt;""</formula>
    </cfRule>
  </conditionalFormatting>
  <conditionalFormatting sqref="AF318">
    <cfRule type="expression" dxfId="223" priority="249">
      <formula>$I318&lt;&gt;""</formula>
    </cfRule>
  </conditionalFormatting>
  <conditionalFormatting sqref="AF319">
    <cfRule type="expression" dxfId="222" priority="248">
      <formula>$I319&lt;&gt;""</formula>
    </cfRule>
  </conditionalFormatting>
  <conditionalFormatting sqref="AF320">
    <cfRule type="expression" dxfId="221" priority="247">
      <formula>$I320&lt;&gt;""</formula>
    </cfRule>
  </conditionalFormatting>
  <conditionalFormatting sqref="AF321">
    <cfRule type="expression" dxfId="220" priority="246">
      <formula>$I321&lt;&gt;""</formula>
    </cfRule>
  </conditionalFormatting>
  <conditionalFormatting sqref="AF322:AF323">
    <cfRule type="expression" dxfId="219" priority="245">
      <formula>$I322&lt;&gt;""</formula>
    </cfRule>
  </conditionalFormatting>
  <conditionalFormatting sqref="AF327:AF328">
    <cfRule type="expression" dxfId="218" priority="244">
      <formula>$I327&lt;&gt;""</formula>
    </cfRule>
  </conditionalFormatting>
  <conditionalFormatting sqref="AF332">
    <cfRule type="expression" dxfId="217" priority="243">
      <formula>$I332&lt;&gt;""</formula>
    </cfRule>
  </conditionalFormatting>
  <conditionalFormatting sqref="AF333">
    <cfRule type="expression" dxfId="216" priority="242">
      <formula>$I333&lt;&gt;""</formula>
    </cfRule>
  </conditionalFormatting>
  <conditionalFormatting sqref="AF334">
    <cfRule type="expression" dxfId="215" priority="241">
      <formula>$I334&lt;&gt;""</formula>
    </cfRule>
  </conditionalFormatting>
  <conditionalFormatting sqref="AF335:AF336">
    <cfRule type="expression" dxfId="214" priority="240">
      <formula>$I335&lt;&gt;""</formula>
    </cfRule>
  </conditionalFormatting>
  <conditionalFormatting sqref="AA342:AC343">
    <cfRule type="expression" dxfId="213" priority="239">
      <formula>$I342&lt;&gt;""</formula>
    </cfRule>
  </conditionalFormatting>
  <conditionalFormatting sqref="AF342">
    <cfRule type="expression" dxfId="212" priority="238">
      <formula>$I342&lt;&gt;""</formula>
    </cfRule>
  </conditionalFormatting>
  <conditionalFormatting sqref="AF343">
    <cfRule type="expression" dxfId="211" priority="237">
      <formula>$I343&lt;&gt;""</formula>
    </cfRule>
  </conditionalFormatting>
  <conditionalFormatting sqref="AF652">
    <cfRule type="expression" dxfId="210" priority="236">
      <formula>$I652&lt;&gt;""</formula>
    </cfRule>
  </conditionalFormatting>
  <conditionalFormatting sqref="AF652">
    <cfRule type="expression" dxfId="209" priority="235">
      <formula>$H652&lt;&gt;""</formula>
    </cfRule>
  </conditionalFormatting>
  <conditionalFormatting sqref="AF656">
    <cfRule type="expression" dxfId="208" priority="234">
      <formula>$I656&lt;&gt;""</formula>
    </cfRule>
  </conditionalFormatting>
  <conditionalFormatting sqref="AF656">
    <cfRule type="expression" dxfId="207" priority="233">
      <formula>$H656&lt;&gt;""</formula>
    </cfRule>
  </conditionalFormatting>
  <conditionalFormatting sqref="AD1103:AD1105">
    <cfRule type="expression" dxfId="206" priority="228">
      <formula>$C1103&lt;&gt;""</formula>
    </cfRule>
  </conditionalFormatting>
  <conditionalFormatting sqref="AD848">
    <cfRule type="expression" dxfId="205" priority="231">
      <formula>$C848&lt;&gt;""</formula>
    </cfRule>
  </conditionalFormatting>
  <conditionalFormatting sqref="AD865">
    <cfRule type="expression" dxfId="204" priority="230">
      <formula>$C865&lt;&gt;""</formula>
    </cfRule>
  </conditionalFormatting>
  <conditionalFormatting sqref="AD870">
    <cfRule type="expression" dxfId="203" priority="229">
      <formula>$C870&lt;&gt;""</formula>
    </cfRule>
  </conditionalFormatting>
  <conditionalFormatting sqref="AD871:AD887">
    <cfRule type="expression" dxfId="202" priority="232">
      <formula>$H871&lt;&gt;""</formula>
    </cfRule>
  </conditionalFormatting>
  <conditionalFormatting sqref="AD812:AD819">
    <cfRule type="expression" dxfId="201" priority="227">
      <formula>$C812&lt;&gt;""</formula>
    </cfRule>
  </conditionalFormatting>
  <conditionalFormatting sqref="AD1045">
    <cfRule type="expression" dxfId="200" priority="226">
      <formula>$C1045&lt;&gt;""</formula>
    </cfRule>
  </conditionalFormatting>
  <conditionalFormatting sqref="AD1043">
    <cfRule type="expression" dxfId="199" priority="225">
      <formula>$C1043&lt;&gt;""</formula>
    </cfRule>
  </conditionalFormatting>
  <conditionalFormatting sqref="AD101">
    <cfRule type="expression" dxfId="198" priority="224">
      <formula>$H101&lt;&gt;""</formula>
    </cfRule>
  </conditionalFormatting>
  <conditionalFormatting sqref="AD112:AD113">
    <cfRule type="expression" dxfId="197" priority="223">
      <formula>$H112&lt;&gt;""</formula>
    </cfRule>
  </conditionalFormatting>
  <conditionalFormatting sqref="AD158:AD160">
    <cfRule type="expression" dxfId="196" priority="222">
      <formula>$G158&lt;&gt;""</formula>
    </cfRule>
  </conditionalFormatting>
  <conditionalFormatting sqref="AD28:AD29">
    <cfRule type="expression" dxfId="195" priority="221">
      <formula>$C28&lt;&gt;""</formula>
    </cfRule>
  </conditionalFormatting>
  <conditionalFormatting sqref="AD25:AD27">
    <cfRule type="expression" dxfId="194" priority="220">
      <formula>$C25&lt;&gt;""</formula>
    </cfRule>
  </conditionalFormatting>
  <conditionalFormatting sqref="AD366">
    <cfRule type="expression" dxfId="193" priority="219">
      <formula>$C366&lt;&gt;""</formula>
    </cfRule>
  </conditionalFormatting>
  <conditionalFormatting sqref="AD365">
    <cfRule type="expression" dxfId="192" priority="218">
      <formula>$C365&lt;&gt;""</formula>
    </cfRule>
  </conditionalFormatting>
  <conditionalFormatting sqref="AD367">
    <cfRule type="expression" dxfId="191" priority="217">
      <formula>$G367&lt;&gt;""</formula>
    </cfRule>
  </conditionalFormatting>
  <conditionalFormatting sqref="AD368">
    <cfRule type="expression" dxfId="190" priority="216">
      <formula>$G368&lt;&gt;""</formula>
    </cfRule>
  </conditionalFormatting>
  <conditionalFormatting sqref="AD369">
    <cfRule type="expression" dxfId="189" priority="215">
      <formula>$G369&lt;&gt;""</formula>
    </cfRule>
  </conditionalFormatting>
  <conditionalFormatting sqref="AD370">
    <cfRule type="expression" dxfId="188" priority="214">
      <formula>$G370&lt;&gt;""</formula>
    </cfRule>
  </conditionalFormatting>
  <conditionalFormatting sqref="AD372:AD377">
    <cfRule type="expression" dxfId="187" priority="213">
      <formula>$G372&lt;&gt;""</formula>
    </cfRule>
  </conditionalFormatting>
  <conditionalFormatting sqref="AD372">
    <cfRule type="expression" dxfId="186" priority="212">
      <formula>$G372&lt;&gt;""</formula>
    </cfRule>
  </conditionalFormatting>
  <conditionalFormatting sqref="AD365:AD370">
    <cfRule type="expression" dxfId="185" priority="211">
      <formula>$C365&lt;&gt;""</formula>
    </cfRule>
  </conditionalFormatting>
  <conditionalFormatting sqref="AD374">
    <cfRule type="expression" dxfId="184" priority="210">
      <formula>$G374&lt;&gt;""</formula>
    </cfRule>
  </conditionalFormatting>
  <conditionalFormatting sqref="AD375">
    <cfRule type="expression" dxfId="183" priority="209">
      <formula>$G375&lt;&gt;""</formula>
    </cfRule>
  </conditionalFormatting>
  <conditionalFormatting sqref="AD376">
    <cfRule type="expression" dxfId="182" priority="208">
      <formula>$G376&lt;&gt;""</formula>
    </cfRule>
  </conditionalFormatting>
  <conditionalFormatting sqref="AD377">
    <cfRule type="expression" dxfId="181" priority="207">
      <formula>$G377&lt;&gt;""</formula>
    </cfRule>
  </conditionalFormatting>
  <conditionalFormatting sqref="AD451:AD453">
    <cfRule type="expression" dxfId="180" priority="206">
      <formula>$C451&lt;&gt;""</formula>
    </cfRule>
  </conditionalFormatting>
  <conditionalFormatting sqref="AD465:AD470">
    <cfRule type="expression" dxfId="179" priority="205">
      <formula>$C465&lt;&gt;""</formula>
    </cfRule>
  </conditionalFormatting>
  <conditionalFormatting sqref="AD494:AD496">
    <cfRule type="expression" dxfId="178" priority="204">
      <formula>$C494&lt;&gt;""</formula>
    </cfRule>
  </conditionalFormatting>
  <conditionalFormatting sqref="AD491:AD493">
    <cfRule type="expression" dxfId="177" priority="203">
      <formula>$C491&lt;&gt;""</formula>
    </cfRule>
  </conditionalFormatting>
  <conditionalFormatting sqref="AD939:AD942">
    <cfRule type="expression" dxfId="176" priority="200">
      <formula>$C939&lt;&gt;""</formula>
    </cfRule>
  </conditionalFormatting>
  <conditionalFormatting sqref="AD937">
    <cfRule type="expression" dxfId="175" priority="199">
      <formula>$C937&lt;&gt;""</formula>
    </cfRule>
  </conditionalFormatting>
  <conditionalFormatting sqref="AD852">
    <cfRule type="expression" dxfId="174" priority="198">
      <formula>$C852&lt;&gt;""</formula>
    </cfRule>
  </conditionalFormatting>
  <conditionalFormatting sqref="AD853:AD858">
    <cfRule type="expression" dxfId="173" priority="197">
      <formula>$C853&lt;&gt;""</formula>
    </cfRule>
  </conditionalFormatting>
  <conditionalFormatting sqref="AD597:AD598">
    <cfRule type="expression" dxfId="172" priority="195">
      <formula>$C597&lt;&gt;""</formula>
    </cfRule>
  </conditionalFormatting>
  <conditionalFormatting sqref="AD1027:AD1028">
    <cfRule type="expression" dxfId="171" priority="194">
      <formula>$G1027&lt;&gt;""</formula>
    </cfRule>
  </conditionalFormatting>
  <conditionalFormatting sqref="AD534">
    <cfRule type="expression" dxfId="170" priority="193">
      <formula>$G534&lt;&gt;""</formula>
    </cfRule>
  </conditionalFormatting>
  <conditionalFormatting sqref="AD539">
    <cfRule type="expression" dxfId="169" priority="192">
      <formula>$G539&lt;&gt;""</formula>
    </cfRule>
  </conditionalFormatting>
  <conditionalFormatting sqref="AD544">
    <cfRule type="expression" dxfId="168" priority="191">
      <formula>$G544&lt;&gt;""</formula>
    </cfRule>
  </conditionalFormatting>
  <conditionalFormatting sqref="AD558">
    <cfRule type="expression" dxfId="167" priority="190">
      <formula>$G558&lt;&gt;""</formula>
    </cfRule>
  </conditionalFormatting>
  <conditionalFormatting sqref="AD563">
    <cfRule type="expression" dxfId="166" priority="189">
      <formula>$G563&lt;&gt;""</formula>
    </cfRule>
  </conditionalFormatting>
  <conditionalFormatting sqref="AD657:AD659">
    <cfRule type="expression" dxfId="165" priority="188">
      <formula>$G657&lt;&gt;""</formula>
    </cfRule>
  </conditionalFormatting>
  <conditionalFormatting sqref="AD151:AD153">
    <cfRule type="expression" dxfId="164" priority="187">
      <formula>$G151&lt;&gt;""</formula>
    </cfRule>
  </conditionalFormatting>
  <conditionalFormatting sqref="AD157">
    <cfRule type="expression" dxfId="163" priority="185">
      <formula>$G157&lt;&gt;""</formula>
    </cfRule>
  </conditionalFormatting>
  <conditionalFormatting sqref="AD166:AD168">
    <cfRule type="expression" dxfId="162" priority="184">
      <formula>$G166&lt;&gt;""</formula>
    </cfRule>
  </conditionalFormatting>
  <conditionalFormatting sqref="AD174:AD184">
    <cfRule type="expression" dxfId="161" priority="183">
      <formula>$G174&lt;&gt;""</formula>
    </cfRule>
  </conditionalFormatting>
  <conditionalFormatting sqref="AD979">
    <cfRule type="expression" dxfId="160" priority="176">
      <formula>$C979&lt;&gt;""</formula>
    </cfRule>
  </conditionalFormatting>
  <conditionalFormatting sqref="AD1001">
    <cfRule type="expression" dxfId="159" priority="175">
      <formula>$C1001&lt;&gt;""</formula>
    </cfRule>
  </conditionalFormatting>
  <conditionalFormatting sqref="AD1106">
    <cfRule type="expression" dxfId="158" priority="174">
      <formula>$C1106&lt;&gt;""</formula>
    </cfRule>
  </conditionalFormatting>
  <conditionalFormatting sqref="AD120:AD122">
    <cfRule type="expression" dxfId="157" priority="173">
      <formula>$G120&lt;&gt;""</formula>
    </cfRule>
  </conditionalFormatting>
  <conditionalFormatting sqref="AD963">
    <cfRule type="expression" dxfId="156" priority="172">
      <formula>$C963&lt;&gt;""</formula>
    </cfRule>
  </conditionalFormatting>
  <conditionalFormatting sqref="AD1006:AD1007">
    <cfRule type="expression" dxfId="155" priority="171">
      <formula>$C1006&lt;&gt;""</formula>
    </cfRule>
  </conditionalFormatting>
  <conditionalFormatting sqref="AD1019">
    <cfRule type="expression" dxfId="154" priority="170">
      <formula>$C1019&lt;&gt;""</formula>
    </cfRule>
  </conditionalFormatting>
  <conditionalFormatting sqref="AD896:AD900">
    <cfRule type="expression" dxfId="153" priority="169">
      <formula>$H896&lt;&gt;""</formula>
    </cfRule>
  </conditionalFormatting>
  <conditionalFormatting sqref="AD632">
    <cfRule type="expression" dxfId="152" priority="168">
      <formula>$H632&lt;&gt;""</formula>
    </cfRule>
  </conditionalFormatting>
  <conditionalFormatting sqref="AD464">
    <cfRule type="expression" dxfId="151" priority="167">
      <formula>$H464&lt;&gt;""</formula>
    </cfRule>
  </conditionalFormatting>
  <conditionalFormatting sqref="AD450">
    <cfRule type="expression" dxfId="150" priority="166">
      <formula>$H450&lt;&gt;""</formula>
    </cfRule>
  </conditionalFormatting>
  <conditionalFormatting sqref="AD448:AF449">
    <cfRule type="expression" dxfId="149" priority="165">
      <formula>$H448&lt;&gt;""</formula>
    </cfRule>
  </conditionalFormatting>
  <conditionalFormatting sqref="AD364">
    <cfRule type="expression" dxfId="148" priority="164">
      <formula>$H364&lt;&gt;""</formula>
    </cfRule>
  </conditionalFormatting>
  <conditionalFormatting sqref="AD371">
    <cfRule type="expression" dxfId="147" priority="163">
      <formula>$H371&lt;&gt;""</formula>
    </cfRule>
  </conditionalFormatting>
  <conditionalFormatting sqref="AD24">
    <cfRule type="expression" dxfId="146" priority="162">
      <formula>$H24&lt;&gt;""</formula>
    </cfRule>
  </conditionalFormatting>
  <conditionalFormatting sqref="AD1102">
    <cfRule type="expression" dxfId="145" priority="161">
      <formula>$H1102&lt;&gt;""</formula>
    </cfRule>
  </conditionalFormatting>
  <conditionalFormatting sqref="AD431">
    <cfRule type="expression" dxfId="144" priority="159">
      <formula>$C431&lt;&gt;""</formula>
    </cfRule>
  </conditionalFormatting>
  <conditionalFormatting sqref="AD343">
    <cfRule type="expression" dxfId="143" priority="158">
      <formula>$C343&lt;&gt;""</formula>
    </cfRule>
  </conditionalFormatting>
  <conditionalFormatting sqref="AD342">
    <cfRule type="expression" dxfId="142" priority="157">
      <formula>$G342&lt;&gt;""</formula>
    </cfRule>
  </conditionalFormatting>
  <conditionalFormatting sqref="AD288">
    <cfRule type="expression" dxfId="141" priority="155">
      <formula>$I288&lt;&gt;""</formula>
    </cfRule>
  </conditionalFormatting>
  <conditionalFormatting sqref="AD292">
    <cfRule type="expression" dxfId="140" priority="154">
      <formula>$I292&lt;&gt;""</formula>
    </cfRule>
  </conditionalFormatting>
  <conditionalFormatting sqref="AD303:AD305">
    <cfRule type="expression" dxfId="139" priority="153">
      <formula>$I303&lt;&gt;""</formula>
    </cfRule>
  </conditionalFormatting>
  <conditionalFormatting sqref="AB22">
    <cfRule type="expression" dxfId="138" priority="152">
      <formula>$I22&lt;&gt;""</formula>
    </cfRule>
  </conditionalFormatting>
  <conditionalFormatting sqref="AG51">
    <cfRule type="expression" dxfId="137" priority="151">
      <formula>$I51&lt;&gt;""</formula>
    </cfRule>
  </conditionalFormatting>
  <conditionalFormatting sqref="AA145:AF145">
    <cfRule type="expression" dxfId="136" priority="150">
      <formula>$I145&lt;&gt;""</formula>
    </cfRule>
  </conditionalFormatting>
  <conditionalFormatting sqref="AH145">
    <cfRule type="expression" dxfId="135" priority="149">
      <formula>$I145&lt;&gt;""</formula>
    </cfRule>
  </conditionalFormatting>
  <conditionalFormatting sqref="AG145">
    <cfRule type="expression" dxfId="134" priority="148">
      <formula>$H145&lt;&gt;""</formula>
    </cfRule>
  </conditionalFormatting>
  <conditionalFormatting sqref="AC949">
    <cfRule type="expression" dxfId="133" priority="147">
      <formula>$I949&lt;&gt;""</formula>
    </cfRule>
  </conditionalFormatting>
  <conditionalFormatting sqref="AD949">
    <cfRule type="expression" dxfId="132" priority="146">
      <formula>$I949&lt;&gt;""</formula>
    </cfRule>
  </conditionalFormatting>
  <conditionalFormatting sqref="AA406">
    <cfRule type="expression" dxfId="131" priority="145">
      <formula>$H406&lt;&gt;""</formula>
    </cfRule>
  </conditionalFormatting>
  <conditionalFormatting sqref="AA407">
    <cfRule type="expression" dxfId="130" priority="144">
      <formula>$H407&lt;&gt;""</formula>
    </cfRule>
  </conditionalFormatting>
  <conditionalFormatting sqref="AA408">
    <cfRule type="expression" dxfId="129" priority="143">
      <formula>$H408&lt;&gt;""</formula>
    </cfRule>
  </conditionalFormatting>
  <conditionalFormatting sqref="AA409">
    <cfRule type="expression" dxfId="128" priority="142">
      <formula>$H409&lt;&gt;""</formula>
    </cfRule>
  </conditionalFormatting>
  <conditionalFormatting sqref="AA410">
    <cfRule type="expression" dxfId="127" priority="141">
      <formula>$H410&lt;&gt;""</formula>
    </cfRule>
  </conditionalFormatting>
  <conditionalFormatting sqref="AH849">
    <cfRule type="expression" dxfId="126" priority="139">
      <formula>$H849&lt;&gt;""</formula>
    </cfRule>
  </conditionalFormatting>
  <conditionalFormatting sqref="AH849">
    <cfRule type="expression" dxfId="125" priority="138">
      <formula>$I849&lt;&gt;""</formula>
    </cfRule>
  </conditionalFormatting>
  <conditionalFormatting sqref="AH850">
    <cfRule type="expression" dxfId="124" priority="137">
      <formula>$H850&lt;&gt;""</formula>
    </cfRule>
  </conditionalFormatting>
  <conditionalFormatting sqref="AH850">
    <cfRule type="expression" dxfId="123" priority="136">
      <formula>$I850&lt;&gt;""</formula>
    </cfRule>
  </conditionalFormatting>
  <conditionalFormatting sqref="AA114">
    <cfRule type="expression" dxfId="122" priority="133">
      <formula>$I114&lt;&gt;""</formula>
    </cfRule>
  </conditionalFormatting>
  <conditionalFormatting sqref="AA114">
    <cfRule type="expression" dxfId="121" priority="132">
      <formula>$I114&lt;&gt;""</formula>
    </cfRule>
  </conditionalFormatting>
  <conditionalFormatting sqref="AB919">
    <cfRule type="expression" dxfId="120" priority="131">
      <formula>$I919&lt;&gt;""</formula>
    </cfRule>
  </conditionalFormatting>
  <conditionalFormatting sqref="A661:A737">
    <cfRule type="expression" dxfId="119" priority="127">
      <formula>$H661&lt;&gt;""</formula>
    </cfRule>
  </conditionalFormatting>
  <conditionalFormatting sqref="A24:A34">
    <cfRule type="expression" dxfId="118" priority="130">
      <formula>$H24&lt;&gt;""</formula>
    </cfRule>
  </conditionalFormatting>
  <conditionalFormatting sqref="A209:A222">
    <cfRule type="expression" dxfId="117" priority="129">
      <formula>$H209&lt;&gt;""</formula>
    </cfRule>
  </conditionalFormatting>
  <conditionalFormatting sqref="A388:A410">
    <cfRule type="expression" dxfId="116" priority="128">
      <formula>$H388&lt;&gt;""</formula>
    </cfRule>
  </conditionalFormatting>
  <conditionalFormatting sqref="A852:A1160">
    <cfRule type="expression" dxfId="115" priority="126">
      <formula>$H852&lt;&gt;""</formula>
    </cfRule>
  </conditionalFormatting>
  <conditionalFormatting sqref="A361:A384">
    <cfRule type="expression" dxfId="114" priority="125">
      <formula>$H361&lt;&gt;""</formula>
    </cfRule>
  </conditionalFormatting>
  <conditionalFormatting sqref="U988:U989 S988:S989">
    <cfRule type="expression" dxfId="113" priority="1558">
      <formula>#REF!&lt;&gt;""</formula>
    </cfRule>
  </conditionalFormatting>
  <conditionalFormatting sqref="BQ8">
    <cfRule type="expression" dxfId="112" priority="123">
      <formula>$H8&lt;&gt;""</formula>
    </cfRule>
  </conditionalFormatting>
  <conditionalFormatting sqref="CS8">
    <cfRule type="expression" dxfId="111" priority="122">
      <formula>$H8&lt;&gt;""</formula>
    </cfRule>
  </conditionalFormatting>
  <conditionalFormatting sqref="AA35">
    <cfRule type="expression" dxfId="110" priority="121">
      <formula>$I35&lt;&gt;""</formula>
    </cfRule>
  </conditionalFormatting>
  <conditionalFormatting sqref="AA48">
    <cfRule type="expression" dxfId="109" priority="120">
      <formula>$I48&lt;&gt;""</formula>
    </cfRule>
  </conditionalFormatting>
  <conditionalFormatting sqref="AA88">
    <cfRule type="expression" dxfId="108" priority="119">
      <formula>$I88&lt;&gt;""</formula>
    </cfRule>
  </conditionalFormatting>
  <conditionalFormatting sqref="AA143">
    <cfRule type="expression" dxfId="107" priority="118">
      <formula>$I143&lt;&gt;""</formula>
    </cfRule>
  </conditionalFormatting>
  <conditionalFormatting sqref="AA337">
    <cfRule type="expression" dxfId="106" priority="117">
      <formula>$I337&lt;&gt;""</formula>
    </cfRule>
  </conditionalFormatting>
  <conditionalFormatting sqref="AA411">
    <cfRule type="expression" dxfId="105" priority="116">
      <formula>$I411&lt;&gt;""</formula>
    </cfRule>
  </conditionalFormatting>
  <conditionalFormatting sqref="AA428">
    <cfRule type="expression" dxfId="104" priority="115">
      <formula>$I428&lt;&gt;""</formula>
    </cfRule>
  </conditionalFormatting>
  <conditionalFormatting sqref="AA454">
    <cfRule type="expression" dxfId="103" priority="114">
      <formula>$I454&lt;&gt;""</formula>
    </cfRule>
  </conditionalFormatting>
  <conditionalFormatting sqref="AA511">
    <cfRule type="expression" dxfId="102" priority="113">
      <formula>$I511&lt;&gt;""</formula>
    </cfRule>
  </conditionalFormatting>
  <conditionalFormatting sqref="AA567">
    <cfRule type="expression" dxfId="101" priority="112">
      <formula>$I567&lt;&gt;""</formula>
    </cfRule>
  </conditionalFormatting>
  <conditionalFormatting sqref="AA689">
    <cfRule type="expression" dxfId="100" priority="111">
      <formula>$I689&lt;&gt;""</formula>
    </cfRule>
  </conditionalFormatting>
  <conditionalFormatting sqref="AA712">
    <cfRule type="expression" dxfId="99" priority="110">
      <formula>$I712&lt;&gt;""</formula>
    </cfRule>
  </conditionalFormatting>
  <conditionalFormatting sqref="AA737">
    <cfRule type="expression" dxfId="98" priority="109">
      <formula>$I737&lt;&gt;""</formula>
    </cfRule>
  </conditionalFormatting>
  <conditionalFormatting sqref="AA765">
    <cfRule type="expression" dxfId="97" priority="108">
      <formula>$I765&lt;&gt;""</formula>
    </cfRule>
  </conditionalFormatting>
  <conditionalFormatting sqref="AA885">
    <cfRule type="expression" dxfId="96" priority="107">
      <formula>$I885&lt;&gt;""</formula>
    </cfRule>
  </conditionalFormatting>
  <conditionalFormatting sqref="AA905">
    <cfRule type="expression" dxfId="95" priority="106">
      <formula>$I905&lt;&gt;""</formula>
    </cfRule>
  </conditionalFormatting>
  <conditionalFormatting sqref="AA920">
    <cfRule type="expression" dxfId="94" priority="105">
      <formula>$I920&lt;&gt;""</formula>
    </cfRule>
  </conditionalFormatting>
  <conditionalFormatting sqref="AA946">
    <cfRule type="expression" dxfId="93" priority="104">
      <formula>$I946&lt;&gt;""</formula>
    </cfRule>
  </conditionalFormatting>
  <conditionalFormatting sqref="AA1085">
    <cfRule type="expression" dxfId="92" priority="103">
      <formula>$I1085&lt;&gt;""</formula>
    </cfRule>
  </conditionalFormatting>
  <conditionalFormatting sqref="AA1157">
    <cfRule type="expression" dxfId="91" priority="102">
      <formula>$I1157&lt;&gt;""</formula>
    </cfRule>
  </conditionalFormatting>
  <conditionalFormatting sqref="AD143">
    <cfRule type="expression" dxfId="90" priority="100">
      <formula>$I143&lt;&gt;""</formula>
    </cfRule>
  </conditionalFormatting>
  <conditionalFormatting sqref="AD411">
    <cfRule type="expression" dxfId="89" priority="99">
      <formula>$I411&lt;&gt;""</formula>
    </cfRule>
  </conditionalFormatting>
  <conditionalFormatting sqref="AD885">
    <cfRule type="expression" dxfId="88" priority="98">
      <formula>$H885&lt;&gt;""</formula>
    </cfRule>
  </conditionalFormatting>
  <conditionalFormatting sqref="AB35">
    <cfRule type="expression" dxfId="87" priority="97">
      <formula>$I35&lt;&gt;""</formula>
    </cfRule>
  </conditionalFormatting>
  <conditionalFormatting sqref="AB48">
    <cfRule type="expression" dxfId="86" priority="96">
      <formula>$I48&lt;&gt;""</formula>
    </cfRule>
  </conditionalFormatting>
  <conditionalFormatting sqref="AB88">
    <cfRule type="expression" dxfId="85" priority="95">
      <formula>$I88&lt;&gt;""</formula>
    </cfRule>
  </conditionalFormatting>
  <conditionalFormatting sqref="AB143">
    <cfRule type="expression" dxfId="84" priority="94">
      <formula>$I143&lt;&gt;""</formula>
    </cfRule>
  </conditionalFormatting>
  <conditionalFormatting sqref="AB171">
    <cfRule type="expression" dxfId="83" priority="93">
      <formula>$I171&lt;&gt;""</formula>
    </cfRule>
  </conditionalFormatting>
  <conditionalFormatting sqref="AB206">
    <cfRule type="expression" dxfId="82" priority="92">
      <formula>$I206&lt;&gt;""</formula>
    </cfRule>
  </conditionalFormatting>
  <conditionalFormatting sqref="AB252">
    <cfRule type="expression" dxfId="81" priority="91">
      <formula>$I252&lt;&gt;""</formula>
    </cfRule>
  </conditionalFormatting>
  <conditionalFormatting sqref="AB309">
    <cfRule type="expression" dxfId="80" priority="90">
      <formula>$I309&lt;&gt;""</formula>
    </cfRule>
  </conditionalFormatting>
  <conditionalFormatting sqref="AB337">
    <cfRule type="expression" dxfId="79" priority="89">
      <formula>$I337&lt;&gt;""</formula>
    </cfRule>
  </conditionalFormatting>
  <conditionalFormatting sqref="AB385">
    <cfRule type="expression" dxfId="78" priority="88">
      <formula>$I385&lt;&gt;""</formula>
    </cfRule>
  </conditionalFormatting>
  <conditionalFormatting sqref="AB411">
    <cfRule type="expression" dxfId="77" priority="87">
      <formula>$I411&lt;&gt;""</formula>
    </cfRule>
  </conditionalFormatting>
  <conditionalFormatting sqref="AB428">
    <cfRule type="expression" dxfId="76" priority="86">
      <formula>$I428&lt;&gt;""</formula>
    </cfRule>
  </conditionalFormatting>
  <conditionalFormatting sqref="AB454">
    <cfRule type="expression" dxfId="75" priority="85">
      <formula>$I454&lt;&gt;""</formula>
    </cfRule>
  </conditionalFormatting>
  <conditionalFormatting sqref="AB511">
    <cfRule type="expression" dxfId="74" priority="84">
      <formula>$I511&lt;&gt;""</formula>
    </cfRule>
  </conditionalFormatting>
  <conditionalFormatting sqref="AB567">
    <cfRule type="expression" dxfId="73" priority="82">
      <formula>$I567&lt;&gt;""</formula>
    </cfRule>
  </conditionalFormatting>
  <conditionalFormatting sqref="AB689">
    <cfRule type="expression" dxfId="72" priority="81">
      <formula>$I689&lt;&gt;""</formula>
    </cfRule>
  </conditionalFormatting>
  <conditionalFormatting sqref="AB712">
    <cfRule type="expression" dxfId="71" priority="80">
      <formula>$I712&lt;&gt;""</formula>
    </cfRule>
  </conditionalFormatting>
  <conditionalFormatting sqref="AB737">
    <cfRule type="expression" dxfId="70" priority="79">
      <formula>$I737&lt;&gt;""</formula>
    </cfRule>
  </conditionalFormatting>
  <conditionalFormatting sqref="AB765">
    <cfRule type="expression" dxfId="69" priority="76">
      <formula>$I765&lt;&gt;""</formula>
    </cfRule>
  </conditionalFormatting>
  <conditionalFormatting sqref="AB885">
    <cfRule type="expression" dxfId="68" priority="75">
      <formula>$I885&lt;&gt;""</formula>
    </cfRule>
  </conditionalFormatting>
  <conditionalFormatting sqref="AB905">
    <cfRule type="expression" dxfId="67" priority="74">
      <formula>$I905&lt;&gt;""</formula>
    </cfRule>
  </conditionalFormatting>
  <conditionalFormatting sqref="AB920">
    <cfRule type="expression" dxfId="66" priority="73">
      <formula>$I920&lt;&gt;""</formula>
    </cfRule>
  </conditionalFormatting>
  <conditionalFormatting sqref="AB946">
    <cfRule type="expression" dxfId="65" priority="72">
      <formula>$I946&lt;&gt;""</formula>
    </cfRule>
  </conditionalFormatting>
  <conditionalFormatting sqref="AB1157">
    <cfRule type="expression" dxfId="64" priority="71">
      <formula>$I1157&lt;&gt;""</formula>
    </cfRule>
  </conditionalFormatting>
  <conditionalFormatting sqref="AB1085">
    <cfRule type="expression" dxfId="63" priority="70">
      <formula>$I1085&lt;&gt;""</formula>
    </cfRule>
  </conditionalFormatting>
  <conditionalFormatting sqref="AC35">
    <cfRule type="expression" dxfId="62" priority="69">
      <formula>$I35&lt;&gt;""</formula>
    </cfRule>
  </conditionalFormatting>
  <conditionalFormatting sqref="AC48">
    <cfRule type="expression" dxfId="61" priority="68">
      <formula>$I48&lt;&gt;""</formula>
    </cfRule>
  </conditionalFormatting>
  <conditionalFormatting sqref="AC88">
    <cfRule type="expression" dxfId="60" priority="67">
      <formula>$I88&lt;&gt;""</formula>
    </cfRule>
  </conditionalFormatting>
  <conditionalFormatting sqref="AC143">
    <cfRule type="expression" dxfId="59" priority="66">
      <formula>$I143&lt;&gt;""</formula>
    </cfRule>
  </conditionalFormatting>
  <conditionalFormatting sqref="AC171">
    <cfRule type="expression" dxfId="58" priority="65">
      <formula>$I171&lt;&gt;""</formula>
    </cfRule>
  </conditionalFormatting>
  <conditionalFormatting sqref="AC206">
    <cfRule type="expression" dxfId="57" priority="64">
      <formula>$I206&lt;&gt;""</formula>
    </cfRule>
  </conditionalFormatting>
  <conditionalFormatting sqref="AC223">
    <cfRule type="expression" dxfId="56" priority="63">
      <formula>$I223&lt;&gt;""</formula>
    </cfRule>
  </conditionalFormatting>
  <conditionalFormatting sqref="AC252">
    <cfRule type="expression" dxfId="55" priority="62">
      <formula>$I252&lt;&gt;""</formula>
    </cfRule>
  </conditionalFormatting>
  <conditionalFormatting sqref="AC309">
    <cfRule type="expression" dxfId="54" priority="61">
      <formula>$I309&lt;&gt;""</formula>
    </cfRule>
  </conditionalFormatting>
  <conditionalFormatting sqref="AC337">
    <cfRule type="expression" dxfId="53" priority="60">
      <formula>$I337&lt;&gt;""</formula>
    </cfRule>
  </conditionalFormatting>
  <conditionalFormatting sqref="AC385">
    <cfRule type="expression" dxfId="52" priority="59">
      <formula>$I385&lt;&gt;""</formula>
    </cfRule>
  </conditionalFormatting>
  <conditionalFormatting sqref="AC411">
    <cfRule type="expression" dxfId="51" priority="58">
      <formula>$I411&lt;&gt;""</formula>
    </cfRule>
  </conditionalFormatting>
  <conditionalFormatting sqref="AC428">
    <cfRule type="expression" dxfId="50" priority="57">
      <formula>$I428&lt;&gt;""</formula>
    </cfRule>
  </conditionalFormatting>
  <conditionalFormatting sqref="AC454">
    <cfRule type="expression" dxfId="49" priority="56">
      <formula>$I454&lt;&gt;""</formula>
    </cfRule>
  </conditionalFormatting>
  <conditionalFormatting sqref="AC511">
    <cfRule type="expression" dxfId="48" priority="55">
      <formula>$I511&lt;&gt;""</formula>
    </cfRule>
  </conditionalFormatting>
  <conditionalFormatting sqref="AC567">
    <cfRule type="expression" dxfId="47" priority="54">
      <formula>$I567&lt;&gt;""</formula>
    </cfRule>
  </conditionalFormatting>
  <conditionalFormatting sqref="AC689">
    <cfRule type="expression" dxfId="46" priority="53">
      <formula>$I689&lt;&gt;""</formula>
    </cfRule>
  </conditionalFormatting>
  <conditionalFormatting sqref="AC712">
    <cfRule type="expression" dxfId="45" priority="52">
      <formula>$I712&lt;&gt;""</formula>
    </cfRule>
  </conditionalFormatting>
  <conditionalFormatting sqref="AC737">
    <cfRule type="expression" dxfId="44" priority="51">
      <formula>$I737&lt;&gt;""</formula>
    </cfRule>
  </conditionalFormatting>
  <conditionalFormatting sqref="AC765">
    <cfRule type="expression" dxfId="43" priority="50">
      <formula>$I765&lt;&gt;""</formula>
    </cfRule>
  </conditionalFormatting>
  <conditionalFormatting sqref="AC885">
    <cfRule type="expression" dxfId="42" priority="49">
      <formula>$I885&lt;&gt;""</formula>
    </cfRule>
  </conditionalFormatting>
  <conditionalFormatting sqref="AC905">
    <cfRule type="expression" dxfId="41" priority="48">
      <formula>$I905&lt;&gt;""</formula>
    </cfRule>
  </conditionalFormatting>
  <conditionalFormatting sqref="AC920">
    <cfRule type="expression" dxfId="40" priority="47">
      <formula>$I920&lt;&gt;""</formula>
    </cfRule>
  </conditionalFormatting>
  <conditionalFormatting sqref="AC946">
    <cfRule type="expression" dxfId="39" priority="46">
      <formula>$I946&lt;&gt;""</formula>
    </cfRule>
  </conditionalFormatting>
  <conditionalFormatting sqref="AC1085">
    <cfRule type="expression" dxfId="38" priority="45">
      <formula>$I1085&lt;&gt;""</formula>
    </cfRule>
  </conditionalFormatting>
  <conditionalFormatting sqref="AC1157">
    <cfRule type="expression" dxfId="37" priority="44">
      <formula>$I1157&lt;&gt;""</formula>
    </cfRule>
  </conditionalFormatting>
  <conditionalFormatting sqref="AE35">
    <cfRule type="expression" dxfId="36" priority="43">
      <formula>$I35&lt;&gt;""</formula>
    </cfRule>
  </conditionalFormatting>
  <conditionalFormatting sqref="AE48">
    <cfRule type="expression" dxfId="35" priority="42">
      <formula>$I48&lt;&gt;""</formula>
    </cfRule>
  </conditionalFormatting>
  <conditionalFormatting sqref="AE88">
    <cfRule type="expression" dxfId="34" priority="41">
      <formula>$I88&lt;&gt;""</formula>
    </cfRule>
  </conditionalFormatting>
  <conditionalFormatting sqref="AE143">
    <cfRule type="expression" dxfId="33" priority="40">
      <formula>$I143&lt;&gt;""</formula>
    </cfRule>
  </conditionalFormatting>
  <conditionalFormatting sqref="AE171">
    <cfRule type="expression" dxfId="32" priority="39">
      <formula>$I171&lt;&gt;""</formula>
    </cfRule>
  </conditionalFormatting>
  <conditionalFormatting sqref="AE206">
    <cfRule type="expression" dxfId="31" priority="38">
      <formula>$I206&lt;&gt;""</formula>
    </cfRule>
  </conditionalFormatting>
  <conditionalFormatting sqref="AE252">
    <cfRule type="expression" dxfId="30" priority="37">
      <formula>$I252&lt;&gt;""</formula>
    </cfRule>
  </conditionalFormatting>
  <conditionalFormatting sqref="AE309">
    <cfRule type="expression" dxfId="29" priority="36">
      <formula>$I309&lt;&gt;""</formula>
    </cfRule>
  </conditionalFormatting>
  <conditionalFormatting sqref="AE337">
    <cfRule type="expression" dxfId="28" priority="35">
      <formula>$I337&lt;&gt;""</formula>
    </cfRule>
  </conditionalFormatting>
  <conditionalFormatting sqref="AE385">
    <cfRule type="expression" dxfId="27" priority="34">
      <formula>$I385&lt;&gt;""</formula>
    </cfRule>
  </conditionalFormatting>
  <conditionalFormatting sqref="AE411">
    <cfRule type="expression" dxfId="26" priority="33">
      <formula>$I411&lt;&gt;""</formula>
    </cfRule>
  </conditionalFormatting>
  <conditionalFormatting sqref="AE428">
    <cfRule type="expression" dxfId="25" priority="32">
      <formula>$I428&lt;&gt;""</formula>
    </cfRule>
  </conditionalFormatting>
  <conditionalFormatting sqref="AE454">
    <cfRule type="expression" dxfId="24" priority="31">
      <formula>$I454&lt;&gt;""</formula>
    </cfRule>
  </conditionalFormatting>
  <conditionalFormatting sqref="AE511">
    <cfRule type="expression" dxfId="23" priority="30">
      <formula>$I511&lt;&gt;""</formula>
    </cfRule>
  </conditionalFormatting>
  <conditionalFormatting sqref="AE567">
    <cfRule type="expression" dxfId="22" priority="29">
      <formula>$I567&lt;&gt;""</formula>
    </cfRule>
  </conditionalFormatting>
  <conditionalFormatting sqref="AE689">
    <cfRule type="expression" dxfId="21" priority="28">
      <formula>$I689&lt;&gt;""</formula>
    </cfRule>
  </conditionalFormatting>
  <conditionalFormatting sqref="AE712">
    <cfRule type="expression" dxfId="20" priority="27">
      <formula>$I712&lt;&gt;""</formula>
    </cfRule>
  </conditionalFormatting>
  <conditionalFormatting sqref="AE737">
    <cfRule type="expression" dxfId="19" priority="26">
      <formula>$I737&lt;&gt;""</formula>
    </cfRule>
  </conditionalFormatting>
  <conditionalFormatting sqref="AE765">
    <cfRule type="expression" dxfId="18" priority="25">
      <formula>$I765&lt;&gt;""</formula>
    </cfRule>
  </conditionalFormatting>
  <conditionalFormatting sqref="AE885">
    <cfRule type="expression" dxfId="17" priority="24">
      <formula>$I885&lt;&gt;""</formula>
    </cfRule>
  </conditionalFormatting>
  <conditionalFormatting sqref="AE905">
    <cfRule type="expression" dxfId="16" priority="23">
      <formula>$I905&lt;&gt;""</formula>
    </cfRule>
  </conditionalFormatting>
  <conditionalFormatting sqref="AE920">
    <cfRule type="expression" dxfId="15" priority="22">
      <formula>$I920&lt;&gt;""</formula>
    </cfRule>
  </conditionalFormatting>
  <conditionalFormatting sqref="AE946">
    <cfRule type="expression" dxfId="14" priority="21">
      <formula>$I946&lt;&gt;""</formula>
    </cfRule>
  </conditionalFormatting>
  <conditionalFormatting sqref="AE1085">
    <cfRule type="expression" dxfId="13" priority="20">
      <formula>$I1085&lt;&gt;""</formula>
    </cfRule>
  </conditionalFormatting>
  <conditionalFormatting sqref="AE1157">
    <cfRule type="expression" dxfId="12" priority="19">
      <formula>$I1157&lt;&gt;""</formula>
    </cfRule>
  </conditionalFormatting>
  <conditionalFormatting sqref="AF35">
    <cfRule type="expression" dxfId="11" priority="18">
      <formula>$I35&lt;&gt;""</formula>
    </cfRule>
  </conditionalFormatting>
  <conditionalFormatting sqref="AF48">
    <cfRule type="expression" dxfId="10" priority="17">
      <formula>$I48&lt;&gt;""</formula>
    </cfRule>
  </conditionalFormatting>
  <conditionalFormatting sqref="AF143">
    <cfRule type="expression" dxfId="9" priority="16">
      <formula>$I143&lt;&gt;""</formula>
    </cfRule>
  </conditionalFormatting>
  <conditionalFormatting sqref="AF337">
    <cfRule type="expression" dxfId="8" priority="15">
      <formula>$I337&lt;&gt;""</formula>
    </cfRule>
  </conditionalFormatting>
  <conditionalFormatting sqref="AF411">
    <cfRule type="expression" dxfId="7" priority="14">
      <formula>$I411&lt;&gt;""</formula>
    </cfRule>
  </conditionalFormatting>
  <conditionalFormatting sqref="AF511">
    <cfRule type="expression" dxfId="6" priority="13">
      <formula>$I511&lt;&gt;""</formula>
    </cfRule>
  </conditionalFormatting>
  <conditionalFormatting sqref="AF905">
    <cfRule type="expression" dxfId="5" priority="12">
      <formula>$I905&lt;&gt;""</formula>
    </cfRule>
  </conditionalFormatting>
  <conditionalFormatting sqref="AF920">
    <cfRule type="expression" dxfId="4" priority="11">
      <formula>$I920&lt;&gt;""</formula>
    </cfRule>
  </conditionalFormatting>
  <conditionalFormatting sqref="AF946">
    <cfRule type="expression" dxfId="3" priority="10">
      <formula>$I946&lt;&gt;""</formula>
    </cfRule>
  </conditionalFormatting>
  <conditionalFormatting sqref="AF1085">
    <cfRule type="expression" dxfId="2" priority="9">
      <formula>$I1085&lt;&gt;""</formula>
    </cfRule>
  </conditionalFormatting>
  <conditionalFormatting sqref="AF1157">
    <cfRule type="expression" dxfId="1" priority="8">
      <formula>$I1157&lt;&gt;""</formula>
    </cfRule>
  </conditionalFormatting>
  <conditionalFormatting sqref="AG35 AG48 AG171 AG223 AG252 AG309 AG385 AG511 AG567 AG689 AG712 AG737 AG765 AG885 AG905 AG920 AG946 AG1085 AG1157">
    <cfRule type="expression" dxfId="0" priority="7">
      <formula>$I35&lt;&gt;""</formula>
    </cfRule>
  </conditionalFormatting>
  <dataValidations count="19">
    <dataValidation allowBlank="1" showInputMessage="1" showErrorMessage="1" errorTitle="Fecha " error="Registre fecha entre el 1 de enero y el 31 de diciembre de 2023" sqref="AC701 AF21 AF898:AF899 AC884 AC898:AC899 AF884 AC896 AF514 AF701 AC514:AD514 AF896 AC21:AC22 AC303:AC305 AF303:AF305 AA145:AH145 Q145:Y145" xr:uid="{DD272B22-8E43-4083-96EA-1A1053600BE1}"/>
    <dataValidation type="date" allowBlank="1" showInputMessage="1" showErrorMessage="1" error="La fecha debe corresponder a la vigencia 2022" sqref="W741 W716" xr:uid="{C3677671-FDB3-419B-9FC1-314E867CBD29}">
      <formula1>44562</formula1>
      <formula2>45291</formula2>
    </dataValidation>
    <dataValidation type="list" allowBlank="1" showInputMessage="1" showErrorMessage="1" sqref="J888" xr:uid="{386944E0-CCD6-405A-ADEB-A342D6636B0F}">
      <formula1>Objetivos_Estratégicos</formula1>
    </dataValidation>
    <dataValidation type="date" allowBlank="1" showInputMessage="1" showErrorMessage="1" error="La fecha debe corresponder a la vigencia 2022" sqref="V888:W889" xr:uid="{9D97E98B-F0F0-4601-AAB9-AFEBEEF81EED}">
      <formula1>45170</formula1>
      <formula2>45275</formula2>
    </dataValidation>
    <dataValidation type="list" allowBlank="1" showInputMessage="1" showErrorMessage="1" sqref="L342 L182 L93:L95 L254 L431 L174 L179 L888" xr:uid="{F209B4A7-AFED-4118-AE02-07F02BA0B939}">
      <formula1>"SI,NO"</formula1>
    </dataValidation>
    <dataValidation type="list" allowBlank="1" showInputMessage="1" showErrorMessage="1" sqref="I888:I892 I174:I184 I93:I95 I254:I256 I431:I432 I342:I343" xr:uid="{3CD42CF8-C0E3-4D37-B39C-E2A6430C7078}">
      <formula1>"Innovador,Operativo, Operativo SI"</formula1>
    </dataValidation>
    <dataValidation type="list" allowBlank="1" showInputMessage="1" showErrorMessage="1" sqref="H432 H94:H95 H255:H256 H183:H184 H343 H175:H178 H180:H181 H889:H892" xr:uid="{4CA65F6F-89FD-4F86-9866-DBAF8F3ECBE4}">
      <formula1>"Producto , Actividad Propia, Actividad sin participación"</formula1>
    </dataValidation>
    <dataValidation type="date" allowBlank="1" showInputMessage="1" showErrorMessage="1" error="La fecha debe corresponder a la vigencia 2022" sqref="V1122:W1130 V288:W292 V24:W29 V364:W377 V450:W453 V464:W470 V490:W496 V937:W938 W852:W853 W448:W449 W534 W539 W544 W558 W563 V890:W892 V166:W169 V148:W153 V174:W184 V476:W482 V1102:W1106 V93:W95 V1136:W1153 V254:W256 V431:W432 V342:W343 W123:W127 V157:W160" xr:uid="{53576401-C4C8-4979-A8C3-C2BC6454B698}">
      <formula1>44927</formula1>
      <formula2>45291</formula2>
    </dataValidation>
    <dataValidation type="date" allowBlank="1" showInputMessage="1" showErrorMessage="1" error="La fecha debe corresponder a la vigencia 2022" sqref="W811 V811:V812 W819 V1027:W1033 V1045:W1046 W113 V112 V900:W904 V808:W810 V852:V853 W858 W1022 V739:V741 W739:W740 W979 W1006:W1007 W121 W1001 W1019 V716:V717 W717" xr:uid="{8C1E4C8D-F05B-4FC7-8456-6EABC1B349C7}">
      <formula1>44562</formula1>
      <formula2>44926</formula2>
    </dataValidation>
    <dataValidation type="date" allowBlank="1" showInputMessage="1" showErrorMessage="1" errorTitle="Fecha " error="Registre fecha entre el 1 de enero y el 31 de diciembre de 2023" sqref="AF548:AF552 AF512:AF513 AC568:AC569 AF568:AF569 AF1158 AC9:AC19 AF9:AF19 AF611:AF612 AC338:AC339 AF1077:AF1078 AF690 AC690 AC955:AC956 AF702:AF711 AC766 AF595:AF596 AF735 AF766 AC795:AC799 AC822:AC835 AC886 AF673 AF141 AF86:AF87 AC1158 AC31:AC32 AC872 AC921:AC922 AC906:AC907 AF906:AF907 AC947:AC948 AF748:AF751 AF947:AF948 AC1086:AC1087 AF943:AF945 AF837 AF1086:AF1087 AC837 AC49:AC50 AF31:AF32 AC673 AF90 AC144 AF84 AF144 AC141 AF162:AF163 AC172 AF172 AC248:AC251 AF1117:AF1118 AC115 AC310:AC311 AF310:AF311 AC292:AC294 AC386 AC379:AC381 AF386 AC412:AC413 AC429 AF412:AF413 AC433:AC451 AF429 AC455 AF422:AF424 AC422:AC424 AF455 AC1101:AC1103 AC1136:AC1156 AC216 AF41 AF36:AF37 AF248:AF251 AF338:AF339 AF296:AF303 AF49:AF50 AC548:AC552 AF223:AF246 AF379:AF381 AC910:AC919 AC611:AC612 AF619:AF620 AC661 AF280:AF290 AC735 AF768:AF781 AC692:AC700 AC702:AC711 AF795:AF799 AC512:AC513 AF872 AC874:AC881 AC1077:AC1078 AC1117:AC1118 AC41 AC516:AC523 AF92:AF95 AF105:AF107 AC118 AF118 AC197:AC198 AC757:AC764 AF921:AF922 AC1042:AC1045 AC625:AC645 AF124 AC619:AC620 AC647:AC648 AF647:AF648 AC670 AF600:AF602 AF676 AC768:AC791 AF670 AC793 AF757:AF764 AF793 AC819 AF866:AF869 AC1094:AC1098 AC360:AC362 AC943:AC945 AF1101:AF1103 AF1094:AF1098 AF216 AF911 AF1016:AF1018 AC1023:AC1025 AF1023:AF1025 AC1034:AC1040 AF1034:AF1040 AC219 AF1042:AF1045 AF1002:AF1004 AC389 AF197:AF198 AC1090:AC1092 AF389 AC24:AC29 AF1090:AF1092 AF24:AF29 AC80 AC676 AC600:AC602 AC591:AC593 AF53:AF69 AF73:AF77 AF588 AC97 AF82 AF80 AF518:AF523 AC100:AC101 AF97 AC893:AC895 AC105:AC107 AC124 AF100:AF101 AC257:AC278 AF115 AF565:AF566 AC332:AC336 AF257:AF278 AF292:AF294 AC351:AC353 AF345 AF219 AF351:AF353 AC345 AF360:AF362 AC365:AC367 AF365:AF367 AC372:AC374 AC391:AC395 AF372:AF374 AF391:AF395 AC397:AC398 AC415:AC420 AF397:AF398 AF415:AF420 AC453 AF785:AF791 AC121 AF159 AF121 AC962 AF527 AC131:AC136 AF131:AF136 AC1009:AC1011 AF962 AC138 AC36:AC37 AF138 AF1009:AF1011 AC1059:AC1062 AF591:AF593 AF450:AF451 AC526:AC546 AF529:AF546 AC572:AC588 AC554:AC566 AC604:AC606 AF890:AF892 AC609 AF604:AF606 AF609 AC617 AF617 AC653 AF625:AF645 AC658 AC713:AC726 AF332:AF336 AC728 AF696:AF700 AF728 AC731:AC733 AC738:AC751 AF731:AF733 AC753:AC754 AF721:AF726 AF753:AF754 AC802:AC815 AC162:AC163 AC839:AC859 AF819 AF802:AF815 AC866:AC869 AF897 AC900:AC901 AF839:AF864 AC925:AC936 AF433:AF447 AC938 AF913:AF919 AF938 AC976:AC978 AC983:AC985 AF955:AF956 AF983:AF985 AC1002:AC1004 AF997 AF976:AF978 AC997 AC1051:AC1054 AC1016:AC1018 AC1064:AC1067 AF1059:AF1062 AF1051:AF1054 AF1064:AF1067 AC1071:AC1075 AC1105:AC1108 AF1071:AF1075 AF1105:AF1108 AC1110 AC1112:AC1113 AF1110 AF1112:AF1113 AC1121 AC1123:AC1126 AF1121 AF1123:AF1126 AC1132:AC1134 AC897 AF1132:AF1134 AF904 AC44:AC47 AC313:AC330 AF44:AF47 AF314:AF330 AC159 AC904 AF554:AF563 AC595:AC596 AF900:AF901 AF822:AF835 AF453 AC667 AF658 AC90 AF653 AF661 AF667 AC84 AC53:AC69 AC86 AC73:AC77 AC82 AC682:AC688 AC224:AC246 AC863:AC864 AC296:AC302 AF874:AF881 AF572:AF580 AC280:AC290 AF655 AF651 AF693 AF713 AF715 AF738 AF743 AF886:AF888" xr:uid="{FA9E4FAE-F1EF-44A4-BE98-5484E4DC7124}">
      <formula1>44927</formula1>
      <formula2>45291</formula2>
    </dataValidation>
    <dataValidation type="date" allowBlank="1" showInputMessage="1" showErrorMessage="1" sqref="W652:W653 V654:W656 W597:W598" xr:uid="{3E72F91B-0565-4CEA-93D0-03764E0B4C95}">
      <formula1>44927</formula1>
      <formula2>45291</formula2>
    </dataValidation>
    <dataValidation type="list" allowBlank="1" showInputMessage="1" showErrorMessage="1" sqref="T632 T865 T870 T254:T260 T516:T517 T888:T892 T148:T153 T174:T184 T1102:T1106 T93:T95 T739:T741 T1136:T1153 T928:T929 T431:T432 T342:T343 T716:T717 T597:T599 T265:T272 T157:T160" xr:uid="{4F45B54B-A833-4583-8A81-34AA982D4E6C}">
      <formula1>"Porcentual, Numérica"</formula1>
    </dataValidation>
    <dataValidation type="list" allowBlank="1" showInputMessage="1" showErrorMessage="1" sqref="L632" xr:uid="{E986E77F-F839-4B22-9EF0-FBD2E3F53702}">
      <formula1>"SI,NO,N/A"</formula1>
    </dataValidation>
    <dataValidation type="list" allowBlank="1" showInputMessage="1" showErrorMessage="1" sqref="K632 K888:K892 K174:K184 M183:M184 K93:K95 K254 K431 K342:K343" xr:uid="{B79F3B01-CBC0-40FF-8AFD-3730084238E3}">
      <formula1>INSUMOS</formula1>
    </dataValidation>
    <dataValidation type="list" allowBlank="1" showInputMessage="1" showErrorMessage="1" sqref="J632" xr:uid="{FE7440F1-3CA4-4659-AB88-92592BC6DBE3}">
      <formula1>Estrategias</formula1>
    </dataValidation>
    <dataValidation type="list" allowBlank="1" showInputMessage="1" showErrorMessage="1" errorTitle="Fecha" error="El rango de fecha debe estar entre el 01/01/2023 y 31/12/2023" sqref="AG19 AG386 AG10:AG14 AG45:AG47 AG1118 AG36:AG37 AG54:AG59 AG796:AG799 AG1108:AG1116 AG1121:AG1135 AG61:AG62 AG70:AG72 AG64:AG65 AG67 AG49:AG50 AG105:AG109 AG81:AG83 AG124 AG41:AG42 AG117:AG118 AG85 AG121 AG100:AG102 AG697:AG700 AG96:AG98 AG134:AG136 AG115 AG129 AG522:AG523 AG131:AG132 AG138 AG162:AG163 AG90 AG1158 AG451 AG1086:AG1087 AG144 AG159 AG141 AG216 AG1146:AG1153 AG262:AG264 AG266:AG268 AG270:AG272 AG274:AG276 AG897 AG285:AG287 AG244:AG245 AG248:AG251 AG304:AG306 AG296:AG297 AG258:AG260 AG278:AG283 AG317:AG319 AG321:AG322 AG299:AG302 AG334:AG336 AG314:AG315 AG324:AG327 AG289:AG292 AG310:AG311 AG221 AG329:AG332 AG345 AG360:AG377 AG379:AG381 AG338:AG339 AG429 AG226:AG242 AG412:AG413 AG437:AG438 AG449 AG440:AG441 AG443:AG444 AG446:AG447 AG415:AG427 AG391:AG405 AG472 AG458:AG461 AG465:AG467 AG433:AG435 AG517 AG490:AG496 AG455 AG519:AG520 AG453 AG526:AG530 AG532:AG535 AG537:AG540 AG542:AG545 AG566 AG548:AG549 AG556:AG559 AG561:AG564 AG498:AG501 AG512:AG513 AG573:AG578 AG580:AG587 AG879:AG883 AG589:AG593 AG601:AG612 AG294 AG626:AG631 AG622:AG624 AG477:AG479 AG653:AG656 AG658:AG659 AG676:AG677 AG679:AG681 AG673:AG674 AG640:AG648 AG667:AG670 AG551:AG552 AG568:AG569 AG707:AG708 AG710:AG711 AG713 AG715:AG717 AG683:AG688 AG704:AG705 AG693:AG695 AG661:AG662 AG732:AG736 AG738 AG614:AG620 AG740:AG741 AG722:AG730 AG769:AG771 AG690 AG758:AG762 AG746:AG756 AG780:AG781 AG764 AG773:AG778 AG801:AG805 AG807:AG810 AG783:AG784 AG821:AG824 AG826:AG828 AG664:AG665 AG505:AG508 AG840:AG842 AG830:AG832 AG853:AG858 AG179 AG844:AG846 AG848:AG851 AG868:AG873 AG812:AG819 AG743:AG744 AG860:AG861 AG834:AG837 AG875:AG877 AG766 AG901:AG904 AG914:AG915 AG889:AG892 AG917:AG919 AG926:AG927 AG929 AG931 AG906:AG907 AG944:AG945 AG886 AG219 AG911:AG912 AG1105:AG1106 AG894:AG895 AG955:AG956 AG962 AG921:AG922 AG982:AG986 AG976:AG978 AG958 AG863:AG866 AG933:AG934 AG197 AG1009:AG1011 AG1002:AG1005 AG997:AG999 AG786:AG793 AG554 AG350:AG355 AG1095:AG1098 AG633:AG638 AG947:AG948 AG1090:AG1092 AG936:AG942 AG1137:AG1144 AG1155:AG1156 AG1034:AG1048 AG1059:AG1082 AG172 AG1103 AG16:AG17 AG595:AG599 AG25:AG32 AG719:AG720 AG1101 AG1016:AG1018 AG1029:AG1032 AG651 AG34 AG388:AG389 AG76:AG79 AG702 AG1023:AG1027 AG1051:AG1056 AG484:AG487 AG224" xr:uid="{40CD3072-0C64-48B0-875C-4FB1A670324F}">
      <formula1>"SI,NO"</formula1>
    </dataValidation>
    <dataValidation type="date" allowBlank="1" showInputMessage="1" showErrorMessage="1" error="La fecha debe corresponder a la vigencia 2023" sqref="V870:W870 V632:W632 V865:W865 V854:W857 V858 V848:W848" xr:uid="{156CC8ED-3479-46C6-8BE9-94E9CABC1D2F}">
      <formula1>44927</formula1>
      <formula2>45291</formula2>
    </dataValidation>
    <dataValidation type="decimal" allowBlank="1" showInputMessage="1" showErrorMessage="1" sqref="Q865 Q254:Q256 Q848 Q870 Q632 Q878 Q888:Q892 Q148:Q153 Q174:Q184 Q1136:Q1153 Q63 Q93:Q95 Q739:Q741 Q243:Q246 Q1102:Q1106 Q853:Q858 Q431:Q432 Q342:Q343 Q157:Q160" xr:uid="{3FDE9859-E697-4774-856A-C3962BDD8ED3}">
      <formula1>0</formula1>
      <formula2>1</formula2>
    </dataValidation>
    <dataValidation type="date" allowBlank="1" showInputMessage="1" showErrorMessage="1" errorTitle="Fecha" error="El rango de fecha debe estar entre el 01/01/2023 y 31/12/2023" sqref="AG1161:AG1048576" xr:uid="{E54DD8FC-F39A-4775-BC4D-07D6B19AA8E4}">
      <formula1>44927</formula1>
      <formula2>45291</formula2>
    </dataValidation>
  </dataValidations>
  <pageMargins left="0.23622047244094491" right="0.23622047244094491" top="0.74803149606299213" bottom="0.74803149606299213" header="0.31496062992125984" footer="0.31496062992125984"/>
  <pageSetup paperSize="5" scale="59" orientation="landscape" r:id="rId1"/>
  <headerFooter>
    <oddFooter>&amp;RDE01-F03 Vr.15 (2022-12-12)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CONTENIDO </vt:lpstr>
      <vt:lpstr>RANKING</vt:lpstr>
      <vt:lpstr>DATOS INFORME</vt:lpstr>
      <vt:lpstr>Conformación </vt:lpstr>
      <vt:lpstr>ind </vt:lpstr>
      <vt:lpstr>Interpretación </vt:lpstr>
      <vt:lpstr>PAI</vt:lpstr>
      <vt:lpstr>PAI 2013 (MOD)</vt:lpstr>
      <vt:lpstr>PAI!Área_de_impresión</vt:lpstr>
      <vt:lpstr>'PAI 2013 (MOD)'!Área_de_impresión</vt:lpstr>
      <vt:lpstr>Codfichas</vt:lpstr>
      <vt:lpstr>FICHAS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Mery Brigeth Melguizo Báez</dc:creator>
  <cp:keywords/>
  <dc:description/>
  <cp:lastModifiedBy>Mery Brigeth Melguizo Báez</cp:lastModifiedBy>
  <cp:revision/>
  <dcterms:created xsi:type="dcterms:W3CDTF">2024-01-02T15:31:25Z</dcterms:created>
  <dcterms:modified xsi:type="dcterms:W3CDTF">2024-01-31T19:40:55Z</dcterms:modified>
  <cp:category/>
  <cp:contentStatus/>
</cp:coreProperties>
</file>